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hai_quang_le_vn_ey_com/Documents/Documents/2026/1.Finhay HY25/9. IFRS/WPs/IFRS 9/"/>
    </mc:Choice>
  </mc:AlternateContent>
  <xr:revisionPtr revIDLastSave="1" documentId="13_ncr:1_{1654BBA9-DD85-4DEB-817C-C884E35B8C87}" xr6:coauthVersionLast="47" xr6:coauthVersionMax="47" xr10:uidLastSave="{9DDE7598-AA08-4ADD-814B-8DF0FA40EE34}"/>
  <bookViews>
    <workbookView xWindow="-110" yWindow="-110" windowWidth="19420" windowHeight="10300" activeTab="1" xr2:uid="{2AD7030B-C85B-456E-85D2-BD131BC87231}"/>
  </bookViews>
  <sheets>
    <sheet name="Nguyên tắc" sheetId="23" r:id="rId1"/>
    <sheet name="OD0040 theo Bravo" sheetId="19" r:id="rId2"/>
    <sheet name="OD0040_IA" sheetId="25" r:id="rId3"/>
    <sheet name="Info" sheetId="12" r:id="rId4"/>
    <sheet name="Market Price" sheetId="14" r:id="rId5"/>
    <sheet name="SE0008" sheetId="10" r:id="rId6"/>
    <sheet name="Đánh giá lại" sheetId="16" r:id="rId7"/>
    <sheet name="Tính dự thu" sheetId="11" r:id="rId8"/>
    <sheet name="Cap" sheetId="17" r:id="rId9"/>
    <sheet name="Xử lý data" sheetId="24" r:id="rId10"/>
  </sheets>
  <definedNames>
    <definedName name="_xlnm._FilterDatabase" localSheetId="1" hidden="1">'OD0040 theo Bravo'!$A$1:$O$3231</definedName>
    <definedName name="_xlnm._FilterDatabase" localSheetId="2" hidden="1">OD0040_IA!$A$1:$O$14623</definedName>
    <definedName name="_xlnm._FilterDatabase" localSheetId="9" hidden="1">'Xử lý data'!$I$1:$M$127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12" l="1"/>
  <c r="H13" i="12"/>
  <c r="T305" i="11"/>
  <c r="T304" i="11"/>
  <c r="T303" i="11"/>
  <c r="T302" i="11"/>
  <c r="T301" i="11"/>
  <c r="T300" i="11"/>
  <c r="T299" i="11"/>
  <c r="T298" i="11"/>
  <c r="T297" i="11"/>
  <c r="T296" i="11"/>
  <c r="T295" i="11"/>
  <c r="T294" i="11"/>
  <c r="T293" i="11"/>
  <c r="T292" i="11"/>
  <c r="T291" i="11"/>
  <c r="T290" i="11"/>
  <c r="T289" i="11"/>
  <c r="T288" i="11"/>
  <c r="T287" i="11"/>
  <c r="T286" i="11"/>
  <c r="T285" i="11"/>
  <c r="T284" i="11"/>
  <c r="T283" i="11"/>
  <c r="T282" i="11"/>
  <c r="T281" i="11"/>
  <c r="T280" i="11"/>
  <c r="T279" i="11"/>
  <c r="T278" i="11"/>
  <c r="T277" i="11"/>
  <c r="T276" i="11"/>
  <c r="T275" i="11"/>
  <c r="T274" i="11"/>
  <c r="T273" i="11"/>
  <c r="T272" i="11"/>
  <c r="T271" i="11"/>
  <c r="T270" i="11"/>
  <c r="T269" i="11"/>
  <c r="T268" i="11"/>
  <c r="T267" i="11"/>
  <c r="T266" i="11"/>
  <c r="T265" i="11"/>
  <c r="T264" i="11"/>
  <c r="T263" i="11"/>
  <c r="T262" i="11"/>
  <c r="T261" i="11"/>
  <c r="T260" i="11"/>
  <c r="T259" i="11"/>
  <c r="T258" i="11"/>
  <c r="T257" i="11"/>
  <c r="T256" i="11"/>
  <c r="T255" i="11"/>
  <c r="T254" i="11"/>
  <c r="T253" i="11"/>
  <c r="T252" i="11"/>
  <c r="T251" i="11"/>
  <c r="T250" i="11"/>
  <c r="T249" i="11"/>
  <c r="T248" i="11"/>
  <c r="T247" i="11"/>
  <c r="T246" i="11"/>
  <c r="T245" i="11"/>
  <c r="T244" i="11"/>
  <c r="T243" i="11"/>
  <c r="T242" i="11"/>
  <c r="T241" i="11"/>
  <c r="T240" i="11"/>
  <c r="T239" i="11"/>
  <c r="T238" i="11"/>
  <c r="T237" i="11"/>
  <c r="T236" i="11"/>
  <c r="T235" i="11"/>
  <c r="T234" i="11"/>
  <c r="T233" i="11"/>
  <c r="T232" i="11"/>
  <c r="T231" i="11"/>
  <c r="T230" i="11"/>
  <c r="T229" i="11"/>
  <c r="T228" i="11"/>
  <c r="T227" i="11"/>
  <c r="T226" i="11"/>
  <c r="T225" i="11"/>
  <c r="T224" i="11"/>
  <c r="T223" i="11"/>
  <c r="T222" i="11"/>
  <c r="T221" i="11"/>
  <c r="T220" i="11"/>
  <c r="T219" i="11"/>
  <c r="T218" i="11"/>
  <c r="T217" i="11"/>
  <c r="T216" i="11"/>
  <c r="T215" i="11"/>
  <c r="T214" i="11"/>
  <c r="T213" i="11"/>
  <c r="T212" i="11"/>
  <c r="T211" i="11"/>
  <c r="T210" i="11"/>
  <c r="T209" i="11"/>
  <c r="T208" i="11"/>
  <c r="T207" i="11"/>
  <c r="T206" i="11"/>
  <c r="T205" i="11"/>
  <c r="T204" i="11"/>
  <c r="T203" i="11"/>
  <c r="T202" i="11"/>
  <c r="T201" i="11"/>
  <c r="T200" i="11"/>
  <c r="T199" i="11"/>
  <c r="T198" i="11"/>
  <c r="T197" i="11"/>
  <c r="T196" i="11"/>
  <c r="T195" i="11"/>
  <c r="T194" i="11"/>
  <c r="T193" i="11"/>
  <c r="T192" i="11"/>
  <c r="T191" i="11"/>
  <c r="T190" i="11"/>
  <c r="T189" i="11"/>
  <c r="T188" i="11"/>
  <c r="T187" i="11"/>
  <c r="T186" i="11"/>
  <c r="T185" i="11"/>
  <c r="T184" i="11"/>
  <c r="T183" i="11"/>
  <c r="T182" i="11"/>
  <c r="T181" i="11"/>
  <c r="T180" i="11"/>
  <c r="T179" i="11"/>
  <c r="T178" i="11"/>
  <c r="T177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4" i="11"/>
  <c r="T163" i="11"/>
  <c r="T162" i="11"/>
  <c r="T161" i="11"/>
  <c r="T160" i="11"/>
  <c r="T159" i="11"/>
  <c r="T158" i="11"/>
  <c r="T157" i="11"/>
  <c r="T156" i="11"/>
  <c r="T155" i="11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T94" i="11"/>
  <c r="T93" i="11"/>
  <c r="T92" i="11"/>
  <c r="T91" i="11"/>
  <c r="T90" i="11"/>
  <c r="T89" i="11"/>
  <c r="T88" i="11"/>
  <c r="T87" i="11"/>
  <c r="T86" i="11"/>
  <c r="T85" i="11"/>
  <c r="T84" i="11"/>
  <c r="T83" i="11"/>
  <c r="T82" i="11"/>
  <c r="T81" i="11"/>
  <c r="T80" i="11"/>
  <c r="T79" i="11"/>
  <c r="T78" i="11"/>
  <c r="T77" i="11"/>
  <c r="T76" i="11"/>
  <c r="T75" i="11"/>
  <c r="T74" i="11"/>
  <c r="T73" i="11"/>
  <c r="T72" i="11"/>
  <c r="T71" i="11"/>
  <c r="T70" i="11"/>
  <c r="T69" i="11"/>
  <c r="T68" i="11"/>
  <c r="T67" i="11"/>
  <c r="T66" i="11"/>
  <c r="T65" i="11"/>
  <c r="T64" i="11"/>
  <c r="T63" i="11"/>
  <c r="T62" i="11"/>
  <c r="T61" i="11"/>
  <c r="T60" i="11"/>
  <c r="T59" i="11"/>
  <c r="T58" i="11"/>
  <c r="T57" i="11"/>
  <c r="T56" i="11"/>
  <c r="T55" i="11"/>
  <c r="T54" i="11"/>
  <c r="T53" i="11"/>
  <c r="T52" i="11"/>
  <c r="T51" i="11"/>
  <c r="T50" i="11"/>
  <c r="T49" i="11"/>
  <c r="T48" i="11"/>
  <c r="T47" i="11"/>
  <c r="T46" i="11"/>
  <c r="T45" i="11"/>
  <c r="T44" i="11"/>
  <c r="T43" i="11"/>
  <c r="T42" i="11"/>
  <c r="T41" i="11"/>
  <c r="T40" i="11"/>
  <c r="T39" i="11"/>
  <c r="T38" i="11"/>
  <c r="T37" i="11"/>
  <c r="T36" i="11"/>
  <c r="T35" i="11"/>
  <c r="T34" i="11"/>
  <c r="T33" i="11"/>
  <c r="T32" i="11"/>
  <c r="T31" i="11"/>
  <c r="T30" i="11"/>
  <c r="T29" i="11"/>
  <c r="T28" i="11"/>
  <c r="T27" i="11"/>
  <c r="T26" i="11"/>
  <c r="T25" i="11"/>
  <c r="T24" i="11"/>
  <c r="T23" i="11"/>
  <c r="T22" i="11"/>
  <c r="T21" i="11"/>
  <c r="T20" i="11"/>
  <c r="T19" i="11"/>
  <c r="T18" i="11"/>
  <c r="T17" i="11"/>
  <c r="T16" i="11"/>
  <c r="T15" i="11"/>
  <c r="T14" i="11"/>
  <c r="T13" i="11"/>
  <c r="T12" i="11"/>
  <c r="T11" i="11"/>
  <c r="T10" i="11"/>
  <c r="T9" i="11"/>
  <c r="T8" i="11"/>
  <c r="T7" i="11"/>
  <c r="T6" i="11"/>
  <c r="T5" i="11"/>
  <c r="T4" i="11"/>
  <c r="K61" i="11"/>
  <c r="K60" i="11"/>
  <c r="K59" i="11"/>
  <c r="K58" i="11"/>
  <c r="K57" i="11"/>
  <c r="K56" i="11"/>
  <c r="K55" i="11"/>
  <c r="K54" i="11"/>
  <c r="AC54" i="11" s="1"/>
  <c r="AL54" i="11" s="1"/>
  <c r="K53" i="11"/>
  <c r="K52" i="11"/>
  <c r="K51" i="11"/>
  <c r="K50" i="11"/>
  <c r="K49" i="11"/>
  <c r="K48" i="11"/>
  <c r="K47" i="11"/>
  <c r="K46" i="11"/>
  <c r="K45" i="11"/>
  <c r="K44" i="11"/>
  <c r="K43" i="11"/>
  <c r="K42" i="11"/>
  <c r="AC42" i="11" s="1"/>
  <c r="AL42" i="11" s="1"/>
  <c r="K41" i="11"/>
  <c r="K40" i="11"/>
  <c r="K39" i="11"/>
  <c r="K38" i="11"/>
  <c r="K37" i="11"/>
  <c r="K36" i="11"/>
  <c r="K35" i="11"/>
  <c r="K34" i="11"/>
  <c r="K33" i="11"/>
  <c r="K32" i="11"/>
  <c r="K31" i="11"/>
  <c r="K30" i="11"/>
  <c r="AC30" i="11" s="1"/>
  <c r="AL30" i="11" s="1"/>
  <c r="K29" i="11"/>
  <c r="K28" i="11"/>
  <c r="K27" i="11"/>
  <c r="K26" i="11"/>
  <c r="K25" i="11"/>
  <c r="K24" i="11"/>
  <c r="K23" i="11"/>
  <c r="K22" i="11"/>
  <c r="K21" i="11"/>
  <c r="K20" i="11"/>
  <c r="K19" i="11"/>
  <c r="K18" i="11"/>
  <c r="AC18" i="11" s="1"/>
  <c r="AL18" i="11" s="1"/>
  <c r="K17" i="11"/>
  <c r="K16" i="11"/>
  <c r="K15" i="11"/>
  <c r="K14" i="11"/>
  <c r="K13" i="11"/>
  <c r="K12" i="11"/>
  <c r="K11" i="11"/>
  <c r="K10" i="11"/>
  <c r="K9" i="11"/>
  <c r="K8" i="11"/>
  <c r="K7" i="11"/>
  <c r="K6" i="11"/>
  <c r="AC6" i="11" s="1"/>
  <c r="AL6" i="11" s="1"/>
  <c r="K5" i="11"/>
  <c r="K4" i="11"/>
  <c r="L274" i="11"/>
  <c r="M274" i="11"/>
  <c r="N274" i="11"/>
  <c r="O274" i="11"/>
  <c r="P274" i="11"/>
  <c r="Q274" i="11"/>
  <c r="R274" i="11"/>
  <c r="S274" i="11"/>
  <c r="L275" i="11"/>
  <c r="M275" i="11"/>
  <c r="N275" i="11"/>
  <c r="O275" i="11"/>
  <c r="P275" i="11"/>
  <c r="Q275" i="11"/>
  <c r="R275" i="11"/>
  <c r="S275" i="11"/>
  <c r="L276" i="11"/>
  <c r="M276" i="11"/>
  <c r="N276" i="11"/>
  <c r="O276" i="11"/>
  <c r="P276" i="11"/>
  <c r="Q276" i="11"/>
  <c r="R276" i="11"/>
  <c r="S276" i="11"/>
  <c r="L277" i="11"/>
  <c r="M277" i="11"/>
  <c r="N277" i="11"/>
  <c r="O277" i="11"/>
  <c r="P277" i="11"/>
  <c r="Q277" i="11"/>
  <c r="R277" i="11"/>
  <c r="S277" i="11"/>
  <c r="L278" i="11"/>
  <c r="M278" i="11"/>
  <c r="N278" i="11"/>
  <c r="O278" i="11"/>
  <c r="P278" i="11"/>
  <c r="Q278" i="11"/>
  <c r="R278" i="11"/>
  <c r="S278" i="11"/>
  <c r="L279" i="11"/>
  <c r="M279" i="11"/>
  <c r="N279" i="11"/>
  <c r="O279" i="11"/>
  <c r="P279" i="11"/>
  <c r="Q279" i="11"/>
  <c r="R279" i="11"/>
  <c r="S279" i="11"/>
  <c r="L280" i="11"/>
  <c r="M280" i="11"/>
  <c r="N280" i="11"/>
  <c r="O280" i="11"/>
  <c r="P280" i="11"/>
  <c r="Q280" i="11"/>
  <c r="R280" i="11"/>
  <c r="S280" i="11"/>
  <c r="L281" i="11"/>
  <c r="M281" i="11"/>
  <c r="N281" i="11"/>
  <c r="O281" i="11"/>
  <c r="P281" i="11"/>
  <c r="Q281" i="11"/>
  <c r="R281" i="11"/>
  <c r="S281" i="11"/>
  <c r="L282" i="11"/>
  <c r="M282" i="11"/>
  <c r="N282" i="11"/>
  <c r="O282" i="11"/>
  <c r="P282" i="11"/>
  <c r="Q282" i="11"/>
  <c r="R282" i="11"/>
  <c r="S282" i="11"/>
  <c r="L283" i="11"/>
  <c r="M283" i="11"/>
  <c r="N283" i="11"/>
  <c r="O283" i="11"/>
  <c r="P283" i="11"/>
  <c r="Q283" i="11"/>
  <c r="R283" i="11"/>
  <c r="S283" i="11"/>
  <c r="L284" i="11"/>
  <c r="M284" i="11"/>
  <c r="N284" i="11"/>
  <c r="O284" i="11"/>
  <c r="P284" i="11"/>
  <c r="Q284" i="11"/>
  <c r="R284" i="11"/>
  <c r="S284" i="11"/>
  <c r="L285" i="11"/>
  <c r="M285" i="11"/>
  <c r="N285" i="11"/>
  <c r="O285" i="11"/>
  <c r="P285" i="11"/>
  <c r="Q285" i="11"/>
  <c r="R285" i="11"/>
  <c r="S285" i="11"/>
  <c r="L286" i="11"/>
  <c r="M286" i="11"/>
  <c r="N286" i="11"/>
  <c r="O286" i="11"/>
  <c r="P286" i="11"/>
  <c r="Q286" i="11"/>
  <c r="R286" i="11"/>
  <c r="S286" i="11"/>
  <c r="L287" i="11"/>
  <c r="M287" i="11"/>
  <c r="N287" i="11"/>
  <c r="O287" i="11"/>
  <c r="P287" i="11"/>
  <c r="Q287" i="11"/>
  <c r="R287" i="11"/>
  <c r="S287" i="11"/>
  <c r="L288" i="11"/>
  <c r="M288" i="11"/>
  <c r="N288" i="11"/>
  <c r="O288" i="11"/>
  <c r="P288" i="11"/>
  <c r="Q288" i="11"/>
  <c r="R288" i="11"/>
  <c r="S288" i="11"/>
  <c r="L289" i="11"/>
  <c r="M289" i="11"/>
  <c r="N289" i="11"/>
  <c r="O289" i="11"/>
  <c r="P289" i="11"/>
  <c r="Q289" i="11"/>
  <c r="R289" i="11"/>
  <c r="S289" i="11"/>
  <c r="L290" i="11"/>
  <c r="M290" i="11"/>
  <c r="N290" i="11"/>
  <c r="O290" i="11"/>
  <c r="P290" i="11"/>
  <c r="Q290" i="11"/>
  <c r="R290" i="11"/>
  <c r="S290" i="11"/>
  <c r="L291" i="11"/>
  <c r="M291" i="11"/>
  <c r="N291" i="11"/>
  <c r="O291" i="11"/>
  <c r="P291" i="11"/>
  <c r="Q291" i="11"/>
  <c r="R291" i="11"/>
  <c r="S291" i="11"/>
  <c r="L292" i="11"/>
  <c r="M292" i="11"/>
  <c r="N292" i="11"/>
  <c r="O292" i="11"/>
  <c r="P292" i="11"/>
  <c r="Q292" i="11"/>
  <c r="R292" i="11"/>
  <c r="S292" i="11"/>
  <c r="L293" i="11"/>
  <c r="M293" i="11"/>
  <c r="N293" i="11"/>
  <c r="O293" i="11"/>
  <c r="P293" i="11"/>
  <c r="Q293" i="11"/>
  <c r="R293" i="11"/>
  <c r="S293" i="11"/>
  <c r="L294" i="11"/>
  <c r="M294" i="11"/>
  <c r="N294" i="11"/>
  <c r="O294" i="11"/>
  <c r="P294" i="11"/>
  <c r="Q294" i="11"/>
  <c r="R294" i="11"/>
  <c r="S294" i="11"/>
  <c r="L295" i="11"/>
  <c r="M295" i="11"/>
  <c r="N295" i="11"/>
  <c r="O295" i="11"/>
  <c r="P295" i="11"/>
  <c r="Q295" i="11"/>
  <c r="R295" i="11"/>
  <c r="S295" i="11"/>
  <c r="L296" i="11"/>
  <c r="M296" i="11"/>
  <c r="N296" i="11"/>
  <c r="O296" i="11"/>
  <c r="P296" i="11"/>
  <c r="Q296" i="11"/>
  <c r="R296" i="11"/>
  <c r="S296" i="11"/>
  <c r="L297" i="11"/>
  <c r="M297" i="11"/>
  <c r="N297" i="11"/>
  <c r="O297" i="11"/>
  <c r="P297" i="11"/>
  <c r="Q297" i="11"/>
  <c r="R297" i="11"/>
  <c r="S297" i="11"/>
  <c r="L298" i="11"/>
  <c r="M298" i="11"/>
  <c r="N298" i="11"/>
  <c r="O298" i="11"/>
  <c r="P298" i="11"/>
  <c r="Q298" i="11"/>
  <c r="R298" i="11"/>
  <c r="S298" i="11"/>
  <c r="L299" i="11"/>
  <c r="M299" i="11"/>
  <c r="N299" i="11"/>
  <c r="O299" i="11"/>
  <c r="P299" i="11"/>
  <c r="Q299" i="11"/>
  <c r="R299" i="11"/>
  <c r="S299" i="11"/>
  <c r="L300" i="11"/>
  <c r="M300" i="11"/>
  <c r="N300" i="11"/>
  <c r="O300" i="11"/>
  <c r="P300" i="11"/>
  <c r="Q300" i="11"/>
  <c r="R300" i="11"/>
  <c r="S300" i="11"/>
  <c r="L301" i="11"/>
  <c r="M301" i="11"/>
  <c r="N301" i="11"/>
  <c r="O301" i="11"/>
  <c r="P301" i="11"/>
  <c r="Q301" i="11"/>
  <c r="R301" i="11"/>
  <c r="S301" i="11"/>
  <c r="L302" i="11"/>
  <c r="M302" i="11"/>
  <c r="N302" i="11"/>
  <c r="O302" i="11"/>
  <c r="P302" i="11"/>
  <c r="Q302" i="11"/>
  <c r="R302" i="11"/>
  <c r="S302" i="11"/>
  <c r="L303" i="11"/>
  <c r="M303" i="11"/>
  <c r="N303" i="11"/>
  <c r="O303" i="11"/>
  <c r="P303" i="11"/>
  <c r="Q303" i="11"/>
  <c r="R303" i="11"/>
  <c r="S303" i="11"/>
  <c r="L304" i="11"/>
  <c r="M304" i="11"/>
  <c r="N304" i="11"/>
  <c r="O304" i="11"/>
  <c r="P304" i="11"/>
  <c r="Q304" i="11"/>
  <c r="R304" i="11"/>
  <c r="S304" i="11"/>
  <c r="L305" i="11"/>
  <c r="M305" i="11"/>
  <c r="N305" i="11"/>
  <c r="O305" i="11"/>
  <c r="P305" i="11"/>
  <c r="Q305" i="11"/>
  <c r="R305" i="11"/>
  <c r="S305" i="11"/>
  <c r="M1192" i="19"/>
  <c r="AC43" i="11" l="1"/>
  <c r="AL43" i="11" s="1"/>
  <c r="AC31" i="11"/>
  <c r="AL31" i="11" s="1"/>
  <c r="AC7" i="11"/>
  <c r="AL7" i="11" s="1"/>
  <c r="AC19" i="11"/>
  <c r="AL19" i="11" s="1"/>
  <c r="AC55" i="11"/>
  <c r="AL55" i="11" s="1"/>
  <c r="AC28" i="11"/>
  <c r="AL28" i="11" s="1"/>
  <c r="AC40" i="11"/>
  <c r="AL40" i="11" s="1"/>
  <c r="AC52" i="11"/>
  <c r="AL52" i="11" s="1"/>
  <c r="AC4" i="11"/>
  <c r="AL4" i="11" s="1"/>
  <c r="AC16" i="11"/>
  <c r="AL16" i="11" s="1"/>
  <c r="AC8" i="11"/>
  <c r="AL8" i="11" s="1"/>
  <c r="AC20" i="11"/>
  <c r="AL20" i="11" s="1"/>
  <c r="AC32" i="11"/>
  <c r="AL32" i="11" s="1"/>
  <c r="AC44" i="11"/>
  <c r="AL44" i="11" s="1"/>
  <c r="AC56" i="11"/>
  <c r="AL56" i="11" s="1"/>
  <c r="AC60" i="11"/>
  <c r="AL60" i="11" s="1"/>
  <c r="AC61" i="11"/>
  <c r="AL61" i="11" s="1"/>
  <c r="AC47" i="11"/>
  <c r="AL47" i="11" s="1"/>
  <c r="AC12" i="11"/>
  <c r="AL12" i="11" s="1"/>
  <c r="AC25" i="11"/>
  <c r="AL25" i="11" s="1"/>
  <c r="AC14" i="11"/>
  <c r="AL14" i="11" s="1"/>
  <c r="AC26" i="11"/>
  <c r="AL26" i="11" s="1"/>
  <c r="AC38" i="11"/>
  <c r="AL38" i="11" s="1"/>
  <c r="AC50" i="11"/>
  <c r="AL50" i="11" s="1"/>
  <c r="AC11" i="11"/>
  <c r="AL11" i="11" s="1"/>
  <c r="AC24" i="11"/>
  <c r="AL24" i="11" s="1"/>
  <c r="AC35" i="11"/>
  <c r="AL35" i="11" s="1"/>
  <c r="AC48" i="11"/>
  <c r="AL48" i="11" s="1"/>
  <c r="AC49" i="11"/>
  <c r="AL49" i="11" s="1"/>
  <c r="AC23" i="11"/>
  <c r="AL23" i="11" s="1"/>
  <c r="AC59" i="11"/>
  <c r="AL59" i="11" s="1"/>
  <c r="AC36" i="11"/>
  <c r="AL36" i="11" s="1"/>
  <c r="AC13" i="11"/>
  <c r="AL13" i="11" s="1"/>
  <c r="AC37" i="11"/>
  <c r="AL37" i="11" s="1"/>
  <c r="AC5" i="11"/>
  <c r="AL5" i="11" s="1"/>
  <c r="AC17" i="11"/>
  <c r="AL17" i="11" s="1"/>
  <c r="AC29" i="11"/>
  <c r="AL29" i="11" s="1"/>
  <c r="AC41" i="11"/>
  <c r="AL41" i="11" s="1"/>
  <c r="AC53" i="11"/>
  <c r="AL53" i="11" s="1"/>
  <c r="AC46" i="11"/>
  <c r="AL46" i="11" s="1"/>
  <c r="AC22" i="11"/>
  <c r="AL22" i="11" s="1"/>
  <c r="AC58" i="11"/>
  <c r="AL58" i="11" s="1"/>
  <c r="AC15" i="11"/>
  <c r="AL15" i="11" s="1"/>
  <c r="AC27" i="11"/>
  <c r="AL27" i="11" s="1"/>
  <c r="AC39" i="11"/>
  <c r="AL39" i="11" s="1"/>
  <c r="AC51" i="11"/>
  <c r="AL51" i="11" s="1"/>
  <c r="AC10" i="11"/>
  <c r="AL10" i="11" s="1"/>
  <c r="AC34" i="11"/>
  <c r="AL34" i="11" s="1"/>
  <c r="AC9" i="11"/>
  <c r="AL9" i="11" s="1"/>
  <c r="AC21" i="11"/>
  <c r="AL21" i="11" s="1"/>
  <c r="AC33" i="11"/>
  <c r="AL33" i="11" s="1"/>
  <c r="AC45" i="11"/>
  <c r="AL45" i="11" s="1"/>
  <c r="AC57" i="11"/>
  <c r="AL57" i="11" s="1"/>
  <c r="L1192" i="19"/>
  <c r="L1193" i="19"/>
  <c r="M1193" i="19"/>
  <c r="M1167" i="19"/>
  <c r="L1168" i="19"/>
  <c r="M1168" i="19"/>
  <c r="L1169" i="19"/>
  <c r="M1169" i="19"/>
  <c r="L1170" i="19"/>
  <c r="M1170" i="19"/>
  <c r="L1091" i="19"/>
  <c r="M1091" i="19"/>
  <c r="L1083" i="19"/>
  <c r="M1083" i="19"/>
  <c r="L1084" i="19"/>
  <c r="M1084" i="19"/>
  <c r="L1085" i="19"/>
  <c r="M1085" i="19"/>
  <c r="L1086" i="19"/>
  <c r="M1086" i="19"/>
  <c r="L1087" i="19"/>
  <c r="M1087" i="19"/>
  <c r="L1088" i="19"/>
  <c r="M1088" i="19"/>
  <c r="M1089" i="19"/>
  <c r="M1090" i="19"/>
  <c r="L1092" i="19"/>
  <c r="M1092" i="19"/>
  <c r="L1093" i="19"/>
  <c r="M1093" i="19"/>
  <c r="L1094" i="19"/>
  <c r="M1094" i="19"/>
  <c r="L1095" i="19"/>
  <c r="M1095" i="19"/>
  <c r="L1096" i="19"/>
  <c r="M1096" i="19"/>
  <c r="M1097" i="19"/>
  <c r="M1098" i="19"/>
  <c r="L1099" i="19"/>
  <c r="M1099" i="19"/>
  <c r="L1100" i="19"/>
  <c r="M1100" i="19"/>
  <c r="L1101" i="19"/>
  <c r="M1101" i="19"/>
  <c r="L1102" i="19"/>
  <c r="M1102" i="19"/>
  <c r="L1103" i="19"/>
  <c r="M1103" i="19"/>
  <c r="L1104" i="19"/>
  <c r="M1104" i="19"/>
  <c r="M1105" i="19"/>
  <c r="M1106" i="19"/>
  <c r="L1107" i="19"/>
  <c r="M1107" i="19"/>
  <c r="L1108" i="19"/>
  <c r="M1108" i="19"/>
  <c r="L1109" i="19"/>
  <c r="M1109" i="19"/>
  <c r="L1110" i="19"/>
  <c r="M1110" i="19"/>
  <c r="L1111" i="19"/>
  <c r="M1111" i="19"/>
  <c r="L1112" i="19"/>
  <c r="M1112" i="19"/>
  <c r="M1113" i="19"/>
  <c r="M1114" i="19"/>
  <c r="L1115" i="19"/>
  <c r="M1115" i="19"/>
  <c r="L1116" i="19"/>
  <c r="M1116" i="19"/>
  <c r="L1117" i="19"/>
  <c r="M1117" i="19"/>
  <c r="L1118" i="19"/>
  <c r="M1118" i="19"/>
  <c r="L1119" i="19"/>
  <c r="M1119" i="19"/>
  <c r="M1120" i="19"/>
  <c r="M1121" i="19"/>
  <c r="L1122" i="19"/>
  <c r="M1122" i="19"/>
  <c r="L1123" i="19"/>
  <c r="M1123" i="19"/>
  <c r="L1124" i="19"/>
  <c r="M1124" i="19"/>
  <c r="L1125" i="19"/>
  <c r="M1125" i="19"/>
  <c r="L1126" i="19"/>
  <c r="M1126" i="19"/>
  <c r="M1127" i="19"/>
  <c r="M1128" i="19"/>
  <c r="L1129" i="19"/>
  <c r="M1129" i="19"/>
  <c r="L1130" i="19"/>
  <c r="M1130" i="19"/>
  <c r="L1131" i="19"/>
  <c r="M1131" i="19"/>
  <c r="L1132" i="19"/>
  <c r="M1132" i="19"/>
  <c r="L1133" i="19"/>
  <c r="M1133" i="19"/>
  <c r="M1134" i="19"/>
  <c r="L1135" i="19"/>
  <c r="M1135" i="19"/>
  <c r="L1136" i="19"/>
  <c r="M1136" i="19"/>
  <c r="L1137" i="19"/>
  <c r="M1137" i="19"/>
  <c r="L1138" i="19"/>
  <c r="M1138" i="19"/>
  <c r="M1139" i="19"/>
  <c r="L1140" i="19"/>
  <c r="M1140" i="19"/>
  <c r="L1141" i="19"/>
  <c r="M1141" i="19"/>
  <c r="L1142" i="19"/>
  <c r="M1142" i="19"/>
  <c r="L1143" i="19"/>
  <c r="M1143" i="19"/>
  <c r="L1144" i="19"/>
  <c r="M1144" i="19"/>
  <c r="M1145" i="19"/>
  <c r="L1146" i="19"/>
  <c r="M1146" i="19"/>
  <c r="L1147" i="19"/>
  <c r="M1147" i="19"/>
  <c r="L1148" i="19"/>
  <c r="M1148" i="19"/>
  <c r="L1149" i="19"/>
  <c r="M1149" i="19"/>
  <c r="L1150" i="19"/>
  <c r="M1150" i="19"/>
  <c r="M1151" i="19"/>
  <c r="L1152" i="19"/>
  <c r="M1152" i="19"/>
  <c r="L1153" i="19"/>
  <c r="M1153" i="19"/>
  <c r="L1154" i="19"/>
  <c r="M1154" i="19"/>
  <c r="L1155" i="19"/>
  <c r="M1155" i="19"/>
  <c r="L1156" i="19"/>
  <c r="M1156" i="19"/>
  <c r="M1157" i="19"/>
  <c r="L1158" i="19"/>
  <c r="M1158" i="19"/>
  <c r="L1159" i="19"/>
  <c r="M1159" i="19"/>
  <c r="L1160" i="19"/>
  <c r="M1160" i="19"/>
  <c r="L1161" i="19"/>
  <c r="M1161" i="19"/>
  <c r="M1162" i="19"/>
  <c r="L1163" i="19"/>
  <c r="M1163" i="19"/>
  <c r="L1164" i="19"/>
  <c r="M1164" i="19"/>
  <c r="L1165" i="19"/>
  <c r="M1165" i="19"/>
  <c r="L1166" i="19"/>
  <c r="M1166" i="19"/>
  <c r="L1171" i="19"/>
  <c r="M1171" i="19"/>
  <c r="L1172" i="19"/>
  <c r="M1172" i="19"/>
  <c r="L1173" i="19"/>
  <c r="M1173" i="19"/>
  <c r="M1174" i="19"/>
  <c r="L1175" i="19"/>
  <c r="M1175" i="19"/>
  <c r="L1176" i="19"/>
  <c r="M1176" i="19"/>
  <c r="L1177" i="19"/>
  <c r="M1177" i="19"/>
  <c r="L1178" i="19"/>
  <c r="M1178" i="19"/>
  <c r="L1179" i="19"/>
  <c r="M1179" i="19"/>
  <c r="M1180" i="19"/>
  <c r="L1181" i="19"/>
  <c r="M1181" i="19"/>
  <c r="L1182" i="19"/>
  <c r="M1182" i="19"/>
  <c r="L1183" i="19"/>
  <c r="M1183" i="19"/>
  <c r="L1184" i="19"/>
  <c r="M1184" i="19"/>
  <c r="M1185" i="19"/>
  <c r="L1186" i="19"/>
  <c r="M1186" i="19"/>
  <c r="L1187" i="19"/>
  <c r="M1187" i="19"/>
  <c r="L1188" i="19"/>
  <c r="M1188" i="19"/>
  <c r="L1189" i="19"/>
  <c r="M1189" i="19"/>
  <c r="L1190" i="19"/>
  <c r="M1190" i="19"/>
  <c r="M1191" i="19"/>
  <c r="L1194" i="19"/>
  <c r="M1194" i="19"/>
  <c r="L1195" i="19"/>
  <c r="M1195" i="19"/>
  <c r="L1196" i="19"/>
  <c r="M1196" i="19"/>
  <c r="M1197" i="19"/>
  <c r="L1198" i="19"/>
  <c r="M1198" i="19"/>
  <c r="L1199" i="19"/>
  <c r="M1199" i="19"/>
  <c r="L1200" i="19"/>
  <c r="M1200" i="19"/>
  <c r="L1201" i="19"/>
  <c r="M1201" i="19"/>
  <c r="M1202" i="19"/>
  <c r="L1203" i="19"/>
  <c r="M1203" i="19"/>
  <c r="L1204" i="19"/>
  <c r="M1204" i="19"/>
  <c r="L1205" i="19"/>
  <c r="M1205" i="19"/>
  <c r="L1206" i="19"/>
  <c r="M1206" i="19"/>
  <c r="L1207" i="19"/>
  <c r="M1207" i="19"/>
  <c r="M1208" i="19"/>
  <c r="L1209" i="19"/>
  <c r="M1209" i="19"/>
  <c r="L1210" i="19"/>
  <c r="M1210" i="19"/>
  <c r="L1211" i="19"/>
  <c r="M1211" i="19"/>
  <c r="L1212" i="19"/>
  <c r="M1212" i="19"/>
  <c r="L1213" i="19"/>
  <c r="M1213" i="19"/>
  <c r="M1214" i="19"/>
  <c r="L1215" i="19"/>
  <c r="M1215" i="19"/>
  <c r="L1216" i="19"/>
  <c r="M1216" i="19"/>
  <c r="L1217" i="19"/>
  <c r="M1217" i="19"/>
  <c r="L1218" i="19"/>
  <c r="M1218" i="19"/>
  <c r="L1219" i="19"/>
  <c r="M1219" i="19"/>
  <c r="M1220" i="19"/>
  <c r="M1221" i="19"/>
  <c r="L1222" i="19"/>
  <c r="M1222" i="19"/>
  <c r="L1223" i="19"/>
  <c r="M1223" i="19"/>
  <c r="L1224" i="19"/>
  <c r="M1224" i="19"/>
  <c r="L1225" i="19"/>
  <c r="M1225" i="19"/>
  <c r="L1226" i="19"/>
  <c r="M1226" i="19"/>
  <c r="M1227" i="19"/>
  <c r="F1084" i="19"/>
  <c r="F1085" i="19"/>
  <c r="F1086" i="19"/>
  <c r="F1087" i="19"/>
  <c r="F1088" i="19"/>
  <c r="F1089" i="19"/>
  <c r="F1090" i="19"/>
  <c r="F1092" i="19"/>
  <c r="F1093" i="19"/>
  <c r="F1094" i="19"/>
  <c r="F1095" i="19"/>
  <c r="F1096" i="19"/>
  <c r="F1097" i="19"/>
  <c r="F1098" i="19"/>
  <c r="F1099" i="19"/>
  <c r="F1100" i="19"/>
  <c r="F1101" i="19"/>
  <c r="F1102" i="19"/>
  <c r="F1103" i="19"/>
  <c r="F1104" i="19"/>
  <c r="F1105" i="19"/>
  <c r="F1106" i="19"/>
  <c r="F1107" i="19"/>
  <c r="F1108" i="19"/>
  <c r="F1109" i="19"/>
  <c r="F1110" i="19"/>
  <c r="F1111" i="19"/>
  <c r="F1112" i="19"/>
  <c r="F1113" i="19"/>
  <c r="F1114" i="19"/>
  <c r="F1115" i="19"/>
  <c r="F1116" i="19"/>
  <c r="F1117" i="19"/>
  <c r="F1118" i="19"/>
  <c r="F1119" i="19"/>
  <c r="F1120" i="19"/>
  <c r="F1121" i="19"/>
  <c r="F1122" i="19"/>
  <c r="F1123" i="19"/>
  <c r="F1124" i="19"/>
  <c r="F1125" i="19"/>
  <c r="F1126" i="19"/>
  <c r="F1127" i="19"/>
  <c r="F1128" i="19"/>
  <c r="F1129" i="19"/>
  <c r="F1130" i="19"/>
  <c r="F1131" i="19"/>
  <c r="F1132" i="19"/>
  <c r="F1133" i="19"/>
  <c r="F1134" i="19"/>
  <c r="F1135" i="19"/>
  <c r="F1136" i="19"/>
  <c r="F1137" i="19"/>
  <c r="F1138" i="19"/>
  <c r="F1139" i="19"/>
  <c r="F1140" i="19"/>
  <c r="F1141" i="19"/>
  <c r="F1142" i="19"/>
  <c r="F1143" i="19"/>
  <c r="F1144" i="19"/>
  <c r="F1145" i="19"/>
  <c r="F1146" i="19"/>
  <c r="F1147" i="19"/>
  <c r="F1148" i="19"/>
  <c r="F1149" i="19"/>
  <c r="F1150" i="19"/>
  <c r="F1151" i="19"/>
  <c r="F1152" i="19"/>
  <c r="F1153" i="19"/>
  <c r="F1154" i="19"/>
  <c r="F1155" i="19"/>
  <c r="F1156" i="19"/>
  <c r="F1157" i="19"/>
  <c r="F1158" i="19"/>
  <c r="F1159" i="19"/>
  <c r="F1160" i="19"/>
  <c r="F1161" i="19"/>
  <c r="F1162" i="19"/>
  <c r="F1163" i="19"/>
  <c r="F1164" i="19"/>
  <c r="F1165" i="19"/>
  <c r="F1166" i="19"/>
  <c r="F1167" i="19"/>
  <c r="F1169" i="19"/>
  <c r="F1170" i="19"/>
  <c r="F1171" i="19"/>
  <c r="F1172" i="19"/>
  <c r="F1173" i="19"/>
  <c r="F1174" i="19"/>
  <c r="F1175" i="19"/>
  <c r="F1176" i="19"/>
  <c r="F1177" i="19"/>
  <c r="F1178" i="19"/>
  <c r="F1179" i="19"/>
  <c r="F1180" i="19"/>
  <c r="F1181" i="19"/>
  <c r="F1182" i="19"/>
  <c r="F1183" i="19"/>
  <c r="F1184" i="19"/>
  <c r="F1185" i="19"/>
  <c r="F1186" i="19"/>
  <c r="F1187" i="19"/>
  <c r="F1188" i="19"/>
  <c r="F1189" i="19"/>
  <c r="F1190" i="19"/>
  <c r="F1191" i="19"/>
  <c r="F1193" i="19"/>
  <c r="F1194" i="19"/>
  <c r="F1195" i="19"/>
  <c r="F1196" i="19"/>
  <c r="F1197" i="19"/>
  <c r="F1198" i="19"/>
  <c r="F1199" i="19"/>
  <c r="F1200" i="19"/>
  <c r="F1201" i="19"/>
  <c r="F1202" i="19"/>
  <c r="F1203" i="19"/>
  <c r="F1204" i="19"/>
  <c r="F1205" i="19"/>
  <c r="F1206" i="19"/>
  <c r="F1207" i="19"/>
  <c r="F1208" i="19"/>
  <c r="F1209" i="19"/>
  <c r="F1210" i="19"/>
  <c r="F1211" i="19"/>
  <c r="F1212" i="19"/>
  <c r="F1213" i="19"/>
  <c r="F1214" i="19"/>
  <c r="F1215" i="19"/>
  <c r="F1216" i="19"/>
  <c r="F1217" i="19"/>
  <c r="F1218" i="19"/>
  <c r="F1219" i="19"/>
  <c r="F1220" i="19"/>
  <c r="F1221" i="19"/>
  <c r="F1222" i="19"/>
  <c r="F1223" i="19"/>
  <c r="F1224" i="19"/>
  <c r="F1225" i="19"/>
  <c r="F1226" i="19"/>
  <c r="F1227" i="19"/>
  <c r="F1083" i="19"/>
  <c r="M13630" i="25"/>
  <c r="L13630" i="25"/>
  <c r="M13527" i="25"/>
  <c r="L13527" i="25"/>
  <c r="L14058" i="25"/>
  <c r="M14058" i="25"/>
  <c r="L14059" i="25"/>
  <c r="M14059" i="25"/>
  <c r="L12138" i="25"/>
  <c r="M12138" i="25"/>
  <c r="L12139" i="25"/>
  <c r="M12139" i="25"/>
  <c r="L3" i="24"/>
  <c r="M3" i="24"/>
  <c r="L4" i="24"/>
  <c r="M4" i="24"/>
  <c r="L5" i="24"/>
  <c r="M5" i="24"/>
  <c r="L6" i="24"/>
  <c r="M6" i="24"/>
  <c r="L7" i="24"/>
  <c r="M7" i="24"/>
  <c r="L8" i="24"/>
  <c r="M8" i="24"/>
  <c r="L9" i="24"/>
  <c r="M9" i="24"/>
  <c r="L10" i="24"/>
  <c r="M10" i="24"/>
  <c r="L11" i="24"/>
  <c r="M11" i="24"/>
  <c r="L12" i="24"/>
  <c r="M12" i="24"/>
  <c r="L13" i="24"/>
  <c r="M13" i="24"/>
  <c r="L14" i="24"/>
  <c r="M14" i="24"/>
  <c r="L15" i="24"/>
  <c r="M15" i="24"/>
  <c r="L16" i="24"/>
  <c r="M16" i="24"/>
  <c r="L17" i="24"/>
  <c r="M17" i="24"/>
  <c r="L18" i="24"/>
  <c r="M18" i="24"/>
  <c r="L19" i="24"/>
  <c r="M19" i="24"/>
  <c r="L20" i="24"/>
  <c r="M20" i="24"/>
  <c r="L21" i="24"/>
  <c r="M21" i="24"/>
  <c r="L22" i="24"/>
  <c r="M22" i="24"/>
  <c r="L23" i="24"/>
  <c r="M23" i="24"/>
  <c r="L24" i="24"/>
  <c r="M24" i="24"/>
  <c r="L25" i="24"/>
  <c r="M25" i="24"/>
  <c r="L26" i="24"/>
  <c r="M26" i="24"/>
  <c r="L27" i="24"/>
  <c r="M27" i="24"/>
  <c r="L28" i="24"/>
  <c r="M28" i="24"/>
  <c r="L29" i="24"/>
  <c r="M29" i="24"/>
  <c r="L30" i="24"/>
  <c r="M30" i="24"/>
  <c r="L31" i="24"/>
  <c r="M31" i="24"/>
  <c r="L32" i="24"/>
  <c r="M32" i="24"/>
  <c r="L33" i="24"/>
  <c r="M33" i="24"/>
  <c r="L34" i="24"/>
  <c r="M34" i="24"/>
  <c r="L35" i="24"/>
  <c r="M35" i="24"/>
  <c r="L36" i="24"/>
  <c r="M36" i="24"/>
  <c r="L37" i="24"/>
  <c r="M37" i="24"/>
  <c r="L38" i="24"/>
  <c r="M38" i="24"/>
  <c r="L39" i="24"/>
  <c r="M39" i="24"/>
  <c r="L40" i="24"/>
  <c r="M40" i="24"/>
  <c r="L41" i="24"/>
  <c r="M41" i="24"/>
  <c r="L42" i="24"/>
  <c r="M42" i="24"/>
  <c r="L43" i="24"/>
  <c r="M43" i="24"/>
  <c r="L44" i="24"/>
  <c r="M44" i="24"/>
  <c r="L45" i="24"/>
  <c r="M45" i="24"/>
  <c r="L46" i="24"/>
  <c r="M46" i="24"/>
  <c r="L47" i="24"/>
  <c r="M47" i="24"/>
  <c r="L48" i="24"/>
  <c r="M48" i="24"/>
  <c r="L49" i="24"/>
  <c r="M49" i="24"/>
  <c r="L50" i="24"/>
  <c r="M50" i="24"/>
  <c r="L51" i="24"/>
  <c r="M51" i="24"/>
  <c r="L52" i="24"/>
  <c r="M52" i="24"/>
  <c r="L53" i="24"/>
  <c r="M53" i="24"/>
  <c r="L54" i="24"/>
  <c r="M54" i="24"/>
  <c r="L55" i="24"/>
  <c r="M55" i="24"/>
  <c r="L56" i="24"/>
  <c r="M56" i="24"/>
  <c r="L57" i="24"/>
  <c r="M57" i="24"/>
  <c r="L58" i="24"/>
  <c r="M58" i="24"/>
  <c r="L59" i="24"/>
  <c r="M59" i="24"/>
  <c r="L60" i="24"/>
  <c r="M60" i="24"/>
  <c r="L61" i="24"/>
  <c r="M61" i="24"/>
  <c r="L62" i="24"/>
  <c r="M62" i="24"/>
  <c r="L63" i="24"/>
  <c r="M63" i="24"/>
  <c r="L64" i="24"/>
  <c r="M64" i="24"/>
  <c r="L65" i="24"/>
  <c r="M65" i="24"/>
  <c r="L66" i="24"/>
  <c r="M66" i="24"/>
  <c r="L67" i="24"/>
  <c r="M67" i="24"/>
  <c r="L68" i="24"/>
  <c r="M68" i="24"/>
  <c r="L69" i="24"/>
  <c r="M69" i="24"/>
  <c r="L70" i="24"/>
  <c r="M70" i="24"/>
  <c r="L71" i="24"/>
  <c r="M71" i="24"/>
  <c r="L72" i="24"/>
  <c r="M72" i="24"/>
  <c r="L73" i="24"/>
  <c r="M73" i="24"/>
  <c r="L74" i="24"/>
  <c r="M74" i="24"/>
  <c r="L75" i="24"/>
  <c r="M75" i="24"/>
  <c r="L76" i="24"/>
  <c r="M76" i="24"/>
  <c r="L77" i="24"/>
  <c r="M77" i="24"/>
  <c r="L78" i="24"/>
  <c r="M78" i="24"/>
  <c r="L79" i="24"/>
  <c r="M79" i="24"/>
  <c r="L80" i="24"/>
  <c r="M80" i="24"/>
  <c r="L81" i="24"/>
  <c r="M81" i="24"/>
  <c r="L82" i="24"/>
  <c r="M82" i="24"/>
  <c r="L83" i="24"/>
  <c r="M83" i="24"/>
  <c r="L84" i="24"/>
  <c r="M84" i="24"/>
  <c r="L85" i="24"/>
  <c r="M85" i="24"/>
  <c r="L86" i="24"/>
  <c r="M86" i="24"/>
  <c r="L87" i="24"/>
  <c r="M87" i="24"/>
  <c r="L88" i="24"/>
  <c r="M88" i="24"/>
  <c r="L89" i="24"/>
  <c r="M89" i="24"/>
  <c r="L90" i="24"/>
  <c r="M90" i="24"/>
  <c r="L91" i="24"/>
  <c r="M91" i="24"/>
  <c r="L92" i="24"/>
  <c r="M92" i="24"/>
  <c r="L93" i="24"/>
  <c r="M93" i="24"/>
  <c r="L94" i="24"/>
  <c r="M94" i="24"/>
  <c r="L95" i="24"/>
  <c r="M95" i="24"/>
  <c r="L96" i="24"/>
  <c r="M96" i="24"/>
  <c r="L97" i="24"/>
  <c r="M97" i="24"/>
  <c r="L98" i="24"/>
  <c r="M98" i="24"/>
  <c r="L99" i="24"/>
  <c r="M99" i="24"/>
  <c r="L100" i="24"/>
  <c r="M100" i="24"/>
  <c r="L101" i="24"/>
  <c r="M101" i="24"/>
  <c r="L102" i="24"/>
  <c r="M102" i="24"/>
  <c r="L103" i="24"/>
  <c r="M103" i="24"/>
  <c r="L104" i="24"/>
  <c r="M104" i="24"/>
  <c r="L105" i="24"/>
  <c r="M105" i="24"/>
  <c r="L106" i="24"/>
  <c r="M106" i="24"/>
  <c r="L107" i="24"/>
  <c r="M107" i="24"/>
  <c r="L108" i="24"/>
  <c r="M108" i="24"/>
  <c r="L109" i="24"/>
  <c r="M109" i="24"/>
  <c r="L110" i="24"/>
  <c r="M110" i="24"/>
  <c r="L111" i="24"/>
  <c r="M111" i="24"/>
  <c r="L112" i="24"/>
  <c r="M112" i="24"/>
  <c r="L113" i="24"/>
  <c r="M113" i="24"/>
  <c r="L114" i="24"/>
  <c r="M114" i="24"/>
  <c r="L115" i="24"/>
  <c r="M115" i="24"/>
  <c r="L116" i="24"/>
  <c r="M116" i="24"/>
  <c r="L117" i="24"/>
  <c r="M117" i="24"/>
  <c r="L118" i="24"/>
  <c r="M118" i="24"/>
  <c r="L119" i="24"/>
  <c r="M119" i="24"/>
  <c r="L120" i="24"/>
  <c r="M120" i="24"/>
  <c r="L121" i="24"/>
  <c r="M121" i="24"/>
  <c r="L122" i="24"/>
  <c r="M122" i="24"/>
  <c r="L123" i="24"/>
  <c r="M123" i="24"/>
  <c r="L124" i="24"/>
  <c r="M124" i="24"/>
  <c r="L125" i="24"/>
  <c r="M125" i="24"/>
  <c r="L126" i="24"/>
  <c r="M126" i="24"/>
  <c r="L127" i="24"/>
  <c r="M127" i="24"/>
  <c r="L128" i="24"/>
  <c r="M128" i="24"/>
  <c r="L129" i="24"/>
  <c r="M129" i="24"/>
  <c r="L130" i="24"/>
  <c r="M130" i="24"/>
  <c r="L131" i="24"/>
  <c r="M131" i="24"/>
  <c r="L132" i="24"/>
  <c r="M132" i="24"/>
  <c r="L133" i="24"/>
  <c r="M133" i="24"/>
  <c r="L134" i="24"/>
  <c r="M134" i="24"/>
  <c r="L135" i="24"/>
  <c r="M135" i="24"/>
  <c r="L136" i="24"/>
  <c r="M136" i="24"/>
  <c r="L137" i="24"/>
  <c r="M137" i="24"/>
  <c r="L138" i="24"/>
  <c r="M138" i="24"/>
  <c r="L139" i="24"/>
  <c r="M139" i="24"/>
  <c r="L140" i="24"/>
  <c r="M140" i="24"/>
  <c r="L141" i="24"/>
  <c r="M141" i="24"/>
  <c r="L142" i="24"/>
  <c r="M142" i="24"/>
  <c r="L143" i="24"/>
  <c r="M143" i="24"/>
  <c r="L12016" i="25"/>
  <c r="M12016" i="25"/>
  <c r="M12017" i="25"/>
  <c r="M12018" i="25"/>
  <c r="M12019" i="25"/>
  <c r="M12020" i="25"/>
  <c r="M12021" i="25"/>
  <c r="M12022" i="25"/>
  <c r="M12023" i="25"/>
  <c r="M12024" i="25"/>
  <c r="M12025" i="25"/>
  <c r="M12026" i="25"/>
  <c r="M12027" i="25"/>
  <c r="M12028" i="25"/>
  <c r="M12029" i="25"/>
  <c r="M12030" i="25"/>
  <c r="M12031" i="25"/>
  <c r="M12032" i="25"/>
  <c r="M12033" i="25"/>
  <c r="L12034" i="25"/>
  <c r="M12034" i="25"/>
  <c r="M12035" i="25"/>
  <c r="M12036" i="25"/>
  <c r="M12037" i="25"/>
  <c r="M12038" i="25"/>
  <c r="M12039" i="25"/>
  <c r="M12040" i="25"/>
  <c r="M12041" i="25"/>
  <c r="L12042" i="25"/>
  <c r="M12042" i="25"/>
  <c r="L12043" i="25"/>
  <c r="M12043" i="25"/>
  <c r="L12044" i="25"/>
  <c r="M12044" i="25"/>
  <c r="L12045" i="25"/>
  <c r="M12045" i="25"/>
  <c r="M12046" i="25"/>
  <c r="M12047" i="25"/>
  <c r="M12048" i="25"/>
  <c r="M12049" i="25"/>
  <c r="M12050" i="25"/>
  <c r="M12051" i="25"/>
  <c r="M12052" i="25"/>
  <c r="M12053" i="25"/>
  <c r="M12054" i="25"/>
  <c r="M12055" i="25"/>
  <c r="M12056" i="25"/>
  <c r="M12057" i="25"/>
  <c r="M12058" i="25"/>
  <c r="M12059" i="25"/>
  <c r="M12060" i="25"/>
  <c r="M12061" i="25"/>
  <c r="M12062" i="25"/>
  <c r="M12063" i="25"/>
  <c r="L12064" i="25"/>
  <c r="M12064" i="25"/>
  <c r="L12065" i="25"/>
  <c r="M12065" i="25"/>
  <c r="L12066" i="25"/>
  <c r="M12066" i="25"/>
  <c r="L12067" i="25"/>
  <c r="M12067" i="25"/>
  <c r="M12068" i="25"/>
  <c r="M12069" i="25"/>
  <c r="L12070" i="25"/>
  <c r="M12070" i="25"/>
  <c r="M12071" i="25"/>
  <c r="L12072" i="25"/>
  <c r="M12072" i="25"/>
  <c r="L12073" i="25"/>
  <c r="M12073" i="25"/>
  <c r="L12074" i="25"/>
  <c r="M12074" i="25"/>
  <c r="M12075" i="25"/>
  <c r="L12076" i="25"/>
  <c r="M12076" i="25"/>
  <c r="L12077" i="25"/>
  <c r="M12077" i="25"/>
  <c r="M12078" i="25"/>
  <c r="L12079" i="25"/>
  <c r="M12079" i="25"/>
  <c r="M12080" i="25"/>
  <c r="M12081" i="25"/>
  <c r="M12082" i="25"/>
  <c r="L12083" i="25"/>
  <c r="M12083" i="25"/>
  <c r="L12084" i="25"/>
  <c r="M12084" i="25"/>
  <c r="M12085" i="25"/>
  <c r="L12086" i="25"/>
  <c r="M12086" i="25"/>
  <c r="M12087" i="25"/>
  <c r="M12088" i="25"/>
  <c r="M12089" i="25"/>
  <c r="M12090" i="25"/>
  <c r="M12091" i="25"/>
  <c r="M12092" i="25"/>
  <c r="L12093" i="25"/>
  <c r="M12093" i="25"/>
  <c r="L12094" i="25"/>
  <c r="M12094" i="25"/>
  <c r="L12095" i="25"/>
  <c r="M12095" i="25"/>
  <c r="L12096" i="25"/>
  <c r="M12096" i="25"/>
  <c r="M12097" i="25"/>
  <c r="L12098" i="25"/>
  <c r="M12098" i="25"/>
  <c r="L12099" i="25"/>
  <c r="M12099" i="25"/>
  <c r="M12100" i="25"/>
  <c r="M12101" i="25"/>
  <c r="M12102" i="25"/>
  <c r="M12103" i="25"/>
  <c r="M12104" i="25"/>
  <c r="L12105" i="25"/>
  <c r="M12105" i="25"/>
  <c r="L12106" i="25"/>
  <c r="M12106" i="25"/>
  <c r="M12107" i="25"/>
  <c r="M12108" i="25"/>
  <c r="L12109" i="25"/>
  <c r="M12109" i="25"/>
  <c r="M12110" i="25"/>
  <c r="M12111" i="25"/>
  <c r="M12112" i="25"/>
  <c r="M12113" i="25"/>
  <c r="M12114" i="25"/>
  <c r="L12115" i="25"/>
  <c r="M12115" i="25"/>
  <c r="M12116" i="25"/>
  <c r="L12117" i="25"/>
  <c r="M12117" i="25"/>
  <c r="M12118" i="25"/>
  <c r="L12119" i="25"/>
  <c r="M12119" i="25"/>
  <c r="M12120" i="25"/>
  <c r="L12121" i="25"/>
  <c r="M12121" i="25"/>
  <c r="M12122" i="25"/>
  <c r="M12123" i="25"/>
  <c r="M12124" i="25"/>
  <c r="M12125" i="25"/>
  <c r="M12126" i="25"/>
  <c r="M12127" i="25"/>
  <c r="M12128" i="25"/>
  <c r="M12129" i="25"/>
  <c r="M12130" i="25"/>
  <c r="M12131" i="25"/>
  <c r="M12132" i="25"/>
  <c r="M12133" i="25"/>
  <c r="L12134" i="25"/>
  <c r="M12134" i="25"/>
  <c r="L12135" i="25"/>
  <c r="M12135" i="25"/>
  <c r="M12136" i="25"/>
  <c r="L12137" i="25"/>
  <c r="M12137" i="25"/>
  <c r="L12140" i="25"/>
  <c r="M12140" i="25"/>
  <c r="L12141" i="25"/>
  <c r="M12141" i="25"/>
  <c r="M12142" i="25"/>
  <c r="M12143" i="25"/>
  <c r="M12144" i="25"/>
  <c r="M12145" i="25"/>
  <c r="M12146" i="25"/>
  <c r="M12147" i="25"/>
  <c r="L12148" i="25"/>
  <c r="M12148" i="25"/>
  <c r="M12149" i="25"/>
  <c r="M12150" i="25"/>
  <c r="M12151" i="25"/>
  <c r="M12152" i="25"/>
  <c r="M12153" i="25"/>
  <c r="M12154" i="25"/>
  <c r="M12155" i="25"/>
  <c r="M12156" i="25"/>
  <c r="M12157" i="25"/>
  <c r="M12158" i="25"/>
  <c r="M12159" i="25"/>
  <c r="M12160" i="25"/>
  <c r="L12161" i="25"/>
  <c r="M12161" i="25"/>
  <c r="L12162" i="25"/>
  <c r="M12162" i="25"/>
  <c r="M12163" i="25"/>
  <c r="M12164" i="25"/>
  <c r="M12165" i="25"/>
  <c r="M12166" i="25"/>
  <c r="M12167" i="25"/>
  <c r="M12168" i="25"/>
  <c r="M12169" i="25"/>
  <c r="M12170" i="25"/>
  <c r="M12171" i="25"/>
  <c r="M12172" i="25"/>
  <c r="M12173" i="25"/>
  <c r="M12174" i="25"/>
  <c r="M12175" i="25"/>
  <c r="M12176" i="25"/>
  <c r="M12177" i="25"/>
  <c r="L12178" i="25"/>
  <c r="M12178" i="25"/>
  <c r="M12179" i="25"/>
  <c r="M12180" i="25"/>
  <c r="M12181" i="25"/>
  <c r="M12182" i="25"/>
  <c r="L12183" i="25"/>
  <c r="M12183" i="25"/>
  <c r="M12184" i="25"/>
  <c r="M12185" i="25"/>
  <c r="M12186" i="25"/>
  <c r="L12187" i="25"/>
  <c r="M12187" i="25"/>
  <c r="M12188" i="25"/>
  <c r="M12189" i="25"/>
  <c r="L12190" i="25"/>
  <c r="M12190" i="25"/>
  <c r="M12191" i="25"/>
  <c r="M12192" i="25"/>
  <c r="M12193" i="25"/>
  <c r="M12194" i="25"/>
  <c r="M12195" i="25"/>
  <c r="M12196" i="25"/>
  <c r="M12197" i="25"/>
  <c r="M12198" i="25"/>
  <c r="M12199" i="25"/>
  <c r="L12200" i="25"/>
  <c r="M12200" i="25"/>
  <c r="L12201" i="25"/>
  <c r="M12201" i="25"/>
  <c r="L12202" i="25"/>
  <c r="M12202" i="25"/>
  <c r="L12203" i="25"/>
  <c r="M12203" i="25"/>
  <c r="M12204" i="25"/>
  <c r="M12205" i="25"/>
  <c r="M12206" i="25"/>
  <c r="M12207" i="25"/>
  <c r="M12208" i="25"/>
  <c r="M12209" i="25"/>
  <c r="L12210" i="25"/>
  <c r="M12210" i="25"/>
  <c r="M12211" i="25"/>
  <c r="M12212" i="25"/>
  <c r="M12213" i="25"/>
  <c r="M12214" i="25"/>
  <c r="M12215" i="25"/>
  <c r="M12216" i="25"/>
  <c r="M12217" i="25"/>
  <c r="M12218" i="25"/>
  <c r="M12219" i="25"/>
  <c r="M12220" i="25"/>
  <c r="M12221" i="25"/>
  <c r="M12222" i="25"/>
  <c r="L12223" i="25"/>
  <c r="M12223" i="25"/>
  <c r="M12224" i="25"/>
  <c r="M12225" i="25"/>
  <c r="M12226" i="25"/>
  <c r="M12227" i="25"/>
  <c r="M12228" i="25"/>
  <c r="M12229" i="25"/>
  <c r="M12230" i="25"/>
  <c r="M12231" i="25"/>
  <c r="M12232" i="25"/>
  <c r="L12233" i="25"/>
  <c r="M12233" i="25"/>
  <c r="L12234" i="25"/>
  <c r="M12234" i="25"/>
  <c r="L12235" i="25"/>
  <c r="M12235" i="25"/>
  <c r="L12236" i="25"/>
  <c r="M12236" i="25"/>
  <c r="L12237" i="25"/>
  <c r="M12237" i="25"/>
  <c r="M12238" i="25"/>
  <c r="M12239" i="25"/>
  <c r="L12240" i="25"/>
  <c r="M12240" i="25"/>
  <c r="M12241" i="25"/>
  <c r="L12242" i="25"/>
  <c r="M12242" i="25"/>
  <c r="M12243" i="25"/>
  <c r="M12244" i="25"/>
  <c r="M12245" i="25"/>
  <c r="M12246" i="25"/>
  <c r="L12247" i="25"/>
  <c r="M12247" i="25"/>
  <c r="M12248" i="25"/>
  <c r="M12249" i="25"/>
  <c r="M12250" i="25"/>
  <c r="M12251" i="25"/>
  <c r="M12252" i="25"/>
  <c r="M12253" i="25"/>
  <c r="L12254" i="25"/>
  <c r="M12254" i="25"/>
  <c r="M12255" i="25"/>
  <c r="M12256" i="25"/>
  <c r="M12257" i="25"/>
  <c r="M12258" i="25"/>
  <c r="L12259" i="25"/>
  <c r="M12259" i="25"/>
  <c r="M12260" i="25"/>
  <c r="M12261" i="25"/>
  <c r="M12262" i="25"/>
  <c r="M12263" i="25"/>
  <c r="L12264" i="25"/>
  <c r="M12264" i="25"/>
  <c r="L12265" i="25"/>
  <c r="M12265" i="25"/>
  <c r="M12266" i="25"/>
  <c r="M12267" i="25"/>
  <c r="M12268" i="25"/>
  <c r="M12269" i="25"/>
  <c r="M12270" i="25"/>
  <c r="M12271" i="25"/>
  <c r="M12272" i="25"/>
  <c r="M12273" i="25"/>
  <c r="M12274" i="25"/>
  <c r="L12275" i="25"/>
  <c r="M12275" i="25"/>
  <c r="M12276" i="25"/>
  <c r="L12277" i="25"/>
  <c r="M12277" i="25"/>
  <c r="M12278" i="25"/>
  <c r="M12279" i="25"/>
  <c r="M12280" i="25"/>
  <c r="M12281" i="25"/>
  <c r="L12282" i="25"/>
  <c r="M12282" i="25"/>
  <c r="L12283" i="25"/>
  <c r="M12283" i="25"/>
  <c r="L12284" i="25"/>
  <c r="M12284" i="25"/>
  <c r="M12285" i="25"/>
  <c r="L12286" i="25"/>
  <c r="M12286" i="25"/>
  <c r="M12287" i="25"/>
  <c r="M12288" i="25"/>
  <c r="L12289" i="25"/>
  <c r="M12289" i="25"/>
  <c r="L12290" i="25"/>
  <c r="M12290" i="25"/>
  <c r="L12291" i="25"/>
  <c r="M12291" i="25"/>
  <c r="L12292" i="25"/>
  <c r="M12292" i="25"/>
  <c r="M12293" i="25"/>
  <c r="M12294" i="25"/>
  <c r="M12295" i="25"/>
  <c r="L12296" i="25"/>
  <c r="M12296" i="25"/>
  <c r="M12297" i="25"/>
  <c r="L12298" i="25"/>
  <c r="M12298" i="25"/>
  <c r="M12299" i="25"/>
  <c r="M12300" i="25"/>
  <c r="M12301" i="25"/>
  <c r="M12302" i="25"/>
  <c r="M12303" i="25"/>
  <c r="M12304" i="25"/>
  <c r="L12305" i="25"/>
  <c r="M12305" i="25"/>
  <c r="M12306" i="25"/>
  <c r="M12307" i="25"/>
  <c r="M12308" i="25"/>
  <c r="L12309" i="25"/>
  <c r="M12309" i="25"/>
  <c r="M12310" i="25"/>
  <c r="L12311" i="25"/>
  <c r="M12311" i="25"/>
  <c r="M12312" i="25"/>
  <c r="M12313" i="25"/>
  <c r="L12314" i="25"/>
  <c r="M12314" i="25"/>
  <c r="L12315" i="25"/>
  <c r="M12315" i="25"/>
  <c r="L12316" i="25"/>
  <c r="M12316" i="25"/>
  <c r="L12317" i="25"/>
  <c r="M12317" i="25"/>
  <c r="L12318" i="25"/>
  <c r="M12318" i="25"/>
  <c r="L12319" i="25"/>
  <c r="M12319" i="25"/>
  <c r="L12320" i="25"/>
  <c r="M12320" i="25"/>
  <c r="L12321" i="25"/>
  <c r="M12321" i="25"/>
  <c r="L12322" i="25"/>
  <c r="M12322" i="25"/>
  <c r="L12323" i="25"/>
  <c r="M12323" i="25"/>
  <c r="M12324" i="25"/>
  <c r="M12325" i="25"/>
  <c r="M12326" i="25"/>
  <c r="M12327" i="25"/>
  <c r="M12328" i="25"/>
  <c r="M12329" i="25"/>
  <c r="M12330" i="25"/>
  <c r="M12331" i="25"/>
  <c r="M12332" i="25"/>
  <c r="M12333" i="25"/>
  <c r="M12334" i="25"/>
  <c r="M12335" i="25"/>
  <c r="M12336" i="25"/>
  <c r="M12337" i="25"/>
  <c r="L12338" i="25"/>
  <c r="M12338" i="25"/>
  <c r="M12339" i="25"/>
  <c r="L12340" i="25"/>
  <c r="M12340" i="25"/>
  <c r="M12341" i="25"/>
  <c r="M12342" i="25"/>
  <c r="M12343" i="25"/>
  <c r="L12344" i="25"/>
  <c r="M12344" i="25"/>
  <c r="L12345" i="25"/>
  <c r="M12345" i="25"/>
  <c r="M12346" i="25"/>
  <c r="M12347" i="25"/>
  <c r="M12348" i="25"/>
  <c r="M12349" i="25"/>
  <c r="M12350" i="25"/>
  <c r="M12351" i="25"/>
  <c r="M12352" i="25"/>
  <c r="M12353" i="25"/>
  <c r="L12354" i="25"/>
  <c r="M12354" i="25"/>
  <c r="M12355" i="25"/>
  <c r="M12356" i="25"/>
  <c r="M12357" i="25"/>
  <c r="M12358" i="25"/>
  <c r="M12359" i="25"/>
  <c r="L12360" i="25"/>
  <c r="M12360" i="25"/>
  <c r="M12361" i="25"/>
  <c r="M12362" i="25"/>
  <c r="M12363" i="25"/>
  <c r="M12364" i="25"/>
  <c r="M12365" i="25"/>
  <c r="M12366" i="25"/>
  <c r="M12367" i="25"/>
  <c r="L12368" i="25"/>
  <c r="M12368" i="25"/>
  <c r="M12369" i="25"/>
  <c r="M12370" i="25"/>
  <c r="L12371" i="25"/>
  <c r="M12371" i="25"/>
  <c r="L12372" i="25"/>
  <c r="M12372" i="25"/>
  <c r="M12373" i="25"/>
  <c r="M12374" i="25"/>
  <c r="M12375" i="25"/>
  <c r="M12376" i="25"/>
  <c r="M12377" i="25"/>
  <c r="M12378" i="25"/>
  <c r="M12379" i="25"/>
  <c r="M12380" i="25"/>
  <c r="L12381" i="25"/>
  <c r="M12381" i="25"/>
  <c r="M12382" i="25"/>
  <c r="M12383" i="25"/>
  <c r="M12384" i="25"/>
  <c r="M12385" i="25"/>
  <c r="L12386" i="25"/>
  <c r="M12386" i="25"/>
  <c r="L12387" i="25"/>
  <c r="M12387" i="25"/>
  <c r="L12388" i="25"/>
  <c r="M12388" i="25"/>
  <c r="L12389" i="25"/>
  <c r="M12389" i="25"/>
  <c r="L12390" i="25"/>
  <c r="M12390" i="25"/>
  <c r="L12391" i="25"/>
  <c r="M12391" i="25"/>
  <c r="L12392" i="25"/>
  <c r="M12392" i="25"/>
  <c r="L12393" i="25"/>
  <c r="M12393" i="25"/>
  <c r="L12394" i="25"/>
  <c r="M12394" i="25"/>
  <c r="L12395" i="25"/>
  <c r="M12395" i="25"/>
  <c r="L12396" i="25"/>
  <c r="M12396" i="25"/>
  <c r="L12397" i="25"/>
  <c r="M12397" i="25"/>
  <c r="L12398" i="25"/>
  <c r="M12398" i="25"/>
  <c r="L12399" i="25"/>
  <c r="M12399" i="25"/>
  <c r="M12400" i="25"/>
  <c r="M12401" i="25"/>
  <c r="L12402" i="25"/>
  <c r="M12402" i="25"/>
  <c r="L12403" i="25"/>
  <c r="M12403" i="25"/>
  <c r="L12404" i="25"/>
  <c r="M12404" i="25"/>
  <c r="M12405" i="25"/>
  <c r="L12406" i="25"/>
  <c r="M12406" i="25"/>
  <c r="L12407" i="25"/>
  <c r="M12407" i="25"/>
  <c r="L12408" i="25"/>
  <c r="M12408" i="25"/>
  <c r="M12409" i="25"/>
  <c r="M12410" i="25"/>
  <c r="M12411" i="25"/>
  <c r="M12412" i="25"/>
  <c r="M12413" i="25"/>
  <c r="M12414" i="25"/>
  <c r="M12415" i="25"/>
  <c r="M12416" i="25"/>
  <c r="M12417" i="25"/>
  <c r="L12418" i="25"/>
  <c r="M12418" i="25"/>
  <c r="L12419" i="25"/>
  <c r="M12419" i="25"/>
  <c r="L12420" i="25"/>
  <c r="M12420" i="25"/>
  <c r="L12421" i="25"/>
  <c r="M12421" i="25"/>
  <c r="L12422" i="25"/>
  <c r="M12422" i="25"/>
  <c r="L12423" i="25"/>
  <c r="M12423" i="25"/>
  <c r="M12424" i="25"/>
  <c r="L12425" i="25"/>
  <c r="M12425" i="25"/>
  <c r="M12426" i="25"/>
  <c r="M12427" i="25"/>
  <c r="M12428" i="25"/>
  <c r="L12429" i="25"/>
  <c r="M12429" i="25"/>
  <c r="L12430" i="25"/>
  <c r="M12430" i="25"/>
  <c r="M12431" i="25"/>
  <c r="M12432" i="25"/>
  <c r="L12433" i="25"/>
  <c r="M12433" i="25"/>
  <c r="M12434" i="25"/>
  <c r="M12435" i="25"/>
  <c r="M12436" i="25"/>
  <c r="M12437" i="25"/>
  <c r="M12438" i="25"/>
  <c r="L12439" i="25"/>
  <c r="M12439" i="25"/>
  <c r="M12440" i="25"/>
  <c r="M12441" i="25"/>
  <c r="M12442" i="25"/>
  <c r="L12443" i="25"/>
  <c r="M12443" i="25"/>
  <c r="M12444" i="25"/>
  <c r="L12445" i="25"/>
  <c r="M12445" i="25"/>
  <c r="M12446" i="25"/>
  <c r="L12447" i="25"/>
  <c r="M12447" i="25"/>
  <c r="M12448" i="25"/>
  <c r="M12449" i="25"/>
  <c r="L12450" i="25"/>
  <c r="M12450" i="25"/>
  <c r="L12451" i="25"/>
  <c r="M12451" i="25"/>
  <c r="L12452" i="25"/>
  <c r="M12452" i="25"/>
  <c r="L12453" i="25"/>
  <c r="M12453" i="25"/>
  <c r="M12454" i="25"/>
  <c r="M12455" i="25"/>
  <c r="L12456" i="25"/>
  <c r="M12456" i="25"/>
  <c r="M12457" i="25"/>
  <c r="M12458" i="25"/>
  <c r="M12459" i="25"/>
  <c r="M12460" i="25"/>
  <c r="M12461" i="25"/>
  <c r="M12462" i="25"/>
  <c r="M12463" i="25"/>
  <c r="M12464" i="25"/>
  <c r="M12465" i="25"/>
  <c r="M12466" i="25"/>
  <c r="M12467" i="25"/>
  <c r="M12468" i="25"/>
  <c r="M12469" i="25"/>
  <c r="M12470" i="25"/>
  <c r="M12471" i="25"/>
  <c r="M12472" i="25"/>
  <c r="M12473" i="25"/>
  <c r="L12474" i="25"/>
  <c r="M12474" i="25"/>
  <c r="M12475" i="25"/>
  <c r="M12476" i="25"/>
  <c r="M12477" i="25"/>
  <c r="M12478" i="25"/>
  <c r="M12479" i="25"/>
  <c r="M12480" i="25"/>
  <c r="M12481" i="25"/>
  <c r="M12482" i="25"/>
  <c r="M12483" i="25"/>
  <c r="M12484" i="25"/>
  <c r="M12485" i="25"/>
  <c r="M12486" i="25"/>
  <c r="M12487" i="25"/>
  <c r="L12488" i="25"/>
  <c r="M12488" i="25"/>
  <c r="M12489" i="25"/>
  <c r="M12490" i="25"/>
  <c r="L12491" i="25"/>
  <c r="M12491" i="25"/>
  <c r="M12492" i="25"/>
  <c r="M12493" i="25"/>
  <c r="L12494" i="25"/>
  <c r="M12494" i="25"/>
  <c r="L12495" i="25"/>
  <c r="M12495" i="25"/>
  <c r="M12496" i="25"/>
  <c r="L12497" i="25"/>
  <c r="M12497" i="25"/>
  <c r="M12498" i="25"/>
  <c r="M12499" i="25"/>
  <c r="L12500" i="25"/>
  <c r="M12500" i="25"/>
  <c r="M12501" i="25"/>
  <c r="L12502" i="25"/>
  <c r="M12502" i="25"/>
  <c r="M12503" i="25"/>
  <c r="L12504" i="25"/>
  <c r="M12504" i="25"/>
  <c r="M12505" i="25"/>
  <c r="M12506" i="25"/>
  <c r="M12507" i="25"/>
  <c r="M12508" i="25"/>
  <c r="M12509" i="25"/>
  <c r="M12510" i="25"/>
  <c r="M12511" i="25"/>
  <c r="M12512" i="25"/>
  <c r="M12513" i="25"/>
  <c r="M12514" i="25"/>
  <c r="M12515" i="25"/>
  <c r="M12516" i="25"/>
  <c r="M12517" i="25"/>
  <c r="M12518" i="25"/>
  <c r="M12519" i="25"/>
  <c r="L12520" i="25"/>
  <c r="M12520" i="25"/>
  <c r="L12521" i="25"/>
  <c r="M12521" i="25"/>
  <c r="M12522" i="25"/>
  <c r="L12523" i="25"/>
  <c r="M12523" i="25"/>
  <c r="L12524" i="25"/>
  <c r="M12524" i="25"/>
  <c r="L12525" i="25"/>
  <c r="M12525" i="25"/>
  <c r="L12526" i="25"/>
  <c r="M12526" i="25"/>
  <c r="M12527" i="25"/>
  <c r="M12528" i="25"/>
  <c r="M12529" i="25"/>
  <c r="M12530" i="25"/>
  <c r="M12531" i="25"/>
  <c r="L12532" i="25"/>
  <c r="M12532" i="25"/>
  <c r="M12533" i="25"/>
  <c r="M12534" i="25"/>
  <c r="M12535" i="25"/>
  <c r="M12536" i="25"/>
  <c r="M12537" i="25"/>
  <c r="L12538" i="25"/>
  <c r="M12538" i="25"/>
  <c r="M12539" i="25"/>
  <c r="M12540" i="25"/>
  <c r="L12541" i="25"/>
  <c r="M12541" i="25"/>
  <c r="M12542" i="25"/>
  <c r="M12543" i="25"/>
  <c r="M12544" i="25"/>
  <c r="M12545" i="25"/>
  <c r="M12546" i="25"/>
  <c r="M12547" i="25"/>
  <c r="M12548" i="25"/>
  <c r="M12549" i="25"/>
  <c r="M12550" i="25"/>
  <c r="M12551" i="25"/>
  <c r="L12552" i="25"/>
  <c r="M12552" i="25"/>
  <c r="L12553" i="25"/>
  <c r="M12553" i="25"/>
  <c r="L12554" i="25"/>
  <c r="M12554" i="25"/>
  <c r="M12555" i="25"/>
  <c r="M12556" i="25"/>
  <c r="M12557" i="25"/>
  <c r="M12558" i="25"/>
  <c r="M12559" i="25"/>
  <c r="L12560" i="25"/>
  <c r="M12560" i="25"/>
  <c r="L12561" i="25"/>
  <c r="M12561" i="25"/>
  <c r="L12562" i="25"/>
  <c r="M12562" i="25"/>
  <c r="L12563" i="25"/>
  <c r="M12563" i="25"/>
  <c r="L12564" i="25"/>
  <c r="M12564" i="25"/>
  <c r="L12565" i="25"/>
  <c r="M12565" i="25"/>
  <c r="L12566" i="25"/>
  <c r="M12566" i="25"/>
  <c r="L12567" i="25"/>
  <c r="M12567" i="25"/>
  <c r="M12568" i="25"/>
  <c r="M12569" i="25"/>
  <c r="M12570" i="25"/>
  <c r="M12571" i="25"/>
  <c r="M12572" i="25"/>
  <c r="M12573" i="25"/>
  <c r="M12574" i="25"/>
  <c r="L12575" i="25"/>
  <c r="M12575" i="25"/>
  <c r="M12576" i="25"/>
  <c r="M12577" i="25"/>
  <c r="M12578" i="25"/>
  <c r="M12579" i="25"/>
  <c r="M12580" i="25"/>
  <c r="M12581" i="25"/>
  <c r="M12582" i="25"/>
  <c r="L12583" i="25"/>
  <c r="M12583" i="25"/>
  <c r="M12584" i="25"/>
  <c r="M12585" i="25"/>
  <c r="M12586" i="25"/>
  <c r="M12587" i="25"/>
  <c r="M12588" i="25"/>
  <c r="M12589" i="25"/>
  <c r="M12590" i="25"/>
  <c r="L12591" i="25"/>
  <c r="M12591" i="25"/>
  <c r="M12592" i="25"/>
  <c r="L12593" i="25"/>
  <c r="M12593" i="25"/>
  <c r="M12594" i="25"/>
  <c r="L12595" i="25"/>
  <c r="M12595" i="25"/>
  <c r="L12596" i="25"/>
  <c r="M12596" i="25"/>
  <c r="M12597" i="25"/>
  <c r="M12598" i="25"/>
  <c r="L12599" i="25"/>
  <c r="M12599" i="25"/>
  <c r="L12600" i="25"/>
  <c r="M12600" i="25"/>
  <c r="M12601" i="25"/>
  <c r="L12602" i="25"/>
  <c r="M12602" i="25"/>
  <c r="L12603" i="25"/>
  <c r="M12603" i="25"/>
  <c r="L12604" i="25"/>
  <c r="M12604" i="25"/>
  <c r="L12605" i="25"/>
  <c r="M12605" i="25"/>
  <c r="M12606" i="25"/>
  <c r="M12607" i="25"/>
  <c r="M12608" i="25"/>
  <c r="M12609" i="25"/>
  <c r="M12610" i="25"/>
  <c r="M12611" i="25"/>
  <c r="M12612" i="25"/>
  <c r="M12613" i="25"/>
  <c r="M12614" i="25"/>
  <c r="M12615" i="25"/>
  <c r="M12616" i="25"/>
  <c r="M12617" i="25"/>
  <c r="M12618" i="25"/>
  <c r="L12619" i="25"/>
  <c r="M12619" i="25"/>
  <c r="M12620" i="25"/>
  <c r="L12621" i="25"/>
  <c r="M12621" i="25"/>
  <c r="M12622" i="25"/>
  <c r="M12623" i="25"/>
  <c r="M12624" i="25"/>
  <c r="L12625" i="25"/>
  <c r="M12625" i="25"/>
  <c r="M12626" i="25"/>
  <c r="M12627" i="25"/>
  <c r="M12628" i="25"/>
  <c r="L12629" i="25"/>
  <c r="M12629" i="25"/>
  <c r="M12630" i="25"/>
  <c r="M12631" i="25"/>
  <c r="M12632" i="25"/>
  <c r="M12633" i="25"/>
  <c r="L12634" i="25"/>
  <c r="M12634" i="25"/>
  <c r="M12635" i="25"/>
  <c r="M12636" i="25"/>
  <c r="L12637" i="25"/>
  <c r="M12637" i="25"/>
  <c r="M12638" i="25"/>
  <c r="M12639" i="25"/>
  <c r="M12640" i="25"/>
  <c r="M12641" i="25"/>
  <c r="M12642" i="25"/>
  <c r="M12643" i="25"/>
  <c r="M12644" i="25"/>
  <c r="M12645" i="25"/>
  <c r="M12646" i="25"/>
  <c r="M12647" i="25"/>
  <c r="M12648" i="25"/>
  <c r="L12649" i="25"/>
  <c r="M12649" i="25"/>
  <c r="L12650" i="25"/>
  <c r="M12650" i="25"/>
  <c r="L12651" i="25"/>
  <c r="M12651" i="25"/>
  <c r="L12652" i="25"/>
  <c r="M12652" i="25"/>
  <c r="L12653" i="25"/>
  <c r="M12653" i="25"/>
  <c r="L12654" i="25"/>
  <c r="M12654" i="25"/>
  <c r="M12655" i="25"/>
  <c r="M12656" i="25"/>
  <c r="M12657" i="25"/>
  <c r="M12658" i="25"/>
  <c r="M12659" i="25"/>
  <c r="M12660" i="25"/>
  <c r="L12661" i="25"/>
  <c r="M12661" i="25"/>
  <c r="M12662" i="25"/>
  <c r="M12663" i="25"/>
  <c r="L12664" i="25"/>
  <c r="M12664" i="25"/>
  <c r="M12665" i="25"/>
  <c r="M12666" i="25"/>
  <c r="M12667" i="25"/>
  <c r="M12668" i="25"/>
  <c r="M12669" i="25"/>
  <c r="M12670" i="25"/>
  <c r="M12671" i="25"/>
  <c r="M12672" i="25"/>
  <c r="M12673" i="25"/>
  <c r="M12674" i="25"/>
  <c r="L12675" i="25"/>
  <c r="M12675" i="25"/>
  <c r="M12676" i="25"/>
  <c r="M12677" i="25"/>
  <c r="M12678" i="25"/>
  <c r="M12679" i="25"/>
  <c r="M12680" i="25"/>
  <c r="M12681" i="25"/>
  <c r="M12682" i="25"/>
  <c r="M12683" i="25"/>
  <c r="L12684" i="25"/>
  <c r="M12684" i="25"/>
  <c r="M12685" i="25"/>
  <c r="M12686" i="25"/>
  <c r="M12687" i="25"/>
  <c r="M12688" i="25"/>
  <c r="M12689" i="25"/>
  <c r="M12690" i="25"/>
  <c r="M12691" i="25"/>
  <c r="M12692" i="25"/>
  <c r="L12693" i="25"/>
  <c r="M12693" i="25"/>
  <c r="M12694" i="25"/>
  <c r="M12695" i="25"/>
  <c r="M12696" i="25"/>
  <c r="M12697" i="25"/>
  <c r="L12698" i="25"/>
  <c r="M12698" i="25"/>
  <c r="M12699" i="25"/>
  <c r="L12700" i="25"/>
  <c r="M12700" i="25"/>
  <c r="L12701" i="25"/>
  <c r="M12701" i="25"/>
  <c r="M12702" i="25"/>
  <c r="M12703" i="25"/>
  <c r="L12704" i="25"/>
  <c r="M12704" i="25"/>
  <c r="L12705" i="25"/>
  <c r="M12705" i="25"/>
  <c r="M12706" i="25"/>
  <c r="L12707" i="25"/>
  <c r="M12707" i="25"/>
  <c r="M12708" i="25"/>
  <c r="M12709" i="25"/>
  <c r="L12710" i="25"/>
  <c r="M12710" i="25"/>
  <c r="M12711" i="25"/>
  <c r="M12712" i="25"/>
  <c r="M12713" i="25"/>
  <c r="M12714" i="25"/>
  <c r="L12715" i="25"/>
  <c r="M12715" i="25"/>
  <c r="M12716" i="25"/>
  <c r="L12717" i="25"/>
  <c r="M12717" i="25"/>
  <c r="L12718" i="25"/>
  <c r="M12718" i="25"/>
  <c r="M12719" i="25"/>
  <c r="M12720" i="25"/>
  <c r="M12721" i="25"/>
  <c r="M12722" i="25"/>
  <c r="M12723" i="25"/>
  <c r="L12724" i="25"/>
  <c r="M12724" i="25"/>
  <c r="M12725" i="25"/>
  <c r="M12726" i="25"/>
  <c r="L12727" i="25"/>
  <c r="M12727" i="25"/>
  <c r="L12728" i="25"/>
  <c r="M12728" i="25"/>
  <c r="L12729" i="25"/>
  <c r="M12729" i="25"/>
  <c r="M12730" i="25"/>
  <c r="M12731" i="25"/>
  <c r="M12732" i="25"/>
  <c r="M12733" i="25"/>
  <c r="L12734" i="25"/>
  <c r="M12734" i="25"/>
  <c r="L12735" i="25"/>
  <c r="M12735" i="25"/>
  <c r="M12736" i="25"/>
  <c r="M12737" i="25"/>
  <c r="M12738" i="25"/>
  <c r="M12739" i="25"/>
  <c r="M12740" i="25"/>
  <c r="M12741" i="25"/>
  <c r="L12742" i="25"/>
  <c r="M12742" i="25"/>
  <c r="M12743" i="25"/>
  <c r="L12744" i="25"/>
  <c r="M12744" i="25"/>
  <c r="M12745" i="25"/>
  <c r="L12746" i="25"/>
  <c r="M12746" i="25"/>
  <c r="L12747" i="25"/>
  <c r="M12747" i="25"/>
  <c r="L12748" i="25"/>
  <c r="M12748" i="25"/>
  <c r="L12749" i="25"/>
  <c r="M12749" i="25"/>
  <c r="M12750" i="25"/>
  <c r="M12751" i="25"/>
  <c r="L12752" i="25"/>
  <c r="M12752" i="25"/>
  <c r="M12753" i="25"/>
  <c r="L12754" i="25"/>
  <c r="M12754" i="25"/>
  <c r="M12755" i="25"/>
  <c r="M12756" i="25"/>
  <c r="M12757" i="25"/>
  <c r="M12758" i="25"/>
  <c r="L12759" i="25"/>
  <c r="M12759" i="25"/>
  <c r="M12760" i="25"/>
  <c r="M12761" i="25"/>
  <c r="L12762" i="25"/>
  <c r="M12762" i="25"/>
  <c r="L12763" i="25"/>
  <c r="M12763" i="25"/>
  <c r="M12764" i="25"/>
  <c r="M12765" i="25"/>
  <c r="L12766" i="25"/>
  <c r="M12766" i="25"/>
  <c r="M12767" i="25"/>
  <c r="M12768" i="25"/>
  <c r="M12769" i="25"/>
  <c r="M12770" i="25"/>
  <c r="M12771" i="25"/>
  <c r="M12772" i="25"/>
  <c r="M12773" i="25"/>
  <c r="M12774" i="25"/>
  <c r="M12775" i="25"/>
  <c r="M12776" i="25"/>
  <c r="M12777" i="25"/>
  <c r="M12778" i="25"/>
  <c r="M12779" i="25"/>
  <c r="M12780" i="25"/>
  <c r="M12781" i="25"/>
  <c r="L12782" i="25"/>
  <c r="M12782" i="25"/>
  <c r="M12783" i="25"/>
  <c r="M12784" i="25"/>
  <c r="M12785" i="25"/>
  <c r="M12786" i="25"/>
  <c r="L12787" i="25"/>
  <c r="M12787" i="25"/>
  <c r="M12788" i="25"/>
  <c r="M12789" i="25"/>
  <c r="L12790" i="25"/>
  <c r="M12790" i="25"/>
  <c r="M12791" i="25"/>
  <c r="M12792" i="25"/>
  <c r="M12793" i="25"/>
  <c r="M12794" i="25"/>
  <c r="M12795" i="25"/>
  <c r="M12796" i="25"/>
  <c r="M12797" i="25"/>
  <c r="L12798" i="25"/>
  <c r="M12798" i="25"/>
  <c r="M12799" i="25"/>
  <c r="L12800" i="25"/>
  <c r="M12800" i="25"/>
  <c r="L12801" i="25"/>
  <c r="M12801" i="25"/>
  <c r="M12802" i="25"/>
  <c r="M12803" i="25"/>
  <c r="L12804" i="25"/>
  <c r="M12804" i="25"/>
  <c r="L12805" i="25"/>
  <c r="M12805" i="25"/>
  <c r="M12806" i="25"/>
  <c r="M12807" i="25"/>
  <c r="L12808" i="25"/>
  <c r="M12808" i="25"/>
  <c r="L12809" i="25"/>
  <c r="M12809" i="25"/>
  <c r="M12810" i="25"/>
  <c r="M12811" i="25"/>
  <c r="M12812" i="25"/>
  <c r="M12813" i="25"/>
  <c r="M12814" i="25"/>
  <c r="M12815" i="25"/>
  <c r="M12816" i="25"/>
  <c r="M12817" i="25"/>
  <c r="L12818" i="25"/>
  <c r="M12818" i="25"/>
  <c r="M12819" i="25"/>
  <c r="M12820" i="25"/>
  <c r="L12821" i="25"/>
  <c r="M12821" i="25"/>
  <c r="M12822" i="25"/>
  <c r="M12823" i="25"/>
  <c r="M12824" i="25"/>
  <c r="L12825" i="25"/>
  <c r="M12825" i="25"/>
  <c r="M12826" i="25"/>
  <c r="M12827" i="25"/>
  <c r="L12828" i="25"/>
  <c r="M12828" i="25"/>
  <c r="L12829" i="25"/>
  <c r="M12829" i="25"/>
  <c r="L12830" i="25"/>
  <c r="M12830" i="25"/>
  <c r="L12831" i="25"/>
  <c r="M12831" i="25"/>
  <c r="L12832" i="25"/>
  <c r="M12832" i="25"/>
  <c r="L12833" i="25"/>
  <c r="M12833" i="25"/>
  <c r="L12834" i="25"/>
  <c r="M12834" i="25"/>
  <c r="L12835" i="25"/>
  <c r="M12835" i="25"/>
  <c r="L12836" i="25"/>
  <c r="M12836" i="25"/>
  <c r="L12837" i="25"/>
  <c r="M12837" i="25"/>
  <c r="L12838" i="25"/>
  <c r="M12838" i="25"/>
  <c r="L12839" i="25"/>
  <c r="M12839" i="25"/>
  <c r="L12840" i="25"/>
  <c r="M12840" i="25"/>
  <c r="L12841" i="25"/>
  <c r="M12841" i="25"/>
  <c r="L12842" i="25"/>
  <c r="M12842" i="25"/>
  <c r="L12843" i="25"/>
  <c r="M12843" i="25"/>
  <c r="L12844" i="25"/>
  <c r="M12844" i="25"/>
  <c r="M12845" i="25"/>
  <c r="M12846" i="25"/>
  <c r="M12847" i="25"/>
  <c r="M12848" i="25"/>
  <c r="M12849" i="25"/>
  <c r="M12850" i="25"/>
  <c r="M12851" i="25"/>
  <c r="M12852" i="25"/>
  <c r="M12853" i="25"/>
  <c r="M12854" i="25"/>
  <c r="M12855" i="25"/>
  <c r="M12856" i="25"/>
  <c r="M12857" i="25"/>
  <c r="M12858" i="25"/>
  <c r="L12859" i="25"/>
  <c r="M12859" i="25"/>
  <c r="L12860" i="25"/>
  <c r="M12860" i="25"/>
  <c r="M12861" i="25"/>
  <c r="M12862" i="25"/>
  <c r="M12863" i="25"/>
  <c r="M12864" i="25"/>
  <c r="M12865" i="25"/>
  <c r="M12866" i="25"/>
  <c r="L12867" i="25"/>
  <c r="M12867" i="25"/>
  <c r="L12868" i="25"/>
  <c r="M12868" i="25"/>
  <c r="M12869" i="25"/>
  <c r="M12870" i="25"/>
  <c r="L12871" i="25"/>
  <c r="M12871" i="25"/>
  <c r="M12872" i="25"/>
  <c r="M12873" i="25"/>
  <c r="M12874" i="25"/>
  <c r="M12875" i="25"/>
  <c r="L12876" i="25"/>
  <c r="M12876" i="25"/>
  <c r="M12877" i="25"/>
  <c r="M12878" i="25"/>
  <c r="M12879" i="25"/>
  <c r="M12880" i="25"/>
  <c r="M12881" i="25"/>
  <c r="M12882" i="25"/>
  <c r="M12883" i="25"/>
  <c r="M12884" i="25"/>
  <c r="M12885" i="25"/>
  <c r="M12886" i="25"/>
  <c r="L12887" i="25"/>
  <c r="M12887" i="25"/>
  <c r="M12888" i="25"/>
  <c r="L12889" i="25"/>
  <c r="M12889" i="25"/>
  <c r="M12890" i="25"/>
  <c r="L12891" i="25"/>
  <c r="M12891" i="25"/>
  <c r="M12892" i="25"/>
  <c r="M12893" i="25"/>
  <c r="M12894" i="25"/>
  <c r="M12895" i="25"/>
  <c r="M12896" i="25"/>
  <c r="L12897" i="25"/>
  <c r="M12897" i="25"/>
  <c r="M12898" i="25"/>
  <c r="M12899" i="25"/>
  <c r="M12900" i="25"/>
  <c r="M12901" i="25"/>
  <c r="M12902" i="25"/>
  <c r="M12903" i="25"/>
  <c r="M12904" i="25"/>
  <c r="M12905" i="25"/>
  <c r="M12906" i="25"/>
  <c r="M12907" i="25"/>
  <c r="M12908" i="25"/>
  <c r="M12909" i="25"/>
  <c r="M12910" i="25"/>
  <c r="M12911" i="25"/>
  <c r="M12912" i="25"/>
  <c r="L12913" i="25"/>
  <c r="M12913" i="25"/>
  <c r="L12914" i="25"/>
  <c r="M12914" i="25"/>
  <c r="M12915" i="25"/>
  <c r="L12916" i="25"/>
  <c r="M12916" i="25"/>
  <c r="L12917" i="25"/>
  <c r="M12917" i="25"/>
  <c r="L12918" i="25"/>
  <c r="M12918" i="25"/>
  <c r="M12919" i="25"/>
  <c r="M12920" i="25"/>
  <c r="M12921" i="25"/>
  <c r="M12922" i="25"/>
  <c r="L12923" i="25"/>
  <c r="M12923" i="25"/>
  <c r="L12924" i="25"/>
  <c r="M12924" i="25"/>
  <c r="M12925" i="25"/>
  <c r="M12926" i="25"/>
  <c r="M12927" i="25"/>
  <c r="M12928" i="25"/>
  <c r="M12929" i="25"/>
  <c r="M12930" i="25"/>
  <c r="M12931" i="25"/>
  <c r="L12932" i="25"/>
  <c r="M12932" i="25"/>
  <c r="M12933" i="25"/>
  <c r="M12934" i="25"/>
  <c r="L12935" i="25"/>
  <c r="M12935" i="25"/>
  <c r="L12936" i="25"/>
  <c r="M12936" i="25"/>
  <c r="L12937" i="25"/>
  <c r="M12937" i="25"/>
  <c r="L12938" i="25"/>
  <c r="M12938" i="25"/>
  <c r="L12939" i="25"/>
  <c r="M12939" i="25"/>
  <c r="L12940" i="25"/>
  <c r="M12940" i="25"/>
  <c r="L12941" i="25"/>
  <c r="M12941" i="25"/>
  <c r="L12942" i="25"/>
  <c r="M12942" i="25"/>
  <c r="L12943" i="25"/>
  <c r="M12943" i="25"/>
  <c r="L12944" i="25"/>
  <c r="M12944" i="25"/>
  <c r="L12945" i="25"/>
  <c r="M12945" i="25"/>
  <c r="L12946" i="25"/>
  <c r="M12946" i="25"/>
  <c r="M12947" i="25"/>
  <c r="M12948" i="25"/>
  <c r="M12949" i="25"/>
  <c r="M12950" i="25"/>
  <c r="L12951" i="25"/>
  <c r="M12951" i="25"/>
  <c r="M12952" i="25"/>
  <c r="M12953" i="25"/>
  <c r="M12954" i="25"/>
  <c r="M12955" i="25"/>
  <c r="L12956" i="25"/>
  <c r="M12956" i="25"/>
  <c r="M12957" i="25"/>
  <c r="M12958" i="25"/>
  <c r="M12959" i="25"/>
  <c r="L12960" i="25"/>
  <c r="M12960" i="25"/>
  <c r="M12961" i="25"/>
  <c r="M12962" i="25"/>
  <c r="L12963" i="25"/>
  <c r="M12963" i="25"/>
  <c r="M12964" i="25"/>
  <c r="L12965" i="25"/>
  <c r="M12965" i="25"/>
  <c r="M12966" i="25"/>
  <c r="M12967" i="25"/>
  <c r="M12968" i="25"/>
  <c r="M12969" i="25"/>
  <c r="M12970" i="25"/>
  <c r="M12971" i="25"/>
  <c r="L12972" i="25"/>
  <c r="M12972" i="25"/>
  <c r="M12973" i="25"/>
  <c r="M12974" i="25"/>
  <c r="M12975" i="25"/>
  <c r="M12976" i="25"/>
  <c r="M12977" i="25"/>
  <c r="M12978" i="25"/>
  <c r="M12979" i="25"/>
  <c r="M12980" i="25"/>
  <c r="M12981" i="25"/>
  <c r="L12982" i="25"/>
  <c r="M12982" i="25"/>
  <c r="L12983" i="25"/>
  <c r="M12983" i="25"/>
  <c r="L12984" i="25"/>
  <c r="M12984" i="25"/>
  <c r="L12985" i="25"/>
  <c r="M12985" i="25"/>
  <c r="L12986" i="25"/>
  <c r="M12986" i="25"/>
  <c r="L12987" i="25"/>
  <c r="M12987" i="25"/>
  <c r="L12988" i="25"/>
  <c r="M12988" i="25"/>
  <c r="L12989" i="25"/>
  <c r="M12989" i="25"/>
  <c r="L12990" i="25"/>
  <c r="M12990" i="25"/>
  <c r="M12991" i="25"/>
  <c r="M12992" i="25"/>
  <c r="L12993" i="25"/>
  <c r="M12993" i="25"/>
  <c r="M12994" i="25"/>
  <c r="M12995" i="25"/>
  <c r="L12996" i="25"/>
  <c r="M12996" i="25"/>
  <c r="L12997" i="25"/>
  <c r="M12997" i="25"/>
  <c r="M12998" i="25"/>
  <c r="M12999" i="25"/>
  <c r="M13000" i="25"/>
  <c r="M13001" i="25"/>
  <c r="M13002" i="25"/>
  <c r="M13003" i="25"/>
  <c r="M13004" i="25"/>
  <c r="M13005" i="25"/>
  <c r="M13006" i="25"/>
  <c r="L13007" i="25"/>
  <c r="M13007" i="25"/>
  <c r="M13008" i="25"/>
  <c r="L13009" i="25"/>
  <c r="M13009" i="25"/>
  <c r="M13010" i="25"/>
  <c r="M13011" i="25"/>
  <c r="M13012" i="25"/>
  <c r="M13013" i="25"/>
  <c r="L13014" i="25"/>
  <c r="M13014" i="25"/>
  <c r="L13015" i="25"/>
  <c r="M13015" i="25"/>
  <c r="M13016" i="25"/>
  <c r="M13017" i="25"/>
  <c r="M13018" i="25"/>
  <c r="L13019" i="25"/>
  <c r="M13019" i="25"/>
  <c r="L13020" i="25"/>
  <c r="M13020" i="25"/>
  <c r="M13021" i="25"/>
  <c r="M13022" i="25"/>
  <c r="L13023" i="25"/>
  <c r="M13023" i="25"/>
  <c r="M13024" i="25"/>
  <c r="L13025" i="25"/>
  <c r="M13025" i="25"/>
  <c r="M13026" i="25"/>
  <c r="M13027" i="25"/>
  <c r="L13028" i="25"/>
  <c r="M13028" i="25"/>
  <c r="L13029" i="25"/>
  <c r="M13029" i="25"/>
  <c r="L13030" i="25"/>
  <c r="M13030" i="25"/>
  <c r="L13031" i="25"/>
  <c r="M13031" i="25"/>
  <c r="L13032" i="25"/>
  <c r="M13032" i="25"/>
  <c r="L13033" i="25"/>
  <c r="M13033" i="25"/>
  <c r="L13034" i="25"/>
  <c r="M13034" i="25"/>
  <c r="M13035" i="25"/>
  <c r="L13036" i="25"/>
  <c r="M13036" i="25"/>
  <c r="L13037" i="25"/>
  <c r="M13037" i="25"/>
  <c r="M13038" i="25"/>
  <c r="M13039" i="25"/>
  <c r="M13040" i="25"/>
  <c r="M13041" i="25"/>
  <c r="M13042" i="25"/>
  <c r="L13043" i="25"/>
  <c r="M13043" i="25"/>
  <c r="M13044" i="25"/>
  <c r="L13045" i="25"/>
  <c r="M13045" i="25"/>
  <c r="L13046" i="25"/>
  <c r="M13046" i="25"/>
  <c r="L13047" i="25"/>
  <c r="M13047" i="25"/>
  <c r="M13048" i="25"/>
  <c r="M13049" i="25"/>
  <c r="M13050" i="25"/>
  <c r="M13051" i="25"/>
  <c r="M13052" i="25"/>
  <c r="L13053" i="25"/>
  <c r="M13053" i="25"/>
  <c r="M13054" i="25"/>
  <c r="M13055" i="25"/>
  <c r="M13056" i="25"/>
  <c r="M13057" i="25"/>
  <c r="L13058" i="25"/>
  <c r="M13058" i="25"/>
  <c r="M13059" i="25"/>
  <c r="M13060" i="25"/>
  <c r="M13061" i="25"/>
  <c r="L13062" i="25"/>
  <c r="M13062" i="25"/>
  <c r="M13063" i="25"/>
  <c r="L13064" i="25"/>
  <c r="M13064" i="25"/>
  <c r="L13065" i="25"/>
  <c r="M13065" i="25"/>
  <c r="M13066" i="25"/>
  <c r="M13067" i="25"/>
  <c r="M13068" i="25"/>
  <c r="M13069" i="25"/>
  <c r="L13070" i="25"/>
  <c r="M13070" i="25"/>
  <c r="L13071" i="25"/>
  <c r="M13071" i="25"/>
  <c r="M13072" i="25"/>
  <c r="M13073" i="25"/>
  <c r="M13074" i="25"/>
  <c r="M13075" i="25"/>
  <c r="L13076" i="25"/>
  <c r="M13076" i="25"/>
  <c r="L13077" i="25"/>
  <c r="M13077" i="25"/>
  <c r="M13078" i="25"/>
  <c r="M13079" i="25"/>
  <c r="M13080" i="25"/>
  <c r="M13081" i="25"/>
  <c r="M13082" i="25"/>
  <c r="L13083" i="25"/>
  <c r="M13083" i="25"/>
  <c r="M13084" i="25"/>
  <c r="M13085" i="25"/>
  <c r="L13086" i="25"/>
  <c r="M13086" i="25"/>
  <c r="M13087" i="25"/>
  <c r="M13088" i="25"/>
  <c r="M13089" i="25"/>
  <c r="M13090" i="25"/>
  <c r="M13091" i="25"/>
  <c r="M13092" i="25"/>
  <c r="M13093" i="25"/>
  <c r="M13094" i="25"/>
  <c r="M13095" i="25"/>
  <c r="M13096" i="25"/>
  <c r="L13097" i="25"/>
  <c r="M13097" i="25"/>
  <c r="M13098" i="25"/>
  <c r="M13099" i="25"/>
  <c r="M13100" i="25"/>
  <c r="M13101" i="25"/>
  <c r="L13102" i="25"/>
  <c r="M13102" i="25"/>
  <c r="L13103" i="25"/>
  <c r="M13103" i="25"/>
  <c r="M13104" i="25"/>
  <c r="L13105" i="25"/>
  <c r="M13105" i="25"/>
  <c r="L13106" i="25"/>
  <c r="M13106" i="25"/>
  <c r="L13107" i="25"/>
  <c r="M13107" i="25"/>
  <c r="L13108" i="25"/>
  <c r="M13108" i="25"/>
  <c r="L13109" i="25"/>
  <c r="M13109" i="25"/>
  <c r="L13110" i="25"/>
  <c r="M13110" i="25"/>
  <c r="L13111" i="25"/>
  <c r="M13111" i="25"/>
  <c r="L13112" i="25"/>
  <c r="M13112" i="25"/>
  <c r="M13113" i="25"/>
  <c r="L13114" i="25"/>
  <c r="M13114" i="25"/>
  <c r="M13115" i="25"/>
  <c r="M13116" i="25"/>
  <c r="M13117" i="25"/>
  <c r="L13118" i="25"/>
  <c r="M13118" i="25"/>
  <c r="M13119" i="25"/>
  <c r="L13120" i="25"/>
  <c r="M13120" i="25"/>
  <c r="M13121" i="25"/>
  <c r="L13122" i="25"/>
  <c r="M13122" i="25"/>
  <c r="L13123" i="25"/>
  <c r="M13123" i="25"/>
  <c r="M13124" i="25"/>
  <c r="M13125" i="25"/>
  <c r="M13126" i="25"/>
  <c r="M13127" i="25"/>
  <c r="M13128" i="25"/>
  <c r="M13129" i="25"/>
  <c r="M13130" i="25"/>
  <c r="L13131" i="25"/>
  <c r="M13131" i="25"/>
  <c r="L13132" i="25"/>
  <c r="M13132" i="25"/>
  <c r="L13133" i="25"/>
  <c r="M13133" i="25"/>
  <c r="L13134" i="25"/>
  <c r="M13134" i="25"/>
  <c r="L13135" i="25"/>
  <c r="M13135" i="25"/>
  <c r="L13136" i="25"/>
  <c r="M13136" i="25"/>
  <c r="M13137" i="25"/>
  <c r="L13138" i="25"/>
  <c r="M13138" i="25"/>
  <c r="L13139" i="25"/>
  <c r="M13139" i="25"/>
  <c r="L13140" i="25"/>
  <c r="M13140" i="25"/>
  <c r="L13141" i="25"/>
  <c r="M13141" i="25"/>
  <c r="L13142" i="25"/>
  <c r="M13142" i="25"/>
  <c r="L13143" i="25"/>
  <c r="M13143" i="25"/>
  <c r="L13144" i="25"/>
  <c r="M13144" i="25"/>
  <c r="L13145" i="25"/>
  <c r="M13145" i="25"/>
  <c r="L13146" i="25"/>
  <c r="M13146" i="25"/>
  <c r="L13147" i="25"/>
  <c r="M13147" i="25"/>
  <c r="L13148" i="25"/>
  <c r="M13148" i="25"/>
  <c r="L13149" i="25"/>
  <c r="M13149" i="25"/>
  <c r="L13150" i="25"/>
  <c r="M13150" i="25"/>
  <c r="L13151" i="25"/>
  <c r="M13151" i="25"/>
  <c r="L13152" i="25"/>
  <c r="M13152" i="25"/>
  <c r="L13153" i="25"/>
  <c r="M13153" i="25"/>
  <c r="L13154" i="25"/>
  <c r="M13154" i="25"/>
  <c r="L13155" i="25"/>
  <c r="M13155" i="25"/>
  <c r="L13156" i="25"/>
  <c r="M13156" i="25"/>
  <c r="L13157" i="25"/>
  <c r="M13157" i="25"/>
  <c r="L13158" i="25"/>
  <c r="M13158" i="25"/>
  <c r="L13159" i="25"/>
  <c r="M13159" i="25"/>
  <c r="L13160" i="25"/>
  <c r="M13160" i="25"/>
  <c r="L13161" i="25"/>
  <c r="M13161" i="25"/>
  <c r="M13162" i="25"/>
  <c r="M13163" i="25"/>
  <c r="M13164" i="25"/>
  <c r="L13165" i="25"/>
  <c r="M13165" i="25"/>
  <c r="M13166" i="25"/>
  <c r="M13167" i="25"/>
  <c r="M13168" i="25"/>
  <c r="M13169" i="25"/>
  <c r="M13170" i="25"/>
  <c r="M13171" i="25"/>
  <c r="M13172" i="25"/>
  <c r="M13173" i="25"/>
  <c r="M13174" i="25"/>
  <c r="M13175" i="25"/>
  <c r="M13176" i="25"/>
  <c r="M13177" i="25"/>
  <c r="M13178" i="25"/>
  <c r="M13179" i="25"/>
  <c r="M13180" i="25"/>
  <c r="L13181" i="25"/>
  <c r="M13181" i="25"/>
  <c r="L13182" i="25"/>
  <c r="M13182" i="25"/>
  <c r="M13183" i="25"/>
  <c r="M13184" i="25"/>
  <c r="M13185" i="25"/>
  <c r="M13186" i="25"/>
  <c r="M13187" i="25"/>
  <c r="M13188" i="25"/>
  <c r="M13189" i="25"/>
  <c r="M13190" i="25"/>
  <c r="M13191" i="25"/>
  <c r="M13192" i="25"/>
  <c r="M13193" i="25"/>
  <c r="M13194" i="25"/>
  <c r="M13195" i="25"/>
  <c r="L13196" i="25"/>
  <c r="M13196" i="25"/>
  <c r="L13197" i="25"/>
  <c r="M13197" i="25"/>
  <c r="M13198" i="25"/>
  <c r="L13199" i="25"/>
  <c r="M13199" i="25"/>
  <c r="M13200" i="25"/>
  <c r="M13201" i="25"/>
  <c r="M13202" i="25"/>
  <c r="L13203" i="25"/>
  <c r="M13203" i="25"/>
  <c r="L13204" i="25"/>
  <c r="M13204" i="25"/>
  <c r="M13205" i="25"/>
  <c r="L13206" i="25"/>
  <c r="M13206" i="25"/>
  <c r="L13207" i="25"/>
  <c r="M13207" i="25"/>
  <c r="M13208" i="25"/>
  <c r="M13209" i="25"/>
  <c r="M13210" i="25"/>
  <c r="L13211" i="25"/>
  <c r="M13211" i="25"/>
  <c r="M13212" i="25"/>
  <c r="M13213" i="25"/>
  <c r="M13214" i="25"/>
  <c r="M13215" i="25"/>
  <c r="M13216" i="25"/>
  <c r="M13217" i="25"/>
  <c r="M13218" i="25"/>
  <c r="M13219" i="25"/>
  <c r="M13220" i="25"/>
  <c r="M13221" i="25"/>
  <c r="M13222" i="25"/>
  <c r="M13223" i="25"/>
  <c r="M13224" i="25"/>
  <c r="L13225" i="25"/>
  <c r="M13225" i="25"/>
  <c r="L13226" i="25"/>
  <c r="M13226" i="25"/>
  <c r="M13227" i="25"/>
  <c r="M13228" i="25"/>
  <c r="M13229" i="25"/>
  <c r="M13230" i="25"/>
  <c r="M13231" i="25"/>
  <c r="M13232" i="25"/>
  <c r="M13233" i="25"/>
  <c r="M13234" i="25"/>
  <c r="M13235" i="25"/>
  <c r="L13236" i="25"/>
  <c r="M13236" i="25"/>
  <c r="M13237" i="25"/>
  <c r="M13238" i="25"/>
  <c r="M13239" i="25"/>
  <c r="M13240" i="25"/>
  <c r="M13241" i="25"/>
  <c r="L13242" i="25"/>
  <c r="M13242" i="25"/>
  <c r="M13243" i="25"/>
  <c r="M13244" i="25"/>
  <c r="M13245" i="25"/>
  <c r="M13246" i="25"/>
  <c r="M13247" i="25"/>
  <c r="M13248" i="25"/>
  <c r="M13249" i="25"/>
  <c r="L13250" i="25"/>
  <c r="M13250" i="25"/>
  <c r="L13251" i="25"/>
  <c r="M13251" i="25"/>
  <c r="L13252" i="25"/>
  <c r="M13252" i="25"/>
  <c r="L13253" i="25"/>
  <c r="M13253" i="25"/>
  <c r="L13254" i="25"/>
  <c r="M13254" i="25"/>
  <c r="L13255" i="25"/>
  <c r="M13255" i="25"/>
  <c r="L13256" i="25"/>
  <c r="M13256" i="25"/>
  <c r="L13257" i="25"/>
  <c r="M13257" i="25"/>
  <c r="L13258" i="25"/>
  <c r="M13258" i="25"/>
  <c r="L13259" i="25"/>
  <c r="M13259" i="25"/>
  <c r="L13260" i="25"/>
  <c r="M13260" i="25"/>
  <c r="L13261" i="25"/>
  <c r="M13261" i="25"/>
  <c r="L13262" i="25"/>
  <c r="M13262" i="25"/>
  <c r="L13263" i="25"/>
  <c r="M13263" i="25"/>
  <c r="L13264" i="25"/>
  <c r="M13264" i="25"/>
  <c r="L13265" i="25"/>
  <c r="M13265" i="25"/>
  <c r="L13266" i="25"/>
  <c r="M13266" i="25"/>
  <c r="L13267" i="25"/>
  <c r="M13267" i="25"/>
  <c r="L13268" i="25"/>
  <c r="M13268" i="25"/>
  <c r="L13269" i="25"/>
  <c r="M13269" i="25"/>
  <c r="L13270" i="25"/>
  <c r="M13270" i="25"/>
  <c r="L13271" i="25"/>
  <c r="M13271" i="25"/>
  <c r="L13272" i="25"/>
  <c r="M13272" i="25"/>
  <c r="L13273" i="25"/>
  <c r="M13273" i="25"/>
  <c r="L13274" i="25"/>
  <c r="M13274" i="25"/>
  <c r="L13275" i="25"/>
  <c r="M13275" i="25"/>
  <c r="L13276" i="25"/>
  <c r="M13276" i="25"/>
  <c r="M13277" i="25"/>
  <c r="M13278" i="25"/>
  <c r="M13279" i="25"/>
  <c r="M13280" i="25"/>
  <c r="M13281" i="25"/>
  <c r="M13282" i="25"/>
  <c r="M13283" i="25"/>
  <c r="M13284" i="25"/>
  <c r="L13285" i="25"/>
  <c r="M13285" i="25"/>
  <c r="M13286" i="25"/>
  <c r="M13287" i="25"/>
  <c r="M13288" i="25"/>
  <c r="M13289" i="25"/>
  <c r="M13290" i="25"/>
  <c r="M13291" i="25"/>
  <c r="L13292" i="25"/>
  <c r="M13292" i="25"/>
  <c r="M13293" i="25"/>
  <c r="M13294" i="25"/>
  <c r="L13295" i="25"/>
  <c r="M13295" i="25"/>
  <c r="M13296" i="25"/>
  <c r="M13297" i="25"/>
  <c r="M13298" i="25"/>
  <c r="M13299" i="25"/>
  <c r="L13300" i="25"/>
  <c r="M13300" i="25"/>
  <c r="M13301" i="25"/>
  <c r="L13302" i="25"/>
  <c r="M13302" i="25"/>
  <c r="M13303" i="25"/>
  <c r="L13304" i="25"/>
  <c r="M13304" i="25"/>
  <c r="L13305" i="25"/>
  <c r="M13305" i="25"/>
  <c r="M13306" i="25"/>
  <c r="M13307" i="25"/>
  <c r="M13308" i="25"/>
  <c r="M13309" i="25"/>
  <c r="M13310" i="25"/>
  <c r="M13311" i="25"/>
  <c r="M13312" i="25"/>
  <c r="L13313" i="25"/>
  <c r="M13313" i="25"/>
  <c r="M13314" i="25"/>
  <c r="M13315" i="25"/>
  <c r="L13316" i="25"/>
  <c r="M13316" i="25"/>
  <c r="M13317" i="25"/>
  <c r="L13318" i="25"/>
  <c r="M13318" i="25"/>
  <c r="L13319" i="25"/>
  <c r="M13319" i="25"/>
  <c r="M13320" i="25"/>
  <c r="L13321" i="25"/>
  <c r="M13321" i="25"/>
  <c r="L13322" i="25"/>
  <c r="M13322" i="25"/>
  <c r="L13323" i="25"/>
  <c r="M13323" i="25"/>
  <c r="M13324" i="25"/>
  <c r="M13325" i="25"/>
  <c r="M13326" i="25"/>
  <c r="M13327" i="25"/>
  <c r="M13328" i="25"/>
  <c r="M13329" i="25"/>
  <c r="M13330" i="25"/>
  <c r="L13331" i="25"/>
  <c r="M13331" i="25"/>
  <c r="M13332" i="25"/>
  <c r="M13333" i="25"/>
  <c r="M13334" i="25"/>
  <c r="M13335" i="25"/>
  <c r="M13336" i="25"/>
  <c r="M13337" i="25"/>
  <c r="M13338" i="25"/>
  <c r="M13339" i="25"/>
  <c r="M13340" i="25"/>
  <c r="M13341" i="25"/>
  <c r="L13342" i="25"/>
  <c r="M13342" i="25"/>
  <c r="M13343" i="25"/>
  <c r="M13344" i="25"/>
  <c r="L13345" i="25"/>
  <c r="M13345" i="25"/>
  <c r="L13346" i="25"/>
  <c r="M13346" i="25"/>
  <c r="M13347" i="25"/>
  <c r="M13348" i="25"/>
  <c r="M13349" i="25"/>
  <c r="M13350" i="25"/>
  <c r="L13351" i="25"/>
  <c r="M13351" i="25"/>
  <c r="L13352" i="25"/>
  <c r="M13352" i="25"/>
  <c r="M13353" i="25"/>
  <c r="L13354" i="25"/>
  <c r="M13354" i="25"/>
  <c r="M13355" i="25"/>
  <c r="M13356" i="25"/>
  <c r="M13357" i="25"/>
  <c r="M13358" i="25"/>
  <c r="M13359" i="25"/>
  <c r="M13360" i="25"/>
  <c r="M13361" i="25"/>
  <c r="M13362" i="25"/>
  <c r="M13363" i="25"/>
  <c r="L13364" i="25"/>
  <c r="M13364" i="25"/>
  <c r="M13365" i="25"/>
  <c r="L13366" i="25"/>
  <c r="M13366" i="25"/>
  <c r="M13367" i="25"/>
  <c r="M13368" i="25"/>
  <c r="M13369" i="25"/>
  <c r="M13370" i="25"/>
  <c r="M13371" i="25"/>
  <c r="L13372" i="25"/>
  <c r="M13372" i="25"/>
  <c r="M13373" i="25"/>
  <c r="M13374" i="25"/>
  <c r="M13375" i="25"/>
  <c r="M13376" i="25"/>
  <c r="M13377" i="25"/>
  <c r="L13378" i="25"/>
  <c r="M13378" i="25"/>
  <c r="L13379" i="25"/>
  <c r="M13379" i="25"/>
  <c r="L13380" i="25"/>
  <c r="M13380" i="25"/>
  <c r="L13381" i="25"/>
  <c r="M13381" i="25"/>
  <c r="L13382" i="25"/>
  <c r="M13382" i="25"/>
  <c r="L13383" i="25"/>
  <c r="M13383" i="25"/>
  <c r="L13384" i="25"/>
  <c r="M13384" i="25"/>
  <c r="L13385" i="25"/>
  <c r="M13385" i="25"/>
  <c r="L13386" i="25"/>
  <c r="M13386" i="25"/>
  <c r="L13387" i="25"/>
  <c r="M13387" i="25"/>
  <c r="L13388" i="25"/>
  <c r="M13388" i="25"/>
  <c r="L13389" i="25"/>
  <c r="M13389" i="25"/>
  <c r="L13390" i="25"/>
  <c r="M13390" i="25"/>
  <c r="L13391" i="25"/>
  <c r="M13391" i="25"/>
  <c r="L13392" i="25"/>
  <c r="M13392" i="25"/>
  <c r="L13393" i="25"/>
  <c r="M13393" i="25"/>
  <c r="L13394" i="25"/>
  <c r="M13394" i="25"/>
  <c r="L13395" i="25"/>
  <c r="M13395" i="25"/>
  <c r="L13396" i="25"/>
  <c r="M13396" i="25"/>
  <c r="L13397" i="25"/>
  <c r="M13397" i="25"/>
  <c r="M13398" i="25"/>
  <c r="M13399" i="25"/>
  <c r="M13400" i="25"/>
  <c r="M13401" i="25"/>
  <c r="M13402" i="25"/>
  <c r="M13403" i="25"/>
  <c r="M13404" i="25"/>
  <c r="M13405" i="25"/>
  <c r="M13406" i="25"/>
  <c r="M13407" i="25"/>
  <c r="M13408" i="25"/>
  <c r="L13409" i="25"/>
  <c r="M13409" i="25"/>
  <c r="L13410" i="25"/>
  <c r="M13410" i="25"/>
  <c r="M13411" i="25"/>
  <c r="L13412" i="25"/>
  <c r="M13412" i="25"/>
  <c r="M13413" i="25"/>
  <c r="L13414" i="25"/>
  <c r="M13414" i="25"/>
  <c r="M13415" i="25"/>
  <c r="L13416" i="25"/>
  <c r="M13416" i="25"/>
  <c r="L13417" i="25"/>
  <c r="M13417" i="25"/>
  <c r="L13418" i="25"/>
  <c r="M13418" i="25"/>
  <c r="L13419" i="25"/>
  <c r="M13419" i="25"/>
  <c r="L13420" i="25"/>
  <c r="M13420" i="25"/>
  <c r="L13421" i="25"/>
  <c r="M13421" i="25"/>
  <c r="L13422" i="25"/>
  <c r="M13422" i="25"/>
  <c r="L13423" i="25"/>
  <c r="M13423" i="25"/>
  <c r="L13424" i="25"/>
  <c r="M13424" i="25"/>
  <c r="M13425" i="25"/>
  <c r="M13426" i="25"/>
  <c r="M13427" i="25"/>
  <c r="M13428" i="25"/>
  <c r="L13429" i="25"/>
  <c r="M13429" i="25"/>
  <c r="L13430" i="25"/>
  <c r="M13430" i="25"/>
  <c r="L13431" i="25"/>
  <c r="M13431" i="25"/>
  <c r="L13432" i="25"/>
  <c r="M13432" i="25"/>
  <c r="M13433" i="25"/>
  <c r="M13434" i="25"/>
  <c r="L13435" i="25"/>
  <c r="M13435" i="25"/>
  <c r="L13436" i="25"/>
  <c r="M13436" i="25"/>
  <c r="M13437" i="25"/>
  <c r="L13438" i="25"/>
  <c r="M13438" i="25"/>
  <c r="M13439" i="25"/>
  <c r="L13440" i="25"/>
  <c r="M13440" i="25"/>
  <c r="L13441" i="25"/>
  <c r="M13441" i="25"/>
  <c r="L13442" i="25"/>
  <c r="M13442" i="25"/>
  <c r="L13443" i="25"/>
  <c r="M13443" i="25"/>
  <c r="L13444" i="25"/>
  <c r="M13444" i="25"/>
  <c r="L13445" i="25"/>
  <c r="M13445" i="25"/>
  <c r="M13446" i="25"/>
  <c r="M13447" i="25"/>
  <c r="L13448" i="25"/>
  <c r="M13448" i="25"/>
  <c r="L13449" i="25"/>
  <c r="M13449" i="25"/>
  <c r="L13450" i="25"/>
  <c r="M13450" i="25"/>
  <c r="L13451" i="25"/>
  <c r="M13451" i="25"/>
  <c r="L13452" i="25"/>
  <c r="M13452" i="25"/>
  <c r="L13453" i="25"/>
  <c r="M13453" i="25"/>
  <c r="L13454" i="25"/>
  <c r="M13454" i="25"/>
  <c r="L13455" i="25"/>
  <c r="M13455" i="25"/>
  <c r="L13456" i="25"/>
  <c r="M13456" i="25"/>
  <c r="L13457" i="25"/>
  <c r="M13457" i="25"/>
  <c r="L13458" i="25"/>
  <c r="M13458" i="25"/>
  <c r="L13459" i="25"/>
  <c r="M13459" i="25"/>
  <c r="M13460" i="25"/>
  <c r="M13461" i="25"/>
  <c r="M13462" i="25"/>
  <c r="M13463" i="25"/>
  <c r="M13464" i="25"/>
  <c r="M13465" i="25"/>
  <c r="L13466" i="25"/>
  <c r="M13466" i="25"/>
  <c r="M13467" i="25"/>
  <c r="L13468" i="25"/>
  <c r="M13468" i="25"/>
  <c r="M13469" i="25"/>
  <c r="M13470" i="25"/>
  <c r="M13471" i="25"/>
  <c r="M13472" i="25"/>
  <c r="M13473" i="25"/>
  <c r="M13474" i="25"/>
  <c r="M13475" i="25"/>
  <c r="M13476" i="25"/>
  <c r="M13477" i="25"/>
  <c r="L13478" i="25"/>
  <c r="M13478" i="25"/>
  <c r="M13479" i="25"/>
  <c r="M13480" i="25"/>
  <c r="L13481" i="25"/>
  <c r="M13481" i="25"/>
  <c r="L13482" i="25"/>
  <c r="M13482" i="25"/>
  <c r="L13483" i="25"/>
  <c r="M13483" i="25"/>
  <c r="L13484" i="25"/>
  <c r="M13484" i="25"/>
  <c r="L13485" i="25"/>
  <c r="M13485" i="25"/>
  <c r="M13486" i="25"/>
  <c r="M13487" i="25"/>
  <c r="L13488" i="25"/>
  <c r="M13488" i="25"/>
  <c r="L13489" i="25"/>
  <c r="M13489" i="25"/>
  <c r="M13490" i="25"/>
  <c r="M13491" i="25"/>
  <c r="M13492" i="25"/>
  <c r="M13493" i="25"/>
  <c r="M13494" i="25"/>
  <c r="M13495" i="25"/>
  <c r="L13496" i="25"/>
  <c r="M13496" i="25"/>
  <c r="M13497" i="25"/>
  <c r="M13498" i="25"/>
  <c r="M13499" i="25"/>
  <c r="M13500" i="25"/>
  <c r="L13501" i="25"/>
  <c r="M13501" i="25"/>
  <c r="M13502" i="25"/>
  <c r="M13503" i="25"/>
  <c r="M13504" i="25"/>
  <c r="M13505" i="25"/>
  <c r="M13506" i="25"/>
  <c r="M13507" i="25"/>
  <c r="M13508" i="25"/>
  <c r="M13509" i="25"/>
  <c r="M13510" i="25"/>
  <c r="L13511" i="25"/>
  <c r="M13511" i="25"/>
  <c r="L13512" i="25"/>
  <c r="M13512" i="25"/>
  <c r="L13513" i="25"/>
  <c r="M13513" i="25"/>
  <c r="L13514" i="25"/>
  <c r="M13514" i="25"/>
  <c r="M13515" i="25"/>
  <c r="L13516" i="25"/>
  <c r="M13516" i="25"/>
  <c r="M13517" i="25"/>
  <c r="M13518" i="25"/>
  <c r="M13519" i="25"/>
  <c r="M13520" i="25"/>
  <c r="L13521" i="25"/>
  <c r="M13521" i="25"/>
  <c r="M13522" i="25"/>
  <c r="M13523" i="25"/>
  <c r="L13524" i="25"/>
  <c r="M13524" i="25"/>
  <c r="M13525" i="25"/>
  <c r="L13526" i="25"/>
  <c r="M13526" i="25"/>
  <c r="M13528" i="25"/>
  <c r="L13529" i="25"/>
  <c r="M13529" i="25"/>
  <c r="L13530" i="25"/>
  <c r="M13530" i="25"/>
  <c r="L13531" i="25"/>
  <c r="M13531" i="25"/>
  <c r="L13532" i="25"/>
  <c r="M13532" i="25"/>
  <c r="L13533" i="25"/>
  <c r="M13533" i="25"/>
  <c r="L13534" i="25"/>
  <c r="M13534" i="25"/>
  <c r="L13535" i="25"/>
  <c r="M13535" i="25"/>
  <c r="L13536" i="25"/>
  <c r="M13536" i="25"/>
  <c r="L13537" i="25"/>
  <c r="M13537" i="25"/>
  <c r="L13538" i="25"/>
  <c r="M13538" i="25"/>
  <c r="L13539" i="25"/>
  <c r="M13539" i="25"/>
  <c r="L13540" i="25"/>
  <c r="M13540" i="25"/>
  <c r="L13541" i="25"/>
  <c r="M13541" i="25"/>
  <c r="L13542" i="25"/>
  <c r="M13542" i="25"/>
  <c r="L13543" i="25"/>
  <c r="M13543" i="25"/>
  <c r="L13544" i="25"/>
  <c r="M13544" i="25"/>
  <c r="L13545" i="25"/>
  <c r="M13545" i="25"/>
  <c r="L13546" i="25"/>
  <c r="M13546" i="25"/>
  <c r="L13547" i="25"/>
  <c r="M13547" i="25"/>
  <c r="L13548" i="25"/>
  <c r="M13548" i="25"/>
  <c r="L13549" i="25"/>
  <c r="M13549" i="25"/>
  <c r="L13550" i="25"/>
  <c r="M13550" i="25"/>
  <c r="L13551" i="25"/>
  <c r="M13551" i="25"/>
  <c r="L13552" i="25"/>
  <c r="M13552" i="25"/>
  <c r="L13553" i="25"/>
  <c r="M13553" i="25"/>
  <c r="L13554" i="25"/>
  <c r="M13554" i="25"/>
  <c r="L13555" i="25"/>
  <c r="M13555" i="25"/>
  <c r="L13556" i="25"/>
  <c r="M13556" i="25"/>
  <c r="L13557" i="25"/>
  <c r="M13557" i="25"/>
  <c r="L13558" i="25"/>
  <c r="M13558" i="25"/>
  <c r="L13559" i="25"/>
  <c r="M13559" i="25"/>
  <c r="L13560" i="25"/>
  <c r="M13560" i="25"/>
  <c r="L13561" i="25"/>
  <c r="M13561" i="25"/>
  <c r="L13562" i="25"/>
  <c r="M13562" i="25"/>
  <c r="L13563" i="25"/>
  <c r="M13563" i="25"/>
  <c r="L13564" i="25"/>
  <c r="M13564" i="25"/>
  <c r="L13565" i="25"/>
  <c r="M13565" i="25"/>
  <c r="L13566" i="25"/>
  <c r="M13566" i="25"/>
  <c r="L13567" i="25"/>
  <c r="M13567" i="25"/>
  <c r="L13568" i="25"/>
  <c r="M13568" i="25"/>
  <c r="L13569" i="25"/>
  <c r="M13569" i="25"/>
  <c r="L13570" i="25"/>
  <c r="M13570" i="25"/>
  <c r="L13571" i="25"/>
  <c r="M13571" i="25"/>
  <c r="L13572" i="25"/>
  <c r="M13572" i="25"/>
  <c r="M13573" i="25"/>
  <c r="M13574" i="25"/>
  <c r="L13575" i="25"/>
  <c r="M13575" i="25"/>
  <c r="L13576" i="25"/>
  <c r="M13576" i="25"/>
  <c r="L13577" i="25"/>
  <c r="M13577" i="25"/>
  <c r="M13578" i="25"/>
  <c r="M13579" i="25"/>
  <c r="M13580" i="25"/>
  <c r="M13581" i="25"/>
  <c r="L13582" i="25"/>
  <c r="M13582" i="25"/>
  <c r="L13583" i="25"/>
  <c r="M13583" i="25"/>
  <c r="M13584" i="25"/>
  <c r="M13585" i="25"/>
  <c r="M13586" i="25"/>
  <c r="L13587" i="25"/>
  <c r="M13587" i="25"/>
  <c r="M13588" i="25"/>
  <c r="M13589" i="25"/>
  <c r="L13590" i="25"/>
  <c r="M13590" i="25"/>
  <c r="M13591" i="25"/>
  <c r="M13592" i="25"/>
  <c r="M13593" i="25"/>
  <c r="M13594" i="25"/>
  <c r="M13595" i="25"/>
  <c r="L13596" i="25"/>
  <c r="M13596" i="25"/>
  <c r="L13597" i="25"/>
  <c r="M13597" i="25"/>
  <c r="M13598" i="25"/>
  <c r="M13599" i="25"/>
  <c r="M13600" i="25"/>
  <c r="M13601" i="25"/>
  <c r="M13602" i="25"/>
  <c r="M13603" i="25"/>
  <c r="L13604" i="25"/>
  <c r="M13604" i="25"/>
  <c r="L13605" i="25"/>
  <c r="M13605" i="25"/>
  <c r="M13606" i="25"/>
  <c r="M13607" i="25"/>
  <c r="L13608" i="25"/>
  <c r="M13608" i="25"/>
  <c r="L13609" i="25"/>
  <c r="M13609" i="25"/>
  <c r="M13610" i="25"/>
  <c r="L13611" i="25"/>
  <c r="M13611" i="25"/>
  <c r="L13612" i="25"/>
  <c r="M13612" i="25"/>
  <c r="L13613" i="25"/>
  <c r="M13613" i="25"/>
  <c r="M13614" i="25"/>
  <c r="M13615" i="25"/>
  <c r="L13616" i="25"/>
  <c r="M13616" i="25"/>
  <c r="M13617" i="25"/>
  <c r="L13618" i="25"/>
  <c r="M13618" i="25"/>
  <c r="L13619" i="25"/>
  <c r="M13619" i="25"/>
  <c r="L13620" i="25"/>
  <c r="M13620" i="25"/>
  <c r="M13621" i="25"/>
  <c r="L13622" i="25"/>
  <c r="M13622" i="25"/>
  <c r="L13623" i="25"/>
  <c r="M13623" i="25"/>
  <c r="L13624" i="25"/>
  <c r="M13624" i="25"/>
  <c r="M13625" i="25"/>
  <c r="L13626" i="25"/>
  <c r="M13626" i="25"/>
  <c r="L13627" i="25"/>
  <c r="M13627" i="25"/>
  <c r="L13628" i="25"/>
  <c r="M13628" i="25"/>
  <c r="L13629" i="25"/>
  <c r="M13629" i="25"/>
  <c r="M13631" i="25"/>
  <c r="M13632" i="25"/>
  <c r="M13633" i="25"/>
  <c r="L13634" i="25"/>
  <c r="M13634" i="25"/>
  <c r="L13635" i="25"/>
  <c r="M13635" i="25"/>
  <c r="L13636" i="25"/>
  <c r="M13636" i="25"/>
  <c r="L13637" i="25"/>
  <c r="M13637" i="25"/>
  <c r="M13638" i="25"/>
  <c r="M13639" i="25"/>
  <c r="L13640" i="25"/>
  <c r="M13640" i="25"/>
  <c r="M13641" i="25"/>
  <c r="L13642" i="25"/>
  <c r="M13642" i="25"/>
  <c r="M13643" i="25"/>
  <c r="M13644" i="25"/>
  <c r="L13645" i="25"/>
  <c r="M13645" i="25"/>
  <c r="L13646" i="25"/>
  <c r="M13646" i="25"/>
  <c r="M13647" i="25"/>
  <c r="M13648" i="25"/>
  <c r="L13649" i="25"/>
  <c r="M13649" i="25"/>
  <c r="M13650" i="25"/>
  <c r="M13651" i="25"/>
  <c r="M13652" i="25"/>
  <c r="L13653" i="25"/>
  <c r="M13653" i="25"/>
  <c r="M13654" i="25"/>
  <c r="L13655" i="25"/>
  <c r="M13655" i="25"/>
  <c r="M13656" i="25"/>
  <c r="L13657" i="25"/>
  <c r="M13657" i="25"/>
  <c r="M13658" i="25"/>
  <c r="M13659" i="25"/>
  <c r="M13660" i="25"/>
  <c r="M13661" i="25"/>
  <c r="L13662" i="25"/>
  <c r="M13662" i="25"/>
  <c r="L13663" i="25"/>
  <c r="M13663" i="25"/>
  <c r="M13664" i="25"/>
  <c r="M13665" i="25"/>
  <c r="M13666" i="25"/>
  <c r="M13667" i="25"/>
  <c r="L13668" i="25"/>
  <c r="M13668" i="25"/>
  <c r="M13669" i="25"/>
  <c r="M13670" i="25"/>
  <c r="M13671" i="25"/>
  <c r="M13672" i="25"/>
  <c r="M13673" i="25"/>
  <c r="L13674" i="25"/>
  <c r="M13674" i="25"/>
  <c r="M13675" i="25"/>
  <c r="M13676" i="25"/>
  <c r="L13677" i="25"/>
  <c r="M13677" i="25"/>
  <c r="L13678" i="25"/>
  <c r="M13678" i="25"/>
  <c r="L13679" i="25"/>
  <c r="M13679" i="25"/>
  <c r="L13680" i="25"/>
  <c r="M13680" i="25"/>
  <c r="L13681" i="25"/>
  <c r="M13681" i="25"/>
  <c r="L13682" i="25"/>
  <c r="M13682" i="25"/>
  <c r="L13683" i="25"/>
  <c r="M13683" i="25"/>
  <c r="L13684" i="25"/>
  <c r="M13684" i="25"/>
  <c r="L13685" i="25"/>
  <c r="M13685" i="25"/>
  <c r="L13686" i="25"/>
  <c r="M13686" i="25"/>
  <c r="L13687" i="25"/>
  <c r="M13687" i="25"/>
  <c r="L13688" i="25"/>
  <c r="M13688" i="25"/>
  <c r="L13689" i="25"/>
  <c r="M13689" i="25"/>
  <c r="M13690" i="25"/>
  <c r="M13691" i="25"/>
  <c r="M13692" i="25"/>
  <c r="M13693" i="25"/>
  <c r="L13694" i="25"/>
  <c r="M13694" i="25"/>
  <c r="M13695" i="25"/>
  <c r="M13696" i="25"/>
  <c r="M13697" i="25"/>
  <c r="M13698" i="25"/>
  <c r="M13699" i="25"/>
  <c r="M13700" i="25"/>
  <c r="M13701" i="25"/>
  <c r="M13702" i="25"/>
  <c r="M13703" i="25"/>
  <c r="M13704" i="25"/>
  <c r="L13705" i="25"/>
  <c r="M13705" i="25"/>
  <c r="M13706" i="25"/>
  <c r="M13707" i="25"/>
  <c r="M13708" i="25"/>
  <c r="L13709" i="25"/>
  <c r="M13709" i="25"/>
  <c r="M13710" i="25"/>
  <c r="L13711" i="25"/>
  <c r="M13711" i="25"/>
  <c r="M13712" i="25"/>
  <c r="M13713" i="25"/>
  <c r="M13714" i="25"/>
  <c r="M13715" i="25"/>
  <c r="M13716" i="25"/>
  <c r="M13717" i="25"/>
  <c r="M13718" i="25"/>
  <c r="M13719" i="25"/>
  <c r="M13720" i="25"/>
  <c r="M13721" i="25"/>
  <c r="M13722" i="25"/>
  <c r="M13723" i="25"/>
  <c r="L13724" i="25"/>
  <c r="M13724" i="25"/>
  <c r="L13725" i="25"/>
  <c r="M13725" i="25"/>
  <c r="M13726" i="25"/>
  <c r="L13727" i="25"/>
  <c r="M13727" i="25"/>
  <c r="L13728" i="25"/>
  <c r="M13728" i="25"/>
  <c r="M13729" i="25"/>
  <c r="L13730" i="25"/>
  <c r="M13730" i="25"/>
  <c r="M13731" i="25"/>
  <c r="L13732" i="25"/>
  <c r="M13732" i="25"/>
  <c r="M13733" i="25"/>
  <c r="L13734" i="25"/>
  <c r="M13734" i="25"/>
  <c r="M13735" i="25"/>
  <c r="L13736" i="25"/>
  <c r="M13736" i="25"/>
  <c r="M13737" i="25"/>
  <c r="M13738" i="25"/>
  <c r="M13739" i="25"/>
  <c r="L13740" i="25"/>
  <c r="M13740" i="25"/>
  <c r="L13741" i="25"/>
  <c r="M13741" i="25"/>
  <c r="M13742" i="25"/>
  <c r="L13743" i="25"/>
  <c r="M13743" i="25"/>
  <c r="L13744" i="25"/>
  <c r="M13744" i="25"/>
  <c r="L13745" i="25"/>
  <c r="M13745" i="25"/>
  <c r="L13746" i="25"/>
  <c r="M13746" i="25"/>
  <c r="L13747" i="25"/>
  <c r="M13747" i="25"/>
  <c r="L13748" i="25"/>
  <c r="M13748" i="25"/>
  <c r="L13749" i="25"/>
  <c r="M13749" i="25"/>
  <c r="M13750" i="25"/>
  <c r="L13751" i="25"/>
  <c r="M13751" i="25"/>
  <c r="L13752" i="25"/>
  <c r="M13752" i="25"/>
  <c r="M13753" i="25"/>
  <c r="L13754" i="25"/>
  <c r="M13754" i="25"/>
  <c r="L13755" i="25"/>
  <c r="M13755" i="25"/>
  <c r="M13756" i="25"/>
  <c r="M13757" i="25"/>
  <c r="L13758" i="25"/>
  <c r="M13758" i="25"/>
  <c r="L13759" i="25"/>
  <c r="M13759" i="25"/>
  <c r="M13760" i="25"/>
  <c r="L13761" i="25"/>
  <c r="M13761" i="25"/>
  <c r="M13762" i="25"/>
  <c r="L13763" i="25"/>
  <c r="M13763" i="25"/>
  <c r="L13764" i="25"/>
  <c r="M13764" i="25"/>
  <c r="L13765" i="25"/>
  <c r="M13765" i="25"/>
  <c r="M13766" i="25"/>
  <c r="M13767" i="25"/>
  <c r="L13768" i="25"/>
  <c r="M13768" i="25"/>
  <c r="M13769" i="25"/>
  <c r="M13770" i="25"/>
  <c r="M13771" i="25"/>
  <c r="M13772" i="25"/>
  <c r="M13773" i="25"/>
  <c r="L13774" i="25"/>
  <c r="M13774" i="25"/>
  <c r="L13775" i="25"/>
  <c r="M13775" i="25"/>
  <c r="L13776" i="25"/>
  <c r="M13776" i="25"/>
  <c r="L13777" i="25"/>
  <c r="M13777" i="25"/>
  <c r="L13778" i="25"/>
  <c r="M13778" i="25"/>
  <c r="L13779" i="25"/>
  <c r="M13779" i="25"/>
  <c r="L13780" i="25"/>
  <c r="M13780" i="25"/>
  <c r="L13781" i="25"/>
  <c r="M13781" i="25"/>
  <c r="L13782" i="25"/>
  <c r="M13782" i="25"/>
  <c r="M13783" i="25"/>
  <c r="L13784" i="25"/>
  <c r="M13784" i="25"/>
  <c r="L13785" i="25"/>
  <c r="M13785" i="25"/>
  <c r="L13786" i="25"/>
  <c r="M13786" i="25"/>
  <c r="L13787" i="25"/>
  <c r="M13787" i="25"/>
  <c r="L13788" i="25"/>
  <c r="M13788" i="25"/>
  <c r="L13789" i="25"/>
  <c r="M13789" i="25"/>
  <c r="L13790" i="25"/>
  <c r="M13790" i="25"/>
  <c r="L13791" i="25"/>
  <c r="M13791" i="25"/>
  <c r="L13792" i="25"/>
  <c r="M13792" i="25"/>
  <c r="L13793" i="25"/>
  <c r="M13793" i="25"/>
  <c r="L13794" i="25"/>
  <c r="M13794" i="25"/>
  <c r="L13795" i="25"/>
  <c r="M13795" i="25"/>
  <c r="L13796" i="25"/>
  <c r="M13796" i="25"/>
  <c r="L13797" i="25"/>
  <c r="M13797" i="25"/>
  <c r="L13798" i="25"/>
  <c r="M13798" i="25"/>
  <c r="L13799" i="25"/>
  <c r="M13799" i="25"/>
  <c r="L13800" i="25"/>
  <c r="M13800" i="25"/>
  <c r="L13801" i="25"/>
  <c r="M13801" i="25"/>
  <c r="L13802" i="25"/>
  <c r="M13802" i="25"/>
  <c r="L13803" i="25"/>
  <c r="M13803" i="25"/>
  <c r="L13804" i="25"/>
  <c r="M13804" i="25"/>
  <c r="L13805" i="25"/>
  <c r="M13805" i="25"/>
  <c r="L13806" i="25"/>
  <c r="M13806" i="25"/>
  <c r="M13807" i="25"/>
  <c r="M13808" i="25"/>
  <c r="L13809" i="25"/>
  <c r="M13809" i="25"/>
  <c r="M13810" i="25"/>
  <c r="L13811" i="25"/>
  <c r="M13811" i="25"/>
  <c r="M13812" i="25"/>
  <c r="L13813" i="25"/>
  <c r="M13813" i="25"/>
  <c r="M13814" i="25"/>
  <c r="L13815" i="25"/>
  <c r="M13815" i="25"/>
  <c r="L13816" i="25"/>
  <c r="M13816" i="25"/>
  <c r="L13817" i="25"/>
  <c r="M13817" i="25"/>
  <c r="L13818" i="25"/>
  <c r="M13818" i="25"/>
  <c r="M13819" i="25"/>
  <c r="M13820" i="25"/>
  <c r="M13821" i="25"/>
  <c r="L13822" i="25"/>
  <c r="M13822" i="25"/>
  <c r="M13823" i="25"/>
  <c r="M13824" i="25"/>
  <c r="L13825" i="25"/>
  <c r="M13825" i="25"/>
  <c r="L13826" i="25"/>
  <c r="M13826" i="25"/>
  <c r="L13827" i="25"/>
  <c r="M13827" i="25"/>
  <c r="M13828" i="25"/>
  <c r="M13829" i="25"/>
  <c r="M13830" i="25"/>
  <c r="M13831" i="25"/>
  <c r="M13832" i="25"/>
  <c r="M13833" i="25"/>
  <c r="M13834" i="25"/>
  <c r="L13835" i="25"/>
  <c r="M13835" i="25"/>
  <c r="L13836" i="25"/>
  <c r="M13836" i="25"/>
  <c r="M13837" i="25"/>
  <c r="M13838" i="25"/>
  <c r="M13839" i="25"/>
  <c r="M13840" i="25"/>
  <c r="M13841" i="25"/>
  <c r="L13842" i="25"/>
  <c r="M13842" i="25"/>
  <c r="M13843" i="25"/>
  <c r="M13844" i="25"/>
  <c r="M13845" i="25"/>
  <c r="M13846" i="25"/>
  <c r="M13847" i="25"/>
  <c r="L13848" i="25"/>
  <c r="M13848" i="25"/>
  <c r="M13849" i="25"/>
  <c r="M13850" i="25"/>
  <c r="M13851" i="25"/>
  <c r="L13852" i="25"/>
  <c r="M13852" i="25"/>
  <c r="L13853" i="25"/>
  <c r="M13853" i="25"/>
  <c r="L13854" i="25"/>
  <c r="M13854" i="25"/>
  <c r="L13855" i="25"/>
  <c r="M13855" i="25"/>
  <c r="L13856" i="25"/>
  <c r="M13856" i="25"/>
  <c r="L13857" i="25"/>
  <c r="M13857" i="25"/>
  <c r="L13858" i="25"/>
  <c r="M13858" i="25"/>
  <c r="L13859" i="25"/>
  <c r="M13859" i="25"/>
  <c r="L13860" i="25"/>
  <c r="M13860" i="25"/>
  <c r="L13861" i="25"/>
  <c r="M13861" i="25"/>
  <c r="L13862" i="25"/>
  <c r="M13862" i="25"/>
  <c r="L13863" i="25"/>
  <c r="M13863" i="25"/>
  <c r="L13864" i="25"/>
  <c r="M13864" i="25"/>
  <c r="L13865" i="25"/>
  <c r="M13865" i="25"/>
  <c r="M13866" i="25"/>
  <c r="M13867" i="25"/>
  <c r="M13868" i="25"/>
  <c r="M13869" i="25"/>
  <c r="M13870" i="25"/>
  <c r="M13871" i="25"/>
  <c r="M13872" i="25"/>
  <c r="L13873" i="25"/>
  <c r="M13873" i="25"/>
  <c r="M13874" i="25"/>
  <c r="M13875" i="25"/>
  <c r="M13876" i="25"/>
  <c r="L13877" i="25"/>
  <c r="M13877" i="25"/>
  <c r="L13878" i="25"/>
  <c r="M13878" i="25"/>
  <c r="M13879" i="25"/>
  <c r="M13880" i="25"/>
  <c r="L13881" i="25"/>
  <c r="M13881" i="25"/>
  <c r="L13882" i="25"/>
  <c r="M13882" i="25"/>
  <c r="L13883" i="25"/>
  <c r="M13883" i="25"/>
  <c r="L13884" i="25"/>
  <c r="M13884" i="25"/>
  <c r="L13885" i="25"/>
  <c r="M13885" i="25"/>
  <c r="M13886" i="25"/>
  <c r="M13887" i="25"/>
  <c r="M13888" i="25"/>
  <c r="M13889" i="25"/>
  <c r="L13890" i="25"/>
  <c r="M13890" i="25"/>
  <c r="L13891" i="25"/>
  <c r="M13891" i="25"/>
  <c r="M13892" i="25"/>
  <c r="M13893" i="25"/>
  <c r="L13894" i="25"/>
  <c r="M13894" i="25"/>
  <c r="M13895" i="25"/>
  <c r="M13896" i="25"/>
  <c r="M13897" i="25"/>
  <c r="M13898" i="25"/>
  <c r="M13899" i="25"/>
  <c r="L13900" i="25"/>
  <c r="M13900" i="25"/>
  <c r="M13901" i="25"/>
  <c r="L13902" i="25"/>
  <c r="M13902" i="25"/>
  <c r="L13903" i="25"/>
  <c r="M13903" i="25"/>
  <c r="L13904" i="25"/>
  <c r="M13904" i="25"/>
  <c r="L13905" i="25"/>
  <c r="M13905" i="25"/>
  <c r="L13906" i="25"/>
  <c r="M13906" i="25"/>
  <c r="L13907" i="25"/>
  <c r="M13907" i="25"/>
  <c r="L13908" i="25"/>
  <c r="M13908" i="25"/>
  <c r="L13909" i="25"/>
  <c r="M13909" i="25"/>
  <c r="L13910" i="25"/>
  <c r="M13910" i="25"/>
  <c r="L13911" i="25"/>
  <c r="M13911" i="25"/>
  <c r="M13912" i="25"/>
  <c r="M13913" i="25"/>
  <c r="M13914" i="25"/>
  <c r="L13915" i="25"/>
  <c r="M13915" i="25"/>
  <c r="M13916" i="25"/>
  <c r="L13917" i="25"/>
  <c r="M13917" i="25"/>
  <c r="L13918" i="25"/>
  <c r="M13918" i="25"/>
  <c r="L13919" i="25"/>
  <c r="M13919" i="25"/>
  <c r="M13920" i="25"/>
  <c r="L13921" i="25"/>
  <c r="M13921" i="25"/>
  <c r="M13922" i="25"/>
  <c r="L13923" i="25"/>
  <c r="M13923" i="25"/>
  <c r="M13924" i="25"/>
  <c r="M13925" i="25"/>
  <c r="M13926" i="25"/>
  <c r="L13927" i="25"/>
  <c r="M13927" i="25"/>
  <c r="M13928" i="25"/>
  <c r="M13929" i="25"/>
  <c r="L13930" i="25"/>
  <c r="M13930" i="25"/>
  <c r="M13931" i="25"/>
  <c r="M13932" i="25"/>
  <c r="L13933" i="25"/>
  <c r="M13933" i="25"/>
  <c r="M13934" i="25"/>
  <c r="M13935" i="25"/>
  <c r="M13936" i="25"/>
  <c r="M13937" i="25"/>
  <c r="M13938" i="25"/>
  <c r="L13939" i="25"/>
  <c r="M13939" i="25"/>
  <c r="M13940" i="25"/>
  <c r="M13941" i="25"/>
  <c r="L13942" i="25"/>
  <c r="M13942" i="25"/>
  <c r="L13943" i="25"/>
  <c r="M13943" i="25"/>
  <c r="L13944" i="25"/>
  <c r="M13944" i="25"/>
  <c r="L13945" i="25"/>
  <c r="M13945" i="25"/>
  <c r="L13946" i="25"/>
  <c r="M13946" i="25"/>
  <c r="L13947" i="25"/>
  <c r="M13947" i="25"/>
  <c r="L13948" i="25"/>
  <c r="M13948" i="25"/>
  <c r="L13949" i="25"/>
  <c r="M13949" i="25"/>
  <c r="L13950" i="25"/>
  <c r="M13950" i="25"/>
  <c r="L13951" i="25"/>
  <c r="M13951" i="25"/>
  <c r="L13952" i="25"/>
  <c r="M13952" i="25"/>
  <c r="L13953" i="25"/>
  <c r="M13953" i="25"/>
  <c r="L13954" i="25"/>
  <c r="M13954" i="25"/>
  <c r="L13955" i="25"/>
  <c r="M13955" i="25"/>
  <c r="L13956" i="25"/>
  <c r="M13956" i="25"/>
  <c r="L13957" i="25"/>
  <c r="M13957" i="25"/>
  <c r="L13958" i="25"/>
  <c r="M13958" i="25"/>
  <c r="L13959" i="25"/>
  <c r="M13959" i="25"/>
  <c r="L13960" i="25"/>
  <c r="M13960" i="25"/>
  <c r="L13961" i="25"/>
  <c r="M13961" i="25"/>
  <c r="L13962" i="25"/>
  <c r="M13962" i="25"/>
  <c r="L13963" i="25"/>
  <c r="M13963" i="25"/>
  <c r="M13964" i="25"/>
  <c r="M13965" i="25"/>
  <c r="M13966" i="25"/>
  <c r="M13967" i="25"/>
  <c r="M13968" i="25"/>
  <c r="M13969" i="25"/>
  <c r="M13970" i="25"/>
  <c r="M13971" i="25"/>
  <c r="M13972" i="25"/>
  <c r="L13973" i="25"/>
  <c r="M13973" i="25"/>
  <c r="M13974" i="25"/>
  <c r="M13975" i="25"/>
  <c r="M13976" i="25"/>
  <c r="M13977" i="25"/>
  <c r="M13978" i="25"/>
  <c r="M13979" i="25"/>
  <c r="M13980" i="25"/>
  <c r="M13981" i="25"/>
  <c r="M13982" i="25"/>
  <c r="M13983" i="25"/>
  <c r="M13984" i="25"/>
  <c r="M13985" i="25"/>
  <c r="M13986" i="25"/>
  <c r="M13987" i="25"/>
  <c r="M13988" i="25"/>
  <c r="M13989" i="25"/>
  <c r="L13990" i="25"/>
  <c r="M13990" i="25"/>
  <c r="M13991" i="25"/>
  <c r="M13992" i="25"/>
  <c r="M13993" i="25"/>
  <c r="M13994" i="25"/>
  <c r="L13995" i="25"/>
  <c r="M13995" i="25"/>
  <c r="M13996" i="25"/>
  <c r="M13997" i="25"/>
  <c r="M13998" i="25"/>
  <c r="M13999" i="25"/>
  <c r="L14000" i="25"/>
  <c r="M14000" i="25"/>
  <c r="L14001" i="25"/>
  <c r="M14001" i="25"/>
  <c r="M14002" i="25"/>
  <c r="M14003" i="25"/>
  <c r="M14004" i="25"/>
  <c r="L14005" i="25"/>
  <c r="M14005" i="25"/>
  <c r="L14006" i="25"/>
  <c r="M14006" i="25"/>
  <c r="L14007" i="25"/>
  <c r="M14007" i="25"/>
  <c r="L14008" i="25"/>
  <c r="M14008" i="25"/>
  <c r="M14009" i="25"/>
  <c r="L14010" i="25"/>
  <c r="M14010" i="25"/>
  <c r="L14011" i="25"/>
  <c r="M14011" i="25"/>
  <c r="L14012" i="25"/>
  <c r="M14012" i="25"/>
  <c r="L14013" i="25"/>
  <c r="M14013" i="25"/>
  <c r="L14014" i="25"/>
  <c r="M14014" i="25"/>
  <c r="L14015" i="25"/>
  <c r="M14015" i="25"/>
  <c r="M14016" i="25"/>
  <c r="L14017" i="25"/>
  <c r="M14017" i="25"/>
  <c r="L14018" i="25"/>
  <c r="M14018" i="25"/>
  <c r="M14019" i="25"/>
  <c r="M14020" i="25"/>
  <c r="M14021" i="25"/>
  <c r="M14022" i="25"/>
  <c r="L14023" i="25"/>
  <c r="M14023" i="25"/>
  <c r="L14024" i="25"/>
  <c r="M14024" i="25"/>
  <c r="L14025" i="25"/>
  <c r="M14025" i="25"/>
  <c r="L14026" i="25"/>
  <c r="M14026" i="25"/>
  <c r="M14027" i="25"/>
  <c r="M14028" i="25"/>
  <c r="M14029" i="25"/>
  <c r="L14030" i="25"/>
  <c r="M14030" i="25"/>
  <c r="L14031" i="25"/>
  <c r="M14031" i="25"/>
  <c r="L14032" i="25"/>
  <c r="M14032" i="25"/>
  <c r="L14033" i="25"/>
  <c r="M14033" i="25"/>
  <c r="M14034" i="25"/>
  <c r="L14035" i="25"/>
  <c r="M14035" i="25"/>
  <c r="L14036" i="25"/>
  <c r="M14036" i="25"/>
  <c r="M14037" i="25"/>
  <c r="M14038" i="25"/>
  <c r="L14039" i="25"/>
  <c r="M14039" i="25"/>
  <c r="M14040" i="25"/>
  <c r="M14041" i="25"/>
  <c r="M14042" i="25"/>
  <c r="M14043" i="25"/>
  <c r="M14044" i="25"/>
  <c r="L14045" i="25"/>
  <c r="M14045" i="25"/>
  <c r="M14046" i="25"/>
  <c r="L14047" i="25"/>
  <c r="M14047" i="25"/>
  <c r="L14048" i="25"/>
  <c r="M14048" i="25"/>
  <c r="L14049" i="25"/>
  <c r="M14049" i="25"/>
  <c r="M14050" i="25"/>
  <c r="L14051" i="25"/>
  <c r="M14051" i="25"/>
  <c r="L14052" i="25"/>
  <c r="M14052" i="25"/>
  <c r="M14053" i="25"/>
  <c r="L14054" i="25"/>
  <c r="M14054" i="25"/>
  <c r="M14055" i="25"/>
  <c r="M14056" i="25"/>
  <c r="L14057" i="25"/>
  <c r="M14057" i="25"/>
  <c r="L14060" i="25"/>
  <c r="M14060" i="25"/>
  <c r="L14061" i="25"/>
  <c r="M14061" i="25"/>
  <c r="L14062" i="25"/>
  <c r="M14062" i="25"/>
  <c r="L14063" i="25"/>
  <c r="M14063" i="25"/>
  <c r="L14064" i="25"/>
  <c r="M14064" i="25"/>
  <c r="L14065" i="25"/>
  <c r="M14065" i="25"/>
  <c r="L14066" i="25"/>
  <c r="M14066" i="25"/>
  <c r="L14067" i="25"/>
  <c r="M14067" i="25"/>
  <c r="L14068" i="25"/>
  <c r="M14068" i="25"/>
  <c r="L14069" i="25"/>
  <c r="M14069" i="25"/>
  <c r="M14070" i="25"/>
  <c r="L14071" i="25"/>
  <c r="M14071" i="25"/>
  <c r="M14072" i="25"/>
  <c r="M14073" i="25"/>
  <c r="M14074" i="25"/>
  <c r="L14075" i="25"/>
  <c r="M14075" i="25"/>
  <c r="L14076" i="25"/>
  <c r="M14076" i="25"/>
  <c r="L14077" i="25"/>
  <c r="M14077" i="25"/>
  <c r="L14078" i="25"/>
  <c r="M14078" i="25"/>
  <c r="M14079" i="25"/>
  <c r="L14080" i="25"/>
  <c r="M14080" i="25"/>
  <c r="M14081" i="25"/>
  <c r="M14082" i="25"/>
  <c r="M14083" i="25"/>
  <c r="M14084" i="25"/>
  <c r="M14085" i="25"/>
  <c r="M14086" i="25"/>
  <c r="M14087" i="25"/>
  <c r="M14088" i="25"/>
  <c r="M14089" i="25"/>
  <c r="M14090" i="25"/>
  <c r="M14091" i="25"/>
  <c r="M14092" i="25"/>
  <c r="M14093" i="25"/>
  <c r="M14094" i="25"/>
  <c r="M14095" i="25"/>
  <c r="L14096" i="25"/>
  <c r="M14096" i="25"/>
  <c r="L14097" i="25"/>
  <c r="M14097" i="25"/>
  <c r="L14098" i="25"/>
  <c r="M14098" i="25"/>
  <c r="M14099" i="25"/>
  <c r="L14100" i="25"/>
  <c r="M14100" i="25"/>
  <c r="M14101" i="25"/>
  <c r="M14102" i="25"/>
  <c r="M14103" i="25"/>
  <c r="M14104" i="25"/>
  <c r="M14105" i="25"/>
  <c r="M14106" i="25"/>
  <c r="M14107" i="25"/>
  <c r="M14108" i="25"/>
  <c r="M14109" i="25"/>
  <c r="M14110" i="25"/>
  <c r="M14111" i="25"/>
  <c r="M14112" i="25"/>
  <c r="L14113" i="25"/>
  <c r="M14113" i="25"/>
  <c r="L14114" i="25"/>
  <c r="M14114" i="25"/>
  <c r="M14115" i="25"/>
  <c r="L14116" i="25"/>
  <c r="M14116" i="25"/>
  <c r="L14117" i="25"/>
  <c r="M14117" i="25"/>
  <c r="L14118" i="25"/>
  <c r="M14118" i="25"/>
  <c r="M14119" i="25"/>
  <c r="L14120" i="25"/>
  <c r="M14120" i="25"/>
  <c r="L14121" i="25"/>
  <c r="M14121" i="25"/>
  <c r="M14122" i="25"/>
  <c r="M14123" i="25"/>
  <c r="M14124" i="25"/>
  <c r="M14125" i="25"/>
  <c r="M14126" i="25"/>
  <c r="M14127" i="25"/>
  <c r="M14128" i="25"/>
  <c r="M14129" i="25"/>
  <c r="M14130" i="25"/>
  <c r="L14131" i="25"/>
  <c r="M14131" i="25"/>
  <c r="L14132" i="25"/>
  <c r="M14132" i="25"/>
  <c r="L14133" i="25"/>
  <c r="M14133" i="25"/>
  <c r="M14134" i="25"/>
  <c r="M14135" i="25"/>
  <c r="L14136" i="25"/>
  <c r="M14136" i="25"/>
  <c r="M14137" i="25"/>
  <c r="M14138" i="25"/>
  <c r="L14139" i="25"/>
  <c r="M14139" i="25"/>
  <c r="L14140" i="25"/>
  <c r="M14140" i="25"/>
  <c r="L14141" i="25"/>
  <c r="M14141" i="25"/>
  <c r="L14142" i="25"/>
  <c r="M14142" i="25"/>
  <c r="L14143" i="25"/>
  <c r="M14143" i="25"/>
  <c r="L14144" i="25"/>
  <c r="M14144" i="25"/>
  <c r="L14145" i="25"/>
  <c r="M14145" i="25"/>
  <c r="L14146" i="25"/>
  <c r="M14146" i="25"/>
  <c r="L14147" i="25"/>
  <c r="M14147" i="25"/>
  <c r="L14148" i="25"/>
  <c r="M14148" i="25"/>
  <c r="L14149" i="25"/>
  <c r="M14149" i="25"/>
  <c r="L14150" i="25"/>
  <c r="M14150" i="25"/>
  <c r="L14151" i="25"/>
  <c r="M14151" i="25"/>
  <c r="M14152" i="25"/>
  <c r="M14153" i="25"/>
  <c r="M14154" i="25"/>
  <c r="M14155" i="25"/>
  <c r="M14156" i="25"/>
  <c r="M14157" i="25"/>
  <c r="L14158" i="25"/>
  <c r="M14158" i="25"/>
  <c r="M14159" i="25"/>
  <c r="L14160" i="25"/>
  <c r="M14160" i="25"/>
  <c r="L14161" i="25"/>
  <c r="M14161" i="25"/>
  <c r="M14162" i="25"/>
  <c r="L14163" i="25"/>
  <c r="M14163" i="25"/>
  <c r="M14164" i="25"/>
  <c r="L14165" i="25"/>
  <c r="M14165" i="25"/>
  <c r="L14166" i="25"/>
  <c r="M14166" i="25"/>
  <c r="L14167" i="25"/>
  <c r="M14167" i="25"/>
  <c r="M14168" i="25"/>
  <c r="M14169" i="25"/>
  <c r="M14170" i="25"/>
  <c r="M14171" i="25"/>
  <c r="M14172" i="25"/>
  <c r="M14173" i="25"/>
  <c r="M14174" i="25"/>
  <c r="M14175" i="25"/>
  <c r="M14176" i="25"/>
  <c r="L14177" i="25"/>
  <c r="M14177" i="25"/>
  <c r="M14178" i="25"/>
  <c r="M14179" i="25"/>
  <c r="L14180" i="25"/>
  <c r="M14180" i="25"/>
  <c r="M14181" i="25"/>
  <c r="L14182" i="25"/>
  <c r="M14182" i="25"/>
  <c r="L14183" i="25"/>
  <c r="M14183" i="25"/>
  <c r="L14184" i="25"/>
  <c r="M14184" i="25"/>
  <c r="M14185" i="25"/>
  <c r="M14186" i="25"/>
  <c r="M14187" i="25"/>
  <c r="L14188" i="25"/>
  <c r="M14188" i="25"/>
  <c r="M14189" i="25"/>
  <c r="M14190" i="25"/>
  <c r="M14191" i="25"/>
  <c r="M14192" i="25"/>
  <c r="M14193" i="25"/>
  <c r="M14194" i="25"/>
  <c r="M14195" i="25"/>
  <c r="L14196" i="25"/>
  <c r="M14196" i="25"/>
  <c r="L14197" i="25"/>
  <c r="M14197" i="25"/>
  <c r="L14198" i="25"/>
  <c r="M14198" i="25"/>
  <c r="L14199" i="25"/>
  <c r="M14199" i="25"/>
  <c r="L14200" i="25"/>
  <c r="M14200" i="25"/>
  <c r="M14201" i="25"/>
  <c r="M14202" i="25"/>
  <c r="M14203" i="25"/>
  <c r="M14204" i="25"/>
  <c r="M14205" i="25"/>
  <c r="L14206" i="25"/>
  <c r="M14206" i="25"/>
  <c r="M14207" i="25"/>
  <c r="M14208" i="25"/>
  <c r="M14209" i="25"/>
  <c r="L14210" i="25"/>
  <c r="M14210" i="25"/>
  <c r="M14211" i="25"/>
  <c r="L14212" i="25"/>
  <c r="M14212" i="25"/>
  <c r="L14213" i="25"/>
  <c r="M14213" i="25"/>
  <c r="L14214" i="25"/>
  <c r="M14214" i="25"/>
  <c r="M14215" i="25"/>
  <c r="M14216" i="25"/>
  <c r="M14217" i="25"/>
  <c r="M14218" i="25"/>
  <c r="L14219" i="25"/>
  <c r="M14219" i="25"/>
  <c r="L14220" i="25"/>
  <c r="M14220" i="25"/>
  <c r="M14221" i="25"/>
  <c r="L14222" i="25"/>
  <c r="M14222" i="25"/>
  <c r="M14223" i="25"/>
  <c r="M14224" i="25"/>
  <c r="M14225" i="25"/>
  <c r="L14226" i="25"/>
  <c r="M14226" i="25"/>
  <c r="M14227" i="25"/>
  <c r="M14228" i="25"/>
  <c r="L14229" i="25"/>
  <c r="M14229" i="25"/>
  <c r="L14230" i="25"/>
  <c r="M14230" i="25"/>
  <c r="L14231" i="25"/>
  <c r="M14231" i="25"/>
  <c r="L14232" i="25"/>
  <c r="M14232" i="25"/>
  <c r="L14233" i="25"/>
  <c r="M14233" i="25"/>
  <c r="L14234" i="25"/>
  <c r="M14234" i="25"/>
  <c r="L14235" i="25"/>
  <c r="M14235" i="25"/>
  <c r="L14236" i="25"/>
  <c r="M14236" i="25"/>
  <c r="M14237" i="25"/>
  <c r="M14238" i="25"/>
  <c r="M14239" i="25"/>
  <c r="M14240" i="25"/>
  <c r="L14241" i="25"/>
  <c r="M14241" i="25"/>
  <c r="M14242" i="25"/>
  <c r="L14243" i="25"/>
  <c r="M14243" i="25"/>
  <c r="M14244" i="25"/>
  <c r="L14245" i="25"/>
  <c r="M14245" i="25"/>
  <c r="L14246" i="25"/>
  <c r="M14246" i="25"/>
  <c r="M14247" i="25"/>
  <c r="M14248" i="25"/>
  <c r="L14249" i="25"/>
  <c r="M14249" i="25"/>
  <c r="M14250" i="25"/>
  <c r="L14251" i="25"/>
  <c r="M14251" i="25"/>
  <c r="L14252" i="25"/>
  <c r="M14252" i="25"/>
  <c r="M14253" i="25"/>
  <c r="M14254" i="25"/>
  <c r="M14255" i="25"/>
  <c r="L14256" i="25"/>
  <c r="M14256" i="25"/>
  <c r="L14257" i="25"/>
  <c r="M14257" i="25"/>
  <c r="L14258" i="25"/>
  <c r="M14258" i="25"/>
  <c r="M14259" i="25"/>
  <c r="M14260" i="25"/>
  <c r="M14261" i="25"/>
  <c r="L14262" i="25"/>
  <c r="M14262" i="25"/>
  <c r="M14263" i="25"/>
  <c r="L14264" i="25"/>
  <c r="M14264" i="25"/>
  <c r="L14265" i="25"/>
  <c r="M14265" i="25"/>
  <c r="M14266" i="25"/>
  <c r="M14267" i="25"/>
  <c r="L14268" i="25"/>
  <c r="M14268" i="25"/>
  <c r="L14269" i="25"/>
  <c r="M14269" i="25"/>
  <c r="L14270" i="25"/>
  <c r="M14270" i="25"/>
  <c r="L14271" i="25"/>
  <c r="M14271" i="25"/>
  <c r="L14272" i="25"/>
  <c r="M14272" i="25"/>
  <c r="M14273" i="25"/>
  <c r="L14274" i="25"/>
  <c r="M14274" i="25"/>
  <c r="M14275" i="25"/>
  <c r="M14276" i="25"/>
  <c r="M14277" i="25"/>
  <c r="M14278" i="25"/>
  <c r="M14279" i="25"/>
  <c r="M14280" i="25"/>
  <c r="M14281" i="25"/>
  <c r="M14282" i="25"/>
  <c r="M14283" i="25"/>
  <c r="L14284" i="25"/>
  <c r="M14284" i="25"/>
  <c r="M14285" i="25"/>
  <c r="M14286" i="25"/>
  <c r="L14287" i="25"/>
  <c r="M14287" i="25"/>
  <c r="M14288" i="25"/>
  <c r="M14289" i="25"/>
  <c r="M14290" i="25"/>
  <c r="M14291" i="25"/>
  <c r="M14292" i="25"/>
  <c r="L14293" i="25"/>
  <c r="M14293" i="25"/>
  <c r="M14294" i="25"/>
  <c r="M14295" i="25"/>
  <c r="M14296" i="25"/>
  <c r="L14297" i="25"/>
  <c r="M14297" i="25"/>
  <c r="L14298" i="25"/>
  <c r="M14298" i="25"/>
  <c r="M14299" i="25"/>
  <c r="L14300" i="25"/>
  <c r="M14300" i="25"/>
  <c r="L14301" i="25"/>
  <c r="M14301" i="25"/>
  <c r="M14302" i="25"/>
  <c r="M14303" i="25"/>
  <c r="L14304" i="25"/>
  <c r="M14304" i="25"/>
  <c r="M14305" i="25"/>
  <c r="M14306" i="25"/>
  <c r="L14307" i="25"/>
  <c r="M14307" i="25"/>
  <c r="L14308" i="25"/>
  <c r="M14308" i="25"/>
  <c r="M14309" i="25"/>
  <c r="M14310" i="25"/>
  <c r="M14311" i="25"/>
  <c r="L14312" i="25"/>
  <c r="M14312" i="25"/>
  <c r="M14313" i="25"/>
  <c r="L14314" i="25"/>
  <c r="M14314" i="25"/>
  <c r="M14315" i="25"/>
  <c r="M14316" i="25"/>
  <c r="M14317" i="25"/>
  <c r="M14318" i="25"/>
  <c r="M14319" i="25"/>
  <c r="L14320" i="25"/>
  <c r="M14320" i="25"/>
  <c r="M14321" i="25"/>
  <c r="M14322" i="25"/>
  <c r="L14323" i="25"/>
  <c r="M14323" i="25"/>
  <c r="M14324" i="25"/>
  <c r="M14325" i="25"/>
  <c r="M14326" i="25"/>
  <c r="L14327" i="25"/>
  <c r="M14327" i="25"/>
  <c r="M14328" i="25"/>
  <c r="M14329" i="25"/>
  <c r="M14330" i="25"/>
  <c r="L14331" i="25"/>
  <c r="M14331" i="25"/>
  <c r="L14332" i="25"/>
  <c r="M14332" i="25"/>
  <c r="L14333" i="25"/>
  <c r="M14333" i="25"/>
  <c r="M14334" i="25"/>
  <c r="M14335" i="25"/>
  <c r="M14336" i="25"/>
  <c r="M14337" i="25"/>
  <c r="M14338" i="25"/>
  <c r="M14339" i="25"/>
  <c r="L14340" i="25"/>
  <c r="M14340" i="25"/>
  <c r="M14341" i="25"/>
  <c r="M14342" i="25"/>
  <c r="M14343" i="25"/>
  <c r="M14344" i="25"/>
  <c r="M14345" i="25"/>
  <c r="M14346" i="25"/>
  <c r="M14347" i="25"/>
  <c r="L14348" i="25"/>
  <c r="M14348" i="25"/>
  <c r="L14349" i="25"/>
  <c r="M14349" i="25"/>
  <c r="M14350" i="25"/>
  <c r="M14351" i="25"/>
  <c r="M14352" i="25"/>
  <c r="M14353" i="25"/>
  <c r="M14354" i="25"/>
  <c r="M14355" i="25"/>
  <c r="L14356" i="25"/>
  <c r="M14356" i="25"/>
  <c r="L14357" i="25"/>
  <c r="M14357" i="25"/>
  <c r="M14358" i="25"/>
  <c r="M14359" i="25"/>
  <c r="M14360" i="25"/>
  <c r="M14361" i="25"/>
  <c r="L14362" i="25"/>
  <c r="M14362" i="25"/>
  <c r="L14363" i="25"/>
  <c r="M14363" i="25"/>
  <c r="M14364" i="25"/>
  <c r="L14365" i="25"/>
  <c r="M14365" i="25"/>
  <c r="M14366" i="25"/>
  <c r="L14367" i="25"/>
  <c r="M14367" i="25"/>
  <c r="L14368" i="25"/>
  <c r="M14368" i="25"/>
  <c r="M14369" i="25"/>
  <c r="M14370" i="25"/>
  <c r="M14371" i="25"/>
  <c r="L14372" i="25"/>
  <c r="M14372" i="25"/>
  <c r="M14373" i="25"/>
  <c r="M14374" i="25"/>
  <c r="L14375" i="25"/>
  <c r="M14375" i="25"/>
  <c r="L14376" i="25"/>
  <c r="M14376" i="25"/>
  <c r="L14377" i="25"/>
  <c r="M14377" i="25"/>
  <c r="L14378" i="25"/>
  <c r="M14378" i="25"/>
  <c r="L14379" i="25"/>
  <c r="M14379" i="25"/>
  <c r="M14380" i="25"/>
  <c r="M14381" i="25"/>
  <c r="M14382" i="25"/>
  <c r="M14383" i="25"/>
  <c r="L14384" i="25"/>
  <c r="M14384" i="25"/>
  <c r="L14385" i="25"/>
  <c r="M14385" i="25"/>
  <c r="L14386" i="25"/>
  <c r="M14386" i="25"/>
  <c r="M14387" i="25"/>
  <c r="L14388" i="25"/>
  <c r="M14388" i="25"/>
  <c r="L14389" i="25"/>
  <c r="M14389" i="25"/>
  <c r="L14390" i="25"/>
  <c r="M14390" i="25"/>
  <c r="M14391" i="25"/>
  <c r="M14392" i="25"/>
  <c r="M14393" i="25"/>
  <c r="M14394" i="25"/>
  <c r="M14395" i="25"/>
  <c r="M14396" i="25"/>
  <c r="M14397" i="25"/>
  <c r="M14398" i="25"/>
  <c r="M14399" i="25"/>
  <c r="L14400" i="25"/>
  <c r="M14400" i="25"/>
  <c r="L14401" i="25"/>
  <c r="M14401" i="25"/>
  <c r="M14402" i="25"/>
  <c r="M14403" i="25"/>
  <c r="L14404" i="25"/>
  <c r="M14404" i="25"/>
  <c r="L14405" i="25"/>
  <c r="M14405" i="25"/>
  <c r="M14406" i="25"/>
  <c r="M14407" i="25"/>
  <c r="M14408" i="25"/>
  <c r="L14409" i="25"/>
  <c r="M14409" i="25"/>
  <c r="M14410" i="25"/>
  <c r="L14411" i="25"/>
  <c r="M14411" i="25"/>
  <c r="M14412" i="25"/>
  <c r="M14413" i="25"/>
  <c r="M14414" i="25"/>
  <c r="M14415" i="25"/>
  <c r="M14416" i="25"/>
  <c r="M14417" i="25"/>
  <c r="M14418" i="25"/>
  <c r="M14419" i="25"/>
  <c r="M14420" i="25"/>
  <c r="M14421" i="25"/>
  <c r="M14422" i="25"/>
  <c r="M14423" i="25"/>
  <c r="M14424" i="25"/>
  <c r="M14425" i="25"/>
  <c r="M14426" i="25"/>
  <c r="M14427" i="25"/>
  <c r="M14428" i="25"/>
  <c r="M14429" i="25"/>
  <c r="M14430" i="25"/>
  <c r="L14431" i="25"/>
  <c r="M14431" i="25"/>
  <c r="L14432" i="25"/>
  <c r="M14432" i="25"/>
  <c r="L14433" i="25"/>
  <c r="M14433" i="25"/>
  <c r="M14434" i="25"/>
  <c r="M14435" i="25"/>
  <c r="L14436" i="25"/>
  <c r="M14436" i="25"/>
  <c r="M14437" i="25"/>
  <c r="M14438" i="25"/>
  <c r="M14439" i="25"/>
  <c r="M14440" i="25"/>
  <c r="M14441" i="25"/>
  <c r="M14442" i="25"/>
  <c r="M14443" i="25"/>
  <c r="L14444" i="25"/>
  <c r="M14444" i="25"/>
  <c r="L14445" i="25"/>
  <c r="M14445" i="25"/>
  <c r="M14446" i="25"/>
  <c r="M14447" i="25"/>
  <c r="M14448" i="25"/>
  <c r="M14449" i="25"/>
  <c r="L14450" i="25"/>
  <c r="M14450" i="25"/>
  <c r="L14451" i="25"/>
  <c r="M14451" i="25"/>
  <c r="M14452" i="25"/>
  <c r="L14453" i="25"/>
  <c r="M14453" i="25"/>
  <c r="L14454" i="25"/>
  <c r="M14454" i="25"/>
  <c r="L14455" i="25"/>
  <c r="M14455" i="25"/>
  <c r="L14456" i="25"/>
  <c r="M14456" i="25"/>
  <c r="L14457" i="25"/>
  <c r="M14457" i="25"/>
  <c r="L14458" i="25"/>
  <c r="M14458" i="25"/>
  <c r="L14459" i="25"/>
  <c r="M14459" i="25"/>
  <c r="M14460" i="25"/>
  <c r="M14461" i="25"/>
  <c r="L14462" i="25"/>
  <c r="M14462" i="25"/>
  <c r="M14463" i="25"/>
  <c r="M14464" i="25"/>
  <c r="M14465" i="25"/>
  <c r="M14466" i="25"/>
  <c r="M14467" i="25"/>
  <c r="M14468" i="25"/>
  <c r="M14469" i="25"/>
  <c r="L14470" i="25"/>
  <c r="M14470" i="25"/>
  <c r="M14471" i="25"/>
  <c r="M14472" i="25"/>
  <c r="M14473" i="25"/>
  <c r="M14474" i="25"/>
  <c r="L14475" i="25"/>
  <c r="M14475" i="25"/>
  <c r="M14476" i="25"/>
  <c r="M14477" i="25"/>
  <c r="M14478" i="25"/>
  <c r="L14479" i="25"/>
  <c r="M14479" i="25"/>
  <c r="L14480" i="25"/>
  <c r="M14480" i="25"/>
  <c r="M14481" i="25"/>
  <c r="M14482" i="25"/>
  <c r="M14483" i="25"/>
  <c r="L14484" i="25"/>
  <c r="M14484" i="25"/>
  <c r="M14485" i="25"/>
  <c r="M14486" i="25"/>
  <c r="M14487" i="25"/>
  <c r="M14488" i="25"/>
  <c r="L14489" i="25"/>
  <c r="M14489" i="25"/>
  <c r="M14490" i="25"/>
  <c r="M14491" i="25"/>
  <c r="M14492" i="25"/>
  <c r="L14493" i="25"/>
  <c r="M14493" i="25"/>
  <c r="L14494" i="25"/>
  <c r="M14494" i="25"/>
  <c r="L14495" i="25"/>
  <c r="M14495" i="25"/>
  <c r="L14496" i="25"/>
  <c r="M14496" i="25"/>
  <c r="M14497" i="25"/>
  <c r="L14498" i="25"/>
  <c r="M14498" i="25"/>
  <c r="M14499" i="25"/>
  <c r="M14500" i="25"/>
  <c r="M14501" i="25"/>
  <c r="M14502" i="25"/>
  <c r="L14503" i="25"/>
  <c r="M14503" i="25"/>
  <c r="L14504" i="25"/>
  <c r="M14504" i="25"/>
  <c r="L14505" i="25"/>
  <c r="M14505" i="25"/>
  <c r="L14506" i="25"/>
  <c r="M14506" i="25"/>
  <c r="M14507" i="25"/>
  <c r="M14508" i="25"/>
  <c r="M14509" i="25"/>
  <c r="M14510" i="25"/>
  <c r="M14511" i="25"/>
  <c r="M14512" i="25"/>
  <c r="M14513" i="25"/>
  <c r="L14514" i="25"/>
  <c r="M14514" i="25"/>
  <c r="M14515" i="25"/>
  <c r="M14516" i="25"/>
  <c r="M14517" i="25"/>
  <c r="M14518" i="25"/>
  <c r="M14519" i="25"/>
  <c r="M14520" i="25"/>
  <c r="M14521" i="25"/>
  <c r="M14522" i="25"/>
  <c r="M14523" i="25"/>
  <c r="M14524" i="25"/>
  <c r="M14525" i="25"/>
  <c r="M14526" i="25"/>
  <c r="M14527" i="25"/>
  <c r="M14528" i="25"/>
  <c r="L14529" i="25"/>
  <c r="M14529" i="25"/>
  <c r="M14530" i="25"/>
  <c r="M14531" i="25"/>
  <c r="M14532" i="25"/>
  <c r="L14533" i="25"/>
  <c r="M14533" i="25"/>
  <c r="L14534" i="25"/>
  <c r="M14534" i="25"/>
  <c r="L14535" i="25"/>
  <c r="M14535" i="25"/>
  <c r="L14536" i="25"/>
  <c r="M14536" i="25"/>
  <c r="L14537" i="25"/>
  <c r="M14537" i="25"/>
  <c r="L14538" i="25"/>
  <c r="M14538" i="25"/>
  <c r="L14539" i="25"/>
  <c r="M14539" i="25"/>
  <c r="M14540" i="25"/>
  <c r="L14541" i="25"/>
  <c r="M14541" i="25"/>
  <c r="M14542" i="25"/>
  <c r="M14543" i="25"/>
  <c r="L14544" i="25"/>
  <c r="M14544" i="25"/>
  <c r="M14545" i="25"/>
  <c r="L14546" i="25"/>
  <c r="M14546" i="25"/>
  <c r="L14547" i="25"/>
  <c r="M14547" i="25"/>
  <c r="M14548" i="25"/>
  <c r="M14549" i="25"/>
  <c r="M14550" i="25"/>
  <c r="L14551" i="25"/>
  <c r="M14551" i="25"/>
  <c r="L14552" i="25"/>
  <c r="M14552" i="25"/>
  <c r="M14553" i="25"/>
  <c r="M14554" i="25"/>
  <c r="M14555" i="25"/>
  <c r="M14556" i="25"/>
  <c r="L14557" i="25"/>
  <c r="M14557" i="25"/>
  <c r="L14558" i="25"/>
  <c r="M14558" i="25"/>
  <c r="L14559" i="25"/>
  <c r="M14559" i="25"/>
  <c r="L14560" i="25"/>
  <c r="M14560" i="25"/>
  <c r="L14561" i="25"/>
  <c r="M14561" i="25"/>
  <c r="L14562" i="25"/>
  <c r="M14562" i="25"/>
  <c r="M14563" i="25"/>
  <c r="L14564" i="25"/>
  <c r="M14564" i="25"/>
  <c r="M14565" i="25"/>
  <c r="M14566" i="25"/>
  <c r="M14567" i="25"/>
  <c r="L14568" i="25"/>
  <c r="M14568" i="25"/>
  <c r="M14569" i="25"/>
  <c r="L14570" i="25"/>
  <c r="M14570" i="25"/>
  <c r="M14571" i="25"/>
  <c r="M14572" i="25"/>
  <c r="M14573" i="25"/>
  <c r="L14574" i="25"/>
  <c r="M14574" i="25"/>
  <c r="L14575" i="25"/>
  <c r="M14575" i="25"/>
  <c r="M14576" i="25"/>
  <c r="M14577" i="25"/>
  <c r="L14578" i="25"/>
  <c r="M14578" i="25"/>
  <c r="L14579" i="25"/>
  <c r="M14579" i="25"/>
  <c r="L14580" i="25"/>
  <c r="M14580" i="25"/>
  <c r="M14581" i="25"/>
  <c r="L14582" i="25"/>
  <c r="M14582" i="25"/>
  <c r="L14583" i="25"/>
  <c r="M14583" i="25"/>
  <c r="M14584" i="25"/>
  <c r="L14585" i="25"/>
  <c r="M14585" i="25"/>
  <c r="M14586" i="25"/>
  <c r="M14587" i="25"/>
  <c r="M14588" i="25"/>
  <c r="M14589" i="25"/>
  <c r="M14590" i="25"/>
  <c r="M14591" i="25"/>
  <c r="M14592" i="25"/>
  <c r="M14593" i="25"/>
  <c r="M14594" i="25"/>
  <c r="M14595" i="25"/>
  <c r="M14596" i="25"/>
  <c r="M14597" i="25"/>
  <c r="M14598" i="25"/>
  <c r="M14599" i="25"/>
  <c r="M14600" i="25"/>
  <c r="L14601" i="25"/>
  <c r="M14601" i="25"/>
  <c r="L14602" i="25"/>
  <c r="M14602" i="25"/>
  <c r="M14603" i="25"/>
  <c r="M14604" i="25"/>
  <c r="M14605" i="25"/>
  <c r="L14606" i="25"/>
  <c r="M14606" i="25"/>
  <c r="L14607" i="25"/>
  <c r="M14607" i="25"/>
  <c r="L14608" i="25"/>
  <c r="M14608" i="25"/>
  <c r="L14609" i="25"/>
  <c r="M14609" i="25"/>
  <c r="L14610" i="25"/>
  <c r="M14610" i="25"/>
  <c r="L14611" i="25"/>
  <c r="M14611" i="25"/>
  <c r="L14612" i="25"/>
  <c r="M14612" i="25"/>
  <c r="L14613" i="25"/>
  <c r="M14613" i="25"/>
  <c r="M14614" i="25"/>
  <c r="M14615" i="25"/>
  <c r="M14616" i="25"/>
  <c r="M14617" i="25"/>
  <c r="L14618" i="25"/>
  <c r="M14618" i="25"/>
  <c r="M14619" i="25"/>
  <c r="M14620" i="25"/>
  <c r="M14621" i="25"/>
  <c r="M14622" i="25"/>
  <c r="M14623" i="25"/>
  <c r="F12016" i="25"/>
  <c r="F12017" i="25"/>
  <c r="F12018" i="25"/>
  <c r="F12019" i="25"/>
  <c r="F12020" i="25"/>
  <c r="F12021" i="25"/>
  <c r="F12022" i="25"/>
  <c r="F12023" i="25"/>
  <c r="F12024" i="25"/>
  <c r="F12025" i="25"/>
  <c r="F12026" i="25"/>
  <c r="F12027" i="25"/>
  <c r="F12028" i="25"/>
  <c r="F12029" i="25"/>
  <c r="F12030" i="25"/>
  <c r="F12031" i="25"/>
  <c r="F12032" i="25"/>
  <c r="F12033" i="25"/>
  <c r="F12034" i="25"/>
  <c r="F12035" i="25"/>
  <c r="F12036" i="25"/>
  <c r="F12037" i="25"/>
  <c r="F12038" i="25"/>
  <c r="F12039" i="25"/>
  <c r="F12040" i="25"/>
  <c r="F12041" i="25"/>
  <c r="F12042" i="25"/>
  <c r="F12043" i="25"/>
  <c r="F12044" i="25"/>
  <c r="F12045" i="25"/>
  <c r="F12046" i="25"/>
  <c r="F12047" i="25"/>
  <c r="F12048" i="25"/>
  <c r="F12049" i="25"/>
  <c r="F12050" i="25"/>
  <c r="F12051" i="25"/>
  <c r="F12052" i="25"/>
  <c r="F12053" i="25"/>
  <c r="F12054" i="25"/>
  <c r="F12055" i="25"/>
  <c r="F12056" i="25"/>
  <c r="F12057" i="25"/>
  <c r="F12058" i="25"/>
  <c r="F12059" i="25"/>
  <c r="F12060" i="25"/>
  <c r="F12061" i="25"/>
  <c r="F12062" i="25"/>
  <c r="F12063" i="25"/>
  <c r="F12064" i="25"/>
  <c r="F12065" i="25"/>
  <c r="F12066" i="25"/>
  <c r="F12067" i="25"/>
  <c r="F12068" i="25"/>
  <c r="F12069" i="25"/>
  <c r="F12070" i="25"/>
  <c r="F12071" i="25"/>
  <c r="F12072" i="25"/>
  <c r="F12073" i="25"/>
  <c r="F12074" i="25"/>
  <c r="F12075" i="25"/>
  <c r="F12076" i="25"/>
  <c r="F12077" i="25"/>
  <c r="F12078" i="25"/>
  <c r="F12079" i="25"/>
  <c r="F12080" i="25"/>
  <c r="F12081" i="25"/>
  <c r="F12082" i="25"/>
  <c r="F12083" i="25"/>
  <c r="F12084" i="25"/>
  <c r="F12085" i="25"/>
  <c r="F12086" i="25"/>
  <c r="F12087" i="25"/>
  <c r="F12088" i="25"/>
  <c r="F12089" i="25"/>
  <c r="F12090" i="25"/>
  <c r="F12091" i="25"/>
  <c r="F12092" i="25"/>
  <c r="F12093" i="25"/>
  <c r="F12094" i="25"/>
  <c r="F12095" i="25"/>
  <c r="F12096" i="25"/>
  <c r="F12097" i="25"/>
  <c r="F12098" i="25"/>
  <c r="F12099" i="25"/>
  <c r="F12100" i="25"/>
  <c r="F12101" i="25"/>
  <c r="F12102" i="25"/>
  <c r="F12103" i="25"/>
  <c r="F12104" i="25"/>
  <c r="F12105" i="25"/>
  <c r="F12106" i="25"/>
  <c r="F12107" i="25"/>
  <c r="F12108" i="25"/>
  <c r="F12109" i="25"/>
  <c r="F12110" i="25"/>
  <c r="F12111" i="25"/>
  <c r="F12112" i="25"/>
  <c r="F12113" i="25"/>
  <c r="F12114" i="25"/>
  <c r="F12115" i="25"/>
  <c r="F12116" i="25"/>
  <c r="F12117" i="25"/>
  <c r="F12118" i="25"/>
  <c r="F12119" i="25"/>
  <c r="F12120" i="25"/>
  <c r="F12121" i="25"/>
  <c r="F12122" i="25"/>
  <c r="F12123" i="25"/>
  <c r="F12124" i="25"/>
  <c r="F12125" i="25"/>
  <c r="F12126" i="25"/>
  <c r="F12127" i="25"/>
  <c r="F12128" i="25"/>
  <c r="F12129" i="25"/>
  <c r="F12130" i="25"/>
  <c r="F12131" i="25"/>
  <c r="F12132" i="25"/>
  <c r="F12133" i="25"/>
  <c r="F12134" i="25"/>
  <c r="F12135" i="25"/>
  <c r="F12136" i="25"/>
  <c r="F12137" i="25"/>
  <c r="F12139" i="25"/>
  <c r="F12140" i="25"/>
  <c r="F12141" i="25"/>
  <c r="F12142" i="25"/>
  <c r="F12143" i="25"/>
  <c r="F12144" i="25"/>
  <c r="F12145" i="25"/>
  <c r="F12146" i="25"/>
  <c r="F12147" i="25"/>
  <c r="F12148" i="25"/>
  <c r="F12149" i="25"/>
  <c r="F12150" i="25"/>
  <c r="F12151" i="25"/>
  <c r="F12152" i="25"/>
  <c r="F12153" i="25"/>
  <c r="F12154" i="25"/>
  <c r="F12155" i="25"/>
  <c r="F12156" i="25"/>
  <c r="F12157" i="25"/>
  <c r="F12158" i="25"/>
  <c r="F12159" i="25"/>
  <c r="F12160" i="25"/>
  <c r="F12161" i="25"/>
  <c r="F12162" i="25"/>
  <c r="F12163" i="25"/>
  <c r="F12164" i="25"/>
  <c r="F12165" i="25"/>
  <c r="F12166" i="25"/>
  <c r="F12167" i="25"/>
  <c r="F12168" i="25"/>
  <c r="F12169" i="25"/>
  <c r="F12170" i="25"/>
  <c r="F12171" i="25"/>
  <c r="F12172" i="25"/>
  <c r="F12173" i="25"/>
  <c r="F12174" i="25"/>
  <c r="F12175" i="25"/>
  <c r="F12176" i="25"/>
  <c r="F12177" i="25"/>
  <c r="F12178" i="25"/>
  <c r="F12179" i="25"/>
  <c r="F12180" i="25"/>
  <c r="F12181" i="25"/>
  <c r="F12182" i="25"/>
  <c r="F12183" i="25"/>
  <c r="F12184" i="25"/>
  <c r="F12185" i="25"/>
  <c r="F12186" i="25"/>
  <c r="F12187" i="25"/>
  <c r="F12188" i="25"/>
  <c r="F12189" i="25"/>
  <c r="F12190" i="25"/>
  <c r="F12191" i="25"/>
  <c r="F12192" i="25"/>
  <c r="F12193" i="25"/>
  <c r="F12194" i="25"/>
  <c r="F12195" i="25"/>
  <c r="F12196" i="25"/>
  <c r="F12197" i="25"/>
  <c r="F12198" i="25"/>
  <c r="F12199" i="25"/>
  <c r="F12200" i="25"/>
  <c r="F12201" i="25"/>
  <c r="F12202" i="25"/>
  <c r="F12203" i="25"/>
  <c r="F12204" i="25"/>
  <c r="F12205" i="25"/>
  <c r="F12206" i="25"/>
  <c r="F12207" i="25"/>
  <c r="F12208" i="25"/>
  <c r="F12209" i="25"/>
  <c r="F12210" i="25"/>
  <c r="F12211" i="25"/>
  <c r="F12212" i="25"/>
  <c r="F12213" i="25"/>
  <c r="F12214" i="25"/>
  <c r="F12215" i="25"/>
  <c r="F12216" i="25"/>
  <c r="F12217" i="25"/>
  <c r="F12218" i="25"/>
  <c r="F12219" i="25"/>
  <c r="F12220" i="25"/>
  <c r="F12221" i="25"/>
  <c r="F12222" i="25"/>
  <c r="F12223" i="25"/>
  <c r="F12224" i="25"/>
  <c r="F12225" i="25"/>
  <c r="F12226" i="25"/>
  <c r="F12227" i="25"/>
  <c r="F12228" i="25"/>
  <c r="F12229" i="25"/>
  <c r="F12230" i="25"/>
  <c r="F12231" i="25"/>
  <c r="F12232" i="25"/>
  <c r="F12233" i="25"/>
  <c r="F12234" i="25"/>
  <c r="F12235" i="25"/>
  <c r="F12236" i="25"/>
  <c r="F12237" i="25"/>
  <c r="F12238" i="25"/>
  <c r="F12239" i="25"/>
  <c r="F12240" i="25"/>
  <c r="F12241" i="25"/>
  <c r="F12242" i="25"/>
  <c r="F12243" i="25"/>
  <c r="F12244" i="25"/>
  <c r="F12245" i="25"/>
  <c r="F12246" i="25"/>
  <c r="F12247" i="25"/>
  <c r="F12248" i="25"/>
  <c r="F12249" i="25"/>
  <c r="F12250" i="25"/>
  <c r="F12251" i="25"/>
  <c r="F12252" i="25"/>
  <c r="F12253" i="25"/>
  <c r="F12254" i="25"/>
  <c r="F12255" i="25"/>
  <c r="F12256" i="25"/>
  <c r="F12257" i="25"/>
  <c r="F12258" i="25"/>
  <c r="F12259" i="25"/>
  <c r="F12260" i="25"/>
  <c r="F12261" i="25"/>
  <c r="F12262" i="25"/>
  <c r="F12263" i="25"/>
  <c r="F12264" i="25"/>
  <c r="F12265" i="25"/>
  <c r="F12266" i="25"/>
  <c r="F12267" i="25"/>
  <c r="F12268" i="25"/>
  <c r="F12269" i="25"/>
  <c r="F12270" i="25"/>
  <c r="F12271" i="25"/>
  <c r="F12272" i="25"/>
  <c r="F12273" i="25"/>
  <c r="F12274" i="25"/>
  <c r="F12275" i="25"/>
  <c r="F12276" i="25"/>
  <c r="F12277" i="25"/>
  <c r="F12278" i="25"/>
  <c r="F12279" i="25"/>
  <c r="F12280" i="25"/>
  <c r="F12281" i="25"/>
  <c r="F12282" i="25"/>
  <c r="F12283" i="25"/>
  <c r="F12284" i="25"/>
  <c r="F12285" i="25"/>
  <c r="F12286" i="25"/>
  <c r="F12287" i="25"/>
  <c r="F12288" i="25"/>
  <c r="F12289" i="25"/>
  <c r="F12290" i="25"/>
  <c r="F12291" i="25"/>
  <c r="F12292" i="25"/>
  <c r="F12293" i="25"/>
  <c r="F12294" i="25"/>
  <c r="F12295" i="25"/>
  <c r="F12296" i="25"/>
  <c r="F12297" i="25"/>
  <c r="F12298" i="25"/>
  <c r="F12299" i="25"/>
  <c r="F12300" i="25"/>
  <c r="F12301" i="25"/>
  <c r="F12302" i="25"/>
  <c r="F12303" i="25"/>
  <c r="F12304" i="25"/>
  <c r="F12305" i="25"/>
  <c r="F12306" i="25"/>
  <c r="F12307" i="25"/>
  <c r="F12308" i="25"/>
  <c r="F12309" i="25"/>
  <c r="F12310" i="25"/>
  <c r="F12311" i="25"/>
  <c r="F12312" i="25"/>
  <c r="F12313" i="25"/>
  <c r="F12314" i="25"/>
  <c r="F12315" i="25"/>
  <c r="F12316" i="25"/>
  <c r="F12317" i="25"/>
  <c r="F12318" i="25"/>
  <c r="F12319" i="25"/>
  <c r="F12320" i="25"/>
  <c r="F12321" i="25"/>
  <c r="F12322" i="25"/>
  <c r="F12323" i="25"/>
  <c r="F12324" i="25"/>
  <c r="F12325" i="25"/>
  <c r="F12326" i="25"/>
  <c r="F12327" i="25"/>
  <c r="F12328" i="25"/>
  <c r="F12329" i="25"/>
  <c r="F12330" i="25"/>
  <c r="F12331" i="25"/>
  <c r="F12332" i="25"/>
  <c r="F12333" i="25"/>
  <c r="F12334" i="25"/>
  <c r="F12335" i="25"/>
  <c r="F12336" i="25"/>
  <c r="F12337" i="25"/>
  <c r="F12338" i="25"/>
  <c r="F12339" i="25"/>
  <c r="F12340" i="25"/>
  <c r="F12341" i="25"/>
  <c r="F12342" i="25"/>
  <c r="F12343" i="25"/>
  <c r="F12344" i="25"/>
  <c r="F12345" i="25"/>
  <c r="F12346" i="25"/>
  <c r="F12347" i="25"/>
  <c r="F12348" i="25"/>
  <c r="F12349" i="25"/>
  <c r="F12350" i="25"/>
  <c r="F12351" i="25"/>
  <c r="F12352" i="25"/>
  <c r="F12353" i="25"/>
  <c r="F12354" i="25"/>
  <c r="F12355" i="25"/>
  <c r="F12356" i="25"/>
  <c r="F12357" i="25"/>
  <c r="F12358" i="25"/>
  <c r="F12359" i="25"/>
  <c r="F12360" i="25"/>
  <c r="F12361" i="25"/>
  <c r="F12362" i="25"/>
  <c r="F12363" i="25"/>
  <c r="F12364" i="25"/>
  <c r="F12365" i="25"/>
  <c r="F12366" i="25"/>
  <c r="F12367" i="25"/>
  <c r="F12368" i="25"/>
  <c r="F12369" i="25"/>
  <c r="F12370" i="25"/>
  <c r="F12371" i="25"/>
  <c r="F12372" i="25"/>
  <c r="F12373" i="25"/>
  <c r="F12374" i="25"/>
  <c r="F12375" i="25"/>
  <c r="F12376" i="25"/>
  <c r="F12377" i="25"/>
  <c r="F12378" i="25"/>
  <c r="F12379" i="25"/>
  <c r="F12380" i="25"/>
  <c r="F12381" i="25"/>
  <c r="F12382" i="25"/>
  <c r="F12383" i="25"/>
  <c r="F12384" i="25"/>
  <c r="F12385" i="25"/>
  <c r="F12386" i="25"/>
  <c r="F12387" i="25"/>
  <c r="F12388" i="25"/>
  <c r="F12389" i="25"/>
  <c r="F12390" i="25"/>
  <c r="F12391" i="25"/>
  <c r="F12392" i="25"/>
  <c r="F12393" i="25"/>
  <c r="F12394" i="25"/>
  <c r="F12395" i="25"/>
  <c r="F12396" i="25"/>
  <c r="F12397" i="25"/>
  <c r="F12398" i="25"/>
  <c r="F12399" i="25"/>
  <c r="F12400" i="25"/>
  <c r="F12401" i="25"/>
  <c r="F12402" i="25"/>
  <c r="F12403" i="25"/>
  <c r="F12404" i="25"/>
  <c r="F12405" i="25"/>
  <c r="F12406" i="25"/>
  <c r="F12407" i="25"/>
  <c r="F12408" i="25"/>
  <c r="F12409" i="25"/>
  <c r="F12410" i="25"/>
  <c r="F12411" i="25"/>
  <c r="F12412" i="25"/>
  <c r="F12413" i="25"/>
  <c r="F12414" i="25"/>
  <c r="F12415" i="25"/>
  <c r="F12416" i="25"/>
  <c r="F12417" i="25"/>
  <c r="F12418" i="25"/>
  <c r="F12419" i="25"/>
  <c r="F12420" i="25"/>
  <c r="F12421" i="25"/>
  <c r="F12422" i="25"/>
  <c r="F12423" i="25"/>
  <c r="F12424" i="25"/>
  <c r="F12425" i="25"/>
  <c r="F12426" i="25"/>
  <c r="F12427" i="25"/>
  <c r="F12428" i="25"/>
  <c r="F12429" i="25"/>
  <c r="F12430" i="25"/>
  <c r="F12431" i="25"/>
  <c r="F12432" i="25"/>
  <c r="F12433" i="25"/>
  <c r="F12434" i="25"/>
  <c r="F12435" i="25"/>
  <c r="F12436" i="25"/>
  <c r="F12437" i="25"/>
  <c r="F12438" i="25"/>
  <c r="F12439" i="25"/>
  <c r="F12440" i="25"/>
  <c r="F12441" i="25"/>
  <c r="F12442" i="25"/>
  <c r="F12443" i="25"/>
  <c r="F12444" i="25"/>
  <c r="F12445" i="25"/>
  <c r="F12446" i="25"/>
  <c r="F12447" i="25"/>
  <c r="F12448" i="25"/>
  <c r="F12449" i="25"/>
  <c r="F12450" i="25"/>
  <c r="F12451" i="25"/>
  <c r="F12452" i="25"/>
  <c r="F12453" i="25"/>
  <c r="F12454" i="25"/>
  <c r="F12455" i="25"/>
  <c r="F12456" i="25"/>
  <c r="F12457" i="25"/>
  <c r="F12458" i="25"/>
  <c r="F12459" i="25"/>
  <c r="F12460" i="25"/>
  <c r="F12461" i="25"/>
  <c r="F12462" i="25"/>
  <c r="F12463" i="25"/>
  <c r="F12464" i="25"/>
  <c r="F12465" i="25"/>
  <c r="F12466" i="25"/>
  <c r="F12467" i="25"/>
  <c r="F12468" i="25"/>
  <c r="F12469" i="25"/>
  <c r="F12470" i="25"/>
  <c r="F12471" i="25"/>
  <c r="F12472" i="25"/>
  <c r="F12473" i="25"/>
  <c r="F12474" i="25"/>
  <c r="F12475" i="25"/>
  <c r="F12476" i="25"/>
  <c r="F12477" i="25"/>
  <c r="F12478" i="25"/>
  <c r="F12479" i="25"/>
  <c r="F12480" i="25"/>
  <c r="F12481" i="25"/>
  <c r="F12482" i="25"/>
  <c r="F12483" i="25"/>
  <c r="F12484" i="25"/>
  <c r="F12485" i="25"/>
  <c r="F12486" i="25"/>
  <c r="F12487" i="25"/>
  <c r="F12488" i="25"/>
  <c r="F12489" i="25"/>
  <c r="F12490" i="25"/>
  <c r="F12491" i="25"/>
  <c r="F12492" i="25"/>
  <c r="F12493" i="25"/>
  <c r="F12494" i="25"/>
  <c r="F12495" i="25"/>
  <c r="F12496" i="25"/>
  <c r="F12497" i="25"/>
  <c r="F12498" i="25"/>
  <c r="F12499" i="25"/>
  <c r="F12500" i="25"/>
  <c r="F12501" i="25"/>
  <c r="F12502" i="25"/>
  <c r="F12503" i="25"/>
  <c r="F12504" i="25"/>
  <c r="F12505" i="25"/>
  <c r="F12506" i="25"/>
  <c r="F12507" i="25"/>
  <c r="F12508" i="25"/>
  <c r="F12509" i="25"/>
  <c r="F12510" i="25"/>
  <c r="F12511" i="25"/>
  <c r="F12512" i="25"/>
  <c r="F12513" i="25"/>
  <c r="F12514" i="25"/>
  <c r="F12515" i="25"/>
  <c r="F12516" i="25"/>
  <c r="F12517" i="25"/>
  <c r="F12518" i="25"/>
  <c r="F12519" i="25"/>
  <c r="F12520" i="25"/>
  <c r="F12521" i="25"/>
  <c r="F12522" i="25"/>
  <c r="F12523" i="25"/>
  <c r="F12524" i="25"/>
  <c r="F12525" i="25"/>
  <c r="F12526" i="25"/>
  <c r="F12527" i="25"/>
  <c r="F12528" i="25"/>
  <c r="F12529" i="25"/>
  <c r="F12530" i="25"/>
  <c r="F12531" i="25"/>
  <c r="F12532" i="25"/>
  <c r="F12533" i="25"/>
  <c r="F12534" i="25"/>
  <c r="F12535" i="25"/>
  <c r="F12536" i="25"/>
  <c r="F12537" i="25"/>
  <c r="F12538" i="25"/>
  <c r="F12539" i="25"/>
  <c r="F12540" i="25"/>
  <c r="F12541" i="25"/>
  <c r="F12542" i="25"/>
  <c r="F12543" i="25"/>
  <c r="F12544" i="25"/>
  <c r="F12545" i="25"/>
  <c r="F12546" i="25"/>
  <c r="F12547" i="25"/>
  <c r="F12548" i="25"/>
  <c r="F12549" i="25"/>
  <c r="F12550" i="25"/>
  <c r="F12551" i="25"/>
  <c r="F12552" i="25"/>
  <c r="F12553" i="25"/>
  <c r="F12554" i="25"/>
  <c r="F12555" i="25"/>
  <c r="F12556" i="25"/>
  <c r="F12557" i="25"/>
  <c r="F12558" i="25"/>
  <c r="F12559" i="25"/>
  <c r="F12560" i="25"/>
  <c r="F12561" i="25"/>
  <c r="F12562" i="25"/>
  <c r="F12563" i="25"/>
  <c r="F12564" i="25"/>
  <c r="F12565" i="25"/>
  <c r="F12566" i="25"/>
  <c r="F12567" i="25"/>
  <c r="F12568" i="25"/>
  <c r="F12569" i="25"/>
  <c r="F12570" i="25"/>
  <c r="F12571" i="25"/>
  <c r="F12572" i="25"/>
  <c r="F12573" i="25"/>
  <c r="F12574" i="25"/>
  <c r="F12575" i="25"/>
  <c r="F12576" i="25"/>
  <c r="F12577" i="25"/>
  <c r="F12578" i="25"/>
  <c r="F12579" i="25"/>
  <c r="F12580" i="25"/>
  <c r="F12581" i="25"/>
  <c r="F12582" i="25"/>
  <c r="F12583" i="25"/>
  <c r="F12584" i="25"/>
  <c r="F12585" i="25"/>
  <c r="F12586" i="25"/>
  <c r="F12587" i="25"/>
  <c r="F12588" i="25"/>
  <c r="F12589" i="25"/>
  <c r="F12590" i="25"/>
  <c r="F12591" i="25"/>
  <c r="F12592" i="25"/>
  <c r="F12593" i="25"/>
  <c r="F12594" i="25"/>
  <c r="F12595" i="25"/>
  <c r="F12596" i="25"/>
  <c r="F12597" i="25"/>
  <c r="F12598" i="25"/>
  <c r="F12599" i="25"/>
  <c r="F12600" i="25"/>
  <c r="F12601" i="25"/>
  <c r="F12602" i="25"/>
  <c r="F12603" i="25"/>
  <c r="F12604" i="25"/>
  <c r="F12605" i="25"/>
  <c r="F12606" i="25"/>
  <c r="F12607" i="25"/>
  <c r="F12608" i="25"/>
  <c r="F12609" i="25"/>
  <c r="F12610" i="25"/>
  <c r="F12611" i="25"/>
  <c r="F12612" i="25"/>
  <c r="F12613" i="25"/>
  <c r="F12614" i="25"/>
  <c r="F12615" i="25"/>
  <c r="F12616" i="25"/>
  <c r="F12617" i="25"/>
  <c r="F12618" i="25"/>
  <c r="F12619" i="25"/>
  <c r="F12620" i="25"/>
  <c r="F12621" i="25"/>
  <c r="F12622" i="25"/>
  <c r="F12623" i="25"/>
  <c r="F12624" i="25"/>
  <c r="F12625" i="25"/>
  <c r="F12626" i="25"/>
  <c r="F12627" i="25"/>
  <c r="F12628" i="25"/>
  <c r="F12629" i="25"/>
  <c r="F12630" i="25"/>
  <c r="F12631" i="25"/>
  <c r="F12632" i="25"/>
  <c r="F12633" i="25"/>
  <c r="F12634" i="25"/>
  <c r="F12635" i="25"/>
  <c r="F12636" i="25"/>
  <c r="F12637" i="25"/>
  <c r="F12638" i="25"/>
  <c r="F12639" i="25"/>
  <c r="F12640" i="25"/>
  <c r="F12641" i="25"/>
  <c r="F12642" i="25"/>
  <c r="F12643" i="25"/>
  <c r="F12644" i="25"/>
  <c r="F12645" i="25"/>
  <c r="F12646" i="25"/>
  <c r="F12647" i="25"/>
  <c r="F12648" i="25"/>
  <c r="F12649" i="25"/>
  <c r="F12650" i="25"/>
  <c r="F12651" i="25"/>
  <c r="F12652" i="25"/>
  <c r="F12653" i="25"/>
  <c r="F12654" i="25"/>
  <c r="F12655" i="25"/>
  <c r="F12656" i="25"/>
  <c r="F12657" i="25"/>
  <c r="F12658" i="25"/>
  <c r="F12659" i="25"/>
  <c r="F12660" i="25"/>
  <c r="F12661" i="25"/>
  <c r="F12662" i="25"/>
  <c r="F12663" i="25"/>
  <c r="F12664" i="25"/>
  <c r="F12665" i="25"/>
  <c r="F12666" i="25"/>
  <c r="F12667" i="25"/>
  <c r="F12668" i="25"/>
  <c r="F12669" i="25"/>
  <c r="F12670" i="25"/>
  <c r="F12671" i="25"/>
  <c r="F12672" i="25"/>
  <c r="F12673" i="25"/>
  <c r="F12674" i="25"/>
  <c r="F12675" i="25"/>
  <c r="F12676" i="25"/>
  <c r="F12677" i="25"/>
  <c r="F12678" i="25"/>
  <c r="F12679" i="25"/>
  <c r="F12680" i="25"/>
  <c r="F12681" i="25"/>
  <c r="F12682" i="25"/>
  <c r="F12683" i="25"/>
  <c r="F12684" i="25"/>
  <c r="F12685" i="25"/>
  <c r="F12686" i="25"/>
  <c r="F12687" i="25"/>
  <c r="F12688" i="25"/>
  <c r="F12689" i="25"/>
  <c r="F12690" i="25"/>
  <c r="F12691" i="25"/>
  <c r="F12692" i="25"/>
  <c r="F12693" i="25"/>
  <c r="F12694" i="25"/>
  <c r="F12695" i="25"/>
  <c r="F12696" i="25"/>
  <c r="F12697" i="25"/>
  <c r="F12698" i="25"/>
  <c r="F12699" i="25"/>
  <c r="F12700" i="25"/>
  <c r="F12701" i="25"/>
  <c r="F12702" i="25"/>
  <c r="F12703" i="25"/>
  <c r="F12704" i="25"/>
  <c r="F12705" i="25"/>
  <c r="F12706" i="25"/>
  <c r="F12707" i="25"/>
  <c r="F12708" i="25"/>
  <c r="F12709" i="25"/>
  <c r="F12710" i="25"/>
  <c r="F12711" i="25"/>
  <c r="F12712" i="25"/>
  <c r="F12713" i="25"/>
  <c r="F12714" i="25"/>
  <c r="F12715" i="25"/>
  <c r="F12716" i="25"/>
  <c r="F12717" i="25"/>
  <c r="F12718" i="25"/>
  <c r="F12719" i="25"/>
  <c r="F12720" i="25"/>
  <c r="F12721" i="25"/>
  <c r="F12722" i="25"/>
  <c r="F12723" i="25"/>
  <c r="F12724" i="25"/>
  <c r="F12725" i="25"/>
  <c r="F12726" i="25"/>
  <c r="F12727" i="25"/>
  <c r="F12728" i="25"/>
  <c r="F12729" i="25"/>
  <c r="F12730" i="25"/>
  <c r="F12731" i="25"/>
  <c r="F12732" i="25"/>
  <c r="F12733" i="25"/>
  <c r="F12734" i="25"/>
  <c r="F12735" i="25"/>
  <c r="F12736" i="25"/>
  <c r="F12737" i="25"/>
  <c r="F12738" i="25"/>
  <c r="F12739" i="25"/>
  <c r="F12740" i="25"/>
  <c r="F12741" i="25"/>
  <c r="F12742" i="25"/>
  <c r="F12743" i="25"/>
  <c r="F12744" i="25"/>
  <c r="F12745" i="25"/>
  <c r="F12746" i="25"/>
  <c r="F12747" i="25"/>
  <c r="F12748" i="25"/>
  <c r="F12749" i="25"/>
  <c r="F12750" i="25"/>
  <c r="F12751" i="25"/>
  <c r="F12752" i="25"/>
  <c r="F12753" i="25"/>
  <c r="F12754" i="25"/>
  <c r="F12755" i="25"/>
  <c r="F12756" i="25"/>
  <c r="F12757" i="25"/>
  <c r="F12758" i="25"/>
  <c r="F12759" i="25"/>
  <c r="F12760" i="25"/>
  <c r="F12761" i="25"/>
  <c r="F12762" i="25"/>
  <c r="F12763" i="25"/>
  <c r="F12764" i="25"/>
  <c r="F12765" i="25"/>
  <c r="F12766" i="25"/>
  <c r="F12767" i="25"/>
  <c r="F12768" i="25"/>
  <c r="F12769" i="25"/>
  <c r="F12770" i="25"/>
  <c r="F12771" i="25"/>
  <c r="F12772" i="25"/>
  <c r="F12773" i="25"/>
  <c r="F12774" i="25"/>
  <c r="F12775" i="25"/>
  <c r="F12776" i="25"/>
  <c r="F12777" i="25"/>
  <c r="F12778" i="25"/>
  <c r="F12779" i="25"/>
  <c r="F12780" i="25"/>
  <c r="F12781" i="25"/>
  <c r="F12782" i="25"/>
  <c r="F12783" i="25"/>
  <c r="F12784" i="25"/>
  <c r="F12785" i="25"/>
  <c r="F12786" i="25"/>
  <c r="F12787" i="25"/>
  <c r="F12788" i="25"/>
  <c r="F12789" i="25"/>
  <c r="F12790" i="25"/>
  <c r="F12791" i="25"/>
  <c r="F12792" i="25"/>
  <c r="F12793" i="25"/>
  <c r="F12794" i="25"/>
  <c r="F12795" i="25"/>
  <c r="F12796" i="25"/>
  <c r="F12797" i="25"/>
  <c r="F12798" i="25"/>
  <c r="F12799" i="25"/>
  <c r="F12800" i="25"/>
  <c r="F12801" i="25"/>
  <c r="F12802" i="25"/>
  <c r="F12803" i="25"/>
  <c r="F12804" i="25"/>
  <c r="F12805" i="25"/>
  <c r="F12806" i="25"/>
  <c r="F12807" i="25"/>
  <c r="F12808" i="25"/>
  <c r="F12809" i="25"/>
  <c r="F12810" i="25"/>
  <c r="F12811" i="25"/>
  <c r="F12812" i="25"/>
  <c r="F12813" i="25"/>
  <c r="F12814" i="25"/>
  <c r="F12815" i="25"/>
  <c r="F12816" i="25"/>
  <c r="F12817" i="25"/>
  <c r="F12818" i="25"/>
  <c r="F12819" i="25"/>
  <c r="F12820" i="25"/>
  <c r="F12821" i="25"/>
  <c r="F12822" i="25"/>
  <c r="F12823" i="25"/>
  <c r="F12824" i="25"/>
  <c r="F12825" i="25"/>
  <c r="F12826" i="25"/>
  <c r="F12827" i="25"/>
  <c r="F12828" i="25"/>
  <c r="F12829" i="25"/>
  <c r="F12830" i="25"/>
  <c r="F12831" i="25"/>
  <c r="F12832" i="25"/>
  <c r="F12833" i="25"/>
  <c r="F12834" i="25"/>
  <c r="F12835" i="25"/>
  <c r="F12836" i="25"/>
  <c r="F12837" i="25"/>
  <c r="F12838" i="25"/>
  <c r="F12839" i="25"/>
  <c r="F12840" i="25"/>
  <c r="F12841" i="25"/>
  <c r="F12842" i="25"/>
  <c r="F12843" i="25"/>
  <c r="F12844" i="25"/>
  <c r="F12845" i="25"/>
  <c r="F12846" i="25"/>
  <c r="F12847" i="25"/>
  <c r="F12848" i="25"/>
  <c r="F12849" i="25"/>
  <c r="F12850" i="25"/>
  <c r="F12851" i="25"/>
  <c r="F12852" i="25"/>
  <c r="F12853" i="25"/>
  <c r="F12854" i="25"/>
  <c r="F12855" i="25"/>
  <c r="F12856" i="25"/>
  <c r="F12857" i="25"/>
  <c r="F12858" i="25"/>
  <c r="F12859" i="25"/>
  <c r="F12860" i="25"/>
  <c r="F12861" i="25"/>
  <c r="F12862" i="25"/>
  <c r="F12863" i="25"/>
  <c r="F12864" i="25"/>
  <c r="F12865" i="25"/>
  <c r="F12866" i="25"/>
  <c r="F12867" i="25"/>
  <c r="F12868" i="25"/>
  <c r="F12869" i="25"/>
  <c r="F12870" i="25"/>
  <c r="F12871" i="25"/>
  <c r="F12872" i="25"/>
  <c r="F12873" i="25"/>
  <c r="F12874" i="25"/>
  <c r="F12875" i="25"/>
  <c r="F12876" i="25"/>
  <c r="F12877" i="25"/>
  <c r="F12878" i="25"/>
  <c r="F12879" i="25"/>
  <c r="F12880" i="25"/>
  <c r="F12881" i="25"/>
  <c r="F12882" i="25"/>
  <c r="F12883" i="25"/>
  <c r="F12884" i="25"/>
  <c r="F12885" i="25"/>
  <c r="F12886" i="25"/>
  <c r="F12887" i="25"/>
  <c r="F12888" i="25"/>
  <c r="F12889" i="25"/>
  <c r="F12890" i="25"/>
  <c r="F12891" i="25"/>
  <c r="F12892" i="25"/>
  <c r="F12893" i="25"/>
  <c r="F12894" i="25"/>
  <c r="F12895" i="25"/>
  <c r="F12896" i="25"/>
  <c r="F12897" i="25"/>
  <c r="F12898" i="25"/>
  <c r="F12899" i="25"/>
  <c r="F12900" i="25"/>
  <c r="F12901" i="25"/>
  <c r="F12902" i="25"/>
  <c r="F12903" i="25"/>
  <c r="F12904" i="25"/>
  <c r="F12905" i="25"/>
  <c r="F12906" i="25"/>
  <c r="F12907" i="25"/>
  <c r="F12908" i="25"/>
  <c r="F12909" i="25"/>
  <c r="F12910" i="25"/>
  <c r="F12911" i="25"/>
  <c r="F12912" i="25"/>
  <c r="F12913" i="25"/>
  <c r="F12914" i="25"/>
  <c r="F12915" i="25"/>
  <c r="F12916" i="25"/>
  <c r="F12917" i="25"/>
  <c r="F12918" i="25"/>
  <c r="F12919" i="25"/>
  <c r="F12920" i="25"/>
  <c r="F12921" i="25"/>
  <c r="F12922" i="25"/>
  <c r="F12923" i="25"/>
  <c r="F12924" i="25"/>
  <c r="F12925" i="25"/>
  <c r="F12926" i="25"/>
  <c r="F12927" i="25"/>
  <c r="F12928" i="25"/>
  <c r="F12929" i="25"/>
  <c r="F12930" i="25"/>
  <c r="F12931" i="25"/>
  <c r="F12932" i="25"/>
  <c r="F12933" i="25"/>
  <c r="F12934" i="25"/>
  <c r="F12935" i="25"/>
  <c r="F12936" i="25"/>
  <c r="F12937" i="25"/>
  <c r="F12938" i="25"/>
  <c r="F12939" i="25"/>
  <c r="F12940" i="25"/>
  <c r="F12941" i="25"/>
  <c r="F12942" i="25"/>
  <c r="F12943" i="25"/>
  <c r="F12944" i="25"/>
  <c r="F12945" i="25"/>
  <c r="F12946" i="25"/>
  <c r="F12947" i="25"/>
  <c r="F12948" i="25"/>
  <c r="F12949" i="25"/>
  <c r="F12950" i="25"/>
  <c r="F12951" i="25"/>
  <c r="F12952" i="25"/>
  <c r="F12953" i="25"/>
  <c r="F12954" i="25"/>
  <c r="F12955" i="25"/>
  <c r="F12956" i="25"/>
  <c r="F12957" i="25"/>
  <c r="F12958" i="25"/>
  <c r="F12959" i="25"/>
  <c r="F12960" i="25"/>
  <c r="F12961" i="25"/>
  <c r="F12962" i="25"/>
  <c r="F12963" i="25"/>
  <c r="F12964" i="25"/>
  <c r="F12965" i="25"/>
  <c r="F12966" i="25"/>
  <c r="F12967" i="25"/>
  <c r="F12968" i="25"/>
  <c r="F12969" i="25"/>
  <c r="F12970" i="25"/>
  <c r="F12971" i="25"/>
  <c r="F12972" i="25"/>
  <c r="F12973" i="25"/>
  <c r="F12974" i="25"/>
  <c r="F12975" i="25"/>
  <c r="F12976" i="25"/>
  <c r="F12977" i="25"/>
  <c r="F12978" i="25"/>
  <c r="F12979" i="25"/>
  <c r="F12980" i="25"/>
  <c r="F12981" i="25"/>
  <c r="F12982" i="25"/>
  <c r="F12983" i="25"/>
  <c r="F12984" i="25"/>
  <c r="F12985" i="25"/>
  <c r="F12986" i="25"/>
  <c r="F12987" i="25"/>
  <c r="F12988" i="25"/>
  <c r="F12989" i="25"/>
  <c r="F12990" i="25"/>
  <c r="F12991" i="25"/>
  <c r="F12992" i="25"/>
  <c r="F12993" i="25"/>
  <c r="F12994" i="25"/>
  <c r="F12995" i="25"/>
  <c r="F12996" i="25"/>
  <c r="F12997" i="25"/>
  <c r="F12998" i="25"/>
  <c r="F12999" i="25"/>
  <c r="F13000" i="25"/>
  <c r="F13001" i="25"/>
  <c r="F13002" i="25"/>
  <c r="F13003" i="25"/>
  <c r="F13004" i="25"/>
  <c r="F13005" i="25"/>
  <c r="F13006" i="25"/>
  <c r="F13007" i="25"/>
  <c r="F13008" i="25"/>
  <c r="F13009" i="25"/>
  <c r="F13010" i="25"/>
  <c r="F13011" i="25"/>
  <c r="F13012" i="25"/>
  <c r="F13013" i="25"/>
  <c r="F13014" i="25"/>
  <c r="F13015" i="25"/>
  <c r="F13016" i="25"/>
  <c r="F13017" i="25"/>
  <c r="F13018" i="25"/>
  <c r="F13019" i="25"/>
  <c r="F13020" i="25"/>
  <c r="F13021" i="25"/>
  <c r="F13022" i="25"/>
  <c r="F13023" i="25"/>
  <c r="F13024" i="25"/>
  <c r="F13025" i="25"/>
  <c r="F13026" i="25"/>
  <c r="F13027" i="25"/>
  <c r="F13028" i="25"/>
  <c r="F13029" i="25"/>
  <c r="F13030" i="25"/>
  <c r="F13031" i="25"/>
  <c r="F13032" i="25"/>
  <c r="F13033" i="25"/>
  <c r="F13034" i="25"/>
  <c r="F13035" i="25"/>
  <c r="F13036" i="25"/>
  <c r="F13037" i="25"/>
  <c r="F13038" i="25"/>
  <c r="F13039" i="25"/>
  <c r="F13040" i="25"/>
  <c r="F13041" i="25"/>
  <c r="F13042" i="25"/>
  <c r="F13043" i="25"/>
  <c r="F13044" i="25"/>
  <c r="F13045" i="25"/>
  <c r="F13046" i="25"/>
  <c r="F13047" i="25"/>
  <c r="F13048" i="25"/>
  <c r="F13049" i="25"/>
  <c r="F13050" i="25"/>
  <c r="F13051" i="25"/>
  <c r="F13052" i="25"/>
  <c r="F13053" i="25"/>
  <c r="F13054" i="25"/>
  <c r="F13055" i="25"/>
  <c r="F13056" i="25"/>
  <c r="F13057" i="25"/>
  <c r="F13058" i="25"/>
  <c r="F13059" i="25"/>
  <c r="F13060" i="25"/>
  <c r="F13061" i="25"/>
  <c r="F13062" i="25"/>
  <c r="F13063" i="25"/>
  <c r="F13064" i="25"/>
  <c r="F13065" i="25"/>
  <c r="F13066" i="25"/>
  <c r="F13067" i="25"/>
  <c r="F13068" i="25"/>
  <c r="F13069" i="25"/>
  <c r="F13070" i="25"/>
  <c r="F13071" i="25"/>
  <c r="F13072" i="25"/>
  <c r="F13073" i="25"/>
  <c r="F13074" i="25"/>
  <c r="F13075" i="25"/>
  <c r="F13076" i="25"/>
  <c r="F13077" i="25"/>
  <c r="F13078" i="25"/>
  <c r="F13079" i="25"/>
  <c r="F13080" i="25"/>
  <c r="F13081" i="25"/>
  <c r="F13082" i="25"/>
  <c r="F13083" i="25"/>
  <c r="F13084" i="25"/>
  <c r="F13085" i="25"/>
  <c r="F13086" i="25"/>
  <c r="F13087" i="25"/>
  <c r="F13088" i="25"/>
  <c r="F13089" i="25"/>
  <c r="F13090" i="25"/>
  <c r="F13091" i="25"/>
  <c r="F13092" i="25"/>
  <c r="F13093" i="25"/>
  <c r="F13094" i="25"/>
  <c r="F13095" i="25"/>
  <c r="F13096" i="25"/>
  <c r="F13097" i="25"/>
  <c r="F13098" i="25"/>
  <c r="F13099" i="25"/>
  <c r="F13100" i="25"/>
  <c r="F13101" i="25"/>
  <c r="F13102" i="25"/>
  <c r="F13103" i="25"/>
  <c r="F13104" i="25"/>
  <c r="F13105" i="25"/>
  <c r="F13106" i="25"/>
  <c r="F13107" i="25"/>
  <c r="F13108" i="25"/>
  <c r="F13109" i="25"/>
  <c r="F13110" i="25"/>
  <c r="F13111" i="25"/>
  <c r="F13112" i="25"/>
  <c r="F13113" i="25"/>
  <c r="F13114" i="25"/>
  <c r="F13115" i="25"/>
  <c r="F13116" i="25"/>
  <c r="F13117" i="25"/>
  <c r="F13118" i="25"/>
  <c r="F13119" i="25"/>
  <c r="F13120" i="25"/>
  <c r="F13121" i="25"/>
  <c r="F13122" i="25"/>
  <c r="F13123" i="25"/>
  <c r="F13124" i="25"/>
  <c r="F13125" i="25"/>
  <c r="F13126" i="25"/>
  <c r="F13127" i="25"/>
  <c r="F13128" i="25"/>
  <c r="F13129" i="25"/>
  <c r="F13130" i="25"/>
  <c r="F13131" i="25"/>
  <c r="F13132" i="25"/>
  <c r="F13133" i="25"/>
  <c r="F13134" i="25"/>
  <c r="F13135" i="25"/>
  <c r="F13136" i="25"/>
  <c r="F13137" i="25"/>
  <c r="F13138" i="25"/>
  <c r="F13139" i="25"/>
  <c r="F13140" i="25"/>
  <c r="F13141" i="25"/>
  <c r="F13142" i="25"/>
  <c r="F13143" i="25"/>
  <c r="F13144" i="25"/>
  <c r="F13145" i="25"/>
  <c r="F13146" i="25"/>
  <c r="F13147" i="25"/>
  <c r="F13148" i="25"/>
  <c r="F13149" i="25"/>
  <c r="F13150" i="25"/>
  <c r="F13151" i="25"/>
  <c r="F13152" i="25"/>
  <c r="F13153" i="25"/>
  <c r="F13154" i="25"/>
  <c r="F13155" i="25"/>
  <c r="F13156" i="25"/>
  <c r="F13157" i="25"/>
  <c r="F13158" i="25"/>
  <c r="F13159" i="25"/>
  <c r="F13160" i="25"/>
  <c r="F13161" i="25"/>
  <c r="F13162" i="25"/>
  <c r="F13163" i="25"/>
  <c r="F13164" i="25"/>
  <c r="F13165" i="25"/>
  <c r="F13166" i="25"/>
  <c r="F13167" i="25"/>
  <c r="F13168" i="25"/>
  <c r="F13169" i="25"/>
  <c r="F13170" i="25"/>
  <c r="F13171" i="25"/>
  <c r="F13172" i="25"/>
  <c r="F13173" i="25"/>
  <c r="F13174" i="25"/>
  <c r="F13175" i="25"/>
  <c r="F13176" i="25"/>
  <c r="F13177" i="25"/>
  <c r="F13178" i="25"/>
  <c r="F13179" i="25"/>
  <c r="F13180" i="25"/>
  <c r="F13181" i="25"/>
  <c r="F13182" i="25"/>
  <c r="F13183" i="25"/>
  <c r="F13184" i="25"/>
  <c r="F13185" i="25"/>
  <c r="F13186" i="25"/>
  <c r="F13187" i="25"/>
  <c r="F13188" i="25"/>
  <c r="F13189" i="25"/>
  <c r="F13190" i="25"/>
  <c r="F13191" i="25"/>
  <c r="F13192" i="25"/>
  <c r="F13193" i="25"/>
  <c r="F13194" i="25"/>
  <c r="F13195" i="25"/>
  <c r="F13196" i="25"/>
  <c r="F13197" i="25"/>
  <c r="F13198" i="25"/>
  <c r="F13199" i="25"/>
  <c r="F13200" i="25"/>
  <c r="F13201" i="25"/>
  <c r="F13202" i="25"/>
  <c r="F13203" i="25"/>
  <c r="F13204" i="25"/>
  <c r="F13205" i="25"/>
  <c r="F13206" i="25"/>
  <c r="F13207" i="25"/>
  <c r="F13208" i="25"/>
  <c r="F13209" i="25"/>
  <c r="F13210" i="25"/>
  <c r="F13211" i="25"/>
  <c r="F13212" i="25"/>
  <c r="F13213" i="25"/>
  <c r="F13214" i="25"/>
  <c r="F13215" i="25"/>
  <c r="F13216" i="25"/>
  <c r="F13217" i="25"/>
  <c r="F13218" i="25"/>
  <c r="F13219" i="25"/>
  <c r="F13220" i="25"/>
  <c r="F13221" i="25"/>
  <c r="F13222" i="25"/>
  <c r="F13223" i="25"/>
  <c r="F13224" i="25"/>
  <c r="F13225" i="25"/>
  <c r="F13226" i="25"/>
  <c r="F13227" i="25"/>
  <c r="F13228" i="25"/>
  <c r="F13229" i="25"/>
  <c r="F13230" i="25"/>
  <c r="F13231" i="25"/>
  <c r="F13232" i="25"/>
  <c r="F13233" i="25"/>
  <c r="F13234" i="25"/>
  <c r="F13235" i="25"/>
  <c r="F13236" i="25"/>
  <c r="F13237" i="25"/>
  <c r="F13238" i="25"/>
  <c r="F13239" i="25"/>
  <c r="F13240" i="25"/>
  <c r="F13241" i="25"/>
  <c r="F13242" i="25"/>
  <c r="F13243" i="25"/>
  <c r="F13244" i="25"/>
  <c r="F13245" i="25"/>
  <c r="F13246" i="25"/>
  <c r="F13247" i="25"/>
  <c r="F13248" i="25"/>
  <c r="F13249" i="25"/>
  <c r="F13250" i="25"/>
  <c r="F13251" i="25"/>
  <c r="F13252" i="25"/>
  <c r="F13253" i="25"/>
  <c r="F13254" i="25"/>
  <c r="F13255" i="25"/>
  <c r="F13256" i="25"/>
  <c r="F13257" i="25"/>
  <c r="F13258" i="25"/>
  <c r="F13259" i="25"/>
  <c r="F13260" i="25"/>
  <c r="F13261" i="25"/>
  <c r="F13262" i="25"/>
  <c r="F13263" i="25"/>
  <c r="F13264" i="25"/>
  <c r="F13265" i="25"/>
  <c r="F13266" i="25"/>
  <c r="F13267" i="25"/>
  <c r="F13268" i="25"/>
  <c r="F13269" i="25"/>
  <c r="F13270" i="25"/>
  <c r="F13271" i="25"/>
  <c r="F13272" i="25"/>
  <c r="F13273" i="25"/>
  <c r="F13274" i="25"/>
  <c r="F13275" i="25"/>
  <c r="F13276" i="25"/>
  <c r="F13277" i="25"/>
  <c r="F13278" i="25"/>
  <c r="F13279" i="25"/>
  <c r="F13280" i="25"/>
  <c r="F13281" i="25"/>
  <c r="F13282" i="25"/>
  <c r="F13283" i="25"/>
  <c r="F13284" i="25"/>
  <c r="F13285" i="25"/>
  <c r="F13286" i="25"/>
  <c r="F13287" i="25"/>
  <c r="F13288" i="25"/>
  <c r="F13289" i="25"/>
  <c r="F13290" i="25"/>
  <c r="F13291" i="25"/>
  <c r="F13292" i="25"/>
  <c r="F13293" i="25"/>
  <c r="F13294" i="25"/>
  <c r="F13295" i="25"/>
  <c r="F13296" i="25"/>
  <c r="F13297" i="25"/>
  <c r="F13298" i="25"/>
  <c r="F13299" i="25"/>
  <c r="F13300" i="25"/>
  <c r="F13301" i="25"/>
  <c r="F13302" i="25"/>
  <c r="F13303" i="25"/>
  <c r="F13304" i="25"/>
  <c r="F13305" i="25"/>
  <c r="F13306" i="25"/>
  <c r="F13307" i="25"/>
  <c r="F13308" i="25"/>
  <c r="F13309" i="25"/>
  <c r="F13310" i="25"/>
  <c r="F13311" i="25"/>
  <c r="F13312" i="25"/>
  <c r="F13313" i="25"/>
  <c r="F13314" i="25"/>
  <c r="F13315" i="25"/>
  <c r="F13316" i="25"/>
  <c r="F13317" i="25"/>
  <c r="F13318" i="25"/>
  <c r="F13319" i="25"/>
  <c r="F13320" i="25"/>
  <c r="F13321" i="25"/>
  <c r="F13322" i="25"/>
  <c r="F13323" i="25"/>
  <c r="F13324" i="25"/>
  <c r="F13325" i="25"/>
  <c r="F13326" i="25"/>
  <c r="F13327" i="25"/>
  <c r="F13328" i="25"/>
  <c r="F13329" i="25"/>
  <c r="F13330" i="25"/>
  <c r="F13331" i="25"/>
  <c r="F13332" i="25"/>
  <c r="F13333" i="25"/>
  <c r="F13334" i="25"/>
  <c r="F13335" i="25"/>
  <c r="F13336" i="25"/>
  <c r="F13337" i="25"/>
  <c r="F13338" i="25"/>
  <c r="F13339" i="25"/>
  <c r="F13340" i="25"/>
  <c r="F13341" i="25"/>
  <c r="F13342" i="25"/>
  <c r="F13343" i="25"/>
  <c r="F13344" i="25"/>
  <c r="F13345" i="25"/>
  <c r="F13346" i="25"/>
  <c r="F13347" i="25"/>
  <c r="F13348" i="25"/>
  <c r="F13349" i="25"/>
  <c r="F13350" i="25"/>
  <c r="F13351" i="25"/>
  <c r="F13352" i="25"/>
  <c r="F13353" i="25"/>
  <c r="F13354" i="25"/>
  <c r="F13355" i="25"/>
  <c r="F13356" i="25"/>
  <c r="F13357" i="25"/>
  <c r="F13358" i="25"/>
  <c r="F13359" i="25"/>
  <c r="F13360" i="25"/>
  <c r="F13361" i="25"/>
  <c r="F13362" i="25"/>
  <c r="F13363" i="25"/>
  <c r="F13364" i="25"/>
  <c r="F13365" i="25"/>
  <c r="F13366" i="25"/>
  <c r="F13367" i="25"/>
  <c r="F13368" i="25"/>
  <c r="F13369" i="25"/>
  <c r="F13370" i="25"/>
  <c r="F13371" i="25"/>
  <c r="F13372" i="25"/>
  <c r="F13373" i="25"/>
  <c r="F13374" i="25"/>
  <c r="F13375" i="25"/>
  <c r="F13376" i="25"/>
  <c r="F13377" i="25"/>
  <c r="F13378" i="25"/>
  <c r="F13379" i="25"/>
  <c r="F13380" i="25"/>
  <c r="F13381" i="25"/>
  <c r="F13382" i="25"/>
  <c r="F13383" i="25"/>
  <c r="F13384" i="25"/>
  <c r="F13385" i="25"/>
  <c r="F13386" i="25"/>
  <c r="F13387" i="25"/>
  <c r="F13388" i="25"/>
  <c r="F13389" i="25"/>
  <c r="F13390" i="25"/>
  <c r="F13391" i="25"/>
  <c r="F13392" i="25"/>
  <c r="F13393" i="25"/>
  <c r="F13394" i="25"/>
  <c r="F13395" i="25"/>
  <c r="F13396" i="25"/>
  <c r="F13397" i="25"/>
  <c r="F13398" i="25"/>
  <c r="F13399" i="25"/>
  <c r="F13400" i="25"/>
  <c r="F13401" i="25"/>
  <c r="F13402" i="25"/>
  <c r="F13403" i="25"/>
  <c r="F13404" i="25"/>
  <c r="F13405" i="25"/>
  <c r="F13406" i="25"/>
  <c r="F13407" i="25"/>
  <c r="F13408" i="25"/>
  <c r="F13409" i="25"/>
  <c r="F13410" i="25"/>
  <c r="F13411" i="25"/>
  <c r="F13412" i="25"/>
  <c r="F13413" i="25"/>
  <c r="F13414" i="25"/>
  <c r="F13415" i="25"/>
  <c r="F13416" i="25"/>
  <c r="F13417" i="25"/>
  <c r="F13418" i="25"/>
  <c r="F13419" i="25"/>
  <c r="F13420" i="25"/>
  <c r="F13421" i="25"/>
  <c r="F13422" i="25"/>
  <c r="F13423" i="25"/>
  <c r="F13424" i="25"/>
  <c r="F13425" i="25"/>
  <c r="F13426" i="25"/>
  <c r="F13427" i="25"/>
  <c r="F13428" i="25"/>
  <c r="F13429" i="25"/>
  <c r="F13430" i="25"/>
  <c r="F13431" i="25"/>
  <c r="F13432" i="25"/>
  <c r="F13433" i="25"/>
  <c r="F13434" i="25"/>
  <c r="F13435" i="25"/>
  <c r="F13436" i="25"/>
  <c r="F13437" i="25"/>
  <c r="F13438" i="25"/>
  <c r="F13439" i="25"/>
  <c r="F13440" i="25"/>
  <c r="F13441" i="25"/>
  <c r="F13442" i="25"/>
  <c r="F13443" i="25"/>
  <c r="F13444" i="25"/>
  <c r="F13445" i="25"/>
  <c r="F13446" i="25"/>
  <c r="F13447" i="25"/>
  <c r="F13448" i="25"/>
  <c r="F13449" i="25"/>
  <c r="F13450" i="25"/>
  <c r="F13451" i="25"/>
  <c r="F13452" i="25"/>
  <c r="F13453" i="25"/>
  <c r="F13454" i="25"/>
  <c r="F13455" i="25"/>
  <c r="F13456" i="25"/>
  <c r="F13457" i="25"/>
  <c r="F13458" i="25"/>
  <c r="F13459" i="25"/>
  <c r="F13460" i="25"/>
  <c r="F13461" i="25"/>
  <c r="F13462" i="25"/>
  <c r="F13463" i="25"/>
  <c r="F13464" i="25"/>
  <c r="F13465" i="25"/>
  <c r="F13466" i="25"/>
  <c r="F13467" i="25"/>
  <c r="F13468" i="25"/>
  <c r="F13469" i="25"/>
  <c r="F13470" i="25"/>
  <c r="F13471" i="25"/>
  <c r="F13472" i="25"/>
  <c r="F13473" i="25"/>
  <c r="F13474" i="25"/>
  <c r="F13475" i="25"/>
  <c r="F13476" i="25"/>
  <c r="F13477" i="25"/>
  <c r="F13478" i="25"/>
  <c r="F13479" i="25"/>
  <c r="F13480" i="25"/>
  <c r="F13481" i="25"/>
  <c r="F13482" i="25"/>
  <c r="F13483" i="25"/>
  <c r="F13484" i="25"/>
  <c r="F13485" i="25"/>
  <c r="F13486" i="25"/>
  <c r="F13487" i="25"/>
  <c r="F13488" i="25"/>
  <c r="F13489" i="25"/>
  <c r="F13490" i="25"/>
  <c r="F13491" i="25"/>
  <c r="F13492" i="25"/>
  <c r="F13493" i="25"/>
  <c r="F13494" i="25"/>
  <c r="F13495" i="25"/>
  <c r="F13496" i="25"/>
  <c r="F13497" i="25"/>
  <c r="F13498" i="25"/>
  <c r="F13499" i="25"/>
  <c r="F13500" i="25"/>
  <c r="F13501" i="25"/>
  <c r="F13502" i="25"/>
  <c r="F13503" i="25"/>
  <c r="F13504" i="25"/>
  <c r="F13505" i="25"/>
  <c r="F13506" i="25"/>
  <c r="F13507" i="25"/>
  <c r="F13508" i="25"/>
  <c r="F13509" i="25"/>
  <c r="F13510" i="25"/>
  <c r="F13511" i="25"/>
  <c r="F13512" i="25"/>
  <c r="F13513" i="25"/>
  <c r="F13514" i="25"/>
  <c r="F13515" i="25"/>
  <c r="F13516" i="25"/>
  <c r="F13517" i="25"/>
  <c r="F13518" i="25"/>
  <c r="F13519" i="25"/>
  <c r="F13520" i="25"/>
  <c r="F13521" i="25"/>
  <c r="F13522" i="25"/>
  <c r="F13523" i="25"/>
  <c r="F13524" i="25"/>
  <c r="F13525" i="25"/>
  <c r="F13526" i="25"/>
  <c r="F13528" i="25"/>
  <c r="F13529" i="25"/>
  <c r="F13530" i="25"/>
  <c r="F13531" i="25"/>
  <c r="F13532" i="25"/>
  <c r="F13533" i="25"/>
  <c r="F13534" i="25"/>
  <c r="F13535" i="25"/>
  <c r="F13536" i="25"/>
  <c r="F13537" i="25"/>
  <c r="F13538" i="25"/>
  <c r="F13539" i="25"/>
  <c r="F13540" i="25"/>
  <c r="F13541" i="25"/>
  <c r="F13542" i="25"/>
  <c r="F13543" i="25"/>
  <c r="F13544" i="25"/>
  <c r="F13545" i="25"/>
  <c r="F13546" i="25"/>
  <c r="F13547" i="25"/>
  <c r="F13548" i="25"/>
  <c r="F13549" i="25"/>
  <c r="F13550" i="25"/>
  <c r="F13551" i="25"/>
  <c r="F13552" i="25"/>
  <c r="F13553" i="25"/>
  <c r="F13554" i="25"/>
  <c r="F13555" i="25"/>
  <c r="F13556" i="25"/>
  <c r="F13557" i="25"/>
  <c r="F13558" i="25"/>
  <c r="F13559" i="25"/>
  <c r="F13560" i="25"/>
  <c r="F13561" i="25"/>
  <c r="F13562" i="25"/>
  <c r="F13563" i="25"/>
  <c r="F13564" i="25"/>
  <c r="F13565" i="25"/>
  <c r="F13566" i="25"/>
  <c r="F13567" i="25"/>
  <c r="F13568" i="25"/>
  <c r="F13569" i="25"/>
  <c r="F13570" i="25"/>
  <c r="F13571" i="25"/>
  <c r="F13572" i="25"/>
  <c r="F13573" i="25"/>
  <c r="F13574" i="25"/>
  <c r="F13575" i="25"/>
  <c r="F13576" i="25"/>
  <c r="F13577" i="25"/>
  <c r="F13578" i="25"/>
  <c r="F13579" i="25"/>
  <c r="F13580" i="25"/>
  <c r="F13581" i="25"/>
  <c r="F13582" i="25"/>
  <c r="F13583" i="25"/>
  <c r="F13584" i="25"/>
  <c r="F13585" i="25"/>
  <c r="F13586" i="25"/>
  <c r="F13587" i="25"/>
  <c r="F13588" i="25"/>
  <c r="F13589" i="25"/>
  <c r="F13590" i="25"/>
  <c r="F13591" i="25"/>
  <c r="F13592" i="25"/>
  <c r="F13593" i="25"/>
  <c r="F13594" i="25"/>
  <c r="F13595" i="25"/>
  <c r="F13596" i="25"/>
  <c r="F13597" i="25"/>
  <c r="F13598" i="25"/>
  <c r="F13599" i="25"/>
  <c r="F13600" i="25"/>
  <c r="F13601" i="25"/>
  <c r="F13602" i="25"/>
  <c r="F13603" i="25"/>
  <c r="F13604" i="25"/>
  <c r="F13605" i="25"/>
  <c r="F13606" i="25"/>
  <c r="F13607" i="25"/>
  <c r="F13608" i="25"/>
  <c r="F13609" i="25"/>
  <c r="F13610" i="25"/>
  <c r="F13611" i="25"/>
  <c r="F13612" i="25"/>
  <c r="F13613" i="25"/>
  <c r="F13614" i="25"/>
  <c r="F13615" i="25"/>
  <c r="F13616" i="25"/>
  <c r="F13617" i="25"/>
  <c r="F13618" i="25"/>
  <c r="F13619" i="25"/>
  <c r="F13620" i="25"/>
  <c r="F13621" i="25"/>
  <c r="F13622" i="25"/>
  <c r="F13623" i="25"/>
  <c r="F13624" i="25"/>
  <c r="F13625" i="25"/>
  <c r="F13626" i="25"/>
  <c r="F13627" i="25"/>
  <c r="F13628" i="25"/>
  <c r="F13629" i="25"/>
  <c r="F13630" i="25"/>
  <c r="F13631" i="25"/>
  <c r="F13632" i="25"/>
  <c r="F13633" i="25"/>
  <c r="F13634" i="25"/>
  <c r="F13635" i="25"/>
  <c r="F13636" i="25"/>
  <c r="F13637" i="25"/>
  <c r="F13638" i="25"/>
  <c r="F13639" i="25"/>
  <c r="F13640" i="25"/>
  <c r="F13641" i="25"/>
  <c r="F13642" i="25"/>
  <c r="F13643" i="25"/>
  <c r="F13644" i="25"/>
  <c r="F13645" i="25"/>
  <c r="F13646" i="25"/>
  <c r="F13647" i="25"/>
  <c r="F13648" i="25"/>
  <c r="F13649" i="25"/>
  <c r="F13650" i="25"/>
  <c r="F13651" i="25"/>
  <c r="F13652" i="25"/>
  <c r="F13653" i="25"/>
  <c r="F13654" i="25"/>
  <c r="F13655" i="25"/>
  <c r="F13656" i="25"/>
  <c r="F13657" i="25"/>
  <c r="F13658" i="25"/>
  <c r="F13659" i="25"/>
  <c r="F13660" i="25"/>
  <c r="F13661" i="25"/>
  <c r="F13662" i="25"/>
  <c r="F13663" i="25"/>
  <c r="F13664" i="25"/>
  <c r="F13665" i="25"/>
  <c r="F13666" i="25"/>
  <c r="F13667" i="25"/>
  <c r="F13668" i="25"/>
  <c r="F13669" i="25"/>
  <c r="F13670" i="25"/>
  <c r="F13671" i="25"/>
  <c r="F13672" i="25"/>
  <c r="F13673" i="25"/>
  <c r="F13674" i="25"/>
  <c r="F13675" i="25"/>
  <c r="F13676" i="25"/>
  <c r="F13677" i="25"/>
  <c r="F13678" i="25"/>
  <c r="F13679" i="25"/>
  <c r="F13680" i="25"/>
  <c r="F13681" i="25"/>
  <c r="F13682" i="25"/>
  <c r="F13683" i="25"/>
  <c r="F13684" i="25"/>
  <c r="F13685" i="25"/>
  <c r="F13686" i="25"/>
  <c r="F13687" i="25"/>
  <c r="F13688" i="25"/>
  <c r="F13689" i="25"/>
  <c r="F13690" i="25"/>
  <c r="F13691" i="25"/>
  <c r="F13692" i="25"/>
  <c r="F13693" i="25"/>
  <c r="F13694" i="25"/>
  <c r="F13695" i="25"/>
  <c r="F13696" i="25"/>
  <c r="F13697" i="25"/>
  <c r="F13698" i="25"/>
  <c r="F13699" i="25"/>
  <c r="F13700" i="25"/>
  <c r="F13701" i="25"/>
  <c r="F13702" i="25"/>
  <c r="F13703" i="25"/>
  <c r="F13704" i="25"/>
  <c r="F13705" i="25"/>
  <c r="F13706" i="25"/>
  <c r="F13707" i="25"/>
  <c r="F13708" i="25"/>
  <c r="F13709" i="25"/>
  <c r="F13710" i="25"/>
  <c r="F13711" i="25"/>
  <c r="F13712" i="25"/>
  <c r="F13713" i="25"/>
  <c r="F13714" i="25"/>
  <c r="F13715" i="25"/>
  <c r="F13716" i="25"/>
  <c r="F13717" i="25"/>
  <c r="F13718" i="25"/>
  <c r="F13719" i="25"/>
  <c r="F13720" i="25"/>
  <c r="F13721" i="25"/>
  <c r="F13722" i="25"/>
  <c r="F13723" i="25"/>
  <c r="F13724" i="25"/>
  <c r="F13725" i="25"/>
  <c r="F13726" i="25"/>
  <c r="F13727" i="25"/>
  <c r="F13728" i="25"/>
  <c r="F13729" i="25"/>
  <c r="F13730" i="25"/>
  <c r="F13731" i="25"/>
  <c r="F13732" i="25"/>
  <c r="F13733" i="25"/>
  <c r="F13734" i="25"/>
  <c r="F13735" i="25"/>
  <c r="F13736" i="25"/>
  <c r="F13737" i="25"/>
  <c r="F13738" i="25"/>
  <c r="F13739" i="25"/>
  <c r="F13740" i="25"/>
  <c r="F13741" i="25"/>
  <c r="F13742" i="25"/>
  <c r="F13743" i="25"/>
  <c r="F13744" i="25"/>
  <c r="F13745" i="25"/>
  <c r="F13746" i="25"/>
  <c r="F13747" i="25"/>
  <c r="F13748" i="25"/>
  <c r="F13749" i="25"/>
  <c r="F13750" i="25"/>
  <c r="F13751" i="25"/>
  <c r="F13752" i="25"/>
  <c r="F13753" i="25"/>
  <c r="F13754" i="25"/>
  <c r="F13755" i="25"/>
  <c r="F13756" i="25"/>
  <c r="F13757" i="25"/>
  <c r="F13758" i="25"/>
  <c r="F13759" i="25"/>
  <c r="F13760" i="25"/>
  <c r="F13761" i="25"/>
  <c r="F13762" i="25"/>
  <c r="F13763" i="25"/>
  <c r="F13764" i="25"/>
  <c r="F13765" i="25"/>
  <c r="F13766" i="25"/>
  <c r="F13767" i="25"/>
  <c r="F13768" i="25"/>
  <c r="F13769" i="25"/>
  <c r="F13770" i="25"/>
  <c r="F13771" i="25"/>
  <c r="F13772" i="25"/>
  <c r="F13773" i="25"/>
  <c r="F13774" i="25"/>
  <c r="F13775" i="25"/>
  <c r="F13776" i="25"/>
  <c r="F13777" i="25"/>
  <c r="F13778" i="25"/>
  <c r="F13779" i="25"/>
  <c r="F13780" i="25"/>
  <c r="F13781" i="25"/>
  <c r="F13782" i="25"/>
  <c r="F13783" i="25"/>
  <c r="F13784" i="25"/>
  <c r="F13785" i="25"/>
  <c r="F13786" i="25"/>
  <c r="F13787" i="25"/>
  <c r="F13788" i="25"/>
  <c r="F13789" i="25"/>
  <c r="F13790" i="25"/>
  <c r="F13791" i="25"/>
  <c r="F13792" i="25"/>
  <c r="F13793" i="25"/>
  <c r="F13794" i="25"/>
  <c r="F13795" i="25"/>
  <c r="F13796" i="25"/>
  <c r="F13797" i="25"/>
  <c r="F13798" i="25"/>
  <c r="F13799" i="25"/>
  <c r="F13800" i="25"/>
  <c r="F13801" i="25"/>
  <c r="F13802" i="25"/>
  <c r="F13803" i="25"/>
  <c r="F13804" i="25"/>
  <c r="F13805" i="25"/>
  <c r="F13806" i="25"/>
  <c r="F13807" i="25"/>
  <c r="F13808" i="25"/>
  <c r="F13809" i="25"/>
  <c r="F13810" i="25"/>
  <c r="F13811" i="25"/>
  <c r="F13812" i="25"/>
  <c r="F13813" i="25"/>
  <c r="F13814" i="25"/>
  <c r="F13815" i="25"/>
  <c r="F13816" i="25"/>
  <c r="F13817" i="25"/>
  <c r="F13818" i="25"/>
  <c r="F13819" i="25"/>
  <c r="F13820" i="25"/>
  <c r="F13821" i="25"/>
  <c r="F13822" i="25"/>
  <c r="F13823" i="25"/>
  <c r="F13824" i="25"/>
  <c r="F13825" i="25"/>
  <c r="F13826" i="25"/>
  <c r="F13827" i="25"/>
  <c r="F13828" i="25"/>
  <c r="F13829" i="25"/>
  <c r="F13830" i="25"/>
  <c r="F13831" i="25"/>
  <c r="F13832" i="25"/>
  <c r="F13833" i="25"/>
  <c r="F13834" i="25"/>
  <c r="F13835" i="25"/>
  <c r="F13836" i="25"/>
  <c r="F13837" i="25"/>
  <c r="F13838" i="25"/>
  <c r="F13839" i="25"/>
  <c r="F13840" i="25"/>
  <c r="F13841" i="25"/>
  <c r="F13842" i="25"/>
  <c r="F13843" i="25"/>
  <c r="F13844" i="25"/>
  <c r="F13845" i="25"/>
  <c r="F13846" i="25"/>
  <c r="F13847" i="25"/>
  <c r="F13848" i="25"/>
  <c r="F13849" i="25"/>
  <c r="F13850" i="25"/>
  <c r="F13851" i="25"/>
  <c r="F13852" i="25"/>
  <c r="F13853" i="25"/>
  <c r="F13854" i="25"/>
  <c r="F13855" i="25"/>
  <c r="F13856" i="25"/>
  <c r="F13857" i="25"/>
  <c r="F13858" i="25"/>
  <c r="F13859" i="25"/>
  <c r="F13860" i="25"/>
  <c r="F13861" i="25"/>
  <c r="F13862" i="25"/>
  <c r="F13863" i="25"/>
  <c r="F13864" i="25"/>
  <c r="F13865" i="25"/>
  <c r="F13866" i="25"/>
  <c r="F13867" i="25"/>
  <c r="F13868" i="25"/>
  <c r="F13869" i="25"/>
  <c r="F13870" i="25"/>
  <c r="F13871" i="25"/>
  <c r="F13872" i="25"/>
  <c r="F13873" i="25"/>
  <c r="F13874" i="25"/>
  <c r="F13875" i="25"/>
  <c r="F13876" i="25"/>
  <c r="F13877" i="25"/>
  <c r="F13878" i="25"/>
  <c r="F13879" i="25"/>
  <c r="F13880" i="25"/>
  <c r="F13881" i="25"/>
  <c r="F13882" i="25"/>
  <c r="F13883" i="25"/>
  <c r="F13884" i="25"/>
  <c r="F13885" i="25"/>
  <c r="F13886" i="25"/>
  <c r="F13887" i="25"/>
  <c r="F13888" i="25"/>
  <c r="F13889" i="25"/>
  <c r="F13890" i="25"/>
  <c r="F13891" i="25"/>
  <c r="F13892" i="25"/>
  <c r="F13893" i="25"/>
  <c r="F13894" i="25"/>
  <c r="F13895" i="25"/>
  <c r="F13896" i="25"/>
  <c r="F13897" i="25"/>
  <c r="F13898" i="25"/>
  <c r="F13899" i="25"/>
  <c r="F13900" i="25"/>
  <c r="F13901" i="25"/>
  <c r="F13902" i="25"/>
  <c r="F13903" i="25"/>
  <c r="F13904" i="25"/>
  <c r="F13905" i="25"/>
  <c r="F13906" i="25"/>
  <c r="F13907" i="25"/>
  <c r="F13908" i="25"/>
  <c r="F13909" i="25"/>
  <c r="F13910" i="25"/>
  <c r="F13911" i="25"/>
  <c r="F13912" i="25"/>
  <c r="F13913" i="25"/>
  <c r="F13914" i="25"/>
  <c r="F13915" i="25"/>
  <c r="F13916" i="25"/>
  <c r="F13917" i="25"/>
  <c r="F13918" i="25"/>
  <c r="F13919" i="25"/>
  <c r="F13920" i="25"/>
  <c r="F13921" i="25"/>
  <c r="F13922" i="25"/>
  <c r="F13923" i="25"/>
  <c r="F13924" i="25"/>
  <c r="F13925" i="25"/>
  <c r="F13926" i="25"/>
  <c r="F13927" i="25"/>
  <c r="F13928" i="25"/>
  <c r="F13929" i="25"/>
  <c r="F13930" i="25"/>
  <c r="F13931" i="25"/>
  <c r="F13932" i="25"/>
  <c r="F13933" i="25"/>
  <c r="F13934" i="25"/>
  <c r="F13935" i="25"/>
  <c r="F13936" i="25"/>
  <c r="F13937" i="25"/>
  <c r="F13938" i="25"/>
  <c r="F13939" i="25"/>
  <c r="F13940" i="25"/>
  <c r="F13941" i="25"/>
  <c r="F13942" i="25"/>
  <c r="F13943" i="25"/>
  <c r="F13944" i="25"/>
  <c r="F13945" i="25"/>
  <c r="F13946" i="25"/>
  <c r="F13947" i="25"/>
  <c r="F13948" i="25"/>
  <c r="F13949" i="25"/>
  <c r="F13950" i="25"/>
  <c r="F13951" i="25"/>
  <c r="F13952" i="25"/>
  <c r="F13953" i="25"/>
  <c r="F13954" i="25"/>
  <c r="F13955" i="25"/>
  <c r="F13956" i="25"/>
  <c r="F13957" i="25"/>
  <c r="F13958" i="25"/>
  <c r="F13959" i="25"/>
  <c r="F13960" i="25"/>
  <c r="F13961" i="25"/>
  <c r="F13962" i="25"/>
  <c r="F13963" i="25"/>
  <c r="F13964" i="25"/>
  <c r="F13965" i="25"/>
  <c r="F13966" i="25"/>
  <c r="F13967" i="25"/>
  <c r="F13968" i="25"/>
  <c r="F13969" i="25"/>
  <c r="F13970" i="25"/>
  <c r="F13971" i="25"/>
  <c r="F13972" i="25"/>
  <c r="F13973" i="25"/>
  <c r="F13974" i="25"/>
  <c r="F13975" i="25"/>
  <c r="F13976" i="25"/>
  <c r="F13977" i="25"/>
  <c r="F13978" i="25"/>
  <c r="F13979" i="25"/>
  <c r="F13980" i="25"/>
  <c r="F13981" i="25"/>
  <c r="F13982" i="25"/>
  <c r="F13983" i="25"/>
  <c r="F13984" i="25"/>
  <c r="F13985" i="25"/>
  <c r="F13986" i="25"/>
  <c r="F13987" i="25"/>
  <c r="F13988" i="25"/>
  <c r="F13989" i="25"/>
  <c r="F13990" i="25"/>
  <c r="F13991" i="25"/>
  <c r="F13992" i="25"/>
  <c r="F13993" i="25"/>
  <c r="F13994" i="25"/>
  <c r="F13995" i="25"/>
  <c r="F13996" i="25"/>
  <c r="F13997" i="25"/>
  <c r="F13998" i="25"/>
  <c r="F13999" i="25"/>
  <c r="F14000" i="25"/>
  <c r="F14001" i="25"/>
  <c r="F14002" i="25"/>
  <c r="F14003" i="25"/>
  <c r="F14004" i="25"/>
  <c r="F14005" i="25"/>
  <c r="F14006" i="25"/>
  <c r="F14007" i="25"/>
  <c r="F14008" i="25"/>
  <c r="F14009" i="25"/>
  <c r="F14010" i="25"/>
  <c r="F14011" i="25"/>
  <c r="F14012" i="25"/>
  <c r="F14013" i="25"/>
  <c r="F14014" i="25"/>
  <c r="F14015" i="25"/>
  <c r="F14016" i="25"/>
  <c r="F14017" i="25"/>
  <c r="F14018" i="25"/>
  <c r="F14019" i="25"/>
  <c r="F14020" i="25"/>
  <c r="F14021" i="25"/>
  <c r="F14022" i="25"/>
  <c r="F14023" i="25"/>
  <c r="F14024" i="25"/>
  <c r="F14025" i="25"/>
  <c r="F14026" i="25"/>
  <c r="F14027" i="25"/>
  <c r="F14028" i="25"/>
  <c r="F14029" i="25"/>
  <c r="F14030" i="25"/>
  <c r="F14031" i="25"/>
  <c r="F14032" i="25"/>
  <c r="F14033" i="25"/>
  <c r="F14034" i="25"/>
  <c r="F14035" i="25"/>
  <c r="F14036" i="25"/>
  <c r="F14037" i="25"/>
  <c r="F14038" i="25"/>
  <c r="F14039" i="25"/>
  <c r="F14040" i="25"/>
  <c r="F14041" i="25"/>
  <c r="F14042" i="25"/>
  <c r="F14043" i="25"/>
  <c r="F14044" i="25"/>
  <c r="F14045" i="25"/>
  <c r="F14046" i="25"/>
  <c r="F14047" i="25"/>
  <c r="F14048" i="25"/>
  <c r="F14049" i="25"/>
  <c r="F14050" i="25"/>
  <c r="F14051" i="25"/>
  <c r="F14052" i="25"/>
  <c r="F14053" i="25"/>
  <c r="F14054" i="25"/>
  <c r="F14055" i="25"/>
  <c r="F14056" i="25"/>
  <c r="F14057" i="25"/>
  <c r="F14059" i="25"/>
  <c r="F14060" i="25"/>
  <c r="F14061" i="25"/>
  <c r="F14062" i="25"/>
  <c r="F14063" i="25"/>
  <c r="F14064" i="25"/>
  <c r="F14065" i="25"/>
  <c r="F14066" i="25"/>
  <c r="F14067" i="25"/>
  <c r="F14068" i="25"/>
  <c r="F14069" i="25"/>
  <c r="F14070" i="25"/>
  <c r="F14071" i="25"/>
  <c r="F14072" i="25"/>
  <c r="F14073" i="25"/>
  <c r="F14074" i="25"/>
  <c r="F14075" i="25"/>
  <c r="F14076" i="25"/>
  <c r="F14077" i="25"/>
  <c r="F14078" i="25"/>
  <c r="F14079" i="25"/>
  <c r="F14080" i="25"/>
  <c r="F14081" i="25"/>
  <c r="F14082" i="25"/>
  <c r="F14083" i="25"/>
  <c r="F14084" i="25"/>
  <c r="F14085" i="25"/>
  <c r="F14086" i="25"/>
  <c r="F14087" i="25"/>
  <c r="F14088" i="25"/>
  <c r="F14089" i="25"/>
  <c r="F14090" i="25"/>
  <c r="F14091" i="25"/>
  <c r="F14092" i="25"/>
  <c r="F14093" i="25"/>
  <c r="F14094" i="25"/>
  <c r="F14095" i="25"/>
  <c r="F14096" i="25"/>
  <c r="F14097" i="25"/>
  <c r="F14098" i="25"/>
  <c r="F14099" i="25"/>
  <c r="F14100" i="25"/>
  <c r="F14101" i="25"/>
  <c r="F14102" i="25"/>
  <c r="F14103" i="25"/>
  <c r="F14104" i="25"/>
  <c r="F14105" i="25"/>
  <c r="F14106" i="25"/>
  <c r="F14107" i="25"/>
  <c r="F14108" i="25"/>
  <c r="F14109" i="25"/>
  <c r="F14110" i="25"/>
  <c r="F14111" i="25"/>
  <c r="F14112" i="25"/>
  <c r="F14113" i="25"/>
  <c r="F14114" i="25"/>
  <c r="F14115" i="25"/>
  <c r="F14116" i="25"/>
  <c r="F14117" i="25"/>
  <c r="F14118" i="25"/>
  <c r="F14119" i="25"/>
  <c r="F14120" i="25"/>
  <c r="F14121" i="25"/>
  <c r="F14122" i="25"/>
  <c r="F14123" i="25"/>
  <c r="F14124" i="25"/>
  <c r="F14125" i="25"/>
  <c r="F14126" i="25"/>
  <c r="F14127" i="25"/>
  <c r="F14128" i="25"/>
  <c r="F14129" i="25"/>
  <c r="F14130" i="25"/>
  <c r="F14131" i="25"/>
  <c r="F14132" i="25"/>
  <c r="F14133" i="25"/>
  <c r="F14134" i="25"/>
  <c r="F14135" i="25"/>
  <c r="F14136" i="25"/>
  <c r="F14137" i="25"/>
  <c r="F14138" i="25"/>
  <c r="F14139" i="25"/>
  <c r="F14140" i="25"/>
  <c r="F14141" i="25"/>
  <c r="F14142" i="25"/>
  <c r="F14143" i="25"/>
  <c r="F14144" i="25"/>
  <c r="F14145" i="25"/>
  <c r="F14146" i="25"/>
  <c r="F14147" i="25"/>
  <c r="F14148" i="25"/>
  <c r="F14149" i="25"/>
  <c r="F14150" i="25"/>
  <c r="F14151" i="25"/>
  <c r="F14152" i="25"/>
  <c r="F14153" i="25"/>
  <c r="F14154" i="25"/>
  <c r="F14155" i="25"/>
  <c r="F14156" i="25"/>
  <c r="F14157" i="25"/>
  <c r="F14158" i="25"/>
  <c r="F14159" i="25"/>
  <c r="F14160" i="25"/>
  <c r="F14161" i="25"/>
  <c r="F14162" i="25"/>
  <c r="F14163" i="25"/>
  <c r="F14164" i="25"/>
  <c r="F14165" i="25"/>
  <c r="F14166" i="25"/>
  <c r="F14167" i="25"/>
  <c r="F14168" i="25"/>
  <c r="F14169" i="25"/>
  <c r="F14170" i="25"/>
  <c r="F14171" i="25"/>
  <c r="F14172" i="25"/>
  <c r="F14173" i="25"/>
  <c r="F14174" i="25"/>
  <c r="F14175" i="25"/>
  <c r="F14176" i="25"/>
  <c r="F14177" i="25"/>
  <c r="F14178" i="25"/>
  <c r="F14179" i="25"/>
  <c r="F14180" i="25"/>
  <c r="F14181" i="25"/>
  <c r="F14182" i="25"/>
  <c r="F14183" i="25"/>
  <c r="F14184" i="25"/>
  <c r="F14185" i="25"/>
  <c r="F14186" i="25"/>
  <c r="F14187" i="25"/>
  <c r="F14188" i="25"/>
  <c r="F14189" i="25"/>
  <c r="F14190" i="25"/>
  <c r="F14191" i="25"/>
  <c r="F14192" i="25"/>
  <c r="F14193" i="25"/>
  <c r="F14194" i="25"/>
  <c r="F14195" i="25"/>
  <c r="F14196" i="25"/>
  <c r="F14197" i="25"/>
  <c r="F14198" i="25"/>
  <c r="F14199" i="25"/>
  <c r="F14200" i="25"/>
  <c r="F14201" i="25"/>
  <c r="F14202" i="25"/>
  <c r="F14203" i="25"/>
  <c r="F14204" i="25"/>
  <c r="F14205" i="25"/>
  <c r="F14206" i="25"/>
  <c r="F14207" i="25"/>
  <c r="F14208" i="25"/>
  <c r="F14209" i="25"/>
  <c r="F14210" i="25"/>
  <c r="F14211" i="25"/>
  <c r="F14212" i="25"/>
  <c r="F14213" i="25"/>
  <c r="F14214" i="25"/>
  <c r="F14215" i="25"/>
  <c r="F14216" i="25"/>
  <c r="F14217" i="25"/>
  <c r="F14218" i="25"/>
  <c r="F14219" i="25"/>
  <c r="F14220" i="25"/>
  <c r="F14221" i="25"/>
  <c r="F14222" i="25"/>
  <c r="F14223" i="25"/>
  <c r="F14224" i="25"/>
  <c r="F14225" i="25"/>
  <c r="F14226" i="25"/>
  <c r="F14227" i="25"/>
  <c r="F14228" i="25"/>
  <c r="F14229" i="25"/>
  <c r="F14230" i="25"/>
  <c r="F14231" i="25"/>
  <c r="F14232" i="25"/>
  <c r="F14233" i="25"/>
  <c r="F14234" i="25"/>
  <c r="F14235" i="25"/>
  <c r="F14236" i="25"/>
  <c r="F14237" i="25"/>
  <c r="F14238" i="25"/>
  <c r="F14239" i="25"/>
  <c r="F14240" i="25"/>
  <c r="F14241" i="25"/>
  <c r="F14242" i="25"/>
  <c r="F14243" i="25"/>
  <c r="F14244" i="25"/>
  <c r="F14245" i="25"/>
  <c r="F14246" i="25"/>
  <c r="F14247" i="25"/>
  <c r="F14248" i="25"/>
  <c r="F14249" i="25"/>
  <c r="F14250" i="25"/>
  <c r="F14251" i="25"/>
  <c r="F14252" i="25"/>
  <c r="F14253" i="25"/>
  <c r="F14254" i="25"/>
  <c r="F14255" i="25"/>
  <c r="F14256" i="25"/>
  <c r="F14257" i="25"/>
  <c r="F14258" i="25"/>
  <c r="F14259" i="25"/>
  <c r="F14260" i="25"/>
  <c r="F14261" i="25"/>
  <c r="F14262" i="25"/>
  <c r="F14263" i="25"/>
  <c r="F14264" i="25"/>
  <c r="F14265" i="25"/>
  <c r="F14266" i="25"/>
  <c r="F14267" i="25"/>
  <c r="F14268" i="25"/>
  <c r="F14269" i="25"/>
  <c r="F14270" i="25"/>
  <c r="F14271" i="25"/>
  <c r="F14272" i="25"/>
  <c r="F14273" i="25"/>
  <c r="F14274" i="25"/>
  <c r="F14275" i="25"/>
  <c r="F14276" i="25"/>
  <c r="F14277" i="25"/>
  <c r="F14278" i="25"/>
  <c r="F14279" i="25"/>
  <c r="F14280" i="25"/>
  <c r="F14281" i="25"/>
  <c r="F14282" i="25"/>
  <c r="F14283" i="25"/>
  <c r="F14284" i="25"/>
  <c r="F14285" i="25"/>
  <c r="F14286" i="25"/>
  <c r="F14287" i="25"/>
  <c r="F14288" i="25"/>
  <c r="F14289" i="25"/>
  <c r="F14290" i="25"/>
  <c r="F14291" i="25"/>
  <c r="F14292" i="25"/>
  <c r="F14293" i="25"/>
  <c r="F14294" i="25"/>
  <c r="F14295" i="25"/>
  <c r="F14296" i="25"/>
  <c r="F14297" i="25"/>
  <c r="F14298" i="25"/>
  <c r="F14299" i="25"/>
  <c r="F14300" i="25"/>
  <c r="F14301" i="25"/>
  <c r="F14302" i="25"/>
  <c r="F14303" i="25"/>
  <c r="F14304" i="25"/>
  <c r="F14305" i="25"/>
  <c r="F14306" i="25"/>
  <c r="F14307" i="25"/>
  <c r="F14308" i="25"/>
  <c r="F14309" i="25"/>
  <c r="F14310" i="25"/>
  <c r="F14311" i="25"/>
  <c r="F14312" i="25"/>
  <c r="F14313" i="25"/>
  <c r="F14314" i="25"/>
  <c r="F14315" i="25"/>
  <c r="F14316" i="25"/>
  <c r="F14317" i="25"/>
  <c r="F14318" i="25"/>
  <c r="F14319" i="25"/>
  <c r="F14320" i="25"/>
  <c r="F14321" i="25"/>
  <c r="F14322" i="25"/>
  <c r="F14323" i="25"/>
  <c r="F14324" i="25"/>
  <c r="F14325" i="25"/>
  <c r="F14326" i="25"/>
  <c r="F14327" i="25"/>
  <c r="F14328" i="25"/>
  <c r="F14329" i="25"/>
  <c r="F14330" i="25"/>
  <c r="F14331" i="25"/>
  <c r="F14332" i="25"/>
  <c r="F14333" i="25"/>
  <c r="F14334" i="25"/>
  <c r="F14335" i="25"/>
  <c r="F14336" i="25"/>
  <c r="F14337" i="25"/>
  <c r="F14338" i="25"/>
  <c r="F14339" i="25"/>
  <c r="F14340" i="25"/>
  <c r="F14341" i="25"/>
  <c r="F14342" i="25"/>
  <c r="F14343" i="25"/>
  <c r="F14344" i="25"/>
  <c r="F14345" i="25"/>
  <c r="F14346" i="25"/>
  <c r="F14347" i="25"/>
  <c r="F14348" i="25"/>
  <c r="F14349" i="25"/>
  <c r="F14350" i="25"/>
  <c r="F14351" i="25"/>
  <c r="F14352" i="25"/>
  <c r="F14353" i="25"/>
  <c r="F14354" i="25"/>
  <c r="F14355" i="25"/>
  <c r="F14356" i="25"/>
  <c r="F14357" i="25"/>
  <c r="F14358" i="25"/>
  <c r="F14359" i="25"/>
  <c r="F14360" i="25"/>
  <c r="F14361" i="25"/>
  <c r="F14362" i="25"/>
  <c r="F14363" i="25"/>
  <c r="F14364" i="25"/>
  <c r="F14365" i="25"/>
  <c r="F14366" i="25"/>
  <c r="F14367" i="25"/>
  <c r="F14368" i="25"/>
  <c r="F14369" i="25"/>
  <c r="F14370" i="25"/>
  <c r="F14371" i="25"/>
  <c r="F14372" i="25"/>
  <c r="F14373" i="25"/>
  <c r="F14374" i="25"/>
  <c r="F14375" i="25"/>
  <c r="F14376" i="25"/>
  <c r="F14377" i="25"/>
  <c r="F14378" i="25"/>
  <c r="F14379" i="25"/>
  <c r="F14380" i="25"/>
  <c r="F14381" i="25"/>
  <c r="F14382" i="25"/>
  <c r="F14383" i="25"/>
  <c r="F14384" i="25"/>
  <c r="F14385" i="25"/>
  <c r="F14386" i="25"/>
  <c r="F14387" i="25"/>
  <c r="F14388" i="25"/>
  <c r="F14389" i="25"/>
  <c r="F14390" i="25"/>
  <c r="F14391" i="25"/>
  <c r="F14392" i="25"/>
  <c r="F14393" i="25"/>
  <c r="F14394" i="25"/>
  <c r="F14395" i="25"/>
  <c r="F14396" i="25"/>
  <c r="F14397" i="25"/>
  <c r="F14398" i="25"/>
  <c r="F14399" i="25"/>
  <c r="F14400" i="25"/>
  <c r="F14401" i="25"/>
  <c r="F14402" i="25"/>
  <c r="F14403" i="25"/>
  <c r="F14404" i="25"/>
  <c r="F14405" i="25"/>
  <c r="F14406" i="25"/>
  <c r="F14407" i="25"/>
  <c r="F14408" i="25"/>
  <c r="F14409" i="25"/>
  <c r="F14410" i="25"/>
  <c r="F14411" i="25"/>
  <c r="F14412" i="25"/>
  <c r="F14413" i="25"/>
  <c r="F14414" i="25"/>
  <c r="F14415" i="25"/>
  <c r="F14416" i="25"/>
  <c r="F14417" i="25"/>
  <c r="F14418" i="25"/>
  <c r="F14419" i="25"/>
  <c r="F14420" i="25"/>
  <c r="F14421" i="25"/>
  <c r="F14422" i="25"/>
  <c r="F14423" i="25"/>
  <c r="F14424" i="25"/>
  <c r="F14425" i="25"/>
  <c r="F14426" i="25"/>
  <c r="F14427" i="25"/>
  <c r="F14428" i="25"/>
  <c r="F14429" i="25"/>
  <c r="F14430" i="25"/>
  <c r="F14431" i="25"/>
  <c r="F14432" i="25"/>
  <c r="F14433" i="25"/>
  <c r="F14434" i="25"/>
  <c r="F14435" i="25"/>
  <c r="F14436" i="25"/>
  <c r="F14437" i="25"/>
  <c r="F14438" i="25"/>
  <c r="F14439" i="25"/>
  <c r="F14440" i="25"/>
  <c r="F14441" i="25"/>
  <c r="F14442" i="25"/>
  <c r="F14443" i="25"/>
  <c r="F14444" i="25"/>
  <c r="F14445" i="25"/>
  <c r="F14446" i="25"/>
  <c r="F14447" i="25"/>
  <c r="F14448" i="25"/>
  <c r="F14449" i="25"/>
  <c r="F14450" i="25"/>
  <c r="F14451" i="25"/>
  <c r="F14452" i="25"/>
  <c r="F14453" i="25"/>
  <c r="F14454" i="25"/>
  <c r="F14455" i="25"/>
  <c r="F14456" i="25"/>
  <c r="F14457" i="25"/>
  <c r="F14458" i="25"/>
  <c r="F14459" i="25"/>
  <c r="F14460" i="25"/>
  <c r="F14461" i="25"/>
  <c r="F14462" i="25"/>
  <c r="F14463" i="25"/>
  <c r="F14464" i="25"/>
  <c r="F14465" i="25"/>
  <c r="F14466" i="25"/>
  <c r="F14467" i="25"/>
  <c r="F14468" i="25"/>
  <c r="F14469" i="25"/>
  <c r="F14470" i="25"/>
  <c r="F14471" i="25"/>
  <c r="F14472" i="25"/>
  <c r="F14473" i="25"/>
  <c r="F14474" i="25"/>
  <c r="F14475" i="25"/>
  <c r="F14476" i="25"/>
  <c r="F14477" i="25"/>
  <c r="F14478" i="25"/>
  <c r="F14479" i="25"/>
  <c r="F14480" i="25"/>
  <c r="F14481" i="25"/>
  <c r="F14482" i="25"/>
  <c r="F14483" i="25"/>
  <c r="F14484" i="25"/>
  <c r="F14485" i="25"/>
  <c r="F14486" i="25"/>
  <c r="F14487" i="25"/>
  <c r="F14488" i="25"/>
  <c r="F14489" i="25"/>
  <c r="F14490" i="25"/>
  <c r="F14491" i="25"/>
  <c r="F14492" i="25"/>
  <c r="F14493" i="25"/>
  <c r="F14494" i="25"/>
  <c r="F14495" i="25"/>
  <c r="F14496" i="25"/>
  <c r="F14497" i="25"/>
  <c r="F14498" i="25"/>
  <c r="F14499" i="25"/>
  <c r="F14500" i="25"/>
  <c r="F14501" i="25"/>
  <c r="F14502" i="25"/>
  <c r="F14503" i="25"/>
  <c r="F14504" i="25"/>
  <c r="F14505" i="25"/>
  <c r="F14506" i="25"/>
  <c r="F14507" i="25"/>
  <c r="F14508" i="25"/>
  <c r="F14509" i="25"/>
  <c r="F14510" i="25"/>
  <c r="F14511" i="25"/>
  <c r="F14512" i="25"/>
  <c r="F14513" i="25"/>
  <c r="F14514" i="25"/>
  <c r="F14515" i="25"/>
  <c r="F14516" i="25"/>
  <c r="F14517" i="25"/>
  <c r="F14518" i="25"/>
  <c r="F14519" i="25"/>
  <c r="F14520" i="25"/>
  <c r="F14521" i="25"/>
  <c r="F14522" i="25"/>
  <c r="F14523" i="25"/>
  <c r="F14524" i="25"/>
  <c r="F14525" i="25"/>
  <c r="F14526" i="25"/>
  <c r="F14527" i="25"/>
  <c r="F14528" i="25"/>
  <c r="F14529" i="25"/>
  <c r="F14530" i="25"/>
  <c r="F14531" i="25"/>
  <c r="F14532" i="25"/>
  <c r="F14533" i="25"/>
  <c r="F14534" i="25"/>
  <c r="F14535" i="25"/>
  <c r="F14536" i="25"/>
  <c r="F14537" i="25"/>
  <c r="F14538" i="25"/>
  <c r="F14539" i="25"/>
  <c r="F14540" i="25"/>
  <c r="F14541" i="25"/>
  <c r="F14542" i="25"/>
  <c r="F14543" i="25"/>
  <c r="F14544" i="25"/>
  <c r="F14545" i="25"/>
  <c r="F14546" i="25"/>
  <c r="F14547" i="25"/>
  <c r="F14548" i="25"/>
  <c r="F14549" i="25"/>
  <c r="F14550" i="25"/>
  <c r="F14551" i="25"/>
  <c r="F14552" i="25"/>
  <c r="F14553" i="25"/>
  <c r="F14554" i="25"/>
  <c r="F14555" i="25"/>
  <c r="F14556" i="25"/>
  <c r="F14557" i="25"/>
  <c r="F14558" i="25"/>
  <c r="F14559" i="25"/>
  <c r="F14560" i="25"/>
  <c r="F14561" i="25"/>
  <c r="F14562" i="25"/>
  <c r="F14563" i="25"/>
  <c r="F14564" i="25"/>
  <c r="F14565" i="25"/>
  <c r="F14566" i="25"/>
  <c r="F14567" i="25"/>
  <c r="F14568" i="25"/>
  <c r="F14569" i="25"/>
  <c r="F14570" i="25"/>
  <c r="F14571" i="25"/>
  <c r="F14572" i="25"/>
  <c r="F14573" i="25"/>
  <c r="F14574" i="25"/>
  <c r="F14575" i="25"/>
  <c r="F14576" i="25"/>
  <c r="F14577" i="25"/>
  <c r="F14578" i="25"/>
  <c r="F14579" i="25"/>
  <c r="F14580" i="25"/>
  <c r="F14581" i="25"/>
  <c r="F14582" i="25"/>
  <c r="F14583" i="25"/>
  <c r="F14584" i="25"/>
  <c r="F14585" i="25"/>
  <c r="F14586" i="25"/>
  <c r="F14587" i="25"/>
  <c r="F14588" i="25"/>
  <c r="F14589" i="25"/>
  <c r="F14590" i="25"/>
  <c r="F14591" i="25"/>
  <c r="F14592" i="25"/>
  <c r="F14593" i="25"/>
  <c r="F14594" i="25"/>
  <c r="F14595" i="25"/>
  <c r="F14596" i="25"/>
  <c r="F14597" i="25"/>
  <c r="F14598" i="25"/>
  <c r="F14599" i="25"/>
  <c r="F14600" i="25"/>
  <c r="F14601" i="25"/>
  <c r="F14602" i="25"/>
  <c r="F14603" i="25"/>
  <c r="F14604" i="25"/>
  <c r="F14605" i="25"/>
  <c r="F14606" i="25"/>
  <c r="F14607" i="25"/>
  <c r="F14608" i="25"/>
  <c r="F14609" i="25"/>
  <c r="F14610" i="25"/>
  <c r="F14611" i="25"/>
  <c r="F14612" i="25"/>
  <c r="F14613" i="25"/>
  <c r="F14614" i="25"/>
  <c r="F14615" i="25"/>
  <c r="F14616" i="25"/>
  <c r="F14617" i="25"/>
  <c r="F14618" i="25"/>
  <c r="F14619" i="25"/>
  <c r="F14620" i="25"/>
  <c r="F14621" i="25"/>
  <c r="F14622" i="25"/>
  <c r="F14623" i="25"/>
  <c r="O12289" i="25" l="1"/>
  <c r="O12202" i="25"/>
  <c r="O12282" i="25"/>
  <c r="O12201" i="25"/>
  <c r="O12368" i="25"/>
  <c r="O12200" i="25"/>
  <c r="O12291" i="25"/>
  <c r="O12283" i="25"/>
  <c r="O12290" i="25"/>
  <c r="I12200" i="25"/>
  <c r="J12200" i="25"/>
  <c r="J12201" i="25" s="1"/>
  <c r="J12202" i="25" s="1"/>
  <c r="J12282" i="25" s="1"/>
  <c r="J12283" i="25" s="1"/>
  <c r="J12289" i="25" s="1"/>
  <c r="J12290" i="25" s="1"/>
  <c r="J12291" i="25" s="1"/>
  <c r="J12368" i="25" s="1"/>
  <c r="I12201" i="25" l="1"/>
  <c r="K12200" i="25"/>
  <c r="AD9" i="17"/>
  <c r="K12201" i="25" l="1"/>
  <c r="I12202" i="25"/>
  <c r="F5" i="16"/>
  <c r="F4" i="16"/>
  <c r="F3" i="16"/>
  <c r="I12282" i="25" l="1"/>
  <c r="K12202" i="25"/>
  <c r="L238" i="11"/>
  <c r="M238" i="11"/>
  <c r="N238" i="11"/>
  <c r="O238" i="11"/>
  <c r="P238" i="11"/>
  <c r="Q238" i="11"/>
  <c r="R238" i="11"/>
  <c r="S238" i="11"/>
  <c r="L239" i="11"/>
  <c r="M239" i="11"/>
  <c r="N239" i="11"/>
  <c r="O239" i="11"/>
  <c r="P239" i="11"/>
  <c r="Q239" i="11"/>
  <c r="R239" i="11"/>
  <c r="S239" i="11"/>
  <c r="L240" i="11"/>
  <c r="M240" i="11"/>
  <c r="N240" i="11"/>
  <c r="O240" i="11"/>
  <c r="P240" i="11"/>
  <c r="Q240" i="11"/>
  <c r="R240" i="11"/>
  <c r="S240" i="11"/>
  <c r="L241" i="11"/>
  <c r="M241" i="11"/>
  <c r="N241" i="11"/>
  <c r="O241" i="11"/>
  <c r="P241" i="11"/>
  <c r="Q241" i="11"/>
  <c r="R241" i="11"/>
  <c r="S241" i="11"/>
  <c r="L242" i="11"/>
  <c r="M242" i="11"/>
  <c r="N242" i="11"/>
  <c r="O242" i="11"/>
  <c r="P242" i="11"/>
  <c r="Q242" i="11"/>
  <c r="R242" i="11"/>
  <c r="S242" i="11"/>
  <c r="L243" i="11"/>
  <c r="M243" i="11"/>
  <c r="N243" i="11"/>
  <c r="O243" i="11"/>
  <c r="P243" i="11"/>
  <c r="Q243" i="11"/>
  <c r="R243" i="11"/>
  <c r="S243" i="11"/>
  <c r="L244" i="11"/>
  <c r="M244" i="11"/>
  <c r="N244" i="11"/>
  <c r="O244" i="11"/>
  <c r="P244" i="11"/>
  <c r="Q244" i="11"/>
  <c r="R244" i="11"/>
  <c r="S244" i="11"/>
  <c r="L245" i="11"/>
  <c r="M245" i="11"/>
  <c r="N245" i="11"/>
  <c r="O245" i="11"/>
  <c r="P245" i="11"/>
  <c r="Q245" i="11"/>
  <c r="R245" i="11"/>
  <c r="S245" i="11"/>
  <c r="L246" i="11"/>
  <c r="M246" i="11"/>
  <c r="N246" i="11"/>
  <c r="O246" i="11"/>
  <c r="P246" i="11"/>
  <c r="Q246" i="11"/>
  <c r="R246" i="11"/>
  <c r="S246" i="11"/>
  <c r="L247" i="11"/>
  <c r="M247" i="11"/>
  <c r="N247" i="11"/>
  <c r="O247" i="11"/>
  <c r="P247" i="11"/>
  <c r="Q247" i="11"/>
  <c r="R247" i="11"/>
  <c r="S247" i="11"/>
  <c r="L248" i="11"/>
  <c r="M248" i="11"/>
  <c r="N248" i="11"/>
  <c r="O248" i="11"/>
  <c r="P248" i="11"/>
  <c r="Q248" i="11"/>
  <c r="R248" i="11"/>
  <c r="S248" i="11"/>
  <c r="L249" i="11"/>
  <c r="M249" i="11"/>
  <c r="N249" i="11"/>
  <c r="O249" i="11"/>
  <c r="P249" i="11"/>
  <c r="Q249" i="11"/>
  <c r="R249" i="11"/>
  <c r="S249" i="11"/>
  <c r="L250" i="11"/>
  <c r="M250" i="11"/>
  <c r="N250" i="11"/>
  <c r="O250" i="11"/>
  <c r="P250" i="11"/>
  <c r="Q250" i="11"/>
  <c r="R250" i="11"/>
  <c r="S250" i="11"/>
  <c r="L251" i="11"/>
  <c r="M251" i="11"/>
  <c r="N251" i="11"/>
  <c r="O251" i="11"/>
  <c r="P251" i="11"/>
  <c r="Q251" i="11"/>
  <c r="R251" i="11"/>
  <c r="S251" i="11"/>
  <c r="L252" i="11"/>
  <c r="M252" i="11"/>
  <c r="N252" i="11"/>
  <c r="O252" i="11"/>
  <c r="P252" i="11"/>
  <c r="Q252" i="11"/>
  <c r="R252" i="11"/>
  <c r="S252" i="11"/>
  <c r="L253" i="11"/>
  <c r="M253" i="11"/>
  <c r="N253" i="11"/>
  <c r="O253" i="11"/>
  <c r="P253" i="11"/>
  <c r="Q253" i="11"/>
  <c r="R253" i="11"/>
  <c r="S253" i="11"/>
  <c r="L254" i="11"/>
  <c r="M254" i="11"/>
  <c r="N254" i="11"/>
  <c r="O254" i="11"/>
  <c r="P254" i="11"/>
  <c r="Q254" i="11"/>
  <c r="R254" i="11"/>
  <c r="S254" i="11"/>
  <c r="L255" i="11"/>
  <c r="M255" i="11"/>
  <c r="N255" i="11"/>
  <c r="O255" i="11"/>
  <c r="P255" i="11"/>
  <c r="Q255" i="11"/>
  <c r="R255" i="11"/>
  <c r="S255" i="11"/>
  <c r="L256" i="11"/>
  <c r="M256" i="11"/>
  <c r="N256" i="11"/>
  <c r="O256" i="11"/>
  <c r="P256" i="11"/>
  <c r="Q256" i="11"/>
  <c r="R256" i="11"/>
  <c r="S256" i="11"/>
  <c r="L257" i="11"/>
  <c r="M257" i="11"/>
  <c r="N257" i="11"/>
  <c r="O257" i="11"/>
  <c r="P257" i="11"/>
  <c r="Q257" i="11"/>
  <c r="R257" i="11"/>
  <c r="S257" i="11"/>
  <c r="L258" i="11"/>
  <c r="M258" i="11"/>
  <c r="N258" i="11"/>
  <c r="O258" i="11"/>
  <c r="P258" i="11"/>
  <c r="Q258" i="11"/>
  <c r="R258" i="11"/>
  <c r="S258" i="11"/>
  <c r="L259" i="11"/>
  <c r="M259" i="11"/>
  <c r="N259" i="11"/>
  <c r="O259" i="11"/>
  <c r="P259" i="11"/>
  <c r="Q259" i="11"/>
  <c r="R259" i="11"/>
  <c r="S259" i="11"/>
  <c r="L260" i="11"/>
  <c r="M260" i="11"/>
  <c r="N260" i="11"/>
  <c r="O260" i="11"/>
  <c r="P260" i="11"/>
  <c r="Q260" i="11"/>
  <c r="R260" i="11"/>
  <c r="S260" i="11"/>
  <c r="L261" i="11"/>
  <c r="M261" i="11"/>
  <c r="N261" i="11"/>
  <c r="O261" i="11"/>
  <c r="P261" i="11"/>
  <c r="Q261" i="11"/>
  <c r="R261" i="11"/>
  <c r="S261" i="11"/>
  <c r="L262" i="11"/>
  <c r="M262" i="11"/>
  <c r="N262" i="11"/>
  <c r="O262" i="11"/>
  <c r="P262" i="11"/>
  <c r="Q262" i="11"/>
  <c r="R262" i="11"/>
  <c r="S262" i="11"/>
  <c r="L263" i="11"/>
  <c r="M263" i="11"/>
  <c r="N263" i="11"/>
  <c r="O263" i="11"/>
  <c r="P263" i="11"/>
  <c r="Q263" i="11"/>
  <c r="R263" i="11"/>
  <c r="S263" i="11"/>
  <c r="L264" i="11"/>
  <c r="M264" i="11"/>
  <c r="N264" i="11"/>
  <c r="O264" i="11"/>
  <c r="P264" i="11"/>
  <c r="Q264" i="11"/>
  <c r="R264" i="11"/>
  <c r="S264" i="11"/>
  <c r="L265" i="11"/>
  <c r="M265" i="11"/>
  <c r="N265" i="11"/>
  <c r="O265" i="11"/>
  <c r="P265" i="11"/>
  <c r="Q265" i="11"/>
  <c r="R265" i="11"/>
  <c r="S265" i="11"/>
  <c r="L266" i="11"/>
  <c r="M266" i="11"/>
  <c r="N266" i="11"/>
  <c r="O266" i="11"/>
  <c r="P266" i="11"/>
  <c r="Q266" i="11"/>
  <c r="R266" i="11"/>
  <c r="S266" i="11"/>
  <c r="L267" i="11"/>
  <c r="M267" i="11"/>
  <c r="N267" i="11"/>
  <c r="O267" i="11"/>
  <c r="P267" i="11"/>
  <c r="Q267" i="11"/>
  <c r="R267" i="11"/>
  <c r="S267" i="11"/>
  <c r="L268" i="11"/>
  <c r="M268" i="11"/>
  <c r="N268" i="11"/>
  <c r="O268" i="11"/>
  <c r="P268" i="11"/>
  <c r="Q268" i="11"/>
  <c r="R268" i="11"/>
  <c r="S268" i="11"/>
  <c r="L269" i="11"/>
  <c r="M269" i="11"/>
  <c r="N269" i="11"/>
  <c r="O269" i="11"/>
  <c r="P269" i="11"/>
  <c r="Q269" i="11"/>
  <c r="R269" i="11"/>
  <c r="S269" i="11"/>
  <c r="L270" i="11"/>
  <c r="M270" i="11"/>
  <c r="N270" i="11"/>
  <c r="O270" i="11"/>
  <c r="P270" i="11"/>
  <c r="Q270" i="11"/>
  <c r="R270" i="11"/>
  <c r="S270" i="11"/>
  <c r="L271" i="11"/>
  <c r="M271" i="11"/>
  <c r="N271" i="11"/>
  <c r="O271" i="11"/>
  <c r="P271" i="11"/>
  <c r="Q271" i="11"/>
  <c r="R271" i="11"/>
  <c r="S271" i="11"/>
  <c r="L272" i="11"/>
  <c r="M272" i="11"/>
  <c r="N272" i="11"/>
  <c r="O272" i="11"/>
  <c r="P272" i="11"/>
  <c r="Q272" i="11"/>
  <c r="R272" i="11"/>
  <c r="S272" i="11"/>
  <c r="L273" i="11"/>
  <c r="M273" i="11"/>
  <c r="N273" i="11"/>
  <c r="O273" i="11"/>
  <c r="P273" i="11"/>
  <c r="Q273" i="11"/>
  <c r="R273" i="11"/>
  <c r="S273" i="11"/>
  <c r="H12" i="12"/>
  <c r="L926" i="19"/>
  <c r="M926" i="19"/>
  <c r="L927" i="19"/>
  <c r="M927" i="19"/>
  <c r="L928" i="19"/>
  <c r="M928" i="19"/>
  <c r="L929" i="19"/>
  <c r="M929" i="19"/>
  <c r="M930" i="19"/>
  <c r="M931" i="19"/>
  <c r="M932" i="19"/>
  <c r="M933" i="19"/>
  <c r="L934" i="19"/>
  <c r="M934" i="19"/>
  <c r="L935" i="19"/>
  <c r="M935" i="19"/>
  <c r="L936" i="19"/>
  <c r="M936" i="19"/>
  <c r="L937" i="19"/>
  <c r="M937" i="19"/>
  <c r="M938" i="19"/>
  <c r="M939" i="19"/>
  <c r="L940" i="19"/>
  <c r="M940" i="19"/>
  <c r="L941" i="19"/>
  <c r="M941" i="19"/>
  <c r="L942" i="19"/>
  <c r="M942" i="19"/>
  <c r="M943" i="19"/>
  <c r="L944" i="19"/>
  <c r="M944" i="19"/>
  <c r="L945" i="19"/>
  <c r="M945" i="19"/>
  <c r="M946" i="19"/>
  <c r="L947" i="19"/>
  <c r="M947" i="19"/>
  <c r="L948" i="19"/>
  <c r="M948" i="19"/>
  <c r="L949" i="19"/>
  <c r="M949" i="19"/>
  <c r="M950" i="19"/>
  <c r="L951" i="19"/>
  <c r="M951" i="19"/>
  <c r="L952" i="19"/>
  <c r="M952" i="19"/>
  <c r="M953" i="19"/>
  <c r="L954" i="19"/>
  <c r="M954" i="19"/>
  <c r="L955" i="19"/>
  <c r="M955" i="19"/>
  <c r="L956" i="19"/>
  <c r="M956" i="19"/>
  <c r="M957" i="19"/>
  <c r="M958" i="19"/>
  <c r="L959" i="19"/>
  <c r="M959" i="19"/>
  <c r="L960" i="19"/>
  <c r="M960" i="19"/>
  <c r="L961" i="19"/>
  <c r="M961" i="19"/>
  <c r="M962" i="19"/>
  <c r="L963" i="19"/>
  <c r="M963" i="19"/>
  <c r="M964" i="19"/>
  <c r="L965" i="19"/>
  <c r="M965" i="19"/>
  <c r="L966" i="19"/>
  <c r="M966" i="19"/>
  <c r="L967" i="19"/>
  <c r="M967" i="19"/>
  <c r="L968" i="19"/>
  <c r="M968" i="19"/>
  <c r="L969" i="19"/>
  <c r="M969" i="19"/>
  <c r="L970" i="19"/>
  <c r="M970" i="19"/>
  <c r="L971" i="19"/>
  <c r="M971" i="19"/>
  <c r="L972" i="19"/>
  <c r="M972" i="19"/>
  <c r="L973" i="19"/>
  <c r="M973" i="19"/>
  <c r="L974" i="19"/>
  <c r="M974" i="19"/>
  <c r="M975" i="19"/>
  <c r="L976" i="19"/>
  <c r="M976" i="19"/>
  <c r="M977" i="19"/>
  <c r="M978" i="19"/>
  <c r="L979" i="19"/>
  <c r="M979" i="19"/>
  <c r="L980" i="19"/>
  <c r="M980" i="19"/>
  <c r="M981" i="19"/>
  <c r="L982" i="19"/>
  <c r="M982" i="19"/>
  <c r="M983" i="19"/>
  <c r="L984" i="19"/>
  <c r="M984" i="19"/>
  <c r="L985" i="19"/>
  <c r="M985" i="19"/>
  <c r="L986" i="19"/>
  <c r="M986" i="19"/>
  <c r="L987" i="19"/>
  <c r="M987" i="19"/>
  <c r="L988" i="19"/>
  <c r="M988" i="19"/>
  <c r="M989" i="19"/>
  <c r="M990" i="19"/>
  <c r="L991" i="19"/>
  <c r="M991" i="19"/>
  <c r="L992" i="19"/>
  <c r="M992" i="19"/>
  <c r="M993" i="19"/>
  <c r="L994" i="19"/>
  <c r="M994" i="19"/>
  <c r="L995" i="19"/>
  <c r="M995" i="19"/>
  <c r="L996" i="19"/>
  <c r="M996" i="19"/>
  <c r="M997" i="19"/>
  <c r="L998" i="19"/>
  <c r="M998" i="19"/>
  <c r="M999" i="19"/>
  <c r="L1000" i="19"/>
  <c r="M1000" i="19"/>
  <c r="L1001" i="19"/>
  <c r="M1001" i="19"/>
  <c r="L1002" i="19"/>
  <c r="M1002" i="19"/>
  <c r="L1003" i="19"/>
  <c r="M1003" i="19"/>
  <c r="L1004" i="19"/>
  <c r="M1004" i="19"/>
  <c r="L1005" i="19"/>
  <c r="M1005" i="19"/>
  <c r="M1006" i="19"/>
  <c r="M1007" i="19"/>
  <c r="L1008" i="19"/>
  <c r="M1008" i="19"/>
  <c r="L1009" i="19"/>
  <c r="M1009" i="19"/>
  <c r="L1010" i="19"/>
  <c r="M1010" i="19"/>
  <c r="L1011" i="19"/>
  <c r="M1011" i="19"/>
  <c r="L1012" i="19"/>
  <c r="M1012" i="19"/>
  <c r="M1013" i="19"/>
  <c r="L1014" i="19"/>
  <c r="M1014" i="19"/>
  <c r="L1015" i="19"/>
  <c r="M1015" i="19"/>
  <c r="M1016" i="19"/>
  <c r="L1017" i="19"/>
  <c r="M1017" i="19"/>
  <c r="L1018" i="19"/>
  <c r="M1018" i="19"/>
  <c r="L1019" i="19"/>
  <c r="M1019" i="19"/>
  <c r="L1020" i="19"/>
  <c r="M1020" i="19"/>
  <c r="L1021" i="19"/>
  <c r="M1021" i="19"/>
  <c r="M1022" i="19"/>
  <c r="L1023" i="19"/>
  <c r="M1023" i="19"/>
  <c r="M1024" i="19"/>
  <c r="L1025" i="19"/>
  <c r="M1025" i="19"/>
  <c r="L1026" i="19"/>
  <c r="M1026" i="19"/>
  <c r="L1027" i="19"/>
  <c r="M1027" i="19"/>
  <c r="L1028" i="19"/>
  <c r="M1028" i="19"/>
  <c r="L1029" i="19"/>
  <c r="M1029" i="19"/>
  <c r="M1030" i="19"/>
  <c r="L1031" i="19"/>
  <c r="M1031" i="19"/>
  <c r="M1032" i="19"/>
  <c r="L1033" i="19"/>
  <c r="M1033" i="19"/>
  <c r="L1034" i="19"/>
  <c r="M1034" i="19"/>
  <c r="M1035" i="19"/>
  <c r="L1036" i="19"/>
  <c r="M1036" i="19"/>
  <c r="M1037" i="19"/>
  <c r="L1038" i="19"/>
  <c r="M1038" i="19"/>
  <c r="L1039" i="19"/>
  <c r="M1039" i="19"/>
  <c r="L1040" i="19"/>
  <c r="M1040" i="19"/>
  <c r="L1041" i="19"/>
  <c r="M1041" i="19"/>
  <c r="M1042" i="19"/>
  <c r="L1043" i="19"/>
  <c r="M1043" i="19"/>
  <c r="M1044" i="19"/>
  <c r="L1045" i="19"/>
  <c r="M1045" i="19"/>
  <c r="L1046" i="19"/>
  <c r="M1046" i="19"/>
  <c r="M1047" i="19"/>
  <c r="L1048" i="19"/>
  <c r="M1048" i="19"/>
  <c r="M1049" i="19"/>
  <c r="L1050" i="19"/>
  <c r="M1050" i="19"/>
  <c r="L1051" i="19"/>
  <c r="M1051" i="19"/>
  <c r="L1052" i="19"/>
  <c r="M1052" i="19"/>
  <c r="L1053" i="19"/>
  <c r="M1053" i="19"/>
  <c r="L1054" i="19"/>
  <c r="M1054" i="19"/>
  <c r="L1055" i="19"/>
  <c r="M1055" i="19"/>
  <c r="L1056" i="19"/>
  <c r="M1056" i="19"/>
  <c r="M1057" i="19"/>
  <c r="M1058" i="19"/>
  <c r="M1059" i="19"/>
  <c r="L1060" i="19"/>
  <c r="M1060" i="19"/>
  <c r="L1061" i="19"/>
  <c r="M1061" i="19"/>
  <c r="L1062" i="19"/>
  <c r="M1062" i="19"/>
  <c r="L1063" i="19"/>
  <c r="M1063" i="19"/>
  <c r="M1064" i="19"/>
  <c r="M1065" i="19"/>
  <c r="L1066" i="19"/>
  <c r="M1066" i="19"/>
  <c r="M1067" i="19"/>
  <c r="L1068" i="19"/>
  <c r="M1068" i="19"/>
  <c r="L1069" i="19"/>
  <c r="M1069" i="19"/>
  <c r="M1070" i="19"/>
  <c r="M1071" i="19"/>
  <c r="L1072" i="19"/>
  <c r="M1072" i="19"/>
  <c r="L1073" i="19"/>
  <c r="M1073" i="19"/>
  <c r="L1074" i="19"/>
  <c r="M1074" i="19"/>
  <c r="L1075" i="19"/>
  <c r="M1075" i="19"/>
  <c r="L1076" i="19"/>
  <c r="M1076" i="19"/>
  <c r="M1077" i="19"/>
  <c r="L1078" i="19"/>
  <c r="M1078" i="19"/>
  <c r="M1079" i="19"/>
  <c r="L1080" i="19"/>
  <c r="M1080" i="19"/>
  <c r="L1081" i="19"/>
  <c r="M1081" i="19"/>
  <c r="L1082" i="19"/>
  <c r="M1082" i="19"/>
  <c r="L10491" i="25"/>
  <c r="M10491" i="25"/>
  <c r="L10492" i="25"/>
  <c r="M10492" i="25"/>
  <c r="F10492" i="25"/>
  <c r="L9751" i="25"/>
  <c r="M9751" i="25"/>
  <c r="L9132" i="25"/>
  <c r="M9132" i="25"/>
  <c r="L9133" i="25"/>
  <c r="M9133" i="25"/>
  <c r="L9134" i="25"/>
  <c r="M9134" i="25"/>
  <c r="L9135" i="25"/>
  <c r="M9135" i="25"/>
  <c r="L9136" i="25"/>
  <c r="M9136" i="25"/>
  <c r="L9137" i="25"/>
  <c r="M9137" i="25"/>
  <c r="M9138" i="25"/>
  <c r="M9139" i="25"/>
  <c r="M9140" i="25"/>
  <c r="M9141" i="25"/>
  <c r="M9142" i="25"/>
  <c r="M9143" i="25"/>
  <c r="M9144" i="25"/>
  <c r="M9145" i="25"/>
  <c r="L9146" i="25"/>
  <c r="M9146" i="25"/>
  <c r="M9147" i="25"/>
  <c r="M9148" i="25"/>
  <c r="M9149" i="25"/>
  <c r="M9150" i="25"/>
  <c r="M9151" i="25"/>
  <c r="M9152" i="25"/>
  <c r="M9153" i="25"/>
  <c r="M9154" i="25"/>
  <c r="M9155" i="25"/>
  <c r="M9156" i="25"/>
  <c r="L9157" i="25"/>
  <c r="M9157" i="25"/>
  <c r="M9158" i="25"/>
  <c r="L9159" i="25"/>
  <c r="M9159" i="25"/>
  <c r="L9160" i="25"/>
  <c r="M9160" i="25"/>
  <c r="M9161" i="25"/>
  <c r="M9162" i="25"/>
  <c r="M9163" i="25"/>
  <c r="M9164" i="25"/>
  <c r="L9165" i="25"/>
  <c r="M9165" i="25"/>
  <c r="M9166" i="25"/>
  <c r="M9167" i="25"/>
  <c r="M9168" i="25"/>
  <c r="M9169" i="25"/>
  <c r="M9170" i="25"/>
  <c r="M9171" i="25"/>
  <c r="M9172" i="25"/>
  <c r="M9173" i="25"/>
  <c r="L9174" i="25"/>
  <c r="M9174" i="25"/>
  <c r="M9175" i="25"/>
  <c r="M9176" i="25"/>
  <c r="M9177" i="25"/>
  <c r="M9178" i="25"/>
  <c r="M9179" i="25"/>
  <c r="M9180" i="25"/>
  <c r="L9181" i="25"/>
  <c r="M9181" i="25"/>
  <c r="M9182" i="25"/>
  <c r="L9183" i="25"/>
  <c r="M9183" i="25"/>
  <c r="L9184" i="25"/>
  <c r="M9184" i="25"/>
  <c r="M9185" i="25"/>
  <c r="M9186" i="25"/>
  <c r="M9187" i="25"/>
  <c r="L9188" i="25"/>
  <c r="M9188" i="25"/>
  <c r="L9189" i="25"/>
  <c r="M9189" i="25"/>
  <c r="L9190" i="25"/>
  <c r="M9190" i="25"/>
  <c r="M9191" i="25"/>
  <c r="M9192" i="25"/>
  <c r="M9193" i="25"/>
  <c r="M9194" i="25"/>
  <c r="L9195" i="25"/>
  <c r="M9195" i="25"/>
  <c r="M9196" i="25"/>
  <c r="M9197" i="25"/>
  <c r="L9198" i="25"/>
  <c r="M9198" i="25"/>
  <c r="M9199" i="25"/>
  <c r="M9200" i="25"/>
  <c r="M9201" i="25"/>
  <c r="M9202" i="25"/>
  <c r="M9203" i="25"/>
  <c r="L9204" i="25"/>
  <c r="M9204" i="25"/>
  <c r="L9205" i="25"/>
  <c r="M9205" i="25"/>
  <c r="M9206" i="25"/>
  <c r="M9207" i="25"/>
  <c r="M9208" i="25"/>
  <c r="L9209" i="25"/>
  <c r="M9209" i="25"/>
  <c r="L9210" i="25"/>
  <c r="M9210" i="25"/>
  <c r="M9211" i="25"/>
  <c r="M9212" i="25"/>
  <c r="M9213" i="25"/>
  <c r="M9214" i="25"/>
  <c r="M9215" i="25"/>
  <c r="M9216" i="25"/>
  <c r="L9217" i="25"/>
  <c r="M9217" i="25"/>
  <c r="M9218" i="25"/>
  <c r="M9219" i="25"/>
  <c r="M9220" i="25"/>
  <c r="M9221" i="25"/>
  <c r="M9222" i="25"/>
  <c r="M9223" i="25"/>
  <c r="M9224" i="25"/>
  <c r="L9225" i="25"/>
  <c r="M9225" i="25"/>
  <c r="M9226" i="25"/>
  <c r="M9227" i="25"/>
  <c r="M9228" i="25"/>
  <c r="M9229" i="25"/>
  <c r="M9230" i="25"/>
  <c r="L9231" i="25"/>
  <c r="M9231" i="25"/>
  <c r="L9232" i="25"/>
  <c r="M9232" i="25"/>
  <c r="M9233" i="25"/>
  <c r="M9234" i="25"/>
  <c r="M9235" i="25"/>
  <c r="M9236" i="25"/>
  <c r="L9237" i="25"/>
  <c r="M9237" i="25"/>
  <c r="M9238" i="25"/>
  <c r="M9239" i="25"/>
  <c r="M9240" i="25"/>
  <c r="M9241" i="25"/>
  <c r="L9242" i="25"/>
  <c r="M9242" i="25"/>
  <c r="M9243" i="25"/>
  <c r="M9244" i="25"/>
  <c r="L9245" i="25"/>
  <c r="M9245" i="25"/>
  <c r="M9246" i="25"/>
  <c r="M9247" i="25"/>
  <c r="M9248" i="25"/>
  <c r="M9249" i="25"/>
  <c r="L9250" i="25"/>
  <c r="M9250" i="25"/>
  <c r="L9251" i="25"/>
  <c r="M9251" i="25"/>
  <c r="L9252" i="25"/>
  <c r="M9252" i="25"/>
  <c r="M9253" i="25"/>
  <c r="L9254" i="25"/>
  <c r="M9254" i="25"/>
  <c r="M9255" i="25"/>
  <c r="M9256" i="25"/>
  <c r="M9257" i="25"/>
  <c r="M9258" i="25"/>
  <c r="M9259" i="25"/>
  <c r="M9260" i="25"/>
  <c r="M9261" i="25"/>
  <c r="M9262" i="25"/>
  <c r="M9263" i="25"/>
  <c r="L9264" i="25"/>
  <c r="M9264" i="25"/>
  <c r="L9265" i="25"/>
  <c r="M9265" i="25"/>
  <c r="L9266" i="25"/>
  <c r="M9266" i="25"/>
  <c r="L9267" i="25"/>
  <c r="M9267" i="25"/>
  <c r="M9268" i="25"/>
  <c r="M9269" i="25"/>
  <c r="L9270" i="25"/>
  <c r="M9270" i="25"/>
  <c r="M9271" i="25"/>
  <c r="L9272" i="25"/>
  <c r="M9272" i="25"/>
  <c r="L9273" i="25"/>
  <c r="M9273" i="25"/>
  <c r="M9274" i="25"/>
  <c r="M9275" i="25"/>
  <c r="L9276" i="25"/>
  <c r="M9276" i="25"/>
  <c r="M9277" i="25"/>
  <c r="L9278" i="25"/>
  <c r="M9278" i="25"/>
  <c r="L9279" i="25"/>
  <c r="M9279" i="25"/>
  <c r="L9280" i="25"/>
  <c r="M9280" i="25"/>
  <c r="L9281" i="25"/>
  <c r="M9281" i="25"/>
  <c r="L9282" i="25"/>
  <c r="M9282" i="25"/>
  <c r="L9283" i="25"/>
  <c r="M9283" i="25"/>
  <c r="L9284" i="25"/>
  <c r="M9284" i="25"/>
  <c r="L9285" i="25"/>
  <c r="M9285" i="25"/>
  <c r="L9286" i="25"/>
  <c r="M9286" i="25"/>
  <c r="L9287" i="25"/>
  <c r="M9287" i="25"/>
  <c r="L9288" i="25"/>
  <c r="M9288" i="25"/>
  <c r="L9289" i="25"/>
  <c r="M9289" i="25"/>
  <c r="L9290" i="25"/>
  <c r="M9290" i="25"/>
  <c r="L9291" i="25"/>
  <c r="M9291" i="25"/>
  <c r="L9292" i="25"/>
  <c r="M9292" i="25"/>
  <c r="M9293" i="25"/>
  <c r="M9294" i="25"/>
  <c r="M9295" i="25"/>
  <c r="M9296" i="25"/>
  <c r="M9297" i="25"/>
  <c r="M9298" i="25"/>
  <c r="M9299" i="25"/>
  <c r="M9300" i="25"/>
  <c r="M9301" i="25"/>
  <c r="L9302" i="25"/>
  <c r="M9302" i="25"/>
  <c r="M9303" i="25"/>
  <c r="M9304" i="25"/>
  <c r="M9305" i="25"/>
  <c r="M9306" i="25"/>
  <c r="M9307" i="25"/>
  <c r="M9308" i="25"/>
  <c r="M9309" i="25"/>
  <c r="M9310" i="25"/>
  <c r="M9311" i="25"/>
  <c r="M9312" i="25"/>
  <c r="M9313" i="25"/>
  <c r="M9314" i="25"/>
  <c r="M9315" i="25"/>
  <c r="M9316" i="25"/>
  <c r="M9317" i="25"/>
  <c r="M9318" i="25"/>
  <c r="M9319" i="25"/>
  <c r="M9320" i="25"/>
  <c r="L9321" i="25"/>
  <c r="M9321" i="25"/>
  <c r="L9322" i="25"/>
  <c r="M9322" i="25"/>
  <c r="M9323" i="25"/>
  <c r="L9324" i="25"/>
  <c r="M9324" i="25"/>
  <c r="L9325" i="25"/>
  <c r="M9325" i="25"/>
  <c r="M9326" i="25"/>
  <c r="L9327" i="25"/>
  <c r="M9327" i="25"/>
  <c r="M9328" i="25"/>
  <c r="L9329" i="25"/>
  <c r="M9329" i="25"/>
  <c r="M9330" i="25"/>
  <c r="L9331" i="25"/>
  <c r="M9331" i="25"/>
  <c r="M9332" i="25"/>
  <c r="M9333" i="25"/>
  <c r="M9334" i="25"/>
  <c r="M9335" i="25"/>
  <c r="M9336" i="25"/>
  <c r="L9337" i="25"/>
  <c r="M9337" i="25"/>
  <c r="L9338" i="25"/>
  <c r="M9338" i="25"/>
  <c r="M9339" i="25"/>
  <c r="M9340" i="25"/>
  <c r="M9341" i="25"/>
  <c r="L9342" i="25"/>
  <c r="M9342" i="25"/>
  <c r="M9343" i="25"/>
  <c r="M9344" i="25"/>
  <c r="L9345" i="25"/>
  <c r="M9345" i="25"/>
  <c r="M9346" i="25"/>
  <c r="M9347" i="25"/>
  <c r="M9348" i="25"/>
  <c r="M9349" i="25"/>
  <c r="M9350" i="25"/>
  <c r="M9351" i="25"/>
  <c r="M9352" i="25"/>
  <c r="M9353" i="25"/>
  <c r="M9354" i="25"/>
  <c r="L9355" i="25"/>
  <c r="M9355" i="25"/>
  <c r="M9356" i="25"/>
  <c r="M9357" i="25"/>
  <c r="L9358" i="25"/>
  <c r="M9358" i="25"/>
  <c r="L9359" i="25"/>
  <c r="M9359" i="25"/>
  <c r="L9360" i="25"/>
  <c r="M9360" i="25"/>
  <c r="L9361" i="25"/>
  <c r="M9361" i="25"/>
  <c r="L9362" i="25"/>
  <c r="M9362" i="25"/>
  <c r="L9363" i="25"/>
  <c r="M9363" i="25"/>
  <c r="L9364" i="25"/>
  <c r="M9364" i="25"/>
  <c r="M9365" i="25"/>
  <c r="M9366" i="25"/>
  <c r="M9367" i="25"/>
  <c r="M9368" i="25"/>
  <c r="L9369" i="25"/>
  <c r="M9369" i="25"/>
  <c r="L9370" i="25"/>
  <c r="M9370" i="25"/>
  <c r="L9371" i="25"/>
  <c r="M9371" i="25"/>
  <c r="M9372" i="25"/>
  <c r="M9373" i="25"/>
  <c r="M9374" i="25"/>
  <c r="M9375" i="25"/>
  <c r="M9376" i="25"/>
  <c r="M9377" i="25"/>
  <c r="L9378" i="25"/>
  <c r="M9378" i="25"/>
  <c r="L9379" i="25"/>
  <c r="M9379" i="25"/>
  <c r="M9380" i="25"/>
  <c r="L9381" i="25"/>
  <c r="M9381" i="25"/>
  <c r="M9382" i="25"/>
  <c r="M9383" i="25"/>
  <c r="M9384" i="25"/>
  <c r="M9385" i="25"/>
  <c r="M9386" i="25"/>
  <c r="M9387" i="25"/>
  <c r="M9388" i="25"/>
  <c r="M9389" i="25"/>
  <c r="M9390" i="25"/>
  <c r="M9391" i="25"/>
  <c r="M9392" i="25"/>
  <c r="M9393" i="25"/>
  <c r="M9394" i="25"/>
  <c r="M9395" i="25"/>
  <c r="M9396" i="25"/>
  <c r="M9397" i="25"/>
  <c r="M9398" i="25"/>
  <c r="M9399" i="25"/>
  <c r="M9400" i="25"/>
  <c r="M9401" i="25"/>
  <c r="M9402" i="25"/>
  <c r="M9403" i="25"/>
  <c r="M9404" i="25"/>
  <c r="L9405" i="25"/>
  <c r="M9405" i="25"/>
  <c r="M9406" i="25"/>
  <c r="M9407" i="25"/>
  <c r="L9408" i="25"/>
  <c r="M9408" i="25"/>
  <c r="L9409" i="25"/>
  <c r="M9409" i="25"/>
  <c r="L9410" i="25"/>
  <c r="M9410" i="25"/>
  <c r="M9411" i="25"/>
  <c r="M9412" i="25"/>
  <c r="M9413" i="25"/>
  <c r="M9414" i="25"/>
  <c r="L9415" i="25"/>
  <c r="M9415" i="25"/>
  <c r="M9416" i="25"/>
  <c r="L9417" i="25"/>
  <c r="M9417" i="25"/>
  <c r="M9418" i="25"/>
  <c r="M9419" i="25"/>
  <c r="M9420" i="25"/>
  <c r="M9421" i="25"/>
  <c r="M9422" i="25"/>
  <c r="L9423" i="25"/>
  <c r="M9423" i="25"/>
  <c r="M9424" i="25"/>
  <c r="M9425" i="25"/>
  <c r="M9426" i="25"/>
  <c r="M9427" i="25"/>
  <c r="M9428" i="25"/>
  <c r="M9429" i="25"/>
  <c r="L9430" i="25"/>
  <c r="M9430" i="25"/>
  <c r="M9431" i="25"/>
  <c r="M9432" i="25"/>
  <c r="L9433" i="25"/>
  <c r="M9433" i="25"/>
  <c r="M9434" i="25"/>
  <c r="M9435" i="25"/>
  <c r="L9436" i="25"/>
  <c r="M9436" i="25"/>
  <c r="M9437" i="25"/>
  <c r="M9438" i="25"/>
  <c r="M9439" i="25"/>
  <c r="M9440" i="25"/>
  <c r="M9441" i="25"/>
  <c r="M9442" i="25"/>
  <c r="M9443" i="25"/>
  <c r="L9444" i="25"/>
  <c r="M9444" i="25"/>
  <c r="L9445" i="25"/>
  <c r="M9445" i="25"/>
  <c r="L9446" i="25"/>
  <c r="M9446" i="25"/>
  <c r="L9447" i="25"/>
  <c r="M9447" i="25"/>
  <c r="M9448" i="25"/>
  <c r="M9449" i="25"/>
  <c r="M9450" i="25"/>
  <c r="M9451" i="25"/>
  <c r="M9452" i="25"/>
  <c r="M9453" i="25"/>
  <c r="M9454" i="25"/>
  <c r="M9455" i="25"/>
  <c r="M9456" i="25"/>
  <c r="L9457" i="25"/>
  <c r="M9457" i="25"/>
  <c r="M9458" i="25"/>
  <c r="M9459" i="25"/>
  <c r="L9460" i="25"/>
  <c r="M9460" i="25"/>
  <c r="M9461" i="25"/>
  <c r="L9462" i="25"/>
  <c r="M9462" i="25"/>
  <c r="L9463" i="25"/>
  <c r="M9463" i="25"/>
  <c r="M9464" i="25"/>
  <c r="M9465" i="25"/>
  <c r="M9466" i="25"/>
  <c r="L9467" i="25"/>
  <c r="M9467" i="25"/>
  <c r="L9468" i="25"/>
  <c r="M9468" i="25"/>
  <c r="L9469" i="25"/>
  <c r="M9469" i="25"/>
  <c r="M9470" i="25"/>
  <c r="L9471" i="25"/>
  <c r="M9471" i="25"/>
  <c r="M9472" i="25"/>
  <c r="M9473" i="25"/>
  <c r="M9474" i="25"/>
  <c r="M9475" i="25"/>
  <c r="M9476" i="25"/>
  <c r="M9477" i="25"/>
  <c r="L9478" i="25"/>
  <c r="M9478" i="25"/>
  <c r="M9479" i="25"/>
  <c r="M9480" i="25"/>
  <c r="M9481" i="25"/>
  <c r="M9482" i="25"/>
  <c r="L9483" i="25"/>
  <c r="M9483" i="25"/>
  <c r="M9484" i="25"/>
  <c r="M9485" i="25"/>
  <c r="M9486" i="25"/>
  <c r="L9487" i="25"/>
  <c r="M9487" i="25"/>
  <c r="M9488" i="25"/>
  <c r="M9489" i="25"/>
  <c r="M9490" i="25"/>
  <c r="M9491" i="25"/>
  <c r="M9492" i="25"/>
  <c r="M9493" i="25"/>
  <c r="M9494" i="25"/>
  <c r="L9495" i="25"/>
  <c r="M9495" i="25"/>
  <c r="L9496" i="25"/>
  <c r="M9496" i="25"/>
  <c r="L9497" i="25"/>
  <c r="M9497" i="25"/>
  <c r="M9498" i="25"/>
  <c r="M9499" i="25"/>
  <c r="M9500" i="25"/>
  <c r="M9501" i="25"/>
  <c r="M9502" i="25"/>
  <c r="L9503" i="25"/>
  <c r="M9503" i="25"/>
  <c r="L9504" i="25"/>
  <c r="M9504" i="25"/>
  <c r="L9505" i="25"/>
  <c r="M9505" i="25"/>
  <c r="L9506" i="25"/>
  <c r="M9506" i="25"/>
  <c r="L9507" i="25"/>
  <c r="M9507" i="25"/>
  <c r="M9508" i="25"/>
  <c r="M9509" i="25"/>
  <c r="M9510" i="25"/>
  <c r="M9511" i="25"/>
  <c r="M9512" i="25"/>
  <c r="M9513" i="25"/>
  <c r="L9514" i="25"/>
  <c r="M9514" i="25"/>
  <c r="M9515" i="25"/>
  <c r="M9516" i="25"/>
  <c r="L9517" i="25"/>
  <c r="M9517" i="25"/>
  <c r="M9518" i="25"/>
  <c r="M9519" i="25"/>
  <c r="M9520" i="25"/>
  <c r="M9521" i="25"/>
  <c r="M9522" i="25"/>
  <c r="M9523" i="25"/>
  <c r="M9524" i="25"/>
  <c r="M9525" i="25"/>
  <c r="M9526" i="25"/>
  <c r="M9527" i="25"/>
  <c r="M9528" i="25"/>
  <c r="M9529" i="25"/>
  <c r="M9530" i="25"/>
  <c r="M9531" i="25"/>
  <c r="M9532" i="25"/>
  <c r="M9533" i="25"/>
  <c r="M9534" i="25"/>
  <c r="M9535" i="25"/>
  <c r="M9536" i="25"/>
  <c r="M9537" i="25"/>
  <c r="M9538" i="25"/>
  <c r="M9539" i="25"/>
  <c r="M9540" i="25"/>
  <c r="M9541" i="25"/>
  <c r="M9542" i="25"/>
  <c r="M9543" i="25"/>
  <c r="L9544" i="25"/>
  <c r="M9544" i="25"/>
  <c r="M9545" i="25"/>
  <c r="M9546" i="25"/>
  <c r="M9547" i="25"/>
  <c r="M9548" i="25"/>
  <c r="M9549" i="25"/>
  <c r="L9550" i="25"/>
  <c r="M9550" i="25"/>
  <c r="M9551" i="25"/>
  <c r="L9552" i="25"/>
  <c r="M9552" i="25"/>
  <c r="M9553" i="25"/>
  <c r="M9554" i="25"/>
  <c r="L9555" i="25"/>
  <c r="M9555" i="25"/>
  <c r="M9556" i="25"/>
  <c r="M9557" i="25"/>
  <c r="M9558" i="25"/>
  <c r="M9559" i="25"/>
  <c r="M9560" i="25"/>
  <c r="L9561" i="25"/>
  <c r="M9561" i="25"/>
  <c r="J9561" i="25" s="1"/>
  <c r="M9562" i="25"/>
  <c r="M9563" i="25"/>
  <c r="M9564" i="25"/>
  <c r="M9565" i="25"/>
  <c r="M9566" i="25"/>
  <c r="M9567" i="25"/>
  <c r="M9568" i="25"/>
  <c r="M9569" i="25"/>
  <c r="M9570" i="25"/>
  <c r="M9571" i="25"/>
  <c r="L9572" i="25"/>
  <c r="M9572" i="25"/>
  <c r="M9573" i="25"/>
  <c r="M9574" i="25"/>
  <c r="M9575" i="25"/>
  <c r="M9576" i="25"/>
  <c r="M9577" i="25"/>
  <c r="L9578" i="25"/>
  <c r="M9578" i="25"/>
  <c r="L9579" i="25"/>
  <c r="M9579" i="25"/>
  <c r="L9580" i="25"/>
  <c r="M9580" i="25"/>
  <c r="M9581" i="25"/>
  <c r="M9582" i="25"/>
  <c r="M9583" i="25"/>
  <c r="L9584" i="25"/>
  <c r="M9584" i="25"/>
  <c r="M9585" i="25"/>
  <c r="M9586" i="25"/>
  <c r="M9587" i="25"/>
  <c r="M9588" i="25"/>
  <c r="L9589" i="25"/>
  <c r="M9589" i="25"/>
  <c r="M9590" i="25"/>
  <c r="M9591" i="25"/>
  <c r="M9592" i="25"/>
  <c r="M9593" i="25"/>
  <c r="M9594" i="25"/>
  <c r="L9595" i="25"/>
  <c r="M9595" i="25"/>
  <c r="L9596" i="25"/>
  <c r="M9596" i="25"/>
  <c r="M9597" i="25"/>
  <c r="M9598" i="25"/>
  <c r="M9599" i="25"/>
  <c r="M9600" i="25"/>
  <c r="L9601" i="25"/>
  <c r="M9601" i="25"/>
  <c r="L9602" i="25"/>
  <c r="M9602" i="25"/>
  <c r="M9603" i="25"/>
  <c r="L9604" i="25"/>
  <c r="M9604" i="25"/>
  <c r="M9605" i="25"/>
  <c r="M9606" i="25"/>
  <c r="M9607" i="25"/>
  <c r="M9608" i="25"/>
  <c r="M9609" i="25"/>
  <c r="M9610" i="25"/>
  <c r="M9611" i="25"/>
  <c r="M9612" i="25"/>
  <c r="M9613" i="25"/>
  <c r="M9614" i="25"/>
  <c r="M9615" i="25"/>
  <c r="M9616" i="25"/>
  <c r="M9617" i="25"/>
  <c r="M9618" i="25"/>
  <c r="L9619" i="25"/>
  <c r="M9619" i="25"/>
  <c r="M9620" i="25"/>
  <c r="L9621" i="25"/>
  <c r="M9621" i="25"/>
  <c r="M9622" i="25"/>
  <c r="M9623" i="25"/>
  <c r="M9624" i="25"/>
  <c r="L9625" i="25"/>
  <c r="M9625" i="25"/>
  <c r="M9626" i="25"/>
  <c r="L9627" i="25"/>
  <c r="M9627" i="25"/>
  <c r="M9628" i="25"/>
  <c r="M9629" i="25"/>
  <c r="M9630" i="25"/>
  <c r="L9631" i="25"/>
  <c r="M9631" i="25"/>
  <c r="M9632" i="25"/>
  <c r="M9633" i="25"/>
  <c r="M9634" i="25"/>
  <c r="M9635" i="25"/>
  <c r="M9636" i="25"/>
  <c r="L9637" i="25"/>
  <c r="M9637" i="25"/>
  <c r="L9638" i="25"/>
  <c r="M9638" i="25"/>
  <c r="M9639" i="25"/>
  <c r="M9640" i="25"/>
  <c r="M9641" i="25"/>
  <c r="M9642" i="25"/>
  <c r="M9643" i="25"/>
  <c r="M9644" i="25"/>
  <c r="M9645" i="25"/>
  <c r="M9646" i="25"/>
  <c r="M9647" i="25"/>
  <c r="M9648" i="25"/>
  <c r="M9649" i="25"/>
  <c r="M9650" i="25"/>
  <c r="M9651" i="25"/>
  <c r="M9652" i="25"/>
  <c r="M9653" i="25"/>
  <c r="M9654" i="25"/>
  <c r="M9655" i="25"/>
  <c r="M9656" i="25"/>
  <c r="M9657" i="25"/>
  <c r="M9658" i="25"/>
  <c r="M9659" i="25"/>
  <c r="M9660" i="25"/>
  <c r="L9661" i="25"/>
  <c r="M9661" i="25"/>
  <c r="M9662" i="25"/>
  <c r="L9663" i="25"/>
  <c r="M9663" i="25"/>
  <c r="M9664" i="25"/>
  <c r="M9665" i="25"/>
  <c r="M9666" i="25"/>
  <c r="M9667" i="25"/>
  <c r="M9668" i="25"/>
  <c r="M9669" i="25"/>
  <c r="M9670" i="25"/>
  <c r="M9671" i="25"/>
  <c r="M9672" i="25"/>
  <c r="M9673" i="25"/>
  <c r="M9674" i="25"/>
  <c r="M9675" i="25"/>
  <c r="M9676" i="25"/>
  <c r="M9677" i="25"/>
  <c r="M9678" i="25"/>
  <c r="M9679" i="25"/>
  <c r="M9680" i="25"/>
  <c r="L9681" i="25"/>
  <c r="M9681" i="25"/>
  <c r="L9682" i="25"/>
  <c r="M9682" i="25"/>
  <c r="M9683" i="25"/>
  <c r="M9684" i="25"/>
  <c r="M9685" i="25"/>
  <c r="L9686" i="25"/>
  <c r="M9686" i="25"/>
  <c r="M9687" i="25"/>
  <c r="M9688" i="25"/>
  <c r="M9689" i="25"/>
  <c r="M9690" i="25"/>
  <c r="M9691" i="25"/>
  <c r="M9692" i="25"/>
  <c r="L9693" i="25"/>
  <c r="M9693" i="25"/>
  <c r="L9694" i="25"/>
  <c r="M9694" i="25"/>
  <c r="L9695" i="25"/>
  <c r="M9695" i="25"/>
  <c r="L9696" i="25"/>
  <c r="M9696" i="25"/>
  <c r="M9697" i="25"/>
  <c r="M9698" i="25"/>
  <c r="M9699" i="25"/>
  <c r="L9700" i="25"/>
  <c r="M9700" i="25"/>
  <c r="L9701" i="25"/>
  <c r="M9701" i="25"/>
  <c r="L9702" i="25"/>
  <c r="M9702" i="25"/>
  <c r="M9703" i="25"/>
  <c r="M9704" i="25"/>
  <c r="L9705" i="25"/>
  <c r="M9705" i="25"/>
  <c r="L9706" i="25"/>
  <c r="M9706" i="25"/>
  <c r="L9707" i="25"/>
  <c r="M9707" i="25"/>
  <c r="M9708" i="25"/>
  <c r="L9709" i="25"/>
  <c r="M9709" i="25"/>
  <c r="L9710" i="25"/>
  <c r="M9710" i="25"/>
  <c r="M9711" i="25"/>
  <c r="M9712" i="25"/>
  <c r="M9713" i="25"/>
  <c r="M9714" i="25"/>
  <c r="M9715" i="25"/>
  <c r="M9716" i="25"/>
  <c r="M9717" i="25"/>
  <c r="M9718" i="25"/>
  <c r="M9719" i="25"/>
  <c r="M9720" i="25"/>
  <c r="M9721" i="25"/>
  <c r="M9722" i="25"/>
  <c r="L9723" i="25"/>
  <c r="M9723" i="25"/>
  <c r="L9724" i="25"/>
  <c r="M9724" i="25"/>
  <c r="L9725" i="25"/>
  <c r="M9725" i="25"/>
  <c r="M9726" i="25"/>
  <c r="L9727" i="25"/>
  <c r="M9727" i="25"/>
  <c r="L9728" i="25"/>
  <c r="M9728" i="25"/>
  <c r="L9729" i="25"/>
  <c r="M9729" i="25"/>
  <c r="L9730" i="25"/>
  <c r="M9730" i="25"/>
  <c r="L9731" i="25"/>
  <c r="M9731" i="25"/>
  <c r="M9732" i="25"/>
  <c r="M9733" i="25"/>
  <c r="M9734" i="25"/>
  <c r="M9735" i="25"/>
  <c r="M9736" i="25"/>
  <c r="L9737" i="25"/>
  <c r="M9737" i="25"/>
  <c r="M9738" i="25"/>
  <c r="M9739" i="25"/>
  <c r="M9740" i="25"/>
  <c r="M9741" i="25"/>
  <c r="M9742" i="25"/>
  <c r="M9743" i="25"/>
  <c r="M9744" i="25"/>
  <c r="M9745" i="25"/>
  <c r="M9746" i="25"/>
  <c r="M9747" i="25"/>
  <c r="L9748" i="25"/>
  <c r="M9748" i="25"/>
  <c r="L9749" i="25"/>
  <c r="M9749" i="25"/>
  <c r="M9750" i="25"/>
  <c r="L9752" i="25"/>
  <c r="M9752" i="25"/>
  <c r="L9753" i="25"/>
  <c r="M9753" i="25"/>
  <c r="L9754" i="25"/>
  <c r="M9754" i="25"/>
  <c r="L9755" i="25"/>
  <c r="M9755" i="25"/>
  <c r="L9756" i="25"/>
  <c r="M9756" i="25"/>
  <c r="L9757" i="25"/>
  <c r="M9757" i="25"/>
  <c r="L9758" i="25"/>
  <c r="M9758" i="25"/>
  <c r="L9759" i="25"/>
  <c r="M9759" i="25"/>
  <c r="L9760" i="25"/>
  <c r="M9760" i="25"/>
  <c r="L9761" i="25"/>
  <c r="M9761" i="25"/>
  <c r="L9762" i="25"/>
  <c r="M9762" i="25"/>
  <c r="L9763" i="25"/>
  <c r="M9763" i="25"/>
  <c r="L9764" i="25"/>
  <c r="M9764" i="25"/>
  <c r="L9765" i="25"/>
  <c r="M9765" i="25"/>
  <c r="L9766" i="25"/>
  <c r="M9766" i="25"/>
  <c r="M9767" i="25"/>
  <c r="M9768" i="25"/>
  <c r="L9769" i="25"/>
  <c r="M9769" i="25"/>
  <c r="L9770" i="25"/>
  <c r="M9770" i="25"/>
  <c r="M9771" i="25"/>
  <c r="M9772" i="25"/>
  <c r="M9773" i="25"/>
  <c r="M9774" i="25"/>
  <c r="M9775" i="25"/>
  <c r="M9776" i="25"/>
  <c r="M9777" i="25"/>
  <c r="M9778" i="25"/>
  <c r="M9779" i="25"/>
  <c r="M9780" i="25"/>
  <c r="M9781" i="25"/>
  <c r="L9782" i="25"/>
  <c r="M9782" i="25"/>
  <c r="M9783" i="25"/>
  <c r="M9784" i="25"/>
  <c r="M9785" i="25"/>
  <c r="M9786" i="25"/>
  <c r="M9787" i="25"/>
  <c r="M9788" i="25"/>
  <c r="M9789" i="25"/>
  <c r="M9790" i="25"/>
  <c r="M9791" i="25"/>
  <c r="M9792" i="25"/>
  <c r="L9793" i="25"/>
  <c r="M9793" i="25"/>
  <c r="M9794" i="25"/>
  <c r="M9795" i="25"/>
  <c r="M9796" i="25"/>
  <c r="M9797" i="25"/>
  <c r="M9798" i="25"/>
  <c r="M9799" i="25"/>
  <c r="M9800" i="25"/>
  <c r="L9801" i="25"/>
  <c r="M9801" i="25"/>
  <c r="L9802" i="25"/>
  <c r="M9802" i="25"/>
  <c r="M9803" i="25"/>
  <c r="M9804" i="25"/>
  <c r="L9805" i="25"/>
  <c r="M9805" i="25"/>
  <c r="L9806" i="25"/>
  <c r="M9806" i="25"/>
  <c r="M9807" i="25"/>
  <c r="M9808" i="25"/>
  <c r="M9809" i="25"/>
  <c r="M9810" i="25"/>
  <c r="L9811" i="25"/>
  <c r="M9811" i="25"/>
  <c r="L9812" i="25"/>
  <c r="M9812" i="25"/>
  <c r="L9813" i="25"/>
  <c r="M9813" i="25"/>
  <c r="M9814" i="25"/>
  <c r="M9815" i="25"/>
  <c r="M9816" i="25"/>
  <c r="M9817" i="25"/>
  <c r="M9818" i="25"/>
  <c r="M9819" i="25"/>
  <c r="M9820" i="25"/>
  <c r="M9821" i="25"/>
  <c r="M9822" i="25"/>
  <c r="M9823" i="25"/>
  <c r="L9824" i="25"/>
  <c r="M9824" i="25"/>
  <c r="M9825" i="25"/>
  <c r="M9826" i="25"/>
  <c r="M9827" i="25"/>
  <c r="L9828" i="25"/>
  <c r="M9828" i="25"/>
  <c r="M9829" i="25"/>
  <c r="M9830" i="25"/>
  <c r="M9831" i="25"/>
  <c r="M9832" i="25"/>
  <c r="M9833" i="25"/>
  <c r="M9834" i="25"/>
  <c r="M9835" i="25"/>
  <c r="M9836" i="25"/>
  <c r="J9836" i="25" s="1"/>
  <c r="M9837" i="25"/>
  <c r="M9838" i="25"/>
  <c r="M9839" i="25"/>
  <c r="M9840" i="25"/>
  <c r="M9841" i="25"/>
  <c r="L9842" i="25"/>
  <c r="M9842" i="25"/>
  <c r="M9843" i="25"/>
  <c r="L9844" i="25"/>
  <c r="M9844" i="25"/>
  <c r="L9845" i="25"/>
  <c r="M9845" i="25"/>
  <c r="M9846" i="25"/>
  <c r="M9847" i="25"/>
  <c r="M9848" i="25"/>
  <c r="L9849" i="25"/>
  <c r="M9849" i="25"/>
  <c r="L9850" i="25"/>
  <c r="M9850" i="25"/>
  <c r="L9851" i="25"/>
  <c r="M9851" i="25"/>
  <c r="L9852" i="25"/>
  <c r="M9852" i="25"/>
  <c r="L9853" i="25"/>
  <c r="M9853" i="25"/>
  <c r="L9854" i="25"/>
  <c r="M9854" i="25"/>
  <c r="L9855" i="25"/>
  <c r="M9855" i="25"/>
  <c r="L9856" i="25"/>
  <c r="M9856" i="25"/>
  <c r="L9857" i="25"/>
  <c r="M9857" i="25"/>
  <c r="L9858" i="25"/>
  <c r="M9858" i="25"/>
  <c r="L9859" i="25"/>
  <c r="M9859" i="25"/>
  <c r="L9860" i="25"/>
  <c r="M9860" i="25"/>
  <c r="L9861" i="25"/>
  <c r="M9861" i="25"/>
  <c r="L9862" i="25"/>
  <c r="M9862" i="25"/>
  <c r="L9863" i="25"/>
  <c r="M9863" i="25"/>
  <c r="L9864" i="25"/>
  <c r="M9864" i="25"/>
  <c r="L9865" i="25"/>
  <c r="M9865" i="25"/>
  <c r="L9866" i="25"/>
  <c r="M9866" i="25"/>
  <c r="L9867" i="25"/>
  <c r="M9867" i="25"/>
  <c r="L9868" i="25"/>
  <c r="M9868" i="25"/>
  <c r="L9869" i="25"/>
  <c r="M9869" i="25"/>
  <c r="L9870" i="25"/>
  <c r="M9870" i="25"/>
  <c r="L9871" i="25"/>
  <c r="M9871" i="25"/>
  <c r="L9872" i="25"/>
  <c r="M9872" i="25"/>
  <c r="L9873" i="25"/>
  <c r="M9873" i="25"/>
  <c r="M9874" i="25"/>
  <c r="M9875" i="25"/>
  <c r="M9876" i="25"/>
  <c r="M9877" i="25"/>
  <c r="M9878" i="25"/>
  <c r="M9879" i="25"/>
  <c r="L9880" i="25"/>
  <c r="M9880" i="25"/>
  <c r="L9881" i="25"/>
  <c r="M9881" i="25"/>
  <c r="M9882" i="25"/>
  <c r="M9883" i="25"/>
  <c r="M9884" i="25"/>
  <c r="M9885" i="25"/>
  <c r="M9886" i="25"/>
  <c r="M9887" i="25"/>
  <c r="M9888" i="25"/>
  <c r="M9889" i="25"/>
  <c r="L9890" i="25"/>
  <c r="M9890" i="25"/>
  <c r="M9891" i="25"/>
  <c r="M9892" i="25"/>
  <c r="M9893" i="25"/>
  <c r="M9894" i="25"/>
  <c r="M9895" i="25"/>
  <c r="M9896" i="25"/>
  <c r="M9897" i="25"/>
  <c r="M9898" i="25"/>
  <c r="M9899" i="25"/>
  <c r="M9900" i="25"/>
  <c r="M9901" i="25"/>
  <c r="M9902" i="25"/>
  <c r="M9903" i="25"/>
  <c r="M9904" i="25"/>
  <c r="M9905" i="25"/>
  <c r="M9906" i="25"/>
  <c r="M9907" i="25"/>
  <c r="M9908" i="25"/>
  <c r="M9909" i="25"/>
  <c r="M9910" i="25"/>
  <c r="M9911" i="25"/>
  <c r="M9912" i="25"/>
  <c r="M9913" i="25"/>
  <c r="L9914" i="25"/>
  <c r="M9914" i="25"/>
  <c r="M9915" i="25"/>
  <c r="M9916" i="25"/>
  <c r="M9917" i="25"/>
  <c r="M9918" i="25"/>
  <c r="M9919" i="25"/>
  <c r="M9920" i="25"/>
  <c r="M9921" i="25"/>
  <c r="M9922" i="25"/>
  <c r="M9923" i="25"/>
  <c r="M9924" i="25"/>
  <c r="M9925" i="25"/>
  <c r="L9926" i="25"/>
  <c r="M9926" i="25"/>
  <c r="M9927" i="25"/>
  <c r="M9928" i="25"/>
  <c r="M9929" i="25"/>
  <c r="M9930" i="25"/>
  <c r="M9931" i="25"/>
  <c r="M9932" i="25"/>
  <c r="M9933" i="25"/>
  <c r="M9934" i="25"/>
  <c r="M9935" i="25"/>
  <c r="M9936" i="25"/>
  <c r="M9937" i="25"/>
  <c r="M9938" i="25"/>
  <c r="M9939" i="25"/>
  <c r="M9940" i="25"/>
  <c r="L9941" i="25"/>
  <c r="M9941" i="25"/>
  <c r="M9942" i="25"/>
  <c r="L9943" i="25"/>
  <c r="M9943" i="25"/>
  <c r="M9944" i="25"/>
  <c r="L9945" i="25"/>
  <c r="M9945" i="25"/>
  <c r="L9946" i="25"/>
  <c r="M9946" i="25"/>
  <c r="M9947" i="25"/>
  <c r="M9948" i="25"/>
  <c r="M9949" i="25"/>
  <c r="M9950" i="25"/>
  <c r="M9951" i="25"/>
  <c r="M9952" i="25"/>
  <c r="M9953" i="25"/>
  <c r="M9954" i="25"/>
  <c r="M9955" i="25"/>
  <c r="M9956" i="25"/>
  <c r="L9957" i="25"/>
  <c r="M9957" i="25"/>
  <c r="M9958" i="25"/>
  <c r="M9959" i="25"/>
  <c r="L9960" i="25"/>
  <c r="M9960" i="25"/>
  <c r="L9961" i="25"/>
  <c r="M9961" i="25"/>
  <c r="M9962" i="25"/>
  <c r="M9963" i="25"/>
  <c r="L9964" i="25"/>
  <c r="M9964" i="25"/>
  <c r="M9965" i="25"/>
  <c r="M9966" i="25"/>
  <c r="M9967" i="25"/>
  <c r="L9968" i="25"/>
  <c r="M9968" i="25"/>
  <c r="M9969" i="25"/>
  <c r="L9970" i="25"/>
  <c r="M9970" i="25"/>
  <c r="L9971" i="25"/>
  <c r="M9971" i="25"/>
  <c r="L9972" i="25"/>
  <c r="M9972" i="25"/>
  <c r="L9973" i="25"/>
  <c r="M9973" i="25"/>
  <c r="M9974" i="25"/>
  <c r="M9975" i="25"/>
  <c r="L9976" i="25"/>
  <c r="M9976" i="25"/>
  <c r="M9977" i="25"/>
  <c r="M9978" i="25"/>
  <c r="M9979" i="25"/>
  <c r="M9980" i="25"/>
  <c r="M9981" i="25"/>
  <c r="M9982" i="25"/>
  <c r="M9983" i="25"/>
  <c r="L9984" i="25"/>
  <c r="M9984" i="25"/>
  <c r="L9985" i="25"/>
  <c r="M9985" i="25"/>
  <c r="M9986" i="25"/>
  <c r="M9987" i="25"/>
  <c r="L9988" i="25"/>
  <c r="M9988" i="25"/>
  <c r="L9989" i="25"/>
  <c r="M9989" i="25"/>
  <c r="L9990" i="25"/>
  <c r="M9990" i="25"/>
  <c r="M9991" i="25"/>
  <c r="M9992" i="25"/>
  <c r="M9993" i="25"/>
  <c r="M9994" i="25"/>
  <c r="M9995" i="25"/>
  <c r="L9996" i="25"/>
  <c r="M9996" i="25"/>
  <c r="M9997" i="25"/>
  <c r="M9998" i="25"/>
  <c r="M9999" i="25"/>
  <c r="M10000" i="25"/>
  <c r="M10001" i="25"/>
  <c r="L10002" i="25"/>
  <c r="M10002" i="25"/>
  <c r="M10003" i="25"/>
  <c r="M10004" i="25"/>
  <c r="M10005" i="25"/>
  <c r="M10006" i="25"/>
  <c r="L10007" i="25"/>
  <c r="M10007" i="25"/>
  <c r="M10008" i="25"/>
  <c r="L10009" i="25"/>
  <c r="M10009" i="25"/>
  <c r="M10010" i="25"/>
  <c r="M10011" i="25"/>
  <c r="M10012" i="25"/>
  <c r="M10013" i="25"/>
  <c r="M10014" i="25"/>
  <c r="M10015" i="25"/>
  <c r="L10016" i="25"/>
  <c r="M10016" i="25"/>
  <c r="L10017" i="25"/>
  <c r="M10017" i="25"/>
  <c r="M10018" i="25"/>
  <c r="M10019" i="25"/>
  <c r="M10020" i="25"/>
  <c r="M10021" i="25"/>
  <c r="M10022" i="25"/>
  <c r="M10023" i="25"/>
  <c r="M10024" i="25"/>
  <c r="M10025" i="25"/>
  <c r="M10026" i="25"/>
  <c r="M10027" i="25"/>
  <c r="M10028" i="25"/>
  <c r="M10029" i="25"/>
  <c r="M10030" i="25"/>
  <c r="M10031" i="25"/>
  <c r="M10032" i="25"/>
  <c r="M10033" i="25"/>
  <c r="M10034" i="25"/>
  <c r="M10035" i="25"/>
  <c r="L10036" i="25"/>
  <c r="M10036" i="25"/>
  <c r="M10037" i="25"/>
  <c r="M10038" i="25"/>
  <c r="M10039" i="25"/>
  <c r="L10040" i="25"/>
  <c r="M10040" i="25"/>
  <c r="M10041" i="25"/>
  <c r="M10042" i="25"/>
  <c r="M10043" i="25"/>
  <c r="M10044" i="25"/>
  <c r="M10045" i="25"/>
  <c r="M10046" i="25"/>
  <c r="M10047" i="25"/>
  <c r="L10048" i="25"/>
  <c r="M10048" i="25"/>
  <c r="L10049" i="25"/>
  <c r="M10049" i="25"/>
  <c r="M10050" i="25"/>
  <c r="M10051" i="25"/>
  <c r="M10052" i="25"/>
  <c r="M10053" i="25"/>
  <c r="M10054" i="25"/>
  <c r="M10055" i="25"/>
  <c r="M10056" i="25"/>
  <c r="L10057" i="25"/>
  <c r="M10057" i="25"/>
  <c r="M10058" i="25"/>
  <c r="M10059" i="25"/>
  <c r="L10060" i="25"/>
  <c r="M10060" i="25"/>
  <c r="M10061" i="25"/>
  <c r="M10062" i="25"/>
  <c r="M10063" i="25"/>
  <c r="M10064" i="25"/>
  <c r="M10065" i="25"/>
  <c r="L10066" i="25"/>
  <c r="M10066" i="25"/>
  <c r="M10067" i="25"/>
  <c r="M10068" i="25"/>
  <c r="M10069" i="25"/>
  <c r="M10070" i="25"/>
  <c r="L10071" i="25"/>
  <c r="M10071" i="25"/>
  <c r="M10072" i="25"/>
  <c r="M10073" i="25"/>
  <c r="M10074" i="25"/>
  <c r="M10075" i="25"/>
  <c r="L10076" i="25"/>
  <c r="M10076" i="25"/>
  <c r="M10077" i="25"/>
  <c r="M10078" i="25"/>
  <c r="M10079" i="25"/>
  <c r="M10080" i="25"/>
  <c r="M10081" i="25"/>
  <c r="M10082" i="25"/>
  <c r="M10083" i="25"/>
  <c r="M10084" i="25"/>
  <c r="M10085" i="25"/>
  <c r="M10086" i="25"/>
  <c r="M10087" i="25"/>
  <c r="M10088" i="25"/>
  <c r="M10089" i="25"/>
  <c r="M10090" i="25"/>
  <c r="M10091" i="25"/>
  <c r="L10092" i="25"/>
  <c r="M10092" i="25"/>
  <c r="L10093" i="25"/>
  <c r="M10093" i="25"/>
  <c r="L10094" i="25"/>
  <c r="M10094" i="25"/>
  <c r="L10095" i="25"/>
  <c r="M10095" i="25"/>
  <c r="L10096" i="25"/>
  <c r="M10096" i="25"/>
  <c r="L10097" i="25"/>
  <c r="M10097" i="25"/>
  <c r="M10098" i="25"/>
  <c r="M10099" i="25"/>
  <c r="M10100" i="25"/>
  <c r="L10101" i="25"/>
  <c r="M10101" i="25"/>
  <c r="M10102" i="25"/>
  <c r="M10103" i="25"/>
  <c r="M10104" i="25"/>
  <c r="M10105" i="25"/>
  <c r="M10106" i="25"/>
  <c r="L10107" i="25"/>
  <c r="M10107" i="25"/>
  <c r="M10108" i="25"/>
  <c r="M10109" i="25"/>
  <c r="M10110" i="25"/>
  <c r="M10111" i="25"/>
  <c r="L10112" i="25"/>
  <c r="M10112" i="25"/>
  <c r="L10113" i="25"/>
  <c r="M10113" i="25"/>
  <c r="M10114" i="25"/>
  <c r="M10115" i="25"/>
  <c r="M10116" i="25"/>
  <c r="M10117" i="25"/>
  <c r="M10118" i="25"/>
  <c r="M10119" i="25"/>
  <c r="L10120" i="25"/>
  <c r="M10120" i="25"/>
  <c r="M10121" i="25"/>
  <c r="M10122" i="25"/>
  <c r="M10123" i="25"/>
  <c r="M10124" i="25"/>
  <c r="M10125" i="25"/>
  <c r="M10126" i="25"/>
  <c r="M10127" i="25"/>
  <c r="M10128" i="25"/>
  <c r="M10129" i="25"/>
  <c r="L10130" i="25"/>
  <c r="M10130" i="25"/>
  <c r="M10131" i="25"/>
  <c r="M10132" i="25"/>
  <c r="M10133" i="25"/>
  <c r="M10134" i="25"/>
  <c r="M10135" i="25"/>
  <c r="M10136" i="25"/>
  <c r="M10137" i="25"/>
  <c r="M10138" i="25"/>
  <c r="M10139" i="25"/>
  <c r="M10140" i="25"/>
  <c r="M10141" i="25"/>
  <c r="M10142" i="25"/>
  <c r="M10143" i="25"/>
  <c r="M10144" i="25"/>
  <c r="M10145" i="25"/>
  <c r="M10146" i="25"/>
  <c r="M10147" i="25"/>
  <c r="L10148" i="25"/>
  <c r="M10148" i="25"/>
  <c r="M10149" i="25"/>
  <c r="M10150" i="25"/>
  <c r="M10151" i="25"/>
  <c r="M10152" i="25"/>
  <c r="M10153" i="25"/>
  <c r="M10154" i="25"/>
  <c r="M10155" i="25"/>
  <c r="M10156" i="25"/>
  <c r="M10157" i="25"/>
  <c r="M10158" i="25"/>
  <c r="M10159" i="25"/>
  <c r="M10160" i="25"/>
  <c r="L10161" i="25"/>
  <c r="M10161" i="25"/>
  <c r="M10162" i="25"/>
  <c r="M10163" i="25"/>
  <c r="M10164" i="25"/>
  <c r="M10165" i="25"/>
  <c r="M10166" i="25"/>
  <c r="M10167" i="25"/>
  <c r="M10168" i="25"/>
  <c r="L10169" i="25"/>
  <c r="M10169" i="25"/>
  <c r="M10170" i="25"/>
  <c r="M10171" i="25"/>
  <c r="M10172" i="25"/>
  <c r="M10173" i="25"/>
  <c r="L10174" i="25"/>
  <c r="M10174" i="25"/>
  <c r="L10175" i="25"/>
  <c r="M10175" i="25"/>
  <c r="M10176" i="25"/>
  <c r="M10177" i="25"/>
  <c r="M10178" i="25"/>
  <c r="M10179" i="25"/>
  <c r="L10180" i="25"/>
  <c r="M10180" i="25"/>
  <c r="M10181" i="25"/>
  <c r="M10182" i="25"/>
  <c r="M10183" i="25"/>
  <c r="M10184" i="25"/>
  <c r="M10185" i="25"/>
  <c r="M10186" i="25"/>
  <c r="L10187" i="25"/>
  <c r="M10187" i="25"/>
  <c r="M10188" i="25"/>
  <c r="M10189" i="25"/>
  <c r="L10190" i="25"/>
  <c r="M10190" i="25"/>
  <c r="M10191" i="25"/>
  <c r="M10192" i="25"/>
  <c r="L10193" i="25"/>
  <c r="M10193" i="25"/>
  <c r="L10194" i="25"/>
  <c r="M10194" i="25"/>
  <c r="M10195" i="25"/>
  <c r="L10196" i="25"/>
  <c r="M10196" i="25"/>
  <c r="L10197" i="25"/>
  <c r="M10197" i="25"/>
  <c r="L10198" i="25"/>
  <c r="M10198" i="25"/>
  <c r="M10199" i="25"/>
  <c r="M10200" i="25"/>
  <c r="M10201" i="25"/>
  <c r="M10202" i="25"/>
  <c r="M10203" i="25"/>
  <c r="L10204" i="25"/>
  <c r="M10204" i="25"/>
  <c r="M10205" i="25"/>
  <c r="L10206" i="25"/>
  <c r="M10206" i="25"/>
  <c r="L10207" i="25"/>
  <c r="M10207" i="25"/>
  <c r="M10208" i="25"/>
  <c r="M10209" i="25"/>
  <c r="L10210" i="25"/>
  <c r="M10210" i="25"/>
  <c r="M10211" i="25"/>
  <c r="M10212" i="25"/>
  <c r="L10213" i="25"/>
  <c r="M10213" i="25"/>
  <c r="M10214" i="25"/>
  <c r="M10215" i="25"/>
  <c r="M10216" i="25"/>
  <c r="M10217" i="25"/>
  <c r="M10218" i="25"/>
  <c r="L10219" i="25"/>
  <c r="M10219" i="25"/>
  <c r="M10220" i="25"/>
  <c r="M10221" i="25"/>
  <c r="M10222" i="25"/>
  <c r="M10223" i="25"/>
  <c r="L10224" i="25"/>
  <c r="M10224" i="25"/>
  <c r="M10225" i="25"/>
  <c r="M10226" i="25"/>
  <c r="M10227" i="25"/>
  <c r="M10228" i="25"/>
  <c r="M10229" i="25"/>
  <c r="L10230" i="25"/>
  <c r="M10230" i="25"/>
  <c r="M10231" i="25"/>
  <c r="M10232" i="25"/>
  <c r="M10233" i="25"/>
  <c r="M10234" i="25"/>
  <c r="M10235" i="25"/>
  <c r="L10236" i="25"/>
  <c r="M10236" i="25"/>
  <c r="M10237" i="25"/>
  <c r="M10238" i="25"/>
  <c r="L10239" i="25"/>
  <c r="M10239" i="25"/>
  <c r="L10240" i="25"/>
  <c r="M10240" i="25"/>
  <c r="L10241" i="25"/>
  <c r="M10241" i="25"/>
  <c r="L10242" i="25"/>
  <c r="M10242" i="25"/>
  <c r="L10243" i="25"/>
  <c r="M10243" i="25"/>
  <c r="L10244" i="25"/>
  <c r="M10244" i="25"/>
  <c r="L10245" i="25"/>
  <c r="M10245" i="25"/>
  <c r="M10246" i="25"/>
  <c r="M10247" i="25"/>
  <c r="L10248" i="25"/>
  <c r="M10248" i="25"/>
  <c r="M10249" i="25"/>
  <c r="M10250" i="25"/>
  <c r="M10251" i="25"/>
  <c r="M10252" i="25"/>
  <c r="M10253" i="25"/>
  <c r="M10254" i="25"/>
  <c r="L10255" i="25"/>
  <c r="M10255" i="25"/>
  <c r="M10256" i="25"/>
  <c r="M10257" i="25"/>
  <c r="M10258" i="25"/>
  <c r="M10259" i="25"/>
  <c r="L10260" i="25"/>
  <c r="M10260" i="25"/>
  <c r="L10261" i="25"/>
  <c r="M10261" i="25"/>
  <c r="L10262" i="25"/>
  <c r="M10262" i="25"/>
  <c r="L10263" i="25"/>
  <c r="M10263" i="25"/>
  <c r="M10264" i="25"/>
  <c r="M10265" i="25"/>
  <c r="M10266" i="25"/>
  <c r="L10267" i="25"/>
  <c r="M10267" i="25"/>
  <c r="L10268" i="25"/>
  <c r="M10268" i="25"/>
  <c r="M10269" i="25"/>
  <c r="L10270" i="25"/>
  <c r="M10270" i="25"/>
  <c r="M10271" i="25"/>
  <c r="L10272" i="25"/>
  <c r="M10272" i="25"/>
  <c r="M10273" i="25"/>
  <c r="M10274" i="25"/>
  <c r="M10275" i="25"/>
  <c r="M10276" i="25"/>
  <c r="M10277" i="25"/>
  <c r="M10278" i="25"/>
  <c r="M10279" i="25"/>
  <c r="M10280" i="25"/>
  <c r="M10281" i="25"/>
  <c r="M10282" i="25"/>
  <c r="M10283" i="25"/>
  <c r="M10284" i="25"/>
  <c r="M10285" i="25"/>
  <c r="M10286" i="25"/>
  <c r="M10287" i="25"/>
  <c r="M10288" i="25"/>
  <c r="M10289" i="25"/>
  <c r="M10290" i="25"/>
  <c r="M10291" i="25"/>
  <c r="M10292" i="25"/>
  <c r="M10293" i="25"/>
  <c r="M10294" i="25"/>
  <c r="M10295" i="25"/>
  <c r="M10296" i="25"/>
  <c r="M10297" i="25"/>
  <c r="M10298" i="25"/>
  <c r="M10299" i="25"/>
  <c r="M10300" i="25"/>
  <c r="M10301" i="25"/>
  <c r="M10302" i="25"/>
  <c r="M10303" i="25"/>
  <c r="L10304" i="25"/>
  <c r="M10304" i="25"/>
  <c r="M10305" i="25"/>
  <c r="M10306" i="25"/>
  <c r="M10307" i="25"/>
  <c r="M10308" i="25"/>
  <c r="M10309" i="25"/>
  <c r="M10310" i="25"/>
  <c r="M10311" i="25"/>
  <c r="M10312" i="25"/>
  <c r="M10313" i="25"/>
  <c r="M10314" i="25"/>
  <c r="M10315" i="25"/>
  <c r="M10316" i="25"/>
  <c r="M10317" i="25"/>
  <c r="L10318" i="25"/>
  <c r="M10318" i="25"/>
  <c r="L10319" i="25"/>
  <c r="M10319" i="25"/>
  <c r="M10320" i="25"/>
  <c r="M10321" i="25"/>
  <c r="M10322" i="25"/>
  <c r="M10323" i="25"/>
  <c r="M10324" i="25"/>
  <c r="M10325" i="25"/>
  <c r="M10326" i="25"/>
  <c r="M10327" i="25"/>
  <c r="M10328" i="25"/>
  <c r="M10329" i="25"/>
  <c r="M10330" i="25"/>
  <c r="M10331" i="25"/>
  <c r="L10332" i="25"/>
  <c r="M10332" i="25"/>
  <c r="M10333" i="25"/>
  <c r="L10334" i="25"/>
  <c r="M10334" i="25"/>
  <c r="M10335" i="25"/>
  <c r="M10336" i="25"/>
  <c r="L10337" i="25"/>
  <c r="M10337" i="25"/>
  <c r="M10338" i="25"/>
  <c r="M10339" i="25"/>
  <c r="M10340" i="25"/>
  <c r="M10341" i="25"/>
  <c r="M10342" i="25"/>
  <c r="M10343" i="25"/>
  <c r="M10344" i="25"/>
  <c r="M10345" i="25"/>
  <c r="M10346" i="25"/>
  <c r="M10347" i="25"/>
  <c r="M10348" i="25"/>
  <c r="L10349" i="25"/>
  <c r="M10349" i="25"/>
  <c r="L10350" i="25"/>
  <c r="M10350" i="25"/>
  <c r="M10351" i="25"/>
  <c r="M10352" i="25"/>
  <c r="M10353" i="25"/>
  <c r="M10354" i="25"/>
  <c r="M10355" i="25"/>
  <c r="M10356" i="25"/>
  <c r="L10357" i="25"/>
  <c r="M10357" i="25"/>
  <c r="M10358" i="25"/>
  <c r="M10359" i="25"/>
  <c r="M10360" i="25"/>
  <c r="M10361" i="25"/>
  <c r="M10362" i="25"/>
  <c r="M10363" i="25"/>
  <c r="M10364" i="25"/>
  <c r="M10365" i="25"/>
  <c r="M10366" i="25"/>
  <c r="M10367" i="25"/>
  <c r="M10368" i="25"/>
  <c r="M10369" i="25"/>
  <c r="M10370" i="25"/>
  <c r="M10371" i="25"/>
  <c r="M10372" i="25"/>
  <c r="M10373" i="25"/>
  <c r="M10374" i="25"/>
  <c r="M10375" i="25"/>
  <c r="M10376" i="25"/>
  <c r="M10377" i="25"/>
  <c r="L10378" i="25"/>
  <c r="M10378" i="25"/>
  <c r="M10379" i="25"/>
  <c r="M10380" i="25"/>
  <c r="M10381" i="25"/>
  <c r="M10382" i="25"/>
  <c r="M10383" i="25"/>
  <c r="M10384" i="25"/>
  <c r="M10385" i="25"/>
  <c r="M10386" i="25"/>
  <c r="M10387" i="25"/>
  <c r="L10388" i="25"/>
  <c r="M10388" i="25"/>
  <c r="M10389" i="25"/>
  <c r="M10390" i="25"/>
  <c r="M10391" i="25"/>
  <c r="M10392" i="25"/>
  <c r="L10393" i="25"/>
  <c r="M10393" i="25"/>
  <c r="M10394" i="25"/>
  <c r="M10395" i="25"/>
  <c r="M10396" i="25"/>
  <c r="M10397" i="25"/>
  <c r="M10398" i="25"/>
  <c r="M10399" i="25"/>
  <c r="M10400" i="25"/>
  <c r="L10401" i="25"/>
  <c r="M10401" i="25"/>
  <c r="L10402" i="25"/>
  <c r="M10402" i="25"/>
  <c r="L10403" i="25"/>
  <c r="M10403" i="25"/>
  <c r="M10404" i="25"/>
  <c r="M10405" i="25"/>
  <c r="M10406" i="25"/>
  <c r="L10407" i="25"/>
  <c r="M10407" i="25"/>
  <c r="L10408" i="25"/>
  <c r="M10408" i="25"/>
  <c r="L10409" i="25"/>
  <c r="M10409" i="25"/>
  <c r="M10410" i="25"/>
  <c r="M10411" i="25"/>
  <c r="M10412" i="25"/>
  <c r="M10413" i="25"/>
  <c r="M10414" i="25"/>
  <c r="M10415" i="25"/>
  <c r="L10416" i="25"/>
  <c r="M10416" i="25"/>
  <c r="M10417" i="25"/>
  <c r="M10418" i="25"/>
  <c r="M10419" i="25"/>
  <c r="L10420" i="25"/>
  <c r="M10420" i="25"/>
  <c r="M10421" i="25"/>
  <c r="L10422" i="25"/>
  <c r="M10422" i="25"/>
  <c r="M10423" i="25"/>
  <c r="L10424" i="25"/>
  <c r="M10424" i="25"/>
  <c r="M10425" i="25"/>
  <c r="M10426" i="25"/>
  <c r="M10427" i="25"/>
  <c r="M10428" i="25"/>
  <c r="M10429" i="25"/>
  <c r="M10430" i="25"/>
  <c r="M10431" i="25"/>
  <c r="M10432" i="25"/>
  <c r="M10433" i="25"/>
  <c r="M10434" i="25"/>
  <c r="M10435" i="25"/>
  <c r="M10436" i="25"/>
  <c r="M10437" i="25"/>
  <c r="M10438" i="25"/>
  <c r="M10439" i="25"/>
  <c r="M10440" i="25"/>
  <c r="M10441" i="25"/>
  <c r="M10442" i="25"/>
  <c r="M10443" i="25"/>
  <c r="M10444" i="25"/>
  <c r="L10445" i="25"/>
  <c r="M10445" i="25"/>
  <c r="M10446" i="25"/>
  <c r="M10447" i="25"/>
  <c r="M10448" i="25"/>
  <c r="M10449" i="25"/>
  <c r="M10450" i="25"/>
  <c r="M10451" i="25"/>
  <c r="M10452" i="25"/>
  <c r="M10453" i="25"/>
  <c r="M10454" i="25"/>
  <c r="L10455" i="25"/>
  <c r="M10455" i="25"/>
  <c r="M10456" i="25"/>
  <c r="L10457" i="25"/>
  <c r="M10457" i="25"/>
  <c r="M10458" i="25"/>
  <c r="M10459" i="25"/>
  <c r="M10460" i="25"/>
  <c r="M10461" i="25"/>
  <c r="M10462" i="25"/>
  <c r="M10463" i="25"/>
  <c r="M10464" i="25"/>
  <c r="M10465" i="25"/>
  <c r="M10466" i="25"/>
  <c r="M10467" i="25"/>
  <c r="M10468" i="25"/>
  <c r="L10469" i="25"/>
  <c r="M10469" i="25"/>
  <c r="M10470" i="25"/>
  <c r="L10471" i="25"/>
  <c r="M10471" i="25"/>
  <c r="M10472" i="25"/>
  <c r="M10473" i="25"/>
  <c r="M10474" i="25"/>
  <c r="M10475" i="25"/>
  <c r="M10476" i="25"/>
  <c r="M10477" i="25"/>
  <c r="M10478" i="25"/>
  <c r="M10479" i="25"/>
  <c r="M10480" i="25"/>
  <c r="M10481" i="25"/>
  <c r="L10482" i="25"/>
  <c r="M10482" i="25"/>
  <c r="M10483" i="25"/>
  <c r="M10484" i="25"/>
  <c r="M10485" i="25"/>
  <c r="M10486" i="25"/>
  <c r="M10487" i="25"/>
  <c r="M10488" i="25"/>
  <c r="M10489" i="25"/>
  <c r="M10490" i="25"/>
  <c r="L10493" i="25"/>
  <c r="M10493" i="25"/>
  <c r="L10494" i="25"/>
  <c r="M10494" i="25"/>
  <c r="L10495" i="25"/>
  <c r="M10495" i="25"/>
  <c r="L10496" i="25"/>
  <c r="M10496" i="25"/>
  <c r="L10497" i="25"/>
  <c r="M10497" i="25"/>
  <c r="L10498" i="25"/>
  <c r="M10498" i="25"/>
  <c r="M10499" i="25"/>
  <c r="M10500" i="25"/>
  <c r="M10501" i="25"/>
  <c r="M10502" i="25"/>
  <c r="M10503" i="25"/>
  <c r="M10504" i="25"/>
  <c r="M10505" i="25"/>
  <c r="M10506" i="25"/>
  <c r="M10507" i="25"/>
  <c r="M10508" i="25"/>
  <c r="M10509" i="25"/>
  <c r="M10510" i="25"/>
  <c r="M10511" i="25"/>
  <c r="M10512" i="25"/>
  <c r="M10513" i="25"/>
  <c r="M10514" i="25"/>
  <c r="M10515" i="25"/>
  <c r="M10516" i="25"/>
  <c r="M10517" i="25"/>
  <c r="M10518" i="25"/>
  <c r="M10519" i="25"/>
  <c r="L10520" i="25"/>
  <c r="M10520" i="25"/>
  <c r="M10521" i="25"/>
  <c r="L10522" i="25"/>
  <c r="M10522" i="25"/>
  <c r="L10523" i="25"/>
  <c r="M10523" i="25"/>
  <c r="M10524" i="25"/>
  <c r="M10525" i="25"/>
  <c r="M10526" i="25"/>
  <c r="M10527" i="25"/>
  <c r="L10528" i="25"/>
  <c r="M10528" i="25"/>
  <c r="M10529" i="25"/>
  <c r="M10530" i="25"/>
  <c r="L10531" i="25"/>
  <c r="M10531" i="25"/>
  <c r="M10532" i="25"/>
  <c r="L10533" i="25"/>
  <c r="M10533" i="25"/>
  <c r="M10534" i="25"/>
  <c r="M10535" i="25"/>
  <c r="M10536" i="25"/>
  <c r="M10537" i="25"/>
  <c r="M10538" i="25"/>
  <c r="M10539" i="25"/>
  <c r="M10540" i="25"/>
  <c r="M10541" i="25"/>
  <c r="M10542" i="25"/>
  <c r="M10543" i="25"/>
  <c r="L10544" i="25"/>
  <c r="M10544" i="25"/>
  <c r="L10545" i="25"/>
  <c r="M10545" i="25"/>
  <c r="L10546" i="25"/>
  <c r="M10546" i="25"/>
  <c r="M10547" i="25"/>
  <c r="M10548" i="25"/>
  <c r="M10549" i="25"/>
  <c r="M10550" i="25"/>
  <c r="M10551" i="25"/>
  <c r="M10552" i="25"/>
  <c r="M10553" i="25"/>
  <c r="M10554" i="25"/>
  <c r="M10555" i="25"/>
  <c r="M10556" i="25"/>
  <c r="M10557" i="25"/>
  <c r="M10558" i="25"/>
  <c r="M10559" i="25"/>
  <c r="L10560" i="25"/>
  <c r="M10560" i="25"/>
  <c r="M10561" i="25"/>
  <c r="L10562" i="25"/>
  <c r="M10562" i="25"/>
  <c r="L10563" i="25"/>
  <c r="M10563" i="25"/>
  <c r="M10564" i="25"/>
  <c r="M10565" i="25"/>
  <c r="M10566" i="25"/>
  <c r="M10567" i="25"/>
  <c r="M10568" i="25"/>
  <c r="M10569" i="25"/>
  <c r="L10570" i="25"/>
  <c r="M10570" i="25"/>
  <c r="M10571" i="25"/>
  <c r="M10572" i="25"/>
  <c r="M10573" i="25"/>
  <c r="M10574" i="25"/>
  <c r="M10575" i="25"/>
  <c r="L10576" i="25"/>
  <c r="M10576" i="25"/>
  <c r="M10577" i="25"/>
  <c r="M10578" i="25"/>
  <c r="M10579" i="25"/>
  <c r="M10580" i="25"/>
  <c r="M10581" i="25"/>
  <c r="L10582" i="25"/>
  <c r="M10582" i="25"/>
  <c r="M10583" i="25"/>
  <c r="L10584" i="25"/>
  <c r="M10584" i="25"/>
  <c r="M10585" i="25"/>
  <c r="M10586" i="25"/>
  <c r="M10587" i="25"/>
  <c r="L10588" i="25"/>
  <c r="M10588" i="25"/>
  <c r="M10589" i="25"/>
  <c r="M10590" i="25"/>
  <c r="M10591" i="25"/>
  <c r="M10592" i="25"/>
  <c r="L10593" i="25"/>
  <c r="M10593" i="25"/>
  <c r="M10594" i="25"/>
  <c r="M10595" i="25"/>
  <c r="L10596" i="25"/>
  <c r="M10596" i="25"/>
  <c r="L10597" i="25"/>
  <c r="M10597" i="25"/>
  <c r="M10598" i="25"/>
  <c r="M10599" i="25"/>
  <c r="M10600" i="25"/>
  <c r="M10601" i="25"/>
  <c r="M10602" i="25"/>
  <c r="M10603" i="25"/>
  <c r="L10604" i="25"/>
  <c r="M10604" i="25"/>
  <c r="M10605" i="25"/>
  <c r="M10606" i="25"/>
  <c r="M10607" i="25"/>
  <c r="M10608" i="25"/>
  <c r="M10609" i="25"/>
  <c r="M10610" i="25"/>
  <c r="M10611" i="25"/>
  <c r="M10612" i="25"/>
  <c r="M10613" i="25"/>
  <c r="M10614" i="25"/>
  <c r="M10615" i="25"/>
  <c r="M10616" i="25"/>
  <c r="M10617" i="25"/>
  <c r="M10618" i="25"/>
  <c r="M10619" i="25"/>
  <c r="M10620" i="25"/>
  <c r="M10621" i="25"/>
  <c r="M10622" i="25"/>
  <c r="M10623" i="25"/>
  <c r="M10624" i="25"/>
  <c r="M10625" i="25"/>
  <c r="M10626" i="25"/>
  <c r="L10627" i="25"/>
  <c r="M10627" i="25"/>
  <c r="M10628" i="25"/>
  <c r="M10629" i="25"/>
  <c r="M10630" i="25"/>
  <c r="M10631" i="25"/>
  <c r="M10632" i="25"/>
  <c r="M10633" i="25"/>
  <c r="M10634" i="25"/>
  <c r="M10635" i="25"/>
  <c r="M10636" i="25"/>
  <c r="M10637" i="25"/>
  <c r="L10638" i="25"/>
  <c r="M10638" i="25"/>
  <c r="M10639" i="25"/>
  <c r="L10640" i="25"/>
  <c r="M10640" i="25"/>
  <c r="L10641" i="25"/>
  <c r="M10641" i="25"/>
  <c r="L10642" i="25"/>
  <c r="M10642" i="25"/>
  <c r="L10643" i="25"/>
  <c r="M10643" i="25"/>
  <c r="L10644" i="25"/>
  <c r="M10644" i="25"/>
  <c r="L10645" i="25"/>
  <c r="M10645" i="25"/>
  <c r="L10646" i="25"/>
  <c r="M10646" i="25"/>
  <c r="M10647" i="25"/>
  <c r="L10648" i="25"/>
  <c r="M10648" i="25"/>
  <c r="M10649" i="25"/>
  <c r="M10650" i="25"/>
  <c r="M10651" i="25"/>
  <c r="M10652" i="25"/>
  <c r="M10653" i="25"/>
  <c r="M10654" i="25"/>
  <c r="M10655" i="25"/>
  <c r="M10656" i="25"/>
  <c r="M10657" i="25"/>
  <c r="L10658" i="25"/>
  <c r="M10658" i="25"/>
  <c r="M10659" i="25"/>
  <c r="M10660" i="25"/>
  <c r="M10661" i="25"/>
  <c r="M10662" i="25"/>
  <c r="M10663" i="25"/>
  <c r="M10664" i="25"/>
  <c r="M10665" i="25"/>
  <c r="M10666" i="25"/>
  <c r="M10667" i="25"/>
  <c r="M10668" i="25"/>
  <c r="L10669" i="25"/>
  <c r="M10669" i="25"/>
  <c r="M10670" i="25"/>
  <c r="M10671" i="25"/>
  <c r="M10672" i="25"/>
  <c r="L10673" i="25"/>
  <c r="M10673" i="25"/>
  <c r="L10674" i="25"/>
  <c r="M10674" i="25"/>
  <c r="M10675" i="25"/>
  <c r="M10676" i="25"/>
  <c r="M10677" i="25"/>
  <c r="L10678" i="25"/>
  <c r="M10678" i="25"/>
  <c r="M10679" i="25"/>
  <c r="L10680" i="25"/>
  <c r="M10680" i="25"/>
  <c r="M10681" i="25"/>
  <c r="M10682" i="25"/>
  <c r="M10683" i="25"/>
  <c r="M10684" i="25"/>
  <c r="M10685" i="25"/>
  <c r="M10686" i="25"/>
  <c r="M10687" i="25"/>
  <c r="M10688" i="25"/>
  <c r="M10689" i="25"/>
  <c r="M10690" i="25"/>
  <c r="M10691" i="25"/>
  <c r="M10692" i="25"/>
  <c r="M10693" i="25"/>
  <c r="M10694" i="25"/>
  <c r="M10695" i="25"/>
  <c r="M10696" i="25"/>
  <c r="M10697" i="25"/>
  <c r="M10698" i="25"/>
  <c r="M10699" i="25"/>
  <c r="M10700" i="25"/>
  <c r="M10701" i="25"/>
  <c r="M10702" i="25"/>
  <c r="M10703" i="25"/>
  <c r="M10704" i="25"/>
  <c r="M10705" i="25"/>
  <c r="M10706" i="25"/>
  <c r="M10707" i="25"/>
  <c r="M10708" i="25"/>
  <c r="M10709" i="25"/>
  <c r="M10710" i="25"/>
  <c r="M10711" i="25"/>
  <c r="M10712" i="25"/>
  <c r="M10713" i="25"/>
  <c r="M10714" i="25"/>
  <c r="M10715" i="25"/>
  <c r="M10716" i="25"/>
  <c r="L10717" i="25"/>
  <c r="M10717" i="25"/>
  <c r="M10718" i="25"/>
  <c r="M10719" i="25"/>
  <c r="M10720" i="25"/>
  <c r="M10721" i="25"/>
  <c r="M10722" i="25"/>
  <c r="M10723" i="25"/>
  <c r="M10724" i="25"/>
  <c r="M10725" i="25"/>
  <c r="M10726" i="25"/>
  <c r="M10727" i="25"/>
  <c r="M10728" i="25"/>
  <c r="M10729" i="25"/>
  <c r="M10730" i="25"/>
  <c r="M10731" i="25"/>
  <c r="M10732" i="25"/>
  <c r="M10733" i="25"/>
  <c r="M10734" i="25"/>
  <c r="M10735" i="25"/>
  <c r="M10736" i="25"/>
  <c r="M10737" i="25"/>
  <c r="M10738" i="25"/>
  <c r="M10739" i="25"/>
  <c r="M10740" i="25"/>
  <c r="M10741" i="25"/>
  <c r="M10742" i="25"/>
  <c r="M10743" i="25"/>
  <c r="M10744" i="25"/>
  <c r="M10745" i="25"/>
  <c r="M10746" i="25"/>
  <c r="L10747" i="25"/>
  <c r="M10747" i="25"/>
  <c r="L10748" i="25"/>
  <c r="M10748" i="25"/>
  <c r="M10749" i="25"/>
  <c r="M10750" i="25"/>
  <c r="M10751" i="25"/>
  <c r="L10752" i="25"/>
  <c r="M10752" i="25"/>
  <c r="M10753" i="25"/>
  <c r="L10754" i="25"/>
  <c r="M10754" i="25"/>
  <c r="M10755" i="25"/>
  <c r="M10756" i="25"/>
  <c r="L10757" i="25"/>
  <c r="M10757" i="25"/>
  <c r="M10758" i="25"/>
  <c r="M10759" i="25"/>
  <c r="M10760" i="25"/>
  <c r="M10761" i="25"/>
  <c r="M10762" i="25"/>
  <c r="M10763" i="25"/>
  <c r="M10764" i="25"/>
  <c r="M10765" i="25"/>
  <c r="L10766" i="25"/>
  <c r="M10766" i="25"/>
  <c r="M10767" i="25"/>
  <c r="M10768" i="25"/>
  <c r="M10769" i="25"/>
  <c r="M10770" i="25"/>
  <c r="M10771" i="25"/>
  <c r="M10772" i="25"/>
  <c r="M10773" i="25"/>
  <c r="M10774" i="25"/>
  <c r="M10775" i="25"/>
  <c r="M10776" i="25"/>
  <c r="M10777" i="25"/>
  <c r="M10778" i="25"/>
  <c r="M10779" i="25"/>
  <c r="M10780" i="25"/>
  <c r="M10781" i="25"/>
  <c r="M10782" i="25"/>
  <c r="M10783" i="25"/>
  <c r="M10784" i="25"/>
  <c r="M10785" i="25"/>
  <c r="M10786" i="25"/>
  <c r="M10787" i="25"/>
  <c r="M10788" i="25"/>
  <c r="M10789" i="25"/>
  <c r="M10790" i="25"/>
  <c r="M10791" i="25"/>
  <c r="M10792" i="25"/>
  <c r="L10793" i="25"/>
  <c r="M10793" i="25"/>
  <c r="L10794" i="25"/>
  <c r="M10794" i="25"/>
  <c r="M10795" i="25"/>
  <c r="L10796" i="25"/>
  <c r="M10796" i="25"/>
  <c r="L10797" i="25"/>
  <c r="M10797" i="25"/>
  <c r="M10798" i="25"/>
  <c r="L10799" i="25"/>
  <c r="M10799" i="25"/>
  <c r="M10800" i="25"/>
  <c r="M10801" i="25"/>
  <c r="M10802" i="25"/>
  <c r="M10803" i="25"/>
  <c r="M10804" i="25"/>
  <c r="M10805" i="25"/>
  <c r="M10806" i="25"/>
  <c r="M10807" i="25"/>
  <c r="M10808" i="25"/>
  <c r="M10809" i="25"/>
  <c r="M10810" i="25"/>
  <c r="M10811" i="25"/>
  <c r="M10812" i="25"/>
  <c r="M10813" i="25"/>
  <c r="M10814" i="25"/>
  <c r="M10815" i="25"/>
  <c r="M10816" i="25"/>
  <c r="M10817" i="25"/>
  <c r="M10818" i="25"/>
  <c r="M10819" i="25"/>
  <c r="M10820" i="25"/>
  <c r="M10821" i="25"/>
  <c r="M10822" i="25"/>
  <c r="M10823" i="25"/>
  <c r="M10824" i="25"/>
  <c r="L10825" i="25"/>
  <c r="M10825" i="25"/>
  <c r="M10826" i="25"/>
  <c r="L10827" i="25"/>
  <c r="M10827" i="25"/>
  <c r="M10828" i="25"/>
  <c r="M10829" i="25"/>
  <c r="M10830" i="25"/>
  <c r="M10831" i="25"/>
  <c r="M10832" i="25"/>
  <c r="M10833" i="25"/>
  <c r="M10834" i="25"/>
  <c r="M10835" i="25"/>
  <c r="M10836" i="25"/>
  <c r="M10837" i="25"/>
  <c r="M10838" i="25"/>
  <c r="M10839" i="25"/>
  <c r="L10840" i="25"/>
  <c r="M10840" i="25"/>
  <c r="M10841" i="25"/>
  <c r="L10842" i="25"/>
  <c r="M10842" i="25"/>
  <c r="L10843" i="25"/>
  <c r="M10843" i="25"/>
  <c r="L10844" i="25"/>
  <c r="M10844" i="25"/>
  <c r="M10845" i="25"/>
  <c r="M10846" i="25"/>
  <c r="M10847" i="25"/>
  <c r="M10848" i="25"/>
  <c r="M10849" i="25"/>
  <c r="M10850" i="25"/>
  <c r="M10851" i="25"/>
  <c r="M10852" i="25"/>
  <c r="M10853" i="25"/>
  <c r="M10854" i="25"/>
  <c r="M10855" i="25"/>
  <c r="M10856" i="25"/>
  <c r="M10857" i="25"/>
  <c r="L10858" i="25"/>
  <c r="M10858" i="25"/>
  <c r="M10859" i="25"/>
  <c r="M10860" i="25"/>
  <c r="M10861" i="25"/>
  <c r="M10862" i="25"/>
  <c r="M10863" i="25"/>
  <c r="M10864" i="25"/>
  <c r="L10865" i="25"/>
  <c r="M10865" i="25"/>
  <c r="M10866" i="25"/>
  <c r="L10867" i="25"/>
  <c r="M10867" i="25"/>
  <c r="M10868" i="25"/>
  <c r="M10869" i="25"/>
  <c r="M10870" i="25"/>
  <c r="M10871" i="25"/>
  <c r="L10872" i="25"/>
  <c r="M10872" i="25"/>
  <c r="M10873" i="25"/>
  <c r="M10874" i="25"/>
  <c r="M10875" i="25"/>
  <c r="L10876" i="25"/>
  <c r="M10876" i="25"/>
  <c r="M10877" i="25"/>
  <c r="L10878" i="25"/>
  <c r="M10878" i="25"/>
  <c r="M10879" i="25"/>
  <c r="M10880" i="25"/>
  <c r="M10881" i="25"/>
  <c r="L10882" i="25"/>
  <c r="M10882" i="25"/>
  <c r="M10883" i="25"/>
  <c r="M10884" i="25"/>
  <c r="M10885" i="25"/>
  <c r="L10886" i="25"/>
  <c r="M10886" i="25"/>
  <c r="L10887" i="25"/>
  <c r="M10887" i="25"/>
  <c r="M10888" i="25"/>
  <c r="M10889" i="25"/>
  <c r="M10890" i="25"/>
  <c r="M10891" i="25"/>
  <c r="M10892" i="25"/>
  <c r="M10893" i="25"/>
  <c r="M10894" i="25"/>
  <c r="M10895" i="25"/>
  <c r="L10896" i="25"/>
  <c r="M10896" i="25"/>
  <c r="M10897" i="25"/>
  <c r="M10898" i="25"/>
  <c r="L10899" i="25"/>
  <c r="M10899" i="25"/>
  <c r="L10900" i="25"/>
  <c r="M10900" i="25"/>
  <c r="L10901" i="25"/>
  <c r="M10901" i="25"/>
  <c r="L10902" i="25"/>
  <c r="M10902" i="25"/>
  <c r="L10903" i="25"/>
  <c r="M10903" i="25"/>
  <c r="L10904" i="25"/>
  <c r="M10904" i="25"/>
  <c r="M10905" i="25"/>
  <c r="M10906" i="25"/>
  <c r="M10907" i="25"/>
  <c r="M10908" i="25"/>
  <c r="M10909" i="25"/>
  <c r="L10910" i="25"/>
  <c r="M10910" i="25"/>
  <c r="M10911" i="25"/>
  <c r="L10912" i="25"/>
  <c r="M10912" i="25"/>
  <c r="M10913" i="25"/>
  <c r="M10914" i="25"/>
  <c r="M10915" i="25"/>
  <c r="M10916" i="25"/>
  <c r="M10917" i="25"/>
  <c r="M10918" i="25"/>
  <c r="M10919" i="25"/>
  <c r="M10920" i="25"/>
  <c r="M10921" i="25"/>
  <c r="L10922" i="25"/>
  <c r="M10922" i="25"/>
  <c r="L10923" i="25"/>
  <c r="M10923" i="25"/>
  <c r="M10924" i="25"/>
  <c r="M10925" i="25"/>
  <c r="L10926" i="25"/>
  <c r="M10926" i="25"/>
  <c r="M10927" i="25"/>
  <c r="M10928" i="25"/>
  <c r="M10929" i="25"/>
  <c r="M10930" i="25"/>
  <c r="M10931" i="25"/>
  <c r="M10932" i="25"/>
  <c r="M10933" i="25"/>
  <c r="M10934" i="25"/>
  <c r="M10935" i="25"/>
  <c r="M10936" i="25"/>
  <c r="M10937" i="25"/>
  <c r="M10938" i="25"/>
  <c r="M10939" i="25"/>
  <c r="M10940" i="25"/>
  <c r="M10941" i="25"/>
  <c r="M10942" i="25"/>
  <c r="M10943" i="25"/>
  <c r="M10944" i="25"/>
  <c r="M10945" i="25"/>
  <c r="M10946" i="25"/>
  <c r="M10947" i="25"/>
  <c r="M10948" i="25"/>
  <c r="M10949" i="25"/>
  <c r="L10950" i="25"/>
  <c r="M10950" i="25"/>
  <c r="L10951" i="25"/>
  <c r="M10951" i="25"/>
  <c r="L10952" i="25"/>
  <c r="M10952" i="25"/>
  <c r="L10953" i="25"/>
  <c r="M10953" i="25"/>
  <c r="M10954" i="25"/>
  <c r="L10955" i="25"/>
  <c r="M10955" i="25"/>
  <c r="L10956" i="25"/>
  <c r="M10956" i="25"/>
  <c r="L10957" i="25"/>
  <c r="M10957" i="25"/>
  <c r="L10958" i="25"/>
  <c r="M10958" i="25"/>
  <c r="L10959" i="25"/>
  <c r="M10959" i="25"/>
  <c r="L10960" i="25"/>
  <c r="M10960" i="25"/>
  <c r="L10961" i="25"/>
  <c r="M10961" i="25"/>
  <c r="L10962" i="25"/>
  <c r="M10962" i="25"/>
  <c r="L10963" i="25"/>
  <c r="M10963" i="25"/>
  <c r="L10964" i="25"/>
  <c r="M10964" i="25"/>
  <c r="L10965" i="25"/>
  <c r="M10965" i="25"/>
  <c r="L10966" i="25"/>
  <c r="M10966" i="25"/>
  <c r="L10967" i="25"/>
  <c r="M10967" i="25"/>
  <c r="L10968" i="25"/>
  <c r="M10968" i="25"/>
  <c r="L10969" i="25"/>
  <c r="M10969" i="25"/>
  <c r="L10970" i="25"/>
  <c r="M10970" i="25"/>
  <c r="L10971" i="25"/>
  <c r="M10971" i="25"/>
  <c r="L10972" i="25"/>
  <c r="M10972" i="25"/>
  <c r="L10973" i="25"/>
  <c r="M10973" i="25"/>
  <c r="L10974" i="25"/>
  <c r="M10974" i="25"/>
  <c r="L10975" i="25"/>
  <c r="M10975" i="25"/>
  <c r="M10976" i="25"/>
  <c r="L10977" i="25"/>
  <c r="M10977" i="25"/>
  <c r="L10978" i="25"/>
  <c r="M10978" i="25"/>
  <c r="L10979" i="25"/>
  <c r="M10979" i="25"/>
  <c r="L10980" i="25"/>
  <c r="M10980" i="25"/>
  <c r="L10981" i="25"/>
  <c r="M10981" i="25"/>
  <c r="L10982" i="25"/>
  <c r="M10982" i="25"/>
  <c r="L10983" i="25"/>
  <c r="M10983" i="25"/>
  <c r="L10984" i="25"/>
  <c r="M10984" i="25"/>
  <c r="L10985" i="25"/>
  <c r="M10985" i="25"/>
  <c r="L10986" i="25"/>
  <c r="M10986" i="25"/>
  <c r="L10987" i="25"/>
  <c r="M10987" i="25"/>
  <c r="L10988" i="25"/>
  <c r="M10988" i="25"/>
  <c r="M10989" i="25"/>
  <c r="M10990" i="25"/>
  <c r="L10991" i="25"/>
  <c r="M10991" i="25"/>
  <c r="M10992" i="25"/>
  <c r="M10993" i="25"/>
  <c r="M10994" i="25"/>
  <c r="M10995" i="25"/>
  <c r="M10996" i="25"/>
  <c r="M10997" i="25"/>
  <c r="M10998" i="25"/>
  <c r="M10999" i="25"/>
  <c r="L11000" i="25"/>
  <c r="M11000" i="25"/>
  <c r="L11001" i="25"/>
  <c r="M11001" i="25"/>
  <c r="M11002" i="25"/>
  <c r="M11003" i="25"/>
  <c r="M11004" i="25"/>
  <c r="M11005" i="25"/>
  <c r="M11006" i="25"/>
  <c r="L11007" i="25"/>
  <c r="M11007" i="25"/>
  <c r="L11008" i="25"/>
  <c r="M11008" i="25"/>
  <c r="L11009" i="25"/>
  <c r="M11009" i="25"/>
  <c r="L11010" i="25"/>
  <c r="M11010" i="25"/>
  <c r="L11011" i="25"/>
  <c r="M11011" i="25"/>
  <c r="L11012" i="25"/>
  <c r="M11012" i="25"/>
  <c r="M11013" i="25"/>
  <c r="M11014" i="25"/>
  <c r="M11015" i="25"/>
  <c r="M11016" i="25"/>
  <c r="L11017" i="25"/>
  <c r="M11017" i="25"/>
  <c r="L11018" i="25"/>
  <c r="M11018" i="25"/>
  <c r="M11019" i="25"/>
  <c r="M11020" i="25"/>
  <c r="M11021" i="25"/>
  <c r="M11022" i="25"/>
  <c r="M11023" i="25"/>
  <c r="L11024" i="25"/>
  <c r="M11024" i="25"/>
  <c r="M11025" i="25"/>
  <c r="M11026" i="25"/>
  <c r="M11027" i="25"/>
  <c r="M11028" i="25"/>
  <c r="M11029" i="25"/>
  <c r="M11030" i="25"/>
  <c r="M11031" i="25"/>
  <c r="M11032" i="25"/>
  <c r="M11033" i="25"/>
  <c r="L11034" i="25"/>
  <c r="M11034" i="25"/>
  <c r="L11035" i="25"/>
  <c r="M11035" i="25"/>
  <c r="M11036" i="25"/>
  <c r="L11037" i="25"/>
  <c r="M11037" i="25"/>
  <c r="M11038" i="25"/>
  <c r="M11039" i="25"/>
  <c r="M11040" i="25"/>
  <c r="M11041" i="25"/>
  <c r="M11042" i="25"/>
  <c r="M11043" i="25"/>
  <c r="M11044" i="25"/>
  <c r="M11045" i="25"/>
  <c r="M11046" i="25"/>
  <c r="L11047" i="25"/>
  <c r="M11047" i="25"/>
  <c r="L11048" i="25"/>
  <c r="M11048" i="25"/>
  <c r="L11049" i="25"/>
  <c r="M11049" i="25"/>
  <c r="L11050" i="25"/>
  <c r="M11050" i="25"/>
  <c r="L11051" i="25"/>
  <c r="M11051" i="25"/>
  <c r="L11052" i="25"/>
  <c r="M11052" i="25"/>
  <c r="L11053" i="25"/>
  <c r="M11053" i="25"/>
  <c r="L11054" i="25"/>
  <c r="M11054" i="25"/>
  <c r="L11055" i="25"/>
  <c r="M11055" i="25"/>
  <c r="L11056" i="25"/>
  <c r="M11056" i="25"/>
  <c r="L11057" i="25"/>
  <c r="M11057" i="25"/>
  <c r="M11058" i="25"/>
  <c r="M11059" i="25"/>
  <c r="M11060" i="25"/>
  <c r="M11061" i="25"/>
  <c r="L11062" i="25"/>
  <c r="M11062" i="25"/>
  <c r="L11063" i="25"/>
  <c r="M11063" i="25"/>
  <c r="M11064" i="25"/>
  <c r="M11065" i="25"/>
  <c r="M11066" i="25"/>
  <c r="M11067" i="25"/>
  <c r="M11068" i="25"/>
  <c r="M11069" i="25"/>
  <c r="M11070" i="25"/>
  <c r="M11071" i="25"/>
  <c r="M11072" i="25"/>
  <c r="M11073" i="25"/>
  <c r="M11074" i="25"/>
  <c r="M11075" i="25"/>
  <c r="M11076" i="25"/>
  <c r="M11077" i="25"/>
  <c r="L11078" i="25"/>
  <c r="M11078" i="25"/>
  <c r="L11079" i="25"/>
  <c r="M11079" i="25"/>
  <c r="M11080" i="25"/>
  <c r="M11081" i="25"/>
  <c r="M11082" i="25"/>
  <c r="M11083" i="25"/>
  <c r="L11084" i="25"/>
  <c r="M11084" i="25"/>
  <c r="M11085" i="25"/>
  <c r="M11086" i="25"/>
  <c r="M11087" i="25"/>
  <c r="M11088" i="25"/>
  <c r="M11089" i="25"/>
  <c r="M11090" i="25"/>
  <c r="M11091" i="25"/>
  <c r="M11092" i="25"/>
  <c r="M11093" i="25"/>
  <c r="M11094" i="25"/>
  <c r="M11095" i="25"/>
  <c r="M11096" i="25"/>
  <c r="M11097" i="25"/>
  <c r="L11098" i="25"/>
  <c r="M11098" i="25"/>
  <c r="M11099" i="25"/>
  <c r="M11100" i="25"/>
  <c r="M11101" i="25"/>
  <c r="M11102" i="25"/>
  <c r="M11103" i="25"/>
  <c r="M11104" i="25"/>
  <c r="M11105" i="25"/>
  <c r="M11106" i="25"/>
  <c r="M11107" i="25"/>
  <c r="M11108" i="25"/>
  <c r="M11109" i="25"/>
  <c r="M11110" i="25"/>
  <c r="M11111" i="25"/>
  <c r="M11112" i="25"/>
  <c r="L11113" i="25"/>
  <c r="M11113" i="25"/>
  <c r="M11114" i="25"/>
  <c r="M11115" i="25"/>
  <c r="M11116" i="25"/>
  <c r="L11117" i="25"/>
  <c r="M11117" i="25"/>
  <c r="M11118" i="25"/>
  <c r="M11119" i="25"/>
  <c r="M11120" i="25"/>
  <c r="L11121" i="25"/>
  <c r="M11121" i="25"/>
  <c r="M11122" i="25"/>
  <c r="M11123" i="25"/>
  <c r="L11124" i="25"/>
  <c r="M11124" i="25"/>
  <c r="M11125" i="25"/>
  <c r="M11126" i="25"/>
  <c r="M11127" i="25"/>
  <c r="M11128" i="25"/>
  <c r="M11129" i="25"/>
  <c r="M11130" i="25"/>
  <c r="M11131" i="25"/>
  <c r="L11132" i="25"/>
  <c r="M11132" i="25"/>
  <c r="M11133" i="25"/>
  <c r="M11134" i="25"/>
  <c r="M11135" i="25"/>
  <c r="M11136" i="25"/>
  <c r="M11137" i="25"/>
  <c r="M11138" i="25"/>
  <c r="M11139" i="25"/>
  <c r="L11140" i="25"/>
  <c r="M11140" i="25"/>
  <c r="M11141" i="25"/>
  <c r="M11142" i="25"/>
  <c r="M11143" i="25"/>
  <c r="M11144" i="25"/>
  <c r="M11145" i="25"/>
  <c r="M11146" i="25"/>
  <c r="M11147" i="25"/>
  <c r="M11148" i="25"/>
  <c r="M11149" i="25"/>
  <c r="M11150" i="25"/>
  <c r="M11151" i="25"/>
  <c r="M11152" i="25"/>
  <c r="M11153" i="25"/>
  <c r="L11154" i="25"/>
  <c r="M11154" i="25"/>
  <c r="M11155" i="25"/>
  <c r="M11156" i="25"/>
  <c r="M11157" i="25"/>
  <c r="M11158" i="25"/>
  <c r="M11159" i="25"/>
  <c r="M11160" i="25"/>
  <c r="M11161" i="25"/>
  <c r="M11162" i="25"/>
  <c r="M11163" i="25"/>
  <c r="M11164" i="25"/>
  <c r="M11165" i="25"/>
  <c r="M11166" i="25"/>
  <c r="M11167" i="25"/>
  <c r="M11168" i="25"/>
  <c r="M11169" i="25"/>
  <c r="M11170" i="25"/>
  <c r="M11171" i="25"/>
  <c r="M11172" i="25"/>
  <c r="M11173" i="25"/>
  <c r="M11174" i="25"/>
  <c r="M11175" i="25"/>
  <c r="M11176" i="25"/>
  <c r="M11177" i="25"/>
  <c r="M11178" i="25"/>
  <c r="M11179" i="25"/>
  <c r="M11180" i="25"/>
  <c r="M11181" i="25"/>
  <c r="M11182" i="25"/>
  <c r="M11183" i="25"/>
  <c r="M11184" i="25"/>
  <c r="M11185" i="25"/>
  <c r="M11186" i="25"/>
  <c r="M11187" i="25"/>
  <c r="M11188" i="25"/>
  <c r="M11189" i="25"/>
  <c r="M11190" i="25"/>
  <c r="M11191" i="25"/>
  <c r="M11192" i="25"/>
  <c r="L11193" i="25"/>
  <c r="M11193" i="25"/>
  <c r="M11194" i="25"/>
  <c r="M11195" i="25"/>
  <c r="M11196" i="25"/>
  <c r="M11197" i="25"/>
  <c r="M11198" i="25"/>
  <c r="M11199" i="25"/>
  <c r="M11200" i="25"/>
  <c r="M11201" i="25"/>
  <c r="M11202" i="25"/>
  <c r="M11203" i="25"/>
  <c r="M11204" i="25"/>
  <c r="M11205" i="25"/>
  <c r="M11206" i="25"/>
  <c r="M11207" i="25"/>
  <c r="L11208" i="25"/>
  <c r="M11208" i="25"/>
  <c r="L11209" i="25"/>
  <c r="M11209" i="25"/>
  <c r="L11210" i="25"/>
  <c r="M11210" i="25"/>
  <c r="L11211" i="25"/>
  <c r="M11211" i="25"/>
  <c r="L11212" i="25"/>
  <c r="M11212" i="25"/>
  <c r="L11213" i="25"/>
  <c r="M11213" i="25"/>
  <c r="L11214" i="25"/>
  <c r="M11214" i="25"/>
  <c r="L11215" i="25"/>
  <c r="M11215" i="25"/>
  <c r="L11216" i="25"/>
  <c r="M11216" i="25"/>
  <c r="L11217" i="25"/>
  <c r="M11217" i="25"/>
  <c r="L11218" i="25"/>
  <c r="M11218" i="25"/>
  <c r="L11219" i="25"/>
  <c r="M11219" i="25"/>
  <c r="M11220" i="25"/>
  <c r="M11221" i="25"/>
  <c r="M11222" i="25"/>
  <c r="M11223" i="25"/>
  <c r="M11224" i="25"/>
  <c r="M11225" i="25"/>
  <c r="M11226" i="25"/>
  <c r="M11227" i="25"/>
  <c r="L11228" i="25"/>
  <c r="M11228" i="25"/>
  <c r="M11229" i="25"/>
  <c r="M11230" i="25"/>
  <c r="M11231" i="25"/>
  <c r="M11232" i="25"/>
  <c r="M11233" i="25"/>
  <c r="M11234" i="25"/>
  <c r="M11235" i="25"/>
  <c r="M11236" i="25"/>
  <c r="M11237" i="25"/>
  <c r="M11238" i="25"/>
  <c r="M11239" i="25"/>
  <c r="M11240" i="25"/>
  <c r="M11241" i="25"/>
  <c r="M11242" i="25"/>
  <c r="L11243" i="25"/>
  <c r="M11243" i="25"/>
  <c r="M11244" i="25"/>
  <c r="L11245" i="25"/>
  <c r="M11245" i="25"/>
  <c r="L11246" i="25"/>
  <c r="M11246" i="25"/>
  <c r="L11247" i="25"/>
  <c r="M11247" i="25"/>
  <c r="L11248" i="25"/>
  <c r="M11248" i="25"/>
  <c r="M11249" i="25"/>
  <c r="M11250" i="25"/>
  <c r="M11251" i="25"/>
  <c r="L11252" i="25"/>
  <c r="M11252" i="25"/>
  <c r="M11253" i="25"/>
  <c r="L11254" i="25"/>
  <c r="M11254" i="25"/>
  <c r="L11255" i="25"/>
  <c r="M11255" i="25"/>
  <c r="M11256" i="25"/>
  <c r="M11257" i="25"/>
  <c r="M11258" i="25"/>
  <c r="M11259" i="25"/>
  <c r="M11260" i="25"/>
  <c r="M11261" i="25"/>
  <c r="M11262" i="25"/>
  <c r="M11263" i="25"/>
  <c r="L11264" i="25"/>
  <c r="M11264" i="25"/>
  <c r="M11265" i="25"/>
  <c r="M11266" i="25"/>
  <c r="M11267" i="25"/>
  <c r="L11268" i="25"/>
  <c r="M11268" i="25"/>
  <c r="M11269" i="25"/>
  <c r="M11270" i="25"/>
  <c r="M11271" i="25"/>
  <c r="M11272" i="25"/>
  <c r="M11273" i="25"/>
  <c r="M11274" i="25"/>
  <c r="M11275" i="25"/>
  <c r="M11276" i="25"/>
  <c r="M11277" i="25"/>
  <c r="M11278" i="25"/>
  <c r="M11279" i="25"/>
  <c r="M11280" i="25"/>
  <c r="M11281" i="25"/>
  <c r="M11282" i="25"/>
  <c r="M11283" i="25"/>
  <c r="M11284" i="25"/>
  <c r="M11285" i="25"/>
  <c r="L11286" i="25"/>
  <c r="M11286" i="25"/>
  <c r="M11287" i="25"/>
  <c r="M11288" i="25"/>
  <c r="L11289" i="25"/>
  <c r="M11289" i="25"/>
  <c r="M11290" i="25"/>
  <c r="M11291" i="25"/>
  <c r="M11292" i="25"/>
  <c r="M11293" i="25"/>
  <c r="M11294" i="25"/>
  <c r="M11295" i="25"/>
  <c r="M11296" i="25"/>
  <c r="M11297" i="25"/>
  <c r="M11298" i="25"/>
  <c r="M11299" i="25"/>
  <c r="M11300" i="25"/>
  <c r="M11301" i="25"/>
  <c r="M11302" i="25"/>
  <c r="M11303" i="25"/>
  <c r="M11304" i="25"/>
  <c r="M11305" i="25"/>
  <c r="M11306" i="25"/>
  <c r="L11307" i="25"/>
  <c r="M11307" i="25"/>
  <c r="M11308" i="25"/>
  <c r="L11309" i="25"/>
  <c r="M11309" i="25"/>
  <c r="L11310" i="25"/>
  <c r="M11310" i="25"/>
  <c r="L11311" i="25"/>
  <c r="M11311" i="25"/>
  <c r="M11312" i="25"/>
  <c r="M11313" i="25"/>
  <c r="M11314" i="25"/>
  <c r="M11315" i="25"/>
  <c r="M11316" i="25"/>
  <c r="M11317" i="25"/>
  <c r="L11318" i="25"/>
  <c r="M11318" i="25"/>
  <c r="M11319" i="25"/>
  <c r="L11320" i="25"/>
  <c r="M11320" i="25"/>
  <c r="M11321" i="25"/>
  <c r="L11322" i="25"/>
  <c r="M11322" i="25"/>
  <c r="L11323" i="25"/>
  <c r="M11323" i="25"/>
  <c r="M11324" i="25"/>
  <c r="L11325" i="25"/>
  <c r="M11325" i="25"/>
  <c r="M11326" i="25"/>
  <c r="M11327" i="25"/>
  <c r="M11328" i="25"/>
  <c r="M11329" i="25"/>
  <c r="M11330" i="25"/>
  <c r="M11331" i="25"/>
  <c r="M11332" i="25"/>
  <c r="M11333" i="25"/>
  <c r="L11334" i="25"/>
  <c r="M11334" i="25"/>
  <c r="M11335" i="25"/>
  <c r="M11336" i="25"/>
  <c r="M11337" i="25"/>
  <c r="M11338" i="25"/>
  <c r="M11339" i="25"/>
  <c r="M11340" i="25"/>
  <c r="M11341" i="25"/>
  <c r="M11342" i="25"/>
  <c r="M11343" i="25"/>
  <c r="M11344" i="25"/>
  <c r="M11345" i="25"/>
  <c r="L11346" i="25"/>
  <c r="M11346" i="25"/>
  <c r="M11347" i="25"/>
  <c r="M11348" i="25"/>
  <c r="M11349" i="25"/>
  <c r="M11350" i="25"/>
  <c r="L11351" i="25"/>
  <c r="M11351" i="25"/>
  <c r="M11352" i="25"/>
  <c r="M11353" i="25"/>
  <c r="M11354" i="25"/>
  <c r="M11355" i="25"/>
  <c r="L11356" i="25"/>
  <c r="M11356" i="25"/>
  <c r="M11357" i="25"/>
  <c r="M11358" i="25"/>
  <c r="M11359" i="25"/>
  <c r="M11360" i="25"/>
  <c r="L11361" i="25"/>
  <c r="M11361" i="25"/>
  <c r="M11362" i="25"/>
  <c r="M11363" i="25"/>
  <c r="M11364" i="25"/>
  <c r="M11365" i="25"/>
  <c r="L11366" i="25"/>
  <c r="M11366" i="25"/>
  <c r="L11367" i="25"/>
  <c r="M11367" i="25"/>
  <c r="M11368" i="25"/>
  <c r="M11369" i="25"/>
  <c r="L11370" i="25"/>
  <c r="M11370" i="25"/>
  <c r="M11371" i="25"/>
  <c r="M11372" i="25"/>
  <c r="M11373" i="25"/>
  <c r="M11374" i="25"/>
  <c r="L11375" i="25"/>
  <c r="M11375" i="25"/>
  <c r="M11376" i="25"/>
  <c r="M11377" i="25"/>
  <c r="M11378" i="25"/>
  <c r="M11379" i="25"/>
  <c r="L11380" i="25"/>
  <c r="M11380" i="25"/>
  <c r="M11381" i="25"/>
  <c r="L11382" i="25"/>
  <c r="M11382" i="25"/>
  <c r="L11383" i="25"/>
  <c r="M11383" i="25"/>
  <c r="M11384" i="25"/>
  <c r="L11385" i="25"/>
  <c r="M11385" i="25"/>
  <c r="M11386" i="25"/>
  <c r="M11387" i="25"/>
  <c r="M11388" i="25"/>
  <c r="M11389" i="25"/>
  <c r="M11390" i="25"/>
  <c r="M11391" i="25"/>
  <c r="M11392" i="25"/>
  <c r="M11393" i="25"/>
  <c r="L11394" i="25"/>
  <c r="M11394" i="25"/>
  <c r="M11395" i="25"/>
  <c r="M11396" i="25"/>
  <c r="M11397" i="25"/>
  <c r="M11398" i="25"/>
  <c r="M11399" i="25"/>
  <c r="M11400" i="25"/>
  <c r="M11401" i="25"/>
  <c r="M11402" i="25"/>
  <c r="M11403" i="25"/>
  <c r="L11404" i="25"/>
  <c r="M11404" i="25"/>
  <c r="M11405" i="25"/>
  <c r="M11406" i="25"/>
  <c r="L11407" i="25"/>
  <c r="M11407" i="25"/>
  <c r="M11408" i="25"/>
  <c r="M11409" i="25"/>
  <c r="M11410" i="25"/>
  <c r="M11411" i="25"/>
  <c r="L11412" i="25"/>
  <c r="M11412" i="25"/>
  <c r="M11413" i="25"/>
  <c r="M11414" i="25"/>
  <c r="M11415" i="25"/>
  <c r="M11416" i="25"/>
  <c r="M11417" i="25"/>
  <c r="M11418" i="25"/>
  <c r="M11419" i="25"/>
  <c r="M11420" i="25"/>
  <c r="M11421" i="25"/>
  <c r="M11422" i="25"/>
  <c r="M11423" i="25"/>
  <c r="M11424" i="25"/>
  <c r="M11425" i="25"/>
  <c r="M11426" i="25"/>
  <c r="M11427" i="25"/>
  <c r="M11428" i="25"/>
  <c r="M11429" i="25"/>
  <c r="M11430" i="25"/>
  <c r="L11431" i="25"/>
  <c r="M11431" i="25"/>
  <c r="M11432" i="25"/>
  <c r="M11433" i="25"/>
  <c r="L11434" i="25"/>
  <c r="M11434" i="25"/>
  <c r="M11435" i="25"/>
  <c r="L11436" i="25"/>
  <c r="M11436" i="25"/>
  <c r="L11437" i="25"/>
  <c r="M11437" i="25"/>
  <c r="M11438" i="25"/>
  <c r="M11439" i="25"/>
  <c r="M11440" i="25"/>
  <c r="L11441" i="25"/>
  <c r="M11441" i="25"/>
  <c r="M11442" i="25"/>
  <c r="L11443" i="25"/>
  <c r="M11443" i="25"/>
  <c r="M11444" i="25"/>
  <c r="M11445" i="25"/>
  <c r="L11446" i="25"/>
  <c r="M11446" i="25"/>
  <c r="M11447" i="25"/>
  <c r="M11448" i="25"/>
  <c r="M11449" i="25"/>
  <c r="M11450" i="25"/>
  <c r="M11451" i="25"/>
  <c r="L11452" i="25"/>
  <c r="M11452" i="25"/>
  <c r="M11453" i="25"/>
  <c r="L11454" i="25"/>
  <c r="M11454" i="25"/>
  <c r="M11455" i="25"/>
  <c r="M11456" i="25"/>
  <c r="M11457" i="25"/>
  <c r="M11458" i="25"/>
  <c r="M11459" i="25"/>
  <c r="M11460" i="25"/>
  <c r="L11461" i="25"/>
  <c r="M11461" i="25"/>
  <c r="M11462" i="25"/>
  <c r="L11463" i="25"/>
  <c r="M11463" i="25"/>
  <c r="M11464" i="25"/>
  <c r="M11465" i="25"/>
  <c r="M11466" i="25"/>
  <c r="M11467" i="25"/>
  <c r="M11468" i="25"/>
  <c r="M11469" i="25"/>
  <c r="M11470" i="25"/>
  <c r="M11471" i="25"/>
  <c r="L11472" i="25"/>
  <c r="M11472" i="25"/>
  <c r="M11473" i="25"/>
  <c r="L11474" i="25"/>
  <c r="M11474" i="25"/>
  <c r="L11475" i="25"/>
  <c r="M11475" i="25"/>
  <c r="L11476" i="25"/>
  <c r="M11476" i="25"/>
  <c r="L11477" i="25"/>
  <c r="M11477" i="25"/>
  <c r="M11478" i="25"/>
  <c r="M11479" i="25"/>
  <c r="M11480" i="25"/>
  <c r="M11481" i="25"/>
  <c r="M11482" i="25"/>
  <c r="M11483" i="25"/>
  <c r="M11484" i="25"/>
  <c r="M11485" i="25"/>
  <c r="M11486" i="25"/>
  <c r="M11487" i="25"/>
  <c r="L11488" i="25"/>
  <c r="M11488" i="25"/>
  <c r="L11489" i="25"/>
  <c r="M11489" i="25"/>
  <c r="M11490" i="25"/>
  <c r="L11491" i="25"/>
  <c r="M11491" i="25"/>
  <c r="M11492" i="25"/>
  <c r="L11493" i="25"/>
  <c r="M11493" i="25"/>
  <c r="M11494" i="25"/>
  <c r="L11495" i="25"/>
  <c r="M11495" i="25"/>
  <c r="M11496" i="25"/>
  <c r="L11497" i="25"/>
  <c r="M11497" i="25"/>
  <c r="L11498" i="25"/>
  <c r="M11498" i="25"/>
  <c r="M11499" i="25"/>
  <c r="M11500" i="25"/>
  <c r="M11501" i="25"/>
  <c r="M11502" i="25"/>
  <c r="L11503" i="25"/>
  <c r="M11503" i="25"/>
  <c r="M11504" i="25"/>
  <c r="M11505" i="25"/>
  <c r="M11506" i="25"/>
  <c r="M11507" i="25"/>
  <c r="M11508" i="25"/>
  <c r="L11509" i="25"/>
  <c r="M11509" i="25"/>
  <c r="M11510" i="25"/>
  <c r="L11511" i="25"/>
  <c r="M11511" i="25"/>
  <c r="M11512" i="25"/>
  <c r="M11513" i="25"/>
  <c r="M11514" i="25"/>
  <c r="M11515" i="25"/>
  <c r="L11516" i="25"/>
  <c r="M11516" i="25"/>
  <c r="M11517" i="25"/>
  <c r="M11518" i="25"/>
  <c r="M11519" i="25"/>
  <c r="M11520" i="25"/>
  <c r="M11521" i="25"/>
  <c r="L11522" i="25"/>
  <c r="M11522" i="25"/>
  <c r="L11523" i="25"/>
  <c r="M11523" i="25"/>
  <c r="M11524" i="25"/>
  <c r="M11525" i="25"/>
  <c r="L11526" i="25"/>
  <c r="M11526" i="25"/>
  <c r="M11527" i="25"/>
  <c r="M11528" i="25"/>
  <c r="M11529" i="25"/>
  <c r="M11530" i="25"/>
  <c r="M11531" i="25"/>
  <c r="L11532" i="25"/>
  <c r="M11532" i="25"/>
  <c r="M11533" i="25"/>
  <c r="L11534" i="25"/>
  <c r="M11534" i="25"/>
  <c r="L11535" i="25"/>
  <c r="M11535" i="25"/>
  <c r="L11536" i="25"/>
  <c r="M11536" i="25"/>
  <c r="L11537" i="25"/>
  <c r="M11537" i="25"/>
  <c r="L11538" i="25"/>
  <c r="M11538" i="25"/>
  <c r="L11539" i="25"/>
  <c r="M11539" i="25"/>
  <c r="L11540" i="25"/>
  <c r="M11540" i="25"/>
  <c r="L11541" i="25"/>
  <c r="M11541" i="25"/>
  <c r="M11542" i="25"/>
  <c r="M11543" i="25"/>
  <c r="M11544" i="25"/>
  <c r="M11545" i="25"/>
  <c r="L11546" i="25"/>
  <c r="M11546" i="25"/>
  <c r="M11547" i="25"/>
  <c r="L11548" i="25"/>
  <c r="M11548" i="25"/>
  <c r="M11549" i="25"/>
  <c r="L11550" i="25"/>
  <c r="M11550" i="25"/>
  <c r="M11551" i="25"/>
  <c r="M11552" i="25"/>
  <c r="L11553" i="25"/>
  <c r="M11553" i="25"/>
  <c r="M11554" i="25"/>
  <c r="M11555" i="25"/>
  <c r="M11556" i="25"/>
  <c r="M11557" i="25"/>
  <c r="M11558" i="25"/>
  <c r="L11559" i="25"/>
  <c r="M11559" i="25"/>
  <c r="L11560" i="25"/>
  <c r="M11560" i="25"/>
  <c r="M11561" i="25"/>
  <c r="M11562" i="25"/>
  <c r="M11563" i="25"/>
  <c r="M11564" i="25"/>
  <c r="M11565" i="25"/>
  <c r="M11566" i="25"/>
  <c r="M11567" i="25"/>
  <c r="M11568" i="25"/>
  <c r="M11569" i="25"/>
  <c r="M11570" i="25"/>
  <c r="M11571" i="25"/>
  <c r="M11572" i="25"/>
  <c r="M11573" i="25"/>
  <c r="M11574" i="25"/>
  <c r="M11575" i="25"/>
  <c r="M11576" i="25"/>
  <c r="M11577" i="25"/>
  <c r="M11578" i="25"/>
  <c r="L11579" i="25"/>
  <c r="M11579" i="25"/>
  <c r="M11580" i="25"/>
  <c r="M11581" i="25"/>
  <c r="L11582" i="25"/>
  <c r="M11582" i="25"/>
  <c r="M11583" i="25"/>
  <c r="M11584" i="25"/>
  <c r="M11585" i="25"/>
  <c r="M11586" i="25"/>
  <c r="M11587" i="25"/>
  <c r="M11588" i="25"/>
  <c r="M11589" i="25"/>
  <c r="M11590" i="25"/>
  <c r="M11591" i="25"/>
  <c r="M11592" i="25"/>
  <c r="M11593" i="25"/>
  <c r="M11594" i="25"/>
  <c r="M11595" i="25"/>
  <c r="M11596" i="25"/>
  <c r="M11597" i="25"/>
  <c r="M11598" i="25"/>
  <c r="M11599" i="25"/>
  <c r="M11600" i="25"/>
  <c r="M11601" i="25"/>
  <c r="M11602" i="25"/>
  <c r="M11603" i="25"/>
  <c r="M11604" i="25"/>
  <c r="M11605" i="25"/>
  <c r="M11606" i="25"/>
  <c r="M11607" i="25"/>
  <c r="M11608" i="25"/>
  <c r="L11609" i="25"/>
  <c r="M11609" i="25"/>
  <c r="M11610" i="25"/>
  <c r="M11611" i="25"/>
  <c r="M11612" i="25"/>
  <c r="M11613" i="25"/>
  <c r="M11614" i="25"/>
  <c r="M11615" i="25"/>
  <c r="M11616" i="25"/>
  <c r="M11617" i="25"/>
  <c r="M11618" i="25"/>
  <c r="M11619" i="25"/>
  <c r="L11620" i="25"/>
  <c r="M11620" i="25"/>
  <c r="M11621" i="25"/>
  <c r="L11622" i="25"/>
  <c r="M11622" i="25"/>
  <c r="M11623" i="25"/>
  <c r="L11624" i="25"/>
  <c r="M11624" i="25"/>
  <c r="L11625" i="25"/>
  <c r="M11625" i="25"/>
  <c r="L11626" i="25"/>
  <c r="M11626" i="25"/>
  <c r="L11627" i="25"/>
  <c r="M11627" i="25"/>
  <c r="L11628" i="25"/>
  <c r="M11628" i="25"/>
  <c r="M11629" i="25"/>
  <c r="M11630" i="25"/>
  <c r="M11631" i="25"/>
  <c r="M11632" i="25"/>
  <c r="M11633" i="25"/>
  <c r="M11634" i="25"/>
  <c r="M11635" i="25"/>
  <c r="M11636" i="25"/>
  <c r="M11637" i="25"/>
  <c r="M11638" i="25"/>
  <c r="M11639" i="25"/>
  <c r="M11640" i="25"/>
  <c r="M11641" i="25"/>
  <c r="L11642" i="25"/>
  <c r="M11642" i="25"/>
  <c r="L11643" i="25"/>
  <c r="M11643" i="25"/>
  <c r="M11644" i="25"/>
  <c r="M11645" i="25"/>
  <c r="L11646" i="25"/>
  <c r="M11646" i="25"/>
  <c r="M11647" i="25"/>
  <c r="L11648" i="25"/>
  <c r="M11648" i="25"/>
  <c r="M11649" i="25"/>
  <c r="M11650" i="25"/>
  <c r="L11651" i="25"/>
  <c r="M11651" i="25"/>
  <c r="L11652" i="25"/>
  <c r="M11652" i="25"/>
  <c r="M11653" i="25"/>
  <c r="M11654" i="25"/>
  <c r="M11655" i="25"/>
  <c r="M11656" i="25"/>
  <c r="M11657" i="25"/>
  <c r="M11658" i="25"/>
  <c r="L11659" i="25"/>
  <c r="M11659" i="25"/>
  <c r="M11660" i="25"/>
  <c r="L11661" i="25"/>
  <c r="M11661" i="25"/>
  <c r="L11662" i="25"/>
  <c r="M11662" i="25"/>
  <c r="M11663" i="25"/>
  <c r="M11664" i="25"/>
  <c r="M11665" i="25"/>
  <c r="M11666" i="25"/>
  <c r="M11667" i="25"/>
  <c r="M11668" i="25"/>
  <c r="M11669" i="25"/>
  <c r="M11670" i="25"/>
  <c r="M11671" i="25"/>
  <c r="M11672" i="25"/>
  <c r="M11673" i="25"/>
  <c r="L11674" i="25"/>
  <c r="M11674" i="25"/>
  <c r="M11675" i="25"/>
  <c r="M11676" i="25"/>
  <c r="L11677" i="25"/>
  <c r="M11677" i="25"/>
  <c r="M11678" i="25"/>
  <c r="M11679" i="25"/>
  <c r="M11680" i="25"/>
  <c r="M11681" i="25"/>
  <c r="M11682" i="25"/>
  <c r="M11683" i="25"/>
  <c r="M11684" i="25"/>
  <c r="L11685" i="25"/>
  <c r="M11685" i="25"/>
  <c r="L11686" i="25"/>
  <c r="M11686" i="25"/>
  <c r="L11687" i="25"/>
  <c r="M11687" i="25"/>
  <c r="M11688" i="25"/>
  <c r="M11689" i="25"/>
  <c r="L11690" i="25"/>
  <c r="M11690" i="25"/>
  <c r="M11691" i="25"/>
  <c r="M11692" i="25"/>
  <c r="M11693" i="25"/>
  <c r="M11694" i="25"/>
  <c r="L11695" i="25"/>
  <c r="M11695" i="25"/>
  <c r="M11696" i="25"/>
  <c r="M11697" i="25"/>
  <c r="M11698" i="25"/>
  <c r="M11699" i="25"/>
  <c r="M11700" i="25"/>
  <c r="M11701" i="25"/>
  <c r="M11702" i="25"/>
  <c r="M11703" i="25"/>
  <c r="M11704" i="25"/>
  <c r="M11705" i="25"/>
  <c r="M11706" i="25"/>
  <c r="M11707" i="25"/>
  <c r="M11708" i="25"/>
  <c r="M11709" i="25"/>
  <c r="M11710" i="25"/>
  <c r="M11711" i="25"/>
  <c r="M11712" i="25"/>
  <c r="L11713" i="25"/>
  <c r="M11713" i="25"/>
  <c r="L11714" i="25"/>
  <c r="M11714" i="25"/>
  <c r="L11715" i="25"/>
  <c r="M11715" i="25"/>
  <c r="L11716" i="25"/>
  <c r="M11716" i="25"/>
  <c r="L11717" i="25"/>
  <c r="M11717" i="25"/>
  <c r="L11718" i="25"/>
  <c r="M11718" i="25"/>
  <c r="L11719" i="25"/>
  <c r="M11719" i="25"/>
  <c r="L11720" i="25"/>
  <c r="M11720" i="25"/>
  <c r="L11721" i="25"/>
  <c r="M11721" i="25"/>
  <c r="L11722" i="25"/>
  <c r="M11722" i="25"/>
  <c r="L11723" i="25"/>
  <c r="M11723" i="25"/>
  <c r="L11724" i="25"/>
  <c r="M11724" i="25"/>
  <c r="L11725" i="25"/>
  <c r="M11725" i="25"/>
  <c r="M11726" i="25"/>
  <c r="M11727" i="25"/>
  <c r="M11728" i="25"/>
  <c r="M11729" i="25"/>
  <c r="M11730" i="25"/>
  <c r="L11731" i="25"/>
  <c r="M11731" i="25"/>
  <c r="L11732" i="25"/>
  <c r="M11732" i="25"/>
  <c r="M11733" i="25"/>
  <c r="M11734" i="25"/>
  <c r="M11735" i="25"/>
  <c r="M11736" i="25"/>
  <c r="M11737" i="25"/>
  <c r="M11738" i="25"/>
  <c r="M11739" i="25"/>
  <c r="L11740" i="25"/>
  <c r="M11740" i="25"/>
  <c r="M11741" i="25"/>
  <c r="M11742" i="25"/>
  <c r="M11743" i="25"/>
  <c r="M11744" i="25"/>
  <c r="M11745" i="25"/>
  <c r="M11746" i="25"/>
  <c r="M11747" i="25"/>
  <c r="M11748" i="25"/>
  <c r="M11749" i="25"/>
  <c r="L11750" i="25"/>
  <c r="M11750" i="25"/>
  <c r="L11751" i="25"/>
  <c r="M11751" i="25"/>
  <c r="M11752" i="25"/>
  <c r="M11753" i="25"/>
  <c r="L11754" i="25"/>
  <c r="M11754" i="25"/>
  <c r="M11755" i="25"/>
  <c r="L11756" i="25"/>
  <c r="M11756" i="25"/>
  <c r="M11757" i="25"/>
  <c r="M11758" i="25"/>
  <c r="L11759" i="25"/>
  <c r="M11759" i="25"/>
  <c r="M11760" i="25"/>
  <c r="M11761" i="25"/>
  <c r="M11762" i="25"/>
  <c r="M11763" i="25"/>
  <c r="M11764" i="25"/>
  <c r="L11765" i="25"/>
  <c r="M11765" i="25"/>
  <c r="M11766" i="25"/>
  <c r="M11767" i="25"/>
  <c r="M11768" i="25"/>
  <c r="M11769" i="25"/>
  <c r="L11770" i="25"/>
  <c r="M11770" i="25"/>
  <c r="L11771" i="25"/>
  <c r="M11771" i="25"/>
  <c r="L11772" i="25"/>
  <c r="M11772" i="25"/>
  <c r="M11773" i="25"/>
  <c r="M11774" i="25"/>
  <c r="M11775" i="25"/>
  <c r="L11776" i="25"/>
  <c r="M11776" i="25"/>
  <c r="M11777" i="25"/>
  <c r="M11778" i="25"/>
  <c r="M11779" i="25"/>
  <c r="M11780" i="25"/>
  <c r="L11781" i="25"/>
  <c r="M11781" i="25"/>
  <c r="L11782" i="25"/>
  <c r="M11782" i="25"/>
  <c r="M11783" i="25"/>
  <c r="L11784" i="25"/>
  <c r="M11784" i="25"/>
  <c r="L11785" i="25"/>
  <c r="M11785" i="25"/>
  <c r="L11786" i="25"/>
  <c r="M11786" i="25"/>
  <c r="M11787" i="25"/>
  <c r="M11788" i="25"/>
  <c r="M11789" i="25"/>
  <c r="M11790" i="25"/>
  <c r="L11791" i="25"/>
  <c r="M11791" i="25"/>
  <c r="M11792" i="25"/>
  <c r="M11793" i="25"/>
  <c r="M11794" i="25"/>
  <c r="M11795" i="25"/>
  <c r="M11796" i="25"/>
  <c r="M11797" i="25"/>
  <c r="M11798" i="25"/>
  <c r="M11799" i="25"/>
  <c r="M11800" i="25"/>
  <c r="M11801" i="25"/>
  <c r="M11802" i="25"/>
  <c r="L11803" i="25"/>
  <c r="M11803" i="25"/>
  <c r="L11804" i="25"/>
  <c r="M11804" i="25"/>
  <c r="L11805" i="25"/>
  <c r="M11805" i="25"/>
  <c r="L11806" i="25"/>
  <c r="M11806" i="25"/>
  <c r="M11807" i="25"/>
  <c r="M11808" i="25"/>
  <c r="M11809" i="25"/>
  <c r="M11810" i="25"/>
  <c r="M11811" i="25"/>
  <c r="M11812" i="25"/>
  <c r="L11813" i="25"/>
  <c r="M11813" i="25"/>
  <c r="L11814" i="25"/>
  <c r="M11814" i="25"/>
  <c r="M11815" i="25"/>
  <c r="M11816" i="25"/>
  <c r="L11817" i="25"/>
  <c r="M11817" i="25"/>
  <c r="M11818" i="25"/>
  <c r="L11819" i="25"/>
  <c r="M11819" i="25"/>
  <c r="M11820" i="25"/>
  <c r="L11821" i="25"/>
  <c r="M11821" i="25"/>
  <c r="M11822" i="25"/>
  <c r="M11823" i="25"/>
  <c r="M11824" i="25"/>
  <c r="M11825" i="25"/>
  <c r="M11826" i="25"/>
  <c r="M11827" i="25"/>
  <c r="M11828" i="25"/>
  <c r="M11829" i="25"/>
  <c r="M11830" i="25"/>
  <c r="L11831" i="25"/>
  <c r="M11831" i="25"/>
  <c r="M11832" i="25"/>
  <c r="M11833" i="25"/>
  <c r="L11834" i="25"/>
  <c r="M11834" i="25"/>
  <c r="M11835" i="25"/>
  <c r="M11836" i="25"/>
  <c r="L11837" i="25"/>
  <c r="M11837" i="25"/>
  <c r="M11838" i="25"/>
  <c r="M11839" i="25"/>
  <c r="L11840" i="25"/>
  <c r="M11840" i="25"/>
  <c r="L11841" i="25"/>
  <c r="M11841" i="25"/>
  <c r="L11842" i="25"/>
  <c r="M11842" i="25"/>
  <c r="M11843" i="25"/>
  <c r="M11844" i="25"/>
  <c r="L11845" i="25"/>
  <c r="M11845" i="25"/>
  <c r="L11846" i="25"/>
  <c r="M11846" i="25"/>
  <c r="L11847" i="25"/>
  <c r="M11847" i="25"/>
  <c r="L11848" i="25"/>
  <c r="M11848" i="25"/>
  <c r="L11849" i="25"/>
  <c r="M11849" i="25"/>
  <c r="L11850" i="25"/>
  <c r="M11850" i="25"/>
  <c r="M11851" i="25"/>
  <c r="M11852" i="25"/>
  <c r="L11853" i="25"/>
  <c r="M11853" i="25"/>
  <c r="M11854" i="25"/>
  <c r="M11855" i="25"/>
  <c r="M11856" i="25"/>
  <c r="M11857" i="25"/>
  <c r="M11858" i="25"/>
  <c r="L11859" i="25"/>
  <c r="M11859" i="25"/>
  <c r="M11860" i="25"/>
  <c r="M11861" i="25"/>
  <c r="M11862" i="25"/>
  <c r="L11863" i="25"/>
  <c r="M11863" i="25"/>
  <c r="M11864" i="25"/>
  <c r="M11865" i="25"/>
  <c r="M11866" i="25"/>
  <c r="L11867" i="25"/>
  <c r="M11867" i="25"/>
  <c r="L11868" i="25"/>
  <c r="M11868" i="25"/>
  <c r="M11869" i="25"/>
  <c r="M11870" i="25"/>
  <c r="L11871" i="25"/>
  <c r="M11871" i="25"/>
  <c r="M11872" i="25"/>
  <c r="L11873" i="25"/>
  <c r="M11873" i="25"/>
  <c r="M11874" i="25"/>
  <c r="M11875" i="25"/>
  <c r="M11876" i="25"/>
  <c r="M11877" i="25"/>
  <c r="L11878" i="25"/>
  <c r="M11878" i="25"/>
  <c r="L11879" i="25"/>
  <c r="M11879" i="25"/>
  <c r="M11880" i="25"/>
  <c r="M11881" i="25"/>
  <c r="L11882" i="25"/>
  <c r="M11882" i="25"/>
  <c r="M11883" i="25"/>
  <c r="M11884" i="25"/>
  <c r="M11885" i="25"/>
  <c r="L11886" i="25"/>
  <c r="M11886" i="25"/>
  <c r="L11887" i="25"/>
  <c r="M11887" i="25"/>
  <c r="M11888" i="25"/>
  <c r="M11889" i="25"/>
  <c r="M11890" i="25"/>
  <c r="M11891" i="25"/>
  <c r="M11892" i="25"/>
  <c r="L11893" i="25"/>
  <c r="M11893" i="25"/>
  <c r="M11894" i="25"/>
  <c r="L11895" i="25"/>
  <c r="M11895" i="25"/>
  <c r="M11896" i="25"/>
  <c r="L11897" i="25"/>
  <c r="M11897" i="25"/>
  <c r="M11898" i="25"/>
  <c r="M11899" i="25"/>
  <c r="M11900" i="25"/>
  <c r="M11901" i="25"/>
  <c r="M11902" i="25"/>
  <c r="L11903" i="25"/>
  <c r="M11903" i="25"/>
  <c r="L11904" i="25"/>
  <c r="M11904" i="25"/>
  <c r="M11905" i="25"/>
  <c r="L11906" i="25"/>
  <c r="M11906" i="25"/>
  <c r="M11907" i="25"/>
  <c r="M11908" i="25"/>
  <c r="M11909" i="25"/>
  <c r="M11910" i="25"/>
  <c r="M11911" i="25"/>
  <c r="M11912" i="25"/>
  <c r="M11913" i="25"/>
  <c r="M11914" i="25"/>
  <c r="M11915" i="25"/>
  <c r="M11916" i="25"/>
  <c r="L11917" i="25"/>
  <c r="M11917" i="25"/>
  <c r="L11918" i="25"/>
  <c r="M11918" i="25"/>
  <c r="M11919" i="25"/>
  <c r="M11920" i="25"/>
  <c r="L11921" i="25"/>
  <c r="M11921" i="25"/>
  <c r="L11922" i="25"/>
  <c r="M11922" i="25"/>
  <c r="M11923" i="25"/>
  <c r="M11924" i="25"/>
  <c r="M11925" i="25"/>
  <c r="M11926" i="25"/>
  <c r="M11927" i="25"/>
  <c r="M11928" i="25"/>
  <c r="M11929" i="25"/>
  <c r="M11930" i="25"/>
  <c r="M11931" i="25"/>
  <c r="L11932" i="25"/>
  <c r="M11932" i="25"/>
  <c r="M11933" i="25"/>
  <c r="M11934" i="25"/>
  <c r="M11935" i="25"/>
  <c r="M11936" i="25"/>
  <c r="M11937" i="25"/>
  <c r="M11938" i="25"/>
  <c r="M11939" i="25"/>
  <c r="M11940" i="25"/>
  <c r="M11941" i="25"/>
  <c r="M11942" i="25"/>
  <c r="M11943" i="25"/>
  <c r="M11944" i="25"/>
  <c r="M11945" i="25"/>
  <c r="M11946" i="25"/>
  <c r="M11947" i="25"/>
  <c r="M11948" i="25"/>
  <c r="M11949" i="25"/>
  <c r="M11950" i="25"/>
  <c r="M11951" i="25"/>
  <c r="L11952" i="25"/>
  <c r="M11952" i="25"/>
  <c r="L11953" i="25"/>
  <c r="M11953" i="25"/>
  <c r="M11954" i="25"/>
  <c r="M11955" i="25"/>
  <c r="L11956" i="25"/>
  <c r="M11956" i="25"/>
  <c r="L11957" i="25"/>
  <c r="M11957" i="25"/>
  <c r="L11958" i="25"/>
  <c r="M11958" i="25"/>
  <c r="L11959" i="25"/>
  <c r="M11959" i="25"/>
  <c r="L11960" i="25"/>
  <c r="M11960" i="25"/>
  <c r="M11961" i="25"/>
  <c r="M11962" i="25"/>
  <c r="M11963" i="25"/>
  <c r="M11964" i="25"/>
  <c r="M11965" i="25"/>
  <c r="L11966" i="25"/>
  <c r="M11966" i="25"/>
  <c r="M11967" i="25"/>
  <c r="M11968" i="25"/>
  <c r="M11969" i="25"/>
  <c r="M11970" i="25"/>
  <c r="M11971" i="25"/>
  <c r="M11972" i="25"/>
  <c r="M11973" i="25"/>
  <c r="M11974" i="25"/>
  <c r="M11975" i="25"/>
  <c r="L11976" i="25"/>
  <c r="M11976" i="25"/>
  <c r="M11977" i="25"/>
  <c r="M11978" i="25"/>
  <c r="M11979" i="25"/>
  <c r="M11980" i="25"/>
  <c r="M11981" i="25"/>
  <c r="M11982" i="25"/>
  <c r="M11983" i="25"/>
  <c r="M11984" i="25"/>
  <c r="M11985" i="25"/>
  <c r="M11986" i="25"/>
  <c r="M11987" i="25"/>
  <c r="M11988" i="25"/>
  <c r="M11989" i="25"/>
  <c r="M11990" i="25"/>
  <c r="M11991" i="25"/>
  <c r="M11992" i="25"/>
  <c r="M11993" i="25"/>
  <c r="M11994" i="25"/>
  <c r="M11995" i="25"/>
  <c r="M11996" i="25"/>
  <c r="M11997" i="25"/>
  <c r="M11998" i="25"/>
  <c r="M11999" i="25"/>
  <c r="M12000" i="25"/>
  <c r="M12001" i="25"/>
  <c r="L12002" i="25"/>
  <c r="M12002" i="25"/>
  <c r="M12003" i="25"/>
  <c r="M12004" i="25"/>
  <c r="M12005" i="25"/>
  <c r="M12006" i="25"/>
  <c r="M12007" i="25"/>
  <c r="L12008" i="25"/>
  <c r="M12008" i="25"/>
  <c r="M12009" i="25"/>
  <c r="M12010" i="25"/>
  <c r="L12011" i="25"/>
  <c r="M12011" i="25"/>
  <c r="L12012" i="25"/>
  <c r="M12012" i="25"/>
  <c r="M12013" i="25"/>
  <c r="M12014" i="25"/>
  <c r="M12015" i="25"/>
  <c r="F9132" i="25"/>
  <c r="F9133" i="25"/>
  <c r="F9134" i="25"/>
  <c r="F9135" i="25"/>
  <c r="F9136" i="25"/>
  <c r="F9137" i="25"/>
  <c r="F9138" i="25"/>
  <c r="F9139" i="25"/>
  <c r="F9140" i="25"/>
  <c r="F9141" i="25"/>
  <c r="F9142" i="25"/>
  <c r="F9143" i="25"/>
  <c r="F9144" i="25"/>
  <c r="F9145" i="25"/>
  <c r="F9146" i="25"/>
  <c r="F9147" i="25"/>
  <c r="F9148" i="25"/>
  <c r="F9149" i="25"/>
  <c r="F9150" i="25"/>
  <c r="F9151" i="25"/>
  <c r="F9152" i="25"/>
  <c r="F9153" i="25"/>
  <c r="F9154" i="25"/>
  <c r="F9155" i="25"/>
  <c r="F9156" i="25"/>
  <c r="F9157" i="25"/>
  <c r="F9158" i="25"/>
  <c r="F9159" i="25"/>
  <c r="F9160" i="25"/>
  <c r="F9161" i="25"/>
  <c r="F9162" i="25"/>
  <c r="F9163" i="25"/>
  <c r="F9164" i="25"/>
  <c r="F9165" i="25"/>
  <c r="F9166" i="25"/>
  <c r="F9167" i="25"/>
  <c r="F9168" i="25"/>
  <c r="F9169" i="25"/>
  <c r="F9170" i="25"/>
  <c r="F9171" i="25"/>
  <c r="F9172" i="25"/>
  <c r="F9173" i="25"/>
  <c r="F9174" i="25"/>
  <c r="F9175" i="25"/>
  <c r="F9176" i="25"/>
  <c r="F9177" i="25"/>
  <c r="F9178" i="25"/>
  <c r="F9179" i="25"/>
  <c r="F9180" i="25"/>
  <c r="F9181" i="25"/>
  <c r="F9182" i="25"/>
  <c r="F9183" i="25"/>
  <c r="F9184" i="25"/>
  <c r="F9185" i="25"/>
  <c r="F9186" i="25"/>
  <c r="F9187" i="25"/>
  <c r="F9188" i="25"/>
  <c r="F9189" i="25"/>
  <c r="F9190" i="25"/>
  <c r="F9191" i="25"/>
  <c r="F9192" i="25"/>
  <c r="F9193" i="25"/>
  <c r="F9194" i="25"/>
  <c r="F9195" i="25"/>
  <c r="F9196" i="25"/>
  <c r="F9197" i="25"/>
  <c r="F9198" i="25"/>
  <c r="F9199" i="25"/>
  <c r="F9200" i="25"/>
  <c r="F9201" i="25"/>
  <c r="F9202" i="25"/>
  <c r="F9203" i="25"/>
  <c r="F9204" i="25"/>
  <c r="F9205" i="25"/>
  <c r="F9206" i="25"/>
  <c r="F9207" i="25"/>
  <c r="F9208" i="25"/>
  <c r="F9209" i="25"/>
  <c r="F9210" i="25"/>
  <c r="F9211" i="25"/>
  <c r="F9212" i="25"/>
  <c r="F9213" i="25"/>
  <c r="F9214" i="25"/>
  <c r="F9215" i="25"/>
  <c r="F9216" i="25"/>
  <c r="F9217" i="25"/>
  <c r="F9218" i="25"/>
  <c r="F9219" i="25"/>
  <c r="F9220" i="25"/>
  <c r="F9221" i="25"/>
  <c r="F9222" i="25"/>
  <c r="F9223" i="25"/>
  <c r="F9224" i="25"/>
  <c r="F9225" i="25"/>
  <c r="F9226" i="25"/>
  <c r="F9227" i="25"/>
  <c r="F9228" i="25"/>
  <c r="F9229" i="25"/>
  <c r="F9230" i="25"/>
  <c r="F9231" i="25"/>
  <c r="F9232" i="25"/>
  <c r="F9233" i="25"/>
  <c r="F9234" i="25"/>
  <c r="F9235" i="25"/>
  <c r="F9236" i="25"/>
  <c r="F9237" i="25"/>
  <c r="F9238" i="25"/>
  <c r="F9239" i="25"/>
  <c r="F9240" i="25"/>
  <c r="F9241" i="25"/>
  <c r="F9242" i="25"/>
  <c r="F9243" i="25"/>
  <c r="F9244" i="25"/>
  <c r="F9245" i="25"/>
  <c r="F9246" i="25"/>
  <c r="F9247" i="25"/>
  <c r="F9248" i="25"/>
  <c r="F9249" i="25"/>
  <c r="F9250" i="25"/>
  <c r="F9251" i="25"/>
  <c r="F9252" i="25"/>
  <c r="F9253" i="25"/>
  <c r="F9254" i="25"/>
  <c r="F9255" i="25"/>
  <c r="F9256" i="25"/>
  <c r="F9257" i="25"/>
  <c r="F9258" i="25"/>
  <c r="F9259" i="25"/>
  <c r="F9260" i="25"/>
  <c r="F9261" i="25"/>
  <c r="F9262" i="25"/>
  <c r="F9263" i="25"/>
  <c r="F9264" i="25"/>
  <c r="F9265" i="25"/>
  <c r="F9266" i="25"/>
  <c r="F9267" i="25"/>
  <c r="F9268" i="25"/>
  <c r="F9269" i="25"/>
  <c r="F9270" i="25"/>
  <c r="F9271" i="25"/>
  <c r="F9272" i="25"/>
  <c r="F9273" i="25"/>
  <c r="F9274" i="25"/>
  <c r="F9275" i="25"/>
  <c r="F9276" i="25"/>
  <c r="F9277" i="25"/>
  <c r="F9278" i="25"/>
  <c r="F9279" i="25"/>
  <c r="F9280" i="25"/>
  <c r="F9281" i="25"/>
  <c r="F9282" i="25"/>
  <c r="F9283" i="25"/>
  <c r="F9284" i="25"/>
  <c r="F9285" i="25"/>
  <c r="F9286" i="25"/>
  <c r="F9287" i="25"/>
  <c r="F9288" i="25"/>
  <c r="F9289" i="25"/>
  <c r="F9290" i="25"/>
  <c r="F9291" i="25"/>
  <c r="F9292" i="25"/>
  <c r="F9293" i="25"/>
  <c r="F9294" i="25"/>
  <c r="F9295" i="25"/>
  <c r="F9296" i="25"/>
  <c r="F9297" i="25"/>
  <c r="F9298" i="25"/>
  <c r="F9299" i="25"/>
  <c r="F9300" i="25"/>
  <c r="F9301" i="25"/>
  <c r="F9302" i="25"/>
  <c r="F9303" i="25"/>
  <c r="F9304" i="25"/>
  <c r="F9305" i="25"/>
  <c r="F9306" i="25"/>
  <c r="F9307" i="25"/>
  <c r="F9308" i="25"/>
  <c r="F9309" i="25"/>
  <c r="F9310" i="25"/>
  <c r="F9311" i="25"/>
  <c r="F9312" i="25"/>
  <c r="F9313" i="25"/>
  <c r="F9314" i="25"/>
  <c r="F9315" i="25"/>
  <c r="F9316" i="25"/>
  <c r="F9317" i="25"/>
  <c r="F9318" i="25"/>
  <c r="F9319" i="25"/>
  <c r="F9320" i="25"/>
  <c r="F9321" i="25"/>
  <c r="F9322" i="25"/>
  <c r="F9323" i="25"/>
  <c r="F9324" i="25"/>
  <c r="F9325" i="25"/>
  <c r="F9326" i="25"/>
  <c r="F9327" i="25"/>
  <c r="F9328" i="25"/>
  <c r="F9329" i="25"/>
  <c r="F9330" i="25"/>
  <c r="F9331" i="25"/>
  <c r="F9332" i="25"/>
  <c r="F9333" i="25"/>
  <c r="F9334" i="25"/>
  <c r="F9335" i="25"/>
  <c r="F9336" i="25"/>
  <c r="F9337" i="25"/>
  <c r="F9338" i="25"/>
  <c r="F9339" i="25"/>
  <c r="F9340" i="25"/>
  <c r="F9341" i="25"/>
  <c r="F9342" i="25"/>
  <c r="F9343" i="25"/>
  <c r="F9344" i="25"/>
  <c r="F9345" i="25"/>
  <c r="F9346" i="25"/>
  <c r="F9347" i="25"/>
  <c r="F9348" i="25"/>
  <c r="F9349" i="25"/>
  <c r="F9350" i="25"/>
  <c r="F9351" i="25"/>
  <c r="F9352" i="25"/>
  <c r="F9353" i="25"/>
  <c r="F9354" i="25"/>
  <c r="F9355" i="25"/>
  <c r="F9356" i="25"/>
  <c r="F9357" i="25"/>
  <c r="F9358" i="25"/>
  <c r="F9359" i="25"/>
  <c r="F9360" i="25"/>
  <c r="F9361" i="25"/>
  <c r="F9362" i="25"/>
  <c r="F9363" i="25"/>
  <c r="F9364" i="25"/>
  <c r="F9365" i="25"/>
  <c r="F9366" i="25"/>
  <c r="F9367" i="25"/>
  <c r="F9368" i="25"/>
  <c r="F9369" i="25"/>
  <c r="F9370" i="25"/>
  <c r="F9371" i="25"/>
  <c r="F9372" i="25"/>
  <c r="F9373" i="25"/>
  <c r="F9374" i="25"/>
  <c r="F9375" i="25"/>
  <c r="F9376" i="25"/>
  <c r="F9377" i="25"/>
  <c r="F9378" i="25"/>
  <c r="F9379" i="25"/>
  <c r="F9380" i="25"/>
  <c r="F9381" i="25"/>
  <c r="F9382" i="25"/>
  <c r="F9383" i="25"/>
  <c r="F9384" i="25"/>
  <c r="F9385" i="25"/>
  <c r="F9386" i="25"/>
  <c r="F9387" i="25"/>
  <c r="F9388" i="25"/>
  <c r="F9389" i="25"/>
  <c r="F9390" i="25"/>
  <c r="F9391" i="25"/>
  <c r="F9392" i="25"/>
  <c r="F9393" i="25"/>
  <c r="F9394" i="25"/>
  <c r="F9395" i="25"/>
  <c r="F9396" i="25"/>
  <c r="F9397" i="25"/>
  <c r="F9398" i="25"/>
  <c r="F9399" i="25"/>
  <c r="F9400" i="25"/>
  <c r="F9401" i="25"/>
  <c r="F9402" i="25"/>
  <c r="F9403" i="25"/>
  <c r="F9404" i="25"/>
  <c r="F9405" i="25"/>
  <c r="F9406" i="25"/>
  <c r="F9407" i="25"/>
  <c r="F9408" i="25"/>
  <c r="F9409" i="25"/>
  <c r="F9410" i="25"/>
  <c r="F9411" i="25"/>
  <c r="F9412" i="25"/>
  <c r="F9413" i="25"/>
  <c r="F9414" i="25"/>
  <c r="F9415" i="25"/>
  <c r="F9416" i="25"/>
  <c r="F9417" i="25"/>
  <c r="F9418" i="25"/>
  <c r="F9419" i="25"/>
  <c r="F9420" i="25"/>
  <c r="F9421" i="25"/>
  <c r="F9422" i="25"/>
  <c r="F9423" i="25"/>
  <c r="F9424" i="25"/>
  <c r="F9425" i="25"/>
  <c r="F9426" i="25"/>
  <c r="F9427" i="25"/>
  <c r="F9428" i="25"/>
  <c r="F9429" i="25"/>
  <c r="F9430" i="25"/>
  <c r="F9431" i="25"/>
  <c r="F9432" i="25"/>
  <c r="F9433" i="25"/>
  <c r="F9434" i="25"/>
  <c r="F9435" i="25"/>
  <c r="F9436" i="25"/>
  <c r="F9437" i="25"/>
  <c r="F9438" i="25"/>
  <c r="F9439" i="25"/>
  <c r="F9440" i="25"/>
  <c r="F9441" i="25"/>
  <c r="F9442" i="25"/>
  <c r="F9443" i="25"/>
  <c r="F9444" i="25"/>
  <c r="F9445" i="25"/>
  <c r="F9446" i="25"/>
  <c r="F9447" i="25"/>
  <c r="F9448" i="25"/>
  <c r="F9449" i="25"/>
  <c r="F9450" i="25"/>
  <c r="F9451" i="25"/>
  <c r="F9452" i="25"/>
  <c r="F9453" i="25"/>
  <c r="F9454" i="25"/>
  <c r="F9455" i="25"/>
  <c r="F9456" i="25"/>
  <c r="F9457" i="25"/>
  <c r="F9458" i="25"/>
  <c r="F9459" i="25"/>
  <c r="F9460" i="25"/>
  <c r="F9461" i="25"/>
  <c r="F9462" i="25"/>
  <c r="F9463" i="25"/>
  <c r="F9464" i="25"/>
  <c r="F9465" i="25"/>
  <c r="F9466" i="25"/>
  <c r="F9467" i="25"/>
  <c r="F9468" i="25"/>
  <c r="F9469" i="25"/>
  <c r="F9470" i="25"/>
  <c r="F9471" i="25"/>
  <c r="F9472" i="25"/>
  <c r="F9473" i="25"/>
  <c r="F9474" i="25"/>
  <c r="F9475" i="25"/>
  <c r="F9476" i="25"/>
  <c r="F9477" i="25"/>
  <c r="F9478" i="25"/>
  <c r="F9479" i="25"/>
  <c r="F9480" i="25"/>
  <c r="F9481" i="25"/>
  <c r="F9482" i="25"/>
  <c r="F9483" i="25"/>
  <c r="F9484" i="25"/>
  <c r="F9485" i="25"/>
  <c r="F9486" i="25"/>
  <c r="F9487" i="25"/>
  <c r="F9488" i="25"/>
  <c r="F9489" i="25"/>
  <c r="F9490" i="25"/>
  <c r="F9491" i="25"/>
  <c r="F9492" i="25"/>
  <c r="F9493" i="25"/>
  <c r="F9494" i="25"/>
  <c r="F9495" i="25"/>
  <c r="F9496" i="25"/>
  <c r="F9497" i="25"/>
  <c r="F9498" i="25"/>
  <c r="F9499" i="25"/>
  <c r="F9500" i="25"/>
  <c r="F9501" i="25"/>
  <c r="F9502" i="25"/>
  <c r="F9503" i="25"/>
  <c r="F9504" i="25"/>
  <c r="F9505" i="25"/>
  <c r="F9506" i="25"/>
  <c r="F9507" i="25"/>
  <c r="F9508" i="25"/>
  <c r="F9509" i="25"/>
  <c r="F9510" i="25"/>
  <c r="F9511" i="25"/>
  <c r="F9512" i="25"/>
  <c r="F9513" i="25"/>
  <c r="F9514" i="25"/>
  <c r="F9515" i="25"/>
  <c r="F9516" i="25"/>
  <c r="F9517" i="25"/>
  <c r="F9518" i="25"/>
  <c r="F9519" i="25"/>
  <c r="F9520" i="25"/>
  <c r="F9521" i="25"/>
  <c r="F9522" i="25"/>
  <c r="F9523" i="25"/>
  <c r="F9524" i="25"/>
  <c r="F9525" i="25"/>
  <c r="F9526" i="25"/>
  <c r="F9527" i="25"/>
  <c r="F9528" i="25"/>
  <c r="F9529" i="25"/>
  <c r="F9530" i="25"/>
  <c r="F9531" i="25"/>
  <c r="F9532" i="25"/>
  <c r="F9533" i="25"/>
  <c r="F9534" i="25"/>
  <c r="F9535" i="25"/>
  <c r="F9536" i="25"/>
  <c r="F9537" i="25"/>
  <c r="F9538" i="25"/>
  <c r="F9539" i="25"/>
  <c r="F9540" i="25"/>
  <c r="F9541" i="25"/>
  <c r="F9542" i="25"/>
  <c r="F9543" i="25"/>
  <c r="F9544" i="25"/>
  <c r="F9545" i="25"/>
  <c r="F9546" i="25"/>
  <c r="F9547" i="25"/>
  <c r="F9548" i="25"/>
  <c r="F9549" i="25"/>
  <c r="F9550" i="25"/>
  <c r="F9551" i="25"/>
  <c r="F9552" i="25"/>
  <c r="F9553" i="25"/>
  <c r="F9554" i="25"/>
  <c r="F9555" i="25"/>
  <c r="F9556" i="25"/>
  <c r="F9557" i="25"/>
  <c r="F9558" i="25"/>
  <c r="F9559" i="25"/>
  <c r="F9560" i="25"/>
  <c r="F9561" i="25"/>
  <c r="F9562" i="25"/>
  <c r="F9563" i="25"/>
  <c r="F9564" i="25"/>
  <c r="F9565" i="25"/>
  <c r="F9566" i="25"/>
  <c r="F9567" i="25"/>
  <c r="F9568" i="25"/>
  <c r="F9569" i="25"/>
  <c r="F9570" i="25"/>
  <c r="F9571" i="25"/>
  <c r="F9572" i="25"/>
  <c r="F9573" i="25"/>
  <c r="F9574" i="25"/>
  <c r="F9575" i="25"/>
  <c r="F9576" i="25"/>
  <c r="F9577" i="25"/>
  <c r="F9578" i="25"/>
  <c r="F9579" i="25"/>
  <c r="F9580" i="25"/>
  <c r="F9581" i="25"/>
  <c r="F9582" i="25"/>
  <c r="F9583" i="25"/>
  <c r="F9584" i="25"/>
  <c r="F9585" i="25"/>
  <c r="F9586" i="25"/>
  <c r="F9587" i="25"/>
  <c r="F9588" i="25"/>
  <c r="F9589" i="25"/>
  <c r="F9590" i="25"/>
  <c r="F9591" i="25"/>
  <c r="F9592" i="25"/>
  <c r="F9593" i="25"/>
  <c r="F9594" i="25"/>
  <c r="F9595" i="25"/>
  <c r="F9596" i="25"/>
  <c r="F9597" i="25"/>
  <c r="F9598" i="25"/>
  <c r="F9599" i="25"/>
  <c r="F9600" i="25"/>
  <c r="F9601" i="25"/>
  <c r="F9602" i="25"/>
  <c r="F9603" i="25"/>
  <c r="F9604" i="25"/>
  <c r="F9605" i="25"/>
  <c r="F9606" i="25"/>
  <c r="F9607" i="25"/>
  <c r="F9608" i="25"/>
  <c r="F9609" i="25"/>
  <c r="F9610" i="25"/>
  <c r="F9611" i="25"/>
  <c r="F9612" i="25"/>
  <c r="F9613" i="25"/>
  <c r="F9614" i="25"/>
  <c r="F9615" i="25"/>
  <c r="F9616" i="25"/>
  <c r="F9617" i="25"/>
  <c r="F9618" i="25"/>
  <c r="F9619" i="25"/>
  <c r="F9620" i="25"/>
  <c r="F9621" i="25"/>
  <c r="F9622" i="25"/>
  <c r="F9623" i="25"/>
  <c r="F9624" i="25"/>
  <c r="F9625" i="25"/>
  <c r="F9626" i="25"/>
  <c r="F9627" i="25"/>
  <c r="F9628" i="25"/>
  <c r="F9629" i="25"/>
  <c r="F9630" i="25"/>
  <c r="F9631" i="25"/>
  <c r="F9632" i="25"/>
  <c r="F9633" i="25"/>
  <c r="F9634" i="25"/>
  <c r="F9635" i="25"/>
  <c r="F9636" i="25"/>
  <c r="F9637" i="25"/>
  <c r="F9638" i="25"/>
  <c r="F9639" i="25"/>
  <c r="F9640" i="25"/>
  <c r="F9641" i="25"/>
  <c r="F9642" i="25"/>
  <c r="F9643" i="25"/>
  <c r="F9644" i="25"/>
  <c r="F9645" i="25"/>
  <c r="F9646" i="25"/>
  <c r="F9647" i="25"/>
  <c r="F9648" i="25"/>
  <c r="F9649" i="25"/>
  <c r="F9650" i="25"/>
  <c r="F9651" i="25"/>
  <c r="F9652" i="25"/>
  <c r="F9653" i="25"/>
  <c r="F9654" i="25"/>
  <c r="F9655" i="25"/>
  <c r="F9656" i="25"/>
  <c r="F9657" i="25"/>
  <c r="F9658" i="25"/>
  <c r="F9659" i="25"/>
  <c r="F9660" i="25"/>
  <c r="F9661" i="25"/>
  <c r="F9662" i="25"/>
  <c r="F9663" i="25"/>
  <c r="F9664" i="25"/>
  <c r="F9665" i="25"/>
  <c r="F9666" i="25"/>
  <c r="F9667" i="25"/>
  <c r="F9668" i="25"/>
  <c r="F9669" i="25"/>
  <c r="F9670" i="25"/>
  <c r="F9671" i="25"/>
  <c r="F9672" i="25"/>
  <c r="F9673" i="25"/>
  <c r="F9674" i="25"/>
  <c r="F9675" i="25"/>
  <c r="F9676" i="25"/>
  <c r="F9677" i="25"/>
  <c r="F9678" i="25"/>
  <c r="F9679" i="25"/>
  <c r="F9680" i="25"/>
  <c r="F9681" i="25"/>
  <c r="F9682" i="25"/>
  <c r="F9683" i="25"/>
  <c r="F9684" i="25"/>
  <c r="F9685" i="25"/>
  <c r="F9686" i="25"/>
  <c r="F9687" i="25"/>
  <c r="F9688" i="25"/>
  <c r="F9689" i="25"/>
  <c r="F9690" i="25"/>
  <c r="F9691" i="25"/>
  <c r="F9692" i="25"/>
  <c r="F9693" i="25"/>
  <c r="F9694" i="25"/>
  <c r="F9695" i="25"/>
  <c r="F9696" i="25"/>
  <c r="F9697" i="25"/>
  <c r="F9698" i="25"/>
  <c r="F9699" i="25"/>
  <c r="F9700" i="25"/>
  <c r="F9701" i="25"/>
  <c r="F9702" i="25"/>
  <c r="F9703" i="25"/>
  <c r="F9704" i="25"/>
  <c r="F9705" i="25"/>
  <c r="F9706" i="25"/>
  <c r="F9707" i="25"/>
  <c r="F9708" i="25"/>
  <c r="F9709" i="25"/>
  <c r="F9710" i="25"/>
  <c r="F9711" i="25"/>
  <c r="F9712" i="25"/>
  <c r="F9713" i="25"/>
  <c r="F9714" i="25"/>
  <c r="F9715" i="25"/>
  <c r="F9716" i="25"/>
  <c r="F9717" i="25"/>
  <c r="F9718" i="25"/>
  <c r="F9719" i="25"/>
  <c r="F9720" i="25"/>
  <c r="F9721" i="25"/>
  <c r="F9722" i="25"/>
  <c r="F9723" i="25"/>
  <c r="F9724" i="25"/>
  <c r="F9725" i="25"/>
  <c r="F9726" i="25"/>
  <c r="F9727" i="25"/>
  <c r="F9728" i="25"/>
  <c r="F9729" i="25"/>
  <c r="F9730" i="25"/>
  <c r="F9731" i="25"/>
  <c r="F9732" i="25"/>
  <c r="F9733" i="25"/>
  <c r="F9734" i="25"/>
  <c r="F9735" i="25"/>
  <c r="F9736" i="25"/>
  <c r="F9737" i="25"/>
  <c r="F9738" i="25"/>
  <c r="F9739" i="25"/>
  <c r="F9740" i="25"/>
  <c r="F9741" i="25"/>
  <c r="F9742" i="25"/>
  <c r="F9743" i="25"/>
  <c r="F9744" i="25"/>
  <c r="F9745" i="25"/>
  <c r="F9746" i="25"/>
  <c r="F9747" i="25"/>
  <c r="F9748" i="25"/>
  <c r="F9749" i="25"/>
  <c r="F9750" i="25"/>
  <c r="F9752" i="25"/>
  <c r="F9753" i="25"/>
  <c r="F9754" i="25"/>
  <c r="F9755" i="25"/>
  <c r="F9756" i="25"/>
  <c r="F9757" i="25"/>
  <c r="F9758" i="25"/>
  <c r="F9759" i="25"/>
  <c r="F9760" i="25"/>
  <c r="F9761" i="25"/>
  <c r="F9762" i="25"/>
  <c r="F9763" i="25"/>
  <c r="F9764" i="25"/>
  <c r="F9765" i="25"/>
  <c r="F9766" i="25"/>
  <c r="F9767" i="25"/>
  <c r="F9768" i="25"/>
  <c r="F9769" i="25"/>
  <c r="F9770" i="25"/>
  <c r="F9771" i="25"/>
  <c r="F9772" i="25"/>
  <c r="F9773" i="25"/>
  <c r="F9774" i="25"/>
  <c r="F9775" i="25"/>
  <c r="F9776" i="25"/>
  <c r="F9777" i="25"/>
  <c r="F9778" i="25"/>
  <c r="F9779" i="25"/>
  <c r="F9780" i="25"/>
  <c r="F9781" i="25"/>
  <c r="F9782" i="25"/>
  <c r="F9783" i="25"/>
  <c r="F9784" i="25"/>
  <c r="F9785" i="25"/>
  <c r="F9786" i="25"/>
  <c r="F9787" i="25"/>
  <c r="F9788" i="25"/>
  <c r="F9789" i="25"/>
  <c r="F9790" i="25"/>
  <c r="F9791" i="25"/>
  <c r="F9792" i="25"/>
  <c r="F9793" i="25"/>
  <c r="F9794" i="25"/>
  <c r="F9795" i="25"/>
  <c r="F9796" i="25"/>
  <c r="F9797" i="25"/>
  <c r="F9798" i="25"/>
  <c r="F9799" i="25"/>
  <c r="F9800" i="25"/>
  <c r="F9801" i="25"/>
  <c r="F9802" i="25"/>
  <c r="F9803" i="25"/>
  <c r="F9804" i="25"/>
  <c r="F9805" i="25"/>
  <c r="F9806" i="25"/>
  <c r="F9807" i="25"/>
  <c r="F9808" i="25"/>
  <c r="F9809" i="25"/>
  <c r="F9810" i="25"/>
  <c r="F9811" i="25"/>
  <c r="F9812" i="25"/>
  <c r="F9813" i="25"/>
  <c r="F9814" i="25"/>
  <c r="F9815" i="25"/>
  <c r="F9816" i="25"/>
  <c r="F9817" i="25"/>
  <c r="F9818" i="25"/>
  <c r="F9819" i="25"/>
  <c r="F9820" i="25"/>
  <c r="F9821" i="25"/>
  <c r="F9822" i="25"/>
  <c r="F9823" i="25"/>
  <c r="F9824" i="25"/>
  <c r="F9825" i="25"/>
  <c r="F9826" i="25"/>
  <c r="F9827" i="25"/>
  <c r="F9828" i="25"/>
  <c r="F9829" i="25"/>
  <c r="F9830" i="25"/>
  <c r="F9831" i="25"/>
  <c r="F9832" i="25"/>
  <c r="F9833" i="25"/>
  <c r="F9834" i="25"/>
  <c r="F9835" i="25"/>
  <c r="F9836" i="25"/>
  <c r="F9837" i="25"/>
  <c r="F9838" i="25"/>
  <c r="F9839" i="25"/>
  <c r="F9840" i="25"/>
  <c r="F9841" i="25"/>
  <c r="F9842" i="25"/>
  <c r="F9843" i="25"/>
  <c r="F9844" i="25"/>
  <c r="F9845" i="25"/>
  <c r="F9846" i="25"/>
  <c r="F9847" i="25"/>
  <c r="F9848" i="25"/>
  <c r="F9849" i="25"/>
  <c r="F9850" i="25"/>
  <c r="F9851" i="25"/>
  <c r="F9852" i="25"/>
  <c r="F9853" i="25"/>
  <c r="F9854" i="25"/>
  <c r="F9855" i="25"/>
  <c r="F9856" i="25"/>
  <c r="F9857" i="25"/>
  <c r="F9858" i="25"/>
  <c r="F9859" i="25"/>
  <c r="F9860" i="25"/>
  <c r="F9861" i="25"/>
  <c r="F9862" i="25"/>
  <c r="F9863" i="25"/>
  <c r="F9864" i="25"/>
  <c r="F9865" i="25"/>
  <c r="F9866" i="25"/>
  <c r="F9867" i="25"/>
  <c r="F9868" i="25"/>
  <c r="F9869" i="25"/>
  <c r="F9870" i="25"/>
  <c r="F9871" i="25"/>
  <c r="F9872" i="25"/>
  <c r="F9873" i="25"/>
  <c r="F9874" i="25"/>
  <c r="F9875" i="25"/>
  <c r="F9876" i="25"/>
  <c r="F9877" i="25"/>
  <c r="F9878" i="25"/>
  <c r="F9879" i="25"/>
  <c r="F9880" i="25"/>
  <c r="F9881" i="25"/>
  <c r="F9882" i="25"/>
  <c r="F9883" i="25"/>
  <c r="F9884" i="25"/>
  <c r="F9885" i="25"/>
  <c r="F9886" i="25"/>
  <c r="F9887" i="25"/>
  <c r="F9888" i="25"/>
  <c r="F9889" i="25"/>
  <c r="F9890" i="25"/>
  <c r="F9891" i="25"/>
  <c r="F9892" i="25"/>
  <c r="F9893" i="25"/>
  <c r="F9894" i="25"/>
  <c r="F9895" i="25"/>
  <c r="F9896" i="25"/>
  <c r="F9897" i="25"/>
  <c r="F9898" i="25"/>
  <c r="F9899" i="25"/>
  <c r="F9900" i="25"/>
  <c r="F9901" i="25"/>
  <c r="F9902" i="25"/>
  <c r="F9903" i="25"/>
  <c r="F9904" i="25"/>
  <c r="F9905" i="25"/>
  <c r="F9906" i="25"/>
  <c r="F9907" i="25"/>
  <c r="F9908" i="25"/>
  <c r="F9909" i="25"/>
  <c r="F9910" i="25"/>
  <c r="F9911" i="25"/>
  <c r="F9912" i="25"/>
  <c r="F9913" i="25"/>
  <c r="F9914" i="25"/>
  <c r="F9915" i="25"/>
  <c r="F9916" i="25"/>
  <c r="F9917" i="25"/>
  <c r="F9918" i="25"/>
  <c r="F9919" i="25"/>
  <c r="F9920" i="25"/>
  <c r="F9921" i="25"/>
  <c r="F9922" i="25"/>
  <c r="F9923" i="25"/>
  <c r="F9924" i="25"/>
  <c r="F9925" i="25"/>
  <c r="F9926" i="25"/>
  <c r="F9927" i="25"/>
  <c r="F9928" i="25"/>
  <c r="F9929" i="25"/>
  <c r="F9930" i="25"/>
  <c r="F9931" i="25"/>
  <c r="F9932" i="25"/>
  <c r="F9933" i="25"/>
  <c r="F9934" i="25"/>
  <c r="F9935" i="25"/>
  <c r="F9936" i="25"/>
  <c r="F9937" i="25"/>
  <c r="F9938" i="25"/>
  <c r="F9939" i="25"/>
  <c r="F9940" i="25"/>
  <c r="F9941" i="25"/>
  <c r="F9942" i="25"/>
  <c r="F9943" i="25"/>
  <c r="F9944" i="25"/>
  <c r="F9945" i="25"/>
  <c r="F9946" i="25"/>
  <c r="F9947" i="25"/>
  <c r="F9948" i="25"/>
  <c r="F9949" i="25"/>
  <c r="F9950" i="25"/>
  <c r="F9951" i="25"/>
  <c r="F9952" i="25"/>
  <c r="F9953" i="25"/>
  <c r="F9954" i="25"/>
  <c r="F9955" i="25"/>
  <c r="F9956" i="25"/>
  <c r="F9957" i="25"/>
  <c r="F9958" i="25"/>
  <c r="F9959" i="25"/>
  <c r="F9960" i="25"/>
  <c r="F9961" i="25"/>
  <c r="F9962" i="25"/>
  <c r="F9963" i="25"/>
  <c r="F9964" i="25"/>
  <c r="F9965" i="25"/>
  <c r="F9966" i="25"/>
  <c r="F9967" i="25"/>
  <c r="F9968" i="25"/>
  <c r="F9969" i="25"/>
  <c r="F9970" i="25"/>
  <c r="F9971" i="25"/>
  <c r="F9972" i="25"/>
  <c r="F9973" i="25"/>
  <c r="F9974" i="25"/>
  <c r="F9975" i="25"/>
  <c r="F9976" i="25"/>
  <c r="F9977" i="25"/>
  <c r="F9978" i="25"/>
  <c r="F9979" i="25"/>
  <c r="F9980" i="25"/>
  <c r="F9981" i="25"/>
  <c r="F9982" i="25"/>
  <c r="F9983" i="25"/>
  <c r="F9984" i="25"/>
  <c r="F9985" i="25"/>
  <c r="F9986" i="25"/>
  <c r="F9987" i="25"/>
  <c r="F9988" i="25"/>
  <c r="F9989" i="25"/>
  <c r="F9990" i="25"/>
  <c r="F9991" i="25"/>
  <c r="F9992" i="25"/>
  <c r="F9993" i="25"/>
  <c r="F9994" i="25"/>
  <c r="F9995" i="25"/>
  <c r="F9996" i="25"/>
  <c r="F9997" i="25"/>
  <c r="F9998" i="25"/>
  <c r="F9999" i="25"/>
  <c r="F10000" i="25"/>
  <c r="F10001" i="25"/>
  <c r="F10002" i="25"/>
  <c r="F10003" i="25"/>
  <c r="F10004" i="25"/>
  <c r="F10005" i="25"/>
  <c r="F10006" i="25"/>
  <c r="F10007" i="25"/>
  <c r="F10008" i="25"/>
  <c r="F10009" i="25"/>
  <c r="F10010" i="25"/>
  <c r="F10011" i="25"/>
  <c r="F10012" i="25"/>
  <c r="F10013" i="25"/>
  <c r="F10014" i="25"/>
  <c r="F10015" i="25"/>
  <c r="F10016" i="25"/>
  <c r="F10017" i="25"/>
  <c r="F10018" i="25"/>
  <c r="F10019" i="25"/>
  <c r="F10020" i="25"/>
  <c r="F10021" i="25"/>
  <c r="F10022" i="25"/>
  <c r="F10023" i="25"/>
  <c r="F10024" i="25"/>
  <c r="F10025" i="25"/>
  <c r="F10026" i="25"/>
  <c r="F10027" i="25"/>
  <c r="F10028" i="25"/>
  <c r="F10029" i="25"/>
  <c r="F10030" i="25"/>
  <c r="F10031" i="25"/>
  <c r="F10032" i="25"/>
  <c r="F10033" i="25"/>
  <c r="F10034" i="25"/>
  <c r="F10035" i="25"/>
  <c r="F10036" i="25"/>
  <c r="F10037" i="25"/>
  <c r="F10038" i="25"/>
  <c r="F10039" i="25"/>
  <c r="F10040" i="25"/>
  <c r="F10041" i="25"/>
  <c r="F10042" i="25"/>
  <c r="F10043" i="25"/>
  <c r="F10044" i="25"/>
  <c r="F10045" i="25"/>
  <c r="F10046" i="25"/>
  <c r="F10047" i="25"/>
  <c r="F10048" i="25"/>
  <c r="F10049" i="25"/>
  <c r="F10050" i="25"/>
  <c r="F10051" i="25"/>
  <c r="F10052" i="25"/>
  <c r="F10053" i="25"/>
  <c r="F10054" i="25"/>
  <c r="F10055" i="25"/>
  <c r="F10056" i="25"/>
  <c r="F10057" i="25"/>
  <c r="F10058" i="25"/>
  <c r="F10059" i="25"/>
  <c r="F10060" i="25"/>
  <c r="F10061" i="25"/>
  <c r="F10062" i="25"/>
  <c r="F10063" i="25"/>
  <c r="F10064" i="25"/>
  <c r="F10065" i="25"/>
  <c r="F10066" i="25"/>
  <c r="F10067" i="25"/>
  <c r="F10068" i="25"/>
  <c r="F10069" i="25"/>
  <c r="F10070" i="25"/>
  <c r="F10071" i="25"/>
  <c r="F10072" i="25"/>
  <c r="F10073" i="25"/>
  <c r="F10074" i="25"/>
  <c r="F10075" i="25"/>
  <c r="F10076" i="25"/>
  <c r="F10077" i="25"/>
  <c r="F10078" i="25"/>
  <c r="F10079" i="25"/>
  <c r="F10080" i="25"/>
  <c r="F10081" i="25"/>
  <c r="F10082" i="25"/>
  <c r="F10083" i="25"/>
  <c r="F10084" i="25"/>
  <c r="F10085" i="25"/>
  <c r="F10086" i="25"/>
  <c r="F10087" i="25"/>
  <c r="F10088" i="25"/>
  <c r="F10089" i="25"/>
  <c r="F10090" i="25"/>
  <c r="F10091" i="25"/>
  <c r="F10092" i="25"/>
  <c r="F10093" i="25"/>
  <c r="F10094" i="25"/>
  <c r="F10095" i="25"/>
  <c r="F10096" i="25"/>
  <c r="F10097" i="25"/>
  <c r="F10098" i="25"/>
  <c r="F10099" i="25"/>
  <c r="F10100" i="25"/>
  <c r="F10101" i="25"/>
  <c r="F10102" i="25"/>
  <c r="F10103" i="25"/>
  <c r="F10104" i="25"/>
  <c r="F10105" i="25"/>
  <c r="F10106" i="25"/>
  <c r="F10107" i="25"/>
  <c r="F10108" i="25"/>
  <c r="F10109" i="25"/>
  <c r="F10110" i="25"/>
  <c r="F10111" i="25"/>
  <c r="F10112" i="25"/>
  <c r="F10113" i="25"/>
  <c r="F10114" i="25"/>
  <c r="F10115" i="25"/>
  <c r="F10116" i="25"/>
  <c r="F10117" i="25"/>
  <c r="F10118" i="25"/>
  <c r="F10119" i="25"/>
  <c r="F10120" i="25"/>
  <c r="F10121" i="25"/>
  <c r="F10122" i="25"/>
  <c r="F10123" i="25"/>
  <c r="F10124" i="25"/>
  <c r="F10125" i="25"/>
  <c r="F10126" i="25"/>
  <c r="F10127" i="25"/>
  <c r="F10128" i="25"/>
  <c r="F10129" i="25"/>
  <c r="F10130" i="25"/>
  <c r="F10131" i="25"/>
  <c r="F10132" i="25"/>
  <c r="F10133" i="25"/>
  <c r="F10134" i="25"/>
  <c r="F10135" i="25"/>
  <c r="F10136" i="25"/>
  <c r="F10137" i="25"/>
  <c r="F10138" i="25"/>
  <c r="F10139" i="25"/>
  <c r="F10140" i="25"/>
  <c r="F10141" i="25"/>
  <c r="F10142" i="25"/>
  <c r="F10143" i="25"/>
  <c r="F10144" i="25"/>
  <c r="F10145" i="25"/>
  <c r="F10146" i="25"/>
  <c r="F10147" i="25"/>
  <c r="F10148" i="25"/>
  <c r="F10149" i="25"/>
  <c r="F10150" i="25"/>
  <c r="F10151" i="25"/>
  <c r="F10152" i="25"/>
  <c r="F10153" i="25"/>
  <c r="F10154" i="25"/>
  <c r="F10155" i="25"/>
  <c r="F10156" i="25"/>
  <c r="F10157" i="25"/>
  <c r="F10158" i="25"/>
  <c r="F10159" i="25"/>
  <c r="F10160" i="25"/>
  <c r="F10161" i="25"/>
  <c r="F10162" i="25"/>
  <c r="F10163" i="25"/>
  <c r="F10164" i="25"/>
  <c r="F10165" i="25"/>
  <c r="F10166" i="25"/>
  <c r="F10167" i="25"/>
  <c r="F10168" i="25"/>
  <c r="F10169" i="25"/>
  <c r="F10170" i="25"/>
  <c r="F10171" i="25"/>
  <c r="F10172" i="25"/>
  <c r="F10173" i="25"/>
  <c r="F10174" i="25"/>
  <c r="F10175" i="25"/>
  <c r="F10176" i="25"/>
  <c r="F10177" i="25"/>
  <c r="F10178" i="25"/>
  <c r="F10179" i="25"/>
  <c r="F10180" i="25"/>
  <c r="F10181" i="25"/>
  <c r="F10182" i="25"/>
  <c r="F10183" i="25"/>
  <c r="F10184" i="25"/>
  <c r="F10185" i="25"/>
  <c r="F10186" i="25"/>
  <c r="F10187" i="25"/>
  <c r="F10188" i="25"/>
  <c r="F10189" i="25"/>
  <c r="F10190" i="25"/>
  <c r="F10191" i="25"/>
  <c r="F10192" i="25"/>
  <c r="F10193" i="25"/>
  <c r="F10194" i="25"/>
  <c r="F10195" i="25"/>
  <c r="F10196" i="25"/>
  <c r="F10197" i="25"/>
  <c r="F10198" i="25"/>
  <c r="F10199" i="25"/>
  <c r="F10200" i="25"/>
  <c r="F10201" i="25"/>
  <c r="F10202" i="25"/>
  <c r="F10203" i="25"/>
  <c r="F10204" i="25"/>
  <c r="F10205" i="25"/>
  <c r="F10206" i="25"/>
  <c r="F10207" i="25"/>
  <c r="F10208" i="25"/>
  <c r="F10209" i="25"/>
  <c r="F10210" i="25"/>
  <c r="F10211" i="25"/>
  <c r="F10212" i="25"/>
  <c r="F10213" i="25"/>
  <c r="F10214" i="25"/>
  <c r="F10215" i="25"/>
  <c r="F10216" i="25"/>
  <c r="F10217" i="25"/>
  <c r="F10218" i="25"/>
  <c r="F10219" i="25"/>
  <c r="F10220" i="25"/>
  <c r="F10221" i="25"/>
  <c r="F10222" i="25"/>
  <c r="F10223" i="25"/>
  <c r="F10224" i="25"/>
  <c r="F10225" i="25"/>
  <c r="F10226" i="25"/>
  <c r="F10227" i="25"/>
  <c r="F10228" i="25"/>
  <c r="F10229" i="25"/>
  <c r="F10230" i="25"/>
  <c r="F10231" i="25"/>
  <c r="F10232" i="25"/>
  <c r="F10233" i="25"/>
  <c r="F10234" i="25"/>
  <c r="F10235" i="25"/>
  <c r="F10236" i="25"/>
  <c r="F10237" i="25"/>
  <c r="F10238" i="25"/>
  <c r="F10239" i="25"/>
  <c r="F10240" i="25"/>
  <c r="F10241" i="25"/>
  <c r="F10242" i="25"/>
  <c r="F10243" i="25"/>
  <c r="F10244" i="25"/>
  <c r="F10245" i="25"/>
  <c r="F10246" i="25"/>
  <c r="F10247" i="25"/>
  <c r="F10248" i="25"/>
  <c r="F10249" i="25"/>
  <c r="F10250" i="25"/>
  <c r="F10251" i="25"/>
  <c r="F10252" i="25"/>
  <c r="F10253" i="25"/>
  <c r="F10254" i="25"/>
  <c r="F10255" i="25"/>
  <c r="F10256" i="25"/>
  <c r="F10257" i="25"/>
  <c r="F10258" i="25"/>
  <c r="F10259" i="25"/>
  <c r="F10260" i="25"/>
  <c r="F10261" i="25"/>
  <c r="F10262" i="25"/>
  <c r="F10263" i="25"/>
  <c r="F10264" i="25"/>
  <c r="F10265" i="25"/>
  <c r="F10266" i="25"/>
  <c r="F10267" i="25"/>
  <c r="F10268" i="25"/>
  <c r="F10269" i="25"/>
  <c r="F10270" i="25"/>
  <c r="F10271" i="25"/>
  <c r="F10272" i="25"/>
  <c r="F10273" i="25"/>
  <c r="F10274" i="25"/>
  <c r="F10275" i="25"/>
  <c r="F10276" i="25"/>
  <c r="F10277" i="25"/>
  <c r="F10278" i="25"/>
  <c r="F10279" i="25"/>
  <c r="F10280" i="25"/>
  <c r="F10281" i="25"/>
  <c r="F10282" i="25"/>
  <c r="F10283" i="25"/>
  <c r="F10284" i="25"/>
  <c r="F10285" i="25"/>
  <c r="F10286" i="25"/>
  <c r="F10287" i="25"/>
  <c r="F10288" i="25"/>
  <c r="F10289" i="25"/>
  <c r="F10290" i="25"/>
  <c r="F10291" i="25"/>
  <c r="F10292" i="25"/>
  <c r="F10293" i="25"/>
  <c r="F10294" i="25"/>
  <c r="F10295" i="25"/>
  <c r="F10296" i="25"/>
  <c r="F10297" i="25"/>
  <c r="F10298" i="25"/>
  <c r="F10299" i="25"/>
  <c r="F10300" i="25"/>
  <c r="F10301" i="25"/>
  <c r="F10302" i="25"/>
  <c r="F10303" i="25"/>
  <c r="F10304" i="25"/>
  <c r="F10305" i="25"/>
  <c r="F10306" i="25"/>
  <c r="F10307" i="25"/>
  <c r="F10308" i="25"/>
  <c r="F10309" i="25"/>
  <c r="F10310" i="25"/>
  <c r="F10311" i="25"/>
  <c r="F10312" i="25"/>
  <c r="F10313" i="25"/>
  <c r="F10314" i="25"/>
  <c r="F10315" i="25"/>
  <c r="F10316" i="25"/>
  <c r="F10317" i="25"/>
  <c r="F10318" i="25"/>
  <c r="F10319" i="25"/>
  <c r="F10320" i="25"/>
  <c r="F10321" i="25"/>
  <c r="F10322" i="25"/>
  <c r="F10323" i="25"/>
  <c r="F10324" i="25"/>
  <c r="F10325" i="25"/>
  <c r="F10326" i="25"/>
  <c r="F10327" i="25"/>
  <c r="F10328" i="25"/>
  <c r="F10329" i="25"/>
  <c r="F10330" i="25"/>
  <c r="F10331" i="25"/>
  <c r="F10332" i="25"/>
  <c r="F10333" i="25"/>
  <c r="F10334" i="25"/>
  <c r="F10335" i="25"/>
  <c r="F10336" i="25"/>
  <c r="F10337" i="25"/>
  <c r="F10338" i="25"/>
  <c r="F10339" i="25"/>
  <c r="F10340" i="25"/>
  <c r="F10341" i="25"/>
  <c r="F10342" i="25"/>
  <c r="F10343" i="25"/>
  <c r="F10344" i="25"/>
  <c r="F10345" i="25"/>
  <c r="F10346" i="25"/>
  <c r="F10347" i="25"/>
  <c r="F10348" i="25"/>
  <c r="F10349" i="25"/>
  <c r="F10350" i="25"/>
  <c r="F10351" i="25"/>
  <c r="F10352" i="25"/>
  <c r="F10353" i="25"/>
  <c r="F10354" i="25"/>
  <c r="F10355" i="25"/>
  <c r="F10356" i="25"/>
  <c r="F10357" i="25"/>
  <c r="F10358" i="25"/>
  <c r="F10359" i="25"/>
  <c r="F10360" i="25"/>
  <c r="F10361" i="25"/>
  <c r="F10362" i="25"/>
  <c r="F10363" i="25"/>
  <c r="F10364" i="25"/>
  <c r="F10365" i="25"/>
  <c r="F10366" i="25"/>
  <c r="F10367" i="25"/>
  <c r="F10368" i="25"/>
  <c r="F10369" i="25"/>
  <c r="F10370" i="25"/>
  <c r="F10371" i="25"/>
  <c r="F10372" i="25"/>
  <c r="F10373" i="25"/>
  <c r="F10374" i="25"/>
  <c r="F10375" i="25"/>
  <c r="F10376" i="25"/>
  <c r="F10377" i="25"/>
  <c r="F10378" i="25"/>
  <c r="F10379" i="25"/>
  <c r="F10380" i="25"/>
  <c r="F10381" i="25"/>
  <c r="F10382" i="25"/>
  <c r="F10383" i="25"/>
  <c r="F10384" i="25"/>
  <c r="F10385" i="25"/>
  <c r="F10386" i="25"/>
  <c r="F10387" i="25"/>
  <c r="F10388" i="25"/>
  <c r="F10389" i="25"/>
  <c r="F10390" i="25"/>
  <c r="F10391" i="25"/>
  <c r="F10392" i="25"/>
  <c r="F10393" i="25"/>
  <c r="F10394" i="25"/>
  <c r="F10395" i="25"/>
  <c r="F10396" i="25"/>
  <c r="F10397" i="25"/>
  <c r="F10398" i="25"/>
  <c r="F10399" i="25"/>
  <c r="F10400" i="25"/>
  <c r="F10401" i="25"/>
  <c r="F10402" i="25"/>
  <c r="F10403" i="25"/>
  <c r="F10404" i="25"/>
  <c r="F10405" i="25"/>
  <c r="F10406" i="25"/>
  <c r="F10407" i="25"/>
  <c r="F10408" i="25"/>
  <c r="F10409" i="25"/>
  <c r="F10410" i="25"/>
  <c r="F10411" i="25"/>
  <c r="F10412" i="25"/>
  <c r="F10413" i="25"/>
  <c r="F10414" i="25"/>
  <c r="F10415" i="25"/>
  <c r="F10416" i="25"/>
  <c r="F10417" i="25"/>
  <c r="F10418" i="25"/>
  <c r="F10419" i="25"/>
  <c r="F10420" i="25"/>
  <c r="F10421" i="25"/>
  <c r="F10422" i="25"/>
  <c r="F10423" i="25"/>
  <c r="F10424" i="25"/>
  <c r="F10425" i="25"/>
  <c r="F10426" i="25"/>
  <c r="F10427" i="25"/>
  <c r="F10428" i="25"/>
  <c r="F10429" i="25"/>
  <c r="F10430" i="25"/>
  <c r="F10431" i="25"/>
  <c r="F10432" i="25"/>
  <c r="F10433" i="25"/>
  <c r="F10434" i="25"/>
  <c r="F10435" i="25"/>
  <c r="F10436" i="25"/>
  <c r="F10437" i="25"/>
  <c r="F10438" i="25"/>
  <c r="F10439" i="25"/>
  <c r="F10440" i="25"/>
  <c r="F10441" i="25"/>
  <c r="F10442" i="25"/>
  <c r="F10443" i="25"/>
  <c r="F10444" i="25"/>
  <c r="F10445" i="25"/>
  <c r="F10446" i="25"/>
  <c r="F10447" i="25"/>
  <c r="F10448" i="25"/>
  <c r="F10449" i="25"/>
  <c r="F10450" i="25"/>
  <c r="F10451" i="25"/>
  <c r="F10452" i="25"/>
  <c r="F10453" i="25"/>
  <c r="F10454" i="25"/>
  <c r="F10455" i="25"/>
  <c r="F10456" i="25"/>
  <c r="F10457" i="25"/>
  <c r="F10458" i="25"/>
  <c r="F10459" i="25"/>
  <c r="F10460" i="25"/>
  <c r="F10461" i="25"/>
  <c r="F10462" i="25"/>
  <c r="F10463" i="25"/>
  <c r="F10464" i="25"/>
  <c r="F10465" i="25"/>
  <c r="F10466" i="25"/>
  <c r="F10467" i="25"/>
  <c r="F10468" i="25"/>
  <c r="F10469" i="25"/>
  <c r="F10470" i="25"/>
  <c r="F10471" i="25"/>
  <c r="F10472" i="25"/>
  <c r="F10473" i="25"/>
  <c r="F10474" i="25"/>
  <c r="F10475" i="25"/>
  <c r="F10476" i="25"/>
  <c r="F10477" i="25"/>
  <c r="F10478" i="25"/>
  <c r="F10479" i="25"/>
  <c r="F10480" i="25"/>
  <c r="F10481" i="25"/>
  <c r="F10482" i="25"/>
  <c r="F10483" i="25"/>
  <c r="F10484" i="25"/>
  <c r="F10485" i="25"/>
  <c r="F10486" i="25"/>
  <c r="F10487" i="25"/>
  <c r="F10488" i="25"/>
  <c r="F10489" i="25"/>
  <c r="F10490" i="25"/>
  <c r="F10493" i="25"/>
  <c r="F10494" i="25"/>
  <c r="F10495" i="25"/>
  <c r="F10496" i="25"/>
  <c r="F10497" i="25"/>
  <c r="F10498" i="25"/>
  <c r="F10499" i="25"/>
  <c r="F10500" i="25"/>
  <c r="F10501" i="25"/>
  <c r="F10502" i="25"/>
  <c r="F10503" i="25"/>
  <c r="F10504" i="25"/>
  <c r="F10505" i="25"/>
  <c r="F10506" i="25"/>
  <c r="F10507" i="25"/>
  <c r="F10508" i="25"/>
  <c r="F10509" i="25"/>
  <c r="F10510" i="25"/>
  <c r="F10511" i="25"/>
  <c r="F10512" i="25"/>
  <c r="F10513" i="25"/>
  <c r="F10514" i="25"/>
  <c r="F10515" i="25"/>
  <c r="F10516" i="25"/>
  <c r="F10517" i="25"/>
  <c r="F10518" i="25"/>
  <c r="F10519" i="25"/>
  <c r="F10520" i="25"/>
  <c r="F10521" i="25"/>
  <c r="F10522" i="25"/>
  <c r="F10523" i="25"/>
  <c r="F10524" i="25"/>
  <c r="F10525" i="25"/>
  <c r="F10526" i="25"/>
  <c r="F10527" i="25"/>
  <c r="F10528" i="25"/>
  <c r="F10529" i="25"/>
  <c r="F10530" i="25"/>
  <c r="F10531" i="25"/>
  <c r="F10532" i="25"/>
  <c r="F10533" i="25"/>
  <c r="F10534" i="25"/>
  <c r="F10535" i="25"/>
  <c r="F10536" i="25"/>
  <c r="F10537" i="25"/>
  <c r="F10538" i="25"/>
  <c r="F10539" i="25"/>
  <c r="F10540" i="25"/>
  <c r="F10541" i="25"/>
  <c r="F10542" i="25"/>
  <c r="F10543" i="25"/>
  <c r="F10544" i="25"/>
  <c r="F10545" i="25"/>
  <c r="F10546" i="25"/>
  <c r="F10547" i="25"/>
  <c r="F10548" i="25"/>
  <c r="F10549" i="25"/>
  <c r="F10550" i="25"/>
  <c r="F10551" i="25"/>
  <c r="F10552" i="25"/>
  <c r="F10553" i="25"/>
  <c r="F10554" i="25"/>
  <c r="F10555" i="25"/>
  <c r="F10556" i="25"/>
  <c r="F10557" i="25"/>
  <c r="F10558" i="25"/>
  <c r="F10559" i="25"/>
  <c r="F10560" i="25"/>
  <c r="F10561" i="25"/>
  <c r="F10562" i="25"/>
  <c r="F10563" i="25"/>
  <c r="F10564" i="25"/>
  <c r="F10565" i="25"/>
  <c r="F10566" i="25"/>
  <c r="F10567" i="25"/>
  <c r="F10568" i="25"/>
  <c r="F10569" i="25"/>
  <c r="F10570" i="25"/>
  <c r="F10571" i="25"/>
  <c r="F10572" i="25"/>
  <c r="F10573" i="25"/>
  <c r="F10574" i="25"/>
  <c r="F10575" i="25"/>
  <c r="F10576" i="25"/>
  <c r="F10577" i="25"/>
  <c r="F10578" i="25"/>
  <c r="F10579" i="25"/>
  <c r="F10580" i="25"/>
  <c r="F10581" i="25"/>
  <c r="F10582" i="25"/>
  <c r="F10583" i="25"/>
  <c r="F10584" i="25"/>
  <c r="F10585" i="25"/>
  <c r="F10586" i="25"/>
  <c r="F10587" i="25"/>
  <c r="F10588" i="25"/>
  <c r="F10589" i="25"/>
  <c r="F10590" i="25"/>
  <c r="F10591" i="25"/>
  <c r="F10592" i="25"/>
  <c r="F10593" i="25"/>
  <c r="F10594" i="25"/>
  <c r="F10595" i="25"/>
  <c r="F10596" i="25"/>
  <c r="F10597" i="25"/>
  <c r="F10598" i="25"/>
  <c r="F10599" i="25"/>
  <c r="F10600" i="25"/>
  <c r="F10601" i="25"/>
  <c r="F10602" i="25"/>
  <c r="F10603" i="25"/>
  <c r="F10604" i="25"/>
  <c r="F10605" i="25"/>
  <c r="F10606" i="25"/>
  <c r="F10607" i="25"/>
  <c r="F10608" i="25"/>
  <c r="F10609" i="25"/>
  <c r="F10610" i="25"/>
  <c r="F10611" i="25"/>
  <c r="F10612" i="25"/>
  <c r="F10613" i="25"/>
  <c r="F10614" i="25"/>
  <c r="F10615" i="25"/>
  <c r="F10616" i="25"/>
  <c r="F10617" i="25"/>
  <c r="F10618" i="25"/>
  <c r="F10619" i="25"/>
  <c r="F10620" i="25"/>
  <c r="F10621" i="25"/>
  <c r="F10622" i="25"/>
  <c r="F10623" i="25"/>
  <c r="F10624" i="25"/>
  <c r="F10625" i="25"/>
  <c r="F10626" i="25"/>
  <c r="F10627" i="25"/>
  <c r="F10628" i="25"/>
  <c r="F10629" i="25"/>
  <c r="F10630" i="25"/>
  <c r="F10631" i="25"/>
  <c r="F10632" i="25"/>
  <c r="F10633" i="25"/>
  <c r="F10634" i="25"/>
  <c r="F10635" i="25"/>
  <c r="F10636" i="25"/>
  <c r="F10637" i="25"/>
  <c r="F10638" i="25"/>
  <c r="F10639" i="25"/>
  <c r="F10640" i="25"/>
  <c r="F10641" i="25"/>
  <c r="F10642" i="25"/>
  <c r="F10643" i="25"/>
  <c r="F10644" i="25"/>
  <c r="F10645" i="25"/>
  <c r="F10646" i="25"/>
  <c r="F10647" i="25"/>
  <c r="F10648" i="25"/>
  <c r="F10649" i="25"/>
  <c r="F10650" i="25"/>
  <c r="F10651" i="25"/>
  <c r="F10652" i="25"/>
  <c r="F10653" i="25"/>
  <c r="F10654" i="25"/>
  <c r="F10655" i="25"/>
  <c r="F10656" i="25"/>
  <c r="F10657" i="25"/>
  <c r="F10658" i="25"/>
  <c r="F10659" i="25"/>
  <c r="F10660" i="25"/>
  <c r="F10661" i="25"/>
  <c r="F10662" i="25"/>
  <c r="F10663" i="25"/>
  <c r="F10664" i="25"/>
  <c r="F10665" i="25"/>
  <c r="F10666" i="25"/>
  <c r="F10667" i="25"/>
  <c r="F10668" i="25"/>
  <c r="F10669" i="25"/>
  <c r="F10670" i="25"/>
  <c r="F10671" i="25"/>
  <c r="F10672" i="25"/>
  <c r="F10673" i="25"/>
  <c r="F10674" i="25"/>
  <c r="F10675" i="25"/>
  <c r="F10676" i="25"/>
  <c r="F10677" i="25"/>
  <c r="F10678" i="25"/>
  <c r="F10679" i="25"/>
  <c r="F10680" i="25"/>
  <c r="F10681" i="25"/>
  <c r="F10682" i="25"/>
  <c r="F10683" i="25"/>
  <c r="F10684" i="25"/>
  <c r="F10685" i="25"/>
  <c r="F10686" i="25"/>
  <c r="F10687" i="25"/>
  <c r="F10688" i="25"/>
  <c r="F10689" i="25"/>
  <c r="F10690" i="25"/>
  <c r="F10691" i="25"/>
  <c r="F10692" i="25"/>
  <c r="F10693" i="25"/>
  <c r="F10694" i="25"/>
  <c r="F10695" i="25"/>
  <c r="F10696" i="25"/>
  <c r="F10697" i="25"/>
  <c r="F10698" i="25"/>
  <c r="F10699" i="25"/>
  <c r="F10700" i="25"/>
  <c r="F10701" i="25"/>
  <c r="F10702" i="25"/>
  <c r="F10703" i="25"/>
  <c r="F10704" i="25"/>
  <c r="F10705" i="25"/>
  <c r="F10706" i="25"/>
  <c r="F10707" i="25"/>
  <c r="F10708" i="25"/>
  <c r="F10709" i="25"/>
  <c r="F10710" i="25"/>
  <c r="F10711" i="25"/>
  <c r="F10712" i="25"/>
  <c r="F10713" i="25"/>
  <c r="F10714" i="25"/>
  <c r="F10715" i="25"/>
  <c r="F10716" i="25"/>
  <c r="F10717" i="25"/>
  <c r="F10718" i="25"/>
  <c r="F10719" i="25"/>
  <c r="F10720" i="25"/>
  <c r="F10721" i="25"/>
  <c r="F10722" i="25"/>
  <c r="F10723" i="25"/>
  <c r="F10724" i="25"/>
  <c r="F10725" i="25"/>
  <c r="F10726" i="25"/>
  <c r="F10727" i="25"/>
  <c r="F10728" i="25"/>
  <c r="F10729" i="25"/>
  <c r="F10730" i="25"/>
  <c r="F10731" i="25"/>
  <c r="F10732" i="25"/>
  <c r="F10733" i="25"/>
  <c r="F10734" i="25"/>
  <c r="F10735" i="25"/>
  <c r="F10736" i="25"/>
  <c r="F10737" i="25"/>
  <c r="F10738" i="25"/>
  <c r="F10739" i="25"/>
  <c r="F10740" i="25"/>
  <c r="F10741" i="25"/>
  <c r="F10742" i="25"/>
  <c r="F10743" i="25"/>
  <c r="F10744" i="25"/>
  <c r="F10745" i="25"/>
  <c r="F10746" i="25"/>
  <c r="F10747" i="25"/>
  <c r="F10748" i="25"/>
  <c r="F10749" i="25"/>
  <c r="F10750" i="25"/>
  <c r="F10751" i="25"/>
  <c r="F10752" i="25"/>
  <c r="F10753" i="25"/>
  <c r="F10754" i="25"/>
  <c r="F10755" i="25"/>
  <c r="F10756" i="25"/>
  <c r="F10757" i="25"/>
  <c r="F10758" i="25"/>
  <c r="F10759" i="25"/>
  <c r="F10760" i="25"/>
  <c r="F10761" i="25"/>
  <c r="F10762" i="25"/>
  <c r="F10763" i="25"/>
  <c r="F10764" i="25"/>
  <c r="F10765" i="25"/>
  <c r="F10766" i="25"/>
  <c r="F10767" i="25"/>
  <c r="F10768" i="25"/>
  <c r="F10769" i="25"/>
  <c r="F10770" i="25"/>
  <c r="F10771" i="25"/>
  <c r="F10772" i="25"/>
  <c r="F10773" i="25"/>
  <c r="F10774" i="25"/>
  <c r="F10775" i="25"/>
  <c r="F10776" i="25"/>
  <c r="F10777" i="25"/>
  <c r="F10778" i="25"/>
  <c r="F10779" i="25"/>
  <c r="F10780" i="25"/>
  <c r="F10781" i="25"/>
  <c r="F10782" i="25"/>
  <c r="F10783" i="25"/>
  <c r="F10784" i="25"/>
  <c r="F10785" i="25"/>
  <c r="F10786" i="25"/>
  <c r="F10787" i="25"/>
  <c r="F10788" i="25"/>
  <c r="F10789" i="25"/>
  <c r="F10790" i="25"/>
  <c r="F10791" i="25"/>
  <c r="F10792" i="25"/>
  <c r="F10793" i="25"/>
  <c r="F10794" i="25"/>
  <c r="F10795" i="25"/>
  <c r="F10796" i="25"/>
  <c r="F10797" i="25"/>
  <c r="F10798" i="25"/>
  <c r="F10799" i="25"/>
  <c r="F10800" i="25"/>
  <c r="F10801" i="25"/>
  <c r="F10802" i="25"/>
  <c r="F10803" i="25"/>
  <c r="F10804" i="25"/>
  <c r="F10805" i="25"/>
  <c r="F10806" i="25"/>
  <c r="F10807" i="25"/>
  <c r="F10808" i="25"/>
  <c r="F10809" i="25"/>
  <c r="F10810" i="25"/>
  <c r="F10811" i="25"/>
  <c r="F10812" i="25"/>
  <c r="F10813" i="25"/>
  <c r="F10814" i="25"/>
  <c r="F10815" i="25"/>
  <c r="F10816" i="25"/>
  <c r="F10817" i="25"/>
  <c r="F10818" i="25"/>
  <c r="F10819" i="25"/>
  <c r="F10820" i="25"/>
  <c r="F10821" i="25"/>
  <c r="F10822" i="25"/>
  <c r="F10823" i="25"/>
  <c r="F10824" i="25"/>
  <c r="F10825" i="25"/>
  <c r="F10826" i="25"/>
  <c r="F10827" i="25"/>
  <c r="F10828" i="25"/>
  <c r="F10829" i="25"/>
  <c r="F10830" i="25"/>
  <c r="F10831" i="25"/>
  <c r="F10832" i="25"/>
  <c r="F10833" i="25"/>
  <c r="F10834" i="25"/>
  <c r="F10835" i="25"/>
  <c r="F10836" i="25"/>
  <c r="F10837" i="25"/>
  <c r="F10838" i="25"/>
  <c r="F10839" i="25"/>
  <c r="F10840" i="25"/>
  <c r="F10841" i="25"/>
  <c r="F10842" i="25"/>
  <c r="F10843" i="25"/>
  <c r="F10844" i="25"/>
  <c r="F10845" i="25"/>
  <c r="F10846" i="25"/>
  <c r="F10847" i="25"/>
  <c r="F10848" i="25"/>
  <c r="F10849" i="25"/>
  <c r="F10850" i="25"/>
  <c r="F10851" i="25"/>
  <c r="F10852" i="25"/>
  <c r="F10853" i="25"/>
  <c r="F10854" i="25"/>
  <c r="F10855" i="25"/>
  <c r="F10856" i="25"/>
  <c r="F10857" i="25"/>
  <c r="F10858" i="25"/>
  <c r="F10859" i="25"/>
  <c r="F10860" i="25"/>
  <c r="F10861" i="25"/>
  <c r="F10862" i="25"/>
  <c r="F10863" i="25"/>
  <c r="F10864" i="25"/>
  <c r="F10865" i="25"/>
  <c r="F10866" i="25"/>
  <c r="F10867" i="25"/>
  <c r="F10868" i="25"/>
  <c r="F10869" i="25"/>
  <c r="F10870" i="25"/>
  <c r="F10871" i="25"/>
  <c r="F10872" i="25"/>
  <c r="F10873" i="25"/>
  <c r="F10874" i="25"/>
  <c r="F10875" i="25"/>
  <c r="F10876" i="25"/>
  <c r="F10877" i="25"/>
  <c r="F10878" i="25"/>
  <c r="F10879" i="25"/>
  <c r="F10880" i="25"/>
  <c r="F10881" i="25"/>
  <c r="F10882" i="25"/>
  <c r="F10883" i="25"/>
  <c r="F10884" i="25"/>
  <c r="F10885" i="25"/>
  <c r="F10886" i="25"/>
  <c r="F10887" i="25"/>
  <c r="F10888" i="25"/>
  <c r="F10889" i="25"/>
  <c r="F10890" i="25"/>
  <c r="F10891" i="25"/>
  <c r="F10892" i="25"/>
  <c r="F10893" i="25"/>
  <c r="F10894" i="25"/>
  <c r="F10895" i="25"/>
  <c r="F10896" i="25"/>
  <c r="F10897" i="25"/>
  <c r="F10898" i="25"/>
  <c r="F10899" i="25"/>
  <c r="F10900" i="25"/>
  <c r="F10901" i="25"/>
  <c r="F10902" i="25"/>
  <c r="F10903" i="25"/>
  <c r="F10904" i="25"/>
  <c r="F10905" i="25"/>
  <c r="F10906" i="25"/>
  <c r="F10907" i="25"/>
  <c r="F10908" i="25"/>
  <c r="F10909" i="25"/>
  <c r="F10910" i="25"/>
  <c r="F10911" i="25"/>
  <c r="F10912" i="25"/>
  <c r="F10913" i="25"/>
  <c r="F10914" i="25"/>
  <c r="F10915" i="25"/>
  <c r="F10916" i="25"/>
  <c r="F10917" i="25"/>
  <c r="F10918" i="25"/>
  <c r="F10919" i="25"/>
  <c r="F10920" i="25"/>
  <c r="F10921" i="25"/>
  <c r="F10922" i="25"/>
  <c r="F10923" i="25"/>
  <c r="F10924" i="25"/>
  <c r="F10925" i="25"/>
  <c r="F10926" i="25"/>
  <c r="F10927" i="25"/>
  <c r="F10928" i="25"/>
  <c r="F10929" i="25"/>
  <c r="F10930" i="25"/>
  <c r="F10931" i="25"/>
  <c r="F10932" i="25"/>
  <c r="F10933" i="25"/>
  <c r="F10934" i="25"/>
  <c r="F10935" i="25"/>
  <c r="F10936" i="25"/>
  <c r="F10937" i="25"/>
  <c r="F10938" i="25"/>
  <c r="F10939" i="25"/>
  <c r="F10940" i="25"/>
  <c r="F10941" i="25"/>
  <c r="F10942" i="25"/>
  <c r="F10943" i="25"/>
  <c r="F10944" i="25"/>
  <c r="F10945" i="25"/>
  <c r="F10946" i="25"/>
  <c r="F10947" i="25"/>
  <c r="F10948" i="25"/>
  <c r="F10949" i="25"/>
  <c r="F10950" i="25"/>
  <c r="F10951" i="25"/>
  <c r="F10952" i="25"/>
  <c r="F10953" i="25"/>
  <c r="F10954" i="25"/>
  <c r="F10955" i="25"/>
  <c r="F10956" i="25"/>
  <c r="F10957" i="25"/>
  <c r="F10958" i="25"/>
  <c r="F10959" i="25"/>
  <c r="F10960" i="25"/>
  <c r="F10961" i="25"/>
  <c r="F10962" i="25"/>
  <c r="F10963" i="25"/>
  <c r="F10964" i="25"/>
  <c r="F10965" i="25"/>
  <c r="F10966" i="25"/>
  <c r="F10967" i="25"/>
  <c r="F10968" i="25"/>
  <c r="F10969" i="25"/>
  <c r="F10970" i="25"/>
  <c r="F10971" i="25"/>
  <c r="F10972" i="25"/>
  <c r="F10973" i="25"/>
  <c r="F10974" i="25"/>
  <c r="F10975" i="25"/>
  <c r="F10976" i="25"/>
  <c r="F10977" i="25"/>
  <c r="F10978" i="25"/>
  <c r="F10979" i="25"/>
  <c r="F10980" i="25"/>
  <c r="F10981" i="25"/>
  <c r="F10982" i="25"/>
  <c r="F10983" i="25"/>
  <c r="F10984" i="25"/>
  <c r="F10985" i="25"/>
  <c r="F10986" i="25"/>
  <c r="F10987" i="25"/>
  <c r="F10988" i="25"/>
  <c r="F10989" i="25"/>
  <c r="F10990" i="25"/>
  <c r="F10991" i="25"/>
  <c r="F10992" i="25"/>
  <c r="F10993" i="25"/>
  <c r="F10994" i="25"/>
  <c r="F10995" i="25"/>
  <c r="F10996" i="25"/>
  <c r="F10997" i="25"/>
  <c r="F10998" i="25"/>
  <c r="F10999" i="25"/>
  <c r="F11000" i="25"/>
  <c r="F11001" i="25"/>
  <c r="F11002" i="25"/>
  <c r="F11003" i="25"/>
  <c r="F11004" i="25"/>
  <c r="F11005" i="25"/>
  <c r="F11006" i="25"/>
  <c r="F11007" i="25"/>
  <c r="F11008" i="25"/>
  <c r="F11009" i="25"/>
  <c r="F11010" i="25"/>
  <c r="F11011" i="25"/>
  <c r="F11012" i="25"/>
  <c r="F11013" i="25"/>
  <c r="F11014" i="25"/>
  <c r="F11015" i="25"/>
  <c r="F11016" i="25"/>
  <c r="F11017" i="25"/>
  <c r="F11018" i="25"/>
  <c r="F11019" i="25"/>
  <c r="F11020" i="25"/>
  <c r="F11021" i="25"/>
  <c r="F11022" i="25"/>
  <c r="F11023" i="25"/>
  <c r="F11024" i="25"/>
  <c r="F11025" i="25"/>
  <c r="F11026" i="25"/>
  <c r="F11027" i="25"/>
  <c r="F11028" i="25"/>
  <c r="F11029" i="25"/>
  <c r="F11030" i="25"/>
  <c r="F11031" i="25"/>
  <c r="F11032" i="25"/>
  <c r="F11033" i="25"/>
  <c r="F11034" i="25"/>
  <c r="F11035" i="25"/>
  <c r="F11036" i="25"/>
  <c r="F11037" i="25"/>
  <c r="F11038" i="25"/>
  <c r="F11039" i="25"/>
  <c r="F11040" i="25"/>
  <c r="F11041" i="25"/>
  <c r="F11042" i="25"/>
  <c r="F11043" i="25"/>
  <c r="F11044" i="25"/>
  <c r="F11045" i="25"/>
  <c r="F11046" i="25"/>
  <c r="F11047" i="25"/>
  <c r="F11048" i="25"/>
  <c r="F11049" i="25"/>
  <c r="F11050" i="25"/>
  <c r="F11051" i="25"/>
  <c r="F11052" i="25"/>
  <c r="F11053" i="25"/>
  <c r="F11054" i="25"/>
  <c r="F11055" i="25"/>
  <c r="F11056" i="25"/>
  <c r="F11057" i="25"/>
  <c r="F11058" i="25"/>
  <c r="F11059" i="25"/>
  <c r="F11060" i="25"/>
  <c r="F11061" i="25"/>
  <c r="F11062" i="25"/>
  <c r="F11063" i="25"/>
  <c r="F11064" i="25"/>
  <c r="F11065" i="25"/>
  <c r="F11066" i="25"/>
  <c r="F11067" i="25"/>
  <c r="F11068" i="25"/>
  <c r="F11069" i="25"/>
  <c r="F11070" i="25"/>
  <c r="F11071" i="25"/>
  <c r="F11072" i="25"/>
  <c r="F11073" i="25"/>
  <c r="F11074" i="25"/>
  <c r="F11075" i="25"/>
  <c r="F11076" i="25"/>
  <c r="F11077" i="25"/>
  <c r="F11078" i="25"/>
  <c r="F11079" i="25"/>
  <c r="F11080" i="25"/>
  <c r="F11081" i="25"/>
  <c r="F11082" i="25"/>
  <c r="F11083" i="25"/>
  <c r="F11084" i="25"/>
  <c r="F11085" i="25"/>
  <c r="F11086" i="25"/>
  <c r="F11087" i="25"/>
  <c r="F11088" i="25"/>
  <c r="F11089" i="25"/>
  <c r="F11090" i="25"/>
  <c r="F11091" i="25"/>
  <c r="F11092" i="25"/>
  <c r="F11093" i="25"/>
  <c r="F11094" i="25"/>
  <c r="F11095" i="25"/>
  <c r="F11096" i="25"/>
  <c r="F11097" i="25"/>
  <c r="F11098" i="25"/>
  <c r="F11099" i="25"/>
  <c r="F11100" i="25"/>
  <c r="F11101" i="25"/>
  <c r="F11102" i="25"/>
  <c r="F11103" i="25"/>
  <c r="F11104" i="25"/>
  <c r="F11105" i="25"/>
  <c r="F11106" i="25"/>
  <c r="F11107" i="25"/>
  <c r="F11108" i="25"/>
  <c r="F11109" i="25"/>
  <c r="F11110" i="25"/>
  <c r="F11111" i="25"/>
  <c r="F11112" i="25"/>
  <c r="F11113" i="25"/>
  <c r="F11114" i="25"/>
  <c r="F11115" i="25"/>
  <c r="F11116" i="25"/>
  <c r="F11117" i="25"/>
  <c r="F11118" i="25"/>
  <c r="F11119" i="25"/>
  <c r="F11120" i="25"/>
  <c r="F11121" i="25"/>
  <c r="F11122" i="25"/>
  <c r="F11123" i="25"/>
  <c r="F11124" i="25"/>
  <c r="F11125" i="25"/>
  <c r="F11126" i="25"/>
  <c r="F11127" i="25"/>
  <c r="F11128" i="25"/>
  <c r="F11129" i="25"/>
  <c r="F11130" i="25"/>
  <c r="F11131" i="25"/>
  <c r="F11132" i="25"/>
  <c r="F11133" i="25"/>
  <c r="F11134" i="25"/>
  <c r="F11135" i="25"/>
  <c r="F11136" i="25"/>
  <c r="F11137" i="25"/>
  <c r="F11138" i="25"/>
  <c r="F11139" i="25"/>
  <c r="F11140" i="25"/>
  <c r="F11141" i="25"/>
  <c r="F11142" i="25"/>
  <c r="F11143" i="25"/>
  <c r="F11144" i="25"/>
  <c r="F11145" i="25"/>
  <c r="F11146" i="25"/>
  <c r="F11147" i="25"/>
  <c r="F11148" i="25"/>
  <c r="F11149" i="25"/>
  <c r="F11150" i="25"/>
  <c r="F11151" i="25"/>
  <c r="F11152" i="25"/>
  <c r="F11153" i="25"/>
  <c r="F11154" i="25"/>
  <c r="F11155" i="25"/>
  <c r="F11156" i="25"/>
  <c r="F11157" i="25"/>
  <c r="F11158" i="25"/>
  <c r="F11159" i="25"/>
  <c r="F11160" i="25"/>
  <c r="F11161" i="25"/>
  <c r="F11162" i="25"/>
  <c r="F11163" i="25"/>
  <c r="F11164" i="25"/>
  <c r="F11165" i="25"/>
  <c r="F11166" i="25"/>
  <c r="F11167" i="25"/>
  <c r="F11168" i="25"/>
  <c r="F11169" i="25"/>
  <c r="F11170" i="25"/>
  <c r="F11171" i="25"/>
  <c r="F11172" i="25"/>
  <c r="F11173" i="25"/>
  <c r="F11174" i="25"/>
  <c r="F11175" i="25"/>
  <c r="F11176" i="25"/>
  <c r="F11177" i="25"/>
  <c r="F11178" i="25"/>
  <c r="F11179" i="25"/>
  <c r="F11180" i="25"/>
  <c r="F11181" i="25"/>
  <c r="F11182" i="25"/>
  <c r="F11183" i="25"/>
  <c r="F11184" i="25"/>
  <c r="F11185" i="25"/>
  <c r="F11186" i="25"/>
  <c r="F11187" i="25"/>
  <c r="F11188" i="25"/>
  <c r="F11189" i="25"/>
  <c r="F11190" i="25"/>
  <c r="F11191" i="25"/>
  <c r="F11192" i="25"/>
  <c r="F11193" i="25"/>
  <c r="F11194" i="25"/>
  <c r="F11195" i="25"/>
  <c r="F11196" i="25"/>
  <c r="F11197" i="25"/>
  <c r="F11198" i="25"/>
  <c r="F11199" i="25"/>
  <c r="F11200" i="25"/>
  <c r="F11201" i="25"/>
  <c r="F11202" i="25"/>
  <c r="F11203" i="25"/>
  <c r="F11204" i="25"/>
  <c r="F11205" i="25"/>
  <c r="F11206" i="25"/>
  <c r="F11207" i="25"/>
  <c r="F11208" i="25"/>
  <c r="F11209" i="25"/>
  <c r="F11210" i="25"/>
  <c r="F11211" i="25"/>
  <c r="F11212" i="25"/>
  <c r="F11213" i="25"/>
  <c r="F11214" i="25"/>
  <c r="F11215" i="25"/>
  <c r="F11216" i="25"/>
  <c r="F11217" i="25"/>
  <c r="F11218" i="25"/>
  <c r="F11219" i="25"/>
  <c r="F11220" i="25"/>
  <c r="F11221" i="25"/>
  <c r="F11222" i="25"/>
  <c r="F11223" i="25"/>
  <c r="F11224" i="25"/>
  <c r="F11225" i="25"/>
  <c r="F11226" i="25"/>
  <c r="F11227" i="25"/>
  <c r="F11228" i="25"/>
  <c r="F11229" i="25"/>
  <c r="F11230" i="25"/>
  <c r="F11231" i="25"/>
  <c r="F11232" i="25"/>
  <c r="F11233" i="25"/>
  <c r="F11234" i="25"/>
  <c r="F11235" i="25"/>
  <c r="F11236" i="25"/>
  <c r="F11237" i="25"/>
  <c r="F11238" i="25"/>
  <c r="F11239" i="25"/>
  <c r="F11240" i="25"/>
  <c r="F11241" i="25"/>
  <c r="F11242" i="25"/>
  <c r="F11243" i="25"/>
  <c r="F11244" i="25"/>
  <c r="F11245" i="25"/>
  <c r="F11246" i="25"/>
  <c r="F11247" i="25"/>
  <c r="F11248" i="25"/>
  <c r="F11249" i="25"/>
  <c r="F11250" i="25"/>
  <c r="F11251" i="25"/>
  <c r="F11252" i="25"/>
  <c r="F11253" i="25"/>
  <c r="F11254" i="25"/>
  <c r="F11255" i="25"/>
  <c r="F11256" i="25"/>
  <c r="F11257" i="25"/>
  <c r="F11258" i="25"/>
  <c r="F11259" i="25"/>
  <c r="F11260" i="25"/>
  <c r="F11261" i="25"/>
  <c r="F11262" i="25"/>
  <c r="F11263" i="25"/>
  <c r="F11264" i="25"/>
  <c r="F11265" i="25"/>
  <c r="F11266" i="25"/>
  <c r="F11267" i="25"/>
  <c r="F11268" i="25"/>
  <c r="F11269" i="25"/>
  <c r="F11270" i="25"/>
  <c r="F11271" i="25"/>
  <c r="F11272" i="25"/>
  <c r="F11273" i="25"/>
  <c r="F11274" i="25"/>
  <c r="F11275" i="25"/>
  <c r="F11276" i="25"/>
  <c r="F11277" i="25"/>
  <c r="F11278" i="25"/>
  <c r="F11279" i="25"/>
  <c r="F11280" i="25"/>
  <c r="F11281" i="25"/>
  <c r="F11282" i="25"/>
  <c r="F11283" i="25"/>
  <c r="F11284" i="25"/>
  <c r="F11285" i="25"/>
  <c r="F11286" i="25"/>
  <c r="F11287" i="25"/>
  <c r="F11288" i="25"/>
  <c r="F11289" i="25"/>
  <c r="F11290" i="25"/>
  <c r="F11291" i="25"/>
  <c r="F11292" i="25"/>
  <c r="F11293" i="25"/>
  <c r="F11294" i="25"/>
  <c r="F11295" i="25"/>
  <c r="F11296" i="25"/>
  <c r="F11297" i="25"/>
  <c r="F11298" i="25"/>
  <c r="F11299" i="25"/>
  <c r="F11300" i="25"/>
  <c r="F11301" i="25"/>
  <c r="F11302" i="25"/>
  <c r="F11303" i="25"/>
  <c r="F11304" i="25"/>
  <c r="F11305" i="25"/>
  <c r="F11306" i="25"/>
  <c r="F11307" i="25"/>
  <c r="F11308" i="25"/>
  <c r="F11309" i="25"/>
  <c r="F11310" i="25"/>
  <c r="F11311" i="25"/>
  <c r="F11312" i="25"/>
  <c r="F11313" i="25"/>
  <c r="F11314" i="25"/>
  <c r="F11315" i="25"/>
  <c r="F11316" i="25"/>
  <c r="F11317" i="25"/>
  <c r="F11318" i="25"/>
  <c r="F11319" i="25"/>
  <c r="F11320" i="25"/>
  <c r="F11321" i="25"/>
  <c r="F11322" i="25"/>
  <c r="F11323" i="25"/>
  <c r="F11324" i="25"/>
  <c r="F11325" i="25"/>
  <c r="F11326" i="25"/>
  <c r="F11327" i="25"/>
  <c r="F11328" i="25"/>
  <c r="F11329" i="25"/>
  <c r="F11330" i="25"/>
  <c r="F11331" i="25"/>
  <c r="F11332" i="25"/>
  <c r="F11333" i="25"/>
  <c r="F11334" i="25"/>
  <c r="F11335" i="25"/>
  <c r="F11336" i="25"/>
  <c r="F11337" i="25"/>
  <c r="F11338" i="25"/>
  <c r="F11339" i="25"/>
  <c r="F11340" i="25"/>
  <c r="F11341" i="25"/>
  <c r="F11342" i="25"/>
  <c r="F11343" i="25"/>
  <c r="F11344" i="25"/>
  <c r="F11345" i="25"/>
  <c r="F11346" i="25"/>
  <c r="F11347" i="25"/>
  <c r="F11348" i="25"/>
  <c r="F11349" i="25"/>
  <c r="F11350" i="25"/>
  <c r="F11351" i="25"/>
  <c r="F11352" i="25"/>
  <c r="F11353" i="25"/>
  <c r="F11354" i="25"/>
  <c r="F11355" i="25"/>
  <c r="F11356" i="25"/>
  <c r="F11357" i="25"/>
  <c r="F11358" i="25"/>
  <c r="F11359" i="25"/>
  <c r="F11360" i="25"/>
  <c r="F11361" i="25"/>
  <c r="F11362" i="25"/>
  <c r="F11363" i="25"/>
  <c r="F11364" i="25"/>
  <c r="F11365" i="25"/>
  <c r="F11366" i="25"/>
  <c r="F11367" i="25"/>
  <c r="F11368" i="25"/>
  <c r="F11369" i="25"/>
  <c r="F11370" i="25"/>
  <c r="F11371" i="25"/>
  <c r="F11372" i="25"/>
  <c r="F11373" i="25"/>
  <c r="F11374" i="25"/>
  <c r="F11375" i="25"/>
  <c r="F11376" i="25"/>
  <c r="F11377" i="25"/>
  <c r="F11378" i="25"/>
  <c r="F11379" i="25"/>
  <c r="F11380" i="25"/>
  <c r="F11381" i="25"/>
  <c r="F11382" i="25"/>
  <c r="F11383" i="25"/>
  <c r="F11384" i="25"/>
  <c r="F11385" i="25"/>
  <c r="F11386" i="25"/>
  <c r="F11387" i="25"/>
  <c r="F11388" i="25"/>
  <c r="F11389" i="25"/>
  <c r="F11390" i="25"/>
  <c r="F11391" i="25"/>
  <c r="F11392" i="25"/>
  <c r="F11393" i="25"/>
  <c r="F11394" i="25"/>
  <c r="F11395" i="25"/>
  <c r="F11396" i="25"/>
  <c r="F11397" i="25"/>
  <c r="F11398" i="25"/>
  <c r="F11399" i="25"/>
  <c r="F11400" i="25"/>
  <c r="F11401" i="25"/>
  <c r="F11402" i="25"/>
  <c r="F11403" i="25"/>
  <c r="F11404" i="25"/>
  <c r="F11405" i="25"/>
  <c r="F11406" i="25"/>
  <c r="F11407" i="25"/>
  <c r="F11408" i="25"/>
  <c r="F11409" i="25"/>
  <c r="F11410" i="25"/>
  <c r="F11411" i="25"/>
  <c r="F11412" i="25"/>
  <c r="F11413" i="25"/>
  <c r="F11414" i="25"/>
  <c r="F11415" i="25"/>
  <c r="F11416" i="25"/>
  <c r="F11417" i="25"/>
  <c r="F11418" i="25"/>
  <c r="F11419" i="25"/>
  <c r="F11420" i="25"/>
  <c r="F11421" i="25"/>
  <c r="F11422" i="25"/>
  <c r="F11423" i="25"/>
  <c r="F11424" i="25"/>
  <c r="F11425" i="25"/>
  <c r="F11426" i="25"/>
  <c r="F11427" i="25"/>
  <c r="F11428" i="25"/>
  <c r="F11429" i="25"/>
  <c r="F11430" i="25"/>
  <c r="F11431" i="25"/>
  <c r="F11432" i="25"/>
  <c r="F11433" i="25"/>
  <c r="F11434" i="25"/>
  <c r="F11435" i="25"/>
  <c r="F11436" i="25"/>
  <c r="F11437" i="25"/>
  <c r="F11438" i="25"/>
  <c r="F11439" i="25"/>
  <c r="F11440" i="25"/>
  <c r="F11441" i="25"/>
  <c r="F11442" i="25"/>
  <c r="F11443" i="25"/>
  <c r="F11444" i="25"/>
  <c r="F11445" i="25"/>
  <c r="F11446" i="25"/>
  <c r="F11447" i="25"/>
  <c r="F11448" i="25"/>
  <c r="F11449" i="25"/>
  <c r="F11450" i="25"/>
  <c r="F11451" i="25"/>
  <c r="F11452" i="25"/>
  <c r="F11453" i="25"/>
  <c r="F11454" i="25"/>
  <c r="F11455" i="25"/>
  <c r="F11456" i="25"/>
  <c r="F11457" i="25"/>
  <c r="F11458" i="25"/>
  <c r="F11459" i="25"/>
  <c r="F11460" i="25"/>
  <c r="F11461" i="25"/>
  <c r="F11462" i="25"/>
  <c r="F11463" i="25"/>
  <c r="F11464" i="25"/>
  <c r="F11465" i="25"/>
  <c r="F11466" i="25"/>
  <c r="F11467" i="25"/>
  <c r="F11468" i="25"/>
  <c r="F11469" i="25"/>
  <c r="F11470" i="25"/>
  <c r="F11471" i="25"/>
  <c r="F11472" i="25"/>
  <c r="F11473" i="25"/>
  <c r="F11474" i="25"/>
  <c r="F11475" i="25"/>
  <c r="F11476" i="25"/>
  <c r="F11477" i="25"/>
  <c r="F11478" i="25"/>
  <c r="F11479" i="25"/>
  <c r="F11480" i="25"/>
  <c r="F11481" i="25"/>
  <c r="F11482" i="25"/>
  <c r="F11483" i="25"/>
  <c r="F11484" i="25"/>
  <c r="F11485" i="25"/>
  <c r="F11486" i="25"/>
  <c r="F11487" i="25"/>
  <c r="F11488" i="25"/>
  <c r="F11489" i="25"/>
  <c r="F11490" i="25"/>
  <c r="F11491" i="25"/>
  <c r="F11492" i="25"/>
  <c r="F11493" i="25"/>
  <c r="F11494" i="25"/>
  <c r="F11495" i="25"/>
  <c r="F11496" i="25"/>
  <c r="F11497" i="25"/>
  <c r="F11498" i="25"/>
  <c r="F11499" i="25"/>
  <c r="F11500" i="25"/>
  <c r="F11501" i="25"/>
  <c r="F11502" i="25"/>
  <c r="F11503" i="25"/>
  <c r="F11504" i="25"/>
  <c r="F11505" i="25"/>
  <c r="F11506" i="25"/>
  <c r="F11507" i="25"/>
  <c r="F11508" i="25"/>
  <c r="F11509" i="25"/>
  <c r="F11510" i="25"/>
  <c r="F11511" i="25"/>
  <c r="F11512" i="25"/>
  <c r="F11513" i="25"/>
  <c r="F11514" i="25"/>
  <c r="F11515" i="25"/>
  <c r="F11516" i="25"/>
  <c r="F11517" i="25"/>
  <c r="F11518" i="25"/>
  <c r="F11519" i="25"/>
  <c r="F11520" i="25"/>
  <c r="F11521" i="25"/>
  <c r="F11522" i="25"/>
  <c r="F11523" i="25"/>
  <c r="F11524" i="25"/>
  <c r="F11525" i="25"/>
  <c r="F11526" i="25"/>
  <c r="F11527" i="25"/>
  <c r="F11528" i="25"/>
  <c r="F11529" i="25"/>
  <c r="F11530" i="25"/>
  <c r="F11531" i="25"/>
  <c r="F11532" i="25"/>
  <c r="F11533" i="25"/>
  <c r="F11534" i="25"/>
  <c r="F11535" i="25"/>
  <c r="F11536" i="25"/>
  <c r="F11537" i="25"/>
  <c r="F11538" i="25"/>
  <c r="F11539" i="25"/>
  <c r="F11540" i="25"/>
  <c r="F11541" i="25"/>
  <c r="F11542" i="25"/>
  <c r="F11543" i="25"/>
  <c r="F11544" i="25"/>
  <c r="F11545" i="25"/>
  <c r="F11546" i="25"/>
  <c r="F11547" i="25"/>
  <c r="F11548" i="25"/>
  <c r="F11549" i="25"/>
  <c r="F11550" i="25"/>
  <c r="F11551" i="25"/>
  <c r="F11552" i="25"/>
  <c r="F11553" i="25"/>
  <c r="F11554" i="25"/>
  <c r="F11555" i="25"/>
  <c r="F11556" i="25"/>
  <c r="F11557" i="25"/>
  <c r="F11558" i="25"/>
  <c r="F11559" i="25"/>
  <c r="F11560" i="25"/>
  <c r="F11561" i="25"/>
  <c r="F11562" i="25"/>
  <c r="F11563" i="25"/>
  <c r="F11564" i="25"/>
  <c r="F11565" i="25"/>
  <c r="F11566" i="25"/>
  <c r="F11567" i="25"/>
  <c r="F11568" i="25"/>
  <c r="F11569" i="25"/>
  <c r="F11570" i="25"/>
  <c r="F11571" i="25"/>
  <c r="F11572" i="25"/>
  <c r="F11573" i="25"/>
  <c r="F11574" i="25"/>
  <c r="F11575" i="25"/>
  <c r="F11576" i="25"/>
  <c r="F11577" i="25"/>
  <c r="F11578" i="25"/>
  <c r="F11579" i="25"/>
  <c r="F11580" i="25"/>
  <c r="F11581" i="25"/>
  <c r="F11582" i="25"/>
  <c r="F11583" i="25"/>
  <c r="F11584" i="25"/>
  <c r="F11585" i="25"/>
  <c r="F11586" i="25"/>
  <c r="F11587" i="25"/>
  <c r="F11588" i="25"/>
  <c r="F11589" i="25"/>
  <c r="F11590" i="25"/>
  <c r="F11591" i="25"/>
  <c r="F11592" i="25"/>
  <c r="F11593" i="25"/>
  <c r="F11594" i="25"/>
  <c r="F11595" i="25"/>
  <c r="F11596" i="25"/>
  <c r="F11597" i="25"/>
  <c r="F11598" i="25"/>
  <c r="F11599" i="25"/>
  <c r="F11600" i="25"/>
  <c r="F11601" i="25"/>
  <c r="F11602" i="25"/>
  <c r="F11603" i="25"/>
  <c r="F11604" i="25"/>
  <c r="F11605" i="25"/>
  <c r="F11606" i="25"/>
  <c r="F11607" i="25"/>
  <c r="F11608" i="25"/>
  <c r="F11609" i="25"/>
  <c r="F11610" i="25"/>
  <c r="F11611" i="25"/>
  <c r="F11612" i="25"/>
  <c r="F11613" i="25"/>
  <c r="F11614" i="25"/>
  <c r="F11615" i="25"/>
  <c r="F11616" i="25"/>
  <c r="F11617" i="25"/>
  <c r="F11618" i="25"/>
  <c r="F11619" i="25"/>
  <c r="F11620" i="25"/>
  <c r="F11621" i="25"/>
  <c r="F11622" i="25"/>
  <c r="F11623" i="25"/>
  <c r="F11624" i="25"/>
  <c r="F11625" i="25"/>
  <c r="F11626" i="25"/>
  <c r="F11627" i="25"/>
  <c r="F11628" i="25"/>
  <c r="F11629" i="25"/>
  <c r="F11630" i="25"/>
  <c r="F11631" i="25"/>
  <c r="F11632" i="25"/>
  <c r="F11633" i="25"/>
  <c r="F11634" i="25"/>
  <c r="F11635" i="25"/>
  <c r="F11636" i="25"/>
  <c r="F11637" i="25"/>
  <c r="F11638" i="25"/>
  <c r="F11639" i="25"/>
  <c r="F11640" i="25"/>
  <c r="F11641" i="25"/>
  <c r="F11642" i="25"/>
  <c r="F11643" i="25"/>
  <c r="F11644" i="25"/>
  <c r="F11645" i="25"/>
  <c r="F11646" i="25"/>
  <c r="F11647" i="25"/>
  <c r="F11648" i="25"/>
  <c r="F11649" i="25"/>
  <c r="F11650" i="25"/>
  <c r="F11651" i="25"/>
  <c r="F11652" i="25"/>
  <c r="F11653" i="25"/>
  <c r="F11654" i="25"/>
  <c r="F11655" i="25"/>
  <c r="F11656" i="25"/>
  <c r="F11657" i="25"/>
  <c r="F11658" i="25"/>
  <c r="F11659" i="25"/>
  <c r="F11660" i="25"/>
  <c r="F11661" i="25"/>
  <c r="F11662" i="25"/>
  <c r="F11663" i="25"/>
  <c r="F11664" i="25"/>
  <c r="F11665" i="25"/>
  <c r="F11666" i="25"/>
  <c r="F11667" i="25"/>
  <c r="F11668" i="25"/>
  <c r="F11669" i="25"/>
  <c r="F11670" i="25"/>
  <c r="F11671" i="25"/>
  <c r="F11672" i="25"/>
  <c r="F11673" i="25"/>
  <c r="F11674" i="25"/>
  <c r="F11675" i="25"/>
  <c r="F11676" i="25"/>
  <c r="F11677" i="25"/>
  <c r="F11678" i="25"/>
  <c r="F11679" i="25"/>
  <c r="F11680" i="25"/>
  <c r="F11681" i="25"/>
  <c r="F11682" i="25"/>
  <c r="F11683" i="25"/>
  <c r="F11684" i="25"/>
  <c r="F11685" i="25"/>
  <c r="F11686" i="25"/>
  <c r="F11687" i="25"/>
  <c r="F11688" i="25"/>
  <c r="F11689" i="25"/>
  <c r="F11690" i="25"/>
  <c r="F11691" i="25"/>
  <c r="F11692" i="25"/>
  <c r="F11693" i="25"/>
  <c r="F11694" i="25"/>
  <c r="F11695" i="25"/>
  <c r="F11696" i="25"/>
  <c r="F11697" i="25"/>
  <c r="F11698" i="25"/>
  <c r="F11699" i="25"/>
  <c r="F11700" i="25"/>
  <c r="F11701" i="25"/>
  <c r="F11702" i="25"/>
  <c r="F11703" i="25"/>
  <c r="F11704" i="25"/>
  <c r="F11705" i="25"/>
  <c r="F11706" i="25"/>
  <c r="F11707" i="25"/>
  <c r="F11708" i="25"/>
  <c r="F11709" i="25"/>
  <c r="F11710" i="25"/>
  <c r="F11711" i="25"/>
  <c r="F11712" i="25"/>
  <c r="F11713" i="25"/>
  <c r="F11714" i="25"/>
  <c r="F11715" i="25"/>
  <c r="F11716" i="25"/>
  <c r="F11717" i="25"/>
  <c r="F11718" i="25"/>
  <c r="F11719" i="25"/>
  <c r="F11720" i="25"/>
  <c r="F11721" i="25"/>
  <c r="F11722" i="25"/>
  <c r="F11723" i="25"/>
  <c r="F11724" i="25"/>
  <c r="F11725" i="25"/>
  <c r="F11726" i="25"/>
  <c r="F11727" i="25"/>
  <c r="F11728" i="25"/>
  <c r="F11729" i="25"/>
  <c r="F11730" i="25"/>
  <c r="F11731" i="25"/>
  <c r="F11732" i="25"/>
  <c r="F11733" i="25"/>
  <c r="F11734" i="25"/>
  <c r="F11735" i="25"/>
  <c r="F11736" i="25"/>
  <c r="F11737" i="25"/>
  <c r="F11738" i="25"/>
  <c r="F11739" i="25"/>
  <c r="F11740" i="25"/>
  <c r="F11741" i="25"/>
  <c r="F11742" i="25"/>
  <c r="F11743" i="25"/>
  <c r="F11744" i="25"/>
  <c r="F11745" i="25"/>
  <c r="F11746" i="25"/>
  <c r="F11747" i="25"/>
  <c r="F11748" i="25"/>
  <c r="F11749" i="25"/>
  <c r="F11750" i="25"/>
  <c r="F11751" i="25"/>
  <c r="F11752" i="25"/>
  <c r="F11753" i="25"/>
  <c r="F11754" i="25"/>
  <c r="F11755" i="25"/>
  <c r="F11756" i="25"/>
  <c r="F11757" i="25"/>
  <c r="F11758" i="25"/>
  <c r="F11759" i="25"/>
  <c r="F11760" i="25"/>
  <c r="F11761" i="25"/>
  <c r="F11762" i="25"/>
  <c r="F11763" i="25"/>
  <c r="F11764" i="25"/>
  <c r="F11765" i="25"/>
  <c r="F11766" i="25"/>
  <c r="F11767" i="25"/>
  <c r="F11768" i="25"/>
  <c r="F11769" i="25"/>
  <c r="F11770" i="25"/>
  <c r="F11771" i="25"/>
  <c r="F11772" i="25"/>
  <c r="F11773" i="25"/>
  <c r="F11774" i="25"/>
  <c r="F11775" i="25"/>
  <c r="F11776" i="25"/>
  <c r="F11777" i="25"/>
  <c r="F11778" i="25"/>
  <c r="F11779" i="25"/>
  <c r="F11780" i="25"/>
  <c r="F11781" i="25"/>
  <c r="F11782" i="25"/>
  <c r="F11783" i="25"/>
  <c r="F11784" i="25"/>
  <c r="F11785" i="25"/>
  <c r="F11786" i="25"/>
  <c r="F11787" i="25"/>
  <c r="F11788" i="25"/>
  <c r="F11789" i="25"/>
  <c r="F11790" i="25"/>
  <c r="F11791" i="25"/>
  <c r="F11792" i="25"/>
  <c r="F11793" i="25"/>
  <c r="F11794" i="25"/>
  <c r="F11795" i="25"/>
  <c r="F11796" i="25"/>
  <c r="F11797" i="25"/>
  <c r="F11798" i="25"/>
  <c r="F11799" i="25"/>
  <c r="F11800" i="25"/>
  <c r="F11801" i="25"/>
  <c r="F11802" i="25"/>
  <c r="F11803" i="25"/>
  <c r="F11804" i="25"/>
  <c r="F11805" i="25"/>
  <c r="F11806" i="25"/>
  <c r="F11807" i="25"/>
  <c r="F11808" i="25"/>
  <c r="F11809" i="25"/>
  <c r="F11810" i="25"/>
  <c r="F11811" i="25"/>
  <c r="F11812" i="25"/>
  <c r="F11813" i="25"/>
  <c r="F11814" i="25"/>
  <c r="F11815" i="25"/>
  <c r="F11816" i="25"/>
  <c r="F11817" i="25"/>
  <c r="F11818" i="25"/>
  <c r="F11819" i="25"/>
  <c r="F11820" i="25"/>
  <c r="F11821" i="25"/>
  <c r="F11822" i="25"/>
  <c r="F11823" i="25"/>
  <c r="F11824" i="25"/>
  <c r="F11825" i="25"/>
  <c r="F11826" i="25"/>
  <c r="F11827" i="25"/>
  <c r="F11828" i="25"/>
  <c r="F11829" i="25"/>
  <c r="F11830" i="25"/>
  <c r="F11831" i="25"/>
  <c r="F11832" i="25"/>
  <c r="F11833" i="25"/>
  <c r="F11834" i="25"/>
  <c r="F11835" i="25"/>
  <c r="F11836" i="25"/>
  <c r="F11837" i="25"/>
  <c r="F11838" i="25"/>
  <c r="F11839" i="25"/>
  <c r="F11840" i="25"/>
  <c r="F11841" i="25"/>
  <c r="F11842" i="25"/>
  <c r="F11843" i="25"/>
  <c r="F11844" i="25"/>
  <c r="F11845" i="25"/>
  <c r="F11846" i="25"/>
  <c r="F11847" i="25"/>
  <c r="F11848" i="25"/>
  <c r="F11849" i="25"/>
  <c r="F11850" i="25"/>
  <c r="F11851" i="25"/>
  <c r="F11852" i="25"/>
  <c r="F11853" i="25"/>
  <c r="F11854" i="25"/>
  <c r="F11855" i="25"/>
  <c r="F11856" i="25"/>
  <c r="F11857" i="25"/>
  <c r="F11858" i="25"/>
  <c r="F11859" i="25"/>
  <c r="F11860" i="25"/>
  <c r="F11861" i="25"/>
  <c r="F11862" i="25"/>
  <c r="F11863" i="25"/>
  <c r="F11864" i="25"/>
  <c r="F11865" i="25"/>
  <c r="F11866" i="25"/>
  <c r="F11867" i="25"/>
  <c r="F11868" i="25"/>
  <c r="F11869" i="25"/>
  <c r="F11870" i="25"/>
  <c r="F11871" i="25"/>
  <c r="F11872" i="25"/>
  <c r="F11873" i="25"/>
  <c r="F11874" i="25"/>
  <c r="F11875" i="25"/>
  <c r="F11876" i="25"/>
  <c r="F11877" i="25"/>
  <c r="F11878" i="25"/>
  <c r="F11879" i="25"/>
  <c r="F11880" i="25"/>
  <c r="F11881" i="25"/>
  <c r="F11882" i="25"/>
  <c r="F11883" i="25"/>
  <c r="F11884" i="25"/>
  <c r="F11885" i="25"/>
  <c r="F11886" i="25"/>
  <c r="F11887" i="25"/>
  <c r="F11888" i="25"/>
  <c r="F11889" i="25"/>
  <c r="F11890" i="25"/>
  <c r="F11891" i="25"/>
  <c r="F11892" i="25"/>
  <c r="F11893" i="25"/>
  <c r="F11894" i="25"/>
  <c r="F11895" i="25"/>
  <c r="F11896" i="25"/>
  <c r="F11897" i="25"/>
  <c r="F11898" i="25"/>
  <c r="F11899" i="25"/>
  <c r="F11900" i="25"/>
  <c r="F11901" i="25"/>
  <c r="F11902" i="25"/>
  <c r="F11903" i="25"/>
  <c r="F11904" i="25"/>
  <c r="F11905" i="25"/>
  <c r="F11906" i="25"/>
  <c r="F11907" i="25"/>
  <c r="F11908" i="25"/>
  <c r="F11909" i="25"/>
  <c r="F11910" i="25"/>
  <c r="F11911" i="25"/>
  <c r="F11912" i="25"/>
  <c r="F11913" i="25"/>
  <c r="F11914" i="25"/>
  <c r="F11915" i="25"/>
  <c r="F11916" i="25"/>
  <c r="F11917" i="25"/>
  <c r="F11918" i="25"/>
  <c r="F11919" i="25"/>
  <c r="F11920" i="25"/>
  <c r="F11921" i="25"/>
  <c r="F11922" i="25"/>
  <c r="F11923" i="25"/>
  <c r="F11924" i="25"/>
  <c r="F11925" i="25"/>
  <c r="F11926" i="25"/>
  <c r="F11927" i="25"/>
  <c r="F11928" i="25"/>
  <c r="F11929" i="25"/>
  <c r="F11930" i="25"/>
  <c r="F11931" i="25"/>
  <c r="F11932" i="25"/>
  <c r="F11933" i="25"/>
  <c r="F11934" i="25"/>
  <c r="F11935" i="25"/>
  <c r="F11936" i="25"/>
  <c r="F11937" i="25"/>
  <c r="F11938" i="25"/>
  <c r="F11939" i="25"/>
  <c r="F11940" i="25"/>
  <c r="F11941" i="25"/>
  <c r="F11942" i="25"/>
  <c r="F11943" i="25"/>
  <c r="F11944" i="25"/>
  <c r="F11945" i="25"/>
  <c r="F11946" i="25"/>
  <c r="F11947" i="25"/>
  <c r="F11948" i="25"/>
  <c r="F11949" i="25"/>
  <c r="F11950" i="25"/>
  <c r="F11951" i="25"/>
  <c r="F11952" i="25"/>
  <c r="F11953" i="25"/>
  <c r="F11954" i="25"/>
  <c r="F11955" i="25"/>
  <c r="F11956" i="25"/>
  <c r="F11957" i="25"/>
  <c r="F11958" i="25"/>
  <c r="F11959" i="25"/>
  <c r="F11960" i="25"/>
  <c r="F11961" i="25"/>
  <c r="F11962" i="25"/>
  <c r="F11963" i="25"/>
  <c r="F11964" i="25"/>
  <c r="F11965" i="25"/>
  <c r="F11966" i="25"/>
  <c r="F11967" i="25"/>
  <c r="F11968" i="25"/>
  <c r="F11969" i="25"/>
  <c r="F11970" i="25"/>
  <c r="F11971" i="25"/>
  <c r="F11972" i="25"/>
  <c r="F11973" i="25"/>
  <c r="F11974" i="25"/>
  <c r="F11975" i="25"/>
  <c r="F11976" i="25"/>
  <c r="F11977" i="25"/>
  <c r="F11978" i="25"/>
  <c r="F11979" i="25"/>
  <c r="F11980" i="25"/>
  <c r="F11981" i="25"/>
  <c r="F11982" i="25"/>
  <c r="F11983" i="25"/>
  <c r="F11984" i="25"/>
  <c r="F11985" i="25"/>
  <c r="F11986" i="25"/>
  <c r="F11987" i="25"/>
  <c r="F11988" i="25"/>
  <c r="F11989" i="25"/>
  <c r="F11990" i="25"/>
  <c r="F11991" i="25"/>
  <c r="F11992" i="25"/>
  <c r="F11993" i="25"/>
  <c r="F11994" i="25"/>
  <c r="F11995" i="25"/>
  <c r="F11996" i="25"/>
  <c r="F11997" i="25"/>
  <c r="F11998" i="25"/>
  <c r="F11999" i="25"/>
  <c r="F12000" i="25"/>
  <c r="F12001" i="25"/>
  <c r="F12002" i="25"/>
  <c r="F12003" i="25"/>
  <c r="F12004" i="25"/>
  <c r="F12005" i="25"/>
  <c r="F12006" i="25"/>
  <c r="F12007" i="25"/>
  <c r="F12008" i="25"/>
  <c r="F12009" i="25"/>
  <c r="F12010" i="25"/>
  <c r="F12011" i="25"/>
  <c r="F12012" i="25"/>
  <c r="F12013" i="25"/>
  <c r="F12014" i="25"/>
  <c r="F12015" i="25"/>
  <c r="F14" i="16"/>
  <c r="H14" i="16" s="1"/>
  <c r="I14" i="16" s="1"/>
  <c r="E14" i="16"/>
  <c r="F10" i="16"/>
  <c r="O9836" i="25" l="1"/>
  <c r="K12282" i="25"/>
  <c r="I12283" i="25"/>
  <c r="I960" i="19"/>
  <c r="J960" i="19"/>
  <c r="J978" i="19" s="1"/>
  <c r="O960" i="19"/>
  <c r="O978" i="19"/>
  <c r="I9561" i="25"/>
  <c r="K9561" i="25" s="1"/>
  <c r="K9836" i="25" s="1"/>
  <c r="O9561" i="25"/>
  <c r="G14" i="16"/>
  <c r="I12289" i="25" l="1"/>
  <c r="K12283" i="25"/>
  <c r="K960" i="19"/>
  <c r="K978" i="19" s="1"/>
  <c r="I9836" i="25"/>
  <c r="L9836" i="25"/>
  <c r="H11" i="12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L214" i="11"/>
  <c r="M214" i="11"/>
  <c r="N214" i="11"/>
  <c r="O214" i="11"/>
  <c r="P214" i="11"/>
  <c r="Q214" i="11"/>
  <c r="R214" i="11"/>
  <c r="L215" i="11"/>
  <c r="M215" i="11"/>
  <c r="N215" i="11"/>
  <c r="O215" i="11"/>
  <c r="P215" i="11"/>
  <c r="Q215" i="11"/>
  <c r="R215" i="11"/>
  <c r="L216" i="11"/>
  <c r="M216" i="11"/>
  <c r="N216" i="11"/>
  <c r="O216" i="11"/>
  <c r="P216" i="11"/>
  <c r="Q216" i="11"/>
  <c r="R216" i="11"/>
  <c r="L217" i="11"/>
  <c r="M217" i="11"/>
  <c r="N217" i="11"/>
  <c r="O217" i="11"/>
  <c r="P217" i="11"/>
  <c r="Q217" i="11"/>
  <c r="R217" i="11"/>
  <c r="L218" i="11"/>
  <c r="M218" i="11"/>
  <c r="N218" i="11"/>
  <c r="O218" i="11"/>
  <c r="P218" i="11"/>
  <c r="Q218" i="11"/>
  <c r="R218" i="11"/>
  <c r="L219" i="11"/>
  <c r="M219" i="11"/>
  <c r="N219" i="11"/>
  <c r="O219" i="11"/>
  <c r="P219" i="11"/>
  <c r="Q219" i="11"/>
  <c r="R219" i="11"/>
  <c r="L220" i="11"/>
  <c r="M220" i="11"/>
  <c r="N220" i="11"/>
  <c r="O220" i="11"/>
  <c r="P220" i="11"/>
  <c r="Q220" i="11"/>
  <c r="R220" i="11"/>
  <c r="L221" i="11"/>
  <c r="M221" i="11"/>
  <c r="N221" i="11"/>
  <c r="O221" i="11"/>
  <c r="P221" i="11"/>
  <c r="Q221" i="11"/>
  <c r="R221" i="11"/>
  <c r="L222" i="11"/>
  <c r="M222" i="11"/>
  <c r="N222" i="11"/>
  <c r="O222" i="11"/>
  <c r="P222" i="11"/>
  <c r="Q222" i="11"/>
  <c r="R222" i="11"/>
  <c r="L223" i="11"/>
  <c r="M223" i="11"/>
  <c r="N223" i="11"/>
  <c r="O223" i="11"/>
  <c r="P223" i="11"/>
  <c r="Q223" i="11"/>
  <c r="R223" i="11"/>
  <c r="L224" i="11"/>
  <c r="M224" i="11"/>
  <c r="N224" i="11"/>
  <c r="O224" i="11"/>
  <c r="P224" i="11"/>
  <c r="Q224" i="11"/>
  <c r="R224" i="11"/>
  <c r="L225" i="11"/>
  <c r="M225" i="11"/>
  <c r="N225" i="11"/>
  <c r="O225" i="11"/>
  <c r="P225" i="11"/>
  <c r="Q225" i="11"/>
  <c r="R225" i="11"/>
  <c r="L226" i="11"/>
  <c r="M226" i="11"/>
  <c r="N226" i="11"/>
  <c r="O226" i="11"/>
  <c r="P226" i="11"/>
  <c r="Q226" i="11"/>
  <c r="R226" i="11"/>
  <c r="L227" i="11"/>
  <c r="M227" i="11"/>
  <c r="N227" i="11"/>
  <c r="O227" i="11"/>
  <c r="P227" i="11"/>
  <c r="Q227" i="11"/>
  <c r="R227" i="11"/>
  <c r="L228" i="11"/>
  <c r="M228" i="11"/>
  <c r="N228" i="11"/>
  <c r="O228" i="11"/>
  <c r="P228" i="11"/>
  <c r="Q228" i="11"/>
  <c r="R228" i="11"/>
  <c r="L229" i="11"/>
  <c r="M229" i="11"/>
  <c r="N229" i="11"/>
  <c r="O229" i="11"/>
  <c r="P229" i="11"/>
  <c r="Q229" i="11"/>
  <c r="R229" i="11"/>
  <c r="L230" i="11"/>
  <c r="M230" i="11"/>
  <c r="N230" i="11"/>
  <c r="O230" i="11"/>
  <c r="P230" i="11"/>
  <c r="Q230" i="11"/>
  <c r="R230" i="11"/>
  <c r="L231" i="11"/>
  <c r="M231" i="11"/>
  <c r="N231" i="11"/>
  <c r="O231" i="11"/>
  <c r="P231" i="11"/>
  <c r="Q231" i="11"/>
  <c r="R231" i="11"/>
  <c r="L232" i="11"/>
  <c r="M232" i="11"/>
  <c r="N232" i="11"/>
  <c r="O232" i="11"/>
  <c r="P232" i="11"/>
  <c r="Q232" i="11"/>
  <c r="R232" i="11"/>
  <c r="L233" i="11"/>
  <c r="M233" i="11"/>
  <c r="N233" i="11"/>
  <c r="O233" i="11"/>
  <c r="P233" i="11"/>
  <c r="Q233" i="11"/>
  <c r="R233" i="11"/>
  <c r="L234" i="11"/>
  <c r="M234" i="11"/>
  <c r="N234" i="11"/>
  <c r="O234" i="11"/>
  <c r="P234" i="11"/>
  <c r="Q234" i="11"/>
  <c r="R234" i="11"/>
  <c r="L235" i="11"/>
  <c r="M235" i="11"/>
  <c r="N235" i="11"/>
  <c r="O235" i="11"/>
  <c r="P235" i="11"/>
  <c r="Q235" i="11"/>
  <c r="R235" i="11"/>
  <c r="L236" i="11"/>
  <c r="M236" i="11"/>
  <c r="N236" i="11"/>
  <c r="O236" i="11"/>
  <c r="P236" i="11"/>
  <c r="Q236" i="11"/>
  <c r="R236" i="11"/>
  <c r="L237" i="11"/>
  <c r="M237" i="11"/>
  <c r="N237" i="11"/>
  <c r="O237" i="11"/>
  <c r="P237" i="11"/>
  <c r="Q237" i="11"/>
  <c r="R237" i="11"/>
  <c r="K12289" i="25" l="1"/>
  <c r="I12290" i="25"/>
  <c r="AB58" i="11"/>
  <c r="AK58" i="11" s="1"/>
  <c r="L978" i="19"/>
  <c r="I978" i="19"/>
  <c r="B11" i="16" s="1"/>
  <c r="AB11" i="11"/>
  <c r="AK11" i="11" s="1"/>
  <c r="AB23" i="11"/>
  <c r="AK23" i="11" s="1"/>
  <c r="AB35" i="11"/>
  <c r="AK35" i="11" s="1"/>
  <c r="AB47" i="11"/>
  <c r="AK47" i="11" s="1"/>
  <c r="AB59" i="11"/>
  <c r="AK59" i="11" s="1"/>
  <c r="AB18" i="11"/>
  <c r="AK18" i="11" s="1"/>
  <c r="AB54" i="11"/>
  <c r="AK54" i="11" s="1"/>
  <c r="AB30" i="11"/>
  <c r="AK30" i="11" s="1"/>
  <c r="AB6" i="11"/>
  <c r="AK6" i="11" s="1"/>
  <c r="AB42" i="11"/>
  <c r="AK42" i="11" s="1"/>
  <c r="AB22" i="11"/>
  <c r="AK22" i="11" s="1"/>
  <c r="AB15" i="11"/>
  <c r="AK15" i="11" s="1"/>
  <c r="AB27" i="11"/>
  <c r="AK27" i="11" s="1"/>
  <c r="AB39" i="11"/>
  <c r="AK39" i="11" s="1"/>
  <c r="AB51" i="11"/>
  <c r="AK51" i="11" s="1"/>
  <c r="AB13" i="11"/>
  <c r="AK13" i="11" s="1"/>
  <c r="AB25" i="11"/>
  <c r="AK25" i="11" s="1"/>
  <c r="AB37" i="11"/>
  <c r="AK37" i="11" s="1"/>
  <c r="AB49" i="11"/>
  <c r="AK49" i="11" s="1"/>
  <c r="AB61" i="11"/>
  <c r="AK61" i="11" s="1"/>
  <c r="AB19" i="11"/>
  <c r="AK19" i="11" s="1"/>
  <c r="AB43" i="11"/>
  <c r="AK43" i="11" s="1"/>
  <c r="AB56" i="11"/>
  <c r="AK56" i="11" s="1"/>
  <c r="AB32" i="11"/>
  <c r="AK32" i="11" s="1"/>
  <c r="AB38" i="11"/>
  <c r="AK38" i="11" s="1"/>
  <c r="AB7" i="11"/>
  <c r="AK7" i="11" s="1"/>
  <c r="AB31" i="11"/>
  <c r="AK31" i="11" s="1"/>
  <c r="AB55" i="11"/>
  <c r="AK55" i="11" s="1"/>
  <c r="AB8" i="11"/>
  <c r="AK8" i="11" s="1"/>
  <c r="AB9" i="11"/>
  <c r="AK9" i="11" s="1"/>
  <c r="AB33" i="11"/>
  <c r="AK33" i="11" s="1"/>
  <c r="AB57" i="11"/>
  <c r="AK57" i="11" s="1"/>
  <c r="AB46" i="11"/>
  <c r="AK46" i="11" s="1"/>
  <c r="AB14" i="11"/>
  <c r="AK14" i="11" s="1"/>
  <c r="AB44" i="11"/>
  <c r="AK44" i="11" s="1"/>
  <c r="AB10" i="11"/>
  <c r="AK10" i="11" s="1"/>
  <c r="AB12" i="11"/>
  <c r="AK12" i="11" s="1"/>
  <c r="AB24" i="11"/>
  <c r="AK24" i="11" s="1"/>
  <c r="AB36" i="11"/>
  <c r="AK36" i="11" s="1"/>
  <c r="AB48" i="11"/>
  <c r="AK48" i="11" s="1"/>
  <c r="AB60" i="11"/>
  <c r="AK60" i="11" s="1"/>
  <c r="AB26" i="11"/>
  <c r="AK26" i="11" s="1"/>
  <c r="AB50" i="11"/>
  <c r="AK50" i="11" s="1"/>
  <c r="AB20" i="11"/>
  <c r="AK20" i="11" s="1"/>
  <c r="AB21" i="11"/>
  <c r="AK21" i="11" s="1"/>
  <c r="AB45" i="11"/>
  <c r="AK45" i="11" s="1"/>
  <c r="AB5" i="11"/>
  <c r="AK5" i="11" s="1"/>
  <c r="AB17" i="11"/>
  <c r="AK17" i="11" s="1"/>
  <c r="AB29" i="11"/>
  <c r="AK29" i="11" s="1"/>
  <c r="AB41" i="11"/>
  <c r="AK41" i="11" s="1"/>
  <c r="AB53" i="11"/>
  <c r="AK53" i="11" s="1"/>
  <c r="AB34" i="11"/>
  <c r="AK34" i="11" s="1"/>
  <c r="AB40" i="11"/>
  <c r="AK40" i="11" s="1"/>
  <c r="AB4" i="11"/>
  <c r="AK4" i="11" s="1"/>
  <c r="AB16" i="11"/>
  <c r="AK16" i="11" s="1"/>
  <c r="AB28" i="11"/>
  <c r="AK28" i="11" s="1"/>
  <c r="AB52" i="11"/>
  <c r="AK52" i="11" s="1"/>
  <c r="F805" i="19"/>
  <c r="F806" i="19"/>
  <c r="F807" i="19"/>
  <c r="F808" i="19"/>
  <c r="F809" i="19"/>
  <c r="F810" i="19"/>
  <c r="F811" i="19"/>
  <c r="F812" i="19"/>
  <c r="F813" i="19"/>
  <c r="F814" i="19"/>
  <c r="F815" i="19"/>
  <c r="F816" i="19"/>
  <c r="F817" i="19"/>
  <c r="F818" i="19"/>
  <c r="F819" i="19"/>
  <c r="F820" i="19"/>
  <c r="F821" i="19"/>
  <c r="F822" i="19"/>
  <c r="F823" i="19"/>
  <c r="F824" i="19"/>
  <c r="F825" i="19"/>
  <c r="F826" i="19"/>
  <c r="F827" i="19"/>
  <c r="F828" i="19"/>
  <c r="F829" i="19"/>
  <c r="F830" i="19"/>
  <c r="F831" i="19"/>
  <c r="F832" i="19"/>
  <c r="F833" i="19"/>
  <c r="F834" i="19"/>
  <c r="F835" i="19"/>
  <c r="F836" i="19"/>
  <c r="F837" i="19"/>
  <c r="F838" i="19"/>
  <c r="F839" i="19"/>
  <c r="F840" i="19"/>
  <c r="F841" i="19"/>
  <c r="F842" i="19"/>
  <c r="F843" i="19"/>
  <c r="F844" i="19"/>
  <c r="F845" i="19"/>
  <c r="F846" i="19"/>
  <c r="F847" i="19"/>
  <c r="F848" i="19"/>
  <c r="F849" i="19"/>
  <c r="F850" i="19"/>
  <c r="F851" i="19"/>
  <c r="F852" i="19"/>
  <c r="F853" i="19"/>
  <c r="F854" i="19"/>
  <c r="F855" i="19"/>
  <c r="F856" i="19"/>
  <c r="F857" i="19"/>
  <c r="F858" i="19"/>
  <c r="F859" i="19"/>
  <c r="F860" i="19"/>
  <c r="F861" i="19"/>
  <c r="F862" i="19"/>
  <c r="F863" i="19"/>
  <c r="F864" i="19"/>
  <c r="F865" i="19"/>
  <c r="F866" i="19"/>
  <c r="F867" i="19"/>
  <c r="F868" i="19"/>
  <c r="F869" i="19"/>
  <c r="F870" i="19"/>
  <c r="F871" i="19"/>
  <c r="F872" i="19"/>
  <c r="F873" i="19"/>
  <c r="F874" i="19"/>
  <c r="F875" i="19"/>
  <c r="F876" i="19"/>
  <c r="F877" i="19"/>
  <c r="F878" i="19"/>
  <c r="F879" i="19"/>
  <c r="F880" i="19"/>
  <c r="F881" i="19"/>
  <c r="F882" i="19"/>
  <c r="F883" i="19"/>
  <c r="F884" i="19"/>
  <c r="F885" i="19"/>
  <c r="F886" i="19"/>
  <c r="F887" i="19"/>
  <c r="F888" i="19"/>
  <c r="F889" i="19"/>
  <c r="F890" i="19"/>
  <c r="F891" i="19"/>
  <c r="F892" i="19"/>
  <c r="F893" i="19"/>
  <c r="F894" i="19"/>
  <c r="F895" i="19"/>
  <c r="F896" i="19"/>
  <c r="F897" i="19"/>
  <c r="F898" i="19"/>
  <c r="F899" i="19"/>
  <c r="F900" i="19"/>
  <c r="F901" i="19"/>
  <c r="F902" i="19"/>
  <c r="F903" i="19"/>
  <c r="F904" i="19"/>
  <c r="F905" i="19"/>
  <c r="F906" i="19"/>
  <c r="F907" i="19"/>
  <c r="F908" i="19"/>
  <c r="F909" i="19"/>
  <c r="F910" i="19"/>
  <c r="F911" i="19"/>
  <c r="F912" i="19"/>
  <c r="F913" i="19"/>
  <c r="F914" i="19"/>
  <c r="F915" i="19"/>
  <c r="F916" i="19"/>
  <c r="F917" i="19"/>
  <c r="F918" i="19"/>
  <c r="F919" i="19"/>
  <c r="F920" i="19"/>
  <c r="F921" i="19"/>
  <c r="F922" i="19"/>
  <c r="F923" i="19"/>
  <c r="F924" i="19"/>
  <c r="F925" i="19"/>
  <c r="L805" i="19"/>
  <c r="M805" i="19"/>
  <c r="L806" i="19"/>
  <c r="M806" i="19"/>
  <c r="M807" i="19"/>
  <c r="L808" i="19"/>
  <c r="M808" i="19"/>
  <c r="M809" i="19"/>
  <c r="M810" i="19"/>
  <c r="L811" i="19"/>
  <c r="M811" i="19"/>
  <c r="L812" i="19"/>
  <c r="M812" i="19"/>
  <c r="M813" i="19"/>
  <c r="L814" i="19"/>
  <c r="M814" i="19"/>
  <c r="M815" i="19"/>
  <c r="M816" i="19"/>
  <c r="M817" i="19"/>
  <c r="M818" i="19"/>
  <c r="M819" i="19"/>
  <c r="M820" i="19"/>
  <c r="M821" i="19"/>
  <c r="L822" i="19"/>
  <c r="M822" i="19"/>
  <c r="M823" i="19"/>
  <c r="M824" i="19"/>
  <c r="M825" i="19"/>
  <c r="M826" i="19"/>
  <c r="L827" i="19"/>
  <c r="M827" i="19"/>
  <c r="M828" i="19"/>
  <c r="M829" i="19"/>
  <c r="L830" i="19"/>
  <c r="M830" i="19"/>
  <c r="M831" i="19"/>
  <c r="M832" i="19"/>
  <c r="L833" i="19"/>
  <c r="M833" i="19"/>
  <c r="M834" i="19"/>
  <c r="M835" i="19"/>
  <c r="L836" i="19"/>
  <c r="M836" i="19"/>
  <c r="M837" i="19"/>
  <c r="M838" i="19"/>
  <c r="L839" i="19"/>
  <c r="M839" i="19"/>
  <c r="M840" i="19"/>
  <c r="M841" i="19"/>
  <c r="M842" i="19"/>
  <c r="M843" i="19"/>
  <c r="M844" i="19"/>
  <c r="M845" i="19"/>
  <c r="M846" i="19"/>
  <c r="L847" i="19"/>
  <c r="M847" i="19"/>
  <c r="M848" i="19"/>
  <c r="M849" i="19"/>
  <c r="M850" i="19"/>
  <c r="M851" i="19"/>
  <c r="M852" i="19"/>
  <c r="L853" i="19"/>
  <c r="M853" i="19"/>
  <c r="M854" i="19"/>
  <c r="M855" i="19"/>
  <c r="L856" i="19"/>
  <c r="M856" i="19"/>
  <c r="M857" i="19"/>
  <c r="M858" i="19"/>
  <c r="M859" i="19"/>
  <c r="M860" i="19"/>
  <c r="M861" i="19"/>
  <c r="L862" i="19"/>
  <c r="M862" i="19"/>
  <c r="M863" i="19"/>
  <c r="M864" i="19"/>
  <c r="L865" i="19"/>
  <c r="M865" i="19"/>
  <c r="M866" i="19"/>
  <c r="M867" i="19"/>
  <c r="L868" i="19"/>
  <c r="M868" i="19"/>
  <c r="M869" i="19"/>
  <c r="M870" i="19"/>
  <c r="M871" i="19"/>
  <c r="M872" i="19"/>
  <c r="M873" i="19"/>
  <c r="M874" i="19"/>
  <c r="M875" i="19"/>
  <c r="M876" i="19"/>
  <c r="L877" i="19"/>
  <c r="M877" i="19"/>
  <c r="M878" i="19"/>
  <c r="M879" i="19"/>
  <c r="M880" i="19"/>
  <c r="M881" i="19"/>
  <c r="M882" i="19"/>
  <c r="L883" i="19"/>
  <c r="M883" i="19"/>
  <c r="L884" i="19"/>
  <c r="M884" i="19"/>
  <c r="M885" i="19"/>
  <c r="M886" i="19"/>
  <c r="L887" i="19"/>
  <c r="M887" i="19"/>
  <c r="M888" i="19"/>
  <c r="M889" i="19"/>
  <c r="M890" i="19"/>
  <c r="M891" i="19"/>
  <c r="M892" i="19"/>
  <c r="L893" i="19"/>
  <c r="M893" i="19"/>
  <c r="M894" i="19"/>
  <c r="M895" i="19"/>
  <c r="L896" i="19"/>
  <c r="M896" i="19"/>
  <c r="L897" i="19"/>
  <c r="M897" i="19"/>
  <c r="M898" i="19"/>
  <c r="M899" i="19"/>
  <c r="L900" i="19"/>
  <c r="M900" i="19"/>
  <c r="M901" i="19"/>
  <c r="M902" i="19"/>
  <c r="M903" i="19"/>
  <c r="L904" i="19"/>
  <c r="M904" i="19"/>
  <c r="M905" i="19"/>
  <c r="M906" i="19"/>
  <c r="L907" i="19"/>
  <c r="M907" i="19"/>
  <c r="M908" i="19"/>
  <c r="M909" i="19"/>
  <c r="M910" i="19"/>
  <c r="M911" i="19"/>
  <c r="M912" i="19"/>
  <c r="L913" i="19"/>
  <c r="M913" i="19"/>
  <c r="M914" i="19"/>
  <c r="M915" i="19"/>
  <c r="L916" i="19"/>
  <c r="M916" i="19"/>
  <c r="M917" i="19"/>
  <c r="M918" i="19"/>
  <c r="M919" i="19"/>
  <c r="M920" i="19"/>
  <c r="M921" i="19"/>
  <c r="M922" i="19"/>
  <c r="L923" i="19"/>
  <c r="M923" i="19"/>
  <c r="M924" i="19"/>
  <c r="M925" i="19"/>
  <c r="L8952" i="25"/>
  <c r="M8952" i="25"/>
  <c r="M8953" i="25"/>
  <c r="M8954" i="25"/>
  <c r="M8955" i="25"/>
  <c r="M8956" i="25"/>
  <c r="M8957" i="25"/>
  <c r="L8958" i="25"/>
  <c r="M8958" i="25"/>
  <c r="M8959" i="25"/>
  <c r="M8960" i="25"/>
  <c r="M8961" i="25"/>
  <c r="M8962" i="25"/>
  <c r="M8963" i="25"/>
  <c r="M8964" i="25"/>
  <c r="L8965" i="25"/>
  <c r="M8965" i="25"/>
  <c r="L8966" i="25"/>
  <c r="M8966" i="25"/>
  <c r="L8967" i="25"/>
  <c r="M8967" i="25"/>
  <c r="M8968" i="25"/>
  <c r="M8969" i="25"/>
  <c r="M8970" i="25"/>
  <c r="M8971" i="25"/>
  <c r="M8972" i="25"/>
  <c r="M8973" i="25"/>
  <c r="M8974" i="25"/>
  <c r="M8975" i="25"/>
  <c r="M8976" i="25"/>
  <c r="M8977" i="25"/>
  <c r="M8978" i="25"/>
  <c r="M8979" i="25"/>
  <c r="M8980" i="25"/>
  <c r="L8981" i="25"/>
  <c r="M8981" i="25"/>
  <c r="M8982" i="25"/>
  <c r="M8983" i="25"/>
  <c r="M8984" i="25"/>
  <c r="L8985" i="25"/>
  <c r="M8985" i="25"/>
  <c r="L8986" i="25"/>
  <c r="M8986" i="25"/>
  <c r="M8987" i="25"/>
  <c r="L8988" i="25"/>
  <c r="M8988" i="25"/>
  <c r="M8989" i="25"/>
  <c r="M8990" i="25"/>
  <c r="M8991" i="25"/>
  <c r="M8992" i="25"/>
  <c r="L8993" i="25"/>
  <c r="M8993" i="25"/>
  <c r="L8994" i="25"/>
  <c r="M8994" i="25"/>
  <c r="M8995" i="25"/>
  <c r="L8996" i="25"/>
  <c r="M8996" i="25"/>
  <c r="L8997" i="25"/>
  <c r="M8997" i="25"/>
  <c r="M8998" i="25"/>
  <c r="M8999" i="25"/>
  <c r="L9000" i="25"/>
  <c r="M9000" i="25"/>
  <c r="M9001" i="25"/>
  <c r="M9002" i="25"/>
  <c r="M9003" i="25"/>
  <c r="M9004" i="25"/>
  <c r="L9005" i="25"/>
  <c r="M9005" i="25"/>
  <c r="L9006" i="25"/>
  <c r="M9006" i="25"/>
  <c r="M9007" i="25"/>
  <c r="L9008" i="25"/>
  <c r="M9008" i="25"/>
  <c r="M9009" i="25"/>
  <c r="M9010" i="25"/>
  <c r="M9011" i="25"/>
  <c r="M9012" i="25"/>
  <c r="L9013" i="25"/>
  <c r="M9013" i="25"/>
  <c r="L9014" i="25"/>
  <c r="M9014" i="25"/>
  <c r="M9015" i="25"/>
  <c r="M9016" i="25"/>
  <c r="M9017" i="25"/>
  <c r="M9018" i="25"/>
  <c r="M9019" i="25"/>
  <c r="M9020" i="25"/>
  <c r="M9021" i="25"/>
  <c r="M9022" i="25"/>
  <c r="M9023" i="25"/>
  <c r="L9024" i="25"/>
  <c r="M9024" i="25"/>
  <c r="M9025" i="25"/>
  <c r="L9026" i="25"/>
  <c r="M9026" i="25"/>
  <c r="M9027" i="25"/>
  <c r="M9028" i="25"/>
  <c r="M9029" i="25"/>
  <c r="M9030" i="25"/>
  <c r="M9031" i="25"/>
  <c r="M9032" i="25"/>
  <c r="L9033" i="25"/>
  <c r="M9033" i="25"/>
  <c r="M9034" i="25"/>
  <c r="M9035" i="25"/>
  <c r="M9036" i="25"/>
  <c r="M9037" i="25"/>
  <c r="M9038" i="25"/>
  <c r="M9039" i="25"/>
  <c r="M9040" i="25"/>
  <c r="M9041" i="25"/>
  <c r="M9042" i="25"/>
  <c r="M9043" i="25"/>
  <c r="M9044" i="25"/>
  <c r="M9045" i="25"/>
  <c r="M9046" i="25"/>
  <c r="M9047" i="25"/>
  <c r="M9048" i="25"/>
  <c r="M9049" i="25"/>
  <c r="L9050" i="25"/>
  <c r="M9050" i="25"/>
  <c r="M9051" i="25"/>
  <c r="L9052" i="25"/>
  <c r="M9052" i="25"/>
  <c r="M9053" i="25"/>
  <c r="M9054" i="25"/>
  <c r="M9055" i="25"/>
  <c r="M9056" i="25"/>
  <c r="M9057" i="25"/>
  <c r="M9058" i="25"/>
  <c r="L9059" i="25"/>
  <c r="M9059" i="25"/>
  <c r="M9060" i="25"/>
  <c r="M9061" i="25"/>
  <c r="M9062" i="25"/>
  <c r="M9063" i="25"/>
  <c r="M9064" i="25"/>
  <c r="L9065" i="25"/>
  <c r="M9065" i="25"/>
  <c r="M9066" i="25"/>
  <c r="L9067" i="25"/>
  <c r="M9067" i="25"/>
  <c r="M9068" i="25"/>
  <c r="M9069" i="25"/>
  <c r="M9070" i="25"/>
  <c r="L9071" i="25"/>
  <c r="M9071" i="25"/>
  <c r="L9072" i="25"/>
  <c r="M9072" i="25"/>
  <c r="L9073" i="25"/>
  <c r="M9073" i="25"/>
  <c r="L9074" i="25"/>
  <c r="M9074" i="25"/>
  <c r="M9075" i="25"/>
  <c r="M9076" i="25"/>
  <c r="M9077" i="25"/>
  <c r="L9078" i="25"/>
  <c r="M9078" i="25"/>
  <c r="M9079" i="25"/>
  <c r="L9080" i="25"/>
  <c r="M9080" i="25"/>
  <c r="L9081" i="25"/>
  <c r="M9081" i="25"/>
  <c r="M9082" i="25"/>
  <c r="M9083" i="25"/>
  <c r="M9084" i="25"/>
  <c r="M9085" i="25"/>
  <c r="M9086" i="25"/>
  <c r="M9087" i="25"/>
  <c r="L9088" i="25"/>
  <c r="M9088" i="25"/>
  <c r="L9089" i="25"/>
  <c r="M9089" i="25"/>
  <c r="L9090" i="25"/>
  <c r="M9090" i="25"/>
  <c r="L9091" i="25"/>
  <c r="M9091" i="25"/>
  <c r="L9092" i="25"/>
  <c r="M9092" i="25"/>
  <c r="L9093" i="25"/>
  <c r="M9093" i="25"/>
  <c r="M9094" i="25"/>
  <c r="M9095" i="25"/>
  <c r="M9096" i="25"/>
  <c r="M9097" i="25"/>
  <c r="M9098" i="25"/>
  <c r="M9099" i="25"/>
  <c r="M9100" i="25"/>
  <c r="M9101" i="25"/>
  <c r="M9102" i="25"/>
  <c r="M9103" i="25"/>
  <c r="M9104" i="25"/>
  <c r="M9105" i="25"/>
  <c r="M9106" i="25"/>
  <c r="M9107" i="25"/>
  <c r="M9108" i="25"/>
  <c r="L9109" i="25"/>
  <c r="M9109" i="25"/>
  <c r="L9110" i="25"/>
  <c r="M9110" i="25"/>
  <c r="L9111" i="25"/>
  <c r="M9111" i="25"/>
  <c r="L9112" i="25"/>
  <c r="M9112" i="25"/>
  <c r="M9113" i="25"/>
  <c r="M9114" i="25"/>
  <c r="M9115" i="25"/>
  <c r="M9116" i="25"/>
  <c r="M9117" i="25"/>
  <c r="L9118" i="25"/>
  <c r="M9118" i="25"/>
  <c r="L9119" i="25"/>
  <c r="M9119" i="25"/>
  <c r="L9120" i="25"/>
  <c r="M9120" i="25"/>
  <c r="M9121" i="25"/>
  <c r="M9122" i="25"/>
  <c r="M9123" i="25"/>
  <c r="M9124" i="25"/>
  <c r="M9125" i="25"/>
  <c r="M9126" i="25"/>
  <c r="L9127" i="25"/>
  <c r="M9127" i="25"/>
  <c r="L9128" i="25"/>
  <c r="M9128" i="25"/>
  <c r="M9129" i="25"/>
  <c r="L9130" i="25"/>
  <c r="M9130" i="25"/>
  <c r="L9131" i="25"/>
  <c r="M9131" i="25"/>
  <c r="F7513" i="25"/>
  <c r="F7514" i="25"/>
  <c r="F7272" i="25"/>
  <c r="F7273" i="25"/>
  <c r="F7274" i="25"/>
  <c r="F7275" i="25"/>
  <c r="F7276" i="25"/>
  <c r="F7277" i="25"/>
  <c r="F7278" i="25"/>
  <c r="F7279" i="25"/>
  <c r="F7280" i="25"/>
  <c r="F7281" i="25"/>
  <c r="F7282" i="25"/>
  <c r="F7283" i="25"/>
  <c r="F7284" i="25"/>
  <c r="F7285" i="25"/>
  <c r="F7286" i="25"/>
  <c r="F7287" i="25"/>
  <c r="F7288" i="25"/>
  <c r="F7289" i="25"/>
  <c r="F7290" i="25"/>
  <c r="F7291" i="25"/>
  <c r="F7292" i="25"/>
  <c r="F7293" i="25"/>
  <c r="F7294" i="25"/>
  <c r="F7295" i="25"/>
  <c r="F7296" i="25"/>
  <c r="F7297" i="25"/>
  <c r="F7298" i="25"/>
  <c r="F7299" i="25"/>
  <c r="F7300" i="25"/>
  <c r="F7301" i="25"/>
  <c r="F7302" i="25"/>
  <c r="F7303" i="25"/>
  <c r="F7304" i="25"/>
  <c r="F7305" i="25"/>
  <c r="F7306" i="25"/>
  <c r="F7307" i="25"/>
  <c r="F7308" i="25"/>
  <c r="F7309" i="25"/>
  <c r="F7310" i="25"/>
  <c r="F7311" i="25"/>
  <c r="F7312" i="25"/>
  <c r="F7313" i="25"/>
  <c r="F7314" i="25"/>
  <c r="F7315" i="25"/>
  <c r="F7316" i="25"/>
  <c r="F7317" i="25"/>
  <c r="F7318" i="25"/>
  <c r="F7319" i="25"/>
  <c r="F7320" i="25"/>
  <c r="F7321" i="25"/>
  <c r="F7322" i="25"/>
  <c r="F7323" i="25"/>
  <c r="F7324" i="25"/>
  <c r="F7325" i="25"/>
  <c r="F7326" i="25"/>
  <c r="F7327" i="25"/>
  <c r="F7328" i="25"/>
  <c r="F7329" i="25"/>
  <c r="F7330" i="25"/>
  <c r="F7331" i="25"/>
  <c r="F7332" i="25"/>
  <c r="F7333" i="25"/>
  <c r="F7334" i="25"/>
  <c r="F7335" i="25"/>
  <c r="F7336" i="25"/>
  <c r="F7337" i="25"/>
  <c r="F7338" i="25"/>
  <c r="F7339" i="25"/>
  <c r="F7340" i="25"/>
  <c r="F7341" i="25"/>
  <c r="F7342" i="25"/>
  <c r="F7343" i="25"/>
  <c r="F7344" i="25"/>
  <c r="F7345" i="25"/>
  <c r="F7346" i="25"/>
  <c r="F7347" i="25"/>
  <c r="F7348" i="25"/>
  <c r="F7349" i="25"/>
  <c r="F7350" i="25"/>
  <c r="F7351" i="25"/>
  <c r="F7352" i="25"/>
  <c r="F7353" i="25"/>
  <c r="F7354" i="25"/>
  <c r="F7355" i="25"/>
  <c r="F7356" i="25"/>
  <c r="F7357" i="25"/>
  <c r="F7358" i="25"/>
  <c r="F7359" i="25"/>
  <c r="F7360" i="25"/>
  <c r="F7361" i="25"/>
  <c r="F7362" i="25"/>
  <c r="F7363" i="25"/>
  <c r="F7364" i="25"/>
  <c r="F7365" i="25"/>
  <c r="F7366" i="25"/>
  <c r="F7367" i="25"/>
  <c r="F7368" i="25"/>
  <c r="F7369" i="25"/>
  <c r="F7370" i="25"/>
  <c r="F7371" i="25"/>
  <c r="F7372" i="25"/>
  <c r="F7373" i="25"/>
  <c r="F7374" i="25"/>
  <c r="F7375" i="25"/>
  <c r="F7376" i="25"/>
  <c r="F7377" i="25"/>
  <c r="F7378" i="25"/>
  <c r="F7379" i="25"/>
  <c r="F7380" i="25"/>
  <c r="F7381" i="25"/>
  <c r="F7382" i="25"/>
  <c r="F7383" i="25"/>
  <c r="F7384" i="25"/>
  <c r="F7385" i="25"/>
  <c r="F7386" i="25"/>
  <c r="F7387" i="25"/>
  <c r="F7388" i="25"/>
  <c r="F7389" i="25"/>
  <c r="F7390" i="25"/>
  <c r="F7391" i="25"/>
  <c r="F7392" i="25"/>
  <c r="F7393" i="25"/>
  <c r="F7394" i="25"/>
  <c r="F7395" i="25"/>
  <c r="F7396" i="25"/>
  <c r="F7397" i="25"/>
  <c r="F7398" i="25"/>
  <c r="F7399" i="25"/>
  <c r="F7400" i="25"/>
  <c r="F7401" i="25"/>
  <c r="F7402" i="25"/>
  <c r="F7403" i="25"/>
  <c r="F7404" i="25"/>
  <c r="F7405" i="25"/>
  <c r="F7406" i="25"/>
  <c r="F7407" i="25"/>
  <c r="F7408" i="25"/>
  <c r="F7409" i="25"/>
  <c r="F7410" i="25"/>
  <c r="F7411" i="25"/>
  <c r="F7412" i="25"/>
  <c r="F7413" i="25"/>
  <c r="F7414" i="25"/>
  <c r="F7415" i="25"/>
  <c r="F7416" i="25"/>
  <c r="F7417" i="25"/>
  <c r="F7418" i="25"/>
  <c r="F7419" i="25"/>
  <c r="F7420" i="25"/>
  <c r="F7421" i="25"/>
  <c r="F7422" i="25"/>
  <c r="F7423" i="25"/>
  <c r="F7424" i="25"/>
  <c r="F7425" i="25"/>
  <c r="F7426" i="25"/>
  <c r="F7427" i="25"/>
  <c r="F7428" i="25"/>
  <c r="F7429" i="25"/>
  <c r="F7430" i="25"/>
  <c r="F7431" i="25"/>
  <c r="F7432" i="25"/>
  <c r="F7433" i="25"/>
  <c r="F7434" i="25"/>
  <c r="F7435" i="25"/>
  <c r="F7436" i="25"/>
  <c r="F7437" i="25"/>
  <c r="F7438" i="25"/>
  <c r="F7439" i="25"/>
  <c r="F7440" i="25"/>
  <c r="F7441" i="25"/>
  <c r="F7442" i="25"/>
  <c r="F7443" i="25"/>
  <c r="F7444" i="25"/>
  <c r="F7445" i="25"/>
  <c r="F7446" i="25"/>
  <c r="F7447" i="25"/>
  <c r="F7448" i="25"/>
  <c r="F7449" i="25"/>
  <c r="F7450" i="25"/>
  <c r="F7451" i="25"/>
  <c r="F7452" i="25"/>
  <c r="F7453" i="25"/>
  <c r="F7454" i="25"/>
  <c r="F7455" i="25"/>
  <c r="F7456" i="25"/>
  <c r="F7457" i="25"/>
  <c r="F7458" i="25"/>
  <c r="F7459" i="25"/>
  <c r="F7460" i="25"/>
  <c r="F7461" i="25"/>
  <c r="F7462" i="25"/>
  <c r="F7463" i="25"/>
  <c r="F7464" i="25"/>
  <c r="F7465" i="25"/>
  <c r="F7466" i="25"/>
  <c r="F7467" i="25"/>
  <c r="F7468" i="25"/>
  <c r="F7469" i="25"/>
  <c r="F7470" i="25"/>
  <c r="F7471" i="25"/>
  <c r="F7472" i="25"/>
  <c r="F7473" i="25"/>
  <c r="F7474" i="25"/>
  <c r="F7475" i="25"/>
  <c r="F7476" i="25"/>
  <c r="F7477" i="25"/>
  <c r="F7478" i="25"/>
  <c r="F7479" i="25"/>
  <c r="F7480" i="25"/>
  <c r="F7481" i="25"/>
  <c r="F7482" i="25"/>
  <c r="F7483" i="25"/>
  <c r="F7484" i="25"/>
  <c r="F7485" i="25"/>
  <c r="F7486" i="25"/>
  <c r="F7487" i="25"/>
  <c r="F7488" i="25"/>
  <c r="F7489" i="25"/>
  <c r="F7490" i="25"/>
  <c r="F7491" i="25"/>
  <c r="F7492" i="25"/>
  <c r="F7493" i="25"/>
  <c r="F7494" i="25"/>
  <c r="F7495" i="25"/>
  <c r="F7496" i="25"/>
  <c r="F7497" i="25"/>
  <c r="F7498" i="25"/>
  <c r="F7499" i="25"/>
  <c r="F7500" i="25"/>
  <c r="F7501" i="25"/>
  <c r="F7502" i="25"/>
  <c r="F7503" i="25"/>
  <c r="F7504" i="25"/>
  <c r="F7505" i="25"/>
  <c r="F7506" i="25"/>
  <c r="F7507" i="25"/>
  <c r="F7508" i="25"/>
  <c r="F7509" i="25"/>
  <c r="F7510" i="25"/>
  <c r="F7511" i="25"/>
  <c r="F7512" i="25"/>
  <c r="F7515" i="25"/>
  <c r="F7516" i="25"/>
  <c r="F7517" i="25"/>
  <c r="F7518" i="25"/>
  <c r="F7519" i="25"/>
  <c r="F7520" i="25"/>
  <c r="F7521" i="25"/>
  <c r="F7522" i="25"/>
  <c r="F7523" i="25"/>
  <c r="F7524" i="25"/>
  <c r="F7525" i="25"/>
  <c r="F7526" i="25"/>
  <c r="F7527" i="25"/>
  <c r="F7528" i="25"/>
  <c r="F7529" i="25"/>
  <c r="F7530" i="25"/>
  <c r="F7531" i="25"/>
  <c r="F7532" i="25"/>
  <c r="F7533" i="25"/>
  <c r="F7534" i="25"/>
  <c r="F7535" i="25"/>
  <c r="F7536" i="25"/>
  <c r="F7537" i="25"/>
  <c r="F7538" i="25"/>
  <c r="F7539" i="25"/>
  <c r="F7540" i="25"/>
  <c r="F7541" i="25"/>
  <c r="F7542" i="25"/>
  <c r="F7543" i="25"/>
  <c r="F7544" i="25"/>
  <c r="F7545" i="25"/>
  <c r="F7546" i="25"/>
  <c r="F7547" i="25"/>
  <c r="F7548" i="25"/>
  <c r="F7549" i="25"/>
  <c r="F7550" i="25"/>
  <c r="F7551" i="25"/>
  <c r="F7552" i="25"/>
  <c r="F7553" i="25"/>
  <c r="F7554" i="25"/>
  <c r="F7555" i="25"/>
  <c r="F7556" i="25"/>
  <c r="F7557" i="25"/>
  <c r="F7558" i="25"/>
  <c r="F7559" i="25"/>
  <c r="F7560" i="25"/>
  <c r="F7561" i="25"/>
  <c r="F7562" i="25"/>
  <c r="F7563" i="25"/>
  <c r="F7564" i="25"/>
  <c r="F7565" i="25"/>
  <c r="F7566" i="25"/>
  <c r="F7567" i="25"/>
  <c r="F7568" i="25"/>
  <c r="F7569" i="25"/>
  <c r="F7570" i="25"/>
  <c r="F7571" i="25"/>
  <c r="F7572" i="25"/>
  <c r="F7573" i="25"/>
  <c r="F7574" i="25"/>
  <c r="F7575" i="25"/>
  <c r="F7576" i="25"/>
  <c r="F7577" i="25"/>
  <c r="F7578" i="25"/>
  <c r="F7579" i="25"/>
  <c r="F7580" i="25"/>
  <c r="F7581" i="25"/>
  <c r="F7582" i="25"/>
  <c r="F7583" i="25"/>
  <c r="F7584" i="25"/>
  <c r="F7585" i="25"/>
  <c r="F7586" i="25"/>
  <c r="F7587" i="25"/>
  <c r="F7588" i="25"/>
  <c r="F7589" i="25"/>
  <c r="F7590" i="25"/>
  <c r="F7591" i="25"/>
  <c r="F7592" i="25"/>
  <c r="F7593" i="25"/>
  <c r="F7594" i="25"/>
  <c r="F7595" i="25"/>
  <c r="F7596" i="25"/>
  <c r="F7597" i="25"/>
  <c r="F7598" i="25"/>
  <c r="F7599" i="25"/>
  <c r="F7600" i="25"/>
  <c r="F7601" i="25"/>
  <c r="F7602" i="25"/>
  <c r="F7603" i="25"/>
  <c r="F7604" i="25"/>
  <c r="F7605" i="25"/>
  <c r="F7606" i="25"/>
  <c r="F7607" i="25"/>
  <c r="F7608" i="25"/>
  <c r="F7609" i="25"/>
  <c r="F7610" i="25"/>
  <c r="F7611" i="25"/>
  <c r="F7612" i="25"/>
  <c r="F7613" i="25"/>
  <c r="F7614" i="25"/>
  <c r="F7615" i="25"/>
  <c r="F7616" i="25"/>
  <c r="F7617" i="25"/>
  <c r="F7618" i="25"/>
  <c r="F7619" i="25"/>
  <c r="F7620" i="25"/>
  <c r="F7621" i="25"/>
  <c r="F7622" i="25"/>
  <c r="F7623" i="25"/>
  <c r="F7624" i="25"/>
  <c r="F7625" i="25"/>
  <c r="F7626" i="25"/>
  <c r="F7627" i="25"/>
  <c r="F7628" i="25"/>
  <c r="F7629" i="25"/>
  <c r="F7630" i="25"/>
  <c r="F7631" i="25"/>
  <c r="F7632" i="25"/>
  <c r="F7633" i="25"/>
  <c r="F7634" i="25"/>
  <c r="F7635" i="25"/>
  <c r="F7636" i="25"/>
  <c r="F7637" i="25"/>
  <c r="F7638" i="25"/>
  <c r="F7639" i="25"/>
  <c r="F7640" i="25"/>
  <c r="F7641" i="25"/>
  <c r="F7642" i="25"/>
  <c r="F7643" i="25"/>
  <c r="F7644" i="25"/>
  <c r="F7645" i="25"/>
  <c r="F7646" i="25"/>
  <c r="F7647" i="25"/>
  <c r="F7648" i="25"/>
  <c r="F7649" i="25"/>
  <c r="F7650" i="25"/>
  <c r="F7651" i="25"/>
  <c r="F7652" i="25"/>
  <c r="F7653" i="25"/>
  <c r="F7654" i="25"/>
  <c r="F7655" i="25"/>
  <c r="F7656" i="25"/>
  <c r="F7657" i="25"/>
  <c r="F7658" i="25"/>
  <c r="F7659" i="25"/>
  <c r="F7660" i="25"/>
  <c r="F7661" i="25"/>
  <c r="F7662" i="25"/>
  <c r="F7663" i="25"/>
  <c r="F7664" i="25"/>
  <c r="F7665" i="25"/>
  <c r="F7666" i="25"/>
  <c r="F7667" i="25"/>
  <c r="F7668" i="25"/>
  <c r="F7669" i="25"/>
  <c r="F7670" i="25"/>
  <c r="F7671" i="25"/>
  <c r="F7672" i="25"/>
  <c r="F7673" i="25"/>
  <c r="F7674" i="25"/>
  <c r="F7675" i="25"/>
  <c r="F7676" i="25"/>
  <c r="F7677" i="25"/>
  <c r="F7678" i="25"/>
  <c r="F7679" i="25"/>
  <c r="F7680" i="25"/>
  <c r="F7681" i="25"/>
  <c r="F7682" i="25"/>
  <c r="F7683" i="25"/>
  <c r="F7684" i="25"/>
  <c r="F7685" i="25"/>
  <c r="F7686" i="25"/>
  <c r="F7687" i="25"/>
  <c r="F7688" i="25"/>
  <c r="F7689" i="25"/>
  <c r="F7690" i="25"/>
  <c r="F7691" i="25"/>
  <c r="F7692" i="25"/>
  <c r="F7693" i="25"/>
  <c r="F7694" i="25"/>
  <c r="F7695" i="25"/>
  <c r="F7696" i="25"/>
  <c r="F7697" i="25"/>
  <c r="F7698" i="25"/>
  <c r="F7699" i="25"/>
  <c r="F7700" i="25"/>
  <c r="F7701" i="25"/>
  <c r="F7702" i="25"/>
  <c r="F7703" i="25"/>
  <c r="F7704" i="25"/>
  <c r="F7705" i="25"/>
  <c r="F7706" i="25"/>
  <c r="F7707" i="25"/>
  <c r="F7708" i="25"/>
  <c r="F7709" i="25"/>
  <c r="F7710" i="25"/>
  <c r="F7711" i="25"/>
  <c r="F7712" i="25"/>
  <c r="F7713" i="25"/>
  <c r="F7714" i="25"/>
  <c r="F7715" i="25"/>
  <c r="F7716" i="25"/>
  <c r="F7717" i="25"/>
  <c r="F7718" i="25"/>
  <c r="F7719" i="25"/>
  <c r="F7720" i="25"/>
  <c r="F7721" i="25"/>
  <c r="F7722" i="25"/>
  <c r="F7723" i="25"/>
  <c r="F7724" i="25"/>
  <c r="F7725" i="25"/>
  <c r="F7726" i="25"/>
  <c r="F7727" i="25"/>
  <c r="F7728" i="25"/>
  <c r="F7729" i="25"/>
  <c r="F7730" i="25"/>
  <c r="F7731" i="25"/>
  <c r="F7732" i="25"/>
  <c r="F7733" i="25"/>
  <c r="F7734" i="25"/>
  <c r="F7735" i="25"/>
  <c r="F7736" i="25"/>
  <c r="F7737" i="25"/>
  <c r="F7738" i="25"/>
  <c r="F7739" i="25"/>
  <c r="F7740" i="25"/>
  <c r="F7741" i="25"/>
  <c r="F7742" i="25"/>
  <c r="F7743" i="25"/>
  <c r="F7744" i="25"/>
  <c r="F7745" i="25"/>
  <c r="F7746" i="25"/>
  <c r="F7747" i="25"/>
  <c r="F7748" i="25"/>
  <c r="F7749" i="25"/>
  <c r="F7750" i="25"/>
  <c r="F7751" i="25"/>
  <c r="F7752" i="25"/>
  <c r="F7753" i="25"/>
  <c r="F7754" i="25"/>
  <c r="F7755" i="25"/>
  <c r="F7756" i="25"/>
  <c r="F7757" i="25"/>
  <c r="F7758" i="25"/>
  <c r="F7759" i="25"/>
  <c r="F7760" i="25"/>
  <c r="F7761" i="25"/>
  <c r="F7762" i="25"/>
  <c r="F7763" i="25"/>
  <c r="F7764" i="25"/>
  <c r="F7765" i="25"/>
  <c r="F7766" i="25"/>
  <c r="F7767" i="25"/>
  <c r="F7768" i="25"/>
  <c r="F7769" i="25"/>
  <c r="F7770" i="25"/>
  <c r="F7771" i="25"/>
  <c r="F7772" i="25"/>
  <c r="F7773" i="25"/>
  <c r="F7774" i="25"/>
  <c r="F7775" i="25"/>
  <c r="F7776" i="25"/>
  <c r="F7777" i="25"/>
  <c r="F7778" i="25"/>
  <c r="F7779" i="25"/>
  <c r="F7780" i="25"/>
  <c r="F7781" i="25"/>
  <c r="F7782" i="25"/>
  <c r="F7783" i="25"/>
  <c r="F7784" i="25"/>
  <c r="F7785" i="25"/>
  <c r="F7786" i="25"/>
  <c r="F7787" i="25"/>
  <c r="F7788" i="25"/>
  <c r="F7789" i="25"/>
  <c r="F7790" i="25"/>
  <c r="F7791" i="25"/>
  <c r="F7792" i="25"/>
  <c r="F7793" i="25"/>
  <c r="F7794" i="25"/>
  <c r="F7795" i="25"/>
  <c r="F7796" i="25"/>
  <c r="F7797" i="25"/>
  <c r="F7798" i="25"/>
  <c r="F7799" i="25"/>
  <c r="F7800" i="25"/>
  <c r="F7801" i="25"/>
  <c r="F7802" i="25"/>
  <c r="F7803" i="25"/>
  <c r="F7804" i="25"/>
  <c r="F7805" i="25"/>
  <c r="F7806" i="25"/>
  <c r="F7807" i="25"/>
  <c r="F7808" i="25"/>
  <c r="F7809" i="25"/>
  <c r="F7810" i="25"/>
  <c r="F7811" i="25"/>
  <c r="F7812" i="25"/>
  <c r="F7813" i="25"/>
  <c r="F7814" i="25"/>
  <c r="F7815" i="25"/>
  <c r="F7816" i="25"/>
  <c r="F7817" i="25"/>
  <c r="F7818" i="25"/>
  <c r="F7819" i="25"/>
  <c r="F7820" i="25"/>
  <c r="F7821" i="25"/>
  <c r="F7822" i="25"/>
  <c r="F7823" i="25"/>
  <c r="F7824" i="25"/>
  <c r="F7825" i="25"/>
  <c r="F7826" i="25"/>
  <c r="F7827" i="25"/>
  <c r="F7828" i="25"/>
  <c r="F7829" i="25"/>
  <c r="F7830" i="25"/>
  <c r="F7831" i="25"/>
  <c r="F7832" i="25"/>
  <c r="F7833" i="25"/>
  <c r="F7834" i="25"/>
  <c r="F7835" i="25"/>
  <c r="F7836" i="25"/>
  <c r="F7837" i="25"/>
  <c r="F7838" i="25"/>
  <c r="F7839" i="25"/>
  <c r="F7840" i="25"/>
  <c r="F7841" i="25"/>
  <c r="F7842" i="25"/>
  <c r="F7843" i="25"/>
  <c r="F7844" i="25"/>
  <c r="F7845" i="25"/>
  <c r="F7846" i="25"/>
  <c r="F7847" i="25"/>
  <c r="F7848" i="25"/>
  <c r="F7849" i="25"/>
  <c r="F7850" i="25"/>
  <c r="F7851" i="25"/>
  <c r="F7852" i="25"/>
  <c r="F7853" i="25"/>
  <c r="F7854" i="25"/>
  <c r="F7855" i="25"/>
  <c r="F7856" i="25"/>
  <c r="F7857" i="25"/>
  <c r="F7858" i="25"/>
  <c r="F7859" i="25"/>
  <c r="F7860" i="25"/>
  <c r="F7861" i="25"/>
  <c r="F7862" i="25"/>
  <c r="F7863" i="25"/>
  <c r="F7864" i="25"/>
  <c r="F7865" i="25"/>
  <c r="F7866" i="25"/>
  <c r="F7867" i="25"/>
  <c r="F7868" i="25"/>
  <c r="F7869" i="25"/>
  <c r="F7870" i="25"/>
  <c r="F7871" i="25"/>
  <c r="F7872" i="25"/>
  <c r="F7873" i="25"/>
  <c r="F7874" i="25"/>
  <c r="F7875" i="25"/>
  <c r="F7876" i="25"/>
  <c r="F7877" i="25"/>
  <c r="F7878" i="25"/>
  <c r="F7879" i="25"/>
  <c r="F7880" i="25"/>
  <c r="F7881" i="25"/>
  <c r="F7882" i="25"/>
  <c r="F7883" i="25"/>
  <c r="F7884" i="25"/>
  <c r="F7885" i="25"/>
  <c r="F7886" i="25"/>
  <c r="F7887" i="25"/>
  <c r="F7888" i="25"/>
  <c r="F7889" i="25"/>
  <c r="F7890" i="25"/>
  <c r="F7891" i="25"/>
  <c r="F7892" i="25"/>
  <c r="F7893" i="25"/>
  <c r="F7894" i="25"/>
  <c r="F7895" i="25"/>
  <c r="F7896" i="25"/>
  <c r="F7897" i="25"/>
  <c r="F7898" i="25"/>
  <c r="F7899" i="25"/>
  <c r="F7900" i="25"/>
  <c r="F7901" i="25"/>
  <c r="F7902" i="25"/>
  <c r="F7903" i="25"/>
  <c r="F7904" i="25"/>
  <c r="F7905" i="25"/>
  <c r="F7906" i="25"/>
  <c r="F7907" i="25"/>
  <c r="F7908" i="25"/>
  <c r="F7909" i="25"/>
  <c r="F7910" i="25"/>
  <c r="F7911" i="25"/>
  <c r="F7912" i="25"/>
  <c r="F7913" i="25"/>
  <c r="F7914" i="25"/>
  <c r="F7915" i="25"/>
  <c r="F7916" i="25"/>
  <c r="F7917" i="25"/>
  <c r="F7918" i="25"/>
  <c r="F7919" i="25"/>
  <c r="F7920" i="25"/>
  <c r="F7921" i="25"/>
  <c r="F7922" i="25"/>
  <c r="F7923" i="25"/>
  <c r="F7924" i="25"/>
  <c r="F7925" i="25"/>
  <c r="F7926" i="25"/>
  <c r="F7927" i="25"/>
  <c r="F7928" i="25"/>
  <c r="F7929" i="25"/>
  <c r="F7930" i="25"/>
  <c r="F7931" i="25"/>
  <c r="F7932" i="25"/>
  <c r="F7933" i="25"/>
  <c r="F7934" i="25"/>
  <c r="F7935" i="25"/>
  <c r="F7936" i="25"/>
  <c r="F7937" i="25"/>
  <c r="F7938" i="25"/>
  <c r="F7939" i="25"/>
  <c r="F7940" i="25"/>
  <c r="F7941" i="25"/>
  <c r="F7942" i="25"/>
  <c r="F7943" i="25"/>
  <c r="F7944" i="25"/>
  <c r="F7945" i="25"/>
  <c r="F7946" i="25"/>
  <c r="F7947" i="25"/>
  <c r="F7948" i="25"/>
  <c r="F7949" i="25"/>
  <c r="F7950" i="25"/>
  <c r="F7951" i="25"/>
  <c r="F7952" i="25"/>
  <c r="F7953" i="25"/>
  <c r="F7954" i="25"/>
  <c r="F7955" i="25"/>
  <c r="F7956" i="25"/>
  <c r="F7957" i="25"/>
  <c r="F7958" i="25"/>
  <c r="F7959" i="25"/>
  <c r="F7960" i="25"/>
  <c r="F7961" i="25"/>
  <c r="F7962" i="25"/>
  <c r="F7963" i="25"/>
  <c r="F7964" i="25"/>
  <c r="F7965" i="25"/>
  <c r="F7966" i="25"/>
  <c r="F7967" i="25"/>
  <c r="F7968" i="25"/>
  <c r="F7969" i="25"/>
  <c r="F7970" i="25"/>
  <c r="F7971" i="25"/>
  <c r="F7972" i="25"/>
  <c r="F7973" i="25"/>
  <c r="F7974" i="25"/>
  <c r="F7975" i="25"/>
  <c r="F7976" i="25"/>
  <c r="F7977" i="25"/>
  <c r="F7978" i="25"/>
  <c r="F7979" i="25"/>
  <c r="F7980" i="25"/>
  <c r="F7981" i="25"/>
  <c r="F7982" i="25"/>
  <c r="F7983" i="25"/>
  <c r="F7984" i="25"/>
  <c r="F7985" i="25"/>
  <c r="F7986" i="25"/>
  <c r="F7987" i="25"/>
  <c r="F7988" i="25"/>
  <c r="F7989" i="25"/>
  <c r="F7990" i="25"/>
  <c r="F7991" i="25"/>
  <c r="F7992" i="25"/>
  <c r="F7993" i="25"/>
  <c r="F7994" i="25"/>
  <c r="F7995" i="25"/>
  <c r="F7996" i="25"/>
  <c r="F7997" i="25"/>
  <c r="F7998" i="25"/>
  <c r="F7999" i="25"/>
  <c r="F8000" i="25"/>
  <c r="F8001" i="25"/>
  <c r="F8002" i="25"/>
  <c r="F8003" i="25"/>
  <c r="F8004" i="25"/>
  <c r="F8005" i="25"/>
  <c r="F8006" i="25"/>
  <c r="F8007" i="25"/>
  <c r="F8008" i="25"/>
  <c r="F8009" i="25"/>
  <c r="F8010" i="25"/>
  <c r="F8011" i="25"/>
  <c r="F8012" i="25"/>
  <c r="F8013" i="25"/>
  <c r="F8014" i="25"/>
  <c r="F8015" i="25"/>
  <c r="F8016" i="25"/>
  <c r="F8017" i="25"/>
  <c r="F8018" i="25"/>
  <c r="F8019" i="25"/>
  <c r="F8020" i="25"/>
  <c r="F8021" i="25"/>
  <c r="F8022" i="25"/>
  <c r="F8023" i="25"/>
  <c r="F8024" i="25"/>
  <c r="F8025" i="25"/>
  <c r="F8026" i="25"/>
  <c r="F8027" i="25"/>
  <c r="F8028" i="25"/>
  <c r="F8029" i="25"/>
  <c r="F8030" i="25"/>
  <c r="F8031" i="25"/>
  <c r="F8032" i="25"/>
  <c r="F8033" i="25"/>
  <c r="F8034" i="25"/>
  <c r="F8035" i="25"/>
  <c r="F8036" i="25"/>
  <c r="F8037" i="25"/>
  <c r="F8038" i="25"/>
  <c r="F8039" i="25"/>
  <c r="F8040" i="25"/>
  <c r="F8041" i="25"/>
  <c r="F8042" i="25"/>
  <c r="F8043" i="25"/>
  <c r="F8044" i="25"/>
  <c r="F8045" i="25"/>
  <c r="F8046" i="25"/>
  <c r="F8047" i="25"/>
  <c r="F8048" i="25"/>
  <c r="F8049" i="25"/>
  <c r="F8050" i="25"/>
  <c r="F8051" i="25"/>
  <c r="F8052" i="25"/>
  <c r="F8053" i="25"/>
  <c r="F8054" i="25"/>
  <c r="F8055" i="25"/>
  <c r="F8056" i="25"/>
  <c r="F8057" i="25"/>
  <c r="F8058" i="25"/>
  <c r="F8059" i="25"/>
  <c r="F8060" i="25"/>
  <c r="F8061" i="25"/>
  <c r="F8062" i="25"/>
  <c r="F8063" i="25"/>
  <c r="F8064" i="25"/>
  <c r="F8065" i="25"/>
  <c r="F8066" i="25"/>
  <c r="F8067" i="25"/>
  <c r="F8068" i="25"/>
  <c r="F8069" i="25"/>
  <c r="F8070" i="25"/>
  <c r="F8071" i="25"/>
  <c r="F8072" i="25"/>
  <c r="F8073" i="25"/>
  <c r="F8074" i="25"/>
  <c r="F8075" i="25"/>
  <c r="F8076" i="25"/>
  <c r="F8077" i="25"/>
  <c r="F8078" i="25"/>
  <c r="F8079" i="25"/>
  <c r="F8080" i="25"/>
  <c r="F8081" i="25"/>
  <c r="F8082" i="25"/>
  <c r="F8083" i="25"/>
  <c r="F8084" i="25"/>
  <c r="F8085" i="25"/>
  <c r="F8086" i="25"/>
  <c r="F8087" i="25"/>
  <c r="F8088" i="25"/>
  <c r="F8089" i="25"/>
  <c r="F8090" i="25"/>
  <c r="F8091" i="25"/>
  <c r="F8092" i="25"/>
  <c r="F8093" i="25"/>
  <c r="F8094" i="25"/>
  <c r="F8095" i="25"/>
  <c r="F8096" i="25"/>
  <c r="F8097" i="25"/>
  <c r="F8098" i="25"/>
  <c r="F8099" i="25"/>
  <c r="F8100" i="25"/>
  <c r="F8101" i="25"/>
  <c r="F8102" i="25"/>
  <c r="F8103" i="25"/>
  <c r="F8104" i="25"/>
  <c r="F8105" i="25"/>
  <c r="F8106" i="25"/>
  <c r="F8107" i="25"/>
  <c r="F8108" i="25"/>
  <c r="F8109" i="25"/>
  <c r="F8110" i="25"/>
  <c r="F8111" i="25"/>
  <c r="F8112" i="25"/>
  <c r="F8113" i="25"/>
  <c r="F8114" i="25"/>
  <c r="F8115" i="25"/>
  <c r="F8116" i="25"/>
  <c r="F8117" i="25"/>
  <c r="F8118" i="25"/>
  <c r="F8119" i="25"/>
  <c r="F8120" i="25"/>
  <c r="F8121" i="25"/>
  <c r="F8122" i="25"/>
  <c r="F8123" i="25"/>
  <c r="F8124" i="25"/>
  <c r="F8125" i="25"/>
  <c r="F8126" i="25"/>
  <c r="F8127" i="25"/>
  <c r="F8128" i="25"/>
  <c r="F8129" i="25"/>
  <c r="F8130" i="25"/>
  <c r="F8131" i="25"/>
  <c r="F8132" i="25"/>
  <c r="F8133" i="25"/>
  <c r="F8134" i="25"/>
  <c r="F8135" i="25"/>
  <c r="F8136" i="25"/>
  <c r="F8137" i="25"/>
  <c r="F8138" i="25"/>
  <c r="F8139" i="25"/>
  <c r="F8140" i="25"/>
  <c r="F8141" i="25"/>
  <c r="F8142" i="25"/>
  <c r="F8143" i="25"/>
  <c r="F8144" i="25"/>
  <c r="F8145" i="25"/>
  <c r="F8146" i="25"/>
  <c r="F8147" i="25"/>
  <c r="F8148" i="25"/>
  <c r="F8149" i="25"/>
  <c r="F8150" i="25"/>
  <c r="F8151" i="25"/>
  <c r="F8152" i="25"/>
  <c r="F8153" i="25"/>
  <c r="F8154" i="25"/>
  <c r="F8155" i="25"/>
  <c r="F8156" i="25"/>
  <c r="F8157" i="25"/>
  <c r="F8158" i="25"/>
  <c r="F8159" i="25"/>
  <c r="F8160" i="25"/>
  <c r="F8161" i="25"/>
  <c r="F8162" i="25"/>
  <c r="F8163" i="25"/>
  <c r="F8164" i="25"/>
  <c r="F8165" i="25"/>
  <c r="F8166" i="25"/>
  <c r="F8167" i="25"/>
  <c r="F8168" i="25"/>
  <c r="F8169" i="25"/>
  <c r="F8170" i="25"/>
  <c r="F8171" i="25"/>
  <c r="F8172" i="25"/>
  <c r="F8173" i="25"/>
  <c r="F8174" i="25"/>
  <c r="F8175" i="25"/>
  <c r="F8176" i="25"/>
  <c r="F8177" i="25"/>
  <c r="F8178" i="25"/>
  <c r="F8179" i="25"/>
  <c r="F8180" i="25"/>
  <c r="F8181" i="25"/>
  <c r="F8182" i="25"/>
  <c r="F8183" i="25"/>
  <c r="F8184" i="25"/>
  <c r="F8185" i="25"/>
  <c r="F8186" i="25"/>
  <c r="F8187" i="25"/>
  <c r="F8188" i="25"/>
  <c r="F8189" i="25"/>
  <c r="F8190" i="25"/>
  <c r="F8191" i="25"/>
  <c r="F8192" i="25"/>
  <c r="F8193" i="25"/>
  <c r="F8194" i="25"/>
  <c r="F8195" i="25"/>
  <c r="F8196" i="25"/>
  <c r="F8197" i="25"/>
  <c r="F8198" i="25"/>
  <c r="F8199" i="25"/>
  <c r="F8200" i="25"/>
  <c r="F8201" i="25"/>
  <c r="F8202" i="25"/>
  <c r="F8203" i="25"/>
  <c r="F8204" i="25"/>
  <c r="F8205" i="25"/>
  <c r="F8206" i="25"/>
  <c r="F8207" i="25"/>
  <c r="F8208" i="25"/>
  <c r="F8209" i="25"/>
  <c r="F8210" i="25"/>
  <c r="F8211" i="25"/>
  <c r="F8212" i="25"/>
  <c r="F8213" i="25"/>
  <c r="F8214" i="25"/>
  <c r="F8215" i="25"/>
  <c r="F8216" i="25"/>
  <c r="F8217" i="25"/>
  <c r="F8218" i="25"/>
  <c r="F8219" i="25"/>
  <c r="F8220" i="25"/>
  <c r="F8221" i="25"/>
  <c r="F8222" i="25"/>
  <c r="F8223" i="25"/>
  <c r="F8224" i="25"/>
  <c r="F8225" i="25"/>
  <c r="F8226" i="25"/>
  <c r="F8227" i="25"/>
  <c r="F8228" i="25"/>
  <c r="F8229" i="25"/>
  <c r="F8230" i="25"/>
  <c r="F8231" i="25"/>
  <c r="F8232" i="25"/>
  <c r="F8233" i="25"/>
  <c r="F8234" i="25"/>
  <c r="F8235" i="25"/>
  <c r="F8236" i="25"/>
  <c r="F8237" i="25"/>
  <c r="F8238" i="25"/>
  <c r="F8239" i="25"/>
  <c r="F8240" i="25"/>
  <c r="F8241" i="25"/>
  <c r="F8242" i="25"/>
  <c r="F8243" i="25"/>
  <c r="F8244" i="25"/>
  <c r="F8245" i="25"/>
  <c r="F8246" i="25"/>
  <c r="F8247" i="25"/>
  <c r="F8248" i="25"/>
  <c r="F8249" i="25"/>
  <c r="F8250" i="25"/>
  <c r="F8251" i="25"/>
  <c r="F8252" i="25"/>
  <c r="F8253" i="25"/>
  <c r="F8254" i="25"/>
  <c r="F8255" i="25"/>
  <c r="F8256" i="25"/>
  <c r="F8257" i="25"/>
  <c r="F8258" i="25"/>
  <c r="F8259" i="25"/>
  <c r="F8260" i="25"/>
  <c r="F8261" i="25"/>
  <c r="F8262" i="25"/>
  <c r="F8263" i="25"/>
  <c r="F8264" i="25"/>
  <c r="F8265" i="25"/>
  <c r="F8266" i="25"/>
  <c r="F8267" i="25"/>
  <c r="F8268" i="25"/>
  <c r="F8269" i="25"/>
  <c r="F8270" i="25"/>
  <c r="F8271" i="25"/>
  <c r="F8272" i="25"/>
  <c r="F8273" i="25"/>
  <c r="F8274" i="25"/>
  <c r="F8275" i="25"/>
  <c r="F8276" i="25"/>
  <c r="F8277" i="25"/>
  <c r="F8278" i="25"/>
  <c r="F8279" i="25"/>
  <c r="F8280" i="25"/>
  <c r="F8281" i="25"/>
  <c r="F8282" i="25"/>
  <c r="F8283" i="25"/>
  <c r="F8284" i="25"/>
  <c r="F8285" i="25"/>
  <c r="F8286" i="25"/>
  <c r="F8287" i="25"/>
  <c r="F8288" i="25"/>
  <c r="F8289" i="25"/>
  <c r="F8290" i="25"/>
  <c r="F8291" i="25"/>
  <c r="F8292" i="25"/>
  <c r="F8293" i="25"/>
  <c r="F8294" i="25"/>
  <c r="F8295" i="25"/>
  <c r="F8296" i="25"/>
  <c r="F8297" i="25"/>
  <c r="F8298" i="25"/>
  <c r="F8299" i="25"/>
  <c r="F8300" i="25"/>
  <c r="F8301" i="25"/>
  <c r="F8302" i="25"/>
  <c r="F8303" i="25"/>
  <c r="F8304" i="25"/>
  <c r="F8305" i="25"/>
  <c r="F8306" i="25"/>
  <c r="F8307" i="25"/>
  <c r="F8308" i="25"/>
  <c r="F8309" i="25"/>
  <c r="F8310" i="25"/>
  <c r="F8311" i="25"/>
  <c r="F8312" i="25"/>
  <c r="F8313" i="25"/>
  <c r="F8314" i="25"/>
  <c r="F8315" i="25"/>
  <c r="F8316" i="25"/>
  <c r="F8317" i="25"/>
  <c r="F8318" i="25"/>
  <c r="F8319" i="25"/>
  <c r="F8320" i="25"/>
  <c r="F8321" i="25"/>
  <c r="F8322" i="25"/>
  <c r="F8323" i="25"/>
  <c r="F8324" i="25"/>
  <c r="F8325" i="25"/>
  <c r="F8326" i="25"/>
  <c r="F8327" i="25"/>
  <c r="F8328" i="25"/>
  <c r="F8329" i="25"/>
  <c r="F8330" i="25"/>
  <c r="F8331" i="25"/>
  <c r="F8332" i="25"/>
  <c r="F8333" i="25"/>
  <c r="F8334" i="25"/>
  <c r="F8335" i="25"/>
  <c r="F8336" i="25"/>
  <c r="F8337" i="25"/>
  <c r="F8338" i="25"/>
  <c r="F8339" i="25"/>
  <c r="F8340" i="25"/>
  <c r="F8341" i="25"/>
  <c r="F8342" i="25"/>
  <c r="F8343" i="25"/>
  <c r="F8344" i="25"/>
  <c r="F8345" i="25"/>
  <c r="F8346" i="25"/>
  <c r="F8347" i="25"/>
  <c r="F8348" i="25"/>
  <c r="F8349" i="25"/>
  <c r="F8350" i="25"/>
  <c r="F8351" i="25"/>
  <c r="F8352" i="25"/>
  <c r="F8353" i="25"/>
  <c r="F8354" i="25"/>
  <c r="F8355" i="25"/>
  <c r="F8356" i="25"/>
  <c r="F8357" i="25"/>
  <c r="F8358" i="25"/>
  <c r="F8359" i="25"/>
  <c r="F8360" i="25"/>
  <c r="F8361" i="25"/>
  <c r="F8362" i="25"/>
  <c r="F8363" i="25"/>
  <c r="F8364" i="25"/>
  <c r="F8365" i="25"/>
  <c r="F8366" i="25"/>
  <c r="F8367" i="25"/>
  <c r="F8368" i="25"/>
  <c r="F8369" i="25"/>
  <c r="F8370" i="25"/>
  <c r="F8371" i="25"/>
  <c r="F8372" i="25"/>
  <c r="F8373" i="25"/>
  <c r="F8374" i="25"/>
  <c r="F8375" i="25"/>
  <c r="F8376" i="25"/>
  <c r="F8377" i="25"/>
  <c r="F8378" i="25"/>
  <c r="F8379" i="25"/>
  <c r="F8380" i="25"/>
  <c r="F8381" i="25"/>
  <c r="F8382" i="25"/>
  <c r="F8383" i="25"/>
  <c r="F8384" i="25"/>
  <c r="F8385" i="25"/>
  <c r="F8386" i="25"/>
  <c r="F8387" i="25"/>
  <c r="F8388" i="25"/>
  <c r="F8389" i="25"/>
  <c r="F8390" i="25"/>
  <c r="F8391" i="25"/>
  <c r="F8392" i="25"/>
  <c r="F8393" i="25"/>
  <c r="F8394" i="25"/>
  <c r="F8395" i="25"/>
  <c r="F8396" i="25"/>
  <c r="F8397" i="25"/>
  <c r="F8398" i="25"/>
  <c r="F8399" i="25"/>
  <c r="F8400" i="25"/>
  <c r="F8401" i="25"/>
  <c r="F8402" i="25"/>
  <c r="F8403" i="25"/>
  <c r="F8404" i="25"/>
  <c r="F8405" i="25"/>
  <c r="F8406" i="25"/>
  <c r="F8407" i="25"/>
  <c r="F8408" i="25"/>
  <c r="F8409" i="25"/>
  <c r="F8410" i="25"/>
  <c r="F8411" i="25"/>
  <c r="F8412" i="25"/>
  <c r="F8413" i="25"/>
  <c r="F8414" i="25"/>
  <c r="F8415" i="25"/>
  <c r="F8416" i="25"/>
  <c r="F8417" i="25"/>
  <c r="F8418" i="25"/>
  <c r="F8419" i="25"/>
  <c r="F8420" i="25"/>
  <c r="F8421" i="25"/>
  <c r="F8422" i="25"/>
  <c r="F8423" i="25"/>
  <c r="F8424" i="25"/>
  <c r="F8425" i="25"/>
  <c r="F8426" i="25"/>
  <c r="F8427" i="25"/>
  <c r="F8428" i="25"/>
  <c r="F8429" i="25"/>
  <c r="F8430" i="25"/>
  <c r="F8431" i="25"/>
  <c r="F8432" i="25"/>
  <c r="F8433" i="25"/>
  <c r="F8434" i="25"/>
  <c r="F8435" i="25"/>
  <c r="F8436" i="25"/>
  <c r="F8437" i="25"/>
  <c r="F8438" i="25"/>
  <c r="F8439" i="25"/>
  <c r="F8440" i="25"/>
  <c r="F8441" i="25"/>
  <c r="F8442" i="25"/>
  <c r="F8443" i="25"/>
  <c r="F8444" i="25"/>
  <c r="F8445" i="25"/>
  <c r="F8446" i="25"/>
  <c r="F8447" i="25"/>
  <c r="F8448" i="25"/>
  <c r="F8449" i="25"/>
  <c r="F8450" i="25"/>
  <c r="F8451" i="25"/>
  <c r="F8452" i="25"/>
  <c r="F8453" i="25"/>
  <c r="F8454" i="25"/>
  <c r="F8455" i="25"/>
  <c r="F8456" i="25"/>
  <c r="F8457" i="25"/>
  <c r="F8458" i="25"/>
  <c r="F8459" i="25"/>
  <c r="F8460" i="25"/>
  <c r="F8461" i="25"/>
  <c r="F8462" i="25"/>
  <c r="F8463" i="25"/>
  <c r="F8464" i="25"/>
  <c r="F8465" i="25"/>
  <c r="F8466" i="25"/>
  <c r="F8467" i="25"/>
  <c r="F8468" i="25"/>
  <c r="F8469" i="25"/>
  <c r="F8470" i="25"/>
  <c r="F8471" i="25"/>
  <c r="F8472" i="25"/>
  <c r="F8473" i="25"/>
  <c r="F8474" i="25"/>
  <c r="F8475" i="25"/>
  <c r="F8476" i="25"/>
  <c r="F8477" i="25"/>
  <c r="F8478" i="25"/>
  <c r="F8479" i="25"/>
  <c r="F8480" i="25"/>
  <c r="F8481" i="25"/>
  <c r="F8482" i="25"/>
  <c r="F8483" i="25"/>
  <c r="F8484" i="25"/>
  <c r="F8485" i="25"/>
  <c r="F8486" i="25"/>
  <c r="F8487" i="25"/>
  <c r="F8488" i="25"/>
  <c r="F8489" i="25"/>
  <c r="F8490" i="25"/>
  <c r="F8491" i="25"/>
  <c r="F8492" i="25"/>
  <c r="F8493" i="25"/>
  <c r="F8494" i="25"/>
  <c r="F8495" i="25"/>
  <c r="F8496" i="25"/>
  <c r="F8497" i="25"/>
  <c r="F8498" i="25"/>
  <c r="F8499" i="25"/>
  <c r="F8500" i="25"/>
  <c r="F8501" i="25"/>
  <c r="F8502" i="25"/>
  <c r="F8503" i="25"/>
  <c r="F8504" i="25"/>
  <c r="F8505" i="25"/>
  <c r="F8506" i="25"/>
  <c r="F8507" i="25"/>
  <c r="F8508" i="25"/>
  <c r="F8509" i="25"/>
  <c r="F8510" i="25"/>
  <c r="F8511" i="25"/>
  <c r="F8512" i="25"/>
  <c r="F8513" i="25"/>
  <c r="F8514" i="25"/>
  <c r="F8515" i="25"/>
  <c r="F8516" i="25"/>
  <c r="F8517" i="25"/>
  <c r="F8518" i="25"/>
  <c r="F8519" i="25"/>
  <c r="F8520" i="25"/>
  <c r="F8521" i="25"/>
  <c r="F8522" i="25"/>
  <c r="F8523" i="25"/>
  <c r="F8524" i="25"/>
  <c r="F8525" i="25"/>
  <c r="F8526" i="25"/>
  <c r="F8527" i="25"/>
  <c r="F8528" i="25"/>
  <c r="F8529" i="25"/>
  <c r="F8530" i="25"/>
  <c r="F8531" i="25"/>
  <c r="F8532" i="25"/>
  <c r="F8533" i="25"/>
  <c r="F8534" i="25"/>
  <c r="F8535" i="25"/>
  <c r="F8536" i="25"/>
  <c r="F8537" i="25"/>
  <c r="F8538" i="25"/>
  <c r="F8539" i="25"/>
  <c r="F8540" i="25"/>
  <c r="F8541" i="25"/>
  <c r="F8542" i="25"/>
  <c r="F8543" i="25"/>
  <c r="F8544" i="25"/>
  <c r="F8545" i="25"/>
  <c r="F8546" i="25"/>
  <c r="F8547" i="25"/>
  <c r="F8548" i="25"/>
  <c r="F8549" i="25"/>
  <c r="F8550" i="25"/>
  <c r="F8551" i="25"/>
  <c r="F8552" i="25"/>
  <c r="F8553" i="25"/>
  <c r="F8554" i="25"/>
  <c r="F8555" i="25"/>
  <c r="F8556" i="25"/>
  <c r="F8557" i="25"/>
  <c r="F8558" i="25"/>
  <c r="F8559" i="25"/>
  <c r="F8560" i="25"/>
  <c r="F8561" i="25"/>
  <c r="F8562" i="25"/>
  <c r="F8563" i="25"/>
  <c r="F8564" i="25"/>
  <c r="F8565" i="25"/>
  <c r="F8566" i="25"/>
  <c r="F8567" i="25"/>
  <c r="F8568" i="25"/>
  <c r="F8569" i="25"/>
  <c r="F8570" i="25"/>
  <c r="F8571" i="25"/>
  <c r="F8572" i="25"/>
  <c r="F8573" i="25"/>
  <c r="F8574" i="25"/>
  <c r="F8575" i="25"/>
  <c r="F8576" i="25"/>
  <c r="F8577" i="25"/>
  <c r="F8578" i="25"/>
  <c r="F8579" i="25"/>
  <c r="F8580" i="25"/>
  <c r="F8581" i="25"/>
  <c r="F8582" i="25"/>
  <c r="F8583" i="25"/>
  <c r="F8584" i="25"/>
  <c r="F8585" i="25"/>
  <c r="F8586" i="25"/>
  <c r="F8587" i="25"/>
  <c r="F8588" i="25"/>
  <c r="F8589" i="25"/>
  <c r="F8590" i="25"/>
  <c r="F8591" i="25"/>
  <c r="F8592" i="25"/>
  <c r="F8593" i="25"/>
  <c r="F8594" i="25"/>
  <c r="F8595" i="25"/>
  <c r="F8596" i="25"/>
  <c r="F8597" i="25"/>
  <c r="F8598" i="25"/>
  <c r="F8599" i="25"/>
  <c r="F8600" i="25"/>
  <c r="F8601" i="25"/>
  <c r="F8602" i="25"/>
  <c r="F8603" i="25"/>
  <c r="F8604" i="25"/>
  <c r="F8605" i="25"/>
  <c r="F8606" i="25"/>
  <c r="F8607" i="25"/>
  <c r="F8608" i="25"/>
  <c r="F8609" i="25"/>
  <c r="F8610" i="25"/>
  <c r="F8611" i="25"/>
  <c r="F8612" i="25"/>
  <c r="F8613" i="25"/>
  <c r="F8614" i="25"/>
  <c r="F8615" i="25"/>
  <c r="F8616" i="25"/>
  <c r="F8617" i="25"/>
  <c r="F8618" i="25"/>
  <c r="F8619" i="25"/>
  <c r="F8620" i="25"/>
  <c r="F8621" i="25"/>
  <c r="F8622" i="25"/>
  <c r="F8623" i="25"/>
  <c r="F8624" i="25"/>
  <c r="F8625" i="25"/>
  <c r="F8626" i="25"/>
  <c r="F8627" i="25"/>
  <c r="F8628" i="25"/>
  <c r="F8629" i="25"/>
  <c r="F8630" i="25"/>
  <c r="F8631" i="25"/>
  <c r="F8632" i="25"/>
  <c r="F8633" i="25"/>
  <c r="F8634" i="25"/>
  <c r="F8635" i="25"/>
  <c r="F8636" i="25"/>
  <c r="F8637" i="25"/>
  <c r="F8638" i="25"/>
  <c r="F8639" i="25"/>
  <c r="F8640" i="25"/>
  <c r="F8641" i="25"/>
  <c r="F8642" i="25"/>
  <c r="F8643" i="25"/>
  <c r="F8644" i="25"/>
  <c r="F8645" i="25"/>
  <c r="F8646" i="25"/>
  <c r="F8647" i="25"/>
  <c r="F8648" i="25"/>
  <c r="F8649" i="25"/>
  <c r="F8650" i="25"/>
  <c r="F8651" i="25"/>
  <c r="F8652" i="25"/>
  <c r="F8653" i="25"/>
  <c r="F8654" i="25"/>
  <c r="F8655" i="25"/>
  <c r="F8656" i="25"/>
  <c r="F8657" i="25"/>
  <c r="F8658" i="25"/>
  <c r="F8659" i="25"/>
  <c r="F8660" i="25"/>
  <c r="F8661" i="25"/>
  <c r="F8662" i="25"/>
  <c r="F8663" i="25"/>
  <c r="F8664" i="25"/>
  <c r="F8665" i="25"/>
  <c r="F8666" i="25"/>
  <c r="F8667" i="25"/>
  <c r="F8668" i="25"/>
  <c r="F8669" i="25"/>
  <c r="F8670" i="25"/>
  <c r="F8671" i="25"/>
  <c r="F8672" i="25"/>
  <c r="F8673" i="25"/>
  <c r="F8674" i="25"/>
  <c r="F8675" i="25"/>
  <c r="F8676" i="25"/>
  <c r="F8677" i="25"/>
  <c r="F8678" i="25"/>
  <c r="F8679" i="25"/>
  <c r="F8680" i="25"/>
  <c r="F8681" i="25"/>
  <c r="F8682" i="25"/>
  <c r="F8683" i="25"/>
  <c r="F8684" i="25"/>
  <c r="F8685" i="25"/>
  <c r="F8686" i="25"/>
  <c r="F8687" i="25"/>
  <c r="F8688" i="25"/>
  <c r="F8689" i="25"/>
  <c r="F8690" i="25"/>
  <c r="F8691" i="25"/>
  <c r="F8692" i="25"/>
  <c r="F8693" i="25"/>
  <c r="F8694" i="25"/>
  <c r="F8695" i="25"/>
  <c r="F8696" i="25"/>
  <c r="F8697" i="25"/>
  <c r="F8698" i="25"/>
  <c r="F8699" i="25"/>
  <c r="F8700" i="25"/>
  <c r="F8701" i="25"/>
  <c r="F8702" i="25"/>
  <c r="F8703" i="25"/>
  <c r="F8704" i="25"/>
  <c r="F8705" i="25"/>
  <c r="F8706" i="25"/>
  <c r="F8707" i="25"/>
  <c r="F8708" i="25"/>
  <c r="F8709" i="25"/>
  <c r="F8710" i="25"/>
  <c r="F8711" i="25"/>
  <c r="F8712" i="25"/>
  <c r="F8713" i="25"/>
  <c r="F8714" i="25"/>
  <c r="F8715" i="25"/>
  <c r="F8716" i="25"/>
  <c r="F8717" i="25"/>
  <c r="F8718" i="25"/>
  <c r="F8719" i="25"/>
  <c r="F8720" i="25"/>
  <c r="F8721" i="25"/>
  <c r="F8722" i="25"/>
  <c r="F8723" i="25"/>
  <c r="F8724" i="25"/>
  <c r="F8725" i="25"/>
  <c r="F8726" i="25"/>
  <c r="F8727" i="25"/>
  <c r="F8728" i="25"/>
  <c r="F8729" i="25"/>
  <c r="F8730" i="25"/>
  <c r="F8731" i="25"/>
  <c r="F8732" i="25"/>
  <c r="F8733" i="25"/>
  <c r="F8734" i="25"/>
  <c r="F8735" i="25"/>
  <c r="F8736" i="25"/>
  <c r="F8737" i="25"/>
  <c r="F8738" i="25"/>
  <c r="F8739" i="25"/>
  <c r="F8740" i="25"/>
  <c r="F8741" i="25"/>
  <c r="F8742" i="25"/>
  <c r="F8743" i="25"/>
  <c r="F8744" i="25"/>
  <c r="F8745" i="25"/>
  <c r="F8746" i="25"/>
  <c r="F8747" i="25"/>
  <c r="F8748" i="25"/>
  <c r="F8749" i="25"/>
  <c r="F8750" i="25"/>
  <c r="F8751" i="25"/>
  <c r="F8752" i="25"/>
  <c r="F8753" i="25"/>
  <c r="F8754" i="25"/>
  <c r="F8755" i="25"/>
  <c r="F8756" i="25"/>
  <c r="F8757" i="25"/>
  <c r="F8758" i="25"/>
  <c r="F8759" i="25"/>
  <c r="F8760" i="25"/>
  <c r="F8761" i="25"/>
  <c r="F8762" i="25"/>
  <c r="F8763" i="25"/>
  <c r="F8764" i="25"/>
  <c r="F8765" i="25"/>
  <c r="F8766" i="25"/>
  <c r="F8767" i="25"/>
  <c r="F8768" i="25"/>
  <c r="F8769" i="25"/>
  <c r="F8770" i="25"/>
  <c r="F8771" i="25"/>
  <c r="F8772" i="25"/>
  <c r="F8773" i="25"/>
  <c r="F8774" i="25"/>
  <c r="F8775" i="25"/>
  <c r="F8776" i="25"/>
  <c r="F8777" i="25"/>
  <c r="F8778" i="25"/>
  <c r="F8779" i="25"/>
  <c r="F8780" i="25"/>
  <c r="F8781" i="25"/>
  <c r="F8782" i="25"/>
  <c r="F8783" i="25"/>
  <c r="F8784" i="25"/>
  <c r="F8785" i="25"/>
  <c r="F8786" i="25"/>
  <c r="F8787" i="25"/>
  <c r="F8788" i="25"/>
  <c r="F8789" i="25"/>
  <c r="F8790" i="25"/>
  <c r="F8791" i="25"/>
  <c r="F8792" i="25"/>
  <c r="F8793" i="25"/>
  <c r="F8794" i="25"/>
  <c r="F8795" i="25"/>
  <c r="F8796" i="25"/>
  <c r="F8797" i="25"/>
  <c r="F8798" i="25"/>
  <c r="F8799" i="25"/>
  <c r="F8800" i="25"/>
  <c r="F8801" i="25"/>
  <c r="F8802" i="25"/>
  <c r="F8803" i="25"/>
  <c r="F8804" i="25"/>
  <c r="F8805" i="25"/>
  <c r="F8806" i="25"/>
  <c r="F8807" i="25"/>
  <c r="F8808" i="25"/>
  <c r="F8809" i="25"/>
  <c r="F8810" i="25"/>
  <c r="F8811" i="25"/>
  <c r="F8812" i="25"/>
  <c r="F8813" i="25"/>
  <c r="F8814" i="25"/>
  <c r="F8815" i="25"/>
  <c r="F8816" i="25"/>
  <c r="F8817" i="25"/>
  <c r="F8818" i="25"/>
  <c r="F8819" i="25"/>
  <c r="F8820" i="25"/>
  <c r="F8821" i="25"/>
  <c r="F8822" i="25"/>
  <c r="F8823" i="25"/>
  <c r="F8824" i="25"/>
  <c r="F8825" i="25"/>
  <c r="F8826" i="25"/>
  <c r="F8827" i="25"/>
  <c r="F8828" i="25"/>
  <c r="F8829" i="25"/>
  <c r="F8830" i="25"/>
  <c r="F8831" i="25"/>
  <c r="F8832" i="25"/>
  <c r="F8833" i="25"/>
  <c r="F8834" i="25"/>
  <c r="F8835" i="25"/>
  <c r="F8836" i="25"/>
  <c r="F8837" i="25"/>
  <c r="F8838" i="25"/>
  <c r="F8839" i="25"/>
  <c r="F8840" i="25"/>
  <c r="F8841" i="25"/>
  <c r="F8842" i="25"/>
  <c r="F8843" i="25"/>
  <c r="F8844" i="25"/>
  <c r="F8845" i="25"/>
  <c r="F8846" i="25"/>
  <c r="F8847" i="25"/>
  <c r="F8848" i="25"/>
  <c r="F8849" i="25"/>
  <c r="F8850" i="25"/>
  <c r="F8851" i="25"/>
  <c r="F8852" i="25"/>
  <c r="F8853" i="25"/>
  <c r="F8854" i="25"/>
  <c r="F8855" i="25"/>
  <c r="F8856" i="25"/>
  <c r="F8857" i="25"/>
  <c r="F8858" i="25"/>
  <c r="F8859" i="25"/>
  <c r="F8860" i="25"/>
  <c r="F8861" i="25"/>
  <c r="F8862" i="25"/>
  <c r="F8863" i="25"/>
  <c r="F8864" i="25"/>
  <c r="F8865" i="25"/>
  <c r="F8866" i="25"/>
  <c r="F8867" i="25"/>
  <c r="F8868" i="25"/>
  <c r="F8869" i="25"/>
  <c r="F8870" i="25"/>
  <c r="F8871" i="25"/>
  <c r="F8872" i="25"/>
  <c r="F8873" i="25"/>
  <c r="F8874" i="25"/>
  <c r="F8875" i="25"/>
  <c r="F8876" i="25"/>
  <c r="F8877" i="25"/>
  <c r="F8878" i="25"/>
  <c r="F8879" i="25"/>
  <c r="F8880" i="25"/>
  <c r="F8881" i="25"/>
  <c r="F8882" i="25"/>
  <c r="F8883" i="25"/>
  <c r="F8884" i="25"/>
  <c r="F8885" i="25"/>
  <c r="F8886" i="25"/>
  <c r="F8887" i="25"/>
  <c r="F8888" i="25"/>
  <c r="F8889" i="25"/>
  <c r="F8890" i="25"/>
  <c r="F8891" i="25"/>
  <c r="F8892" i="25"/>
  <c r="F8893" i="25"/>
  <c r="F8894" i="25"/>
  <c r="F8895" i="25"/>
  <c r="F8896" i="25"/>
  <c r="F8897" i="25"/>
  <c r="F8898" i="25"/>
  <c r="F8899" i="25"/>
  <c r="F8900" i="25"/>
  <c r="F8901" i="25"/>
  <c r="F8902" i="25"/>
  <c r="F8903" i="25"/>
  <c r="F8904" i="25"/>
  <c r="F8905" i="25"/>
  <c r="F8906" i="25"/>
  <c r="F8907" i="25"/>
  <c r="F8908" i="25"/>
  <c r="F8909" i="25"/>
  <c r="F8910" i="25"/>
  <c r="F8911" i="25"/>
  <c r="F8912" i="25"/>
  <c r="F8913" i="25"/>
  <c r="F8914" i="25"/>
  <c r="F8915" i="25"/>
  <c r="F8916" i="25"/>
  <c r="F8917" i="25"/>
  <c r="F8918" i="25"/>
  <c r="F8919" i="25"/>
  <c r="F8920" i="25"/>
  <c r="F8921" i="25"/>
  <c r="F8922" i="25"/>
  <c r="F8923" i="25"/>
  <c r="F8924" i="25"/>
  <c r="F8925" i="25"/>
  <c r="F8926" i="25"/>
  <c r="F8927" i="25"/>
  <c r="F8928" i="25"/>
  <c r="F8929" i="25"/>
  <c r="F8930" i="25"/>
  <c r="F8931" i="25"/>
  <c r="F8932" i="25"/>
  <c r="F8933" i="25"/>
  <c r="F8934" i="25"/>
  <c r="F8935" i="25"/>
  <c r="F8936" i="25"/>
  <c r="F8937" i="25"/>
  <c r="F8938" i="25"/>
  <c r="F8939" i="25"/>
  <c r="F8940" i="25"/>
  <c r="F8941" i="25"/>
  <c r="F8942" i="25"/>
  <c r="F8943" i="25"/>
  <c r="F8944" i="25"/>
  <c r="F8945" i="25"/>
  <c r="F8946" i="25"/>
  <c r="F8947" i="25"/>
  <c r="F8948" i="25"/>
  <c r="F8949" i="25"/>
  <c r="F8950" i="25"/>
  <c r="F8951" i="25"/>
  <c r="F8952" i="25"/>
  <c r="F8953" i="25"/>
  <c r="F8954" i="25"/>
  <c r="F8955" i="25"/>
  <c r="F8956" i="25"/>
  <c r="F8957" i="25"/>
  <c r="F8958" i="25"/>
  <c r="F8959" i="25"/>
  <c r="F8960" i="25"/>
  <c r="F8961" i="25"/>
  <c r="F8962" i="25"/>
  <c r="F8963" i="25"/>
  <c r="F8964" i="25"/>
  <c r="F8965" i="25"/>
  <c r="F8966" i="25"/>
  <c r="F8967" i="25"/>
  <c r="F8968" i="25"/>
  <c r="F8969" i="25"/>
  <c r="F8970" i="25"/>
  <c r="F8971" i="25"/>
  <c r="F8972" i="25"/>
  <c r="F8973" i="25"/>
  <c r="F8974" i="25"/>
  <c r="F8975" i="25"/>
  <c r="F8976" i="25"/>
  <c r="F8977" i="25"/>
  <c r="F8978" i="25"/>
  <c r="F8979" i="25"/>
  <c r="F8980" i="25"/>
  <c r="F8981" i="25"/>
  <c r="F8982" i="25"/>
  <c r="F8983" i="25"/>
  <c r="F8984" i="25"/>
  <c r="F8985" i="25"/>
  <c r="F8986" i="25"/>
  <c r="F8987" i="25"/>
  <c r="F8988" i="25"/>
  <c r="F8989" i="25"/>
  <c r="F8990" i="25"/>
  <c r="F8991" i="25"/>
  <c r="F8992" i="25"/>
  <c r="F8993" i="25"/>
  <c r="F8994" i="25"/>
  <c r="F8995" i="25"/>
  <c r="F8996" i="25"/>
  <c r="F8997" i="25"/>
  <c r="F8998" i="25"/>
  <c r="F8999" i="25"/>
  <c r="F9000" i="25"/>
  <c r="F9001" i="25"/>
  <c r="F9002" i="25"/>
  <c r="F9003" i="25"/>
  <c r="F9004" i="25"/>
  <c r="F9005" i="25"/>
  <c r="F9006" i="25"/>
  <c r="F9007" i="25"/>
  <c r="F9008" i="25"/>
  <c r="F9009" i="25"/>
  <c r="F9010" i="25"/>
  <c r="F9011" i="25"/>
  <c r="F9012" i="25"/>
  <c r="F9013" i="25"/>
  <c r="F9014" i="25"/>
  <c r="F9015" i="25"/>
  <c r="F9016" i="25"/>
  <c r="F9017" i="25"/>
  <c r="F9018" i="25"/>
  <c r="F9019" i="25"/>
  <c r="F9020" i="25"/>
  <c r="F9021" i="25"/>
  <c r="F9022" i="25"/>
  <c r="F9023" i="25"/>
  <c r="F9024" i="25"/>
  <c r="F9025" i="25"/>
  <c r="F9026" i="25"/>
  <c r="F9027" i="25"/>
  <c r="F9028" i="25"/>
  <c r="F9029" i="25"/>
  <c r="F9030" i="25"/>
  <c r="F9031" i="25"/>
  <c r="F9032" i="25"/>
  <c r="F9033" i="25"/>
  <c r="F9034" i="25"/>
  <c r="F9035" i="25"/>
  <c r="F9036" i="25"/>
  <c r="F9037" i="25"/>
  <c r="F9038" i="25"/>
  <c r="F9039" i="25"/>
  <c r="F9040" i="25"/>
  <c r="F9041" i="25"/>
  <c r="F9042" i="25"/>
  <c r="F9043" i="25"/>
  <c r="F9044" i="25"/>
  <c r="F9045" i="25"/>
  <c r="F9046" i="25"/>
  <c r="F9047" i="25"/>
  <c r="F9048" i="25"/>
  <c r="F9049" i="25"/>
  <c r="F9050" i="25"/>
  <c r="F9051" i="25"/>
  <c r="F9052" i="25"/>
  <c r="F9053" i="25"/>
  <c r="F9054" i="25"/>
  <c r="F9055" i="25"/>
  <c r="F9056" i="25"/>
  <c r="F9057" i="25"/>
  <c r="F9058" i="25"/>
  <c r="F9059" i="25"/>
  <c r="F9060" i="25"/>
  <c r="F9061" i="25"/>
  <c r="F9062" i="25"/>
  <c r="F9063" i="25"/>
  <c r="F9064" i="25"/>
  <c r="F9065" i="25"/>
  <c r="F9066" i="25"/>
  <c r="F9067" i="25"/>
  <c r="F9068" i="25"/>
  <c r="F9069" i="25"/>
  <c r="F9070" i="25"/>
  <c r="F9071" i="25"/>
  <c r="F9072" i="25"/>
  <c r="F9073" i="25"/>
  <c r="F9074" i="25"/>
  <c r="F9075" i="25"/>
  <c r="F9076" i="25"/>
  <c r="F9077" i="25"/>
  <c r="F9078" i="25"/>
  <c r="F9079" i="25"/>
  <c r="F9080" i="25"/>
  <c r="F9081" i="25"/>
  <c r="F9082" i="25"/>
  <c r="F9083" i="25"/>
  <c r="F9084" i="25"/>
  <c r="F9085" i="25"/>
  <c r="F9086" i="25"/>
  <c r="F9087" i="25"/>
  <c r="F9088" i="25"/>
  <c r="F9089" i="25"/>
  <c r="F9090" i="25"/>
  <c r="F9091" i="25"/>
  <c r="F9092" i="25"/>
  <c r="F9093" i="25"/>
  <c r="F9094" i="25"/>
  <c r="F9095" i="25"/>
  <c r="F9096" i="25"/>
  <c r="F9097" i="25"/>
  <c r="F9098" i="25"/>
  <c r="F9099" i="25"/>
  <c r="F9100" i="25"/>
  <c r="F9101" i="25"/>
  <c r="F9102" i="25"/>
  <c r="F9103" i="25"/>
  <c r="F9104" i="25"/>
  <c r="F9105" i="25"/>
  <c r="F9106" i="25"/>
  <c r="F9107" i="25"/>
  <c r="F9108" i="25"/>
  <c r="F9109" i="25"/>
  <c r="F9110" i="25"/>
  <c r="F9111" i="25"/>
  <c r="F9112" i="25"/>
  <c r="F9113" i="25"/>
  <c r="F9114" i="25"/>
  <c r="F9115" i="25"/>
  <c r="F9116" i="25"/>
  <c r="F9117" i="25"/>
  <c r="F9118" i="25"/>
  <c r="F9119" i="25"/>
  <c r="F9120" i="25"/>
  <c r="F9121" i="25"/>
  <c r="F9122" i="25"/>
  <c r="F9123" i="25"/>
  <c r="F9124" i="25"/>
  <c r="F9125" i="25"/>
  <c r="F9126" i="25"/>
  <c r="F9127" i="25"/>
  <c r="F9128" i="25"/>
  <c r="F9129" i="25"/>
  <c r="F9130" i="25"/>
  <c r="F9131" i="25"/>
  <c r="L8726" i="25"/>
  <c r="M8726" i="25"/>
  <c r="L8727" i="25"/>
  <c r="M8727" i="25"/>
  <c r="L8728" i="25"/>
  <c r="M8728" i="25"/>
  <c r="L8729" i="25"/>
  <c r="M8729" i="25"/>
  <c r="L8730" i="25"/>
  <c r="M8730" i="25"/>
  <c r="L8731" i="25"/>
  <c r="M8731" i="25"/>
  <c r="M8732" i="25"/>
  <c r="M8733" i="25"/>
  <c r="M8734" i="25"/>
  <c r="M8735" i="25"/>
  <c r="M8736" i="25"/>
  <c r="M8737" i="25"/>
  <c r="L8738" i="25"/>
  <c r="M8738" i="25"/>
  <c r="L8739" i="25"/>
  <c r="M8739" i="25"/>
  <c r="L8740" i="25"/>
  <c r="M8740" i="25"/>
  <c r="M8741" i="25"/>
  <c r="L8742" i="25"/>
  <c r="M8742" i="25"/>
  <c r="M8743" i="25"/>
  <c r="M8744" i="25"/>
  <c r="M8745" i="25"/>
  <c r="M8746" i="25"/>
  <c r="M8747" i="25"/>
  <c r="L8748" i="25"/>
  <c r="M8748" i="25"/>
  <c r="M8749" i="25"/>
  <c r="M8750" i="25"/>
  <c r="M8751" i="25"/>
  <c r="M8752" i="25"/>
  <c r="M8753" i="25"/>
  <c r="L8754" i="25"/>
  <c r="M8754" i="25"/>
  <c r="L8755" i="25"/>
  <c r="M8755" i="25"/>
  <c r="L8756" i="25"/>
  <c r="M8756" i="25"/>
  <c r="L8757" i="25"/>
  <c r="M8757" i="25"/>
  <c r="L8758" i="25"/>
  <c r="M8758" i="25"/>
  <c r="L8759" i="25"/>
  <c r="M8759" i="25"/>
  <c r="L8760" i="25"/>
  <c r="M8760" i="25"/>
  <c r="M8761" i="25"/>
  <c r="M8762" i="25"/>
  <c r="L8763" i="25"/>
  <c r="M8763" i="25"/>
  <c r="M8764" i="25"/>
  <c r="M8765" i="25"/>
  <c r="M8766" i="25"/>
  <c r="M8767" i="25"/>
  <c r="M8768" i="25"/>
  <c r="L8769" i="25"/>
  <c r="M8769" i="25"/>
  <c r="L8770" i="25"/>
  <c r="M8770" i="25"/>
  <c r="L8771" i="25"/>
  <c r="M8771" i="25"/>
  <c r="M8772" i="25"/>
  <c r="M8773" i="25"/>
  <c r="M8774" i="25"/>
  <c r="L8775" i="25"/>
  <c r="M8775" i="25"/>
  <c r="M8776" i="25"/>
  <c r="M8777" i="25"/>
  <c r="L8778" i="25"/>
  <c r="M8778" i="25"/>
  <c r="M8779" i="25"/>
  <c r="L8780" i="25"/>
  <c r="M8780" i="25"/>
  <c r="M8781" i="25"/>
  <c r="M8782" i="25"/>
  <c r="L8783" i="25"/>
  <c r="M8783" i="25"/>
  <c r="M8784" i="25"/>
  <c r="M8785" i="25"/>
  <c r="L8786" i="25"/>
  <c r="M8786" i="25"/>
  <c r="L8787" i="25"/>
  <c r="M8787" i="25"/>
  <c r="M8788" i="25"/>
  <c r="L8789" i="25"/>
  <c r="M8789" i="25"/>
  <c r="L8790" i="25"/>
  <c r="M8790" i="25"/>
  <c r="L8791" i="25"/>
  <c r="M8791" i="25"/>
  <c r="L8792" i="25"/>
  <c r="M8792" i="25"/>
  <c r="L8793" i="25"/>
  <c r="M8793" i="25"/>
  <c r="L8794" i="25"/>
  <c r="M8794" i="25"/>
  <c r="L8795" i="25"/>
  <c r="M8795" i="25"/>
  <c r="L8796" i="25"/>
  <c r="M8796" i="25"/>
  <c r="L8797" i="25"/>
  <c r="M8797" i="25"/>
  <c r="L8798" i="25"/>
  <c r="M8798" i="25"/>
  <c r="L8799" i="25"/>
  <c r="M8799" i="25"/>
  <c r="M8800" i="25"/>
  <c r="L8801" i="25"/>
  <c r="M8801" i="25"/>
  <c r="L8802" i="25"/>
  <c r="M8802" i="25"/>
  <c r="M8803" i="25"/>
  <c r="M8804" i="25"/>
  <c r="M8805" i="25"/>
  <c r="M8806" i="25"/>
  <c r="M8807" i="25"/>
  <c r="L8808" i="25"/>
  <c r="M8808" i="25"/>
  <c r="M8809" i="25"/>
  <c r="M8810" i="25"/>
  <c r="M8811" i="25"/>
  <c r="L8812" i="25"/>
  <c r="M8812" i="25"/>
  <c r="M8813" i="25"/>
  <c r="M8814" i="25"/>
  <c r="M8815" i="25"/>
  <c r="M8816" i="25"/>
  <c r="M8817" i="25"/>
  <c r="M8818" i="25"/>
  <c r="M8819" i="25"/>
  <c r="M8820" i="25"/>
  <c r="M8821" i="25"/>
  <c r="L8822" i="25"/>
  <c r="M8822" i="25"/>
  <c r="M8823" i="25"/>
  <c r="M8824" i="25"/>
  <c r="M8825" i="25"/>
  <c r="L8826" i="25"/>
  <c r="M8826" i="25"/>
  <c r="L8827" i="25"/>
  <c r="M8827" i="25"/>
  <c r="L8828" i="25"/>
  <c r="M8828" i="25"/>
  <c r="M8829" i="25"/>
  <c r="M8830" i="25"/>
  <c r="M8831" i="25"/>
  <c r="M8832" i="25"/>
  <c r="M8833" i="25"/>
  <c r="L8834" i="25"/>
  <c r="M8834" i="25"/>
  <c r="L8835" i="25"/>
  <c r="M8835" i="25"/>
  <c r="L8836" i="25"/>
  <c r="M8836" i="25"/>
  <c r="L8837" i="25"/>
  <c r="M8837" i="25"/>
  <c r="M8838" i="25"/>
  <c r="M8839" i="25"/>
  <c r="M8840" i="25"/>
  <c r="L8841" i="25"/>
  <c r="M8841" i="25"/>
  <c r="M8842" i="25"/>
  <c r="L8843" i="25"/>
  <c r="M8843" i="25"/>
  <c r="M8844" i="25"/>
  <c r="M8845" i="25"/>
  <c r="L8846" i="25"/>
  <c r="M8846" i="25"/>
  <c r="L8847" i="25"/>
  <c r="M8847" i="25"/>
  <c r="M8848" i="25"/>
  <c r="M8849" i="25"/>
  <c r="M8850" i="25"/>
  <c r="M8851" i="25"/>
  <c r="M8852" i="25"/>
  <c r="M8853" i="25"/>
  <c r="M8854" i="25"/>
  <c r="L8855" i="25"/>
  <c r="M8855" i="25"/>
  <c r="L8856" i="25"/>
  <c r="M8856" i="25"/>
  <c r="L8857" i="25"/>
  <c r="M8857" i="25"/>
  <c r="L8858" i="25"/>
  <c r="M8858" i="25"/>
  <c r="L8859" i="25"/>
  <c r="M8859" i="25"/>
  <c r="L8860" i="25"/>
  <c r="M8860" i="25"/>
  <c r="M8861" i="25"/>
  <c r="M8862" i="25"/>
  <c r="M8863" i="25"/>
  <c r="L8864" i="25"/>
  <c r="M8864" i="25"/>
  <c r="M8865" i="25"/>
  <c r="M8866" i="25"/>
  <c r="M8867" i="25"/>
  <c r="M8868" i="25"/>
  <c r="M8869" i="25"/>
  <c r="M8870" i="25"/>
  <c r="L8871" i="25"/>
  <c r="M8871" i="25"/>
  <c r="L8872" i="25"/>
  <c r="M8872" i="25"/>
  <c r="M8873" i="25"/>
  <c r="L8874" i="25"/>
  <c r="M8874" i="25"/>
  <c r="M8875" i="25"/>
  <c r="L8876" i="25"/>
  <c r="M8876" i="25"/>
  <c r="M8877" i="25"/>
  <c r="M8878" i="25"/>
  <c r="M8879" i="25"/>
  <c r="L8880" i="25"/>
  <c r="M8880" i="25"/>
  <c r="M8881" i="25"/>
  <c r="M8882" i="25"/>
  <c r="M8883" i="25"/>
  <c r="L8884" i="25"/>
  <c r="M8884" i="25"/>
  <c r="L8885" i="25"/>
  <c r="M8885" i="25"/>
  <c r="M8886" i="25"/>
  <c r="M8887" i="25"/>
  <c r="M8888" i="25"/>
  <c r="M8889" i="25"/>
  <c r="L8890" i="25"/>
  <c r="M8890" i="25"/>
  <c r="L8891" i="25"/>
  <c r="M8891" i="25"/>
  <c r="M8892" i="25"/>
  <c r="M8893" i="25"/>
  <c r="M8894" i="25"/>
  <c r="M8895" i="25"/>
  <c r="M8896" i="25"/>
  <c r="M8897" i="25"/>
  <c r="L8898" i="25"/>
  <c r="M8898" i="25"/>
  <c r="M8899" i="25"/>
  <c r="M8900" i="25"/>
  <c r="M8901" i="25"/>
  <c r="L8902" i="25"/>
  <c r="M8902" i="25"/>
  <c r="L8903" i="25"/>
  <c r="M8903" i="25"/>
  <c r="M8904" i="25"/>
  <c r="M8905" i="25"/>
  <c r="M8906" i="25"/>
  <c r="M8907" i="25"/>
  <c r="M8908" i="25"/>
  <c r="M8909" i="25"/>
  <c r="M8910" i="25"/>
  <c r="M8911" i="25"/>
  <c r="L8912" i="25"/>
  <c r="M8912" i="25"/>
  <c r="L8913" i="25"/>
  <c r="M8913" i="25"/>
  <c r="M8914" i="25"/>
  <c r="M8915" i="25"/>
  <c r="L8916" i="25"/>
  <c r="M8916" i="25"/>
  <c r="L8917" i="25"/>
  <c r="M8917" i="25"/>
  <c r="M8918" i="25"/>
  <c r="M8919" i="25"/>
  <c r="M8920" i="25"/>
  <c r="M8921" i="25"/>
  <c r="M8922" i="25"/>
  <c r="M8923" i="25"/>
  <c r="M8924" i="25"/>
  <c r="L8925" i="25"/>
  <c r="M8925" i="25"/>
  <c r="L8926" i="25"/>
  <c r="M8926" i="25"/>
  <c r="L8927" i="25"/>
  <c r="M8927" i="25"/>
  <c r="M8928" i="25"/>
  <c r="M8929" i="25"/>
  <c r="L8930" i="25"/>
  <c r="M8930" i="25"/>
  <c r="L8931" i="25"/>
  <c r="M8931" i="25"/>
  <c r="L8932" i="25"/>
  <c r="M8932" i="25"/>
  <c r="M8933" i="25"/>
  <c r="L8934" i="25"/>
  <c r="M8934" i="25"/>
  <c r="L8935" i="25"/>
  <c r="M8935" i="25"/>
  <c r="L8936" i="25"/>
  <c r="M8936" i="25"/>
  <c r="M8937" i="25"/>
  <c r="M8938" i="25"/>
  <c r="M8939" i="25"/>
  <c r="M8940" i="25"/>
  <c r="M8941" i="25"/>
  <c r="M8942" i="25"/>
  <c r="M8943" i="25"/>
  <c r="L8944" i="25"/>
  <c r="M8944" i="25"/>
  <c r="M8945" i="25"/>
  <c r="M8946" i="25"/>
  <c r="M8947" i="25"/>
  <c r="M8948" i="25"/>
  <c r="M8949" i="25"/>
  <c r="L8950" i="25"/>
  <c r="M8950" i="25"/>
  <c r="M8951" i="25"/>
  <c r="O1091" i="19" l="1"/>
  <c r="O1088" i="19"/>
  <c r="O13305" i="25"/>
  <c r="O13740" i="25"/>
  <c r="O13635" i="25"/>
  <c r="O13630" i="25"/>
  <c r="O13527" i="25"/>
  <c r="O14498" i="25"/>
  <c r="O14455" i="25"/>
  <c r="O14456" i="25"/>
  <c r="O13160" i="25"/>
  <c r="O14293" i="25"/>
  <c r="O13809" i="25"/>
  <c r="O14608" i="25"/>
  <c r="O13105" i="25"/>
  <c r="O14304" i="25"/>
  <c r="O13037" i="25"/>
  <c r="O12987" i="25"/>
  <c r="O13134" i="25"/>
  <c r="O12988" i="25"/>
  <c r="O13973" i="25"/>
  <c r="O12729" i="25"/>
  <c r="O12121" i="25"/>
  <c r="O12502" i="25"/>
  <c r="O14609" i="25"/>
  <c r="O12523" i="25"/>
  <c r="O12593" i="25"/>
  <c r="O12715" i="25"/>
  <c r="O14479" i="25"/>
  <c r="O12360" i="25"/>
  <c r="O13062" i="25"/>
  <c r="O12134" i="25"/>
  <c r="O12240" i="25"/>
  <c r="O12897" i="25"/>
  <c r="O13047" i="25"/>
  <c r="O12381" i="25"/>
  <c r="O12042" i="25"/>
  <c r="O12148" i="25"/>
  <c r="O12386" i="25"/>
  <c r="O12265" i="25"/>
  <c r="O12344" i="25"/>
  <c r="O12525" i="25"/>
  <c r="K12290" i="25"/>
  <c r="I12291" i="25"/>
  <c r="O1082" i="19"/>
  <c r="O980" i="19"/>
  <c r="O1052" i="19"/>
  <c r="O1061" i="19"/>
  <c r="O940" i="19"/>
  <c r="O972" i="19"/>
  <c r="O1019" i="19"/>
  <c r="O968" i="19"/>
  <c r="O942" i="19"/>
  <c r="O1017" i="19"/>
  <c r="O1002" i="19"/>
  <c r="O928" i="19"/>
  <c r="O9066" i="25"/>
  <c r="O11620" i="25"/>
  <c r="O11906" i="25"/>
  <c r="O11897" i="25"/>
  <c r="O11850" i="25"/>
  <c r="O11821" i="25"/>
  <c r="O11493" i="25"/>
  <c r="O11540" i="25"/>
  <c r="O11489" i="25"/>
  <c r="O11446" i="25"/>
  <c r="O11786" i="25"/>
  <c r="O11597" i="25"/>
  <c r="O11311" i="25"/>
  <c r="O11255" i="25"/>
  <c r="O11759" i="25"/>
  <c r="O11325" i="25"/>
  <c r="O11394" i="25"/>
  <c r="O10596" i="25"/>
  <c r="O10349" i="25"/>
  <c r="O11318" i="25"/>
  <c r="O10882" i="25"/>
  <c r="O10523" i="25"/>
  <c r="O10584" i="25"/>
  <c r="O11264" i="25"/>
  <c r="O10262" i="25"/>
  <c r="O10899" i="25"/>
  <c r="O11254" i="25"/>
  <c r="O10796" i="25"/>
  <c r="O10588" i="25"/>
  <c r="O10680" i="25"/>
  <c r="O11037" i="25"/>
  <c r="O10224" i="25"/>
  <c r="O10408" i="25"/>
  <c r="O10210" i="25"/>
  <c r="O10204" i="25"/>
  <c r="O9978" i="25"/>
  <c r="O9950" i="25"/>
  <c r="O9976" i="25"/>
  <c r="O9942" i="25"/>
  <c r="O9896" i="25"/>
  <c r="O9982" i="25"/>
  <c r="O9920" i="25"/>
  <c r="O9887" i="25"/>
  <c r="O9979" i="25"/>
  <c r="O9777" i="25"/>
  <c r="O9897" i="25"/>
  <c r="O9846" i="25"/>
  <c r="O9803" i="25"/>
  <c r="O9795" i="25"/>
  <c r="O9655" i="25"/>
  <c r="O10206" i="25"/>
  <c r="O10027" i="25"/>
  <c r="O9934" i="25"/>
  <c r="O9932" i="25"/>
  <c r="O9953" i="25"/>
  <c r="O10025" i="25"/>
  <c r="O9877" i="25"/>
  <c r="O9974" i="25"/>
  <c r="O9894" i="25"/>
  <c r="O9928" i="25"/>
  <c r="O9834" i="25"/>
  <c r="O10334" i="25"/>
  <c r="O10350" i="25"/>
  <c r="O10034" i="25"/>
  <c r="O9999" i="25"/>
  <c r="O9931" i="25"/>
  <c r="O9939" i="25"/>
  <c r="O9977" i="25"/>
  <c r="O10014" i="25"/>
  <c r="O10053" i="25"/>
  <c r="O9955" i="25"/>
  <c r="O9885" i="25"/>
  <c r="O9827" i="25"/>
  <c r="O9810" i="25"/>
  <c r="O9933" i="25"/>
  <c r="O9945" i="25"/>
  <c r="O9959" i="25"/>
  <c r="O9907" i="25"/>
  <c r="O10006" i="25"/>
  <c r="O10054" i="25"/>
  <c r="O9954" i="25"/>
  <c r="O10046" i="25"/>
  <c r="O9820" i="25"/>
  <c r="O9923" i="25"/>
  <c r="O10033" i="25"/>
  <c r="O9786" i="25"/>
  <c r="O9831" i="25"/>
  <c r="O9874" i="25"/>
  <c r="O9720" i="25"/>
  <c r="O9821" i="25"/>
  <c r="O9773" i="25"/>
  <c r="O9703" i="25"/>
  <c r="O9677" i="25"/>
  <c r="O9956" i="25"/>
  <c r="O9983" i="25"/>
  <c r="O9898" i="25"/>
  <c r="O9996" i="25"/>
  <c r="O9930" i="25"/>
  <c r="O10039" i="25"/>
  <c r="O9901" i="25"/>
  <c r="O9927" i="25"/>
  <c r="O9838" i="25"/>
  <c r="O9740" i="25"/>
  <c r="O9603" i="25"/>
  <c r="O9798" i="25"/>
  <c r="O9639" i="25"/>
  <c r="O9494" i="25"/>
  <c r="O9481" i="25"/>
  <c r="O9539" i="25"/>
  <c r="O9683" i="25"/>
  <c r="O9660" i="25"/>
  <c r="O9613" i="25"/>
  <c r="O9644" i="25"/>
  <c r="O9721" i="25"/>
  <c r="O9662" i="25"/>
  <c r="O9573" i="25"/>
  <c r="O9571" i="25"/>
  <c r="O9434" i="25"/>
  <c r="O9376" i="25"/>
  <c r="O9474" i="25"/>
  <c r="O9458" i="25"/>
  <c r="O9451" i="25"/>
  <c r="O9441" i="25"/>
  <c r="O10031" i="25"/>
  <c r="O9910" i="25"/>
  <c r="O10037" i="25"/>
  <c r="O9969" i="25"/>
  <c r="O9994" i="25"/>
  <c r="O9847" i="25"/>
  <c r="O9948" i="25"/>
  <c r="O10021" i="25"/>
  <c r="O10032" i="25"/>
  <c r="O9895" i="25"/>
  <c r="O10024" i="25"/>
  <c r="O9771" i="25"/>
  <c r="O9889" i="25"/>
  <c r="O9807" i="25"/>
  <c r="O10029" i="25"/>
  <c r="O9936" i="25"/>
  <c r="O9882" i="25"/>
  <c r="O10015" i="25"/>
  <c r="O10072" i="25"/>
  <c r="O9993" i="25"/>
  <c r="O10007" i="25"/>
  <c r="O9924" i="25"/>
  <c r="O10005" i="25"/>
  <c r="O10008" i="25"/>
  <c r="O10020" i="25"/>
  <c r="O9741" i="25"/>
  <c r="O9879" i="25"/>
  <c r="O9884" i="25"/>
  <c r="O9919" i="25"/>
  <c r="O10023" i="25"/>
  <c r="O9997" i="25"/>
  <c r="O10026" i="25"/>
  <c r="O9905" i="25"/>
  <c r="O10018" i="25"/>
  <c r="O9906" i="25"/>
  <c r="O10001" i="25"/>
  <c r="O10000" i="25"/>
  <c r="O10016" i="25"/>
  <c r="O9975" i="25"/>
  <c r="O9902" i="25"/>
  <c r="O9780" i="25"/>
  <c r="O10261" i="25"/>
  <c r="O10244" i="25"/>
  <c r="O9916" i="25"/>
  <c r="O9915" i="25"/>
  <c r="O9937" i="25"/>
  <c r="O9947" i="25"/>
  <c r="O10011" i="25"/>
  <c r="O9985" i="25"/>
  <c r="O9908" i="25"/>
  <c r="O9929" i="25"/>
  <c r="O9981" i="25"/>
  <c r="O9940" i="25"/>
  <c r="O9938" i="25"/>
  <c r="O10004" i="25"/>
  <c r="O9921" i="25"/>
  <c r="O9918" i="25"/>
  <c r="O9829" i="25"/>
  <c r="O9900" i="25"/>
  <c r="O9837" i="25"/>
  <c r="O9848" i="25"/>
  <c r="O9767" i="25"/>
  <c r="O9732" i="25"/>
  <c r="O9719" i="25"/>
  <c r="O9774" i="25"/>
  <c r="O9998" i="25"/>
  <c r="O9971" i="25"/>
  <c r="O10022" i="25"/>
  <c r="O9952" i="25"/>
  <c r="O9909" i="25"/>
  <c r="O9878" i="25"/>
  <c r="O9962" i="25"/>
  <c r="O9912" i="25"/>
  <c r="O9967" i="25"/>
  <c r="O9904" i="25"/>
  <c r="O9843" i="25"/>
  <c r="O9883" i="25"/>
  <c r="O9911" i="25"/>
  <c r="O9987" i="25"/>
  <c r="O9790" i="25"/>
  <c r="O9830" i="25"/>
  <c r="O9935" i="25"/>
  <c r="O9913" i="25"/>
  <c r="O9733" i="25"/>
  <c r="O9824" i="25"/>
  <c r="O9641" i="25"/>
  <c r="O9691" i="25"/>
  <c r="O9717" i="25"/>
  <c r="O9541" i="25"/>
  <c r="O9531" i="25"/>
  <c r="O9569" i="25"/>
  <c r="O9529" i="25"/>
  <c r="O9744" i="25"/>
  <c r="O9633" i="25"/>
  <c r="O9611" i="25"/>
  <c r="O9565" i="25"/>
  <c r="O9487" i="25"/>
  <c r="O9547" i="25"/>
  <c r="O9566" i="25"/>
  <c r="O9368" i="25"/>
  <c r="O9438" i="25"/>
  <c r="O9412" i="25"/>
  <c r="O9456" i="25"/>
  <c r="O9196" i="25"/>
  <c r="O9316" i="25"/>
  <c r="O9207" i="25"/>
  <c r="O9366" i="25"/>
  <c r="O9339" i="25"/>
  <c r="O9274" i="25"/>
  <c r="O9301" i="25"/>
  <c r="O9155" i="25"/>
  <c r="O9344" i="25"/>
  <c r="O9218" i="25"/>
  <c r="O9172" i="25"/>
  <c r="O9185" i="25"/>
  <c r="O9201" i="25"/>
  <c r="O9574" i="25"/>
  <c r="O9499" i="25"/>
  <c r="O9440" i="25"/>
  <c r="O9486" i="25"/>
  <c r="O9268" i="25"/>
  <c r="O9150" i="25"/>
  <c r="O9781" i="25"/>
  <c r="O9489" i="25"/>
  <c r="O9332" i="25"/>
  <c r="O9192" i="25"/>
  <c r="O9951" i="25"/>
  <c r="O9825" i="25"/>
  <c r="O9799" i="25"/>
  <c r="O9796" i="25"/>
  <c r="O9833" i="25"/>
  <c r="O9666" i="25"/>
  <c r="O9690" i="25"/>
  <c r="O9586" i="25"/>
  <c r="O9556" i="25"/>
  <c r="O9546" i="25"/>
  <c r="O9585" i="25"/>
  <c r="O9651" i="25"/>
  <c r="O9647" i="25"/>
  <c r="O9684" i="25"/>
  <c r="O9606" i="25"/>
  <c r="O9600" i="25"/>
  <c r="O9557" i="25"/>
  <c r="O9620" i="25"/>
  <c r="O9542" i="25"/>
  <c r="O9318" i="25"/>
  <c r="O9452" i="25"/>
  <c r="O9443" i="25"/>
  <c r="O9420" i="25"/>
  <c r="O9424" i="25"/>
  <c r="O9401" i="25"/>
  <c r="O9161" i="25"/>
  <c r="O9326" i="25"/>
  <c r="O9235" i="25"/>
  <c r="O9315" i="25"/>
  <c r="O9305" i="25"/>
  <c r="O9293" i="25"/>
  <c r="O9312" i="25"/>
  <c r="O9314" i="25"/>
  <c r="O9194" i="25"/>
  <c r="O9247" i="25"/>
  <c r="O9815" i="25"/>
  <c r="O9699" i="25"/>
  <c r="O9783" i="25"/>
  <c r="O9349" i="25"/>
  <c r="O9568" i="25"/>
  <c r="O9560" i="25"/>
  <c r="O9650" i="25"/>
  <c r="O9686" i="25"/>
  <c r="O9475" i="25"/>
  <c r="O9239" i="25"/>
  <c r="O9346" i="25"/>
  <c r="O9262" i="25"/>
  <c r="O9191" i="25"/>
  <c r="O9253" i="25"/>
  <c r="O9271" i="25"/>
  <c r="O10003" i="25"/>
  <c r="O9785" i="25"/>
  <c r="O9535" i="25"/>
  <c r="O9413" i="25"/>
  <c r="O9482" i="25"/>
  <c r="O9365" i="25"/>
  <c r="O9176" i="25"/>
  <c r="O9899" i="25"/>
  <c r="O9804" i="25"/>
  <c r="O9776" i="25"/>
  <c r="O9678" i="25"/>
  <c r="O9784" i="25"/>
  <c r="O9826" i="25"/>
  <c r="O9713" i="25"/>
  <c r="O9809" i="25"/>
  <c r="O9548" i="25"/>
  <c r="O9563" i="25"/>
  <c r="O9554" i="25"/>
  <c r="O9598" i="25"/>
  <c r="O9530" i="25"/>
  <c r="O9745" i="25"/>
  <c r="O9630" i="25"/>
  <c r="O9671" i="25"/>
  <c r="O9567" i="25"/>
  <c r="O9581" i="25"/>
  <c r="O9513" i="25"/>
  <c r="O9383" i="25"/>
  <c r="O9435" i="25"/>
  <c r="O9479" i="25"/>
  <c r="O9461" i="25"/>
  <c r="O9485" i="25"/>
  <c r="O9335" i="25"/>
  <c r="O9255" i="25"/>
  <c r="O9341" i="25"/>
  <c r="O9309" i="25"/>
  <c r="O9306" i="25"/>
  <c r="O9203" i="25"/>
  <c r="O9233" i="25"/>
  <c r="O9212" i="25"/>
  <c r="O9216" i="25"/>
  <c r="O9158" i="25"/>
  <c r="O9182" i="25"/>
  <c r="O9258" i="25"/>
  <c r="O9153" i="25"/>
  <c r="O10207" i="25"/>
  <c r="O9832" i="25"/>
  <c r="O9652" i="25"/>
  <c r="O9819" i="25"/>
  <c r="O9772" i="25"/>
  <c r="O9577" i="25"/>
  <c r="O9609" i="25"/>
  <c r="O9685" i="25"/>
  <c r="O9697" i="25"/>
  <c r="O9562" i="25"/>
  <c r="O9407" i="25"/>
  <c r="O9491" i="25"/>
  <c r="O9296" i="25"/>
  <c r="O9177" i="25"/>
  <c r="O9211" i="25"/>
  <c r="O9649" i="25"/>
  <c r="O9402" i="25"/>
  <c r="O9917" i="25"/>
  <c r="O9654" i="25"/>
  <c r="O9794" i="25"/>
  <c r="O9714" i="25"/>
  <c r="O9687" i="25"/>
  <c r="O9511" i="25"/>
  <c r="O9599" i="25"/>
  <c r="O9608" i="25"/>
  <c r="O9775" i="25"/>
  <c r="O9537" i="25"/>
  <c r="O9607" i="25"/>
  <c r="O9668" i="25"/>
  <c r="O9533" i="25"/>
  <c r="O9632" i="25"/>
  <c r="O9389" i="25"/>
  <c r="O9464" i="25"/>
  <c r="O9380" i="25"/>
  <c r="O9392" i="25"/>
  <c r="O9510" i="25"/>
  <c r="O9536" i="25"/>
  <c r="O9477" i="25"/>
  <c r="O9313" i="25"/>
  <c r="O9206" i="25"/>
  <c r="O9352" i="25"/>
  <c r="O9340" i="25"/>
  <c r="O9421" i="25"/>
  <c r="O9350" i="25"/>
  <c r="O9180" i="25"/>
  <c r="O9238" i="25"/>
  <c r="O9386" i="25"/>
  <c r="O9162" i="25"/>
  <c r="O9227" i="25"/>
  <c r="O9234" i="25"/>
  <c r="O9588" i="25"/>
  <c r="O9299" i="25"/>
  <c r="O9246" i="25"/>
  <c r="O9986" i="25"/>
  <c r="O10028" i="25"/>
  <c r="O9835" i="25"/>
  <c r="O9779" i="25"/>
  <c r="O9789" i="25"/>
  <c r="O9791" i="25"/>
  <c r="O9712" i="25"/>
  <c r="O9543" i="25"/>
  <c r="O9612" i="25"/>
  <c r="O9528" i="25"/>
  <c r="O9675" i="25"/>
  <c r="O9738" i="25"/>
  <c r="O9624" i="25"/>
  <c r="O9527" i="25"/>
  <c r="O9665" i="25"/>
  <c r="O9718" i="25"/>
  <c r="O9616" i="25"/>
  <c r="O9526" i="25"/>
  <c r="O9387" i="25"/>
  <c r="O9403" i="25"/>
  <c r="O9521" i="25"/>
  <c r="O9448" i="25"/>
  <c r="O9422" i="25"/>
  <c r="O9463" i="25"/>
  <c r="O9348" i="25"/>
  <c r="O9219" i="25"/>
  <c r="O9357" i="25"/>
  <c r="O9493" i="25"/>
  <c r="O9333" i="25"/>
  <c r="O9377" i="25"/>
  <c r="O9164" i="25"/>
  <c r="O9215" i="25"/>
  <c r="O9297" i="25"/>
  <c r="O9230" i="25"/>
  <c r="O9328" i="25"/>
  <c r="O9220" i="25"/>
  <c r="O9223" i="25"/>
  <c r="O9295" i="25"/>
  <c r="O9148" i="25"/>
  <c r="O9226" i="25"/>
  <c r="O9152" i="25"/>
  <c r="O9575" i="25"/>
  <c r="O9626" i="25"/>
  <c r="O9154" i="25"/>
  <c r="O9925" i="25"/>
  <c r="O9726" i="25"/>
  <c r="O9778" i="25"/>
  <c r="O9715" i="25"/>
  <c r="O9558" i="25"/>
  <c r="O9623" i="25"/>
  <c r="O9582" i="25"/>
  <c r="O9667" i="25"/>
  <c r="O9672" i="25"/>
  <c r="O9597" i="25"/>
  <c r="O9518" i="25"/>
  <c r="O9583" i="25"/>
  <c r="O9659" i="25"/>
  <c r="O9673" i="25"/>
  <c r="O9610" i="25"/>
  <c r="O9523" i="25"/>
  <c r="O9404" i="25"/>
  <c r="O9394" i="25"/>
  <c r="O9419" i="25"/>
  <c r="O9534" i="25"/>
  <c r="O9453" i="25"/>
  <c r="O9323" i="25"/>
  <c r="O9263" i="25"/>
  <c r="O9347" i="25"/>
  <c r="O9455" i="25"/>
  <c r="O9277" i="25"/>
  <c r="O9416" i="25"/>
  <c r="O9244" i="25"/>
  <c r="O9372" i="25"/>
  <c r="O9179" i="25"/>
  <c r="O9275" i="25"/>
  <c r="O9257" i="25"/>
  <c r="O9166" i="25"/>
  <c r="O9553" i="25"/>
  <c r="O9488" i="25"/>
  <c r="O9958" i="25"/>
  <c r="O9903" i="25"/>
  <c r="O9792" i="25"/>
  <c r="O9841" i="25"/>
  <c r="O9746" i="25"/>
  <c r="O9765" i="25"/>
  <c r="O9722" i="25"/>
  <c r="O9768" i="25"/>
  <c r="O9664" i="25"/>
  <c r="O9431" i="25"/>
  <c r="O9498" i="25"/>
  <c r="O9466" i="25"/>
  <c r="O9658" i="25"/>
  <c r="O9648" i="25"/>
  <c r="O9559" i="25"/>
  <c r="O9656" i="25"/>
  <c r="O9646" i="25"/>
  <c r="O9605" i="25"/>
  <c r="O9522" i="25"/>
  <c r="O9399" i="25"/>
  <c r="O9427" i="25"/>
  <c r="O9545" i="25"/>
  <c r="O9343" i="25"/>
  <c r="O9391" i="25"/>
  <c r="O9269" i="25"/>
  <c r="O9186" i="25"/>
  <c r="O9400" i="25"/>
  <c r="O9228" i="25"/>
  <c r="O9303" i="25"/>
  <c r="O9163" i="25"/>
  <c r="O9214" i="25"/>
  <c r="O9178" i="25"/>
  <c r="O9147" i="25"/>
  <c r="O9151" i="25"/>
  <c r="O9351" i="25"/>
  <c r="O9808" i="25"/>
  <c r="O9645" i="25"/>
  <c r="O9454" i="25"/>
  <c r="O9193" i="25"/>
  <c r="O9840" i="25"/>
  <c r="O9704" i="25"/>
  <c r="O9640" i="25"/>
  <c r="O9515" i="25"/>
  <c r="O9502" i="25"/>
  <c r="O9500" i="25"/>
  <c r="O9642" i="25"/>
  <c r="O9635" i="25"/>
  <c r="O9570" i="25"/>
  <c r="O9674" i="25"/>
  <c r="O9501" i="25"/>
  <c r="O9551" i="25"/>
  <c r="O9653" i="25"/>
  <c r="O9629" i="25"/>
  <c r="O9564" i="25"/>
  <c r="O9484" i="25"/>
  <c r="O9470" i="25"/>
  <c r="O9516" i="25"/>
  <c r="O9418" i="25"/>
  <c r="O9395" i="25"/>
  <c r="O9354" i="25"/>
  <c r="O9512" i="25"/>
  <c r="O9439" i="25"/>
  <c r="O9393" i="25"/>
  <c r="O9222" i="25"/>
  <c r="O9300" i="25"/>
  <c r="O9428" i="25"/>
  <c r="O9414" i="25"/>
  <c r="O9388" i="25"/>
  <c r="O9320" i="25"/>
  <c r="O9208" i="25"/>
  <c r="O9224" i="25"/>
  <c r="O9259" i="25"/>
  <c r="O9202" i="25"/>
  <c r="O9356" i="25"/>
  <c r="O9171" i="25"/>
  <c r="O9249" i="25"/>
  <c r="O9260" i="25"/>
  <c r="O9922" i="25"/>
  <c r="O9330" i="25"/>
  <c r="O9679" i="25"/>
  <c r="O9473" i="25"/>
  <c r="O9708" i="25"/>
  <c r="O9670" i="25"/>
  <c r="O9669" i="25"/>
  <c r="O9692" i="25"/>
  <c r="O9742" i="25"/>
  <c r="O9711" i="25"/>
  <c r="O9524" i="25"/>
  <c r="O9509" i="25"/>
  <c r="O9520" i="25"/>
  <c r="O9628" i="25"/>
  <c r="O9614" i="25"/>
  <c r="O9698" i="25"/>
  <c r="O9657" i="25"/>
  <c r="O9472" i="25"/>
  <c r="O9643" i="25"/>
  <c r="O9549" i="25"/>
  <c r="O9465" i="25"/>
  <c r="O9429" i="25"/>
  <c r="O9406" i="25"/>
  <c r="O9375" i="25"/>
  <c r="O9307" i="25"/>
  <c r="O9256" i="25"/>
  <c r="O9311" i="25"/>
  <c r="O9397" i="25"/>
  <c r="O9197" i="25"/>
  <c r="O9200" i="25"/>
  <c r="O9743" i="25"/>
  <c r="O9618" i="25"/>
  <c r="O9199" i="25"/>
  <c r="O9965" i="25"/>
  <c r="O10012" i="25"/>
  <c r="O9963" i="25"/>
  <c r="O9797" i="25"/>
  <c r="O9734" i="25"/>
  <c r="O9787" i="25"/>
  <c r="O9676" i="25"/>
  <c r="O9689" i="25"/>
  <c r="O9538" i="25"/>
  <c r="O9519" i="25"/>
  <c r="O9532" i="25"/>
  <c r="O9615" i="25"/>
  <c r="O9680" i="25"/>
  <c r="O9634" i="25"/>
  <c r="O9396" i="25"/>
  <c r="O9716" i="25"/>
  <c r="O9617" i="25"/>
  <c r="O9587" i="25"/>
  <c r="O9540" i="25"/>
  <c r="O9449" i="25"/>
  <c r="O9442" i="25"/>
  <c r="O9411" i="25"/>
  <c r="O9390" i="25"/>
  <c r="O9308" i="25"/>
  <c r="O9173" i="25"/>
  <c r="O9221" i="25"/>
  <c r="O9294" i="25"/>
  <c r="O9334" i="25"/>
  <c r="O9374" i="25"/>
  <c r="O9261" i="25"/>
  <c r="O9168" i="25"/>
  <c r="O9175" i="25"/>
  <c r="O9241" i="25"/>
  <c r="O9213" i="25"/>
  <c r="O9169" i="25"/>
  <c r="O9243" i="25"/>
  <c r="O9236" i="25"/>
  <c r="O9480" i="25"/>
  <c r="O9317" i="25"/>
  <c r="O9156" i="25"/>
  <c r="O9688" i="25"/>
  <c r="O9622" i="25"/>
  <c r="O9187" i="25"/>
  <c r="O9336" i="25"/>
  <c r="J9066" i="25"/>
  <c r="J9147" i="25" s="1"/>
  <c r="J9148" i="25" s="1"/>
  <c r="J9150" i="25" s="1"/>
  <c r="J9151" i="25" s="1"/>
  <c r="J9152" i="25" s="1"/>
  <c r="J9153" i="25" s="1"/>
  <c r="J9154" i="25" s="1"/>
  <c r="J9155" i="25" s="1"/>
  <c r="J9156" i="25" s="1"/>
  <c r="J9158" i="25" s="1"/>
  <c r="J9161" i="25" s="1"/>
  <c r="J9162" i="25" s="1"/>
  <c r="J9163" i="25" s="1"/>
  <c r="J9164" i="25" s="1"/>
  <c r="J9166" i="25" s="1"/>
  <c r="J9168" i="25" s="1"/>
  <c r="J9169" i="25" s="1"/>
  <c r="J9171" i="25" s="1"/>
  <c r="J9172" i="25" s="1"/>
  <c r="J9173" i="25" s="1"/>
  <c r="J9175" i="25" s="1"/>
  <c r="J9176" i="25" s="1"/>
  <c r="J9177" i="25" s="1"/>
  <c r="J9178" i="25" s="1"/>
  <c r="J9179" i="25" s="1"/>
  <c r="J9180" i="25" s="1"/>
  <c r="J9182" i="25" s="1"/>
  <c r="J9185" i="25" s="1"/>
  <c r="J9186" i="25" s="1"/>
  <c r="J9187" i="25" s="1"/>
  <c r="J9191" i="25" s="1"/>
  <c r="J9192" i="25" s="1"/>
  <c r="J9193" i="25" s="1"/>
  <c r="J9194" i="25" s="1"/>
  <c r="J9196" i="25" s="1"/>
  <c r="J9197" i="25" s="1"/>
  <c r="J9199" i="25" s="1"/>
  <c r="J9200" i="25" s="1"/>
  <c r="J9201" i="25" s="1"/>
  <c r="J9202" i="25" s="1"/>
  <c r="J9203" i="25" s="1"/>
  <c r="J9206" i="25" s="1"/>
  <c r="J9207" i="25" s="1"/>
  <c r="J9208" i="25" s="1"/>
  <c r="J9211" i="25" s="1"/>
  <c r="J9212" i="25" s="1"/>
  <c r="J9213" i="25" s="1"/>
  <c r="J9214" i="25" s="1"/>
  <c r="J9215" i="25" s="1"/>
  <c r="J9216" i="25" s="1"/>
  <c r="J9218" i="25" s="1"/>
  <c r="J9219" i="25" s="1"/>
  <c r="J9220" i="25" s="1"/>
  <c r="J9221" i="25" s="1"/>
  <c r="J9222" i="25" s="1"/>
  <c r="J9223" i="25" s="1"/>
  <c r="J9224" i="25" s="1"/>
  <c r="J9226" i="25" s="1"/>
  <c r="J9227" i="25" s="1"/>
  <c r="J9228" i="25" s="1"/>
  <c r="J9230" i="25" s="1"/>
  <c r="J9233" i="25" s="1"/>
  <c r="J9234" i="25" s="1"/>
  <c r="J9235" i="25" s="1"/>
  <c r="J9236" i="25" s="1"/>
  <c r="J9238" i="25" s="1"/>
  <c r="J9239" i="25" s="1"/>
  <c r="J9241" i="25" s="1"/>
  <c r="J9243" i="25" s="1"/>
  <c r="J9244" i="25" s="1"/>
  <c r="J9246" i="25" s="1"/>
  <c r="J9247" i="25" s="1"/>
  <c r="J9249" i="25" s="1"/>
  <c r="J9253" i="25" s="1"/>
  <c r="J9255" i="25" s="1"/>
  <c r="J9256" i="25" s="1"/>
  <c r="J9257" i="25" s="1"/>
  <c r="J9258" i="25" s="1"/>
  <c r="J9259" i="25" s="1"/>
  <c r="J9260" i="25" s="1"/>
  <c r="J9261" i="25" s="1"/>
  <c r="J9262" i="25" s="1"/>
  <c r="J9263" i="25" s="1"/>
  <c r="J9268" i="25" s="1"/>
  <c r="J9269" i="25" s="1"/>
  <c r="J9271" i="25" s="1"/>
  <c r="J9274" i="25" s="1"/>
  <c r="J9275" i="25" s="1"/>
  <c r="J9277" i="25" s="1"/>
  <c r="J9293" i="25" s="1"/>
  <c r="J9294" i="25" s="1"/>
  <c r="J9295" i="25" s="1"/>
  <c r="J9296" i="25" s="1"/>
  <c r="J9297" i="25" s="1"/>
  <c r="J9299" i="25" s="1"/>
  <c r="J9300" i="25" s="1"/>
  <c r="J9301" i="25" s="1"/>
  <c r="J9303" i="25" s="1"/>
  <c r="J9305" i="25" s="1"/>
  <c r="J9306" i="25" s="1"/>
  <c r="J9307" i="25" s="1"/>
  <c r="J9308" i="25" s="1"/>
  <c r="J9309" i="25" s="1"/>
  <c r="J9311" i="25" s="1"/>
  <c r="J9312" i="25" s="1"/>
  <c r="J9313" i="25" s="1"/>
  <c r="J9314" i="25" s="1"/>
  <c r="J9315" i="25" s="1"/>
  <c r="J9316" i="25" s="1"/>
  <c r="J9317" i="25" s="1"/>
  <c r="J9318" i="25" s="1"/>
  <c r="J9320" i="25" s="1"/>
  <c r="J9323" i="25" s="1"/>
  <c r="J9326" i="25" s="1"/>
  <c r="J9328" i="25" s="1"/>
  <c r="J9330" i="25" s="1"/>
  <c r="J9332" i="25" s="1"/>
  <c r="J9333" i="25" s="1"/>
  <c r="J9334" i="25" s="1"/>
  <c r="J9335" i="25" s="1"/>
  <c r="J9336" i="25" s="1"/>
  <c r="J9339" i="25" s="1"/>
  <c r="J9340" i="25" s="1"/>
  <c r="J9341" i="25" s="1"/>
  <c r="J9343" i="25" s="1"/>
  <c r="J9344" i="25" s="1"/>
  <c r="J9346" i="25" s="1"/>
  <c r="J9347" i="25" s="1"/>
  <c r="J9348" i="25" s="1"/>
  <c r="J9349" i="25" s="1"/>
  <c r="J9350" i="25" s="1"/>
  <c r="J9351" i="25" s="1"/>
  <c r="J9352" i="25" s="1"/>
  <c r="J9354" i="25" s="1"/>
  <c r="J9356" i="25" s="1"/>
  <c r="J9357" i="25" s="1"/>
  <c r="J9365" i="25" s="1"/>
  <c r="J9366" i="25" s="1"/>
  <c r="J9368" i="25" s="1"/>
  <c r="J9372" i="25" s="1"/>
  <c r="J9374" i="25" s="1"/>
  <c r="J9375" i="25" s="1"/>
  <c r="J9376" i="25" s="1"/>
  <c r="J9377" i="25" s="1"/>
  <c r="J9380" i="25" s="1"/>
  <c r="J9383" i="25" s="1"/>
  <c r="J9386" i="25" s="1"/>
  <c r="J9387" i="25" s="1"/>
  <c r="J9388" i="25" s="1"/>
  <c r="J9389" i="25" s="1"/>
  <c r="J9390" i="25" s="1"/>
  <c r="J9391" i="25" s="1"/>
  <c r="J9392" i="25" s="1"/>
  <c r="J9393" i="25" s="1"/>
  <c r="J9394" i="25" s="1"/>
  <c r="J9395" i="25" s="1"/>
  <c r="J9396" i="25" s="1"/>
  <c r="J9397" i="25" s="1"/>
  <c r="J9399" i="25" s="1"/>
  <c r="J9400" i="25" s="1"/>
  <c r="J9401" i="25" s="1"/>
  <c r="J9402" i="25" s="1"/>
  <c r="J9403" i="25" s="1"/>
  <c r="J9404" i="25" s="1"/>
  <c r="J9406" i="25" s="1"/>
  <c r="J9407" i="25" s="1"/>
  <c r="J9411" i="25" s="1"/>
  <c r="J9412" i="25" s="1"/>
  <c r="J9413" i="25" s="1"/>
  <c r="J9414" i="25" s="1"/>
  <c r="J9416" i="25" s="1"/>
  <c r="J9418" i="25" s="1"/>
  <c r="J9419" i="25" s="1"/>
  <c r="J9420" i="25" s="1"/>
  <c r="J9421" i="25" s="1"/>
  <c r="J9422" i="25" s="1"/>
  <c r="J9424" i="25" s="1"/>
  <c r="J9427" i="25" s="1"/>
  <c r="J9428" i="25" s="1"/>
  <c r="J9429" i="25" s="1"/>
  <c r="J9431" i="25" s="1"/>
  <c r="J9434" i="25" s="1"/>
  <c r="J9435" i="25" s="1"/>
  <c r="J9438" i="25" s="1"/>
  <c r="J9439" i="25" s="1"/>
  <c r="J9440" i="25" s="1"/>
  <c r="J9441" i="25" s="1"/>
  <c r="J9442" i="25" s="1"/>
  <c r="J9443" i="25" s="1"/>
  <c r="J9448" i="25" s="1"/>
  <c r="J9449" i="25" s="1"/>
  <c r="J9451" i="25" s="1"/>
  <c r="J9452" i="25" s="1"/>
  <c r="J9453" i="25" s="1"/>
  <c r="J9454" i="25" s="1"/>
  <c r="J9455" i="25" s="1"/>
  <c r="J9456" i="25" s="1"/>
  <c r="J9458" i="25" s="1"/>
  <c r="J9461" i="25" s="1"/>
  <c r="J9463" i="25" s="1"/>
  <c r="J9464" i="25" s="1"/>
  <c r="J9465" i="25" s="1"/>
  <c r="J9466" i="25" s="1"/>
  <c r="J9470" i="25" s="1"/>
  <c r="J9472" i="25" s="1"/>
  <c r="J9473" i="25" s="1"/>
  <c r="J9474" i="25" s="1"/>
  <c r="J9475" i="25" s="1"/>
  <c r="J9477" i="25" s="1"/>
  <c r="J9479" i="25" s="1"/>
  <c r="J9480" i="25" s="1"/>
  <c r="J9481" i="25" s="1"/>
  <c r="J9482" i="25" s="1"/>
  <c r="J9484" i="25" s="1"/>
  <c r="J9485" i="25" s="1"/>
  <c r="J9486" i="25" s="1"/>
  <c r="J9487" i="25" s="1"/>
  <c r="J9488" i="25" s="1"/>
  <c r="J9489" i="25" s="1"/>
  <c r="J9491" i="25" s="1"/>
  <c r="J9493" i="25" s="1"/>
  <c r="J9494" i="25" s="1"/>
  <c r="J9498" i="25" s="1"/>
  <c r="J9499" i="25" s="1"/>
  <c r="J9500" i="25" s="1"/>
  <c r="J9501" i="25" s="1"/>
  <c r="J9502" i="25" s="1"/>
  <c r="J9509" i="25" s="1"/>
  <c r="J9510" i="25" s="1"/>
  <c r="J9511" i="25" s="1"/>
  <c r="J9512" i="25" s="1"/>
  <c r="J9513" i="25" s="1"/>
  <c r="J9515" i="25" s="1"/>
  <c r="J9516" i="25" s="1"/>
  <c r="J9518" i="25" s="1"/>
  <c r="J9519" i="25" s="1"/>
  <c r="J9520" i="25" s="1"/>
  <c r="J9521" i="25" s="1"/>
  <c r="J9522" i="25" s="1"/>
  <c r="J9523" i="25" s="1"/>
  <c r="J9524" i="25" s="1"/>
  <c r="J9526" i="25" s="1"/>
  <c r="J9527" i="25" s="1"/>
  <c r="J9528" i="25" s="1"/>
  <c r="J9529" i="25" s="1"/>
  <c r="J9530" i="25" s="1"/>
  <c r="J9531" i="25" s="1"/>
  <c r="J9532" i="25" s="1"/>
  <c r="J9533" i="25" s="1"/>
  <c r="J9534" i="25" s="1"/>
  <c r="J9535" i="25" s="1"/>
  <c r="J9536" i="25" s="1"/>
  <c r="J9537" i="25" s="1"/>
  <c r="J9538" i="25" s="1"/>
  <c r="J9539" i="25" s="1"/>
  <c r="J9540" i="25" s="1"/>
  <c r="J9541" i="25" s="1"/>
  <c r="J9542" i="25" s="1"/>
  <c r="J9543" i="25" s="1"/>
  <c r="J9545" i="25" s="1"/>
  <c r="J9546" i="25" s="1"/>
  <c r="J9547" i="25" s="1"/>
  <c r="J9548" i="25" s="1"/>
  <c r="J9549" i="25" s="1"/>
  <c r="J9551" i="25" s="1"/>
  <c r="J9553" i="25" s="1"/>
  <c r="J9554" i="25" s="1"/>
  <c r="J9556" i="25" s="1"/>
  <c r="J9557" i="25" s="1"/>
  <c r="J9558" i="25" s="1"/>
  <c r="J9559" i="25" s="1"/>
  <c r="J9560" i="25" s="1"/>
  <c r="J9562" i="25" s="1"/>
  <c r="J9563" i="25" s="1"/>
  <c r="J9564" i="25" s="1"/>
  <c r="J9565" i="25" s="1"/>
  <c r="J9566" i="25" s="1"/>
  <c r="J9567" i="25" s="1"/>
  <c r="J9568" i="25" s="1"/>
  <c r="J9569" i="25" s="1"/>
  <c r="J9570" i="25" s="1"/>
  <c r="J9571" i="25" s="1"/>
  <c r="J9573" i="25" s="1"/>
  <c r="J9574" i="25" s="1"/>
  <c r="J9575" i="25" s="1"/>
  <c r="J9577" i="25" s="1"/>
  <c r="J9581" i="25" s="1"/>
  <c r="J9582" i="25" s="1"/>
  <c r="J9583" i="25" s="1"/>
  <c r="J9585" i="25" s="1"/>
  <c r="J9586" i="25" s="1"/>
  <c r="J9587" i="25" s="1"/>
  <c r="J9588" i="25" s="1"/>
  <c r="J9597" i="25" s="1"/>
  <c r="J9598" i="25" s="1"/>
  <c r="J9599" i="25" s="1"/>
  <c r="J9600" i="25" s="1"/>
  <c r="J9603" i="25" s="1"/>
  <c r="J9605" i="25" s="1"/>
  <c r="J9606" i="25" s="1"/>
  <c r="J9607" i="25" s="1"/>
  <c r="J9608" i="25" s="1"/>
  <c r="J9609" i="25" s="1"/>
  <c r="J9610" i="25" s="1"/>
  <c r="J9611" i="25" s="1"/>
  <c r="J9612" i="25" s="1"/>
  <c r="J9613" i="25" s="1"/>
  <c r="J9614" i="25" s="1"/>
  <c r="J9615" i="25" s="1"/>
  <c r="J9616" i="25" s="1"/>
  <c r="J9617" i="25" s="1"/>
  <c r="J9618" i="25" s="1"/>
  <c r="J9620" i="25" s="1"/>
  <c r="J9622" i="25" s="1"/>
  <c r="J9623" i="25" s="1"/>
  <c r="J9624" i="25" s="1"/>
  <c r="J9626" i="25" s="1"/>
  <c r="J9628" i="25" s="1"/>
  <c r="J9629" i="25" s="1"/>
  <c r="J9630" i="25" s="1"/>
  <c r="J9632" i="25" s="1"/>
  <c r="J9633" i="25" s="1"/>
  <c r="J9634" i="25" s="1"/>
  <c r="J9635" i="25" s="1"/>
  <c r="J9639" i="25" s="1"/>
  <c r="J9640" i="25" s="1"/>
  <c r="J9641" i="25" s="1"/>
  <c r="J9642" i="25" s="1"/>
  <c r="J9643" i="25" s="1"/>
  <c r="J9644" i="25" s="1"/>
  <c r="J9645" i="25" s="1"/>
  <c r="J9646" i="25" s="1"/>
  <c r="J9647" i="25" s="1"/>
  <c r="J9648" i="25" s="1"/>
  <c r="J9649" i="25" s="1"/>
  <c r="J9650" i="25" s="1"/>
  <c r="J9651" i="25" s="1"/>
  <c r="J9652" i="25" s="1"/>
  <c r="J9653" i="25" s="1"/>
  <c r="J9654" i="25" s="1"/>
  <c r="J9655" i="25" s="1"/>
  <c r="J9656" i="25" s="1"/>
  <c r="J9657" i="25" s="1"/>
  <c r="J9658" i="25" s="1"/>
  <c r="J9659" i="25" s="1"/>
  <c r="J9660" i="25" s="1"/>
  <c r="J9662" i="25" s="1"/>
  <c r="J9664" i="25" s="1"/>
  <c r="J9665" i="25" s="1"/>
  <c r="J9666" i="25" s="1"/>
  <c r="J9667" i="25" s="1"/>
  <c r="J9668" i="25" s="1"/>
  <c r="J9669" i="25" s="1"/>
  <c r="J9670" i="25" s="1"/>
  <c r="J9671" i="25" s="1"/>
  <c r="J9672" i="25" s="1"/>
  <c r="J9673" i="25" s="1"/>
  <c r="J9674" i="25" s="1"/>
  <c r="J9675" i="25" s="1"/>
  <c r="J9676" i="25" s="1"/>
  <c r="J9677" i="25" s="1"/>
  <c r="J9678" i="25" s="1"/>
  <c r="J9679" i="25" s="1"/>
  <c r="J9680" i="25" s="1"/>
  <c r="J9683" i="25" s="1"/>
  <c r="J9684" i="25" s="1"/>
  <c r="J9685" i="25" s="1"/>
  <c r="J9686" i="25" s="1"/>
  <c r="J9687" i="25" s="1"/>
  <c r="J9688" i="25" s="1"/>
  <c r="J9689" i="25" s="1"/>
  <c r="J9690" i="25" s="1"/>
  <c r="J9691" i="25" s="1"/>
  <c r="J9692" i="25" s="1"/>
  <c r="J9697" i="25" s="1"/>
  <c r="J9698" i="25" s="1"/>
  <c r="J9699" i="25" s="1"/>
  <c r="J9703" i="25" s="1"/>
  <c r="J9704" i="25" s="1"/>
  <c r="J9708" i="25" s="1"/>
  <c r="J9711" i="25" s="1"/>
  <c r="J9712" i="25" s="1"/>
  <c r="J9713" i="25" s="1"/>
  <c r="J9714" i="25" s="1"/>
  <c r="J9715" i="25" s="1"/>
  <c r="J9716" i="25" s="1"/>
  <c r="J9717" i="25" s="1"/>
  <c r="J9718" i="25" s="1"/>
  <c r="J9719" i="25" s="1"/>
  <c r="J9720" i="25" s="1"/>
  <c r="J9721" i="25" s="1"/>
  <c r="J9722" i="25" s="1"/>
  <c r="J9726" i="25" s="1"/>
  <c r="J9732" i="25" s="1"/>
  <c r="J9733" i="25" s="1"/>
  <c r="J9734" i="25" s="1"/>
  <c r="J9738" i="25" s="1"/>
  <c r="J9740" i="25" s="1"/>
  <c r="J9741" i="25" s="1"/>
  <c r="J9742" i="25" s="1"/>
  <c r="J9743" i="25" s="1"/>
  <c r="J9744" i="25" s="1"/>
  <c r="J9745" i="25" s="1"/>
  <c r="J9746" i="25" s="1"/>
  <c r="J9765" i="25" s="1"/>
  <c r="J9767" i="25" s="1"/>
  <c r="J9768" i="25" s="1"/>
  <c r="J9771" i="25" s="1"/>
  <c r="J9772" i="25" s="1"/>
  <c r="J9773" i="25" s="1"/>
  <c r="J9774" i="25" s="1"/>
  <c r="J9775" i="25" s="1"/>
  <c r="J9776" i="25" s="1"/>
  <c r="J9777" i="25" s="1"/>
  <c r="J9778" i="25" s="1"/>
  <c r="J9779" i="25" s="1"/>
  <c r="J9780" i="25" s="1"/>
  <c r="J9781" i="25" s="1"/>
  <c r="J9783" i="25" s="1"/>
  <c r="J9784" i="25" s="1"/>
  <c r="J9785" i="25" s="1"/>
  <c r="J9786" i="25" s="1"/>
  <c r="J9787" i="25" s="1"/>
  <c r="J9789" i="25" s="1"/>
  <c r="J9790" i="25" s="1"/>
  <c r="J9791" i="25" s="1"/>
  <c r="J9792" i="25" s="1"/>
  <c r="J9794" i="25" s="1"/>
  <c r="J9795" i="25" s="1"/>
  <c r="J9796" i="25" s="1"/>
  <c r="J9797" i="25" s="1"/>
  <c r="J9798" i="25" s="1"/>
  <c r="J9799" i="25" s="1"/>
  <c r="J9803" i="25" s="1"/>
  <c r="J9804" i="25" s="1"/>
  <c r="J9807" i="25" s="1"/>
  <c r="J9808" i="25" s="1"/>
  <c r="J9809" i="25" s="1"/>
  <c r="J9810" i="25" s="1"/>
  <c r="J9815" i="25" s="1"/>
  <c r="J9819" i="25" s="1"/>
  <c r="J9820" i="25" s="1"/>
  <c r="J9821" i="25" s="1"/>
  <c r="J9824" i="25" s="1"/>
  <c r="J9825" i="25" s="1"/>
  <c r="J9826" i="25" s="1"/>
  <c r="J9827" i="25" s="1"/>
  <c r="J9829" i="25" s="1"/>
  <c r="J9830" i="25" s="1"/>
  <c r="J9831" i="25" s="1"/>
  <c r="J9832" i="25" s="1"/>
  <c r="J9833" i="25" s="1"/>
  <c r="J9834" i="25" s="1"/>
  <c r="J9835" i="25" s="1"/>
  <c r="J9837" i="25" s="1"/>
  <c r="J9838" i="25" s="1"/>
  <c r="J9840" i="25" s="1"/>
  <c r="J9841" i="25" s="1"/>
  <c r="J9843" i="25" s="1"/>
  <c r="J9846" i="25" s="1"/>
  <c r="J9847" i="25" s="1"/>
  <c r="J9848" i="25" s="1"/>
  <c r="J9874" i="25" s="1"/>
  <c r="J9877" i="25" s="1"/>
  <c r="J9878" i="25" s="1"/>
  <c r="J9879" i="25" s="1"/>
  <c r="J9882" i="25" s="1"/>
  <c r="J9883" i="25" s="1"/>
  <c r="J9884" i="25" s="1"/>
  <c r="J9885" i="25" s="1"/>
  <c r="J9887" i="25" s="1"/>
  <c r="J9889" i="25" s="1"/>
  <c r="J9894" i="25" s="1"/>
  <c r="J9895" i="25" s="1"/>
  <c r="J9896" i="25" s="1"/>
  <c r="J9897" i="25" s="1"/>
  <c r="J9898" i="25" s="1"/>
  <c r="J9899" i="25" s="1"/>
  <c r="J9900" i="25" s="1"/>
  <c r="J9901" i="25" s="1"/>
  <c r="J9902" i="25" s="1"/>
  <c r="J9903" i="25" s="1"/>
  <c r="J9904" i="25" s="1"/>
  <c r="J9905" i="25" s="1"/>
  <c r="J9906" i="25" s="1"/>
  <c r="J9907" i="25" s="1"/>
  <c r="J9908" i="25" s="1"/>
  <c r="J9909" i="25" s="1"/>
  <c r="J9910" i="25" s="1"/>
  <c r="J9911" i="25" s="1"/>
  <c r="J9912" i="25" s="1"/>
  <c r="J9913" i="25" s="1"/>
  <c r="J9915" i="25" s="1"/>
  <c r="J9916" i="25" s="1"/>
  <c r="J9917" i="25" s="1"/>
  <c r="J9918" i="25" s="1"/>
  <c r="J9919" i="25" s="1"/>
  <c r="J9920" i="25" s="1"/>
  <c r="J9921" i="25" s="1"/>
  <c r="J9922" i="25" s="1"/>
  <c r="J9923" i="25" s="1"/>
  <c r="J9924" i="25" s="1"/>
  <c r="J9925" i="25" s="1"/>
  <c r="J9927" i="25" s="1"/>
  <c r="J9928" i="25" s="1"/>
  <c r="J9929" i="25" s="1"/>
  <c r="J9930" i="25" s="1"/>
  <c r="J9931" i="25" s="1"/>
  <c r="J9932" i="25" s="1"/>
  <c r="J9933" i="25" s="1"/>
  <c r="J9934" i="25" s="1"/>
  <c r="J9935" i="25" s="1"/>
  <c r="J9936" i="25" s="1"/>
  <c r="J9937" i="25" s="1"/>
  <c r="J9938" i="25" s="1"/>
  <c r="J9939" i="25" s="1"/>
  <c r="J9940" i="25" s="1"/>
  <c r="J9942" i="25" s="1"/>
  <c r="J9945" i="25" s="1"/>
  <c r="J9947" i="25" s="1"/>
  <c r="J9948" i="25" s="1"/>
  <c r="J9950" i="25" s="1"/>
  <c r="J9951" i="25" s="1"/>
  <c r="J9952" i="25" s="1"/>
  <c r="J9953" i="25" s="1"/>
  <c r="J9954" i="25" s="1"/>
  <c r="J9955" i="25" s="1"/>
  <c r="J9956" i="25" s="1"/>
  <c r="J9958" i="25" s="1"/>
  <c r="J9959" i="25" s="1"/>
  <c r="J9962" i="25" s="1"/>
  <c r="J9963" i="25" s="1"/>
  <c r="J9965" i="25" s="1"/>
  <c r="J9967" i="25" s="1"/>
  <c r="J9969" i="25" s="1"/>
  <c r="J9971" i="25" s="1"/>
  <c r="J9974" i="25" s="1"/>
  <c r="J9975" i="25" s="1"/>
  <c r="J9976" i="25" s="1"/>
  <c r="J9977" i="25" s="1"/>
  <c r="J9978" i="25" s="1"/>
  <c r="J9979" i="25" s="1"/>
  <c r="J9981" i="25" s="1"/>
  <c r="J9982" i="25" s="1"/>
  <c r="J9983" i="25" s="1"/>
  <c r="J9985" i="25" s="1"/>
  <c r="J9986" i="25" s="1"/>
  <c r="J9987" i="25" s="1"/>
  <c r="J9993" i="25" s="1"/>
  <c r="J9994" i="25" s="1"/>
  <c r="J9996" i="25" s="1"/>
  <c r="J9997" i="25" s="1"/>
  <c r="J9998" i="25" s="1"/>
  <c r="J9999" i="25" s="1"/>
  <c r="J10000" i="25" s="1"/>
  <c r="J10001" i="25" s="1"/>
  <c r="J10003" i="25" s="1"/>
  <c r="J10004" i="25" s="1"/>
  <c r="J10005" i="25" s="1"/>
  <c r="J10006" i="25" s="1"/>
  <c r="J10007" i="25" s="1"/>
  <c r="J10008" i="25" s="1"/>
  <c r="J10011" i="25" s="1"/>
  <c r="J10012" i="25" s="1"/>
  <c r="J10014" i="25" s="1"/>
  <c r="J10015" i="25" s="1"/>
  <c r="J10016" i="25" s="1"/>
  <c r="J10018" i="25" s="1"/>
  <c r="J10020" i="25" s="1"/>
  <c r="J10021" i="25" s="1"/>
  <c r="J10022" i="25" s="1"/>
  <c r="J10023" i="25" s="1"/>
  <c r="J10024" i="25" s="1"/>
  <c r="J10025" i="25" s="1"/>
  <c r="J10026" i="25" s="1"/>
  <c r="J10027" i="25" s="1"/>
  <c r="J10028" i="25" s="1"/>
  <c r="J10029" i="25" s="1"/>
  <c r="J10031" i="25" s="1"/>
  <c r="J10032" i="25" s="1"/>
  <c r="J10033" i="25" s="1"/>
  <c r="J10034" i="25" s="1"/>
  <c r="J10037" i="25" s="1"/>
  <c r="J10039" i="25" s="1"/>
  <c r="J10046" i="25" s="1"/>
  <c r="J10053" i="25" s="1"/>
  <c r="J10054" i="25" s="1"/>
  <c r="J10072" i="25" s="1"/>
  <c r="J10204" i="25" s="1"/>
  <c r="J10206" i="25" s="1"/>
  <c r="J10207" i="25" s="1"/>
  <c r="J10210" i="25" s="1"/>
  <c r="J10224" i="25" s="1"/>
  <c r="J10244" i="25" s="1"/>
  <c r="J10261" i="25" s="1"/>
  <c r="J10262" i="25" s="1"/>
  <c r="J10334" i="25" s="1"/>
  <c r="J10349" i="25" s="1"/>
  <c r="J10350" i="25" s="1"/>
  <c r="J10408" i="25" s="1"/>
  <c r="J10523" i="25" s="1"/>
  <c r="J10584" i="25" s="1"/>
  <c r="J10588" i="25" s="1"/>
  <c r="J10596" i="25" s="1"/>
  <c r="J10680" i="25" s="1"/>
  <c r="J10796" i="25" s="1"/>
  <c r="J10882" i="25" s="1"/>
  <c r="J10899" i="25" s="1"/>
  <c r="J11037" i="25" s="1"/>
  <c r="J11254" i="25" s="1"/>
  <c r="J11255" i="25" s="1"/>
  <c r="J11264" i="25" s="1"/>
  <c r="J11311" i="25" s="1"/>
  <c r="J11318" i="25" s="1"/>
  <c r="J11325" i="25" s="1"/>
  <c r="J11394" i="25" s="1"/>
  <c r="J11446" i="25" s="1"/>
  <c r="J11489" i="25" s="1"/>
  <c r="J11493" i="25" s="1"/>
  <c r="J11540" i="25" s="1"/>
  <c r="J11597" i="25" s="1"/>
  <c r="J11620" i="25" s="1"/>
  <c r="J11759" i="25" s="1"/>
  <c r="J11786" i="25" s="1"/>
  <c r="J11821" i="25" s="1"/>
  <c r="J11850" i="25" s="1"/>
  <c r="J11897" i="25" s="1"/>
  <c r="J11906" i="25" s="1"/>
  <c r="J12042" i="25" s="1"/>
  <c r="J12121" i="25" s="1"/>
  <c r="J12134" i="25" s="1"/>
  <c r="J12148" i="25" s="1"/>
  <c r="J12240" i="25" s="1"/>
  <c r="J12265" i="25" s="1"/>
  <c r="J12344" i="25" s="1"/>
  <c r="J12360" i="25" s="1"/>
  <c r="J12381" i="25" s="1"/>
  <c r="J12386" i="25" s="1"/>
  <c r="J12502" i="25" s="1"/>
  <c r="J12523" i="25" s="1"/>
  <c r="J12525" i="25" s="1"/>
  <c r="J12593" i="25" s="1"/>
  <c r="J12715" i="25" s="1"/>
  <c r="J12729" i="25" s="1"/>
  <c r="J12897" i="25" s="1"/>
  <c r="J12987" i="25" s="1"/>
  <c r="J12988" i="25" s="1"/>
  <c r="J13037" i="25" s="1"/>
  <c r="J13047" i="25" s="1"/>
  <c r="J13062" i="25" s="1"/>
  <c r="J13105" i="25" s="1"/>
  <c r="J13134" i="25" s="1"/>
  <c r="J13160" i="25" s="1"/>
  <c r="J13305" i="25" s="1"/>
  <c r="K9066" i="25"/>
  <c r="M8530" i="25"/>
  <c r="M8531" i="25"/>
  <c r="M8532" i="25"/>
  <c r="M8533" i="25"/>
  <c r="M8534" i="25"/>
  <c r="M8535" i="25"/>
  <c r="M8536" i="25"/>
  <c r="M8537" i="25"/>
  <c r="M8538" i="25"/>
  <c r="M8539" i="25"/>
  <c r="M8540" i="25"/>
  <c r="M8541" i="25"/>
  <c r="M8542" i="25"/>
  <c r="M8543" i="25"/>
  <c r="M8544" i="25"/>
  <c r="M8545" i="25"/>
  <c r="M8546" i="25"/>
  <c r="M8547" i="25"/>
  <c r="M8548" i="25"/>
  <c r="M8549" i="25"/>
  <c r="M8550" i="25"/>
  <c r="M8551" i="25"/>
  <c r="M8552" i="25"/>
  <c r="M8553" i="25"/>
  <c r="M8554" i="25"/>
  <c r="M8555" i="25"/>
  <c r="M8556" i="25"/>
  <c r="M8557" i="25"/>
  <c r="M8558" i="25"/>
  <c r="M8559" i="25"/>
  <c r="M8560" i="25"/>
  <c r="M8561" i="25"/>
  <c r="M8562" i="25"/>
  <c r="M8563" i="25"/>
  <c r="M8564" i="25"/>
  <c r="M8565" i="25"/>
  <c r="M8566" i="25"/>
  <c r="M8567" i="25"/>
  <c r="M8568" i="25"/>
  <c r="M8569" i="25"/>
  <c r="M8570" i="25"/>
  <c r="M8571" i="25"/>
  <c r="M8572" i="25"/>
  <c r="M8573" i="25"/>
  <c r="M8574" i="25"/>
  <c r="M8575" i="25"/>
  <c r="M8576" i="25"/>
  <c r="M8577" i="25"/>
  <c r="M8578" i="25"/>
  <c r="M8579" i="25"/>
  <c r="M8580" i="25"/>
  <c r="M8581" i="25"/>
  <c r="M8582" i="25"/>
  <c r="M8583" i="25"/>
  <c r="M8584" i="25"/>
  <c r="M8585" i="25"/>
  <c r="M8586" i="25"/>
  <c r="M8587" i="25"/>
  <c r="M8588" i="25"/>
  <c r="M8589" i="25"/>
  <c r="M8590" i="25"/>
  <c r="M8591" i="25"/>
  <c r="M8592" i="25"/>
  <c r="M8593" i="25"/>
  <c r="M8594" i="25"/>
  <c r="M8595" i="25"/>
  <c r="M8596" i="25"/>
  <c r="M8597" i="25"/>
  <c r="M8598" i="25"/>
  <c r="M8599" i="25"/>
  <c r="M8600" i="25"/>
  <c r="M8601" i="25"/>
  <c r="M8602" i="25"/>
  <c r="M8603" i="25"/>
  <c r="M8604" i="25"/>
  <c r="M8605" i="25"/>
  <c r="M8606" i="25"/>
  <c r="M8607" i="25"/>
  <c r="M8608" i="25"/>
  <c r="M8609" i="25"/>
  <c r="M8610" i="25"/>
  <c r="M8611" i="25"/>
  <c r="M8612" i="25"/>
  <c r="M8613" i="25"/>
  <c r="M8614" i="25"/>
  <c r="M8615" i="25"/>
  <c r="M8616" i="25"/>
  <c r="M8617" i="25"/>
  <c r="M8618" i="25"/>
  <c r="M8619" i="25"/>
  <c r="M8620" i="25"/>
  <c r="M8621" i="25"/>
  <c r="M8622" i="25"/>
  <c r="M8623" i="25"/>
  <c r="M8624" i="25"/>
  <c r="M8625" i="25"/>
  <c r="M8626" i="25"/>
  <c r="M8627" i="25"/>
  <c r="M8628" i="25"/>
  <c r="M8629" i="25"/>
  <c r="M8630" i="25"/>
  <c r="M8631" i="25"/>
  <c r="M8632" i="25"/>
  <c r="M8633" i="25"/>
  <c r="M8634" i="25"/>
  <c r="M8635" i="25"/>
  <c r="M8636" i="25"/>
  <c r="M8637" i="25"/>
  <c r="M8638" i="25"/>
  <c r="M8639" i="25"/>
  <c r="M8640" i="25"/>
  <c r="M8641" i="25"/>
  <c r="M8642" i="25"/>
  <c r="M8643" i="25"/>
  <c r="M8644" i="25"/>
  <c r="M8645" i="25"/>
  <c r="M8646" i="25"/>
  <c r="M8647" i="25"/>
  <c r="M8648" i="25"/>
  <c r="M8649" i="25"/>
  <c r="M8650" i="25"/>
  <c r="M8651" i="25"/>
  <c r="M8652" i="25"/>
  <c r="M8653" i="25"/>
  <c r="M8654" i="25"/>
  <c r="M8655" i="25"/>
  <c r="M8656" i="25"/>
  <c r="M8657" i="25"/>
  <c r="M8658" i="25"/>
  <c r="M8659" i="25"/>
  <c r="M8660" i="25"/>
  <c r="M8661" i="25"/>
  <c r="M8662" i="25"/>
  <c r="M8663" i="25"/>
  <c r="M8664" i="25"/>
  <c r="M8665" i="25"/>
  <c r="M8666" i="25"/>
  <c r="M8667" i="25"/>
  <c r="M8668" i="25"/>
  <c r="M8669" i="25"/>
  <c r="M8670" i="25"/>
  <c r="M8671" i="25"/>
  <c r="M8672" i="25"/>
  <c r="M8673" i="25"/>
  <c r="M8674" i="25"/>
  <c r="M8675" i="25"/>
  <c r="M8676" i="25"/>
  <c r="M8677" i="25"/>
  <c r="M8678" i="25"/>
  <c r="M8679" i="25"/>
  <c r="M8680" i="25"/>
  <c r="M8681" i="25"/>
  <c r="M8682" i="25"/>
  <c r="M8683" i="25"/>
  <c r="M8684" i="25"/>
  <c r="M8685" i="25"/>
  <c r="M8686" i="25"/>
  <c r="M8687" i="25"/>
  <c r="M8688" i="25"/>
  <c r="M8689" i="25"/>
  <c r="M8690" i="25"/>
  <c r="M8691" i="25"/>
  <c r="M8692" i="25"/>
  <c r="M8693" i="25"/>
  <c r="M8694" i="25"/>
  <c r="M8695" i="25"/>
  <c r="M8696" i="25"/>
  <c r="M8697" i="25"/>
  <c r="M8698" i="25"/>
  <c r="M8699" i="25"/>
  <c r="M8700" i="25"/>
  <c r="M8701" i="25"/>
  <c r="M8702" i="25"/>
  <c r="M8703" i="25"/>
  <c r="M8704" i="25"/>
  <c r="M8705" i="25"/>
  <c r="M8706" i="25"/>
  <c r="M8707" i="25"/>
  <c r="M8708" i="25"/>
  <c r="M8709" i="25"/>
  <c r="M8710" i="25"/>
  <c r="M8711" i="25"/>
  <c r="M8712" i="25"/>
  <c r="M8713" i="25"/>
  <c r="M8714" i="25"/>
  <c r="M8715" i="25"/>
  <c r="M8716" i="25"/>
  <c r="M8717" i="25"/>
  <c r="M8718" i="25"/>
  <c r="M8719" i="25"/>
  <c r="M8720" i="25"/>
  <c r="M8721" i="25"/>
  <c r="M8722" i="25"/>
  <c r="M8723" i="25"/>
  <c r="M8724" i="25"/>
  <c r="M8725" i="25"/>
  <c r="L8538" i="25"/>
  <c r="L8540" i="25"/>
  <c r="L8541" i="25"/>
  <c r="L8546" i="25"/>
  <c r="L8547" i="25"/>
  <c r="L8549" i="25"/>
  <c r="L8551" i="25"/>
  <c r="L8552" i="25"/>
  <c r="L8554" i="25"/>
  <c r="L8561" i="25"/>
  <c r="L8562" i="25"/>
  <c r="L8563" i="25"/>
  <c r="L8576" i="25"/>
  <c r="L8577" i="25"/>
  <c r="L8580" i="25"/>
  <c r="L8591" i="25"/>
  <c r="L8592" i="25"/>
  <c r="L8594" i="25"/>
  <c r="L8602" i="25"/>
  <c r="L8603" i="25"/>
  <c r="L8607" i="25"/>
  <c r="L8610" i="25"/>
  <c r="L8613" i="25"/>
  <c r="L8617" i="25"/>
  <c r="L8633" i="25"/>
  <c r="L8634" i="25"/>
  <c r="L8637" i="25"/>
  <c r="L8638" i="25"/>
  <c r="L8639" i="25"/>
  <c r="L8648" i="25"/>
  <c r="L8652" i="25"/>
  <c r="L8653" i="25"/>
  <c r="L8654" i="25"/>
  <c r="L8655" i="25"/>
  <c r="L8656" i="25"/>
  <c r="L8657" i="25"/>
  <c r="L8658" i="25"/>
  <c r="L8659" i="25"/>
  <c r="L8660" i="25"/>
  <c r="L8661" i="25"/>
  <c r="L8662" i="25"/>
  <c r="L8663" i="25"/>
  <c r="L8664" i="25"/>
  <c r="L8665" i="25"/>
  <c r="L8666" i="25"/>
  <c r="L8672" i="25"/>
  <c r="L8673" i="25"/>
  <c r="L8677" i="25"/>
  <c r="L8683" i="25"/>
  <c r="L8684" i="25"/>
  <c r="L8685" i="25"/>
  <c r="L8686" i="25"/>
  <c r="L8687" i="25"/>
  <c r="L8688" i="25"/>
  <c r="L8689" i="25"/>
  <c r="L8690" i="25"/>
  <c r="L8694" i="25"/>
  <c r="L8705" i="25"/>
  <c r="L8707" i="25"/>
  <c r="L8712" i="25"/>
  <c r="L8713" i="25"/>
  <c r="L8718" i="25"/>
  <c r="L8719" i="25"/>
  <c r="L8720" i="25"/>
  <c r="M8059" i="25"/>
  <c r="M8060" i="25"/>
  <c r="M8061" i="25"/>
  <c r="M8062" i="25"/>
  <c r="M8063" i="25"/>
  <c r="M8064" i="25"/>
  <c r="M8065" i="25"/>
  <c r="M8066" i="25"/>
  <c r="M8067" i="25"/>
  <c r="M8068" i="25"/>
  <c r="M8069" i="25"/>
  <c r="M8070" i="25"/>
  <c r="M8071" i="25"/>
  <c r="M8072" i="25"/>
  <c r="M8073" i="25"/>
  <c r="L8074" i="25"/>
  <c r="M8074" i="25"/>
  <c r="M8075" i="25"/>
  <c r="L8076" i="25"/>
  <c r="M8076" i="25"/>
  <c r="M8077" i="25"/>
  <c r="M8078" i="25"/>
  <c r="M8079" i="25"/>
  <c r="L8080" i="25"/>
  <c r="M8080" i="25"/>
  <c r="M8081" i="25"/>
  <c r="M8082" i="25"/>
  <c r="M8083" i="25"/>
  <c r="M8084" i="25"/>
  <c r="L8085" i="25"/>
  <c r="M8085" i="25"/>
  <c r="M8086" i="25"/>
  <c r="M8087" i="25"/>
  <c r="M8088" i="25"/>
  <c r="M8089" i="25"/>
  <c r="M8090" i="25"/>
  <c r="L8091" i="25"/>
  <c r="M8091" i="25"/>
  <c r="M8092" i="25"/>
  <c r="L8093" i="25"/>
  <c r="M8093" i="25"/>
  <c r="M8094" i="25"/>
  <c r="L8095" i="25"/>
  <c r="M8095" i="25"/>
  <c r="M8096" i="25"/>
  <c r="L8097" i="25"/>
  <c r="M8097" i="25"/>
  <c r="L8098" i="25"/>
  <c r="M8098" i="25"/>
  <c r="L8099" i="25"/>
  <c r="M8099" i="25"/>
  <c r="M8100" i="25"/>
  <c r="M8101" i="25"/>
  <c r="M8102" i="25"/>
  <c r="M8103" i="25"/>
  <c r="L8104" i="25"/>
  <c r="M8104" i="25"/>
  <c r="L8105" i="25"/>
  <c r="M8105" i="25"/>
  <c r="M8106" i="25"/>
  <c r="M8107" i="25"/>
  <c r="M8108" i="25"/>
  <c r="M8109" i="25"/>
  <c r="M8110" i="25"/>
  <c r="M8111" i="25"/>
  <c r="M8112" i="25"/>
  <c r="M8113" i="25"/>
  <c r="M8114" i="25"/>
  <c r="M8115" i="25"/>
  <c r="M8116" i="25"/>
  <c r="L8117" i="25"/>
  <c r="M8117" i="25"/>
  <c r="L8118" i="25"/>
  <c r="M8118" i="25"/>
  <c r="L8119" i="25"/>
  <c r="M8119" i="25"/>
  <c r="L8120" i="25"/>
  <c r="M8120" i="25"/>
  <c r="M8121" i="25"/>
  <c r="M8122" i="25"/>
  <c r="L8123" i="25"/>
  <c r="M8123" i="25"/>
  <c r="M8124" i="25"/>
  <c r="L8125" i="25"/>
  <c r="M8125" i="25"/>
  <c r="M8126" i="25"/>
  <c r="M8127" i="25"/>
  <c r="L8128" i="25"/>
  <c r="M8128" i="25"/>
  <c r="M8129" i="25"/>
  <c r="M8130" i="25"/>
  <c r="M8131" i="25"/>
  <c r="L8132" i="25"/>
  <c r="M8132" i="25"/>
  <c r="M8133" i="25"/>
  <c r="L8134" i="25"/>
  <c r="M8134" i="25"/>
  <c r="L8135" i="25"/>
  <c r="M8135" i="25"/>
  <c r="M8136" i="25"/>
  <c r="M8137" i="25"/>
  <c r="M8138" i="25"/>
  <c r="M8139" i="25"/>
  <c r="M8140" i="25"/>
  <c r="L8141" i="25"/>
  <c r="M8141" i="25"/>
  <c r="M8142" i="25"/>
  <c r="M8143" i="25"/>
  <c r="M8144" i="25"/>
  <c r="M8145" i="25"/>
  <c r="M8146" i="25"/>
  <c r="M8147" i="25"/>
  <c r="M8148" i="25"/>
  <c r="M8149" i="25"/>
  <c r="M8150" i="25"/>
  <c r="M8151" i="25"/>
  <c r="M8152" i="25"/>
  <c r="M8153" i="25"/>
  <c r="M8154" i="25"/>
  <c r="M8155" i="25"/>
  <c r="L8156" i="25"/>
  <c r="M8156" i="25"/>
  <c r="M8157" i="25"/>
  <c r="M8158" i="25"/>
  <c r="M8159" i="25"/>
  <c r="M8160" i="25"/>
  <c r="M8161" i="25"/>
  <c r="L8162" i="25"/>
  <c r="M8162" i="25"/>
  <c r="M8163" i="25"/>
  <c r="M8164" i="25"/>
  <c r="L8165" i="25"/>
  <c r="M8165" i="25"/>
  <c r="M8166" i="25"/>
  <c r="L8167" i="25"/>
  <c r="M8167" i="25"/>
  <c r="M8168" i="25"/>
  <c r="M8169" i="25"/>
  <c r="M8170" i="25"/>
  <c r="M8171" i="25"/>
  <c r="M8172" i="25"/>
  <c r="L8173" i="25"/>
  <c r="M8173" i="25"/>
  <c r="M8174" i="25"/>
  <c r="M8175" i="25"/>
  <c r="M8176" i="25"/>
  <c r="M8177" i="25"/>
  <c r="M8178" i="25"/>
  <c r="M8179" i="25"/>
  <c r="M8180" i="25"/>
  <c r="L8181" i="25"/>
  <c r="M8181" i="25"/>
  <c r="L8182" i="25"/>
  <c r="M8182" i="25"/>
  <c r="L8183" i="25"/>
  <c r="M8183" i="25"/>
  <c r="M8184" i="25"/>
  <c r="M8185" i="25"/>
  <c r="M8186" i="25"/>
  <c r="M8187" i="25"/>
  <c r="M8188" i="25"/>
  <c r="M8189" i="25"/>
  <c r="L8190" i="25"/>
  <c r="M8190" i="25"/>
  <c r="M8191" i="25"/>
  <c r="L8192" i="25"/>
  <c r="M8192" i="25"/>
  <c r="M8193" i="25"/>
  <c r="M8194" i="25"/>
  <c r="L8195" i="25"/>
  <c r="M8195" i="25"/>
  <c r="M8196" i="25"/>
  <c r="M8197" i="25"/>
  <c r="M8198" i="25"/>
  <c r="M8199" i="25"/>
  <c r="M8200" i="25"/>
  <c r="M8201" i="25"/>
  <c r="M8202" i="25"/>
  <c r="M8203" i="25"/>
  <c r="M8204" i="25"/>
  <c r="M8205" i="25"/>
  <c r="M8206" i="25"/>
  <c r="M8207" i="25"/>
  <c r="M8208" i="25"/>
  <c r="M8209" i="25"/>
  <c r="M8210" i="25"/>
  <c r="L8211" i="25"/>
  <c r="M8211" i="25"/>
  <c r="L8212" i="25"/>
  <c r="M8212" i="25"/>
  <c r="L8213" i="25"/>
  <c r="M8213" i="25"/>
  <c r="L8214" i="25"/>
  <c r="M8214" i="25"/>
  <c r="L8215" i="25"/>
  <c r="M8215" i="25"/>
  <c r="L8216" i="25"/>
  <c r="M8216" i="25"/>
  <c r="L8217" i="25"/>
  <c r="M8217" i="25"/>
  <c r="L8218" i="25"/>
  <c r="M8218" i="25"/>
  <c r="L8219" i="25"/>
  <c r="M8219" i="25"/>
  <c r="L8220" i="25"/>
  <c r="M8220" i="25"/>
  <c r="L8221" i="25"/>
  <c r="M8221" i="25"/>
  <c r="L8222" i="25"/>
  <c r="M8222" i="25"/>
  <c r="L8223" i="25"/>
  <c r="M8223" i="25"/>
  <c r="L8224" i="25"/>
  <c r="M8224" i="25"/>
  <c r="L8225" i="25"/>
  <c r="M8225" i="25"/>
  <c r="L8226" i="25"/>
  <c r="M8226" i="25"/>
  <c r="L8227" i="25"/>
  <c r="M8227" i="25"/>
  <c r="L8228" i="25"/>
  <c r="M8228" i="25"/>
  <c r="L8229" i="25"/>
  <c r="M8229" i="25"/>
  <c r="L8230" i="25"/>
  <c r="M8230" i="25"/>
  <c r="M8231" i="25"/>
  <c r="M8232" i="25"/>
  <c r="M8233" i="25"/>
  <c r="M8234" i="25"/>
  <c r="M8235" i="25"/>
  <c r="M8236" i="25"/>
  <c r="M8237" i="25"/>
  <c r="M8238" i="25"/>
  <c r="L8239" i="25"/>
  <c r="M8239" i="25"/>
  <c r="M8240" i="25"/>
  <c r="M8241" i="25"/>
  <c r="M8242" i="25"/>
  <c r="M8243" i="25"/>
  <c r="M8244" i="25"/>
  <c r="M8245" i="25"/>
  <c r="M8246" i="25"/>
  <c r="M8247" i="25"/>
  <c r="M8248" i="25"/>
  <c r="M8249" i="25"/>
  <c r="M8250" i="25"/>
  <c r="L8251" i="25"/>
  <c r="M8251" i="25"/>
  <c r="L8252" i="25"/>
  <c r="M8252" i="25"/>
  <c r="M8253" i="25"/>
  <c r="M8254" i="25"/>
  <c r="M8255" i="25"/>
  <c r="M8256" i="25"/>
  <c r="M8257" i="25"/>
  <c r="L8258" i="25"/>
  <c r="M8258" i="25"/>
  <c r="M8259" i="25"/>
  <c r="M8260" i="25"/>
  <c r="L8261" i="25"/>
  <c r="M8261" i="25"/>
  <c r="M8262" i="25"/>
  <c r="M8263" i="25"/>
  <c r="M8264" i="25"/>
  <c r="L8265" i="25"/>
  <c r="M8265" i="25"/>
  <c r="L8266" i="25"/>
  <c r="M8266" i="25"/>
  <c r="L8267" i="25"/>
  <c r="M8267" i="25"/>
  <c r="M8268" i="25"/>
  <c r="M8269" i="25"/>
  <c r="L8270" i="25"/>
  <c r="M8270" i="25"/>
  <c r="M8271" i="25"/>
  <c r="M8272" i="25"/>
  <c r="L8273" i="25"/>
  <c r="M8273" i="25"/>
  <c r="M8274" i="25"/>
  <c r="M8275" i="25"/>
  <c r="M8276" i="25"/>
  <c r="L8277" i="25"/>
  <c r="M8277" i="25"/>
  <c r="M8278" i="25"/>
  <c r="L8279" i="25"/>
  <c r="M8279" i="25"/>
  <c r="M8280" i="25"/>
  <c r="M8281" i="25"/>
  <c r="M8282" i="25"/>
  <c r="M8283" i="25"/>
  <c r="M8284" i="25"/>
  <c r="M8285" i="25"/>
  <c r="M8286" i="25"/>
  <c r="M8287" i="25"/>
  <c r="M8288" i="25"/>
  <c r="M8289" i="25"/>
  <c r="M8290" i="25"/>
  <c r="M8291" i="25"/>
  <c r="M8292" i="25"/>
  <c r="M8293" i="25"/>
  <c r="M8294" i="25"/>
  <c r="M8295" i="25"/>
  <c r="M8296" i="25"/>
  <c r="M8297" i="25"/>
  <c r="M8298" i="25"/>
  <c r="M8299" i="25"/>
  <c r="M8300" i="25"/>
  <c r="M8301" i="25"/>
  <c r="L8302" i="25"/>
  <c r="M8302" i="25"/>
  <c r="L8303" i="25"/>
  <c r="M8303" i="25"/>
  <c r="M8304" i="25"/>
  <c r="L8305" i="25"/>
  <c r="M8305" i="25"/>
  <c r="M8306" i="25"/>
  <c r="L8307" i="25"/>
  <c r="M8307" i="25"/>
  <c r="M8308" i="25"/>
  <c r="L8309" i="25"/>
  <c r="M8309" i="25"/>
  <c r="M8310" i="25"/>
  <c r="M8311" i="25"/>
  <c r="M8312" i="25"/>
  <c r="M8313" i="25"/>
  <c r="M8314" i="25"/>
  <c r="L8315" i="25"/>
  <c r="M8315" i="25"/>
  <c r="L8316" i="25"/>
  <c r="M8316" i="25"/>
  <c r="L8317" i="25"/>
  <c r="M8317" i="25"/>
  <c r="L8318" i="25"/>
  <c r="M8318" i="25"/>
  <c r="L8319" i="25"/>
  <c r="M8319" i="25"/>
  <c r="M8320" i="25"/>
  <c r="M8321" i="25"/>
  <c r="M8322" i="25"/>
  <c r="M8323" i="25"/>
  <c r="M8324" i="25"/>
  <c r="M8325" i="25"/>
  <c r="M8326" i="25"/>
  <c r="M8327" i="25"/>
  <c r="M8328" i="25"/>
  <c r="M8329" i="25"/>
  <c r="M8330" i="25"/>
  <c r="M8331" i="25"/>
  <c r="M8332" i="25"/>
  <c r="M8333" i="25"/>
  <c r="L8334" i="25"/>
  <c r="M8334" i="25"/>
  <c r="L8335" i="25"/>
  <c r="M8335" i="25"/>
  <c r="M8336" i="25"/>
  <c r="M8337" i="25"/>
  <c r="L8338" i="25"/>
  <c r="M8338" i="25"/>
  <c r="M8339" i="25"/>
  <c r="M8340" i="25"/>
  <c r="L8341" i="25"/>
  <c r="M8341" i="25"/>
  <c r="M8342" i="25"/>
  <c r="M8343" i="25"/>
  <c r="L8344" i="25"/>
  <c r="M8344" i="25"/>
  <c r="M8345" i="25"/>
  <c r="L8346" i="25"/>
  <c r="M8346" i="25"/>
  <c r="L8347" i="25"/>
  <c r="M8347" i="25"/>
  <c r="M8348" i="25"/>
  <c r="M8349" i="25"/>
  <c r="M8350" i="25"/>
  <c r="M8351" i="25"/>
  <c r="M8352" i="25"/>
  <c r="M8353" i="25"/>
  <c r="L8354" i="25"/>
  <c r="M8354" i="25"/>
  <c r="M8355" i="25"/>
  <c r="M8356" i="25"/>
  <c r="M8357" i="25"/>
  <c r="M8358" i="25"/>
  <c r="M8359" i="25"/>
  <c r="M8360" i="25"/>
  <c r="M8361" i="25"/>
  <c r="M8362" i="25"/>
  <c r="L8363" i="25"/>
  <c r="M8363" i="25"/>
  <c r="M8364" i="25"/>
  <c r="M8365" i="25"/>
  <c r="L8366" i="25"/>
  <c r="M8366" i="25"/>
  <c r="M8367" i="25"/>
  <c r="M8368" i="25"/>
  <c r="M8369" i="25"/>
  <c r="M8370" i="25"/>
  <c r="M8371" i="25"/>
  <c r="L8372" i="25"/>
  <c r="M8372" i="25"/>
  <c r="L8373" i="25"/>
  <c r="M8373" i="25"/>
  <c r="M8374" i="25"/>
  <c r="L8375" i="25"/>
  <c r="M8375" i="25"/>
  <c r="L8376" i="25"/>
  <c r="M8376" i="25"/>
  <c r="L8377" i="25"/>
  <c r="M8377" i="25"/>
  <c r="L8378" i="25"/>
  <c r="M8378" i="25"/>
  <c r="L8379" i="25"/>
  <c r="M8379" i="25"/>
  <c r="M8380" i="25"/>
  <c r="M8381" i="25"/>
  <c r="M8382" i="25"/>
  <c r="M8383" i="25"/>
  <c r="M8384" i="25"/>
  <c r="L8385" i="25"/>
  <c r="M8385" i="25"/>
  <c r="M8386" i="25"/>
  <c r="L8387" i="25"/>
  <c r="M8387" i="25"/>
  <c r="L8388" i="25"/>
  <c r="M8388" i="25"/>
  <c r="M8389" i="25"/>
  <c r="M8390" i="25"/>
  <c r="M8391" i="25"/>
  <c r="M8392" i="25"/>
  <c r="L8393" i="25"/>
  <c r="M8393" i="25"/>
  <c r="M8394" i="25"/>
  <c r="M8395" i="25"/>
  <c r="M8396" i="25"/>
  <c r="M8397" i="25"/>
  <c r="L8398" i="25"/>
  <c r="M8398" i="25"/>
  <c r="M8399" i="25"/>
  <c r="M8400" i="25"/>
  <c r="M8401" i="25"/>
  <c r="M8402" i="25"/>
  <c r="M8403" i="25"/>
  <c r="L8404" i="25"/>
  <c r="M8404" i="25"/>
  <c r="M8405" i="25"/>
  <c r="L8406" i="25"/>
  <c r="M8406" i="25"/>
  <c r="M8407" i="25"/>
  <c r="M8408" i="25"/>
  <c r="M8409" i="25"/>
  <c r="L8410" i="25"/>
  <c r="M8410" i="25"/>
  <c r="L8411" i="25"/>
  <c r="M8411" i="25"/>
  <c r="M8412" i="25"/>
  <c r="L8413" i="25"/>
  <c r="M8413" i="25"/>
  <c r="M8414" i="25"/>
  <c r="L8415" i="25"/>
  <c r="M8415" i="25"/>
  <c r="M8416" i="25"/>
  <c r="M8417" i="25"/>
  <c r="M8418" i="25"/>
  <c r="M8419" i="25"/>
  <c r="M8420" i="25"/>
  <c r="M8421" i="25"/>
  <c r="M8422" i="25"/>
  <c r="L8423" i="25"/>
  <c r="M8423" i="25"/>
  <c r="M8424" i="25"/>
  <c r="L8425" i="25"/>
  <c r="M8425" i="25"/>
  <c r="M8426" i="25"/>
  <c r="M8427" i="25"/>
  <c r="M8428" i="25"/>
  <c r="M8429" i="25"/>
  <c r="M8430" i="25"/>
  <c r="M8431" i="25"/>
  <c r="M8432" i="25"/>
  <c r="L8433" i="25"/>
  <c r="M8433" i="25"/>
  <c r="M8434" i="25"/>
  <c r="M8435" i="25"/>
  <c r="L8436" i="25"/>
  <c r="M8436" i="25"/>
  <c r="M8437" i="25"/>
  <c r="M8438" i="25"/>
  <c r="M8439" i="25"/>
  <c r="M8440" i="25"/>
  <c r="M8441" i="25"/>
  <c r="M8442" i="25"/>
  <c r="M8443" i="25"/>
  <c r="M8444" i="25"/>
  <c r="L8445" i="25"/>
  <c r="M8445" i="25"/>
  <c r="M8446" i="25"/>
  <c r="M8447" i="25"/>
  <c r="M8448" i="25"/>
  <c r="M8449" i="25"/>
  <c r="M8450" i="25"/>
  <c r="M8451" i="25"/>
  <c r="M8452" i="25"/>
  <c r="M8453" i="25"/>
  <c r="M8454" i="25"/>
  <c r="L8455" i="25"/>
  <c r="M8455" i="25"/>
  <c r="L8456" i="25"/>
  <c r="M8456" i="25"/>
  <c r="L8457" i="25"/>
  <c r="M8457" i="25"/>
  <c r="L8458" i="25"/>
  <c r="M8458" i="25"/>
  <c r="M8459" i="25"/>
  <c r="L8460" i="25"/>
  <c r="M8460" i="25"/>
  <c r="M8461" i="25"/>
  <c r="M8462" i="25"/>
  <c r="M8463" i="25"/>
  <c r="M8464" i="25"/>
  <c r="M8465" i="25"/>
  <c r="M8466" i="25"/>
  <c r="L8467" i="25"/>
  <c r="M8467" i="25"/>
  <c r="M8468" i="25"/>
  <c r="M8469" i="25"/>
  <c r="M8470" i="25"/>
  <c r="M8471" i="25"/>
  <c r="M8472" i="25"/>
  <c r="M8473" i="25"/>
  <c r="L8474" i="25"/>
  <c r="M8474" i="25"/>
  <c r="M8475" i="25"/>
  <c r="L8476" i="25"/>
  <c r="M8476" i="25"/>
  <c r="M8477" i="25"/>
  <c r="L8478" i="25"/>
  <c r="M8478" i="25"/>
  <c r="L8479" i="25"/>
  <c r="M8479" i="25"/>
  <c r="L8480" i="25"/>
  <c r="M8480" i="25"/>
  <c r="M8481" i="25"/>
  <c r="M8482" i="25"/>
  <c r="M8483" i="25"/>
  <c r="M8484" i="25"/>
  <c r="M8485" i="25"/>
  <c r="L8486" i="25"/>
  <c r="M8486" i="25"/>
  <c r="M8487" i="25"/>
  <c r="M8488" i="25"/>
  <c r="L8489" i="25"/>
  <c r="M8489" i="25"/>
  <c r="M8490" i="25"/>
  <c r="M8491" i="25"/>
  <c r="M8492" i="25"/>
  <c r="M8493" i="25"/>
  <c r="M8494" i="25"/>
  <c r="M8495" i="25"/>
  <c r="M8496" i="25"/>
  <c r="M8497" i="25"/>
  <c r="L8498" i="25"/>
  <c r="M8498" i="25"/>
  <c r="L8499" i="25"/>
  <c r="M8499" i="25"/>
  <c r="M8500" i="25"/>
  <c r="M8501" i="25"/>
  <c r="L8502" i="25"/>
  <c r="M8502" i="25"/>
  <c r="M8503" i="25"/>
  <c r="M8504" i="25"/>
  <c r="L8505" i="25"/>
  <c r="M8505" i="25"/>
  <c r="M8506" i="25"/>
  <c r="M8507" i="25"/>
  <c r="M8508" i="25"/>
  <c r="L8509" i="25"/>
  <c r="M8509" i="25"/>
  <c r="M8510" i="25"/>
  <c r="M8511" i="25"/>
  <c r="M8512" i="25"/>
  <c r="M8513" i="25"/>
  <c r="M8514" i="25"/>
  <c r="M8515" i="25"/>
  <c r="M8516" i="25"/>
  <c r="M8517" i="25"/>
  <c r="M8518" i="25"/>
  <c r="M8519" i="25"/>
  <c r="M8520" i="25"/>
  <c r="M8521" i="25"/>
  <c r="M8522" i="25"/>
  <c r="L8523" i="25"/>
  <c r="M8523" i="25"/>
  <c r="L8524" i="25"/>
  <c r="M8524" i="25"/>
  <c r="L8525" i="25"/>
  <c r="M8525" i="25"/>
  <c r="L8526" i="25"/>
  <c r="M8526" i="25"/>
  <c r="M8527" i="25"/>
  <c r="M8528" i="25"/>
  <c r="M8529" i="25"/>
  <c r="M7513" i="25"/>
  <c r="M7514" i="25"/>
  <c r="L7272" i="25"/>
  <c r="M7272" i="25"/>
  <c r="L7273" i="25"/>
  <c r="M7273" i="25"/>
  <c r="L7274" i="25"/>
  <c r="M7274" i="25"/>
  <c r="L7275" i="25"/>
  <c r="M7275" i="25"/>
  <c r="L7276" i="25"/>
  <c r="M7276" i="25"/>
  <c r="L7277" i="25"/>
  <c r="M7277" i="25"/>
  <c r="L7278" i="25"/>
  <c r="M7278" i="25"/>
  <c r="L7279" i="25"/>
  <c r="M7279" i="25"/>
  <c r="L7280" i="25"/>
  <c r="M7280" i="25"/>
  <c r="L7281" i="25"/>
  <c r="M7281" i="25"/>
  <c r="M7282" i="25"/>
  <c r="L7283" i="25"/>
  <c r="M7283" i="25"/>
  <c r="M7284" i="25"/>
  <c r="L7285" i="25"/>
  <c r="M7285" i="25"/>
  <c r="M7286" i="25"/>
  <c r="M7287" i="25"/>
  <c r="M7288" i="25"/>
  <c r="M7289" i="25"/>
  <c r="M7290" i="25"/>
  <c r="M7291" i="25"/>
  <c r="M7292" i="25"/>
  <c r="M7293" i="25"/>
  <c r="M7294" i="25"/>
  <c r="M7295" i="25"/>
  <c r="M7296" i="25"/>
  <c r="M7297" i="25"/>
  <c r="M7298" i="25"/>
  <c r="M7299" i="25"/>
  <c r="L7300" i="25"/>
  <c r="M7300" i="25"/>
  <c r="L7301" i="25"/>
  <c r="M7301" i="25"/>
  <c r="M7302" i="25"/>
  <c r="L7303" i="25"/>
  <c r="M7303" i="25"/>
  <c r="M7304" i="25"/>
  <c r="L7305" i="25"/>
  <c r="M7305" i="25"/>
  <c r="M7306" i="25"/>
  <c r="L7307" i="25"/>
  <c r="M7307" i="25"/>
  <c r="M7308" i="25"/>
  <c r="M7309" i="25"/>
  <c r="M7310" i="25"/>
  <c r="M7311" i="25"/>
  <c r="M7312" i="25"/>
  <c r="M7313" i="25"/>
  <c r="M7314" i="25"/>
  <c r="M7315" i="25"/>
  <c r="M7316" i="25"/>
  <c r="M7317" i="25"/>
  <c r="M7318" i="25"/>
  <c r="M7319" i="25"/>
  <c r="M7320" i="25"/>
  <c r="M7321" i="25"/>
  <c r="M7322" i="25"/>
  <c r="M7323" i="25"/>
  <c r="M7324" i="25"/>
  <c r="M7325" i="25"/>
  <c r="M7326" i="25"/>
  <c r="M7327" i="25"/>
  <c r="M7328" i="25"/>
  <c r="M7329" i="25"/>
  <c r="M7330" i="25"/>
  <c r="M7331" i="25"/>
  <c r="M7332" i="25"/>
  <c r="M7333" i="25"/>
  <c r="M7334" i="25"/>
  <c r="M7335" i="25"/>
  <c r="M7336" i="25"/>
  <c r="M7337" i="25"/>
  <c r="M7338" i="25"/>
  <c r="M7339" i="25"/>
  <c r="M7340" i="25"/>
  <c r="M7341" i="25"/>
  <c r="M7342" i="25"/>
  <c r="M7343" i="25"/>
  <c r="M7344" i="25"/>
  <c r="M7345" i="25"/>
  <c r="M7346" i="25"/>
  <c r="M7347" i="25"/>
  <c r="M7348" i="25"/>
  <c r="M7349" i="25"/>
  <c r="M7350" i="25"/>
  <c r="M7351" i="25"/>
  <c r="M7352" i="25"/>
  <c r="M7353" i="25"/>
  <c r="M7354" i="25"/>
  <c r="M7355" i="25"/>
  <c r="M7356" i="25"/>
  <c r="M7357" i="25"/>
  <c r="M7358" i="25"/>
  <c r="M7359" i="25"/>
  <c r="M7360" i="25"/>
  <c r="M7361" i="25"/>
  <c r="M7362" i="25"/>
  <c r="M7363" i="25"/>
  <c r="M7364" i="25"/>
  <c r="M7365" i="25"/>
  <c r="M7366" i="25"/>
  <c r="L7367" i="25"/>
  <c r="M7367" i="25"/>
  <c r="M7368" i="25"/>
  <c r="M7369" i="25"/>
  <c r="M7370" i="25"/>
  <c r="M7371" i="25"/>
  <c r="M7372" i="25"/>
  <c r="M7373" i="25"/>
  <c r="M7374" i="25"/>
  <c r="M7375" i="25"/>
  <c r="M7376" i="25"/>
  <c r="M7377" i="25"/>
  <c r="L7378" i="25"/>
  <c r="M7378" i="25"/>
  <c r="M7379" i="25"/>
  <c r="M7380" i="25"/>
  <c r="M7381" i="25"/>
  <c r="M7382" i="25"/>
  <c r="M7383" i="25"/>
  <c r="M7384" i="25"/>
  <c r="M7385" i="25"/>
  <c r="M7386" i="25"/>
  <c r="M7387" i="25"/>
  <c r="M7388" i="25"/>
  <c r="L7389" i="25"/>
  <c r="M7389" i="25"/>
  <c r="L7390" i="25"/>
  <c r="M7390" i="25"/>
  <c r="L7391" i="25"/>
  <c r="M7391" i="25"/>
  <c r="L7392" i="25"/>
  <c r="M7392" i="25"/>
  <c r="L7393" i="25"/>
  <c r="M7393" i="25"/>
  <c r="L7394" i="25"/>
  <c r="M7394" i="25"/>
  <c r="M7395" i="25"/>
  <c r="M7396" i="25"/>
  <c r="M7397" i="25"/>
  <c r="M7398" i="25"/>
  <c r="M7399" i="25"/>
  <c r="M7400" i="25"/>
  <c r="M7401" i="25"/>
  <c r="M7402" i="25"/>
  <c r="M7403" i="25"/>
  <c r="M7404" i="25"/>
  <c r="M7405" i="25"/>
  <c r="M7406" i="25"/>
  <c r="M7407" i="25"/>
  <c r="M7408" i="25"/>
  <c r="M7409" i="25"/>
  <c r="M7410" i="25"/>
  <c r="M7411" i="25"/>
  <c r="M7412" i="25"/>
  <c r="M7413" i="25"/>
  <c r="M7414" i="25"/>
  <c r="M7415" i="25"/>
  <c r="L7416" i="25"/>
  <c r="M7416" i="25"/>
  <c r="M7417" i="25"/>
  <c r="M7418" i="25"/>
  <c r="M7419" i="25"/>
  <c r="M7420" i="25"/>
  <c r="M7421" i="25"/>
  <c r="M7422" i="25"/>
  <c r="M7423" i="25"/>
  <c r="M7424" i="25"/>
  <c r="M7425" i="25"/>
  <c r="M7426" i="25"/>
  <c r="M7427" i="25"/>
  <c r="M7428" i="25"/>
  <c r="M7429" i="25"/>
  <c r="L7430" i="25"/>
  <c r="M7430" i="25"/>
  <c r="M7431" i="25"/>
  <c r="M7432" i="25"/>
  <c r="M7433" i="25"/>
  <c r="M7434" i="25"/>
  <c r="M7435" i="25"/>
  <c r="M7436" i="25"/>
  <c r="M7437" i="25"/>
  <c r="M7438" i="25"/>
  <c r="L7439" i="25"/>
  <c r="M7439" i="25"/>
  <c r="M7440" i="25"/>
  <c r="M7441" i="25"/>
  <c r="L7442" i="25"/>
  <c r="M7442" i="25"/>
  <c r="M7443" i="25"/>
  <c r="M7444" i="25"/>
  <c r="M7445" i="25"/>
  <c r="M7446" i="25"/>
  <c r="M7447" i="25"/>
  <c r="M7448" i="25"/>
  <c r="M7449" i="25"/>
  <c r="M7450" i="25"/>
  <c r="M7451" i="25"/>
  <c r="M7452" i="25"/>
  <c r="M7453" i="25"/>
  <c r="M7454" i="25"/>
  <c r="M7455" i="25"/>
  <c r="M7456" i="25"/>
  <c r="M7457" i="25"/>
  <c r="M7458" i="25"/>
  <c r="M7459" i="25"/>
  <c r="M7460" i="25"/>
  <c r="M7461" i="25"/>
  <c r="M7462" i="25"/>
  <c r="M7463" i="25"/>
  <c r="M7464" i="25"/>
  <c r="M7465" i="25"/>
  <c r="M7466" i="25"/>
  <c r="M7467" i="25"/>
  <c r="M7468" i="25"/>
  <c r="M7469" i="25"/>
  <c r="M7470" i="25"/>
  <c r="M7471" i="25"/>
  <c r="M7472" i="25"/>
  <c r="M7473" i="25"/>
  <c r="M7474" i="25"/>
  <c r="M7475" i="25"/>
  <c r="M7476" i="25"/>
  <c r="M7477" i="25"/>
  <c r="M7478" i="25"/>
  <c r="M7479" i="25"/>
  <c r="M7480" i="25"/>
  <c r="M7481" i="25"/>
  <c r="M7482" i="25"/>
  <c r="M7483" i="25"/>
  <c r="M7484" i="25"/>
  <c r="M7485" i="25"/>
  <c r="M7486" i="25"/>
  <c r="M7487" i="25"/>
  <c r="M7488" i="25"/>
  <c r="M7489" i="25"/>
  <c r="M7490" i="25"/>
  <c r="M7491" i="25"/>
  <c r="M7492" i="25"/>
  <c r="M7493" i="25"/>
  <c r="M7494" i="25"/>
  <c r="M7495" i="25"/>
  <c r="M7496" i="25"/>
  <c r="M7497" i="25"/>
  <c r="M7498" i="25"/>
  <c r="L7499" i="25"/>
  <c r="M7499" i="25"/>
  <c r="L7500" i="25"/>
  <c r="M7500" i="25"/>
  <c r="M7501" i="25"/>
  <c r="M7502" i="25"/>
  <c r="M7503" i="25"/>
  <c r="M7504" i="25"/>
  <c r="M7505" i="25"/>
  <c r="M7506" i="25"/>
  <c r="M7507" i="25"/>
  <c r="M7508" i="25"/>
  <c r="M7509" i="25"/>
  <c r="M7510" i="25"/>
  <c r="M7511" i="25"/>
  <c r="M7512" i="25"/>
  <c r="M7515" i="25"/>
  <c r="M7516" i="25"/>
  <c r="M7517" i="25"/>
  <c r="M7518" i="25"/>
  <c r="M7519" i="25"/>
  <c r="L7520" i="25"/>
  <c r="M7520" i="25"/>
  <c r="M7521" i="25"/>
  <c r="M7522" i="25"/>
  <c r="M7523" i="25"/>
  <c r="M7524" i="25"/>
  <c r="M7525" i="25"/>
  <c r="M7526" i="25"/>
  <c r="M7527" i="25"/>
  <c r="M7528" i="25"/>
  <c r="M7529" i="25"/>
  <c r="L7530" i="25"/>
  <c r="M7530" i="25"/>
  <c r="L7531" i="25"/>
  <c r="M7531" i="25"/>
  <c r="M7532" i="25"/>
  <c r="M7533" i="25"/>
  <c r="M7534" i="25"/>
  <c r="M7535" i="25"/>
  <c r="M7536" i="25"/>
  <c r="M7537" i="25"/>
  <c r="L7538" i="25"/>
  <c r="M7538" i="25"/>
  <c r="M7539" i="25"/>
  <c r="M7540" i="25"/>
  <c r="M7541" i="25"/>
  <c r="M7542" i="25"/>
  <c r="M7543" i="25"/>
  <c r="M7544" i="25"/>
  <c r="M7545" i="25"/>
  <c r="M7546" i="25"/>
  <c r="M7547" i="25"/>
  <c r="M7548" i="25"/>
  <c r="M7549" i="25"/>
  <c r="M7550" i="25"/>
  <c r="M7551" i="25"/>
  <c r="M7552" i="25"/>
  <c r="M7553" i="25"/>
  <c r="M7554" i="25"/>
  <c r="M7555" i="25"/>
  <c r="M7556" i="25"/>
  <c r="M7557" i="25"/>
  <c r="M7558" i="25"/>
  <c r="M7559" i="25"/>
  <c r="M7560" i="25"/>
  <c r="M7561" i="25"/>
  <c r="M7562" i="25"/>
  <c r="M7563" i="25"/>
  <c r="M7564" i="25"/>
  <c r="M7565" i="25"/>
  <c r="M7566" i="25"/>
  <c r="M7567" i="25"/>
  <c r="L7568" i="25"/>
  <c r="M7568" i="25"/>
  <c r="M7569" i="25"/>
  <c r="M7570" i="25"/>
  <c r="M7571" i="25"/>
  <c r="L7572" i="25"/>
  <c r="M7572" i="25"/>
  <c r="M7573" i="25"/>
  <c r="M7574" i="25"/>
  <c r="M7575" i="25"/>
  <c r="M7576" i="25"/>
  <c r="M7577" i="25"/>
  <c r="M7578" i="25"/>
  <c r="M7579" i="25"/>
  <c r="M7580" i="25"/>
  <c r="L7581" i="25"/>
  <c r="M7581" i="25"/>
  <c r="M7582" i="25"/>
  <c r="M7583" i="25"/>
  <c r="M7584" i="25"/>
  <c r="M7585" i="25"/>
  <c r="M7586" i="25"/>
  <c r="M7587" i="25"/>
  <c r="M7588" i="25"/>
  <c r="M7589" i="25"/>
  <c r="M7590" i="25"/>
  <c r="M7591" i="25"/>
  <c r="M7592" i="25"/>
  <c r="M7593" i="25"/>
  <c r="M7594" i="25"/>
  <c r="M7595" i="25"/>
  <c r="M7596" i="25"/>
  <c r="M7597" i="25"/>
  <c r="M7598" i="25"/>
  <c r="M7599" i="25"/>
  <c r="M7600" i="25"/>
  <c r="L7601" i="25"/>
  <c r="M7601" i="25"/>
  <c r="M7602" i="25"/>
  <c r="M7603" i="25"/>
  <c r="M7604" i="25"/>
  <c r="M7605" i="25"/>
  <c r="L7606" i="25"/>
  <c r="M7606" i="25"/>
  <c r="M7607" i="25"/>
  <c r="M7608" i="25"/>
  <c r="M7609" i="25"/>
  <c r="L7610" i="25"/>
  <c r="M7610" i="25"/>
  <c r="L7611" i="25"/>
  <c r="M7611" i="25"/>
  <c r="M7612" i="25"/>
  <c r="M7613" i="25"/>
  <c r="M7614" i="25"/>
  <c r="M7615" i="25"/>
  <c r="M7616" i="25"/>
  <c r="L7617" i="25"/>
  <c r="M7617" i="25"/>
  <c r="M7618" i="25"/>
  <c r="M7619" i="25"/>
  <c r="M7620" i="25"/>
  <c r="M7621" i="25"/>
  <c r="M7622" i="25"/>
  <c r="M7623" i="25"/>
  <c r="M7624" i="25"/>
  <c r="M7625" i="25"/>
  <c r="M7626" i="25"/>
  <c r="M7627" i="25"/>
  <c r="M7628" i="25"/>
  <c r="M7629" i="25"/>
  <c r="M7630" i="25"/>
  <c r="M7631" i="25"/>
  <c r="M7632" i="25"/>
  <c r="M7633" i="25"/>
  <c r="M7634" i="25"/>
  <c r="M7635" i="25"/>
  <c r="M7636" i="25"/>
  <c r="M7637" i="25"/>
  <c r="M7638" i="25"/>
  <c r="M7639" i="25"/>
  <c r="M7640" i="25"/>
  <c r="M7641" i="25"/>
  <c r="M7642" i="25"/>
  <c r="M7643" i="25"/>
  <c r="M7644" i="25"/>
  <c r="M7645" i="25"/>
  <c r="M7646" i="25"/>
  <c r="M7647" i="25"/>
  <c r="L7648" i="25"/>
  <c r="M7648" i="25"/>
  <c r="M7649" i="25"/>
  <c r="M7650" i="25"/>
  <c r="L7651" i="25"/>
  <c r="M7651" i="25"/>
  <c r="L7652" i="25"/>
  <c r="M7652" i="25"/>
  <c r="M7653" i="25"/>
  <c r="M7654" i="25"/>
  <c r="M7655" i="25"/>
  <c r="M7656" i="25"/>
  <c r="M7657" i="25"/>
  <c r="L7658" i="25"/>
  <c r="M7658" i="25"/>
  <c r="L7659" i="25"/>
  <c r="M7659" i="25"/>
  <c r="M7660" i="25"/>
  <c r="M7661" i="25"/>
  <c r="M7662" i="25"/>
  <c r="M7663" i="25"/>
  <c r="M7664" i="25"/>
  <c r="M7665" i="25"/>
  <c r="M7666" i="25"/>
  <c r="M7667" i="25"/>
  <c r="L7668" i="25"/>
  <c r="M7668" i="25"/>
  <c r="L7669" i="25"/>
  <c r="M7669" i="25"/>
  <c r="L7670" i="25"/>
  <c r="M7670" i="25"/>
  <c r="M7671" i="25"/>
  <c r="M7672" i="25"/>
  <c r="M7673" i="25"/>
  <c r="M7674" i="25"/>
  <c r="M7675" i="25"/>
  <c r="L7676" i="25"/>
  <c r="M7676" i="25"/>
  <c r="M7677" i="25"/>
  <c r="M7678" i="25"/>
  <c r="L7679" i="25"/>
  <c r="M7679" i="25"/>
  <c r="M7680" i="25"/>
  <c r="L7681" i="25"/>
  <c r="M7681" i="25"/>
  <c r="M7682" i="25"/>
  <c r="M7683" i="25"/>
  <c r="M7684" i="25"/>
  <c r="M7685" i="25"/>
  <c r="M7686" i="25"/>
  <c r="M7687" i="25"/>
  <c r="M7688" i="25"/>
  <c r="M7689" i="25"/>
  <c r="M7690" i="25"/>
  <c r="M7691" i="25"/>
  <c r="M7692" i="25"/>
  <c r="M7693" i="25"/>
  <c r="M7694" i="25"/>
  <c r="M7695" i="25"/>
  <c r="M7696" i="25"/>
  <c r="M7697" i="25"/>
  <c r="L7698" i="25"/>
  <c r="M7698" i="25"/>
  <c r="M7699" i="25"/>
  <c r="L7700" i="25"/>
  <c r="M7700" i="25"/>
  <c r="L7701" i="25"/>
  <c r="M7701" i="25"/>
  <c r="L7702" i="25"/>
  <c r="M7702" i="25"/>
  <c r="L7703" i="25"/>
  <c r="M7703" i="25"/>
  <c r="L7704" i="25"/>
  <c r="M7704" i="25"/>
  <c r="L7705" i="25"/>
  <c r="M7705" i="25"/>
  <c r="L7706" i="25"/>
  <c r="M7706" i="25"/>
  <c r="L7707" i="25"/>
  <c r="M7707" i="25"/>
  <c r="L7708" i="25"/>
  <c r="M7708" i="25"/>
  <c r="L7709" i="25"/>
  <c r="M7709" i="25"/>
  <c r="L7710" i="25"/>
  <c r="M7710" i="25"/>
  <c r="L7711" i="25"/>
  <c r="M7711" i="25"/>
  <c r="L7712" i="25"/>
  <c r="M7712" i="25"/>
  <c r="L7713" i="25"/>
  <c r="M7713" i="25"/>
  <c r="L7714" i="25"/>
  <c r="M7714" i="25"/>
  <c r="L7715" i="25"/>
  <c r="M7715" i="25"/>
  <c r="L7716" i="25"/>
  <c r="M7716" i="25"/>
  <c r="L7717" i="25"/>
  <c r="M7717" i="25"/>
  <c r="L7718" i="25"/>
  <c r="M7718" i="25"/>
  <c r="L7719" i="25"/>
  <c r="M7719" i="25"/>
  <c r="L7720" i="25"/>
  <c r="M7720" i="25"/>
  <c r="L7721" i="25"/>
  <c r="M7721" i="25"/>
  <c r="L7722" i="25"/>
  <c r="M7722" i="25"/>
  <c r="L7723" i="25"/>
  <c r="M7723" i="25"/>
  <c r="L7724" i="25"/>
  <c r="M7724" i="25"/>
  <c r="L7725" i="25"/>
  <c r="M7725" i="25"/>
  <c r="M7726" i="25"/>
  <c r="L7727" i="25"/>
  <c r="M7727" i="25"/>
  <c r="M7728" i="25"/>
  <c r="M7729" i="25"/>
  <c r="M7730" i="25"/>
  <c r="M7731" i="25"/>
  <c r="M7732" i="25"/>
  <c r="M7733" i="25"/>
  <c r="M7734" i="25"/>
  <c r="M7735" i="25"/>
  <c r="M7736" i="25"/>
  <c r="M7737" i="25"/>
  <c r="M7738" i="25"/>
  <c r="M7739" i="25"/>
  <c r="M7740" i="25"/>
  <c r="M7741" i="25"/>
  <c r="M7742" i="25"/>
  <c r="M7743" i="25"/>
  <c r="M7744" i="25"/>
  <c r="M7745" i="25"/>
  <c r="M7746" i="25"/>
  <c r="M7747" i="25"/>
  <c r="M7748" i="25"/>
  <c r="M7749" i="25"/>
  <c r="M7750" i="25"/>
  <c r="L7751" i="25"/>
  <c r="M7751" i="25"/>
  <c r="M7752" i="25"/>
  <c r="M7753" i="25"/>
  <c r="L7754" i="25"/>
  <c r="M7754" i="25"/>
  <c r="M7755" i="25"/>
  <c r="M7756" i="25"/>
  <c r="M7757" i="25"/>
  <c r="L7758" i="25"/>
  <c r="M7758" i="25"/>
  <c r="M7759" i="25"/>
  <c r="M7760" i="25"/>
  <c r="M7761" i="25"/>
  <c r="M7762" i="25"/>
  <c r="M7763" i="25"/>
  <c r="L7764" i="25"/>
  <c r="M7764" i="25"/>
  <c r="L7765" i="25"/>
  <c r="M7765" i="25"/>
  <c r="M7766" i="25"/>
  <c r="M7767" i="25"/>
  <c r="M7768" i="25"/>
  <c r="M7769" i="25"/>
  <c r="M7770" i="25"/>
  <c r="M7771" i="25"/>
  <c r="M7772" i="25"/>
  <c r="M7773" i="25"/>
  <c r="M7774" i="25"/>
  <c r="L7775" i="25"/>
  <c r="M7775" i="25"/>
  <c r="M7776" i="25"/>
  <c r="M7777" i="25"/>
  <c r="M7778" i="25"/>
  <c r="M7779" i="25"/>
  <c r="M7780" i="25"/>
  <c r="M7781" i="25"/>
  <c r="M7782" i="25"/>
  <c r="M7783" i="25"/>
  <c r="M7784" i="25"/>
  <c r="M7785" i="25"/>
  <c r="M7786" i="25"/>
  <c r="M7787" i="25"/>
  <c r="M7788" i="25"/>
  <c r="M7789" i="25"/>
  <c r="M7790" i="25"/>
  <c r="M7791" i="25"/>
  <c r="M7792" i="25"/>
  <c r="M7793" i="25"/>
  <c r="M7794" i="25"/>
  <c r="L7795" i="25"/>
  <c r="M7795" i="25"/>
  <c r="M7796" i="25"/>
  <c r="M7797" i="25"/>
  <c r="M7798" i="25"/>
  <c r="M7799" i="25"/>
  <c r="L7800" i="25"/>
  <c r="M7800" i="25"/>
  <c r="L7801" i="25"/>
  <c r="M7801" i="25"/>
  <c r="L7802" i="25"/>
  <c r="M7802" i="25"/>
  <c r="L7803" i="25"/>
  <c r="M7803" i="25"/>
  <c r="M7804" i="25"/>
  <c r="M7805" i="25"/>
  <c r="M7806" i="25"/>
  <c r="M7807" i="25"/>
  <c r="M7808" i="25"/>
  <c r="M7809" i="25"/>
  <c r="M7810" i="25"/>
  <c r="M7811" i="25"/>
  <c r="M7812" i="25"/>
  <c r="M7813" i="25"/>
  <c r="M7814" i="25"/>
  <c r="M7815" i="25"/>
  <c r="M7816" i="25"/>
  <c r="M7817" i="25"/>
  <c r="M7818" i="25"/>
  <c r="L7819" i="25"/>
  <c r="M7819" i="25"/>
  <c r="L7820" i="25"/>
  <c r="M7820" i="25"/>
  <c r="M7821" i="25"/>
  <c r="M7822" i="25"/>
  <c r="M7823" i="25"/>
  <c r="M7824" i="25"/>
  <c r="M7825" i="25"/>
  <c r="L7826" i="25"/>
  <c r="M7826" i="25"/>
  <c r="L7827" i="25"/>
  <c r="M7827" i="25"/>
  <c r="M7828" i="25"/>
  <c r="M7829" i="25"/>
  <c r="M7830" i="25"/>
  <c r="M7831" i="25"/>
  <c r="L7832" i="25"/>
  <c r="M7832" i="25"/>
  <c r="M7833" i="25"/>
  <c r="M7834" i="25"/>
  <c r="M7835" i="25"/>
  <c r="M7836" i="25"/>
  <c r="M7837" i="25"/>
  <c r="M7838" i="25"/>
  <c r="M7839" i="25"/>
  <c r="M7840" i="25"/>
  <c r="L7841" i="25"/>
  <c r="M7841" i="25"/>
  <c r="L7842" i="25"/>
  <c r="M7842" i="25"/>
  <c r="M7843" i="25"/>
  <c r="L7844" i="25"/>
  <c r="M7844" i="25"/>
  <c r="M7845" i="25"/>
  <c r="M7846" i="25"/>
  <c r="M7847" i="25"/>
  <c r="M7848" i="25"/>
  <c r="M7849" i="25"/>
  <c r="M7850" i="25"/>
  <c r="L7851" i="25"/>
  <c r="M7851" i="25"/>
  <c r="M7852" i="25"/>
  <c r="M7853" i="25"/>
  <c r="L7854" i="25"/>
  <c r="M7854" i="25"/>
  <c r="L7855" i="25"/>
  <c r="M7855" i="25"/>
  <c r="L7856" i="25"/>
  <c r="M7856" i="25"/>
  <c r="M7857" i="25"/>
  <c r="M7858" i="25"/>
  <c r="L7859" i="25"/>
  <c r="M7859" i="25"/>
  <c r="M7860" i="25"/>
  <c r="M7861" i="25"/>
  <c r="M7862" i="25"/>
  <c r="M7863" i="25"/>
  <c r="M7864" i="25"/>
  <c r="L7865" i="25"/>
  <c r="M7865" i="25"/>
  <c r="M7866" i="25"/>
  <c r="M7867" i="25"/>
  <c r="M7868" i="25"/>
  <c r="M7869" i="25"/>
  <c r="M7870" i="25"/>
  <c r="L7871" i="25"/>
  <c r="M7871" i="25"/>
  <c r="M7872" i="25"/>
  <c r="M7873" i="25"/>
  <c r="M7874" i="25"/>
  <c r="M7875" i="25"/>
  <c r="M7876" i="25"/>
  <c r="M7877" i="25"/>
  <c r="M7878" i="25"/>
  <c r="L7879" i="25"/>
  <c r="M7879" i="25"/>
  <c r="M7880" i="25"/>
  <c r="M7881" i="25"/>
  <c r="M7882" i="25"/>
  <c r="L7883" i="25"/>
  <c r="M7883" i="25"/>
  <c r="M7884" i="25"/>
  <c r="M7885" i="25"/>
  <c r="M7886" i="25"/>
  <c r="L7887" i="25"/>
  <c r="M7887" i="25"/>
  <c r="M7888" i="25"/>
  <c r="M7889" i="25"/>
  <c r="M7890" i="25"/>
  <c r="M7891" i="25"/>
  <c r="M7892" i="25"/>
  <c r="M7893" i="25"/>
  <c r="M7894" i="25"/>
  <c r="M7895" i="25"/>
  <c r="L7896" i="25"/>
  <c r="M7896" i="25"/>
  <c r="M7897" i="25"/>
  <c r="M7898" i="25"/>
  <c r="M7899" i="25"/>
  <c r="L7900" i="25"/>
  <c r="M7900" i="25"/>
  <c r="M7901" i="25"/>
  <c r="L7902" i="25"/>
  <c r="M7902" i="25"/>
  <c r="L7903" i="25"/>
  <c r="M7903" i="25"/>
  <c r="L7904" i="25"/>
  <c r="M7904" i="25"/>
  <c r="M7905" i="25"/>
  <c r="M7906" i="25"/>
  <c r="M7907" i="25"/>
  <c r="L7908" i="25"/>
  <c r="M7908" i="25"/>
  <c r="M7909" i="25"/>
  <c r="L7910" i="25"/>
  <c r="M7910" i="25"/>
  <c r="M7911" i="25"/>
  <c r="L7912" i="25"/>
  <c r="M7912" i="25"/>
  <c r="M7913" i="25"/>
  <c r="M7914" i="25"/>
  <c r="L7915" i="25"/>
  <c r="M7915" i="25"/>
  <c r="M7916" i="25"/>
  <c r="M7917" i="25"/>
  <c r="M7918" i="25"/>
  <c r="L7919" i="25"/>
  <c r="M7919" i="25"/>
  <c r="L7920" i="25"/>
  <c r="M7920" i="25"/>
  <c r="L7921" i="25"/>
  <c r="M7921" i="25"/>
  <c r="L7922" i="25"/>
  <c r="M7922" i="25"/>
  <c r="M7923" i="25"/>
  <c r="M7924" i="25"/>
  <c r="M7925" i="25"/>
  <c r="L7926" i="25"/>
  <c r="M7926" i="25"/>
  <c r="L7927" i="25"/>
  <c r="M7927" i="25"/>
  <c r="L7928" i="25"/>
  <c r="M7928" i="25"/>
  <c r="M7929" i="25"/>
  <c r="M7930" i="25"/>
  <c r="L7931" i="25"/>
  <c r="M7931" i="25"/>
  <c r="L7932" i="25"/>
  <c r="M7932" i="25"/>
  <c r="M7933" i="25"/>
  <c r="M7934" i="25"/>
  <c r="M7935" i="25"/>
  <c r="M7936" i="25"/>
  <c r="M7937" i="25"/>
  <c r="L7938" i="25"/>
  <c r="M7938" i="25"/>
  <c r="M7939" i="25"/>
  <c r="M7940" i="25"/>
  <c r="M7941" i="25"/>
  <c r="M7942" i="25"/>
  <c r="M7943" i="25"/>
  <c r="L7944" i="25"/>
  <c r="M7944" i="25"/>
  <c r="M7945" i="25"/>
  <c r="M7946" i="25"/>
  <c r="M7947" i="25"/>
  <c r="M7948" i="25"/>
  <c r="M7949" i="25"/>
  <c r="M7950" i="25"/>
  <c r="M7951" i="25"/>
  <c r="M7952" i="25"/>
  <c r="M7953" i="25"/>
  <c r="M7954" i="25"/>
  <c r="M7955" i="25"/>
  <c r="M7956" i="25"/>
  <c r="M7957" i="25"/>
  <c r="M7958" i="25"/>
  <c r="L7959" i="25"/>
  <c r="M7959" i="25"/>
  <c r="M7960" i="25"/>
  <c r="M7961" i="25"/>
  <c r="M7962" i="25"/>
  <c r="M7963" i="25"/>
  <c r="M7964" i="25"/>
  <c r="M7965" i="25"/>
  <c r="M7966" i="25"/>
  <c r="M7967" i="25"/>
  <c r="L7968" i="25"/>
  <c r="M7968" i="25"/>
  <c r="M7969" i="25"/>
  <c r="M7970" i="25"/>
  <c r="L7971" i="25"/>
  <c r="M7971" i="25"/>
  <c r="M7972" i="25"/>
  <c r="M7973" i="25"/>
  <c r="M7974" i="25"/>
  <c r="L7975" i="25"/>
  <c r="M7975" i="25"/>
  <c r="L7976" i="25"/>
  <c r="M7976" i="25"/>
  <c r="L7977" i="25"/>
  <c r="M7977" i="25"/>
  <c r="L7978" i="25"/>
  <c r="M7978" i="25"/>
  <c r="L7979" i="25"/>
  <c r="M7979" i="25"/>
  <c r="L7980" i="25"/>
  <c r="M7980" i="25"/>
  <c r="L7981" i="25"/>
  <c r="M7981" i="25"/>
  <c r="L7982" i="25"/>
  <c r="M7982" i="25"/>
  <c r="M7983" i="25"/>
  <c r="M7984" i="25"/>
  <c r="M7985" i="25"/>
  <c r="M7986" i="25"/>
  <c r="M7987" i="25"/>
  <c r="M7988" i="25"/>
  <c r="M7989" i="25"/>
  <c r="M7990" i="25"/>
  <c r="M7991" i="25"/>
  <c r="M7992" i="25"/>
  <c r="M7993" i="25"/>
  <c r="M7994" i="25"/>
  <c r="M7995" i="25"/>
  <c r="M7996" i="25"/>
  <c r="L7997" i="25"/>
  <c r="M7997" i="25"/>
  <c r="M7998" i="25"/>
  <c r="M7999" i="25"/>
  <c r="M8000" i="25"/>
  <c r="M8001" i="25"/>
  <c r="M8002" i="25"/>
  <c r="M8003" i="25"/>
  <c r="M8004" i="25"/>
  <c r="M8005" i="25"/>
  <c r="M8006" i="25"/>
  <c r="M8007" i="25"/>
  <c r="L8008" i="25"/>
  <c r="M8008" i="25"/>
  <c r="L8009" i="25"/>
  <c r="M8009" i="25"/>
  <c r="M8010" i="25"/>
  <c r="L8011" i="25"/>
  <c r="M8011" i="25"/>
  <c r="M8012" i="25"/>
  <c r="M8013" i="25"/>
  <c r="M8014" i="25"/>
  <c r="M8015" i="25"/>
  <c r="M8016" i="25"/>
  <c r="M8017" i="25"/>
  <c r="L8018" i="25"/>
  <c r="M8018" i="25"/>
  <c r="L8019" i="25"/>
  <c r="M8019" i="25"/>
  <c r="L8020" i="25"/>
  <c r="M8020" i="25"/>
  <c r="M8021" i="25"/>
  <c r="L8022" i="25"/>
  <c r="M8022" i="25"/>
  <c r="L8023" i="25"/>
  <c r="M8023" i="25"/>
  <c r="M8024" i="25"/>
  <c r="L8025" i="25"/>
  <c r="M8025" i="25"/>
  <c r="L8026" i="25"/>
  <c r="M8026" i="25"/>
  <c r="L8027" i="25"/>
  <c r="M8027" i="25"/>
  <c r="L8028" i="25"/>
  <c r="M8028" i="25"/>
  <c r="M8029" i="25"/>
  <c r="M8030" i="25"/>
  <c r="M8031" i="25"/>
  <c r="M8032" i="25"/>
  <c r="M8033" i="25"/>
  <c r="L8034" i="25"/>
  <c r="M8034" i="25"/>
  <c r="M8035" i="25"/>
  <c r="M8036" i="25"/>
  <c r="M8037" i="25"/>
  <c r="M8038" i="25"/>
  <c r="M8039" i="25"/>
  <c r="M8040" i="25"/>
  <c r="L8041" i="25"/>
  <c r="M8041" i="25"/>
  <c r="M8042" i="25"/>
  <c r="M8043" i="25"/>
  <c r="M8044" i="25"/>
  <c r="M8045" i="25"/>
  <c r="M8046" i="25"/>
  <c r="M8047" i="25"/>
  <c r="L8048" i="25"/>
  <c r="M8048" i="25"/>
  <c r="M8049" i="25"/>
  <c r="M8050" i="25"/>
  <c r="M8051" i="25"/>
  <c r="L8052" i="25"/>
  <c r="M8052" i="25"/>
  <c r="M8053" i="25"/>
  <c r="M8054" i="25"/>
  <c r="M8055" i="25"/>
  <c r="M8056" i="25"/>
  <c r="M8057" i="25"/>
  <c r="M8058" i="25"/>
  <c r="J13630" i="25" l="1"/>
  <c r="J13635" i="25" s="1"/>
  <c r="J13740" i="25" s="1"/>
  <c r="J13809" i="25" s="1"/>
  <c r="J13973" i="25" s="1"/>
  <c r="J14293" i="25" s="1"/>
  <c r="J14304" i="25" s="1"/>
  <c r="J14455" i="25" s="1"/>
  <c r="J14456" i="25" s="1"/>
  <c r="J14479" i="25" s="1"/>
  <c r="J14498" i="25" s="1"/>
  <c r="J14608" i="25" s="1"/>
  <c r="J14609" i="25" s="1"/>
  <c r="J13527" i="25"/>
  <c r="O14060" i="25"/>
  <c r="O14058" i="25"/>
  <c r="O12135" i="25"/>
  <c r="O12138" i="25"/>
  <c r="O14564" i="25"/>
  <c r="O14188" i="25"/>
  <c r="O14332" i="25"/>
  <c r="O14568" i="25"/>
  <c r="O14367" i="25"/>
  <c r="O13572" i="25"/>
  <c r="O14213" i="25"/>
  <c r="O14495" i="25"/>
  <c r="O14132" i="25"/>
  <c r="O14618" i="25"/>
  <c r="O13908" i="25"/>
  <c r="O14320" i="25"/>
  <c r="O14610" i="25"/>
  <c r="O13014" i="25"/>
  <c r="O14166" i="25"/>
  <c r="O13802" i="25"/>
  <c r="O14252" i="25"/>
  <c r="O13103" i="25"/>
  <c r="O12943" i="25"/>
  <c r="O13797" i="25"/>
  <c r="O13663" i="25"/>
  <c r="O14368" i="25"/>
  <c r="O13791" i="25"/>
  <c r="O13409" i="25"/>
  <c r="O14246" i="25"/>
  <c r="O13642" i="25"/>
  <c r="O14450" i="25"/>
  <c r="O13111" i="25"/>
  <c r="O14036" i="25"/>
  <c r="O13785" i="25"/>
  <c r="O14404" i="25"/>
  <c r="O14257" i="25"/>
  <c r="O13422" i="25"/>
  <c r="O14121" i="25"/>
  <c r="O14533" i="25"/>
  <c r="O13795" i="25"/>
  <c r="O14570" i="25"/>
  <c r="O14536" i="25"/>
  <c r="O13416" i="25"/>
  <c r="O13076" i="25"/>
  <c r="O13351" i="25"/>
  <c r="O14607" i="25"/>
  <c r="O13608" i="25"/>
  <c r="O14245" i="25"/>
  <c r="O14167" i="25"/>
  <c r="O13436" i="25"/>
  <c r="O13206" i="25"/>
  <c r="O13342" i="25"/>
  <c r="O14076" i="25"/>
  <c r="O14270" i="25"/>
  <c r="O13768" i="25"/>
  <c r="O14372" i="25"/>
  <c r="O14535" i="25"/>
  <c r="O14459" i="25"/>
  <c r="O14611" i="25"/>
  <c r="O13489" i="25"/>
  <c r="O12809" i="25"/>
  <c r="O14018" i="25"/>
  <c r="O14071" i="25"/>
  <c r="O13793" i="25"/>
  <c r="O13640" i="25"/>
  <c r="O13796" i="25"/>
  <c r="O12937" i="25"/>
  <c r="O13276" i="25"/>
  <c r="O13140" i="25"/>
  <c r="O14470" i="25"/>
  <c r="O13909" i="25"/>
  <c r="O13789" i="25"/>
  <c r="O14131" i="25"/>
  <c r="O13319" i="25"/>
  <c r="O12960" i="25"/>
  <c r="O13881" i="25"/>
  <c r="O14271" i="25"/>
  <c r="O13885" i="25"/>
  <c r="O13110" i="25"/>
  <c r="O12514" i="25"/>
  <c r="O12435" i="25"/>
  <c r="O12331" i="25"/>
  <c r="O12184" i="25"/>
  <c r="O12540" i="25"/>
  <c r="O12350" i="25"/>
  <c r="O12936" i="25"/>
  <c r="O13354" i="25"/>
  <c r="O14312" i="25"/>
  <c r="O14052" i="25"/>
  <c r="O13995" i="25"/>
  <c r="O13775" i="25"/>
  <c r="O13744" i="25"/>
  <c r="O14256" i="25"/>
  <c r="O12963" i="25"/>
  <c r="O12634" i="25"/>
  <c r="O12982" i="25"/>
  <c r="O12661" i="25"/>
  <c r="O12503" i="25"/>
  <c r="O12762" i="25"/>
  <c r="O12426" i="25"/>
  <c r="O12174" i="25"/>
  <c r="O13083" i="25"/>
  <c r="O13442" i="25"/>
  <c r="O13516" i="25"/>
  <c r="O13440" i="25"/>
  <c r="O13252" i="25"/>
  <c r="O13204" i="25"/>
  <c r="O13432" i="25"/>
  <c r="O13818" i="25"/>
  <c r="O14386" i="25"/>
  <c r="O13605" i="25"/>
  <c r="O13511" i="25"/>
  <c r="O13604" i="25"/>
  <c r="O13196" i="25"/>
  <c r="O13811" i="25"/>
  <c r="O13086" i="25"/>
  <c r="O13443" i="25"/>
  <c r="O12889" i="25"/>
  <c r="O13822" i="25"/>
  <c r="O13251" i="25"/>
  <c r="O12932" i="25"/>
  <c r="O14613" i="25"/>
  <c r="O12513" i="25"/>
  <c r="O12262" i="25"/>
  <c r="O12996" i="25"/>
  <c r="O12746" i="25"/>
  <c r="O12560" i="25"/>
  <c r="O12371" i="25"/>
  <c r="O12194" i="25"/>
  <c r="O12651" i="25"/>
  <c r="O12473" i="25"/>
  <c r="O12271" i="25"/>
  <c r="O13133" i="25"/>
  <c r="O12940" i="25"/>
  <c r="O12507" i="25"/>
  <c r="O13431" i="25"/>
  <c r="O12352" i="25"/>
  <c r="O12072" i="25"/>
  <c r="O12086" i="25"/>
  <c r="O12830" i="25"/>
  <c r="O12531" i="25"/>
  <c r="O12361" i="25"/>
  <c r="O12162" i="25"/>
  <c r="O12642" i="25"/>
  <c r="O12461" i="25"/>
  <c r="O12261" i="25"/>
  <c r="O12113" i="25"/>
  <c r="O12828" i="25"/>
  <c r="O13441" i="25"/>
  <c r="O13139" i="25"/>
  <c r="O12818" i="25"/>
  <c r="O13132" i="25"/>
  <c r="O12924" i="25"/>
  <c r="O12749" i="25"/>
  <c r="O12498" i="25"/>
  <c r="O13352" i="25"/>
  <c r="O13058" i="25"/>
  <c r="O12604" i="25"/>
  <c r="O12351" i="25"/>
  <c r="O12152" i="25"/>
  <c r="O12444" i="25"/>
  <c r="O12251" i="25"/>
  <c r="O12104" i="25"/>
  <c r="O12629" i="25"/>
  <c r="O12916" i="25"/>
  <c r="O12490" i="25"/>
  <c r="O13417" i="25"/>
  <c r="O12332" i="25"/>
  <c r="O12175" i="25"/>
  <c r="O12071" i="25"/>
  <c r="O12305" i="25"/>
  <c r="O12150" i="25"/>
  <c r="O12707" i="25"/>
  <c r="O12558" i="25"/>
  <c r="O12400" i="25"/>
  <c r="O12249" i="25"/>
  <c r="O12190" i="25"/>
  <c r="O12069" i="25"/>
  <c r="O12649" i="25"/>
  <c r="O12469" i="25"/>
  <c r="O12277" i="25"/>
  <c r="O12325" i="25"/>
  <c r="O12189" i="25"/>
  <c r="O12059" i="25"/>
  <c r="O12545" i="25"/>
  <c r="O12405" i="25"/>
  <c r="O13429" i="25"/>
  <c r="O13118" i="25"/>
  <c r="O12710" i="25"/>
  <c r="O12341" i="25"/>
  <c r="O12434" i="25"/>
  <c r="O12241" i="25"/>
  <c r="O12942" i="25"/>
  <c r="O12941" i="25"/>
  <c r="O12308" i="25"/>
  <c r="O12163" i="25"/>
  <c r="O12023" i="25"/>
  <c r="O12052" i="25"/>
  <c r="O12140" i="25"/>
  <c r="O12379" i="25"/>
  <c r="O12222" i="25"/>
  <c r="O12085" i="25"/>
  <c r="O12442" i="25"/>
  <c r="O12327" i="25"/>
  <c r="O12181" i="25"/>
  <c r="O12061" i="25"/>
  <c r="O12457" i="25"/>
  <c r="O12267" i="25"/>
  <c r="O12109" i="25"/>
  <c r="O12179" i="25"/>
  <c r="O12047" i="25"/>
  <c r="O13009" i="25"/>
  <c r="O12535" i="25"/>
  <c r="O14574" i="25"/>
  <c r="O12938" i="25"/>
  <c r="O12486" i="25"/>
  <c r="O12701" i="25"/>
  <c r="O12485" i="25"/>
  <c r="O12595" i="25"/>
  <c r="O13108" i="25"/>
  <c r="O12935" i="25"/>
  <c r="O12759" i="25"/>
  <c r="O13019" i="25"/>
  <c r="O13120" i="25"/>
  <c r="O12462" i="25"/>
  <c r="O12307" i="25"/>
  <c r="O12408" i="25"/>
  <c r="O12212" i="25"/>
  <c r="O13254" i="25"/>
  <c r="O13412" i="25"/>
  <c r="O13028" i="25"/>
  <c r="O12766" i="25"/>
  <c r="O12273" i="25"/>
  <c r="O12142" i="25"/>
  <c r="O12114" i="25"/>
  <c r="O12021" i="25"/>
  <c r="O12401" i="25"/>
  <c r="O12270" i="25"/>
  <c r="O12112" i="25"/>
  <c r="O12463" i="25"/>
  <c r="O12297" i="25"/>
  <c r="O12565" i="25"/>
  <c r="O13225" i="25"/>
  <c r="O13316" i="25"/>
  <c r="O12571" i="25"/>
  <c r="O13182" i="25"/>
  <c r="O12263" i="25"/>
  <c r="O12087" i="25"/>
  <c r="O12260" i="25"/>
  <c r="O12103" i="25"/>
  <c r="O12510" i="25"/>
  <c r="O13910" i="25"/>
  <c r="O12652" i="25"/>
  <c r="O12272" i="25"/>
  <c r="O12727" i="25"/>
  <c r="O12193" i="25"/>
  <c r="O12573" i="25"/>
  <c r="O12431" i="25"/>
  <c r="O12563" i="25"/>
  <c r="O12253" i="25"/>
  <c r="O12123" i="25"/>
  <c r="O12064" i="25"/>
  <c r="O12250" i="25"/>
  <c r="O12077" i="25"/>
  <c r="O12650" i="25"/>
  <c r="O12500" i="25"/>
  <c r="O12339" i="25"/>
  <c r="O12821" i="25"/>
  <c r="O12829" i="25"/>
  <c r="O12409" i="25"/>
  <c r="O12252" i="25"/>
  <c r="O12530" i="25"/>
  <c r="O12330" i="25"/>
  <c r="O12183" i="25"/>
  <c r="O13197" i="25"/>
  <c r="O12700" i="25"/>
  <c r="O12550" i="25"/>
  <c r="O12734" i="25"/>
  <c r="O12867" i="25"/>
  <c r="O12564" i="25"/>
  <c r="O12555" i="25"/>
  <c r="O13674" i="25"/>
  <c r="O13161" i="25"/>
  <c r="O12427" i="25"/>
  <c r="O12105" i="25"/>
  <c r="O12053" i="25"/>
  <c r="O12511" i="25"/>
  <c r="O12380" i="25"/>
  <c r="O12070" i="25"/>
  <c r="O12983" i="25"/>
  <c r="O13378" i="25"/>
  <c r="O12402" i="25"/>
  <c r="O12234" i="25"/>
  <c r="O12522" i="25"/>
  <c r="O12306" i="25"/>
  <c r="O12173" i="25"/>
  <c r="O12539" i="25"/>
  <c r="O12985" i="25"/>
  <c r="O12546" i="25"/>
  <c r="O12410" i="25"/>
  <c r="O12043" i="25"/>
  <c r="O12501" i="25"/>
  <c r="O12063" i="25"/>
  <c r="O12939" i="25"/>
  <c r="O12224" i="25"/>
  <c r="O12512" i="25"/>
  <c r="O12151" i="25"/>
  <c r="O12548" i="25"/>
  <c r="O13107" i="25"/>
  <c r="O12536" i="25"/>
  <c r="O12382" i="25"/>
  <c r="O12214" i="25"/>
  <c r="O12088" i="25"/>
  <c r="O12493" i="25"/>
  <c r="O12349" i="25"/>
  <c r="O12566" i="25"/>
  <c r="O12213" i="25"/>
  <c r="O12484" i="25"/>
  <c r="O12281" i="25"/>
  <c r="O12527" i="25"/>
  <c r="O12946" i="25"/>
  <c r="O12825" i="25"/>
  <c r="O12362" i="25"/>
  <c r="O12203" i="25"/>
  <c r="O12079" i="25"/>
  <c r="O12483" i="25"/>
  <c r="O12329" i="25"/>
  <c r="O12459" i="25"/>
  <c r="O12279" i="25"/>
  <c r="O12460" i="25"/>
  <c r="O12171" i="25"/>
  <c r="O12491" i="25"/>
  <c r="O12358" i="25"/>
  <c r="O12170" i="25"/>
  <c r="O12030" i="25"/>
  <c r="O12547" i="25"/>
  <c r="O12326" i="25"/>
  <c r="O12169" i="25"/>
  <c r="O12422" i="25"/>
  <c r="O12654" i="25"/>
  <c r="O12506" i="25"/>
  <c r="O12324" i="25"/>
  <c r="O12027" i="25"/>
  <c r="O12404" i="25"/>
  <c r="O12300" i="25"/>
  <c r="O12156" i="25"/>
  <c r="O12227" i="25"/>
  <c r="O12090" i="25"/>
  <c r="O12403" i="25"/>
  <c r="O12143" i="25"/>
  <c r="O12418" i="25"/>
  <c r="O12359" i="25"/>
  <c r="O12149" i="25"/>
  <c r="O12481" i="25"/>
  <c r="O12347" i="25"/>
  <c r="O12160" i="25"/>
  <c r="O12537" i="25"/>
  <c r="O12312" i="25"/>
  <c r="O12159" i="25"/>
  <c r="O12415" i="25"/>
  <c r="O12285" i="25"/>
  <c r="O12167" i="25"/>
  <c r="O12704" i="25"/>
  <c r="O12534" i="25"/>
  <c r="O12412" i="25"/>
  <c r="O12216" i="25"/>
  <c r="O12081" i="25"/>
  <c r="O12124" i="25"/>
  <c r="O12157" i="25"/>
  <c r="O12684" i="25"/>
  <c r="O12131" i="25"/>
  <c r="O12470" i="25"/>
  <c r="O12303" i="25"/>
  <c r="O12100" i="25"/>
  <c r="O12266" i="25"/>
  <c r="O12489" i="25"/>
  <c r="O12215" i="25"/>
  <c r="O12342" i="25"/>
  <c r="O12314" i="25"/>
  <c r="O12328" i="25"/>
  <c r="O12458" i="25"/>
  <c r="O12304" i="25"/>
  <c r="O12139" i="25"/>
  <c r="O12698" i="25"/>
  <c r="O12508" i="25"/>
  <c r="O12293" i="25"/>
  <c r="O12478" i="25"/>
  <c r="O12276" i="25"/>
  <c r="O12146" i="25"/>
  <c r="O12831" i="25"/>
  <c r="O12505" i="25"/>
  <c r="O12385" i="25"/>
  <c r="O12255" i="25"/>
  <c r="O12126" i="25"/>
  <c r="O12543" i="25"/>
  <c r="O12197" i="25"/>
  <c r="O12056" i="25"/>
  <c r="O12487" i="25"/>
  <c r="O12383" i="25"/>
  <c r="O12235" i="25"/>
  <c r="O12097" i="25"/>
  <c r="O12280" i="25"/>
  <c r="O12295" i="25"/>
  <c r="O12111" i="25"/>
  <c r="O12432" i="25"/>
  <c r="O12294" i="25"/>
  <c r="O12499" i="25"/>
  <c r="O12258" i="25"/>
  <c r="O12068" i="25"/>
  <c r="O12075" i="25"/>
  <c r="O12990" i="25"/>
  <c r="O12467" i="25"/>
  <c r="O12127" i="25"/>
  <c r="O12374" i="25"/>
  <c r="O12245" i="25"/>
  <c r="O12107" i="25"/>
  <c r="O12533" i="25"/>
  <c r="O12364" i="25"/>
  <c r="O12177" i="25"/>
  <c r="O12036" i="25"/>
  <c r="O12475" i="25"/>
  <c r="O12372" i="25"/>
  <c r="O12089" i="25"/>
  <c r="O12464" i="25"/>
  <c r="O12185" i="25"/>
  <c r="O12211" i="25"/>
  <c r="O12287" i="25"/>
  <c r="O12286" i="25"/>
  <c r="O12480" i="25"/>
  <c r="O12060" i="25"/>
  <c r="O12376" i="25"/>
  <c r="O12230" i="25"/>
  <c r="O12984" i="25"/>
  <c r="O12448" i="25"/>
  <c r="O12256" i="25"/>
  <c r="O12117" i="25"/>
  <c r="O12477" i="25"/>
  <c r="O12365" i="25"/>
  <c r="O12236" i="25"/>
  <c r="O12653" i="25"/>
  <c r="O12334" i="25"/>
  <c r="O12153" i="25"/>
  <c r="O12172" i="25"/>
  <c r="O12528" i="25"/>
  <c r="O12062" i="25"/>
  <c r="O12278" i="25"/>
  <c r="O12110" i="25"/>
  <c r="O12441" i="25"/>
  <c r="O12238" i="25"/>
  <c r="O12048" i="25"/>
  <c r="O12219" i="25"/>
  <c r="O12039" i="25"/>
  <c r="O12439" i="25"/>
  <c r="O12246" i="25"/>
  <c r="O12108" i="25"/>
  <c r="O12466" i="25"/>
  <c r="O12354" i="25"/>
  <c r="O12091" i="25"/>
  <c r="O12516" i="25"/>
  <c r="O12155" i="25"/>
  <c r="O12353" i="25"/>
  <c r="O12065" i="25"/>
  <c r="O12496" i="25"/>
  <c r="O12186" i="25"/>
  <c r="O12024" i="25"/>
  <c r="O12384" i="25"/>
  <c r="O12054" i="25"/>
  <c r="O12492" i="25"/>
  <c r="O12259" i="25"/>
  <c r="O12050" i="25"/>
  <c r="O12268" i="25"/>
  <c r="O12101" i="25"/>
  <c r="O12416" i="25"/>
  <c r="O12231" i="25"/>
  <c r="O12040" i="25"/>
  <c r="O12356" i="25"/>
  <c r="O12208" i="25"/>
  <c r="O12414" i="25"/>
  <c r="O12229" i="25"/>
  <c r="O12092" i="25"/>
  <c r="O12455" i="25"/>
  <c r="O12217" i="25"/>
  <c r="O12082" i="25"/>
  <c r="O12299" i="25"/>
  <c r="O12144" i="25"/>
  <c r="O12343" i="25"/>
  <c r="O12196" i="25"/>
  <c r="O12218" i="25"/>
  <c r="O12335" i="25"/>
  <c r="O12625" i="25"/>
  <c r="O12437" i="25"/>
  <c r="O12363" i="25"/>
  <c r="O12482" i="25"/>
  <c r="O12210" i="25"/>
  <c r="O12031" i="25"/>
  <c r="O12248" i="25"/>
  <c r="O12084" i="25"/>
  <c r="O12619" i="25"/>
  <c r="O12406" i="25"/>
  <c r="O12220" i="25"/>
  <c r="O12029" i="25"/>
  <c r="O12345" i="25"/>
  <c r="O12168" i="25"/>
  <c r="O12016" i="25"/>
  <c r="O12375" i="25"/>
  <c r="O12066" i="25"/>
  <c r="O12333" i="25"/>
  <c r="O12428" i="25"/>
  <c r="O12078" i="25"/>
  <c r="O12051" i="25"/>
  <c r="O12471" i="25"/>
  <c r="O12019" i="25"/>
  <c r="O12239" i="25"/>
  <c r="O12209" i="25"/>
  <c r="O12017" i="25"/>
  <c r="O12337" i="25"/>
  <c r="O12207" i="25"/>
  <c r="O12058" i="25"/>
  <c r="O12057" i="25"/>
  <c r="O12264" i="25"/>
  <c r="O12125" i="25"/>
  <c r="O12035" i="25"/>
  <c r="O12164" i="25"/>
  <c r="O12495" i="25"/>
  <c r="O12080" i="25"/>
  <c r="O12033" i="25"/>
  <c r="O12032" i="25"/>
  <c r="O12424" i="25"/>
  <c r="O12191" i="25"/>
  <c r="O12378" i="25"/>
  <c r="O12232" i="25"/>
  <c r="O12049" i="25"/>
  <c r="O12357" i="25"/>
  <c r="O12311" i="25"/>
  <c r="O12147" i="25"/>
  <c r="O12355" i="25"/>
  <c r="O12046" i="25"/>
  <c r="O12569" i="25"/>
  <c r="O12421" i="25"/>
  <c r="O12187" i="25"/>
  <c r="O12465" i="25"/>
  <c r="O12116" i="25"/>
  <c r="O12136" i="25"/>
  <c r="O12243" i="25"/>
  <c r="O12472" i="25"/>
  <c r="O12020" i="25"/>
  <c r="O12407" i="25"/>
  <c r="O12182" i="25"/>
  <c r="O12509" i="25"/>
  <c r="O12221" i="25"/>
  <c r="O12041" i="25"/>
  <c r="O12556" i="25"/>
  <c r="O12346" i="25"/>
  <c r="O12180" i="25"/>
  <c r="O12449" i="25"/>
  <c r="O12302" i="25"/>
  <c r="O12518" i="25"/>
  <c r="O12336" i="25"/>
  <c r="O12188" i="25"/>
  <c r="O12038" i="25"/>
  <c r="O12562" i="25"/>
  <c r="O12413" i="25"/>
  <c r="O12310" i="25"/>
  <c r="O12166" i="25"/>
  <c r="O12037" i="25"/>
  <c r="O12454" i="25"/>
  <c r="O12244" i="25"/>
  <c r="O12106" i="25"/>
  <c r="O12542" i="25"/>
  <c r="O12411" i="25"/>
  <c r="O12154" i="25"/>
  <c r="O12515" i="25"/>
  <c r="O12284" i="25"/>
  <c r="O12517" i="25"/>
  <c r="O12165" i="25"/>
  <c r="O13835" i="25"/>
  <c r="O14557" i="25"/>
  <c r="O14545" i="25"/>
  <c r="O13379" i="25"/>
  <c r="O14230" i="25"/>
  <c r="O13817" i="25"/>
  <c r="O13684" i="25"/>
  <c r="O14272" i="25"/>
  <c r="O14140" i="25"/>
  <c r="O14451" i="25"/>
  <c r="O13852" i="25"/>
  <c r="O14222" i="25"/>
  <c r="O14000" i="25"/>
  <c r="O14458" i="25"/>
  <c r="O13662" i="25"/>
  <c r="O14062" i="25"/>
  <c r="O14243" i="25"/>
  <c r="O13686" i="25"/>
  <c r="O13683" i="25"/>
  <c r="O13438" i="25"/>
  <c r="O13946" i="25"/>
  <c r="O14401" i="25"/>
  <c r="O14378" i="25"/>
  <c r="O13680" i="25"/>
  <c r="O14180" i="25"/>
  <c r="O14331" i="25"/>
  <c r="O14051" i="25"/>
  <c r="O14143" i="25"/>
  <c r="O14384" i="25"/>
  <c r="O14583" i="25"/>
  <c r="O14145" i="25"/>
  <c r="O14376" i="25"/>
  <c r="O14229" i="25"/>
  <c r="O14139" i="25"/>
  <c r="O13763" i="25"/>
  <c r="O14144" i="25"/>
  <c r="O14235" i="25"/>
  <c r="O14233" i="25"/>
  <c r="O14231" i="25"/>
  <c r="O13904" i="25"/>
  <c r="O13685" i="25"/>
  <c r="O13689" i="25"/>
  <c r="O13688" i="25"/>
  <c r="O14120" i="25"/>
  <c r="O13529" i="25"/>
  <c r="O14148" i="25"/>
  <c r="O13917" i="25"/>
  <c r="O13682" i="25"/>
  <c r="O13900" i="25"/>
  <c r="O14142" i="25"/>
  <c r="O14017" i="25"/>
  <c r="O14141" i="25"/>
  <c r="O13131" i="25"/>
  <c r="O13533" i="25"/>
  <c r="O14480" i="25"/>
  <c r="O14405" i="25"/>
  <c r="O14558" i="25"/>
  <c r="O12321" i="25"/>
  <c r="O14241" i="25"/>
  <c r="O13587" i="25"/>
  <c r="O14356" i="25"/>
  <c r="O14048" i="25"/>
  <c r="O14075" i="25"/>
  <c r="O14232" i="25"/>
  <c r="O14077" i="25"/>
  <c r="O14541" i="25"/>
  <c r="O14363" i="25"/>
  <c r="O14098" i="25"/>
  <c r="O14454" i="25"/>
  <c r="O14063" i="25"/>
  <c r="O14163" i="25"/>
  <c r="O12752" i="25"/>
  <c r="O14559" i="25"/>
  <c r="O12552" i="25"/>
  <c r="O12637" i="25"/>
  <c r="O12986" i="25"/>
  <c r="O12808" i="25"/>
  <c r="O13381" i="25"/>
  <c r="O12798" i="25"/>
  <c r="O12094" i="25"/>
  <c r="O12450" i="25"/>
  <c r="O13419" i="25"/>
  <c r="O12923" i="25"/>
  <c r="O12735" i="25"/>
  <c r="O13236" i="25"/>
  <c r="O13687" i="25"/>
  <c r="O14147" i="25"/>
  <c r="O14453" i="25"/>
  <c r="O13681" i="25"/>
  <c r="O12989" i="25"/>
  <c r="O13458" i="25"/>
  <c r="O12859" i="25"/>
  <c r="O13452" i="25"/>
  <c r="O12832" i="25"/>
  <c r="O12532" i="25"/>
  <c r="O12115" i="25"/>
  <c r="O12805" i="25"/>
  <c r="O12093" i="25"/>
  <c r="O12787" i="25"/>
  <c r="O12591" i="25"/>
  <c r="O12045" i="25"/>
  <c r="O12298" i="25"/>
  <c r="O14580" i="25"/>
  <c r="O13923" i="25"/>
  <c r="O14206" i="25"/>
  <c r="O14579" i="25"/>
  <c r="O14432" i="25"/>
  <c r="O14578" i="25"/>
  <c r="O13678" i="25"/>
  <c r="O13877" i="25"/>
  <c r="O14297" i="25"/>
  <c r="O14538" i="25"/>
  <c r="O14529" i="25"/>
  <c r="O13313" i="25"/>
  <c r="O13414" i="25"/>
  <c r="O13420" i="25"/>
  <c r="O13945" i="25"/>
  <c r="O13826" i="25"/>
  <c r="O13637" i="25"/>
  <c r="O14149" i="25"/>
  <c r="O14269" i="25"/>
  <c r="O13801" i="25"/>
  <c r="O14080" i="25"/>
  <c r="O14357" i="25"/>
  <c r="O14537" i="25"/>
  <c r="O13902" i="25"/>
  <c r="O14136" i="25"/>
  <c r="O14249" i="25"/>
  <c r="O14212" i="25"/>
  <c r="O14457" i="25"/>
  <c r="O14220" i="25"/>
  <c r="O14551" i="25"/>
  <c r="O14133" i="25"/>
  <c r="O14150" i="25"/>
  <c r="O13905" i="25"/>
  <c r="O14116" i="25"/>
  <c r="O13679" i="25"/>
  <c r="O13677" i="25"/>
  <c r="O14612" i="25"/>
  <c r="O13947" i="25"/>
  <c r="O14582" i="25"/>
  <c r="O13629" i="25"/>
  <c r="O13628" i="25"/>
  <c r="O12782" i="25"/>
  <c r="O13285" i="25"/>
  <c r="O12913" i="25"/>
  <c r="O13907" i="25"/>
  <c r="O13292" i="25"/>
  <c r="O13109" i="25"/>
  <c r="O12918" i="25"/>
  <c r="O14117" i="25"/>
  <c r="O14379" i="25"/>
  <c r="O13827" i="25"/>
  <c r="O14031" i="25"/>
  <c r="O13668" i="25"/>
  <c r="O13424" i="25"/>
  <c r="O13046" i="25"/>
  <c r="O14327" i="25"/>
  <c r="O13418" i="25"/>
  <c r="O13806" i="25"/>
  <c r="O13813" i="25"/>
  <c r="O13211" i="25"/>
  <c r="O12914" i="25"/>
  <c r="O12728" i="25"/>
  <c r="O12389" i="25"/>
  <c r="O13423" i="25"/>
  <c r="O13302" i="25"/>
  <c r="O13114" i="25"/>
  <c r="O12742" i="25"/>
  <c r="O12451" i="25"/>
  <c r="O12141" i="25"/>
  <c r="O12800" i="25"/>
  <c r="O12430" i="25"/>
  <c r="O13421" i="25"/>
  <c r="O12425" i="25"/>
  <c r="O13034" i="25"/>
  <c r="O12763" i="25"/>
  <c r="O12693" i="25"/>
  <c r="O14057" i="25"/>
  <c r="O12887" i="25"/>
  <c r="O12583" i="25"/>
  <c r="O12394" i="25"/>
  <c r="O12891" i="25"/>
  <c r="O13045" i="25"/>
  <c r="O12388" i="25"/>
  <c r="O12868" i="25"/>
  <c r="O12705" i="25"/>
  <c r="O12242" i="25"/>
  <c r="O13919" i="25"/>
  <c r="O12096" i="25"/>
  <c r="O12395" i="25"/>
  <c r="O12956" i="25"/>
  <c r="O13749" i="25"/>
  <c r="O12095" i="25"/>
  <c r="O12292" i="25"/>
  <c r="O12178" i="25"/>
  <c r="O12396" i="25"/>
  <c r="O12319" i="25"/>
  <c r="O12099" i="25"/>
  <c r="O12553" i="25"/>
  <c r="O12392" i="25"/>
  <c r="O12083" i="25"/>
  <c r="O12488" i="25"/>
  <c r="O12524" i="25"/>
  <c r="O12423" i="25"/>
  <c r="O12119" i="25"/>
  <c r="O12247" i="25"/>
  <c r="O12067" i="25"/>
  <c r="O12098" i="25"/>
  <c r="O12161" i="25"/>
  <c r="O12561" i="25"/>
  <c r="O12391" i="25"/>
  <c r="O12073" i="25"/>
  <c r="O12393" i="25"/>
  <c r="O12390" i="25"/>
  <c r="O12387" i="25"/>
  <c r="O12554" i="25"/>
  <c r="O12429" i="25"/>
  <c r="O12456" i="25"/>
  <c r="O12254" i="25"/>
  <c r="K12291" i="25"/>
  <c r="I12368" i="25"/>
  <c r="K12368" i="25" s="1"/>
  <c r="O10492" i="25"/>
  <c r="O10972" i="25"/>
  <c r="O9140" i="25"/>
  <c r="O9146" i="25"/>
  <c r="O9709" i="25"/>
  <c r="O10971" i="25"/>
  <c r="O10197" i="25"/>
  <c r="O9266" i="25"/>
  <c r="O11674" i="25"/>
  <c r="O11756" i="25"/>
  <c r="O9144" i="25"/>
  <c r="O10962" i="25"/>
  <c r="O9595" i="25"/>
  <c r="O9572" i="25"/>
  <c r="O9737" i="25"/>
  <c r="O10904" i="25"/>
  <c r="O10388" i="25"/>
  <c r="O9806" i="25"/>
  <c r="O11646" i="25"/>
  <c r="O11882" i="25"/>
  <c r="O9457" i="25"/>
  <c r="O10963" i="25"/>
  <c r="O9700" i="25"/>
  <c r="O9844" i="25"/>
  <c r="O10958" i="25"/>
  <c r="O11245" i="25"/>
  <c r="O10793" i="25"/>
  <c r="O9702" i="25"/>
  <c r="O11685" i="25"/>
  <c r="O9141" i="25"/>
  <c r="O9381" i="25"/>
  <c r="O10799" i="25"/>
  <c r="O11953" i="25"/>
  <c r="O11503" i="25"/>
  <c r="O11976" i="25"/>
  <c r="O11628" i="25"/>
  <c r="O11627" i="25"/>
  <c r="O10645" i="25"/>
  <c r="O10469" i="25"/>
  <c r="O10570" i="25"/>
  <c r="O10482" i="25"/>
  <c r="O9872" i="25"/>
  <c r="O10576" i="25"/>
  <c r="O9842" i="25"/>
  <c r="O10243" i="25"/>
  <c r="O9964" i="25"/>
  <c r="O10241" i="25"/>
  <c r="O10242" i="25"/>
  <c r="O9811" i="25"/>
  <c r="O10445" i="25"/>
  <c r="O9748" i="25"/>
  <c r="O9364" i="25"/>
  <c r="O9730" i="25"/>
  <c r="O9136" i="25"/>
  <c r="O9749" i="25"/>
  <c r="O9764" i="25"/>
  <c r="O9338" i="25"/>
  <c r="O11951" i="25"/>
  <c r="O11869" i="25"/>
  <c r="O11900" i="25"/>
  <c r="O11710" i="25"/>
  <c r="O11938" i="25"/>
  <c r="O11752" i="25"/>
  <c r="O11796" i="25"/>
  <c r="O11943" i="25"/>
  <c r="O11955" i="25"/>
  <c r="O11989" i="25"/>
  <c r="O11801" i="25"/>
  <c r="O11856" i="25"/>
  <c r="O11889" i="25"/>
  <c r="O11988" i="25"/>
  <c r="O11728" i="25"/>
  <c r="O11864" i="25"/>
  <c r="O11714" i="25"/>
  <c r="O11747" i="25"/>
  <c r="O11729" i="25"/>
  <c r="O11835" i="25"/>
  <c r="O11877" i="25"/>
  <c r="O11726" i="25"/>
  <c r="O11488" i="25"/>
  <c r="O11703" i="25"/>
  <c r="O11538" i="25"/>
  <c r="O11697" i="25"/>
  <c r="O11334" i="25"/>
  <c r="O11212" i="25"/>
  <c r="O11219" i="25"/>
  <c r="O10975" i="25"/>
  <c r="O11049" i="25"/>
  <c r="O11000" i="25"/>
  <c r="O10986" i="25"/>
  <c r="O11860" i="25"/>
  <c r="O11854" i="25"/>
  <c r="O11888" i="25"/>
  <c r="O11773" i="25"/>
  <c r="O11973" i="25"/>
  <c r="O11763" i="25"/>
  <c r="O11804" i="25"/>
  <c r="O11795" i="25"/>
  <c r="O11872" i="25"/>
  <c r="O11946" i="25"/>
  <c r="O11926" i="25"/>
  <c r="O12003" i="25"/>
  <c r="O11748" i="25"/>
  <c r="O11815" i="25"/>
  <c r="O11982" i="25"/>
  <c r="O11809" i="25"/>
  <c r="O11844" i="25"/>
  <c r="O11686" i="25"/>
  <c r="O11718" i="25"/>
  <c r="O11807" i="25"/>
  <c r="O11857" i="25"/>
  <c r="O11477" i="25"/>
  <c r="O11700" i="25"/>
  <c r="O11609" i="25"/>
  <c r="O11210" i="25"/>
  <c r="O11323" i="25"/>
  <c r="O11035" i="25"/>
  <c r="O11034" i="25"/>
  <c r="O10982" i="25"/>
  <c r="O11998" i="25"/>
  <c r="O11828" i="25"/>
  <c r="O11881" i="25"/>
  <c r="O12004" i="25"/>
  <c r="O11797" i="25"/>
  <c r="O11832" i="25"/>
  <c r="O11742" i="25"/>
  <c r="O11858" i="25"/>
  <c r="O11930" i="25"/>
  <c r="O11898" i="25"/>
  <c r="O11974" i="25"/>
  <c r="O11704" i="25"/>
  <c r="O11855" i="25"/>
  <c r="O11967" i="25"/>
  <c r="O11799" i="25"/>
  <c r="O11709" i="25"/>
  <c r="O11839" i="25"/>
  <c r="O11711" i="25"/>
  <c r="O11866" i="25"/>
  <c r="O11713" i="25"/>
  <c r="O11794" i="25"/>
  <c r="O11852" i="25"/>
  <c r="O11677" i="25"/>
  <c r="O11687" i="25"/>
  <c r="O11084" i="25"/>
  <c r="O11216" i="25"/>
  <c r="O11975" i="25"/>
  <c r="O11768" i="25"/>
  <c r="O11993" i="25"/>
  <c r="O11990" i="25"/>
  <c r="O11891" i="25"/>
  <c r="O11800" i="25"/>
  <c r="O11698" i="25"/>
  <c r="O11838" i="25"/>
  <c r="O11909" i="25"/>
  <c r="O11971" i="25"/>
  <c r="O11559" i="25"/>
  <c r="O11948" i="25"/>
  <c r="O11743" i="25"/>
  <c r="O12005" i="25"/>
  <c r="O11736" i="25"/>
  <c r="O11845" i="25"/>
  <c r="O12015" i="25"/>
  <c r="O11984" i="25"/>
  <c r="O11896" i="25"/>
  <c r="O11810" i="25"/>
  <c r="O11732" i="25"/>
  <c r="O11871" i="25"/>
  <c r="O11965" i="25"/>
  <c r="O11986" i="25"/>
  <c r="O11846" i="25"/>
  <c r="O11935" i="25"/>
  <c r="O11774" i="25"/>
  <c r="O11476" i="25"/>
  <c r="O11699" i="25"/>
  <c r="O11824" i="25"/>
  <c r="O11766" i="25"/>
  <c r="O11830" i="25"/>
  <c r="O11662" i="25"/>
  <c r="O11939" i="25"/>
  <c r="O11721" i="25"/>
  <c r="O11834" i="25"/>
  <c r="O11996" i="25"/>
  <c r="O11903" i="25"/>
  <c r="O11758" i="25"/>
  <c r="O11978" i="25"/>
  <c r="O11970" i="25"/>
  <c r="O11867" i="25"/>
  <c r="O11851" i="25"/>
  <c r="O11916" i="25"/>
  <c r="O11997" i="25"/>
  <c r="O11994" i="25"/>
  <c r="O11915" i="25"/>
  <c r="O11745" i="25"/>
  <c r="O11823" i="25"/>
  <c r="O11560" i="25"/>
  <c r="O11757" i="25"/>
  <c r="O11812" i="25"/>
  <c r="O11862" i="25"/>
  <c r="O11497" i="25"/>
  <c r="O11062" i="25"/>
  <c r="O11894" i="25"/>
  <c r="O11701" i="25"/>
  <c r="O11868" i="25"/>
  <c r="O11999" i="25"/>
  <c r="O11813" i="25"/>
  <c r="O11987" i="25"/>
  <c r="O11937" i="25"/>
  <c r="O11910" i="25"/>
  <c r="O11803" i="25"/>
  <c r="O11707" i="25"/>
  <c r="O11843" i="25"/>
  <c r="O11902" i="25"/>
  <c r="O11991" i="25"/>
  <c r="O11985" i="25"/>
  <c r="O11911" i="25"/>
  <c r="O11787" i="25"/>
  <c r="O11811" i="25"/>
  <c r="O11792" i="25"/>
  <c r="O11746" i="25"/>
  <c r="O11788" i="25"/>
  <c r="O11827" i="25"/>
  <c r="O11624" i="25"/>
  <c r="O11208" i="25"/>
  <c r="O11491" i="25"/>
  <c r="O11452" i="25"/>
  <c r="O11929" i="25"/>
  <c r="O11963" i="25"/>
  <c r="O11927" i="25"/>
  <c r="O11961" i="25"/>
  <c r="O11789" i="25"/>
  <c r="O11964" i="25"/>
  <c r="O11931" i="25"/>
  <c r="O11917" i="25"/>
  <c r="O11836" i="25"/>
  <c r="O11934" i="25"/>
  <c r="O12010" i="25"/>
  <c r="O11817" i="25"/>
  <c r="O11890" i="25"/>
  <c r="O11942" i="25"/>
  <c r="O11979" i="25"/>
  <c r="O11908" i="25"/>
  <c r="O11717" i="25"/>
  <c r="O11765" i="25"/>
  <c r="O11790" i="25"/>
  <c r="O11822" i="25"/>
  <c r="O11252" i="25"/>
  <c r="O11969" i="25"/>
  <c r="O11968" i="25"/>
  <c r="O11981" i="25"/>
  <c r="O11956" i="25"/>
  <c r="O11833" i="25"/>
  <c r="O12013" i="25"/>
  <c r="O11798" i="25"/>
  <c r="O11923" i="25"/>
  <c r="O12007" i="25"/>
  <c r="O11764" i="25"/>
  <c r="O11793" i="25"/>
  <c r="O11875" i="25"/>
  <c r="O11936" i="25"/>
  <c r="O11962" i="25"/>
  <c r="O11904" i="25"/>
  <c r="O11762" i="25"/>
  <c r="O11861" i="25"/>
  <c r="O11805" i="25"/>
  <c r="O11715" i="25"/>
  <c r="O11780" i="25"/>
  <c r="O11771" i="25"/>
  <c r="O11218" i="25"/>
  <c r="O11920" i="25"/>
  <c r="O11977" i="25"/>
  <c r="O11913" i="25"/>
  <c r="O11947" i="25"/>
  <c r="O11744" i="25"/>
  <c r="O11924" i="25"/>
  <c r="O11905" i="25"/>
  <c r="O11820" i="25"/>
  <c r="O11826" i="25"/>
  <c r="O11899" i="25"/>
  <c r="O11778" i="25"/>
  <c r="O11842" i="25"/>
  <c r="O11925" i="25"/>
  <c r="O11954" i="25"/>
  <c r="O11995" i="25"/>
  <c r="O11696" i="25"/>
  <c r="O11806" i="25"/>
  <c r="O11727" i="25"/>
  <c r="O11950" i="25"/>
  <c r="O11760" i="25"/>
  <c r="O11436" i="25"/>
  <c r="O11213" i="25"/>
  <c r="O11217" i="25"/>
  <c r="O11214" i="25"/>
  <c r="O11880" i="25"/>
  <c r="O11944" i="25"/>
  <c r="O11914" i="25"/>
  <c r="O11919" i="25"/>
  <c r="O11825" i="25"/>
  <c r="O11883" i="25"/>
  <c r="O11887" i="25"/>
  <c r="O11972" i="25"/>
  <c r="O11816" i="25"/>
  <c r="O11912" i="25"/>
  <c r="O11932" i="25"/>
  <c r="O12014" i="25"/>
  <c r="O11865" i="25"/>
  <c r="O11739" i="25"/>
  <c r="O11761" i="25"/>
  <c r="O11716" i="25"/>
  <c r="O11870" i="25"/>
  <c r="O11737" i="25"/>
  <c r="O11537" i="25"/>
  <c r="O11215" i="25"/>
  <c r="O11113" i="25"/>
  <c r="O12001" i="25"/>
  <c r="O11983" i="25"/>
  <c r="O11928" i="25"/>
  <c r="O11907" i="25"/>
  <c r="O11775" i="25"/>
  <c r="O11892" i="25"/>
  <c r="O11933" i="25"/>
  <c r="O11749" i="25"/>
  <c r="O11779" i="25"/>
  <c r="O11876" i="25"/>
  <c r="O11949" i="25"/>
  <c r="O11992" i="25"/>
  <c r="O11980" i="25"/>
  <c r="O11808" i="25"/>
  <c r="O11885" i="25"/>
  <c r="O11901" i="25"/>
  <c r="O11783" i="25"/>
  <c r="O11733" i="25"/>
  <c r="O11874" i="25"/>
  <c r="O11753" i="25"/>
  <c r="O11750" i="25"/>
  <c r="O11769" i="25"/>
  <c r="O11625" i="25"/>
  <c r="O11884" i="25"/>
  <c r="O11734" i="25"/>
  <c r="O11720" i="25"/>
  <c r="O11535" i="25"/>
  <c r="O11702" i="25"/>
  <c r="O11622" i="25"/>
  <c r="O11154" i="25"/>
  <c r="O11522" i="25"/>
  <c r="O11117" i="25"/>
  <c r="O11211" i="25"/>
  <c r="O11012" i="25"/>
  <c r="O11209" i="25"/>
  <c r="O10872" i="25"/>
  <c r="O10980" i="25"/>
  <c r="O10985" i="25"/>
  <c r="O10865" i="25"/>
  <c r="O10420" i="25"/>
  <c r="O10494" i="25"/>
  <c r="O10977" i="25"/>
  <c r="O10974" i="25"/>
  <c r="O10455" i="25"/>
  <c r="O11777" i="25"/>
  <c r="O11498" i="25"/>
  <c r="O11708" i="25"/>
  <c r="O11121" i="25"/>
  <c r="O10978" i="25"/>
  <c r="O10973" i="25"/>
  <c r="O10926" i="25"/>
  <c r="O10950" i="25"/>
  <c r="O10560" i="25"/>
  <c r="O10597" i="25"/>
  <c r="O11307" i="25"/>
  <c r="O10991" i="25"/>
  <c r="O10673" i="25"/>
  <c r="O10640" i="25"/>
  <c r="O11829" i="25"/>
  <c r="O11847" i="25"/>
  <c r="O11286" i="25"/>
  <c r="O10901" i="25"/>
  <c r="O10748" i="25"/>
  <c r="O10984" i="25"/>
  <c r="O11526" i="25"/>
  <c r="O11008" i="25"/>
  <c r="O10797" i="25"/>
  <c r="O10922" i="25"/>
  <c r="O10842" i="25"/>
  <c r="O10407" i="25"/>
  <c r="O11536" i="25"/>
  <c r="O10643" i="25"/>
  <c r="O10496" i="25"/>
  <c r="O10644" i="25"/>
  <c r="O10230" i="25"/>
  <c r="O10161" i="25"/>
  <c r="O10076" i="25"/>
  <c r="O11050" i="25"/>
  <c r="O10900" i="25"/>
  <c r="O10545" i="25"/>
  <c r="O10493" i="25"/>
  <c r="O10319" i="25"/>
  <c r="O10544" i="25"/>
  <c r="O11010" i="25"/>
  <c r="O11009" i="25"/>
  <c r="O10896" i="25"/>
  <c r="O10923" i="25"/>
  <c r="O11007" i="25"/>
  <c r="O10642" i="25"/>
  <c r="O10983" i="25"/>
  <c r="O10910" i="25"/>
  <c r="O10844" i="25"/>
  <c r="O11017" i="25"/>
  <c r="O10533" i="25"/>
  <c r="O10757" i="25"/>
  <c r="O11626" i="25"/>
  <c r="O10981" i="25"/>
  <c r="O11001" i="25"/>
  <c r="O10951" i="25"/>
  <c r="O10979" i="25"/>
  <c r="O10843" i="25"/>
  <c r="O10987" i="25"/>
  <c r="O10747" i="25"/>
  <c r="O9990" i="25"/>
  <c r="O9858" i="25"/>
  <c r="O9941" i="25"/>
  <c r="O10148" i="25"/>
  <c r="O9926" i="25"/>
  <c r="O9984" i="25"/>
  <c r="O10071" i="25"/>
  <c r="O9873" i="25"/>
  <c r="O10169" i="25"/>
  <c r="O9961" i="25"/>
  <c r="O9864" i="25"/>
  <c r="O9881" i="25"/>
  <c r="O9867" i="25"/>
  <c r="O9870" i="25"/>
  <c r="O9760" i="25"/>
  <c r="O10648" i="25"/>
  <c r="O10239" i="25"/>
  <c r="O10036" i="25"/>
  <c r="O9860" i="25"/>
  <c r="O9863" i="25"/>
  <c r="O9989" i="25"/>
  <c r="O9871" i="25"/>
  <c r="O9855" i="25"/>
  <c r="O9805" i="25"/>
  <c r="O9555" i="25"/>
  <c r="O9621" i="25"/>
  <c r="O10093" i="25"/>
  <c r="O10040" i="25"/>
  <c r="O9859" i="25"/>
  <c r="O9856" i="25"/>
  <c r="O9849" i="25"/>
  <c r="O9812" i="25"/>
  <c r="O10563" i="25"/>
  <c r="O10107" i="25"/>
  <c r="O10017" i="25"/>
  <c r="O9854" i="25"/>
  <c r="O9970" i="25"/>
  <c r="O9813" i="25"/>
  <c r="O10304" i="25"/>
  <c r="O10318" i="25"/>
  <c r="O10245" i="25"/>
  <c r="O9862" i="25"/>
  <c r="O9857" i="25"/>
  <c r="O9868" i="25"/>
  <c r="O9755" i="25"/>
  <c r="O10378" i="25"/>
  <c r="O10240" i="25"/>
  <c r="O10094" i="25"/>
  <c r="O10471" i="25"/>
  <c r="O10236" i="25"/>
  <c r="O9850" i="25"/>
  <c r="O9861" i="25"/>
  <c r="O9852" i="25"/>
  <c r="O9763" i="25"/>
  <c r="O10641" i="25"/>
  <c r="O10495" i="25"/>
  <c r="O10646" i="25"/>
  <c r="O10187" i="25"/>
  <c r="O10175" i="25"/>
  <c r="O10219" i="25"/>
  <c r="O9866" i="25"/>
  <c r="O9960" i="25"/>
  <c r="O9604" i="25"/>
  <c r="O9503" i="25"/>
  <c r="O9447" i="25"/>
  <c r="O9290" i="25"/>
  <c r="O9322" i="25"/>
  <c r="O9292" i="25"/>
  <c r="O9619" i="25"/>
  <c r="O9371" i="25"/>
  <c r="O9544" i="25"/>
  <c r="O9286" i="25"/>
  <c r="O9205" i="25"/>
  <c r="O9757" i="25"/>
  <c r="O9504" i="25"/>
  <c r="O9851" i="25"/>
  <c r="O9276" i="25"/>
  <c r="O9506" i="25"/>
  <c r="O9285" i="25"/>
  <c r="O9133" i="25"/>
  <c r="O9880" i="25"/>
  <c r="O9752" i="25"/>
  <c r="O10066" i="25"/>
  <c r="O9761" i="25"/>
  <c r="O9696" i="25"/>
  <c r="O9638" i="25"/>
  <c r="O9602" i="25"/>
  <c r="O9467" i="25"/>
  <c r="O9469" i="25"/>
  <c r="O9410" i="25"/>
  <c r="O9321" i="25"/>
  <c r="O9358" i="25"/>
  <c r="O9550" i="25"/>
  <c r="O9753" i="25"/>
  <c r="O9627" i="25"/>
  <c r="O9601" i="25"/>
  <c r="O9589" i="25"/>
  <c r="O9415" i="25"/>
  <c r="O9405" i="25"/>
  <c r="O9359" i="25"/>
  <c r="O9134" i="25"/>
  <c r="O9758" i="25"/>
  <c r="O9754" i="25"/>
  <c r="O9471" i="25"/>
  <c r="O9324" i="25"/>
  <c r="O9329" i="25"/>
  <c r="O9363" i="25"/>
  <c r="O10095" i="25"/>
  <c r="O9483" i="25"/>
  <c r="O9462" i="25"/>
  <c r="O9282" i="25"/>
  <c r="O9433" i="25"/>
  <c r="O9273" i="25"/>
  <c r="O9973" i="25"/>
  <c r="O10092" i="25"/>
  <c r="O9756" i="25"/>
  <c r="O9468" i="25"/>
  <c r="O9408" i="25"/>
  <c r="O9325" i="25"/>
  <c r="O9279" i="25"/>
  <c r="O9284" i="25"/>
  <c r="O9190" i="25"/>
  <c r="O9188" i="25"/>
  <c r="O10112" i="25"/>
  <c r="O9869" i="25"/>
  <c r="O9853" i="25"/>
  <c r="O9865" i="25"/>
  <c r="O9759" i="25"/>
  <c r="O9460" i="25"/>
  <c r="O9505" i="25"/>
  <c r="O9444" i="25"/>
  <c r="O9446" i="25"/>
  <c r="O9361" i="25"/>
  <c r="O9362" i="25"/>
  <c r="O9281" i="25"/>
  <c r="O9707" i="25"/>
  <c r="O9369" i="25"/>
  <c r="O9580" i="25"/>
  <c r="O9409" i="25"/>
  <c r="O9327" i="25"/>
  <c r="O9360" i="25"/>
  <c r="O9280" i="25"/>
  <c r="O9283" i="25"/>
  <c r="O9478" i="25"/>
  <c r="O9793" i="25"/>
  <c r="O10002" i="25"/>
  <c r="O9342" i="25"/>
  <c r="O11246" i="25"/>
  <c r="O10858" i="25"/>
  <c r="O11648" i="25"/>
  <c r="O9766" i="25"/>
  <c r="O9245" i="25"/>
  <c r="O9291" i="25"/>
  <c r="O10961" i="25"/>
  <c r="O10113" i="25"/>
  <c r="O10196" i="25"/>
  <c r="O9254" i="25"/>
  <c r="O9225" i="25"/>
  <c r="O9264" i="25"/>
  <c r="O9727" i="25"/>
  <c r="O9706" i="25"/>
  <c r="O9160" i="25"/>
  <c r="O9252" i="25"/>
  <c r="O11960" i="25"/>
  <c r="O10190" i="25"/>
  <c r="O10193" i="25"/>
  <c r="O9436" i="25"/>
  <c r="O9159" i="25"/>
  <c r="O9270" i="25"/>
  <c r="O10060" i="25"/>
  <c r="O10267" i="25"/>
  <c r="O10967" i="25"/>
  <c r="O9139" i="25"/>
  <c r="O11751" i="25"/>
  <c r="O10263" i="25"/>
  <c r="O10638" i="25"/>
  <c r="O9681" i="25"/>
  <c r="O9267" i="25"/>
  <c r="O9578" i="25"/>
  <c r="O10198" i="25"/>
  <c r="O10960" i="25"/>
  <c r="O10970" i="25"/>
  <c r="O9445" i="25"/>
  <c r="O11921" i="25"/>
  <c r="O10966" i="25"/>
  <c r="O10969" i="25"/>
  <c r="O9710" i="25"/>
  <c r="O9370" i="25"/>
  <c r="O10009" i="25"/>
  <c r="O11309" i="25"/>
  <c r="O10955" i="25"/>
  <c r="O10952" i="25"/>
  <c r="O9379" i="25"/>
  <c r="O11873" i="25"/>
  <c r="O11957" i="25"/>
  <c r="O11529" i="25"/>
  <c r="O11653" i="25"/>
  <c r="O11454" i="25"/>
  <c r="O11583" i="25"/>
  <c r="O11671" i="25"/>
  <c r="O11612" i="25"/>
  <c r="O11599" i="25"/>
  <c r="O11611" i="25"/>
  <c r="O11361" i="25"/>
  <c r="O11524" i="25"/>
  <c r="O11617" i="25"/>
  <c r="O11534" i="25"/>
  <c r="O11315" i="25"/>
  <c r="O11321" i="25"/>
  <c r="O11223" i="25"/>
  <c r="O11331" i="25"/>
  <c r="O11591" i="25"/>
  <c r="O11519" i="25"/>
  <c r="O11348" i="25"/>
  <c r="O10790" i="25"/>
  <c r="O11136" i="25"/>
  <c r="O10753" i="25"/>
  <c r="O10940" i="25"/>
  <c r="O11592" i="25"/>
  <c r="O11521" i="25"/>
  <c r="O11639" i="25"/>
  <c r="O11578" i="25"/>
  <c r="O11663" i="25"/>
  <c r="O11595" i="25"/>
  <c r="O11602" i="25"/>
  <c r="O11605" i="25"/>
  <c r="O11694" i="25"/>
  <c r="O11527" i="25"/>
  <c r="O11393" i="25"/>
  <c r="O11690" i="25"/>
  <c r="O11069" i="25"/>
  <c r="O11288" i="25"/>
  <c r="O11221" i="25"/>
  <c r="O11456" i="25"/>
  <c r="O11550" i="25"/>
  <c r="O11373" i="25"/>
  <c r="O11343" i="25"/>
  <c r="O11496" i="25"/>
  <c r="O11162" i="25"/>
  <c r="O11280" i="25"/>
  <c r="O10869" i="25"/>
  <c r="O11666" i="25"/>
  <c r="O11647" i="25"/>
  <c r="O11678" i="25"/>
  <c r="O11574" i="25"/>
  <c r="O11664" i="25"/>
  <c r="O11570" i="25"/>
  <c r="O11589" i="25"/>
  <c r="O11613" i="25"/>
  <c r="O11594" i="25"/>
  <c r="O11460" i="25"/>
  <c r="O11513" i="25"/>
  <c r="O11372" i="25"/>
  <c r="O11341" i="25"/>
  <c r="O11683" i="25"/>
  <c r="O11296" i="25"/>
  <c r="O11543" i="25"/>
  <c r="O11584" i="25"/>
  <c r="O11500" i="25"/>
  <c r="O11259" i="25"/>
  <c r="O11224" i="25"/>
  <c r="O11922" i="25"/>
  <c r="O11655" i="25"/>
  <c r="O11886" i="25"/>
  <c r="O11517" i="25"/>
  <c r="O11654" i="25"/>
  <c r="O11486" i="25"/>
  <c r="O11572" i="25"/>
  <c r="O11556" i="25"/>
  <c r="O11689" i="25"/>
  <c r="O11831" i="25"/>
  <c r="O11554" i="25"/>
  <c r="O11606" i="25"/>
  <c r="O11569" i="25"/>
  <c r="O11552" i="25"/>
  <c r="O11853" i="25"/>
  <c r="O11958" i="25"/>
  <c r="O11387" i="25"/>
  <c r="O11650" i="25"/>
  <c r="O11467" i="25"/>
  <c r="O11520" i="25"/>
  <c r="O11548" i="25"/>
  <c r="O11672" i="25"/>
  <c r="O11547" i="25"/>
  <c r="O11596" i="25"/>
  <c r="O11681" i="25"/>
  <c r="O11555" i="25"/>
  <c r="O11644" i="25"/>
  <c r="O11632" i="25"/>
  <c r="O11312" i="25"/>
  <c r="O11641" i="25"/>
  <c r="O11457" i="25"/>
  <c r="O11333" i="25"/>
  <c r="O11444" i="25"/>
  <c r="O11242" i="25"/>
  <c r="O11287" i="25"/>
  <c r="O11289" i="25"/>
  <c r="O11635" i="25"/>
  <c r="O11354" i="25"/>
  <c r="O11230" i="25"/>
  <c r="O11270" i="25"/>
  <c r="O11198" i="25"/>
  <c r="O11236" i="25"/>
  <c r="O10997" i="25"/>
  <c r="O11837" i="25"/>
  <c r="O11731" i="25"/>
  <c r="O11631" i="25"/>
  <c r="O11668" i="25"/>
  <c r="O11509" i="25"/>
  <c r="O11546" i="25"/>
  <c r="O11508" i="25"/>
  <c r="O11610" i="25"/>
  <c r="O11475" i="25"/>
  <c r="O11472" i="25"/>
  <c r="O11302" i="25"/>
  <c r="O11634" i="25"/>
  <c r="O11551" i="25"/>
  <c r="O11234" i="25"/>
  <c r="O11225" i="25"/>
  <c r="O11295" i="25"/>
  <c r="O11292" i="25"/>
  <c r="O11332" i="25"/>
  <c r="O11304" i="25"/>
  <c r="O11108" i="25"/>
  <c r="O11673" i="25"/>
  <c r="O11615" i="25"/>
  <c r="O11406" i="25"/>
  <c r="O11649" i="25"/>
  <c r="O11482" i="25"/>
  <c r="O11382" i="25"/>
  <c r="O11633" i="25"/>
  <c r="O11322" i="25"/>
  <c r="O11785" i="25"/>
  <c r="O11593" i="25"/>
  <c r="O11616" i="25"/>
  <c r="O11285" i="25"/>
  <c r="O11629" i="25"/>
  <c r="O11374" i="25"/>
  <c r="O11337" i="25"/>
  <c r="O11297" i="25"/>
  <c r="O11577" i="25"/>
  <c r="O11588" i="25"/>
  <c r="O11415" i="25"/>
  <c r="O11258" i="25"/>
  <c r="O11045" i="25"/>
  <c r="O11257" i="25"/>
  <c r="O11199" i="25"/>
  <c r="O10947" i="25"/>
  <c r="O11645" i="25"/>
  <c r="O11693" i="25"/>
  <c r="O11603" i="25"/>
  <c r="O11386" i="25"/>
  <c r="O11776" i="25"/>
  <c r="O11642" i="25"/>
  <c r="O11453" i="25"/>
  <c r="O11621" i="25"/>
  <c r="O11581" i="25"/>
  <c r="O11604" i="25"/>
  <c r="O11439" i="25"/>
  <c r="O11564" i="25"/>
  <c r="O11422" i="25"/>
  <c r="O11249" i="25"/>
  <c r="O11601" i="25"/>
  <c r="O11480" i="25"/>
  <c r="O11119" i="25"/>
  <c r="O11389" i="25"/>
  <c r="O11300" i="25"/>
  <c r="O11571" i="25"/>
  <c r="O11240" i="25"/>
  <c r="O11443" i="25"/>
  <c r="O11561" i="25"/>
  <c r="O11401" i="25"/>
  <c r="O11220" i="25"/>
  <c r="O11194" i="25"/>
  <c r="O11247" i="25"/>
  <c r="O10988" i="25"/>
  <c r="O10915" i="25"/>
  <c r="O12012" i="25"/>
  <c r="O11618" i="25"/>
  <c r="O11893" i="25"/>
  <c r="O11598" i="25"/>
  <c r="O11630" i="25"/>
  <c r="O11667" i="25"/>
  <c r="O11791" i="25"/>
  <c r="O11600" i="25"/>
  <c r="O11586" i="25"/>
  <c r="O11558" i="25"/>
  <c r="O11418" i="25"/>
  <c r="O11590" i="25"/>
  <c r="O11383" i="25"/>
  <c r="O11301" i="25"/>
  <c r="O11399" i="25"/>
  <c r="O11392" i="25"/>
  <c r="O11370" i="25"/>
  <c r="O11553" i="25"/>
  <c r="O11544" i="25"/>
  <c r="O11397" i="25"/>
  <c r="O11192" i="25"/>
  <c r="O11169" i="25"/>
  <c r="O11167" i="25"/>
  <c r="O11607" i="25"/>
  <c r="O11705" i="25"/>
  <c r="O11665" i="25"/>
  <c r="O11580" i="25"/>
  <c r="O11679" i="25"/>
  <c r="O11784" i="25"/>
  <c r="O11619" i="25"/>
  <c r="O11656" i="25"/>
  <c r="O11772" i="25"/>
  <c r="O11545" i="25"/>
  <c r="O11651" i="25"/>
  <c r="O11542" i="25"/>
  <c r="O11549" i="25"/>
  <c r="O11082" i="25"/>
  <c r="O11587" i="25"/>
  <c r="O11395" i="25"/>
  <c r="O11402" i="25"/>
  <c r="O11396" i="25"/>
  <c r="O11531" i="25"/>
  <c r="O11367" i="25"/>
  <c r="O11541" i="25"/>
  <c r="O11099" i="25"/>
  <c r="O11083" i="25"/>
  <c r="O10861" i="25"/>
  <c r="O11640" i="25"/>
  <c r="O11573" i="25"/>
  <c r="O11682" i="25"/>
  <c r="O11637" i="25"/>
  <c r="O11585" i="25"/>
  <c r="O11515" i="25"/>
  <c r="O11426" i="25"/>
  <c r="O11376" i="25"/>
  <c r="O11576" i="25"/>
  <c r="O11417" i="25"/>
  <c r="O11355" i="25"/>
  <c r="O11423" i="25"/>
  <c r="O11316" i="25"/>
  <c r="O11608" i="25"/>
  <c r="O11222" i="25"/>
  <c r="O11021" i="25"/>
  <c r="O11181" i="25"/>
  <c r="O11335" i="25"/>
  <c r="O11265" i="25"/>
  <c r="O11251" i="25"/>
  <c r="O11233" i="25"/>
  <c r="O10763" i="25"/>
  <c r="O10850" i="25"/>
  <c r="O10908" i="25"/>
  <c r="O11124" i="25"/>
  <c r="O11110" i="25"/>
  <c r="O11071" i="25"/>
  <c r="O10819" i="25"/>
  <c r="O10773" i="25"/>
  <c r="O10737" i="25"/>
  <c r="O11005" i="25"/>
  <c r="O10778" i="25"/>
  <c r="O10664" i="25"/>
  <c r="O10598" i="25"/>
  <c r="O10730" i="25"/>
  <c r="O10415" i="25"/>
  <c r="O10662" i="25"/>
  <c r="O10617" i="25"/>
  <c r="O10649" i="25"/>
  <c r="O10487" i="25"/>
  <c r="O10293" i="25"/>
  <c r="O10611" i="25"/>
  <c r="O11565" i="25"/>
  <c r="O11614" i="25"/>
  <c r="O11575" i="25"/>
  <c r="O11533" i="25"/>
  <c r="O11253" i="25"/>
  <c r="O11155" i="25"/>
  <c r="O11130" i="25"/>
  <c r="O11096" i="25"/>
  <c r="O10802" i="25"/>
  <c r="O11060" i="25"/>
  <c r="O10837" i="25"/>
  <c r="O10809" i="25"/>
  <c r="O10994" i="25"/>
  <c r="O10948" i="25"/>
  <c r="O10827" i="25"/>
  <c r="O10804" i="25"/>
  <c r="O10774" i="25"/>
  <c r="O10650" i="25"/>
  <c r="O10566" i="25"/>
  <c r="O10606" i="25"/>
  <c r="O10661" i="25"/>
  <c r="O11566" i="25"/>
  <c r="O11525" i="25"/>
  <c r="O11243" i="25"/>
  <c r="O11351" i="25"/>
  <c r="O11171" i="25"/>
  <c r="O11122" i="25"/>
  <c r="O10847" i="25"/>
  <c r="O11066" i="25"/>
  <c r="O10998" i="25"/>
  <c r="O10820" i="25"/>
  <c r="O10785" i="25"/>
  <c r="O10633" i="25"/>
  <c r="O10957" i="25"/>
  <c r="O10460" i="25"/>
  <c r="O10599" i="25"/>
  <c r="O10558" i="25"/>
  <c r="O10697" i="25"/>
  <c r="O10397" i="25"/>
  <c r="O10610" i="25"/>
  <c r="O10690" i="25"/>
  <c r="O10706" i="25"/>
  <c r="O11494" i="25"/>
  <c r="O11568" i="25"/>
  <c r="O11360" i="25"/>
  <c r="O11314" i="25"/>
  <c r="O11235" i="25"/>
  <c r="O11024" i="25"/>
  <c r="O10777" i="25"/>
  <c r="O10953" i="25"/>
  <c r="O10573" i="25"/>
  <c r="O10903" i="25"/>
  <c r="O10928" i="25"/>
  <c r="O10569" i="25"/>
  <c r="O10864" i="25"/>
  <c r="O10583" i="25"/>
  <c r="O10720" i="25"/>
  <c r="O10387" i="25"/>
  <c r="O10565" i="25"/>
  <c r="O10587" i="25"/>
  <c r="O10551" i="25"/>
  <c r="O11405" i="25"/>
  <c r="O11177" i="25"/>
  <c r="O10849" i="25"/>
  <c r="O10824" i="25"/>
  <c r="O11015" i="25"/>
  <c r="O10941" i="25"/>
  <c r="O10537" i="25"/>
  <c r="O10652" i="25"/>
  <c r="O10688" i="25"/>
  <c r="O10732" i="25"/>
  <c r="O10765" i="25"/>
  <c r="O10902" i="25"/>
  <c r="O10657" i="25"/>
  <c r="O10559" i="25"/>
  <c r="O10665" i="25"/>
  <c r="O10625" i="25"/>
  <c r="O10376" i="25"/>
  <c r="O10515" i="25"/>
  <c r="O10384" i="25"/>
  <c r="O10749" i="25"/>
  <c r="O11579" i="25"/>
  <c r="O11670" i="25"/>
  <c r="O11474" i="25"/>
  <c r="O11111" i="25"/>
  <c r="O10825" i="25"/>
  <c r="O11094" i="25"/>
  <c r="O10856" i="25"/>
  <c r="O11123" i="25"/>
  <c r="O11087" i="25"/>
  <c r="O10944" i="25"/>
  <c r="O10879" i="25"/>
  <c r="O10751" i="25"/>
  <c r="O10568" i="25"/>
  <c r="O10672" i="25"/>
  <c r="O10630" i="25"/>
  <c r="O10736" i="25"/>
  <c r="O10738" i="25"/>
  <c r="O10490" i="25"/>
  <c r="O10269" i="25"/>
  <c r="O10370" i="25"/>
  <c r="O10395" i="25"/>
  <c r="O10363" i="25"/>
  <c r="O11563" i="25"/>
  <c r="O11657" i="25"/>
  <c r="O11481" i="25"/>
  <c r="O11003" i="25"/>
  <c r="O11100" i="25"/>
  <c r="O10761" i="25"/>
  <c r="O11061" i="25"/>
  <c r="O10759" i="25"/>
  <c r="O10866" i="25"/>
  <c r="O10995" i="25"/>
  <c r="O11098" i="25"/>
  <c r="O11076" i="25"/>
  <c r="O10916" i="25"/>
  <c r="O10924" i="25"/>
  <c r="O10841" i="25"/>
  <c r="O10579" i="25"/>
  <c r="O10712" i="25"/>
  <c r="O10727" i="25"/>
  <c r="O10531" i="25"/>
  <c r="O10818" i="25"/>
  <c r="O10906" i="25"/>
  <c r="O10548" i="25"/>
  <c r="O10456" i="25"/>
  <c r="O10612" i="25"/>
  <c r="O10331" i="25"/>
  <c r="O10503" i="25"/>
  <c r="O10702" i="25"/>
  <c r="O10725" i="25"/>
  <c r="O10549" i="25"/>
  <c r="O10283" i="25"/>
  <c r="O10561" i="25"/>
  <c r="O10392" i="25"/>
  <c r="O10348" i="25"/>
  <c r="O10434" i="25"/>
  <c r="O10276" i="25"/>
  <c r="O10353" i="25"/>
  <c r="O10214" i="25"/>
  <c r="O11692" i="25"/>
  <c r="O11658" i="25"/>
  <c r="O11466" i="25"/>
  <c r="O11134" i="25"/>
  <c r="O11528" i="25"/>
  <c r="O11470" i="25"/>
  <c r="O11147" i="25"/>
  <c r="O11026" i="25"/>
  <c r="O10949" i="25"/>
  <c r="O10959" i="25"/>
  <c r="O10881" i="25"/>
  <c r="O11090" i="25"/>
  <c r="O10605" i="25"/>
  <c r="O10694" i="25"/>
  <c r="O10806" i="25"/>
  <c r="O10875" i="25"/>
  <c r="O10529" i="25"/>
  <c r="O10444" i="25"/>
  <c r="O10552" i="25"/>
  <c r="O10510" i="25"/>
  <c r="O10656" i="25"/>
  <c r="O10389" i="25"/>
  <c r="O10255" i="25"/>
  <c r="O11863" i="25"/>
  <c r="O11461" i="25"/>
  <c r="O11019" i="25"/>
  <c r="O11116" i="25"/>
  <c r="O10823" i="25"/>
  <c r="O10936" i="25"/>
  <c r="O10675" i="25"/>
  <c r="O10779" i="25"/>
  <c r="O10553" i="25"/>
  <c r="O10500" i="25"/>
  <c r="O10547" i="25"/>
  <c r="O11562" i="25"/>
  <c r="O11490" i="25"/>
  <c r="O11284" i="25"/>
  <c r="O11368" i="25"/>
  <c r="O11277" i="25"/>
  <c r="O10939" i="25"/>
  <c r="O10897" i="25"/>
  <c r="O11127" i="25"/>
  <c r="O10894" i="25"/>
  <c r="O10786" i="25"/>
  <c r="O11092" i="25"/>
  <c r="O10666" i="25"/>
  <c r="O10890" i="25"/>
  <c r="O11303" i="25"/>
  <c r="O11269" i="25"/>
  <c r="O10956" i="25"/>
  <c r="O10729" i="25"/>
  <c r="O10888" i="25"/>
  <c r="O11014" i="25"/>
  <c r="O10766" i="25"/>
  <c r="O11044" i="25"/>
  <c r="O10613" i="25"/>
  <c r="O10769" i="25"/>
  <c r="O11342" i="25"/>
  <c r="O11518" i="25"/>
  <c r="O11250" i="25"/>
  <c r="O10914" i="25"/>
  <c r="O11142" i="25"/>
  <c r="O10750" i="25"/>
  <c r="O10836" i="25"/>
  <c r="O10518" i="25"/>
  <c r="O10580" i="25"/>
  <c r="O10578" i="25"/>
  <c r="O10710" i="25"/>
  <c r="O10481" i="25"/>
  <c r="O10346" i="25"/>
  <c r="O10282" i="25"/>
  <c r="O10266" i="25"/>
  <c r="O10258" i="25"/>
  <c r="O10359" i="25"/>
  <c r="O10165" i="25"/>
  <c r="O10281" i="25"/>
  <c r="O10202" i="25"/>
  <c r="O10208" i="25"/>
  <c r="O10087" i="25"/>
  <c r="O10177" i="25"/>
  <c r="O10125" i="25"/>
  <c r="O10629" i="25"/>
  <c r="O10424" i="25"/>
  <c r="O10340" i="25"/>
  <c r="O10237" i="25"/>
  <c r="O10347" i="25"/>
  <c r="O10160" i="25"/>
  <c r="O10127" i="25"/>
  <c r="O10179" i="25"/>
  <c r="O10088" i="25"/>
  <c r="O10079" i="25"/>
  <c r="O10538" i="25"/>
  <c r="O10404" i="25"/>
  <c r="O10156" i="25"/>
  <c r="O10155" i="25"/>
  <c r="O10287" i="25"/>
  <c r="O10142" i="25"/>
  <c r="O10081" i="25"/>
  <c r="O10620" i="25"/>
  <c r="O10534" i="25"/>
  <c r="O10627" i="25"/>
  <c r="O10365" i="25"/>
  <c r="O10465" i="25"/>
  <c r="O10430" i="25"/>
  <c r="O10394" i="25"/>
  <c r="O10238" i="25"/>
  <c r="O10114" i="25"/>
  <c r="O10328" i="25"/>
  <c r="O10307" i="25"/>
  <c r="O10423" i="25"/>
  <c r="O10289" i="25"/>
  <c r="O10184" i="25"/>
  <c r="O10265" i="25"/>
  <c r="O10178" i="25"/>
  <c r="O10123" i="25"/>
  <c r="O9770" i="25"/>
  <c r="O9728" i="25"/>
  <c r="O9725" i="25"/>
  <c r="O10821" i="25"/>
  <c r="O10817" i="25"/>
  <c r="O10659" i="25"/>
  <c r="O10505" i="25"/>
  <c r="O10608" i="25"/>
  <c r="O10311" i="25"/>
  <c r="O10285" i="25"/>
  <c r="O10126" i="25"/>
  <c r="O10211" i="25"/>
  <c r="O10189" i="25"/>
  <c r="O10139" i="25"/>
  <c r="O10109" i="25"/>
  <c r="O10660" i="25"/>
  <c r="O10336" i="25"/>
  <c r="O10464" i="25"/>
  <c r="O10246" i="25"/>
  <c r="O10297" i="25"/>
  <c r="O10418" i="25"/>
  <c r="O10290" i="25"/>
  <c r="O10326" i="25"/>
  <c r="O10085" i="25"/>
  <c r="O10252" i="25"/>
  <c r="O10279" i="25"/>
  <c r="O10154" i="25"/>
  <c r="O10149" i="25"/>
  <c r="O10077" i="25"/>
  <c r="O10704" i="25"/>
  <c r="O10600" i="25"/>
  <c r="O10734" i="25"/>
  <c r="O10401" i="25"/>
  <c r="O10216" i="25"/>
  <c r="O10303" i="25"/>
  <c r="O10271" i="25"/>
  <c r="O10231" i="25"/>
  <c r="O10183" i="25"/>
  <c r="O10115" i="25"/>
  <c r="O10100" i="25"/>
  <c r="O10144" i="25"/>
  <c r="O10721" i="25"/>
  <c r="O10352" i="25"/>
  <c r="O10483" i="25"/>
  <c r="O10574" i="25"/>
  <c r="O10535" i="25"/>
  <c r="O10209" i="25"/>
  <c r="O10315" i="25"/>
  <c r="O10277" i="25"/>
  <c r="O10377" i="25"/>
  <c r="O10264" i="25"/>
  <c r="O10215" i="25"/>
  <c r="O10176" i="25"/>
  <c r="O10186" i="25"/>
  <c r="O10078" i="25"/>
  <c r="O10663" i="25"/>
  <c r="O10342" i="25"/>
  <c r="O10516" i="25"/>
  <c r="O10532" i="25"/>
  <c r="O10309" i="25"/>
  <c r="O10413" i="25"/>
  <c r="O10286" i="25"/>
  <c r="O10275" i="25"/>
  <c r="O10232" i="25"/>
  <c r="O10168" i="25"/>
  <c r="O10129" i="25"/>
  <c r="O10057" i="25"/>
  <c r="O9801" i="25"/>
  <c r="O9729" i="25"/>
  <c r="O10698" i="25"/>
  <c r="O10695" i="25"/>
  <c r="O10501" i="25"/>
  <c r="O10218" i="25"/>
  <c r="O10313" i="25"/>
  <c r="O10327" i="25"/>
  <c r="O10399" i="25"/>
  <c r="O10371" i="25"/>
  <c r="O10159" i="25"/>
  <c r="O10140" i="25"/>
  <c r="O10104" i="25"/>
  <c r="O10158" i="25"/>
  <c r="O10083" i="25"/>
  <c r="O10105" i="25"/>
  <c r="O10102" i="25"/>
  <c r="O10681" i="25"/>
  <c r="O10324" i="25"/>
  <c r="O10437" i="25"/>
  <c r="O10171" i="25"/>
  <c r="O9724" i="25"/>
  <c r="O9417" i="25"/>
  <c r="O9217" i="25"/>
  <c r="O9209" i="25"/>
  <c r="O9204" i="25"/>
  <c r="O9723" i="25"/>
  <c r="O9497" i="25"/>
  <c r="O9210" i="25"/>
  <c r="O9184" i="25"/>
  <c r="O9242" i="25"/>
  <c r="O9174" i="25"/>
  <c r="O9165" i="25"/>
  <c r="O9637" i="25"/>
  <c r="O10098" i="25"/>
  <c r="O9272" i="25"/>
  <c r="O10362" i="25"/>
  <c r="O9423" i="25"/>
  <c r="O10368" i="25"/>
  <c r="O9694" i="25"/>
  <c r="O9496" i="25"/>
  <c r="O9183" i="25"/>
  <c r="O9278" i="25"/>
  <c r="O9195" i="25"/>
  <c r="O9181" i="25"/>
  <c r="O10130" i="25"/>
  <c r="O9695" i="25"/>
  <c r="O9355" i="25"/>
  <c r="O9289" i="25"/>
  <c r="O9345" i="25"/>
  <c r="O9337" i="25"/>
  <c r="O10147" i="25"/>
  <c r="O9693" i="25"/>
  <c r="O9137" i="25"/>
  <c r="O10180" i="25"/>
  <c r="O10840" i="25"/>
  <c r="O11011" i="25"/>
  <c r="O9845" i="25"/>
  <c r="O9552" i="25"/>
  <c r="O10270" i="25"/>
  <c r="O11814" i="25"/>
  <c r="O11228" i="25"/>
  <c r="O11511" i="25"/>
  <c r="O9782" i="25"/>
  <c r="O9701" i="25"/>
  <c r="O10965" i="25"/>
  <c r="O11463" i="25"/>
  <c r="O10194" i="25"/>
  <c r="O9625" i="25"/>
  <c r="O10604" i="25"/>
  <c r="O11918" i="25"/>
  <c r="O11310" i="25"/>
  <c r="O11495" i="25"/>
  <c r="O9988" i="25"/>
  <c r="O9138" i="25"/>
  <c r="O11848" i="25"/>
  <c r="O11895" i="25"/>
  <c r="O10546" i="25"/>
  <c r="O9661" i="25"/>
  <c r="O10964" i="25"/>
  <c r="O10968" i="25"/>
  <c r="O11380" i="25"/>
  <c r="O9265" i="25"/>
  <c r="O10794" i="25"/>
  <c r="O9142" i="25"/>
  <c r="O9288" i="25"/>
  <c r="O9705" i="25"/>
  <c r="O10498" i="25"/>
  <c r="O9968" i="25"/>
  <c r="O9145" i="25"/>
  <c r="O11248" i="25"/>
  <c r="O11516" i="25"/>
  <c r="O9250" i="25"/>
  <c r="L9066" i="25"/>
  <c r="K9147" i="25"/>
  <c r="O8523" i="25"/>
  <c r="O8512" i="25"/>
  <c r="O8502" i="25"/>
  <c r="O8483" i="25"/>
  <c r="O8465" i="25"/>
  <c r="O8456" i="25"/>
  <c r="O8446" i="25"/>
  <c r="O8415" i="25"/>
  <c r="O8407" i="25"/>
  <c r="O8372" i="25"/>
  <c r="O8352" i="25"/>
  <c r="O8988" i="25"/>
  <c r="O9018" i="25"/>
  <c r="O9060" i="25"/>
  <c r="O8959" i="25"/>
  <c r="O9113" i="25"/>
  <c r="O8960" i="25"/>
  <c r="O8991" i="25"/>
  <c r="O8961" i="25"/>
  <c r="O8992" i="25"/>
  <c r="O8887" i="25"/>
  <c r="O9117" i="25"/>
  <c r="O8976" i="25"/>
  <c r="O8776" i="25"/>
  <c r="O9021" i="25"/>
  <c r="O8805" i="25"/>
  <c r="O9131" i="25"/>
  <c r="O8973" i="25"/>
  <c r="O8972" i="25"/>
  <c r="O8782" i="25"/>
  <c r="O9038" i="25"/>
  <c r="O8864" i="25"/>
  <c r="O9085" i="25"/>
  <c r="O8766" i="25"/>
  <c r="O9111" i="25"/>
  <c r="O8755" i="25"/>
  <c r="O8980" i="25"/>
  <c r="O8818" i="25"/>
  <c r="O8957" i="25"/>
  <c r="O8825" i="25"/>
  <c r="O9077" i="25"/>
  <c r="O8882" i="25"/>
  <c r="O8810" i="25"/>
  <c r="O8878" i="25"/>
  <c r="O8956" i="25"/>
  <c r="O8768" i="25"/>
  <c r="O9011" i="25"/>
  <c r="O9079" i="25"/>
  <c r="O9123" i="25"/>
  <c r="O8964" i="25"/>
  <c r="O8963" i="25"/>
  <c r="O8764" i="25"/>
  <c r="O9027" i="25"/>
  <c r="O9076" i="25"/>
  <c r="O8747" i="25"/>
  <c r="O8746" i="25"/>
  <c r="O8968" i="25"/>
  <c r="O8745" i="25"/>
  <c r="O8951" i="25"/>
  <c r="O8760" i="25"/>
  <c r="O8987" i="25"/>
  <c r="O8819" i="25"/>
  <c r="O8769" i="25"/>
  <c r="O8861" i="25"/>
  <c r="O8941" i="25"/>
  <c r="O8750" i="25"/>
  <c r="O9017" i="25"/>
  <c r="O8873" i="25"/>
  <c r="O8762" i="25"/>
  <c r="O8853" i="25"/>
  <c r="O8940" i="25"/>
  <c r="O8752" i="25"/>
  <c r="O9002" i="25"/>
  <c r="O8784" i="25"/>
  <c r="O9114" i="25"/>
  <c r="O8867" i="25"/>
  <c r="O8999" i="25"/>
  <c r="O8839" i="25"/>
  <c r="O9068" i="25"/>
  <c r="O9084" i="25"/>
  <c r="O8799" i="25"/>
  <c r="O8743" i="25"/>
  <c r="O8906" i="25"/>
  <c r="O9025" i="25"/>
  <c r="O8915" i="25"/>
  <c r="O8733" i="25"/>
  <c r="O8775" i="25"/>
  <c r="O9062" i="25"/>
  <c r="O8804" i="25"/>
  <c r="O9122" i="25"/>
  <c r="O8939" i="25"/>
  <c r="O8982" i="25"/>
  <c r="O8831" i="25"/>
  <c r="O8911" i="25"/>
  <c r="O9075" i="25"/>
  <c r="O8927" i="25"/>
  <c r="O9119" i="25"/>
  <c r="O8912" i="25"/>
  <c r="O8744" i="25"/>
  <c r="O8814" i="25"/>
  <c r="O8778" i="25"/>
  <c r="O8735" i="25"/>
  <c r="O8897" i="25"/>
  <c r="O9029" i="25"/>
  <c r="O8813" i="25"/>
  <c r="O8738" i="25"/>
  <c r="O8945" i="25"/>
  <c r="O8896" i="25"/>
  <c r="O9125" i="25"/>
  <c r="O8975" i="25"/>
  <c r="O8767" i="25"/>
  <c r="O9030" i="25"/>
  <c r="O9094" i="25"/>
  <c r="O9105" i="25"/>
  <c r="O8949" i="25"/>
  <c r="O8971" i="25"/>
  <c r="O9016" i="25"/>
  <c r="O8910" i="25"/>
  <c r="O9101" i="25"/>
  <c r="O8947" i="25"/>
  <c r="O9100" i="25"/>
  <c r="O8736" i="25"/>
  <c r="O8892" i="25"/>
  <c r="O8870" i="25"/>
  <c r="O8953" i="25"/>
  <c r="O8921" i="25"/>
  <c r="O8817" i="25"/>
  <c r="O9064" i="25"/>
  <c r="O8886" i="25"/>
  <c r="O9116" i="25"/>
  <c r="O8955" i="25"/>
  <c r="O8758" i="25"/>
  <c r="O9020" i="25"/>
  <c r="O8937" i="25"/>
  <c r="O9093" i="25"/>
  <c r="O8865" i="25"/>
  <c r="O9130" i="25"/>
  <c r="O8962" i="25"/>
  <c r="O8781" i="25"/>
  <c r="O9007" i="25"/>
  <c r="O9058" i="25"/>
  <c r="O8900" i="25"/>
  <c r="O9082" i="25"/>
  <c r="O8920" i="25"/>
  <c r="O8907" i="25"/>
  <c r="O8978" i="25"/>
  <c r="O8798" i="25"/>
  <c r="O8741" i="25"/>
  <c r="O8849" i="25"/>
  <c r="O8929" i="25"/>
  <c r="O8989" i="25"/>
  <c r="O9043" i="25"/>
  <c r="O8877" i="25"/>
  <c r="O9108" i="25"/>
  <c r="O9010" i="25"/>
  <c r="O9051" i="25"/>
  <c r="O9087" i="25"/>
  <c r="O8848" i="25"/>
  <c r="O8772" i="25"/>
  <c r="O8998" i="25"/>
  <c r="O8838" i="25"/>
  <c r="O9048" i="25"/>
  <c r="O8890" i="25"/>
  <c r="O9083" i="25"/>
  <c r="O8928" i="25"/>
  <c r="O9056" i="25"/>
  <c r="O8862" i="25"/>
  <c r="O8919" i="25"/>
  <c r="O9098" i="25"/>
  <c r="O8845" i="25"/>
  <c r="O8777" i="25"/>
  <c r="O9041" i="25"/>
  <c r="O8774" i="25"/>
  <c r="O8969" i="25"/>
  <c r="O8809" i="25"/>
  <c r="O9032" i="25"/>
  <c r="O9096" i="25"/>
  <c r="O8895" i="25"/>
  <c r="O8732" i="25"/>
  <c r="O8974" i="25"/>
  <c r="O9040" i="25"/>
  <c r="O8884" i="25"/>
  <c r="O9070" i="25"/>
  <c r="O8840" i="25"/>
  <c r="O9112" i="25"/>
  <c r="O8914" i="25"/>
  <c r="O8990" i="25"/>
  <c r="O8830" i="25"/>
  <c r="O9036" i="25"/>
  <c r="O8872" i="25"/>
  <c r="O9046" i="25"/>
  <c r="O8820" i="25"/>
  <c r="O9099" i="25"/>
  <c r="O8899" i="25"/>
  <c r="O8879" i="25"/>
  <c r="O9054" i="25"/>
  <c r="O8942" i="25"/>
  <c r="O8753" i="25"/>
  <c r="O9001" i="25"/>
  <c r="O8765" i="25"/>
  <c r="O8761" i="25"/>
  <c r="O8759" i="25"/>
  <c r="O9022" i="25"/>
  <c r="O8868" i="25"/>
  <c r="O9124" i="25"/>
  <c r="O8924" i="25"/>
  <c r="O9019" i="25"/>
  <c r="O8875" i="25"/>
  <c r="O9039" i="25"/>
  <c r="O8832" i="25"/>
  <c r="O9104" i="25"/>
  <c r="O8970" i="25"/>
  <c r="O8811" i="25"/>
  <c r="O9015" i="25"/>
  <c r="O8863" i="25"/>
  <c r="O9057" i="25"/>
  <c r="O9034" i="25"/>
  <c r="O9044" i="25"/>
  <c r="O8933" i="25"/>
  <c r="O9053" i="25"/>
  <c r="O8749" i="25"/>
  <c r="O9049" i="25"/>
  <c r="O8881" i="25"/>
  <c r="O8737" i="25"/>
  <c r="O9012" i="25"/>
  <c r="O9052" i="25"/>
  <c r="O8851" i="25"/>
  <c r="O9115" i="25"/>
  <c r="O8923" i="25"/>
  <c r="O9009" i="25"/>
  <c r="O8866" i="25"/>
  <c r="O9028" i="25"/>
  <c r="O8823" i="25"/>
  <c r="O9086" i="25"/>
  <c r="O8829" i="25"/>
  <c r="O9047" i="25"/>
  <c r="O8800" i="25"/>
  <c r="O8898" i="25"/>
  <c r="O8943" i="25"/>
  <c r="O8854" i="25"/>
  <c r="O9023" i="25"/>
  <c r="O8786" i="25"/>
  <c r="O8905" i="25"/>
  <c r="O8954" i="25"/>
  <c r="O8833" i="25"/>
  <c r="O9037" i="25"/>
  <c r="O8734" i="25"/>
  <c r="O9003" i="25"/>
  <c r="O8816" i="25"/>
  <c r="O9042" i="25"/>
  <c r="O8842" i="25"/>
  <c r="O9107" i="25"/>
  <c r="O8841" i="25"/>
  <c r="O8824" i="25"/>
  <c r="O9069" i="25"/>
  <c r="O8946" i="25"/>
  <c r="O9103" i="25"/>
  <c r="O8938" i="25"/>
  <c r="O8771" i="25"/>
  <c r="O9035" i="25"/>
  <c r="O8787" i="25"/>
  <c r="O9055" i="25"/>
  <c r="O8908" i="25"/>
  <c r="O8844" i="25"/>
  <c r="O9004" i="25"/>
  <c r="O8977" i="25"/>
  <c r="O8894" i="25"/>
  <c r="O9126" i="25"/>
  <c r="O8806" i="25"/>
  <c r="O9031" i="25"/>
  <c r="O8815" i="25"/>
  <c r="O9095" i="25"/>
  <c r="O8984" i="25"/>
  <c r="O8803" i="25"/>
  <c r="O8983" i="25"/>
  <c r="O8883" i="25"/>
  <c r="O8850" i="25"/>
  <c r="O9129" i="25"/>
  <c r="O8788" i="25"/>
  <c r="O9014" i="25"/>
  <c r="O8779" i="25"/>
  <c r="O9045" i="25"/>
  <c r="O8889" i="25"/>
  <c r="O8995" i="25"/>
  <c r="O8785" i="25"/>
  <c r="O8773" i="25"/>
  <c r="O8821" i="25"/>
  <c r="O8511" i="25"/>
  <c r="O8492" i="25"/>
  <c r="O8482" i="25"/>
  <c r="O8474" i="25"/>
  <c r="O8464" i="25"/>
  <c r="O8445" i="25"/>
  <c r="O8435" i="25"/>
  <c r="O8406" i="25"/>
  <c r="O8397" i="25"/>
  <c r="O8387" i="25"/>
  <c r="O8378" i="25"/>
  <c r="O8362" i="25"/>
  <c r="O8351" i="25"/>
  <c r="O8342" i="25"/>
  <c r="O8322" i="25"/>
  <c r="O8296" i="25"/>
  <c r="O8284" i="25"/>
  <c r="O8274" i="25"/>
  <c r="O8257" i="25"/>
  <c r="O8247" i="25"/>
  <c r="O8236" i="25"/>
  <c r="O8221" i="25"/>
  <c r="O8215" i="25"/>
  <c r="O8208" i="25"/>
  <c r="O8196" i="25"/>
  <c r="O8187" i="25"/>
  <c r="O8178" i="25"/>
  <c r="O8167" i="25"/>
  <c r="O8158" i="25"/>
  <c r="O8136" i="25"/>
  <c r="O8119" i="25"/>
  <c r="O8100" i="25"/>
  <c r="O8083" i="25"/>
  <c r="O8062" i="25"/>
  <c r="O8721" i="25"/>
  <c r="O8709" i="25"/>
  <c r="O8697" i="25"/>
  <c r="O8685" i="25"/>
  <c r="O8649" i="25"/>
  <c r="O8637" i="25"/>
  <c r="O8625" i="25"/>
  <c r="O8613" i="25"/>
  <c r="O8565" i="25"/>
  <c r="O8553" i="25"/>
  <c r="O8522" i="25"/>
  <c r="O8455" i="25"/>
  <c r="O8434" i="25"/>
  <c r="O8424" i="25"/>
  <c r="O8414" i="25"/>
  <c r="O8396" i="25"/>
  <c r="O8361" i="25"/>
  <c r="O8350" i="25"/>
  <c r="O8341" i="25"/>
  <c r="O8333" i="25"/>
  <c r="O8321" i="25"/>
  <c r="O8314" i="25"/>
  <c r="O8295" i="25"/>
  <c r="O8273" i="25"/>
  <c r="O8265" i="25"/>
  <c r="O8256" i="25"/>
  <c r="O8246" i="25"/>
  <c r="O8235" i="25"/>
  <c r="O8207" i="25"/>
  <c r="O8195" i="25"/>
  <c r="O8186" i="25"/>
  <c r="O8177" i="25"/>
  <c r="O8157" i="25"/>
  <c r="O8146" i="25"/>
  <c r="O8127" i="25"/>
  <c r="O8109" i="25"/>
  <c r="O8099" i="25"/>
  <c r="O8092" i="25"/>
  <c r="O8073" i="25"/>
  <c r="O8720" i="25"/>
  <c r="O8696" i="25"/>
  <c r="O8684" i="25"/>
  <c r="O8672" i="25"/>
  <c r="O8660" i="25"/>
  <c r="J8648" i="25"/>
  <c r="J8731" i="25" s="1"/>
  <c r="J8903" i="25" s="1"/>
  <c r="J9136" i="25" s="1"/>
  <c r="J9338" i="25" s="1"/>
  <c r="J9364" i="25" s="1"/>
  <c r="J9730" i="25" s="1"/>
  <c r="J9748" i="25" s="1"/>
  <c r="J9749" i="25" s="1"/>
  <c r="J9764" i="25" s="1"/>
  <c r="J9811" i="25" s="1"/>
  <c r="J9842" i="25" s="1"/>
  <c r="J9872" i="25" s="1"/>
  <c r="J9964" i="25" s="1"/>
  <c r="J10241" i="25" s="1"/>
  <c r="J10242" i="25" s="1"/>
  <c r="J10243" i="25" s="1"/>
  <c r="J10445" i="25" s="1"/>
  <c r="J10469" i="25" s="1"/>
  <c r="J10482" i="25" s="1"/>
  <c r="J10570" i="25" s="1"/>
  <c r="J10576" i="25" s="1"/>
  <c r="J10645" i="25" s="1"/>
  <c r="J11503" i="25" s="1"/>
  <c r="J11627" i="25" s="1"/>
  <c r="J11628" i="25" s="1"/>
  <c r="J11953" i="25" s="1"/>
  <c r="J11976" i="25" s="1"/>
  <c r="J12135" i="25" s="1"/>
  <c r="O8648" i="25"/>
  <c r="O8903" i="25"/>
  <c r="O8731" i="25"/>
  <c r="O8636" i="25"/>
  <c r="O8624" i="25"/>
  <c r="O8612" i="25"/>
  <c r="O8600" i="25"/>
  <c r="O8588" i="25"/>
  <c r="O8564" i="25"/>
  <c r="O8552" i="25"/>
  <c r="O8540" i="25"/>
  <c r="O8491" i="25"/>
  <c r="O8529" i="25"/>
  <c r="O8521" i="25"/>
  <c r="O8509" i="25"/>
  <c r="O8500" i="25"/>
  <c r="O8490" i="25"/>
  <c r="O8480" i="25"/>
  <c r="O8473" i="25"/>
  <c r="O8444" i="25"/>
  <c r="O8423" i="25"/>
  <c r="O8413" i="25"/>
  <c r="O8481" i="25"/>
  <c r="O8528" i="25"/>
  <c r="O8520" i="25"/>
  <c r="O8463" i="25"/>
  <c r="O8519" i="25"/>
  <c r="O8508" i="25"/>
  <c r="O8471" i="25"/>
  <c r="O8460" i="25"/>
  <c r="O8453" i="25"/>
  <c r="O8412" i="25"/>
  <c r="O8510" i="25"/>
  <c r="O9088" i="25"/>
  <c r="O8796" i="25"/>
  <c r="O8770" i="25"/>
  <c r="O9033" i="25"/>
  <c r="O8986" i="25"/>
  <c r="O8891" i="25"/>
  <c r="O9128" i="25"/>
  <c r="O8885" i="25"/>
  <c r="O8930" i="25"/>
  <c r="O8985" i="25"/>
  <c r="O8739" i="25"/>
  <c r="O8740" i="25"/>
  <c r="O9110" i="25"/>
  <c r="O9067" i="25"/>
  <c r="O8935" i="25"/>
  <c r="O8916" i="25"/>
  <c r="O8856" i="25"/>
  <c r="O9091" i="25"/>
  <c r="O8934" i="25"/>
  <c r="O9127" i="25"/>
  <c r="O8950" i="25"/>
  <c r="O8925" i="25"/>
  <c r="O9118" i="25"/>
  <c r="O8880" i="25"/>
  <c r="O8789" i="25"/>
  <c r="O8756" i="25"/>
  <c r="O8926" i="25"/>
  <c r="O8855" i="25"/>
  <c r="O8993" i="25"/>
  <c r="O8742" i="25"/>
  <c r="O8931" i="25"/>
  <c r="O9006" i="25"/>
  <c r="O9005" i="25"/>
  <c r="O8857" i="25"/>
  <c r="O8981" i="25"/>
  <c r="O8994" i="25"/>
  <c r="O8802" i="25"/>
  <c r="O9059" i="25"/>
  <c r="O9092" i="25"/>
  <c r="O8858" i="25"/>
  <c r="O8526" i="25"/>
  <c r="O8518" i="25"/>
  <c r="O8507" i="25"/>
  <c r="O8488" i="25"/>
  <c r="O8470" i="25"/>
  <c r="O8517" i="25"/>
  <c r="O8506" i="25"/>
  <c r="O8487" i="25"/>
  <c r="O8501" i="25"/>
  <c r="O8525" i="25"/>
  <c r="O8515" i="25"/>
  <c r="O8496" i="25"/>
  <c r="O8477" i="25"/>
  <c r="O8449" i="25"/>
  <c r="O8438" i="25"/>
  <c r="O8428" i="25"/>
  <c r="O8418" i="25"/>
  <c r="O8400" i="25"/>
  <c r="O8390" i="25"/>
  <c r="O8524" i="25"/>
  <c r="O8514" i="25"/>
  <c r="O8504" i="25"/>
  <c r="O8495" i="25"/>
  <c r="O8485" i="25"/>
  <c r="O8476" i="25"/>
  <c r="O8457" i="25"/>
  <c r="O8448" i="25"/>
  <c r="O9050" i="25"/>
  <c r="O8913" i="25"/>
  <c r="O8836" i="25"/>
  <c r="O8726" i="25"/>
  <c r="O8791" i="25"/>
  <c r="O8790" i="25"/>
  <c r="O8965" i="25"/>
  <c r="O9089" i="25"/>
  <c r="O8728" i="25"/>
  <c r="O8876" i="25"/>
  <c r="O8754" i="25"/>
  <c r="O8801" i="25"/>
  <c r="O8843" i="25"/>
  <c r="O9065" i="25"/>
  <c r="O8834" i="25"/>
  <c r="O8835" i="25"/>
  <c r="O8730" i="25"/>
  <c r="O8795" i="25"/>
  <c r="O8727" i="25"/>
  <c r="O8729" i="25"/>
  <c r="O8792" i="25"/>
  <c r="O8859" i="25"/>
  <c r="O8763" i="25"/>
  <c r="O9074" i="25"/>
  <c r="O8783" i="25"/>
  <c r="O8828" i="25"/>
  <c r="O9090" i="25"/>
  <c r="O8826" i="25"/>
  <c r="O8902" i="25"/>
  <c r="O8780" i="25"/>
  <c r="O9000" i="25"/>
  <c r="O8812" i="25"/>
  <c r="O8794" i="25"/>
  <c r="O8996" i="25"/>
  <c r="O8871" i="25"/>
  <c r="O8932" i="25"/>
  <c r="O8966" i="25"/>
  <c r="O8513" i="25"/>
  <c r="O8503" i="25"/>
  <c r="O8494" i="25"/>
  <c r="O8484" i="25"/>
  <c r="O8466" i="25"/>
  <c r="O8447" i="25"/>
  <c r="O8436" i="25"/>
  <c r="O8437" i="25"/>
  <c r="O8417" i="25"/>
  <c r="O8409" i="25"/>
  <c r="O8399" i="25"/>
  <c r="O8389" i="25"/>
  <c r="O8380" i="25"/>
  <c r="O8364" i="25"/>
  <c r="O8344" i="25"/>
  <c r="O8335" i="25"/>
  <c r="O8325" i="25"/>
  <c r="O8316" i="25"/>
  <c r="O8307" i="25"/>
  <c r="O8287" i="25"/>
  <c r="O8259" i="25"/>
  <c r="O8250" i="25"/>
  <c r="O8199" i="25"/>
  <c r="O8170" i="25"/>
  <c r="O8161" i="25"/>
  <c r="O8150" i="25"/>
  <c r="O8139" i="25"/>
  <c r="O8121" i="25"/>
  <c r="O8113" i="25"/>
  <c r="O8103" i="25"/>
  <c r="O8085" i="25"/>
  <c r="O8065" i="25"/>
  <c r="O8712" i="25"/>
  <c r="O8700" i="25"/>
  <c r="O8688" i="25"/>
  <c r="O8676" i="25"/>
  <c r="O8652" i="25"/>
  <c r="O8628" i="25"/>
  <c r="O8616" i="25"/>
  <c r="O8604" i="25"/>
  <c r="O8592" i="25"/>
  <c r="O8580" i="25"/>
  <c r="O8556" i="25"/>
  <c r="O8544" i="25"/>
  <c r="O8532" i="25"/>
  <c r="O8426" i="25"/>
  <c r="O8416" i="25"/>
  <c r="O8408" i="25"/>
  <c r="O8398" i="25"/>
  <c r="O8388" i="25"/>
  <c r="O8353" i="25"/>
  <c r="O8324" i="25"/>
  <c r="O8276" i="25"/>
  <c r="O8258" i="25"/>
  <c r="O8249" i="25"/>
  <c r="O8238" i="25"/>
  <c r="O8222" i="25"/>
  <c r="O8216" i="25"/>
  <c r="O8210" i="25"/>
  <c r="O8198" i="25"/>
  <c r="O8189" i="25"/>
  <c r="O8169" i="25"/>
  <c r="O8160" i="25"/>
  <c r="O8149" i="25"/>
  <c r="O8138" i="25"/>
  <c r="O8129" i="25"/>
  <c r="O8120" i="25"/>
  <c r="O8112" i="25"/>
  <c r="O8094" i="25"/>
  <c r="O8075" i="25"/>
  <c r="O8064" i="25"/>
  <c r="O8723" i="25"/>
  <c r="O8711" i="25"/>
  <c r="O8699" i="25"/>
  <c r="O8687" i="25"/>
  <c r="O8675" i="25"/>
  <c r="O8651" i="25"/>
  <c r="O8639" i="25"/>
  <c r="O8627" i="25"/>
  <c r="O8615" i="25"/>
  <c r="O8603" i="25"/>
  <c r="O8579" i="25"/>
  <c r="O8567" i="25"/>
  <c r="O8555" i="25"/>
  <c r="O8543" i="25"/>
  <c r="O8531" i="25"/>
  <c r="O8343" i="25"/>
  <c r="O8334" i="25"/>
  <c r="O8323" i="25"/>
  <c r="O8315" i="25"/>
  <c r="O8306" i="25"/>
  <c r="O8285" i="25"/>
  <c r="O8275" i="25"/>
  <c r="O8266" i="25"/>
  <c r="O8248" i="25"/>
  <c r="O8209" i="25"/>
  <c r="O8197" i="25"/>
  <c r="O8188" i="25"/>
  <c r="O8179" i="25"/>
  <c r="O8168" i="25"/>
  <c r="O8159" i="25"/>
  <c r="O8148" i="25"/>
  <c r="O8137" i="25"/>
  <c r="O8111" i="25"/>
  <c r="O8101" i="25"/>
  <c r="O8074" i="25"/>
  <c r="O8063" i="25"/>
  <c r="O8722" i="25"/>
  <c r="O8710" i="25"/>
  <c r="O8698" i="25"/>
  <c r="O8686" i="25"/>
  <c r="O8674" i="25"/>
  <c r="O8650" i="25"/>
  <c r="O8638" i="25"/>
  <c r="O8626" i="25"/>
  <c r="O8614" i="25"/>
  <c r="O8602" i="25"/>
  <c r="O8590" i="25"/>
  <c r="O8578" i="25"/>
  <c r="O8554" i="25"/>
  <c r="O8542" i="25"/>
  <c r="O8530" i="25"/>
  <c r="O8541" i="25"/>
  <c r="O8405" i="25"/>
  <c r="O8395" i="25"/>
  <c r="O8386" i="25"/>
  <c r="O8377" i="25"/>
  <c r="O8370" i="25"/>
  <c r="O8349" i="25"/>
  <c r="O8332" i="25"/>
  <c r="O8320" i="25"/>
  <c r="O8313" i="25"/>
  <c r="O8304" i="25"/>
  <c r="O8294" i="25"/>
  <c r="O8282" i="25"/>
  <c r="O8245" i="25"/>
  <c r="O8234" i="25"/>
  <c r="O8226" i="25"/>
  <c r="O8220" i="25"/>
  <c r="O8214" i="25"/>
  <c r="O8206" i="25"/>
  <c r="O8185" i="25"/>
  <c r="O8176" i="25"/>
  <c r="O8166" i="25"/>
  <c r="O8156" i="25"/>
  <c r="O8145" i="25"/>
  <c r="O8126" i="25"/>
  <c r="O8118" i="25"/>
  <c r="O8108" i="25"/>
  <c r="O8091" i="25"/>
  <c r="O8081" i="25"/>
  <c r="O8072" i="25"/>
  <c r="O8060" i="25"/>
  <c r="O8719" i="25"/>
  <c r="O8707" i="25"/>
  <c r="O8695" i="25"/>
  <c r="O8683" i="25"/>
  <c r="O8659" i="25"/>
  <c r="O8647" i="25"/>
  <c r="O8635" i="25"/>
  <c r="O8623" i="25"/>
  <c r="O8611" i="25"/>
  <c r="O8599" i="25"/>
  <c r="O8587" i="25"/>
  <c r="O8575" i="25"/>
  <c r="O8563" i="25"/>
  <c r="O8551" i="25"/>
  <c r="O8539" i="25"/>
  <c r="O8489" i="25"/>
  <c r="O8472" i="25"/>
  <c r="O8461" i="25"/>
  <c r="O8454" i="25"/>
  <c r="O8443" i="25"/>
  <c r="O8404" i="25"/>
  <c r="O8394" i="25"/>
  <c r="O8385" i="25"/>
  <c r="O8359" i="25"/>
  <c r="O8348" i="25"/>
  <c r="O8340" i="25"/>
  <c r="O8331" i="25"/>
  <c r="O8319" i="25"/>
  <c r="O8312" i="25"/>
  <c r="O8303" i="25"/>
  <c r="O8293" i="25"/>
  <c r="O8281" i="25"/>
  <c r="O8272" i="25"/>
  <c r="O8244" i="25"/>
  <c r="O8205" i="25"/>
  <c r="O8194" i="25"/>
  <c r="O8184" i="25"/>
  <c r="O8175" i="25"/>
  <c r="O8144" i="25"/>
  <c r="O8134" i="25"/>
  <c r="O8125" i="25"/>
  <c r="O8107" i="25"/>
  <c r="O8098" i="25"/>
  <c r="O8080" i="25"/>
  <c r="O8071" i="25"/>
  <c r="O8059" i="25"/>
  <c r="O8718" i="25"/>
  <c r="O8706" i="25"/>
  <c r="O8694" i="25"/>
  <c r="O8682" i="25"/>
  <c r="O8658" i="25"/>
  <c r="O8646" i="25"/>
  <c r="O8622" i="25"/>
  <c r="O8610" i="25"/>
  <c r="O8598" i="25"/>
  <c r="O8586" i="25"/>
  <c r="O8574" i="25"/>
  <c r="O8562" i="25"/>
  <c r="O8550" i="25"/>
  <c r="O8538" i="25"/>
  <c r="O8376" i="25"/>
  <c r="O8368" i="25"/>
  <c r="O8358" i="25"/>
  <c r="O8339" i="25"/>
  <c r="O8330" i="25"/>
  <c r="O8311" i="25"/>
  <c r="O8292" i="25"/>
  <c r="O8280" i="25"/>
  <c r="O8271" i="25"/>
  <c r="O8263" i="25"/>
  <c r="O8253" i="25"/>
  <c r="O8243" i="25"/>
  <c r="O8232" i="25"/>
  <c r="O8225" i="25"/>
  <c r="O8219" i="25"/>
  <c r="O8213" i="25"/>
  <c r="O8204" i="25"/>
  <c r="O8193" i="25"/>
  <c r="O8155" i="25"/>
  <c r="O8143" i="25"/>
  <c r="O8106" i="25"/>
  <c r="O8090" i="25"/>
  <c r="O8070" i="25"/>
  <c r="O8717" i="25"/>
  <c r="O8705" i="25"/>
  <c r="O8693" i="25"/>
  <c r="O8681" i="25"/>
  <c r="O8669" i="25"/>
  <c r="O8657" i="25"/>
  <c r="O8645" i="25"/>
  <c r="O8633" i="25"/>
  <c r="O8621" i="25"/>
  <c r="O8609" i="25"/>
  <c r="O8585" i="25"/>
  <c r="O8573" i="25"/>
  <c r="O8561" i="25"/>
  <c r="O8549" i="25"/>
  <c r="O8452" i="25"/>
  <c r="O8441" i="25"/>
  <c r="O8431" i="25"/>
  <c r="O8421" i="25"/>
  <c r="O8411" i="25"/>
  <c r="O8403" i="25"/>
  <c r="O8384" i="25"/>
  <c r="O8367" i="25"/>
  <c r="O8357" i="25"/>
  <c r="O8338" i="25"/>
  <c r="O8329" i="25"/>
  <c r="O8318" i="25"/>
  <c r="O8302" i="25"/>
  <c r="O8291" i="25"/>
  <c r="O8279" i="25"/>
  <c r="O8270" i="25"/>
  <c r="O8262" i="25"/>
  <c r="O8252" i="25"/>
  <c r="O8242" i="25"/>
  <c r="O8231" i="25"/>
  <c r="O8203" i="25"/>
  <c r="O8164" i="25"/>
  <c r="O8154" i="25"/>
  <c r="O8142" i="25"/>
  <c r="O8133" i="25"/>
  <c r="O8124" i="25"/>
  <c r="O8105" i="25"/>
  <c r="O8097" i="25"/>
  <c r="O8089" i="25"/>
  <c r="O8079" i="25"/>
  <c r="O8069" i="25"/>
  <c r="O8716" i="25"/>
  <c r="O8704" i="25"/>
  <c r="O8692" i="25"/>
  <c r="O8680" i="25"/>
  <c r="O8668" i="25"/>
  <c r="O8656" i="25"/>
  <c r="O8644" i="25"/>
  <c r="O8632" i="25"/>
  <c r="O8620" i="25"/>
  <c r="O8608" i="25"/>
  <c r="O8596" i="25"/>
  <c r="O8572" i="25"/>
  <c r="O8560" i="25"/>
  <c r="O8536" i="25"/>
  <c r="O8469" i="25"/>
  <c r="O8459" i="25"/>
  <c r="O8451" i="25"/>
  <c r="O8440" i="25"/>
  <c r="O8430" i="25"/>
  <c r="O8420" i="25"/>
  <c r="O8402" i="25"/>
  <c r="O8392" i="25"/>
  <c r="O8383" i="25"/>
  <c r="O8375" i="25"/>
  <c r="O8366" i="25"/>
  <c r="O8356" i="25"/>
  <c r="O8309" i="25"/>
  <c r="O8290" i="25"/>
  <c r="O8261" i="25"/>
  <c r="O8241" i="25"/>
  <c r="O8230" i="25"/>
  <c r="O8224" i="25"/>
  <c r="O8218" i="25"/>
  <c r="O8212" i="25"/>
  <c r="O8202" i="25"/>
  <c r="O8182" i="25"/>
  <c r="O8163" i="25"/>
  <c r="O8153" i="25"/>
  <c r="O8141" i="25"/>
  <c r="O8123" i="25"/>
  <c r="O8116" i="25"/>
  <c r="O8088" i="25"/>
  <c r="O8068" i="25"/>
  <c r="O8703" i="25"/>
  <c r="O8691" i="25"/>
  <c r="O8679" i="25"/>
  <c r="O8667" i="25"/>
  <c r="O8655" i="25"/>
  <c r="O8643" i="25"/>
  <c r="O8631" i="25"/>
  <c r="O8619" i="25"/>
  <c r="O8607" i="25"/>
  <c r="O8595" i="25"/>
  <c r="O8559" i="25"/>
  <c r="O8547" i="25"/>
  <c r="O8535" i="25"/>
  <c r="O8516" i="25"/>
  <c r="O8505" i="25"/>
  <c r="O8497" i="25"/>
  <c r="O8468" i="25"/>
  <c r="O8458" i="25"/>
  <c r="O8439" i="25"/>
  <c r="O8429" i="25"/>
  <c r="O8419" i="25"/>
  <c r="O8410" i="25"/>
  <c r="O8401" i="25"/>
  <c r="O8391" i="25"/>
  <c r="O8382" i="25"/>
  <c r="O8355" i="25"/>
  <c r="O8327" i="25"/>
  <c r="O8317" i="25"/>
  <c r="O8301" i="25"/>
  <c r="O8289" i="25"/>
  <c r="O8278" i="25"/>
  <c r="O8269" i="25"/>
  <c r="O8251" i="25"/>
  <c r="O8240" i="25"/>
  <c r="O8201" i="25"/>
  <c r="O8191" i="25"/>
  <c r="O8172" i="25"/>
  <c r="O8152" i="25"/>
  <c r="O8115" i="25"/>
  <c r="O8104" i="25"/>
  <c r="O8096" i="25"/>
  <c r="O8087" i="25"/>
  <c r="O8077" i="25"/>
  <c r="O8067" i="25"/>
  <c r="O8714" i="25"/>
  <c r="O8702" i="25"/>
  <c r="O8690" i="25"/>
  <c r="O8654" i="25"/>
  <c r="O8642" i="25"/>
  <c r="O8630" i="25"/>
  <c r="O8618" i="25"/>
  <c r="O8606" i="25"/>
  <c r="O8594" i="25"/>
  <c r="O8582" i="25"/>
  <c r="O8570" i="25"/>
  <c r="O8558" i="25"/>
  <c r="O8546" i="25"/>
  <c r="O8534" i="25"/>
  <c r="O8381" i="25"/>
  <c r="O8374" i="25"/>
  <c r="O8354" i="25"/>
  <c r="O8345" i="25"/>
  <c r="O8336" i="25"/>
  <c r="O8326" i="25"/>
  <c r="O8308" i="25"/>
  <c r="O8300" i="25"/>
  <c r="O8277" i="25"/>
  <c r="O8268" i="25"/>
  <c r="O8260" i="25"/>
  <c r="O8239" i="25"/>
  <c r="O8229" i="25"/>
  <c r="O8223" i="25"/>
  <c r="O8217" i="25"/>
  <c r="O8211" i="25"/>
  <c r="O8200" i="25"/>
  <c r="O8190" i="25"/>
  <c r="O8181" i="25"/>
  <c r="O8171" i="25"/>
  <c r="O8151" i="25"/>
  <c r="O8140" i="25"/>
  <c r="O8131" i="25"/>
  <c r="O8122" i="25"/>
  <c r="O8114" i="25"/>
  <c r="O8086" i="25"/>
  <c r="O8076" i="25"/>
  <c r="O8066" i="25"/>
  <c r="O8725" i="25"/>
  <c r="O8713" i="25"/>
  <c r="O8701" i="25"/>
  <c r="O8689" i="25"/>
  <c r="O8677" i="25"/>
  <c r="O8653" i="25"/>
  <c r="O8641" i="25"/>
  <c r="O8629" i="25"/>
  <c r="O8617" i="25"/>
  <c r="O8605" i="25"/>
  <c r="O8593" i="25"/>
  <c r="O8581" i="25"/>
  <c r="O8557" i="25"/>
  <c r="O8545" i="25"/>
  <c r="I9066" i="25"/>
  <c r="O7940" i="25"/>
  <c r="I8648" i="25"/>
  <c r="I8731" i="25" s="1"/>
  <c r="O8052" i="25"/>
  <c r="O8048" i="25"/>
  <c r="O8030" i="25"/>
  <c r="O7956" i="25"/>
  <c r="O7934" i="25"/>
  <c r="O7980" i="25"/>
  <c r="O7700" i="25"/>
  <c r="O8008" i="25"/>
  <c r="O7982" i="25"/>
  <c r="O8020" i="25"/>
  <c r="O7998" i="25"/>
  <c r="O7822" i="25"/>
  <c r="O8058" i="25"/>
  <c r="O8028" i="25"/>
  <c r="O8012" i="25"/>
  <c r="O8009" i="25"/>
  <c r="O8001" i="25"/>
  <c r="O7995" i="25"/>
  <c r="O7986" i="25"/>
  <c r="O7970" i="25"/>
  <c r="O7936" i="25"/>
  <c r="O7927" i="25"/>
  <c r="O7903" i="25"/>
  <c r="O7810" i="25"/>
  <c r="O7785" i="25"/>
  <c r="O8050" i="25"/>
  <c r="O7985" i="25"/>
  <c r="O7976" i="25"/>
  <c r="O7944" i="25"/>
  <c r="O7887" i="25"/>
  <c r="O7912" i="25"/>
  <c r="O7904" i="25"/>
  <c r="O7872" i="25"/>
  <c r="O7711" i="25"/>
  <c r="O7718" i="25"/>
  <c r="O7802" i="25"/>
  <c r="O7928" i="25"/>
  <c r="O7800" i="25"/>
  <c r="O7826" i="25"/>
  <c r="O7902" i="25"/>
  <c r="O7926" i="25"/>
  <c r="O7896" i="25"/>
  <c r="O8033" i="25"/>
  <c r="O7958" i="25"/>
  <c r="O8025" i="25"/>
  <c r="O8022" i="25"/>
  <c r="O8017" i="25"/>
  <c r="O8000" i="25"/>
  <c r="O7994" i="25"/>
  <c r="O7969" i="25"/>
  <c r="O7916" i="25"/>
  <c r="O7909" i="25"/>
  <c r="O8036" i="25"/>
  <c r="O7962" i="25"/>
  <c r="O8046" i="25"/>
  <c r="O8041" i="25"/>
  <c r="O8038" i="25"/>
  <c r="O8011" i="25"/>
  <c r="O7957" i="25"/>
  <c r="O7921" i="25"/>
  <c r="O7908" i="25"/>
  <c r="O7773" i="25"/>
  <c r="O8044" i="25"/>
  <c r="O8049" i="25"/>
  <c r="O8035" i="25"/>
  <c r="O8019" i="25"/>
  <c r="O7894" i="25"/>
  <c r="O7848" i="25"/>
  <c r="O7792" i="25"/>
  <c r="O7762" i="25"/>
  <c r="O8047" i="25"/>
  <c r="O8032" i="25"/>
  <c r="O8024" i="25"/>
  <c r="O7984" i="25"/>
  <c r="O7981" i="25"/>
  <c r="O7978" i="25"/>
  <c r="O7964" i="25"/>
  <c r="O7960" i="25"/>
  <c r="O7870" i="25"/>
  <c r="O7847" i="25"/>
  <c r="O8039" i="25"/>
  <c r="O8016" i="25"/>
  <c r="O7990" i="25"/>
  <c r="O7975" i="25"/>
  <c r="O7947" i="25"/>
  <c r="O7938" i="25"/>
  <c r="O7920" i="25"/>
  <c r="O7914" i="25"/>
  <c r="O7900" i="25"/>
  <c r="O7846" i="25"/>
  <c r="O8040" i="25"/>
  <c r="O8002" i="25"/>
  <c r="O7999" i="25"/>
  <c r="O7996" i="25"/>
  <c r="O7993" i="25"/>
  <c r="O7987" i="25"/>
  <c r="O7967" i="25"/>
  <c r="O7933" i="25"/>
  <c r="O7868" i="25"/>
  <c r="O7814" i="25"/>
  <c r="O8043" i="25"/>
  <c r="O8013" i="25"/>
  <c r="O8037" i="25"/>
  <c r="O8010" i="25"/>
  <c r="O7951" i="25"/>
  <c r="O7946" i="25"/>
  <c r="O7932" i="25"/>
  <c r="O7768" i="25"/>
  <c r="O7840" i="25"/>
  <c r="O7850" i="25"/>
  <c r="O7864" i="25"/>
  <c r="O7782" i="25"/>
  <c r="O7830" i="25"/>
  <c r="O7878" i="25"/>
  <c r="O7892" i="25"/>
  <c r="O7786" i="25"/>
  <c r="O7790" i="25"/>
  <c r="O7860" i="25"/>
  <c r="O7874" i="25"/>
  <c r="O7952" i="25"/>
  <c r="O7818" i="25"/>
  <c r="O7950" i="25"/>
  <c r="O7794" i="25"/>
  <c r="O7806" i="25"/>
  <c r="O7824" i="25"/>
  <c r="O7898" i="25"/>
  <c r="O7816" i="25"/>
  <c r="O7854" i="25"/>
  <c r="O7918" i="25"/>
  <c r="O7942" i="25"/>
  <c r="O7966" i="25"/>
  <c r="O8029" i="25"/>
  <c r="O8026" i="25"/>
  <c r="O8018" i="25"/>
  <c r="O8042" i="25"/>
  <c r="O8034" i="25"/>
  <c r="O7977" i="25"/>
  <c r="O7974" i="25"/>
  <c r="O7882" i="25"/>
  <c r="O7852" i="25"/>
  <c r="O7844" i="25"/>
  <c r="O7798" i="25"/>
  <c r="O8054" i="25"/>
  <c r="O8053" i="25"/>
  <c r="O8023" i="25"/>
  <c r="O8015" i="25"/>
  <c r="O8004" i="25"/>
  <c r="O7945" i="25"/>
  <c r="O7866" i="25"/>
  <c r="O7820" i="25"/>
  <c r="O7812" i="25"/>
  <c r="O7953" i="25"/>
  <c r="O7929" i="25"/>
  <c r="O7905" i="25"/>
  <c r="O7875" i="25"/>
  <c r="O7801" i="25"/>
  <c r="O7781" i="25"/>
  <c r="O7746" i="25"/>
  <c r="O7690" i="25"/>
  <c r="O8051" i="25"/>
  <c r="O8027" i="25"/>
  <c r="O8003" i="25"/>
  <c r="O7979" i="25"/>
  <c r="O7931" i="25"/>
  <c r="O7907" i="25"/>
  <c r="O7889" i="25"/>
  <c r="O7884" i="25"/>
  <c r="O7861" i="25"/>
  <c r="O7837" i="25"/>
  <c r="O7834" i="25"/>
  <c r="O7772" i="25"/>
  <c r="O7877" i="25"/>
  <c r="O7856" i="25"/>
  <c r="O7849" i="25"/>
  <c r="O7829" i="25"/>
  <c r="O7821" i="25"/>
  <c r="O7784" i="25"/>
  <c r="O7760" i="25"/>
  <c r="O8055" i="25"/>
  <c r="O8031" i="25"/>
  <c r="O8007" i="25"/>
  <c r="O7983" i="25"/>
  <c r="O7972" i="25"/>
  <c r="O7959" i="25"/>
  <c r="O7948" i="25"/>
  <c r="O7935" i="25"/>
  <c r="O7924" i="25"/>
  <c r="O7911" i="25"/>
  <c r="O7893" i="25"/>
  <c r="O7886" i="25"/>
  <c r="O7863" i="25"/>
  <c r="O7858" i="25"/>
  <c r="O7780" i="25"/>
  <c r="O7766" i="25"/>
  <c r="O7744" i="25"/>
  <c r="O7698" i="25"/>
  <c r="O7961" i="25"/>
  <c r="O7937" i="25"/>
  <c r="O7913" i="25"/>
  <c r="O7865" i="25"/>
  <c r="O7841" i="25"/>
  <c r="O7836" i="25"/>
  <c r="O7831" i="25"/>
  <c r="O7809" i="25"/>
  <c r="O7803" i="25"/>
  <c r="O7963" i="25"/>
  <c r="O7939" i="25"/>
  <c r="O7915" i="25"/>
  <c r="O7895" i="25"/>
  <c r="O7888" i="25"/>
  <c r="O7881" i="25"/>
  <c r="O7787" i="25"/>
  <c r="O7779" i="25"/>
  <c r="O7742" i="25"/>
  <c r="O7714" i="25"/>
  <c r="O7989" i="25"/>
  <c r="O7965" i="25"/>
  <c r="O7941" i="25"/>
  <c r="O7930" i="25"/>
  <c r="O7917" i="25"/>
  <c r="O7906" i="25"/>
  <c r="O7869" i="25"/>
  <c r="O7853" i="25"/>
  <c r="O7823" i="25"/>
  <c r="O7770" i="25"/>
  <c r="O7758" i="25"/>
  <c r="O7732" i="25"/>
  <c r="O7943" i="25"/>
  <c r="O7919" i="25"/>
  <c r="O7897" i="25"/>
  <c r="O7890" i="25"/>
  <c r="O7862" i="25"/>
  <c r="O7855" i="25"/>
  <c r="O7833" i="25"/>
  <c r="O7828" i="25"/>
  <c r="O7808" i="25"/>
  <c r="O7764" i="25"/>
  <c r="O7676" i="25"/>
  <c r="O7702" i="25"/>
  <c r="O7871" i="25"/>
  <c r="O7845" i="25"/>
  <c r="O7817" i="25"/>
  <c r="O7796" i="25"/>
  <c r="O7757" i="25"/>
  <c r="O7740" i="25"/>
  <c r="O7923" i="25"/>
  <c r="O7899" i="25"/>
  <c r="O7885" i="25"/>
  <c r="O7857" i="25"/>
  <c r="O7825" i="25"/>
  <c r="O7811" i="25"/>
  <c r="O7805" i="25"/>
  <c r="O7799" i="25"/>
  <c r="O7774" i="25"/>
  <c r="O7769" i="25"/>
  <c r="O7756" i="25"/>
  <c r="O7730" i="25"/>
  <c r="O8021" i="25"/>
  <c r="O7997" i="25"/>
  <c r="O7949" i="25"/>
  <c r="O7925" i="25"/>
  <c r="O7901" i="25"/>
  <c r="O7880" i="25"/>
  <c r="O7873" i="25"/>
  <c r="O7835" i="25"/>
  <c r="O7729" i="25"/>
  <c r="O7636" i="25"/>
  <c r="O7697" i="25"/>
  <c r="O7694" i="25"/>
  <c r="O7638" i="25"/>
  <c r="O7630" i="25"/>
  <c r="O7616" i="25"/>
  <c r="O7602" i="25"/>
  <c r="O7813" i="25"/>
  <c r="O7789" i="25"/>
  <c r="O7778" i="25"/>
  <c r="O7767" i="25"/>
  <c r="O7753" i="25"/>
  <c r="O7734" i="25"/>
  <c r="O7708" i="25"/>
  <c r="O7646" i="25"/>
  <c r="O7534" i="25"/>
  <c r="O7839" i="25"/>
  <c r="O7815" i="25"/>
  <c r="O7791" i="25"/>
  <c r="O7748" i="25"/>
  <c r="O7741" i="25"/>
  <c r="O7726" i="25"/>
  <c r="O7705" i="25"/>
  <c r="O7683" i="25"/>
  <c r="O7464" i="25"/>
  <c r="O7755" i="25"/>
  <c r="O7750" i="25"/>
  <c r="O7736" i="25"/>
  <c r="O7731" i="25"/>
  <c r="O7721" i="25"/>
  <c r="O7716" i="25"/>
  <c r="O7710" i="25"/>
  <c r="O7696" i="25"/>
  <c r="O7686" i="25"/>
  <c r="O7667" i="25"/>
  <c r="O7644" i="25"/>
  <c r="O7891" i="25"/>
  <c r="O7843" i="25"/>
  <c r="O7795" i="25"/>
  <c r="O7771" i="25"/>
  <c r="O7743" i="25"/>
  <c r="O7728" i="25"/>
  <c r="O7675" i="25"/>
  <c r="O7650" i="25"/>
  <c r="O7552" i="25"/>
  <c r="O7752" i="25"/>
  <c r="O7738" i="25"/>
  <c r="O7707" i="25"/>
  <c r="O7682" i="25"/>
  <c r="O7666" i="25"/>
  <c r="O7655" i="25"/>
  <c r="O7643" i="25"/>
  <c r="O7620" i="25"/>
  <c r="O7513" i="25"/>
  <c r="O7634" i="25"/>
  <c r="O7578" i="25"/>
  <c r="O7640" i="25"/>
  <c r="O7540" i="25"/>
  <c r="O7466" i="25"/>
  <c r="O7353" i="25"/>
  <c r="O7788" i="25"/>
  <c r="O7775" i="25"/>
  <c r="O7745" i="25"/>
  <c r="O7733" i="25"/>
  <c r="O7723" i="25"/>
  <c r="O7704" i="25"/>
  <c r="O7674" i="25"/>
  <c r="O7670" i="25"/>
  <c r="O7777" i="25"/>
  <c r="O7761" i="25"/>
  <c r="O7754" i="25"/>
  <c r="O7747" i="25"/>
  <c r="O7720" i="25"/>
  <c r="O7715" i="25"/>
  <c r="O7678" i="25"/>
  <c r="O7654" i="25"/>
  <c r="O7626" i="25"/>
  <c r="O7619" i="25"/>
  <c r="O7560" i="25"/>
  <c r="O7712" i="25"/>
  <c r="O7701" i="25"/>
  <c r="O7692" i="25"/>
  <c r="O7681" i="25"/>
  <c r="O7763" i="25"/>
  <c r="O7706" i="25"/>
  <c r="O7688" i="25"/>
  <c r="O7673" i="25"/>
  <c r="O7632" i="25"/>
  <c r="O7586" i="25"/>
  <c r="O7807" i="25"/>
  <c r="O7783" i="25"/>
  <c r="O7737" i="25"/>
  <c r="O7722" i="25"/>
  <c r="O7717" i="25"/>
  <c r="O7669" i="25"/>
  <c r="O7652" i="25"/>
  <c r="O7547" i="25"/>
  <c r="O7765" i="25"/>
  <c r="O7751" i="25"/>
  <c r="O7691" i="25"/>
  <c r="O7672" i="25"/>
  <c r="O7624" i="25"/>
  <c r="O7610" i="25"/>
  <c r="O7518" i="25"/>
  <c r="O7577" i="25"/>
  <c r="O7510" i="25"/>
  <c r="O7503" i="25"/>
  <c r="O7480" i="25"/>
  <c r="O7436" i="25"/>
  <c r="O7417" i="25"/>
  <c r="O7647" i="25"/>
  <c r="O7617" i="25"/>
  <c r="O7580" i="25"/>
  <c r="O7569" i="25"/>
  <c r="O7565" i="25"/>
  <c r="O7548" i="25"/>
  <c r="O7532" i="25"/>
  <c r="O7498" i="25"/>
  <c r="O7492" i="25"/>
  <c r="O7318" i="25"/>
  <c r="O7759" i="25"/>
  <c r="O7735" i="25"/>
  <c r="O7713" i="25"/>
  <c r="O7699" i="25"/>
  <c r="O7685" i="25"/>
  <c r="O7664" i="25"/>
  <c r="O7583" i="25"/>
  <c r="O7576" i="25"/>
  <c r="O7535" i="25"/>
  <c r="O7528" i="25"/>
  <c r="O7524" i="25"/>
  <c r="O7657" i="25"/>
  <c r="O7649" i="25"/>
  <c r="O7641" i="25"/>
  <c r="O7633" i="25"/>
  <c r="O7625" i="25"/>
  <c r="O7622" i="25"/>
  <c r="O7614" i="25"/>
  <c r="O7611" i="25"/>
  <c r="O7603" i="25"/>
  <c r="O7600" i="25"/>
  <c r="O7539" i="25"/>
  <c r="O7508" i="25"/>
  <c r="O7502" i="25"/>
  <c r="O7472" i="25"/>
  <c r="O7687" i="25"/>
  <c r="O7659" i="25"/>
  <c r="O7608" i="25"/>
  <c r="O7590" i="25"/>
  <c r="O7564" i="25"/>
  <c r="O7556" i="25"/>
  <c r="O7405" i="25"/>
  <c r="O7703" i="25"/>
  <c r="O7689" i="25"/>
  <c r="O7668" i="25"/>
  <c r="O7661" i="25"/>
  <c r="O7651" i="25"/>
  <c r="O7589" i="25"/>
  <c r="O7490" i="25"/>
  <c r="O7483" i="25"/>
  <c r="O7684" i="25"/>
  <c r="O7656" i="25"/>
  <c r="O7648" i="25"/>
  <c r="O7613" i="25"/>
  <c r="O7596" i="25"/>
  <c r="O7593" i="25"/>
  <c r="O7550" i="25"/>
  <c r="O7546" i="25"/>
  <c r="O7542" i="25"/>
  <c r="O7512" i="25"/>
  <c r="O7506" i="25"/>
  <c r="O7343" i="25"/>
  <c r="O7663" i="25"/>
  <c r="O7607" i="25"/>
  <c r="O7585" i="25"/>
  <c r="O7555" i="25"/>
  <c r="O7545" i="25"/>
  <c r="O7530" i="25"/>
  <c r="O7526" i="25"/>
  <c r="O7488" i="25"/>
  <c r="O7482" i="25"/>
  <c r="O7372" i="25"/>
  <c r="O7327" i="25"/>
  <c r="O7679" i="25"/>
  <c r="O7658" i="25"/>
  <c r="O7645" i="25"/>
  <c r="O7618" i="25"/>
  <c r="O7599" i="25"/>
  <c r="O7592" i="25"/>
  <c r="O7537" i="25"/>
  <c r="O7500" i="25"/>
  <c r="O7520" i="25"/>
  <c r="O7475" i="25"/>
  <c r="O7446" i="25"/>
  <c r="O7727" i="25"/>
  <c r="O7709" i="25"/>
  <c r="O7693" i="25"/>
  <c r="O7665" i="25"/>
  <c r="O7615" i="25"/>
  <c r="O7604" i="25"/>
  <c r="O7588" i="25"/>
  <c r="O7574" i="25"/>
  <c r="O7570" i="25"/>
  <c r="O7566" i="25"/>
  <c r="O7562" i="25"/>
  <c r="O7554" i="25"/>
  <c r="O7516" i="25"/>
  <c r="O7505" i="25"/>
  <c r="O7493" i="25"/>
  <c r="O7400" i="25"/>
  <c r="O7660" i="25"/>
  <c r="O7631" i="25"/>
  <c r="O7623" i="25"/>
  <c r="O7612" i="25"/>
  <c r="O7609" i="25"/>
  <c r="O7598" i="25"/>
  <c r="O7595" i="25"/>
  <c r="O7584" i="25"/>
  <c r="O7536" i="25"/>
  <c r="O7504" i="25"/>
  <c r="O7468" i="25"/>
  <c r="O7597" i="25"/>
  <c r="O7561" i="25"/>
  <c r="O7529" i="25"/>
  <c r="O7479" i="25"/>
  <c r="O7449" i="25"/>
  <c r="O7438" i="25"/>
  <c r="O7392" i="25"/>
  <c r="O7375" i="25"/>
  <c r="O7365" i="25"/>
  <c r="O7499" i="25"/>
  <c r="O7494" i="25"/>
  <c r="O7486" i="25"/>
  <c r="O7476" i="25"/>
  <c r="O7452" i="25"/>
  <c r="O7445" i="25"/>
  <c r="O7429" i="25"/>
  <c r="O7424" i="25"/>
  <c r="O7358" i="25"/>
  <c r="O7345" i="25"/>
  <c r="O7317" i="25"/>
  <c r="O7303" i="25"/>
  <c r="O7558" i="25"/>
  <c r="O7541" i="25"/>
  <c r="O7531" i="25"/>
  <c r="O7521" i="25"/>
  <c r="O7496" i="25"/>
  <c r="O7491" i="25"/>
  <c r="O7481" i="25"/>
  <c r="O7473" i="25"/>
  <c r="O7433" i="25"/>
  <c r="O7418" i="25"/>
  <c r="O7627" i="25"/>
  <c r="O7594" i="25"/>
  <c r="O7587" i="25"/>
  <c r="O7573" i="25"/>
  <c r="O7563" i="25"/>
  <c r="O7511" i="25"/>
  <c r="O7458" i="25"/>
  <c r="O7448" i="25"/>
  <c r="O7428" i="25"/>
  <c r="O7423" i="25"/>
  <c r="O7412" i="25"/>
  <c r="O7385" i="25"/>
  <c r="O7363" i="25"/>
  <c r="O7315" i="25"/>
  <c r="O7553" i="25"/>
  <c r="O7523" i="25"/>
  <c r="O7478" i="25"/>
  <c r="O7470" i="25"/>
  <c r="O7467" i="25"/>
  <c r="O7422" i="25"/>
  <c r="O7368" i="25"/>
  <c r="O7308" i="25"/>
  <c r="O7384" i="25"/>
  <c r="O7286" i="25"/>
  <c r="O7274" i="25"/>
  <c r="O7440" i="25"/>
  <c r="O7421" i="25"/>
  <c r="O7399" i="25"/>
  <c r="O7394" i="25"/>
  <c r="O7389" i="25"/>
  <c r="O7361" i="25"/>
  <c r="O7454" i="25"/>
  <c r="O7447" i="25"/>
  <c r="O7443" i="25"/>
  <c r="O7431" i="25"/>
  <c r="O7410" i="25"/>
  <c r="O7355" i="25"/>
  <c r="O7342" i="25"/>
  <c r="O7321" i="25"/>
  <c r="O7313" i="25"/>
  <c r="O7435" i="25"/>
  <c r="O7348" i="25"/>
  <c r="O7407" i="25"/>
  <c r="O7349" i="25"/>
  <c r="O7415" i="25"/>
  <c r="O7427" i="25"/>
  <c r="O7292" i="25"/>
  <c r="O7437" i="25"/>
  <c r="O7310" i="25"/>
  <c r="O7319" i="25"/>
  <c r="O7284" i="25"/>
  <c r="O7298" i="25"/>
  <c r="O7279" i="25"/>
  <c r="O7426" i="25"/>
  <c r="O7377" i="25"/>
  <c r="O7312" i="25"/>
  <c r="O7275" i="25"/>
  <c r="O7439" i="25"/>
  <c r="O7273" i="25"/>
  <c r="O7391" i="25"/>
  <c r="O7367" i="25"/>
  <c r="O7401" i="25"/>
  <c r="O7283" i="25"/>
  <c r="O7396" i="25"/>
  <c r="O7406" i="25"/>
  <c r="O7305" i="25"/>
  <c r="O7366" i="25"/>
  <c r="O7302" i="25"/>
  <c r="O7719" i="25"/>
  <c r="O7695" i="25"/>
  <c r="O7671" i="25"/>
  <c r="O7642" i="25"/>
  <c r="O7635" i="25"/>
  <c r="O7621" i="25"/>
  <c r="O7579" i="25"/>
  <c r="O7567" i="25"/>
  <c r="O7559" i="25"/>
  <c r="O7487" i="25"/>
  <c r="O7469" i="25"/>
  <c r="O7463" i="25"/>
  <c r="O7450" i="25"/>
  <c r="O7420" i="25"/>
  <c r="O7409" i="25"/>
  <c r="O7403" i="25"/>
  <c r="O7398" i="25"/>
  <c r="O7341" i="25"/>
  <c r="O7311" i="25"/>
  <c r="O7290" i="25"/>
  <c r="O7323" i="25"/>
  <c r="O7544" i="25"/>
  <c r="O7527" i="25"/>
  <c r="O7517" i="25"/>
  <c r="O7474" i="25"/>
  <c r="O7453" i="25"/>
  <c r="O7442" i="25"/>
  <c r="O7430" i="25"/>
  <c r="O7425" i="25"/>
  <c r="O7326" i="25"/>
  <c r="O7299" i="25"/>
  <c r="O7507" i="25"/>
  <c r="O7489" i="25"/>
  <c r="O7484" i="25"/>
  <c r="O7419" i="25"/>
  <c r="O7414" i="25"/>
  <c r="O7402" i="25"/>
  <c r="O7370" i="25"/>
  <c r="O7347" i="25"/>
  <c r="O7339" i="25"/>
  <c r="O7306" i="25"/>
  <c r="O7331" i="25"/>
  <c r="O7293" i="25"/>
  <c r="O7287" i="25"/>
  <c r="O7294" i="25"/>
  <c r="O7322" i="25"/>
  <c r="O7413" i="25"/>
  <c r="O7291" i="25"/>
  <c r="O7276" i="25"/>
  <c r="O7390" i="25"/>
  <c r="O7382" i="25"/>
  <c r="O7335" i="25"/>
  <c r="O7280" i="25"/>
  <c r="O7465" i="25"/>
  <c r="O7451" i="25"/>
  <c r="O7434" i="25"/>
  <c r="O7386" i="25"/>
  <c r="O7354" i="25"/>
  <c r="O7297" i="25"/>
  <c r="O7381" i="25"/>
  <c r="O7373" i="25"/>
  <c r="O7369" i="25"/>
  <c r="O7350" i="25"/>
  <c r="O7346" i="25"/>
  <c r="O7334" i="25"/>
  <c r="O7330" i="25"/>
  <c r="O7314" i="25"/>
  <c r="O7455" i="25"/>
  <c r="O7357" i="25"/>
  <c r="O7337" i="25"/>
  <c r="O7333" i="25"/>
  <c r="O7329" i="25"/>
  <c r="O7304" i="25"/>
  <c r="O7278" i="25"/>
  <c r="O7471" i="25"/>
  <c r="O7457" i="25"/>
  <c r="O7388" i="25"/>
  <c r="O7364" i="25"/>
  <c r="O7352" i="25"/>
  <c r="O7277" i="25"/>
  <c r="O7397" i="25"/>
  <c r="O7387" i="25"/>
  <c r="O7383" i="25"/>
  <c r="O7344" i="25"/>
  <c r="O7328" i="25"/>
  <c r="O7307" i="25"/>
  <c r="O7289" i="25"/>
  <c r="O7543" i="25"/>
  <c r="O7522" i="25"/>
  <c r="O7515" i="25"/>
  <c r="O7501" i="25"/>
  <c r="O7459" i="25"/>
  <c r="O7432" i="25"/>
  <c r="O7411" i="25"/>
  <c r="O7404" i="25"/>
  <c r="O7379" i="25"/>
  <c r="O7371" i="25"/>
  <c r="O7351" i="25"/>
  <c r="O7336" i="25"/>
  <c r="O7332" i="25"/>
  <c r="O7324" i="25"/>
  <c r="O7316" i="25"/>
  <c r="O7374" i="25"/>
  <c r="O7338" i="25"/>
  <c r="O7285" i="25"/>
  <c r="O7653" i="25"/>
  <c r="O7629" i="25"/>
  <c r="O7605" i="25"/>
  <c r="O7581" i="25"/>
  <c r="O7557" i="25"/>
  <c r="O7533" i="25"/>
  <c r="O7509" i="25"/>
  <c r="O7485" i="25"/>
  <c r="O7408" i="25"/>
  <c r="O7393" i="25"/>
  <c r="O7288" i="25"/>
  <c r="O7376" i="25"/>
  <c r="O7340" i="25"/>
  <c r="O7272" i="25"/>
  <c r="O7362" i="25"/>
  <c r="O7325" i="25"/>
  <c r="O7309" i="25"/>
  <c r="M7271" i="25"/>
  <c r="F5295" i="25"/>
  <c r="F5296" i="25"/>
  <c r="F5297" i="25"/>
  <c r="F5298" i="25"/>
  <c r="F5299" i="25"/>
  <c r="F5300" i="25"/>
  <c r="F5301" i="25"/>
  <c r="F5302" i="25"/>
  <c r="F5303" i="25"/>
  <c r="F5304" i="25"/>
  <c r="F5305" i="25"/>
  <c r="F5306" i="25"/>
  <c r="F5307" i="25"/>
  <c r="F5308" i="25"/>
  <c r="F5309" i="25"/>
  <c r="F5310" i="25"/>
  <c r="F5311" i="25"/>
  <c r="F5312" i="25"/>
  <c r="F5313" i="25"/>
  <c r="F5314" i="25"/>
  <c r="F5315" i="25"/>
  <c r="F5316" i="25"/>
  <c r="F5317" i="25"/>
  <c r="F5318" i="25"/>
  <c r="F5319" i="25"/>
  <c r="F5320" i="25"/>
  <c r="F5321" i="25"/>
  <c r="F5322" i="25"/>
  <c r="F5323" i="25"/>
  <c r="F5324" i="25"/>
  <c r="F5325" i="25"/>
  <c r="F5326" i="25"/>
  <c r="F5327" i="25"/>
  <c r="F5328" i="25"/>
  <c r="F5329" i="25"/>
  <c r="F5330" i="25"/>
  <c r="F5331" i="25"/>
  <c r="F5332" i="25"/>
  <c r="F5333" i="25"/>
  <c r="F5334" i="25"/>
  <c r="F5335" i="25"/>
  <c r="F5336" i="25"/>
  <c r="F5337" i="25"/>
  <c r="F5338" i="25"/>
  <c r="F5339" i="25"/>
  <c r="F5340" i="25"/>
  <c r="F5341" i="25"/>
  <c r="F5342" i="25"/>
  <c r="F5343" i="25"/>
  <c r="F5344" i="25"/>
  <c r="F5345" i="25"/>
  <c r="F5346" i="25"/>
  <c r="F5347" i="25"/>
  <c r="F5348" i="25"/>
  <c r="F5349" i="25"/>
  <c r="F5350" i="25"/>
  <c r="F5351" i="25"/>
  <c r="F5352" i="25"/>
  <c r="F5353" i="25"/>
  <c r="F5354" i="25"/>
  <c r="F5355" i="25"/>
  <c r="F5356" i="25"/>
  <c r="F5357" i="25"/>
  <c r="F5358" i="25"/>
  <c r="F5359" i="25"/>
  <c r="F5360" i="25"/>
  <c r="F5361" i="25"/>
  <c r="F5362" i="25"/>
  <c r="F5363" i="25"/>
  <c r="F5364" i="25"/>
  <c r="F5365" i="25"/>
  <c r="F5366" i="25"/>
  <c r="F5367" i="25"/>
  <c r="F5368" i="25"/>
  <c r="F5369" i="25"/>
  <c r="F5370" i="25"/>
  <c r="F5371" i="25"/>
  <c r="F5372" i="25"/>
  <c r="F5373" i="25"/>
  <c r="F5374" i="25"/>
  <c r="F5375" i="25"/>
  <c r="F5376" i="25"/>
  <c r="F5377" i="25"/>
  <c r="F5378" i="25"/>
  <c r="F5379" i="25"/>
  <c r="F5380" i="25"/>
  <c r="F5381" i="25"/>
  <c r="F5382" i="25"/>
  <c r="F5383" i="25"/>
  <c r="F5384" i="25"/>
  <c r="F5385" i="25"/>
  <c r="F5386" i="25"/>
  <c r="F5387" i="25"/>
  <c r="F5388" i="25"/>
  <c r="F5389" i="25"/>
  <c r="F5390" i="25"/>
  <c r="F5391" i="25"/>
  <c r="F5392" i="25"/>
  <c r="F5393" i="25"/>
  <c r="F5394" i="25"/>
  <c r="F5395" i="25"/>
  <c r="F5396" i="25"/>
  <c r="F5397" i="25"/>
  <c r="F5398" i="25"/>
  <c r="F5399" i="25"/>
  <c r="F5400" i="25"/>
  <c r="F5401" i="25"/>
  <c r="F5402" i="25"/>
  <c r="F5403" i="25"/>
  <c r="F5404" i="25"/>
  <c r="F5405" i="25"/>
  <c r="F5406" i="25"/>
  <c r="F5407" i="25"/>
  <c r="F5408" i="25"/>
  <c r="F5409" i="25"/>
  <c r="F5410" i="25"/>
  <c r="F5411" i="25"/>
  <c r="F5412" i="25"/>
  <c r="F5413" i="25"/>
  <c r="F5414" i="25"/>
  <c r="F5415" i="25"/>
  <c r="F5416" i="25"/>
  <c r="F5417" i="25"/>
  <c r="F5418" i="25"/>
  <c r="F5419" i="25"/>
  <c r="F5420" i="25"/>
  <c r="F5421" i="25"/>
  <c r="F5422" i="25"/>
  <c r="F5423" i="25"/>
  <c r="F5424" i="25"/>
  <c r="F5425" i="25"/>
  <c r="F5426" i="25"/>
  <c r="F5427" i="25"/>
  <c r="F5428" i="25"/>
  <c r="F5429" i="25"/>
  <c r="F5430" i="25"/>
  <c r="F5431" i="25"/>
  <c r="F5432" i="25"/>
  <c r="F5433" i="25"/>
  <c r="F5434" i="25"/>
  <c r="F5435" i="25"/>
  <c r="F5436" i="25"/>
  <c r="F5437" i="25"/>
  <c r="F5438" i="25"/>
  <c r="F5439" i="25"/>
  <c r="F5440" i="25"/>
  <c r="F5441" i="25"/>
  <c r="F5442" i="25"/>
  <c r="F5443" i="25"/>
  <c r="F5444" i="25"/>
  <c r="F5445" i="25"/>
  <c r="F5446" i="25"/>
  <c r="F5447" i="25"/>
  <c r="F5448" i="25"/>
  <c r="F5449" i="25"/>
  <c r="F5450" i="25"/>
  <c r="F5451" i="25"/>
  <c r="F5452" i="25"/>
  <c r="F5453" i="25"/>
  <c r="F5454" i="25"/>
  <c r="F5455" i="25"/>
  <c r="F5456" i="25"/>
  <c r="F5457" i="25"/>
  <c r="F5458" i="25"/>
  <c r="F5459" i="25"/>
  <c r="F5460" i="25"/>
  <c r="F5461" i="25"/>
  <c r="F5462" i="25"/>
  <c r="F5463" i="25"/>
  <c r="F5464" i="25"/>
  <c r="F5465" i="25"/>
  <c r="F5466" i="25"/>
  <c r="F5467" i="25"/>
  <c r="F5468" i="25"/>
  <c r="F5469" i="25"/>
  <c r="F5470" i="25"/>
  <c r="F5471" i="25"/>
  <c r="F5472" i="25"/>
  <c r="F5473" i="25"/>
  <c r="F5474" i="25"/>
  <c r="F5475" i="25"/>
  <c r="F5476" i="25"/>
  <c r="F5477" i="25"/>
  <c r="F5478" i="25"/>
  <c r="F5479" i="25"/>
  <c r="F5480" i="25"/>
  <c r="F5481" i="25"/>
  <c r="F5482" i="25"/>
  <c r="F5483" i="25"/>
  <c r="F5484" i="25"/>
  <c r="F5485" i="25"/>
  <c r="F5486" i="25"/>
  <c r="F5487" i="25"/>
  <c r="F5488" i="25"/>
  <c r="F5489" i="25"/>
  <c r="F5490" i="25"/>
  <c r="F5491" i="25"/>
  <c r="F5492" i="25"/>
  <c r="F5493" i="25"/>
  <c r="F5494" i="25"/>
  <c r="F5495" i="25"/>
  <c r="F5496" i="25"/>
  <c r="F5497" i="25"/>
  <c r="F5498" i="25"/>
  <c r="F5499" i="25"/>
  <c r="F5500" i="25"/>
  <c r="F5501" i="25"/>
  <c r="F5502" i="25"/>
  <c r="F5503" i="25"/>
  <c r="F5504" i="25"/>
  <c r="F5505" i="25"/>
  <c r="F5506" i="25"/>
  <c r="F5507" i="25"/>
  <c r="F5508" i="25"/>
  <c r="F5509" i="25"/>
  <c r="F5510" i="25"/>
  <c r="F5511" i="25"/>
  <c r="F5512" i="25"/>
  <c r="F5513" i="25"/>
  <c r="F5514" i="25"/>
  <c r="F5515" i="25"/>
  <c r="F5516" i="25"/>
  <c r="F5517" i="25"/>
  <c r="F5518" i="25"/>
  <c r="F5519" i="25"/>
  <c r="F5520" i="25"/>
  <c r="F5521" i="25"/>
  <c r="F5522" i="25"/>
  <c r="F5523" i="25"/>
  <c r="F5524" i="25"/>
  <c r="F5525" i="25"/>
  <c r="F5526" i="25"/>
  <c r="F5527" i="25"/>
  <c r="F5528" i="25"/>
  <c r="F5529" i="25"/>
  <c r="F5530" i="25"/>
  <c r="F5531" i="25"/>
  <c r="F5532" i="25"/>
  <c r="F5533" i="25"/>
  <c r="F5534" i="25"/>
  <c r="F5535" i="25"/>
  <c r="F5536" i="25"/>
  <c r="F5537" i="25"/>
  <c r="F5538" i="25"/>
  <c r="F5539" i="25"/>
  <c r="F5540" i="25"/>
  <c r="F5541" i="25"/>
  <c r="F5542" i="25"/>
  <c r="F5543" i="25"/>
  <c r="F5544" i="25"/>
  <c r="F5545" i="25"/>
  <c r="F5546" i="25"/>
  <c r="F5547" i="25"/>
  <c r="F5548" i="25"/>
  <c r="F5549" i="25"/>
  <c r="F5550" i="25"/>
  <c r="F5551" i="25"/>
  <c r="F5552" i="25"/>
  <c r="F5553" i="25"/>
  <c r="F5554" i="25"/>
  <c r="F5555" i="25"/>
  <c r="F5556" i="25"/>
  <c r="F5557" i="25"/>
  <c r="F5558" i="25"/>
  <c r="F5559" i="25"/>
  <c r="F5560" i="25"/>
  <c r="F5561" i="25"/>
  <c r="F5562" i="25"/>
  <c r="F5563" i="25"/>
  <c r="F5564" i="25"/>
  <c r="F5565" i="25"/>
  <c r="F5566" i="25"/>
  <c r="F5567" i="25"/>
  <c r="F5568" i="25"/>
  <c r="F5569" i="25"/>
  <c r="F5570" i="25"/>
  <c r="F5571" i="25"/>
  <c r="F5572" i="25"/>
  <c r="F5573" i="25"/>
  <c r="F5574" i="25"/>
  <c r="F5575" i="25"/>
  <c r="F5576" i="25"/>
  <c r="F5577" i="25"/>
  <c r="F5578" i="25"/>
  <c r="F5579" i="25"/>
  <c r="F5580" i="25"/>
  <c r="F5581" i="25"/>
  <c r="F5582" i="25"/>
  <c r="F5583" i="25"/>
  <c r="F5584" i="25"/>
  <c r="F5585" i="25"/>
  <c r="F5586" i="25"/>
  <c r="F5587" i="25"/>
  <c r="F5588" i="25"/>
  <c r="F5589" i="25"/>
  <c r="F5590" i="25"/>
  <c r="F5591" i="25"/>
  <c r="F5592" i="25"/>
  <c r="F5593" i="25"/>
  <c r="F5594" i="25"/>
  <c r="F5595" i="25"/>
  <c r="F5596" i="25"/>
  <c r="F5597" i="25"/>
  <c r="F5598" i="25"/>
  <c r="F5599" i="25"/>
  <c r="F5600" i="25"/>
  <c r="F5601" i="25"/>
  <c r="F5602" i="25"/>
  <c r="F5603" i="25"/>
  <c r="F5604" i="25"/>
  <c r="F5605" i="25"/>
  <c r="F5606" i="25"/>
  <c r="F5607" i="25"/>
  <c r="F5608" i="25"/>
  <c r="F5609" i="25"/>
  <c r="F5610" i="25"/>
  <c r="F5611" i="25"/>
  <c r="F5612" i="25"/>
  <c r="F5613" i="25"/>
  <c r="F5614" i="25"/>
  <c r="F5615" i="25"/>
  <c r="F5616" i="25"/>
  <c r="F5617" i="25"/>
  <c r="F5618" i="25"/>
  <c r="F5619" i="25"/>
  <c r="F5620" i="25"/>
  <c r="F5621" i="25"/>
  <c r="F5622" i="25"/>
  <c r="F5623" i="25"/>
  <c r="F5624" i="25"/>
  <c r="F5625" i="25"/>
  <c r="F5626" i="25"/>
  <c r="F5627" i="25"/>
  <c r="F5628" i="25"/>
  <c r="F5629" i="25"/>
  <c r="F5630" i="25"/>
  <c r="F5631" i="25"/>
  <c r="F5632" i="25"/>
  <c r="F5633" i="25"/>
  <c r="F5634" i="25"/>
  <c r="F5635" i="25"/>
  <c r="F5636" i="25"/>
  <c r="F5637" i="25"/>
  <c r="F5638" i="25"/>
  <c r="F5639" i="25"/>
  <c r="F5640" i="25"/>
  <c r="F5641" i="25"/>
  <c r="F5642" i="25"/>
  <c r="F5643" i="25"/>
  <c r="F5644" i="25"/>
  <c r="F5645" i="25"/>
  <c r="F5646" i="25"/>
  <c r="F5647" i="25"/>
  <c r="F5648" i="25"/>
  <c r="F5649" i="25"/>
  <c r="F5650" i="25"/>
  <c r="F5651" i="25"/>
  <c r="F5652" i="25"/>
  <c r="F5653" i="25"/>
  <c r="F5654" i="25"/>
  <c r="F5655" i="25"/>
  <c r="F5656" i="25"/>
  <c r="F5657" i="25"/>
  <c r="F5658" i="25"/>
  <c r="F5659" i="25"/>
  <c r="F5660" i="25"/>
  <c r="F5661" i="25"/>
  <c r="F5662" i="25"/>
  <c r="F5663" i="25"/>
  <c r="F5664" i="25"/>
  <c r="F5665" i="25"/>
  <c r="F5666" i="25"/>
  <c r="F5667" i="25"/>
  <c r="F5668" i="25"/>
  <c r="F5669" i="25"/>
  <c r="F5670" i="25"/>
  <c r="F5671" i="25"/>
  <c r="F5672" i="25"/>
  <c r="F5673" i="25"/>
  <c r="F5674" i="25"/>
  <c r="F5675" i="25"/>
  <c r="F5676" i="25"/>
  <c r="F5677" i="25"/>
  <c r="F5678" i="25"/>
  <c r="F5679" i="25"/>
  <c r="F5680" i="25"/>
  <c r="F5681" i="25"/>
  <c r="F5682" i="25"/>
  <c r="F5683" i="25"/>
  <c r="F5684" i="25"/>
  <c r="F5685" i="25"/>
  <c r="F5686" i="25"/>
  <c r="F5687" i="25"/>
  <c r="F5688" i="25"/>
  <c r="F5689" i="25"/>
  <c r="F5690" i="25"/>
  <c r="F5691" i="25"/>
  <c r="F5692" i="25"/>
  <c r="F5693" i="25"/>
  <c r="F5694" i="25"/>
  <c r="F5695" i="25"/>
  <c r="F5696" i="25"/>
  <c r="F5697" i="25"/>
  <c r="F5698" i="25"/>
  <c r="F5699" i="25"/>
  <c r="F5700" i="25"/>
  <c r="F5701" i="25"/>
  <c r="F5702" i="25"/>
  <c r="F5703" i="25"/>
  <c r="F5704" i="25"/>
  <c r="F5705" i="25"/>
  <c r="F5706" i="25"/>
  <c r="F5707" i="25"/>
  <c r="F5708" i="25"/>
  <c r="F5709" i="25"/>
  <c r="F5710" i="25"/>
  <c r="F5711" i="25"/>
  <c r="F5712" i="25"/>
  <c r="F5713" i="25"/>
  <c r="F5714" i="25"/>
  <c r="F5715" i="25"/>
  <c r="F5716" i="25"/>
  <c r="F5717" i="25"/>
  <c r="F5718" i="25"/>
  <c r="F5719" i="25"/>
  <c r="F5720" i="25"/>
  <c r="F5721" i="25"/>
  <c r="F5722" i="25"/>
  <c r="F5723" i="25"/>
  <c r="F5724" i="25"/>
  <c r="F5725" i="25"/>
  <c r="F5726" i="25"/>
  <c r="F5727" i="25"/>
  <c r="F5728" i="25"/>
  <c r="F5729" i="25"/>
  <c r="F5730" i="25"/>
  <c r="F5731" i="25"/>
  <c r="F5732" i="25"/>
  <c r="F5733" i="25"/>
  <c r="F5734" i="25"/>
  <c r="F5735" i="25"/>
  <c r="F5736" i="25"/>
  <c r="F5737" i="25"/>
  <c r="F5738" i="25"/>
  <c r="F5739" i="25"/>
  <c r="F5740" i="25"/>
  <c r="F5741" i="25"/>
  <c r="F5742" i="25"/>
  <c r="F5743" i="25"/>
  <c r="F5744" i="25"/>
  <c r="F5745" i="25"/>
  <c r="F5746" i="25"/>
  <c r="F5747" i="25"/>
  <c r="F5748" i="25"/>
  <c r="F5749" i="25"/>
  <c r="F5750" i="25"/>
  <c r="F5751" i="25"/>
  <c r="F5752" i="25"/>
  <c r="F5753" i="25"/>
  <c r="F5754" i="25"/>
  <c r="F5755" i="25"/>
  <c r="F5756" i="25"/>
  <c r="F5757" i="25"/>
  <c r="F5758" i="25"/>
  <c r="F5759" i="25"/>
  <c r="F5760" i="25"/>
  <c r="F5761" i="25"/>
  <c r="F5762" i="25"/>
  <c r="F5763" i="25"/>
  <c r="F5764" i="25"/>
  <c r="F5765" i="25"/>
  <c r="F5766" i="25"/>
  <c r="F5767" i="25"/>
  <c r="F5768" i="25"/>
  <c r="F5769" i="25"/>
  <c r="F5770" i="25"/>
  <c r="F5771" i="25"/>
  <c r="F5772" i="25"/>
  <c r="F5773" i="25"/>
  <c r="F5774" i="25"/>
  <c r="F5775" i="25"/>
  <c r="F5776" i="25"/>
  <c r="F5777" i="25"/>
  <c r="F5778" i="25"/>
  <c r="F5779" i="25"/>
  <c r="F5780" i="25"/>
  <c r="F5781" i="25"/>
  <c r="F5782" i="25"/>
  <c r="F5783" i="25"/>
  <c r="F5784" i="25"/>
  <c r="F5785" i="25"/>
  <c r="F5786" i="25"/>
  <c r="F5787" i="25"/>
  <c r="F5788" i="25"/>
  <c r="F5789" i="25"/>
  <c r="F5790" i="25"/>
  <c r="F5791" i="25"/>
  <c r="F5792" i="25"/>
  <c r="F5793" i="25"/>
  <c r="F5794" i="25"/>
  <c r="F5795" i="25"/>
  <c r="F5796" i="25"/>
  <c r="F5797" i="25"/>
  <c r="F5798" i="25"/>
  <c r="F5799" i="25"/>
  <c r="F5800" i="25"/>
  <c r="F5801" i="25"/>
  <c r="F5802" i="25"/>
  <c r="F5803" i="25"/>
  <c r="F5804" i="25"/>
  <c r="F5805" i="25"/>
  <c r="F5806" i="25"/>
  <c r="F5807" i="25"/>
  <c r="F5808" i="25"/>
  <c r="F5809" i="25"/>
  <c r="F5810" i="25"/>
  <c r="F5811" i="25"/>
  <c r="F5812" i="25"/>
  <c r="F5813" i="25"/>
  <c r="F5814" i="25"/>
  <c r="F5815" i="25"/>
  <c r="F5816" i="25"/>
  <c r="F5817" i="25"/>
  <c r="F5818" i="25"/>
  <c r="F5819" i="25"/>
  <c r="F5820" i="25"/>
  <c r="F5821" i="25"/>
  <c r="F5822" i="25"/>
  <c r="F5823" i="25"/>
  <c r="F5824" i="25"/>
  <c r="F5825" i="25"/>
  <c r="F5826" i="25"/>
  <c r="F5827" i="25"/>
  <c r="F5828" i="25"/>
  <c r="F5829" i="25"/>
  <c r="F5830" i="25"/>
  <c r="F5831" i="25"/>
  <c r="F5832" i="25"/>
  <c r="F5833" i="25"/>
  <c r="F5834" i="25"/>
  <c r="F5835" i="25"/>
  <c r="F5836" i="25"/>
  <c r="F5837" i="25"/>
  <c r="F5838" i="25"/>
  <c r="F5839" i="25"/>
  <c r="F5840" i="25"/>
  <c r="F5841" i="25"/>
  <c r="F5842" i="25"/>
  <c r="F5843" i="25"/>
  <c r="F5844" i="25"/>
  <c r="F5845" i="25"/>
  <c r="F5846" i="25"/>
  <c r="F5847" i="25"/>
  <c r="F5848" i="25"/>
  <c r="F5849" i="25"/>
  <c r="F5850" i="25"/>
  <c r="F5851" i="25"/>
  <c r="F5852" i="25"/>
  <c r="F5853" i="25"/>
  <c r="F5854" i="25"/>
  <c r="F5855" i="25"/>
  <c r="F5856" i="25"/>
  <c r="F5857" i="25"/>
  <c r="F5858" i="25"/>
  <c r="F5859" i="25"/>
  <c r="F5860" i="25"/>
  <c r="F5861" i="25"/>
  <c r="F5862" i="25"/>
  <c r="F5863" i="25"/>
  <c r="F5864" i="25"/>
  <c r="F5865" i="25"/>
  <c r="F5866" i="25"/>
  <c r="F5867" i="25"/>
  <c r="F5868" i="25"/>
  <c r="F5869" i="25"/>
  <c r="F5870" i="25"/>
  <c r="F5871" i="25"/>
  <c r="F5872" i="25"/>
  <c r="F5873" i="25"/>
  <c r="F5874" i="25"/>
  <c r="F5875" i="25"/>
  <c r="F5876" i="25"/>
  <c r="F5877" i="25"/>
  <c r="F5878" i="25"/>
  <c r="F5879" i="25"/>
  <c r="F5880" i="25"/>
  <c r="F5881" i="25"/>
  <c r="F5882" i="25"/>
  <c r="F5883" i="25"/>
  <c r="F5884" i="25"/>
  <c r="F5885" i="25"/>
  <c r="F5886" i="25"/>
  <c r="F5887" i="25"/>
  <c r="F5888" i="25"/>
  <c r="F5889" i="25"/>
  <c r="F5890" i="25"/>
  <c r="F5891" i="25"/>
  <c r="F5892" i="25"/>
  <c r="F5893" i="25"/>
  <c r="F5894" i="25"/>
  <c r="F5895" i="25"/>
  <c r="F5896" i="25"/>
  <c r="F5897" i="25"/>
  <c r="F5898" i="25"/>
  <c r="F5899" i="25"/>
  <c r="F5900" i="25"/>
  <c r="F5901" i="25"/>
  <c r="F5902" i="25"/>
  <c r="F5903" i="25"/>
  <c r="F5904" i="25"/>
  <c r="F5905" i="25"/>
  <c r="F5906" i="25"/>
  <c r="F5907" i="25"/>
  <c r="F5908" i="25"/>
  <c r="F5909" i="25"/>
  <c r="F5910" i="25"/>
  <c r="F5911" i="25"/>
  <c r="F5912" i="25"/>
  <c r="F5913" i="25"/>
  <c r="F5914" i="25"/>
  <c r="F5915" i="25"/>
  <c r="F5916" i="25"/>
  <c r="F5917" i="25"/>
  <c r="F5918" i="25"/>
  <c r="F5919" i="25"/>
  <c r="F5920" i="25"/>
  <c r="F5921" i="25"/>
  <c r="F5922" i="25"/>
  <c r="F5923" i="25"/>
  <c r="F5924" i="25"/>
  <c r="F5925" i="25"/>
  <c r="F5926" i="25"/>
  <c r="F5927" i="25"/>
  <c r="F5928" i="25"/>
  <c r="F5929" i="25"/>
  <c r="F5930" i="25"/>
  <c r="F5931" i="25"/>
  <c r="F5932" i="25"/>
  <c r="F5933" i="25"/>
  <c r="F5934" i="25"/>
  <c r="F5935" i="25"/>
  <c r="F5936" i="25"/>
  <c r="F5937" i="25"/>
  <c r="F5938" i="25"/>
  <c r="F5939" i="25"/>
  <c r="F5940" i="25"/>
  <c r="F5941" i="25"/>
  <c r="F5942" i="25"/>
  <c r="F5943" i="25"/>
  <c r="F5944" i="25"/>
  <c r="F5945" i="25"/>
  <c r="F5946" i="25"/>
  <c r="F5947" i="25"/>
  <c r="F5948" i="25"/>
  <c r="F5949" i="25"/>
  <c r="F5950" i="25"/>
  <c r="F5951" i="25"/>
  <c r="F5952" i="25"/>
  <c r="F5953" i="25"/>
  <c r="F5954" i="25"/>
  <c r="F5955" i="25"/>
  <c r="F5956" i="25"/>
  <c r="F5957" i="25"/>
  <c r="F5958" i="25"/>
  <c r="F5959" i="25"/>
  <c r="F5960" i="25"/>
  <c r="F5961" i="25"/>
  <c r="F5962" i="25"/>
  <c r="F5963" i="25"/>
  <c r="F5964" i="25"/>
  <c r="F5965" i="25"/>
  <c r="F5966" i="25"/>
  <c r="F5967" i="25"/>
  <c r="F5968" i="25"/>
  <c r="F5969" i="25"/>
  <c r="F5970" i="25"/>
  <c r="F5971" i="25"/>
  <c r="F5972" i="25"/>
  <c r="F5973" i="25"/>
  <c r="F5974" i="25"/>
  <c r="F5975" i="25"/>
  <c r="F5976" i="25"/>
  <c r="F5977" i="25"/>
  <c r="F5978" i="25"/>
  <c r="F5979" i="25"/>
  <c r="F5980" i="25"/>
  <c r="F5981" i="25"/>
  <c r="F5982" i="25"/>
  <c r="F5983" i="25"/>
  <c r="F5984" i="25"/>
  <c r="F5985" i="25"/>
  <c r="F5986" i="25"/>
  <c r="F5987" i="25"/>
  <c r="F5988" i="25"/>
  <c r="F5989" i="25"/>
  <c r="F5990" i="25"/>
  <c r="F5991" i="25"/>
  <c r="F5992" i="25"/>
  <c r="F5993" i="25"/>
  <c r="F5994" i="25"/>
  <c r="F5995" i="25"/>
  <c r="F5996" i="25"/>
  <c r="F5997" i="25"/>
  <c r="F5998" i="25"/>
  <c r="F5999" i="25"/>
  <c r="F6000" i="25"/>
  <c r="F6001" i="25"/>
  <c r="F6002" i="25"/>
  <c r="F6003" i="25"/>
  <c r="F6004" i="25"/>
  <c r="F6005" i="25"/>
  <c r="F6006" i="25"/>
  <c r="F6007" i="25"/>
  <c r="F6008" i="25"/>
  <c r="F6009" i="25"/>
  <c r="F6010" i="25"/>
  <c r="F6011" i="25"/>
  <c r="F6012" i="25"/>
  <c r="F6013" i="25"/>
  <c r="F6014" i="25"/>
  <c r="F6015" i="25"/>
  <c r="F6016" i="25"/>
  <c r="F6017" i="25"/>
  <c r="F6018" i="25"/>
  <c r="F6019" i="25"/>
  <c r="F6020" i="25"/>
  <c r="F6021" i="25"/>
  <c r="F6022" i="25"/>
  <c r="F6023" i="25"/>
  <c r="F6024" i="25"/>
  <c r="F6025" i="25"/>
  <c r="F6026" i="25"/>
  <c r="F6027" i="25"/>
  <c r="F6028" i="25"/>
  <c r="F6029" i="25"/>
  <c r="F6030" i="25"/>
  <c r="F6031" i="25"/>
  <c r="F6032" i="25"/>
  <c r="F6033" i="25"/>
  <c r="F6034" i="25"/>
  <c r="F6035" i="25"/>
  <c r="F6036" i="25"/>
  <c r="F6037" i="25"/>
  <c r="F6038" i="25"/>
  <c r="F6039" i="25"/>
  <c r="F6040" i="25"/>
  <c r="F6041" i="25"/>
  <c r="F6042" i="25"/>
  <c r="F6043" i="25"/>
  <c r="F6044" i="25"/>
  <c r="F6045" i="25"/>
  <c r="F6046" i="25"/>
  <c r="F6047" i="25"/>
  <c r="F6048" i="25"/>
  <c r="F6049" i="25"/>
  <c r="F6050" i="25"/>
  <c r="F6051" i="25"/>
  <c r="F6052" i="25"/>
  <c r="F6053" i="25"/>
  <c r="F6054" i="25"/>
  <c r="F6055" i="25"/>
  <c r="F6056" i="25"/>
  <c r="F6057" i="25"/>
  <c r="F6058" i="25"/>
  <c r="F6059" i="25"/>
  <c r="F6060" i="25"/>
  <c r="F6061" i="25"/>
  <c r="F6062" i="25"/>
  <c r="F6063" i="25"/>
  <c r="F6064" i="25"/>
  <c r="F6065" i="25"/>
  <c r="F6066" i="25"/>
  <c r="F6067" i="25"/>
  <c r="F6068" i="25"/>
  <c r="F6069" i="25"/>
  <c r="F6070" i="25"/>
  <c r="F6071" i="25"/>
  <c r="F6072" i="25"/>
  <c r="F6073" i="25"/>
  <c r="F6074" i="25"/>
  <c r="F6075" i="25"/>
  <c r="F6076" i="25"/>
  <c r="F6077" i="25"/>
  <c r="F6078" i="25"/>
  <c r="F6079" i="25"/>
  <c r="F6080" i="25"/>
  <c r="F6081" i="25"/>
  <c r="F6082" i="25"/>
  <c r="F6083" i="25"/>
  <c r="F6084" i="25"/>
  <c r="F6085" i="25"/>
  <c r="F6086" i="25"/>
  <c r="F6087" i="25"/>
  <c r="F6088" i="25"/>
  <c r="F6089" i="25"/>
  <c r="F6090" i="25"/>
  <c r="F6091" i="25"/>
  <c r="F6092" i="25"/>
  <c r="F6093" i="25"/>
  <c r="F6094" i="25"/>
  <c r="F6095" i="25"/>
  <c r="F6096" i="25"/>
  <c r="F6097" i="25"/>
  <c r="F6098" i="25"/>
  <c r="F6099" i="25"/>
  <c r="F6100" i="25"/>
  <c r="F6101" i="25"/>
  <c r="F6102" i="25"/>
  <c r="F6103" i="25"/>
  <c r="F6104" i="25"/>
  <c r="F6105" i="25"/>
  <c r="F6106" i="25"/>
  <c r="F6107" i="25"/>
  <c r="F6108" i="25"/>
  <c r="F6109" i="25"/>
  <c r="F6110" i="25"/>
  <c r="F6111" i="25"/>
  <c r="F6112" i="25"/>
  <c r="F6113" i="25"/>
  <c r="F6114" i="25"/>
  <c r="F6115" i="25"/>
  <c r="F6116" i="25"/>
  <c r="F6117" i="25"/>
  <c r="F6118" i="25"/>
  <c r="F6119" i="25"/>
  <c r="F6120" i="25"/>
  <c r="F6121" i="25"/>
  <c r="F6122" i="25"/>
  <c r="F6123" i="25"/>
  <c r="F6124" i="25"/>
  <c r="F6125" i="25"/>
  <c r="F6126" i="25"/>
  <c r="F6127" i="25"/>
  <c r="F6128" i="25"/>
  <c r="F6129" i="25"/>
  <c r="F6130" i="25"/>
  <c r="F6131" i="25"/>
  <c r="F6132" i="25"/>
  <c r="F6133" i="25"/>
  <c r="F6134" i="25"/>
  <c r="F6135" i="25"/>
  <c r="F6136" i="25"/>
  <c r="F6137" i="25"/>
  <c r="F6138" i="25"/>
  <c r="F6139" i="25"/>
  <c r="F6140" i="25"/>
  <c r="F6141" i="25"/>
  <c r="F6142" i="25"/>
  <c r="F6143" i="25"/>
  <c r="F6144" i="25"/>
  <c r="F6145" i="25"/>
  <c r="F6146" i="25"/>
  <c r="F6147" i="25"/>
  <c r="F6148" i="25"/>
  <c r="F6149" i="25"/>
  <c r="F6150" i="25"/>
  <c r="F6151" i="25"/>
  <c r="F6152" i="25"/>
  <c r="F6153" i="25"/>
  <c r="F6154" i="25"/>
  <c r="F6155" i="25"/>
  <c r="F6156" i="25"/>
  <c r="F6157" i="25"/>
  <c r="F6158" i="25"/>
  <c r="F6159" i="25"/>
  <c r="F6160" i="25"/>
  <c r="F6161" i="25"/>
  <c r="F6162" i="25"/>
  <c r="F6163" i="25"/>
  <c r="F6164" i="25"/>
  <c r="F6165" i="25"/>
  <c r="F6166" i="25"/>
  <c r="F6167" i="25"/>
  <c r="F6168" i="25"/>
  <c r="F6169" i="25"/>
  <c r="F6170" i="25"/>
  <c r="F6171" i="25"/>
  <c r="F6172" i="25"/>
  <c r="F6173" i="25"/>
  <c r="F6174" i="25"/>
  <c r="F6175" i="25"/>
  <c r="F6176" i="25"/>
  <c r="F6177" i="25"/>
  <c r="F6178" i="25"/>
  <c r="F6179" i="25"/>
  <c r="F6180" i="25"/>
  <c r="F6181" i="25"/>
  <c r="F6182" i="25"/>
  <c r="F6183" i="25"/>
  <c r="F6184" i="25"/>
  <c r="F6185" i="25"/>
  <c r="F6186" i="25"/>
  <c r="F6187" i="25"/>
  <c r="F6188" i="25"/>
  <c r="F6189" i="25"/>
  <c r="F6190" i="25"/>
  <c r="F6191" i="25"/>
  <c r="F6192" i="25"/>
  <c r="F6193" i="25"/>
  <c r="F6194" i="25"/>
  <c r="F6195" i="25"/>
  <c r="F6196" i="25"/>
  <c r="F6197" i="25"/>
  <c r="F6198" i="25"/>
  <c r="F6199" i="25"/>
  <c r="F6200" i="25"/>
  <c r="F6201" i="25"/>
  <c r="F6202" i="25"/>
  <c r="F6203" i="25"/>
  <c r="F6204" i="25"/>
  <c r="F6205" i="25"/>
  <c r="F6206" i="25"/>
  <c r="F6207" i="25"/>
  <c r="F6208" i="25"/>
  <c r="F6209" i="25"/>
  <c r="F6210" i="25"/>
  <c r="F6211" i="25"/>
  <c r="F6212" i="25"/>
  <c r="F6213" i="25"/>
  <c r="F6214" i="25"/>
  <c r="F6215" i="25"/>
  <c r="F6216" i="25"/>
  <c r="F6217" i="25"/>
  <c r="F6218" i="25"/>
  <c r="F6219" i="25"/>
  <c r="F6220" i="25"/>
  <c r="F6221" i="25"/>
  <c r="F6222" i="25"/>
  <c r="F6223" i="25"/>
  <c r="F6224" i="25"/>
  <c r="F6225" i="25"/>
  <c r="F6226" i="25"/>
  <c r="F6227" i="25"/>
  <c r="F6228" i="25"/>
  <c r="F6229" i="25"/>
  <c r="F6230" i="25"/>
  <c r="F6231" i="25"/>
  <c r="F6232" i="25"/>
  <c r="F6233" i="25"/>
  <c r="F6234" i="25"/>
  <c r="F6235" i="25"/>
  <c r="F6236" i="25"/>
  <c r="F6237" i="25"/>
  <c r="F6238" i="25"/>
  <c r="F6239" i="25"/>
  <c r="F6240" i="25"/>
  <c r="F6241" i="25"/>
  <c r="F6242" i="25"/>
  <c r="F6243" i="25"/>
  <c r="F6244" i="25"/>
  <c r="F6245" i="25"/>
  <c r="F6246" i="25"/>
  <c r="F6247" i="25"/>
  <c r="F6248" i="25"/>
  <c r="F6249" i="25"/>
  <c r="F6250" i="25"/>
  <c r="F6251" i="25"/>
  <c r="F6252" i="25"/>
  <c r="F6253" i="25"/>
  <c r="F6254" i="25"/>
  <c r="F6255" i="25"/>
  <c r="F6256" i="25"/>
  <c r="F6257" i="25"/>
  <c r="F6258" i="25"/>
  <c r="F6259" i="25"/>
  <c r="F6260" i="25"/>
  <c r="F6261" i="25"/>
  <c r="F6262" i="25"/>
  <c r="F6263" i="25"/>
  <c r="F6264" i="25"/>
  <c r="F6265" i="25"/>
  <c r="F6266" i="25"/>
  <c r="F6267" i="25"/>
  <c r="F6268" i="25"/>
  <c r="F6269" i="25"/>
  <c r="F6270" i="25"/>
  <c r="F6271" i="25"/>
  <c r="F6272" i="25"/>
  <c r="F6273" i="25"/>
  <c r="F6274" i="25"/>
  <c r="F6275" i="25"/>
  <c r="F6276" i="25"/>
  <c r="F6277" i="25"/>
  <c r="F6278" i="25"/>
  <c r="F6279" i="25"/>
  <c r="F6280" i="25"/>
  <c r="F6281" i="25"/>
  <c r="F6282" i="25"/>
  <c r="F6283" i="25"/>
  <c r="F6284" i="25"/>
  <c r="F6285" i="25"/>
  <c r="F6286" i="25"/>
  <c r="F6287" i="25"/>
  <c r="F6288" i="25"/>
  <c r="F6289" i="25"/>
  <c r="F6290" i="25"/>
  <c r="F6291" i="25"/>
  <c r="F6292" i="25"/>
  <c r="F6293" i="25"/>
  <c r="F6294" i="25"/>
  <c r="F6295" i="25"/>
  <c r="F6296" i="25"/>
  <c r="F6297" i="25"/>
  <c r="F6298" i="25"/>
  <c r="F6299" i="25"/>
  <c r="F6300" i="25"/>
  <c r="F6301" i="25"/>
  <c r="F6302" i="25"/>
  <c r="F6303" i="25"/>
  <c r="F6304" i="25"/>
  <c r="F6305" i="25"/>
  <c r="F6306" i="25"/>
  <c r="F6307" i="25"/>
  <c r="F6308" i="25"/>
  <c r="F6309" i="25"/>
  <c r="F6310" i="25"/>
  <c r="F6311" i="25"/>
  <c r="F6312" i="25"/>
  <c r="F6313" i="25"/>
  <c r="F6314" i="25"/>
  <c r="F6315" i="25"/>
  <c r="F6316" i="25"/>
  <c r="F6317" i="25"/>
  <c r="F6318" i="25"/>
  <c r="F6319" i="25"/>
  <c r="F6320" i="25"/>
  <c r="F6321" i="25"/>
  <c r="F6322" i="25"/>
  <c r="F6323" i="25"/>
  <c r="F6324" i="25"/>
  <c r="F6325" i="25"/>
  <c r="F6326" i="25"/>
  <c r="F6327" i="25"/>
  <c r="F6328" i="25"/>
  <c r="F6329" i="25"/>
  <c r="F6330" i="25"/>
  <c r="F6331" i="25"/>
  <c r="F6332" i="25"/>
  <c r="F6333" i="25"/>
  <c r="F6334" i="25"/>
  <c r="F6335" i="25"/>
  <c r="F6336" i="25"/>
  <c r="F6337" i="25"/>
  <c r="F6338" i="25"/>
  <c r="F6339" i="25"/>
  <c r="F6340" i="25"/>
  <c r="F6341" i="25"/>
  <c r="F6342" i="25"/>
  <c r="F6343" i="25"/>
  <c r="F6344" i="25"/>
  <c r="F6345" i="25"/>
  <c r="F6346" i="25"/>
  <c r="F6347" i="25"/>
  <c r="F6348" i="25"/>
  <c r="F6349" i="25"/>
  <c r="F6350" i="25"/>
  <c r="F6351" i="25"/>
  <c r="F6352" i="25"/>
  <c r="F6353" i="25"/>
  <c r="F6354" i="25"/>
  <c r="F6355" i="25"/>
  <c r="F6356" i="25"/>
  <c r="F6357" i="25"/>
  <c r="F6358" i="25"/>
  <c r="F6359" i="25"/>
  <c r="F6360" i="25"/>
  <c r="F6361" i="25"/>
  <c r="F6362" i="25"/>
  <c r="F6363" i="25"/>
  <c r="F6364" i="25"/>
  <c r="F6365" i="25"/>
  <c r="F6366" i="25"/>
  <c r="F6367" i="25"/>
  <c r="F6368" i="25"/>
  <c r="F6369" i="25"/>
  <c r="F6370" i="25"/>
  <c r="F6371" i="25"/>
  <c r="F6372" i="25"/>
  <c r="F6373" i="25"/>
  <c r="F6374" i="25"/>
  <c r="F6375" i="25"/>
  <c r="F6376" i="25"/>
  <c r="F6377" i="25"/>
  <c r="F6378" i="25"/>
  <c r="F6379" i="25"/>
  <c r="F6380" i="25"/>
  <c r="F6381" i="25"/>
  <c r="F6382" i="25"/>
  <c r="F6383" i="25"/>
  <c r="F6384" i="25"/>
  <c r="F6385" i="25"/>
  <c r="F6386" i="25"/>
  <c r="F6387" i="25"/>
  <c r="F6388" i="25"/>
  <c r="F6389" i="25"/>
  <c r="F6390" i="25"/>
  <c r="F6391" i="25"/>
  <c r="F6392" i="25"/>
  <c r="F6393" i="25"/>
  <c r="F6394" i="25"/>
  <c r="F6395" i="25"/>
  <c r="F6396" i="25"/>
  <c r="F6397" i="25"/>
  <c r="F6398" i="25"/>
  <c r="F6399" i="25"/>
  <c r="F6400" i="25"/>
  <c r="F6401" i="25"/>
  <c r="F6402" i="25"/>
  <c r="F6403" i="25"/>
  <c r="F6404" i="25"/>
  <c r="F6405" i="25"/>
  <c r="F6406" i="25"/>
  <c r="F6407" i="25"/>
  <c r="F6408" i="25"/>
  <c r="F6409" i="25"/>
  <c r="F6410" i="25"/>
  <c r="F6411" i="25"/>
  <c r="F6412" i="25"/>
  <c r="F6413" i="25"/>
  <c r="F6414" i="25"/>
  <c r="F6415" i="25"/>
  <c r="F6416" i="25"/>
  <c r="F6417" i="25"/>
  <c r="F6418" i="25"/>
  <c r="F6419" i="25"/>
  <c r="F6420" i="25"/>
  <c r="F6421" i="25"/>
  <c r="F6422" i="25"/>
  <c r="F6423" i="25"/>
  <c r="F6424" i="25"/>
  <c r="F6425" i="25"/>
  <c r="F6426" i="25"/>
  <c r="F6427" i="25"/>
  <c r="F6428" i="25"/>
  <c r="F6429" i="25"/>
  <c r="F6430" i="25"/>
  <c r="F6431" i="25"/>
  <c r="F6432" i="25"/>
  <c r="F6433" i="25"/>
  <c r="F6434" i="25"/>
  <c r="F6435" i="25"/>
  <c r="F6436" i="25"/>
  <c r="F6437" i="25"/>
  <c r="F6438" i="25"/>
  <c r="F6439" i="25"/>
  <c r="F6440" i="25"/>
  <c r="F6441" i="25"/>
  <c r="F6442" i="25"/>
  <c r="F6443" i="25"/>
  <c r="F6444" i="25"/>
  <c r="F6445" i="25"/>
  <c r="F6446" i="25"/>
  <c r="F6447" i="25"/>
  <c r="F6448" i="25"/>
  <c r="F6449" i="25"/>
  <c r="F6450" i="25"/>
  <c r="F6451" i="25"/>
  <c r="F6452" i="25"/>
  <c r="F6453" i="25"/>
  <c r="F6454" i="25"/>
  <c r="F6455" i="25"/>
  <c r="F6456" i="25"/>
  <c r="F6457" i="25"/>
  <c r="F6458" i="25"/>
  <c r="F6459" i="25"/>
  <c r="F6460" i="25"/>
  <c r="F6461" i="25"/>
  <c r="F6462" i="25"/>
  <c r="F6463" i="25"/>
  <c r="F6464" i="25"/>
  <c r="F6465" i="25"/>
  <c r="F6466" i="25"/>
  <c r="F6467" i="25"/>
  <c r="F6468" i="25"/>
  <c r="F6469" i="25"/>
  <c r="F6470" i="25"/>
  <c r="F6471" i="25"/>
  <c r="F6472" i="25"/>
  <c r="F6473" i="25"/>
  <c r="F6474" i="25"/>
  <c r="F6475" i="25"/>
  <c r="F6476" i="25"/>
  <c r="F6477" i="25"/>
  <c r="F6478" i="25"/>
  <c r="F6479" i="25"/>
  <c r="F6480" i="25"/>
  <c r="F6481" i="25"/>
  <c r="F6482" i="25"/>
  <c r="F6483" i="25"/>
  <c r="F6484" i="25"/>
  <c r="F6485" i="25"/>
  <c r="F6486" i="25"/>
  <c r="F6487" i="25"/>
  <c r="F6488" i="25"/>
  <c r="F6489" i="25"/>
  <c r="F6490" i="25"/>
  <c r="F6491" i="25"/>
  <c r="F6492" i="25"/>
  <c r="F6493" i="25"/>
  <c r="F6494" i="25"/>
  <c r="F6495" i="25"/>
  <c r="F6496" i="25"/>
  <c r="F6497" i="25"/>
  <c r="F6498" i="25"/>
  <c r="F6499" i="25"/>
  <c r="F6500" i="25"/>
  <c r="F6501" i="25"/>
  <c r="F6502" i="25"/>
  <c r="F6503" i="25"/>
  <c r="F6504" i="25"/>
  <c r="F6505" i="25"/>
  <c r="F6506" i="25"/>
  <c r="F6507" i="25"/>
  <c r="F6508" i="25"/>
  <c r="F6509" i="25"/>
  <c r="F6510" i="25"/>
  <c r="F6511" i="25"/>
  <c r="F6512" i="25"/>
  <c r="F6513" i="25"/>
  <c r="F6514" i="25"/>
  <c r="F6515" i="25"/>
  <c r="F6516" i="25"/>
  <c r="F6517" i="25"/>
  <c r="F6518" i="25"/>
  <c r="F6519" i="25"/>
  <c r="F6520" i="25"/>
  <c r="F6521" i="25"/>
  <c r="F6522" i="25"/>
  <c r="F6523" i="25"/>
  <c r="F6524" i="25"/>
  <c r="F6525" i="25"/>
  <c r="F6526" i="25"/>
  <c r="F6527" i="25"/>
  <c r="F6528" i="25"/>
  <c r="F6529" i="25"/>
  <c r="F6530" i="25"/>
  <c r="F6531" i="25"/>
  <c r="F6532" i="25"/>
  <c r="F6533" i="25"/>
  <c r="F6534" i="25"/>
  <c r="F6535" i="25"/>
  <c r="F6536" i="25"/>
  <c r="F6537" i="25"/>
  <c r="F6538" i="25"/>
  <c r="F6539" i="25"/>
  <c r="F6540" i="25"/>
  <c r="F6541" i="25"/>
  <c r="F6542" i="25"/>
  <c r="F6543" i="25"/>
  <c r="F6544" i="25"/>
  <c r="F6545" i="25"/>
  <c r="F6546" i="25"/>
  <c r="F6547" i="25"/>
  <c r="F6548" i="25"/>
  <c r="F6549" i="25"/>
  <c r="F6550" i="25"/>
  <c r="F6551" i="25"/>
  <c r="F6552" i="25"/>
  <c r="F6553" i="25"/>
  <c r="F6554" i="25"/>
  <c r="F6555" i="25"/>
  <c r="F6556" i="25"/>
  <c r="F6557" i="25"/>
  <c r="F6558" i="25"/>
  <c r="F6559" i="25"/>
  <c r="F6560" i="25"/>
  <c r="F6561" i="25"/>
  <c r="F6562" i="25"/>
  <c r="F6563" i="25"/>
  <c r="F6564" i="25"/>
  <c r="F6565" i="25"/>
  <c r="F6566" i="25"/>
  <c r="F6567" i="25"/>
  <c r="F6568" i="25"/>
  <c r="F6569" i="25"/>
  <c r="F6570" i="25"/>
  <c r="F6571" i="25"/>
  <c r="F6572" i="25"/>
  <c r="F6573" i="25"/>
  <c r="F6574" i="25"/>
  <c r="F6575" i="25"/>
  <c r="F6576" i="25"/>
  <c r="F6577" i="25"/>
  <c r="F6578" i="25"/>
  <c r="F6579" i="25"/>
  <c r="F6580" i="25"/>
  <c r="F6581" i="25"/>
  <c r="F6582" i="25"/>
  <c r="F6583" i="25"/>
  <c r="F6584" i="25"/>
  <c r="F6585" i="25"/>
  <c r="F6586" i="25"/>
  <c r="F6587" i="25"/>
  <c r="F6588" i="25"/>
  <c r="F6589" i="25"/>
  <c r="F6590" i="25"/>
  <c r="F6591" i="25"/>
  <c r="F6592" i="25"/>
  <c r="F6593" i="25"/>
  <c r="F6594" i="25"/>
  <c r="F6595" i="25"/>
  <c r="F6596" i="25"/>
  <c r="F6597" i="25"/>
  <c r="F6598" i="25"/>
  <c r="F6599" i="25"/>
  <c r="F6600" i="25"/>
  <c r="F6601" i="25"/>
  <c r="F6602" i="25"/>
  <c r="F6603" i="25"/>
  <c r="F6604" i="25"/>
  <c r="F6605" i="25"/>
  <c r="F6606" i="25"/>
  <c r="F6607" i="25"/>
  <c r="F6608" i="25"/>
  <c r="F6609" i="25"/>
  <c r="F6610" i="25"/>
  <c r="F6611" i="25"/>
  <c r="F6612" i="25"/>
  <c r="F6613" i="25"/>
  <c r="F6614" i="25"/>
  <c r="F6615" i="25"/>
  <c r="F6616" i="25"/>
  <c r="F6617" i="25"/>
  <c r="F6618" i="25"/>
  <c r="F6619" i="25"/>
  <c r="F6620" i="25"/>
  <c r="F6621" i="25"/>
  <c r="F6622" i="25"/>
  <c r="F6623" i="25"/>
  <c r="F6624" i="25"/>
  <c r="F6625" i="25"/>
  <c r="F6626" i="25"/>
  <c r="F6627" i="25"/>
  <c r="F6628" i="25"/>
  <c r="F6629" i="25"/>
  <c r="F6630" i="25"/>
  <c r="F6631" i="25"/>
  <c r="F6632" i="25"/>
  <c r="F6633" i="25"/>
  <c r="F6634" i="25"/>
  <c r="F6635" i="25"/>
  <c r="F6636" i="25"/>
  <c r="F6637" i="25"/>
  <c r="F6638" i="25"/>
  <c r="F6639" i="25"/>
  <c r="F6640" i="25"/>
  <c r="F6641" i="25"/>
  <c r="F6642" i="25"/>
  <c r="F6643" i="25"/>
  <c r="F6644" i="25"/>
  <c r="F6645" i="25"/>
  <c r="F6646" i="25"/>
  <c r="F6647" i="25"/>
  <c r="F6648" i="25"/>
  <c r="F6649" i="25"/>
  <c r="F6650" i="25"/>
  <c r="F6651" i="25"/>
  <c r="F6652" i="25"/>
  <c r="F6653" i="25"/>
  <c r="F6654" i="25"/>
  <c r="F6655" i="25"/>
  <c r="F6656" i="25"/>
  <c r="F6657" i="25"/>
  <c r="F6658" i="25"/>
  <c r="F6659" i="25"/>
  <c r="F6660" i="25"/>
  <c r="F6661" i="25"/>
  <c r="F6662" i="25"/>
  <c r="F6663" i="25"/>
  <c r="F6664" i="25"/>
  <c r="F6665" i="25"/>
  <c r="F6666" i="25"/>
  <c r="F6667" i="25"/>
  <c r="F6668" i="25"/>
  <c r="F6669" i="25"/>
  <c r="F6670" i="25"/>
  <c r="F6671" i="25"/>
  <c r="F6672" i="25"/>
  <c r="F6673" i="25"/>
  <c r="F6674" i="25"/>
  <c r="F6675" i="25"/>
  <c r="F6676" i="25"/>
  <c r="F6677" i="25"/>
  <c r="F6678" i="25"/>
  <c r="F6679" i="25"/>
  <c r="F6680" i="25"/>
  <c r="F6681" i="25"/>
  <c r="F6682" i="25"/>
  <c r="F6683" i="25"/>
  <c r="F6684" i="25"/>
  <c r="F6685" i="25"/>
  <c r="F6686" i="25"/>
  <c r="F6687" i="25"/>
  <c r="F6688" i="25"/>
  <c r="F6689" i="25"/>
  <c r="F6690" i="25"/>
  <c r="F6691" i="25"/>
  <c r="F6692" i="25"/>
  <c r="F6693" i="25"/>
  <c r="F6694" i="25"/>
  <c r="F6695" i="25"/>
  <c r="F6696" i="25"/>
  <c r="F6697" i="25"/>
  <c r="F6698" i="25"/>
  <c r="F6699" i="25"/>
  <c r="F6700" i="25"/>
  <c r="F6701" i="25"/>
  <c r="F6702" i="25"/>
  <c r="F6703" i="25"/>
  <c r="F6704" i="25"/>
  <c r="F6705" i="25"/>
  <c r="F6706" i="25"/>
  <c r="F6707" i="25"/>
  <c r="F6708" i="25"/>
  <c r="F6709" i="25"/>
  <c r="F6710" i="25"/>
  <c r="F6711" i="25"/>
  <c r="F6712" i="25"/>
  <c r="F6713" i="25"/>
  <c r="F6714" i="25"/>
  <c r="F6715" i="25"/>
  <c r="F6716" i="25"/>
  <c r="F6717" i="25"/>
  <c r="F6718" i="25"/>
  <c r="F6719" i="25"/>
  <c r="F6720" i="25"/>
  <c r="F6721" i="25"/>
  <c r="F6722" i="25"/>
  <c r="F6723" i="25"/>
  <c r="F6724" i="25"/>
  <c r="F6725" i="25"/>
  <c r="F6726" i="25"/>
  <c r="F6727" i="25"/>
  <c r="F6728" i="25"/>
  <c r="F6729" i="25"/>
  <c r="F6730" i="25"/>
  <c r="F6731" i="25"/>
  <c r="F6732" i="25"/>
  <c r="F6733" i="25"/>
  <c r="F6734" i="25"/>
  <c r="F6735" i="25"/>
  <c r="F6736" i="25"/>
  <c r="F6737" i="25"/>
  <c r="F6738" i="25"/>
  <c r="F6739" i="25"/>
  <c r="F6740" i="25"/>
  <c r="F6741" i="25"/>
  <c r="F6742" i="25"/>
  <c r="F6743" i="25"/>
  <c r="F6744" i="25"/>
  <c r="F6745" i="25"/>
  <c r="F6746" i="25"/>
  <c r="F6747" i="25"/>
  <c r="F6748" i="25"/>
  <c r="F6749" i="25"/>
  <c r="F6750" i="25"/>
  <c r="F6751" i="25"/>
  <c r="F6752" i="25"/>
  <c r="F6753" i="25"/>
  <c r="F6754" i="25"/>
  <c r="F6755" i="25"/>
  <c r="F6756" i="25"/>
  <c r="F6757" i="25"/>
  <c r="F6758" i="25"/>
  <c r="F6759" i="25"/>
  <c r="F6760" i="25"/>
  <c r="F6761" i="25"/>
  <c r="F6762" i="25"/>
  <c r="F6763" i="25"/>
  <c r="F6764" i="25"/>
  <c r="F6765" i="25"/>
  <c r="F6766" i="25"/>
  <c r="F6767" i="25"/>
  <c r="F6768" i="25"/>
  <c r="F6769" i="25"/>
  <c r="F6770" i="25"/>
  <c r="F6771" i="25"/>
  <c r="F6772" i="25"/>
  <c r="F6773" i="25"/>
  <c r="F6774" i="25"/>
  <c r="F6775" i="25"/>
  <c r="F6776" i="25"/>
  <c r="F6777" i="25"/>
  <c r="F6778" i="25"/>
  <c r="F6779" i="25"/>
  <c r="F6780" i="25"/>
  <c r="F6781" i="25"/>
  <c r="F6782" i="25"/>
  <c r="F6783" i="25"/>
  <c r="F6784" i="25"/>
  <c r="F6785" i="25"/>
  <c r="F6786" i="25"/>
  <c r="F6787" i="25"/>
  <c r="F6788" i="25"/>
  <c r="F6789" i="25"/>
  <c r="F6790" i="25"/>
  <c r="F6791" i="25"/>
  <c r="F6792" i="25"/>
  <c r="F6793" i="25"/>
  <c r="F6794" i="25"/>
  <c r="F6795" i="25"/>
  <c r="F6796" i="25"/>
  <c r="F6797" i="25"/>
  <c r="F6798" i="25"/>
  <c r="F6799" i="25"/>
  <c r="F6800" i="25"/>
  <c r="F6801" i="25"/>
  <c r="F6802" i="25"/>
  <c r="F6803" i="25"/>
  <c r="F6804" i="25"/>
  <c r="F6805" i="25"/>
  <c r="F6806" i="25"/>
  <c r="F6807" i="25"/>
  <c r="F6808" i="25"/>
  <c r="F6809" i="25"/>
  <c r="F6810" i="25"/>
  <c r="F6811" i="25"/>
  <c r="F6812" i="25"/>
  <c r="F6813" i="25"/>
  <c r="F6814" i="25"/>
  <c r="F6815" i="25"/>
  <c r="F6816" i="25"/>
  <c r="F6817" i="25"/>
  <c r="F6818" i="25"/>
  <c r="F6819" i="25"/>
  <c r="F6820" i="25"/>
  <c r="F6821" i="25"/>
  <c r="F6822" i="25"/>
  <c r="F6823" i="25"/>
  <c r="F6824" i="25"/>
  <c r="F6825" i="25"/>
  <c r="F6826" i="25"/>
  <c r="F6827" i="25"/>
  <c r="F6828" i="25"/>
  <c r="F6829" i="25"/>
  <c r="F6830" i="25"/>
  <c r="F6831" i="25"/>
  <c r="F6832" i="25"/>
  <c r="F6833" i="25"/>
  <c r="F6834" i="25"/>
  <c r="F6835" i="25"/>
  <c r="F6836" i="25"/>
  <c r="F6837" i="25"/>
  <c r="F6838" i="25"/>
  <c r="F6839" i="25"/>
  <c r="F6840" i="25"/>
  <c r="F6841" i="25"/>
  <c r="F6842" i="25"/>
  <c r="F6843" i="25"/>
  <c r="F6844" i="25"/>
  <c r="F6845" i="25"/>
  <c r="F6846" i="25"/>
  <c r="F6847" i="25"/>
  <c r="F6848" i="25"/>
  <c r="F6849" i="25"/>
  <c r="F6850" i="25"/>
  <c r="F6851" i="25"/>
  <c r="F6852" i="25"/>
  <c r="F6853" i="25"/>
  <c r="F6854" i="25"/>
  <c r="F6855" i="25"/>
  <c r="F6856" i="25"/>
  <c r="F6857" i="25"/>
  <c r="F6858" i="25"/>
  <c r="F6859" i="25"/>
  <c r="F6860" i="25"/>
  <c r="F6861" i="25"/>
  <c r="F6862" i="25"/>
  <c r="F6863" i="25"/>
  <c r="F6864" i="25"/>
  <c r="F6865" i="25"/>
  <c r="F6866" i="25"/>
  <c r="F6867" i="25"/>
  <c r="F6868" i="25"/>
  <c r="F6869" i="25"/>
  <c r="F6870" i="25"/>
  <c r="F6871" i="25"/>
  <c r="F6872" i="25"/>
  <c r="F6873" i="25"/>
  <c r="F6874" i="25"/>
  <c r="F6875" i="25"/>
  <c r="F6876" i="25"/>
  <c r="F6877" i="25"/>
  <c r="F6878" i="25"/>
  <c r="F6879" i="25"/>
  <c r="F6880" i="25"/>
  <c r="F6881" i="25"/>
  <c r="F6882" i="25"/>
  <c r="F6883" i="25"/>
  <c r="F6884" i="25"/>
  <c r="F6885" i="25"/>
  <c r="F6886" i="25"/>
  <c r="F6887" i="25"/>
  <c r="F6888" i="25"/>
  <c r="F6889" i="25"/>
  <c r="F6890" i="25"/>
  <c r="F6891" i="25"/>
  <c r="F6892" i="25"/>
  <c r="F6893" i="25"/>
  <c r="F6894" i="25"/>
  <c r="F6895" i="25"/>
  <c r="F6896" i="25"/>
  <c r="F6897" i="25"/>
  <c r="F6898" i="25"/>
  <c r="F6899" i="25"/>
  <c r="F6900" i="25"/>
  <c r="F6901" i="25"/>
  <c r="F6902" i="25"/>
  <c r="F6903" i="25"/>
  <c r="F6904" i="25"/>
  <c r="F6905" i="25"/>
  <c r="F6906" i="25"/>
  <c r="F6907" i="25"/>
  <c r="F6908" i="25"/>
  <c r="F6909" i="25"/>
  <c r="F6910" i="25"/>
  <c r="F6911" i="25"/>
  <c r="F6912" i="25"/>
  <c r="F6913" i="25"/>
  <c r="F6914" i="25"/>
  <c r="F6915" i="25"/>
  <c r="F6916" i="25"/>
  <c r="F6917" i="25"/>
  <c r="F6918" i="25"/>
  <c r="F6919" i="25"/>
  <c r="F6920" i="25"/>
  <c r="F6921" i="25"/>
  <c r="F6922" i="25"/>
  <c r="F6923" i="25"/>
  <c r="F6924" i="25"/>
  <c r="F6925" i="25"/>
  <c r="F6926" i="25"/>
  <c r="F6927" i="25"/>
  <c r="F6928" i="25"/>
  <c r="F6929" i="25"/>
  <c r="F6930" i="25"/>
  <c r="F6931" i="25"/>
  <c r="F6932" i="25"/>
  <c r="F6933" i="25"/>
  <c r="F6934" i="25"/>
  <c r="F6935" i="25"/>
  <c r="F6936" i="25"/>
  <c r="F6937" i="25"/>
  <c r="F6938" i="25"/>
  <c r="F6939" i="25"/>
  <c r="F6940" i="25"/>
  <c r="F6941" i="25"/>
  <c r="F6942" i="25"/>
  <c r="F6943" i="25"/>
  <c r="F6944" i="25"/>
  <c r="F6945" i="25"/>
  <c r="F6946" i="25"/>
  <c r="F6947" i="25"/>
  <c r="F6948" i="25"/>
  <c r="F6949" i="25"/>
  <c r="F6950" i="25"/>
  <c r="F6951" i="25"/>
  <c r="F6952" i="25"/>
  <c r="F6953" i="25"/>
  <c r="F6954" i="25"/>
  <c r="F6955" i="25"/>
  <c r="F6956" i="25"/>
  <c r="F6957" i="25"/>
  <c r="F6958" i="25"/>
  <c r="F6959" i="25"/>
  <c r="F6960" i="25"/>
  <c r="F6961" i="25"/>
  <c r="F6962" i="25"/>
  <c r="F6963" i="25"/>
  <c r="F6964" i="25"/>
  <c r="F6965" i="25"/>
  <c r="F6966" i="25"/>
  <c r="F6967" i="25"/>
  <c r="F6968" i="25"/>
  <c r="F6969" i="25"/>
  <c r="F6970" i="25"/>
  <c r="F6971" i="25"/>
  <c r="F6972" i="25"/>
  <c r="F6973" i="25"/>
  <c r="F6974" i="25"/>
  <c r="F6975" i="25"/>
  <c r="F6976" i="25"/>
  <c r="F6977" i="25"/>
  <c r="F6978" i="25"/>
  <c r="F6979" i="25"/>
  <c r="F6980" i="25"/>
  <c r="F6981" i="25"/>
  <c r="F6982" i="25"/>
  <c r="F6983" i="25"/>
  <c r="F6984" i="25"/>
  <c r="F6985" i="25"/>
  <c r="F6986" i="25"/>
  <c r="F6987" i="25"/>
  <c r="F6988" i="25"/>
  <c r="F6989" i="25"/>
  <c r="F6990" i="25"/>
  <c r="F6991" i="25"/>
  <c r="F6992" i="25"/>
  <c r="F6993" i="25"/>
  <c r="F6994" i="25"/>
  <c r="F6995" i="25"/>
  <c r="F6996" i="25"/>
  <c r="F6997" i="25"/>
  <c r="F6998" i="25"/>
  <c r="F6999" i="25"/>
  <c r="F7000" i="25"/>
  <c r="F7001" i="25"/>
  <c r="F7002" i="25"/>
  <c r="F7003" i="25"/>
  <c r="F7004" i="25"/>
  <c r="F7005" i="25"/>
  <c r="F7006" i="25"/>
  <c r="F7007" i="25"/>
  <c r="F7008" i="25"/>
  <c r="F7009" i="25"/>
  <c r="F7010" i="25"/>
  <c r="F7011" i="25"/>
  <c r="F7012" i="25"/>
  <c r="F7013" i="25"/>
  <c r="F7014" i="25"/>
  <c r="F7015" i="25"/>
  <c r="F7016" i="25"/>
  <c r="F7017" i="25"/>
  <c r="F7018" i="25"/>
  <c r="F7019" i="25"/>
  <c r="F7020" i="25"/>
  <c r="F7021" i="25"/>
  <c r="F7022" i="25"/>
  <c r="F7023" i="25"/>
  <c r="F7024" i="25"/>
  <c r="F7025" i="25"/>
  <c r="F7026" i="25"/>
  <c r="F7027" i="25"/>
  <c r="F7028" i="25"/>
  <c r="F7029" i="25"/>
  <c r="F7030" i="25"/>
  <c r="F7031" i="25"/>
  <c r="F7032" i="25"/>
  <c r="F7033" i="25"/>
  <c r="F7034" i="25"/>
  <c r="F7035" i="25"/>
  <c r="F7036" i="25"/>
  <c r="F7037" i="25"/>
  <c r="F7038" i="25"/>
  <c r="F7039" i="25"/>
  <c r="F7040" i="25"/>
  <c r="F7041" i="25"/>
  <c r="F7042" i="25"/>
  <c r="F7043" i="25"/>
  <c r="F7044" i="25"/>
  <c r="F7045" i="25"/>
  <c r="F7046" i="25"/>
  <c r="F7047" i="25"/>
  <c r="F7048" i="25"/>
  <c r="F7049" i="25"/>
  <c r="F7050" i="25"/>
  <c r="F7051" i="25"/>
  <c r="F7052" i="25"/>
  <c r="F7053" i="25"/>
  <c r="F7054" i="25"/>
  <c r="F7055" i="25"/>
  <c r="F7056" i="25"/>
  <c r="F7057" i="25"/>
  <c r="F7058" i="25"/>
  <c r="F7059" i="25"/>
  <c r="F7060" i="25"/>
  <c r="F7061" i="25"/>
  <c r="F7062" i="25"/>
  <c r="F7063" i="25"/>
  <c r="F7064" i="25"/>
  <c r="F7065" i="25"/>
  <c r="F7066" i="25"/>
  <c r="F7067" i="25"/>
  <c r="F7068" i="25"/>
  <c r="F7069" i="25"/>
  <c r="F7070" i="25"/>
  <c r="F7071" i="25"/>
  <c r="F7072" i="25"/>
  <c r="F7073" i="25"/>
  <c r="F7074" i="25"/>
  <c r="F7075" i="25"/>
  <c r="F7076" i="25"/>
  <c r="F7077" i="25"/>
  <c r="F7078" i="25"/>
  <c r="F7079" i="25"/>
  <c r="F7080" i="25"/>
  <c r="F7081" i="25"/>
  <c r="F7082" i="25"/>
  <c r="F7083" i="25"/>
  <c r="F7084" i="25"/>
  <c r="F7085" i="25"/>
  <c r="F7086" i="25"/>
  <c r="F7087" i="25"/>
  <c r="F7088" i="25"/>
  <c r="F7089" i="25"/>
  <c r="F7090" i="25"/>
  <c r="F7091" i="25"/>
  <c r="F7092" i="25"/>
  <c r="F7093" i="25"/>
  <c r="F7094" i="25"/>
  <c r="F7095" i="25"/>
  <c r="F7096" i="25"/>
  <c r="F7097" i="25"/>
  <c r="F7098" i="25"/>
  <c r="F7099" i="25"/>
  <c r="F7100" i="25"/>
  <c r="F7101" i="25"/>
  <c r="F7102" i="25"/>
  <c r="F7103" i="25"/>
  <c r="F7104" i="25"/>
  <c r="F7105" i="25"/>
  <c r="F7106" i="25"/>
  <c r="F7107" i="25"/>
  <c r="F7108" i="25"/>
  <c r="F7109" i="25"/>
  <c r="F7110" i="25"/>
  <c r="F7111" i="25"/>
  <c r="F7112" i="25"/>
  <c r="F7113" i="25"/>
  <c r="F7114" i="25"/>
  <c r="F7115" i="25"/>
  <c r="F7116" i="25"/>
  <c r="F7117" i="25"/>
  <c r="F7118" i="25"/>
  <c r="F7119" i="25"/>
  <c r="F7120" i="25"/>
  <c r="F7121" i="25"/>
  <c r="F7122" i="25"/>
  <c r="F7123" i="25"/>
  <c r="F7124" i="25"/>
  <c r="F7125" i="25"/>
  <c r="F7126" i="25"/>
  <c r="F7127" i="25"/>
  <c r="F7128" i="25"/>
  <c r="F7129" i="25"/>
  <c r="F7130" i="25"/>
  <c r="F7131" i="25"/>
  <c r="F7132" i="25"/>
  <c r="F7133" i="25"/>
  <c r="F7134" i="25"/>
  <c r="F7135" i="25"/>
  <c r="F7136" i="25"/>
  <c r="F7137" i="25"/>
  <c r="F7138" i="25"/>
  <c r="F7139" i="25"/>
  <c r="F7140" i="25"/>
  <c r="F7141" i="25"/>
  <c r="F7142" i="25"/>
  <c r="F7143" i="25"/>
  <c r="F7144" i="25"/>
  <c r="F7145" i="25"/>
  <c r="F7146" i="25"/>
  <c r="F7147" i="25"/>
  <c r="F7148" i="25"/>
  <c r="F7149" i="25"/>
  <c r="F7150" i="25"/>
  <c r="F7151" i="25"/>
  <c r="F7152" i="25"/>
  <c r="F7153" i="25"/>
  <c r="F7154" i="25"/>
  <c r="F7155" i="25"/>
  <c r="F7156" i="25"/>
  <c r="F7157" i="25"/>
  <c r="F7158" i="25"/>
  <c r="F7159" i="25"/>
  <c r="F7160" i="25"/>
  <c r="F7161" i="25"/>
  <c r="F7162" i="25"/>
  <c r="F7163" i="25"/>
  <c r="F7164" i="25"/>
  <c r="F7165" i="25"/>
  <c r="F7166" i="25"/>
  <c r="F7167" i="25"/>
  <c r="F7168" i="25"/>
  <c r="F7169" i="25"/>
  <c r="F7170" i="25"/>
  <c r="F7171" i="25"/>
  <c r="F7172" i="25"/>
  <c r="F7173" i="25"/>
  <c r="F7174" i="25"/>
  <c r="F7175" i="25"/>
  <c r="F7176" i="25"/>
  <c r="F7177" i="25"/>
  <c r="F7178" i="25"/>
  <c r="F7179" i="25"/>
  <c r="F7180" i="25"/>
  <c r="F7181" i="25"/>
  <c r="F7182" i="25"/>
  <c r="F7183" i="25"/>
  <c r="F7184" i="25"/>
  <c r="F7185" i="25"/>
  <c r="F7186" i="25"/>
  <c r="F7187" i="25"/>
  <c r="F7188" i="25"/>
  <c r="F7189" i="25"/>
  <c r="F7190" i="25"/>
  <c r="F7191" i="25"/>
  <c r="F7192" i="25"/>
  <c r="F7193" i="25"/>
  <c r="F7194" i="25"/>
  <c r="F7195" i="25"/>
  <c r="F7196" i="25"/>
  <c r="F7197" i="25"/>
  <c r="F7198" i="25"/>
  <c r="F7199" i="25"/>
  <c r="F7200" i="25"/>
  <c r="F7201" i="25"/>
  <c r="F7202" i="25"/>
  <c r="F7203" i="25"/>
  <c r="F7204" i="25"/>
  <c r="F7205" i="25"/>
  <c r="F7206" i="25"/>
  <c r="F7207" i="25"/>
  <c r="F7208" i="25"/>
  <c r="F7209" i="25"/>
  <c r="F7210" i="25"/>
  <c r="F7211" i="25"/>
  <c r="F7212" i="25"/>
  <c r="F7213" i="25"/>
  <c r="F7214" i="25"/>
  <c r="F7215" i="25"/>
  <c r="F7216" i="25"/>
  <c r="F7217" i="25"/>
  <c r="F7218" i="25"/>
  <c r="F7219" i="25"/>
  <c r="F7220" i="25"/>
  <c r="F7221" i="25"/>
  <c r="F7222" i="25"/>
  <c r="F7223" i="25"/>
  <c r="F7224" i="25"/>
  <c r="F7225" i="25"/>
  <c r="F7226" i="25"/>
  <c r="F7227" i="25"/>
  <c r="F7228" i="25"/>
  <c r="F7229" i="25"/>
  <c r="F7230" i="25"/>
  <c r="F7231" i="25"/>
  <c r="F7232" i="25"/>
  <c r="F7233" i="25"/>
  <c r="F7234" i="25"/>
  <c r="F7235" i="25"/>
  <c r="F7236" i="25"/>
  <c r="F7237" i="25"/>
  <c r="F7238" i="25"/>
  <c r="F7239" i="25"/>
  <c r="F7240" i="25"/>
  <c r="F7241" i="25"/>
  <c r="F7242" i="25"/>
  <c r="F7243" i="25"/>
  <c r="F7244" i="25"/>
  <c r="F7245" i="25"/>
  <c r="F7246" i="25"/>
  <c r="F7247" i="25"/>
  <c r="F7248" i="25"/>
  <c r="F7249" i="25"/>
  <c r="F7250" i="25"/>
  <c r="F7251" i="25"/>
  <c r="F7252" i="25"/>
  <c r="F7253" i="25"/>
  <c r="F7254" i="25"/>
  <c r="F7255" i="25"/>
  <c r="F7256" i="25"/>
  <c r="F7257" i="25"/>
  <c r="F7258" i="25"/>
  <c r="F7259" i="25"/>
  <c r="F7260" i="25"/>
  <c r="F7261" i="25"/>
  <c r="F7262" i="25"/>
  <c r="F7263" i="25"/>
  <c r="F7264" i="25"/>
  <c r="F7265" i="25"/>
  <c r="F7266" i="25"/>
  <c r="F7267" i="25"/>
  <c r="F7268" i="25"/>
  <c r="F7269" i="25"/>
  <c r="F7270" i="25"/>
  <c r="F7271" i="25"/>
  <c r="F5294" i="25"/>
  <c r="F5293" i="25"/>
  <c r="F5292" i="25"/>
  <c r="F5291" i="25"/>
  <c r="F5290" i="25"/>
  <c r="F5289" i="25"/>
  <c r="F5288" i="25"/>
  <c r="F5287" i="25"/>
  <c r="F5286" i="25"/>
  <c r="F5285" i="25"/>
  <c r="F5284" i="25"/>
  <c r="F5283" i="25"/>
  <c r="F5282" i="25"/>
  <c r="F5281" i="25"/>
  <c r="F5280" i="25"/>
  <c r="F5279" i="25"/>
  <c r="F5278" i="25"/>
  <c r="F5277" i="25"/>
  <c r="F5276" i="25"/>
  <c r="F5275" i="25"/>
  <c r="F5274" i="25"/>
  <c r="F5273" i="25"/>
  <c r="F5272" i="25"/>
  <c r="F5271" i="25"/>
  <c r="F5270" i="25"/>
  <c r="F5269" i="25"/>
  <c r="F5268" i="25"/>
  <c r="F5267" i="25"/>
  <c r="F5266" i="25"/>
  <c r="F5265" i="25"/>
  <c r="F5264" i="25"/>
  <c r="F5263" i="25"/>
  <c r="F5262" i="25"/>
  <c r="F5261" i="25"/>
  <c r="F5260" i="25"/>
  <c r="F5259" i="25"/>
  <c r="F5258" i="25"/>
  <c r="F5257" i="25"/>
  <c r="F5256" i="25"/>
  <c r="F5255" i="25"/>
  <c r="F5254" i="25"/>
  <c r="F5253" i="25"/>
  <c r="F5252" i="25"/>
  <c r="F5251" i="25"/>
  <c r="F5250" i="25"/>
  <c r="F5249" i="25"/>
  <c r="F5248" i="25"/>
  <c r="F5247" i="25"/>
  <c r="F5246" i="25"/>
  <c r="F5245" i="25"/>
  <c r="F5244" i="25"/>
  <c r="F5243" i="25"/>
  <c r="F5242" i="25"/>
  <c r="F5241" i="25"/>
  <c r="F5240" i="25"/>
  <c r="F5239" i="25"/>
  <c r="F5238" i="25"/>
  <c r="F5237" i="25"/>
  <c r="F5236" i="25"/>
  <c r="F5235" i="25"/>
  <c r="F5234" i="25"/>
  <c r="F5233" i="25"/>
  <c r="F5232" i="25"/>
  <c r="F5231" i="25"/>
  <c r="F5230" i="25"/>
  <c r="F5229" i="25"/>
  <c r="F5228" i="25"/>
  <c r="F5227" i="25"/>
  <c r="F5226" i="25"/>
  <c r="F5225" i="25"/>
  <c r="F5224" i="25"/>
  <c r="F5223" i="25"/>
  <c r="F5222" i="25"/>
  <c r="F5221" i="25"/>
  <c r="F5220" i="25"/>
  <c r="F5219" i="25"/>
  <c r="F5218" i="25"/>
  <c r="F5217" i="25"/>
  <c r="F5216" i="25"/>
  <c r="F5215" i="25"/>
  <c r="F5214" i="25"/>
  <c r="F5213" i="25"/>
  <c r="F5212" i="25"/>
  <c r="F5211" i="25"/>
  <c r="F5210" i="25"/>
  <c r="F5209" i="25"/>
  <c r="F5208" i="25"/>
  <c r="F5207" i="25"/>
  <c r="F5206" i="25"/>
  <c r="F5205" i="25"/>
  <c r="F5204" i="25"/>
  <c r="F5203" i="25"/>
  <c r="F5202" i="25"/>
  <c r="F5201" i="25"/>
  <c r="F5200" i="25"/>
  <c r="F5199" i="25"/>
  <c r="F5198" i="25"/>
  <c r="F5197" i="25"/>
  <c r="F5196" i="25"/>
  <c r="F5195" i="25"/>
  <c r="F5194" i="25"/>
  <c r="F5193" i="25"/>
  <c r="F5192" i="25"/>
  <c r="F5191" i="25"/>
  <c r="F5190" i="25"/>
  <c r="F5189" i="25"/>
  <c r="F5188" i="25"/>
  <c r="F5187" i="25"/>
  <c r="F5186" i="25"/>
  <c r="F5185" i="25"/>
  <c r="F5184" i="25"/>
  <c r="F5183" i="25"/>
  <c r="F5182" i="25"/>
  <c r="F5181" i="25"/>
  <c r="F5180" i="25"/>
  <c r="F5179" i="25"/>
  <c r="F5178" i="25"/>
  <c r="F5177" i="25"/>
  <c r="F5176" i="25"/>
  <c r="F5175" i="25"/>
  <c r="F5174" i="25"/>
  <c r="F5173" i="25"/>
  <c r="F5172" i="25"/>
  <c r="F5171" i="25"/>
  <c r="F5170" i="25"/>
  <c r="F5169" i="25"/>
  <c r="F5168" i="25"/>
  <c r="F5167" i="25"/>
  <c r="F5166" i="25"/>
  <c r="F5165" i="25"/>
  <c r="F5164" i="25"/>
  <c r="F5163" i="25"/>
  <c r="F5162" i="25"/>
  <c r="F5161" i="25"/>
  <c r="F5160" i="25"/>
  <c r="F5159" i="25"/>
  <c r="F5158" i="25"/>
  <c r="F5157" i="25"/>
  <c r="F5156" i="25"/>
  <c r="F5155" i="25"/>
  <c r="F5154" i="25"/>
  <c r="F5153" i="25"/>
  <c r="F5152" i="25"/>
  <c r="F5151" i="25"/>
  <c r="F5150" i="25"/>
  <c r="F5149" i="25"/>
  <c r="F5148" i="25"/>
  <c r="F5147" i="25"/>
  <c r="F5146" i="25"/>
  <c r="F5145" i="25"/>
  <c r="F5144" i="25"/>
  <c r="F5143" i="25"/>
  <c r="F5142" i="25"/>
  <c r="F5141" i="25"/>
  <c r="F5140" i="25"/>
  <c r="F5139" i="25"/>
  <c r="F5138" i="25"/>
  <c r="F5137" i="25"/>
  <c r="F5136" i="25"/>
  <c r="F5135" i="25"/>
  <c r="F5134" i="25"/>
  <c r="F5133" i="25"/>
  <c r="F5132" i="25"/>
  <c r="F5131" i="25"/>
  <c r="F5130" i="25"/>
  <c r="F5129" i="25"/>
  <c r="F5128" i="25"/>
  <c r="F5127" i="25"/>
  <c r="F5126" i="25"/>
  <c r="F5125" i="25"/>
  <c r="F5124" i="25"/>
  <c r="F5123" i="25"/>
  <c r="F5122" i="25"/>
  <c r="F5121" i="25"/>
  <c r="F5120" i="25"/>
  <c r="F5119" i="25"/>
  <c r="F5118" i="25"/>
  <c r="F5117" i="25"/>
  <c r="F5116" i="25"/>
  <c r="F5115" i="25"/>
  <c r="F5114" i="25"/>
  <c r="F5113" i="25"/>
  <c r="F5112" i="25"/>
  <c r="F5111" i="25"/>
  <c r="F5110" i="25"/>
  <c r="F5109" i="25"/>
  <c r="F5108" i="25"/>
  <c r="F5107" i="25"/>
  <c r="F5106" i="25"/>
  <c r="F5105" i="25"/>
  <c r="F5104" i="25"/>
  <c r="F5103" i="25"/>
  <c r="F5102" i="25"/>
  <c r="F5101" i="25"/>
  <c r="F5100" i="25"/>
  <c r="F5099" i="25"/>
  <c r="F5098" i="25"/>
  <c r="F5097" i="25"/>
  <c r="F5096" i="25"/>
  <c r="F5095" i="25"/>
  <c r="F5094" i="25"/>
  <c r="F5093" i="25"/>
  <c r="F5092" i="25"/>
  <c r="F5091" i="25"/>
  <c r="F5090" i="25"/>
  <c r="F5089" i="25"/>
  <c r="F5088" i="25"/>
  <c r="F5087" i="25"/>
  <c r="F5086" i="25"/>
  <c r="F5085" i="25"/>
  <c r="F5084" i="25"/>
  <c r="F5083" i="25"/>
  <c r="F5082" i="25"/>
  <c r="F5081" i="25"/>
  <c r="F5080" i="25"/>
  <c r="F5079" i="25"/>
  <c r="F5078" i="25"/>
  <c r="F5077" i="25"/>
  <c r="F5076" i="25"/>
  <c r="F5075" i="25"/>
  <c r="F5074" i="25"/>
  <c r="F5073" i="25"/>
  <c r="F5072" i="25"/>
  <c r="F5071" i="25"/>
  <c r="F5070" i="25"/>
  <c r="F5069" i="25"/>
  <c r="F5068" i="25"/>
  <c r="F5067" i="25"/>
  <c r="F5066" i="25"/>
  <c r="F5065" i="25"/>
  <c r="F5064" i="25"/>
  <c r="F5063" i="25"/>
  <c r="F5062" i="25"/>
  <c r="F5061" i="25"/>
  <c r="F5060" i="25"/>
  <c r="F5059" i="25"/>
  <c r="F5058" i="25"/>
  <c r="F5057" i="25"/>
  <c r="F5056" i="25"/>
  <c r="F5055" i="25"/>
  <c r="F5054" i="25"/>
  <c r="F5053" i="25"/>
  <c r="F5052" i="25"/>
  <c r="F5051" i="25"/>
  <c r="F5050" i="25"/>
  <c r="F5049" i="25"/>
  <c r="F5048" i="25"/>
  <c r="F5047" i="25"/>
  <c r="F5046" i="25"/>
  <c r="F5045" i="25"/>
  <c r="F5044" i="25"/>
  <c r="F5043" i="25"/>
  <c r="F5042" i="25"/>
  <c r="F5041" i="25"/>
  <c r="F5040" i="25"/>
  <c r="F5039" i="25"/>
  <c r="F5038" i="25"/>
  <c r="F5037" i="25"/>
  <c r="F5036" i="25"/>
  <c r="F5035" i="25"/>
  <c r="F5034" i="25"/>
  <c r="F5033" i="25"/>
  <c r="F5032" i="25"/>
  <c r="F5031" i="25"/>
  <c r="F5030" i="25"/>
  <c r="F5029" i="25"/>
  <c r="F5028" i="25"/>
  <c r="F5027" i="25"/>
  <c r="F5026" i="25"/>
  <c r="F5025" i="25"/>
  <c r="F5024" i="25"/>
  <c r="F5023" i="25"/>
  <c r="F5022" i="25"/>
  <c r="F5021" i="25"/>
  <c r="F5020" i="25"/>
  <c r="F5019" i="25"/>
  <c r="F5018" i="25"/>
  <c r="F5017" i="25"/>
  <c r="F5016" i="25"/>
  <c r="F5015" i="25"/>
  <c r="F5014" i="25"/>
  <c r="F5013" i="25"/>
  <c r="F5012" i="25"/>
  <c r="F5011" i="25"/>
  <c r="F5010" i="25"/>
  <c r="F5009" i="25"/>
  <c r="F5008" i="25"/>
  <c r="F5007" i="25"/>
  <c r="F5006" i="25"/>
  <c r="F5005" i="25"/>
  <c r="F5004" i="25"/>
  <c r="F5003" i="25"/>
  <c r="F5002" i="25"/>
  <c r="F5001" i="25"/>
  <c r="F5000" i="25"/>
  <c r="F4999" i="25"/>
  <c r="F4998" i="25"/>
  <c r="F4997" i="25"/>
  <c r="F4996" i="25"/>
  <c r="F4995" i="25"/>
  <c r="F4994" i="25"/>
  <c r="F4993" i="25"/>
  <c r="F4992" i="25"/>
  <c r="F4991" i="25"/>
  <c r="F4990" i="25"/>
  <c r="F4989" i="25"/>
  <c r="F4988" i="25"/>
  <c r="F4987" i="25"/>
  <c r="F4986" i="25"/>
  <c r="F4985" i="25"/>
  <c r="F4984" i="25"/>
  <c r="F4983" i="25"/>
  <c r="F4982" i="25"/>
  <c r="F4981" i="25"/>
  <c r="F4980" i="25"/>
  <c r="F4979" i="25"/>
  <c r="F4978" i="25"/>
  <c r="F4977" i="25"/>
  <c r="F4976" i="25"/>
  <c r="F4975" i="25"/>
  <c r="F4974" i="25"/>
  <c r="F4973" i="25"/>
  <c r="F4972" i="25"/>
  <c r="F4971" i="25"/>
  <c r="F4970" i="25"/>
  <c r="F4969" i="25"/>
  <c r="F4968" i="25"/>
  <c r="F4967" i="25"/>
  <c r="F4966" i="25"/>
  <c r="F4965" i="25"/>
  <c r="F4964" i="25"/>
  <c r="F4963" i="25"/>
  <c r="F4962" i="25"/>
  <c r="F4961" i="25"/>
  <c r="F4960" i="25"/>
  <c r="F4959" i="25"/>
  <c r="F4958" i="25"/>
  <c r="F4957" i="25"/>
  <c r="F4956" i="25"/>
  <c r="F4955" i="25"/>
  <c r="F4954" i="25"/>
  <c r="F4953" i="25"/>
  <c r="F4952" i="25"/>
  <c r="F4951" i="25"/>
  <c r="F4950" i="25"/>
  <c r="F4949" i="25"/>
  <c r="F4948" i="25"/>
  <c r="F4947" i="25"/>
  <c r="F4946" i="25"/>
  <c r="F4945" i="25"/>
  <c r="F4944" i="25"/>
  <c r="F4943" i="25"/>
  <c r="F4942" i="25"/>
  <c r="F4941" i="25"/>
  <c r="F4940" i="25"/>
  <c r="F4939" i="25"/>
  <c r="F4938" i="25"/>
  <c r="F4937" i="25"/>
  <c r="F4936" i="25"/>
  <c r="F4935" i="25"/>
  <c r="F4934" i="25"/>
  <c r="F4933" i="25"/>
  <c r="F4932" i="25"/>
  <c r="F4931" i="25"/>
  <c r="F4930" i="25"/>
  <c r="F4929" i="25"/>
  <c r="F4928" i="25"/>
  <c r="F4927" i="25"/>
  <c r="F4926" i="25"/>
  <c r="F4925" i="25"/>
  <c r="F4924" i="25"/>
  <c r="F4923" i="25"/>
  <c r="F4922" i="25"/>
  <c r="F4921" i="25"/>
  <c r="F4920" i="25"/>
  <c r="F4919" i="25"/>
  <c r="F4918" i="25"/>
  <c r="F4917" i="25"/>
  <c r="F4916" i="25"/>
  <c r="F4915" i="25"/>
  <c r="F4914" i="25"/>
  <c r="F4913" i="25"/>
  <c r="F4912" i="25"/>
  <c r="F4911" i="25"/>
  <c r="F4910" i="25"/>
  <c r="F4909" i="25"/>
  <c r="F4908" i="25"/>
  <c r="F4907" i="25"/>
  <c r="F4906" i="25"/>
  <c r="F4905" i="25"/>
  <c r="F4904" i="25"/>
  <c r="F4903" i="25"/>
  <c r="F4902" i="25"/>
  <c r="F4901" i="25"/>
  <c r="F4900" i="25"/>
  <c r="F4899" i="25"/>
  <c r="F4898" i="25"/>
  <c r="F4897" i="25"/>
  <c r="F4896" i="25"/>
  <c r="F4895" i="25"/>
  <c r="F4894" i="25"/>
  <c r="F4893" i="25"/>
  <c r="F4892" i="25"/>
  <c r="F4891" i="25"/>
  <c r="F4890" i="25"/>
  <c r="F4889" i="25"/>
  <c r="F4888" i="25"/>
  <c r="F4887" i="25"/>
  <c r="F4886" i="25"/>
  <c r="F4885" i="25"/>
  <c r="F4884" i="25"/>
  <c r="F4883" i="25"/>
  <c r="F4882" i="25"/>
  <c r="F4881" i="25"/>
  <c r="F4880" i="25"/>
  <c r="F4879" i="25"/>
  <c r="F4878" i="25"/>
  <c r="F4877" i="25"/>
  <c r="F4876" i="25"/>
  <c r="F4875" i="25"/>
  <c r="F4874" i="25"/>
  <c r="F4873" i="25"/>
  <c r="F4872" i="25"/>
  <c r="F4871" i="25"/>
  <c r="F4870" i="25"/>
  <c r="F4869" i="25"/>
  <c r="F4868" i="25"/>
  <c r="F4867" i="25"/>
  <c r="F4866" i="25"/>
  <c r="F4865" i="25"/>
  <c r="F4864" i="25"/>
  <c r="F4863" i="25"/>
  <c r="F4862" i="25"/>
  <c r="F4861" i="25"/>
  <c r="F4860" i="25"/>
  <c r="F4859" i="25"/>
  <c r="F4858" i="25"/>
  <c r="F4857" i="25"/>
  <c r="F4856" i="25"/>
  <c r="F4855" i="25"/>
  <c r="F4854" i="25"/>
  <c r="F4853" i="25"/>
  <c r="F4852" i="25"/>
  <c r="F4851" i="25"/>
  <c r="F4850" i="25"/>
  <c r="F4849" i="25"/>
  <c r="F4848" i="25"/>
  <c r="F4847" i="25"/>
  <c r="F4846" i="25"/>
  <c r="F4845" i="25"/>
  <c r="F4844" i="25"/>
  <c r="F4843" i="25"/>
  <c r="F4842" i="25"/>
  <c r="F4841" i="25"/>
  <c r="F4840" i="25"/>
  <c r="F4839" i="25"/>
  <c r="F4838" i="25"/>
  <c r="F4837" i="25"/>
  <c r="F4836" i="25"/>
  <c r="F4835" i="25"/>
  <c r="F4834" i="25"/>
  <c r="F4833" i="25"/>
  <c r="F4832" i="25"/>
  <c r="F4831" i="25"/>
  <c r="F4830" i="25"/>
  <c r="F4829" i="25"/>
  <c r="F4828" i="25"/>
  <c r="F4827" i="25"/>
  <c r="F4826" i="25"/>
  <c r="F4825" i="25"/>
  <c r="F4824" i="25"/>
  <c r="F4823" i="25"/>
  <c r="F4822" i="25"/>
  <c r="F4821" i="25"/>
  <c r="F4820" i="25"/>
  <c r="F4819" i="25"/>
  <c r="F4818" i="25"/>
  <c r="F4817" i="25"/>
  <c r="F4816" i="25"/>
  <c r="F4815" i="25"/>
  <c r="F4814" i="25"/>
  <c r="F4813" i="25"/>
  <c r="F4812" i="25"/>
  <c r="F4811" i="25"/>
  <c r="F4810" i="25"/>
  <c r="F4809" i="25"/>
  <c r="F4808" i="25"/>
  <c r="F4807" i="25"/>
  <c r="F4806" i="25"/>
  <c r="F4805" i="25"/>
  <c r="F4804" i="25"/>
  <c r="F4803" i="25"/>
  <c r="F4802" i="25"/>
  <c r="F4801" i="25"/>
  <c r="F4800" i="25"/>
  <c r="F4799" i="25"/>
  <c r="F4798" i="25"/>
  <c r="F4797" i="25"/>
  <c r="F4796" i="25"/>
  <c r="F4795" i="25"/>
  <c r="F4794" i="25"/>
  <c r="F4793" i="25"/>
  <c r="F4792" i="25"/>
  <c r="F4791" i="25"/>
  <c r="F4790" i="25"/>
  <c r="F4789" i="25"/>
  <c r="F4788" i="25"/>
  <c r="F4787" i="25"/>
  <c r="F4786" i="25"/>
  <c r="F4785" i="25"/>
  <c r="F4784" i="25"/>
  <c r="F4783" i="25"/>
  <c r="F4782" i="25"/>
  <c r="F4781" i="25"/>
  <c r="F4780" i="25"/>
  <c r="F4779" i="25"/>
  <c r="F4778" i="25"/>
  <c r="F4777" i="25"/>
  <c r="F4776" i="25"/>
  <c r="F4775" i="25"/>
  <c r="F4774" i="25"/>
  <c r="F4773" i="25"/>
  <c r="F4772" i="25"/>
  <c r="F4771" i="25"/>
  <c r="F4770" i="25"/>
  <c r="F4769" i="25"/>
  <c r="F4768" i="25"/>
  <c r="F4767" i="25"/>
  <c r="F4766" i="25"/>
  <c r="F4765" i="25"/>
  <c r="F4764" i="25"/>
  <c r="F4763" i="25"/>
  <c r="F4762" i="25"/>
  <c r="F4761" i="25"/>
  <c r="F4760" i="25"/>
  <c r="F4759" i="25"/>
  <c r="F4758" i="25"/>
  <c r="F4757" i="25"/>
  <c r="F4756" i="25"/>
  <c r="F4755" i="25"/>
  <c r="F4754" i="25"/>
  <c r="F4753" i="25"/>
  <c r="F4752" i="25"/>
  <c r="F4751" i="25"/>
  <c r="F4750" i="25"/>
  <c r="F4749" i="25"/>
  <c r="F4748" i="25"/>
  <c r="F4747" i="25"/>
  <c r="F4746" i="25"/>
  <c r="F4745" i="25"/>
  <c r="F4744" i="25"/>
  <c r="F4743" i="25"/>
  <c r="F4742" i="25"/>
  <c r="F4741" i="25"/>
  <c r="F4740" i="25"/>
  <c r="F4739" i="25"/>
  <c r="F4738" i="25"/>
  <c r="F4737" i="25"/>
  <c r="F4736" i="25"/>
  <c r="F4735" i="25"/>
  <c r="F4734" i="25"/>
  <c r="F4733" i="25"/>
  <c r="F4732" i="25"/>
  <c r="F4731" i="25"/>
  <c r="F4730" i="25"/>
  <c r="F4729" i="25"/>
  <c r="F4728" i="25"/>
  <c r="F4727" i="25"/>
  <c r="F4726" i="25"/>
  <c r="F4725" i="25"/>
  <c r="F4724" i="25"/>
  <c r="F4723" i="25"/>
  <c r="F4722" i="25"/>
  <c r="F4721" i="25"/>
  <c r="F4720" i="25"/>
  <c r="F4719" i="25"/>
  <c r="F4718" i="25"/>
  <c r="F4717" i="25"/>
  <c r="F4716" i="25"/>
  <c r="F4715" i="25"/>
  <c r="F4714" i="25"/>
  <c r="F4713" i="25"/>
  <c r="F4712" i="25"/>
  <c r="F4711" i="25"/>
  <c r="F4710" i="25"/>
  <c r="F4709" i="25"/>
  <c r="F4708" i="25"/>
  <c r="F4707" i="25"/>
  <c r="F4706" i="25"/>
  <c r="F4705" i="25"/>
  <c r="F4704" i="25"/>
  <c r="F4703" i="25"/>
  <c r="F4702" i="25"/>
  <c r="F4701" i="25"/>
  <c r="F4700" i="25"/>
  <c r="F4699" i="25"/>
  <c r="F4698" i="25"/>
  <c r="F4697" i="25"/>
  <c r="F4696" i="25"/>
  <c r="F4695" i="25"/>
  <c r="F4694" i="25"/>
  <c r="F4693" i="25"/>
  <c r="F4692" i="25"/>
  <c r="F4691" i="25"/>
  <c r="F4690" i="25"/>
  <c r="F4689" i="25"/>
  <c r="F4688" i="25"/>
  <c r="F4687" i="25"/>
  <c r="F4686" i="25"/>
  <c r="F4685" i="25"/>
  <c r="F4684" i="25"/>
  <c r="F4683" i="25"/>
  <c r="F4682" i="25"/>
  <c r="F4681" i="25"/>
  <c r="F4680" i="25"/>
  <c r="F4679" i="25"/>
  <c r="F4678" i="25"/>
  <c r="F4677" i="25"/>
  <c r="F4676" i="25"/>
  <c r="F4675" i="25"/>
  <c r="F4674" i="25"/>
  <c r="F4673" i="25"/>
  <c r="F4672" i="25"/>
  <c r="F4671" i="25"/>
  <c r="F4670" i="25"/>
  <c r="F4669" i="25"/>
  <c r="F4668" i="25"/>
  <c r="F4667" i="25"/>
  <c r="F4666" i="25"/>
  <c r="F4665" i="25"/>
  <c r="F4664" i="25"/>
  <c r="F4663" i="25"/>
  <c r="F4662" i="25"/>
  <c r="F4661" i="25"/>
  <c r="F4660" i="25"/>
  <c r="F4659" i="25"/>
  <c r="F4658" i="25"/>
  <c r="F4657" i="25"/>
  <c r="F4656" i="25"/>
  <c r="F4655" i="25"/>
  <c r="F4654" i="25"/>
  <c r="F4653" i="25"/>
  <c r="F4652" i="25"/>
  <c r="F4651" i="25"/>
  <c r="F4650" i="25"/>
  <c r="F4649" i="25"/>
  <c r="F4648" i="25"/>
  <c r="F4647" i="25"/>
  <c r="F4646" i="25"/>
  <c r="F4645" i="25"/>
  <c r="F4644" i="25"/>
  <c r="F4643" i="25"/>
  <c r="F4642" i="25"/>
  <c r="F4641" i="25"/>
  <c r="F4640" i="25"/>
  <c r="F4639" i="25"/>
  <c r="F4638" i="25"/>
  <c r="F4637" i="25"/>
  <c r="F4636" i="25"/>
  <c r="F4635" i="25"/>
  <c r="F4634" i="25"/>
  <c r="F4633" i="25"/>
  <c r="F4632" i="25"/>
  <c r="F4631" i="25"/>
  <c r="F4630" i="25"/>
  <c r="F4629" i="25"/>
  <c r="F4628" i="25"/>
  <c r="F4627" i="25"/>
  <c r="F4626" i="25"/>
  <c r="F4625" i="25"/>
  <c r="F4624" i="25"/>
  <c r="F4623" i="25"/>
  <c r="F4622" i="25"/>
  <c r="F4621" i="25"/>
  <c r="F4620" i="25"/>
  <c r="F4619" i="25"/>
  <c r="F4618" i="25"/>
  <c r="F4617" i="25"/>
  <c r="F4616" i="25"/>
  <c r="F4615" i="25"/>
  <c r="F4614" i="25"/>
  <c r="F4613" i="25"/>
  <c r="F4612" i="25"/>
  <c r="F4611" i="25"/>
  <c r="F4610" i="25"/>
  <c r="F4609" i="25"/>
  <c r="F4608" i="25"/>
  <c r="F4607" i="25"/>
  <c r="F4606" i="25"/>
  <c r="F4605" i="25"/>
  <c r="F4604" i="25"/>
  <c r="F4603" i="25"/>
  <c r="F4602" i="25"/>
  <c r="F4601" i="25"/>
  <c r="F4600" i="25"/>
  <c r="F4599" i="25"/>
  <c r="F4598" i="25"/>
  <c r="F4597" i="25"/>
  <c r="F4596" i="25"/>
  <c r="F4595" i="25"/>
  <c r="F4594" i="25"/>
  <c r="F4593" i="25"/>
  <c r="F4592" i="25"/>
  <c r="F4591" i="25"/>
  <c r="F4590" i="25"/>
  <c r="F4589" i="25"/>
  <c r="F4588" i="25"/>
  <c r="F4587" i="25"/>
  <c r="F4586" i="25"/>
  <c r="F4585" i="25"/>
  <c r="F4584" i="25"/>
  <c r="F4583" i="25"/>
  <c r="F4582" i="25"/>
  <c r="F4581" i="25"/>
  <c r="F4580" i="25"/>
  <c r="F4579" i="25"/>
  <c r="F4578" i="25"/>
  <c r="F4577" i="25"/>
  <c r="F4576" i="25"/>
  <c r="F4575" i="25"/>
  <c r="F4574" i="25"/>
  <c r="F4573" i="25"/>
  <c r="F4572" i="25"/>
  <c r="F4571" i="25"/>
  <c r="F4570" i="25"/>
  <c r="F4569" i="25"/>
  <c r="F4568" i="25"/>
  <c r="F4567" i="25"/>
  <c r="F4566" i="25"/>
  <c r="F4565" i="25"/>
  <c r="F4564" i="25"/>
  <c r="F4563" i="25"/>
  <c r="F4562" i="25"/>
  <c r="F4561" i="25"/>
  <c r="F4560" i="25"/>
  <c r="F4559" i="25"/>
  <c r="F4558" i="25"/>
  <c r="F4557" i="25"/>
  <c r="F4556" i="25"/>
  <c r="F4555" i="25"/>
  <c r="F4554" i="25"/>
  <c r="F4553" i="25"/>
  <c r="F4552" i="25"/>
  <c r="F4551" i="25"/>
  <c r="F4550" i="25"/>
  <c r="F4549" i="25"/>
  <c r="F4548" i="25"/>
  <c r="F4547" i="25"/>
  <c r="F4546" i="25"/>
  <c r="F4545" i="25"/>
  <c r="F4544" i="25"/>
  <c r="F4543" i="25"/>
  <c r="F4542" i="25"/>
  <c r="F4541" i="25"/>
  <c r="F4540" i="25"/>
  <c r="F4539" i="25"/>
  <c r="F4538" i="25"/>
  <c r="F4537" i="25"/>
  <c r="F4536" i="25"/>
  <c r="F4535" i="25"/>
  <c r="F4534" i="25"/>
  <c r="F4533" i="25"/>
  <c r="F4532" i="25"/>
  <c r="F4531" i="25"/>
  <c r="F4530" i="25"/>
  <c r="F4529" i="25"/>
  <c r="F4528" i="25"/>
  <c r="F4527" i="25"/>
  <c r="F4526" i="25"/>
  <c r="F4525" i="25"/>
  <c r="F4524" i="25"/>
  <c r="F4523" i="25"/>
  <c r="F4522" i="25"/>
  <c r="F4521" i="25"/>
  <c r="F4520" i="25"/>
  <c r="F4519" i="25"/>
  <c r="F4518" i="25"/>
  <c r="F4517" i="25"/>
  <c r="F4516" i="25"/>
  <c r="F4515" i="25"/>
  <c r="F4514" i="25"/>
  <c r="F4513" i="25"/>
  <c r="F4512" i="25"/>
  <c r="F4511" i="25"/>
  <c r="F4510" i="25"/>
  <c r="F4509" i="25"/>
  <c r="F4508" i="25"/>
  <c r="F4507" i="25"/>
  <c r="F4506" i="25"/>
  <c r="F4505" i="25"/>
  <c r="F4504" i="25"/>
  <c r="F4503" i="25"/>
  <c r="F4502" i="25"/>
  <c r="F4501" i="25"/>
  <c r="F4500" i="25"/>
  <c r="F4499" i="25"/>
  <c r="F4498" i="25"/>
  <c r="F4497" i="25"/>
  <c r="F4496" i="25"/>
  <c r="F4495" i="25"/>
  <c r="F4494" i="25"/>
  <c r="F4493" i="25"/>
  <c r="F4492" i="25"/>
  <c r="F4491" i="25"/>
  <c r="F4490" i="25"/>
  <c r="F4489" i="25"/>
  <c r="F4488" i="25"/>
  <c r="F4487" i="25"/>
  <c r="F4486" i="25"/>
  <c r="F4485" i="25"/>
  <c r="F4484" i="25"/>
  <c r="F4483" i="25"/>
  <c r="F4482" i="25"/>
  <c r="F4481" i="25"/>
  <c r="F4480" i="25"/>
  <c r="F4479" i="25"/>
  <c r="F4478" i="25"/>
  <c r="F4477" i="25"/>
  <c r="F4476" i="25"/>
  <c r="F4475" i="25"/>
  <c r="F4474" i="25"/>
  <c r="F4473" i="25"/>
  <c r="F4472" i="25"/>
  <c r="F4471" i="25"/>
  <c r="F4470" i="25"/>
  <c r="F4469" i="25"/>
  <c r="F4468" i="25"/>
  <c r="F4467" i="25"/>
  <c r="F4466" i="25"/>
  <c r="F4465" i="25"/>
  <c r="F4464" i="25"/>
  <c r="F4463" i="25"/>
  <c r="F4462" i="25"/>
  <c r="F4461" i="25"/>
  <c r="F4460" i="25"/>
  <c r="F4459" i="25"/>
  <c r="F4458" i="25"/>
  <c r="F4457" i="25"/>
  <c r="F4456" i="25"/>
  <c r="F4455" i="25"/>
  <c r="F4454" i="25"/>
  <c r="F4453" i="25"/>
  <c r="F4452" i="25"/>
  <c r="F4451" i="25"/>
  <c r="F4450" i="25"/>
  <c r="F4449" i="25"/>
  <c r="F4448" i="25"/>
  <c r="F4447" i="25"/>
  <c r="F4446" i="25"/>
  <c r="F4445" i="25"/>
  <c r="F4444" i="25"/>
  <c r="F4443" i="25"/>
  <c r="F4442" i="25"/>
  <c r="F4441" i="25"/>
  <c r="F4440" i="25"/>
  <c r="F4439" i="25"/>
  <c r="F4438" i="25"/>
  <c r="F4437" i="25"/>
  <c r="F4436" i="25"/>
  <c r="F4435" i="25"/>
  <c r="F4434" i="25"/>
  <c r="F4433" i="25"/>
  <c r="F4432" i="25"/>
  <c r="F4431" i="25"/>
  <c r="F4430" i="25"/>
  <c r="F4429" i="25"/>
  <c r="F4428" i="25"/>
  <c r="F4427" i="25"/>
  <c r="F4426" i="25"/>
  <c r="F4425" i="25"/>
  <c r="F4424" i="25"/>
  <c r="F4423" i="25"/>
  <c r="F4422" i="25"/>
  <c r="F4421" i="25"/>
  <c r="F4420" i="25"/>
  <c r="F4419" i="25"/>
  <c r="F4418" i="25"/>
  <c r="F4417" i="25"/>
  <c r="F4416" i="25"/>
  <c r="F4415" i="25"/>
  <c r="F4414" i="25"/>
  <c r="F4413" i="25"/>
  <c r="F4412" i="25"/>
  <c r="F4411" i="25"/>
  <c r="F4410" i="25"/>
  <c r="F4409" i="25"/>
  <c r="F4408" i="25"/>
  <c r="F4407" i="25"/>
  <c r="F4406" i="25"/>
  <c r="F4405" i="25"/>
  <c r="F4404" i="25"/>
  <c r="F4403" i="25"/>
  <c r="F4402" i="25"/>
  <c r="F4401" i="25"/>
  <c r="F4400" i="25"/>
  <c r="F4399" i="25"/>
  <c r="F4398" i="25"/>
  <c r="F4397" i="25"/>
  <c r="F4396" i="25"/>
  <c r="F4395" i="25"/>
  <c r="F4394" i="25"/>
  <c r="F4393" i="25"/>
  <c r="F4392" i="25"/>
  <c r="F4391" i="25"/>
  <c r="F4390" i="25"/>
  <c r="F4389" i="25"/>
  <c r="F4388" i="25"/>
  <c r="F4387" i="25"/>
  <c r="F4386" i="25"/>
  <c r="F4385" i="25"/>
  <c r="F4384" i="25"/>
  <c r="F4383" i="25"/>
  <c r="F4382" i="25"/>
  <c r="F4381" i="25"/>
  <c r="F4380" i="25"/>
  <c r="F4379" i="25"/>
  <c r="F4378" i="25"/>
  <c r="F4377" i="25"/>
  <c r="F4376" i="25"/>
  <c r="F4375" i="25"/>
  <c r="F4374" i="25"/>
  <c r="F4373" i="25"/>
  <c r="F4372" i="25"/>
  <c r="F4371" i="25"/>
  <c r="F4370" i="25"/>
  <c r="F4369" i="25"/>
  <c r="F4368" i="25"/>
  <c r="F4367" i="25"/>
  <c r="F4366" i="25"/>
  <c r="F4365" i="25"/>
  <c r="F4364" i="25"/>
  <c r="F4363" i="25"/>
  <c r="F4362" i="25"/>
  <c r="F4361" i="25"/>
  <c r="F4360" i="25"/>
  <c r="F4359" i="25"/>
  <c r="F4358" i="25"/>
  <c r="F4357" i="25"/>
  <c r="F4356" i="25"/>
  <c r="F4355" i="25"/>
  <c r="F4354" i="25"/>
  <c r="F4353" i="25"/>
  <c r="F4352" i="25"/>
  <c r="F4351" i="25"/>
  <c r="F4350" i="25"/>
  <c r="F4349" i="25"/>
  <c r="F4348" i="25"/>
  <c r="F4347" i="25"/>
  <c r="F4346" i="25"/>
  <c r="F4345" i="25"/>
  <c r="F4344" i="25"/>
  <c r="F4343" i="25"/>
  <c r="F4342" i="25"/>
  <c r="F4341" i="25"/>
  <c r="F4340" i="25"/>
  <c r="F4339" i="25"/>
  <c r="F4338" i="25"/>
  <c r="F4337" i="25"/>
  <c r="F4336" i="25"/>
  <c r="F4335" i="25"/>
  <c r="F4334" i="25"/>
  <c r="F4333" i="25"/>
  <c r="F4332" i="25"/>
  <c r="F4331" i="25"/>
  <c r="F4330" i="25"/>
  <c r="F4329" i="25"/>
  <c r="F4328" i="25"/>
  <c r="F4327" i="25"/>
  <c r="F4326" i="25"/>
  <c r="F4325" i="25"/>
  <c r="F4324" i="25"/>
  <c r="F4323" i="25"/>
  <c r="F4322" i="25"/>
  <c r="F4321" i="25"/>
  <c r="F4320" i="25"/>
  <c r="F4319" i="25"/>
  <c r="F4318" i="25"/>
  <c r="F4317" i="25"/>
  <c r="F4316" i="25"/>
  <c r="F4315" i="25"/>
  <c r="F4314" i="25"/>
  <c r="F4313" i="25"/>
  <c r="F4312" i="25"/>
  <c r="F4311" i="25"/>
  <c r="F4310" i="25"/>
  <c r="F4309" i="25"/>
  <c r="F4308" i="25"/>
  <c r="F4307" i="25"/>
  <c r="F4306" i="25"/>
  <c r="F4305" i="25"/>
  <c r="F4304" i="25"/>
  <c r="F4303" i="25"/>
  <c r="F4302" i="25"/>
  <c r="F4301" i="25"/>
  <c r="F4300" i="25"/>
  <c r="F4299" i="25"/>
  <c r="F4298" i="25"/>
  <c r="F4297" i="25"/>
  <c r="F4296" i="25"/>
  <c r="F4295" i="25"/>
  <c r="F4294" i="25"/>
  <c r="F4293" i="25"/>
  <c r="F4292" i="25"/>
  <c r="F4291" i="25"/>
  <c r="F4290" i="25"/>
  <c r="F4289" i="25"/>
  <c r="F4288" i="25"/>
  <c r="F4287" i="25"/>
  <c r="F4286" i="25"/>
  <c r="F4285" i="25"/>
  <c r="F4284" i="25"/>
  <c r="F4283" i="25"/>
  <c r="F4282" i="25"/>
  <c r="F4281" i="25"/>
  <c r="F4280" i="25"/>
  <c r="F4279" i="25"/>
  <c r="F4278" i="25"/>
  <c r="F4277" i="25"/>
  <c r="F4276" i="25"/>
  <c r="F4275" i="25"/>
  <c r="F4274" i="25"/>
  <c r="F4273" i="25"/>
  <c r="F4272" i="25"/>
  <c r="F4271" i="25"/>
  <c r="F4270" i="25"/>
  <c r="F4269" i="25"/>
  <c r="F4268" i="25"/>
  <c r="F4267" i="25"/>
  <c r="F4266" i="25"/>
  <c r="F4265" i="25"/>
  <c r="F4264" i="25"/>
  <c r="F4263" i="25"/>
  <c r="F4262" i="25"/>
  <c r="F4261" i="25"/>
  <c r="F4260" i="25"/>
  <c r="F4259" i="25"/>
  <c r="F4258" i="25"/>
  <c r="F4257" i="25"/>
  <c r="F4256" i="25"/>
  <c r="F4255" i="25"/>
  <c r="F4254" i="25"/>
  <c r="F4253" i="25"/>
  <c r="F4252" i="25"/>
  <c r="F4251" i="25"/>
  <c r="F4250" i="25"/>
  <c r="F4249" i="25"/>
  <c r="F4248" i="25"/>
  <c r="F4247" i="25"/>
  <c r="F4246" i="25"/>
  <c r="F4245" i="25"/>
  <c r="F4244" i="25"/>
  <c r="F4243" i="25"/>
  <c r="F4242" i="25"/>
  <c r="F4241" i="25"/>
  <c r="F4240" i="25"/>
  <c r="F4239" i="25"/>
  <c r="F4238" i="25"/>
  <c r="F4237" i="25"/>
  <c r="F4236" i="25"/>
  <c r="F4235" i="25"/>
  <c r="F4234" i="25"/>
  <c r="F4233" i="25"/>
  <c r="F4232" i="25"/>
  <c r="F4231" i="25"/>
  <c r="F4230" i="25"/>
  <c r="F4229" i="25"/>
  <c r="F4228" i="25"/>
  <c r="F4227" i="25"/>
  <c r="F4226" i="25"/>
  <c r="F4225" i="25"/>
  <c r="F4224" i="25"/>
  <c r="F4223" i="25"/>
  <c r="F4222" i="25"/>
  <c r="F4221" i="25"/>
  <c r="F4220" i="25"/>
  <c r="F4219" i="25"/>
  <c r="F4218" i="25"/>
  <c r="F4217" i="25"/>
  <c r="F4216" i="25"/>
  <c r="F4215" i="25"/>
  <c r="F4214" i="25"/>
  <c r="F4213" i="25"/>
  <c r="F4212" i="25"/>
  <c r="F4211" i="25"/>
  <c r="F4210" i="25"/>
  <c r="F4209" i="25"/>
  <c r="F4208" i="25"/>
  <c r="F4207" i="25"/>
  <c r="F4206" i="25"/>
  <c r="F4205" i="25"/>
  <c r="F4204" i="25"/>
  <c r="F4203" i="25"/>
  <c r="F4202" i="25"/>
  <c r="F4201" i="25"/>
  <c r="F4200" i="25"/>
  <c r="F4199" i="25"/>
  <c r="F4198" i="25"/>
  <c r="F4197" i="25"/>
  <c r="F4196" i="25"/>
  <c r="F4195" i="25"/>
  <c r="F4194" i="25"/>
  <c r="F4193" i="25"/>
  <c r="F4192" i="25"/>
  <c r="F4191" i="25"/>
  <c r="F4190" i="25"/>
  <c r="F4189" i="25"/>
  <c r="F4188" i="25"/>
  <c r="F4187" i="25"/>
  <c r="F4186" i="25"/>
  <c r="F4185" i="25"/>
  <c r="F4184" i="25"/>
  <c r="F4183" i="25"/>
  <c r="F4182" i="25"/>
  <c r="F4181" i="25"/>
  <c r="F4180" i="25"/>
  <c r="F4179" i="25"/>
  <c r="F4178" i="25"/>
  <c r="F4177" i="25"/>
  <c r="F4176" i="25"/>
  <c r="F4175" i="25"/>
  <c r="F4174" i="25"/>
  <c r="F4173" i="25"/>
  <c r="F4172" i="25"/>
  <c r="F4171" i="25"/>
  <c r="F4170" i="25"/>
  <c r="F4169" i="25"/>
  <c r="F4168" i="25"/>
  <c r="F4167" i="25"/>
  <c r="F4166" i="25"/>
  <c r="F4165" i="25"/>
  <c r="F4164" i="25"/>
  <c r="F4163" i="25"/>
  <c r="F4162" i="25"/>
  <c r="F4161" i="25"/>
  <c r="F4160" i="25"/>
  <c r="F4159" i="25"/>
  <c r="F4158" i="25"/>
  <c r="F4157" i="25"/>
  <c r="F4156" i="25"/>
  <c r="F4155" i="25"/>
  <c r="F4154" i="25"/>
  <c r="F4153" i="25"/>
  <c r="F4152" i="25"/>
  <c r="F4151" i="25"/>
  <c r="F4150" i="25"/>
  <c r="F4149" i="25"/>
  <c r="F4148" i="25"/>
  <c r="F4147" i="25"/>
  <c r="F4146" i="25"/>
  <c r="F4145" i="25"/>
  <c r="F4144" i="25"/>
  <c r="F4143" i="25"/>
  <c r="F4142" i="25"/>
  <c r="F4141" i="25"/>
  <c r="F4140" i="25"/>
  <c r="F4139" i="25"/>
  <c r="F4138" i="25"/>
  <c r="F4137" i="25"/>
  <c r="F4136" i="25"/>
  <c r="F4135" i="25"/>
  <c r="F4134" i="25"/>
  <c r="F4133" i="25"/>
  <c r="F4132" i="25"/>
  <c r="F4131" i="25"/>
  <c r="F4130" i="25"/>
  <c r="F4129" i="25"/>
  <c r="F4128" i="25"/>
  <c r="F4127" i="25"/>
  <c r="F4126" i="25"/>
  <c r="F4125" i="25"/>
  <c r="F4124" i="25"/>
  <c r="F4123" i="25"/>
  <c r="F4122" i="25"/>
  <c r="F4121" i="25"/>
  <c r="F4120" i="25"/>
  <c r="F4119" i="25"/>
  <c r="F4118" i="25"/>
  <c r="F4117" i="25"/>
  <c r="F4116" i="25"/>
  <c r="F4115" i="25"/>
  <c r="F4114" i="25"/>
  <c r="F4113" i="25"/>
  <c r="F4112" i="25"/>
  <c r="F4111" i="25"/>
  <c r="F4110" i="25"/>
  <c r="F4109" i="25"/>
  <c r="F4108" i="25"/>
  <c r="F4107" i="25"/>
  <c r="F4106" i="25"/>
  <c r="F4105" i="25"/>
  <c r="F4104" i="25"/>
  <c r="F4103" i="25"/>
  <c r="F4102" i="25"/>
  <c r="F4101" i="25"/>
  <c r="F4100" i="25"/>
  <c r="F4099" i="25"/>
  <c r="F4098" i="25"/>
  <c r="F4097" i="25"/>
  <c r="F4096" i="25"/>
  <c r="F4095" i="25"/>
  <c r="F4094" i="25"/>
  <c r="F4093" i="25"/>
  <c r="F4092" i="25"/>
  <c r="F4091" i="25"/>
  <c r="F4090" i="25"/>
  <c r="F4089" i="25"/>
  <c r="F4088" i="25"/>
  <c r="F4087" i="25"/>
  <c r="F4086" i="25"/>
  <c r="F4085" i="25"/>
  <c r="F4084" i="25"/>
  <c r="F4083" i="25"/>
  <c r="F4082" i="25"/>
  <c r="F4081" i="25"/>
  <c r="F4080" i="25"/>
  <c r="F4079" i="25"/>
  <c r="F4078" i="25"/>
  <c r="F4077" i="25"/>
  <c r="F4076" i="25"/>
  <c r="F4075" i="25"/>
  <c r="F4074" i="25"/>
  <c r="F4073" i="25"/>
  <c r="F4072" i="25"/>
  <c r="F4071" i="25"/>
  <c r="F4070" i="25"/>
  <c r="F4069" i="25"/>
  <c r="F4068" i="25"/>
  <c r="F4067" i="25"/>
  <c r="F4066" i="25"/>
  <c r="F4065" i="25"/>
  <c r="F4064" i="25"/>
  <c r="F4063" i="25"/>
  <c r="F4062" i="25"/>
  <c r="F4061" i="25"/>
  <c r="F4060" i="25"/>
  <c r="F4059" i="25"/>
  <c r="F4058" i="25"/>
  <c r="F4057" i="25"/>
  <c r="F4056" i="25"/>
  <c r="F4055" i="25"/>
  <c r="F4054" i="25"/>
  <c r="F4053" i="25"/>
  <c r="F4052" i="25"/>
  <c r="F4051" i="25"/>
  <c r="F4050" i="25"/>
  <c r="F4049" i="25"/>
  <c r="F4048" i="25"/>
  <c r="F4047" i="25"/>
  <c r="F4046" i="25"/>
  <c r="F4045" i="25"/>
  <c r="F4044" i="25"/>
  <c r="F4043" i="25"/>
  <c r="F4042" i="25"/>
  <c r="F4041" i="25"/>
  <c r="F4040" i="25"/>
  <c r="F4039" i="25"/>
  <c r="F4038" i="25"/>
  <c r="F4037" i="25"/>
  <c r="F4036" i="25"/>
  <c r="F4035" i="25"/>
  <c r="F4034" i="25"/>
  <c r="F4033" i="25"/>
  <c r="F4032" i="25"/>
  <c r="F4031" i="25"/>
  <c r="F4030" i="25"/>
  <c r="F4029" i="25"/>
  <c r="F4028" i="25"/>
  <c r="F4027" i="25"/>
  <c r="F4026" i="25"/>
  <c r="F4025" i="25"/>
  <c r="F4024" i="25"/>
  <c r="F4023" i="25"/>
  <c r="F4022" i="25"/>
  <c r="F4021" i="25"/>
  <c r="F4020" i="25"/>
  <c r="F4019" i="25"/>
  <c r="F4018" i="25"/>
  <c r="F4017" i="25"/>
  <c r="F4016" i="25"/>
  <c r="F4015" i="25"/>
  <c r="F4014" i="25"/>
  <c r="F4013" i="25"/>
  <c r="F4012" i="25"/>
  <c r="F4011" i="25"/>
  <c r="F4010" i="25"/>
  <c r="F4009" i="25"/>
  <c r="F4008" i="25"/>
  <c r="F4007" i="25"/>
  <c r="F4006" i="25"/>
  <c r="F4005" i="25"/>
  <c r="F4004" i="25"/>
  <c r="F4003" i="25"/>
  <c r="F4002" i="25"/>
  <c r="F4001" i="25"/>
  <c r="F4000" i="25"/>
  <c r="F3999" i="25"/>
  <c r="F3998" i="25"/>
  <c r="F3997" i="25"/>
  <c r="F3996" i="25"/>
  <c r="F3995" i="25"/>
  <c r="F3994" i="25"/>
  <c r="F3993" i="25"/>
  <c r="F3992" i="25"/>
  <c r="F3991" i="25"/>
  <c r="F3990" i="25"/>
  <c r="F3989" i="25"/>
  <c r="F3988" i="25"/>
  <c r="F3987" i="25"/>
  <c r="F3986" i="25"/>
  <c r="F3985" i="25"/>
  <c r="F3984" i="25"/>
  <c r="F3983" i="25"/>
  <c r="F3982" i="25"/>
  <c r="F3981" i="25"/>
  <c r="F3980" i="25"/>
  <c r="F3979" i="25"/>
  <c r="F3978" i="25"/>
  <c r="F3977" i="25"/>
  <c r="F3976" i="25"/>
  <c r="F3975" i="25"/>
  <c r="F3974" i="25"/>
  <c r="F3973" i="25"/>
  <c r="F3972" i="25"/>
  <c r="F3971" i="25"/>
  <c r="F3970" i="25"/>
  <c r="F3969" i="25"/>
  <c r="F3968" i="25"/>
  <c r="F3967" i="25"/>
  <c r="F3966" i="25"/>
  <c r="F3965" i="25"/>
  <c r="F3964" i="25"/>
  <c r="F3963" i="25"/>
  <c r="F3962" i="25"/>
  <c r="F3961" i="25"/>
  <c r="F3960" i="25"/>
  <c r="F3959" i="25"/>
  <c r="F3958" i="25"/>
  <c r="F3957" i="25"/>
  <c r="F3956" i="25"/>
  <c r="F3955" i="25"/>
  <c r="F3954" i="25"/>
  <c r="F3953" i="25"/>
  <c r="F3952" i="25"/>
  <c r="F3951" i="25"/>
  <c r="F3950" i="25"/>
  <c r="F3949" i="25"/>
  <c r="F3948" i="25"/>
  <c r="F3947" i="25"/>
  <c r="F3946" i="25"/>
  <c r="F3945" i="25"/>
  <c r="F3944" i="25"/>
  <c r="F3943" i="25"/>
  <c r="F3942" i="25"/>
  <c r="F3941" i="25"/>
  <c r="F3940" i="25"/>
  <c r="F3939" i="25"/>
  <c r="F3938" i="25"/>
  <c r="F3937" i="25"/>
  <c r="F3936" i="25"/>
  <c r="F3935" i="25"/>
  <c r="F3934" i="25"/>
  <c r="F3933" i="25"/>
  <c r="F3932" i="25"/>
  <c r="F3931" i="25"/>
  <c r="F3930" i="25"/>
  <c r="F3929" i="25"/>
  <c r="F3928" i="25"/>
  <c r="F3927" i="25"/>
  <c r="F3926" i="25"/>
  <c r="F3925" i="25"/>
  <c r="F3924" i="25"/>
  <c r="F3923" i="25"/>
  <c r="F3922" i="25"/>
  <c r="F3921" i="25"/>
  <c r="F3920" i="25"/>
  <c r="F3919" i="25"/>
  <c r="F3918" i="25"/>
  <c r="F3917" i="25"/>
  <c r="F3916" i="25"/>
  <c r="F3915" i="25"/>
  <c r="F3914" i="25"/>
  <c r="F3913" i="25"/>
  <c r="F3912" i="25"/>
  <c r="F3911" i="25"/>
  <c r="F3910" i="25"/>
  <c r="F3909" i="25"/>
  <c r="F3908" i="25"/>
  <c r="F3907" i="25"/>
  <c r="F3906" i="25"/>
  <c r="F3905" i="25"/>
  <c r="F3904" i="25"/>
  <c r="F3903" i="25"/>
  <c r="F3902" i="25"/>
  <c r="F3901" i="25"/>
  <c r="F3900" i="25"/>
  <c r="F3899" i="25"/>
  <c r="F3898" i="25"/>
  <c r="F3897" i="25"/>
  <c r="F3896" i="25"/>
  <c r="F3895" i="25"/>
  <c r="F3894" i="25"/>
  <c r="F3893" i="25"/>
  <c r="F3892" i="25"/>
  <c r="F3891" i="25"/>
  <c r="F3890" i="25"/>
  <c r="F3889" i="25"/>
  <c r="F3888" i="25"/>
  <c r="F3887" i="25"/>
  <c r="F3886" i="25"/>
  <c r="F3885" i="25"/>
  <c r="F3884" i="25"/>
  <c r="F3883" i="25"/>
  <c r="F3882" i="25"/>
  <c r="F3881" i="25"/>
  <c r="F3880" i="25"/>
  <c r="F3879" i="25"/>
  <c r="F3878" i="25"/>
  <c r="F3877" i="25"/>
  <c r="F3876" i="25"/>
  <c r="F3875" i="25"/>
  <c r="F3874" i="25"/>
  <c r="F3873" i="25"/>
  <c r="F3872" i="25"/>
  <c r="F3871" i="25"/>
  <c r="F3870" i="25"/>
  <c r="F3869" i="25"/>
  <c r="F3868" i="25"/>
  <c r="F3867" i="25"/>
  <c r="F3866" i="25"/>
  <c r="F3865" i="25"/>
  <c r="F3864" i="25"/>
  <c r="F3863" i="25"/>
  <c r="F3862" i="25"/>
  <c r="F3861" i="25"/>
  <c r="F3860" i="25"/>
  <c r="F3859" i="25"/>
  <c r="F3858" i="25"/>
  <c r="F3857" i="25"/>
  <c r="F3856" i="25"/>
  <c r="F3855" i="25"/>
  <c r="F3854" i="25"/>
  <c r="F3853" i="25"/>
  <c r="F3852" i="25"/>
  <c r="F3851" i="25"/>
  <c r="F3850" i="25"/>
  <c r="F3849" i="25"/>
  <c r="F3848" i="25"/>
  <c r="F3847" i="25"/>
  <c r="F3846" i="25"/>
  <c r="F3845" i="25"/>
  <c r="F3844" i="25"/>
  <c r="F3843" i="25"/>
  <c r="F3842" i="25"/>
  <c r="F3841" i="25"/>
  <c r="F3840" i="25"/>
  <c r="F3839" i="25"/>
  <c r="F3838" i="25"/>
  <c r="F3837" i="25"/>
  <c r="F3836" i="25"/>
  <c r="F3835" i="25"/>
  <c r="F3834" i="25"/>
  <c r="F3833" i="25"/>
  <c r="F3832" i="25"/>
  <c r="F3831" i="25"/>
  <c r="F3830" i="25"/>
  <c r="F3829" i="25"/>
  <c r="F3828" i="25"/>
  <c r="F3827" i="25"/>
  <c r="F3826" i="25"/>
  <c r="F3825" i="25"/>
  <c r="F3824" i="25"/>
  <c r="F3823" i="25"/>
  <c r="F3822" i="25"/>
  <c r="F3821" i="25"/>
  <c r="F3820" i="25"/>
  <c r="F3819" i="25"/>
  <c r="F3818" i="25"/>
  <c r="F3817" i="25"/>
  <c r="F3816" i="25"/>
  <c r="F3815" i="25"/>
  <c r="F3814" i="25"/>
  <c r="F3813" i="25"/>
  <c r="F3812" i="25"/>
  <c r="F3811" i="25"/>
  <c r="F3810" i="25"/>
  <c r="F3809" i="25"/>
  <c r="F3808" i="25"/>
  <c r="F3807" i="25"/>
  <c r="F3806" i="25"/>
  <c r="F3805" i="25"/>
  <c r="F3804" i="25"/>
  <c r="F3803" i="25"/>
  <c r="F3802" i="25"/>
  <c r="F3801" i="25"/>
  <c r="F3800" i="25"/>
  <c r="F3799" i="25"/>
  <c r="F3798" i="25"/>
  <c r="F3797" i="25"/>
  <c r="F3796" i="25"/>
  <c r="F3795" i="25"/>
  <c r="F3794" i="25"/>
  <c r="F3793" i="25"/>
  <c r="F3792" i="25"/>
  <c r="F3791" i="25"/>
  <c r="F3790" i="25"/>
  <c r="F3789" i="25"/>
  <c r="F3788" i="25"/>
  <c r="F3787" i="25"/>
  <c r="F3786" i="25"/>
  <c r="F3785" i="25"/>
  <c r="F3784" i="25"/>
  <c r="F3783" i="25"/>
  <c r="F3782" i="25"/>
  <c r="F3781" i="25"/>
  <c r="F3780" i="25"/>
  <c r="F3779" i="25"/>
  <c r="F3778" i="25"/>
  <c r="F3777" i="25"/>
  <c r="F3776" i="25"/>
  <c r="F3775" i="25"/>
  <c r="F3774" i="25"/>
  <c r="F3773" i="25"/>
  <c r="F3772" i="25"/>
  <c r="F3771" i="25"/>
  <c r="F3770" i="25"/>
  <c r="F3769" i="25"/>
  <c r="F3768" i="25"/>
  <c r="F3767" i="25"/>
  <c r="F3766" i="25"/>
  <c r="F3765" i="25"/>
  <c r="F3764" i="25"/>
  <c r="F3763" i="25"/>
  <c r="F3762" i="25"/>
  <c r="F3761" i="25"/>
  <c r="F3760" i="25"/>
  <c r="F3759" i="25"/>
  <c r="F3758" i="25"/>
  <c r="F3757" i="25"/>
  <c r="F3756" i="25"/>
  <c r="F3755" i="25"/>
  <c r="F3754" i="25"/>
  <c r="F3753" i="25"/>
  <c r="F3752" i="25"/>
  <c r="F3751" i="25"/>
  <c r="F3750" i="25"/>
  <c r="F3749" i="25"/>
  <c r="F3748" i="25"/>
  <c r="F3747" i="25"/>
  <c r="F3746" i="25"/>
  <c r="F3745" i="25"/>
  <c r="F3744" i="25"/>
  <c r="F3743" i="25"/>
  <c r="F3742" i="25"/>
  <c r="F3741" i="25"/>
  <c r="F3740" i="25"/>
  <c r="F3739" i="25"/>
  <c r="F3738" i="25"/>
  <c r="F3737" i="25"/>
  <c r="F3736" i="25"/>
  <c r="F3735" i="25"/>
  <c r="F3734" i="25"/>
  <c r="F3733" i="25"/>
  <c r="F3732" i="25"/>
  <c r="F3731" i="25"/>
  <c r="F3730" i="25"/>
  <c r="F3729" i="25"/>
  <c r="F3728" i="25"/>
  <c r="F3727" i="25"/>
  <c r="F3726" i="25"/>
  <c r="F3725" i="25"/>
  <c r="F3724" i="25"/>
  <c r="F3723" i="25"/>
  <c r="F3722" i="25"/>
  <c r="F3721" i="25"/>
  <c r="F3720" i="25"/>
  <c r="F3719" i="25"/>
  <c r="F3718" i="25"/>
  <c r="F3717" i="25"/>
  <c r="F3716" i="25"/>
  <c r="F3715" i="25"/>
  <c r="F3714" i="25"/>
  <c r="F3713" i="25"/>
  <c r="F3712" i="25"/>
  <c r="F3711" i="25"/>
  <c r="F3710" i="25"/>
  <c r="F3709" i="25"/>
  <c r="F3708" i="25"/>
  <c r="F3707" i="25"/>
  <c r="F3706" i="25"/>
  <c r="F3705" i="25"/>
  <c r="F3704" i="25"/>
  <c r="F3703" i="25"/>
  <c r="F3702" i="25"/>
  <c r="F3701" i="25"/>
  <c r="F3700" i="25"/>
  <c r="F3699" i="25"/>
  <c r="F3698" i="25"/>
  <c r="F3697" i="25"/>
  <c r="F3696" i="25"/>
  <c r="F3695" i="25"/>
  <c r="F3694" i="25"/>
  <c r="F3693" i="25"/>
  <c r="F3692" i="25"/>
  <c r="F3691" i="25"/>
  <c r="F3690" i="25"/>
  <c r="F3689" i="25"/>
  <c r="F3688" i="25"/>
  <c r="F3687" i="25"/>
  <c r="F3686" i="25"/>
  <c r="F3685" i="25"/>
  <c r="F3684" i="25"/>
  <c r="F3683" i="25"/>
  <c r="F3682" i="25"/>
  <c r="F3681" i="25"/>
  <c r="F3680" i="25"/>
  <c r="F3679" i="25"/>
  <c r="F3678" i="25"/>
  <c r="F3677" i="25"/>
  <c r="F3676" i="25"/>
  <c r="F3675" i="25"/>
  <c r="F3674" i="25"/>
  <c r="F3673" i="25"/>
  <c r="F3672" i="25"/>
  <c r="F3671" i="25"/>
  <c r="F3670" i="25"/>
  <c r="F3669" i="25"/>
  <c r="F3668" i="25"/>
  <c r="F3667" i="25"/>
  <c r="F3666" i="25"/>
  <c r="F3665" i="25"/>
  <c r="F3664" i="25"/>
  <c r="F3663" i="25"/>
  <c r="F3662" i="25"/>
  <c r="F3661" i="25"/>
  <c r="F3660" i="25"/>
  <c r="F3659" i="25"/>
  <c r="F3658" i="25"/>
  <c r="F3657" i="25"/>
  <c r="F3656" i="25"/>
  <c r="F3655" i="25"/>
  <c r="F3654" i="25"/>
  <c r="F3653" i="25"/>
  <c r="F3652" i="25"/>
  <c r="F3651" i="25"/>
  <c r="F3650" i="25"/>
  <c r="F3649" i="25"/>
  <c r="F3648" i="25"/>
  <c r="F3647" i="25"/>
  <c r="F3646" i="25"/>
  <c r="F3645" i="25"/>
  <c r="F3644" i="25"/>
  <c r="F3643" i="25"/>
  <c r="F3642" i="25"/>
  <c r="F3641" i="25"/>
  <c r="F3640" i="25"/>
  <c r="F3639" i="25"/>
  <c r="F3638" i="25"/>
  <c r="F3637" i="25"/>
  <c r="F3636" i="25"/>
  <c r="F3635" i="25"/>
  <c r="F3634" i="25"/>
  <c r="F3633" i="25"/>
  <c r="F3632" i="25"/>
  <c r="F3631" i="25"/>
  <c r="F3630" i="25"/>
  <c r="F3629" i="25"/>
  <c r="F3628" i="25"/>
  <c r="F3627" i="25"/>
  <c r="F3626" i="25"/>
  <c r="F3625" i="25"/>
  <c r="F3624" i="25"/>
  <c r="F3623" i="25"/>
  <c r="F3622" i="25"/>
  <c r="F3621" i="25"/>
  <c r="F3620" i="25"/>
  <c r="F3619" i="25"/>
  <c r="F3618" i="25"/>
  <c r="F3617" i="25"/>
  <c r="F3616" i="25"/>
  <c r="F3615" i="25"/>
  <c r="F3614" i="25"/>
  <c r="F3613" i="25"/>
  <c r="F3612" i="25"/>
  <c r="F3611" i="25"/>
  <c r="F3610" i="25"/>
  <c r="F3609" i="25"/>
  <c r="F3608" i="25"/>
  <c r="F3607" i="25"/>
  <c r="F3606" i="25"/>
  <c r="F3605" i="25"/>
  <c r="F3604" i="25"/>
  <c r="F3603" i="25"/>
  <c r="F3602" i="25"/>
  <c r="F3601" i="25"/>
  <c r="F3600" i="25"/>
  <c r="F3599" i="25"/>
  <c r="F3598" i="25"/>
  <c r="F3597" i="25"/>
  <c r="F3596" i="25"/>
  <c r="F3595" i="25"/>
  <c r="F3594" i="25"/>
  <c r="F3593" i="25"/>
  <c r="F3592" i="25"/>
  <c r="F3591" i="25"/>
  <c r="F3590" i="25"/>
  <c r="F3589" i="25"/>
  <c r="F3588" i="25"/>
  <c r="F3587" i="25"/>
  <c r="F3586" i="25"/>
  <c r="F3585" i="25"/>
  <c r="F3584" i="25"/>
  <c r="F3583" i="25"/>
  <c r="F3582" i="25"/>
  <c r="F3581" i="25"/>
  <c r="F3580" i="25"/>
  <c r="F3579" i="25"/>
  <c r="F3578" i="25"/>
  <c r="F3577" i="25"/>
  <c r="F3576" i="25"/>
  <c r="F3575" i="25"/>
  <c r="F3574" i="25"/>
  <c r="F3573" i="25"/>
  <c r="F3572" i="25"/>
  <c r="F3571" i="25"/>
  <c r="F3570" i="25"/>
  <c r="F3569" i="25"/>
  <c r="F3568" i="25"/>
  <c r="F3567" i="25"/>
  <c r="F3566" i="25"/>
  <c r="F3565" i="25"/>
  <c r="F3564" i="25"/>
  <c r="F3563" i="25"/>
  <c r="F3562" i="25"/>
  <c r="F3561" i="25"/>
  <c r="F3560" i="25"/>
  <c r="F3559" i="25"/>
  <c r="F3558" i="25"/>
  <c r="F3557" i="25"/>
  <c r="F3556" i="25"/>
  <c r="F3555" i="25"/>
  <c r="F3554" i="25"/>
  <c r="F3553" i="25"/>
  <c r="F3552" i="25"/>
  <c r="F3551" i="25"/>
  <c r="F3550" i="25"/>
  <c r="F3549" i="25"/>
  <c r="F3548" i="25"/>
  <c r="F3547" i="25"/>
  <c r="F3546" i="25"/>
  <c r="F3545" i="25"/>
  <c r="F3544" i="25"/>
  <c r="F3543" i="25"/>
  <c r="F3542" i="25"/>
  <c r="F3541" i="25"/>
  <c r="F3540" i="25"/>
  <c r="F3539" i="25"/>
  <c r="F3538" i="25"/>
  <c r="F3537" i="25"/>
  <c r="F3536" i="25"/>
  <c r="F3535" i="25"/>
  <c r="F3534" i="25"/>
  <c r="F3533" i="25"/>
  <c r="F3532" i="25"/>
  <c r="F3531" i="25"/>
  <c r="F3530" i="25"/>
  <c r="F3529" i="25"/>
  <c r="F3528" i="25"/>
  <c r="F3527" i="25"/>
  <c r="F3526" i="25"/>
  <c r="F3525" i="25"/>
  <c r="F3524" i="25"/>
  <c r="F3523" i="25"/>
  <c r="F3522" i="25"/>
  <c r="F3521" i="25"/>
  <c r="F3520" i="25"/>
  <c r="F3519" i="25"/>
  <c r="F3518" i="25"/>
  <c r="F3517" i="25"/>
  <c r="F3516" i="25"/>
  <c r="F3515" i="25"/>
  <c r="F3514" i="25"/>
  <c r="F3513" i="25"/>
  <c r="F3512" i="25"/>
  <c r="F3511" i="25"/>
  <c r="F3510" i="25"/>
  <c r="F3509" i="25"/>
  <c r="F3508" i="25"/>
  <c r="F3507" i="25"/>
  <c r="F3506" i="25"/>
  <c r="F3505" i="25"/>
  <c r="F3504" i="25"/>
  <c r="F3503" i="25"/>
  <c r="F3502" i="25"/>
  <c r="F3501" i="25"/>
  <c r="F3500" i="25"/>
  <c r="F3499" i="25"/>
  <c r="F3498" i="25"/>
  <c r="F3497" i="25"/>
  <c r="F3496" i="25"/>
  <c r="F3495" i="25"/>
  <c r="F3494" i="25"/>
  <c r="F3493" i="25"/>
  <c r="F3492" i="25"/>
  <c r="F3491" i="25"/>
  <c r="F3490" i="25"/>
  <c r="F3489" i="25"/>
  <c r="F3488" i="25"/>
  <c r="F3487" i="25"/>
  <c r="F3486" i="25"/>
  <c r="F3485" i="25"/>
  <c r="F3484" i="25"/>
  <c r="F3483" i="25"/>
  <c r="F3482" i="25"/>
  <c r="F3481" i="25"/>
  <c r="F3480" i="25"/>
  <c r="F3479" i="25"/>
  <c r="F3478" i="25"/>
  <c r="F3477" i="25"/>
  <c r="F3476" i="25"/>
  <c r="F3475" i="25"/>
  <c r="F3474" i="25"/>
  <c r="F3473" i="25"/>
  <c r="F3472" i="25"/>
  <c r="F3471" i="25"/>
  <c r="F3470" i="25"/>
  <c r="F3469" i="25"/>
  <c r="F3468" i="25"/>
  <c r="F3467" i="25"/>
  <c r="F3466" i="25"/>
  <c r="F3465" i="25"/>
  <c r="F3464" i="25"/>
  <c r="F3463" i="25"/>
  <c r="F3462" i="25"/>
  <c r="F3461" i="25"/>
  <c r="F3460" i="25"/>
  <c r="F3459" i="25"/>
  <c r="F3458" i="25"/>
  <c r="F3457" i="25"/>
  <c r="F3456" i="25"/>
  <c r="F3455" i="25"/>
  <c r="F3454" i="25"/>
  <c r="F3453" i="25"/>
  <c r="F3452" i="25"/>
  <c r="F3451" i="25"/>
  <c r="F3450" i="25"/>
  <c r="F3449" i="25"/>
  <c r="F3448" i="25"/>
  <c r="F3447" i="25"/>
  <c r="F3446" i="25"/>
  <c r="F3445" i="25"/>
  <c r="F3444" i="25"/>
  <c r="F3443" i="25"/>
  <c r="F3442" i="25"/>
  <c r="F3441" i="25"/>
  <c r="F3440" i="25"/>
  <c r="F3439" i="25"/>
  <c r="F3438" i="25"/>
  <c r="F3437" i="25"/>
  <c r="F3436" i="25"/>
  <c r="F3435" i="25"/>
  <c r="F3434" i="25"/>
  <c r="F3433" i="25"/>
  <c r="F3432" i="25"/>
  <c r="F3431" i="25"/>
  <c r="F3430" i="25"/>
  <c r="F3429" i="25"/>
  <c r="F3428" i="25"/>
  <c r="F3427" i="25"/>
  <c r="F3426" i="25"/>
  <c r="F3425" i="25"/>
  <c r="F3424" i="25"/>
  <c r="F3423" i="25"/>
  <c r="F3422" i="25"/>
  <c r="F3421" i="25"/>
  <c r="F3420" i="25"/>
  <c r="F3419" i="25"/>
  <c r="F3418" i="25"/>
  <c r="F3417" i="25"/>
  <c r="F3416" i="25"/>
  <c r="F3415" i="25"/>
  <c r="F3414" i="25"/>
  <c r="F3413" i="25"/>
  <c r="F3412" i="25"/>
  <c r="F3411" i="25"/>
  <c r="F3410" i="25"/>
  <c r="F3409" i="25"/>
  <c r="F3408" i="25"/>
  <c r="F3407" i="25"/>
  <c r="F3406" i="25"/>
  <c r="F3405" i="25"/>
  <c r="F3404" i="25"/>
  <c r="F3403" i="25"/>
  <c r="F3402" i="25"/>
  <c r="F3401" i="25"/>
  <c r="F3400" i="25"/>
  <c r="F3399" i="25"/>
  <c r="F3398" i="25"/>
  <c r="F3397" i="25"/>
  <c r="F3396" i="25"/>
  <c r="F3395" i="25"/>
  <c r="F3394" i="25"/>
  <c r="F3393" i="25"/>
  <c r="F3392" i="25"/>
  <c r="F3391" i="25"/>
  <c r="F3390" i="25"/>
  <c r="F3389" i="25"/>
  <c r="F3388" i="25"/>
  <c r="F3387" i="25"/>
  <c r="F3386" i="25"/>
  <c r="F3385" i="25"/>
  <c r="F3384" i="25"/>
  <c r="F3383" i="25"/>
  <c r="F3382" i="25"/>
  <c r="F3381" i="25"/>
  <c r="F3380" i="25"/>
  <c r="F3379" i="25"/>
  <c r="F3378" i="25"/>
  <c r="F3377" i="25"/>
  <c r="F3376" i="25"/>
  <c r="F3375" i="25"/>
  <c r="F3374" i="25"/>
  <c r="F3373" i="25"/>
  <c r="F3372" i="25"/>
  <c r="F3371" i="25"/>
  <c r="F3370" i="25"/>
  <c r="F3369" i="25"/>
  <c r="F3368" i="25"/>
  <c r="F3367" i="25"/>
  <c r="F3366" i="25"/>
  <c r="F3365" i="25"/>
  <c r="F3364" i="25"/>
  <c r="F3363" i="25"/>
  <c r="F3362" i="25"/>
  <c r="F3361" i="25"/>
  <c r="F3360" i="25"/>
  <c r="F3359" i="25"/>
  <c r="F3358" i="25"/>
  <c r="F3357" i="25"/>
  <c r="F3356" i="25"/>
  <c r="F3355" i="25"/>
  <c r="F3354" i="25"/>
  <c r="F3353" i="25"/>
  <c r="F3352" i="25"/>
  <c r="F3351" i="25"/>
  <c r="F3350" i="25"/>
  <c r="F3349" i="25"/>
  <c r="F3348" i="25"/>
  <c r="F3347" i="25"/>
  <c r="F3346" i="25"/>
  <c r="F3345" i="25"/>
  <c r="F3344" i="25"/>
  <c r="F3343" i="25"/>
  <c r="F3342" i="25"/>
  <c r="F3341" i="25"/>
  <c r="F3340" i="25"/>
  <c r="F3339" i="25"/>
  <c r="F3338" i="25"/>
  <c r="F3337" i="25"/>
  <c r="F3336" i="25"/>
  <c r="F3335" i="25"/>
  <c r="F3334" i="25"/>
  <c r="F3333" i="25"/>
  <c r="F3332" i="25"/>
  <c r="F3331" i="25"/>
  <c r="F3330" i="25"/>
  <c r="F3329" i="25"/>
  <c r="F3328" i="25"/>
  <c r="F3327" i="25"/>
  <c r="F3326" i="25"/>
  <c r="F3325" i="25"/>
  <c r="F3324" i="25"/>
  <c r="F3323" i="25"/>
  <c r="F3322" i="25"/>
  <c r="F3321" i="25"/>
  <c r="F3320" i="25"/>
  <c r="F3319" i="25"/>
  <c r="F3318" i="25"/>
  <c r="F3317" i="25"/>
  <c r="F3316" i="25"/>
  <c r="F3315" i="25"/>
  <c r="F3314" i="25"/>
  <c r="F3313" i="25"/>
  <c r="F3312" i="25"/>
  <c r="F3311" i="25"/>
  <c r="F3310" i="25"/>
  <c r="F3309" i="25"/>
  <c r="F3308" i="25"/>
  <c r="F3307" i="25"/>
  <c r="F3306" i="25"/>
  <c r="F3305" i="25"/>
  <c r="F3304" i="25"/>
  <c r="F3303" i="25"/>
  <c r="F3302" i="25"/>
  <c r="F3301" i="25"/>
  <c r="F3300" i="25"/>
  <c r="F3299" i="25"/>
  <c r="F3298" i="25"/>
  <c r="F3297" i="25"/>
  <c r="F3296" i="25"/>
  <c r="F3295" i="25"/>
  <c r="F3294" i="25"/>
  <c r="F3293" i="25"/>
  <c r="F3292" i="25"/>
  <c r="F3291" i="25"/>
  <c r="F3290" i="25"/>
  <c r="F3289" i="25"/>
  <c r="F3288" i="25"/>
  <c r="F3287" i="25"/>
  <c r="F3286" i="25"/>
  <c r="F3285" i="25"/>
  <c r="F3284" i="25"/>
  <c r="F3283" i="25"/>
  <c r="F3282" i="25"/>
  <c r="F3281" i="25"/>
  <c r="F3280" i="25"/>
  <c r="F3279" i="25"/>
  <c r="F3278" i="25"/>
  <c r="F3277" i="25"/>
  <c r="F3276" i="25"/>
  <c r="F3275" i="25"/>
  <c r="F3274" i="25"/>
  <c r="F3273" i="25"/>
  <c r="F3272" i="25"/>
  <c r="F3271" i="25"/>
  <c r="F3270" i="25"/>
  <c r="F3269" i="25"/>
  <c r="F3268" i="25"/>
  <c r="F3267" i="25"/>
  <c r="F3266" i="25"/>
  <c r="F3265" i="25"/>
  <c r="F3264" i="25"/>
  <c r="F3263" i="25"/>
  <c r="F3262" i="25"/>
  <c r="F3261" i="25"/>
  <c r="F3260" i="25"/>
  <c r="F3259" i="25"/>
  <c r="F3258" i="25"/>
  <c r="F3257" i="25"/>
  <c r="F3256" i="25"/>
  <c r="F3255" i="25"/>
  <c r="F3254" i="25"/>
  <c r="F3253" i="25"/>
  <c r="F3252" i="25"/>
  <c r="F3251" i="25"/>
  <c r="F3250" i="25"/>
  <c r="F3249" i="25"/>
  <c r="F3248" i="25"/>
  <c r="F3247" i="25"/>
  <c r="F3246" i="25"/>
  <c r="F3245" i="25"/>
  <c r="F3244" i="25"/>
  <c r="F3243" i="25"/>
  <c r="F3242" i="25"/>
  <c r="F3241" i="25"/>
  <c r="F3240" i="25"/>
  <c r="F3239" i="25"/>
  <c r="F3238" i="25"/>
  <c r="F3237" i="25"/>
  <c r="F3236" i="25"/>
  <c r="F3235" i="25"/>
  <c r="F3234" i="25"/>
  <c r="F3233" i="25"/>
  <c r="F3232" i="25"/>
  <c r="F3231" i="25"/>
  <c r="F3230" i="25"/>
  <c r="F3229" i="25"/>
  <c r="F3228" i="25"/>
  <c r="F3227" i="25"/>
  <c r="F3226" i="25"/>
  <c r="F3225" i="25"/>
  <c r="F3224" i="25"/>
  <c r="F3223" i="25"/>
  <c r="F3222" i="25"/>
  <c r="F3221" i="25"/>
  <c r="F3220" i="25"/>
  <c r="F3219" i="25"/>
  <c r="F3218" i="25"/>
  <c r="F3217" i="25"/>
  <c r="F3216" i="25"/>
  <c r="F3215" i="25"/>
  <c r="F3214" i="25"/>
  <c r="F3213" i="25"/>
  <c r="F3212" i="25"/>
  <c r="F3211" i="25"/>
  <c r="F3210" i="25"/>
  <c r="F3209" i="25"/>
  <c r="F3208" i="25"/>
  <c r="F3207" i="25"/>
  <c r="F3206" i="25"/>
  <c r="F3205" i="25"/>
  <c r="F3204" i="25"/>
  <c r="F3203" i="25"/>
  <c r="F3202" i="25"/>
  <c r="F3201" i="25"/>
  <c r="F3200" i="25"/>
  <c r="F3199" i="25"/>
  <c r="F3198" i="25"/>
  <c r="F3197" i="25"/>
  <c r="F3196" i="25"/>
  <c r="F3195" i="25"/>
  <c r="F3194" i="25"/>
  <c r="F3193" i="25"/>
  <c r="F3192" i="25"/>
  <c r="F3191" i="25"/>
  <c r="F3190" i="25"/>
  <c r="F3189" i="25"/>
  <c r="F3188" i="25"/>
  <c r="F3187" i="25"/>
  <c r="F3186" i="25"/>
  <c r="F3185" i="25"/>
  <c r="F3184" i="25"/>
  <c r="F3183" i="25"/>
  <c r="F3182" i="25"/>
  <c r="F3181" i="25"/>
  <c r="F3180" i="25"/>
  <c r="F3179" i="25"/>
  <c r="F3178" i="25"/>
  <c r="F3177" i="25"/>
  <c r="F3176" i="25"/>
  <c r="F3175" i="25"/>
  <c r="F3174" i="25"/>
  <c r="F3173" i="25"/>
  <c r="F3172" i="25"/>
  <c r="F3171" i="25"/>
  <c r="F3170" i="25"/>
  <c r="F3169" i="25"/>
  <c r="F3168" i="25"/>
  <c r="F3167" i="25"/>
  <c r="F3166" i="25"/>
  <c r="F3165" i="25"/>
  <c r="F3164" i="25"/>
  <c r="F3163" i="25"/>
  <c r="F3162" i="25"/>
  <c r="F3161" i="25"/>
  <c r="F3160" i="25"/>
  <c r="F3159" i="25"/>
  <c r="F3158" i="25"/>
  <c r="F3157" i="25"/>
  <c r="F3156" i="25"/>
  <c r="F3155" i="25"/>
  <c r="F3154" i="25"/>
  <c r="F3153" i="25"/>
  <c r="F3152" i="25"/>
  <c r="F3151" i="25"/>
  <c r="F3150" i="25"/>
  <c r="F3149" i="25"/>
  <c r="F3148" i="25"/>
  <c r="F3147" i="25"/>
  <c r="F3146" i="25"/>
  <c r="F3145" i="25"/>
  <c r="F3144" i="25"/>
  <c r="F3143" i="25"/>
  <c r="F3142" i="25"/>
  <c r="F3141" i="25"/>
  <c r="F3140" i="25"/>
  <c r="F3139" i="25"/>
  <c r="F3138" i="25"/>
  <c r="F3137" i="25"/>
  <c r="F3136" i="25"/>
  <c r="F3135" i="25"/>
  <c r="F3134" i="25"/>
  <c r="F3133" i="25"/>
  <c r="F3132" i="25"/>
  <c r="F3131" i="25"/>
  <c r="F3130" i="25"/>
  <c r="F3129" i="25"/>
  <c r="F3128" i="25"/>
  <c r="F3127" i="25"/>
  <c r="F3126" i="25"/>
  <c r="F3125" i="25"/>
  <c r="F3124" i="25"/>
  <c r="F3123" i="25"/>
  <c r="F3122" i="25"/>
  <c r="F3121" i="25"/>
  <c r="F3120" i="25"/>
  <c r="F3119" i="25"/>
  <c r="F3118" i="25"/>
  <c r="F3117" i="25"/>
  <c r="F3116" i="25"/>
  <c r="F3115" i="25"/>
  <c r="F3114" i="25"/>
  <c r="F3113" i="25"/>
  <c r="F3112" i="25"/>
  <c r="F3111" i="25"/>
  <c r="F3110" i="25"/>
  <c r="F3109" i="25"/>
  <c r="F3108" i="25"/>
  <c r="F3107" i="25"/>
  <c r="F3106" i="25"/>
  <c r="F3105" i="25"/>
  <c r="F3104" i="25"/>
  <c r="F3103" i="25"/>
  <c r="F3102" i="25"/>
  <c r="F3101" i="25"/>
  <c r="F3100" i="25"/>
  <c r="F3099" i="25"/>
  <c r="F3098" i="25"/>
  <c r="F3097" i="25"/>
  <c r="F3096" i="25"/>
  <c r="F3095" i="25"/>
  <c r="F3094" i="25"/>
  <c r="F3093" i="25"/>
  <c r="F3092" i="25"/>
  <c r="F3091" i="25"/>
  <c r="F3090" i="25"/>
  <c r="F3089" i="25"/>
  <c r="F3088" i="25"/>
  <c r="F3087" i="25"/>
  <c r="F3086" i="25"/>
  <c r="F3085" i="25"/>
  <c r="F3084" i="25"/>
  <c r="F3083" i="25"/>
  <c r="F3082" i="25"/>
  <c r="F3081" i="25"/>
  <c r="F3080" i="25"/>
  <c r="F3079" i="25"/>
  <c r="F3078" i="25"/>
  <c r="F3077" i="25"/>
  <c r="F3076" i="25"/>
  <c r="F3075" i="25"/>
  <c r="F3074" i="25"/>
  <c r="F3073" i="25"/>
  <c r="F3072" i="25"/>
  <c r="F3071" i="25"/>
  <c r="F3070" i="25"/>
  <c r="F3069" i="25"/>
  <c r="F3068" i="25"/>
  <c r="F3067" i="25"/>
  <c r="F3066" i="25"/>
  <c r="F3065" i="25"/>
  <c r="F3064" i="25"/>
  <c r="F3063" i="25"/>
  <c r="F3062" i="25"/>
  <c r="F3061" i="25"/>
  <c r="F3060" i="25"/>
  <c r="F3059" i="25"/>
  <c r="F3058" i="25"/>
  <c r="F3057" i="25"/>
  <c r="F3056" i="25"/>
  <c r="F3055" i="25"/>
  <c r="F3054" i="25"/>
  <c r="F3053" i="25"/>
  <c r="F3052" i="25"/>
  <c r="F3051" i="25"/>
  <c r="F3050" i="25"/>
  <c r="F3049" i="25"/>
  <c r="F3048" i="25"/>
  <c r="F3047" i="25"/>
  <c r="F3046" i="25"/>
  <c r="F3045" i="25"/>
  <c r="F3044" i="25"/>
  <c r="F3043" i="25"/>
  <c r="F3042" i="25"/>
  <c r="F3041" i="25"/>
  <c r="F3040" i="25"/>
  <c r="F3039" i="25"/>
  <c r="F3038" i="25"/>
  <c r="F3037" i="25"/>
  <c r="F3036" i="25"/>
  <c r="F3035" i="25"/>
  <c r="F3034" i="25"/>
  <c r="F3033" i="25"/>
  <c r="F3032" i="25"/>
  <c r="F3031" i="25"/>
  <c r="F3030" i="25"/>
  <c r="F3029" i="25"/>
  <c r="F3028" i="25"/>
  <c r="F3027" i="25"/>
  <c r="F3026" i="25"/>
  <c r="F3025" i="25"/>
  <c r="F3024" i="25"/>
  <c r="F3023" i="25"/>
  <c r="F3022" i="25"/>
  <c r="F3021" i="25"/>
  <c r="F3020" i="25"/>
  <c r="F3019" i="25"/>
  <c r="F3018" i="25"/>
  <c r="F3017" i="25"/>
  <c r="F3016" i="25"/>
  <c r="F3015" i="25"/>
  <c r="F3014" i="25"/>
  <c r="F3013" i="25"/>
  <c r="F3012" i="25"/>
  <c r="F3011" i="25"/>
  <c r="F3010" i="25"/>
  <c r="F3009" i="25"/>
  <c r="F3008" i="25"/>
  <c r="F3007" i="25"/>
  <c r="F3006" i="25"/>
  <c r="F3005" i="25"/>
  <c r="F3004" i="25"/>
  <c r="F3003" i="25"/>
  <c r="F3002" i="25"/>
  <c r="F3001" i="25"/>
  <c r="F3000" i="25"/>
  <c r="F2999" i="25"/>
  <c r="F2998" i="25"/>
  <c r="F2997" i="25"/>
  <c r="F2996" i="25"/>
  <c r="F2995" i="25"/>
  <c r="F2994" i="25"/>
  <c r="F2993" i="25"/>
  <c r="F2992" i="25"/>
  <c r="F2991" i="25"/>
  <c r="F2990" i="25"/>
  <c r="F2989" i="25"/>
  <c r="F2988" i="25"/>
  <c r="F2987" i="25"/>
  <c r="F2986" i="25"/>
  <c r="F2985" i="25"/>
  <c r="F2984" i="25"/>
  <c r="F2983" i="25"/>
  <c r="F2982" i="25"/>
  <c r="F2981" i="25"/>
  <c r="F2980" i="25"/>
  <c r="F2979" i="25"/>
  <c r="F2978" i="25"/>
  <c r="F2977" i="25"/>
  <c r="F2976" i="25"/>
  <c r="F2975" i="25"/>
  <c r="F2974" i="25"/>
  <c r="F2973" i="25"/>
  <c r="F2972" i="25"/>
  <c r="F2971" i="25"/>
  <c r="F2970" i="25"/>
  <c r="F2969" i="25"/>
  <c r="F2968" i="25"/>
  <c r="F2967" i="25"/>
  <c r="F2966" i="25"/>
  <c r="F2965" i="25"/>
  <c r="F2964" i="25"/>
  <c r="F2963" i="25"/>
  <c r="F2962" i="25"/>
  <c r="F2961" i="25"/>
  <c r="F2960" i="25"/>
  <c r="F2959" i="25"/>
  <c r="F2958" i="25"/>
  <c r="F2957" i="25"/>
  <c r="F2956" i="25"/>
  <c r="F2955" i="25"/>
  <c r="F2954" i="25"/>
  <c r="F2953" i="25"/>
  <c r="F2952" i="25"/>
  <c r="F2951" i="25"/>
  <c r="F2950" i="25"/>
  <c r="F2949" i="25"/>
  <c r="F2948" i="25"/>
  <c r="F2947" i="25"/>
  <c r="F2946" i="25"/>
  <c r="F2945" i="25"/>
  <c r="F2944" i="25"/>
  <c r="F2943" i="25"/>
  <c r="F2942" i="25"/>
  <c r="F2941" i="25"/>
  <c r="F2940" i="25"/>
  <c r="F2939" i="25"/>
  <c r="F2938" i="25"/>
  <c r="F2937" i="25"/>
  <c r="F2936" i="25"/>
  <c r="F2935" i="25"/>
  <c r="F2934" i="25"/>
  <c r="F2933" i="25"/>
  <c r="F2932" i="25"/>
  <c r="F2931" i="25"/>
  <c r="F2930" i="25"/>
  <c r="F2929" i="25"/>
  <c r="F2928" i="25"/>
  <c r="F2927" i="25"/>
  <c r="F2926" i="25"/>
  <c r="F2925" i="25"/>
  <c r="F2924" i="25"/>
  <c r="F2923" i="25"/>
  <c r="F2922" i="25"/>
  <c r="F2921" i="25"/>
  <c r="F2920" i="25"/>
  <c r="F2919" i="25"/>
  <c r="F2918" i="25"/>
  <c r="F2917" i="25"/>
  <c r="F2916" i="25"/>
  <c r="F2915" i="25"/>
  <c r="F2914" i="25"/>
  <c r="F2913" i="25"/>
  <c r="F2912" i="25"/>
  <c r="F2911" i="25"/>
  <c r="F2910" i="25"/>
  <c r="F2909" i="25"/>
  <c r="F2908" i="25"/>
  <c r="F2907" i="25"/>
  <c r="F2906" i="25"/>
  <c r="F2905" i="25"/>
  <c r="F2904" i="25"/>
  <c r="F2903" i="25"/>
  <c r="F2902" i="25"/>
  <c r="F2901" i="25"/>
  <c r="F2900" i="25"/>
  <c r="F2899" i="25"/>
  <c r="F2898" i="25"/>
  <c r="F2897" i="25"/>
  <c r="F2896" i="25"/>
  <c r="F2895" i="25"/>
  <c r="F2894" i="25"/>
  <c r="F2893" i="25"/>
  <c r="F2892" i="25"/>
  <c r="F2891" i="25"/>
  <c r="F2890" i="25"/>
  <c r="F2889" i="25"/>
  <c r="F2888" i="25"/>
  <c r="F2887" i="25"/>
  <c r="F2886" i="25"/>
  <c r="F2885" i="25"/>
  <c r="F2884" i="25"/>
  <c r="F2883" i="25"/>
  <c r="F2882" i="25"/>
  <c r="F2881" i="25"/>
  <c r="F2880" i="25"/>
  <c r="F2879" i="25"/>
  <c r="F2878" i="25"/>
  <c r="F2877" i="25"/>
  <c r="F2876" i="25"/>
  <c r="F2875" i="25"/>
  <c r="F2874" i="25"/>
  <c r="F2873" i="25"/>
  <c r="F2872" i="25"/>
  <c r="F2871" i="25"/>
  <c r="F2870" i="25"/>
  <c r="F2869" i="25"/>
  <c r="F2868" i="25"/>
  <c r="F2867" i="25"/>
  <c r="F2866" i="25"/>
  <c r="F2865" i="25"/>
  <c r="F2864" i="25"/>
  <c r="F2863" i="25"/>
  <c r="F2862" i="25"/>
  <c r="F2861" i="25"/>
  <c r="F2860" i="25"/>
  <c r="F2859" i="25"/>
  <c r="F2858" i="25"/>
  <c r="F2857" i="25"/>
  <c r="F2856" i="25"/>
  <c r="F2855" i="25"/>
  <c r="F2854" i="25"/>
  <c r="F2853" i="25"/>
  <c r="F2852" i="25"/>
  <c r="F2851" i="25"/>
  <c r="F2850" i="25"/>
  <c r="F2849" i="25"/>
  <c r="F2848" i="25"/>
  <c r="F2847" i="25"/>
  <c r="F2846" i="25"/>
  <c r="F2845" i="25"/>
  <c r="F2844" i="25"/>
  <c r="F2843" i="25"/>
  <c r="F2842" i="25"/>
  <c r="F2841" i="25"/>
  <c r="F2840" i="25"/>
  <c r="F2839" i="25"/>
  <c r="F2838" i="25"/>
  <c r="F2837" i="25"/>
  <c r="F2836" i="25"/>
  <c r="F2835" i="25"/>
  <c r="F2834" i="25"/>
  <c r="F2833" i="25"/>
  <c r="F2832" i="25"/>
  <c r="F2831" i="25"/>
  <c r="F2830" i="25"/>
  <c r="F2829" i="25"/>
  <c r="F2828" i="25"/>
  <c r="F2827" i="25"/>
  <c r="F2826" i="25"/>
  <c r="F2825" i="25"/>
  <c r="F2824" i="25"/>
  <c r="F2823" i="25"/>
  <c r="F2822" i="25"/>
  <c r="F2821" i="25"/>
  <c r="F2820" i="25"/>
  <c r="F2819" i="25"/>
  <c r="F2818" i="25"/>
  <c r="F2817" i="25"/>
  <c r="F2816" i="25"/>
  <c r="F2815" i="25"/>
  <c r="F2814" i="25"/>
  <c r="F2813" i="25"/>
  <c r="F2812" i="25"/>
  <c r="F2811" i="25"/>
  <c r="F2810" i="25"/>
  <c r="F2809" i="25"/>
  <c r="F2808" i="25"/>
  <c r="F2807" i="25"/>
  <c r="F2806" i="25"/>
  <c r="F2805" i="25"/>
  <c r="F2804" i="25"/>
  <c r="F2803" i="25"/>
  <c r="F2802" i="25"/>
  <c r="F2801" i="25"/>
  <c r="F2800" i="25"/>
  <c r="F2799" i="25"/>
  <c r="F2798" i="25"/>
  <c r="F2797" i="25"/>
  <c r="F2796" i="25"/>
  <c r="F2795" i="25"/>
  <c r="F2794" i="25"/>
  <c r="F2793" i="25"/>
  <c r="F2792" i="25"/>
  <c r="F2791" i="25"/>
  <c r="F2790" i="25"/>
  <c r="F2789" i="25"/>
  <c r="F2788" i="25"/>
  <c r="F2787" i="25"/>
  <c r="F2786" i="25"/>
  <c r="F2785" i="25"/>
  <c r="F2784" i="25"/>
  <c r="F2783" i="25"/>
  <c r="F2782" i="25"/>
  <c r="F2781" i="25"/>
  <c r="F2780" i="25"/>
  <c r="F2779" i="25"/>
  <c r="F2778" i="25"/>
  <c r="F2777" i="25"/>
  <c r="F2776" i="25"/>
  <c r="F2775" i="25"/>
  <c r="F2774" i="25"/>
  <c r="F2773" i="25"/>
  <c r="F2772" i="25"/>
  <c r="F2771" i="25"/>
  <c r="F2770" i="25"/>
  <c r="F2769" i="25"/>
  <c r="F2768" i="25"/>
  <c r="F2767" i="25"/>
  <c r="F2766" i="25"/>
  <c r="F2765" i="25"/>
  <c r="F2764" i="25"/>
  <c r="F2763" i="25"/>
  <c r="F2762" i="25"/>
  <c r="F2761" i="25"/>
  <c r="F2760" i="25"/>
  <c r="F2759" i="25"/>
  <c r="F2758" i="25"/>
  <c r="F2757" i="25"/>
  <c r="F2756" i="25"/>
  <c r="F2755" i="25"/>
  <c r="F2754" i="25"/>
  <c r="F2753" i="25"/>
  <c r="F2752" i="25"/>
  <c r="F2751" i="25"/>
  <c r="F2750" i="25"/>
  <c r="F2749" i="25"/>
  <c r="F2748" i="25"/>
  <c r="F2747" i="25"/>
  <c r="F2746" i="25"/>
  <c r="F2745" i="25"/>
  <c r="F2744" i="25"/>
  <c r="F2743" i="25"/>
  <c r="F2742" i="25"/>
  <c r="F2741" i="25"/>
  <c r="F2740" i="25"/>
  <c r="F2739" i="25"/>
  <c r="F2738" i="25"/>
  <c r="F2737" i="25"/>
  <c r="F2736" i="25"/>
  <c r="F2735" i="25"/>
  <c r="F2734" i="25"/>
  <c r="F2733" i="25"/>
  <c r="F2732" i="25"/>
  <c r="F2731" i="25"/>
  <c r="F2730" i="25"/>
  <c r="F2729" i="25"/>
  <c r="F2728" i="25"/>
  <c r="F2727" i="25"/>
  <c r="F2726" i="25"/>
  <c r="F2725" i="25"/>
  <c r="F2724" i="25"/>
  <c r="F2723" i="25"/>
  <c r="F2722" i="25"/>
  <c r="F2721" i="25"/>
  <c r="F2720" i="25"/>
  <c r="F2719" i="25"/>
  <c r="F2718" i="25"/>
  <c r="F2717" i="25"/>
  <c r="F2716" i="25"/>
  <c r="F2715" i="25"/>
  <c r="F2714" i="25"/>
  <c r="F2713" i="25"/>
  <c r="F2712" i="25"/>
  <c r="F2711" i="25"/>
  <c r="F2710" i="25"/>
  <c r="F2709" i="25"/>
  <c r="F2708" i="25"/>
  <c r="F2707" i="25"/>
  <c r="F2706" i="25"/>
  <c r="F2705" i="25"/>
  <c r="F2704" i="25"/>
  <c r="F2703" i="25"/>
  <c r="F2702" i="25"/>
  <c r="F2701" i="25"/>
  <c r="F2700" i="25"/>
  <c r="F2699" i="25"/>
  <c r="F2698" i="25"/>
  <c r="F2697" i="25"/>
  <c r="F2696" i="25"/>
  <c r="F2695" i="25"/>
  <c r="F2694" i="25"/>
  <c r="F2693" i="25"/>
  <c r="F2692" i="25"/>
  <c r="F2691" i="25"/>
  <c r="F2690" i="25"/>
  <c r="F2689" i="25"/>
  <c r="F2688" i="25"/>
  <c r="F2687" i="25"/>
  <c r="F2686" i="25"/>
  <c r="F2685" i="25"/>
  <c r="F2684" i="25"/>
  <c r="F2683" i="25"/>
  <c r="F2682" i="25"/>
  <c r="F2681" i="25"/>
  <c r="F2680" i="25"/>
  <c r="F2679" i="25"/>
  <c r="F2678" i="25"/>
  <c r="F2677" i="25"/>
  <c r="F2676" i="25"/>
  <c r="F2675" i="25"/>
  <c r="F2674" i="25"/>
  <c r="F2673" i="25"/>
  <c r="F2672" i="25"/>
  <c r="F2671" i="25"/>
  <c r="F2670" i="25"/>
  <c r="F2669" i="25"/>
  <c r="F2668" i="25"/>
  <c r="F2667" i="25"/>
  <c r="F2666" i="25"/>
  <c r="F2665" i="25"/>
  <c r="F2664" i="25"/>
  <c r="F2663" i="25"/>
  <c r="F2662" i="25"/>
  <c r="F2661" i="25"/>
  <c r="F2660" i="25"/>
  <c r="F2659" i="25"/>
  <c r="F2658" i="25"/>
  <c r="F2657" i="25"/>
  <c r="F2656" i="25"/>
  <c r="F2655" i="25"/>
  <c r="F2654" i="25"/>
  <c r="F2653" i="25"/>
  <c r="F2652" i="25"/>
  <c r="F2651" i="25"/>
  <c r="F2650" i="25"/>
  <c r="F2649" i="25"/>
  <c r="F2648" i="25"/>
  <c r="F2647" i="25"/>
  <c r="F2646" i="25"/>
  <c r="F2645" i="25"/>
  <c r="F2644" i="25"/>
  <c r="F2643" i="25"/>
  <c r="F2642" i="25"/>
  <c r="F2641" i="25"/>
  <c r="F2640" i="25"/>
  <c r="F2639" i="25"/>
  <c r="F2638" i="25"/>
  <c r="F2637" i="25"/>
  <c r="F2636" i="25"/>
  <c r="F2635" i="25"/>
  <c r="F2634" i="25"/>
  <c r="F2633" i="25"/>
  <c r="F2632" i="25"/>
  <c r="F2631" i="25"/>
  <c r="F2630" i="25"/>
  <c r="F2629" i="25"/>
  <c r="F2628" i="25"/>
  <c r="F2627" i="25"/>
  <c r="F2626" i="25"/>
  <c r="F2625" i="25"/>
  <c r="F2624" i="25"/>
  <c r="F2623" i="25"/>
  <c r="F2622" i="25"/>
  <c r="F2621" i="25"/>
  <c r="F2620" i="25"/>
  <c r="F2619" i="25"/>
  <c r="F2618" i="25"/>
  <c r="F2617" i="25"/>
  <c r="F2616" i="25"/>
  <c r="F2615" i="25"/>
  <c r="F2614" i="25"/>
  <c r="F2613" i="25"/>
  <c r="F2612" i="25"/>
  <c r="F2611" i="25"/>
  <c r="F2610" i="25"/>
  <c r="F2609" i="25"/>
  <c r="F2608" i="25"/>
  <c r="F2607" i="25"/>
  <c r="F2606" i="25"/>
  <c r="F2605" i="25"/>
  <c r="F2604" i="25"/>
  <c r="F2603" i="25"/>
  <c r="F2602" i="25"/>
  <c r="F2601" i="25"/>
  <c r="F2600" i="25"/>
  <c r="F2599" i="25"/>
  <c r="F2598" i="25"/>
  <c r="F2597" i="25"/>
  <c r="F2596" i="25"/>
  <c r="F2595" i="25"/>
  <c r="F2594" i="25"/>
  <c r="F2593" i="25"/>
  <c r="F2592" i="25"/>
  <c r="F2591" i="25"/>
  <c r="F2590" i="25"/>
  <c r="F2589" i="25"/>
  <c r="F2588" i="25"/>
  <c r="F2587" i="25"/>
  <c r="F2586" i="25"/>
  <c r="F2585" i="25"/>
  <c r="F2584" i="25"/>
  <c r="F2583" i="25"/>
  <c r="F2582" i="25"/>
  <c r="F2581" i="25"/>
  <c r="F2580" i="25"/>
  <c r="F2579" i="25"/>
  <c r="F2578" i="25"/>
  <c r="F2577" i="25"/>
  <c r="F2576" i="25"/>
  <c r="F2575" i="25"/>
  <c r="F2574" i="25"/>
  <c r="F2573" i="25"/>
  <c r="F2572" i="25"/>
  <c r="F2571" i="25"/>
  <c r="F2570" i="25"/>
  <c r="F2569" i="25"/>
  <c r="F2568" i="25"/>
  <c r="F2567" i="25"/>
  <c r="F2566" i="25"/>
  <c r="F2565" i="25"/>
  <c r="F2564" i="25"/>
  <c r="F2563" i="25"/>
  <c r="F2562" i="25"/>
  <c r="F2561" i="25"/>
  <c r="F2560" i="25"/>
  <c r="F2559" i="25"/>
  <c r="F2558" i="25"/>
  <c r="F2557" i="25"/>
  <c r="F2556" i="25"/>
  <c r="F2555" i="25"/>
  <c r="F2554" i="25"/>
  <c r="F2553" i="25"/>
  <c r="F2552" i="25"/>
  <c r="F2551" i="25"/>
  <c r="F2550" i="25"/>
  <c r="F2549" i="25"/>
  <c r="F2548" i="25"/>
  <c r="F2547" i="25"/>
  <c r="F2546" i="25"/>
  <c r="F2545" i="25"/>
  <c r="F2544" i="25"/>
  <c r="F2543" i="25"/>
  <c r="F2542" i="25"/>
  <c r="F2541" i="25"/>
  <c r="F2540" i="25"/>
  <c r="F2539" i="25"/>
  <c r="F2538" i="25"/>
  <c r="F2537" i="25"/>
  <c r="F2536" i="25"/>
  <c r="F2535" i="25"/>
  <c r="F2534" i="25"/>
  <c r="F2533" i="25"/>
  <c r="F2532" i="25"/>
  <c r="F2531" i="25"/>
  <c r="F2530" i="25"/>
  <c r="F2529" i="25"/>
  <c r="F2528" i="25"/>
  <c r="F2527" i="25"/>
  <c r="F2526" i="25"/>
  <c r="F2525" i="25"/>
  <c r="F2524" i="25"/>
  <c r="F2523" i="25"/>
  <c r="F2522" i="25"/>
  <c r="F2521" i="25"/>
  <c r="F2520" i="25"/>
  <c r="F2519" i="25"/>
  <c r="F2518" i="25"/>
  <c r="F2517" i="25"/>
  <c r="F2516" i="25"/>
  <c r="F2515" i="25"/>
  <c r="F2514" i="25"/>
  <c r="F2513" i="25"/>
  <c r="F2512" i="25"/>
  <c r="F2511" i="25"/>
  <c r="F2510" i="25"/>
  <c r="F2509" i="25"/>
  <c r="F2508" i="25"/>
  <c r="F2507" i="25"/>
  <c r="F2506" i="25"/>
  <c r="F2505" i="25"/>
  <c r="F2504" i="25"/>
  <c r="F2503" i="25"/>
  <c r="F2502" i="25"/>
  <c r="F2501" i="25"/>
  <c r="F2500" i="25"/>
  <c r="F2499" i="25"/>
  <c r="F2498" i="25"/>
  <c r="F2497" i="25"/>
  <c r="F2496" i="25"/>
  <c r="F2495" i="25"/>
  <c r="F2494" i="25"/>
  <c r="F2493" i="25"/>
  <c r="F2492" i="25"/>
  <c r="F2491" i="25"/>
  <c r="F2490" i="25"/>
  <c r="F2489" i="25"/>
  <c r="F2488" i="25"/>
  <c r="F2487" i="25"/>
  <c r="F2486" i="25"/>
  <c r="F2485" i="25"/>
  <c r="F2484" i="25"/>
  <c r="F2483" i="25"/>
  <c r="F2482" i="25"/>
  <c r="F2481" i="25"/>
  <c r="F2480" i="25"/>
  <c r="F2479" i="25"/>
  <c r="F2478" i="25"/>
  <c r="F2477" i="25"/>
  <c r="F2476" i="25"/>
  <c r="F2475" i="25"/>
  <c r="F2474" i="25"/>
  <c r="F2473" i="25"/>
  <c r="F2472" i="25"/>
  <c r="F2471" i="25"/>
  <c r="F2470" i="25"/>
  <c r="F2469" i="25"/>
  <c r="F2468" i="25"/>
  <c r="F2467" i="25"/>
  <c r="F2466" i="25"/>
  <c r="F2465" i="25"/>
  <c r="F2464" i="25"/>
  <c r="F2463" i="25"/>
  <c r="F2462" i="25"/>
  <c r="F2461" i="25"/>
  <c r="F2460" i="25"/>
  <c r="F2459" i="25"/>
  <c r="F2458" i="25"/>
  <c r="F2457" i="25"/>
  <c r="F2456" i="25"/>
  <c r="F2455" i="25"/>
  <c r="F2454" i="25"/>
  <c r="F2453" i="25"/>
  <c r="F2452" i="25"/>
  <c r="F2451" i="25"/>
  <c r="F2450" i="25"/>
  <c r="F2449" i="25"/>
  <c r="F2448" i="25"/>
  <c r="F2447" i="25"/>
  <c r="F2446" i="25"/>
  <c r="F2445" i="25"/>
  <c r="F2444" i="25"/>
  <c r="F2443" i="25"/>
  <c r="F2442" i="25"/>
  <c r="F2441" i="25"/>
  <c r="F2440" i="25"/>
  <c r="F2439" i="25"/>
  <c r="F2438" i="25"/>
  <c r="F2437" i="25"/>
  <c r="F2436" i="25"/>
  <c r="F2435" i="25"/>
  <c r="F2434" i="25"/>
  <c r="F2433" i="25"/>
  <c r="F2432" i="25"/>
  <c r="F2431" i="25"/>
  <c r="F2430" i="25"/>
  <c r="F2429" i="25"/>
  <c r="F2428" i="25"/>
  <c r="F2427" i="25"/>
  <c r="F2426" i="25"/>
  <c r="F2425" i="25"/>
  <c r="F2424" i="25"/>
  <c r="F2423" i="25"/>
  <c r="F2422" i="25"/>
  <c r="F2421" i="25"/>
  <c r="F2420" i="25"/>
  <c r="F2419" i="25"/>
  <c r="F2418" i="25"/>
  <c r="F2417" i="25"/>
  <c r="F2416" i="25"/>
  <c r="F2415" i="25"/>
  <c r="F2414" i="25"/>
  <c r="F2413" i="25"/>
  <c r="F2412" i="25"/>
  <c r="F2411" i="25"/>
  <c r="F2410" i="25"/>
  <c r="F2409" i="25"/>
  <c r="F2408" i="25"/>
  <c r="F2407" i="25"/>
  <c r="F2406" i="25"/>
  <c r="F2405" i="25"/>
  <c r="F2404" i="25"/>
  <c r="F2403" i="25"/>
  <c r="F2402" i="25"/>
  <c r="F2401" i="25"/>
  <c r="F2400" i="25"/>
  <c r="F2399" i="25"/>
  <c r="F2398" i="25"/>
  <c r="F2397" i="25"/>
  <c r="F2396" i="25"/>
  <c r="F2395" i="25"/>
  <c r="F2394" i="25"/>
  <c r="F2393" i="25"/>
  <c r="F2392" i="25"/>
  <c r="F2391" i="25"/>
  <c r="F2390" i="25"/>
  <c r="F2389" i="25"/>
  <c r="F2388" i="25"/>
  <c r="F2387" i="25"/>
  <c r="F2386" i="25"/>
  <c r="F2385" i="25"/>
  <c r="F2384" i="25"/>
  <c r="F2383" i="25"/>
  <c r="F2382" i="25"/>
  <c r="F2381" i="25"/>
  <c r="F2380" i="25"/>
  <c r="F2379" i="25"/>
  <c r="F2378" i="25"/>
  <c r="F2377" i="25"/>
  <c r="F2376" i="25"/>
  <c r="F2375" i="25"/>
  <c r="F2374" i="25"/>
  <c r="F2373" i="25"/>
  <c r="F2372" i="25"/>
  <c r="F2371" i="25"/>
  <c r="F2370" i="25"/>
  <c r="F2369" i="25"/>
  <c r="F2368" i="25"/>
  <c r="F2367" i="25"/>
  <c r="F2366" i="25"/>
  <c r="F2365" i="25"/>
  <c r="F2364" i="25"/>
  <c r="F2363" i="25"/>
  <c r="F2362" i="25"/>
  <c r="F2361" i="25"/>
  <c r="F2360" i="25"/>
  <c r="F2359" i="25"/>
  <c r="F2358" i="25"/>
  <c r="F2357" i="25"/>
  <c r="F2356" i="25"/>
  <c r="F2355" i="25"/>
  <c r="F2354" i="25"/>
  <c r="F2353" i="25"/>
  <c r="F2352" i="25"/>
  <c r="F2351" i="25"/>
  <c r="F2350" i="25"/>
  <c r="F2349" i="25"/>
  <c r="F2348" i="25"/>
  <c r="F2347" i="25"/>
  <c r="F2346" i="25"/>
  <c r="F2345" i="25"/>
  <c r="F2344" i="25"/>
  <c r="F2343" i="25"/>
  <c r="F2342" i="25"/>
  <c r="F2341" i="25"/>
  <c r="F2340" i="25"/>
  <c r="F2339" i="25"/>
  <c r="F2338" i="25"/>
  <c r="F2337" i="25"/>
  <c r="F2336" i="25"/>
  <c r="F2335" i="25"/>
  <c r="F2334" i="25"/>
  <c r="F2333" i="25"/>
  <c r="F2332" i="25"/>
  <c r="F2331" i="25"/>
  <c r="F2330" i="25"/>
  <c r="F2329" i="25"/>
  <c r="F2328" i="25"/>
  <c r="F2327" i="25"/>
  <c r="F2326" i="25"/>
  <c r="F2325" i="25"/>
  <c r="F2324" i="25"/>
  <c r="F2323" i="25"/>
  <c r="F2322" i="25"/>
  <c r="F2321" i="25"/>
  <c r="F2320" i="25"/>
  <c r="F2319" i="25"/>
  <c r="F2318" i="25"/>
  <c r="F2317" i="25"/>
  <c r="F2316" i="25"/>
  <c r="F2315" i="25"/>
  <c r="F2314" i="25"/>
  <c r="F2313" i="25"/>
  <c r="F2312" i="25"/>
  <c r="F2311" i="25"/>
  <c r="F2310" i="25"/>
  <c r="F2309" i="25"/>
  <c r="F2308" i="25"/>
  <c r="F2307" i="25"/>
  <c r="F2306" i="25"/>
  <c r="F2305" i="25"/>
  <c r="F2304" i="25"/>
  <c r="F2303" i="25"/>
  <c r="F2302" i="25"/>
  <c r="F2301" i="25"/>
  <c r="F2300" i="25"/>
  <c r="F2299" i="25"/>
  <c r="F2298" i="25"/>
  <c r="F2297" i="25"/>
  <c r="F2296" i="25"/>
  <c r="F2295" i="25"/>
  <c r="F2294" i="25"/>
  <c r="F2293" i="25"/>
  <c r="F2292" i="25"/>
  <c r="F2291" i="25"/>
  <c r="F2290" i="25"/>
  <c r="F2289" i="25"/>
  <c r="F2288" i="25"/>
  <c r="F2287" i="25"/>
  <c r="F2286" i="25"/>
  <c r="F2285" i="25"/>
  <c r="F2284" i="25"/>
  <c r="F2283" i="25"/>
  <c r="F2282" i="25"/>
  <c r="F2281" i="25"/>
  <c r="F2280" i="25"/>
  <c r="F2279" i="25"/>
  <c r="F2278" i="25"/>
  <c r="F2277" i="25"/>
  <c r="F2276" i="25"/>
  <c r="F2275" i="25"/>
  <c r="F2274" i="25"/>
  <c r="F2273" i="25"/>
  <c r="F2272" i="25"/>
  <c r="F2271" i="25"/>
  <c r="F2270" i="25"/>
  <c r="F2269" i="25"/>
  <c r="F2268" i="25"/>
  <c r="F2267" i="25"/>
  <c r="F2266" i="25"/>
  <c r="F2265" i="25"/>
  <c r="F2264" i="25"/>
  <c r="F2263" i="25"/>
  <c r="F2262" i="25"/>
  <c r="F2261" i="25"/>
  <c r="F2260" i="25"/>
  <c r="F2259" i="25"/>
  <c r="F2258" i="25"/>
  <c r="F2257" i="25"/>
  <c r="F2256" i="25"/>
  <c r="F2255" i="25"/>
  <c r="F2254" i="25"/>
  <c r="F2253" i="25"/>
  <c r="F2252" i="25"/>
  <c r="F2251" i="25"/>
  <c r="F2250" i="25"/>
  <c r="F2249" i="25"/>
  <c r="F2248" i="25"/>
  <c r="F2247" i="25"/>
  <c r="F2246" i="25"/>
  <c r="F2245" i="25"/>
  <c r="F2244" i="25"/>
  <c r="F2243" i="25"/>
  <c r="F2242" i="25"/>
  <c r="F2241" i="25"/>
  <c r="F2240" i="25"/>
  <c r="F2239" i="25"/>
  <c r="F2238" i="25"/>
  <c r="F2237" i="25"/>
  <c r="F2236" i="25"/>
  <c r="F2235" i="25"/>
  <c r="F2234" i="25"/>
  <c r="F2233" i="25"/>
  <c r="F2232" i="25"/>
  <c r="F2231" i="25"/>
  <c r="F2230" i="25"/>
  <c r="F2229" i="25"/>
  <c r="F2228" i="25"/>
  <c r="F2227" i="25"/>
  <c r="F2226" i="25"/>
  <c r="F2225" i="25"/>
  <c r="F2224" i="25"/>
  <c r="F2223" i="25"/>
  <c r="F2222" i="25"/>
  <c r="F2221" i="25"/>
  <c r="F2220" i="25"/>
  <c r="F2219" i="25"/>
  <c r="F2218" i="25"/>
  <c r="F2217" i="25"/>
  <c r="F2216" i="25"/>
  <c r="F2215" i="25"/>
  <c r="F2214" i="25"/>
  <c r="F2213" i="25"/>
  <c r="F2212" i="25"/>
  <c r="F2211" i="25"/>
  <c r="F2210" i="25"/>
  <c r="F2209" i="25"/>
  <c r="F2208" i="25"/>
  <c r="F2207" i="25"/>
  <c r="F2206" i="25"/>
  <c r="F2205" i="25"/>
  <c r="F2204" i="25"/>
  <c r="F2203" i="25"/>
  <c r="F2202" i="25"/>
  <c r="F2201" i="25"/>
  <c r="F2200" i="25"/>
  <c r="F2199" i="25"/>
  <c r="F2198" i="25"/>
  <c r="F2197" i="25"/>
  <c r="F2196" i="25"/>
  <c r="F2195" i="25"/>
  <c r="F2194" i="25"/>
  <c r="F2193" i="25"/>
  <c r="F2192" i="25"/>
  <c r="F2191" i="25"/>
  <c r="F2190" i="25"/>
  <c r="F2189" i="25"/>
  <c r="F2188" i="25"/>
  <c r="F2187" i="25"/>
  <c r="F2186" i="25"/>
  <c r="F2185" i="25"/>
  <c r="F2184" i="25"/>
  <c r="F2183" i="25"/>
  <c r="F2182" i="25"/>
  <c r="F2181" i="25"/>
  <c r="F2180" i="25"/>
  <c r="F2179" i="25"/>
  <c r="F2178" i="25"/>
  <c r="F2177" i="25"/>
  <c r="F2176" i="25"/>
  <c r="F2175" i="25"/>
  <c r="F2174" i="25"/>
  <c r="F2173" i="25"/>
  <c r="F2172" i="25"/>
  <c r="F2171" i="25"/>
  <c r="F2170" i="25"/>
  <c r="F2169" i="25"/>
  <c r="F2168" i="25"/>
  <c r="F2167" i="25"/>
  <c r="F2166" i="25"/>
  <c r="F2165" i="25"/>
  <c r="F2164" i="25"/>
  <c r="F2163" i="25"/>
  <c r="F2162" i="25"/>
  <c r="F2161" i="25"/>
  <c r="F2160" i="25"/>
  <c r="F2159" i="25"/>
  <c r="F2158" i="25"/>
  <c r="F2157" i="25"/>
  <c r="F2156" i="25"/>
  <c r="F2155" i="25"/>
  <c r="F2154" i="25"/>
  <c r="F2153" i="25"/>
  <c r="F2152" i="25"/>
  <c r="F2151" i="25"/>
  <c r="F2150" i="25"/>
  <c r="F2149" i="25"/>
  <c r="F2148" i="25"/>
  <c r="F2147" i="25"/>
  <c r="F2146" i="25"/>
  <c r="F2145" i="25"/>
  <c r="F2144" i="25"/>
  <c r="F2143" i="25"/>
  <c r="F2142" i="25"/>
  <c r="F2141" i="25"/>
  <c r="F2140" i="25"/>
  <c r="F2139" i="25"/>
  <c r="F2138" i="25"/>
  <c r="F2137" i="25"/>
  <c r="F2136" i="25"/>
  <c r="F2135" i="25"/>
  <c r="F2134" i="25"/>
  <c r="F2133" i="25"/>
  <c r="F2132" i="25"/>
  <c r="F2131" i="25"/>
  <c r="F2130" i="25"/>
  <c r="F2129" i="25"/>
  <c r="F2128" i="25"/>
  <c r="F2127" i="25"/>
  <c r="F2126" i="25"/>
  <c r="F2125" i="25"/>
  <c r="F2124" i="25"/>
  <c r="F2123" i="25"/>
  <c r="F2122" i="25"/>
  <c r="F2121" i="25"/>
  <c r="F2120" i="25"/>
  <c r="F2119" i="25"/>
  <c r="F2118" i="25"/>
  <c r="F2117" i="25"/>
  <c r="F2116" i="25"/>
  <c r="F2115" i="25"/>
  <c r="F2114" i="25"/>
  <c r="F2113" i="25"/>
  <c r="F2112" i="25"/>
  <c r="F2111" i="25"/>
  <c r="F2110" i="25"/>
  <c r="F2109" i="25"/>
  <c r="F2108" i="25"/>
  <c r="F2107" i="25"/>
  <c r="F2106" i="25"/>
  <c r="F2105" i="25"/>
  <c r="F2104" i="25"/>
  <c r="F2103" i="25"/>
  <c r="F2102" i="25"/>
  <c r="F2101" i="25"/>
  <c r="F2100" i="25"/>
  <c r="F2099" i="25"/>
  <c r="F2098" i="25"/>
  <c r="F2097" i="25"/>
  <c r="F2096" i="25"/>
  <c r="F2095" i="25"/>
  <c r="F2094" i="25"/>
  <c r="F2093" i="25"/>
  <c r="F2092" i="25"/>
  <c r="F2091" i="25"/>
  <c r="F2090" i="25"/>
  <c r="F2089" i="25"/>
  <c r="F2088" i="25"/>
  <c r="F2087" i="25"/>
  <c r="F2086" i="25"/>
  <c r="F2085" i="25"/>
  <c r="F2084" i="25"/>
  <c r="F2083" i="25"/>
  <c r="F2082" i="25"/>
  <c r="F2081" i="25"/>
  <c r="F2080" i="25"/>
  <c r="F2079" i="25"/>
  <c r="F2078" i="25"/>
  <c r="F2077" i="25"/>
  <c r="F2076" i="25"/>
  <c r="F2075" i="25"/>
  <c r="F2074" i="25"/>
  <c r="F2073" i="25"/>
  <c r="F2072" i="25"/>
  <c r="F2071" i="25"/>
  <c r="F2070" i="25"/>
  <c r="F2069" i="25"/>
  <c r="F2068" i="25"/>
  <c r="F2067" i="25"/>
  <c r="F2066" i="25"/>
  <c r="F2065" i="25"/>
  <c r="F2064" i="25"/>
  <c r="F2063" i="25"/>
  <c r="F2062" i="25"/>
  <c r="F2061" i="25"/>
  <c r="F2060" i="25"/>
  <c r="F2059" i="25"/>
  <c r="F2058" i="25"/>
  <c r="F2057" i="25"/>
  <c r="F2056" i="25"/>
  <c r="F2055" i="25"/>
  <c r="F2054" i="25"/>
  <c r="F2053" i="25"/>
  <c r="F2052" i="25"/>
  <c r="F2051" i="25"/>
  <c r="F2050" i="25"/>
  <c r="F2049" i="25"/>
  <c r="F2048" i="25"/>
  <c r="F2047" i="25"/>
  <c r="F2046" i="25"/>
  <c r="F2045" i="25"/>
  <c r="F2044" i="25"/>
  <c r="F2043" i="25"/>
  <c r="F2042" i="25"/>
  <c r="F2041" i="25"/>
  <c r="F2040" i="25"/>
  <c r="F2039" i="25"/>
  <c r="F2038" i="25"/>
  <c r="F2037" i="25"/>
  <c r="F2036" i="25"/>
  <c r="F2035" i="25"/>
  <c r="F2034" i="25"/>
  <c r="F2033" i="25"/>
  <c r="F2032" i="25"/>
  <c r="F2031" i="25"/>
  <c r="F2030" i="25"/>
  <c r="F2029" i="25"/>
  <c r="F2028" i="25"/>
  <c r="F2027" i="25"/>
  <c r="F2026" i="25"/>
  <c r="F2025" i="25"/>
  <c r="F2024" i="25"/>
  <c r="F2023" i="25"/>
  <c r="F2022" i="25"/>
  <c r="F2021" i="25"/>
  <c r="F2020" i="25"/>
  <c r="F2019" i="25"/>
  <c r="F2018" i="25"/>
  <c r="F2017" i="25"/>
  <c r="F2016" i="25"/>
  <c r="F2015" i="25"/>
  <c r="F2014" i="25"/>
  <c r="F2013" i="25"/>
  <c r="F2012" i="25"/>
  <c r="F2011" i="25"/>
  <c r="F2010" i="25"/>
  <c r="F2009" i="25"/>
  <c r="F2008" i="25"/>
  <c r="F2007" i="25"/>
  <c r="F2006" i="25"/>
  <c r="F2005" i="25"/>
  <c r="F2004" i="25"/>
  <c r="F2003" i="25"/>
  <c r="F2002" i="25"/>
  <c r="F2001" i="25"/>
  <c r="F2000" i="25"/>
  <c r="F1999" i="25"/>
  <c r="F1998" i="25"/>
  <c r="F1997" i="25"/>
  <c r="F1996" i="25"/>
  <c r="F1995" i="25"/>
  <c r="F1994" i="25"/>
  <c r="F1993" i="25"/>
  <c r="F1992" i="25"/>
  <c r="F1991" i="25"/>
  <c r="F1990" i="25"/>
  <c r="F1989" i="25"/>
  <c r="F1988" i="25"/>
  <c r="F1987" i="25"/>
  <c r="F1986" i="25"/>
  <c r="F1985" i="25"/>
  <c r="F1984" i="25"/>
  <c r="F1983" i="25"/>
  <c r="F1982" i="25"/>
  <c r="F1981" i="25"/>
  <c r="F1980" i="25"/>
  <c r="F1979" i="25"/>
  <c r="F1978" i="25"/>
  <c r="F1977" i="25"/>
  <c r="F1976" i="25"/>
  <c r="F1975" i="25"/>
  <c r="F1974" i="25"/>
  <c r="F1973" i="25"/>
  <c r="F1972" i="25"/>
  <c r="F1971" i="25"/>
  <c r="F1970" i="25"/>
  <c r="F1969" i="25"/>
  <c r="F1968" i="25"/>
  <c r="F1967" i="25"/>
  <c r="F1966" i="25"/>
  <c r="F1965" i="25"/>
  <c r="F1964" i="25"/>
  <c r="F1963" i="25"/>
  <c r="F1962" i="25"/>
  <c r="F1961" i="25"/>
  <c r="F1960" i="25"/>
  <c r="F1959" i="25"/>
  <c r="F1958" i="25"/>
  <c r="F1957" i="25"/>
  <c r="F1956" i="25"/>
  <c r="F1955" i="25"/>
  <c r="F1954" i="25"/>
  <c r="F1953" i="25"/>
  <c r="F1952" i="25"/>
  <c r="F1951" i="25"/>
  <c r="F1950" i="25"/>
  <c r="F1949" i="25"/>
  <c r="F1948" i="25"/>
  <c r="F1947" i="25"/>
  <c r="F1946" i="25"/>
  <c r="F1945" i="25"/>
  <c r="F1944" i="25"/>
  <c r="F1943" i="25"/>
  <c r="F1942" i="25"/>
  <c r="F1941" i="25"/>
  <c r="F1940" i="25"/>
  <c r="F1939" i="25"/>
  <c r="F1938" i="25"/>
  <c r="F1937" i="25"/>
  <c r="F1936" i="25"/>
  <c r="F1935" i="25"/>
  <c r="F1934" i="25"/>
  <c r="F1933" i="25"/>
  <c r="F1932" i="25"/>
  <c r="F1931" i="25"/>
  <c r="F1930" i="25"/>
  <c r="F1929" i="25"/>
  <c r="F1928" i="25"/>
  <c r="F1927" i="25"/>
  <c r="F1926" i="25"/>
  <c r="F1925" i="25"/>
  <c r="F1924" i="25"/>
  <c r="F1923" i="25"/>
  <c r="F1922" i="25"/>
  <c r="F1921" i="25"/>
  <c r="F1920" i="25"/>
  <c r="F1919" i="25"/>
  <c r="F1918" i="25"/>
  <c r="F1917" i="25"/>
  <c r="F1916" i="25"/>
  <c r="F1915" i="25"/>
  <c r="F1914" i="25"/>
  <c r="F1913" i="25"/>
  <c r="F1912" i="25"/>
  <c r="F1911" i="25"/>
  <c r="F1910" i="25"/>
  <c r="F1909" i="25"/>
  <c r="F1908" i="25"/>
  <c r="F1907" i="25"/>
  <c r="F1906" i="25"/>
  <c r="F1905" i="25"/>
  <c r="F1904" i="25"/>
  <c r="F1903" i="25"/>
  <c r="F1902" i="25"/>
  <c r="F1901" i="25"/>
  <c r="F1900" i="25"/>
  <c r="F1899" i="25"/>
  <c r="F1898" i="25"/>
  <c r="F1897" i="25"/>
  <c r="F1896" i="25"/>
  <c r="F1895" i="25"/>
  <c r="F1894" i="25"/>
  <c r="F1893" i="25"/>
  <c r="F1892" i="25"/>
  <c r="F1891" i="25"/>
  <c r="F1890" i="25"/>
  <c r="F1889" i="25"/>
  <c r="F1888" i="25"/>
  <c r="F1887" i="25"/>
  <c r="F1886" i="25"/>
  <c r="F1885" i="25"/>
  <c r="F1884" i="25"/>
  <c r="F1883" i="25"/>
  <c r="F1882" i="25"/>
  <c r="F1881" i="25"/>
  <c r="F1880" i="25"/>
  <c r="F1879" i="25"/>
  <c r="F1878" i="25"/>
  <c r="F1877" i="25"/>
  <c r="F1876" i="25"/>
  <c r="F1875" i="25"/>
  <c r="F1874" i="25"/>
  <c r="F1873" i="25"/>
  <c r="F1872" i="25"/>
  <c r="F1871" i="25"/>
  <c r="F1870" i="25"/>
  <c r="F1869" i="25"/>
  <c r="F1868" i="25"/>
  <c r="F1867" i="25"/>
  <c r="F1866" i="25"/>
  <c r="F1865" i="25"/>
  <c r="F1864" i="25"/>
  <c r="F1863" i="25"/>
  <c r="F1862" i="25"/>
  <c r="F1861" i="25"/>
  <c r="F1860" i="25"/>
  <c r="F1859" i="25"/>
  <c r="F1858" i="25"/>
  <c r="F1857" i="25"/>
  <c r="F1856" i="25"/>
  <c r="F1855" i="25"/>
  <c r="F1854" i="25"/>
  <c r="F1853" i="25"/>
  <c r="F1852" i="25"/>
  <c r="F1851" i="25"/>
  <c r="F1850" i="25"/>
  <c r="F1849" i="25"/>
  <c r="F1848" i="25"/>
  <c r="F1847" i="25"/>
  <c r="F1846" i="25"/>
  <c r="F1845" i="25"/>
  <c r="F1844" i="25"/>
  <c r="F1843" i="25"/>
  <c r="F1842" i="25"/>
  <c r="F1841" i="25"/>
  <c r="F1840" i="25"/>
  <c r="F1839" i="25"/>
  <c r="F1838" i="25"/>
  <c r="F1837" i="25"/>
  <c r="F1836" i="25"/>
  <c r="F1835" i="25"/>
  <c r="F1834" i="25"/>
  <c r="F1833" i="25"/>
  <c r="F1832" i="25"/>
  <c r="F1831" i="25"/>
  <c r="F1830" i="25"/>
  <c r="F1829" i="25"/>
  <c r="F1828" i="25"/>
  <c r="F1827" i="25"/>
  <c r="F1826" i="25"/>
  <c r="F1825" i="25"/>
  <c r="F1824" i="25"/>
  <c r="F1823" i="25"/>
  <c r="F1822" i="25"/>
  <c r="F1821" i="25"/>
  <c r="F1820" i="25"/>
  <c r="F1819" i="25"/>
  <c r="F1818" i="25"/>
  <c r="F1817" i="25"/>
  <c r="F1816" i="25"/>
  <c r="F1815" i="25"/>
  <c r="F1814" i="25"/>
  <c r="F1813" i="25"/>
  <c r="F1812" i="25"/>
  <c r="F1811" i="25"/>
  <c r="F1810" i="25"/>
  <c r="F1809" i="25"/>
  <c r="F1808" i="25"/>
  <c r="F1807" i="25"/>
  <c r="F1806" i="25"/>
  <c r="F1805" i="25"/>
  <c r="F1804" i="25"/>
  <c r="F1803" i="25"/>
  <c r="F1802" i="25"/>
  <c r="F1801" i="25"/>
  <c r="F1800" i="25"/>
  <c r="F1799" i="25"/>
  <c r="F1798" i="25"/>
  <c r="F1797" i="25"/>
  <c r="F1796" i="25"/>
  <c r="F1795" i="25"/>
  <c r="F1794" i="25"/>
  <c r="F1793" i="25"/>
  <c r="F1792" i="25"/>
  <c r="F1791" i="25"/>
  <c r="F1790" i="25"/>
  <c r="F1789" i="25"/>
  <c r="F1788" i="25"/>
  <c r="F1787" i="25"/>
  <c r="F1786" i="25"/>
  <c r="F1785" i="25"/>
  <c r="F1784" i="25"/>
  <c r="F1783" i="25"/>
  <c r="F1782" i="25"/>
  <c r="F1781" i="25"/>
  <c r="F1780" i="25"/>
  <c r="F1779" i="25"/>
  <c r="F1778" i="25"/>
  <c r="F1777" i="25"/>
  <c r="F1776" i="25"/>
  <c r="F1775" i="25"/>
  <c r="F1774" i="25"/>
  <c r="F1773" i="25"/>
  <c r="F1772" i="25"/>
  <c r="F1771" i="25"/>
  <c r="F1770" i="25"/>
  <c r="F1769" i="25"/>
  <c r="F1768" i="25"/>
  <c r="F1767" i="25"/>
  <c r="F1766" i="25"/>
  <c r="F1765" i="25"/>
  <c r="F1764" i="25"/>
  <c r="F1763" i="25"/>
  <c r="F1762" i="25"/>
  <c r="F1761" i="25"/>
  <c r="F1760" i="25"/>
  <c r="F1759" i="25"/>
  <c r="F1758" i="25"/>
  <c r="F1757" i="25"/>
  <c r="F1756" i="25"/>
  <c r="F1755" i="25"/>
  <c r="F1754" i="25"/>
  <c r="F1753" i="25"/>
  <c r="F1752" i="25"/>
  <c r="F1751" i="25"/>
  <c r="F1750" i="25"/>
  <c r="F1749" i="25"/>
  <c r="F1748" i="25"/>
  <c r="F1747" i="25"/>
  <c r="F1746" i="25"/>
  <c r="F1745" i="25"/>
  <c r="F1744" i="25"/>
  <c r="F1743" i="25"/>
  <c r="F1742" i="25"/>
  <c r="F1741" i="25"/>
  <c r="F1740" i="25"/>
  <c r="F1739" i="25"/>
  <c r="F1738" i="25"/>
  <c r="F1737" i="25"/>
  <c r="F1736" i="25"/>
  <c r="F1735" i="25"/>
  <c r="F1734" i="25"/>
  <c r="F1733" i="25"/>
  <c r="F1732" i="25"/>
  <c r="F1731" i="25"/>
  <c r="F1730" i="25"/>
  <c r="F1729" i="25"/>
  <c r="F1728" i="25"/>
  <c r="F1727" i="25"/>
  <c r="F1726" i="25"/>
  <c r="F1725" i="25"/>
  <c r="F1724" i="25"/>
  <c r="F1723" i="25"/>
  <c r="F1722" i="25"/>
  <c r="F1721" i="25"/>
  <c r="F1720" i="25"/>
  <c r="F1719" i="25"/>
  <c r="F1718" i="25"/>
  <c r="F1717" i="25"/>
  <c r="F1716" i="25"/>
  <c r="F1715" i="25"/>
  <c r="F1714" i="25"/>
  <c r="F1713" i="25"/>
  <c r="F1712" i="25"/>
  <c r="F1711" i="25"/>
  <c r="F1710" i="25"/>
  <c r="F1709" i="25"/>
  <c r="F1708" i="25"/>
  <c r="F1707" i="25"/>
  <c r="F1706" i="25"/>
  <c r="F1705" i="25"/>
  <c r="F1704" i="25"/>
  <c r="F1703" i="25"/>
  <c r="F1702" i="25"/>
  <c r="F1701" i="25"/>
  <c r="F1700" i="25"/>
  <c r="F1699" i="25"/>
  <c r="F1698" i="25"/>
  <c r="F1697" i="25"/>
  <c r="F1696" i="25"/>
  <c r="F1695" i="25"/>
  <c r="F1694" i="25"/>
  <c r="F1693" i="25"/>
  <c r="F1692" i="25"/>
  <c r="F1691" i="25"/>
  <c r="F1690" i="25"/>
  <c r="F1689" i="25"/>
  <c r="F1688" i="25"/>
  <c r="F1687" i="25"/>
  <c r="F1686" i="25"/>
  <c r="F1685" i="25"/>
  <c r="F1684" i="25"/>
  <c r="F1683" i="25"/>
  <c r="F1682" i="25"/>
  <c r="F1681" i="25"/>
  <c r="F1680" i="25"/>
  <c r="F1679" i="25"/>
  <c r="F1678" i="25"/>
  <c r="F1677" i="25"/>
  <c r="F1676" i="25"/>
  <c r="F1675" i="25"/>
  <c r="F1674" i="25"/>
  <c r="F1673" i="25"/>
  <c r="F1672" i="25"/>
  <c r="F1671" i="25"/>
  <c r="F1670" i="25"/>
  <c r="F1669" i="25"/>
  <c r="F1668" i="25"/>
  <c r="F1667" i="25"/>
  <c r="F1666" i="25"/>
  <c r="F1665" i="25"/>
  <c r="F1664" i="25"/>
  <c r="F1663" i="25"/>
  <c r="F1662" i="25"/>
  <c r="F1661" i="25"/>
  <c r="F1660" i="25"/>
  <c r="F1659" i="25"/>
  <c r="F1658" i="25"/>
  <c r="F1657" i="25"/>
  <c r="F1656" i="25"/>
  <c r="F1655" i="25"/>
  <c r="F1654" i="25"/>
  <c r="F1653" i="25"/>
  <c r="F1652" i="25"/>
  <c r="F1651" i="25"/>
  <c r="F1650" i="25"/>
  <c r="F1649" i="25"/>
  <c r="F1648" i="25"/>
  <c r="F1647" i="25"/>
  <c r="F1646" i="25"/>
  <c r="F1645" i="25"/>
  <c r="F1644" i="25"/>
  <c r="F1643" i="25"/>
  <c r="F1642" i="25"/>
  <c r="F1641" i="25"/>
  <c r="F1640" i="25"/>
  <c r="F1639" i="25"/>
  <c r="F1638" i="25"/>
  <c r="F1637" i="25"/>
  <c r="F1636" i="25"/>
  <c r="F1635" i="25"/>
  <c r="F1634" i="25"/>
  <c r="F1633" i="25"/>
  <c r="F1632" i="25"/>
  <c r="F1631" i="25"/>
  <c r="F1630" i="25"/>
  <c r="F1629" i="25"/>
  <c r="F1628" i="25"/>
  <c r="F1627" i="25"/>
  <c r="F1626" i="25"/>
  <c r="F1625" i="25"/>
  <c r="F1624" i="25"/>
  <c r="F1623" i="25"/>
  <c r="F1622" i="25"/>
  <c r="F1621" i="25"/>
  <c r="F1620" i="25"/>
  <c r="F1619" i="25"/>
  <c r="F1618" i="25"/>
  <c r="F1617" i="25"/>
  <c r="F1616" i="25"/>
  <c r="F1615" i="25"/>
  <c r="F1614" i="25"/>
  <c r="F1613" i="25"/>
  <c r="F1612" i="25"/>
  <c r="F1611" i="25"/>
  <c r="F1610" i="25"/>
  <c r="F1609" i="25"/>
  <c r="F1608" i="25"/>
  <c r="F1607" i="25"/>
  <c r="F1606" i="25"/>
  <c r="F1605" i="25"/>
  <c r="F1604" i="25"/>
  <c r="F1603" i="25"/>
  <c r="F1602" i="25"/>
  <c r="F1601" i="25"/>
  <c r="F1600" i="25"/>
  <c r="F1599" i="25"/>
  <c r="F1598" i="25"/>
  <c r="F1597" i="25"/>
  <c r="F1596" i="25"/>
  <c r="F1595" i="25"/>
  <c r="F1594" i="25"/>
  <c r="F1593" i="25"/>
  <c r="F1592" i="25"/>
  <c r="F1591" i="25"/>
  <c r="F1590" i="25"/>
  <c r="F1589" i="25"/>
  <c r="F1588" i="25"/>
  <c r="F1587" i="25"/>
  <c r="F1586" i="25"/>
  <c r="F1585" i="25"/>
  <c r="F1584" i="25"/>
  <c r="F1583" i="25"/>
  <c r="F1582" i="25"/>
  <c r="F1581" i="25"/>
  <c r="F1580" i="25"/>
  <c r="F1579" i="25"/>
  <c r="F1578" i="25"/>
  <c r="F1577" i="25"/>
  <c r="F1576" i="25"/>
  <c r="F1575" i="25"/>
  <c r="F1574" i="25"/>
  <c r="F1573" i="25"/>
  <c r="F1572" i="25"/>
  <c r="F1571" i="25"/>
  <c r="F1570" i="25"/>
  <c r="F1569" i="25"/>
  <c r="F1568" i="25"/>
  <c r="F1567" i="25"/>
  <c r="F1566" i="25"/>
  <c r="F1565" i="25"/>
  <c r="F1564" i="25"/>
  <c r="F1563" i="25"/>
  <c r="F1562" i="25"/>
  <c r="F1561" i="25"/>
  <c r="F1560" i="25"/>
  <c r="F1559" i="25"/>
  <c r="F1558" i="25"/>
  <c r="F1557" i="25"/>
  <c r="F1556" i="25"/>
  <c r="F1555" i="25"/>
  <c r="F1554" i="25"/>
  <c r="F1553" i="25"/>
  <c r="F1552" i="25"/>
  <c r="F1551" i="25"/>
  <c r="F1550" i="25"/>
  <c r="F1549" i="25"/>
  <c r="F1548" i="25"/>
  <c r="F1547" i="25"/>
  <c r="F1546" i="25"/>
  <c r="F1545" i="25"/>
  <c r="F1544" i="25"/>
  <c r="F1543" i="25"/>
  <c r="F1542" i="25"/>
  <c r="F1541" i="25"/>
  <c r="F1540" i="25"/>
  <c r="F1539" i="25"/>
  <c r="F1538" i="25"/>
  <c r="F1537" i="25"/>
  <c r="F1536" i="25"/>
  <c r="F1535" i="25"/>
  <c r="F1534" i="25"/>
  <c r="F1533" i="25"/>
  <c r="F1532" i="25"/>
  <c r="F1531" i="25"/>
  <c r="F1530" i="25"/>
  <c r="F1529" i="25"/>
  <c r="F1528" i="25"/>
  <c r="F1527" i="25"/>
  <c r="F1526" i="25"/>
  <c r="F1525" i="25"/>
  <c r="F1524" i="25"/>
  <c r="F1523" i="25"/>
  <c r="F1522" i="25"/>
  <c r="F1521" i="25"/>
  <c r="F1520" i="25"/>
  <c r="F1519" i="25"/>
  <c r="F1518" i="25"/>
  <c r="F1517" i="25"/>
  <c r="F1516" i="25"/>
  <c r="F1515" i="25"/>
  <c r="F1514" i="25"/>
  <c r="F1513" i="25"/>
  <c r="F1512" i="25"/>
  <c r="F1511" i="25"/>
  <c r="F1510" i="25"/>
  <c r="F1509" i="25"/>
  <c r="F1508" i="25"/>
  <c r="F1507" i="25"/>
  <c r="F1506" i="25"/>
  <c r="F1505" i="25"/>
  <c r="F1504" i="25"/>
  <c r="F1503" i="25"/>
  <c r="F1502" i="25"/>
  <c r="F1501" i="25"/>
  <c r="F1500" i="25"/>
  <c r="F1499" i="25"/>
  <c r="F1498" i="25"/>
  <c r="F1497" i="25"/>
  <c r="F1496" i="25"/>
  <c r="F1495" i="25"/>
  <c r="F1494" i="25"/>
  <c r="F1493" i="25"/>
  <c r="F1492" i="25"/>
  <c r="F1491" i="25"/>
  <c r="F1490" i="25"/>
  <c r="F1489" i="25"/>
  <c r="F1488" i="25"/>
  <c r="F1487" i="25"/>
  <c r="F1486" i="25"/>
  <c r="F1485" i="25"/>
  <c r="F1484" i="25"/>
  <c r="F1483" i="25"/>
  <c r="F1482" i="25"/>
  <c r="F1481" i="25"/>
  <c r="F1480" i="25"/>
  <c r="F1479" i="25"/>
  <c r="F1478" i="25"/>
  <c r="F1477" i="25"/>
  <c r="F1476" i="25"/>
  <c r="F1475" i="25"/>
  <c r="F1474" i="25"/>
  <c r="F1473" i="25"/>
  <c r="F1472" i="25"/>
  <c r="F1471" i="25"/>
  <c r="F1470" i="25"/>
  <c r="F1469" i="25"/>
  <c r="F1468" i="25"/>
  <c r="F1467" i="25"/>
  <c r="F1466" i="25"/>
  <c r="F1465" i="25"/>
  <c r="F1464" i="25"/>
  <c r="F1463" i="25"/>
  <c r="F1462" i="25"/>
  <c r="F1461" i="25"/>
  <c r="F1460" i="25"/>
  <c r="F1459" i="25"/>
  <c r="F1458" i="25"/>
  <c r="F1457" i="25"/>
  <c r="F1456" i="25"/>
  <c r="F1455" i="25"/>
  <c r="F1454" i="25"/>
  <c r="F1453" i="25"/>
  <c r="F1452" i="25"/>
  <c r="F1451" i="25"/>
  <c r="F1450" i="25"/>
  <c r="F1449" i="25"/>
  <c r="F1448" i="25"/>
  <c r="F1447" i="25"/>
  <c r="F1446" i="25"/>
  <c r="F1445" i="25"/>
  <c r="F1444" i="25"/>
  <c r="F1443" i="25"/>
  <c r="F1442" i="25"/>
  <c r="F1441" i="25"/>
  <c r="F1440" i="25"/>
  <c r="F1439" i="25"/>
  <c r="F1438" i="25"/>
  <c r="F1437" i="25"/>
  <c r="F1436" i="25"/>
  <c r="F1435" i="25"/>
  <c r="F1434" i="25"/>
  <c r="F1433" i="25"/>
  <c r="F1432" i="25"/>
  <c r="F1431" i="25"/>
  <c r="F1430" i="25"/>
  <c r="F1429" i="25"/>
  <c r="F1428" i="25"/>
  <c r="F1427" i="25"/>
  <c r="F1426" i="25"/>
  <c r="F1425" i="25"/>
  <c r="F1424" i="25"/>
  <c r="F1423" i="25"/>
  <c r="F1422" i="25"/>
  <c r="F1421" i="25"/>
  <c r="F1420" i="25"/>
  <c r="F1419" i="25"/>
  <c r="F1418" i="25"/>
  <c r="F1417" i="25"/>
  <c r="F1416" i="25"/>
  <c r="F1415" i="25"/>
  <c r="F1414" i="25"/>
  <c r="F1413" i="25"/>
  <c r="F1412" i="25"/>
  <c r="F1411" i="25"/>
  <c r="F1410" i="25"/>
  <c r="F1409" i="25"/>
  <c r="F1408" i="25"/>
  <c r="F1407" i="25"/>
  <c r="F1406" i="25"/>
  <c r="F1405" i="25"/>
  <c r="F1404" i="25"/>
  <c r="F1403" i="25"/>
  <c r="F1402" i="25"/>
  <c r="F1401" i="25"/>
  <c r="F1400" i="25"/>
  <c r="F1399" i="25"/>
  <c r="F1398" i="25"/>
  <c r="F1397" i="25"/>
  <c r="F1396" i="25"/>
  <c r="F1395" i="25"/>
  <c r="F1394" i="25"/>
  <c r="F1393" i="25"/>
  <c r="F1392" i="25"/>
  <c r="F1391" i="25"/>
  <c r="F1390" i="25"/>
  <c r="F1389" i="25"/>
  <c r="F1388" i="25"/>
  <c r="F1387" i="25"/>
  <c r="F1386" i="25"/>
  <c r="F1385" i="25"/>
  <c r="F1384" i="25"/>
  <c r="F1383" i="25"/>
  <c r="F1382" i="25"/>
  <c r="F1381" i="25"/>
  <c r="F1380" i="25"/>
  <c r="F1379" i="25"/>
  <c r="F1378" i="25"/>
  <c r="F1377" i="25"/>
  <c r="F1376" i="25"/>
  <c r="F1375" i="25"/>
  <c r="F1374" i="25"/>
  <c r="F1373" i="25"/>
  <c r="F1372" i="25"/>
  <c r="F1371" i="25"/>
  <c r="F1370" i="25"/>
  <c r="F1369" i="25"/>
  <c r="F1368" i="25"/>
  <c r="F1367" i="25"/>
  <c r="F1366" i="25"/>
  <c r="F1365" i="25"/>
  <c r="F1364" i="25"/>
  <c r="F1363" i="25"/>
  <c r="F1362" i="25"/>
  <c r="F1361" i="25"/>
  <c r="F1360" i="25"/>
  <c r="F1359" i="25"/>
  <c r="F1358" i="25"/>
  <c r="F1357" i="25"/>
  <c r="F1356" i="25"/>
  <c r="F1355" i="25"/>
  <c r="F1354" i="25"/>
  <c r="F1353" i="25"/>
  <c r="F1352" i="25"/>
  <c r="F1351" i="25"/>
  <c r="F1350" i="25"/>
  <c r="F1349" i="25"/>
  <c r="F1348" i="25"/>
  <c r="F1347" i="25"/>
  <c r="F1346" i="25"/>
  <c r="F1345" i="25"/>
  <c r="F1344" i="25"/>
  <c r="F1343" i="25"/>
  <c r="F1342" i="25"/>
  <c r="F1341" i="25"/>
  <c r="F1340" i="25"/>
  <c r="F1339" i="25"/>
  <c r="F1338" i="25"/>
  <c r="F1337" i="25"/>
  <c r="F1336" i="25"/>
  <c r="F1335" i="25"/>
  <c r="F1334" i="25"/>
  <c r="F1333" i="25"/>
  <c r="F1332" i="25"/>
  <c r="F1331" i="25"/>
  <c r="F1330" i="25"/>
  <c r="F1329" i="25"/>
  <c r="F1328" i="25"/>
  <c r="F1327" i="25"/>
  <c r="F1326" i="25"/>
  <c r="F1325" i="25"/>
  <c r="F1324" i="25"/>
  <c r="F1323" i="25"/>
  <c r="F1322" i="25"/>
  <c r="F1321" i="25"/>
  <c r="F1320" i="25"/>
  <c r="F1319" i="25"/>
  <c r="F1318" i="25"/>
  <c r="F1317" i="25"/>
  <c r="F1316" i="25"/>
  <c r="F1315" i="25"/>
  <c r="F1314" i="25"/>
  <c r="F1313" i="25"/>
  <c r="F1312" i="25"/>
  <c r="F1311" i="25"/>
  <c r="F1310" i="25"/>
  <c r="F1309" i="25"/>
  <c r="F1308" i="25"/>
  <c r="F1307" i="25"/>
  <c r="F1306" i="25"/>
  <c r="F1305" i="25"/>
  <c r="F1304" i="25"/>
  <c r="F1303" i="25"/>
  <c r="F1302" i="25"/>
  <c r="F1301" i="25"/>
  <c r="F1300" i="25"/>
  <c r="F1299" i="25"/>
  <c r="F1298" i="25"/>
  <c r="F1297" i="25"/>
  <c r="F1296" i="25"/>
  <c r="F1295" i="25"/>
  <c r="F1294" i="25"/>
  <c r="F1293" i="25"/>
  <c r="F1292" i="25"/>
  <c r="F1291" i="25"/>
  <c r="F1290" i="25"/>
  <c r="F1289" i="25"/>
  <c r="F1288" i="25"/>
  <c r="F1287" i="25"/>
  <c r="F1286" i="25"/>
  <c r="F1285" i="25"/>
  <c r="F1284" i="25"/>
  <c r="F1283" i="25"/>
  <c r="F1282" i="25"/>
  <c r="F1281" i="25"/>
  <c r="F1280" i="25"/>
  <c r="F1279" i="25"/>
  <c r="F1278" i="25"/>
  <c r="F1277" i="25"/>
  <c r="F1276" i="25"/>
  <c r="F1275" i="25"/>
  <c r="F1274" i="25"/>
  <c r="F1273" i="25"/>
  <c r="F1272" i="25"/>
  <c r="F1271" i="25"/>
  <c r="F1270" i="25"/>
  <c r="F1269" i="25"/>
  <c r="F1268" i="25"/>
  <c r="F1267" i="25"/>
  <c r="F1266" i="25"/>
  <c r="F1265" i="25"/>
  <c r="F1264" i="25"/>
  <c r="F1263" i="25"/>
  <c r="F1262" i="25"/>
  <c r="F1261" i="25"/>
  <c r="F1260" i="25"/>
  <c r="F1259" i="25"/>
  <c r="F1258" i="25"/>
  <c r="F1257" i="25"/>
  <c r="F1256" i="25"/>
  <c r="F1255" i="25"/>
  <c r="F1254" i="25"/>
  <c r="F1253" i="25"/>
  <c r="F1252" i="25"/>
  <c r="F1251" i="25"/>
  <c r="F1250" i="25"/>
  <c r="F1249" i="25"/>
  <c r="F1248" i="25"/>
  <c r="F1247" i="25"/>
  <c r="F1246" i="25"/>
  <c r="F1245" i="25"/>
  <c r="F1244" i="25"/>
  <c r="F1243" i="25"/>
  <c r="F1242" i="25"/>
  <c r="F1241" i="25"/>
  <c r="F1240" i="25"/>
  <c r="F1239" i="25"/>
  <c r="F1238" i="25"/>
  <c r="F1237" i="25"/>
  <c r="F1236" i="25"/>
  <c r="F1235" i="25"/>
  <c r="F1234" i="25"/>
  <c r="F1233" i="25"/>
  <c r="F1232" i="25"/>
  <c r="F1231" i="25"/>
  <c r="F1230" i="25"/>
  <c r="F1229" i="25"/>
  <c r="F1228" i="25"/>
  <c r="F1227" i="25"/>
  <c r="F1226" i="25"/>
  <c r="F1225" i="25"/>
  <c r="F1224" i="25"/>
  <c r="F1223" i="25"/>
  <c r="F1222" i="25"/>
  <c r="F1221" i="25"/>
  <c r="F1220" i="25"/>
  <c r="F1219" i="25"/>
  <c r="F1218" i="25"/>
  <c r="F1217" i="25"/>
  <c r="F1216" i="25"/>
  <c r="F1215" i="25"/>
  <c r="F1214" i="25"/>
  <c r="F1213" i="25"/>
  <c r="F1212" i="25"/>
  <c r="F1211" i="25"/>
  <c r="F1210" i="25"/>
  <c r="F1209" i="25"/>
  <c r="F1208" i="25"/>
  <c r="F1207" i="25"/>
  <c r="F1206" i="25"/>
  <c r="F1205" i="25"/>
  <c r="F1204" i="25"/>
  <c r="F1203" i="25"/>
  <c r="F1202" i="25"/>
  <c r="F1201" i="25"/>
  <c r="F1200" i="25"/>
  <c r="F1199" i="25"/>
  <c r="F1198" i="25"/>
  <c r="F1197" i="25"/>
  <c r="F1196" i="25"/>
  <c r="F1195" i="25"/>
  <c r="F1194" i="25"/>
  <c r="F1193" i="25"/>
  <c r="F1192" i="25"/>
  <c r="F1191" i="25"/>
  <c r="F1190" i="25"/>
  <c r="F1189" i="25"/>
  <c r="F1188" i="25"/>
  <c r="F1187" i="25"/>
  <c r="F1186" i="25"/>
  <c r="F1185" i="25"/>
  <c r="F1184" i="25"/>
  <c r="F1183" i="25"/>
  <c r="F1182" i="25"/>
  <c r="F1181" i="25"/>
  <c r="F1180" i="25"/>
  <c r="F1179" i="25"/>
  <c r="F1178" i="25"/>
  <c r="F1177" i="25"/>
  <c r="F1176" i="25"/>
  <c r="F1175" i="25"/>
  <c r="F1174" i="25"/>
  <c r="F1173" i="25"/>
  <c r="F1172" i="25"/>
  <c r="F1171" i="25"/>
  <c r="F1170" i="25"/>
  <c r="F1169" i="25"/>
  <c r="F1168" i="25"/>
  <c r="F1167" i="25"/>
  <c r="F1166" i="25"/>
  <c r="F1165" i="25"/>
  <c r="F1164" i="25"/>
  <c r="F1163" i="25"/>
  <c r="F1162" i="25"/>
  <c r="F1161" i="25"/>
  <c r="F1160" i="25"/>
  <c r="F1159" i="25"/>
  <c r="F1158" i="25"/>
  <c r="F1157" i="25"/>
  <c r="F1156" i="25"/>
  <c r="F1155" i="25"/>
  <c r="F1154" i="25"/>
  <c r="F1153" i="25"/>
  <c r="F1152" i="25"/>
  <c r="F1151" i="25"/>
  <c r="F1150" i="25"/>
  <c r="F1149" i="25"/>
  <c r="F1148" i="25"/>
  <c r="F1147" i="25"/>
  <c r="F1146" i="25"/>
  <c r="F1145" i="25"/>
  <c r="F1144" i="25"/>
  <c r="F1143" i="25"/>
  <c r="F1142" i="25"/>
  <c r="F1141" i="25"/>
  <c r="F1140" i="25"/>
  <c r="F1139" i="25"/>
  <c r="F1138" i="25"/>
  <c r="F1137" i="25"/>
  <c r="F1136" i="25"/>
  <c r="F1135" i="25"/>
  <c r="F1134" i="25"/>
  <c r="F1133" i="25"/>
  <c r="F1132" i="25"/>
  <c r="F1131" i="25"/>
  <c r="F1130" i="25"/>
  <c r="F1129" i="25"/>
  <c r="F1128" i="25"/>
  <c r="F1127" i="25"/>
  <c r="F1126" i="25"/>
  <c r="F1125" i="25"/>
  <c r="F1124" i="25"/>
  <c r="F1123" i="25"/>
  <c r="F1122" i="25"/>
  <c r="F1121" i="25"/>
  <c r="F1120" i="25"/>
  <c r="F1119" i="25"/>
  <c r="F1118" i="25"/>
  <c r="F1117" i="25"/>
  <c r="F1116" i="25"/>
  <c r="F1115" i="25"/>
  <c r="F1114" i="25"/>
  <c r="F1113" i="25"/>
  <c r="F1112" i="25"/>
  <c r="F1111" i="25"/>
  <c r="F1110" i="25"/>
  <c r="F1109" i="25"/>
  <c r="F1108" i="25"/>
  <c r="F1107" i="25"/>
  <c r="F1106" i="25"/>
  <c r="F1105" i="25"/>
  <c r="F1104" i="25"/>
  <c r="F1103" i="25"/>
  <c r="F1102" i="25"/>
  <c r="F1101" i="25"/>
  <c r="F1100" i="25"/>
  <c r="F1099" i="25"/>
  <c r="F1098" i="25"/>
  <c r="F1097" i="25"/>
  <c r="F1096" i="25"/>
  <c r="F1095" i="25"/>
  <c r="F1094" i="25"/>
  <c r="F1093" i="25"/>
  <c r="F1092" i="25"/>
  <c r="F1091" i="25"/>
  <c r="F1090" i="25"/>
  <c r="F1089" i="25"/>
  <c r="F1088" i="25"/>
  <c r="F1087" i="25"/>
  <c r="F1086" i="25"/>
  <c r="F1085" i="25"/>
  <c r="F1084" i="25"/>
  <c r="F1083" i="25"/>
  <c r="F1082" i="25"/>
  <c r="F1081" i="25"/>
  <c r="F1080" i="25"/>
  <c r="F1079" i="25"/>
  <c r="F1078" i="25"/>
  <c r="F1077" i="25"/>
  <c r="F1076" i="25"/>
  <c r="F1075" i="25"/>
  <c r="F1074" i="25"/>
  <c r="F1073" i="25"/>
  <c r="F1072" i="25"/>
  <c r="F1071" i="25"/>
  <c r="F1070" i="25"/>
  <c r="F1069" i="25"/>
  <c r="F1068" i="25"/>
  <c r="F1067" i="25"/>
  <c r="F1066" i="25"/>
  <c r="F1065" i="25"/>
  <c r="F1064" i="25"/>
  <c r="F1063" i="25"/>
  <c r="F1062" i="25"/>
  <c r="F1061" i="25"/>
  <c r="F1060" i="25"/>
  <c r="F1059" i="25"/>
  <c r="F1058" i="25"/>
  <c r="F1057" i="25"/>
  <c r="F1056" i="25"/>
  <c r="F1055" i="25"/>
  <c r="F1054" i="25"/>
  <c r="F1053" i="25"/>
  <c r="F1052" i="25"/>
  <c r="F1051" i="25"/>
  <c r="F1050" i="25"/>
  <c r="F1049" i="25"/>
  <c r="F1048" i="25"/>
  <c r="F1047" i="25"/>
  <c r="F1046" i="25"/>
  <c r="F1045" i="25"/>
  <c r="F1044" i="25"/>
  <c r="F1043" i="25"/>
  <c r="F1042" i="25"/>
  <c r="F1041" i="25"/>
  <c r="F1040" i="25"/>
  <c r="F1039" i="25"/>
  <c r="F1038" i="25"/>
  <c r="F1037" i="25"/>
  <c r="F1036" i="25"/>
  <c r="F1035" i="25"/>
  <c r="F1034" i="25"/>
  <c r="F1033" i="25"/>
  <c r="F1032" i="25"/>
  <c r="F1031" i="25"/>
  <c r="F1030" i="25"/>
  <c r="F1029" i="25"/>
  <c r="F1028" i="25"/>
  <c r="F1027" i="25"/>
  <c r="F1026" i="25"/>
  <c r="F1025" i="25"/>
  <c r="F1024" i="25"/>
  <c r="F1023" i="25"/>
  <c r="F1022" i="25"/>
  <c r="F1021" i="25"/>
  <c r="F1020" i="25"/>
  <c r="F1019" i="25"/>
  <c r="F1018" i="25"/>
  <c r="F1017" i="25"/>
  <c r="F1016" i="25"/>
  <c r="F1015" i="25"/>
  <c r="F1014" i="25"/>
  <c r="F1013" i="25"/>
  <c r="F1012" i="25"/>
  <c r="F1011" i="25"/>
  <c r="F1010" i="25"/>
  <c r="F1009" i="25"/>
  <c r="F1008" i="25"/>
  <c r="F1007" i="25"/>
  <c r="F1006" i="25"/>
  <c r="F1005" i="25"/>
  <c r="F1004" i="25"/>
  <c r="F1003" i="25"/>
  <c r="F1002" i="25"/>
  <c r="F1001" i="25"/>
  <c r="F1000" i="25"/>
  <c r="F999" i="25"/>
  <c r="F998" i="25"/>
  <c r="F997" i="25"/>
  <c r="F996" i="25"/>
  <c r="F995" i="25"/>
  <c r="F994" i="25"/>
  <c r="F993" i="25"/>
  <c r="F992" i="25"/>
  <c r="F991" i="25"/>
  <c r="F990" i="25"/>
  <c r="F989" i="25"/>
  <c r="F988" i="25"/>
  <c r="F987" i="25"/>
  <c r="F986" i="25"/>
  <c r="F985" i="25"/>
  <c r="F984" i="25"/>
  <c r="F983" i="25"/>
  <c r="F982" i="25"/>
  <c r="F981" i="25"/>
  <c r="F980" i="25"/>
  <c r="F979" i="25"/>
  <c r="F978" i="25"/>
  <c r="F977" i="25"/>
  <c r="F976" i="25"/>
  <c r="F975" i="25"/>
  <c r="F974" i="25"/>
  <c r="F973" i="25"/>
  <c r="F972" i="25"/>
  <c r="F971" i="25"/>
  <c r="F970" i="25"/>
  <c r="F969" i="25"/>
  <c r="F968" i="25"/>
  <c r="F967" i="25"/>
  <c r="F966" i="25"/>
  <c r="F965" i="25"/>
  <c r="F964" i="25"/>
  <c r="F963" i="25"/>
  <c r="F962" i="25"/>
  <c r="F961" i="25"/>
  <c r="F960" i="25"/>
  <c r="F959" i="25"/>
  <c r="F958" i="25"/>
  <c r="F957" i="25"/>
  <c r="F956" i="25"/>
  <c r="F955" i="25"/>
  <c r="F954" i="25"/>
  <c r="F953" i="25"/>
  <c r="F952" i="25"/>
  <c r="F951" i="25"/>
  <c r="F950" i="25"/>
  <c r="F949" i="25"/>
  <c r="F948" i="25"/>
  <c r="F947" i="25"/>
  <c r="F946" i="25"/>
  <c r="F945" i="25"/>
  <c r="F944" i="25"/>
  <c r="F943" i="25"/>
  <c r="F942" i="25"/>
  <c r="F941" i="25"/>
  <c r="F940" i="25"/>
  <c r="F939" i="25"/>
  <c r="F938" i="25"/>
  <c r="F937" i="25"/>
  <c r="F936" i="25"/>
  <c r="F935" i="25"/>
  <c r="F934" i="25"/>
  <c r="F933" i="25"/>
  <c r="F932" i="25"/>
  <c r="F931" i="25"/>
  <c r="F930" i="25"/>
  <c r="F929" i="25"/>
  <c r="F928" i="25"/>
  <c r="F927" i="25"/>
  <c r="F926" i="25"/>
  <c r="F925" i="25"/>
  <c r="F924" i="25"/>
  <c r="F923" i="25"/>
  <c r="F922" i="25"/>
  <c r="F921" i="25"/>
  <c r="F920" i="25"/>
  <c r="F919" i="25"/>
  <c r="F918" i="25"/>
  <c r="F917" i="25"/>
  <c r="F916" i="25"/>
  <c r="F915" i="25"/>
  <c r="F914" i="25"/>
  <c r="F913" i="25"/>
  <c r="F912" i="25"/>
  <c r="F911" i="25"/>
  <c r="F910" i="25"/>
  <c r="F909" i="25"/>
  <c r="F908" i="25"/>
  <c r="F907" i="25"/>
  <c r="F906" i="25"/>
  <c r="F905" i="25"/>
  <c r="F904" i="25"/>
  <c r="F903" i="25"/>
  <c r="F902" i="25"/>
  <c r="F901" i="25"/>
  <c r="F900" i="25"/>
  <c r="F899" i="25"/>
  <c r="F898" i="25"/>
  <c r="F897" i="25"/>
  <c r="F896" i="25"/>
  <c r="F895" i="25"/>
  <c r="F894" i="25"/>
  <c r="F893" i="25"/>
  <c r="F892" i="25"/>
  <c r="F891" i="25"/>
  <c r="F890" i="25"/>
  <c r="F889" i="25"/>
  <c r="F888" i="25"/>
  <c r="F887" i="25"/>
  <c r="F886" i="25"/>
  <c r="F885" i="25"/>
  <c r="F884" i="25"/>
  <c r="F883" i="25"/>
  <c r="F882" i="25"/>
  <c r="F881" i="25"/>
  <c r="F880" i="25"/>
  <c r="F879" i="25"/>
  <c r="F878" i="25"/>
  <c r="F877" i="25"/>
  <c r="F876" i="25"/>
  <c r="F875" i="25"/>
  <c r="F874" i="25"/>
  <c r="F873" i="25"/>
  <c r="F872" i="25"/>
  <c r="F871" i="25"/>
  <c r="F870" i="25"/>
  <c r="F869" i="25"/>
  <c r="F868" i="25"/>
  <c r="F867" i="25"/>
  <c r="F866" i="25"/>
  <c r="F865" i="25"/>
  <c r="F864" i="25"/>
  <c r="F863" i="25"/>
  <c r="F862" i="25"/>
  <c r="F861" i="25"/>
  <c r="F860" i="25"/>
  <c r="F859" i="25"/>
  <c r="F858" i="25"/>
  <c r="F857" i="25"/>
  <c r="F856" i="25"/>
  <c r="F855" i="25"/>
  <c r="F854" i="25"/>
  <c r="F853" i="25"/>
  <c r="F852" i="25"/>
  <c r="F851" i="25"/>
  <c r="F850" i="25"/>
  <c r="F849" i="25"/>
  <c r="F848" i="25"/>
  <c r="F847" i="25"/>
  <c r="F846" i="25"/>
  <c r="F845" i="25"/>
  <c r="F844" i="25"/>
  <c r="F843" i="25"/>
  <c r="F842" i="25"/>
  <c r="F841" i="25"/>
  <c r="F840" i="25"/>
  <c r="F839" i="25"/>
  <c r="F838" i="25"/>
  <c r="F837" i="25"/>
  <c r="F836" i="25"/>
  <c r="F835" i="25"/>
  <c r="F834" i="25"/>
  <c r="F833" i="25"/>
  <c r="F832" i="25"/>
  <c r="F831" i="25"/>
  <c r="F830" i="25"/>
  <c r="F829" i="25"/>
  <c r="F828" i="25"/>
  <c r="F827" i="25"/>
  <c r="F826" i="25"/>
  <c r="F825" i="25"/>
  <c r="F824" i="25"/>
  <c r="F823" i="25"/>
  <c r="F822" i="25"/>
  <c r="F821" i="25"/>
  <c r="F820" i="25"/>
  <c r="F819" i="25"/>
  <c r="F818" i="25"/>
  <c r="F817" i="25"/>
  <c r="F816" i="25"/>
  <c r="F815" i="25"/>
  <c r="F814" i="25"/>
  <c r="F813" i="25"/>
  <c r="F812" i="25"/>
  <c r="F811" i="25"/>
  <c r="F810" i="25"/>
  <c r="F809" i="25"/>
  <c r="F808" i="25"/>
  <c r="F807" i="25"/>
  <c r="F806" i="25"/>
  <c r="F805" i="25"/>
  <c r="F804" i="25"/>
  <c r="F803" i="25"/>
  <c r="F802" i="25"/>
  <c r="F801" i="25"/>
  <c r="F800" i="25"/>
  <c r="F799" i="25"/>
  <c r="F798" i="25"/>
  <c r="F797" i="25"/>
  <c r="F796" i="25"/>
  <c r="F795" i="25"/>
  <c r="F794" i="25"/>
  <c r="F793" i="25"/>
  <c r="F792" i="25"/>
  <c r="F791" i="25"/>
  <c r="F790" i="25"/>
  <c r="F789" i="25"/>
  <c r="F788" i="25"/>
  <c r="F787" i="25"/>
  <c r="F786" i="25"/>
  <c r="F785" i="25"/>
  <c r="F784" i="25"/>
  <c r="F783" i="25"/>
  <c r="F782" i="25"/>
  <c r="F781" i="25"/>
  <c r="F780" i="25"/>
  <c r="F779" i="25"/>
  <c r="F778" i="25"/>
  <c r="F777" i="25"/>
  <c r="F776" i="25"/>
  <c r="F775" i="25"/>
  <c r="F774" i="25"/>
  <c r="F773" i="25"/>
  <c r="F772" i="25"/>
  <c r="F771" i="25"/>
  <c r="F770" i="25"/>
  <c r="F769" i="25"/>
  <c r="F768" i="25"/>
  <c r="F767" i="25"/>
  <c r="F766" i="25"/>
  <c r="F765" i="25"/>
  <c r="F764" i="25"/>
  <c r="F763" i="25"/>
  <c r="F762" i="25"/>
  <c r="F761" i="25"/>
  <c r="F760" i="25"/>
  <c r="F759" i="25"/>
  <c r="F758" i="25"/>
  <c r="F757" i="25"/>
  <c r="F756" i="25"/>
  <c r="F755" i="25"/>
  <c r="F754" i="25"/>
  <c r="F753" i="25"/>
  <c r="F752" i="25"/>
  <c r="F751" i="25"/>
  <c r="F750" i="25"/>
  <c r="F749" i="25"/>
  <c r="F748" i="25"/>
  <c r="F747" i="25"/>
  <c r="F746" i="25"/>
  <c r="F745" i="25"/>
  <c r="F744" i="25"/>
  <c r="F743" i="25"/>
  <c r="F742" i="25"/>
  <c r="F741" i="25"/>
  <c r="F740" i="25"/>
  <c r="F739" i="25"/>
  <c r="F738" i="25"/>
  <c r="F737" i="25"/>
  <c r="F736" i="25"/>
  <c r="F735" i="25"/>
  <c r="F734" i="25"/>
  <c r="F733" i="25"/>
  <c r="F732" i="25"/>
  <c r="F731" i="25"/>
  <c r="F730" i="25"/>
  <c r="F729" i="25"/>
  <c r="F728" i="25"/>
  <c r="F727" i="25"/>
  <c r="F726" i="25"/>
  <c r="F725" i="25"/>
  <c r="F724" i="25"/>
  <c r="F723" i="25"/>
  <c r="F722" i="25"/>
  <c r="F721" i="25"/>
  <c r="F720" i="25"/>
  <c r="F719" i="25"/>
  <c r="F718" i="25"/>
  <c r="F717" i="25"/>
  <c r="F716" i="25"/>
  <c r="F715" i="25"/>
  <c r="F714" i="25"/>
  <c r="F713" i="25"/>
  <c r="F712" i="25"/>
  <c r="F711" i="25"/>
  <c r="F710" i="25"/>
  <c r="F709" i="25"/>
  <c r="F708" i="25"/>
  <c r="F707" i="25"/>
  <c r="F706" i="25"/>
  <c r="F705" i="25"/>
  <c r="F704" i="25"/>
  <c r="F703" i="25"/>
  <c r="F702" i="25"/>
  <c r="F701" i="25"/>
  <c r="F700" i="25"/>
  <c r="F699" i="25"/>
  <c r="F698" i="25"/>
  <c r="F697" i="25"/>
  <c r="F696" i="25"/>
  <c r="F695" i="25"/>
  <c r="F694" i="25"/>
  <c r="F693" i="25"/>
  <c r="F692" i="25"/>
  <c r="F691" i="25"/>
  <c r="F690" i="25"/>
  <c r="F689" i="25"/>
  <c r="F688" i="25"/>
  <c r="F687" i="25"/>
  <c r="F686" i="25"/>
  <c r="F685" i="25"/>
  <c r="F684" i="25"/>
  <c r="F683" i="25"/>
  <c r="F682" i="25"/>
  <c r="F681" i="25"/>
  <c r="F680" i="25"/>
  <c r="F679" i="25"/>
  <c r="F678" i="25"/>
  <c r="F677" i="25"/>
  <c r="F676" i="25"/>
  <c r="F675" i="25"/>
  <c r="F674" i="25"/>
  <c r="F673" i="25"/>
  <c r="F672" i="25"/>
  <c r="F671" i="25"/>
  <c r="F670" i="25"/>
  <c r="F669" i="25"/>
  <c r="F668" i="25"/>
  <c r="F667" i="25"/>
  <c r="F666" i="25"/>
  <c r="F665" i="25"/>
  <c r="F664" i="25"/>
  <c r="F663" i="25"/>
  <c r="F662" i="25"/>
  <c r="F661" i="25"/>
  <c r="F660" i="25"/>
  <c r="F659" i="25"/>
  <c r="F658" i="25"/>
  <c r="F657" i="25"/>
  <c r="F656" i="25"/>
  <c r="F655" i="25"/>
  <c r="F654" i="25"/>
  <c r="F653" i="25"/>
  <c r="F652" i="25"/>
  <c r="F651" i="25"/>
  <c r="F650" i="25"/>
  <c r="F649" i="25"/>
  <c r="F648" i="25"/>
  <c r="F647" i="25"/>
  <c r="F646" i="25"/>
  <c r="F645" i="25"/>
  <c r="F644" i="25"/>
  <c r="F643" i="25"/>
  <c r="F642" i="25"/>
  <c r="F641" i="25"/>
  <c r="F640" i="25"/>
  <c r="F639" i="25"/>
  <c r="F638" i="25"/>
  <c r="F637" i="25"/>
  <c r="F636" i="25"/>
  <c r="F635" i="25"/>
  <c r="F634" i="25"/>
  <c r="F633" i="25"/>
  <c r="F632" i="25"/>
  <c r="F631" i="25"/>
  <c r="F630" i="25"/>
  <c r="F629" i="25"/>
  <c r="F628" i="25"/>
  <c r="F627" i="25"/>
  <c r="F626" i="25"/>
  <c r="F625" i="25"/>
  <c r="F624" i="25"/>
  <c r="F623" i="25"/>
  <c r="F622" i="25"/>
  <c r="F621" i="25"/>
  <c r="F620" i="25"/>
  <c r="F619" i="25"/>
  <c r="F618" i="25"/>
  <c r="F617" i="25"/>
  <c r="F616" i="25"/>
  <c r="F615" i="25"/>
  <c r="F614" i="25"/>
  <c r="F613" i="25"/>
  <c r="F612" i="25"/>
  <c r="F611" i="25"/>
  <c r="F610" i="25"/>
  <c r="F609" i="25"/>
  <c r="F608" i="25"/>
  <c r="F607" i="25"/>
  <c r="F606" i="25"/>
  <c r="F605" i="25"/>
  <c r="F604" i="25"/>
  <c r="F603" i="25"/>
  <c r="F602" i="25"/>
  <c r="F601" i="25"/>
  <c r="F600" i="25"/>
  <c r="F599" i="25"/>
  <c r="F598" i="25"/>
  <c r="F597" i="25"/>
  <c r="F596" i="25"/>
  <c r="F595" i="25"/>
  <c r="F594" i="25"/>
  <c r="F593" i="25"/>
  <c r="F592" i="25"/>
  <c r="F591" i="25"/>
  <c r="F590" i="25"/>
  <c r="F589" i="25"/>
  <c r="F588" i="25"/>
  <c r="F587" i="25"/>
  <c r="F586" i="25"/>
  <c r="F585" i="25"/>
  <c r="F584" i="25"/>
  <c r="F583" i="25"/>
  <c r="F582" i="25"/>
  <c r="F581" i="25"/>
  <c r="F580" i="25"/>
  <c r="F579" i="25"/>
  <c r="F578" i="25"/>
  <c r="F577" i="25"/>
  <c r="F576" i="25"/>
  <c r="F575" i="25"/>
  <c r="F574" i="25"/>
  <c r="F573" i="25"/>
  <c r="F572" i="25"/>
  <c r="F571" i="25"/>
  <c r="F570" i="25"/>
  <c r="F569" i="25"/>
  <c r="F568" i="25"/>
  <c r="F567" i="25"/>
  <c r="F566" i="25"/>
  <c r="F565" i="25"/>
  <c r="F564" i="25"/>
  <c r="F563" i="25"/>
  <c r="F562" i="25"/>
  <c r="F561" i="25"/>
  <c r="F560" i="25"/>
  <c r="F559" i="25"/>
  <c r="F558" i="25"/>
  <c r="F557" i="25"/>
  <c r="F556" i="25"/>
  <c r="F555" i="25"/>
  <c r="F554" i="25"/>
  <c r="F553" i="25"/>
  <c r="F552" i="25"/>
  <c r="F551" i="25"/>
  <c r="F550" i="25"/>
  <c r="F549" i="25"/>
  <c r="F548" i="25"/>
  <c r="F547" i="25"/>
  <c r="F546" i="25"/>
  <c r="F545" i="25"/>
  <c r="F544" i="25"/>
  <c r="F543" i="25"/>
  <c r="F542" i="25"/>
  <c r="F541" i="25"/>
  <c r="F540" i="25"/>
  <c r="F539" i="25"/>
  <c r="F538" i="25"/>
  <c r="F537" i="25"/>
  <c r="F536" i="25"/>
  <c r="F535" i="25"/>
  <c r="F534" i="25"/>
  <c r="F533" i="25"/>
  <c r="F532" i="25"/>
  <c r="F531" i="25"/>
  <c r="F530" i="25"/>
  <c r="F529" i="25"/>
  <c r="F528" i="25"/>
  <c r="F527" i="25"/>
  <c r="F526" i="25"/>
  <c r="F525" i="25"/>
  <c r="F524" i="25"/>
  <c r="F523" i="25"/>
  <c r="F522" i="25"/>
  <c r="F521" i="25"/>
  <c r="F520" i="25"/>
  <c r="F519" i="25"/>
  <c r="F518" i="25"/>
  <c r="F517" i="25"/>
  <c r="F516" i="25"/>
  <c r="F515" i="25"/>
  <c r="F514" i="25"/>
  <c r="F513" i="25"/>
  <c r="F512" i="25"/>
  <c r="F511" i="25"/>
  <c r="F510" i="25"/>
  <c r="F509" i="25"/>
  <c r="F508" i="25"/>
  <c r="F507" i="25"/>
  <c r="F506" i="25"/>
  <c r="F505" i="25"/>
  <c r="F504" i="25"/>
  <c r="F503" i="25"/>
  <c r="F502" i="25"/>
  <c r="F501" i="25"/>
  <c r="F500" i="25"/>
  <c r="F499" i="25"/>
  <c r="F498" i="25"/>
  <c r="F497" i="25"/>
  <c r="F496" i="25"/>
  <c r="F495" i="25"/>
  <c r="F494" i="25"/>
  <c r="F493" i="25"/>
  <c r="F492" i="25"/>
  <c r="F491" i="25"/>
  <c r="F490" i="25"/>
  <c r="F489" i="25"/>
  <c r="F488" i="25"/>
  <c r="F487" i="25"/>
  <c r="F486" i="25"/>
  <c r="F485" i="25"/>
  <c r="F484" i="25"/>
  <c r="F483" i="25"/>
  <c r="F482" i="25"/>
  <c r="F481" i="25"/>
  <c r="F480" i="25"/>
  <c r="F479" i="25"/>
  <c r="F478" i="25"/>
  <c r="F477" i="25"/>
  <c r="F476" i="25"/>
  <c r="F475" i="25"/>
  <c r="F474" i="25"/>
  <c r="F473" i="25"/>
  <c r="F472" i="25"/>
  <c r="F471" i="25"/>
  <c r="F470" i="25"/>
  <c r="F469" i="25"/>
  <c r="F468" i="25"/>
  <c r="F467" i="25"/>
  <c r="F466" i="25"/>
  <c r="F465" i="25"/>
  <c r="F464" i="25"/>
  <c r="F463" i="25"/>
  <c r="F462" i="25"/>
  <c r="F461" i="25"/>
  <c r="F460" i="25"/>
  <c r="F459" i="25"/>
  <c r="F458" i="25"/>
  <c r="F457" i="25"/>
  <c r="F456" i="25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A369" i="25"/>
  <c r="F368" i="25"/>
  <c r="A368" i="25"/>
  <c r="F367" i="25"/>
  <c r="A367" i="25"/>
  <c r="F366" i="25"/>
  <c r="A366" i="25"/>
  <c r="F365" i="25"/>
  <c r="A365" i="25"/>
  <c r="F364" i="25"/>
  <c r="A364" i="25"/>
  <c r="F363" i="25"/>
  <c r="A363" i="25"/>
  <c r="F362" i="25"/>
  <c r="A362" i="25"/>
  <c r="F361" i="25"/>
  <c r="A361" i="25"/>
  <c r="F360" i="25"/>
  <c r="A360" i="25"/>
  <c r="F359" i="25"/>
  <c r="A359" i="25"/>
  <c r="F358" i="25"/>
  <c r="A358" i="25"/>
  <c r="F357" i="25"/>
  <c r="A357" i="25"/>
  <c r="F356" i="25"/>
  <c r="A356" i="25"/>
  <c r="F355" i="25"/>
  <c r="A355" i="25"/>
  <c r="F354" i="25"/>
  <c r="A354" i="25"/>
  <c r="F353" i="25"/>
  <c r="A353" i="25"/>
  <c r="F352" i="25"/>
  <c r="A352" i="25"/>
  <c r="F351" i="25"/>
  <c r="A351" i="25"/>
  <c r="F350" i="25"/>
  <c r="A350" i="25"/>
  <c r="F349" i="25"/>
  <c r="A349" i="25"/>
  <c r="F348" i="25"/>
  <c r="A348" i="25"/>
  <c r="F347" i="25"/>
  <c r="A347" i="25"/>
  <c r="F346" i="25"/>
  <c r="A346" i="25"/>
  <c r="F345" i="25"/>
  <c r="A345" i="25"/>
  <c r="F344" i="25"/>
  <c r="A344" i="25"/>
  <c r="F343" i="25"/>
  <c r="A343" i="25"/>
  <c r="F342" i="25"/>
  <c r="A342" i="25"/>
  <c r="F341" i="25"/>
  <c r="A341" i="25"/>
  <c r="F340" i="25"/>
  <c r="A340" i="25"/>
  <c r="F339" i="25"/>
  <c r="A339" i="25"/>
  <c r="F338" i="25"/>
  <c r="A338" i="25"/>
  <c r="F337" i="25"/>
  <c r="A337" i="25"/>
  <c r="F336" i="25"/>
  <c r="A336" i="25"/>
  <c r="F335" i="25"/>
  <c r="A335" i="25"/>
  <c r="F334" i="25"/>
  <c r="A334" i="25"/>
  <c r="F333" i="25"/>
  <c r="A333" i="25"/>
  <c r="F332" i="25"/>
  <c r="A332" i="25"/>
  <c r="F331" i="25"/>
  <c r="A331" i="25"/>
  <c r="F330" i="25"/>
  <c r="A330" i="25"/>
  <c r="F329" i="25"/>
  <c r="A329" i="25"/>
  <c r="F328" i="25"/>
  <c r="A328" i="25"/>
  <c r="F327" i="25"/>
  <c r="A327" i="25"/>
  <c r="F326" i="25"/>
  <c r="A326" i="25"/>
  <c r="F325" i="25"/>
  <c r="A325" i="25"/>
  <c r="F324" i="25"/>
  <c r="A324" i="25"/>
  <c r="F323" i="25"/>
  <c r="A323" i="25"/>
  <c r="F322" i="25"/>
  <c r="A322" i="25"/>
  <c r="F321" i="25"/>
  <c r="A321" i="25"/>
  <c r="F320" i="25"/>
  <c r="A320" i="25"/>
  <c r="F319" i="25"/>
  <c r="A319" i="25"/>
  <c r="F318" i="25"/>
  <c r="A318" i="25"/>
  <c r="F317" i="25"/>
  <c r="A317" i="25"/>
  <c r="F316" i="25"/>
  <c r="A316" i="25"/>
  <c r="F315" i="25"/>
  <c r="A315" i="25"/>
  <c r="F314" i="25"/>
  <c r="A314" i="25"/>
  <c r="F313" i="25"/>
  <c r="A313" i="25"/>
  <c r="F312" i="25"/>
  <c r="A312" i="25"/>
  <c r="F311" i="25"/>
  <c r="A311" i="25"/>
  <c r="F310" i="25"/>
  <c r="A310" i="25"/>
  <c r="F309" i="25"/>
  <c r="A309" i="25"/>
  <c r="F308" i="25"/>
  <c r="A308" i="25"/>
  <c r="F307" i="25"/>
  <c r="A307" i="25"/>
  <c r="F306" i="25"/>
  <c r="A306" i="25"/>
  <c r="F305" i="25"/>
  <c r="A305" i="25"/>
  <c r="F304" i="25"/>
  <c r="A304" i="25"/>
  <c r="F303" i="25"/>
  <c r="A303" i="25"/>
  <c r="F302" i="25"/>
  <c r="A302" i="25"/>
  <c r="F301" i="25"/>
  <c r="A301" i="25"/>
  <c r="F300" i="25"/>
  <c r="A300" i="25"/>
  <c r="F299" i="25"/>
  <c r="A299" i="25"/>
  <c r="F298" i="25"/>
  <c r="A298" i="25"/>
  <c r="F297" i="25"/>
  <c r="A297" i="25"/>
  <c r="F296" i="25"/>
  <c r="A296" i="25"/>
  <c r="F295" i="25"/>
  <c r="A295" i="25"/>
  <c r="F294" i="25"/>
  <c r="A294" i="25"/>
  <c r="F293" i="25"/>
  <c r="A293" i="25"/>
  <c r="F292" i="25"/>
  <c r="A292" i="25"/>
  <c r="F291" i="25"/>
  <c r="A291" i="25"/>
  <c r="F290" i="25"/>
  <c r="A290" i="25"/>
  <c r="F289" i="25"/>
  <c r="A289" i="25"/>
  <c r="F288" i="25"/>
  <c r="A288" i="25"/>
  <c r="F287" i="25"/>
  <c r="A287" i="25"/>
  <c r="F286" i="25"/>
  <c r="A286" i="25"/>
  <c r="F285" i="25"/>
  <c r="A285" i="25"/>
  <c r="F284" i="25"/>
  <c r="A284" i="25"/>
  <c r="F283" i="25"/>
  <c r="A283" i="25"/>
  <c r="F282" i="25"/>
  <c r="A282" i="25"/>
  <c r="F281" i="25"/>
  <c r="A281" i="25"/>
  <c r="F280" i="25"/>
  <c r="A280" i="25"/>
  <c r="F279" i="25"/>
  <c r="A279" i="25"/>
  <c r="F278" i="25"/>
  <c r="A278" i="25"/>
  <c r="F277" i="25"/>
  <c r="A277" i="25"/>
  <c r="F276" i="25"/>
  <c r="A276" i="25"/>
  <c r="F275" i="25"/>
  <c r="A275" i="25"/>
  <c r="F274" i="25"/>
  <c r="A274" i="25"/>
  <c r="F273" i="25"/>
  <c r="A273" i="25"/>
  <c r="F272" i="25"/>
  <c r="A272" i="25"/>
  <c r="F271" i="25"/>
  <c r="A271" i="25"/>
  <c r="F270" i="25"/>
  <c r="A270" i="25"/>
  <c r="F269" i="25"/>
  <c r="A269" i="25"/>
  <c r="F268" i="25"/>
  <c r="A268" i="25"/>
  <c r="F267" i="25"/>
  <c r="A267" i="25"/>
  <c r="F266" i="25"/>
  <c r="A266" i="25"/>
  <c r="A265" i="25"/>
  <c r="F264" i="25"/>
  <c r="A264" i="25"/>
  <c r="F263" i="25"/>
  <c r="A263" i="25"/>
  <c r="F262" i="25"/>
  <c r="A262" i="25"/>
  <c r="F261" i="25"/>
  <c r="A261" i="25"/>
  <c r="F260" i="25"/>
  <c r="A260" i="25"/>
  <c r="F259" i="25"/>
  <c r="A259" i="25"/>
  <c r="F258" i="25"/>
  <c r="A258" i="25"/>
  <c r="F257" i="25"/>
  <c r="A257" i="25"/>
  <c r="F256" i="25"/>
  <c r="A256" i="25"/>
  <c r="F255" i="25"/>
  <c r="A255" i="25"/>
  <c r="F254" i="25"/>
  <c r="A254" i="25"/>
  <c r="F253" i="25"/>
  <c r="A253" i="25"/>
  <c r="F252" i="25"/>
  <c r="A252" i="25"/>
  <c r="F251" i="25"/>
  <c r="A251" i="25"/>
  <c r="F250" i="25"/>
  <c r="A250" i="25"/>
  <c r="F249" i="25"/>
  <c r="A249" i="25"/>
  <c r="F248" i="25"/>
  <c r="A248" i="25"/>
  <c r="F247" i="25"/>
  <c r="A247" i="25"/>
  <c r="F246" i="25"/>
  <c r="A246" i="25"/>
  <c r="F245" i="25"/>
  <c r="A245" i="25"/>
  <c r="F244" i="25"/>
  <c r="A244" i="25"/>
  <c r="F243" i="25"/>
  <c r="A243" i="25"/>
  <c r="F242" i="25"/>
  <c r="A242" i="25"/>
  <c r="F241" i="25"/>
  <c r="A241" i="25"/>
  <c r="F240" i="25"/>
  <c r="A240" i="25"/>
  <c r="F239" i="25"/>
  <c r="A239" i="25"/>
  <c r="F238" i="25"/>
  <c r="A238" i="25"/>
  <c r="F237" i="25"/>
  <c r="A237" i="25"/>
  <c r="F236" i="25"/>
  <c r="A236" i="25"/>
  <c r="F235" i="25"/>
  <c r="A235" i="25"/>
  <c r="F234" i="25"/>
  <c r="A234" i="25"/>
  <c r="F233" i="25"/>
  <c r="A233" i="25"/>
  <c r="F232" i="25"/>
  <c r="A232" i="25"/>
  <c r="F231" i="25"/>
  <c r="A231" i="25"/>
  <c r="F230" i="25"/>
  <c r="A230" i="25"/>
  <c r="F229" i="25"/>
  <c r="A229" i="25"/>
  <c r="F228" i="25"/>
  <c r="A228" i="25"/>
  <c r="F227" i="25"/>
  <c r="A227" i="25"/>
  <c r="F226" i="25"/>
  <c r="A226" i="25"/>
  <c r="F225" i="25"/>
  <c r="A225" i="25"/>
  <c r="F224" i="25"/>
  <c r="A224" i="25"/>
  <c r="F223" i="25"/>
  <c r="A223" i="25"/>
  <c r="F222" i="25"/>
  <c r="A222" i="25"/>
  <c r="F221" i="25"/>
  <c r="A221" i="25"/>
  <c r="F220" i="25"/>
  <c r="A220" i="25"/>
  <c r="F219" i="25"/>
  <c r="A219" i="25"/>
  <c r="F218" i="25"/>
  <c r="A218" i="25"/>
  <c r="F217" i="25"/>
  <c r="A217" i="25"/>
  <c r="F216" i="25"/>
  <c r="A216" i="25"/>
  <c r="F215" i="25"/>
  <c r="A215" i="25"/>
  <c r="F214" i="25"/>
  <c r="A214" i="25"/>
  <c r="F213" i="25"/>
  <c r="A213" i="25"/>
  <c r="F212" i="25"/>
  <c r="A212" i="25"/>
  <c r="F211" i="25"/>
  <c r="A211" i="25"/>
  <c r="F210" i="25"/>
  <c r="A210" i="25"/>
  <c r="F209" i="25"/>
  <c r="A209" i="25"/>
  <c r="F208" i="25"/>
  <c r="A208" i="25"/>
  <c r="F207" i="25"/>
  <c r="A207" i="25"/>
  <c r="F206" i="25"/>
  <c r="A206" i="25"/>
  <c r="F205" i="25"/>
  <c r="A205" i="25"/>
  <c r="F204" i="25"/>
  <c r="A204" i="25"/>
  <c r="F203" i="25"/>
  <c r="A203" i="25"/>
  <c r="F202" i="25"/>
  <c r="A202" i="25"/>
  <c r="F201" i="25"/>
  <c r="A201" i="25"/>
  <c r="F200" i="25"/>
  <c r="A200" i="25"/>
  <c r="F199" i="25"/>
  <c r="A199" i="25"/>
  <c r="F198" i="25"/>
  <c r="A198" i="25"/>
  <c r="F197" i="25"/>
  <c r="A197" i="25"/>
  <c r="F196" i="25"/>
  <c r="A196" i="25"/>
  <c r="F195" i="25"/>
  <c r="A195" i="25"/>
  <c r="F194" i="25"/>
  <c r="A194" i="25"/>
  <c r="F193" i="25"/>
  <c r="A193" i="25"/>
  <c r="F192" i="25"/>
  <c r="A192" i="25"/>
  <c r="F191" i="25"/>
  <c r="A191" i="25"/>
  <c r="F190" i="25"/>
  <c r="A190" i="25"/>
  <c r="F189" i="25"/>
  <c r="A189" i="25"/>
  <c r="F188" i="25"/>
  <c r="A188" i="25"/>
  <c r="F187" i="25"/>
  <c r="A187" i="25"/>
  <c r="F186" i="25"/>
  <c r="A186" i="25"/>
  <c r="F185" i="25"/>
  <c r="A185" i="25"/>
  <c r="F184" i="25"/>
  <c r="A184" i="25"/>
  <c r="F183" i="25"/>
  <c r="A183" i="25"/>
  <c r="F182" i="25"/>
  <c r="A182" i="25"/>
  <c r="F181" i="25"/>
  <c r="A181" i="25"/>
  <c r="F180" i="25"/>
  <c r="A180" i="25"/>
  <c r="F179" i="25"/>
  <c r="A179" i="25"/>
  <c r="F178" i="25"/>
  <c r="A178" i="25"/>
  <c r="F177" i="25"/>
  <c r="A177" i="25"/>
  <c r="F176" i="25"/>
  <c r="A176" i="25"/>
  <c r="F175" i="25"/>
  <c r="A175" i="25"/>
  <c r="F174" i="25"/>
  <c r="A174" i="25"/>
  <c r="F173" i="25"/>
  <c r="A173" i="25"/>
  <c r="F172" i="25"/>
  <c r="A172" i="25"/>
  <c r="F171" i="25"/>
  <c r="A171" i="25"/>
  <c r="F170" i="25"/>
  <c r="A170" i="25"/>
  <c r="F169" i="25"/>
  <c r="A169" i="25"/>
  <c r="F168" i="25"/>
  <c r="A168" i="25"/>
  <c r="F167" i="25"/>
  <c r="A167" i="25"/>
  <c r="F166" i="25"/>
  <c r="A166" i="25"/>
  <c r="F165" i="25"/>
  <c r="A165" i="25"/>
  <c r="F164" i="25"/>
  <c r="A164" i="25"/>
  <c r="F163" i="25"/>
  <c r="A163" i="25"/>
  <c r="F162" i="25"/>
  <c r="A162" i="25"/>
  <c r="F161" i="25"/>
  <c r="A161" i="25"/>
  <c r="F160" i="25"/>
  <c r="A160" i="25"/>
  <c r="F159" i="25"/>
  <c r="A159" i="25"/>
  <c r="F158" i="25"/>
  <c r="A158" i="25"/>
  <c r="F157" i="25"/>
  <c r="A157" i="25"/>
  <c r="F156" i="25"/>
  <c r="A156" i="25"/>
  <c r="F155" i="25"/>
  <c r="A155" i="25"/>
  <c r="F154" i="25"/>
  <c r="A154" i="25"/>
  <c r="F153" i="25"/>
  <c r="A153" i="25"/>
  <c r="F152" i="25"/>
  <c r="A152" i="25"/>
  <c r="F151" i="25"/>
  <c r="A151" i="25"/>
  <c r="F150" i="25"/>
  <c r="A150" i="25"/>
  <c r="F149" i="25"/>
  <c r="A149" i="25"/>
  <c r="F148" i="25"/>
  <c r="A148" i="25"/>
  <c r="F147" i="25"/>
  <c r="A147" i="25"/>
  <c r="F146" i="25"/>
  <c r="A146" i="25"/>
  <c r="F145" i="25"/>
  <c r="A145" i="25"/>
  <c r="F144" i="25"/>
  <c r="A144" i="25"/>
  <c r="F143" i="25"/>
  <c r="A143" i="25"/>
  <c r="F142" i="25"/>
  <c r="A142" i="25"/>
  <c r="F141" i="25"/>
  <c r="A141" i="25"/>
  <c r="F140" i="25"/>
  <c r="A140" i="25"/>
  <c r="F139" i="25"/>
  <c r="A139" i="25"/>
  <c r="F138" i="25"/>
  <c r="A138" i="25"/>
  <c r="F137" i="25"/>
  <c r="A137" i="25"/>
  <c r="F136" i="25"/>
  <c r="A136" i="25"/>
  <c r="F135" i="25"/>
  <c r="A135" i="25"/>
  <c r="F134" i="25"/>
  <c r="A134" i="25"/>
  <c r="F133" i="25"/>
  <c r="A133" i="25"/>
  <c r="F132" i="25"/>
  <c r="A132" i="25"/>
  <c r="F131" i="25"/>
  <c r="A131" i="25"/>
  <c r="F130" i="25"/>
  <c r="A130" i="25"/>
  <c r="F129" i="25"/>
  <c r="A129" i="25"/>
  <c r="F128" i="25"/>
  <c r="A128" i="25"/>
  <c r="F127" i="25"/>
  <c r="A127" i="25"/>
  <c r="F126" i="25"/>
  <c r="A126" i="25"/>
  <c r="F125" i="25"/>
  <c r="A125" i="25"/>
  <c r="F124" i="25"/>
  <c r="A124" i="25"/>
  <c r="F123" i="25"/>
  <c r="A123" i="25"/>
  <c r="F122" i="25"/>
  <c r="A122" i="25"/>
  <c r="F121" i="25"/>
  <c r="A121" i="25"/>
  <c r="F120" i="25"/>
  <c r="A120" i="25"/>
  <c r="F119" i="25"/>
  <c r="A119" i="25"/>
  <c r="F118" i="25"/>
  <c r="A118" i="25"/>
  <c r="F117" i="25"/>
  <c r="A117" i="25"/>
  <c r="F116" i="25"/>
  <c r="A116" i="25"/>
  <c r="F115" i="25"/>
  <c r="A115" i="25"/>
  <c r="F114" i="25"/>
  <c r="A114" i="25"/>
  <c r="F113" i="25"/>
  <c r="A113" i="25"/>
  <c r="F112" i="25"/>
  <c r="A112" i="25"/>
  <c r="F111" i="25"/>
  <c r="A111" i="25"/>
  <c r="F110" i="25"/>
  <c r="A110" i="25"/>
  <c r="F109" i="25"/>
  <c r="A109" i="25"/>
  <c r="F108" i="25"/>
  <c r="A108" i="25"/>
  <c r="F107" i="25"/>
  <c r="A107" i="25"/>
  <c r="F106" i="25"/>
  <c r="A106" i="25"/>
  <c r="F105" i="25"/>
  <c r="A105" i="25"/>
  <c r="F104" i="25"/>
  <c r="A104" i="25"/>
  <c r="F103" i="25"/>
  <c r="A103" i="25"/>
  <c r="F102" i="25"/>
  <c r="A102" i="25"/>
  <c r="F101" i="25"/>
  <c r="A101" i="25"/>
  <c r="F100" i="25"/>
  <c r="A100" i="25"/>
  <c r="F99" i="25"/>
  <c r="A99" i="25"/>
  <c r="F98" i="25"/>
  <c r="A98" i="25"/>
  <c r="F97" i="25"/>
  <c r="A97" i="25"/>
  <c r="F96" i="25"/>
  <c r="A96" i="25"/>
  <c r="F95" i="25"/>
  <c r="A95" i="25"/>
  <c r="F94" i="25"/>
  <c r="A94" i="25"/>
  <c r="F93" i="25"/>
  <c r="A93" i="25"/>
  <c r="F92" i="25"/>
  <c r="A92" i="25"/>
  <c r="F91" i="25"/>
  <c r="A91" i="25"/>
  <c r="F90" i="25"/>
  <c r="A90" i="25"/>
  <c r="F89" i="25"/>
  <c r="A89" i="25"/>
  <c r="F88" i="25"/>
  <c r="A88" i="25"/>
  <c r="F87" i="25"/>
  <c r="A87" i="25"/>
  <c r="F86" i="25"/>
  <c r="A86" i="25"/>
  <c r="F85" i="25"/>
  <c r="A85" i="25"/>
  <c r="F84" i="25"/>
  <c r="A84" i="25"/>
  <c r="F83" i="25"/>
  <c r="A83" i="25"/>
  <c r="F82" i="25"/>
  <c r="A82" i="25"/>
  <c r="F81" i="25"/>
  <c r="A81" i="25"/>
  <c r="F80" i="25"/>
  <c r="A80" i="25"/>
  <c r="F79" i="25"/>
  <c r="A79" i="25"/>
  <c r="F78" i="25"/>
  <c r="A78" i="25"/>
  <c r="F77" i="25"/>
  <c r="A77" i="25"/>
  <c r="F76" i="25"/>
  <c r="A76" i="25"/>
  <c r="F75" i="25"/>
  <c r="A75" i="25"/>
  <c r="F74" i="25"/>
  <c r="A74" i="25"/>
  <c r="F73" i="25"/>
  <c r="A73" i="25"/>
  <c r="F72" i="25"/>
  <c r="A72" i="25"/>
  <c r="F71" i="25"/>
  <c r="A71" i="25"/>
  <c r="F70" i="25"/>
  <c r="A70" i="25"/>
  <c r="F69" i="25"/>
  <c r="A69" i="25"/>
  <c r="F68" i="25"/>
  <c r="A68" i="25"/>
  <c r="F67" i="25"/>
  <c r="A67" i="25"/>
  <c r="F66" i="25"/>
  <c r="A66" i="25"/>
  <c r="F65" i="25"/>
  <c r="A65" i="25"/>
  <c r="F64" i="25"/>
  <c r="A64" i="25"/>
  <c r="F63" i="25"/>
  <c r="A63" i="25"/>
  <c r="F62" i="25"/>
  <c r="A62" i="25"/>
  <c r="F61" i="25"/>
  <c r="A61" i="25"/>
  <c r="F60" i="25"/>
  <c r="A60" i="25"/>
  <c r="F59" i="25"/>
  <c r="A59" i="25"/>
  <c r="F58" i="25"/>
  <c r="A58" i="25"/>
  <c r="F57" i="25"/>
  <c r="A57" i="25"/>
  <c r="F56" i="25"/>
  <c r="A56" i="25"/>
  <c r="F55" i="25"/>
  <c r="A55" i="25"/>
  <c r="F54" i="25"/>
  <c r="A54" i="25"/>
  <c r="F53" i="25"/>
  <c r="A53" i="25"/>
  <c r="F52" i="25"/>
  <c r="A52" i="25"/>
  <c r="F51" i="25"/>
  <c r="A51" i="25"/>
  <c r="F50" i="25"/>
  <c r="A50" i="25"/>
  <c r="F49" i="25"/>
  <c r="A49" i="25"/>
  <c r="F48" i="25"/>
  <c r="A48" i="25"/>
  <c r="F47" i="25"/>
  <c r="A47" i="25"/>
  <c r="F46" i="25"/>
  <c r="A46" i="25"/>
  <c r="F45" i="25"/>
  <c r="A45" i="25"/>
  <c r="F44" i="25"/>
  <c r="A44" i="25"/>
  <c r="F43" i="25"/>
  <c r="A43" i="25"/>
  <c r="F42" i="25"/>
  <c r="A42" i="25"/>
  <c r="F41" i="25"/>
  <c r="A41" i="25"/>
  <c r="F40" i="25"/>
  <c r="A40" i="25"/>
  <c r="F39" i="25"/>
  <c r="A39" i="25"/>
  <c r="F38" i="25"/>
  <c r="A38" i="25"/>
  <c r="F37" i="25"/>
  <c r="A37" i="25"/>
  <c r="F36" i="25"/>
  <c r="A36" i="25"/>
  <c r="F35" i="25"/>
  <c r="A35" i="25"/>
  <c r="F34" i="25"/>
  <c r="A34" i="25"/>
  <c r="F33" i="25"/>
  <c r="A33" i="25"/>
  <c r="F32" i="25"/>
  <c r="A32" i="25"/>
  <c r="F31" i="25"/>
  <c r="A31" i="25"/>
  <c r="F30" i="25"/>
  <c r="A30" i="25"/>
  <c r="F29" i="25"/>
  <c r="A29" i="25"/>
  <c r="F28" i="25"/>
  <c r="A28" i="25"/>
  <c r="F27" i="25"/>
  <c r="A27" i="25"/>
  <c r="F26" i="25"/>
  <c r="A26" i="25"/>
  <c r="F25" i="25"/>
  <c r="A25" i="25"/>
  <c r="F24" i="25"/>
  <c r="A24" i="25"/>
  <c r="F23" i="25"/>
  <c r="A23" i="25"/>
  <c r="F22" i="25"/>
  <c r="A22" i="25"/>
  <c r="F21" i="25"/>
  <c r="A21" i="25"/>
  <c r="F20" i="25"/>
  <c r="A20" i="25"/>
  <c r="F19" i="25"/>
  <c r="A19" i="25"/>
  <c r="F18" i="25"/>
  <c r="A18" i="25"/>
  <c r="F17" i="25"/>
  <c r="A17" i="25"/>
  <c r="F16" i="25"/>
  <c r="A16" i="25"/>
  <c r="F15" i="25"/>
  <c r="A15" i="25"/>
  <c r="F14" i="25"/>
  <c r="A14" i="25"/>
  <c r="F13" i="25"/>
  <c r="A13" i="25"/>
  <c r="F12" i="25"/>
  <c r="A12" i="25"/>
  <c r="F11" i="25"/>
  <c r="A11" i="25"/>
  <c r="F10" i="25"/>
  <c r="A10" i="25"/>
  <c r="F9" i="25"/>
  <c r="A9" i="25"/>
  <c r="F8" i="25"/>
  <c r="A8" i="25"/>
  <c r="F7" i="25"/>
  <c r="A7" i="25"/>
  <c r="F6" i="25"/>
  <c r="A6" i="25"/>
  <c r="F5" i="25"/>
  <c r="A5" i="25"/>
  <c r="F4" i="25"/>
  <c r="A4" i="25"/>
  <c r="F3" i="25"/>
  <c r="A3" i="25"/>
  <c r="F2" i="25"/>
  <c r="A2" i="25"/>
  <c r="O12137" i="25" l="1"/>
  <c r="O14059" i="25"/>
  <c r="J12138" i="25"/>
  <c r="H12138" i="25"/>
  <c r="I9147" i="25"/>
  <c r="O13960" i="25"/>
  <c r="O13742" i="25"/>
  <c r="O13522" i="25"/>
  <c r="O13331" i="25"/>
  <c r="O14047" i="25"/>
  <c r="O14424" i="25"/>
  <c r="O14262" i="25"/>
  <c r="O14037" i="25"/>
  <c r="O14477" i="25"/>
  <c r="O14342" i="25"/>
  <c r="O14238" i="25"/>
  <c r="O14587" i="25"/>
  <c r="O14442" i="25"/>
  <c r="O14261" i="25"/>
  <c r="O14130" i="25"/>
  <c r="O13988" i="25"/>
  <c r="O13864" i="25"/>
  <c r="O13753" i="25"/>
  <c r="O14520" i="25"/>
  <c r="O13823" i="25"/>
  <c r="O13691" i="25"/>
  <c r="O13570" i="25"/>
  <c r="O14606" i="25"/>
  <c r="O14358" i="25"/>
  <c r="O14219" i="25"/>
  <c r="O14598" i="25"/>
  <c r="O14605" i="25"/>
  <c r="O14183" i="25"/>
  <c r="O14440" i="25"/>
  <c r="O14383" i="25"/>
  <c r="O14218" i="25"/>
  <c r="O14407" i="25"/>
  <c r="O14561" i="25"/>
  <c r="O14577" i="25"/>
  <c r="O14328" i="25"/>
  <c r="O14464" i="25"/>
  <c r="O13725" i="25"/>
  <c r="O13581" i="25"/>
  <c r="O13484" i="25"/>
  <c r="O13170" i="25"/>
  <c r="O14395" i="25"/>
  <c r="O13726" i="25"/>
  <c r="O13513" i="25"/>
  <c r="O13314" i="25"/>
  <c r="O13991" i="25"/>
  <c r="O14412" i="25"/>
  <c r="O14254" i="25"/>
  <c r="O14030" i="25"/>
  <c r="O14162" i="25"/>
  <c r="O14540" i="25"/>
  <c r="O14467" i="25"/>
  <c r="O14524" i="25"/>
  <c r="O14488" i="25"/>
  <c r="O14101" i="25"/>
  <c r="O13976" i="25"/>
  <c r="O13858" i="25"/>
  <c r="O13746" i="25"/>
  <c r="O13815" i="25"/>
  <c r="O13564" i="25"/>
  <c r="O14531" i="25"/>
  <c r="O14339" i="25"/>
  <c r="O14211" i="25"/>
  <c r="O14175" i="25"/>
  <c r="O14390" i="25"/>
  <c r="O14595" i="25"/>
  <c r="O14481" i="25"/>
  <c r="O14549" i="25"/>
  <c r="O14483" i="25"/>
  <c r="O14374" i="25"/>
  <c r="O14501" i="25"/>
  <c r="O14544" i="25"/>
  <c r="O14408" i="25"/>
  <c r="O13715" i="25"/>
  <c r="O13477" i="25"/>
  <c r="O13370" i="25"/>
  <c r="O14325" i="25"/>
  <c r="O13893" i="25"/>
  <c r="O13716" i="25"/>
  <c r="O13504" i="25"/>
  <c r="O13304" i="25"/>
  <c r="O13954" i="25"/>
  <c r="O14394" i="25"/>
  <c r="O14237" i="25"/>
  <c r="O14014" i="25"/>
  <c r="O13810" i="25"/>
  <c r="O14323" i="25"/>
  <c r="O14487" i="25"/>
  <c r="O14571" i="25"/>
  <c r="O14422" i="25"/>
  <c r="O14623" i="25"/>
  <c r="O14093" i="25"/>
  <c r="O13965" i="25"/>
  <c r="O13731" i="25"/>
  <c r="O14359" i="25"/>
  <c r="O13807" i="25"/>
  <c r="O13558" i="25"/>
  <c r="O14431" i="25"/>
  <c r="O14330" i="25"/>
  <c r="O14201" i="25"/>
  <c r="O14493" i="25"/>
  <c r="O14518" i="25"/>
  <c r="O14165" i="25"/>
  <c r="O14321" i="25"/>
  <c r="O14552" i="25"/>
  <c r="O14437" i="25"/>
  <c r="O14444" i="25"/>
  <c r="O14400" i="25"/>
  <c r="O14319" i="25"/>
  <c r="O14409" i="25"/>
  <c r="O14482" i="25"/>
  <c r="O14285" i="25"/>
  <c r="O14338" i="25"/>
  <c r="O14279" i="25"/>
  <c r="O13860" i="25"/>
  <c r="O13706" i="25"/>
  <c r="O13494" i="25"/>
  <c r="O14469" i="25"/>
  <c r="O14370" i="25"/>
  <c r="O13778" i="25"/>
  <c r="O14105" i="25"/>
  <c r="O14468" i="25"/>
  <c r="O14443" i="25"/>
  <c r="O14305" i="25"/>
  <c r="O14096" i="25"/>
  <c r="O14562" i="25"/>
  <c r="O14402" i="25"/>
  <c r="O14521" i="25"/>
  <c r="O14081" i="25"/>
  <c r="O13958" i="25"/>
  <c r="O13842" i="25"/>
  <c r="O13712" i="25"/>
  <c r="O14274" i="25"/>
  <c r="O13782" i="25"/>
  <c r="O13669" i="25"/>
  <c r="O13552" i="25"/>
  <c r="O14349" i="25"/>
  <c r="O14194" i="25"/>
  <c r="O14420" i="25"/>
  <c r="O14473" i="25"/>
  <c r="O14546" i="25"/>
  <c r="O14251" i="25"/>
  <c r="O14507" i="25"/>
  <c r="O14399" i="25"/>
  <c r="O14371" i="25"/>
  <c r="O14584" i="25"/>
  <c r="O14295" i="25"/>
  <c r="O14438" i="25"/>
  <c r="O14504" i="25"/>
  <c r="O14195" i="25"/>
  <c r="O13694" i="25"/>
  <c r="O13560" i="25"/>
  <c r="O13457" i="25"/>
  <c r="O13321" i="25"/>
  <c r="O13148" i="25"/>
  <c r="O14187" i="25"/>
  <c r="O14061" i="25"/>
  <c r="O13931" i="25"/>
  <c r="O13437" i="25"/>
  <c r="O14094" i="25"/>
  <c r="O13930" i="25"/>
  <c r="O13724" i="25"/>
  <c r="O13588" i="25"/>
  <c r="O13491" i="25"/>
  <c r="O13652" i="25"/>
  <c r="O13464" i="25"/>
  <c r="O13273" i="25"/>
  <c r="O13126" i="25"/>
  <c r="O12951" i="25"/>
  <c r="O13534" i="25"/>
  <c r="O13428" i="25"/>
  <c r="O13310" i="25"/>
  <c r="O13158" i="25"/>
  <c r="O14255" i="25"/>
  <c r="O13803" i="25"/>
  <c r="O13695" i="25"/>
  <c r="O13467" i="25"/>
  <c r="O14333" i="25"/>
  <c r="O14362" i="25"/>
  <c r="O14197" i="25"/>
  <c r="O13990" i="25"/>
  <c r="O13771" i="25"/>
  <c r="O14068" i="25"/>
  <c r="O14433" i="25"/>
  <c r="O14423" i="25"/>
  <c r="O14614" i="25"/>
  <c r="O14556" i="25"/>
  <c r="O14392" i="25"/>
  <c r="O14421" i="25"/>
  <c r="O14074" i="25"/>
  <c r="O13952" i="25"/>
  <c r="O13833" i="25"/>
  <c r="O14601" i="25"/>
  <c r="O13776" i="25"/>
  <c r="O13660" i="25"/>
  <c r="O13546" i="25"/>
  <c r="O14259" i="25"/>
  <c r="O14311" i="25"/>
  <c r="O14176" i="25"/>
  <c r="O14303" i="25"/>
  <c r="O14430" i="25"/>
  <c r="O14465" i="25"/>
  <c r="O14184" i="25"/>
  <c r="O14492" i="25"/>
  <c r="O14337" i="25"/>
  <c r="O14525" i="25"/>
  <c r="O14382" i="25"/>
  <c r="O14354" i="25"/>
  <c r="O14119" i="25"/>
  <c r="O14594" i="25"/>
  <c r="O13554" i="25"/>
  <c r="O13451" i="25"/>
  <c r="O13142" i="25"/>
  <c r="O14179" i="25"/>
  <c r="O14053" i="25"/>
  <c r="O13922" i="25"/>
  <c r="O13653" i="25"/>
  <c r="O14082" i="25"/>
  <c r="O13921" i="25"/>
  <c r="O13713" i="25"/>
  <c r="O13579" i="25"/>
  <c r="O13483" i="25"/>
  <c r="O13643" i="25"/>
  <c r="O13267" i="25"/>
  <c r="O13528" i="25"/>
  <c r="O13301" i="25"/>
  <c r="O13152" i="25"/>
  <c r="O13005" i="25"/>
  <c r="O12869" i="25"/>
  <c r="O13841" i="25"/>
  <c r="O13701" i="25"/>
  <c r="O13472" i="25"/>
  <c r="O13300" i="25"/>
  <c r="O14033" i="25"/>
  <c r="O13830" i="25"/>
  <c r="O13563" i="25"/>
  <c r="O14192" i="25"/>
  <c r="O14064" i="25"/>
  <c r="O13936" i="25"/>
  <c r="O13829" i="25"/>
  <c r="O14223" i="25"/>
  <c r="O14289" i="25"/>
  <c r="O14353" i="25"/>
  <c r="O14169" i="25"/>
  <c r="O13979" i="25"/>
  <c r="O13741" i="25"/>
  <c r="O14038" i="25"/>
  <c r="O14588" i="25"/>
  <c r="O14411" i="25"/>
  <c r="O14287" i="25"/>
  <c r="O14023" i="25"/>
  <c r="O14600" i="25"/>
  <c r="O14522" i="25"/>
  <c r="O14350" i="25"/>
  <c r="O14066" i="25"/>
  <c r="O13824" i="25"/>
  <c r="O14425" i="25"/>
  <c r="O14100" i="25"/>
  <c r="O13760" i="25"/>
  <c r="O13651" i="25"/>
  <c r="O13540" i="25"/>
  <c r="O14159" i="25"/>
  <c r="O14302" i="25"/>
  <c r="O14158" i="25"/>
  <c r="O14202" i="25"/>
  <c r="O14366" i="25"/>
  <c r="O14112" i="25"/>
  <c r="O14448" i="25"/>
  <c r="O14283" i="25"/>
  <c r="O14510" i="25"/>
  <c r="O14462" i="25"/>
  <c r="O14129" i="25"/>
  <c r="O14329" i="25"/>
  <c r="O14532" i="25"/>
  <c r="O14044" i="25"/>
  <c r="O14517" i="25"/>
  <c r="O13548" i="25"/>
  <c r="O13444" i="25"/>
  <c r="O13241" i="25"/>
  <c r="O13129" i="25"/>
  <c r="O14168" i="25"/>
  <c r="O14343" i="25"/>
  <c r="O14161" i="25"/>
  <c r="O13968" i="25"/>
  <c r="O14590" i="25"/>
  <c r="O13980" i="25"/>
  <c r="O14563" i="25"/>
  <c r="O14403" i="25"/>
  <c r="O14277" i="25"/>
  <c r="O13969" i="25"/>
  <c r="O14572" i="25"/>
  <c r="O14511" i="25"/>
  <c r="O14361" i="25"/>
  <c r="O14275" i="25"/>
  <c r="O13939" i="25"/>
  <c r="O13808" i="25"/>
  <c r="O14586" i="25"/>
  <c r="O14027" i="25"/>
  <c r="O13752" i="25"/>
  <c r="O14616" i="25"/>
  <c r="O14092" i="25"/>
  <c r="O14294" i="25"/>
  <c r="O14137" i="25"/>
  <c r="O14301" i="25"/>
  <c r="O14389" i="25"/>
  <c r="O14265" i="25"/>
  <c r="O14441" i="25"/>
  <c r="O14418" i="25"/>
  <c r="O14555" i="25"/>
  <c r="O14073" i="25"/>
  <c r="O14250" i="25"/>
  <c r="O13964" i="25"/>
  <c r="O14472" i="25"/>
  <c r="O13673" i="25"/>
  <c r="O13542" i="25"/>
  <c r="O13430" i="25"/>
  <c r="O13230" i="25"/>
  <c r="O14151" i="25"/>
  <c r="O14153" i="25"/>
  <c r="O13623" i="25"/>
  <c r="O13398" i="25"/>
  <c r="O14214" i="25"/>
  <c r="O14573" i="25"/>
  <c r="O14324" i="25"/>
  <c r="O14152" i="25"/>
  <c r="O13932" i="25"/>
  <c r="O13948" i="25"/>
  <c r="O14539" i="25"/>
  <c r="O14393" i="25"/>
  <c r="O13942" i="25"/>
  <c r="O14547" i="25"/>
  <c r="O14494" i="25"/>
  <c r="O14351" i="25"/>
  <c r="O14203" i="25"/>
  <c r="O14035" i="25"/>
  <c r="O13913" i="25"/>
  <c r="O14484" i="25"/>
  <c r="O13920" i="25"/>
  <c r="O13739" i="25"/>
  <c r="O13627" i="25"/>
  <c r="O14434" i="25"/>
  <c r="O14012" i="25"/>
  <c r="O14284" i="25"/>
  <c r="O14242" i="25"/>
  <c r="O14268" i="25"/>
  <c r="O14019" i="25"/>
  <c r="O14348" i="25"/>
  <c r="O14502" i="25"/>
  <c r="O13997" i="25"/>
  <c r="O14360" i="25"/>
  <c r="O14417" i="25"/>
  <c r="O13654" i="25"/>
  <c r="O13536" i="25"/>
  <c r="O13220" i="25"/>
  <c r="O14122" i="25"/>
  <c r="O13772" i="25"/>
  <c r="O13616" i="25"/>
  <c r="O13371" i="25"/>
  <c r="O14170" i="25"/>
  <c r="O14548" i="25"/>
  <c r="O14314" i="25"/>
  <c r="O13915" i="25"/>
  <c r="O14344" i="25"/>
  <c r="O13916" i="25"/>
  <c r="O14523" i="25"/>
  <c r="O14385" i="25"/>
  <c r="O14534" i="25"/>
  <c r="O14485" i="25"/>
  <c r="O14341" i="25"/>
  <c r="O14177" i="25"/>
  <c r="O14028" i="25"/>
  <c r="O13906" i="25"/>
  <c r="O13912" i="25"/>
  <c r="O13730" i="25"/>
  <c r="O13620" i="25"/>
  <c r="O14569" i="25"/>
  <c r="O14267" i="25"/>
  <c r="O13987" i="25"/>
  <c r="O14227" i="25"/>
  <c r="O13929" i="25"/>
  <c r="O14310" i="25"/>
  <c r="O14322" i="25"/>
  <c r="O14273" i="25"/>
  <c r="O14410" i="25"/>
  <c r="O14596" i="25"/>
  <c r="O14296" i="25"/>
  <c r="O14474" i="25"/>
  <c r="O14365" i="25"/>
  <c r="O13645" i="25"/>
  <c r="O13530" i="25"/>
  <c r="O13209" i="25"/>
  <c r="O14085" i="25"/>
  <c r="O13600" i="25"/>
  <c r="O13361" i="25"/>
  <c r="O14146" i="25"/>
  <c r="O14054" i="25"/>
  <c r="O13755" i="25"/>
  <c r="O13590" i="25"/>
  <c r="O14115" i="25"/>
  <c r="O14478" i="25"/>
  <c r="O14288" i="25"/>
  <c r="O14104" i="25"/>
  <c r="O13866" i="25"/>
  <c r="O14263" i="25"/>
  <c r="O13854" i="25"/>
  <c r="O14503" i="25"/>
  <c r="O14369" i="25"/>
  <c r="O14315" i="25"/>
  <c r="O13846" i="25"/>
  <c r="O14466" i="25"/>
  <c r="O14006" i="25"/>
  <c r="O13882" i="25"/>
  <c r="O13783" i="25"/>
  <c r="O13873" i="25"/>
  <c r="O13711" i="25"/>
  <c r="O13596" i="25"/>
  <c r="O14391" i="25"/>
  <c r="O14419" i="25"/>
  <c r="O14234" i="25"/>
  <c r="O14581" i="25"/>
  <c r="O14530" i="25"/>
  <c r="O14200" i="25"/>
  <c r="O14585" i="25"/>
  <c r="O14508" i="25"/>
  <c r="O14619" i="25"/>
  <c r="O14506" i="25"/>
  <c r="O14286" i="25"/>
  <c r="O14449" i="25"/>
  <c r="O14429" i="25"/>
  <c r="O14622" i="25"/>
  <c r="O14560" i="25"/>
  <c r="O14603" i="25"/>
  <c r="O13503" i="25"/>
  <c r="O13391" i="25"/>
  <c r="O13192" i="25"/>
  <c r="O14103" i="25"/>
  <c r="O13967" i="25"/>
  <c r="O13865" i="25"/>
  <c r="O13754" i="25"/>
  <c r="O13580" i="25"/>
  <c r="O13999" i="25"/>
  <c r="O13816" i="25"/>
  <c r="O13644" i="25"/>
  <c r="O13541" i="25"/>
  <c r="O13578" i="25"/>
  <c r="O13328" i="25"/>
  <c r="O13217" i="25"/>
  <c r="O12890" i="25"/>
  <c r="O13463" i="25"/>
  <c r="O13366" i="25"/>
  <c r="O14008" i="25"/>
  <c r="O13748" i="25"/>
  <c r="O13573" i="25"/>
  <c r="O14452" i="25"/>
  <c r="O14278" i="25"/>
  <c r="O14084" i="25"/>
  <c r="O13845" i="25"/>
  <c r="O14615" i="25"/>
  <c r="O14486" i="25"/>
  <c r="O14352" i="25"/>
  <c r="O14589" i="25"/>
  <c r="O14599" i="25"/>
  <c r="O14276" i="25"/>
  <c r="O14138" i="25"/>
  <c r="O13998" i="25"/>
  <c r="O13874" i="25"/>
  <c r="O14597" i="25"/>
  <c r="O13832" i="25"/>
  <c r="O13702" i="25"/>
  <c r="O13577" i="25"/>
  <c r="O14244" i="25"/>
  <c r="O14375" i="25"/>
  <c r="O14228" i="25"/>
  <c r="O14413" i="25"/>
  <c r="O14439" i="25"/>
  <c r="O14193" i="25"/>
  <c r="O14509" i="25"/>
  <c r="O14463" i="25"/>
  <c r="O14576" i="25"/>
  <c r="O14226" i="25"/>
  <c r="O13975" i="25"/>
  <c r="O14447" i="25"/>
  <c r="O14185" i="25"/>
  <c r="O14620" i="25"/>
  <c r="O14381" i="25"/>
  <c r="O14554" i="25"/>
  <c r="O14499" i="25"/>
  <c r="O13733" i="25"/>
  <c r="O13599" i="25"/>
  <c r="O13493" i="25"/>
  <c r="O13385" i="25"/>
  <c r="O14513" i="25"/>
  <c r="O14313" i="25"/>
  <c r="O14128" i="25"/>
  <c r="O13154" i="25"/>
  <c r="O13978" i="25"/>
  <c r="O13844" i="25"/>
  <c r="O13622" i="25"/>
  <c r="O14178" i="25"/>
  <c r="O13966" i="25"/>
  <c r="O13693" i="25"/>
  <c r="O13547" i="25"/>
  <c r="O13670" i="25"/>
  <c r="O13367" i="25"/>
  <c r="O13227" i="25"/>
  <c r="O12971" i="25"/>
  <c r="O13500" i="25"/>
  <c r="O13377" i="25"/>
  <c r="O13178" i="25"/>
  <c r="O12995" i="25"/>
  <c r="O12820" i="25"/>
  <c r="O14026" i="25"/>
  <c r="O13911" i="25"/>
  <c r="O13794" i="25"/>
  <c r="O13612" i="25"/>
  <c r="O13346" i="25"/>
  <c r="O14079" i="25"/>
  <c r="O13872" i="25"/>
  <c r="O13700" i="25"/>
  <c r="O13569" i="25"/>
  <c r="O14174" i="25"/>
  <c r="O14049" i="25"/>
  <c r="O13799" i="25"/>
  <c r="O13657" i="25"/>
  <c r="O13425" i="25"/>
  <c r="O13271" i="25"/>
  <c r="O14416" i="25"/>
  <c r="O14300" i="25"/>
  <c r="O14125" i="25"/>
  <c r="O13926" i="25"/>
  <c r="O13719" i="25"/>
  <c r="O13943" i="25"/>
  <c r="O14225" i="25"/>
  <c r="O13961" i="25"/>
  <c r="O13786" i="25"/>
  <c r="O13575" i="25"/>
  <c r="O13487" i="25"/>
  <c r="O13393" i="25"/>
  <c r="O13297" i="25"/>
  <c r="O13195" i="25"/>
  <c r="O13639" i="25"/>
  <c r="O14617" i="25"/>
  <c r="O14316" i="25"/>
  <c r="O14181" i="25"/>
  <c r="O13981" i="25"/>
  <c r="O13734" i="25"/>
  <c r="O13210" i="25"/>
  <c r="O13041" i="25"/>
  <c r="O12893" i="25"/>
  <c r="O14306" i="25"/>
  <c r="O14621" i="25"/>
  <c r="O14253" i="25"/>
  <c r="O13959" i="25"/>
  <c r="O13825" i="25"/>
  <c r="O13615" i="25"/>
  <c r="O14160" i="25"/>
  <c r="O13940" i="25"/>
  <c r="O13535" i="25"/>
  <c r="O13661" i="25"/>
  <c r="O13357" i="25"/>
  <c r="O13189" i="25"/>
  <c r="O12961" i="25"/>
  <c r="O13356" i="25"/>
  <c r="O13166" i="25"/>
  <c r="O13788" i="25"/>
  <c r="O13586" i="25"/>
  <c r="O13337" i="25"/>
  <c r="O13850" i="25"/>
  <c r="O13557" i="25"/>
  <c r="O14157" i="25"/>
  <c r="O14041" i="25"/>
  <c r="O13896" i="25"/>
  <c r="O13402" i="25"/>
  <c r="O13265" i="25"/>
  <c r="O14543" i="25"/>
  <c r="O14406" i="25"/>
  <c r="O14292" i="25"/>
  <c r="O14108" i="25"/>
  <c r="O13895" i="25"/>
  <c r="O13698" i="25"/>
  <c r="O14364" i="25"/>
  <c r="O13925" i="25"/>
  <c r="O14515" i="25"/>
  <c r="O14208" i="25"/>
  <c r="O13949" i="25"/>
  <c r="O13568" i="25"/>
  <c r="O13480" i="25"/>
  <c r="O13764" i="25"/>
  <c r="O13287" i="25"/>
  <c r="O13183" i="25"/>
  <c r="O13631" i="25"/>
  <c r="O14114" i="25"/>
  <c r="O14020" i="25"/>
  <c r="O14210" i="25"/>
  <c r="O14309" i="25"/>
  <c r="O14236" i="25"/>
  <c r="O13953" i="25"/>
  <c r="O13598" i="25"/>
  <c r="O13914" i="25"/>
  <c r="O13348" i="25"/>
  <c r="O13179" i="25"/>
  <c r="O13482" i="25"/>
  <c r="O13347" i="25"/>
  <c r="O13146" i="25"/>
  <c r="O12981" i="25"/>
  <c r="O12801" i="25"/>
  <c r="O14005" i="25"/>
  <c r="O13898" i="25"/>
  <c r="O13767" i="25"/>
  <c r="O13526" i="25"/>
  <c r="O13326" i="25"/>
  <c r="O14050" i="25"/>
  <c r="O13840" i="25"/>
  <c r="O13551" i="25"/>
  <c r="O14025" i="25"/>
  <c r="O13887" i="25"/>
  <c r="O13787" i="25"/>
  <c r="O13633" i="25"/>
  <c r="O13374" i="25"/>
  <c r="O13259" i="25"/>
  <c r="O14528" i="25"/>
  <c r="O14398" i="25"/>
  <c r="O14282" i="25"/>
  <c r="O14088" i="25"/>
  <c r="O13886" i="25"/>
  <c r="O14602" i="25"/>
  <c r="O14335" i="25"/>
  <c r="O14107" i="25"/>
  <c r="O14497" i="25"/>
  <c r="O14172" i="25"/>
  <c r="O13934" i="25"/>
  <c r="O13562" i="25"/>
  <c r="O13469" i="25"/>
  <c r="O13735" i="25"/>
  <c r="O13757" i="25"/>
  <c r="O13624" i="25"/>
  <c r="O14591" i="25"/>
  <c r="O14435" i="25"/>
  <c r="O14299" i="25"/>
  <c r="O14154" i="25"/>
  <c r="O13933" i="25"/>
  <c r="O13707" i="25"/>
  <c r="O13193" i="25"/>
  <c r="O13018" i="25"/>
  <c r="O12873" i="25"/>
  <c r="O13892" i="25"/>
  <c r="O13890" i="25"/>
  <c r="O13705" i="25"/>
  <c r="O14205" i="25"/>
  <c r="O13790" i="25"/>
  <c r="O13589" i="25"/>
  <c r="O14113" i="25"/>
  <c r="O13671" i="25"/>
  <c r="O13520" i="25"/>
  <c r="O13621" i="25"/>
  <c r="O13339" i="25"/>
  <c r="O13167" i="25"/>
  <c r="O12929" i="25"/>
  <c r="O13473" i="25"/>
  <c r="O13338" i="25"/>
  <c r="O12970" i="25"/>
  <c r="O12792" i="25"/>
  <c r="O13996" i="25"/>
  <c r="O13889" i="25"/>
  <c r="O13759" i="25"/>
  <c r="O13517" i="25"/>
  <c r="O13318" i="25"/>
  <c r="O14042" i="25"/>
  <c r="O13814" i="25"/>
  <c r="O13658" i="25"/>
  <c r="O13545" i="25"/>
  <c r="O13880" i="25"/>
  <c r="O13765" i="25"/>
  <c r="O13611" i="25"/>
  <c r="O13364" i="25"/>
  <c r="O13253" i="25"/>
  <c r="O14516" i="25"/>
  <c r="O14388" i="25"/>
  <c r="O14217" i="25"/>
  <c r="O14070" i="25"/>
  <c r="O13879" i="25"/>
  <c r="O14291" i="25"/>
  <c r="O14087" i="25"/>
  <c r="O13903" i="25"/>
  <c r="O14155" i="25"/>
  <c r="O14298" i="25"/>
  <c r="O14553" i="25"/>
  <c r="O13941" i="25"/>
  <c r="O13784" i="25"/>
  <c r="O13512" i="25"/>
  <c r="O14102" i="25"/>
  <c r="O13875" i="25"/>
  <c r="O13501" i="25"/>
  <c r="O13613" i="25"/>
  <c r="O12919" i="25"/>
  <c r="O13455" i="25"/>
  <c r="O13327" i="25"/>
  <c r="O13125" i="25"/>
  <c r="O13986" i="25"/>
  <c r="O13745" i="25"/>
  <c r="O13510" i="25"/>
  <c r="O13309" i="25"/>
  <c r="O14011" i="25"/>
  <c r="O13781" i="25"/>
  <c r="O13649" i="25"/>
  <c r="O13539" i="25"/>
  <c r="O14135" i="25"/>
  <c r="O14004" i="25"/>
  <c r="O13871" i="25"/>
  <c r="O13758" i="25"/>
  <c r="O13594" i="25"/>
  <c r="O13345" i="25"/>
  <c r="O13245" i="25"/>
  <c r="O14490" i="25"/>
  <c r="O14380" i="25"/>
  <c r="O14209" i="25"/>
  <c r="O14040" i="25"/>
  <c r="O13870" i="25"/>
  <c r="O14542" i="25"/>
  <c r="O14069" i="25"/>
  <c r="O14427" i="25"/>
  <c r="O13894" i="25"/>
  <c r="O13666" i="25"/>
  <c r="O13550" i="25"/>
  <c r="O13453" i="25"/>
  <c r="O13610" i="25"/>
  <c r="O13264" i="25"/>
  <c r="O13743" i="25"/>
  <c r="O13592" i="25"/>
  <c r="O14565" i="25"/>
  <c r="O14414" i="25"/>
  <c r="O14280" i="25"/>
  <c r="O14106" i="25"/>
  <c r="O13868" i="25"/>
  <c r="O13136" i="25"/>
  <c r="O12974" i="25"/>
  <c r="O12854" i="25"/>
  <c r="O12973" i="25"/>
  <c r="O12804" i="25"/>
  <c r="O13369" i="25"/>
  <c r="O13250" i="25"/>
  <c r="O13085" i="25"/>
  <c r="O12795" i="25"/>
  <c r="O12645" i="25"/>
  <c r="O13368" i="25"/>
  <c r="O13218" i="25"/>
  <c r="O12803" i="25"/>
  <c r="O12672" i="25"/>
  <c r="O12772" i="25"/>
  <c r="O12603" i="25"/>
  <c r="O12681" i="25"/>
  <c r="O13247" i="25"/>
  <c r="O13082" i="25"/>
  <c r="O12791" i="25"/>
  <c r="O12631" i="25"/>
  <c r="O13448" i="25"/>
  <c r="O13157" i="25"/>
  <c r="O13029" i="25"/>
  <c r="O12909" i="25"/>
  <c r="O12751" i="25"/>
  <c r="O13044" i="25"/>
  <c r="O12908" i="25"/>
  <c r="O12750" i="25"/>
  <c r="O12609" i="25"/>
  <c r="O13373" i="25"/>
  <c r="O13212" i="25"/>
  <c r="O13079" i="25"/>
  <c r="O12957" i="25"/>
  <c r="O12789" i="25"/>
  <c r="O13884" i="25"/>
  <c r="O14266" i="25"/>
  <c r="O13566" i="25"/>
  <c r="O14095" i="25"/>
  <c r="O13770" i="25"/>
  <c r="O13502" i="25"/>
  <c r="O13843" i="25"/>
  <c r="O13614" i="25"/>
  <c r="O13475" i="25"/>
  <c r="O13606" i="25"/>
  <c r="O13311" i="25"/>
  <c r="O13094" i="25"/>
  <c r="O12912" i="25"/>
  <c r="O13449" i="25"/>
  <c r="O13281" i="25"/>
  <c r="O13117" i="25"/>
  <c r="O12928" i="25"/>
  <c r="O14118" i="25"/>
  <c r="O13974" i="25"/>
  <c r="O13863" i="25"/>
  <c r="O13738" i="25"/>
  <c r="O13499" i="25"/>
  <c r="O13291" i="25"/>
  <c r="O13641" i="25"/>
  <c r="O14126" i="25"/>
  <c r="O13984" i="25"/>
  <c r="O13862" i="25"/>
  <c r="O13584" i="25"/>
  <c r="O13335" i="25"/>
  <c r="O13235" i="25"/>
  <c r="O14373" i="25"/>
  <c r="O14199" i="25"/>
  <c r="O14032" i="25"/>
  <c r="O13848" i="25"/>
  <c r="O14527" i="25"/>
  <c r="O14056" i="25"/>
  <c r="O13869" i="25"/>
  <c r="O14124" i="25"/>
  <c r="O13878" i="25"/>
  <c r="O13648" i="25"/>
  <c r="O13544" i="25"/>
  <c r="O13447" i="25"/>
  <c r="O13514" i="25"/>
  <c r="O13258" i="25"/>
  <c r="O13727" i="25"/>
  <c r="O13506" i="25"/>
  <c r="O14396" i="25"/>
  <c r="O14247" i="25"/>
  <c r="O14086" i="25"/>
  <c r="O13847" i="25"/>
  <c r="O13275" i="25"/>
  <c r="O13130" i="25"/>
  <c r="O12964" i="25"/>
  <c r="O13067" i="25"/>
  <c r="O12796" i="25"/>
  <c r="O13359" i="25"/>
  <c r="O13240" i="25"/>
  <c r="O13066" i="25"/>
  <c r="O12902" i="25"/>
  <c r="O12785" i="25"/>
  <c r="O13358" i="25"/>
  <c r="O13207" i="25"/>
  <c r="O13104" i="25"/>
  <c r="O12794" i="25"/>
  <c r="O12587" i="25"/>
  <c r="O14512" i="25"/>
  <c r="O13899" i="25"/>
  <c r="O13521" i="25"/>
  <c r="O14083" i="25"/>
  <c r="O13901" i="25"/>
  <c r="O13762" i="25"/>
  <c r="O13492" i="25"/>
  <c r="O14045" i="25"/>
  <c r="O13834" i="25"/>
  <c r="O13607" i="25"/>
  <c r="O13465" i="25"/>
  <c r="O12900" i="25"/>
  <c r="O13248" i="25"/>
  <c r="O14111" i="25"/>
  <c r="O13963" i="25"/>
  <c r="O13857" i="25"/>
  <c r="O13722" i="25"/>
  <c r="O13462" i="25"/>
  <c r="O13280" i="25"/>
  <c r="O13985" i="25"/>
  <c r="O13766" i="25"/>
  <c r="O13626" i="25"/>
  <c r="O13962" i="25"/>
  <c r="O13856" i="25"/>
  <c r="O13736" i="25"/>
  <c r="O13525" i="25"/>
  <c r="O13324" i="25"/>
  <c r="O13213" i="25"/>
  <c r="O14471" i="25"/>
  <c r="O14191" i="25"/>
  <c r="O14010" i="25"/>
  <c r="O13838" i="25"/>
  <c r="O14505" i="25"/>
  <c r="O14240" i="25"/>
  <c r="O13855" i="25"/>
  <c r="O14097" i="25"/>
  <c r="O13861" i="25"/>
  <c r="O13632" i="25"/>
  <c r="O13538" i="25"/>
  <c r="O13479" i="25"/>
  <c r="O13718" i="25"/>
  <c r="O13486" i="25"/>
  <c r="O14377" i="25"/>
  <c r="O13723" i="25"/>
  <c r="O14260" i="25"/>
  <c r="O13466" i="25"/>
  <c r="O13891" i="25"/>
  <c r="O13747" i="25"/>
  <c r="O13476" i="25"/>
  <c r="O14029" i="25"/>
  <c r="O13777" i="25"/>
  <c r="O13597" i="25"/>
  <c r="O13456" i="25"/>
  <c r="O13519" i="25"/>
  <c r="O13282" i="25"/>
  <c r="O13074" i="25"/>
  <c r="O12880" i="25"/>
  <c r="O13435" i="25"/>
  <c r="O13237" i="25"/>
  <c r="O13093" i="25"/>
  <c r="O12911" i="25"/>
  <c r="O14091" i="25"/>
  <c r="O13957" i="25"/>
  <c r="O13851" i="25"/>
  <c r="O13690" i="25"/>
  <c r="O13427" i="25"/>
  <c r="O13272" i="25"/>
  <c r="O13751" i="25"/>
  <c r="O13619" i="25"/>
  <c r="O13509" i="25"/>
  <c r="O14109" i="25"/>
  <c r="O13956" i="25"/>
  <c r="O13849" i="25"/>
  <c r="O13728" i="25"/>
  <c r="O13508" i="25"/>
  <c r="O13317" i="25"/>
  <c r="O14461" i="25"/>
  <c r="O14347" i="25"/>
  <c r="O14182" i="25"/>
  <c r="O14003" i="25"/>
  <c r="O13828" i="25"/>
  <c r="O14489" i="25"/>
  <c r="O14024" i="25"/>
  <c r="O14346" i="25"/>
  <c r="O13837" i="25"/>
  <c r="O13625" i="25"/>
  <c r="O13532" i="25"/>
  <c r="O13410" i="25"/>
  <c r="O13243" i="25"/>
  <c r="O13708" i="25"/>
  <c r="O13468" i="25"/>
  <c r="O14224" i="25"/>
  <c r="O13263" i="25"/>
  <c r="O13097" i="25"/>
  <c r="O12945" i="25"/>
  <c r="O13048" i="25"/>
  <c r="O14604" i="25"/>
  <c r="O13397" i="25"/>
  <c r="O14067" i="25"/>
  <c r="O13883" i="25"/>
  <c r="O13732" i="25"/>
  <c r="O14221" i="25"/>
  <c r="O14021" i="25"/>
  <c r="O13769" i="25"/>
  <c r="O13571" i="25"/>
  <c r="O13450" i="25"/>
  <c r="O13261" i="25"/>
  <c r="O13056" i="25"/>
  <c r="O12870" i="25"/>
  <c r="O13405" i="25"/>
  <c r="O13226" i="25"/>
  <c r="O13073" i="25"/>
  <c r="O12899" i="25"/>
  <c r="O14072" i="25"/>
  <c r="O13951" i="25"/>
  <c r="O13831" i="25"/>
  <c r="O13413" i="25"/>
  <c r="O14127" i="25"/>
  <c r="O13937" i="25"/>
  <c r="O13737" i="25"/>
  <c r="O13498" i="25"/>
  <c r="O13950" i="25"/>
  <c r="O13839" i="25"/>
  <c r="O13720" i="25"/>
  <c r="O13497" i="25"/>
  <c r="O13307" i="25"/>
  <c r="O14336" i="25"/>
  <c r="O14173" i="25"/>
  <c r="O13994" i="25"/>
  <c r="O13820" i="25"/>
  <c r="O14460" i="25"/>
  <c r="O14216" i="25"/>
  <c r="O14002" i="25"/>
  <c r="O13804" i="25"/>
  <c r="O14317" i="25"/>
  <c r="O13819" i="25"/>
  <c r="O13618" i="25"/>
  <c r="O13524" i="25"/>
  <c r="O13363" i="25"/>
  <c r="O13233" i="25"/>
  <c r="O13675" i="25"/>
  <c r="O13446" i="25"/>
  <c r="O14526" i="25"/>
  <c r="O14355" i="25"/>
  <c r="O14215" i="25"/>
  <c r="O14015" i="25"/>
  <c r="O13257" i="25"/>
  <c r="O13867" i="25"/>
  <c r="O14475" i="25"/>
  <c r="O14340" i="25"/>
  <c r="O13360" i="25"/>
  <c r="O14046" i="25"/>
  <c r="O13876" i="25"/>
  <c r="O13714" i="25"/>
  <c r="O14204" i="25"/>
  <c r="O14013" i="25"/>
  <c r="O13761" i="25"/>
  <c r="O13565" i="25"/>
  <c r="O13490" i="25"/>
  <c r="O13255" i="25"/>
  <c r="O12860" i="25"/>
  <c r="O13395" i="25"/>
  <c r="O13216" i="25"/>
  <c r="O13064" i="25"/>
  <c r="O14065" i="25"/>
  <c r="O13938" i="25"/>
  <c r="O13659" i="25"/>
  <c r="O13404" i="25"/>
  <c r="O14110" i="25"/>
  <c r="O13927" i="25"/>
  <c r="O13729" i="25"/>
  <c r="O13595" i="25"/>
  <c r="O13488" i="25"/>
  <c r="O14089" i="25"/>
  <c r="O13944" i="25"/>
  <c r="O13821" i="25"/>
  <c r="O13709" i="25"/>
  <c r="O13470" i="25"/>
  <c r="O13299" i="25"/>
  <c r="O14593" i="25"/>
  <c r="O14446" i="25"/>
  <c r="O14164" i="25"/>
  <c r="O13983" i="25"/>
  <c r="O13780" i="25"/>
  <c r="O14445" i="25"/>
  <c r="O14190" i="25"/>
  <c r="O13982" i="25"/>
  <c r="O14575" i="25"/>
  <c r="O14281" i="25"/>
  <c r="O14039" i="25"/>
  <c r="O13812" i="25"/>
  <c r="O13603" i="25"/>
  <c r="O13515" i="25"/>
  <c r="O13344" i="25"/>
  <c r="O13223" i="25"/>
  <c r="O13665" i="25"/>
  <c r="O13400" i="25"/>
  <c r="O14514" i="25"/>
  <c r="O14345" i="25"/>
  <c r="O14207" i="25"/>
  <c r="O14009" i="25"/>
  <c r="O13779" i="25"/>
  <c r="O13068" i="25"/>
  <c r="O14500" i="25"/>
  <c r="O14519" i="25"/>
  <c r="O13201" i="25"/>
  <c r="O14022" i="25"/>
  <c r="O13859" i="25"/>
  <c r="O13672" i="25"/>
  <c r="O14196" i="25"/>
  <c r="O13989" i="25"/>
  <c r="O13559" i="25"/>
  <c r="O13703" i="25"/>
  <c r="O13474" i="25"/>
  <c r="O13249" i="25"/>
  <c r="O13023" i="25"/>
  <c r="O12850" i="25"/>
  <c r="O13389" i="25"/>
  <c r="O13198" i="25"/>
  <c r="O13055" i="25"/>
  <c r="O12879" i="25"/>
  <c r="O14043" i="25"/>
  <c r="O13928" i="25"/>
  <c r="O13650" i="25"/>
  <c r="O13376" i="25"/>
  <c r="O14099" i="25"/>
  <c r="O13897" i="25"/>
  <c r="O13721" i="25"/>
  <c r="O13585" i="25"/>
  <c r="O13481" i="25"/>
  <c r="O14078" i="25"/>
  <c r="O13918" i="25"/>
  <c r="O13699" i="25"/>
  <c r="O13460" i="25"/>
  <c r="O13289" i="25"/>
  <c r="O14567" i="25"/>
  <c r="O14436" i="25"/>
  <c r="O14318" i="25"/>
  <c r="O14156" i="25"/>
  <c r="O13972" i="25"/>
  <c r="O13774" i="25"/>
  <c r="O14415" i="25"/>
  <c r="O13971" i="25"/>
  <c r="O14592" i="25"/>
  <c r="O14264" i="25"/>
  <c r="O14016" i="25"/>
  <c r="O13798" i="25"/>
  <c r="O13593" i="25"/>
  <c r="O13507" i="25"/>
  <c r="O13411" i="25"/>
  <c r="O13333" i="25"/>
  <c r="O13656" i="25"/>
  <c r="O13372" i="25"/>
  <c r="O14496" i="25"/>
  <c r="O14334" i="25"/>
  <c r="O14198" i="25"/>
  <c r="O14001" i="25"/>
  <c r="O13773" i="25"/>
  <c r="O13231" i="25"/>
  <c r="O13059" i="25"/>
  <c r="O13025" i="25"/>
  <c r="O12883" i="25"/>
  <c r="O12747" i="25"/>
  <c r="O13294" i="25"/>
  <c r="O13191" i="25"/>
  <c r="O12972" i="25"/>
  <c r="O12852" i="25"/>
  <c r="O12720" i="25"/>
  <c r="O13415" i="25"/>
  <c r="O13312" i="25"/>
  <c r="O13159" i="25"/>
  <c r="O13057" i="25"/>
  <c r="O12901" i="25"/>
  <c r="O12596" i="25"/>
  <c r="O12835" i="25"/>
  <c r="O12682" i="25"/>
  <c r="O12622" i="25"/>
  <c r="O14476" i="25"/>
  <c r="O13406" i="25"/>
  <c r="O13355" i="25"/>
  <c r="O13792" i="25"/>
  <c r="O13647" i="25"/>
  <c r="O14290" i="25"/>
  <c r="O13295" i="25"/>
  <c r="O12884" i="25"/>
  <c r="O12903" i="25"/>
  <c r="O13256" i="25"/>
  <c r="O13016" i="25"/>
  <c r="O12836" i="25"/>
  <c r="O12662" i="25"/>
  <c r="O13329" i="25"/>
  <c r="O13147" i="25"/>
  <c r="O12577" i="25"/>
  <c r="O12783" i="25"/>
  <c r="O12980" i="25"/>
  <c r="O12834" i="25"/>
  <c r="O12659" i="25"/>
  <c r="O13454" i="25"/>
  <c r="O13336" i="25"/>
  <c r="O13145" i="25"/>
  <c r="O13003" i="25"/>
  <c r="O12847" i="25"/>
  <c r="O13164" i="25"/>
  <c r="O12967" i="25"/>
  <c r="O12833" i="25"/>
  <c r="O12657" i="25"/>
  <c r="O12313" i="25"/>
  <c r="O13234" i="25"/>
  <c r="O13089" i="25"/>
  <c r="O12947" i="25"/>
  <c r="O12767" i="25"/>
  <c r="O13088" i="25"/>
  <c r="O12816" i="25"/>
  <c r="O12655" i="25"/>
  <c r="O13638" i="25"/>
  <c r="O13543" i="25"/>
  <c r="O13296" i="25"/>
  <c r="O13137" i="25"/>
  <c r="O12195" i="25"/>
  <c r="O14258" i="25"/>
  <c r="O13238" i="25"/>
  <c r="O14090" i="25"/>
  <c r="O14428" i="25"/>
  <c r="O13676" i="25"/>
  <c r="O13602" i="25"/>
  <c r="O14239" i="25"/>
  <c r="O13269" i="25"/>
  <c r="O12864" i="25"/>
  <c r="O12892" i="25"/>
  <c r="O12721" i="25"/>
  <c r="O13229" i="25"/>
  <c r="O13007" i="25"/>
  <c r="O12615" i="25"/>
  <c r="O13320" i="25"/>
  <c r="O13141" i="25"/>
  <c r="O12962" i="25"/>
  <c r="O12737" i="25"/>
  <c r="O12753" i="25"/>
  <c r="O13124" i="25"/>
  <c r="O12969" i="25"/>
  <c r="O12641" i="25"/>
  <c r="O13325" i="25"/>
  <c r="O12993" i="25"/>
  <c r="O12958" i="25"/>
  <c r="O12827" i="25"/>
  <c r="O12639" i="25"/>
  <c r="O13387" i="25"/>
  <c r="O13224" i="25"/>
  <c r="O13070" i="25"/>
  <c r="O13078" i="25"/>
  <c r="O12934" i="25"/>
  <c r="O12806" i="25"/>
  <c r="O13537" i="25"/>
  <c r="O14491" i="25"/>
  <c r="O13006" i="25"/>
  <c r="O13888" i="25"/>
  <c r="O14308" i="25"/>
  <c r="O13583" i="25"/>
  <c r="O14189" i="25"/>
  <c r="O13221" i="25"/>
  <c r="O12872" i="25"/>
  <c r="O12712" i="25"/>
  <c r="O13219" i="25"/>
  <c r="O12953" i="25"/>
  <c r="O12822" i="25"/>
  <c r="O13127" i="25"/>
  <c r="O12952" i="25"/>
  <c r="O12719" i="25"/>
  <c r="O12541" i="25"/>
  <c r="O12736" i="25"/>
  <c r="O12632" i="25"/>
  <c r="O13116" i="25"/>
  <c r="O12950" i="25"/>
  <c r="O12819" i="25"/>
  <c r="O12621" i="25"/>
  <c r="O13434" i="25"/>
  <c r="O13308" i="25"/>
  <c r="O13123" i="25"/>
  <c r="O12948" i="25"/>
  <c r="O12780" i="25"/>
  <c r="O13184" i="25"/>
  <c r="O13052" i="25"/>
  <c r="O13061" i="25"/>
  <c r="O12906" i="25"/>
  <c r="O12628" i="25"/>
  <c r="O13617" i="25"/>
  <c r="O13531" i="25"/>
  <c r="O13242" i="25"/>
  <c r="O13112" i="25"/>
  <c r="O12034" i="25"/>
  <c r="O12338" i="25"/>
  <c r="O12129" i="25"/>
  <c r="O12440" i="25"/>
  <c r="O13027" i="25"/>
  <c r="O12855" i="25"/>
  <c r="O12675" i="25"/>
  <c r="O13181" i="25"/>
  <c r="O13518" i="25"/>
  <c r="O13710" i="25"/>
  <c r="O14134" i="25"/>
  <c r="O13556" i="25"/>
  <c r="O14171" i="25"/>
  <c r="O13202" i="25"/>
  <c r="O13040" i="25"/>
  <c r="O12863" i="25"/>
  <c r="O13408" i="25"/>
  <c r="O13208" i="25"/>
  <c r="O12944" i="25"/>
  <c r="O12812" i="25"/>
  <c r="O13293" i="25"/>
  <c r="O12930" i="25"/>
  <c r="O12718" i="25"/>
  <c r="O12494" i="25"/>
  <c r="O12612" i="25"/>
  <c r="O13266" i="25"/>
  <c r="O13102" i="25"/>
  <c r="O12770" i="25"/>
  <c r="O12611" i="25"/>
  <c r="O13426" i="25"/>
  <c r="O13290" i="25"/>
  <c r="O13115" i="25"/>
  <c r="O12979" i="25"/>
  <c r="O13101" i="25"/>
  <c r="O12768" i="25"/>
  <c r="O12620" i="25"/>
  <c r="O13353" i="25"/>
  <c r="O13174" i="25"/>
  <c r="O13043" i="25"/>
  <c r="O12907" i="25"/>
  <c r="O12733" i="25"/>
  <c r="O13051" i="25"/>
  <c r="O12895" i="25"/>
  <c r="O12788" i="25"/>
  <c r="O12607" i="25"/>
  <c r="O12479" i="25"/>
  <c r="O13609" i="25"/>
  <c r="O13523" i="25"/>
  <c r="O13399" i="25"/>
  <c r="O13232" i="25"/>
  <c r="O13106" i="25"/>
  <c r="O12443" i="25"/>
  <c r="O12288" i="25"/>
  <c r="O12690" i="25"/>
  <c r="O12549" i="25"/>
  <c r="O12638" i="25"/>
  <c r="O12318" i="25"/>
  <c r="O12815" i="25"/>
  <c r="O12664" i="25"/>
  <c r="O14007" i="25"/>
  <c r="O13383" i="25"/>
  <c r="O13576" i="25"/>
  <c r="O13935" i="25"/>
  <c r="O13496" i="25"/>
  <c r="O14123" i="25"/>
  <c r="O13171" i="25"/>
  <c r="O13032" i="25"/>
  <c r="O12853" i="25"/>
  <c r="O13350" i="25"/>
  <c r="O13200" i="25"/>
  <c r="O12774" i="25"/>
  <c r="O13283" i="25"/>
  <c r="O13095" i="25"/>
  <c r="O12920" i="25"/>
  <c r="O12702" i="25"/>
  <c r="O12315" i="25"/>
  <c r="O12771" i="25"/>
  <c r="O12223" i="25"/>
  <c r="O13260" i="25"/>
  <c r="O13092" i="25"/>
  <c r="O12927" i="25"/>
  <c r="O12761" i="25"/>
  <c r="O12602" i="25"/>
  <c r="O13279" i="25"/>
  <c r="O12968" i="25"/>
  <c r="O12790" i="25"/>
  <c r="O13090" i="25"/>
  <c r="O12601" i="25"/>
  <c r="O13334" i="25"/>
  <c r="O13163" i="25"/>
  <c r="O12896" i="25"/>
  <c r="O12724" i="25"/>
  <c r="O12886" i="25"/>
  <c r="O12778" i="25"/>
  <c r="O12592" i="25"/>
  <c r="O12468" i="25"/>
  <c r="O13601" i="25"/>
  <c r="O13505" i="25"/>
  <c r="O13392" i="25"/>
  <c r="O13222" i="25"/>
  <c r="O13098" i="25"/>
  <c r="O13853" i="25"/>
  <c r="O13188" i="25"/>
  <c r="O13471" i="25"/>
  <c r="O13750" i="25"/>
  <c r="O13459" i="25"/>
  <c r="O14550" i="25"/>
  <c r="O14055" i="25"/>
  <c r="O13017" i="25"/>
  <c r="O12823" i="25"/>
  <c r="O13341" i="25"/>
  <c r="O13169" i="25"/>
  <c r="O12931" i="25"/>
  <c r="O13407" i="25"/>
  <c r="O13239" i="25"/>
  <c r="O13084" i="25"/>
  <c r="O12881" i="25"/>
  <c r="O12474" i="25"/>
  <c r="O12671" i="25"/>
  <c r="O12745" i="25"/>
  <c r="O12586" i="25"/>
  <c r="O13072" i="25"/>
  <c r="O12910" i="25"/>
  <c r="O12744" i="25"/>
  <c r="O12585" i="25"/>
  <c r="O13246" i="25"/>
  <c r="O13091" i="25"/>
  <c r="O12959" i="25"/>
  <c r="O12781" i="25"/>
  <c r="O13080" i="25"/>
  <c r="O12925" i="25"/>
  <c r="O12743" i="25"/>
  <c r="O13323" i="25"/>
  <c r="O13156" i="25"/>
  <c r="O12857" i="25"/>
  <c r="O13010" i="25"/>
  <c r="O12875" i="25"/>
  <c r="O12582" i="25"/>
  <c r="O13696" i="25"/>
  <c r="O13591" i="25"/>
  <c r="O13495" i="25"/>
  <c r="O13386" i="25"/>
  <c r="O13194" i="25"/>
  <c r="O12668" i="25"/>
  <c r="O13636" i="25"/>
  <c r="O13030" i="25"/>
  <c r="O14397" i="25"/>
  <c r="O13401" i="25"/>
  <c r="O13992" i="25"/>
  <c r="O13049" i="25"/>
  <c r="O13008" i="25"/>
  <c r="O12813" i="25"/>
  <c r="O13330" i="25"/>
  <c r="O13135" i="25"/>
  <c r="O12921" i="25"/>
  <c r="O12754" i="25"/>
  <c r="O13396" i="25"/>
  <c r="O13228" i="25"/>
  <c r="O13075" i="25"/>
  <c r="O12861" i="25"/>
  <c r="O12683" i="25"/>
  <c r="O12643" i="25"/>
  <c r="O12452" i="25"/>
  <c r="O12575" i="25"/>
  <c r="O13054" i="25"/>
  <c r="O12898" i="25"/>
  <c r="O12717" i="25"/>
  <c r="O13403" i="25"/>
  <c r="O13081" i="25"/>
  <c r="O12949" i="25"/>
  <c r="O12769" i="25"/>
  <c r="O12725" i="25"/>
  <c r="O13150" i="25"/>
  <c r="O13011" i="25"/>
  <c r="O12845" i="25"/>
  <c r="O12572" i="25"/>
  <c r="O13000" i="25"/>
  <c r="O12866" i="25"/>
  <c r="O12758" i="25"/>
  <c r="O13582" i="25"/>
  <c r="O13485" i="25"/>
  <c r="O13380" i="25"/>
  <c r="O12445" i="25"/>
  <c r="O12529" i="25"/>
  <c r="O12658" i="25"/>
  <c r="O14186" i="25"/>
  <c r="O12849" i="25"/>
  <c r="O13697" i="25"/>
  <c r="O13970" i="25"/>
  <c r="O13026" i="25"/>
  <c r="O12997" i="25"/>
  <c r="O12786" i="25"/>
  <c r="O13303" i="25"/>
  <c r="O13128" i="25"/>
  <c r="O12738" i="25"/>
  <c r="O13390" i="25"/>
  <c r="O13199" i="25"/>
  <c r="O13065" i="25"/>
  <c r="O12851" i="25"/>
  <c r="O12841" i="25"/>
  <c r="O12633" i="25"/>
  <c r="O12419" i="25"/>
  <c r="O12551" i="25"/>
  <c r="O12340" i="25"/>
  <c r="O13215" i="25"/>
  <c r="O12878" i="25"/>
  <c r="O12708" i="25"/>
  <c r="O12559" i="25"/>
  <c r="O13394" i="25"/>
  <c r="O13214" i="25"/>
  <c r="O13071" i="25"/>
  <c r="O12926" i="25"/>
  <c r="O12760" i="25"/>
  <c r="O13035" i="25"/>
  <c r="O12876" i="25"/>
  <c r="O12716" i="25"/>
  <c r="O13306" i="25"/>
  <c r="O13144" i="25"/>
  <c r="O13001" i="25"/>
  <c r="O12826" i="25"/>
  <c r="O12991" i="25"/>
  <c r="O12856" i="25"/>
  <c r="O12732" i="25"/>
  <c r="O13574" i="25"/>
  <c r="O13478" i="25"/>
  <c r="O13362" i="25"/>
  <c r="O13172" i="25"/>
  <c r="O12436" i="25"/>
  <c r="O12521" i="25"/>
  <c r="O13977" i="25"/>
  <c r="O14034" i="25"/>
  <c r="O13805" i="25"/>
  <c r="O13955" i="25"/>
  <c r="O14426" i="25"/>
  <c r="O13924" i="25"/>
  <c r="O12998" i="25"/>
  <c r="O12775" i="25"/>
  <c r="O13284" i="25"/>
  <c r="O13119" i="25"/>
  <c r="O12882" i="25"/>
  <c r="O12711" i="25"/>
  <c r="O13384" i="25"/>
  <c r="O13190" i="25"/>
  <c r="O13038" i="25"/>
  <c r="O12644" i="25"/>
  <c r="O12623" i="25"/>
  <c r="O12709" i="25"/>
  <c r="O13036" i="25"/>
  <c r="O13388" i="25"/>
  <c r="O13205" i="25"/>
  <c r="O13063" i="25"/>
  <c r="O12917" i="25"/>
  <c r="O13020" i="25"/>
  <c r="O12699" i="25"/>
  <c r="O13298" i="25"/>
  <c r="O13138" i="25"/>
  <c r="O12992" i="25"/>
  <c r="O12817" i="25"/>
  <c r="O13173" i="25"/>
  <c r="O12976" i="25"/>
  <c r="O12844" i="25"/>
  <c r="O13567" i="25"/>
  <c r="O13343" i="25"/>
  <c r="O12640" i="25"/>
  <c r="O13704" i="25"/>
  <c r="O13667" i="25"/>
  <c r="O14566" i="25"/>
  <c r="O13270" i="25"/>
  <c r="O14387" i="25"/>
  <c r="O13836" i="25"/>
  <c r="O12955" i="25"/>
  <c r="O12764" i="25"/>
  <c r="O13274" i="25"/>
  <c r="O13096" i="25"/>
  <c r="O12871" i="25"/>
  <c r="O12703" i="25"/>
  <c r="O13180" i="25"/>
  <c r="O13031" i="25"/>
  <c r="O12811" i="25"/>
  <c r="O12624" i="25"/>
  <c r="O12810" i="25"/>
  <c r="O12613" i="25"/>
  <c r="O12692" i="25"/>
  <c r="O13187" i="25"/>
  <c r="O13022" i="25"/>
  <c r="O12691" i="25"/>
  <c r="O13382" i="25"/>
  <c r="O13186" i="25"/>
  <c r="O13053" i="25"/>
  <c r="O12726" i="25"/>
  <c r="O13012" i="25"/>
  <c r="O12858" i="25"/>
  <c r="O12689" i="25"/>
  <c r="O12557" i="25"/>
  <c r="O13288" i="25"/>
  <c r="O13122" i="25"/>
  <c r="O12807" i="25"/>
  <c r="O13162" i="25"/>
  <c r="O12965" i="25"/>
  <c r="O12838" i="25"/>
  <c r="O12687" i="25"/>
  <c r="O13664" i="25"/>
  <c r="O13561" i="25"/>
  <c r="O13332" i="25"/>
  <c r="O13155" i="25"/>
  <c r="O12225" i="25"/>
  <c r="O12370" i="25"/>
  <c r="O12233" i="25"/>
  <c r="O13553" i="25"/>
  <c r="O13800" i="25"/>
  <c r="O13433" i="25"/>
  <c r="O14248" i="25"/>
  <c r="O13203" i="25"/>
  <c r="O14326" i="25"/>
  <c r="O13756" i="25"/>
  <c r="O12954" i="25"/>
  <c r="O12755" i="25"/>
  <c r="O13268" i="25"/>
  <c r="O12862" i="25"/>
  <c r="O12694" i="25"/>
  <c r="O13349" i="25"/>
  <c r="O13168" i="25"/>
  <c r="O13024" i="25"/>
  <c r="O12784" i="25"/>
  <c r="O12614" i="25"/>
  <c r="O12802" i="25"/>
  <c r="O12576" i="25"/>
  <c r="O12670" i="25"/>
  <c r="O12296" i="25"/>
  <c r="O13177" i="25"/>
  <c r="O13004" i="25"/>
  <c r="O12848" i="25"/>
  <c r="O12680" i="25"/>
  <c r="O12433" i="25"/>
  <c r="O13375" i="25"/>
  <c r="O13176" i="25"/>
  <c r="O13021" i="25"/>
  <c r="O12888" i="25"/>
  <c r="O13185" i="25"/>
  <c r="O13002" i="25"/>
  <c r="O12846" i="25"/>
  <c r="O12678" i="25"/>
  <c r="O13277" i="25"/>
  <c r="O12977" i="25"/>
  <c r="O12799" i="25"/>
  <c r="O13113" i="25"/>
  <c r="O12676" i="25"/>
  <c r="O13655" i="25"/>
  <c r="O13555" i="25"/>
  <c r="O13445" i="25"/>
  <c r="O13322" i="25"/>
  <c r="O13149" i="25"/>
  <c r="O12022" i="25"/>
  <c r="O13692" i="25"/>
  <c r="O13634" i="25"/>
  <c r="O13278" i="25"/>
  <c r="O13993" i="25"/>
  <c r="O14307" i="25"/>
  <c r="O13717" i="25"/>
  <c r="O12904" i="25"/>
  <c r="O12922" i="25"/>
  <c r="O12739" i="25"/>
  <c r="O13262" i="25"/>
  <c r="O13039" i="25"/>
  <c r="O12842" i="25"/>
  <c r="O12673" i="25"/>
  <c r="O13340" i="25"/>
  <c r="O13153" i="25"/>
  <c r="O13015" i="25"/>
  <c r="O12773" i="25"/>
  <c r="O12588" i="25"/>
  <c r="O12793" i="25"/>
  <c r="O12660" i="25"/>
  <c r="O12133" i="25"/>
  <c r="O13165" i="25"/>
  <c r="O12994" i="25"/>
  <c r="O12840" i="25"/>
  <c r="O12669" i="25"/>
  <c r="O13461" i="25"/>
  <c r="O13365" i="25"/>
  <c r="O13151" i="25"/>
  <c r="O13013" i="25"/>
  <c r="O12877" i="25"/>
  <c r="O13175" i="25"/>
  <c r="O12978" i="25"/>
  <c r="O12839" i="25"/>
  <c r="O12667" i="25"/>
  <c r="O13244" i="25"/>
  <c r="O13100" i="25"/>
  <c r="O12966" i="25"/>
  <c r="O12779" i="25"/>
  <c r="O13099" i="25"/>
  <c r="O12665" i="25"/>
  <c r="O12519" i="25"/>
  <c r="O13646" i="25"/>
  <c r="O13549" i="25"/>
  <c r="O13439" i="25"/>
  <c r="O13315" i="25"/>
  <c r="O13143" i="25"/>
  <c r="O12192" i="25"/>
  <c r="O12594" i="25"/>
  <c r="O12679" i="25"/>
  <c r="O12369" i="25"/>
  <c r="O12128" i="25"/>
  <c r="O13060" i="25"/>
  <c r="O12874" i="25"/>
  <c r="O12713" i="25"/>
  <c r="O12544" i="25"/>
  <c r="O12026" i="25"/>
  <c r="O12579" i="25"/>
  <c r="O12438" i="25"/>
  <c r="O13286" i="25"/>
  <c r="O12630" i="25"/>
  <c r="O12018" i="25"/>
  <c r="O12118" i="25"/>
  <c r="O13050" i="25"/>
  <c r="O12865" i="25"/>
  <c r="O12648" i="25"/>
  <c r="O12497" i="25"/>
  <c r="O12301" i="25"/>
  <c r="O12843" i="25"/>
  <c r="O12397" i="25"/>
  <c r="O12145" i="25"/>
  <c r="O12695" i="25"/>
  <c r="O12568" i="25"/>
  <c r="O13121" i="25"/>
  <c r="O12320" i="25"/>
  <c r="O12610" i="25"/>
  <c r="O12348" i="25"/>
  <c r="O12706" i="25"/>
  <c r="O12526" i="25"/>
  <c r="O12398" i="25"/>
  <c r="O13042" i="25"/>
  <c r="O12627" i="25"/>
  <c r="O12696" i="25"/>
  <c r="O12584" i="25"/>
  <c r="O12120" i="25"/>
  <c r="O12257" i="25"/>
  <c r="O13033" i="25"/>
  <c r="O12618" i="25"/>
  <c r="O12685" i="25"/>
  <c r="O12674" i="25"/>
  <c r="O12373" i="25"/>
  <c r="O12574" i="25"/>
  <c r="O12130" i="25"/>
  <c r="O12688" i="25"/>
  <c r="O12237" i="25"/>
  <c r="O12777" i="25"/>
  <c r="O12606" i="25"/>
  <c r="O12824" i="25"/>
  <c r="O12647" i="25"/>
  <c r="O12663" i="25"/>
  <c r="O12226" i="25"/>
  <c r="O12538" i="25"/>
  <c r="O12102" i="25"/>
  <c r="O12677" i="25"/>
  <c r="O12748" i="25"/>
  <c r="O12599" i="25"/>
  <c r="O12814" i="25"/>
  <c r="O12636" i="25"/>
  <c r="O12269" i="25"/>
  <c r="O12417" i="25"/>
  <c r="O12666" i="25"/>
  <c r="O12367" i="25"/>
  <c r="O12975" i="25"/>
  <c r="O12741" i="25"/>
  <c r="O12797" i="25"/>
  <c r="O12626" i="25"/>
  <c r="O12228" i="25"/>
  <c r="O12646" i="25"/>
  <c r="O12309" i="25"/>
  <c r="O12597" i="25"/>
  <c r="O12453" i="25"/>
  <c r="O12204" i="25"/>
  <c r="O12074" i="25"/>
  <c r="O12447" i="25"/>
  <c r="O12206" i="25"/>
  <c r="O12578" i="25"/>
  <c r="O12567" i="25"/>
  <c r="O12176" i="25"/>
  <c r="O12316" i="25"/>
  <c r="O12025" i="25"/>
  <c r="O12399" i="25"/>
  <c r="O12656" i="25"/>
  <c r="O12028" i="25"/>
  <c r="O12933" i="25"/>
  <c r="O12731" i="25"/>
  <c r="O12581" i="25"/>
  <c r="O12776" i="25"/>
  <c r="O12617" i="25"/>
  <c r="O12635" i="25"/>
  <c r="O12504" i="25"/>
  <c r="O12589" i="25"/>
  <c r="O12446" i="25"/>
  <c r="O12055" i="25"/>
  <c r="O12915" i="25"/>
  <c r="O12570" i="25"/>
  <c r="O12765" i="25"/>
  <c r="O12044" i="25"/>
  <c r="O12322" i="25"/>
  <c r="O12122" i="25"/>
  <c r="O12132" i="25"/>
  <c r="O12723" i="25"/>
  <c r="O12605" i="25"/>
  <c r="O12420" i="25"/>
  <c r="O12275" i="25"/>
  <c r="O12076" i="25"/>
  <c r="O12608" i="25"/>
  <c r="O12377" i="25"/>
  <c r="O12158" i="25"/>
  <c r="O13087" i="25"/>
  <c r="O12905" i="25"/>
  <c r="O12714" i="25"/>
  <c r="O12366" i="25"/>
  <c r="O12740" i="25"/>
  <c r="O12580" i="25"/>
  <c r="O12323" i="25"/>
  <c r="O12198" i="25"/>
  <c r="O12616" i="25"/>
  <c r="O12476" i="25"/>
  <c r="O12520" i="25"/>
  <c r="O12600" i="25"/>
  <c r="O13077" i="25"/>
  <c r="O12894" i="25"/>
  <c r="O12697" i="25"/>
  <c r="O12199" i="25"/>
  <c r="O12730" i="25"/>
  <c r="O12317" i="25"/>
  <c r="O12598" i="25"/>
  <c r="O13069" i="25"/>
  <c r="O12885" i="25"/>
  <c r="O12686" i="25"/>
  <c r="O12722" i="25"/>
  <c r="O12590" i="25"/>
  <c r="O12274" i="25"/>
  <c r="O12837" i="25"/>
  <c r="O12205" i="25"/>
  <c r="O12756" i="25"/>
  <c r="O12757" i="25"/>
  <c r="O12999" i="25"/>
  <c r="O8724" i="25"/>
  <c r="O12009" i="25"/>
  <c r="O11859" i="25"/>
  <c r="O11818" i="25"/>
  <c r="O11819" i="25"/>
  <c r="O11411" i="25"/>
  <c r="O11530" i="25"/>
  <c r="O11403" i="25"/>
  <c r="O11339" i="25"/>
  <c r="O11261" i="25"/>
  <c r="O11366" i="25"/>
  <c r="O11185" i="25"/>
  <c r="O11138" i="25"/>
  <c r="O11180" i="25"/>
  <c r="O11462" i="25"/>
  <c r="O11381" i="25"/>
  <c r="O11353" i="25"/>
  <c r="O11279" i="25"/>
  <c r="O11195" i="25"/>
  <c r="O11107" i="25"/>
  <c r="O11200" i="25"/>
  <c r="O11120" i="25"/>
  <c r="O11085" i="25"/>
  <c r="O11114" i="25"/>
  <c r="O10826" i="25"/>
  <c r="O10945" i="25"/>
  <c r="O10933" i="25"/>
  <c r="O12008" i="25"/>
  <c r="O11675" i="25"/>
  <c r="O11878" i="25"/>
  <c r="O11725" i="25"/>
  <c r="O11741" i="25"/>
  <c r="O11317" i="25"/>
  <c r="O11510" i="25"/>
  <c r="O11347" i="25"/>
  <c r="O11492" i="25"/>
  <c r="O11328" i="25"/>
  <c r="O11197" i="25"/>
  <c r="O11379" i="25"/>
  <c r="O11282" i="25"/>
  <c r="O11290" i="25"/>
  <c r="O11384" i="25"/>
  <c r="O11203" i="25"/>
  <c r="O11145" i="25"/>
  <c r="O11294" i="25"/>
  <c r="O11336" i="25"/>
  <c r="O11271" i="25"/>
  <c r="O11163" i="25"/>
  <c r="O11281" i="25"/>
  <c r="O11128" i="25"/>
  <c r="O11088" i="25"/>
  <c r="O11125" i="25"/>
  <c r="O11239" i="25"/>
  <c r="O10783" i="25"/>
  <c r="O10816" i="25"/>
  <c r="O10946" i="25"/>
  <c r="O11153" i="25"/>
  <c r="O10976" i="25"/>
  <c r="O11512" i="25"/>
  <c r="O11623" i="25"/>
  <c r="O11652" i="25"/>
  <c r="O11507" i="25"/>
  <c r="O11469" i="25"/>
  <c r="O11365" i="25"/>
  <c r="O11274" i="25"/>
  <c r="O11298" i="25"/>
  <c r="O11416" i="25"/>
  <c r="O11141" i="25"/>
  <c r="O11189" i="25"/>
  <c r="O11204" i="25"/>
  <c r="O11849" i="25"/>
  <c r="O11660" i="25"/>
  <c r="O11782" i="25"/>
  <c r="O12006" i="25"/>
  <c r="O11879" i="25"/>
  <c r="O12000" i="25"/>
  <c r="O11688" i="25"/>
  <c r="O11459" i="25"/>
  <c r="O11400" i="25"/>
  <c r="O11941" i="25"/>
  <c r="O11719" i="25"/>
  <c r="O11730" i="25"/>
  <c r="O11468" i="25"/>
  <c r="O11484" i="25"/>
  <c r="O11324" i="25"/>
  <c r="O11478" i="25"/>
  <c r="O11445" i="25"/>
  <c r="O11268" i="25"/>
  <c r="O11557" i="25"/>
  <c r="O11146" i="25"/>
  <c r="O11442" i="25"/>
  <c r="O11308" i="25"/>
  <c r="O11227" i="25"/>
  <c r="O11420" i="25"/>
  <c r="O11505" i="25"/>
  <c r="O11320" i="25"/>
  <c r="O11455" i="25"/>
  <c r="O11048" i="25"/>
  <c r="O11159" i="25"/>
  <c r="O11022" i="25"/>
  <c r="O11176" i="25"/>
  <c r="O11064" i="25"/>
  <c r="O11299" i="25"/>
  <c r="O11043" i="25"/>
  <c r="O10927" i="25"/>
  <c r="O11940" i="25"/>
  <c r="O12002" i="25"/>
  <c r="O11722" i="25"/>
  <c r="O11447" i="25"/>
  <c r="O11502" i="25"/>
  <c r="O11659" i="25"/>
  <c r="O11479" i="25"/>
  <c r="O11425" i="25"/>
  <c r="O11262" i="25"/>
  <c r="O11448" i="25"/>
  <c r="O11441" i="25"/>
  <c r="O11150" i="25"/>
  <c r="O11143" i="25"/>
  <c r="O11349" i="25"/>
  <c r="O11266" i="25"/>
  <c r="O11409" i="25"/>
  <c r="O11499" i="25"/>
  <c r="O11464" i="25"/>
  <c r="O11802" i="25"/>
  <c r="O11712" i="25"/>
  <c r="O11430" i="25"/>
  <c r="O11539" i="25"/>
  <c r="O11740" i="25"/>
  <c r="O11523" i="25"/>
  <c r="O11458" i="25"/>
  <c r="O11191" i="25"/>
  <c r="O11429" i="25"/>
  <c r="O11407" i="25"/>
  <c r="O11244" i="25"/>
  <c r="O11410" i="25"/>
  <c r="O11532" i="25"/>
  <c r="O11226" i="25"/>
  <c r="O11438" i="25"/>
  <c r="O11168" i="25"/>
  <c r="O11193" i="25"/>
  <c r="O11178" i="25"/>
  <c r="O11352" i="25"/>
  <c r="O11313" i="25"/>
  <c r="O11465" i="25"/>
  <c r="O11293" i="25"/>
  <c r="O11473" i="25"/>
  <c r="O11449" i="25"/>
  <c r="O11238" i="25"/>
  <c r="O11086" i="25"/>
  <c r="O11205" i="25"/>
  <c r="O11040" i="25"/>
  <c r="O11075" i="25"/>
  <c r="O10999" i="25"/>
  <c r="O11350" i="25"/>
  <c r="O11638" i="25"/>
  <c r="O11770" i="25"/>
  <c r="O11781" i="25"/>
  <c r="O11414" i="25"/>
  <c r="O11966" i="25"/>
  <c r="O11390" i="25"/>
  <c r="O11388" i="25"/>
  <c r="O11188" i="25"/>
  <c r="O11413" i="25"/>
  <c r="O11272" i="25"/>
  <c r="O11140" i="25"/>
  <c r="O11375" i="25"/>
  <c r="O11326" i="25"/>
  <c r="O11450" i="25"/>
  <c r="O11369" i="25"/>
  <c r="O11202" i="25"/>
  <c r="O11419" i="25"/>
  <c r="O11080" i="25"/>
  <c r="O11051" i="25"/>
  <c r="O11030" i="25"/>
  <c r="O11132" i="25"/>
  <c r="O11196" i="25"/>
  <c r="O11306" i="25"/>
  <c r="O11724" i="25"/>
  <c r="O11669" i="25"/>
  <c r="O11327" i="25"/>
  <c r="O11767" i="25"/>
  <c r="O11755" i="25"/>
  <c r="O11959" i="25"/>
  <c r="O11684" i="25"/>
  <c r="O11567" i="25"/>
  <c r="O11754" i="25"/>
  <c r="O11190" i="25"/>
  <c r="O11435" i="25"/>
  <c r="O11179" i="25"/>
  <c r="O11089" i="25"/>
  <c r="O11319" i="25"/>
  <c r="O11158" i="25"/>
  <c r="O11378" i="25"/>
  <c r="O11131" i="25"/>
  <c r="O11424" i="25"/>
  <c r="O11364" i="25"/>
  <c r="O11175" i="25"/>
  <c r="O11412" i="25"/>
  <c r="O11377" i="25"/>
  <c r="O11059" i="25"/>
  <c r="O11106" i="25"/>
  <c r="O11101" i="25"/>
  <c r="O11054" i="25"/>
  <c r="O11137" i="25"/>
  <c r="O11097" i="25"/>
  <c r="O11187" i="25"/>
  <c r="O10892" i="25"/>
  <c r="O10909" i="25"/>
  <c r="O10863" i="25"/>
  <c r="O10653" i="25"/>
  <c r="O11952" i="25"/>
  <c r="O11735" i="25"/>
  <c r="O11841" i="25"/>
  <c r="O11267" i="25"/>
  <c r="O11738" i="25"/>
  <c r="O11945" i="25"/>
  <c r="O11723" i="25"/>
  <c r="O11433" i="25"/>
  <c r="O11404" i="25"/>
  <c r="O11371" i="25"/>
  <c r="O11643" i="25"/>
  <c r="O11283" i="25"/>
  <c r="O11432" i="25"/>
  <c r="O11149" i="25"/>
  <c r="O11391" i="25"/>
  <c r="O11160" i="25"/>
  <c r="O11340" i="25"/>
  <c r="O11144" i="25"/>
  <c r="O11408" i="25"/>
  <c r="O11170" i="25"/>
  <c r="O11338" i="25"/>
  <c r="O11165" i="25"/>
  <c r="O11398" i="25"/>
  <c r="O11362" i="25"/>
  <c r="O11173" i="25"/>
  <c r="O11025" i="25"/>
  <c r="O11126" i="25"/>
  <c r="O11109" i="25"/>
  <c r="O11074" i="25"/>
  <c r="O11152" i="25"/>
  <c r="O11091" i="25"/>
  <c r="O11184" i="25"/>
  <c r="O11680" i="25"/>
  <c r="O12011" i="25"/>
  <c r="O11661" i="25"/>
  <c r="O11483" i="25"/>
  <c r="O11695" i="25"/>
  <c r="O11840" i="25"/>
  <c r="O11440" i="25"/>
  <c r="O11356" i="25"/>
  <c r="O11275" i="25"/>
  <c r="O11139" i="25"/>
  <c r="O11256" i="25"/>
  <c r="O11345" i="25"/>
  <c r="O11182" i="25"/>
  <c r="O11434" i="25"/>
  <c r="O11174" i="25"/>
  <c r="O11359" i="25"/>
  <c r="O11485" i="25"/>
  <c r="O11358" i="25"/>
  <c r="O11357" i="25"/>
  <c r="O11115" i="25"/>
  <c r="O11112" i="25"/>
  <c r="O11077" i="25"/>
  <c r="O11006" i="25"/>
  <c r="O11691" i="25"/>
  <c r="O11504" i="25"/>
  <c r="O11437" i="25"/>
  <c r="O11148" i="25"/>
  <c r="O11072" i="25"/>
  <c r="O10815" i="25"/>
  <c r="O11103" i="25"/>
  <c r="O10848" i="25"/>
  <c r="O10920" i="25"/>
  <c r="O11104" i="25"/>
  <c r="O10822" i="25"/>
  <c r="O11063" i="25"/>
  <c r="O10733" i="25"/>
  <c r="O10996" i="25"/>
  <c r="O10740" i="25"/>
  <c r="O10484" i="25"/>
  <c r="O10762" i="25"/>
  <c r="O10705" i="25"/>
  <c r="O10567" i="25"/>
  <c r="O10595" i="25"/>
  <c r="O10670" i="25"/>
  <c r="O10257" i="25"/>
  <c r="O10477" i="25"/>
  <c r="O10442" i="25"/>
  <c r="O10306" i="25"/>
  <c r="O11501" i="25"/>
  <c r="O11263" i="25"/>
  <c r="O11186" i="25"/>
  <c r="O11023" i="25"/>
  <c r="O11207" i="25"/>
  <c r="O10828" i="25"/>
  <c r="O10811" i="25"/>
  <c r="O10834" i="25"/>
  <c r="O10891" i="25"/>
  <c r="O10833" i="25"/>
  <c r="O10907" i="25"/>
  <c r="O11052" i="25"/>
  <c r="O11002" i="25"/>
  <c r="O11057" i="25"/>
  <c r="O10708" i="25"/>
  <c r="O10714" i="25"/>
  <c r="O10724" i="25"/>
  <c r="O10728" i="25"/>
  <c r="O10585" i="25"/>
  <c r="O10693" i="25"/>
  <c r="O10511" i="25"/>
  <c r="O10647" i="25"/>
  <c r="O10575" i="25"/>
  <c r="O10715" i="25"/>
  <c r="O10406" i="25"/>
  <c r="O10590" i="25"/>
  <c r="O10655" i="25"/>
  <c r="O10602" i="25"/>
  <c r="O10411" i="25"/>
  <c r="O10607" i="25"/>
  <c r="O10410" i="25"/>
  <c r="O10637" i="25"/>
  <c r="O10295" i="25"/>
  <c r="O10475" i="25"/>
  <c r="O10713" i="25"/>
  <c r="O10479" i="25"/>
  <c r="O11706" i="25"/>
  <c r="O11305" i="25"/>
  <c r="O10911" i="25"/>
  <c r="O10874" i="25"/>
  <c r="O10798" i="25"/>
  <c r="O10885" i="25"/>
  <c r="O10780" i="25"/>
  <c r="O11031" i="25"/>
  <c r="O10787" i="25"/>
  <c r="O11046" i="25"/>
  <c r="O10689" i="25"/>
  <c r="O10719" i="25"/>
  <c r="O10718" i="25"/>
  <c r="O10807" i="25"/>
  <c r="O10775" i="25"/>
  <c r="O10577" i="25"/>
  <c r="O10686" i="25"/>
  <c r="O10764" i="25"/>
  <c r="O10432" i="25"/>
  <c r="O10360" i="25"/>
  <c r="O10564" i="25"/>
  <c r="O10402" i="25"/>
  <c r="O10614" i="25"/>
  <c r="O10428" i="25"/>
  <c r="O10556" i="25"/>
  <c r="O10591" i="25"/>
  <c r="O11329" i="25"/>
  <c r="O11201" i="25"/>
  <c r="O11427" i="25"/>
  <c r="O11047" i="25"/>
  <c r="O11102" i="25"/>
  <c r="O10845" i="25"/>
  <c r="O10917" i="25"/>
  <c r="O11081" i="25"/>
  <c r="O10752" i="25"/>
  <c r="O10859" i="25"/>
  <c r="O10742" i="25"/>
  <c r="O10832" i="25"/>
  <c r="O11028" i="25"/>
  <c r="O10930" i="25"/>
  <c r="O10943" i="25"/>
  <c r="O10810" i="25"/>
  <c r="O11183" i="25"/>
  <c r="O10677" i="25"/>
  <c r="O10682" i="25"/>
  <c r="O10912" i="25"/>
  <c r="O10700" i="25"/>
  <c r="O10795" i="25"/>
  <c r="O10768" i="25"/>
  <c r="O10746" i="25"/>
  <c r="O10691" i="25"/>
  <c r="O10550" i="25"/>
  <c r="O10412" i="25"/>
  <c r="O10771" i="25"/>
  <c r="O10539" i="25"/>
  <c r="O10594" i="25"/>
  <c r="O10683" i="25"/>
  <c r="O10391" i="25"/>
  <c r="O10699" i="25"/>
  <c r="O10586" i="25"/>
  <c r="O10452" i="25"/>
  <c r="O10621" i="25"/>
  <c r="O11346" i="25"/>
  <c r="O11206" i="25"/>
  <c r="O11133" i="25"/>
  <c r="O11291" i="25"/>
  <c r="O10883" i="25"/>
  <c r="O11018" i="25"/>
  <c r="O11078" i="25"/>
  <c r="O11135" i="25"/>
  <c r="O11105" i="25"/>
  <c r="O10937" i="25"/>
  <c r="O10929" i="25"/>
  <c r="O10800" i="25"/>
  <c r="O11166" i="25"/>
  <c r="O10669" i="25"/>
  <c r="O10889" i="25"/>
  <c r="O10868" i="25"/>
  <c r="O10898" i="25"/>
  <c r="O10743" i="25"/>
  <c r="O10853" i="25"/>
  <c r="O10635" i="25"/>
  <c r="O10562" i="25"/>
  <c r="O10760" i="25"/>
  <c r="O10536" i="25"/>
  <c r="O11676" i="25"/>
  <c r="O11385" i="25"/>
  <c r="O11093" i="25"/>
  <c r="O11151" i="25"/>
  <c r="O11231" i="25"/>
  <c r="O11067" i="25"/>
  <c r="O10925" i="25"/>
  <c r="O11029" i="25"/>
  <c r="O11070" i="25"/>
  <c r="O10814" i="25"/>
  <c r="O10919" i="25"/>
  <c r="O10905" i="25"/>
  <c r="O10954" i="25"/>
  <c r="O10623" i="25"/>
  <c r="O10631" i="25"/>
  <c r="O10854" i="25"/>
  <c r="O10603" i="25"/>
  <c r="O10723" i="25"/>
  <c r="O10754" i="25"/>
  <c r="O10878" i="25"/>
  <c r="O10735" i="25"/>
  <c r="O10540" i="25"/>
  <c r="O10582" i="25"/>
  <c r="O10343" i="25"/>
  <c r="O10504" i="25"/>
  <c r="O10507" i="25"/>
  <c r="O10373" i="25"/>
  <c r="O10514" i="25"/>
  <c r="O10528" i="25"/>
  <c r="O10554" i="25"/>
  <c r="O10654" i="25"/>
  <c r="O10294" i="25"/>
  <c r="O10502" i="25"/>
  <c r="O10685" i="25"/>
  <c r="O10571" i="25"/>
  <c r="O10426" i="25"/>
  <c r="O10474" i="25"/>
  <c r="O10317" i="25"/>
  <c r="O11421" i="25"/>
  <c r="O11471" i="25"/>
  <c r="O11506" i="25"/>
  <c r="O11073" i="25"/>
  <c r="O11156" i="25"/>
  <c r="O11172" i="25"/>
  <c r="O10934" i="25"/>
  <c r="O11042" i="25"/>
  <c r="O11039" i="25"/>
  <c r="O10846" i="25"/>
  <c r="O10895" i="25"/>
  <c r="O10942" i="25"/>
  <c r="O10615" i="25"/>
  <c r="O10555" i="25"/>
  <c r="O10744" i="25"/>
  <c r="O10792" i="25"/>
  <c r="O10851" i="25"/>
  <c r="O10731" i="25"/>
  <c r="O10557" i="25"/>
  <c r="O10312" i="25"/>
  <c r="O10517" i="25"/>
  <c r="O10671" i="25"/>
  <c r="O10400" i="25"/>
  <c r="O10451" i="25"/>
  <c r="O10486" i="25"/>
  <c r="O10314" i="25"/>
  <c r="O10364" i="25"/>
  <c r="O10381" i="25"/>
  <c r="O10357" i="25"/>
  <c r="O10305" i="25"/>
  <c r="O10172" i="25"/>
  <c r="O10393" i="25"/>
  <c r="O10227" i="25"/>
  <c r="O10151" i="25"/>
  <c r="O10229" i="25"/>
  <c r="O10254" i="25"/>
  <c r="O10223" i="25"/>
  <c r="O10205" i="25"/>
  <c r="O10110" i="25"/>
  <c r="O11260" i="25"/>
  <c r="O11065" i="25"/>
  <c r="O11161" i="25"/>
  <c r="O10870" i="25"/>
  <c r="O11053" i="25"/>
  <c r="O11032" i="25"/>
  <c r="O10938" i="25"/>
  <c r="O11038" i="25"/>
  <c r="O10857" i="25"/>
  <c r="O10839" i="25"/>
  <c r="O10935" i="25"/>
  <c r="O11036" i="25"/>
  <c r="O10808" i="25"/>
  <c r="O10830" i="25"/>
  <c r="O10701" i="25"/>
  <c r="O10782" i="25"/>
  <c r="O10711" i="25"/>
  <c r="O10829" i="25"/>
  <c r="O10522" i="25"/>
  <c r="O10726" i="25"/>
  <c r="O10509" i="25"/>
  <c r="O10717" i="25"/>
  <c r="O10499" i="25"/>
  <c r="O10674" i="25"/>
  <c r="O10716" i="25"/>
  <c r="O10624" i="25"/>
  <c r="O10678" i="25"/>
  <c r="O10453" i="25"/>
  <c r="O10541" i="25"/>
  <c r="O10366" i="25"/>
  <c r="O10308" i="25"/>
  <c r="O10358" i="25"/>
  <c r="O11636" i="25"/>
  <c r="O11451" i="25"/>
  <c r="O11431" i="25"/>
  <c r="O11514" i="25"/>
  <c r="O11016" i="25"/>
  <c r="O11027" i="25"/>
  <c r="O11056" i="25"/>
  <c r="O10876" i="25"/>
  <c r="O10852" i="25"/>
  <c r="O11013" i="25"/>
  <c r="O10932" i="25"/>
  <c r="O10812" i="25"/>
  <c r="O10873" i="25"/>
  <c r="O11033" i="25"/>
  <c r="O10893" i="25"/>
  <c r="O10805" i="25"/>
  <c r="O10526" i="25"/>
  <c r="O10687" i="25"/>
  <c r="O10788" i="25"/>
  <c r="O10791" i="25"/>
  <c r="O10831" i="25"/>
  <c r="O10913" i="25"/>
  <c r="O10521" i="25"/>
  <c r="O10703" i="25"/>
  <c r="O10414" i="25"/>
  <c r="O10489" i="25"/>
  <c r="O11164" i="25"/>
  <c r="O11241" i="25"/>
  <c r="O11330" i="25"/>
  <c r="O11273" i="25"/>
  <c r="O11157" i="25"/>
  <c r="O11055" i="25"/>
  <c r="O10931" i="25"/>
  <c r="O10993" i="25"/>
  <c r="O10989" i="25"/>
  <c r="O10813" i="25"/>
  <c r="O10739" i="25"/>
  <c r="O10918" i="25"/>
  <c r="O11004" i="25"/>
  <c r="O10871" i="25"/>
  <c r="O10581" i="25"/>
  <c r="O10776" i="25"/>
  <c r="O10668" i="25"/>
  <c r="O10772" i="25"/>
  <c r="O10658" i="25"/>
  <c r="O10618" i="25"/>
  <c r="O10784" i="25"/>
  <c r="O11487" i="25"/>
  <c r="O11276" i="25"/>
  <c r="O11095" i="25"/>
  <c r="O11232" i="25"/>
  <c r="O11363" i="25"/>
  <c r="O11237" i="25"/>
  <c r="O11041" i="25"/>
  <c r="O10835" i="25"/>
  <c r="O11068" i="25"/>
  <c r="O10992" i="25"/>
  <c r="O10990" i="25"/>
  <c r="O10921" i="25"/>
  <c r="O10884" i="25"/>
  <c r="O10789" i="25"/>
  <c r="O11129" i="25"/>
  <c r="O10838" i="25"/>
  <c r="O10887" i="25"/>
  <c r="O10862" i="25"/>
  <c r="O10572" i="25"/>
  <c r="O10755" i="25"/>
  <c r="O11582" i="25"/>
  <c r="O11428" i="25"/>
  <c r="O11344" i="25"/>
  <c r="O11278" i="25"/>
  <c r="O11229" i="25"/>
  <c r="O11058" i="25"/>
  <c r="O10803" i="25"/>
  <c r="O11079" i="25"/>
  <c r="O10696" i="25"/>
  <c r="O10860" i="25"/>
  <c r="O10867" i="25"/>
  <c r="O11118" i="25"/>
  <c r="O10855" i="25"/>
  <c r="O10801" i="25"/>
  <c r="O10880" i="25"/>
  <c r="O10745" i="25"/>
  <c r="O10741" i="25"/>
  <c r="O11020" i="25"/>
  <c r="O10886" i="25"/>
  <c r="O10593" i="25"/>
  <c r="O10781" i="25"/>
  <c r="O10592" i="25"/>
  <c r="O10679" i="25"/>
  <c r="O10767" i="25"/>
  <c r="O10449" i="25"/>
  <c r="O10448" i="25"/>
  <c r="O10676" i="25"/>
  <c r="O10634" i="25"/>
  <c r="O10616" i="25"/>
  <c r="O10877" i="25"/>
  <c r="O10436" i="25"/>
  <c r="O10419" i="25"/>
  <c r="O10467" i="25"/>
  <c r="O10181" i="25"/>
  <c r="O10059" i="25"/>
  <c r="O10173" i="25"/>
  <c r="O10141" i="25"/>
  <c r="O10038" i="25"/>
  <c r="O10101" i="25"/>
  <c r="O10138" i="25"/>
  <c r="O10051" i="25"/>
  <c r="O10080" i="25"/>
  <c r="O10082" i="25"/>
  <c r="O10524" i="25"/>
  <c r="O10756" i="25"/>
  <c r="O10380" i="25"/>
  <c r="O10667" i="25"/>
  <c r="O10525" i="25"/>
  <c r="O10626" i="25"/>
  <c r="O10457" i="25"/>
  <c r="O10405" i="25"/>
  <c r="O10454" i="25"/>
  <c r="O10273" i="25"/>
  <c r="O10163" i="25"/>
  <c r="O10250" i="25"/>
  <c r="O10356" i="25"/>
  <c r="O10132" i="25"/>
  <c r="O10247" i="25"/>
  <c r="O10164" i="25"/>
  <c r="O10170" i="25"/>
  <c r="O10089" i="25"/>
  <c r="O10131" i="25"/>
  <c r="O10064" i="25"/>
  <c r="O10153" i="25"/>
  <c r="O10111" i="25"/>
  <c r="O10628" i="25"/>
  <c r="O10473" i="25"/>
  <c r="O10542" i="25"/>
  <c r="O10632" i="25"/>
  <c r="O10480" i="25"/>
  <c r="O10601" i="25"/>
  <c r="O10512" i="25"/>
  <c r="O10433" i="25"/>
  <c r="O10398" i="25"/>
  <c r="O10185" i="25"/>
  <c r="O10443" i="25"/>
  <c r="O10174" i="25"/>
  <c r="O10458" i="25"/>
  <c r="O10220" i="25"/>
  <c r="O10344" i="25"/>
  <c r="O10234" i="25"/>
  <c r="O10128" i="25"/>
  <c r="O10134" i="25"/>
  <c r="O10166" i="25"/>
  <c r="O10068" i="25"/>
  <c r="O10070" i="25"/>
  <c r="O10103" i="25"/>
  <c r="O10047" i="25"/>
  <c r="O10135" i="25"/>
  <c r="O10063" i="25"/>
  <c r="O9914" i="25"/>
  <c r="O9800" i="25"/>
  <c r="O9736" i="25"/>
  <c r="O10468" i="25"/>
  <c r="O10409" i="25"/>
  <c r="O10513" i="25"/>
  <c r="O10530" i="25"/>
  <c r="O10355" i="25"/>
  <c r="O10403" i="25"/>
  <c r="O10337" i="25"/>
  <c r="O10322" i="25"/>
  <c r="O10447" i="25"/>
  <c r="O10150" i="25"/>
  <c r="O10341" i="25"/>
  <c r="O10335" i="25"/>
  <c r="O10097" i="25"/>
  <c r="O10226" i="25"/>
  <c r="O10073" i="25"/>
  <c r="O10274" i="25"/>
  <c r="O10062" i="25"/>
  <c r="O10152" i="25"/>
  <c r="O10056" i="25"/>
  <c r="O9972" i="25"/>
  <c r="O10191" i="25"/>
  <c r="O10067" i="25"/>
  <c r="O10145" i="25"/>
  <c r="O10096" i="25"/>
  <c r="O10137" i="25"/>
  <c r="O10049" i="25"/>
  <c r="O9828" i="25"/>
  <c r="O9769" i="25"/>
  <c r="O10722" i="25"/>
  <c r="O10462" i="25"/>
  <c r="O10520" i="25"/>
  <c r="O10622" i="25"/>
  <c r="O10390" i="25"/>
  <c r="O10527" i="25"/>
  <c r="O10354" i="25"/>
  <c r="O10361" i="25"/>
  <c r="O10302" i="25"/>
  <c r="O10441" i="25"/>
  <c r="O10383" i="25"/>
  <c r="O10438" i="25"/>
  <c r="O10338" i="25"/>
  <c r="O10332" i="25"/>
  <c r="O10099" i="25"/>
  <c r="O10301" i="25"/>
  <c r="O10084" i="25"/>
  <c r="O10217" i="25"/>
  <c r="O10201" i="25"/>
  <c r="O10146" i="25"/>
  <c r="O10045" i="25"/>
  <c r="O9966" i="25"/>
  <c r="O10048" i="25"/>
  <c r="O10117" i="25"/>
  <c r="O10086" i="25"/>
  <c r="O10043" i="25"/>
  <c r="O10042" i="25"/>
  <c r="O9839" i="25"/>
  <c r="O9788" i="25"/>
  <c r="O9731" i="25"/>
  <c r="O9636" i="25"/>
  <c r="O9476" i="25"/>
  <c r="O10684" i="25"/>
  <c r="O10379" i="25"/>
  <c r="O10431" i="25"/>
  <c r="O10284" i="25"/>
  <c r="O10233" i="25"/>
  <c r="O10375" i="25"/>
  <c r="O10416" i="25"/>
  <c r="O10330" i="25"/>
  <c r="O10425" i="25"/>
  <c r="O10427" i="25"/>
  <c r="O10296" i="25"/>
  <c r="O10329" i="25"/>
  <c r="O10259" i="25"/>
  <c r="O10041" i="25"/>
  <c r="O10251" i="25"/>
  <c r="O10167" i="25"/>
  <c r="O10055" i="25"/>
  <c r="O10075" i="25"/>
  <c r="O10035" i="25"/>
  <c r="O9893" i="25"/>
  <c r="O9814" i="25"/>
  <c r="O9943" i="25"/>
  <c r="O10609" i="25"/>
  <c r="O10758" i="25"/>
  <c r="O10488" i="25"/>
  <c r="O10619" i="25"/>
  <c r="O10417" i="25"/>
  <c r="O10519" i="25"/>
  <c r="O10463" i="25"/>
  <c r="O10372" i="25"/>
  <c r="O10386" i="25"/>
  <c r="O10396" i="25"/>
  <c r="O10291" i="25"/>
  <c r="O10249" i="25"/>
  <c r="O10212" i="25"/>
  <c r="O10195" i="25"/>
  <c r="O10124" i="25"/>
  <c r="O10030" i="25"/>
  <c r="O10157" i="25"/>
  <c r="O9890" i="25"/>
  <c r="O9875" i="25"/>
  <c r="O9823" i="25"/>
  <c r="O10476" i="25"/>
  <c r="O10589" i="25"/>
  <c r="O10543" i="25"/>
  <c r="O10508" i="25"/>
  <c r="O10450" i="25"/>
  <c r="O10369" i="25"/>
  <c r="O10345" i="25"/>
  <c r="O10222" i="25"/>
  <c r="O10385" i="25"/>
  <c r="O10323" i="25"/>
  <c r="O9949" i="25"/>
  <c r="O10268" i="25"/>
  <c r="O10253" i="25"/>
  <c r="O10192" i="25"/>
  <c r="O10143" i="25"/>
  <c r="O10061" i="25"/>
  <c r="O10133" i="25"/>
  <c r="O10013" i="25"/>
  <c r="O10074" i="25"/>
  <c r="O9957" i="25"/>
  <c r="O9946" i="25"/>
  <c r="O10707" i="25"/>
  <c r="O10692" i="25"/>
  <c r="O10382" i="25"/>
  <c r="O10470" i="25"/>
  <c r="O10439" i="25"/>
  <c r="O10316" i="25"/>
  <c r="O10339" i="25"/>
  <c r="O10300" i="25"/>
  <c r="O10320" i="25"/>
  <c r="O10299" i="25"/>
  <c r="O9892" i="25"/>
  <c r="O10019" i="25"/>
  <c r="O10136" i="25"/>
  <c r="O9980" i="25"/>
  <c r="O10058" i="25"/>
  <c r="O10119" i="25"/>
  <c r="O9888" i="25"/>
  <c r="O9992" i="25"/>
  <c r="O10709" i="25"/>
  <c r="O10651" i="25"/>
  <c r="O10367" i="25"/>
  <c r="O10235" i="25"/>
  <c r="O10459" i="25"/>
  <c r="O10472" i="25"/>
  <c r="O10421" i="25"/>
  <c r="O10310" i="25"/>
  <c r="O10333" i="25"/>
  <c r="O10272" i="25"/>
  <c r="O10374" i="25"/>
  <c r="O10440" i="25"/>
  <c r="O10221" i="25"/>
  <c r="O10199" i="25"/>
  <c r="O10182" i="25"/>
  <c r="O10052" i="25"/>
  <c r="O10118" i="25"/>
  <c r="O10044" i="25"/>
  <c r="O10091" i="25"/>
  <c r="O10121" i="25"/>
  <c r="O9995" i="25"/>
  <c r="O10116" i="25"/>
  <c r="O9886" i="25"/>
  <c r="O9822" i="25"/>
  <c r="O9817" i="25"/>
  <c r="O10351" i="25"/>
  <c r="O10325" i="25"/>
  <c r="O10446" i="25"/>
  <c r="O10461" i="25"/>
  <c r="O10260" i="25"/>
  <c r="O10256" i="25"/>
  <c r="O10292" i="25"/>
  <c r="O10429" i="25"/>
  <c r="O10278" i="25"/>
  <c r="O10213" i="25"/>
  <c r="O10203" i="25"/>
  <c r="O10228" i="25"/>
  <c r="O10120" i="25"/>
  <c r="O10122" i="25"/>
  <c r="O10050" i="25"/>
  <c r="O10770" i="25"/>
  <c r="O10485" i="25"/>
  <c r="O10466" i="25"/>
  <c r="O10639" i="25"/>
  <c r="O10636" i="25"/>
  <c r="O10497" i="25"/>
  <c r="O10506" i="25"/>
  <c r="O10435" i="25"/>
  <c r="O10298" i="25"/>
  <c r="O10478" i="25"/>
  <c r="O9818" i="25"/>
  <c r="O9593" i="25"/>
  <c r="O9663" i="25"/>
  <c r="O9251" i="25"/>
  <c r="O9132" i="25"/>
  <c r="O9385" i="25"/>
  <c r="O10321" i="25"/>
  <c r="O10225" i="25"/>
  <c r="O10069" i="25"/>
  <c r="O9747" i="25"/>
  <c r="O9579" i="25"/>
  <c r="O9240" i="25"/>
  <c r="O9157" i="25"/>
  <c r="O10280" i="25"/>
  <c r="O10188" i="25"/>
  <c r="O9459" i="25"/>
  <c r="O10288" i="25"/>
  <c r="O10162" i="25"/>
  <c r="O9631" i="25"/>
  <c r="O9514" i="25"/>
  <c r="O9596" i="25"/>
  <c r="O9492" i="25"/>
  <c r="O9450" i="25"/>
  <c r="O9189" i="25"/>
  <c r="O9170" i="25"/>
  <c r="O9590" i="25"/>
  <c r="O9248" i="25"/>
  <c r="O9135" i="25"/>
  <c r="O10065" i="25"/>
  <c r="O9944" i="25"/>
  <c r="O9762" i="25"/>
  <c r="O9508" i="25"/>
  <c r="O9331" i="25"/>
  <c r="O9143" i="25"/>
  <c r="O10090" i="25"/>
  <c r="O10422" i="25"/>
  <c r="O9876" i="25"/>
  <c r="O9891" i="25"/>
  <c r="O9584" i="25"/>
  <c r="O9426" i="25"/>
  <c r="O9319" i="25"/>
  <c r="O9432" i="25"/>
  <c r="O9991" i="25"/>
  <c r="O10248" i="25"/>
  <c r="O10108" i="25"/>
  <c r="O9750" i="25"/>
  <c r="O9739" i="25"/>
  <c r="O9517" i="25"/>
  <c r="O9398" i="25"/>
  <c r="O9231" i="25"/>
  <c r="O9384" i="25"/>
  <c r="O9198" i="25"/>
  <c r="O9302" i="25"/>
  <c r="O9287" i="25"/>
  <c r="O9229" i="25"/>
  <c r="O9149" i="25"/>
  <c r="O9802" i="25"/>
  <c r="O10106" i="25"/>
  <c r="O9591" i="25"/>
  <c r="O9682" i="25"/>
  <c r="O9576" i="25"/>
  <c r="O9507" i="25"/>
  <c r="O9298" i="25"/>
  <c r="O9425" i="25"/>
  <c r="O9430" i="25"/>
  <c r="O10200" i="25"/>
  <c r="O9816" i="25"/>
  <c r="O9367" i="25"/>
  <c r="O9232" i="25"/>
  <c r="O10010" i="25"/>
  <c r="O9525" i="25"/>
  <c r="O9594" i="25"/>
  <c r="O9437" i="25"/>
  <c r="O9382" i="25"/>
  <c r="O9378" i="25"/>
  <c r="O9310" i="25"/>
  <c r="O9167" i="25"/>
  <c r="O9353" i="25"/>
  <c r="O9735" i="25"/>
  <c r="O9592" i="25"/>
  <c r="O9490" i="25"/>
  <c r="O9373" i="25"/>
  <c r="O9304" i="25"/>
  <c r="O9237" i="25"/>
  <c r="O9495" i="25"/>
  <c r="O7444" i="25"/>
  <c r="O7461" i="25"/>
  <c r="L9147" i="25"/>
  <c r="K9148" i="25"/>
  <c r="O7497" i="25"/>
  <c r="O7320" i="25"/>
  <c r="O7859" i="25"/>
  <c r="O8569" i="25"/>
  <c r="O8346" i="25"/>
  <c r="O8255" i="25"/>
  <c r="O7456" i="25"/>
  <c r="O7571" i="25"/>
  <c r="O7955" i="25"/>
  <c r="O8174" i="25"/>
  <c r="O8671" i="25"/>
  <c r="O8286" i="25"/>
  <c r="O8433" i="25"/>
  <c r="O7519" i="25"/>
  <c r="O7514" i="25"/>
  <c r="O7991" i="25"/>
  <c r="O8548" i="25"/>
  <c r="O8310" i="25"/>
  <c r="O8183" i="25"/>
  <c r="O8662" i="25"/>
  <c r="O8128" i="25"/>
  <c r="O8180" i="25"/>
  <c r="O8298" i="25"/>
  <c r="O8479" i="25"/>
  <c r="O8135" i="25"/>
  <c r="O8283" i="25"/>
  <c r="O8661" i="25"/>
  <c r="O8147" i="25"/>
  <c r="O8425" i="25"/>
  <c r="O7819" i="25"/>
  <c r="O8005" i="25"/>
  <c r="O8571" i="25"/>
  <c r="O8715" i="25"/>
  <c r="O8173" i="25"/>
  <c r="O8537" i="25"/>
  <c r="O8233" i="25"/>
  <c r="O8591" i="25"/>
  <c r="O8568" i="25"/>
  <c r="O8373" i="25"/>
  <c r="O8478" i="25"/>
  <c r="O8462" i="25"/>
  <c r="O8576" i="25"/>
  <c r="O8673" i="25"/>
  <c r="O7395" i="25"/>
  <c r="O7549" i="25"/>
  <c r="O7637" i="25"/>
  <c r="O7797" i="25"/>
  <c r="O8583" i="25"/>
  <c r="O8192" i="25"/>
  <c r="O8297" i="25"/>
  <c r="O7988" i="25"/>
  <c r="O8958" i="25"/>
  <c r="O8967" i="25"/>
  <c r="O8793" i="25"/>
  <c r="O9097" i="25"/>
  <c r="O8847" i="25"/>
  <c r="O8936" i="25"/>
  <c r="O9102" i="25"/>
  <c r="O9071" i="25"/>
  <c r="O8757" i="25"/>
  <c r="O8952" i="25"/>
  <c r="O8748" i="25"/>
  <c r="O8944" i="25"/>
  <c r="O8904" i="25"/>
  <c r="O9073" i="25"/>
  <c r="O9061" i="25"/>
  <c r="O9080" i="25"/>
  <c r="O9106" i="25"/>
  <c r="O9026" i="25"/>
  <c r="O9072" i="25"/>
  <c r="O8948" i="25"/>
  <c r="O8901" i="25"/>
  <c r="O9013" i="25"/>
  <c r="O8797" i="25"/>
  <c r="O8917" i="25"/>
  <c r="O9078" i="25"/>
  <c r="O8874" i="25"/>
  <c r="O9109" i="25"/>
  <c r="O8909" i="25"/>
  <c r="O8807" i="25"/>
  <c r="O8751" i="25"/>
  <c r="O8922" i="25"/>
  <c r="O9121" i="25"/>
  <c r="O8888" i="25"/>
  <c r="O8822" i="25"/>
  <c r="O8918" i="25"/>
  <c r="O8852" i="25"/>
  <c r="O9063" i="25"/>
  <c r="O8860" i="25"/>
  <c r="O9120" i="25"/>
  <c r="O9024" i="25"/>
  <c r="O9081" i="25"/>
  <c r="O8846" i="25"/>
  <c r="O9008" i="25"/>
  <c r="O8997" i="25"/>
  <c r="O8869" i="25"/>
  <c r="O8837" i="25"/>
  <c r="O8979" i="25"/>
  <c r="O8808" i="25"/>
  <c r="O8827" i="25"/>
  <c r="O8893" i="25"/>
  <c r="O7282" i="25"/>
  <c r="O7677" i="25"/>
  <c r="O8006" i="25"/>
  <c r="O8095" i="25"/>
  <c r="O8450" i="25"/>
  <c r="O8078" i="25"/>
  <c r="O8584" i="25"/>
  <c r="O8254" i="25"/>
  <c r="O8369" i="25"/>
  <c r="O8363" i="25"/>
  <c r="O8527" i="25"/>
  <c r="O8708" i="25"/>
  <c r="O7477" i="25"/>
  <c r="O7525" i="25"/>
  <c r="O7356" i="25"/>
  <c r="O7441" i="25"/>
  <c r="O7572" i="25"/>
  <c r="O7680" i="25"/>
  <c r="O7973" i="25"/>
  <c r="O8056" i="25"/>
  <c r="O7832" i="25"/>
  <c r="O8014" i="25"/>
  <c r="O8365" i="25"/>
  <c r="O8347" i="25"/>
  <c r="O8634" i="25"/>
  <c r="O8264" i="25"/>
  <c r="O8566" i="25"/>
  <c r="O8102" i="25"/>
  <c r="O8379" i="25"/>
  <c r="O8267" i="25"/>
  <c r="O8393" i="25"/>
  <c r="O8305" i="25"/>
  <c r="O8475" i="25"/>
  <c r="O7380" i="25"/>
  <c r="O7582" i="25"/>
  <c r="O7724" i="25"/>
  <c r="O7954" i="25"/>
  <c r="O8499" i="25"/>
  <c r="O8061" i="25"/>
  <c r="O8577" i="25"/>
  <c r="O7793" i="25"/>
  <c r="O7879" i="25"/>
  <c r="O8665" i="25"/>
  <c r="O8666" i="25"/>
  <c r="O8162" i="25"/>
  <c r="O8337" i="25"/>
  <c r="O8486" i="25"/>
  <c r="O8597" i="25"/>
  <c r="O8360" i="25"/>
  <c r="O8228" i="25"/>
  <c r="O8299" i="25"/>
  <c r="O8422" i="25"/>
  <c r="O8589" i="25"/>
  <c r="O8493" i="25"/>
  <c r="O7575" i="25"/>
  <c r="O7725" i="25"/>
  <c r="O8045" i="25"/>
  <c r="O8533" i="25"/>
  <c r="O8678" i="25"/>
  <c r="O8132" i="25"/>
  <c r="O8670" i="25"/>
  <c r="O8663" i="25"/>
  <c r="O8640" i="25"/>
  <c r="O8427" i="25"/>
  <c r="O8467" i="25"/>
  <c r="O8498" i="25"/>
  <c r="O8432" i="25"/>
  <c r="O8082" i="25"/>
  <c r="O8601" i="25"/>
  <c r="O7296" i="25"/>
  <c r="O7639" i="25"/>
  <c r="O7662" i="25"/>
  <c r="O7776" i="25"/>
  <c r="O7804" i="25"/>
  <c r="O8117" i="25"/>
  <c r="O8165" i="25"/>
  <c r="O8084" i="25"/>
  <c r="O8130" i="25"/>
  <c r="O8442" i="25"/>
  <c r="O8371" i="25"/>
  <c r="O7360" i="25"/>
  <c r="O7300" i="25"/>
  <c r="O7628" i="25"/>
  <c r="O7739" i="25"/>
  <c r="O8288" i="25"/>
  <c r="O8328" i="25"/>
  <c r="O8093" i="25"/>
  <c r="O8237" i="25"/>
  <c r="O8664" i="25"/>
  <c r="O8110" i="25"/>
  <c r="O8227" i="25"/>
  <c r="O7992" i="25"/>
  <c r="O7281" i="25"/>
  <c r="O7416" i="25"/>
  <c r="O7462" i="25"/>
  <c r="O7601" i="25"/>
  <c r="O7749" i="25"/>
  <c r="O7851" i="25"/>
  <c r="O7971" i="25"/>
  <c r="O7842" i="25"/>
  <c r="O7838" i="25"/>
  <c r="O7568" i="25"/>
  <c r="O7495" i="25"/>
  <c r="O7538" i="25"/>
  <c r="O7876" i="25"/>
  <c r="O7968" i="25"/>
  <c r="O7359" i="25"/>
  <c r="O7301" i="25"/>
  <c r="O7378" i="25"/>
  <c r="O7551" i="25"/>
  <c r="O7867" i="25"/>
  <c r="O7883" i="25"/>
  <c r="O7910" i="25"/>
  <c r="O7827" i="25"/>
  <c r="O7460" i="25"/>
  <c r="O7295" i="25"/>
  <c r="O7591" i="25"/>
  <c r="O7606" i="25"/>
  <c r="O7922" i="25"/>
  <c r="O8057" i="25"/>
  <c r="K8731" i="25"/>
  <c r="I8903" i="25"/>
  <c r="K8648" i="25"/>
  <c r="O160" i="25"/>
  <c r="O35" i="25"/>
  <c r="O85" i="25"/>
  <c r="O91" i="25"/>
  <c r="O112" i="25"/>
  <c r="O163" i="25"/>
  <c r="O7269" i="25"/>
  <c r="O7208" i="25"/>
  <c r="O7201" i="25"/>
  <c r="O7195" i="25"/>
  <c r="O7189" i="25"/>
  <c r="O7183" i="25"/>
  <c r="O88" i="25"/>
  <c r="O106" i="25"/>
  <c r="O127" i="25"/>
  <c r="O142" i="25"/>
  <c r="O166" i="25"/>
  <c r="O238" i="25"/>
  <c r="O32" i="25"/>
  <c r="O2113" i="25"/>
  <c r="O109" i="25"/>
  <c r="O124" i="25"/>
  <c r="O145" i="25"/>
  <c r="O217" i="25"/>
  <c r="O5993" i="25"/>
  <c r="O34" i="25"/>
  <c r="O37" i="25"/>
  <c r="O7028" i="25"/>
  <c r="O6981" i="25"/>
  <c r="O6856" i="25"/>
  <c r="O6836" i="25"/>
  <c r="O6825" i="25"/>
  <c r="O6801" i="25"/>
  <c r="O6791" i="25"/>
  <c r="O7228" i="25"/>
  <c r="O7113" i="25"/>
  <c r="O7007" i="25"/>
  <c r="O6846" i="25"/>
  <c r="O7164" i="25"/>
  <c r="O7027" i="25"/>
  <c r="O7016" i="25"/>
  <c r="O7006" i="25"/>
  <c r="O6989" i="25"/>
  <c r="O6790" i="25"/>
  <c r="O6401" i="25"/>
  <c r="O6062" i="25"/>
  <c r="O7248" i="25"/>
  <c r="O7135" i="25"/>
  <c r="O6998" i="25"/>
  <c r="O6881" i="25"/>
  <c r="O7112" i="25"/>
  <c r="O7256" i="25"/>
  <c r="O7226" i="25"/>
  <c r="O7152" i="25"/>
  <c r="O7133" i="25"/>
  <c r="O7122" i="25"/>
  <c r="O7102" i="25"/>
  <c r="O7072" i="25"/>
  <c r="O6460" i="25"/>
  <c r="O6329" i="25"/>
  <c r="O7073" i="25"/>
  <c r="O6954" i="25"/>
  <c r="O7237" i="25"/>
  <c r="O7093" i="25"/>
  <c r="O7246" i="25"/>
  <c r="O7163" i="25"/>
  <c r="O7111" i="25"/>
  <c r="O6733" i="25"/>
  <c r="O6683" i="25"/>
  <c r="O7145" i="25"/>
  <c r="O7017" i="25"/>
  <c r="O6970" i="25"/>
  <c r="O7257" i="25"/>
  <c r="O7134" i="25"/>
  <c r="O7172" i="25"/>
  <c r="O5665" i="25"/>
  <c r="O6838" i="25"/>
  <c r="O7238" i="25"/>
  <c r="O7124" i="25"/>
  <c r="O6963" i="25"/>
  <c r="O7247" i="25"/>
  <c r="O7082" i="25"/>
  <c r="O7236" i="25"/>
  <c r="O6525" i="25"/>
  <c r="O7116" i="25"/>
  <c r="O6208" i="25"/>
  <c r="O7258" i="25"/>
  <c r="O7103" i="25"/>
  <c r="O6990" i="25"/>
  <c r="O6873" i="25"/>
  <c r="O7144" i="25"/>
  <c r="O7267" i="25"/>
  <c r="O7216" i="25"/>
  <c r="O6625" i="25"/>
  <c r="O7038" i="25"/>
  <c r="O6922" i="25"/>
  <c r="O7173" i="25"/>
  <c r="O7047" i="25"/>
  <c r="O7207" i="25"/>
  <c r="O7168" i="25"/>
  <c r="O6885" i="25"/>
  <c r="O6270" i="25"/>
  <c r="O7056" i="25"/>
  <c r="O6901" i="25"/>
  <c r="O7268" i="25"/>
  <c r="O7153" i="25"/>
  <c r="O7182" i="25"/>
  <c r="O7212" i="25"/>
  <c r="O6577" i="25"/>
  <c r="O5303" i="25"/>
  <c r="O5308" i="25"/>
  <c r="O5538" i="25"/>
  <c r="O5586" i="25"/>
  <c r="O5988" i="25"/>
  <c r="O6095" i="25"/>
  <c r="O6246" i="25"/>
  <c r="O6268" i="25"/>
  <c r="O6304" i="25"/>
  <c r="O6323" i="25"/>
  <c r="O6542" i="25"/>
  <c r="O5546" i="25"/>
  <c r="O5721" i="25"/>
  <c r="O5822" i="25"/>
  <c r="O5953" i="25"/>
  <c r="O5986" i="25"/>
  <c r="O6363" i="25"/>
  <c r="O6492" i="25"/>
  <c r="O5340" i="25"/>
  <c r="O5548" i="25"/>
  <c r="O5954" i="25"/>
  <c r="O6140" i="25"/>
  <c r="O6364" i="25"/>
  <c r="O6443" i="25"/>
  <c r="O6493" i="25"/>
  <c r="O6054" i="25"/>
  <c r="O6141" i="25"/>
  <c r="O5449" i="25"/>
  <c r="O5620" i="25"/>
  <c r="O5758" i="25"/>
  <c r="O6083" i="25"/>
  <c r="O6257" i="25"/>
  <c r="O6342" i="25"/>
  <c r="O6679" i="25"/>
  <c r="O5493" i="25"/>
  <c r="O5700" i="25"/>
  <c r="O6152" i="25"/>
  <c r="O6179" i="25"/>
  <c r="O6322" i="25"/>
  <c r="O5361" i="25"/>
  <c r="O5942" i="25"/>
  <c r="O6129" i="25"/>
  <c r="O6354" i="25"/>
  <c r="O6482" i="25"/>
  <c r="O5329" i="25"/>
  <c r="O5504" i="25"/>
  <c r="O5574" i="25"/>
  <c r="O5640" i="25"/>
  <c r="O5710" i="25"/>
  <c r="O5821" i="25"/>
  <c r="O5977" i="25"/>
  <c r="O6014" i="25"/>
  <c r="O6161" i="25"/>
  <c r="O6435" i="25"/>
  <c r="O5502" i="25"/>
  <c r="O5750" i="25"/>
  <c r="O5841" i="25"/>
  <c r="O5912" i="25"/>
  <c r="O6064" i="25"/>
  <c r="O6793" i="25"/>
  <c r="O6939" i="25"/>
  <c r="O6983" i="25"/>
  <c r="O5320" i="25"/>
  <c r="O5503" i="25"/>
  <c r="O5596" i="25"/>
  <c r="O6151" i="25"/>
  <c r="O5598" i="25"/>
  <c r="O6215" i="25"/>
  <c r="O5352" i="25"/>
  <c r="O5774" i="25"/>
  <c r="O6481" i="25"/>
  <c r="O5359" i="25"/>
  <c r="O5450" i="25"/>
  <c r="O5530" i="25"/>
  <c r="O6013" i="25"/>
  <c r="O6096" i="25"/>
  <c r="O6296" i="25"/>
  <c r="O6483" i="25"/>
  <c r="O5360" i="25"/>
  <c r="O5630" i="25"/>
  <c r="O6097" i="25"/>
  <c r="O6160" i="25"/>
  <c r="O6373" i="25"/>
  <c r="O5362" i="25"/>
  <c r="O6663" i="25"/>
  <c r="O5382" i="25"/>
  <c r="O5709" i="25"/>
  <c r="O5966" i="25"/>
  <c r="O6180" i="25"/>
  <c r="O5888" i="25"/>
  <c r="O6181" i="25"/>
  <c r="O6324" i="25"/>
  <c r="O5492" i="25"/>
  <c r="O6453" i="25"/>
  <c r="O6193" i="25"/>
  <c r="O7166" i="25"/>
  <c r="O5496" i="25"/>
  <c r="O5570" i="25"/>
  <c r="O5744" i="25"/>
  <c r="O5838" i="25"/>
  <c r="O5910" i="25"/>
  <c r="O5976" i="25"/>
  <c r="O6130" i="25"/>
  <c r="O6938" i="25"/>
  <c r="O7154" i="25"/>
  <c r="O6865" i="25"/>
  <c r="O7065" i="25"/>
  <c r="O7194" i="25"/>
  <c r="O7218" i="25"/>
  <c r="O7083" i="25"/>
  <c r="O6930" i="25"/>
  <c r="O7217" i="25"/>
  <c r="O7055" i="25"/>
  <c r="O7200" i="25"/>
  <c r="O7048" i="25"/>
  <c r="O6911" i="25"/>
  <c r="O7227" i="25"/>
  <c r="O7123" i="25"/>
  <c r="O7188" i="25"/>
  <c r="O7054" i="25"/>
  <c r="O6962" i="25"/>
  <c r="O6864" i="25"/>
  <c r="O7225" i="25"/>
  <c r="O7110" i="25"/>
  <c r="O7036" i="25"/>
  <c r="O6879" i="25"/>
  <c r="O7205" i="25"/>
  <c r="O7142" i="25"/>
  <c r="O7024" i="25"/>
  <c r="O6961" i="25"/>
  <c r="O6878" i="25"/>
  <c r="O6779" i="25"/>
  <c r="O6703" i="25"/>
  <c r="O6607" i="25"/>
  <c r="O6562" i="25"/>
  <c r="O6487" i="25"/>
  <c r="O6398" i="25"/>
  <c r="O6262" i="25"/>
  <c r="O7264" i="25"/>
  <c r="O7149" i="25"/>
  <c r="O7099" i="25"/>
  <c r="O6976" i="25"/>
  <c r="O6887" i="25"/>
  <c r="O6814" i="25"/>
  <c r="O6740" i="25"/>
  <c r="O6646" i="25"/>
  <c r="O7233" i="25"/>
  <c r="O7186" i="25"/>
  <c r="O7078" i="25"/>
  <c r="O7011" i="25"/>
  <c r="O6951" i="25"/>
  <c r="O6886" i="25"/>
  <c r="O6820" i="25"/>
  <c r="O6739" i="25"/>
  <c r="O6674" i="25"/>
  <c r="O6606" i="25"/>
  <c r="O6544" i="25"/>
  <c r="O7251" i="25"/>
  <c r="O7148" i="25"/>
  <c r="O7068" i="25"/>
  <c r="O7010" i="25"/>
  <c r="O6941" i="25"/>
  <c r="O6813" i="25"/>
  <c r="O6776" i="25"/>
  <c r="O6722" i="25"/>
  <c r="O6644" i="25"/>
  <c r="O6587" i="25"/>
  <c r="O6515" i="25"/>
  <c r="O6455" i="25"/>
  <c r="O6386" i="25"/>
  <c r="O6335" i="25"/>
  <c r="O6279" i="25"/>
  <c r="O6227" i="25"/>
  <c r="O6207" i="25"/>
  <c r="O6163" i="25"/>
  <c r="O6154" i="25"/>
  <c r="O6144" i="25"/>
  <c r="O6132" i="25"/>
  <c r="O6121" i="25"/>
  <c r="O6111" i="25"/>
  <c r="O6099" i="25"/>
  <c r="O6056" i="25"/>
  <c r="O6046" i="25"/>
  <c r="O6036" i="25"/>
  <c r="O6028" i="25"/>
  <c r="O6017" i="25"/>
  <c r="O5990" i="25"/>
  <c r="O5980" i="25"/>
  <c r="O5968" i="25"/>
  <c r="O5957" i="25"/>
  <c r="O5945" i="25"/>
  <c r="O5934" i="25"/>
  <c r="O5922" i="25"/>
  <c r="O5914" i="25"/>
  <c r="O5906" i="25"/>
  <c r="O5879" i="25"/>
  <c r="O5861" i="25"/>
  <c r="O5768" i="25"/>
  <c r="O5682" i="25"/>
  <c r="O5495" i="25"/>
  <c r="O7046" i="25"/>
  <c r="O6953" i="25"/>
  <c r="O6844" i="25"/>
  <c r="O7181" i="25"/>
  <c r="O7080" i="25"/>
  <c r="O6987" i="25"/>
  <c r="O6908" i="25"/>
  <c r="O7180" i="25"/>
  <c r="O7079" i="25"/>
  <c r="O6996" i="25"/>
  <c r="O6927" i="25"/>
  <c r="O6833" i="25"/>
  <c r="O6732" i="25"/>
  <c r="O6647" i="25"/>
  <c r="O6570" i="25"/>
  <c r="O6498" i="25"/>
  <c r="O6429" i="25"/>
  <c r="O6337" i="25"/>
  <c r="O6229" i="25"/>
  <c r="O7244" i="25"/>
  <c r="O7141" i="25"/>
  <c r="O7052" i="25"/>
  <c r="O6943" i="25"/>
  <c r="O6870" i="25"/>
  <c r="O6797" i="25"/>
  <c r="O6731" i="25"/>
  <c r="O6615" i="25"/>
  <c r="O7204" i="25"/>
  <c r="O7159" i="25"/>
  <c r="O7042" i="25"/>
  <c r="O6966" i="25"/>
  <c r="O6905" i="25"/>
  <c r="O6841" i="25"/>
  <c r="O6759" i="25"/>
  <c r="O6691" i="25"/>
  <c r="O6634" i="25"/>
  <c r="O6569" i="25"/>
  <c r="O6496" i="25"/>
  <c r="O7222" i="25"/>
  <c r="O7139" i="25"/>
  <c r="O7061" i="25"/>
  <c r="O6984" i="25"/>
  <c r="O6933" i="25"/>
  <c r="O6859" i="25"/>
  <c r="O6804" i="25"/>
  <c r="O6730" i="25"/>
  <c r="O6690" i="25"/>
  <c r="O6633" i="25"/>
  <c r="O6523" i="25"/>
  <c r="O6475" i="25"/>
  <c r="O6395" i="25"/>
  <c r="O6345" i="25"/>
  <c r="O6298" i="25"/>
  <c r="O6250" i="25"/>
  <c r="O6183" i="25"/>
  <c r="O7232" i="25"/>
  <c r="O7203" i="25"/>
  <c r="O7177" i="25"/>
  <c r="O7128" i="25"/>
  <c r="O7087" i="25"/>
  <c r="O7032" i="25"/>
  <c r="O6965" i="25"/>
  <c r="O6925" i="25"/>
  <c r="O6894" i="25"/>
  <c r="O6850" i="25"/>
  <c r="O6786" i="25"/>
  <c r="O6747" i="25"/>
  <c r="O6710" i="25"/>
  <c r="O6680" i="25"/>
  <c r="O6643" i="25"/>
  <c r="O6613" i="25"/>
  <c r="O6568" i="25"/>
  <c r="O6543" i="25"/>
  <c r="O6514" i="25"/>
  <c r="O6484" i="25"/>
  <c r="O6355" i="25"/>
  <c r="O6325" i="25"/>
  <c r="O6269" i="25"/>
  <c r="O6216" i="25"/>
  <c r="O6078" i="25"/>
  <c r="O5944" i="25"/>
  <c r="O5806" i="25"/>
  <c r="O5474" i="25"/>
  <c r="O7026" i="25"/>
  <c r="O6929" i="25"/>
  <c r="O6781" i="25"/>
  <c r="O7206" i="25"/>
  <c r="O7101" i="25"/>
  <c r="O7014" i="25"/>
  <c r="O6898" i="25"/>
  <c r="O7254" i="25"/>
  <c r="O7161" i="25"/>
  <c r="O7063" i="25"/>
  <c r="O6967" i="25"/>
  <c r="O6888" i="25"/>
  <c r="O6807" i="25"/>
  <c r="O6724" i="25"/>
  <c r="O6626" i="25"/>
  <c r="O6545" i="25"/>
  <c r="O6467" i="25"/>
  <c r="O6368" i="25"/>
  <c r="O6301" i="25"/>
  <c r="O6198" i="25"/>
  <c r="O7224" i="25"/>
  <c r="O7119" i="25"/>
  <c r="O7034" i="25"/>
  <c r="O6918" i="25"/>
  <c r="O6852" i="25"/>
  <c r="O6778" i="25"/>
  <c r="O6702" i="25"/>
  <c r="O6598" i="25"/>
  <c r="O7198" i="25"/>
  <c r="O7140" i="25"/>
  <c r="O7069" i="25"/>
  <c r="O6985" i="25"/>
  <c r="O6917" i="25"/>
  <c r="O6851" i="25"/>
  <c r="O6777" i="25"/>
  <c r="O6712" i="25"/>
  <c r="O6645" i="25"/>
  <c r="O6579" i="25"/>
  <c r="O6516" i="25"/>
  <c r="O7263" i="25"/>
  <c r="O7158" i="25"/>
  <c r="O7088" i="25"/>
  <c r="O7022" i="25"/>
  <c r="O6958" i="25"/>
  <c r="O6895" i="25"/>
  <c r="O6830" i="25"/>
  <c r="O6787" i="25"/>
  <c r="O6758" i="25"/>
  <c r="O6700" i="25"/>
  <c r="O6597" i="25"/>
  <c r="O6534" i="25"/>
  <c r="O6485" i="25"/>
  <c r="O6406" i="25"/>
  <c r="O6356" i="25"/>
  <c r="O6306" i="25"/>
  <c r="O6217" i="25"/>
  <c r="O7262" i="25"/>
  <c r="O7185" i="25"/>
  <c r="O7138" i="25"/>
  <c r="O7097" i="25"/>
  <c r="O7041" i="25"/>
  <c r="O6993" i="25"/>
  <c r="O6949" i="25"/>
  <c r="O6915" i="25"/>
  <c r="O6868" i="25"/>
  <c r="O6803" i="25"/>
  <c r="O6775" i="25"/>
  <c r="O6737" i="25"/>
  <c r="O6699" i="25"/>
  <c r="O6673" i="25"/>
  <c r="O6632" i="25"/>
  <c r="O6605" i="25"/>
  <c r="O6558" i="25"/>
  <c r="O6533" i="25"/>
  <c r="O6494" i="25"/>
  <c r="O6454" i="25"/>
  <c r="O7250" i="25"/>
  <c r="O7241" i="25"/>
  <c r="O7231" i="25"/>
  <c r="O6968" i="25"/>
  <c r="O6880" i="25"/>
  <c r="O7245" i="25"/>
  <c r="O7121" i="25"/>
  <c r="O7025" i="25"/>
  <c r="O6889" i="25"/>
  <c r="O7235" i="25"/>
  <c r="O7150" i="25"/>
  <c r="O7044" i="25"/>
  <c r="O6977" i="25"/>
  <c r="O6919" i="25"/>
  <c r="O6822" i="25"/>
  <c r="O6714" i="25"/>
  <c r="O6635" i="25"/>
  <c r="O6551" i="25"/>
  <c r="O6478" i="25"/>
  <c r="O6378" i="25"/>
  <c r="O6282" i="25"/>
  <c r="O6209" i="25"/>
  <c r="O7234" i="25"/>
  <c r="O7130" i="25"/>
  <c r="O7043" i="25"/>
  <c r="O6934" i="25"/>
  <c r="O6861" i="25"/>
  <c r="O6788" i="25"/>
  <c r="O6713" i="25"/>
  <c r="O6561" i="25"/>
  <c r="O7213" i="25"/>
  <c r="O7169" i="25"/>
  <c r="O7089" i="25"/>
  <c r="O7002" i="25"/>
  <c r="O6942" i="25"/>
  <c r="O6869" i="25"/>
  <c r="O6805" i="25"/>
  <c r="O6723" i="25"/>
  <c r="O6665" i="25"/>
  <c r="O6560" i="25"/>
  <c r="O6476" i="25"/>
  <c r="O7178" i="25"/>
  <c r="O7108" i="25"/>
  <c r="O7051" i="25"/>
  <c r="O6975" i="25"/>
  <c r="O6916" i="25"/>
  <c r="O6840" i="25"/>
  <c r="O6795" i="25"/>
  <c r="O6738" i="25"/>
  <c r="O6664" i="25"/>
  <c r="O6624" i="25"/>
  <c r="O6559" i="25"/>
  <c r="O6495" i="25"/>
  <c r="O6416" i="25"/>
  <c r="O6366" i="25"/>
  <c r="O6315" i="25"/>
  <c r="O6260" i="25"/>
  <c r="O6195" i="25"/>
  <c r="O7242" i="25"/>
  <c r="O7197" i="25"/>
  <c r="O7167" i="25"/>
  <c r="O7117" i="25"/>
  <c r="O7077" i="25"/>
  <c r="O7021" i="25"/>
  <c r="O6974" i="25"/>
  <c r="O6940" i="25"/>
  <c r="O6884" i="25"/>
  <c r="O6829" i="25"/>
  <c r="O6794" i="25"/>
  <c r="O6757" i="25"/>
  <c r="O6721" i="25"/>
  <c r="O6689" i="25"/>
  <c r="O6654" i="25"/>
  <c r="O6623" i="25"/>
  <c r="O6586" i="25"/>
  <c r="O6549" i="25"/>
  <c r="O6522" i="25"/>
  <c r="O6426" i="25"/>
  <c r="O7081" i="25"/>
  <c r="O6988" i="25"/>
  <c r="O6899" i="25"/>
  <c r="O6715" i="25"/>
  <c r="O7162" i="25"/>
  <c r="O7071" i="25"/>
  <c r="O6978" i="25"/>
  <c r="O6843" i="25"/>
  <c r="O7187" i="25"/>
  <c r="O7120" i="25"/>
  <c r="O7013" i="25"/>
  <c r="O6944" i="25"/>
  <c r="O6853" i="25"/>
  <c r="O6750" i="25"/>
  <c r="O6666" i="25"/>
  <c r="O6589" i="25"/>
  <c r="O6517" i="25"/>
  <c r="O6438" i="25"/>
  <c r="O6348" i="25"/>
  <c r="O6241" i="25"/>
  <c r="O7253" i="25"/>
  <c r="O7170" i="25"/>
  <c r="O7062" i="25"/>
  <c r="O6960" i="25"/>
  <c r="O6877" i="25"/>
  <c r="O6806" i="25"/>
  <c r="O6749" i="25"/>
  <c r="O6657" i="25"/>
  <c r="O7252" i="25"/>
  <c r="O7192" i="25"/>
  <c r="O7129" i="25"/>
  <c r="O7023" i="25"/>
  <c r="O6959" i="25"/>
  <c r="O6896" i="25"/>
  <c r="O6831" i="25"/>
  <c r="O6748" i="25"/>
  <c r="O6681" i="25"/>
  <c r="O6614" i="25"/>
  <c r="O6550" i="25"/>
  <c r="O6524" i="25"/>
  <c r="O7243" i="25"/>
  <c r="O7098" i="25"/>
  <c r="O7033" i="25"/>
  <c r="O6950" i="25"/>
  <c r="O6876" i="25"/>
  <c r="O6819" i="25"/>
  <c r="O6766" i="25"/>
  <c r="O6711" i="25"/>
  <c r="O6655" i="25"/>
  <c r="O6578" i="25"/>
  <c r="O6506" i="25"/>
  <c r="O6446" i="25"/>
  <c r="O6375" i="25"/>
  <c r="O6326" i="25"/>
  <c r="O6288" i="25"/>
  <c r="O6238" i="25"/>
  <c r="O6173" i="25"/>
  <c r="O7221" i="25"/>
  <c r="O7191" i="25"/>
  <c r="O7157" i="25"/>
  <c r="O7107" i="25"/>
  <c r="O7060" i="25"/>
  <c r="O7001" i="25"/>
  <c r="O6957" i="25"/>
  <c r="O6904" i="25"/>
  <c r="O7229" i="25"/>
  <c r="O7209" i="25"/>
  <c r="O7174" i="25"/>
  <c r="O7155" i="25"/>
  <c r="O7094" i="25"/>
  <c r="O7057" i="25"/>
  <c r="O7039" i="25"/>
  <c r="O6999" i="25"/>
  <c r="O6837" i="25"/>
  <c r="O6754" i="25"/>
  <c r="O6735" i="25"/>
  <c r="O6707" i="25"/>
  <c r="O6640" i="25"/>
  <c r="O6603" i="25"/>
  <c r="O6503" i="25"/>
  <c r="O6783" i="25"/>
  <c r="O6753" i="25"/>
  <c r="O6745" i="25"/>
  <c r="O6727" i="25"/>
  <c r="O6717" i="25"/>
  <c r="O6706" i="25"/>
  <c r="O6678" i="25"/>
  <c r="O6669" i="25"/>
  <c r="O6661" i="25"/>
  <c r="O6650" i="25"/>
  <c r="O6639" i="25"/>
  <c r="O6628" i="25"/>
  <c r="O6619" i="25"/>
  <c r="O6609" i="25"/>
  <c r="O6602" i="25"/>
  <c r="O6593" i="25"/>
  <c r="O6584" i="25"/>
  <c r="O6573" i="25"/>
  <c r="O6565" i="25"/>
  <c r="O6554" i="25"/>
  <c r="O6547" i="25"/>
  <c r="O6529" i="25"/>
  <c r="O6520" i="25"/>
  <c r="O6511" i="25"/>
  <c r="O6502" i="25"/>
  <c r="O6490" i="25"/>
  <c r="O6470" i="25"/>
  <c r="O6451" i="25"/>
  <c r="O6433" i="25"/>
  <c r="O6411" i="25"/>
  <c r="O6402" i="25"/>
  <c r="O6392" i="25"/>
  <c r="O6382" i="25"/>
  <c r="O6371" i="25"/>
  <c r="O6361" i="25"/>
  <c r="O6351" i="25"/>
  <c r="O6341" i="25"/>
  <c r="O6330" i="25"/>
  <c r="O6321" i="25"/>
  <c r="O6312" i="25"/>
  <c r="O6303" i="25"/>
  <c r="O6285" i="25"/>
  <c r="O6275" i="25"/>
  <c r="O6266" i="25"/>
  <c r="O6256" i="25"/>
  <c r="O6245" i="25"/>
  <c r="O6233" i="25"/>
  <c r="O6223" i="25"/>
  <c r="O6213" i="25"/>
  <c r="O6202" i="25"/>
  <c r="O6190" i="25"/>
  <c r="O6178" i="25"/>
  <c r="O6169" i="25"/>
  <c r="O6159" i="25"/>
  <c r="O6139" i="25"/>
  <c r="O6127" i="25"/>
  <c r="O6118" i="25"/>
  <c r="O6106" i="25"/>
  <c r="O6094" i="25"/>
  <c r="O6088" i="25"/>
  <c r="O6082" i="25"/>
  <c r="O6076" i="25"/>
  <c r="O6070" i="25"/>
  <c r="O6063" i="25"/>
  <c r="O6052" i="25"/>
  <c r="O6042" i="25"/>
  <c r="O6023" i="25"/>
  <c r="O6012" i="25"/>
  <c r="O6002" i="25"/>
  <c r="O5995" i="25"/>
  <c r="O5985" i="25"/>
  <c r="O5975" i="25"/>
  <c r="O5963" i="25"/>
  <c r="O5952" i="25"/>
  <c r="O5940" i="25"/>
  <c r="O5929" i="25"/>
  <c r="O5820" i="25"/>
  <c r="O5812" i="25"/>
  <c r="O5698" i="25"/>
  <c r="O5612" i="25"/>
  <c r="O5528" i="25"/>
  <c r="O5460" i="25"/>
  <c r="O6980" i="25"/>
  <c r="O6969" i="25"/>
  <c r="O6946" i="25"/>
  <c r="O6937" i="25"/>
  <c r="O6921" i="25"/>
  <c r="O6910" i="25"/>
  <c r="O6900" i="25"/>
  <c r="O6890" i="25"/>
  <c r="O6872" i="25"/>
  <c r="O6855" i="25"/>
  <c r="O6845" i="25"/>
  <c r="O6835" i="25"/>
  <c r="O6824" i="25"/>
  <c r="O6816" i="25"/>
  <c r="O6810" i="25"/>
  <c r="O6800" i="25"/>
  <c r="O6782" i="25"/>
  <c r="O6771" i="25"/>
  <c r="O6762" i="25"/>
  <c r="O6752" i="25"/>
  <c r="O6744" i="25"/>
  <c r="O6734" i="25"/>
  <c r="O6726" i="25"/>
  <c r="O6716" i="25"/>
  <c r="O6705" i="25"/>
  <c r="O6695" i="25"/>
  <c r="O6685" i="25"/>
  <c r="O6668" i="25"/>
  <c r="O6660" i="25"/>
  <c r="O6638" i="25"/>
  <c r="O6618" i="25"/>
  <c r="O6601" i="25"/>
  <c r="O6592" i="25"/>
  <c r="O6583" i="25"/>
  <c r="O6553" i="25"/>
  <c r="O6540" i="25"/>
  <c r="O6528" i="25"/>
  <c r="O6510" i="25"/>
  <c r="O6501" i="25"/>
  <c r="O6489" i="25"/>
  <c r="O6480" i="25"/>
  <c r="O6461" i="25"/>
  <c r="O6441" i="25"/>
  <c r="O6432" i="25"/>
  <c r="O6422" i="25"/>
  <c r="O6381" i="25"/>
  <c r="O6350" i="25"/>
  <c r="O6340" i="25"/>
  <c r="O6320" i="25"/>
  <c r="O6293" i="25"/>
  <c r="O6284" i="25"/>
  <c r="O6274" i="25"/>
  <c r="O6265" i="25"/>
  <c r="O6255" i="25"/>
  <c r="O6244" i="25"/>
  <c r="O6232" i="25"/>
  <c r="O6222" i="25"/>
  <c r="O6212" i="25"/>
  <c r="O6201" i="25"/>
  <c r="O6189" i="25"/>
  <c r="O6177" i="25"/>
  <c r="O6168" i="25"/>
  <c r="O6158" i="25"/>
  <c r="O6150" i="25"/>
  <c r="O6138" i="25"/>
  <c r="O6126" i="25"/>
  <c r="O6117" i="25"/>
  <c r="O6105" i="25"/>
  <c r="O6051" i="25"/>
  <c r="O6041" i="25"/>
  <c r="O6033" i="25"/>
  <c r="O6022" i="25"/>
  <c r="O6011" i="25"/>
  <c r="O5984" i="25"/>
  <c r="O5974" i="25"/>
  <c r="O5962" i="25"/>
  <c r="O5951" i="25"/>
  <c r="O5939" i="25"/>
  <c r="O5928" i="25"/>
  <c r="O5917" i="25"/>
  <c r="O5848" i="25"/>
  <c r="O5772" i="25"/>
  <c r="O5736" i="25"/>
  <c r="O5666" i="25"/>
  <c r="O5638" i="25"/>
  <c r="O5536" i="25"/>
  <c r="O5520" i="25"/>
  <c r="O5459" i="25"/>
  <c r="O7037" i="25"/>
  <c r="O6979" i="25"/>
  <c r="O6854" i="25"/>
  <c r="O6743" i="25"/>
  <c r="O6704" i="25"/>
  <c r="O6694" i="25"/>
  <c r="O6684" i="25"/>
  <c r="O6677" i="25"/>
  <c r="O6659" i="25"/>
  <c r="O6649" i="25"/>
  <c r="O6637" i="25"/>
  <c r="O6627" i="25"/>
  <c r="O6617" i="25"/>
  <c r="O6608" i="25"/>
  <c r="O6600" i="25"/>
  <c r="O6591" i="25"/>
  <c r="O6572" i="25"/>
  <c r="O6564" i="25"/>
  <c r="O6552" i="25"/>
  <c r="O6546" i="25"/>
  <c r="O6539" i="25"/>
  <c r="O6519" i="25"/>
  <c r="O6509" i="25"/>
  <c r="O6500" i="25"/>
  <c r="O6488" i="25"/>
  <c r="O6479" i="25"/>
  <c r="O6469" i="25"/>
  <c r="O6450" i="25"/>
  <c r="O6440" i="25"/>
  <c r="O6431" i="25"/>
  <c r="O6421" i="25"/>
  <c r="O6410" i="25"/>
  <c r="O6400" i="25"/>
  <c r="O6391" i="25"/>
  <c r="O6380" i="25"/>
  <c r="O6370" i="25"/>
  <c r="O6360" i="25"/>
  <c r="O6349" i="25"/>
  <c r="O6339" i="25"/>
  <c r="O6311" i="25"/>
  <c r="O6302" i="25"/>
  <c r="O6292" i="25"/>
  <c r="O6264" i="25"/>
  <c r="O6254" i="25"/>
  <c r="O6243" i="25"/>
  <c r="O6231" i="25"/>
  <c r="O6221" i="25"/>
  <c r="O6211" i="25"/>
  <c r="O6200" i="25"/>
  <c r="O6188" i="25"/>
  <c r="O6176" i="25"/>
  <c r="O6167" i="25"/>
  <c r="O6157" i="25"/>
  <c r="O6149" i="25"/>
  <c r="O6137" i="25"/>
  <c r="O6125" i="25"/>
  <c r="O6116" i="25"/>
  <c r="O6104" i="25"/>
  <c r="O6093" i="25"/>
  <c r="O6087" i="25"/>
  <c r="O6081" i="25"/>
  <c r="O6075" i="25"/>
  <c r="O6069" i="25"/>
  <c r="O6061" i="25"/>
  <c r="O6040" i="25"/>
  <c r="O6032" i="25"/>
  <c r="O6021" i="25"/>
  <c r="O6010" i="25"/>
  <c r="O6001" i="25"/>
  <c r="O5994" i="25"/>
  <c r="O5983" i="25"/>
  <c r="O5973" i="25"/>
  <c r="O5961" i="25"/>
  <c r="O5950" i="25"/>
  <c r="O5938" i="25"/>
  <c r="O5927" i="25"/>
  <c r="O5901" i="25"/>
  <c r="O5892" i="25"/>
  <c r="O5883" i="25"/>
  <c r="O5874" i="25"/>
  <c r="O5866" i="25"/>
  <c r="O5857" i="25"/>
  <c r="O5847" i="25"/>
  <c r="O5828" i="25"/>
  <c r="O5779" i="25"/>
  <c r="O5735" i="25"/>
  <c r="O5706" i="25"/>
  <c r="O5675" i="25"/>
  <c r="O5544" i="25"/>
  <c r="O5390" i="25"/>
  <c r="O6413" i="25"/>
  <c r="O7266" i="25"/>
  <c r="O7143" i="25"/>
  <c r="O7053" i="25"/>
  <c r="O6936" i="25"/>
  <c r="O6863" i="25"/>
  <c r="O6823" i="25"/>
  <c r="O6815" i="25"/>
  <c r="O6808" i="25"/>
  <c r="O6799" i="25"/>
  <c r="O6789" i="25"/>
  <c r="O6780" i="25"/>
  <c r="O6769" i="25"/>
  <c r="O6761" i="25"/>
  <c r="O6742" i="25"/>
  <c r="O6725" i="25"/>
  <c r="O6676" i="25"/>
  <c r="O6667" i="25"/>
  <c r="O6648" i="25"/>
  <c r="O6636" i="25"/>
  <c r="O6590" i="25"/>
  <c r="O6582" i="25"/>
  <c r="O6571" i="25"/>
  <c r="O6563" i="25"/>
  <c r="O6538" i="25"/>
  <c r="O6527" i="25"/>
  <c r="O6518" i="25"/>
  <c r="O6499" i="25"/>
  <c r="O6468" i="25"/>
  <c r="O6459" i="25"/>
  <c r="O6449" i="25"/>
  <c r="O6439" i="25"/>
  <c r="O6430" i="25"/>
  <c r="O6420" i="25"/>
  <c r="O6409" i="25"/>
  <c r="O6399" i="25"/>
  <c r="O6390" i="25"/>
  <c r="O6379" i="25"/>
  <c r="O6369" i="25"/>
  <c r="O6359" i="25"/>
  <c r="O6338" i="25"/>
  <c r="O6328" i="25"/>
  <c r="O6319" i="25"/>
  <c r="O6310" i="25"/>
  <c r="O6291" i="25"/>
  <c r="O6283" i="25"/>
  <c r="O6273" i="25"/>
  <c r="O6263" i="25"/>
  <c r="O6253" i="25"/>
  <c r="O6242" i="25"/>
  <c r="O6230" i="25"/>
  <c r="O6220" i="25"/>
  <c r="O6210" i="25"/>
  <c r="O6199" i="25"/>
  <c r="O6187" i="25"/>
  <c r="O6166" i="25"/>
  <c r="O6148" i="25"/>
  <c r="O6136" i="25"/>
  <c r="O6115" i="25"/>
  <c r="O6103" i="25"/>
  <c r="O6060" i="25"/>
  <c r="O6050" i="25"/>
  <c r="O6020" i="25"/>
  <c r="O6000" i="25"/>
  <c r="O5982" i="25"/>
  <c r="O5972" i="25"/>
  <c r="O5960" i="25"/>
  <c r="O5949" i="25"/>
  <c r="O5926" i="25"/>
  <c r="O5916" i="25"/>
  <c r="O5909" i="25"/>
  <c r="O5882" i="25"/>
  <c r="O5865" i="25"/>
  <c r="O5856" i="25"/>
  <c r="O5846" i="25"/>
  <c r="O5726" i="25"/>
  <c r="O5636" i="25"/>
  <c r="O5433" i="25"/>
  <c r="O5389" i="25"/>
  <c r="O5314" i="25"/>
  <c r="O6997" i="25"/>
  <c r="O6909" i="25"/>
  <c r="O6751" i="25"/>
  <c r="O7151" i="25"/>
  <c r="O7064" i="25"/>
  <c r="O6945" i="25"/>
  <c r="O6834" i="25"/>
  <c r="O7193" i="25"/>
  <c r="O7100" i="25"/>
  <c r="O7003" i="25"/>
  <c r="O6935" i="25"/>
  <c r="O6842" i="25"/>
  <c r="O6741" i="25"/>
  <c r="O6658" i="25"/>
  <c r="O6581" i="25"/>
  <c r="O6508" i="25"/>
  <c r="O6419" i="25"/>
  <c r="O6318" i="25"/>
  <c r="O6252" i="25"/>
  <c r="O6175" i="25"/>
  <c r="O6165" i="25"/>
  <c r="O6156" i="25"/>
  <c r="O6147" i="25"/>
  <c r="O6135" i="25"/>
  <c r="O6124" i="25"/>
  <c r="O6114" i="25"/>
  <c r="O6102" i="25"/>
  <c r="O6092" i="25"/>
  <c r="O6086" i="25"/>
  <c r="O6080" i="25"/>
  <c r="O6074" i="25"/>
  <c r="O6068" i="25"/>
  <c r="O6059" i="25"/>
  <c r="O6049" i="25"/>
  <c r="O6039" i="25"/>
  <c r="O6031" i="25"/>
  <c r="O6019" i="25"/>
  <c r="O6009" i="25"/>
  <c r="O5999" i="25"/>
  <c r="O5971" i="25"/>
  <c r="O5948" i="25"/>
  <c r="O5937" i="25"/>
  <c r="O5925" i="25"/>
  <c r="O5908" i="25"/>
  <c r="O5900" i="25"/>
  <c r="O5891" i="25"/>
  <c r="O5881" i="25"/>
  <c r="O5873" i="25"/>
  <c r="O5864" i="25"/>
  <c r="O5855" i="25"/>
  <c r="O5837" i="25"/>
  <c r="O5817" i="25"/>
  <c r="O5809" i="25"/>
  <c r="O5802" i="25"/>
  <c r="O5796" i="25"/>
  <c r="O5790" i="25"/>
  <c r="O5784" i="25"/>
  <c r="O5778" i="25"/>
  <c r="O5770" i="25"/>
  <c r="O5763" i="25"/>
  <c r="O5745" i="25"/>
  <c r="O5715" i="25"/>
  <c r="O5705" i="25"/>
  <c r="O5685" i="25"/>
  <c r="O5673" i="25"/>
  <c r="O5664" i="25"/>
  <c r="O5635" i="25"/>
  <c r="O5617" i="25"/>
  <c r="O5608" i="25"/>
  <c r="O5592" i="25"/>
  <c r="O5580" i="25"/>
  <c r="O5562" i="25"/>
  <c r="O5551" i="25"/>
  <c r="O5543" i="25"/>
  <c r="O5534" i="25"/>
  <c r="O5517" i="25"/>
  <c r="O5508" i="25"/>
  <c r="O5498" i="25"/>
  <c r="O5486" i="25"/>
  <c r="O5467" i="25"/>
  <c r="O5456" i="25"/>
  <c r="O5444" i="25"/>
  <c r="O5432" i="25"/>
  <c r="O5421" i="25"/>
  <c r="O5399" i="25"/>
  <c r="O5388" i="25"/>
  <c r="O5376" i="25"/>
  <c r="O5366" i="25"/>
  <c r="O5345" i="25"/>
  <c r="O5334" i="25"/>
  <c r="O5313" i="25"/>
  <c r="O5302" i="25"/>
  <c r="O7092" i="25"/>
  <c r="O7005" i="25"/>
  <c r="O6809" i="25"/>
  <c r="O7255" i="25"/>
  <c r="O7132" i="25"/>
  <c r="O7045" i="25"/>
  <c r="O6928" i="25"/>
  <c r="O7265" i="25"/>
  <c r="O7171" i="25"/>
  <c r="O7070" i="25"/>
  <c r="O6986" i="25"/>
  <c r="O6907" i="25"/>
  <c r="O6798" i="25"/>
  <c r="O6693" i="25"/>
  <c r="O6616" i="25"/>
  <c r="O6526" i="25"/>
  <c r="O6458" i="25"/>
  <c r="O6389" i="25"/>
  <c r="O6309" i="25"/>
  <c r="O6219" i="25"/>
  <c r="O7214" i="25"/>
  <c r="O7109" i="25"/>
  <c r="O7012" i="25"/>
  <c r="O6906" i="25"/>
  <c r="O6832" i="25"/>
  <c r="O6767" i="25"/>
  <c r="O6692" i="25"/>
  <c r="O6580" i="25"/>
  <c r="O6507" i="25"/>
  <c r="O6497" i="25"/>
  <c r="O6486" i="25"/>
  <c r="O6477" i="25"/>
  <c r="O6466" i="25"/>
  <c r="O6457" i="25"/>
  <c r="O6447" i="25"/>
  <c r="O6428" i="25"/>
  <c r="O6418" i="25"/>
  <c r="O6408" i="25"/>
  <c r="O6397" i="25"/>
  <c r="O6388" i="25"/>
  <c r="O6377" i="25"/>
  <c r="O6367" i="25"/>
  <c r="O6347" i="25"/>
  <c r="O6336" i="25"/>
  <c r="O6557" i="25"/>
  <c r="O6575" i="25"/>
  <c r="O6604" i="25"/>
  <c r="O6720" i="25"/>
  <c r="O6892" i="25"/>
  <c r="O6631" i="25"/>
  <c r="O6867" i="25"/>
  <c r="O6652" i="25"/>
  <c r="O6849" i="25"/>
  <c r="O6611" i="25"/>
  <c r="O6653" i="25"/>
  <c r="O6697" i="25"/>
  <c r="O6827" i="25"/>
  <c r="O6893" i="25"/>
  <c r="O7106" i="25"/>
  <c r="O6612" i="25"/>
  <c r="O6698" i="25"/>
  <c r="O6828" i="25"/>
  <c r="O7085" i="25"/>
  <c r="O7126" i="25"/>
  <c r="O7240" i="25"/>
  <c r="O6595" i="25"/>
  <c r="O6327" i="25"/>
  <c r="O6688" i="25"/>
  <c r="O6709" i="25"/>
  <c r="O6839" i="25"/>
  <c r="O7095" i="25"/>
  <c r="O7156" i="25"/>
  <c r="O7127" i="25"/>
  <c r="O6531" i="25"/>
  <c r="O6532" i="25"/>
  <c r="O7137" i="25"/>
  <c r="O6708" i="25"/>
  <c r="O6755" i="25"/>
  <c r="O6914" i="25"/>
  <c r="O7096" i="25"/>
  <c r="O6556" i="25"/>
  <c r="O6621" i="25"/>
  <c r="O6972" i="25"/>
  <c r="O7058" i="25"/>
  <c r="O6622" i="25"/>
  <c r="O6576" i="25"/>
  <c r="O6883" i="25"/>
  <c r="O7115" i="25"/>
  <c r="O7210" i="25"/>
  <c r="O6317" i="25"/>
  <c r="O6308" i="25"/>
  <c r="O6300" i="25"/>
  <c r="O6290" i="25"/>
  <c r="O6281" i="25"/>
  <c r="O6261" i="25"/>
  <c r="O6251" i="25"/>
  <c r="O6240" i="25"/>
  <c r="O6228" i="25"/>
  <c r="O6218" i="25"/>
  <c r="O6197" i="25"/>
  <c r="O6185" i="25"/>
  <c r="O6164" i="25"/>
  <c r="O6155" i="25"/>
  <c r="O6146" i="25"/>
  <c r="O6134" i="25"/>
  <c r="O6123" i="25"/>
  <c r="O6113" i="25"/>
  <c r="O6101" i="25"/>
  <c r="O6058" i="25"/>
  <c r="O6048" i="25"/>
  <c r="O6038" i="25"/>
  <c r="O6030" i="25"/>
  <c r="O6018" i="25"/>
  <c r="O6008" i="25"/>
  <c r="O5992" i="25"/>
  <c r="O5981" i="25"/>
  <c r="O5970" i="25"/>
  <c r="O5959" i="25"/>
  <c r="O5947" i="25"/>
  <c r="O5936" i="25"/>
  <c r="O5924" i="25"/>
  <c r="O5915" i="25"/>
  <c r="O5880" i="25"/>
  <c r="O5863" i="25"/>
  <c r="O5854" i="25"/>
  <c r="O5704" i="25"/>
  <c r="O5568" i="25"/>
  <c r="O5398" i="25"/>
  <c r="O7030" i="25"/>
  <c r="O7015" i="25"/>
  <c r="O6920" i="25"/>
  <c r="O6770" i="25"/>
  <c r="O7215" i="25"/>
  <c r="O7091" i="25"/>
  <c r="O7004" i="25"/>
  <c r="O6871" i="25"/>
  <c r="O7199" i="25"/>
  <c r="O7131" i="25"/>
  <c r="O7035" i="25"/>
  <c r="O6952" i="25"/>
  <c r="O6862" i="25"/>
  <c r="O6768" i="25"/>
  <c r="O6682" i="25"/>
  <c r="O6599" i="25"/>
  <c r="O6537" i="25"/>
  <c r="O6448" i="25"/>
  <c r="O6358" i="25"/>
  <c r="O6272" i="25"/>
  <c r="O6186" i="25"/>
  <c r="O7160" i="25"/>
  <c r="O7090" i="25"/>
  <c r="O6995" i="25"/>
  <c r="O6897" i="25"/>
  <c r="O6821" i="25"/>
  <c r="O6760" i="25"/>
  <c r="O6675" i="25"/>
  <c r="O6536" i="25"/>
  <c r="O7223" i="25"/>
  <c r="O7179" i="25"/>
  <c r="O7118" i="25"/>
  <c r="O6994" i="25"/>
  <c r="O6926" i="25"/>
  <c r="O6860" i="25"/>
  <c r="O6796" i="25"/>
  <c r="O6701" i="25"/>
  <c r="O6656" i="25"/>
  <c r="O6588" i="25"/>
  <c r="O6535" i="25"/>
  <c r="O6465" i="25"/>
  <c r="O6456" i="25"/>
  <c r="O6437" i="25"/>
  <c r="O6427" i="25"/>
  <c r="O6417" i="25"/>
  <c r="O6407" i="25"/>
  <c r="O6396" i="25"/>
  <c r="O6387" i="25"/>
  <c r="O6376" i="25"/>
  <c r="O6357" i="25"/>
  <c r="O6346" i="25"/>
  <c r="O6316" i="25"/>
  <c r="O6307" i="25"/>
  <c r="O6299" i="25"/>
  <c r="O6289" i="25"/>
  <c r="O6280" i="25"/>
  <c r="O6271" i="25"/>
  <c r="O6239" i="25"/>
  <c r="O6196" i="25"/>
  <c r="O6184" i="25"/>
  <c r="O6174" i="25"/>
  <c r="O6145" i="25"/>
  <c r="O6133" i="25"/>
  <c r="O6122" i="25"/>
  <c r="O6112" i="25"/>
  <c r="O6100" i="25"/>
  <c r="O6091" i="25"/>
  <c r="O6085" i="25"/>
  <c r="O6079" i="25"/>
  <c r="O6073" i="25"/>
  <c r="O6067" i="25"/>
  <c r="O6057" i="25"/>
  <c r="O6047" i="25"/>
  <c r="O6037" i="25"/>
  <c r="O6029" i="25"/>
  <c r="O6007" i="25"/>
  <c r="O5998" i="25"/>
  <c r="O5991" i="25"/>
  <c r="O5969" i="25"/>
  <c r="O5958" i="25"/>
  <c r="O5946" i="25"/>
  <c r="O5935" i="25"/>
  <c r="O5923" i="25"/>
  <c r="O5907" i="25"/>
  <c r="O5899" i="25"/>
  <c r="O5890" i="25"/>
  <c r="O5590" i="25"/>
  <c r="O5430" i="25"/>
  <c r="O5322" i="25"/>
  <c r="O6982" i="25"/>
  <c r="O5422" i="25"/>
  <c r="O5845" i="25"/>
  <c r="O5826" i="25"/>
  <c r="O5816" i="25"/>
  <c r="O5808" i="25"/>
  <c r="O5753" i="25"/>
  <c r="O5733" i="25"/>
  <c r="O5725" i="25"/>
  <c r="O5714" i="25"/>
  <c r="O5695" i="25"/>
  <c r="O5684" i="25"/>
  <c r="O5672" i="25"/>
  <c r="O5656" i="25"/>
  <c r="O5650" i="25"/>
  <c r="O5644" i="25"/>
  <c r="O5634" i="25"/>
  <c r="O5625" i="25"/>
  <c r="O5607" i="25"/>
  <c r="O5601" i="25"/>
  <c r="O5591" i="25"/>
  <c r="O5579" i="25"/>
  <c r="O5561" i="25"/>
  <c r="O5542" i="25"/>
  <c r="O5533" i="25"/>
  <c r="O5525" i="25"/>
  <c r="O5516" i="25"/>
  <c r="O5507" i="25"/>
  <c r="O5497" i="25"/>
  <c r="O5485" i="25"/>
  <c r="O5477" i="25"/>
  <c r="O5466" i="25"/>
  <c r="O5455" i="25"/>
  <c r="O5443" i="25"/>
  <c r="O5431" i="25"/>
  <c r="O5420" i="25"/>
  <c r="O5410" i="25"/>
  <c r="O5387" i="25"/>
  <c r="O5375" i="25"/>
  <c r="O5365" i="25"/>
  <c r="O5355" i="25"/>
  <c r="O6866" i="25"/>
  <c r="O6948" i="25"/>
  <c r="O5344" i="25"/>
  <c r="O6736" i="25"/>
  <c r="O6513" i="25"/>
  <c r="O5660" i="25"/>
  <c r="O5872" i="25"/>
  <c r="O5862" i="25"/>
  <c r="O5853" i="25"/>
  <c r="O5836" i="25"/>
  <c r="O5807" i="25"/>
  <c r="O5801" i="25"/>
  <c r="O5795" i="25"/>
  <c r="O5789" i="25"/>
  <c r="O5783" i="25"/>
  <c r="O5777" i="25"/>
  <c r="O5769" i="25"/>
  <c r="O5762" i="25"/>
  <c r="O5752" i="25"/>
  <c r="O5743" i="25"/>
  <c r="O5724" i="25"/>
  <c r="O5713" i="25"/>
  <c r="O5703" i="25"/>
  <c r="O5694" i="25"/>
  <c r="O5683" i="25"/>
  <c r="O5663" i="25"/>
  <c r="O5633" i="25"/>
  <c r="O5616" i="25"/>
  <c r="O5600" i="25"/>
  <c r="O5578" i="25"/>
  <c r="O5560" i="25"/>
  <c r="O5550" i="25"/>
  <c r="O5541" i="25"/>
  <c r="O5532" i="25"/>
  <c r="O5515" i="25"/>
  <c r="O5506" i="25"/>
  <c r="O5484" i="25"/>
  <c r="O5476" i="25"/>
  <c r="O5454" i="25"/>
  <c r="O5442" i="25"/>
  <c r="O5419" i="25"/>
  <c r="O5409" i="25"/>
  <c r="O5386" i="25"/>
  <c r="O5343" i="25"/>
  <c r="O5332" i="25"/>
  <c r="O5300" i="25"/>
  <c r="O5904" i="25"/>
  <c r="O5639" i="25"/>
  <c r="O5566" i="25"/>
  <c r="O5844" i="25"/>
  <c r="O5835" i="25"/>
  <c r="O5825" i="25"/>
  <c r="O5815" i="25"/>
  <c r="O5742" i="25"/>
  <c r="O5732" i="25"/>
  <c r="O5723" i="25"/>
  <c r="O5712" i="25"/>
  <c r="O5693" i="25"/>
  <c r="O5671" i="25"/>
  <c r="O5662" i="25"/>
  <c r="O5655" i="25"/>
  <c r="O5649" i="25"/>
  <c r="O5643" i="25"/>
  <c r="O5624" i="25"/>
  <c r="O5615" i="25"/>
  <c r="O5606" i="25"/>
  <c r="O5589" i="25"/>
  <c r="O5577" i="25"/>
  <c r="O5567" i="25"/>
  <c r="O5559" i="25"/>
  <c r="O5524" i="25"/>
  <c r="O5483" i="25"/>
  <c r="O5475" i="25"/>
  <c r="O5465" i="25"/>
  <c r="O5453" i="25"/>
  <c r="O5441" i="25"/>
  <c r="O5429" i="25"/>
  <c r="O5418" i="25"/>
  <c r="O5408" i="25"/>
  <c r="O5397" i="25"/>
  <c r="O5385" i="25"/>
  <c r="O5374" i="25"/>
  <c r="O5364" i="25"/>
  <c r="O5354" i="25"/>
  <c r="O5342" i="25"/>
  <c r="O5331" i="25"/>
  <c r="O5321" i="25"/>
  <c r="O5311" i="25"/>
  <c r="O5299" i="25"/>
  <c r="O7202" i="25"/>
  <c r="O6924" i="25"/>
  <c r="O5565" i="25"/>
  <c r="O6464" i="25"/>
  <c r="O6415" i="25"/>
  <c r="O6365" i="25"/>
  <c r="O6334" i="25"/>
  <c r="O6305" i="25"/>
  <c r="O6237" i="25"/>
  <c r="O6182" i="25"/>
  <c r="O6131" i="25"/>
  <c r="O6090" i="25"/>
  <c r="O6072" i="25"/>
  <c r="O6045" i="25"/>
  <c r="O6006" i="25"/>
  <c r="O5979" i="25"/>
  <c r="O5905" i="25"/>
  <c r="O5878" i="25"/>
  <c r="O5834" i="25"/>
  <c r="O5788" i="25"/>
  <c r="O5767" i="25"/>
  <c r="O5722" i="25"/>
  <c r="O5702" i="25"/>
  <c r="O5661" i="25"/>
  <c r="O5623" i="25"/>
  <c r="O5588" i="25"/>
  <c r="O5549" i="25"/>
  <c r="O5514" i="25"/>
  <c r="O5494" i="25"/>
  <c r="O5464" i="25"/>
  <c r="O5452" i="25"/>
  <c r="O5440" i="25"/>
  <c r="O5428" i="25"/>
  <c r="O5417" i="25"/>
  <c r="O5407" i="25"/>
  <c r="O5396" i="25"/>
  <c r="O5384" i="25"/>
  <c r="O5373" i="25"/>
  <c r="O5363" i="25"/>
  <c r="O5353" i="25"/>
  <c r="O5328" i="25"/>
  <c r="O5310" i="25"/>
  <c r="O6964" i="25"/>
  <c r="O6035" i="25"/>
  <c r="O5805" i="25"/>
  <c r="O6474" i="25"/>
  <c r="O6436" i="25"/>
  <c r="O6405" i="25"/>
  <c r="O6314" i="25"/>
  <c r="O6297" i="25"/>
  <c r="O6259" i="25"/>
  <c r="O6226" i="25"/>
  <c r="O6194" i="25"/>
  <c r="O6143" i="25"/>
  <c r="O6098" i="25"/>
  <c r="O6055" i="25"/>
  <c r="O6016" i="25"/>
  <c r="O5989" i="25"/>
  <c r="O5956" i="25"/>
  <c r="O5921" i="25"/>
  <c r="O5889" i="25"/>
  <c r="O5852" i="25"/>
  <c r="O5800" i="25"/>
  <c r="O5782" i="25"/>
  <c r="O5761" i="25"/>
  <c r="O5741" i="25"/>
  <c r="O5692" i="25"/>
  <c r="O5642" i="25"/>
  <c r="O5614" i="25"/>
  <c r="O5576" i="25"/>
  <c r="O5540" i="25"/>
  <c r="O5505" i="25"/>
  <c r="O7211" i="25"/>
  <c r="O7176" i="25"/>
  <c r="O7147" i="25"/>
  <c r="O7059" i="25"/>
  <c r="O7031" i="25"/>
  <c r="O6973" i="25"/>
  <c r="O6903" i="25"/>
  <c r="O6875" i="25"/>
  <c r="O6785" i="25"/>
  <c r="O6729" i="25"/>
  <c r="O6672" i="25"/>
  <c r="O6505" i="25"/>
  <c r="O6473" i="25"/>
  <c r="O6404" i="25"/>
  <c r="O6258" i="25"/>
  <c r="O6225" i="25"/>
  <c r="O6109" i="25"/>
  <c r="O5920" i="25"/>
  <c r="O5877" i="25"/>
  <c r="O5760" i="25"/>
  <c r="O5740" i="25"/>
  <c r="O5670" i="25"/>
  <c r="O5648" i="25"/>
  <c r="O5622" i="25"/>
  <c r="O5416" i="25"/>
  <c r="O5395" i="25"/>
  <c r="O5372" i="25"/>
  <c r="O6034" i="25"/>
  <c r="O5876" i="25"/>
  <c r="O5708" i="25"/>
  <c r="O6394" i="25"/>
  <c r="O6344" i="25"/>
  <c r="O6287" i="25"/>
  <c r="O6249" i="25"/>
  <c r="O6206" i="25"/>
  <c r="O6153" i="25"/>
  <c r="O6110" i="25"/>
  <c r="O6084" i="25"/>
  <c r="O6066" i="25"/>
  <c r="O6027" i="25"/>
  <c r="O5997" i="25"/>
  <c r="O5967" i="25"/>
  <c r="O5933" i="25"/>
  <c r="O5898" i="25"/>
  <c r="O5871" i="25"/>
  <c r="O5824" i="25"/>
  <c r="O5794" i="25"/>
  <c r="O5776" i="25"/>
  <c r="O5751" i="25"/>
  <c r="O5711" i="25"/>
  <c r="O5681" i="25"/>
  <c r="O5632" i="25"/>
  <c r="O5599" i="25"/>
  <c r="O5558" i="25"/>
  <c r="O5531" i="25"/>
  <c r="O5482" i="25"/>
  <c r="O7261" i="25"/>
  <c r="O7220" i="25"/>
  <c r="O7260" i="25"/>
  <c r="O7219" i="25"/>
  <c r="O7190" i="25"/>
  <c r="O7175" i="25"/>
  <c r="O7105" i="25"/>
  <c r="O7075" i="25"/>
  <c r="O7019" i="25"/>
  <c r="O6857" i="25"/>
  <c r="O6802" i="25"/>
  <c r="O6773" i="25"/>
  <c r="O6687" i="25"/>
  <c r="O6671" i="25"/>
  <c r="O6641" i="25"/>
  <c r="O6585" i="25"/>
  <c r="O6567" i="25"/>
  <c r="O6521" i="25"/>
  <c r="O6504" i="25"/>
  <c r="O6472" i="25"/>
  <c r="O6403" i="25"/>
  <c r="O7000" i="25"/>
  <c r="O6445" i="25"/>
  <c r="O7270" i="25"/>
  <c r="O7259" i="25"/>
  <c r="O7249" i="25"/>
  <c r="O7239" i="25"/>
  <c r="O7165" i="25"/>
  <c r="O7146" i="25"/>
  <c r="O7136" i="25"/>
  <c r="O7125" i="25"/>
  <c r="O7114" i="25"/>
  <c r="O7104" i="25"/>
  <c r="O7084" i="25"/>
  <c r="O7074" i="25"/>
  <c r="O7066" i="25"/>
  <c r="O7049" i="25"/>
  <c r="O7029" i="25"/>
  <c r="O7018" i="25"/>
  <c r="O7008" i="25"/>
  <c r="O6991" i="25"/>
  <c r="O6971" i="25"/>
  <c r="O6955" i="25"/>
  <c r="O6947" i="25"/>
  <c r="O6931" i="25"/>
  <c r="O6923" i="25"/>
  <c r="O6912" i="25"/>
  <c r="O6902" i="25"/>
  <c r="O6891" i="25"/>
  <c r="O6874" i="25"/>
  <c r="O6847" i="25"/>
  <c r="O6826" i="25"/>
  <c r="O6817" i="25"/>
  <c r="O6811" i="25"/>
  <c r="O6792" i="25"/>
  <c r="O6772" i="25"/>
  <c r="O6763" i="25"/>
  <c r="O6728" i="25"/>
  <c r="O6718" i="25"/>
  <c r="O6696" i="25"/>
  <c r="O6686" i="25"/>
  <c r="O6670" i="25"/>
  <c r="O6662" i="25"/>
  <c r="O6651" i="25"/>
  <c r="O6629" i="25"/>
  <c r="O6620" i="25"/>
  <c r="O6610" i="25"/>
  <c r="O6594" i="25"/>
  <c r="O6574" i="25"/>
  <c r="O6566" i="25"/>
  <c r="O6555" i="25"/>
  <c r="O6541" i="25"/>
  <c r="O6530" i="25"/>
  <c r="O6512" i="25"/>
  <c r="O6491" i="25"/>
  <c r="O6442" i="25"/>
  <c r="O5918" i="25"/>
  <c r="O5911" i="25"/>
  <c r="O5894" i="25"/>
  <c r="O5885" i="25"/>
  <c r="O5875" i="25"/>
  <c r="O5868" i="25"/>
  <c r="O5858" i="25"/>
  <c r="O5849" i="25"/>
  <c r="O5840" i="25"/>
  <c r="O5830" i="25"/>
  <c r="O5804" i="25"/>
  <c r="O5798" i="25"/>
  <c r="O5792" i="25"/>
  <c r="O5786" i="25"/>
  <c r="O5780" i="25"/>
  <c r="O5773" i="25"/>
  <c r="O5765" i="25"/>
  <c r="O5757" i="25"/>
  <c r="O5748" i="25"/>
  <c r="O5737" i="25"/>
  <c r="O5718" i="25"/>
  <c r="O5689" i="25"/>
  <c r="O5677" i="25"/>
  <c r="O5667" i="25"/>
  <c r="O5629" i="25"/>
  <c r="O5619" i="25"/>
  <c r="O5595" i="25"/>
  <c r="O5584" i="25"/>
  <c r="O5572" i="25"/>
  <c r="O5555" i="25"/>
  <c r="O5545" i="25"/>
  <c r="O5537" i="25"/>
  <c r="O5521" i="25"/>
  <c r="O5501" i="25"/>
  <c r="O5490" i="25"/>
  <c r="O5471" i="25"/>
  <c r="O5448" i="25"/>
  <c r="O5380" i="25"/>
  <c r="O5338" i="25"/>
  <c r="O5306" i="25"/>
  <c r="O6295" i="25"/>
  <c r="O5605" i="25"/>
  <c r="O5902" i="25"/>
  <c r="O5893" i="25"/>
  <c r="O5884" i="25"/>
  <c r="O5867" i="25"/>
  <c r="O5839" i="25"/>
  <c r="O5829" i="25"/>
  <c r="O5819" i="25"/>
  <c r="O5811" i="25"/>
  <c r="O5756" i="25"/>
  <c r="O5747" i="25"/>
  <c r="O5728" i="25"/>
  <c r="O5717" i="25"/>
  <c r="O5707" i="25"/>
  <c r="O5688" i="25"/>
  <c r="O5676" i="25"/>
  <c r="O5658" i="25"/>
  <c r="O5652" i="25"/>
  <c r="O5646" i="25"/>
  <c r="O5628" i="25"/>
  <c r="O5611" i="25"/>
  <c r="O5603" i="25"/>
  <c r="O5583" i="25"/>
  <c r="O5571" i="25"/>
  <c r="O5564" i="25"/>
  <c r="O5554" i="25"/>
  <c r="O5510" i="25"/>
  <c r="O5500" i="25"/>
  <c r="O5489" i="25"/>
  <c r="O5479" i="25"/>
  <c r="O5470" i="25"/>
  <c r="O5447" i="25"/>
  <c r="O5435" i="25"/>
  <c r="O5423" i="25"/>
  <c r="O5413" i="25"/>
  <c r="O5402" i="25"/>
  <c r="O5391" i="25"/>
  <c r="O5379" i="25"/>
  <c r="O5337" i="25"/>
  <c r="O5305" i="25"/>
  <c r="O5803" i="25"/>
  <c r="O5797" i="25"/>
  <c r="O5791" i="25"/>
  <c r="O5785" i="25"/>
  <c r="O5764" i="25"/>
  <c r="O5755" i="25"/>
  <c r="O5746" i="25"/>
  <c r="O5727" i="25"/>
  <c r="O5716" i="25"/>
  <c r="O5697" i="25"/>
  <c r="O5687" i="25"/>
  <c r="O5637" i="25"/>
  <c r="O5627" i="25"/>
  <c r="O5618" i="25"/>
  <c r="O5610" i="25"/>
  <c r="O5594" i="25"/>
  <c r="O5582" i="25"/>
  <c r="O5553" i="25"/>
  <c r="O5535" i="25"/>
  <c r="O5527" i="25"/>
  <c r="O5519" i="25"/>
  <c r="O5509" i="25"/>
  <c r="O5499" i="25"/>
  <c r="O5488" i="25"/>
  <c r="O5469" i="25"/>
  <c r="O5458" i="25"/>
  <c r="O5446" i="25"/>
  <c r="O5434" i="25"/>
  <c r="O5412" i="25"/>
  <c r="O5401" i="25"/>
  <c r="O5378" i="25"/>
  <c r="O5368" i="25"/>
  <c r="O5406" i="25"/>
  <c r="O5357" i="25"/>
  <c r="O5347" i="25"/>
  <c r="O5336" i="25"/>
  <c r="O5325" i="25"/>
  <c r="O5315" i="25"/>
  <c r="O6746" i="25"/>
  <c r="O5913" i="25"/>
  <c r="O5842" i="25"/>
  <c r="O5827" i="25"/>
  <c r="O5818" i="25"/>
  <c r="O5810" i="25"/>
  <c r="O5771" i="25"/>
  <c r="O5754" i="25"/>
  <c r="O5734" i="25"/>
  <c r="O5696" i="25"/>
  <c r="O5686" i="25"/>
  <c r="O5674" i="25"/>
  <c r="O5657" i="25"/>
  <c r="O5651" i="25"/>
  <c r="O5645" i="25"/>
  <c r="O5626" i="25"/>
  <c r="O5609" i="25"/>
  <c r="O5602" i="25"/>
  <c r="O5593" i="25"/>
  <c r="O5581" i="25"/>
  <c r="O5569" i="25"/>
  <c r="O5563" i="25"/>
  <c r="O5552" i="25"/>
  <c r="O5526" i="25"/>
  <c r="O5518" i="25"/>
  <c r="O5487" i="25"/>
  <c r="O5478" i="25"/>
  <c r="O5468" i="25"/>
  <c r="O5457" i="25"/>
  <c r="O5445" i="25"/>
  <c r="O5411" i="25"/>
  <c r="O5400" i="25"/>
  <c r="O5377" i="25"/>
  <c r="O5367" i="25"/>
  <c r="O5356" i="25"/>
  <c r="O5346" i="25"/>
  <c r="O5335" i="25"/>
  <c r="O5324" i="25"/>
  <c r="O6343" i="25"/>
  <c r="O5426" i="25"/>
  <c r="O5304" i="25"/>
  <c r="O6756" i="25"/>
  <c r="O6414" i="25"/>
  <c r="O5850" i="25"/>
  <c r="O5333" i="25"/>
  <c r="O5323" i="25"/>
  <c r="O5653" i="25"/>
  <c r="O5793" i="25"/>
  <c r="O5814" i="25"/>
  <c r="O5301" i="25"/>
  <c r="O7020" i="25"/>
  <c r="O6818" i="25"/>
  <c r="O6214" i="25"/>
  <c r="O5604" i="25"/>
  <c r="O5341" i="25"/>
  <c r="O6071" i="25"/>
  <c r="O6172" i="25"/>
  <c r="O6444" i="25"/>
  <c r="O5330" i="25"/>
  <c r="O5298" i="25"/>
  <c r="O6452" i="25"/>
  <c r="O6294" i="25"/>
  <c r="O5870" i="25"/>
  <c r="O5318" i="25"/>
  <c r="O6353" i="25"/>
  <c r="O6224" i="25"/>
  <c r="O6108" i="25"/>
  <c r="O5896" i="25"/>
  <c r="O5832" i="25"/>
  <c r="O5720" i="25"/>
  <c r="O5462" i="25"/>
  <c r="O5438" i="25"/>
  <c r="O5394" i="25"/>
  <c r="O6913" i="25"/>
  <c r="O6784" i="25"/>
  <c r="O6313" i="25"/>
  <c r="O6142" i="25"/>
  <c r="O5481" i="25"/>
  <c r="O5312" i="25"/>
  <c r="O6471" i="25"/>
  <c r="O6462" i="25"/>
  <c r="O6434" i="25"/>
  <c r="O6352" i="25"/>
  <c r="O6203" i="25"/>
  <c r="O6128" i="25"/>
  <c r="O6024" i="25"/>
  <c r="O5941" i="25"/>
  <c r="O5738" i="25"/>
  <c r="O5719" i="25"/>
  <c r="O5690" i="25"/>
  <c r="O5668" i="25"/>
  <c r="O5461" i="25"/>
  <c r="O5414" i="25"/>
  <c r="O7067" i="25"/>
  <c r="O7009" i="25"/>
  <c r="O6765" i="25"/>
  <c r="O6393" i="25"/>
  <c r="O6286" i="25"/>
  <c r="O5654" i="25"/>
  <c r="O5480" i="25"/>
  <c r="O5436" i="25"/>
  <c r="O5424" i="25"/>
  <c r="O5403" i="25"/>
  <c r="O5392" i="25"/>
  <c r="O5349" i="25"/>
  <c r="O5326" i="25"/>
  <c r="O5317" i="25"/>
  <c r="O7271" i="25"/>
  <c r="O6719" i="25"/>
  <c r="O5987" i="25"/>
  <c r="O5369" i="25"/>
  <c r="O5358" i="25"/>
  <c r="O5348" i="25"/>
  <c r="O5316" i="25"/>
  <c r="O7086" i="25"/>
  <c r="O7076" i="25"/>
  <c r="O7050" i="25"/>
  <c r="O7040" i="25"/>
  <c r="O6956" i="25"/>
  <c r="O6932" i="25"/>
  <c r="O6858" i="25"/>
  <c r="O6812" i="25"/>
  <c r="O6774" i="25"/>
  <c r="O6642" i="25"/>
  <c r="O6596" i="25"/>
  <c r="O6463" i="25"/>
  <c r="O6425" i="25"/>
  <c r="O6385" i="25"/>
  <c r="O6374" i="25"/>
  <c r="O6333" i="25"/>
  <c r="O6278" i="25"/>
  <c r="O6248" i="25"/>
  <c r="O6236" i="25"/>
  <c r="O6205" i="25"/>
  <c r="O6162" i="25"/>
  <c r="O6120" i="25"/>
  <c r="O6044" i="25"/>
  <c r="O6026" i="25"/>
  <c r="O6015" i="25"/>
  <c r="O6005" i="25"/>
  <c r="O5978" i="25"/>
  <c r="O5955" i="25"/>
  <c r="O5943" i="25"/>
  <c r="O5932" i="25"/>
  <c r="O5897" i="25"/>
  <c r="O5860" i="25"/>
  <c r="O5843" i="25"/>
  <c r="O5833" i="25"/>
  <c r="O5823" i="25"/>
  <c r="O5775" i="25"/>
  <c r="O5731" i="25"/>
  <c r="O5701" i="25"/>
  <c r="O5680" i="25"/>
  <c r="O5641" i="25"/>
  <c r="O5587" i="25"/>
  <c r="O5575" i="25"/>
  <c r="O5557" i="25"/>
  <c r="O5523" i="25"/>
  <c r="O5513" i="25"/>
  <c r="O5473" i="25"/>
  <c r="O5463" i="25"/>
  <c r="O5451" i="25"/>
  <c r="O5439" i="25"/>
  <c r="O5427" i="25"/>
  <c r="O5383" i="25"/>
  <c r="O5309" i="25"/>
  <c r="O5297" i="25"/>
  <c r="O280" i="25"/>
  <c r="O7230" i="25"/>
  <c r="O7196" i="25"/>
  <c r="O7184" i="25"/>
  <c r="O6992" i="25"/>
  <c r="O6882" i="25"/>
  <c r="O6848" i="25"/>
  <c r="O6764" i="25"/>
  <c r="O6630" i="25"/>
  <c r="O6548" i="25"/>
  <c r="O6424" i="25"/>
  <c r="O6384" i="25"/>
  <c r="O6332" i="25"/>
  <c r="O6277" i="25"/>
  <c r="O6247" i="25"/>
  <c r="O6235" i="25"/>
  <c r="O6204" i="25"/>
  <c r="O6192" i="25"/>
  <c r="O6171" i="25"/>
  <c r="O6089" i="25"/>
  <c r="O6077" i="25"/>
  <c r="O6065" i="25"/>
  <c r="O6025" i="25"/>
  <c r="O6004" i="25"/>
  <c r="O5996" i="25"/>
  <c r="O5965" i="25"/>
  <c r="O5931" i="25"/>
  <c r="O5919" i="25"/>
  <c r="O5887" i="25"/>
  <c r="O5869" i="25"/>
  <c r="O5859" i="25"/>
  <c r="O5851" i="25"/>
  <c r="O5799" i="25"/>
  <c r="O5787" i="25"/>
  <c r="O5781" i="25"/>
  <c r="O5766" i="25"/>
  <c r="O5759" i="25"/>
  <c r="O5749" i="25"/>
  <c r="O5739" i="25"/>
  <c r="O5730" i="25"/>
  <c r="O5691" i="25"/>
  <c r="O5679" i="25"/>
  <c r="O5669" i="25"/>
  <c r="O5631" i="25"/>
  <c r="O5621" i="25"/>
  <c r="O5613" i="25"/>
  <c r="O5597" i="25"/>
  <c r="O5556" i="25"/>
  <c r="O5547" i="25"/>
  <c r="O5539" i="25"/>
  <c r="O5512" i="25"/>
  <c r="O5472" i="25"/>
  <c r="O5415" i="25"/>
  <c r="O5405" i="25"/>
  <c r="O5371" i="25"/>
  <c r="O5351" i="25"/>
  <c r="O5339" i="25"/>
  <c r="O5319" i="25"/>
  <c r="O5296" i="25"/>
  <c r="O6423" i="25"/>
  <c r="O6412" i="25"/>
  <c r="O6383" i="25"/>
  <c r="O6372" i="25"/>
  <c r="O6362" i="25"/>
  <c r="O6331" i="25"/>
  <c r="O6276" i="25"/>
  <c r="O6267" i="25"/>
  <c r="O6234" i="25"/>
  <c r="O6191" i="25"/>
  <c r="O6170" i="25"/>
  <c r="O6119" i="25"/>
  <c r="O6107" i="25"/>
  <c r="O6053" i="25"/>
  <c r="O6043" i="25"/>
  <c r="O6003" i="25"/>
  <c r="O5964" i="25"/>
  <c r="O5930" i="25"/>
  <c r="O5903" i="25"/>
  <c r="O5895" i="25"/>
  <c r="O5886" i="25"/>
  <c r="O5831" i="25"/>
  <c r="O5813" i="25"/>
  <c r="O5729" i="25"/>
  <c r="O5699" i="25"/>
  <c r="O5678" i="25"/>
  <c r="O5659" i="25"/>
  <c r="O5647" i="25"/>
  <c r="O5585" i="25"/>
  <c r="O5573" i="25"/>
  <c r="O5529" i="25"/>
  <c r="O5522" i="25"/>
  <c r="O5511" i="25"/>
  <c r="O5491" i="25"/>
  <c r="O5437" i="25"/>
  <c r="O5425" i="25"/>
  <c r="O5404" i="25"/>
  <c r="O5393" i="25"/>
  <c r="O5381" i="25"/>
  <c r="O5370" i="25"/>
  <c r="O5350" i="25"/>
  <c r="O5327" i="25"/>
  <c r="O5307" i="25"/>
  <c r="O5295" i="25"/>
  <c r="O101" i="25"/>
  <c r="O180" i="25"/>
  <c r="O189" i="25"/>
  <c r="O207" i="25"/>
  <c r="O243" i="25"/>
  <c r="O261" i="25"/>
  <c r="O40" i="25"/>
  <c r="O130" i="25"/>
  <c r="O3178" i="25"/>
  <c r="O157" i="25"/>
  <c r="O95" i="25"/>
  <c r="O67" i="25"/>
  <c r="O12" i="25"/>
  <c r="O94" i="25"/>
  <c r="O149" i="25"/>
  <c r="O167" i="25"/>
  <c r="O371" i="25"/>
  <c r="O13" i="25"/>
  <c r="O23" i="25"/>
  <c r="O148" i="25"/>
  <c r="O131" i="25"/>
  <c r="O291" i="25"/>
  <c r="O294" i="25"/>
  <c r="O330" i="25"/>
  <c r="O16" i="25"/>
  <c r="O19" i="25"/>
  <c r="O22" i="25"/>
  <c r="O52" i="25"/>
  <c r="O55" i="25"/>
  <c r="O58" i="25"/>
  <c r="O70" i="25"/>
  <c r="O73" i="25"/>
  <c r="O120" i="25"/>
  <c r="O41" i="25"/>
  <c r="O314" i="25"/>
  <c r="O663" i="25"/>
  <c r="O336" i="25"/>
  <c r="O353" i="25"/>
  <c r="O72" i="25"/>
  <c r="O77" i="25"/>
  <c r="O90" i="25"/>
  <c r="O108" i="25"/>
  <c r="O113" i="25"/>
  <c r="O126" i="25"/>
  <c r="O144" i="25"/>
  <c r="O162" i="25"/>
  <c r="O179" i="25"/>
  <c r="O215" i="25"/>
  <c r="O221" i="25"/>
  <c r="O223" i="25"/>
  <c r="O269" i="25"/>
  <c r="O297" i="25"/>
  <c r="O312" i="25"/>
  <c r="O338" i="25"/>
  <c r="O340" i="25"/>
  <c r="O357" i="25"/>
  <c r="O366" i="25"/>
  <c r="O392" i="25"/>
  <c r="O406" i="25"/>
  <c r="O416" i="25"/>
  <c r="O441" i="25"/>
  <c r="O464" i="25"/>
  <c r="O498" i="25"/>
  <c r="O510" i="25"/>
  <c r="O561" i="25"/>
  <c r="O622" i="25"/>
  <c r="O627" i="25"/>
  <c r="O679" i="25"/>
  <c r="O699" i="25"/>
  <c r="O139" i="25"/>
  <c r="O308" i="25"/>
  <c r="O368" i="25"/>
  <c r="O389" i="25"/>
  <c r="O435" i="25"/>
  <c r="O460" i="25"/>
  <c r="O36" i="25"/>
  <c r="O10" i="25"/>
  <c r="O28" i="25"/>
  <c r="O46" i="25"/>
  <c r="O64" i="25"/>
  <c r="O100" i="25"/>
  <c r="O118" i="25"/>
  <c r="O172" i="25"/>
  <c r="O192" i="25"/>
  <c r="O194" i="25"/>
  <c r="O219" i="25"/>
  <c r="O225" i="25"/>
  <c r="O246" i="25"/>
  <c r="O248" i="25"/>
  <c r="O273" i="25"/>
  <c r="O275" i="25"/>
  <c r="O382" i="25"/>
  <c r="O411" i="25"/>
  <c r="O421" i="25"/>
  <c r="O426" i="25"/>
  <c r="O438" i="25"/>
  <c r="O490" i="25"/>
  <c r="O532" i="25"/>
  <c r="O542" i="25"/>
  <c r="O596" i="25"/>
  <c r="O175" i="25"/>
  <c r="O177" i="25"/>
  <c r="O213" i="25"/>
  <c r="O286" i="25"/>
  <c r="O325" i="25"/>
  <c r="O370" i="25"/>
  <c r="O401" i="25"/>
  <c r="O430" i="25"/>
  <c r="O450" i="25"/>
  <c r="O467" i="25"/>
  <c r="O18" i="25"/>
  <c r="O54" i="25"/>
  <c r="O59" i="25"/>
  <c r="O5258" i="25"/>
  <c r="O5290" i="25"/>
  <c r="O5256" i="25"/>
  <c r="O5205" i="25"/>
  <c r="O5273" i="25"/>
  <c r="O5144" i="25"/>
  <c r="O5145" i="25"/>
  <c r="O5161" i="25"/>
  <c r="O5173" i="25"/>
  <c r="O5193" i="25"/>
  <c r="O5153" i="25"/>
  <c r="O5121" i="25"/>
  <c r="O5140" i="25"/>
  <c r="O4953" i="25"/>
  <c r="O5077" i="25"/>
  <c r="O5104" i="25"/>
  <c r="O5083" i="25"/>
  <c r="O5037" i="25"/>
  <c r="O4977" i="25"/>
  <c r="O5030" i="25"/>
  <c r="O4916" i="25"/>
  <c r="O4914" i="25"/>
  <c r="O4952" i="25"/>
  <c r="O5022" i="25"/>
  <c r="O4842" i="25"/>
  <c r="O4772" i="25"/>
  <c r="O4768" i="25"/>
  <c r="O4746" i="25"/>
  <c r="O4846" i="25"/>
  <c r="O4832" i="25"/>
  <c r="O4796" i="25"/>
  <c r="O4841" i="25"/>
  <c r="O4836" i="25"/>
  <c r="O4845" i="25"/>
  <c r="O4737" i="25"/>
  <c r="O4778" i="25"/>
  <c r="O4675" i="25"/>
  <c r="O4817" i="25"/>
  <c r="O4741" i="25"/>
  <c r="O4797" i="25"/>
  <c r="O4689" i="25"/>
  <c r="O4745" i="25"/>
  <c r="O4756" i="25"/>
  <c r="O4733" i="25"/>
  <c r="O4682" i="25"/>
  <c r="O4686" i="25"/>
  <c r="O4838" i="25"/>
  <c r="O4627" i="25"/>
  <c r="O4503" i="25"/>
  <c r="O4487" i="25"/>
  <c r="O4535" i="25"/>
  <c r="O4577" i="25"/>
  <c r="O4553" i="25"/>
  <c r="O4428" i="25"/>
  <c r="O4752" i="25"/>
  <c r="O4564" i="25"/>
  <c r="O4528" i="25"/>
  <c r="O4384" i="25"/>
  <c r="O4364" i="25"/>
  <c r="O4491" i="25"/>
  <c r="O4454" i="25"/>
  <c r="O4336" i="25"/>
  <c r="O4316" i="25"/>
  <c r="O4473" i="25"/>
  <c r="O4548" i="25"/>
  <c r="O4479" i="25"/>
  <c r="O4312" i="25"/>
  <c r="O4286" i="25"/>
  <c r="O4194" i="25"/>
  <c r="O4140" i="25"/>
  <c r="O4125" i="25"/>
  <c r="O4105" i="25"/>
  <c r="O4399" i="25"/>
  <c r="O4185" i="25"/>
  <c r="O4097" i="25"/>
  <c r="O4086" i="25"/>
  <c r="O4411" i="25"/>
  <c r="O4077" i="25"/>
  <c r="O4017" i="25"/>
  <c r="O3863" i="25"/>
  <c r="O3857" i="25"/>
  <c r="O3832" i="25"/>
  <c r="O3923" i="25"/>
  <c r="O3778" i="25"/>
  <c r="O3743" i="25"/>
  <c r="O3896" i="25"/>
  <c r="O3881" i="25"/>
  <c r="O3748" i="25"/>
  <c r="O3697" i="25"/>
  <c r="O3820" i="25"/>
  <c r="O3712" i="25"/>
  <c r="O3779" i="25"/>
  <c r="O3579" i="25"/>
  <c r="O3659" i="25"/>
  <c r="O3674" i="25"/>
  <c r="O3510" i="25"/>
  <c r="O3676" i="25"/>
  <c r="O3515" i="25"/>
  <c r="O3495" i="25"/>
  <c r="O3467" i="25"/>
  <c r="O3461" i="25"/>
  <c r="O3448" i="25"/>
  <c r="O3384" i="25"/>
  <c r="O3375" i="25"/>
  <c r="O3366" i="25"/>
  <c r="O3273" i="25"/>
  <c r="O3391" i="25"/>
  <c r="O3120" i="25"/>
  <c r="O3478" i="25"/>
  <c r="O3416" i="25"/>
  <c r="O3396" i="25"/>
  <c r="O3084" i="25"/>
  <c r="O3449" i="25"/>
  <c r="O3243" i="25"/>
  <c r="O3191" i="25"/>
  <c r="O3240" i="25"/>
  <c r="O3145" i="25"/>
  <c r="O3237" i="25"/>
  <c r="O3239" i="25"/>
  <c r="O2901" i="25"/>
  <c r="O3079" i="25"/>
  <c r="O3010" i="25"/>
  <c r="O2938" i="25"/>
  <c r="O2932" i="25"/>
  <c r="O3037" i="25"/>
  <c r="O2860" i="25"/>
  <c r="O2845" i="25"/>
  <c r="O2670" i="25"/>
  <c r="O3048" i="25"/>
  <c r="O3029" i="25"/>
  <c r="O3019" i="25"/>
  <c r="O2980" i="25"/>
  <c r="O2971" i="25"/>
  <c r="O2962" i="25"/>
  <c r="O2942" i="25"/>
  <c r="O2910" i="25"/>
  <c r="O3014" i="25"/>
  <c r="O2944" i="25"/>
  <c r="O2908" i="25"/>
  <c r="O2902" i="25"/>
  <c r="O2826" i="25"/>
  <c r="O2968" i="25"/>
  <c r="O2923" i="25"/>
  <c r="O2772" i="25"/>
  <c r="O2941" i="25"/>
  <c r="O3013" i="25"/>
  <c r="O2905" i="25"/>
  <c r="O2811" i="25"/>
  <c r="O2731" i="25"/>
  <c r="O2743" i="25"/>
  <c r="O2684" i="25"/>
  <c r="O2533" i="25"/>
  <c r="O2571" i="25"/>
  <c r="O2709" i="25"/>
  <c r="O2622" i="25"/>
  <c r="O3025" i="25"/>
  <c r="O2685" i="25"/>
  <c r="O2797" i="25"/>
  <c r="O2963" i="25"/>
  <c r="O2697" i="25"/>
  <c r="O2545" i="25"/>
  <c r="O2382" i="25"/>
  <c r="O2548" i="25"/>
  <c r="O2474" i="25"/>
  <c r="O2514" i="25"/>
  <c r="O2489" i="25"/>
  <c r="O2321" i="25"/>
  <c r="O2650" i="25"/>
  <c r="O2557" i="25"/>
  <c r="O2350" i="25"/>
  <c r="O2281" i="25"/>
  <c r="O2245" i="25"/>
  <c r="O2258" i="25"/>
  <c r="O2297" i="25"/>
  <c r="O2267" i="25"/>
  <c r="O2377" i="25"/>
  <c r="O2174" i="25"/>
  <c r="O2151" i="25"/>
  <c r="O2255" i="25"/>
  <c r="O2366" i="25"/>
  <c r="O2145" i="25"/>
  <c r="O2173" i="25"/>
  <c r="O2013" i="25"/>
  <c r="O1985" i="25"/>
  <c r="O1963" i="25"/>
  <c r="O1994" i="25"/>
  <c r="O1852" i="25"/>
  <c r="O2009" i="25"/>
  <c r="O2308" i="25"/>
  <c r="O2055" i="25"/>
  <c r="O1997" i="25"/>
  <c r="O1955" i="25"/>
  <c r="O1951" i="25"/>
  <c r="O1971" i="25"/>
  <c r="O1839" i="25"/>
  <c r="O1827" i="25"/>
  <c r="O1987" i="25"/>
  <c r="O1776" i="25"/>
  <c r="O1757" i="25"/>
  <c r="O1583" i="25"/>
  <c r="O1498" i="25"/>
  <c r="O1378" i="25"/>
  <c r="O1695" i="25"/>
  <c r="O1533" i="25"/>
  <c r="O1625" i="25"/>
  <c r="O1727" i="25"/>
  <c r="O1747" i="25"/>
  <c r="O1824" i="25"/>
  <c r="O1733" i="25"/>
  <c r="O1507" i="25"/>
  <c r="O1685" i="25"/>
  <c r="O1348" i="25"/>
  <c r="O1458" i="25"/>
  <c r="O1376" i="25"/>
  <c r="O1356" i="25"/>
  <c r="O1360" i="25"/>
  <c r="O1318" i="25"/>
  <c r="O1289" i="25"/>
  <c r="O1324" i="25"/>
  <c r="O1415" i="25"/>
  <c r="O1456" i="25"/>
  <c r="O1436" i="25"/>
  <c r="O1101" i="25"/>
  <c r="O1408" i="25"/>
  <c r="O1363" i="25"/>
  <c r="O1432" i="25"/>
  <c r="O1280" i="25"/>
  <c r="O987" i="25"/>
  <c r="O1355" i="25"/>
  <c r="O1241" i="25"/>
  <c r="O1278" i="25"/>
  <c r="O1393" i="25"/>
  <c r="O1328" i="25"/>
  <c r="O1077" i="25"/>
  <c r="O1351" i="25"/>
  <c r="O1049" i="25"/>
  <c r="O1411" i="25"/>
  <c r="O821" i="25"/>
  <c r="O931" i="25"/>
  <c r="O819" i="25"/>
  <c r="O678" i="25"/>
  <c r="O885" i="25"/>
  <c r="O832" i="25"/>
  <c r="O822" i="25"/>
  <c r="O919" i="25"/>
  <c r="O820" i="25"/>
  <c r="O961" i="25"/>
  <c r="O511" i="25"/>
  <c r="O453" i="25"/>
  <c r="O835" i="25"/>
  <c r="O831" i="25"/>
  <c r="O617" i="25"/>
  <c r="O387" i="25"/>
  <c r="O465" i="25"/>
  <c r="O456" i="25"/>
  <c r="O682" i="25"/>
  <c r="O621" i="25"/>
  <c r="O423" i="25"/>
  <c r="O823" i="25"/>
  <c r="O677" i="25"/>
  <c r="O437" i="25"/>
  <c r="O375" i="25"/>
  <c r="O620" i="25"/>
  <c r="O825" i="25"/>
  <c r="O82" i="25"/>
  <c r="O136" i="25"/>
  <c r="O154" i="25"/>
  <c r="O181" i="25"/>
  <c r="O288" i="25"/>
  <c r="O299" i="25"/>
  <c r="O301" i="25"/>
  <c r="O327" i="25"/>
  <c r="O329" i="25"/>
  <c r="O342" i="25"/>
  <c r="O355" i="25"/>
  <c r="O359" i="25"/>
  <c r="O2" i="25"/>
  <c r="O15" i="25"/>
  <c r="O20" i="25"/>
  <c r="O33" i="25"/>
  <c r="O38" i="25"/>
  <c r="O51" i="25"/>
  <c r="O56" i="25"/>
  <c r="O69" i="25"/>
  <c r="O74" i="25"/>
  <c r="O87" i="25"/>
  <c r="O92" i="25"/>
  <c r="O105" i="25"/>
  <c r="O110" i="25"/>
  <c r="O123" i="25"/>
  <c r="O128" i="25"/>
  <c r="O141" i="25"/>
  <c r="O146" i="25"/>
  <c r="O159" i="25"/>
  <c r="O164" i="25"/>
  <c r="O183" i="25"/>
  <c r="O185" i="25"/>
  <c r="O198" i="25"/>
  <c r="O200" i="25"/>
  <c r="O204" i="25"/>
  <c r="O208" i="25"/>
  <c r="O252" i="25"/>
  <c r="O254" i="25"/>
  <c r="O258" i="25"/>
  <c r="O262" i="25"/>
  <c r="O277" i="25"/>
  <c r="O290" i="25"/>
  <c r="O292" i="25"/>
  <c r="O303" i="25"/>
  <c r="O316" i="25"/>
  <c r="O318" i="25"/>
  <c r="O331" i="25"/>
  <c r="O361" i="25"/>
  <c r="O385" i="25"/>
  <c r="O397" i="25"/>
  <c r="O399" i="25"/>
  <c r="O404" i="25"/>
  <c r="O414" i="25"/>
  <c r="O424" i="25"/>
  <c r="O433" i="25"/>
  <c r="O445" i="25"/>
  <c r="O451" i="25"/>
  <c r="O506" i="25"/>
  <c r="O515" i="25"/>
  <c r="O747" i="25"/>
  <c r="O103" i="25"/>
  <c r="O121" i="25"/>
  <c r="O211" i="25"/>
  <c r="O271" i="25"/>
  <c r="O284" i="25"/>
  <c r="O310" i="25"/>
  <c r="O351" i="25"/>
  <c r="O478" i="25"/>
  <c r="O522" i="25"/>
  <c r="O541" i="25"/>
  <c r="O637" i="25"/>
  <c r="O5" i="25"/>
  <c r="O7" i="25"/>
  <c r="O25" i="25"/>
  <c r="O43" i="25"/>
  <c r="O61" i="25"/>
  <c r="O79" i="25"/>
  <c r="O97" i="25"/>
  <c r="O115" i="25"/>
  <c r="O133" i="25"/>
  <c r="O151" i="25"/>
  <c r="O169" i="25"/>
  <c r="O187" i="25"/>
  <c r="O229" i="25"/>
  <c r="O231" i="25"/>
  <c r="O279" i="25"/>
  <c r="O281" i="25"/>
  <c r="O307" i="25"/>
  <c r="O320" i="25"/>
  <c r="O322" i="25"/>
  <c r="O344" i="25"/>
  <c r="O346" i="25"/>
  <c r="O380" i="25"/>
  <c r="O395" i="25"/>
  <c r="O409" i="25"/>
  <c r="O419" i="25"/>
  <c r="O472" i="25"/>
  <c r="O543" i="25"/>
  <c r="O567" i="25"/>
  <c r="O582" i="25"/>
  <c r="O17" i="25"/>
  <c r="O143" i="25"/>
  <c r="O156" i="25"/>
  <c r="O233" i="25"/>
  <c r="O239" i="25"/>
  <c r="O266" i="25"/>
  <c r="O348" i="25"/>
  <c r="O350" i="25"/>
  <c r="O363" i="25"/>
  <c r="O365" i="25"/>
  <c r="O373" i="25"/>
  <c r="O390" i="25"/>
  <c r="O407" i="25"/>
  <c r="O412" i="25"/>
  <c r="O431" i="25"/>
  <c r="O436" i="25"/>
  <c r="O479" i="25"/>
  <c r="O483" i="25"/>
  <c r="O487" i="25"/>
  <c r="O495" i="25"/>
  <c r="O507" i="25"/>
  <c r="O520" i="25"/>
  <c r="O524" i="25"/>
  <c r="O548" i="25"/>
  <c r="O553" i="25"/>
  <c r="O613" i="25"/>
  <c r="O639" i="25"/>
  <c r="O701" i="25"/>
  <c r="O30" i="25"/>
  <c r="O48" i="25"/>
  <c r="O138" i="25"/>
  <c r="O161" i="25"/>
  <c r="O174" i="25"/>
  <c r="O202" i="25"/>
  <c r="O235" i="25"/>
  <c r="O241" i="25"/>
  <c r="O256" i="25"/>
  <c r="O268" i="25"/>
  <c r="O296" i="25"/>
  <c r="O305" i="25"/>
  <c r="O333" i="25"/>
  <c r="O4" i="25"/>
  <c r="O76" i="25"/>
  <c r="O176" i="25"/>
  <c r="O178" i="25"/>
  <c r="O191" i="25"/>
  <c r="O210" i="25"/>
  <c r="O212" i="25"/>
  <c r="O237" i="25"/>
  <c r="O264" i="25"/>
  <c r="O270" i="25"/>
  <c r="O283" i="25"/>
  <c r="O285" i="25"/>
  <c r="O309" i="25"/>
  <c r="O311" i="25"/>
  <c r="O324" i="25"/>
  <c r="O335" i="25"/>
  <c r="O337" i="25"/>
  <c r="O367" i="25"/>
  <c r="O383" i="25"/>
  <c r="O388" i="25"/>
  <c r="O402" i="25"/>
  <c r="O429" i="25"/>
  <c r="O439" i="25"/>
  <c r="O452" i="25"/>
  <c r="O469" i="25"/>
  <c r="O499" i="25"/>
  <c r="O563" i="25"/>
  <c r="O598" i="25"/>
  <c r="O712" i="25"/>
  <c r="O31" i="25"/>
  <c r="O71" i="25"/>
  <c r="O89" i="25"/>
  <c r="O107" i="25"/>
  <c r="O14" i="25"/>
  <c r="O27" i="25"/>
  <c r="O68" i="25"/>
  <c r="O81" i="25"/>
  <c r="O86" i="25"/>
  <c r="O99" i="25"/>
  <c r="O104" i="25"/>
  <c r="O117" i="25"/>
  <c r="O122" i="25"/>
  <c r="O135" i="25"/>
  <c r="O140" i="25"/>
  <c r="O153" i="25"/>
  <c r="O158" i="25"/>
  <c r="O171" i="25"/>
  <c r="O216" i="25"/>
  <c r="O218" i="25"/>
  <c r="O222" i="25"/>
  <c r="O226" i="25"/>
  <c r="O287" i="25"/>
  <c r="O298" i="25"/>
  <c r="O313" i="25"/>
  <c r="O326" i="25"/>
  <c r="O328" i="25"/>
  <c r="O339" i="25"/>
  <c r="O352" i="25"/>
  <c r="O354" i="25"/>
  <c r="O356" i="25"/>
  <c r="O358" i="25"/>
  <c r="O376" i="25"/>
  <c r="O378" i="25"/>
  <c r="O393" i="25"/>
  <c r="O417" i="25"/>
  <c r="O422" i="25"/>
  <c r="O427" i="25"/>
  <c r="O446" i="25"/>
  <c r="O455" i="25"/>
  <c r="O462" i="25"/>
  <c r="O476" i="25"/>
  <c r="O480" i="25"/>
  <c r="O492" i="25"/>
  <c r="O604" i="25"/>
  <c r="O614" i="25"/>
  <c r="O182" i="25"/>
  <c r="O193" i="25"/>
  <c r="O195" i="25"/>
  <c r="O247" i="25"/>
  <c r="O249" i="25"/>
  <c r="O272" i="25"/>
  <c r="O274" i="25"/>
  <c r="O289" i="25"/>
  <c r="O300" i="25"/>
  <c r="O315" i="25"/>
  <c r="O317" i="25"/>
  <c r="O343" i="25"/>
  <c r="O369" i="25"/>
  <c r="O386" i="25"/>
  <c r="O405" i="25"/>
  <c r="O415" i="25"/>
  <c r="O425" i="25"/>
  <c r="O434" i="25"/>
  <c r="O443" i="25"/>
  <c r="O449" i="25"/>
  <c r="O484" i="25"/>
  <c r="O496" i="25"/>
  <c r="O559" i="25"/>
  <c r="O625" i="25"/>
  <c r="O646" i="25"/>
  <c r="O692" i="25"/>
  <c r="O49" i="25"/>
  <c r="O102" i="25"/>
  <c r="O45" i="25"/>
  <c r="O24" i="25"/>
  <c r="O29" i="25"/>
  <c r="O96" i="25"/>
  <c r="O119" i="25"/>
  <c r="O132" i="25"/>
  <c r="O150" i="25"/>
  <c r="O203" i="25"/>
  <c r="O220" i="25"/>
  <c r="O257" i="25"/>
  <c r="O278" i="25"/>
  <c r="O302" i="25"/>
  <c r="O304" i="25"/>
  <c r="O332" i="25"/>
  <c r="O341" i="25"/>
  <c r="O360" i="25"/>
  <c r="O374" i="25"/>
  <c r="O381" i="25"/>
  <c r="O396" i="25"/>
  <c r="O400" i="25"/>
  <c r="O410" i="25"/>
  <c r="O420" i="25"/>
  <c r="O432" i="25"/>
  <c r="O440" i="25"/>
  <c r="O488" i="25"/>
  <c r="O584" i="25"/>
  <c r="O615" i="25"/>
  <c r="O641" i="25"/>
  <c r="O708" i="25"/>
  <c r="O739" i="25"/>
  <c r="O125" i="25"/>
  <c r="O9" i="25"/>
  <c r="O114" i="25"/>
  <c r="O197" i="25"/>
  <c r="O205" i="25"/>
  <c r="O253" i="25"/>
  <c r="O276" i="25"/>
  <c r="O201" i="25"/>
  <c r="O228" i="25"/>
  <c r="O230" i="25"/>
  <c r="O255" i="25"/>
  <c r="O293" i="25"/>
  <c r="O306" i="25"/>
  <c r="O319" i="25"/>
  <c r="O321" i="25"/>
  <c r="O345" i="25"/>
  <c r="O347" i="25"/>
  <c r="O362" i="25"/>
  <c r="O364" i="25"/>
  <c r="O391" i="25"/>
  <c r="O398" i="25"/>
  <c r="O403" i="25"/>
  <c r="O413" i="25"/>
  <c r="O470" i="25"/>
  <c r="O504" i="25"/>
  <c r="O513" i="25"/>
  <c r="O526" i="25"/>
  <c r="O555" i="25"/>
  <c r="O570" i="25"/>
  <c r="O594" i="25"/>
  <c r="O652" i="25"/>
  <c r="O53" i="25"/>
  <c r="O66" i="25"/>
  <c r="O84" i="25"/>
  <c r="O50" i="25"/>
  <c r="O63" i="25"/>
  <c r="O5210" i="25"/>
  <c r="O5138" i="25"/>
  <c r="O5276" i="25"/>
  <c r="O5171" i="25"/>
  <c r="O5155" i="25"/>
  <c r="O5014" i="25"/>
  <c r="O5139" i="25"/>
  <c r="O5015" i="25"/>
  <c r="O4900" i="25"/>
  <c r="O4980" i="25"/>
  <c r="O4852" i="25"/>
  <c r="O5034" i="25"/>
  <c r="O4757" i="25"/>
  <c r="O4897" i="25"/>
  <c r="O4816" i="25"/>
  <c r="O4857" i="25"/>
  <c r="O4773" i="25"/>
  <c r="O4505" i="25"/>
  <c r="O4728" i="25"/>
  <c r="O4485" i="25"/>
  <c r="O4527" i="25"/>
  <c r="O4551" i="25"/>
  <c r="O4416" i="25"/>
  <c r="O4566" i="25"/>
  <c r="O4431" i="25"/>
  <c r="O4333" i="25"/>
  <c r="O4507" i="25"/>
  <c r="O4435" i="25"/>
  <c r="O4340" i="25"/>
  <c r="O4309" i="25"/>
  <c r="O4498" i="25"/>
  <c r="O4418" i="25"/>
  <c r="O4392" i="25"/>
  <c r="O4372" i="25"/>
  <c r="O4332" i="25"/>
  <c r="O4467" i="25"/>
  <c r="O4170" i="25"/>
  <c r="O4145" i="25"/>
  <c r="O4166" i="25"/>
  <c r="O4141" i="25"/>
  <c r="O4128" i="25"/>
  <c r="O4417" i="25"/>
  <c r="O4063" i="25"/>
  <c r="O4036" i="25"/>
  <c r="O4060" i="25"/>
  <c r="O3917" i="25"/>
  <c r="O3998" i="25"/>
  <c r="O4052" i="25"/>
  <c r="O4037" i="25"/>
  <c r="O4029" i="25"/>
  <c r="O3841" i="25"/>
  <c r="O4044" i="25"/>
  <c r="O3999" i="25"/>
  <c r="O3725" i="25"/>
  <c r="O3704" i="25"/>
  <c r="O3860" i="25"/>
  <c r="O4026" i="25"/>
  <c r="O3722" i="25"/>
  <c r="O3701" i="25"/>
  <c r="O3800" i="25"/>
  <c r="O3649" i="25"/>
  <c r="O3616" i="25"/>
  <c r="O3429" i="25"/>
  <c r="O3626" i="25"/>
  <c r="O3486" i="25"/>
  <c r="O3477" i="25"/>
  <c r="O3385" i="25"/>
  <c r="O3383" i="25"/>
  <c r="O3354" i="25"/>
  <c r="O3464" i="25"/>
  <c r="O3217" i="25"/>
  <c r="O3483" i="25"/>
  <c r="O3397" i="25"/>
  <c r="O3333" i="25"/>
  <c r="O3297" i="25"/>
  <c r="O3261" i="25"/>
  <c r="O3425" i="25"/>
  <c r="O3487" i="25"/>
  <c r="O3262" i="25"/>
  <c r="O3255" i="25"/>
  <c r="O3061" i="25"/>
  <c r="O3049" i="25"/>
  <c r="O3085" i="25"/>
  <c r="O3083" i="25"/>
  <c r="O2974" i="25"/>
  <c r="O2965" i="25"/>
  <c r="O2956" i="25"/>
  <c r="O2947" i="25"/>
  <c r="O2926" i="25"/>
  <c r="O2872" i="25"/>
  <c r="O2870" i="25"/>
  <c r="O2864" i="25"/>
  <c r="O2847" i="25"/>
  <c r="O2838" i="25"/>
  <c r="O2827" i="25"/>
  <c r="O2816" i="25"/>
  <c r="O2899" i="25"/>
  <c r="O2854" i="25"/>
  <c r="O3072" i="25"/>
  <c r="O3022" i="25"/>
  <c r="O2998" i="25"/>
  <c r="O2989" i="25"/>
  <c r="O2922" i="25"/>
  <c r="O2897" i="25"/>
  <c r="O2889" i="25"/>
  <c r="O2858" i="25"/>
  <c r="O2852" i="25"/>
  <c r="O2836" i="25"/>
  <c r="O2825" i="25"/>
  <c r="O2814" i="25"/>
  <c r="O2802" i="25"/>
  <c r="O2790" i="25"/>
  <c r="O2778" i="25"/>
  <c r="O2766" i="25"/>
  <c r="O2754" i="25"/>
  <c r="O2742" i="25"/>
  <c r="O2730" i="25"/>
  <c r="O2718" i="25"/>
  <c r="O2706" i="25"/>
  <c r="O2694" i="25"/>
  <c r="O2682" i="25"/>
  <c r="O3055" i="25"/>
  <c r="O3034" i="25"/>
  <c r="O2887" i="25"/>
  <c r="O3104" i="25"/>
  <c r="O3007" i="25"/>
  <c r="O2953" i="25"/>
  <c r="O2885" i="25"/>
  <c r="O2877" i="25"/>
  <c r="O2850" i="25"/>
  <c r="O2841" i="25"/>
  <c r="O2830" i="25"/>
  <c r="O2821" i="25"/>
  <c r="O2812" i="25"/>
  <c r="O2800" i="25"/>
  <c r="O3060" i="25"/>
  <c r="O3031" i="25"/>
  <c r="O3002" i="25"/>
  <c r="O2993" i="25"/>
  <c r="O2906" i="25"/>
  <c r="O2875" i="25"/>
  <c r="O2869" i="25"/>
  <c r="O2867" i="25"/>
  <c r="O2839" i="25"/>
  <c r="O2828" i="25"/>
  <c r="O2819" i="25"/>
  <c r="O2805" i="25"/>
  <c r="O2793" i="25"/>
  <c r="O2781" i="25"/>
  <c r="O2769" i="25"/>
  <c r="O3016" i="25"/>
  <c r="O3004" i="25"/>
  <c r="O2995" i="25"/>
  <c r="O3047" i="25"/>
  <c r="O3028" i="25"/>
  <c r="O2986" i="25"/>
  <c r="O2975" i="25"/>
  <c r="O2966" i="25"/>
  <c r="O2957" i="25"/>
  <c r="O2948" i="25"/>
  <c r="O2935" i="25"/>
  <c r="O2925" i="25"/>
  <c r="O2898" i="25"/>
  <c r="O2890" i="25"/>
  <c r="O2863" i="25"/>
  <c r="O2857" i="25"/>
  <c r="O2855" i="25"/>
  <c r="O2846" i="25"/>
  <c r="O2837" i="25"/>
  <c r="O2815" i="25"/>
  <c r="O2803" i="25"/>
  <c r="O2977" i="25"/>
  <c r="O2959" i="25"/>
  <c r="O2950" i="25"/>
  <c r="O2917" i="25"/>
  <c r="O2808" i="25"/>
  <c r="O2796" i="25"/>
  <c r="O2784" i="25"/>
  <c r="O2760" i="25"/>
  <c r="O2748" i="25"/>
  <c r="O2736" i="25"/>
  <c r="O2724" i="25"/>
  <c r="O2878" i="25"/>
  <c r="O2851" i="25"/>
  <c r="O3073" i="25"/>
  <c r="O3001" i="25"/>
  <c r="O2992" i="25"/>
  <c r="O2911" i="25"/>
  <c r="O2776" i="25"/>
  <c r="O2767" i="25"/>
  <c r="O2719" i="25"/>
  <c r="O2701" i="25"/>
  <c r="O2972" i="25"/>
  <c r="O2909" i="25"/>
  <c r="O2799" i="25"/>
  <c r="O2787" i="25"/>
  <c r="O2773" i="25"/>
  <c r="O2770" i="25"/>
  <c r="O2764" i="25"/>
  <c r="O2712" i="25"/>
  <c r="O2710" i="25"/>
  <c r="O2680" i="25"/>
  <c r="O2646" i="25"/>
  <c r="O2619" i="25"/>
  <c r="O2617" i="25"/>
  <c r="O2615" i="25"/>
  <c r="O2604" i="25"/>
  <c r="O2595" i="25"/>
  <c r="O2586" i="25"/>
  <c r="O2575" i="25"/>
  <c r="O2564" i="25"/>
  <c r="O2553" i="25"/>
  <c r="O2761" i="25"/>
  <c r="O2721" i="25"/>
  <c r="O2703" i="25"/>
  <c r="O2688" i="25"/>
  <c r="O2686" i="25"/>
  <c r="O2644" i="25"/>
  <c r="O2613" i="25"/>
  <c r="O2602" i="25"/>
  <c r="O2593" i="25"/>
  <c r="O2584" i="25"/>
  <c r="O2573" i="25"/>
  <c r="O2542" i="25"/>
  <c r="O2733" i="25"/>
  <c r="O2692" i="25"/>
  <c r="O2661" i="25"/>
  <c r="O2636" i="25"/>
  <c r="O2591" i="25"/>
  <c r="O2580" i="25"/>
  <c r="O2562" i="25"/>
  <c r="O2551" i="25"/>
  <c r="O2531" i="25"/>
  <c r="O2524" i="25"/>
  <c r="O3067" i="25"/>
  <c r="O2945" i="25"/>
  <c r="O2874" i="25"/>
  <c r="O2849" i="25"/>
  <c r="O2775" i="25"/>
  <c r="O2745" i="25"/>
  <c r="O2665" i="25"/>
  <c r="O2634" i="25"/>
  <c r="O2589" i="25"/>
  <c r="O2529" i="25"/>
  <c r="O2763" i="25"/>
  <c r="O2755" i="25"/>
  <c r="O2728" i="25"/>
  <c r="O2707" i="25"/>
  <c r="O2700" i="25"/>
  <c r="O2698" i="25"/>
  <c r="O2673" i="25"/>
  <c r="O2671" i="25"/>
  <c r="O2669" i="25"/>
  <c r="O2667" i="25"/>
  <c r="O2657" i="25"/>
  <c r="O2649" i="25"/>
  <c r="O2632" i="25"/>
  <c r="O2624" i="25"/>
  <c r="O2609" i="25"/>
  <c r="O2567" i="25"/>
  <c r="O2903" i="25"/>
  <c r="O2725" i="25"/>
  <c r="O2565" i="25"/>
  <c r="O3056" i="25"/>
  <c r="O3035" i="25"/>
  <c r="O2954" i="25"/>
  <c r="O2829" i="25"/>
  <c r="O2752" i="25"/>
  <c r="O2737" i="25"/>
  <c r="O2720" i="25"/>
  <c r="O2713" i="25"/>
  <c r="O2683" i="25"/>
  <c r="O2681" i="25"/>
  <c r="O2677" i="25"/>
  <c r="O2645" i="25"/>
  <c r="O2620" i="25"/>
  <c r="O2614" i="25"/>
  <c r="O2605" i="25"/>
  <c r="O2596" i="25"/>
  <c r="O2585" i="25"/>
  <c r="O2818" i="25"/>
  <c r="O2791" i="25"/>
  <c r="O2757" i="25"/>
  <c r="O2749" i="25"/>
  <c r="O2732" i="25"/>
  <c r="O2689" i="25"/>
  <c r="O2637" i="25"/>
  <c r="O2603" i="25"/>
  <c r="O2592" i="25"/>
  <c r="O2583" i="25"/>
  <c r="O2574" i="25"/>
  <c r="O2563" i="25"/>
  <c r="O2552" i="25"/>
  <c r="O2543" i="25"/>
  <c r="O2532" i="25"/>
  <c r="O2525" i="25"/>
  <c r="O2983" i="25"/>
  <c r="O2866" i="25"/>
  <c r="O2788" i="25"/>
  <c r="O2601" i="25"/>
  <c r="O2541" i="25"/>
  <c r="O2785" i="25"/>
  <c r="O2625" i="25"/>
  <c r="O2658" i="25"/>
  <c r="O2610" i="25"/>
  <c r="O2588" i="25"/>
  <c r="O2539" i="25"/>
  <c r="O2501" i="25"/>
  <c r="O2492" i="25"/>
  <c r="O2465" i="25"/>
  <c r="O2456" i="25"/>
  <c r="O2450" i="25"/>
  <c r="O2508" i="25"/>
  <c r="O2472" i="25"/>
  <c r="O2425" i="25"/>
  <c r="O2423" i="25"/>
  <c r="O2371" i="25"/>
  <c r="O2362" i="25"/>
  <c r="O2353" i="25"/>
  <c r="O2342" i="25"/>
  <c r="O2330" i="25"/>
  <c r="O2652" i="25"/>
  <c r="O2629" i="25"/>
  <c r="O2519" i="25"/>
  <c r="O2512" i="25"/>
  <c r="O2510" i="25"/>
  <c r="O2476" i="25"/>
  <c r="O2441" i="25"/>
  <c r="O2380" i="25"/>
  <c r="O2623" i="25"/>
  <c r="O2566" i="25"/>
  <c r="O2535" i="25"/>
  <c r="O2478" i="25"/>
  <c r="O2439" i="25"/>
  <c r="O2418" i="25"/>
  <c r="O2416" i="25"/>
  <c r="O2408" i="25"/>
  <c r="O2358" i="25"/>
  <c r="O2347" i="25"/>
  <c r="O2340" i="25"/>
  <c r="O2516" i="25"/>
  <c r="O2480" i="25"/>
  <c r="O2453" i="25"/>
  <c r="O2437" i="25"/>
  <c r="O2414" i="25"/>
  <c r="O2404" i="25"/>
  <c r="O2389" i="25"/>
  <c r="O2378" i="25"/>
  <c r="O2356" i="25"/>
  <c r="O2345" i="25"/>
  <c r="O2309" i="25"/>
  <c r="O2779" i="25"/>
  <c r="O2599" i="25"/>
  <c r="O2523" i="25"/>
  <c r="O2496" i="25"/>
  <c r="O2460" i="25"/>
  <c r="O2451" i="25"/>
  <c r="O2396" i="25"/>
  <c r="O2387" i="25"/>
  <c r="O2376" i="25"/>
  <c r="O2338" i="25"/>
  <c r="O2326" i="25"/>
  <c r="O2314" i="25"/>
  <c r="O2302" i="25"/>
  <c r="O2290" i="25"/>
  <c r="O2278" i="25"/>
  <c r="O2544" i="25"/>
  <c r="O2500" i="25"/>
  <c r="O2498" i="25"/>
  <c r="O2464" i="25"/>
  <c r="O2462" i="25"/>
  <c r="O2428" i="25"/>
  <c r="O2577" i="25"/>
  <c r="O2528" i="25"/>
  <c r="O2502" i="25"/>
  <c r="O2466" i="25"/>
  <c r="O2432" i="25"/>
  <c r="O2426" i="25"/>
  <c r="O2424" i="25"/>
  <c r="O2392" i="25"/>
  <c r="O2381" i="25"/>
  <c r="O2372" i="25"/>
  <c r="O2751" i="25"/>
  <c r="O2746" i="25"/>
  <c r="O2520" i="25"/>
  <c r="O2513" i="25"/>
  <c r="O2504" i="25"/>
  <c r="O2477" i="25"/>
  <c r="O2475" i="25"/>
  <c r="O2468" i="25"/>
  <c r="O2417" i="25"/>
  <c r="O2370" i="25"/>
  <c r="O2359" i="25"/>
  <c r="O2341" i="25"/>
  <c r="O2329" i="25"/>
  <c r="O2317" i="25"/>
  <c r="O2305" i="25"/>
  <c r="O2293" i="25"/>
  <c r="O2269" i="25"/>
  <c r="O2257" i="25"/>
  <c r="O2233" i="25"/>
  <c r="O2221" i="25"/>
  <c r="O2209" i="25"/>
  <c r="O2197" i="25"/>
  <c r="O2185" i="25"/>
  <c r="O2631" i="25"/>
  <c r="O2440" i="25"/>
  <c r="O2405" i="25"/>
  <c r="O2368" i="25"/>
  <c r="O2536" i="25"/>
  <c r="O2488" i="25"/>
  <c r="O2486" i="25"/>
  <c r="O2438" i="25"/>
  <c r="O2355" i="25"/>
  <c r="O2318" i="25"/>
  <c r="O2222" i="25"/>
  <c r="O2668" i="25"/>
  <c r="O2363" i="25"/>
  <c r="O2300" i="25"/>
  <c r="O2231" i="25"/>
  <c r="O2201" i="25"/>
  <c r="O2159" i="25"/>
  <c r="O2157" i="25"/>
  <c r="O2146" i="25"/>
  <c r="O2135" i="25"/>
  <c r="O2124" i="25"/>
  <c r="O2454" i="25"/>
  <c r="O2403" i="25"/>
  <c r="O2294" i="25"/>
  <c r="O2288" i="25"/>
  <c r="O2285" i="25"/>
  <c r="O2240" i="25"/>
  <c r="O2324" i="25"/>
  <c r="O2282" i="25"/>
  <c r="O2242" i="25"/>
  <c r="O2211" i="25"/>
  <c r="O2207" i="25"/>
  <c r="O2186" i="25"/>
  <c r="O2180" i="25"/>
  <c r="O2386" i="25"/>
  <c r="O2336" i="25"/>
  <c r="O2276" i="25"/>
  <c r="O2246" i="25"/>
  <c r="O2162" i="25"/>
  <c r="O2149" i="25"/>
  <c r="O2522" i="25"/>
  <c r="O2332" i="25"/>
  <c r="O2320" i="25"/>
  <c r="O2296" i="25"/>
  <c r="O2217" i="25"/>
  <c r="O2198" i="25"/>
  <c r="O2306" i="25"/>
  <c r="O2284" i="25"/>
  <c r="O2264" i="25"/>
  <c r="O2228" i="25"/>
  <c r="O2192" i="25"/>
  <c r="O2125" i="25"/>
  <c r="O2490" i="25"/>
  <c r="O2452" i="25"/>
  <c r="O2395" i="25"/>
  <c r="O2344" i="25"/>
  <c r="O2312" i="25"/>
  <c r="O2266" i="25"/>
  <c r="O2230" i="25"/>
  <c r="O2158" i="25"/>
  <c r="O2107" i="25"/>
  <c r="O2352" i="25"/>
  <c r="O2270" i="25"/>
  <c r="O2234" i="25"/>
  <c r="O2210" i="25"/>
  <c r="O2204" i="25"/>
  <c r="O2252" i="25"/>
  <c r="O2429" i="25"/>
  <c r="O2193" i="25"/>
  <c r="O2169" i="25"/>
  <c r="O2101" i="25"/>
  <c r="O2092" i="25"/>
  <c r="O2083" i="25"/>
  <c r="O2074" i="25"/>
  <c r="O2065" i="25"/>
  <c r="O2056" i="25"/>
  <c r="O2037" i="25"/>
  <c r="O2035" i="25"/>
  <c r="O2033" i="25"/>
  <c r="O2021" i="25"/>
  <c r="O2019" i="25"/>
  <c r="O2017" i="25"/>
  <c r="O2015" i="25"/>
  <c r="O1996" i="25"/>
  <c r="O1974" i="25"/>
  <c r="O1952" i="25"/>
  <c r="O1943" i="25"/>
  <c r="O1934" i="25"/>
  <c r="O1923" i="25"/>
  <c r="O1907" i="25"/>
  <c r="O1895" i="25"/>
  <c r="O1883" i="25"/>
  <c r="O1871" i="25"/>
  <c r="O2117" i="25"/>
  <c r="O2109" i="25"/>
  <c r="O2085" i="25"/>
  <c r="O2067" i="25"/>
  <c r="O2041" i="25"/>
  <c r="O2011" i="25"/>
  <c r="O1983" i="25"/>
  <c r="O1941" i="25"/>
  <c r="O1930" i="25"/>
  <c r="O1921" i="25"/>
  <c r="O1912" i="25"/>
  <c r="O1900" i="25"/>
  <c r="O1888" i="25"/>
  <c r="O1876" i="25"/>
  <c r="O1864" i="25"/>
  <c r="O1840" i="25"/>
  <c r="O1828" i="25"/>
  <c r="O1816" i="25"/>
  <c r="O1804" i="25"/>
  <c r="O1792" i="25"/>
  <c r="O1780" i="25"/>
  <c r="O1768" i="25"/>
  <c r="O1756" i="25"/>
  <c r="O1744" i="25"/>
  <c r="O1732" i="25"/>
  <c r="O1720" i="25"/>
  <c r="O1708" i="25"/>
  <c r="O2254" i="25"/>
  <c r="O2103" i="25"/>
  <c r="O2043" i="25"/>
  <c r="O2007" i="25"/>
  <c r="O2005" i="25"/>
  <c r="O2003" i="25"/>
  <c r="O2001" i="25"/>
  <c r="O1990" i="25"/>
  <c r="O1981" i="25"/>
  <c r="O1972" i="25"/>
  <c r="O1961" i="25"/>
  <c r="O1950" i="25"/>
  <c r="O1939" i="25"/>
  <c r="O1928" i="25"/>
  <c r="O1919" i="25"/>
  <c r="O1905" i="25"/>
  <c r="O1893" i="25"/>
  <c r="O1881" i="25"/>
  <c r="O1869" i="25"/>
  <c r="O1857" i="25"/>
  <c r="O1845" i="25"/>
  <c r="O1833" i="25"/>
  <c r="O1821" i="25"/>
  <c r="O1809" i="25"/>
  <c r="O1797" i="25"/>
  <c r="O1785" i="25"/>
  <c r="O1773" i="25"/>
  <c r="O1761" i="25"/>
  <c r="O1749" i="25"/>
  <c r="O1737" i="25"/>
  <c r="O1725" i="25"/>
  <c r="O1713" i="25"/>
  <c r="O1701" i="25"/>
  <c r="O1689" i="25"/>
  <c r="O1677" i="25"/>
  <c r="O2168" i="25"/>
  <c r="O2131" i="25"/>
  <c r="O2127" i="25"/>
  <c r="O2049" i="25"/>
  <c r="O2047" i="25"/>
  <c r="O1999" i="25"/>
  <c r="O2292" i="25"/>
  <c r="O2111" i="25"/>
  <c r="O2098" i="25"/>
  <c r="O2089" i="25"/>
  <c r="O2080" i="25"/>
  <c r="O2071" i="25"/>
  <c r="O2062" i="25"/>
  <c r="O2053" i="25"/>
  <c r="O2024" i="25"/>
  <c r="O1977" i="25"/>
  <c r="O1966" i="25"/>
  <c r="O1957" i="25"/>
  <c r="O1948" i="25"/>
  <c r="O2091" i="25"/>
  <c r="O2073" i="25"/>
  <c r="O2014" i="25"/>
  <c r="O1986" i="25"/>
  <c r="O1975" i="25"/>
  <c r="O1964" i="25"/>
  <c r="O1946" i="25"/>
  <c r="O1935" i="25"/>
  <c r="O1908" i="25"/>
  <c r="O1896" i="25"/>
  <c r="O1884" i="25"/>
  <c r="O1872" i="25"/>
  <c r="O1860" i="25"/>
  <c r="O2216" i="25"/>
  <c r="O2171" i="25"/>
  <c r="O2161" i="25"/>
  <c r="O2126" i="25"/>
  <c r="O2119" i="25"/>
  <c r="O2116" i="25"/>
  <c r="O2038" i="25"/>
  <c r="O2036" i="25"/>
  <c r="O1953" i="25"/>
  <c r="O1942" i="25"/>
  <c r="O1933" i="25"/>
  <c r="O1924" i="25"/>
  <c r="O1913" i="25"/>
  <c r="O1901" i="25"/>
  <c r="O1889" i="25"/>
  <c r="O1877" i="25"/>
  <c r="O1865" i="25"/>
  <c r="O1853" i="25"/>
  <c r="O1841" i="25"/>
  <c r="O1829" i="25"/>
  <c r="O1817" i="25"/>
  <c r="O1805" i="25"/>
  <c r="O1793" i="25"/>
  <c r="O1781" i="25"/>
  <c r="O1769" i="25"/>
  <c r="O2137" i="25"/>
  <c r="O2122" i="25"/>
  <c r="O2095" i="25"/>
  <c r="O2077" i="25"/>
  <c r="O2059" i="25"/>
  <c r="O2010" i="25"/>
  <c r="O2000" i="25"/>
  <c r="O1991" i="25"/>
  <c r="O1982" i="25"/>
  <c r="O1929" i="25"/>
  <c r="O1918" i="25"/>
  <c r="O1911" i="25"/>
  <c r="O1899" i="25"/>
  <c r="O1887" i="25"/>
  <c r="O1875" i="25"/>
  <c r="O1863" i="25"/>
  <c r="O1851" i="25"/>
  <c r="O2170" i="25"/>
  <c r="O2097" i="25"/>
  <c r="O2079" i="25"/>
  <c r="O2061" i="25"/>
  <c r="O1927" i="25"/>
  <c r="O2189" i="25"/>
  <c r="O2148" i="25"/>
  <c r="O2140" i="25"/>
  <c r="O2029" i="25"/>
  <c r="O2025" i="25"/>
  <c r="O2081" i="25"/>
  <c r="O1954" i="25"/>
  <c r="O1902" i="25"/>
  <c r="O1823" i="25"/>
  <c r="O1799" i="25"/>
  <c r="O1647" i="25"/>
  <c r="O1645" i="25"/>
  <c r="O1643" i="25"/>
  <c r="O1641" i="25"/>
  <c r="O1612" i="25"/>
  <c r="O1608" i="25"/>
  <c r="O1604" i="25"/>
  <c r="O1581" i="25"/>
  <c r="O1555" i="25"/>
  <c r="O1544" i="25"/>
  <c r="O1510" i="25"/>
  <c r="O1486" i="25"/>
  <c r="O1474" i="25"/>
  <c r="O1462" i="25"/>
  <c r="O1450" i="25"/>
  <c r="O1438" i="25"/>
  <c r="O1426" i="25"/>
  <c r="O1414" i="25"/>
  <c r="O1402" i="25"/>
  <c r="O1390" i="25"/>
  <c r="O1366" i="25"/>
  <c r="O1925" i="25"/>
  <c r="O1812" i="25"/>
  <c r="O1788" i="25"/>
  <c r="O1739" i="25"/>
  <c r="O1721" i="25"/>
  <c r="O1697" i="25"/>
  <c r="O1637" i="25"/>
  <c r="O1577" i="25"/>
  <c r="O1553" i="25"/>
  <c r="O2023" i="25"/>
  <c r="O1847" i="25"/>
  <c r="O1837" i="25"/>
  <c r="O1771" i="25"/>
  <c r="O1759" i="25"/>
  <c r="O1723" i="25"/>
  <c r="O1719" i="25"/>
  <c r="O1710" i="25"/>
  <c r="O1699" i="25"/>
  <c r="O1693" i="25"/>
  <c r="O1676" i="25"/>
  <c r="O1674" i="25"/>
  <c r="O1672" i="25"/>
  <c r="O1668" i="25"/>
  <c r="O1664" i="25"/>
  <c r="O1635" i="25"/>
  <c r="O1633" i="25"/>
  <c r="O1631" i="25"/>
  <c r="O1629" i="25"/>
  <c r="O1600" i="25"/>
  <c r="O1592" i="25"/>
  <c r="O1524" i="25"/>
  <c r="O1508" i="25"/>
  <c r="O1496" i="25"/>
  <c r="O1484" i="25"/>
  <c r="O1472" i="25"/>
  <c r="O1460" i="25"/>
  <c r="O1448" i="25"/>
  <c r="O1745" i="25"/>
  <c r="O1617" i="25"/>
  <c r="O1569" i="25"/>
  <c r="O1529" i="25"/>
  <c r="O2063" i="25"/>
  <c r="O1914" i="25"/>
  <c r="O1890" i="25"/>
  <c r="O1803" i="25"/>
  <c r="O1763" i="25"/>
  <c r="O1736" i="25"/>
  <c r="O1716" i="25"/>
  <c r="O1705" i="25"/>
  <c r="O1688" i="25"/>
  <c r="O1686" i="25"/>
  <c r="O1684" i="25"/>
  <c r="O1650" i="25"/>
  <c r="O1615" i="25"/>
  <c r="O1613" i="25"/>
  <c r="O1849" i="25"/>
  <c r="O1836" i="25"/>
  <c r="O1819" i="25"/>
  <c r="O1811" i="25"/>
  <c r="O1795" i="25"/>
  <c r="O1775" i="25"/>
  <c r="O1709" i="25"/>
  <c r="O1707" i="25"/>
  <c r="O1648" i="25"/>
  <c r="O1644" i="25"/>
  <c r="O1640" i="25"/>
  <c r="O1611" i="25"/>
  <c r="O1609" i="25"/>
  <c r="O1607" i="25"/>
  <c r="O1605" i="25"/>
  <c r="O1580" i="25"/>
  <c r="O1565" i="25"/>
  <c r="O1554" i="25"/>
  <c r="O1545" i="25"/>
  <c r="O1536" i="25"/>
  <c r="O1527" i="25"/>
  <c r="O2099" i="25"/>
  <c r="O1859" i="25"/>
  <c r="O1800" i="25"/>
  <c r="O1787" i="25"/>
  <c r="O1673" i="25"/>
  <c r="O1601" i="25"/>
  <c r="O2104" i="25"/>
  <c r="O2031" i="25"/>
  <c r="O1866" i="25"/>
  <c r="O1782" i="25"/>
  <c r="O1777" i="25"/>
  <c r="O1758" i="25"/>
  <c r="O1731" i="25"/>
  <c r="O1722" i="25"/>
  <c r="O1711" i="25"/>
  <c r="O1700" i="25"/>
  <c r="O1698" i="25"/>
  <c r="O1696" i="25"/>
  <c r="O1675" i="25"/>
  <c r="O1671" i="25"/>
  <c r="O1669" i="25"/>
  <c r="O1667" i="25"/>
  <c r="O1665" i="25"/>
  <c r="O1593" i="25"/>
  <c r="O1541" i="25"/>
  <c r="O1751" i="25"/>
  <c r="O1663" i="25"/>
  <c r="O1661" i="25"/>
  <c r="O1626" i="25"/>
  <c r="O1591" i="25"/>
  <c r="O1589" i="25"/>
  <c r="O1572" i="25"/>
  <c r="O1561" i="25"/>
  <c r="O1530" i="25"/>
  <c r="O1521" i="25"/>
  <c r="O1495" i="25"/>
  <c r="O1483" i="25"/>
  <c r="O1471" i="25"/>
  <c r="O1459" i="25"/>
  <c r="O1965" i="25"/>
  <c r="O1945" i="25"/>
  <c r="O1936" i="25"/>
  <c r="O1878" i="25"/>
  <c r="O1848" i="25"/>
  <c r="O1835" i="25"/>
  <c r="O1653" i="25"/>
  <c r="O1585" i="25"/>
  <c r="O1354" i="25"/>
  <c r="O1306" i="25"/>
  <c r="O1300" i="25"/>
  <c r="O1250" i="25"/>
  <c r="O1246" i="25"/>
  <c r="O1213" i="25"/>
  <c r="O1211" i="25"/>
  <c r="O1178" i="25"/>
  <c r="O1176" i="25"/>
  <c r="O1174" i="25"/>
  <c r="O1141" i="25"/>
  <c r="O1139" i="25"/>
  <c r="O1128" i="25"/>
  <c r="O1119" i="25"/>
  <c r="O1108" i="25"/>
  <c r="O1099" i="25"/>
  <c r="O1088" i="25"/>
  <c r="O1683" i="25"/>
  <c r="O1528" i="25"/>
  <c r="O1504" i="25"/>
  <c r="O1494" i="25"/>
  <c r="O1481" i="25"/>
  <c r="O1468" i="25"/>
  <c r="O1444" i="25"/>
  <c r="O1421" i="25"/>
  <c r="O1412" i="25"/>
  <c r="O1403" i="25"/>
  <c r="O1385" i="25"/>
  <c r="O1367" i="25"/>
  <c r="O1352" i="25"/>
  <c r="O1350" i="25"/>
  <c r="O1331" i="25"/>
  <c r="O1327" i="25"/>
  <c r="O1240" i="25"/>
  <c r="O1168" i="25"/>
  <c r="O1566" i="25"/>
  <c r="O1517" i="25"/>
  <c r="O1433" i="25"/>
  <c r="O1234" i="25"/>
  <c r="O1162" i="25"/>
  <c r="O1557" i="25"/>
  <c r="O1548" i="25"/>
  <c r="O1487" i="25"/>
  <c r="O1446" i="25"/>
  <c r="O1423" i="25"/>
  <c r="O1405" i="25"/>
  <c r="O1396" i="25"/>
  <c r="O1387" i="25"/>
  <c r="O1369" i="25"/>
  <c r="O1337" i="25"/>
  <c r="O1312" i="25"/>
  <c r="O1267" i="25"/>
  <c r="O1265" i="25"/>
  <c r="O1232" i="25"/>
  <c r="O1230" i="25"/>
  <c r="O1228" i="25"/>
  <c r="O1195" i="25"/>
  <c r="O1193" i="25"/>
  <c r="O1687" i="25"/>
  <c r="O1651" i="25"/>
  <c r="O1584" i="25"/>
  <c r="O1435" i="25"/>
  <c r="O1222" i="25"/>
  <c r="O1150" i="25"/>
  <c r="O1029" i="25"/>
  <c r="O1587" i="25"/>
  <c r="O1516" i="25"/>
  <c r="O1506" i="25"/>
  <c r="O1493" i="25"/>
  <c r="O1480" i="25"/>
  <c r="O1470" i="25"/>
  <c r="O1451" i="25"/>
  <c r="O1409" i="25"/>
  <c r="O1400" i="25"/>
  <c r="O1391" i="25"/>
  <c r="O1373" i="25"/>
  <c r="O1364" i="25"/>
  <c r="O1345" i="25"/>
  <c r="O1297" i="25"/>
  <c r="O1255" i="25"/>
  <c r="O1253" i="25"/>
  <c r="O1220" i="25"/>
  <c r="O1218" i="25"/>
  <c r="O1216" i="25"/>
  <c r="O1681" i="25"/>
  <c r="O1614" i="25"/>
  <c r="O1556" i="25"/>
  <c r="O1547" i="25"/>
  <c r="O1457" i="25"/>
  <c r="O1330" i="25"/>
  <c r="O1282" i="25"/>
  <c r="O1210" i="25"/>
  <c r="O1138" i="25"/>
  <c r="O1005" i="25"/>
  <c r="O1445" i="25"/>
  <c r="O1270" i="25"/>
  <c r="O1198" i="25"/>
  <c r="O1764" i="25"/>
  <c r="O1715" i="25"/>
  <c r="O1649" i="25"/>
  <c r="O1505" i="25"/>
  <c r="O1492" i="25"/>
  <c r="O1482" i="25"/>
  <c r="O1469" i="25"/>
  <c r="O1439" i="25"/>
  <c r="O1434" i="25"/>
  <c r="O1424" i="25"/>
  <c r="O1397" i="25"/>
  <c r="O1388" i="25"/>
  <c r="O1379" i="25"/>
  <c r="O1361" i="25"/>
  <c r="O1342" i="25"/>
  <c r="O1336" i="25"/>
  <c r="O1313" i="25"/>
  <c r="O1294" i="25"/>
  <c r="O1288" i="25"/>
  <c r="O1268" i="25"/>
  <c r="O1266" i="25"/>
  <c r="O1264" i="25"/>
  <c r="O1231" i="25"/>
  <c r="O1229" i="25"/>
  <c r="O1196" i="25"/>
  <c r="O1194" i="25"/>
  <c r="O1192" i="25"/>
  <c r="O1753" i="25"/>
  <c r="O1537" i="25"/>
  <c r="O1447" i="25"/>
  <c r="O1258" i="25"/>
  <c r="O1186" i="25"/>
  <c r="O1791" i="25"/>
  <c r="O1567" i="25"/>
  <c r="O1511" i="25"/>
  <c r="O1475" i="25"/>
  <c r="O1417" i="25"/>
  <c r="O1399" i="25"/>
  <c r="O1381" i="25"/>
  <c r="O1372" i="25"/>
  <c r="O1321" i="25"/>
  <c r="O1160" i="25"/>
  <c r="O1147" i="25"/>
  <c r="O1114" i="25"/>
  <c r="O1109" i="25"/>
  <c r="O969" i="25"/>
  <c r="O1463" i="25"/>
  <c r="O1144" i="25"/>
  <c r="O1104" i="25"/>
  <c r="O1074" i="25"/>
  <c r="O1060" i="25"/>
  <c r="O1053" i="25"/>
  <c r="O1037" i="25"/>
  <c r="O1030" i="25"/>
  <c r="O1028" i="25"/>
  <c r="O1021" i="25"/>
  <c r="O1012" i="25"/>
  <c r="O999" i="25"/>
  <c r="O997" i="25"/>
  <c r="O993" i="25"/>
  <c r="O991" i="25"/>
  <c r="O1499" i="25"/>
  <c r="O1219" i="25"/>
  <c r="O1182" i="25"/>
  <c r="O1157" i="25"/>
  <c r="O1086" i="25"/>
  <c r="O1078" i="25"/>
  <c r="O1069" i="25"/>
  <c r="O1032" i="25"/>
  <c r="O1001" i="25"/>
  <c r="O995" i="25"/>
  <c r="O1420" i="25"/>
  <c r="O1384" i="25"/>
  <c r="O1284" i="25"/>
  <c r="O1116" i="25"/>
  <c r="O1083" i="25"/>
  <c r="O1041" i="25"/>
  <c r="O947" i="25"/>
  <c r="O1254" i="25"/>
  <c r="O1146" i="25"/>
  <c r="O1127" i="25"/>
  <c r="O1124" i="25"/>
  <c r="O1106" i="25"/>
  <c r="O1096" i="25"/>
  <c r="O1093" i="25"/>
  <c r="O1048" i="25"/>
  <c r="O972" i="25"/>
  <c r="O945" i="25"/>
  <c r="O1728" i="25"/>
  <c r="O1303" i="25"/>
  <c r="O1208" i="25"/>
  <c r="O1204" i="25"/>
  <c r="O1181" i="25"/>
  <c r="O1159" i="25"/>
  <c r="O1136" i="25"/>
  <c r="O1130" i="25"/>
  <c r="O1066" i="25"/>
  <c r="O1057" i="25"/>
  <c r="O1007" i="25"/>
  <c r="O980" i="25"/>
  <c r="O935" i="25"/>
  <c r="O873" i="25"/>
  <c r="O837" i="25"/>
  <c r="O1169" i="25"/>
  <c r="O1332" i="25"/>
  <c r="O1307" i="25"/>
  <c r="O1217" i="25"/>
  <c r="O1120" i="25"/>
  <c r="O1100" i="25"/>
  <c r="O1031" i="25"/>
  <c r="O1538" i="25"/>
  <c r="O1180" i="25"/>
  <c r="O1158" i="25"/>
  <c r="O1145" i="25"/>
  <c r="O1132" i="25"/>
  <c r="O1123" i="25"/>
  <c r="O1105" i="25"/>
  <c r="O1092" i="25"/>
  <c r="O1087" i="25"/>
  <c r="O1079" i="25"/>
  <c r="O1815" i="25"/>
  <c r="O1276" i="25"/>
  <c r="O1256" i="25"/>
  <c r="O1252" i="25"/>
  <c r="O1183" i="25"/>
  <c r="O1171" i="25"/>
  <c r="O1102" i="25"/>
  <c r="O1089" i="25"/>
  <c r="O1084" i="25"/>
  <c r="O1063" i="25"/>
  <c r="O1042" i="25"/>
  <c r="O1033" i="25"/>
  <c r="O1015" i="25"/>
  <c r="O1004" i="25"/>
  <c r="O1375" i="25"/>
  <c r="O1326" i="25"/>
  <c r="O1206" i="25"/>
  <c r="O1065" i="25"/>
  <c r="O1017" i="25"/>
  <c r="O971" i="25"/>
  <c r="O1156" i="25"/>
  <c r="O1059" i="25"/>
  <c r="O1054" i="25"/>
  <c r="O990" i="25"/>
  <c r="O967" i="25"/>
  <c r="O923" i="25"/>
  <c r="O911" i="25"/>
  <c r="O895" i="25"/>
  <c r="O875" i="25"/>
  <c r="O800" i="25"/>
  <c r="O775" i="25"/>
  <c r="O773" i="25"/>
  <c r="O1073" i="25"/>
  <c r="O960" i="25"/>
  <c r="O918" i="25"/>
  <c r="O877" i="25"/>
  <c r="O871" i="25"/>
  <c r="O849" i="25"/>
  <c r="O845" i="25"/>
  <c r="O792" i="25"/>
  <c r="O790" i="25"/>
  <c r="O771" i="25"/>
  <c r="O748" i="25"/>
  <c r="O740" i="25"/>
  <c r="O1115" i="25"/>
  <c r="O957" i="25"/>
  <c r="O913" i="25"/>
  <c r="O906" i="25"/>
  <c r="O897" i="25"/>
  <c r="O881" i="25"/>
  <c r="O879" i="25"/>
  <c r="O851" i="25"/>
  <c r="O847" i="25"/>
  <c r="O817" i="25"/>
  <c r="O813" i="25"/>
  <c r="O798" i="25"/>
  <c r="O769" i="25"/>
  <c r="O767" i="25"/>
  <c r="O707" i="25"/>
  <c r="O696" i="25"/>
  <c r="O687" i="25"/>
  <c r="O667" i="25"/>
  <c r="O656" i="25"/>
  <c r="O645" i="25"/>
  <c r="O631" i="25"/>
  <c r="O619" i="25"/>
  <c r="O1110" i="25"/>
  <c r="O963" i="25"/>
  <c r="O954" i="25"/>
  <c r="O899" i="25"/>
  <c r="O883" i="25"/>
  <c r="O765" i="25"/>
  <c r="O705" i="25"/>
  <c r="O1243" i="25"/>
  <c r="O996" i="25"/>
  <c r="O936" i="25"/>
  <c r="O915" i="25"/>
  <c r="O887" i="25"/>
  <c r="O862" i="25"/>
  <c r="O860" i="25"/>
  <c r="O853" i="25"/>
  <c r="O840" i="25"/>
  <c r="O838" i="25"/>
  <c r="O811" i="25"/>
  <c r="O786" i="25"/>
  <c r="O784" i="25"/>
  <c r="O780" i="25"/>
  <c r="O778" i="25"/>
  <c r="O1148" i="25"/>
  <c r="O1052" i="25"/>
  <c r="O1020" i="25"/>
  <c r="O801" i="25"/>
  <c r="O753" i="25"/>
  <c r="O681" i="25"/>
  <c r="O1011" i="25"/>
  <c r="O978" i="25"/>
  <c r="O959" i="25"/>
  <c r="O933" i="25"/>
  <c r="O912" i="25"/>
  <c r="O889" i="25"/>
  <c r="O874" i="25"/>
  <c r="O1118" i="25"/>
  <c r="O988" i="25"/>
  <c r="O981" i="25"/>
  <c r="O968" i="25"/>
  <c r="O965" i="25"/>
  <c r="O956" i="25"/>
  <c r="O927" i="25"/>
  <c r="O896" i="25"/>
  <c r="O872" i="25"/>
  <c r="O870" i="25"/>
  <c r="O857" i="25"/>
  <c r="O850" i="25"/>
  <c r="O844" i="25"/>
  <c r="O799" i="25"/>
  <c r="O797" i="25"/>
  <c r="O795" i="25"/>
  <c r="O793" i="25"/>
  <c r="O791" i="25"/>
  <c r="O774" i="25"/>
  <c r="O772" i="25"/>
  <c r="O930" i="25"/>
  <c r="O891" i="25"/>
  <c r="O789" i="25"/>
  <c r="O1184" i="25"/>
  <c r="O1002" i="25"/>
  <c r="O958" i="25"/>
  <c r="O921" i="25"/>
  <c r="O884" i="25"/>
  <c r="O812" i="25"/>
  <c r="O1098" i="25"/>
  <c r="O909" i="25"/>
  <c r="O893" i="25"/>
  <c r="O863" i="25"/>
  <c r="O861" i="25"/>
  <c r="O839" i="25"/>
  <c r="O781" i="25"/>
  <c r="O867" i="25"/>
  <c r="O808" i="25"/>
  <c r="O731" i="25"/>
  <c r="O654" i="25"/>
  <c r="O643" i="25"/>
  <c r="O632" i="25"/>
  <c r="O630" i="25"/>
  <c r="O557" i="25"/>
  <c r="O530" i="25"/>
  <c r="O500" i="25"/>
  <c r="O491" i="25"/>
  <c r="O482" i="25"/>
  <c r="O471" i="25"/>
  <c r="O444" i="25"/>
  <c r="O841" i="25"/>
  <c r="O752" i="25"/>
  <c r="O744" i="25"/>
  <c r="O736" i="25"/>
  <c r="O626" i="25"/>
  <c r="O547" i="25"/>
  <c r="O509" i="25"/>
  <c r="O760" i="25"/>
  <c r="O741" i="25"/>
  <c r="O728" i="25"/>
  <c r="O658" i="25"/>
  <c r="O647" i="25"/>
  <c r="O590" i="25"/>
  <c r="O572" i="25"/>
  <c r="O545" i="25"/>
  <c r="O929" i="25"/>
  <c r="O733" i="25"/>
  <c r="O689" i="25"/>
  <c r="O669" i="25"/>
  <c r="O607" i="25"/>
  <c r="O535" i="25"/>
  <c r="O485" i="25"/>
  <c r="O1036" i="25"/>
  <c r="O827" i="25"/>
  <c r="O763" i="25"/>
  <c r="O709" i="25"/>
  <c r="O638" i="25"/>
  <c r="O605" i="25"/>
  <c r="O578" i="25"/>
  <c r="O560" i="25"/>
  <c r="O533" i="25"/>
  <c r="O516" i="25"/>
  <c r="O505" i="25"/>
  <c r="O865" i="25"/>
  <c r="O743" i="25"/>
  <c r="O718" i="25"/>
  <c r="O700" i="25"/>
  <c r="O691" i="25"/>
  <c r="O684" i="25"/>
  <c r="O673" i="25"/>
  <c r="O671" i="25"/>
  <c r="O640" i="25"/>
  <c r="O603" i="25"/>
  <c r="O601" i="25"/>
  <c r="O599" i="25"/>
  <c r="O597" i="25"/>
  <c r="O595" i="25"/>
  <c r="O568" i="25"/>
  <c r="O558" i="25"/>
  <c r="O531" i="25"/>
  <c r="O529" i="25"/>
  <c r="O527" i="25"/>
  <c r="O525" i="25"/>
  <c r="O523" i="25"/>
  <c r="O512" i="25"/>
  <c r="O503" i="25"/>
  <c r="O494" i="25"/>
  <c r="O725" i="25"/>
  <c r="O693" i="25"/>
  <c r="O657" i="25"/>
  <c r="O629" i="25"/>
  <c r="O593" i="25"/>
  <c r="O521" i="25"/>
  <c r="O461" i="25"/>
  <c r="O810" i="25"/>
  <c r="O762" i="25"/>
  <c r="O720" i="25"/>
  <c r="O713" i="25"/>
  <c r="O706" i="25"/>
  <c r="O704" i="25"/>
  <c r="O695" i="25"/>
  <c r="O668" i="25"/>
  <c r="O666" i="25"/>
  <c r="O648" i="25"/>
  <c r="O642" i="25"/>
  <c r="O591" i="25"/>
  <c r="O589" i="25"/>
  <c r="O587" i="25"/>
  <c r="O585" i="25"/>
  <c r="O583" i="25"/>
  <c r="O556" i="25"/>
  <c r="O546" i="25"/>
  <c r="O1045" i="25"/>
  <c r="O932" i="25"/>
  <c r="O581" i="25"/>
  <c r="O497" i="25"/>
  <c r="O544" i="25"/>
  <c r="O534" i="25"/>
  <c r="O777" i="25"/>
  <c r="O717" i="25"/>
  <c r="O715" i="25"/>
  <c r="O618" i="25"/>
  <c r="O606" i="25"/>
  <c r="O579" i="25"/>
  <c r="O577" i="25"/>
  <c r="O575" i="25"/>
  <c r="O573" i="25"/>
  <c r="O571" i="25"/>
  <c r="O742" i="25"/>
  <c r="O729" i="25"/>
  <c r="O672" i="25"/>
  <c r="O569" i="25"/>
  <c r="O473" i="25"/>
  <c r="O761" i="25"/>
  <c r="O6" i="25"/>
  <c r="O11" i="25"/>
  <c r="O42" i="25"/>
  <c r="O47" i="25"/>
  <c r="O60" i="25"/>
  <c r="O65" i="25"/>
  <c r="O78" i="25"/>
  <c r="O83" i="25"/>
  <c r="O137" i="25"/>
  <c r="O155" i="25"/>
  <c r="O168" i="25"/>
  <c r="O173" i="25"/>
  <c r="O199" i="25"/>
  <c r="O251" i="25"/>
  <c r="O259" i="25"/>
  <c r="O184" i="25"/>
  <c r="O186" i="25"/>
  <c r="O3" i="25"/>
  <c r="O8" i="25"/>
  <c r="O21" i="25"/>
  <c r="O26" i="25"/>
  <c r="O39" i="25"/>
  <c r="O44" i="25"/>
  <c r="O57" i="25"/>
  <c r="O62" i="25"/>
  <c r="O75" i="25"/>
  <c r="O80" i="25"/>
  <c r="O93" i="25"/>
  <c r="O98" i="25"/>
  <c r="O111" i="25"/>
  <c r="O116" i="25"/>
  <c r="O129" i="25"/>
  <c r="O134" i="25"/>
  <c r="O147" i="25"/>
  <c r="O152" i="25"/>
  <c r="O165" i="25"/>
  <c r="O170" i="25"/>
  <c r="O190" i="25"/>
  <c r="O234" i="25"/>
  <c r="O236" i="25"/>
  <c r="O240" i="25"/>
  <c r="O244" i="25"/>
  <c r="O267" i="25"/>
  <c r="O282" i="25"/>
  <c r="O295" i="25"/>
  <c r="O323" i="25"/>
  <c r="O334" i="25"/>
  <c r="O349" i="25"/>
  <c r="O372" i="25"/>
  <c r="O384" i="25"/>
  <c r="O394" i="25"/>
  <c r="O418" i="25"/>
  <c r="O447" i="25"/>
  <c r="O474" i="25"/>
  <c r="O481" i="25"/>
  <c r="O489" i="25"/>
  <c r="O493" i="25"/>
  <c r="O501" i="25"/>
  <c r="O565" i="25"/>
  <c r="O616" i="25"/>
  <c r="O683" i="25"/>
  <c r="O688" i="25"/>
  <c r="O719" i="25"/>
  <c r="O788" i="25"/>
  <c r="O888" i="25"/>
  <c r="O227" i="25"/>
  <c r="O263" i="25"/>
  <c r="O466" i="25"/>
  <c r="O540" i="25"/>
  <c r="O612" i="25"/>
  <c r="O661" i="25"/>
  <c r="O710" i="25"/>
  <c r="O722" i="25"/>
  <c r="O245" i="25"/>
  <c r="O196" i="25"/>
  <c r="O377" i="25"/>
  <c r="O408" i="25"/>
  <c r="O428" i="25"/>
  <c r="O448" i="25"/>
  <c r="O457" i="25"/>
  <c r="O475" i="25"/>
  <c r="O517" i="25"/>
  <c r="O538" i="25"/>
  <c r="O610" i="25"/>
  <c r="O635" i="25"/>
  <c r="O650" i="25"/>
  <c r="O670" i="25"/>
  <c r="O690" i="25"/>
  <c r="O727" i="25"/>
  <c r="O783" i="25"/>
  <c r="O804" i="25"/>
  <c r="O833" i="25"/>
  <c r="O994" i="25"/>
  <c r="O209" i="25"/>
  <c r="O214" i="25"/>
  <c r="O232" i="25"/>
  <c r="O250" i="25"/>
  <c r="O188" i="25"/>
  <c r="O206" i="25"/>
  <c r="O224" i="25"/>
  <c r="O242" i="25"/>
  <c r="O260" i="25"/>
  <c r="O265" i="25"/>
  <c r="O379" i="25"/>
  <c r="O459" i="25"/>
  <c r="O468" i="25"/>
  <c r="O477" i="25"/>
  <c r="O486" i="25"/>
  <c r="O508" i="25"/>
  <c r="O519" i="25"/>
  <c r="O536" i="25"/>
  <c r="O552" i="25"/>
  <c r="O554" i="25"/>
  <c r="O608" i="25"/>
  <c r="O633" i="25"/>
  <c r="O659" i="25"/>
  <c r="O697" i="25"/>
  <c r="O737" i="25"/>
  <c r="O745" i="25"/>
  <c r="O943" i="25"/>
  <c r="O977" i="25"/>
  <c r="O1018" i="25"/>
  <c r="O550" i="25"/>
  <c r="O686" i="25"/>
  <c r="O758" i="25"/>
  <c r="O854" i="25"/>
  <c r="O917" i="25"/>
  <c r="O454" i="25"/>
  <c r="O564" i="25"/>
  <c r="O566" i="25"/>
  <c r="O623" i="25"/>
  <c r="O644" i="25"/>
  <c r="O653" i="25"/>
  <c r="O655" i="25"/>
  <c r="O662" i="25"/>
  <c r="O664" i="25"/>
  <c r="O675" i="25"/>
  <c r="O702" i="25"/>
  <c r="O711" i="25"/>
  <c r="O732" i="25"/>
  <c r="O735" i="25"/>
  <c r="O754" i="25"/>
  <c r="O955" i="25"/>
  <c r="O463" i="25"/>
  <c r="O514" i="25"/>
  <c r="O562" i="25"/>
  <c r="O738" i="25"/>
  <c r="O751" i="25"/>
  <c r="O779" i="25"/>
  <c r="O785" i="25"/>
  <c r="O806" i="25"/>
  <c r="O576" i="25"/>
  <c r="O636" i="25"/>
  <c r="O651" i="25"/>
  <c r="O680" i="25"/>
  <c r="O716" i="25"/>
  <c r="O723" i="25"/>
  <c r="O730" i="25"/>
  <c r="O876" i="25"/>
  <c r="O902" i="25"/>
  <c r="O458" i="25"/>
  <c r="O518" i="25"/>
  <c r="O537" i="25"/>
  <c r="O539" i="25"/>
  <c r="O574" i="25"/>
  <c r="O580" i="25"/>
  <c r="O609" i="25"/>
  <c r="O611" i="25"/>
  <c r="O649" i="25"/>
  <c r="O660" i="25"/>
  <c r="O824" i="25"/>
  <c r="O588" i="25"/>
  <c r="O634" i="25"/>
  <c r="O676" i="25"/>
  <c r="O714" i="25"/>
  <c r="O721" i="25"/>
  <c r="O749" i="25"/>
  <c r="O442" i="25"/>
  <c r="O549" i="25"/>
  <c r="O551" i="25"/>
  <c r="O586" i="25"/>
  <c r="O592" i="25"/>
  <c r="O624" i="25"/>
  <c r="O628" i="25"/>
  <c r="O665" i="25"/>
  <c r="O685" i="25"/>
  <c r="O694" i="25"/>
  <c r="O726" i="25"/>
  <c r="O787" i="25"/>
  <c r="O802" i="25"/>
  <c r="O502" i="25"/>
  <c r="O528" i="25"/>
  <c r="O600" i="25"/>
  <c r="O602" i="25"/>
  <c r="O674" i="25"/>
  <c r="O703" i="25"/>
  <c r="O724" i="25"/>
  <c r="O756" i="25"/>
  <c r="O952" i="25"/>
  <c r="O882" i="25"/>
  <c r="O1027" i="25"/>
  <c r="O1050" i="25"/>
  <c r="O1117" i="25"/>
  <c r="O764" i="25"/>
  <c r="O818" i="25"/>
  <c r="O859" i="25"/>
  <c r="O886" i="25"/>
  <c r="O900" i="25"/>
  <c r="O907" i="25"/>
  <c r="O946" i="25"/>
  <c r="O984" i="25"/>
  <c r="O1023" i="25"/>
  <c r="O1152" i="25"/>
  <c r="O766" i="25"/>
  <c r="O768" i="25"/>
  <c r="O814" i="25"/>
  <c r="O816" i="25"/>
  <c r="O846" i="25"/>
  <c r="O848" i="25"/>
  <c r="O852" i="25"/>
  <c r="O878" i="25"/>
  <c r="O898" i="25"/>
  <c r="O924" i="25"/>
  <c r="O905" i="25"/>
  <c r="O941" i="25"/>
  <c r="O953" i="25"/>
  <c r="O1024" i="25"/>
  <c r="O1085" i="25"/>
  <c r="O776" i="25"/>
  <c r="O842" i="25"/>
  <c r="O855" i="25"/>
  <c r="O868" i="25"/>
  <c r="O894" i="25"/>
  <c r="O903" i="25"/>
  <c r="O950" i="25"/>
  <c r="O962" i="25"/>
  <c r="O1090" i="25"/>
  <c r="O734" i="25"/>
  <c r="O755" i="25"/>
  <c r="O757" i="25"/>
  <c r="O759" i="25"/>
  <c r="O803" i="25"/>
  <c r="O805" i="25"/>
  <c r="O807" i="25"/>
  <c r="O809" i="25"/>
  <c r="O826" i="25"/>
  <c r="O828" i="25"/>
  <c r="O834" i="25"/>
  <c r="O836" i="25"/>
  <c r="O866" i="25"/>
  <c r="O901" i="25"/>
  <c r="O910" i="25"/>
  <c r="O922" i="25"/>
  <c r="O928" i="25"/>
  <c r="O989" i="25"/>
  <c r="O992" i="25"/>
  <c r="O1003" i="25"/>
  <c r="O782" i="25"/>
  <c r="O864" i="25"/>
  <c r="O892" i="25"/>
  <c r="O908" i="25"/>
  <c r="O939" i="25"/>
  <c r="O942" i="25"/>
  <c r="O966" i="25"/>
  <c r="O982" i="25"/>
  <c r="O1000" i="25"/>
  <c r="O1043" i="25"/>
  <c r="O858" i="25"/>
  <c r="O925" i="25"/>
  <c r="O1025" i="25"/>
  <c r="O698" i="25"/>
  <c r="O794" i="25"/>
  <c r="O796" i="25"/>
  <c r="O815" i="25"/>
  <c r="O934" i="25"/>
  <c r="O986" i="25"/>
  <c r="O1013" i="25"/>
  <c r="O746" i="25"/>
  <c r="O750" i="25"/>
  <c r="O856" i="25"/>
  <c r="O890" i="25"/>
  <c r="O937" i="25"/>
  <c r="O948" i="25"/>
  <c r="O976" i="25"/>
  <c r="O1022" i="25"/>
  <c r="O829" i="25"/>
  <c r="O843" i="25"/>
  <c r="O869" i="25"/>
  <c r="O904" i="25"/>
  <c r="O916" i="25"/>
  <c r="O926" i="25"/>
  <c r="O940" i="25"/>
  <c r="O970" i="25"/>
  <c r="O1009" i="25"/>
  <c r="O1064" i="25"/>
  <c r="O880" i="25"/>
  <c r="O938" i="25"/>
  <c r="O944" i="25"/>
  <c r="O973" i="25"/>
  <c r="O975" i="25"/>
  <c r="O979" i="25"/>
  <c r="O983" i="25"/>
  <c r="O1006" i="25"/>
  <c r="O1008" i="25"/>
  <c r="O1107" i="25"/>
  <c r="O1164" i="25"/>
  <c r="O1187" i="25"/>
  <c r="O1225" i="25"/>
  <c r="O1040" i="25"/>
  <c r="O1056" i="25"/>
  <c r="O1112" i="25"/>
  <c r="O1135" i="25"/>
  <c r="O1151" i="25"/>
  <c r="O1247" i="25"/>
  <c r="O1301" i="25"/>
  <c r="O1038" i="25"/>
  <c r="O1047" i="25"/>
  <c r="O1070" i="25"/>
  <c r="O1126" i="25"/>
  <c r="O1129" i="25"/>
  <c r="O1142" i="25"/>
  <c r="O1161" i="25"/>
  <c r="O1175" i="25"/>
  <c r="O1188" i="25"/>
  <c r="O1199" i="25"/>
  <c r="O1221" i="25"/>
  <c r="O1271" i="25"/>
  <c r="O1810" i="25"/>
  <c r="O964" i="25"/>
  <c r="O998" i="25"/>
  <c r="O1061" i="25"/>
  <c r="O1068" i="25"/>
  <c r="O1075" i="25"/>
  <c r="O1095" i="25"/>
  <c r="O1212" i="25"/>
  <c r="O1277" i="25"/>
  <c r="O1382" i="25"/>
  <c r="O1418" i="25"/>
  <c r="O1189" i="25"/>
  <c r="O1249" i="25"/>
  <c r="O1353" i="25"/>
  <c r="O770" i="25"/>
  <c r="O830" i="25"/>
  <c r="O974" i="25"/>
  <c r="O1016" i="25"/>
  <c r="O1034" i="25"/>
  <c r="O1133" i="25"/>
  <c r="O1153" i="25"/>
  <c r="O1166" i="25"/>
  <c r="O1177" i="25"/>
  <c r="O1062" i="25"/>
  <c r="O1071" i="25"/>
  <c r="O1080" i="25"/>
  <c r="O1121" i="25"/>
  <c r="O1149" i="25"/>
  <c r="O1185" i="25"/>
  <c r="O1190" i="25"/>
  <c r="O1214" i="25"/>
  <c r="O1223" i="25"/>
  <c r="O1940" i="25"/>
  <c r="O914" i="25"/>
  <c r="O920" i="25"/>
  <c r="O949" i="25"/>
  <c r="O951" i="25"/>
  <c r="O1014" i="25"/>
  <c r="O1039" i="25"/>
  <c r="O1055" i="25"/>
  <c r="O1140" i="25"/>
  <c r="O1173" i="25"/>
  <c r="O1205" i="25"/>
  <c r="O1349" i="25"/>
  <c r="O1046" i="25"/>
  <c r="O1076" i="25"/>
  <c r="O1091" i="25"/>
  <c r="O1134" i="25"/>
  <c r="O1154" i="25"/>
  <c r="O1163" i="25"/>
  <c r="O1245" i="25"/>
  <c r="O1259" i="25"/>
  <c r="O1325" i="25"/>
  <c r="O1019" i="25"/>
  <c r="O1067" i="25"/>
  <c r="O1081" i="25"/>
  <c r="O1094" i="25"/>
  <c r="O1111" i="25"/>
  <c r="O1122" i="25"/>
  <c r="O1125" i="25"/>
  <c r="O1131" i="25"/>
  <c r="O1305" i="25"/>
  <c r="O985" i="25"/>
  <c r="O1026" i="25"/>
  <c r="O1035" i="25"/>
  <c r="O1044" i="25"/>
  <c r="O1051" i="25"/>
  <c r="O1072" i="25"/>
  <c r="O1097" i="25"/>
  <c r="O1427" i="25"/>
  <c r="O1370" i="25"/>
  <c r="O1406" i="25"/>
  <c r="O1442" i="25"/>
  <c r="O1453" i="25"/>
  <c r="O1518" i="25"/>
  <c r="O1550" i="25"/>
  <c r="O1559" i="25"/>
  <c r="O1571" i="25"/>
  <c r="O1575" i="25"/>
  <c r="O1623" i="25"/>
  <c r="O1679" i="25"/>
  <c r="O1704" i="25"/>
  <c r="O1774" i="25"/>
  <c r="O1010" i="25"/>
  <c r="O1155" i="25"/>
  <c r="O1227" i="25"/>
  <c r="O1260" i="25"/>
  <c r="O1262" i="25"/>
  <c r="O1290" i="25"/>
  <c r="O1292" i="25"/>
  <c r="O1296" i="25"/>
  <c r="O1315" i="25"/>
  <c r="O1317" i="25"/>
  <c r="O1319" i="25"/>
  <c r="O1338" i="25"/>
  <c r="O1340" i="25"/>
  <c r="O1344" i="25"/>
  <c r="O1429" i="25"/>
  <c r="O1660" i="25"/>
  <c r="O1233" i="25"/>
  <c r="O1286" i="25"/>
  <c r="O1311" i="25"/>
  <c r="O1334" i="25"/>
  <c r="O1359" i="25"/>
  <c r="O1395" i="25"/>
  <c r="O1476" i="25"/>
  <c r="O1479" i="25"/>
  <c r="O1489" i="25"/>
  <c r="O1512" i="25"/>
  <c r="O1515" i="25"/>
  <c r="O1519" i="25"/>
  <c r="O1560" i="25"/>
  <c r="O1564" i="25"/>
  <c r="O1624" i="25"/>
  <c r="O1680" i="25"/>
  <c r="O1165" i="25"/>
  <c r="O1167" i="25"/>
  <c r="O1200" i="25"/>
  <c r="O1202" i="25"/>
  <c r="O1235" i="25"/>
  <c r="O1237" i="25"/>
  <c r="O1239" i="25"/>
  <c r="O1272" i="25"/>
  <c r="O1274" i="25"/>
  <c r="O1309" i="25"/>
  <c r="O1357" i="25"/>
  <c r="O1368" i="25"/>
  <c r="O1377" i="25"/>
  <c r="O1386" i="25"/>
  <c r="O1404" i="25"/>
  <c r="O1413" i="25"/>
  <c r="O1422" i="25"/>
  <c r="O1454" i="25"/>
  <c r="O1542" i="25"/>
  <c r="O1551" i="25"/>
  <c r="O1568" i="25"/>
  <c r="O1655" i="25"/>
  <c r="O1058" i="25"/>
  <c r="O1179" i="25"/>
  <c r="O1251" i="25"/>
  <c r="O1299" i="25"/>
  <c r="O1322" i="25"/>
  <c r="O1347" i="25"/>
  <c r="O1430" i="25"/>
  <c r="O1440" i="25"/>
  <c r="O1443" i="25"/>
  <c r="O1656" i="25"/>
  <c r="O1257" i="25"/>
  <c r="O1371" i="25"/>
  <c r="O1407" i="25"/>
  <c r="O1464" i="25"/>
  <c r="O1467" i="25"/>
  <c r="O1477" i="25"/>
  <c r="O1500" i="25"/>
  <c r="O1503" i="25"/>
  <c r="O1513" i="25"/>
  <c r="O1520" i="25"/>
  <c r="O1535" i="25"/>
  <c r="O1539" i="25"/>
  <c r="O1620" i="25"/>
  <c r="O1794" i="25"/>
  <c r="O1082" i="25"/>
  <c r="O1113" i="25"/>
  <c r="O1191" i="25"/>
  <c r="O1224" i="25"/>
  <c r="O1226" i="25"/>
  <c r="O1261" i="25"/>
  <c r="O1263" i="25"/>
  <c r="O1291" i="25"/>
  <c r="O1293" i="25"/>
  <c r="O1295" i="25"/>
  <c r="O1314" i="25"/>
  <c r="O1316" i="25"/>
  <c r="O1320" i="25"/>
  <c r="O1339" i="25"/>
  <c r="O1341" i="25"/>
  <c r="O1343" i="25"/>
  <c r="O1362" i="25"/>
  <c r="O1380" i="25"/>
  <c r="O1389" i="25"/>
  <c r="O1398" i="25"/>
  <c r="O1416" i="25"/>
  <c r="O1425" i="25"/>
  <c r="O1657" i="25"/>
  <c r="O1692" i="25"/>
  <c r="O1740" i="25"/>
  <c r="O1197" i="25"/>
  <c r="O1269" i="25"/>
  <c r="O1287" i="25"/>
  <c r="O1310" i="25"/>
  <c r="O1335" i="25"/>
  <c r="O1358" i="25"/>
  <c r="O1394" i="25"/>
  <c r="O1452" i="25"/>
  <c r="O1455" i="25"/>
  <c r="O1735" i="25"/>
  <c r="O1784" i="25"/>
  <c r="O1838" i="25"/>
  <c r="O1970" i="25"/>
  <c r="O1201" i="25"/>
  <c r="O1203" i="25"/>
  <c r="O1236" i="25"/>
  <c r="O1238" i="25"/>
  <c r="O1273" i="25"/>
  <c r="O1275" i="25"/>
  <c r="O1285" i="25"/>
  <c r="O1333" i="25"/>
  <c r="O1428" i="25"/>
  <c r="O1441" i="25"/>
  <c r="O1540" i="25"/>
  <c r="O1588" i="25"/>
  <c r="O1616" i="25"/>
  <c r="O1652" i="25"/>
  <c r="O1137" i="25"/>
  <c r="O1170" i="25"/>
  <c r="O1172" i="25"/>
  <c r="O1207" i="25"/>
  <c r="O1209" i="25"/>
  <c r="O1242" i="25"/>
  <c r="O1244" i="25"/>
  <c r="O1279" i="25"/>
  <c r="O1281" i="25"/>
  <c r="O1283" i="25"/>
  <c r="O1302" i="25"/>
  <c r="O1304" i="25"/>
  <c r="O1308" i="25"/>
  <c r="O1329" i="25"/>
  <c r="O1383" i="25"/>
  <c r="O1419" i="25"/>
  <c r="O1431" i="25"/>
  <c r="O1465" i="25"/>
  <c r="O1488" i="25"/>
  <c r="O1491" i="25"/>
  <c r="O1501" i="25"/>
  <c r="O1549" i="25"/>
  <c r="O1558" i="25"/>
  <c r="O1622" i="25"/>
  <c r="O1752" i="25"/>
  <c r="O1779" i="25"/>
  <c r="O1926" i="25"/>
  <c r="O1143" i="25"/>
  <c r="O1215" i="25"/>
  <c r="O1248" i="25"/>
  <c r="O1298" i="25"/>
  <c r="O1323" i="25"/>
  <c r="O1346" i="25"/>
  <c r="O1365" i="25"/>
  <c r="O1374" i="25"/>
  <c r="O1392" i="25"/>
  <c r="O1401" i="25"/>
  <c r="O1410" i="25"/>
  <c r="O1596" i="25"/>
  <c r="O1659" i="25"/>
  <c r="O1802" i="25"/>
  <c r="O1818" i="25"/>
  <c r="O1874" i="25"/>
  <c r="O1898" i="25"/>
  <c r="O1570" i="25"/>
  <c r="O1574" i="25"/>
  <c r="O1618" i="25"/>
  <c r="O1726" i="25"/>
  <c r="O1742" i="25"/>
  <c r="O1762" i="25"/>
  <c r="O1855" i="25"/>
  <c r="O1858" i="25"/>
  <c r="O1862" i="25"/>
  <c r="O1995" i="25"/>
  <c r="O1634" i="25"/>
  <c r="O1694" i="25"/>
  <c r="O1702" i="25"/>
  <c r="O1724" i="25"/>
  <c r="O1760" i="25"/>
  <c r="O1767" i="25"/>
  <c r="O1772" i="25"/>
  <c r="O1789" i="25"/>
  <c r="O1813" i="25"/>
  <c r="O1870" i="25"/>
  <c r="O1903" i="25"/>
  <c r="O1917" i="25"/>
  <c r="O1976" i="25"/>
  <c r="O2072" i="25"/>
  <c r="O1466" i="25"/>
  <c r="O1478" i="25"/>
  <c r="O1490" i="25"/>
  <c r="O1502" i="25"/>
  <c r="O1514" i="25"/>
  <c r="O1523" i="25"/>
  <c r="O1532" i="25"/>
  <c r="O1534" i="25"/>
  <c r="O1552" i="25"/>
  <c r="O1563" i="25"/>
  <c r="O1576" i="25"/>
  <c r="O1595" i="25"/>
  <c r="O1597" i="25"/>
  <c r="O1599" i="25"/>
  <c r="O1628" i="25"/>
  <c r="O1630" i="25"/>
  <c r="O1632" i="25"/>
  <c r="O1636" i="25"/>
  <c r="O1718" i="25"/>
  <c r="O1808" i="25"/>
  <c r="O1842" i="25"/>
  <c r="O1879" i="25"/>
  <c r="O1922" i="25"/>
  <c r="O1937" i="25"/>
  <c r="O1956" i="25"/>
  <c r="O2214" i="25"/>
  <c r="O1437" i="25"/>
  <c r="O1449" i="25"/>
  <c r="O1461" i="25"/>
  <c r="O1473" i="25"/>
  <c r="O1485" i="25"/>
  <c r="O1497" i="25"/>
  <c r="O1509" i="25"/>
  <c r="O1525" i="25"/>
  <c r="O1543" i="25"/>
  <c r="O1578" i="25"/>
  <c r="O1603" i="25"/>
  <c r="O1638" i="25"/>
  <c r="O1646" i="25"/>
  <c r="O1729" i="25"/>
  <c r="O1765" i="25"/>
  <c r="O1770" i="25"/>
  <c r="O1830" i="25"/>
  <c r="O1894" i="25"/>
  <c r="O1909" i="25"/>
  <c r="O2026" i="25"/>
  <c r="O2118" i="25"/>
  <c r="O1582" i="25"/>
  <c r="O1586" i="25"/>
  <c r="O1642" i="25"/>
  <c r="O1682" i="25"/>
  <c r="O1690" i="25"/>
  <c r="O1738" i="25"/>
  <c r="O1754" i="25"/>
  <c r="O1843" i="25"/>
  <c r="O1846" i="25"/>
  <c r="O1856" i="25"/>
  <c r="O1867" i="25"/>
  <c r="O1885" i="25"/>
  <c r="O1947" i="25"/>
  <c r="O1967" i="25"/>
  <c r="O1658" i="25"/>
  <c r="O1790" i="25"/>
  <c r="O1798" i="25"/>
  <c r="O1814" i="25"/>
  <c r="O1822" i="25"/>
  <c r="O1910" i="25"/>
  <c r="O1962" i="25"/>
  <c r="O2002" i="25"/>
  <c r="O2027" i="25"/>
  <c r="O2136" i="25"/>
  <c r="O1619" i="25"/>
  <c r="O1621" i="25"/>
  <c r="O1654" i="25"/>
  <c r="O1703" i="25"/>
  <c r="O1714" i="25"/>
  <c r="O1734" i="25"/>
  <c r="O1743" i="25"/>
  <c r="O1778" i="25"/>
  <c r="O1806" i="25"/>
  <c r="O1825" i="25"/>
  <c r="O1831" i="25"/>
  <c r="O1886" i="25"/>
  <c r="O1958" i="25"/>
  <c r="O1988" i="25"/>
  <c r="O1998" i="25"/>
  <c r="O2090" i="25"/>
  <c r="O1522" i="25"/>
  <c r="O1531" i="25"/>
  <c r="O1562" i="25"/>
  <c r="O1573" i="25"/>
  <c r="O1590" i="25"/>
  <c r="O1598" i="25"/>
  <c r="O1627" i="25"/>
  <c r="O1662" i="25"/>
  <c r="O1670" i="25"/>
  <c r="O1678" i="25"/>
  <c r="O1712" i="25"/>
  <c r="O1741" i="25"/>
  <c r="O1766" i="25"/>
  <c r="O1783" i="25"/>
  <c r="O1801" i="25"/>
  <c r="O1834" i="25"/>
  <c r="O1850" i="25"/>
  <c r="O1868" i="25"/>
  <c r="O1891" i="25"/>
  <c r="O1915" i="25"/>
  <c r="O1973" i="25"/>
  <c r="O1993" i="25"/>
  <c r="O1594" i="25"/>
  <c r="O1666" i="25"/>
  <c r="O1730" i="25"/>
  <c r="O1750" i="25"/>
  <c r="O1796" i="25"/>
  <c r="O1820" i="25"/>
  <c r="O1844" i="25"/>
  <c r="O2054" i="25"/>
  <c r="O1526" i="25"/>
  <c r="O1579" i="25"/>
  <c r="O1602" i="25"/>
  <c r="O1610" i="25"/>
  <c r="O1639" i="25"/>
  <c r="O1691" i="25"/>
  <c r="O1717" i="25"/>
  <c r="O1748" i="25"/>
  <c r="O1826" i="25"/>
  <c r="O1873" i="25"/>
  <c r="O1897" i="25"/>
  <c r="O1906" i="25"/>
  <c r="O1959" i="25"/>
  <c r="O2012" i="25"/>
  <c r="O1546" i="25"/>
  <c r="O1606" i="25"/>
  <c r="O1706" i="25"/>
  <c r="O1746" i="25"/>
  <c r="O1755" i="25"/>
  <c r="O1786" i="25"/>
  <c r="O1807" i="25"/>
  <c r="O1832" i="25"/>
  <c r="O1854" i="25"/>
  <c r="O1861" i="25"/>
  <c r="O1882" i="25"/>
  <c r="O2046" i="25"/>
  <c r="O2052" i="25"/>
  <c r="O2070" i="25"/>
  <c r="O2088" i="25"/>
  <c r="O2115" i="25"/>
  <c r="O2129" i="25"/>
  <c r="O2144" i="25"/>
  <c r="O2165" i="25"/>
  <c r="O2225" i="25"/>
  <c r="O2236" i="25"/>
  <c r="O2295" i="25"/>
  <c r="O1880" i="25"/>
  <c r="O1892" i="25"/>
  <c r="O1904" i="25"/>
  <c r="O1916" i="25"/>
  <c r="O1938" i="25"/>
  <c r="O1949" i="25"/>
  <c r="O1960" i="25"/>
  <c r="O1969" i="25"/>
  <c r="O1978" i="25"/>
  <c r="O1980" i="25"/>
  <c r="O1989" i="25"/>
  <c r="O2006" i="25"/>
  <c r="O2008" i="25"/>
  <c r="O2044" i="25"/>
  <c r="O2048" i="25"/>
  <c r="O2050" i="25"/>
  <c r="O2133" i="25"/>
  <c r="O2160" i="25"/>
  <c r="O2205" i="25"/>
  <c r="O1920" i="25"/>
  <c r="O2004" i="25"/>
  <c r="O2042" i="25"/>
  <c r="O2068" i="25"/>
  <c r="O2086" i="25"/>
  <c r="O2102" i="25"/>
  <c r="O2110" i="25"/>
  <c r="O2166" i="25"/>
  <c r="O1931" i="25"/>
  <c r="O1984" i="25"/>
  <c r="O2018" i="25"/>
  <c r="O2020" i="25"/>
  <c r="O2034" i="25"/>
  <c r="O2040" i="25"/>
  <c r="O2057" i="25"/>
  <c r="O2066" i="25"/>
  <c r="O2075" i="25"/>
  <c r="O2084" i="25"/>
  <c r="O2093" i="25"/>
  <c r="O2105" i="25"/>
  <c r="O1944" i="25"/>
  <c r="O2016" i="25"/>
  <c r="O2022" i="25"/>
  <c r="O2032" i="25"/>
  <c r="O2064" i="25"/>
  <c r="O2082" i="25"/>
  <c r="O2167" i="25"/>
  <c r="O2369" i="25"/>
  <c r="O2030" i="25"/>
  <c r="O2108" i="25"/>
  <c r="O2253" i="25"/>
  <c r="O2530" i="25"/>
  <c r="O1968" i="25"/>
  <c r="O2028" i="25"/>
  <c r="O2051" i="25"/>
  <c r="O2120" i="25"/>
  <c r="O2138" i="25"/>
  <c r="O2142" i="25"/>
  <c r="O2172" i="25"/>
  <c r="O2265" i="25"/>
  <c r="O2364" i="25"/>
  <c r="O2399" i="25"/>
  <c r="O1979" i="25"/>
  <c r="O2045" i="25"/>
  <c r="O2060" i="25"/>
  <c r="O2069" i="25"/>
  <c r="O2078" i="25"/>
  <c r="O2087" i="25"/>
  <c r="O2096" i="25"/>
  <c r="O2106" i="25"/>
  <c r="O2187" i="25"/>
  <c r="O1992" i="25"/>
  <c r="O2058" i="25"/>
  <c r="O2076" i="25"/>
  <c r="O2094" i="25"/>
  <c r="O2139" i="25"/>
  <c r="O2163" i="25"/>
  <c r="O2229" i="25"/>
  <c r="O1932" i="25"/>
  <c r="O2039" i="25"/>
  <c r="O2114" i="25"/>
  <c r="O2147" i="25"/>
  <c r="O2277" i="25"/>
  <c r="O2128" i="25"/>
  <c r="O2164" i="25"/>
  <c r="O2183" i="25"/>
  <c r="O2261" i="25"/>
  <c r="O2272" i="25"/>
  <c r="O2383" i="25"/>
  <c r="O2130" i="25"/>
  <c r="O2289" i="25"/>
  <c r="O2301" i="25"/>
  <c r="O2315" i="25"/>
  <c r="O2343" i="25"/>
  <c r="O2506" i="25"/>
  <c r="O5294" i="25"/>
  <c r="O5282" i="25"/>
  <c r="O5270" i="25"/>
  <c r="O5246" i="25"/>
  <c r="O5234" i="25"/>
  <c r="O5222" i="25"/>
  <c r="O5198" i="25"/>
  <c r="O5186" i="25"/>
  <c r="O5174" i="25"/>
  <c r="O5162" i="25"/>
  <c r="O5150" i="25"/>
  <c r="O5126" i="25"/>
  <c r="O5278" i="25"/>
  <c r="O5266" i="25"/>
  <c r="O5283" i="25"/>
  <c r="O5285" i="25"/>
  <c r="O5267" i="25"/>
  <c r="O5254" i="25"/>
  <c r="O5244" i="25"/>
  <c r="O5215" i="25"/>
  <c r="O5209" i="25"/>
  <c r="O5180" i="25"/>
  <c r="O5269" i="25"/>
  <c r="O5252" i="25"/>
  <c r="O5242" i="25"/>
  <c r="O5207" i="25"/>
  <c r="O5170" i="25"/>
  <c r="O5289" i="25"/>
  <c r="O5287" i="25"/>
  <c r="O5280" i="25"/>
  <c r="O5240" i="25"/>
  <c r="O5203" i="25"/>
  <c r="O5197" i="25"/>
  <c r="O5168" i="25"/>
  <c r="O5264" i="25"/>
  <c r="O5181" i="25"/>
  <c r="O5288" i="25"/>
  <c r="O5281" i="25"/>
  <c r="O5239" i="25"/>
  <c r="O5233" i="25"/>
  <c r="O5204" i="25"/>
  <c r="O5133" i="25"/>
  <c r="O5261" i="25"/>
  <c r="O5229" i="25"/>
  <c r="O5292" i="25"/>
  <c r="O5227" i="25"/>
  <c r="O5221" i="25"/>
  <c r="O5192" i="25"/>
  <c r="O5217" i="25"/>
  <c r="O5268" i="25"/>
  <c r="O5245" i="25"/>
  <c r="O5169" i="25"/>
  <c r="O5293" i="25"/>
  <c r="O5185" i="25"/>
  <c r="O5182" i="25"/>
  <c r="O5179" i="25"/>
  <c r="O5275" i="25"/>
  <c r="O5257" i="25"/>
  <c r="O5251" i="25"/>
  <c r="O5191" i="25"/>
  <c r="O5149" i="25"/>
  <c r="O5219" i="25"/>
  <c r="O5194" i="25"/>
  <c r="O5156" i="25"/>
  <c r="O5134" i="25"/>
  <c r="O5109" i="25"/>
  <c r="O5241" i="25"/>
  <c r="O5216" i="25"/>
  <c r="O5206" i="25"/>
  <c r="O5151" i="25"/>
  <c r="O5132" i="25"/>
  <c r="O5105" i="25"/>
  <c r="O5243" i="25"/>
  <c r="O5116" i="25"/>
  <c r="O5224" i="25"/>
  <c r="O5279" i="25"/>
  <c r="O5135" i="25"/>
  <c r="O5108" i="25"/>
  <c r="O5195" i="25"/>
  <c r="O5157" i="25"/>
  <c r="O5125" i="25"/>
  <c r="O5062" i="25"/>
  <c r="O5249" i="25"/>
  <c r="O5110" i="25"/>
  <c r="O5079" i="25"/>
  <c r="O5060" i="25"/>
  <c r="O5277" i="25"/>
  <c r="O5069" i="25"/>
  <c r="O5189" i="25"/>
  <c r="O5111" i="25"/>
  <c r="O5265" i="25"/>
  <c r="O5158" i="25"/>
  <c r="O5103" i="25"/>
  <c r="O5095" i="25"/>
  <c r="O5255" i="25"/>
  <c r="O5187" i="25"/>
  <c r="O5177" i="25"/>
  <c r="O5097" i="25"/>
  <c r="O5064" i="25"/>
  <c r="O4988" i="25"/>
  <c r="O5137" i="25"/>
  <c r="O5106" i="25"/>
  <c r="O5072" i="25"/>
  <c r="O5048" i="25"/>
  <c r="O5032" i="25"/>
  <c r="O5024" i="25"/>
  <c r="O4984" i="25"/>
  <c r="O4997" i="25"/>
  <c r="O4995" i="25"/>
  <c r="O4967" i="25"/>
  <c r="O5263" i="25"/>
  <c r="O5152" i="25"/>
  <c r="O5087" i="25"/>
  <c r="O5012" i="25"/>
  <c r="O4965" i="25"/>
  <c r="O5253" i="25"/>
  <c r="O5071" i="25"/>
  <c r="O5068" i="25"/>
  <c r="O5052" i="25"/>
  <c r="O5040" i="25"/>
  <c r="O5027" i="25"/>
  <c r="O5247" i="25"/>
  <c r="O5080" i="25"/>
  <c r="O5049" i="25"/>
  <c r="O5047" i="25"/>
  <c r="O5096" i="25"/>
  <c r="O5000" i="25"/>
  <c r="O4983" i="25"/>
  <c r="O5230" i="25"/>
  <c r="O5220" i="25"/>
  <c r="O5146" i="25"/>
  <c r="O5056" i="25"/>
  <c r="O5120" i="25"/>
  <c r="O5044" i="25"/>
  <c r="O5013" i="25"/>
  <c r="O5099" i="25"/>
  <c r="O5067" i="25"/>
  <c r="O5113" i="25"/>
  <c r="O4955" i="25"/>
  <c r="O4818" i="25"/>
  <c r="O5038" i="25"/>
  <c r="O5004" i="25"/>
  <c r="O4985" i="25"/>
  <c r="O4947" i="25"/>
  <c r="O4944" i="25"/>
  <c r="O4929" i="25"/>
  <c r="O4918" i="25"/>
  <c r="O5091" i="25"/>
  <c r="O4960" i="25"/>
  <c r="O5020" i="25"/>
  <c r="O5010" i="25"/>
  <c r="O4969" i="25"/>
  <c r="O4963" i="25"/>
  <c r="O4854" i="25"/>
  <c r="O4794" i="25"/>
  <c r="O5016" i="25"/>
  <c r="O4978" i="25"/>
  <c r="O4941" i="25"/>
  <c r="O4903" i="25"/>
  <c r="O4878" i="25"/>
  <c r="O5006" i="25"/>
  <c r="O4990" i="25"/>
  <c r="O4987" i="25"/>
  <c r="O4926" i="25"/>
  <c r="O5212" i="25"/>
  <c r="O5055" i="25"/>
  <c r="O5036" i="25"/>
  <c r="O4999" i="25"/>
  <c r="O4915" i="25"/>
  <c r="O5228" i="25"/>
  <c r="O4971" i="25"/>
  <c r="O4962" i="25"/>
  <c r="O4956" i="25"/>
  <c r="O4951" i="25"/>
  <c r="O4943" i="25"/>
  <c r="O4938" i="25"/>
  <c r="O4917" i="25"/>
  <c r="O4913" i="25"/>
  <c r="O4911" i="25"/>
  <c r="O4974" i="25"/>
  <c r="O4935" i="25"/>
  <c r="O4930" i="25"/>
  <c r="O5018" i="25"/>
  <c r="O4992" i="25"/>
  <c r="O4879" i="25"/>
  <c r="O5008" i="25"/>
  <c r="O4923" i="25"/>
  <c r="O4819" i="25"/>
  <c r="O4786" i="25"/>
  <c r="O4782" i="25"/>
  <c r="O4932" i="25"/>
  <c r="O4862" i="25"/>
  <c r="O4826" i="25"/>
  <c r="O4788" i="25"/>
  <c r="O4927" i="25"/>
  <c r="O4891" i="25"/>
  <c r="O4821" i="25"/>
  <c r="O4770" i="25"/>
  <c r="O4864" i="25"/>
  <c r="O4849" i="25"/>
  <c r="O4812" i="25"/>
  <c r="O4866" i="25"/>
  <c r="O4837" i="25"/>
  <c r="O4830" i="25"/>
  <c r="O4803" i="25"/>
  <c r="O4792" i="25"/>
  <c r="O4856" i="25"/>
  <c r="O4807" i="25"/>
  <c r="O4766" i="25"/>
  <c r="O4735" i="25"/>
  <c r="O4726" i="25"/>
  <c r="O4890" i="25"/>
  <c r="O4785" i="25"/>
  <c r="O4925" i="25"/>
  <c r="O4858" i="25"/>
  <c r="O4820" i="25"/>
  <c r="O4800" i="25"/>
  <c r="O5043" i="25"/>
  <c r="O4877" i="25"/>
  <c r="O4863" i="25"/>
  <c r="O4853" i="25"/>
  <c r="O4827" i="25"/>
  <c r="O4789" i="25"/>
  <c r="O4899" i="25"/>
  <c r="O4855" i="25"/>
  <c r="O4758" i="25"/>
  <c r="O4698" i="25"/>
  <c r="O4806" i="25"/>
  <c r="O4719" i="25"/>
  <c r="O4717" i="25"/>
  <c r="O4696" i="25"/>
  <c r="O4659" i="25"/>
  <c r="O4647" i="25"/>
  <c r="O4635" i="25"/>
  <c r="O4623" i="25"/>
  <c r="O4611" i="25"/>
  <c r="O4599" i="25"/>
  <c r="O4732" i="25"/>
  <c r="O4700" i="25"/>
  <c r="O4734" i="25"/>
  <c r="O4777" i="25"/>
  <c r="O4759" i="25"/>
  <c r="O4706" i="25"/>
  <c r="O4662" i="25"/>
  <c r="O4780" i="25"/>
  <c r="O4771" i="25"/>
  <c r="O4710" i="25"/>
  <c r="O4902" i="25"/>
  <c r="O4753" i="25"/>
  <c r="O4750" i="25"/>
  <c r="O4660" i="25"/>
  <c r="O4648" i="25"/>
  <c r="O4636" i="25"/>
  <c r="O4624" i="25"/>
  <c r="O4612" i="25"/>
  <c r="O4693" i="25"/>
  <c r="O4676" i="25"/>
  <c r="O4674" i="25"/>
  <c r="O4665" i="25"/>
  <c r="O4653" i="25"/>
  <c r="O4641" i="25"/>
  <c r="O4779" i="25"/>
  <c r="O4761" i="25"/>
  <c r="O4722" i="25"/>
  <c r="O4795" i="25"/>
  <c r="O4776" i="25"/>
  <c r="O4767" i="25"/>
  <c r="O4749" i="25"/>
  <c r="O4670" i="25"/>
  <c r="O4663" i="25"/>
  <c r="O4651" i="25"/>
  <c r="O4639" i="25"/>
  <c r="O4760" i="25"/>
  <c r="O4688" i="25"/>
  <c r="O4614" i="25"/>
  <c r="O4591" i="25"/>
  <c r="O4578" i="25"/>
  <c r="O4552" i="25"/>
  <c r="O4524" i="25"/>
  <c r="O4482" i="25"/>
  <c r="O4470" i="25"/>
  <c r="O4650" i="25"/>
  <c r="O4602" i="25"/>
  <c r="O4543" i="25"/>
  <c r="O4541" i="25"/>
  <c r="O4514" i="25"/>
  <c r="O4494" i="25"/>
  <c r="O4475" i="25"/>
  <c r="O4463" i="25"/>
  <c r="O4451" i="25"/>
  <c r="O4565" i="25"/>
  <c r="O4563" i="25"/>
  <c r="O4539" i="25"/>
  <c r="O4638" i="25"/>
  <c r="O4567" i="25"/>
  <c r="O4537" i="25"/>
  <c r="O4533" i="25"/>
  <c r="O4531" i="25"/>
  <c r="O4529" i="25"/>
  <c r="O4512" i="25"/>
  <c r="O4501" i="25"/>
  <c r="O4649" i="25"/>
  <c r="O4613" i="25"/>
  <c r="O4588" i="25"/>
  <c r="O4575" i="25"/>
  <c r="O4626" i="25"/>
  <c r="O4590" i="25"/>
  <c r="O4549" i="25"/>
  <c r="O4525" i="25"/>
  <c r="O4523" i="25"/>
  <c r="O4521" i="25"/>
  <c r="O4519" i="25"/>
  <c r="O4517" i="25"/>
  <c r="O4506" i="25"/>
  <c r="O4637" i="25"/>
  <c r="O4601" i="25"/>
  <c r="O4555" i="25"/>
  <c r="O4542" i="25"/>
  <c r="O4515" i="25"/>
  <c r="O4504" i="25"/>
  <c r="O4497" i="25"/>
  <c r="O4488" i="25"/>
  <c r="O4476" i="25"/>
  <c r="O4464" i="25"/>
  <c r="O4452" i="25"/>
  <c r="O4440" i="25"/>
  <c r="O4404" i="25"/>
  <c r="O4690" i="25"/>
  <c r="O4579" i="25"/>
  <c r="O4711" i="25"/>
  <c r="O4661" i="25"/>
  <c r="O4615" i="25"/>
  <c r="O4625" i="25"/>
  <c r="O4609" i="25"/>
  <c r="O4603" i="25"/>
  <c r="O4587" i="25"/>
  <c r="O4538" i="25"/>
  <c r="O4511" i="25"/>
  <c r="O4589" i="25"/>
  <c r="O4489" i="25"/>
  <c r="O4455" i="25"/>
  <c r="O4344" i="25"/>
  <c r="O4447" i="25"/>
  <c r="O4427" i="25"/>
  <c r="O4423" i="25"/>
  <c r="O4393" i="25"/>
  <c r="O4375" i="25"/>
  <c r="O4324" i="25"/>
  <c r="O4315" i="25"/>
  <c r="O4304" i="25"/>
  <c r="O4288" i="25"/>
  <c r="O4276" i="25"/>
  <c r="O4516" i="25"/>
  <c r="O4477" i="25"/>
  <c r="O4471" i="25"/>
  <c r="O4406" i="25"/>
  <c r="O4402" i="25"/>
  <c r="O4391" i="25"/>
  <c r="O4380" i="25"/>
  <c r="O4369" i="25"/>
  <c r="O4360" i="25"/>
  <c r="O4351" i="25"/>
  <c r="O4331" i="25"/>
  <c r="O4320" i="25"/>
  <c r="O4300" i="25"/>
  <c r="O4465" i="25"/>
  <c r="O4459" i="25"/>
  <c r="O4446" i="25"/>
  <c r="O4439" i="25"/>
  <c r="O4437" i="25"/>
  <c r="O4414" i="25"/>
  <c r="O4356" i="25"/>
  <c r="O4296" i="25"/>
  <c r="O4600" i="25"/>
  <c r="O4554" i="25"/>
  <c r="O4526" i="25"/>
  <c r="O4483" i="25"/>
  <c r="O4441" i="25"/>
  <c r="O4396" i="25"/>
  <c r="O4387" i="25"/>
  <c r="O4376" i="25"/>
  <c r="O4327" i="25"/>
  <c r="O4443" i="25"/>
  <c r="O4405" i="25"/>
  <c r="O4403" i="25"/>
  <c r="O4381" i="25"/>
  <c r="O4363" i="25"/>
  <c r="O4352" i="25"/>
  <c r="O4458" i="25"/>
  <c r="O4368" i="25"/>
  <c r="O4308" i="25"/>
  <c r="O4264" i="25"/>
  <c r="O4239" i="25"/>
  <c r="O4228" i="25"/>
  <c r="O4190" i="25"/>
  <c r="O4142" i="25"/>
  <c r="O4419" i="25"/>
  <c r="O4173" i="25"/>
  <c r="O4136" i="25"/>
  <c r="O4134" i="25"/>
  <c r="O4127" i="25"/>
  <c r="O4118" i="25"/>
  <c r="O4107" i="25"/>
  <c r="O4096" i="25"/>
  <c r="O4415" i="25"/>
  <c r="O4303" i="25"/>
  <c r="O4266" i="25"/>
  <c r="O4241" i="25"/>
  <c r="O4230" i="25"/>
  <c r="O4205" i="25"/>
  <c r="O4203" i="25"/>
  <c r="O4201" i="25"/>
  <c r="O4181" i="25"/>
  <c r="O4158" i="25"/>
  <c r="O4116" i="25"/>
  <c r="O4346" i="25"/>
  <c r="O4278" i="25"/>
  <c r="O4250" i="25"/>
  <c r="O4217" i="25"/>
  <c r="O4215" i="25"/>
  <c r="O4154" i="25"/>
  <c r="O4061" i="25"/>
  <c r="O4275" i="25"/>
  <c r="O4252" i="25"/>
  <c r="O4263" i="25"/>
  <c r="O4238" i="25"/>
  <c r="O4388" i="25"/>
  <c r="O4328" i="25"/>
  <c r="O4254" i="25"/>
  <c r="O4227" i="25"/>
  <c r="O4193" i="25"/>
  <c r="O4191" i="25"/>
  <c r="O4189" i="25"/>
  <c r="O4172" i="25"/>
  <c r="O4168" i="25"/>
  <c r="O4164" i="25"/>
  <c r="O4143" i="25"/>
  <c r="O4119" i="25"/>
  <c r="O4108" i="25"/>
  <c r="O4290" i="25"/>
  <c r="O4277" i="25"/>
  <c r="O4265" i="25"/>
  <c r="O4240" i="25"/>
  <c r="O4229" i="25"/>
  <c r="O4287" i="25"/>
  <c r="O4274" i="25"/>
  <c r="O4212" i="25"/>
  <c r="O4202" i="25"/>
  <c r="O4182" i="25"/>
  <c r="O4157" i="25"/>
  <c r="O4133" i="25"/>
  <c r="O4124" i="25"/>
  <c r="O4115" i="25"/>
  <c r="O4106" i="25"/>
  <c r="O4073" i="25"/>
  <c r="O4251" i="25"/>
  <c r="O4242" i="25"/>
  <c r="O4216" i="25"/>
  <c r="O4214" i="25"/>
  <c r="O4206" i="25"/>
  <c r="O4184" i="25"/>
  <c r="O4180" i="25"/>
  <c r="O4178" i="25"/>
  <c r="O4218" i="25"/>
  <c r="O4092" i="25"/>
  <c r="O4034" i="25"/>
  <c r="O4022" i="25"/>
  <c r="O4120" i="25"/>
  <c r="O4081" i="25"/>
  <c r="O4038" i="25"/>
  <c r="O3987" i="25"/>
  <c r="O4020" i="25"/>
  <c r="O4018" i="25"/>
  <c r="O4014" i="25"/>
  <c r="O4012" i="25"/>
  <c r="O3965" i="25"/>
  <c r="O3953" i="25"/>
  <c r="O3941" i="25"/>
  <c r="O3929" i="25"/>
  <c r="O3905" i="25"/>
  <c r="O3893" i="25"/>
  <c r="O4074" i="25"/>
  <c r="O4010" i="25"/>
  <c r="O4169" i="25"/>
  <c r="O4098" i="25"/>
  <c r="O4068" i="25"/>
  <c r="O3975" i="25"/>
  <c r="O4080" i="25"/>
  <c r="O4057" i="25"/>
  <c r="O4025" i="25"/>
  <c r="O4023" i="25"/>
  <c r="O4008" i="25"/>
  <c r="O4006" i="25"/>
  <c r="O3968" i="25"/>
  <c r="O3956" i="25"/>
  <c r="O3944" i="25"/>
  <c r="O3932" i="25"/>
  <c r="O3920" i="25"/>
  <c r="O4110" i="25"/>
  <c r="O4042" i="25"/>
  <c r="O4035" i="25"/>
  <c r="O3973" i="25"/>
  <c r="O3961" i="25"/>
  <c r="O3949" i="25"/>
  <c r="O3937" i="25"/>
  <c r="O3925" i="25"/>
  <c r="O3913" i="25"/>
  <c r="O3901" i="25"/>
  <c r="O3889" i="25"/>
  <c r="O3877" i="25"/>
  <c r="O3865" i="25"/>
  <c r="O3853" i="25"/>
  <c r="O3829" i="25"/>
  <c r="O3817" i="25"/>
  <c r="O4089" i="25"/>
  <c r="O4085" i="25"/>
  <c r="O4049" i="25"/>
  <c r="O4019" i="25"/>
  <c r="O4013" i="25"/>
  <c r="O4011" i="25"/>
  <c r="O3986" i="25"/>
  <c r="O3971" i="25"/>
  <c r="O3959" i="25"/>
  <c r="O3947" i="25"/>
  <c r="O4289" i="25"/>
  <c r="O4253" i="25"/>
  <c r="O4129" i="25"/>
  <c r="O4109" i="25"/>
  <c r="O4101" i="25"/>
  <c r="O3964" i="25"/>
  <c r="O3952" i="25"/>
  <c r="O3940" i="25"/>
  <c r="O3928" i="25"/>
  <c r="O3916" i="25"/>
  <c r="O3904" i="25"/>
  <c r="O3892" i="25"/>
  <c r="O3880" i="25"/>
  <c r="O3868" i="25"/>
  <c r="O3856" i="25"/>
  <c r="O3844" i="25"/>
  <c r="O4262" i="25"/>
  <c r="O4226" i="25"/>
  <c r="O4146" i="25"/>
  <c r="O4121" i="25"/>
  <c r="O4051" i="25"/>
  <c r="O3890" i="25"/>
  <c r="O3797" i="25"/>
  <c r="O3772" i="25"/>
  <c r="O3770" i="25"/>
  <c r="O3764" i="25"/>
  <c r="O3733" i="25"/>
  <c r="O3706" i="25"/>
  <c r="O3683" i="25"/>
  <c r="O3681" i="25"/>
  <c r="O3673" i="25"/>
  <c r="O3658" i="25"/>
  <c r="O3647" i="25"/>
  <c r="O3636" i="25"/>
  <c r="O3625" i="25"/>
  <c r="O3830" i="25"/>
  <c r="O3768" i="25"/>
  <c r="O3766" i="25"/>
  <c r="O3723" i="25"/>
  <c r="O3698" i="25"/>
  <c r="O3565" i="25"/>
  <c r="O3908" i="25"/>
  <c r="O3824" i="25"/>
  <c r="O3721" i="25"/>
  <c r="O3950" i="25"/>
  <c r="O3866" i="25"/>
  <c r="O3854" i="25"/>
  <c r="O3827" i="25"/>
  <c r="O3745" i="25"/>
  <c r="O3686" i="25"/>
  <c r="O3661" i="25"/>
  <c r="O3911" i="25"/>
  <c r="O3869" i="25"/>
  <c r="O3821" i="25"/>
  <c r="O3806" i="25"/>
  <c r="O3782" i="25"/>
  <c r="O3780" i="25"/>
  <c r="O3757" i="25"/>
  <c r="O3719" i="25"/>
  <c r="O3717" i="25"/>
  <c r="O3709" i="25"/>
  <c r="O3694" i="25"/>
  <c r="O4069" i="25"/>
  <c r="O3974" i="25"/>
  <c r="O3872" i="25"/>
  <c r="O3851" i="25"/>
  <c r="O3848" i="25"/>
  <c r="O3845" i="25"/>
  <c r="O3808" i="25"/>
  <c r="O3794" i="25"/>
  <c r="O3784" i="25"/>
  <c r="O3736" i="25"/>
  <c r="O3734" i="25"/>
  <c r="O4007" i="25"/>
  <c r="O3935" i="25"/>
  <c r="O3914" i="25"/>
  <c r="O3875" i="25"/>
  <c r="O3842" i="25"/>
  <c r="O3796" i="25"/>
  <c r="O3773" i="25"/>
  <c r="O3771" i="25"/>
  <c r="O3577" i="25"/>
  <c r="O3926" i="25"/>
  <c r="O3899" i="25"/>
  <c r="O3878" i="25"/>
  <c r="O3839" i="25"/>
  <c r="O3769" i="25"/>
  <c r="O3732" i="25"/>
  <c r="O3724" i="25"/>
  <c r="O3836" i="25"/>
  <c r="O3818" i="25"/>
  <c r="O3746" i="25"/>
  <c r="O3613" i="25"/>
  <c r="O3938" i="25"/>
  <c r="O3902" i="25"/>
  <c r="O3884" i="25"/>
  <c r="O3812" i="25"/>
  <c r="O3803" i="25"/>
  <c r="O3791" i="25"/>
  <c r="O3788" i="25"/>
  <c r="O3760" i="25"/>
  <c r="O3758" i="25"/>
  <c r="O3744" i="25"/>
  <c r="O3742" i="25"/>
  <c r="O3720" i="25"/>
  <c r="O3710" i="25"/>
  <c r="O3651" i="25"/>
  <c r="O4321" i="25"/>
  <c r="O3962" i="25"/>
  <c r="O3887" i="25"/>
  <c r="O3833" i="25"/>
  <c r="O3805" i="25"/>
  <c r="O3793" i="25"/>
  <c r="O3781" i="25"/>
  <c r="O3685" i="25"/>
  <c r="O4576" i="25"/>
  <c r="O4024" i="25"/>
  <c r="O4005" i="25"/>
  <c r="O3855" i="25"/>
  <c r="O3589" i="25"/>
  <c r="O3553" i="25"/>
  <c r="O3535" i="25"/>
  <c r="O3513" i="25"/>
  <c r="O3502" i="25"/>
  <c r="O3628" i="25"/>
  <c r="O3611" i="25"/>
  <c r="O3601" i="25"/>
  <c r="O3567" i="25"/>
  <c r="O3560" i="25"/>
  <c r="O3526" i="25"/>
  <c r="O3809" i="25"/>
  <c r="O3675" i="25"/>
  <c r="O3619" i="25"/>
  <c r="O3539" i="25"/>
  <c r="O3648" i="25"/>
  <c r="O3631" i="25"/>
  <c r="O3622" i="25"/>
  <c r="O3598" i="25"/>
  <c r="O3591" i="25"/>
  <c r="O3569" i="25"/>
  <c r="O3516" i="25"/>
  <c r="O3507" i="25"/>
  <c r="O3737" i="25"/>
  <c r="O3684" i="25"/>
  <c r="O3586" i="25"/>
  <c r="O3581" i="25"/>
  <c r="O3562" i="25"/>
  <c r="O3550" i="25"/>
  <c r="O3541" i="25"/>
  <c r="O3505" i="25"/>
  <c r="O3494" i="25"/>
  <c r="O3453" i="25"/>
  <c r="O3441" i="25"/>
  <c r="O3417" i="25"/>
  <c r="O3637" i="25"/>
  <c r="O3627" i="25"/>
  <c r="O3610" i="25"/>
  <c r="O3607" i="25"/>
  <c r="O3559" i="25"/>
  <c r="O3503" i="25"/>
  <c r="O3677" i="25"/>
  <c r="O3640" i="25"/>
  <c r="O3595" i="25"/>
  <c r="O3590" i="25"/>
  <c r="O3568" i="25"/>
  <c r="O3547" i="25"/>
  <c r="O3527" i="25"/>
  <c r="O3708" i="25"/>
  <c r="O3561" i="25"/>
  <c r="O3556" i="25"/>
  <c r="O3538" i="25"/>
  <c r="O3529" i="25"/>
  <c r="O3519" i="25"/>
  <c r="O3499" i="25"/>
  <c r="O3735" i="25"/>
  <c r="O3609" i="25"/>
  <c r="O3795" i="25"/>
  <c r="O3785" i="25"/>
  <c r="O3599" i="25"/>
  <c r="O3542" i="25"/>
  <c r="O3533" i="25"/>
  <c r="O3504" i="25"/>
  <c r="O3466" i="25"/>
  <c r="O3571" i="25"/>
  <c r="O3394" i="25"/>
  <c r="O3376" i="25"/>
  <c r="O3365" i="25"/>
  <c r="O3327" i="25"/>
  <c r="O3315" i="25"/>
  <c r="O3303" i="25"/>
  <c r="O3291" i="25"/>
  <c r="O3279" i="25"/>
  <c r="O3372" i="25"/>
  <c r="O3363" i="25"/>
  <c r="O3343" i="25"/>
  <c r="O3332" i="25"/>
  <c r="O3320" i="25"/>
  <c r="O3308" i="25"/>
  <c r="O3296" i="25"/>
  <c r="O3284" i="25"/>
  <c r="O3474" i="25"/>
  <c r="O3436" i="25"/>
  <c r="O3424" i="25"/>
  <c r="O3392" i="25"/>
  <c r="O3381" i="25"/>
  <c r="O3370" i="25"/>
  <c r="O3361" i="25"/>
  <c r="O3352" i="25"/>
  <c r="O3341" i="25"/>
  <c r="O3325" i="25"/>
  <c r="O3313" i="25"/>
  <c r="O3301" i="25"/>
  <c r="O3289" i="25"/>
  <c r="O3277" i="25"/>
  <c r="O3265" i="25"/>
  <c r="O3253" i="25"/>
  <c r="O3241" i="25"/>
  <c r="O3229" i="25"/>
  <c r="O3205" i="25"/>
  <c r="O3193" i="25"/>
  <c r="O3409" i="25"/>
  <c r="O3415" i="25"/>
  <c r="O3407" i="25"/>
  <c r="O3405" i="25"/>
  <c r="O3390" i="25"/>
  <c r="O3379" i="25"/>
  <c r="O3368" i="25"/>
  <c r="O3357" i="25"/>
  <c r="O3346" i="25"/>
  <c r="O3337" i="25"/>
  <c r="O3323" i="25"/>
  <c r="O3311" i="25"/>
  <c r="O3299" i="25"/>
  <c r="O3552" i="25"/>
  <c r="O3445" i="25"/>
  <c r="O3473" i="25"/>
  <c r="O3440" i="25"/>
  <c r="O3433" i="25"/>
  <c r="O3419" i="25"/>
  <c r="O3395" i="25"/>
  <c r="O3355" i="25"/>
  <c r="O3344" i="25"/>
  <c r="O3321" i="25"/>
  <c r="O3309" i="25"/>
  <c r="O3285" i="25"/>
  <c r="O3491" i="25"/>
  <c r="O3479" i="25"/>
  <c r="O3463" i="25"/>
  <c r="O3460" i="25"/>
  <c r="O3457" i="25"/>
  <c r="O3421" i="25"/>
  <c r="O3393" i="25"/>
  <c r="O3482" i="25"/>
  <c r="O3437" i="25"/>
  <c r="O3435" i="25"/>
  <c r="O3412" i="25"/>
  <c r="O3408" i="25"/>
  <c r="O3380" i="25"/>
  <c r="O3369" i="25"/>
  <c r="O3358" i="25"/>
  <c r="O3349" i="25"/>
  <c r="O3340" i="25"/>
  <c r="O3324" i="25"/>
  <c r="O3312" i="25"/>
  <c r="O3468" i="25"/>
  <c r="O3387" i="25"/>
  <c r="O3378" i="25"/>
  <c r="O3275" i="25"/>
  <c r="O3213" i="25"/>
  <c r="O3192" i="25"/>
  <c r="O3171" i="25"/>
  <c r="O3142" i="25"/>
  <c r="O3140" i="25"/>
  <c r="O3135" i="25"/>
  <c r="O3122" i="25"/>
  <c r="O3096" i="25"/>
  <c r="O3286" i="25"/>
  <c r="O3201" i="25"/>
  <c r="O3310" i="25"/>
  <c r="O3227" i="25"/>
  <c r="O3157" i="25"/>
  <c r="O3155" i="25"/>
  <c r="O3153" i="25"/>
  <c r="O3367" i="25"/>
  <c r="O3334" i="25"/>
  <c r="O3267" i="25"/>
  <c r="O3264" i="25"/>
  <c r="O3215" i="25"/>
  <c r="O3168" i="25"/>
  <c r="O3132" i="25"/>
  <c r="O3109" i="25"/>
  <c r="O3420" i="25"/>
  <c r="O3400" i="25"/>
  <c r="O3300" i="25"/>
  <c r="O3274" i="25"/>
  <c r="O3252" i="25"/>
  <c r="O3203" i="25"/>
  <c r="O3189" i="25"/>
  <c r="O3107" i="25"/>
  <c r="O3288" i="25"/>
  <c r="O3181" i="25"/>
  <c r="O3179" i="25"/>
  <c r="O3177" i="25"/>
  <c r="O3139" i="25"/>
  <c r="O3130" i="25"/>
  <c r="O3128" i="25"/>
  <c r="O3105" i="25"/>
  <c r="O3097" i="25"/>
  <c r="O3404" i="25"/>
  <c r="O3356" i="25"/>
  <c r="O3249" i="25"/>
  <c r="O3143" i="25"/>
  <c r="O3141" i="25"/>
  <c r="O3121" i="25"/>
  <c r="O3103" i="25"/>
  <c r="O3183" i="25"/>
  <c r="O3156" i="25"/>
  <c r="O3119" i="25"/>
  <c r="O3276" i="25"/>
  <c r="O3263" i="25"/>
  <c r="O3231" i="25"/>
  <c r="O3418" i="25"/>
  <c r="O3322" i="25"/>
  <c r="O3287" i="25"/>
  <c r="O3251" i="25"/>
  <c r="O3228" i="25"/>
  <c r="O3219" i="25"/>
  <c r="O3202" i="25"/>
  <c r="O3110" i="25"/>
  <c r="O3108" i="25"/>
  <c r="O3216" i="25"/>
  <c r="O3207" i="25"/>
  <c r="O3180" i="25"/>
  <c r="O3169" i="25"/>
  <c r="O3167" i="25"/>
  <c r="O3165" i="25"/>
  <c r="O3133" i="25"/>
  <c r="O3131" i="25"/>
  <c r="O3498" i="25"/>
  <c r="O3345" i="25"/>
  <c r="O3298" i="25"/>
  <c r="O3225" i="25"/>
  <c r="O3204" i="25"/>
  <c r="O3195" i="25"/>
  <c r="O3190" i="25"/>
  <c r="O3129" i="25"/>
  <c r="O3100" i="25"/>
  <c r="O3176" i="25"/>
  <c r="O3144" i="25"/>
  <c r="O3098" i="25"/>
  <c r="O2556" i="25"/>
  <c r="O3106" i="25"/>
  <c r="O2121" i="25"/>
  <c r="O2132" i="25"/>
  <c r="O2141" i="25"/>
  <c r="O2150" i="25"/>
  <c r="O2179" i="25"/>
  <c r="O2181" i="25"/>
  <c r="O2206" i="25"/>
  <c r="O2208" i="25"/>
  <c r="O2212" i="25"/>
  <c r="O2243" i="25"/>
  <c r="O2250" i="25"/>
  <c r="O2319" i="25"/>
  <c r="O2339" i="25"/>
  <c r="O2374" i="25"/>
  <c r="O2400" i="25"/>
  <c r="O2495" i="25"/>
  <c r="O2597" i="25"/>
  <c r="O2100" i="25"/>
  <c r="O2112" i="25"/>
  <c r="O2123" i="25"/>
  <c r="O2134" i="25"/>
  <c r="O2143" i="25"/>
  <c r="O2152" i="25"/>
  <c r="O2154" i="25"/>
  <c r="O2156" i="25"/>
  <c r="O2175" i="25"/>
  <c r="O2177" i="25"/>
  <c r="O2202" i="25"/>
  <c r="O2223" i="25"/>
  <c r="O2232" i="25"/>
  <c r="O2239" i="25"/>
  <c r="O2241" i="25"/>
  <c r="O2259" i="25"/>
  <c r="O2268" i="25"/>
  <c r="O2275" i="25"/>
  <c r="O2331" i="25"/>
  <c r="O2335" i="25"/>
  <c r="O2446" i="25"/>
  <c r="O2463" i="25"/>
  <c r="O2316" i="25"/>
  <c r="O2323" i="25"/>
  <c r="O2327" i="25"/>
  <c r="O2375" i="25"/>
  <c r="O2411" i="25"/>
  <c r="O2436" i="25"/>
  <c r="O2190" i="25"/>
  <c r="O2194" i="25"/>
  <c r="O2196" i="25"/>
  <c r="O2200" i="25"/>
  <c r="O2219" i="25"/>
  <c r="O2237" i="25"/>
  <c r="O2248" i="25"/>
  <c r="O2273" i="25"/>
  <c r="O2287" i="25"/>
  <c r="O2215" i="25"/>
  <c r="O2226" i="25"/>
  <c r="O2262" i="25"/>
  <c r="O2299" i="25"/>
  <c r="O2313" i="25"/>
  <c r="O2391" i="25"/>
  <c r="O2412" i="25"/>
  <c r="O2470" i="25"/>
  <c r="O2734" i="25"/>
  <c r="O2182" i="25"/>
  <c r="O2184" i="25"/>
  <c r="O2188" i="25"/>
  <c r="O2213" i="25"/>
  <c r="O2235" i="25"/>
  <c r="O2244" i="25"/>
  <c r="O2251" i="25"/>
  <c r="O2271" i="25"/>
  <c r="O2279" i="25"/>
  <c r="O2303" i="25"/>
  <c r="O2328" i="25"/>
  <c r="O2367" i="25"/>
  <c r="O2427" i="25"/>
  <c r="O2448" i="25"/>
  <c r="O2459" i="25"/>
  <c r="O2178" i="25"/>
  <c r="O2291" i="25"/>
  <c r="O2307" i="25"/>
  <c r="O2354" i="25"/>
  <c r="O2413" i="25"/>
  <c r="O2560" i="25"/>
  <c r="O2153" i="25"/>
  <c r="O2155" i="25"/>
  <c r="O2176" i="25"/>
  <c r="O2203" i="25"/>
  <c r="O2224" i="25"/>
  <c r="O2249" i="25"/>
  <c r="O2260" i="25"/>
  <c r="O2337" i="25"/>
  <c r="O2346" i="25"/>
  <c r="O2487" i="25"/>
  <c r="O2238" i="25"/>
  <c r="O2304" i="25"/>
  <c r="O2325" i="25"/>
  <c r="O2444" i="25"/>
  <c r="O2499" i="25"/>
  <c r="O2191" i="25"/>
  <c r="O2195" i="25"/>
  <c r="O2199" i="25"/>
  <c r="O2218" i="25"/>
  <c r="O2220" i="25"/>
  <c r="O2227" i="25"/>
  <c r="O2247" i="25"/>
  <c r="O2256" i="25"/>
  <c r="O2263" i="25"/>
  <c r="O2280" i="25"/>
  <c r="O2283" i="25"/>
  <c r="O2311" i="25"/>
  <c r="O2351" i="25"/>
  <c r="O2388" i="25"/>
  <c r="O2393" i="25"/>
  <c r="O2409" i="25"/>
  <c r="O2419" i="25"/>
  <c r="O2479" i="25"/>
  <c r="O2515" i="25"/>
  <c r="O2549" i="25"/>
  <c r="O2572" i="25"/>
  <c r="O2576" i="25"/>
  <c r="O2611" i="25"/>
  <c r="O2659" i="25"/>
  <c r="O2914" i="25"/>
  <c r="O2915" i="25"/>
  <c r="O2679" i="25"/>
  <c r="O2274" i="25"/>
  <c r="O2286" i="25"/>
  <c r="O2298" i="25"/>
  <c r="O2310" i="25"/>
  <c r="O2322" i="25"/>
  <c r="O2334" i="25"/>
  <c r="O2348" i="25"/>
  <c r="O2357" i="25"/>
  <c r="O2379" i="25"/>
  <c r="O2390" i="25"/>
  <c r="O2407" i="25"/>
  <c r="O2415" i="25"/>
  <c r="O2434" i="25"/>
  <c r="O2442" i="25"/>
  <c r="O2484" i="25"/>
  <c r="O2540" i="25"/>
  <c r="O2568" i="25"/>
  <c r="O2581" i="25"/>
  <c r="O2933" i="25"/>
  <c r="O2361" i="25"/>
  <c r="O2457" i="25"/>
  <c r="O2473" i="25"/>
  <c r="O2493" i="25"/>
  <c r="O2509" i="25"/>
  <c r="O2511" i="25"/>
  <c r="O2561" i="25"/>
  <c r="O2616" i="25"/>
  <c r="O2621" i="25"/>
  <c r="O2660" i="25"/>
  <c r="O2804" i="25"/>
  <c r="O2482" i="25"/>
  <c r="O2518" i="25"/>
  <c r="O2537" i="25"/>
  <c r="O2590" i="25"/>
  <c r="O2607" i="25"/>
  <c r="O2627" i="25"/>
  <c r="O2676" i="25"/>
  <c r="O2365" i="25"/>
  <c r="O2385" i="25"/>
  <c r="O2394" i="25"/>
  <c r="O2398" i="25"/>
  <c r="O2402" i="25"/>
  <c r="O2422" i="25"/>
  <c r="O2430" i="25"/>
  <c r="O2447" i="25"/>
  <c r="O2449" i="25"/>
  <c r="O2455" i="25"/>
  <c r="O2471" i="25"/>
  <c r="O2491" i="25"/>
  <c r="O2507" i="25"/>
  <c r="O2547" i="25"/>
  <c r="O2550" i="25"/>
  <c r="O2445" i="25"/>
  <c r="O2554" i="25"/>
  <c r="O2578" i="25"/>
  <c r="O2608" i="25"/>
  <c r="O2628" i="25"/>
  <c r="O2633" i="25"/>
  <c r="O2656" i="25"/>
  <c r="O2333" i="25"/>
  <c r="O2410" i="25"/>
  <c r="O2420" i="25"/>
  <c r="O2435" i="25"/>
  <c r="O2443" i="25"/>
  <c r="O2469" i="25"/>
  <c r="O2485" i="25"/>
  <c r="O2505" i="25"/>
  <c r="O2521" i="25"/>
  <c r="O2526" i="25"/>
  <c r="O2538" i="25"/>
  <c r="O2647" i="25"/>
  <c r="O2349" i="25"/>
  <c r="O2406" i="25"/>
  <c r="O2433" i="25"/>
  <c r="O2458" i="25"/>
  <c r="O2494" i="25"/>
  <c r="O2570" i="25"/>
  <c r="O2587" i="25"/>
  <c r="O2600" i="25"/>
  <c r="O2360" i="25"/>
  <c r="O2467" i="25"/>
  <c r="O2483" i="25"/>
  <c r="O2503" i="25"/>
  <c r="O2559" i="25"/>
  <c r="O2579" i="25"/>
  <c r="O2373" i="25"/>
  <c r="O2431" i="25"/>
  <c r="O2648" i="25"/>
  <c r="O2717" i="25"/>
  <c r="O2739" i="25"/>
  <c r="O2943" i="25"/>
  <c r="O2384" i="25"/>
  <c r="O2397" i="25"/>
  <c r="O2401" i="25"/>
  <c r="O2421" i="25"/>
  <c r="O2461" i="25"/>
  <c r="O2481" i="25"/>
  <c r="O2497" i="25"/>
  <c r="O2517" i="25"/>
  <c r="O2527" i="25"/>
  <c r="O2640" i="25"/>
  <c r="O2666" i="25"/>
  <c r="O2762" i="25"/>
  <c r="O2771" i="25"/>
  <c r="O2823" i="25"/>
  <c r="O2882" i="25"/>
  <c r="O2924" i="25"/>
  <c r="O2612" i="25"/>
  <c r="O2635" i="25"/>
  <c r="O2639" i="25"/>
  <c r="O2641" i="25"/>
  <c r="O2643" i="25"/>
  <c r="O2662" i="25"/>
  <c r="O2664" i="25"/>
  <c r="O2687" i="25"/>
  <c r="O2691" i="25"/>
  <c r="O2693" i="25"/>
  <c r="O2695" i="25"/>
  <c r="O2704" i="25"/>
  <c r="O2715" i="25"/>
  <c r="O2722" i="25"/>
  <c r="O2727" i="25"/>
  <c r="O2744" i="25"/>
  <c r="O2765" i="25"/>
  <c r="O2768" i="25"/>
  <c r="O2774" i="25"/>
  <c r="O2794" i="25"/>
  <c r="O2809" i="25"/>
  <c r="O2861" i="25"/>
  <c r="O2929" i="25"/>
  <c r="O2534" i="25"/>
  <c r="O2594" i="25"/>
  <c r="O2711" i="25"/>
  <c r="O2777" i="25"/>
  <c r="O2780" i="25"/>
  <c r="O2783" i="25"/>
  <c r="O2834" i="25"/>
  <c r="O2893" i="25"/>
  <c r="O2618" i="25"/>
  <c r="O2675" i="25"/>
  <c r="O2702" i="25"/>
  <c r="O2747" i="25"/>
  <c r="O2801" i="25"/>
  <c r="O2862" i="25"/>
  <c r="O2873" i="25"/>
  <c r="O2907" i="25"/>
  <c r="O2912" i="25"/>
  <c r="O2598" i="25"/>
  <c r="O2651" i="25"/>
  <c r="O2653" i="25"/>
  <c r="O2655" i="25"/>
  <c r="O2735" i="25"/>
  <c r="O2740" i="25"/>
  <c r="O2786" i="25"/>
  <c r="O2795" i="25"/>
  <c r="O2840" i="25"/>
  <c r="O2884" i="25"/>
  <c r="O2558" i="25"/>
  <c r="O2630" i="25"/>
  <c r="O2723" i="25"/>
  <c r="O2789" i="25"/>
  <c r="O2792" i="25"/>
  <c r="O2798" i="25"/>
  <c r="O2806" i="25"/>
  <c r="O2569" i="25"/>
  <c r="O2626" i="25"/>
  <c r="O2663" i="25"/>
  <c r="O2696" i="25"/>
  <c r="O2705" i="25"/>
  <c r="O2716" i="25"/>
  <c r="O2750" i="25"/>
  <c r="O2758" i="25"/>
  <c r="O2810" i="25"/>
  <c r="O2820" i="25"/>
  <c r="O3076" i="25"/>
  <c r="O2582" i="25"/>
  <c r="O2642" i="25"/>
  <c r="O2738" i="25"/>
  <c r="O2753" i="25"/>
  <c r="O2807" i="25"/>
  <c r="O2831" i="25"/>
  <c r="O3053" i="25"/>
  <c r="O2638" i="25"/>
  <c r="O2690" i="25"/>
  <c r="O2714" i="25"/>
  <c r="O2726" i="25"/>
  <c r="O2900" i="25"/>
  <c r="O2981" i="25"/>
  <c r="O2546" i="25"/>
  <c r="O2606" i="25"/>
  <c r="O2678" i="25"/>
  <c r="O2741" i="25"/>
  <c r="O2756" i="25"/>
  <c r="O2555" i="25"/>
  <c r="O2654" i="25"/>
  <c r="O2672" i="25"/>
  <c r="O2674" i="25"/>
  <c r="O2699" i="25"/>
  <c r="O2708" i="25"/>
  <c r="O2729" i="25"/>
  <c r="O2759" i="25"/>
  <c r="O2782" i="25"/>
  <c r="O2822" i="25"/>
  <c r="O2876" i="25"/>
  <c r="O2881" i="25"/>
  <c r="O2880" i="25"/>
  <c r="O2952" i="25"/>
  <c r="O2961" i="25"/>
  <c r="O2970" i="25"/>
  <c r="O2979" i="25"/>
  <c r="O3030" i="25"/>
  <c r="O3059" i="25"/>
  <c r="O3080" i="25"/>
  <c r="O2813" i="25"/>
  <c r="O2824" i="25"/>
  <c r="O2833" i="25"/>
  <c r="O2842" i="25"/>
  <c r="O2844" i="25"/>
  <c r="O2886" i="25"/>
  <c r="O2913" i="25"/>
  <c r="O2919" i="25"/>
  <c r="O2921" i="25"/>
  <c r="O2990" i="25"/>
  <c r="O2999" i="25"/>
  <c r="O3006" i="25"/>
  <c r="O3018" i="25"/>
  <c r="O3023" i="25"/>
  <c r="O3038" i="25"/>
  <c r="O3062" i="25"/>
  <c r="O3112" i="25"/>
  <c r="O2835" i="25"/>
  <c r="O2853" i="25"/>
  <c r="O2859" i="25"/>
  <c r="O2888" i="25"/>
  <c r="O2892" i="25"/>
  <c r="O2894" i="25"/>
  <c r="O2896" i="25"/>
  <c r="O2937" i="25"/>
  <c r="O2939" i="25"/>
  <c r="O2988" i="25"/>
  <c r="O2997" i="25"/>
  <c r="O3011" i="25"/>
  <c r="O3033" i="25"/>
  <c r="O3044" i="25"/>
  <c r="O3050" i="25"/>
  <c r="O3065" i="25"/>
  <c r="O2931" i="25"/>
  <c r="O3009" i="25"/>
  <c r="O3021" i="25"/>
  <c r="O3036" i="25"/>
  <c r="O3054" i="25"/>
  <c r="O3081" i="25"/>
  <c r="O3127" i="25"/>
  <c r="O3138" i="25"/>
  <c r="O3149" i="25"/>
  <c r="O3175" i="25"/>
  <c r="O2817" i="25"/>
  <c r="O2848" i="25"/>
  <c r="O2865" i="25"/>
  <c r="O2871" i="25"/>
  <c r="O2904" i="25"/>
  <c r="O2927" i="25"/>
  <c r="O2946" i="25"/>
  <c r="O2955" i="25"/>
  <c r="O2964" i="25"/>
  <c r="O2973" i="25"/>
  <c r="O2984" i="25"/>
  <c r="O3026" i="25"/>
  <c r="O3057" i="25"/>
  <c r="O3071" i="25"/>
  <c r="O3074" i="25"/>
  <c r="O3099" i="25"/>
  <c r="O2982" i="25"/>
  <c r="O3024" i="25"/>
  <c r="O3039" i="25"/>
  <c r="O3051" i="25"/>
  <c r="O3063" i="25"/>
  <c r="O3078" i="25"/>
  <c r="O2832" i="25"/>
  <c r="O2883" i="25"/>
  <c r="O2991" i="25"/>
  <c r="O3000" i="25"/>
  <c r="O3012" i="25"/>
  <c r="O3066" i="25"/>
  <c r="O2843" i="25"/>
  <c r="O2879" i="25"/>
  <c r="O2916" i="25"/>
  <c r="O2918" i="25"/>
  <c r="O2920" i="25"/>
  <c r="O2940" i="25"/>
  <c r="O2951" i="25"/>
  <c r="O2960" i="25"/>
  <c r="O2969" i="25"/>
  <c r="O2978" i="25"/>
  <c r="O3091" i="25"/>
  <c r="O3095" i="25"/>
  <c r="O3151" i="25"/>
  <c r="O2856" i="25"/>
  <c r="O2895" i="25"/>
  <c r="O2949" i="25"/>
  <c r="O2958" i="25"/>
  <c r="O2967" i="25"/>
  <c r="O2976" i="25"/>
  <c r="O3005" i="25"/>
  <c r="O3017" i="25"/>
  <c r="O3052" i="25"/>
  <c r="O3058" i="25"/>
  <c r="O3075" i="25"/>
  <c r="O3115" i="25"/>
  <c r="O2891" i="25"/>
  <c r="O2928" i="25"/>
  <c r="O2930" i="25"/>
  <c r="O2934" i="25"/>
  <c r="O2936" i="25"/>
  <c r="O2985" i="25"/>
  <c r="O2987" i="25"/>
  <c r="O2996" i="25"/>
  <c r="O3027" i="25"/>
  <c r="O3032" i="25"/>
  <c r="O2868" i="25"/>
  <c r="O2994" i="25"/>
  <c r="O3003" i="25"/>
  <c r="O3008" i="25"/>
  <c r="O3015" i="25"/>
  <c r="O3020" i="25"/>
  <c r="O3040" i="25"/>
  <c r="O3043" i="25"/>
  <c r="O3064" i="25"/>
  <c r="O3092" i="25"/>
  <c r="O3185" i="25"/>
  <c r="O3245" i="25"/>
  <c r="O3248" i="25"/>
  <c r="O3256" i="25"/>
  <c r="O3326" i="25"/>
  <c r="O3336" i="25"/>
  <c r="O3427" i="25"/>
  <c r="O3432" i="25"/>
  <c r="O3174" i="25"/>
  <c r="O3188" i="25"/>
  <c r="O3199" i="25"/>
  <c r="O3234" i="25"/>
  <c r="O3260" i="25"/>
  <c r="O3290" i="25"/>
  <c r="O3302" i="25"/>
  <c r="O3317" i="25"/>
  <c r="O3364" i="25"/>
  <c r="O3388" i="25"/>
  <c r="O3475" i="25"/>
  <c r="O3125" i="25"/>
  <c r="O3158" i="25"/>
  <c r="O3163" i="25"/>
  <c r="O3211" i="25"/>
  <c r="O3242" i="25"/>
  <c r="O3269" i="25"/>
  <c r="O3295" i="25"/>
  <c r="O3398" i="25"/>
  <c r="O3403" i="25"/>
  <c r="O3068" i="25"/>
  <c r="O3070" i="25"/>
  <c r="O3089" i="25"/>
  <c r="O3093" i="25"/>
  <c r="O3117" i="25"/>
  <c r="O3136" i="25"/>
  <c r="O3147" i="25"/>
  <c r="O3152" i="25"/>
  <c r="O3154" i="25"/>
  <c r="O3196" i="25"/>
  <c r="O3214" i="25"/>
  <c r="O3223" i="25"/>
  <c r="O3246" i="25"/>
  <c r="O3257" i="25"/>
  <c r="O3318" i="25"/>
  <c r="O3389" i="25"/>
  <c r="O3041" i="25"/>
  <c r="O3045" i="25"/>
  <c r="O3087" i="25"/>
  <c r="O3123" i="25"/>
  <c r="O3150" i="25"/>
  <c r="O3161" i="25"/>
  <c r="O3172" i="25"/>
  <c r="O3186" i="25"/>
  <c r="O3208" i="25"/>
  <c r="O3226" i="25"/>
  <c r="O3254" i="25"/>
  <c r="O3266" i="25"/>
  <c r="O3270" i="25"/>
  <c r="O3280" i="25"/>
  <c r="O3328" i="25"/>
  <c r="O3347" i="25"/>
  <c r="O3414" i="25"/>
  <c r="O3465" i="25"/>
  <c r="O3101" i="25"/>
  <c r="O3113" i="25"/>
  <c r="O3200" i="25"/>
  <c r="O3220" i="25"/>
  <c r="O3258" i="25"/>
  <c r="O3439" i="25"/>
  <c r="O3134" i="25"/>
  <c r="O3170" i="25"/>
  <c r="O3197" i="25"/>
  <c r="O3212" i="25"/>
  <c r="O3235" i="25"/>
  <c r="O3281" i="25"/>
  <c r="O3304" i="25"/>
  <c r="O3329" i="25"/>
  <c r="O3348" i="25"/>
  <c r="O3444" i="25"/>
  <c r="O3490" i="25"/>
  <c r="O3082" i="25"/>
  <c r="O3111" i="25"/>
  <c r="O3126" i="25"/>
  <c r="O3148" i="25"/>
  <c r="O3159" i="25"/>
  <c r="O3164" i="25"/>
  <c r="O3166" i="25"/>
  <c r="O3209" i="25"/>
  <c r="O3224" i="25"/>
  <c r="O3232" i="25"/>
  <c r="O3238" i="25"/>
  <c r="O3247" i="25"/>
  <c r="O3292" i="25"/>
  <c r="O3314" i="25"/>
  <c r="O3137" i="25"/>
  <c r="O3162" i="25"/>
  <c r="O3184" i="25"/>
  <c r="O3194" i="25"/>
  <c r="O3221" i="25"/>
  <c r="O3271" i="25"/>
  <c r="O3282" i="25"/>
  <c r="O3305" i="25"/>
  <c r="O3330" i="25"/>
  <c r="O3339" i="25"/>
  <c r="O3353" i="25"/>
  <c r="O3377" i="25"/>
  <c r="O3566" i="25"/>
  <c r="O3069" i="25"/>
  <c r="O3090" i="25"/>
  <c r="O3094" i="25"/>
  <c r="O3116" i="25"/>
  <c r="O3118" i="25"/>
  <c r="O3124" i="25"/>
  <c r="O3173" i="25"/>
  <c r="O3187" i="25"/>
  <c r="O3198" i="25"/>
  <c r="O3206" i="25"/>
  <c r="O3244" i="25"/>
  <c r="O3250" i="25"/>
  <c r="O3259" i="25"/>
  <c r="O3293" i="25"/>
  <c r="O3382" i="25"/>
  <c r="O3406" i="25"/>
  <c r="O3456" i="25"/>
  <c r="O3462" i="25"/>
  <c r="O3042" i="25"/>
  <c r="O3046" i="25"/>
  <c r="O3086" i="25"/>
  <c r="O3088" i="25"/>
  <c r="O3114" i="25"/>
  <c r="O3146" i="25"/>
  <c r="O3210" i="25"/>
  <c r="O3218" i="25"/>
  <c r="O3233" i="25"/>
  <c r="O3236" i="25"/>
  <c r="O3278" i="25"/>
  <c r="O3306" i="25"/>
  <c r="O3077" i="25"/>
  <c r="O3102" i="25"/>
  <c r="O3160" i="25"/>
  <c r="O3182" i="25"/>
  <c r="O3222" i="25"/>
  <c r="O3230" i="25"/>
  <c r="O3268" i="25"/>
  <c r="O3272" i="25"/>
  <c r="O3283" i="25"/>
  <c r="O3294" i="25"/>
  <c r="O3316" i="25"/>
  <c r="O3338" i="25"/>
  <c r="O3518" i="25"/>
  <c r="O3534" i="25"/>
  <c r="O3629" i="25"/>
  <c r="O3410" i="25"/>
  <c r="O3442" i="25"/>
  <c r="O3624" i="25"/>
  <c r="O3307" i="25"/>
  <c r="O3319" i="25"/>
  <c r="O3331" i="25"/>
  <c r="O3342" i="25"/>
  <c r="O3351" i="25"/>
  <c r="O3360" i="25"/>
  <c r="O3362" i="25"/>
  <c r="O3371" i="25"/>
  <c r="O3423" i="25"/>
  <c r="O3430" i="25"/>
  <c r="O3476" i="25"/>
  <c r="O3485" i="25"/>
  <c r="O3509" i="25"/>
  <c r="O3514" i="25"/>
  <c r="O3600" i="25"/>
  <c r="O3373" i="25"/>
  <c r="O3450" i="25"/>
  <c r="O3469" i="25"/>
  <c r="O3620" i="25"/>
  <c r="O3386" i="25"/>
  <c r="O3500" i="25"/>
  <c r="O3574" i="25"/>
  <c r="O3335" i="25"/>
  <c r="O3399" i="25"/>
  <c r="O3401" i="25"/>
  <c r="O3428" i="25"/>
  <c r="O3426" i="25"/>
  <c r="O3431" i="25"/>
  <c r="O3438" i="25"/>
  <c r="O3443" i="25"/>
  <c r="O3458" i="25"/>
  <c r="O3470" i="25"/>
  <c r="O3492" i="25"/>
  <c r="O3350" i="25"/>
  <c r="O3359" i="25"/>
  <c r="O3411" i="25"/>
  <c r="O3413" i="25"/>
  <c r="O3451" i="25"/>
  <c r="O3480" i="25"/>
  <c r="O3511" i="25"/>
  <c r="O3564" i="25"/>
  <c r="O3455" i="25"/>
  <c r="O3489" i="25"/>
  <c r="O3576" i="25"/>
  <c r="O3592" i="25"/>
  <c r="O3374" i="25"/>
  <c r="O3422" i="25"/>
  <c r="O3434" i="25"/>
  <c r="O3446" i="25"/>
  <c r="O3543" i="25"/>
  <c r="O3402" i="25"/>
  <c r="O3452" i="25"/>
  <c r="O3481" i="25"/>
  <c r="O3484" i="25"/>
  <c r="O3593" i="25"/>
  <c r="O3447" i="25"/>
  <c r="O3459" i="25"/>
  <c r="O3585" i="25"/>
  <c r="O3604" i="25"/>
  <c r="O3612" i="25"/>
  <c r="O3696" i="25"/>
  <c r="O3454" i="25"/>
  <c r="O3488" i="25"/>
  <c r="O3497" i="25"/>
  <c r="O3506" i="25"/>
  <c r="O3508" i="25"/>
  <c r="O3517" i="25"/>
  <c r="O3531" i="25"/>
  <c r="O3540" i="25"/>
  <c r="O3549" i="25"/>
  <c r="O3573" i="25"/>
  <c r="O3580" i="25"/>
  <c r="O3633" i="25"/>
  <c r="O3650" i="25"/>
  <c r="O3657" i="25"/>
  <c r="O3700" i="25"/>
  <c r="O3718" i="25"/>
  <c r="O3525" i="25"/>
  <c r="O3536" i="25"/>
  <c r="O3597" i="25"/>
  <c r="O3602" i="25"/>
  <c r="O3643" i="25"/>
  <c r="O3669" i="25"/>
  <c r="O3754" i="25"/>
  <c r="O3472" i="25"/>
  <c r="O3501" i="25"/>
  <c r="O3512" i="25"/>
  <c r="O3521" i="25"/>
  <c r="O3523" i="25"/>
  <c r="O3554" i="25"/>
  <c r="O3578" i="25"/>
  <c r="O3583" i="25"/>
  <c r="O3621" i="25"/>
  <c r="O3630" i="25"/>
  <c r="O3807" i="25"/>
  <c r="O3692" i="25"/>
  <c r="O3588" i="25"/>
  <c r="O3496" i="25"/>
  <c r="O3641" i="25"/>
  <c r="O3655" i="25"/>
  <c r="O3693" i="25"/>
  <c r="O3756" i="25"/>
  <c r="O3532" i="25"/>
  <c r="O3638" i="25"/>
  <c r="O3705" i="25"/>
  <c r="O3783" i="25"/>
  <c r="O3520" i="25"/>
  <c r="O3522" i="25"/>
  <c r="O3524" i="25"/>
  <c r="O3530" i="25"/>
  <c r="O3537" i="25"/>
  <c r="O3548" i="25"/>
  <c r="O3555" i="25"/>
  <c r="O3572" i="25"/>
  <c r="O3584" i="25"/>
  <c r="O3596" i="25"/>
  <c r="O3652" i="25"/>
  <c r="O3762" i="25"/>
  <c r="O3819" i="25"/>
  <c r="O3471" i="25"/>
  <c r="O3528" i="25"/>
  <c r="O3594" i="25"/>
  <c r="O3608" i="25"/>
  <c r="O3614" i="25"/>
  <c r="O3635" i="25"/>
  <c r="O3645" i="25"/>
  <c r="O3660" i="25"/>
  <c r="O3680" i="25"/>
  <c r="O3716" i="25"/>
  <c r="O3729" i="25"/>
  <c r="O3752" i="25"/>
  <c r="O3544" i="25"/>
  <c r="O3582" i="25"/>
  <c r="O3632" i="25"/>
  <c r="O3642" i="25"/>
  <c r="O3656" i="25"/>
  <c r="O3664" i="25"/>
  <c r="O3695" i="25"/>
  <c r="O3699" i="25"/>
  <c r="O3815" i="25"/>
  <c r="O3493" i="25"/>
  <c r="O3551" i="25"/>
  <c r="O3558" i="25"/>
  <c r="O3563" i="25"/>
  <c r="O3570" i="25"/>
  <c r="O3575" i="25"/>
  <c r="O3587" i="25"/>
  <c r="O3623" i="25"/>
  <c r="O3639" i="25"/>
  <c r="O3672" i="25"/>
  <c r="O3825" i="25"/>
  <c r="O3828" i="25"/>
  <c r="O3858" i="25"/>
  <c r="O3861" i="25"/>
  <c r="O3864" i="25"/>
  <c r="O3898" i="25"/>
  <c r="O3921" i="25"/>
  <c r="O3957" i="25"/>
  <c r="O3972" i="25"/>
  <c r="O3982" i="25"/>
  <c r="O3691" i="25"/>
  <c r="O3714" i="25"/>
  <c r="O3750" i="25"/>
  <c r="O3777" i="25"/>
  <c r="O3874" i="25"/>
  <c r="O3934" i="25"/>
  <c r="O3967" i="25"/>
  <c r="O4000" i="25"/>
  <c r="O3687" i="25"/>
  <c r="O3689" i="25"/>
  <c r="O3847" i="25"/>
  <c r="O3850" i="25"/>
  <c r="O3871" i="25"/>
  <c r="O3891" i="25"/>
  <c r="O3895" i="25"/>
  <c r="O3906" i="25"/>
  <c r="O3948" i="25"/>
  <c r="O3958" i="25"/>
  <c r="O3978" i="25"/>
  <c r="O3644" i="25"/>
  <c r="O3653" i="25"/>
  <c r="O3662" i="25"/>
  <c r="O3666" i="25"/>
  <c r="O3668" i="25"/>
  <c r="O3670" i="25"/>
  <c r="O3703" i="25"/>
  <c r="O3726" i="25"/>
  <c r="O3728" i="25"/>
  <c r="O3730" i="25"/>
  <c r="O3740" i="25"/>
  <c r="O3767" i="25"/>
  <c r="O3775" i="25"/>
  <c r="O3798" i="25"/>
  <c r="O3831" i="25"/>
  <c r="O3910" i="25"/>
  <c r="O3922" i="25"/>
  <c r="O3930" i="25"/>
  <c r="O3943" i="25"/>
  <c r="O3963" i="25"/>
  <c r="O4001" i="25"/>
  <c r="O4033" i="25"/>
  <c r="O3546" i="25"/>
  <c r="O3606" i="25"/>
  <c r="O3615" i="25"/>
  <c r="O3646" i="25"/>
  <c r="O3738" i="25"/>
  <c r="O3765" i="25"/>
  <c r="O3786" i="25"/>
  <c r="O3810" i="25"/>
  <c r="O3823" i="25"/>
  <c r="O3826" i="25"/>
  <c r="O3859" i="25"/>
  <c r="O3862" i="25"/>
  <c r="O3888" i="25"/>
  <c r="O3984" i="25"/>
  <c r="O3997" i="25"/>
  <c r="O3557" i="25"/>
  <c r="O3617" i="25"/>
  <c r="O3678" i="25"/>
  <c r="O3682" i="25"/>
  <c r="O3707" i="25"/>
  <c r="O3789" i="25"/>
  <c r="O3801" i="25"/>
  <c r="O3813" i="25"/>
  <c r="O3816" i="25"/>
  <c r="O3834" i="25"/>
  <c r="O3885" i="25"/>
  <c r="O3903" i="25"/>
  <c r="O3907" i="25"/>
  <c r="O3918" i="25"/>
  <c r="O3931" i="25"/>
  <c r="O3939" i="25"/>
  <c r="O3969" i="25"/>
  <c r="O3755" i="25"/>
  <c r="O3763" i="25"/>
  <c r="O3882" i="25"/>
  <c r="O3993" i="25"/>
  <c r="O3690" i="25"/>
  <c r="O3715" i="25"/>
  <c r="O3751" i="25"/>
  <c r="O3753" i="25"/>
  <c r="O3792" i="25"/>
  <c r="O3804" i="25"/>
  <c r="O3837" i="25"/>
  <c r="O3879" i="25"/>
  <c r="O3900" i="25"/>
  <c r="O3919" i="25"/>
  <c r="O3927" i="25"/>
  <c r="O3936" i="25"/>
  <c r="O3945" i="25"/>
  <c r="O3960" i="25"/>
  <c r="O3970" i="25"/>
  <c r="O3980" i="25"/>
  <c r="O3985" i="25"/>
  <c r="O4003" i="25"/>
  <c r="O3688" i="25"/>
  <c r="O3711" i="25"/>
  <c r="O3713" i="25"/>
  <c r="O3741" i="25"/>
  <c r="O3759" i="25"/>
  <c r="O3761" i="25"/>
  <c r="O3776" i="25"/>
  <c r="O3799" i="25"/>
  <c r="O3840" i="25"/>
  <c r="O3876" i="25"/>
  <c r="O3897" i="25"/>
  <c r="O3915" i="25"/>
  <c r="O3955" i="25"/>
  <c r="O3603" i="25"/>
  <c r="O3634" i="25"/>
  <c r="O3654" i="25"/>
  <c r="O3663" i="25"/>
  <c r="O3667" i="25"/>
  <c r="O3671" i="25"/>
  <c r="O3702" i="25"/>
  <c r="O3727" i="25"/>
  <c r="O3731" i="25"/>
  <c r="O3747" i="25"/>
  <c r="O3749" i="25"/>
  <c r="O3774" i="25"/>
  <c r="O3787" i="25"/>
  <c r="O3811" i="25"/>
  <c r="O3814" i="25"/>
  <c r="O3843" i="25"/>
  <c r="O3846" i="25"/>
  <c r="O3873" i="25"/>
  <c r="O3886" i="25"/>
  <c r="O3924" i="25"/>
  <c r="O3946" i="25"/>
  <c r="O3994" i="25"/>
  <c r="O4009" i="25"/>
  <c r="O3545" i="25"/>
  <c r="O3605" i="25"/>
  <c r="O3665" i="25"/>
  <c r="O3739" i="25"/>
  <c r="O3790" i="25"/>
  <c r="O3802" i="25"/>
  <c r="O3835" i="25"/>
  <c r="O3849" i="25"/>
  <c r="O3870" i="25"/>
  <c r="O3883" i="25"/>
  <c r="O3912" i="25"/>
  <c r="O3933" i="25"/>
  <c r="O3951" i="25"/>
  <c r="O3976" i="25"/>
  <c r="O3981" i="25"/>
  <c r="O4041" i="25"/>
  <c r="O3618" i="25"/>
  <c r="O3679" i="25"/>
  <c r="O3822" i="25"/>
  <c r="O3838" i="25"/>
  <c r="O3852" i="25"/>
  <c r="O3867" i="25"/>
  <c r="O3894" i="25"/>
  <c r="O3909" i="25"/>
  <c r="O4237" i="25"/>
  <c r="O4046" i="25"/>
  <c r="O4161" i="25"/>
  <c r="O4283" i="25"/>
  <c r="O4015" i="25"/>
  <c r="O4054" i="25"/>
  <c r="O4070" i="25"/>
  <c r="O4079" i="25"/>
  <c r="O4082" i="25"/>
  <c r="O3992" i="25"/>
  <c r="O4039" i="25"/>
  <c r="O4059" i="25"/>
  <c r="O4067" i="25"/>
  <c r="O4076" i="25"/>
  <c r="O4152" i="25"/>
  <c r="O4177" i="25"/>
  <c r="O4186" i="25"/>
  <c r="O4197" i="25"/>
  <c r="O4386" i="25"/>
  <c r="O3942" i="25"/>
  <c r="O3954" i="25"/>
  <c r="O3966" i="25"/>
  <c r="O3988" i="25"/>
  <c r="O3990" i="25"/>
  <c r="O3996" i="25"/>
  <c r="O4021" i="25"/>
  <c r="O4031" i="25"/>
  <c r="O4279" i="25"/>
  <c r="O4027" i="25"/>
  <c r="O4047" i="25"/>
  <c r="O4094" i="25"/>
  <c r="O4348" i="25"/>
  <c r="O3979" i="25"/>
  <c r="O4004" i="25"/>
  <c r="O4083" i="25"/>
  <c r="O4123" i="25"/>
  <c r="O4234" i="25"/>
  <c r="O4297" i="25"/>
  <c r="O3977" i="25"/>
  <c r="O3983" i="25"/>
  <c r="O4002" i="25"/>
  <c r="O4040" i="25"/>
  <c r="O4050" i="25"/>
  <c r="O4055" i="25"/>
  <c r="O4065" i="25"/>
  <c r="O4071" i="25"/>
  <c r="O4103" i="25"/>
  <c r="O4111" i="25"/>
  <c r="O4131" i="25"/>
  <c r="O4144" i="25"/>
  <c r="O4188" i="25"/>
  <c r="O4335" i="25"/>
  <c r="O4339" i="25"/>
  <c r="O4016" i="25"/>
  <c r="O4045" i="25"/>
  <c r="O4091" i="25"/>
  <c r="O3991" i="25"/>
  <c r="O4043" i="25"/>
  <c r="O4087" i="25"/>
  <c r="O4112" i="25"/>
  <c r="O4132" i="25"/>
  <c r="O4165" i="25"/>
  <c r="O4438" i="25"/>
  <c r="O3989" i="25"/>
  <c r="O3995" i="25"/>
  <c r="O4028" i="25"/>
  <c r="O4032" i="25"/>
  <c r="O4048" i="25"/>
  <c r="O4053" i="25"/>
  <c r="O4058" i="25"/>
  <c r="O4072" i="25"/>
  <c r="O4326" i="25"/>
  <c r="O4367" i="25"/>
  <c r="O4030" i="25"/>
  <c r="O4056" i="25"/>
  <c r="O4088" i="25"/>
  <c r="O4100" i="25"/>
  <c r="O4401" i="25"/>
  <c r="O4102" i="25"/>
  <c r="O4231" i="25"/>
  <c r="O4245" i="25"/>
  <c r="O4267" i="25"/>
  <c r="O4500" i="25"/>
  <c r="O4093" i="25"/>
  <c r="O4104" i="25"/>
  <c r="O4113" i="25"/>
  <c r="O4122" i="25"/>
  <c r="O4151" i="25"/>
  <c r="O4153" i="25"/>
  <c r="O4155" i="25"/>
  <c r="O4159" i="25"/>
  <c r="O4176" i="25"/>
  <c r="O4209" i="25"/>
  <c r="O4221" i="25"/>
  <c r="O4224" i="25"/>
  <c r="O4260" i="25"/>
  <c r="O4271" i="25"/>
  <c r="O4293" i="25"/>
  <c r="O4062" i="25"/>
  <c r="O4084" i="25"/>
  <c r="O4095" i="25"/>
  <c r="O4126" i="25"/>
  <c r="O4139" i="25"/>
  <c r="O4174" i="25"/>
  <c r="O4195" i="25"/>
  <c r="O4200" i="25"/>
  <c r="O4204" i="25"/>
  <c r="O4249" i="25"/>
  <c r="O4284" i="25"/>
  <c r="O4305" i="25"/>
  <c r="O4318" i="25"/>
  <c r="O4430" i="25"/>
  <c r="O4450" i="25"/>
  <c r="O4064" i="25"/>
  <c r="O4066" i="25"/>
  <c r="O4075" i="25"/>
  <c r="O4117" i="25"/>
  <c r="O4135" i="25"/>
  <c r="O4137" i="25"/>
  <c r="O4149" i="25"/>
  <c r="O4235" i="25"/>
  <c r="O4246" i="25"/>
  <c r="O4257" i="25"/>
  <c r="O4314" i="25"/>
  <c r="O4345" i="25"/>
  <c r="O4445" i="25"/>
  <c r="O4147" i="25"/>
  <c r="O4187" i="25"/>
  <c r="O4198" i="25"/>
  <c r="O4219" i="25"/>
  <c r="O4222" i="25"/>
  <c r="O4294" i="25"/>
  <c r="O4302" i="25"/>
  <c r="O4306" i="25"/>
  <c r="O4319" i="25"/>
  <c r="O4355" i="25"/>
  <c r="O4378" i="25"/>
  <c r="O4398" i="25"/>
  <c r="O4518" i="25"/>
  <c r="O4090" i="25"/>
  <c r="O4099" i="25"/>
  <c r="O4130" i="25"/>
  <c r="O4162" i="25"/>
  <c r="O4207" i="25"/>
  <c r="O4210" i="25"/>
  <c r="O4225" i="25"/>
  <c r="O4243" i="25"/>
  <c r="O4272" i="25"/>
  <c r="O4281" i="25"/>
  <c r="O4285" i="25"/>
  <c r="O4422" i="25"/>
  <c r="O4247" i="25"/>
  <c r="O4258" i="25"/>
  <c r="O4261" i="25"/>
  <c r="O4295" i="25"/>
  <c r="O4311" i="25"/>
  <c r="O4379" i="25"/>
  <c r="O4409" i="25"/>
  <c r="O4114" i="25"/>
  <c r="O4156" i="25"/>
  <c r="O4160" i="25"/>
  <c r="O4175" i="25"/>
  <c r="O4179" i="25"/>
  <c r="O4183" i="25"/>
  <c r="O4196" i="25"/>
  <c r="O4213" i="25"/>
  <c r="O4236" i="25"/>
  <c r="O4269" i="25"/>
  <c r="O4291" i="25"/>
  <c r="O4307" i="25"/>
  <c r="O4493" i="25"/>
  <c r="O4138" i="25"/>
  <c r="O4150" i="25"/>
  <c r="O4223" i="25"/>
  <c r="O4233" i="25"/>
  <c r="O4255" i="25"/>
  <c r="O4282" i="25"/>
  <c r="O4330" i="25"/>
  <c r="O4338" i="25"/>
  <c r="O4342" i="25"/>
  <c r="O4371" i="25"/>
  <c r="O4390" i="25"/>
  <c r="O4410" i="25"/>
  <c r="O4199" i="25"/>
  <c r="O4208" i="25"/>
  <c r="O4211" i="25"/>
  <c r="O4259" i="25"/>
  <c r="O4273" i="25"/>
  <c r="O4334" i="25"/>
  <c r="O4347" i="25"/>
  <c r="O4357" i="25"/>
  <c r="O4366" i="25"/>
  <c r="O4400" i="25"/>
  <c r="O4472" i="25"/>
  <c r="O4078" i="25"/>
  <c r="O4148" i="25"/>
  <c r="O4163" i="25"/>
  <c r="O4167" i="25"/>
  <c r="O4171" i="25"/>
  <c r="O4192" i="25"/>
  <c r="O4248" i="25"/>
  <c r="O4270" i="25"/>
  <c r="O4362" i="25"/>
  <c r="O4395" i="25"/>
  <c r="O4486" i="25"/>
  <c r="O4509" i="25"/>
  <c r="O4220" i="25"/>
  <c r="O4232" i="25"/>
  <c r="O4244" i="25"/>
  <c r="O4256" i="25"/>
  <c r="O4268" i="25"/>
  <c r="O4280" i="25"/>
  <c r="O4292" i="25"/>
  <c r="O4299" i="25"/>
  <c r="O4301" i="25"/>
  <c r="O4310" i="25"/>
  <c r="O4341" i="25"/>
  <c r="O4350" i="25"/>
  <c r="O4359" i="25"/>
  <c r="O4361" i="25"/>
  <c r="O4370" i="25"/>
  <c r="O4407" i="25"/>
  <c r="O4432" i="25"/>
  <c r="O4434" i="25"/>
  <c r="O4436" i="25"/>
  <c r="O4453" i="25"/>
  <c r="O4461" i="25"/>
  <c r="O4490" i="25"/>
  <c r="O4643" i="25"/>
  <c r="O4448" i="25"/>
  <c r="O4456" i="25"/>
  <c r="O4510" i="25"/>
  <c r="O4568" i="25"/>
  <c r="O4694" i="25"/>
  <c r="O4323" i="25"/>
  <c r="O4325" i="25"/>
  <c r="O4343" i="25"/>
  <c r="O4354" i="25"/>
  <c r="O4365" i="25"/>
  <c r="O4374" i="25"/>
  <c r="O4383" i="25"/>
  <c r="O4385" i="25"/>
  <c r="O4394" i="25"/>
  <c r="O4420" i="25"/>
  <c r="O4424" i="25"/>
  <c r="O4426" i="25"/>
  <c r="O4520" i="25"/>
  <c r="O4559" i="25"/>
  <c r="O4584" i="25"/>
  <c r="O4655" i="25"/>
  <c r="O4329" i="25"/>
  <c r="O4389" i="25"/>
  <c r="O4408" i="25"/>
  <c r="O4412" i="25"/>
  <c r="O4462" i="25"/>
  <c r="O4468" i="25"/>
  <c r="O4480" i="25"/>
  <c r="O4502" i="25"/>
  <c r="O4536" i="25"/>
  <c r="O4298" i="25"/>
  <c r="O4349" i="25"/>
  <c r="O4358" i="25"/>
  <c r="O4444" i="25"/>
  <c r="O4449" i="25"/>
  <c r="O4484" i="25"/>
  <c r="O4433" i="25"/>
  <c r="O4457" i="25"/>
  <c r="O4474" i="25"/>
  <c r="O4561" i="25"/>
  <c r="O4313" i="25"/>
  <c r="O4322" i="25"/>
  <c r="O4353" i="25"/>
  <c r="O4373" i="25"/>
  <c r="O4382" i="25"/>
  <c r="O4425" i="25"/>
  <c r="O4442" i="25"/>
  <c r="O4466" i="25"/>
  <c r="O4492" i="25"/>
  <c r="O4421" i="25"/>
  <c r="O4429" i="25"/>
  <c r="O4460" i="25"/>
  <c r="O4481" i="25"/>
  <c r="O4499" i="25"/>
  <c r="O4317" i="25"/>
  <c r="O4337" i="25"/>
  <c r="O4377" i="25"/>
  <c r="O4397" i="25"/>
  <c r="O4413" i="25"/>
  <c r="O4469" i="25"/>
  <c r="O4478" i="25"/>
  <c r="O4534" i="25"/>
  <c r="O4546" i="25"/>
  <c r="O4574" i="25"/>
  <c r="O4628" i="25"/>
  <c r="O4632" i="25"/>
  <c r="O4725" i="25"/>
  <c r="O4532" i="25"/>
  <c r="O4595" i="25"/>
  <c r="O4598" i="25"/>
  <c r="O4606" i="25"/>
  <c r="O4618" i="25"/>
  <c r="O4622" i="25"/>
  <c r="O4640" i="25"/>
  <c r="O4656" i="25"/>
  <c r="O4705" i="25"/>
  <c r="O4716" i="25"/>
  <c r="O4513" i="25"/>
  <c r="O4530" i="25"/>
  <c r="O4544" i="25"/>
  <c r="O4557" i="25"/>
  <c r="O4562" i="25"/>
  <c r="O4592" i="25"/>
  <c r="O4633" i="25"/>
  <c r="O4644" i="25"/>
  <c r="O4666" i="25"/>
  <c r="O4495" i="25"/>
  <c r="O4540" i="25"/>
  <c r="O4560" i="25"/>
  <c r="O4572" i="25"/>
  <c r="O4585" i="25"/>
  <c r="O4652" i="25"/>
  <c r="O4657" i="25"/>
  <c r="O4685" i="25"/>
  <c r="O4582" i="25"/>
  <c r="O4619" i="25"/>
  <c r="O4667" i="25"/>
  <c r="O4508" i="25"/>
  <c r="O4596" i="25"/>
  <c r="O4604" i="25"/>
  <c r="O4607" i="25"/>
  <c r="O4610" i="25"/>
  <c r="O4616" i="25"/>
  <c r="O4645" i="25"/>
  <c r="O4707" i="25"/>
  <c r="O4547" i="25"/>
  <c r="O4558" i="25"/>
  <c r="O4668" i="25"/>
  <c r="O4673" i="25"/>
  <c r="O4718" i="25"/>
  <c r="O4570" i="25"/>
  <c r="O4580" i="25"/>
  <c r="O4583" i="25"/>
  <c r="O4586" i="25"/>
  <c r="O4620" i="25"/>
  <c r="O4630" i="25"/>
  <c r="O4545" i="25"/>
  <c r="O4573" i="25"/>
  <c r="O4642" i="25"/>
  <c r="O4669" i="25"/>
  <c r="O4755" i="25"/>
  <c r="O4496" i="25"/>
  <c r="O4556" i="25"/>
  <c r="O4597" i="25"/>
  <c r="O4608" i="25"/>
  <c r="O4654" i="25"/>
  <c r="O4664" i="25"/>
  <c r="O4709" i="25"/>
  <c r="O4522" i="25"/>
  <c r="O4550" i="25"/>
  <c r="O4571" i="25"/>
  <c r="O4594" i="25"/>
  <c r="O4621" i="25"/>
  <c r="O4631" i="25"/>
  <c r="O4729" i="25"/>
  <c r="O4684" i="25"/>
  <c r="O4724" i="25"/>
  <c r="O4744" i="25"/>
  <c r="O4824" i="25"/>
  <c r="O4680" i="25"/>
  <c r="O4703" i="25"/>
  <c r="O4791" i="25"/>
  <c r="O4804" i="25"/>
  <c r="O4634" i="25"/>
  <c r="O4646" i="25"/>
  <c r="O4658" i="25"/>
  <c r="O4672" i="25"/>
  <c r="O4678" i="25"/>
  <c r="O4695" i="25"/>
  <c r="O4697" i="25"/>
  <c r="O4699" i="25"/>
  <c r="O4701" i="25"/>
  <c r="O4764" i="25"/>
  <c r="O4815" i="25"/>
  <c r="O4569" i="25"/>
  <c r="O4581" i="25"/>
  <c r="O4593" i="25"/>
  <c r="O4605" i="25"/>
  <c r="O4617" i="25"/>
  <c r="O4629" i="25"/>
  <c r="O4720" i="25"/>
  <c r="O4731" i="25"/>
  <c r="O4740" i="25"/>
  <c r="O4742" i="25"/>
  <c r="O4747" i="25"/>
  <c r="O4691" i="25"/>
  <c r="O4714" i="25"/>
  <c r="O4738" i="25"/>
  <c r="O4765" i="25"/>
  <c r="O4908" i="25"/>
  <c r="O4708" i="25"/>
  <c r="O4712" i="25"/>
  <c r="O4727" i="25"/>
  <c r="O4736" i="25"/>
  <c r="O4831" i="25"/>
  <c r="O4687" i="25"/>
  <c r="O4704" i="25"/>
  <c r="O4671" i="25"/>
  <c r="O4679" i="25"/>
  <c r="O4681" i="25"/>
  <c r="O4683" i="25"/>
  <c r="O4702" i="25"/>
  <c r="O4743" i="25"/>
  <c r="O4748" i="25"/>
  <c r="O4754" i="25"/>
  <c r="O4762" i="25"/>
  <c r="O4793" i="25"/>
  <c r="O4677" i="25"/>
  <c r="O4721" i="25"/>
  <c r="O4723" i="25"/>
  <c r="O4751" i="25"/>
  <c r="O4868" i="25"/>
  <c r="O4873" i="25"/>
  <c r="O4739" i="25"/>
  <c r="O4763" i="25"/>
  <c r="O4769" i="25"/>
  <c r="O4781" i="25"/>
  <c r="O4692" i="25"/>
  <c r="O4713" i="25"/>
  <c r="O4730" i="25"/>
  <c r="O4775" i="25"/>
  <c r="O4829" i="25"/>
  <c r="O4850" i="25"/>
  <c r="O4860" i="25"/>
  <c r="O4865" i="25"/>
  <c r="O4870" i="25"/>
  <c r="O4886" i="25"/>
  <c r="O5001" i="25"/>
  <c r="O4802" i="25"/>
  <c r="O4811" i="25"/>
  <c r="O4813" i="25"/>
  <c r="O4822" i="25"/>
  <c r="O4834" i="25"/>
  <c r="O4843" i="25"/>
  <c r="O4787" i="25"/>
  <c r="O4825" i="25"/>
  <c r="O4848" i="25"/>
  <c r="O4851" i="25"/>
  <c r="O4874" i="25"/>
  <c r="O4887" i="25"/>
  <c r="O4893" i="25"/>
  <c r="O4904" i="25"/>
  <c r="O4910" i="25"/>
  <c r="O4715" i="25"/>
  <c r="O4783" i="25"/>
  <c r="O4798" i="25"/>
  <c r="O4809" i="25"/>
  <c r="O4839" i="25"/>
  <c r="O4861" i="25"/>
  <c r="O4805" i="25"/>
  <c r="O4905" i="25"/>
  <c r="O4814" i="25"/>
  <c r="O4823" i="25"/>
  <c r="O4844" i="25"/>
  <c r="O4790" i="25"/>
  <c r="O4801" i="25"/>
  <c r="O4828" i="25"/>
  <c r="O4888" i="25"/>
  <c r="O4906" i="25"/>
  <c r="O4774" i="25"/>
  <c r="O4810" i="25"/>
  <c r="O4859" i="25"/>
  <c r="O4869" i="25"/>
  <c r="O4885" i="25"/>
  <c r="O4898" i="25"/>
  <c r="O4901" i="25"/>
  <c r="O4922" i="25"/>
  <c r="O4942" i="25"/>
  <c r="O4799" i="25"/>
  <c r="O4840" i="25"/>
  <c r="O4847" i="25"/>
  <c r="O4895" i="25"/>
  <c r="O4958" i="25"/>
  <c r="O4964" i="25"/>
  <c r="O5011" i="25"/>
  <c r="O4784" i="25"/>
  <c r="O4808" i="25"/>
  <c r="O4833" i="25"/>
  <c r="O4867" i="25"/>
  <c r="O4876" i="25"/>
  <c r="O4883" i="25"/>
  <c r="O4945" i="25"/>
  <c r="O4986" i="25"/>
  <c r="O4989" i="25"/>
  <c r="O5026" i="25"/>
  <c r="O4835" i="25"/>
  <c r="O4881" i="25"/>
  <c r="O4889" i="25"/>
  <c r="O4921" i="25"/>
  <c r="O4940" i="25"/>
  <c r="O4948" i="25"/>
  <c r="O5098" i="25"/>
  <c r="O5163" i="25"/>
  <c r="O4919" i="25"/>
  <c r="O4928" i="25"/>
  <c r="O5009" i="25"/>
  <c r="O5019" i="25"/>
  <c r="O5050" i="25"/>
  <c r="O4872" i="25"/>
  <c r="O4909" i="25"/>
  <c r="O4946" i="25"/>
  <c r="O4907" i="25"/>
  <c r="O4924" i="25"/>
  <c r="O4936" i="25"/>
  <c r="O4954" i="25"/>
  <c r="O5003" i="25"/>
  <c r="O5028" i="25"/>
  <c r="O5085" i="25"/>
  <c r="O4884" i="25"/>
  <c r="O4931" i="25"/>
  <c r="O4949" i="25"/>
  <c r="O4966" i="25"/>
  <c r="O4975" i="25"/>
  <c r="O5046" i="25"/>
  <c r="O5075" i="25"/>
  <c r="O4880" i="25"/>
  <c r="O4882" i="25"/>
  <c r="O4939" i="25"/>
  <c r="O4957" i="25"/>
  <c r="O4896" i="25"/>
  <c r="O4912" i="25"/>
  <c r="O4920" i="25"/>
  <c r="O4934" i="25"/>
  <c r="O5007" i="25"/>
  <c r="O5061" i="25"/>
  <c r="O4892" i="25"/>
  <c r="O4894" i="25"/>
  <c r="O4950" i="25"/>
  <c r="O4976" i="25"/>
  <c r="O4994" i="25"/>
  <c r="O5021" i="25"/>
  <c r="O5025" i="25"/>
  <c r="O4871" i="25"/>
  <c r="O4875" i="25"/>
  <c r="O4937" i="25"/>
  <c r="O4973" i="25"/>
  <c r="O4982" i="25"/>
  <c r="O5039" i="25"/>
  <c r="O5051" i="25"/>
  <c r="O5070" i="25"/>
  <c r="O5142" i="25"/>
  <c r="O5017" i="25"/>
  <c r="O5059" i="25"/>
  <c r="O5073" i="25"/>
  <c r="O5089" i="25"/>
  <c r="O5107" i="25"/>
  <c r="O4959" i="25"/>
  <c r="O4968" i="25"/>
  <c r="O4970" i="25"/>
  <c r="O4979" i="25"/>
  <c r="O4996" i="25"/>
  <c r="O4998" i="25"/>
  <c r="O5033" i="25"/>
  <c r="O5054" i="25"/>
  <c r="O5100" i="25"/>
  <c r="O5130" i="25"/>
  <c r="O5225" i="25"/>
  <c r="O4961" i="25"/>
  <c r="O4972" i="25"/>
  <c r="O4981" i="25"/>
  <c r="O5002" i="25"/>
  <c r="O5023" i="25"/>
  <c r="O5029" i="25"/>
  <c r="O5031" i="25"/>
  <c r="O5035" i="25"/>
  <c r="O5042" i="25"/>
  <c r="O5112" i="25"/>
  <c r="O5131" i="25"/>
  <c r="O5045" i="25"/>
  <c r="O5101" i="25"/>
  <c r="O5117" i="25"/>
  <c r="O5122" i="25"/>
  <c r="O5127" i="25"/>
  <c r="O4991" i="25"/>
  <c r="O5057" i="25"/>
  <c r="O5063" i="25"/>
  <c r="O5066" i="25"/>
  <c r="O5081" i="25"/>
  <c r="O5118" i="25"/>
  <c r="O5128" i="25"/>
  <c r="O5136" i="25"/>
  <c r="O5005" i="25"/>
  <c r="O5058" i="25"/>
  <c r="O5124" i="25"/>
  <c r="O4933" i="25"/>
  <c r="O5129" i="25"/>
  <c r="O5088" i="25"/>
  <c r="O5086" i="25"/>
  <c r="O5041" i="25"/>
  <c r="O5074" i="25"/>
  <c r="O5076" i="25"/>
  <c r="O5078" i="25"/>
  <c r="O5082" i="25"/>
  <c r="O5084" i="25"/>
  <c r="O5093" i="25"/>
  <c r="O5123" i="25"/>
  <c r="O5065" i="25"/>
  <c r="O5184" i="25"/>
  <c r="O5115" i="25"/>
  <c r="O5167" i="25"/>
  <c r="O4993" i="25"/>
  <c r="O5053" i="25"/>
  <c r="O5092" i="25"/>
  <c r="O5143" i="25"/>
  <c r="O5164" i="25"/>
  <c r="O5090" i="25"/>
  <c r="O5119" i="25"/>
  <c r="O5172" i="25"/>
  <c r="O5183" i="25"/>
  <c r="O5190" i="25"/>
  <c r="O5208" i="25"/>
  <c r="O5211" i="25"/>
  <c r="O5218" i="25"/>
  <c r="O5262" i="25"/>
  <c r="O5291" i="25"/>
  <c r="O5148" i="25"/>
  <c r="O5160" i="25"/>
  <c r="O5165" i="25"/>
  <c r="O5175" i="25"/>
  <c r="O5199" i="25"/>
  <c r="O5284" i="25"/>
  <c r="O5238" i="25"/>
  <c r="O5094" i="25"/>
  <c r="O5166" i="25"/>
  <c r="O5176" i="25"/>
  <c r="O5188" i="25"/>
  <c r="O5260" i="25"/>
  <c r="O5154" i="25"/>
  <c r="O5232" i="25"/>
  <c r="O5286" i="25"/>
  <c r="O5102" i="25"/>
  <c r="O5147" i="25"/>
  <c r="O5159" i="25"/>
  <c r="O5223" i="25"/>
  <c r="O5248" i="25"/>
  <c r="O5271" i="25"/>
  <c r="O5141" i="25"/>
  <c r="O5201" i="25"/>
  <c r="O5214" i="25"/>
  <c r="O5236" i="25"/>
  <c r="O5272" i="25"/>
  <c r="O5202" i="25"/>
  <c r="O5231" i="25"/>
  <c r="O5196" i="25"/>
  <c r="O5200" i="25"/>
  <c r="O5235" i="25"/>
  <c r="O5237" i="25"/>
  <c r="O5259" i="25"/>
  <c r="O5226" i="25"/>
  <c r="O5114" i="25"/>
  <c r="O5178" i="25"/>
  <c r="O5250" i="25"/>
  <c r="O5213" i="25"/>
  <c r="O5274" i="25"/>
  <c r="I9148" i="25" l="1"/>
  <c r="K8903" i="25"/>
  <c r="I9136" i="25"/>
  <c r="L9148" i="25"/>
  <c r="K9150" i="25"/>
  <c r="H265" i="25"/>
  <c r="J7271" i="25"/>
  <c r="I9150" i="25" l="1"/>
  <c r="L9150" i="25"/>
  <c r="K9151" i="25"/>
  <c r="I9151" i="25" s="1"/>
  <c r="K9136" i="25"/>
  <c r="I9338" i="25"/>
  <c r="J7284" i="25"/>
  <c r="K9338" i="25" l="1"/>
  <c r="I9364" i="25"/>
  <c r="L9151" i="25"/>
  <c r="K9152" i="25"/>
  <c r="I9152" i="25" s="1"/>
  <c r="L7286" i="25"/>
  <c r="L9152" i="25" l="1"/>
  <c r="K9153" i="25"/>
  <c r="I9153" i="25" s="1"/>
  <c r="K9364" i="25"/>
  <c r="I9730" i="25"/>
  <c r="L7287" i="25"/>
  <c r="K9730" i="25" l="1"/>
  <c r="I9748" i="25"/>
  <c r="L9153" i="25"/>
  <c r="K9154" i="25"/>
  <c r="I9154" i="25" s="1"/>
  <c r="L7290" i="25"/>
  <c r="L9154" i="25" l="1"/>
  <c r="K9155" i="25"/>
  <c r="I9155" i="25" s="1"/>
  <c r="K9748" i="25"/>
  <c r="I9749" i="25"/>
  <c r="L7302" i="25"/>
  <c r="K9749" i="25" l="1"/>
  <c r="I9764" i="25"/>
  <c r="L9155" i="25"/>
  <c r="K9156" i="25"/>
  <c r="I9156" i="25" s="1"/>
  <c r="L7309" i="25"/>
  <c r="L9156" i="25" l="1"/>
  <c r="K9158" i="25"/>
  <c r="I9158" i="25" s="1"/>
  <c r="K9764" i="25"/>
  <c r="I9811" i="25"/>
  <c r="L7323" i="25"/>
  <c r="K9811" i="25" l="1"/>
  <c r="I9842" i="25"/>
  <c r="L9158" i="25"/>
  <c r="K9161" i="25"/>
  <c r="I9161" i="25" s="1"/>
  <c r="L7327" i="25"/>
  <c r="L9161" i="25" l="1"/>
  <c r="K9162" i="25"/>
  <c r="I9162" i="25" s="1"/>
  <c r="K9842" i="25"/>
  <c r="I9872" i="25"/>
  <c r="L7328" i="25"/>
  <c r="K9872" i="25" l="1"/>
  <c r="I9964" i="25"/>
  <c r="L9162" i="25"/>
  <c r="K9163" i="25"/>
  <c r="I9163" i="25" s="1"/>
  <c r="L7333" i="25"/>
  <c r="L9163" i="25" l="1"/>
  <c r="K9164" i="25"/>
  <c r="I9164" i="25" s="1"/>
  <c r="K9964" i="25"/>
  <c r="I10241" i="25"/>
  <c r="L7334" i="25"/>
  <c r="K10241" i="25" l="1"/>
  <c r="I10242" i="25"/>
  <c r="L9164" i="25"/>
  <c r="K9166" i="25"/>
  <c r="I9166" i="25" s="1"/>
  <c r="L7342" i="25"/>
  <c r="L9166" i="25" l="1"/>
  <c r="K9168" i="25"/>
  <c r="I9168" i="25" s="1"/>
  <c r="K10242" i="25"/>
  <c r="I10243" i="25"/>
  <c r="L7343" i="25"/>
  <c r="K10243" i="25" l="1"/>
  <c r="I10445" i="25"/>
  <c r="L9168" i="25"/>
  <c r="K9169" i="25"/>
  <c r="I9169" i="25" s="1"/>
  <c r="L7350" i="25"/>
  <c r="L9169" i="25" l="1"/>
  <c r="K9171" i="25"/>
  <c r="I9171" i="25" s="1"/>
  <c r="K10445" i="25"/>
  <c r="I10469" i="25"/>
  <c r="L7351" i="25"/>
  <c r="K10469" i="25" l="1"/>
  <c r="I10482" i="25"/>
  <c r="L9171" i="25"/>
  <c r="K9172" i="25"/>
  <c r="I9172" i="25" s="1"/>
  <c r="L7355" i="25"/>
  <c r="L9172" i="25" l="1"/>
  <c r="K9173" i="25"/>
  <c r="I9173" i="25" s="1"/>
  <c r="K10482" i="25"/>
  <c r="I10570" i="25"/>
  <c r="L7356" i="25"/>
  <c r="K10570" i="25" l="1"/>
  <c r="I10576" i="25"/>
  <c r="L9173" i="25"/>
  <c r="K9175" i="25"/>
  <c r="I9175" i="25" s="1"/>
  <c r="L7359" i="25"/>
  <c r="L9175" i="25" l="1"/>
  <c r="K9176" i="25"/>
  <c r="I9176" i="25" s="1"/>
  <c r="K10576" i="25"/>
  <c r="I10645" i="25"/>
  <c r="L7360" i="25"/>
  <c r="K10645" i="25" l="1"/>
  <c r="I11503" i="25"/>
  <c r="L9176" i="25"/>
  <c r="K9177" i="25"/>
  <c r="I9177" i="25" s="1"/>
  <c r="L7363" i="25"/>
  <c r="L9177" i="25" l="1"/>
  <c r="K9178" i="25"/>
  <c r="I9178" i="25" s="1"/>
  <c r="K11503" i="25"/>
  <c r="I11627" i="25"/>
  <c r="L7369" i="25"/>
  <c r="K11627" i="25" l="1"/>
  <c r="I11628" i="25"/>
  <c r="L9178" i="25"/>
  <c r="K9179" i="25"/>
  <c r="I9179" i="25" s="1"/>
  <c r="L7370" i="25"/>
  <c r="L9179" i="25" l="1"/>
  <c r="K9180" i="25"/>
  <c r="I9180" i="25" s="1"/>
  <c r="K11628" i="25"/>
  <c r="I11953" i="25"/>
  <c r="L7380" i="25"/>
  <c r="K11953" i="25" l="1"/>
  <c r="I11976" i="25"/>
  <c r="L9180" i="25"/>
  <c r="K9182" i="25"/>
  <c r="I9182" i="25" s="1"/>
  <c r="L7395" i="25"/>
  <c r="K11976" i="25" l="1"/>
  <c r="I12135" i="25"/>
  <c r="L9182" i="25"/>
  <c r="K9185" i="25"/>
  <c r="I9185" i="25" s="1"/>
  <c r="L7396" i="25"/>
  <c r="K12135" i="25" l="1"/>
  <c r="I12138" i="25"/>
  <c r="K12138" i="25" s="1"/>
  <c r="L9185" i="25"/>
  <c r="K9186" i="25"/>
  <c r="I9186" i="25" s="1"/>
  <c r="L7401" i="25"/>
  <c r="L9186" i="25" l="1"/>
  <c r="K9187" i="25"/>
  <c r="I9187" i="25" s="1"/>
  <c r="L7406" i="25"/>
  <c r="L9187" i="25" l="1"/>
  <c r="K9191" i="25"/>
  <c r="I9191" i="25" s="1"/>
  <c r="L7417" i="25"/>
  <c r="L9191" i="25" l="1"/>
  <c r="K9192" i="25"/>
  <c r="I9192" i="25" s="1"/>
  <c r="L7418" i="25"/>
  <c r="L9192" i="25" l="1"/>
  <c r="K9193" i="25"/>
  <c r="I9193" i="25" s="1"/>
  <c r="L7432" i="25"/>
  <c r="L9193" i="25" l="1"/>
  <c r="K9194" i="25"/>
  <c r="I9194" i="25" s="1"/>
  <c r="L7441" i="25"/>
  <c r="L9194" i="25" l="1"/>
  <c r="K9196" i="25"/>
  <c r="I9196" i="25" s="1"/>
  <c r="L7444" i="25"/>
  <c r="L9196" i="25" l="1"/>
  <c r="K9197" i="25"/>
  <c r="I9197" i="25" s="1"/>
  <c r="L7447" i="25"/>
  <c r="L9197" i="25" l="1"/>
  <c r="K9199" i="25"/>
  <c r="I9199" i="25" s="1"/>
  <c r="L7452" i="25"/>
  <c r="L9199" i="25" l="1"/>
  <c r="K9200" i="25"/>
  <c r="I9200" i="25" s="1"/>
  <c r="L7456" i="25"/>
  <c r="L9200" i="25" l="1"/>
  <c r="K9201" i="25"/>
  <c r="I9201" i="25" s="1"/>
  <c r="L7461" i="25"/>
  <c r="L9201" i="25" l="1"/>
  <c r="K9202" i="25"/>
  <c r="I9202" i="25" s="1"/>
  <c r="L7491" i="25"/>
  <c r="L9202" i="25" l="1"/>
  <c r="K9203" i="25"/>
  <c r="I9203" i="25" s="1"/>
  <c r="L7501" i="25"/>
  <c r="L9203" i="25" l="1"/>
  <c r="K9206" i="25"/>
  <c r="I9206" i="25" s="1"/>
  <c r="L7502" i="25"/>
  <c r="L9206" i="25" l="1"/>
  <c r="K9207" i="25"/>
  <c r="I9207" i="25" s="1"/>
  <c r="K7271" i="25"/>
  <c r="L7271" i="25" s="1"/>
  <c r="L9207" i="25" l="1"/>
  <c r="K9208" i="25"/>
  <c r="I9208" i="25" s="1"/>
  <c r="I7271" i="25"/>
  <c r="L9208" i="25" l="1"/>
  <c r="K9211" i="25"/>
  <c r="I9211" i="25" s="1"/>
  <c r="L7460" i="25"/>
  <c r="L9211" i="25" l="1"/>
  <c r="K9212" i="25"/>
  <c r="I9212" i="25" s="1"/>
  <c r="F9" i="16"/>
  <c r="L9212" i="25" l="1"/>
  <c r="K9213" i="25"/>
  <c r="I9213" i="25" s="1"/>
  <c r="I7272" i="25"/>
  <c r="H10" i="12"/>
  <c r="L184" i="11"/>
  <c r="M184" i="11"/>
  <c r="N184" i="11"/>
  <c r="O184" i="11"/>
  <c r="P184" i="11"/>
  <c r="Q184" i="11"/>
  <c r="R184" i="11"/>
  <c r="L185" i="11"/>
  <c r="M185" i="11"/>
  <c r="N185" i="11"/>
  <c r="O185" i="11"/>
  <c r="P185" i="11"/>
  <c r="Q185" i="11"/>
  <c r="R185" i="11"/>
  <c r="L186" i="11"/>
  <c r="M186" i="11"/>
  <c r="N186" i="11"/>
  <c r="O186" i="11"/>
  <c r="P186" i="11"/>
  <c r="Q186" i="11"/>
  <c r="R186" i="11"/>
  <c r="L187" i="11"/>
  <c r="M187" i="11"/>
  <c r="N187" i="11"/>
  <c r="O187" i="11"/>
  <c r="P187" i="11"/>
  <c r="Q187" i="11"/>
  <c r="R187" i="11"/>
  <c r="L188" i="11"/>
  <c r="M188" i="11"/>
  <c r="N188" i="11"/>
  <c r="O188" i="11"/>
  <c r="P188" i="11"/>
  <c r="Q188" i="11"/>
  <c r="R188" i="11"/>
  <c r="L189" i="11"/>
  <c r="M189" i="11"/>
  <c r="N189" i="11"/>
  <c r="O189" i="11"/>
  <c r="P189" i="11"/>
  <c r="Q189" i="11"/>
  <c r="R189" i="11"/>
  <c r="L190" i="11"/>
  <c r="M190" i="11"/>
  <c r="N190" i="11"/>
  <c r="O190" i="11"/>
  <c r="P190" i="11"/>
  <c r="Q190" i="11"/>
  <c r="R190" i="11"/>
  <c r="L191" i="11"/>
  <c r="M191" i="11"/>
  <c r="N191" i="11"/>
  <c r="O191" i="11"/>
  <c r="P191" i="11"/>
  <c r="Q191" i="11"/>
  <c r="R191" i="11"/>
  <c r="L192" i="11"/>
  <c r="M192" i="11"/>
  <c r="N192" i="11"/>
  <c r="O192" i="11"/>
  <c r="P192" i="11"/>
  <c r="Q192" i="11"/>
  <c r="R192" i="11"/>
  <c r="L193" i="11"/>
  <c r="M193" i="11"/>
  <c r="N193" i="11"/>
  <c r="O193" i="11"/>
  <c r="P193" i="11"/>
  <c r="Q193" i="11"/>
  <c r="R193" i="11"/>
  <c r="L194" i="11"/>
  <c r="M194" i="11"/>
  <c r="N194" i="11"/>
  <c r="O194" i="11"/>
  <c r="P194" i="11"/>
  <c r="Q194" i="11"/>
  <c r="R194" i="11"/>
  <c r="L195" i="11"/>
  <c r="M195" i="11"/>
  <c r="N195" i="11"/>
  <c r="O195" i="11"/>
  <c r="P195" i="11"/>
  <c r="Q195" i="11"/>
  <c r="R195" i="11"/>
  <c r="L196" i="11"/>
  <c r="M196" i="11"/>
  <c r="N196" i="11"/>
  <c r="O196" i="11"/>
  <c r="P196" i="11"/>
  <c r="Q196" i="11"/>
  <c r="R196" i="11"/>
  <c r="L197" i="11"/>
  <c r="M197" i="11"/>
  <c r="N197" i="11"/>
  <c r="O197" i="11"/>
  <c r="P197" i="11"/>
  <c r="Q197" i="11"/>
  <c r="R197" i="11"/>
  <c r="L198" i="11"/>
  <c r="M198" i="11"/>
  <c r="N198" i="11"/>
  <c r="O198" i="11"/>
  <c r="P198" i="11"/>
  <c r="Q198" i="11"/>
  <c r="R198" i="11"/>
  <c r="L199" i="11"/>
  <c r="M199" i="11"/>
  <c r="N199" i="11"/>
  <c r="O199" i="11"/>
  <c r="P199" i="11"/>
  <c r="Q199" i="11"/>
  <c r="R199" i="11"/>
  <c r="L200" i="11"/>
  <c r="M200" i="11"/>
  <c r="N200" i="11"/>
  <c r="O200" i="11"/>
  <c r="P200" i="11"/>
  <c r="Q200" i="11"/>
  <c r="R200" i="11"/>
  <c r="L201" i="11"/>
  <c r="M201" i="11"/>
  <c r="N201" i="11"/>
  <c r="O201" i="11"/>
  <c r="P201" i="11"/>
  <c r="Q201" i="11"/>
  <c r="R201" i="11"/>
  <c r="L202" i="11"/>
  <c r="M202" i="11"/>
  <c r="N202" i="11"/>
  <c r="O202" i="11"/>
  <c r="P202" i="11"/>
  <c r="Q202" i="11"/>
  <c r="R202" i="11"/>
  <c r="L203" i="11"/>
  <c r="M203" i="11"/>
  <c r="N203" i="11"/>
  <c r="O203" i="11"/>
  <c r="P203" i="11"/>
  <c r="Q203" i="11"/>
  <c r="R203" i="11"/>
  <c r="L204" i="11"/>
  <c r="M204" i="11"/>
  <c r="N204" i="11"/>
  <c r="O204" i="11"/>
  <c r="P204" i="11"/>
  <c r="Q204" i="11"/>
  <c r="R204" i="11"/>
  <c r="L205" i="11"/>
  <c r="M205" i="11"/>
  <c r="N205" i="11"/>
  <c r="O205" i="11"/>
  <c r="P205" i="11"/>
  <c r="Q205" i="11"/>
  <c r="R205" i="11"/>
  <c r="L206" i="11"/>
  <c r="M206" i="11"/>
  <c r="N206" i="11"/>
  <c r="O206" i="11"/>
  <c r="P206" i="11"/>
  <c r="Q206" i="11"/>
  <c r="R206" i="11"/>
  <c r="L207" i="11"/>
  <c r="M207" i="11"/>
  <c r="N207" i="11"/>
  <c r="O207" i="11"/>
  <c r="P207" i="11"/>
  <c r="Q207" i="11"/>
  <c r="R207" i="11"/>
  <c r="L208" i="11"/>
  <c r="M208" i="11"/>
  <c r="N208" i="11"/>
  <c r="O208" i="11"/>
  <c r="P208" i="11"/>
  <c r="Q208" i="11"/>
  <c r="R208" i="11"/>
  <c r="L209" i="11"/>
  <c r="M209" i="11"/>
  <c r="N209" i="11"/>
  <c r="O209" i="11"/>
  <c r="P209" i="11"/>
  <c r="Q209" i="11"/>
  <c r="R209" i="11"/>
  <c r="L210" i="11"/>
  <c r="M210" i="11"/>
  <c r="N210" i="11"/>
  <c r="O210" i="11"/>
  <c r="P210" i="11"/>
  <c r="Q210" i="11"/>
  <c r="R210" i="11"/>
  <c r="L211" i="11"/>
  <c r="M211" i="11"/>
  <c r="N211" i="11"/>
  <c r="O211" i="11"/>
  <c r="P211" i="11"/>
  <c r="Q211" i="11"/>
  <c r="R211" i="11"/>
  <c r="L212" i="11"/>
  <c r="M212" i="11"/>
  <c r="N212" i="11"/>
  <c r="O212" i="11"/>
  <c r="P212" i="11"/>
  <c r="Q212" i="11"/>
  <c r="R212" i="11"/>
  <c r="L213" i="11"/>
  <c r="M213" i="11"/>
  <c r="N213" i="11"/>
  <c r="O213" i="11"/>
  <c r="P213" i="11"/>
  <c r="Q213" i="11"/>
  <c r="R213" i="11"/>
  <c r="R183" i="11"/>
  <c r="R182" i="11"/>
  <c r="R181" i="11"/>
  <c r="R180" i="11"/>
  <c r="R179" i="11"/>
  <c r="R178" i="11"/>
  <c r="R177" i="11"/>
  <c r="R176" i="11"/>
  <c r="R175" i="11"/>
  <c r="R174" i="11"/>
  <c r="R173" i="11"/>
  <c r="R172" i="11"/>
  <c r="R171" i="11"/>
  <c r="R170" i="11"/>
  <c r="R169" i="11"/>
  <c r="R168" i="11"/>
  <c r="R167" i="11"/>
  <c r="R166" i="11"/>
  <c r="R165" i="11"/>
  <c r="R164" i="11"/>
  <c r="R163" i="11"/>
  <c r="R162" i="11"/>
  <c r="R161" i="11"/>
  <c r="R160" i="11"/>
  <c r="R159" i="11"/>
  <c r="R158" i="11"/>
  <c r="R157" i="11"/>
  <c r="R156" i="11"/>
  <c r="R155" i="11"/>
  <c r="R154" i="11"/>
  <c r="R153" i="11"/>
  <c r="R152" i="11"/>
  <c r="R151" i="11"/>
  <c r="R150" i="11"/>
  <c r="R149" i="11"/>
  <c r="R148" i="11"/>
  <c r="R147" i="11"/>
  <c r="R146" i="11"/>
  <c r="R145" i="11"/>
  <c r="R144" i="11"/>
  <c r="R143" i="11"/>
  <c r="R142" i="11"/>
  <c r="R141" i="11"/>
  <c r="R140" i="11"/>
  <c r="R139" i="11"/>
  <c r="R138" i="11"/>
  <c r="R137" i="11"/>
  <c r="R136" i="11"/>
  <c r="R135" i="11"/>
  <c r="R134" i="11"/>
  <c r="R133" i="11"/>
  <c r="R132" i="11"/>
  <c r="R131" i="11"/>
  <c r="R130" i="11"/>
  <c r="R129" i="11"/>
  <c r="R128" i="11"/>
  <c r="R127" i="11"/>
  <c r="R126" i="11"/>
  <c r="R125" i="11"/>
  <c r="R124" i="11"/>
  <c r="R123" i="11"/>
  <c r="R122" i="11"/>
  <c r="R121" i="11"/>
  <c r="R120" i="11"/>
  <c r="R119" i="11"/>
  <c r="R118" i="11"/>
  <c r="R117" i="11"/>
  <c r="R116" i="11"/>
  <c r="R115" i="11"/>
  <c r="R114" i="11"/>
  <c r="R113" i="11"/>
  <c r="R112" i="11"/>
  <c r="R111" i="11"/>
  <c r="R110" i="11"/>
  <c r="R109" i="11"/>
  <c r="R108" i="11"/>
  <c r="R107" i="11"/>
  <c r="R106" i="11"/>
  <c r="R105" i="11"/>
  <c r="R104" i="11"/>
  <c r="R103" i="11"/>
  <c r="R102" i="11"/>
  <c r="R101" i="11"/>
  <c r="R100" i="11"/>
  <c r="R99" i="11"/>
  <c r="R98" i="11"/>
  <c r="R97" i="11"/>
  <c r="R96" i="11"/>
  <c r="R95" i="11"/>
  <c r="R94" i="11"/>
  <c r="R93" i="11"/>
  <c r="R92" i="11"/>
  <c r="R91" i="11"/>
  <c r="R90" i="11"/>
  <c r="R89" i="11"/>
  <c r="R88" i="11"/>
  <c r="R87" i="11"/>
  <c r="R86" i="11"/>
  <c r="R85" i="11"/>
  <c r="R84" i="11"/>
  <c r="R83" i="11"/>
  <c r="R82" i="11"/>
  <c r="R81" i="11"/>
  <c r="R80" i="11"/>
  <c r="R79" i="11"/>
  <c r="R78" i="11"/>
  <c r="R77" i="11"/>
  <c r="R76" i="11"/>
  <c r="R75" i="11"/>
  <c r="R74" i="11"/>
  <c r="R73" i="11"/>
  <c r="R72" i="11"/>
  <c r="R71" i="11"/>
  <c r="R70" i="11"/>
  <c r="R69" i="11"/>
  <c r="R68" i="11"/>
  <c r="R67" i="11"/>
  <c r="R66" i="11"/>
  <c r="R65" i="11"/>
  <c r="R64" i="11"/>
  <c r="R63" i="11"/>
  <c r="R62" i="11"/>
  <c r="R61" i="11"/>
  <c r="R60" i="11"/>
  <c r="R59" i="11"/>
  <c r="R58" i="11"/>
  <c r="R57" i="11"/>
  <c r="R56" i="11"/>
  <c r="R55" i="11"/>
  <c r="R54" i="11"/>
  <c r="R53" i="11"/>
  <c r="R52" i="11"/>
  <c r="R51" i="11"/>
  <c r="R50" i="11"/>
  <c r="R49" i="11"/>
  <c r="R48" i="11"/>
  <c r="R47" i="11"/>
  <c r="R46" i="11"/>
  <c r="R45" i="11"/>
  <c r="R44" i="11"/>
  <c r="R43" i="11"/>
  <c r="R42" i="11"/>
  <c r="R41" i="11"/>
  <c r="R40" i="11"/>
  <c r="R39" i="11"/>
  <c r="R38" i="11"/>
  <c r="R37" i="11"/>
  <c r="R36" i="11"/>
  <c r="R35" i="11"/>
  <c r="R34" i="11"/>
  <c r="R33" i="11"/>
  <c r="R32" i="11"/>
  <c r="R31" i="11"/>
  <c r="R30" i="11"/>
  <c r="R29" i="11"/>
  <c r="R28" i="11"/>
  <c r="R27" i="11"/>
  <c r="R26" i="11"/>
  <c r="R25" i="11"/>
  <c r="R24" i="11"/>
  <c r="R23" i="11"/>
  <c r="R22" i="11"/>
  <c r="R21" i="11"/>
  <c r="R20" i="11"/>
  <c r="R19" i="11"/>
  <c r="R18" i="11"/>
  <c r="R17" i="11"/>
  <c r="R16" i="11"/>
  <c r="R15" i="11"/>
  <c r="R14" i="11"/>
  <c r="R13" i="11"/>
  <c r="R12" i="11"/>
  <c r="R11" i="11"/>
  <c r="R10" i="11"/>
  <c r="R9" i="11"/>
  <c r="R8" i="11"/>
  <c r="R7" i="11"/>
  <c r="R6" i="11"/>
  <c r="R5" i="11"/>
  <c r="R4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L9213" i="25" l="1"/>
  <c r="K9214" i="25"/>
  <c r="I9214" i="25" s="1"/>
  <c r="AA26" i="11"/>
  <c r="AJ26" i="11" s="1"/>
  <c r="AA38" i="11"/>
  <c r="AJ38" i="11" s="1"/>
  <c r="AA50" i="11"/>
  <c r="AJ50" i="11" s="1"/>
  <c r="AA4" i="11"/>
  <c r="AJ4" i="11" s="1"/>
  <c r="AA16" i="11"/>
  <c r="AJ16" i="11" s="1"/>
  <c r="AA52" i="11"/>
  <c r="AJ52" i="11" s="1"/>
  <c r="AA14" i="11"/>
  <c r="AJ14" i="11" s="1"/>
  <c r="AA28" i="11"/>
  <c r="AJ28" i="11" s="1"/>
  <c r="AA40" i="11"/>
  <c r="AJ40" i="11" s="1"/>
  <c r="AA35" i="11"/>
  <c r="AJ35" i="11" s="1"/>
  <c r="AA23" i="11"/>
  <c r="AJ23" i="11" s="1"/>
  <c r="AA47" i="11"/>
  <c r="AJ47" i="11" s="1"/>
  <c r="AA59" i="11"/>
  <c r="AJ59" i="11" s="1"/>
  <c r="AA13" i="11"/>
  <c r="AJ13" i="11" s="1"/>
  <c r="AA25" i="11"/>
  <c r="AJ25" i="11" s="1"/>
  <c r="AA37" i="11"/>
  <c r="AJ37" i="11" s="1"/>
  <c r="AA49" i="11"/>
  <c r="AJ49" i="11" s="1"/>
  <c r="AA61" i="11"/>
  <c r="AJ61" i="11" s="1"/>
  <c r="I7273" i="25"/>
  <c r="AA9" i="11"/>
  <c r="AJ9" i="11" s="1"/>
  <c r="AA33" i="11"/>
  <c r="AJ33" i="11" s="1"/>
  <c r="AA57" i="11"/>
  <c r="AJ57" i="11" s="1"/>
  <c r="AA21" i="11"/>
  <c r="AJ21" i="11" s="1"/>
  <c r="AA45" i="11"/>
  <c r="AJ45" i="11" s="1"/>
  <c r="AA10" i="11"/>
  <c r="AJ10" i="11" s="1"/>
  <c r="AA22" i="11"/>
  <c r="AJ22" i="11" s="1"/>
  <c r="AA11" i="11"/>
  <c r="AJ11" i="11" s="1"/>
  <c r="AA12" i="11"/>
  <c r="AJ12" i="11" s="1"/>
  <c r="AA24" i="11"/>
  <c r="AJ24" i="11" s="1"/>
  <c r="AA36" i="11"/>
  <c r="AJ36" i="11" s="1"/>
  <c r="AA48" i="11"/>
  <c r="AJ48" i="11" s="1"/>
  <c r="AA60" i="11"/>
  <c r="AJ60" i="11" s="1"/>
  <c r="AA27" i="11"/>
  <c r="AJ27" i="11" s="1"/>
  <c r="AA5" i="11"/>
  <c r="AJ5" i="11" s="1"/>
  <c r="AA41" i="11"/>
  <c r="AJ41" i="11" s="1"/>
  <c r="AA15" i="11"/>
  <c r="AJ15" i="11" s="1"/>
  <c r="AA39" i="11"/>
  <c r="AJ39" i="11" s="1"/>
  <c r="AA51" i="11"/>
  <c r="AJ51" i="11" s="1"/>
  <c r="AA17" i="11"/>
  <c r="AJ17" i="11" s="1"/>
  <c r="AA29" i="11"/>
  <c r="AJ29" i="11" s="1"/>
  <c r="AA53" i="11"/>
  <c r="AJ53" i="11" s="1"/>
  <c r="AA6" i="11"/>
  <c r="AJ6" i="11" s="1"/>
  <c r="AA18" i="11"/>
  <c r="AJ18" i="11" s="1"/>
  <c r="AA30" i="11"/>
  <c r="AJ30" i="11" s="1"/>
  <c r="AA42" i="11"/>
  <c r="AJ42" i="11" s="1"/>
  <c r="AA54" i="11"/>
  <c r="AJ54" i="11" s="1"/>
  <c r="AA7" i="11"/>
  <c r="AJ7" i="11" s="1"/>
  <c r="AA19" i="11"/>
  <c r="AJ19" i="11" s="1"/>
  <c r="AA31" i="11"/>
  <c r="AJ31" i="11" s="1"/>
  <c r="AA43" i="11"/>
  <c r="AJ43" i="11" s="1"/>
  <c r="AA55" i="11"/>
  <c r="AJ55" i="11" s="1"/>
  <c r="AA8" i="11"/>
  <c r="AJ8" i="11" s="1"/>
  <c r="AA20" i="11"/>
  <c r="AJ20" i="11" s="1"/>
  <c r="AA32" i="11"/>
  <c r="AJ32" i="11" s="1"/>
  <c r="AA44" i="11"/>
  <c r="AJ44" i="11" s="1"/>
  <c r="AA56" i="11"/>
  <c r="AJ56" i="11" s="1"/>
  <c r="AA34" i="11"/>
  <c r="AJ34" i="11" s="1"/>
  <c r="AA46" i="11"/>
  <c r="AJ46" i="11" s="1"/>
  <c r="AA58" i="11"/>
  <c r="AJ58" i="11" s="1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2" i="19"/>
  <c r="M753" i="19"/>
  <c r="M754" i="19"/>
  <c r="M755" i="19"/>
  <c r="M756" i="19"/>
  <c r="M757" i="19"/>
  <c r="M758" i="19"/>
  <c r="M759" i="19"/>
  <c r="M760" i="19"/>
  <c r="M761" i="19"/>
  <c r="M762" i="19"/>
  <c r="M763" i="19"/>
  <c r="M764" i="19"/>
  <c r="M765" i="19"/>
  <c r="M766" i="19"/>
  <c r="M767" i="19"/>
  <c r="M768" i="19"/>
  <c r="M769" i="19"/>
  <c r="M770" i="19"/>
  <c r="M771" i="19"/>
  <c r="M772" i="19"/>
  <c r="M773" i="19"/>
  <c r="M774" i="19"/>
  <c r="M775" i="19"/>
  <c r="M776" i="19"/>
  <c r="M777" i="19"/>
  <c r="M778" i="19"/>
  <c r="M779" i="19"/>
  <c r="M780" i="19"/>
  <c r="M781" i="19"/>
  <c r="M782" i="19"/>
  <c r="M783" i="19"/>
  <c r="M784" i="19"/>
  <c r="M785" i="19"/>
  <c r="M786" i="19"/>
  <c r="M787" i="19"/>
  <c r="M788" i="19"/>
  <c r="M789" i="19"/>
  <c r="M790" i="19"/>
  <c r="M791" i="19"/>
  <c r="M792" i="19"/>
  <c r="M793" i="19"/>
  <c r="M794" i="19"/>
  <c r="M795" i="19"/>
  <c r="M796" i="19"/>
  <c r="M797" i="19"/>
  <c r="M798" i="19"/>
  <c r="M799" i="19"/>
  <c r="M800" i="19"/>
  <c r="M801" i="19"/>
  <c r="M802" i="19"/>
  <c r="M803" i="19"/>
  <c r="M804" i="19"/>
  <c r="M5" i="11"/>
  <c r="Q7" i="11"/>
  <c r="M9" i="11"/>
  <c r="Q9" i="11"/>
  <c r="M11" i="11"/>
  <c r="Q11" i="11"/>
  <c r="M13" i="11"/>
  <c r="M16" i="11"/>
  <c r="M19" i="11"/>
  <c r="Q19" i="11"/>
  <c r="M21" i="11"/>
  <c r="Q21" i="11"/>
  <c r="Q23" i="11"/>
  <c r="Q24" i="11"/>
  <c r="M25" i="11"/>
  <c r="Q25" i="11"/>
  <c r="M26" i="11"/>
  <c r="Q27" i="11"/>
  <c r="Q29" i="11"/>
  <c r="M31" i="11"/>
  <c r="Q31" i="11"/>
  <c r="M32" i="11"/>
  <c r="Q32" i="11"/>
  <c r="M33" i="11"/>
  <c r="Q33" i="11"/>
  <c r="Q35" i="11"/>
  <c r="Q37" i="11"/>
  <c r="M38" i="11"/>
  <c r="M39" i="11"/>
  <c r="Q39" i="11"/>
  <c r="Q41" i="11"/>
  <c r="M42" i="11"/>
  <c r="M43" i="11"/>
  <c r="Q43" i="11"/>
  <c r="M44" i="11"/>
  <c r="M46" i="11"/>
  <c r="M47" i="11"/>
  <c r="Q49" i="11"/>
  <c r="M50" i="11"/>
  <c r="M51" i="11"/>
  <c r="Q51" i="11"/>
  <c r="M52" i="11"/>
  <c r="Q52" i="11"/>
  <c r="M53" i="11"/>
  <c r="Q53" i="11"/>
  <c r="Q54" i="11"/>
  <c r="M55" i="11"/>
  <c r="M56" i="11"/>
  <c r="Q56" i="11"/>
  <c r="M57" i="11"/>
  <c r="Q57" i="11"/>
  <c r="M58" i="11"/>
  <c r="Q58" i="11"/>
  <c r="M59" i="11"/>
  <c r="Q59" i="11"/>
  <c r="Q60" i="11"/>
  <c r="M61" i="11"/>
  <c r="M62" i="11"/>
  <c r="Q62" i="11"/>
  <c r="M63" i="11"/>
  <c r="Q63" i="11"/>
  <c r="M64" i="11"/>
  <c r="Q64" i="11"/>
  <c r="M65" i="11"/>
  <c r="Q65" i="11"/>
  <c r="M66" i="11"/>
  <c r="Q66" i="11"/>
  <c r="M67" i="11"/>
  <c r="M68" i="11"/>
  <c r="Q68" i="11"/>
  <c r="M69" i="11"/>
  <c r="Q69" i="11"/>
  <c r="M70" i="11"/>
  <c r="Q70" i="11"/>
  <c r="M71" i="11"/>
  <c r="Q71" i="11"/>
  <c r="M72" i="11"/>
  <c r="Q72" i="11"/>
  <c r="M73" i="11"/>
  <c r="M74" i="11"/>
  <c r="Q74" i="11"/>
  <c r="M75" i="11"/>
  <c r="Q75" i="11"/>
  <c r="M76" i="11"/>
  <c r="Q76" i="11"/>
  <c r="M77" i="11"/>
  <c r="Q77" i="11"/>
  <c r="M78" i="11"/>
  <c r="Q78" i="11"/>
  <c r="M79" i="11"/>
  <c r="M80" i="11"/>
  <c r="Q80" i="11"/>
  <c r="M81" i="11"/>
  <c r="Q81" i="11"/>
  <c r="M82" i="11"/>
  <c r="Q82" i="11"/>
  <c r="M83" i="11"/>
  <c r="Q83" i="11"/>
  <c r="M84" i="11"/>
  <c r="Q84" i="11"/>
  <c r="M85" i="11"/>
  <c r="Q85" i="11"/>
  <c r="M86" i="11"/>
  <c r="Q86" i="11"/>
  <c r="M87" i="11"/>
  <c r="Q87" i="11"/>
  <c r="M88" i="11"/>
  <c r="Q88" i="11"/>
  <c r="M89" i="11"/>
  <c r="Q89" i="11"/>
  <c r="M90" i="11"/>
  <c r="Q90" i="11"/>
  <c r="M91" i="11"/>
  <c r="Q91" i="11"/>
  <c r="M92" i="11"/>
  <c r="Q92" i="11"/>
  <c r="M93" i="11"/>
  <c r="Q93" i="11"/>
  <c r="M94" i="11"/>
  <c r="Q94" i="11"/>
  <c r="M95" i="11"/>
  <c r="Q95" i="11"/>
  <c r="M96" i="11"/>
  <c r="Q96" i="11"/>
  <c r="M97" i="11"/>
  <c r="Q97" i="11"/>
  <c r="M98" i="11"/>
  <c r="Q98" i="11"/>
  <c r="M99" i="11"/>
  <c r="Q99" i="11"/>
  <c r="M100" i="11"/>
  <c r="Q100" i="11"/>
  <c r="M101" i="11"/>
  <c r="Q101" i="11"/>
  <c r="M102" i="11"/>
  <c r="Q102" i="11"/>
  <c r="M103" i="11"/>
  <c r="Q103" i="11"/>
  <c r="M104" i="11"/>
  <c r="Q104" i="11"/>
  <c r="M105" i="11"/>
  <c r="Q105" i="11"/>
  <c r="M106" i="11"/>
  <c r="Q106" i="11"/>
  <c r="M107" i="11"/>
  <c r="Q107" i="11"/>
  <c r="M108" i="11"/>
  <c r="Q108" i="11"/>
  <c r="M109" i="11"/>
  <c r="Q109" i="11"/>
  <c r="M110" i="11"/>
  <c r="Q110" i="11"/>
  <c r="M111" i="11"/>
  <c r="Q111" i="11"/>
  <c r="M112" i="11"/>
  <c r="Q112" i="11"/>
  <c r="M113" i="11"/>
  <c r="Q113" i="11"/>
  <c r="M114" i="11"/>
  <c r="Q114" i="11"/>
  <c r="M115" i="11"/>
  <c r="Q115" i="11"/>
  <c r="M116" i="11"/>
  <c r="Q116" i="11"/>
  <c r="M117" i="11"/>
  <c r="Q117" i="11"/>
  <c r="M118" i="11"/>
  <c r="Q118" i="11"/>
  <c r="M119" i="11"/>
  <c r="Q119" i="11"/>
  <c r="M120" i="11"/>
  <c r="Q120" i="11"/>
  <c r="M121" i="11"/>
  <c r="Q121" i="11"/>
  <c r="M122" i="11"/>
  <c r="Q122" i="11"/>
  <c r="M123" i="11"/>
  <c r="Q123" i="11"/>
  <c r="M124" i="11"/>
  <c r="Q124" i="11"/>
  <c r="M125" i="11"/>
  <c r="Q125" i="11"/>
  <c r="M126" i="11"/>
  <c r="Q126" i="11"/>
  <c r="M127" i="11"/>
  <c r="Q127" i="11"/>
  <c r="M128" i="11"/>
  <c r="Q128" i="11"/>
  <c r="M129" i="11"/>
  <c r="Q129" i="11"/>
  <c r="M130" i="11"/>
  <c r="Q130" i="11"/>
  <c r="M131" i="11"/>
  <c r="Q131" i="11"/>
  <c r="M132" i="11"/>
  <c r="Q132" i="11"/>
  <c r="M133" i="11"/>
  <c r="Q133" i="11"/>
  <c r="M134" i="11"/>
  <c r="Q134" i="11"/>
  <c r="M135" i="11"/>
  <c r="Q135" i="11"/>
  <c r="M136" i="11"/>
  <c r="Q136" i="11"/>
  <c r="M137" i="11"/>
  <c r="Q137" i="11"/>
  <c r="M138" i="11"/>
  <c r="Q138" i="11"/>
  <c r="M139" i="11"/>
  <c r="Q139" i="11"/>
  <c r="M140" i="11"/>
  <c r="Q140" i="11"/>
  <c r="M141" i="11"/>
  <c r="Q141" i="11"/>
  <c r="M142" i="11"/>
  <c r="Q142" i="11"/>
  <c r="M143" i="11"/>
  <c r="Q143" i="11"/>
  <c r="M144" i="11"/>
  <c r="Q144" i="11"/>
  <c r="M145" i="11"/>
  <c r="Q145" i="11"/>
  <c r="M146" i="11"/>
  <c r="Q146" i="11"/>
  <c r="M147" i="11"/>
  <c r="Q147" i="11"/>
  <c r="M148" i="11"/>
  <c r="Q148" i="11"/>
  <c r="M149" i="11"/>
  <c r="Q149" i="11"/>
  <c r="M150" i="11"/>
  <c r="Q150" i="11"/>
  <c r="M151" i="11"/>
  <c r="Q151" i="11"/>
  <c r="M152" i="11"/>
  <c r="Q152" i="11"/>
  <c r="M153" i="11"/>
  <c r="Q153" i="11"/>
  <c r="M154" i="11"/>
  <c r="Q154" i="11"/>
  <c r="M155" i="11"/>
  <c r="Q155" i="11"/>
  <c r="M156" i="11"/>
  <c r="Q156" i="11"/>
  <c r="M157" i="11"/>
  <c r="Q157" i="11"/>
  <c r="M158" i="11"/>
  <c r="Q158" i="11"/>
  <c r="M159" i="11"/>
  <c r="Q159" i="11"/>
  <c r="M160" i="11"/>
  <c r="Q160" i="11"/>
  <c r="M161" i="11"/>
  <c r="Q161" i="11"/>
  <c r="M162" i="11"/>
  <c r="Q162" i="11"/>
  <c r="M163" i="11"/>
  <c r="Q163" i="11"/>
  <c r="M164" i="11"/>
  <c r="Q164" i="11"/>
  <c r="M165" i="11"/>
  <c r="Q165" i="11"/>
  <c r="M166" i="11"/>
  <c r="Q166" i="11"/>
  <c r="M167" i="11"/>
  <c r="Q167" i="11"/>
  <c r="M168" i="11"/>
  <c r="Q168" i="11"/>
  <c r="M169" i="11"/>
  <c r="Q169" i="11"/>
  <c r="M170" i="11"/>
  <c r="Q170" i="11"/>
  <c r="M171" i="11"/>
  <c r="Q171" i="11"/>
  <c r="M172" i="11"/>
  <c r="Q172" i="11"/>
  <c r="M173" i="11"/>
  <c r="Q173" i="11"/>
  <c r="M174" i="11"/>
  <c r="Q174" i="11"/>
  <c r="M175" i="11"/>
  <c r="Q175" i="11"/>
  <c r="M176" i="11"/>
  <c r="Q176" i="11"/>
  <c r="M177" i="11"/>
  <c r="Q177" i="11"/>
  <c r="M178" i="11"/>
  <c r="Q178" i="11"/>
  <c r="M179" i="11"/>
  <c r="Q179" i="11"/>
  <c r="M180" i="11"/>
  <c r="Q180" i="11"/>
  <c r="M181" i="11"/>
  <c r="Q181" i="11"/>
  <c r="M182" i="11"/>
  <c r="Q182" i="11"/>
  <c r="M183" i="11"/>
  <c r="Q183" i="11"/>
  <c r="Q4" i="11"/>
  <c r="M4" i="11"/>
  <c r="H4" i="11"/>
  <c r="D5" i="11"/>
  <c r="G5" i="11"/>
  <c r="H5" i="11"/>
  <c r="D6" i="11"/>
  <c r="F6" i="11"/>
  <c r="H6" i="11"/>
  <c r="D7" i="11"/>
  <c r="E7" i="11"/>
  <c r="F7" i="11"/>
  <c r="G7" i="11"/>
  <c r="H7" i="11"/>
  <c r="D8" i="11"/>
  <c r="G8" i="11"/>
  <c r="H8" i="11"/>
  <c r="D9" i="11"/>
  <c r="E9" i="11"/>
  <c r="F9" i="11"/>
  <c r="G9" i="11"/>
  <c r="H9" i="11"/>
  <c r="D10" i="11"/>
  <c r="E10" i="11"/>
  <c r="G10" i="11"/>
  <c r="H10" i="11"/>
  <c r="D11" i="11"/>
  <c r="G11" i="11"/>
  <c r="H11" i="11"/>
  <c r="D12" i="11"/>
  <c r="E12" i="11"/>
  <c r="F12" i="11"/>
  <c r="G12" i="11"/>
  <c r="H12" i="11"/>
  <c r="D13" i="11"/>
  <c r="E13" i="11"/>
  <c r="G13" i="11"/>
  <c r="H13" i="11"/>
  <c r="D14" i="11"/>
  <c r="E14" i="11"/>
  <c r="F14" i="11"/>
  <c r="H14" i="11"/>
  <c r="D15" i="11"/>
  <c r="E15" i="11"/>
  <c r="G15" i="11"/>
  <c r="H15" i="11"/>
  <c r="D16" i="11"/>
  <c r="G16" i="11"/>
  <c r="H16" i="11"/>
  <c r="D17" i="11"/>
  <c r="E17" i="11"/>
  <c r="F17" i="11"/>
  <c r="H17" i="11"/>
  <c r="D18" i="11"/>
  <c r="E18" i="11"/>
  <c r="H18" i="11"/>
  <c r="D19" i="11"/>
  <c r="E19" i="11"/>
  <c r="F19" i="11"/>
  <c r="H19" i="11"/>
  <c r="D20" i="11"/>
  <c r="E20" i="11"/>
  <c r="H20" i="11"/>
  <c r="D21" i="11"/>
  <c r="E21" i="11"/>
  <c r="G21" i="11"/>
  <c r="H21" i="11"/>
  <c r="D22" i="11"/>
  <c r="E22" i="11"/>
  <c r="G22" i="11"/>
  <c r="H22" i="11"/>
  <c r="D23" i="11"/>
  <c r="H23" i="11"/>
  <c r="D24" i="11"/>
  <c r="E24" i="11"/>
  <c r="F24" i="11"/>
  <c r="G24" i="11"/>
  <c r="H24" i="11"/>
  <c r="D25" i="11"/>
  <c r="F25" i="11"/>
  <c r="G25" i="11"/>
  <c r="H25" i="11"/>
  <c r="D26" i="11"/>
  <c r="E26" i="11"/>
  <c r="G26" i="11"/>
  <c r="H26" i="11"/>
  <c r="D27" i="11"/>
  <c r="E27" i="11"/>
  <c r="F27" i="11"/>
  <c r="G27" i="11"/>
  <c r="H27" i="11"/>
  <c r="D28" i="11"/>
  <c r="F28" i="11"/>
  <c r="G28" i="11"/>
  <c r="H28" i="11"/>
  <c r="D29" i="11"/>
  <c r="E29" i="11"/>
  <c r="F29" i="11"/>
  <c r="G29" i="11"/>
  <c r="H29" i="11"/>
  <c r="D30" i="11"/>
  <c r="E30" i="11"/>
  <c r="H30" i="11"/>
  <c r="D31" i="11"/>
  <c r="E31" i="11"/>
  <c r="H31" i="11"/>
  <c r="D32" i="11"/>
  <c r="E32" i="11"/>
  <c r="F32" i="11"/>
  <c r="G32" i="11"/>
  <c r="H32" i="11"/>
  <c r="D33" i="11"/>
  <c r="F33" i="11"/>
  <c r="G33" i="11"/>
  <c r="H33" i="11"/>
  <c r="D34" i="11"/>
  <c r="E34" i="11"/>
  <c r="F34" i="11"/>
  <c r="G34" i="11"/>
  <c r="H34" i="11"/>
  <c r="D35" i="11"/>
  <c r="E35" i="11"/>
  <c r="G35" i="11"/>
  <c r="H35" i="11"/>
  <c r="D36" i="11"/>
  <c r="E36" i="11"/>
  <c r="F36" i="11"/>
  <c r="H36" i="11"/>
  <c r="D37" i="11"/>
  <c r="E37" i="11"/>
  <c r="F37" i="11"/>
  <c r="G37" i="11"/>
  <c r="H37" i="11"/>
  <c r="D38" i="11"/>
  <c r="E38" i="11"/>
  <c r="G38" i="11"/>
  <c r="H38" i="11"/>
  <c r="D39" i="11"/>
  <c r="E39" i="11"/>
  <c r="F39" i="11"/>
  <c r="G39" i="11"/>
  <c r="H39" i="11"/>
  <c r="D40" i="11"/>
  <c r="F40" i="11"/>
  <c r="G40" i="11"/>
  <c r="H40" i="11"/>
  <c r="D41" i="11"/>
  <c r="E41" i="11"/>
  <c r="F41" i="11"/>
  <c r="H41" i="11"/>
  <c r="D42" i="11"/>
  <c r="E42" i="11"/>
  <c r="F42" i="11"/>
  <c r="H42" i="11"/>
  <c r="D43" i="11"/>
  <c r="E43" i="11"/>
  <c r="F43" i="11"/>
  <c r="G43" i="11"/>
  <c r="H43" i="11"/>
  <c r="D44" i="11"/>
  <c r="E44" i="11"/>
  <c r="F44" i="11"/>
  <c r="G44" i="11"/>
  <c r="H44" i="11"/>
  <c r="D45" i="11"/>
  <c r="E45" i="11"/>
  <c r="F45" i="11"/>
  <c r="G45" i="11"/>
  <c r="H45" i="11"/>
  <c r="D46" i="11"/>
  <c r="F46" i="11"/>
  <c r="G46" i="11"/>
  <c r="H46" i="11"/>
  <c r="D47" i="11"/>
  <c r="E47" i="11"/>
  <c r="F47" i="11"/>
  <c r="G47" i="11"/>
  <c r="H47" i="11"/>
  <c r="D48" i="11"/>
  <c r="E48" i="11"/>
  <c r="F48" i="11"/>
  <c r="H48" i="11"/>
  <c r="D49" i="11"/>
  <c r="E49" i="11"/>
  <c r="F49" i="11"/>
  <c r="G49" i="11"/>
  <c r="H49" i="11"/>
  <c r="D50" i="11"/>
  <c r="E50" i="11"/>
  <c r="F50" i="11"/>
  <c r="G50" i="11"/>
  <c r="H50" i="11"/>
  <c r="D51" i="11"/>
  <c r="E51" i="11"/>
  <c r="F51" i="11"/>
  <c r="G51" i="11"/>
  <c r="H51" i="11"/>
  <c r="D52" i="11"/>
  <c r="E52" i="11"/>
  <c r="F52" i="11"/>
  <c r="G52" i="11"/>
  <c r="H52" i="11"/>
  <c r="D53" i="11"/>
  <c r="E53" i="11"/>
  <c r="G53" i="11"/>
  <c r="H53" i="11"/>
  <c r="D54" i="11"/>
  <c r="E54" i="11"/>
  <c r="F54" i="11"/>
  <c r="G54" i="11"/>
  <c r="H54" i="11"/>
  <c r="D55" i="11"/>
  <c r="E55" i="11"/>
  <c r="F55" i="11"/>
  <c r="G55" i="11"/>
  <c r="H55" i="11"/>
  <c r="D56" i="11"/>
  <c r="E56" i="11"/>
  <c r="F56" i="11"/>
  <c r="G56" i="11"/>
  <c r="H56" i="11"/>
  <c r="D57" i="11"/>
  <c r="E57" i="11"/>
  <c r="F57" i="11"/>
  <c r="G57" i="11"/>
  <c r="H57" i="11"/>
  <c r="D58" i="11"/>
  <c r="F58" i="11"/>
  <c r="G58" i="11"/>
  <c r="H58" i="11"/>
  <c r="D59" i="11"/>
  <c r="E59" i="11"/>
  <c r="F59" i="11"/>
  <c r="G59" i="11"/>
  <c r="H59" i="11"/>
  <c r="D60" i="11"/>
  <c r="E60" i="11"/>
  <c r="F60" i="11"/>
  <c r="H60" i="11"/>
  <c r="D61" i="11"/>
  <c r="E61" i="11"/>
  <c r="F61" i="11"/>
  <c r="G61" i="11"/>
  <c r="H61" i="11"/>
  <c r="G4" i="11"/>
  <c r="F4" i="11"/>
  <c r="E4" i="11"/>
  <c r="D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4" i="11"/>
  <c r="O1169" i="19" l="1"/>
  <c r="O1194" i="19"/>
  <c r="O1109" i="19"/>
  <c r="O1149" i="19"/>
  <c r="O1198" i="19"/>
  <c r="O1221" i="19"/>
  <c r="O1210" i="19"/>
  <c r="O1133" i="19"/>
  <c r="O1188" i="19"/>
  <c r="O1118" i="19"/>
  <c r="O1219" i="19"/>
  <c r="O1137" i="19"/>
  <c r="O1164" i="19"/>
  <c r="O1125" i="19"/>
  <c r="O1176" i="19"/>
  <c r="O1181" i="19"/>
  <c r="O1225" i="19"/>
  <c r="O1086" i="19"/>
  <c r="O1141" i="19"/>
  <c r="O1104" i="19"/>
  <c r="O1203" i="19"/>
  <c r="O1156" i="19"/>
  <c r="O1051" i="19"/>
  <c r="O932" i="19"/>
  <c r="O1025" i="19"/>
  <c r="O1012" i="19"/>
  <c r="O998" i="19"/>
  <c r="O1008" i="19"/>
  <c r="O949" i="19"/>
  <c r="O936" i="19"/>
  <c r="O945" i="19"/>
  <c r="O1029" i="19"/>
  <c r="O1041" i="19"/>
  <c r="O1078" i="19"/>
  <c r="O965" i="19"/>
  <c r="O974" i="19"/>
  <c r="O1066" i="19"/>
  <c r="O991" i="19"/>
  <c r="O959" i="19"/>
  <c r="O985" i="19"/>
  <c r="O930" i="19"/>
  <c r="O1073" i="19"/>
  <c r="L9214" i="25"/>
  <c r="K9215" i="25"/>
  <c r="I9215" i="25" s="1"/>
  <c r="O807" i="19"/>
  <c r="O874" i="19"/>
  <c r="O894" i="19"/>
  <c r="O863" i="19"/>
  <c r="O823" i="19"/>
  <c r="I7274" i="25"/>
  <c r="O798" i="19"/>
  <c r="O774" i="19"/>
  <c r="O780" i="19"/>
  <c r="O792" i="19"/>
  <c r="O759" i="19"/>
  <c r="O779" i="19"/>
  <c r="O773" i="19"/>
  <c r="O743" i="19"/>
  <c r="O763" i="19"/>
  <c r="O797" i="19"/>
  <c r="O803" i="19"/>
  <c r="O786" i="19"/>
  <c r="O768" i="19"/>
  <c r="O782" i="19"/>
  <c r="O790" i="19"/>
  <c r="L9215" i="25" l="1"/>
  <c r="K9216" i="25"/>
  <c r="I9216" i="25" s="1"/>
  <c r="I7275" i="25"/>
  <c r="L9216" i="25" l="1"/>
  <c r="K9218" i="25"/>
  <c r="I9218" i="25" s="1"/>
  <c r="I7276" i="25"/>
  <c r="L9218" i="25" l="1"/>
  <c r="K9219" i="25"/>
  <c r="I9219" i="25" s="1"/>
  <c r="I7277" i="25"/>
  <c r="H9" i="12"/>
  <c r="L9219" i="25" l="1"/>
  <c r="K9220" i="25"/>
  <c r="I9220" i="25" s="1"/>
  <c r="I7278" i="25"/>
  <c r="I7279" i="25" s="1"/>
  <c r="F7" i="16"/>
  <c r="F8" i="16"/>
  <c r="Z7" i="11"/>
  <c r="AI7" i="11" s="1"/>
  <c r="Z9" i="11"/>
  <c r="AI9" i="11" s="1"/>
  <c r="Z11" i="11"/>
  <c r="AI11" i="11" s="1"/>
  <c r="Z19" i="11"/>
  <c r="AI19" i="11" s="1"/>
  <c r="Z21" i="11"/>
  <c r="AI21" i="11" s="1"/>
  <c r="Z23" i="11"/>
  <c r="AI23" i="11" s="1"/>
  <c r="Z24" i="11"/>
  <c r="AI24" i="11" s="1"/>
  <c r="Z25" i="11"/>
  <c r="AI25" i="11" s="1"/>
  <c r="Z27" i="11"/>
  <c r="AI27" i="11" s="1"/>
  <c r="Z29" i="11"/>
  <c r="AI29" i="11" s="1"/>
  <c r="Z31" i="11"/>
  <c r="AI31" i="11" s="1"/>
  <c r="Z32" i="11"/>
  <c r="AI32" i="11" s="1"/>
  <c r="Z33" i="11"/>
  <c r="AI33" i="11" s="1"/>
  <c r="Z35" i="11"/>
  <c r="AI35" i="11" s="1"/>
  <c r="Z37" i="11"/>
  <c r="AI37" i="11" s="1"/>
  <c r="Z39" i="11"/>
  <c r="AI39" i="11" s="1"/>
  <c r="Z41" i="11"/>
  <c r="AI41" i="11" s="1"/>
  <c r="Z43" i="11"/>
  <c r="AI43" i="11" s="1"/>
  <c r="Z49" i="11"/>
  <c r="AI49" i="11" s="1"/>
  <c r="Z51" i="11"/>
  <c r="AI51" i="11" s="1"/>
  <c r="Z52" i="11"/>
  <c r="AI52" i="11" s="1"/>
  <c r="Z53" i="11"/>
  <c r="AI53" i="11" s="1"/>
  <c r="Z54" i="11"/>
  <c r="AI54" i="11" s="1"/>
  <c r="Z56" i="11"/>
  <c r="AI56" i="11" s="1"/>
  <c r="Z57" i="11"/>
  <c r="AI57" i="11" s="1"/>
  <c r="Z58" i="11"/>
  <c r="AI58" i="11" s="1"/>
  <c r="Z59" i="11"/>
  <c r="AI59" i="11" s="1"/>
  <c r="Z60" i="11"/>
  <c r="AI60" i="11" s="1"/>
  <c r="Z4" i="11"/>
  <c r="AI4" i="11" s="1"/>
  <c r="H8" i="12"/>
  <c r="M595" i="19"/>
  <c r="M596" i="19"/>
  <c r="M597" i="19"/>
  <c r="M598" i="19"/>
  <c r="M599" i="19"/>
  <c r="M600" i="19"/>
  <c r="L601" i="19"/>
  <c r="M601" i="19"/>
  <c r="M602" i="19"/>
  <c r="M603" i="19"/>
  <c r="M604" i="19"/>
  <c r="M605" i="19"/>
  <c r="L606" i="19"/>
  <c r="M606" i="19"/>
  <c r="L607" i="19"/>
  <c r="M607" i="19"/>
  <c r="M608" i="19"/>
  <c r="M609" i="19"/>
  <c r="M610" i="19"/>
  <c r="M611" i="19"/>
  <c r="L612" i="19"/>
  <c r="M612" i="19"/>
  <c r="M613" i="19"/>
  <c r="M614" i="19"/>
  <c r="M615" i="19"/>
  <c r="M616" i="19"/>
  <c r="M617" i="19"/>
  <c r="M618" i="19"/>
  <c r="M619" i="19"/>
  <c r="M620" i="19"/>
  <c r="L621" i="19"/>
  <c r="M621" i="19"/>
  <c r="M622" i="19"/>
  <c r="M623" i="19"/>
  <c r="M624" i="19"/>
  <c r="M625" i="19"/>
  <c r="M626" i="19"/>
  <c r="M627" i="19"/>
  <c r="M628" i="19"/>
  <c r="M629" i="19"/>
  <c r="L630" i="19"/>
  <c r="M630" i="19"/>
  <c r="M631" i="19"/>
  <c r="M632" i="19"/>
  <c r="M633" i="19"/>
  <c r="M634" i="19"/>
  <c r="L635" i="19"/>
  <c r="M635" i="19"/>
  <c r="M636" i="19"/>
  <c r="M637" i="19"/>
  <c r="M638" i="19"/>
  <c r="M639" i="19"/>
  <c r="L640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L655" i="19"/>
  <c r="M655" i="19"/>
  <c r="M656" i="19"/>
  <c r="M657" i="19"/>
  <c r="M658" i="19"/>
  <c r="M659" i="19"/>
  <c r="L660" i="19"/>
  <c r="M660" i="19"/>
  <c r="M661" i="19"/>
  <c r="M662" i="19"/>
  <c r="M663" i="19"/>
  <c r="M664" i="19"/>
  <c r="L665" i="19"/>
  <c r="M665" i="19"/>
  <c r="M666" i="19"/>
  <c r="M667" i="19"/>
  <c r="M668" i="19"/>
  <c r="M669" i="19"/>
  <c r="L670" i="19"/>
  <c r="M670" i="19"/>
  <c r="M671" i="19"/>
  <c r="M672" i="19"/>
  <c r="M673" i="19"/>
  <c r="M674" i="19"/>
  <c r="L675" i="19"/>
  <c r="M675" i="19"/>
  <c r="M676" i="19"/>
  <c r="M677" i="19"/>
  <c r="M678" i="19"/>
  <c r="M679" i="19"/>
  <c r="L680" i="19"/>
  <c r="M680" i="19"/>
  <c r="M681" i="19"/>
  <c r="M682" i="19"/>
  <c r="M683" i="19"/>
  <c r="M684" i="19"/>
  <c r="L685" i="19"/>
  <c r="M685" i="19"/>
  <c r="M686" i="19"/>
  <c r="M687" i="19"/>
  <c r="M688" i="19"/>
  <c r="M689" i="19"/>
  <c r="L690" i="19"/>
  <c r="M690" i="19"/>
  <c r="M691" i="19"/>
  <c r="M692" i="19"/>
  <c r="M693" i="19"/>
  <c r="M694" i="19"/>
  <c r="L695" i="19"/>
  <c r="M695" i="19"/>
  <c r="M696" i="19"/>
  <c r="O1173" i="19" l="1"/>
  <c r="O1168" i="19"/>
  <c r="O1178" i="19"/>
  <c r="O1207" i="19"/>
  <c r="O1110" i="19"/>
  <c r="O1132" i="19"/>
  <c r="O1189" i="19"/>
  <c r="O1217" i="19"/>
  <c r="O1085" i="19"/>
  <c r="O1119" i="19"/>
  <c r="O1150" i="19"/>
  <c r="O1094" i="19"/>
  <c r="O1226" i="19"/>
  <c r="O1101" i="19"/>
  <c r="O1213" i="19"/>
  <c r="O1154" i="19"/>
  <c r="O1144" i="19"/>
  <c r="O1126" i="19"/>
  <c r="O1161" i="19"/>
  <c r="O981" i="19"/>
  <c r="O975" i="19"/>
  <c r="O1074" i="19"/>
  <c r="O987" i="19"/>
  <c r="O1056" i="19"/>
  <c r="O950" i="19"/>
  <c r="O933" i="19"/>
  <c r="O938" i="19"/>
  <c r="O1059" i="19"/>
  <c r="O1080" i="19"/>
  <c r="O967" i="19"/>
  <c r="O958" i="19"/>
  <c r="O1000" i="19"/>
  <c r="O1015" i="19"/>
  <c r="O1050" i="19"/>
  <c r="O962" i="19"/>
  <c r="O989" i="19"/>
  <c r="O952" i="19"/>
  <c r="O973" i="19"/>
  <c r="O984" i="19"/>
  <c r="O1023" i="19"/>
  <c r="O1043" i="19"/>
  <c r="O1003" i="19"/>
  <c r="O943" i="19"/>
  <c r="O1031" i="19"/>
  <c r="L9220" i="25"/>
  <c r="K9221" i="25"/>
  <c r="I9221" i="25" s="1"/>
  <c r="O919" i="19"/>
  <c r="I7280" i="25"/>
  <c r="I7281" i="25"/>
  <c r="I7282" i="25" s="1"/>
  <c r="H3" i="12"/>
  <c r="H4" i="12"/>
  <c r="H5" i="12"/>
  <c r="H6" i="12"/>
  <c r="H7" i="12"/>
  <c r="H2" i="12"/>
  <c r="M594" i="19"/>
  <c r="M593" i="19"/>
  <c r="M592" i="19"/>
  <c r="M591" i="19"/>
  <c r="M590" i="19"/>
  <c r="M589" i="19"/>
  <c r="M588" i="19"/>
  <c r="M587" i="19"/>
  <c r="M586" i="19"/>
  <c r="M585" i="19"/>
  <c r="M584" i="19"/>
  <c r="M583" i="19"/>
  <c r="M582" i="19"/>
  <c r="M581" i="19"/>
  <c r="M580" i="19"/>
  <c r="M579" i="19"/>
  <c r="M578" i="19"/>
  <c r="M577" i="19"/>
  <c r="M576" i="19"/>
  <c r="M575" i="19"/>
  <c r="M574" i="19"/>
  <c r="M573" i="19"/>
  <c r="M572" i="19"/>
  <c r="M571" i="19"/>
  <c r="M570" i="19"/>
  <c r="M569" i="19"/>
  <c r="M568" i="19"/>
  <c r="M567" i="19"/>
  <c r="M566" i="19"/>
  <c r="M565" i="19"/>
  <c r="M564" i="19"/>
  <c r="M563" i="19"/>
  <c r="M562" i="19"/>
  <c r="M561" i="19"/>
  <c r="M560" i="19"/>
  <c r="M559" i="19"/>
  <c r="M558" i="19"/>
  <c r="M557" i="19"/>
  <c r="M556" i="19"/>
  <c r="M555" i="19"/>
  <c r="M554" i="19"/>
  <c r="M553" i="19"/>
  <c r="M552" i="19"/>
  <c r="M551" i="19"/>
  <c r="M550" i="19"/>
  <c r="M549" i="19"/>
  <c r="M548" i="19"/>
  <c r="M547" i="19"/>
  <c r="M546" i="19"/>
  <c r="M545" i="19"/>
  <c r="M544" i="19"/>
  <c r="M543" i="19"/>
  <c r="M542" i="19"/>
  <c r="M541" i="19"/>
  <c r="M540" i="19"/>
  <c r="M539" i="19"/>
  <c r="M538" i="19"/>
  <c r="M537" i="19"/>
  <c r="M536" i="19"/>
  <c r="M535" i="19"/>
  <c r="M534" i="19"/>
  <c r="M533" i="19"/>
  <c r="M532" i="19"/>
  <c r="M531" i="19"/>
  <c r="M530" i="19"/>
  <c r="M529" i="19"/>
  <c r="M528" i="19"/>
  <c r="M527" i="19"/>
  <c r="M526" i="19"/>
  <c r="M525" i="19"/>
  <c r="M524" i="19"/>
  <c r="M523" i="19"/>
  <c r="M522" i="19"/>
  <c r="M521" i="19"/>
  <c r="M520" i="19"/>
  <c r="M519" i="19"/>
  <c r="M518" i="19"/>
  <c r="L518" i="19"/>
  <c r="M517" i="19"/>
  <c r="M516" i="19"/>
  <c r="M515" i="19"/>
  <c r="M514" i="19"/>
  <c r="M513" i="19"/>
  <c r="M512" i="19"/>
  <c r="M511" i="19"/>
  <c r="M510" i="19"/>
  <c r="M509" i="19"/>
  <c r="M508" i="19"/>
  <c r="M507" i="19"/>
  <c r="M506" i="19"/>
  <c r="M505" i="19"/>
  <c r="M504" i="19"/>
  <c r="M503" i="19"/>
  <c r="M502" i="19"/>
  <c r="L502" i="19"/>
  <c r="M501" i="19"/>
  <c r="M500" i="19"/>
  <c r="M499" i="19"/>
  <c r="M498" i="19"/>
  <c r="M497" i="19"/>
  <c r="M496" i="19"/>
  <c r="M495" i="19"/>
  <c r="M494" i="19"/>
  <c r="M493" i="19"/>
  <c r="M492" i="19"/>
  <c r="M491" i="19"/>
  <c r="M490" i="19"/>
  <c r="M489" i="19"/>
  <c r="M488" i="19"/>
  <c r="M487" i="19"/>
  <c r="M486" i="19"/>
  <c r="M485" i="19"/>
  <c r="M484" i="19"/>
  <c r="M483" i="19"/>
  <c r="M482" i="19"/>
  <c r="M481" i="19"/>
  <c r="M480" i="19"/>
  <c r="M479" i="19"/>
  <c r="M478" i="19"/>
  <c r="M477" i="19"/>
  <c r="M476" i="19"/>
  <c r="M475" i="19"/>
  <c r="M474" i="19"/>
  <c r="M473" i="19"/>
  <c r="M472" i="19"/>
  <c r="M471" i="19"/>
  <c r="M470" i="19"/>
  <c r="M469" i="19"/>
  <c r="M468" i="19"/>
  <c r="M467" i="19"/>
  <c r="M466" i="19"/>
  <c r="M465" i="19"/>
  <c r="M464" i="19"/>
  <c r="M463" i="19"/>
  <c r="M462" i="19"/>
  <c r="M461" i="19"/>
  <c r="M460" i="19"/>
  <c r="M459" i="19"/>
  <c r="M458" i="19"/>
  <c r="M457" i="19"/>
  <c r="M456" i="19"/>
  <c r="M455" i="19"/>
  <c r="M454" i="19"/>
  <c r="M453" i="19"/>
  <c r="M452" i="19"/>
  <c r="M451" i="19"/>
  <c r="M450" i="19"/>
  <c r="M449" i="19"/>
  <c r="M448" i="19"/>
  <c r="M447" i="19"/>
  <c r="M446" i="19"/>
  <c r="M445" i="19"/>
  <c r="M444" i="19"/>
  <c r="M443" i="19"/>
  <c r="M442" i="19"/>
  <c r="M441" i="19"/>
  <c r="M440" i="19"/>
  <c r="M439" i="19"/>
  <c r="M438" i="19"/>
  <c r="F438" i="19"/>
  <c r="M437" i="19"/>
  <c r="F437" i="19"/>
  <c r="M436" i="19"/>
  <c r="F436" i="19"/>
  <c r="M435" i="19"/>
  <c r="M434" i="19"/>
  <c r="L434" i="19"/>
  <c r="F434" i="19"/>
  <c r="M433" i="19"/>
  <c r="F433" i="19"/>
  <c r="M432" i="19"/>
  <c r="L432" i="19"/>
  <c r="F432" i="19"/>
  <c r="M431" i="19"/>
  <c r="F431" i="19"/>
  <c r="M430" i="19"/>
  <c r="L430" i="19"/>
  <c r="F430" i="19"/>
  <c r="M429" i="19"/>
  <c r="F429" i="19"/>
  <c r="M428" i="19"/>
  <c r="F428" i="19"/>
  <c r="M427" i="19"/>
  <c r="L427" i="19"/>
  <c r="F427" i="19"/>
  <c r="M426" i="19"/>
  <c r="F426" i="19"/>
  <c r="M425" i="19"/>
  <c r="F425" i="19"/>
  <c r="M424" i="19"/>
  <c r="F424" i="19"/>
  <c r="M423" i="19"/>
  <c r="L423" i="19"/>
  <c r="F423" i="19"/>
  <c r="M422" i="19"/>
  <c r="F422" i="19"/>
  <c r="M421" i="19"/>
  <c r="F421" i="19"/>
  <c r="M420" i="19"/>
  <c r="F420" i="19"/>
  <c r="M419" i="19"/>
  <c r="F419" i="19"/>
  <c r="M418" i="19"/>
  <c r="F418" i="19"/>
  <c r="M417" i="19"/>
  <c r="L417" i="19"/>
  <c r="F417" i="19"/>
  <c r="M416" i="19"/>
  <c r="L416" i="19"/>
  <c r="F416" i="19"/>
  <c r="M415" i="19"/>
  <c r="F415" i="19"/>
  <c r="M414" i="19"/>
  <c r="F414" i="19"/>
  <c r="M413" i="19"/>
  <c r="F413" i="19"/>
  <c r="M412" i="19"/>
  <c r="F412" i="19"/>
  <c r="M411" i="19"/>
  <c r="F411" i="19"/>
  <c r="M410" i="19"/>
  <c r="F410" i="19"/>
  <c r="M409" i="19"/>
  <c r="L409" i="19"/>
  <c r="F409" i="19"/>
  <c r="M408" i="19"/>
  <c r="F408" i="19"/>
  <c r="M407" i="19"/>
  <c r="F407" i="19"/>
  <c r="M406" i="19"/>
  <c r="F406" i="19"/>
  <c r="M405" i="19"/>
  <c r="L405" i="19"/>
  <c r="F405" i="19"/>
  <c r="M404" i="19"/>
  <c r="F404" i="19"/>
  <c r="M403" i="19"/>
  <c r="F403" i="19"/>
  <c r="M402" i="19"/>
  <c r="F402" i="19"/>
  <c r="M401" i="19"/>
  <c r="F401" i="19"/>
  <c r="M400" i="19"/>
  <c r="F400" i="19"/>
  <c r="M399" i="19"/>
  <c r="F399" i="19"/>
  <c r="M398" i="19"/>
  <c r="F398" i="19"/>
  <c r="M397" i="19"/>
  <c r="L397" i="19"/>
  <c r="F397" i="19"/>
  <c r="M396" i="19"/>
  <c r="F396" i="19"/>
  <c r="M395" i="19"/>
  <c r="F395" i="19"/>
  <c r="M394" i="19"/>
  <c r="L394" i="19"/>
  <c r="F394" i="19"/>
  <c r="M393" i="19"/>
  <c r="F393" i="19"/>
  <c r="M392" i="19"/>
  <c r="F392" i="19"/>
  <c r="M391" i="19"/>
  <c r="F391" i="19"/>
  <c r="M390" i="19"/>
  <c r="F390" i="19"/>
  <c r="M389" i="19"/>
  <c r="F389" i="19"/>
  <c r="M388" i="19"/>
  <c r="F388" i="19"/>
  <c r="M387" i="19"/>
  <c r="F387" i="19"/>
  <c r="M386" i="19"/>
  <c r="F386" i="19"/>
  <c r="M385" i="19"/>
  <c r="F385" i="19"/>
  <c r="M384" i="19"/>
  <c r="L384" i="19"/>
  <c r="F384" i="19"/>
  <c r="M383" i="19"/>
  <c r="F383" i="19"/>
  <c r="M382" i="19"/>
  <c r="F382" i="19"/>
  <c r="M381" i="19"/>
  <c r="F381" i="19"/>
  <c r="M380" i="19"/>
  <c r="F380" i="19"/>
  <c r="M379" i="19"/>
  <c r="F379" i="19"/>
  <c r="M378" i="19"/>
  <c r="F378" i="19"/>
  <c r="M377" i="19"/>
  <c r="F377" i="19"/>
  <c r="M376" i="19"/>
  <c r="F376" i="19"/>
  <c r="M375" i="19"/>
  <c r="F375" i="19"/>
  <c r="M374" i="19"/>
  <c r="L374" i="19"/>
  <c r="F374" i="19"/>
  <c r="M373" i="19"/>
  <c r="F373" i="19"/>
  <c r="M372" i="19"/>
  <c r="L372" i="19"/>
  <c r="F372" i="19"/>
  <c r="M371" i="19"/>
  <c r="F371" i="19"/>
  <c r="M370" i="19"/>
  <c r="F370" i="19"/>
  <c r="M369" i="19"/>
  <c r="L369" i="19"/>
  <c r="F369" i="19"/>
  <c r="A369" i="19"/>
  <c r="M368" i="19"/>
  <c r="F368" i="19"/>
  <c r="A368" i="19"/>
  <c r="M367" i="19"/>
  <c r="L367" i="19"/>
  <c r="F367" i="19"/>
  <c r="A367" i="19"/>
  <c r="M366" i="19"/>
  <c r="L366" i="19"/>
  <c r="F366" i="19"/>
  <c r="A366" i="19"/>
  <c r="M365" i="19"/>
  <c r="L365" i="19"/>
  <c r="F365" i="19"/>
  <c r="A365" i="19"/>
  <c r="M364" i="19"/>
  <c r="L364" i="19"/>
  <c r="F364" i="19"/>
  <c r="A364" i="19"/>
  <c r="M363" i="19"/>
  <c r="L363" i="19"/>
  <c r="F363" i="19"/>
  <c r="A363" i="19"/>
  <c r="M362" i="19"/>
  <c r="L362" i="19"/>
  <c r="F362" i="19"/>
  <c r="A362" i="19"/>
  <c r="M361" i="19"/>
  <c r="L361" i="19"/>
  <c r="F361" i="19"/>
  <c r="A361" i="19"/>
  <c r="M360" i="19"/>
  <c r="L360" i="19"/>
  <c r="F360" i="19"/>
  <c r="A360" i="19"/>
  <c r="M359" i="19"/>
  <c r="L359" i="19"/>
  <c r="F359" i="19"/>
  <c r="A359" i="19"/>
  <c r="M358" i="19"/>
  <c r="F358" i="19"/>
  <c r="A358" i="19"/>
  <c r="M357" i="19"/>
  <c r="F357" i="19"/>
  <c r="A357" i="19"/>
  <c r="M356" i="19"/>
  <c r="F356" i="19"/>
  <c r="A356" i="19"/>
  <c r="M355" i="19"/>
  <c r="F355" i="19"/>
  <c r="A355" i="19"/>
  <c r="M354" i="19"/>
  <c r="L354" i="19"/>
  <c r="F354" i="19"/>
  <c r="A354" i="19"/>
  <c r="M353" i="19"/>
  <c r="L353" i="19"/>
  <c r="F353" i="19"/>
  <c r="A353" i="19"/>
  <c r="M352" i="19"/>
  <c r="L352" i="19"/>
  <c r="F352" i="19"/>
  <c r="A352" i="19"/>
  <c r="M351" i="19"/>
  <c r="L351" i="19"/>
  <c r="F351" i="19"/>
  <c r="A351" i="19"/>
  <c r="M350" i="19"/>
  <c r="L350" i="19"/>
  <c r="F350" i="19"/>
  <c r="A350" i="19"/>
  <c r="M349" i="19"/>
  <c r="L349" i="19"/>
  <c r="F349" i="19"/>
  <c r="A349" i="19"/>
  <c r="M348" i="19"/>
  <c r="L348" i="19"/>
  <c r="F348" i="19"/>
  <c r="A348" i="19"/>
  <c r="M347" i="19"/>
  <c r="L347" i="19"/>
  <c r="F347" i="19"/>
  <c r="A347" i="19"/>
  <c r="M346" i="19"/>
  <c r="L346" i="19"/>
  <c r="F346" i="19"/>
  <c r="A346" i="19"/>
  <c r="M345" i="19"/>
  <c r="L345" i="19"/>
  <c r="F345" i="19"/>
  <c r="A345" i="19"/>
  <c r="M344" i="19"/>
  <c r="L344" i="19"/>
  <c r="F344" i="19"/>
  <c r="A344" i="19"/>
  <c r="M343" i="19"/>
  <c r="L343" i="19"/>
  <c r="F343" i="19"/>
  <c r="A343" i="19"/>
  <c r="M342" i="19"/>
  <c r="L342" i="19"/>
  <c r="F342" i="19"/>
  <c r="A342" i="19"/>
  <c r="M341" i="19"/>
  <c r="L341" i="19"/>
  <c r="F341" i="19"/>
  <c r="A341" i="19"/>
  <c r="M340" i="19"/>
  <c r="L340" i="19"/>
  <c r="F340" i="19"/>
  <c r="A340" i="19"/>
  <c r="M339" i="19"/>
  <c r="L339" i="19"/>
  <c r="F339" i="19"/>
  <c r="A339" i="19"/>
  <c r="M338" i="19"/>
  <c r="L338" i="19"/>
  <c r="F338" i="19"/>
  <c r="A338" i="19"/>
  <c r="M337" i="19"/>
  <c r="L337" i="19"/>
  <c r="F337" i="19"/>
  <c r="A337" i="19"/>
  <c r="M336" i="19"/>
  <c r="L336" i="19"/>
  <c r="F336" i="19"/>
  <c r="A336" i="19"/>
  <c r="M335" i="19"/>
  <c r="L335" i="19"/>
  <c r="F335" i="19"/>
  <c r="A335" i="19"/>
  <c r="M334" i="19"/>
  <c r="L334" i="19"/>
  <c r="F334" i="19"/>
  <c r="A334" i="19"/>
  <c r="M333" i="19"/>
  <c r="L333" i="19"/>
  <c r="F333" i="19"/>
  <c r="A333" i="19"/>
  <c r="M332" i="19"/>
  <c r="L332" i="19"/>
  <c r="F332" i="19"/>
  <c r="A332" i="19"/>
  <c r="M331" i="19"/>
  <c r="L331" i="19"/>
  <c r="F331" i="19"/>
  <c r="A331" i="19"/>
  <c r="M330" i="19"/>
  <c r="L330" i="19"/>
  <c r="F330" i="19"/>
  <c r="A330" i="19"/>
  <c r="M329" i="19"/>
  <c r="L329" i="19"/>
  <c r="F329" i="19"/>
  <c r="A329" i="19"/>
  <c r="M328" i="19"/>
  <c r="L328" i="19"/>
  <c r="F328" i="19"/>
  <c r="A328" i="19"/>
  <c r="M327" i="19"/>
  <c r="L327" i="19"/>
  <c r="F327" i="19"/>
  <c r="A327" i="19"/>
  <c r="M326" i="19"/>
  <c r="L326" i="19"/>
  <c r="F326" i="19"/>
  <c r="A326" i="19"/>
  <c r="M325" i="19"/>
  <c r="L325" i="19"/>
  <c r="F325" i="19"/>
  <c r="A325" i="19"/>
  <c r="M324" i="19"/>
  <c r="L324" i="19"/>
  <c r="F324" i="19"/>
  <c r="A324" i="19"/>
  <c r="M323" i="19"/>
  <c r="L323" i="19"/>
  <c r="F323" i="19"/>
  <c r="A323" i="19"/>
  <c r="M322" i="19"/>
  <c r="L322" i="19"/>
  <c r="F322" i="19"/>
  <c r="A322" i="19"/>
  <c r="M321" i="19"/>
  <c r="L321" i="19"/>
  <c r="F321" i="19"/>
  <c r="A321" i="19"/>
  <c r="M320" i="19"/>
  <c r="L320" i="19"/>
  <c r="F320" i="19"/>
  <c r="A320" i="19"/>
  <c r="M319" i="19"/>
  <c r="L319" i="19"/>
  <c r="F319" i="19"/>
  <c r="A319" i="19"/>
  <c r="M318" i="19"/>
  <c r="L318" i="19"/>
  <c r="F318" i="19"/>
  <c r="A318" i="19"/>
  <c r="M317" i="19"/>
  <c r="L317" i="19"/>
  <c r="F317" i="19"/>
  <c r="A317" i="19"/>
  <c r="M316" i="19"/>
  <c r="L316" i="19"/>
  <c r="F316" i="19"/>
  <c r="A316" i="19"/>
  <c r="M315" i="19"/>
  <c r="L315" i="19"/>
  <c r="F315" i="19"/>
  <c r="A315" i="19"/>
  <c r="M314" i="19"/>
  <c r="L314" i="19"/>
  <c r="F314" i="19"/>
  <c r="A314" i="19"/>
  <c r="M313" i="19"/>
  <c r="L313" i="19"/>
  <c r="F313" i="19"/>
  <c r="A313" i="19"/>
  <c r="M312" i="19"/>
  <c r="L312" i="19"/>
  <c r="F312" i="19"/>
  <c r="A312" i="19"/>
  <c r="M311" i="19"/>
  <c r="L311" i="19"/>
  <c r="F311" i="19"/>
  <c r="A311" i="19"/>
  <c r="M310" i="19"/>
  <c r="L310" i="19"/>
  <c r="F310" i="19"/>
  <c r="A310" i="19"/>
  <c r="M309" i="19"/>
  <c r="L309" i="19"/>
  <c r="F309" i="19"/>
  <c r="A309" i="19"/>
  <c r="M308" i="19"/>
  <c r="L308" i="19"/>
  <c r="F308" i="19"/>
  <c r="A308" i="19"/>
  <c r="M307" i="19"/>
  <c r="L307" i="19"/>
  <c r="F307" i="19"/>
  <c r="A307" i="19"/>
  <c r="M306" i="19"/>
  <c r="L306" i="19"/>
  <c r="F306" i="19"/>
  <c r="A306" i="19"/>
  <c r="M305" i="19"/>
  <c r="L305" i="19"/>
  <c r="F305" i="19"/>
  <c r="A305" i="19"/>
  <c r="M304" i="19"/>
  <c r="L304" i="19"/>
  <c r="F304" i="19"/>
  <c r="A304" i="19"/>
  <c r="M303" i="19"/>
  <c r="L303" i="19"/>
  <c r="F303" i="19"/>
  <c r="A303" i="19"/>
  <c r="M302" i="19"/>
  <c r="L302" i="19"/>
  <c r="F302" i="19"/>
  <c r="A302" i="19"/>
  <c r="M301" i="19"/>
  <c r="L301" i="19"/>
  <c r="F301" i="19"/>
  <c r="A301" i="19"/>
  <c r="M300" i="19"/>
  <c r="L300" i="19"/>
  <c r="F300" i="19"/>
  <c r="A300" i="19"/>
  <c r="M299" i="19"/>
  <c r="L299" i="19"/>
  <c r="F299" i="19"/>
  <c r="A299" i="19"/>
  <c r="M298" i="19"/>
  <c r="L298" i="19"/>
  <c r="F298" i="19"/>
  <c r="A298" i="19"/>
  <c r="M297" i="19"/>
  <c r="L297" i="19"/>
  <c r="F297" i="19"/>
  <c r="A297" i="19"/>
  <c r="M296" i="19"/>
  <c r="L296" i="19"/>
  <c r="F296" i="19"/>
  <c r="A296" i="19"/>
  <c r="M295" i="19"/>
  <c r="L295" i="19"/>
  <c r="F295" i="19"/>
  <c r="A295" i="19"/>
  <c r="M294" i="19"/>
  <c r="L294" i="19"/>
  <c r="F294" i="19"/>
  <c r="A294" i="19"/>
  <c r="M293" i="19"/>
  <c r="L293" i="19"/>
  <c r="F293" i="19"/>
  <c r="A293" i="19"/>
  <c r="M292" i="19"/>
  <c r="L292" i="19"/>
  <c r="F292" i="19"/>
  <c r="A292" i="19"/>
  <c r="M291" i="19"/>
  <c r="L291" i="19"/>
  <c r="F291" i="19"/>
  <c r="A291" i="19"/>
  <c r="M290" i="19"/>
  <c r="L290" i="19"/>
  <c r="F290" i="19"/>
  <c r="A290" i="19"/>
  <c r="M289" i="19"/>
  <c r="L289" i="19"/>
  <c r="F289" i="19"/>
  <c r="A289" i="19"/>
  <c r="M288" i="19"/>
  <c r="L288" i="19"/>
  <c r="F288" i="19"/>
  <c r="A288" i="19"/>
  <c r="M287" i="19"/>
  <c r="L287" i="19"/>
  <c r="F287" i="19"/>
  <c r="A287" i="19"/>
  <c r="M286" i="19"/>
  <c r="L286" i="19"/>
  <c r="F286" i="19"/>
  <c r="A286" i="19"/>
  <c r="M285" i="19"/>
  <c r="L285" i="19"/>
  <c r="F285" i="19"/>
  <c r="A285" i="19"/>
  <c r="M284" i="19"/>
  <c r="L284" i="19"/>
  <c r="F284" i="19"/>
  <c r="A284" i="19"/>
  <c r="M283" i="19"/>
  <c r="L283" i="19"/>
  <c r="F283" i="19"/>
  <c r="A283" i="19"/>
  <c r="M282" i="19"/>
  <c r="L282" i="19"/>
  <c r="F282" i="19"/>
  <c r="A282" i="19"/>
  <c r="M281" i="19"/>
  <c r="L281" i="19"/>
  <c r="F281" i="19"/>
  <c r="A281" i="19"/>
  <c r="M280" i="19"/>
  <c r="L280" i="19"/>
  <c r="F280" i="19"/>
  <c r="A280" i="19"/>
  <c r="M279" i="19"/>
  <c r="L279" i="19"/>
  <c r="F279" i="19"/>
  <c r="A279" i="19"/>
  <c r="M278" i="19"/>
  <c r="L278" i="19"/>
  <c r="F278" i="19"/>
  <c r="A278" i="19"/>
  <c r="M277" i="19"/>
  <c r="L277" i="19"/>
  <c r="F277" i="19"/>
  <c r="A277" i="19"/>
  <c r="M276" i="19"/>
  <c r="L276" i="19"/>
  <c r="F276" i="19"/>
  <c r="A276" i="19"/>
  <c r="M275" i="19"/>
  <c r="L275" i="19"/>
  <c r="F275" i="19"/>
  <c r="A275" i="19"/>
  <c r="M274" i="19"/>
  <c r="L274" i="19"/>
  <c r="F274" i="19"/>
  <c r="A274" i="19"/>
  <c r="M273" i="19"/>
  <c r="L273" i="19"/>
  <c r="F273" i="19"/>
  <c r="A273" i="19"/>
  <c r="M272" i="19"/>
  <c r="L272" i="19"/>
  <c r="F272" i="19"/>
  <c r="A272" i="19"/>
  <c r="M271" i="19"/>
  <c r="L271" i="19"/>
  <c r="F271" i="19"/>
  <c r="A271" i="19"/>
  <c r="M270" i="19"/>
  <c r="L270" i="19"/>
  <c r="F270" i="19"/>
  <c r="A270" i="19"/>
  <c r="M269" i="19"/>
  <c r="L269" i="19"/>
  <c r="F269" i="19"/>
  <c r="A269" i="19"/>
  <c r="M268" i="19"/>
  <c r="L268" i="19"/>
  <c r="F268" i="19"/>
  <c r="A268" i="19"/>
  <c r="M267" i="19"/>
  <c r="L267" i="19"/>
  <c r="F267" i="19"/>
  <c r="A267" i="19"/>
  <c r="M266" i="19"/>
  <c r="L266" i="19"/>
  <c r="F266" i="19"/>
  <c r="A266" i="19"/>
  <c r="M265" i="19"/>
  <c r="A265" i="19"/>
  <c r="M264" i="19"/>
  <c r="L264" i="19"/>
  <c r="F264" i="19"/>
  <c r="A264" i="19"/>
  <c r="M263" i="19"/>
  <c r="L263" i="19"/>
  <c r="F263" i="19"/>
  <c r="A263" i="19"/>
  <c r="M262" i="19"/>
  <c r="L262" i="19"/>
  <c r="F262" i="19"/>
  <c r="A262" i="19"/>
  <c r="M261" i="19"/>
  <c r="L261" i="19"/>
  <c r="F261" i="19"/>
  <c r="A261" i="19"/>
  <c r="M260" i="19"/>
  <c r="L260" i="19"/>
  <c r="F260" i="19"/>
  <c r="A260" i="19"/>
  <c r="M259" i="19"/>
  <c r="L259" i="19"/>
  <c r="F259" i="19"/>
  <c r="A259" i="19"/>
  <c r="M258" i="19"/>
  <c r="L258" i="19"/>
  <c r="F258" i="19"/>
  <c r="A258" i="19"/>
  <c r="M257" i="19"/>
  <c r="L257" i="19"/>
  <c r="F257" i="19"/>
  <c r="A257" i="19"/>
  <c r="M256" i="19"/>
  <c r="L256" i="19"/>
  <c r="F256" i="19"/>
  <c r="A256" i="19"/>
  <c r="M255" i="19"/>
  <c r="L255" i="19"/>
  <c r="F255" i="19"/>
  <c r="A255" i="19"/>
  <c r="M254" i="19"/>
  <c r="L254" i="19"/>
  <c r="F254" i="19"/>
  <c r="A254" i="19"/>
  <c r="M253" i="19"/>
  <c r="L253" i="19"/>
  <c r="F253" i="19"/>
  <c r="A253" i="19"/>
  <c r="M252" i="19"/>
  <c r="L252" i="19"/>
  <c r="F252" i="19"/>
  <c r="A252" i="19"/>
  <c r="M251" i="19"/>
  <c r="L251" i="19"/>
  <c r="F251" i="19"/>
  <c r="A251" i="19"/>
  <c r="M250" i="19"/>
  <c r="L250" i="19"/>
  <c r="F250" i="19"/>
  <c r="A250" i="19"/>
  <c r="M249" i="19"/>
  <c r="L249" i="19"/>
  <c r="F249" i="19"/>
  <c r="A249" i="19"/>
  <c r="M248" i="19"/>
  <c r="L248" i="19"/>
  <c r="F248" i="19"/>
  <c r="A248" i="19"/>
  <c r="M247" i="19"/>
  <c r="L247" i="19"/>
  <c r="F247" i="19"/>
  <c r="A247" i="19"/>
  <c r="M246" i="19"/>
  <c r="L246" i="19"/>
  <c r="F246" i="19"/>
  <c r="A246" i="19"/>
  <c r="M245" i="19"/>
  <c r="L245" i="19"/>
  <c r="F245" i="19"/>
  <c r="A245" i="19"/>
  <c r="M244" i="19"/>
  <c r="L244" i="19"/>
  <c r="F244" i="19"/>
  <c r="A244" i="19"/>
  <c r="M243" i="19"/>
  <c r="L243" i="19"/>
  <c r="F243" i="19"/>
  <c r="A243" i="19"/>
  <c r="M242" i="19"/>
  <c r="L242" i="19"/>
  <c r="F242" i="19"/>
  <c r="A242" i="19"/>
  <c r="M241" i="19"/>
  <c r="L241" i="19"/>
  <c r="F241" i="19"/>
  <c r="A241" i="19"/>
  <c r="M240" i="19"/>
  <c r="L240" i="19"/>
  <c r="F240" i="19"/>
  <c r="A240" i="19"/>
  <c r="M239" i="19"/>
  <c r="L239" i="19"/>
  <c r="F239" i="19"/>
  <c r="A239" i="19"/>
  <c r="M238" i="19"/>
  <c r="L238" i="19"/>
  <c r="F238" i="19"/>
  <c r="A238" i="19"/>
  <c r="M237" i="19"/>
  <c r="L237" i="19"/>
  <c r="F237" i="19"/>
  <c r="A237" i="19"/>
  <c r="M236" i="19"/>
  <c r="L236" i="19"/>
  <c r="F236" i="19"/>
  <c r="A236" i="19"/>
  <c r="M235" i="19"/>
  <c r="L235" i="19"/>
  <c r="F235" i="19"/>
  <c r="A235" i="19"/>
  <c r="M234" i="19"/>
  <c r="L234" i="19"/>
  <c r="F234" i="19"/>
  <c r="A234" i="19"/>
  <c r="M233" i="19"/>
  <c r="L233" i="19"/>
  <c r="F233" i="19"/>
  <c r="A233" i="19"/>
  <c r="M232" i="19"/>
  <c r="L232" i="19"/>
  <c r="F232" i="19"/>
  <c r="A232" i="19"/>
  <c r="M231" i="19"/>
  <c r="L231" i="19"/>
  <c r="F231" i="19"/>
  <c r="A231" i="19"/>
  <c r="M230" i="19"/>
  <c r="L230" i="19"/>
  <c r="F230" i="19"/>
  <c r="A230" i="19"/>
  <c r="M229" i="19"/>
  <c r="L229" i="19"/>
  <c r="F229" i="19"/>
  <c r="A229" i="19"/>
  <c r="M228" i="19"/>
  <c r="L228" i="19"/>
  <c r="F228" i="19"/>
  <c r="A228" i="19"/>
  <c r="M227" i="19"/>
  <c r="L227" i="19"/>
  <c r="F227" i="19"/>
  <c r="A227" i="19"/>
  <c r="M226" i="19"/>
  <c r="L226" i="19"/>
  <c r="F226" i="19"/>
  <c r="A226" i="19"/>
  <c r="M225" i="19"/>
  <c r="L225" i="19"/>
  <c r="F225" i="19"/>
  <c r="A225" i="19"/>
  <c r="M224" i="19"/>
  <c r="L224" i="19"/>
  <c r="F224" i="19"/>
  <c r="A224" i="19"/>
  <c r="M223" i="19"/>
  <c r="L223" i="19"/>
  <c r="F223" i="19"/>
  <c r="A223" i="19"/>
  <c r="M222" i="19"/>
  <c r="L222" i="19"/>
  <c r="F222" i="19"/>
  <c r="A222" i="19"/>
  <c r="M221" i="19"/>
  <c r="L221" i="19"/>
  <c r="F221" i="19"/>
  <c r="A221" i="19"/>
  <c r="M220" i="19"/>
  <c r="L220" i="19"/>
  <c r="F220" i="19"/>
  <c r="A220" i="19"/>
  <c r="M219" i="19"/>
  <c r="L219" i="19"/>
  <c r="F219" i="19"/>
  <c r="A219" i="19"/>
  <c r="M218" i="19"/>
  <c r="L218" i="19"/>
  <c r="F218" i="19"/>
  <c r="A218" i="19"/>
  <c r="M217" i="19"/>
  <c r="L217" i="19"/>
  <c r="F217" i="19"/>
  <c r="A217" i="19"/>
  <c r="M216" i="19"/>
  <c r="L216" i="19"/>
  <c r="F216" i="19"/>
  <c r="A216" i="19"/>
  <c r="M215" i="19"/>
  <c r="L215" i="19"/>
  <c r="F215" i="19"/>
  <c r="A215" i="19"/>
  <c r="M214" i="19"/>
  <c r="L214" i="19"/>
  <c r="F214" i="19"/>
  <c r="A214" i="19"/>
  <c r="M213" i="19"/>
  <c r="L213" i="19"/>
  <c r="F213" i="19"/>
  <c r="A213" i="19"/>
  <c r="M212" i="19"/>
  <c r="L212" i="19"/>
  <c r="F212" i="19"/>
  <c r="A212" i="19"/>
  <c r="M211" i="19"/>
  <c r="L211" i="19"/>
  <c r="F211" i="19"/>
  <c r="A211" i="19"/>
  <c r="M210" i="19"/>
  <c r="L210" i="19"/>
  <c r="F210" i="19"/>
  <c r="A210" i="19"/>
  <c r="M209" i="19"/>
  <c r="L209" i="19"/>
  <c r="F209" i="19"/>
  <c r="A209" i="19"/>
  <c r="M208" i="19"/>
  <c r="L208" i="19"/>
  <c r="F208" i="19"/>
  <c r="A208" i="19"/>
  <c r="M207" i="19"/>
  <c r="L207" i="19"/>
  <c r="F207" i="19"/>
  <c r="A207" i="19"/>
  <c r="M206" i="19"/>
  <c r="L206" i="19"/>
  <c r="F206" i="19"/>
  <c r="A206" i="19"/>
  <c r="M205" i="19"/>
  <c r="L205" i="19"/>
  <c r="F205" i="19"/>
  <c r="A205" i="19"/>
  <c r="M204" i="19"/>
  <c r="L204" i="19"/>
  <c r="F204" i="19"/>
  <c r="A204" i="19"/>
  <c r="M203" i="19"/>
  <c r="L203" i="19"/>
  <c r="F203" i="19"/>
  <c r="A203" i="19"/>
  <c r="M202" i="19"/>
  <c r="L202" i="19"/>
  <c r="F202" i="19"/>
  <c r="A202" i="19"/>
  <c r="M201" i="19"/>
  <c r="L201" i="19"/>
  <c r="F201" i="19"/>
  <c r="A201" i="19"/>
  <c r="M200" i="19"/>
  <c r="L200" i="19"/>
  <c r="F200" i="19"/>
  <c r="A200" i="19"/>
  <c r="M199" i="19"/>
  <c r="L199" i="19"/>
  <c r="F199" i="19"/>
  <c r="A199" i="19"/>
  <c r="M198" i="19"/>
  <c r="L198" i="19"/>
  <c r="F198" i="19"/>
  <c r="A198" i="19"/>
  <c r="M197" i="19"/>
  <c r="L197" i="19"/>
  <c r="F197" i="19"/>
  <c r="A197" i="19"/>
  <c r="M196" i="19"/>
  <c r="L196" i="19"/>
  <c r="F196" i="19"/>
  <c r="A196" i="19"/>
  <c r="M195" i="19"/>
  <c r="L195" i="19"/>
  <c r="F195" i="19"/>
  <c r="A195" i="19"/>
  <c r="M194" i="19"/>
  <c r="L194" i="19"/>
  <c r="F194" i="19"/>
  <c r="A194" i="19"/>
  <c r="M193" i="19"/>
  <c r="L193" i="19"/>
  <c r="F193" i="19"/>
  <c r="A193" i="19"/>
  <c r="M192" i="19"/>
  <c r="L192" i="19"/>
  <c r="F192" i="19"/>
  <c r="A192" i="19"/>
  <c r="M191" i="19"/>
  <c r="L191" i="19"/>
  <c r="F191" i="19"/>
  <c r="A191" i="19"/>
  <c r="M190" i="19"/>
  <c r="L190" i="19"/>
  <c r="F190" i="19"/>
  <c r="A190" i="19"/>
  <c r="M189" i="19"/>
  <c r="L189" i="19"/>
  <c r="F189" i="19"/>
  <c r="A189" i="19"/>
  <c r="M188" i="19"/>
  <c r="L188" i="19"/>
  <c r="F188" i="19"/>
  <c r="A188" i="19"/>
  <c r="M187" i="19"/>
  <c r="L187" i="19"/>
  <c r="F187" i="19"/>
  <c r="A187" i="19"/>
  <c r="M186" i="19"/>
  <c r="L186" i="19"/>
  <c r="F186" i="19"/>
  <c r="A186" i="19"/>
  <c r="M185" i="19"/>
  <c r="L185" i="19"/>
  <c r="F185" i="19"/>
  <c r="A185" i="19"/>
  <c r="M184" i="19"/>
  <c r="L184" i="19"/>
  <c r="F184" i="19"/>
  <c r="A184" i="19"/>
  <c r="M183" i="19"/>
  <c r="L183" i="19"/>
  <c r="F183" i="19"/>
  <c r="A183" i="19"/>
  <c r="M182" i="19"/>
  <c r="L182" i="19"/>
  <c r="F182" i="19"/>
  <c r="A182" i="19"/>
  <c r="M181" i="19"/>
  <c r="L181" i="19"/>
  <c r="F181" i="19"/>
  <c r="A181" i="19"/>
  <c r="M180" i="19"/>
  <c r="L180" i="19"/>
  <c r="F180" i="19"/>
  <c r="A180" i="19"/>
  <c r="M179" i="19"/>
  <c r="L179" i="19"/>
  <c r="F179" i="19"/>
  <c r="A179" i="19"/>
  <c r="M178" i="19"/>
  <c r="L178" i="19"/>
  <c r="F178" i="19"/>
  <c r="A178" i="19"/>
  <c r="M177" i="19"/>
  <c r="L177" i="19"/>
  <c r="F177" i="19"/>
  <c r="A177" i="19"/>
  <c r="M176" i="19"/>
  <c r="L176" i="19"/>
  <c r="F176" i="19"/>
  <c r="A176" i="19"/>
  <c r="M175" i="19"/>
  <c r="L175" i="19"/>
  <c r="F175" i="19"/>
  <c r="A175" i="19"/>
  <c r="M174" i="19"/>
  <c r="L174" i="19"/>
  <c r="F174" i="19"/>
  <c r="A174" i="19"/>
  <c r="M173" i="19"/>
  <c r="L173" i="19"/>
  <c r="F173" i="19"/>
  <c r="A173" i="19"/>
  <c r="M172" i="19"/>
  <c r="L172" i="19"/>
  <c r="F172" i="19"/>
  <c r="A172" i="19"/>
  <c r="M171" i="19"/>
  <c r="L171" i="19"/>
  <c r="F171" i="19"/>
  <c r="A171" i="19"/>
  <c r="M170" i="19"/>
  <c r="L170" i="19"/>
  <c r="F170" i="19"/>
  <c r="A170" i="19"/>
  <c r="M169" i="19"/>
  <c r="L169" i="19"/>
  <c r="F169" i="19"/>
  <c r="A169" i="19"/>
  <c r="M168" i="19"/>
  <c r="L168" i="19"/>
  <c r="F168" i="19"/>
  <c r="A168" i="19"/>
  <c r="M167" i="19"/>
  <c r="L167" i="19"/>
  <c r="F167" i="19"/>
  <c r="A167" i="19"/>
  <c r="M166" i="19"/>
  <c r="L166" i="19"/>
  <c r="F166" i="19"/>
  <c r="A166" i="19"/>
  <c r="M165" i="19"/>
  <c r="L165" i="19"/>
  <c r="F165" i="19"/>
  <c r="A165" i="19"/>
  <c r="M164" i="19"/>
  <c r="L164" i="19"/>
  <c r="F164" i="19"/>
  <c r="A164" i="19"/>
  <c r="M163" i="19"/>
  <c r="L163" i="19"/>
  <c r="F163" i="19"/>
  <c r="A163" i="19"/>
  <c r="M162" i="19"/>
  <c r="L162" i="19"/>
  <c r="F162" i="19"/>
  <c r="A162" i="19"/>
  <c r="M161" i="19"/>
  <c r="L161" i="19"/>
  <c r="F161" i="19"/>
  <c r="A161" i="19"/>
  <c r="M160" i="19"/>
  <c r="L160" i="19"/>
  <c r="F160" i="19"/>
  <c r="A160" i="19"/>
  <c r="M159" i="19"/>
  <c r="L159" i="19"/>
  <c r="F159" i="19"/>
  <c r="A159" i="19"/>
  <c r="M158" i="19"/>
  <c r="L158" i="19"/>
  <c r="F158" i="19"/>
  <c r="A158" i="19"/>
  <c r="M157" i="19"/>
  <c r="L157" i="19"/>
  <c r="F157" i="19"/>
  <c r="A157" i="19"/>
  <c r="M156" i="19"/>
  <c r="L156" i="19"/>
  <c r="F156" i="19"/>
  <c r="A156" i="19"/>
  <c r="M155" i="19"/>
  <c r="L155" i="19"/>
  <c r="F155" i="19"/>
  <c r="A155" i="19"/>
  <c r="M154" i="19"/>
  <c r="L154" i="19"/>
  <c r="F154" i="19"/>
  <c r="A154" i="19"/>
  <c r="M153" i="19"/>
  <c r="L153" i="19"/>
  <c r="F153" i="19"/>
  <c r="A153" i="19"/>
  <c r="M152" i="19"/>
  <c r="L152" i="19"/>
  <c r="F152" i="19"/>
  <c r="A152" i="19"/>
  <c r="M151" i="19"/>
  <c r="L151" i="19"/>
  <c r="F151" i="19"/>
  <c r="A151" i="19"/>
  <c r="M150" i="19"/>
  <c r="L150" i="19"/>
  <c r="F150" i="19"/>
  <c r="A150" i="19"/>
  <c r="M149" i="19"/>
  <c r="L149" i="19"/>
  <c r="F149" i="19"/>
  <c r="A149" i="19"/>
  <c r="M148" i="19"/>
  <c r="L148" i="19"/>
  <c r="F148" i="19"/>
  <c r="A148" i="19"/>
  <c r="M147" i="19"/>
  <c r="L147" i="19"/>
  <c r="F147" i="19"/>
  <c r="A147" i="19"/>
  <c r="M146" i="19"/>
  <c r="L146" i="19"/>
  <c r="F146" i="19"/>
  <c r="A146" i="19"/>
  <c r="M145" i="19"/>
  <c r="L145" i="19"/>
  <c r="F145" i="19"/>
  <c r="A145" i="19"/>
  <c r="M144" i="19"/>
  <c r="L144" i="19"/>
  <c r="F144" i="19"/>
  <c r="A144" i="19"/>
  <c r="M143" i="19"/>
  <c r="L143" i="19"/>
  <c r="F143" i="19"/>
  <c r="A143" i="19"/>
  <c r="M142" i="19"/>
  <c r="L142" i="19"/>
  <c r="F142" i="19"/>
  <c r="A142" i="19"/>
  <c r="M141" i="19"/>
  <c r="L141" i="19"/>
  <c r="F141" i="19"/>
  <c r="A141" i="19"/>
  <c r="M140" i="19"/>
  <c r="L140" i="19"/>
  <c r="F140" i="19"/>
  <c r="A140" i="19"/>
  <c r="M139" i="19"/>
  <c r="L139" i="19"/>
  <c r="F139" i="19"/>
  <c r="A139" i="19"/>
  <c r="M138" i="19"/>
  <c r="L138" i="19"/>
  <c r="F138" i="19"/>
  <c r="A138" i="19"/>
  <c r="M137" i="19"/>
  <c r="L137" i="19"/>
  <c r="F137" i="19"/>
  <c r="A137" i="19"/>
  <c r="M136" i="19"/>
  <c r="L136" i="19"/>
  <c r="F136" i="19"/>
  <c r="A136" i="19"/>
  <c r="M135" i="19"/>
  <c r="L135" i="19"/>
  <c r="F135" i="19"/>
  <c r="A135" i="19"/>
  <c r="M134" i="19"/>
  <c r="L134" i="19"/>
  <c r="F134" i="19"/>
  <c r="A134" i="19"/>
  <c r="M133" i="19"/>
  <c r="L133" i="19"/>
  <c r="F133" i="19"/>
  <c r="A133" i="19"/>
  <c r="M132" i="19"/>
  <c r="L132" i="19"/>
  <c r="F132" i="19"/>
  <c r="A132" i="19"/>
  <c r="M131" i="19"/>
  <c r="L131" i="19"/>
  <c r="F131" i="19"/>
  <c r="A131" i="19"/>
  <c r="M130" i="19"/>
  <c r="L130" i="19"/>
  <c r="F130" i="19"/>
  <c r="A130" i="19"/>
  <c r="M129" i="19"/>
  <c r="L129" i="19"/>
  <c r="F129" i="19"/>
  <c r="A129" i="19"/>
  <c r="M128" i="19"/>
  <c r="L128" i="19"/>
  <c r="F128" i="19"/>
  <c r="A128" i="19"/>
  <c r="M127" i="19"/>
  <c r="L127" i="19"/>
  <c r="F127" i="19"/>
  <c r="A127" i="19"/>
  <c r="M126" i="19"/>
  <c r="L126" i="19"/>
  <c r="F126" i="19"/>
  <c r="A126" i="19"/>
  <c r="M125" i="19"/>
  <c r="L125" i="19"/>
  <c r="F125" i="19"/>
  <c r="A125" i="19"/>
  <c r="M124" i="19"/>
  <c r="L124" i="19"/>
  <c r="F124" i="19"/>
  <c r="A124" i="19"/>
  <c r="M123" i="19"/>
  <c r="L123" i="19"/>
  <c r="F123" i="19"/>
  <c r="A123" i="19"/>
  <c r="M122" i="19"/>
  <c r="L122" i="19"/>
  <c r="F122" i="19"/>
  <c r="A122" i="19"/>
  <c r="M121" i="19"/>
  <c r="L121" i="19"/>
  <c r="F121" i="19"/>
  <c r="A121" i="19"/>
  <c r="M120" i="19"/>
  <c r="L120" i="19"/>
  <c r="F120" i="19"/>
  <c r="A120" i="19"/>
  <c r="M119" i="19"/>
  <c r="L119" i="19"/>
  <c r="F119" i="19"/>
  <c r="A119" i="19"/>
  <c r="M118" i="19"/>
  <c r="L118" i="19"/>
  <c r="F118" i="19"/>
  <c r="A118" i="19"/>
  <c r="M117" i="19"/>
  <c r="L117" i="19"/>
  <c r="F117" i="19"/>
  <c r="A117" i="19"/>
  <c r="M116" i="19"/>
  <c r="L116" i="19"/>
  <c r="F116" i="19"/>
  <c r="A116" i="19"/>
  <c r="M115" i="19"/>
  <c r="L115" i="19"/>
  <c r="F115" i="19"/>
  <c r="A115" i="19"/>
  <c r="M114" i="19"/>
  <c r="L114" i="19"/>
  <c r="F114" i="19"/>
  <c r="A114" i="19"/>
  <c r="M113" i="19"/>
  <c r="L113" i="19"/>
  <c r="F113" i="19"/>
  <c r="A113" i="19"/>
  <c r="M112" i="19"/>
  <c r="L112" i="19"/>
  <c r="F112" i="19"/>
  <c r="A112" i="19"/>
  <c r="M111" i="19"/>
  <c r="L111" i="19"/>
  <c r="F111" i="19"/>
  <c r="A111" i="19"/>
  <c r="M110" i="19"/>
  <c r="L110" i="19"/>
  <c r="F110" i="19"/>
  <c r="A110" i="19"/>
  <c r="M109" i="19"/>
  <c r="L109" i="19"/>
  <c r="F109" i="19"/>
  <c r="A109" i="19"/>
  <c r="M108" i="19"/>
  <c r="L108" i="19"/>
  <c r="F108" i="19"/>
  <c r="A108" i="19"/>
  <c r="M107" i="19"/>
  <c r="L107" i="19"/>
  <c r="F107" i="19"/>
  <c r="A107" i="19"/>
  <c r="M106" i="19"/>
  <c r="L106" i="19"/>
  <c r="F106" i="19"/>
  <c r="A106" i="19"/>
  <c r="M105" i="19"/>
  <c r="L105" i="19"/>
  <c r="F105" i="19"/>
  <c r="A105" i="19"/>
  <c r="M104" i="19"/>
  <c r="L104" i="19"/>
  <c r="F104" i="19"/>
  <c r="A104" i="19"/>
  <c r="M103" i="19"/>
  <c r="L103" i="19"/>
  <c r="F103" i="19"/>
  <c r="A103" i="19"/>
  <c r="M102" i="19"/>
  <c r="L102" i="19"/>
  <c r="F102" i="19"/>
  <c r="A102" i="19"/>
  <c r="M101" i="19"/>
  <c r="L101" i="19"/>
  <c r="F101" i="19"/>
  <c r="A101" i="19"/>
  <c r="M100" i="19"/>
  <c r="L100" i="19"/>
  <c r="F100" i="19"/>
  <c r="A100" i="19"/>
  <c r="M99" i="19"/>
  <c r="L99" i="19"/>
  <c r="F99" i="19"/>
  <c r="A99" i="19"/>
  <c r="M98" i="19"/>
  <c r="L98" i="19"/>
  <c r="F98" i="19"/>
  <c r="A98" i="19"/>
  <c r="M97" i="19"/>
  <c r="L97" i="19"/>
  <c r="F97" i="19"/>
  <c r="A97" i="19"/>
  <c r="M96" i="19"/>
  <c r="L96" i="19"/>
  <c r="F96" i="19"/>
  <c r="A96" i="19"/>
  <c r="M95" i="19"/>
  <c r="L95" i="19"/>
  <c r="F95" i="19"/>
  <c r="A95" i="19"/>
  <c r="M94" i="19"/>
  <c r="L94" i="19"/>
  <c r="F94" i="19"/>
  <c r="A94" i="19"/>
  <c r="M93" i="19"/>
  <c r="L93" i="19"/>
  <c r="F93" i="19"/>
  <c r="A93" i="19"/>
  <c r="M92" i="19"/>
  <c r="L92" i="19"/>
  <c r="F92" i="19"/>
  <c r="A92" i="19"/>
  <c r="M91" i="19"/>
  <c r="L91" i="19"/>
  <c r="F91" i="19"/>
  <c r="A91" i="19"/>
  <c r="M90" i="19"/>
  <c r="L90" i="19"/>
  <c r="F90" i="19"/>
  <c r="A90" i="19"/>
  <c r="M89" i="19"/>
  <c r="L89" i="19"/>
  <c r="F89" i="19"/>
  <c r="A89" i="19"/>
  <c r="M88" i="19"/>
  <c r="L88" i="19"/>
  <c r="F88" i="19"/>
  <c r="A88" i="19"/>
  <c r="M87" i="19"/>
  <c r="L87" i="19"/>
  <c r="F87" i="19"/>
  <c r="A87" i="19"/>
  <c r="M86" i="19"/>
  <c r="L86" i="19"/>
  <c r="F86" i="19"/>
  <c r="A86" i="19"/>
  <c r="M85" i="19"/>
  <c r="L85" i="19"/>
  <c r="F85" i="19"/>
  <c r="A85" i="19"/>
  <c r="M84" i="19"/>
  <c r="L84" i="19"/>
  <c r="F84" i="19"/>
  <c r="A84" i="19"/>
  <c r="M83" i="19"/>
  <c r="L83" i="19"/>
  <c r="F83" i="19"/>
  <c r="A83" i="19"/>
  <c r="M82" i="19"/>
  <c r="L82" i="19"/>
  <c r="F82" i="19"/>
  <c r="A82" i="19"/>
  <c r="M81" i="19"/>
  <c r="L81" i="19"/>
  <c r="F81" i="19"/>
  <c r="A81" i="19"/>
  <c r="M80" i="19"/>
  <c r="L80" i="19"/>
  <c r="F80" i="19"/>
  <c r="A80" i="19"/>
  <c r="M79" i="19"/>
  <c r="L79" i="19"/>
  <c r="F79" i="19"/>
  <c r="A79" i="19"/>
  <c r="M78" i="19"/>
  <c r="L78" i="19"/>
  <c r="F78" i="19"/>
  <c r="A78" i="19"/>
  <c r="M77" i="19"/>
  <c r="L77" i="19"/>
  <c r="F77" i="19"/>
  <c r="A77" i="19"/>
  <c r="M76" i="19"/>
  <c r="L76" i="19"/>
  <c r="F76" i="19"/>
  <c r="A76" i="19"/>
  <c r="M75" i="19"/>
  <c r="L75" i="19"/>
  <c r="F75" i="19"/>
  <c r="A75" i="19"/>
  <c r="M74" i="19"/>
  <c r="L74" i="19"/>
  <c r="F74" i="19"/>
  <c r="A74" i="19"/>
  <c r="M73" i="19"/>
  <c r="L73" i="19"/>
  <c r="F73" i="19"/>
  <c r="A73" i="19"/>
  <c r="M72" i="19"/>
  <c r="L72" i="19"/>
  <c r="F72" i="19"/>
  <c r="A72" i="19"/>
  <c r="M71" i="19"/>
  <c r="L71" i="19"/>
  <c r="F71" i="19"/>
  <c r="A71" i="19"/>
  <c r="M70" i="19"/>
  <c r="L70" i="19"/>
  <c r="F70" i="19"/>
  <c r="A70" i="19"/>
  <c r="M69" i="19"/>
  <c r="L69" i="19"/>
  <c r="F69" i="19"/>
  <c r="A69" i="19"/>
  <c r="M68" i="19"/>
  <c r="L68" i="19"/>
  <c r="F68" i="19"/>
  <c r="A68" i="19"/>
  <c r="M67" i="19"/>
  <c r="L67" i="19"/>
  <c r="F67" i="19"/>
  <c r="A67" i="19"/>
  <c r="M66" i="19"/>
  <c r="L66" i="19"/>
  <c r="F66" i="19"/>
  <c r="A66" i="19"/>
  <c r="M65" i="19"/>
  <c r="L65" i="19"/>
  <c r="F65" i="19"/>
  <c r="A65" i="19"/>
  <c r="M64" i="19"/>
  <c r="L64" i="19"/>
  <c r="F64" i="19"/>
  <c r="A64" i="19"/>
  <c r="M63" i="19"/>
  <c r="L63" i="19"/>
  <c r="F63" i="19"/>
  <c r="A63" i="19"/>
  <c r="M62" i="19"/>
  <c r="L62" i="19"/>
  <c r="F62" i="19"/>
  <c r="A62" i="19"/>
  <c r="M61" i="19"/>
  <c r="L61" i="19"/>
  <c r="F61" i="19"/>
  <c r="A61" i="19"/>
  <c r="M60" i="19"/>
  <c r="L60" i="19"/>
  <c r="F60" i="19"/>
  <c r="A60" i="19"/>
  <c r="M59" i="19"/>
  <c r="L59" i="19"/>
  <c r="F59" i="19"/>
  <c r="A59" i="19"/>
  <c r="M58" i="19"/>
  <c r="L58" i="19"/>
  <c r="F58" i="19"/>
  <c r="A58" i="19"/>
  <c r="M57" i="19"/>
  <c r="L57" i="19"/>
  <c r="F57" i="19"/>
  <c r="A57" i="19"/>
  <c r="M56" i="19"/>
  <c r="L56" i="19"/>
  <c r="F56" i="19"/>
  <c r="A56" i="19"/>
  <c r="M55" i="19"/>
  <c r="L55" i="19"/>
  <c r="F55" i="19"/>
  <c r="A55" i="19"/>
  <c r="M54" i="19"/>
  <c r="L54" i="19"/>
  <c r="F54" i="19"/>
  <c r="A54" i="19"/>
  <c r="M53" i="19"/>
  <c r="L53" i="19"/>
  <c r="F53" i="19"/>
  <c r="A53" i="19"/>
  <c r="M52" i="19"/>
  <c r="L52" i="19"/>
  <c r="F52" i="19"/>
  <c r="A52" i="19"/>
  <c r="M51" i="19"/>
  <c r="L51" i="19"/>
  <c r="F51" i="19"/>
  <c r="A51" i="19"/>
  <c r="M50" i="19"/>
  <c r="L50" i="19"/>
  <c r="F50" i="19"/>
  <c r="A50" i="19"/>
  <c r="M49" i="19"/>
  <c r="L49" i="19"/>
  <c r="F49" i="19"/>
  <c r="A49" i="19"/>
  <c r="M48" i="19"/>
  <c r="L48" i="19"/>
  <c r="F48" i="19"/>
  <c r="A48" i="19"/>
  <c r="M47" i="19"/>
  <c r="L47" i="19"/>
  <c r="F47" i="19"/>
  <c r="A47" i="19"/>
  <c r="M46" i="19"/>
  <c r="L46" i="19"/>
  <c r="F46" i="19"/>
  <c r="A46" i="19"/>
  <c r="M45" i="19"/>
  <c r="L45" i="19"/>
  <c r="F45" i="19"/>
  <c r="A45" i="19"/>
  <c r="M44" i="19"/>
  <c r="L44" i="19"/>
  <c r="F44" i="19"/>
  <c r="A44" i="19"/>
  <c r="M43" i="19"/>
  <c r="L43" i="19"/>
  <c r="F43" i="19"/>
  <c r="A43" i="19"/>
  <c r="M42" i="19"/>
  <c r="L42" i="19"/>
  <c r="F42" i="19"/>
  <c r="A42" i="19"/>
  <c r="M41" i="19"/>
  <c r="L41" i="19"/>
  <c r="F41" i="19"/>
  <c r="A41" i="19"/>
  <c r="M40" i="19"/>
  <c r="L40" i="19"/>
  <c r="F40" i="19"/>
  <c r="A40" i="19"/>
  <c r="M39" i="19"/>
  <c r="L39" i="19"/>
  <c r="F39" i="19"/>
  <c r="A39" i="19"/>
  <c r="M38" i="19"/>
  <c r="L38" i="19"/>
  <c r="F38" i="19"/>
  <c r="A38" i="19"/>
  <c r="M37" i="19"/>
  <c r="L37" i="19"/>
  <c r="F37" i="19"/>
  <c r="A37" i="19"/>
  <c r="M36" i="19"/>
  <c r="L36" i="19"/>
  <c r="F36" i="19"/>
  <c r="A36" i="19"/>
  <c r="M35" i="19"/>
  <c r="L35" i="19"/>
  <c r="F35" i="19"/>
  <c r="A35" i="19"/>
  <c r="M34" i="19"/>
  <c r="L34" i="19"/>
  <c r="F34" i="19"/>
  <c r="A34" i="19"/>
  <c r="M33" i="19"/>
  <c r="L33" i="19"/>
  <c r="F33" i="19"/>
  <c r="A33" i="19"/>
  <c r="M32" i="19"/>
  <c r="L32" i="19"/>
  <c r="F32" i="19"/>
  <c r="A32" i="19"/>
  <c r="M31" i="19"/>
  <c r="L31" i="19"/>
  <c r="F31" i="19"/>
  <c r="A31" i="19"/>
  <c r="M30" i="19"/>
  <c r="L30" i="19"/>
  <c r="F30" i="19"/>
  <c r="A30" i="19"/>
  <c r="M29" i="19"/>
  <c r="L29" i="19"/>
  <c r="F29" i="19"/>
  <c r="A29" i="19"/>
  <c r="M28" i="19"/>
  <c r="L28" i="19"/>
  <c r="F28" i="19"/>
  <c r="A28" i="19"/>
  <c r="M27" i="19"/>
  <c r="L27" i="19"/>
  <c r="F27" i="19"/>
  <c r="A27" i="19"/>
  <c r="M26" i="19"/>
  <c r="L26" i="19"/>
  <c r="F26" i="19"/>
  <c r="A26" i="19"/>
  <c r="M25" i="19"/>
  <c r="L25" i="19"/>
  <c r="F25" i="19"/>
  <c r="A25" i="19"/>
  <c r="M24" i="19"/>
  <c r="L24" i="19"/>
  <c r="F24" i="19"/>
  <c r="A24" i="19"/>
  <c r="M23" i="19"/>
  <c r="L23" i="19"/>
  <c r="F23" i="19"/>
  <c r="A23" i="19"/>
  <c r="M22" i="19"/>
  <c r="L22" i="19"/>
  <c r="F22" i="19"/>
  <c r="A22" i="19"/>
  <c r="M21" i="19"/>
  <c r="L21" i="19"/>
  <c r="F21" i="19"/>
  <c r="A21" i="19"/>
  <c r="M20" i="19"/>
  <c r="L20" i="19"/>
  <c r="F20" i="19"/>
  <c r="A20" i="19"/>
  <c r="M19" i="19"/>
  <c r="L19" i="19"/>
  <c r="F19" i="19"/>
  <c r="A19" i="19"/>
  <c r="M18" i="19"/>
  <c r="L18" i="19"/>
  <c r="F18" i="19"/>
  <c r="A18" i="19"/>
  <c r="M17" i="19"/>
  <c r="L17" i="19"/>
  <c r="F17" i="19"/>
  <c r="A17" i="19"/>
  <c r="M16" i="19"/>
  <c r="L16" i="19"/>
  <c r="F16" i="19"/>
  <c r="A16" i="19"/>
  <c r="M15" i="19"/>
  <c r="L15" i="19"/>
  <c r="F15" i="19"/>
  <c r="A15" i="19"/>
  <c r="M14" i="19"/>
  <c r="L14" i="19"/>
  <c r="F14" i="19"/>
  <c r="A14" i="19"/>
  <c r="M13" i="19"/>
  <c r="L13" i="19"/>
  <c r="F13" i="19"/>
  <c r="A13" i="19"/>
  <c r="M12" i="19"/>
  <c r="L12" i="19"/>
  <c r="F12" i="19"/>
  <c r="A12" i="19"/>
  <c r="M11" i="19"/>
  <c r="L11" i="19"/>
  <c r="F11" i="19"/>
  <c r="A11" i="19"/>
  <c r="M10" i="19"/>
  <c r="L10" i="19"/>
  <c r="F10" i="19"/>
  <c r="A10" i="19"/>
  <c r="M9" i="19"/>
  <c r="L9" i="19"/>
  <c r="F9" i="19"/>
  <c r="A9" i="19"/>
  <c r="M8" i="19"/>
  <c r="L8" i="19"/>
  <c r="F8" i="19"/>
  <c r="A8" i="19"/>
  <c r="M7" i="19"/>
  <c r="L7" i="19"/>
  <c r="F7" i="19"/>
  <c r="A7" i="19"/>
  <c r="M6" i="19"/>
  <c r="L6" i="19"/>
  <c r="F6" i="19"/>
  <c r="A6" i="19"/>
  <c r="M5" i="19"/>
  <c r="L5" i="19"/>
  <c r="F5" i="19"/>
  <c r="A5" i="19"/>
  <c r="M4" i="19"/>
  <c r="L4" i="19"/>
  <c r="F4" i="19"/>
  <c r="A4" i="19"/>
  <c r="M3" i="19"/>
  <c r="L3" i="19"/>
  <c r="F3" i="19"/>
  <c r="A3" i="19"/>
  <c r="M2" i="19"/>
  <c r="L2" i="19"/>
  <c r="F2" i="19"/>
  <c r="A2" i="19"/>
  <c r="F6" i="16"/>
  <c r="O1192" i="19" l="1"/>
  <c r="O1193" i="19"/>
  <c r="O1195" i="19"/>
  <c r="O1171" i="19"/>
  <c r="O1172" i="19"/>
  <c r="O1166" i="19"/>
  <c r="O1167" i="19"/>
  <c r="O1170" i="19"/>
  <c r="O1174" i="19"/>
  <c r="O1212" i="19"/>
  <c r="O1131" i="19"/>
  <c r="O1224" i="19"/>
  <c r="O1183" i="19"/>
  <c r="O1160" i="19"/>
  <c r="O1175" i="19"/>
  <c r="O1123" i="19"/>
  <c r="O1102" i="19"/>
  <c r="O1143" i="19"/>
  <c r="O1196" i="19"/>
  <c r="O1148" i="19"/>
  <c r="O1187" i="19"/>
  <c r="O1200" i="19"/>
  <c r="O1155" i="19"/>
  <c r="O1108" i="19"/>
  <c r="O1087" i="19"/>
  <c r="O1117" i="19"/>
  <c r="O1093" i="19"/>
  <c r="O1206" i="19"/>
  <c r="O1218" i="19"/>
  <c r="O1138" i="19"/>
  <c r="O1128" i="19"/>
  <c r="O1140" i="19"/>
  <c r="O1179" i="19"/>
  <c r="O1211" i="19"/>
  <c r="O1083" i="19"/>
  <c r="O1100" i="19"/>
  <c r="O1111" i="19"/>
  <c r="O1216" i="19"/>
  <c r="O1135" i="19"/>
  <c r="O1113" i="19"/>
  <c r="O1152" i="19"/>
  <c r="O1097" i="19"/>
  <c r="O1146" i="19"/>
  <c r="O1201" i="19"/>
  <c r="O1115" i="19"/>
  <c r="O1158" i="19"/>
  <c r="O1163" i="19"/>
  <c r="O1120" i="19"/>
  <c r="O1122" i="19"/>
  <c r="O1089" i="19"/>
  <c r="O1184" i="19"/>
  <c r="O1105" i="19"/>
  <c r="O1205" i="19"/>
  <c r="O1092" i="19"/>
  <c r="O1223" i="19"/>
  <c r="O1129" i="19"/>
  <c r="O1190" i="19"/>
  <c r="O1185" i="19"/>
  <c r="O1145" i="19"/>
  <c r="O1084" i="19"/>
  <c r="O1215" i="19"/>
  <c r="O1157" i="19"/>
  <c r="O1220" i="19"/>
  <c r="O1127" i="19"/>
  <c r="O1159" i="19"/>
  <c r="O1130" i="19"/>
  <c r="O1142" i="19"/>
  <c r="O1180" i="19"/>
  <c r="O1227" i="19"/>
  <c r="O1186" i="19"/>
  <c r="O1107" i="19"/>
  <c r="O1197" i="19"/>
  <c r="O1096" i="19"/>
  <c r="O1182" i="19"/>
  <c r="O1165" i="19"/>
  <c r="O1099" i="19"/>
  <c r="O1114" i="19"/>
  <c r="O1147" i="19"/>
  <c r="O1106" i="19"/>
  <c r="O1121" i="19"/>
  <c r="O1151" i="19"/>
  <c r="O1136" i="19"/>
  <c r="O1191" i="19"/>
  <c r="O1204" i="19"/>
  <c r="O1208" i="19"/>
  <c r="O1116" i="19"/>
  <c r="O1090" i="19"/>
  <c r="O1098" i="19"/>
  <c r="O1202" i="19"/>
  <c r="O1124" i="19"/>
  <c r="O1177" i="19"/>
  <c r="O1222" i="19"/>
  <c r="O1134" i="19"/>
  <c r="O1139" i="19"/>
  <c r="O1153" i="19"/>
  <c r="O1214" i="19"/>
  <c r="O1162" i="19"/>
  <c r="O1209" i="19"/>
  <c r="O1199" i="19"/>
  <c r="O1103" i="19"/>
  <c r="O1095" i="19"/>
  <c r="O1112" i="19"/>
  <c r="O1071" i="19"/>
  <c r="O1054" i="19"/>
  <c r="O1077" i="19"/>
  <c r="O1034" i="19"/>
  <c r="O1067" i="19"/>
  <c r="O927" i="19"/>
  <c r="O934" i="19"/>
  <c r="O1076" i="19"/>
  <c r="O1018" i="19"/>
  <c r="O941" i="19"/>
  <c r="O1045" i="19"/>
  <c r="O1038" i="19"/>
  <c r="O1001" i="19"/>
  <c r="O979" i="19"/>
  <c r="O986" i="19"/>
  <c r="O1069" i="19"/>
  <c r="O1060" i="19"/>
  <c r="O994" i="19"/>
  <c r="O1026" i="19"/>
  <c r="O1010" i="19"/>
  <c r="O963" i="19"/>
  <c r="O1009" i="19"/>
  <c r="O955" i="19"/>
  <c r="O948" i="19"/>
  <c r="O970" i="19"/>
  <c r="O969" i="19"/>
  <c r="O977" i="19"/>
  <c r="O988" i="19"/>
  <c r="O1079" i="19"/>
  <c r="O1063" i="19"/>
  <c r="O1044" i="19"/>
  <c r="O1070" i="19"/>
  <c r="O1065" i="19"/>
  <c r="O935" i="19"/>
  <c r="O964" i="19"/>
  <c r="O956" i="19"/>
  <c r="O997" i="19"/>
  <c r="O971" i="19"/>
  <c r="O990" i="19"/>
  <c r="O1033" i="19"/>
  <c r="O957" i="19"/>
  <c r="O939" i="19"/>
  <c r="O953" i="19"/>
  <c r="O1035" i="19"/>
  <c r="O1005" i="19"/>
  <c r="O1068" i="19"/>
  <c r="O1022" i="19"/>
  <c r="O1030" i="19"/>
  <c r="O1058" i="19"/>
  <c r="O926" i="19"/>
  <c r="O1013" i="19"/>
  <c r="O1011" i="19"/>
  <c r="O961" i="19"/>
  <c r="O1075" i="19"/>
  <c r="O931" i="19"/>
  <c r="O982" i="19"/>
  <c r="O944" i="19"/>
  <c r="O983" i="19"/>
  <c r="O1047" i="19"/>
  <c r="O951" i="19"/>
  <c r="O995" i="19"/>
  <c r="O1027" i="19"/>
  <c r="O1006" i="19"/>
  <c r="O1020" i="19"/>
  <c r="O946" i="19"/>
  <c r="O1055" i="19"/>
  <c r="O1046" i="19"/>
  <c r="O1040" i="19"/>
  <c r="O993" i="19"/>
  <c r="O1042" i="19"/>
  <c r="O1048" i="19"/>
  <c r="O954" i="19"/>
  <c r="O1062" i="19"/>
  <c r="O1004" i="19"/>
  <c r="O1024" i="19"/>
  <c r="O1039" i="19"/>
  <c r="O992" i="19"/>
  <c r="O1028" i="19"/>
  <c r="O1053" i="19"/>
  <c r="O1049" i="19"/>
  <c r="O966" i="19"/>
  <c r="O947" i="19"/>
  <c r="O937" i="19"/>
  <c r="O1037" i="19"/>
  <c r="O1072" i="19"/>
  <c r="O1021" i="19"/>
  <c r="O1036" i="19"/>
  <c r="O1032" i="19"/>
  <c r="O1016" i="19"/>
  <c r="O1081" i="19"/>
  <c r="O1007" i="19"/>
  <c r="O929" i="19"/>
  <c r="O1014" i="19"/>
  <c r="O996" i="19"/>
  <c r="O1064" i="19"/>
  <c r="O999" i="19"/>
  <c r="O976" i="19"/>
  <c r="O1057" i="19"/>
  <c r="L9221" i="25"/>
  <c r="K9222" i="25"/>
  <c r="I9222" i="25" s="1"/>
  <c r="O906" i="19"/>
  <c r="O817" i="19"/>
  <c r="O851" i="19"/>
  <c r="O869" i="19"/>
  <c r="O844" i="19"/>
  <c r="O922" i="19"/>
  <c r="O897" i="19"/>
  <c r="O907" i="19"/>
  <c r="O809" i="19"/>
  <c r="O853" i="19"/>
  <c r="O866" i="19"/>
  <c r="O838" i="19"/>
  <c r="O832" i="19"/>
  <c r="O884" i="19"/>
  <c r="O861" i="19"/>
  <c r="O915" i="19"/>
  <c r="O887" i="19"/>
  <c r="O912" i="19"/>
  <c r="O826" i="19"/>
  <c r="O877" i="19"/>
  <c r="O881" i="19"/>
  <c r="O893" i="19"/>
  <c r="O901" i="19"/>
  <c r="O818" i="19"/>
  <c r="O828" i="19"/>
  <c r="O845" i="19"/>
  <c r="O888" i="19"/>
  <c r="O821" i="19"/>
  <c r="O920" i="19"/>
  <c r="O875" i="19"/>
  <c r="O908" i="19"/>
  <c r="O849" i="19"/>
  <c r="O841" i="19"/>
  <c r="O834" i="19"/>
  <c r="O898" i="19"/>
  <c r="O816" i="19"/>
  <c r="O857" i="19"/>
  <c r="O867" i="19"/>
  <c r="O854" i="19"/>
  <c r="O815" i="19"/>
  <c r="O925" i="19"/>
  <c r="O862" i="19"/>
  <c r="O903" i="19"/>
  <c r="O910" i="19"/>
  <c r="O839" i="19"/>
  <c r="O899" i="19"/>
  <c r="O833" i="19"/>
  <c r="O885" i="19"/>
  <c r="O879" i="19"/>
  <c r="O872" i="19"/>
  <c r="O820" i="19"/>
  <c r="O847" i="19"/>
  <c r="O843" i="19"/>
  <c r="O917" i="19"/>
  <c r="O808" i="19"/>
  <c r="O825" i="19"/>
  <c r="O892" i="19"/>
  <c r="O914" i="19"/>
  <c r="O880" i="19"/>
  <c r="O891" i="19"/>
  <c r="O895" i="19"/>
  <c r="O858" i="19"/>
  <c r="O840" i="19"/>
  <c r="O918" i="19"/>
  <c r="O876" i="19"/>
  <c r="O806" i="19"/>
  <c r="O873" i="19"/>
  <c r="O886" i="19"/>
  <c r="O909" i="19"/>
  <c r="O911" i="19"/>
  <c r="O812" i="19"/>
  <c r="O850" i="19"/>
  <c r="O900" i="19"/>
  <c r="O819" i="19"/>
  <c r="O882" i="19"/>
  <c r="O868" i="19"/>
  <c r="O905" i="19"/>
  <c r="O921" i="19"/>
  <c r="O870" i="19"/>
  <c r="O810" i="19"/>
  <c r="O889" i="19"/>
  <c r="O829" i="19"/>
  <c r="O831" i="19"/>
  <c r="O923" i="19"/>
  <c r="O814" i="19"/>
  <c r="O835" i="19"/>
  <c r="O837" i="19"/>
  <c r="O864" i="19"/>
  <c r="O855" i="19"/>
  <c r="O846" i="19"/>
  <c r="O852" i="19"/>
  <c r="O824" i="19"/>
  <c r="O902" i="19"/>
  <c r="O860" i="19"/>
  <c r="O822" i="19"/>
  <c r="O904" i="19"/>
  <c r="O813" i="19"/>
  <c r="O848" i="19"/>
  <c r="O878" i="19"/>
  <c r="O811" i="19"/>
  <c r="O805" i="19"/>
  <c r="O896" i="19"/>
  <c r="O890" i="19"/>
  <c r="O883" i="19"/>
  <c r="O913" i="19"/>
  <c r="O871" i="19"/>
  <c r="O859" i="19"/>
  <c r="O827" i="19"/>
  <c r="O856" i="19"/>
  <c r="O830" i="19"/>
  <c r="O924" i="19"/>
  <c r="O842" i="19"/>
  <c r="O836" i="19"/>
  <c r="O916" i="19"/>
  <c r="O865" i="19"/>
  <c r="I7283" i="25"/>
  <c r="O776" i="19"/>
  <c r="O766" i="19"/>
  <c r="O744" i="19"/>
  <c r="O800" i="19"/>
  <c r="O794" i="19"/>
  <c r="O713" i="19"/>
  <c r="O723" i="19"/>
  <c r="O756" i="19"/>
  <c r="O709" i="19"/>
  <c r="O740" i="19"/>
  <c r="O704" i="19"/>
  <c r="O784" i="19"/>
  <c r="O735" i="19"/>
  <c r="O719" i="19"/>
  <c r="O729" i="19"/>
  <c r="O760" i="19"/>
  <c r="O770" i="19"/>
  <c r="O698" i="19"/>
  <c r="O751" i="19"/>
  <c r="O791" i="19"/>
  <c r="O788" i="19"/>
  <c r="O737" i="19"/>
  <c r="O767" i="19"/>
  <c r="O712" i="19"/>
  <c r="O722" i="19"/>
  <c r="O793" i="19"/>
  <c r="O775" i="19"/>
  <c r="O716" i="19"/>
  <c r="O742" i="19"/>
  <c r="O711" i="19"/>
  <c r="O777" i="19"/>
  <c r="O754" i="19"/>
  <c r="O702" i="19"/>
  <c r="O732" i="19"/>
  <c r="O795" i="19"/>
  <c r="O717" i="19"/>
  <c r="O726" i="19"/>
  <c r="O758" i="19"/>
  <c r="O745" i="19"/>
  <c r="O727" i="19"/>
  <c r="O772" i="19"/>
  <c r="O764" i="19"/>
  <c r="O804" i="19"/>
  <c r="O721" i="19"/>
  <c r="O785" i="19"/>
  <c r="O761" i="19"/>
  <c r="O781" i="19"/>
  <c r="O701" i="19"/>
  <c r="O799" i="19"/>
  <c r="O707" i="19"/>
  <c r="O769" i="19"/>
  <c r="O706" i="19"/>
  <c r="O801" i="19"/>
  <c r="O753" i="19"/>
  <c r="O750" i="19"/>
  <c r="O733" i="19"/>
  <c r="O738" i="19"/>
  <c r="O787" i="19"/>
  <c r="O748" i="19"/>
  <c r="O762" i="19"/>
  <c r="O718" i="19"/>
  <c r="O725" i="19"/>
  <c r="O771" i="19"/>
  <c r="O734" i="19"/>
  <c r="O789" i="19"/>
  <c r="O699" i="19"/>
  <c r="O736" i="19"/>
  <c r="O705" i="19"/>
  <c r="O739" i="19"/>
  <c r="O720" i="19"/>
  <c r="O697" i="19"/>
  <c r="O747" i="19"/>
  <c r="O708" i="19"/>
  <c r="O700" i="19"/>
  <c r="O765" i="19"/>
  <c r="O796" i="19"/>
  <c r="O703" i="19"/>
  <c r="O728" i="19"/>
  <c r="O741" i="19"/>
  <c r="O749" i="19"/>
  <c r="O757" i="19"/>
  <c r="O778" i="19"/>
  <c r="O802" i="19"/>
  <c r="O724" i="19"/>
  <c r="O710" i="19"/>
  <c r="O755" i="19"/>
  <c r="O783" i="19"/>
  <c r="O752" i="19"/>
  <c r="O746" i="19"/>
  <c r="O731" i="19"/>
  <c r="O715" i="19"/>
  <c r="O714" i="19"/>
  <c r="O730" i="19"/>
  <c r="O606" i="19"/>
  <c r="O605" i="19"/>
  <c r="O663" i="19"/>
  <c r="O615" i="19"/>
  <c r="O638" i="19"/>
  <c r="O694" i="19"/>
  <c r="O622" i="19"/>
  <c r="O691" i="19"/>
  <c r="O609" i="19"/>
  <c r="O617" i="19"/>
  <c r="O670" i="19"/>
  <c r="O695" i="19"/>
  <c r="O598" i="19"/>
  <c r="O643" i="19"/>
  <c r="O624" i="19"/>
  <c r="O608" i="19"/>
  <c r="O696" i="19"/>
  <c r="O673" i="19"/>
  <c r="O600" i="19"/>
  <c r="O684" i="19"/>
  <c r="O679" i="19"/>
  <c r="O644" i="19"/>
  <c r="O642" i="19"/>
  <c r="O651" i="19"/>
  <c r="O616" i="19"/>
  <c r="O660" i="19"/>
  <c r="O618" i="19"/>
  <c r="O674" i="19"/>
  <c r="O610" i="19"/>
  <c r="O637" i="19"/>
  <c r="O619" i="19"/>
  <c r="O693" i="19"/>
  <c r="O683" i="19"/>
  <c r="O668" i="19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73" i="19" s="1"/>
  <c r="J94" i="19" s="1"/>
  <c r="J95" i="19" s="1"/>
  <c r="J96" i="19" s="1"/>
  <c r="J97" i="19" s="1"/>
  <c r="J98" i="19" s="1"/>
  <c r="J99" i="19" s="1"/>
  <c r="J100" i="19" s="1"/>
  <c r="J101" i="19" s="1"/>
  <c r="J102" i="19" s="1"/>
  <c r="J103" i="19" s="1"/>
  <c r="J128" i="19" s="1"/>
  <c r="J129" i="19" s="1"/>
  <c r="J130" i="19" s="1"/>
  <c r="J131" i="19" s="1"/>
  <c r="J132" i="19" s="1"/>
  <c r="J146" i="19" s="1"/>
  <c r="J147" i="19" s="1"/>
  <c r="J148" i="19" s="1"/>
  <c r="J149" i="19" s="1"/>
  <c r="J150" i="19" s="1"/>
  <c r="J175" i="19" s="1"/>
  <c r="J178" i="19" s="1"/>
  <c r="J198" i="19" s="1"/>
  <c r="J199" i="19" s="1"/>
  <c r="J200" i="19" s="1"/>
  <c r="J201" i="19" s="1"/>
  <c r="J202" i="19" s="1"/>
  <c r="J253" i="19" s="1"/>
  <c r="J254" i="19" s="1"/>
  <c r="O657" i="19"/>
  <c r="O645" i="19"/>
  <c r="O648" i="19"/>
  <c r="O631" i="19"/>
  <c r="O614" i="19"/>
  <c r="O678" i="19"/>
  <c r="O597" i="19"/>
  <c r="O626" i="19"/>
  <c r="O635" i="19"/>
  <c r="O692" i="19"/>
  <c r="O665" i="19"/>
  <c r="O633" i="19"/>
  <c r="O682" i="19"/>
  <c r="O630" i="19"/>
  <c r="O664" i="19"/>
  <c r="O604" i="19"/>
  <c r="O689" i="19"/>
  <c r="O687" i="19"/>
  <c r="O671" i="19"/>
  <c r="O677" i="19"/>
  <c r="O629" i="19"/>
  <c r="O675" i="19"/>
  <c r="O647" i="19"/>
  <c r="O613" i="19"/>
  <c r="O654" i="19"/>
  <c r="O623" i="19"/>
  <c r="I65" i="19"/>
  <c r="I66" i="19" s="1"/>
  <c r="O681" i="19"/>
  <c r="O641" i="19"/>
  <c r="O655" i="19"/>
  <c r="O685" i="19"/>
  <c r="O656" i="19"/>
  <c r="O680" i="19"/>
  <c r="O627" i="19"/>
  <c r="O658" i="19"/>
  <c r="O646" i="19"/>
  <c r="O621" i="19"/>
  <c r="O659" i="19"/>
  <c r="O672" i="19"/>
  <c r="O650" i="19"/>
  <c r="O632" i="19"/>
  <c r="O634" i="19"/>
  <c r="O676" i="19"/>
  <c r="O595" i="19"/>
  <c r="O669" i="19"/>
  <c r="O628" i="19"/>
  <c r="O596" i="19"/>
  <c r="O611" i="19"/>
  <c r="O620" i="19"/>
  <c r="O639" i="19"/>
  <c r="O599" i="19"/>
  <c r="O601" i="19"/>
  <c r="O652" i="19"/>
  <c r="O607" i="19"/>
  <c r="O603" i="19"/>
  <c r="O662" i="19"/>
  <c r="O667" i="19"/>
  <c r="O602" i="19"/>
  <c r="O653" i="19"/>
  <c r="O636" i="19"/>
  <c r="O661" i="19"/>
  <c r="O686" i="19"/>
  <c r="O625" i="19"/>
  <c r="O666" i="19"/>
  <c r="O690" i="19"/>
  <c r="O612" i="19"/>
  <c r="O640" i="19"/>
  <c r="O649" i="19"/>
  <c r="O688" i="19"/>
  <c r="O36" i="19"/>
  <c r="O435" i="19"/>
  <c r="O72" i="19"/>
  <c r="O12" i="19"/>
  <c r="O30" i="19"/>
  <c r="O184" i="19"/>
  <c r="O24" i="19"/>
  <c r="O9" i="19"/>
  <c r="O89" i="19"/>
  <c r="O7" i="19"/>
  <c r="O21" i="19"/>
  <c r="O22" i="19"/>
  <c r="O306" i="19"/>
  <c r="O247" i="19"/>
  <c r="O63" i="19"/>
  <c r="O421" i="19"/>
  <c r="O81" i="19"/>
  <c r="O99" i="19"/>
  <c r="O117" i="19"/>
  <c r="O153" i="19"/>
  <c r="O165" i="19"/>
  <c r="O10" i="19"/>
  <c r="O57" i="19"/>
  <c r="I32" i="19"/>
  <c r="I33" i="19" s="1"/>
  <c r="O193" i="19"/>
  <c r="O15" i="19"/>
  <c r="O11" i="19"/>
  <c r="J32" i="19"/>
  <c r="J33" i="19" s="1"/>
  <c r="J34" i="19" s="1"/>
  <c r="J35" i="19" s="1"/>
  <c r="J36" i="19" s="1"/>
  <c r="J37" i="19" s="1"/>
  <c r="J38" i="19" s="1"/>
  <c r="J39" i="19" s="1"/>
  <c r="J435" i="19" s="1"/>
  <c r="J1095" i="19" s="1"/>
  <c r="J1103" i="19" s="1"/>
  <c r="J1112" i="19" s="1"/>
  <c r="O55" i="19"/>
  <c r="O91" i="19"/>
  <c r="O163" i="19"/>
  <c r="O361" i="19"/>
  <c r="O470" i="19"/>
  <c r="O6" i="19"/>
  <c r="O18" i="19"/>
  <c r="O25" i="19"/>
  <c r="O38" i="19"/>
  <c r="O40" i="19"/>
  <c r="J65" i="19"/>
  <c r="O74" i="19"/>
  <c r="O76" i="19"/>
  <c r="O93" i="19"/>
  <c r="O110" i="19"/>
  <c r="O112" i="19"/>
  <c r="O129" i="19"/>
  <c r="O146" i="19"/>
  <c r="O148" i="19"/>
  <c r="O186" i="19"/>
  <c r="O190" i="19"/>
  <c r="O238" i="19"/>
  <c r="O240" i="19"/>
  <c r="O244" i="19"/>
  <c r="O294" i="19"/>
  <c r="O300" i="19"/>
  <c r="O302" i="19"/>
  <c r="O357" i="19"/>
  <c r="O359" i="19"/>
  <c r="O390" i="19"/>
  <c r="O412" i="19"/>
  <c r="O464" i="19"/>
  <c r="O481" i="19"/>
  <c r="O490" i="19"/>
  <c r="O524" i="19"/>
  <c r="O594" i="19"/>
  <c r="O312" i="19"/>
  <c r="O377" i="19"/>
  <c r="O131" i="19"/>
  <c r="O133" i="19"/>
  <c r="O150" i="19"/>
  <c r="O167" i="19"/>
  <c r="O169" i="19"/>
  <c r="O211" i="19"/>
  <c r="O215" i="19"/>
  <c r="O217" i="19"/>
  <c r="O276" i="19"/>
  <c r="O282" i="19"/>
  <c r="O284" i="19"/>
  <c r="O288" i="19"/>
  <c r="O296" i="19"/>
  <c r="O298" i="19"/>
  <c r="O308" i="19"/>
  <c r="O332" i="19"/>
  <c r="O334" i="19"/>
  <c r="O366" i="19"/>
  <c r="O371" i="19"/>
  <c r="O380" i="19"/>
  <c r="O409" i="19"/>
  <c r="O428" i="19"/>
  <c r="O454" i="19"/>
  <c r="O495" i="19"/>
  <c r="O519" i="19"/>
  <c r="O578" i="19"/>
  <c r="O161" i="19"/>
  <c r="O234" i="19"/>
  <c r="O572" i="19"/>
  <c r="O8" i="19"/>
  <c r="O80" i="19"/>
  <c r="O82" i="19"/>
  <c r="O116" i="19"/>
  <c r="O118" i="19"/>
  <c r="O135" i="19"/>
  <c r="O152" i="19"/>
  <c r="O154" i="19"/>
  <c r="O171" i="19"/>
  <c r="O188" i="19"/>
  <c r="O194" i="19"/>
  <c r="O221" i="19"/>
  <c r="O225" i="19"/>
  <c r="O242" i="19"/>
  <c r="O248" i="19"/>
  <c r="O266" i="19"/>
  <c r="O270" i="19"/>
  <c r="O278" i="19"/>
  <c r="O280" i="19"/>
  <c r="O290" i="19"/>
  <c r="O321" i="19"/>
  <c r="O323" i="19"/>
  <c r="O330" i="19"/>
  <c r="O350" i="19"/>
  <c r="O352" i="19"/>
  <c r="O364" i="19"/>
  <c r="O375" i="19"/>
  <c r="O400" i="19"/>
  <c r="O415" i="19"/>
  <c r="O440" i="19"/>
  <c r="O457" i="19"/>
  <c r="O589" i="19"/>
  <c r="O127" i="19"/>
  <c r="O27" i="19"/>
  <c r="O59" i="19"/>
  <c r="O48" i="19"/>
  <c r="O575" i="19"/>
  <c r="O503" i="19"/>
  <c r="O443" i="19"/>
  <c r="O539" i="19"/>
  <c r="O563" i="19"/>
  <c r="O340" i="19"/>
  <c r="O322" i="19"/>
  <c r="O304" i="19"/>
  <c r="O286" i="19"/>
  <c r="O268" i="19"/>
  <c r="O514" i="19"/>
  <c r="O488" i="19"/>
  <c r="O445" i="19"/>
  <c r="O363" i="19"/>
  <c r="O325" i="19"/>
  <c r="O516" i="19"/>
  <c r="O492" i="19"/>
  <c r="O486" i="19"/>
  <c r="O467" i="19"/>
  <c r="O551" i="19"/>
  <c r="O479" i="19"/>
  <c r="O343" i="19"/>
  <c r="O307" i="19"/>
  <c r="O289" i="19"/>
  <c r="O271" i="19"/>
  <c r="O588" i="19"/>
  <c r="O586" i="19"/>
  <c r="O558" i="19"/>
  <c r="O553" i="19"/>
  <c r="O523" i="19"/>
  <c r="O518" i="19"/>
  <c r="O507" i="19"/>
  <c r="O505" i="19"/>
  <c r="O494" i="19"/>
  <c r="O475" i="19"/>
  <c r="O542" i="19"/>
  <c r="O540" i="19"/>
  <c r="O346" i="19"/>
  <c r="O328" i="19"/>
  <c r="O310" i="19"/>
  <c r="O292" i="19"/>
  <c r="O274" i="19"/>
  <c r="O590" i="19"/>
  <c r="O579" i="19"/>
  <c r="O577" i="19"/>
  <c r="O560" i="19"/>
  <c r="O555" i="19"/>
  <c r="O538" i="19"/>
  <c r="O531" i="19"/>
  <c r="O529" i="19"/>
  <c r="O527" i="19"/>
  <c r="O525" i="19"/>
  <c r="O564" i="19"/>
  <c r="O349" i="19"/>
  <c r="O331" i="19"/>
  <c r="O313" i="19"/>
  <c r="O295" i="19"/>
  <c r="O277" i="19"/>
  <c r="O65" i="19"/>
  <c r="O515" i="19"/>
  <c r="O550" i="19"/>
  <c r="O522" i="19"/>
  <c r="O517" i="19"/>
  <c r="O498" i="19"/>
  <c r="O493" i="19"/>
  <c r="O480" i="19"/>
  <c r="O587" i="19"/>
  <c r="O506" i="19"/>
  <c r="O504" i="19"/>
  <c r="O362" i="19"/>
  <c r="O543" i="19"/>
  <c r="O541" i="19"/>
  <c r="O337" i="19"/>
  <c r="O319" i="19"/>
  <c r="O67" i="19"/>
  <c r="O84" i="19"/>
  <c r="O101" i="19"/>
  <c r="O103" i="19"/>
  <c r="O120" i="19"/>
  <c r="O137" i="19"/>
  <c r="O139" i="19"/>
  <c r="O156" i="19"/>
  <c r="O173" i="19"/>
  <c r="O196" i="19"/>
  <c r="O198" i="19"/>
  <c r="O223" i="19"/>
  <c r="O227" i="19"/>
  <c r="O250" i="19"/>
  <c r="O254" i="19"/>
  <c r="O256" i="19"/>
  <c r="O260" i="19"/>
  <c r="O262" i="19"/>
  <c r="O272" i="19"/>
  <c r="O339" i="19"/>
  <c r="O341" i="19"/>
  <c r="O348" i="19"/>
  <c r="O387" i="19"/>
  <c r="O422" i="19"/>
  <c r="O510" i="19"/>
  <c r="O530" i="19"/>
  <c r="I2" i="19"/>
  <c r="O33" i="19"/>
  <c r="O50" i="19"/>
  <c r="O52" i="19"/>
  <c r="O69" i="19"/>
  <c r="O86" i="19"/>
  <c r="O88" i="19"/>
  <c r="O105" i="19"/>
  <c r="O122" i="19"/>
  <c r="O124" i="19"/>
  <c r="O141" i="19"/>
  <c r="O158" i="19"/>
  <c r="O160" i="19"/>
  <c r="O202" i="19"/>
  <c r="O204" i="19"/>
  <c r="O208" i="19"/>
  <c r="O252" i="19"/>
  <c r="O258" i="19"/>
  <c r="O317" i="19"/>
  <c r="O378" i="19"/>
  <c r="O444" i="19"/>
  <c r="O468" i="19"/>
  <c r="O487" i="19"/>
  <c r="O491" i="19"/>
  <c r="O125" i="19"/>
  <c r="O257" i="19"/>
  <c r="O431" i="19"/>
  <c r="O42" i="19"/>
  <c r="O78" i="19"/>
  <c r="O162" i="19"/>
  <c r="O175" i="19"/>
  <c r="O179" i="19"/>
  <c r="O181" i="19"/>
  <c r="O229" i="19"/>
  <c r="O233" i="19"/>
  <c r="O235" i="19"/>
  <c r="O264" i="19"/>
  <c r="O315" i="19"/>
  <c r="O360" i="19"/>
  <c r="O367" i="19"/>
  <c r="O369" i="19"/>
  <c r="O372" i="19"/>
  <c r="O381" i="19"/>
  <c r="O384" i="19"/>
  <c r="O413" i="19"/>
  <c r="O426" i="19"/>
  <c r="O437" i="19"/>
  <c r="O452" i="19"/>
  <c r="O526" i="19"/>
  <c r="O53" i="19"/>
  <c r="O17" i="19"/>
  <c r="O71" i="19"/>
  <c r="O56" i="19"/>
  <c r="O147" i="19"/>
  <c r="O164" i="19"/>
  <c r="O166" i="19"/>
  <c r="O185" i="19"/>
  <c r="O189" i="19"/>
  <c r="O206" i="19"/>
  <c r="O212" i="19"/>
  <c r="O239" i="19"/>
  <c r="O243" i="19"/>
  <c r="O299" i="19"/>
  <c r="O301" i="19"/>
  <c r="O303" i="19"/>
  <c r="O311" i="19"/>
  <c r="O324" i="19"/>
  <c r="O326" i="19"/>
  <c r="O335" i="19"/>
  <c r="O358" i="19"/>
  <c r="O398" i="19"/>
  <c r="O401" i="19"/>
  <c r="O404" i="19"/>
  <c r="O416" i="19"/>
  <c r="O419" i="19"/>
  <c r="O433" i="19"/>
  <c r="O232" i="19"/>
  <c r="O368" i="19"/>
  <c r="O41" i="19"/>
  <c r="O79" i="19"/>
  <c r="O113" i="19"/>
  <c r="O132" i="19"/>
  <c r="O151" i="19"/>
  <c r="O241" i="19"/>
  <c r="O245" i="19"/>
  <c r="O281" i="19"/>
  <c r="O283" i="19"/>
  <c r="O285" i="19"/>
  <c r="O293" i="19"/>
  <c r="O297" i="19"/>
  <c r="O305" i="19"/>
  <c r="O333" i="19"/>
  <c r="O342" i="19"/>
  <c r="O344" i="19"/>
  <c r="O353" i="19"/>
  <c r="O376" i="19"/>
  <c r="O459" i="19"/>
  <c r="O462" i="19"/>
  <c r="O537" i="19"/>
  <c r="O559" i="19"/>
  <c r="O144" i="19"/>
  <c r="O209" i="19"/>
  <c r="O354" i="19"/>
  <c r="O396" i="19"/>
  <c r="O29" i="19"/>
  <c r="O46" i="19"/>
  <c r="O3" i="19"/>
  <c r="O107" i="19"/>
  <c r="O126" i="19"/>
  <c r="O145" i="19"/>
  <c r="O92" i="19"/>
  <c r="O128" i="19"/>
  <c r="O19" i="19"/>
  <c r="O28" i="19"/>
  <c r="O77" i="19"/>
  <c r="O168" i="19"/>
  <c r="O62" i="19"/>
  <c r="O100" i="19"/>
  <c r="O220" i="19"/>
  <c r="O351" i="19"/>
  <c r="O379" i="19"/>
  <c r="O385" i="19"/>
  <c r="O392" i="19"/>
  <c r="O411" i="19"/>
  <c r="O438" i="19"/>
  <c r="O466" i="19"/>
  <c r="O502" i="19"/>
  <c r="O554" i="19"/>
  <c r="O576" i="19"/>
  <c r="O23" i="19"/>
  <c r="O108" i="19"/>
  <c r="O178" i="19"/>
  <c r="O314" i="19"/>
  <c r="O446" i="19"/>
  <c r="O97" i="19"/>
  <c r="O20" i="19"/>
  <c r="O5" i="19"/>
  <c r="O37" i="19"/>
  <c r="O54" i="19"/>
  <c r="O75" i="19"/>
  <c r="O94" i="19"/>
  <c r="O111" i="19"/>
  <c r="O130" i="19"/>
  <c r="O149" i="19"/>
  <c r="O214" i="19"/>
  <c r="O14" i="19"/>
  <c r="O98" i="19"/>
  <c r="O172" i="19"/>
  <c r="O226" i="19"/>
  <c r="O253" i="19"/>
  <c r="O287" i="19"/>
  <c r="O47" i="19"/>
  <c r="O83" i="19"/>
  <c r="O85" i="19"/>
  <c r="O138" i="19"/>
  <c r="O157" i="19"/>
  <c r="O251" i="19"/>
  <c r="O255" i="19"/>
  <c r="O269" i="19"/>
  <c r="O318" i="19"/>
  <c r="O338" i="19"/>
  <c r="O356" i="19"/>
  <c r="O389" i="19"/>
  <c r="O408" i="19"/>
  <c r="O414" i="19"/>
  <c r="O427" i="19"/>
  <c r="O442" i="19"/>
  <c r="O180" i="19"/>
  <c r="O205" i="19"/>
  <c r="O316" i="19"/>
  <c r="O424" i="19"/>
  <c r="O13" i="19"/>
  <c r="O61" i="19"/>
  <c r="O95" i="19"/>
  <c r="O114" i="19"/>
  <c r="O44" i="19"/>
  <c r="O31" i="19"/>
  <c r="O35" i="19"/>
  <c r="O73" i="19"/>
  <c r="O90" i="19"/>
  <c r="O109" i="19"/>
  <c r="O143" i="19"/>
  <c r="O39" i="19"/>
  <c r="O58" i="19"/>
  <c r="O26" i="19"/>
  <c r="O43" i="19"/>
  <c r="O60" i="19"/>
  <c r="O96" i="19"/>
  <c r="O115" i="19"/>
  <c r="O187" i="19"/>
  <c r="O191" i="19"/>
  <c r="O216" i="19"/>
  <c r="O218" i="19"/>
  <c r="O394" i="19"/>
  <c r="O430" i="19"/>
  <c r="O405" i="19"/>
  <c r="O370" i="19"/>
  <c r="O447" i="19"/>
  <c r="O429" i="19"/>
  <c r="O477" i="19"/>
  <c r="O455" i="19"/>
  <c r="O417" i="19"/>
  <c r="O406" i="19"/>
  <c r="O2" i="19"/>
  <c r="O552" i="19"/>
  <c r="O393" i="19"/>
  <c r="O456" i="19"/>
  <c r="O418" i="19"/>
  <c r="O45" i="19"/>
  <c r="O64" i="19"/>
  <c r="O134" i="19"/>
  <c r="O136" i="19"/>
  <c r="O170" i="19"/>
  <c r="O222" i="19"/>
  <c r="O265" i="19"/>
  <c r="O267" i="19"/>
  <c r="O275" i="19"/>
  <c r="O279" i="19"/>
  <c r="O320" i="19"/>
  <c r="O49" i="19"/>
  <c r="O66" i="19"/>
  <c r="O102" i="19"/>
  <c r="O119" i="19"/>
  <c r="O121" i="19"/>
  <c r="O155" i="19"/>
  <c r="O197" i="19"/>
  <c r="O199" i="19"/>
  <c r="O261" i="19"/>
  <c r="O4" i="19"/>
  <c r="O16" i="19"/>
  <c r="O32" i="19"/>
  <c r="O34" i="19"/>
  <c r="O51" i="19"/>
  <c r="O68" i="19"/>
  <c r="O70" i="19"/>
  <c r="O87" i="19"/>
  <c r="O104" i="19"/>
  <c r="O106" i="19"/>
  <c r="O123" i="19"/>
  <c r="O140" i="19"/>
  <c r="O142" i="19"/>
  <c r="O159" i="19"/>
  <c r="O176" i="19"/>
  <c r="O203" i="19"/>
  <c r="O207" i="19"/>
  <c r="O224" i="19"/>
  <c r="O230" i="19"/>
  <c r="O259" i="19"/>
  <c r="O336" i="19"/>
  <c r="O382" i="19"/>
  <c r="O402" i="19"/>
  <c r="O485" i="19"/>
  <c r="O489" i="19"/>
  <c r="O528" i="19"/>
  <c r="O386" i="19"/>
  <c r="O395" i="19"/>
  <c r="O410" i="19"/>
  <c r="O423" i="19"/>
  <c r="O432" i="19"/>
  <c r="O461" i="19"/>
  <c r="O585" i="19"/>
  <c r="O329" i="19"/>
  <c r="O347" i="19"/>
  <c r="O373" i="19"/>
  <c r="O391" i="19"/>
  <c r="O450" i="19"/>
  <c r="O474" i="19"/>
  <c r="O476" i="19"/>
  <c r="O478" i="19"/>
  <c r="O482" i="19"/>
  <c r="O500" i="19"/>
  <c r="O535" i="19"/>
  <c r="O570" i="19"/>
  <c r="O472" i="19"/>
  <c r="O513" i="19"/>
  <c r="O548" i="19"/>
  <c r="O557" i="19"/>
  <c r="O583" i="19"/>
  <c r="O592" i="19"/>
  <c r="O533" i="19"/>
  <c r="O568" i="19"/>
  <c r="O183" i="19"/>
  <c r="O201" i="19"/>
  <c r="O219" i="19"/>
  <c r="O237" i="19"/>
  <c r="O453" i="19"/>
  <c r="O496" i="19"/>
  <c r="O511" i="19"/>
  <c r="O520" i="19"/>
  <c r="O546" i="19"/>
  <c r="O562" i="19"/>
  <c r="O566" i="19"/>
  <c r="O573" i="19"/>
  <c r="O374" i="19"/>
  <c r="O436" i="19"/>
  <c r="O451" i="19"/>
  <c r="O483" i="19"/>
  <c r="O501" i="19"/>
  <c r="O536" i="19"/>
  <c r="O571" i="19"/>
  <c r="O460" i="19"/>
  <c r="O473" i="19"/>
  <c r="O549" i="19"/>
  <c r="O584" i="19"/>
  <c r="O593" i="19"/>
  <c r="O195" i="19"/>
  <c r="O231" i="19"/>
  <c r="O441" i="19"/>
  <c r="O499" i="19"/>
  <c r="O534" i="19"/>
  <c r="O569" i="19"/>
  <c r="O177" i="19"/>
  <c r="O213" i="19"/>
  <c r="O249" i="19"/>
  <c r="O399" i="19"/>
  <c r="O403" i="19"/>
  <c r="O407" i="19"/>
  <c r="O469" i="19"/>
  <c r="O471" i="19"/>
  <c r="O512" i="19"/>
  <c r="O182" i="19"/>
  <c r="O200" i="19"/>
  <c r="O236" i="19"/>
  <c r="O365" i="19"/>
  <c r="O465" i="19"/>
  <c r="O497" i="19"/>
  <c r="O521" i="19"/>
  <c r="O547" i="19"/>
  <c r="O556" i="19"/>
  <c r="O582" i="19"/>
  <c r="O174" i="19"/>
  <c r="O192" i="19"/>
  <c r="O210" i="19"/>
  <c r="O228" i="19"/>
  <c r="O246" i="19"/>
  <c r="O263" i="19"/>
  <c r="O273" i="19"/>
  <c r="O291" i="19"/>
  <c r="O309" i="19"/>
  <c r="O327" i="19"/>
  <c r="O345" i="19"/>
  <c r="O355" i="19"/>
  <c r="O383" i="19"/>
  <c r="O388" i="19"/>
  <c r="O397" i="19"/>
  <c r="O420" i="19"/>
  <c r="O425" i="19"/>
  <c r="O434" i="19"/>
  <c r="O439" i="19"/>
  <c r="O458" i="19"/>
  <c r="O463" i="19"/>
  <c r="O484" i="19"/>
  <c r="O532" i="19"/>
  <c r="O561" i="19"/>
  <c r="O565" i="19"/>
  <c r="O567" i="19"/>
  <c r="O574" i="19"/>
  <c r="O591" i="19"/>
  <c r="O448" i="19"/>
  <c r="O508" i="19"/>
  <c r="O545" i="19"/>
  <c r="O580" i="19"/>
  <c r="O449" i="19"/>
  <c r="O509" i="19"/>
  <c r="O544" i="19"/>
  <c r="O581" i="19"/>
  <c r="L9222" i="25" l="1"/>
  <c r="K9223" i="25"/>
  <c r="I9223" i="25" s="1"/>
  <c r="K7284" i="25"/>
  <c r="D3" i="16"/>
  <c r="H3" i="16" s="1"/>
  <c r="K65" i="19"/>
  <c r="J66" i="19"/>
  <c r="J67" i="19" s="1"/>
  <c r="J68" i="19" s="1"/>
  <c r="J69" i="19" s="1"/>
  <c r="J70" i="19" s="1"/>
  <c r="J71" i="19" s="1"/>
  <c r="J72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19" i="19" s="1"/>
  <c r="J120" i="19" s="1"/>
  <c r="J121" i="19" s="1"/>
  <c r="J122" i="19" s="1"/>
  <c r="J123" i="19" s="1"/>
  <c r="J124" i="19" s="1"/>
  <c r="J125" i="19" s="1"/>
  <c r="J126" i="19" s="1"/>
  <c r="J127" i="19" s="1"/>
  <c r="J133" i="19" s="1"/>
  <c r="J134" i="19" s="1"/>
  <c r="J135" i="19" s="1"/>
  <c r="J136" i="19" s="1"/>
  <c r="J137" i="19" s="1"/>
  <c r="J138" i="19" s="1"/>
  <c r="J139" i="19" s="1"/>
  <c r="J140" i="19" s="1"/>
  <c r="J141" i="19" s="1"/>
  <c r="J142" i="19" s="1"/>
  <c r="J143" i="19" s="1"/>
  <c r="J144" i="19" s="1"/>
  <c r="J145" i="19" s="1"/>
  <c r="J151" i="19" s="1"/>
  <c r="J152" i="19" s="1"/>
  <c r="J153" i="19" s="1"/>
  <c r="J154" i="19" s="1"/>
  <c r="J155" i="19" s="1"/>
  <c r="J156" i="19" s="1"/>
  <c r="J157" i="19" s="1"/>
  <c r="J158" i="19" s="1"/>
  <c r="J159" i="19" s="1"/>
  <c r="J160" i="19" s="1"/>
  <c r="J161" i="19" s="1"/>
  <c r="J162" i="19" s="1"/>
  <c r="J163" i="19" s="1"/>
  <c r="J164" i="19" s="1"/>
  <c r="J165" i="19" s="1"/>
  <c r="J166" i="19" s="1"/>
  <c r="J167" i="19" s="1"/>
  <c r="J168" i="19" s="1"/>
  <c r="J169" i="19" s="1"/>
  <c r="J170" i="19" s="1"/>
  <c r="J171" i="19" s="1"/>
  <c r="J172" i="19" s="1"/>
  <c r="J173" i="19" s="1"/>
  <c r="J174" i="19" s="1"/>
  <c r="J176" i="19" s="1"/>
  <c r="J177" i="19" s="1"/>
  <c r="J179" i="19" s="1"/>
  <c r="J180" i="19" s="1"/>
  <c r="J181" i="19" s="1"/>
  <c r="J182" i="19" s="1"/>
  <c r="J183" i="19" s="1"/>
  <c r="J184" i="19" s="1"/>
  <c r="J185" i="19" s="1"/>
  <c r="J186" i="19" s="1"/>
  <c r="J187" i="19" s="1"/>
  <c r="J188" i="19" s="1"/>
  <c r="J189" i="19" s="1"/>
  <c r="J190" i="19" s="1"/>
  <c r="J191" i="19" s="1"/>
  <c r="J192" i="19" s="1"/>
  <c r="J193" i="19" s="1"/>
  <c r="J194" i="19" s="1"/>
  <c r="J195" i="19" s="1"/>
  <c r="J196" i="19" s="1"/>
  <c r="J197" i="19" s="1"/>
  <c r="J203" i="19" s="1"/>
  <c r="J204" i="19" s="1"/>
  <c r="J205" i="19" s="1"/>
  <c r="J206" i="19" s="1"/>
  <c r="J207" i="19" s="1"/>
  <c r="J208" i="19" s="1"/>
  <c r="J209" i="19" s="1"/>
  <c r="J210" i="19" s="1"/>
  <c r="J211" i="19" s="1"/>
  <c r="J212" i="19" s="1"/>
  <c r="J213" i="19" s="1"/>
  <c r="J214" i="19" s="1"/>
  <c r="J215" i="19" s="1"/>
  <c r="J216" i="19" s="1"/>
  <c r="J217" i="19" s="1"/>
  <c r="J218" i="19" s="1"/>
  <c r="J219" i="19" s="1"/>
  <c r="J220" i="19" s="1"/>
  <c r="J221" i="19" s="1"/>
  <c r="J222" i="19" s="1"/>
  <c r="J223" i="19" s="1"/>
  <c r="J224" i="19" s="1"/>
  <c r="J225" i="19" s="1"/>
  <c r="J226" i="19" s="1"/>
  <c r="J227" i="19" s="1"/>
  <c r="J228" i="19" s="1"/>
  <c r="J229" i="19" s="1"/>
  <c r="J230" i="19" s="1"/>
  <c r="J231" i="19" s="1"/>
  <c r="J232" i="19" s="1"/>
  <c r="J233" i="19" s="1"/>
  <c r="J234" i="19" s="1"/>
  <c r="J235" i="19" s="1"/>
  <c r="J236" i="19" s="1"/>
  <c r="J237" i="19" s="1"/>
  <c r="J238" i="19" s="1"/>
  <c r="J239" i="19" s="1"/>
  <c r="J240" i="19" s="1"/>
  <c r="J241" i="19" s="1"/>
  <c r="J242" i="19" s="1"/>
  <c r="J243" i="19" s="1"/>
  <c r="J244" i="19" s="1"/>
  <c r="J245" i="19" s="1"/>
  <c r="J246" i="19" s="1"/>
  <c r="J247" i="19" s="1"/>
  <c r="J248" i="19" s="1"/>
  <c r="J249" i="19" s="1"/>
  <c r="J250" i="19" s="1"/>
  <c r="J251" i="19" s="1"/>
  <c r="J252" i="19" s="1"/>
  <c r="J255" i="19" s="1"/>
  <c r="J256" i="19" s="1"/>
  <c r="J257" i="19" s="1"/>
  <c r="J258" i="19" s="1"/>
  <c r="J259" i="19" s="1"/>
  <c r="J260" i="19" s="1"/>
  <c r="J261" i="19" s="1"/>
  <c r="J262" i="19" s="1"/>
  <c r="J263" i="19" s="1"/>
  <c r="J264" i="19" s="1"/>
  <c r="J266" i="19" s="1"/>
  <c r="J267" i="19" s="1"/>
  <c r="J268" i="19" s="1"/>
  <c r="J269" i="19" s="1"/>
  <c r="J270" i="19" s="1"/>
  <c r="J271" i="19" s="1"/>
  <c r="J272" i="19" s="1"/>
  <c r="J273" i="19" s="1"/>
  <c r="J274" i="19" s="1"/>
  <c r="J275" i="19" s="1"/>
  <c r="J276" i="19" s="1"/>
  <c r="J277" i="19" s="1"/>
  <c r="J278" i="19" s="1"/>
  <c r="J279" i="19" s="1"/>
  <c r="J280" i="19" s="1"/>
  <c r="J281" i="19" s="1"/>
  <c r="J282" i="19" s="1"/>
  <c r="J283" i="19" s="1"/>
  <c r="J284" i="19" s="1"/>
  <c r="J285" i="19" s="1"/>
  <c r="J286" i="19" s="1"/>
  <c r="J287" i="19" s="1"/>
  <c r="J288" i="19" s="1"/>
  <c r="J289" i="19" s="1"/>
  <c r="J290" i="19" s="1"/>
  <c r="J291" i="19" s="1"/>
  <c r="J292" i="19" s="1"/>
  <c r="J293" i="19" s="1"/>
  <c r="J294" i="19" s="1"/>
  <c r="J295" i="19" s="1"/>
  <c r="J296" i="19" s="1"/>
  <c r="J297" i="19" s="1"/>
  <c r="J298" i="19" s="1"/>
  <c r="J299" i="19" s="1"/>
  <c r="J300" i="19" s="1"/>
  <c r="J301" i="19" s="1"/>
  <c r="J302" i="19" s="1"/>
  <c r="J303" i="19" s="1"/>
  <c r="J304" i="19" s="1"/>
  <c r="J305" i="19" s="1"/>
  <c r="J306" i="19" s="1"/>
  <c r="J307" i="19" s="1"/>
  <c r="J308" i="19" s="1"/>
  <c r="J309" i="19" s="1"/>
  <c r="J310" i="19" s="1"/>
  <c r="J311" i="19" s="1"/>
  <c r="J312" i="19" s="1"/>
  <c r="J313" i="19" s="1"/>
  <c r="J314" i="19" s="1"/>
  <c r="J315" i="19" s="1"/>
  <c r="J316" i="19" s="1"/>
  <c r="J317" i="19" s="1"/>
  <c r="J318" i="19" s="1"/>
  <c r="J319" i="19" s="1"/>
  <c r="J320" i="19" s="1"/>
  <c r="J321" i="19" s="1"/>
  <c r="J322" i="19" s="1"/>
  <c r="J323" i="19" s="1"/>
  <c r="J324" i="19" s="1"/>
  <c r="J325" i="19" s="1"/>
  <c r="J326" i="19" s="1"/>
  <c r="J327" i="19" s="1"/>
  <c r="J328" i="19" s="1"/>
  <c r="J329" i="19" s="1"/>
  <c r="J330" i="19" s="1"/>
  <c r="J331" i="19" s="1"/>
  <c r="J332" i="19" s="1"/>
  <c r="J333" i="19" s="1"/>
  <c r="J334" i="19" s="1"/>
  <c r="J335" i="19" s="1"/>
  <c r="J336" i="19" s="1"/>
  <c r="J337" i="19" s="1"/>
  <c r="J338" i="19" s="1"/>
  <c r="J339" i="19" s="1"/>
  <c r="J340" i="19" s="1"/>
  <c r="J341" i="19" s="1"/>
  <c r="J342" i="19" s="1"/>
  <c r="J343" i="19" s="1"/>
  <c r="J344" i="19" s="1"/>
  <c r="J345" i="19" s="1"/>
  <c r="J346" i="19" s="1"/>
  <c r="J347" i="19" s="1"/>
  <c r="J348" i="19" s="1"/>
  <c r="J349" i="19" s="1"/>
  <c r="J350" i="19" s="1"/>
  <c r="J351" i="19" s="1"/>
  <c r="J352" i="19" s="1"/>
  <c r="J353" i="19" s="1"/>
  <c r="J354" i="19" s="1"/>
  <c r="J359" i="19" s="1"/>
  <c r="J360" i="19" s="1"/>
  <c r="J361" i="19" s="1"/>
  <c r="J362" i="19" s="1"/>
  <c r="J363" i="19" s="1"/>
  <c r="J364" i="19" s="1"/>
  <c r="J365" i="19" s="1"/>
  <c r="J366" i="19" s="1"/>
  <c r="J367" i="19" s="1"/>
  <c r="J438" i="19" s="1"/>
  <c r="K33" i="19"/>
  <c r="I34" i="19"/>
  <c r="K34" i="19" s="1"/>
  <c r="K32" i="19"/>
  <c r="H265" i="19"/>
  <c r="J265" i="19"/>
  <c r="J355" i="19" s="1"/>
  <c r="J356" i="19" s="1"/>
  <c r="J357" i="19" s="1"/>
  <c r="J358" i="19" s="1"/>
  <c r="J368" i="19" s="1"/>
  <c r="J369" i="19" s="1"/>
  <c r="J370" i="19" s="1"/>
  <c r="J371" i="19" s="1"/>
  <c r="J372" i="19" s="1"/>
  <c r="J373" i="19" s="1"/>
  <c r="J374" i="19" s="1"/>
  <c r="J375" i="19" s="1"/>
  <c r="J376" i="19" s="1"/>
  <c r="J377" i="19" s="1"/>
  <c r="J378" i="19" s="1"/>
  <c r="J379" i="19" s="1"/>
  <c r="J380" i="19" s="1"/>
  <c r="J381" i="19" s="1"/>
  <c r="J382" i="19" s="1"/>
  <c r="J383" i="19" s="1"/>
  <c r="J384" i="19" s="1"/>
  <c r="J385" i="19" s="1"/>
  <c r="J386" i="19" s="1"/>
  <c r="J387" i="19" s="1"/>
  <c r="J388" i="19" s="1"/>
  <c r="J389" i="19" s="1"/>
  <c r="J390" i="19" s="1"/>
  <c r="J391" i="19" s="1"/>
  <c r="J392" i="19" s="1"/>
  <c r="J393" i="19" s="1"/>
  <c r="J394" i="19" s="1"/>
  <c r="J395" i="19" s="1"/>
  <c r="J396" i="19" s="1"/>
  <c r="J397" i="19" s="1"/>
  <c r="J398" i="19" s="1"/>
  <c r="J399" i="19" s="1"/>
  <c r="J400" i="19" s="1"/>
  <c r="J401" i="19" s="1"/>
  <c r="J402" i="19" s="1"/>
  <c r="J403" i="19" s="1"/>
  <c r="J404" i="19" s="1"/>
  <c r="J405" i="19" s="1"/>
  <c r="J406" i="19" s="1"/>
  <c r="J407" i="19" s="1"/>
  <c r="J408" i="19" s="1"/>
  <c r="J409" i="19" s="1"/>
  <c r="J410" i="19" s="1"/>
  <c r="J411" i="19" s="1"/>
  <c r="J412" i="19" s="1"/>
  <c r="J413" i="19" s="1"/>
  <c r="J414" i="19" s="1"/>
  <c r="J415" i="19" s="1"/>
  <c r="J416" i="19" s="1"/>
  <c r="J417" i="19" s="1"/>
  <c r="J418" i="19" s="1"/>
  <c r="J419" i="19" s="1"/>
  <c r="J420" i="19" s="1"/>
  <c r="J421" i="19" s="1"/>
  <c r="J422" i="19" s="1"/>
  <c r="J423" i="19" s="1"/>
  <c r="J424" i="19" s="1"/>
  <c r="J425" i="19" s="1"/>
  <c r="J426" i="19" s="1"/>
  <c r="J427" i="19" s="1"/>
  <c r="J428" i="19" s="1"/>
  <c r="J429" i="19" s="1"/>
  <c r="J430" i="19" s="1"/>
  <c r="J431" i="19" s="1"/>
  <c r="J432" i="19" s="1"/>
  <c r="J433" i="19" s="1"/>
  <c r="J434" i="19" s="1"/>
  <c r="J436" i="19" s="1"/>
  <c r="J437" i="19" s="1"/>
  <c r="I67" i="19"/>
  <c r="K2" i="19"/>
  <c r="I3" i="19"/>
  <c r="F12" i="16"/>
  <c r="H12" i="16" s="1"/>
  <c r="I12" i="16" s="1"/>
  <c r="L9223" i="25" l="1"/>
  <c r="K9224" i="25"/>
  <c r="I9224" i="25" s="1"/>
  <c r="L7284" i="25"/>
  <c r="I7284" i="25"/>
  <c r="I7285" i="25" s="1"/>
  <c r="K66" i="19"/>
  <c r="I35" i="19"/>
  <c r="K35" i="19" s="1"/>
  <c r="K3" i="19"/>
  <c r="I4" i="19"/>
  <c r="K67" i="19"/>
  <c r="I68" i="19"/>
  <c r="E12" i="16"/>
  <c r="G12" i="16" s="1"/>
  <c r="L9224" i="25" l="1"/>
  <c r="K9226" i="25"/>
  <c r="I9226" i="25" s="1"/>
  <c r="I36" i="19"/>
  <c r="K36" i="19" s="1"/>
  <c r="K68" i="19"/>
  <c r="I69" i="19"/>
  <c r="I5" i="19"/>
  <c r="K4" i="19"/>
  <c r="L9226" i="25" l="1"/>
  <c r="K9227" i="25"/>
  <c r="I9227" i="25" s="1"/>
  <c r="I37" i="19"/>
  <c r="K37" i="19" s="1"/>
  <c r="K5" i="19"/>
  <c r="I6" i="19"/>
  <c r="K69" i="19"/>
  <c r="I70" i="19"/>
  <c r="V55" i="11"/>
  <c r="AE55" i="11" s="1"/>
  <c r="V31" i="11"/>
  <c r="AE31" i="11" s="1"/>
  <c r="V19" i="11"/>
  <c r="AE19" i="11" s="1"/>
  <c r="B62" i="11"/>
  <c r="K62" i="11" s="1"/>
  <c r="AC62" i="11" s="1"/>
  <c r="AL62" i="11" s="1"/>
  <c r="L9227" i="25" l="1"/>
  <c r="K9228" i="25"/>
  <c r="I9228" i="25" s="1"/>
  <c r="I62" i="11"/>
  <c r="AA62" i="11" s="1"/>
  <c r="AJ62" i="11" s="1"/>
  <c r="J62" i="11"/>
  <c r="AB62" i="11" s="1"/>
  <c r="AK62" i="11" s="1"/>
  <c r="D62" i="11"/>
  <c r="V62" i="11" s="1"/>
  <c r="AE62" i="11" s="1"/>
  <c r="E62" i="11"/>
  <c r="F62" i="11"/>
  <c r="C62" i="11"/>
  <c r="H62" i="11"/>
  <c r="Z62" i="11" s="1"/>
  <c r="AI62" i="11" s="1"/>
  <c r="G62" i="11"/>
  <c r="I38" i="19"/>
  <c r="K38" i="19" s="1"/>
  <c r="K70" i="19"/>
  <c r="I71" i="19"/>
  <c r="K6" i="19"/>
  <c r="I7" i="19"/>
  <c r="A62" i="11"/>
  <c r="V11" i="11"/>
  <c r="AE11" i="11" s="1"/>
  <c r="V47" i="11"/>
  <c r="AE47" i="11" s="1"/>
  <c r="V4" i="11"/>
  <c r="AE4" i="11" s="1"/>
  <c r="V46" i="11"/>
  <c r="AE46" i="11" s="1"/>
  <c r="V58" i="11"/>
  <c r="AE58" i="11" s="1"/>
  <c r="V5" i="11"/>
  <c r="AE5" i="11" s="1"/>
  <c r="V53" i="11"/>
  <c r="AE53" i="11" s="1"/>
  <c r="V56" i="11"/>
  <c r="AE56" i="11" s="1"/>
  <c r="V39" i="11"/>
  <c r="AE39" i="11" s="1"/>
  <c r="V51" i="11"/>
  <c r="AE51" i="11" s="1"/>
  <c r="V13" i="11"/>
  <c r="AE13" i="11" s="1"/>
  <c r="V25" i="11"/>
  <c r="AE25" i="11" s="1"/>
  <c r="V61" i="11"/>
  <c r="AE61" i="11" s="1"/>
  <c r="V9" i="11"/>
  <c r="AE9" i="11" s="1"/>
  <c r="V21" i="11"/>
  <c r="AE21" i="11" s="1"/>
  <c r="V33" i="11"/>
  <c r="AE33" i="11" s="1"/>
  <c r="V57" i="11"/>
  <c r="AE57" i="11" s="1"/>
  <c r="V32" i="11"/>
  <c r="AE32" i="11" s="1"/>
  <c r="V59" i="11"/>
  <c r="AE59" i="11" s="1"/>
  <c r="V43" i="11"/>
  <c r="AE43" i="11" s="1"/>
  <c r="V44" i="11"/>
  <c r="AE44" i="11" s="1"/>
  <c r="V52" i="11"/>
  <c r="AE52" i="11" s="1"/>
  <c r="V42" i="11"/>
  <c r="AE42" i="11" s="1"/>
  <c r="V26" i="11"/>
  <c r="AE26" i="11" s="1"/>
  <c r="V38" i="11"/>
  <c r="AE38" i="11" s="1"/>
  <c r="V50" i="11"/>
  <c r="AE50" i="11" s="1"/>
  <c r="V16" i="11"/>
  <c r="AE16" i="11" s="1"/>
  <c r="B63" i="11"/>
  <c r="K63" i="11" s="1"/>
  <c r="AC63" i="11" s="1"/>
  <c r="AL63" i="11" s="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32" i="11"/>
  <c r="L9228" i="25" l="1"/>
  <c r="K9230" i="25"/>
  <c r="I9230" i="25" s="1"/>
  <c r="I63" i="11"/>
  <c r="AA63" i="11" s="1"/>
  <c r="AJ63" i="11" s="1"/>
  <c r="J63" i="11"/>
  <c r="AB63" i="11" s="1"/>
  <c r="AK63" i="11" s="1"/>
  <c r="D63" i="11"/>
  <c r="V63" i="11" s="1"/>
  <c r="AE63" i="11" s="1"/>
  <c r="C63" i="11"/>
  <c r="E63" i="11"/>
  <c r="G63" i="11"/>
  <c r="F63" i="11"/>
  <c r="H63" i="11"/>
  <c r="Z63" i="11" s="1"/>
  <c r="AI63" i="11" s="1"/>
  <c r="I39" i="19"/>
  <c r="I435" i="19" s="1"/>
  <c r="I1095" i="19" s="1"/>
  <c r="K7" i="19"/>
  <c r="I8" i="19"/>
  <c r="K71" i="19"/>
  <c r="I72" i="19"/>
  <c r="B64" i="11"/>
  <c r="K64" i="11" s="1"/>
  <c r="AC64" i="11" s="1"/>
  <c r="AL64" i="11" s="1"/>
  <c r="A63" i="11"/>
  <c r="K1095" i="19" l="1"/>
  <c r="I1103" i="19"/>
  <c r="L9230" i="25"/>
  <c r="K9233" i="25"/>
  <c r="I9233" i="25" s="1"/>
  <c r="I64" i="11"/>
  <c r="AA64" i="11" s="1"/>
  <c r="AJ64" i="11" s="1"/>
  <c r="J64" i="11"/>
  <c r="AB64" i="11" s="1"/>
  <c r="AK64" i="11" s="1"/>
  <c r="F64" i="11"/>
  <c r="C64" i="11"/>
  <c r="G64" i="11"/>
  <c r="D64" i="11"/>
  <c r="V64" i="11" s="1"/>
  <c r="AE64" i="11" s="1"/>
  <c r="E64" i="11"/>
  <c r="H64" i="11"/>
  <c r="Z64" i="11" s="1"/>
  <c r="AI64" i="11" s="1"/>
  <c r="K435" i="19"/>
  <c r="K39" i="19"/>
  <c r="K72" i="19"/>
  <c r="I74" i="19"/>
  <c r="K8" i="19"/>
  <c r="I9" i="19"/>
  <c r="A64" i="11"/>
  <c r="B65" i="11"/>
  <c r="K65" i="11" s="1"/>
  <c r="AC65" i="11" s="1"/>
  <c r="AL65" i="11" s="1"/>
  <c r="K1103" i="19" l="1"/>
  <c r="I1112" i="19"/>
  <c r="L9233" i="25"/>
  <c r="K9234" i="25"/>
  <c r="I9234" i="25" s="1"/>
  <c r="I65" i="11"/>
  <c r="AA65" i="11" s="1"/>
  <c r="AJ65" i="11" s="1"/>
  <c r="J65" i="11"/>
  <c r="AB65" i="11" s="1"/>
  <c r="AK65" i="11" s="1"/>
  <c r="E65" i="11"/>
  <c r="H65" i="11"/>
  <c r="Z65" i="11" s="1"/>
  <c r="AI65" i="11" s="1"/>
  <c r="G65" i="11"/>
  <c r="C65" i="11"/>
  <c r="D65" i="11"/>
  <c r="V65" i="11" s="1"/>
  <c r="AE65" i="11" s="1"/>
  <c r="K9" i="19"/>
  <c r="I10" i="19"/>
  <c r="K74" i="19"/>
  <c r="I75" i="19"/>
  <c r="A65" i="11"/>
  <c r="B66" i="11"/>
  <c r="K66" i="11" s="1"/>
  <c r="AC66" i="11" s="1"/>
  <c r="AL66" i="11" s="1"/>
  <c r="K1112" i="19" l="1"/>
  <c r="B3" i="16"/>
  <c r="L9234" i="25"/>
  <c r="K9235" i="25"/>
  <c r="I9235" i="25" s="1"/>
  <c r="I66" i="11"/>
  <c r="AA66" i="11" s="1"/>
  <c r="AJ66" i="11" s="1"/>
  <c r="J66" i="11"/>
  <c r="AB66" i="11" s="1"/>
  <c r="AK66" i="11" s="1"/>
  <c r="D66" i="11"/>
  <c r="V66" i="11" s="1"/>
  <c r="AE66" i="11" s="1"/>
  <c r="E66" i="11"/>
  <c r="G66" i="11"/>
  <c r="C66" i="11"/>
  <c r="H66" i="11"/>
  <c r="Z66" i="11" s="1"/>
  <c r="AI66" i="11" s="1"/>
  <c r="F66" i="11"/>
  <c r="K75" i="19"/>
  <c r="I76" i="19"/>
  <c r="K10" i="19"/>
  <c r="I11" i="19"/>
  <c r="A66" i="11"/>
  <c r="B67" i="11"/>
  <c r="K67" i="11" s="1"/>
  <c r="AC67" i="11" s="1"/>
  <c r="AL67" i="11" s="1"/>
  <c r="L9235" i="25" l="1"/>
  <c r="K9236" i="25"/>
  <c r="I9236" i="25" s="1"/>
  <c r="I67" i="11"/>
  <c r="AA67" i="11" s="1"/>
  <c r="AJ67" i="11" s="1"/>
  <c r="J67" i="11"/>
  <c r="AB67" i="11" s="1"/>
  <c r="AK67" i="11" s="1"/>
  <c r="D67" i="11"/>
  <c r="V67" i="11" s="1"/>
  <c r="AE67" i="11" s="1"/>
  <c r="E67" i="11"/>
  <c r="C67" i="11"/>
  <c r="F67" i="11"/>
  <c r="G67" i="11"/>
  <c r="H67" i="11"/>
  <c r="K11" i="19"/>
  <c r="I12" i="19"/>
  <c r="K76" i="19"/>
  <c r="I77" i="19"/>
  <c r="A67" i="11"/>
  <c r="B68" i="11"/>
  <c r="K68" i="11" s="1"/>
  <c r="AC68" i="11" s="1"/>
  <c r="AL68" i="11" s="1"/>
  <c r="L9236" i="25" l="1"/>
  <c r="K9238" i="25"/>
  <c r="I9238" i="25" s="1"/>
  <c r="I68" i="11"/>
  <c r="AA68" i="11" s="1"/>
  <c r="AJ68" i="11" s="1"/>
  <c r="J68" i="11"/>
  <c r="AB68" i="11" s="1"/>
  <c r="AK68" i="11" s="1"/>
  <c r="E68" i="11"/>
  <c r="G68" i="11"/>
  <c r="H68" i="11"/>
  <c r="Z68" i="11" s="1"/>
  <c r="AI68" i="11" s="1"/>
  <c r="F68" i="11"/>
  <c r="D68" i="11"/>
  <c r="V68" i="11" s="1"/>
  <c r="AE68" i="11" s="1"/>
  <c r="C68" i="11"/>
  <c r="K77" i="19"/>
  <c r="I78" i="19"/>
  <c r="K12" i="19"/>
  <c r="I13" i="19"/>
  <c r="A68" i="11"/>
  <c r="B69" i="11"/>
  <c r="K69" i="11" s="1"/>
  <c r="AC69" i="11" s="1"/>
  <c r="AL69" i="11" s="1"/>
  <c r="L9238" i="25" l="1"/>
  <c r="K9239" i="25"/>
  <c r="I9239" i="25" s="1"/>
  <c r="I69" i="11"/>
  <c r="AA69" i="11" s="1"/>
  <c r="AJ69" i="11" s="1"/>
  <c r="J69" i="11"/>
  <c r="AB69" i="11" s="1"/>
  <c r="AK69" i="11" s="1"/>
  <c r="F69" i="11"/>
  <c r="G69" i="11"/>
  <c r="D69" i="11"/>
  <c r="V69" i="11" s="1"/>
  <c r="AE69" i="11" s="1"/>
  <c r="H69" i="11"/>
  <c r="Z69" i="11" s="1"/>
  <c r="AI69" i="11" s="1"/>
  <c r="C69" i="11"/>
  <c r="E69" i="11"/>
  <c r="K13" i="19"/>
  <c r="I14" i="19"/>
  <c r="K78" i="19"/>
  <c r="I79" i="19"/>
  <c r="A69" i="11"/>
  <c r="B70" i="11"/>
  <c r="K70" i="11" s="1"/>
  <c r="AC70" i="11" s="1"/>
  <c r="AL70" i="11" s="1"/>
  <c r="L9239" i="25" l="1"/>
  <c r="K9241" i="25"/>
  <c r="I9241" i="25" s="1"/>
  <c r="I70" i="11"/>
  <c r="AA70" i="11" s="1"/>
  <c r="AJ70" i="11" s="1"/>
  <c r="J70" i="11"/>
  <c r="AB70" i="11" s="1"/>
  <c r="AK70" i="11" s="1"/>
  <c r="D70" i="11"/>
  <c r="V70" i="11" s="1"/>
  <c r="AE70" i="11" s="1"/>
  <c r="E70" i="11"/>
  <c r="C70" i="11"/>
  <c r="F70" i="11"/>
  <c r="H70" i="11"/>
  <c r="Z70" i="11" s="1"/>
  <c r="AI70" i="11" s="1"/>
  <c r="G70" i="11"/>
  <c r="K79" i="19"/>
  <c r="I80" i="19"/>
  <c r="K14" i="19"/>
  <c r="I15" i="19"/>
  <c r="A70" i="11"/>
  <c r="B71" i="11"/>
  <c r="K71" i="11" s="1"/>
  <c r="AC71" i="11" s="1"/>
  <c r="AL71" i="11" s="1"/>
  <c r="L9241" i="25" l="1"/>
  <c r="K9243" i="25"/>
  <c r="I9243" i="25" s="1"/>
  <c r="I71" i="11"/>
  <c r="AA71" i="11" s="1"/>
  <c r="AJ71" i="11" s="1"/>
  <c r="J71" i="11"/>
  <c r="AB71" i="11" s="1"/>
  <c r="AK71" i="11" s="1"/>
  <c r="H71" i="11"/>
  <c r="Z71" i="11" s="1"/>
  <c r="AI71" i="11" s="1"/>
  <c r="D71" i="11"/>
  <c r="V71" i="11" s="1"/>
  <c r="AE71" i="11" s="1"/>
  <c r="F71" i="11"/>
  <c r="G71" i="11"/>
  <c r="E71" i="11"/>
  <c r="C71" i="11"/>
  <c r="K15" i="19"/>
  <c r="I16" i="19"/>
  <c r="K80" i="19"/>
  <c r="I81" i="19"/>
  <c r="B72" i="11"/>
  <c r="K72" i="11" s="1"/>
  <c r="AC72" i="11" s="1"/>
  <c r="AL72" i="11" s="1"/>
  <c r="A71" i="11"/>
  <c r="L9243" i="25" l="1"/>
  <c r="K9244" i="25"/>
  <c r="I9244" i="25" s="1"/>
  <c r="I72" i="11"/>
  <c r="AA72" i="11" s="1"/>
  <c r="AJ72" i="11" s="1"/>
  <c r="J72" i="11"/>
  <c r="AB72" i="11" s="1"/>
  <c r="AK72" i="11" s="1"/>
  <c r="D72" i="11"/>
  <c r="V72" i="11" s="1"/>
  <c r="AE72" i="11" s="1"/>
  <c r="E72" i="11"/>
  <c r="G72" i="11"/>
  <c r="C72" i="11"/>
  <c r="H72" i="11"/>
  <c r="Z72" i="11" s="1"/>
  <c r="AI72" i="11" s="1"/>
  <c r="F72" i="11"/>
  <c r="K81" i="19"/>
  <c r="I82" i="19"/>
  <c r="K16" i="19"/>
  <c r="I17" i="19"/>
  <c r="E3" i="16"/>
  <c r="A72" i="11"/>
  <c r="B73" i="11"/>
  <c r="K73" i="11" s="1"/>
  <c r="AC73" i="11" s="1"/>
  <c r="AL73" i="11" s="1"/>
  <c r="L9244" i="25" l="1"/>
  <c r="K9246" i="25"/>
  <c r="I9246" i="25" s="1"/>
  <c r="I73" i="11"/>
  <c r="AA73" i="11" s="1"/>
  <c r="AJ73" i="11" s="1"/>
  <c r="J73" i="11"/>
  <c r="AB73" i="11" s="1"/>
  <c r="AK73" i="11" s="1"/>
  <c r="H73" i="11"/>
  <c r="G73" i="11"/>
  <c r="D73" i="11"/>
  <c r="V73" i="11" s="1"/>
  <c r="AE73" i="11" s="1"/>
  <c r="C73" i="11"/>
  <c r="E73" i="11"/>
  <c r="F73" i="11"/>
  <c r="K82" i="19"/>
  <c r="I83" i="19"/>
  <c r="K17" i="19"/>
  <c r="I18" i="19"/>
  <c r="A73" i="11"/>
  <c r="B74" i="11"/>
  <c r="K74" i="11" s="1"/>
  <c r="AC74" i="11" s="1"/>
  <c r="AL74" i="11" s="1"/>
  <c r="L9246" i="25" l="1"/>
  <c r="K9247" i="25"/>
  <c r="I9247" i="25" s="1"/>
  <c r="I74" i="11"/>
  <c r="AA74" i="11" s="1"/>
  <c r="AJ74" i="11" s="1"/>
  <c r="J74" i="11"/>
  <c r="AB74" i="11" s="1"/>
  <c r="AK74" i="11" s="1"/>
  <c r="E74" i="11"/>
  <c r="F74" i="11"/>
  <c r="G74" i="11"/>
  <c r="D74" i="11"/>
  <c r="V74" i="11" s="1"/>
  <c r="AE74" i="11" s="1"/>
  <c r="H74" i="11"/>
  <c r="Z74" i="11" s="1"/>
  <c r="AI74" i="11" s="1"/>
  <c r="C74" i="11"/>
  <c r="K18" i="19"/>
  <c r="I19" i="19"/>
  <c r="K83" i="19"/>
  <c r="I84" i="19"/>
  <c r="B75" i="11"/>
  <c r="K75" i="11" s="1"/>
  <c r="AC75" i="11" s="1"/>
  <c r="AL75" i="11" s="1"/>
  <c r="A74" i="11"/>
  <c r="L9247" i="25" l="1"/>
  <c r="K9249" i="25"/>
  <c r="I9249" i="25" s="1"/>
  <c r="I75" i="11"/>
  <c r="AA75" i="11" s="1"/>
  <c r="AJ75" i="11" s="1"/>
  <c r="J75" i="11"/>
  <c r="AB75" i="11" s="1"/>
  <c r="AK75" i="11" s="1"/>
  <c r="C75" i="11"/>
  <c r="D75" i="11"/>
  <c r="V75" i="11" s="1"/>
  <c r="AE75" i="11" s="1"/>
  <c r="F75" i="11"/>
  <c r="E75" i="11"/>
  <c r="H75" i="11"/>
  <c r="Z75" i="11" s="1"/>
  <c r="AI75" i="11" s="1"/>
  <c r="G75" i="11"/>
  <c r="K19" i="19"/>
  <c r="I20" i="19"/>
  <c r="K84" i="19"/>
  <c r="I85" i="19"/>
  <c r="B76" i="11"/>
  <c r="K76" i="11" s="1"/>
  <c r="AC76" i="11" s="1"/>
  <c r="AL76" i="11" s="1"/>
  <c r="A75" i="11"/>
  <c r="L9249" i="25" l="1"/>
  <c r="K9253" i="25"/>
  <c r="I9253" i="25" s="1"/>
  <c r="I76" i="11"/>
  <c r="AA76" i="11" s="1"/>
  <c r="AJ76" i="11" s="1"/>
  <c r="J76" i="11"/>
  <c r="AB76" i="11" s="1"/>
  <c r="AK76" i="11" s="1"/>
  <c r="G76" i="11"/>
  <c r="C76" i="11"/>
  <c r="H76" i="11"/>
  <c r="Z76" i="11" s="1"/>
  <c r="AI76" i="11" s="1"/>
  <c r="D76" i="11"/>
  <c r="V76" i="11" s="1"/>
  <c r="AE76" i="11" s="1"/>
  <c r="F76" i="11"/>
  <c r="E76" i="11"/>
  <c r="K85" i="19"/>
  <c r="I86" i="19"/>
  <c r="K20" i="19"/>
  <c r="I21" i="19"/>
  <c r="B77" i="11"/>
  <c r="K77" i="11" s="1"/>
  <c r="AC77" i="11" s="1"/>
  <c r="AL77" i="11" s="1"/>
  <c r="A76" i="11"/>
  <c r="L9253" i="25" l="1"/>
  <c r="K9255" i="25"/>
  <c r="I9255" i="25" s="1"/>
  <c r="I77" i="11"/>
  <c r="AA77" i="11" s="1"/>
  <c r="AJ77" i="11" s="1"/>
  <c r="J77" i="11"/>
  <c r="AB77" i="11" s="1"/>
  <c r="AK77" i="11" s="1"/>
  <c r="D77" i="11"/>
  <c r="V77" i="11" s="1"/>
  <c r="AE77" i="11" s="1"/>
  <c r="F77" i="11"/>
  <c r="G77" i="11"/>
  <c r="E77" i="11"/>
  <c r="C77" i="11"/>
  <c r="H77" i="11"/>
  <c r="Z77" i="11" s="1"/>
  <c r="AI77" i="11" s="1"/>
  <c r="K86" i="19"/>
  <c r="I87" i="19"/>
  <c r="K21" i="19"/>
  <c r="I22" i="19"/>
  <c r="A77" i="11"/>
  <c r="B78" i="11"/>
  <c r="K78" i="11" s="1"/>
  <c r="AC78" i="11" s="1"/>
  <c r="AL78" i="11" s="1"/>
  <c r="L9255" i="25" l="1"/>
  <c r="K9256" i="25"/>
  <c r="I9256" i="25" s="1"/>
  <c r="I78" i="11"/>
  <c r="AA78" i="11" s="1"/>
  <c r="AJ78" i="11" s="1"/>
  <c r="J78" i="11"/>
  <c r="AB78" i="11" s="1"/>
  <c r="AK78" i="11" s="1"/>
  <c r="C78" i="11"/>
  <c r="E78" i="11"/>
  <c r="G78" i="11"/>
  <c r="F78" i="11"/>
  <c r="D78" i="11"/>
  <c r="V78" i="11" s="1"/>
  <c r="AE78" i="11" s="1"/>
  <c r="H78" i="11"/>
  <c r="Z78" i="11" s="1"/>
  <c r="AI78" i="11" s="1"/>
  <c r="K87" i="19"/>
  <c r="I88" i="19"/>
  <c r="K22" i="19"/>
  <c r="I23" i="19"/>
  <c r="A78" i="11"/>
  <c r="B79" i="11"/>
  <c r="K79" i="11" s="1"/>
  <c r="AC79" i="11" s="1"/>
  <c r="AL79" i="11" s="1"/>
  <c r="L9256" i="25" l="1"/>
  <c r="K9257" i="25"/>
  <c r="I9257" i="25" s="1"/>
  <c r="I79" i="11"/>
  <c r="AA79" i="11" s="1"/>
  <c r="AJ79" i="11" s="1"/>
  <c r="J79" i="11"/>
  <c r="AB79" i="11" s="1"/>
  <c r="AK79" i="11" s="1"/>
  <c r="D79" i="11"/>
  <c r="V79" i="11" s="1"/>
  <c r="AE79" i="11" s="1"/>
  <c r="E79" i="11"/>
  <c r="H79" i="11"/>
  <c r="G79" i="11"/>
  <c r="C79" i="11"/>
  <c r="F79" i="11"/>
  <c r="K23" i="19"/>
  <c r="I24" i="19"/>
  <c r="K88" i="19"/>
  <c r="I89" i="19"/>
  <c r="A79" i="11"/>
  <c r="B80" i="11"/>
  <c r="K80" i="11" s="1"/>
  <c r="AC80" i="11" s="1"/>
  <c r="AL80" i="11" s="1"/>
  <c r="L9257" i="25" l="1"/>
  <c r="K9258" i="25"/>
  <c r="I9258" i="25" s="1"/>
  <c r="I80" i="11"/>
  <c r="AA80" i="11" s="1"/>
  <c r="AJ80" i="11" s="1"/>
  <c r="J80" i="11"/>
  <c r="AB80" i="11" s="1"/>
  <c r="AK80" i="11" s="1"/>
  <c r="E80" i="11"/>
  <c r="F80" i="11"/>
  <c r="D80" i="11"/>
  <c r="V80" i="11" s="1"/>
  <c r="AE80" i="11" s="1"/>
  <c r="G80" i="11"/>
  <c r="C80" i="11"/>
  <c r="H80" i="11"/>
  <c r="Z80" i="11" s="1"/>
  <c r="AI80" i="11" s="1"/>
  <c r="K89" i="19"/>
  <c r="I90" i="19"/>
  <c r="K24" i="19"/>
  <c r="I25" i="19"/>
  <c r="A80" i="11"/>
  <c r="B81" i="11"/>
  <c r="K81" i="11" s="1"/>
  <c r="AC81" i="11" s="1"/>
  <c r="AL81" i="11" s="1"/>
  <c r="L9258" i="25" l="1"/>
  <c r="K9259" i="25"/>
  <c r="I9259" i="25" s="1"/>
  <c r="I81" i="11"/>
  <c r="AA81" i="11" s="1"/>
  <c r="AJ81" i="11" s="1"/>
  <c r="J81" i="11"/>
  <c r="AB81" i="11" s="1"/>
  <c r="AK81" i="11" s="1"/>
  <c r="F81" i="11"/>
  <c r="G81" i="11"/>
  <c r="D81" i="11"/>
  <c r="V81" i="11" s="1"/>
  <c r="AE81" i="11" s="1"/>
  <c r="E81" i="11"/>
  <c r="H81" i="11"/>
  <c r="Z81" i="11" s="1"/>
  <c r="AI81" i="11" s="1"/>
  <c r="C81" i="11"/>
  <c r="K25" i="19"/>
  <c r="I26" i="19"/>
  <c r="K90" i="19"/>
  <c r="I91" i="19"/>
  <c r="B82" i="11"/>
  <c r="K82" i="11" s="1"/>
  <c r="AC82" i="11" s="1"/>
  <c r="AL82" i="11" s="1"/>
  <c r="A81" i="11"/>
  <c r="L9259" i="25" l="1"/>
  <c r="K9260" i="25"/>
  <c r="I9260" i="25" s="1"/>
  <c r="I82" i="11"/>
  <c r="AA82" i="11" s="1"/>
  <c r="AJ82" i="11" s="1"/>
  <c r="J82" i="11"/>
  <c r="AB82" i="11" s="1"/>
  <c r="AK82" i="11" s="1"/>
  <c r="G82" i="11"/>
  <c r="H82" i="11"/>
  <c r="Z82" i="11" s="1"/>
  <c r="AI82" i="11" s="1"/>
  <c r="C82" i="11"/>
  <c r="D82" i="11"/>
  <c r="V82" i="11" s="1"/>
  <c r="AE82" i="11" s="1"/>
  <c r="F82" i="11"/>
  <c r="E82" i="11"/>
  <c r="K91" i="19"/>
  <c r="I92" i="19"/>
  <c r="K26" i="19"/>
  <c r="I27" i="19"/>
  <c r="B83" i="11"/>
  <c r="K83" i="11" s="1"/>
  <c r="AC83" i="11" s="1"/>
  <c r="AL83" i="11" s="1"/>
  <c r="A82" i="11"/>
  <c r="L9260" i="25" l="1"/>
  <c r="K9261" i="25"/>
  <c r="I9261" i="25" s="1"/>
  <c r="I83" i="11"/>
  <c r="AA83" i="11" s="1"/>
  <c r="AJ83" i="11" s="1"/>
  <c r="J83" i="11"/>
  <c r="AB83" i="11" s="1"/>
  <c r="AK83" i="11" s="1"/>
  <c r="H83" i="11"/>
  <c r="Z83" i="11" s="1"/>
  <c r="AI83" i="11" s="1"/>
  <c r="D83" i="11"/>
  <c r="V83" i="11" s="1"/>
  <c r="AE83" i="11" s="1"/>
  <c r="E83" i="11"/>
  <c r="F83" i="11"/>
  <c r="G83" i="11"/>
  <c r="C83" i="11"/>
  <c r="K27" i="19"/>
  <c r="I28" i="19"/>
  <c r="K92" i="19"/>
  <c r="I93" i="19"/>
  <c r="A83" i="11"/>
  <c r="B84" i="11"/>
  <c r="K84" i="11" s="1"/>
  <c r="AC84" i="11" s="1"/>
  <c r="AL84" i="11" s="1"/>
  <c r="L9261" i="25" l="1"/>
  <c r="K9262" i="25"/>
  <c r="I9262" i="25" s="1"/>
  <c r="I84" i="11"/>
  <c r="AA84" i="11" s="1"/>
  <c r="AJ84" i="11" s="1"/>
  <c r="J84" i="11"/>
  <c r="AB84" i="11" s="1"/>
  <c r="AK84" i="11" s="1"/>
  <c r="D84" i="11"/>
  <c r="V84" i="11" s="1"/>
  <c r="AE84" i="11" s="1"/>
  <c r="E84" i="11"/>
  <c r="H84" i="11"/>
  <c r="Z84" i="11" s="1"/>
  <c r="AI84" i="11" s="1"/>
  <c r="G84" i="11"/>
  <c r="F84" i="11"/>
  <c r="C84" i="11"/>
  <c r="K93" i="19"/>
  <c r="I104" i="19"/>
  <c r="K28" i="19"/>
  <c r="I29" i="19"/>
  <c r="A84" i="11"/>
  <c r="B85" i="11"/>
  <c r="K85" i="11" s="1"/>
  <c r="AC85" i="11" s="1"/>
  <c r="AL85" i="11" s="1"/>
  <c r="L9262" i="25" l="1"/>
  <c r="K9263" i="25"/>
  <c r="I9263" i="25" s="1"/>
  <c r="I85" i="11"/>
  <c r="AA85" i="11" s="1"/>
  <c r="AJ85" i="11" s="1"/>
  <c r="J85" i="11"/>
  <c r="AB85" i="11" s="1"/>
  <c r="AK85" i="11" s="1"/>
  <c r="F85" i="11"/>
  <c r="H85" i="11"/>
  <c r="Z85" i="11" s="1"/>
  <c r="AI85" i="11" s="1"/>
  <c r="G85" i="11"/>
  <c r="C85" i="11"/>
  <c r="D85" i="11"/>
  <c r="V85" i="11" s="1"/>
  <c r="AE85" i="11" s="1"/>
  <c r="E85" i="11"/>
  <c r="K29" i="19"/>
  <c r="I30" i="19"/>
  <c r="K104" i="19"/>
  <c r="I105" i="19"/>
  <c r="B86" i="11"/>
  <c r="K86" i="11" s="1"/>
  <c r="AC86" i="11" s="1"/>
  <c r="AL86" i="11" s="1"/>
  <c r="A85" i="11"/>
  <c r="L9263" i="25" l="1"/>
  <c r="K9268" i="25"/>
  <c r="I9268" i="25" s="1"/>
  <c r="I86" i="11"/>
  <c r="AA86" i="11" s="1"/>
  <c r="AJ86" i="11" s="1"/>
  <c r="J86" i="11"/>
  <c r="AB86" i="11" s="1"/>
  <c r="AK86" i="11" s="1"/>
  <c r="E86" i="11"/>
  <c r="F86" i="11"/>
  <c r="D86" i="11"/>
  <c r="V86" i="11" s="1"/>
  <c r="AE86" i="11" s="1"/>
  <c r="G86" i="11"/>
  <c r="H86" i="11"/>
  <c r="Z86" i="11" s="1"/>
  <c r="AI86" i="11" s="1"/>
  <c r="C86" i="11"/>
  <c r="K105" i="19"/>
  <c r="I106" i="19"/>
  <c r="K30" i="19"/>
  <c r="I31" i="19"/>
  <c r="A86" i="11"/>
  <c r="B87" i="11"/>
  <c r="K87" i="11" s="1"/>
  <c r="AC87" i="11" s="1"/>
  <c r="AL87" i="11" s="1"/>
  <c r="L9268" i="25" l="1"/>
  <c r="K9269" i="25"/>
  <c r="I9269" i="25" s="1"/>
  <c r="I87" i="11"/>
  <c r="AA87" i="11" s="1"/>
  <c r="AJ87" i="11" s="1"/>
  <c r="J87" i="11"/>
  <c r="AB87" i="11" s="1"/>
  <c r="AK87" i="11" s="1"/>
  <c r="D87" i="11"/>
  <c r="V87" i="11" s="1"/>
  <c r="AE87" i="11" s="1"/>
  <c r="E87" i="11"/>
  <c r="C87" i="11"/>
  <c r="F87" i="11"/>
  <c r="G87" i="11"/>
  <c r="H87" i="11"/>
  <c r="Z87" i="11" s="1"/>
  <c r="AI87" i="11" s="1"/>
  <c r="K31" i="19"/>
  <c r="I40" i="19"/>
  <c r="K106" i="19"/>
  <c r="I107" i="19"/>
  <c r="B88" i="11"/>
  <c r="K88" i="11" s="1"/>
  <c r="AC88" i="11" s="1"/>
  <c r="AL88" i="11" s="1"/>
  <c r="A87" i="11"/>
  <c r="L9269" i="25" l="1"/>
  <c r="K9271" i="25"/>
  <c r="I9271" i="25" s="1"/>
  <c r="I88" i="11"/>
  <c r="AA88" i="11" s="1"/>
  <c r="AJ88" i="11" s="1"/>
  <c r="J88" i="11"/>
  <c r="AB88" i="11" s="1"/>
  <c r="AK88" i="11" s="1"/>
  <c r="G88" i="11"/>
  <c r="C88" i="11"/>
  <c r="H88" i="11"/>
  <c r="Z88" i="11" s="1"/>
  <c r="AI88" i="11" s="1"/>
  <c r="E88" i="11"/>
  <c r="F88" i="11"/>
  <c r="D88" i="11"/>
  <c r="V88" i="11" s="1"/>
  <c r="AE88" i="11" s="1"/>
  <c r="K107" i="19"/>
  <c r="I108" i="19"/>
  <c r="K40" i="19"/>
  <c r="I41" i="19"/>
  <c r="B89" i="11"/>
  <c r="K89" i="11" s="1"/>
  <c r="AC89" i="11" s="1"/>
  <c r="AL89" i="11" s="1"/>
  <c r="A88" i="11"/>
  <c r="L9271" i="25" l="1"/>
  <c r="K9274" i="25"/>
  <c r="I9274" i="25" s="1"/>
  <c r="I89" i="11"/>
  <c r="AA89" i="11" s="1"/>
  <c r="AJ89" i="11" s="1"/>
  <c r="J89" i="11"/>
  <c r="AB89" i="11" s="1"/>
  <c r="AK89" i="11" s="1"/>
  <c r="C89" i="11"/>
  <c r="D89" i="11"/>
  <c r="V89" i="11" s="1"/>
  <c r="AE89" i="11" s="1"/>
  <c r="E89" i="11"/>
  <c r="F89" i="11"/>
  <c r="H89" i="11"/>
  <c r="Z89" i="11" s="1"/>
  <c r="AI89" i="11" s="1"/>
  <c r="G89" i="11"/>
  <c r="K41" i="19"/>
  <c r="I42" i="19"/>
  <c r="K108" i="19"/>
  <c r="I109" i="19"/>
  <c r="A89" i="11"/>
  <c r="B90" i="11"/>
  <c r="K90" i="11" s="1"/>
  <c r="AC90" i="11" s="1"/>
  <c r="AL90" i="11" s="1"/>
  <c r="L9274" i="25" l="1"/>
  <c r="K9275" i="25"/>
  <c r="I9275" i="25" s="1"/>
  <c r="I90" i="11"/>
  <c r="AA90" i="11" s="1"/>
  <c r="AJ90" i="11" s="1"/>
  <c r="J90" i="11"/>
  <c r="AB90" i="11" s="1"/>
  <c r="AK90" i="11" s="1"/>
  <c r="C90" i="11"/>
  <c r="H90" i="11"/>
  <c r="Z90" i="11" s="1"/>
  <c r="AI90" i="11" s="1"/>
  <c r="E90" i="11"/>
  <c r="D90" i="11"/>
  <c r="V90" i="11" s="1"/>
  <c r="AE90" i="11" s="1"/>
  <c r="F90" i="11"/>
  <c r="G90" i="11"/>
  <c r="K109" i="19"/>
  <c r="I110" i="19"/>
  <c r="K42" i="19"/>
  <c r="I43" i="19"/>
  <c r="B91" i="11"/>
  <c r="K91" i="11" s="1"/>
  <c r="AC91" i="11" s="1"/>
  <c r="AL91" i="11" s="1"/>
  <c r="A90" i="11"/>
  <c r="L9275" i="25" l="1"/>
  <c r="K9277" i="25"/>
  <c r="I9277" i="25" s="1"/>
  <c r="I91" i="11"/>
  <c r="AA91" i="11" s="1"/>
  <c r="AJ91" i="11" s="1"/>
  <c r="J91" i="11"/>
  <c r="AB91" i="11" s="1"/>
  <c r="AK91" i="11" s="1"/>
  <c r="D91" i="11"/>
  <c r="V91" i="11" s="1"/>
  <c r="AE91" i="11" s="1"/>
  <c r="E91" i="11"/>
  <c r="F91" i="11"/>
  <c r="H91" i="11"/>
  <c r="Z91" i="11" s="1"/>
  <c r="AI91" i="11" s="1"/>
  <c r="C91" i="11"/>
  <c r="G91" i="11"/>
  <c r="K43" i="19"/>
  <c r="I44" i="19"/>
  <c r="K110" i="19"/>
  <c r="I111" i="19"/>
  <c r="A91" i="11"/>
  <c r="B92" i="11"/>
  <c r="K92" i="11" s="1"/>
  <c r="AC92" i="11" s="1"/>
  <c r="AL92" i="11" s="1"/>
  <c r="L9277" i="25" l="1"/>
  <c r="K9293" i="25"/>
  <c r="I9293" i="25" s="1"/>
  <c r="I92" i="11"/>
  <c r="AA92" i="11" s="1"/>
  <c r="AJ92" i="11" s="1"/>
  <c r="J92" i="11"/>
  <c r="AB92" i="11" s="1"/>
  <c r="AK92" i="11" s="1"/>
  <c r="D92" i="11"/>
  <c r="V92" i="11" s="1"/>
  <c r="AE92" i="11" s="1"/>
  <c r="E92" i="11"/>
  <c r="G92" i="11"/>
  <c r="F92" i="11"/>
  <c r="C92" i="11"/>
  <c r="H92" i="11"/>
  <c r="Z92" i="11" s="1"/>
  <c r="AI92" i="11" s="1"/>
  <c r="K111" i="19"/>
  <c r="I112" i="19"/>
  <c r="K44" i="19"/>
  <c r="I45" i="19"/>
  <c r="B93" i="11"/>
  <c r="K93" i="11" s="1"/>
  <c r="AC93" i="11" s="1"/>
  <c r="AL93" i="11" s="1"/>
  <c r="A92" i="11"/>
  <c r="L9293" i="25" l="1"/>
  <c r="K9294" i="25"/>
  <c r="I9294" i="25" s="1"/>
  <c r="I93" i="11"/>
  <c r="AA93" i="11" s="1"/>
  <c r="AJ93" i="11" s="1"/>
  <c r="J93" i="11"/>
  <c r="AB93" i="11" s="1"/>
  <c r="AK93" i="11" s="1"/>
  <c r="F93" i="11"/>
  <c r="G93" i="11"/>
  <c r="C93" i="11"/>
  <c r="E93" i="11"/>
  <c r="D93" i="11"/>
  <c r="H93" i="11"/>
  <c r="Z93" i="11" s="1"/>
  <c r="AI93" i="11" s="1"/>
  <c r="K45" i="19"/>
  <c r="I46" i="19"/>
  <c r="K112" i="19"/>
  <c r="I113" i="19"/>
  <c r="B94" i="11"/>
  <c r="K94" i="11" s="1"/>
  <c r="AC94" i="11" s="1"/>
  <c r="AL94" i="11" s="1"/>
  <c r="A93" i="11"/>
  <c r="L9294" i="25" l="1"/>
  <c r="K9295" i="25"/>
  <c r="I9295" i="25" s="1"/>
  <c r="I94" i="11"/>
  <c r="AA94" i="11" s="1"/>
  <c r="AJ94" i="11" s="1"/>
  <c r="J94" i="11"/>
  <c r="AB94" i="11" s="1"/>
  <c r="AK94" i="11" s="1"/>
  <c r="E94" i="11"/>
  <c r="G94" i="11"/>
  <c r="H94" i="11"/>
  <c r="Z94" i="11" s="1"/>
  <c r="AI94" i="11" s="1"/>
  <c r="F94" i="11"/>
  <c r="D94" i="11"/>
  <c r="V94" i="11" s="1"/>
  <c r="AE94" i="11" s="1"/>
  <c r="C94" i="11"/>
  <c r="K113" i="19"/>
  <c r="I114" i="19"/>
  <c r="K46" i="19"/>
  <c r="I47" i="19"/>
  <c r="A94" i="11"/>
  <c r="B95" i="11"/>
  <c r="K95" i="11" s="1"/>
  <c r="AC95" i="11" s="1"/>
  <c r="AL95" i="11" s="1"/>
  <c r="V93" i="11"/>
  <c r="AE93" i="11" s="1"/>
  <c r="L9295" i="25" l="1"/>
  <c r="K9296" i="25"/>
  <c r="I9296" i="25" s="1"/>
  <c r="I95" i="11"/>
  <c r="AA95" i="11" s="1"/>
  <c r="AJ95" i="11" s="1"/>
  <c r="J95" i="11"/>
  <c r="AB95" i="11" s="1"/>
  <c r="AK95" i="11" s="1"/>
  <c r="H95" i="11"/>
  <c r="Z95" i="11" s="1"/>
  <c r="AI95" i="11" s="1"/>
  <c r="D95" i="11"/>
  <c r="V95" i="11" s="1"/>
  <c r="AE95" i="11" s="1"/>
  <c r="F95" i="11"/>
  <c r="C95" i="11"/>
  <c r="G95" i="11"/>
  <c r="E95" i="11"/>
  <c r="K47" i="19"/>
  <c r="I48" i="19"/>
  <c r="K114" i="19"/>
  <c r="I115" i="19"/>
  <c r="B96" i="11"/>
  <c r="K96" i="11" s="1"/>
  <c r="AC96" i="11" s="1"/>
  <c r="AL96" i="11" s="1"/>
  <c r="A95" i="11"/>
  <c r="L9296" i="25" l="1"/>
  <c r="K9297" i="25"/>
  <c r="I9297" i="25" s="1"/>
  <c r="I96" i="11"/>
  <c r="AA96" i="11" s="1"/>
  <c r="AJ96" i="11" s="1"/>
  <c r="J96" i="11"/>
  <c r="AB96" i="11" s="1"/>
  <c r="AK96" i="11" s="1"/>
  <c r="D96" i="11"/>
  <c r="V96" i="11" s="1"/>
  <c r="AE96" i="11" s="1"/>
  <c r="E96" i="11"/>
  <c r="C96" i="11"/>
  <c r="F96" i="11"/>
  <c r="H96" i="11"/>
  <c r="Z96" i="11" s="1"/>
  <c r="AI96" i="11" s="1"/>
  <c r="G96" i="11"/>
  <c r="B97" i="11"/>
  <c r="K97" i="11" s="1"/>
  <c r="AC97" i="11" s="1"/>
  <c r="AL97" i="11" s="1"/>
  <c r="K115" i="19"/>
  <c r="I116" i="19"/>
  <c r="K48" i="19"/>
  <c r="I49" i="19"/>
  <c r="A96" i="11"/>
  <c r="L9297" i="25" l="1"/>
  <c r="K9299" i="25"/>
  <c r="I9299" i="25" s="1"/>
  <c r="I97" i="11"/>
  <c r="AA97" i="11" s="1"/>
  <c r="AJ97" i="11" s="1"/>
  <c r="J97" i="11"/>
  <c r="AB97" i="11" s="1"/>
  <c r="AK97" i="11" s="1"/>
  <c r="D97" i="11"/>
  <c r="V97" i="11" s="1"/>
  <c r="AE97" i="11" s="1"/>
  <c r="F97" i="11"/>
  <c r="G97" i="11"/>
  <c r="E97" i="11"/>
  <c r="H97" i="11"/>
  <c r="Z97" i="11" s="1"/>
  <c r="AI97" i="11" s="1"/>
  <c r="C97" i="11"/>
  <c r="A97" i="11"/>
  <c r="B98" i="11"/>
  <c r="K98" i="11" s="1"/>
  <c r="AC98" i="11" s="1"/>
  <c r="AL98" i="11" s="1"/>
  <c r="K49" i="19"/>
  <c r="I50" i="19"/>
  <c r="K116" i="19"/>
  <c r="I117" i="19"/>
  <c r="L9299" i="25" l="1"/>
  <c r="K9300" i="25"/>
  <c r="I9300" i="25" s="1"/>
  <c r="I98" i="11"/>
  <c r="AA98" i="11" s="1"/>
  <c r="AJ98" i="11" s="1"/>
  <c r="J98" i="11"/>
  <c r="AB98" i="11" s="1"/>
  <c r="AK98" i="11" s="1"/>
  <c r="E98" i="11"/>
  <c r="F98" i="11"/>
  <c r="G98" i="11"/>
  <c r="D98" i="11"/>
  <c r="V98" i="11" s="1"/>
  <c r="AE98" i="11" s="1"/>
  <c r="H98" i="11"/>
  <c r="Z98" i="11" s="1"/>
  <c r="AI98" i="11" s="1"/>
  <c r="C98" i="11"/>
  <c r="A98" i="11"/>
  <c r="B99" i="11"/>
  <c r="K99" i="11" s="1"/>
  <c r="AC99" i="11" s="1"/>
  <c r="AL99" i="11" s="1"/>
  <c r="K117" i="19"/>
  <c r="I118" i="19"/>
  <c r="K50" i="19"/>
  <c r="I51" i="19"/>
  <c r="L9300" i="25" l="1"/>
  <c r="K9301" i="25"/>
  <c r="I9301" i="25" s="1"/>
  <c r="I99" i="11"/>
  <c r="AA99" i="11" s="1"/>
  <c r="AJ99" i="11" s="1"/>
  <c r="J99" i="11"/>
  <c r="AB99" i="11" s="1"/>
  <c r="AK99" i="11" s="1"/>
  <c r="H99" i="11"/>
  <c r="Z99" i="11" s="1"/>
  <c r="AI99" i="11" s="1"/>
  <c r="E99" i="11"/>
  <c r="D99" i="11"/>
  <c r="V99" i="11" s="1"/>
  <c r="AE99" i="11" s="1"/>
  <c r="G99" i="11"/>
  <c r="F99" i="11"/>
  <c r="C99" i="11"/>
  <c r="B100" i="11"/>
  <c r="K100" i="11" s="1"/>
  <c r="AC100" i="11" s="1"/>
  <c r="AL100" i="11" s="1"/>
  <c r="A99" i="11"/>
  <c r="K51" i="19"/>
  <c r="I52" i="19"/>
  <c r="K118" i="19"/>
  <c r="I119" i="19"/>
  <c r="L9301" i="25" l="1"/>
  <c r="K9303" i="25"/>
  <c r="I9303" i="25" s="1"/>
  <c r="I100" i="11"/>
  <c r="AA100" i="11" s="1"/>
  <c r="AJ100" i="11" s="1"/>
  <c r="J100" i="11"/>
  <c r="AB100" i="11" s="1"/>
  <c r="AK100" i="11" s="1"/>
  <c r="G100" i="11"/>
  <c r="C100" i="11"/>
  <c r="H100" i="11"/>
  <c r="Z100" i="11" s="1"/>
  <c r="AI100" i="11" s="1"/>
  <c r="D100" i="11"/>
  <c r="V100" i="11" s="1"/>
  <c r="AE100" i="11" s="1"/>
  <c r="E100" i="11"/>
  <c r="F100" i="11"/>
  <c r="A100" i="11"/>
  <c r="B101" i="11"/>
  <c r="K101" i="11" s="1"/>
  <c r="AC101" i="11" s="1"/>
  <c r="AL101" i="11" s="1"/>
  <c r="K119" i="19"/>
  <c r="I120" i="19"/>
  <c r="K52" i="19"/>
  <c r="I53" i="19"/>
  <c r="L9303" i="25" l="1"/>
  <c r="K9305" i="25"/>
  <c r="I9305" i="25" s="1"/>
  <c r="I101" i="11"/>
  <c r="AA101" i="11" s="1"/>
  <c r="AJ101" i="11" s="1"/>
  <c r="J101" i="11"/>
  <c r="AB101" i="11" s="1"/>
  <c r="AK101" i="11" s="1"/>
  <c r="D101" i="11"/>
  <c r="V101" i="11" s="1"/>
  <c r="AE101" i="11" s="1"/>
  <c r="F101" i="11"/>
  <c r="H101" i="11"/>
  <c r="Z101" i="11" s="1"/>
  <c r="AI101" i="11" s="1"/>
  <c r="G101" i="11"/>
  <c r="E101" i="11"/>
  <c r="C101" i="11"/>
  <c r="A101" i="11"/>
  <c r="B102" i="11"/>
  <c r="K102" i="11" s="1"/>
  <c r="AC102" i="11" s="1"/>
  <c r="AL102" i="11" s="1"/>
  <c r="K53" i="19"/>
  <c r="I54" i="19"/>
  <c r="K120" i="19"/>
  <c r="I121" i="19"/>
  <c r="L9305" i="25" l="1"/>
  <c r="K9306" i="25"/>
  <c r="I9306" i="25" s="1"/>
  <c r="I102" i="11"/>
  <c r="AA102" i="11" s="1"/>
  <c r="AJ102" i="11" s="1"/>
  <c r="J102" i="11"/>
  <c r="AB102" i="11" s="1"/>
  <c r="AK102" i="11" s="1"/>
  <c r="G102" i="11"/>
  <c r="C102" i="11"/>
  <c r="H102" i="11"/>
  <c r="Z102" i="11" s="1"/>
  <c r="AI102" i="11" s="1"/>
  <c r="D102" i="11"/>
  <c r="V102" i="11" s="1"/>
  <c r="AE102" i="11" s="1"/>
  <c r="E102" i="11"/>
  <c r="F102" i="11"/>
  <c r="B103" i="11"/>
  <c r="K103" i="11" s="1"/>
  <c r="AC103" i="11" s="1"/>
  <c r="AL103" i="11" s="1"/>
  <c r="A102" i="11"/>
  <c r="K121" i="19"/>
  <c r="I122" i="19"/>
  <c r="K54" i="19"/>
  <c r="I55" i="19"/>
  <c r="L9306" i="25" l="1"/>
  <c r="K9307" i="25"/>
  <c r="I9307" i="25" s="1"/>
  <c r="I103" i="11"/>
  <c r="AA103" i="11" s="1"/>
  <c r="AJ103" i="11" s="1"/>
  <c r="J103" i="11"/>
  <c r="AB103" i="11" s="1"/>
  <c r="AK103" i="11" s="1"/>
  <c r="D103" i="11"/>
  <c r="V103" i="11" s="1"/>
  <c r="AE103" i="11" s="1"/>
  <c r="E103" i="11"/>
  <c r="F103" i="11"/>
  <c r="C103" i="11"/>
  <c r="G103" i="11"/>
  <c r="H103" i="11"/>
  <c r="Z103" i="11" s="1"/>
  <c r="AI103" i="11" s="1"/>
  <c r="B104" i="11"/>
  <c r="K104" i="11" s="1"/>
  <c r="AC104" i="11" s="1"/>
  <c r="AL104" i="11" s="1"/>
  <c r="A103" i="11"/>
  <c r="K55" i="19"/>
  <c r="I56" i="19"/>
  <c r="K122" i="19"/>
  <c r="I123" i="19"/>
  <c r="L9307" i="25" l="1"/>
  <c r="K9308" i="25"/>
  <c r="I9308" i="25" s="1"/>
  <c r="I104" i="11"/>
  <c r="AA104" i="11" s="1"/>
  <c r="AJ104" i="11" s="1"/>
  <c r="J104" i="11"/>
  <c r="AB104" i="11" s="1"/>
  <c r="AK104" i="11" s="1"/>
  <c r="C104" i="11"/>
  <c r="E104" i="11"/>
  <c r="D104" i="11"/>
  <c r="V104" i="11" s="1"/>
  <c r="AE104" i="11" s="1"/>
  <c r="G104" i="11"/>
  <c r="F104" i="11"/>
  <c r="H104" i="11"/>
  <c r="Z104" i="11" s="1"/>
  <c r="AI104" i="11" s="1"/>
  <c r="B105" i="11"/>
  <c r="K105" i="11" s="1"/>
  <c r="AC105" i="11" s="1"/>
  <c r="AL105" i="11" s="1"/>
  <c r="A104" i="11"/>
  <c r="K123" i="19"/>
  <c r="I124" i="19"/>
  <c r="K56" i="19"/>
  <c r="I57" i="19"/>
  <c r="L9308" i="25" l="1"/>
  <c r="K9309" i="25"/>
  <c r="I9309" i="25" s="1"/>
  <c r="I105" i="11"/>
  <c r="AA105" i="11" s="1"/>
  <c r="AJ105" i="11" s="1"/>
  <c r="J105" i="11"/>
  <c r="AB105" i="11" s="1"/>
  <c r="AK105" i="11" s="1"/>
  <c r="F105" i="11"/>
  <c r="G105" i="11"/>
  <c r="H105" i="11"/>
  <c r="Z105" i="11" s="1"/>
  <c r="AI105" i="11" s="1"/>
  <c r="E105" i="11"/>
  <c r="D105" i="11"/>
  <c r="V105" i="11" s="1"/>
  <c r="AE105" i="11" s="1"/>
  <c r="C105" i="11"/>
  <c r="A105" i="11"/>
  <c r="B106" i="11"/>
  <c r="K106" i="11" s="1"/>
  <c r="AC106" i="11" s="1"/>
  <c r="AL106" i="11" s="1"/>
  <c r="K57" i="19"/>
  <c r="I58" i="19"/>
  <c r="K124" i="19"/>
  <c r="I125" i="19"/>
  <c r="L9309" i="25" l="1"/>
  <c r="K9311" i="25"/>
  <c r="I9311" i="25" s="1"/>
  <c r="I106" i="11"/>
  <c r="AA106" i="11" s="1"/>
  <c r="AJ106" i="11" s="1"/>
  <c r="J106" i="11"/>
  <c r="AB106" i="11" s="1"/>
  <c r="AK106" i="11" s="1"/>
  <c r="E106" i="11"/>
  <c r="F106" i="11"/>
  <c r="D106" i="11"/>
  <c r="V106" i="11" s="1"/>
  <c r="AE106" i="11" s="1"/>
  <c r="G106" i="11"/>
  <c r="C106" i="11"/>
  <c r="H106" i="11"/>
  <c r="Z106" i="11" s="1"/>
  <c r="AI106" i="11" s="1"/>
  <c r="A106" i="11"/>
  <c r="B107" i="11"/>
  <c r="K107" i="11" s="1"/>
  <c r="AC107" i="11" s="1"/>
  <c r="AL107" i="11" s="1"/>
  <c r="K125" i="19"/>
  <c r="I126" i="19"/>
  <c r="K58" i="19"/>
  <c r="I59" i="19"/>
  <c r="L9311" i="25" l="1"/>
  <c r="K9312" i="25"/>
  <c r="I9312" i="25" s="1"/>
  <c r="I107" i="11"/>
  <c r="AA107" i="11" s="1"/>
  <c r="AJ107" i="11" s="1"/>
  <c r="J107" i="11"/>
  <c r="AB107" i="11" s="1"/>
  <c r="AK107" i="11" s="1"/>
  <c r="A107" i="11"/>
  <c r="B108" i="11"/>
  <c r="K108" i="11" s="1"/>
  <c r="AC108" i="11" s="1"/>
  <c r="AL108" i="11" s="1"/>
  <c r="H107" i="11"/>
  <c r="Z107" i="11" s="1"/>
  <c r="AI107" i="11" s="1"/>
  <c r="D107" i="11"/>
  <c r="V107" i="11" s="1"/>
  <c r="AE107" i="11" s="1"/>
  <c r="F107" i="11"/>
  <c r="E107" i="11"/>
  <c r="G107" i="11"/>
  <c r="C107" i="11"/>
  <c r="K59" i="19"/>
  <c r="I60" i="19"/>
  <c r="K126" i="19"/>
  <c r="I127" i="19"/>
  <c r="L9312" i="25" l="1"/>
  <c r="K9313" i="25"/>
  <c r="I9313" i="25" s="1"/>
  <c r="I108" i="11"/>
  <c r="AA108" i="11" s="1"/>
  <c r="AJ108" i="11" s="1"/>
  <c r="J108" i="11"/>
  <c r="AB108" i="11" s="1"/>
  <c r="AK108" i="11" s="1"/>
  <c r="A108" i="11"/>
  <c r="E108" i="11"/>
  <c r="B109" i="11"/>
  <c r="F108" i="11"/>
  <c r="C108" i="11"/>
  <c r="H108" i="11"/>
  <c r="Z108" i="11" s="1"/>
  <c r="AI108" i="11" s="1"/>
  <c r="G108" i="11"/>
  <c r="D108" i="11"/>
  <c r="V108" i="11" s="1"/>
  <c r="AE108" i="11" s="1"/>
  <c r="K127" i="19"/>
  <c r="I133" i="19"/>
  <c r="K60" i="19"/>
  <c r="I61" i="19"/>
  <c r="F109" i="11" l="1"/>
  <c r="K109" i="11"/>
  <c r="AC109" i="11" s="1"/>
  <c r="AL109" i="11" s="1"/>
  <c r="B110" i="11"/>
  <c r="K110" i="11" s="1"/>
  <c r="AC110" i="11" s="1"/>
  <c r="AL110" i="11" s="1"/>
  <c r="E109" i="11"/>
  <c r="D109" i="11"/>
  <c r="V109" i="11" s="1"/>
  <c r="AE109" i="11" s="1"/>
  <c r="L9313" i="25"/>
  <c r="K9314" i="25"/>
  <c r="I9314" i="25" s="1"/>
  <c r="A109" i="11"/>
  <c r="I109" i="11"/>
  <c r="AA109" i="11" s="1"/>
  <c r="AJ109" i="11" s="1"/>
  <c r="J109" i="11"/>
  <c r="AB109" i="11" s="1"/>
  <c r="AK109" i="11" s="1"/>
  <c r="C109" i="11"/>
  <c r="I110" i="11"/>
  <c r="AA110" i="11" s="1"/>
  <c r="AJ110" i="11" s="1"/>
  <c r="J110" i="11"/>
  <c r="AB110" i="11" s="1"/>
  <c r="AK110" i="11" s="1"/>
  <c r="H109" i="11"/>
  <c r="Z109" i="11" s="1"/>
  <c r="AI109" i="11" s="1"/>
  <c r="G109" i="11"/>
  <c r="E110" i="11"/>
  <c r="F110" i="11"/>
  <c r="C110" i="11"/>
  <c r="D110" i="11"/>
  <c r="V110" i="11" s="1"/>
  <c r="AE110" i="11" s="1"/>
  <c r="H110" i="11"/>
  <c r="Z110" i="11" s="1"/>
  <c r="AI110" i="11" s="1"/>
  <c r="G110" i="11"/>
  <c r="K61" i="19"/>
  <c r="I62" i="19"/>
  <c r="K133" i="19"/>
  <c r="I134" i="19"/>
  <c r="B111" i="11"/>
  <c r="K111" i="11" s="1"/>
  <c r="AC111" i="11" s="1"/>
  <c r="AL111" i="11" s="1"/>
  <c r="A110" i="11"/>
  <c r="L9314" i="25" l="1"/>
  <c r="K9315" i="25"/>
  <c r="I9315" i="25" s="1"/>
  <c r="I111" i="11"/>
  <c r="AA111" i="11" s="1"/>
  <c r="AJ111" i="11" s="1"/>
  <c r="J111" i="11"/>
  <c r="AB111" i="11" s="1"/>
  <c r="AK111" i="11" s="1"/>
  <c r="F111" i="11"/>
  <c r="G111" i="11"/>
  <c r="H111" i="11"/>
  <c r="Z111" i="11" s="1"/>
  <c r="AI111" i="11" s="1"/>
  <c r="C111" i="11"/>
  <c r="D111" i="11"/>
  <c r="V111" i="11" s="1"/>
  <c r="AE111" i="11" s="1"/>
  <c r="E111" i="11"/>
  <c r="K134" i="19"/>
  <c r="I135" i="19"/>
  <c r="K62" i="19"/>
  <c r="I63" i="19"/>
  <c r="B112" i="11"/>
  <c r="K112" i="11" s="1"/>
  <c r="AC112" i="11" s="1"/>
  <c r="AL112" i="11" s="1"/>
  <c r="A111" i="11"/>
  <c r="L9315" i="25" l="1"/>
  <c r="K9316" i="25"/>
  <c r="I9316" i="25" s="1"/>
  <c r="I112" i="11"/>
  <c r="AA112" i="11" s="1"/>
  <c r="AJ112" i="11" s="1"/>
  <c r="J112" i="11"/>
  <c r="AB112" i="11" s="1"/>
  <c r="AK112" i="11" s="1"/>
  <c r="G112" i="11"/>
  <c r="C112" i="11"/>
  <c r="H112" i="11"/>
  <c r="Z112" i="11" s="1"/>
  <c r="AI112" i="11" s="1"/>
  <c r="D112" i="11"/>
  <c r="V112" i="11" s="1"/>
  <c r="AE112" i="11" s="1"/>
  <c r="E112" i="11"/>
  <c r="F112" i="11"/>
  <c r="K63" i="19"/>
  <c r="I64" i="19"/>
  <c r="K135" i="19"/>
  <c r="I136" i="19"/>
  <c r="B113" i="11"/>
  <c r="K113" i="11" s="1"/>
  <c r="AC113" i="11" s="1"/>
  <c r="AL113" i="11" s="1"/>
  <c r="A112" i="11"/>
  <c r="L9316" i="25" l="1"/>
  <c r="K9317" i="25"/>
  <c r="I9317" i="25" s="1"/>
  <c r="I113" i="11"/>
  <c r="AA113" i="11" s="1"/>
  <c r="AJ113" i="11" s="1"/>
  <c r="J113" i="11"/>
  <c r="AB113" i="11" s="1"/>
  <c r="AK113" i="11" s="1"/>
  <c r="D113" i="11"/>
  <c r="V113" i="11" s="1"/>
  <c r="AE113" i="11" s="1"/>
  <c r="F113" i="11"/>
  <c r="C113" i="11"/>
  <c r="E113" i="11"/>
  <c r="G113" i="11"/>
  <c r="H113" i="11"/>
  <c r="Z113" i="11" s="1"/>
  <c r="AI113" i="11" s="1"/>
  <c r="K136" i="19"/>
  <c r="I137" i="19"/>
  <c r="K64" i="19"/>
  <c r="I73" i="19"/>
  <c r="B114" i="11"/>
  <c r="K114" i="11" s="1"/>
  <c r="AC114" i="11" s="1"/>
  <c r="AL114" i="11" s="1"/>
  <c r="A113" i="11"/>
  <c r="L9317" i="25" l="1"/>
  <c r="K9318" i="25"/>
  <c r="I9318" i="25" s="1"/>
  <c r="I114" i="11"/>
  <c r="AA114" i="11" s="1"/>
  <c r="AJ114" i="11" s="1"/>
  <c r="J114" i="11"/>
  <c r="AB114" i="11" s="1"/>
  <c r="AK114" i="11" s="1"/>
  <c r="E114" i="11"/>
  <c r="H114" i="11"/>
  <c r="Z114" i="11" s="1"/>
  <c r="AI114" i="11" s="1"/>
  <c r="F114" i="11"/>
  <c r="G114" i="11"/>
  <c r="C114" i="11"/>
  <c r="D114" i="11"/>
  <c r="V114" i="11" s="1"/>
  <c r="AE114" i="11" s="1"/>
  <c r="K73" i="19"/>
  <c r="I94" i="19"/>
  <c r="K137" i="19"/>
  <c r="I138" i="19"/>
  <c r="A114" i="11"/>
  <c r="B115" i="11"/>
  <c r="K115" i="11" s="1"/>
  <c r="AC115" i="11" s="1"/>
  <c r="AL115" i="11" s="1"/>
  <c r="L9318" i="25" l="1"/>
  <c r="K9320" i="25"/>
  <c r="I9320" i="25" s="1"/>
  <c r="I115" i="11"/>
  <c r="AA115" i="11" s="1"/>
  <c r="AJ115" i="11" s="1"/>
  <c r="J115" i="11"/>
  <c r="AB115" i="11" s="1"/>
  <c r="AK115" i="11" s="1"/>
  <c r="D115" i="11"/>
  <c r="V115" i="11" s="1"/>
  <c r="AE115" i="11" s="1"/>
  <c r="E115" i="11"/>
  <c r="C115" i="11"/>
  <c r="F115" i="11"/>
  <c r="H115" i="11"/>
  <c r="Z115" i="11" s="1"/>
  <c r="AI115" i="11" s="1"/>
  <c r="G115" i="11"/>
  <c r="K138" i="19"/>
  <c r="I139" i="19"/>
  <c r="K94" i="19"/>
  <c r="I95" i="19"/>
  <c r="A115" i="11"/>
  <c r="B116" i="11"/>
  <c r="K116" i="11" s="1"/>
  <c r="AC116" i="11" s="1"/>
  <c r="AL116" i="11" s="1"/>
  <c r="L9320" i="25" l="1"/>
  <c r="K9323" i="25"/>
  <c r="I9323" i="25" s="1"/>
  <c r="I116" i="11"/>
  <c r="AA116" i="11" s="1"/>
  <c r="AJ116" i="11" s="1"/>
  <c r="J116" i="11"/>
  <c r="AB116" i="11" s="1"/>
  <c r="AK116" i="11" s="1"/>
  <c r="C116" i="11"/>
  <c r="F116" i="11"/>
  <c r="D116" i="11"/>
  <c r="V116" i="11" s="1"/>
  <c r="AE116" i="11" s="1"/>
  <c r="E116" i="11"/>
  <c r="H116" i="11"/>
  <c r="Z116" i="11" s="1"/>
  <c r="AI116" i="11" s="1"/>
  <c r="G116" i="11"/>
  <c r="K95" i="19"/>
  <c r="I96" i="19"/>
  <c r="K139" i="19"/>
  <c r="I140" i="19"/>
  <c r="B117" i="11"/>
  <c r="K117" i="11" s="1"/>
  <c r="AC117" i="11" s="1"/>
  <c r="AL117" i="11" s="1"/>
  <c r="A116" i="11"/>
  <c r="L9323" i="25" l="1"/>
  <c r="K9326" i="25"/>
  <c r="I9326" i="25" s="1"/>
  <c r="I117" i="11"/>
  <c r="AA117" i="11" s="1"/>
  <c r="AJ117" i="11" s="1"/>
  <c r="J117" i="11"/>
  <c r="AB117" i="11" s="1"/>
  <c r="AK117" i="11" s="1"/>
  <c r="F117" i="11"/>
  <c r="G117" i="11"/>
  <c r="D117" i="11"/>
  <c r="V117" i="11" s="1"/>
  <c r="AE117" i="11" s="1"/>
  <c r="H117" i="11"/>
  <c r="Z117" i="11" s="1"/>
  <c r="AI117" i="11" s="1"/>
  <c r="C117" i="11"/>
  <c r="E117" i="11"/>
  <c r="K140" i="19"/>
  <c r="I141" i="19"/>
  <c r="K96" i="19"/>
  <c r="I97" i="19"/>
  <c r="A117" i="11"/>
  <c r="B118" i="11"/>
  <c r="K118" i="11" s="1"/>
  <c r="AC118" i="11" s="1"/>
  <c r="AL118" i="11" s="1"/>
  <c r="L9326" i="25" l="1"/>
  <c r="K9328" i="25"/>
  <c r="I9328" i="25" s="1"/>
  <c r="I118" i="11"/>
  <c r="AA118" i="11" s="1"/>
  <c r="AJ118" i="11" s="1"/>
  <c r="J118" i="11"/>
  <c r="AB118" i="11" s="1"/>
  <c r="AK118" i="11" s="1"/>
  <c r="D118" i="11"/>
  <c r="V118" i="11" s="1"/>
  <c r="AE118" i="11" s="1"/>
  <c r="E118" i="11"/>
  <c r="G118" i="11"/>
  <c r="H118" i="11"/>
  <c r="Z118" i="11" s="1"/>
  <c r="AI118" i="11" s="1"/>
  <c r="C118" i="11"/>
  <c r="F118" i="11"/>
  <c r="K97" i="19"/>
  <c r="I98" i="19"/>
  <c r="K141" i="19"/>
  <c r="I142" i="19"/>
  <c r="A118" i="11"/>
  <c r="B119" i="11"/>
  <c r="K119" i="11" s="1"/>
  <c r="AC119" i="11" s="1"/>
  <c r="AL119" i="11" s="1"/>
  <c r="L9328" i="25" l="1"/>
  <c r="K9330" i="25"/>
  <c r="I9330" i="25" s="1"/>
  <c r="I119" i="11"/>
  <c r="AA119" i="11" s="1"/>
  <c r="AJ119" i="11" s="1"/>
  <c r="J119" i="11"/>
  <c r="AB119" i="11" s="1"/>
  <c r="AK119" i="11" s="1"/>
  <c r="H119" i="11"/>
  <c r="Z119" i="11" s="1"/>
  <c r="AI119" i="11" s="1"/>
  <c r="C119" i="11"/>
  <c r="G119" i="11"/>
  <c r="D119" i="11"/>
  <c r="V119" i="11" s="1"/>
  <c r="AE119" i="11" s="1"/>
  <c r="E119" i="11"/>
  <c r="F119" i="11"/>
  <c r="K142" i="19"/>
  <c r="I143" i="19"/>
  <c r="K98" i="19"/>
  <c r="I99" i="19"/>
  <c r="A119" i="11"/>
  <c r="B120" i="11"/>
  <c r="K120" i="11" s="1"/>
  <c r="AC120" i="11" s="1"/>
  <c r="AL120" i="11" s="1"/>
  <c r="L9330" i="25" l="1"/>
  <c r="K9332" i="25"/>
  <c r="I9332" i="25" s="1"/>
  <c r="I120" i="11"/>
  <c r="AA120" i="11" s="1"/>
  <c r="AJ120" i="11" s="1"/>
  <c r="J120" i="11"/>
  <c r="AB120" i="11" s="1"/>
  <c r="AK120" i="11" s="1"/>
  <c r="D120" i="11"/>
  <c r="V120" i="11" s="1"/>
  <c r="AE120" i="11" s="1"/>
  <c r="E120" i="11"/>
  <c r="H120" i="11"/>
  <c r="Z120" i="11" s="1"/>
  <c r="AI120" i="11" s="1"/>
  <c r="F120" i="11"/>
  <c r="G120" i="11"/>
  <c r="C120" i="11"/>
  <c r="K99" i="19"/>
  <c r="I100" i="19"/>
  <c r="K143" i="19"/>
  <c r="I144" i="19"/>
  <c r="B121" i="11"/>
  <c r="K121" i="11" s="1"/>
  <c r="AC121" i="11" s="1"/>
  <c r="AL121" i="11" s="1"/>
  <c r="A120" i="11"/>
  <c r="L9332" i="25" l="1"/>
  <c r="K9333" i="25"/>
  <c r="I9333" i="25" s="1"/>
  <c r="I121" i="11"/>
  <c r="AA121" i="11" s="1"/>
  <c r="AJ121" i="11" s="1"/>
  <c r="J121" i="11"/>
  <c r="AB121" i="11" s="1"/>
  <c r="AK121" i="11" s="1"/>
  <c r="D121" i="11"/>
  <c r="V121" i="11" s="1"/>
  <c r="AE121" i="11" s="1"/>
  <c r="F121" i="11"/>
  <c r="C121" i="11"/>
  <c r="E121" i="11"/>
  <c r="H121" i="11"/>
  <c r="Z121" i="11" s="1"/>
  <c r="AI121" i="11" s="1"/>
  <c r="G121" i="11"/>
  <c r="K144" i="19"/>
  <c r="I145" i="19"/>
  <c r="K100" i="19"/>
  <c r="I101" i="19"/>
  <c r="B122" i="11"/>
  <c r="K122" i="11" s="1"/>
  <c r="AC122" i="11" s="1"/>
  <c r="AL122" i="11" s="1"/>
  <c r="A121" i="11"/>
  <c r="L9333" i="25" l="1"/>
  <c r="K9334" i="25"/>
  <c r="I9334" i="25" s="1"/>
  <c r="I122" i="11"/>
  <c r="AA122" i="11" s="1"/>
  <c r="AJ122" i="11" s="1"/>
  <c r="J122" i="11"/>
  <c r="AB122" i="11" s="1"/>
  <c r="AK122" i="11" s="1"/>
  <c r="E122" i="11"/>
  <c r="F122" i="11"/>
  <c r="D122" i="11"/>
  <c r="V122" i="11" s="1"/>
  <c r="AE122" i="11" s="1"/>
  <c r="G122" i="11"/>
  <c r="H122" i="11"/>
  <c r="Z122" i="11" s="1"/>
  <c r="AI122" i="11" s="1"/>
  <c r="C122" i="11"/>
  <c r="K101" i="19"/>
  <c r="I102" i="19"/>
  <c r="K145" i="19"/>
  <c r="I151" i="19"/>
  <c r="B123" i="11"/>
  <c r="K123" i="11" s="1"/>
  <c r="AC123" i="11" s="1"/>
  <c r="AL123" i="11" s="1"/>
  <c r="A122" i="11"/>
  <c r="L9334" i="25" l="1"/>
  <c r="K9335" i="25"/>
  <c r="I9335" i="25" s="1"/>
  <c r="I123" i="11"/>
  <c r="AA123" i="11" s="1"/>
  <c r="AJ123" i="11" s="1"/>
  <c r="J123" i="11"/>
  <c r="AB123" i="11" s="1"/>
  <c r="AK123" i="11" s="1"/>
  <c r="D123" i="11"/>
  <c r="V123" i="11" s="1"/>
  <c r="AE123" i="11" s="1"/>
  <c r="E123" i="11"/>
  <c r="F123" i="11"/>
  <c r="G123" i="11"/>
  <c r="H123" i="11"/>
  <c r="Z123" i="11" s="1"/>
  <c r="AI123" i="11" s="1"/>
  <c r="C123" i="11"/>
  <c r="K151" i="19"/>
  <c r="I152" i="19"/>
  <c r="K102" i="19"/>
  <c r="I103" i="19"/>
  <c r="B124" i="11"/>
  <c r="K124" i="11" s="1"/>
  <c r="AC124" i="11" s="1"/>
  <c r="AL124" i="11" s="1"/>
  <c r="A123" i="11"/>
  <c r="L9335" i="25" l="1"/>
  <c r="K9336" i="25"/>
  <c r="I9336" i="25" s="1"/>
  <c r="I124" i="11"/>
  <c r="AA124" i="11" s="1"/>
  <c r="AJ124" i="11" s="1"/>
  <c r="J124" i="11"/>
  <c r="AB124" i="11" s="1"/>
  <c r="AK124" i="11" s="1"/>
  <c r="G124" i="11"/>
  <c r="C124" i="11"/>
  <c r="H124" i="11"/>
  <c r="Z124" i="11" s="1"/>
  <c r="AI124" i="11" s="1"/>
  <c r="E124" i="11"/>
  <c r="F124" i="11"/>
  <c r="D124" i="11"/>
  <c r="V124" i="11" s="1"/>
  <c r="AE124" i="11" s="1"/>
  <c r="K103" i="19"/>
  <c r="I128" i="19"/>
  <c r="K152" i="19"/>
  <c r="I153" i="19"/>
  <c r="B125" i="11"/>
  <c r="K125" i="11" s="1"/>
  <c r="AC125" i="11" s="1"/>
  <c r="AL125" i="11" s="1"/>
  <c r="A124" i="11"/>
  <c r="L9336" i="25" l="1"/>
  <c r="K9339" i="25"/>
  <c r="I9339" i="25" s="1"/>
  <c r="I125" i="11"/>
  <c r="AA125" i="11" s="1"/>
  <c r="AJ125" i="11" s="1"/>
  <c r="J125" i="11"/>
  <c r="AB125" i="11" s="1"/>
  <c r="AK125" i="11" s="1"/>
  <c r="H125" i="11"/>
  <c r="Z125" i="11" s="1"/>
  <c r="AI125" i="11" s="1"/>
  <c r="D125" i="11"/>
  <c r="V125" i="11" s="1"/>
  <c r="AE125" i="11" s="1"/>
  <c r="G125" i="11"/>
  <c r="C125" i="11"/>
  <c r="E125" i="11"/>
  <c r="F125" i="11"/>
  <c r="K153" i="19"/>
  <c r="I154" i="19"/>
  <c r="K128" i="19"/>
  <c r="I129" i="19"/>
  <c r="A125" i="11"/>
  <c r="B126" i="11"/>
  <c r="K126" i="11" s="1"/>
  <c r="AC126" i="11" s="1"/>
  <c r="AL126" i="11" s="1"/>
  <c r="L9339" i="25" l="1"/>
  <c r="K9340" i="25"/>
  <c r="I9340" i="25" s="1"/>
  <c r="I126" i="11"/>
  <c r="AA126" i="11" s="1"/>
  <c r="AJ126" i="11" s="1"/>
  <c r="J126" i="11"/>
  <c r="AB126" i="11" s="1"/>
  <c r="AK126" i="11" s="1"/>
  <c r="E126" i="11"/>
  <c r="D126" i="11"/>
  <c r="V126" i="11" s="1"/>
  <c r="AE126" i="11" s="1"/>
  <c r="F126" i="11"/>
  <c r="G126" i="11"/>
  <c r="H126" i="11"/>
  <c r="Z126" i="11" s="1"/>
  <c r="AI126" i="11" s="1"/>
  <c r="C126" i="11"/>
  <c r="K129" i="19"/>
  <c r="I130" i="19"/>
  <c r="K154" i="19"/>
  <c r="I155" i="19"/>
  <c r="B127" i="11"/>
  <c r="K127" i="11" s="1"/>
  <c r="AC127" i="11" s="1"/>
  <c r="AL127" i="11" s="1"/>
  <c r="A126" i="11"/>
  <c r="L9340" i="25" l="1"/>
  <c r="K9341" i="25"/>
  <c r="I9341" i="25" s="1"/>
  <c r="I127" i="11"/>
  <c r="AA127" i="11" s="1"/>
  <c r="AJ127" i="11" s="1"/>
  <c r="J127" i="11"/>
  <c r="AB127" i="11" s="1"/>
  <c r="AK127" i="11" s="1"/>
  <c r="D127" i="11"/>
  <c r="V127" i="11" s="1"/>
  <c r="AE127" i="11" s="1"/>
  <c r="E127" i="11"/>
  <c r="F127" i="11"/>
  <c r="G127" i="11"/>
  <c r="H127" i="11"/>
  <c r="Z127" i="11" s="1"/>
  <c r="AI127" i="11" s="1"/>
  <c r="C127" i="11"/>
  <c r="K155" i="19"/>
  <c r="I156" i="19"/>
  <c r="K130" i="19"/>
  <c r="I131" i="19"/>
  <c r="B128" i="11"/>
  <c r="K128" i="11" s="1"/>
  <c r="AC128" i="11" s="1"/>
  <c r="AL128" i="11" s="1"/>
  <c r="A127" i="11"/>
  <c r="L9341" i="25" l="1"/>
  <c r="K9343" i="25"/>
  <c r="I9343" i="25" s="1"/>
  <c r="I128" i="11"/>
  <c r="AA128" i="11" s="1"/>
  <c r="AJ128" i="11" s="1"/>
  <c r="J128" i="11"/>
  <c r="AB128" i="11" s="1"/>
  <c r="AK128" i="11" s="1"/>
  <c r="G128" i="11"/>
  <c r="C128" i="11"/>
  <c r="H128" i="11"/>
  <c r="Z128" i="11" s="1"/>
  <c r="AI128" i="11" s="1"/>
  <c r="D128" i="11"/>
  <c r="V128" i="11" s="1"/>
  <c r="AE128" i="11" s="1"/>
  <c r="F128" i="11"/>
  <c r="E128" i="11"/>
  <c r="K131" i="19"/>
  <c r="I132" i="19"/>
  <c r="K156" i="19"/>
  <c r="I157" i="19"/>
  <c r="B129" i="11"/>
  <c r="K129" i="11" s="1"/>
  <c r="AC129" i="11" s="1"/>
  <c r="AL129" i="11" s="1"/>
  <c r="A128" i="11"/>
  <c r="L9343" i="25" l="1"/>
  <c r="K9344" i="25"/>
  <c r="I9344" i="25" s="1"/>
  <c r="I129" i="11"/>
  <c r="AA129" i="11" s="1"/>
  <c r="AJ129" i="11" s="1"/>
  <c r="J129" i="11"/>
  <c r="AB129" i="11" s="1"/>
  <c r="AK129" i="11" s="1"/>
  <c r="F129" i="11"/>
  <c r="G129" i="11"/>
  <c r="C129" i="11"/>
  <c r="D129" i="11"/>
  <c r="V129" i="11" s="1"/>
  <c r="AE129" i="11" s="1"/>
  <c r="E129" i="11"/>
  <c r="H129" i="11"/>
  <c r="Z129" i="11" s="1"/>
  <c r="AI129" i="11" s="1"/>
  <c r="K157" i="19"/>
  <c r="I158" i="19"/>
  <c r="K132" i="19"/>
  <c r="I146" i="19"/>
  <c r="A129" i="11"/>
  <c r="B130" i="11"/>
  <c r="K130" i="11" s="1"/>
  <c r="AC130" i="11" s="1"/>
  <c r="AL130" i="11" s="1"/>
  <c r="L9344" i="25" l="1"/>
  <c r="K9346" i="25"/>
  <c r="I9346" i="25" s="1"/>
  <c r="I130" i="11"/>
  <c r="AA130" i="11" s="1"/>
  <c r="AJ130" i="11" s="1"/>
  <c r="J130" i="11"/>
  <c r="AB130" i="11" s="1"/>
  <c r="AK130" i="11" s="1"/>
  <c r="C130" i="11"/>
  <c r="E130" i="11"/>
  <c r="G130" i="11"/>
  <c r="F130" i="11"/>
  <c r="D130" i="11"/>
  <c r="V130" i="11" s="1"/>
  <c r="AE130" i="11" s="1"/>
  <c r="H130" i="11"/>
  <c r="Z130" i="11" s="1"/>
  <c r="AI130" i="11" s="1"/>
  <c r="K146" i="19"/>
  <c r="I147" i="19"/>
  <c r="K158" i="19"/>
  <c r="I159" i="19"/>
  <c r="B131" i="11"/>
  <c r="K131" i="11" s="1"/>
  <c r="AC131" i="11" s="1"/>
  <c r="AL131" i="11" s="1"/>
  <c r="A130" i="11"/>
  <c r="L9346" i="25" l="1"/>
  <c r="K9347" i="25"/>
  <c r="I9347" i="25" s="1"/>
  <c r="I131" i="11"/>
  <c r="AA131" i="11" s="1"/>
  <c r="AJ131" i="11" s="1"/>
  <c r="J131" i="11"/>
  <c r="AB131" i="11" s="1"/>
  <c r="AK131" i="11" s="1"/>
  <c r="H131" i="11"/>
  <c r="Z131" i="11" s="1"/>
  <c r="AI131" i="11" s="1"/>
  <c r="F131" i="11"/>
  <c r="G131" i="11"/>
  <c r="D131" i="11"/>
  <c r="V131" i="11" s="1"/>
  <c r="AE131" i="11" s="1"/>
  <c r="E131" i="11"/>
  <c r="C131" i="11"/>
  <c r="K159" i="19"/>
  <c r="I160" i="19"/>
  <c r="K147" i="19"/>
  <c r="I148" i="19"/>
  <c r="B132" i="11"/>
  <c r="K132" i="11" s="1"/>
  <c r="AC132" i="11" s="1"/>
  <c r="AL132" i="11" s="1"/>
  <c r="A131" i="11"/>
  <c r="L9347" i="25" l="1"/>
  <c r="K9348" i="25"/>
  <c r="I9348" i="25" s="1"/>
  <c r="I132" i="11"/>
  <c r="AA132" i="11" s="1"/>
  <c r="AJ132" i="11" s="1"/>
  <c r="J132" i="11"/>
  <c r="AB132" i="11" s="1"/>
  <c r="AK132" i="11" s="1"/>
  <c r="D132" i="11"/>
  <c r="V132" i="11" s="1"/>
  <c r="AE132" i="11" s="1"/>
  <c r="E132" i="11"/>
  <c r="F132" i="11"/>
  <c r="G132" i="11"/>
  <c r="C132" i="11"/>
  <c r="H132" i="11"/>
  <c r="Z132" i="11" s="1"/>
  <c r="AI132" i="11" s="1"/>
  <c r="K148" i="19"/>
  <c r="I149" i="19"/>
  <c r="K160" i="19"/>
  <c r="I161" i="19"/>
  <c r="A132" i="11"/>
  <c r="B133" i="11"/>
  <c r="K133" i="11" s="1"/>
  <c r="AC133" i="11" s="1"/>
  <c r="AL133" i="11" s="1"/>
  <c r="L9348" i="25" l="1"/>
  <c r="K9349" i="25"/>
  <c r="I9349" i="25" s="1"/>
  <c r="I133" i="11"/>
  <c r="AA133" i="11" s="1"/>
  <c r="AJ133" i="11" s="1"/>
  <c r="J133" i="11"/>
  <c r="AB133" i="11" s="1"/>
  <c r="AK133" i="11" s="1"/>
  <c r="D133" i="11"/>
  <c r="V133" i="11" s="1"/>
  <c r="AE133" i="11" s="1"/>
  <c r="C133" i="11"/>
  <c r="F133" i="11"/>
  <c r="E133" i="11"/>
  <c r="G133" i="11"/>
  <c r="H133" i="11"/>
  <c r="Z133" i="11" s="1"/>
  <c r="AI133" i="11" s="1"/>
  <c r="K161" i="19"/>
  <c r="I162" i="19"/>
  <c r="K149" i="19"/>
  <c r="I150" i="19"/>
  <c r="B134" i="11"/>
  <c r="K134" i="11" s="1"/>
  <c r="AC134" i="11" s="1"/>
  <c r="AL134" i="11" s="1"/>
  <c r="A133" i="11"/>
  <c r="L9349" i="25" l="1"/>
  <c r="K9350" i="25"/>
  <c r="I9350" i="25" s="1"/>
  <c r="I134" i="11"/>
  <c r="AA134" i="11" s="1"/>
  <c r="AJ134" i="11" s="1"/>
  <c r="J134" i="11"/>
  <c r="AB134" i="11" s="1"/>
  <c r="AK134" i="11" s="1"/>
  <c r="E134" i="11"/>
  <c r="F134" i="11"/>
  <c r="G134" i="11"/>
  <c r="H134" i="11"/>
  <c r="Z134" i="11" s="1"/>
  <c r="AI134" i="11" s="1"/>
  <c r="C134" i="11"/>
  <c r="D134" i="11"/>
  <c r="V134" i="11" s="1"/>
  <c r="AE134" i="11" s="1"/>
  <c r="K150" i="19"/>
  <c r="I175" i="19"/>
  <c r="K162" i="19"/>
  <c r="I163" i="19"/>
  <c r="B135" i="11"/>
  <c r="K135" i="11" s="1"/>
  <c r="AC135" i="11" s="1"/>
  <c r="AL135" i="11" s="1"/>
  <c r="A134" i="11"/>
  <c r="L9350" i="25" l="1"/>
  <c r="K9351" i="25"/>
  <c r="I9351" i="25" s="1"/>
  <c r="I135" i="11"/>
  <c r="AA135" i="11" s="1"/>
  <c r="AJ135" i="11" s="1"/>
  <c r="J135" i="11"/>
  <c r="AB135" i="11" s="1"/>
  <c r="AK135" i="11" s="1"/>
  <c r="D135" i="11"/>
  <c r="V135" i="11" s="1"/>
  <c r="AE135" i="11" s="1"/>
  <c r="E135" i="11"/>
  <c r="F135" i="11"/>
  <c r="H135" i="11"/>
  <c r="Z135" i="11" s="1"/>
  <c r="AI135" i="11" s="1"/>
  <c r="C135" i="11"/>
  <c r="G135" i="11"/>
  <c r="K163" i="19"/>
  <c r="I164" i="19"/>
  <c r="K175" i="19"/>
  <c r="I178" i="19"/>
  <c r="B136" i="11"/>
  <c r="K136" i="11" s="1"/>
  <c r="AC136" i="11" s="1"/>
  <c r="AL136" i="11" s="1"/>
  <c r="A135" i="11"/>
  <c r="L9351" i="25" l="1"/>
  <c r="K9352" i="25"/>
  <c r="I9352" i="25" s="1"/>
  <c r="I136" i="11"/>
  <c r="AA136" i="11" s="1"/>
  <c r="AJ136" i="11" s="1"/>
  <c r="J136" i="11"/>
  <c r="AB136" i="11" s="1"/>
  <c r="AK136" i="11" s="1"/>
  <c r="G136" i="11"/>
  <c r="C136" i="11"/>
  <c r="D136" i="11"/>
  <c r="V136" i="11" s="1"/>
  <c r="AE136" i="11" s="1"/>
  <c r="E136" i="11"/>
  <c r="F136" i="11"/>
  <c r="H136" i="11"/>
  <c r="Z136" i="11" s="1"/>
  <c r="AI136" i="11" s="1"/>
  <c r="K178" i="19"/>
  <c r="I198" i="19"/>
  <c r="K164" i="19"/>
  <c r="I165" i="19"/>
  <c r="B137" i="11"/>
  <c r="K137" i="11" s="1"/>
  <c r="AC137" i="11" s="1"/>
  <c r="AL137" i="11" s="1"/>
  <c r="A136" i="11"/>
  <c r="L9352" i="25" l="1"/>
  <c r="K9354" i="25"/>
  <c r="I9354" i="25" s="1"/>
  <c r="I137" i="11"/>
  <c r="AA137" i="11" s="1"/>
  <c r="AJ137" i="11" s="1"/>
  <c r="J137" i="11"/>
  <c r="AB137" i="11" s="1"/>
  <c r="AK137" i="11" s="1"/>
  <c r="E137" i="11"/>
  <c r="G137" i="11"/>
  <c r="F137" i="11"/>
  <c r="H137" i="11"/>
  <c r="Z137" i="11" s="1"/>
  <c r="AI137" i="11" s="1"/>
  <c r="C137" i="11"/>
  <c r="D137" i="11"/>
  <c r="V137" i="11" s="1"/>
  <c r="AE137" i="11" s="1"/>
  <c r="K165" i="19"/>
  <c r="I166" i="19"/>
  <c r="K198" i="19"/>
  <c r="I199" i="19"/>
  <c r="B138" i="11"/>
  <c r="K138" i="11" s="1"/>
  <c r="AC138" i="11" s="1"/>
  <c r="AL138" i="11" s="1"/>
  <c r="A137" i="11"/>
  <c r="L9354" i="25" l="1"/>
  <c r="K9356" i="25"/>
  <c r="I9356" i="25" s="1"/>
  <c r="I138" i="11"/>
  <c r="AA138" i="11" s="1"/>
  <c r="AJ138" i="11" s="1"/>
  <c r="J138" i="11"/>
  <c r="AB138" i="11" s="1"/>
  <c r="AK138" i="11" s="1"/>
  <c r="D138" i="11"/>
  <c r="V138" i="11" s="1"/>
  <c r="AE138" i="11" s="1"/>
  <c r="F138" i="11"/>
  <c r="E138" i="11"/>
  <c r="C138" i="11"/>
  <c r="G138" i="11"/>
  <c r="H138" i="11"/>
  <c r="Z138" i="11" s="1"/>
  <c r="AI138" i="11" s="1"/>
  <c r="K199" i="19"/>
  <c r="I200" i="19"/>
  <c r="K166" i="19"/>
  <c r="I167" i="19"/>
  <c r="B139" i="11"/>
  <c r="K139" i="11" s="1"/>
  <c r="AC139" i="11" s="1"/>
  <c r="AL139" i="11" s="1"/>
  <c r="A138" i="11"/>
  <c r="L9356" i="25" l="1"/>
  <c r="K9357" i="25"/>
  <c r="I9357" i="25" s="1"/>
  <c r="I139" i="11"/>
  <c r="AA139" i="11" s="1"/>
  <c r="AJ139" i="11" s="1"/>
  <c r="J139" i="11"/>
  <c r="AB139" i="11" s="1"/>
  <c r="AK139" i="11" s="1"/>
  <c r="D139" i="11"/>
  <c r="V139" i="11" s="1"/>
  <c r="AE139" i="11" s="1"/>
  <c r="H139" i="11"/>
  <c r="Z139" i="11" s="1"/>
  <c r="AI139" i="11" s="1"/>
  <c r="E139" i="11"/>
  <c r="G139" i="11"/>
  <c r="F139" i="11"/>
  <c r="C139" i="11"/>
  <c r="K167" i="19"/>
  <c r="I168" i="19"/>
  <c r="K200" i="19"/>
  <c r="I201" i="19"/>
  <c r="B140" i="11"/>
  <c r="K140" i="11" s="1"/>
  <c r="AC140" i="11" s="1"/>
  <c r="AL140" i="11" s="1"/>
  <c r="A139" i="11"/>
  <c r="L9357" i="25" l="1"/>
  <c r="K9365" i="25"/>
  <c r="I9365" i="25" s="1"/>
  <c r="I140" i="11"/>
  <c r="AA140" i="11" s="1"/>
  <c r="AJ140" i="11" s="1"/>
  <c r="J140" i="11"/>
  <c r="AB140" i="11" s="1"/>
  <c r="AK140" i="11" s="1"/>
  <c r="E140" i="11"/>
  <c r="F140" i="11"/>
  <c r="D140" i="11"/>
  <c r="V140" i="11" s="1"/>
  <c r="AE140" i="11" s="1"/>
  <c r="G140" i="11"/>
  <c r="C140" i="11"/>
  <c r="H140" i="11"/>
  <c r="Z140" i="11" s="1"/>
  <c r="AI140" i="11" s="1"/>
  <c r="K201" i="19"/>
  <c r="I202" i="19"/>
  <c r="K168" i="19"/>
  <c r="I169" i="19"/>
  <c r="B141" i="11"/>
  <c r="K141" i="11" s="1"/>
  <c r="AC141" i="11" s="1"/>
  <c r="AL141" i="11" s="1"/>
  <c r="A140" i="11"/>
  <c r="L9365" i="25" l="1"/>
  <c r="K9366" i="25"/>
  <c r="I9366" i="25" s="1"/>
  <c r="I141" i="11"/>
  <c r="AA141" i="11" s="1"/>
  <c r="AJ141" i="11" s="1"/>
  <c r="J141" i="11"/>
  <c r="AB141" i="11" s="1"/>
  <c r="AK141" i="11" s="1"/>
  <c r="F141" i="11"/>
  <c r="C141" i="11"/>
  <c r="D141" i="11"/>
  <c r="V141" i="11" s="1"/>
  <c r="AE141" i="11" s="1"/>
  <c r="G141" i="11"/>
  <c r="H141" i="11"/>
  <c r="Z141" i="11" s="1"/>
  <c r="AI141" i="11" s="1"/>
  <c r="E141" i="11"/>
  <c r="K169" i="19"/>
  <c r="I170" i="19"/>
  <c r="K202" i="19"/>
  <c r="I253" i="19"/>
  <c r="A141" i="11"/>
  <c r="B142" i="11"/>
  <c r="K142" i="11" s="1"/>
  <c r="AC142" i="11" s="1"/>
  <c r="AL142" i="11" s="1"/>
  <c r="L9366" i="25" l="1"/>
  <c r="K9368" i="25"/>
  <c r="I9368" i="25" s="1"/>
  <c r="I142" i="11"/>
  <c r="AA142" i="11" s="1"/>
  <c r="AJ142" i="11" s="1"/>
  <c r="J142" i="11"/>
  <c r="AB142" i="11" s="1"/>
  <c r="AK142" i="11" s="1"/>
  <c r="F142" i="11"/>
  <c r="G142" i="11"/>
  <c r="C142" i="11"/>
  <c r="H142" i="11"/>
  <c r="Z142" i="11" s="1"/>
  <c r="AI142" i="11" s="1"/>
  <c r="E142" i="11"/>
  <c r="D142" i="11"/>
  <c r="V142" i="11" s="1"/>
  <c r="AE142" i="11" s="1"/>
  <c r="K253" i="19"/>
  <c r="I254" i="19"/>
  <c r="K170" i="19"/>
  <c r="I171" i="19"/>
  <c r="B143" i="11"/>
  <c r="K143" i="11" s="1"/>
  <c r="AC143" i="11" s="1"/>
  <c r="AL143" i="11" s="1"/>
  <c r="A142" i="11"/>
  <c r="L9368" i="25" l="1"/>
  <c r="K9372" i="25"/>
  <c r="I9372" i="25" s="1"/>
  <c r="I143" i="11"/>
  <c r="AA143" i="11" s="1"/>
  <c r="AJ143" i="11" s="1"/>
  <c r="J143" i="11"/>
  <c r="AB143" i="11" s="1"/>
  <c r="AK143" i="11" s="1"/>
  <c r="H143" i="11"/>
  <c r="Z143" i="11" s="1"/>
  <c r="AI143" i="11" s="1"/>
  <c r="C143" i="11"/>
  <c r="D143" i="11"/>
  <c r="V143" i="11" s="1"/>
  <c r="AE143" i="11" s="1"/>
  <c r="E143" i="11"/>
  <c r="G143" i="11"/>
  <c r="F143" i="11"/>
  <c r="K171" i="19"/>
  <c r="I172" i="19"/>
  <c r="K254" i="19"/>
  <c r="I265" i="19"/>
  <c r="A143" i="11"/>
  <c r="B144" i="11"/>
  <c r="K144" i="11" s="1"/>
  <c r="AC144" i="11" s="1"/>
  <c r="AL144" i="11" s="1"/>
  <c r="L9372" i="25" l="1"/>
  <c r="K9374" i="25"/>
  <c r="I9374" i="25" s="1"/>
  <c r="I144" i="11"/>
  <c r="AA144" i="11" s="1"/>
  <c r="AJ144" i="11" s="1"/>
  <c r="J144" i="11"/>
  <c r="AB144" i="11" s="1"/>
  <c r="AK144" i="11" s="1"/>
  <c r="F144" i="11"/>
  <c r="D144" i="11"/>
  <c r="V144" i="11" s="1"/>
  <c r="AE144" i="11" s="1"/>
  <c r="E144" i="11"/>
  <c r="G144" i="11"/>
  <c r="H144" i="11"/>
  <c r="Z144" i="11" s="1"/>
  <c r="AI144" i="11" s="1"/>
  <c r="C144" i="11"/>
  <c r="K265" i="19"/>
  <c r="K355" i="19" s="1"/>
  <c r="I355" i="19" s="1"/>
  <c r="K172" i="19"/>
  <c r="I173" i="19"/>
  <c r="B145" i="11"/>
  <c r="K145" i="11" s="1"/>
  <c r="AC145" i="11" s="1"/>
  <c r="AL145" i="11" s="1"/>
  <c r="A144" i="11"/>
  <c r="L9374" i="25" l="1"/>
  <c r="K9375" i="25"/>
  <c r="I9375" i="25" s="1"/>
  <c r="I145" i="11"/>
  <c r="AA145" i="11" s="1"/>
  <c r="AJ145" i="11" s="1"/>
  <c r="J145" i="11"/>
  <c r="AB145" i="11" s="1"/>
  <c r="AK145" i="11" s="1"/>
  <c r="D145" i="11"/>
  <c r="V145" i="11" s="1"/>
  <c r="AE145" i="11" s="1"/>
  <c r="F145" i="11"/>
  <c r="E145" i="11"/>
  <c r="G145" i="11"/>
  <c r="H145" i="11"/>
  <c r="Z145" i="11" s="1"/>
  <c r="AI145" i="11" s="1"/>
  <c r="C145" i="11"/>
  <c r="K173" i="19"/>
  <c r="I174" i="19"/>
  <c r="L355" i="19"/>
  <c r="K356" i="19"/>
  <c r="B146" i="11"/>
  <c r="K146" i="11" s="1"/>
  <c r="AC146" i="11" s="1"/>
  <c r="AL146" i="11" s="1"/>
  <c r="A145" i="11"/>
  <c r="L9375" i="25" l="1"/>
  <c r="K9376" i="25"/>
  <c r="I9376" i="25" s="1"/>
  <c r="I146" i="11"/>
  <c r="AA146" i="11" s="1"/>
  <c r="AJ146" i="11" s="1"/>
  <c r="J146" i="11"/>
  <c r="AB146" i="11" s="1"/>
  <c r="AK146" i="11" s="1"/>
  <c r="E146" i="11"/>
  <c r="F146" i="11"/>
  <c r="H146" i="11"/>
  <c r="Z146" i="11" s="1"/>
  <c r="AI146" i="11" s="1"/>
  <c r="G146" i="11"/>
  <c r="C146" i="11"/>
  <c r="D146" i="11"/>
  <c r="V146" i="11" s="1"/>
  <c r="AE146" i="11" s="1"/>
  <c r="L356" i="19"/>
  <c r="K357" i="19"/>
  <c r="K174" i="19"/>
  <c r="I176" i="19"/>
  <c r="I356" i="19"/>
  <c r="A146" i="11"/>
  <c r="B147" i="11"/>
  <c r="K147" i="11" s="1"/>
  <c r="AC147" i="11" s="1"/>
  <c r="AL147" i="11" s="1"/>
  <c r="L9376" i="25" l="1"/>
  <c r="K9377" i="25"/>
  <c r="I9377" i="25" s="1"/>
  <c r="I147" i="11"/>
  <c r="AA147" i="11" s="1"/>
  <c r="AJ147" i="11" s="1"/>
  <c r="J147" i="11"/>
  <c r="AB147" i="11" s="1"/>
  <c r="AK147" i="11" s="1"/>
  <c r="G147" i="11"/>
  <c r="H147" i="11"/>
  <c r="Z147" i="11" s="1"/>
  <c r="AI147" i="11" s="1"/>
  <c r="C147" i="11"/>
  <c r="F147" i="11"/>
  <c r="D147" i="11"/>
  <c r="V147" i="11" s="1"/>
  <c r="AE147" i="11" s="1"/>
  <c r="E147" i="11"/>
  <c r="I357" i="19"/>
  <c r="K176" i="19"/>
  <c r="I177" i="19"/>
  <c r="L357" i="19"/>
  <c r="K358" i="19"/>
  <c r="A147" i="11"/>
  <c r="B148" i="11"/>
  <c r="K148" i="11" s="1"/>
  <c r="AC148" i="11" s="1"/>
  <c r="AL148" i="11" s="1"/>
  <c r="L9377" i="25" l="1"/>
  <c r="K9380" i="25"/>
  <c r="I9380" i="25" s="1"/>
  <c r="I148" i="11"/>
  <c r="AA148" i="11" s="1"/>
  <c r="AJ148" i="11" s="1"/>
  <c r="J148" i="11"/>
  <c r="AB148" i="11" s="1"/>
  <c r="AK148" i="11" s="1"/>
  <c r="G148" i="11"/>
  <c r="C148" i="11"/>
  <c r="E148" i="11"/>
  <c r="D148" i="11"/>
  <c r="V148" i="11" s="1"/>
  <c r="AE148" i="11" s="1"/>
  <c r="F148" i="11"/>
  <c r="H148" i="11"/>
  <c r="Z148" i="11" s="1"/>
  <c r="AI148" i="11" s="1"/>
  <c r="L358" i="19"/>
  <c r="K368" i="19"/>
  <c r="L368" i="19" s="1"/>
  <c r="K177" i="19"/>
  <c r="I179" i="19"/>
  <c r="I358" i="19"/>
  <c r="A148" i="11"/>
  <c r="B149" i="11"/>
  <c r="K149" i="11" s="1"/>
  <c r="AC149" i="11" s="1"/>
  <c r="AL149" i="11" s="1"/>
  <c r="L9380" i="25" l="1"/>
  <c r="K9383" i="25"/>
  <c r="I9383" i="25" s="1"/>
  <c r="I149" i="11"/>
  <c r="AA149" i="11" s="1"/>
  <c r="AJ149" i="11" s="1"/>
  <c r="J149" i="11"/>
  <c r="AB149" i="11" s="1"/>
  <c r="AK149" i="11" s="1"/>
  <c r="D149" i="11"/>
  <c r="V149" i="11" s="1"/>
  <c r="AE149" i="11" s="1"/>
  <c r="F149" i="11"/>
  <c r="E149" i="11"/>
  <c r="G149" i="11"/>
  <c r="H149" i="11"/>
  <c r="Z149" i="11" s="1"/>
  <c r="AI149" i="11" s="1"/>
  <c r="C149" i="11"/>
  <c r="I368" i="19"/>
  <c r="I369" i="19" s="1"/>
  <c r="K369" i="19" s="1"/>
  <c r="K370" i="19" s="1"/>
  <c r="I370" i="19" s="1"/>
  <c r="K179" i="19"/>
  <c r="I180" i="19"/>
  <c r="A149" i="11"/>
  <c r="B150" i="11"/>
  <c r="K150" i="11" s="1"/>
  <c r="AC150" i="11" s="1"/>
  <c r="AL150" i="11" s="1"/>
  <c r="L9383" i="25" l="1"/>
  <c r="K9386" i="25"/>
  <c r="I9386" i="25" s="1"/>
  <c r="I150" i="11"/>
  <c r="AA150" i="11" s="1"/>
  <c r="AJ150" i="11" s="1"/>
  <c r="J150" i="11"/>
  <c r="AB150" i="11" s="1"/>
  <c r="AK150" i="11" s="1"/>
  <c r="E150" i="11"/>
  <c r="F150" i="11"/>
  <c r="G150" i="11"/>
  <c r="H150" i="11"/>
  <c r="Z150" i="11" s="1"/>
  <c r="AI150" i="11" s="1"/>
  <c r="D150" i="11"/>
  <c r="V150" i="11" s="1"/>
  <c r="AE150" i="11" s="1"/>
  <c r="C150" i="11"/>
  <c r="K180" i="19"/>
  <c r="I181" i="19"/>
  <c r="L370" i="19"/>
  <c r="K371" i="19"/>
  <c r="L371" i="19" s="1"/>
  <c r="B151" i="11"/>
  <c r="K151" i="11" s="1"/>
  <c r="AC151" i="11" s="1"/>
  <c r="AL151" i="11" s="1"/>
  <c r="A150" i="11"/>
  <c r="L9386" i="25" l="1"/>
  <c r="K9387" i="25"/>
  <c r="I9387" i="25" s="1"/>
  <c r="I151" i="11"/>
  <c r="AA151" i="11" s="1"/>
  <c r="AJ151" i="11" s="1"/>
  <c r="J151" i="11"/>
  <c r="AB151" i="11" s="1"/>
  <c r="AK151" i="11" s="1"/>
  <c r="D151" i="11"/>
  <c r="V151" i="11" s="1"/>
  <c r="AE151" i="11" s="1"/>
  <c r="E151" i="11"/>
  <c r="G151" i="11"/>
  <c r="H151" i="11"/>
  <c r="Z151" i="11" s="1"/>
  <c r="AI151" i="11" s="1"/>
  <c r="C151" i="11"/>
  <c r="F151" i="11"/>
  <c r="I371" i="19"/>
  <c r="I372" i="19" s="1"/>
  <c r="K181" i="19"/>
  <c r="I182" i="19"/>
  <c r="B152" i="11"/>
  <c r="K152" i="11" s="1"/>
  <c r="AC152" i="11" s="1"/>
  <c r="AL152" i="11" s="1"/>
  <c r="A151" i="11"/>
  <c r="L9387" i="25" l="1"/>
  <c r="K9388" i="25"/>
  <c r="I9388" i="25" s="1"/>
  <c r="I152" i="11"/>
  <c r="AA152" i="11" s="1"/>
  <c r="AJ152" i="11" s="1"/>
  <c r="J152" i="11"/>
  <c r="AB152" i="11" s="1"/>
  <c r="AK152" i="11" s="1"/>
  <c r="H152" i="11"/>
  <c r="Z152" i="11" s="1"/>
  <c r="AI152" i="11" s="1"/>
  <c r="D152" i="11"/>
  <c r="V152" i="11" s="1"/>
  <c r="AE152" i="11" s="1"/>
  <c r="C152" i="11"/>
  <c r="E152" i="11"/>
  <c r="F152" i="11"/>
  <c r="G152" i="11"/>
  <c r="B153" i="11"/>
  <c r="K153" i="11" s="1"/>
  <c r="AC153" i="11" s="1"/>
  <c r="AL153" i="11" s="1"/>
  <c r="K182" i="19"/>
  <c r="I183" i="19"/>
  <c r="K372" i="19"/>
  <c r="K373" i="19" s="1"/>
  <c r="L373" i="19" s="1"/>
  <c r="A152" i="11"/>
  <c r="L9388" i="25" l="1"/>
  <c r="K9389" i="25"/>
  <c r="I9389" i="25" s="1"/>
  <c r="I153" i="11"/>
  <c r="AA153" i="11" s="1"/>
  <c r="AJ153" i="11" s="1"/>
  <c r="J153" i="11"/>
  <c r="AB153" i="11" s="1"/>
  <c r="AK153" i="11" s="1"/>
  <c r="F153" i="11"/>
  <c r="E153" i="11"/>
  <c r="G153" i="11"/>
  <c r="D153" i="11"/>
  <c r="V153" i="11" s="1"/>
  <c r="AE153" i="11" s="1"/>
  <c r="H153" i="11"/>
  <c r="Z153" i="11" s="1"/>
  <c r="AI153" i="11" s="1"/>
  <c r="C153" i="11"/>
  <c r="B154" i="11"/>
  <c r="K154" i="11" s="1"/>
  <c r="AC154" i="11" s="1"/>
  <c r="AL154" i="11" s="1"/>
  <c r="A153" i="11"/>
  <c r="I373" i="19"/>
  <c r="I374" i="19" s="1"/>
  <c r="K374" i="19" s="1"/>
  <c r="K375" i="19" s="1"/>
  <c r="I375" i="19" s="1"/>
  <c r="K183" i="19"/>
  <c r="I184" i="19"/>
  <c r="L9389" i="25" l="1"/>
  <c r="K9390" i="25"/>
  <c r="I9390" i="25" s="1"/>
  <c r="I154" i="11"/>
  <c r="AA154" i="11" s="1"/>
  <c r="AJ154" i="11" s="1"/>
  <c r="J154" i="11"/>
  <c r="AB154" i="11" s="1"/>
  <c r="AK154" i="11" s="1"/>
  <c r="A154" i="11"/>
  <c r="C154" i="11"/>
  <c r="E154" i="11"/>
  <c r="D154" i="11"/>
  <c r="V154" i="11" s="1"/>
  <c r="AE154" i="11" s="1"/>
  <c r="H154" i="11"/>
  <c r="Z154" i="11" s="1"/>
  <c r="AI154" i="11" s="1"/>
  <c r="F154" i="11"/>
  <c r="G154" i="11"/>
  <c r="B155" i="11"/>
  <c r="K155" i="11" s="1"/>
  <c r="AC155" i="11" s="1"/>
  <c r="AL155" i="11" s="1"/>
  <c r="K184" i="19"/>
  <c r="I185" i="19"/>
  <c r="L375" i="19"/>
  <c r="K376" i="19"/>
  <c r="I376" i="19" s="1"/>
  <c r="L9390" i="25" l="1"/>
  <c r="K9391" i="25"/>
  <c r="I9391" i="25" s="1"/>
  <c r="I155" i="11"/>
  <c r="AA155" i="11" s="1"/>
  <c r="AJ155" i="11" s="1"/>
  <c r="J155" i="11"/>
  <c r="AB155" i="11" s="1"/>
  <c r="AK155" i="11" s="1"/>
  <c r="H155" i="11"/>
  <c r="Z155" i="11" s="1"/>
  <c r="AI155" i="11" s="1"/>
  <c r="F155" i="11"/>
  <c r="G155" i="11"/>
  <c r="C155" i="11"/>
  <c r="E155" i="11"/>
  <c r="D155" i="11"/>
  <c r="V155" i="11" s="1"/>
  <c r="AE155" i="11" s="1"/>
  <c r="A155" i="11"/>
  <c r="B156" i="11"/>
  <c r="K156" i="11" s="1"/>
  <c r="AC156" i="11" s="1"/>
  <c r="AL156" i="11" s="1"/>
  <c r="L376" i="19"/>
  <c r="K377" i="19"/>
  <c r="I377" i="19" s="1"/>
  <c r="K185" i="19"/>
  <c r="I186" i="19"/>
  <c r="L9391" i="25" l="1"/>
  <c r="K9392" i="25"/>
  <c r="I9392" i="25" s="1"/>
  <c r="I156" i="11"/>
  <c r="AA156" i="11" s="1"/>
  <c r="AJ156" i="11" s="1"/>
  <c r="J156" i="11"/>
  <c r="AB156" i="11" s="1"/>
  <c r="AK156" i="11" s="1"/>
  <c r="D156" i="11"/>
  <c r="V156" i="11" s="1"/>
  <c r="AE156" i="11" s="1"/>
  <c r="E156" i="11"/>
  <c r="C156" i="11"/>
  <c r="F156" i="11"/>
  <c r="H156" i="11"/>
  <c r="Z156" i="11" s="1"/>
  <c r="AI156" i="11" s="1"/>
  <c r="G156" i="11"/>
  <c r="A156" i="11"/>
  <c r="B157" i="11"/>
  <c r="K157" i="11" s="1"/>
  <c r="AC157" i="11" s="1"/>
  <c r="AL157" i="11" s="1"/>
  <c r="K186" i="19"/>
  <c r="I187" i="19"/>
  <c r="L377" i="19"/>
  <c r="K378" i="19"/>
  <c r="L9392" i="25" l="1"/>
  <c r="K9393" i="25"/>
  <c r="I9393" i="25" s="1"/>
  <c r="I157" i="11"/>
  <c r="AA157" i="11" s="1"/>
  <c r="AJ157" i="11" s="1"/>
  <c r="J157" i="11"/>
  <c r="AB157" i="11" s="1"/>
  <c r="AK157" i="11" s="1"/>
  <c r="E157" i="11"/>
  <c r="H157" i="11"/>
  <c r="Z157" i="11" s="1"/>
  <c r="AI157" i="11" s="1"/>
  <c r="C157" i="11"/>
  <c r="D157" i="11"/>
  <c r="V157" i="11" s="1"/>
  <c r="AE157" i="11" s="1"/>
  <c r="F157" i="11"/>
  <c r="G157" i="11"/>
  <c r="A157" i="11"/>
  <c r="B158" i="11"/>
  <c r="K158" i="11" s="1"/>
  <c r="AC158" i="11" s="1"/>
  <c r="AL158" i="11" s="1"/>
  <c r="L378" i="19"/>
  <c r="K379" i="19"/>
  <c r="I378" i="19"/>
  <c r="K187" i="19"/>
  <c r="I188" i="19"/>
  <c r="L9393" i="25" l="1"/>
  <c r="K9394" i="25"/>
  <c r="I9394" i="25" s="1"/>
  <c r="I158" i="11"/>
  <c r="AA158" i="11" s="1"/>
  <c r="AJ158" i="11" s="1"/>
  <c r="J158" i="11"/>
  <c r="AB158" i="11" s="1"/>
  <c r="AK158" i="11" s="1"/>
  <c r="E158" i="11"/>
  <c r="D158" i="11"/>
  <c r="V158" i="11" s="1"/>
  <c r="AE158" i="11" s="1"/>
  <c r="G158" i="11"/>
  <c r="F158" i="11"/>
  <c r="H158" i="11"/>
  <c r="Z158" i="11" s="1"/>
  <c r="AI158" i="11" s="1"/>
  <c r="C158" i="11"/>
  <c r="A158" i="11"/>
  <c r="B159" i="11"/>
  <c r="K159" i="11" s="1"/>
  <c r="AC159" i="11" s="1"/>
  <c r="AL159" i="11" s="1"/>
  <c r="I379" i="19"/>
  <c r="K188" i="19"/>
  <c r="I189" i="19"/>
  <c r="L379" i="19"/>
  <c r="K380" i="19"/>
  <c r="L9394" i="25" l="1"/>
  <c r="K9395" i="25"/>
  <c r="I9395" i="25" s="1"/>
  <c r="I159" i="11"/>
  <c r="AA159" i="11" s="1"/>
  <c r="AJ159" i="11" s="1"/>
  <c r="J159" i="11"/>
  <c r="AB159" i="11" s="1"/>
  <c r="AK159" i="11" s="1"/>
  <c r="D159" i="11"/>
  <c r="V159" i="11" s="1"/>
  <c r="AE159" i="11" s="1"/>
  <c r="F159" i="11"/>
  <c r="E159" i="11"/>
  <c r="H159" i="11"/>
  <c r="Z159" i="11" s="1"/>
  <c r="AI159" i="11" s="1"/>
  <c r="C159" i="11"/>
  <c r="G159" i="11"/>
  <c r="A159" i="11"/>
  <c r="B160" i="11"/>
  <c r="K160" i="11" s="1"/>
  <c r="AC160" i="11" s="1"/>
  <c r="AL160" i="11" s="1"/>
  <c r="K189" i="19"/>
  <c r="I190" i="19"/>
  <c r="L380" i="19"/>
  <c r="K381" i="19"/>
  <c r="I380" i="19"/>
  <c r="L9395" i="25" l="1"/>
  <c r="K9396" i="25"/>
  <c r="I9396" i="25" s="1"/>
  <c r="I160" i="11"/>
  <c r="AA160" i="11" s="1"/>
  <c r="AJ160" i="11" s="1"/>
  <c r="J160" i="11"/>
  <c r="AB160" i="11" s="1"/>
  <c r="AK160" i="11" s="1"/>
  <c r="G160" i="11"/>
  <c r="C160" i="11"/>
  <c r="H160" i="11"/>
  <c r="Z160" i="11" s="1"/>
  <c r="AI160" i="11" s="1"/>
  <c r="D160" i="11"/>
  <c r="V160" i="11" s="1"/>
  <c r="AE160" i="11" s="1"/>
  <c r="E160" i="11"/>
  <c r="F160" i="11"/>
  <c r="B161" i="11"/>
  <c r="K161" i="11" s="1"/>
  <c r="AC161" i="11" s="1"/>
  <c r="AL161" i="11" s="1"/>
  <c r="A160" i="11"/>
  <c r="I381" i="19"/>
  <c r="L381" i="19"/>
  <c r="K382" i="19"/>
  <c r="K190" i="19"/>
  <c r="I191" i="19"/>
  <c r="L9396" i="25" l="1"/>
  <c r="K9397" i="25"/>
  <c r="I9397" i="25" s="1"/>
  <c r="I161" i="11"/>
  <c r="AA161" i="11" s="1"/>
  <c r="AJ161" i="11" s="1"/>
  <c r="J161" i="11"/>
  <c r="AB161" i="11" s="1"/>
  <c r="AK161" i="11" s="1"/>
  <c r="F161" i="11"/>
  <c r="D161" i="11"/>
  <c r="V161" i="11" s="1"/>
  <c r="AE161" i="11" s="1"/>
  <c r="E161" i="11"/>
  <c r="G161" i="11"/>
  <c r="C161" i="11"/>
  <c r="H161" i="11"/>
  <c r="Z161" i="11" s="1"/>
  <c r="AI161" i="11" s="1"/>
  <c r="A161" i="11"/>
  <c r="B162" i="11"/>
  <c r="K162" i="11" s="1"/>
  <c r="AC162" i="11" s="1"/>
  <c r="AL162" i="11" s="1"/>
  <c r="K191" i="19"/>
  <c r="I192" i="19"/>
  <c r="L382" i="19"/>
  <c r="K383" i="19"/>
  <c r="L383" i="19" s="1"/>
  <c r="I382" i="19"/>
  <c r="L9397" i="25" l="1"/>
  <c r="K9399" i="25"/>
  <c r="I9399" i="25" s="1"/>
  <c r="I162" i="11"/>
  <c r="AA162" i="11" s="1"/>
  <c r="AJ162" i="11" s="1"/>
  <c r="J162" i="11"/>
  <c r="AB162" i="11" s="1"/>
  <c r="AK162" i="11" s="1"/>
  <c r="D162" i="11"/>
  <c r="V162" i="11" s="1"/>
  <c r="AE162" i="11" s="1"/>
  <c r="F162" i="11"/>
  <c r="H162" i="11"/>
  <c r="Z162" i="11" s="1"/>
  <c r="AI162" i="11" s="1"/>
  <c r="C162" i="11"/>
  <c r="E162" i="11"/>
  <c r="G162" i="11"/>
  <c r="A162" i="11"/>
  <c r="B163" i="11"/>
  <c r="K163" i="11" s="1"/>
  <c r="AC163" i="11" s="1"/>
  <c r="AL163" i="11" s="1"/>
  <c r="I383" i="19"/>
  <c r="I384" i="19" s="1"/>
  <c r="K384" i="19" s="1"/>
  <c r="K385" i="19" s="1"/>
  <c r="I385" i="19" s="1"/>
  <c r="K192" i="19"/>
  <c r="I193" i="19"/>
  <c r="L9399" i="25" l="1"/>
  <c r="K9400" i="25"/>
  <c r="I9400" i="25" s="1"/>
  <c r="I163" i="11"/>
  <c r="AA163" i="11" s="1"/>
  <c r="AJ163" i="11" s="1"/>
  <c r="J163" i="11"/>
  <c r="AB163" i="11" s="1"/>
  <c r="AK163" i="11" s="1"/>
  <c r="D163" i="11"/>
  <c r="V163" i="11" s="1"/>
  <c r="AE163" i="11" s="1"/>
  <c r="F163" i="11"/>
  <c r="H163" i="11"/>
  <c r="Z163" i="11" s="1"/>
  <c r="AI163" i="11" s="1"/>
  <c r="G163" i="11"/>
  <c r="C163" i="11"/>
  <c r="E163" i="11"/>
  <c r="A163" i="11"/>
  <c r="B164" i="11"/>
  <c r="K164" i="11" s="1"/>
  <c r="AC164" i="11" s="1"/>
  <c r="AL164" i="11" s="1"/>
  <c r="K193" i="19"/>
  <c r="I194" i="19"/>
  <c r="L385" i="19"/>
  <c r="K386" i="19"/>
  <c r="L9400" i="25" l="1"/>
  <c r="K9401" i="25"/>
  <c r="I9401" i="25" s="1"/>
  <c r="I164" i="11"/>
  <c r="AA164" i="11" s="1"/>
  <c r="AJ164" i="11" s="1"/>
  <c r="J164" i="11"/>
  <c r="AB164" i="11" s="1"/>
  <c r="AK164" i="11" s="1"/>
  <c r="D164" i="11"/>
  <c r="V164" i="11" s="1"/>
  <c r="AE164" i="11" s="1"/>
  <c r="E164" i="11"/>
  <c r="G164" i="11"/>
  <c r="F164" i="11"/>
  <c r="H164" i="11"/>
  <c r="Z164" i="11" s="1"/>
  <c r="AI164" i="11" s="1"/>
  <c r="C164" i="11"/>
  <c r="A164" i="11"/>
  <c r="B165" i="11"/>
  <c r="K165" i="11" s="1"/>
  <c r="AC165" i="11" s="1"/>
  <c r="AL165" i="11" s="1"/>
  <c r="L386" i="19"/>
  <c r="K387" i="19"/>
  <c r="I386" i="19"/>
  <c r="K194" i="19"/>
  <c r="I195" i="19"/>
  <c r="L9401" i="25" l="1"/>
  <c r="K9402" i="25"/>
  <c r="I9402" i="25" s="1"/>
  <c r="I165" i="11"/>
  <c r="AA165" i="11" s="1"/>
  <c r="AJ165" i="11" s="1"/>
  <c r="J165" i="11"/>
  <c r="AB165" i="11" s="1"/>
  <c r="AK165" i="11" s="1"/>
  <c r="F165" i="11"/>
  <c r="E165" i="11"/>
  <c r="H165" i="11"/>
  <c r="Z165" i="11" s="1"/>
  <c r="AI165" i="11" s="1"/>
  <c r="D165" i="11"/>
  <c r="V165" i="11" s="1"/>
  <c r="AE165" i="11" s="1"/>
  <c r="G165" i="11"/>
  <c r="C165" i="11"/>
  <c r="A165" i="11"/>
  <c r="B166" i="11"/>
  <c r="K166" i="11" s="1"/>
  <c r="AC166" i="11" s="1"/>
  <c r="AL166" i="11" s="1"/>
  <c r="I387" i="19"/>
  <c r="K195" i="19"/>
  <c r="I196" i="19"/>
  <c r="L387" i="19"/>
  <c r="K388" i="19"/>
  <c r="L9402" i="25" l="1"/>
  <c r="K9403" i="25"/>
  <c r="I9403" i="25" s="1"/>
  <c r="I166" i="11"/>
  <c r="AA166" i="11" s="1"/>
  <c r="AJ166" i="11" s="1"/>
  <c r="J166" i="11"/>
  <c r="AB166" i="11" s="1"/>
  <c r="AK166" i="11" s="1"/>
  <c r="D166" i="11"/>
  <c r="V166" i="11" s="1"/>
  <c r="AE166" i="11" s="1"/>
  <c r="E166" i="11"/>
  <c r="F166" i="11"/>
  <c r="G166" i="11"/>
  <c r="H166" i="11"/>
  <c r="Z166" i="11" s="1"/>
  <c r="AI166" i="11" s="1"/>
  <c r="C166" i="11"/>
  <c r="B167" i="11"/>
  <c r="K167" i="11" s="1"/>
  <c r="AC167" i="11" s="1"/>
  <c r="AL167" i="11" s="1"/>
  <c r="A166" i="11"/>
  <c r="L388" i="19"/>
  <c r="K389" i="19"/>
  <c r="I388" i="19"/>
  <c r="K196" i="19"/>
  <c r="I197" i="19"/>
  <c r="L9403" i="25" l="1"/>
  <c r="K9404" i="25"/>
  <c r="I9404" i="25" s="1"/>
  <c r="I167" i="11"/>
  <c r="AA167" i="11" s="1"/>
  <c r="AJ167" i="11" s="1"/>
  <c r="J167" i="11"/>
  <c r="AB167" i="11" s="1"/>
  <c r="AK167" i="11" s="1"/>
  <c r="H167" i="11"/>
  <c r="Z167" i="11" s="1"/>
  <c r="AI167" i="11" s="1"/>
  <c r="C167" i="11"/>
  <c r="E167" i="11"/>
  <c r="F167" i="11"/>
  <c r="D167" i="11"/>
  <c r="V167" i="11" s="1"/>
  <c r="AE167" i="11" s="1"/>
  <c r="G167" i="11"/>
  <c r="A167" i="11"/>
  <c r="B168" i="11"/>
  <c r="K168" i="11" s="1"/>
  <c r="AC168" i="11" s="1"/>
  <c r="AL168" i="11" s="1"/>
  <c r="I389" i="19"/>
  <c r="K197" i="19"/>
  <c r="I203" i="19"/>
  <c r="L389" i="19"/>
  <c r="K390" i="19"/>
  <c r="L9404" i="25" l="1"/>
  <c r="K9406" i="25"/>
  <c r="I9406" i="25" s="1"/>
  <c r="I168" i="11"/>
  <c r="AA168" i="11" s="1"/>
  <c r="AJ168" i="11" s="1"/>
  <c r="J168" i="11"/>
  <c r="AB168" i="11" s="1"/>
  <c r="AK168" i="11" s="1"/>
  <c r="G168" i="11"/>
  <c r="H168" i="11"/>
  <c r="Z168" i="11" s="1"/>
  <c r="AI168" i="11" s="1"/>
  <c r="C168" i="11"/>
  <c r="F168" i="11"/>
  <c r="D168" i="11"/>
  <c r="V168" i="11" s="1"/>
  <c r="AE168" i="11" s="1"/>
  <c r="E168" i="11"/>
  <c r="A168" i="11"/>
  <c r="B169" i="11"/>
  <c r="K169" i="11" s="1"/>
  <c r="AC169" i="11" s="1"/>
  <c r="AL169" i="11" s="1"/>
  <c r="L390" i="19"/>
  <c r="K391" i="19"/>
  <c r="I390" i="19"/>
  <c r="K203" i="19"/>
  <c r="I204" i="19"/>
  <c r="L9406" i="25" l="1"/>
  <c r="K9407" i="25"/>
  <c r="I9407" i="25" s="1"/>
  <c r="I169" i="11"/>
  <c r="AA169" i="11" s="1"/>
  <c r="AJ169" i="11" s="1"/>
  <c r="J169" i="11"/>
  <c r="AB169" i="11" s="1"/>
  <c r="AK169" i="11" s="1"/>
  <c r="C169" i="11"/>
  <c r="E169" i="11"/>
  <c r="D169" i="11"/>
  <c r="V169" i="11" s="1"/>
  <c r="AE169" i="11" s="1"/>
  <c r="F169" i="11"/>
  <c r="H169" i="11"/>
  <c r="Z169" i="11" s="1"/>
  <c r="AI169" i="11" s="1"/>
  <c r="G169" i="11"/>
  <c r="A169" i="11"/>
  <c r="B170" i="11"/>
  <c r="K170" i="11" s="1"/>
  <c r="AC170" i="11" s="1"/>
  <c r="AL170" i="11" s="1"/>
  <c r="I391" i="19"/>
  <c r="K204" i="19"/>
  <c r="I205" i="19"/>
  <c r="L391" i="19"/>
  <c r="K392" i="19"/>
  <c r="L9407" i="25" l="1"/>
  <c r="K9411" i="25"/>
  <c r="I9411" i="25" s="1"/>
  <c r="I170" i="11"/>
  <c r="AA170" i="11" s="1"/>
  <c r="AJ170" i="11" s="1"/>
  <c r="J170" i="11"/>
  <c r="AB170" i="11" s="1"/>
  <c r="AK170" i="11" s="1"/>
  <c r="E170" i="11"/>
  <c r="G170" i="11"/>
  <c r="D170" i="11"/>
  <c r="V170" i="11" s="1"/>
  <c r="AE170" i="11" s="1"/>
  <c r="F170" i="11"/>
  <c r="H170" i="11"/>
  <c r="Z170" i="11" s="1"/>
  <c r="AI170" i="11" s="1"/>
  <c r="C170" i="11"/>
  <c r="A170" i="11"/>
  <c r="B171" i="11"/>
  <c r="K171" i="11" s="1"/>
  <c r="AC171" i="11" s="1"/>
  <c r="AL171" i="11" s="1"/>
  <c r="I392" i="19"/>
  <c r="L392" i="19"/>
  <c r="K393" i="19"/>
  <c r="L393" i="19" s="1"/>
  <c r="K205" i="19"/>
  <c r="I206" i="19"/>
  <c r="L9411" i="25" l="1"/>
  <c r="K9412" i="25"/>
  <c r="I9412" i="25" s="1"/>
  <c r="I171" i="11"/>
  <c r="AA171" i="11" s="1"/>
  <c r="AJ171" i="11" s="1"/>
  <c r="J171" i="11"/>
  <c r="AB171" i="11" s="1"/>
  <c r="AK171" i="11" s="1"/>
  <c r="E171" i="11"/>
  <c r="G171" i="11"/>
  <c r="H171" i="11"/>
  <c r="Z171" i="11" s="1"/>
  <c r="AI171" i="11" s="1"/>
  <c r="F171" i="11"/>
  <c r="C171" i="11"/>
  <c r="D171" i="11"/>
  <c r="V171" i="11" s="1"/>
  <c r="AE171" i="11" s="1"/>
  <c r="B172" i="11"/>
  <c r="K172" i="11" s="1"/>
  <c r="AC172" i="11" s="1"/>
  <c r="AL172" i="11" s="1"/>
  <c r="A171" i="11"/>
  <c r="K206" i="19"/>
  <c r="I207" i="19"/>
  <c r="I393" i="19"/>
  <c r="I394" i="19" s="1"/>
  <c r="L9412" i="25" l="1"/>
  <c r="K9413" i="25"/>
  <c r="I9413" i="25" s="1"/>
  <c r="I172" i="11"/>
  <c r="AA172" i="11" s="1"/>
  <c r="AJ172" i="11" s="1"/>
  <c r="J172" i="11"/>
  <c r="AB172" i="11" s="1"/>
  <c r="AK172" i="11" s="1"/>
  <c r="B173" i="11"/>
  <c r="K173" i="11" s="1"/>
  <c r="AC173" i="11" s="1"/>
  <c r="AL173" i="11" s="1"/>
  <c r="G172" i="11"/>
  <c r="C172" i="11"/>
  <c r="D172" i="11"/>
  <c r="V172" i="11" s="1"/>
  <c r="AE172" i="11" s="1"/>
  <c r="F172" i="11"/>
  <c r="H172" i="11"/>
  <c r="Z172" i="11" s="1"/>
  <c r="AI172" i="11" s="1"/>
  <c r="E172" i="11"/>
  <c r="A172" i="11"/>
  <c r="K394" i="19"/>
  <c r="K395" i="19" s="1"/>
  <c r="I395" i="19" s="1"/>
  <c r="K207" i="19"/>
  <c r="I208" i="19"/>
  <c r="L9413" i="25" l="1"/>
  <c r="K9414" i="25"/>
  <c r="I9414" i="25" s="1"/>
  <c r="I173" i="11"/>
  <c r="AA173" i="11" s="1"/>
  <c r="AJ173" i="11" s="1"/>
  <c r="J173" i="11"/>
  <c r="AB173" i="11" s="1"/>
  <c r="AK173" i="11" s="1"/>
  <c r="H173" i="11"/>
  <c r="Z173" i="11" s="1"/>
  <c r="AI173" i="11" s="1"/>
  <c r="E173" i="11"/>
  <c r="F173" i="11"/>
  <c r="D173" i="11"/>
  <c r="V173" i="11" s="1"/>
  <c r="AE173" i="11" s="1"/>
  <c r="C173" i="11"/>
  <c r="G173" i="11"/>
  <c r="B174" i="11"/>
  <c r="K174" i="11" s="1"/>
  <c r="AC174" i="11" s="1"/>
  <c r="AL174" i="11" s="1"/>
  <c r="A173" i="11"/>
  <c r="K208" i="19"/>
  <c r="I209" i="19"/>
  <c r="L395" i="19"/>
  <c r="K396" i="19"/>
  <c r="L396" i="19" s="1"/>
  <c r="L9414" i="25" l="1"/>
  <c r="K9416" i="25"/>
  <c r="I9416" i="25" s="1"/>
  <c r="I174" i="11"/>
  <c r="AA174" i="11" s="1"/>
  <c r="AJ174" i="11" s="1"/>
  <c r="J174" i="11"/>
  <c r="AB174" i="11" s="1"/>
  <c r="AK174" i="11" s="1"/>
  <c r="D174" i="11"/>
  <c r="V174" i="11" s="1"/>
  <c r="AE174" i="11" s="1"/>
  <c r="F174" i="11"/>
  <c r="E174" i="11"/>
  <c r="G174" i="11"/>
  <c r="C174" i="11"/>
  <c r="H174" i="11"/>
  <c r="Z174" i="11" s="1"/>
  <c r="AI174" i="11" s="1"/>
  <c r="A174" i="11"/>
  <c r="B175" i="11"/>
  <c r="K175" i="11" s="1"/>
  <c r="AC175" i="11" s="1"/>
  <c r="AL175" i="11" s="1"/>
  <c r="I396" i="19"/>
  <c r="I397" i="19" s="1"/>
  <c r="K209" i="19"/>
  <c r="I210" i="19"/>
  <c r="L9416" i="25" l="1"/>
  <c r="K9418" i="25"/>
  <c r="I9418" i="25" s="1"/>
  <c r="I175" i="11"/>
  <c r="AA175" i="11" s="1"/>
  <c r="AJ175" i="11" s="1"/>
  <c r="J175" i="11"/>
  <c r="AB175" i="11" s="1"/>
  <c r="AK175" i="11" s="1"/>
  <c r="D175" i="11"/>
  <c r="V175" i="11" s="1"/>
  <c r="AE175" i="11" s="1"/>
  <c r="E175" i="11"/>
  <c r="G175" i="11"/>
  <c r="F175" i="11"/>
  <c r="H175" i="11"/>
  <c r="Z175" i="11" s="1"/>
  <c r="AI175" i="11" s="1"/>
  <c r="C175" i="11"/>
  <c r="B176" i="11"/>
  <c r="K176" i="11" s="1"/>
  <c r="AC176" i="11" s="1"/>
  <c r="AL176" i="11" s="1"/>
  <c r="A175" i="11"/>
  <c r="K210" i="19"/>
  <c r="I211" i="19"/>
  <c r="K397" i="19"/>
  <c r="K398" i="19" s="1"/>
  <c r="I398" i="19" s="1"/>
  <c r="L9418" i="25" l="1"/>
  <c r="K9419" i="25"/>
  <c r="I9419" i="25" s="1"/>
  <c r="I176" i="11"/>
  <c r="AA176" i="11" s="1"/>
  <c r="AJ176" i="11" s="1"/>
  <c r="J176" i="11"/>
  <c r="AB176" i="11" s="1"/>
  <c r="AK176" i="11" s="1"/>
  <c r="F176" i="11"/>
  <c r="G176" i="11"/>
  <c r="H176" i="11"/>
  <c r="Z176" i="11" s="1"/>
  <c r="AI176" i="11" s="1"/>
  <c r="E176" i="11"/>
  <c r="D176" i="11"/>
  <c r="V176" i="11" s="1"/>
  <c r="AE176" i="11" s="1"/>
  <c r="C176" i="11"/>
  <c r="A176" i="11"/>
  <c r="B177" i="11"/>
  <c r="K177" i="11" s="1"/>
  <c r="AC177" i="11" s="1"/>
  <c r="AL177" i="11" s="1"/>
  <c r="L398" i="19"/>
  <c r="K399" i="19"/>
  <c r="K211" i="19"/>
  <c r="I212" i="19"/>
  <c r="L9419" i="25" l="1"/>
  <c r="K9420" i="25"/>
  <c r="I9420" i="25" s="1"/>
  <c r="I177" i="11"/>
  <c r="AA177" i="11" s="1"/>
  <c r="AJ177" i="11" s="1"/>
  <c r="J177" i="11"/>
  <c r="AB177" i="11" s="1"/>
  <c r="AK177" i="11" s="1"/>
  <c r="F177" i="11"/>
  <c r="D177" i="11"/>
  <c r="V177" i="11" s="1"/>
  <c r="AE177" i="11" s="1"/>
  <c r="E177" i="11"/>
  <c r="H177" i="11"/>
  <c r="Z177" i="11" s="1"/>
  <c r="AI177" i="11" s="1"/>
  <c r="C177" i="11"/>
  <c r="G177" i="11"/>
  <c r="B178" i="11"/>
  <c r="K178" i="11" s="1"/>
  <c r="AC178" i="11" s="1"/>
  <c r="AL178" i="11" s="1"/>
  <c r="A177" i="11"/>
  <c r="L399" i="19"/>
  <c r="K400" i="19"/>
  <c r="K212" i="19"/>
  <c r="I213" i="19"/>
  <c r="I399" i="19"/>
  <c r="L9420" i="25" l="1"/>
  <c r="K9421" i="25"/>
  <c r="I9421" i="25" s="1"/>
  <c r="I178" i="11"/>
  <c r="AA178" i="11" s="1"/>
  <c r="AJ178" i="11" s="1"/>
  <c r="J178" i="11"/>
  <c r="AB178" i="11" s="1"/>
  <c r="AK178" i="11" s="1"/>
  <c r="A178" i="11"/>
  <c r="E178" i="11"/>
  <c r="C178" i="11"/>
  <c r="G178" i="11"/>
  <c r="H178" i="11"/>
  <c r="Z178" i="11" s="1"/>
  <c r="AI178" i="11" s="1"/>
  <c r="D178" i="11"/>
  <c r="V178" i="11" s="1"/>
  <c r="AE178" i="11" s="1"/>
  <c r="F178" i="11"/>
  <c r="B179" i="11"/>
  <c r="K179" i="11" s="1"/>
  <c r="AC179" i="11" s="1"/>
  <c r="AL179" i="11" s="1"/>
  <c r="I400" i="19"/>
  <c r="K213" i="19"/>
  <c r="I214" i="19"/>
  <c r="L400" i="19"/>
  <c r="K401" i="19"/>
  <c r="L9421" i="25" l="1"/>
  <c r="K9422" i="25"/>
  <c r="I9422" i="25" s="1"/>
  <c r="I179" i="11"/>
  <c r="AA179" i="11" s="1"/>
  <c r="AJ179" i="11" s="1"/>
  <c r="J179" i="11"/>
  <c r="AB179" i="11" s="1"/>
  <c r="AK179" i="11" s="1"/>
  <c r="A179" i="11"/>
  <c r="H179" i="11"/>
  <c r="Z179" i="11" s="1"/>
  <c r="AI179" i="11" s="1"/>
  <c r="D179" i="11"/>
  <c r="V179" i="11" s="1"/>
  <c r="AE179" i="11" s="1"/>
  <c r="E179" i="11"/>
  <c r="F179" i="11"/>
  <c r="G179" i="11"/>
  <c r="C179" i="11"/>
  <c r="B180" i="11"/>
  <c r="K180" i="11" s="1"/>
  <c r="AC180" i="11" s="1"/>
  <c r="AL180" i="11" s="1"/>
  <c r="K214" i="19"/>
  <c r="I215" i="19"/>
  <c r="L401" i="19"/>
  <c r="K402" i="19"/>
  <c r="I401" i="19"/>
  <c r="L9422" i="25" l="1"/>
  <c r="K9424" i="25"/>
  <c r="I9424" i="25" s="1"/>
  <c r="I180" i="11"/>
  <c r="AA180" i="11" s="1"/>
  <c r="AJ180" i="11" s="1"/>
  <c r="J180" i="11"/>
  <c r="AB180" i="11" s="1"/>
  <c r="AK180" i="11" s="1"/>
  <c r="A180" i="11"/>
  <c r="C180" i="11"/>
  <c r="D180" i="11"/>
  <c r="V180" i="11" s="1"/>
  <c r="AE180" i="11" s="1"/>
  <c r="F180" i="11"/>
  <c r="E180" i="11"/>
  <c r="G180" i="11"/>
  <c r="H180" i="11"/>
  <c r="Z180" i="11" s="1"/>
  <c r="AI180" i="11" s="1"/>
  <c r="B181" i="11"/>
  <c r="K181" i="11" s="1"/>
  <c r="AC181" i="11" s="1"/>
  <c r="AL181" i="11" s="1"/>
  <c r="I402" i="19"/>
  <c r="L402" i="19"/>
  <c r="K403" i="19"/>
  <c r="K215" i="19"/>
  <c r="I216" i="19"/>
  <c r="L9424" i="25" l="1"/>
  <c r="K9427" i="25"/>
  <c r="I9427" i="25" s="1"/>
  <c r="I181" i="11"/>
  <c r="AA181" i="11" s="1"/>
  <c r="AJ181" i="11" s="1"/>
  <c r="J181" i="11"/>
  <c r="AB181" i="11" s="1"/>
  <c r="AK181" i="11" s="1"/>
  <c r="A181" i="11"/>
  <c r="G181" i="11"/>
  <c r="H181" i="11"/>
  <c r="Z181" i="11" s="1"/>
  <c r="AI181" i="11" s="1"/>
  <c r="C181" i="11"/>
  <c r="D181" i="11"/>
  <c r="V181" i="11" s="1"/>
  <c r="AE181" i="11" s="1"/>
  <c r="F181" i="11"/>
  <c r="E181" i="11"/>
  <c r="B182" i="11"/>
  <c r="I403" i="19"/>
  <c r="K216" i="19"/>
  <c r="I217" i="19"/>
  <c r="L403" i="19"/>
  <c r="K404" i="19"/>
  <c r="L404" i="19" s="1"/>
  <c r="J182" i="11" l="1"/>
  <c r="AB182" i="11" s="1"/>
  <c r="AK182" i="11" s="1"/>
  <c r="K182" i="11"/>
  <c r="AC182" i="11" s="1"/>
  <c r="AL182" i="11" s="1"/>
  <c r="L9427" i="25"/>
  <c r="K9428" i="25"/>
  <c r="I9428" i="25" s="1"/>
  <c r="I182" i="11"/>
  <c r="AA182" i="11" s="1"/>
  <c r="AJ182" i="11" s="1"/>
  <c r="B183" i="11"/>
  <c r="A182" i="11"/>
  <c r="E182" i="11"/>
  <c r="D182" i="11"/>
  <c r="V182" i="11" s="1"/>
  <c r="AE182" i="11" s="1"/>
  <c r="C182" i="11"/>
  <c r="F182" i="11"/>
  <c r="G182" i="11"/>
  <c r="H182" i="11"/>
  <c r="Z182" i="11" s="1"/>
  <c r="AI182" i="11" s="1"/>
  <c r="I183" i="11"/>
  <c r="AA183" i="11" s="1"/>
  <c r="AJ183" i="11" s="1"/>
  <c r="K217" i="19"/>
  <c r="I218" i="19"/>
  <c r="I404" i="19"/>
  <c r="I405" i="19" s="1"/>
  <c r="J183" i="11" l="1"/>
  <c r="AB183" i="11" s="1"/>
  <c r="AK183" i="11" s="1"/>
  <c r="K183" i="11"/>
  <c r="AC183" i="11" s="1"/>
  <c r="AL183" i="11" s="1"/>
  <c r="L9428" i="25"/>
  <c r="K9429" i="25"/>
  <c r="I9429" i="25" s="1"/>
  <c r="A183" i="11"/>
  <c r="B184" i="11"/>
  <c r="D183" i="11"/>
  <c r="V183" i="11" s="1"/>
  <c r="AE183" i="11" s="1"/>
  <c r="C183" i="11"/>
  <c r="E183" i="11"/>
  <c r="F183" i="11"/>
  <c r="G183" i="11"/>
  <c r="H183" i="11"/>
  <c r="Z183" i="11" s="1"/>
  <c r="AI183" i="11" s="1"/>
  <c r="K405" i="19"/>
  <c r="K406" i="19" s="1"/>
  <c r="I406" i="19" s="1"/>
  <c r="K218" i="19"/>
  <c r="I219" i="19"/>
  <c r="J184" i="11" l="1"/>
  <c r="AB184" i="11" s="1"/>
  <c r="AK184" i="11" s="1"/>
  <c r="K184" i="11"/>
  <c r="AC184" i="11" s="1"/>
  <c r="AL184" i="11" s="1"/>
  <c r="L9429" i="25"/>
  <c r="K9431" i="25"/>
  <c r="I9431" i="25" s="1"/>
  <c r="B185" i="11"/>
  <c r="D184" i="11"/>
  <c r="V184" i="11" s="1"/>
  <c r="AE184" i="11" s="1"/>
  <c r="E184" i="11"/>
  <c r="W184" i="11" s="1"/>
  <c r="AF184" i="11" s="1"/>
  <c r="C184" i="11"/>
  <c r="U184" i="11" s="1"/>
  <c r="F184" i="11"/>
  <c r="X184" i="11" s="1"/>
  <c r="AG184" i="11" s="1"/>
  <c r="G184" i="11"/>
  <c r="Y184" i="11" s="1"/>
  <c r="AH184" i="11" s="1"/>
  <c r="H184" i="11"/>
  <c r="Z184" i="11" s="1"/>
  <c r="AI184" i="11" s="1"/>
  <c r="I184" i="11"/>
  <c r="AA184" i="11" s="1"/>
  <c r="AJ184" i="11" s="1"/>
  <c r="A184" i="11"/>
  <c r="K219" i="19"/>
  <c r="I220" i="19"/>
  <c r="L406" i="19"/>
  <c r="K407" i="19"/>
  <c r="J185" i="11" l="1"/>
  <c r="AB185" i="11" s="1"/>
  <c r="AK185" i="11" s="1"/>
  <c r="K185" i="11"/>
  <c r="AC185" i="11" s="1"/>
  <c r="AL185" i="11" s="1"/>
  <c r="L9431" i="25"/>
  <c r="K9434" i="25"/>
  <c r="I9434" i="25" s="1"/>
  <c r="AD184" i="11"/>
  <c r="C185" i="11"/>
  <c r="U185" i="11" s="1"/>
  <c r="H185" i="11"/>
  <c r="Z185" i="11" s="1"/>
  <c r="AI185" i="11" s="1"/>
  <c r="D185" i="11"/>
  <c r="V185" i="11" s="1"/>
  <c r="AE185" i="11" s="1"/>
  <c r="E185" i="11"/>
  <c r="W185" i="11" s="1"/>
  <c r="AF185" i="11" s="1"/>
  <c r="F185" i="11"/>
  <c r="X185" i="11" s="1"/>
  <c r="AG185" i="11" s="1"/>
  <c r="G185" i="11"/>
  <c r="Y185" i="11" s="1"/>
  <c r="AH185" i="11" s="1"/>
  <c r="I185" i="11"/>
  <c r="AA185" i="11" s="1"/>
  <c r="AJ185" i="11" s="1"/>
  <c r="B186" i="11"/>
  <c r="A185" i="11"/>
  <c r="L407" i="19"/>
  <c r="K408" i="19"/>
  <c r="L408" i="19" s="1"/>
  <c r="I407" i="19"/>
  <c r="K220" i="19"/>
  <c r="I221" i="19"/>
  <c r="J186" i="11" l="1"/>
  <c r="AB186" i="11" s="1"/>
  <c r="AK186" i="11" s="1"/>
  <c r="K186" i="11"/>
  <c r="AC186" i="11" s="1"/>
  <c r="AL186" i="11" s="1"/>
  <c r="L9434" i="25"/>
  <c r="K9435" i="25"/>
  <c r="I9435" i="25" s="1"/>
  <c r="I408" i="19"/>
  <c r="I409" i="19" s="1"/>
  <c r="K409" i="19" s="1"/>
  <c r="K410" i="19" s="1"/>
  <c r="I410" i="19" s="1"/>
  <c r="AD185" i="11"/>
  <c r="I186" i="11"/>
  <c r="AA186" i="11" s="1"/>
  <c r="AJ186" i="11" s="1"/>
  <c r="C186" i="11"/>
  <c r="U186" i="11" s="1"/>
  <c r="D186" i="11"/>
  <c r="V186" i="11" s="1"/>
  <c r="AE186" i="11" s="1"/>
  <c r="E186" i="11"/>
  <c r="W186" i="11" s="1"/>
  <c r="AF186" i="11" s="1"/>
  <c r="F186" i="11"/>
  <c r="X186" i="11" s="1"/>
  <c r="AG186" i="11" s="1"/>
  <c r="H186" i="11"/>
  <c r="Z186" i="11" s="1"/>
  <c r="AI186" i="11" s="1"/>
  <c r="G186" i="11"/>
  <c r="Y186" i="11" s="1"/>
  <c r="AH186" i="11" s="1"/>
  <c r="A186" i="11"/>
  <c r="B187" i="11"/>
  <c r="K221" i="19"/>
  <c r="I222" i="19"/>
  <c r="J187" i="11" l="1"/>
  <c r="AB187" i="11" s="1"/>
  <c r="AK187" i="11" s="1"/>
  <c r="K187" i="11"/>
  <c r="AC187" i="11" s="1"/>
  <c r="AL187" i="11" s="1"/>
  <c r="L9435" i="25"/>
  <c r="K9438" i="25"/>
  <c r="I9438" i="25" s="1"/>
  <c r="AD186" i="11"/>
  <c r="G187" i="11"/>
  <c r="Y187" i="11" s="1"/>
  <c r="AH187" i="11" s="1"/>
  <c r="H187" i="11"/>
  <c r="Z187" i="11" s="1"/>
  <c r="AI187" i="11" s="1"/>
  <c r="D187" i="11"/>
  <c r="V187" i="11" s="1"/>
  <c r="AE187" i="11" s="1"/>
  <c r="I187" i="11"/>
  <c r="AA187" i="11" s="1"/>
  <c r="AJ187" i="11" s="1"/>
  <c r="F187" i="11"/>
  <c r="X187" i="11" s="1"/>
  <c r="AG187" i="11" s="1"/>
  <c r="C187" i="11"/>
  <c r="U187" i="11" s="1"/>
  <c r="E187" i="11"/>
  <c r="W187" i="11" s="1"/>
  <c r="AF187" i="11" s="1"/>
  <c r="A187" i="11"/>
  <c r="B188" i="11"/>
  <c r="L410" i="19"/>
  <c r="K411" i="19"/>
  <c r="K222" i="19"/>
  <c r="I223" i="19"/>
  <c r="J188" i="11" l="1"/>
  <c r="AB188" i="11" s="1"/>
  <c r="AK188" i="11" s="1"/>
  <c r="K188" i="11"/>
  <c r="AC188" i="11" s="1"/>
  <c r="AL188" i="11" s="1"/>
  <c r="L9438" i="25"/>
  <c r="K9439" i="25"/>
  <c r="I9439" i="25" s="1"/>
  <c r="AD187" i="11"/>
  <c r="E188" i="11"/>
  <c r="W188" i="11" s="1"/>
  <c r="AF188" i="11" s="1"/>
  <c r="D188" i="11"/>
  <c r="V188" i="11" s="1"/>
  <c r="AE188" i="11" s="1"/>
  <c r="F188" i="11"/>
  <c r="X188" i="11" s="1"/>
  <c r="AG188" i="11" s="1"/>
  <c r="I188" i="11"/>
  <c r="AA188" i="11" s="1"/>
  <c r="AJ188" i="11" s="1"/>
  <c r="G188" i="11"/>
  <c r="Y188" i="11" s="1"/>
  <c r="AH188" i="11" s="1"/>
  <c r="H188" i="11"/>
  <c r="Z188" i="11" s="1"/>
  <c r="AI188" i="11" s="1"/>
  <c r="C188" i="11"/>
  <c r="U188" i="11" s="1"/>
  <c r="A188" i="11"/>
  <c r="B189" i="11"/>
  <c r="K223" i="19"/>
  <c r="I224" i="19"/>
  <c r="L411" i="19"/>
  <c r="K412" i="19"/>
  <c r="I411" i="19"/>
  <c r="J189" i="11" l="1"/>
  <c r="AB189" i="11" s="1"/>
  <c r="AK189" i="11" s="1"/>
  <c r="K189" i="11"/>
  <c r="AC189" i="11" s="1"/>
  <c r="AL189" i="11" s="1"/>
  <c r="L9439" i="25"/>
  <c r="K9440" i="25"/>
  <c r="I9440" i="25" s="1"/>
  <c r="AD188" i="11"/>
  <c r="C189" i="11"/>
  <c r="U189" i="11" s="1"/>
  <c r="D189" i="11"/>
  <c r="V189" i="11" s="1"/>
  <c r="AE189" i="11" s="1"/>
  <c r="G189" i="11"/>
  <c r="Y189" i="11" s="1"/>
  <c r="AH189" i="11" s="1"/>
  <c r="E189" i="11"/>
  <c r="W189" i="11" s="1"/>
  <c r="AF189" i="11" s="1"/>
  <c r="F189" i="11"/>
  <c r="X189" i="11" s="1"/>
  <c r="AG189" i="11" s="1"/>
  <c r="H189" i="11"/>
  <c r="Z189" i="11" s="1"/>
  <c r="AI189" i="11" s="1"/>
  <c r="I189" i="11"/>
  <c r="AA189" i="11" s="1"/>
  <c r="AJ189" i="11" s="1"/>
  <c r="A189" i="11"/>
  <c r="B190" i="11"/>
  <c r="I412" i="19"/>
  <c r="L412" i="19"/>
  <c r="K413" i="19"/>
  <c r="K224" i="19"/>
  <c r="I225" i="19"/>
  <c r="J190" i="11" l="1"/>
  <c r="AB190" i="11" s="1"/>
  <c r="AK190" i="11" s="1"/>
  <c r="K190" i="11"/>
  <c r="AC190" i="11" s="1"/>
  <c r="AL190" i="11" s="1"/>
  <c r="L9440" i="25"/>
  <c r="K9441" i="25"/>
  <c r="I9441" i="25" s="1"/>
  <c r="AD189" i="11"/>
  <c r="E190" i="11"/>
  <c r="W190" i="11" s="1"/>
  <c r="AF190" i="11" s="1"/>
  <c r="C190" i="11"/>
  <c r="U190" i="11" s="1"/>
  <c r="D190" i="11"/>
  <c r="V190" i="11" s="1"/>
  <c r="AE190" i="11" s="1"/>
  <c r="F190" i="11"/>
  <c r="X190" i="11" s="1"/>
  <c r="AG190" i="11" s="1"/>
  <c r="G190" i="11"/>
  <c r="Y190" i="11" s="1"/>
  <c r="AH190" i="11" s="1"/>
  <c r="H190" i="11"/>
  <c r="Z190" i="11" s="1"/>
  <c r="AI190" i="11" s="1"/>
  <c r="I190" i="11"/>
  <c r="AA190" i="11" s="1"/>
  <c r="AJ190" i="11" s="1"/>
  <c r="A190" i="11"/>
  <c r="B191" i="11"/>
  <c r="L413" i="19"/>
  <c r="K414" i="19"/>
  <c r="K225" i="19"/>
  <c r="I226" i="19"/>
  <c r="I413" i="19"/>
  <c r="J191" i="11" l="1"/>
  <c r="AB191" i="11" s="1"/>
  <c r="AK191" i="11" s="1"/>
  <c r="K191" i="11"/>
  <c r="AC191" i="11" s="1"/>
  <c r="AL191" i="11" s="1"/>
  <c r="L9441" i="25"/>
  <c r="K9442" i="25"/>
  <c r="I9442" i="25" s="1"/>
  <c r="AD190" i="11"/>
  <c r="C191" i="11"/>
  <c r="U191" i="11" s="1"/>
  <c r="H191" i="11"/>
  <c r="Z191" i="11" s="1"/>
  <c r="AI191" i="11" s="1"/>
  <c r="D191" i="11"/>
  <c r="V191" i="11" s="1"/>
  <c r="AE191" i="11" s="1"/>
  <c r="E191" i="11"/>
  <c r="W191" i="11" s="1"/>
  <c r="AF191" i="11" s="1"/>
  <c r="F191" i="11"/>
  <c r="X191" i="11" s="1"/>
  <c r="AG191" i="11" s="1"/>
  <c r="G191" i="11"/>
  <c r="Y191" i="11" s="1"/>
  <c r="AH191" i="11" s="1"/>
  <c r="I191" i="11"/>
  <c r="AA191" i="11" s="1"/>
  <c r="AJ191" i="11" s="1"/>
  <c r="B192" i="11"/>
  <c r="A191" i="11"/>
  <c r="I414" i="19"/>
  <c r="K226" i="19"/>
  <c r="I227" i="19"/>
  <c r="L414" i="19"/>
  <c r="K415" i="19"/>
  <c r="L415" i="19" s="1"/>
  <c r="J192" i="11" l="1"/>
  <c r="AB192" i="11" s="1"/>
  <c r="AK192" i="11" s="1"/>
  <c r="K192" i="11"/>
  <c r="AC192" i="11" s="1"/>
  <c r="AL192" i="11" s="1"/>
  <c r="L9442" i="25"/>
  <c r="K9443" i="25"/>
  <c r="I9443" i="25" s="1"/>
  <c r="AD191" i="11"/>
  <c r="I192" i="11"/>
  <c r="AA192" i="11" s="1"/>
  <c r="AJ192" i="11" s="1"/>
  <c r="H192" i="11"/>
  <c r="Z192" i="11" s="1"/>
  <c r="AI192" i="11" s="1"/>
  <c r="F192" i="11"/>
  <c r="X192" i="11" s="1"/>
  <c r="AG192" i="11" s="1"/>
  <c r="C192" i="11"/>
  <c r="U192" i="11" s="1"/>
  <c r="D192" i="11"/>
  <c r="V192" i="11" s="1"/>
  <c r="AE192" i="11" s="1"/>
  <c r="E192" i="11"/>
  <c r="W192" i="11" s="1"/>
  <c r="AF192" i="11" s="1"/>
  <c r="G192" i="11"/>
  <c r="Y192" i="11" s="1"/>
  <c r="AH192" i="11" s="1"/>
  <c r="A192" i="11"/>
  <c r="B193" i="11"/>
  <c r="K227" i="19"/>
  <c r="I228" i="19"/>
  <c r="I415" i="19"/>
  <c r="I416" i="19" s="1"/>
  <c r="J193" i="11" l="1"/>
  <c r="AB193" i="11" s="1"/>
  <c r="AK193" i="11" s="1"/>
  <c r="K193" i="11"/>
  <c r="AC193" i="11" s="1"/>
  <c r="AL193" i="11" s="1"/>
  <c r="L9443" i="25"/>
  <c r="K9448" i="25"/>
  <c r="I9448" i="25" s="1"/>
  <c r="AD192" i="11"/>
  <c r="G193" i="11"/>
  <c r="Y193" i="11" s="1"/>
  <c r="AH193" i="11" s="1"/>
  <c r="F193" i="11"/>
  <c r="X193" i="11" s="1"/>
  <c r="AG193" i="11" s="1"/>
  <c r="H193" i="11"/>
  <c r="Z193" i="11" s="1"/>
  <c r="AI193" i="11" s="1"/>
  <c r="D193" i="11"/>
  <c r="V193" i="11" s="1"/>
  <c r="AE193" i="11" s="1"/>
  <c r="I193" i="11"/>
  <c r="AA193" i="11" s="1"/>
  <c r="AJ193" i="11" s="1"/>
  <c r="C193" i="11"/>
  <c r="U193" i="11" s="1"/>
  <c r="E193" i="11"/>
  <c r="W193" i="11" s="1"/>
  <c r="AF193" i="11" s="1"/>
  <c r="B194" i="11"/>
  <c r="A193" i="11"/>
  <c r="K416" i="19"/>
  <c r="I417" i="19"/>
  <c r="K228" i="19"/>
  <c r="I229" i="19"/>
  <c r="J194" i="11" l="1"/>
  <c r="AB194" i="11" s="1"/>
  <c r="AK194" i="11" s="1"/>
  <c r="K194" i="11"/>
  <c r="AC194" i="11" s="1"/>
  <c r="AL194" i="11" s="1"/>
  <c r="L9448" i="25"/>
  <c r="K9449" i="25"/>
  <c r="I9449" i="25" s="1"/>
  <c r="AD193" i="11"/>
  <c r="E194" i="11"/>
  <c r="W194" i="11" s="1"/>
  <c r="AF194" i="11" s="1"/>
  <c r="D194" i="11"/>
  <c r="V194" i="11" s="1"/>
  <c r="AE194" i="11" s="1"/>
  <c r="F194" i="11"/>
  <c r="X194" i="11" s="1"/>
  <c r="AG194" i="11" s="1"/>
  <c r="H194" i="11"/>
  <c r="Z194" i="11" s="1"/>
  <c r="AI194" i="11" s="1"/>
  <c r="I194" i="11"/>
  <c r="AA194" i="11" s="1"/>
  <c r="AJ194" i="11" s="1"/>
  <c r="G194" i="11"/>
  <c r="Y194" i="11" s="1"/>
  <c r="AH194" i="11" s="1"/>
  <c r="C194" i="11"/>
  <c r="U194" i="11" s="1"/>
  <c r="A194" i="11"/>
  <c r="B195" i="11"/>
  <c r="K229" i="19"/>
  <c r="I230" i="19"/>
  <c r="K417" i="19"/>
  <c r="K418" i="19" s="1"/>
  <c r="I418" i="19" s="1"/>
  <c r="J195" i="11" l="1"/>
  <c r="AB195" i="11" s="1"/>
  <c r="AK195" i="11" s="1"/>
  <c r="K195" i="11"/>
  <c r="AC195" i="11" s="1"/>
  <c r="AL195" i="11" s="1"/>
  <c r="L9449" i="25"/>
  <c r="K9451" i="25"/>
  <c r="I9451" i="25" s="1"/>
  <c r="AD194" i="11"/>
  <c r="C195" i="11"/>
  <c r="U195" i="11" s="1"/>
  <c r="D195" i="11"/>
  <c r="V195" i="11" s="1"/>
  <c r="AE195" i="11" s="1"/>
  <c r="F195" i="11"/>
  <c r="X195" i="11" s="1"/>
  <c r="AG195" i="11" s="1"/>
  <c r="G195" i="11"/>
  <c r="Y195" i="11" s="1"/>
  <c r="AH195" i="11" s="1"/>
  <c r="E195" i="11"/>
  <c r="W195" i="11" s="1"/>
  <c r="AF195" i="11" s="1"/>
  <c r="H195" i="11"/>
  <c r="Z195" i="11" s="1"/>
  <c r="AI195" i="11" s="1"/>
  <c r="I195" i="11"/>
  <c r="AA195" i="11" s="1"/>
  <c r="AJ195" i="11" s="1"/>
  <c r="A195" i="11"/>
  <c r="B196" i="11"/>
  <c r="L418" i="19"/>
  <c r="K419" i="19"/>
  <c r="K230" i="19"/>
  <c r="I231" i="19"/>
  <c r="J196" i="11" l="1"/>
  <c r="AB196" i="11" s="1"/>
  <c r="AK196" i="11" s="1"/>
  <c r="K196" i="11"/>
  <c r="AC196" i="11" s="1"/>
  <c r="AL196" i="11" s="1"/>
  <c r="L9451" i="25"/>
  <c r="K9452" i="25"/>
  <c r="I9452" i="25" s="1"/>
  <c r="AD195" i="11"/>
  <c r="E196" i="11"/>
  <c r="W196" i="11" s="1"/>
  <c r="AF196" i="11" s="1"/>
  <c r="B197" i="11"/>
  <c r="C196" i="11"/>
  <c r="U196" i="11" s="1"/>
  <c r="D196" i="11"/>
  <c r="V196" i="11" s="1"/>
  <c r="AE196" i="11" s="1"/>
  <c r="F196" i="11"/>
  <c r="X196" i="11" s="1"/>
  <c r="AG196" i="11" s="1"/>
  <c r="G196" i="11"/>
  <c r="Y196" i="11" s="1"/>
  <c r="AH196" i="11" s="1"/>
  <c r="H196" i="11"/>
  <c r="Z196" i="11" s="1"/>
  <c r="AI196" i="11" s="1"/>
  <c r="I196" i="11"/>
  <c r="AA196" i="11" s="1"/>
  <c r="AJ196" i="11" s="1"/>
  <c r="A196" i="11"/>
  <c r="K231" i="19"/>
  <c r="I232" i="19"/>
  <c r="L419" i="19"/>
  <c r="K420" i="19"/>
  <c r="I419" i="19"/>
  <c r="J197" i="11" l="1"/>
  <c r="AB197" i="11" s="1"/>
  <c r="AK197" i="11" s="1"/>
  <c r="K197" i="11"/>
  <c r="AC197" i="11" s="1"/>
  <c r="AL197" i="11" s="1"/>
  <c r="L9452" i="25"/>
  <c r="K9453" i="25"/>
  <c r="I9453" i="25" s="1"/>
  <c r="AD196" i="11"/>
  <c r="A197" i="11"/>
  <c r="C197" i="11"/>
  <c r="U197" i="11" s="1"/>
  <c r="B198" i="11"/>
  <c r="H197" i="11"/>
  <c r="Z197" i="11" s="1"/>
  <c r="AI197" i="11" s="1"/>
  <c r="D197" i="11"/>
  <c r="V197" i="11" s="1"/>
  <c r="AE197" i="11" s="1"/>
  <c r="E197" i="11"/>
  <c r="W197" i="11" s="1"/>
  <c r="AF197" i="11" s="1"/>
  <c r="F197" i="11"/>
  <c r="X197" i="11" s="1"/>
  <c r="AG197" i="11" s="1"/>
  <c r="G197" i="11"/>
  <c r="Y197" i="11" s="1"/>
  <c r="AH197" i="11" s="1"/>
  <c r="I197" i="11"/>
  <c r="AA197" i="11" s="1"/>
  <c r="AJ197" i="11" s="1"/>
  <c r="I420" i="19"/>
  <c r="L420" i="19"/>
  <c r="K421" i="19"/>
  <c r="K232" i="19"/>
  <c r="I233" i="19"/>
  <c r="J198" i="11" l="1"/>
  <c r="AB198" i="11" s="1"/>
  <c r="AK198" i="11" s="1"/>
  <c r="K198" i="11"/>
  <c r="AC198" i="11" s="1"/>
  <c r="AL198" i="11" s="1"/>
  <c r="L9453" i="25"/>
  <c r="K9454" i="25"/>
  <c r="I9454" i="25" s="1"/>
  <c r="I421" i="19"/>
  <c r="AD197" i="11"/>
  <c r="A198" i="11"/>
  <c r="I198" i="11"/>
  <c r="AA198" i="11" s="1"/>
  <c r="AJ198" i="11" s="1"/>
  <c r="H198" i="11"/>
  <c r="Z198" i="11" s="1"/>
  <c r="AI198" i="11" s="1"/>
  <c r="C198" i="11"/>
  <c r="U198" i="11" s="1"/>
  <c r="B199" i="11"/>
  <c r="D198" i="11"/>
  <c r="V198" i="11" s="1"/>
  <c r="AE198" i="11" s="1"/>
  <c r="E198" i="11"/>
  <c r="W198" i="11" s="1"/>
  <c r="AF198" i="11" s="1"/>
  <c r="F198" i="11"/>
  <c r="X198" i="11" s="1"/>
  <c r="AG198" i="11" s="1"/>
  <c r="G198" i="11"/>
  <c r="Y198" i="11" s="1"/>
  <c r="AH198" i="11" s="1"/>
  <c r="K233" i="19"/>
  <c r="I234" i="19"/>
  <c r="L421" i="19"/>
  <c r="K422" i="19"/>
  <c r="L422" i="19" s="1"/>
  <c r="J199" i="11" l="1"/>
  <c r="AB199" i="11" s="1"/>
  <c r="AK199" i="11" s="1"/>
  <c r="K199" i="11"/>
  <c r="AC199" i="11" s="1"/>
  <c r="AL199" i="11" s="1"/>
  <c r="L9454" i="25"/>
  <c r="K9455" i="25"/>
  <c r="I9455" i="25" s="1"/>
  <c r="AD198" i="11"/>
  <c r="A199" i="11"/>
  <c r="G199" i="11"/>
  <c r="Y199" i="11" s="1"/>
  <c r="AH199" i="11" s="1"/>
  <c r="H199" i="11"/>
  <c r="Z199" i="11" s="1"/>
  <c r="AI199" i="11" s="1"/>
  <c r="I199" i="11"/>
  <c r="AA199" i="11" s="1"/>
  <c r="AJ199" i="11" s="1"/>
  <c r="D199" i="11"/>
  <c r="V199" i="11" s="1"/>
  <c r="AE199" i="11" s="1"/>
  <c r="F199" i="11"/>
  <c r="X199" i="11" s="1"/>
  <c r="AG199" i="11" s="1"/>
  <c r="B200" i="11"/>
  <c r="C199" i="11"/>
  <c r="U199" i="11" s="1"/>
  <c r="E199" i="11"/>
  <c r="W199" i="11" s="1"/>
  <c r="AF199" i="11" s="1"/>
  <c r="I422" i="19"/>
  <c r="I423" i="19" s="1"/>
  <c r="K234" i="19"/>
  <c r="I235" i="19"/>
  <c r="J200" i="11" l="1"/>
  <c r="AB200" i="11" s="1"/>
  <c r="AK200" i="11" s="1"/>
  <c r="K200" i="11"/>
  <c r="AC200" i="11" s="1"/>
  <c r="AL200" i="11" s="1"/>
  <c r="L9455" i="25"/>
  <c r="K9456" i="25"/>
  <c r="I9456" i="25" s="1"/>
  <c r="AD199" i="11"/>
  <c r="A200" i="11"/>
  <c r="E200" i="11"/>
  <c r="W200" i="11" s="1"/>
  <c r="AF200" i="11" s="1"/>
  <c r="F200" i="11"/>
  <c r="X200" i="11" s="1"/>
  <c r="AG200" i="11" s="1"/>
  <c r="H200" i="11"/>
  <c r="Z200" i="11" s="1"/>
  <c r="AI200" i="11" s="1"/>
  <c r="G200" i="11"/>
  <c r="Y200" i="11" s="1"/>
  <c r="AH200" i="11" s="1"/>
  <c r="I200" i="11"/>
  <c r="AA200" i="11" s="1"/>
  <c r="AJ200" i="11" s="1"/>
  <c r="D200" i="11"/>
  <c r="V200" i="11" s="1"/>
  <c r="AE200" i="11" s="1"/>
  <c r="B201" i="11"/>
  <c r="C200" i="11"/>
  <c r="U200" i="11" s="1"/>
  <c r="K235" i="19"/>
  <c r="I236" i="19"/>
  <c r="K423" i="19"/>
  <c r="K424" i="19" s="1"/>
  <c r="I424" i="19" s="1"/>
  <c r="J201" i="11" l="1"/>
  <c r="AB201" i="11" s="1"/>
  <c r="AK201" i="11" s="1"/>
  <c r="K201" i="11"/>
  <c r="AC201" i="11" s="1"/>
  <c r="AL201" i="11" s="1"/>
  <c r="L9456" i="25"/>
  <c r="K9458" i="25"/>
  <c r="I9458" i="25" s="1"/>
  <c r="AD200" i="11"/>
  <c r="A201" i="11"/>
  <c r="C201" i="11"/>
  <c r="U201" i="11" s="1"/>
  <c r="D201" i="11"/>
  <c r="V201" i="11" s="1"/>
  <c r="AE201" i="11" s="1"/>
  <c r="F201" i="11"/>
  <c r="X201" i="11" s="1"/>
  <c r="AG201" i="11" s="1"/>
  <c r="E201" i="11"/>
  <c r="W201" i="11" s="1"/>
  <c r="AF201" i="11" s="1"/>
  <c r="G201" i="11"/>
  <c r="Y201" i="11" s="1"/>
  <c r="AH201" i="11" s="1"/>
  <c r="H201" i="11"/>
  <c r="Z201" i="11" s="1"/>
  <c r="AI201" i="11" s="1"/>
  <c r="I201" i="11"/>
  <c r="AA201" i="11" s="1"/>
  <c r="AJ201" i="11" s="1"/>
  <c r="B202" i="11"/>
  <c r="L424" i="19"/>
  <c r="K425" i="19"/>
  <c r="K236" i="19"/>
  <c r="I237" i="19"/>
  <c r="J202" i="11" l="1"/>
  <c r="AB202" i="11" s="1"/>
  <c r="AK202" i="11" s="1"/>
  <c r="K202" i="11"/>
  <c r="AC202" i="11" s="1"/>
  <c r="AL202" i="11" s="1"/>
  <c r="L9458" i="25"/>
  <c r="K9461" i="25"/>
  <c r="L9461" i="25" s="1"/>
  <c r="AD201" i="11"/>
  <c r="B203" i="11"/>
  <c r="D202" i="11"/>
  <c r="V202" i="11" s="1"/>
  <c r="AE202" i="11" s="1"/>
  <c r="C202" i="11"/>
  <c r="U202" i="11" s="1"/>
  <c r="E202" i="11"/>
  <c r="W202" i="11" s="1"/>
  <c r="AF202" i="11" s="1"/>
  <c r="F202" i="11"/>
  <c r="X202" i="11" s="1"/>
  <c r="AG202" i="11" s="1"/>
  <c r="G202" i="11"/>
  <c r="Y202" i="11" s="1"/>
  <c r="AH202" i="11" s="1"/>
  <c r="H202" i="11"/>
  <c r="Z202" i="11" s="1"/>
  <c r="AI202" i="11" s="1"/>
  <c r="I202" i="11"/>
  <c r="AA202" i="11" s="1"/>
  <c r="AJ202" i="11" s="1"/>
  <c r="A202" i="11"/>
  <c r="K237" i="19"/>
  <c r="I238" i="19"/>
  <c r="L425" i="19"/>
  <c r="K426" i="19"/>
  <c r="L426" i="19" s="1"/>
  <c r="I425" i="19"/>
  <c r="J203" i="11" l="1"/>
  <c r="AB203" i="11" s="1"/>
  <c r="AK203" i="11" s="1"/>
  <c r="K203" i="11"/>
  <c r="AC203" i="11" s="1"/>
  <c r="AL203" i="11" s="1"/>
  <c r="I9461" i="25"/>
  <c r="I9463" i="25" s="1"/>
  <c r="AD202" i="11"/>
  <c r="C203" i="11"/>
  <c r="U203" i="11" s="1"/>
  <c r="H203" i="11"/>
  <c r="Z203" i="11" s="1"/>
  <c r="AI203" i="11" s="1"/>
  <c r="D203" i="11"/>
  <c r="V203" i="11" s="1"/>
  <c r="AE203" i="11" s="1"/>
  <c r="E203" i="11"/>
  <c r="W203" i="11" s="1"/>
  <c r="AF203" i="11" s="1"/>
  <c r="F203" i="11"/>
  <c r="X203" i="11" s="1"/>
  <c r="AG203" i="11" s="1"/>
  <c r="G203" i="11"/>
  <c r="Y203" i="11" s="1"/>
  <c r="AH203" i="11" s="1"/>
  <c r="I203" i="11"/>
  <c r="AA203" i="11" s="1"/>
  <c r="AJ203" i="11" s="1"/>
  <c r="B204" i="11"/>
  <c r="A203" i="11"/>
  <c r="I426" i="19"/>
  <c r="I427" i="19" s="1"/>
  <c r="K427" i="19" s="1"/>
  <c r="K428" i="19" s="1"/>
  <c r="I428" i="19" s="1"/>
  <c r="K238" i="19"/>
  <c r="I239" i="19"/>
  <c r="J204" i="11" l="1"/>
  <c r="AB204" i="11" s="1"/>
  <c r="AK204" i="11" s="1"/>
  <c r="K204" i="11"/>
  <c r="AC204" i="11" s="1"/>
  <c r="AL204" i="11" s="1"/>
  <c r="K9463" i="25"/>
  <c r="K9464" i="25" s="1"/>
  <c r="I9464" i="25" s="1"/>
  <c r="AD203" i="11"/>
  <c r="I204" i="11"/>
  <c r="AA204" i="11" s="1"/>
  <c r="AJ204" i="11" s="1"/>
  <c r="F204" i="11"/>
  <c r="X204" i="11" s="1"/>
  <c r="AG204" i="11" s="1"/>
  <c r="C204" i="11"/>
  <c r="U204" i="11" s="1"/>
  <c r="H204" i="11"/>
  <c r="Z204" i="11" s="1"/>
  <c r="AI204" i="11" s="1"/>
  <c r="D204" i="11"/>
  <c r="V204" i="11" s="1"/>
  <c r="AE204" i="11" s="1"/>
  <c r="E204" i="11"/>
  <c r="W204" i="11" s="1"/>
  <c r="AF204" i="11" s="1"/>
  <c r="G204" i="11"/>
  <c r="Y204" i="11" s="1"/>
  <c r="AH204" i="11" s="1"/>
  <c r="B205" i="11"/>
  <c r="A204" i="11"/>
  <c r="K239" i="19"/>
  <c r="I240" i="19"/>
  <c r="L428" i="19"/>
  <c r="K429" i="19"/>
  <c r="L429" i="19" s="1"/>
  <c r="J205" i="11" l="1"/>
  <c r="AB205" i="11" s="1"/>
  <c r="AK205" i="11" s="1"/>
  <c r="K205" i="11"/>
  <c r="AC205" i="11" s="1"/>
  <c r="AL205" i="11" s="1"/>
  <c r="L9464" i="25"/>
  <c r="K9465" i="25"/>
  <c r="AD204" i="11"/>
  <c r="G205" i="11"/>
  <c r="Y205" i="11" s="1"/>
  <c r="AH205" i="11" s="1"/>
  <c r="F205" i="11"/>
  <c r="X205" i="11" s="1"/>
  <c r="AG205" i="11" s="1"/>
  <c r="H205" i="11"/>
  <c r="Z205" i="11" s="1"/>
  <c r="AI205" i="11" s="1"/>
  <c r="I205" i="11"/>
  <c r="AA205" i="11" s="1"/>
  <c r="AJ205" i="11" s="1"/>
  <c r="D205" i="11"/>
  <c r="V205" i="11" s="1"/>
  <c r="AE205" i="11" s="1"/>
  <c r="C205" i="11"/>
  <c r="U205" i="11" s="1"/>
  <c r="E205" i="11"/>
  <c r="W205" i="11" s="1"/>
  <c r="AF205" i="11" s="1"/>
  <c r="A205" i="11"/>
  <c r="B206" i="11"/>
  <c r="I429" i="19"/>
  <c r="I430" i="19" s="1"/>
  <c r="K240" i="19"/>
  <c r="I241" i="19"/>
  <c r="J206" i="11" l="1"/>
  <c r="AB206" i="11" s="1"/>
  <c r="AK206" i="11" s="1"/>
  <c r="K206" i="11"/>
  <c r="AC206" i="11" s="1"/>
  <c r="AL206" i="11" s="1"/>
  <c r="L9465" i="25"/>
  <c r="K9466" i="25"/>
  <c r="I9465" i="25"/>
  <c r="AD205" i="11"/>
  <c r="E206" i="11"/>
  <c r="W206" i="11" s="1"/>
  <c r="AF206" i="11" s="1"/>
  <c r="F206" i="11"/>
  <c r="X206" i="11" s="1"/>
  <c r="AG206" i="11" s="1"/>
  <c r="H206" i="11"/>
  <c r="Z206" i="11" s="1"/>
  <c r="AI206" i="11" s="1"/>
  <c r="G206" i="11"/>
  <c r="Y206" i="11" s="1"/>
  <c r="AH206" i="11" s="1"/>
  <c r="I206" i="11"/>
  <c r="AA206" i="11" s="1"/>
  <c r="AJ206" i="11" s="1"/>
  <c r="D206" i="11"/>
  <c r="V206" i="11" s="1"/>
  <c r="AE206" i="11" s="1"/>
  <c r="C206" i="11"/>
  <c r="U206" i="11" s="1"/>
  <c r="A206" i="11"/>
  <c r="B207" i="11"/>
  <c r="K241" i="19"/>
  <c r="I242" i="19"/>
  <c r="K430" i="19"/>
  <c r="K431" i="19" s="1"/>
  <c r="L431" i="19" s="1"/>
  <c r="J207" i="11" l="1"/>
  <c r="AB207" i="11" s="1"/>
  <c r="AK207" i="11" s="1"/>
  <c r="K207" i="11"/>
  <c r="AC207" i="11" s="1"/>
  <c r="AL207" i="11" s="1"/>
  <c r="I9466" i="25"/>
  <c r="L9466" i="25"/>
  <c r="K9470" i="25"/>
  <c r="AD206" i="11"/>
  <c r="C207" i="11"/>
  <c r="U207" i="11" s="1"/>
  <c r="D207" i="11"/>
  <c r="V207" i="11" s="1"/>
  <c r="AE207" i="11" s="1"/>
  <c r="F207" i="11"/>
  <c r="X207" i="11" s="1"/>
  <c r="AG207" i="11" s="1"/>
  <c r="E207" i="11"/>
  <c r="W207" i="11" s="1"/>
  <c r="AF207" i="11" s="1"/>
  <c r="G207" i="11"/>
  <c r="Y207" i="11" s="1"/>
  <c r="AH207" i="11" s="1"/>
  <c r="H207" i="11"/>
  <c r="Z207" i="11" s="1"/>
  <c r="AI207" i="11" s="1"/>
  <c r="I207" i="11"/>
  <c r="AA207" i="11" s="1"/>
  <c r="AJ207" i="11" s="1"/>
  <c r="A207" i="11"/>
  <c r="B208" i="11"/>
  <c r="I431" i="19"/>
  <c r="I432" i="19" s="1"/>
  <c r="K242" i="19"/>
  <c r="I243" i="19"/>
  <c r="J208" i="11" l="1"/>
  <c r="AB208" i="11" s="1"/>
  <c r="AK208" i="11" s="1"/>
  <c r="K208" i="11"/>
  <c r="AC208" i="11" s="1"/>
  <c r="AL208" i="11" s="1"/>
  <c r="L9470" i="25"/>
  <c r="K9472" i="25"/>
  <c r="I9470" i="25"/>
  <c r="AD207" i="11"/>
  <c r="D208" i="11"/>
  <c r="V208" i="11" s="1"/>
  <c r="AE208" i="11" s="1"/>
  <c r="C208" i="11"/>
  <c r="U208" i="11" s="1"/>
  <c r="B209" i="11"/>
  <c r="E208" i="11"/>
  <c r="W208" i="11" s="1"/>
  <c r="AF208" i="11" s="1"/>
  <c r="F208" i="11"/>
  <c r="X208" i="11" s="1"/>
  <c r="AG208" i="11" s="1"/>
  <c r="G208" i="11"/>
  <c r="Y208" i="11" s="1"/>
  <c r="AH208" i="11" s="1"/>
  <c r="H208" i="11"/>
  <c r="Z208" i="11" s="1"/>
  <c r="AI208" i="11" s="1"/>
  <c r="I208" i="11"/>
  <c r="AA208" i="11" s="1"/>
  <c r="AJ208" i="11" s="1"/>
  <c r="A208" i="11"/>
  <c r="K243" i="19"/>
  <c r="I244" i="19"/>
  <c r="K432" i="19"/>
  <c r="K433" i="19" s="1"/>
  <c r="L433" i="19" s="1"/>
  <c r="J209" i="11" l="1"/>
  <c r="AB209" i="11" s="1"/>
  <c r="AK209" i="11" s="1"/>
  <c r="K209" i="11"/>
  <c r="AC209" i="11" s="1"/>
  <c r="AL209" i="11" s="1"/>
  <c r="I9472" i="25"/>
  <c r="K9473" i="25"/>
  <c r="L9472" i="25"/>
  <c r="AD208" i="11"/>
  <c r="B210" i="11"/>
  <c r="A209" i="11"/>
  <c r="C209" i="11"/>
  <c r="U209" i="11" s="1"/>
  <c r="D209" i="11"/>
  <c r="V209" i="11" s="1"/>
  <c r="AE209" i="11" s="1"/>
  <c r="E209" i="11"/>
  <c r="W209" i="11" s="1"/>
  <c r="AF209" i="11" s="1"/>
  <c r="F209" i="11"/>
  <c r="X209" i="11" s="1"/>
  <c r="AG209" i="11" s="1"/>
  <c r="G209" i="11"/>
  <c r="Y209" i="11" s="1"/>
  <c r="AH209" i="11" s="1"/>
  <c r="H209" i="11"/>
  <c r="Z209" i="11" s="1"/>
  <c r="AI209" i="11" s="1"/>
  <c r="I209" i="11"/>
  <c r="AA209" i="11" s="1"/>
  <c r="AJ209" i="11" s="1"/>
  <c r="I433" i="19"/>
  <c r="I434" i="19" s="1"/>
  <c r="K244" i="19"/>
  <c r="I245" i="19"/>
  <c r="J210" i="11" l="1"/>
  <c r="AB210" i="11" s="1"/>
  <c r="AK210" i="11" s="1"/>
  <c r="K210" i="11"/>
  <c r="AC210" i="11" s="1"/>
  <c r="AL210" i="11" s="1"/>
  <c r="I9473" i="25"/>
  <c r="L9473" i="25"/>
  <c r="K9474" i="25"/>
  <c r="AD209" i="11"/>
  <c r="I210" i="11"/>
  <c r="AA210" i="11" s="1"/>
  <c r="AJ210" i="11" s="1"/>
  <c r="H210" i="11"/>
  <c r="Z210" i="11" s="1"/>
  <c r="AI210" i="11" s="1"/>
  <c r="C210" i="11"/>
  <c r="U210" i="11" s="1"/>
  <c r="D210" i="11"/>
  <c r="V210" i="11" s="1"/>
  <c r="AE210" i="11" s="1"/>
  <c r="E210" i="11"/>
  <c r="W210" i="11" s="1"/>
  <c r="AF210" i="11" s="1"/>
  <c r="F210" i="11"/>
  <c r="X210" i="11" s="1"/>
  <c r="AG210" i="11" s="1"/>
  <c r="G210" i="11"/>
  <c r="Y210" i="11" s="1"/>
  <c r="AH210" i="11" s="1"/>
  <c r="A210" i="11"/>
  <c r="B211" i="11"/>
  <c r="K245" i="19"/>
  <c r="I246" i="19"/>
  <c r="K434" i="19"/>
  <c r="K436" i="19" s="1"/>
  <c r="I436" i="19" s="1"/>
  <c r="J211" i="11" l="1"/>
  <c r="AB211" i="11" s="1"/>
  <c r="AK211" i="11" s="1"/>
  <c r="K211" i="11"/>
  <c r="AC211" i="11" s="1"/>
  <c r="AL211" i="11" s="1"/>
  <c r="I9474" i="25"/>
  <c r="L9474" i="25"/>
  <c r="K9475" i="25"/>
  <c r="I9475" i="25" s="1"/>
  <c r="AD210" i="11"/>
  <c r="G211" i="11"/>
  <c r="Y211" i="11" s="1"/>
  <c r="AH211" i="11" s="1"/>
  <c r="H211" i="11"/>
  <c r="Z211" i="11" s="1"/>
  <c r="AI211" i="11" s="1"/>
  <c r="I211" i="11"/>
  <c r="AA211" i="11" s="1"/>
  <c r="AJ211" i="11" s="1"/>
  <c r="F211" i="11"/>
  <c r="X211" i="11" s="1"/>
  <c r="AG211" i="11" s="1"/>
  <c r="C211" i="11"/>
  <c r="U211" i="11" s="1"/>
  <c r="D211" i="11"/>
  <c r="V211" i="11" s="1"/>
  <c r="AE211" i="11" s="1"/>
  <c r="E211" i="11"/>
  <c r="W211" i="11" s="1"/>
  <c r="AF211" i="11" s="1"/>
  <c r="A211" i="11"/>
  <c r="B212" i="11"/>
  <c r="L436" i="19"/>
  <c r="K437" i="19"/>
  <c r="L437" i="19" s="1"/>
  <c r="K246" i="19"/>
  <c r="I247" i="19"/>
  <c r="J212" i="11" l="1"/>
  <c r="AB212" i="11" s="1"/>
  <c r="AK212" i="11" s="1"/>
  <c r="K212" i="11"/>
  <c r="AC212" i="11" s="1"/>
  <c r="AL212" i="11" s="1"/>
  <c r="L9475" i="25"/>
  <c r="K9477" i="25"/>
  <c r="AD211" i="11"/>
  <c r="E212" i="11"/>
  <c r="W212" i="11" s="1"/>
  <c r="AF212" i="11" s="1"/>
  <c r="F212" i="11"/>
  <c r="X212" i="11" s="1"/>
  <c r="AG212" i="11" s="1"/>
  <c r="I212" i="11"/>
  <c r="AA212" i="11" s="1"/>
  <c r="AJ212" i="11" s="1"/>
  <c r="G212" i="11"/>
  <c r="Y212" i="11" s="1"/>
  <c r="AH212" i="11" s="1"/>
  <c r="H212" i="11"/>
  <c r="Z212" i="11" s="1"/>
  <c r="AI212" i="11" s="1"/>
  <c r="D212" i="11"/>
  <c r="V212" i="11" s="1"/>
  <c r="AE212" i="11" s="1"/>
  <c r="C212" i="11"/>
  <c r="U212" i="11" s="1"/>
  <c r="B213" i="11"/>
  <c r="K213" i="11" s="1"/>
  <c r="AC213" i="11" s="1"/>
  <c r="AL213" i="11" s="1"/>
  <c r="A212" i="11"/>
  <c r="K247" i="19"/>
  <c r="I248" i="19"/>
  <c r="I437" i="19"/>
  <c r="K9479" i="25" l="1"/>
  <c r="L9477" i="25"/>
  <c r="I9477" i="25"/>
  <c r="I9479" i="25" s="1"/>
  <c r="B214" i="11"/>
  <c r="C214" i="11" s="1"/>
  <c r="U214" i="11" s="1"/>
  <c r="J213" i="11"/>
  <c r="AB213" i="11" s="1"/>
  <c r="AK213" i="11" s="1"/>
  <c r="D214" i="11"/>
  <c r="V214" i="11" s="1"/>
  <c r="AE214" i="11" s="1"/>
  <c r="E214" i="11"/>
  <c r="W214" i="11" s="1"/>
  <c r="AF214" i="11" s="1"/>
  <c r="F214" i="11"/>
  <c r="X214" i="11" s="1"/>
  <c r="AG214" i="11" s="1"/>
  <c r="H214" i="11"/>
  <c r="Z214" i="11" s="1"/>
  <c r="AI214" i="11" s="1"/>
  <c r="I214" i="11"/>
  <c r="AA214" i="11" s="1"/>
  <c r="AJ214" i="11" s="1"/>
  <c r="G214" i="11"/>
  <c r="Y214" i="11" s="1"/>
  <c r="AH214" i="11" s="1"/>
  <c r="AD212" i="11"/>
  <c r="C213" i="11"/>
  <c r="U213" i="11" s="1"/>
  <c r="D213" i="11"/>
  <c r="V213" i="11" s="1"/>
  <c r="AE213" i="11" s="1"/>
  <c r="G213" i="11"/>
  <c r="Y213" i="11" s="1"/>
  <c r="AH213" i="11" s="1"/>
  <c r="E213" i="11"/>
  <c r="W213" i="11" s="1"/>
  <c r="AF213" i="11" s="1"/>
  <c r="F213" i="11"/>
  <c r="X213" i="11" s="1"/>
  <c r="AG213" i="11" s="1"/>
  <c r="H213" i="11"/>
  <c r="Z213" i="11" s="1"/>
  <c r="AI213" i="11" s="1"/>
  <c r="I213" i="11"/>
  <c r="AA213" i="11" s="1"/>
  <c r="AJ213" i="11" s="1"/>
  <c r="A213" i="11"/>
  <c r="K248" i="19"/>
  <c r="I249" i="19"/>
  <c r="J214" i="11" l="1"/>
  <c r="AB214" i="11" s="1"/>
  <c r="AK214" i="11" s="1"/>
  <c r="K214" i="11"/>
  <c r="AC214" i="11" s="1"/>
  <c r="AL214" i="11" s="1"/>
  <c r="B215" i="11"/>
  <c r="L9479" i="25"/>
  <c r="K9480" i="25"/>
  <c r="B216" i="11"/>
  <c r="C215" i="11"/>
  <c r="U215" i="11" s="1"/>
  <c r="E215" i="11"/>
  <c r="W215" i="11" s="1"/>
  <c r="AF215" i="11" s="1"/>
  <c r="F215" i="11"/>
  <c r="X215" i="11" s="1"/>
  <c r="AG215" i="11" s="1"/>
  <c r="G215" i="11"/>
  <c r="Y215" i="11" s="1"/>
  <c r="AH215" i="11" s="1"/>
  <c r="D215" i="11"/>
  <c r="V215" i="11" s="1"/>
  <c r="AE215" i="11" s="1"/>
  <c r="H215" i="11"/>
  <c r="Z215" i="11" s="1"/>
  <c r="AI215" i="11" s="1"/>
  <c r="I215" i="11"/>
  <c r="AA215" i="11" s="1"/>
  <c r="AJ215" i="11" s="1"/>
  <c r="AD214" i="11"/>
  <c r="AD213" i="11"/>
  <c r="K249" i="19"/>
  <c r="I250" i="19"/>
  <c r="J216" i="11" l="1"/>
  <c r="AB216" i="11" s="1"/>
  <c r="AK216" i="11" s="1"/>
  <c r="K216" i="11"/>
  <c r="AC216" i="11" s="1"/>
  <c r="AL216" i="11" s="1"/>
  <c r="J215" i="11"/>
  <c r="AB215" i="11" s="1"/>
  <c r="AK215" i="11" s="1"/>
  <c r="K215" i="11"/>
  <c r="AC215" i="11" s="1"/>
  <c r="AL215" i="11" s="1"/>
  <c r="L9480" i="25"/>
  <c r="K9481" i="25"/>
  <c r="I9480" i="25"/>
  <c r="AD215" i="11"/>
  <c r="B217" i="11"/>
  <c r="E216" i="11"/>
  <c r="W216" i="11" s="1"/>
  <c r="AF216" i="11" s="1"/>
  <c r="F216" i="11"/>
  <c r="X216" i="11" s="1"/>
  <c r="AG216" i="11" s="1"/>
  <c r="G216" i="11"/>
  <c r="Y216" i="11" s="1"/>
  <c r="AH216" i="11" s="1"/>
  <c r="H216" i="11"/>
  <c r="Z216" i="11" s="1"/>
  <c r="AI216" i="11" s="1"/>
  <c r="D216" i="11"/>
  <c r="V216" i="11" s="1"/>
  <c r="AE216" i="11" s="1"/>
  <c r="C216" i="11"/>
  <c r="U216" i="11" s="1"/>
  <c r="I216" i="11"/>
  <c r="AA216" i="11" s="1"/>
  <c r="AJ216" i="11" s="1"/>
  <c r="K250" i="19"/>
  <c r="I251" i="19"/>
  <c r="J217" i="11" l="1"/>
  <c r="AB217" i="11" s="1"/>
  <c r="AK217" i="11" s="1"/>
  <c r="K217" i="11"/>
  <c r="AC217" i="11" s="1"/>
  <c r="AL217" i="11" s="1"/>
  <c r="I9481" i="25"/>
  <c r="L9481" i="25"/>
  <c r="K9482" i="25"/>
  <c r="AD216" i="11"/>
  <c r="B218" i="11"/>
  <c r="C217" i="11"/>
  <c r="U217" i="11" s="1"/>
  <c r="E217" i="11"/>
  <c r="W217" i="11" s="1"/>
  <c r="AF217" i="11" s="1"/>
  <c r="F217" i="11"/>
  <c r="X217" i="11" s="1"/>
  <c r="AG217" i="11" s="1"/>
  <c r="G217" i="11"/>
  <c r="Y217" i="11" s="1"/>
  <c r="AH217" i="11" s="1"/>
  <c r="D217" i="11"/>
  <c r="V217" i="11" s="1"/>
  <c r="AE217" i="11" s="1"/>
  <c r="H217" i="11"/>
  <c r="Z217" i="11" s="1"/>
  <c r="AI217" i="11" s="1"/>
  <c r="I217" i="11"/>
  <c r="AA217" i="11" s="1"/>
  <c r="AJ217" i="11" s="1"/>
  <c r="K251" i="19"/>
  <c r="I252" i="19"/>
  <c r="J218" i="11" l="1"/>
  <c r="AB218" i="11" s="1"/>
  <c r="AK218" i="11" s="1"/>
  <c r="K218" i="11"/>
  <c r="AC218" i="11" s="1"/>
  <c r="AL218" i="11" s="1"/>
  <c r="K9484" i="25"/>
  <c r="L9482" i="25"/>
  <c r="I9482" i="25"/>
  <c r="AD217" i="11"/>
  <c r="B219" i="11"/>
  <c r="F218" i="11"/>
  <c r="X218" i="11" s="1"/>
  <c r="AG218" i="11" s="1"/>
  <c r="G218" i="11"/>
  <c r="Y218" i="11" s="1"/>
  <c r="AH218" i="11" s="1"/>
  <c r="H218" i="11"/>
  <c r="Z218" i="11" s="1"/>
  <c r="AI218" i="11" s="1"/>
  <c r="I218" i="11"/>
  <c r="AA218" i="11" s="1"/>
  <c r="AJ218" i="11" s="1"/>
  <c r="C218" i="11"/>
  <c r="U218" i="11" s="1"/>
  <c r="D218" i="11"/>
  <c r="V218" i="11" s="1"/>
  <c r="AE218" i="11" s="1"/>
  <c r="E218" i="11"/>
  <c r="W218" i="11" s="1"/>
  <c r="AF218" i="11" s="1"/>
  <c r="K252" i="19"/>
  <c r="I255" i="19"/>
  <c r="J219" i="11" l="1"/>
  <c r="AB219" i="11" s="1"/>
  <c r="AK219" i="11" s="1"/>
  <c r="K219" i="11"/>
  <c r="AC219" i="11" s="1"/>
  <c r="AL219" i="11" s="1"/>
  <c r="I9484" i="25"/>
  <c r="L9484" i="25"/>
  <c r="K9485" i="25"/>
  <c r="AD218" i="11"/>
  <c r="B220" i="11"/>
  <c r="D219" i="11"/>
  <c r="V219" i="11" s="1"/>
  <c r="AE219" i="11" s="1"/>
  <c r="E219" i="11"/>
  <c r="W219" i="11" s="1"/>
  <c r="AF219" i="11" s="1"/>
  <c r="F219" i="11"/>
  <c r="X219" i="11" s="1"/>
  <c r="AG219" i="11" s="1"/>
  <c r="G219" i="11"/>
  <c r="Y219" i="11" s="1"/>
  <c r="AH219" i="11" s="1"/>
  <c r="I219" i="11"/>
  <c r="AA219" i="11" s="1"/>
  <c r="AJ219" i="11" s="1"/>
  <c r="C219" i="11"/>
  <c r="U219" i="11" s="1"/>
  <c r="H219" i="11"/>
  <c r="Z219" i="11" s="1"/>
  <c r="AI219" i="11" s="1"/>
  <c r="K255" i="19"/>
  <c r="I256" i="19"/>
  <c r="J220" i="11" l="1"/>
  <c r="AB220" i="11" s="1"/>
  <c r="AK220" i="11" s="1"/>
  <c r="K220" i="11"/>
  <c r="AC220" i="11" s="1"/>
  <c r="AL220" i="11" s="1"/>
  <c r="K9486" i="25"/>
  <c r="L9486" i="25" s="1"/>
  <c r="L9485" i="25"/>
  <c r="I9485" i="25"/>
  <c r="B221" i="11"/>
  <c r="D220" i="11"/>
  <c r="V220" i="11" s="1"/>
  <c r="AE220" i="11" s="1"/>
  <c r="E220" i="11"/>
  <c r="W220" i="11" s="1"/>
  <c r="AF220" i="11" s="1"/>
  <c r="F220" i="11"/>
  <c r="X220" i="11" s="1"/>
  <c r="AG220" i="11" s="1"/>
  <c r="C220" i="11"/>
  <c r="U220" i="11" s="1"/>
  <c r="G220" i="11"/>
  <c r="Y220" i="11" s="1"/>
  <c r="AH220" i="11" s="1"/>
  <c r="H220" i="11"/>
  <c r="Z220" i="11" s="1"/>
  <c r="AI220" i="11" s="1"/>
  <c r="I220" i="11"/>
  <c r="AA220" i="11" s="1"/>
  <c r="AJ220" i="11" s="1"/>
  <c r="AD219" i="11"/>
  <c r="K256" i="19"/>
  <c r="I257" i="19"/>
  <c r="J221" i="11" l="1"/>
  <c r="AB221" i="11" s="1"/>
  <c r="AK221" i="11" s="1"/>
  <c r="K221" i="11"/>
  <c r="AC221" i="11" s="1"/>
  <c r="AL221" i="11" s="1"/>
  <c r="I9486" i="25"/>
  <c r="I9487" i="25" s="1"/>
  <c r="K9487" i="25" s="1"/>
  <c r="K9488" i="25" s="1"/>
  <c r="I9488" i="25" s="1"/>
  <c r="AD220" i="11"/>
  <c r="B222" i="11"/>
  <c r="G221" i="11"/>
  <c r="Y221" i="11" s="1"/>
  <c r="AH221" i="11" s="1"/>
  <c r="H221" i="11"/>
  <c r="Z221" i="11" s="1"/>
  <c r="AI221" i="11" s="1"/>
  <c r="I221" i="11"/>
  <c r="AA221" i="11" s="1"/>
  <c r="AJ221" i="11" s="1"/>
  <c r="D221" i="11"/>
  <c r="V221" i="11" s="1"/>
  <c r="AE221" i="11" s="1"/>
  <c r="E221" i="11"/>
  <c r="W221" i="11" s="1"/>
  <c r="AF221" i="11" s="1"/>
  <c r="F221" i="11"/>
  <c r="X221" i="11" s="1"/>
  <c r="AG221" i="11" s="1"/>
  <c r="C221" i="11"/>
  <c r="U221" i="11" s="1"/>
  <c r="K257" i="19"/>
  <c r="I258" i="19"/>
  <c r="J222" i="11" l="1"/>
  <c r="AB222" i="11" s="1"/>
  <c r="AK222" i="11" s="1"/>
  <c r="K222" i="11"/>
  <c r="AC222" i="11" s="1"/>
  <c r="AL222" i="11" s="1"/>
  <c r="L9488" i="25"/>
  <c r="K9489" i="25"/>
  <c r="B223" i="11"/>
  <c r="C222" i="11"/>
  <c r="U222" i="11" s="1"/>
  <c r="D222" i="11"/>
  <c r="V222" i="11" s="1"/>
  <c r="AE222" i="11" s="1"/>
  <c r="F222" i="11"/>
  <c r="X222" i="11" s="1"/>
  <c r="AG222" i="11" s="1"/>
  <c r="G222" i="11"/>
  <c r="Y222" i="11" s="1"/>
  <c r="AH222" i="11" s="1"/>
  <c r="H222" i="11"/>
  <c r="Z222" i="11" s="1"/>
  <c r="AI222" i="11" s="1"/>
  <c r="E222" i="11"/>
  <c r="W222" i="11" s="1"/>
  <c r="AF222" i="11" s="1"/>
  <c r="I222" i="11"/>
  <c r="AA222" i="11" s="1"/>
  <c r="AJ222" i="11" s="1"/>
  <c r="AD221" i="11"/>
  <c r="K258" i="19"/>
  <c r="I259" i="19"/>
  <c r="J223" i="11" l="1"/>
  <c r="AB223" i="11" s="1"/>
  <c r="AK223" i="11" s="1"/>
  <c r="K223" i="11"/>
  <c r="AC223" i="11" s="1"/>
  <c r="AL223" i="11" s="1"/>
  <c r="L9489" i="25"/>
  <c r="K9491" i="25"/>
  <c r="I9489" i="25"/>
  <c r="I9491" i="25" s="1"/>
  <c r="AD222" i="11"/>
  <c r="B224" i="11"/>
  <c r="H223" i="11"/>
  <c r="Z223" i="11" s="1"/>
  <c r="AI223" i="11" s="1"/>
  <c r="I223" i="11"/>
  <c r="AA223" i="11" s="1"/>
  <c r="AJ223" i="11" s="1"/>
  <c r="C223" i="11"/>
  <c r="U223" i="11" s="1"/>
  <c r="F223" i="11"/>
  <c r="X223" i="11" s="1"/>
  <c r="AG223" i="11" s="1"/>
  <c r="G223" i="11"/>
  <c r="Y223" i="11" s="1"/>
  <c r="AH223" i="11" s="1"/>
  <c r="E223" i="11"/>
  <c r="W223" i="11" s="1"/>
  <c r="AF223" i="11" s="1"/>
  <c r="D223" i="11"/>
  <c r="V223" i="11" s="1"/>
  <c r="AE223" i="11" s="1"/>
  <c r="K259" i="19"/>
  <c r="I260" i="19"/>
  <c r="J224" i="11" l="1"/>
  <c r="AB224" i="11" s="1"/>
  <c r="AK224" i="11" s="1"/>
  <c r="K224" i="11"/>
  <c r="AC224" i="11" s="1"/>
  <c r="AL224" i="11" s="1"/>
  <c r="L9491" i="25"/>
  <c r="K9493" i="25"/>
  <c r="I9493" i="25" s="1"/>
  <c r="AD223" i="11"/>
  <c r="B225" i="11"/>
  <c r="D224" i="11"/>
  <c r="V224" i="11" s="1"/>
  <c r="AE224" i="11" s="1"/>
  <c r="E224" i="11"/>
  <c r="W224" i="11" s="1"/>
  <c r="AF224" i="11" s="1"/>
  <c r="F224" i="11"/>
  <c r="X224" i="11" s="1"/>
  <c r="AG224" i="11" s="1"/>
  <c r="G224" i="11"/>
  <c r="Y224" i="11" s="1"/>
  <c r="AH224" i="11" s="1"/>
  <c r="I224" i="11"/>
  <c r="AA224" i="11" s="1"/>
  <c r="AJ224" i="11" s="1"/>
  <c r="H224" i="11"/>
  <c r="Z224" i="11" s="1"/>
  <c r="AI224" i="11" s="1"/>
  <c r="C224" i="11"/>
  <c r="U224" i="11" s="1"/>
  <c r="K260" i="19"/>
  <c r="I261" i="19"/>
  <c r="J225" i="11" l="1"/>
  <c r="AB225" i="11" s="1"/>
  <c r="AK225" i="11" s="1"/>
  <c r="K225" i="11"/>
  <c r="AC225" i="11" s="1"/>
  <c r="AL225" i="11" s="1"/>
  <c r="L9493" i="25"/>
  <c r="K9494" i="25"/>
  <c r="I9494" i="25" s="1"/>
  <c r="AD224" i="11"/>
  <c r="B226" i="11"/>
  <c r="D225" i="11"/>
  <c r="V225" i="11" s="1"/>
  <c r="AE225" i="11" s="1"/>
  <c r="E225" i="11"/>
  <c r="W225" i="11" s="1"/>
  <c r="AF225" i="11" s="1"/>
  <c r="F225" i="11"/>
  <c r="X225" i="11" s="1"/>
  <c r="AG225" i="11" s="1"/>
  <c r="I225" i="11"/>
  <c r="AA225" i="11" s="1"/>
  <c r="AJ225" i="11" s="1"/>
  <c r="G225" i="11"/>
  <c r="Y225" i="11" s="1"/>
  <c r="AH225" i="11" s="1"/>
  <c r="C225" i="11"/>
  <c r="U225" i="11" s="1"/>
  <c r="H225" i="11"/>
  <c r="Z225" i="11" s="1"/>
  <c r="AI225" i="11" s="1"/>
  <c r="K261" i="19"/>
  <c r="I262" i="19"/>
  <c r="J226" i="11" l="1"/>
  <c r="AB226" i="11" s="1"/>
  <c r="AK226" i="11" s="1"/>
  <c r="K226" i="11"/>
  <c r="AC226" i="11" s="1"/>
  <c r="AL226" i="11" s="1"/>
  <c r="K9498" i="25"/>
  <c r="I9498" i="25" s="1"/>
  <c r="L9494" i="25"/>
  <c r="AD225" i="11"/>
  <c r="B227" i="11"/>
  <c r="G226" i="11"/>
  <c r="Y226" i="11" s="1"/>
  <c r="AH226" i="11" s="1"/>
  <c r="H226" i="11"/>
  <c r="Z226" i="11" s="1"/>
  <c r="AI226" i="11" s="1"/>
  <c r="I226" i="11"/>
  <c r="AA226" i="11" s="1"/>
  <c r="AJ226" i="11" s="1"/>
  <c r="E226" i="11"/>
  <c r="W226" i="11" s="1"/>
  <c r="AF226" i="11" s="1"/>
  <c r="C226" i="11"/>
  <c r="U226" i="11" s="1"/>
  <c r="D226" i="11"/>
  <c r="V226" i="11" s="1"/>
  <c r="AE226" i="11" s="1"/>
  <c r="F226" i="11"/>
  <c r="X226" i="11" s="1"/>
  <c r="AG226" i="11" s="1"/>
  <c r="L552" i="19"/>
  <c r="K262" i="19"/>
  <c r="I263" i="19"/>
  <c r="J227" i="11" l="1"/>
  <c r="AB227" i="11" s="1"/>
  <c r="AK227" i="11" s="1"/>
  <c r="K227" i="11"/>
  <c r="AC227" i="11" s="1"/>
  <c r="AL227" i="11" s="1"/>
  <c r="L9498" i="25"/>
  <c r="K9499" i="25"/>
  <c r="AD226" i="11"/>
  <c r="B228" i="11"/>
  <c r="D227" i="11"/>
  <c r="V227" i="11" s="1"/>
  <c r="AE227" i="11" s="1"/>
  <c r="C227" i="11"/>
  <c r="U227" i="11" s="1"/>
  <c r="F227" i="11"/>
  <c r="X227" i="11" s="1"/>
  <c r="AG227" i="11" s="1"/>
  <c r="G227" i="11"/>
  <c r="Y227" i="11" s="1"/>
  <c r="AH227" i="11" s="1"/>
  <c r="H227" i="11"/>
  <c r="Z227" i="11" s="1"/>
  <c r="AI227" i="11" s="1"/>
  <c r="I227" i="11"/>
  <c r="AA227" i="11" s="1"/>
  <c r="AJ227" i="11" s="1"/>
  <c r="E227" i="11"/>
  <c r="W227" i="11" s="1"/>
  <c r="AF227" i="11" s="1"/>
  <c r="K263" i="19"/>
  <c r="I264" i="19"/>
  <c r="J228" i="11" l="1"/>
  <c r="AB228" i="11" s="1"/>
  <c r="AK228" i="11" s="1"/>
  <c r="K228" i="11"/>
  <c r="AC228" i="11" s="1"/>
  <c r="AL228" i="11" s="1"/>
  <c r="K9500" i="25"/>
  <c r="L9499" i="25"/>
  <c r="I9499" i="25"/>
  <c r="AD227" i="11"/>
  <c r="B229" i="11"/>
  <c r="D228" i="11"/>
  <c r="V228" i="11" s="1"/>
  <c r="AE228" i="11" s="1"/>
  <c r="G228" i="11"/>
  <c r="Y228" i="11" s="1"/>
  <c r="AH228" i="11" s="1"/>
  <c r="E228" i="11"/>
  <c r="W228" i="11" s="1"/>
  <c r="AF228" i="11" s="1"/>
  <c r="F228" i="11"/>
  <c r="X228" i="11" s="1"/>
  <c r="AG228" i="11" s="1"/>
  <c r="I228" i="11"/>
  <c r="AA228" i="11" s="1"/>
  <c r="AJ228" i="11" s="1"/>
  <c r="C228" i="11"/>
  <c r="U228" i="11" s="1"/>
  <c r="H228" i="11"/>
  <c r="Z228" i="11" s="1"/>
  <c r="AI228" i="11" s="1"/>
  <c r="K264" i="19"/>
  <c r="I266" i="19"/>
  <c r="J229" i="11" l="1"/>
  <c r="AB229" i="11" s="1"/>
  <c r="AK229" i="11" s="1"/>
  <c r="K229" i="11"/>
  <c r="AC229" i="11" s="1"/>
  <c r="AL229" i="11" s="1"/>
  <c r="I9500" i="25"/>
  <c r="L9500" i="25"/>
  <c r="K9501" i="25"/>
  <c r="B230" i="11"/>
  <c r="I229" i="11"/>
  <c r="AA229" i="11" s="1"/>
  <c r="AJ229" i="11" s="1"/>
  <c r="C229" i="11"/>
  <c r="U229" i="11" s="1"/>
  <c r="D229" i="11"/>
  <c r="V229" i="11" s="1"/>
  <c r="AE229" i="11" s="1"/>
  <c r="H229" i="11"/>
  <c r="Z229" i="11" s="1"/>
  <c r="AI229" i="11" s="1"/>
  <c r="E229" i="11"/>
  <c r="W229" i="11" s="1"/>
  <c r="AF229" i="11" s="1"/>
  <c r="F229" i="11"/>
  <c r="X229" i="11" s="1"/>
  <c r="AG229" i="11" s="1"/>
  <c r="G229" i="11"/>
  <c r="Y229" i="11" s="1"/>
  <c r="AH229" i="11" s="1"/>
  <c r="AD228" i="11"/>
  <c r="K266" i="19"/>
  <c r="I267" i="19"/>
  <c r="J230" i="11" l="1"/>
  <c r="AB230" i="11" s="1"/>
  <c r="AK230" i="11" s="1"/>
  <c r="K230" i="11"/>
  <c r="AC230" i="11" s="1"/>
  <c r="AL230" i="11" s="1"/>
  <c r="I9501" i="25"/>
  <c r="K9502" i="25"/>
  <c r="L9501" i="25"/>
  <c r="AD229" i="11"/>
  <c r="B231" i="11"/>
  <c r="E230" i="11"/>
  <c r="W230" i="11" s="1"/>
  <c r="AF230" i="11" s="1"/>
  <c r="H230" i="11"/>
  <c r="Z230" i="11" s="1"/>
  <c r="AI230" i="11" s="1"/>
  <c r="F230" i="11"/>
  <c r="X230" i="11" s="1"/>
  <c r="AG230" i="11" s="1"/>
  <c r="G230" i="11"/>
  <c r="Y230" i="11" s="1"/>
  <c r="AH230" i="11" s="1"/>
  <c r="D230" i="11"/>
  <c r="V230" i="11" s="1"/>
  <c r="AE230" i="11" s="1"/>
  <c r="I230" i="11"/>
  <c r="AA230" i="11" s="1"/>
  <c r="AJ230" i="11" s="1"/>
  <c r="C230" i="11"/>
  <c r="U230" i="11" s="1"/>
  <c r="K267" i="19"/>
  <c r="I268" i="19"/>
  <c r="J231" i="11" l="1"/>
  <c r="AB231" i="11" s="1"/>
  <c r="AK231" i="11" s="1"/>
  <c r="K231" i="11"/>
  <c r="AC231" i="11" s="1"/>
  <c r="AL231" i="11" s="1"/>
  <c r="I9502" i="25"/>
  <c r="L9502" i="25"/>
  <c r="K9509" i="25"/>
  <c r="B232" i="11"/>
  <c r="C231" i="11"/>
  <c r="U231" i="11" s="1"/>
  <c r="D231" i="11"/>
  <c r="V231" i="11" s="1"/>
  <c r="AE231" i="11" s="1"/>
  <c r="E231" i="11"/>
  <c r="W231" i="11" s="1"/>
  <c r="AF231" i="11" s="1"/>
  <c r="H231" i="11"/>
  <c r="Z231" i="11" s="1"/>
  <c r="AI231" i="11" s="1"/>
  <c r="I231" i="11"/>
  <c r="AA231" i="11" s="1"/>
  <c r="AJ231" i="11" s="1"/>
  <c r="F231" i="11"/>
  <c r="X231" i="11" s="1"/>
  <c r="AG231" i="11" s="1"/>
  <c r="G231" i="11"/>
  <c r="Y231" i="11" s="1"/>
  <c r="AH231" i="11" s="1"/>
  <c r="AD230" i="11"/>
  <c r="K268" i="19"/>
  <c r="I269" i="19"/>
  <c r="J232" i="11" l="1"/>
  <c r="AB232" i="11" s="1"/>
  <c r="AK232" i="11" s="1"/>
  <c r="K232" i="11"/>
  <c r="AC232" i="11" s="1"/>
  <c r="AL232" i="11" s="1"/>
  <c r="L9509" i="25"/>
  <c r="K9510" i="25"/>
  <c r="I9509" i="25"/>
  <c r="AD231" i="11"/>
  <c r="B233" i="11"/>
  <c r="E232" i="11"/>
  <c r="W232" i="11" s="1"/>
  <c r="AF232" i="11" s="1"/>
  <c r="F232" i="11"/>
  <c r="X232" i="11" s="1"/>
  <c r="AG232" i="11" s="1"/>
  <c r="G232" i="11"/>
  <c r="Y232" i="11" s="1"/>
  <c r="AH232" i="11" s="1"/>
  <c r="H232" i="11"/>
  <c r="Z232" i="11" s="1"/>
  <c r="AI232" i="11" s="1"/>
  <c r="I232" i="11"/>
  <c r="AA232" i="11" s="1"/>
  <c r="AJ232" i="11" s="1"/>
  <c r="C232" i="11"/>
  <c r="U232" i="11" s="1"/>
  <c r="D232" i="11"/>
  <c r="V232" i="11" s="1"/>
  <c r="AE232" i="11" s="1"/>
  <c r="K269" i="19"/>
  <c r="I270" i="19"/>
  <c r="J233" i="11" l="1"/>
  <c r="AB233" i="11" s="1"/>
  <c r="AK233" i="11" s="1"/>
  <c r="K233" i="11"/>
  <c r="AC233" i="11" s="1"/>
  <c r="AL233" i="11" s="1"/>
  <c r="I9510" i="25"/>
  <c r="L9510" i="25"/>
  <c r="K9511" i="25"/>
  <c r="I9511" i="25" s="1"/>
  <c r="B234" i="11"/>
  <c r="C233" i="11"/>
  <c r="U233" i="11" s="1"/>
  <c r="D233" i="11"/>
  <c r="V233" i="11" s="1"/>
  <c r="AE233" i="11" s="1"/>
  <c r="F233" i="11"/>
  <c r="X233" i="11" s="1"/>
  <c r="AG233" i="11" s="1"/>
  <c r="G233" i="11"/>
  <c r="Y233" i="11" s="1"/>
  <c r="AH233" i="11" s="1"/>
  <c r="H233" i="11"/>
  <c r="Z233" i="11" s="1"/>
  <c r="AI233" i="11" s="1"/>
  <c r="E233" i="11"/>
  <c r="W233" i="11" s="1"/>
  <c r="AF233" i="11" s="1"/>
  <c r="I233" i="11"/>
  <c r="AA233" i="11" s="1"/>
  <c r="AJ233" i="11" s="1"/>
  <c r="AD232" i="11"/>
  <c r="K270" i="19"/>
  <c r="I271" i="19"/>
  <c r="J234" i="11" l="1"/>
  <c r="AB234" i="11" s="1"/>
  <c r="AK234" i="11" s="1"/>
  <c r="K234" i="11"/>
  <c r="AC234" i="11" s="1"/>
  <c r="AL234" i="11" s="1"/>
  <c r="K9512" i="25"/>
  <c r="I9512" i="25" s="1"/>
  <c r="L9511" i="25"/>
  <c r="AD233" i="11"/>
  <c r="B235" i="11"/>
  <c r="D234" i="11"/>
  <c r="V234" i="11" s="1"/>
  <c r="AE234" i="11" s="1"/>
  <c r="E234" i="11"/>
  <c r="W234" i="11" s="1"/>
  <c r="AF234" i="11" s="1"/>
  <c r="G234" i="11"/>
  <c r="Y234" i="11" s="1"/>
  <c r="AH234" i="11" s="1"/>
  <c r="F234" i="11"/>
  <c r="X234" i="11" s="1"/>
  <c r="AG234" i="11" s="1"/>
  <c r="I234" i="11"/>
  <c r="AA234" i="11" s="1"/>
  <c r="AJ234" i="11" s="1"/>
  <c r="H234" i="11"/>
  <c r="Z234" i="11" s="1"/>
  <c r="AI234" i="11" s="1"/>
  <c r="C234" i="11"/>
  <c r="U234" i="11" s="1"/>
  <c r="K271" i="19"/>
  <c r="I272" i="19"/>
  <c r="J235" i="11" l="1"/>
  <c r="AB235" i="11" s="1"/>
  <c r="AK235" i="11" s="1"/>
  <c r="K235" i="11"/>
  <c r="AC235" i="11" s="1"/>
  <c r="AL235" i="11" s="1"/>
  <c r="L9512" i="25"/>
  <c r="K9513" i="25"/>
  <c r="I9513" i="25" s="1"/>
  <c r="AD234" i="11"/>
  <c r="B236" i="11"/>
  <c r="C235" i="11"/>
  <c r="U235" i="11" s="1"/>
  <c r="E235" i="11"/>
  <c r="W235" i="11" s="1"/>
  <c r="AF235" i="11" s="1"/>
  <c r="D235" i="11"/>
  <c r="V235" i="11" s="1"/>
  <c r="AE235" i="11" s="1"/>
  <c r="F235" i="11"/>
  <c r="X235" i="11" s="1"/>
  <c r="AG235" i="11" s="1"/>
  <c r="G235" i="11"/>
  <c r="Y235" i="11" s="1"/>
  <c r="AH235" i="11" s="1"/>
  <c r="I235" i="11"/>
  <c r="AA235" i="11" s="1"/>
  <c r="AJ235" i="11" s="1"/>
  <c r="H235" i="11"/>
  <c r="Z235" i="11" s="1"/>
  <c r="AI235" i="11" s="1"/>
  <c r="K272" i="19"/>
  <c r="I273" i="19"/>
  <c r="J236" i="11" l="1"/>
  <c r="AB236" i="11" s="1"/>
  <c r="AK236" i="11" s="1"/>
  <c r="K236" i="11"/>
  <c r="AC236" i="11" s="1"/>
  <c r="AL236" i="11" s="1"/>
  <c r="L9513" i="25"/>
  <c r="K9515" i="25"/>
  <c r="I9515" i="25" s="1"/>
  <c r="AD235" i="11"/>
  <c r="B237" i="11"/>
  <c r="E236" i="11"/>
  <c r="W236" i="11" s="1"/>
  <c r="AF236" i="11" s="1"/>
  <c r="F236" i="11"/>
  <c r="X236" i="11" s="1"/>
  <c r="AG236" i="11" s="1"/>
  <c r="H236" i="11"/>
  <c r="Z236" i="11" s="1"/>
  <c r="AI236" i="11" s="1"/>
  <c r="G236" i="11"/>
  <c r="Y236" i="11" s="1"/>
  <c r="AH236" i="11" s="1"/>
  <c r="C236" i="11"/>
  <c r="U236" i="11" s="1"/>
  <c r="I236" i="11"/>
  <c r="AA236" i="11" s="1"/>
  <c r="AJ236" i="11" s="1"/>
  <c r="D236" i="11"/>
  <c r="V236" i="11" s="1"/>
  <c r="AE236" i="11" s="1"/>
  <c r="K273" i="19"/>
  <c r="I274" i="19"/>
  <c r="J237" i="11" l="1"/>
  <c r="AB237" i="11" s="1"/>
  <c r="AK237" i="11" s="1"/>
  <c r="K237" i="11"/>
  <c r="AC237" i="11" s="1"/>
  <c r="AL237" i="11" s="1"/>
  <c r="L9515" i="25"/>
  <c r="K9516" i="25"/>
  <c r="I9516" i="25" s="1"/>
  <c r="AD236" i="11"/>
  <c r="B238" i="11"/>
  <c r="K238" i="11" s="1"/>
  <c r="AC238" i="11" s="1"/>
  <c r="AL238" i="11" s="1"/>
  <c r="I237" i="11"/>
  <c r="AA237" i="11" s="1"/>
  <c r="AJ237" i="11" s="1"/>
  <c r="C237" i="11"/>
  <c r="U237" i="11" s="1"/>
  <c r="D237" i="11"/>
  <c r="V237" i="11" s="1"/>
  <c r="AE237" i="11" s="1"/>
  <c r="E237" i="11"/>
  <c r="W237" i="11" s="1"/>
  <c r="AF237" i="11" s="1"/>
  <c r="F237" i="11"/>
  <c r="X237" i="11" s="1"/>
  <c r="AG237" i="11" s="1"/>
  <c r="H237" i="11"/>
  <c r="Z237" i="11" s="1"/>
  <c r="AI237" i="11" s="1"/>
  <c r="G237" i="11"/>
  <c r="Y237" i="11" s="1"/>
  <c r="AH237" i="11" s="1"/>
  <c r="K274" i="19"/>
  <c r="I275" i="19"/>
  <c r="E238" i="11" l="1"/>
  <c r="W238" i="11" s="1"/>
  <c r="AF238" i="11" s="1"/>
  <c r="J238" i="11"/>
  <c r="AB238" i="11" s="1"/>
  <c r="AK238" i="11" s="1"/>
  <c r="C238" i="11"/>
  <c r="U238" i="11" s="1"/>
  <c r="AD238" i="11" s="1"/>
  <c r="D238" i="11"/>
  <c r="V238" i="11" s="1"/>
  <c r="AE238" i="11" s="1"/>
  <c r="F238" i="11"/>
  <c r="X238" i="11" s="1"/>
  <c r="AG238" i="11" s="1"/>
  <c r="G238" i="11"/>
  <c r="Y238" i="11" s="1"/>
  <c r="AH238" i="11" s="1"/>
  <c r="H238" i="11"/>
  <c r="Z238" i="11" s="1"/>
  <c r="AI238" i="11" s="1"/>
  <c r="I238" i="11"/>
  <c r="AA238" i="11" s="1"/>
  <c r="AJ238" i="11" s="1"/>
  <c r="K9518" i="25"/>
  <c r="I9518" i="25" s="1"/>
  <c r="L9516" i="25"/>
  <c r="AD237" i="11"/>
  <c r="B239" i="11"/>
  <c r="K239" i="11" s="1"/>
  <c r="AC239" i="11" s="1"/>
  <c r="AL239" i="11" s="1"/>
  <c r="K275" i="19"/>
  <c r="I276" i="19"/>
  <c r="I239" i="11" l="1"/>
  <c r="AA239" i="11" s="1"/>
  <c r="AJ239" i="11" s="1"/>
  <c r="J239" i="11"/>
  <c r="AB239" i="11" s="1"/>
  <c r="AK239" i="11" s="1"/>
  <c r="F239" i="11"/>
  <c r="X239" i="11" s="1"/>
  <c r="AG239" i="11" s="1"/>
  <c r="G239" i="11"/>
  <c r="Y239" i="11" s="1"/>
  <c r="AH239" i="11" s="1"/>
  <c r="H239" i="11"/>
  <c r="Z239" i="11" s="1"/>
  <c r="AI239" i="11" s="1"/>
  <c r="E239" i="11"/>
  <c r="W239" i="11" s="1"/>
  <c r="AF239" i="11" s="1"/>
  <c r="C239" i="11"/>
  <c r="U239" i="11" s="1"/>
  <c r="AD239" i="11" s="1"/>
  <c r="D239" i="11"/>
  <c r="V239" i="11" s="1"/>
  <c r="AE239" i="11" s="1"/>
  <c r="L9518" i="25"/>
  <c r="K9519" i="25"/>
  <c r="B240" i="11"/>
  <c r="K240" i="11" s="1"/>
  <c r="AC240" i="11" s="1"/>
  <c r="AL240" i="11" s="1"/>
  <c r="K276" i="19"/>
  <c r="I277" i="19"/>
  <c r="E240" i="11" l="1"/>
  <c r="W240" i="11" s="1"/>
  <c r="AF240" i="11" s="1"/>
  <c r="I240" i="11"/>
  <c r="AA240" i="11" s="1"/>
  <c r="AJ240" i="11" s="1"/>
  <c r="F240" i="11"/>
  <c r="X240" i="11" s="1"/>
  <c r="AG240" i="11" s="1"/>
  <c r="D240" i="11"/>
  <c r="V240" i="11" s="1"/>
  <c r="AE240" i="11" s="1"/>
  <c r="G240" i="11"/>
  <c r="Y240" i="11" s="1"/>
  <c r="AH240" i="11" s="1"/>
  <c r="H240" i="11"/>
  <c r="Z240" i="11" s="1"/>
  <c r="AI240" i="11" s="1"/>
  <c r="C240" i="11"/>
  <c r="U240" i="11" s="1"/>
  <c r="AD240" i="11" s="1"/>
  <c r="J240" i="11"/>
  <c r="AB240" i="11" s="1"/>
  <c r="AK240" i="11" s="1"/>
  <c r="K9520" i="25"/>
  <c r="L9519" i="25"/>
  <c r="I9519" i="25"/>
  <c r="I9520" i="25" s="1"/>
  <c r="B241" i="11"/>
  <c r="K241" i="11" s="1"/>
  <c r="AC241" i="11" s="1"/>
  <c r="AL241" i="11" s="1"/>
  <c r="K277" i="19"/>
  <c r="I278" i="19"/>
  <c r="E241" i="11" l="1"/>
  <c r="W241" i="11" s="1"/>
  <c r="AF241" i="11" s="1"/>
  <c r="J241" i="11"/>
  <c r="AB241" i="11" s="1"/>
  <c r="AK241" i="11" s="1"/>
  <c r="C241" i="11"/>
  <c r="U241" i="11" s="1"/>
  <c r="AD241" i="11" s="1"/>
  <c r="D241" i="11"/>
  <c r="V241" i="11" s="1"/>
  <c r="AE241" i="11" s="1"/>
  <c r="F241" i="11"/>
  <c r="X241" i="11" s="1"/>
  <c r="AG241" i="11" s="1"/>
  <c r="I241" i="11"/>
  <c r="AA241" i="11" s="1"/>
  <c r="AJ241" i="11" s="1"/>
  <c r="G241" i="11"/>
  <c r="Y241" i="11" s="1"/>
  <c r="AH241" i="11" s="1"/>
  <c r="H241" i="11"/>
  <c r="Z241" i="11" s="1"/>
  <c r="AI241" i="11" s="1"/>
  <c r="L9520" i="25"/>
  <c r="K9521" i="25"/>
  <c r="I9521" i="25" s="1"/>
  <c r="B242" i="11"/>
  <c r="K242" i="11" s="1"/>
  <c r="AC242" i="11" s="1"/>
  <c r="AL242" i="11" s="1"/>
  <c r="K278" i="19"/>
  <c r="I279" i="19"/>
  <c r="I242" i="11" l="1"/>
  <c r="AA242" i="11" s="1"/>
  <c r="AJ242" i="11" s="1"/>
  <c r="F242" i="11"/>
  <c r="X242" i="11" s="1"/>
  <c r="AG242" i="11" s="1"/>
  <c r="J242" i="11"/>
  <c r="AB242" i="11" s="1"/>
  <c r="AK242" i="11" s="1"/>
  <c r="G242" i="11"/>
  <c r="Y242" i="11" s="1"/>
  <c r="AH242" i="11" s="1"/>
  <c r="H242" i="11"/>
  <c r="Z242" i="11" s="1"/>
  <c r="AI242" i="11" s="1"/>
  <c r="E242" i="11"/>
  <c r="W242" i="11" s="1"/>
  <c r="AF242" i="11" s="1"/>
  <c r="C242" i="11"/>
  <c r="U242" i="11" s="1"/>
  <c r="AD242" i="11" s="1"/>
  <c r="D242" i="11"/>
  <c r="V242" i="11" s="1"/>
  <c r="AE242" i="11" s="1"/>
  <c r="L9521" i="25"/>
  <c r="K9522" i="25"/>
  <c r="B243" i="11"/>
  <c r="K243" i="11" s="1"/>
  <c r="AC243" i="11" s="1"/>
  <c r="AL243" i="11" s="1"/>
  <c r="K279" i="19"/>
  <c r="I280" i="19"/>
  <c r="E243" i="11" l="1"/>
  <c r="W243" i="11" s="1"/>
  <c r="AF243" i="11" s="1"/>
  <c r="F243" i="11"/>
  <c r="X243" i="11" s="1"/>
  <c r="AG243" i="11" s="1"/>
  <c r="G243" i="11"/>
  <c r="Y243" i="11" s="1"/>
  <c r="AH243" i="11" s="1"/>
  <c r="H243" i="11"/>
  <c r="Z243" i="11" s="1"/>
  <c r="AI243" i="11" s="1"/>
  <c r="I243" i="11"/>
  <c r="AA243" i="11" s="1"/>
  <c r="AJ243" i="11" s="1"/>
  <c r="C243" i="11"/>
  <c r="U243" i="11" s="1"/>
  <c r="AD243" i="11" s="1"/>
  <c r="D243" i="11"/>
  <c r="V243" i="11" s="1"/>
  <c r="AE243" i="11" s="1"/>
  <c r="J243" i="11"/>
  <c r="AB243" i="11" s="1"/>
  <c r="AK243" i="11" s="1"/>
  <c r="L9522" i="25"/>
  <c r="K9523" i="25"/>
  <c r="I9522" i="25"/>
  <c r="I9523" i="25" s="1"/>
  <c r="B244" i="11"/>
  <c r="K244" i="11" s="1"/>
  <c r="AC244" i="11" s="1"/>
  <c r="AL244" i="11" s="1"/>
  <c r="K280" i="19"/>
  <c r="I281" i="19"/>
  <c r="J244" i="11" l="1"/>
  <c r="AB244" i="11" s="1"/>
  <c r="AK244" i="11" s="1"/>
  <c r="C244" i="11"/>
  <c r="U244" i="11" s="1"/>
  <c r="AD244" i="11" s="1"/>
  <c r="D244" i="11"/>
  <c r="V244" i="11" s="1"/>
  <c r="AE244" i="11" s="1"/>
  <c r="B245" i="11"/>
  <c r="K245" i="11" s="1"/>
  <c r="AC245" i="11" s="1"/>
  <c r="AL245" i="11" s="1"/>
  <c r="E244" i="11"/>
  <c r="W244" i="11" s="1"/>
  <c r="AF244" i="11" s="1"/>
  <c r="F244" i="11"/>
  <c r="X244" i="11" s="1"/>
  <c r="AG244" i="11" s="1"/>
  <c r="G244" i="11"/>
  <c r="Y244" i="11" s="1"/>
  <c r="AH244" i="11" s="1"/>
  <c r="I244" i="11"/>
  <c r="AA244" i="11" s="1"/>
  <c r="AJ244" i="11" s="1"/>
  <c r="H244" i="11"/>
  <c r="Z244" i="11" s="1"/>
  <c r="AI244" i="11" s="1"/>
  <c r="L9523" i="25"/>
  <c r="K9524" i="25"/>
  <c r="I9524" i="25" s="1"/>
  <c r="K281" i="19"/>
  <c r="I282" i="19"/>
  <c r="B246" i="11" l="1"/>
  <c r="K246" i="11" s="1"/>
  <c r="AC246" i="11" s="1"/>
  <c r="AL246" i="11" s="1"/>
  <c r="I245" i="11"/>
  <c r="AA245" i="11" s="1"/>
  <c r="AJ245" i="11" s="1"/>
  <c r="J245" i="11"/>
  <c r="AB245" i="11" s="1"/>
  <c r="AK245" i="11" s="1"/>
  <c r="F245" i="11"/>
  <c r="X245" i="11" s="1"/>
  <c r="AG245" i="11" s="1"/>
  <c r="G245" i="11"/>
  <c r="Y245" i="11" s="1"/>
  <c r="AH245" i="11" s="1"/>
  <c r="H245" i="11"/>
  <c r="Z245" i="11" s="1"/>
  <c r="AI245" i="11" s="1"/>
  <c r="E245" i="11"/>
  <c r="W245" i="11" s="1"/>
  <c r="AF245" i="11" s="1"/>
  <c r="C245" i="11"/>
  <c r="U245" i="11" s="1"/>
  <c r="AD245" i="11" s="1"/>
  <c r="D245" i="11"/>
  <c r="V245" i="11" s="1"/>
  <c r="AE245" i="11" s="1"/>
  <c r="L9524" i="25"/>
  <c r="K9526" i="25"/>
  <c r="I9526" i="25" s="1"/>
  <c r="K282" i="19"/>
  <c r="I283" i="19"/>
  <c r="B247" i="11" l="1"/>
  <c r="K247" i="11" s="1"/>
  <c r="AC247" i="11" s="1"/>
  <c r="AL247" i="11" s="1"/>
  <c r="E246" i="11"/>
  <c r="W246" i="11" s="1"/>
  <c r="AF246" i="11" s="1"/>
  <c r="F246" i="11"/>
  <c r="X246" i="11" s="1"/>
  <c r="AG246" i="11" s="1"/>
  <c r="H246" i="11"/>
  <c r="Z246" i="11" s="1"/>
  <c r="AI246" i="11" s="1"/>
  <c r="I246" i="11"/>
  <c r="AA246" i="11" s="1"/>
  <c r="AJ246" i="11" s="1"/>
  <c r="G246" i="11"/>
  <c r="Y246" i="11" s="1"/>
  <c r="AH246" i="11" s="1"/>
  <c r="C246" i="11"/>
  <c r="U246" i="11" s="1"/>
  <c r="AD246" i="11" s="1"/>
  <c r="J246" i="11"/>
  <c r="AB246" i="11" s="1"/>
  <c r="AK246" i="11" s="1"/>
  <c r="D246" i="11"/>
  <c r="V246" i="11" s="1"/>
  <c r="AE246" i="11" s="1"/>
  <c r="L9526" i="25"/>
  <c r="K9527" i="25"/>
  <c r="I9527" i="25" s="1"/>
  <c r="K283" i="19"/>
  <c r="I284" i="19"/>
  <c r="B248" i="11" l="1"/>
  <c r="K248" i="11" s="1"/>
  <c r="AC248" i="11" s="1"/>
  <c r="AL248" i="11" s="1"/>
  <c r="C247" i="11"/>
  <c r="U247" i="11" s="1"/>
  <c r="AD247" i="11" s="1"/>
  <c r="D247" i="11"/>
  <c r="V247" i="11" s="1"/>
  <c r="AE247" i="11" s="1"/>
  <c r="E247" i="11"/>
  <c r="W247" i="11" s="1"/>
  <c r="AF247" i="11" s="1"/>
  <c r="J247" i="11"/>
  <c r="AB247" i="11" s="1"/>
  <c r="AK247" i="11" s="1"/>
  <c r="F247" i="11"/>
  <c r="X247" i="11" s="1"/>
  <c r="AG247" i="11" s="1"/>
  <c r="G247" i="11"/>
  <c r="Y247" i="11" s="1"/>
  <c r="AH247" i="11" s="1"/>
  <c r="H247" i="11"/>
  <c r="Z247" i="11" s="1"/>
  <c r="AI247" i="11" s="1"/>
  <c r="I247" i="11"/>
  <c r="AA247" i="11" s="1"/>
  <c r="AJ247" i="11" s="1"/>
  <c r="L9527" i="25"/>
  <c r="K9528" i="25"/>
  <c r="K284" i="19"/>
  <c r="I285" i="19"/>
  <c r="B249" i="11" l="1"/>
  <c r="K249" i="11" s="1"/>
  <c r="AC249" i="11" s="1"/>
  <c r="AL249" i="11" s="1"/>
  <c r="I248" i="11"/>
  <c r="AA248" i="11" s="1"/>
  <c r="AJ248" i="11" s="1"/>
  <c r="G248" i="11"/>
  <c r="Y248" i="11" s="1"/>
  <c r="AH248" i="11" s="1"/>
  <c r="J248" i="11"/>
  <c r="AB248" i="11" s="1"/>
  <c r="AK248" i="11" s="1"/>
  <c r="F248" i="11"/>
  <c r="X248" i="11" s="1"/>
  <c r="AG248" i="11" s="1"/>
  <c r="C248" i="11"/>
  <c r="U248" i="11" s="1"/>
  <c r="AD248" i="11" s="1"/>
  <c r="D248" i="11"/>
  <c r="V248" i="11" s="1"/>
  <c r="AE248" i="11" s="1"/>
  <c r="E248" i="11"/>
  <c r="W248" i="11" s="1"/>
  <c r="AF248" i="11" s="1"/>
  <c r="H248" i="11"/>
  <c r="Z248" i="11" s="1"/>
  <c r="AI248" i="11" s="1"/>
  <c r="L9528" i="25"/>
  <c r="K9529" i="25"/>
  <c r="I9528" i="25"/>
  <c r="I9529" i="25" s="1"/>
  <c r="K285" i="19"/>
  <c r="I286" i="19"/>
  <c r="B250" i="11" l="1"/>
  <c r="K250" i="11" s="1"/>
  <c r="AC250" i="11" s="1"/>
  <c r="AL250" i="11" s="1"/>
  <c r="E249" i="11"/>
  <c r="W249" i="11" s="1"/>
  <c r="AF249" i="11" s="1"/>
  <c r="H249" i="11"/>
  <c r="Z249" i="11" s="1"/>
  <c r="AI249" i="11" s="1"/>
  <c r="C249" i="11"/>
  <c r="U249" i="11" s="1"/>
  <c r="AD249" i="11" s="1"/>
  <c r="F249" i="11"/>
  <c r="X249" i="11" s="1"/>
  <c r="AG249" i="11" s="1"/>
  <c r="G249" i="11"/>
  <c r="Y249" i="11" s="1"/>
  <c r="AH249" i="11" s="1"/>
  <c r="I249" i="11"/>
  <c r="AA249" i="11" s="1"/>
  <c r="AJ249" i="11" s="1"/>
  <c r="J249" i="11"/>
  <c r="AB249" i="11" s="1"/>
  <c r="AK249" i="11" s="1"/>
  <c r="D249" i="11"/>
  <c r="V249" i="11" s="1"/>
  <c r="AE249" i="11" s="1"/>
  <c r="L9529" i="25"/>
  <c r="K9530" i="25"/>
  <c r="I9530" i="25" s="1"/>
  <c r="K286" i="19"/>
  <c r="I287" i="19"/>
  <c r="B251" i="11" l="1"/>
  <c r="K251" i="11" s="1"/>
  <c r="AC251" i="11" s="1"/>
  <c r="AL251" i="11" s="1"/>
  <c r="C250" i="11"/>
  <c r="U250" i="11" s="1"/>
  <c r="AD250" i="11" s="1"/>
  <c r="D250" i="11"/>
  <c r="V250" i="11" s="1"/>
  <c r="AE250" i="11" s="1"/>
  <c r="E250" i="11"/>
  <c r="W250" i="11" s="1"/>
  <c r="AF250" i="11" s="1"/>
  <c r="J250" i="11"/>
  <c r="AB250" i="11" s="1"/>
  <c r="AK250" i="11" s="1"/>
  <c r="F250" i="11"/>
  <c r="X250" i="11" s="1"/>
  <c r="AG250" i="11" s="1"/>
  <c r="I250" i="11"/>
  <c r="AA250" i="11" s="1"/>
  <c r="AJ250" i="11" s="1"/>
  <c r="G250" i="11"/>
  <c r="Y250" i="11" s="1"/>
  <c r="AH250" i="11" s="1"/>
  <c r="H250" i="11"/>
  <c r="Z250" i="11" s="1"/>
  <c r="AI250" i="11" s="1"/>
  <c r="L9530" i="25"/>
  <c r="K9531" i="25"/>
  <c r="K287" i="19"/>
  <c r="I288" i="19"/>
  <c r="B252" i="11" l="1"/>
  <c r="K252" i="11" s="1"/>
  <c r="AC252" i="11" s="1"/>
  <c r="AL252" i="11" s="1"/>
  <c r="I251" i="11"/>
  <c r="AA251" i="11" s="1"/>
  <c r="AJ251" i="11" s="1"/>
  <c r="J251" i="11"/>
  <c r="AB251" i="11" s="1"/>
  <c r="AK251" i="11" s="1"/>
  <c r="F251" i="11"/>
  <c r="X251" i="11" s="1"/>
  <c r="AG251" i="11" s="1"/>
  <c r="G251" i="11"/>
  <c r="Y251" i="11" s="1"/>
  <c r="AH251" i="11" s="1"/>
  <c r="E251" i="11"/>
  <c r="W251" i="11" s="1"/>
  <c r="AF251" i="11" s="1"/>
  <c r="C251" i="11"/>
  <c r="U251" i="11" s="1"/>
  <c r="AD251" i="11" s="1"/>
  <c r="D251" i="11"/>
  <c r="V251" i="11" s="1"/>
  <c r="AE251" i="11" s="1"/>
  <c r="H251" i="11"/>
  <c r="Z251" i="11" s="1"/>
  <c r="AI251" i="11" s="1"/>
  <c r="L9531" i="25"/>
  <c r="K9532" i="25"/>
  <c r="I9531" i="25"/>
  <c r="I9532" i="25" s="1"/>
  <c r="K288" i="19"/>
  <c r="I289" i="19"/>
  <c r="B253" i="11" l="1"/>
  <c r="K253" i="11" s="1"/>
  <c r="AC253" i="11" s="1"/>
  <c r="AL253" i="11" s="1"/>
  <c r="E252" i="11"/>
  <c r="W252" i="11" s="1"/>
  <c r="AF252" i="11" s="1"/>
  <c r="F252" i="11"/>
  <c r="X252" i="11" s="1"/>
  <c r="AG252" i="11" s="1"/>
  <c r="H252" i="11"/>
  <c r="Z252" i="11" s="1"/>
  <c r="AI252" i="11" s="1"/>
  <c r="G252" i="11"/>
  <c r="Y252" i="11" s="1"/>
  <c r="AH252" i="11" s="1"/>
  <c r="I252" i="11"/>
  <c r="AA252" i="11" s="1"/>
  <c r="AJ252" i="11" s="1"/>
  <c r="C252" i="11"/>
  <c r="U252" i="11" s="1"/>
  <c r="AD252" i="11" s="1"/>
  <c r="J252" i="11"/>
  <c r="AB252" i="11" s="1"/>
  <c r="AK252" i="11" s="1"/>
  <c r="D252" i="11"/>
  <c r="V252" i="11" s="1"/>
  <c r="AE252" i="11" s="1"/>
  <c r="L9532" i="25"/>
  <c r="K9533" i="25"/>
  <c r="I9533" i="25" s="1"/>
  <c r="K289" i="19"/>
  <c r="I290" i="19"/>
  <c r="B254" i="11" l="1"/>
  <c r="K254" i="11" s="1"/>
  <c r="AC254" i="11" s="1"/>
  <c r="AL254" i="11" s="1"/>
  <c r="D253" i="11"/>
  <c r="V253" i="11" s="1"/>
  <c r="AE253" i="11" s="1"/>
  <c r="C253" i="11"/>
  <c r="U253" i="11" s="1"/>
  <c r="AD253" i="11" s="1"/>
  <c r="E253" i="11"/>
  <c r="W253" i="11" s="1"/>
  <c r="AF253" i="11" s="1"/>
  <c r="J253" i="11"/>
  <c r="AB253" i="11" s="1"/>
  <c r="AK253" i="11" s="1"/>
  <c r="F253" i="11"/>
  <c r="X253" i="11" s="1"/>
  <c r="AG253" i="11" s="1"/>
  <c r="G253" i="11"/>
  <c r="Y253" i="11" s="1"/>
  <c r="AH253" i="11" s="1"/>
  <c r="I253" i="11"/>
  <c r="AA253" i="11" s="1"/>
  <c r="AJ253" i="11" s="1"/>
  <c r="H253" i="11"/>
  <c r="Z253" i="11" s="1"/>
  <c r="AI253" i="11" s="1"/>
  <c r="L9533" i="25"/>
  <c r="K9534" i="25"/>
  <c r="K290" i="19"/>
  <c r="I291" i="19"/>
  <c r="I254" i="11" l="1"/>
  <c r="AA254" i="11" s="1"/>
  <c r="AJ254" i="11" s="1"/>
  <c r="J254" i="11"/>
  <c r="AB254" i="11" s="1"/>
  <c r="AK254" i="11" s="1"/>
  <c r="B255" i="11"/>
  <c r="K255" i="11" s="1"/>
  <c r="AC255" i="11" s="1"/>
  <c r="AL255" i="11" s="1"/>
  <c r="F254" i="11"/>
  <c r="X254" i="11" s="1"/>
  <c r="AG254" i="11" s="1"/>
  <c r="G254" i="11"/>
  <c r="Y254" i="11" s="1"/>
  <c r="AH254" i="11" s="1"/>
  <c r="C254" i="11"/>
  <c r="U254" i="11" s="1"/>
  <c r="AD254" i="11" s="1"/>
  <c r="E254" i="11"/>
  <c r="W254" i="11" s="1"/>
  <c r="AF254" i="11" s="1"/>
  <c r="D254" i="11"/>
  <c r="V254" i="11" s="1"/>
  <c r="AE254" i="11" s="1"/>
  <c r="H254" i="11"/>
  <c r="Z254" i="11" s="1"/>
  <c r="AI254" i="11" s="1"/>
  <c r="L9534" i="25"/>
  <c r="K9535" i="25"/>
  <c r="I9534" i="25"/>
  <c r="K291" i="19"/>
  <c r="I292" i="19"/>
  <c r="B256" i="11" l="1"/>
  <c r="K256" i="11" s="1"/>
  <c r="AC256" i="11" s="1"/>
  <c r="AL256" i="11" s="1"/>
  <c r="E255" i="11"/>
  <c r="W255" i="11" s="1"/>
  <c r="AF255" i="11" s="1"/>
  <c r="F255" i="11"/>
  <c r="X255" i="11" s="1"/>
  <c r="AG255" i="11" s="1"/>
  <c r="G255" i="11"/>
  <c r="Y255" i="11" s="1"/>
  <c r="AH255" i="11" s="1"/>
  <c r="H255" i="11"/>
  <c r="Z255" i="11" s="1"/>
  <c r="AI255" i="11" s="1"/>
  <c r="I255" i="11"/>
  <c r="AA255" i="11" s="1"/>
  <c r="AJ255" i="11" s="1"/>
  <c r="C255" i="11"/>
  <c r="U255" i="11" s="1"/>
  <c r="AD255" i="11" s="1"/>
  <c r="J255" i="11"/>
  <c r="AB255" i="11" s="1"/>
  <c r="AK255" i="11" s="1"/>
  <c r="D255" i="11"/>
  <c r="V255" i="11" s="1"/>
  <c r="AE255" i="11" s="1"/>
  <c r="I9535" i="25"/>
  <c r="L9535" i="25"/>
  <c r="K9536" i="25"/>
  <c r="K292" i="19"/>
  <c r="I293" i="19"/>
  <c r="B257" i="11" l="1"/>
  <c r="K257" i="11" s="1"/>
  <c r="AC257" i="11" s="1"/>
  <c r="AL257" i="11" s="1"/>
  <c r="J256" i="11"/>
  <c r="AB256" i="11" s="1"/>
  <c r="AK256" i="11" s="1"/>
  <c r="C256" i="11"/>
  <c r="U256" i="11" s="1"/>
  <c r="AD256" i="11" s="1"/>
  <c r="D256" i="11"/>
  <c r="V256" i="11" s="1"/>
  <c r="AE256" i="11" s="1"/>
  <c r="E256" i="11"/>
  <c r="W256" i="11" s="1"/>
  <c r="AF256" i="11" s="1"/>
  <c r="F256" i="11"/>
  <c r="X256" i="11" s="1"/>
  <c r="AG256" i="11" s="1"/>
  <c r="G256" i="11"/>
  <c r="Y256" i="11" s="1"/>
  <c r="AH256" i="11" s="1"/>
  <c r="H256" i="11"/>
  <c r="Z256" i="11" s="1"/>
  <c r="AI256" i="11" s="1"/>
  <c r="I256" i="11"/>
  <c r="AA256" i="11" s="1"/>
  <c r="AJ256" i="11" s="1"/>
  <c r="I9536" i="25"/>
  <c r="L9536" i="25"/>
  <c r="K9537" i="25"/>
  <c r="K293" i="19"/>
  <c r="I294" i="19"/>
  <c r="B258" i="11" l="1"/>
  <c r="K258" i="11" s="1"/>
  <c r="AC258" i="11" s="1"/>
  <c r="AL258" i="11" s="1"/>
  <c r="I257" i="11"/>
  <c r="AA257" i="11" s="1"/>
  <c r="AJ257" i="11" s="1"/>
  <c r="G257" i="11"/>
  <c r="Y257" i="11" s="1"/>
  <c r="AH257" i="11" s="1"/>
  <c r="J257" i="11"/>
  <c r="AB257" i="11" s="1"/>
  <c r="AK257" i="11" s="1"/>
  <c r="F257" i="11"/>
  <c r="X257" i="11" s="1"/>
  <c r="AG257" i="11" s="1"/>
  <c r="C257" i="11"/>
  <c r="U257" i="11" s="1"/>
  <c r="AD257" i="11" s="1"/>
  <c r="D257" i="11"/>
  <c r="V257" i="11" s="1"/>
  <c r="AE257" i="11" s="1"/>
  <c r="E257" i="11"/>
  <c r="W257" i="11" s="1"/>
  <c r="AF257" i="11" s="1"/>
  <c r="H257" i="11"/>
  <c r="Z257" i="11" s="1"/>
  <c r="AI257" i="11" s="1"/>
  <c r="L9537" i="25"/>
  <c r="K9538" i="25"/>
  <c r="I9537" i="25"/>
  <c r="I9538" i="25" s="1"/>
  <c r="K294" i="19"/>
  <c r="I295" i="19"/>
  <c r="B259" i="11" l="1"/>
  <c r="K259" i="11" s="1"/>
  <c r="AC259" i="11" s="1"/>
  <c r="AL259" i="11" s="1"/>
  <c r="E258" i="11"/>
  <c r="W258" i="11" s="1"/>
  <c r="AF258" i="11" s="1"/>
  <c r="C258" i="11"/>
  <c r="U258" i="11" s="1"/>
  <c r="AD258" i="11" s="1"/>
  <c r="F258" i="11"/>
  <c r="X258" i="11" s="1"/>
  <c r="AG258" i="11" s="1"/>
  <c r="G258" i="11"/>
  <c r="Y258" i="11" s="1"/>
  <c r="AH258" i="11" s="1"/>
  <c r="H258" i="11"/>
  <c r="Z258" i="11" s="1"/>
  <c r="AI258" i="11" s="1"/>
  <c r="I258" i="11"/>
  <c r="AA258" i="11" s="1"/>
  <c r="AJ258" i="11" s="1"/>
  <c r="J258" i="11"/>
  <c r="AB258" i="11" s="1"/>
  <c r="AK258" i="11" s="1"/>
  <c r="D258" i="11"/>
  <c r="V258" i="11" s="1"/>
  <c r="AE258" i="11" s="1"/>
  <c r="L9538" i="25"/>
  <c r="K9539" i="25"/>
  <c r="K295" i="19"/>
  <c r="I296" i="19"/>
  <c r="B260" i="11" l="1"/>
  <c r="K260" i="11" s="1"/>
  <c r="AC260" i="11" s="1"/>
  <c r="AL260" i="11" s="1"/>
  <c r="E259" i="11"/>
  <c r="W259" i="11" s="1"/>
  <c r="AF259" i="11" s="1"/>
  <c r="C259" i="11"/>
  <c r="U259" i="11" s="1"/>
  <c r="AD259" i="11" s="1"/>
  <c r="D259" i="11"/>
  <c r="V259" i="11" s="1"/>
  <c r="AE259" i="11" s="1"/>
  <c r="J259" i="11"/>
  <c r="AB259" i="11" s="1"/>
  <c r="AK259" i="11" s="1"/>
  <c r="F259" i="11"/>
  <c r="X259" i="11" s="1"/>
  <c r="AG259" i="11" s="1"/>
  <c r="I259" i="11"/>
  <c r="AA259" i="11" s="1"/>
  <c r="AJ259" i="11" s="1"/>
  <c r="G259" i="11"/>
  <c r="Y259" i="11" s="1"/>
  <c r="AH259" i="11" s="1"/>
  <c r="H259" i="11"/>
  <c r="Z259" i="11" s="1"/>
  <c r="AI259" i="11" s="1"/>
  <c r="L9539" i="25"/>
  <c r="K9540" i="25"/>
  <c r="I9539" i="25"/>
  <c r="I9540" i="25" s="1"/>
  <c r="K296" i="19"/>
  <c r="I297" i="19"/>
  <c r="B261" i="11" l="1"/>
  <c r="K261" i="11" s="1"/>
  <c r="AC261" i="11" s="1"/>
  <c r="AL261" i="11" s="1"/>
  <c r="I260" i="11"/>
  <c r="AA260" i="11" s="1"/>
  <c r="AJ260" i="11" s="1"/>
  <c r="J260" i="11"/>
  <c r="AB260" i="11" s="1"/>
  <c r="AK260" i="11" s="1"/>
  <c r="G260" i="11"/>
  <c r="Y260" i="11" s="1"/>
  <c r="AH260" i="11" s="1"/>
  <c r="F260" i="11"/>
  <c r="X260" i="11" s="1"/>
  <c r="AG260" i="11" s="1"/>
  <c r="E260" i="11"/>
  <c r="W260" i="11" s="1"/>
  <c r="AF260" i="11" s="1"/>
  <c r="C260" i="11"/>
  <c r="U260" i="11" s="1"/>
  <c r="AD260" i="11" s="1"/>
  <c r="D260" i="11"/>
  <c r="V260" i="11" s="1"/>
  <c r="AE260" i="11" s="1"/>
  <c r="H260" i="11"/>
  <c r="Z260" i="11" s="1"/>
  <c r="AI260" i="11" s="1"/>
  <c r="L9540" i="25"/>
  <c r="K9541" i="25"/>
  <c r="I9541" i="25" s="1"/>
  <c r="K297" i="19"/>
  <c r="I298" i="19"/>
  <c r="B262" i="11" l="1"/>
  <c r="K262" i="11" s="1"/>
  <c r="AC262" i="11" s="1"/>
  <c r="AL262" i="11" s="1"/>
  <c r="E261" i="11"/>
  <c r="W261" i="11" s="1"/>
  <c r="AF261" i="11" s="1"/>
  <c r="F261" i="11"/>
  <c r="X261" i="11" s="1"/>
  <c r="AG261" i="11" s="1"/>
  <c r="C261" i="11"/>
  <c r="U261" i="11" s="1"/>
  <c r="AD261" i="11" s="1"/>
  <c r="G261" i="11"/>
  <c r="Y261" i="11" s="1"/>
  <c r="AH261" i="11" s="1"/>
  <c r="H261" i="11"/>
  <c r="Z261" i="11" s="1"/>
  <c r="AI261" i="11" s="1"/>
  <c r="I261" i="11"/>
  <c r="AA261" i="11" s="1"/>
  <c r="AJ261" i="11" s="1"/>
  <c r="J261" i="11"/>
  <c r="AB261" i="11" s="1"/>
  <c r="AK261" i="11" s="1"/>
  <c r="D261" i="11"/>
  <c r="V261" i="11" s="1"/>
  <c r="AE261" i="11" s="1"/>
  <c r="L9541" i="25"/>
  <c r="K9542" i="25"/>
  <c r="K298" i="19"/>
  <c r="I299" i="19"/>
  <c r="B263" i="11" l="1"/>
  <c r="K263" i="11" s="1"/>
  <c r="AC263" i="11" s="1"/>
  <c r="AL263" i="11" s="1"/>
  <c r="J262" i="11"/>
  <c r="AB262" i="11" s="1"/>
  <c r="AK262" i="11" s="1"/>
  <c r="C262" i="11"/>
  <c r="U262" i="11" s="1"/>
  <c r="AD262" i="11" s="1"/>
  <c r="D262" i="11"/>
  <c r="V262" i="11" s="1"/>
  <c r="AE262" i="11" s="1"/>
  <c r="E262" i="11"/>
  <c r="W262" i="11" s="1"/>
  <c r="AF262" i="11" s="1"/>
  <c r="F262" i="11"/>
  <c r="X262" i="11" s="1"/>
  <c r="AG262" i="11" s="1"/>
  <c r="G262" i="11"/>
  <c r="Y262" i="11" s="1"/>
  <c r="AH262" i="11" s="1"/>
  <c r="H262" i="11"/>
  <c r="Z262" i="11" s="1"/>
  <c r="AI262" i="11" s="1"/>
  <c r="I262" i="11"/>
  <c r="AA262" i="11" s="1"/>
  <c r="AJ262" i="11" s="1"/>
  <c r="L9542" i="25"/>
  <c r="K9543" i="25"/>
  <c r="I9542" i="25"/>
  <c r="I9543" i="25" s="1"/>
  <c r="K299" i="19"/>
  <c r="I300" i="19"/>
  <c r="B264" i="11" l="1"/>
  <c r="K264" i="11" s="1"/>
  <c r="AC264" i="11" s="1"/>
  <c r="AL264" i="11" s="1"/>
  <c r="I263" i="11"/>
  <c r="AA263" i="11" s="1"/>
  <c r="AJ263" i="11" s="1"/>
  <c r="J263" i="11"/>
  <c r="AB263" i="11" s="1"/>
  <c r="AK263" i="11" s="1"/>
  <c r="F263" i="11"/>
  <c r="X263" i="11" s="1"/>
  <c r="AG263" i="11" s="1"/>
  <c r="G263" i="11"/>
  <c r="Y263" i="11" s="1"/>
  <c r="AH263" i="11" s="1"/>
  <c r="C263" i="11"/>
  <c r="U263" i="11" s="1"/>
  <c r="AD263" i="11" s="1"/>
  <c r="E263" i="11"/>
  <c r="W263" i="11" s="1"/>
  <c r="AF263" i="11" s="1"/>
  <c r="D263" i="11"/>
  <c r="V263" i="11" s="1"/>
  <c r="AE263" i="11" s="1"/>
  <c r="H263" i="11"/>
  <c r="Z263" i="11" s="1"/>
  <c r="AI263" i="11" s="1"/>
  <c r="L9543" i="25"/>
  <c r="K9545" i="25"/>
  <c r="I9545" i="25" s="1"/>
  <c r="K300" i="19"/>
  <c r="I301" i="19"/>
  <c r="B265" i="11" l="1"/>
  <c r="K265" i="11" s="1"/>
  <c r="AC265" i="11" s="1"/>
  <c r="AL265" i="11" s="1"/>
  <c r="E264" i="11"/>
  <c r="W264" i="11" s="1"/>
  <c r="AF264" i="11" s="1"/>
  <c r="F264" i="11"/>
  <c r="X264" i="11" s="1"/>
  <c r="AG264" i="11" s="1"/>
  <c r="G264" i="11"/>
  <c r="Y264" i="11" s="1"/>
  <c r="AH264" i="11" s="1"/>
  <c r="H264" i="11"/>
  <c r="Z264" i="11" s="1"/>
  <c r="AI264" i="11" s="1"/>
  <c r="I264" i="11"/>
  <c r="AA264" i="11" s="1"/>
  <c r="AJ264" i="11" s="1"/>
  <c r="C264" i="11"/>
  <c r="U264" i="11" s="1"/>
  <c r="AD264" i="11" s="1"/>
  <c r="J264" i="11"/>
  <c r="AB264" i="11" s="1"/>
  <c r="AK264" i="11" s="1"/>
  <c r="D264" i="11"/>
  <c r="V264" i="11" s="1"/>
  <c r="AE264" i="11" s="1"/>
  <c r="L9545" i="25"/>
  <c r="K9546" i="25"/>
  <c r="K301" i="19"/>
  <c r="I302" i="19"/>
  <c r="B266" i="11" l="1"/>
  <c r="K266" i="11" s="1"/>
  <c r="AC266" i="11" s="1"/>
  <c r="AL266" i="11" s="1"/>
  <c r="J265" i="11"/>
  <c r="AB265" i="11" s="1"/>
  <c r="AK265" i="11" s="1"/>
  <c r="D265" i="11"/>
  <c r="V265" i="11" s="1"/>
  <c r="AE265" i="11" s="1"/>
  <c r="E265" i="11"/>
  <c r="W265" i="11" s="1"/>
  <c r="AF265" i="11" s="1"/>
  <c r="C265" i="11"/>
  <c r="U265" i="11" s="1"/>
  <c r="AD265" i="11" s="1"/>
  <c r="F265" i="11"/>
  <c r="X265" i="11" s="1"/>
  <c r="AG265" i="11" s="1"/>
  <c r="G265" i="11"/>
  <c r="Y265" i="11" s="1"/>
  <c r="AH265" i="11" s="1"/>
  <c r="H265" i="11"/>
  <c r="Z265" i="11" s="1"/>
  <c r="AI265" i="11" s="1"/>
  <c r="I265" i="11"/>
  <c r="AA265" i="11" s="1"/>
  <c r="AJ265" i="11" s="1"/>
  <c r="L9546" i="25"/>
  <c r="K9547" i="25"/>
  <c r="I9546" i="25"/>
  <c r="K302" i="19"/>
  <c r="I303" i="19"/>
  <c r="B267" i="11" l="1"/>
  <c r="K267" i="11" s="1"/>
  <c r="AC267" i="11" s="1"/>
  <c r="AL267" i="11" s="1"/>
  <c r="I266" i="11"/>
  <c r="AA266" i="11" s="1"/>
  <c r="AJ266" i="11" s="1"/>
  <c r="F266" i="11"/>
  <c r="X266" i="11" s="1"/>
  <c r="AG266" i="11" s="1"/>
  <c r="J266" i="11"/>
  <c r="AB266" i="11" s="1"/>
  <c r="AK266" i="11" s="1"/>
  <c r="G266" i="11"/>
  <c r="Y266" i="11" s="1"/>
  <c r="AH266" i="11" s="1"/>
  <c r="C266" i="11"/>
  <c r="U266" i="11" s="1"/>
  <c r="AD266" i="11" s="1"/>
  <c r="D266" i="11"/>
  <c r="V266" i="11" s="1"/>
  <c r="AE266" i="11" s="1"/>
  <c r="E266" i="11"/>
  <c r="W266" i="11" s="1"/>
  <c r="AF266" i="11" s="1"/>
  <c r="H266" i="11"/>
  <c r="Z266" i="11" s="1"/>
  <c r="AI266" i="11" s="1"/>
  <c r="I9547" i="25"/>
  <c r="K9548" i="25"/>
  <c r="L9547" i="25"/>
  <c r="K303" i="19"/>
  <c r="I304" i="19"/>
  <c r="B268" i="11" l="1"/>
  <c r="K268" i="11" s="1"/>
  <c r="AC268" i="11" s="1"/>
  <c r="AL268" i="11" s="1"/>
  <c r="E267" i="11"/>
  <c r="W267" i="11" s="1"/>
  <c r="AF267" i="11" s="1"/>
  <c r="F267" i="11"/>
  <c r="X267" i="11" s="1"/>
  <c r="AG267" i="11" s="1"/>
  <c r="G267" i="11"/>
  <c r="Y267" i="11" s="1"/>
  <c r="AH267" i="11" s="1"/>
  <c r="H267" i="11"/>
  <c r="Z267" i="11" s="1"/>
  <c r="AI267" i="11" s="1"/>
  <c r="I267" i="11"/>
  <c r="AA267" i="11" s="1"/>
  <c r="AJ267" i="11" s="1"/>
  <c r="J267" i="11"/>
  <c r="AB267" i="11" s="1"/>
  <c r="AK267" i="11" s="1"/>
  <c r="C267" i="11"/>
  <c r="U267" i="11" s="1"/>
  <c r="AD267" i="11" s="1"/>
  <c r="D267" i="11"/>
  <c r="V267" i="11" s="1"/>
  <c r="AE267" i="11" s="1"/>
  <c r="I9548" i="25"/>
  <c r="L9548" i="25"/>
  <c r="K9549" i="25"/>
  <c r="K304" i="19"/>
  <c r="I305" i="19"/>
  <c r="B269" i="11" l="1"/>
  <c r="K269" i="11" s="1"/>
  <c r="AC269" i="11" s="1"/>
  <c r="AL269" i="11" s="1"/>
  <c r="J268" i="11"/>
  <c r="AB268" i="11" s="1"/>
  <c r="AK268" i="11" s="1"/>
  <c r="C268" i="11"/>
  <c r="U268" i="11" s="1"/>
  <c r="AD268" i="11" s="1"/>
  <c r="D268" i="11"/>
  <c r="V268" i="11" s="1"/>
  <c r="AE268" i="11" s="1"/>
  <c r="E268" i="11"/>
  <c r="W268" i="11" s="1"/>
  <c r="AF268" i="11" s="1"/>
  <c r="F268" i="11"/>
  <c r="X268" i="11" s="1"/>
  <c r="AG268" i="11" s="1"/>
  <c r="H268" i="11"/>
  <c r="Z268" i="11" s="1"/>
  <c r="AI268" i="11" s="1"/>
  <c r="I268" i="11"/>
  <c r="AA268" i="11" s="1"/>
  <c r="AJ268" i="11" s="1"/>
  <c r="G268" i="11"/>
  <c r="Y268" i="11" s="1"/>
  <c r="AH268" i="11" s="1"/>
  <c r="I9549" i="25"/>
  <c r="L9549" i="25"/>
  <c r="K9551" i="25"/>
  <c r="I9551" i="25" s="1"/>
  <c r="K305" i="19"/>
  <c r="I306" i="19"/>
  <c r="B270" i="11" l="1"/>
  <c r="K270" i="11" s="1"/>
  <c r="AC270" i="11" s="1"/>
  <c r="AL270" i="11" s="1"/>
  <c r="I269" i="11"/>
  <c r="AA269" i="11" s="1"/>
  <c r="AJ269" i="11" s="1"/>
  <c r="J269" i="11"/>
  <c r="AB269" i="11" s="1"/>
  <c r="AK269" i="11" s="1"/>
  <c r="F269" i="11"/>
  <c r="X269" i="11" s="1"/>
  <c r="AG269" i="11" s="1"/>
  <c r="G269" i="11"/>
  <c r="Y269" i="11" s="1"/>
  <c r="AH269" i="11" s="1"/>
  <c r="E269" i="11"/>
  <c r="W269" i="11" s="1"/>
  <c r="AF269" i="11" s="1"/>
  <c r="C269" i="11"/>
  <c r="U269" i="11" s="1"/>
  <c r="AD269" i="11" s="1"/>
  <c r="D269" i="11"/>
  <c r="V269" i="11" s="1"/>
  <c r="AE269" i="11" s="1"/>
  <c r="H269" i="11"/>
  <c r="Z269" i="11" s="1"/>
  <c r="AI269" i="11" s="1"/>
  <c r="L9551" i="25"/>
  <c r="K9553" i="25"/>
  <c r="I9553" i="25" s="1"/>
  <c r="K306" i="19"/>
  <c r="I307" i="19"/>
  <c r="B271" i="11" l="1"/>
  <c r="K271" i="11" s="1"/>
  <c r="AC271" i="11" s="1"/>
  <c r="AL271" i="11" s="1"/>
  <c r="E270" i="11"/>
  <c r="W270" i="11" s="1"/>
  <c r="AF270" i="11" s="1"/>
  <c r="F270" i="11"/>
  <c r="X270" i="11" s="1"/>
  <c r="AG270" i="11" s="1"/>
  <c r="H270" i="11"/>
  <c r="Z270" i="11" s="1"/>
  <c r="AI270" i="11" s="1"/>
  <c r="C270" i="11"/>
  <c r="U270" i="11" s="1"/>
  <c r="AD270" i="11" s="1"/>
  <c r="G270" i="11"/>
  <c r="Y270" i="11" s="1"/>
  <c r="AH270" i="11" s="1"/>
  <c r="I270" i="11"/>
  <c r="AA270" i="11" s="1"/>
  <c r="AJ270" i="11" s="1"/>
  <c r="J270" i="11"/>
  <c r="AB270" i="11" s="1"/>
  <c r="AK270" i="11" s="1"/>
  <c r="D270" i="11"/>
  <c r="V270" i="11" s="1"/>
  <c r="AE270" i="11" s="1"/>
  <c r="L9553" i="25"/>
  <c r="K9554" i="25"/>
  <c r="I9554" i="25" s="1"/>
  <c r="K307" i="19"/>
  <c r="I308" i="19"/>
  <c r="B272" i="11" l="1"/>
  <c r="K272" i="11" s="1"/>
  <c r="AC272" i="11" s="1"/>
  <c r="AL272" i="11" s="1"/>
  <c r="J271" i="11"/>
  <c r="AB271" i="11" s="1"/>
  <c r="AK271" i="11" s="1"/>
  <c r="E271" i="11"/>
  <c r="W271" i="11" s="1"/>
  <c r="AF271" i="11" s="1"/>
  <c r="C271" i="11"/>
  <c r="U271" i="11" s="1"/>
  <c r="AD271" i="11" s="1"/>
  <c r="D271" i="11"/>
  <c r="V271" i="11" s="1"/>
  <c r="AE271" i="11" s="1"/>
  <c r="F271" i="11"/>
  <c r="X271" i="11" s="1"/>
  <c r="AG271" i="11" s="1"/>
  <c r="G271" i="11"/>
  <c r="Y271" i="11" s="1"/>
  <c r="AH271" i="11" s="1"/>
  <c r="H271" i="11"/>
  <c r="Z271" i="11" s="1"/>
  <c r="AI271" i="11" s="1"/>
  <c r="I271" i="11"/>
  <c r="AA271" i="11" s="1"/>
  <c r="AJ271" i="11" s="1"/>
  <c r="L9554" i="25"/>
  <c r="K9556" i="25"/>
  <c r="I9556" i="25" s="1"/>
  <c r="K308" i="19"/>
  <c r="I309" i="19"/>
  <c r="B273" i="11" l="1"/>
  <c r="K273" i="11" s="1"/>
  <c r="AC273" i="11" s="1"/>
  <c r="AL273" i="11" s="1"/>
  <c r="I272" i="11"/>
  <c r="AA272" i="11" s="1"/>
  <c r="AJ272" i="11" s="1"/>
  <c r="F272" i="11"/>
  <c r="X272" i="11" s="1"/>
  <c r="AG272" i="11" s="1"/>
  <c r="J272" i="11"/>
  <c r="AB272" i="11" s="1"/>
  <c r="AK272" i="11" s="1"/>
  <c r="D272" i="11"/>
  <c r="V272" i="11" s="1"/>
  <c r="AE272" i="11" s="1"/>
  <c r="C272" i="11"/>
  <c r="U272" i="11" s="1"/>
  <c r="AD272" i="11" s="1"/>
  <c r="E272" i="11"/>
  <c r="W272" i="11" s="1"/>
  <c r="AF272" i="11" s="1"/>
  <c r="G272" i="11"/>
  <c r="Y272" i="11" s="1"/>
  <c r="AH272" i="11" s="1"/>
  <c r="H272" i="11"/>
  <c r="Z272" i="11" s="1"/>
  <c r="AI272" i="11" s="1"/>
  <c r="L9556" i="25"/>
  <c r="K9557" i="25"/>
  <c r="K309" i="19"/>
  <c r="I310" i="19"/>
  <c r="B274" i="11" l="1"/>
  <c r="K274" i="11" s="1"/>
  <c r="AC274" i="11" s="1"/>
  <c r="AL274" i="11" s="1"/>
  <c r="E273" i="11"/>
  <c r="W273" i="11" s="1"/>
  <c r="AF273" i="11" s="1"/>
  <c r="F273" i="11"/>
  <c r="X273" i="11" s="1"/>
  <c r="AG273" i="11" s="1"/>
  <c r="G273" i="11"/>
  <c r="Y273" i="11" s="1"/>
  <c r="AH273" i="11" s="1"/>
  <c r="H273" i="11"/>
  <c r="Z273" i="11" s="1"/>
  <c r="AI273" i="11" s="1"/>
  <c r="I273" i="11"/>
  <c r="AA273" i="11" s="1"/>
  <c r="AJ273" i="11" s="1"/>
  <c r="J273" i="11"/>
  <c r="AB273" i="11" s="1"/>
  <c r="AK273" i="11" s="1"/>
  <c r="C273" i="11"/>
  <c r="U273" i="11" s="1"/>
  <c r="AD273" i="11" s="1"/>
  <c r="D273" i="11"/>
  <c r="V273" i="11" s="1"/>
  <c r="AE273" i="11" s="1"/>
  <c r="L9557" i="25"/>
  <c r="K9558" i="25"/>
  <c r="I9557" i="25"/>
  <c r="I9558" i="25" s="1"/>
  <c r="K310" i="19"/>
  <c r="I311" i="19"/>
  <c r="C274" i="11" l="1"/>
  <c r="U274" i="11" s="1"/>
  <c r="AD274" i="11" s="1"/>
  <c r="F274" i="11"/>
  <c r="X274" i="11" s="1"/>
  <c r="AG274" i="11" s="1"/>
  <c r="D274" i="11"/>
  <c r="V274" i="11" s="1"/>
  <c r="AE274" i="11" s="1"/>
  <c r="E274" i="11"/>
  <c r="W274" i="11" s="1"/>
  <c r="AF274" i="11" s="1"/>
  <c r="G274" i="11"/>
  <c r="Y274" i="11" s="1"/>
  <c r="AH274" i="11" s="1"/>
  <c r="H274" i="11"/>
  <c r="Z274" i="11" s="1"/>
  <c r="AI274" i="11" s="1"/>
  <c r="J274" i="11"/>
  <c r="AB274" i="11" s="1"/>
  <c r="AK274" i="11" s="1"/>
  <c r="B275" i="11"/>
  <c r="K275" i="11" s="1"/>
  <c r="AC275" i="11" s="1"/>
  <c r="AL275" i="11" s="1"/>
  <c r="I274" i="11"/>
  <c r="AA274" i="11" s="1"/>
  <c r="AJ274" i="11" s="1"/>
  <c r="L9558" i="25"/>
  <c r="K9559" i="25"/>
  <c r="I9559" i="25" s="1"/>
  <c r="K311" i="19"/>
  <c r="I312" i="19"/>
  <c r="C275" i="11" l="1"/>
  <c r="U275" i="11" s="1"/>
  <c r="AD275" i="11" s="1"/>
  <c r="E275" i="11"/>
  <c r="W275" i="11" s="1"/>
  <c r="AF275" i="11" s="1"/>
  <c r="G275" i="11"/>
  <c r="Y275" i="11" s="1"/>
  <c r="AH275" i="11" s="1"/>
  <c r="H275" i="11"/>
  <c r="Z275" i="11" s="1"/>
  <c r="AI275" i="11" s="1"/>
  <c r="B276" i="11"/>
  <c r="K276" i="11" s="1"/>
  <c r="AC276" i="11" s="1"/>
  <c r="AL276" i="11" s="1"/>
  <c r="D275" i="11"/>
  <c r="V275" i="11" s="1"/>
  <c r="AE275" i="11" s="1"/>
  <c r="F275" i="11"/>
  <c r="X275" i="11" s="1"/>
  <c r="AG275" i="11" s="1"/>
  <c r="I275" i="11"/>
  <c r="AA275" i="11" s="1"/>
  <c r="AJ275" i="11" s="1"/>
  <c r="J275" i="11"/>
  <c r="AB275" i="11" s="1"/>
  <c r="AK275" i="11" s="1"/>
  <c r="L9559" i="25"/>
  <c r="K9560" i="25"/>
  <c r="K312" i="19"/>
  <c r="I313" i="19"/>
  <c r="G276" i="11" l="1"/>
  <c r="Y276" i="11" s="1"/>
  <c r="AH276" i="11" s="1"/>
  <c r="H276" i="11"/>
  <c r="Z276" i="11" s="1"/>
  <c r="AI276" i="11" s="1"/>
  <c r="I276" i="11"/>
  <c r="AA276" i="11" s="1"/>
  <c r="AJ276" i="11" s="1"/>
  <c r="J276" i="11"/>
  <c r="AB276" i="11" s="1"/>
  <c r="AK276" i="11" s="1"/>
  <c r="C276" i="11"/>
  <c r="U276" i="11" s="1"/>
  <c r="AD276" i="11" s="1"/>
  <c r="D276" i="11"/>
  <c r="V276" i="11" s="1"/>
  <c r="AE276" i="11" s="1"/>
  <c r="B277" i="11"/>
  <c r="K277" i="11" s="1"/>
  <c r="AC277" i="11" s="1"/>
  <c r="AL277" i="11" s="1"/>
  <c r="F276" i="11"/>
  <c r="X276" i="11" s="1"/>
  <c r="AG276" i="11" s="1"/>
  <c r="E276" i="11"/>
  <c r="W276" i="11" s="1"/>
  <c r="AF276" i="11" s="1"/>
  <c r="L9560" i="25"/>
  <c r="K9562" i="25"/>
  <c r="I9560" i="25"/>
  <c r="I9562" i="25" s="1"/>
  <c r="K313" i="19"/>
  <c r="I314" i="19"/>
  <c r="D277" i="11" l="1"/>
  <c r="V277" i="11" s="1"/>
  <c r="AE277" i="11" s="1"/>
  <c r="C277" i="11"/>
  <c r="U277" i="11" s="1"/>
  <c r="AD277" i="11" s="1"/>
  <c r="E277" i="11"/>
  <c r="W277" i="11" s="1"/>
  <c r="AF277" i="11" s="1"/>
  <c r="F277" i="11"/>
  <c r="X277" i="11" s="1"/>
  <c r="AG277" i="11" s="1"/>
  <c r="G277" i="11"/>
  <c r="Y277" i="11" s="1"/>
  <c r="AH277" i="11" s="1"/>
  <c r="H277" i="11"/>
  <c r="Z277" i="11" s="1"/>
  <c r="AI277" i="11" s="1"/>
  <c r="B278" i="11"/>
  <c r="K278" i="11" s="1"/>
  <c r="AC278" i="11" s="1"/>
  <c r="AL278" i="11" s="1"/>
  <c r="I277" i="11"/>
  <c r="AA277" i="11" s="1"/>
  <c r="AJ277" i="11" s="1"/>
  <c r="J277" i="11"/>
  <c r="AB277" i="11" s="1"/>
  <c r="AK277" i="11" s="1"/>
  <c r="L9562" i="25"/>
  <c r="K9563" i="25"/>
  <c r="I9563" i="25" s="1"/>
  <c r="K314" i="19"/>
  <c r="I315" i="19"/>
  <c r="I278" i="11" l="1"/>
  <c r="AA278" i="11" s="1"/>
  <c r="AJ278" i="11" s="1"/>
  <c r="J278" i="11"/>
  <c r="AB278" i="11" s="1"/>
  <c r="AK278" i="11" s="1"/>
  <c r="C278" i="11"/>
  <c r="U278" i="11" s="1"/>
  <c r="AD278" i="11" s="1"/>
  <c r="F278" i="11"/>
  <c r="X278" i="11" s="1"/>
  <c r="AG278" i="11" s="1"/>
  <c r="G278" i="11"/>
  <c r="Y278" i="11" s="1"/>
  <c r="AH278" i="11" s="1"/>
  <c r="H278" i="11"/>
  <c r="Z278" i="11" s="1"/>
  <c r="AI278" i="11" s="1"/>
  <c r="B279" i="11"/>
  <c r="K279" i="11" s="1"/>
  <c r="AC279" i="11" s="1"/>
  <c r="AL279" i="11" s="1"/>
  <c r="D278" i="11"/>
  <c r="V278" i="11" s="1"/>
  <c r="AE278" i="11" s="1"/>
  <c r="E278" i="11"/>
  <c r="W278" i="11" s="1"/>
  <c r="AF278" i="11" s="1"/>
  <c r="L9563" i="25"/>
  <c r="K9564" i="25"/>
  <c r="I9564" i="25" s="1"/>
  <c r="K315" i="19"/>
  <c r="I316" i="19"/>
  <c r="B280" i="11" l="1"/>
  <c r="K280" i="11" s="1"/>
  <c r="AC280" i="11" s="1"/>
  <c r="AL280" i="11" s="1"/>
  <c r="E279" i="11"/>
  <c r="W279" i="11" s="1"/>
  <c r="AF279" i="11" s="1"/>
  <c r="H279" i="11"/>
  <c r="Z279" i="11" s="1"/>
  <c r="AI279" i="11" s="1"/>
  <c r="I279" i="11"/>
  <c r="AA279" i="11" s="1"/>
  <c r="AJ279" i="11" s="1"/>
  <c r="F279" i="11"/>
  <c r="X279" i="11" s="1"/>
  <c r="AG279" i="11" s="1"/>
  <c r="G279" i="11"/>
  <c r="Y279" i="11" s="1"/>
  <c r="AH279" i="11" s="1"/>
  <c r="D279" i="11"/>
  <c r="V279" i="11" s="1"/>
  <c r="AE279" i="11" s="1"/>
  <c r="J279" i="11"/>
  <c r="AB279" i="11" s="1"/>
  <c r="AK279" i="11" s="1"/>
  <c r="C279" i="11"/>
  <c r="U279" i="11" s="1"/>
  <c r="AD279" i="11" s="1"/>
  <c r="L9564" i="25"/>
  <c r="K9565" i="25"/>
  <c r="K316" i="19"/>
  <c r="I317" i="19"/>
  <c r="B281" i="11" l="1"/>
  <c r="K281" i="11" s="1"/>
  <c r="AC281" i="11" s="1"/>
  <c r="AL281" i="11" s="1"/>
  <c r="D280" i="11"/>
  <c r="V280" i="11" s="1"/>
  <c r="AE280" i="11" s="1"/>
  <c r="E280" i="11"/>
  <c r="W280" i="11" s="1"/>
  <c r="AF280" i="11" s="1"/>
  <c r="C280" i="11"/>
  <c r="U280" i="11" s="1"/>
  <c r="AD280" i="11" s="1"/>
  <c r="H280" i="11"/>
  <c r="Z280" i="11" s="1"/>
  <c r="AI280" i="11" s="1"/>
  <c r="I280" i="11"/>
  <c r="AA280" i="11" s="1"/>
  <c r="AJ280" i="11" s="1"/>
  <c r="F280" i="11"/>
  <c r="X280" i="11" s="1"/>
  <c r="AG280" i="11" s="1"/>
  <c r="J280" i="11"/>
  <c r="AB280" i="11" s="1"/>
  <c r="AK280" i="11" s="1"/>
  <c r="G280" i="11"/>
  <c r="Y280" i="11" s="1"/>
  <c r="AH280" i="11" s="1"/>
  <c r="L9565" i="25"/>
  <c r="K9566" i="25"/>
  <c r="I9565" i="25"/>
  <c r="K317" i="19"/>
  <c r="I318" i="19"/>
  <c r="B282" i="11" l="1"/>
  <c r="K282" i="11" s="1"/>
  <c r="AC282" i="11" s="1"/>
  <c r="AL282" i="11" s="1"/>
  <c r="H281" i="11"/>
  <c r="Z281" i="11" s="1"/>
  <c r="AI281" i="11" s="1"/>
  <c r="I281" i="11"/>
  <c r="AA281" i="11" s="1"/>
  <c r="AJ281" i="11" s="1"/>
  <c r="J281" i="11"/>
  <c r="AB281" i="11" s="1"/>
  <c r="AK281" i="11" s="1"/>
  <c r="C281" i="11"/>
  <c r="U281" i="11" s="1"/>
  <c r="AD281" i="11" s="1"/>
  <c r="F281" i="11"/>
  <c r="X281" i="11" s="1"/>
  <c r="AG281" i="11" s="1"/>
  <c r="D281" i="11"/>
  <c r="V281" i="11" s="1"/>
  <c r="AE281" i="11" s="1"/>
  <c r="E281" i="11"/>
  <c r="W281" i="11" s="1"/>
  <c r="AF281" i="11" s="1"/>
  <c r="G281" i="11"/>
  <c r="Y281" i="11" s="1"/>
  <c r="AH281" i="11" s="1"/>
  <c r="I9566" i="25"/>
  <c r="L9566" i="25"/>
  <c r="K9567" i="25"/>
  <c r="I9567" i="25" s="1"/>
  <c r="K318" i="19"/>
  <c r="I319" i="19"/>
  <c r="B283" i="11" l="1"/>
  <c r="K283" i="11" s="1"/>
  <c r="AC283" i="11" s="1"/>
  <c r="AL283" i="11" s="1"/>
  <c r="D282" i="11"/>
  <c r="V282" i="11" s="1"/>
  <c r="AE282" i="11" s="1"/>
  <c r="E282" i="11"/>
  <c r="W282" i="11" s="1"/>
  <c r="AF282" i="11" s="1"/>
  <c r="F282" i="11"/>
  <c r="X282" i="11" s="1"/>
  <c r="AG282" i="11" s="1"/>
  <c r="G282" i="11"/>
  <c r="Y282" i="11" s="1"/>
  <c r="AH282" i="11" s="1"/>
  <c r="H282" i="11"/>
  <c r="Z282" i="11" s="1"/>
  <c r="AI282" i="11" s="1"/>
  <c r="J282" i="11"/>
  <c r="AB282" i="11" s="1"/>
  <c r="AK282" i="11" s="1"/>
  <c r="C282" i="11"/>
  <c r="U282" i="11" s="1"/>
  <c r="AD282" i="11" s="1"/>
  <c r="I282" i="11"/>
  <c r="AA282" i="11" s="1"/>
  <c r="AJ282" i="11" s="1"/>
  <c r="L9567" i="25"/>
  <c r="K9568" i="25"/>
  <c r="K319" i="19"/>
  <c r="I320" i="19"/>
  <c r="B284" i="11" l="1"/>
  <c r="K284" i="11" s="1"/>
  <c r="AC284" i="11" s="1"/>
  <c r="AL284" i="11" s="1"/>
  <c r="I283" i="11"/>
  <c r="AA283" i="11" s="1"/>
  <c r="AJ283" i="11" s="1"/>
  <c r="J283" i="11"/>
  <c r="AB283" i="11" s="1"/>
  <c r="AK283" i="11" s="1"/>
  <c r="H283" i="11"/>
  <c r="Z283" i="11" s="1"/>
  <c r="AI283" i="11" s="1"/>
  <c r="E283" i="11"/>
  <c r="W283" i="11" s="1"/>
  <c r="AF283" i="11" s="1"/>
  <c r="C283" i="11"/>
  <c r="U283" i="11" s="1"/>
  <c r="AD283" i="11" s="1"/>
  <c r="D283" i="11"/>
  <c r="V283" i="11" s="1"/>
  <c r="AE283" i="11" s="1"/>
  <c r="F283" i="11"/>
  <c r="X283" i="11" s="1"/>
  <c r="AG283" i="11" s="1"/>
  <c r="G283" i="11"/>
  <c r="Y283" i="11" s="1"/>
  <c r="AH283" i="11" s="1"/>
  <c r="L9568" i="25"/>
  <c r="K9569" i="25"/>
  <c r="I9568" i="25"/>
  <c r="K320" i="19"/>
  <c r="I321" i="19"/>
  <c r="B285" i="11" l="1"/>
  <c r="K285" i="11" s="1"/>
  <c r="AC285" i="11" s="1"/>
  <c r="AL285" i="11" s="1"/>
  <c r="E284" i="11"/>
  <c r="W284" i="11" s="1"/>
  <c r="AF284" i="11" s="1"/>
  <c r="C284" i="11"/>
  <c r="U284" i="11" s="1"/>
  <c r="AD284" i="11" s="1"/>
  <c r="D284" i="11"/>
  <c r="V284" i="11" s="1"/>
  <c r="AE284" i="11" s="1"/>
  <c r="F284" i="11"/>
  <c r="X284" i="11" s="1"/>
  <c r="AG284" i="11" s="1"/>
  <c r="H284" i="11"/>
  <c r="Z284" i="11" s="1"/>
  <c r="AI284" i="11" s="1"/>
  <c r="J284" i="11"/>
  <c r="AB284" i="11" s="1"/>
  <c r="AK284" i="11" s="1"/>
  <c r="G284" i="11"/>
  <c r="Y284" i="11" s="1"/>
  <c r="AH284" i="11" s="1"/>
  <c r="I284" i="11"/>
  <c r="AA284" i="11" s="1"/>
  <c r="AJ284" i="11" s="1"/>
  <c r="I9569" i="25"/>
  <c r="L9569" i="25"/>
  <c r="K9570" i="25"/>
  <c r="K321" i="19"/>
  <c r="I322" i="19"/>
  <c r="B286" i="11" l="1"/>
  <c r="K286" i="11" s="1"/>
  <c r="AC286" i="11" s="1"/>
  <c r="AL286" i="11" s="1"/>
  <c r="J285" i="11"/>
  <c r="AB285" i="11" s="1"/>
  <c r="AK285" i="11" s="1"/>
  <c r="D285" i="11"/>
  <c r="V285" i="11" s="1"/>
  <c r="AE285" i="11" s="1"/>
  <c r="F285" i="11"/>
  <c r="X285" i="11" s="1"/>
  <c r="AG285" i="11" s="1"/>
  <c r="C285" i="11"/>
  <c r="U285" i="11" s="1"/>
  <c r="AD285" i="11" s="1"/>
  <c r="E285" i="11"/>
  <c r="W285" i="11" s="1"/>
  <c r="AF285" i="11" s="1"/>
  <c r="G285" i="11"/>
  <c r="Y285" i="11" s="1"/>
  <c r="AH285" i="11" s="1"/>
  <c r="H285" i="11"/>
  <c r="Z285" i="11" s="1"/>
  <c r="AI285" i="11" s="1"/>
  <c r="I285" i="11"/>
  <c r="AA285" i="11" s="1"/>
  <c r="AJ285" i="11" s="1"/>
  <c r="I9570" i="25"/>
  <c r="L9570" i="25"/>
  <c r="K9571" i="25"/>
  <c r="I9571" i="25" s="1"/>
  <c r="K322" i="19"/>
  <c r="I323" i="19"/>
  <c r="B287" i="11" l="1"/>
  <c r="K287" i="11" s="1"/>
  <c r="AC287" i="11" s="1"/>
  <c r="AL287" i="11" s="1"/>
  <c r="D286" i="11"/>
  <c r="V286" i="11" s="1"/>
  <c r="AE286" i="11" s="1"/>
  <c r="E286" i="11"/>
  <c r="W286" i="11" s="1"/>
  <c r="AF286" i="11" s="1"/>
  <c r="F286" i="11"/>
  <c r="X286" i="11" s="1"/>
  <c r="AG286" i="11" s="1"/>
  <c r="G286" i="11"/>
  <c r="Y286" i="11" s="1"/>
  <c r="AH286" i="11" s="1"/>
  <c r="H286" i="11"/>
  <c r="Z286" i="11" s="1"/>
  <c r="AI286" i="11" s="1"/>
  <c r="J286" i="11"/>
  <c r="AB286" i="11" s="1"/>
  <c r="AK286" i="11" s="1"/>
  <c r="C286" i="11"/>
  <c r="U286" i="11" s="1"/>
  <c r="AD286" i="11" s="1"/>
  <c r="I286" i="11"/>
  <c r="AA286" i="11" s="1"/>
  <c r="AJ286" i="11" s="1"/>
  <c r="K9573" i="25"/>
  <c r="I9573" i="25" s="1"/>
  <c r="L9571" i="25"/>
  <c r="K323" i="19"/>
  <c r="I324" i="19"/>
  <c r="B288" i="11" l="1"/>
  <c r="K288" i="11" s="1"/>
  <c r="AC288" i="11" s="1"/>
  <c r="AL288" i="11" s="1"/>
  <c r="C287" i="11"/>
  <c r="U287" i="11" s="1"/>
  <c r="AD287" i="11" s="1"/>
  <c r="G287" i="11"/>
  <c r="Y287" i="11" s="1"/>
  <c r="AH287" i="11" s="1"/>
  <c r="H287" i="11"/>
  <c r="Z287" i="11" s="1"/>
  <c r="AI287" i="11" s="1"/>
  <c r="J287" i="11"/>
  <c r="AB287" i="11" s="1"/>
  <c r="AK287" i="11" s="1"/>
  <c r="I287" i="11"/>
  <c r="AA287" i="11" s="1"/>
  <c r="AJ287" i="11" s="1"/>
  <c r="D287" i="11"/>
  <c r="V287" i="11" s="1"/>
  <c r="AE287" i="11" s="1"/>
  <c r="E287" i="11"/>
  <c r="W287" i="11" s="1"/>
  <c r="AF287" i="11" s="1"/>
  <c r="F287" i="11"/>
  <c r="X287" i="11" s="1"/>
  <c r="AG287" i="11" s="1"/>
  <c r="L9573" i="25"/>
  <c r="K9574" i="25"/>
  <c r="I9574" i="25" s="1"/>
  <c r="K324" i="19"/>
  <c r="I325" i="19"/>
  <c r="G288" i="11" l="1"/>
  <c r="Y288" i="11" s="1"/>
  <c r="AH288" i="11" s="1"/>
  <c r="J288" i="11"/>
  <c r="AB288" i="11" s="1"/>
  <c r="AK288" i="11" s="1"/>
  <c r="H288" i="11"/>
  <c r="Z288" i="11" s="1"/>
  <c r="AI288" i="11" s="1"/>
  <c r="I288" i="11"/>
  <c r="AA288" i="11" s="1"/>
  <c r="AJ288" i="11" s="1"/>
  <c r="C288" i="11"/>
  <c r="U288" i="11" s="1"/>
  <c r="AD288" i="11" s="1"/>
  <c r="D288" i="11"/>
  <c r="V288" i="11" s="1"/>
  <c r="AE288" i="11" s="1"/>
  <c r="F288" i="11"/>
  <c r="X288" i="11" s="1"/>
  <c r="AG288" i="11" s="1"/>
  <c r="E288" i="11"/>
  <c r="W288" i="11" s="1"/>
  <c r="AF288" i="11" s="1"/>
  <c r="B289" i="11"/>
  <c r="K289" i="11" s="1"/>
  <c r="AC289" i="11" s="1"/>
  <c r="AL289" i="11" s="1"/>
  <c r="L9574" i="25"/>
  <c r="K9575" i="25"/>
  <c r="K325" i="19"/>
  <c r="I326" i="19"/>
  <c r="C289" i="11" l="1"/>
  <c r="U289" i="11" s="1"/>
  <c r="AD289" i="11" s="1"/>
  <c r="F289" i="11"/>
  <c r="X289" i="11" s="1"/>
  <c r="AG289" i="11" s="1"/>
  <c r="D289" i="11"/>
  <c r="V289" i="11" s="1"/>
  <c r="AE289" i="11" s="1"/>
  <c r="E289" i="11"/>
  <c r="W289" i="11" s="1"/>
  <c r="AF289" i="11" s="1"/>
  <c r="G289" i="11"/>
  <c r="Y289" i="11" s="1"/>
  <c r="AH289" i="11" s="1"/>
  <c r="H289" i="11"/>
  <c r="Z289" i="11" s="1"/>
  <c r="AI289" i="11" s="1"/>
  <c r="B290" i="11"/>
  <c r="K290" i="11" s="1"/>
  <c r="AC290" i="11" s="1"/>
  <c r="AL290" i="11" s="1"/>
  <c r="I289" i="11"/>
  <c r="AA289" i="11" s="1"/>
  <c r="AJ289" i="11" s="1"/>
  <c r="J289" i="11"/>
  <c r="AB289" i="11" s="1"/>
  <c r="AK289" i="11" s="1"/>
  <c r="L9575" i="25"/>
  <c r="K9577" i="25"/>
  <c r="I9575" i="25"/>
  <c r="I9577" i="25" s="1"/>
  <c r="K326" i="19"/>
  <c r="I327" i="19"/>
  <c r="B291" i="11" l="1"/>
  <c r="K291" i="11" s="1"/>
  <c r="AC291" i="11" s="1"/>
  <c r="AL291" i="11" s="1"/>
  <c r="J290" i="11"/>
  <c r="AB290" i="11" s="1"/>
  <c r="AK290" i="11" s="1"/>
  <c r="D290" i="11"/>
  <c r="V290" i="11" s="1"/>
  <c r="AE290" i="11" s="1"/>
  <c r="G290" i="11"/>
  <c r="Y290" i="11" s="1"/>
  <c r="AH290" i="11" s="1"/>
  <c r="E290" i="11"/>
  <c r="W290" i="11" s="1"/>
  <c r="AF290" i="11" s="1"/>
  <c r="C290" i="11"/>
  <c r="U290" i="11" s="1"/>
  <c r="AD290" i="11" s="1"/>
  <c r="F290" i="11"/>
  <c r="X290" i="11" s="1"/>
  <c r="AG290" i="11" s="1"/>
  <c r="H290" i="11"/>
  <c r="Z290" i="11" s="1"/>
  <c r="AI290" i="11" s="1"/>
  <c r="I290" i="11"/>
  <c r="AA290" i="11" s="1"/>
  <c r="AJ290" i="11" s="1"/>
  <c r="L9577" i="25"/>
  <c r="K9581" i="25"/>
  <c r="I9581" i="25" s="1"/>
  <c r="K327" i="19"/>
  <c r="I328" i="19"/>
  <c r="B292" i="11" l="1"/>
  <c r="K292" i="11" s="1"/>
  <c r="AC292" i="11" s="1"/>
  <c r="AL292" i="11" s="1"/>
  <c r="G291" i="11"/>
  <c r="Y291" i="11" s="1"/>
  <c r="AH291" i="11" s="1"/>
  <c r="I291" i="11"/>
  <c r="AA291" i="11" s="1"/>
  <c r="AJ291" i="11" s="1"/>
  <c r="H291" i="11"/>
  <c r="Z291" i="11" s="1"/>
  <c r="AI291" i="11" s="1"/>
  <c r="J291" i="11"/>
  <c r="AB291" i="11" s="1"/>
  <c r="AK291" i="11" s="1"/>
  <c r="F291" i="11"/>
  <c r="X291" i="11" s="1"/>
  <c r="AG291" i="11" s="1"/>
  <c r="C291" i="11"/>
  <c r="U291" i="11" s="1"/>
  <c r="AD291" i="11" s="1"/>
  <c r="D291" i="11"/>
  <c r="V291" i="11" s="1"/>
  <c r="AE291" i="11" s="1"/>
  <c r="E291" i="11"/>
  <c r="W291" i="11" s="1"/>
  <c r="AF291" i="11" s="1"/>
  <c r="L9581" i="25"/>
  <c r="K9582" i="25"/>
  <c r="K328" i="19"/>
  <c r="I329" i="19"/>
  <c r="B293" i="11" l="1"/>
  <c r="K293" i="11" s="1"/>
  <c r="AC293" i="11" s="1"/>
  <c r="AL293" i="11" s="1"/>
  <c r="C292" i="11"/>
  <c r="U292" i="11" s="1"/>
  <c r="AD292" i="11" s="1"/>
  <c r="D292" i="11"/>
  <c r="V292" i="11" s="1"/>
  <c r="AE292" i="11" s="1"/>
  <c r="H292" i="11"/>
  <c r="Z292" i="11" s="1"/>
  <c r="AI292" i="11" s="1"/>
  <c r="E292" i="11"/>
  <c r="W292" i="11" s="1"/>
  <c r="AF292" i="11" s="1"/>
  <c r="F292" i="11"/>
  <c r="X292" i="11" s="1"/>
  <c r="AG292" i="11" s="1"/>
  <c r="G292" i="11"/>
  <c r="Y292" i="11" s="1"/>
  <c r="AH292" i="11" s="1"/>
  <c r="I292" i="11"/>
  <c r="AA292" i="11" s="1"/>
  <c r="AJ292" i="11" s="1"/>
  <c r="J292" i="11"/>
  <c r="AB292" i="11" s="1"/>
  <c r="AK292" i="11" s="1"/>
  <c r="L9582" i="25"/>
  <c r="K9583" i="25"/>
  <c r="I9582" i="25"/>
  <c r="I9583" i="25" s="1"/>
  <c r="K329" i="19"/>
  <c r="I330" i="19"/>
  <c r="B294" i="11" l="1"/>
  <c r="K294" i="11" s="1"/>
  <c r="AC294" i="11" s="1"/>
  <c r="AL294" i="11" s="1"/>
  <c r="F293" i="11"/>
  <c r="X293" i="11" s="1"/>
  <c r="AG293" i="11" s="1"/>
  <c r="H293" i="11"/>
  <c r="Z293" i="11" s="1"/>
  <c r="AI293" i="11" s="1"/>
  <c r="G293" i="11"/>
  <c r="Y293" i="11" s="1"/>
  <c r="AH293" i="11" s="1"/>
  <c r="I293" i="11"/>
  <c r="AA293" i="11" s="1"/>
  <c r="AJ293" i="11" s="1"/>
  <c r="D293" i="11"/>
  <c r="V293" i="11" s="1"/>
  <c r="AE293" i="11" s="1"/>
  <c r="E293" i="11"/>
  <c r="W293" i="11" s="1"/>
  <c r="AF293" i="11" s="1"/>
  <c r="C293" i="11"/>
  <c r="U293" i="11" s="1"/>
  <c r="AD293" i="11" s="1"/>
  <c r="J293" i="11"/>
  <c r="AB293" i="11" s="1"/>
  <c r="AK293" i="11" s="1"/>
  <c r="L9583" i="25"/>
  <c r="K9585" i="25"/>
  <c r="I9585" i="25" s="1"/>
  <c r="K330" i="19"/>
  <c r="I331" i="19"/>
  <c r="B295" i="11" l="1"/>
  <c r="K295" i="11" s="1"/>
  <c r="AC295" i="11" s="1"/>
  <c r="AL295" i="11" s="1"/>
  <c r="D294" i="11"/>
  <c r="V294" i="11" s="1"/>
  <c r="AE294" i="11" s="1"/>
  <c r="C294" i="11"/>
  <c r="U294" i="11" s="1"/>
  <c r="AD294" i="11" s="1"/>
  <c r="E294" i="11"/>
  <c r="W294" i="11" s="1"/>
  <c r="AF294" i="11" s="1"/>
  <c r="J294" i="11"/>
  <c r="AB294" i="11" s="1"/>
  <c r="AK294" i="11" s="1"/>
  <c r="G294" i="11"/>
  <c r="Y294" i="11" s="1"/>
  <c r="AH294" i="11" s="1"/>
  <c r="H294" i="11"/>
  <c r="Z294" i="11" s="1"/>
  <c r="AI294" i="11" s="1"/>
  <c r="F294" i="11"/>
  <c r="X294" i="11" s="1"/>
  <c r="AG294" i="11" s="1"/>
  <c r="I294" i="11"/>
  <c r="AA294" i="11" s="1"/>
  <c r="AJ294" i="11" s="1"/>
  <c r="L9585" i="25"/>
  <c r="K9586" i="25"/>
  <c r="I9586" i="25" s="1"/>
  <c r="K331" i="19"/>
  <c r="I332" i="19"/>
  <c r="B296" i="11" l="1"/>
  <c r="K296" i="11" s="1"/>
  <c r="AC296" i="11" s="1"/>
  <c r="AL296" i="11" s="1"/>
  <c r="H295" i="11"/>
  <c r="Z295" i="11" s="1"/>
  <c r="AI295" i="11" s="1"/>
  <c r="I295" i="11"/>
  <c r="AA295" i="11" s="1"/>
  <c r="AJ295" i="11" s="1"/>
  <c r="J295" i="11"/>
  <c r="AB295" i="11" s="1"/>
  <c r="AK295" i="11" s="1"/>
  <c r="D295" i="11"/>
  <c r="V295" i="11" s="1"/>
  <c r="AE295" i="11" s="1"/>
  <c r="E295" i="11"/>
  <c r="W295" i="11" s="1"/>
  <c r="AF295" i="11" s="1"/>
  <c r="F295" i="11"/>
  <c r="X295" i="11" s="1"/>
  <c r="AG295" i="11" s="1"/>
  <c r="G295" i="11"/>
  <c r="Y295" i="11" s="1"/>
  <c r="AH295" i="11" s="1"/>
  <c r="C295" i="11"/>
  <c r="U295" i="11" s="1"/>
  <c r="AD295" i="11" s="1"/>
  <c r="L9586" i="25"/>
  <c r="K9587" i="25"/>
  <c r="I9587" i="25" s="1"/>
  <c r="K332" i="19"/>
  <c r="I333" i="19"/>
  <c r="B297" i="11" l="1"/>
  <c r="K297" i="11" s="1"/>
  <c r="AC297" i="11" s="1"/>
  <c r="AL297" i="11" s="1"/>
  <c r="C296" i="11"/>
  <c r="U296" i="11" s="1"/>
  <c r="AD296" i="11" s="1"/>
  <c r="D296" i="11"/>
  <c r="V296" i="11" s="1"/>
  <c r="AE296" i="11" s="1"/>
  <c r="E296" i="11"/>
  <c r="W296" i="11" s="1"/>
  <c r="AF296" i="11" s="1"/>
  <c r="F296" i="11"/>
  <c r="X296" i="11" s="1"/>
  <c r="AG296" i="11" s="1"/>
  <c r="H296" i="11"/>
  <c r="Z296" i="11" s="1"/>
  <c r="AI296" i="11" s="1"/>
  <c r="G296" i="11"/>
  <c r="Y296" i="11" s="1"/>
  <c r="AH296" i="11" s="1"/>
  <c r="I296" i="11"/>
  <c r="AA296" i="11" s="1"/>
  <c r="AJ296" i="11" s="1"/>
  <c r="J296" i="11"/>
  <c r="AB296" i="11" s="1"/>
  <c r="AK296" i="11" s="1"/>
  <c r="L9587" i="25"/>
  <c r="K9588" i="25"/>
  <c r="K333" i="19"/>
  <c r="I334" i="19"/>
  <c r="J297" i="11" l="1"/>
  <c r="AB297" i="11" s="1"/>
  <c r="AK297" i="11" s="1"/>
  <c r="G297" i="11"/>
  <c r="Y297" i="11" s="1"/>
  <c r="AH297" i="11" s="1"/>
  <c r="H297" i="11"/>
  <c r="Z297" i="11" s="1"/>
  <c r="AI297" i="11" s="1"/>
  <c r="C297" i="11"/>
  <c r="U297" i="11" s="1"/>
  <c r="AD297" i="11" s="1"/>
  <c r="D297" i="11"/>
  <c r="V297" i="11" s="1"/>
  <c r="AE297" i="11" s="1"/>
  <c r="B298" i="11"/>
  <c r="K298" i="11" s="1"/>
  <c r="AC298" i="11" s="1"/>
  <c r="AL298" i="11" s="1"/>
  <c r="E297" i="11"/>
  <c r="W297" i="11" s="1"/>
  <c r="AF297" i="11" s="1"/>
  <c r="F297" i="11"/>
  <c r="X297" i="11" s="1"/>
  <c r="AG297" i="11" s="1"/>
  <c r="I297" i="11"/>
  <c r="AA297" i="11" s="1"/>
  <c r="AJ297" i="11" s="1"/>
  <c r="L9588" i="25"/>
  <c r="K9597" i="25"/>
  <c r="I9588" i="25"/>
  <c r="I9597" i="25" s="1"/>
  <c r="K334" i="19"/>
  <c r="I335" i="19"/>
  <c r="E298" i="11" l="1"/>
  <c r="W298" i="11" s="1"/>
  <c r="AF298" i="11" s="1"/>
  <c r="B299" i="11"/>
  <c r="K299" i="11" s="1"/>
  <c r="AC299" i="11" s="1"/>
  <c r="AL299" i="11" s="1"/>
  <c r="F298" i="11"/>
  <c r="X298" i="11" s="1"/>
  <c r="AG298" i="11" s="1"/>
  <c r="G298" i="11"/>
  <c r="Y298" i="11" s="1"/>
  <c r="AH298" i="11" s="1"/>
  <c r="H298" i="11"/>
  <c r="Z298" i="11" s="1"/>
  <c r="AI298" i="11" s="1"/>
  <c r="C298" i="11"/>
  <c r="U298" i="11" s="1"/>
  <c r="AD298" i="11" s="1"/>
  <c r="D298" i="11"/>
  <c r="V298" i="11" s="1"/>
  <c r="AE298" i="11" s="1"/>
  <c r="I298" i="11"/>
  <c r="AA298" i="11" s="1"/>
  <c r="AJ298" i="11" s="1"/>
  <c r="J298" i="11"/>
  <c r="AB298" i="11" s="1"/>
  <c r="AK298" i="11" s="1"/>
  <c r="L9597" i="25"/>
  <c r="K9598" i="25"/>
  <c r="I9598" i="25" s="1"/>
  <c r="K335" i="19"/>
  <c r="I336" i="19"/>
  <c r="C299" i="11" l="1"/>
  <c r="U299" i="11" s="1"/>
  <c r="AD299" i="11" s="1"/>
  <c r="D299" i="11"/>
  <c r="V299" i="11" s="1"/>
  <c r="AE299" i="11" s="1"/>
  <c r="B300" i="11"/>
  <c r="K300" i="11" s="1"/>
  <c r="AC300" i="11" s="1"/>
  <c r="AL300" i="11" s="1"/>
  <c r="E299" i="11"/>
  <c r="W299" i="11" s="1"/>
  <c r="AF299" i="11" s="1"/>
  <c r="I299" i="11"/>
  <c r="AA299" i="11" s="1"/>
  <c r="AJ299" i="11" s="1"/>
  <c r="F299" i="11"/>
  <c r="X299" i="11" s="1"/>
  <c r="AG299" i="11" s="1"/>
  <c r="G299" i="11"/>
  <c r="Y299" i="11" s="1"/>
  <c r="AH299" i="11" s="1"/>
  <c r="H299" i="11"/>
  <c r="Z299" i="11" s="1"/>
  <c r="AI299" i="11" s="1"/>
  <c r="J299" i="11"/>
  <c r="AB299" i="11" s="1"/>
  <c r="AK299" i="11" s="1"/>
  <c r="L9598" i="25"/>
  <c r="K9599" i="25"/>
  <c r="K336" i="19"/>
  <c r="I337" i="19"/>
  <c r="I300" i="11" l="1"/>
  <c r="AA300" i="11" s="1"/>
  <c r="AJ300" i="11" s="1"/>
  <c r="B301" i="11"/>
  <c r="K301" i="11" s="1"/>
  <c r="AC301" i="11" s="1"/>
  <c r="AL301" i="11" s="1"/>
  <c r="J300" i="11"/>
  <c r="AB300" i="11" s="1"/>
  <c r="AK300" i="11" s="1"/>
  <c r="G300" i="11"/>
  <c r="Y300" i="11" s="1"/>
  <c r="AH300" i="11" s="1"/>
  <c r="H300" i="11"/>
  <c r="Z300" i="11" s="1"/>
  <c r="AI300" i="11" s="1"/>
  <c r="E300" i="11"/>
  <c r="W300" i="11" s="1"/>
  <c r="AF300" i="11" s="1"/>
  <c r="C300" i="11"/>
  <c r="U300" i="11" s="1"/>
  <c r="AD300" i="11" s="1"/>
  <c r="D300" i="11"/>
  <c r="V300" i="11" s="1"/>
  <c r="AE300" i="11" s="1"/>
  <c r="F300" i="11"/>
  <c r="X300" i="11" s="1"/>
  <c r="AG300" i="11" s="1"/>
  <c r="L9599" i="25"/>
  <c r="K9600" i="25"/>
  <c r="I9599" i="25"/>
  <c r="I9600" i="25" s="1"/>
  <c r="K337" i="19"/>
  <c r="I338" i="19"/>
  <c r="D301" i="11" l="1"/>
  <c r="V301" i="11" s="1"/>
  <c r="AE301" i="11" s="1"/>
  <c r="E301" i="11"/>
  <c r="W301" i="11" s="1"/>
  <c r="AF301" i="11" s="1"/>
  <c r="F301" i="11"/>
  <c r="X301" i="11" s="1"/>
  <c r="AG301" i="11" s="1"/>
  <c r="G301" i="11"/>
  <c r="Y301" i="11" s="1"/>
  <c r="AH301" i="11" s="1"/>
  <c r="H301" i="11"/>
  <c r="Z301" i="11" s="1"/>
  <c r="AI301" i="11" s="1"/>
  <c r="I301" i="11"/>
  <c r="AA301" i="11" s="1"/>
  <c r="AJ301" i="11" s="1"/>
  <c r="J301" i="11"/>
  <c r="AB301" i="11" s="1"/>
  <c r="AK301" i="11" s="1"/>
  <c r="B302" i="11"/>
  <c r="K302" i="11" s="1"/>
  <c r="AC302" i="11" s="1"/>
  <c r="AL302" i="11" s="1"/>
  <c r="C301" i="11"/>
  <c r="U301" i="11" s="1"/>
  <c r="AD301" i="11" s="1"/>
  <c r="L9600" i="25"/>
  <c r="K9603" i="25"/>
  <c r="I9603" i="25" s="1"/>
  <c r="K338" i="19"/>
  <c r="I339" i="19"/>
  <c r="B303" i="11" l="1"/>
  <c r="K303" i="11" s="1"/>
  <c r="AC303" i="11" s="1"/>
  <c r="AL303" i="11" s="1"/>
  <c r="C302" i="11"/>
  <c r="U302" i="11" s="1"/>
  <c r="AD302" i="11" s="1"/>
  <c r="E302" i="11"/>
  <c r="W302" i="11" s="1"/>
  <c r="AF302" i="11" s="1"/>
  <c r="F302" i="11"/>
  <c r="X302" i="11" s="1"/>
  <c r="AG302" i="11" s="1"/>
  <c r="H302" i="11"/>
  <c r="Z302" i="11" s="1"/>
  <c r="AI302" i="11" s="1"/>
  <c r="G302" i="11"/>
  <c r="Y302" i="11" s="1"/>
  <c r="AH302" i="11" s="1"/>
  <c r="I302" i="11"/>
  <c r="AA302" i="11" s="1"/>
  <c r="AJ302" i="11" s="1"/>
  <c r="J302" i="11"/>
  <c r="AB302" i="11" s="1"/>
  <c r="AK302" i="11" s="1"/>
  <c r="D302" i="11"/>
  <c r="V302" i="11" s="1"/>
  <c r="AE302" i="11" s="1"/>
  <c r="L9603" i="25"/>
  <c r="K9605" i="25"/>
  <c r="K339" i="19"/>
  <c r="I340" i="19"/>
  <c r="B304" i="11" l="1"/>
  <c r="K304" i="11" s="1"/>
  <c r="AC304" i="11" s="1"/>
  <c r="AL304" i="11" s="1"/>
  <c r="H303" i="11"/>
  <c r="Z303" i="11" s="1"/>
  <c r="AI303" i="11" s="1"/>
  <c r="I303" i="11"/>
  <c r="AA303" i="11" s="1"/>
  <c r="AJ303" i="11" s="1"/>
  <c r="J303" i="11"/>
  <c r="AB303" i="11" s="1"/>
  <c r="AK303" i="11" s="1"/>
  <c r="G303" i="11"/>
  <c r="Y303" i="11" s="1"/>
  <c r="AH303" i="11" s="1"/>
  <c r="D303" i="11"/>
  <c r="V303" i="11" s="1"/>
  <c r="AE303" i="11" s="1"/>
  <c r="C303" i="11"/>
  <c r="U303" i="11" s="1"/>
  <c r="AD303" i="11" s="1"/>
  <c r="E303" i="11"/>
  <c r="W303" i="11" s="1"/>
  <c r="AF303" i="11" s="1"/>
  <c r="F303" i="11"/>
  <c r="X303" i="11" s="1"/>
  <c r="AG303" i="11" s="1"/>
  <c r="L9605" i="25"/>
  <c r="K9606" i="25"/>
  <c r="I9605" i="25"/>
  <c r="I9606" i="25" s="1"/>
  <c r="K340" i="19"/>
  <c r="I341" i="19"/>
  <c r="C304" i="11" l="1"/>
  <c r="U304" i="11" s="1"/>
  <c r="AD304" i="11" s="1"/>
  <c r="F304" i="11"/>
  <c r="X304" i="11" s="1"/>
  <c r="AG304" i="11" s="1"/>
  <c r="D304" i="11"/>
  <c r="V304" i="11" s="1"/>
  <c r="AE304" i="11" s="1"/>
  <c r="E304" i="11"/>
  <c r="W304" i="11" s="1"/>
  <c r="AF304" i="11" s="1"/>
  <c r="I304" i="11"/>
  <c r="AA304" i="11" s="1"/>
  <c r="AJ304" i="11" s="1"/>
  <c r="B305" i="11"/>
  <c r="K305" i="11" s="1"/>
  <c r="AC305" i="11" s="1"/>
  <c r="AL305" i="11" s="1"/>
  <c r="AL1" i="11" s="1"/>
  <c r="G304" i="11"/>
  <c r="Y304" i="11" s="1"/>
  <c r="AH304" i="11" s="1"/>
  <c r="H304" i="11"/>
  <c r="Z304" i="11" s="1"/>
  <c r="AI304" i="11" s="1"/>
  <c r="J304" i="11"/>
  <c r="AB304" i="11" s="1"/>
  <c r="AK304" i="11" s="1"/>
  <c r="L9606" i="25"/>
  <c r="K9607" i="25"/>
  <c r="I9607" i="25" s="1"/>
  <c r="K341" i="19"/>
  <c r="I342" i="19"/>
  <c r="J305" i="11" l="1"/>
  <c r="AB305" i="11" s="1"/>
  <c r="AK305" i="11" s="1"/>
  <c r="AK1" i="11" s="1"/>
  <c r="C10" i="16" s="1"/>
  <c r="D305" i="11"/>
  <c r="V305" i="11" s="1"/>
  <c r="AE305" i="11" s="1"/>
  <c r="H305" i="11"/>
  <c r="Z305" i="11" s="1"/>
  <c r="AI305" i="11" s="1"/>
  <c r="F305" i="11"/>
  <c r="X305" i="11" s="1"/>
  <c r="AG305" i="11" s="1"/>
  <c r="C305" i="11"/>
  <c r="U305" i="11" s="1"/>
  <c r="AD305" i="11" s="1"/>
  <c r="E305" i="11"/>
  <c r="W305" i="11" s="1"/>
  <c r="AF305" i="11" s="1"/>
  <c r="G305" i="11"/>
  <c r="Y305" i="11" s="1"/>
  <c r="AH305" i="11" s="1"/>
  <c r="I305" i="11"/>
  <c r="AA305" i="11" s="1"/>
  <c r="AJ305" i="11" s="1"/>
  <c r="AJ1" i="11" s="1"/>
  <c r="C9" i="16" s="1"/>
  <c r="L9607" i="25"/>
  <c r="K9608" i="25"/>
  <c r="I9608" i="25" s="1"/>
  <c r="K342" i="19"/>
  <c r="I343" i="19"/>
  <c r="K9609" i="25" l="1"/>
  <c r="I9609" i="25" s="1"/>
  <c r="L9608" i="25"/>
  <c r="K343" i="19"/>
  <c r="I344" i="19"/>
  <c r="L9609" i="25" l="1"/>
  <c r="K9610" i="25"/>
  <c r="K344" i="19"/>
  <c r="I345" i="19"/>
  <c r="L9610" i="25" l="1"/>
  <c r="K9611" i="25"/>
  <c r="I9610" i="25"/>
  <c r="K345" i="19"/>
  <c r="I346" i="19"/>
  <c r="I9611" i="25" l="1"/>
  <c r="L9611" i="25"/>
  <c r="K9612" i="25"/>
  <c r="K346" i="19"/>
  <c r="I347" i="19"/>
  <c r="I9612" i="25" l="1"/>
  <c r="L9612" i="25"/>
  <c r="K9613" i="25"/>
  <c r="I9613" i="25" s="1"/>
  <c r="K347" i="19"/>
  <c r="I348" i="19"/>
  <c r="L9613" i="25" l="1"/>
  <c r="K9614" i="25"/>
  <c r="I9614" i="25" s="1"/>
  <c r="K348" i="19"/>
  <c r="I349" i="19"/>
  <c r="L9614" i="25" l="1"/>
  <c r="K9615" i="25"/>
  <c r="K349" i="19"/>
  <c r="I350" i="19"/>
  <c r="L9615" i="25" l="1"/>
  <c r="K9616" i="25"/>
  <c r="I9615" i="25"/>
  <c r="I9616" i="25" s="1"/>
  <c r="K350" i="19"/>
  <c r="I351" i="19"/>
  <c r="L9616" i="25" l="1"/>
  <c r="K9617" i="25"/>
  <c r="K351" i="19"/>
  <c r="I352" i="19"/>
  <c r="L9617" i="25" l="1"/>
  <c r="K9618" i="25"/>
  <c r="I9617" i="25"/>
  <c r="I9618" i="25" s="1"/>
  <c r="K352" i="19"/>
  <c r="I353" i="19"/>
  <c r="L9618" i="25" l="1"/>
  <c r="K9620" i="25"/>
  <c r="I9620" i="25" s="1"/>
  <c r="K353" i="19"/>
  <c r="I354" i="19"/>
  <c r="L9620" i="25" l="1"/>
  <c r="K9622" i="25"/>
  <c r="I9622" i="25" s="1"/>
  <c r="K354" i="19"/>
  <c r="I359" i="19"/>
  <c r="L9622" i="25" l="1"/>
  <c r="K9623" i="25"/>
  <c r="K359" i="19"/>
  <c r="I360" i="19"/>
  <c r="L9623" i="25" l="1"/>
  <c r="K9624" i="25"/>
  <c r="I9623" i="25"/>
  <c r="I9624" i="25" s="1"/>
  <c r="K360" i="19"/>
  <c r="I361" i="19"/>
  <c r="L9624" i="25" l="1"/>
  <c r="K9626" i="25"/>
  <c r="I9626" i="25" s="1"/>
  <c r="K361" i="19"/>
  <c r="I362" i="19"/>
  <c r="L9626" i="25" l="1"/>
  <c r="K9628" i="25"/>
  <c r="I9628" i="25" s="1"/>
  <c r="K362" i="19"/>
  <c r="I363" i="19"/>
  <c r="L9628" i="25" l="1"/>
  <c r="K9629" i="25"/>
  <c r="I9629" i="25" s="1"/>
  <c r="K363" i="19"/>
  <c r="I364" i="19"/>
  <c r="L9629" i="25" l="1"/>
  <c r="K9630" i="25"/>
  <c r="K364" i="19"/>
  <c r="I365" i="19"/>
  <c r="L9630" i="25" l="1"/>
  <c r="K9632" i="25"/>
  <c r="I9630" i="25"/>
  <c r="K365" i="19"/>
  <c r="I366" i="19"/>
  <c r="I9632" i="25" l="1"/>
  <c r="L9632" i="25"/>
  <c r="K9633" i="25"/>
  <c r="K366" i="19"/>
  <c r="I367" i="19"/>
  <c r="I9633" i="25" l="1"/>
  <c r="L9633" i="25"/>
  <c r="K9634" i="25"/>
  <c r="K367" i="19"/>
  <c r="K438" i="19" s="1"/>
  <c r="I438" i="19" s="1"/>
  <c r="L9634" i="25" l="1"/>
  <c r="K9635" i="25"/>
  <c r="I9634" i="25"/>
  <c r="I9635" i="25" s="1"/>
  <c r="L438" i="19"/>
  <c r="L9635" i="25" l="1"/>
  <c r="K9639" i="25"/>
  <c r="I9639" i="25" s="1"/>
  <c r="L497" i="19"/>
  <c r="L9639" i="25" l="1"/>
  <c r="K9640" i="25"/>
  <c r="L498" i="19"/>
  <c r="L9640" i="25" l="1"/>
  <c r="K9641" i="25"/>
  <c r="I9640" i="25"/>
  <c r="I9641" i="25" s="1"/>
  <c r="L505" i="19"/>
  <c r="L9641" i="25" l="1"/>
  <c r="K9642" i="25"/>
  <c r="I9642" i="25" s="1"/>
  <c r="L506" i="19"/>
  <c r="L9642" i="25" l="1"/>
  <c r="K9643" i="25"/>
  <c r="L509" i="19"/>
  <c r="L9643" i="25" l="1"/>
  <c r="K9644" i="25"/>
  <c r="I9643" i="25"/>
  <c r="L510" i="19"/>
  <c r="I9644" i="25" l="1"/>
  <c r="L9644" i="25"/>
  <c r="K9645" i="25"/>
  <c r="I9645" i="25" s="1"/>
  <c r="L513" i="19"/>
  <c r="L9645" i="25" l="1"/>
  <c r="K9646" i="25"/>
  <c r="I9646" i="25" s="1"/>
  <c r="L514" i="19"/>
  <c r="L9646" i="25" l="1"/>
  <c r="K9647" i="25"/>
  <c r="I9647" i="25" s="1"/>
  <c r="L521" i="19"/>
  <c r="L9647" i="25" l="1"/>
  <c r="K9648" i="25"/>
  <c r="I9648" i="25" s="1"/>
  <c r="L522" i="19"/>
  <c r="L9648" i="25" l="1"/>
  <c r="K9649" i="25"/>
  <c r="I9649" i="25" s="1"/>
  <c r="L525" i="19"/>
  <c r="I526" i="19"/>
  <c r="L9649" i="25" l="1"/>
  <c r="K9650" i="25"/>
  <c r="I9650" i="25" s="1"/>
  <c r="L526" i="19"/>
  <c r="L9650" i="25" l="1"/>
  <c r="K9651" i="25"/>
  <c r="L527" i="19"/>
  <c r="L9651" i="25" l="1"/>
  <c r="K9652" i="25"/>
  <c r="I9651" i="25"/>
  <c r="L528" i="19"/>
  <c r="I9652" i="25" l="1"/>
  <c r="L9652" i="25"/>
  <c r="K9653" i="25"/>
  <c r="I9653" i="25" s="1"/>
  <c r="L529" i="19"/>
  <c r="L9653" i="25" l="1"/>
  <c r="K9654" i="25"/>
  <c r="I9654" i="25" s="1"/>
  <c r="I530" i="19"/>
  <c r="L530" i="19"/>
  <c r="K9655" i="25" l="1"/>
  <c r="I9655" i="25" s="1"/>
  <c r="L9654" i="25"/>
  <c r="L533" i="19"/>
  <c r="L9655" i="25" l="1"/>
  <c r="K9656" i="25"/>
  <c r="L534" i="19"/>
  <c r="L9656" i="25" l="1"/>
  <c r="K9657" i="25"/>
  <c r="I9656" i="25"/>
  <c r="L537" i="19"/>
  <c r="I9657" i="25" l="1"/>
  <c r="L9657" i="25"/>
  <c r="K9658" i="25"/>
  <c r="I9658" i="25" s="1"/>
  <c r="L538" i="19"/>
  <c r="L9658" i="25" l="1"/>
  <c r="K9659" i="25"/>
  <c r="I541" i="19"/>
  <c r="L9659" i="25" l="1"/>
  <c r="K9660" i="25"/>
  <c r="I9659" i="25"/>
  <c r="I9660" i="25" s="1"/>
  <c r="L541" i="19"/>
  <c r="L9660" i="25" l="1"/>
  <c r="K9662" i="25"/>
  <c r="I9662" i="25" s="1"/>
  <c r="L542" i="19"/>
  <c r="L9662" i="25" l="1"/>
  <c r="K9664" i="25"/>
  <c r="I9664" i="25" s="1"/>
  <c r="L543" i="19"/>
  <c r="L9664" i="25" l="1"/>
  <c r="K9665" i="25"/>
  <c r="I9665" i="25" s="1"/>
  <c r="L547" i="19"/>
  <c r="L9665" i="25" l="1"/>
  <c r="K9666" i="25"/>
  <c r="I9666" i="25" s="1"/>
  <c r="L548" i="19"/>
  <c r="L9666" i="25" l="1"/>
  <c r="K9667" i="25"/>
  <c r="L551" i="19"/>
  <c r="L9667" i="25" l="1"/>
  <c r="K9668" i="25"/>
  <c r="I9667" i="25"/>
  <c r="L553" i="19"/>
  <c r="I9668" i="25" l="1"/>
  <c r="L9668" i="25"/>
  <c r="K9669" i="25"/>
  <c r="L554" i="19"/>
  <c r="I9669" i="25" l="1"/>
  <c r="L9669" i="25"/>
  <c r="K9670" i="25"/>
  <c r="L557" i="19"/>
  <c r="L9670" i="25" l="1"/>
  <c r="K9671" i="25"/>
  <c r="I9670" i="25"/>
  <c r="I9671" i="25" s="1"/>
  <c r="L558" i="19"/>
  <c r="L9671" i="25" l="1"/>
  <c r="K9672" i="25"/>
  <c r="I9672" i="25" s="1"/>
  <c r="L561" i="19"/>
  <c r="L9672" i="25" l="1"/>
  <c r="K9673" i="25"/>
  <c r="L562" i="19"/>
  <c r="L9673" i="25" l="1"/>
  <c r="K9674" i="25"/>
  <c r="I9673" i="25"/>
  <c r="I9674" i="25" s="1"/>
  <c r="L563" i="19"/>
  <c r="L9674" i="25" l="1"/>
  <c r="K9675" i="25"/>
  <c r="I9675" i="25" s="1"/>
  <c r="L564" i="19"/>
  <c r="L9675" i="25" l="1"/>
  <c r="K9676" i="25"/>
  <c r="L567" i="19"/>
  <c r="L9676" i="25" l="1"/>
  <c r="K9677" i="25"/>
  <c r="I9676" i="25"/>
  <c r="L568" i="19"/>
  <c r="I9677" i="25" l="1"/>
  <c r="L9677" i="25"/>
  <c r="K9678" i="25"/>
  <c r="L571" i="19"/>
  <c r="L9678" i="25" l="1"/>
  <c r="K9679" i="25"/>
  <c r="I9678" i="25"/>
  <c r="L572" i="19"/>
  <c r="I9679" i="25" l="1"/>
  <c r="L9679" i="25"/>
  <c r="K9680" i="25"/>
  <c r="L573" i="19"/>
  <c r="I9680" i="25" l="1"/>
  <c r="L9680" i="25"/>
  <c r="K9683" i="25"/>
  <c r="L577" i="19"/>
  <c r="L9683" i="25" l="1"/>
  <c r="K9684" i="25"/>
  <c r="I9683" i="25"/>
  <c r="I9684" i="25" s="1"/>
  <c r="L578" i="19"/>
  <c r="L9684" i="25" l="1"/>
  <c r="K9685" i="25"/>
  <c r="L9685" i="25" s="1"/>
  <c r="L581" i="19"/>
  <c r="I9685" i="25" l="1"/>
  <c r="I9686" i="25" s="1"/>
  <c r="K9686" i="25" s="1"/>
  <c r="K9687" i="25" s="1"/>
  <c r="I9687" i="25" s="1"/>
  <c r="L582" i="19"/>
  <c r="L9687" i="25" l="1"/>
  <c r="K9688" i="25"/>
  <c r="L583" i="19"/>
  <c r="L9688" i="25" l="1"/>
  <c r="K9689" i="25"/>
  <c r="I9688" i="25"/>
  <c r="I9689" i="25" s="1"/>
  <c r="L584" i="19"/>
  <c r="L9689" i="25" l="1"/>
  <c r="K9690" i="25"/>
  <c r="I9690" i="25" s="1"/>
  <c r="L589" i="19"/>
  <c r="L9690" i="25" l="1"/>
  <c r="K9691" i="25"/>
  <c r="I9691" i="25" s="1"/>
  <c r="L590" i="19"/>
  <c r="L9691" i="25" l="1"/>
  <c r="K9692" i="25"/>
  <c r="I9692" i="25" s="1"/>
  <c r="L591" i="19"/>
  <c r="L9692" i="25" l="1"/>
  <c r="K9697" i="25"/>
  <c r="L594" i="19"/>
  <c r="L9697" i="25" l="1"/>
  <c r="K9698" i="25"/>
  <c r="I9697" i="25"/>
  <c r="I9698" i="25" s="1"/>
  <c r="L474" i="19"/>
  <c r="L9698" i="25" l="1"/>
  <c r="K9699" i="25"/>
  <c r="L466" i="19"/>
  <c r="L453" i="19"/>
  <c r="L449" i="19"/>
  <c r="L494" i="19"/>
  <c r="L493" i="19"/>
  <c r="L482" i="19"/>
  <c r="L446" i="19"/>
  <c r="L486" i="19"/>
  <c r="L481" i="19"/>
  <c r="L465" i="19"/>
  <c r="L445" i="19"/>
  <c r="L477" i="19"/>
  <c r="L489" i="19"/>
  <c r="L462" i="19"/>
  <c r="L450" i="19"/>
  <c r="L490" i="19"/>
  <c r="L469" i="19"/>
  <c r="L485" i="19"/>
  <c r="L461" i="19"/>
  <c r="L9699" i="25" l="1"/>
  <c r="K9703" i="25"/>
  <c r="I9699" i="25"/>
  <c r="I440" i="19"/>
  <c r="L468" i="19"/>
  <c r="L456" i="19"/>
  <c r="L452" i="19"/>
  <c r="L471" i="19"/>
  <c r="L455" i="19"/>
  <c r="L443" i="19"/>
  <c r="L440" i="19"/>
  <c r="I9703" i="25" l="1"/>
  <c r="L9703" i="25"/>
  <c r="K9704" i="25"/>
  <c r="L439" i="19"/>
  <c r="J439" i="19"/>
  <c r="I439" i="19"/>
  <c r="I9704" i="25" l="1"/>
  <c r="K9708" i="25"/>
  <c r="I9708" i="25" s="1"/>
  <c r="L9704" i="25"/>
  <c r="K439" i="19"/>
  <c r="K441" i="19"/>
  <c r="L441" i="19" s="1"/>
  <c r="J440" i="19"/>
  <c r="J441" i="19"/>
  <c r="L9708" i="25" l="1"/>
  <c r="K9711" i="25"/>
  <c r="J442" i="19"/>
  <c r="J443" i="19" s="1"/>
  <c r="J444" i="19" s="1"/>
  <c r="J445" i="19" s="1"/>
  <c r="J446" i="19" s="1"/>
  <c r="J448" i="19" s="1"/>
  <c r="J449" i="19" s="1"/>
  <c r="I441" i="19"/>
  <c r="I445" i="19" s="1"/>
  <c r="K440" i="19"/>
  <c r="K442" i="19" s="1"/>
  <c r="L442" i="19" s="1"/>
  <c r="L9711" i="25" l="1"/>
  <c r="K9712" i="25"/>
  <c r="I9711" i="25"/>
  <c r="I9712" i="25" s="1"/>
  <c r="J447" i="19"/>
  <c r="J450" i="19" s="1"/>
  <c r="J451" i="19" s="1"/>
  <c r="J452" i="19" s="1"/>
  <c r="I442" i="19"/>
  <c r="I443" i="19" s="1"/>
  <c r="K443" i="19" s="1"/>
  <c r="K444" i="19" s="1"/>
  <c r="L444" i="19" s="1"/>
  <c r="K445" i="19"/>
  <c r="K447" i="19" s="1"/>
  <c r="L447" i="19" s="1"/>
  <c r="L9712" i="25" l="1"/>
  <c r="K9713" i="25"/>
  <c r="I9713" i="25" s="1"/>
  <c r="I447" i="19"/>
  <c r="I450" i="19" s="1"/>
  <c r="J453" i="19"/>
  <c r="J454" i="19" s="1"/>
  <c r="J455" i="19" s="1"/>
  <c r="J456" i="19" s="1"/>
  <c r="I444" i="19"/>
  <c r="I446" i="19" s="1"/>
  <c r="L9713" i="25" l="1"/>
  <c r="K9714" i="25"/>
  <c r="I9714" i="25" s="1"/>
  <c r="K450" i="19"/>
  <c r="I452" i="19"/>
  <c r="K446" i="19"/>
  <c r="K448" i="19" s="1"/>
  <c r="L448" i="19" s="1"/>
  <c r="J457" i="19"/>
  <c r="J458" i="19" s="1"/>
  <c r="J459" i="19" s="1"/>
  <c r="J460" i="19" s="1"/>
  <c r="J461" i="19" s="1"/>
  <c r="J462" i="19" s="1"/>
  <c r="J463" i="19" s="1"/>
  <c r="J464" i="19" s="1"/>
  <c r="J466" i="19" s="1"/>
  <c r="L9714" i="25" l="1"/>
  <c r="K9715" i="25"/>
  <c r="I9715" i="25" s="1"/>
  <c r="I448" i="19"/>
  <c r="I449" i="19" s="1"/>
  <c r="K449" i="19" s="1"/>
  <c r="K451" i="19" s="1"/>
  <c r="L451" i="19" s="1"/>
  <c r="J465" i="19"/>
  <c r="I456" i="19"/>
  <c r="K452" i="19"/>
  <c r="L9715" i="25" l="1"/>
  <c r="K9716" i="25"/>
  <c r="I451" i="19"/>
  <c r="I453" i="19" s="1"/>
  <c r="K453" i="19" s="1"/>
  <c r="K454" i="19" s="1"/>
  <c r="L454" i="19" s="1"/>
  <c r="K456" i="19"/>
  <c r="K458" i="19" s="1"/>
  <c r="L458" i="19" s="1"/>
  <c r="J467" i="19"/>
  <c r="J468" i="19" s="1"/>
  <c r="J469" i="19" s="1"/>
  <c r="J470" i="19" s="1"/>
  <c r="J471" i="19" s="1"/>
  <c r="J472" i="19" s="1"/>
  <c r="J473" i="19" s="1"/>
  <c r="J474" i="19" s="1"/>
  <c r="J475" i="19" s="1"/>
  <c r="J476" i="19" s="1"/>
  <c r="J478" i="19" s="1"/>
  <c r="L9716" i="25" l="1"/>
  <c r="K9717" i="25"/>
  <c r="I9716" i="25"/>
  <c r="I458" i="19"/>
  <c r="I462" i="19" s="1"/>
  <c r="J477" i="19"/>
  <c r="I454" i="19"/>
  <c r="I455" i="19" s="1"/>
  <c r="I9717" i="25" l="1"/>
  <c r="K9718" i="25"/>
  <c r="L9717" i="25"/>
  <c r="K455" i="19"/>
  <c r="K457" i="19" s="1"/>
  <c r="L457" i="19" s="1"/>
  <c r="K462" i="19"/>
  <c r="K464" i="19" s="1"/>
  <c r="L464" i="19" s="1"/>
  <c r="J479" i="19"/>
  <c r="J480" i="19" s="1"/>
  <c r="J481" i="19" s="1"/>
  <c r="J482" i="19" s="1"/>
  <c r="J483" i="19" s="1"/>
  <c r="J484" i="19" s="1"/>
  <c r="J485" i="19" s="1"/>
  <c r="J486" i="19" s="1"/>
  <c r="J487" i="19" s="1"/>
  <c r="J488" i="19" s="1"/>
  <c r="J489" i="19" s="1"/>
  <c r="J490" i="19" s="1"/>
  <c r="J491" i="19" s="1"/>
  <c r="J492" i="19" s="1"/>
  <c r="J493" i="19" s="1"/>
  <c r="J494" i="19" s="1"/>
  <c r="I9718" i="25" l="1"/>
  <c r="L9718" i="25"/>
  <c r="K9719" i="25"/>
  <c r="I9719" i="25" s="1"/>
  <c r="I457" i="19"/>
  <c r="I459" i="19" s="1"/>
  <c r="K459" i="19" s="1"/>
  <c r="I464" i="19"/>
  <c r="I466" i="19" s="1"/>
  <c r="K466" i="19" s="1"/>
  <c r="J495" i="19"/>
  <c r="J496" i="19" s="1"/>
  <c r="K9720" i="25" l="1"/>
  <c r="I9720" i="25" s="1"/>
  <c r="L9719" i="25"/>
  <c r="J497" i="19"/>
  <c r="J498" i="19" s="1"/>
  <c r="J500" i="19" s="1"/>
  <c r="L459" i="19"/>
  <c r="K460" i="19"/>
  <c r="L9720" i="25" l="1"/>
  <c r="K9721" i="25"/>
  <c r="J499" i="19"/>
  <c r="J502" i="19"/>
  <c r="L460" i="19"/>
  <c r="I460" i="19"/>
  <c r="I461" i="19" s="1"/>
  <c r="K9722" i="25" l="1"/>
  <c r="L9721" i="25"/>
  <c r="I9721" i="25"/>
  <c r="I9722" i="25" s="1"/>
  <c r="J501" i="19"/>
  <c r="J503" i="19" s="1"/>
  <c r="J504" i="19" s="1"/>
  <c r="K461" i="19"/>
  <c r="K463" i="19" s="1"/>
  <c r="L463" i="19" s="1"/>
  <c r="L9722" i="25" l="1"/>
  <c r="K9726" i="25"/>
  <c r="J505" i="19"/>
  <c r="I463" i="19"/>
  <c r="I465" i="19" s="1"/>
  <c r="K9732" i="25" l="1"/>
  <c r="L9726" i="25"/>
  <c r="I9726" i="25"/>
  <c r="K465" i="19"/>
  <c r="J506" i="19"/>
  <c r="I9732" i="25" l="1"/>
  <c r="L9732" i="25"/>
  <c r="K9733" i="25"/>
  <c r="J507" i="19"/>
  <c r="K467" i="19"/>
  <c r="L9733" i="25" l="1"/>
  <c r="K9734" i="25"/>
  <c r="I9733" i="25"/>
  <c r="I9734" i="25" s="1"/>
  <c r="L467" i="19"/>
  <c r="I467" i="19"/>
  <c r="I468" i="19" s="1"/>
  <c r="K468" i="19" s="1"/>
  <c r="J508" i="19"/>
  <c r="L9734" i="25" l="1"/>
  <c r="K9738" i="25"/>
  <c r="I9738" i="25" s="1"/>
  <c r="J509" i="19"/>
  <c r="J511" i="19" s="1"/>
  <c r="L9738" i="25" l="1"/>
  <c r="K9740" i="25"/>
  <c r="I9740" i="25" s="1"/>
  <c r="J510" i="19"/>
  <c r="K9741" i="25" l="1"/>
  <c r="L9740" i="25"/>
  <c r="J512" i="19"/>
  <c r="L9741" i="25" l="1"/>
  <c r="K9742" i="25"/>
  <c r="I9741" i="25"/>
  <c r="J513" i="19"/>
  <c r="I9742" i="25" l="1"/>
  <c r="K9743" i="25"/>
  <c r="I9743" i="25" s="1"/>
  <c r="L9742" i="25"/>
  <c r="J514" i="19"/>
  <c r="L9743" i="25" l="1"/>
  <c r="K9744" i="25"/>
  <c r="I9744" i="25" s="1"/>
  <c r="J515" i="19"/>
  <c r="L9744" i="25" l="1"/>
  <c r="K9745" i="25"/>
  <c r="I9745" i="25" s="1"/>
  <c r="J516" i="19"/>
  <c r="L9745" i="25" l="1"/>
  <c r="K9746" i="25"/>
  <c r="L9746" i="25" s="1"/>
  <c r="J517" i="19"/>
  <c r="I9746" i="25" l="1"/>
  <c r="I9765" i="25" s="1"/>
  <c r="K9765" i="25" s="1"/>
  <c r="K9767" i="25" s="1"/>
  <c r="I9767" i="25" s="1"/>
  <c r="J518" i="19"/>
  <c r="L9767" i="25" l="1"/>
  <c r="K9768" i="25"/>
  <c r="J519" i="19"/>
  <c r="J520" i="19" s="1"/>
  <c r="L9768" i="25" l="1"/>
  <c r="K9771" i="25"/>
  <c r="I9768" i="25"/>
  <c r="I9771" i="25" s="1"/>
  <c r="J521" i="19"/>
  <c r="L9771" i="25" l="1"/>
  <c r="K9772" i="25"/>
  <c r="I9772" i="25" s="1"/>
  <c r="J522" i="19"/>
  <c r="L9772" i="25" l="1"/>
  <c r="K9773" i="25"/>
  <c r="J523" i="19"/>
  <c r="K9774" i="25" l="1"/>
  <c r="L9773" i="25"/>
  <c r="I9773" i="25"/>
  <c r="J524" i="19"/>
  <c r="I9774" i="25" l="1"/>
  <c r="L9774" i="25"/>
  <c r="K9775" i="25"/>
  <c r="I9775" i="25" s="1"/>
  <c r="J525" i="19"/>
  <c r="J526" i="19" s="1"/>
  <c r="K9776" i="25" l="1"/>
  <c r="I9776" i="25" s="1"/>
  <c r="L9775" i="25"/>
  <c r="J527" i="19"/>
  <c r="K526" i="19"/>
  <c r="L9776" i="25" l="1"/>
  <c r="K9777" i="25"/>
  <c r="I9777" i="25" s="1"/>
  <c r="J528" i="19"/>
  <c r="K9778" i="25" l="1"/>
  <c r="I9778" i="25" s="1"/>
  <c r="L9777" i="25"/>
  <c r="J529" i="19"/>
  <c r="L9778" i="25" l="1"/>
  <c r="K9779" i="25"/>
  <c r="J530" i="19"/>
  <c r="K9780" i="25" l="1"/>
  <c r="L9779" i="25"/>
  <c r="I9779" i="25"/>
  <c r="I9780" i="25" s="1"/>
  <c r="J531" i="19"/>
  <c r="K530" i="19"/>
  <c r="L9780" i="25" l="1"/>
  <c r="K9781" i="25"/>
  <c r="J532" i="19"/>
  <c r="K9783" i="25" l="1"/>
  <c r="L9781" i="25"/>
  <c r="I9781" i="25"/>
  <c r="J533" i="19"/>
  <c r="I9783" i="25" l="1"/>
  <c r="L9783" i="25"/>
  <c r="K9784" i="25"/>
  <c r="J534" i="19"/>
  <c r="L9784" i="25" l="1"/>
  <c r="K9785" i="25"/>
  <c r="I9784" i="25"/>
  <c r="J535" i="19"/>
  <c r="I9785" i="25" l="1"/>
  <c r="L9785" i="25"/>
  <c r="K9786" i="25"/>
  <c r="J536" i="19"/>
  <c r="K9787" i="25" l="1"/>
  <c r="L9786" i="25"/>
  <c r="I9786" i="25"/>
  <c r="J537" i="19"/>
  <c r="I9787" i="25" l="1"/>
  <c r="L9787" i="25"/>
  <c r="K9789" i="25"/>
  <c r="J538" i="19"/>
  <c r="L9789" i="25" l="1"/>
  <c r="K9790" i="25"/>
  <c r="I9789" i="25"/>
  <c r="I9790" i="25" s="1"/>
  <c r="J539" i="19"/>
  <c r="L9790" i="25" l="1"/>
  <c r="K9791" i="25"/>
  <c r="J540" i="19"/>
  <c r="L9791" i="25" l="1"/>
  <c r="K9792" i="25"/>
  <c r="I9791" i="25"/>
  <c r="I9792" i="25" s="1"/>
  <c r="J541" i="19"/>
  <c r="L9792" i="25" l="1"/>
  <c r="K9794" i="25"/>
  <c r="I9794" i="25" s="1"/>
  <c r="J542" i="19"/>
  <c r="K541" i="19"/>
  <c r="K9795" i="25" l="1"/>
  <c r="I9795" i="25" s="1"/>
  <c r="L9794" i="25"/>
  <c r="J543" i="19"/>
  <c r="L9795" i="25" l="1"/>
  <c r="K9796" i="25"/>
  <c r="J544" i="19"/>
  <c r="K9797" i="25" l="1"/>
  <c r="L9796" i="25"/>
  <c r="I9796" i="25"/>
  <c r="I9797" i="25" s="1"/>
  <c r="J545" i="19"/>
  <c r="K544" i="19"/>
  <c r="L9797" i="25" l="1"/>
  <c r="K9798" i="25"/>
  <c r="L544" i="19"/>
  <c r="I544" i="19"/>
  <c r="I561" i="19" s="1"/>
  <c r="I564" i="19" s="1"/>
  <c r="I571" i="19" s="1"/>
  <c r="J546" i="19"/>
  <c r="K9799" i="25" l="1"/>
  <c r="L9798" i="25"/>
  <c r="I9798" i="25"/>
  <c r="J547" i="19"/>
  <c r="I9799" i="25" l="1"/>
  <c r="L9799" i="25"/>
  <c r="K9803" i="25"/>
  <c r="J548" i="19"/>
  <c r="I9803" i="25" l="1"/>
  <c r="L9803" i="25"/>
  <c r="K9804" i="25"/>
  <c r="J549" i="19"/>
  <c r="I9804" i="25" l="1"/>
  <c r="K9807" i="25"/>
  <c r="L9804" i="25"/>
  <c r="J550" i="19"/>
  <c r="J552" i="19" s="1"/>
  <c r="I9807" i="25" l="1"/>
  <c r="L9807" i="25"/>
  <c r="K9808" i="25"/>
  <c r="J551" i="19"/>
  <c r="K9809" i="25" l="1"/>
  <c r="L9808" i="25"/>
  <c r="I9808" i="25"/>
  <c r="I9809" i="25" s="1"/>
  <c r="J553" i="19"/>
  <c r="L9809" i="25" l="1"/>
  <c r="K9810" i="25"/>
  <c r="I9810" i="25" s="1"/>
  <c r="J554" i="19"/>
  <c r="K9815" i="25" l="1"/>
  <c r="I9815" i="25" s="1"/>
  <c r="L9810" i="25"/>
  <c r="J555" i="19"/>
  <c r="L9815" i="25" l="1"/>
  <c r="K9819" i="25"/>
  <c r="J556" i="19"/>
  <c r="L9819" i="25" l="1"/>
  <c r="K9820" i="25"/>
  <c r="I9819" i="25"/>
  <c r="I9820" i="25" s="1"/>
  <c r="J557" i="19"/>
  <c r="L9820" i="25" l="1"/>
  <c r="K9821" i="25"/>
  <c r="L9821" i="25" s="1"/>
  <c r="J558" i="19"/>
  <c r="I9821" i="25" l="1"/>
  <c r="I9824" i="25" s="1"/>
  <c r="K9824" i="25" s="1"/>
  <c r="K9825" i="25" s="1"/>
  <c r="I9825" i="25" s="1"/>
  <c r="J559" i="19"/>
  <c r="L9825" i="25" l="1"/>
  <c r="K9826" i="25"/>
  <c r="J560" i="19"/>
  <c r="L9826" i="25" l="1"/>
  <c r="K9827" i="25"/>
  <c r="I9826" i="25"/>
  <c r="I9827" i="25" s="1"/>
  <c r="J561" i="19"/>
  <c r="K9829" i="25" l="1"/>
  <c r="I9829" i="25" s="1"/>
  <c r="L9827" i="25"/>
  <c r="J562" i="19"/>
  <c r="K561" i="19"/>
  <c r="L9829" i="25" l="1"/>
  <c r="K9830" i="25"/>
  <c r="J563" i="19"/>
  <c r="L9830" i="25" l="1"/>
  <c r="K9831" i="25"/>
  <c r="I9830" i="25"/>
  <c r="I9831" i="25" s="1"/>
  <c r="J564" i="19"/>
  <c r="L9831" i="25" l="1"/>
  <c r="K9832" i="25"/>
  <c r="I9832" i="25" s="1"/>
  <c r="J565" i="19"/>
  <c r="K564" i="19"/>
  <c r="K9833" i="25" l="1"/>
  <c r="I9833" i="25" s="1"/>
  <c r="L9832" i="25"/>
  <c r="J566" i="19"/>
  <c r="L9833" i="25" l="1"/>
  <c r="K9834" i="25"/>
  <c r="I9834" i="25" s="1"/>
  <c r="J567" i="19"/>
  <c r="L9834" i="25" l="1"/>
  <c r="K9835" i="25"/>
  <c r="I9835" i="25" s="1"/>
  <c r="J568" i="19"/>
  <c r="J570" i="19" s="1"/>
  <c r="L9835" i="25" l="1"/>
  <c r="K9837" i="25"/>
  <c r="I9837" i="25" s="1"/>
  <c r="J569" i="19"/>
  <c r="L9837" i="25" l="1"/>
  <c r="K9838" i="25"/>
  <c r="I9838" i="25" s="1"/>
  <c r="J571" i="19"/>
  <c r="L9838" i="25" l="1"/>
  <c r="K9840" i="25"/>
  <c r="I9840" i="25" s="1"/>
  <c r="J572" i="19"/>
  <c r="K571" i="19"/>
  <c r="L9840" i="25" l="1"/>
  <c r="K9841" i="25"/>
  <c r="I9841" i="25" s="1"/>
  <c r="J573" i="19"/>
  <c r="L9841" i="25" l="1"/>
  <c r="K9843" i="25"/>
  <c r="I9843" i="25" s="1"/>
  <c r="J574" i="19"/>
  <c r="K9846" i="25" l="1"/>
  <c r="L9843" i="25"/>
  <c r="J575" i="19"/>
  <c r="K574" i="19"/>
  <c r="L9846" i="25" l="1"/>
  <c r="K9847" i="25"/>
  <c r="I9846" i="25"/>
  <c r="I9847" i="25" s="1"/>
  <c r="L574" i="19"/>
  <c r="I574" i="19"/>
  <c r="I582" i="19" s="1"/>
  <c r="J576" i="19"/>
  <c r="L9847" i="25" l="1"/>
  <c r="K9848" i="25"/>
  <c r="J577" i="19"/>
  <c r="L9848" i="25" l="1"/>
  <c r="K9874" i="25"/>
  <c r="I9848" i="25"/>
  <c r="J578" i="19"/>
  <c r="I9874" i="25" l="1"/>
  <c r="L9874" i="25"/>
  <c r="K9877" i="25"/>
  <c r="J579" i="19"/>
  <c r="I9877" i="25" l="1"/>
  <c r="L9877" i="25"/>
  <c r="K9878" i="25"/>
  <c r="J580" i="19"/>
  <c r="I9878" i="25" l="1"/>
  <c r="L9878" i="25"/>
  <c r="K9879" i="25"/>
  <c r="I9879" i="25" s="1"/>
  <c r="J581" i="19"/>
  <c r="L9879" i="25" l="1"/>
  <c r="K9882" i="25"/>
  <c r="J582" i="19"/>
  <c r="L9882" i="25" l="1"/>
  <c r="K9883" i="25"/>
  <c r="I9882" i="25"/>
  <c r="I9883" i="25" s="1"/>
  <c r="J583" i="19"/>
  <c r="K582" i="19"/>
  <c r="L9883" i="25" l="1"/>
  <c r="K9884" i="25"/>
  <c r="I9884" i="25" s="1"/>
  <c r="J584" i="19"/>
  <c r="L9884" i="25" l="1"/>
  <c r="K9885" i="25"/>
  <c r="I9885" i="25" s="1"/>
  <c r="J585" i="19"/>
  <c r="L9885" i="25" l="1"/>
  <c r="K9887" i="25"/>
  <c r="J586" i="19"/>
  <c r="L9887" i="25" l="1"/>
  <c r="K9889" i="25"/>
  <c r="I9887" i="25"/>
  <c r="I9889" i="25" s="1"/>
  <c r="J587" i="19"/>
  <c r="K586" i="19"/>
  <c r="L9889" i="25" l="1"/>
  <c r="K9894" i="25"/>
  <c r="I9894" i="25" s="1"/>
  <c r="L586" i="19"/>
  <c r="I586" i="19"/>
  <c r="J588" i="19"/>
  <c r="L9894" i="25" l="1"/>
  <c r="K9895" i="25"/>
  <c r="J589" i="19"/>
  <c r="L9895" i="25" l="1"/>
  <c r="K9896" i="25"/>
  <c r="I9895" i="25"/>
  <c r="I9896" i="25" s="1"/>
  <c r="J590" i="19"/>
  <c r="L9896" i="25" l="1"/>
  <c r="K9897" i="25"/>
  <c r="I9897" i="25" s="1"/>
  <c r="J591" i="19"/>
  <c r="L9897" i="25" l="1"/>
  <c r="K9898" i="25"/>
  <c r="I9898" i="25" s="1"/>
  <c r="J592" i="19"/>
  <c r="L9898" i="25" l="1"/>
  <c r="K9899" i="25"/>
  <c r="I9899" i="25" s="1"/>
  <c r="J593" i="19"/>
  <c r="J596" i="19" s="1"/>
  <c r="J597" i="19" s="1"/>
  <c r="L9899" i="25" l="1"/>
  <c r="K9900" i="25"/>
  <c r="I9900" i="25" s="1"/>
  <c r="J594" i="19"/>
  <c r="L9900" i="25" l="1"/>
  <c r="K9901" i="25"/>
  <c r="J598" i="19"/>
  <c r="J595" i="19"/>
  <c r="J599" i="19" s="1"/>
  <c r="I469" i="19"/>
  <c r="K469" i="19" s="1"/>
  <c r="K470" i="19" s="1"/>
  <c r="L470" i="19" s="1"/>
  <c r="I474" i="19"/>
  <c r="K474" i="19" s="1"/>
  <c r="K476" i="19" s="1"/>
  <c r="L478" i="19"/>
  <c r="L473" i="19"/>
  <c r="I525" i="19"/>
  <c r="L9901" i="25" l="1"/>
  <c r="K9902" i="25"/>
  <c r="I9901" i="25"/>
  <c r="J601" i="19"/>
  <c r="J605" i="19" s="1"/>
  <c r="J607" i="19"/>
  <c r="J600" i="19"/>
  <c r="J603" i="19" s="1"/>
  <c r="K525" i="19"/>
  <c r="I529" i="19"/>
  <c r="L476" i="19"/>
  <c r="I476" i="19"/>
  <c r="I478" i="19" s="1"/>
  <c r="I470" i="19"/>
  <c r="I471" i="19" s="1"/>
  <c r="I9902" i="25" l="1"/>
  <c r="K9903" i="25"/>
  <c r="L9902" i="25"/>
  <c r="J602" i="19"/>
  <c r="J608" i="19" s="1"/>
  <c r="J610" i="19" s="1"/>
  <c r="J604" i="19"/>
  <c r="J606" i="19"/>
  <c r="J609" i="19" s="1"/>
  <c r="I551" i="19"/>
  <c r="K529" i="19"/>
  <c r="K478" i="19"/>
  <c r="K480" i="19" s="1"/>
  <c r="L480" i="19" s="1"/>
  <c r="K471" i="19"/>
  <c r="K472" i="19" s="1"/>
  <c r="L472" i="19" s="1"/>
  <c r="I9903" i="25" l="1"/>
  <c r="L9903" i="25"/>
  <c r="K9904" i="25"/>
  <c r="J611" i="19"/>
  <c r="J613" i="19" s="1"/>
  <c r="J612" i="19"/>
  <c r="J615" i="19" s="1"/>
  <c r="I554" i="19"/>
  <c r="K551" i="19"/>
  <c r="I472" i="19"/>
  <c r="I473" i="19" s="1"/>
  <c r="I480" i="19"/>
  <c r="I482" i="19" s="1"/>
  <c r="I9904" i="25" l="1"/>
  <c r="K9905" i="25"/>
  <c r="I9905" i="25" s="1"/>
  <c r="L9904" i="25"/>
  <c r="J617" i="19"/>
  <c r="J620" i="19" s="1"/>
  <c r="J622" i="19" s="1"/>
  <c r="J614" i="19"/>
  <c r="J616" i="19" s="1"/>
  <c r="J619" i="19" s="1"/>
  <c r="J624" i="19" s="1"/>
  <c r="J628" i="19" s="1"/>
  <c r="I581" i="19"/>
  <c r="K554" i="19"/>
  <c r="K482" i="19"/>
  <c r="K484" i="19" s="1"/>
  <c r="L484" i="19" s="1"/>
  <c r="K473" i="19"/>
  <c r="K475" i="19" s="1"/>
  <c r="L475" i="19" s="1"/>
  <c r="L9905" i="25" l="1"/>
  <c r="K9906" i="25"/>
  <c r="J618" i="19"/>
  <c r="J621" i="19" s="1"/>
  <c r="J625" i="19" s="1"/>
  <c r="I484" i="19"/>
  <c r="I486" i="19" s="1"/>
  <c r="K486" i="19" s="1"/>
  <c r="K488" i="19" s="1"/>
  <c r="L488" i="19" s="1"/>
  <c r="K581" i="19"/>
  <c r="K585" i="19" s="1"/>
  <c r="L585" i="19" s="1"/>
  <c r="I475" i="19"/>
  <c r="I477" i="19" s="1"/>
  <c r="L9906" i="25" l="1"/>
  <c r="K9907" i="25"/>
  <c r="I9906" i="25"/>
  <c r="I9907" i="25" s="1"/>
  <c r="J623" i="19"/>
  <c r="J626" i="19" s="1"/>
  <c r="J630" i="19" s="1"/>
  <c r="J633" i="19" s="1"/>
  <c r="I585" i="19"/>
  <c r="I589" i="19" s="1"/>
  <c r="I488" i="19"/>
  <c r="I490" i="19" s="1"/>
  <c r="K477" i="19"/>
  <c r="K479" i="19" s="1"/>
  <c r="L479" i="19" s="1"/>
  <c r="K9908" i="25" l="1"/>
  <c r="I9908" i="25" s="1"/>
  <c r="L9907" i="25"/>
  <c r="J627" i="19"/>
  <c r="J629" i="19" s="1"/>
  <c r="J632" i="19" s="1"/>
  <c r="J634" i="19" s="1"/>
  <c r="J637" i="19" s="1"/>
  <c r="J639" i="19" s="1"/>
  <c r="J631" i="19"/>
  <c r="K589" i="19"/>
  <c r="K592" i="19" s="1"/>
  <c r="I479" i="19"/>
  <c r="I481" i="19" s="1"/>
  <c r="K490" i="19"/>
  <c r="K492" i="19" s="1"/>
  <c r="L492" i="19" s="1"/>
  <c r="K9909" i="25" l="1"/>
  <c r="I9909" i="25" s="1"/>
  <c r="L9908" i="25"/>
  <c r="J635" i="19"/>
  <c r="J638" i="19" s="1"/>
  <c r="L595" i="19"/>
  <c r="L592" i="19"/>
  <c r="I592" i="19"/>
  <c r="I492" i="19"/>
  <c r="I493" i="19" s="1"/>
  <c r="K481" i="19"/>
  <c r="K483" i="19" s="1"/>
  <c r="L483" i="19" s="1"/>
  <c r="L9909" i="25" l="1"/>
  <c r="K9910" i="25"/>
  <c r="J636" i="19"/>
  <c r="J642" i="19" s="1"/>
  <c r="I483" i="19"/>
  <c r="I485" i="19" s="1"/>
  <c r="K493" i="19"/>
  <c r="K495" i="19" s="1"/>
  <c r="L495" i="19" s="1"/>
  <c r="L9910" i="25" l="1"/>
  <c r="K9911" i="25"/>
  <c r="I9910" i="25"/>
  <c r="I9911" i="25" s="1"/>
  <c r="J648" i="19"/>
  <c r="J643" i="19"/>
  <c r="J640" i="19"/>
  <c r="I605" i="19"/>
  <c r="I495" i="19"/>
  <c r="I498" i="19" s="1"/>
  <c r="K485" i="19"/>
  <c r="K487" i="19" s="1"/>
  <c r="L487" i="19" s="1"/>
  <c r="L9911" i="25" l="1"/>
  <c r="K9912" i="25"/>
  <c r="I9912" i="25" s="1"/>
  <c r="J644" i="19"/>
  <c r="J641" i="19"/>
  <c r="J645" i="19" s="1"/>
  <c r="J647" i="19" s="1"/>
  <c r="J650" i="19" s="1"/>
  <c r="K498" i="19"/>
  <c r="K500" i="19" s="1"/>
  <c r="L500" i="19" s="1"/>
  <c r="I487" i="19"/>
  <c r="I489" i="19" s="1"/>
  <c r="K489" i="19" s="1"/>
  <c r="K491" i="19" s="1"/>
  <c r="L9912" i="25" l="1"/>
  <c r="K9913" i="25"/>
  <c r="I9913" i="25" s="1"/>
  <c r="J646" i="19"/>
  <c r="J649" i="19" s="1"/>
  <c r="I500" i="19"/>
  <c r="I502" i="19" s="1"/>
  <c r="L491" i="19"/>
  <c r="I491" i="19"/>
  <c r="I494" i="19" s="1"/>
  <c r="K494" i="19" s="1"/>
  <c r="K496" i="19" s="1"/>
  <c r="L9913" i="25" l="1"/>
  <c r="K9915" i="25"/>
  <c r="I9915" i="25" s="1"/>
  <c r="J651" i="19"/>
  <c r="J653" i="19" s="1"/>
  <c r="J652" i="19"/>
  <c r="K502" i="19"/>
  <c r="K504" i="19" s="1"/>
  <c r="L504" i="19" s="1"/>
  <c r="L496" i="19"/>
  <c r="I496" i="19"/>
  <c r="I497" i="19" s="1"/>
  <c r="L9915" i="25" l="1"/>
  <c r="K9916" i="25"/>
  <c r="J655" i="19"/>
  <c r="J656" i="19" s="1"/>
  <c r="J654" i="19"/>
  <c r="J657" i="19" s="1"/>
  <c r="J659" i="19" s="1"/>
  <c r="L624" i="19"/>
  <c r="K497" i="19"/>
  <c r="I504" i="19"/>
  <c r="I505" i="19" s="1"/>
  <c r="L9916" i="25" l="1"/>
  <c r="K9917" i="25"/>
  <c r="I9916" i="25"/>
  <c r="I9917" i="25" s="1"/>
  <c r="J658" i="19"/>
  <c r="J660" i="19" s="1"/>
  <c r="J661" i="19" s="1"/>
  <c r="K505" i="19"/>
  <c r="K507" i="19" s="1"/>
  <c r="L507" i="19" s="1"/>
  <c r="L9917" i="25" l="1"/>
  <c r="K9918" i="25"/>
  <c r="I9918" i="25" s="1"/>
  <c r="J662" i="19"/>
  <c r="J664" i="19" s="1"/>
  <c r="J663" i="19"/>
  <c r="J666" i="19" s="1"/>
  <c r="J668" i="19" s="1"/>
  <c r="I507" i="19"/>
  <c r="I510" i="19" s="1"/>
  <c r="L9918" i="25" l="1"/>
  <c r="K9919" i="25"/>
  <c r="J665" i="19"/>
  <c r="J667" i="19" s="1"/>
  <c r="J669" i="19" s="1"/>
  <c r="J671" i="19"/>
  <c r="J674" i="19" s="1"/>
  <c r="K510" i="19"/>
  <c r="K512" i="19" s="1"/>
  <c r="L512" i="19" s="1"/>
  <c r="L9919" i="25" l="1"/>
  <c r="K9920" i="25"/>
  <c r="I9919" i="25"/>
  <c r="I9920" i="25" s="1"/>
  <c r="J670" i="19"/>
  <c r="J672" i="19" s="1"/>
  <c r="J675" i="19" s="1"/>
  <c r="I512" i="19"/>
  <c r="I514" i="19" s="1"/>
  <c r="K9921" i="25" l="1"/>
  <c r="L9920" i="25"/>
  <c r="J673" i="19"/>
  <c r="J677" i="19" s="1"/>
  <c r="J679" i="19" s="1"/>
  <c r="J682" i="19" s="1"/>
  <c r="J684" i="19" s="1"/>
  <c r="J687" i="19" s="1"/>
  <c r="J676" i="19"/>
  <c r="J678" i="19" s="1"/>
  <c r="J680" i="19" s="1"/>
  <c r="K514" i="19"/>
  <c r="K516" i="19" s="1"/>
  <c r="L516" i="19" s="1"/>
  <c r="K9922" i="25" l="1"/>
  <c r="L9921" i="25"/>
  <c r="I9921" i="25"/>
  <c r="J683" i="19"/>
  <c r="J681" i="19"/>
  <c r="L649" i="19"/>
  <c r="I516" i="19"/>
  <c r="I517" i="19" s="1"/>
  <c r="K517" i="19" s="1"/>
  <c r="I9922" i="25" l="1"/>
  <c r="L9922" i="25"/>
  <c r="K9923" i="25"/>
  <c r="J685" i="19"/>
  <c r="J686" i="19" s="1"/>
  <c r="J688" i="19" s="1"/>
  <c r="J690" i="19" s="1"/>
  <c r="J694" i="19" s="1"/>
  <c r="J689" i="19"/>
  <c r="L517" i="19"/>
  <c r="K519" i="19"/>
  <c r="L9923" i="25" l="1"/>
  <c r="K9924" i="25"/>
  <c r="I9923" i="25"/>
  <c r="I9924" i="25" s="1"/>
  <c r="J691" i="19"/>
  <c r="J692" i="19"/>
  <c r="L519" i="19"/>
  <c r="I519" i="19"/>
  <c r="I522" i="19" s="1"/>
  <c r="L9924" i="25" l="1"/>
  <c r="K9925" i="25"/>
  <c r="I9925" i="25" s="1"/>
  <c r="J693" i="19"/>
  <c r="K522" i="19"/>
  <c r="K524" i="19" s="1"/>
  <c r="L524" i="19" s="1"/>
  <c r="L9925" i="25" l="1"/>
  <c r="K9927" i="25"/>
  <c r="I9927" i="25" s="1"/>
  <c r="J695" i="19"/>
  <c r="J696" i="19" s="1"/>
  <c r="J697" i="19"/>
  <c r="I524" i="19"/>
  <c r="I528" i="19" s="1"/>
  <c r="L9927" i="25" l="1"/>
  <c r="K9928" i="25"/>
  <c r="I9928" i="25" s="1"/>
  <c r="K528" i="19"/>
  <c r="K532" i="19" s="1"/>
  <c r="L532" i="19" s="1"/>
  <c r="L9928" i="25" l="1"/>
  <c r="K9929" i="25"/>
  <c r="I532" i="19"/>
  <c r="I534" i="19" s="1"/>
  <c r="K9930" i="25" l="1"/>
  <c r="L9929" i="25"/>
  <c r="I9929" i="25"/>
  <c r="I9930" i="25" s="1"/>
  <c r="K534" i="19"/>
  <c r="K536" i="19" s="1"/>
  <c r="L536" i="19" s="1"/>
  <c r="L9930" i="25" l="1"/>
  <c r="K9931" i="25"/>
  <c r="I9931" i="25" s="1"/>
  <c r="I536" i="19"/>
  <c r="I538" i="19" s="1"/>
  <c r="L9931" i="25" l="1"/>
  <c r="K9932" i="25"/>
  <c r="I9932" i="25" s="1"/>
  <c r="K538" i="19"/>
  <c r="K540" i="19" s="1"/>
  <c r="L540" i="19" s="1"/>
  <c r="L9932" i="25" l="1"/>
  <c r="K9933" i="25"/>
  <c r="I540" i="19"/>
  <c r="I543" i="19" s="1"/>
  <c r="L9933" i="25" l="1"/>
  <c r="K9934" i="25"/>
  <c r="I9933" i="25"/>
  <c r="I9934" i="25" s="1"/>
  <c r="K543" i="19"/>
  <c r="K546" i="19" s="1"/>
  <c r="L546" i="19" s="1"/>
  <c r="L9934" i="25" l="1"/>
  <c r="K9935" i="25"/>
  <c r="I9935" i="25" s="1"/>
  <c r="I546" i="19"/>
  <c r="I548" i="19" s="1"/>
  <c r="L9935" i="25" l="1"/>
  <c r="K9936" i="25"/>
  <c r="I9936" i="25" s="1"/>
  <c r="K548" i="19"/>
  <c r="K550" i="19" s="1"/>
  <c r="L550" i="19" s="1"/>
  <c r="L9936" i="25" l="1"/>
  <c r="K9937" i="25"/>
  <c r="I9937" i="25" s="1"/>
  <c r="I550" i="19"/>
  <c r="I552" i="19" s="1"/>
  <c r="L9937" i="25" l="1"/>
  <c r="K9938" i="25"/>
  <c r="K552" i="19"/>
  <c r="K555" i="19" s="1"/>
  <c r="L555" i="19" s="1"/>
  <c r="L9938" i="25" l="1"/>
  <c r="K9939" i="25"/>
  <c r="I9938" i="25"/>
  <c r="I9939" i="25" s="1"/>
  <c r="I555" i="19"/>
  <c r="I558" i="19" s="1"/>
  <c r="L9939" i="25" l="1"/>
  <c r="K9940" i="25"/>
  <c r="I9940" i="25" s="1"/>
  <c r="K558" i="19"/>
  <c r="K560" i="19" s="1"/>
  <c r="L560" i="19" s="1"/>
  <c r="L9940" i="25" l="1"/>
  <c r="K9942" i="25"/>
  <c r="L9942" i="25" s="1"/>
  <c r="I560" i="19"/>
  <c r="I563" i="19" s="1"/>
  <c r="I9942" i="25" l="1"/>
  <c r="I9945" i="25" s="1"/>
  <c r="K563" i="19"/>
  <c r="K566" i="19" s="1"/>
  <c r="L566" i="19" s="1"/>
  <c r="K9945" i="25" l="1"/>
  <c r="K9947" i="25" s="1"/>
  <c r="I9947" i="25" s="1"/>
  <c r="I566" i="19"/>
  <c r="I568" i="19" s="1"/>
  <c r="L9947" i="25" l="1"/>
  <c r="K9948" i="25"/>
  <c r="I9948" i="25" s="1"/>
  <c r="K568" i="19"/>
  <c r="K570" i="19" s="1"/>
  <c r="L570" i="19" s="1"/>
  <c r="L9948" i="25" l="1"/>
  <c r="K9950" i="25"/>
  <c r="I9950" i="25" s="1"/>
  <c r="I570" i="19"/>
  <c r="I573" i="19" s="1"/>
  <c r="L9950" i="25" l="1"/>
  <c r="K9951" i="25"/>
  <c r="I9951" i="25" s="1"/>
  <c r="K573" i="19"/>
  <c r="K576" i="19" s="1"/>
  <c r="L576" i="19" s="1"/>
  <c r="L9951" i="25" l="1"/>
  <c r="K9952" i="25"/>
  <c r="I576" i="19"/>
  <c r="I578" i="19" s="1"/>
  <c r="K9953" i="25" l="1"/>
  <c r="L9952" i="25"/>
  <c r="I9952" i="25"/>
  <c r="I9953" i="25" s="1"/>
  <c r="K578" i="19"/>
  <c r="K580" i="19" s="1"/>
  <c r="L580" i="19" s="1"/>
  <c r="L9953" i="25" l="1"/>
  <c r="K9954" i="25"/>
  <c r="I580" i="19"/>
  <c r="I584" i="19" s="1"/>
  <c r="L9954" i="25" l="1"/>
  <c r="K9955" i="25"/>
  <c r="I9954" i="25"/>
  <c r="K584" i="19"/>
  <c r="K588" i="19" s="1"/>
  <c r="L588" i="19" s="1"/>
  <c r="I9955" i="25" l="1"/>
  <c r="L9955" i="25"/>
  <c r="K9956" i="25"/>
  <c r="I588" i="19"/>
  <c r="I590" i="19" s="1"/>
  <c r="I9956" i="25" l="1"/>
  <c r="K9958" i="25"/>
  <c r="L9956" i="25"/>
  <c r="K590" i="19"/>
  <c r="K593" i="19" s="1"/>
  <c r="I9958" i="25" l="1"/>
  <c r="L9958" i="25"/>
  <c r="K9959" i="25"/>
  <c r="I9959" i="25" s="1"/>
  <c r="L593" i="19"/>
  <c r="I593" i="19"/>
  <c r="I596" i="19" s="1"/>
  <c r="K499" i="19"/>
  <c r="L499" i="19" s="1"/>
  <c r="L501" i="19"/>
  <c r="K9962" i="25" l="1"/>
  <c r="I9962" i="25" s="1"/>
  <c r="L9959" i="25"/>
  <c r="K596" i="19"/>
  <c r="L596" i="19" s="1"/>
  <c r="K597" i="19"/>
  <c r="I499" i="19"/>
  <c r="I501" i="19" s="1"/>
  <c r="K501" i="19" s="1"/>
  <c r="K503" i="19" s="1"/>
  <c r="L503" i="19" s="1"/>
  <c r="L9962" i="25" l="1"/>
  <c r="K9963" i="25"/>
  <c r="L597" i="19"/>
  <c r="I597" i="19"/>
  <c r="I503" i="19"/>
  <c r="I506" i="19" s="1"/>
  <c r="K506" i="19" s="1"/>
  <c r="K508" i="19" s="1"/>
  <c r="L508" i="19" s="1"/>
  <c r="K9965" i="25" l="1"/>
  <c r="L9963" i="25"/>
  <c r="I9963" i="25"/>
  <c r="I604" i="19"/>
  <c r="L604" i="19"/>
  <c r="I508" i="19"/>
  <c r="I509" i="19" s="1"/>
  <c r="I9965" i="25" l="1"/>
  <c r="L9965" i="25"/>
  <c r="K9967" i="25"/>
  <c r="K509" i="19"/>
  <c r="K511" i="19" s="1"/>
  <c r="L511" i="19" s="1"/>
  <c r="I9967" i="25" l="1"/>
  <c r="L9967" i="25"/>
  <c r="K9969" i="25"/>
  <c r="L9969" i="25" s="1"/>
  <c r="I511" i="19"/>
  <c r="I513" i="19" s="1"/>
  <c r="K513" i="19" s="1"/>
  <c r="K515" i="19" s="1"/>
  <c r="L515" i="19" s="1"/>
  <c r="I9969" i="25" l="1"/>
  <c r="I9971" i="25" s="1"/>
  <c r="K9971" i="25" s="1"/>
  <c r="K9974" i="25" s="1"/>
  <c r="L616" i="19"/>
  <c r="I515" i="19"/>
  <c r="I518" i="19" s="1"/>
  <c r="K518" i="19" s="1"/>
  <c r="K520" i="19" s="1"/>
  <c r="L520" i="19" s="1"/>
  <c r="L9974" i="25" l="1"/>
  <c r="K9975" i="25"/>
  <c r="L9975" i="25" s="1"/>
  <c r="I9974" i="25"/>
  <c r="I9975" i="25" s="1"/>
  <c r="I9976" i="25" s="1"/>
  <c r="I520" i="19"/>
  <c r="I521" i="19" s="1"/>
  <c r="K9976" i="25" l="1"/>
  <c r="K9977" i="25" s="1"/>
  <c r="I9977" i="25" s="1"/>
  <c r="K521" i="19"/>
  <c r="K523" i="19" s="1"/>
  <c r="L523" i="19" s="1"/>
  <c r="K9978" i="25" l="1"/>
  <c r="I9978" i="25" s="1"/>
  <c r="L9977" i="25"/>
  <c r="I523" i="19"/>
  <c r="I527" i="19" s="1"/>
  <c r="K527" i="19" s="1"/>
  <c r="K531" i="19" s="1"/>
  <c r="L531" i="19" s="1"/>
  <c r="L9978" i="25" l="1"/>
  <c r="K9979" i="25"/>
  <c r="I9979" i="25" s="1"/>
  <c r="I531" i="19"/>
  <c r="I533" i="19" s="1"/>
  <c r="K533" i="19" s="1"/>
  <c r="K535" i="19" s="1"/>
  <c r="L535" i="19" s="1"/>
  <c r="K9981" i="25" l="1"/>
  <c r="I9981" i="25" s="1"/>
  <c r="L9979" i="25"/>
  <c r="L634" i="19"/>
  <c r="I535" i="19"/>
  <c r="I537" i="19" s="1"/>
  <c r="K537" i="19" s="1"/>
  <c r="K539" i="19" s="1"/>
  <c r="L539" i="19" s="1"/>
  <c r="L9981" i="25" l="1"/>
  <c r="K9982" i="25"/>
  <c r="I9982" i="25" s="1"/>
  <c r="L639" i="19"/>
  <c r="I539" i="19"/>
  <c r="I542" i="19" s="1"/>
  <c r="K542" i="19" s="1"/>
  <c r="K545" i="19" s="1"/>
  <c r="L545" i="19" s="1"/>
  <c r="L9982" i="25" l="1"/>
  <c r="K9983" i="25"/>
  <c r="L9983" i="25" s="1"/>
  <c r="I9983" i="25"/>
  <c r="I9985" i="25" s="1"/>
  <c r="L645" i="19"/>
  <c r="I545" i="19"/>
  <c r="I547" i="19" s="1"/>
  <c r="K547" i="19" s="1"/>
  <c r="K549" i="19" s="1"/>
  <c r="L549" i="19" s="1"/>
  <c r="K9985" i="25" l="1"/>
  <c r="K9986" i="25" s="1"/>
  <c r="I9986" i="25" s="1"/>
  <c r="L650" i="19"/>
  <c r="I549" i="19"/>
  <c r="I553" i="19" s="1"/>
  <c r="K9987" i="25" l="1"/>
  <c r="I9987" i="25" s="1"/>
  <c r="L9986" i="25"/>
  <c r="K553" i="19"/>
  <c r="K556" i="19" s="1"/>
  <c r="L556" i="19" s="1"/>
  <c r="K9993" i="25" l="1"/>
  <c r="L9987" i="25"/>
  <c r="I556" i="19"/>
  <c r="I557" i="19" s="1"/>
  <c r="K557" i="19" s="1"/>
  <c r="K559" i="19" s="1"/>
  <c r="L559" i="19" s="1"/>
  <c r="L9993" i="25" l="1"/>
  <c r="K9994" i="25"/>
  <c r="L9994" i="25" s="1"/>
  <c r="I9993" i="25"/>
  <c r="I559" i="19"/>
  <c r="I562" i="19" s="1"/>
  <c r="K562" i="19" s="1"/>
  <c r="K565" i="19" s="1"/>
  <c r="L565" i="19" s="1"/>
  <c r="I9994" i="25" l="1"/>
  <c r="I9996" i="25" s="1"/>
  <c r="K9996" i="25" s="1"/>
  <c r="K9997" i="25" s="1"/>
  <c r="I9997" i="25" s="1"/>
  <c r="I565" i="19"/>
  <c r="I567" i="19" s="1"/>
  <c r="L9997" i="25" l="1"/>
  <c r="K9998" i="25"/>
  <c r="L669" i="19"/>
  <c r="K567" i="19"/>
  <c r="K569" i="19" s="1"/>
  <c r="L569" i="19" s="1"/>
  <c r="L9998" i="25" l="1"/>
  <c r="K9999" i="25"/>
  <c r="I9998" i="25"/>
  <c r="I9999" i="25" s="1"/>
  <c r="L674" i="19"/>
  <c r="I569" i="19"/>
  <c r="I572" i="19" s="1"/>
  <c r="K572" i="19" s="1"/>
  <c r="K575" i="19" s="1"/>
  <c r="L9999" i="25" l="1"/>
  <c r="K10000" i="25"/>
  <c r="I10000" i="25" s="1"/>
  <c r="L679" i="19"/>
  <c r="L575" i="19"/>
  <c r="I575" i="19"/>
  <c r="I577" i="19" s="1"/>
  <c r="K577" i="19" s="1"/>
  <c r="K579" i="19" s="1"/>
  <c r="L579" i="19" s="1"/>
  <c r="L10000" i="25" l="1"/>
  <c r="K10001" i="25"/>
  <c r="I10001" i="25" s="1"/>
  <c r="L684" i="19"/>
  <c r="I579" i="19"/>
  <c r="I583" i="19" s="1"/>
  <c r="K10003" i="25" l="1"/>
  <c r="I10003" i="25" s="1"/>
  <c r="L10001" i="25"/>
  <c r="L689" i="19"/>
  <c r="K583" i="19"/>
  <c r="K587" i="19" s="1"/>
  <c r="L587" i="19" s="1"/>
  <c r="L10003" i="25" l="1"/>
  <c r="K10004" i="25"/>
  <c r="I10004" i="25" s="1"/>
  <c r="L693" i="19"/>
  <c r="I587" i="19"/>
  <c r="I591" i="19" s="1"/>
  <c r="K591" i="19" s="1"/>
  <c r="L10004" i="25" l="1"/>
  <c r="K10005" i="25"/>
  <c r="I10005" i="25" s="1"/>
  <c r="I594" i="19"/>
  <c r="L10005" i="25" l="1"/>
  <c r="K10006" i="25"/>
  <c r="L10006" i="25" s="1"/>
  <c r="I595" i="19"/>
  <c r="K598" i="19"/>
  <c r="L598" i="19" s="1"/>
  <c r="K594" i="19"/>
  <c r="I10006" i="25" l="1"/>
  <c r="I10007" i="25" s="1"/>
  <c r="K10007" i="25" s="1"/>
  <c r="K10008" i="25" s="1"/>
  <c r="I10008" i="25" s="1"/>
  <c r="I599" i="19"/>
  <c r="K595" i="19"/>
  <c r="I598" i="19"/>
  <c r="I600" i="19" s="1"/>
  <c r="L10008" i="25" l="1"/>
  <c r="K10011" i="25"/>
  <c r="K600" i="19"/>
  <c r="L600" i="19" s="1"/>
  <c r="I601" i="19"/>
  <c r="I607" i="19"/>
  <c r="K599" i="19"/>
  <c r="L599" i="19" s="1"/>
  <c r="K10012" i="25" l="1"/>
  <c r="L10011" i="25"/>
  <c r="I10011" i="25"/>
  <c r="I10012" i="25" s="1"/>
  <c r="K601" i="19"/>
  <c r="K607" i="19"/>
  <c r="I610" i="19"/>
  <c r="L10012" i="25" l="1"/>
  <c r="K10014" i="25"/>
  <c r="I10014" i="25" s="1"/>
  <c r="I615" i="19"/>
  <c r="K605" i="19"/>
  <c r="L605" i="19" s="1"/>
  <c r="K602" i="19"/>
  <c r="K10015" i="25" l="1"/>
  <c r="L10015" i="25" s="1"/>
  <c r="L10014" i="25"/>
  <c r="L602" i="19"/>
  <c r="I602" i="19"/>
  <c r="I619" i="19"/>
  <c r="I10015" i="25" l="1"/>
  <c r="I10016" i="25" s="1"/>
  <c r="K10016" i="25" s="1"/>
  <c r="K10018" i="25" s="1"/>
  <c r="I10018" i="25" s="1"/>
  <c r="I624" i="19"/>
  <c r="I628" i="19" s="1"/>
  <c r="K619" i="19"/>
  <c r="L619" i="19" s="1"/>
  <c r="L10018" i="25" l="1"/>
  <c r="K10020" i="25"/>
  <c r="I10020" i="25" s="1"/>
  <c r="K628" i="19"/>
  <c r="L628" i="19" s="1"/>
  <c r="I633" i="19"/>
  <c r="L10020" i="25" l="1"/>
  <c r="K10021" i="25"/>
  <c r="I10021" i="25" s="1"/>
  <c r="I638" i="19"/>
  <c r="L10021" i="25" l="1"/>
  <c r="K10022" i="25"/>
  <c r="I10022" i="25" s="1"/>
  <c r="I644" i="19"/>
  <c r="L10022" i="25" l="1"/>
  <c r="K10023" i="25"/>
  <c r="I650" i="19"/>
  <c r="I653" i="19" s="1"/>
  <c r="K648" i="19"/>
  <c r="K10024" i="25" l="1"/>
  <c r="L10023" i="25"/>
  <c r="I10023" i="25"/>
  <c r="I10024" i="25" s="1"/>
  <c r="L648" i="19"/>
  <c r="I648" i="19"/>
  <c r="I659" i="19"/>
  <c r="L10024" i="25" l="1"/>
  <c r="K10025" i="25"/>
  <c r="I664" i="19"/>
  <c r="K10026" i="25" l="1"/>
  <c r="L10025" i="25"/>
  <c r="I10025" i="25"/>
  <c r="I669" i="19"/>
  <c r="I10026" i="25" l="1"/>
  <c r="L10026" i="25"/>
  <c r="K10027" i="25"/>
  <c r="I10027" i="25" s="1"/>
  <c r="I675" i="19"/>
  <c r="I678" i="19" s="1"/>
  <c r="K10028" i="25" l="1"/>
  <c r="I10028" i="25" s="1"/>
  <c r="L10027" i="25"/>
  <c r="I683" i="19"/>
  <c r="K675" i="19"/>
  <c r="L10028" i="25" l="1"/>
  <c r="K10029" i="25"/>
  <c r="I689" i="19"/>
  <c r="K10031" i="25" l="1"/>
  <c r="L10029" i="25"/>
  <c r="I10029" i="25"/>
  <c r="I10031" i="25" s="1"/>
  <c r="I694" i="19"/>
  <c r="L10031" i="25" l="1"/>
  <c r="K10032" i="25"/>
  <c r="I10032" i="25" s="1"/>
  <c r="K603" i="19"/>
  <c r="I603" i="19" s="1"/>
  <c r="I606" i="19" s="1"/>
  <c r="K608" i="19"/>
  <c r="I608" i="19" s="1"/>
  <c r="I611" i="19" s="1"/>
  <c r="L694" i="19"/>
  <c r="K694" i="19"/>
  <c r="L688" i="19"/>
  <c r="L683" i="19"/>
  <c r="K683" i="19"/>
  <c r="L673" i="19"/>
  <c r="L663" i="19"/>
  <c r="K644" i="19"/>
  <c r="L644" i="19"/>
  <c r="L638" i="19"/>
  <c r="K638" i="19"/>
  <c r="L633" i="19"/>
  <c r="K633" i="19"/>
  <c r="L625" i="19"/>
  <c r="L643" i="19"/>
  <c r="L611" i="19"/>
  <c r="L658" i="19"/>
  <c r="L654" i="19"/>
  <c r="L615" i="19"/>
  <c r="K615" i="19"/>
  <c r="K689" i="19"/>
  <c r="L659" i="19"/>
  <c r="K659" i="19"/>
  <c r="L620" i="19"/>
  <c r="L664" i="19"/>
  <c r="K664" i="19"/>
  <c r="K650" i="19"/>
  <c r="L610" i="19"/>
  <c r="K610" i="19"/>
  <c r="L678" i="19"/>
  <c r="K678" i="19"/>
  <c r="K624" i="19"/>
  <c r="K669" i="19"/>
  <c r="K604" i="19"/>
  <c r="L668" i="19"/>
  <c r="L653" i="19"/>
  <c r="K653" i="19"/>
  <c r="L629" i="19"/>
  <c r="K10033" i="25" l="1"/>
  <c r="I10033" i="25" s="1"/>
  <c r="L10032" i="25"/>
  <c r="L608" i="19"/>
  <c r="L603" i="19"/>
  <c r="K611" i="19"/>
  <c r="K613" i="19" s="1"/>
  <c r="K606" i="19"/>
  <c r="K609" i="19" s="1"/>
  <c r="L609" i="19" s="1"/>
  <c r="L10033" i="25" l="1"/>
  <c r="K10034" i="25"/>
  <c r="I609" i="19"/>
  <c r="I612" i="19" s="1"/>
  <c r="K612" i="19" s="1"/>
  <c r="K614" i="19" s="1"/>
  <c r="L614" i="19" s="1"/>
  <c r="K617" i="19"/>
  <c r="L617" i="19" s="1"/>
  <c r="L613" i="19"/>
  <c r="I613" i="19"/>
  <c r="L10034" i="25" l="1"/>
  <c r="K10037" i="25"/>
  <c r="I10034" i="25"/>
  <c r="I10037" i="25" s="1"/>
  <c r="I617" i="19"/>
  <c r="I620" i="19" s="1"/>
  <c r="K620" i="19" s="1"/>
  <c r="K622" i="19" s="1"/>
  <c r="L622" i="19" s="1"/>
  <c r="I614" i="19"/>
  <c r="I616" i="19" s="1"/>
  <c r="L10037" i="25" l="1"/>
  <c r="K10039" i="25"/>
  <c r="I10039" i="25" s="1"/>
  <c r="I622" i="19"/>
  <c r="I625" i="19" s="1"/>
  <c r="K625" i="19" s="1"/>
  <c r="K626" i="19" s="1"/>
  <c r="L626" i="19" s="1"/>
  <c r="K616" i="19"/>
  <c r="K618" i="19" s="1"/>
  <c r="L618" i="19" s="1"/>
  <c r="L10039" i="25" l="1"/>
  <c r="K10046" i="25"/>
  <c r="I10046" i="25" s="1"/>
  <c r="I618" i="19"/>
  <c r="I621" i="19" s="1"/>
  <c r="K621" i="19" s="1"/>
  <c r="K623" i="19" s="1"/>
  <c r="I623" i="19" s="1"/>
  <c r="I626" i="19"/>
  <c r="I630" i="19" s="1"/>
  <c r="K630" i="19" s="1"/>
  <c r="K631" i="19" s="1"/>
  <c r="L631" i="19" s="1"/>
  <c r="L10046" i="25" l="1"/>
  <c r="K10053" i="25"/>
  <c r="L623" i="19"/>
  <c r="K627" i="19"/>
  <c r="L627" i="19" s="1"/>
  <c r="I631" i="19"/>
  <c r="I635" i="19" s="1"/>
  <c r="L10053" i="25" l="1"/>
  <c r="K10054" i="25"/>
  <c r="I10053" i="25"/>
  <c r="I10054" i="25" s="1"/>
  <c r="K635" i="19"/>
  <c r="K636" i="19" s="1"/>
  <c r="L636" i="19" s="1"/>
  <c r="I627" i="19"/>
  <c r="I629" i="19" s="1"/>
  <c r="L10054" i="25" l="1"/>
  <c r="K10072" i="25"/>
  <c r="L10072" i="25" s="1"/>
  <c r="K629" i="19"/>
  <c r="K632" i="19" s="1"/>
  <c r="L632" i="19" s="1"/>
  <c r="I636" i="19"/>
  <c r="I640" i="19" s="1"/>
  <c r="I10072" i="25" l="1"/>
  <c r="I10204" i="25" s="1"/>
  <c r="I10206" i="25" s="1"/>
  <c r="K640" i="19"/>
  <c r="K641" i="19" s="1"/>
  <c r="L641" i="19" s="1"/>
  <c r="I632" i="19"/>
  <c r="I634" i="19" s="1"/>
  <c r="K10204" i="25" l="1"/>
  <c r="I10207" i="25"/>
  <c r="K10206" i="25"/>
  <c r="K634" i="19"/>
  <c r="K637" i="19" s="1"/>
  <c r="L637" i="19" s="1"/>
  <c r="I641" i="19"/>
  <c r="I645" i="19" s="1"/>
  <c r="K10207" i="25" l="1"/>
  <c r="I10210" i="25"/>
  <c r="K645" i="19"/>
  <c r="K646" i="19" s="1"/>
  <c r="I637" i="19"/>
  <c r="I639" i="19" s="1"/>
  <c r="I10224" i="25" l="1"/>
  <c r="K10210" i="25"/>
  <c r="K639" i="19"/>
  <c r="K642" i="19" s="1"/>
  <c r="L642" i="19" s="1"/>
  <c r="K651" i="19"/>
  <c r="L651" i="19" s="1"/>
  <c r="L646" i="19"/>
  <c r="I646" i="19"/>
  <c r="K10224" i="25" l="1"/>
  <c r="I10244" i="25"/>
  <c r="I642" i="19"/>
  <c r="I643" i="19" s="1"/>
  <c r="K643" i="19" s="1"/>
  <c r="K647" i="19" s="1"/>
  <c r="L647" i="19" s="1"/>
  <c r="I651" i="19"/>
  <c r="I655" i="19" s="1"/>
  <c r="K655" i="19" s="1"/>
  <c r="K656" i="19" s="1"/>
  <c r="L656" i="19" s="1"/>
  <c r="I10261" i="25" l="1"/>
  <c r="K10244" i="25"/>
  <c r="I656" i="19"/>
  <c r="I660" i="19" s="1"/>
  <c r="K660" i="19" s="1"/>
  <c r="K661" i="19" s="1"/>
  <c r="L661" i="19" s="1"/>
  <c r="I647" i="19"/>
  <c r="I649" i="19" s="1"/>
  <c r="K10261" i="25" l="1"/>
  <c r="I10262" i="25"/>
  <c r="I661" i="19"/>
  <c r="I663" i="19" s="1"/>
  <c r="K663" i="19" s="1"/>
  <c r="K666" i="19" s="1"/>
  <c r="L666" i="19" s="1"/>
  <c r="K649" i="19"/>
  <c r="K652" i="19" s="1"/>
  <c r="L652" i="19" s="1"/>
  <c r="K10262" i="25" l="1"/>
  <c r="I10334" i="25"/>
  <c r="I652" i="19"/>
  <c r="I654" i="19" s="1"/>
  <c r="K654" i="19" s="1"/>
  <c r="K657" i="19" s="1"/>
  <c r="L657" i="19" s="1"/>
  <c r="I666" i="19"/>
  <c r="I668" i="19" s="1"/>
  <c r="K10334" i="25" l="1"/>
  <c r="I10349" i="25"/>
  <c r="I657" i="19"/>
  <c r="I658" i="19" s="1"/>
  <c r="K658" i="19" s="1"/>
  <c r="K662" i="19" s="1"/>
  <c r="L662" i="19" s="1"/>
  <c r="K668" i="19"/>
  <c r="K671" i="19" s="1"/>
  <c r="L671" i="19" s="1"/>
  <c r="K10349" i="25" l="1"/>
  <c r="I10350" i="25"/>
  <c r="I671" i="19"/>
  <c r="I674" i="19" s="1"/>
  <c r="K674" i="19" s="1"/>
  <c r="K676" i="19" s="1"/>
  <c r="L676" i="19" s="1"/>
  <c r="I662" i="19"/>
  <c r="I665" i="19" s="1"/>
  <c r="I10408" i="25" l="1"/>
  <c r="K10350" i="25"/>
  <c r="I676" i="19"/>
  <c r="I680" i="19" s="1"/>
  <c r="K680" i="19" s="1"/>
  <c r="K681" i="19" s="1"/>
  <c r="L681" i="19" s="1"/>
  <c r="K665" i="19"/>
  <c r="K667" i="19" s="1"/>
  <c r="L667" i="19" s="1"/>
  <c r="K10408" i="25" l="1"/>
  <c r="I10523" i="25"/>
  <c r="I681" i="19"/>
  <c r="I685" i="19" s="1"/>
  <c r="K685" i="19" s="1"/>
  <c r="K686" i="19" s="1"/>
  <c r="L686" i="19" s="1"/>
  <c r="I667" i="19"/>
  <c r="I670" i="19" s="1"/>
  <c r="K10523" i="25" l="1"/>
  <c r="I10584" i="25"/>
  <c r="I686" i="19"/>
  <c r="I688" i="19" s="1"/>
  <c r="K688" i="19" s="1"/>
  <c r="K691" i="19" s="1"/>
  <c r="L691" i="19" s="1"/>
  <c r="K670" i="19"/>
  <c r="K672" i="19" s="1"/>
  <c r="L672" i="19" s="1"/>
  <c r="K10584" i="25" l="1"/>
  <c r="I10588" i="25"/>
  <c r="I691" i="19"/>
  <c r="I695" i="19" s="1"/>
  <c r="K695" i="19" s="1"/>
  <c r="K696" i="19" s="1"/>
  <c r="I672" i="19"/>
  <c r="I673" i="19" s="1"/>
  <c r="K10588" i="25" l="1"/>
  <c r="I10596" i="25"/>
  <c r="L696" i="19"/>
  <c r="I696" i="19"/>
  <c r="K673" i="19"/>
  <c r="K677" i="19" s="1"/>
  <c r="L677" i="19" s="1"/>
  <c r="K10596" i="25" l="1"/>
  <c r="I10680" i="25"/>
  <c r="I677" i="19"/>
  <c r="I679" i="19" s="1"/>
  <c r="K10680" i="25" l="1"/>
  <c r="I10796" i="25"/>
  <c r="K679" i="19"/>
  <c r="K682" i="19" s="1"/>
  <c r="L682" i="19" s="1"/>
  <c r="I10882" i="25" l="1"/>
  <c r="K10796" i="25"/>
  <c r="I682" i="19"/>
  <c r="I684" i="19" s="1"/>
  <c r="K684" i="19" s="1"/>
  <c r="K687" i="19" s="1"/>
  <c r="L687" i="19" s="1"/>
  <c r="K10882" i="25" l="1"/>
  <c r="I10899" i="25"/>
  <c r="I687" i="19"/>
  <c r="I690" i="19" s="1"/>
  <c r="K10899" i="25" l="1"/>
  <c r="I11037" i="25"/>
  <c r="K690" i="19"/>
  <c r="K692" i="19" s="1"/>
  <c r="L692" i="19" s="1"/>
  <c r="K11037" i="25" l="1"/>
  <c r="I11254" i="25"/>
  <c r="I692" i="19"/>
  <c r="I693" i="19" s="1"/>
  <c r="K11254" i="25" l="1"/>
  <c r="I11255" i="25"/>
  <c r="K693" i="19"/>
  <c r="K697" i="19" s="1"/>
  <c r="L697" i="19" s="1"/>
  <c r="K11255" i="25" l="1"/>
  <c r="I11264" i="25"/>
  <c r="I697" i="19"/>
  <c r="I699" i="19" s="1"/>
  <c r="M6" i="11"/>
  <c r="V6" i="11" s="1"/>
  <c r="AE6" i="11" s="1"/>
  <c r="M8" i="11"/>
  <c r="V8" i="11" s="1"/>
  <c r="AE8" i="11" s="1"/>
  <c r="M10" i="11"/>
  <c r="V10" i="11" s="1"/>
  <c r="AE10" i="11" s="1"/>
  <c r="M12" i="11"/>
  <c r="V12" i="11" s="1"/>
  <c r="AE12" i="11" s="1"/>
  <c r="M14" i="11"/>
  <c r="V14" i="11" s="1"/>
  <c r="AE14" i="11" s="1"/>
  <c r="E40" i="11"/>
  <c r="E16" i="11"/>
  <c r="E28" i="11"/>
  <c r="F35" i="11"/>
  <c r="F23" i="11"/>
  <c r="F11" i="11"/>
  <c r="Q6" i="11"/>
  <c r="Z6" i="11" s="1"/>
  <c r="AI6" i="11" s="1"/>
  <c r="Q8" i="11"/>
  <c r="Z8" i="11" s="1"/>
  <c r="AI8" i="11" s="1"/>
  <c r="Q10" i="11"/>
  <c r="Z10" i="11" s="1"/>
  <c r="AI10" i="11" s="1"/>
  <c r="Q12" i="11"/>
  <c r="Z12" i="11" s="1"/>
  <c r="AI12" i="11" s="1"/>
  <c r="Q14" i="11"/>
  <c r="Z14" i="11" s="1"/>
  <c r="AI14" i="11" s="1"/>
  <c r="Q16" i="11"/>
  <c r="Z16" i="11" s="1"/>
  <c r="AI16" i="11" s="1"/>
  <c r="Q18" i="11"/>
  <c r="Z18" i="11" s="1"/>
  <c r="AI18" i="11" s="1"/>
  <c r="Q20" i="11"/>
  <c r="Z20" i="11" s="1"/>
  <c r="AI20" i="11" s="1"/>
  <c r="Q42" i="11"/>
  <c r="Z42" i="11" s="1"/>
  <c r="AI42" i="11" s="1"/>
  <c r="Q44" i="11"/>
  <c r="Z44" i="11" s="1"/>
  <c r="AI44" i="11" s="1"/>
  <c r="Q46" i="11"/>
  <c r="Z46" i="11" s="1"/>
  <c r="AI46" i="11" s="1"/>
  <c r="Q48" i="11"/>
  <c r="Z48" i="11" s="1"/>
  <c r="AI48" i="11" s="1"/>
  <c r="Q50" i="11"/>
  <c r="Z50" i="11" s="1"/>
  <c r="AI50" i="11" s="1"/>
  <c r="G30" i="11"/>
  <c r="G6" i="11"/>
  <c r="G42" i="11"/>
  <c r="G18" i="11"/>
  <c r="M15" i="11"/>
  <c r="V15" i="11" s="1"/>
  <c r="AE15" i="11" s="1"/>
  <c r="M17" i="11"/>
  <c r="V17" i="11" s="1"/>
  <c r="AE17" i="11" s="1"/>
  <c r="M22" i="11"/>
  <c r="V22" i="11" s="1"/>
  <c r="AE22" i="11" s="1"/>
  <c r="M23" i="11"/>
  <c r="V23" i="11" s="1"/>
  <c r="AE23" i="11" s="1"/>
  <c r="M24" i="11"/>
  <c r="V24" i="11" s="1"/>
  <c r="AE24" i="11" s="1"/>
  <c r="M28" i="11"/>
  <c r="V28" i="11" s="1"/>
  <c r="AE28" i="11" s="1"/>
  <c r="M29" i="11"/>
  <c r="V29" i="11" s="1"/>
  <c r="AE29" i="11" s="1"/>
  <c r="M30" i="11"/>
  <c r="V30" i="11" s="1"/>
  <c r="AE30" i="11" s="1"/>
  <c r="M34" i="11"/>
  <c r="V34" i="11" s="1"/>
  <c r="AE34" i="11" s="1"/>
  <c r="M35" i="11"/>
  <c r="V35" i="11" s="1"/>
  <c r="AE35" i="11" s="1"/>
  <c r="M36" i="11"/>
  <c r="V36" i="11" s="1"/>
  <c r="AE36" i="11" s="1"/>
  <c r="M40" i="11"/>
  <c r="V40" i="11" s="1"/>
  <c r="AE40" i="11" s="1"/>
  <c r="M41" i="11"/>
  <c r="V41" i="11" s="1"/>
  <c r="AE41" i="11" s="1"/>
  <c r="M48" i="11"/>
  <c r="V48" i="11" s="1"/>
  <c r="AE48" i="11" s="1"/>
  <c r="E11" i="11"/>
  <c r="F26" i="11"/>
  <c r="F18" i="11"/>
  <c r="E6" i="11"/>
  <c r="F5" i="11"/>
  <c r="F21" i="11"/>
  <c r="F16" i="11"/>
  <c r="F15" i="11"/>
  <c r="F10" i="11"/>
  <c r="F8" i="11"/>
  <c r="F13" i="11"/>
  <c r="G31" i="11"/>
  <c r="G20" i="11"/>
  <c r="G23" i="11"/>
  <c r="Q5" i="11"/>
  <c r="Z5" i="11" s="1"/>
  <c r="AI5" i="11" s="1"/>
  <c r="Q13" i="11"/>
  <c r="Z13" i="11" s="1"/>
  <c r="AI13" i="11" s="1"/>
  <c r="Q15" i="11"/>
  <c r="Z15" i="11" s="1"/>
  <c r="AI15" i="11" s="1"/>
  <c r="Q22" i="11"/>
  <c r="Z22" i="11" s="1"/>
  <c r="AI22" i="11" s="1"/>
  <c r="Q28" i="11"/>
  <c r="Z28" i="11" s="1"/>
  <c r="AI28" i="11" s="1"/>
  <c r="Q34" i="11"/>
  <c r="Z34" i="11" s="1"/>
  <c r="AI34" i="11" s="1"/>
  <c r="Q40" i="11"/>
  <c r="Z40" i="11" s="1"/>
  <c r="AI40" i="11" s="1"/>
  <c r="Q47" i="11"/>
  <c r="Z47" i="11" s="1"/>
  <c r="AI47" i="11" s="1"/>
  <c r="G36" i="11"/>
  <c r="G41" i="11"/>
  <c r="Q17" i="11"/>
  <c r="Z17" i="11" s="1"/>
  <c r="AI17" i="11" s="1"/>
  <c r="Q26" i="11"/>
  <c r="Z26" i="11" s="1"/>
  <c r="AI26" i="11" s="1"/>
  <c r="Q30" i="11"/>
  <c r="Z30" i="11" s="1"/>
  <c r="AI30" i="11" s="1"/>
  <c r="Q36" i="11"/>
  <c r="Z36" i="11" s="1"/>
  <c r="AI36" i="11" s="1"/>
  <c r="Q38" i="11"/>
  <c r="Z38" i="11" s="1"/>
  <c r="AI38" i="11" s="1"/>
  <c r="Q45" i="11"/>
  <c r="Z45" i="11" s="1"/>
  <c r="AI45" i="11" s="1"/>
  <c r="Q55" i="11"/>
  <c r="Z55" i="11" s="1"/>
  <c r="AI55" i="11" s="1"/>
  <c r="Q61" i="11"/>
  <c r="Z61" i="11" s="1"/>
  <c r="AI61" i="11" s="1"/>
  <c r="Q67" i="11"/>
  <c r="Z67" i="11" s="1"/>
  <c r="AI67" i="11" s="1"/>
  <c r="Q73" i="11"/>
  <c r="Z73" i="11" s="1"/>
  <c r="AI73" i="11" s="1"/>
  <c r="Q79" i="11"/>
  <c r="Z79" i="11" s="1"/>
  <c r="AI79" i="11" s="1"/>
  <c r="G60" i="11"/>
  <c r="M7" i="11"/>
  <c r="V7" i="11" s="1"/>
  <c r="AE7" i="11" s="1"/>
  <c r="M18" i="11"/>
  <c r="V18" i="11" s="1"/>
  <c r="AE18" i="11" s="1"/>
  <c r="M20" i="11"/>
  <c r="V20" i="11" s="1"/>
  <c r="AE20" i="11" s="1"/>
  <c r="M27" i="11"/>
  <c r="V27" i="11" s="1"/>
  <c r="AE27" i="11" s="1"/>
  <c r="M37" i="11"/>
  <c r="V37" i="11" s="1"/>
  <c r="AE37" i="11" s="1"/>
  <c r="M45" i="11"/>
  <c r="V45" i="11" s="1"/>
  <c r="AE45" i="11" s="1"/>
  <c r="M49" i="11"/>
  <c r="V49" i="11" s="1"/>
  <c r="AE49" i="11" s="1"/>
  <c r="M54" i="11"/>
  <c r="V54" i="11" s="1"/>
  <c r="AE54" i="11" s="1"/>
  <c r="M60" i="11"/>
  <c r="V60" i="11" s="1"/>
  <c r="AE60" i="11" s="1"/>
  <c r="E33" i="11"/>
  <c r="F65" i="11"/>
  <c r="G14" i="11"/>
  <c r="F30" i="11"/>
  <c r="E25" i="11"/>
  <c r="F53" i="11"/>
  <c r="F22" i="11"/>
  <c r="E46" i="11"/>
  <c r="E58" i="11"/>
  <c r="E5" i="11"/>
  <c r="F38" i="11"/>
  <c r="E8" i="11"/>
  <c r="G48" i="11"/>
  <c r="G19" i="11"/>
  <c r="F20" i="11"/>
  <c r="E23" i="11"/>
  <c r="F31" i="11"/>
  <c r="G17" i="11"/>
  <c r="O51" i="11"/>
  <c r="X51" i="11" s="1"/>
  <c r="AG51" i="11" s="1"/>
  <c r="O168" i="11"/>
  <c r="X168" i="11" s="1"/>
  <c r="AG168" i="11" s="1"/>
  <c r="L148" i="11"/>
  <c r="O146" i="11"/>
  <c r="X146" i="11" s="1"/>
  <c r="AG146" i="11" s="1"/>
  <c r="N65" i="11"/>
  <c r="W65" i="11" s="1"/>
  <c r="AF65" i="11" s="1"/>
  <c r="N150" i="11"/>
  <c r="W150" i="11" s="1"/>
  <c r="AF150" i="11" s="1"/>
  <c r="L173" i="11"/>
  <c r="O82" i="11"/>
  <c r="X82" i="11" s="1"/>
  <c r="AG82" i="11" s="1"/>
  <c r="P175" i="11"/>
  <c r="Y175" i="11" s="1"/>
  <c r="AH175" i="11" s="1"/>
  <c r="N102" i="11"/>
  <c r="W102" i="11" s="1"/>
  <c r="AF102" i="11" s="1"/>
  <c r="N144" i="11"/>
  <c r="W144" i="11" s="1"/>
  <c r="AF144" i="11" s="1"/>
  <c r="L9" i="11"/>
  <c r="O152" i="11"/>
  <c r="X152" i="11" s="1"/>
  <c r="AG152" i="11" s="1"/>
  <c r="P179" i="11"/>
  <c r="Y179" i="11" s="1"/>
  <c r="AH179" i="11" s="1"/>
  <c r="N108" i="11"/>
  <c r="W108" i="11" s="1"/>
  <c r="AF108" i="11" s="1"/>
  <c r="N113" i="11"/>
  <c r="W113" i="11" s="1"/>
  <c r="AF113" i="11" s="1"/>
  <c r="O147" i="11"/>
  <c r="X147" i="11" s="1"/>
  <c r="AG147" i="11" s="1"/>
  <c r="O7" i="11"/>
  <c r="X7" i="11" s="1"/>
  <c r="AG7" i="11" s="1"/>
  <c r="N84" i="11"/>
  <c r="W84" i="11" s="1"/>
  <c r="AF84" i="11" s="1"/>
  <c r="O70" i="11"/>
  <c r="X70" i="11" s="1"/>
  <c r="AG70" i="11" s="1"/>
  <c r="O15" i="11"/>
  <c r="P38" i="11"/>
  <c r="Y38" i="11" s="1"/>
  <c r="AH38" i="11" s="1"/>
  <c r="P147" i="11"/>
  <c r="Y147" i="11" s="1"/>
  <c r="AH147" i="11" s="1"/>
  <c r="O81" i="11"/>
  <c r="X81" i="11" s="1"/>
  <c r="AG81" i="11" s="1"/>
  <c r="N149" i="11"/>
  <c r="W149" i="11" s="1"/>
  <c r="AF149" i="11" s="1"/>
  <c r="L36" i="11"/>
  <c r="P62" i="11"/>
  <c r="Y62" i="11" s="1"/>
  <c r="AH62" i="11" s="1"/>
  <c r="L17" i="11"/>
  <c r="O113" i="11"/>
  <c r="X113" i="11" s="1"/>
  <c r="AG113" i="11" s="1"/>
  <c r="O111" i="11"/>
  <c r="X111" i="11" s="1"/>
  <c r="AG111" i="11" s="1"/>
  <c r="L69" i="11"/>
  <c r="J730" i="19"/>
  <c r="D7" i="16" s="1"/>
  <c r="H7" i="16" s="1"/>
  <c r="O105" i="11"/>
  <c r="X105" i="11" s="1"/>
  <c r="AG105" i="11" s="1"/>
  <c r="L55" i="11"/>
  <c r="L91" i="11"/>
  <c r="O110" i="11"/>
  <c r="X110" i="11" s="1"/>
  <c r="AG110" i="11" s="1"/>
  <c r="L10" i="11"/>
  <c r="L153" i="11"/>
  <c r="L109" i="11"/>
  <c r="N32" i="11"/>
  <c r="W32" i="11" s="1"/>
  <c r="AF32" i="11" s="1"/>
  <c r="P55" i="11"/>
  <c r="Y55" i="11" s="1"/>
  <c r="AH55" i="11" s="1"/>
  <c r="O94" i="11"/>
  <c r="X94" i="11" s="1"/>
  <c r="AG94" i="11" s="1"/>
  <c r="O172" i="11"/>
  <c r="X172" i="11" s="1"/>
  <c r="AG172" i="11" s="1"/>
  <c r="L156" i="11"/>
  <c r="L120" i="11"/>
  <c r="N129" i="11"/>
  <c r="W129" i="11" s="1"/>
  <c r="AF129" i="11" s="1"/>
  <c r="P61" i="11"/>
  <c r="Y61" i="11" s="1"/>
  <c r="AH61" i="11" s="1"/>
  <c r="O102" i="11"/>
  <c r="X102" i="11" s="1"/>
  <c r="AG102" i="11" s="1"/>
  <c r="O84" i="11"/>
  <c r="X84" i="11" s="1"/>
  <c r="AG84" i="11" s="1"/>
  <c r="N106" i="11"/>
  <c r="W106" i="11" s="1"/>
  <c r="AF106" i="11" s="1"/>
  <c r="L143" i="11"/>
  <c r="L166" i="11"/>
  <c r="O89" i="11"/>
  <c r="X89" i="11" s="1"/>
  <c r="AG89" i="11" s="1"/>
  <c r="N16" i="11"/>
  <c r="L127" i="11"/>
  <c r="P84" i="11"/>
  <c r="Y84" i="11" s="1"/>
  <c r="AH84" i="11" s="1"/>
  <c r="L24" i="11"/>
  <c r="O180" i="11"/>
  <c r="X180" i="11" s="1"/>
  <c r="AG180" i="11" s="1"/>
  <c r="L116" i="11"/>
  <c r="N96" i="11"/>
  <c r="W96" i="11" s="1"/>
  <c r="AF96" i="11" s="1"/>
  <c r="P178" i="11"/>
  <c r="Y178" i="11" s="1"/>
  <c r="AH178" i="11" s="1"/>
  <c r="L82" i="11"/>
  <c r="N139" i="11"/>
  <c r="W139" i="11" s="1"/>
  <c r="AF139" i="11" s="1"/>
  <c r="L56" i="11"/>
  <c r="P135" i="11"/>
  <c r="Y135" i="11" s="1"/>
  <c r="AH135" i="11" s="1"/>
  <c r="P93" i="11"/>
  <c r="Y93" i="11" s="1"/>
  <c r="AH93" i="11" s="1"/>
  <c r="O4" i="11"/>
  <c r="X4" i="11" s="1"/>
  <c r="AG4" i="11" s="1"/>
  <c r="O52" i="11"/>
  <c r="X52" i="11" s="1"/>
  <c r="AG52" i="11" s="1"/>
  <c r="O38" i="11"/>
  <c r="N79" i="11"/>
  <c r="W79" i="11" s="1"/>
  <c r="AF79" i="11" s="1"/>
  <c r="N46" i="11"/>
  <c r="O10" i="11"/>
  <c r="O88" i="11"/>
  <c r="X88" i="11" s="1"/>
  <c r="AG88" i="11" s="1"/>
  <c r="O131" i="11"/>
  <c r="X131" i="11" s="1"/>
  <c r="AG131" i="11" s="1"/>
  <c r="L14" i="11"/>
  <c r="N18" i="11"/>
  <c r="W18" i="11" s="1"/>
  <c r="AF18" i="11" s="1"/>
  <c r="P86" i="11"/>
  <c r="Y86" i="11" s="1"/>
  <c r="AH86" i="11" s="1"/>
  <c r="O142" i="11"/>
  <c r="X142" i="11" s="1"/>
  <c r="AG142" i="11" s="1"/>
  <c r="L39" i="11"/>
  <c r="N33" i="11"/>
  <c r="O65" i="11"/>
  <c r="N11" i="11"/>
  <c r="N127" i="11"/>
  <c r="W127" i="11" s="1"/>
  <c r="AF127" i="11" s="1"/>
  <c r="L78" i="11"/>
  <c r="P122" i="11"/>
  <c r="Y122" i="11" s="1"/>
  <c r="AH122" i="11" s="1"/>
  <c r="L179" i="11"/>
  <c r="P156" i="11"/>
  <c r="Y156" i="11" s="1"/>
  <c r="AH156" i="11" s="1"/>
  <c r="P95" i="11"/>
  <c r="Y95" i="11" s="1"/>
  <c r="AH95" i="11" s="1"/>
  <c r="L58" i="11"/>
  <c r="L7" i="11"/>
  <c r="P14" i="11"/>
  <c r="N134" i="11"/>
  <c r="W134" i="11" s="1"/>
  <c r="AF134" i="11" s="1"/>
  <c r="P166" i="11"/>
  <c r="Y166" i="11" s="1"/>
  <c r="AH166" i="11" s="1"/>
  <c r="L5" i="11"/>
  <c r="L15" i="11"/>
  <c r="L45" i="11"/>
  <c r="L20" i="11"/>
  <c r="N93" i="11"/>
  <c r="W93" i="11" s="1"/>
  <c r="AF93" i="11" s="1"/>
  <c r="O72" i="11"/>
  <c r="X72" i="11" s="1"/>
  <c r="AG72" i="11" s="1"/>
  <c r="L125" i="11"/>
  <c r="P110" i="11"/>
  <c r="Y110" i="11" s="1"/>
  <c r="AH110" i="11" s="1"/>
  <c r="O125" i="11"/>
  <c r="X125" i="11" s="1"/>
  <c r="AG125" i="11" s="1"/>
  <c r="L150" i="11"/>
  <c r="L145" i="11"/>
  <c r="N142" i="11"/>
  <c r="W142" i="11" s="1"/>
  <c r="AF142" i="11" s="1"/>
  <c r="N6" i="11"/>
  <c r="N67" i="11"/>
  <c r="W67" i="11" s="1"/>
  <c r="AF67" i="11" s="1"/>
  <c r="N182" i="11"/>
  <c r="W182" i="11" s="1"/>
  <c r="AF182" i="11" s="1"/>
  <c r="L34" i="11"/>
  <c r="N85" i="11"/>
  <c r="W85" i="11" s="1"/>
  <c r="AF85" i="11" s="1"/>
  <c r="L26" i="11"/>
  <c r="N42" i="11"/>
  <c r="W42" i="11" s="1"/>
  <c r="AF42" i="11" s="1"/>
  <c r="L30" i="11"/>
  <c r="L100" i="11"/>
  <c r="L114" i="11"/>
  <c r="L59" i="11"/>
  <c r="N119" i="11"/>
  <c r="W119" i="11" s="1"/>
  <c r="AF119" i="11" s="1"/>
  <c r="L88" i="11"/>
  <c r="L75" i="11"/>
  <c r="N124" i="11"/>
  <c r="W124" i="11" s="1"/>
  <c r="AF124" i="11" s="1"/>
  <c r="P7" i="11"/>
  <c r="Y7" i="11" s="1"/>
  <c r="AH7" i="11" s="1"/>
  <c r="N76" i="11"/>
  <c r="W76" i="11" s="1"/>
  <c r="AF76" i="11" s="1"/>
  <c r="P22" i="11"/>
  <c r="Y22" i="11" s="1"/>
  <c r="AH22" i="11" s="1"/>
  <c r="O98" i="11"/>
  <c r="X98" i="11" s="1"/>
  <c r="AG98" i="11" s="1"/>
  <c r="L51" i="11"/>
  <c r="P129" i="11"/>
  <c r="Y129" i="11" s="1"/>
  <c r="AH129" i="11" s="1"/>
  <c r="N147" i="11"/>
  <c r="W147" i="11" s="1"/>
  <c r="AF147" i="11" s="1"/>
  <c r="N110" i="11"/>
  <c r="W110" i="11" s="1"/>
  <c r="AF110" i="11" s="1"/>
  <c r="O133" i="11"/>
  <c r="X133" i="11" s="1"/>
  <c r="AG133" i="11" s="1"/>
  <c r="N121" i="11"/>
  <c r="W121" i="11" s="1"/>
  <c r="AF121" i="11" s="1"/>
  <c r="N21" i="11"/>
  <c r="W21" i="11" s="1"/>
  <c r="AF21" i="11" s="1"/>
  <c r="P132" i="11"/>
  <c r="Y132" i="11" s="1"/>
  <c r="AH132" i="11" s="1"/>
  <c r="N120" i="11"/>
  <c r="W120" i="11" s="1"/>
  <c r="AF120" i="11" s="1"/>
  <c r="N53" i="11"/>
  <c r="W53" i="11" s="1"/>
  <c r="AF53" i="11" s="1"/>
  <c r="O12" i="11"/>
  <c r="X12" i="11" s="1"/>
  <c r="AG12" i="11" s="1"/>
  <c r="P152" i="11"/>
  <c r="Y152" i="11" s="1"/>
  <c r="AH152" i="11" s="1"/>
  <c r="N109" i="11"/>
  <c r="W109" i="11" s="1"/>
  <c r="AF109" i="11" s="1"/>
  <c r="L79" i="11"/>
  <c r="L105" i="11"/>
  <c r="L29" i="11"/>
  <c r="N22" i="11"/>
  <c r="W22" i="11" s="1"/>
  <c r="AF22" i="11" s="1"/>
  <c r="L168" i="11"/>
  <c r="N97" i="11"/>
  <c r="W97" i="11" s="1"/>
  <c r="AF97" i="11" s="1"/>
  <c r="L135" i="11"/>
  <c r="L86" i="11"/>
  <c r="N132" i="11"/>
  <c r="W132" i="11" s="1"/>
  <c r="AF132" i="11" s="1"/>
  <c r="P174" i="11"/>
  <c r="Y174" i="11" s="1"/>
  <c r="AH174" i="11" s="1"/>
  <c r="L76" i="11"/>
  <c r="P167" i="11"/>
  <c r="Y167" i="11" s="1"/>
  <c r="AH167" i="11" s="1"/>
  <c r="L94" i="11"/>
  <c r="P111" i="11"/>
  <c r="Y111" i="11" s="1"/>
  <c r="AH111" i="11" s="1"/>
  <c r="P59" i="11"/>
  <c r="Y59" i="11" s="1"/>
  <c r="AH59" i="11" s="1"/>
  <c r="O101" i="11"/>
  <c r="X101" i="11" s="1"/>
  <c r="AG101" i="11" s="1"/>
  <c r="L49" i="11"/>
  <c r="N60" i="11"/>
  <c r="W60" i="11" s="1"/>
  <c r="AF60" i="11" s="1"/>
  <c r="L70" i="11"/>
  <c r="P71" i="11"/>
  <c r="Y71" i="11" s="1"/>
  <c r="AH71" i="11" s="1"/>
  <c r="N91" i="11"/>
  <c r="W91" i="11" s="1"/>
  <c r="AF91" i="11" s="1"/>
  <c r="O69" i="11"/>
  <c r="X69" i="11" s="1"/>
  <c r="AG69" i="11" s="1"/>
  <c r="L84" i="11"/>
  <c r="O48" i="11"/>
  <c r="X48" i="11" s="1"/>
  <c r="AG48" i="11" s="1"/>
  <c r="L118" i="11"/>
  <c r="O42" i="11"/>
  <c r="X42" i="11" s="1"/>
  <c r="AG42" i="11" s="1"/>
  <c r="O29" i="11"/>
  <c r="X29" i="11" s="1"/>
  <c r="AG29" i="11" s="1"/>
  <c r="J699" i="19"/>
  <c r="J700" i="19" s="1"/>
  <c r="J703" i="19" s="1"/>
  <c r="J705" i="19" s="1"/>
  <c r="J708" i="19" s="1"/>
  <c r="J710" i="19" s="1"/>
  <c r="J714" i="19" s="1"/>
  <c r="J715" i="19" s="1"/>
  <c r="J718" i="19" s="1"/>
  <c r="J720" i="19" s="1"/>
  <c r="J724" i="19" s="1"/>
  <c r="J725" i="19" s="1"/>
  <c r="J728" i="19" s="1"/>
  <c r="J731" i="19" s="1"/>
  <c r="J734" i="19" s="1"/>
  <c r="J736" i="19" s="1"/>
  <c r="J739" i="19" s="1"/>
  <c r="J741" i="19" s="1"/>
  <c r="J746" i="19" s="1"/>
  <c r="J747" i="19" s="1"/>
  <c r="J749" i="19" s="1"/>
  <c r="J752" i="19" s="1"/>
  <c r="J755" i="19" s="1"/>
  <c r="J757" i="19" s="1"/>
  <c r="J762" i="19" s="1"/>
  <c r="J765" i="19" s="1"/>
  <c r="J771" i="19" s="1"/>
  <c r="J778" i="19" s="1"/>
  <c r="J783" i="19" s="1"/>
  <c r="J789" i="19" s="1"/>
  <c r="J796" i="19" s="1"/>
  <c r="J802" i="19" s="1"/>
  <c r="N177" i="11"/>
  <c r="W177" i="11" s="1"/>
  <c r="AF177" i="11" s="1"/>
  <c r="L104" i="11"/>
  <c r="O112" i="11"/>
  <c r="X112" i="11" s="1"/>
  <c r="AG112" i="11" s="1"/>
  <c r="O16" i="11"/>
  <c r="L112" i="11"/>
  <c r="L111" i="11"/>
  <c r="N115" i="11"/>
  <c r="W115" i="11" s="1"/>
  <c r="AF115" i="11" s="1"/>
  <c r="L43" i="11"/>
  <c r="L57" i="11"/>
  <c r="O23" i="11"/>
  <c r="L41" i="11"/>
  <c r="O139" i="11"/>
  <c r="X139" i="11" s="1"/>
  <c r="AG139" i="11" s="1"/>
  <c r="L74" i="11"/>
  <c r="N138" i="11"/>
  <c r="W138" i="11" s="1"/>
  <c r="AF138" i="11" s="1"/>
  <c r="J698" i="19"/>
  <c r="J704" i="19" s="1"/>
  <c r="J709" i="19" s="1"/>
  <c r="J713" i="19" s="1"/>
  <c r="J719" i="19" s="1"/>
  <c r="J723" i="19" s="1"/>
  <c r="J729" i="19" s="1"/>
  <c r="J735" i="19" s="1"/>
  <c r="J740" i="19" s="1"/>
  <c r="J744" i="19" s="1"/>
  <c r="J751" i="19" s="1"/>
  <c r="J756" i="19" s="1"/>
  <c r="J760" i="19" s="1"/>
  <c r="J766" i="19" s="1"/>
  <c r="J770" i="19" s="1"/>
  <c r="J776" i="19" s="1"/>
  <c r="J784" i="19" s="1"/>
  <c r="J791" i="19" s="1"/>
  <c r="J794" i="19" s="1"/>
  <c r="J800" i="19" s="1"/>
  <c r="O103" i="11"/>
  <c r="X103" i="11" s="1"/>
  <c r="AG103" i="11" s="1"/>
  <c r="L121" i="11"/>
  <c r="L6" i="11"/>
  <c r="O18" i="11"/>
  <c r="N64" i="11"/>
  <c r="W64" i="11" s="1"/>
  <c r="AF64" i="11" s="1"/>
  <c r="O36" i="11"/>
  <c r="X36" i="11" s="1"/>
  <c r="AG36" i="11" s="1"/>
  <c r="N165" i="11"/>
  <c r="W165" i="11" s="1"/>
  <c r="AF165" i="11" s="1"/>
  <c r="N29" i="11"/>
  <c r="W29" i="11" s="1"/>
  <c r="AF29" i="11" s="1"/>
  <c r="N47" i="11"/>
  <c r="W47" i="11" s="1"/>
  <c r="AF47" i="11" s="1"/>
  <c r="P53" i="11"/>
  <c r="Y53" i="11" s="1"/>
  <c r="AH53" i="11" s="1"/>
  <c r="P131" i="11"/>
  <c r="Y131" i="11" s="1"/>
  <c r="AH131" i="11" s="1"/>
  <c r="P162" i="11"/>
  <c r="Y162" i="11" s="1"/>
  <c r="AH162" i="11" s="1"/>
  <c r="N145" i="11"/>
  <c r="W145" i="11" s="1"/>
  <c r="AF145" i="11" s="1"/>
  <c r="N40" i="11"/>
  <c r="L35" i="11"/>
  <c r="N82" i="11"/>
  <c r="W82" i="11" s="1"/>
  <c r="AF82" i="11" s="1"/>
  <c r="N143" i="11"/>
  <c r="W143" i="11" s="1"/>
  <c r="AF143" i="11" s="1"/>
  <c r="O27" i="11"/>
  <c r="X27" i="11" s="1"/>
  <c r="AG27" i="11" s="1"/>
  <c r="O179" i="11"/>
  <c r="X179" i="11" s="1"/>
  <c r="AG179" i="11" s="1"/>
  <c r="N151" i="11"/>
  <c r="W151" i="11" s="1"/>
  <c r="AF151" i="11" s="1"/>
  <c r="N5" i="11"/>
  <c r="L93" i="11"/>
  <c r="O66" i="11"/>
  <c r="X66" i="11" s="1"/>
  <c r="AG66" i="11" s="1"/>
  <c r="N13" i="11"/>
  <c r="W13" i="11" s="1"/>
  <c r="AF13" i="11" s="1"/>
  <c r="N72" i="11"/>
  <c r="W72" i="11" s="1"/>
  <c r="AF72" i="11" s="1"/>
  <c r="L175" i="11"/>
  <c r="O19" i="11"/>
  <c r="X19" i="11" s="1"/>
  <c r="AG19" i="11" s="1"/>
  <c r="O108" i="11"/>
  <c r="X108" i="11" s="1"/>
  <c r="AG108" i="11" s="1"/>
  <c r="O106" i="11"/>
  <c r="X106" i="11" s="1"/>
  <c r="AG106" i="11" s="1"/>
  <c r="P100" i="11"/>
  <c r="Y100" i="11" s="1"/>
  <c r="AH100" i="11" s="1"/>
  <c r="P27" i="11"/>
  <c r="Y27" i="11" s="1"/>
  <c r="AH27" i="11" s="1"/>
  <c r="N183" i="11"/>
  <c r="W183" i="11" s="1"/>
  <c r="AF183" i="11" s="1"/>
  <c r="L108" i="11"/>
  <c r="N31" i="11"/>
  <c r="W31" i="11" s="1"/>
  <c r="AF31" i="11" s="1"/>
  <c r="N90" i="11"/>
  <c r="W90" i="11" s="1"/>
  <c r="AF90" i="11" s="1"/>
  <c r="L13" i="11"/>
  <c r="O134" i="11"/>
  <c r="X134" i="11" s="1"/>
  <c r="AG134" i="11" s="1"/>
  <c r="O129" i="11"/>
  <c r="X129" i="11" s="1"/>
  <c r="AG129" i="11" s="1"/>
  <c r="L138" i="11"/>
  <c r="O135" i="11"/>
  <c r="X135" i="11" s="1"/>
  <c r="AG135" i="11" s="1"/>
  <c r="N123" i="11"/>
  <c r="W123" i="11" s="1"/>
  <c r="AF123" i="11" s="1"/>
  <c r="N66" i="11"/>
  <c r="W66" i="11" s="1"/>
  <c r="AF66" i="11" s="1"/>
  <c r="L66" i="11"/>
  <c r="L137" i="11"/>
  <c r="O30" i="11"/>
  <c r="P153" i="11"/>
  <c r="Y153" i="11" s="1"/>
  <c r="AH153" i="11" s="1"/>
  <c r="L130" i="11"/>
  <c r="O119" i="11"/>
  <c r="X119" i="11" s="1"/>
  <c r="AG119" i="11" s="1"/>
  <c r="O143" i="11"/>
  <c r="X143" i="11" s="1"/>
  <c r="AG143" i="11" s="1"/>
  <c r="O137" i="11"/>
  <c r="X137" i="11" s="1"/>
  <c r="AG137" i="11" s="1"/>
  <c r="N55" i="11"/>
  <c r="W55" i="11" s="1"/>
  <c r="AF55" i="11" s="1"/>
  <c r="L52" i="11"/>
  <c r="O174" i="11"/>
  <c r="X174" i="11" s="1"/>
  <c r="AG174" i="11" s="1"/>
  <c r="N162" i="11"/>
  <c r="W162" i="11" s="1"/>
  <c r="AF162" i="11" s="1"/>
  <c r="L19" i="11"/>
  <c r="L157" i="11"/>
  <c r="L161" i="11"/>
  <c r="P16" i="11"/>
  <c r="Y16" i="11" s="1"/>
  <c r="AH16" i="11" s="1"/>
  <c r="L37" i="11"/>
  <c r="N75" i="11"/>
  <c r="W75" i="11" s="1"/>
  <c r="AF75" i="11" s="1"/>
  <c r="O92" i="11"/>
  <c r="X92" i="11" s="1"/>
  <c r="AG92" i="11" s="1"/>
  <c r="N153" i="11"/>
  <c r="W153" i="11" s="1"/>
  <c r="AF153" i="11" s="1"/>
  <c r="O90" i="11"/>
  <c r="X90" i="11" s="1"/>
  <c r="AG90" i="11" s="1"/>
  <c r="O59" i="11"/>
  <c r="X59" i="11" s="1"/>
  <c r="AG59" i="11" s="1"/>
  <c r="O115" i="11"/>
  <c r="X115" i="11" s="1"/>
  <c r="AG115" i="11" s="1"/>
  <c r="O144" i="11"/>
  <c r="X144" i="11" s="1"/>
  <c r="AG144" i="11" s="1"/>
  <c r="P42" i="11"/>
  <c r="L77" i="11"/>
  <c r="L139" i="11"/>
  <c r="L131" i="11"/>
  <c r="O162" i="11"/>
  <c r="X162" i="11" s="1"/>
  <c r="AG162" i="11" s="1"/>
  <c r="L16" i="11"/>
  <c r="L38" i="11"/>
  <c r="O97" i="11"/>
  <c r="X97" i="11" s="1"/>
  <c r="AG97" i="11" s="1"/>
  <c r="N125" i="11"/>
  <c r="W125" i="11" s="1"/>
  <c r="AF125" i="11" s="1"/>
  <c r="N130" i="11"/>
  <c r="W130" i="11" s="1"/>
  <c r="AF130" i="11" s="1"/>
  <c r="O109" i="11"/>
  <c r="X109" i="11" s="1"/>
  <c r="AG109" i="11" s="1"/>
  <c r="N78" i="11"/>
  <c r="W78" i="11" s="1"/>
  <c r="AF78" i="11" s="1"/>
  <c r="P67" i="11"/>
  <c r="Y67" i="11" s="1"/>
  <c r="AH67" i="11" s="1"/>
  <c r="O140" i="11"/>
  <c r="X140" i="11" s="1"/>
  <c r="AG140" i="11" s="1"/>
  <c r="O76" i="11"/>
  <c r="X76" i="11" s="1"/>
  <c r="AG76" i="11" s="1"/>
  <c r="L89" i="11"/>
  <c r="P33" i="11"/>
  <c r="Y33" i="11" s="1"/>
  <c r="AH33" i="11" s="1"/>
  <c r="L165" i="11"/>
  <c r="P180" i="11"/>
  <c r="Y180" i="11" s="1"/>
  <c r="AH180" i="11" s="1"/>
  <c r="O124" i="11"/>
  <c r="X124" i="11" s="1"/>
  <c r="AG124" i="11" s="1"/>
  <c r="N87" i="11"/>
  <c r="W87" i="11" s="1"/>
  <c r="AF87" i="11" s="1"/>
  <c r="O64" i="11"/>
  <c r="X64" i="11" s="1"/>
  <c r="AG64" i="11" s="1"/>
  <c r="P118" i="11"/>
  <c r="Y118" i="11" s="1"/>
  <c r="AH118" i="11" s="1"/>
  <c r="P31" i="11"/>
  <c r="L149" i="11"/>
  <c r="O120" i="11"/>
  <c r="X120" i="11" s="1"/>
  <c r="AG120" i="11" s="1"/>
  <c r="L119" i="11"/>
  <c r="N131" i="11"/>
  <c r="W131" i="11" s="1"/>
  <c r="AF131" i="11" s="1"/>
  <c r="N49" i="11"/>
  <c r="W49" i="11" s="1"/>
  <c r="AF49" i="11" s="1"/>
  <c r="L132" i="11"/>
  <c r="L92" i="11"/>
  <c r="L101" i="11"/>
  <c r="P116" i="11"/>
  <c r="Y116" i="11" s="1"/>
  <c r="AH116" i="11" s="1"/>
  <c r="N88" i="11"/>
  <c r="W88" i="11" s="1"/>
  <c r="AF88" i="11" s="1"/>
  <c r="L81" i="11"/>
  <c r="O11" i="11"/>
  <c r="L46" i="11"/>
  <c r="L60" i="11"/>
  <c r="L160" i="11"/>
  <c r="L71" i="11"/>
  <c r="N12" i="11"/>
  <c r="W12" i="11" s="1"/>
  <c r="AF12" i="11" s="1"/>
  <c r="O28" i="11"/>
  <c r="X28" i="11" s="1"/>
  <c r="AG28" i="11" s="1"/>
  <c r="O22" i="11"/>
  <c r="O116" i="11"/>
  <c r="X116" i="11" s="1"/>
  <c r="AG116" i="11" s="1"/>
  <c r="P58" i="11"/>
  <c r="Y58" i="11" s="1"/>
  <c r="AH58" i="11" s="1"/>
  <c r="P60" i="11"/>
  <c r="O58" i="11"/>
  <c r="X58" i="11" s="1"/>
  <c r="AG58" i="11" s="1"/>
  <c r="N117" i="11"/>
  <c r="W117" i="11" s="1"/>
  <c r="AF117" i="11" s="1"/>
  <c r="P15" i="11"/>
  <c r="Y15" i="11" s="1"/>
  <c r="AH15" i="11" s="1"/>
  <c r="O14" i="11"/>
  <c r="X14" i="11" s="1"/>
  <c r="AG14" i="11" s="1"/>
  <c r="J701" i="19"/>
  <c r="J702" i="19" s="1"/>
  <c r="J706" i="19" s="1"/>
  <c r="J707" i="19" s="1"/>
  <c r="J711" i="19" s="1"/>
  <c r="J712" i="19" s="1"/>
  <c r="J716" i="19" s="1"/>
  <c r="J717" i="19" s="1"/>
  <c r="J721" i="19" s="1"/>
  <c r="J722" i="19" s="1"/>
  <c r="J726" i="19" s="1"/>
  <c r="J727" i="19" s="1"/>
  <c r="J732" i="19" s="1"/>
  <c r="J733" i="19" s="1"/>
  <c r="J737" i="19" s="1"/>
  <c r="J738" i="19" s="1"/>
  <c r="J742" i="19" s="1"/>
  <c r="J745" i="19" s="1"/>
  <c r="J748" i="19" s="1"/>
  <c r="J750" i="19" s="1"/>
  <c r="J753" i="19" s="1"/>
  <c r="J754" i="19" s="1"/>
  <c r="J758" i="19" s="1"/>
  <c r="J761" i="19" s="1"/>
  <c r="J764" i="19" s="1"/>
  <c r="J767" i="19" s="1"/>
  <c r="J769" i="19" s="1"/>
  <c r="J772" i="19" s="1"/>
  <c r="J775" i="19" s="1"/>
  <c r="J777" i="19" s="1"/>
  <c r="J781" i="19" s="1"/>
  <c r="J785" i="19" s="1"/>
  <c r="J787" i="19" s="1"/>
  <c r="J788" i="19" s="1"/>
  <c r="J793" i="19" s="1"/>
  <c r="J795" i="19" s="1"/>
  <c r="J799" i="19" s="1"/>
  <c r="J801" i="19" s="1"/>
  <c r="J804" i="19" s="1"/>
  <c r="L63" i="11"/>
  <c r="N146" i="11"/>
  <c r="W146" i="11" s="1"/>
  <c r="AF146" i="11" s="1"/>
  <c r="L129" i="11"/>
  <c r="N94" i="11"/>
  <c r="W94" i="11" s="1"/>
  <c r="AF94" i="11" s="1"/>
  <c r="N4" i="11"/>
  <c r="W4" i="11" s="1"/>
  <c r="AF4" i="11" s="1"/>
  <c r="N101" i="11"/>
  <c r="W101" i="11" s="1"/>
  <c r="AF101" i="11" s="1"/>
  <c r="L117" i="11"/>
  <c r="L28" i="11"/>
  <c r="P34" i="11"/>
  <c r="Y34" i="11" s="1"/>
  <c r="AH34" i="11" s="1"/>
  <c r="L22" i="11"/>
  <c r="L96" i="11"/>
  <c r="P79" i="11"/>
  <c r="Y79" i="11" s="1"/>
  <c r="AH79" i="11" s="1"/>
  <c r="O75" i="11"/>
  <c r="X75" i="11" s="1"/>
  <c r="AG75" i="11" s="1"/>
  <c r="O86" i="11"/>
  <c r="X86" i="11" s="1"/>
  <c r="AG86" i="11" s="1"/>
  <c r="N181" i="11"/>
  <c r="W181" i="11" s="1"/>
  <c r="AF181" i="11" s="1"/>
  <c r="L142" i="11"/>
  <c r="O132" i="11"/>
  <c r="X132" i="11" s="1"/>
  <c r="AG132" i="11" s="1"/>
  <c r="L50" i="11"/>
  <c r="L80" i="11"/>
  <c r="N25" i="11"/>
  <c r="O99" i="11"/>
  <c r="X99" i="11" s="1"/>
  <c r="AG99" i="11" s="1"/>
  <c r="O100" i="11"/>
  <c r="X100" i="11" s="1"/>
  <c r="AG100" i="11" s="1"/>
  <c r="L18" i="11"/>
  <c r="P139" i="11"/>
  <c r="Y139" i="11" s="1"/>
  <c r="AH139" i="11" s="1"/>
  <c r="O145" i="11"/>
  <c r="X145" i="11" s="1"/>
  <c r="AG145" i="11" s="1"/>
  <c r="L128" i="11"/>
  <c r="P157" i="11"/>
  <c r="Y157" i="11" s="1"/>
  <c r="AH157" i="11" s="1"/>
  <c r="L72" i="11"/>
  <c r="L95" i="11"/>
  <c r="N104" i="11"/>
  <c r="W104" i="11" s="1"/>
  <c r="AF104" i="11" s="1"/>
  <c r="N154" i="11"/>
  <c r="W154" i="11" s="1"/>
  <c r="AF154" i="11" s="1"/>
  <c r="L124" i="11"/>
  <c r="N141" i="11"/>
  <c r="W141" i="11" s="1"/>
  <c r="AF141" i="11" s="1"/>
  <c r="O127" i="11"/>
  <c r="X127" i="11" s="1"/>
  <c r="AG127" i="11" s="1"/>
  <c r="N54" i="11"/>
  <c r="W54" i="11" s="1"/>
  <c r="AF54" i="11" s="1"/>
  <c r="L102" i="11"/>
  <c r="L90" i="11"/>
  <c r="O53" i="11"/>
  <c r="L134" i="11"/>
  <c r="L65" i="11"/>
  <c r="O5" i="11"/>
  <c r="L140" i="11"/>
  <c r="N98" i="11"/>
  <c r="W98" i="11" s="1"/>
  <c r="AF98" i="11" s="1"/>
  <c r="N43" i="11"/>
  <c r="W43" i="11" s="1"/>
  <c r="AF43" i="11" s="1"/>
  <c r="L11" i="11"/>
  <c r="N158" i="11"/>
  <c r="W158" i="11" s="1"/>
  <c r="AF158" i="11" s="1"/>
  <c r="N180" i="11"/>
  <c r="W180" i="11" s="1"/>
  <c r="AF180" i="11" s="1"/>
  <c r="N133" i="11"/>
  <c r="W133" i="11" s="1"/>
  <c r="AF133" i="11" s="1"/>
  <c r="P26" i="11"/>
  <c r="Y26" i="11" s="1"/>
  <c r="AH26" i="11" s="1"/>
  <c r="P148" i="11"/>
  <c r="Y148" i="11" s="1"/>
  <c r="AH148" i="11" s="1"/>
  <c r="N161" i="11"/>
  <c r="W161" i="11" s="1"/>
  <c r="AF161" i="11" s="1"/>
  <c r="O138" i="11"/>
  <c r="X138" i="11" s="1"/>
  <c r="AG138" i="11" s="1"/>
  <c r="L12" i="11"/>
  <c r="L97" i="11"/>
  <c r="P13" i="11"/>
  <c r="Y13" i="11" s="1"/>
  <c r="AH13" i="11" s="1"/>
  <c r="O95" i="11"/>
  <c r="X95" i="11" s="1"/>
  <c r="AG95" i="11" s="1"/>
  <c r="O57" i="11"/>
  <c r="X57" i="11" s="1"/>
  <c r="AG57" i="11" s="1"/>
  <c r="N14" i="11"/>
  <c r="W14" i="11" s="1"/>
  <c r="AF14" i="11" s="1"/>
  <c r="N19" i="11"/>
  <c r="W19" i="11" s="1"/>
  <c r="AF19" i="11" s="1"/>
  <c r="P170" i="11"/>
  <c r="Y170" i="11" s="1"/>
  <c r="AH170" i="11" s="1"/>
  <c r="P28" i="11"/>
  <c r="Y28" i="11" s="1"/>
  <c r="AH28" i="11" s="1"/>
  <c r="N172" i="11"/>
  <c r="W172" i="11" s="1"/>
  <c r="AF172" i="11" s="1"/>
  <c r="N15" i="11"/>
  <c r="W15" i="11" s="1"/>
  <c r="AF15" i="11" s="1"/>
  <c r="P41" i="11"/>
  <c r="N95" i="11"/>
  <c r="W95" i="11" s="1"/>
  <c r="AF95" i="11" s="1"/>
  <c r="N48" i="11"/>
  <c r="W48" i="11" s="1"/>
  <c r="AF48" i="11" s="1"/>
  <c r="N8" i="11"/>
  <c r="P112" i="11"/>
  <c r="Y112" i="11" s="1"/>
  <c r="AH112" i="11" s="1"/>
  <c r="P49" i="11"/>
  <c r="Y49" i="11" s="1"/>
  <c r="AH49" i="11" s="1"/>
  <c r="L40" i="11"/>
  <c r="O39" i="11"/>
  <c r="X39" i="11" s="1"/>
  <c r="AG39" i="11" s="1"/>
  <c r="P68" i="11"/>
  <c r="Y68" i="11" s="1"/>
  <c r="AH68" i="11" s="1"/>
  <c r="P29" i="11"/>
  <c r="Y29" i="11" s="1"/>
  <c r="AH29" i="11" s="1"/>
  <c r="P25" i="11"/>
  <c r="Y25" i="11" s="1"/>
  <c r="AH25" i="11" s="1"/>
  <c r="N34" i="11"/>
  <c r="W34" i="11" s="1"/>
  <c r="AF34" i="11" s="1"/>
  <c r="O85" i="11"/>
  <c r="X85" i="11" s="1"/>
  <c r="AG85" i="11" s="1"/>
  <c r="L67" i="11"/>
  <c r="O158" i="11"/>
  <c r="X158" i="11" s="1"/>
  <c r="AG158" i="11" s="1"/>
  <c r="N114" i="11"/>
  <c r="W114" i="11" s="1"/>
  <c r="AF114" i="11" s="1"/>
  <c r="O60" i="11"/>
  <c r="X60" i="11" s="1"/>
  <c r="AG60" i="11" s="1"/>
  <c r="O79" i="11"/>
  <c r="X79" i="11" s="1"/>
  <c r="AG79" i="11" s="1"/>
  <c r="N17" i="11"/>
  <c r="W17" i="11" s="1"/>
  <c r="AF17" i="11" s="1"/>
  <c r="P145" i="11"/>
  <c r="Y145" i="11" s="1"/>
  <c r="AH145" i="11" s="1"/>
  <c r="L136" i="11"/>
  <c r="O71" i="11"/>
  <c r="X71" i="11" s="1"/>
  <c r="AG71" i="11" s="1"/>
  <c r="P159" i="11"/>
  <c r="Y159" i="11" s="1"/>
  <c r="AH159" i="11" s="1"/>
  <c r="L48" i="11"/>
  <c r="O163" i="11"/>
  <c r="X163" i="11" s="1"/>
  <c r="AG163" i="11" s="1"/>
  <c r="N176" i="11"/>
  <c r="W176" i="11" s="1"/>
  <c r="AF176" i="11" s="1"/>
  <c r="P64" i="11"/>
  <c r="Y64" i="11" s="1"/>
  <c r="AH64" i="11" s="1"/>
  <c r="O181" i="11"/>
  <c r="X181" i="11" s="1"/>
  <c r="AG181" i="11" s="1"/>
  <c r="P94" i="11"/>
  <c r="Y94" i="11" s="1"/>
  <c r="AH94" i="11" s="1"/>
  <c r="L144" i="11"/>
  <c r="N105" i="11"/>
  <c r="W105" i="11" s="1"/>
  <c r="AF105" i="11" s="1"/>
  <c r="O83" i="11"/>
  <c r="X83" i="11" s="1"/>
  <c r="AG83" i="11" s="1"/>
  <c r="N156" i="11"/>
  <c r="W156" i="11" s="1"/>
  <c r="AF156" i="11" s="1"/>
  <c r="N118" i="11"/>
  <c r="W118" i="11" s="1"/>
  <c r="AF118" i="11" s="1"/>
  <c r="N51" i="11"/>
  <c r="W51" i="11" s="1"/>
  <c r="AF51" i="11" s="1"/>
  <c r="N74" i="11"/>
  <c r="W74" i="11" s="1"/>
  <c r="AF74" i="11" s="1"/>
  <c r="L181" i="11"/>
  <c r="O96" i="11"/>
  <c r="X96" i="11" s="1"/>
  <c r="AG96" i="11" s="1"/>
  <c r="O151" i="11"/>
  <c r="X151" i="11" s="1"/>
  <c r="AG151" i="11" s="1"/>
  <c r="N160" i="11"/>
  <c r="W160" i="11" s="1"/>
  <c r="AF160" i="11" s="1"/>
  <c r="P172" i="11"/>
  <c r="Y172" i="11" s="1"/>
  <c r="AH172" i="11" s="1"/>
  <c r="P128" i="11"/>
  <c r="Y128" i="11" s="1"/>
  <c r="AH128" i="11" s="1"/>
  <c r="P177" i="11"/>
  <c r="Y177" i="11" s="1"/>
  <c r="AH177" i="11" s="1"/>
  <c r="O6" i="11"/>
  <c r="X6" i="11" s="1"/>
  <c r="AG6" i="11" s="1"/>
  <c r="L107" i="11"/>
  <c r="L23" i="11"/>
  <c r="P76" i="11"/>
  <c r="Y76" i="11" s="1"/>
  <c r="AH76" i="11" s="1"/>
  <c r="N171" i="11"/>
  <c r="W171" i="11" s="1"/>
  <c r="AF171" i="11" s="1"/>
  <c r="O91" i="11"/>
  <c r="X91" i="11" s="1"/>
  <c r="AG91" i="11" s="1"/>
  <c r="O50" i="11"/>
  <c r="X50" i="11" s="1"/>
  <c r="AG50" i="11" s="1"/>
  <c r="L176" i="11"/>
  <c r="P10" i="11"/>
  <c r="Y10" i="11" s="1"/>
  <c r="AH10" i="11" s="1"/>
  <c r="N159" i="11"/>
  <c r="W159" i="11" s="1"/>
  <c r="AF159" i="11" s="1"/>
  <c r="P123" i="11"/>
  <c r="Y123" i="11" s="1"/>
  <c r="AH123" i="11" s="1"/>
  <c r="P103" i="11"/>
  <c r="Y103" i="11" s="1"/>
  <c r="AH103" i="11" s="1"/>
  <c r="O149" i="11"/>
  <c r="X149" i="11" s="1"/>
  <c r="AG149" i="11" s="1"/>
  <c r="N99" i="11"/>
  <c r="W99" i="11" s="1"/>
  <c r="AF99" i="11" s="1"/>
  <c r="O37" i="11"/>
  <c r="X37" i="11" s="1"/>
  <c r="AG37" i="11" s="1"/>
  <c r="N122" i="11"/>
  <c r="W122" i="11" s="1"/>
  <c r="AF122" i="11" s="1"/>
  <c r="N116" i="11"/>
  <c r="W116" i="11" s="1"/>
  <c r="AF116" i="11" s="1"/>
  <c r="N111" i="11"/>
  <c r="W111" i="11" s="1"/>
  <c r="AF111" i="11" s="1"/>
  <c r="O62" i="11"/>
  <c r="X62" i="11" s="1"/>
  <c r="AG62" i="11" s="1"/>
  <c r="N126" i="11"/>
  <c r="W126" i="11" s="1"/>
  <c r="AF126" i="11" s="1"/>
  <c r="O35" i="11"/>
  <c r="P57" i="11"/>
  <c r="Y57" i="11" s="1"/>
  <c r="AH57" i="11" s="1"/>
  <c r="O173" i="11"/>
  <c r="X173" i="11" s="1"/>
  <c r="AG173" i="11" s="1"/>
  <c r="O141" i="11"/>
  <c r="X141" i="11" s="1"/>
  <c r="AG141" i="11" s="1"/>
  <c r="L68" i="11"/>
  <c r="L73" i="11"/>
  <c r="O26" i="11"/>
  <c r="P36" i="11"/>
  <c r="O61" i="11"/>
  <c r="X61" i="11" s="1"/>
  <c r="AG61" i="11" s="1"/>
  <c r="L159" i="11"/>
  <c r="L31" i="11"/>
  <c r="N92" i="11"/>
  <c r="W92" i="11" s="1"/>
  <c r="AF92" i="11" s="1"/>
  <c r="O9" i="11"/>
  <c r="X9" i="11" s="1"/>
  <c r="AG9" i="11" s="1"/>
  <c r="P143" i="11"/>
  <c r="Y143" i="11" s="1"/>
  <c r="AH143" i="11" s="1"/>
  <c r="N179" i="11"/>
  <c r="W179" i="11" s="1"/>
  <c r="AF179" i="11" s="1"/>
  <c r="N103" i="11"/>
  <c r="W103" i="11" s="1"/>
  <c r="AF103" i="11" s="1"/>
  <c r="L174" i="11"/>
  <c r="O45" i="11"/>
  <c r="X45" i="11" s="1"/>
  <c r="AG45" i="11" s="1"/>
  <c r="L146" i="11"/>
  <c r="N100" i="11"/>
  <c r="W100" i="11" s="1"/>
  <c r="AF100" i="11" s="1"/>
  <c r="P50" i="11"/>
  <c r="Y50" i="11" s="1"/>
  <c r="AH50" i="11" s="1"/>
  <c r="L122" i="11"/>
  <c r="N58" i="11"/>
  <c r="W58" i="11" s="1"/>
  <c r="AF58" i="11" s="1"/>
  <c r="L151" i="11"/>
  <c r="O63" i="11"/>
  <c r="X63" i="11" s="1"/>
  <c r="AG63" i="11" s="1"/>
  <c r="N137" i="11"/>
  <c r="W137" i="11" s="1"/>
  <c r="AF137" i="11" s="1"/>
  <c r="O40" i="11"/>
  <c r="X40" i="11" s="1"/>
  <c r="AG40" i="11" s="1"/>
  <c r="O114" i="11"/>
  <c r="X114" i="11" s="1"/>
  <c r="AG114" i="11" s="1"/>
  <c r="O170" i="11"/>
  <c r="X170" i="11" s="1"/>
  <c r="AG170" i="11" s="1"/>
  <c r="N41" i="11"/>
  <c r="W41" i="11" s="1"/>
  <c r="AF41" i="11" s="1"/>
  <c r="L85" i="11"/>
  <c r="O161" i="11"/>
  <c r="X161" i="11" s="1"/>
  <c r="AG161" i="11" s="1"/>
  <c r="N52" i="11"/>
  <c r="W52" i="11" s="1"/>
  <c r="AF52" i="11" s="1"/>
  <c r="N37" i="11"/>
  <c r="W37" i="11" s="1"/>
  <c r="AF37" i="11" s="1"/>
  <c r="L172" i="11"/>
  <c r="O165" i="11"/>
  <c r="X165" i="11" s="1"/>
  <c r="AG165" i="11" s="1"/>
  <c r="L177" i="11"/>
  <c r="L99" i="11"/>
  <c r="O25" i="11"/>
  <c r="X25" i="11" s="1"/>
  <c r="AG25" i="11" s="1"/>
  <c r="N39" i="11"/>
  <c r="W39" i="11" s="1"/>
  <c r="AF39" i="11" s="1"/>
  <c r="O117" i="11"/>
  <c r="X117" i="11" s="1"/>
  <c r="AG117" i="11" s="1"/>
  <c r="L126" i="11"/>
  <c r="N61" i="11"/>
  <c r="W61" i="11" s="1"/>
  <c r="AF61" i="11" s="1"/>
  <c r="L54" i="11"/>
  <c r="N83" i="11"/>
  <c r="W83" i="11" s="1"/>
  <c r="AF83" i="11" s="1"/>
  <c r="O55" i="11"/>
  <c r="X55" i="11" s="1"/>
  <c r="AG55" i="11" s="1"/>
  <c r="O49" i="11"/>
  <c r="X49" i="11" s="1"/>
  <c r="AG49" i="11" s="1"/>
  <c r="N77" i="11"/>
  <c r="W77" i="11" s="1"/>
  <c r="AF77" i="11" s="1"/>
  <c r="N136" i="11"/>
  <c r="W136" i="11" s="1"/>
  <c r="AF136" i="11" s="1"/>
  <c r="P74" i="11"/>
  <c r="Y74" i="11" s="1"/>
  <c r="AH74" i="11" s="1"/>
  <c r="P117" i="11"/>
  <c r="Y117" i="11" s="1"/>
  <c r="AH117" i="11" s="1"/>
  <c r="L147" i="11"/>
  <c r="N155" i="11"/>
  <c r="W155" i="11" s="1"/>
  <c r="AF155" i="11" s="1"/>
  <c r="L163" i="11"/>
  <c r="O160" i="11"/>
  <c r="X160" i="11" s="1"/>
  <c r="AG160" i="11" s="1"/>
  <c r="P4" i="11"/>
  <c r="P158" i="11"/>
  <c r="Y158" i="11" s="1"/>
  <c r="AH158" i="11" s="1"/>
  <c r="O68" i="11"/>
  <c r="X68" i="11" s="1"/>
  <c r="AG68" i="11" s="1"/>
  <c r="P115" i="11"/>
  <c r="Y115" i="11" s="1"/>
  <c r="AH115" i="11" s="1"/>
  <c r="N148" i="11"/>
  <c r="W148" i="11" s="1"/>
  <c r="AF148" i="11" s="1"/>
  <c r="L103" i="11"/>
  <c r="O128" i="11"/>
  <c r="X128" i="11" s="1"/>
  <c r="AG128" i="11" s="1"/>
  <c r="O130" i="11"/>
  <c r="X130" i="11" s="1"/>
  <c r="AG130" i="11" s="1"/>
  <c r="N140" i="11"/>
  <c r="W140" i="11" s="1"/>
  <c r="AF140" i="11" s="1"/>
  <c r="P113" i="11"/>
  <c r="Y113" i="11" s="1"/>
  <c r="AH113" i="11" s="1"/>
  <c r="O178" i="11"/>
  <c r="X178" i="11" s="1"/>
  <c r="AG178" i="11" s="1"/>
  <c r="P23" i="11"/>
  <c r="N173" i="11"/>
  <c r="W173" i="11" s="1"/>
  <c r="AF173" i="11" s="1"/>
  <c r="P45" i="11"/>
  <c r="Y45" i="11" s="1"/>
  <c r="AH45" i="11" s="1"/>
  <c r="P164" i="11"/>
  <c r="Y164" i="11" s="1"/>
  <c r="AH164" i="11" s="1"/>
  <c r="P90" i="11"/>
  <c r="Y90" i="11" s="1"/>
  <c r="AH90" i="11" s="1"/>
  <c r="P46" i="11"/>
  <c r="Y46" i="11" s="1"/>
  <c r="AH46" i="11" s="1"/>
  <c r="L64" i="11"/>
  <c r="N50" i="11"/>
  <c r="W50" i="11" s="1"/>
  <c r="AF50" i="11" s="1"/>
  <c r="P181" i="11"/>
  <c r="Y181" i="11" s="1"/>
  <c r="AH181" i="11" s="1"/>
  <c r="O67" i="11"/>
  <c r="X67" i="11" s="1"/>
  <c r="AG67" i="11" s="1"/>
  <c r="O8" i="11"/>
  <c r="O56" i="11"/>
  <c r="X56" i="11" s="1"/>
  <c r="AG56" i="11" s="1"/>
  <c r="P173" i="11"/>
  <c r="Y173" i="11" s="1"/>
  <c r="AH173" i="11" s="1"/>
  <c r="P146" i="11"/>
  <c r="Y146" i="11" s="1"/>
  <c r="AH146" i="11" s="1"/>
  <c r="P17" i="11"/>
  <c r="P124" i="11"/>
  <c r="Y124" i="11" s="1"/>
  <c r="AH124" i="11" s="1"/>
  <c r="N157" i="11"/>
  <c r="W157" i="11" s="1"/>
  <c r="AF157" i="11" s="1"/>
  <c r="P102" i="11"/>
  <c r="Y102" i="11" s="1"/>
  <c r="AH102" i="11" s="1"/>
  <c r="P35" i="11"/>
  <c r="Y35" i="11" s="1"/>
  <c r="AH35" i="11" s="1"/>
  <c r="O78" i="11"/>
  <c r="X78" i="11" s="1"/>
  <c r="AG78" i="11" s="1"/>
  <c r="L110" i="11"/>
  <c r="O104" i="11"/>
  <c r="X104" i="11" s="1"/>
  <c r="AG104" i="11" s="1"/>
  <c r="O34" i="11"/>
  <c r="X34" i="11" s="1"/>
  <c r="AG34" i="11" s="1"/>
  <c r="P169" i="11"/>
  <c r="Y169" i="11" s="1"/>
  <c r="AH169" i="11" s="1"/>
  <c r="L21" i="11"/>
  <c r="P165" i="11"/>
  <c r="Y165" i="11" s="1"/>
  <c r="AH165" i="11" s="1"/>
  <c r="P163" i="11"/>
  <c r="Y163" i="11" s="1"/>
  <c r="AH163" i="11" s="1"/>
  <c r="P183" i="11"/>
  <c r="Y183" i="11" s="1"/>
  <c r="AH183" i="11" s="1"/>
  <c r="N27" i="11"/>
  <c r="W27" i="11" s="1"/>
  <c r="AF27" i="11" s="1"/>
  <c r="O44" i="11"/>
  <c r="X44" i="11" s="1"/>
  <c r="AG44" i="11" s="1"/>
  <c r="N168" i="11"/>
  <c r="W168" i="11" s="1"/>
  <c r="AF168" i="11" s="1"/>
  <c r="L53" i="11"/>
  <c r="O21" i="11"/>
  <c r="X21" i="11" s="1"/>
  <c r="AG21" i="11" s="1"/>
  <c r="L25" i="11"/>
  <c r="N167" i="11"/>
  <c r="W167" i="11" s="1"/>
  <c r="AF167" i="11" s="1"/>
  <c r="P69" i="11"/>
  <c r="Y69" i="11" s="1"/>
  <c r="AH69" i="11" s="1"/>
  <c r="P52" i="11"/>
  <c r="Y52" i="11" s="1"/>
  <c r="AH52" i="11" s="1"/>
  <c r="P72" i="11"/>
  <c r="Y72" i="11" s="1"/>
  <c r="AH72" i="11" s="1"/>
  <c r="N36" i="11"/>
  <c r="W36" i="11" s="1"/>
  <c r="AF36" i="11" s="1"/>
  <c r="P97" i="11"/>
  <c r="Y97" i="11" s="1"/>
  <c r="AH97" i="11" s="1"/>
  <c r="P39" i="11"/>
  <c r="Y39" i="11" s="1"/>
  <c r="AH39" i="11" s="1"/>
  <c r="P182" i="11"/>
  <c r="Y182" i="11" s="1"/>
  <c r="AH182" i="11" s="1"/>
  <c r="N163" i="11"/>
  <c r="W163" i="11" s="1"/>
  <c r="AF163" i="11" s="1"/>
  <c r="N164" i="11"/>
  <c r="W164" i="11" s="1"/>
  <c r="AF164" i="11" s="1"/>
  <c r="P81" i="11"/>
  <c r="Y81" i="11" s="1"/>
  <c r="AH81" i="11" s="1"/>
  <c r="L169" i="11"/>
  <c r="L47" i="11"/>
  <c r="O167" i="11"/>
  <c r="X167" i="11" s="1"/>
  <c r="AG167" i="11" s="1"/>
  <c r="P5" i="11"/>
  <c r="Y5" i="11" s="1"/>
  <c r="AH5" i="11" s="1"/>
  <c r="O136" i="11"/>
  <c r="X136" i="11" s="1"/>
  <c r="AG136" i="11" s="1"/>
  <c r="L133" i="11"/>
  <c r="N63" i="11"/>
  <c r="W63" i="11" s="1"/>
  <c r="AF63" i="11" s="1"/>
  <c r="L152" i="11"/>
  <c r="P108" i="11"/>
  <c r="Y108" i="11" s="1"/>
  <c r="AH108" i="11" s="1"/>
  <c r="N30" i="11"/>
  <c r="W30" i="11" s="1"/>
  <c r="AF30" i="11" s="1"/>
  <c r="L8" i="11"/>
  <c r="O33" i="11"/>
  <c r="X33" i="11" s="1"/>
  <c r="AG33" i="11" s="1"/>
  <c r="P150" i="11"/>
  <c r="Y150" i="11" s="1"/>
  <c r="AH150" i="11" s="1"/>
  <c r="O118" i="11"/>
  <c r="X118" i="11" s="1"/>
  <c r="AG118" i="11" s="1"/>
  <c r="L141" i="11"/>
  <c r="L106" i="11"/>
  <c r="L113" i="11"/>
  <c r="L83" i="11"/>
  <c r="N23" i="11"/>
  <c r="O31" i="11"/>
  <c r="P65" i="11"/>
  <c r="Y65" i="11" s="1"/>
  <c r="AH65" i="11" s="1"/>
  <c r="L44" i="11"/>
  <c r="N178" i="11"/>
  <c r="W178" i="11" s="1"/>
  <c r="AF178" i="11" s="1"/>
  <c r="P99" i="11"/>
  <c r="Y99" i="11" s="1"/>
  <c r="AH99" i="11" s="1"/>
  <c r="N152" i="11"/>
  <c r="W152" i="11" s="1"/>
  <c r="AF152" i="11" s="1"/>
  <c r="P105" i="11"/>
  <c r="Y105" i="11" s="1"/>
  <c r="AH105" i="11" s="1"/>
  <c r="N112" i="11"/>
  <c r="W112" i="11" s="1"/>
  <c r="AF112" i="11" s="1"/>
  <c r="L98" i="11"/>
  <c r="O122" i="11"/>
  <c r="X122" i="11" s="1"/>
  <c r="AG122" i="11" s="1"/>
  <c r="N9" i="11"/>
  <c r="W9" i="11" s="1"/>
  <c r="AF9" i="11" s="1"/>
  <c r="P144" i="11"/>
  <c r="Y144" i="11" s="1"/>
  <c r="AH144" i="11" s="1"/>
  <c r="N24" i="11"/>
  <c r="W24" i="11" s="1"/>
  <c r="AF24" i="11" s="1"/>
  <c r="N10" i="11"/>
  <c r="W10" i="11" s="1"/>
  <c r="AF10" i="11" s="1"/>
  <c r="L115" i="11"/>
  <c r="L180" i="11"/>
  <c r="O24" i="11"/>
  <c r="X24" i="11" s="1"/>
  <c r="AG24" i="11" s="1"/>
  <c r="N70" i="11"/>
  <c r="W70" i="11" s="1"/>
  <c r="AF70" i="11" s="1"/>
  <c r="N69" i="11"/>
  <c r="W69" i="11" s="1"/>
  <c r="AF69" i="11" s="1"/>
  <c r="P48" i="11"/>
  <c r="O177" i="11"/>
  <c r="X177" i="11" s="1"/>
  <c r="AG177" i="11" s="1"/>
  <c r="P70" i="11"/>
  <c r="Y70" i="11" s="1"/>
  <c r="AH70" i="11" s="1"/>
  <c r="P125" i="11"/>
  <c r="Y125" i="11" s="1"/>
  <c r="AH125" i="11" s="1"/>
  <c r="N56" i="11"/>
  <c r="W56" i="11" s="1"/>
  <c r="AF56" i="11" s="1"/>
  <c r="O20" i="11"/>
  <c r="N35" i="11"/>
  <c r="W35" i="11" s="1"/>
  <c r="AF35" i="11" s="1"/>
  <c r="N26" i="11"/>
  <c r="W26" i="11" s="1"/>
  <c r="AF26" i="11" s="1"/>
  <c r="N44" i="11"/>
  <c r="W44" i="11" s="1"/>
  <c r="AF44" i="11" s="1"/>
  <c r="L170" i="11"/>
  <c r="N7" i="11"/>
  <c r="W7" i="11" s="1"/>
  <c r="AF7" i="11" s="1"/>
  <c r="O47" i="11"/>
  <c r="X47" i="11" s="1"/>
  <c r="AG47" i="11" s="1"/>
  <c r="O157" i="11"/>
  <c r="X157" i="11" s="1"/>
  <c r="AG157" i="11" s="1"/>
  <c r="N45" i="11"/>
  <c r="W45" i="11" s="1"/>
  <c r="AF45" i="11" s="1"/>
  <c r="L33" i="11"/>
  <c r="O164" i="11"/>
  <c r="X164" i="11" s="1"/>
  <c r="AG164" i="11" s="1"/>
  <c r="O171" i="11"/>
  <c r="X171" i="11" s="1"/>
  <c r="AG171" i="11" s="1"/>
  <c r="O148" i="11"/>
  <c r="X148" i="11" s="1"/>
  <c r="AG148" i="11" s="1"/>
  <c r="N57" i="11"/>
  <c r="W57" i="11" s="1"/>
  <c r="AF57" i="11" s="1"/>
  <c r="O182" i="11"/>
  <c r="X182" i="11" s="1"/>
  <c r="AG182" i="11" s="1"/>
  <c r="O41" i="11"/>
  <c r="X41" i="11" s="1"/>
  <c r="AG41" i="11" s="1"/>
  <c r="P63" i="11"/>
  <c r="Y63" i="11" s="1"/>
  <c r="AH63" i="11" s="1"/>
  <c r="P73" i="11"/>
  <c r="Y73" i="11" s="1"/>
  <c r="AH73" i="11" s="1"/>
  <c r="P127" i="11"/>
  <c r="Y127" i="11" s="1"/>
  <c r="AH127" i="11" s="1"/>
  <c r="L182" i="11"/>
  <c r="P140" i="11"/>
  <c r="Y140" i="11" s="1"/>
  <c r="AH140" i="11" s="1"/>
  <c r="P119" i="11"/>
  <c r="Y119" i="11" s="1"/>
  <c r="AH119" i="11" s="1"/>
  <c r="L183" i="11"/>
  <c r="P126" i="11"/>
  <c r="Y126" i="11" s="1"/>
  <c r="AH126" i="11" s="1"/>
  <c r="P133" i="11"/>
  <c r="Y133" i="11" s="1"/>
  <c r="AH133" i="11" s="1"/>
  <c r="O159" i="11"/>
  <c r="X159" i="11" s="1"/>
  <c r="AG159" i="11" s="1"/>
  <c r="P161" i="11"/>
  <c r="Y161" i="11" s="1"/>
  <c r="AH161" i="11" s="1"/>
  <c r="P9" i="11"/>
  <c r="Y9" i="11" s="1"/>
  <c r="AH9" i="11" s="1"/>
  <c r="P104" i="11"/>
  <c r="Y104" i="11" s="1"/>
  <c r="AH104" i="11" s="1"/>
  <c r="L4" i="11"/>
  <c r="N89" i="11"/>
  <c r="W89" i="11" s="1"/>
  <c r="AF89" i="11" s="1"/>
  <c r="L61" i="11"/>
  <c r="O87" i="11"/>
  <c r="X87" i="11" s="1"/>
  <c r="AG87" i="11" s="1"/>
  <c r="L27" i="11"/>
  <c r="O17" i="11"/>
  <c r="X17" i="11" s="1"/>
  <c r="AG17" i="11" s="1"/>
  <c r="P141" i="11"/>
  <c r="Y141" i="11" s="1"/>
  <c r="AH141" i="11" s="1"/>
  <c r="L164" i="11"/>
  <c r="P121" i="11"/>
  <c r="Y121" i="11" s="1"/>
  <c r="AH121" i="11" s="1"/>
  <c r="L162" i="11"/>
  <c r="P21" i="11"/>
  <c r="Y21" i="11" s="1"/>
  <c r="AH21" i="11" s="1"/>
  <c r="P40" i="11"/>
  <c r="Y40" i="11" s="1"/>
  <c r="AH40" i="11" s="1"/>
  <c r="P136" i="11"/>
  <c r="Y136" i="11" s="1"/>
  <c r="AH136" i="11" s="1"/>
  <c r="P56" i="11"/>
  <c r="Y56" i="11" s="1"/>
  <c r="AH56" i="11" s="1"/>
  <c r="P92" i="11"/>
  <c r="Y92" i="11" s="1"/>
  <c r="AH92" i="11" s="1"/>
  <c r="N107" i="11"/>
  <c r="W107" i="11" s="1"/>
  <c r="AF107" i="11" s="1"/>
  <c r="N20" i="11"/>
  <c r="W20" i="11" s="1"/>
  <c r="AF20" i="11" s="1"/>
  <c r="O32" i="11"/>
  <c r="X32" i="11" s="1"/>
  <c r="AG32" i="11" s="1"/>
  <c r="P18" i="11"/>
  <c r="N71" i="11"/>
  <c r="W71" i="11" s="1"/>
  <c r="AF71" i="11" s="1"/>
  <c r="O93" i="11"/>
  <c r="X93" i="11" s="1"/>
  <c r="AG93" i="11" s="1"/>
  <c r="L32" i="11"/>
  <c r="O46" i="11"/>
  <c r="X46" i="11" s="1"/>
  <c r="AG46" i="11" s="1"/>
  <c r="P44" i="11"/>
  <c r="Y44" i="11" s="1"/>
  <c r="AH44" i="11" s="1"/>
  <c r="N128" i="11"/>
  <c r="W128" i="11" s="1"/>
  <c r="AF128" i="11" s="1"/>
  <c r="O121" i="11"/>
  <c r="X121" i="11" s="1"/>
  <c r="AG121" i="11" s="1"/>
  <c r="O126" i="11"/>
  <c r="X126" i="11" s="1"/>
  <c r="AG126" i="11" s="1"/>
  <c r="O107" i="11"/>
  <c r="X107" i="11" s="1"/>
  <c r="AG107" i="11" s="1"/>
  <c r="N80" i="11"/>
  <c r="W80" i="11" s="1"/>
  <c r="AF80" i="11" s="1"/>
  <c r="O150" i="11"/>
  <c r="X150" i="11" s="1"/>
  <c r="AG150" i="11" s="1"/>
  <c r="P160" i="11"/>
  <c r="Y160" i="11" s="1"/>
  <c r="AH160" i="11" s="1"/>
  <c r="N166" i="11"/>
  <c r="W166" i="11" s="1"/>
  <c r="AF166" i="11" s="1"/>
  <c r="P155" i="11"/>
  <c r="Y155" i="11" s="1"/>
  <c r="AH155" i="11" s="1"/>
  <c r="N169" i="11"/>
  <c r="W169" i="11" s="1"/>
  <c r="AF169" i="11" s="1"/>
  <c r="P37" i="11"/>
  <c r="Y37" i="11" s="1"/>
  <c r="AH37" i="11" s="1"/>
  <c r="P168" i="11"/>
  <c r="Y168" i="11" s="1"/>
  <c r="AH168" i="11" s="1"/>
  <c r="O183" i="11"/>
  <c r="X183" i="11" s="1"/>
  <c r="AG183" i="11" s="1"/>
  <c r="P6" i="11"/>
  <c r="P88" i="11"/>
  <c r="Y88" i="11" s="1"/>
  <c r="AH88" i="11" s="1"/>
  <c r="O154" i="11"/>
  <c r="X154" i="11" s="1"/>
  <c r="AG154" i="11" s="1"/>
  <c r="P96" i="11"/>
  <c r="Y96" i="11" s="1"/>
  <c r="AH96" i="11" s="1"/>
  <c r="P134" i="11"/>
  <c r="Y134" i="11" s="1"/>
  <c r="AH134" i="11" s="1"/>
  <c r="P114" i="11"/>
  <c r="Y114" i="11" s="1"/>
  <c r="AH114" i="11" s="1"/>
  <c r="P89" i="11"/>
  <c r="Y89" i="11" s="1"/>
  <c r="AH89" i="11" s="1"/>
  <c r="P83" i="11"/>
  <c r="Y83" i="11" s="1"/>
  <c r="AH83" i="11" s="1"/>
  <c r="P8" i="11"/>
  <c r="Y8" i="11" s="1"/>
  <c r="AH8" i="11" s="1"/>
  <c r="P138" i="11"/>
  <c r="Y138" i="11" s="1"/>
  <c r="AH138" i="11" s="1"/>
  <c r="P107" i="11"/>
  <c r="Y107" i="11" s="1"/>
  <c r="AH107" i="11" s="1"/>
  <c r="P32" i="11"/>
  <c r="Y32" i="11" s="1"/>
  <c r="AH32" i="11" s="1"/>
  <c r="P75" i="11"/>
  <c r="Y75" i="11" s="1"/>
  <c r="AH75" i="11" s="1"/>
  <c r="P24" i="11"/>
  <c r="Y24" i="11" s="1"/>
  <c r="AH24" i="11" s="1"/>
  <c r="P30" i="11"/>
  <c r="Y30" i="11" s="1"/>
  <c r="AH30" i="11" s="1"/>
  <c r="P149" i="11"/>
  <c r="Y149" i="11" s="1"/>
  <c r="AH149" i="11" s="1"/>
  <c r="P137" i="11"/>
  <c r="Y137" i="11" s="1"/>
  <c r="AH137" i="11" s="1"/>
  <c r="P20" i="11"/>
  <c r="P80" i="11"/>
  <c r="Y80" i="11" s="1"/>
  <c r="AH80" i="11" s="1"/>
  <c r="O166" i="11"/>
  <c r="X166" i="11" s="1"/>
  <c r="AG166" i="11" s="1"/>
  <c r="O169" i="11"/>
  <c r="X169" i="11" s="1"/>
  <c r="AG169" i="11" s="1"/>
  <c r="L167" i="11"/>
  <c r="N28" i="11"/>
  <c r="N62" i="11"/>
  <c r="W62" i="11" s="1"/>
  <c r="AF62" i="11" s="1"/>
  <c r="P142" i="11"/>
  <c r="Y142" i="11" s="1"/>
  <c r="AH142" i="11" s="1"/>
  <c r="N59" i="11"/>
  <c r="W59" i="11" s="1"/>
  <c r="AF59" i="11" s="1"/>
  <c r="O43" i="11"/>
  <c r="X43" i="11" s="1"/>
  <c r="AG43" i="11" s="1"/>
  <c r="O74" i="11"/>
  <c r="X74" i="11" s="1"/>
  <c r="AG74" i="11" s="1"/>
  <c r="P19" i="11"/>
  <c r="P98" i="11"/>
  <c r="Y98" i="11" s="1"/>
  <c r="AH98" i="11" s="1"/>
  <c r="P54" i="11"/>
  <c r="Y54" i="11" s="1"/>
  <c r="AH54" i="11" s="1"/>
  <c r="O123" i="11"/>
  <c r="X123" i="11" s="1"/>
  <c r="AG123" i="11" s="1"/>
  <c r="L87" i="11"/>
  <c r="N68" i="11"/>
  <c r="W68" i="11" s="1"/>
  <c r="AF68" i="11" s="1"/>
  <c r="L123" i="11"/>
  <c r="O77" i="11"/>
  <c r="X77" i="11" s="1"/>
  <c r="AG77" i="11" s="1"/>
  <c r="O80" i="11"/>
  <c r="X80" i="11" s="1"/>
  <c r="AG80" i="11" s="1"/>
  <c r="L42" i="11"/>
  <c r="O13" i="11"/>
  <c r="P78" i="11"/>
  <c r="Y78" i="11" s="1"/>
  <c r="AH78" i="11" s="1"/>
  <c r="L154" i="11"/>
  <c r="P77" i="11"/>
  <c r="Y77" i="11" s="1"/>
  <c r="AH77" i="11" s="1"/>
  <c r="P11" i="11"/>
  <c r="Y11" i="11" s="1"/>
  <c r="AH11" i="11" s="1"/>
  <c r="L171" i="11"/>
  <c r="P101" i="11"/>
  <c r="Y101" i="11" s="1"/>
  <c r="AH101" i="11" s="1"/>
  <c r="P82" i="11"/>
  <c r="Y82" i="11" s="1"/>
  <c r="AH82" i="11" s="1"/>
  <c r="P51" i="11"/>
  <c r="Y51" i="11" s="1"/>
  <c r="AH51" i="11" s="1"/>
  <c r="L178" i="11"/>
  <c r="N81" i="11"/>
  <c r="W81" i="11" s="1"/>
  <c r="AF81" i="11" s="1"/>
  <c r="O156" i="11"/>
  <c r="X156" i="11" s="1"/>
  <c r="AG156" i="11" s="1"/>
  <c r="N175" i="11"/>
  <c r="W175" i="11" s="1"/>
  <c r="AF175" i="11" s="1"/>
  <c r="L155" i="11"/>
  <c r="O155" i="11"/>
  <c r="X155" i="11" s="1"/>
  <c r="AG155" i="11" s="1"/>
  <c r="O175" i="11"/>
  <c r="X175" i="11" s="1"/>
  <c r="AG175" i="11" s="1"/>
  <c r="L158" i="11"/>
  <c r="P106" i="11"/>
  <c r="Y106" i="11" s="1"/>
  <c r="AH106" i="11" s="1"/>
  <c r="P154" i="11"/>
  <c r="Y154" i="11" s="1"/>
  <c r="AH154" i="11" s="1"/>
  <c r="P130" i="11"/>
  <c r="Y130" i="11" s="1"/>
  <c r="AH130" i="11" s="1"/>
  <c r="P12" i="11"/>
  <c r="Y12" i="11" s="1"/>
  <c r="AH12" i="11" s="1"/>
  <c r="P85" i="11"/>
  <c r="Y85" i="11" s="1"/>
  <c r="AH85" i="11" s="1"/>
  <c r="O153" i="11"/>
  <c r="X153" i="11" s="1"/>
  <c r="AG153" i="11" s="1"/>
  <c r="P120" i="11"/>
  <c r="Y120" i="11" s="1"/>
  <c r="AH120" i="11" s="1"/>
  <c r="P47" i="11"/>
  <c r="Y47" i="11" s="1"/>
  <c r="AH47" i="11" s="1"/>
  <c r="O176" i="11"/>
  <c r="X176" i="11" s="1"/>
  <c r="AG176" i="11" s="1"/>
  <c r="P66" i="11"/>
  <c r="Y66" i="11" s="1"/>
  <c r="AH66" i="11" s="1"/>
  <c r="P87" i="11"/>
  <c r="Y87" i="11" s="1"/>
  <c r="AH87" i="11" s="1"/>
  <c r="N38" i="11"/>
  <c r="W38" i="11" s="1"/>
  <c r="AF38" i="11" s="1"/>
  <c r="P171" i="11"/>
  <c r="Y171" i="11" s="1"/>
  <c r="AH171" i="11" s="1"/>
  <c r="N73" i="11"/>
  <c r="W73" i="11" s="1"/>
  <c r="AF73" i="11" s="1"/>
  <c r="O73" i="11"/>
  <c r="X73" i="11" s="1"/>
  <c r="AG73" i="11" s="1"/>
  <c r="N135" i="11"/>
  <c r="W135" i="11" s="1"/>
  <c r="AF135" i="11" s="1"/>
  <c r="L62" i="11"/>
  <c r="N86" i="11"/>
  <c r="W86" i="11" s="1"/>
  <c r="AF86" i="11" s="1"/>
  <c r="N170" i="11"/>
  <c r="W170" i="11" s="1"/>
  <c r="AF170" i="11" s="1"/>
  <c r="P176" i="11"/>
  <c r="Y176" i="11" s="1"/>
  <c r="AH176" i="11" s="1"/>
  <c r="P109" i="11"/>
  <c r="Y109" i="11" s="1"/>
  <c r="AH109" i="11" s="1"/>
  <c r="N174" i="11"/>
  <c r="W174" i="11" s="1"/>
  <c r="AF174" i="11" s="1"/>
  <c r="O54" i="11"/>
  <c r="X54" i="11" s="1"/>
  <c r="AG54" i="11" s="1"/>
  <c r="P91" i="11"/>
  <c r="Y91" i="11" s="1"/>
  <c r="AH91" i="11" s="1"/>
  <c r="P43" i="11"/>
  <c r="Y43" i="11" s="1"/>
  <c r="AH43" i="11" s="1"/>
  <c r="P151" i="11"/>
  <c r="Y151" i="11" s="1"/>
  <c r="AH151" i="11" s="1"/>
  <c r="J743" i="19"/>
  <c r="J759" i="19" s="1"/>
  <c r="J763" i="19" s="1"/>
  <c r="J768" i="19" s="1"/>
  <c r="J773" i="19" s="1"/>
  <c r="J774" i="19" s="1"/>
  <c r="J779" i="19" s="1"/>
  <c r="J780" i="19" s="1"/>
  <c r="J782" i="19" s="1"/>
  <c r="J786" i="19" s="1"/>
  <c r="J790" i="19" s="1"/>
  <c r="J792" i="19" s="1"/>
  <c r="J797" i="19" s="1"/>
  <c r="J798" i="19" s="1"/>
  <c r="J803" i="19" s="1"/>
  <c r="F770" i="19"/>
  <c r="L770" i="19"/>
  <c r="F784" i="19"/>
  <c r="L784" i="19"/>
  <c r="F774" i="19"/>
  <c r="F700" i="19"/>
  <c r="F796" i="19"/>
  <c r="L796" i="19"/>
  <c r="F704" i="19"/>
  <c r="L704" i="19"/>
  <c r="F798" i="19"/>
  <c r="F802" i="19"/>
  <c r="L802" i="19"/>
  <c r="F786" i="19"/>
  <c r="F698" i="19"/>
  <c r="L698" i="19"/>
  <c r="F794" i="19"/>
  <c r="L794" i="19"/>
  <c r="F788" i="19"/>
  <c r="L788" i="19"/>
  <c r="F778" i="19"/>
  <c r="L778" i="19"/>
  <c r="F772" i="19"/>
  <c r="L772" i="19"/>
  <c r="F766" i="19"/>
  <c r="L766" i="19"/>
  <c r="F804" i="19"/>
  <c r="F780" i="19"/>
  <c r="F762" i="19"/>
  <c r="L762" i="19"/>
  <c r="F758" i="19"/>
  <c r="F754" i="19"/>
  <c r="L754" i="19"/>
  <c r="F750" i="19"/>
  <c r="L750" i="19"/>
  <c r="F746" i="19"/>
  <c r="L746" i="19"/>
  <c r="F742" i="19"/>
  <c r="F738" i="19"/>
  <c r="L738" i="19"/>
  <c r="F734" i="19"/>
  <c r="L734" i="19"/>
  <c r="F730" i="19"/>
  <c r="K730" i="19"/>
  <c r="L730" i="19" s="1"/>
  <c r="F726" i="19"/>
  <c r="F722" i="19"/>
  <c r="L722" i="19"/>
  <c r="F718" i="19"/>
  <c r="L718" i="19"/>
  <c r="F714" i="19"/>
  <c r="L714" i="19"/>
  <c r="F710" i="19"/>
  <c r="F706" i="19"/>
  <c r="F790" i="19"/>
  <c r="L790" i="19"/>
  <c r="F800" i="19"/>
  <c r="L800" i="19"/>
  <c r="F776" i="19"/>
  <c r="L776" i="19"/>
  <c r="F702" i="19"/>
  <c r="L702" i="19"/>
  <c r="F782" i="19"/>
  <c r="L782" i="19"/>
  <c r="F768" i="19"/>
  <c r="F792" i="19"/>
  <c r="F764" i="19"/>
  <c r="F760" i="19"/>
  <c r="L760" i="19"/>
  <c r="F756" i="19"/>
  <c r="L756" i="19"/>
  <c r="F752" i="19"/>
  <c r="F748" i="19"/>
  <c r="F744" i="19"/>
  <c r="L744" i="19"/>
  <c r="F740" i="19"/>
  <c r="L740" i="19"/>
  <c r="F736" i="19"/>
  <c r="F732" i="19"/>
  <c r="F728" i="19"/>
  <c r="L728" i="19"/>
  <c r="F724" i="19"/>
  <c r="L724" i="19"/>
  <c r="F720" i="19"/>
  <c r="F716" i="19"/>
  <c r="F712" i="19"/>
  <c r="L712" i="19"/>
  <c r="F708" i="19"/>
  <c r="L708" i="19"/>
  <c r="F803" i="19"/>
  <c r="F801" i="19"/>
  <c r="L801" i="19"/>
  <c r="F799" i="19"/>
  <c r="F797" i="19"/>
  <c r="L797" i="19"/>
  <c r="F795" i="19"/>
  <c r="L795" i="19"/>
  <c r="F793" i="19"/>
  <c r="F791" i="19"/>
  <c r="L791" i="19"/>
  <c r="F789" i="19"/>
  <c r="L789" i="19"/>
  <c r="F787" i="19"/>
  <c r="F785" i="19"/>
  <c r="L785" i="19"/>
  <c r="F783" i="19"/>
  <c r="L783" i="19"/>
  <c r="F781" i="19"/>
  <c r="F779" i="19"/>
  <c r="L779" i="19"/>
  <c r="F777" i="19"/>
  <c r="L777" i="19"/>
  <c r="F775" i="19"/>
  <c r="F773" i="19"/>
  <c r="L773" i="19"/>
  <c r="F771" i="19"/>
  <c r="L771" i="19"/>
  <c r="F769" i="19"/>
  <c r="F767" i="19"/>
  <c r="L767" i="19"/>
  <c r="F765" i="19"/>
  <c r="L765" i="19"/>
  <c r="F763" i="19"/>
  <c r="F761" i="19"/>
  <c r="L761" i="19"/>
  <c r="F759" i="19"/>
  <c r="F757" i="19"/>
  <c r="F755" i="19"/>
  <c r="L755" i="19"/>
  <c r="F753" i="19"/>
  <c r="F751" i="19"/>
  <c r="L751" i="19"/>
  <c r="F749" i="19"/>
  <c r="L749" i="19"/>
  <c r="F747" i="19"/>
  <c r="F745" i="19"/>
  <c r="L745" i="19"/>
  <c r="F743" i="19"/>
  <c r="L743" i="19"/>
  <c r="F741" i="19"/>
  <c r="F739" i="19"/>
  <c r="L739" i="19"/>
  <c r="F737" i="19"/>
  <c r="F735" i="19"/>
  <c r="L735" i="19"/>
  <c r="F733" i="19"/>
  <c r="L733" i="19"/>
  <c r="F731" i="19"/>
  <c r="F729" i="19"/>
  <c r="L729" i="19"/>
  <c r="F727" i="19"/>
  <c r="L727" i="19"/>
  <c r="F725" i="19"/>
  <c r="F723" i="19"/>
  <c r="L723" i="19"/>
  <c r="F721" i="19"/>
  <c r="F719" i="19"/>
  <c r="L719" i="19"/>
  <c r="F717" i="19"/>
  <c r="L717" i="19"/>
  <c r="F715" i="19"/>
  <c r="F713" i="19"/>
  <c r="L713" i="19"/>
  <c r="F711" i="19"/>
  <c r="F709" i="19"/>
  <c r="L709" i="19"/>
  <c r="F707" i="19"/>
  <c r="L707" i="19"/>
  <c r="F705" i="19"/>
  <c r="F703" i="19"/>
  <c r="L703" i="19"/>
  <c r="F701" i="19"/>
  <c r="F699" i="19"/>
  <c r="L699" i="19"/>
  <c r="I698" i="19"/>
  <c r="I704" i="19" s="1"/>
  <c r="I709" i="19" s="1"/>
  <c r="I743" i="19"/>
  <c r="K701" i="19"/>
  <c r="L701" i="19" s="1"/>
  <c r="K11264" i="25" l="1"/>
  <c r="I11311" i="25"/>
  <c r="X20" i="11"/>
  <c r="AG20" i="11" s="1"/>
  <c r="U95" i="11"/>
  <c r="AD95" i="11" s="1"/>
  <c r="U101" i="11"/>
  <c r="AD101" i="11" s="1"/>
  <c r="U175" i="11"/>
  <c r="AD175" i="11" s="1"/>
  <c r="U112" i="11"/>
  <c r="AD112" i="11" s="1"/>
  <c r="U179" i="11"/>
  <c r="AD179" i="11" s="1"/>
  <c r="U36" i="11"/>
  <c r="AD36" i="11" s="1"/>
  <c r="U92" i="11"/>
  <c r="AD92" i="11" s="1"/>
  <c r="U38" i="11"/>
  <c r="AD38" i="11" s="1"/>
  <c r="U10" i="11"/>
  <c r="AD10" i="11" s="1"/>
  <c r="U183" i="11"/>
  <c r="AD183" i="11" s="1"/>
  <c r="U16" i="11"/>
  <c r="AD16" i="11" s="1"/>
  <c r="U135" i="11"/>
  <c r="AD135" i="11" s="1"/>
  <c r="U45" i="11"/>
  <c r="AD45" i="11" s="1"/>
  <c r="U27" i="11"/>
  <c r="AD27" i="11" s="1"/>
  <c r="U33" i="11"/>
  <c r="AD33" i="11" s="1"/>
  <c r="U113" i="11"/>
  <c r="AD113" i="11" s="1"/>
  <c r="U128" i="11"/>
  <c r="AD128" i="11" s="1"/>
  <c r="U37" i="11"/>
  <c r="AD37" i="11" s="1"/>
  <c r="U104" i="11"/>
  <c r="AD104" i="11" s="1"/>
  <c r="U75" i="11"/>
  <c r="AD75" i="11" s="1"/>
  <c r="U15" i="11"/>
  <c r="AD15" i="11" s="1"/>
  <c r="U98" i="11"/>
  <c r="AD98" i="11" s="1"/>
  <c r="U21" i="11"/>
  <c r="AD21" i="11" s="1"/>
  <c r="U146" i="11"/>
  <c r="AD146" i="11" s="1"/>
  <c r="U63" i="11"/>
  <c r="AD63" i="11" s="1"/>
  <c r="U71" i="11"/>
  <c r="AD71" i="11" s="1"/>
  <c r="U89" i="11"/>
  <c r="AD89" i="11" s="1"/>
  <c r="U131" i="11"/>
  <c r="AD131" i="11" s="1"/>
  <c r="U93" i="11"/>
  <c r="AD93" i="11" s="1"/>
  <c r="U74" i="11"/>
  <c r="AD74" i="11" s="1"/>
  <c r="U49" i="11"/>
  <c r="AD49" i="11" s="1"/>
  <c r="U168" i="11"/>
  <c r="AD168" i="11" s="1"/>
  <c r="U88" i="11"/>
  <c r="AD88" i="11" s="1"/>
  <c r="U5" i="11"/>
  <c r="AD5" i="11" s="1"/>
  <c r="U55" i="11"/>
  <c r="AD55" i="11" s="1"/>
  <c r="U158" i="11"/>
  <c r="AD158" i="11" s="1"/>
  <c r="U172" i="11"/>
  <c r="AD172" i="11" s="1"/>
  <c r="U159" i="11"/>
  <c r="AD159" i="11" s="1"/>
  <c r="U86" i="11"/>
  <c r="AD86" i="11" s="1"/>
  <c r="U20" i="11"/>
  <c r="AD20" i="11" s="1"/>
  <c r="U132" i="11"/>
  <c r="AD132" i="11" s="1"/>
  <c r="U70" i="11"/>
  <c r="AD70" i="11" s="1"/>
  <c r="U78" i="11"/>
  <c r="AD78" i="11" s="1"/>
  <c r="U9" i="11"/>
  <c r="AD9" i="11" s="1"/>
  <c r="U155" i="11"/>
  <c r="AD155" i="11" s="1"/>
  <c r="U54" i="11"/>
  <c r="AD54" i="11" s="1"/>
  <c r="U130" i="11"/>
  <c r="AD130" i="11" s="1"/>
  <c r="U116" i="11"/>
  <c r="AD116" i="11" s="1"/>
  <c r="U91" i="11"/>
  <c r="AD91" i="11" s="1"/>
  <c r="U106" i="11"/>
  <c r="AD106" i="11" s="1"/>
  <c r="U85" i="11"/>
  <c r="AD85" i="11" s="1"/>
  <c r="U23" i="11"/>
  <c r="AD23" i="11" s="1"/>
  <c r="U90" i="11"/>
  <c r="AD90" i="11" s="1"/>
  <c r="U42" i="11"/>
  <c r="AD42" i="11" s="1"/>
  <c r="U61" i="11"/>
  <c r="AD61" i="11" s="1"/>
  <c r="U182" i="11"/>
  <c r="AD182" i="11" s="1"/>
  <c r="U141" i="11"/>
  <c r="AD141" i="11" s="1"/>
  <c r="U163" i="11"/>
  <c r="AD163" i="11" s="1"/>
  <c r="U126" i="11"/>
  <c r="AD126" i="11" s="1"/>
  <c r="U73" i="11"/>
  <c r="AD73" i="11" s="1"/>
  <c r="U107" i="11"/>
  <c r="AD107" i="11" s="1"/>
  <c r="U136" i="11"/>
  <c r="AD136" i="11" s="1"/>
  <c r="U102" i="11"/>
  <c r="AD102" i="11" s="1"/>
  <c r="U160" i="11"/>
  <c r="AD160" i="11" s="1"/>
  <c r="U119" i="11"/>
  <c r="AD119" i="11" s="1"/>
  <c r="U139" i="11"/>
  <c r="AD139" i="11" s="1"/>
  <c r="U161" i="11"/>
  <c r="AD161" i="11" s="1"/>
  <c r="U108" i="11"/>
  <c r="AD108" i="11" s="1"/>
  <c r="U24" i="11"/>
  <c r="AD24" i="11" s="1"/>
  <c r="U120" i="11"/>
  <c r="AD120" i="11" s="1"/>
  <c r="U133" i="11"/>
  <c r="AD133" i="11" s="1"/>
  <c r="U13" i="11"/>
  <c r="AD13" i="11" s="1"/>
  <c r="U47" i="11"/>
  <c r="AD47" i="11" s="1"/>
  <c r="U174" i="11"/>
  <c r="AD174" i="11" s="1"/>
  <c r="U68" i="11"/>
  <c r="AD68" i="11" s="1"/>
  <c r="U18" i="11"/>
  <c r="AD18" i="11" s="1"/>
  <c r="U96" i="11"/>
  <c r="AD96" i="11" s="1"/>
  <c r="U60" i="11"/>
  <c r="AD60" i="11" s="1"/>
  <c r="U77" i="11"/>
  <c r="AD77" i="11" s="1"/>
  <c r="U157" i="11"/>
  <c r="AD157" i="11" s="1"/>
  <c r="U137" i="11"/>
  <c r="AD137" i="11" s="1"/>
  <c r="U41" i="11"/>
  <c r="AD41" i="11" s="1"/>
  <c r="U29" i="11"/>
  <c r="AD29" i="11" s="1"/>
  <c r="U59" i="11"/>
  <c r="AD59" i="11" s="1"/>
  <c r="U145" i="11"/>
  <c r="AD145" i="11" s="1"/>
  <c r="U156" i="11"/>
  <c r="AD156" i="11" s="1"/>
  <c r="U164" i="11"/>
  <c r="AD164" i="11" s="1"/>
  <c r="U67" i="11"/>
  <c r="AD67" i="11" s="1"/>
  <c r="U122" i="11"/>
  <c r="AD122" i="11" s="1"/>
  <c r="U72" i="11"/>
  <c r="AD72" i="11" s="1"/>
  <c r="U83" i="11"/>
  <c r="AD83" i="11" s="1"/>
  <c r="U62" i="11"/>
  <c r="AD62" i="11" s="1"/>
  <c r="U178" i="11"/>
  <c r="AD178" i="11" s="1"/>
  <c r="U4" i="11"/>
  <c r="AD4" i="11" s="1"/>
  <c r="U169" i="11"/>
  <c r="AD169" i="11" s="1"/>
  <c r="U25" i="11"/>
  <c r="AD25" i="11" s="1"/>
  <c r="U147" i="11"/>
  <c r="AD147" i="11" s="1"/>
  <c r="U40" i="11"/>
  <c r="AD40" i="11" s="1"/>
  <c r="U22" i="11"/>
  <c r="AD22" i="11" s="1"/>
  <c r="U46" i="11"/>
  <c r="AD46" i="11" s="1"/>
  <c r="U149" i="11"/>
  <c r="AD149" i="11" s="1"/>
  <c r="U19" i="11"/>
  <c r="AD19" i="11" s="1"/>
  <c r="U66" i="11"/>
  <c r="AD66" i="11" s="1"/>
  <c r="U105" i="11"/>
  <c r="AD105" i="11" s="1"/>
  <c r="U114" i="11"/>
  <c r="AD114" i="11" s="1"/>
  <c r="U150" i="11"/>
  <c r="AD150" i="11" s="1"/>
  <c r="U39" i="11"/>
  <c r="AD39" i="11" s="1"/>
  <c r="U127" i="11"/>
  <c r="AD127" i="11" s="1"/>
  <c r="U69" i="11"/>
  <c r="AD69" i="11" s="1"/>
  <c r="U173" i="11"/>
  <c r="AD173" i="11" s="1"/>
  <c r="U142" i="11"/>
  <c r="AD142" i="11" s="1"/>
  <c r="U48" i="11"/>
  <c r="AD48" i="11" s="1"/>
  <c r="U165" i="11"/>
  <c r="AD165" i="11" s="1"/>
  <c r="U123" i="11"/>
  <c r="AD123" i="11" s="1"/>
  <c r="U170" i="11"/>
  <c r="AD170" i="11" s="1"/>
  <c r="U110" i="11"/>
  <c r="AD110" i="11" s="1"/>
  <c r="U144" i="11"/>
  <c r="AD144" i="11" s="1"/>
  <c r="U11" i="11"/>
  <c r="AD11" i="11" s="1"/>
  <c r="U57" i="11"/>
  <c r="AD57" i="11" s="1"/>
  <c r="U118" i="11"/>
  <c r="AD118" i="11" s="1"/>
  <c r="U94" i="11"/>
  <c r="AD94" i="11" s="1"/>
  <c r="U79" i="11"/>
  <c r="AD79" i="11" s="1"/>
  <c r="U100" i="11"/>
  <c r="AD100" i="11" s="1"/>
  <c r="U7" i="11"/>
  <c r="AD7" i="11" s="1"/>
  <c r="U31" i="11"/>
  <c r="AD31" i="11" s="1"/>
  <c r="U153" i="11"/>
  <c r="AD153" i="11" s="1"/>
  <c r="U65" i="11"/>
  <c r="AD65" i="11" s="1"/>
  <c r="U154" i="11"/>
  <c r="AD154" i="11" s="1"/>
  <c r="U129" i="11"/>
  <c r="AD129" i="11" s="1"/>
  <c r="U167" i="11"/>
  <c r="AD167" i="11" s="1"/>
  <c r="U180" i="11"/>
  <c r="AD180" i="11" s="1"/>
  <c r="U8" i="11"/>
  <c r="AD8" i="11" s="1"/>
  <c r="U53" i="11"/>
  <c r="AD53" i="11" s="1"/>
  <c r="U99" i="11"/>
  <c r="AD99" i="11" s="1"/>
  <c r="U124" i="11"/>
  <c r="AD124" i="11" s="1"/>
  <c r="U28" i="11"/>
  <c r="AD28" i="11" s="1"/>
  <c r="U81" i="11"/>
  <c r="AD81" i="11" s="1"/>
  <c r="U43" i="11"/>
  <c r="AD43" i="11" s="1"/>
  <c r="U51" i="11"/>
  <c r="AD51" i="11" s="1"/>
  <c r="U30" i="11"/>
  <c r="AD30" i="11" s="1"/>
  <c r="U58" i="11"/>
  <c r="AD58" i="11" s="1"/>
  <c r="U12" i="11"/>
  <c r="AD12" i="11" s="1"/>
  <c r="U34" i="11"/>
  <c r="AD34" i="11" s="1"/>
  <c r="U134" i="11"/>
  <c r="AD134" i="11" s="1"/>
  <c r="U87" i="11"/>
  <c r="AD87" i="11" s="1"/>
  <c r="U32" i="11"/>
  <c r="AD32" i="11" s="1"/>
  <c r="U162" i="11"/>
  <c r="AD162" i="11" s="1"/>
  <c r="U115" i="11"/>
  <c r="AD115" i="11" s="1"/>
  <c r="U44" i="11"/>
  <c r="AD44" i="11" s="1"/>
  <c r="U64" i="11"/>
  <c r="AD64" i="11" s="1"/>
  <c r="U103" i="11"/>
  <c r="AD103" i="11" s="1"/>
  <c r="U177" i="11"/>
  <c r="AD177" i="11" s="1"/>
  <c r="U80" i="11"/>
  <c r="AD80" i="11" s="1"/>
  <c r="U117" i="11"/>
  <c r="AD117" i="11" s="1"/>
  <c r="U52" i="11"/>
  <c r="AD52" i="11" s="1"/>
  <c r="U84" i="11"/>
  <c r="AD84" i="11" s="1"/>
  <c r="U76" i="11"/>
  <c r="AD76" i="11" s="1"/>
  <c r="U125" i="11"/>
  <c r="AD125" i="11" s="1"/>
  <c r="U56" i="11"/>
  <c r="AD56" i="11" s="1"/>
  <c r="U166" i="11"/>
  <c r="AD166" i="11" s="1"/>
  <c r="U17" i="11"/>
  <c r="AD17" i="11" s="1"/>
  <c r="U152" i="11"/>
  <c r="AD152" i="11" s="1"/>
  <c r="U121" i="11"/>
  <c r="AD121" i="11" s="1"/>
  <c r="U82" i="11"/>
  <c r="AD82" i="11" s="1"/>
  <c r="U181" i="11"/>
  <c r="AD181" i="11" s="1"/>
  <c r="U171" i="11"/>
  <c r="AD171" i="11" s="1"/>
  <c r="U151" i="11"/>
  <c r="AD151" i="11" s="1"/>
  <c r="U176" i="11"/>
  <c r="AD176" i="11" s="1"/>
  <c r="U97" i="11"/>
  <c r="AD97" i="11" s="1"/>
  <c r="U140" i="11"/>
  <c r="AD140" i="11" s="1"/>
  <c r="U50" i="11"/>
  <c r="AD50" i="11" s="1"/>
  <c r="U138" i="11"/>
  <c r="AD138" i="11" s="1"/>
  <c r="U35" i="11"/>
  <c r="AD35" i="11" s="1"/>
  <c r="U6" i="11"/>
  <c r="AD6" i="11" s="1"/>
  <c r="U111" i="11"/>
  <c r="AD111" i="11" s="1"/>
  <c r="U26" i="11"/>
  <c r="AD26" i="11" s="1"/>
  <c r="U14" i="11"/>
  <c r="AD14" i="11" s="1"/>
  <c r="U143" i="11"/>
  <c r="AD143" i="11" s="1"/>
  <c r="U109" i="11"/>
  <c r="AD109" i="11" s="1"/>
  <c r="U148" i="11"/>
  <c r="AD148" i="11" s="1"/>
  <c r="Y6" i="11"/>
  <c r="AH6" i="11" s="1"/>
  <c r="J805" i="19"/>
  <c r="J811" i="19" s="1"/>
  <c r="J807" i="19"/>
  <c r="J809" i="19" s="1"/>
  <c r="J806" i="19"/>
  <c r="J810" i="19" s="1"/>
  <c r="J812" i="19" s="1"/>
  <c r="Y4" i="11"/>
  <c r="AH4" i="11" s="1"/>
  <c r="Y42" i="11"/>
  <c r="AH42" i="11" s="1"/>
  <c r="Y17" i="11"/>
  <c r="AH17" i="11" s="1"/>
  <c r="X53" i="11"/>
  <c r="AG53" i="11" s="1"/>
  <c r="Y14" i="11"/>
  <c r="AH14" i="11" s="1"/>
  <c r="X26" i="11"/>
  <c r="AG26" i="11" s="1"/>
  <c r="Y19" i="11"/>
  <c r="AH19" i="11" s="1"/>
  <c r="X11" i="11"/>
  <c r="AG11" i="11" s="1"/>
  <c r="Y48" i="11"/>
  <c r="AH48" i="11" s="1"/>
  <c r="W11" i="11"/>
  <c r="AF11" i="11" s="1"/>
  <c r="W5" i="11"/>
  <c r="AF5" i="11" s="1"/>
  <c r="Y20" i="11"/>
  <c r="AH20" i="11" s="1"/>
  <c r="I730" i="19"/>
  <c r="B7" i="16" s="1"/>
  <c r="X35" i="11"/>
  <c r="AG35" i="11" s="1"/>
  <c r="K743" i="19"/>
  <c r="K759" i="19" s="1"/>
  <c r="I759" i="19" s="1"/>
  <c r="Y41" i="11"/>
  <c r="AH41" i="11" s="1"/>
  <c r="X8" i="11"/>
  <c r="AG8" i="11" s="1"/>
  <c r="W16" i="11"/>
  <c r="AF16" i="11" s="1"/>
  <c r="X10" i="11"/>
  <c r="AG10" i="11" s="1"/>
  <c r="Y23" i="11"/>
  <c r="AH23" i="11" s="1"/>
  <c r="X15" i="11"/>
  <c r="AG15" i="11" s="1"/>
  <c r="X38" i="11"/>
  <c r="AG38" i="11" s="1"/>
  <c r="X23" i="11"/>
  <c r="AG23" i="11" s="1"/>
  <c r="Y31" i="11"/>
  <c r="AH31" i="11" s="1"/>
  <c r="Y18" i="11"/>
  <c r="AH18" i="11" s="1"/>
  <c r="X5" i="11"/>
  <c r="AG5" i="11" s="1"/>
  <c r="X31" i="11"/>
  <c r="AG31" i="11" s="1"/>
  <c r="W25" i="11"/>
  <c r="AF25" i="11" s="1"/>
  <c r="W8" i="11"/>
  <c r="AF8" i="11" s="1"/>
  <c r="X30" i="11"/>
  <c r="AG30" i="11" s="1"/>
  <c r="X18" i="11"/>
  <c r="AG18" i="11" s="1"/>
  <c r="X13" i="11"/>
  <c r="AG13" i="11" s="1"/>
  <c r="K699" i="19"/>
  <c r="K700" i="19" s="1"/>
  <c r="L700" i="19" s="1"/>
  <c r="W33" i="11"/>
  <c r="AF33" i="11" s="1"/>
  <c r="X65" i="11"/>
  <c r="AG65" i="11" s="1"/>
  <c r="I701" i="19"/>
  <c r="I702" i="19" s="1"/>
  <c r="K702" i="19" s="1"/>
  <c r="K706" i="19" s="1"/>
  <c r="L706" i="19" s="1"/>
  <c r="K704" i="19"/>
  <c r="X22" i="11"/>
  <c r="AG22" i="11" s="1"/>
  <c r="K709" i="19"/>
  <c r="W23" i="11"/>
  <c r="AF23" i="11" s="1"/>
  <c r="W40" i="11"/>
  <c r="AF40" i="11" s="1"/>
  <c r="K698" i="19"/>
  <c r="Y36" i="11"/>
  <c r="AH36" i="11" s="1"/>
  <c r="W6" i="11"/>
  <c r="AF6" i="11" s="1"/>
  <c r="X16" i="11"/>
  <c r="AG16" i="11" s="1"/>
  <c r="W28" i="11"/>
  <c r="AF28" i="11" s="1"/>
  <c r="AE1" i="11"/>
  <c r="C3" i="16" s="1"/>
  <c r="G3" i="16" s="1"/>
  <c r="W46" i="11"/>
  <c r="AF46" i="11" s="1"/>
  <c r="I713" i="19"/>
  <c r="AI1" i="11"/>
  <c r="C8" i="16" s="1"/>
  <c r="Y60" i="11"/>
  <c r="AH60" i="11" s="1"/>
  <c r="K11311" i="25" l="1"/>
  <c r="I11318" i="25"/>
  <c r="AD1" i="11"/>
  <c r="C4" i="16" s="1"/>
  <c r="J814" i="19"/>
  <c r="J816" i="19"/>
  <c r="J808" i="19"/>
  <c r="I3" i="16"/>
  <c r="L759" i="19"/>
  <c r="AG1" i="11"/>
  <c r="C6" i="16" s="1"/>
  <c r="AH1" i="11"/>
  <c r="C7" i="16" s="1"/>
  <c r="K763" i="19"/>
  <c r="L763" i="19" s="1"/>
  <c r="I700" i="19"/>
  <c r="I703" i="19" s="1"/>
  <c r="K703" i="19" s="1"/>
  <c r="K705" i="19" s="1"/>
  <c r="L705" i="19" s="1"/>
  <c r="I706" i="19"/>
  <c r="I707" i="19" s="1"/>
  <c r="K707" i="19" s="1"/>
  <c r="K711" i="19" s="1"/>
  <c r="L711" i="19" s="1"/>
  <c r="AF1" i="11"/>
  <c r="C5" i="16" s="1"/>
  <c r="K713" i="19"/>
  <c r="I719" i="19"/>
  <c r="K11318" i="25" l="1"/>
  <c r="I11325" i="25"/>
  <c r="C17" i="16"/>
  <c r="J819" i="19"/>
  <c r="J813" i="19"/>
  <c r="I7" i="16"/>
  <c r="K768" i="19"/>
  <c r="L768" i="19" s="1"/>
  <c r="I763" i="19"/>
  <c r="I711" i="19"/>
  <c r="I712" i="19" s="1"/>
  <c r="I723" i="19"/>
  <c r="K719" i="19"/>
  <c r="I705" i="19"/>
  <c r="I708" i="19" s="1"/>
  <c r="K11325" i="25" l="1"/>
  <c r="I11394" i="25"/>
  <c r="I768" i="19"/>
  <c r="I773" i="19" s="1"/>
  <c r="K773" i="19" s="1"/>
  <c r="K774" i="19" s="1"/>
  <c r="L774" i="19" s="1"/>
  <c r="J815" i="19"/>
  <c r="K708" i="19"/>
  <c r="K710" i="19" s="1"/>
  <c r="L710" i="19" s="1"/>
  <c r="I729" i="19"/>
  <c r="K723" i="19"/>
  <c r="K712" i="19"/>
  <c r="K716" i="19" s="1"/>
  <c r="L716" i="19" s="1"/>
  <c r="K11394" i="25" l="1"/>
  <c r="I11446" i="25"/>
  <c r="I774" i="19"/>
  <c r="I779" i="19" s="1"/>
  <c r="K779" i="19" s="1"/>
  <c r="K780" i="19" s="1"/>
  <c r="L780" i="19" s="1"/>
  <c r="J817" i="19"/>
  <c r="I716" i="19"/>
  <c r="I717" i="19" s="1"/>
  <c r="K717" i="19" s="1"/>
  <c r="K721" i="19" s="1"/>
  <c r="L721" i="19" s="1"/>
  <c r="K729" i="19"/>
  <c r="I735" i="19"/>
  <c r="I710" i="19"/>
  <c r="I714" i="19" s="1"/>
  <c r="K11446" i="25" l="1"/>
  <c r="I11489" i="25"/>
  <c r="J818" i="19"/>
  <c r="J821" i="19" s="1"/>
  <c r="J822" i="19"/>
  <c r="I780" i="19"/>
  <c r="I782" i="19" s="1"/>
  <c r="K782" i="19" s="1"/>
  <c r="K786" i="19" s="1"/>
  <c r="L786" i="19" s="1"/>
  <c r="K714" i="19"/>
  <c r="K715" i="19" s="1"/>
  <c r="L715" i="19" s="1"/>
  <c r="K735" i="19"/>
  <c r="I740" i="19"/>
  <c r="I721" i="19"/>
  <c r="I722" i="19" s="1"/>
  <c r="J820" i="19" l="1"/>
  <c r="J823" i="19" s="1"/>
  <c r="J825" i="19" s="1"/>
  <c r="K11489" i="25"/>
  <c r="I11493" i="25"/>
  <c r="J826" i="19"/>
  <c r="J824" i="19"/>
  <c r="I786" i="19"/>
  <c r="I790" i="19" s="1"/>
  <c r="K722" i="19"/>
  <c r="K726" i="19" s="1"/>
  <c r="L726" i="19" s="1"/>
  <c r="I744" i="19"/>
  <c r="K740" i="19"/>
  <c r="I715" i="19"/>
  <c r="I718" i="19" s="1"/>
  <c r="K11493" i="25" l="1"/>
  <c r="I11540" i="25"/>
  <c r="J829" i="19"/>
  <c r="J828" i="19"/>
  <c r="J832" i="19" s="1"/>
  <c r="J827" i="19"/>
  <c r="K718" i="19"/>
  <c r="K720" i="19" s="1"/>
  <c r="L720" i="19" s="1"/>
  <c r="I751" i="19"/>
  <c r="K744" i="19"/>
  <c r="I726" i="19"/>
  <c r="I727" i="19" s="1"/>
  <c r="K790" i="19"/>
  <c r="K792" i="19" s="1"/>
  <c r="L792" i="19" s="1"/>
  <c r="K11540" i="25" l="1"/>
  <c r="K11597" i="25" s="1"/>
  <c r="L11597" i="25" s="1"/>
  <c r="J830" i="19"/>
  <c r="J833" i="19"/>
  <c r="J839" i="19" s="1"/>
  <c r="J831" i="19"/>
  <c r="J835" i="19" s="1"/>
  <c r="I720" i="19"/>
  <c r="I724" i="19" s="1"/>
  <c r="K724" i="19" s="1"/>
  <c r="K725" i="19" s="1"/>
  <c r="L725" i="19" s="1"/>
  <c r="I792" i="19"/>
  <c r="I797" i="19" s="1"/>
  <c r="K797" i="19" s="1"/>
  <c r="K798" i="19" s="1"/>
  <c r="K727" i="19"/>
  <c r="K732" i="19" s="1"/>
  <c r="L732" i="19" s="1"/>
  <c r="I756" i="19"/>
  <c r="K751" i="19"/>
  <c r="I11597" i="25" l="1"/>
  <c r="I11620" i="25" s="1"/>
  <c r="J834" i="19"/>
  <c r="J838" i="19" s="1"/>
  <c r="J836" i="19"/>
  <c r="I732" i="19"/>
  <c r="I733" i="19" s="1"/>
  <c r="K733" i="19" s="1"/>
  <c r="K737" i="19" s="1"/>
  <c r="L737" i="19" s="1"/>
  <c r="I725" i="19"/>
  <c r="I728" i="19" s="1"/>
  <c r="K728" i="19" s="1"/>
  <c r="K731" i="19" s="1"/>
  <c r="K756" i="19"/>
  <c r="I760" i="19"/>
  <c r="K803" i="19"/>
  <c r="L803" i="19" s="1"/>
  <c r="L798" i="19"/>
  <c r="I798" i="19"/>
  <c r="K11620" i="25" l="1"/>
  <c r="I11759" i="25"/>
  <c r="J837" i="19"/>
  <c r="J841" i="19"/>
  <c r="J842" i="19" s="1"/>
  <c r="J846" i="19" s="1"/>
  <c r="L731" i="19"/>
  <c r="I731" i="19"/>
  <c r="I734" i="19" s="1"/>
  <c r="K734" i="19" s="1"/>
  <c r="K736" i="19" s="1"/>
  <c r="L736" i="19" s="1"/>
  <c r="I737" i="19"/>
  <c r="I738" i="19" s="1"/>
  <c r="K738" i="19" s="1"/>
  <c r="K742" i="19" s="1"/>
  <c r="L742" i="19" s="1"/>
  <c r="I803" i="19"/>
  <c r="K760" i="19"/>
  <c r="I766" i="19"/>
  <c r="K11759" i="25" l="1"/>
  <c r="I11786" i="25"/>
  <c r="J840" i="19"/>
  <c r="J844" i="19" s="1"/>
  <c r="J843" i="19"/>
  <c r="J847" i="19" s="1"/>
  <c r="J845" i="19"/>
  <c r="J848" i="19"/>
  <c r="I736" i="19"/>
  <c r="I739" i="19" s="1"/>
  <c r="I770" i="19"/>
  <c r="K766" i="19"/>
  <c r="I742" i="19"/>
  <c r="I745" i="19" s="1"/>
  <c r="K11786" i="25" l="1"/>
  <c r="I11821" i="25"/>
  <c r="J849" i="19"/>
  <c r="J850" i="19"/>
  <c r="J851" i="19"/>
  <c r="J853" i="19" s="1"/>
  <c r="K745" i="19"/>
  <c r="K748" i="19" s="1"/>
  <c r="L748" i="19" s="1"/>
  <c r="K770" i="19"/>
  <c r="I776" i="19"/>
  <c r="K739" i="19"/>
  <c r="K741" i="19" s="1"/>
  <c r="L741" i="19" s="1"/>
  <c r="J852" i="19" l="1"/>
  <c r="J855" i="19" s="1"/>
  <c r="I11850" i="25"/>
  <c r="K11821" i="25"/>
  <c r="L807" i="19"/>
  <c r="I807" i="19"/>
  <c r="K807" i="19" s="1"/>
  <c r="J854" i="19"/>
  <c r="I741" i="19"/>
  <c r="I746" i="19" s="1"/>
  <c r="K746" i="19" s="1"/>
  <c r="K747" i="19" s="1"/>
  <c r="K776" i="19"/>
  <c r="I784" i="19"/>
  <c r="I748" i="19"/>
  <c r="I750" i="19" s="1"/>
  <c r="K11850" i="25" l="1"/>
  <c r="I11897" i="25"/>
  <c r="J858" i="19"/>
  <c r="J860" i="19" s="1"/>
  <c r="J856" i="19"/>
  <c r="J859" i="19" s="1"/>
  <c r="J857" i="19"/>
  <c r="J861" i="19" s="1"/>
  <c r="J863" i="19" s="1"/>
  <c r="J866" i="19" s="1"/>
  <c r="L747" i="19"/>
  <c r="I747" i="19"/>
  <c r="I749" i="19" s="1"/>
  <c r="K749" i="19" s="1"/>
  <c r="K752" i="19" s="1"/>
  <c r="I791" i="19"/>
  <c r="K784" i="19"/>
  <c r="K750" i="19"/>
  <c r="K753" i="19" s="1"/>
  <c r="L753" i="19" s="1"/>
  <c r="K11897" i="25" l="1"/>
  <c r="I11906" i="25"/>
  <c r="J864" i="19"/>
  <c r="J865" i="19"/>
  <c r="J862" i="19"/>
  <c r="L752" i="19"/>
  <c r="I752" i="19"/>
  <c r="I755" i="19" s="1"/>
  <c r="K755" i="19" s="1"/>
  <c r="K757" i="19" s="1"/>
  <c r="I753" i="19"/>
  <c r="I754" i="19" s="1"/>
  <c r="K754" i="19" s="1"/>
  <c r="K758" i="19" s="1"/>
  <c r="L758" i="19" s="1"/>
  <c r="I794" i="19"/>
  <c r="K791" i="19"/>
  <c r="J867" i="19" l="1"/>
  <c r="K11906" i="25"/>
  <c r="I12042" i="25"/>
  <c r="J871" i="19"/>
  <c r="J872" i="19" s="1"/>
  <c r="J868" i="19"/>
  <c r="J870" i="19" s="1"/>
  <c r="J873" i="19" s="1"/>
  <c r="J869" i="19"/>
  <c r="L757" i="19"/>
  <c r="I757" i="19"/>
  <c r="I762" i="19" s="1"/>
  <c r="K762" i="19" s="1"/>
  <c r="I758" i="19"/>
  <c r="I761" i="19" s="1"/>
  <c r="K761" i="19" s="1"/>
  <c r="K764" i="19" s="1"/>
  <c r="L764" i="19" s="1"/>
  <c r="I800" i="19"/>
  <c r="I805" i="19" s="1"/>
  <c r="K794" i="19"/>
  <c r="K12042" i="25" l="1"/>
  <c r="I12121" i="25"/>
  <c r="J874" i="19"/>
  <c r="J875" i="19" s="1"/>
  <c r="J876" i="19"/>
  <c r="K805" i="19"/>
  <c r="I811" i="19"/>
  <c r="I765" i="19"/>
  <c r="K765" i="19" s="1"/>
  <c r="I764" i="19"/>
  <c r="I767" i="19" s="1"/>
  <c r="K800" i="19"/>
  <c r="K12121" i="25" l="1"/>
  <c r="I12134" i="25"/>
  <c r="J880" i="19"/>
  <c r="J878" i="19"/>
  <c r="J877" i="19"/>
  <c r="J881" i="19" s="1"/>
  <c r="K811" i="19"/>
  <c r="I771" i="19"/>
  <c r="I778" i="19" s="1"/>
  <c r="K767" i="19"/>
  <c r="K769" i="19" s="1"/>
  <c r="L769" i="19" s="1"/>
  <c r="K12134" i="25" l="1"/>
  <c r="I12148" i="25"/>
  <c r="J879" i="19"/>
  <c r="J883" i="19" s="1"/>
  <c r="J884" i="19"/>
  <c r="J887" i="19"/>
  <c r="J882" i="19"/>
  <c r="K771" i="19"/>
  <c r="I769" i="19"/>
  <c r="I772" i="19" s="1"/>
  <c r="I783" i="19"/>
  <c r="K778" i="19"/>
  <c r="K12148" i="25" l="1"/>
  <c r="I12240" i="25"/>
  <c r="J886" i="19"/>
  <c r="J889" i="19" s="1"/>
  <c r="J885" i="19"/>
  <c r="I789" i="19"/>
  <c r="K783" i="19"/>
  <c r="K772" i="19"/>
  <c r="K775" i="19" s="1"/>
  <c r="L775" i="19" s="1"/>
  <c r="K12240" i="25" l="1"/>
  <c r="I12265" i="25"/>
  <c r="J888" i="19"/>
  <c r="J892" i="19" s="1"/>
  <c r="J897" i="19" s="1"/>
  <c r="I775" i="19"/>
  <c r="I777" i="19" s="1"/>
  <c r="K777" i="19" s="1"/>
  <c r="K781" i="19" s="1"/>
  <c r="L781" i="19" s="1"/>
  <c r="I796" i="19"/>
  <c r="K789" i="19"/>
  <c r="K12265" i="25" l="1"/>
  <c r="I12344" i="25"/>
  <c r="J893" i="19"/>
  <c r="J894" i="19" s="1"/>
  <c r="J890" i="19"/>
  <c r="I802" i="19"/>
  <c r="K796" i="19"/>
  <c r="I781" i="19"/>
  <c r="I785" i="19" s="1"/>
  <c r="K12344" i="25" l="1"/>
  <c r="I12360" i="25"/>
  <c r="J896" i="19"/>
  <c r="J891" i="19"/>
  <c r="J895" i="19" s="1"/>
  <c r="J900" i="19" s="1"/>
  <c r="J907" i="19" s="1"/>
  <c r="I808" i="19"/>
  <c r="J901" i="19"/>
  <c r="J899" i="19"/>
  <c r="K785" i="19"/>
  <c r="K787" i="19" s="1"/>
  <c r="L787" i="19" s="1"/>
  <c r="K802" i="19"/>
  <c r="I12381" i="25" l="1"/>
  <c r="K12360" i="25"/>
  <c r="J898" i="19"/>
  <c r="J903" i="19" s="1"/>
  <c r="K808" i="19"/>
  <c r="J902" i="19"/>
  <c r="K809" i="19"/>
  <c r="I787" i="19"/>
  <c r="I788" i="19" s="1"/>
  <c r="K12381" i="25" l="1"/>
  <c r="I12386" i="25"/>
  <c r="L809" i="19"/>
  <c r="I809" i="19"/>
  <c r="J905" i="19"/>
  <c r="J906" i="19"/>
  <c r="J904" i="19"/>
  <c r="K788" i="19"/>
  <c r="K793" i="19" s="1"/>
  <c r="L793" i="19" s="1"/>
  <c r="J908" i="19" l="1"/>
  <c r="K12386" i="25"/>
  <c r="I12502" i="25"/>
  <c r="J928" i="19"/>
  <c r="J940" i="19" s="1"/>
  <c r="J942" i="19" s="1"/>
  <c r="J968" i="19" s="1"/>
  <c r="J972" i="19" s="1"/>
  <c r="J980" i="19" s="1"/>
  <c r="J1002" i="19" s="1"/>
  <c r="J1017" i="19" s="1"/>
  <c r="J1019" i="19" s="1"/>
  <c r="J1052" i="19" s="1"/>
  <c r="J1061" i="19" s="1"/>
  <c r="J1082" i="19" s="1"/>
  <c r="J909" i="19"/>
  <c r="J912" i="19" s="1"/>
  <c r="J910" i="19"/>
  <c r="L851" i="19"/>
  <c r="I793" i="19"/>
  <c r="I795" i="19" s="1"/>
  <c r="J911" i="19" l="1"/>
  <c r="J914" i="19" s="1"/>
  <c r="J1088" i="19"/>
  <c r="K12502" i="25"/>
  <c r="I12523" i="25"/>
  <c r="J913" i="19"/>
  <c r="J916" i="19" s="1"/>
  <c r="J917" i="19" s="1"/>
  <c r="J922" i="19" s="1"/>
  <c r="J927" i="19" s="1"/>
  <c r="J934" i="19" s="1"/>
  <c r="J941" i="19" s="1"/>
  <c r="J948" i="19" s="1"/>
  <c r="J955" i="19" s="1"/>
  <c r="J963" i="19" s="1"/>
  <c r="J969" i="19" s="1"/>
  <c r="J970" i="19" s="1"/>
  <c r="J979" i="19" s="1"/>
  <c r="J986" i="19" s="1"/>
  <c r="J994" i="19" s="1"/>
  <c r="J1001" i="19" s="1"/>
  <c r="J1009" i="19" s="1"/>
  <c r="J1010" i="19" s="1"/>
  <c r="J1018" i="19" s="1"/>
  <c r="J1026" i="19" s="1"/>
  <c r="J1034" i="19" s="1"/>
  <c r="J1038" i="19" s="1"/>
  <c r="J1045" i="19" s="1"/>
  <c r="J1054" i="19" s="1"/>
  <c r="J1060" i="19" s="1"/>
  <c r="J1067" i="19" s="1"/>
  <c r="J1069" i="19" s="1"/>
  <c r="J1071" i="19" s="1"/>
  <c r="J1076" i="19" s="1"/>
  <c r="J1077" i="19" s="1"/>
  <c r="J1083" i="19" s="1"/>
  <c r="J1089" i="19" s="1"/>
  <c r="J1092" i="19" s="1"/>
  <c r="J1097" i="19" s="1"/>
  <c r="J1100" i="19" s="1"/>
  <c r="J1105" i="19" s="1"/>
  <c r="J1111" i="19" s="1"/>
  <c r="J1113" i="19" s="1"/>
  <c r="J1115" i="19" s="1"/>
  <c r="J1120" i="19" s="1"/>
  <c r="J1122" i="19" s="1"/>
  <c r="J1128" i="19" s="1"/>
  <c r="J1129" i="19" s="1"/>
  <c r="J1135" i="19" s="1"/>
  <c r="J1140" i="19" s="1"/>
  <c r="J1146" i="19" s="1"/>
  <c r="J1152" i="19" s="1"/>
  <c r="J1158" i="19" s="1"/>
  <c r="J1163" i="19" s="1"/>
  <c r="J1171" i="19" s="1"/>
  <c r="J1179" i="19" s="1"/>
  <c r="J1184" i="19" s="1"/>
  <c r="J1190" i="19" s="1"/>
  <c r="J1195" i="19" s="1"/>
  <c r="J1201" i="19" s="1"/>
  <c r="J1205" i="19" s="1"/>
  <c r="J1211" i="19" s="1"/>
  <c r="J1216" i="19" s="1"/>
  <c r="J1223" i="19" s="1"/>
  <c r="K795" i="19"/>
  <c r="K799" i="19" s="1"/>
  <c r="L799" i="19" s="1"/>
  <c r="J915" i="19" l="1"/>
  <c r="J919" i="19" s="1"/>
  <c r="J933" i="19" s="1"/>
  <c r="J938" i="19" s="1"/>
  <c r="J943" i="19" s="1"/>
  <c r="J950" i="19" s="1"/>
  <c r="J952" i="19" s="1"/>
  <c r="J958" i="19" s="1"/>
  <c r="J962" i="19" s="1"/>
  <c r="J967" i="19" s="1"/>
  <c r="J973" i="19" s="1"/>
  <c r="J975" i="19" s="1"/>
  <c r="J981" i="19" s="1"/>
  <c r="J984" i="19" s="1"/>
  <c r="J987" i="19" s="1"/>
  <c r="J989" i="19" s="1"/>
  <c r="J1000" i="19" s="1"/>
  <c r="J1003" i="19" s="1"/>
  <c r="J1015" i="19" s="1"/>
  <c r="J1023" i="19" s="1"/>
  <c r="J1031" i="19" s="1"/>
  <c r="J1043" i="19" s="1"/>
  <c r="J1050" i="19" s="1"/>
  <c r="J1056" i="19" s="1"/>
  <c r="J1059" i="19" s="1"/>
  <c r="J1074" i="19" s="1"/>
  <c r="J1080" i="19" s="1"/>
  <c r="H1091" i="19"/>
  <c r="J1091" i="19"/>
  <c r="D10" i="16"/>
  <c r="H10" i="16" s="1"/>
  <c r="I10" i="16" s="1"/>
  <c r="I12525" i="25"/>
  <c r="K12523" i="25"/>
  <c r="J921" i="19"/>
  <c r="I799" i="19"/>
  <c r="I801" i="19" s="1"/>
  <c r="K801" i="19" s="1"/>
  <c r="K804" i="19" s="1"/>
  <c r="L804" i="19" s="1"/>
  <c r="J918" i="19" l="1"/>
  <c r="J920" i="19" s="1"/>
  <c r="J1085" i="19"/>
  <c r="J1094" i="19" s="1"/>
  <c r="J1101" i="19" s="1"/>
  <c r="J1110" i="19" s="1"/>
  <c r="J1119" i="19" s="1"/>
  <c r="J1126" i="19" s="1"/>
  <c r="J1132" i="19" s="1"/>
  <c r="J1144" i="19" s="1"/>
  <c r="J1150" i="19" s="1"/>
  <c r="J1154" i="19" s="1"/>
  <c r="J1161" i="19" s="1"/>
  <c r="K12525" i="25"/>
  <c r="I12593" i="25"/>
  <c r="J923" i="19"/>
  <c r="J924" i="19" s="1"/>
  <c r="J929" i="19"/>
  <c r="J937" i="19" s="1"/>
  <c r="J947" i="19" s="1"/>
  <c r="J954" i="19" s="1"/>
  <c r="J966" i="19" s="1"/>
  <c r="J976" i="19" s="1"/>
  <c r="J992" i="19" s="1"/>
  <c r="J993" i="19" s="1"/>
  <c r="J996" i="19" s="1"/>
  <c r="J999" i="19" s="1"/>
  <c r="J1004" i="19" s="1"/>
  <c r="J1007" i="19" s="1"/>
  <c r="J1014" i="19" s="1"/>
  <c r="J1016" i="19" s="1"/>
  <c r="J1021" i="19" s="1"/>
  <c r="J1024" i="19" s="1"/>
  <c r="J1028" i="19" s="1"/>
  <c r="J1032" i="19" s="1"/>
  <c r="J1036" i="19" s="1"/>
  <c r="J1037" i="19" s="1"/>
  <c r="J1039" i="19" s="1"/>
  <c r="J1042" i="19" s="1"/>
  <c r="J1048" i="19" s="1"/>
  <c r="J1049" i="19" s="1"/>
  <c r="J1053" i="19" s="1"/>
  <c r="J1057" i="19" s="1"/>
  <c r="J1062" i="19" s="1"/>
  <c r="J1064" i="19" s="1"/>
  <c r="J1072" i="19" s="1"/>
  <c r="J1081" i="19" s="1"/>
  <c r="D6" i="16"/>
  <c r="H6" i="16" s="1"/>
  <c r="J925" i="19"/>
  <c r="I804" i="19"/>
  <c r="J1168" i="19" l="1"/>
  <c r="H1168" i="19"/>
  <c r="J1087" i="19"/>
  <c r="J1093" i="19" s="1"/>
  <c r="J1102" i="19" s="1"/>
  <c r="J1108" i="19" s="1"/>
  <c r="J1117" i="19" s="1"/>
  <c r="J1123" i="19" s="1"/>
  <c r="J1131" i="19" s="1"/>
  <c r="J1138" i="19" s="1"/>
  <c r="J1143" i="19" s="1"/>
  <c r="J1148" i="19" s="1"/>
  <c r="J1155" i="19" s="1"/>
  <c r="J1160" i="19" s="1"/>
  <c r="J1166" i="19" s="1"/>
  <c r="J1172" i="19" s="1"/>
  <c r="J1175" i="19" s="1"/>
  <c r="J1183" i="19" s="1"/>
  <c r="K12593" i="25"/>
  <c r="I12715" i="25"/>
  <c r="J926" i="19"/>
  <c r="J931" i="19" s="1"/>
  <c r="J935" i="19" s="1"/>
  <c r="J939" i="19" s="1"/>
  <c r="J944" i="19" s="1"/>
  <c r="J946" i="19" s="1"/>
  <c r="J951" i="19" s="1"/>
  <c r="J953" i="19" s="1"/>
  <c r="J956" i="19" s="1"/>
  <c r="J957" i="19" s="1"/>
  <c r="J961" i="19" s="1"/>
  <c r="J964" i="19" s="1"/>
  <c r="J971" i="19" s="1"/>
  <c r="J977" i="19" s="1"/>
  <c r="J982" i="19" s="1"/>
  <c r="J983" i="19" s="1"/>
  <c r="J988" i="19" s="1"/>
  <c r="J990" i="19" s="1"/>
  <c r="J995" i="19" s="1"/>
  <c r="J997" i="19" s="1"/>
  <c r="J1005" i="19" s="1"/>
  <c r="J1006" i="19" s="1"/>
  <c r="J1011" i="19" s="1"/>
  <c r="J1013" i="19" s="1"/>
  <c r="J1020" i="19" s="1"/>
  <c r="J1022" i="19" s="1"/>
  <c r="J1027" i="19" s="1"/>
  <c r="J1030" i="19" s="1"/>
  <c r="J1033" i="19" s="1"/>
  <c r="J1035" i="19" s="1"/>
  <c r="J1040" i="19" s="1"/>
  <c r="J1044" i="19" s="1"/>
  <c r="J1046" i="19" s="1"/>
  <c r="J1047" i="19" s="1"/>
  <c r="J1055" i="19" s="1"/>
  <c r="J1058" i="19" s="1"/>
  <c r="J1063" i="19" s="1"/>
  <c r="J1065" i="19" s="1"/>
  <c r="J1068" i="19" s="1"/>
  <c r="J1070" i="19" s="1"/>
  <c r="J1075" i="19" s="1"/>
  <c r="J1079" i="19" s="1"/>
  <c r="J930" i="19"/>
  <c r="J932" i="19" s="1"/>
  <c r="J936" i="19" s="1"/>
  <c r="J945" i="19" s="1"/>
  <c r="J949" i="19" s="1"/>
  <c r="J959" i="19" s="1"/>
  <c r="J965" i="19" s="1"/>
  <c r="J974" i="19" s="1"/>
  <c r="J985" i="19" s="1"/>
  <c r="J991" i="19" s="1"/>
  <c r="J998" i="19" s="1"/>
  <c r="J1008" i="19" s="1"/>
  <c r="J1012" i="19" s="1"/>
  <c r="J1025" i="19" s="1"/>
  <c r="J1029" i="19" s="1"/>
  <c r="J1041" i="19" s="1"/>
  <c r="J1051" i="19" s="1"/>
  <c r="J1066" i="19" s="1"/>
  <c r="J1073" i="19" s="1"/>
  <c r="J1078" i="19" s="1"/>
  <c r="I806" i="19"/>
  <c r="J1187" i="19" l="1"/>
  <c r="J1192" i="19" s="1"/>
  <c r="J1086" i="19"/>
  <c r="J1104" i="19" s="1"/>
  <c r="J1109" i="19" s="1"/>
  <c r="J1118" i="19" s="1"/>
  <c r="J1125" i="19" s="1"/>
  <c r="J1133" i="19" s="1"/>
  <c r="J1137" i="19" s="1"/>
  <c r="J1141" i="19" s="1"/>
  <c r="J1149" i="19" s="1"/>
  <c r="J1156" i="19" s="1"/>
  <c r="J1164" i="19" s="1"/>
  <c r="J1169" i="19" s="1"/>
  <c r="J1176" i="19" s="1"/>
  <c r="J1181" i="19" s="1"/>
  <c r="J1188" i="19" s="1"/>
  <c r="J1194" i="19" s="1"/>
  <c r="J1198" i="19" s="1"/>
  <c r="J1203" i="19" s="1"/>
  <c r="J1210" i="19" s="1"/>
  <c r="J1219" i="19" s="1"/>
  <c r="J1221" i="19" s="1"/>
  <c r="J1225" i="19" s="1"/>
  <c r="D9" i="16" s="1"/>
  <c r="H9" i="16" s="1"/>
  <c r="J1084" i="19"/>
  <c r="J1090" i="19" s="1"/>
  <c r="J1096" i="19" s="1"/>
  <c r="J1098" i="19" s="1"/>
  <c r="J1099" i="19" s="1"/>
  <c r="J1106" i="19" s="1"/>
  <c r="J1107" i="19" s="1"/>
  <c r="J1114" i="19" s="1"/>
  <c r="J1116" i="19" s="1"/>
  <c r="J1121" i="19" s="1"/>
  <c r="J1124" i="19" s="1"/>
  <c r="J1127" i="19" s="1"/>
  <c r="J1130" i="19" s="1"/>
  <c r="J1134" i="19" s="1"/>
  <c r="J1136" i="19" s="1"/>
  <c r="J1139" i="19" s="1"/>
  <c r="J1142" i="19" s="1"/>
  <c r="J1145" i="19" s="1"/>
  <c r="J1147" i="19" s="1"/>
  <c r="J1151" i="19" s="1"/>
  <c r="J1153" i="19" s="1"/>
  <c r="J1157" i="19" s="1"/>
  <c r="J1159" i="19" s="1"/>
  <c r="K12715" i="25"/>
  <c r="I12729" i="25"/>
  <c r="K806" i="19"/>
  <c r="J1196" i="19" l="1"/>
  <c r="J1200" i="19" s="1"/>
  <c r="J1206" i="19" s="1"/>
  <c r="J1212" i="19" s="1"/>
  <c r="J1218" i="19" s="1"/>
  <c r="J1224" i="19" s="1"/>
  <c r="D5" i="16" s="1"/>
  <c r="H5" i="16" s="1"/>
  <c r="I5" i="16" s="1"/>
  <c r="J1162" i="19"/>
  <c r="J1165" i="19" s="1"/>
  <c r="J1167" i="19" s="1"/>
  <c r="J1170" i="19" s="1"/>
  <c r="J1174" i="19" s="1"/>
  <c r="J1177" i="19" s="1"/>
  <c r="J1180" i="19" s="1"/>
  <c r="J1182" i="19" s="1"/>
  <c r="J1185" i="19" s="1"/>
  <c r="J1186" i="19" s="1"/>
  <c r="J1191" i="19" s="1"/>
  <c r="J1193" i="19" s="1"/>
  <c r="J1197" i="19" s="1"/>
  <c r="J1199" i="19" s="1"/>
  <c r="J1202" i="19" s="1"/>
  <c r="J1204" i="19" s="1"/>
  <c r="J1208" i="19" s="1"/>
  <c r="J1209" i="19" s="1"/>
  <c r="J1214" i="19" s="1"/>
  <c r="J1215" i="19" s="1"/>
  <c r="J1220" i="19" s="1"/>
  <c r="J1222" i="19" s="1"/>
  <c r="J1227" i="19" s="1"/>
  <c r="D4" i="16" s="1"/>
  <c r="H4" i="16" s="1"/>
  <c r="I4" i="16" s="1"/>
  <c r="J1173" i="19"/>
  <c r="J1178" i="19" s="1"/>
  <c r="J1189" i="19" s="1"/>
  <c r="J1207" i="19" s="1"/>
  <c r="J1213" i="19" s="1"/>
  <c r="J1217" i="19" s="1"/>
  <c r="J1226" i="19" s="1"/>
  <c r="D8" i="16" s="1"/>
  <c r="H8" i="16" s="1"/>
  <c r="K12729" i="25"/>
  <c r="I12897" i="25"/>
  <c r="I814" i="19"/>
  <c r="P1223" i="19" l="1"/>
  <c r="K12897" i="25"/>
  <c r="I12987" i="25"/>
  <c r="K810" i="19"/>
  <c r="K814" i="19"/>
  <c r="K12987" i="25" l="1"/>
  <c r="I12988" i="25"/>
  <c r="L810" i="19"/>
  <c r="I810" i="19"/>
  <c r="I812" i="19" s="1"/>
  <c r="K12988" i="25" l="1"/>
  <c r="I13037" i="25"/>
  <c r="K812" i="19"/>
  <c r="K816" i="19" s="1"/>
  <c r="L816" i="19" s="1"/>
  <c r="K13037" i="25" l="1"/>
  <c r="I13047" i="25"/>
  <c r="I816" i="19"/>
  <c r="K13047" i="25" l="1"/>
  <c r="I13062" i="25"/>
  <c r="I819" i="19"/>
  <c r="K13062" i="25" l="1"/>
  <c r="I13105" i="25"/>
  <c r="K819" i="19"/>
  <c r="L819" i="19" s="1"/>
  <c r="K13105" i="25" l="1"/>
  <c r="I13134" i="25"/>
  <c r="L828" i="19"/>
  <c r="K13134" i="25" l="1"/>
  <c r="I13160" i="25"/>
  <c r="I7290" i="25"/>
  <c r="I7287" i="25"/>
  <c r="I7286" i="25"/>
  <c r="K13160" i="25" l="1"/>
  <c r="I13305" i="25"/>
  <c r="I13527" i="25" s="1"/>
  <c r="K13527" i="25" s="1"/>
  <c r="I7323" i="25"/>
  <c r="I7302" i="25"/>
  <c r="K13305" i="25" l="1"/>
  <c r="I13630" i="25"/>
  <c r="I7303" i="25"/>
  <c r="I7342" i="25"/>
  <c r="K13630" i="25" l="1"/>
  <c r="I13635" i="25"/>
  <c r="I7343" i="25"/>
  <c r="I7305" i="25"/>
  <c r="K13635" i="25" l="1"/>
  <c r="I13740" i="25"/>
  <c r="I7307" i="25"/>
  <c r="I7350" i="25"/>
  <c r="K13740" i="25" l="1"/>
  <c r="I13809" i="25"/>
  <c r="I7355" i="25"/>
  <c r="I7318" i="25"/>
  <c r="K13809" i="25" l="1"/>
  <c r="I13973" i="25"/>
  <c r="I7327" i="25"/>
  <c r="I7369" i="25"/>
  <c r="K13973" i="25" l="1"/>
  <c r="I14293" i="25"/>
  <c r="I7328" i="25"/>
  <c r="I7447" i="25"/>
  <c r="I14304" i="25" l="1"/>
  <c r="K14293" i="25"/>
  <c r="I7491" i="25"/>
  <c r="I7333" i="25"/>
  <c r="K14304" i="25" l="1"/>
  <c r="I14455" i="25"/>
  <c r="I7334" i="25"/>
  <c r="I7500" i="25"/>
  <c r="K14455" i="25" l="1"/>
  <c r="I14456" i="25"/>
  <c r="I7520" i="25"/>
  <c r="I7351" i="25"/>
  <c r="K14456" i="25" l="1"/>
  <c r="I14479" i="25"/>
  <c r="I7363" i="25"/>
  <c r="I7531" i="25"/>
  <c r="K14479" i="25" l="1"/>
  <c r="I14498" i="25"/>
  <c r="I7581" i="25"/>
  <c r="I7366" i="25"/>
  <c r="K14498" i="25" l="1"/>
  <c r="I14608" i="25"/>
  <c r="I7367" i="25"/>
  <c r="I7610" i="25"/>
  <c r="K14608" i="25" l="1"/>
  <c r="I14609" i="25"/>
  <c r="K14609" i="25" s="1"/>
  <c r="I7617" i="25"/>
  <c r="I7389" i="25"/>
  <c r="I7390" i="25" l="1"/>
  <c r="I7670" i="25"/>
  <c r="I7676" i="25" l="1"/>
  <c r="I7391" i="25"/>
  <c r="I7392" i="25" l="1"/>
  <c r="I7681" i="25"/>
  <c r="I7751" i="25" l="1"/>
  <c r="I7393" i="25"/>
  <c r="I7394" i="25" l="1"/>
  <c r="I7764" i="25"/>
  <c r="I7765" i="25" l="1"/>
  <c r="I7396" i="25"/>
  <c r="I7401" i="25" l="1"/>
  <c r="I7775" i="25"/>
  <c r="I7855" i="25" l="1"/>
  <c r="I7406" i="25"/>
  <c r="I7417" i="25" l="1"/>
  <c r="I7887" i="25"/>
  <c r="I7900" i="25" l="1"/>
  <c r="I7418" i="25"/>
  <c r="I7430" i="25" l="1"/>
  <c r="I7904" i="25"/>
  <c r="I7908" i="25" l="1"/>
  <c r="I7432" i="25"/>
  <c r="I7439" i="25" l="1"/>
  <c r="I7912" i="25"/>
  <c r="I7959" i="25" l="1"/>
  <c r="I7442" i="25"/>
  <c r="I7499" i="25" l="1"/>
  <c r="I7997" i="25"/>
  <c r="I8028" i="25" l="1"/>
  <c r="I7501" i="25"/>
  <c r="I7502" i="25" l="1"/>
  <c r="I8034" i="25"/>
  <c r="I8048" i="25" l="1"/>
  <c r="I7648" i="25"/>
  <c r="I7658" i="25" l="1"/>
  <c r="I8074" i="25"/>
  <c r="I8076" i="25" l="1"/>
  <c r="I7659" i="25"/>
  <c r="I7668" i="25" l="1"/>
  <c r="I8085" i="25"/>
  <c r="I8097" i="25" l="1"/>
  <c r="I7669" i="25"/>
  <c r="I7679" i="25" l="1"/>
  <c r="I8156" i="25"/>
  <c r="I8252" i="25" l="1"/>
  <c r="I7698" i="25"/>
  <c r="I7700" i="25" l="1"/>
  <c r="I8261" i="25"/>
  <c r="I8270" i="25" l="1"/>
  <c r="I7701" i="25"/>
  <c r="I7702" i="25" l="1"/>
  <c r="I8302" i="25"/>
  <c r="I8335" i="25" l="1"/>
  <c r="I7703" i="25"/>
  <c r="I7704" i="25" l="1"/>
  <c r="I8385" i="25"/>
  <c r="I7705" i="25" l="1"/>
  <c r="I8387" i="25"/>
  <c r="I8410" i="25" l="1"/>
  <c r="I7706" i="25"/>
  <c r="I7707" i="25" l="1"/>
  <c r="I8411" i="25"/>
  <c r="I8460" i="25" l="1"/>
  <c r="I7708" i="25"/>
  <c r="I7709" i="25" l="1"/>
  <c r="I8474" i="25"/>
  <c r="I8476" i="25" l="1"/>
  <c r="I7710" i="25"/>
  <c r="I7711" i="25" l="1"/>
  <c r="I8509" i="25"/>
  <c r="I8541" i="25" l="1"/>
  <c r="I7712" i="25"/>
  <c r="I7713" i="25" l="1"/>
  <c r="I8547" i="25"/>
  <c r="I8549" i="25" l="1"/>
  <c r="I7714" i="25"/>
  <c r="I7715" i="25" l="1"/>
  <c r="I8561" i="25"/>
  <c r="I8580" i="25" l="1"/>
  <c r="I7716" i="25"/>
  <c r="I7717" i="25" l="1"/>
  <c r="I8610" i="25"/>
  <c r="I8672" i="25" l="1"/>
  <c r="I7718" i="25"/>
  <c r="I7719" i="25" l="1"/>
  <c r="I8705" i="25"/>
  <c r="I8739" i="25" l="1"/>
  <c r="I7720" i="25"/>
  <c r="I7721" i="25" l="1"/>
  <c r="I8740" i="25"/>
  <c r="I8742" i="25" l="1"/>
  <c r="I7722" i="25"/>
  <c r="I7723" i="25" l="1"/>
  <c r="I8756" i="25"/>
  <c r="I8770" i="25" l="1"/>
  <c r="I7754" i="25"/>
  <c r="I7795" i="25" l="1"/>
  <c r="I8789" i="25"/>
  <c r="I8796" i="25" l="1"/>
  <c r="I7800" i="25"/>
  <c r="I7801" i="25" l="1"/>
  <c r="I8802" i="25"/>
  <c r="I8855" i="25" l="1"/>
  <c r="I7802" i="25"/>
  <c r="I7803" i="25" l="1"/>
  <c r="I8856" i="25"/>
  <c r="I7826" i="25" l="1"/>
  <c r="I8857" i="25"/>
  <c r="I8858" i="25" l="1"/>
  <c r="I7841" i="25"/>
  <c r="I7844" i="25" l="1"/>
  <c r="I8880" i="25"/>
  <c r="I8885" i="25" l="1"/>
  <c r="I7856" i="25"/>
  <c r="I7865" i="25" l="1"/>
  <c r="I8891" i="25"/>
  <c r="I7871" i="25" l="1"/>
  <c r="I8916" i="25"/>
  <c r="I8925" i="25" l="1"/>
  <c r="I7896" i="25"/>
  <c r="I7902" i="25" l="1"/>
  <c r="I8926" i="25"/>
  <c r="I8930" i="25" l="1"/>
  <c r="I7903" i="25"/>
  <c r="I7915" i="25" l="1"/>
  <c r="I8931" i="25"/>
  <c r="I8934" i="25" l="1"/>
  <c r="I7920" i="25"/>
  <c r="I7921" i="25" l="1"/>
  <c r="I8935" i="25"/>
  <c r="I8950" i="25" l="1"/>
  <c r="I8981" i="25" s="1"/>
  <c r="I7926" i="25"/>
  <c r="I8985" i="25" l="1"/>
  <c r="I7927" i="25"/>
  <c r="I8986" i="25" l="1"/>
  <c r="I7928" i="25"/>
  <c r="I8993" i="25" l="1"/>
  <c r="I7932" i="25"/>
  <c r="I8994" i="25" l="1"/>
  <c r="I7938" i="25"/>
  <c r="I9005" i="25" l="1"/>
  <c r="I7975" i="25"/>
  <c r="I9006" i="25" l="1"/>
  <c r="I7976" i="25"/>
  <c r="I9033" i="25" l="1"/>
  <c r="I7977" i="25"/>
  <c r="I9059" i="25" l="1"/>
  <c r="I7978" i="25"/>
  <c r="I9067" i="25" l="1"/>
  <c r="I7979" i="25"/>
  <c r="I9088" i="25" l="1"/>
  <c r="I7980" i="25"/>
  <c r="I9091" i="25" l="1"/>
  <c r="I7981" i="25"/>
  <c r="I9092" i="25" l="1"/>
  <c r="I7982" i="25"/>
  <c r="I9110" i="25" l="1"/>
  <c r="I8008" i="25"/>
  <c r="I9118" i="25" l="1"/>
  <c r="I8009" i="25"/>
  <c r="I9127" i="25" l="1"/>
  <c r="I8011" i="25"/>
  <c r="I9128" i="25" l="1"/>
  <c r="I9133" i="25" s="1"/>
  <c r="I8018" i="25"/>
  <c r="I9134" i="25" l="1"/>
  <c r="I8019" i="25"/>
  <c r="I9188" i="25" l="1"/>
  <c r="I8020" i="25"/>
  <c r="I9190" i="25" l="1"/>
  <c r="I8026" i="25"/>
  <c r="I9205" i="25" l="1"/>
  <c r="I8041" i="25"/>
  <c r="I9273" i="25" l="1"/>
  <c r="I8052" i="25"/>
  <c r="I9276" i="25" l="1"/>
  <c r="I8080" i="25"/>
  <c r="I9279" i="25" l="1"/>
  <c r="I8104" i="25"/>
  <c r="I9280" i="25" l="1"/>
  <c r="I8105" i="25"/>
  <c r="I9281" i="25" l="1"/>
  <c r="I8123" i="25"/>
  <c r="I9282" i="25" l="1"/>
  <c r="I8125" i="25"/>
  <c r="I9283" i="25" l="1"/>
  <c r="I8134" i="25"/>
  <c r="I9284" i="25" l="1"/>
  <c r="I8181" i="25"/>
  <c r="I9285" i="25" l="1"/>
  <c r="I8182" i="25"/>
  <c r="I9286" i="25" l="1"/>
  <c r="I8195" i="25"/>
  <c r="I9290" i="25" l="1"/>
  <c r="I8212" i="25"/>
  <c r="I9292" i="25" l="1"/>
  <c r="I8213" i="25"/>
  <c r="I9321" i="25" l="1"/>
  <c r="I8214" i="25"/>
  <c r="I9322" i="25" l="1"/>
  <c r="I8215" i="25"/>
  <c r="I9324" i="25" l="1"/>
  <c r="I8216" i="25"/>
  <c r="I9325" i="25" l="1"/>
  <c r="I8217" i="25"/>
  <c r="I9327" i="25" l="1"/>
  <c r="I8218" i="25"/>
  <c r="I9329" i="25" l="1"/>
  <c r="I8219" i="25"/>
  <c r="I9358" i="25" l="1"/>
  <c r="I8220" i="25"/>
  <c r="I9359" i="25" l="1"/>
  <c r="I8221" i="25"/>
  <c r="I9360" i="25" l="1"/>
  <c r="I8222" i="25"/>
  <c r="I9361" i="25" l="1"/>
  <c r="I8223" i="25"/>
  <c r="I9362" i="25" l="1"/>
  <c r="I8224" i="25"/>
  <c r="I9363" i="25" l="1"/>
  <c r="I8225" i="25"/>
  <c r="I9369" i="25" l="1"/>
  <c r="I8226" i="25"/>
  <c r="I9371" i="25" l="1"/>
  <c r="I8229" i="25"/>
  <c r="I9405" i="25" l="1"/>
  <c r="I8230" i="25"/>
  <c r="I9408" i="25" l="1"/>
  <c r="I8239" i="25"/>
  <c r="I9409" i="25" l="1"/>
  <c r="I8266" i="25"/>
  <c r="I9410" i="25" l="1"/>
  <c r="I8273" i="25"/>
  <c r="I9415" i="25" l="1"/>
  <c r="I8277" i="25"/>
  <c r="I9433" i="25" l="1"/>
  <c r="I8307" i="25"/>
  <c r="I9444" i="25" l="1"/>
  <c r="I8315" i="25"/>
  <c r="I9446" i="25" l="1"/>
  <c r="I8316" i="25"/>
  <c r="I9447" i="25" l="1"/>
  <c r="I8317" i="25"/>
  <c r="I9460" i="25" l="1"/>
  <c r="I8318" i="25"/>
  <c r="I9462" i="25" l="1"/>
  <c r="I8319" i="25"/>
  <c r="I9467" i="25" l="1"/>
  <c r="I8344" i="25"/>
  <c r="I9468" i="25" l="1"/>
  <c r="I8354" i="25"/>
  <c r="I9469" i="25" l="1"/>
  <c r="I8372" i="25"/>
  <c r="I9471" i="25" l="1"/>
  <c r="I8376" i="25"/>
  <c r="I9478" i="25" l="1"/>
  <c r="I8377" i="25"/>
  <c r="I9483" i="25" l="1"/>
  <c r="I8388" i="25"/>
  <c r="I9503" i="25" l="1"/>
  <c r="I8398" i="25"/>
  <c r="I9504" i="25" l="1"/>
  <c r="I8404" i="25"/>
  <c r="I9505" i="25" l="1"/>
  <c r="I8406" i="25"/>
  <c r="I9506" i="25" l="1"/>
  <c r="I8413" i="25"/>
  <c r="I9544" i="25" l="1"/>
  <c r="I8415" i="25"/>
  <c r="I9550" i="25" l="1"/>
  <c r="I8455" i="25"/>
  <c r="I9555" i="25" l="1"/>
  <c r="I8456" i="25"/>
  <c r="I9580" i="25" l="1"/>
  <c r="I8457" i="25"/>
  <c r="I9589" i="25" l="1"/>
  <c r="I8458" i="25"/>
  <c r="I9601" i="25" l="1"/>
  <c r="I8489" i="25"/>
  <c r="I9602" i="25" l="1"/>
  <c r="I8523" i="25"/>
  <c r="I9604" i="25" l="1"/>
  <c r="I8524" i="25"/>
  <c r="I9619" i="25" l="1"/>
  <c r="I8525" i="25"/>
  <c r="I9621" i="25" l="1"/>
  <c r="I8526" i="25"/>
  <c r="I9627" i="25" l="1"/>
  <c r="I8540" i="25"/>
  <c r="I9638" i="25" l="1"/>
  <c r="I8546" i="25"/>
  <c r="I9696" i="25" l="1"/>
  <c r="I8551" i="25"/>
  <c r="I9707" i="25" l="1"/>
  <c r="I9751" i="25" s="1"/>
  <c r="I8552" i="25"/>
  <c r="I9752" i="25" l="1"/>
  <c r="I8554" i="25"/>
  <c r="I9753" i="25" l="1"/>
  <c r="I8562" i="25"/>
  <c r="I9754" i="25" l="1"/>
  <c r="I8563" i="25"/>
  <c r="I9755" i="25" l="1"/>
  <c r="I8592" i="25"/>
  <c r="I9756" i="25" l="1"/>
  <c r="I8594" i="25"/>
  <c r="I9757" i="25" l="1"/>
  <c r="I8602" i="25"/>
  <c r="I9758" i="25" l="1"/>
  <c r="I8603" i="25"/>
  <c r="I9759" i="25" l="1"/>
  <c r="I8652" i="25"/>
  <c r="I9760" i="25" l="1"/>
  <c r="I8653" i="25"/>
  <c r="I9761" i="25" l="1"/>
  <c r="I8654" i="25"/>
  <c r="I9763" i="25" l="1"/>
  <c r="I8655" i="25"/>
  <c r="I9805" i="25" l="1"/>
  <c r="I8656" i="25"/>
  <c r="I9812" i="25" l="1"/>
  <c r="I8657" i="25"/>
  <c r="I9813" i="25" l="1"/>
  <c r="I8658" i="25"/>
  <c r="I9849" i="25" l="1"/>
  <c r="I8659" i="25"/>
  <c r="I9850" i="25" l="1"/>
  <c r="I8660" i="25"/>
  <c r="I9851" i="25" l="1"/>
  <c r="I8683" i="25"/>
  <c r="I9852" i="25" l="1"/>
  <c r="I8684" i="25"/>
  <c r="I9853" i="25" l="1"/>
  <c r="I8685" i="25"/>
  <c r="I9854" i="25" l="1"/>
  <c r="I8686" i="25"/>
  <c r="I9855" i="25" l="1"/>
  <c r="I8687" i="25"/>
  <c r="I9856" i="25" l="1"/>
  <c r="I8688" i="25"/>
  <c r="I9857" i="25" l="1"/>
  <c r="I8689" i="25"/>
  <c r="I9858" i="25" l="1"/>
  <c r="I8690" i="25"/>
  <c r="I9859" i="25" l="1"/>
  <c r="I8694" i="25"/>
  <c r="I9860" i="25" l="1"/>
  <c r="I8713" i="25"/>
  <c r="I9861" i="25" l="1"/>
  <c r="I8726" i="25"/>
  <c r="I9862" i="25" l="1"/>
  <c r="I8727" i="25"/>
  <c r="I9863" i="25" l="1"/>
  <c r="I8728" i="25"/>
  <c r="I9864" i="25" l="1"/>
  <c r="I8729" i="25"/>
  <c r="I9865" i="25" l="1"/>
  <c r="I8730" i="25"/>
  <c r="I9866" i="25" l="1"/>
  <c r="I8754" i="25"/>
  <c r="I9867" i="25" l="1"/>
  <c r="I8763" i="25"/>
  <c r="I9868" i="25" l="1"/>
  <c r="I8780" i="25"/>
  <c r="I9869" i="25" l="1"/>
  <c r="I8783" i="25"/>
  <c r="I9870" i="25" l="1"/>
  <c r="I8790" i="25"/>
  <c r="I9871" i="25" l="1"/>
  <c r="I8791" i="25"/>
  <c r="I9873" i="25" l="1"/>
  <c r="I8792" i="25"/>
  <c r="I9880" i="25" l="1"/>
  <c r="I8794" i="25"/>
  <c r="I9881" i="25" l="1"/>
  <c r="I8795" i="25"/>
  <c r="I9926" i="25" l="1"/>
  <c r="I8801" i="25"/>
  <c r="I9941" i="25" l="1"/>
  <c r="I8812" i="25"/>
  <c r="I9960" i="25" l="1"/>
  <c r="I8826" i="25"/>
  <c r="I9961" i="25" l="1"/>
  <c r="I8828" i="25"/>
  <c r="I9970" i="25" l="1"/>
  <c r="I8834" i="25"/>
  <c r="I9973" i="25" l="1"/>
  <c r="I8835" i="25"/>
  <c r="I9984" i="25" l="1"/>
  <c r="I8836" i="25"/>
  <c r="I9989" i="25" l="1"/>
  <c r="I8843" i="25"/>
  <c r="I9990" i="25" l="1"/>
  <c r="I8859" i="25"/>
  <c r="I10017" i="25" l="1"/>
  <c r="I8871" i="25"/>
  <c r="I10036" i="25" l="1"/>
  <c r="I8876" i="25"/>
  <c r="I10040" i="25" l="1"/>
  <c r="I8902" i="25"/>
  <c r="I10066" i="25" l="1"/>
  <c r="I8913" i="25"/>
  <c r="I10071" i="25" l="1"/>
  <c r="I8932" i="25"/>
  <c r="I8965" i="25" s="1"/>
  <c r="J7285" i="25"/>
  <c r="J7287" i="25" s="1"/>
  <c r="J7281" i="25"/>
  <c r="J7282" i="25" s="1"/>
  <c r="L7282" i="25"/>
  <c r="J7272" i="25"/>
  <c r="J7273" i="25" s="1"/>
  <c r="J7274" i="25" s="1"/>
  <c r="J7275" i="25" s="1"/>
  <c r="J7276" i="25" s="1"/>
  <c r="J7277" i="25" s="1"/>
  <c r="J7278" i="25" s="1"/>
  <c r="J7279" i="25" s="1"/>
  <c r="J7280" i="25" s="1"/>
  <c r="J7290" i="25"/>
  <c r="J7323" i="25" s="1"/>
  <c r="L7318" i="25"/>
  <c r="L7366" i="25"/>
  <c r="I10076" i="25" l="1"/>
  <c r="K7279" i="25"/>
  <c r="K7273" i="25"/>
  <c r="K7275" i="25"/>
  <c r="K7277" i="25"/>
  <c r="K7285" i="25"/>
  <c r="K7290" i="25"/>
  <c r="K7278" i="25"/>
  <c r="K7274" i="25"/>
  <c r="K7276" i="25"/>
  <c r="K7281" i="25"/>
  <c r="K7272" i="25"/>
  <c r="I8966" i="25"/>
  <c r="K7323" i="25"/>
  <c r="J7342" i="25"/>
  <c r="J7283" i="25"/>
  <c r="K7280" i="25"/>
  <c r="K7282" i="25"/>
  <c r="K7295" i="25" s="1"/>
  <c r="J7295" i="25"/>
  <c r="J7296" i="25" s="1"/>
  <c r="J7300" i="25" s="1"/>
  <c r="J7301" i="25" s="1"/>
  <c r="J7320" i="25" s="1"/>
  <c r="J7356" i="25" s="1"/>
  <c r="J7359" i="25" s="1"/>
  <c r="J7360" i="25" s="1"/>
  <c r="J7378" i="25" s="1"/>
  <c r="J7380" i="25" s="1"/>
  <c r="J7395" i="25" s="1"/>
  <c r="J7416" i="25" s="1"/>
  <c r="J7441" i="25" s="1"/>
  <c r="J7444" i="25" s="1"/>
  <c r="J7456" i="25" s="1"/>
  <c r="J7460" i="25" s="1"/>
  <c r="J7461" i="25" s="1"/>
  <c r="J7462" i="25" s="1"/>
  <c r="J7477" i="25" s="1"/>
  <c r="J7495" i="25" s="1"/>
  <c r="J7497" i="25" s="1"/>
  <c r="J7514" i="25" s="1"/>
  <c r="J7519" i="25" s="1"/>
  <c r="J7525" i="25" s="1"/>
  <c r="J7538" i="25" s="1"/>
  <c r="J7549" i="25" s="1"/>
  <c r="J7551" i="25" s="1"/>
  <c r="J7568" i="25" s="1"/>
  <c r="J7571" i="25" s="1"/>
  <c r="J7572" i="25" s="1"/>
  <c r="J7575" i="25" s="1"/>
  <c r="J7582" i="25" s="1"/>
  <c r="J7591" i="25" s="1"/>
  <c r="J7601" i="25" s="1"/>
  <c r="J7606" i="25" s="1"/>
  <c r="J7628" i="25" s="1"/>
  <c r="J7637" i="25" s="1"/>
  <c r="J7639" i="25" s="1"/>
  <c r="J7662" i="25" s="1"/>
  <c r="J7677" i="25" s="1"/>
  <c r="J7680" i="25" s="1"/>
  <c r="J7724" i="25" s="1"/>
  <c r="J7725" i="25" s="1"/>
  <c r="J7739" i="25" s="1"/>
  <c r="J7749" i="25" s="1"/>
  <c r="J7776" i="25" s="1"/>
  <c r="J7793" i="25" s="1"/>
  <c r="J7797" i="25" s="1"/>
  <c r="J7804" i="25" s="1"/>
  <c r="J7819" i="25" s="1"/>
  <c r="J7827" i="25" s="1"/>
  <c r="J7832" i="25" s="1"/>
  <c r="J7838" i="25" s="1"/>
  <c r="J7842" i="25" s="1"/>
  <c r="J7851" i="25" s="1"/>
  <c r="J7859" i="25" s="1"/>
  <c r="J7867" i="25" s="1"/>
  <c r="J7876" i="25" s="1"/>
  <c r="J7879" i="25" s="1"/>
  <c r="J7883" i="25" s="1"/>
  <c r="J7910" i="25" s="1"/>
  <c r="J7922" i="25" s="1"/>
  <c r="J7954" i="25" s="1"/>
  <c r="J7955" i="25" s="1"/>
  <c r="J7968" i="25" s="1"/>
  <c r="J7971" i="25" s="1"/>
  <c r="J7973" i="25" s="1"/>
  <c r="J7988" i="25" s="1"/>
  <c r="J7991" i="25" s="1"/>
  <c r="J7992" i="25" s="1"/>
  <c r="J8005" i="25" s="1"/>
  <c r="J8006" i="25" s="1"/>
  <c r="J8014" i="25" s="1"/>
  <c r="J8045" i="25" s="1"/>
  <c r="J8056" i="25" s="1"/>
  <c r="J8057" i="25" s="1"/>
  <c r="J8061" i="25" s="1"/>
  <c r="J8078" i="25" s="1"/>
  <c r="J8082" i="25" s="1"/>
  <c r="J8084" i="25" s="1"/>
  <c r="J8093" i="25" s="1"/>
  <c r="J8095" i="25" s="1"/>
  <c r="J8102" i="25" s="1"/>
  <c r="J8110" i="25" s="1"/>
  <c r="J8117" i="25" s="1"/>
  <c r="J8128" i="25" s="1"/>
  <c r="J8130" i="25" s="1"/>
  <c r="J8132" i="25" s="1"/>
  <c r="J8135" i="25" s="1"/>
  <c r="J8147" i="25" s="1"/>
  <c r="J8162" i="25" s="1"/>
  <c r="J8165" i="25" s="1"/>
  <c r="J8173" i="25" s="1"/>
  <c r="J8174" i="25" s="1"/>
  <c r="J8180" i="25" s="1"/>
  <c r="J8183" i="25" s="1"/>
  <c r="J8192" i="25" s="1"/>
  <c r="J8227" i="25" s="1"/>
  <c r="J8228" i="25" s="1"/>
  <c r="J8233" i="25" s="1"/>
  <c r="J8237" i="25" s="1"/>
  <c r="J8254" i="25" s="1"/>
  <c r="J8255" i="25" s="1"/>
  <c r="J8264" i="25" s="1"/>
  <c r="J8267" i="25" s="1"/>
  <c r="J8283" i="25" s="1"/>
  <c r="J8286" i="25" s="1"/>
  <c r="J8288" i="25" s="1"/>
  <c r="J8297" i="25" s="1"/>
  <c r="J8298" i="25" s="1"/>
  <c r="J8299" i="25" s="1"/>
  <c r="J8305" i="25" s="1"/>
  <c r="J8310" i="25" s="1"/>
  <c r="J8328" i="25" s="1"/>
  <c r="J8337" i="25" s="1"/>
  <c r="J8346" i="25" s="1"/>
  <c r="J8347" i="25" s="1"/>
  <c r="J8360" i="25" s="1"/>
  <c r="J8363" i="25" s="1"/>
  <c r="J8365" i="25" s="1"/>
  <c r="J8369" i="25" s="1"/>
  <c r="J8371" i="25" s="1"/>
  <c r="J8373" i="25" s="1"/>
  <c r="J8379" i="25" s="1"/>
  <c r="J8393" i="25" s="1"/>
  <c r="J8422" i="25" s="1"/>
  <c r="J8425" i="25" s="1"/>
  <c r="J8427" i="25" s="1"/>
  <c r="J8432" i="25" s="1"/>
  <c r="J8433" i="25" s="1"/>
  <c r="J8442" i="25" s="1"/>
  <c r="J8450" i="25" s="1"/>
  <c r="J8462" i="25" s="1"/>
  <c r="J8467" i="25" s="1"/>
  <c r="J8475" i="25" s="1"/>
  <c r="J8478" i="25" s="1"/>
  <c r="J8479" i="25" s="1"/>
  <c r="J8486" i="25" s="1"/>
  <c r="J8493" i="25" s="1"/>
  <c r="J8498" i="25" s="1"/>
  <c r="J8499" i="25" s="1"/>
  <c r="J8527" i="25" s="1"/>
  <c r="J8533" i="25" s="1"/>
  <c r="J8537" i="25" s="1"/>
  <c r="J8548" i="25" s="1"/>
  <c r="J8566" i="25" s="1"/>
  <c r="J8568" i="25" s="1"/>
  <c r="J8569" i="25" s="1"/>
  <c r="J8571" i="25" s="1"/>
  <c r="J8576" i="25" s="1"/>
  <c r="J8577" i="25" s="1"/>
  <c r="J8583" i="25" s="1"/>
  <c r="J8584" i="25" s="1"/>
  <c r="J8589" i="25" s="1"/>
  <c r="J8591" i="25" s="1"/>
  <c r="J8597" i="25" s="1"/>
  <c r="J8601" i="25" s="1"/>
  <c r="J8634" i="25" s="1"/>
  <c r="J8640" i="25" s="1"/>
  <c r="J8661" i="25" s="1"/>
  <c r="J8662" i="25" s="1"/>
  <c r="J8663" i="25" s="1"/>
  <c r="J8664" i="25" s="1"/>
  <c r="J8665" i="25" s="1"/>
  <c r="J8666" i="25" s="1"/>
  <c r="J8670" i="25" s="1"/>
  <c r="J8671" i="25" s="1"/>
  <c r="J8673" i="25" s="1"/>
  <c r="J8678" i="25" s="1"/>
  <c r="J8708" i="25" s="1"/>
  <c r="J8715" i="25" s="1"/>
  <c r="J8724" i="25" s="1"/>
  <c r="J8748" i="25" s="1"/>
  <c r="J8751" i="25" s="1"/>
  <c r="J8757" i="25" s="1"/>
  <c r="J8793" i="25" s="1"/>
  <c r="J8797" i="25" s="1"/>
  <c r="J8807" i="25" s="1"/>
  <c r="J8808" i="25" s="1"/>
  <c r="J8822" i="25" s="1"/>
  <c r="J8827" i="25" s="1"/>
  <c r="J8837" i="25" s="1"/>
  <c r="J8846" i="25" s="1"/>
  <c r="J8847" i="25" s="1"/>
  <c r="J8852" i="25" s="1"/>
  <c r="J8860" i="25" s="1"/>
  <c r="J8869" i="25" s="1"/>
  <c r="J8874" i="25" s="1"/>
  <c r="J8888" i="25" s="1"/>
  <c r="J8893" i="25" s="1"/>
  <c r="J8901" i="25" s="1"/>
  <c r="J8904" i="25" s="1"/>
  <c r="J8909" i="25" s="1"/>
  <c r="J8917" i="25" s="1"/>
  <c r="J8918" i="25" s="1"/>
  <c r="J8922" i="25" s="1"/>
  <c r="J8936" i="25" s="1"/>
  <c r="J8944" i="25" s="1"/>
  <c r="J8948" i="25" s="1"/>
  <c r="J8952" i="25" s="1"/>
  <c r="J8958" i="25" s="1"/>
  <c r="J8967" i="25" s="1"/>
  <c r="J8979" i="25" s="1"/>
  <c r="J8997" i="25" s="1"/>
  <c r="J9008" i="25" s="1"/>
  <c r="J9013" i="25" s="1"/>
  <c r="J9024" i="25" s="1"/>
  <c r="J9026" i="25" s="1"/>
  <c r="J9061" i="25" s="1"/>
  <c r="J9063" i="25" s="1"/>
  <c r="J9071" i="25" s="1"/>
  <c r="J9072" i="25" s="1"/>
  <c r="J9073" i="25" s="1"/>
  <c r="J9078" i="25" s="1"/>
  <c r="J9080" i="25" s="1"/>
  <c r="J9081" i="25" s="1"/>
  <c r="J9097" i="25" s="1"/>
  <c r="J9102" i="25" s="1"/>
  <c r="J9106" i="25" s="1"/>
  <c r="J9109" i="25" s="1"/>
  <c r="J9120" i="25" s="1"/>
  <c r="J9121" i="25" s="1"/>
  <c r="J9132" i="25" s="1"/>
  <c r="J9135" i="25" s="1"/>
  <c r="J9143" i="25" s="1"/>
  <c r="J9149" i="25" s="1"/>
  <c r="J9157" i="25" s="1"/>
  <c r="J9167" i="25" s="1"/>
  <c r="J9170" i="25" s="1"/>
  <c r="J9189" i="25" s="1"/>
  <c r="J9198" i="25" s="1"/>
  <c r="J9229" i="25" s="1"/>
  <c r="J9231" i="25" s="1"/>
  <c r="J9232" i="25" s="1"/>
  <c r="J9237" i="25" s="1"/>
  <c r="J9240" i="25" s="1"/>
  <c r="J9248" i="25" s="1"/>
  <c r="J9251" i="25" s="1"/>
  <c r="J9287" i="25" s="1"/>
  <c r="J9298" i="25" s="1"/>
  <c r="J9302" i="25" s="1"/>
  <c r="J9304" i="25" s="1"/>
  <c r="J9310" i="25" s="1"/>
  <c r="J9319" i="25" s="1"/>
  <c r="J9331" i="25" s="1"/>
  <c r="J9353" i="25" s="1"/>
  <c r="J9367" i="25" s="1"/>
  <c r="J9373" i="25" s="1"/>
  <c r="J9378" i="25" s="1"/>
  <c r="J9382" i="25" s="1"/>
  <c r="J9384" i="25" s="1"/>
  <c r="J9385" i="25" s="1"/>
  <c r="J9398" i="25" s="1"/>
  <c r="J9425" i="25" s="1"/>
  <c r="J9426" i="25" s="1"/>
  <c r="J9430" i="25" s="1"/>
  <c r="J9432" i="25" s="1"/>
  <c r="J9437" i="25" s="1"/>
  <c r="J9450" i="25" s="1"/>
  <c r="J9459" i="25" s="1"/>
  <c r="J9476" i="25" s="1"/>
  <c r="J9490" i="25" s="1"/>
  <c r="J9492" i="25" s="1"/>
  <c r="J9495" i="25" s="1"/>
  <c r="J9507" i="25" s="1"/>
  <c r="J9508" i="25" s="1"/>
  <c r="J9514" i="25" s="1"/>
  <c r="J9517" i="25" s="1"/>
  <c r="J9525" i="25" s="1"/>
  <c r="J9576" i="25" s="1"/>
  <c r="J9579" i="25" s="1"/>
  <c r="J9584" i="25" s="1"/>
  <c r="J9590" i="25" s="1"/>
  <c r="J9591" i="25" s="1"/>
  <c r="J9592" i="25" s="1"/>
  <c r="J9593" i="25" s="1"/>
  <c r="J9594" i="25" s="1"/>
  <c r="J9596" i="25" s="1"/>
  <c r="J9631" i="25" s="1"/>
  <c r="J9636" i="25" s="1"/>
  <c r="J9663" i="25" s="1"/>
  <c r="J9682" i="25" s="1"/>
  <c r="J9731" i="25" s="1"/>
  <c r="J9735" i="25" s="1"/>
  <c r="J9736" i="25" s="1"/>
  <c r="J9739" i="25" s="1"/>
  <c r="J9747" i="25" s="1"/>
  <c r="J9750" i="25" s="1"/>
  <c r="J9762" i="25" s="1"/>
  <c r="J9769" i="25" s="1"/>
  <c r="J9788" i="25" s="1"/>
  <c r="J9800" i="25" s="1"/>
  <c r="J9802" i="25" s="1"/>
  <c r="J9814" i="25" s="1"/>
  <c r="J9816" i="25" s="1"/>
  <c r="J9817" i="25" s="1"/>
  <c r="J9818" i="25" s="1"/>
  <c r="J9822" i="25" s="1"/>
  <c r="J9823" i="25" s="1"/>
  <c r="J9828" i="25" s="1"/>
  <c r="J9839" i="25" s="1"/>
  <c r="J9875" i="25" s="1"/>
  <c r="J9876" i="25" s="1"/>
  <c r="J9886" i="25" s="1"/>
  <c r="J9888" i="25" s="1"/>
  <c r="J9890" i="25" s="1"/>
  <c r="J9891" i="25" s="1"/>
  <c r="J9892" i="25" s="1"/>
  <c r="J9893" i="25" s="1"/>
  <c r="J9914" i="25" s="1"/>
  <c r="J9943" i="25" s="1"/>
  <c r="J9944" i="25" s="1"/>
  <c r="J9946" i="25" s="1"/>
  <c r="J9949" i="25" s="1"/>
  <c r="J9957" i="25" s="1"/>
  <c r="J9966" i="25" s="1"/>
  <c r="J9972" i="25" s="1"/>
  <c r="J9980" i="25" s="1"/>
  <c r="J9991" i="25" s="1"/>
  <c r="J9992" i="25" s="1"/>
  <c r="J9995" i="25" s="1"/>
  <c r="J10010" i="25" s="1"/>
  <c r="J10013" i="25" s="1"/>
  <c r="J10019" i="25" s="1"/>
  <c r="J10030" i="25" s="1"/>
  <c r="J10035" i="25" s="1"/>
  <c r="J10038" i="25" s="1"/>
  <c r="J10041" i="25" s="1"/>
  <c r="J10042" i="25" s="1"/>
  <c r="J10043" i="25" s="1"/>
  <c r="J10044" i="25" s="1"/>
  <c r="J10045" i="25" s="1"/>
  <c r="J10047" i="25" s="1"/>
  <c r="J10048" i="25" s="1"/>
  <c r="J10049" i="25" s="1"/>
  <c r="J10050" i="25" s="1"/>
  <c r="J10051" i="25" s="1"/>
  <c r="J10052" i="25" s="1"/>
  <c r="J10055" i="25" s="1"/>
  <c r="J10056" i="25" s="1"/>
  <c r="J10058" i="25" s="1"/>
  <c r="J10059" i="25" s="1"/>
  <c r="J10061" i="25" s="1"/>
  <c r="J10062" i="25" s="1"/>
  <c r="J10063" i="25" s="1"/>
  <c r="J10064" i="25" s="1"/>
  <c r="J10065" i="25" s="1"/>
  <c r="J10067" i="25" s="1"/>
  <c r="J10068" i="25" s="1"/>
  <c r="J10069" i="25" s="1"/>
  <c r="J10070" i="25" s="1"/>
  <c r="J10073" i="25" s="1"/>
  <c r="J10074" i="25" s="1"/>
  <c r="J10075" i="25" s="1"/>
  <c r="J10080" i="25" s="1"/>
  <c r="J10082" i="25" s="1"/>
  <c r="J10084" i="25" s="1"/>
  <c r="J10086" i="25" s="1"/>
  <c r="J10089" i="25" s="1"/>
  <c r="J10090" i="25" s="1"/>
  <c r="J10091" i="25" s="1"/>
  <c r="J10096" i="25" s="1"/>
  <c r="J10097" i="25" s="1"/>
  <c r="J10099" i="25" s="1"/>
  <c r="J10101" i="25" s="1"/>
  <c r="J10103" i="25" s="1"/>
  <c r="J10106" i="25" s="1"/>
  <c r="J10108" i="25" s="1"/>
  <c r="J10110" i="25" s="1"/>
  <c r="J10111" i="25" s="1"/>
  <c r="J10116" i="25" s="1"/>
  <c r="J10117" i="25" s="1"/>
  <c r="J10118" i="25" s="1"/>
  <c r="J10119" i="25" s="1"/>
  <c r="J10120" i="25" s="1"/>
  <c r="J10121" i="25" s="1"/>
  <c r="J10122" i="25" s="1"/>
  <c r="J10124" i="25" s="1"/>
  <c r="J10128" i="25" s="1"/>
  <c r="J10131" i="25" s="1"/>
  <c r="J10132" i="25" s="1"/>
  <c r="J10133" i="25" s="1"/>
  <c r="J10134" i="25" s="1"/>
  <c r="J10135" i="25" s="1"/>
  <c r="J10136" i="25" s="1"/>
  <c r="J10137" i="25" s="1"/>
  <c r="J10138" i="25" s="1"/>
  <c r="J10141" i="25" s="1"/>
  <c r="J10143" i="25" s="1"/>
  <c r="J10145" i="25" s="1"/>
  <c r="J10146" i="25" s="1"/>
  <c r="J10150" i="25" s="1"/>
  <c r="J10151" i="25" s="1"/>
  <c r="J10152" i="25" s="1"/>
  <c r="J10153" i="25" s="1"/>
  <c r="J10157" i="25" s="1"/>
  <c r="J10162" i="25" s="1"/>
  <c r="J10163" i="25" s="1"/>
  <c r="J10164" i="25" s="1"/>
  <c r="J10166" i="25" s="1"/>
  <c r="J10167" i="25" s="1"/>
  <c r="J10170" i="25" s="1"/>
  <c r="J10172" i="25" s="1"/>
  <c r="J10173" i="25" s="1"/>
  <c r="J10174" i="25" s="1"/>
  <c r="J10181" i="25" s="1"/>
  <c r="J10182" i="25" s="1"/>
  <c r="J10185" i="25" s="1"/>
  <c r="J10188" i="25" s="1"/>
  <c r="J10191" i="25" s="1"/>
  <c r="J10192" i="25" s="1"/>
  <c r="J10195" i="25" s="1"/>
  <c r="J10199" i="25" s="1"/>
  <c r="J10200" i="25" s="1"/>
  <c r="J10201" i="25" s="1"/>
  <c r="J10203" i="25" s="1"/>
  <c r="J10205" i="25" s="1"/>
  <c r="J10212" i="25" s="1"/>
  <c r="J10213" i="25" s="1"/>
  <c r="J10217" i="25" s="1"/>
  <c r="J10220" i="25" s="1"/>
  <c r="J10221" i="25" s="1"/>
  <c r="J10222" i="25" s="1"/>
  <c r="J10223" i="25" s="1"/>
  <c r="J10225" i="25" s="1"/>
  <c r="J10226" i="25" s="1"/>
  <c r="J10227" i="25" s="1"/>
  <c r="J10228" i="25" s="1"/>
  <c r="J10229" i="25" s="1"/>
  <c r="J10233" i="25" s="1"/>
  <c r="J10234" i="25" s="1"/>
  <c r="J10235" i="25" s="1"/>
  <c r="J10247" i="25" s="1"/>
  <c r="J10248" i="25" s="1"/>
  <c r="J10249" i="25" s="1"/>
  <c r="J10250" i="25" s="1"/>
  <c r="J10251" i="25" s="1"/>
  <c r="J10253" i="25" s="1"/>
  <c r="J10254" i="25" s="1"/>
  <c r="J10256" i="25" s="1"/>
  <c r="J10257" i="25" s="1"/>
  <c r="J10259" i="25" s="1"/>
  <c r="J10260" i="25" s="1"/>
  <c r="J10268" i="25" s="1"/>
  <c r="J10272" i="25" s="1"/>
  <c r="J10273" i="25" s="1"/>
  <c r="J10274" i="25" s="1"/>
  <c r="J10278" i="25" s="1"/>
  <c r="J10280" i="25" s="1"/>
  <c r="J10284" i="25" s="1"/>
  <c r="J10288" i="25" s="1"/>
  <c r="J10291" i="25" s="1"/>
  <c r="J10292" i="25" s="1"/>
  <c r="J10294" i="25" s="1"/>
  <c r="J10295" i="25" s="1"/>
  <c r="J10296" i="25" s="1"/>
  <c r="J10298" i="25" s="1"/>
  <c r="J10299" i="25" s="1"/>
  <c r="J10300" i="25" s="1"/>
  <c r="J10301" i="25" s="1"/>
  <c r="J10302" i="25" s="1"/>
  <c r="J10305" i="25" s="1"/>
  <c r="J10306" i="25" s="1"/>
  <c r="J10308" i="25" s="1"/>
  <c r="J10310" i="25" s="1"/>
  <c r="J10312" i="25" s="1"/>
  <c r="J10314" i="25" s="1"/>
  <c r="J10316" i="25" s="1"/>
  <c r="J10317" i="25" s="1"/>
  <c r="J10320" i="25" s="1"/>
  <c r="J10321" i="25" s="1"/>
  <c r="J10322" i="25" s="1"/>
  <c r="J10323" i="25" s="1"/>
  <c r="J10325" i="25" s="1"/>
  <c r="J10329" i="25" s="1"/>
  <c r="J10330" i="25" s="1"/>
  <c r="J10332" i="25" s="1"/>
  <c r="J10333" i="25" s="1"/>
  <c r="J10335" i="25" s="1"/>
  <c r="J10337" i="25" s="1"/>
  <c r="J10338" i="25" s="1"/>
  <c r="J10339" i="25" s="1"/>
  <c r="J10341" i="25" s="1"/>
  <c r="J10343" i="25" s="1"/>
  <c r="J10344" i="25" s="1"/>
  <c r="J10345" i="25" s="1"/>
  <c r="J10351" i="25" s="1"/>
  <c r="J10354" i="25" s="1"/>
  <c r="J10355" i="25" s="1"/>
  <c r="J10356" i="25" s="1"/>
  <c r="J10357" i="25" s="1"/>
  <c r="J10358" i="25" s="1"/>
  <c r="J10360" i="25" s="1"/>
  <c r="J10361" i="25" s="1"/>
  <c r="J10364" i="25" s="1"/>
  <c r="J10366" i="25" s="1"/>
  <c r="J10367" i="25" s="1"/>
  <c r="J10369" i="25" s="1"/>
  <c r="J10372" i="25" s="1"/>
  <c r="J10373" i="25" s="1"/>
  <c r="J10374" i="25" s="1"/>
  <c r="J10375" i="25" s="1"/>
  <c r="J10379" i="25" s="1"/>
  <c r="J10380" i="25" s="1"/>
  <c r="J10381" i="25" s="1"/>
  <c r="J10382" i="25" s="1"/>
  <c r="J10383" i="25" s="1"/>
  <c r="J10385" i="25" s="1"/>
  <c r="J10386" i="25" s="1"/>
  <c r="J10390" i="25" s="1"/>
  <c r="J10391" i="25" s="1"/>
  <c r="J10393" i="25" s="1"/>
  <c r="J10396" i="25" s="1"/>
  <c r="J10398" i="25" s="1"/>
  <c r="J10400" i="25" s="1"/>
  <c r="J10402" i="25" s="1"/>
  <c r="J10403" i="25" s="1"/>
  <c r="J10405" i="25" s="1"/>
  <c r="J10406" i="25" s="1"/>
  <c r="J10409" i="25" s="1"/>
  <c r="J10410" i="25" s="1"/>
  <c r="J10411" i="25" s="1"/>
  <c r="J10412" i="25" s="1"/>
  <c r="J10414" i="25" s="1"/>
  <c r="J10416" i="25" s="1"/>
  <c r="J10417" i="25" s="1"/>
  <c r="J10419" i="25" s="1"/>
  <c r="J10421" i="25" s="1"/>
  <c r="J10422" i="25" s="1"/>
  <c r="J10425" i="25" s="1"/>
  <c r="J10426" i="25" s="1"/>
  <c r="J10427" i="25" s="1"/>
  <c r="J10428" i="25" s="1"/>
  <c r="J10429" i="25" s="1"/>
  <c r="J10431" i="25" s="1"/>
  <c r="J10432" i="25" s="1"/>
  <c r="J10433" i="25" s="1"/>
  <c r="J10435" i="25" s="1"/>
  <c r="J10436" i="25" s="1"/>
  <c r="J10438" i="25" s="1"/>
  <c r="J10439" i="25" s="1"/>
  <c r="J10440" i="25" s="1"/>
  <c r="J10441" i="25" s="1"/>
  <c r="J10442" i="25" s="1"/>
  <c r="J10443" i="25" s="1"/>
  <c r="J10446" i="25" s="1"/>
  <c r="J10447" i="25" s="1"/>
  <c r="J10448" i="25" s="1"/>
  <c r="J10449" i="25" s="1"/>
  <c r="J10450" i="25" s="1"/>
  <c r="J10451" i="25" s="1"/>
  <c r="J10452" i="25" s="1"/>
  <c r="J10453" i="25" s="1"/>
  <c r="J10454" i="25" s="1"/>
  <c r="J10457" i="25" s="1"/>
  <c r="J10458" i="25" s="1"/>
  <c r="J10459" i="25" s="1"/>
  <c r="J10461" i="25" s="1"/>
  <c r="J10462" i="25" s="1"/>
  <c r="J10463" i="25" s="1"/>
  <c r="J10466" i="25" s="1"/>
  <c r="J10467" i="25" s="1"/>
  <c r="J10468" i="25" s="1"/>
  <c r="J10470" i="25" s="1"/>
  <c r="J10472" i="25" s="1"/>
  <c r="J10473" i="25" s="1"/>
  <c r="J10474" i="25" s="1"/>
  <c r="J10475" i="25" s="1"/>
  <c r="J10476" i="25" s="1"/>
  <c r="J10477" i="25" s="1"/>
  <c r="J10478" i="25" s="1"/>
  <c r="J10479" i="25" s="1"/>
  <c r="J10480" i="25" s="1"/>
  <c r="J10484" i="25" s="1"/>
  <c r="J10485" i="25" s="1"/>
  <c r="J10486" i="25" s="1"/>
  <c r="J10488" i="25" s="1"/>
  <c r="J10489" i="25" s="1"/>
  <c r="J10497" i="25" s="1"/>
  <c r="J10499" i="25" s="1"/>
  <c r="J10502" i="25" s="1"/>
  <c r="J10504" i="25" s="1"/>
  <c r="J10506" i="25" s="1"/>
  <c r="J10507" i="25" s="1"/>
  <c r="J10508" i="25" s="1"/>
  <c r="J10509" i="25" s="1"/>
  <c r="J10511" i="25" s="1"/>
  <c r="J10512" i="25" s="1"/>
  <c r="J10513" i="25" s="1"/>
  <c r="J10514" i="25" s="1"/>
  <c r="J10517" i="25" s="1"/>
  <c r="J10519" i="25" s="1"/>
  <c r="J10520" i="25" s="1"/>
  <c r="J10521" i="25" s="1"/>
  <c r="J10522" i="25" s="1"/>
  <c r="J10524" i="25" s="1"/>
  <c r="J10525" i="25" s="1"/>
  <c r="J10526" i="25" s="1"/>
  <c r="J10527" i="25" s="1"/>
  <c r="J10528" i="25" s="1"/>
  <c r="J10530" i="25" s="1"/>
  <c r="J10536" i="25" s="1"/>
  <c r="J10539" i="25" s="1"/>
  <c r="J10540" i="25" s="1"/>
  <c r="J10541" i="25" s="1"/>
  <c r="J10542" i="25" s="1"/>
  <c r="J10543" i="25" s="1"/>
  <c r="J10550" i="25" s="1"/>
  <c r="J10554" i="25" s="1"/>
  <c r="J10555" i="25" s="1"/>
  <c r="J10556" i="25" s="1"/>
  <c r="J10557" i="25" s="1"/>
  <c r="J10562" i="25" s="1"/>
  <c r="J10564" i="25" s="1"/>
  <c r="J10567" i="25" s="1"/>
  <c r="J10571" i="25" s="1"/>
  <c r="J10572" i="25" s="1"/>
  <c r="J10575" i="25" s="1"/>
  <c r="J10577" i="25" s="1"/>
  <c r="J10581" i="25" s="1"/>
  <c r="J10582" i="25" s="1"/>
  <c r="J10585" i="25" s="1"/>
  <c r="J10586" i="25" s="1"/>
  <c r="J10589" i="25" s="1"/>
  <c r="J10590" i="25" s="1"/>
  <c r="J10591" i="25" s="1"/>
  <c r="J10592" i="25" s="1"/>
  <c r="J10593" i="25" s="1"/>
  <c r="J10594" i="25" s="1"/>
  <c r="J10595" i="25" s="1"/>
  <c r="J10601" i="25" s="1"/>
  <c r="J10602" i="25" s="1"/>
  <c r="J10603" i="25" s="1"/>
  <c r="J10607" i="25" s="1"/>
  <c r="J10609" i="25" s="1"/>
  <c r="J10614" i="25" s="1"/>
  <c r="J10615" i="25" s="1"/>
  <c r="J10616" i="25" s="1"/>
  <c r="J10618" i="25" s="1"/>
  <c r="J10619" i="25" s="1"/>
  <c r="J10621" i="25" s="1"/>
  <c r="J10622" i="25" s="1"/>
  <c r="J10623" i="25" s="1"/>
  <c r="J10624" i="25" s="1"/>
  <c r="J10626" i="25" s="1"/>
  <c r="J10628" i="25" s="1"/>
  <c r="J10631" i="25" s="1"/>
  <c r="J10632" i="25" s="1"/>
  <c r="J10634" i="25" s="1"/>
  <c r="J10635" i="25" s="1"/>
  <c r="J10636" i="25" s="1"/>
  <c r="J10637" i="25" s="1"/>
  <c r="J10639" i="25" s="1"/>
  <c r="J10647" i="25" s="1"/>
  <c r="J10651" i="25" s="1"/>
  <c r="J10653" i="25" s="1"/>
  <c r="J10654" i="25" s="1"/>
  <c r="J10655" i="25" s="1"/>
  <c r="J10658" i="25" s="1"/>
  <c r="J10667" i="25" s="1"/>
  <c r="J10668" i="25" s="1"/>
  <c r="J10669" i="25" s="1"/>
  <c r="J10670" i="25" s="1"/>
  <c r="J10671" i="25" s="1"/>
  <c r="J10674" i="25" s="1"/>
  <c r="J10676" i="25" s="1"/>
  <c r="J10677" i="25" s="1"/>
  <c r="J10678" i="25" s="1"/>
  <c r="J10679" i="25" s="1"/>
  <c r="J10682" i="25" s="1"/>
  <c r="J10683" i="25" s="1"/>
  <c r="J10684" i="25" s="1"/>
  <c r="J10685" i="25" s="1"/>
  <c r="J10686" i="25" s="1"/>
  <c r="J10687" i="25" s="1"/>
  <c r="J10689" i="25" s="1"/>
  <c r="J10691" i="25" s="1"/>
  <c r="J10692" i="25" s="1"/>
  <c r="J10693" i="25" s="1"/>
  <c r="J10696" i="25" s="1"/>
  <c r="J10699" i="25" s="1"/>
  <c r="J10700" i="25" s="1"/>
  <c r="J10701" i="25" s="1"/>
  <c r="J10703" i="25" s="1"/>
  <c r="J10705" i="25" s="1"/>
  <c r="J10707" i="25" s="1"/>
  <c r="J10708" i="25" s="1"/>
  <c r="J10709" i="25" s="1"/>
  <c r="J10711" i="25" s="1"/>
  <c r="J10713" i="25" s="1"/>
  <c r="J10714" i="25" s="1"/>
  <c r="J10715" i="25" s="1"/>
  <c r="J10716" i="25" s="1"/>
  <c r="J10717" i="25" s="1"/>
  <c r="J10718" i="25" s="1"/>
  <c r="J10719" i="25" s="1"/>
  <c r="J10722" i="25" s="1"/>
  <c r="J10723" i="25" s="1"/>
  <c r="J10724" i="25" s="1"/>
  <c r="J10726" i="25" s="1"/>
  <c r="J10728" i="25" s="1"/>
  <c r="J10731" i="25" s="1"/>
  <c r="J10733" i="25" s="1"/>
  <c r="J10735" i="25" s="1"/>
  <c r="J10739" i="25" s="1"/>
  <c r="J10740" i="25" s="1"/>
  <c r="J10741" i="25" s="1"/>
  <c r="J10742" i="25" s="1"/>
  <c r="J10743" i="25" s="1"/>
  <c r="J10744" i="25" s="1"/>
  <c r="J10745" i="25" s="1"/>
  <c r="J10746" i="25" s="1"/>
  <c r="J10752" i="25" s="1"/>
  <c r="J10754" i="25" s="1"/>
  <c r="J10755" i="25" s="1"/>
  <c r="J10756" i="25" s="1"/>
  <c r="J10758" i="25" s="1"/>
  <c r="J10760" i="25" s="1"/>
  <c r="J10762" i="25" s="1"/>
  <c r="J10764" i="25" s="1"/>
  <c r="J10767" i="25" s="1"/>
  <c r="J10768" i="25" s="1"/>
  <c r="J10770" i="25" s="1"/>
  <c r="J10771" i="25" s="1"/>
  <c r="J10772" i="25" s="1"/>
  <c r="J10775" i="25" s="1"/>
  <c r="J10776" i="25" s="1"/>
  <c r="J10780" i="25" s="1"/>
  <c r="J10781" i="25" s="1"/>
  <c r="J10782" i="25" s="1"/>
  <c r="J10783" i="25" s="1"/>
  <c r="J10784" i="25" s="1"/>
  <c r="J10787" i="25" s="1"/>
  <c r="J10788" i="25" s="1"/>
  <c r="J10789" i="25" s="1"/>
  <c r="J10791" i="25" s="1"/>
  <c r="J10792" i="25" s="1"/>
  <c r="J10795" i="25" s="1"/>
  <c r="J10798" i="25" s="1"/>
  <c r="J10800" i="25" s="1"/>
  <c r="J10801" i="25" s="1"/>
  <c r="J10803" i="25" s="1"/>
  <c r="J10805" i="25" s="1"/>
  <c r="J10807" i="25" s="1"/>
  <c r="J10808" i="25" s="1"/>
  <c r="J10810" i="25" s="1"/>
  <c r="J10811" i="25" s="1"/>
  <c r="J10812" i="25" s="1"/>
  <c r="J10813" i="25" s="1"/>
  <c r="J10814" i="25" s="1"/>
  <c r="J10815" i="25" s="1"/>
  <c r="J10816" i="25" s="1"/>
  <c r="J10822" i="25" s="1"/>
  <c r="J10826" i="25" s="1"/>
  <c r="J10828" i="25" s="1"/>
  <c r="J10829" i="25" s="1"/>
  <c r="J10830" i="25" s="1"/>
  <c r="J10831" i="25" s="1"/>
  <c r="J10832" i="25" s="1"/>
  <c r="J10833" i="25" s="1"/>
  <c r="J10834" i="25" s="1"/>
  <c r="J10835" i="25" s="1"/>
  <c r="J10838" i="25" s="1"/>
  <c r="J10839" i="25" s="1"/>
  <c r="J10845" i="25" s="1"/>
  <c r="J10846" i="25" s="1"/>
  <c r="J10848" i="25" s="1"/>
  <c r="J10851" i="25" s="1"/>
  <c r="J10852" i="25" s="1"/>
  <c r="J10853" i="25" s="1"/>
  <c r="J10854" i="25" s="1"/>
  <c r="J10855" i="25" s="1"/>
  <c r="J10857" i="25" s="1"/>
  <c r="J10859" i="25" s="1"/>
  <c r="J10860" i="25" s="1"/>
  <c r="J10862" i="25" s="1"/>
  <c r="J10863" i="25" s="1"/>
  <c r="J10867" i="25" s="1"/>
  <c r="J10868" i="25" s="1"/>
  <c r="J10870" i="25" s="1"/>
  <c r="J10871" i="25" s="1"/>
  <c r="J10873" i="25" s="1"/>
  <c r="J10874" i="25" s="1"/>
  <c r="J10876" i="25" s="1"/>
  <c r="J10877" i="25" s="1"/>
  <c r="J10878" i="25" s="1"/>
  <c r="J10880" i="25" s="1"/>
  <c r="J10883" i="25" s="1"/>
  <c r="J10884" i="25" s="1"/>
  <c r="J10885" i="25" s="1"/>
  <c r="J10886" i="25" s="1"/>
  <c r="J10887" i="25" s="1"/>
  <c r="J10889" i="25" s="1"/>
  <c r="J10891" i="25" s="1"/>
  <c r="J10892" i="25" s="1"/>
  <c r="J10893" i="25" s="1"/>
  <c r="J10895" i="25" s="1"/>
  <c r="J10898" i="25" s="1"/>
  <c r="J10905" i="25" s="1"/>
  <c r="J10907" i="25" s="1"/>
  <c r="J10909" i="25" s="1"/>
  <c r="J10911" i="25" s="1"/>
  <c r="J10912" i="25" s="1"/>
  <c r="J10913" i="25" s="1"/>
  <c r="J10917" i="25" s="1"/>
  <c r="J10918" i="25" s="1"/>
  <c r="J10919" i="25" s="1"/>
  <c r="J10920" i="25" s="1"/>
  <c r="J10921" i="25" s="1"/>
  <c r="J10925" i="25" s="1"/>
  <c r="J10927" i="25" s="1"/>
  <c r="J10929" i="25" s="1"/>
  <c r="J10930" i="25" s="1"/>
  <c r="J10931" i="25" s="1"/>
  <c r="J10932" i="25" s="1"/>
  <c r="J10933" i="25" s="1"/>
  <c r="J10934" i="25" s="1"/>
  <c r="J10935" i="25" s="1"/>
  <c r="J10937" i="25" s="1"/>
  <c r="J10938" i="25" s="1"/>
  <c r="J10942" i="25" s="1"/>
  <c r="J10943" i="25" s="1"/>
  <c r="J10945" i="25" s="1"/>
  <c r="J10946" i="25" s="1"/>
  <c r="J10954" i="25" s="1"/>
  <c r="J10976" i="25" s="1"/>
  <c r="J10989" i="25" s="1"/>
  <c r="J10990" i="25" s="1"/>
  <c r="J10992" i="25" s="1"/>
  <c r="J10993" i="25" s="1"/>
  <c r="J10996" i="25" s="1"/>
  <c r="J10999" i="25" s="1"/>
  <c r="J11002" i="25" s="1"/>
  <c r="J11004" i="25" s="1"/>
  <c r="J11006" i="25" s="1"/>
  <c r="J11013" i="25" s="1"/>
  <c r="J11016" i="25" s="1"/>
  <c r="J11018" i="25" s="1"/>
  <c r="J11020" i="25" s="1"/>
  <c r="J11022" i="25" s="1"/>
  <c r="J11023" i="25" s="1"/>
  <c r="J11025" i="25" s="1"/>
  <c r="J11027" i="25" s="1"/>
  <c r="J11028" i="25" s="1"/>
  <c r="J11029" i="25" s="1"/>
  <c r="J11030" i="25" s="1"/>
  <c r="J11031" i="25" s="1"/>
  <c r="J11032" i="25" s="1"/>
  <c r="J11033" i="25" s="1"/>
  <c r="J11036" i="25" s="1"/>
  <c r="J11038" i="25" s="1"/>
  <c r="J11039" i="25" s="1"/>
  <c r="J11040" i="25" s="1"/>
  <c r="J11041" i="25" s="1"/>
  <c r="J11042" i="25" s="1"/>
  <c r="J11043" i="25" s="1"/>
  <c r="J11046" i="25" s="1"/>
  <c r="J11047" i="25" s="1"/>
  <c r="J11048" i="25" s="1"/>
  <c r="J11051" i="25" s="1"/>
  <c r="J11052" i="25" s="1"/>
  <c r="J11053" i="25" s="1"/>
  <c r="J11054" i="25" s="1"/>
  <c r="J11055" i="25" s="1"/>
  <c r="J11056" i="25" s="1"/>
  <c r="J11057" i="25" s="1"/>
  <c r="J11058" i="25" s="1"/>
  <c r="J11059" i="25" s="1"/>
  <c r="J11063" i="25" s="1"/>
  <c r="J11064" i="25" s="1"/>
  <c r="J11065" i="25" s="1"/>
  <c r="J11067" i="25" s="1"/>
  <c r="J11068" i="25" s="1"/>
  <c r="J11070" i="25" s="1"/>
  <c r="J11072" i="25" s="1"/>
  <c r="J11073" i="25" s="1"/>
  <c r="J11074" i="25" s="1"/>
  <c r="J11075" i="25" s="1"/>
  <c r="J11077" i="25" s="1"/>
  <c r="J11078" i="25" s="1"/>
  <c r="J11079" i="25" s="1"/>
  <c r="J11080" i="25" s="1"/>
  <c r="J11081" i="25" s="1"/>
  <c r="J11085" i="25" s="1"/>
  <c r="J11086" i="25" s="1"/>
  <c r="J11088" i="25" s="1"/>
  <c r="J11089" i="25" s="1"/>
  <c r="J11091" i="25" s="1"/>
  <c r="J11093" i="25" s="1"/>
  <c r="J11095" i="25" s="1"/>
  <c r="J11097" i="25" s="1"/>
  <c r="J11101" i="25" s="1"/>
  <c r="J11102" i="25" s="1"/>
  <c r="J11103" i="25" s="1"/>
  <c r="J11104" i="25" s="1"/>
  <c r="J11105" i="25" s="1"/>
  <c r="J11106" i="25" s="1"/>
  <c r="J11107" i="25" s="1"/>
  <c r="J11109" i="25" s="1"/>
  <c r="J11112" i="25" s="1"/>
  <c r="J11114" i="25" s="1"/>
  <c r="J11115" i="25" s="1"/>
  <c r="J11118" i="25" s="1"/>
  <c r="J11120" i="25" s="1"/>
  <c r="J11125" i="25" s="1"/>
  <c r="J11126" i="25" s="1"/>
  <c r="J11128" i="25" s="1"/>
  <c r="J11129" i="25" s="1"/>
  <c r="J11131" i="25" s="1"/>
  <c r="J11132" i="25" s="1"/>
  <c r="J11133" i="25" s="1"/>
  <c r="J11135" i="25" s="1"/>
  <c r="J11137" i="25" s="1"/>
  <c r="J11138" i="25" s="1"/>
  <c r="J11139" i="25" s="1"/>
  <c r="J11140" i="25" s="1"/>
  <c r="J11141" i="25" s="1"/>
  <c r="J11143" i="25" s="1"/>
  <c r="J11144" i="25" s="1"/>
  <c r="J11145" i="25" s="1"/>
  <c r="J11146" i="25" s="1"/>
  <c r="J11148" i="25" s="1"/>
  <c r="J11149" i="25" s="1"/>
  <c r="J11150" i="25" s="1"/>
  <c r="J11151" i="25" s="1"/>
  <c r="J11152" i="25" s="1"/>
  <c r="J11153" i="25" s="1"/>
  <c r="J11156" i="25" s="1"/>
  <c r="J11157" i="25" s="1"/>
  <c r="J11158" i="25" s="1"/>
  <c r="J11159" i="25" s="1"/>
  <c r="J11160" i="25" s="1"/>
  <c r="J11161" i="25" s="1"/>
  <c r="J11163" i="25" s="1"/>
  <c r="J11164" i="25" s="1"/>
  <c r="J11165" i="25" s="1"/>
  <c r="J11166" i="25" s="1"/>
  <c r="J11168" i="25" s="1"/>
  <c r="J11170" i="25" s="1"/>
  <c r="J11172" i="25" s="1"/>
  <c r="J11173" i="25" s="1"/>
  <c r="J11174" i="25" s="1"/>
  <c r="J11175" i="25" s="1"/>
  <c r="J11176" i="25" s="1"/>
  <c r="J11178" i="25" s="1"/>
  <c r="J11179" i="25" s="1"/>
  <c r="J11180" i="25" s="1"/>
  <c r="J11182" i="25" s="1"/>
  <c r="J11183" i="25" s="1"/>
  <c r="J11184" i="25" s="1"/>
  <c r="J11185" i="25" s="1"/>
  <c r="J11186" i="25" s="1"/>
  <c r="J11187" i="25" s="1"/>
  <c r="J11188" i="25" s="1"/>
  <c r="J11189" i="25" s="1"/>
  <c r="J11190" i="25" s="1"/>
  <c r="J11191" i="25" s="1"/>
  <c r="J11193" i="25" s="1"/>
  <c r="J11195" i="25" s="1"/>
  <c r="J11196" i="25" s="1"/>
  <c r="J11197" i="25" s="1"/>
  <c r="J11200" i="25" s="1"/>
  <c r="J11201" i="25" s="1"/>
  <c r="J11202" i="25" s="1"/>
  <c r="J11203" i="25" s="1"/>
  <c r="J11204" i="25" s="1"/>
  <c r="J11205" i="25" s="1"/>
  <c r="J11206" i="25" s="1"/>
  <c r="J11207" i="25" s="1"/>
  <c r="J11226" i="25" s="1"/>
  <c r="J11227" i="25" s="1"/>
  <c r="J11229" i="25" s="1"/>
  <c r="J11231" i="25" s="1"/>
  <c r="J11232" i="25" s="1"/>
  <c r="J11237" i="25" s="1"/>
  <c r="J11238" i="25" s="1"/>
  <c r="J11239" i="25" s="1"/>
  <c r="J11241" i="25" s="1"/>
  <c r="J11244" i="25" s="1"/>
  <c r="J11256" i="25" s="1"/>
  <c r="J11260" i="25" s="1"/>
  <c r="J11261" i="25" s="1"/>
  <c r="J11262" i="25" s="1"/>
  <c r="J11263" i="25" s="1"/>
  <c r="J11266" i="25" s="1"/>
  <c r="J11267" i="25" s="1"/>
  <c r="J11268" i="25" s="1"/>
  <c r="J11271" i="25" s="1"/>
  <c r="J11272" i="25" s="1"/>
  <c r="J11273" i="25" s="1"/>
  <c r="J11274" i="25" s="1"/>
  <c r="J11275" i="25" s="1"/>
  <c r="J11276" i="25" s="1"/>
  <c r="J11278" i="25" s="1"/>
  <c r="J11279" i="25" s="1"/>
  <c r="J11281" i="25" s="1"/>
  <c r="J11282" i="25" s="1"/>
  <c r="J11283" i="25" s="1"/>
  <c r="J11290" i="25" s="1"/>
  <c r="J11291" i="25" s="1"/>
  <c r="J11293" i="25" s="1"/>
  <c r="J11294" i="25" s="1"/>
  <c r="J11298" i="25" s="1"/>
  <c r="J11299" i="25" s="1"/>
  <c r="J11305" i="25" s="1"/>
  <c r="J11306" i="25" s="1"/>
  <c r="J11308" i="25" s="1"/>
  <c r="J11313" i="25" s="1"/>
  <c r="J11317" i="25" s="1"/>
  <c r="J11319" i="25" s="1"/>
  <c r="J11320" i="25" s="1"/>
  <c r="J11324" i="25" s="1"/>
  <c r="J11326" i="25" s="1"/>
  <c r="J11327" i="25" s="1"/>
  <c r="J11328" i="25" s="1"/>
  <c r="J11329" i="25" s="1"/>
  <c r="J11330" i="25" s="1"/>
  <c r="J11336" i="25" s="1"/>
  <c r="J11338" i="25" s="1"/>
  <c r="J11339" i="25" s="1"/>
  <c r="J11340" i="25" s="1"/>
  <c r="J11344" i="25" s="1"/>
  <c r="J11345" i="25" s="1"/>
  <c r="J11346" i="25" s="1"/>
  <c r="J11347" i="25" s="1"/>
  <c r="J11349" i="25" s="1"/>
  <c r="J11350" i="25" s="1"/>
  <c r="J11352" i="25" s="1"/>
  <c r="J11353" i="25" s="1"/>
  <c r="J11356" i="25" s="1"/>
  <c r="J11357" i="25" s="1"/>
  <c r="J11358" i="25" s="1"/>
  <c r="J11359" i="25" s="1"/>
  <c r="J11362" i="25" s="1"/>
  <c r="J11363" i="25" s="1"/>
  <c r="J11364" i="25" s="1"/>
  <c r="J11365" i="25" s="1"/>
  <c r="J11366" i="25" s="1"/>
  <c r="J11369" i="25" s="1"/>
  <c r="J11371" i="25" s="1"/>
  <c r="J11375" i="25" s="1"/>
  <c r="J11377" i="25" s="1"/>
  <c r="J11378" i="25" s="1"/>
  <c r="J11379" i="25" s="1"/>
  <c r="J11381" i="25" s="1"/>
  <c r="J11384" i="25" s="1"/>
  <c r="J11385" i="25" s="1"/>
  <c r="J11388" i="25" s="1"/>
  <c r="J11390" i="25" s="1"/>
  <c r="J11391" i="25" s="1"/>
  <c r="J11398" i="25" s="1"/>
  <c r="J11400" i="25" s="1"/>
  <c r="J11403" i="25" s="1"/>
  <c r="J11404" i="25" s="1"/>
  <c r="J11407" i="25" s="1"/>
  <c r="J11408" i="25" s="1"/>
  <c r="J11409" i="25" s="1"/>
  <c r="J11410" i="25" s="1"/>
  <c r="J11411" i="25" s="1"/>
  <c r="J11412" i="25" s="1"/>
  <c r="J11413" i="25" s="1"/>
  <c r="J11414" i="25" s="1"/>
  <c r="J11416" i="25" s="1"/>
  <c r="J11419" i="25" s="1"/>
  <c r="J11420" i="25" s="1"/>
  <c r="J11421" i="25" s="1"/>
  <c r="J11424" i="25" s="1"/>
  <c r="J11425" i="25" s="1"/>
  <c r="J11427" i="25" s="1"/>
  <c r="J11428" i="25" s="1"/>
  <c r="J11429" i="25" s="1"/>
  <c r="J11430" i="25" s="1"/>
  <c r="J11431" i="25" s="1"/>
  <c r="J11432" i="25" s="1"/>
  <c r="J11433" i="25" s="1"/>
  <c r="J11434" i="25" s="1"/>
  <c r="J11435" i="25" s="1"/>
  <c r="J11437" i="25" s="1"/>
  <c r="J11438" i="25" s="1"/>
  <c r="J11440" i="25" s="1"/>
  <c r="J11441" i="25" s="1"/>
  <c r="J11442" i="25" s="1"/>
  <c r="J11445" i="25" s="1"/>
  <c r="J11447" i="25" s="1"/>
  <c r="J11448" i="25" s="1"/>
  <c r="J11449" i="25" s="1"/>
  <c r="J11450" i="25" s="1"/>
  <c r="J11451" i="25" s="1"/>
  <c r="J11455" i="25" s="1"/>
  <c r="J11458" i="25" s="1"/>
  <c r="J11459" i="25" s="1"/>
  <c r="J11462" i="25" s="1"/>
  <c r="J11464" i="25" s="1"/>
  <c r="J11465" i="25" s="1"/>
  <c r="J11468" i="25" s="1"/>
  <c r="J11469" i="25" s="1"/>
  <c r="J11471" i="25" s="1"/>
  <c r="J11473" i="25" s="1"/>
  <c r="J11478" i="25" s="1"/>
  <c r="J11479" i="25" s="1"/>
  <c r="J11483" i="25" s="1"/>
  <c r="J11484" i="25" s="1"/>
  <c r="J11485" i="25" s="1"/>
  <c r="J11487" i="25" s="1"/>
  <c r="J11492" i="25" s="1"/>
  <c r="J11499" i="25" s="1"/>
  <c r="J11501" i="25" s="1"/>
  <c r="J11502" i="25" s="1"/>
  <c r="J11504" i="25" s="1"/>
  <c r="J11505" i="25" s="1"/>
  <c r="J11506" i="25" s="1"/>
  <c r="J11507" i="25" s="1"/>
  <c r="J11510" i="25" s="1"/>
  <c r="J11512" i="25" s="1"/>
  <c r="J11514" i="25" s="1"/>
  <c r="J11523" i="25" s="1"/>
  <c r="J11530" i="25" s="1"/>
  <c r="J11532" i="25" s="1"/>
  <c r="J11539" i="25" s="1"/>
  <c r="J11557" i="25" s="1"/>
  <c r="J11567" i="25" s="1"/>
  <c r="J11582" i="25" s="1"/>
  <c r="J11623" i="25" s="1"/>
  <c r="J11636" i="25" s="1"/>
  <c r="J11638" i="25" s="1"/>
  <c r="J11643" i="25" s="1"/>
  <c r="J11652" i="25" s="1"/>
  <c r="J11659" i="25" s="1"/>
  <c r="J11660" i="25" s="1"/>
  <c r="J11661" i="25" s="1"/>
  <c r="J11669" i="25" s="1"/>
  <c r="J11675" i="25" s="1"/>
  <c r="J11676" i="25" s="1"/>
  <c r="J11680" i="25" s="1"/>
  <c r="J11684" i="25" s="1"/>
  <c r="J11688" i="25" s="1"/>
  <c r="J11691" i="25" s="1"/>
  <c r="J11695" i="25" s="1"/>
  <c r="J11706" i="25" s="1"/>
  <c r="J11712" i="25" s="1"/>
  <c r="J11719" i="25" s="1"/>
  <c r="J11722" i="25" s="1"/>
  <c r="J11723" i="25" s="1"/>
  <c r="J11724" i="25" s="1"/>
  <c r="J11725" i="25" s="1"/>
  <c r="J11730" i="25" s="1"/>
  <c r="J11735" i="25" s="1"/>
  <c r="J11738" i="25" s="1"/>
  <c r="J11740" i="25" s="1"/>
  <c r="J11741" i="25" s="1"/>
  <c r="J11754" i="25" s="1"/>
  <c r="J11755" i="25" s="1"/>
  <c r="J11767" i="25" s="1"/>
  <c r="J11770" i="25" s="1"/>
  <c r="J11781" i="25" s="1"/>
  <c r="J11782" i="25" s="1"/>
  <c r="J11802" i="25" s="1"/>
  <c r="J11818" i="25" s="1"/>
  <c r="J11819" i="25" s="1"/>
  <c r="J11840" i="25" s="1"/>
  <c r="J11841" i="25" s="1"/>
  <c r="J11849" i="25" s="1"/>
  <c r="J11859" i="25" s="1"/>
  <c r="J11878" i="25" s="1"/>
  <c r="J11879" i="25" s="1"/>
  <c r="J11940" i="25" s="1"/>
  <c r="J11941" i="25" s="1"/>
  <c r="J11945" i="25" s="1"/>
  <c r="J11952" i="25" s="1"/>
  <c r="J11959" i="25" s="1"/>
  <c r="J11966" i="25" s="1"/>
  <c r="J12000" i="25" s="1"/>
  <c r="J12002" i="25" s="1"/>
  <c r="J12006" i="25" s="1"/>
  <c r="J12008" i="25" s="1"/>
  <c r="J12009" i="25" s="1"/>
  <c r="J12011" i="25" s="1"/>
  <c r="J12018" i="25" s="1"/>
  <c r="J12022" i="25" s="1"/>
  <c r="J12025" i="25" s="1"/>
  <c r="J12026" i="25" s="1"/>
  <c r="J12028" i="25" s="1"/>
  <c r="J12034" i="25" s="1"/>
  <c r="J12044" i="25" s="1"/>
  <c r="J12055" i="25" s="1"/>
  <c r="J12074" i="25" s="1"/>
  <c r="J12076" i="25" s="1"/>
  <c r="J12102" i="25" s="1"/>
  <c r="J12118" i="25" s="1"/>
  <c r="J12120" i="25" s="1"/>
  <c r="J12122" i="25" s="1"/>
  <c r="J12128" i="25" s="1"/>
  <c r="J12129" i="25" s="1"/>
  <c r="J12130" i="25" s="1"/>
  <c r="J12132" i="25" s="1"/>
  <c r="J12133" i="25" s="1"/>
  <c r="J12137" i="25" s="1"/>
  <c r="J12145" i="25" s="1"/>
  <c r="J12158" i="25" s="1"/>
  <c r="J12176" i="25" s="1"/>
  <c r="J12192" i="25" s="1"/>
  <c r="J12195" i="25" s="1"/>
  <c r="J12198" i="25" s="1"/>
  <c r="J12199" i="25" s="1"/>
  <c r="J12204" i="25" s="1"/>
  <c r="J12205" i="25" s="1"/>
  <c r="J12206" i="25" s="1"/>
  <c r="J12223" i="25" s="1"/>
  <c r="J12225" i="25" s="1"/>
  <c r="J12226" i="25" s="1"/>
  <c r="J12228" i="25" s="1"/>
  <c r="J12233" i="25" s="1"/>
  <c r="J12237" i="25" s="1"/>
  <c r="J12257" i="25" s="1"/>
  <c r="J12269" i="25" s="1"/>
  <c r="J12274" i="25" s="1"/>
  <c r="J12275" i="25" s="1"/>
  <c r="J12288" i="25" s="1"/>
  <c r="J12296" i="25" s="1"/>
  <c r="J12301" i="25" s="1"/>
  <c r="J12309" i="25" s="1"/>
  <c r="J12313" i="25" s="1"/>
  <c r="J12315" i="25" s="1"/>
  <c r="J12316" i="25" s="1"/>
  <c r="J12317" i="25" s="1"/>
  <c r="J12318" i="25" s="1"/>
  <c r="J12320" i="25" s="1"/>
  <c r="J12322" i="25" s="1"/>
  <c r="J12323" i="25" s="1"/>
  <c r="J12338" i="25" s="1"/>
  <c r="J12340" i="25" s="1"/>
  <c r="J12348" i="25" s="1"/>
  <c r="J12366" i="25" s="1"/>
  <c r="J12367" i="25" s="1"/>
  <c r="J12369" i="25" s="1"/>
  <c r="J12370" i="25" s="1"/>
  <c r="J12373" i="25" s="1"/>
  <c r="J12377" i="25" s="1"/>
  <c r="J12397" i="25" s="1"/>
  <c r="J12398" i="25" s="1"/>
  <c r="J12399" i="25" s="1"/>
  <c r="J12417" i="25" s="1"/>
  <c r="J12419" i="25" s="1"/>
  <c r="J12420" i="25" s="1"/>
  <c r="J12433" i="25" s="1"/>
  <c r="J12436" i="25" s="1"/>
  <c r="J12438" i="25" s="1"/>
  <c r="J12440" i="25" s="1"/>
  <c r="J12443" i="25" s="1"/>
  <c r="J12445" i="25" s="1"/>
  <c r="J12446" i="25" s="1"/>
  <c r="J12447" i="25" s="1"/>
  <c r="J12452" i="25" s="1"/>
  <c r="J12453" i="25" s="1"/>
  <c r="J12468" i="25" s="1"/>
  <c r="J12474" i="25" s="1"/>
  <c r="J12476" i="25" s="1"/>
  <c r="J12479" i="25" s="1"/>
  <c r="J12494" i="25" s="1"/>
  <c r="J12497" i="25" s="1"/>
  <c r="J12504" i="25" s="1"/>
  <c r="J12519" i="25" s="1"/>
  <c r="J12520" i="25" s="1"/>
  <c r="J12521" i="25" s="1"/>
  <c r="J12526" i="25" s="1"/>
  <c r="J12529" i="25" s="1"/>
  <c r="J12538" i="25" s="1"/>
  <c r="J12541" i="25" s="1"/>
  <c r="J12544" i="25" s="1"/>
  <c r="J12549" i="25" s="1"/>
  <c r="J12551" i="25" s="1"/>
  <c r="J12557" i="25" s="1"/>
  <c r="J12559" i="25" s="1"/>
  <c r="J12567" i="25" s="1"/>
  <c r="J12568" i="25" s="1"/>
  <c r="J12570" i="25" s="1"/>
  <c r="J12572" i="25" s="1"/>
  <c r="J12574" i="25" s="1"/>
  <c r="J12575" i="25" s="1"/>
  <c r="J12576" i="25" s="1"/>
  <c r="J12577" i="25" s="1"/>
  <c r="J12578" i="25" s="1"/>
  <c r="J12579" i="25" s="1"/>
  <c r="J12580" i="25" s="1"/>
  <c r="J12581" i="25" s="1"/>
  <c r="J12582" i="25" s="1"/>
  <c r="J12584" i="25" s="1"/>
  <c r="J12585" i="25" s="1"/>
  <c r="J12586" i="25" s="1"/>
  <c r="J12587" i="25" s="1"/>
  <c r="J12588" i="25" s="1"/>
  <c r="J12589" i="25" s="1"/>
  <c r="J12590" i="25" s="1"/>
  <c r="J12592" i="25" s="1"/>
  <c r="J12594" i="25" s="1"/>
  <c r="J12596" i="25" s="1"/>
  <c r="J12597" i="25" s="1"/>
  <c r="J12598" i="25" s="1"/>
  <c r="J12599" i="25" s="1"/>
  <c r="J12600" i="25" s="1"/>
  <c r="J12601" i="25" s="1"/>
  <c r="J12602" i="25" s="1"/>
  <c r="J12603" i="25" s="1"/>
  <c r="J12605" i="25" s="1"/>
  <c r="J12606" i="25" s="1"/>
  <c r="J12607" i="25" s="1"/>
  <c r="J12608" i="25" s="1"/>
  <c r="J12609" i="25" s="1"/>
  <c r="J12610" i="25" s="1"/>
  <c r="J12611" i="25" s="1"/>
  <c r="J12612" i="25" s="1"/>
  <c r="J12613" i="25" s="1"/>
  <c r="J12614" i="25" s="1"/>
  <c r="J12615" i="25" s="1"/>
  <c r="J12616" i="25" s="1"/>
  <c r="J12617" i="25" s="1"/>
  <c r="J12618" i="25" s="1"/>
  <c r="J12620" i="25" s="1"/>
  <c r="J12621" i="25" s="1"/>
  <c r="J12622" i="25" s="1"/>
  <c r="J12623" i="25" s="1"/>
  <c r="J12624" i="25" s="1"/>
  <c r="J12626" i="25" s="1"/>
  <c r="J12627" i="25" s="1"/>
  <c r="J12628" i="25" s="1"/>
  <c r="J12630" i="25" s="1"/>
  <c r="J12631" i="25" s="1"/>
  <c r="J12632" i="25" s="1"/>
  <c r="J12633" i="25" s="1"/>
  <c r="J12635" i="25" s="1"/>
  <c r="J12636" i="25" s="1"/>
  <c r="J12638" i="25" s="1"/>
  <c r="J12639" i="25" s="1"/>
  <c r="J12640" i="25" s="1"/>
  <c r="J12641" i="25" s="1"/>
  <c r="J12643" i="25" s="1"/>
  <c r="J12644" i="25" s="1"/>
  <c r="J12645" i="25" s="1"/>
  <c r="J12646" i="25" s="1"/>
  <c r="J12647" i="25" s="1"/>
  <c r="J12648" i="25" s="1"/>
  <c r="J12655" i="25" s="1"/>
  <c r="J12656" i="25" s="1"/>
  <c r="J12657" i="25" s="1"/>
  <c r="J12658" i="25" s="1"/>
  <c r="J12659" i="25" s="1"/>
  <c r="J12660" i="25" s="1"/>
  <c r="J12662" i="25" s="1"/>
  <c r="J12663" i="25" s="1"/>
  <c r="J12664" i="25" s="1"/>
  <c r="J12665" i="25" s="1"/>
  <c r="J12666" i="25" s="1"/>
  <c r="J12667" i="25" s="1"/>
  <c r="J12668" i="25" s="1"/>
  <c r="J12669" i="25" s="1"/>
  <c r="J12670" i="25" s="1"/>
  <c r="J12671" i="25" s="1"/>
  <c r="J12672" i="25" s="1"/>
  <c r="J12673" i="25" s="1"/>
  <c r="J12674" i="25" s="1"/>
  <c r="J12675" i="25" s="1"/>
  <c r="J12676" i="25" s="1"/>
  <c r="J12677" i="25" s="1"/>
  <c r="J12678" i="25" s="1"/>
  <c r="J12679" i="25" s="1"/>
  <c r="J12680" i="25" s="1"/>
  <c r="J12681" i="25" s="1"/>
  <c r="J12682" i="25" s="1"/>
  <c r="J12683" i="25" s="1"/>
  <c r="J12685" i="25" s="1"/>
  <c r="J12686" i="25" s="1"/>
  <c r="J12687" i="25" s="1"/>
  <c r="J12688" i="25" s="1"/>
  <c r="J12689" i="25" s="1"/>
  <c r="J12690" i="25" s="1"/>
  <c r="J12691" i="25" s="1"/>
  <c r="J12692" i="25" s="1"/>
  <c r="J12694" i="25" s="1"/>
  <c r="J12695" i="25" s="1"/>
  <c r="J12696" i="25" s="1"/>
  <c r="J12697" i="25" s="1"/>
  <c r="J12699" i="25" s="1"/>
  <c r="J12702" i="25" s="1"/>
  <c r="J12703" i="25" s="1"/>
  <c r="J12706" i="25" s="1"/>
  <c r="J12708" i="25" s="1"/>
  <c r="J12709" i="25" s="1"/>
  <c r="J12711" i="25" s="1"/>
  <c r="J12712" i="25" s="1"/>
  <c r="J12713" i="25" s="1"/>
  <c r="J12714" i="25" s="1"/>
  <c r="J12716" i="25" s="1"/>
  <c r="J12717" i="25" s="1"/>
  <c r="J12718" i="25" s="1"/>
  <c r="J12719" i="25" s="1"/>
  <c r="J12720" i="25" s="1"/>
  <c r="J12721" i="25" s="1"/>
  <c r="J12722" i="25" s="1"/>
  <c r="J12723" i="25" s="1"/>
  <c r="J12724" i="25" s="1"/>
  <c r="J12725" i="25" s="1"/>
  <c r="J12726" i="25" s="1"/>
  <c r="J12730" i="25" s="1"/>
  <c r="J12731" i="25" s="1"/>
  <c r="J12732" i="25" s="1"/>
  <c r="J12733" i="25" s="1"/>
  <c r="J12736" i="25" s="1"/>
  <c r="J12737" i="25" s="1"/>
  <c r="J12738" i="25" s="1"/>
  <c r="J12739" i="25" s="1"/>
  <c r="J12740" i="25" s="1"/>
  <c r="J12741" i="25" s="1"/>
  <c r="J12743" i="25" s="1"/>
  <c r="J12744" i="25" s="1"/>
  <c r="J12745" i="25" s="1"/>
  <c r="J12747" i="25" s="1"/>
  <c r="J12748" i="25" s="1"/>
  <c r="J12750" i="25" s="1"/>
  <c r="J12751" i="25" s="1"/>
  <c r="J12753" i="25" s="1"/>
  <c r="J12754" i="25" s="1"/>
  <c r="J12755" i="25" s="1"/>
  <c r="J12756" i="25" s="1"/>
  <c r="J12757" i="25" s="1"/>
  <c r="J12758" i="25" s="1"/>
  <c r="J12760" i="25" s="1"/>
  <c r="J12761" i="25" s="1"/>
  <c r="J12764" i="25" s="1"/>
  <c r="J12765" i="25" s="1"/>
  <c r="J12767" i="25" s="1"/>
  <c r="J12768" i="25" s="1"/>
  <c r="J12769" i="25" s="1"/>
  <c r="J12770" i="25" s="1"/>
  <c r="J12771" i="25" s="1"/>
  <c r="J12772" i="25" s="1"/>
  <c r="J12773" i="25" s="1"/>
  <c r="J12774" i="25" s="1"/>
  <c r="J12775" i="25" s="1"/>
  <c r="J12776" i="25" s="1"/>
  <c r="J12777" i="25" s="1"/>
  <c r="J12778" i="25" s="1"/>
  <c r="J12779" i="25" s="1"/>
  <c r="J12780" i="25" s="1"/>
  <c r="J12781" i="25" s="1"/>
  <c r="J12783" i="25" s="1"/>
  <c r="J12784" i="25" s="1"/>
  <c r="J12785" i="25" s="1"/>
  <c r="J12786" i="25" s="1"/>
  <c r="J12788" i="25" s="1"/>
  <c r="J12789" i="25" s="1"/>
  <c r="J12790" i="25" s="1"/>
  <c r="J12791" i="25" s="1"/>
  <c r="J12792" i="25" s="1"/>
  <c r="J12793" i="25" s="1"/>
  <c r="J12794" i="25" s="1"/>
  <c r="J12795" i="25" s="1"/>
  <c r="J12796" i="25" s="1"/>
  <c r="J12797" i="25" s="1"/>
  <c r="J12799" i="25" s="1"/>
  <c r="J12801" i="25" s="1"/>
  <c r="J12802" i="25" s="1"/>
  <c r="J12803" i="25" s="1"/>
  <c r="J12804" i="25" s="1"/>
  <c r="J12806" i="25" s="1"/>
  <c r="J12807" i="25" s="1"/>
  <c r="J12810" i="25" s="1"/>
  <c r="J12811" i="25" s="1"/>
  <c r="J12812" i="25" s="1"/>
  <c r="J12813" i="25" s="1"/>
  <c r="J12814" i="25" s="1"/>
  <c r="J12815" i="25" s="1"/>
  <c r="J12816" i="25" s="1"/>
  <c r="J12817" i="25" s="1"/>
  <c r="J12819" i="25" s="1"/>
  <c r="J12820" i="25" s="1"/>
  <c r="J12822" i="25" s="1"/>
  <c r="J12823" i="25" s="1"/>
  <c r="J12824" i="25" s="1"/>
  <c r="J12826" i="25" s="1"/>
  <c r="J12827" i="25" s="1"/>
  <c r="J12833" i="25" s="1"/>
  <c r="J12834" i="25" s="1"/>
  <c r="J12835" i="25" s="1"/>
  <c r="J12836" i="25" s="1"/>
  <c r="J12837" i="25" s="1"/>
  <c r="J12838" i="25" s="1"/>
  <c r="J12839" i="25" s="1"/>
  <c r="J12840" i="25" s="1"/>
  <c r="J12841" i="25" s="1"/>
  <c r="J12842" i="25" s="1"/>
  <c r="J12843" i="25" s="1"/>
  <c r="J12844" i="25" s="1"/>
  <c r="J12845" i="25" s="1"/>
  <c r="J12846" i="25" s="1"/>
  <c r="J12847" i="25" s="1"/>
  <c r="J12848" i="25" s="1"/>
  <c r="J12849" i="25" s="1"/>
  <c r="J12850" i="25" s="1"/>
  <c r="J12851" i="25" s="1"/>
  <c r="J12852" i="25" s="1"/>
  <c r="J12853" i="25" s="1"/>
  <c r="J12854" i="25" s="1"/>
  <c r="J12855" i="25" s="1"/>
  <c r="J12856" i="25" s="1"/>
  <c r="J12857" i="25" s="1"/>
  <c r="J12858" i="25" s="1"/>
  <c r="J12860" i="25" s="1"/>
  <c r="J12861" i="25" s="1"/>
  <c r="J12862" i="25" s="1"/>
  <c r="J12863" i="25" s="1"/>
  <c r="J12864" i="25" s="1"/>
  <c r="J12865" i="25" s="1"/>
  <c r="J12866" i="25" s="1"/>
  <c r="J12869" i="25" s="1"/>
  <c r="J12870" i="25" s="1"/>
  <c r="J12871" i="25" s="1"/>
  <c r="J12872" i="25" s="1"/>
  <c r="J12873" i="25" s="1"/>
  <c r="J12874" i="25" s="1"/>
  <c r="J12875" i="25" s="1"/>
  <c r="J12876" i="25" s="1"/>
  <c r="J12877" i="25" s="1"/>
  <c r="J12878" i="25" s="1"/>
  <c r="J12879" i="25" s="1"/>
  <c r="J12880" i="25" s="1"/>
  <c r="J12881" i="25" s="1"/>
  <c r="J12882" i="25" s="1"/>
  <c r="J12883" i="25" s="1"/>
  <c r="J12884" i="25" s="1"/>
  <c r="J12885" i="25" s="1"/>
  <c r="J12886" i="25" s="1"/>
  <c r="J12888" i="25" s="1"/>
  <c r="J12890" i="25" s="1"/>
  <c r="J12892" i="25" s="1"/>
  <c r="J12893" i="25" s="1"/>
  <c r="J12894" i="25" s="1"/>
  <c r="J12895" i="25" s="1"/>
  <c r="J12896" i="25" s="1"/>
  <c r="J12898" i="25" s="1"/>
  <c r="J12899" i="25" s="1"/>
  <c r="J12900" i="25" s="1"/>
  <c r="J12901" i="25" s="1"/>
  <c r="J12902" i="25" s="1"/>
  <c r="J12903" i="25" s="1"/>
  <c r="J12904" i="25" s="1"/>
  <c r="J12905" i="25" s="1"/>
  <c r="J12906" i="25" s="1"/>
  <c r="J12907" i="25" s="1"/>
  <c r="J12908" i="25" s="1"/>
  <c r="J12909" i="25" s="1"/>
  <c r="J12910" i="25" s="1"/>
  <c r="J12911" i="25" s="1"/>
  <c r="J12912" i="25" s="1"/>
  <c r="J12915" i="25" s="1"/>
  <c r="J12917" i="25" s="1"/>
  <c r="J12919" i="25" s="1"/>
  <c r="J12920" i="25" s="1"/>
  <c r="J12921" i="25" s="1"/>
  <c r="J12922" i="25" s="1"/>
  <c r="J12925" i="25" s="1"/>
  <c r="J12926" i="25" s="1"/>
  <c r="J12927" i="25" s="1"/>
  <c r="J12928" i="25" s="1"/>
  <c r="J12929" i="25" s="1"/>
  <c r="J12930" i="25" s="1"/>
  <c r="J12931" i="25" s="1"/>
  <c r="J12933" i="25" s="1"/>
  <c r="J12934" i="25" s="1"/>
  <c r="J12944" i="25" s="1"/>
  <c r="J12945" i="25" s="1"/>
  <c r="J12947" i="25" s="1"/>
  <c r="J12948" i="25" s="1"/>
  <c r="J12949" i="25" s="1"/>
  <c r="J12950" i="25" s="1"/>
  <c r="J12951" i="25" s="1"/>
  <c r="J12952" i="25" s="1"/>
  <c r="J12953" i="25" s="1"/>
  <c r="J12954" i="25" s="1"/>
  <c r="J12955" i="25" s="1"/>
  <c r="J12957" i="25" s="1"/>
  <c r="J12958" i="25" s="1"/>
  <c r="J12959" i="25" s="1"/>
  <c r="J12961" i="25" s="1"/>
  <c r="J12962" i="25" s="1"/>
  <c r="J12964" i="25" s="1"/>
  <c r="J12965" i="25" s="1"/>
  <c r="J12966" i="25" s="1"/>
  <c r="J12967" i="25" s="1"/>
  <c r="J12968" i="25" s="1"/>
  <c r="J12969" i="25" s="1"/>
  <c r="J12970" i="25" s="1"/>
  <c r="J12971" i="25" s="1"/>
  <c r="J12972" i="25" s="1"/>
  <c r="J12973" i="25" s="1"/>
  <c r="J12974" i="25" s="1"/>
  <c r="J12975" i="25" s="1"/>
  <c r="J12976" i="25" s="1"/>
  <c r="J12977" i="25" s="1"/>
  <c r="J12978" i="25" s="1"/>
  <c r="J12979" i="25" s="1"/>
  <c r="J12980" i="25" s="1"/>
  <c r="J12981" i="25" s="1"/>
  <c r="J12991" i="25" s="1"/>
  <c r="J12992" i="25" s="1"/>
  <c r="J12993" i="25" s="1"/>
  <c r="J12994" i="25" s="1"/>
  <c r="J12995" i="25" s="1"/>
  <c r="J12997" i="25" s="1"/>
  <c r="J12998" i="25" s="1"/>
  <c r="J12999" i="25" s="1"/>
  <c r="J13000" i="25" s="1"/>
  <c r="J13001" i="25" s="1"/>
  <c r="J13002" i="25" s="1"/>
  <c r="J13003" i="25" s="1"/>
  <c r="J13004" i="25" s="1"/>
  <c r="J13005" i="25" s="1"/>
  <c r="J13006" i="25" s="1"/>
  <c r="J13007" i="25" s="1"/>
  <c r="J13008" i="25" s="1"/>
  <c r="J13010" i="25" s="1"/>
  <c r="J13011" i="25" s="1"/>
  <c r="J13012" i="25" s="1"/>
  <c r="J13013" i="25" s="1"/>
  <c r="J13015" i="25" s="1"/>
  <c r="J13016" i="25" s="1"/>
  <c r="J13017" i="25" s="1"/>
  <c r="J13018" i="25" s="1"/>
  <c r="J13020" i="25" s="1"/>
  <c r="J13021" i="25" s="1"/>
  <c r="J13022" i="25" s="1"/>
  <c r="J13023" i="25" s="1"/>
  <c r="J13024" i="25" s="1"/>
  <c r="J13025" i="25" s="1"/>
  <c r="J13026" i="25" s="1"/>
  <c r="J13027" i="25" s="1"/>
  <c r="J13029" i="25" s="1"/>
  <c r="J13030" i="25" s="1"/>
  <c r="J13031" i="25" s="1"/>
  <c r="J13032" i="25" s="1"/>
  <c r="J13033" i="25" s="1"/>
  <c r="J13035" i="25" s="1"/>
  <c r="J13036" i="25" s="1"/>
  <c r="J13038" i="25" s="1"/>
  <c r="J13039" i="25" s="1"/>
  <c r="J13040" i="25" s="1"/>
  <c r="J13041" i="25" s="1"/>
  <c r="J13042" i="25" s="1"/>
  <c r="J13043" i="25" s="1"/>
  <c r="J13044" i="25" s="1"/>
  <c r="J13048" i="25" s="1"/>
  <c r="J13049" i="25" s="1"/>
  <c r="J13050" i="25" s="1"/>
  <c r="J13051" i="25" s="1"/>
  <c r="J13052" i="25" s="1"/>
  <c r="J13053" i="25" s="1"/>
  <c r="J13054" i="25" s="1"/>
  <c r="J13055" i="25" s="1"/>
  <c r="J13056" i="25" s="1"/>
  <c r="J13057" i="25" s="1"/>
  <c r="J13059" i="25" s="1"/>
  <c r="J13060" i="25" s="1"/>
  <c r="J13061" i="25" s="1"/>
  <c r="J13063" i="25" s="1"/>
  <c r="J13064" i="25" s="1"/>
  <c r="J13065" i="25" s="1"/>
  <c r="J13066" i="25" s="1"/>
  <c r="J13067" i="25" s="1"/>
  <c r="J13068" i="25" s="1"/>
  <c r="J13069" i="25" s="1"/>
  <c r="J13070" i="25" s="1"/>
  <c r="J13071" i="25" s="1"/>
  <c r="J13072" i="25" s="1"/>
  <c r="J13073" i="25" s="1"/>
  <c r="J13074" i="25" s="1"/>
  <c r="J13075" i="25" s="1"/>
  <c r="J13077" i="25" s="1"/>
  <c r="J13078" i="25" s="1"/>
  <c r="J13079" i="25" s="1"/>
  <c r="J13080" i="25" s="1"/>
  <c r="J13081" i="25" s="1"/>
  <c r="J13082" i="25" s="1"/>
  <c r="J13084" i="25" s="1"/>
  <c r="J13085" i="25" s="1"/>
  <c r="J13087" i="25" s="1"/>
  <c r="J13088" i="25" s="1"/>
  <c r="J13089" i="25" s="1"/>
  <c r="J13090" i="25" s="1"/>
  <c r="J13091" i="25" s="1"/>
  <c r="J13092" i="25" s="1"/>
  <c r="J13093" i="25" s="1"/>
  <c r="J13094" i="25" s="1"/>
  <c r="J13095" i="25" s="1"/>
  <c r="J13096" i="25" s="1"/>
  <c r="J13097" i="25" s="1"/>
  <c r="J13098" i="25" s="1"/>
  <c r="J13099" i="25" s="1"/>
  <c r="J13100" i="25" s="1"/>
  <c r="J13101" i="25" s="1"/>
  <c r="J13102" i="25" s="1"/>
  <c r="J13104" i="25" s="1"/>
  <c r="J13106" i="25" s="1"/>
  <c r="J13112" i="25" s="1"/>
  <c r="J13113" i="25" s="1"/>
  <c r="J13115" i="25" s="1"/>
  <c r="J13116" i="25" s="1"/>
  <c r="J13117" i="25" s="1"/>
  <c r="J13119" i="25" s="1"/>
  <c r="J13121" i="25" s="1"/>
  <c r="J13122" i="25" s="1"/>
  <c r="J13123" i="25" s="1"/>
  <c r="J13124" i="25" s="1"/>
  <c r="J13125" i="25" s="1"/>
  <c r="J13126" i="25" s="1"/>
  <c r="J13127" i="25" s="1"/>
  <c r="J13128" i="25" s="1"/>
  <c r="J13129" i="25" s="1"/>
  <c r="J13130" i="25" s="1"/>
  <c r="J13135" i="25" s="1"/>
  <c r="J13136" i="25" s="1"/>
  <c r="J13137" i="25" s="1"/>
  <c r="J13138" i="25" s="1"/>
  <c r="J13141" i="25" s="1"/>
  <c r="J13142" i="25" s="1"/>
  <c r="J13143" i="25" s="1"/>
  <c r="J13144" i="25" s="1"/>
  <c r="J13145" i="25" s="1"/>
  <c r="J13146" i="25" s="1"/>
  <c r="J13147" i="25" s="1"/>
  <c r="J13148" i="25" s="1"/>
  <c r="J13149" i="25" s="1"/>
  <c r="J13150" i="25" s="1"/>
  <c r="J13151" i="25" s="1"/>
  <c r="J13152" i="25" s="1"/>
  <c r="J13153" i="25" s="1"/>
  <c r="J13154" i="25" s="1"/>
  <c r="J13155" i="25" s="1"/>
  <c r="J13156" i="25" s="1"/>
  <c r="J13157" i="25" s="1"/>
  <c r="J13158" i="25" s="1"/>
  <c r="J13159" i="25" s="1"/>
  <c r="J13162" i="25" s="1"/>
  <c r="J13163" i="25" s="1"/>
  <c r="J13164" i="25" s="1"/>
  <c r="J13165" i="25" s="1"/>
  <c r="J13166" i="25" s="1"/>
  <c r="J13167" i="25" s="1"/>
  <c r="J13168" i="25" s="1"/>
  <c r="J13169" i="25" s="1"/>
  <c r="J13170" i="25" s="1"/>
  <c r="J13171" i="25" s="1"/>
  <c r="J13172" i="25" s="1"/>
  <c r="J13173" i="25" s="1"/>
  <c r="J13174" i="25" s="1"/>
  <c r="J13175" i="25" s="1"/>
  <c r="J13176" i="25" s="1"/>
  <c r="J13177" i="25" s="1"/>
  <c r="J13178" i="25" s="1"/>
  <c r="J13179" i="25" s="1"/>
  <c r="J13180" i="25" s="1"/>
  <c r="J13181" i="25" s="1"/>
  <c r="J13183" i="25" s="1"/>
  <c r="J13184" i="25" s="1"/>
  <c r="J13185" i="25" s="1"/>
  <c r="J13186" i="25" s="1"/>
  <c r="J13187" i="25" s="1"/>
  <c r="J13188" i="25" s="1"/>
  <c r="J13189" i="25" s="1"/>
  <c r="J13190" i="25" s="1"/>
  <c r="J13191" i="25" s="1"/>
  <c r="J13192" i="25" s="1"/>
  <c r="J13193" i="25" s="1"/>
  <c r="J13194" i="25" s="1"/>
  <c r="J13195" i="25" s="1"/>
  <c r="J13198" i="25" s="1"/>
  <c r="J13199" i="25" s="1"/>
  <c r="J13200" i="25" s="1"/>
  <c r="J13201" i="25" s="1"/>
  <c r="J13202" i="25" s="1"/>
  <c r="J13203" i="25" s="1"/>
  <c r="J13205" i="25" s="1"/>
  <c r="J13207" i="25" s="1"/>
  <c r="J13208" i="25" s="1"/>
  <c r="J13209" i="25" s="1"/>
  <c r="J13210" i="25" s="1"/>
  <c r="J13212" i="25" s="1"/>
  <c r="J13213" i="25" s="1"/>
  <c r="J13214" i="25" s="1"/>
  <c r="J13215" i="25" s="1"/>
  <c r="J13216" i="25" s="1"/>
  <c r="J13217" i="25" s="1"/>
  <c r="J13218" i="25" s="1"/>
  <c r="J13219" i="25" s="1"/>
  <c r="J13220" i="25" s="1"/>
  <c r="J13221" i="25" s="1"/>
  <c r="J13222" i="25" s="1"/>
  <c r="J13223" i="25" s="1"/>
  <c r="J13224" i="25" s="1"/>
  <c r="J13226" i="25" s="1"/>
  <c r="J13227" i="25" s="1"/>
  <c r="J13228" i="25" s="1"/>
  <c r="J13229" i="25" s="1"/>
  <c r="J13230" i="25" s="1"/>
  <c r="J13231" i="25" s="1"/>
  <c r="J13232" i="25" s="1"/>
  <c r="J13233" i="25" s="1"/>
  <c r="J13234" i="25" s="1"/>
  <c r="J13235" i="25" s="1"/>
  <c r="J13237" i="25" s="1"/>
  <c r="J13238" i="25" s="1"/>
  <c r="J13239" i="25" s="1"/>
  <c r="J13240" i="25" s="1"/>
  <c r="J13241" i="25" s="1"/>
  <c r="J13242" i="25" s="1"/>
  <c r="J13243" i="25" s="1"/>
  <c r="J13244" i="25" s="1"/>
  <c r="J13245" i="25" s="1"/>
  <c r="J13246" i="25" s="1"/>
  <c r="J13247" i="25" s="1"/>
  <c r="J13248" i="25" s="1"/>
  <c r="J13249" i="25" s="1"/>
  <c r="J13250" i="25" s="1"/>
  <c r="J13253" i="25" s="1"/>
  <c r="J13255" i="25" s="1"/>
  <c r="J13256" i="25" s="1"/>
  <c r="J13257" i="25" s="1"/>
  <c r="J13258" i="25" s="1"/>
  <c r="J13259" i="25" s="1"/>
  <c r="J13260" i="25" s="1"/>
  <c r="J13261" i="25" s="1"/>
  <c r="J13262" i="25" s="1"/>
  <c r="J13263" i="25" s="1"/>
  <c r="J13264" i="25" s="1"/>
  <c r="J13265" i="25" s="1"/>
  <c r="J13266" i="25" s="1"/>
  <c r="J13267" i="25" s="1"/>
  <c r="J13268" i="25" s="1"/>
  <c r="J13269" i="25" s="1"/>
  <c r="J13270" i="25" s="1"/>
  <c r="J13271" i="25" s="1"/>
  <c r="J13272" i="25" s="1"/>
  <c r="J13273" i="25" s="1"/>
  <c r="J13274" i="25" s="1"/>
  <c r="J13275" i="25" s="1"/>
  <c r="J13277" i="25" s="1"/>
  <c r="J13278" i="25" s="1"/>
  <c r="J13279" i="25" s="1"/>
  <c r="J13280" i="25" s="1"/>
  <c r="J13281" i="25" s="1"/>
  <c r="J13282" i="25" s="1"/>
  <c r="J13283" i="25" s="1"/>
  <c r="J13284" i="25" s="1"/>
  <c r="J13286" i="25" s="1"/>
  <c r="J13287" i="25" s="1"/>
  <c r="J13288" i="25" s="1"/>
  <c r="J13289" i="25" s="1"/>
  <c r="J13290" i="25" s="1"/>
  <c r="J13291" i="25" s="1"/>
  <c r="J13293" i="25" s="1"/>
  <c r="J13294" i="25" s="1"/>
  <c r="J13295" i="25" s="1"/>
  <c r="J13296" i="25" s="1"/>
  <c r="J13297" i="25" s="1"/>
  <c r="J13298" i="25" s="1"/>
  <c r="J13299" i="25" s="1"/>
  <c r="J13300" i="25" s="1"/>
  <c r="J13301" i="25" s="1"/>
  <c r="J13303" i="25" s="1"/>
  <c r="J13304" i="25" s="1"/>
  <c r="J13306" i="25" s="1"/>
  <c r="J13307" i="25" s="1"/>
  <c r="J13308" i="25" s="1"/>
  <c r="J13309" i="25" s="1"/>
  <c r="J13310" i="25" s="1"/>
  <c r="J13311" i="25" s="1"/>
  <c r="J13312" i="25" s="1"/>
  <c r="J13314" i="25" s="1"/>
  <c r="J13315" i="25" s="1"/>
  <c r="J13317" i="25" s="1"/>
  <c r="J13318" i="25" s="1"/>
  <c r="J13320" i="25" s="1"/>
  <c r="J13321" i="25" s="1"/>
  <c r="J13322" i="25" s="1"/>
  <c r="J13323" i="25" s="1"/>
  <c r="J13324" i="25" s="1"/>
  <c r="J13325" i="25" s="1"/>
  <c r="J13326" i="25" s="1"/>
  <c r="J13327" i="25" s="1"/>
  <c r="J13328" i="25" s="1"/>
  <c r="J13329" i="25" s="1"/>
  <c r="J13330" i="25" s="1"/>
  <c r="J13331" i="25" s="1"/>
  <c r="J13332" i="25" s="1"/>
  <c r="J13333" i="25" s="1"/>
  <c r="J13334" i="25" s="1"/>
  <c r="J13335" i="25" s="1"/>
  <c r="J13336" i="25" s="1"/>
  <c r="J13337" i="25" s="1"/>
  <c r="J13338" i="25" s="1"/>
  <c r="J13339" i="25" s="1"/>
  <c r="J13340" i="25" s="1"/>
  <c r="J13341" i="25" s="1"/>
  <c r="J13343" i="25" s="1"/>
  <c r="J13344" i="25" s="1"/>
  <c r="J13345" i="25" s="1"/>
  <c r="J13346" i="25" s="1"/>
  <c r="J13347" i="25" s="1"/>
  <c r="J13348" i="25" s="1"/>
  <c r="J13349" i="25" s="1"/>
  <c r="J13350" i="25" s="1"/>
  <c r="J13353" i="25" s="1"/>
  <c r="J13355" i="25" s="1"/>
  <c r="J13356" i="25" s="1"/>
  <c r="J13357" i="25" s="1"/>
  <c r="J13358" i="25" s="1"/>
  <c r="J13359" i="25" s="1"/>
  <c r="J13360" i="25" s="1"/>
  <c r="J13361" i="25" s="1"/>
  <c r="J13362" i="25" s="1"/>
  <c r="J13363" i="25" s="1"/>
  <c r="J13364" i="25" s="1"/>
  <c r="J13365" i="25" s="1"/>
  <c r="J13366" i="25" s="1"/>
  <c r="J13367" i="25" s="1"/>
  <c r="J13368" i="25" s="1"/>
  <c r="J13369" i="25" s="1"/>
  <c r="J13370" i="25" s="1"/>
  <c r="J13371" i="25" s="1"/>
  <c r="J13372" i="25" s="1"/>
  <c r="J13373" i="25" s="1"/>
  <c r="J13374" i="25" s="1"/>
  <c r="J13375" i="25" s="1"/>
  <c r="J13376" i="25" s="1"/>
  <c r="J13377" i="25" s="1"/>
  <c r="J13380" i="25" s="1"/>
  <c r="J13382" i="25" s="1"/>
  <c r="J13383" i="25" s="1"/>
  <c r="J13384" i="25" s="1"/>
  <c r="J13385" i="25" s="1"/>
  <c r="J13386" i="25" s="1"/>
  <c r="J13387" i="25" s="1"/>
  <c r="J13388" i="25" s="1"/>
  <c r="J13389" i="25" s="1"/>
  <c r="J13390" i="25" s="1"/>
  <c r="J13391" i="25" s="1"/>
  <c r="J13392" i="25" s="1"/>
  <c r="J13393" i="25" s="1"/>
  <c r="J13394" i="25" s="1"/>
  <c r="J13395" i="25" s="1"/>
  <c r="J13396" i="25" s="1"/>
  <c r="J13397" i="25" s="1"/>
  <c r="J13398" i="25" s="1"/>
  <c r="J13399" i="25" s="1"/>
  <c r="J13400" i="25" s="1"/>
  <c r="J13401" i="25" s="1"/>
  <c r="J13402" i="25" s="1"/>
  <c r="J13403" i="25" s="1"/>
  <c r="J13404" i="25" s="1"/>
  <c r="J13405" i="25" s="1"/>
  <c r="J13406" i="25" s="1"/>
  <c r="J13407" i="25" s="1"/>
  <c r="J13408" i="25" s="1"/>
  <c r="J13410" i="25" s="1"/>
  <c r="J13411" i="25" s="1"/>
  <c r="J13413" i="25" s="1"/>
  <c r="J13415" i="25" s="1"/>
  <c r="J13425" i="25" s="1"/>
  <c r="J13426" i="25" s="1"/>
  <c r="J13427" i="25" s="1"/>
  <c r="J13428" i="25" s="1"/>
  <c r="J13430" i="25" s="1"/>
  <c r="J13433" i="25" s="1"/>
  <c r="J13434" i="25" s="1"/>
  <c r="J13435" i="25" s="1"/>
  <c r="J13437" i="25" s="1"/>
  <c r="J13439" i="25" s="1"/>
  <c r="J13444" i="25" s="1"/>
  <c r="J13445" i="25" s="1"/>
  <c r="J13446" i="25" s="1"/>
  <c r="J13447" i="25" s="1"/>
  <c r="J13448" i="25" s="1"/>
  <c r="J13449" i="25" s="1"/>
  <c r="J13450" i="25" s="1"/>
  <c r="J13451" i="25" s="1"/>
  <c r="J13453" i="25" s="1"/>
  <c r="J13454" i="25" s="1"/>
  <c r="J13455" i="25" s="1"/>
  <c r="J13456" i="25" s="1"/>
  <c r="J13457" i="25" s="1"/>
  <c r="J13459" i="25" s="1"/>
  <c r="J13460" i="25" s="1"/>
  <c r="J13461" i="25" s="1"/>
  <c r="J13462" i="25" s="1"/>
  <c r="J13463" i="25" s="1"/>
  <c r="J13464" i="25" s="1"/>
  <c r="J13465" i="25" s="1"/>
  <c r="J13466" i="25" s="1"/>
  <c r="J13467" i="25" s="1"/>
  <c r="J13468" i="25" s="1"/>
  <c r="J13469" i="25" s="1"/>
  <c r="J13470" i="25" s="1"/>
  <c r="J13471" i="25" s="1"/>
  <c r="J13472" i="25" s="1"/>
  <c r="J13473" i="25" s="1"/>
  <c r="J13474" i="25" s="1"/>
  <c r="J13475" i="25" s="1"/>
  <c r="J13476" i="25" s="1"/>
  <c r="J13477" i="25" s="1"/>
  <c r="J13478" i="25" s="1"/>
  <c r="J13479" i="25" s="1"/>
  <c r="J13480" i="25" s="1"/>
  <c r="J13481" i="25" s="1"/>
  <c r="J13482" i="25" s="1"/>
  <c r="J13483" i="25" s="1"/>
  <c r="J13484" i="25" s="1"/>
  <c r="J13485" i="25" s="1"/>
  <c r="J13486" i="25" s="1"/>
  <c r="J13487" i="25" s="1"/>
  <c r="J13488" i="25" s="1"/>
  <c r="J13490" i="25" s="1"/>
  <c r="J13491" i="25" s="1"/>
  <c r="J13492" i="25" s="1"/>
  <c r="J13493" i="25" s="1"/>
  <c r="J13494" i="25" s="1"/>
  <c r="J13495" i="25" s="1"/>
  <c r="J13496" i="25" s="1"/>
  <c r="J13497" i="25" s="1"/>
  <c r="J13498" i="25" s="1"/>
  <c r="J13499" i="25" s="1"/>
  <c r="J13500" i="25" s="1"/>
  <c r="J13501" i="25" s="1"/>
  <c r="J13502" i="25" s="1"/>
  <c r="J13503" i="25" s="1"/>
  <c r="J13504" i="25" s="1"/>
  <c r="J13505" i="25" s="1"/>
  <c r="J13506" i="25" s="1"/>
  <c r="J13507" i="25" s="1"/>
  <c r="J13508" i="25" s="1"/>
  <c r="J13509" i="25" s="1"/>
  <c r="J13510" i="25" s="1"/>
  <c r="J13512" i="25" s="1"/>
  <c r="J13513" i="25" s="1"/>
  <c r="J13514" i="25" s="1"/>
  <c r="J13515" i="25" s="1"/>
  <c r="J13517" i="25" s="1"/>
  <c r="J13518" i="25" s="1"/>
  <c r="J13519" i="25" s="1"/>
  <c r="J13520" i="25" s="1"/>
  <c r="J13521" i="25" s="1"/>
  <c r="J13522" i="25" s="1"/>
  <c r="J13523" i="25" s="1"/>
  <c r="J13524" i="25" s="1"/>
  <c r="J13525" i="25" s="1"/>
  <c r="J13526" i="25" s="1"/>
  <c r="J13528" i="25" s="1"/>
  <c r="J13530" i="25" s="1"/>
  <c r="J13531" i="25" s="1"/>
  <c r="J13532" i="25" s="1"/>
  <c r="J13534" i="25" s="1"/>
  <c r="J13535" i="25" s="1"/>
  <c r="J13536" i="25" s="1"/>
  <c r="J13537" i="25" s="1"/>
  <c r="J13538" i="25" s="1"/>
  <c r="J13539" i="25" s="1"/>
  <c r="J13540" i="25" s="1"/>
  <c r="J13541" i="25" s="1"/>
  <c r="J13542" i="25" s="1"/>
  <c r="J13543" i="25" s="1"/>
  <c r="J13544" i="25" s="1"/>
  <c r="J13545" i="25" s="1"/>
  <c r="J13546" i="25" s="1"/>
  <c r="J13547" i="25" s="1"/>
  <c r="J13548" i="25" s="1"/>
  <c r="J13549" i="25" s="1"/>
  <c r="J13550" i="25" s="1"/>
  <c r="J13551" i="25" s="1"/>
  <c r="J13552" i="25" s="1"/>
  <c r="J13553" i="25" s="1"/>
  <c r="J13554" i="25" s="1"/>
  <c r="J13555" i="25" s="1"/>
  <c r="J13556" i="25" s="1"/>
  <c r="J13557" i="25" s="1"/>
  <c r="J13558" i="25" s="1"/>
  <c r="J13559" i="25" s="1"/>
  <c r="J13560" i="25" s="1"/>
  <c r="J13561" i="25" s="1"/>
  <c r="J13562" i="25" s="1"/>
  <c r="J13563" i="25" s="1"/>
  <c r="J13564" i="25" s="1"/>
  <c r="J13565" i="25" s="1"/>
  <c r="J13566" i="25" s="1"/>
  <c r="J13567" i="25" s="1"/>
  <c r="J13568" i="25" s="1"/>
  <c r="J13569" i="25" s="1"/>
  <c r="J13570" i="25" s="1"/>
  <c r="J13571" i="25" s="1"/>
  <c r="J13573" i="25" s="1"/>
  <c r="J13574" i="25" s="1"/>
  <c r="J13575" i="25" s="1"/>
  <c r="J13576" i="25" s="1"/>
  <c r="J13577" i="25" s="1"/>
  <c r="J13578" i="25" s="1"/>
  <c r="J13579" i="25" s="1"/>
  <c r="J13580" i="25" s="1"/>
  <c r="J13581" i="25" s="1"/>
  <c r="J13582" i="25" s="1"/>
  <c r="J13583" i="25" s="1"/>
  <c r="J13584" i="25" s="1"/>
  <c r="J13585" i="25" s="1"/>
  <c r="J13586" i="25" s="1"/>
  <c r="J13588" i="25" s="1"/>
  <c r="J13589" i="25" s="1"/>
  <c r="J13590" i="25" s="1"/>
  <c r="J13591" i="25" s="1"/>
  <c r="J13592" i="25" s="1"/>
  <c r="J13593" i="25" s="1"/>
  <c r="J13594" i="25" s="1"/>
  <c r="J13595" i="25" s="1"/>
  <c r="J13596" i="25" s="1"/>
  <c r="J13597" i="25" s="1"/>
  <c r="J13598" i="25" s="1"/>
  <c r="J13599" i="25" s="1"/>
  <c r="J13600" i="25" s="1"/>
  <c r="J13601" i="25" s="1"/>
  <c r="J13602" i="25" s="1"/>
  <c r="J13603" i="25" s="1"/>
  <c r="J13606" i="25" s="1"/>
  <c r="J13607" i="25" s="1"/>
  <c r="J13609" i="25" s="1"/>
  <c r="J13610" i="25" s="1"/>
  <c r="J13611" i="25" s="1"/>
  <c r="J13612" i="25" s="1"/>
  <c r="J13613" i="25" s="1"/>
  <c r="J13614" i="25" s="1"/>
  <c r="J13615" i="25" s="1"/>
  <c r="J13616" i="25" s="1"/>
  <c r="J13617" i="25" s="1"/>
  <c r="J13618" i="25" s="1"/>
  <c r="J13619" i="25" s="1"/>
  <c r="J13620" i="25" s="1"/>
  <c r="J13621" i="25" s="1"/>
  <c r="J13622" i="25" s="1"/>
  <c r="J13623" i="25" s="1"/>
  <c r="J13624" i="25" s="1"/>
  <c r="J13625" i="25" s="1"/>
  <c r="J13626" i="25" s="1"/>
  <c r="J13627" i="25" s="1"/>
  <c r="J13631" i="25" s="1"/>
  <c r="J13632" i="25" s="1"/>
  <c r="J13633" i="25" s="1"/>
  <c r="J13634" i="25" s="1"/>
  <c r="J13636" i="25" s="1"/>
  <c r="J13638" i="25" s="1"/>
  <c r="J13639" i="25" s="1"/>
  <c r="J13641" i="25" s="1"/>
  <c r="J13643" i="25" s="1"/>
  <c r="J13644" i="25" s="1"/>
  <c r="J13645" i="25" s="1"/>
  <c r="J13646" i="25" s="1"/>
  <c r="J13647" i="25" s="1"/>
  <c r="J13648" i="25" s="1"/>
  <c r="J13649" i="25" s="1"/>
  <c r="J13650" i="25" s="1"/>
  <c r="J13651" i="25" s="1"/>
  <c r="J13652" i="25" s="1"/>
  <c r="J13653" i="25" s="1"/>
  <c r="J13654" i="25" s="1"/>
  <c r="J13655" i="25" s="1"/>
  <c r="J13656" i="25" s="1"/>
  <c r="J13657" i="25" s="1"/>
  <c r="J13658" i="25" s="1"/>
  <c r="J13659" i="25" s="1"/>
  <c r="J13660" i="25" s="1"/>
  <c r="J13661" i="25" s="1"/>
  <c r="J13664" i="25" s="1"/>
  <c r="J13665" i="25" s="1"/>
  <c r="J13666" i="25" s="1"/>
  <c r="J13667" i="25" s="1"/>
  <c r="J13669" i="25" s="1"/>
  <c r="J13670" i="25" s="1"/>
  <c r="J13671" i="25" s="1"/>
  <c r="J13672" i="25" s="1"/>
  <c r="J13673" i="25" s="1"/>
  <c r="J13675" i="25" s="1"/>
  <c r="J13676" i="25" s="1"/>
  <c r="J13690" i="25" s="1"/>
  <c r="J13691" i="25" s="1"/>
  <c r="J13692" i="25" s="1"/>
  <c r="J13693" i="25" s="1"/>
  <c r="J13694" i="25" s="1"/>
  <c r="J13695" i="25" s="1"/>
  <c r="J13696" i="25" s="1"/>
  <c r="J13697" i="25" s="1"/>
  <c r="J13698" i="25" s="1"/>
  <c r="J13699" i="25" s="1"/>
  <c r="J13700" i="25" s="1"/>
  <c r="J13701" i="25" s="1"/>
  <c r="J13702" i="25" s="1"/>
  <c r="J13703" i="25" s="1"/>
  <c r="J13704" i="25" s="1"/>
  <c r="J13705" i="25" s="1"/>
  <c r="J13706" i="25" s="1"/>
  <c r="J13707" i="25" s="1"/>
  <c r="J13708" i="25" s="1"/>
  <c r="J13709" i="25" s="1"/>
  <c r="J13710" i="25" s="1"/>
  <c r="J13711" i="25" s="1"/>
  <c r="J13712" i="25" s="1"/>
  <c r="J13713" i="25" s="1"/>
  <c r="J13714" i="25" s="1"/>
  <c r="J13715" i="25" s="1"/>
  <c r="J13716" i="25" s="1"/>
  <c r="J13717" i="25" s="1"/>
  <c r="J13718" i="25" s="1"/>
  <c r="J13719" i="25" s="1"/>
  <c r="J13720" i="25" s="1"/>
  <c r="J13721" i="25" s="1"/>
  <c r="J13722" i="25" s="1"/>
  <c r="J13723" i="25" s="1"/>
  <c r="J13724" i="25" s="1"/>
  <c r="J13725" i="25" s="1"/>
  <c r="J13726" i="25" s="1"/>
  <c r="J13727" i="25" s="1"/>
  <c r="J13728" i="25" s="1"/>
  <c r="J13729" i="25" s="1"/>
  <c r="J13730" i="25" s="1"/>
  <c r="J13731" i="25" s="1"/>
  <c r="J13732" i="25" s="1"/>
  <c r="J13733" i="25" s="1"/>
  <c r="J13734" i="25" s="1"/>
  <c r="J13735" i="25" s="1"/>
  <c r="J13736" i="25" s="1"/>
  <c r="J13737" i="25" s="1"/>
  <c r="J13738" i="25" s="1"/>
  <c r="J13739" i="25" s="1"/>
  <c r="J13741" i="25" s="1"/>
  <c r="J13742" i="25" s="1"/>
  <c r="J13743" i="25" s="1"/>
  <c r="J13745" i="25" s="1"/>
  <c r="J13746" i="25" s="1"/>
  <c r="J13747" i="25" s="1"/>
  <c r="J13748" i="25" s="1"/>
  <c r="J13750" i="25" s="1"/>
  <c r="J13751" i="25" s="1"/>
  <c r="J13752" i="25" s="1"/>
  <c r="J13753" i="25" s="1"/>
  <c r="J13754" i="25" s="1"/>
  <c r="J13755" i="25" s="1"/>
  <c r="J13756" i="25" s="1"/>
  <c r="J13757" i="25" s="1"/>
  <c r="J13758" i="25" s="1"/>
  <c r="J13759" i="25" s="1"/>
  <c r="J13760" i="25" s="1"/>
  <c r="J13761" i="25" s="1"/>
  <c r="J13762" i="25" s="1"/>
  <c r="J13764" i="25" s="1"/>
  <c r="J13765" i="25" s="1"/>
  <c r="J13766" i="25" s="1"/>
  <c r="J13767" i="25" s="1"/>
  <c r="J13769" i="25" s="1"/>
  <c r="J13770" i="25" s="1"/>
  <c r="J13771" i="25" s="1"/>
  <c r="J13772" i="25" s="1"/>
  <c r="J13773" i="25" s="1"/>
  <c r="J13774" i="25" s="1"/>
  <c r="J13776" i="25" s="1"/>
  <c r="J13777" i="25" s="1"/>
  <c r="J13778" i="25" s="1"/>
  <c r="J13779" i="25" s="1"/>
  <c r="J13780" i="25" s="1"/>
  <c r="J13781" i="25" s="1"/>
  <c r="J13782" i="25" s="1"/>
  <c r="J13783" i="25" s="1"/>
  <c r="J13784" i="25" s="1"/>
  <c r="J13786" i="25" s="1"/>
  <c r="J13787" i="25" s="1"/>
  <c r="J13788" i="25" s="1"/>
  <c r="J13790" i="25" s="1"/>
  <c r="J13792" i="25" s="1"/>
  <c r="J13794" i="25" s="1"/>
  <c r="J13798" i="25" s="1"/>
  <c r="J13799" i="25" s="1"/>
  <c r="J13800" i="25" s="1"/>
  <c r="J13803" i="25" s="1"/>
  <c r="J13804" i="25" s="1"/>
  <c r="J13805" i="25" s="1"/>
  <c r="J13807" i="25" s="1"/>
  <c r="J13808" i="25" s="1"/>
  <c r="J13810" i="25" s="1"/>
  <c r="J13812" i="25" s="1"/>
  <c r="J13814" i="25" s="1"/>
  <c r="J13815" i="25" s="1"/>
  <c r="J13816" i="25" s="1"/>
  <c r="J13819" i="25" s="1"/>
  <c r="J13820" i="25" s="1"/>
  <c r="J13821" i="25" s="1"/>
  <c r="J13823" i="25" s="1"/>
  <c r="J13824" i="25" s="1"/>
  <c r="J13825" i="25" s="1"/>
  <c r="J13828" i="25" s="1"/>
  <c r="J13829" i="25" s="1"/>
  <c r="J13830" i="25" s="1"/>
  <c r="J13831" i="25" s="1"/>
  <c r="J13832" i="25" s="1"/>
  <c r="J13833" i="25" s="1"/>
  <c r="J13834" i="25" s="1"/>
  <c r="J13836" i="25" s="1"/>
  <c r="J13837" i="25" s="1"/>
  <c r="J13838" i="25" s="1"/>
  <c r="J13839" i="25" s="1"/>
  <c r="J13840" i="25" s="1"/>
  <c r="J13841" i="25" s="1"/>
  <c r="J13842" i="25" s="1"/>
  <c r="J13843" i="25" s="1"/>
  <c r="J13844" i="25" s="1"/>
  <c r="J13845" i="25" s="1"/>
  <c r="J13846" i="25" s="1"/>
  <c r="J13847" i="25" s="1"/>
  <c r="J13848" i="25" s="1"/>
  <c r="J13849" i="25" s="1"/>
  <c r="J13850" i="25" s="1"/>
  <c r="J13851" i="25" s="1"/>
  <c r="J13853" i="25" s="1"/>
  <c r="J13854" i="25" s="1"/>
  <c r="J13855" i="25" s="1"/>
  <c r="J13856" i="25" s="1"/>
  <c r="J13857" i="25" s="1"/>
  <c r="J13858" i="25" s="1"/>
  <c r="J13859" i="25" s="1"/>
  <c r="J13860" i="25" s="1"/>
  <c r="J13861" i="25" s="1"/>
  <c r="J13862" i="25" s="1"/>
  <c r="J13863" i="25" s="1"/>
  <c r="J13864" i="25" s="1"/>
  <c r="J13865" i="25" s="1"/>
  <c r="J13866" i="25" s="1"/>
  <c r="J13867" i="25" s="1"/>
  <c r="J13868" i="25" s="1"/>
  <c r="J13869" i="25" s="1"/>
  <c r="J13870" i="25" s="1"/>
  <c r="J13871" i="25" s="1"/>
  <c r="J13872" i="25" s="1"/>
  <c r="J13873" i="25" s="1"/>
  <c r="J13874" i="25" s="1"/>
  <c r="J13875" i="25" s="1"/>
  <c r="J13876" i="25" s="1"/>
  <c r="J13878" i="25" s="1"/>
  <c r="J13879" i="25" s="1"/>
  <c r="J13880" i="25" s="1"/>
  <c r="J13882" i="25" s="1"/>
  <c r="J13883" i="25" s="1"/>
  <c r="J13884" i="25" s="1"/>
  <c r="J13886" i="25" s="1"/>
  <c r="J13887" i="25" s="1"/>
  <c r="J13888" i="25" s="1"/>
  <c r="J13889" i="25" s="1"/>
  <c r="J13890" i="25" s="1"/>
  <c r="J13891" i="25" s="1"/>
  <c r="J13892" i="25" s="1"/>
  <c r="J13893" i="25" s="1"/>
  <c r="J13894" i="25" s="1"/>
  <c r="J13895" i="25" s="1"/>
  <c r="J13896" i="25" s="1"/>
  <c r="J13897" i="25" s="1"/>
  <c r="J13898" i="25" s="1"/>
  <c r="J13899" i="25" s="1"/>
  <c r="J13901" i="25" s="1"/>
  <c r="J13903" i="25" s="1"/>
  <c r="J13906" i="25" s="1"/>
  <c r="J13911" i="25" s="1"/>
  <c r="J13912" i="25" s="1"/>
  <c r="J13913" i="25" s="1"/>
  <c r="J13914" i="25" s="1"/>
  <c r="J13915" i="25" s="1"/>
  <c r="J13916" i="25" s="1"/>
  <c r="J13918" i="25" s="1"/>
  <c r="J13920" i="25" s="1"/>
  <c r="J13921" i="25" s="1"/>
  <c r="J13922" i="25" s="1"/>
  <c r="J13924" i="25" s="1"/>
  <c r="J13925" i="25" s="1"/>
  <c r="J13926" i="25" s="1"/>
  <c r="J13927" i="25" s="1"/>
  <c r="J13928" i="25" s="1"/>
  <c r="J13929" i="25" s="1"/>
  <c r="J13930" i="25" s="1"/>
  <c r="J13931" i="25" s="1"/>
  <c r="J13932" i="25" s="1"/>
  <c r="J13933" i="25" s="1"/>
  <c r="J13934" i="25" s="1"/>
  <c r="J13935" i="25" s="1"/>
  <c r="J13936" i="25" s="1"/>
  <c r="J13937" i="25" s="1"/>
  <c r="J13938" i="25" s="1"/>
  <c r="J13939" i="25" s="1"/>
  <c r="J13940" i="25" s="1"/>
  <c r="J13941" i="25" s="1"/>
  <c r="J13942" i="25" s="1"/>
  <c r="J13943" i="25" s="1"/>
  <c r="J13944" i="25" s="1"/>
  <c r="J13948" i="25" s="1"/>
  <c r="J13949" i="25" s="1"/>
  <c r="J13950" i="25" s="1"/>
  <c r="J13951" i="25" s="1"/>
  <c r="J13952" i="25" s="1"/>
  <c r="J13953" i="25" s="1"/>
  <c r="J13954" i="25" s="1"/>
  <c r="J13955" i="25" s="1"/>
  <c r="J13956" i="25" s="1"/>
  <c r="J13957" i="25" s="1"/>
  <c r="J13958" i="25" s="1"/>
  <c r="J13959" i="25" s="1"/>
  <c r="J13960" i="25" s="1"/>
  <c r="J13961" i="25" s="1"/>
  <c r="J13962" i="25" s="1"/>
  <c r="J13963" i="25" s="1"/>
  <c r="J13964" i="25" s="1"/>
  <c r="J13965" i="25" s="1"/>
  <c r="J13966" i="25" s="1"/>
  <c r="J13967" i="25" s="1"/>
  <c r="J13968" i="25" s="1"/>
  <c r="J13969" i="25" s="1"/>
  <c r="J13970" i="25" s="1"/>
  <c r="J13971" i="25" s="1"/>
  <c r="J13972" i="25" s="1"/>
  <c r="J13974" i="25" s="1"/>
  <c r="J13975" i="25" s="1"/>
  <c r="J13976" i="25" s="1"/>
  <c r="J13977" i="25" s="1"/>
  <c r="J13978" i="25" s="1"/>
  <c r="J13979" i="25" s="1"/>
  <c r="J13980" i="25" s="1"/>
  <c r="J13981" i="25" s="1"/>
  <c r="J13982" i="25" s="1"/>
  <c r="J13983" i="25" s="1"/>
  <c r="J13984" i="25" s="1"/>
  <c r="J13985" i="25" s="1"/>
  <c r="J13986" i="25" s="1"/>
  <c r="J13987" i="25" s="1"/>
  <c r="J13988" i="25" s="1"/>
  <c r="J13989" i="25" s="1"/>
  <c r="J13990" i="25" s="1"/>
  <c r="J13991" i="25" s="1"/>
  <c r="J13992" i="25" s="1"/>
  <c r="J13993" i="25" s="1"/>
  <c r="J13994" i="25" s="1"/>
  <c r="J13996" i="25" s="1"/>
  <c r="J13997" i="25" s="1"/>
  <c r="J13998" i="25" s="1"/>
  <c r="J13999" i="25" s="1"/>
  <c r="J14001" i="25" s="1"/>
  <c r="J14002" i="25" s="1"/>
  <c r="J14003" i="25" s="1"/>
  <c r="J14004" i="25" s="1"/>
  <c r="J14005" i="25" s="1"/>
  <c r="J14006" i="25" s="1"/>
  <c r="J14007" i="25" s="1"/>
  <c r="J14008" i="25" s="1"/>
  <c r="J14009" i="25" s="1"/>
  <c r="J14010" i="25" s="1"/>
  <c r="J14011" i="25" s="1"/>
  <c r="J14012" i="25" s="1"/>
  <c r="J14013" i="25" s="1"/>
  <c r="J14014" i="25" s="1"/>
  <c r="J14015" i="25" s="1"/>
  <c r="J14016" i="25" s="1"/>
  <c r="J14019" i="25" s="1"/>
  <c r="J14020" i="25" s="1"/>
  <c r="J14021" i="25" s="1"/>
  <c r="J14022" i="25" s="1"/>
  <c r="J14023" i="25" s="1"/>
  <c r="J14024" i="25" s="1"/>
  <c r="J14025" i="25" s="1"/>
  <c r="J14026" i="25" s="1"/>
  <c r="J14027" i="25" s="1"/>
  <c r="J14028" i="25" s="1"/>
  <c r="J14029" i="25" s="1"/>
  <c r="J14030" i="25" s="1"/>
  <c r="J14032" i="25" s="1"/>
  <c r="J14033" i="25" s="1"/>
  <c r="J14034" i="25" s="1"/>
  <c r="J14035" i="25" s="1"/>
  <c r="J14037" i="25" s="1"/>
  <c r="J14038" i="25" s="1"/>
  <c r="J14039" i="25" s="1"/>
  <c r="J14040" i="25" s="1"/>
  <c r="J14041" i="25" s="1"/>
  <c r="J14042" i="25" s="1"/>
  <c r="J14043" i="25" s="1"/>
  <c r="J14044" i="25" s="1"/>
  <c r="J14045" i="25" s="1"/>
  <c r="J14046" i="25" s="1"/>
  <c r="J14047" i="25" s="1"/>
  <c r="J14049" i="25" s="1"/>
  <c r="J14050" i="25" s="1"/>
  <c r="J14053" i="25" s="1"/>
  <c r="J14054" i="25" s="1"/>
  <c r="J14055" i="25" s="1"/>
  <c r="J14056" i="25" s="1"/>
  <c r="J14059" i="25" s="1"/>
  <c r="J14061" i="25" s="1"/>
  <c r="J14064" i="25" s="1"/>
  <c r="J14065" i="25" s="1"/>
  <c r="J14066" i="25" s="1"/>
  <c r="J14067" i="25" s="1"/>
  <c r="J14068" i="25" s="1"/>
  <c r="J14069" i="25" s="1"/>
  <c r="J14070" i="25" s="1"/>
  <c r="J14072" i="25" s="1"/>
  <c r="J14073" i="25" s="1"/>
  <c r="J14074" i="25" s="1"/>
  <c r="J14078" i="25" s="1"/>
  <c r="J14079" i="25" s="1"/>
  <c r="J14081" i="25" s="1"/>
  <c r="J14082" i="25" s="1"/>
  <c r="J14083" i="25" s="1"/>
  <c r="J14084" i="25" s="1"/>
  <c r="J14085" i="25" s="1"/>
  <c r="J14086" i="25" s="1"/>
  <c r="J14087" i="25" s="1"/>
  <c r="J14088" i="25" s="1"/>
  <c r="J14089" i="25" s="1"/>
  <c r="J14090" i="25" s="1"/>
  <c r="J14091" i="25" s="1"/>
  <c r="J14092" i="25" s="1"/>
  <c r="J14093" i="25" s="1"/>
  <c r="J14094" i="25" s="1"/>
  <c r="J14095" i="25" s="1"/>
  <c r="J14096" i="25" s="1"/>
  <c r="J14097" i="25" s="1"/>
  <c r="J14099" i="25" s="1"/>
  <c r="J14100" i="25" s="1"/>
  <c r="J14101" i="25" s="1"/>
  <c r="J14102" i="25" s="1"/>
  <c r="J14103" i="25" s="1"/>
  <c r="J14104" i="25" s="1"/>
  <c r="J14105" i="25" s="1"/>
  <c r="J14106" i="25" s="1"/>
  <c r="J14107" i="25" s="1"/>
  <c r="J14108" i="25" s="1"/>
  <c r="J14109" i="25" s="1"/>
  <c r="J14110" i="25" s="1"/>
  <c r="J14111" i="25" s="1"/>
  <c r="J14112" i="25" s="1"/>
  <c r="J14113" i="25" s="1"/>
  <c r="J14114" i="25" s="1"/>
  <c r="J14115" i="25" s="1"/>
  <c r="J14118" i="25" s="1"/>
  <c r="J14119" i="25" s="1"/>
  <c r="J14122" i="25" s="1"/>
  <c r="J14123" i="25" s="1"/>
  <c r="J14124" i="25" s="1"/>
  <c r="J14125" i="25" s="1"/>
  <c r="J14126" i="25" s="1"/>
  <c r="J14127" i="25" s="1"/>
  <c r="J14128" i="25" s="1"/>
  <c r="J14129" i="25" s="1"/>
  <c r="J14130" i="25" s="1"/>
  <c r="J14134" i="25" s="1"/>
  <c r="J14135" i="25" s="1"/>
  <c r="J14137" i="25" s="1"/>
  <c r="J14138" i="25" s="1"/>
  <c r="J14146" i="25" s="1"/>
  <c r="J14151" i="25" s="1"/>
  <c r="J14152" i="25" s="1"/>
  <c r="J14153" i="25" s="1"/>
  <c r="J14154" i="25" s="1"/>
  <c r="J14155" i="25" s="1"/>
  <c r="J14156" i="25" s="1"/>
  <c r="J14157" i="25" s="1"/>
  <c r="J14158" i="25" s="1"/>
  <c r="J14159" i="25" s="1"/>
  <c r="J14160" i="25" s="1"/>
  <c r="J14161" i="25" s="1"/>
  <c r="J14162" i="25" s="1"/>
  <c r="J14164" i="25" s="1"/>
  <c r="J14165" i="25" s="1"/>
  <c r="J14168" i="25" s="1"/>
  <c r="J14169" i="25" s="1"/>
  <c r="J14170" i="25" s="1"/>
  <c r="J14171" i="25" s="1"/>
  <c r="J14172" i="25" s="1"/>
  <c r="J14173" i="25" s="1"/>
  <c r="J14174" i="25" s="1"/>
  <c r="J14175" i="25" s="1"/>
  <c r="J14176" i="25" s="1"/>
  <c r="J14177" i="25" s="1"/>
  <c r="J14178" i="25" s="1"/>
  <c r="J14179" i="25" s="1"/>
  <c r="J14181" i="25" s="1"/>
  <c r="J14182" i="25" s="1"/>
  <c r="J14183" i="25" s="1"/>
  <c r="J14184" i="25" s="1"/>
  <c r="J14185" i="25" s="1"/>
  <c r="J14186" i="25" s="1"/>
  <c r="J14187" i="25" s="1"/>
  <c r="J14189" i="25" s="1"/>
  <c r="J14190" i="25" s="1"/>
  <c r="J14191" i="25" s="1"/>
  <c r="J14192" i="25" s="1"/>
  <c r="J14193" i="25" s="1"/>
  <c r="J14194" i="25" s="1"/>
  <c r="J14195" i="25" s="1"/>
  <c r="J14196" i="25" s="1"/>
  <c r="J14197" i="25" s="1"/>
  <c r="J14198" i="25" s="1"/>
  <c r="J14199" i="25" s="1"/>
  <c r="J14200" i="25" s="1"/>
  <c r="J14201" i="25" s="1"/>
  <c r="J14202" i="25" s="1"/>
  <c r="J14203" i="25" s="1"/>
  <c r="J14204" i="25" s="1"/>
  <c r="J14205" i="25" s="1"/>
  <c r="J14207" i="25" s="1"/>
  <c r="J14208" i="25" s="1"/>
  <c r="J14209" i="25" s="1"/>
  <c r="J14210" i="25" s="1"/>
  <c r="J14211" i="25" s="1"/>
  <c r="J14214" i="25" s="1"/>
  <c r="J14215" i="25" s="1"/>
  <c r="J14216" i="25" s="1"/>
  <c r="J14217" i="25" s="1"/>
  <c r="J14218" i="25" s="1"/>
  <c r="J14219" i="25" s="1"/>
  <c r="J14221" i="25" s="1"/>
  <c r="J14223" i="25" s="1"/>
  <c r="J14224" i="25" s="1"/>
  <c r="J14225" i="25" s="1"/>
  <c r="J14226" i="25" s="1"/>
  <c r="J14227" i="25" s="1"/>
  <c r="J14228" i="25" s="1"/>
  <c r="J14234" i="25" s="1"/>
  <c r="J14236" i="25" s="1"/>
  <c r="J14237" i="25" s="1"/>
  <c r="J14238" i="25" s="1"/>
  <c r="J14239" i="25" s="1"/>
  <c r="J14240" i="25" s="1"/>
  <c r="J14242" i="25" s="1"/>
  <c r="J14244" i="25" s="1"/>
  <c r="J14247" i="25" s="1"/>
  <c r="J14248" i="25" s="1"/>
  <c r="J14250" i="25" s="1"/>
  <c r="J14251" i="25" s="1"/>
  <c r="J14253" i="25" s="1"/>
  <c r="J14254" i="25" s="1"/>
  <c r="J14255" i="25" s="1"/>
  <c r="J14258" i="25" s="1"/>
  <c r="J14259" i="25" s="1"/>
  <c r="J14260" i="25" s="1"/>
  <c r="J14261" i="25" s="1"/>
  <c r="J14262" i="25" s="1"/>
  <c r="J14263" i="25" s="1"/>
  <c r="J14264" i="25" s="1"/>
  <c r="J14265" i="25" s="1"/>
  <c r="J14266" i="25" s="1"/>
  <c r="J14267" i="25" s="1"/>
  <c r="J14268" i="25" s="1"/>
  <c r="J14273" i="25" s="1"/>
  <c r="J14274" i="25" s="1"/>
  <c r="J14275" i="25" s="1"/>
  <c r="J14276" i="25" s="1"/>
  <c r="J14277" i="25" s="1"/>
  <c r="J14278" i="25" s="1"/>
  <c r="J14279" i="25" s="1"/>
  <c r="J14280" i="25" s="1"/>
  <c r="J14281" i="25" s="1"/>
  <c r="J14282" i="25" s="1"/>
  <c r="J14283" i="25" s="1"/>
  <c r="J14284" i="25" s="1"/>
  <c r="J14285" i="25" s="1"/>
  <c r="J14286" i="25" s="1"/>
  <c r="J14287" i="25" s="1"/>
  <c r="J14288" i="25" s="1"/>
  <c r="J14289" i="25" s="1"/>
  <c r="J14290" i="25" s="1"/>
  <c r="J14291" i="25" s="1"/>
  <c r="J14292" i="25" s="1"/>
  <c r="J14294" i="25" s="1"/>
  <c r="J14295" i="25" s="1"/>
  <c r="J14296" i="25" s="1"/>
  <c r="J14298" i="25" s="1"/>
  <c r="J14299" i="25" s="1"/>
  <c r="J14300" i="25" s="1"/>
  <c r="J14301" i="25" s="1"/>
  <c r="J14302" i="25" s="1"/>
  <c r="J14303" i="25" s="1"/>
  <c r="J14305" i="25" s="1"/>
  <c r="J14306" i="25" s="1"/>
  <c r="J14307" i="25" s="1"/>
  <c r="J14308" i="25" s="1"/>
  <c r="J14309" i="25" s="1"/>
  <c r="J14310" i="25" s="1"/>
  <c r="J14311" i="25" s="1"/>
  <c r="J14313" i="25" s="1"/>
  <c r="J14314" i="25" s="1"/>
  <c r="J14315" i="25" s="1"/>
  <c r="J14316" i="25" s="1"/>
  <c r="J14317" i="25" s="1"/>
  <c r="J14318" i="25" s="1"/>
  <c r="J14319" i="25" s="1"/>
  <c r="J14321" i="25" s="1"/>
  <c r="J14322" i="25" s="1"/>
  <c r="J14323" i="25" s="1"/>
  <c r="J14324" i="25" s="1"/>
  <c r="J14325" i="25" s="1"/>
  <c r="J14326" i="25" s="1"/>
  <c r="J14328" i="25" s="1"/>
  <c r="J14329" i="25" s="1"/>
  <c r="J14330" i="25" s="1"/>
  <c r="J14333" i="25" s="1"/>
  <c r="J14334" i="25" s="1"/>
  <c r="J14335" i="25" s="1"/>
  <c r="J14336" i="25" s="1"/>
  <c r="J14337" i="25" s="1"/>
  <c r="J14338" i="25" s="1"/>
  <c r="J14339" i="25" s="1"/>
  <c r="J14340" i="25" s="1"/>
  <c r="J14341" i="25" s="1"/>
  <c r="J14342" i="25" s="1"/>
  <c r="J14343" i="25" s="1"/>
  <c r="J14344" i="25" s="1"/>
  <c r="J14345" i="25" s="1"/>
  <c r="J14346" i="25" s="1"/>
  <c r="J14347" i="25" s="1"/>
  <c r="J14348" i="25" s="1"/>
  <c r="J14349" i="25" s="1"/>
  <c r="J14350" i="25" s="1"/>
  <c r="J14351" i="25" s="1"/>
  <c r="J14352" i="25" s="1"/>
  <c r="J14353" i="25" s="1"/>
  <c r="J14354" i="25" s="1"/>
  <c r="J14355" i="25" s="1"/>
  <c r="J14358" i="25" s="1"/>
  <c r="J14359" i="25" s="1"/>
  <c r="J14360" i="25" s="1"/>
  <c r="J14361" i="25" s="1"/>
  <c r="J14362" i="25" s="1"/>
  <c r="J14364" i="25" s="1"/>
  <c r="J14365" i="25" s="1"/>
  <c r="J14366" i="25" s="1"/>
  <c r="J14369" i="25" s="1"/>
  <c r="J14370" i="25" s="1"/>
  <c r="J14371" i="25" s="1"/>
  <c r="J14373" i="25" s="1"/>
  <c r="J14374" i="25" s="1"/>
  <c r="J14375" i="25" s="1"/>
  <c r="J14377" i="25" s="1"/>
  <c r="J14380" i="25" s="1"/>
  <c r="J14381" i="25" s="1"/>
  <c r="J14382" i="25" s="1"/>
  <c r="J14383" i="25" s="1"/>
  <c r="J14385" i="25" s="1"/>
  <c r="J14387" i="25" s="1"/>
  <c r="J14388" i="25" s="1"/>
  <c r="J14389" i="25" s="1"/>
  <c r="J14390" i="25" s="1"/>
  <c r="J14391" i="25" s="1"/>
  <c r="J14392" i="25" s="1"/>
  <c r="J14393" i="25" s="1"/>
  <c r="J14394" i="25" s="1"/>
  <c r="J14395" i="25" s="1"/>
  <c r="J14396" i="25" s="1"/>
  <c r="J14397" i="25" s="1"/>
  <c r="J14398" i="25" s="1"/>
  <c r="J14399" i="25" s="1"/>
  <c r="J14400" i="25" s="1"/>
  <c r="J14402" i="25" s="1"/>
  <c r="J14403" i="25" s="1"/>
  <c r="J14406" i="25" s="1"/>
  <c r="J14407" i="25" s="1"/>
  <c r="J14408" i="25" s="1"/>
  <c r="J14409" i="25" s="1"/>
  <c r="J14410" i="25" s="1"/>
  <c r="J14411" i="25" s="1"/>
  <c r="J14412" i="25" s="1"/>
  <c r="J14413" i="25" s="1"/>
  <c r="J14414" i="25" s="1"/>
  <c r="J14415" i="25" s="1"/>
  <c r="J14416" i="25" s="1"/>
  <c r="J14417" i="25" s="1"/>
  <c r="J14418" i="25" s="1"/>
  <c r="J14419" i="25" s="1"/>
  <c r="J14420" i="25" s="1"/>
  <c r="J14421" i="25" s="1"/>
  <c r="J14422" i="25" s="1"/>
  <c r="J14423" i="25" s="1"/>
  <c r="J14424" i="25" s="1"/>
  <c r="J14425" i="25" s="1"/>
  <c r="J14426" i="25" s="1"/>
  <c r="J14427" i="25" s="1"/>
  <c r="J14428" i="25" s="1"/>
  <c r="J14429" i="25" s="1"/>
  <c r="J14430" i="25" s="1"/>
  <c r="J14431" i="25" s="1"/>
  <c r="J14433" i="25" s="1"/>
  <c r="J14434" i="25" s="1"/>
  <c r="J14435" i="25" s="1"/>
  <c r="J14436" i="25" s="1"/>
  <c r="J14437" i="25" s="1"/>
  <c r="J14438" i="25" s="1"/>
  <c r="J14439" i="25" s="1"/>
  <c r="J14440" i="25" s="1"/>
  <c r="J14441" i="25" s="1"/>
  <c r="J14442" i="25" s="1"/>
  <c r="J14443" i="25" s="1"/>
  <c r="J14444" i="25" s="1"/>
  <c r="J14445" i="25" s="1"/>
  <c r="J14446" i="25" s="1"/>
  <c r="J14447" i="25" s="1"/>
  <c r="J14448" i="25" s="1"/>
  <c r="J14449" i="25" s="1"/>
  <c r="J14452" i="25" s="1"/>
  <c r="J14460" i="25" s="1"/>
  <c r="J14461" i="25" s="1"/>
  <c r="J14462" i="25" s="1"/>
  <c r="J14463" i="25" s="1"/>
  <c r="J14464" i="25" s="1"/>
  <c r="J14465" i="25" s="1"/>
  <c r="J14466" i="25" s="1"/>
  <c r="J14467" i="25" s="1"/>
  <c r="J14468" i="25" s="1"/>
  <c r="J14469" i="25" s="1"/>
  <c r="J14471" i="25" s="1"/>
  <c r="J14472" i="25" s="1"/>
  <c r="J14473" i="25" s="1"/>
  <c r="J14474" i="25" s="1"/>
  <c r="J14475" i="25" s="1"/>
  <c r="J14476" i="25" s="1"/>
  <c r="J14477" i="25" s="1"/>
  <c r="J14478" i="25" s="1"/>
  <c r="J14481" i="25" s="1"/>
  <c r="J14482" i="25" s="1"/>
  <c r="J14483" i="25" s="1"/>
  <c r="J14484" i="25" s="1"/>
  <c r="J14485" i="25" s="1"/>
  <c r="J14486" i="25" s="1"/>
  <c r="J14487" i="25" s="1"/>
  <c r="J14488" i="25" s="1"/>
  <c r="J14489" i="25" s="1"/>
  <c r="J14490" i="25" s="1"/>
  <c r="J14491" i="25" s="1"/>
  <c r="J14492" i="25" s="1"/>
  <c r="J14493" i="25" s="1"/>
  <c r="J14494" i="25" s="1"/>
  <c r="J14496" i="25" s="1"/>
  <c r="J14497" i="25" s="1"/>
  <c r="J14499" i="25" s="1"/>
  <c r="J14500" i="25" s="1"/>
  <c r="J14501" i="25" s="1"/>
  <c r="J14502" i="25" s="1"/>
  <c r="J14503" i="25" s="1"/>
  <c r="J14504" i="25" s="1"/>
  <c r="J14505" i="25" s="1"/>
  <c r="J14506" i="25" s="1"/>
  <c r="J14507" i="25" s="1"/>
  <c r="J14508" i="25" s="1"/>
  <c r="J14509" i="25" s="1"/>
  <c r="J14510" i="25" s="1"/>
  <c r="J14511" i="25" s="1"/>
  <c r="J14512" i="25" s="1"/>
  <c r="J14513" i="25" s="1"/>
  <c r="J14514" i="25" s="1"/>
  <c r="J14515" i="25" s="1"/>
  <c r="J14516" i="25" s="1"/>
  <c r="J14517" i="25" s="1"/>
  <c r="J14518" i="25" s="1"/>
  <c r="J14519" i="25" s="1"/>
  <c r="J14520" i="25" s="1"/>
  <c r="J14521" i="25" s="1"/>
  <c r="J14522" i="25" s="1"/>
  <c r="J14523" i="25" s="1"/>
  <c r="J14524" i="25" s="1"/>
  <c r="J14525" i="25" s="1"/>
  <c r="J14526" i="25" s="1"/>
  <c r="J14527" i="25" s="1"/>
  <c r="J14528" i="25" s="1"/>
  <c r="J14530" i="25" s="1"/>
  <c r="J14531" i="25" s="1"/>
  <c r="J14532" i="25" s="1"/>
  <c r="J14534" i="25" s="1"/>
  <c r="J14539" i="25" s="1"/>
  <c r="J14540" i="25" s="1"/>
  <c r="J14542" i="25" s="1"/>
  <c r="J14543" i="25" s="1"/>
  <c r="J14544" i="25" s="1"/>
  <c r="J14546" i="25" s="1"/>
  <c r="J14547" i="25" s="1"/>
  <c r="J14548" i="25" s="1"/>
  <c r="J14549" i="25" s="1"/>
  <c r="J14550" i="25" s="1"/>
  <c r="J14552" i="25" s="1"/>
  <c r="J14553" i="25" s="1"/>
  <c r="J14554" i="25" s="1"/>
  <c r="J14555" i="25" s="1"/>
  <c r="J14556" i="25" s="1"/>
  <c r="J14560" i="25" s="1"/>
  <c r="J14561" i="25" s="1"/>
  <c r="J14562" i="25" s="1"/>
  <c r="J14563" i="25" s="1"/>
  <c r="J14565" i="25" s="1"/>
  <c r="J14566" i="25" s="1"/>
  <c r="J14567" i="25" s="1"/>
  <c r="J14569" i="25" s="1"/>
  <c r="J14571" i="25" s="1"/>
  <c r="J14572" i="25" s="1"/>
  <c r="J14573" i="25" s="1"/>
  <c r="J14575" i="25" s="1"/>
  <c r="J14576" i="25" s="1"/>
  <c r="J14577" i="25" s="1"/>
  <c r="J14581" i="25" s="1"/>
  <c r="J14584" i="25" s="1"/>
  <c r="J14585" i="25" s="1"/>
  <c r="J14586" i="25" s="1"/>
  <c r="J14587" i="25" s="1"/>
  <c r="J14588" i="25" s="1"/>
  <c r="J14589" i="25" s="1"/>
  <c r="J14590" i="25" s="1"/>
  <c r="J14591" i="25" s="1"/>
  <c r="J14592" i="25" s="1"/>
  <c r="J14593" i="25" s="1"/>
  <c r="J14594" i="25" s="1"/>
  <c r="J14595" i="25" s="1"/>
  <c r="J14596" i="25" s="1"/>
  <c r="J14597" i="25" s="1"/>
  <c r="J14598" i="25" s="1"/>
  <c r="J14599" i="25" s="1"/>
  <c r="J14600" i="25" s="1"/>
  <c r="J14601" i="25" s="1"/>
  <c r="J14602" i="25" s="1"/>
  <c r="J14603" i="25" s="1"/>
  <c r="J14604" i="25" s="1"/>
  <c r="J14605" i="25" s="1"/>
  <c r="J14606" i="25" s="1"/>
  <c r="J14614" i="25" s="1"/>
  <c r="J14615" i="25" s="1"/>
  <c r="J14616" i="25" s="1"/>
  <c r="J14617" i="25" s="1"/>
  <c r="J14619" i="25" s="1"/>
  <c r="J14620" i="25" s="1"/>
  <c r="J14621" i="25" s="1"/>
  <c r="J14622" i="25" s="1"/>
  <c r="J14623" i="25" s="1"/>
  <c r="K7287" i="25"/>
  <c r="K7288" i="25" s="1"/>
  <c r="J7288" i="25"/>
  <c r="J7289" i="25" s="1"/>
  <c r="J7291" i="25" s="1"/>
  <c r="J7292" i="25" s="1"/>
  <c r="J7293" i="25" s="1"/>
  <c r="J7294" i="25" s="1"/>
  <c r="J7297" i="25" s="1"/>
  <c r="J7298" i="25" s="1"/>
  <c r="J7299" i="25" s="1"/>
  <c r="J7304" i="25" s="1"/>
  <c r="J7306" i="25" s="1"/>
  <c r="J7308" i="25" s="1"/>
  <c r="J7309" i="25" s="1"/>
  <c r="J7310" i="25" s="1"/>
  <c r="J7311" i="25" s="1"/>
  <c r="J7312" i="25" s="1"/>
  <c r="J7313" i="25" s="1"/>
  <c r="J7314" i="25" s="1"/>
  <c r="J7315" i="25" s="1"/>
  <c r="J7316" i="25" s="1"/>
  <c r="J7317" i="25" s="1"/>
  <c r="J7319" i="25" s="1"/>
  <c r="J7321" i="25" s="1"/>
  <c r="J7322" i="25" s="1"/>
  <c r="J7324" i="25" s="1"/>
  <c r="J7325" i="25" s="1"/>
  <c r="J7326" i="25" s="1"/>
  <c r="J7329" i="25" s="1"/>
  <c r="J7330" i="25" s="1"/>
  <c r="J7331" i="25" s="1"/>
  <c r="J7332" i="25" s="1"/>
  <c r="J7335" i="25" s="1"/>
  <c r="J7336" i="25" s="1"/>
  <c r="J7337" i="25" s="1"/>
  <c r="J7338" i="25" s="1"/>
  <c r="J7339" i="25" s="1"/>
  <c r="J7340" i="25" s="1"/>
  <c r="J7341" i="25" s="1"/>
  <c r="J7344" i="25" s="1"/>
  <c r="J7345" i="25" s="1"/>
  <c r="J7346" i="25" s="1"/>
  <c r="J7347" i="25" s="1"/>
  <c r="J7348" i="25" s="1"/>
  <c r="J7349" i="25" s="1"/>
  <c r="J7352" i="25" s="1"/>
  <c r="J7353" i="25" s="1"/>
  <c r="J7354" i="25" s="1"/>
  <c r="J7357" i="25" s="1"/>
  <c r="J7358" i="25" s="1"/>
  <c r="J7361" i="25" s="1"/>
  <c r="J7362" i="25" s="1"/>
  <c r="J7364" i="25" s="1"/>
  <c r="J7365" i="25" s="1"/>
  <c r="J7368" i="25" s="1"/>
  <c r="J7370" i="25" s="1"/>
  <c r="J7371" i="25" s="1"/>
  <c r="J7372" i="25" s="1"/>
  <c r="J7373" i="25" s="1"/>
  <c r="J7374" i="25" s="1"/>
  <c r="J7375" i="25" s="1"/>
  <c r="J7376" i="25" s="1"/>
  <c r="J7377" i="25" s="1"/>
  <c r="J7379" i="25" s="1"/>
  <c r="J7381" i="25" s="1"/>
  <c r="J7382" i="25" s="1"/>
  <c r="J7383" i="25" s="1"/>
  <c r="J7384" i="25" s="1"/>
  <c r="J7385" i="25" s="1"/>
  <c r="J7386" i="25" s="1"/>
  <c r="J7387" i="25" s="1"/>
  <c r="J7388" i="25" s="1"/>
  <c r="J7397" i="25" s="1"/>
  <c r="J7398" i="25" s="1"/>
  <c r="J7399" i="25" s="1"/>
  <c r="J7400" i="25" s="1"/>
  <c r="J7402" i="25" s="1"/>
  <c r="J7403" i="25" s="1"/>
  <c r="J7404" i="25" s="1"/>
  <c r="J7405" i="25" s="1"/>
  <c r="J7407" i="25" s="1"/>
  <c r="J7408" i="25" s="1"/>
  <c r="J7409" i="25" s="1"/>
  <c r="J7410" i="25" s="1"/>
  <c r="J7411" i="25" s="1"/>
  <c r="J7412" i="25" s="1"/>
  <c r="J7413" i="25" s="1"/>
  <c r="J7414" i="25" s="1"/>
  <c r="J7415" i="25" s="1"/>
  <c r="J7419" i="25" s="1"/>
  <c r="J7420" i="25" s="1"/>
  <c r="J7421" i="25" s="1"/>
  <c r="J7422" i="25" s="1"/>
  <c r="J7423" i="25" s="1"/>
  <c r="J7424" i="25" s="1"/>
  <c r="J7425" i="25" s="1"/>
  <c r="J7426" i="25" s="1"/>
  <c r="J7427" i="25" s="1"/>
  <c r="J7428" i="25" s="1"/>
  <c r="J7429" i="25" s="1"/>
  <c r="J7431" i="25" s="1"/>
  <c r="J7433" i="25" s="1"/>
  <c r="J7434" i="25" s="1"/>
  <c r="J7435" i="25" s="1"/>
  <c r="J7436" i="25" s="1"/>
  <c r="J7437" i="25" s="1"/>
  <c r="J7438" i="25" s="1"/>
  <c r="J7440" i="25" s="1"/>
  <c r="J7443" i="25" s="1"/>
  <c r="J7445" i="25" s="1"/>
  <c r="J7446" i="25" s="1"/>
  <c r="J7448" i="25" s="1"/>
  <c r="J7449" i="25" s="1"/>
  <c r="J7450" i="25" s="1"/>
  <c r="J7451" i="25" s="1"/>
  <c r="J7452" i="25" s="1"/>
  <c r="J7453" i="25" s="1"/>
  <c r="J7454" i="25" s="1"/>
  <c r="J7455" i="25" s="1"/>
  <c r="J7457" i="25" s="1"/>
  <c r="J7458" i="25" s="1"/>
  <c r="J7459" i="25" s="1"/>
  <c r="J7463" i="25" s="1"/>
  <c r="J7464" i="25" s="1"/>
  <c r="J7465" i="25" s="1"/>
  <c r="J7466" i="25" s="1"/>
  <c r="J7467" i="25" s="1"/>
  <c r="J7468" i="25" s="1"/>
  <c r="J7469" i="25" s="1"/>
  <c r="J7470" i="25" s="1"/>
  <c r="J7471" i="25" s="1"/>
  <c r="J7472" i="25" s="1"/>
  <c r="J7473" i="25" s="1"/>
  <c r="J7474" i="25" s="1"/>
  <c r="J7475" i="25" s="1"/>
  <c r="J7476" i="25" s="1"/>
  <c r="J7478" i="25" s="1"/>
  <c r="J7479" i="25" s="1"/>
  <c r="J7480" i="25" s="1"/>
  <c r="J7481" i="25" s="1"/>
  <c r="J7482" i="25" s="1"/>
  <c r="J7483" i="25" s="1"/>
  <c r="J7484" i="25" s="1"/>
  <c r="J7485" i="25" s="1"/>
  <c r="J7486" i="25" s="1"/>
  <c r="J7487" i="25" s="1"/>
  <c r="J7488" i="25" s="1"/>
  <c r="J7489" i="25" s="1"/>
  <c r="J7490" i="25" s="1"/>
  <c r="J7492" i="25" s="1"/>
  <c r="J7493" i="25" s="1"/>
  <c r="J7494" i="25" s="1"/>
  <c r="J7496" i="25" s="1"/>
  <c r="J7498" i="25" s="1"/>
  <c r="J7503" i="25" s="1"/>
  <c r="J7504" i="25" s="1"/>
  <c r="J7505" i="25" s="1"/>
  <c r="J7506" i="25" s="1"/>
  <c r="J7507" i="25" s="1"/>
  <c r="J7508" i="25" s="1"/>
  <c r="J7509" i="25" s="1"/>
  <c r="J7510" i="25" s="1"/>
  <c r="J7511" i="25" s="1"/>
  <c r="J7512" i="25" s="1"/>
  <c r="J7513" i="25" s="1"/>
  <c r="J7515" i="25" s="1"/>
  <c r="J7516" i="25" s="1"/>
  <c r="J7517" i="25" s="1"/>
  <c r="J7518" i="25" s="1"/>
  <c r="J7521" i="25" s="1"/>
  <c r="J7522" i="25" s="1"/>
  <c r="J7523" i="25" s="1"/>
  <c r="J7524" i="25" s="1"/>
  <c r="J7526" i="25" s="1"/>
  <c r="J7527" i="25" s="1"/>
  <c r="J7528" i="25" s="1"/>
  <c r="J7529" i="25" s="1"/>
  <c r="J7530" i="25" s="1"/>
  <c r="J7532" i="25" s="1"/>
  <c r="J7533" i="25" s="1"/>
  <c r="J7534" i="25" s="1"/>
  <c r="J7535" i="25" s="1"/>
  <c r="J7536" i="25" s="1"/>
  <c r="J7537" i="25" s="1"/>
  <c r="J7539" i="25" s="1"/>
  <c r="J7540" i="25" s="1"/>
  <c r="J7541" i="25" s="1"/>
  <c r="J7542" i="25" s="1"/>
  <c r="J7543" i="25" s="1"/>
  <c r="J7544" i="25" s="1"/>
  <c r="J7545" i="25" s="1"/>
  <c r="J7546" i="25" s="1"/>
  <c r="J7547" i="25" s="1"/>
  <c r="J7548" i="25" s="1"/>
  <c r="J7550" i="25" s="1"/>
  <c r="J7552" i="25" s="1"/>
  <c r="J7553" i="25" s="1"/>
  <c r="J7554" i="25" s="1"/>
  <c r="J7555" i="25" s="1"/>
  <c r="J7556" i="25" s="1"/>
  <c r="J7557" i="25" s="1"/>
  <c r="J7558" i="25" s="1"/>
  <c r="J7559" i="25" s="1"/>
  <c r="J7560" i="25" s="1"/>
  <c r="J7561" i="25" s="1"/>
  <c r="J7562" i="25" s="1"/>
  <c r="J7563" i="25" s="1"/>
  <c r="J7564" i="25" s="1"/>
  <c r="J7565" i="25" s="1"/>
  <c r="J7566" i="25" s="1"/>
  <c r="J7567" i="25" s="1"/>
  <c r="J7569" i="25" s="1"/>
  <c r="J7570" i="25" s="1"/>
  <c r="J7573" i="25" s="1"/>
  <c r="J7574" i="25" s="1"/>
  <c r="J7576" i="25" s="1"/>
  <c r="J7577" i="25" s="1"/>
  <c r="J7578" i="25" s="1"/>
  <c r="J7579" i="25" s="1"/>
  <c r="J7580" i="25" s="1"/>
  <c r="J7583" i="25" s="1"/>
  <c r="J7584" i="25" s="1"/>
  <c r="J7585" i="25" s="1"/>
  <c r="J7586" i="25" s="1"/>
  <c r="J7587" i="25" s="1"/>
  <c r="J7588" i="25" s="1"/>
  <c r="J7589" i="25" s="1"/>
  <c r="J7590" i="25" s="1"/>
  <c r="J7592" i="25" s="1"/>
  <c r="J7593" i="25" s="1"/>
  <c r="J7594" i="25" s="1"/>
  <c r="J7595" i="25" s="1"/>
  <c r="J7596" i="25" s="1"/>
  <c r="J7597" i="25" s="1"/>
  <c r="J7598" i="25" s="1"/>
  <c r="J7599" i="25" s="1"/>
  <c r="J7600" i="25" s="1"/>
  <c r="J7602" i="25" s="1"/>
  <c r="J7603" i="25" s="1"/>
  <c r="J7604" i="25" s="1"/>
  <c r="J7605" i="25" s="1"/>
  <c r="J7607" i="25" s="1"/>
  <c r="J7608" i="25" s="1"/>
  <c r="J7609" i="25" s="1"/>
  <c r="J7611" i="25" s="1"/>
  <c r="J7612" i="25" s="1"/>
  <c r="J7613" i="25" s="1"/>
  <c r="J7614" i="25" s="1"/>
  <c r="J7615" i="25" s="1"/>
  <c r="J7616" i="25" s="1"/>
  <c r="J7618" i="25" s="1"/>
  <c r="J7619" i="25" s="1"/>
  <c r="J7620" i="25" s="1"/>
  <c r="J7621" i="25" s="1"/>
  <c r="J7622" i="25" s="1"/>
  <c r="J7623" i="25" s="1"/>
  <c r="J7624" i="25" s="1"/>
  <c r="J7625" i="25" s="1"/>
  <c r="J7626" i="25" s="1"/>
  <c r="J7627" i="25" s="1"/>
  <c r="J7629" i="25" s="1"/>
  <c r="J7630" i="25" s="1"/>
  <c r="J7631" i="25" s="1"/>
  <c r="J7632" i="25" s="1"/>
  <c r="J7633" i="25" s="1"/>
  <c r="J7634" i="25" s="1"/>
  <c r="J7635" i="25" s="1"/>
  <c r="J7636" i="25" s="1"/>
  <c r="J7638" i="25" s="1"/>
  <c r="J7640" i="25" s="1"/>
  <c r="J7641" i="25" s="1"/>
  <c r="J7642" i="25" s="1"/>
  <c r="J7643" i="25" s="1"/>
  <c r="J7644" i="25" s="1"/>
  <c r="J7645" i="25" s="1"/>
  <c r="J7646" i="25" s="1"/>
  <c r="J7647" i="25" s="1"/>
  <c r="J7649" i="25" s="1"/>
  <c r="J7650" i="25" s="1"/>
  <c r="J7651" i="25" s="1"/>
  <c r="J7652" i="25" s="1"/>
  <c r="J7653" i="25" s="1"/>
  <c r="J7654" i="25" s="1"/>
  <c r="J7655" i="25" s="1"/>
  <c r="J7656" i="25" s="1"/>
  <c r="J7657" i="25" s="1"/>
  <c r="J7660" i="25" s="1"/>
  <c r="J7661" i="25" s="1"/>
  <c r="J7663" i="25" s="1"/>
  <c r="J7664" i="25" s="1"/>
  <c r="J7665" i="25" s="1"/>
  <c r="J7666" i="25" s="1"/>
  <c r="J7667" i="25" s="1"/>
  <c r="J7671" i="25" s="1"/>
  <c r="J7672" i="25" s="1"/>
  <c r="J7673" i="25" s="1"/>
  <c r="J7674" i="25" s="1"/>
  <c r="J7675" i="25" s="1"/>
  <c r="J7678" i="25" s="1"/>
  <c r="J7682" i="25" s="1"/>
  <c r="J7683" i="25" s="1"/>
  <c r="J7684" i="25" s="1"/>
  <c r="J7685" i="25" s="1"/>
  <c r="J7686" i="25" s="1"/>
  <c r="J7687" i="25" s="1"/>
  <c r="J7688" i="25" s="1"/>
  <c r="J7689" i="25" s="1"/>
  <c r="J7690" i="25" s="1"/>
  <c r="J7691" i="25" s="1"/>
  <c r="J7692" i="25" s="1"/>
  <c r="J7693" i="25" s="1"/>
  <c r="J7694" i="25" s="1"/>
  <c r="J7695" i="25" s="1"/>
  <c r="J7696" i="25" s="1"/>
  <c r="J7697" i="25" s="1"/>
  <c r="J7699" i="25" s="1"/>
  <c r="J7726" i="25" s="1"/>
  <c r="J7727" i="25" s="1"/>
  <c r="J7728" i="25" s="1"/>
  <c r="J7729" i="25" s="1"/>
  <c r="J7730" i="25" s="1"/>
  <c r="J7731" i="25" s="1"/>
  <c r="J7732" i="25" s="1"/>
  <c r="J7733" i="25" s="1"/>
  <c r="J7734" i="25" s="1"/>
  <c r="J7735" i="25" s="1"/>
  <c r="J7736" i="25" s="1"/>
  <c r="J7737" i="25" s="1"/>
  <c r="J7738" i="25" s="1"/>
  <c r="J7740" i="25" s="1"/>
  <c r="J7741" i="25" s="1"/>
  <c r="J7742" i="25" s="1"/>
  <c r="J7743" i="25" s="1"/>
  <c r="J7744" i="25" s="1"/>
  <c r="J7745" i="25" s="1"/>
  <c r="J7746" i="25" s="1"/>
  <c r="J7747" i="25" s="1"/>
  <c r="J7748" i="25" s="1"/>
  <c r="J7750" i="25" s="1"/>
  <c r="J7752" i="25" s="1"/>
  <c r="J7753" i="25" s="1"/>
  <c r="J7755" i="25" s="1"/>
  <c r="J7756" i="25" s="1"/>
  <c r="J7757" i="25" s="1"/>
  <c r="J7758" i="25" s="1"/>
  <c r="J7759" i="25" s="1"/>
  <c r="J7760" i="25" s="1"/>
  <c r="J7761" i="25" s="1"/>
  <c r="J7762" i="25" s="1"/>
  <c r="J7763" i="25" s="1"/>
  <c r="J7766" i="25" s="1"/>
  <c r="J7767" i="25" s="1"/>
  <c r="J7768" i="25" s="1"/>
  <c r="J7769" i="25" s="1"/>
  <c r="J7770" i="25" s="1"/>
  <c r="J7771" i="25" s="1"/>
  <c r="J7772" i="25" s="1"/>
  <c r="J7773" i="25" s="1"/>
  <c r="J7774" i="25" s="1"/>
  <c r="J7777" i="25" s="1"/>
  <c r="J7778" i="25" s="1"/>
  <c r="J7779" i="25" s="1"/>
  <c r="J7780" i="25" s="1"/>
  <c r="J7781" i="25" s="1"/>
  <c r="J7782" i="25" s="1"/>
  <c r="J7783" i="25" s="1"/>
  <c r="J7784" i="25" s="1"/>
  <c r="J7785" i="25" s="1"/>
  <c r="J7786" i="25" s="1"/>
  <c r="J7787" i="25" s="1"/>
  <c r="J7788" i="25" s="1"/>
  <c r="J7789" i="25" s="1"/>
  <c r="J7790" i="25" s="1"/>
  <c r="J7791" i="25" s="1"/>
  <c r="J7792" i="25" s="1"/>
  <c r="J7794" i="25" s="1"/>
  <c r="J7796" i="25" s="1"/>
  <c r="J7798" i="25" s="1"/>
  <c r="J7799" i="25" s="1"/>
  <c r="J7805" i="25" s="1"/>
  <c r="J7806" i="25" s="1"/>
  <c r="J7807" i="25" s="1"/>
  <c r="J7808" i="25" s="1"/>
  <c r="J7809" i="25" s="1"/>
  <c r="J7810" i="25" s="1"/>
  <c r="J7811" i="25" s="1"/>
  <c r="J7812" i="25" s="1"/>
  <c r="J7813" i="25" s="1"/>
  <c r="J7814" i="25" s="1"/>
  <c r="J7815" i="25" s="1"/>
  <c r="J7816" i="25" s="1"/>
  <c r="J7817" i="25" s="1"/>
  <c r="J7818" i="25" s="1"/>
  <c r="J7820" i="25" s="1"/>
  <c r="J7821" i="25" s="1"/>
  <c r="J7822" i="25" s="1"/>
  <c r="J7823" i="25" s="1"/>
  <c r="J7824" i="25" s="1"/>
  <c r="J7825" i="25" s="1"/>
  <c r="J7828" i="25" s="1"/>
  <c r="J7829" i="25" s="1"/>
  <c r="J7830" i="25" s="1"/>
  <c r="J7831" i="25" s="1"/>
  <c r="J7833" i="25" s="1"/>
  <c r="J7834" i="25" s="1"/>
  <c r="J7835" i="25" s="1"/>
  <c r="J7836" i="25" s="1"/>
  <c r="J7837" i="25" s="1"/>
  <c r="J7839" i="25" s="1"/>
  <c r="J7840" i="25" s="1"/>
  <c r="J7843" i="25" s="1"/>
  <c r="J7845" i="25" s="1"/>
  <c r="J7846" i="25" s="1"/>
  <c r="J7847" i="25" s="1"/>
  <c r="J7848" i="25" s="1"/>
  <c r="J7849" i="25" s="1"/>
  <c r="J7850" i="25" s="1"/>
  <c r="J7852" i="25" s="1"/>
  <c r="J7853" i="25" s="1"/>
  <c r="J7854" i="25" s="1"/>
  <c r="J7857" i="25" s="1"/>
  <c r="J7858" i="25" s="1"/>
  <c r="J7860" i="25" s="1"/>
  <c r="J7861" i="25" s="1"/>
  <c r="J7862" i="25" s="1"/>
  <c r="J7863" i="25" s="1"/>
  <c r="J7864" i="25" s="1"/>
  <c r="J7866" i="25" s="1"/>
  <c r="J7868" i="25" s="1"/>
  <c r="J7869" i="25" s="1"/>
  <c r="J7870" i="25" s="1"/>
  <c r="J7872" i="25" s="1"/>
  <c r="J7873" i="25" s="1"/>
  <c r="J7874" i="25" s="1"/>
  <c r="J7875" i="25" s="1"/>
  <c r="J7877" i="25" s="1"/>
  <c r="J7878" i="25" s="1"/>
  <c r="J7880" i="25" s="1"/>
  <c r="J7881" i="25" s="1"/>
  <c r="J7882" i="25" s="1"/>
  <c r="J7884" i="25" s="1"/>
  <c r="J7885" i="25" s="1"/>
  <c r="J7886" i="25" s="1"/>
  <c r="J7888" i="25" s="1"/>
  <c r="J7889" i="25" s="1"/>
  <c r="J7890" i="25" s="1"/>
  <c r="J7891" i="25" s="1"/>
  <c r="J7892" i="25" s="1"/>
  <c r="J7893" i="25" s="1"/>
  <c r="J7894" i="25" s="1"/>
  <c r="J7895" i="25" s="1"/>
  <c r="J7897" i="25" s="1"/>
  <c r="J7898" i="25" s="1"/>
  <c r="J7899" i="25" s="1"/>
  <c r="J7901" i="25" s="1"/>
  <c r="J7905" i="25" s="1"/>
  <c r="J7906" i="25" s="1"/>
  <c r="J7907" i="25" s="1"/>
  <c r="J7909" i="25" s="1"/>
  <c r="J7911" i="25" s="1"/>
  <c r="J7913" i="25" s="1"/>
  <c r="J7914" i="25" s="1"/>
  <c r="J7916" i="25" s="1"/>
  <c r="J7917" i="25" s="1"/>
  <c r="J7918" i="25" s="1"/>
  <c r="J7919" i="25" s="1"/>
  <c r="J7923" i="25" s="1"/>
  <c r="J7924" i="25" s="1"/>
  <c r="J7925" i="25" s="1"/>
  <c r="J7929" i="25" s="1"/>
  <c r="J7930" i="25" s="1"/>
  <c r="J7931" i="25" s="1"/>
  <c r="J7933" i="25" s="1"/>
  <c r="J7934" i="25" s="1"/>
  <c r="J7935" i="25" s="1"/>
  <c r="J7936" i="25" s="1"/>
  <c r="J7937" i="25" s="1"/>
  <c r="J7939" i="25" s="1"/>
  <c r="J7940" i="25" s="1"/>
  <c r="J7941" i="25" s="1"/>
  <c r="J7942" i="25" s="1"/>
  <c r="J7943" i="25" s="1"/>
  <c r="J7944" i="25" s="1"/>
  <c r="J7945" i="25" s="1"/>
  <c r="J7946" i="25" s="1"/>
  <c r="J7947" i="25" s="1"/>
  <c r="J7948" i="25" s="1"/>
  <c r="J7949" i="25" s="1"/>
  <c r="J7950" i="25" s="1"/>
  <c r="J7951" i="25" s="1"/>
  <c r="J7952" i="25" s="1"/>
  <c r="J7953" i="25" s="1"/>
  <c r="J7956" i="25" s="1"/>
  <c r="J7957" i="25" s="1"/>
  <c r="J7958" i="25" s="1"/>
  <c r="J7960" i="25" s="1"/>
  <c r="J7961" i="25" s="1"/>
  <c r="J7962" i="25" s="1"/>
  <c r="J7963" i="25" s="1"/>
  <c r="J7964" i="25" s="1"/>
  <c r="J7965" i="25" s="1"/>
  <c r="J7966" i="25" s="1"/>
  <c r="J7967" i="25" s="1"/>
  <c r="J7969" i="25" s="1"/>
  <c r="J7970" i="25" s="1"/>
  <c r="J7972" i="25" s="1"/>
  <c r="J7974" i="25" s="1"/>
  <c r="J7983" i="25" s="1"/>
  <c r="J7984" i="25" s="1"/>
  <c r="J7985" i="25" s="1"/>
  <c r="J7986" i="25" s="1"/>
  <c r="J7987" i="25" s="1"/>
  <c r="J7989" i="25" s="1"/>
  <c r="J7990" i="25" s="1"/>
  <c r="J7993" i="25" s="1"/>
  <c r="J7994" i="25" s="1"/>
  <c r="J7995" i="25" s="1"/>
  <c r="J7996" i="25" s="1"/>
  <c r="J7998" i="25" s="1"/>
  <c r="J7999" i="25" s="1"/>
  <c r="J8000" i="25" s="1"/>
  <c r="J8001" i="25" s="1"/>
  <c r="J8002" i="25" s="1"/>
  <c r="J8003" i="25" s="1"/>
  <c r="J8004" i="25" s="1"/>
  <c r="J8007" i="25" s="1"/>
  <c r="J8010" i="25" s="1"/>
  <c r="J8012" i="25" s="1"/>
  <c r="J8013" i="25" s="1"/>
  <c r="J8015" i="25" s="1"/>
  <c r="J8016" i="25" s="1"/>
  <c r="J8017" i="25" s="1"/>
  <c r="J8021" i="25" s="1"/>
  <c r="J8022" i="25" s="1"/>
  <c r="J8023" i="25" s="1"/>
  <c r="J8024" i="25" s="1"/>
  <c r="J8025" i="25" s="1"/>
  <c r="J8027" i="25" s="1"/>
  <c r="J8029" i="25" s="1"/>
  <c r="J8030" i="25" s="1"/>
  <c r="J8031" i="25" s="1"/>
  <c r="J8032" i="25" s="1"/>
  <c r="J8033" i="25" s="1"/>
  <c r="J8035" i="25" s="1"/>
  <c r="J8036" i="25" s="1"/>
  <c r="J8037" i="25" s="1"/>
  <c r="J8038" i="25" s="1"/>
  <c r="J8039" i="25" s="1"/>
  <c r="J8040" i="25" s="1"/>
  <c r="J8042" i="25" s="1"/>
  <c r="J8043" i="25" s="1"/>
  <c r="J8044" i="25" s="1"/>
  <c r="J8046" i="25" s="1"/>
  <c r="J8047" i="25" s="1"/>
  <c r="J8049" i="25" s="1"/>
  <c r="J8050" i="25" s="1"/>
  <c r="J8051" i="25" s="1"/>
  <c r="J8053" i="25" s="1"/>
  <c r="J8054" i="25" s="1"/>
  <c r="J8055" i="25" s="1"/>
  <c r="J8058" i="25" s="1"/>
  <c r="J8059" i="25" s="1"/>
  <c r="J8060" i="25" s="1"/>
  <c r="J8062" i="25" s="1"/>
  <c r="J8063" i="25" s="1"/>
  <c r="J8064" i="25" s="1"/>
  <c r="J8065" i="25" s="1"/>
  <c r="J8066" i="25" s="1"/>
  <c r="J8067" i="25" s="1"/>
  <c r="J8068" i="25" s="1"/>
  <c r="J8069" i="25" s="1"/>
  <c r="J8070" i="25" s="1"/>
  <c r="J8071" i="25" s="1"/>
  <c r="J8072" i="25" s="1"/>
  <c r="J8073" i="25" s="1"/>
  <c r="J8075" i="25" s="1"/>
  <c r="J8077" i="25" s="1"/>
  <c r="J8079" i="25" s="1"/>
  <c r="J8081" i="25" s="1"/>
  <c r="J8083" i="25" s="1"/>
  <c r="J8086" i="25" s="1"/>
  <c r="J8087" i="25" s="1"/>
  <c r="J8088" i="25" s="1"/>
  <c r="J8089" i="25" s="1"/>
  <c r="J8090" i="25" s="1"/>
  <c r="J8091" i="25" s="1"/>
  <c r="J8092" i="25" s="1"/>
  <c r="J8094" i="25" s="1"/>
  <c r="J8096" i="25" s="1"/>
  <c r="J8098" i="25" s="1"/>
  <c r="J8099" i="25" s="1"/>
  <c r="J8100" i="25" s="1"/>
  <c r="J8101" i="25" s="1"/>
  <c r="J8103" i="25" s="1"/>
  <c r="J8106" i="25" s="1"/>
  <c r="J8107" i="25" s="1"/>
  <c r="J8108" i="25" s="1"/>
  <c r="J8109" i="25" s="1"/>
  <c r="J8111" i="25" s="1"/>
  <c r="J8112" i="25" s="1"/>
  <c r="J8113" i="25" s="1"/>
  <c r="J8114" i="25" s="1"/>
  <c r="J8115" i="25" s="1"/>
  <c r="J8116" i="25" s="1"/>
  <c r="J8118" i="25" s="1"/>
  <c r="J8119" i="25" s="1"/>
  <c r="J8120" i="25" s="1"/>
  <c r="J8121" i="25" s="1"/>
  <c r="J8122" i="25" s="1"/>
  <c r="J8124" i="25" s="1"/>
  <c r="J8126" i="25" s="1"/>
  <c r="J8127" i="25" s="1"/>
  <c r="J8129" i="25" s="1"/>
  <c r="J8131" i="25" s="1"/>
  <c r="J8133" i="25" s="1"/>
  <c r="J8136" i="25" s="1"/>
  <c r="J8137" i="25" s="1"/>
  <c r="J8138" i="25" s="1"/>
  <c r="J8139" i="25" s="1"/>
  <c r="J8140" i="25" s="1"/>
  <c r="J8141" i="25" s="1"/>
  <c r="J8142" i="25" s="1"/>
  <c r="J8143" i="25" s="1"/>
  <c r="J8144" i="25" s="1"/>
  <c r="J8145" i="25" s="1"/>
  <c r="J8146" i="25" s="1"/>
  <c r="J8148" i="25" s="1"/>
  <c r="J8149" i="25" s="1"/>
  <c r="J8150" i="25" s="1"/>
  <c r="J8151" i="25" s="1"/>
  <c r="J8152" i="25" s="1"/>
  <c r="J8153" i="25" s="1"/>
  <c r="J8154" i="25" s="1"/>
  <c r="J8155" i="25" s="1"/>
  <c r="J8157" i="25" s="1"/>
  <c r="J8158" i="25" s="1"/>
  <c r="J8159" i="25" s="1"/>
  <c r="J8160" i="25" s="1"/>
  <c r="J8161" i="25" s="1"/>
  <c r="J8163" i="25" s="1"/>
  <c r="J8164" i="25" s="1"/>
  <c r="J8166" i="25" s="1"/>
  <c r="J8167" i="25" s="1"/>
  <c r="J8168" i="25" s="1"/>
  <c r="J8169" i="25" s="1"/>
  <c r="J8170" i="25" s="1"/>
  <c r="J8171" i="25" s="1"/>
  <c r="J8172" i="25" s="1"/>
  <c r="J8175" i="25" s="1"/>
  <c r="J8176" i="25" s="1"/>
  <c r="J8177" i="25" s="1"/>
  <c r="J8178" i="25" s="1"/>
  <c r="J8179" i="25" s="1"/>
  <c r="J8184" i="25" s="1"/>
  <c r="J8185" i="25" s="1"/>
  <c r="J8186" i="25" s="1"/>
  <c r="J8187" i="25" s="1"/>
  <c r="J8188" i="25" s="1"/>
  <c r="J8189" i="25" s="1"/>
  <c r="J8190" i="25" s="1"/>
  <c r="J8191" i="25" s="1"/>
  <c r="J8193" i="25" s="1"/>
  <c r="J8194" i="25" s="1"/>
  <c r="J8196" i="25" s="1"/>
  <c r="J8197" i="25" s="1"/>
  <c r="J8198" i="25" s="1"/>
  <c r="J8199" i="25" s="1"/>
  <c r="J8200" i="25" s="1"/>
  <c r="J8201" i="25" s="1"/>
  <c r="J8202" i="25" s="1"/>
  <c r="J8203" i="25" s="1"/>
  <c r="J8204" i="25" s="1"/>
  <c r="J8205" i="25" s="1"/>
  <c r="J8206" i="25" s="1"/>
  <c r="J8207" i="25" s="1"/>
  <c r="J8208" i="25" s="1"/>
  <c r="J8209" i="25" s="1"/>
  <c r="J8210" i="25" s="1"/>
  <c r="J8211" i="25" s="1"/>
  <c r="J8231" i="25" s="1"/>
  <c r="J8232" i="25" s="1"/>
  <c r="J8234" i="25" s="1"/>
  <c r="J8235" i="25" s="1"/>
  <c r="J8236" i="25" s="1"/>
  <c r="J8238" i="25" s="1"/>
  <c r="J8240" i="25" s="1"/>
  <c r="J8241" i="25" s="1"/>
  <c r="J8242" i="25" s="1"/>
  <c r="J8243" i="25" s="1"/>
  <c r="J8244" i="25" s="1"/>
  <c r="J8245" i="25" s="1"/>
  <c r="J8246" i="25" s="1"/>
  <c r="J8247" i="25" s="1"/>
  <c r="J8248" i="25" s="1"/>
  <c r="J8249" i="25" s="1"/>
  <c r="J8250" i="25" s="1"/>
  <c r="J8251" i="25" s="1"/>
  <c r="J8253" i="25" s="1"/>
  <c r="J8256" i="25" s="1"/>
  <c r="J8257" i="25" s="1"/>
  <c r="J8258" i="25" s="1"/>
  <c r="J8259" i="25" s="1"/>
  <c r="J8260" i="25" s="1"/>
  <c r="J8262" i="25" s="1"/>
  <c r="J8263" i="25" s="1"/>
  <c r="J8265" i="25" s="1"/>
  <c r="J8268" i="25" s="1"/>
  <c r="J8269" i="25" s="1"/>
  <c r="J8271" i="25" s="1"/>
  <c r="J8272" i="25" s="1"/>
  <c r="J8274" i="25" s="1"/>
  <c r="J8275" i="25" s="1"/>
  <c r="J8276" i="25" s="1"/>
  <c r="J8278" i="25" s="1"/>
  <c r="J8279" i="25" s="1"/>
  <c r="J8280" i="25" s="1"/>
  <c r="J8281" i="25" s="1"/>
  <c r="J8282" i="25" s="1"/>
  <c r="J8284" i="25" s="1"/>
  <c r="J8285" i="25" s="1"/>
  <c r="J8287" i="25" s="1"/>
  <c r="J8289" i="25" s="1"/>
  <c r="J8290" i="25" s="1"/>
  <c r="J8291" i="25" s="1"/>
  <c r="J8292" i="25" s="1"/>
  <c r="J8293" i="25" s="1"/>
  <c r="J8294" i="25" s="1"/>
  <c r="J8295" i="25" s="1"/>
  <c r="J8296" i="25" s="1"/>
  <c r="J8300" i="25" s="1"/>
  <c r="J8301" i="25" s="1"/>
  <c r="J8303" i="25" s="1"/>
  <c r="J8304" i="25" s="1"/>
  <c r="J8306" i="25" s="1"/>
  <c r="J8308" i="25" s="1"/>
  <c r="J8309" i="25" s="1"/>
  <c r="J8311" i="25" s="1"/>
  <c r="J8312" i="25" s="1"/>
  <c r="J8313" i="25" s="1"/>
  <c r="J8314" i="25" s="1"/>
  <c r="J8320" i="25" s="1"/>
  <c r="J8321" i="25" s="1"/>
  <c r="J8322" i="25" s="1"/>
  <c r="J8323" i="25" s="1"/>
  <c r="J8324" i="25" s="1"/>
  <c r="J8325" i="25" s="1"/>
  <c r="J8326" i="25" s="1"/>
  <c r="J8327" i="25" s="1"/>
  <c r="J8329" i="25" s="1"/>
  <c r="J8330" i="25" s="1"/>
  <c r="J8331" i="25" s="1"/>
  <c r="J8332" i="25" s="1"/>
  <c r="J8333" i="25" s="1"/>
  <c r="J8334" i="25" s="1"/>
  <c r="J8336" i="25" s="1"/>
  <c r="J8338" i="25" s="1"/>
  <c r="J8339" i="25" s="1"/>
  <c r="J8340" i="25" s="1"/>
  <c r="J8341" i="25" s="1"/>
  <c r="J8342" i="25" s="1"/>
  <c r="J8343" i="25" s="1"/>
  <c r="J8345" i="25" s="1"/>
  <c r="J8348" i="25" s="1"/>
  <c r="J8349" i="25" s="1"/>
  <c r="J8350" i="25" s="1"/>
  <c r="J8351" i="25" s="1"/>
  <c r="J8352" i="25" s="1"/>
  <c r="J8353" i="25" s="1"/>
  <c r="J8355" i="25" s="1"/>
  <c r="J8356" i="25" s="1"/>
  <c r="J8357" i="25" s="1"/>
  <c r="J8358" i="25" s="1"/>
  <c r="J8359" i="25" s="1"/>
  <c r="J8361" i="25" s="1"/>
  <c r="J8362" i="25" s="1"/>
  <c r="J8364" i="25" s="1"/>
  <c r="J8366" i="25" s="1"/>
  <c r="J8367" i="25" s="1"/>
  <c r="J8368" i="25" s="1"/>
  <c r="J8370" i="25" s="1"/>
  <c r="J8374" i="25" s="1"/>
  <c r="J8375" i="25" s="1"/>
  <c r="J8378" i="25" s="1"/>
  <c r="J8380" i="25" s="1"/>
  <c r="J8381" i="25" s="1"/>
  <c r="J8382" i="25" s="1"/>
  <c r="J8383" i="25" s="1"/>
  <c r="J8384" i="25" s="1"/>
  <c r="J8386" i="25" s="1"/>
  <c r="J8389" i="25" s="1"/>
  <c r="J8390" i="25" s="1"/>
  <c r="J8391" i="25" s="1"/>
  <c r="J8392" i="25" s="1"/>
  <c r="J8394" i="25" s="1"/>
  <c r="J8395" i="25" s="1"/>
  <c r="J8396" i="25" s="1"/>
  <c r="J8397" i="25" s="1"/>
  <c r="J8399" i="25" s="1"/>
  <c r="J8400" i="25" s="1"/>
  <c r="J8401" i="25" s="1"/>
  <c r="J8402" i="25" s="1"/>
  <c r="J8403" i="25" s="1"/>
  <c r="J8405" i="25" s="1"/>
  <c r="J8407" i="25" s="1"/>
  <c r="J8408" i="25" s="1"/>
  <c r="J8409" i="25" s="1"/>
  <c r="J8412" i="25" s="1"/>
  <c r="J8414" i="25" s="1"/>
  <c r="J8416" i="25" s="1"/>
  <c r="J8417" i="25" s="1"/>
  <c r="J8418" i="25" s="1"/>
  <c r="J8419" i="25" s="1"/>
  <c r="J8420" i="25" s="1"/>
  <c r="J8421" i="25" s="1"/>
  <c r="J8423" i="25" s="1"/>
  <c r="J8424" i="25" s="1"/>
  <c r="J8426" i="25" s="1"/>
  <c r="J8428" i="25" s="1"/>
  <c r="J8429" i="25" s="1"/>
  <c r="J8430" i="25" s="1"/>
  <c r="J8431" i="25" s="1"/>
  <c r="J8434" i="25" s="1"/>
  <c r="J8435" i="25" s="1"/>
  <c r="J8436" i="25" s="1"/>
  <c r="J8437" i="25" s="1"/>
  <c r="J8438" i="25" s="1"/>
  <c r="J8439" i="25" s="1"/>
  <c r="J8440" i="25" s="1"/>
  <c r="J8441" i="25" s="1"/>
  <c r="J8443" i="25" s="1"/>
  <c r="J8444" i="25" s="1"/>
  <c r="J8445" i="25" s="1"/>
  <c r="J8446" i="25" s="1"/>
  <c r="J8447" i="25" s="1"/>
  <c r="J8448" i="25" s="1"/>
  <c r="J8449" i="25" s="1"/>
  <c r="J8451" i="25" s="1"/>
  <c r="J8452" i="25" s="1"/>
  <c r="J8453" i="25" s="1"/>
  <c r="J8454" i="25" s="1"/>
  <c r="J8459" i="25" s="1"/>
  <c r="J8461" i="25" s="1"/>
  <c r="J8463" i="25" s="1"/>
  <c r="J8464" i="25" s="1"/>
  <c r="J8465" i="25" s="1"/>
  <c r="J8466" i="25" s="1"/>
  <c r="J8468" i="25" s="1"/>
  <c r="J8469" i="25" s="1"/>
  <c r="J8470" i="25" s="1"/>
  <c r="J8471" i="25" s="1"/>
  <c r="J8472" i="25" s="1"/>
  <c r="J8473" i="25" s="1"/>
  <c r="J8477" i="25" s="1"/>
  <c r="J8480" i="25" s="1"/>
  <c r="J8481" i="25" s="1"/>
  <c r="J8482" i="25" s="1"/>
  <c r="J8483" i="25" s="1"/>
  <c r="J8484" i="25" s="1"/>
  <c r="J8485" i="25" s="1"/>
  <c r="J8487" i="25" s="1"/>
  <c r="J8488" i="25" s="1"/>
  <c r="J8490" i="25" s="1"/>
  <c r="J8491" i="25" s="1"/>
  <c r="J8492" i="25" s="1"/>
  <c r="J8494" i="25" s="1"/>
  <c r="J8495" i="25" s="1"/>
  <c r="J8496" i="25" s="1"/>
  <c r="J8497" i="25" s="1"/>
  <c r="J8500" i="25" s="1"/>
  <c r="J8501" i="25" s="1"/>
  <c r="J8502" i="25" s="1"/>
  <c r="J8503" i="25" s="1"/>
  <c r="J8504" i="25" s="1"/>
  <c r="J8505" i="25" s="1"/>
  <c r="J8506" i="25" s="1"/>
  <c r="J8507" i="25" s="1"/>
  <c r="J8508" i="25" s="1"/>
  <c r="J8510" i="25" s="1"/>
  <c r="J8511" i="25" s="1"/>
  <c r="J8512" i="25" s="1"/>
  <c r="J8513" i="25" s="1"/>
  <c r="J8514" i="25" s="1"/>
  <c r="J8515" i="25" s="1"/>
  <c r="J8516" i="25" s="1"/>
  <c r="J8517" i="25" s="1"/>
  <c r="J8518" i="25" s="1"/>
  <c r="J8519" i="25" s="1"/>
  <c r="J8520" i="25" s="1"/>
  <c r="J8521" i="25" s="1"/>
  <c r="J8522" i="25" s="1"/>
  <c r="J8528" i="25" s="1"/>
  <c r="J8529" i="25" s="1"/>
  <c r="J8530" i="25" s="1"/>
  <c r="J8531" i="25" s="1"/>
  <c r="J8532" i="25" s="1"/>
  <c r="J8534" i="25" s="1"/>
  <c r="J8535" i="25" s="1"/>
  <c r="J8536" i="25" s="1"/>
  <c r="J8538" i="25" s="1"/>
  <c r="J8539" i="25" s="1"/>
  <c r="J8542" i="25" s="1"/>
  <c r="J8543" i="25" s="1"/>
  <c r="J8544" i="25" s="1"/>
  <c r="J8545" i="25" s="1"/>
  <c r="J8550" i="25" s="1"/>
  <c r="J8553" i="25" s="1"/>
  <c r="J8555" i="25" s="1"/>
  <c r="J8556" i="25" s="1"/>
  <c r="J8557" i="25" s="1"/>
  <c r="J8558" i="25" s="1"/>
  <c r="J8559" i="25" s="1"/>
  <c r="J8560" i="25" s="1"/>
  <c r="J8564" i="25" s="1"/>
  <c r="J8565" i="25" s="1"/>
  <c r="J8567" i="25" s="1"/>
  <c r="J8570" i="25" s="1"/>
  <c r="J8572" i="25" s="1"/>
  <c r="J8573" i="25" s="1"/>
  <c r="J8574" i="25" s="1"/>
  <c r="J8575" i="25" s="1"/>
  <c r="J8578" i="25" s="1"/>
  <c r="J8579" i="25" s="1"/>
  <c r="J8581" i="25" s="1"/>
  <c r="J8582" i="25" s="1"/>
  <c r="J8585" i="25" s="1"/>
  <c r="J8586" i="25" s="1"/>
  <c r="J8587" i="25" s="1"/>
  <c r="J8588" i="25" s="1"/>
  <c r="J8590" i="25" s="1"/>
  <c r="J8593" i="25" s="1"/>
  <c r="J8595" i="25" s="1"/>
  <c r="J8596" i="25" s="1"/>
  <c r="J8598" i="25" s="1"/>
  <c r="J8599" i="25" s="1"/>
  <c r="J8600" i="25" s="1"/>
  <c r="J8604" i="25" s="1"/>
  <c r="J8605" i="25" s="1"/>
  <c r="J8606" i="25" s="1"/>
  <c r="J8607" i="25" s="1"/>
  <c r="J8608" i="25" s="1"/>
  <c r="J8609" i="25" s="1"/>
  <c r="J8611" i="25" s="1"/>
  <c r="J8612" i="25" s="1"/>
  <c r="J8613" i="25" s="1"/>
  <c r="J8614" i="25" s="1"/>
  <c r="J8615" i="25" s="1"/>
  <c r="J8616" i="25" s="1"/>
  <c r="J8617" i="25" s="1"/>
  <c r="J8618" i="25" s="1"/>
  <c r="J8619" i="25" s="1"/>
  <c r="J8620" i="25" s="1"/>
  <c r="J8621" i="25" s="1"/>
  <c r="J8622" i="25" s="1"/>
  <c r="J8623" i="25" s="1"/>
  <c r="J8624" i="25" s="1"/>
  <c r="J8625" i="25" s="1"/>
  <c r="J8626" i="25" s="1"/>
  <c r="J8627" i="25" s="1"/>
  <c r="J8628" i="25" s="1"/>
  <c r="J8629" i="25" s="1"/>
  <c r="J8630" i="25" s="1"/>
  <c r="J8631" i="25" s="1"/>
  <c r="J8632" i="25" s="1"/>
  <c r="J8633" i="25" s="1"/>
  <c r="J8635" i="25" s="1"/>
  <c r="J8636" i="25" s="1"/>
  <c r="J8637" i="25" s="1"/>
  <c r="J8638" i="25" s="1"/>
  <c r="J8639" i="25" s="1"/>
  <c r="J8641" i="25" s="1"/>
  <c r="J8642" i="25" s="1"/>
  <c r="J8643" i="25" s="1"/>
  <c r="J8644" i="25" s="1"/>
  <c r="J8645" i="25" s="1"/>
  <c r="J8646" i="25" s="1"/>
  <c r="J8647" i="25" s="1"/>
  <c r="J8649" i="25" s="1"/>
  <c r="J8650" i="25" s="1"/>
  <c r="J8651" i="25" s="1"/>
  <c r="J8667" i="25" s="1"/>
  <c r="J8668" i="25" s="1"/>
  <c r="J8669" i="25" s="1"/>
  <c r="J8674" i="25" s="1"/>
  <c r="J8675" i="25" s="1"/>
  <c r="J8676" i="25" s="1"/>
  <c r="J8677" i="25" s="1"/>
  <c r="J8679" i="25" s="1"/>
  <c r="J8680" i="25" s="1"/>
  <c r="J8681" i="25" s="1"/>
  <c r="J8682" i="25" s="1"/>
  <c r="J8691" i="25" s="1"/>
  <c r="J8692" i="25" s="1"/>
  <c r="J8693" i="25" s="1"/>
  <c r="J8695" i="25" s="1"/>
  <c r="J8696" i="25" s="1"/>
  <c r="J8697" i="25" s="1"/>
  <c r="J8698" i="25" s="1"/>
  <c r="J8699" i="25" s="1"/>
  <c r="J8700" i="25" s="1"/>
  <c r="J8701" i="25" s="1"/>
  <c r="J8702" i="25" s="1"/>
  <c r="J8703" i="25" s="1"/>
  <c r="J8704" i="25" s="1"/>
  <c r="J8706" i="25" s="1"/>
  <c r="J8707" i="25" s="1"/>
  <c r="J8709" i="25" s="1"/>
  <c r="J8710" i="25" s="1"/>
  <c r="J8711" i="25" s="1"/>
  <c r="J8712" i="25" s="1"/>
  <c r="J8714" i="25" s="1"/>
  <c r="J8716" i="25" s="1"/>
  <c r="J8717" i="25" s="1"/>
  <c r="J8718" i="25" s="1"/>
  <c r="J8719" i="25" s="1"/>
  <c r="J8720" i="25" s="1"/>
  <c r="J8721" i="25" s="1"/>
  <c r="J8722" i="25" s="1"/>
  <c r="J8723" i="25" s="1"/>
  <c r="J8725" i="25" s="1"/>
  <c r="J8732" i="25" s="1"/>
  <c r="J8733" i="25" s="1"/>
  <c r="J8734" i="25" s="1"/>
  <c r="J8735" i="25" s="1"/>
  <c r="J8736" i="25" s="1"/>
  <c r="J8737" i="25" s="1"/>
  <c r="J8738" i="25" s="1"/>
  <c r="J8741" i="25" s="1"/>
  <c r="J8743" i="25" s="1"/>
  <c r="J8744" i="25" s="1"/>
  <c r="J8745" i="25" s="1"/>
  <c r="J8746" i="25" s="1"/>
  <c r="J8747" i="25" s="1"/>
  <c r="J8749" i="25" s="1"/>
  <c r="J8750" i="25" s="1"/>
  <c r="J8752" i="25" s="1"/>
  <c r="J8753" i="25" s="1"/>
  <c r="J8755" i="25" s="1"/>
  <c r="J8758" i="25" s="1"/>
  <c r="J8759" i="25" s="1"/>
  <c r="J8760" i="25" s="1"/>
  <c r="J8761" i="25" s="1"/>
  <c r="J8762" i="25" s="1"/>
  <c r="J8764" i="25" s="1"/>
  <c r="J8765" i="25" s="1"/>
  <c r="J8766" i="25" s="1"/>
  <c r="J8767" i="25" s="1"/>
  <c r="J8768" i="25" s="1"/>
  <c r="J8769" i="25" s="1"/>
  <c r="J8771" i="25" s="1"/>
  <c r="J8772" i="25" s="1"/>
  <c r="J8773" i="25" s="1"/>
  <c r="J8774" i="25" s="1"/>
  <c r="J8775" i="25" s="1"/>
  <c r="J8776" i="25" s="1"/>
  <c r="J8777" i="25" s="1"/>
  <c r="J8778" i="25" s="1"/>
  <c r="J8779" i="25" s="1"/>
  <c r="J8781" i="25" s="1"/>
  <c r="J8782" i="25" s="1"/>
  <c r="J8784" i="25" s="1"/>
  <c r="J8785" i="25" s="1"/>
  <c r="J8786" i="25" s="1"/>
  <c r="J8787" i="25" s="1"/>
  <c r="J8788" i="25" s="1"/>
  <c r="J8798" i="25" s="1"/>
  <c r="J8799" i="25" s="1"/>
  <c r="J8800" i="25" s="1"/>
  <c r="J8803" i="25" s="1"/>
  <c r="J8804" i="25" s="1"/>
  <c r="J8805" i="25" s="1"/>
  <c r="J8806" i="25" s="1"/>
  <c r="J8809" i="25" s="1"/>
  <c r="J8810" i="25" s="1"/>
  <c r="J8811" i="25" s="1"/>
  <c r="J8813" i="25" s="1"/>
  <c r="J8814" i="25" s="1"/>
  <c r="J8815" i="25" s="1"/>
  <c r="J8816" i="25" s="1"/>
  <c r="J8817" i="25" s="1"/>
  <c r="J8818" i="25" s="1"/>
  <c r="J8819" i="25" s="1"/>
  <c r="J8820" i="25" s="1"/>
  <c r="J8821" i="25" s="1"/>
  <c r="J8823" i="25" s="1"/>
  <c r="J8824" i="25" s="1"/>
  <c r="J8825" i="25" s="1"/>
  <c r="J8829" i="25" s="1"/>
  <c r="J8830" i="25" s="1"/>
  <c r="J8831" i="25" s="1"/>
  <c r="J8832" i="25" s="1"/>
  <c r="J8833" i="25" s="1"/>
  <c r="J8838" i="25" s="1"/>
  <c r="J8839" i="25" s="1"/>
  <c r="J8840" i="25" s="1"/>
  <c r="J8841" i="25" s="1"/>
  <c r="J8842" i="25" s="1"/>
  <c r="J8844" i="25" s="1"/>
  <c r="J8845" i="25" s="1"/>
  <c r="J8848" i="25" s="1"/>
  <c r="J8849" i="25" s="1"/>
  <c r="J8850" i="25" s="1"/>
  <c r="J8851" i="25" s="1"/>
  <c r="J8853" i="25" s="1"/>
  <c r="J8854" i="25" s="1"/>
  <c r="J8861" i="25" s="1"/>
  <c r="J8862" i="25" s="1"/>
  <c r="J8863" i="25" s="1"/>
  <c r="J8864" i="25" s="1"/>
  <c r="J8865" i="25" s="1"/>
  <c r="J8866" i="25" s="1"/>
  <c r="J8867" i="25" s="1"/>
  <c r="J8868" i="25" s="1"/>
  <c r="J8870" i="25" s="1"/>
  <c r="J8872" i="25" s="1"/>
  <c r="J8873" i="25" s="1"/>
  <c r="J8875" i="25" s="1"/>
  <c r="J8877" i="25" s="1"/>
  <c r="J8878" i="25" s="1"/>
  <c r="J8879" i="25" s="1"/>
  <c r="J8881" i="25" s="1"/>
  <c r="J8882" i="25" s="1"/>
  <c r="J8883" i="25" s="1"/>
  <c r="J8884" i="25" s="1"/>
  <c r="J8886" i="25" s="1"/>
  <c r="J8887" i="25" s="1"/>
  <c r="J8889" i="25" s="1"/>
  <c r="J8890" i="25" s="1"/>
  <c r="J8892" i="25" s="1"/>
  <c r="J8894" i="25" s="1"/>
  <c r="J8895" i="25" s="1"/>
  <c r="J8896" i="25" s="1"/>
  <c r="J8897" i="25" s="1"/>
  <c r="J8898" i="25" s="1"/>
  <c r="J8899" i="25" s="1"/>
  <c r="J8900" i="25" s="1"/>
  <c r="J8905" i="25" s="1"/>
  <c r="J8906" i="25" s="1"/>
  <c r="J8907" i="25" s="1"/>
  <c r="J8908" i="25" s="1"/>
  <c r="J8910" i="25" s="1"/>
  <c r="J8911" i="25" s="1"/>
  <c r="J8912" i="25" s="1"/>
  <c r="J8914" i="25" s="1"/>
  <c r="J8915" i="25" s="1"/>
  <c r="J8919" i="25" s="1"/>
  <c r="J8920" i="25" s="1"/>
  <c r="J8921" i="25" s="1"/>
  <c r="J8923" i="25" s="1"/>
  <c r="J8924" i="25" s="1"/>
  <c r="J8927" i="25" s="1"/>
  <c r="J8928" i="25" s="1"/>
  <c r="J8929" i="25" s="1"/>
  <c r="J8933" i="25" s="1"/>
  <c r="J8937" i="25" s="1"/>
  <c r="J8938" i="25" s="1"/>
  <c r="J8939" i="25" s="1"/>
  <c r="J8940" i="25" s="1"/>
  <c r="J8941" i="25" s="1"/>
  <c r="J8942" i="25" s="1"/>
  <c r="J8943" i="25" s="1"/>
  <c r="J8945" i="25" s="1"/>
  <c r="J8946" i="25" s="1"/>
  <c r="J8947" i="25" s="1"/>
  <c r="J8949" i="25" s="1"/>
  <c r="J8951" i="25" s="1"/>
  <c r="J8953" i="25" s="1"/>
  <c r="J8954" i="25" s="1"/>
  <c r="J8955" i="25" s="1"/>
  <c r="J8956" i="25" s="1"/>
  <c r="J8957" i="25" s="1"/>
  <c r="J8959" i="25" s="1"/>
  <c r="J8960" i="25" s="1"/>
  <c r="J8961" i="25" s="1"/>
  <c r="J8962" i="25" s="1"/>
  <c r="J8963" i="25" s="1"/>
  <c r="J8964" i="25" s="1"/>
  <c r="J8968" i="25" s="1"/>
  <c r="J8969" i="25" s="1"/>
  <c r="J8970" i="25" s="1"/>
  <c r="J8971" i="25" s="1"/>
  <c r="J8972" i="25" s="1"/>
  <c r="J8973" i="25" s="1"/>
  <c r="J8974" i="25" s="1"/>
  <c r="J8975" i="25" s="1"/>
  <c r="J8976" i="25" s="1"/>
  <c r="J8977" i="25" s="1"/>
  <c r="J8978" i="25" s="1"/>
  <c r="J8980" i="25" s="1"/>
  <c r="J8982" i="25" s="1"/>
  <c r="J8983" i="25" s="1"/>
  <c r="J8984" i="25" s="1"/>
  <c r="J8987" i="25" s="1"/>
  <c r="J8988" i="25" s="1"/>
  <c r="J8989" i="25" s="1"/>
  <c r="J8990" i="25" s="1"/>
  <c r="J8991" i="25" s="1"/>
  <c r="J8992" i="25" s="1"/>
  <c r="J8995" i="25" s="1"/>
  <c r="J8998" i="25" s="1"/>
  <c r="J8999" i="25" s="1"/>
  <c r="J9001" i="25" s="1"/>
  <c r="J9002" i="25" s="1"/>
  <c r="J9003" i="25" s="1"/>
  <c r="J9004" i="25" s="1"/>
  <c r="J9007" i="25" s="1"/>
  <c r="J9009" i="25" s="1"/>
  <c r="J9010" i="25" s="1"/>
  <c r="J9011" i="25" s="1"/>
  <c r="J9012" i="25" s="1"/>
  <c r="J9014" i="25" s="1"/>
  <c r="J9015" i="25" s="1"/>
  <c r="J9016" i="25" s="1"/>
  <c r="J9017" i="25" s="1"/>
  <c r="J9018" i="25" s="1"/>
  <c r="J9019" i="25" s="1"/>
  <c r="J9020" i="25" s="1"/>
  <c r="J9021" i="25" s="1"/>
  <c r="J9022" i="25" s="1"/>
  <c r="J9023" i="25" s="1"/>
  <c r="J9025" i="25" s="1"/>
  <c r="J9027" i="25" s="1"/>
  <c r="J9028" i="25" s="1"/>
  <c r="J9029" i="25" s="1"/>
  <c r="J9030" i="25" s="1"/>
  <c r="J9031" i="25" s="1"/>
  <c r="J9032" i="25" s="1"/>
  <c r="J9034" i="25" s="1"/>
  <c r="J9035" i="25" s="1"/>
  <c r="J9036" i="25" s="1"/>
  <c r="J9037" i="25" s="1"/>
  <c r="J9038" i="25" s="1"/>
  <c r="J9039" i="25" s="1"/>
  <c r="J9040" i="25" s="1"/>
  <c r="J9041" i="25" s="1"/>
  <c r="J9042" i="25" s="1"/>
  <c r="J9043" i="25" s="1"/>
  <c r="J9044" i="25" s="1"/>
  <c r="J9045" i="25" s="1"/>
  <c r="J9046" i="25" s="1"/>
  <c r="J9047" i="25" s="1"/>
  <c r="J9048" i="25" s="1"/>
  <c r="J9049" i="25" s="1"/>
  <c r="J9051" i="25" s="1"/>
  <c r="J9052" i="25" s="1"/>
  <c r="J9053" i="25" s="1"/>
  <c r="J9054" i="25" s="1"/>
  <c r="J9055" i="25" s="1"/>
  <c r="J9056" i="25" s="1"/>
  <c r="J9057" i="25" s="1"/>
  <c r="J9058" i="25" s="1"/>
  <c r="J9060" i="25" s="1"/>
  <c r="J9062" i="25" s="1"/>
  <c r="J9064" i="25" s="1"/>
  <c r="J9068" i="25" s="1"/>
  <c r="J9069" i="25" s="1"/>
  <c r="J9070" i="25" s="1"/>
  <c r="J9075" i="25" s="1"/>
  <c r="J9076" i="25" s="1"/>
  <c r="J9077" i="25" s="1"/>
  <c r="J9079" i="25" s="1"/>
  <c r="J9082" i="25" s="1"/>
  <c r="J9083" i="25" s="1"/>
  <c r="J9084" i="25" s="1"/>
  <c r="J9085" i="25" s="1"/>
  <c r="J9086" i="25" s="1"/>
  <c r="J9087" i="25" s="1"/>
  <c r="J9093" i="25" s="1"/>
  <c r="J9094" i="25" s="1"/>
  <c r="J9095" i="25" s="1"/>
  <c r="J9096" i="25" s="1"/>
  <c r="J9098" i="25" s="1"/>
  <c r="J9099" i="25" s="1"/>
  <c r="J9100" i="25" s="1"/>
  <c r="J9101" i="25" s="1"/>
  <c r="J9103" i="25" s="1"/>
  <c r="J9104" i="25" s="1"/>
  <c r="J9105" i="25" s="1"/>
  <c r="J9107" i="25" s="1"/>
  <c r="J9108" i="25" s="1"/>
  <c r="J9111" i="25" s="1"/>
  <c r="J9112" i="25" s="1"/>
  <c r="J9113" i="25" s="1"/>
  <c r="J9114" i="25" s="1"/>
  <c r="J9115" i="25" s="1"/>
  <c r="J9116" i="25" s="1"/>
  <c r="J9117" i="25" s="1"/>
  <c r="J9119" i="25" s="1"/>
  <c r="J9122" i="25" s="1"/>
  <c r="J9123" i="25" s="1"/>
  <c r="J9124" i="25" s="1"/>
  <c r="J9125" i="25" s="1"/>
  <c r="J9126" i="25" s="1"/>
  <c r="J9129" i="25" s="1"/>
  <c r="J9130" i="25" s="1"/>
  <c r="J9131" i="25" s="1"/>
  <c r="J9138" i="25" s="1"/>
  <c r="J9139" i="25" s="1"/>
  <c r="J9140" i="25" s="1"/>
  <c r="J9141" i="25" s="1"/>
  <c r="J9142" i="25" s="1"/>
  <c r="J9144" i="25" s="1"/>
  <c r="J9145" i="25" s="1"/>
  <c r="J9146" i="25" s="1"/>
  <c r="J9159" i="25" s="1"/>
  <c r="J9160" i="25" s="1"/>
  <c r="J9225" i="25" s="1"/>
  <c r="J9245" i="25" s="1"/>
  <c r="J9250" i="25" s="1"/>
  <c r="J9252" i="25" s="1"/>
  <c r="J9254" i="25" s="1"/>
  <c r="J9264" i="25" s="1"/>
  <c r="J9265" i="25" s="1"/>
  <c r="J9266" i="25" s="1"/>
  <c r="J9267" i="25" s="1"/>
  <c r="J9270" i="25" s="1"/>
  <c r="J9288" i="25" s="1"/>
  <c r="J9291" i="25" s="1"/>
  <c r="J9342" i="25" s="1"/>
  <c r="J9370" i="25" s="1"/>
  <c r="J9379" i="25" s="1"/>
  <c r="J9381" i="25" s="1"/>
  <c r="J9436" i="25" s="1"/>
  <c r="J9445" i="25" s="1"/>
  <c r="J9457" i="25" s="1"/>
  <c r="J9552" i="25" s="1"/>
  <c r="J9572" i="25" s="1"/>
  <c r="J9578" i="25" s="1"/>
  <c r="J9595" i="25" s="1"/>
  <c r="J9625" i="25" s="1"/>
  <c r="J9661" i="25" s="1"/>
  <c r="J9681" i="25" s="1"/>
  <c r="J9700" i="25" s="1"/>
  <c r="J9701" i="25" s="1"/>
  <c r="J9702" i="25" s="1"/>
  <c r="J9705" i="25" s="1"/>
  <c r="J9706" i="25" s="1"/>
  <c r="J9709" i="25" s="1"/>
  <c r="J9710" i="25" s="1"/>
  <c r="J9727" i="25" s="1"/>
  <c r="J9737" i="25" s="1"/>
  <c r="J9766" i="25" s="1"/>
  <c r="J9782" i="25" s="1"/>
  <c r="J9793" i="25" s="1"/>
  <c r="J9806" i="25" s="1"/>
  <c r="J9844" i="25" s="1"/>
  <c r="J9845" i="25" s="1"/>
  <c r="J9968" i="25" s="1"/>
  <c r="J9988" i="25" s="1"/>
  <c r="J10002" i="25" s="1"/>
  <c r="J10009" i="25" s="1"/>
  <c r="J10060" i="25" s="1"/>
  <c r="J10113" i="25" s="1"/>
  <c r="J10190" i="25" s="1"/>
  <c r="J10193" i="25" s="1"/>
  <c r="J10194" i="25" s="1"/>
  <c r="J10196" i="25" s="1"/>
  <c r="J10197" i="25" s="1"/>
  <c r="J10198" i="25" s="1"/>
  <c r="J10263" i="25" s="1"/>
  <c r="J10267" i="25" s="1"/>
  <c r="J10270" i="25" s="1"/>
  <c r="J10388" i="25" s="1"/>
  <c r="J10498" i="25" s="1"/>
  <c r="J10546" i="25" s="1"/>
  <c r="J10604" i="25" s="1"/>
  <c r="J10638" i="25" s="1"/>
  <c r="J10793" i="25" s="1"/>
  <c r="J10794" i="25" s="1"/>
  <c r="J10799" i="25" s="1"/>
  <c r="J10840" i="25" s="1"/>
  <c r="J10858" i="25" s="1"/>
  <c r="J10904" i="25" s="1"/>
  <c r="J10952" i="25" s="1"/>
  <c r="J10955" i="25" s="1"/>
  <c r="J10958" i="25" s="1"/>
  <c r="J10960" i="25" s="1"/>
  <c r="J10961" i="25" s="1"/>
  <c r="J10962" i="25" s="1"/>
  <c r="J10963" i="25" s="1"/>
  <c r="J10964" i="25" s="1"/>
  <c r="J10965" i="25" s="1"/>
  <c r="J10966" i="25" s="1"/>
  <c r="J10967" i="25" s="1"/>
  <c r="J10968" i="25" s="1"/>
  <c r="J10969" i="25" s="1"/>
  <c r="J10970" i="25" s="1"/>
  <c r="J10971" i="25" s="1"/>
  <c r="J10972" i="25" s="1"/>
  <c r="J11011" i="25" s="1"/>
  <c r="J11228" i="25" s="1"/>
  <c r="J11245" i="25" s="1"/>
  <c r="J11246" i="25" s="1"/>
  <c r="J11248" i="25" s="1"/>
  <c r="J11309" i="25" s="1"/>
  <c r="J11310" i="25" s="1"/>
  <c r="J11380" i="25" s="1"/>
  <c r="J11463" i="25" s="1"/>
  <c r="J11495" i="25" s="1"/>
  <c r="J11511" i="25" s="1"/>
  <c r="J11516" i="25" s="1"/>
  <c r="J11646" i="25" s="1"/>
  <c r="J11648" i="25" s="1"/>
  <c r="J11674" i="25" s="1"/>
  <c r="J11685" i="25" s="1"/>
  <c r="J11751" i="25" s="1"/>
  <c r="J11756" i="25" s="1"/>
  <c r="J11814" i="25" s="1"/>
  <c r="J11848" i="25" s="1"/>
  <c r="J11882" i="25" s="1"/>
  <c r="J11895" i="25" s="1"/>
  <c r="J11918" i="25" s="1"/>
  <c r="J11921" i="25" s="1"/>
  <c r="J11960" i="25" s="1"/>
  <c r="J12045" i="25" s="1"/>
  <c r="J12093" i="25" s="1"/>
  <c r="J12094" i="25" s="1"/>
  <c r="J12115" i="25" s="1"/>
  <c r="J12298" i="25" s="1"/>
  <c r="J12321" i="25" s="1"/>
  <c r="J12450" i="25" s="1"/>
  <c r="J12532" i="25" s="1"/>
  <c r="J12552" i="25" s="1"/>
  <c r="J12591" i="25" s="1"/>
  <c r="J12637" i="25" s="1"/>
  <c r="J12735" i="25" s="1"/>
  <c r="J12752" i="25" s="1"/>
  <c r="J12787" i="25" s="1"/>
  <c r="J12798" i="25" s="1"/>
  <c r="J12805" i="25" s="1"/>
  <c r="J12808" i="25" s="1"/>
  <c r="J12832" i="25" s="1"/>
  <c r="J12859" i="25" s="1"/>
  <c r="J12923" i="25" s="1"/>
  <c r="J12986" i="25" s="1"/>
  <c r="J12989" i="25" s="1"/>
  <c r="J13131" i="25" s="1"/>
  <c r="J13236" i="25" s="1"/>
  <c r="J13379" i="25" s="1"/>
  <c r="J13381" i="25" s="1"/>
  <c r="J13419" i="25" s="1"/>
  <c r="J13438" i="25" s="1"/>
  <c r="J13452" i="25" s="1"/>
  <c r="J13458" i="25" s="1"/>
  <c r="J13529" i="25" s="1"/>
  <c r="J13533" i="25" s="1"/>
  <c r="J13587" i="25" s="1"/>
  <c r="J13662" i="25" s="1"/>
  <c r="J13680" i="25" s="1"/>
  <c r="J13681" i="25" s="1"/>
  <c r="J13682" i="25" s="1"/>
  <c r="J13683" i="25" s="1"/>
  <c r="J13684" i="25" s="1"/>
  <c r="J13685" i="25" s="1"/>
  <c r="J13686" i="25" s="1"/>
  <c r="J13687" i="25" s="1"/>
  <c r="J13688" i="25" s="1"/>
  <c r="J13689" i="25" s="1"/>
  <c r="J13763" i="25" s="1"/>
  <c r="J13817" i="25" s="1"/>
  <c r="J13835" i="25" s="1"/>
  <c r="J13852" i="25" s="1"/>
  <c r="J13900" i="25" s="1"/>
  <c r="J13904" i="25" s="1"/>
  <c r="J13917" i="25" s="1"/>
  <c r="J13946" i="25" s="1"/>
  <c r="J14000" i="25" s="1"/>
  <c r="J14017" i="25" s="1"/>
  <c r="J14048" i="25" s="1"/>
  <c r="J14051" i="25" s="1"/>
  <c r="J14060" i="25" s="1"/>
  <c r="J14062" i="25" s="1"/>
  <c r="J14063" i="25" s="1"/>
  <c r="J14075" i="25" s="1"/>
  <c r="J14077" i="25" s="1"/>
  <c r="J14098" i="25" s="1"/>
  <c r="J14120" i="25" s="1"/>
  <c r="J14139" i="25" s="1"/>
  <c r="J14140" i="25" s="1"/>
  <c r="J14141" i="25" s="1"/>
  <c r="J14142" i="25" s="1"/>
  <c r="J14143" i="25" s="1"/>
  <c r="J14144" i="25" s="1"/>
  <c r="J14145" i="25" s="1"/>
  <c r="J14147" i="25" s="1"/>
  <c r="J14148" i="25" s="1"/>
  <c r="J14163" i="25" s="1"/>
  <c r="J14180" i="25" s="1"/>
  <c r="J14222" i="25" s="1"/>
  <c r="J14229" i="25" s="1"/>
  <c r="J14230" i="25" s="1"/>
  <c r="J14231" i="25" s="1"/>
  <c r="J14232" i="25" s="1"/>
  <c r="J14233" i="25" s="1"/>
  <c r="J14235" i="25" s="1"/>
  <c r="J14241" i="25" s="1"/>
  <c r="J14243" i="25" s="1"/>
  <c r="J14272" i="25" s="1"/>
  <c r="J14331" i="25" s="1"/>
  <c r="J14356" i="25" s="1"/>
  <c r="J14363" i="25" s="1"/>
  <c r="J14376" i="25" s="1"/>
  <c r="J14378" i="25" s="1"/>
  <c r="J14384" i="25" s="1"/>
  <c r="J14401" i="25" s="1"/>
  <c r="J14405" i="25" s="1"/>
  <c r="J14451" i="25" s="1"/>
  <c r="J14453" i="25" s="1"/>
  <c r="J14454" i="25" s="1"/>
  <c r="J14458" i="25" s="1"/>
  <c r="J14480" i="25" s="1"/>
  <c r="J14541" i="25" s="1"/>
  <c r="J14545" i="25" s="1"/>
  <c r="J14557" i="25" s="1"/>
  <c r="J14558" i="25" s="1"/>
  <c r="J14559" i="25" s="1"/>
  <c r="J14583" i="25" s="1"/>
  <c r="I10092" i="25" l="1"/>
  <c r="I8996" i="25"/>
  <c r="I7295" i="25"/>
  <c r="K7296" i="25"/>
  <c r="L7296" i="25" s="1"/>
  <c r="L7295" i="25"/>
  <c r="I7288" i="25"/>
  <c r="K7289" i="25"/>
  <c r="L7288" i="25"/>
  <c r="J7343" i="25"/>
  <c r="K7342" i="25"/>
  <c r="J7286" i="25"/>
  <c r="K7283" i="25"/>
  <c r="I10093" i="25" l="1"/>
  <c r="I7289" i="25"/>
  <c r="I7296" i="25"/>
  <c r="I7300" i="25" s="1"/>
  <c r="I7301" i="25" s="1"/>
  <c r="I9000" i="25"/>
  <c r="J7302" i="25"/>
  <c r="K7286" i="25"/>
  <c r="J7350" i="25"/>
  <c r="K7343" i="25"/>
  <c r="K7291" i="25"/>
  <c r="L7289" i="25"/>
  <c r="I7291" i="25" l="1"/>
  <c r="I10094" i="25"/>
  <c r="K7300" i="25"/>
  <c r="I9050" i="25"/>
  <c r="K7301" i="25"/>
  <c r="K7320" i="25" s="1"/>
  <c r="L7320" i="25" s="1"/>
  <c r="K7292" i="25"/>
  <c r="L7291" i="25"/>
  <c r="J7355" i="25"/>
  <c r="K7350" i="25"/>
  <c r="J7303" i="25"/>
  <c r="K7302" i="25"/>
  <c r="I10095" i="25" l="1"/>
  <c r="I7320" i="25"/>
  <c r="I7356" i="25" s="1"/>
  <c r="I7359" i="25" s="1"/>
  <c r="I9065" i="25"/>
  <c r="J7369" i="25"/>
  <c r="K7355" i="25"/>
  <c r="K7293" i="25"/>
  <c r="L7292" i="25"/>
  <c r="J7305" i="25"/>
  <c r="K7303" i="25"/>
  <c r="I7292" i="25"/>
  <c r="I10107" i="25" l="1"/>
  <c r="I7293" i="25"/>
  <c r="K7356" i="25"/>
  <c r="I9074" i="25"/>
  <c r="J7307" i="25"/>
  <c r="K7305" i="25"/>
  <c r="I7360" i="25"/>
  <c r="K7359" i="25"/>
  <c r="K7294" i="25"/>
  <c r="L7293" i="25"/>
  <c r="K7369" i="25"/>
  <c r="J7447" i="25"/>
  <c r="I7294" i="25" l="1"/>
  <c r="I10112" i="25"/>
  <c r="I9089" i="25"/>
  <c r="K7297" i="25"/>
  <c r="L7294" i="25"/>
  <c r="I7378" i="25"/>
  <c r="K7360" i="25"/>
  <c r="J7491" i="25"/>
  <c r="K7447" i="25"/>
  <c r="J7318" i="25"/>
  <c r="K7307" i="25"/>
  <c r="I10148" i="25" l="1"/>
  <c r="I9090" i="25"/>
  <c r="I9137" i="25" s="1"/>
  <c r="I7380" i="25"/>
  <c r="K7378" i="25"/>
  <c r="J7500" i="25"/>
  <c r="K7491" i="25"/>
  <c r="K7298" i="25"/>
  <c r="L7297" i="25"/>
  <c r="J7327" i="25"/>
  <c r="K7318" i="25"/>
  <c r="I7297" i="25"/>
  <c r="I7298" i="25" l="1"/>
  <c r="I9165" i="25"/>
  <c r="I10161" i="25"/>
  <c r="J7328" i="25"/>
  <c r="K7327" i="25"/>
  <c r="K7299" i="25"/>
  <c r="L7298" i="25"/>
  <c r="J7520" i="25"/>
  <c r="K7500" i="25"/>
  <c r="I7395" i="25"/>
  <c r="K7380" i="25"/>
  <c r="I7299" i="25" l="1"/>
  <c r="I10169" i="25"/>
  <c r="I9174" i="25"/>
  <c r="K7304" i="25"/>
  <c r="I7304" i="25" s="1"/>
  <c r="L7299" i="25"/>
  <c r="I7416" i="25"/>
  <c r="K7395" i="25"/>
  <c r="K7520" i="25"/>
  <c r="J7531" i="25"/>
  <c r="J7333" i="25"/>
  <c r="K7328" i="25"/>
  <c r="I9181" i="25" l="1"/>
  <c r="I10175" i="25"/>
  <c r="K7531" i="25"/>
  <c r="J7581" i="25"/>
  <c r="I7441" i="25"/>
  <c r="K7416" i="25"/>
  <c r="J7334" i="25"/>
  <c r="K7333" i="25"/>
  <c r="K7306" i="25"/>
  <c r="I7306" i="25" s="1"/>
  <c r="L7304" i="25"/>
  <c r="I10187" i="25" l="1"/>
  <c r="I9183" i="25"/>
  <c r="K7308" i="25"/>
  <c r="L7308" i="25" s="1"/>
  <c r="L7306" i="25"/>
  <c r="J7351" i="25"/>
  <c r="K7334" i="25"/>
  <c r="K7581" i="25"/>
  <c r="J7610" i="25"/>
  <c r="I7444" i="25"/>
  <c r="K7441" i="25"/>
  <c r="I7308" i="25" l="1"/>
  <c r="I7309" i="25" s="1"/>
  <c r="K7309" i="25" s="1"/>
  <c r="K7310" i="25" s="1"/>
  <c r="I7310" i="25" s="1"/>
  <c r="I9184" i="25"/>
  <c r="I10219" i="25"/>
  <c r="J7363" i="25"/>
  <c r="K7351" i="25"/>
  <c r="K7610" i="25"/>
  <c r="J7617" i="25"/>
  <c r="I7456" i="25"/>
  <c r="K7444" i="25"/>
  <c r="I10230" i="25" l="1"/>
  <c r="I9195" i="25"/>
  <c r="J7366" i="25"/>
  <c r="K7363" i="25"/>
  <c r="I7460" i="25"/>
  <c r="K7456" i="25"/>
  <c r="J7670" i="25"/>
  <c r="K7617" i="25"/>
  <c r="K7311" i="25"/>
  <c r="L7310" i="25"/>
  <c r="I9204" i="25" l="1"/>
  <c r="I10236" i="25"/>
  <c r="J7676" i="25"/>
  <c r="K7670" i="25"/>
  <c r="I7461" i="25"/>
  <c r="K7460" i="25"/>
  <c r="K7312" i="25"/>
  <c r="L7311" i="25"/>
  <c r="I7311" i="25"/>
  <c r="J7367" i="25"/>
  <c r="K7366" i="25"/>
  <c r="I7312" i="25" l="1"/>
  <c r="I10239" i="25"/>
  <c r="I9209" i="25"/>
  <c r="K7461" i="25"/>
  <c r="K7462" i="25" s="1"/>
  <c r="I7462" i="25" s="1"/>
  <c r="J7389" i="25"/>
  <c r="K7367" i="25"/>
  <c r="K7313" i="25"/>
  <c r="L7312" i="25"/>
  <c r="K7676" i="25"/>
  <c r="J7681" i="25"/>
  <c r="I9210" i="25" l="1"/>
  <c r="I10240" i="25"/>
  <c r="K7681" i="25"/>
  <c r="J7751" i="25"/>
  <c r="K7477" i="25"/>
  <c r="L7462" i="25"/>
  <c r="K7314" i="25"/>
  <c r="L7313" i="25"/>
  <c r="J7390" i="25"/>
  <c r="K7389" i="25"/>
  <c r="I7313" i="25"/>
  <c r="I7314" i="25" l="1"/>
  <c r="I10245" i="25"/>
  <c r="I9217" i="25"/>
  <c r="K7315" i="25"/>
  <c r="L7314" i="25"/>
  <c r="J7764" i="25"/>
  <c r="K7751" i="25"/>
  <c r="K7495" i="25"/>
  <c r="L7477" i="25"/>
  <c r="J7391" i="25"/>
  <c r="K7390" i="25"/>
  <c r="I7477" i="25"/>
  <c r="I7315" i="25" l="1"/>
  <c r="I7495" i="25"/>
  <c r="I9242" i="25"/>
  <c r="I10304" i="25"/>
  <c r="K7497" i="25"/>
  <c r="L7495" i="25"/>
  <c r="J7765" i="25"/>
  <c r="K7764" i="25"/>
  <c r="J7392" i="25"/>
  <c r="K7391" i="25"/>
  <c r="K7316" i="25"/>
  <c r="L7315" i="25"/>
  <c r="I7497" i="25" l="1"/>
  <c r="I10318" i="25"/>
  <c r="I9272" i="25"/>
  <c r="J7775" i="25"/>
  <c r="K7765" i="25"/>
  <c r="K7317" i="25"/>
  <c r="L7316" i="25"/>
  <c r="K7514" i="25"/>
  <c r="I7514" i="25" s="1"/>
  <c r="L7497" i="25"/>
  <c r="J7393" i="25"/>
  <c r="K7392" i="25"/>
  <c r="I7316" i="25"/>
  <c r="I7317" i="25" l="1"/>
  <c r="I9278" i="25"/>
  <c r="I10319" i="25"/>
  <c r="J7394" i="25"/>
  <c r="K7393" i="25"/>
  <c r="K7519" i="25"/>
  <c r="I7519" i="25" s="1"/>
  <c r="L7514" i="25"/>
  <c r="K7319" i="25"/>
  <c r="L7317" i="25"/>
  <c r="J7855" i="25"/>
  <c r="K7775" i="25"/>
  <c r="I10378" i="25" l="1"/>
  <c r="I9289" i="25"/>
  <c r="K7321" i="25"/>
  <c r="L7319" i="25"/>
  <c r="I7319" i="25"/>
  <c r="J7887" i="25"/>
  <c r="K7855" i="25"/>
  <c r="K7525" i="25"/>
  <c r="L7525" i="25" s="1"/>
  <c r="L7519" i="25"/>
  <c r="J7396" i="25"/>
  <c r="K7394" i="25"/>
  <c r="I9337" i="25" l="1"/>
  <c r="I10407" i="25"/>
  <c r="I7321" i="25"/>
  <c r="J7401" i="25"/>
  <c r="K7396" i="25"/>
  <c r="I7525" i="25"/>
  <c r="I7538" i="25" s="1"/>
  <c r="K7887" i="25"/>
  <c r="J7900" i="25"/>
  <c r="K7322" i="25"/>
  <c r="L7321" i="25"/>
  <c r="I10420" i="25" l="1"/>
  <c r="I9345" i="25"/>
  <c r="K7538" i="25"/>
  <c r="K7549" i="25" s="1"/>
  <c r="I7549" i="25" s="1"/>
  <c r="K7324" i="25"/>
  <c r="L7322" i="25"/>
  <c r="I7322" i="25"/>
  <c r="K7900" i="25"/>
  <c r="J7904" i="25"/>
  <c r="K7401" i="25"/>
  <c r="J7406" i="25"/>
  <c r="I9355" i="25" l="1"/>
  <c r="I10455" i="25"/>
  <c r="I7324" i="25"/>
  <c r="K7325" i="25"/>
  <c r="L7324" i="25"/>
  <c r="K7904" i="25"/>
  <c r="J7908" i="25"/>
  <c r="J7417" i="25"/>
  <c r="K7406" i="25"/>
  <c r="L7549" i="25"/>
  <c r="K7551" i="25"/>
  <c r="L7551" i="25" s="1"/>
  <c r="I7325" i="25" l="1"/>
  <c r="I10471" i="25"/>
  <c r="I10491" i="25" s="1"/>
  <c r="I9417" i="25"/>
  <c r="J7418" i="25"/>
  <c r="K7417" i="25"/>
  <c r="J7912" i="25"/>
  <c r="K7908" i="25"/>
  <c r="K7326" i="25"/>
  <c r="L7325" i="25"/>
  <c r="I7551" i="25"/>
  <c r="I7568" i="25" s="1"/>
  <c r="I7326" i="25" l="1"/>
  <c r="I10492" i="25"/>
  <c r="I9423" i="25"/>
  <c r="K7568" i="25"/>
  <c r="K7571" i="25" s="1"/>
  <c r="L7571" i="25" s="1"/>
  <c r="K7329" i="25"/>
  <c r="L7326" i="25"/>
  <c r="J7959" i="25"/>
  <c r="K7912" i="25"/>
  <c r="J7430" i="25"/>
  <c r="K7418" i="25"/>
  <c r="I10493" i="25" l="1"/>
  <c r="I9496" i="25"/>
  <c r="J7997" i="25"/>
  <c r="K7959" i="25"/>
  <c r="K7330" i="25"/>
  <c r="L7329" i="25"/>
  <c r="I7329" i="25"/>
  <c r="J7432" i="25"/>
  <c r="K7430" i="25"/>
  <c r="I7571" i="25"/>
  <c r="I7572" i="25" s="1"/>
  <c r="I7330" i="25" l="1"/>
  <c r="I9497" i="25"/>
  <c r="I10494" i="25"/>
  <c r="J7439" i="25"/>
  <c r="K7432" i="25"/>
  <c r="K7331" i="25"/>
  <c r="L7330" i="25"/>
  <c r="K7572" i="25"/>
  <c r="K7575" i="25" s="1"/>
  <c r="I7575" i="25" s="1"/>
  <c r="J8028" i="25"/>
  <c r="K7997" i="25"/>
  <c r="I7331" i="25" l="1"/>
  <c r="I10495" i="25"/>
  <c r="I9637" i="25"/>
  <c r="K7582" i="25"/>
  <c r="I7582" i="25" s="1"/>
  <c r="L7575" i="25"/>
  <c r="K8028" i="25"/>
  <c r="J8034" i="25"/>
  <c r="K7332" i="25"/>
  <c r="L7331" i="25"/>
  <c r="J7442" i="25"/>
  <c r="K7439" i="25"/>
  <c r="I7332" i="25" l="1"/>
  <c r="I9693" i="25"/>
  <c r="I10496" i="25"/>
  <c r="J7499" i="25"/>
  <c r="K7442" i="25"/>
  <c r="K7335" i="25"/>
  <c r="L7332" i="25"/>
  <c r="J8048" i="25"/>
  <c r="K8034" i="25"/>
  <c r="K7591" i="25"/>
  <c r="L7591" i="25" s="1"/>
  <c r="L7582" i="25"/>
  <c r="I7335" i="25" l="1"/>
  <c r="I10533" i="25"/>
  <c r="I9694" i="25"/>
  <c r="I7591" i="25"/>
  <c r="I7601" i="25" s="1"/>
  <c r="K7336" i="25"/>
  <c r="L7335" i="25"/>
  <c r="J8074" i="25"/>
  <c r="K8048" i="25"/>
  <c r="J7501" i="25"/>
  <c r="K7499" i="25"/>
  <c r="I7336" i="25" l="1"/>
  <c r="I9695" i="25"/>
  <c r="I10544" i="25"/>
  <c r="J7502" i="25"/>
  <c r="K7501" i="25"/>
  <c r="K8074" i="25"/>
  <c r="J8076" i="25"/>
  <c r="K7337" i="25"/>
  <c r="L7336" i="25"/>
  <c r="I7606" i="25"/>
  <c r="K7601" i="25"/>
  <c r="I7337" i="25" l="1"/>
  <c r="I10545" i="25"/>
  <c r="I9723" i="25"/>
  <c r="K7606" i="25"/>
  <c r="K7628" i="25" s="1"/>
  <c r="I7628" i="25" s="1"/>
  <c r="K7338" i="25"/>
  <c r="I7338" i="25" s="1"/>
  <c r="L7337" i="25"/>
  <c r="K8076" i="25"/>
  <c r="J8085" i="25"/>
  <c r="J7648" i="25"/>
  <c r="K7502" i="25"/>
  <c r="I9724" i="25" l="1"/>
  <c r="I10560" i="25"/>
  <c r="J7658" i="25"/>
  <c r="K7648" i="25"/>
  <c r="K7339" i="25"/>
  <c r="I7339" i="25" s="1"/>
  <c r="L7338" i="25"/>
  <c r="K8085" i="25"/>
  <c r="J8097" i="25"/>
  <c r="K7637" i="25"/>
  <c r="I7637" i="25" s="1"/>
  <c r="L7628" i="25"/>
  <c r="I10563" i="25" l="1"/>
  <c r="I9725" i="25"/>
  <c r="K7639" i="25"/>
  <c r="I7639" i="25" s="1"/>
  <c r="L7637" i="25"/>
  <c r="K8097" i="25"/>
  <c r="J8156" i="25"/>
  <c r="K7340" i="25"/>
  <c r="L7339" i="25"/>
  <c r="J7659" i="25"/>
  <c r="K7658" i="25"/>
  <c r="I9728" i="25" l="1"/>
  <c r="I10597" i="25"/>
  <c r="K7341" i="25"/>
  <c r="L7340" i="25"/>
  <c r="K8156" i="25"/>
  <c r="J8252" i="25"/>
  <c r="J7668" i="25"/>
  <c r="K7659" i="25"/>
  <c r="K7662" i="25"/>
  <c r="I7662" i="25" s="1"/>
  <c r="L7639" i="25"/>
  <c r="I7340" i="25"/>
  <c r="I10640" i="25" l="1"/>
  <c r="I9729" i="25"/>
  <c r="I7341" i="25"/>
  <c r="J7669" i="25"/>
  <c r="K7668" i="25"/>
  <c r="J8261" i="25"/>
  <c r="K8252" i="25"/>
  <c r="K7677" i="25"/>
  <c r="L7662" i="25"/>
  <c r="K7344" i="25"/>
  <c r="L7341" i="25"/>
  <c r="I7344" i="25" l="1"/>
  <c r="I9770" i="25"/>
  <c r="I10641" i="25"/>
  <c r="K7680" i="25"/>
  <c r="L7680" i="25" s="1"/>
  <c r="L7677" i="25"/>
  <c r="K8261" i="25"/>
  <c r="J8270" i="25"/>
  <c r="J7679" i="25"/>
  <c r="K7669" i="25"/>
  <c r="K7345" i="25"/>
  <c r="L7344" i="25"/>
  <c r="I7677" i="25"/>
  <c r="I7680" i="25" l="1"/>
  <c r="I7724" i="25" s="1"/>
  <c r="K7724" i="25" s="1"/>
  <c r="I10642" i="25"/>
  <c r="I9801" i="25"/>
  <c r="K7346" i="25"/>
  <c r="L7345" i="25"/>
  <c r="J7698" i="25"/>
  <c r="K7679" i="25"/>
  <c r="J8302" i="25"/>
  <c r="K8270" i="25"/>
  <c r="I7345" i="25"/>
  <c r="I7725" i="25" l="1"/>
  <c r="K7725" i="25" s="1"/>
  <c r="K7739" i="25" s="1"/>
  <c r="I7739" i="25" s="1"/>
  <c r="I7346" i="25"/>
  <c r="I10057" i="25"/>
  <c r="I10643" i="25"/>
  <c r="J7700" i="25"/>
  <c r="K7698" i="25"/>
  <c r="J8335" i="25"/>
  <c r="K8302" i="25"/>
  <c r="K7347" i="25"/>
  <c r="L7346" i="25"/>
  <c r="I7347" i="25" l="1"/>
  <c r="I10644" i="25"/>
  <c r="K8335" i="25"/>
  <c r="J8385" i="25"/>
  <c r="J7701" i="25"/>
  <c r="K7700" i="25"/>
  <c r="K7348" i="25"/>
  <c r="L7347" i="25"/>
  <c r="K7749" i="25"/>
  <c r="L7739" i="25"/>
  <c r="I10646" i="25" l="1"/>
  <c r="J7702" i="25"/>
  <c r="K7701" i="25"/>
  <c r="J8387" i="25"/>
  <c r="K8385" i="25"/>
  <c r="K7349" i="25"/>
  <c r="L7348" i="25"/>
  <c r="I7348" i="25"/>
  <c r="K7776" i="25"/>
  <c r="L7749" i="25"/>
  <c r="I7749" i="25"/>
  <c r="I7776" i="25" l="1"/>
  <c r="I7349" i="25"/>
  <c r="I10648" i="25"/>
  <c r="K7352" i="25"/>
  <c r="L7349" i="25"/>
  <c r="J8410" i="25"/>
  <c r="K8387" i="25"/>
  <c r="K7793" i="25"/>
  <c r="L7776" i="25"/>
  <c r="J7703" i="25"/>
  <c r="K7702" i="25"/>
  <c r="I10673" i="25" l="1"/>
  <c r="K7797" i="25"/>
  <c r="L7793" i="25"/>
  <c r="K8410" i="25"/>
  <c r="J8411" i="25"/>
  <c r="I7793" i="25"/>
  <c r="K7353" i="25"/>
  <c r="L7352" i="25"/>
  <c r="J7704" i="25"/>
  <c r="K7703" i="25"/>
  <c r="I7352" i="25"/>
  <c r="I7797" i="25" l="1"/>
  <c r="I10747" i="25"/>
  <c r="I7353" i="25"/>
  <c r="K7354" i="25"/>
  <c r="L7353" i="25"/>
  <c r="J7705" i="25"/>
  <c r="K7704" i="25"/>
  <c r="J8460" i="25"/>
  <c r="K8411" i="25"/>
  <c r="K7804" i="25"/>
  <c r="L7804" i="25" s="1"/>
  <c r="L7797" i="25"/>
  <c r="I7354" i="25" l="1"/>
  <c r="I10748" i="25"/>
  <c r="J8474" i="25"/>
  <c r="K8460" i="25"/>
  <c r="J7706" i="25"/>
  <c r="K7705" i="25"/>
  <c r="I7804" i="25"/>
  <c r="I7819" i="25" s="1"/>
  <c r="K7357" i="25"/>
  <c r="L7354" i="25"/>
  <c r="I10757" i="25" l="1"/>
  <c r="I7827" i="25"/>
  <c r="K7819" i="25"/>
  <c r="K7358" i="25"/>
  <c r="L7357" i="25"/>
  <c r="K7706" i="25"/>
  <c r="J7707" i="25"/>
  <c r="K8474" i="25"/>
  <c r="J8476" i="25"/>
  <c r="I7357" i="25"/>
  <c r="I7358" i="25" l="1"/>
  <c r="I10797" i="25"/>
  <c r="K8476" i="25"/>
  <c r="J8509" i="25"/>
  <c r="J7708" i="25"/>
  <c r="K7707" i="25"/>
  <c r="K7361" i="25"/>
  <c r="L7358" i="25"/>
  <c r="I7832" i="25"/>
  <c r="K7827" i="25"/>
  <c r="I10842" i="25" l="1"/>
  <c r="K7362" i="25"/>
  <c r="L7361" i="25"/>
  <c r="J7709" i="25"/>
  <c r="K7708" i="25"/>
  <c r="J8541" i="25"/>
  <c r="K8509" i="25"/>
  <c r="K7832" i="25"/>
  <c r="K7838" i="25" s="1"/>
  <c r="L7838" i="25" s="1"/>
  <c r="I7361" i="25"/>
  <c r="I7362" i="25" l="1"/>
  <c r="I10843" i="25"/>
  <c r="I7838" i="25"/>
  <c r="I7842" i="25" s="1"/>
  <c r="J8547" i="25"/>
  <c r="K8541" i="25"/>
  <c r="J7710" i="25"/>
  <c r="K7709" i="25"/>
  <c r="K7364" i="25"/>
  <c r="L7362" i="25"/>
  <c r="I7364" i="25" l="1"/>
  <c r="I10844" i="25"/>
  <c r="J7711" i="25"/>
  <c r="K7710" i="25"/>
  <c r="K7365" i="25"/>
  <c r="L7364" i="25"/>
  <c r="J8549" i="25"/>
  <c r="K8547" i="25"/>
  <c r="I7851" i="25"/>
  <c r="K7842" i="25"/>
  <c r="I10865" i="25" l="1"/>
  <c r="J8561" i="25"/>
  <c r="K8549" i="25"/>
  <c r="K7368" i="25"/>
  <c r="L7368" i="25" s="1"/>
  <c r="L7365" i="25"/>
  <c r="J7712" i="25"/>
  <c r="K7711" i="25"/>
  <c r="I7859" i="25"/>
  <c r="K7851" i="25"/>
  <c r="I7365" i="25"/>
  <c r="I7368" i="25" l="1"/>
  <c r="I7370" i="25" s="1"/>
  <c r="K7370" i="25" s="1"/>
  <c r="K7371" i="25" s="1"/>
  <c r="I7371" i="25" s="1"/>
  <c r="I10872" i="25"/>
  <c r="K7859" i="25"/>
  <c r="K7867" i="25" s="1"/>
  <c r="I7867" i="25" s="1"/>
  <c r="J7713" i="25"/>
  <c r="K7712" i="25"/>
  <c r="J8580" i="25"/>
  <c r="K8561" i="25"/>
  <c r="I10896" i="25" l="1"/>
  <c r="K7372" i="25"/>
  <c r="I7372" i="25" s="1"/>
  <c r="L7371" i="25"/>
  <c r="J8610" i="25"/>
  <c r="K8580" i="25"/>
  <c r="J7714" i="25"/>
  <c r="K7713" i="25"/>
  <c r="L7867" i="25"/>
  <c r="K7876" i="25"/>
  <c r="L7876" i="25" s="1"/>
  <c r="I10900" i="25" l="1"/>
  <c r="J8672" i="25"/>
  <c r="K8610" i="25"/>
  <c r="J7715" i="25"/>
  <c r="K7714" i="25"/>
  <c r="K7373" i="25"/>
  <c r="I7373" i="25" s="1"/>
  <c r="L7372" i="25"/>
  <c r="I7876" i="25"/>
  <c r="I7879" i="25" s="1"/>
  <c r="I10901" i="25" l="1"/>
  <c r="K7374" i="25"/>
  <c r="L7373" i="25"/>
  <c r="J7716" i="25"/>
  <c r="K7715" i="25"/>
  <c r="I7883" i="25"/>
  <c r="K7879" i="25"/>
  <c r="K8672" i="25"/>
  <c r="J8705" i="25"/>
  <c r="I10910" i="25" l="1"/>
  <c r="I7910" i="25"/>
  <c r="K7883" i="25"/>
  <c r="J7717" i="25"/>
  <c r="K7716" i="25"/>
  <c r="J8739" i="25"/>
  <c r="K8705" i="25"/>
  <c r="K7375" i="25"/>
  <c r="L7374" i="25"/>
  <c r="I7374" i="25"/>
  <c r="I7375" i="25" l="1"/>
  <c r="I10922" i="25"/>
  <c r="K7376" i="25"/>
  <c r="L7375" i="25"/>
  <c r="K8739" i="25"/>
  <c r="J8740" i="25"/>
  <c r="J7718" i="25"/>
  <c r="K7717" i="25"/>
  <c r="I7922" i="25"/>
  <c r="K7910" i="25"/>
  <c r="I7376" i="25" l="1"/>
  <c r="I10923" i="25"/>
  <c r="K7718" i="25"/>
  <c r="J7719" i="25"/>
  <c r="J8742" i="25"/>
  <c r="K8740" i="25"/>
  <c r="K7922" i="25"/>
  <c r="K7954" i="25" s="1"/>
  <c r="I7954" i="25" s="1"/>
  <c r="K7377" i="25"/>
  <c r="L7376" i="25"/>
  <c r="I10926" i="25" l="1"/>
  <c r="K7379" i="25"/>
  <c r="L7377" i="25"/>
  <c r="K8742" i="25"/>
  <c r="J8756" i="25"/>
  <c r="J7720" i="25"/>
  <c r="K7719" i="25"/>
  <c r="K7955" i="25"/>
  <c r="L7955" i="25" s="1"/>
  <c r="L7954" i="25"/>
  <c r="I7377" i="25"/>
  <c r="I7379" i="25" l="1"/>
  <c r="I10950" i="25"/>
  <c r="J7721" i="25"/>
  <c r="K7720" i="25"/>
  <c r="J8770" i="25"/>
  <c r="K8756" i="25"/>
  <c r="K7381" i="25"/>
  <c r="I7381" i="25" s="1"/>
  <c r="L7379" i="25"/>
  <c r="I7955" i="25"/>
  <c r="I7968" i="25" s="1"/>
  <c r="I10951" i="25" l="1"/>
  <c r="K7382" i="25"/>
  <c r="L7381" i="25"/>
  <c r="J8789" i="25"/>
  <c r="K8770" i="25"/>
  <c r="I7971" i="25"/>
  <c r="K7968" i="25"/>
  <c r="J7722" i="25"/>
  <c r="K7721" i="25"/>
  <c r="I10973" i="25" l="1"/>
  <c r="K7971" i="25"/>
  <c r="K7973" i="25" s="1"/>
  <c r="J8796" i="25"/>
  <c r="K8789" i="25"/>
  <c r="K7383" i="25"/>
  <c r="L7382" i="25"/>
  <c r="J7723" i="25"/>
  <c r="K7722" i="25"/>
  <c r="I7382" i="25"/>
  <c r="I7383" i="25" l="1"/>
  <c r="I10974" i="25"/>
  <c r="K7384" i="25"/>
  <c r="I7384" i="25" s="1"/>
  <c r="L7383" i="25"/>
  <c r="J8802" i="25"/>
  <c r="K8796" i="25"/>
  <c r="K7988" i="25"/>
  <c r="L7973" i="25"/>
  <c r="J7754" i="25"/>
  <c r="K7723" i="25"/>
  <c r="I7973" i="25"/>
  <c r="I7988" i="25" l="1"/>
  <c r="I10975" i="25"/>
  <c r="K7991" i="25"/>
  <c r="L7988" i="25"/>
  <c r="J8855" i="25"/>
  <c r="K8802" i="25"/>
  <c r="J7795" i="25"/>
  <c r="K7754" i="25"/>
  <c r="K7385" i="25"/>
  <c r="L7384" i="25"/>
  <c r="I10977" i="25" l="1"/>
  <c r="J7800" i="25"/>
  <c r="K7795" i="25"/>
  <c r="K7386" i="25"/>
  <c r="L7385" i="25"/>
  <c r="K7992" i="25"/>
  <c r="L7991" i="25"/>
  <c r="J8856" i="25"/>
  <c r="K8855" i="25"/>
  <c r="I7991" i="25"/>
  <c r="I7385" i="25"/>
  <c r="I7992" i="25" l="1"/>
  <c r="I10978" i="25"/>
  <c r="I7386" i="25"/>
  <c r="K8005" i="25"/>
  <c r="L7992" i="25"/>
  <c r="K7387" i="25"/>
  <c r="L7386" i="25"/>
  <c r="J8857" i="25"/>
  <c r="K8856" i="25"/>
  <c r="J7801" i="25"/>
  <c r="K7800" i="25"/>
  <c r="I8005" i="25" l="1"/>
  <c r="I10979" i="25"/>
  <c r="K7388" i="25"/>
  <c r="L7387" i="25"/>
  <c r="J7802" i="25"/>
  <c r="K7801" i="25"/>
  <c r="I7387" i="25"/>
  <c r="J8858" i="25"/>
  <c r="K8857" i="25"/>
  <c r="L8005" i="25"/>
  <c r="K8006" i="25"/>
  <c r="I8006" i="25" l="1"/>
  <c r="I7388" i="25"/>
  <c r="I10980" i="25"/>
  <c r="J8880" i="25"/>
  <c r="K8858" i="25"/>
  <c r="J7803" i="25"/>
  <c r="K7802" i="25"/>
  <c r="K8014" i="25"/>
  <c r="L8006" i="25"/>
  <c r="K7397" i="25"/>
  <c r="L7388" i="25"/>
  <c r="I10981" i="25" l="1"/>
  <c r="K7398" i="25"/>
  <c r="L7397" i="25"/>
  <c r="I7397" i="25"/>
  <c r="J7826" i="25"/>
  <c r="K7803" i="25"/>
  <c r="K8045" i="25"/>
  <c r="L8014" i="25"/>
  <c r="I8014" i="25"/>
  <c r="K8880" i="25"/>
  <c r="J8885" i="25"/>
  <c r="I7398" i="25" l="1"/>
  <c r="I10982" i="25"/>
  <c r="I8045" i="25"/>
  <c r="K8056" i="25"/>
  <c r="L8045" i="25"/>
  <c r="K8885" i="25"/>
  <c r="J8891" i="25"/>
  <c r="K7826" i="25"/>
  <c r="J7841" i="25"/>
  <c r="K7399" i="25"/>
  <c r="L7398" i="25"/>
  <c r="I8056" i="25" l="1"/>
  <c r="I10983" i="25"/>
  <c r="J7844" i="25"/>
  <c r="K7841" i="25"/>
  <c r="K7400" i="25"/>
  <c r="L7399" i="25"/>
  <c r="I7399" i="25"/>
  <c r="K8891" i="25"/>
  <c r="J8916" i="25"/>
  <c r="K8057" i="25"/>
  <c r="L8056" i="25"/>
  <c r="I7400" i="25" l="1"/>
  <c r="I10984" i="25"/>
  <c r="J8925" i="25"/>
  <c r="K8916" i="25"/>
  <c r="K8061" i="25"/>
  <c r="L8057" i="25"/>
  <c r="K7402" i="25"/>
  <c r="L7400" i="25"/>
  <c r="I8057" i="25"/>
  <c r="J7856" i="25"/>
  <c r="K7844" i="25"/>
  <c r="I7402" i="25" l="1"/>
  <c r="I8061" i="25"/>
  <c r="I10985" i="25"/>
  <c r="J7865" i="25"/>
  <c r="K7856" i="25"/>
  <c r="K7403" i="25"/>
  <c r="L7402" i="25"/>
  <c r="K8078" i="25"/>
  <c r="L8061" i="25"/>
  <c r="K8925" i="25"/>
  <c r="J8926" i="25"/>
  <c r="I8078" i="25" l="1"/>
  <c r="I10986" i="25"/>
  <c r="J8930" i="25"/>
  <c r="K8926" i="25"/>
  <c r="K7404" i="25"/>
  <c r="L7403" i="25"/>
  <c r="J7871" i="25"/>
  <c r="K7865" i="25"/>
  <c r="K8082" i="25"/>
  <c r="L8078" i="25"/>
  <c r="I7403" i="25"/>
  <c r="I7404" i="25" l="1"/>
  <c r="I10987" i="25"/>
  <c r="J7896" i="25"/>
  <c r="K7871" i="25"/>
  <c r="K7405" i="25"/>
  <c r="L7404" i="25"/>
  <c r="K8930" i="25"/>
  <c r="J8931" i="25"/>
  <c r="K8084" i="25"/>
  <c r="L8084" i="25" s="1"/>
  <c r="L8082" i="25"/>
  <c r="I8082" i="25"/>
  <c r="I8084" i="25" l="1"/>
  <c r="I8093" i="25" s="1"/>
  <c r="K8093" i="25" s="1"/>
  <c r="I10991" i="25"/>
  <c r="K8931" i="25"/>
  <c r="J8934" i="25"/>
  <c r="K7407" i="25"/>
  <c r="L7405" i="25"/>
  <c r="I7405" i="25"/>
  <c r="J7902" i="25"/>
  <c r="K7896" i="25"/>
  <c r="I8095" i="25" l="1"/>
  <c r="K8095" i="25" s="1"/>
  <c r="K8102" i="25" s="1"/>
  <c r="I8102" i="25" s="1"/>
  <c r="I7407" i="25"/>
  <c r="I11000" i="25"/>
  <c r="J7903" i="25"/>
  <c r="K7902" i="25"/>
  <c r="K7408" i="25"/>
  <c r="L7407" i="25"/>
  <c r="K8934" i="25"/>
  <c r="J8935" i="25"/>
  <c r="I11001" i="25" l="1"/>
  <c r="J7915" i="25"/>
  <c r="K7903" i="25"/>
  <c r="K7409" i="25"/>
  <c r="L7408" i="25"/>
  <c r="I7408" i="25"/>
  <c r="J8950" i="25"/>
  <c r="K8935" i="25"/>
  <c r="K8110" i="25"/>
  <c r="L8110" i="25" s="1"/>
  <c r="L8102" i="25"/>
  <c r="I11007" i="25" l="1"/>
  <c r="I7409" i="25"/>
  <c r="K8950" i="25"/>
  <c r="J8981" i="25"/>
  <c r="K7410" i="25"/>
  <c r="L7409" i="25"/>
  <c r="J7920" i="25"/>
  <c r="K7915" i="25"/>
  <c r="I8110" i="25"/>
  <c r="I8117" i="25" s="1"/>
  <c r="I11008" i="25" l="1"/>
  <c r="I7410" i="25"/>
  <c r="J8985" i="25"/>
  <c r="K8981" i="25"/>
  <c r="I8128" i="25"/>
  <c r="K8117" i="25"/>
  <c r="J7921" i="25"/>
  <c r="K7920" i="25"/>
  <c r="K7411" i="25"/>
  <c r="L7410" i="25"/>
  <c r="I11009" i="25" l="1"/>
  <c r="I7411" i="25"/>
  <c r="J8986" i="25"/>
  <c r="K8985" i="25"/>
  <c r="K7412" i="25"/>
  <c r="L7411" i="25"/>
  <c r="J7926" i="25"/>
  <c r="K7921" i="25"/>
  <c r="K8128" i="25"/>
  <c r="K8130" i="25" s="1"/>
  <c r="L8130" i="25" s="1"/>
  <c r="I11010" i="25" l="1"/>
  <c r="I8130" i="25"/>
  <c r="I8132" i="25" s="1"/>
  <c r="K8132" i="25" s="1"/>
  <c r="J8993" i="25"/>
  <c r="K8986" i="25"/>
  <c r="J7927" i="25"/>
  <c r="K7926" i="25"/>
  <c r="K7413" i="25"/>
  <c r="L7412" i="25"/>
  <c r="I7412" i="25"/>
  <c r="I11012" i="25" l="1"/>
  <c r="I7413" i="25"/>
  <c r="I8135" i="25"/>
  <c r="K8135" i="25" s="1"/>
  <c r="K8147" i="25" s="1"/>
  <c r="J8994" i="25"/>
  <c r="K8993" i="25"/>
  <c r="K7414" i="25"/>
  <c r="L7413" i="25"/>
  <c r="J7928" i="25"/>
  <c r="K7927" i="25"/>
  <c r="I7414" i="25" l="1"/>
  <c r="I11017" i="25"/>
  <c r="L8147" i="25"/>
  <c r="I8147" i="25"/>
  <c r="I8162" i="25" s="1"/>
  <c r="I8165" i="25" s="1"/>
  <c r="J9005" i="25"/>
  <c r="K8994" i="25"/>
  <c r="K7415" i="25"/>
  <c r="L7414" i="25"/>
  <c r="J7932" i="25"/>
  <c r="K7928" i="25"/>
  <c r="I7415" i="25" l="1"/>
  <c r="I11034" i="25"/>
  <c r="K8162" i="25"/>
  <c r="J9006" i="25"/>
  <c r="K9005" i="25"/>
  <c r="J7938" i="25"/>
  <c r="K7932" i="25"/>
  <c r="I8173" i="25"/>
  <c r="K8165" i="25"/>
  <c r="K7419" i="25"/>
  <c r="L7415" i="25"/>
  <c r="I11035" i="25" l="1"/>
  <c r="J9033" i="25"/>
  <c r="K9006" i="25"/>
  <c r="K7420" i="25"/>
  <c r="L7419" i="25"/>
  <c r="K8173" i="25"/>
  <c r="K8174" i="25" s="1"/>
  <c r="I8174" i="25" s="1"/>
  <c r="J7975" i="25"/>
  <c r="K7938" i="25"/>
  <c r="I7419" i="25"/>
  <c r="I7420" i="25" l="1"/>
  <c r="I11049" i="25"/>
  <c r="J9059" i="25"/>
  <c r="K9033" i="25"/>
  <c r="J7976" i="25"/>
  <c r="K7975" i="25"/>
  <c r="K8180" i="25"/>
  <c r="L8180" i="25" s="1"/>
  <c r="L8174" i="25"/>
  <c r="K7421" i="25"/>
  <c r="I7421" i="25" s="1"/>
  <c r="L7420" i="25"/>
  <c r="I11050" i="25" l="1"/>
  <c r="J9067" i="25"/>
  <c r="K9059" i="25"/>
  <c r="I8180" i="25"/>
  <c r="I8183" i="25" s="1"/>
  <c r="K7422" i="25"/>
  <c r="L7421" i="25"/>
  <c r="J7977" i="25"/>
  <c r="K7976" i="25"/>
  <c r="I11062" i="25" l="1"/>
  <c r="J9088" i="25"/>
  <c r="K9067" i="25"/>
  <c r="J7978" i="25"/>
  <c r="K7977" i="25"/>
  <c r="K7423" i="25"/>
  <c r="L7422" i="25"/>
  <c r="I8192" i="25"/>
  <c r="K8183" i="25"/>
  <c r="I7422" i="25"/>
  <c r="I7423" i="25" l="1"/>
  <c r="I11084" i="25"/>
  <c r="J9091" i="25"/>
  <c r="K9088" i="25"/>
  <c r="I8227" i="25"/>
  <c r="K8192" i="25"/>
  <c r="K7424" i="25"/>
  <c r="L7423" i="25"/>
  <c r="J7979" i="25"/>
  <c r="K7978" i="25"/>
  <c r="I7424" i="25" l="1"/>
  <c r="I11113" i="25"/>
  <c r="J9092" i="25"/>
  <c r="K9091" i="25"/>
  <c r="J7980" i="25"/>
  <c r="K7979" i="25"/>
  <c r="K7425" i="25"/>
  <c r="I7425" i="25" s="1"/>
  <c r="L7424" i="25"/>
  <c r="I8228" i="25"/>
  <c r="K8227" i="25"/>
  <c r="I11117" i="25" l="1"/>
  <c r="J9110" i="25"/>
  <c r="K9092" i="25"/>
  <c r="K8228" i="25"/>
  <c r="K8233" i="25" s="1"/>
  <c r="I8233" i="25" s="1"/>
  <c r="K7426" i="25"/>
  <c r="L7425" i="25"/>
  <c r="J7981" i="25"/>
  <c r="K7980" i="25"/>
  <c r="I11121" i="25" l="1"/>
  <c r="J9118" i="25"/>
  <c r="K9110" i="25"/>
  <c r="K7427" i="25"/>
  <c r="L7426" i="25"/>
  <c r="L8233" i="25"/>
  <c r="K8237" i="25"/>
  <c r="J7982" i="25"/>
  <c r="K7981" i="25"/>
  <c r="I7426" i="25"/>
  <c r="I7427" i="25" l="1"/>
  <c r="I11154" i="25"/>
  <c r="J9127" i="25"/>
  <c r="K9118" i="25"/>
  <c r="J8008" i="25"/>
  <c r="K7982" i="25"/>
  <c r="K8254" i="25"/>
  <c r="L8237" i="25"/>
  <c r="I8237" i="25"/>
  <c r="K7428" i="25"/>
  <c r="L7427" i="25"/>
  <c r="I7428" i="25" l="1"/>
  <c r="I8254" i="25"/>
  <c r="I11208" i="25"/>
  <c r="J9128" i="25"/>
  <c r="K9127" i="25"/>
  <c r="K8255" i="25"/>
  <c r="L8254" i="25"/>
  <c r="K7429" i="25"/>
  <c r="L7428" i="25"/>
  <c r="J8009" i="25"/>
  <c r="K8008" i="25"/>
  <c r="K9128" i="25" l="1"/>
  <c r="J9133" i="25"/>
  <c r="I11209" i="25"/>
  <c r="K7431" i="25"/>
  <c r="L7429" i="25"/>
  <c r="K8264" i="25"/>
  <c r="L8264" i="25" s="1"/>
  <c r="L8255" i="25"/>
  <c r="I8255" i="25"/>
  <c r="J8011" i="25"/>
  <c r="K8009" i="25"/>
  <c r="I7429" i="25"/>
  <c r="I8264" i="25" l="1"/>
  <c r="I8267" i="25" s="1"/>
  <c r="K8267" i="25" s="1"/>
  <c r="K8283" i="25" s="1"/>
  <c r="I8283" i="25" s="1"/>
  <c r="I7431" i="25"/>
  <c r="J9134" i="25"/>
  <c r="K9133" i="25"/>
  <c r="I11210" i="25"/>
  <c r="J8018" i="25"/>
  <c r="K8011" i="25"/>
  <c r="K7433" i="25"/>
  <c r="L7431" i="25"/>
  <c r="I7433" i="25" l="1"/>
  <c r="J9188" i="25"/>
  <c r="K9134" i="25"/>
  <c r="I11211" i="25"/>
  <c r="K7434" i="25"/>
  <c r="L7433" i="25"/>
  <c r="K8286" i="25"/>
  <c r="L8283" i="25"/>
  <c r="J8019" i="25"/>
  <c r="K8018" i="25"/>
  <c r="J9190" i="25" l="1"/>
  <c r="K9188" i="25"/>
  <c r="I11212" i="25"/>
  <c r="K8288" i="25"/>
  <c r="L8286" i="25"/>
  <c r="K7435" i="25"/>
  <c r="L7434" i="25"/>
  <c r="I8286" i="25"/>
  <c r="J8020" i="25"/>
  <c r="K8019" i="25"/>
  <c r="I7434" i="25"/>
  <c r="I7435" i="25" l="1"/>
  <c r="I8288" i="25"/>
  <c r="J9205" i="25"/>
  <c r="K9190" i="25"/>
  <c r="I11213" i="25"/>
  <c r="J8026" i="25"/>
  <c r="K8020" i="25"/>
  <c r="K7436" i="25"/>
  <c r="L7435" i="25"/>
  <c r="K8297" i="25"/>
  <c r="I8297" i="25" s="1"/>
  <c r="L8288" i="25"/>
  <c r="J9273" i="25" l="1"/>
  <c r="K9205" i="25"/>
  <c r="I11214" i="25"/>
  <c r="K7437" i="25"/>
  <c r="L7436" i="25"/>
  <c r="I7436" i="25"/>
  <c r="K8298" i="25"/>
  <c r="L8297" i="25"/>
  <c r="J8041" i="25"/>
  <c r="K8026" i="25"/>
  <c r="I7437" i="25" l="1"/>
  <c r="J9276" i="25"/>
  <c r="K9273" i="25"/>
  <c r="I11215" i="25"/>
  <c r="K8299" i="25"/>
  <c r="L8299" i="25" s="1"/>
  <c r="L8298" i="25"/>
  <c r="K7438" i="25"/>
  <c r="L7437" i="25"/>
  <c r="J8052" i="25"/>
  <c r="K8041" i="25"/>
  <c r="I8298" i="25"/>
  <c r="I8299" i="25" l="1"/>
  <c r="I8305" i="25" s="1"/>
  <c r="K8305" i="25" s="1"/>
  <c r="K8310" i="25" s="1"/>
  <c r="I8310" i="25" s="1"/>
  <c r="J9279" i="25"/>
  <c r="K9276" i="25"/>
  <c r="I11216" i="25"/>
  <c r="J8080" i="25"/>
  <c r="K8052" i="25"/>
  <c r="K7440" i="25"/>
  <c r="L7438" i="25"/>
  <c r="I7438" i="25"/>
  <c r="I7440" i="25" l="1"/>
  <c r="J9280" i="25"/>
  <c r="K9279" i="25"/>
  <c r="I11217" i="25"/>
  <c r="K8328" i="25"/>
  <c r="L8310" i="25"/>
  <c r="K7443" i="25"/>
  <c r="L7440" i="25"/>
  <c r="J8104" i="25"/>
  <c r="K8080" i="25"/>
  <c r="J9281" i="25" l="1"/>
  <c r="K9280" i="25"/>
  <c r="I11218" i="25"/>
  <c r="K7445" i="25"/>
  <c r="L7443" i="25"/>
  <c r="I7443" i="25"/>
  <c r="K8337" i="25"/>
  <c r="L8337" i="25" s="1"/>
  <c r="L8328" i="25"/>
  <c r="J8105" i="25"/>
  <c r="K8104" i="25"/>
  <c r="I8328" i="25"/>
  <c r="I8337" i="25" l="1"/>
  <c r="I8346" i="25" s="1"/>
  <c r="K8346" i="25" s="1"/>
  <c r="J9282" i="25"/>
  <c r="K9281" i="25"/>
  <c r="I11219" i="25"/>
  <c r="I7445" i="25"/>
  <c r="J8123" i="25"/>
  <c r="K8105" i="25"/>
  <c r="K7446" i="25"/>
  <c r="L7445" i="25"/>
  <c r="I8347" i="25" l="1"/>
  <c r="K8347" i="25" s="1"/>
  <c r="K8360" i="25" s="1"/>
  <c r="L8360" i="25" s="1"/>
  <c r="J9283" i="25"/>
  <c r="K9282" i="25"/>
  <c r="I11252" i="25"/>
  <c r="K7448" i="25"/>
  <c r="L7446" i="25"/>
  <c r="I7446" i="25"/>
  <c r="J8125" i="25"/>
  <c r="K8123" i="25"/>
  <c r="I7448" i="25" l="1"/>
  <c r="J9284" i="25"/>
  <c r="K9283" i="25"/>
  <c r="I11286" i="25"/>
  <c r="I8360" i="25"/>
  <c r="I8363" i="25" s="1"/>
  <c r="J8134" i="25"/>
  <c r="K8125" i="25"/>
  <c r="K7449" i="25"/>
  <c r="L7448" i="25"/>
  <c r="I7449" i="25" l="1"/>
  <c r="J9285" i="25"/>
  <c r="K9284" i="25"/>
  <c r="I11307" i="25"/>
  <c r="K7450" i="25"/>
  <c r="I7450" i="25" s="1"/>
  <c r="L7449" i="25"/>
  <c r="J8181" i="25"/>
  <c r="K8134" i="25"/>
  <c r="K8363" i="25"/>
  <c r="K8365" i="25" s="1"/>
  <c r="I8365" i="25" s="1"/>
  <c r="J9286" i="25" l="1"/>
  <c r="K9285" i="25"/>
  <c r="I11323" i="25"/>
  <c r="K8369" i="25"/>
  <c r="I8369" i="25" s="1"/>
  <c r="L8365" i="25"/>
  <c r="J8182" i="25"/>
  <c r="K8181" i="25"/>
  <c r="K7451" i="25"/>
  <c r="L7451" i="25" s="1"/>
  <c r="L7450" i="25"/>
  <c r="J9290" i="25" l="1"/>
  <c r="K9286" i="25"/>
  <c r="I11334" i="25"/>
  <c r="J8195" i="25"/>
  <c r="K8182" i="25"/>
  <c r="K8371" i="25"/>
  <c r="L8371" i="25" s="1"/>
  <c r="L8369" i="25"/>
  <c r="I7451" i="25"/>
  <c r="I7452" i="25" s="1"/>
  <c r="J9292" i="25" l="1"/>
  <c r="K9290" i="25"/>
  <c r="I11436" i="25"/>
  <c r="K7452" i="25"/>
  <c r="K7453" i="25" s="1"/>
  <c r="I7453" i="25" s="1"/>
  <c r="I8371" i="25"/>
  <c r="I8373" i="25" s="1"/>
  <c r="J8212" i="25"/>
  <c r="K8195" i="25"/>
  <c r="J9321" i="25" l="1"/>
  <c r="K9292" i="25"/>
  <c r="I11452" i="25"/>
  <c r="J8213" i="25"/>
  <c r="K8212" i="25"/>
  <c r="I8379" i="25"/>
  <c r="K8373" i="25"/>
  <c r="K7454" i="25"/>
  <c r="L7453" i="25"/>
  <c r="J9322" i="25" l="1"/>
  <c r="K9321" i="25"/>
  <c r="I11476" i="25"/>
  <c r="J8214" i="25"/>
  <c r="K8213" i="25"/>
  <c r="I8393" i="25"/>
  <c r="K8379" i="25"/>
  <c r="K7455" i="25"/>
  <c r="L7454" i="25"/>
  <c r="I7454" i="25"/>
  <c r="I7455" i="25" l="1"/>
  <c r="J9324" i="25"/>
  <c r="K9322" i="25"/>
  <c r="I11477" i="25"/>
  <c r="K7457" i="25"/>
  <c r="L7455" i="25"/>
  <c r="K8393" i="25"/>
  <c r="K8422" i="25" s="1"/>
  <c r="L8422" i="25" s="1"/>
  <c r="J8215" i="25"/>
  <c r="K8214" i="25"/>
  <c r="J9325" i="25" l="1"/>
  <c r="K9324" i="25"/>
  <c r="I11488" i="25"/>
  <c r="I8422" i="25"/>
  <c r="I8425" i="25" s="1"/>
  <c r="K8425" i="25" s="1"/>
  <c r="K8427" i="25" s="1"/>
  <c r="I8427" i="25" s="1"/>
  <c r="J8216" i="25"/>
  <c r="K8215" i="25"/>
  <c r="K7458" i="25"/>
  <c r="L7457" i="25"/>
  <c r="I7457" i="25"/>
  <c r="I7458" i="25" l="1"/>
  <c r="J9327" i="25"/>
  <c r="K9325" i="25"/>
  <c r="I11491" i="25"/>
  <c r="K7459" i="25"/>
  <c r="L7458" i="25"/>
  <c r="K8432" i="25"/>
  <c r="L8432" i="25" s="1"/>
  <c r="L8427" i="25"/>
  <c r="J8217" i="25"/>
  <c r="K8216" i="25"/>
  <c r="I7459" i="25" l="1"/>
  <c r="J9329" i="25"/>
  <c r="K9327" i="25"/>
  <c r="I11497" i="25"/>
  <c r="J8218" i="25"/>
  <c r="K8217" i="25"/>
  <c r="K7463" i="25"/>
  <c r="L7459" i="25"/>
  <c r="I8432" i="25"/>
  <c r="I8433" i="25" s="1"/>
  <c r="J9358" i="25" l="1"/>
  <c r="K9329" i="25"/>
  <c r="I11498" i="25"/>
  <c r="K8433" i="25"/>
  <c r="K8442" i="25" s="1"/>
  <c r="I8442" i="25" s="1"/>
  <c r="K7464" i="25"/>
  <c r="L7463" i="25"/>
  <c r="J8219" i="25"/>
  <c r="K8218" i="25"/>
  <c r="I7463" i="25"/>
  <c r="I7464" i="25" s="1"/>
  <c r="J9359" i="25" l="1"/>
  <c r="K9358" i="25"/>
  <c r="I11522" i="25"/>
  <c r="J8220" i="25"/>
  <c r="K8219" i="25"/>
  <c r="K7465" i="25"/>
  <c r="L7464" i="25"/>
  <c r="K8450" i="25"/>
  <c r="L8442" i="25"/>
  <c r="J9360" i="25" l="1"/>
  <c r="K9359" i="25"/>
  <c r="I11526" i="25"/>
  <c r="K8462" i="25"/>
  <c r="L8462" i="25" s="1"/>
  <c r="L8450" i="25"/>
  <c r="K7466" i="25"/>
  <c r="L7465" i="25"/>
  <c r="I8450" i="25"/>
  <c r="J8221" i="25"/>
  <c r="K8220" i="25"/>
  <c r="I7465" i="25"/>
  <c r="J9361" i="25" l="1"/>
  <c r="K9360" i="25"/>
  <c r="I11535" i="25"/>
  <c r="I7466" i="25"/>
  <c r="I8462" i="25"/>
  <c r="I8467" i="25" s="1"/>
  <c r="K8467" i="25" s="1"/>
  <c r="K8475" i="25" s="1"/>
  <c r="L8475" i="25" s="1"/>
  <c r="J8222" i="25"/>
  <c r="K8221" i="25"/>
  <c r="K7467" i="25"/>
  <c r="L7466" i="25"/>
  <c r="J9362" i="25" l="1"/>
  <c r="K9361" i="25"/>
  <c r="I11536" i="25"/>
  <c r="I7467" i="25"/>
  <c r="K7468" i="25"/>
  <c r="L7467" i="25"/>
  <c r="I8475" i="25"/>
  <c r="I8478" i="25" s="1"/>
  <c r="J8223" i="25"/>
  <c r="K8222" i="25"/>
  <c r="I7468" i="25" l="1"/>
  <c r="J9363" i="25"/>
  <c r="K9362" i="25"/>
  <c r="I11537" i="25"/>
  <c r="J8224" i="25"/>
  <c r="K8223" i="25"/>
  <c r="I8479" i="25"/>
  <c r="K8478" i="25"/>
  <c r="K7469" i="25"/>
  <c r="I7469" i="25" s="1"/>
  <c r="L7468" i="25"/>
  <c r="J9369" i="25" l="1"/>
  <c r="K9363" i="25"/>
  <c r="I11538" i="25"/>
  <c r="K7470" i="25"/>
  <c r="I7470" i="25" s="1"/>
  <c r="L7469" i="25"/>
  <c r="I8486" i="25"/>
  <c r="K8479" i="25"/>
  <c r="J8225" i="25"/>
  <c r="K8224" i="25"/>
  <c r="J9371" i="25" l="1"/>
  <c r="K9369" i="25"/>
  <c r="I11559" i="25"/>
  <c r="J8226" i="25"/>
  <c r="K8225" i="25"/>
  <c r="K8486" i="25"/>
  <c r="K8493" i="25" s="1"/>
  <c r="L8493" i="25" s="1"/>
  <c r="K7471" i="25"/>
  <c r="L7470" i="25"/>
  <c r="J9405" i="25" l="1"/>
  <c r="K9371" i="25"/>
  <c r="I11560" i="25"/>
  <c r="K7472" i="25"/>
  <c r="L7471" i="25"/>
  <c r="I8493" i="25"/>
  <c r="I8498" i="25" s="1"/>
  <c r="J8229" i="25"/>
  <c r="K8226" i="25"/>
  <c r="I7471" i="25"/>
  <c r="I7472" i="25" l="1"/>
  <c r="J9408" i="25"/>
  <c r="K9405" i="25"/>
  <c r="I11609" i="25"/>
  <c r="J8230" i="25"/>
  <c r="K8229" i="25"/>
  <c r="I8499" i="25"/>
  <c r="K8498" i="25"/>
  <c r="K7473" i="25"/>
  <c r="L7472" i="25"/>
  <c r="J9409" i="25" l="1"/>
  <c r="K9408" i="25"/>
  <c r="I11622" i="25"/>
  <c r="K7474" i="25"/>
  <c r="L7473" i="25"/>
  <c r="K8499" i="25"/>
  <c r="K8527" i="25" s="1"/>
  <c r="I8527" i="25" s="1"/>
  <c r="J8239" i="25"/>
  <c r="K8230" i="25"/>
  <c r="I7473" i="25"/>
  <c r="I7474" i="25" l="1"/>
  <c r="J9410" i="25"/>
  <c r="K9409" i="25"/>
  <c r="I11624" i="25"/>
  <c r="J8266" i="25"/>
  <c r="K8239" i="25"/>
  <c r="K8533" i="25"/>
  <c r="L8527" i="25"/>
  <c r="K7475" i="25"/>
  <c r="L7474" i="25"/>
  <c r="J9415" i="25" l="1"/>
  <c r="K9410" i="25"/>
  <c r="I11625" i="25"/>
  <c r="K7476" i="25"/>
  <c r="L7475" i="25"/>
  <c r="I7475" i="25"/>
  <c r="K8537" i="25"/>
  <c r="L8533" i="25"/>
  <c r="J8273" i="25"/>
  <c r="K8266" i="25"/>
  <c r="I8533" i="25"/>
  <c r="I8537" i="25" l="1"/>
  <c r="J9433" i="25"/>
  <c r="K9415" i="25"/>
  <c r="I11626" i="25"/>
  <c r="I7476" i="25"/>
  <c r="J8277" i="25"/>
  <c r="K8273" i="25"/>
  <c r="K8548" i="25"/>
  <c r="I8548" i="25" s="1"/>
  <c r="L8537" i="25"/>
  <c r="K7478" i="25"/>
  <c r="L7476" i="25"/>
  <c r="I7478" i="25" l="1"/>
  <c r="J9444" i="25"/>
  <c r="K9433" i="25"/>
  <c r="I11662" i="25"/>
  <c r="K8566" i="25"/>
  <c r="I8566" i="25" s="1"/>
  <c r="L8548" i="25"/>
  <c r="K7479" i="25"/>
  <c r="L7478" i="25"/>
  <c r="J8307" i="25"/>
  <c r="K8277" i="25"/>
  <c r="J9446" i="25" l="1"/>
  <c r="K9444" i="25"/>
  <c r="I11677" i="25"/>
  <c r="K8307" i="25"/>
  <c r="J8315" i="25"/>
  <c r="K7480" i="25"/>
  <c r="L7479" i="25"/>
  <c r="L8566" i="25"/>
  <c r="K8568" i="25"/>
  <c r="I8568" i="25" s="1"/>
  <c r="I7479" i="25"/>
  <c r="I7480" i="25" l="1"/>
  <c r="J9447" i="25"/>
  <c r="K9446" i="25"/>
  <c r="I11686" i="25"/>
  <c r="K8569" i="25"/>
  <c r="L8568" i="25"/>
  <c r="K7481" i="25"/>
  <c r="L7480" i="25"/>
  <c r="J8316" i="25"/>
  <c r="K8315" i="25"/>
  <c r="I7481" i="25" l="1"/>
  <c r="J9460" i="25"/>
  <c r="K9447" i="25"/>
  <c r="I11687" i="25"/>
  <c r="J8317" i="25"/>
  <c r="K8316" i="25"/>
  <c r="K7482" i="25"/>
  <c r="L7481" i="25"/>
  <c r="K8571" i="25"/>
  <c r="L8571" i="25" s="1"/>
  <c r="L8569" i="25"/>
  <c r="I8569" i="25"/>
  <c r="I8571" i="25" l="1"/>
  <c r="I8576" i="25" s="1"/>
  <c r="I8577" i="25" s="1"/>
  <c r="J9462" i="25"/>
  <c r="K9460" i="25"/>
  <c r="K7483" i="25"/>
  <c r="L7482" i="25"/>
  <c r="J8318" i="25"/>
  <c r="K8317" i="25"/>
  <c r="I7482" i="25"/>
  <c r="K8576" i="25" l="1"/>
  <c r="I7483" i="25"/>
  <c r="J9467" i="25"/>
  <c r="K9462" i="25"/>
  <c r="J8319" i="25"/>
  <c r="K8318" i="25"/>
  <c r="K7484" i="25"/>
  <c r="L7483" i="25"/>
  <c r="K8577" i="25"/>
  <c r="K8583" i="25" s="1"/>
  <c r="I8583" i="25" s="1"/>
  <c r="J9468" i="25" l="1"/>
  <c r="K9467" i="25"/>
  <c r="K8584" i="25"/>
  <c r="L8583" i="25"/>
  <c r="K7485" i="25"/>
  <c r="L7484" i="25"/>
  <c r="J8344" i="25"/>
  <c r="K8319" i="25"/>
  <c r="I7484" i="25"/>
  <c r="I7485" i="25" l="1"/>
  <c r="J9469" i="25"/>
  <c r="K9468" i="25"/>
  <c r="J8354" i="25"/>
  <c r="K8344" i="25"/>
  <c r="K7486" i="25"/>
  <c r="L7485" i="25"/>
  <c r="K8589" i="25"/>
  <c r="L8589" i="25" s="1"/>
  <c r="L8584" i="25"/>
  <c r="I8584" i="25"/>
  <c r="I7486" i="25" l="1"/>
  <c r="J9471" i="25"/>
  <c r="K9469" i="25"/>
  <c r="I8589" i="25"/>
  <c r="I8591" i="25" s="1"/>
  <c r="K8591" i="25" s="1"/>
  <c r="K8597" i="25" s="1"/>
  <c r="I8597" i="25" s="1"/>
  <c r="K7487" i="25"/>
  <c r="L7486" i="25"/>
  <c r="J8372" i="25"/>
  <c r="K8354" i="25"/>
  <c r="I7487" i="25" l="1"/>
  <c r="J9478" i="25"/>
  <c r="K9471" i="25"/>
  <c r="J8376" i="25"/>
  <c r="K8372" i="25"/>
  <c r="K7488" i="25"/>
  <c r="L7487" i="25"/>
  <c r="K8601" i="25"/>
  <c r="L8601" i="25" s="1"/>
  <c r="L8597" i="25"/>
  <c r="I7488" i="25" l="1"/>
  <c r="J9483" i="25"/>
  <c r="K9478" i="25"/>
  <c r="I8601" i="25"/>
  <c r="I8634" i="25" s="1"/>
  <c r="K7489" i="25"/>
  <c r="I7489" i="25" s="1"/>
  <c r="L7488" i="25"/>
  <c r="K8376" i="25"/>
  <c r="J8377" i="25"/>
  <c r="J9503" i="25" l="1"/>
  <c r="K9483" i="25"/>
  <c r="K8377" i="25"/>
  <c r="J8388" i="25"/>
  <c r="K7490" i="25"/>
  <c r="L7489" i="25"/>
  <c r="K8634" i="25"/>
  <c r="K8640" i="25" s="1"/>
  <c r="L8640" i="25" s="1"/>
  <c r="J9504" i="25" l="1"/>
  <c r="K9503" i="25"/>
  <c r="I8640" i="25"/>
  <c r="I8661" i="25" s="1"/>
  <c r="K8661" i="25" s="1"/>
  <c r="K7492" i="25"/>
  <c r="L7490" i="25"/>
  <c r="J8398" i="25"/>
  <c r="K8388" i="25"/>
  <c r="I7490" i="25"/>
  <c r="I8662" i="25" l="1"/>
  <c r="K8662" i="25" s="1"/>
  <c r="I7492" i="25"/>
  <c r="J9505" i="25"/>
  <c r="K9504" i="25"/>
  <c r="K8398" i="25"/>
  <c r="J8404" i="25"/>
  <c r="K7493" i="25"/>
  <c r="L7492" i="25"/>
  <c r="I8663" i="25" l="1"/>
  <c r="K8663" i="25" s="1"/>
  <c r="J9506" i="25"/>
  <c r="K9505" i="25"/>
  <c r="K7494" i="25"/>
  <c r="L7493" i="25"/>
  <c r="J8406" i="25"/>
  <c r="K8404" i="25"/>
  <c r="I7493" i="25"/>
  <c r="I8664" i="25" l="1"/>
  <c r="K8664" i="25" s="1"/>
  <c r="I7494" i="25"/>
  <c r="J9544" i="25"/>
  <c r="K9506" i="25"/>
  <c r="K8406" i="25"/>
  <c r="J8413" i="25"/>
  <c r="K7496" i="25"/>
  <c r="L7494" i="25"/>
  <c r="I8665" i="25" l="1"/>
  <c r="K8665" i="25" s="1"/>
  <c r="J9550" i="25"/>
  <c r="K9544" i="25"/>
  <c r="K7498" i="25"/>
  <c r="L7496" i="25"/>
  <c r="J8415" i="25"/>
  <c r="K8413" i="25"/>
  <c r="I7496" i="25"/>
  <c r="I8666" i="25" l="1"/>
  <c r="K8666" i="25" s="1"/>
  <c r="K8670" i="25" s="1"/>
  <c r="I8670" i="25" s="1"/>
  <c r="I7498" i="25"/>
  <c r="J9555" i="25"/>
  <c r="K9550" i="25"/>
  <c r="J8455" i="25"/>
  <c r="K8415" i="25"/>
  <c r="K7503" i="25"/>
  <c r="L7498" i="25"/>
  <c r="J9580" i="25" l="1"/>
  <c r="K9555" i="25"/>
  <c r="K8671" i="25"/>
  <c r="L8671" i="25" s="1"/>
  <c r="L8670" i="25"/>
  <c r="K7504" i="25"/>
  <c r="L7503" i="25"/>
  <c r="J8456" i="25"/>
  <c r="K8455" i="25"/>
  <c r="I7503" i="25"/>
  <c r="I7504" i="25" l="1"/>
  <c r="J9589" i="25"/>
  <c r="K9580" i="25"/>
  <c r="J8457" i="25"/>
  <c r="K8456" i="25"/>
  <c r="K7505" i="25"/>
  <c r="L7504" i="25"/>
  <c r="I8671" i="25"/>
  <c r="I8673" i="25" s="1"/>
  <c r="I7505" i="25" l="1"/>
  <c r="J9601" i="25"/>
  <c r="K9589" i="25"/>
  <c r="K8673" i="25"/>
  <c r="K8678" i="25" s="1"/>
  <c r="I8678" i="25" s="1"/>
  <c r="K7506" i="25"/>
  <c r="L7505" i="25"/>
  <c r="J8458" i="25"/>
  <c r="K8457" i="25"/>
  <c r="I7506" i="25" l="1"/>
  <c r="J9602" i="25"/>
  <c r="K9601" i="25"/>
  <c r="J8489" i="25"/>
  <c r="K8458" i="25"/>
  <c r="K7507" i="25"/>
  <c r="L7506" i="25"/>
  <c r="K8708" i="25"/>
  <c r="L8678" i="25"/>
  <c r="I7507" i="25" l="1"/>
  <c r="J9604" i="25"/>
  <c r="K9602" i="25"/>
  <c r="L8708" i="25"/>
  <c r="K8715" i="25"/>
  <c r="K7508" i="25"/>
  <c r="L7507" i="25"/>
  <c r="J8523" i="25"/>
  <c r="K8489" i="25"/>
  <c r="I8708" i="25"/>
  <c r="I8715" i="25" l="1"/>
  <c r="J9619" i="25"/>
  <c r="K9604" i="25"/>
  <c r="J8524" i="25"/>
  <c r="K8523" i="25"/>
  <c r="K8724" i="25"/>
  <c r="L8724" i="25" s="1"/>
  <c r="L8715" i="25"/>
  <c r="K7509" i="25"/>
  <c r="L7508" i="25"/>
  <c r="I7508" i="25"/>
  <c r="I7509" i="25" l="1"/>
  <c r="J9621" i="25"/>
  <c r="K9619" i="25"/>
  <c r="K7510" i="25"/>
  <c r="L7509" i="25"/>
  <c r="I8724" i="25"/>
  <c r="I8748" i="25" s="1"/>
  <c r="K8524" i="25"/>
  <c r="J8525" i="25"/>
  <c r="I7510" i="25" l="1"/>
  <c r="J9627" i="25"/>
  <c r="K9621" i="25"/>
  <c r="K8525" i="25"/>
  <c r="J8526" i="25"/>
  <c r="K8748" i="25"/>
  <c r="K8751" i="25" s="1"/>
  <c r="L8751" i="25" s="1"/>
  <c r="K7511" i="25"/>
  <c r="L7510" i="25"/>
  <c r="J9638" i="25" l="1"/>
  <c r="K9627" i="25"/>
  <c r="I8751" i="25"/>
  <c r="I8757" i="25" s="1"/>
  <c r="I8793" i="25" s="1"/>
  <c r="K7512" i="25"/>
  <c r="L7511" i="25"/>
  <c r="I7511" i="25"/>
  <c r="J8540" i="25"/>
  <c r="K8526" i="25"/>
  <c r="I7512" i="25" l="1"/>
  <c r="J9696" i="25"/>
  <c r="K9638" i="25"/>
  <c r="K8757" i="25"/>
  <c r="J8546" i="25"/>
  <c r="K8540" i="25"/>
  <c r="K8793" i="25"/>
  <c r="I8797" i="25"/>
  <c r="K7513" i="25"/>
  <c r="L7512" i="25"/>
  <c r="J9707" i="25" l="1"/>
  <c r="J9751" i="25" s="1"/>
  <c r="K9751" i="25" s="1"/>
  <c r="K9696" i="25"/>
  <c r="K7515" i="25"/>
  <c r="L7513" i="25"/>
  <c r="I7513" i="25"/>
  <c r="K8797" i="25"/>
  <c r="K8807" i="25" s="1"/>
  <c r="L8807" i="25" s="1"/>
  <c r="K8546" i="25"/>
  <c r="J8551" i="25"/>
  <c r="I7515" i="25" l="1"/>
  <c r="J9752" i="25"/>
  <c r="K9707" i="25"/>
  <c r="J8552" i="25"/>
  <c r="K8551" i="25"/>
  <c r="I8807" i="25"/>
  <c r="I8808" i="25" s="1"/>
  <c r="K7516" i="25"/>
  <c r="L7515" i="25"/>
  <c r="J9753" i="25" l="1"/>
  <c r="K9752" i="25"/>
  <c r="K7517" i="25"/>
  <c r="L7516" i="25"/>
  <c r="I7516" i="25"/>
  <c r="K8808" i="25"/>
  <c r="I8822" i="25"/>
  <c r="J8554" i="25"/>
  <c r="K8552" i="25"/>
  <c r="I7517" i="25" l="1"/>
  <c r="J9754" i="25"/>
  <c r="K9753" i="25"/>
  <c r="I8827" i="25"/>
  <c r="K8822" i="25"/>
  <c r="J8562" i="25"/>
  <c r="K8554" i="25"/>
  <c r="K7518" i="25"/>
  <c r="L7517" i="25"/>
  <c r="J9755" i="25" l="1"/>
  <c r="K9754" i="25"/>
  <c r="K7521" i="25"/>
  <c r="L7518" i="25"/>
  <c r="J8563" i="25"/>
  <c r="K8562" i="25"/>
  <c r="I7518" i="25"/>
  <c r="I8837" i="25"/>
  <c r="K8827" i="25"/>
  <c r="I7521" i="25" l="1"/>
  <c r="J9756" i="25"/>
  <c r="K9755" i="25"/>
  <c r="I8846" i="25"/>
  <c r="K8837" i="25"/>
  <c r="J8592" i="25"/>
  <c r="K8563" i="25"/>
  <c r="K7522" i="25"/>
  <c r="L7521" i="25"/>
  <c r="J9757" i="25" l="1"/>
  <c r="K9756" i="25"/>
  <c r="K7523" i="25"/>
  <c r="L7522" i="25"/>
  <c r="K8592" i="25"/>
  <c r="J8594" i="25"/>
  <c r="I7522" i="25"/>
  <c r="I8847" i="25"/>
  <c r="K8846" i="25"/>
  <c r="I7523" i="25" l="1"/>
  <c r="J9758" i="25"/>
  <c r="K9757" i="25"/>
  <c r="K8847" i="25"/>
  <c r="K8852" i="25" s="1"/>
  <c r="L8852" i="25" s="1"/>
  <c r="K8594" i="25"/>
  <c r="J8602" i="25"/>
  <c r="K7524" i="25"/>
  <c r="L7523" i="25"/>
  <c r="J9759" i="25" l="1"/>
  <c r="K9758" i="25"/>
  <c r="I8852" i="25"/>
  <c r="I8860" i="25" s="1"/>
  <c r="K8860" i="25" s="1"/>
  <c r="K8869" i="25" s="1"/>
  <c r="L8869" i="25" s="1"/>
  <c r="K7526" i="25"/>
  <c r="L7524" i="25"/>
  <c r="K8602" i="25"/>
  <c r="J8603" i="25"/>
  <c r="I7524" i="25"/>
  <c r="I7526" i="25" l="1"/>
  <c r="J9760" i="25"/>
  <c r="K9759" i="25"/>
  <c r="I8869" i="25"/>
  <c r="I8874" i="25" s="1"/>
  <c r="K8874" i="25" s="1"/>
  <c r="K8888" i="25" s="1"/>
  <c r="J8652" i="25"/>
  <c r="K8603" i="25"/>
  <c r="K7527" i="25"/>
  <c r="L7526" i="25"/>
  <c r="I7527" i="25" l="1"/>
  <c r="J9761" i="25"/>
  <c r="K9760" i="25"/>
  <c r="I8888" i="25"/>
  <c r="K7528" i="25"/>
  <c r="L7527" i="25"/>
  <c r="J8653" i="25"/>
  <c r="K8652" i="25"/>
  <c r="K8893" i="25"/>
  <c r="L8888" i="25"/>
  <c r="I7528" i="25" l="1"/>
  <c r="I8893" i="25"/>
  <c r="J9763" i="25"/>
  <c r="K9761" i="25"/>
  <c r="J8654" i="25"/>
  <c r="K8653" i="25"/>
  <c r="K8901" i="25"/>
  <c r="L8893" i="25"/>
  <c r="K7529" i="25"/>
  <c r="L7529" i="25" s="1"/>
  <c r="L7528" i="25"/>
  <c r="J9805" i="25" l="1"/>
  <c r="K9763" i="25"/>
  <c r="I7529" i="25"/>
  <c r="I7530" i="25" s="1"/>
  <c r="K7530" i="25" s="1"/>
  <c r="K7532" i="25" s="1"/>
  <c r="I7532" i="25" s="1"/>
  <c r="K8904" i="25"/>
  <c r="L8901" i="25"/>
  <c r="J8655" i="25"/>
  <c r="K8654" i="25"/>
  <c r="I8901" i="25"/>
  <c r="I8904" i="25" l="1"/>
  <c r="J9812" i="25"/>
  <c r="K9805" i="25"/>
  <c r="K7533" i="25"/>
  <c r="L7532" i="25"/>
  <c r="J8656" i="25"/>
  <c r="K8655" i="25"/>
  <c r="K8909" i="25"/>
  <c r="L8909" i="25" s="1"/>
  <c r="L8904" i="25"/>
  <c r="J9813" i="25" l="1"/>
  <c r="K9812" i="25"/>
  <c r="J8657" i="25"/>
  <c r="K8656" i="25"/>
  <c r="K7534" i="25"/>
  <c r="L7533" i="25"/>
  <c r="I8909" i="25"/>
  <c r="I8917" i="25" s="1"/>
  <c r="I7533" i="25"/>
  <c r="I7534" i="25" l="1"/>
  <c r="J9849" i="25"/>
  <c r="K9813" i="25"/>
  <c r="K8917" i="25"/>
  <c r="K8918" i="25" s="1"/>
  <c r="I8918" i="25" s="1"/>
  <c r="K7535" i="25"/>
  <c r="I7535" i="25" s="1"/>
  <c r="L7534" i="25"/>
  <c r="J8658" i="25"/>
  <c r="K8657" i="25"/>
  <c r="J9850" i="25" l="1"/>
  <c r="K9849" i="25"/>
  <c r="J8659" i="25"/>
  <c r="K8658" i="25"/>
  <c r="K7536" i="25"/>
  <c r="I7536" i="25" s="1"/>
  <c r="L7535" i="25"/>
  <c r="K8922" i="25"/>
  <c r="L8922" i="25" s="1"/>
  <c r="L8918" i="25"/>
  <c r="J9851" i="25" l="1"/>
  <c r="K9850" i="25"/>
  <c r="I8922" i="25"/>
  <c r="I8936" i="25" s="1"/>
  <c r="I8944" i="25" s="1"/>
  <c r="K7537" i="25"/>
  <c r="I7537" i="25" s="1"/>
  <c r="L7536" i="25"/>
  <c r="J8660" i="25"/>
  <c r="K8659" i="25"/>
  <c r="J9852" i="25" l="1"/>
  <c r="K9851" i="25"/>
  <c r="K8936" i="25"/>
  <c r="J8683" i="25"/>
  <c r="K8660" i="25"/>
  <c r="K7539" i="25"/>
  <c r="I7539" i="25" s="1"/>
  <c r="L7537" i="25"/>
  <c r="K8944" i="25"/>
  <c r="K8948" i="25" s="1"/>
  <c r="L8948" i="25" s="1"/>
  <c r="J9853" i="25" l="1"/>
  <c r="K9852" i="25"/>
  <c r="I8948" i="25"/>
  <c r="I8952" i="25" s="1"/>
  <c r="K8952" i="25" s="1"/>
  <c r="K7540" i="25"/>
  <c r="I7540" i="25" s="1"/>
  <c r="L7539" i="25"/>
  <c r="J8684" i="25"/>
  <c r="K8683" i="25"/>
  <c r="J9854" i="25" l="1"/>
  <c r="K9853" i="25"/>
  <c r="I8958" i="25"/>
  <c r="K8958" i="25" s="1"/>
  <c r="K8684" i="25"/>
  <c r="J8685" i="25"/>
  <c r="K7541" i="25"/>
  <c r="I7541" i="25" s="1"/>
  <c r="L7540" i="25"/>
  <c r="J9855" i="25" l="1"/>
  <c r="K9854" i="25"/>
  <c r="I8967" i="25"/>
  <c r="K8967" i="25" s="1"/>
  <c r="K8979" i="25" s="1"/>
  <c r="L8979" i="25" s="1"/>
  <c r="K7542" i="25"/>
  <c r="L7541" i="25"/>
  <c r="K8685" i="25"/>
  <c r="J8686" i="25"/>
  <c r="J9856" i="25" l="1"/>
  <c r="K9855" i="25"/>
  <c r="I8979" i="25"/>
  <c r="I8997" i="25" s="1"/>
  <c r="K8997" i="25" s="1"/>
  <c r="K8686" i="25"/>
  <c r="J8687" i="25"/>
  <c r="K7543" i="25"/>
  <c r="L7542" i="25"/>
  <c r="I7542" i="25"/>
  <c r="I7543" i="25" l="1"/>
  <c r="J9857" i="25"/>
  <c r="K9856" i="25"/>
  <c r="I9008" i="25"/>
  <c r="K9008" i="25" s="1"/>
  <c r="K7544" i="25"/>
  <c r="L7543" i="25"/>
  <c r="J8688" i="25"/>
  <c r="K8687" i="25"/>
  <c r="J9858" i="25" l="1"/>
  <c r="K9857" i="25"/>
  <c r="I9013" i="25"/>
  <c r="K9013" i="25" s="1"/>
  <c r="K7545" i="25"/>
  <c r="L7544" i="25"/>
  <c r="K8688" i="25"/>
  <c r="J8689" i="25"/>
  <c r="I7544" i="25"/>
  <c r="I7545" i="25" l="1"/>
  <c r="J9859" i="25"/>
  <c r="K9858" i="25"/>
  <c r="I9024" i="25"/>
  <c r="K9024" i="25" s="1"/>
  <c r="J8690" i="25"/>
  <c r="K8689" i="25"/>
  <c r="K7546" i="25"/>
  <c r="L7545" i="25"/>
  <c r="I7546" i="25" l="1"/>
  <c r="J9860" i="25"/>
  <c r="K9859" i="25"/>
  <c r="I9026" i="25"/>
  <c r="K9026" i="25" s="1"/>
  <c r="K9061" i="25" s="1"/>
  <c r="I9061" i="25" s="1"/>
  <c r="J8694" i="25"/>
  <c r="K8690" i="25"/>
  <c r="K7547" i="25"/>
  <c r="I7547" i="25" s="1"/>
  <c r="L7546" i="25"/>
  <c r="J9861" i="25" l="1"/>
  <c r="K9860" i="25"/>
  <c r="L9061" i="25"/>
  <c r="K9063" i="25"/>
  <c r="L9063" i="25" s="1"/>
  <c r="K7548" i="25"/>
  <c r="L7547" i="25"/>
  <c r="J8713" i="25"/>
  <c r="K8694" i="25"/>
  <c r="J9862" i="25" l="1"/>
  <c r="K9861" i="25"/>
  <c r="I9063" i="25"/>
  <c r="I9071" i="25" s="1"/>
  <c r="K9071" i="25" s="1"/>
  <c r="K7550" i="25"/>
  <c r="L7548" i="25"/>
  <c r="K8713" i="25"/>
  <c r="J8726" i="25"/>
  <c r="I7548" i="25"/>
  <c r="I7550" i="25" l="1"/>
  <c r="I9072" i="25"/>
  <c r="K9072" i="25" s="1"/>
  <c r="J9863" i="25"/>
  <c r="K9862" i="25"/>
  <c r="J8727" i="25"/>
  <c r="K8726" i="25"/>
  <c r="K7552" i="25"/>
  <c r="I7552" i="25" s="1"/>
  <c r="L7550" i="25"/>
  <c r="I9073" i="25" l="1"/>
  <c r="K9073" i="25" s="1"/>
  <c r="J9864" i="25"/>
  <c r="K9863" i="25"/>
  <c r="K7553" i="25"/>
  <c r="I7553" i="25" s="1"/>
  <c r="L7552" i="25"/>
  <c r="J8728" i="25"/>
  <c r="K8727" i="25"/>
  <c r="I9078" i="25" l="1"/>
  <c r="K9078" i="25" s="1"/>
  <c r="J9865" i="25"/>
  <c r="K9864" i="25"/>
  <c r="J8729" i="25"/>
  <c r="K8728" i="25"/>
  <c r="K7554" i="25"/>
  <c r="I7554" i="25" s="1"/>
  <c r="L7553" i="25"/>
  <c r="I9080" i="25" l="1"/>
  <c r="K9080" i="25" s="1"/>
  <c r="J9866" i="25"/>
  <c r="K9865" i="25"/>
  <c r="K8729" i="25"/>
  <c r="J8730" i="25"/>
  <c r="K7555" i="25"/>
  <c r="I7555" i="25" s="1"/>
  <c r="L7554" i="25"/>
  <c r="I9081" i="25" l="1"/>
  <c r="K9081" i="25" s="1"/>
  <c r="K9097" i="25" s="1"/>
  <c r="I9097" i="25" s="1"/>
  <c r="J9867" i="25"/>
  <c r="K9866" i="25"/>
  <c r="K7556" i="25"/>
  <c r="L7555" i="25"/>
  <c r="K8730" i="25"/>
  <c r="J8754" i="25"/>
  <c r="K9102" i="25" l="1"/>
  <c r="I9102" i="25" s="1"/>
  <c r="L9097" i="25"/>
  <c r="J9868" i="25"/>
  <c r="K9867" i="25"/>
  <c r="K7557" i="25"/>
  <c r="L7556" i="25"/>
  <c r="K8754" i="25"/>
  <c r="J8763" i="25"/>
  <c r="I7556" i="25"/>
  <c r="K9106" i="25" l="1"/>
  <c r="L9106" i="25" s="1"/>
  <c r="L9102" i="25"/>
  <c r="J9869" i="25"/>
  <c r="K9868" i="25"/>
  <c r="I7557" i="25"/>
  <c r="J8780" i="25"/>
  <c r="K8763" i="25"/>
  <c r="K7558" i="25"/>
  <c r="L7557" i="25"/>
  <c r="I9106" i="25" l="1"/>
  <c r="I9109" i="25" s="1"/>
  <c r="K9109" i="25" s="1"/>
  <c r="J9870" i="25"/>
  <c r="K9869" i="25"/>
  <c r="K7559" i="25"/>
  <c r="L7558" i="25"/>
  <c r="K8780" i="25"/>
  <c r="J8783" i="25"/>
  <c r="I7558" i="25"/>
  <c r="I9120" i="25" l="1"/>
  <c r="K9120" i="25" s="1"/>
  <c r="K9121" i="25" s="1"/>
  <c r="L9121" i="25" s="1"/>
  <c r="J9871" i="25"/>
  <c r="K9870" i="25"/>
  <c r="I7559" i="25"/>
  <c r="K8783" i="25"/>
  <c r="J8790" i="25"/>
  <c r="K7560" i="25"/>
  <c r="L7559" i="25"/>
  <c r="I9121" i="25" l="1"/>
  <c r="I9132" i="25" s="1"/>
  <c r="K9132" i="25" s="1"/>
  <c r="J9873" i="25"/>
  <c r="K9871" i="25"/>
  <c r="K7561" i="25"/>
  <c r="L7560" i="25"/>
  <c r="K8790" i="25"/>
  <c r="J8791" i="25"/>
  <c r="I7560" i="25"/>
  <c r="I9135" i="25" l="1"/>
  <c r="K9135" i="25" s="1"/>
  <c r="K9143" i="25" s="1"/>
  <c r="I9143" i="25" s="1"/>
  <c r="I7561" i="25"/>
  <c r="J9880" i="25"/>
  <c r="K9873" i="25"/>
  <c r="J8792" i="25"/>
  <c r="K8791" i="25"/>
  <c r="K7562" i="25"/>
  <c r="L7561" i="25"/>
  <c r="J9881" i="25" l="1"/>
  <c r="K9880" i="25"/>
  <c r="L9143" i="25"/>
  <c r="K9149" i="25"/>
  <c r="L9149" i="25" s="1"/>
  <c r="K7563" i="25"/>
  <c r="L7562" i="25"/>
  <c r="K8792" i="25"/>
  <c r="J8794" i="25"/>
  <c r="I7562" i="25"/>
  <c r="I7563" i="25" l="1"/>
  <c r="J9926" i="25"/>
  <c r="K9881" i="25"/>
  <c r="I9149" i="25"/>
  <c r="I9157" i="25" s="1"/>
  <c r="J8795" i="25"/>
  <c r="K8794" i="25"/>
  <c r="K7564" i="25"/>
  <c r="L7563" i="25"/>
  <c r="K9157" i="25" l="1"/>
  <c r="K9167" i="25" s="1"/>
  <c r="I9167" i="25" s="1"/>
  <c r="J9941" i="25"/>
  <c r="K9926" i="25"/>
  <c r="K7565" i="25"/>
  <c r="L7564" i="25"/>
  <c r="J8801" i="25"/>
  <c r="K8795" i="25"/>
  <c r="I7564" i="25"/>
  <c r="I7565" i="25" l="1"/>
  <c r="J9960" i="25"/>
  <c r="K9941" i="25"/>
  <c r="L9167" i="25"/>
  <c r="K9170" i="25"/>
  <c r="L9170" i="25" s="1"/>
  <c r="J8812" i="25"/>
  <c r="K8801" i="25"/>
  <c r="K7566" i="25"/>
  <c r="L7565" i="25"/>
  <c r="I7566" i="25" l="1"/>
  <c r="I9170" i="25"/>
  <c r="I9189" i="25" s="1"/>
  <c r="J9961" i="25"/>
  <c r="K9960" i="25"/>
  <c r="K7567" i="25"/>
  <c r="L7566" i="25"/>
  <c r="K8812" i="25"/>
  <c r="J8826" i="25"/>
  <c r="J9970" i="25" l="1"/>
  <c r="K9961" i="25"/>
  <c r="I9198" i="25"/>
  <c r="K9189" i="25"/>
  <c r="K8826" i="25"/>
  <c r="J8828" i="25"/>
  <c r="K7569" i="25"/>
  <c r="L7567" i="25"/>
  <c r="I7567" i="25"/>
  <c r="I7569" i="25" l="1"/>
  <c r="K9198" i="25"/>
  <c r="K9229" i="25" s="1"/>
  <c r="L9229" i="25" s="1"/>
  <c r="J9973" i="25"/>
  <c r="K9970" i="25"/>
  <c r="K7570" i="25"/>
  <c r="L7569" i="25"/>
  <c r="K8828" i="25"/>
  <c r="J8834" i="25"/>
  <c r="I7570" i="25" l="1"/>
  <c r="J9984" i="25"/>
  <c r="K9973" i="25"/>
  <c r="I9229" i="25"/>
  <c r="I9231" i="25" s="1"/>
  <c r="J8835" i="25"/>
  <c r="K8834" i="25"/>
  <c r="K7573" i="25"/>
  <c r="L7570" i="25"/>
  <c r="I7573" i="25" l="1"/>
  <c r="K9231" i="25"/>
  <c r="I9232" i="25"/>
  <c r="J9989" i="25"/>
  <c r="K9984" i="25"/>
  <c r="K7574" i="25"/>
  <c r="I7574" i="25" s="1"/>
  <c r="L7573" i="25"/>
  <c r="K8835" i="25"/>
  <c r="J8836" i="25"/>
  <c r="J9990" i="25" l="1"/>
  <c r="K9989" i="25"/>
  <c r="K9232" i="25"/>
  <c r="I9237" i="25"/>
  <c r="K8836" i="25"/>
  <c r="J8843" i="25"/>
  <c r="K7576" i="25"/>
  <c r="L7574" i="25"/>
  <c r="K9237" i="25" l="1"/>
  <c r="K9240" i="25" s="1"/>
  <c r="I9240" i="25" s="1"/>
  <c r="J10017" i="25"/>
  <c r="K9990" i="25"/>
  <c r="K8843" i="25"/>
  <c r="J8859" i="25"/>
  <c r="K7577" i="25"/>
  <c r="L7576" i="25"/>
  <c r="I7576" i="25"/>
  <c r="I7577" i="25" l="1"/>
  <c r="J10036" i="25"/>
  <c r="K10017" i="25"/>
  <c r="K9248" i="25"/>
  <c r="L9248" i="25" s="1"/>
  <c r="L9240" i="25"/>
  <c r="K7578" i="25"/>
  <c r="L7577" i="25"/>
  <c r="J8871" i="25"/>
  <c r="K8859" i="25"/>
  <c r="I9248" i="25" l="1"/>
  <c r="I9251" i="25" s="1"/>
  <c r="K9251" i="25" s="1"/>
  <c r="J10040" i="25"/>
  <c r="K10036" i="25"/>
  <c r="K8871" i="25"/>
  <c r="J8876" i="25"/>
  <c r="K7579" i="25"/>
  <c r="L7578" i="25"/>
  <c r="I7578" i="25"/>
  <c r="I9287" i="25" l="1"/>
  <c r="K9287" i="25" s="1"/>
  <c r="K9298" i="25" s="1"/>
  <c r="L9298" i="25" s="1"/>
  <c r="I7579" i="25"/>
  <c r="J10066" i="25"/>
  <c r="K10040" i="25"/>
  <c r="K7580" i="25"/>
  <c r="L7579" i="25"/>
  <c r="J8902" i="25"/>
  <c r="K8876" i="25"/>
  <c r="I9298" i="25" l="1"/>
  <c r="I9302" i="25" s="1"/>
  <c r="J10071" i="25"/>
  <c r="K10066" i="25"/>
  <c r="J8913" i="25"/>
  <c r="K8902" i="25"/>
  <c r="K7583" i="25"/>
  <c r="L7580" i="25"/>
  <c r="I7580" i="25"/>
  <c r="I7583" i="25" l="1"/>
  <c r="J10076" i="25"/>
  <c r="K10071" i="25"/>
  <c r="K9302" i="25"/>
  <c r="K9304" i="25" s="1"/>
  <c r="I9304" i="25" s="1"/>
  <c r="K7584" i="25"/>
  <c r="L7583" i="25"/>
  <c r="J8932" i="25"/>
  <c r="K8913" i="25"/>
  <c r="I7584" i="25" l="1"/>
  <c r="L9304" i="25"/>
  <c r="K9310" i="25"/>
  <c r="I9310" i="25" s="1"/>
  <c r="J10092" i="25"/>
  <c r="K10076" i="25"/>
  <c r="K8932" i="25"/>
  <c r="J8965" i="25"/>
  <c r="K7585" i="25"/>
  <c r="I7585" i="25" s="1"/>
  <c r="L7584" i="25"/>
  <c r="J10093" i="25" l="1"/>
  <c r="K10092" i="25"/>
  <c r="L9310" i="25"/>
  <c r="K9319" i="25"/>
  <c r="L9319" i="25" s="1"/>
  <c r="J8966" i="25"/>
  <c r="K8965" i="25"/>
  <c r="K7586" i="25"/>
  <c r="I7586" i="25" s="1"/>
  <c r="L7585" i="25"/>
  <c r="I9319" i="25" l="1"/>
  <c r="I9331" i="25" s="1"/>
  <c r="J10094" i="25"/>
  <c r="K10093" i="25"/>
  <c r="J8996" i="25"/>
  <c r="K8966" i="25"/>
  <c r="K7587" i="25"/>
  <c r="L7586" i="25"/>
  <c r="J10095" i="25" l="1"/>
  <c r="K10094" i="25"/>
  <c r="K9331" i="25"/>
  <c r="K9353" i="25" s="1"/>
  <c r="I9353" i="25" s="1"/>
  <c r="J9000" i="25"/>
  <c r="K8996" i="25"/>
  <c r="K7588" i="25"/>
  <c r="L7587" i="25"/>
  <c r="I7587" i="25"/>
  <c r="I7588" i="25" l="1"/>
  <c r="L9353" i="25"/>
  <c r="K9367" i="25"/>
  <c r="J10107" i="25"/>
  <c r="K10095" i="25"/>
  <c r="J9050" i="25"/>
  <c r="K9000" i="25"/>
  <c r="K7589" i="25"/>
  <c r="L7588" i="25"/>
  <c r="J10112" i="25" l="1"/>
  <c r="K10107" i="25"/>
  <c r="L9367" i="25"/>
  <c r="K9373" i="25"/>
  <c r="L9373" i="25" s="1"/>
  <c r="I9367" i="25"/>
  <c r="J9065" i="25"/>
  <c r="K9050" i="25"/>
  <c r="K7590" i="25"/>
  <c r="L7589" i="25"/>
  <c r="I7589" i="25"/>
  <c r="I7590" i="25" l="1"/>
  <c r="I9373" i="25"/>
  <c r="I9378" i="25" s="1"/>
  <c r="K9378" i="25" s="1"/>
  <c r="K9382" i="25" s="1"/>
  <c r="I9382" i="25" s="1"/>
  <c r="J10148" i="25"/>
  <c r="K10112" i="25"/>
  <c r="J9074" i="25"/>
  <c r="K9065" i="25"/>
  <c r="K7592" i="25"/>
  <c r="I7592" i="25" s="1"/>
  <c r="L7590" i="25"/>
  <c r="J10161" i="25" l="1"/>
  <c r="K10148" i="25"/>
  <c r="L9382" i="25"/>
  <c r="K9384" i="25"/>
  <c r="I9384" i="25" s="1"/>
  <c r="J9089" i="25"/>
  <c r="K9074" i="25"/>
  <c r="K7593" i="25"/>
  <c r="L7592" i="25"/>
  <c r="L9384" i="25" l="1"/>
  <c r="K9385" i="25"/>
  <c r="I9385" i="25" s="1"/>
  <c r="J10169" i="25"/>
  <c r="K10161" i="25"/>
  <c r="J9090" i="25"/>
  <c r="K9089" i="25"/>
  <c r="K7594" i="25"/>
  <c r="L7593" i="25"/>
  <c r="I7593" i="25"/>
  <c r="I7594" i="25" l="1"/>
  <c r="J10175" i="25"/>
  <c r="K10169" i="25"/>
  <c r="K9398" i="25"/>
  <c r="L9385" i="25"/>
  <c r="K9090" i="25"/>
  <c r="J9137" i="25"/>
  <c r="K7595" i="25"/>
  <c r="L7594" i="25"/>
  <c r="J9165" i="25" l="1"/>
  <c r="K9137" i="25"/>
  <c r="L9398" i="25"/>
  <c r="K9425" i="25"/>
  <c r="I9398" i="25"/>
  <c r="J10187" i="25"/>
  <c r="K10175" i="25"/>
  <c r="K7596" i="25"/>
  <c r="L7595" i="25"/>
  <c r="I7595" i="25"/>
  <c r="I7596" i="25" l="1"/>
  <c r="I9425" i="25"/>
  <c r="J10219" i="25"/>
  <c r="K10187" i="25"/>
  <c r="L9425" i="25"/>
  <c r="K9426" i="25"/>
  <c r="L9426" i="25" s="1"/>
  <c r="J9174" i="25"/>
  <c r="K9165" i="25"/>
  <c r="K7597" i="25"/>
  <c r="L7596" i="25"/>
  <c r="I7597" i="25" l="1"/>
  <c r="I9426" i="25"/>
  <c r="I9430" i="25" s="1"/>
  <c r="K9430" i="25" s="1"/>
  <c r="K9432" i="25" s="1"/>
  <c r="J9181" i="25"/>
  <c r="K9174" i="25"/>
  <c r="J10230" i="25"/>
  <c r="K10219" i="25"/>
  <c r="K7598" i="25"/>
  <c r="I7598" i="25" s="1"/>
  <c r="L7597" i="25"/>
  <c r="I9432" i="25" l="1"/>
  <c r="J10236" i="25"/>
  <c r="K10230" i="25"/>
  <c r="L9432" i="25"/>
  <c r="K9437" i="25"/>
  <c r="J9183" i="25"/>
  <c r="K9181" i="25"/>
  <c r="K7599" i="25"/>
  <c r="L7598" i="25"/>
  <c r="I9437" i="25" l="1"/>
  <c r="J9184" i="25"/>
  <c r="K9183" i="25"/>
  <c r="L9437" i="25"/>
  <c r="K9450" i="25"/>
  <c r="J10239" i="25"/>
  <c r="K10236" i="25"/>
  <c r="K7600" i="25"/>
  <c r="L7599" i="25"/>
  <c r="I7599" i="25"/>
  <c r="I9450" i="25" l="1"/>
  <c r="I7600" i="25"/>
  <c r="J10240" i="25"/>
  <c r="K10239" i="25"/>
  <c r="K9459" i="25"/>
  <c r="L9450" i="25"/>
  <c r="J9195" i="25"/>
  <c r="K9184" i="25"/>
  <c r="K7602" i="25"/>
  <c r="L7600" i="25"/>
  <c r="K9476" i="25" l="1"/>
  <c r="L9459" i="25"/>
  <c r="J9204" i="25"/>
  <c r="K9195" i="25"/>
  <c r="J10245" i="25"/>
  <c r="K10240" i="25"/>
  <c r="I9459" i="25"/>
  <c r="K7603" i="25"/>
  <c r="L7602" i="25"/>
  <c r="I7602" i="25"/>
  <c r="I7603" i="25" l="1"/>
  <c r="I9476" i="25"/>
  <c r="J10304" i="25"/>
  <c r="K10245" i="25"/>
  <c r="J9209" i="25"/>
  <c r="K9204" i="25"/>
  <c r="L9476" i="25"/>
  <c r="K9490" i="25"/>
  <c r="K7604" i="25"/>
  <c r="L7603" i="25"/>
  <c r="I7604" i="25" l="1"/>
  <c r="J9210" i="25"/>
  <c r="K9209" i="25"/>
  <c r="L9490" i="25"/>
  <c r="K9492" i="25"/>
  <c r="L9492" i="25" s="1"/>
  <c r="J10318" i="25"/>
  <c r="K10304" i="25"/>
  <c r="I9490" i="25"/>
  <c r="K7605" i="25"/>
  <c r="L7604" i="25"/>
  <c r="I9492" i="25" l="1"/>
  <c r="I9495" i="25" s="1"/>
  <c r="K9495" i="25" s="1"/>
  <c r="J10319" i="25"/>
  <c r="K10318" i="25"/>
  <c r="J9217" i="25"/>
  <c r="K9210" i="25"/>
  <c r="K7607" i="25"/>
  <c r="L7605" i="25"/>
  <c r="I7605" i="25"/>
  <c r="I9507" i="25" l="1"/>
  <c r="K9507" i="25" s="1"/>
  <c r="K9508" i="25" s="1"/>
  <c r="L9508" i="25" s="1"/>
  <c r="I7607" i="25"/>
  <c r="J9242" i="25"/>
  <c r="K9217" i="25"/>
  <c r="J10378" i="25"/>
  <c r="K10319" i="25"/>
  <c r="K7608" i="25"/>
  <c r="L7607" i="25"/>
  <c r="I9508" i="25" l="1"/>
  <c r="I9514" i="25" s="1"/>
  <c r="K9514" i="25" s="1"/>
  <c r="J10407" i="25"/>
  <c r="K10378" i="25"/>
  <c r="J9272" i="25"/>
  <c r="K9242" i="25"/>
  <c r="K7609" i="25"/>
  <c r="L7609" i="25" s="1"/>
  <c r="L7608" i="25"/>
  <c r="I7608" i="25"/>
  <c r="I7609" i="25" l="1"/>
  <c r="I7611" i="25" s="1"/>
  <c r="K7611" i="25" s="1"/>
  <c r="K7612" i="25" s="1"/>
  <c r="I7612" i="25" s="1"/>
  <c r="I9517" i="25"/>
  <c r="K9517" i="25" s="1"/>
  <c r="K9525" i="25" s="1"/>
  <c r="I9525" i="25" s="1"/>
  <c r="J9278" i="25"/>
  <c r="K9272" i="25"/>
  <c r="J10420" i="25"/>
  <c r="K10407" i="25"/>
  <c r="L9525" i="25" l="1"/>
  <c r="K9576" i="25"/>
  <c r="L9576" i="25" s="1"/>
  <c r="J10455" i="25"/>
  <c r="K10420" i="25"/>
  <c r="J9289" i="25"/>
  <c r="K9278" i="25"/>
  <c r="K7613" i="25"/>
  <c r="L7612" i="25"/>
  <c r="J9337" i="25" l="1"/>
  <c r="K9289" i="25"/>
  <c r="J10471" i="25"/>
  <c r="K10455" i="25"/>
  <c r="I9576" i="25"/>
  <c r="I9579" i="25" s="1"/>
  <c r="K7614" i="25"/>
  <c r="L7613" i="25"/>
  <c r="I7613" i="25"/>
  <c r="I7614" i="25" l="1"/>
  <c r="J10492" i="25"/>
  <c r="K10492" i="25" s="1"/>
  <c r="J10491" i="25"/>
  <c r="K10491" i="25" s="1"/>
  <c r="K9579" i="25"/>
  <c r="I9584" i="25"/>
  <c r="K10471" i="25"/>
  <c r="J9345" i="25"/>
  <c r="K9337" i="25"/>
  <c r="K7615" i="25"/>
  <c r="L7614" i="25"/>
  <c r="J10493" i="25" l="1"/>
  <c r="J9355" i="25"/>
  <c r="K9345" i="25"/>
  <c r="K9584" i="25"/>
  <c r="K9590" i="25" s="1"/>
  <c r="I9590" i="25" s="1"/>
  <c r="K7616" i="25"/>
  <c r="L7615" i="25"/>
  <c r="I7615" i="25"/>
  <c r="L9590" i="25" l="1"/>
  <c r="K9591" i="25"/>
  <c r="J9417" i="25"/>
  <c r="K9355" i="25"/>
  <c r="I7616" i="25"/>
  <c r="J10494" i="25"/>
  <c r="K10493" i="25"/>
  <c r="K7618" i="25"/>
  <c r="L7616" i="25"/>
  <c r="J10495" i="25" l="1"/>
  <c r="K10494" i="25"/>
  <c r="J9423" i="25"/>
  <c r="K9417" i="25"/>
  <c r="L9591" i="25"/>
  <c r="K9592" i="25"/>
  <c r="I9591" i="25"/>
  <c r="K7619" i="25"/>
  <c r="L7618" i="25"/>
  <c r="I7618" i="25"/>
  <c r="I9592" i="25" l="1"/>
  <c r="L9592" i="25"/>
  <c r="K9593" i="25"/>
  <c r="J9496" i="25"/>
  <c r="K9423" i="25"/>
  <c r="I7619" i="25"/>
  <c r="J10496" i="25"/>
  <c r="K10495" i="25"/>
  <c r="K7620" i="25"/>
  <c r="L7619" i="25"/>
  <c r="I9593" i="25" l="1"/>
  <c r="J10533" i="25"/>
  <c r="K10496" i="25"/>
  <c r="J9497" i="25"/>
  <c r="K9496" i="25"/>
  <c r="L9593" i="25"/>
  <c r="K9594" i="25"/>
  <c r="L9594" i="25" s="1"/>
  <c r="K7621" i="25"/>
  <c r="L7620" i="25"/>
  <c r="I7620" i="25"/>
  <c r="I7621" i="25" l="1"/>
  <c r="I9594" i="25"/>
  <c r="I9596" i="25" s="1"/>
  <c r="J9637" i="25"/>
  <c r="K9497" i="25"/>
  <c r="J10544" i="25"/>
  <c r="K10533" i="25"/>
  <c r="K7622" i="25"/>
  <c r="L7621" i="25"/>
  <c r="J10545" i="25" l="1"/>
  <c r="K10544" i="25"/>
  <c r="J9693" i="25"/>
  <c r="K9637" i="25"/>
  <c r="I9631" i="25"/>
  <c r="K9596" i="25"/>
  <c r="K7623" i="25"/>
  <c r="L7622" i="25"/>
  <c r="I7622" i="25"/>
  <c r="I7623" i="25" l="1"/>
  <c r="K9631" i="25"/>
  <c r="K9636" i="25" s="1"/>
  <c r="L9636" i="25" s="1"/>
  <c r="J9694" i="25"/>
  <c r="K9693" i="25"/>
  <c r="J10560" i="25"/>
  <c r="K10545" i="25"/>
  <c r="K7624" i="25"/>
  <c r="L7623" i="25"/>
  <c r="I9636" i="25" l="1"/>
  <c r="I9663" i="25" s="1"/>
  <c r="I9682" i="25" s="1"/>
  <c r="J10563" i="25"/>
  <c r="K10560" i="25"/>
  <c r="J9695" i="25"/>
  <c r="K9694" i="25"/>
  <c r="K7625" i="25"/>
  <c r="L7624" i="25"/>
  <c r="I7624" i="25"/>
  <c r="I7625" i="25" l="1"/>
  <c r="K9663" i="25"/>
  <c r="K9682" i="25"/>
  <c r="I9731" i="25"/>
  <c r="J9723" i="25"/>
  <c r="K9695" i="25"/>
  <c r="J10597" i="25"/>
  <c r="K10563" i="25"/>
  <c r="K7626" i="25"/>
  <c r="L7625" i="25"/>
  <c r="J10640" i="25" l="1"/>
  <c r="K10597" i="25"/>
  <c r="J9724" i="25"/>
  <c r="K9723" i="25"/>
  <c r="K9731" i="25"/>
  <c r="K9735" i="25" s="1"/>
  <c r="I9735" i="25" s="1"/>
  <c r="K7627" i="25"/>
  <c r="L7626" i="25"/>
  <c r="I7626" i="25"/>
  <c r="L9735" i="25" l="1"/>
  <c r="K9736" i="25"/>
  <c r="J9725" i="25"/>
  <c r="K9724" i="25"/>
  <c r="I7627" i="25"/>
  <c r="J10641" i="25"/>
  <c r="K10640" i="25"/>
  <c r="K7629" i="25"/>
  <c r="L7627" i="25"/>
  <c r="J10642" i="25" l="1"/>
  <c r="K10641" i="25"/>
  <c r="J9728" i="25"/>
  <c r="K9725" i="25"/>
  <c r="K9739" i="25"/>
  <c r="L9736" i="25"/>
  <c r="I9736" i="25"/>
  <c r="K7630" i="25"/>
  <c r="L7629" i="25"/>
  <c r="I7629" i="25"/>
  <c r="I9739" i="25" l="1"/>
  <c r="I7630" i="25"/>
  <c r="K9747" i="25"/>
  <c r="L9739" i="25"/>
  <c r="J9729" i="25"/>
  <c r="K9728" i="25"/>
  <c r="J10643" i="25"/>
  <c r="K10642" i="25"/>
  <c r="K7631" i="25"/>
  <c r="L7630" i="25"/>
  <c r="I9747" i="25" l="1"/>
  <c r="J10644" i="25"/>
  <c r="K10643" i="25"/>
  <c r="J9770" i="25"/>
  <c r="K9729" i="25"/>
  <c r="K9750" i="25"/>
  <c r="L9750" i="25" s="1"/>
  <c r="L9747" i="25"/>
  <c r="K7632" i="25"/>
  <c r="L7631" i="25"/>
  <c r="I7631" i="25"/>
  <c r="I9750" i="25" l="1"/>
  <c r="I9762" i="25" s="1"/>
  <c r="J9801" i="25"/>
  <c r="K9770" i="25"/>
  <c r="I7632" i="25"/>
  <c r="J10646" i="25"/>
  <c r="K10644" i="25"/>
  <c r="K7633" i="25"/>
  <c r="L7632" i="25"/>
  <c r="J10648" i="25" l="1"/>
  <c r="K10646" i="25"/>
  <c r="J10057" i="25"/>
  <c r="K9801" i="25"/>
  <c r="K9762" i="25"/>
  <c r="I9769" i="25"/>
  <c r="K7634" i="25"/>
  <c r="L7633" i="25"/>
  <c r="I7633" i="25"/>
  <c r="K9769" i="25" l="1"/>
  <c r="K9788" i="25" s="1"/>
  <c r="I9788" i="25" s="1"/>
  <c r="J10077" i="25"/>
  <c r="J10078" i="25" s="1"/>
  <c r="J10079" i="25" s="1"/>
  <c r="J10081" i="25" s="1"/>
  <c r="J10083" i="25" s="1"/>
  <c r="J10085" i="25" s="1"/>
  <c r="J10087" i="25" s="1"/>
  <c r="J10088" i="25" s="1"/>
  <c r="J10098" i="25" s="1"/>
  <c r="J10100" i="25" s="1"/>
  <c r="J10102" i="25" s="1"/>
  <c r="J10104" i="25" s="1"/>
  <c r="J10105" i="25" s="1"/>
  <c r="J10109" i="25" s="1"/>
  <c r="J10114" i="25" s="1"/>
  <c r="J10115" i="25" s="1"/>
  <c r="J10123" i="25" s="1"/>
  <c r="J10125" i="25" s="1"/>
  <c r="J10126" i="25" s="1"/>
  <c r="J10127" i="25" s="1"/>
  <c r="J10129" i="25" s="1"/>
  <c r="J10130" i="25" s="1"/>
  <c r="J10139" i="25" s="1"/>
  <c r="J10140" i="25" s="1"/>
  <c r="J10142" i="25" s="1"/>
  <c r="J10144" i="25" s="1"/>
  <c r="J10147" i="25" s="1"/>
  <c r="J10149" i="25" s="1"/>
  <c r="J10154" i="25" s="1"/>
  <c r="J10155" i="25" s="1"/>
  <c r="J10156" i="25" s="1"/>
  <c r="J10158" i="25" s="1"/>
  <c r="J10159" i="25" s="1"/>
  <c r="J10160" i="25" s="1"/>
  <c r="J10165" i="25" s="1"/>
  <c r="J10168" i="25" s="1"/>
  <c r="J10171" i="25" s="1"/>
  <c r="J10176" i="25" s="1"/>
  <c r="J10177" i="25" s="1"/>
  <c r="J10178" i="25" s="1"/>
  <c r="J10179" i="25" s="1"/>
  <c r="J10180" i="25" s="1"/>
  <c r="J10183" i="25" s="1"/>
  <c r="J10184" i="25" s="1"/>
  <c r="J10186" i="25" s="1"/>
  <c r="J10189" i="25" s="1"/>
  <c r="J10202" i="25" s="1"/>
  <c r="J10208" i="25" s="1"/>
  <c r="J10209" i="25" s="1"/>
  <c r="J10211" i="25" s="1"/>
  <c r="J10214" i="25" s="1"/>
  <c r="J10215" i="25" s="1"/>
  <c r="J10216" i="25" s="1"/>
  <c r="J10218" i="25" s="1"/>
  <c r="J10231" i="25" s="1"/>
  <c r="J10232" i="25" s="1"/>
  <c r="J10237" i="25" s="1"/>
  <c r="J10238" i="25" s="1"/>
  <c r="J10246" i="25" s="1"/>
  <c r="J10252" i="25" s="1"/>
  <c r="J10255" i="25" s="1"/>
  <c r="J10258" i="25" s="1"/>
  <c r="J10264" i="25" s="1"/>
  <c r="J10265" i="25" s="1"/>
  <c r="J10266" i="25" s="1"/>
  <c r="J10269" i="25" s="1"/>
  <c r="J10271" i="25" s="1"/>
  <c r="J10275" i="25" s="1"/>
  <c r="J10276" i="25" s="1"/>
  <c r="J10277" i="25" s="1"/>
  <c r="J10279" i="25" s="1"/>
  <c r="J10281" i="25" s="1"/>
  <c r="J10282" i="25" s="1"/>
  <c r="J10283" i="25" s="1"/>
  <c r="J10285" i="25" s="1"/>
  <c r="J10286" i="25" s="1"/>
  <c r="J10287" i="25" s="1"/>
  <c r="J10289" i="25" s="1"/>
  <c r="J10290" i="25" s="1"/>
  <c r="J10293" i="25" s="1"/>
  <c r="J10297" i="25" s="1"/>
  <c r="J10303" i="25" s="1"/>
  <c r="J10307" i="25" s="1"/>
  <c r="J10309" i="25" s="1"/>
  <c r="J10311" i="25" s="1"/>
  <c r="J10313" i="25" s="1"/>
  <c r="J10315" i="25" s="1"/>
  <c r="J10324" i="25" s="1"/>
  <c r="J10326" i="25" s="1"/>
  <c r="J10327" i="25" s="1"/>
  <c r="J10328" i="25" s="1"/>
  <c r="J10331" i="25" s="1"/>
  <c r="J10336" i="25" s="1"/>
  <c r="J10340" i="25" s="1"/>
  <c r="J10342" i="25" s="1"/>
  <c r="J10346" i="25" s="1"/>
  <c r="J10347" i="25" s="1"/>
  <c r="J10348" i="25" s="1"/>
  <c r="J10352" i="25" s="1"/>
  <c r="J10353" i="25" s="1"/>
  <c r="J10359" i="25" s="1"/>
  <c r="J10362" i="25" s="1"/>
  <c r="J10363" i="25" s="1"/>
  <c r="J10365" i="25" s="1"/>
  <c r="J10368" i="25" s="1"/>
  <c r="J10370" i="25" s="1"/>
  <c r="J10371" i="25" s="1"/>
  <c r="J10376" i="25" s="1"/>
  <c r="J10377" i="25" s="1"/>
  <c r="J10384" i="25" s="1"/>
  <c r="J10387" i="25" s="1"/>
  <c r="J10389" i="25" s="1"/>
  <c r="J10392" i="25" s="1"/>
  <c r="J10394" i="25" s="1"/>
  <c r="J10395" i="25" s="1"/>
  <c r="J10397" i="25" s="1"/>
  <c r="J10399" i="25" s="1"/>
  <c r="J10401" i="25" s="1"/>
  <c r="J10404" i="25" s="1"/>
  <c r="J10413" i="25" s="1"/>
  <c r="J10415" i="25" s="1"/>
  <c r="J10418" i="25" s="1"/>
  <c r="J10423" i="25" s="1"/>
  <c r="J10424" i="25" s="1"/>
  <c r="J10430" i="25" s="1"/>
  <c r="J10434" i="25" s="1"/>
  <c r="J10437" i="25" s="1"/>
  <c r="J10444" i="25" s="1"/>
  <c r="J10456" i="25" s="1"/>
  <c r="J10460" i="25" s="1"/>
  <c r="J10464" i="25" s="1"/>
  <c r="J10465" i="25" s="1"/>
  <c r="J10481" i="25" s="1"/>
  <c r="J10483" i="25" s="1"/>
  <c r="J10487" i="25" s="1"/>
  <c r="J10490" i="25" s="1"/>
  <c r="J10500" i="25" s="1"/>
  <c r="J10501" i="25" s="1"/>
  <c r="J10503" i="25" s="1"/>
  <c r="J10505" i="25" s="1"/>
  <c r="J10510" i="25" s="1"/>
  <c r="J10515" i="25" s="1"/>
  <c r="J10516" i="25" s="1"/>
  <c r="J10518" i="25" s="1"/>
  <c r="J10529" i="25" s="1"/>
  <c r="J10531" i="25" s="1"/>
  <c r="J10532" i="25" s="1"/>
  <c r="J10534" i="25" s="1"/>
  <c r="J10535" i="25" s="1"/>
  <c r="J10537" i="25" s="1"/>
  <c r="J10538" i="25" s="1"/>
  <c r="J10547" i="25" s="1"/>
  <c r="J10548" i="25" s="1"/>
  <c r="J10549" i="25" s="1"/>
  <c r="J10551" i="25" s="1"/>
  <c r="J10552" i="25" s="1"/>
  <c r="J10553" i="25" s="1"/>
  <c r="J10558" i="25" s="1"/>
  <c r="J10559" i="25" s="1"/>
  <c r="J10561" i="25" s="1"/>
  <c r="J10565" i="25" s="1"/>
  <c r="J10566" i="25" s="1"/>
  <c r="J10568" i="25" s="1"/>
  <c r="J10569" i="25" s="1"/>
  <c r="J10573" i="25" s="1"/>
  <c r="J10574" i="25" s="1"/>
  <c r="J10578" i="25" s="1"/>
  <c r="J10579" i="25" s="1"/>
  <c r="J10580" i="25" s="1"/>
  <c r="J10583" i="25" s="1"/>
  <c r="J10587" i="25" s="1"/>
  <c r="J10598" i="25" s="1"/>
  <c r="J10599" i="25" s="1"/>
  <c r="J10600" i="25" s="1"/>
  <c r="J10605" i="25" s="1"/>
  <c r="J10606" i="25" s="1"/>
  <c r="J10608" i="25" s="1"/>
  <c r="J10610" i="25" s="1"/>
  <c r="J10611" i="25" s="1"/>
  <c r="J10612" i="25" s="1"/>
  <c r="J10613" i="25" s="1"/>
  <c r="J10617" i="25" s="1"/>
  <c r="J10620" i="25" s="1"/>
  <c r="J10625" i="25" s="1"/>
  <c r="J10627" i="25" s="1"/>
  <c r="J10629" i="25" s="1"/>
  <c r="J10630" i="25" s="1"/>
  <c r="J10633" i="25" s="1"/>
  <c r="J10649" i="25" s="1"/>
  <c r="J10650" i="25" s="1"/>
  <c r="J10652" i="25" s="1"/>
  <c r="J10656" i="25" s="1"/>
  <c r="J10657" i="25" s="1"/>
  <c r="J10659" i="25" s="1"/>
  <c r="J10660" i="25" s="1"/>
  <c r="J10661" i="25" s="1"/>
  <c r="J10662" i="25" s="1"/>
  <c r="J10663" i="25" s="1"/>
  <c r="J10664" i="25" s="1"/>
  <c r="J10665" i="25" s="1"/>
  <c r="J10666" i="25" s="1"/>
  <c r="J10672" i="25" s="1"/>
  <c r="J10675" i="25" s="1"/>
  <c r="J10681" i="25" s="1"/>
  <c r="J10688" i="25" s="1"/>
  <c r="J10690" i="25" s="1"/>
  <c r="J10694" i="25" s="1"/>
  <c r="J10695" i="25" s="1"/>
  <c r="J10697" i="25" s="1"/>
  <c r="J10698" i="25" s="1"/>
  <c r="J10702" i="25" s="1"/>
  <c r="J10704" i="25" s="1"/>
  <c r="J10706" i="25" s="1"/>
  <c r="J10710" i="25" s="1"/>
  <c r="J10712" i="25" s="1"/>
  <c r="J10720" i="25" s="1"/>
  <c r="J10721" i="25" s="1"/>
  <c r="J10725" i="25" s="1"/>
  <c r="J10727" i="25" s="1"/>
  <c r="J10729" i="25" s="1"/>
  <c r="J10730" i="25" s="1"/>
  <c r="J10732" i="25" s="1"/>
  <c r="J10734" i="25" s="1"/>
  <c r="J10736" i="25" s="1"/>
  <c r="J10737" i="25" s="1"/>
  <c r="J10738" i="25" s="1"/>
  <c r="J10749" i="25" s="1"/>
  <c r="J10750" i="25" s="1"/>
  <c r="J10751" i="25" s="1"/>
  <c r="J10753" i="25" s="1"/>
  <c r="J10759" i="25" s="1"/>
  <c r="J10761" i="25" s="1"/>
  <c r="J10763" i="25" s="1"/>
  <c r="J10765" i="25" s="1"/>
  <c r="J10766" i="25" s="1"/>
  <c r="J10769" i="25" s="1"/>
  <c r="J10773" i="25" s="1"/>
  <c r="J10774" i="25" s="1"/>
  <c r="J10777" i="25" s="1"/>
  <c r="J10778" i="25" s="1"/>
  <c r="J10779" i="25" s="1"/>
  <c r="J10785" i="25" s="1"/>
  <c r="J10786" i="25" s="1"/>
  <c r="J10790" i="25" s="1"/>
  <c r="J10802" i="25" s="1"/>
  <c r="J10804" i="25" s="1"/>
  <c r="J10806" i="25" s="1"/>
  <c r="J10809" i="25" s="1"/>
  <c r="J10817" i="25" s="1"/>
  <c r="J10818" i="25" s="1"/>
  <c r="J10819" i="25" s="1"/>
  <c r="J10820" i="25" s="1"/>
  <c r="J10821" i="25" s="1"/>
  <c r="J10823" i="25" s="1"/>
  <c r="J10824" i="25" s="1"/>
  <c r="J10825" i="25" s="1"/>
  <c r="J10827" i="25" s="1"/>
  <c r="J10836" i="25" s="1"/>
  <c r="J10837" i="25" s="1"/>
  <c r="J10841" i="25" s="1"/>
  <c r="J10847" i="25" s="1"/>
  <c r="J10849" i="25" s="1"/>
  <c r="J10850" i="25" s="1"/>
  <c r="J10856" i="25" s="1"/>
  <c r="J10861" i="25" s="1"/>
  <c r="J10864" i="25" s="1"/>
  <c r="J10866" i="25" s="1"/>
  <c r="J10869" i="25" s="1"/>
  <c r="J10875" i="25" s="1"/>
  <c r="J10879" i="25" s="1"/>
  <c r="J10881" i="25" s="1"/>
  <c r="J10888" i="25" s="1"/>
  <c r="J10890" i="25" s="1"/>
  <c r="J10894" i="25" s="1"/>
  <c r="J10897" i="25" s="1"/>
  <c r="J10902" i="25" s="1"/>
  <c r="J10903" i="25" s="1"/>
  <c r="J10906" i="25" s="1"/>
  <c r="J10908" i="25" s="1"/>
  <c r="J10914" i="25" s="1"/>
  <c r="J10915" i="25" s="1"/>
  <c r="J10916" i="25" s="1"/>
  <c r="J10924" i="25" s="1"/>
  <c r="J10928" i="25" s="1"/>
  <c r="J10936" i="25" s="1"/>
  <c r="J10939" i="25" s="1"/>
  <c r="J10940" i="25" s="1"/>
  <c r="J10941" i="25" s="1"/>
  <c r="J10944" i="25" s="1"/>
  <c r="J10947" i="25" s="1"/>
  <c r="J10948" i="25" s="1"/>
  <c r="J10949" i="25" s="1"/>
  <c r="J10953" i="25" s="1"/>
  <c r="J10956" i="25" s="1"/>
  <c r="J10957" i="25" s="1"/>
  <c r="J10959" i="25" s="1"/>
  <c r="J10988" i="25" s="1"/>
  <c r="J10994" i="25" s="1"/>
  <c r="J10995" i="25" s="1"/>
  <c r="J10997" i="25" s="1"/>
  <c r="J10998" i="25" s="1"/>
  <c r="J11003" i="25" s="1"/>
  <c r="J11005" i="25" s="1"/>
  <c r="J11014" i="25" s="1"/>
  <c r="J11015" i="25" s="1"/>
  <c r="J11019" i="25" s="1"/>
  <c r="J11021" i="25" s="1"/>
  <c r="J11024" i="25" s="1"/>
  <c r="J11026" i="25" s="1"/>
  <c r="J11044" i="25" s="1"/>
  <c r="J11045" i="25" s="1"/>
  <c r="J11060" i="25" s="1"/>
  <c r="J11061" i="25" s="1"/>
  <c r="J11066" i="25" s="1"/>
  <c r="J11069" i="25" s="1"/>
  <c r="J11071" i="25" s="1"/>
  <c r="J11076" i="25" s="1"/>
  <c r="J11082" i="25" s="1"/>
  <c r="J11083" i="25" s="1"/>
  <c r="J11087" i="25" s="1"/>
  <c r="J11090" i="25" s="1"/>
  <c r="J11092" i="25" s="1"/>
  <c r="J11094" i="25" s="1"/>
  <c r="J11096" i="25" s="1"/>
  <c r="J11098" i="25" s="1"/>
  <c r="J11099" i="25" s="1"/>
  <c r="J11100" i="25" s="1"/>
  <c r="J11108" i="25" s="1"/>
  <c r="J11110" i="25" s="1"/>
  <c r="J11111" i="25" s="1"/>
  <c r="J11116" i="25" s="1"/>
  <c r="J11119" i="25" s="1"/>
  <c r="J11122" i="25" s="1"/>
  <c r="J11123" i="25" s="1"/>
  <c r="J11124" i="25" s="1"/>
  <c r="J11127" i="25" s="1"/>
  <c r="J11130" i="25" s="1"/>
  <c r="J11134" i="25" s="1"/>
  <c r="J11136" i="25" s="1"/>
  <c r="J11142" i="25" s="1"/>
  <c r="J11147" i="25" s="1"/>
  <c r="J11155" i="25" s="1"/>
  <c r="J11162" i="25" s="1"/>
  <c r="J11167" i="25" s="1"/>
  <c r="J11169" i="25" s="1"/>
  <c r="J11171" i="25" s="1"/>
  <c r="J11177" i="25" s="1"/>
  <c r="J11181" i="25" s="1"/>
  <c r="J11192" i="25" s="1"/>
  <c r="J11194" i="25" s="1"/>
  <c r="J11198" i="25" s="1"/>
  <c r="J11199" i="25" s="1"/>
  <c r="J11220" i="25" s="1"/>
  <c r="J11221" i="25" s="1"/>
  <c r="J11222" i="25" s="1"/>
  <c r="J11223" i="25" s="1"/>
  <c r="J11224" i="25" s="1"/>
  <c r="J11225" i="25" s="1"/>
  <c r="J11230" i="25" s="1"/>
  <c r="J11233" i="25" s="1"/>
  <c r="J11234" i="25" s="1"/>
  <c r="J11235" i="25" s="1"/>
  <c r="J11236" i="25" s="1"/>
  <c r="J11240" i="25" s="1"/>
  <c r="J11242" i="25" s="1"/>
  <c r="J11243" i="25" s="1"/>
  <c r="J11247" i="25" s="1"/>
  <c r="J11249" i="25" s="1"/>
  <c r="J11250" i="25" s="1"/>
  <c r="J11251" i="25" s="1"/>
  <c r="J11253" i="25" s="1"/>
  <c r="J11257" i="25" s="1"/>
  <c r="J11258" i="25" s="1"/>
  <c r="J11259" i="25" s="1"/>
  <c r="J11265" i="25" s="1"/>
  <c r="J11269" i="25" s="1"/>
  <c r="J11270" i="25" s="1"/>
  <c r="J11277" i="25" s="1"/>
  <c r="J11280" i="25" s="1"/>
  <c r="J11284" i="25" s="1"/>
  <c r="J11285" i="25" s="1"/>
  <c r="J11287" i="25" s="1"/>
  <c r="J11288" i="25" s="1"/>
  <c r="J11289" i="25" s="1"/>
  <c r="J11292" i="25" s="1"/>
  <c r="J11295" i="25" s="1"/>
  <c r="J11296" i="25" s="1"/>
  <c r="J11297" i="25" s="1"/>
  <c r="J11300" i="25" s="1"/>
  <c r="J11301" i="25" s="1"/>
  <c r="J11302" i="25" s="1"/>
  <c r="J11303" i="25" s="1"/>
  <c r="J11304" i="25" s="1"/>
  <c r="J11312" i="25" s="1"/>
  <c r="J11314" i="25" s="1"/>
  <c r="J11315" i="25" s="1"/>
  <c r="J11316" i="25" s="1"/>
  <c r="J11321" i="25" s="1"/>
  <c r="J11322" i="25" s="1"/>
  <c r="J11331" i="25" s="1"/>
  <c r="J11332" i="25" s="1"/>
  <c r="J11333" i="25" s="1"/>
  <c r="J11335" i="25" s="1"/>
  <c r="J11337" i="25" s="1"/>
  <c r="J11341" i="25" s="1"/>
  <c r="J11342" i="25" s="1"/>
  <c r="J11343" i="25" s="1"/>
  <c r="J11348" i="25" s="1"/>
  <c r="J11351" i="25" s="1"/>
  <c r="J11354" i="25" s="1"/>
  <c r="J11355" i="25" s="1"/>
  <c r="J11360" i="25" s="1"/>
  <c r="J11361" i="25" s="1"/>
  <c r="J11367" i="25" s="1"/>
  <c r="J11368" i="25" s="1"/>
  <c r="J11370" i="25" s="1"/>
  <c r="J11372" i="25" s="1"/>
  <c r="J11373" i="25" s="1"/>
  <c r="J11374" i="25" s="1"/>
  <c r="J11376" i="25" s="1"/>
  <c r="J11382" i="25" s="1"/>
  <c r="J11383" i="25" s="1"/>
  <c r="J11386" i="25" s="1"/>
  <c r="J11387" i="25" s="1"/>
  <c r="J11389" i="25" s="1"/>
  <c r="J11392" i="25" s="1"/>
  <c r="J11393" i="25" s="1"/>
  <c r="J11395" i="25" s="1"/>
  <c r="J11396" i="25" s="1"/>
  <c r="J11397" i="25" s="1"/>
  <c r="J11399" i="25" s="1"/>
  <c r="J11401" i="25" s="1"/>
  <c r="J11402" i="25" s="1"/>
  <c r="J11405" i="25" s="1"/>
  <c r="J11406" i="25" s="1"/>
  <c r="J11415" i="25" s="1"/>
  <c r="J11417" i="25" s="1"/>
  <c r="J11418" i="25" s="1"/>
  <c r="J11422" i="25" s="1"/>
  <c r="J11423" i="25" s="1"/>
  <c r="J11426" i="25" s="1"/>
  <c r="J11439" i="25" s="1"/>
  <c r="J11443" i="25" s="1"/>
  <c r="J11444" i="25" s="1"/>
  <c r="J11453" i="25" s="1"/>
  <c r="J11454" i="25" s="1"/>
  <c r="J11456" i="25" s="1"/>
  <c r="J11457" i="25" s="1"/>
  <c r="J11460" i="25" s="1"/>
  <c r="J11461" i="25" s="1"/>
  <c r="J11466" i="25" s="1"/>
  <c r="J11467" i="25" s="1"/>
  <c r="J11470" i="25" s="1"/>
  <c r="J11472" i="25" s="1"/>
  <c r="J11474" i="25" s="1"/>
  <c r="J11475" i="25" s="1"/>
  <c r="J11480" i="25" s="1"/>
  <c r="J11481" i="25" s="1"/>
  <c r="J11482" i="25" s="1"/>
  <c r="J11486" i="25" s="1"/>
  <c r="J11490" i="25" s="1"/>
  <c r="J11494" i="25" s="1"/>
  <c r="J11496" i="25" s="1"/>
  <c r="J11500" i="25" s="1"/>
  <c r="J11508" i="25" s="1"/>
  <c r="J11509" i="25" s="1"/>
  <c r="J11513" i="25" s="1"/>
  <c r="J11515" i="25" s="1"/>
  <c r="J11517" i="25" s="1"/>
  <c r="J11518" i="25" s="1"/>
  <c r="J11519" i="25" s="1"/>
  <c r="J11520" i="25" s="1"/>
  <c r="J11521" i="25" s="1"/>
  <c r="J11524" i="25" s="1"/>
  <c r="J11525" i="25" s="1"/>
  <c r="J11527" i="25" s="1"/>
  <c r="J11528" i="25" s="1"/>
  <c r="J11529" i="25" s="1"/>
  <c r="J11531" i="25" s="1"/>
  <c r="J11533" i="25" s="1"/>
  <c r="J11534" i="25" s="1"/>
  <c r="J11541" i="25" s="1"/>
  <c r="J11542" i="25" s="1"/>
  <c r="J11543" i="25" s="1"/>
  <c r="J11544" i="25" s="1"/>
  <c r="J11545" i="25" s="1"/>
  <c r="J11546" i="25" s="1"/>
  <c r="J11547" i="25" s="1"/>
  <c r="J11548" i="25" s="1"/>
  <c r="J11549" i="25" s="1"/>
  <c r="J11550" i="25" s="1"/>
  <c r="J11551" i="25" s="1"/>
  <c r="J11552" i="25" s="1"/>
  <c r="J11553" i="25" s="1"/>
  <c r="J11554" i="25" s="1"/>
  <c r="J11555" i="25" s="1"/>
  <c r="J11556" i="25" s="1"/>
  <c r="J11558" i="25" s="1"/>
  <c r="J11561" i="25" s="1"/>
  <c r="J11562" i="25" s="1"/>
  <c r="J11563" i="25" s="1"/>
  <c r="J11564" i="25" s="1"/>
  <c r="J11565" i="25" s="1"/>
  <c r="J11566" i="25" s="1"/>
  <c r="J11568" i="25" s="1"/>
  <c r="J11569" i="25" s="1"/>
  <c r="J11570" i="25" s="1"/>
  <c r="J11571" i="25" s="1"/>
  <c r="J11572" i="25" s="1"/>
  <c r="J11573" i="25" s="1"/>
  <c r="J11574" i="25" s="1"/>
  <c r="J11575" i="25" s="1"/>
  <c r="J11576" i="25" s="1"/>
  <c r="J11577" i="25" s="1"/>
  <c r="J11578" i="25" s="1"/>
  <c r="J11579" i="25" s="1"/>
  <c r="J11580" i="25" s="1"/>
  <c r="J11581" i="25" s="1"/>
  <c r="J11583" i="25" s="1"/>
  <c r="J11584" i="25" s="1"/>
  <c r="J11585" i="25" s="1"/>
  <c r="J11586" i="25" s="1"/>
  <c r="J11587" i="25" s="1"/>
  <c r="J11588" i="25" s="1"/>
  <c r="J11589" i="25" s="1"/>
  <c r="J11590" i="25" s="1"/>
  <c r="J11591" i="25" s="1"/>
  <c r="J11592" i="25" s="1"/>
  <c r="J11593" i="25" s="1"/>
  <c r="J11594" i="25" s="1"/>
  <c r="J11595" i="25" s="1"/>
  <c r="J11596" i="25" s="1"/>
  <c r="J11598" i="25" s="1"/>
  <c r="J11599" i="25" s="1"/>
  <c r="J11600" i="25" s="1"/>
  <c r="J11601" i="25" s="1"/>
  <c r="J11602" i="25" s="1"/>
  <c r="J11603" i="25" s="1"/>
  <c r="J11604" i="25" s="1"/>
  <c r="J11605" i="25" s="1"/>
  <c r="J11606" i="25" s="1"/>
  <c r="J11607" i="25" s="1"/>
  <c r="J11608" i="25" s="1"/>
  <c r="J11610" i="25" s="1"/>
  <c r="J11611" i="25" s="1"/>
  <c r="J11612" i="25" s="1"/>
  <c r="J11613" i="25" s="1"/>
  <c r="J11614" i="25" s="1"/>
  <c r="J11615" i="25" s="1"/>
  <c r="J11616" i="25" s="1"/>
  <c r="J11617" i="25" s="1"/>
  <c r="J11618" i="25" s="1"/>
  <c r="J11619" i="25" s="1"/>
  <c r="J11621" i="25" s="1"/>
  <c r="J11629" i="25" s="1"/>
  <c r="J11630" i="25" s="1"/>
  <c r="J11631" i="25" s="1"/>
  <c r="J11632" i="25" s="1"/>
  <c r="J11633" i="25" s="1"/>
  <c r="J11634" i="25" s="1"/>
  <c r="J11635" i="25" s="1"/>
  <c r="J11637" i="25" s="1"/>
  <c r="J11639" i="25" s="1"/>
  <c r="J11640" i="25" s="1"/>
  <c r="J11641" i="25" s="1"/>
  <c r="J11642" i="25" s="1"/>
  <c r="J11644" i="25" s="1"/>
  <c r="J11645" i="25" s="1"/>
  <c r="J11647" i="25" s="1"/>
  <c r="J11649" i="25" s="1"/>
  <c r="J11650" i="25" s="1"/>
  <c r="J11651" i="25" s="1"/>
  <c r="J11653" i="25" s="1"/>
  <c r="J11654" i="25" s="1"/>
  <c r="J11655" i="25" s="1"/>
  <c r="J11656" i="25" s="1"/>
  <c r="J11657" i="25" s="1"/>
  <c r="J11658" i="25" s="1"/>
  <c r="J11663" i="25" s="1"/>
  <c r="J11664" i="25" s="1"/>
  <c r="J11665" i="25" s="1"/>
  <c r="J11666" i="25" s="1"/>
  <c r="J11667" i="25" s="1"/>
  <c r="J11668" i="25" s="1"/>
  <c r="J11670" i="25" s="1"/>
  <c r="J11671" i="25" s="1"/>
  <c r="J11672" i="25" s="1"/>
  <c r="J11673" i="25" s="1"/>
  <c r="J11678" i="25" s="1"/>
  <c r="J11679" i="25" s="1"/>
  <c r="J11681" i="25" s="1"/>
  <c r="J11682" i="25" s="1"/>
  <c r="J11683" i="25" s="1"/>
  <c r="J11689" i="25" s="1"/>
  <c r="J11690" i="25" s="1"/>
  <c r="J11692" i="25" s="1"/>
  <c r="J11693" i="25" s="1"/>
  <c r="J11694" i="25" s="1"/>
  <c r="J11705" i="25" s="1"/>
  <c r="J11731" i="25" s="1"/>
  <c r="J11772" i="25" s="1"/>
  <c r="J11776" i="25" s="1"/>
  <c r="J11784" i="25" s="1"/>
  <c r="J11785" i="25" s="1"/>
  <c r="J11791" i="25" s="1"/>
  <c r="J11831" i="25" s="1"/>
  <c r="J11837" i="25" s="1"/>
  <c r="J11853" i="25" s="1"/>
  <c r="J11863" i="25" s="1"/>
  <c r="J11873" i="25" s="1"/>
  <c r="J11886" i="25" s="1"/>
  <c r="J11893" i="25" s="1"/>
  <c r="J11922" i="25" s="1"/>
  <c r="J11957" i="25" s="1"/>
  <c r="J11958" i="25" s="1"/>
  <c r="J12012" i="25" s="1"/>
  <c r="J12067" i="25" s="1"/>
  <c r="J12073" i="25" s="1"/>
  <c r="J12083" i="25" s="1"/>
  <c r="J12095" i="25" s="1"/>
  <c r="J12096" i="25" s="1"/>
  <c r="J12098" i="25" s="1"/>
  <c r="J12099" i="25" s="1"/>
  <c r="J12119" i="25" s="1"/>
  <c r="J12141" i="25" s="1"/>
  <c r="J12161" i="25" s="1"/>
  <c r="J12178" i="25" s="1"/>
  <c r="J12242" i="25" s="1"/>
  <c r="J12247" i="25" s="1"/>
  <c r="J12254" i="25" s="1"/>
  <c r="J12292" i="25" s="1"/>
  <c r="J12319" i="25" s="1"/>
  <c r="J12387" i="25" s="1"/>
  <c r="J12388" i="25" s="1"/>
  <c r="J12389" i="25" s="1"/>
  <c r="J12390" i="25" s="1"/>
  <c r="J12391" i="25" s="1"/>
  <c r="J12392" i="25" s="1"/>
  <c r="J12393" i="25" s="1"/>
  <c r="J12394" i="25" s="1"/>
  <c r="J12395" i="25" s="1"/>
  <c r="J12396" i="25" s="1"/>
  <c r="J12423" i="25" s="1"/>
  <c r="J12425" i="25" s="1"/>
  <c r="J12429" i="25" s="1"/>
  <c r="J12430" i="25" s="1"/>
  <c r="J12451" i="25" s="1"/>
  <c r="J12456" i="25" s="1"/>
  <c r="J12488" i="25" s="1"/>
  <c r="J12524" i="25" s="1"/>
  <c r="J12553" i="25" s="1"/>
  <c r="J12554" i="25" s="1"/>
  <c r="J12561" i="25" s="1"/>
  <c r="J12583" i="25" s="1"/>
  <c r="J12693" i="25" s="1"/>
  <c r="J12705" i="25" s="1"/>
  <c r="J12728" i="25" s="1"/>
  <c r="J12742" i="25" s="1"/>
  <c r="J12763" i="25" s="1"/>
  <c r="J12782" i="25" s="1"/>
  <c r="J12800" i="25" s="1"/>
  <c r="J12868" i="25" s="1"/>
  <c r="J12887" i="25" s="1"/>
  <c r="J12891" i="25" s="1"/>
  <c r="J12913" i="25" s="1"/>
  <c r="J12914" i="25" s="1"/>
  <c r="J12918" i="25" s="1"/>
  <c r="J12956" i="25" s="1"/>
  <c r="J13034" i="25" s="1"/>
  <c r="J13045" i="25" s="1"/>
  <c r="J13046" i="25" s="1"/>
  <c r="J13109" i="25" s="1"/>
  <c r="J13114" i="25" s="1"/>
  <c r="J13211" i="25" s="1"/>
  <c r="J13285" i="25" s="1"/>
  <c r="J13292" i="25" s="1"/>
  <c r="J13302" i="25" s="1"/>
  <c r="J13313" i="25" s="1"/>
  <c r="J13414" i="25" s="1"/>
  <c r="J13418" i="25" s="1"/>
  <c r="J13420" i="25" s="1"/>
  <c r="J13421" i="25" s="1"/>
  <c r="J13423" i="25" s="1"/>
  <c r="J13424" i="25" s="1"/>
  <c r="J13628" i="25" s="1"/>
  <c r="J13629" i="25" s="1"/>
  <c r="J13637" i="25" s="1"/>
  <c r="J13668" i="25" s="1"/>
  <c r="J13677" i="25" s="1"/>
  <c r="J13678" i="25" s="1"/>
  <c r="J13679" i="25" s="1"/>
  <c r="J13749" i="25" s="1"/>
  <c r="J13801" i="25" s="1"/>
  <c r="J13806" i="25" s="1"/>
  <c r="J13813" i="25" s="1"/>
  <c r="J13826" i="25" s="1"/>
  <c r="J13827" i="25" s="1"/>
  <c r="J13877" i="25" s="1"/>
  <c r="J13902" i="25" s="1"/>
  <c r="J13905" i="25" s="1"/>
  <c r="J13907" i="25" s="1"/>
  <c r="J13919" i="25" s="1"/>
  <c r="J13923" i="25" s="1"/>
  <c r="J13945" i="25" s="1"/>
  <c r="J13947" i="25" s="1"/>
  <c r="J14031" i="25" s="1"/>
  <c r="J14057" i="25" s="1"/>
  <c r="J14058" i="25" s="1"/>
  <c r="K10057" i="25"/>
  <c r="K10077" i="25" s="1"/>
  <c r="I7634" i="25"/>
  <c r="J10673" i="25"/>
  <c r="K10648" i="25"/>
  <c r="K7635" i="25"/>
  <c r="L7634" i="25"/>
  <c r="J14080" i="25" l="1"/>
  <c r="J14116" i="25" s="1"/>
  <c r="J14117" i="25" s="1"/>
  <c r="J14133" i="25" s="1"/>
  <c r="J14136" i="25" s="1"/>
  <c r="J14149" i="25" s="1"/>
  <c r="J14150" i="25" s="1"/>
  <c r="J14206" i="25" s="1"/>
  <c r="J14212" i="25" s="1"/>
  <c r="J14220" i="25" s="1"/>
  <c r="J14249" i="25" s="1"/>
  <c r="J14269" i="25" s="1"/>
  <c r="J14297" i="25" s="1"/>
  <c r="J14327" i="25" s="1"/>
  <c r="J14357" i="25" s="1"/>
  <c r="J14379" i="25" s="1"/>
  <c r="J14432" i="25" s="1"/>
  <c r="J14457" i="25" s="1"/>
  <c r="J14529" i="25" s="1"/>
  <c r="J14537" i="25" s="1"/>
  <c r="J14538" i="25" s="1"/>
  <c r="J14551" i="25" s="1"/>
  <c r="J14578" i="25" s="1"/>
  <c r="J14579" i="25" s="1"/>
  <c r="J14580" i="25" s="1"/>
  <c r="J14582" i="25" s="1"/>
  <c r="J14612" i="25" s="1"/>
  <c r="J10747" i="25"/>
  <c r="K10673" i="25"/>
  <c r="I10077" i="25"/>
  <c r="L10077" i="25"/>
  <c r="K10078" i="25"/>
  <c r="L9788" i="25"/>
  <c r="K9800" i="25"/>
  <c r="L9800" i="25" s="1"/>
  <c r="K7636" i="25"/>
  <c r="L7635" i="25"/>
  <c r="I7635" i="25"/>
  <c r="I7636" i="25" l="1"/>
  <c r="I10078" i="25"/>
  <c r="K10079" i="25"/>
  <c r="L10078" i="25"/>
  <c r="J10748" i="25"/>
  <c r="K10747" i="25"/>
  <c r="I9800" i="25"/>
  <c r="I9802" i="25" s="1"/>
  <c r="K7638" i="25"/>
  <c r="L7636" i="25"/>
  <c r="I10079" i="25" l="1"/>
  <c r="K9802" i="25"/>
  <c r="K9814" i="25" s="1"/>
  <c r="I9814" i="25" s="1"/>
  <c r="J10757" i="25"/>
  <c r="K10748" i="25"/>
  <c r="L10079" i="25"/>
  <c r="K10081" i="25"/>
  <c r="K7640" i="25"/>
  <c r="L7638" i="25"/>
  <c r="I7638" i="25"/>
  <c r="K10083" i="25" l="1"/>
  <c r="L10081" i="25"/>
  <c r="I10081" i="25"/>
  <c r="J10797" i="25"/>
  <c r="K10757" i="25"/>
  <c r="K9816" i="25"/>
  <c r="L9814" i="25"/>
  <c r="I7640" i="25"/>
  <c r="K7641" i="25"/>
  <c r="L7640" i="25"/>
  <c r="I10083" i="25" l="1"/>
  <c r="L9816" i="25"/>
  <c r="K9817" i="25"/>
  <c r="I9816" i="25"/>
  <c r="J10842" i="25"/>
  <c r="K10797" i="25"/>
  <c r="L10083" i="25"/>
  <c r="K10085" i="25"/>
  <c r="K7642" i="25"/>
  <c r="L7641" i="25"/>
  <c r="I7641" i="25"/>
  <c r="I9817" i="25" l="1"/>
  <c r="L10085" i="25"/>
  <c r="K10087" i="25"/>
  <c r="I10085" i="25"/>
  <c r="J10843" i="25"/>
  <c r="K10842" i="25"/>
  <c r="L9817" i="25"/>
  <c r="K9818" i="25"/>
  <c r="I7642" i="25"/>
  <c r="K7643" i="25"/>
  <c r="L7642" i="25"/>
  <c r="I10087" i="25" l="1"/>
  <c r="L9818" i="25"/>
  <c r="K9822" i="25"/>
  <c r="I9818" i="25"/>
  <c r="J10844" i="25"/>
  <c r="K10843" i="25"/>
  <c r="L10087" i="25"/>
  <c r="K10088" i="25"/>
  <c r="K7644" i="25"/>
  <c r="L7643" i="25"/>
  <c r="I7643" i="25"/>
  <c r="I7644" i="25" l="1"/>
  <c r="I9822" i="25"/>
  <c r="L10088" i="25"/>
  <c r="K10098" i="25"/>
  <c r="I10088" i="25"/>
  <c r="J10865" i="25"/>
  <c r="K10844" i="25"/>
  <c r="K9823" i="25"/>
  <c r="L9823" i="25" s="1"/>
  <c r="L9822" i="25"/>
  <c r="K7645" i="25"/>
  <c r="L7644" i="25"/>
  <c r="I10098" i="25" l="1"/>
  <c r="I9823" i="25"/>
  <c r="I9828" i="25" s="1"/>
  <c r="J10872" i="25"/>
  <c r="K10865" i="25"/>
  <c r="L10098" i="25"/>
  <c r="K10100" i="25"/>
  <c r="K7646" i="25"/>
  <c r="L7645" i="25"/>
  <c r="I7645" i="25"/>
  <c r="L10100" i="25" l="1"/>
  <c r="K10102" i="25"/>
  <c r="I10100" i="25"/>
  <c r="J10896" i="25"/>
  <c r="K10872" i="25"/>
  <c r="K9828" i="25"/>
  <c r="K9839" i="25" s="1"/>
  <c r="I9839" i="25" s="1"/>
  <c r="I7646" i="25"/>
  <c r="K7647" i="25"/>
  <c r="L7646" i="25"/>
  <c r="I10102" i="25" l="1"/>
  <c r="K9875" i="25"/>
  <c r="L9839" i="25"/>
  <c r="J10900" i="25"/>
  <c r="K10896" i="25"/>
  <c r="L10102" i="25"/>
  <c r="K10104" i="25"/>
  <c r="I10104" i="25" s="1"/>
  <c r="K7649" i="25"/>
  <c r="L7647" i="25"/>
  <c r="I7647" i="25"/>
  <c r="I7649" i="25" l="1"/>
  <c r="L10104" i="25"/>
  <c r="K10105" i="25"/>
  <c r="J10901" i="25"/>
  <c r="K10900" i="25"/>
  <c r="L9875" i="25"/>
  <c r="K9876" i="25"/>
  <c r="I9875" i="25"/>
  <c r="K7650" i="25"/>
  <c r="L7650" i="25" s="1"/>
  <c r="L7649" i="25"/>
  <c r="I9876" i="25" l="1"/>
  <c r="L9876" i="25"/>
  <c r="K9886" i="25"/>
  <c r="J10910" i="25"/>
  <c r="K10901" i="25"/>
  <c r="K10109" i="25"/>
  <c r="L10105" i="25"/>
  <c r="I10105" i="25"/>
  <c r="I7650" i="25"/>
  <c r="I7651" i="25" s="1"/>
  <c r="I10109" i="25" l="1"/>
  <c r="L10109" i="25"/>
  <c r="K10114" i="25"/>
  <c r="J10922" i="25"/>
  <c r="K10910" i="25"/>
  <c r="L9886" i="25"/>
  <c r="K9888" i="25"/>
  <c r="L9888" i="25" s="1"/>
  <c r="I9886" i="25"/>
  <c r="I7652" i="25"/>
  <c r="K7651" i="25"/>
  <c r="I10114" i="25" l="1"/>
  <c r="I9888" i="25"/>
  <c r="I9890" i="25" s="1"/>
  <c r="K9890" i="25" s="1"/>
  <c r="K9891" i="25" s="1"/>
  <c r="J10923" i="25"/>
  <c r="K10922" i="25"/>
  <c r="L10114" i="25"/>
  <c r="K10115" i="25"/>
  <c r="K7652" i="25"/>
  <c r="K7653" i="25" s="1"/>
  <c r="I7653" i="25" s="1"/>
  <c r="I10115" i="25" l="1"/>
  <c r="I9891" i="25"/>
  <c r="L10115" i="25"/>
  <c r="K10123" i="25"/>
  <c r="I10123" i="25" s="1"/>
  <c r="J10926" i="25"/>
  <c r="K10923" i="25"/>
  <c r="L9891" i="25"/>
  <c r="K9892" i="25"/>
  <c r="K7654" i="25"/>
  <c r="L7653" i="25"/>
  <c r="I9892" i="25" l="1"/>
  <c r="L9892" i="25"/>
  <c r="K9893" i="25"/>
  <c r="L9893" i="25" s="1"/>
  <c r="J10950" i="25"/>
  <c r="K10926" i="25"/>
  <c r="K10125" i="25"/>
  <c r="L10123" i="25"/>
  <c r="K7655" i="25"/>
  <c r="L7654" i="25"/>
  <c r="I7654" i="25"/>
  <c r="I7655" i="25" l="1"/>
  <c r="L10125" i="25"/>
  <c r="K10126" i="25"/>
  <c r="J10951" i="25"/>
  <c r="K10950" i="25"/>
  <c r="I10125" i="25"/>
  <c r="I9893" i="25"/>
  <c r="I9914" i="25" s="1"/>
  <c r="K7656" i="25"/>
  <c r="L7655" i="25"/>
  <c r="I10126" i="25" l="1"/>
  <c r="K9914" i="25"/>
  <c r="I9943" i="25"/>
  <c r="J10973" i="25"/>
  <c r="K10951" i="25"/>
  <c r="L10126" i="25"/>
  <c r="K10127" i="25"/>
  <c r="I10127" i="25" s="1"/>
  <c r="K7657" i="25"/>
  <c r="L7656" i="25"/>
  <c r="I7656" i="25"/>
  <c r="L10127" i="25" l="1"/>
  <c r="K10129" i="25"/>
  <c r="L10129" i="25" s="1"/>
  <c r="J10974" i="25"/>
  <c r="K10973" i="25"/>
  <c r="K9943" i="25"/>
  <c r="K9944" i="25" s="1"/>
  <c r="L9944" i="25" s="1"/>
  <c r="I7657" i="25"/>
  <c r="K7660" i="25"/>
  <c r="L7657" i="25"/>
  <c r="I10129" i="25" l="1"/>
  <c r="I10130" i="25" s="1"/>
  <c r="K10130" i="25" s="1"/>
  <c r="K10139" i="25" s="1"/>
  <c r="I10139" i="25" s="1"/>
  <c r="I9944" i="25"/>
  <c r="I9946" i="25" s="1"/>
  <c r="K9946" i="25" s="1"/>
  <c r="K9949" i="25" s="1"/>
  <c r="L9949" i="25" s="1"/>
  <c r="J10975" i="25"/>
  <c r="K10974" i="25"/>
  <c r="K7661" i="25"/>
  <c r="L7660" i="25"/>
  <c r="I7660" i="25"/>
  <c r="I9949" i="25" l="1"/>
  <c r="I9957" i="25" s="1"/>
  <c r="K9957" i="25" s="1"/>
  <c r="K9966" i="25" s="1"/>
  <c r="L9966" i="25" s="1"/>
  <c r="J10977" i="25"/>
  <c r="K10975" i="25"/>
  <c r="L10139" i="25"/>
  <c r="K10140" i="25"/>
  <c r="I7661" i="25"/>
  <c r="K7663" i="25"/>
  <c r="L7661" i="25"/>
  <c r="I9966" i="25" l="1"/>
  <c r="I9972" i="25" s="1"/>
  <c r="L10140" i="25"/>
  <c r="K10142" i="25"/>
  <c r="J10978" i="25"/>
  <c r="K10977" i="25"/>
  <c r="I10140" i="25"/>
  <c r="K7664" i="25"/>
  <c r="L7663" i="25"/>
  <c r="I7663" i="25"/>
  <c r="I10142" i="25" l="1"/>
  <c r="I7664" i="25"/>
  <c r="J10979" i="25"/>
  <c r="K10978" i="25"/>
  <c r="K10144" i="25"/>
  <c r="L10142" i="25"/>
  <c r="K9972" i="25"/>
  <c r="K9980" i="25" s="1"/>
  <c r="K7665" i="25"/>
  <c r="L7664" i="25"/>
  <c r="L9980" i="25" l="1"/>
  <c r="K9991" i="25"/>
  <c r="I9980" i="25"/>
  <c r="L10144" i="25"/>
  <c r="K10147" i="25"/>
  <c r="J10980" i="25"/>
  <c r="K10979" i="25"/>
  <c r="I10144" i="25"/>
  <c r="K7666" i="25"/>
  <c r="L7665" i="25"/>
  <c r="I7665" i="25"/>
  <c r="I9991" i="25" l="1"/>
  <c r="I7666" i="25"/>
  <c r="I10147" i="25"/>
  <c r="J10981" i="25"/>
  <c r="K10980" i="25"/>
  <c r="L10147" i="25"/>
  <c r="K10149" i="25"/>
  <c r="L9991" i="25"/>
  <c r="K9992" i="25"/>
  <c r="K7667" i="25"/>
  <c r="L7666" i="25"/>
  <c r="L9992" i="25" l="1"/>
  <c r="K9995" i="25"/>
  <c r="L10149" i="25"/>
  <c r="K10154" i="25"/>
  <c r="I9992" i="25"/>
  <c r="J10982" i="25"/>
  <c r="K10981" i="25"/>
  <c r="I10149" i="25"/>
  <c r="I10154" i="25" s="1"/>
  <c r="K7671" i="25"/>
  <c r="L7667" i="25"/>
  <c r="I7667" i="25"/>
  <c r="I9995" i="25" l="1"/>
  <c r="J10983" i="25"/>
  <c r="K10982" i="25"/>
  <c r="L10154" i="25"/>
  <c r="K10155" i="25"/>
  <c r="I10155" i="25" s="1"/>
  <c r="L9995" i="25"/>
  <c r="K10010" i="25"/>
  <c r="I7671" i="25"/>
  <c r="K7672" i="25"/>
  <c r="L7671" i="25"/>
  <c r="L10155" i="25" l="1"/>
  <c r="K10156" i="25"/>
  <c r="L10010" i="25"/>
  <c r="K10013" i="25"/>
  <c r="I10010" i="25"/>
  <c r="J10984" i="25"/>
  <c r="K10983" i="25"/>
  <c r="K7673" i="25"/>
  <c r="L7672" i="25"/>
  <c r="I7672" i="25"/>
  <c r="I10013" i="25" l="1"/>
  <c r="I7673" i="25"/>
  <c r="J10985" i="25"/>
  <c r="K10984" i="25"/>
  <c r="L10013" i="25"/>
  <c r="K10019" i="25"/>
  <c r="K10158" i="25"/>
  <c r="L10156" i="25"/>
  <c r="I10156" i="25"/>
  <c r="I10158" i="25" s="1"/>
  <c r="K7674" i="25"/>
  <c r="L7673" i="25"/>
  <c r="L10158" i="25" l="1"/>
  <c r="K10159" i="25"/>
  <c r="L10019" i="25"/>
  <c r="K10030" i="25"/>
  <c r="J10986" i="25"/>
  <c r="K10985" i="25"/>
  <c r="I10019" i="25"/>
  <c r="K7675" i="25"/>
  <c r="L7674" i="25"/>
  <c r="I7674" i="25"/>
  <c r="I10030" i="25" l="1"/>
  <c r="J10987" i="25"/>
  <c r="K10986" i="25"/>
  <c r="K10035" i="25"/>
  <c r="L10030" i="25"/>
  <c r="L10159" i="25"/>
  <c r="K10160" i="25"/>
  <c r="I10159" i="25"/>
  <c r="I7675" i="25"/>
  <c r="K7678" i="25"/>
  <c r="L7675" i="25"/>
  <c r="I10035" i="25" l="1"/>
  <c r="I10160" i="25"/>
  <c r="L10160" i="25"/>
  <c r="K10165" i="25"/>
  <c r="K10038" i="25"/>
  <c r="L10035" i="25"/>
  <c r="J10991" i="25"/>
  <c r="K10987" i="25"/>
  <c r="I7678" i="25"/>
  <c r="K7682" i="25"/>
  <c r="L7678" i="25"/>
  <c r="I10038" i="25" l="1"/>
  <c r="I10165" i="25"/>
  <c r="I7682" i="25"/>
  <c r="K10041" i="25"/>
  <c r="L10038" i="25"/>
  <c r="J11000" i="25"/>
  <c r="K10991" i="25"/>
  <c r="K10168" i="25"/>
  <c r="L10165" i="25"/>
  <c r="K7683" i="25"/>
  <c r="L7682" i="25"/>
  <c r="I10168" i="25" l="1"/>
  <c r="I10041" i="25"/>
  <c r="J11001" i="25"/>
  <c r="K11000" i="25"/>
  <c r="K10042" i="25"/>
  <c r="L10041" i="25"/>
  <c r="L10168" i="25"/>
  <c r="K10171" i="25"/>
  <c r="K7684" i="25"/>
  <c r="L7683" i="25"/>
  <c r="I7683" i="25"/>
  <c r="I10042" i="25" l="1"/>
  <c r="I7684" i="25"/>
  <c r="L10042" i="25"/>
  <c r="K10043" i="25"/>
  <c r="J11007" i="25"/>
  <c r="K11001" i="25"/>
  <c r="L10171" i="25"/>
  <c r="K10176" i="25"/>
  <c r="I10171" i="25"/>
  <c r="K7685" i="25"/>
  <c r="L7684" i="25"/>
  <c r="I10043" i="25" l="1"/>
  <c r="I10176" i="25"/>
  <c r="L10176" i="25"/>
  <c r="K10177" i="25"/>
  <c r="J11008" i="25"/>
  <c r="K11007" i="25"/>
  <c r="L10043" i="25"/>
  <c r="K10044" i="25"/>
  <c r="I10044" i="25" s="1"/>
  <c r="K7686" i="25"/>
  <c r="L7685" i="25"/>
  <c r="I7685" i="25"/>
  <c r="I10177" i="25" l="1"/>
  <c r="I7686" i="25"/>
  <c r="L10044" i="25"/>
  <c r="K10045" i="25"/>
  <c r="I10045" i="25" s="1"/>
  <c r="J11009" i="25"/>
  <c r="K11008" i="25"/>
  <c r="L10177" i="25"/>
  <c r="K10178" i="25"/>
  <c r="K7687" i="25"/>
  <c r="L7686" i="25"/>
  <c r="K10179" i="25" l="1"/>
  <c r="L10179" i="25" s="1"/>
  <c r="L10178" i="25"/>
  <c r="J11010" i="25"/>
  <c r="K11009" i="25"/>
  <c r="K10047" i="25"/>
  <c r="L10047" i="25" s="1"/>
  <c r="L10045" i="25"/>
  <c r="I10178" i="25"/>
  <c r="I10179" i="25" s="1"/>
  <c r="I10180" i="25" s="1"/>
  <c r="K7688" i="25"/>
  <c r="L7687" i="25"/>
  <c r="I7687" i="25"/>
  <c r="I7688" i="25" l="1"/>
  <c r="I10047" i="25"/>
  <c r="I10048" i="25" s="1"/>
  <c r="K10048" i="25" s="1"/>
  <c r="J11012" i="25"/>
  <c r="K11010" i="25"/>
  <c r="K10180" i="25"/>
  <c r="K10183" i="25" s="1"/>
  <c r="I10183" i="25" s="1"/>
  <c r="K7689" i="25"/>
  <c r="L7688" i="25"/>
  <c r="I10049" i="25" l="1"/>
  <c r="K10049" i="25" s="1"/>
  <c r="K10050" i="25" s="1"/>
  <c r="I10050" i="25" s="1"/>
  <c r="L10183" i="25"/>
  <c r="K10184" i="25"/>
  <c r="J11017" i="25"/>
  <c r="K11012" i="25"/>
  <c r="K7690" i="25"/>
  <c r="L7689" i="25"/>
  <c r="I7689" i="25"/>
  <c r="I7690" i="25" l="1"/>
  <c r="J11034" i="25"/>
  <c r="K11017" i="25"/>
  <c r="L10184" i="25"/>
  <c r="K10186" i="25"/>
  <c r="L10050" i="25"/>
  <c r="K10051" i="25"/>
  <c r="I10051" i="25" s="1"/>
  <c r="I10184" i="25"/>
  <c r="K7691" i="25"/>
  <c r="L7690" i="25"/>
  <c r="I10186" i="25" l="1"/>
  <c r="L10186" i="25"/>
  <c r="K10189" i="25"/>
  <c r="L10051" i="25"/>
  <c r="K10052" i="25"/>
  <c r="J11035" i="25"/>
  <c r="K11034" i="25"/>
  <c r="K7692" i="25"/>
  <c r="L7691" i="25"/>
  <c r="I7691" i="25"/>
  <c r="I7692" i="25" l="1"/>
  <c r="L10052" i="25"/>
  <c r="K10055" i="25"/>
  <c r="J11049" i="25"/>
  <c r="K11035" i="25"/>
  <c r="K10202" i="25"/>
  <c r="L10189" i="25"/>
  <c r="I10189" i="25"/>
  <c r="I10052" i="25"/>
  <c r="K7693" i="25"/>
  <c r="L7692" i="25"/>
  <c r="I10055" i="25" l="1"/>
  <c r="I10202" i="25"/>
  <c r="K10208" i="25"/>
  <c r="L10202" i="25"/>
  <c r="J11050" i="25"/>
  <c r="K11049" i="25"/>
  <c r="L10055" i="25"/>
  <c r="K10056" i="25"/>
  <c r="K7694" i="25"/>
  <c r="L7693" i="25"/>
  <c r="I7693" i="25"/>
  <c r="I10208" i="25" l="1"/>
  <c r="I7694" i="25"/>
  <c r="L10056" i="25"/>
  <c r="K10058" i="25"/>
  <c r="J11062" i="25"/>
  <c r="K11050" i="25"/>
  <c r="I10056" i="25"/>
  <c r="L10208" i="25"/>
  <c r="K10209" i="25"/>
  <c r="I10209" i="25" s="1"/>
  <c r="K7695" i="25"/>
  <c r="L7694" i="25"/>
  <c r="I7695" i="25" l="1"/>
  <c r="I10058" i="25"/>
  <c r="K10211" i="25"/>
  <c r="L10209" i="25"/>
  <c r="J11084" i="25"/>
  <c r="K11062" i="25"/>
  <c r="L10058" i="25"/>
  <c r="K10059" i="25"/>
  <c r="K7696" i="25"/>
  <c r="L7695" i="25"/>
  <c r="L10059" i="25" l="1"/>
  <c r="K10061" i="25"/>
  <c r="J11113" i="25"/>
  <c r="K11084" i="25"/>
  <c r="K10214" i="25"/>
  <c r="L10211" i="25"/>
  <c r="I10059" i="25"/>
  <c r="I10211" i="25"/>
  <c r="K7697" i="25"/>
  <c r="L7696" i="25"/>
  <c r="I7696" i="25"/>
  <c r="I10061" i="25" l="1"/>
  <c r="I7697" i="25"/>
  <c r="I10214" i="25"/>
  <c r="L10214" i="25"/>
  <c r="K10215" i="25"/>
  <c r="J11117" i="25"/>
  <c r="K11113" i="25"/>
  <c r="L10061" i="25"/>
  <c r="K10062" i="25"/>
  <c r="K7699" i="25"/>
  <c r="L7697" i="25"/>
  <c r="K10063" i="25" l="1"/>
  <c r="L10062" i="25"/>
  <c r="J11121" i="25"/>
  <c r="K11117" i="25"/>
  <c r="L10215" i="25"/>
  <c r="K10216" i="25"/>
  <c r="I10215" i="25"/>
  <c r="I10062" i="25"/>
  <c r="K7726" i="25"/>
  <c r="L7726" i="25" s="1"/>
  <c r="L7699" i="25"/>
  <c r="I7699" i="25"/>
  <c r="I10216" i="25" l="1"/>
  <c r="I7726" i="25"/>
  <c r="I7727" i="25" s="1"/>
  <c r="K7727" i="25" s="1"/>
  <c r="K7728" i="25" s="1"/>
  <c r="I7728" i="25" s="1"/>
  <c r="I10063" i="25"/>
  <c r="L10216" i="25"/>
  <c r="K10218" i="25"/>
  <c r="J11154" i="25"/>
  <c r="K11121" i="25"/>
  <c r="L10063" i="25"/>
  <c r="K10064" i="25"/>
  <c r="I10218" i="25" l="1"/>
  <c r="L10064" i="25"/>
  <c r="K10065" i="25"/>
  <c r="I10064" i="25"/>
  <c r="J11208" i="25"/>
  <c r="K11154" i="25"/>
  <c r="K10231" i="25"/>
  <c r="L10218" i="25"/>
  <c r="K7729" i="25"/>
  <c r="L7728" i="25"/>
  <c r="I10065" i="25" l="1"/>
  <c r="L10231" i="25"/>
  <c r="K10232" i="25"/>
  <c r="I10231" i="25"/>
  <c r="J11209" i="25"/>
  <c r="K11208" i="25"/>
  <c r="L10065" i="25"/>
  <c r="K10067" i="25"/>
  <c r="K7730" i="25"/>
  <c r="L7729" i="25"/>
  <c r="I7729" i="25"/>
  <c r="I10232" i="25" l="1"/>
  <c r="K10068" i="25"/>
  <c r="L10067" i="25"/>
  <c r="I10067" i="25"/>
  <c r="J11210" i="25"/>
  <c r="K11209" i="25"/>
  <c r="L10232" i="25"/>
  <c r="K10237" i="25"/>
  <c r="I7730" i="25"/>
  <c r="K7731" i="25"/>
  <c r="L7730" i="25"/>
  <c r="I10068" i="25" l="1"/>
  <c r="L10237" i="25"/>
  <c r="K10238" i="25"/>
  <c r="I10237" i="25"/>
  <c r="J11211" i="25"/>
  <c r="K11210" i="25"/>
  <c r="L10068" i="25"/>
  <c r="K10069" i="25"/>
  <c r="K7732" i="25"/>
  <c r="L7731" i="25"/>
  <c r="I7731" i="25"/>
  <c r="I7732" i="25" l="1"/>
  <c r="I10238" i="25"/>
  <c r="K10070" i="25"/>
  <c r="L10069" i="25"/>
  <c r="I10069" i="25"/>
  <c r="J11212" i="25"/>
  <c r="K11211" i="25"/>
  <c r="L10238" i="25"/>
  <c r="K10246" i="25"/>
  <c r="K7733" i="25"/>
  <c r="L7732" i="25"/>
  <c r="I10070" i="25" l="1"/>
  <c r="L10246" i="25"/>
  <c r="K10252" i="25"/>
  <c r="L10252" i="25" s="1"/>
  <c r="I10246" i="25"/>
  <c r="J11213" i="25"/>
  <c r="K11212" i="25"/>
  <c r="L10070" i="25"/>
  <c r="K10073" i="25"/>
  <c r="K7734" i="25"/>
  <c r="L7733" i="25"/>
  <c r="I7733" i="25"/>
  <c r="I7734" i="25" l="1"/>
  <c r="I10252" i="25"/>
  <c r="I10255" i="25" s="1"/>
  <c r="K10255" i="25" s="1"/>
  <c r="K10258" i="25" s="1"/>
  <c r="I10258" i="25" s="1"/>
  <c r="L10073" i="25"/>
  <c r="K10074" i="25"/>
  <c r="I10073" i="25"/>
  <c r="J11214" i="25"/>
  <c r="K11213" i="25"/>
  <c r="K7735" i="25"/>
  <c r="L7734" i="25"/>
  <c r="I10074" i="25" l="1"/>
  <c r="L10258" i="25"/>
  <c r="K10264" i="25"/>
  <c r="J11215" i="25"/>
  <c r="K11214" i="25"/>
  <c r="K10075" i="25"/>
  <c r="L10074" i="25"/>
  <c r="K7736" i="25"/>
  <c r="L7735" i="25"/>
  <c r="I7735" i="25"/>
  <c r="I7736" i="25" l="1"/>
  <c r="L10075" i="25"/>
  <c r="K10080" i="25"/>
  <c r="I10075" i="25"/>
  <c r="J11216" i="25"/>
  <c r="K11215" i="25"/>
  <c r="L10264" i="25"/>
  <c r="K10265" i="25"/>
  <c r="I10264" i="25"/>
  <c r="K7737" i="25"/>
  <c r="L7736" i="25"/>
  <c r="I10265" i="25" l="1"/>
  <c r="I10080" i="25"/>
  <c r="L10265" i="25"/>
  <c r="K10266" i="25"/>
  <c r="I10266" i="25" s="1"/>
  <c r="J11217" i="25"/>
  <c r="K11216" i="25"/>
  <c r="L10080" i="25"/>
  <c r="K10082" i="25"/>
  <c r="K7738" i="25"/>
  <c r="L7737" i="25"/>
  <c r="I7737" i="25"/>
  <c r="I7738" i="25" l="1"/>
  <c r="L10082" i="25"/>
  <c r="K10084" i="25"/>
  <c r="I10082" i="25"/>
  <c r="J11218" i="25"/>
  <c r="K11217" i="25"/>
  <c r="L10266" i="25"/>
  <c r="K10269" i="25"/>
  <c r="K7740" i="25"/>
  <c r="L7738" i="25"/>
  <c r="I10084" i="25" l="1"/>
  <c r="J11219" i="25"/>
  <c r="K11218" i="25"/>
  <c r="L10084" i="25"/>
  <c r="K10086" i="25"/>
  <c r="L10269" i="25"/>
  <c r="K10271" i="25"/>
  <c r="I10269" i="25"/>
  <c r="K7741" i="25"/>
  <c r="L7740" i="25"/>
  <c r="I7740" i="25"/>
  <c r="I10086" i="25" l="1"/>
  <c r="I7741" i="25"/>
  <c r="I10271" i="25"/>
  <c r="L10271" i="25"/>
  <c r="K10275" i="25"/>
  <c r="L10086" i="25"/>
  <c r="K10089" i="25"/>
  <c r="I10089" i="25" s="1"/>
  <c r="J11252" i="25"/>
  <c r="K11219" i="25"/>
  <c r="K7742" i="25"/>
  <c r="L7741" i="25"/>
  <c r="I10275" i="25" l="1"/>
  <c r="J11286" i="25"/>
  <c r="K11252" i="25"/>
  <c r="L10089" i="25"/>
  <c r="K10090" i="25"/>
  <c r="I10090" i="25" s="1"/>
  <c r="L10275" i="25"/>
  <c r="K10276" i="25"/>
  <c r="K7743" i="25"/>
  <c r="L7742" i="25"/>
  <c r="I7742" i="25"/>
  <c r="I7743" i="25" l="1"/>
  <c r="L10090" i="25"/>
  <c r="K10091" i="25"/>
  <c r="L10091" i="25" s="1"/>
  <c r="L10276" i="25"/>
  <c r="K10277" i="25"/>
  <c r="I10276" i="25"/>
  <c r="J11307" i="25"/>
  <c r="K11286" i="25"/>
  <c r="K7744" i="25"/>
  <c r="L7743" i="25"/>
  <c r="I10277" i="25" l="1"/>
  <c r="I10091" i="25"/>
  <c r="I10096" i="25" s="1"/>
  <c r="I10097" i="25" s="1"/>
  <c r="L10277" i="25"/>
  <c r="K10279" i="25"/>
  <c r="J11323" i="25"/>
  <c r="K11307" i="25"/>
  <c r="K7745" i="25"/>
  <c r="L7744" i="25"/>
  <c r="I7744" i="25"/>
  <c r="I10279" i="25" l="1"/>
  <c r="K10096" i="25"/>
  <c r="K10281" i="25"/>
  <c r="L10279" i="25"/>
  <c r="J11334" i="25"/>
  <c r="K11323" i="25"/>
  <c r="K10097" i="25"/>
  <c r="K10099" i="25" s="1"/>
  <c r="L10099" i="25" s="1"/>
  <c r="I7745" i="25"/>
  <c r="K7746" i="25"/>
  <c r="L7745" i="25"/>
  <c r="I10281" i="25" l="1"/>
  <c r="I10099" i="25"/>
  <c r="I10101" i="25" s="1"/>
  <c r="K10101" i="25" s="1"/>
  <c r="K10103" i="25" s="1"/>
  <c r="I10103" i="25" s="1"/>
  <c r="J11436" i="25"/>
  <c r="K11334" i="25"/>
  <c r="K10282" i="25"/>
  <c r="L10281" i="25"/>
  <c r="I7746" i="25"/>
  <c r="K7747" i="25"/>
  <c r="L7746" i="25"/>
  <c r="I7747" i="25" l="1"/>
  <c r="L10282" i="25"/>
  <c r="K10283" i="25"/>
  <c r="I10282" i="25"/>
  <c r="J11452" i="25"/>
  <c r="K11436" i="25"/>
  <c r="L10103" i="25"/>
  <c r="K10106" i="25"/>
  <c r="K7748" i="25"/>
  <c r="I7748" i="25" s="1"/>
  <c r="L7747" i="25"/>
  <c r="I10283" i="25" l="1"/>
  <c r="L10106" i="25"/>
  <c r="K10108" i="25"/>
  <c r="J11476" i="25"/>
  <c r="K11452" i="25"/>
  <c r="K10285" i="25"/>
  <c r="I10285" i="25" s="1"/>
  <c r="L10283" i="25"/>
  <c r="I10106" i="25"/>
  <c r="K7750" i="25"/>
  <c r="I7750" i="25" s="1"/>
  <c r="L7748" i="25"/>
  <c r="I10108" i="25" l="1"/>
  <c r="L10285" i="25"/>
  <c r="K10286" i="25"/>
  <c r="I10286" i="25" s="1"/>
  <c r="J11477" i="25"/>
  <c r="K11476" i="25"/>
  <c r="L10108" i="25"/>
  <c r="K10110" i="25"/>
  <c r="K7752" i="25"/>
  <c r="L7750" i="25"/>
  <c r="L10110" i="25" l="1"/>
  <c r="K10111" i="25"/>
  <c r="J11488" i="25"/>
  <c r="K11477" i="25"/>
  <c r="K10287" i="25"/>
  <c r="I10287" i="25" s="1"/>
  <c r="L10286" i="25"/>
  <c r="I10110" i="25"/>
  <c r="K7753" i="25"/>
  <c r="L7752" i="25"/>
  <c r="I7752" i="25"/>
  <c r="I7753" i="25" l="1"/>
  <c r="I10111" i="25"/>
  <c r="L10287" i="25"/>
  <c r="K10289" i="25"/>
  <c r="J11491" i="25"/>
  <c r="K11488" i="25"/>
  <c r="K10116" i="25"/>
  <c r="L10111" i="25"/>
  <c r="K7755" i="25"/>
  <c r="L7753" i="25"/>
  <c r="K10117" i="25" l="1"/>
  <c r="L10116" i="25"/>
  <c r="L10289" i="25"/>
  <c r="K10290" i="25"/>
  <c r="J11497" i="25"/>
  <c r="K11491" i="25"/>
  <c r="I10116" i="25"/>
  <c r="I10117" i="25" s="1"/>
  <c r="I10289" i="25"/>
  <c r="K7756" i="25"/>
  <c r="L7755" i="25"/>
  <c r="I7755" i="25"/>
  <c r="I10290" i="25" l="1"/>
  <c r="I7756" i="25"/>
  <c r="L10290" i="25"/>
  <c r="K10293" i="25"/>
  <c r="J11498" i="25"/>
  <c r="K11497" i="25"/>
  <c r="K10118" i="25"/>
  <c r="I10118" i="25" s="1"/>
  <c r="L10117" i="25"/>
  <c r="K7757" i="25"/>
  <c r="L7757" i="25" s="1"/>
  <c r="L7756" i="25"/>
  <c r="L10118" i="25" l="1"/>
  <c r="K10119" i="25"/>
  <c r="L10119" i="25" s="1"/>
  <c r="L10293" i="25"/>
  <c r="K10297" i="25"/>
  <c r="J11522" i="25"/>
  <c r="K11498" i="25"/>
  <c r="I10293" i="25"/>
  <c r="I7757" i="25"/>
  <c r="I7758" i="25" s="1"/>
  <c r="I10119" i="25" l="1"/>
  <c r="I10120" i="25" s="1"/>
  <c r="K10120" i="25" s="1"/>
  <c r="K10121" i="25" s="1"/>
  <c r="I10121" i="25" s="1"/>
  <c r="I10297" i="25"/>
  <c r="L10297" i="25"/>
  <c r="K10303" i="25"/>
  <c r="J11526" i="25"/>
  <c r="K11522" i="25"/>
  <c r="K7758" i="25"/>
  <c r="K7759" i="25" s="1"/>
  <c r="I7759" i="25" s="1"/>
  <c r="I10303" i="25" l="1"/>
  <c r="L10303" i="25"/>
  <c r="K10307" i="25"/>
  <c r="J11535" i="25"/>
  <c r="K11526" i="25"/>
  <c r="K10122" i="25"/>
  <c r="I10122" i="25" s="1"/>
  <c r="L10121" i="25"/>
  <c r="K7760" i="25"/>
  <c r="L7759" i="25"/>
  <c r="I10307" i="25" l="1"/>
  <c r="L10122" i="25"/>
  <c r="K10124" i="25"/>
  <c r="J11536" i="25"/>
  <c r="K11535" i="25"/>
  <c r="L10307" i="25"/>
  <c r="K10309" i="25"/>
  <c r="I10309" i="25" s="1"/>
  <c r="K7761" i="25"/>
  <c r="L7760" i="25"/>
  <c r="I7760" i="25"/>
  <c r="I7761" i="25" l="1"/>
  <c r="K10311" i="25"/>
  <c r="I10311" i="25" s="1"/>
  <c r="L10309" i="25"/>
  <c r="L10124" i="25"/>
  <c r="K10128" i="25"/>
  <c r="J11537" i="25"/>
  <c r="K11536" i="25"/>
  <c r="I10124" i="25"/>
  <c r="K7762" i="25"/>
  <c r="L7761" i="25"/>
  <c r="I10128" i="25" l="1"/>
  <c r="J11538" i="25"/>
  <c r="K11537" i="25"/>
  <c r="K10131" i="25"/>
  <c r="L10128" i="25"/>
  <c r="L10311" i="25"/>
  <c r="K10313" i="25"/>
  <c r="K7763" i="25"/>
  <c r="L7762" i="25"/>
  <c r="I7762" i="25"/>
  <c r="I7763" i="25" l="1"/>
  <c r="L10131" i="25"/>
  <c r="K10132" i="25"/>
  <c r="K10315" i="25"/>
  <c r="L10313" i="25"/>
  <c r="I10131" i="25"/>
  <c r="J11559" i="25"/>
  <c r="K11538" i="25"/>
  <c r="I10313" i="25"/>
  <c r="K7766" i="25"/>
  <c r="L7763" i="25"/>
  <c r="I10132" i="25" l="1"/>
  <c r="I10315" i="25"/>
  <c r="J11560" i="25"/>
  <c r="K11559" i="25"/>
  <c r="L10315" i="25"/>
  <c r="K10324" i="25"/>
  <c r="K10133" i="25"/>
  <c r="L10132" i="25"/>
  <c r="K7767" i="25"/>
  <c r="L7766" i="25"/>
  <c r="I7766" i="25"/>
  <c r="I7767" i="25" l="1"/>
  <c r="K10134" i="25"/>
  <c r="L10133" i="25"/>
  <c r="L10324" i="25"/>
  <c r="K10326" i="25"/>
  <c r="J11609" i="25"/>
  <c r="K11560" i="25"/>
  <c r="I10133" i="25"/>
  <c r="I10324" i="25"/>
  <c r="K7768" i="25"/>
  <c r="L7767" i="25"/>
  <c r="I10326" i="25" l="1"/>
  <c r="I10134" i="25"/>
  <c r="K10327" i="25"/>
  <c r="L10326" i="25"/>
  <c r="J11622" i="25"/>
  <c r="K11609" i="25"/>
  <c r="K10135" i="25"/>
  <c r="L10134" i="25"/>
  <c r="K7769" i="25"/>
  <c r="L7768" i="25"/>
  <c r="I7768" i="25"/>
  <c r="I7769" i="25" l="1"/>
  <c r="K10136" i="25"/>
  <c r="L10135" i="25"/>
  <c r="J11624" i="25"/>
  <c r="K11622" i="25"/>
  <c r="I10135" i="25"/>
  <c r="K10328" i="25"/>
  <c r="L10327" i="25"/>
  <c r="I10327" i="25"/>
  <c r="K7770" i="25"/>
  <c r="L7769" i="25"/>
  <c r="I10328" i="25" l="1"/>
  <c r="I10136" i="25"/>
  <c r="L10328" i="25"/>
  <c r="K10331" i="25"/>
  <c r="J11625" i="25"/>
  <c r="K11624" i="25"/>
  <c r="L10136" i="25"/>
  <c r="K10137" i="25"/>
  <c r="K7771" i="25"/>
  <c r="L7770" i="25"/>
  <c r="I7770" i="25"/>
  <c r="I10137" i="25" l="1"/>
  <c r="L10137" i="25"/>
  <c r="K10138" i="25"/>
  <c r="L10331" i="25"/>
  <c r="K10336" i="25"/>
  <c r="J11626" i="25"/>
  <c r="K11625" i="25"/>
  <c r="I10331" i="25"/>
  <c r="I7771" i="25"/>
  <c r="K7772" i="25"/>
  <c r="L7771" i="25"/>
  <c r="I10336" i="25" l="1"/>
  <c r="L10336" i="25"/>
  <c r="K10340" i="25"/>
  <c r="K10141" i="25"/>
  <c r="L10138" i="25"/>
  <c r="J11662" i="25"/>
  <c r="K11626" i="25"/>
  <c r="I10138" i="25"/>
  <c r="I10141" i="25" s="1"/>
  <c r="K7773" i="25"/>
  <c r="L7772" i="25"/>
  <c r="I7772" i="25"/>
  <c r="I7773" i="25" l="1"/>
  <c r="J11677" i="25"/>
  <c r="K11662" i="25"/>
  <c r="L10141" i="25"/>
  <c r="K10143" i="25"/>
  <c r="K10342" i="25"/>
  <c r="L10340" i="25"/>
  <c r="I10340" i="25"/>
  <c r="K7774" i="25"/>
  <c r="L7773" i="25"/>
  <c r="I10342" i="25" l="1"/>
  <c r="L10342" i="25"/>
  <c r="K10346" i="25"/>
  <c r="K10145" i="25"/>
  <c r="L10143" i="25"/>
  <c r="J11686" i="25"/>
  <c r="K11677" i="25"/>
  <c r="I10143" i="25"/>
  <c r="K7777" i="25"/>
  <c r="L7774" i="25"/>
  <c r="I7774" i="25"/>
  <c r="I7777" i="25" l="1"/>
  <c r="I10145" i="25"/>
  <c r="K10146" i="25"/>
  <c r="L10145" i="25"/>
  <c r="K10347" i="25"/>
  <c r="L10346" i="25"/>
  <c r="J11687" i="25"/>
  <c r="K11686" i="25"/>
  <c r="I10346" i="25"/>
  <c r="K7778" i="25"/>
  <c r="L7777" i="25"/>
  <c r="I10347" i="25" l="1"/>
  <c r="L10347" i="25"/>
  <c r="K10348" i="25"/>
  <c r="J11696" i="25"/>
  <c r="J11697" i="25" s="1"/>
  <c r="J11698" i="25" s="1"/>
  <c r="J11699" i="25" s="1"/>
  <c r="J11700" i="25" s="1"/>
  <c r="J11701" i="25" s="1"/>
  <c r="J11702" i="25" s="1"/>
  <c r="J11703" i="25" s="1"/>
  <c r="J11704" i="25" s="1"/>
  <c r="J11707" i="25" s="1"/>
  <c r="J11708" i="25" s="1"/>
  <c r="J11709" i="25" s="1"/>
  <c r="J11710" i="25" s="1"/>
  <c r="J11711" i="25" s="1"/>
  <c r="J11713" i="25" s="1"/>
  <c r="J11714" i="25" s="1"/>
  <c r="J11715" i="25" s="1"/>
  <c r="J11716" i="25" s="1"/>
  <c r="J11717" i="25" s="1"/>
  <c r="J11718" i="25" s="1"/>
  <c r="J11720" i="25" s="1"/>
  <c r="J11721" i="25" s="1"/>
  <c r="J11726" i="25" s="1"/>
  <c r="J11727" i="25" s="1"/>
  <c r="J11728" i="25" s="1"/>
  <c r="J11729" i="25" s="1"/>
  <c r="J11732" i="25" s="1"/>
  <c r="J11733" i="25" s="1"/>
  <c r="J11734" i="25" s="1"/>
  <c r="J11736" i="25" s="1"/>
  <c r="J11737" i="25" s="1"/>
  <c r="J11739" i="25" s="1"/>
  <c r="J11742" i="25" s="1"/>
  <c r="J11743" i="25" s="1"/>
  <c r="J11744" i="25" s="1"/>
  <c r="J11745" i="25" s="1"/>
  <c r="J11746" i="25" s="1"/>
  <c r="J11747" i="25" s="1"/>
  <c r="J11748" i="25" s="1"/>
  <c r="J11749" i="25" s="1"/>
  <c r="J11750" i="25" s="1"/>
  <c r="J11752" i="25" s="1"/>
  <c r="J11753" i="25" s="1"/>
  <c r="J11757" i="25" s="1"/>
  <c r="J11758" i="25" s="1"/>
  <c r="J11760" i="25" s="1"/>
  <c r="J11761" i="25" s="1"/>
  <c r="J11762" i="25" s="1"/>
  <c r="J11763" i="25" s="1"/>
  <c r="J11764" i="25" s="1"/>
  <c r="J11765" i="25" s="1"/>
  <c r="J11766" i="25" s="1"/>
  <c r="J11768" i="25" s="1"/>
  <c r="J11769" i="25" s="1"/>
  <c r="J11771" i="25" s="1"/>
  <c r="J11773" i="25" s="1"/>
  <c r="J11774" i="25" s="1"/>
  <c r="J11775" i="25" s="1"/>
  <c r="J11777" i="25" s="1"/>
  <c r="J11778" i="25" s="1"/>
  <c r="J11779" i="25" s="1"/>
  <c r="J11780" i="25" s="1"/>
  <c r="J11783" i="25" s="1"/>
  <c r="J11787" i="25" s="1"/>
  <c r="J11788" i="25" s="1"/>
  <c r="J11789" i="25" s="1"/>
  <c r="J11790" i="25" s="1"/>
  <c r="J11792" i="25" s="1"/>
  <c r="J11793" i="25" s="1"/>
  <c r="J11794" i="25" s="1"/>
  <c r="J11795" i="25" s="1"/>
  <c r="J11796" i="25" s="1"/>
  <c r="J11797" i="25" s="1"/>
  <c r="J11798" i="25" s="1"/>
  <c r="J11799" i="25" s="1"/>
  <c r="J11800" i="25" s="1"/>
  <c r="J11801" i="25" s="1"/>
  <c r="J11803" i="25" s="1"/>
  <c r="J11804" i="25" s="1"/>
  <c r="J11805" i="25" s="1"/>
  <c r="J11806" i="25" s="1"/>
  <c r="J11807" i="25" s="1"/>
  <c r="J11808" i="25" s="1"/>
  <c r="J11809" i="25" s="1"/>
  <c r="J11810" i="25" s="1"/>
  <c r="J11811" i="25" s="1"/>
  <c r="J11812" i="25" s="1"/>
  <c r="J11813" i="25" s="1"/>
  <c r="J11815" i="25" s="1"/>
  <c r="J11816" i="25" s="1"/>
  <c r="J11817" i="25" s="1"/>
  <c r="J11820" i="25" s="1"/>
  <c r="J11822" i="25" s="1"/>
  <c r="J11823" i="25" s="1"/>
  <c r="J11824" i="25" s="1"/>
  <c r="J11825" i="25" s="1"/>
  <c r="J11826" i="25" s="1"/>
  <c r="J11827" i="25" s="1"/>
  <c r="J11828" i="25" s="1"/>
  <c r="J11829" i="25" s="1"/>
  <c r="J11830" i="25" s="1"/>
  <c r="J11832" i="25" s="1"/>
  <c r="J11833" i="25" s="1"/>
  <c r="J11834" i="25" s="1"/>
  <c r="J11835" i="25" s="1"/>
  <c r="J11836" i="25" s="1"/>
  <c r="J11838" i="25" s="1"/>
  <c r="J11839" i="25" s="1"/>
  <c r="J11842" i="25" s="1"/>
  <c r="J11843" i="25" s="1"/>
  <c r="J11844" i="25" s="1"/>
  <c r="J11845" i="25" s="1"/>
  <c r="J11846" i="25" s="1"/>
  <c r="J11847" i="25" s="1"/>
  <c r="J11851" i="25" s="1"/>
  <c r="J11852" i="25" s="1"/>
  <c r="J11854" i="25" s="1"/>
  <c r="J11855" i="25" s="1"/>
  <c r="J11856" i="25" s="1"/>
  <c r="J11857" i="25" s="1"/>
  <c r="J11858" i="25" s="1"/>
  <c r="J11860" i="25" s="1"/>
  <c r="J11861" i="25" s="1"/>
  <c r="J11862" i="25" s="1"/>
  <c r="J11864" i="25" s="1"/>
  <c r="J11865" i="25" s="1"/>
  <c r="J11866" i="25" s="1"/>
  <c r="J11867" i="25" s="1"/>
  <c r="J11868" i="25" s="1"/>
  <c r="J11869" i="25" s="1"/>
  <c r="J11870" i="25" s="1"/>
  <c r="J11871" i="25" s="1"/>
  <c r="J11872" i="25" s="1"/>
  <c r="J11874" i="25" s="1"/>
  <c r="J11875" i="25" s="1"/>
  <c r="J11876" i="25" s="1"/>
  <c r="J11877" i="25" s="1"/>
  <c r="J11880" i="25" s="1"/>
  <c r="J11881" i="25" s="1"/>
  <c r="J11883" i="25" s="1"/>
  <c r="J11884" i="25" s="1"/>
  <c r="J11885" i="25" s="1"/>
  <c r="J11887" i="25" s="1"/>
  <c r="J11888" i="25" s="1"/>
  <c r="J11889" i="25" s="1"/>
  <c r="J11890" i="25" s="1"/>
  <c r="J11891" i="25" s="1"/>
  <c r="J11892" i="25" s="1"/>
  <c r="J11894" i="25" s="1"/>
  <c r="J11896" i="25" s="1"/>
  <c r="J11898" i="25" s="1"/>
  <c r="J11899" i="25" s="1"/>
  <c r="J11900" i="25" s="1"/>
  <c r="J11901" i="25" s="1"/>
  <c r="J11902" i="25" s="1"/>
  <c r="J11903" i="25" s="1"/>
  <c r="J11904" i="25" s="1"/>
  <c r="J11905" i="25" s="1"/>
  <c r="J11907" i="25" s="1"/>
  <c r="J11908" i="25" s="1"/>
  <c r="J11909" i="25" s="1"/>
  <c r="J11910" i="25" s="1"/>
  <c r="J11911" i="25" s="1"/>
  <c r="J11912" i="25" s="1"/>
  <c r="J11913" i="25" s="1"/>
  <c r="J11914" i="25" s="1"/>
  <c r="J11915" i="25" s="1"/>
  <c r="J11916" i="25" s="1"/>
  <c r="J11917" i="25" s="1"/>
  <c r="J11919" i="25" s="1"/>
  <c r="J11920" i="25" s="1"/>
  <c r="J11923" i="25" s="1"/>
  <c r="J11924" i="25" s="1"/>
  <c r="J11925" i="25" s="1"/>
  <c r="J11926" i="25" s="1"/>
  <c r="J11927" i="25" s="1"/>
  <c r="J11928" i="25" s="1"/>
  <c r="J11929" i="25" s="1"/>
  <c r="J11930" i="25" s="1"/>
  <c r="J11931" i="25" s="1"/>
  <c r="J11932" i="25" s="1"/>
  <c r="J11933" i="25" s="1"/>
  <c r="J11934" i="25" s="1"/>
  <c r="J11935" i="25" s="1"/>
  <c r="J11936" i="25" s="1"/>
  <c r="J11937" i="25" s="1"/>
  <c r="J11938" i="25" s="1"/>
  <c r="J11939" i="25" s="1"/>
  <c r="J11942" i="25" s="1"/>
  <c r="J11943" i="25" s="1"/>
  <c r="J11944" i="25" s="1"/>
  <c r="J11946" i="25" s="1"/>
  <c r="J11947" i="25" s="1"/>
  <c r="J11948" i="25" s="1"/>
  <c r="J11949" i="25" s="1"/>
  <c r="J11950" i="25" s="1"/>
  <c r="J11951" i="25" s="1"/>
  <c r="J11954" i="25" s="1"/>
  <c r="J11955" i="25" s="1"/>
  <c r="J11956" i="25" s="1"/>
  <c r="J11961" i="25" s="1"/>
  <c r="J11962" i="25" s="1"/>
  <c r="J11963" i="25" s="1"/>
  <c r="J11964" i="25" s="1"/>
  <c r="J11965" i="25" s="1"/>
  <c r="J11967" i="25" s="1"/>
  <c r="J11968" i="25" s="1"/>
  <c r="J11969" i="25" s="1"/>
  <c r="J11970" i="25" s="1"/>
  <c r="J11971" i="25" s="1"/>
  <c r="J11972" i="25" s="1"/>
  <c r="J11973" i="25" s="1"/>
  <c r="J11974" i="25" s="1"/>
  <c r="J11975" i="25" s="1"/>
  <c r="J11977" i="25" s="1"/>
  <c r="J11978" i="25" s="1"/>
  <c r="J11979" i="25" s="1"/>
  <c r="J11980" i="25" s="1"/>
  <c r="J11981" i="25" s="1"/>
  <c r="J11982" i="25" s="1"/>
  <c r="J11983" i="25" s="1"/>
  <c r="J11984" i="25" s="1"/>
  <c r="J11985" i="25" s="1"/>
  <c r="J11986" i="25" s="1"/>
  <c r="J11987" i="25" s="1"/>
  <c r="J11988" i="25" s="1"/>
  <c r="J11989" i="25" s="1"/>
  <c r="J11990" i="25" s="1"/>
  <c r="J11991" i="25" s="1"/>
  <c r="J11992" i="25" s="1"/>
  <c r="J11993" i="25" s="1"/>
  <c r="J11994" i="25" s="1"/>
  <c r="J11995" i="25" s="1"/>
  <c r="J11996" i="25" s="1"/>
  <c r="J11997" i="25" s="1"/>
  <c r="J11998" i="25" s="1"/>
  <c r="J11999" i="25" s="1"/>
  <c r="J12001" i="25" s="1"/>
  <c r="J12003" i="25" s="1"/>
  <c r="J12004" i="25" s="1"/>
  <c r="J12005" i="25" s="1"/>
  <c r="J12007" i="25" s="1"/>
  <c r="J12010" i="25" s="1"/>
  <c r="J12013" i="25" s="1"/>
  <c r="J12014" i="25" s="1"/>
  <c r="J12015" i="25" s="1"/>
  <c r="J12016" i="25" s="1"/>
  <c r="J12017" i="25" s="1"/>
  <c r="J12019" i="25" s="1"/>
  <c r="J12020" i="25" s="1"/>
  <c r="J12021" i="25" s="1"/>
  <c r="J12023" i="25" s="1"/>
  <c r="J12024" i="25" s="1"/>
  <c r="J12027" i="25" s="1"/>
  <c r="J12029" i="25" s="1"/>
  <c r="J12030" i="25" s="1"/>
  <c r="J12031" i="25" s="1"/>
  <c r="J12032" i="25" s="1"/>
  <c r="J12033" i="25" s="1"/>
  <c r="J12035" i="25" s="1"/>
  <c r="J12036" i="25" s="1"/>
  <c r="J12037" i="25" s="1"/>
  <c r="J12038" i="25" s="1"/>
  <c r="J12039" i="25" s="1"/>
  <c r="J12040" i="25" s="1"/>
  <c r="J12041" i="25" s="1"/>
  <c r="J12043" i="25" s="1"/>
  <c r="J12046" i="25" s="1"/>
  <c r="J12047" i="25" s="1"/>
  <c r="J12048" i="25" s="1"/>
  <c r="J12049" i="25" s="1"/>
  <c r="J12050" i="25" s="1"/>
  <c r="J12051" i="25" s="1"/>
  <c r="J12052" i="25" s="1"/>
  <c r="J12053" i="25" s="1"/>
  <c r="J12054" i="25" s="1"/>
  <c r="J12056" i="25" s="1"/>
  <c r="J12057" i="25" s="1"/>
  <c r="J12058" i="25" s="1"/>
  <c r="J12059" i="25" s="1"/>
  <c r="J12060" i="25" s="1"/>
  <c r="J12061" i="25" s="1"/>
  <c r="J12062" i="25" s="1"/>
  <c r="J12063" i="25" s="1"/>
  <c r="J12064" i="25" s="1"/>
  <c r="J12065" i="25" s="1"/>
  <c r="J12066" i="25" s="1"/>
  <c r="J12068" i="25" s="1"/>
  <c r="J12069" i="25" s="1"/>
  <c r="J12070" i="25" s="1"/>
  <c r="J12071" i="25" s="1"/>
  <c r="J12072" i="25" s="1"/>
  <c r="J12075" i="25" s="1"/>
  <c r="J12077" i="25" s="1"/>
  <c r="J12078" i="25" s="1"/>
  <c r="J12079" i="25" s="1"/>
  <c r="J12080" i="25" s="1"/>
  <c r="J12081" i="25" s="1"/>
  <c r="J12082" i="25" s="1"/>
  <c r="J12084" i="25" s="1"/>
  <c r="J12085" i="25" s="1"/>
  <c r="J12086" i="25" s="1"/>
  <c r="J12087" i="25" s="1"/>
  <c r="J12088" i="25" s="1"/>
  <c r="J12089" i="25" s="1"/>
  <c r="J12090" i="25" s="1"/>
  <c r="J12091" i="25" s="1"/>
  <c r="J12092" i="25" s="1"/>
  <c r="J12097" i="25" s="1"/>
  <c r="J12100" i="25" s="1"/>
  <c r="J12101" i="25" s="1"/>
  <c r="J12103" i="25" s="1"/>
  <c r="J12104" i="25" s="1"/>
  <c r="J12105" i="25" s="1"/>
  <c r="J12106" i="25" s="1"/>
  <c r="J12107" i="25" s="1"/>
  <c r="J12108" i="25" s="1"/>
  <c r="J12109" i="25" s="1"/>
  <c r="J12110" i="25" s="1"/>
  <c r="J12111" i="25" s="1"/>
  <c r="J12112" i="25" s="1"/>
  <c r="J12113" i="25" s="1"/>
  <c r="J12114" i="25" s="1"/>
  <c r="J12116" i="25" s="1"/>
  <c r="J12117" i="25" s="1"/>
  <c r="J12123" i="25" s="1"/>
  <c r="J12124" i="25" s="1"/>
  <c r="J12125" i="25" s="1"/>
  <c r="J12126" i="25" s="1"/>
  <c r="J12127" i="25" s="1"/>
  <c r="J12131" i="25" s="1"/>
  <c r="J12136" i="25" s="1"/>
  <c r="J12139" i="25" s="1"/>
  <c r="J12140" i="25" s="1"/>
  <c r="J12142" i="25" s="1"/>
  <c r="J12143" i="25" s="1"/>
  <c r="J12144" i="25" s="1"/>
  <c r="J12146" i="25" s="1"/>
  <c r="J12147" i="25" s="1"/>
  <c r="J12149" i="25" s="1"/>
  <c r="J12150" i="25" s="1"/>
  <c r="J12151" i="25" s="1"/>
  <c r="J12152" i="25" s="1"/>
  <c r="J12153" i="25" s="1"/>
  <c r="J12154" i="25" s="1"/>
  <c r="J12155" i="25" s="1"/>
  <c r="J12156" i="25" s="1"/>
  <c r="J12157" i="25" s="1"/>
  <c r="J12159" i="25" s="1"/>
  <c r="J12160" i="25" s="1"/>
  <c r="J12162" i="25" s="1"/>
  <c r="J12163" i="25" s="1"/>
  <c r="J12164" i="25" s="1"/>
  <c r="J12165" i="25" s="1"/>
  <c r="J12166" i="25" s="1"/>
  <c r="J12167" i="25" s="1"/>
  <c r="J12168" i="25" s="1"/>
  <c r="J12169" i="25" s="1"/>
  <c r="J12170" i="25" s="1"/>
  <c r="J12171" i="25" s="1"/>
  <c r="J12172" i="25" s="1"/>
  <c r="J12173" i="25" s="1"/>
  <c r="J12174" i="25" s="1"/>
  <c r="J12175" i="25" s="1"/>
  <c r="J12177" i="25" s="1"/>
  <c r="J12179" i="25" s="1"/>
  <c r="J12180" i="25" s="1"/>
  <c r="J12181" i="25" s="1"/>
  <c r="J12182" i="25" s="1"/>
  <c r="J12183" i="25" s="1"/>
  <c r="J12184" i="25" s="1"/>
  <c r="J12185" i="25" s="1"/>
  <c r="J12186" i="25" s="1"/>
  <c r="J12187" i="25" s="1"/>
  <c r="J12188" i="25" s="1"/>
  <c r="J12189" i="25" s="1"/>
  <c r="J12190" i="25" s="1"/>
  <c r="J12191" i="25" s="1"/>
  <c r="J12193" i="25" s="1"/>
  <c r="J12194" i="25" s="1"/>
  <c r="J12196" i="25" s="1"/>
  <c r="J12197" i="25" s="1"/>
  <c r="J12203" i="25" s="1"/>
  <c r="J12207" i="25" s="1"/>
  <c r="J12208" i="25" s="1"/>
  <c r="J12209" i="25" s="1"/>
  <c r="J12210" i="25" s="1"/>
  <c r="J12211" i="25" s="1"/>
  <c r="J12212" i="25" s="1"/>
  <c r="J12213" i="25" s="1"/>
  <c r="J12214" i="25" s="1"/>
  <c r="J12215" i="25" s="1"/>
  <c r="J12216" i="25" s="1"/>
  <c r="J12217" i="25" s="1"/>
  <c r="J12218" i="25" s="1"/>
  <c r="J12219" i="25" s="1"/>
  <c r="J12220" i="25" s="1"/>
  <c r="J12221" i="25" s="1"/>
  <c r="J12222" i="25" s="1"/>
  <c r="J12224" i="25" s="1"/>
  <c r="J12227" i="25" s="1"/>
  <c r="J12229" i="25" s="1"/>
  <c r="J12230" i="25" s="1"/>
  <c r="J12231" i="25" s="1"/>
  <c r="J12232" i="25" s="1"/>
  <c r="J12234" i="25" s="1"/>
  <c r="J12235" i="25" s="1"/>
  <c r="J12236" i="25" s="1"/>
  <c r="J12238" i="25" s="1"/>
  <c r="J12239" i="25" s="1"/>
  <c r="J12241" i="25" s="1"/>
  <c r="J12243" i="25" s="1"/>
  <c r="J12244" i="25" s="1"/>
  <c r="J12245" i="25" s="1"/>
  <c r="J12246" i="25" s="1"/>
  <c r="J12248" i="25" s="1"/>
  <c r="J12249" i="25" s="1"/>
  <c r="J12250" i="25" s="1"/>
  <c r="J12251" i="25" s="1"/>
  <c r="J12252" i="25" s="1"/>
  <c r="J12253" i="25" s="1"/>
  <c r="J12255" i="25" s="1"/>
  <c r="J12256" i="25" s="1"/>
  <c r="J12258" i="25" s="1"/>
  <c r="J12259" i="25" s="1"/>
  <c r="J12260" i="25" s="1"/>
  <c r="J12261" i="25" s="1"/>
  <c r="J12262" i="25" s="1"/>
  <c r="J12263" i="25" s="1"/>
  <c r="J12264" i="25" s="1"/>
  <c r="J12266" i="25" s="1"/>
  <c r="J12267" i="25" s="1"/>
  <c r="J12268" i="25" s="1"/>
  <c r="J12270" i="25" s="1"/>
  <c r="J12271" i="25" s="1"/>
  <c r="J12272" i="25" s="1"/>
  <c r="J12273" i="25" s="1"/>
  <c r="J12276" i="25" s="1"/>
  <c r="J12277" i="25" s="1"/>
  <c r="J12278" i="25" s="1"/>
  <c r="J12279" i="25" s="1"/>
  <c r="J12280" i="25" s="1"/>
  <c r="J12281" i="25" s="1"/>
  <c r="J12284" i="25" s="1"/>
  <c r="J12285" i="25" s="1"/>
  <c r="J12286" i="25" s="1"/>
  <c r="J12287" i="25" s="1"/>
  <c r="J12293" i="25" s="1"/>
  <c r="J12294" i="25" s="1"/>
  <c r="J12295" i="25" s="1"/>
  <c r="J12297" i="25" s="1"/>
  <c r="J12299" i="25" s="1"/>
  <c r="J12300" i="25" s="1"/>
  <c r="J12302" i="25" s="1"/>
  <c r="J12303" i="25" s="1"/>
  <c r="J12304" i="25" s="1"/>
  <c r="J12305" i="25" s="1"/>
  <c r="J12306" i="25" s="1"/>
  <c r="J12307" i="25" s="1"/>
  <c r="J12308" i="25" s="1"/>
  <c r="J12310" i="25" s="1"/>
  <c r="J12311" i="25" s="1"/>
  <c r="J12312" i="25" s="1"/>
  <c r="J12314" i="25" s="1"/>
  <c r="J12324" i="25" s="1"/>
  <c r="J12325" i="25" s="1"/>
  <c r="J12326" i="25" s="1"/>
  <c r="J12327" i="25" s="1"/>
  <c r="J12328" i="25" s="1"/>
  <c r="J12329" i="25" s="1"/>
  <c r="J12330" i="25" s="1"/>
  <c r="J12331" i="25" s="1"/>
  <c r="J12332" i="25" s="1"/>
  <c r="J12333" i="25" s="1"/>
  <c r="J12334" i="25" s="1"/>
  <c r="J12335" i="25" s="1"/>
  <c r="J12336" i="25" s="1"/>
  <c r="J12337" i="25" s="1"/>
  <c r="J12339" i="25" s="1"/>
  <c r="J12341" i="25" s="1"/>
  <c r="J12342" i="25" s="1"/>
  <c r="J12343" i="25" s="1"/>
  <c r="J12345" i="25" s="1"/>
  <c r="J12346" i="25" s="1"/>
  <c r="J12347" i="25" s="1"/>
  <c r="J12349" i="25" s="1"/>
  <c r="J12350" i="25" s="1"/>
  <c r="J12351" i="25" s="1"/>
  <c r="J12352" i="25" s="1"/>
  <c r="J12353" i="25" s="1"/>
  <c r="J12354" i="25" s="1"/>
  <c r="J12355" i="25" s="1"/>
  <c r="J12356" i="25" s="1"/>
  <c r="J12357" i="25" s="1"/>
  <c r="J12358" i="25" s="1"/>
  <c r="J12359" i="25" s="1"/>
  <c r="J12361" i="25" s="1"/>
  <c r="J12362" i="25" s="1"/>
  <c r="J12363" i="25" s="1"/>
  <c r="J12364" i="25" s="1"/>
  <c r="J12365" i="25" s="1"/>
  <c r="J12371" i="25" s="1"/>
  <c r="J12372" i="25" s="1"/>
  <c r="J12374" i="25" s="1"/>
  <c r="J12375" i="25" s="1"/>
  <c r="J12376" i="25" s="1"/>
  <c r="J12378" i="25" s="1"/>
  <c r="J12379" i="25" s="1"/>
  <c r="J12380" i="25" s="1"/>
  <c r="J12382" i="25" s="1"/>
  <c r="J12383" i="25" s="1"/>
  <c r="J12384" i="25" s="1"/>
  <c r="J12385" i="25" s="1"/>
  <c r="J12400" i="25" s="1"/>
  <c r="J12401" i="25" s="1"/>
  <c r="J12402" i="25" s="1"/>
  <c r="J12403" i="25" s="1"/>
  <c r="J12404" i="25" s="1"/>
  <c r="J12405" i="25" s="1"/>
  <c r="J12406" i="25" s="1"/>
  <c r="J12407" i="25" s="1"/>
  <c r="J12408" i="25" s="1"/>
  <c r="J12409" i="25" s="1"/>
  <c r="J12410" i="25" s="1"/>
  <c r="J12411" i="25" s="1"/>
  <c r="J12412" i="25" s="1"/>
  <c r="J12413" i="25" s="1"/>
  <c r="J12414" i="25" s="1"/>
  <c r="J12415" i="25" s="1"/>
  <c r="J12416" i="25" s="1"/>
  <c r="J12418" i="25" s="1"/>
  <c r="J12421" i="25" s="1"/>
  <c r="J12422" i="25" s="1"/>
  <c r="J12424" i="25" s="1"/>
  <c r="J12426" i="25" s="1"/>
  <c r="J12427" i="25" s="1"/>
  <c r="J12428" i="25" s="1"/>
  <c r="J12431" i="25" s="1"/>
  <c r="J12432" i="25" s="1"/>
  <c r="J12434" i="25" s="1"/>
  <c r="J12435" i="25" s="1"/>
  <c r="J12437" i="25" s="1"/>
  <c r="J12439" i="25" s="1"/>
  <c r="J12441" i="25" s="1"/>
  <c r="J12442" i="25" s="1"/>
  <c r="J12444" i="25" s="1"/>
  <c r="J12448" i="25" s="1"/>
  <c r="J12449" i="25" s="1"/>
  <c r="J12454" i="25" s="1"/>
  <c r="J12455" i="25" s="1"/>
  <c r="J12457" i="25" s="1"/>
  <c r="J12458" i="25" s="1"/>
  <c r="J12459" i="25" s="1"/>
  <c r="J12460" i="25" s="1"/>
  <c r="J12461" i="25" s="1"/>
  <c r="J12462" i="25" s="1"/>
  <c r="J12463" i="25" s="1"/>
  <c r="J12464" i="25" s="1"/>
  <c r="J12465" i="25" s="1"/>
  <c r="J12466" i="25" s="1"/>
  <c r="J12467" i="25" s="1"/>
  <c r="J12469" i="25" s="1"/>
  <c r="J12470" i="25" s="1"/>
  <c r="J12471" i="25" s="1"/>
  <c r="J12472" i="25" s="1"/>
  <c r="J12473" i="25" s="1"/>
  <c r="J12475" i="25" s="1"/>
  <c r="J12477" i="25" s="1"/>
  <c r="J12478" i="25" s="1"/>
  <c r="J12480" i="25" s="1"/>
  <c r="J12481" i="25" s="1"/>
  <c r="J12482" i="25" s="1"/>
  <c r="J12483" i="25" s="1"/>
  <c r="J12484" i="25" s="1"/>
  <c r="J12485" i="25" s="1"/>
  <c r="J12486" i="25" s="1"/>
  <c r="J12487" i="25" s="1"/>
  <c r="J12489" i="25" s="1"/>
  <c r="J12490" i="25" s="1"/>
  <c r="J12491" i="25" s="1"/>
  <c r="J12492" i="25" s="1"/>
  <c r="J12493" i="25" s="1"/>
  <c r="J12495" i="25" s="1"/>
  <c r="J12496" i="25" s="1"/>
  <c r="J12498" i="25" s="1"/>
  <c r="J12499" i="25" s="1"/>
  <c r="J12500" i="25" s="1"/>
  <c r="J12501" i="25" s="1"/>
  <c r="J12503" i="25" s="1"/>
  <c r="J12505" i="25" s="1"/>
  <c r="J12506" i="25" s="1"/>
  <c r="J12507" i="25" s="1"/>
  <c r="J12508" i="25" s="1"/>
  <c r="J12509" i="25" s="1"/>
  <c r="J12510" i="25" s="1"/>
  <c r="J12511" i="25" s="1"/>
  <c r="J12512" i="25" s="1"/>
  <c r="J12513" i="25" s="1"/>
  <c r="J12514" i="25" s="1"/>
  <c r="J12515" i="25" s="1"/>
  <c r="J12516" i="25" s="1"/>
  <c r="J12517" i="25" s="1"/>
  <c r="J12518" i="25" s="1"/>
  <c r="J12522" i="25" s="1"/>
  <c r="J12527" i="25" s="1"/>
  <c r="J12528" i="25" s="1"/>
  <c r="J12530" i="25" s="1"/>
  <c r="J12531" i="25" s="1"/>
  <c r="J12533" i="25" s="1"/>
  <c r="J12534" i="25" s="1"/>
  <c r="J12535" i="25" s="1"/>
  <c r="J12536" i="25" s="1"/>
  <c r="J12537" i="25" s="1"/>
  <c r="J12539" i="25" s="1"/>
  <c r="J12540" i="25" s="1"/>
  <c r="J12542" i="25" s="1"/>
  <c r="J12543" i="25" s="1"/>
  <c r="J12545" i="25" s="1"/>
  <c r="J12546" i="25" s="1"/>
  <c r="J12547" i="25" s="1"/>
  <c r="J12548" i="25" s="1"/>
  <c r="J12550" i="25" s="1"/>
  <c r="J12555" i="25" s="1"/>
  <c r="J12556" i="25" s="1"/>
  <c r="J12558" i="25" s="1"/>
  <c r="J12560" i="25" s="1"/>
  <c r="J12562" i="25" s="1"/>
  <c r="J12563" i="25" s="1"/>
  <c r="J12564" i="25" s="1"/>
  <c r="J12565" i="25" s="1"/>
  <c r="J12566" i="25" s="1"/>
  <c r="J12569" i="25" s="1"/>
  <c r="J12571" i="25" s="1"/>
  <c r="J12573" i="25" s="1"/>
  <c r="J12595" i="25" s="1"/>
  <c r="J12604" i="25" s="1"/>
  <c r="J12619" i="25" s="1"/>
  <c r="J12625" i="25" s="1"/>
  <c r="J12629" i="25" s="1"/>
  <c r="J12634" i="25" s="1"/>
  <c r="J12642" i="25" s="1"/>
  <c r="J12649" i="25" s="1"/>
  <c r="J12650" i="25" s="1"/>
  <c r="J12651" i="25" s="1"/>
  <c r="J12652" i="25" s="1"/>
  <c r="J12653" i="25" s="1"/>
  <c r="J12654" i="25" s="1"/>
  <c r="J12661" i="25" s="1"/>
  <c r="J12684" i="25" s="1"/>
  <c r="J12698" i="25" s="1"/>
  <c r="J12700" i="25" s="1"/>
  <c r="J12701" i="25" s="1"/>
  <c r="J12704" i="25" s="1"/>
  <c r="J12707" i="25" s="1"/>
  <c r="J12710" i="25" s="1"/>
  <c r="J12727" i="25" s="1"/>
  <c r="J12734" i="25" s="1"/>
  <c r="J12746" i="25" s="1"/>
  <c r="J12749" i="25" s="1"/>
  <c r="J12759" i="25" s="1"/>
  <c r="J12762" i="25" s="1"/>
  <c r="J12766" i="25" s="1"/>
  <c r="J12809" i="25" s="1"/>
  <c r="J12818" i="25" s="1"/>
  <c r="J12821" i="25" s="1"/>
  <c r="J12825" i="25" s="1"/>
  <c r="J12828" i="25" s="1"/>
  <c r="J12829" i="25" s="1"/>
  <c r="J12830" i="25" s="1"/>
  <c r="J12831" i="25" s="1"/>
  <c r="J12867" i="25" s="1"/>
  <c r="J12889" i="25" s="1"/>
  <c r="J12916" i="25" s="1"/>
  <c r="J12924" i="25" s="1"/>
  <c r="J12932" i="25" s="1"/>
  <c r="J12935" i="25" s="1"/>
  <c r="J12936" i="25" s="1"/>
  <c r="J12937" i="25" s="1"/>
  <c r="J12938" i="25" s="1"/>
  <c r="J12939" i="25" s="1"/>
  <c r="J12940" i="25" s="1"/>
  <c r="J12941" i="25" s="1"/>
  <c r="J12942" i="25" s="1"/>
  <c r="J12943" i="25" s="1"/>
  <c r="J12946" i="25" s="1"/>
  <c r="J12960" i="25" s="1"/>
  <c r="J12963" i="25" s="1"/>
  <c r="J12982" i="25" s="1"/>
  <c r="J12983" i="25" s="1"/>
  <c r="J12984" i="25" s="1"/>
  <c r="J12985" i="25" s="1"/>
  <c r="J12990" i="25" s="1"/>
  <c r="J12996" i="25" s="1"/>
  <c r="J13009" i="25" s="1"/>
  <c r="J13014" i="25" s="1"/>
  <c r="J13019" i="25" s="1"/>
  <c r="J13028" i="25" s="1"/>
  <c r="J13058" i="25" s="1"/>
  <c r="J13076" i="25" s="1"/>
  <c r="J13083" i="25" s="1"/>
  <c r="J13086" i="25" s="1"/>
  <c r="J13103" i="25" s="1"/>
  <c r="J13107" i="25" s="1"/>
  <c r="J13108" i="25" s="1"/>
  <c r="J13110" i="25" s="1"/>
  <c r="J13111" i="25" s="1"/>
  <c r="J13118" i="25" s="1"/>
  <c r="J13120" i="25" s="1"/>
  <c r="J13132" i="25" s="1"/>
  <c r="J13133" i="25" s="1"/>
  <c r="J13139" i="25" s="1"/>
  <c r="J13140" i="25" s="1"/>
  <c r="J13161" i="25" s="1"/>
  <c r="J13182" i="25" s="1"/>
  <c r="J13196" i="25" s="1"/>
  <c r="J13197" i="25" s="1"/>
  <c r="J13204" i="25" s="1"/>
  <c r="J13206" i="25" s="1"/>
  <c r="J13225" i="25" s="1"/>
  <c r="J13251" i="25" s="1"/>
  <c r="J13252" i="25" s="1"/>
  <c r="J13254" i="25" s="1"/>
  <c r="J13276" i="25" s="1"/>
  <c r="J13316" i="25" s="1"/>
  <c r="J13319" i="25" s="1"/>
  <c r="J13342" i="25" s="1"/>
  <c r="J13351" i="25" s="1"/>
  <c r="J13352" i="25" s="1"/>
  <c r="J13354" i="25" s="1"/>
  <c r="J13378" i="25" s="1"/>
  <c r="J13409" i="25" s="1"/>
  <c r="J13412" i="25" s="1"/>
  <c r="J13416" i="25" s="1"/>
  <c r="J13417" i="25" s="1"/>
  <c r="J13422" i="25" s="1"/>
  <c r="J13429" i="25" s="1"/>
  <c r="J13431" i="25" s="1"/>
  <c r="J13432" i="25" s="1"/>
  <c r="J13436" i="25" s="1"/>
  <c r="J13440" i="25" s="1"/>
  <c r="J13441" i="25" s="1"/>
  <c r="J13442" i="25" s="1"/>
  <c r="J13443" i="25" s="1"/>
  <c r="J13489" i="25" s="1"/>
  <c r="J13511" i="25" s="1"/>
  <c r="J13516" i="25" s="1"/>
  <c r="J13572" i="25" s="1"/>
  <c r="J13604" i="25" s="1"/>
  <c r="J13605" i="25" s="1"/>
  <c r="J13608" i="25" s="1"/>
  <c r="J13640" i="25" s="1"/>
  <c r="J13642" i="25" s="1"/>
  <c r="J13663" i="25" s="1"/>
  <c r="J13674" i="25" s="1"/>
  <c r="J13744" i="25" s="1"/>
  <c r="J13768" i="25" s="1"/>
  <c r="J13775" i="25" s="1"/>
  <c r="J13785" i="25" s="1"/>
  <c r="J13789" i="25" s="1"/>
  <c r="J13791" i="25" s="1"/>
  <c r="J13793" i="25" s="1"/>
  <c r="J13795" i="25" s="1"/>
  <c r="J13796" i="25" s="1"/>
  <c r="J13797" i="25" s="1"/>
  <c r="J13802" i="25" s="1"/>
  <c r="J13811" i="25" s="1"/>
  <c r="J13818" i="25" s="1"/>
  <c r="J13822" i="25" s="1"/>
  <c r="J13881" i="25" s="1"/>
  <c r="J13885" i="25" s="1"/>
  <c r="J13908" i="25" s="1"/>
  <c r="J13909" i="25" s="1"/>
  <c r="J13910" i="25" s="1"/>
  <c r="J13995" i="25" s="1"/>
  <c r="J14018" i="25" s="1"/>
  <c r="J14036" i="25" s="1"/>
  <c r="J14052" i="25" s="1"/>
  <c r="J14071" i="25" s="1"/>
  <c r="J14076" i="25" s="1"/>
  <c r="J14121" i="25" s="1"/>
  <c r="J14131" i="25" s="1"/>
  <c r="J14132" i="25" s="1"/>
  <c r="J14166" i="25" s="1"/>
  <c r="J14167" i="25" s="1"/>
  <c r="J14188" i="25" s="1"/>
  <c r="J14213" i="25" s="1"/>
  <c r="J14245" i="25" s="1"/>
  <c r="J14246" i="25" s="1"/>
  <c r="J14252" i="25" s="1"/>
  <c r="J14256" i="25" s="1"/>
  <c r="J14257" i="25" s="1"/>
  <c r="J14270" i="25" s="1"/>
  <c r="J14271" i="25" s="1"/>
  <c r="J14312" i="25" s="1"/>
  <c r="J14320" i="25" s="1"/>
  <c r="J14332" i="25" s="1"/>
  <c r="J14367" i="25" s="1"/>
  <c r="J14368" i="25" s="1"/>
  <c r="J14372" i="25" s="1"/>
  <c r="J14386" i="25" s="1"/>
  <c r="J14404" i="25" s="1"/>
  <c r="J14450" i="25" s="1"/>
  <c r="J14459" i="25" s="1"/>
  <c r="J14470" i="25" s="1"/>
  <c r="J14495" i="25" s="1"/>
  <c r="J14533" i="25" s="1"/>
  <c r="J14535" i="25" s="1"/>
  <c r="J14536" i="25" s="1"/>
  <c r="J14564" i="25" s="1"/>
  <c r="J14568" i="25" s="1"/>
  <c r="J14570" i="25" s="1"/>
  <c r="J14574" i="25" s="1"/>
  <c r="J14607" i="25" s="1"/>
  <c r="J14610" i="25" s="1"/>
  <c r="J14611" i="25" s="1"/>
  <c r="J14613" i="25" s="1"/>
  <c r="J14618" i="25" s="1"/>
  <c r="K11687" i="25"/>
  <c r="K11696" i="25" s="1"/>
  <c r="L10146" i="25"/>
  <c r="K10150" i="25"/>
  <c r="I10146" i="25"/>
  <c r="K7779" i="25"/>
  <c r="L7778" i="25"/>
  <c r="I7778" i="25"/>
  <c r="I10150" i="25" l="1"/>
  <c r="I7779" i="25"/>
  <c r="K10151" i="25"/>
  <c r="L10150" i="25"/>
  <c r="I11696" i="25"/>
  <c r="K11697" i="25"/>
  <c r="L11696" i="25"/>
  <c r="K10352" i="25"/>
  <c r="L10348" i="25"/>
  <c r="I10348" i="25"/>
  <c r="K7780" i="25"/>
  <c r="L7779" i="25"/>
  <c r="I10151" i="25" l="1"/>
  <c r="I11697" i="25"/>
  <c r="I10352" i="25"/>
  <c r="L10352" i="25"/>
  <c r="K10353" i="25"/>
  <c r="K11698" i="25"/>
  <c r="I11698" i="25" s="1"/>
  <c r="L11697" i="25"/>
  <c r="L10151" i="25"/>
  <c r="K10152" i="25"/>
  <c r="K7781" i="25"/>
  <c r="L7780" i="25"/>
  <c r="I7780" i="25"/>
  <c r="I10353" i="25" l="1"/>
  <c r="I7781" i="25"/>
  <c r="L10152" i="25"/>
  <c r="K10153" i="25"/>
  <c r="K10359" i="25"/>
  <c r="L10353" i="25"/>
  <c r="K11699" i="25"/>
  <c r="L11698" i="25"/>
  <c r="I10152" i="25"/>
  <c r="K7782" i="25"/>
  <c r="L7781" i="25"/>
  <c r="I10153" i="25" l="1"/>
  <c r="K11700" i="25"/>
  <c r="L11699" i="25"/>
  <c r="L10153" i="25"/>
  <c r="K10157" i="25"/>
  <c r="L10359" i="25"/>
  <c r="K10362" i="25"/>
  <c r="I10359" i="25"/>
  <c r="I11699" i="25"/>
  <c r="K7783" i="25"/>
  <c r="L7782" i="25"/>
  <c r="I7782" i="25"/>
  <c r="I11700" i="25" l="1"/>
  <c r="I10157" i="25"/>
  <c r="I7783" i="25"/>
  <c r="I10362" i="25"/>
  <c r="L10362" i="25"/>
  <c r="K10363" i="25"/>
  <c r="K10162" i="25"/>
  <c r="L10157" i="25"/>
  <c r="L11700" i="25"/>
  <c r="K11701" i="25"/>
  <c r="K7784" i="25"/>
  <c r="L7783" i="25"/>
  <c r="I11701" i="25" l="1"/>
  <c r="I10162" i="25"/>
  <c r="I10363" i="25"/>
  <c r="L10162" i="25"/>
  <c r="K10163" i="25"/>
  <c r="K11702" i="25"/>
  <c r="L11701" i="25"/>
  <c r="L10363" i="25"/>
  <c r="K10365" i="25"/>
  <c r="K7785" i="25"/>
  <c r="L7784" i="25"/>
  <c r="I7784" i="25"/>
  <c r="I10163" i="25" l="1"/>
  <c r="I7785" i="25"/>
  <c r="L11702" i="25"/>
  <c r="K11703" i="25"/>
  <c r="K10368" i="25"/>
  <c r="L10365" i="25"/>
  <c r="I10365" i="25"/>
  <c r="L10163" i="25"/>
  <c r="K10164" i="25"/>
  <c r="I10164" i="25" s="1"/>
  <c r="I11702" i="25"/>
  <c r="I11703" i="25" s="1"/>
  <c r="K7786" i="25"/>
  <c r="L7785" i="25"/>
  <c r="I10368" i="25" l="1"/>
  <c r="L10164" i="25"/>
  <c r="K10166" i="25"/>
  <c r="I10166" i="25" s="1"/>
  <c r="L10368" i="25"/>
  <c r="K10370" i="25"/>
  <c r="L11703" i="25"/>
  <c r="K11704" i="25"/>
  <c r="K7787" i="25"/>
  <c r="L7786" i="25"/>
  <c r="I7786" i="25"/>
  <c r="I10370" i="25" l="1"/>
  <c r="I7787" i="25"/>
  <c r="K10371" i="25"/>
  <c r="L10370" i="25"/>
  <c r="L11704" i="25"/>
  <c r="K11707" i="25"/>
  <c r="L10166" i="25"/>
  <c r="K10167" i="25"/>
  <c r="I11704" i="25"/>
  <c r="K7788" i="25"/>
  <c r="L7787" i="25"/>
  <c r="I10371" i="25" l="1"/>
  <c r="I11707" i="25"/>
  <c r="L10167" i="25"/>
  <c r="K10170" i="25"/>
  <c r="I10167" i="25"/>
  <c r="L11707" i="25"/>
  <c r="K11708" i="25"/>
  <c r="L10371" i="25"/>
  <c r="K10376" i="25"/>
  <c r="I10376" i="25" s="1"/>
  <c r="K7789" i="25"/>
  <c r="L7788" i="25"/>
  <c r="I7788" i="25"/>
  <c r="I11708" i="25" l="1"/>
  <c r="I10170" i="25"/>
  <c r="I7789" i="25"/>
  <c r="K11709" i="25"/>
  <c r="L11708" i="25"/>
  <c r="L10376" i="25"/>
  <c r="K10377" i="25"/>
  <c r="K10172" i="25"/>
  <c r="L10170" i="25"/>
  <c r="K7790" i="25"/>
  <c r="L7789" i="25"/>
  <c r="I10172" i="25" l="1"/>
  <c r="L10377" i="25"/>
  <c r="K10384" i="25"/>
  <c r="L11709" i="25"/>
  <c r="K11710" i="25"/>
  <c r="I11709" i="25"/>
  <c r="L10172" i="25"/>
  <c r="K10173" i="25"/>
  <c r="L10173" i="25" s="1"/>
  <c r="I10377" i="25"/>
  <c r="K7791" i="25"/>
  <c r="L7790" i="25"/>
  <c r="I7790" i="25"/>
  <c r="I10384" i="25" l="1"/>
  <c r="I7791" i="25"/>
  <c r="I11710" i="25"/>
  <c r="I10173" i="25"/>
  <c r="I10174" i="25" s="1"/>
  <c r="K10174" i="25" s="1"/>
  <c r="K10181" i="25" s="1"/>
  <c r="I10181" i="25" s="1"/>
  <c r="L10384" i="25"/>
  <c r="K10387" i="25"/>
  <c r="L11710" i="25"/>
  <c r="K11711" i="25"/>
  <c r="L11711" i="25" s="1"/>
  <c r="K7792" i="25"/>
  <c r="L7791" i="25"/>
  <c r="L10181" i="25" l="1"/>
  <c r="K10182" i="25"/>
  <c r="I10182" i="25" s="1"/>
  <c r="L10387" i="25"/>
  <c r="K10389" i="25"/>
  <c r="I10387" i="25"/>
  <c r="I11711" i="25"/>
  <c r="I11713" i="25" s="1"/>
  <c r="K7794" i="25"/>
  <c r="L7792" i="25"/>
  <c r="I7792" i="25"/>
  <c r="I7794" i="25" l="1"/>
  <c r="I10389" i="25"/>
  <c r="I11714" i="25"/>
  <c r="K11713" i="25"/>
  <c r="L10389" i="25"/>
  <c r="K10392" i="25"/>
  <c r="L10182" i="25"/>
  <c r="K10185" i="25"/>
  <c r="I10185" i="25" s="1"/>
  <c r="K7796" i="25"/>
  <c r="L7794" i="25"/>
  <c r="I10392" i="25" l="1"/>
  <c r="L10185" i="25"/>
  <c r="K10188" i="25"/>
  <c r="I10188" i="25" s="1"/>
  <c r="L10392" i="25"/>
  <c r="K10394" i="25"/>
  <c r="I11715" i="25"/>
  <c r="K11714" i="25"/>
  <c r="K7798" i="25"/>
  <c r="L7796" i="25"/>
  <c r="I7796" i="25"/>
  <c r="I7798" i="25" l="1"/>
  <c r="K11715" i="25"/>
  <c r="I11716" i="25"/>
  <c r="L10394" i="25"/>
  <c r="K10395" i="25"/>
  <c r="I10394" i="25"/>
  <c r="L10188" i="25"/>
  <c r="K10191" i="25"/>
  <c r="I10191" i="25" s="1"/>
  <c r="K7799" i="25"/>
  <c r="L7798" i="25"/>
  <c r="I10395" i="25" l="1"/>
  <c r="K10192" i="25"/>
  <c r="I10192" i="25" s="1"/>
  <c r="L10191" i="25"/>
  <c r="L10395" i="25"/>
  <c r="K10397" i="25"/>
  <c r="K11716" i="25"/>
  <c r="I11717" i="25"/>
  <c r="K7805" i="25"/>
  <c r="L7799" i="25"/>
  <c r="I7799" i="25"/>
  <c r="I7805" i="25" l="1"/>
  <c r="L10397" i="25"/>
  <c r="K10399" i="25"/>
  <c r="L10399" i="25" s="1"/>
  <c r="K11717" i="25"/>
  <c r="I11718" i="25"/>
  <c r="I10397" i="25"/>
  <c r="L10192" i="25"/>
  <c r="K10195" i="25"/>
  <c r="I10195" i="25" s="1"/>
  <c r="K7806" i="25"/>
  <c r="L7805" i="25"/>
  <c r="I10399" i="25" l="1"/>
  <c r="I10401" i="25" s="1"/>
  <c r="K10401" i="25" s="1"/>
  <c r="K10404" i="25" s="1"/>
  <c r="I10404" i="25" s="1"/>
  <c r="K10199" i="25"/>
  <c r="I10199" i="25" s="1"/>
  <c r="L10195" i="25"/>
  <c r="I11720" i="25"/>
  <c r="K11718" i="25"/>
  <c r="K7807" i="25"/>
  <c r="L7806" i="25"/>
  <c r="I7806" i="25"/>
  <c r="I7807" i="25" l="1"/>
  <c r="K11720" i="25"/>
  <c r="I11721" i="25"/>
  <c r="L10404" i="25"/>
  <c r="K10413" i="25"/>
  <c r="I10413" i="25" s="1"/>
  <c r="L10199" i="25"/>
  <c r="K10200" i="25"/>
  <c r="K7808" i="25"/>
  <c r="L7807" i="25"/>
  <c r="I7808" i="25" l="1"/>
  <c r="K10201" i="25"/>
  <c r="L10200" i="25"/>
  <c r="L10413" i="25"/>
  <c r="K10415" i="25"/>
  <c r="I10415" i="25" s="1"/>
  <c r="I10200" i="25"/>
  <c r="I10201" i="25" s="1"/>
  <c r="K11721" i="25"/>
  <c r="K11726" i="25" s="1"/>
  <c r="I11726" i="25" s="1"/>
  <c r="K7809" i="25"/>
  <c r="L7808" i="25"/>
  <c r="I7809" i="25" l="1"/>
  <c r="L11726" i="25"/>
  <c r="K11727" i="25"/>
  <c r="I11727" i="25" s="1"/>
  <c r="K10418" i="25"/>
  <c r="L10415" i="25"/>
  <c r="L10201" i="25"/>
  <c r="K10203" i="25"/>
  <c r="K7810" i="25"/>
  <c r="L7809" i="25"/>
  <c r="K10205" i="25" l="1"/>
  <c r="L10203" i="25"/>
  <c r="L10418" i="25"/>
  <c r="K10423" i="25"/>
  <c r="L10423" i="25" s="1"/>
  <c r="I10203" i="25"/>
  <c r="K11728" i="25"/>
  <c r="I11728" i="25" s="1"/>
  <c r="L11727" i="25"/>
  <c r="I10418" i="25"/>
  <c r="K7811" i="25"/>
  <c r="L7810" i="25"/>
  <c r="I7810" i="25"/>
  <c r="I10205" i="25" l="1"/>
  <c r="I10423" i="25"/>
  <c r="I10424" i="25" s="1"/>
  <c r="K10424" i="25" s="1"/>
  <c r="K10430" i="25" s="1"/>
  <c r="I10430" i="25" s="1"/>
  <c r="I7811" i="25"/>
  <c r="L11728" i="25"/>
  <c r="K11729" i="25"/>
  <c r="L11729" i="25" s="1"/>
  <c r="L10205" i="25"/>
  <c r="K10212" i="25"/>
  <c r="L10212" i="25" s="1"/>
  <c r="K7812" i="25"/>
  <c r="L7811" i="25"/>
  <c r="I10212" i="25" l="1"/>
  <c r="I10213" i="25" s="1"/>
  <c r="K10213" i="25" s="1"/>
  <c r="K10217" i="25" s="1"/>
  <c r="L10430" i="25"/>
  <c r="K10434" i="25"/>
  <c r="I11729" i="25"/>
  <c r="I11732" i="25" s="1"/>
  <c r="K7813" i="25"/>
  <c r="L7812" i="25"/>
  <c r="I7812" i="25"/>
  <c r="I7813" i="25" l="1"/>
  <c r="K10437" i="25"/>
  <c r="L10434" i="25"/>
  <c r="K11732" i="25"/>
  <c r="K11733" i="25" s="1"/>
  <c r="I11733" i="25" s="1"/>
  <c r="I10434" i="25"/>
  <c r="L10217" i="25"/>
  <c r="K10220" i="25"/>
  <c r="I10217" i="25"/>
  <c r="K7814" i="25"/>
  <c r="L7813" i="25"/>
  <c r="I10220" i="25" l="1"/>
  <c r="I10437" i="25"/>
  <c r="L10220" i="25"/>
  <c r="K10221" i="25"/>
  <c r="L11733" i="25"/>
  <c r="K11734" i="25"/>
  <c r="K10444" i="25"/>
  <c r="L10437" i="25"/>
  <c r="K7815" i="25"/>
  <c r="L7814" i="25"/>
  <c r="I7814" i="25"/>
  <c r="I10444" i="25" l="1"/>
  <c r="I7815" i="25"/>
  <c r="L10444" i="25"/>
  <c r="K10456" i="25"/>
  <c r="L10221" i="25"/>
  <c r="K10222" i="25"/>
  <c r="K11736" i="25"/>
  <c r="L11734" i="25"/>
  <c r="I10221" i="25"/>
  <c r="I11734" i="25"/>
  <c r="K7816" i="25"/>
  <c r="L7815" i="25"/>
  <c r="I10456" i="25" l="1"/>
  <c r="I11736" i="25"/>
  <c r="I10222" i="25"/>
  <c r="L10222" i="25"/>
  <c r="K10223" i="25"/>
  <c r="L11736" i="25"/>
  <c r="K11737" i="25"/>
  <c r="L10456" i="25"/>
  <c r="K10460" i="25"/>
  <c r="I10460" i="25" s="1"/>
  <c r="K7817" i="25"/>
  <c r="L7816" i="25"/>
  <c r="I7816" i="25"/>
  <c r="I7817" i="25" l="1"/>
  <c r="L10460" i="25"/>
  <c r="K10464" i="25"/>
  <c r="I10464" i="25" s="1"/>
  <c r="L11737" i="25"/>
  <c r="K11739" i="25"/>
  <c r="L10223" i="25"/>
  <c r="K10225" i="25"/>
  <c r="I10223" i="25"/>
  <c r="I11737" i="25"/>
  <c r="K7818" i="25"/>
  <c r="L7818" i="25" s="1"/>
  <c r="L7817" i="25"/>
  <c r="I11739" i="25" l="1"/>
  <c r="I10225" i="25"/>
  <c r="L10225" i="25"/>
  <c r="K10226" i="25"/>
  <c r="L11739" i="25"/>
  <c r="K11742" i="25"/>
  <c r="L10464" i="25"/>
  <c r="K10465" i="25"/>
  <c r="I10465" i="25" s="1"/>
  <c r="I7818" i="25"/>
  <c r="I7820" i="25" s="1"/>
  <c r="L10465" i="25" l="1"/>
  <c r="K10481" i="25"/>
  <c r="I10481" i="25" s="1"/>
  <c r="L10226" i="25"/>
  <c r="K10227" i="25"/>
  <c r="L11742" i="25"/>
  <c r="K11743" i="25"/>
  <c r="I10226" i="25"/>
  <c r="I11742" i="25"/>
  <c r="K7820" i="25"/>
  <c r="K7821" i="25" s="1"/>
  <c r="I11743" i="25" l="1"/>
  <c r="I10227" i="25"/>
  <c r="L10227" i="25"/>
  <c r="K10228" i="25"/>
  <c r="L11743" i="25"/>
  <c r="K11744" i="25"/>
  <c r="L10481" i="25"/>
  <c r="K10483" i="25"/>
  <c r="I10483" i="25" s="1"/>
  <c r="K7822" i="25"/>
  <c r="L7821" i="25"/>
  <c r="I7821" i="25"/>
  <c r="I7822" i="25" l="1"/>
  <c r="I10228" i="25"/>
  <c r="L10483" i="25"/>
  <c r="K10487" i="25"/>
  <c r="I10487" i="25" s="1"/>
  <c r="L10228" i="25"/>
  <c r="K10229" i="25"/>
  <c r="K11745" i="25"/>
  <c r="L11744" i="25"/>
  <c r="I11744" i="25"/>
  <c r="K7823" i="25"/>
  <c r="L7822" i="25"/>
  <c r="I11745" i="25" l="1"/>
  <c r="I10229" i="25"/>
  <c r="L11745" i="25"/>
  <c r="K11746" i="25"/>
  <c r="L10229" i="25"/>
  <c r="K10233" i="25"/>
  <c r="L10487" i="25"/>
  <c r="K10490" i="25"/>
  <c r="I10490" i="25" s="1"/>
  <c r="K7824" i="25"/>
  <c r="L7823" i="25"/>
  <c r="I7823" i="25"/>
  <c r="I7824" i="25" l="1"/>
  <c r="K10500" i="25"/>
  <c r="I10500" i="25" s="1"/>
  <c r="L10490" i="25"/>
  <c r="K10234" i="25"/>
  <c r="L10233" i="25"/>
  <c r="K11747" i="25"/>
  <c r="L11746" i="25"/>
  <c r="I10233" i="25"/>
  <c r="I11746" i="25"/>
  <c r="K7825" i="25"/>
  <c r="I7825" i="25" s="1"/>
  <c r="L7824" i="25"/>
  <c r="I11747" i="25" l="1"/>
  <c r="I10234" i="25"/>
  <c r="L10234" i="25"/>
  <c r="K10235" i="25"/>
  <c r="L11747" i="25"/>
  <c r="K11748" i="25"/>
  <c r="L10500" i="25"/>
  <c r="K10501" i="25"/>
  <c r="I10501" i="25" s="1"/>
  <c r="K7828" i="25"/>
  <c r="I7828" i="25" s="1"/>
  <c r="L7825" i="25"/>
  <c r="I10235" i="25" l="1"/>
  <c r="L10501" i="25"/>
  <c r="K10503" i="25"/>
  <c r="I10503" i="25" s="1"/>
  <c r="L10235" i="25"/>
  <c r="K10247" i="25"/>
  <c r="L10247" i="25" s="1"/>
  <c r="L11748" i="25"/>
  <c r="K11749" i="25"/>
  <c r="L11749" i="25" s="1"/>
  <c r="I11748" i="25"/>
  <c r="K7829" i="25"/>
  <c r="L7828" i="25"/>
  <c r="I11749" i="25" l="1"/>
  <c r="I11750" i="25" s="1"/>
  <c r="K11750" i="25" s="1"/>
  <c r="K11752" i="25" s="1"/>
  <c r="I11752" i="25" s="1"/>
  <c r="I10247" i="25"/>
  <c r="I10248" i="25" s="1"/>
  <c r="K10505" i="25"/>
  <c r="I10505" i="25" s="1"/>
  <c r="L10503" i="25"/>
  <c r="K7830" i="25"/>
  <c r="L7829" i="25"/>
  <c r="I7829" i="25"/>
  <c r="I7830" i="25" l="1"/>
  <c r="L10505" i="25"/>
  <c r="K10510" i="25"/>
  <c r="I10510" i="25" s="1"/>
  <c r="K10248" i="25"/>
  <c r="K10249" i="25" s="1"/>
  <c r="L11752" i="25"/>
  <c r="K11753" i="25"/>
  <c r="I11753" i="25" s="1"/>
  <c r="K7831" i="25"/>
  <c r="L7830" i="25"/>
  <c r="L11753" i="25" l="1"/>
  <c r="K11757" i="25"/>
  <c r="I11757" i="25" s="1"/>
  <c r="L10249" i="25"/>
  <c r="K10250" i="25"/>
  <c r="I10249" i="25"/>
  <c r="L10510" i="25"/>
  <c r="K10515" i="25"/>
  <c r="I10515" i="25" s="1"/>
  <c r="K7833" i="25"/>
  <c r="L7831" i="25"/>
  <c r="I7831" i="25"/>
  <c r="I7833" i="25" l="1"/>
  <c r="I10250" i="25"/>
  <c r="L10515" i="25"/>
  <c r="K10516" i="25"/>
  <c r="I10516" i="25" s="1"/>
  <c r="L10250" i="25"/>
  <c r="K10251" i="25"/>
  <c r="L11757" i="25"/>
  <c r="K11758" i="25"/>
  <c r="I11758" i="25" s="1"/>
  <c r="K7834" i="25"/>
  <c r="L7833" i="25"/>
  <c r="K11760" i="25" l="1"/>
  <c r="I11760" i="25" s="1"/>
  <c r="L11758" i="25"/>
  <c r="K10253" i="25"/>
  <c r="L10251" i="25"/>
  <c r="I10251" i="25"/>
  <c r="L10516" i="25"/>
  <c r="K10518" i="25"/>
  <c r="I10518" i="25" s="1"/>
  <c r="K7835" i="25"/>
  <c r="L7834" i="25"/>
  <c r="I7834" i="25"/>
  <c r="I10253" i="25" l="1"/>
  <c r="I7835" i="25"/>
  <c r="L10518" i="25"/>
  <c r="K10529" i="25"/>
  <c r="L10529" i="25" s="1"/>
  <c r="L10253" i="25"/>
  <c r="K10254" i="25"/>
  <c r="L11760" i="25"/>
  <c r="K11761" i="25"/>
  <c r="I11761" i="25" s="1"/>
  <c r="K7836" i="25"/>
  <c r="L7835" i="25"/>
  <c r="I10529" i="25" l="1"/>
  <c r="I10531" i="25" s="1"/>
  <c r="K10531" i="25" s="1"/>
  <c r="K10532" i="25" s="1"/>
  <c r="I10532" i="25" s="1"/>
  <c r="L11761" i="25"/>
  <c r="K11762" i="25"/>
  <c r="I11762" i="25" s="1"/>
  <c r="K10256" i="25"/>
  <c r="L10254" i="25"/>
  <c r="I10254" i="25"/>
  <c r="K7837" i="25"/>
  <c r="L7836" i="25"/>
  <c r="I7836" i="25"/>
  <c r="I7837" i="25" l="1"/>
  <c r="I10256" i="25"/>
  <c r="L10532" i="25"/>
  <c r="K10534" i="25"/>
  <c r="L10256" i="25"/>
  <c r="K10257" i="25"/>
  <c r="L11762" i="25"/>
  <c r="K11763" i="25"/>
  <c r="I11763" i="25" s="1"/>
  <c r="K7839" i="25"/>
  <c r="L7837" i="25"/>
  <c r="L11763" i="25" l="1"/>
  <c r="K11764" i="25"/>
  <c r="L11764" i="25" s="1"/>
  <c r="K10259" i="25"/>
  <c r="L10259" i="25" s="1"/>
  <c r="L10257" i="25"/>
  <c r="K10535" i="25"/>
  <c r="L10534" i="25"/>
  <c r="I10257" i="25"/>
  <c r="I10534" i="25"/>
  <c r="K7840" i="25"/>
  <c r="L7839" i="25"/>
  <c r="I7839" i="25"/>
  <c r="I7840" i="25" l="1"/>
  <c r="I10259" i="25"/>
  <c r="I10260" i="25" s="1"/>
  <c r="K10260" i="25" s="1"/>
  <c r="I10535" i="25"/>
  <c r="I11764" i="25"/>
  <c r="I11765" i="25" s="1"/>
  <c r="K11765" i="25" s="1"/>
  <c r="K11766" i="25" s="1"/>
  <c r="K10537" i="25"/>
  <c r="L10535" i="25"/>
  <c r="K7843" i="25"/>
  <c r="L7840" i="25"/>
  <c r="I10268" i="25" l="1"/>
  <c r="K10268" i="25" s="1"/>
  <c r="L10537" i="25"/>
  <c r="K10538" i="25"/>
  <c r="L11766" i="25"/>
  <c r="K11768" i="25"/>
  <c r="I11766" i="25"/>
  <c r="I10272" i="25"/>
  <c r="I10537" i="25"/>
  <c r="K7845" i="25"/>
  <c r="L7843" i="25"/>
  <c r="I7843" i="25"/>
  <c r="I11768" i="25" l="1"/>
  <c r="I10538" i="25"/>
  <c r="I7845" i="25"/>
  <c r="K11769" i="25"/>
  <c r="L11769" i="25" s="1"/>
  <c r="L11768" i="25"/>
  <c r="K10272" i="25"/>
  <c r="K10273" i="25" s="1"/>
  <c r="I10273" i="25" s="1"/>
  <c r="L10538" i="25"/>
  <c r="K10547" i="25"/>
  <c r="K7846" i="25"/>
  <c r="L7845" i="25"/>
  <c r="L10547" i="25" l="1"/>
  <c r="K10548" i="25"/>
  <c r="L10273" i="25"/>
  <c r="K10274" i="25"/>
  <c r="I10274" i="25" s="1"/>
  <c r="I11769" i="25"/>
  <c r="I11771" i="25" s="1"/>
  <c r="I10547" i="25"/>
  <c r="I10548" i="25" s="1"/>
  <c r="K7847" i="25"/>
  <c r="L7846" i="25"/>
  <c r="I7846" i="25"/>
  <c r="I7847" i="25" l="1"/>
  <c r="L10274" i="25"/>
  <c r="K10278" i="25"/>
  <c r="I10278" i="25" s="1"/>
  <c r="K11771" i="25"/>
  <c r="K11773" i="25" s="1"/>
  <c r="I11773" i="25" s="1"/>
  <c r="K10549" i="25"/>
  <c r="L10548" i="25"/>
  <c r="K7848" i="25"/>
  <c r="L7847" i="25"/>
  <c r="L10549" i="25" l="1"/>
  <c r="K10551" i="25"/>
  <c r="L11773" i="25"/>
  <c r="K11774" i="25"/>
  <c r="I11774" i="25" s="1"/>
  <c r="L10278" i="25"/>
  <c r="K10280" i="25"/>
  <c r="I10549" i="25"/>
  <c r="I10551" i="25" s="1"/>
  <c r="K7849" i="25"/>
  <c r="L7848" i="25"/>
  <c r="I7848" i="25"/>
  <c r="I7849" i="25" l="1"/>
  <c r="L11774" i="25"/>
  <c r="K11775" i="25"/>
  <c r="I11775" i="25" s="1"/>
  <c r="L10280" i="25"/>
  <c r="K10284" i="25"/>
  <c r="L10551" i="25"/>
  <c r="K10552" i="25"/>
  <c r="I10280" i="25"/>
  <c r="K7850" i="25"/>
  <c r="L7849" i="25"/>
  <c r="I10284" i="25" l="1"/>
  <c r="K10553" i="25"/>
  <c r="L10552" i="25"/>
  <c r="L11775" i="25"/>
  <c r="K11777" i="25"/>
  <c r="L10284" i="25"/>
  <c r="K10288" i="25"/>
  <c r="I10552" i="25"/>
  <c r="K7852" i="25"/>
  <c r="L7850" i="25"/>
  <c r="I7850" i="25"/>
  <c r="I10553" i="25" l="1"/>
  <c r="I7852" i="25"/>
  <c r="L10288" i="25"/>
  <c r="K10291" i="25"/>
  <c r="L11777" i="25"/>
  <c r="K11778" i="25"/>
  <c r="I11777" i="25"/>
  <c r="L10553" i="25"/>
  <c r="K10558" i="25"/>
  <c r="I10288" i="25"/>
  <c r="K7853" i="25"/>
  <c r="L7853" i="25" s="1"/>
  <c r="L7852" i="25"/>
  <c r="I10291" i="25" l="1"/>
  <c r="I11778" i="25"/>
  <c r="L10558" i="25"/>
  <c r="K10559" i="25"/>
  <c r="L10291" i="25"/>
  <c r="K10292" i="25"/>
  <c r="L11778" i="25"/>
  <c r="K11779" i="25"/>
  <c r="I10558" i="25"/>
  <c r="I7853" i="25"/>
  <c r="I7854" i="25" s="1"/>
  <c r="I10559" i="25" l="1"/>
  <c r="L11779" i="25"/>
  <c r="K11780" i="25"/>
  <c r="L10292" i="25"/>
  <c r="K10294" i="25"/>
  <c r="I11779" i="25"/>
  <c r="K10561" i="25"/>
  <c r="L10559" i="25"/>
  <c r="I10292" i="25"/>
  <c r="K7854" i="25"/>
  <c r="K7857" i="25" s="1"/>
  <c r="I7857" i="25" s="1"/>
  <c r="I10294" i="25" l="1"/>
  <c r="I11780" i="25"/>
  <c r="K10565" i="25"/>
  <c r="L10561" i="25"/>
  <c r="L11780" i="25"/>
  <c r="K11783" i="25"/>
  <c r="L10294" i="25"/>
  <c r="K10295" i="25"/>
  <c r="I10561" i="25"/>
  <c r="K7858" i="25"/>
  <c r="I7858" i="25" s="1"/>
  <c r="L7857" i="25"/>
  <c r="I10565" i="25" l="1"/>
  <c r="K10296" i="25"/>
  <c r="L10295" i="25"/>
  <c r="L11783" i="25"/>
  <c r="K11787" i="25"/>
  <c r="I11783" i="25"/>
  <c r="L10565" i="25"/>
  <c r="K10566" i="25"/>
  <c r="I10295" i="25"/>
  <c r="K7860" i="25"/>
  <c r="I7860" i="25" s="1"/>
  <c r="L7858" i="25"/>
  <c r="I10296" i="25" l="1"/>
  <c r="I11787" i="25"/>
  <c r="L10566" i="25"/>
  <c r="K10568" i="25"/>
  <c r="L11787" i="25"/>
  <c r="K11788" i="25"/>
  <c r="L10296" i="25"/>
  <c r="K10298" i="25"/>
  <c r="I10566" i="25"/>
  <c r="K7861" i="25"/>
  <c r="I7861" i="25" s="1"/>
  <c r="L7860" i="25"/>
  <c r="I10298" i="25" l="1"/>
  <c r="I10568" i="25"/>
  <c r="K10299" i="25"/>
  <c r="I10299" i="25" s="1"/>
  <c r="L10298" i="25"/>
  <c r="L11788" i="25"/>
  <c r="K11789" i="25"/>
  <c r="I11788" i="25"/>
  <c r="L10568" i="25"/>
  <c r="K10569" i="25"/>
  <c r="K7862" i="25"/>
  <c r="I7862" i="25" s="1"/>
  <c r="L7861" i="25"/>
  <c r="I10569" i="25" l="1"/>
  <c r="I11789" i="25"/>
  <c r="L10569" i="25"/>
  <c r="K10573" i="25"/>
  <c r="L11789" i="25"/>
  <c r="K11790" i="25"/>
  <c r="L10299" i="25"/>
  <c r="K10300" i="25"/>
  <c r="I10300" i="25" s="1"/>
  <c r="K7863" i="25"/>
  <c r="L7862" i="25"/>
  <c r="I10573" i="25" l="1"/>
  <c r="L10300" i="25"/>
  <c r="K10301" i="25"/>
  <c r="I10301" i="25" s="1"/>
  <c r="L11790" i="25"/>
  <c r="K11792" i="25"/>
  <c r="I11790" i="25"/>
  <c r="L10573" i="25"/>
  <c r="K10574" i="25"/>
  <c r="I10574" i="25" s="1"/>
  <c r="K7864" i="25"/>
  <c r="L7863" i="25"/>
  <c r="I7863" i="25"/>
  <c r="I11792" i="25" l="1"/>
  <c r="I7864" i="25"/>
  <c r="L10574" i="25"/>
  <c r="K10578" i="25"/>
  <c r="I10578" i="25" s="1"/>
  <c r="L11792" i="25"/>
  <c r="K11793" i="25"/>
  <c r="I11793" i="25" s="1"/>
  <c r="L10301" i="25"/>
  <c r="K10302" i="25"/>
  <c r="I10302" i="25" s="1"/>
  <c r="K7866" i="25"/>
  <c r="L7864" i="25"/>
  <c r="L10302" i="25" l="1"/>
  <c r="K10305" i="25"/>
  <c r="I10305" i="25" s="1"/>
  <c r="L11793" i="25"/>
  <c r="K11794" i="25"/>
  <c r="I11794" i="25" s="1"/>
  <c r="L10578" i="25"/>
  <c r="K10579" i="25"/>
  <c r="I10579" i="25" s="1"/>
  <c r="K7868" i="25"/>
  <c r="L7866" i="25"/>
  <c r="I7866" i="25"/>
  <c r="I7868" i="25" l="1"/>
  <c r="L10579" i="25"/>
  <c r="K10580" i="25"/>
  <c r="I10580" i="25" s="1"/>
  <c r="L11794" i="25"/>
  <c r="K11795" i="25"/>
  <c r="I11795" i="25" s="1"/>
  <c r="L10305" i="25"/>
  <c r="K10306" i="25"/>
  <c r="I10306" i="25" s="1"/>
  <c r="K7869" i="25"/>
  <c r="I7869" i="25" s="1"/>
  <c r="L7868" i="25"/>
  <c r="L10306" i="25" l="1"/>
  <c r="K10308" i="25"/>
  <c r="I10308" i="25" s="1"/>
  <c r="L11795" i="25"/>
  <c r="K11796" i="25"/>
  <c r="L10580" i="25"/>
  <c r="K10583" i="25"/>
  <c r="I10583" i="25" s="1"/>
  <c r="K7870" i="25"/>
  <c r="I7870" i="25" s="1"/>
  <c r="L7869" i="25"/>
  <c r="L10583" i="25" l="1"/>
  <c r="K10587" i="25"/>
  <c r="I10587" i="25" s="1"/>
  <c r="L11796" i="25"/>
  <c r="K11797" i="25"/>
  <c r="I11796" i="25"/>
  <c r="L10308" i="25"/>
  <c r="K10310" i="25"/>
  <c r="I10310" i="25" s="1"/>
  <c r="K7872" i="25"/>
  <c r="L7870" i="25"/>
  <c r="I11797" i="25" l="1"/>
  <c r="K10312" i="25"/>
  <c r="I10312" i="25" s="1"/>
  <c r="L10310" i="25"/>
  <c r="L11797" i="25"/>
  <c r="K11798" i="25"/>
  <c r="K10598" i="25"/>
  <c r="I10598" i="25" s="1"/>
  <c r="L10587" i="25"/>
  <c r="K7873" i="25"/>
  <c r="L7872" i="25"/>
  <c r="I7872" i="25"/>
  <c r="I11798" i="25" l="1"/>
  <c r="I7873" i="25"/>
  <c r="L10598" i="25"/>
  <c r="K10599" i="25"/>
  <c r="I10599" i="25" s="1"/>
  <c r="L11798" i="25"/>
  <c r="K11799" i="25"/>
  <c r="L10312" i="25"/>
  <c r="K10314" i="25"/>
  <c r="I10314" i="25" s="1"/>
  <c r="K7874" i="25"/>
  <c r="L7873" i="25"/>
  <c r="I7874" i="25" l="1"/>
  <c r="I11799" i="25"/>
  <c r="L10314" i="25"/>
  <c r="K10316" i="25"/>
  <c r="I10316" i="25" s="1"/>
  <c r="L11799" i="25"/>
  <c r="K11800" i="25"/>
  <c r="I11800" i="25" s="1"/>
  <c r="K10600" i="25"/>
  <c r="L10599" i="25"/>
  <c r="K7875" i="25"/>
  <c r="I7875" i="25" s="1"/>
  <c r="L7874" i="25"/>
  <c r="L10600" i="25" l="1"/>
  <c r="K10605" i="25"/>
  <c r="L10316" i="25"/>
  <c r="K10317" i="25"/>
  <c r="K11801" i="25"/>
  <c r="L11801" i="25" s="1"/>
  <c r="L11800" i="25"/>
  <c r="I10600" i="25"/>
  <c r="I10605" i="25" s="1"/>
  <c r="K7877" i="25"/>
  <c r="L7875" i="25"/>
  <c r="L10317" i="25" l="1"/>
  <c r="K10320" i="25"/>
  <c r="K10606" i="25"/>
  <c r="L10605" i="25"/>
  <c r="I10317" i="25"/>
  <c r="I11801" i="25"/>
  <c r="I11803" i="25" s="1"/>
  <c r="K7878" i="25"/>
  <c r="L7877" i="25"/>
  <c r="I7877" i="25"/>
  <c r="I10320" i="25" l="1"/>
  <c r="I7878" i="25"/>
  <c r="I11804" i="25"/>
  <c r="K11803" i="25"/>
  <c r="K10321" i="25"/>
  <c r="L10320" i="25"/>
  <c r="L10606" i="25"/>
  <c r="K10608" i="25"/>
  <c r="I10606" i="25"/>
  <c r="K7880" i="25"/>
  <c r="L7878" i="25"/>
  <c r="I10608" i="25" l="1"/>
  <c r="L10608" i="25"/>
  <c r="K10610" i="25"/>
  <c r="L10321" i="25"/>
  <c r="K10322" i="25"/>
  <c r="K11804" i="25"/>
  <c r="I11805" i="25"/>
  <c r="I10321" i="25"/>
  <c r="K7881" i="25"/>
  <c r="L7880" i="25"/>
  <c r="I7880" i="25"/>
  <c r="I10322" i="25" l="1"/>
  <c r="I10610" i="25"/>
  <c r="I7881" i="25"/>
  <c r="L10322" i="25"/>
  <c r="K10323" i="25"/>
  <c r="I10323" i="25" s="1"/>
  <c r="K11805" i="25"/>
  <c r="I11806" i="25"/>
  <c r="L10610" i="25"/>
  <c r="K10611" i="25"/>
  <c r="K7882" i="25"/>
  <c r="L7881" i="25"/>
  <c r="I10611" i="25" l="1"/>
  <c r="L10611" i="25"/>
  <c r="K10612" i="25"/>
  <c r="K11806" i="25"/>
  <c r="K11807" i="25" s="1"/>
  <c r="I11807" i="25" s="1"/>
  <c r="L10323" i="25"/>
  <c r="K10325" i="25"/>
  <c r="I10325" i="25" s="1"/>
  <c r="K7884" i="25"/>
  <c r="L7882" i="25"/>
  <c r="I7882" i="25"/>
  <c r="I7884" i="25" l="1"/>
  <c r="L10325" i="25"/>
  <c r="K10329" i="25"/>
  <c r="L11807" i="25"/>
  <c r="K11808" i="25"/>
  <c r="L10612" i="25"/>
  <c r="K10613" i="25"/>
  <c r="I10612" i="25"/>
  <c r="K7885" i="25"/>
  <c r="L7884" i="25"/>
  <c r="I10613" i="25" l="1"/>
  <c r="K11809" i="25"/>
  <c r="L11808" i="25"/>
  <c r="K10617" i="25"/>
  <c r="L10613" i="25"/>
  <c r="I11808" i="25"/>
  <c r="L10329" i="25"/>
  <c r="K10330" i="25"/>
  <c r="L10330" i="25" s="1"/>
  <c r="I10329" i="25"/>
  <c r="K7886" i="25"/>
  <c r="L7885" i="25"/>
  <c r="I7885" i="25"/>
  <c r="I10330" i="25" l="1"/>
  <c r="I10332" i="25" s="1"/>
  <c r="K10332" i="25" s="1"/>
  <c r="K10333" i="25" s="1"/>
  <c r="I11809" i="25"/>
  <c r="I7886" i="25"/>
  <c r="L10617" i="25"/>
  <c r="K10620" i="25"/>
  <c r="L11809" i="25"/>
  <c r="K11810" i="25"/>
  <c r="I10617" i="25"/>
  <c r="K7888" i="25"/>
  <c r="L7886" i="25"/>
  <c r="I11810" i="25" l="1"/>
  <c r="I7888" i="25"/>
  <c r="I10620" i="25"/>
  <c r="L11810" i="25"/>
  <c r="K11811" i="25"/>
  <c r="K10625" i="25"/>
  <c r="L10625" i="25" s="1"/>
  <c r="L10620" i="25"/>
  <c r="K10335" i="25"/>
  <c r="L10335" i="25" s="1"/>
  <c r="L10333" i="25"/>
  <c r="I10333" i="25"/>
  <c r="K7889" i="25"/>
  <c r="L7888" i="25"/>
  <c r="I7889" i="25" l="1"/>
  <c r="I10335" i="25"/>
  <c r="I10337" i="25" s="1"/>
  <c r="K10337" i="25" s="1"/>
  <c r="K10338" i="25" s="1"/>
  <c r="I10338" i="25" s="1"/>
  <c r="I10625" i="25"/>
  <c r="I10627" i="25" s="1"/>
  <c r="K10627" i="25" s="1"/>
  <c r="K10629" i="25" s="1"/>
  <c r="I10629" i="25" s="1"/>
  <c r="L11811" i="25"/>
  <c r="K11812" i="25"/>
  <c r="L11812" i="25" s="1"/>
  <c r="I11811" i="25"/>
  <c r="K7890" i="25"/>
  <c r="L7889" i="25"/>
  <c r="I7890" i="25" l="1"/>
  <c r="I11812" i="25"/>
  <c r="I11813" i="25" s="1"/>
  <c r="K11813" i="25" s="1"/>
  <c r="K11815" i="25" s="1"/>
  <c r="I11815" i="25" s="1"/>
  <c r="L10629" i="25"/>
  <c r="K10630" i="25"/>
  <c r="L10338" i="25"/>
  <c r="K10339" i="25"/>
  <c r="I10339" i="25" s="1"/>
  <c r="K7891" i="25"/>
  <c r="I7891" i="25" s="1"/>
  <c r="L7890" i="25"/>
  <c r="L10630" i="25" l="1"/>
  <c r="K10633" i="25"/>
  <c r="I10630" i="25"/>
  <c r="L10339" i="25"/>
  <c r="K10341" i="25"/>
  <c r="L11815" i="25"/>
  <c r="K11816" i="25"/>
  <c r="L11816" i="25" s="1"/>
  <c r="K7892" i="25"/>
  <c r="L7891" i="25"/>
  <c r="I10633" i="25" l="1"/>
  <c r="I11816" i="25"/>
  <c r="I11817" i="25" s="1"/>
  <c r="K11817" i="25" s="1"/>
  <c r="K11820" i="25" s="1"/>
  <c r="L10341" i="25"/>
  <c r="K10343" i="25"/>
  <c r="L10633" i="25"/>
  <c r="K10649" i="25"/>
  <c r="I10649" i="25" s="1"/>
  <c r="I10341" i="25"/>
  <c r="K7893" i="25"/>
  <c r="L7892" i="25"/>
  <c r="I7892" i="25"/>
  <c r="I7893" i="25" l="1"/>
  <c r="I10343" i="25"/>
  <c r="I11820" i="25"/>
  <c r="L10649" i="25"/>
  <c r="K10650" i="25"/>
  <c r="I10650" i="25" s="1"/>
  <c r="K11822" i="25"/>
  <c r="L11820" i="25"/>
  <c r="L10343" i="25"/>
  <c r="K10344" i="25"/>
  <c r="K7894" i="25"/>
  <c r="I7894" i="25" s="1"/>
  <c r="L7893" i="25"/>
  <c r="L10344" i="25" l="1"/>
  <c r="K10345" i="25"/>
  <c r="K11823" i="25"/>
  <c r="L11822" i="25"/>
  <c r="I11822" i="25"/>
  <c r="L10650" i="25"/>
  <c r="K10652" i="25"/>
  <c r="I10652" i="25" s="1"/>
  <c r="I10344" i="25"/>
  <c r="I10345" i="25" s="1"/>
  <c r="K7895" i="25"/>
  <c r="I7895" i="25" s="1"/>
  <c r="L7894" i="25"/>
  <c r="I11823" i="25" l="1"/>
  <c r="L10652" i="25"/>
  <c r="K10656" i="25"/>
  <c r="L11823" i="25"/>
  <c r="K11824" i="25"/>
  <c r="L10345" i="25"/>
  <c r="K10351" i="25"/>
  <c r="I10351" i="25" s="1"/>
  <c r="K7897" i="25"/>
  <c r="I7897" i="25" s="1"/>
  <c r="L7895" i="25"/>
  <c r="K10354" i="25" l="1"/>
  <c r="I10354" i="25" s="1"/>
  <c r="L10351" i="25"/>
  <c r="L11824" i="25"/>
  <c r="K11825" i="25"/>
  <c r="L10656" i="25"/>
  <c r="K10657" i="25"/>
  <c r="I11824" i="25"/>
  <c r="I10656" i="25"/>
  <c r="K7898" i="25"/>
  <c r="I7898" i="25" s="1"/>
  <c r="L7897" i="25"/>
  <c r="I10657" i="25" l="1"/>
  <c r="I11825" i="25"/>
  <c r="L10657" i="25"/>
  <c r="K10659" i="25"/>
  <c r="L11825" i="25"/>
  <c r="K11826" i="25"/>
  <c r="L10354" i="25"/>
  <c r="K10355" i="25"/>
  <c r="I10355" i="25" s="1"/>
  <c r="K7899" i="25"/>
  <c r="I7899" i="25" s="1"/>
  <c r="L7898" i="25"/>
  <c r="L10355" i="25" l="1"/>
  <c r="K10356" i="25"/>
  <c r="L10356" i="25" s="1"/>
  <c r="L10659" i="25"/>
  <c r="K10660" i="25"/>
  <c r="L11826" i="25"/>
  <c r="K11827" i="25"/>
  <c r="I11826" i="25"/>
  <c r="I10659" i="25"/>
  <c r="I10660" i="25" s="1"/>
  <c r="K7901" i="25"/>
  <c r="I7901" i="25" s="1"/>
  <c r="L7899" i="25"/>
  <c r="I11827" i="25" l="1"/>
  <c r="I10356" i="25"/>
  <c r="I10357" i="25" s="1"/>
  <c r="K10357" i="25" s="1"/>
  <c r="K10358" i="25" s="1"/>
  <c r="L10660" i="25"/>
  <c r="K10661" i="25"/>
  <c r="I10661" i="25" s="1"/>
  <c r="L11827" i="25"/>
  <c r="K11828" i="25"/>
  <c r="K7905" i="25"/>
  <c r="I7905" i="25" s="1"/>
  <c r="L7901" i="25"/>
  <c r="I10358" i="25" l="1"/>
  <c r="L11828" i="25"/>
  <c r="K11829" i="25"/>
  <c r="I11828" i="25"/>
  <c r="K10662" i="25"/>
  <c r="I10662" i="25" s="1"/>
  <c r="L10661" i="25"/>
  <c r="L10358" i="25"/>
  <c r="K10360" i="25"/>
  <c r="K7906" i="25"/>
  <c r="I7906" i="25" s="1"/>
  <c r="L7905" i="25"/>
  <c r="I11829" i="25" l="1"/>
  <c r="L10360" i="25"/>
  <c r="K10361" i="25"/>
  <c r="L10662" i="25"/>
  <c r="K10663" i="25"/>
  <c r="I10663" i="25" s="1"/>
  <c r="I10360" i="25"/>
  <c r="L11829" i="25"/>
  <c r="K11830" i="25"/>
  <c r="K7907" i="25"/>
  <c r="L7906" i="25"/>
  <c r="I10361" i="25" l="1"/>
  <c r="K11832" i="25"/>
  <c r="L11830" i="25"/>
  <c r="I11830" i="25"/>
  <c r="K10664" i="25"/>
  <c r="I10664" i="25" s="1"/>
  <c r="L10663" i="25"/>
  <c r="L10361" i="25"/>
  <c r="K10364" i="25"/>
  <c r="I10364" i="25" s="1"/>
  <c r="K7909" i="25"/>
  <c r="L7907" i="25"/>
  <c r="I7907" i="25"/>
  <c r="I7909" i="25" l="1"/>
  <c r="I11832" i="25"/>
  <c r="L10664" i="25"/>
  <c r="K10665" i="25"/>
  <c r="L10364" i="25"/>
  <c r="K10366" i="25"/>
  <c r="L11832" i="25"/>
  <c r="K11833" i="25"/>
  <c r="L11833" i="25" s="1"/>
  <c r="K7911" i="25"/>
  <c r="L7909" i="25"/>
  <c r="I11833" i="25" l="1"/>
  <c r="I11834" i="25" s="1"/>
  <c r="K11834" i="25" s="1"/>
  <c r="K11835" i="25" s="1"/>
  <c r="I11835" i="25" s="1"/>
  <c r="L10366" i="25"/>
  <c r="K10367" i="25"/>
  <c r="K10666" i="25"/>
  <c r="L10665" i="25"/>
  <c r="I10366" i="25"/>
  <c r="I10665" i="25"/>
  <c r="K7913" i="25"/>
  <c r="L7911" i="25"/>
  <c r="I7911" i="25"/>
  <c r="I10666" i="25" l="1"/>
  <c r="I10367" i="25"/>
  <c r="I7913" i="25"/>
  <c r="L11835" i="25"/>
  <c r="K11836" i="25"/>
  <c r="L10666" i="25"/>
  <c r="K10672" i="25"/>
  <c r="L10367" i="25"/>
  <c r="K10369" i="25"/>
  <c r="K7914" i="25"/>
  <c r="L7913" i="25"/>
  <c r="I10369" i="25" l="1"/>
  <c r="L10369" i="25"/>
  <c r="K10372" i="25"/>
  <c r="I10372" i="25" s="1"/>
  <c r="L11836" i="25"/>
  <c r="K11838" i="25"/>
  <c r="L10672" i="25"/>
  <c r="K10675" i="25"/>
  <c r="I11836" i="25"/>
  <c r="I10672" i="25"/>
  <c r="K7916" i="25"/>
  <c r="L7914" i="25"/>
  <c r="I7914" i="25"/>
  <c r="I11838" i="25" l="1"/>
  <c r="I7916" i="25"/>
  <c r="I10675" i="25"/>
  <c r="L11838" i="25"/>
  <c r="K11839" i="25"/>
  <c r="L11839" i="25" s="1"/>
  <c r="L10675" i="25"/>
  <c r="K10681" i="25"/>
  <c r="L10372" i="25"/>
  <c r="K10373" i="25"/>
  <c r="K7917" i="25"/>
  <c r="L7916" i="25"/>
  <c r="L10373" i="25" l="1"/>
  <c r="K10374" i="25"/>
  <c r="K10688" i="25"/>
  <c r="L10681" i="25"/>
  <c r="I11839" i="25"/>
  <c r="I11842" i="25" s="1"/>
  <c r="I10373" i="25"/>
  <c r="I10374" i="25" s="1"/>
  <c r="I10681" i="25"/>
  <c r="K7918" i="25"/>
  <c r="L7918" i="25" s="1"/>
  <c r="L7917" i="25"/>
  <c r="I7917" i="25"/>
  <c r="I10688" i="25" l="1"/>
  <c r="I7918" i="25"/>
  <c r="I7919" i="25" s="1"/>
  <c r="K7919" i="25" s="1"/>
  <c r="K7923" i="25" s="1"/>
  <c r="K11842" i="25"/>
  <c r="K11843" i="25" s="1"/>
  <c r="I11843" i="25" s="1"/>
  <c r="L10374" i="25"/>
  <c r="K10375" i="25"/>
  <c r="L10688" i="25"/>
  <c r="K10690" i="25"/>
  <c r="L10690" i="25" l="1"/>
  <c r="K10694" i="25"/>
  <c r="K10379" i="25"/>
  <c r="L10375" i="25"/>
  <c r="L11843" i="25"/>
  <c r="K11844" i="25"/>
  <c r="L11844" i="25" s="1"/>
  <c r="I10375" i="25"/>
  <c r="I10690" i="25"/>
  <c r="I10694" i="25" s="1"/>
  <c r="K7924" i="25"/>
  <c r="L7923" i="25"/>
  <c r="I7923" i="25"/>
  <c r="I7924" i="25" l="1"/>
  <c r="I10379" i="25"/>
  <c r="L10379" i="25"/>
  <c r="K10380" i="25"/>
  <c r="L10694" i="25"/>
  <c r="K10695" i="25"/>
  <c r="I11844" i="25"/>
  <c r="I11845" i="25" s="1"/>
  <c r="K7925" i="25"/>
  <c r="L7924" i="25"/>
  <c r="I10380" i="25" l="1"/>
  <c r="I11846" i="25"/>
  <c r="K11845" i="25"/>
  <c r="K10697" i="25"/>
  <c r="L10695" i="25"/>
  <c r="K10381" i="25"/>
  <c r="L10380" i="25"/>
  <c r="I10695" i="25"/>
  <c r="K7929" i="25"/>
  <c r="L7925" i="25"/>
  <c r="I7925" i="25"/>
  <c r="I10697" i="25" l="1"/>
  <c r="I7929" i="25"/>
  <c r="L10381" i="25"/>
  <c r="K10382" i="25"/>
  <c r="L10697" i="25"/>
  <c r="K10698" i="25"/>
  <c r="I10381" i="25"/>
  <c r="K11846" i="25"/>
  <c r="I11847" i="25"/>
  <c r="K7930" i="25"/>
  <c r="L7930" i="25" s="1"/>
  <c r="L7929" i="25"/>
  <c r="I10382" i="25" l="1"/>
  <c r="K11847" i="25"/>
  <c r="K11851" i="25" s="1"/>
  <c r="I11851" i="25" s="1"/>
  <c r="L10698" i="25"/>
  <c r="K10702" i="25"/>
  <c r="L10382" i="25"/>
  <c r="K10383" i="25"/>
  <c r="I10698" i="25"/>
  <c r="I7930" i="25"/>
  <c r="I7931" i="25" s="1"/>
  <c r="K7931" i="25" s="1"/>
  <c r="K7933" i="25" s="1"/>
  <c r="I10702" i="25" l="1"/>
  <c r="I10383" i="25"/>
  <c r="K10385" i="25"/>
  <c r="I10385" i="25" s="1"/>
  <c r="L10383" i="25"/>
  <c r="L10702" i="25"/>
  <c r="K10704" i="25"/>
  <c r="L11851" i="25"/>
  <c r="K11852" i="25"/>
  <c r="I11852" i="25" s="1"/>
  <c r="I7933" i="25"/>
  <c r="K7934" i="25"/>
  <c r="L7933" i="25"/>
  <c r="I10704" i="25" l="1"/>
  <c r="L11852" i="25"/>
  <c r="K11854" i="25"/>
  <c r="I11854" i="25" s="1"/>
  <c r="L10704" i="25"/>
  <c r="K10706" i="25"/>
  <c r="K10386" i="25"/>
  <c r="L10385" i="25"/>
  <c r="K7935" i="25"/>
  <c r="L7934" i="25"/>
  <c r="I7934" i="25"/>
  <c r="I7935" i="25" l="1"/>
  <c r="L10706" i="25"/>
  <c r="K10710" i="25"/>
  <c r="K10390" i="25"/>
  <c r="L10386" i="25"/>
  <c r="I10386" i="25"/>
  <c r="L11854" i="25"/>
  <c r="K11855" i="25"/>
  <c r="I11855" i="25" s="1"/>
  <c r="I10706" i="25"/>
  <c r="K7936" i="25"/>
  <c r="L7935" i="25"/>
  <c r="I10710" i="25" l="1"/>
  <c r="I10390" i="25"/>
  <c r="L11855" i="25"/>
  <c r="K11856" i="25"/>
  <c r="I11856" i="25" s="1"/>
  <c r="L10710" i="25"/>
  <c r="K10712" i="25"/>
  <c r="I10712" i="25" s="1"/>
  <c r="K10391" i="25"/>
  <c r="L10391" i="25" s="1"/>
  <c r="L10390" i="25"/>
  <c r="K7937" i="25"/>
  <c r="L7936" i="25"/>
  <c r="I7936" i="25"/>
  <c r="I10391" i="25" l="1"/>
  <c r="I10393" i="25" s="1"/>
  <c r="K10393" i="25" s="1"/>
  <c r="K10396" i="25" s="1"/>
  <c r="I10396" i="25" s="1"/>
  <c r="L10712" i="25"/>
  <c r="K10720" i="25"/>
  <c r="I10720" i="25" s="1"/>
  <c r="L11856" i="25"/>
  <c r="K11857" i="25"/>
  <c r="I11857" i="25" s="1"/>
  <c r="I7937" i="25"/>
  <c r="K7939" i="25"/>
  <c r="L7937" i="25"/>
  <c r="L11857" i="25" l="1"/>
  <c r="K11858" i="25"/>
  <c r="L10396" i="25"/>
  <c r="K10398" i="25"/>
  <c r="L10720" i="25"/>
  <c r="K10721" i="25"/>
  <c r="I10721" i="25" s="1"/>
  <c r="K7940" i="25"/>
  <c r="L7939" i="25"/>
  <c r="I7939" i="25"/>
  <c r="I7940" i="25" l="1"/>
  <c r="L10721" i="25"/>
  <c r="K10725" i="25"/>
  <c r="I10725" i="25" s="1"/>
  <c r="L10398" i="25"/>
  <c r="K10400" i="25"/>
  <c r="L10400" i="25" s="1"/>
  <c r="L11858" i="25"/>
  <c r="K11860" i="25"/>
  <c r="I11858" i="25"/>
  <c r="I10398" i="25"/>
  <c r="K7941" i="25"/>
  <c r="L7940" i="25"/>
  <c r="I11860" i="25" l="1"/>
  <c r="I10400" i="25"/>
  <c r="I10402" i="25" s="1"/>
  <c r="L11860" i="25"/>
  <c r="K11861" i="25"/>
  <c r="L10725" i="25"/>
  <c r="K10727" i="25"/>
  <c r="K7942" i="25"/>
  <c r="L7941" i="25"/>
  <c r="I7941" i="25"/>
  <c r="I7942" i="25" l="1"/>
  <c r="L10727" i="25"/>
  <c r="K10729" i="25"/>
  <c r="L11861" i="25"/>
  <c r="K11862" i="25"/>
  <c r="I10727" i="25"/>
  <c r="K10402" i="25"/>
  <c r="I10403" i="25"/>
  <c r="I11861" i="25"/>
  <c r="I11862" i="25" s="1"/>
  <c r="K7943" i="25"/>
  <c r="L7943" i="25" s="1"/>
  <c r="L7942" i="25"/>
  <c r="I10729" i="25" l="1"/>
  <c r="L11862" i="25"/>
  <c r="K11864" i="25"/>
  <c r="K10403" i="25"/>
  <c r="K10405" i="25" s="1"/>
  <c r="I10405" i="25" s="1"/>
  <c r="L10729" i="25"/>
  <c r="K10730" i="25"/>
  <c r="I10730" i="25" s="1"/>
  <c r="I7943" i="25"/>
  <c r="I7944" i="25" s="1"/>
  <c r="L10730" i="25" l="1"/>
  <c r="K10732" i="25"/>
  <c r="I10732" i="25" s="1"/>
  <c r="L10405" i="25"/>
  <c r="K10406" i="25"/>
  <c r="L10406" i="25" s="1"/>
  <c r="L11864" i="25"/>
  <c r="K11865" i="25"/>
  <c r="I11864" i="25"/>
  <c r="K7944" i="25"/>
  <c r="K7945" i="25" s="1"/>
  <c r="I11865" i="25" l="1"/>
  <c r="I10406" i="25"/>
  <c r="I10409" i="25" s="1"/>
  <c r="L11865" i="25"/>
  <c r="K11866" i="25"/>
  <c r="L11866" i="25" s="1"/>
  <c r="L10732" i="25"/>
  <c r="K10734" i="25"/>
  <c r="K7946" i="25"/>
  <c r="L7945" i="25"/>
  <c r="I7945" i="25"/>
  <c r="I7946" i="25" l="1"/>
  <c r="L10734" i="25"/>
  <c r="K10736" i="25"/>
  <c r="I10734" i="25"/>
  <c r="K10409" i="25"/>
  <c r="K10410" i="25" s="1"/>
  <c r="I11866" i="25"/>
  <c r="I11867" i="25" s="1"/>
  <c r="K7947" i="25"/>
  <c r="L7946" i="25"/>
  <c r="I10736" i="25" l="1"/>
  <c r="K11867" i="25"/>
  <c r="I11868" i="25"/>
  <c r="K10411" i="25"/>
  <c r="L10410" i="25"/>
  <c r="I10410" i="25"/>
  <c r="L10736" i="25"/>
  <c r="K10737" i="25"/>
  <c r="K7948" i="25"/>
  <c r="L7947" i="25"/>
  <c r="I7947" i="25"/>
  <c r="I10411" i="25" l="1"/>
  <c r="I7948" i="25"/>
  <c r="L10737" i="25"/>
  <c r="K10738" i="25"/>
  <c r="I10737" i="25"/>
  <c r="L10411" i="25"/>
  <c r="K10412" i="25"/>
  <c r="K11868" i="25"/>
  <c r="K11869" i="25" s="1"/>
  <c r="I11869" i="25" s="1"/>
  <c r="K7949" i="25"/>
  <c r="L7948" i="25"/>
  <c r="I10738" i="25" l="1"/>
  <c r="K10414" i="25"/>
  <c r="L10414" i="25" s="1"/>
  <c r="L10412" i="25"/>
  <c r="L11869" i="25"/>
  <c r="K11870" i="25"/>
  <c r="L11870" i="25" s="1"/>
  <c r="I10412" i="25"/>
  <c r="L10738" i="25"/>
  <c r="K10749" i="25"/>
  <c r="K7950" i="25"/>
  <c r="L7949" i="25"/>
  <c r="I7949" i="25"/>
  <c r="I7950" i="25" l="1"/>
  <c r="I10749" i="25"/>
  <c r="I10414" i="25"/>
  <c r="I10416" i="25" s="1"/>
  <c r="K10416" i="25" s="1"/>
  <c r="K10417" i="25" s="1"/>
  <c r="I10417" i="25" s="1"/>
  <c r="L10749" i="25"/>
  <c r="K10750" i="25"/>
  <c r="I10750" i="25" s="1"/>
  <c r="I11870" i="25"/>
  <c r="I11871" i="25" s="1"/>
  <c r="K7951" i="25"/>
  <c r="L7950" i="25"/>
  <c r="K11871" i="25" l="1"/>
  <c r="K11872" i="25" s="1"/>
  <c r="I11872" i="25" s="1"/>
  <c r="K10419" i="25"/>
  <c r="L10417" i="25"/>
  <c r="L10750" i="25"/>
  <c r="K10751" i="25"/>
  <c r="I10751" i="25" s="1"/>
  <c r="K7952" i="25"/>
  <c r="L7951" i="25"/>
  <c r="I7951" i="25"/>
  <c r="I7952" i="25" l="1"/>
  <c r="L10751" i="25"/>
  <c r="K10753" i="25"/>
  <c r="I10753" i="25" s="1"/>
  <c r="L10419" i="25"/>
  <c r="K10421" i="25"/>
  <c r="L10421" i="25" s="1"/>
  <c r="L11872" i="25"/>
  <c r="K11874" i="25"/>
  <c r="I11874" i="25" s="1"/>
  <c r="I10419" i="25"/>
  <c r="K7953" i="25"/>
  <c r="L7952" i="25"/>
  <c r="I10421" i="25" l="1"/>
  <c r="I10422" i="25" s="1"/>
  <c r="K10422" i="25" s="1"/>
  <c r="K10425" i="25" s="1"/>
  <c r="I10425" i="25" s="1"/>
  <c r="K11875" i="25"/>
  <c r="I11875" i="25" s="1"/>
  <c r="L11874" i="25"/>
  <c r="L10753" i="25"/>
  <c r="K10759" i="25"/>
  <c r="I10759" i="25" s="1"/>
  <c r="K7956" i="25"/>
  <c r="L7953" i="25"/>
  <c r="I7953" i="25"/>
  <c r="I7956" i="25" l="1"/>
  <c r="L10759" i="25"/>
  <c r="K10761" i="25"/>
  <c r="I10761" i="25" s="1"/>
  <c r="L11875" i="25"/>
  <c r="K11876" i="25"/>
  <c r="I11876" i="25" s="1"/>
  <c r="K10426" i="25"/>
  <c r="I10426" i="25" s="1"/>
  <c r="L10425" i="25"/>
  <c r="K7957" i="25"/>
  <c r="L7956" i="25"/>
  <c r="L10426" i="25" l="1"/>
  <c r="K10427" i="25"/>
  <c r="I10427" i="25" s="1"/>
  <c r="L11876" i="25"/>
  <c r="K11877" i="25"/>
  <c r="I11877" i="25" s="1"/>
  <c r="L10761" i="25"/>
  <c r="K10763" i="25"/>
  <c r="I10763" i="25" s="1"/>
  <c r="K7958" i="25"/>
  <c r="L7957" i="25"/>
  <c r="I7957" i="25"/>
  <c r="I7958" i="25" l="1"/>
  <c r="L10763" i="25"/>
  <c r="K10765" i="25"/>
  <c r="L10765" i="25" s="1"/>
  <c r="L11877" i="25"/>
  <c r="K11880" i="25"/>
  <c r="I11880" i="25" s="1"/>
  <c r="K10428" i="25"/>
  <c r="L10427" i="25"/>
  <c r="K7960" i="25"/>
  <c r="L7958" i="25"/>
  <c r="K10429" i="25" l="1"/>
  <c r="L10428" i="25"/>
  <c r="I10765" i="25"/>
  <c r="I10766" i="25" s="1"/>
  <c r="L11880" i="25"/>
  <c r="K11881" i="25"/>
  <c r="I10428" i="25"/>
  <c r="K7961" i="25"/>
  <c r="L7960" i="25"/>
  <c r="I7960" i="25"/>
  <c r="I7961" i="25" l="1"/>
  <c r="I10429" i="25"/>
  <c r="K10766" i="25"/>
  <c r="K10769" i="25" s="1"/>
  <c r="I10769" i="25" s="1"/>
  <c r="L11881" i="25"/>
  <c r="K11883" i="25"/>
  <c r="K10431" i="25"/>
  <c r="L10429" i="25"/>
  <c r="I11881" i="25"/>
  <c r="K7962" i="25"/>
  <c r="L7961" i="25"/>
  <c r="I11883" i="25" l="1"/>
  <c r="L11883" i="25"/>
  <c r="K11884" i="25"/>
  <c r="K10432" i="25"/>
  <c r="L10431" i="25"/>
  <c r="K10773" i="25"/>
  <c r="L10769" i="25"/>
  <c r="I10431" i="25"/>
  <c r="K7963" i="25"/>
  <c r="L7962" i="25"/>
  <c r="I7962" i="25"/>
  <c r="I7963" i="25" l="1"/>
  <c r="I10432" i="25"/>
  <c r="L10773" i="25"/>
  <c r="K10774" i="25"/>
  <c r="L11884" i="25"/>
  <c r="K11885" i="25"/>
  <c r="L11885" i="25" s="1"/>
  <c r="L10432" i="25"/>
  <c r="K10433" i="25"/>
  <c r="I11884" i="25"/>
  <c r="I10773" i="25"/>
  <c r="K7964" i="25"/>
  <c r="L7963" i="25"/>
  <c r="I10774" i="25" l="1"/>
  <c r="I11885" i="25"/>
  <c r="I11887" i="25" s="1"/>
  <c r="K11887" i="25" s="1"/>
  <c r="K11888" i="25" s="1"/>
  <c r="I11888" i="25" s="1"/>
  <c r="L10433" i="25"/>
  <c r="K10435" i="25"/>
  <c r="K10777" i="25"/>
  <c r="L10774" i="25"/>
  <c r="I10433" i="25"/>
  <c r="K7965" i="25"/>
  <c r="L7964" i="25"/>
  <c r="I7964" i="25"/>
  <c r="I7965" i="25" l="1"/>
  <c r="I10435" i="25"/>
  <c r="L10777" i="25"/>
  <c r="K10778" i="25"/>
  <c r="L10435" i="25"/>
  <c r="K10436" i="25"/>
  <c r="L11888" i="25"/>
  <c r="K11889" i="25"/>
  <c r="I10777" i="25"/>
  <c r="K7966" i="25"/>
  <c r="L7965" i="25"/>
  <c r="I10778" i="25" l="1"/>
  <c r="K11890" i="25"/>
  <c r="L11889" i="25"/>
  <c r="L10778" i="25"/>
  <c r="K10779" i="25"/>
  <c r="L10436" i="25"/>
  <c r="K10438" i="25"/>
  <c r="I11889" i="25"/>
  <c r="I10436" i="25"/>
  <c r="K7967" i="25"/>
  <c r="L7966" i="25"/>
  <c r="I7966" i="25"/>
  <c r="I10438" i="25" l="1"/>
  <c r="I11890" i="25"/>
  <c r="I7967" i="25"/>
  <c r="L10438" i="25"/>
  <c r="K10439" i="25"/>
  <c r="L10779" i="25"/>
  <c r="K10785" i="25"/>
  <c r="L11890" i="25"/>
  <c r="K11891" i="25"/>
  <c r="I10779" i="25"/>
  <c r="K7969" i="25"/>
  <c r="L7967" i="25"/>
  <c r="I10785" i="25" l="1"/>
  <c r="K11892" i="25"/>
  <c r="L11891" i="25"/>
  <c r="L10439" i="25"/>
  <c r="K10440" i="25"/>
  <c r="L10785" i="25"/>
  <c r="K10786" i="25"/>
  <c r="I11891" i="25"/>
  <c r="I10439" i="25"/>
  <c r="K7970" i="25"/>
  <c r="L7969" i="25"/>
  <c r="I7969" i="25"/>
  <c r="I11892" i="25" l="1"/>
  <c r="I10440" i="25"/>
  <c r="I7970" i="25"/>
  <c r="L10786" i="25"/>
  <c r="K10790" i="25"/>
  <c r="L10440" i="25"/>
  <c r="K10441" i="25"/>
  <c r="L11892" i="25"/>
  <c r="K11894" i="25"/>
  <c r="I10786" i="25"/>
  <c r="K7972" i="25"/>
  <c r="L7970" i="25"/>
  <c r="I10790" i="25" l="1"/>
  <c r="L10441" i="25"/>
  <c r="K10442" i="25"/>
  <c r="L11894" i="25"/>
  <c r="K11896" i="25"/>
  <c r="I11894" i="25"/>
  <c r="L10790" i="25"/>
  <c r="K10802" i="25"/>
  <c r="I10441" i="25"/>
  <c r="K7974" i="25"/>
  <c r="L7972" i="25"/>
  <c r="I7972" i="25"/>
  <c r="I10442" i="25" l="1"/>
  <c r="I7974" i="25"/>
  <c r="I11896" i="25"/>
  <c r="L10802" i="25"/>
  <c r="K10804" i="25"/>
  <c r="I10802" i="25"/>
  <c r="L11896" i="25"/>
  <c r="K11898" i="25"/>
  <c r="L10442" i="25"/>
  <c r="K10443" i="25"/>
  <c r="K7983" i="25"/>
  <c r="L7974" i="25"/>
  <c r="I10804" i="25" l="1"/>
  <c r="L10443" i="25"/>
  <c r="K10446" i="25"/>
  <c r="K11899" i="25"/>
  <c r="L11898" i="25"/>
  <c r="I11898" i="25"/>
  <c r="K10806" i="25"/>
  <c r="L10804" i="25"/>
  <c r="I10443" i="25"/>
  <c r="K7984" i="25"/>
  <c r="L7983" i="25"/>
  <c r="I7983" i="25"/>
  <c r="I10446" i="25" l="1"/>
  <c r="I11899" i="25"/>
  <c r="I7984" i="25"/>
  <c r="K10809" i="25"/>
  <c r="L10806" i="25"/>
  <c r="L11899" i="25"/>
  <c r="K11900" i="25"/>
  <c r="I10806" i="25"/>
  <c r="L10446" i="25"/>
  <c r="K10447" i="25"/>
  <c r="K7985" i="25"/>
  <c r="L7984" i="25"/>
  <c r="I10447" i="25" l="1"/>
  <c r="I10809" i="25"/>
  <c r="L10447" i="25"/>
  <c r="K10448" i="25"/>
  <c r="L11900" i="25"/>
  <c r="K11901" i="25"/>
  <c r="I11900" i="25"/>
  <c r="L10809" i="25"/>
  <c r="K10817" i="25"/>
  <c r="K7986" i="25"/>
  <c r="L7985" i="25"/>
  <c r="I7985" i="25"/>
  <c r="I10448" i="25" l="1"/>
  <c r="I11901" i="25"/>
  <c r="I7986" i="25"/>
  <c r="L10817" i="25"/>
  <c r="K10818" i="25"/>
  <c r="L11901" i="25"/>
  <c r="K11902" i="25"/>
  <c r="L11902" i="25" s="1"/>
  <c r="I10817" i="25"/>
  <c r="L10448" i="25"/>
  <c r="K10449" i="25"/>
  <c r="K7987" i="25"/>
  <c r="L7986" i="25"/>
  <c r="I10818" i="25" l="1"/>
  <c r="L10449" i="25"/>
  <c r="K10450" i="25"/>
  <c r="I11902" i="25"/>
  <c r="I11903" i="25" s="1"/>
  <c r="K10819" i="25"/>
  <c r="I10819" i="25" s="1"/>
  <c r="L10818" i="25"/>
  <c r="I10449" i="25"/>
  <c r="K7989" i="25"/>
  <c r="L7987" i="25"/>
  <c r="I7987" i="25"/>
  <c r="I7989" i="25" l="1"/>
  <c r="I10450" i="25"/>
  <c r="L10819" i="25"/>
  <c r="K10820" i="25"/>
  <c r="I10820" i="25" s="1"/>
  <c r="K11903" i="25"/>
  <c r="I11904" i="25"/>
  <c r="L10450" i="25"/>
  <c r="K10451" i="25"/>
  <c r="K7990" i="25"/>
  <c r="L7989" i="25"/>
  <c r="L10451" i="25" l="1"/>
  <c r="K10452" i="25"/>
  <c r="K11904" i="25"/>
  <c r="K11905" i="25" s="1"/>
  <c r="L10820" i="25"/>
  <c r="K10821" i="25"/>
  <c r="I10821" i="25" s="1"/>
  <c r="I10451" i="25"/>
  <c r="K7993" i="25"/>
  <c r="L7990" i="25"/>
  <c r="I7990" i="25"/>
  <c r="I10452" i="25" l="1"/>
  <c r="I7993" i="25"/>
  <c r="L10821" i="25"/>
  <c r="K10823" i="25"/>
  <c r="I10823" i="25" s="1"/>
  <c r="L11905" i="25"/>
  <c r="K11907" i="25"/>
  <c r="I11905" i="25"/>
  <c r="L10452" i="25"/>
  <c r="K10453" i="25"/>
  <c r="K7994" i="25"/>
  <c r="L7993" i="25"/>
  <c r="I10453" i="25" l="1"/>
  <c r="I11907" i="25"/>
  <c r="L10453" i="25"/>
  <c r="K10454" i="25"/>
  <c r="L10454" i="25" s="1"/>
  <c r="K11908" i="25"/>
  <c r="L11907" i="25"/>
  <c r="L10823" i="25"/>
  <c r="K10824" i="25"/>
  <c r="L10824" i="25" s="1"/>
  <c r="K7995" i="25"/>
  <c r="L7994" i="25"/>
  <c r="I7994" i="25"/>
  <c r="I11908" i="25" l="1"/>
  <c r="I7995" i="25"/>
  <c r="I10454" i="25"/>
  <c r="I10457" i="25" s="1"/>
  <c r="K10457" i="25" s="1"/>
  <c r="K10458" i="25" s="1"/>
  <c r="I10458" i="25" s="1"/>
  <c r="I10824" i="25"/>
  <c r="I10825" i="25" s="1"/>
  <c r="K10825" i="25" s="1"/>
  <c r="L11908" i="25"/>
  <c r="K11909" i="25"/>
  <c r="K7996" i="25"/>
  <c r="L7995" i="25"/>
  <c r="I10827" i="25" l="1"/>
  <c r="K10827" i="25" s="1"/>
  <c r="K10836" i="25" s="1"/>
  <c r="I10836" i="25" s="1"/>
  <c r="K11910" i="25"/>
  <c r="L11909" i="25"/>
  <c r="L10458" i="25"/>
  <c r="K10459" i="25"/>
  <c r="I11909" i="25"/>
  <c r="K7998" i="25"/>
  <c r="L7996" i="25"/>
  <c r="I7996" i="25"/>
  <c r="I7998" i="25" l="1"/>
  <c r="I11910" i="25"/>
  <c r="L10459" i="25"/>
  <c r="K10461" i="25"/>
  <c r="I10459" i="25"/>
  <c r="L11910" i="25"/>
  <c r="K11911" i="25"/>
  <c r="L10836" i="25"/>
  <c r="K10837" i="25"/>
  <c r="I10837" i="25" s="1"/>
  <c r="K7999" i="25"/>
  <c r="L7998" i="25"/>
  <c r="I10461" i="25" l="1"/>
  <c r="L10837" i="25"/>
  <c r="K10841" i="25"/>
  <c r="I10841" i="25" s="1"/>
  <c r="L10461" i="25"/>
  <c r="K10462" i="25"/>
  <c r="K11912" i="25"/>
  <c r="L11911" i="25"/>
  <c r="I11911" i="25"/>
  <c r="K8000" i="25"/>
  <c r="L7999" i="25"/>
  <c r="I7999" i="25"/>
  <c r="I11912" i="25" l="1"/>
  <c r="I8000" i="25"/>
  <c r="L10462" i="25"/>
  <c r="K10463" i="25"/>
  <c r="L11912" i="25"/>
  <c r="K11913" i="25"/>
  <c r="I10462" i="25"/>
  <c r="L10841" i="25"/>
  <c r="K10847" i="25"/>
  <c r="I10847" i="25" s="1"/>
  <c r="K8001" i="25"/>
  <c r="L8000" i="25"/>
  <c r="I10463" i="25" l="1"/>
  <c r="L10847" i="25"/>
  <c r="K10849" i="25"/>
  <c r="I10849" i="25" s="1"/>
  <c r="L11913" i="25"/>
  <c r="K11914" i="25"/>
  <c r="K10466" i="25"/>
  <c r="L10463" i="25"/>
  <c r="I11913" i="25"/>
  <c r="K8002" i="25"/>
  <c r="L8001" i="25"/>
  <c r="I8001" i="25"/>
  <c r="I11914" i="25" l="1"/>
  <c r="I8002" i="25"/>
  <c r="L10466" i="25"/>
  <c r="K10467" i="25"/>
  <c r="L11914" i="25"/>
  <c r="K11915" i="25"/>
  <c r="I10466" i="25"/>
  <c r="L10849" i="25"/>
  <c r="K10850" i="25"/>
  <c r="I10850" i="25" s="1"/>
  <c r="K8003" i="25"/>
  <c r="L8002" i="25"/>
  <c r="I10467" i="25" l="1"/>
  <c r="L10850" i="25"/>
  <c r="K10856" i="25"/>
  <c r="I10856" i="25" s="1"/>
  <c r="L11915" i="25"/>
  <c r="K11916" i="25"/>
  <c r="L11916" i="25" s="1"/>
  <c r="K10468" i="25"/>
  <c r="I10468" i="25" s="1"/>
  <c r="L10467" i="25"/>
  <c r="I11915" i="25"/>
  <c r="K8004" i="25"/>
  <c r="L8003" i="25"/>
  <c r="I8003" i="25"/>
  <c r="I8004" i="25" l="1"/>
  <c r="I11916" i="25"/>
  <c r="I11917" i="25" s="1"/>
  <c r="K11917" i="25" s="1"/>
  <c r="K11919" i="25" s="1"/>
  <c r="I11919" i="25" s="1"/>
  <c r="K10470" i="25"/>
  <c r="I10470" i="25" s="1"/>
  <c r="L10468" i="25"/>
  <c r="L10856" i="25"/>
  <c r="K10861" i="25"/>
  <c r="I10861" i="25" s="1"/>
  <c r="K8007" i="25"/>
  <c r="L8004" i="25"/>
  <c r="L10861" i="25" l="1"/>
  <c r="K10864" i="25"/>
  <c r="I10864" i="25" s="1"/>
  <c r="L10470" i="25"/>
  <c r="K10472" i="25"/>
  <c r="L11919" i="25"/>
  <c r="K11920" i="25"/>
  <c r="I11920" i="25" s="1"/>
  <c r="K8010" i="25"/>
  <c r="L8007" i="25"/>
  <c r="I8007" i="25"/>
  <c r="I8010" i="25" l="1"/>
  <c r="L10472" i="25"/>
  <c r="K10473" i="25"/>
  <c r="L11920" i="25"/>
  <c r="K11923" i="25"/>
  <c r="I11923" i="25" s="1"/>
  <c r="I10472" i="25"/>
  <c r="L10864" i="25"/>
  <c r="K10866" i="25"/>
  <c r="I10866" i="25" s="1"/>
  <c r="K8012" i="25"/>
  <c r="L8010" i="25"/>
  <c r="I10473" i="25" l="1"/>
  <c r="L11923" i="25"/>
  <c r="K11924" i="25"/>
  <c r="K10869" i="25"/>
  <c r="L10866" i="25"/>
  <c r="K10474" i="25"/>
  <c r="L10473" i="25"/>
  <c r="K8013" i="25"/>
  <c r="L8012" i="25"/>
  <c r="I8012" i="25"/>
  <c r="I10474" i="25" l="1"/>
  <c r="I8013" i="25"/>
  <c r="L10474" i="25"/>
  <c r="K10475" i="25"/>
  <c r="I10475" i="25" s="1"/>
  <c r="L10869" i="25"/>
  <c r="K10875" i="25"/>
  <c r="K11925" i="25"/>
  <c r="L11924" i="25"/>
  <c r="I11924" i="25"/>
  <c r="I10869" i="25"/>
  <c r="K8015" i="25"/>
  <c r="L8013" i="25"/>
  <c r="I10875" i="25" l="1"/>
  <c r="I11925" i="25"/>
  <c r="K10879" i="25"/>
  <c r="L10875" i="25"/>
  <c r="L11925" i="25"/>
  <c r="K11926" i="25"/>
  <c r="K10476" i="25"/>
  <c r="I10476" i="25" s="1"/>
  <c r="L10475" i="25"/>
  <c r="K8016" i="25"/>
  <c r="L8015" i="25"/>
  <c r="I8015" i="25"/>
  <c r="I8016" i="25" l="1"/>
  <c r="L10476" i="25"/>
  <c r="K10477" i="25"/>
  <c r="I10477" i="25" s="1"/>
  <c r="L11926" i="25"/>
  <c r="K11927" i="25"/>
  <c r="K10881" i="25"/>
  <c r="L10879" i="25"/>
  <c r="I11926" i="25"/>
  <c r="I10879" i="25"/>
  <c r="K8017" i="25"/>
  <c r="L8016" i="25"/>
  <c r="I10881" i="25" l="1"/>
  <c r="I11927" i="25"/>
  <c r="L11927" i="25"/>
  <c r="K11928" i="25"/>
  <c r="L10881" i="25"/>
  <c r="K10888" i="25"/>
  <c r="L10477" i="25"/>
  <c r="K10478" i="25"/>
  <c r="I10478" i="25" s="1"/>
  <c r="K8021" i="25"/>
  <c r="L8021" i="25" s="1"/>
  <c r="L8017" i="25"/>
  <c r="I8017" i="25"/>
  <c r="I11928" i="25" l="1"/>
  <c r="I8021" i="25"/>
  <c r="I8022" i="25" s="1"/>
  <c r="K8022" i="25" s="1"/>
  <c r="L10478" i="25"/>
  <c r="K10479" i="25"/>
  <c r="I10479" i="25" s="1"/>
  <c r="L11928" i="25"/>
  <c r="K11929" i="25"/>
  <c r="I11929" i="25" s="1"/>
  <c r="L10888" i="25"/>
  <c r="K10890" i="25"/>
  <c r="I10888" i="25"/>
  <c r="I10890" i="25" l="1"/>
  <c r="I8023" i="25"/>
  <c r="K8023" i="25" s="1"/>
  <c r="K8024" i="25" s="1"/>
  <c r="L8024" i="25" s="1"/>
  <c r="L11929" i="25"/>
  <c r="K11930" i="25"/>
  <c r="I11930" i="25" s="1"/>
  <c r="L10890" i="25"/>
  <c r="K10894" i="25"/>
  <c r="L10479" i="25"/>
  <c r="K10480" i="25"/>
  <c r="I10480" i="25" s="1"/>
  <c r="I8024" i="25" l="1"/>
  <c r="I8025" i="25" s="1"/>
  <c r="I8027" i="25" s="1"/>
  <c r="L10480" i="25"/>
  <c r="K10484" i="25"/>
  <c r="I10484" i="25" s="1"/>
  <c r="L11930" i="25"/>
  <c r="K11931" i="25"/>
  <c r="L11931" i="25" s="1"/>
  <c r="L10894" i="25"/>
  <c r="K10897" i="25"/>
  <c r="L10897" i="25" s="1"/>
  <c r="I10894" i="25"/>
  <c r="I10897" i="25" l="1"/>
  <c r="I10902" i="25" s="1"/>
  <c r="K10902" i="25" s="1"/>
  <c r="K8025" i="25"/>
  <c r="I11931" i="25"/>
  <c r="I11932" i="25" s="1"/>
  <c r="L10484" i="25"/>
  <c r="K10485" i="25"/>
  <c r="K8027" i="25"/>
  <c r="K8029" i="25" s="1"/>
  <c r="I8029" i="25" s="1"/>
  <c r="I10903" i="25" l="1"/>
  <c r="K10903" i="25" s="1"/>
  <c r="K10906" i="25" s="1"/>
  <c r="I10906" i="25" s="1"/>
  <c r="L10485" i="25"/>
  <c r="K10486" i="25"/>
  <c r="K11932" i="25"/>
  <c r="K11933" i="25" s="1"/>
  <c r="I11933" i="25" s="1"/>
  <c r="I10485" i="25"/>
  <c r="K8030" i="25"/>
  <c r="L8029" i="25"/>
  <c r="I10486" i="25" l="1"/>
  <c r="L10906" i="25"/>
  <c r="K10908" i="25"/>
  <c r="L11933" i="25"/>
  <c r="K11934" i="25"/>
  <c r="L10486" i="25"/>
  <c r="K10488" i="25"/>
  <c r="I10488" i="25" s="1"/>
  <c r="K8031" i="25"/>
  <c r="L8030" i="25"/>
  <c r="I8030" i="25"/>
  <c r="I8031" i="25" l="1"/>
  <c r="L10488" i="25"/>
  <c r="K10489" i="25"/>
  <c r="L10489" i="25" s="1"/>
  <c r="L10908" i="25"/>
  <c r="K10914" i="25"/>
  <c r="L11934" i="25"/>
  <c r="K11935" i="25"/>
  <c r="I11934" i="25"/>
  <c r="I10908" i="25"/>
  <c r="K8032" i="25"/>
  <c r="I8032" i="25" s="1"/>
  <c r="L8031" i="25"/>
  <c r="I10914" i="25" l="1"/>
  <c r="I11935" i="25"/>
  <c r="I10489" i="25"/>
  <c r="I10497" i="25" s="1"/>
  <c r="K10497" i="25" s="1"/>
  <c r="K10499" i="25" s="1"/>
  <c r="I10499" i="25" s="1"/>
  <c r="L10914" i="25"/>
  <c r="K10915" i="25"/>
  <c r="L11935" i="25"/>
  <c r="K11936" i="25"/>
  <c r="K8033" i="25"/>
  <c r="I8033" i="25" s="1"/>
  <c r="L8032" i="25"/>
  <c r="I11936" i="25" l="1"/>
  <c r="L10499" i="25"/>
  <c r="K10502" i="25"/>
  <c r="I10502" i="25" s="1"/>
  <c r="L10915" i="25"/>
  <c r="K10916" i="25"/>
  <c r="L11936" i="25"/>
  <c r="K11937" i="25"/>
  <c r="I11937" i="25" s="1"/>
  <c r="I10915" i="25"/>
  <c r="K8035" i="25"/>
  <c r="I8035" i="25" s="1"/>
  <c r="L8033" i="25"/>
  <c r="I10916" i="25" l="1"/>
  <c r="L10916" i="25"/>
  <c r="K10924" i="25"/>
  <c r="L11937" i="25"/>
  <c r="K11938" i="25"/>
  <c r="L10502" i="25"/>
  <c r="K10504" i="25"/>
  <c r="I10504" i="25" s="1"/>
  <c r="K8036" i="25"/>
  <c r="I8036" i="25" s="1"/>
  <c r="L8035" i="25"/>
  <c r="K10506" i="25" l="1"/>
  <c r="I10506" i="25" s="1"/>
  <c r="L10504" i="25"/>
  <c r="L10924" i="25"/>
  <c r="K10928" i="25"/>
  <c r="L11938" i="25"/>
  <c r="K11939" i="25"/>
  <c r="I11938" i="25"/>
  <c r="I10924" i="25"/>
  <c r="K8037" i="25"/>
  <c r="L8036" i="25"/>
  <c r="I11939" i="25" l="1"/>
  <c r="I10928" i="25"/>
  <c r="L11939" i="25"/>
  <c r="K11942" i="25"/>
  <c r="L10928" i="25"/>
  <c r="K10936" i="25"/>
  <c r="K10507" i="25"/>
  <c r="L10506" i="25"/>
  <c r="K8038" i="25"/>
  <c r="L8037" i="25"/>
  <c r="I8037" i="25"/>
  <c r="I11942" i="25" l="1"/>
  <c r="I8038" i="25"/>
  <c r="K10508" i="25"/>
  <c r="L10507" i="25"/>
  <c r="I10507" i="25"/>
  <c r="L10936" i="25"/>
  <c r="K10939" i="25"/>
  <c r="L11942" i="25"/>
  <c r="K11943" i="25"/>
  <c r="I10936" i="25"/>
  <c r="K8039" i="25"/>
  <c r="L8038" i="25"/>
  <c r="I10508" i="25" l="1"/>
  <c r="I10939" i="25"/>
  <c r="L10939" i="25"/>
  <c r="K10940" i="25"/>
  <c r="L11943" i="25"/>
  <c r="K11944" i="25"/>
  <c r="L10508" i="25"/>
  <c r="K10509" i="25"/>
  <c r="I11943" i="25"/>
  <c r="K8040" i="25"/>
  <c r="L8039" i="25"/>
  <c r="I8039" i="25"/>
  <c r="I11944" i="25" l="1"/>
  <c r="I8040" i="25"/>
  <c r="K10511" i="25"/>
  <c r="L10509" i="25"/>
  <c r="I10509" i="25"/>
  <c r="L10940" i="25"/>
  <c r="K10941" i="25"/>
  <c r="K11946" i="25"/>
  <c r="L11944" i="25"/>
  <c r="I10940" i="25"/>
  <c r="K8042" i="25"/>
  <c r="L8040" i="25"/>
  <c r="I10941" i="25" l="1"/>
  <c r="I10511" i="25"/>
  <c r="K11947" i="25"/>
  <c r="L11946" i="25"/>
  <c r="L10941" i="25"/>
  <c r="K10944" i="25"/>
  <c r="L10511" i="25"/>
  <c r="K10512" i="25"/>
  <c r="I11946" i="25"/>
  <c r="K8043" i="25"/>
  <c r="L8042" i="25"/>
  <c r="I8042" i="25"/>
  <c r="I10512" i="25" l="1"/>
  <c r="I11947" i="25"/>
  <c r="I8043" i="25"/>
  <c r="K10947" i="25"/>
  <c r="L10944" i="25"/>
  <c r="L10512" i="25"/>
  <c r="K10513" i="25"/>
  <c r="L11947" i="25"/>
  <c r="K11948" i="25"/>
  <c r="I10944" i="25"/>
  <c r="K8044" i="25"/>
  <c r="L8043" i="25"/>
  <c r="I11948" i="25" l="1"/>
  <c r="I10513" i="25"/>
  <c r="I8044" i="25"/>
  <c r="I10947" i="25"/>
  <c r="K11949" i="25"/>
  <c r="L11948" i="25"/>
  <c r="L10513" i="25"/>
  <c r="K10514" i="25"/>
  <c r="K10948" i="25"/>
  <c r="L10947" i="25"/>
  <c r="K8046" i="25"/>
  <c r="L8044" i="25"/>
  <c r="I11949" i="25" l="1"/>
  <c r="I8046" i="25"/>
  <c r="I10948" i="25"/>
  <c r="L10948" i="25"/>
  <c r="K10949" i="25"/>
  <c r="L10949" i="25" s="1"/>
  <c r="L10514" i="25"/>
  <c r="K10517" i="25"/>
  <c r="K11950" i="25"/>
  <c r="L11949" i="25"/>
  <c r="I10514" i="25"/>
  <c r="K8047" i="25"/>
  <c r="L8046" i="25"/>
  <c r="I10517" i="25" l="1"/>
  <c r="L11950" i="25"/>
  <c r="K11951" i="25"/>
  <c r="I10949" i="25"/>
  <c r="I10953" i="25" s="1"/>
  <c r="L10517" i="25"/>
  <c r="K10519" i="25"/>
  <c r="L10519" i="25" s="1"/>
  <c r="I11950" i="25"/>
  <c r="K8049" i="25"/>
  <c r="L8047" i="25"/>
  <c r="I8047" i="25"/>
  <c r="I11951" i="25" l="1"/>
  <c r="I8049" i="25"/>
  <c r="L11951" i="25"/>
  <c r="K11954" i="25"/>
  <c r="K10953" i="25"/>
  <c r="I10956" i="25"/>
  <c r="I10519" i="25"/>
  <c r="I10520" i="25" s="1"/>
  <c r="K8050" i="25"/>
  <c r="L8049" i="25"/>
  <c r="I11954" i="25" l="1"/>
  <c r="K10956" i="25"/>
  <c r="I10957" i="25"/>
  <c r="K10520" i="25"/>
  <c r="K10521" i="25" s="1"/>
  <c r="L10521" i="25" s="1"/>
  <c r="K11955" i="25"/>
  <c r="L11955" i="25" s="1"/>
  <c r="L11954" i="25"/>
  <c r="K8051" i="25"/>
  <c r="L8050" i="25"/>
  <c r="I8050" i="25"/>
  <c r="I8051" i="25" l="1"/>
  <c r="I11955" i="25"/>
  <c r="I11956" i="25" s="1"/>
  <c r="I10521" i="25"/>
  <c r="I10522" i="25" s="1"/>
  <c r="K10957" i="25"/>
  <c r="I10959" i="25"/>
  <c r="K8053" i="25"/>
  <c r="L8051" i="25"/>
  <c r="I10988" i="25" l="1"/>
  <c r="K10959" i="25"/>
  <c r="K10522" i="25"/>
  <c r="K10524" i="25" s="1"/>
  <c r="I10524" i="25" s="1"/>
  <c r="K11956" i="25"/>
  <c r="K11961" i="25" s="1"/>
  <c r="I11961" i="25" s="1"/>
  <c r="K8054" i="25"/>
  <c r="L8053" i="25"/>
  <c r="I8053" i="25"/>
  <c r="I8054" i="25" l="1"/>
  <c r="L11961" i="25"/>
  <c r="K11962" i="25"/>
  <c r="I11962" i="25" s="1"/>
  <c r="L10524" i="25"/>
  <c r="K10525" i="25"/>
  <c r="K10988" i="25"/>
  <c r="K10994" i="25" s="1"/>
  <c r="I10994" i="25" s="1"/>
  <c r="K8055" i="25"/>
  <c r="L8054" i="25"/>
  <c r="L10994" i="25" l="1"/>
  <c r="K10995" i="25"/>
  <c r="I10995" i="25" s="1"/>
  <c r="L10525" i="25"/>
  <c r="K10526" i="25"/>
  <c r="L11962" i="25"/>
  <c r="K11963" i="25"/>
  <c r="I11963" i="25" s="1"/>
  <c r="I10525" i="25"/>
  <c r="K8058" i="25"/>
  <c r="L8055" i="25"/>
  <c r="I8055" i="25"/>
  <c r="I8058" i="25" l="1"/>
  <c r="I10526" i="25"/>
  <c r="L11963" i="25"/>
  <c r="K11964" i="25"/>
  <c r="L10526" i="25"/>
  <c r="K10527" i="25"/>
  <c r="L10527" i="25" s="1"/>
  <c r="L10995" i="25"/>
  <c r="K10997" i="25"/>
  <c r="I10997" i="25" s="1"/>
  <c r="K8059" i="25"/>
  <c r="L8058" i="25"/>
  <c r="K10998" i="25" l="1"/>
  <c r="I10998" i="25" s="1"/>
  <c r="L10997" i="25"/>
  <c r="L11964" i="25"/>
  <c r="K11965" i="25"/>
  <c r="I10527" i="25"/>
  <c r="I10528" i="25" s="1"/>
  <c r="I11964" i="25"/>
  <c r="K8060" i="25"/>
  <c r="L8059" i="25"/>
  <c r="I8059" i="25"/>
  <c r="I11965" i="25" l="1"/>
  <c r="I8060" i="25"/>
  <c r="K10528" i="25"/>
  <c r="K10530" i="25" s="1"/>
  <c r="I10530" i="25" s="1"/>
  <c r="L11965" i="25"/>
  <c r="K11967" i="25"/>
  <c r="L10998" i="25"/>
  <c r="K11003" i="25"/>
  <c r="I11003" i="25" s="1"/>
  <c r="K8062" i="25"/>
  <c r="L8060" i="25"/>
  <c r="L11003" i="25" l="1"/>
  <c r="K11005" i="25"/>
  <c r="I11005" i="25" s="1"/>
  <c r="L11967" i="25"/>
  <c r="K11968" i="25"/>
  <c r="L10530" i="25"/>
  <c r="K10536" i="25"/>
  <c r="I11967" i="25"/>
  <c r="K8063" i="25"/>
  <c r="L8062" i="25"/>
  <c r="I8062" i="25"/>
  <c r="I8063" i="25" l="1"/>
  <c r="I11968" i="25"/>
  <c r="L10536" i="25"/>
  <c r="K10539" i="25"/>
  <c r="L11968" i="25"/>
  <c r="K11969" i="25"/>
  <c r="L11005" i="25"/>
  <c r="K11014" i="25"/>
  <c r="I10536" i="25"/>
  <c r="K8064" i="25"/>
  <c r="L8063" i="25"/>
  <c r="I10539" i="25" l="1"/>
  <c r="L11014" i="25"/>
  <c r="K11015" i="25"/>
  <c r="I11014" i="25"/>
  <c r="L11969" i="25"/>
  <c r="K11970" i="25"/>
  <c r="K10540" i="25"/>
  <c r="L10539" i="25"/>
  <c r="I11969" i="25"/>
  <c r="K8065" i="25"/>
  <c r="L8064" i="25"/>
  <c r="I8064" i="25"/>
  <c r="I8065" i="25" s="1"/>
  <c r="I11015" i="25" l="1"/>
  <c r="I11970" i="25"/>
  <c r="L11970" i="25"/>
  <c r="K11971" i="25"/>
  <c r="L10540" i="25"/>
  <c r="K10541" i="25"/>
  <c r="L11015" i="25"/>
  <c r="K11019" i="25"/>
  <c r="I11019" i="25" s="1"/>
  <c r="I10540" i="25"/>
  <c r="K8066" i="25"/>
  <c r="L8065" i="25"/>
  <c r="I10541" i="25" l="1"/>
  <c r="K11021" i="25"/>
  <c r="L11021" i="25" s="1"/>
  <c r="L11019" i="25"/>
  <c r="K11972" i="25"/>
  <c r="L11971" i="25"/>
  <c r="L10541" i="25"/>
  <c r="K10542" i="25"/>
  <c r="I11971" i="25"/>
  <c r="K8067" i="25"/>
  <c r="L8066" i="25"/>
  <c r="I8066" i="25"/>
  <c r="I8067" i="25" l="1"/>
  <c r="I11972" i="25"/>
  <c r="I11021" i="25"/>
  <c r="I11024" i="25" s="1"/>
  <c r="K11024" i="25" s="1"/>
  <c r="K11026" i="25" s="1"/>
  <c r="I11026" i="25" s="1"/>
  <c r="L11972" i="25"/>
  <c r="K11973" i="25"/>
  <c r="L10542" i="25"/>
  <c r="K10543" i="25"/>
  <c r="I10542" i="25"/>
  <c r="K8068" i="25"/>
  <c r="L8067" i="25"/>
  <c r="I10543" i="25" l="1"/>
  <c r="K11044" i="25"/>
  <c r="L11026" i="25"/>
  <c r="K11974" i="25"/>
  <c r="L11973" i="25"/>
  <c r="L10543" i="25"/>
  <c r="K10550" i="25"/>
  <c r="I11973" i="25"/>
  <c r="K8069" i="25"/>
  <c r="L8068" i="25"/>
  <c r="I8068" i="25"/>
  <c r="I11974" i="25" l="1"/>
  <c r="I8069" i="25"/>
  <c r="L11974" i="25"/>
  <c r="K11975" i="25"/>
  <c r="L10550" i="25"/>
  <c r="K10554" i="25"/>
  <c r="K11045" i="25"/>
  <c r="L11044" i="25"/>
  <c r="I10550" i="25"/>
  <c r="I11044" i="25"/>
  <c r="K8070" i="25"/>
  <c r="L8069" i="25"/>
  <c r="I11045" i="25" l="1"/>
  <c r="I10554" i="25"/>
  <c r="K10555" i="25"/>
  <c r="L10554" i="25"/>
  <c r="L11975" i="25"/>
  <c r="K11977" i="25"/>
  <c r="L11045" i="25"/>
  <c r="K11060" i="25"/>
  <c r="I11975" i="25"/>
  <c r="K8071" i="25"/>
  <c r="L8070" i="25"/>
  <c r="I8070" i="25"/>
  <c r="I11977" i="25" l="1"/>
  <c r="I8071" i="25"/>
  <c r="L11977" i="25"/>
  <c r="K11978" i="25"/>
  <c r="L11060" i="25"/>
  <c r="K11061" i="25"/>
  <c r="L10555" i="25"/>
  <c r="K10556" i="25"/>
  <c r="I10555" i="25"/>
  <c r="I11060" i="25"/>
  <c r="I11061" i="25" s="1"/>
  <c r="K8072" i="25"/>
  <c r="L8071" i="25"/>
  <c r="I10556" i="25" l="1"/>
  <c r="L10556" i="25"/>
  <c r="K10557" i="25"/>
  <c r="L10557" i="25" s="1"/>
  <c r="K11979" i="25"/>
  <c r="L11978" i="25"/>
  <c r="K11066" i="25"/>
  <c r="L11061" i="25"/>
  <c r="I11978" i="25"/>
  <c r="K8073" i="25"/>
  <c r="L8072" i="25"/>
  <c r="I8072" i="25"/>
  <c r="I8073" i="25" l="1"/>
  <c r="I11979" i="25"/>
  <c r="L11066" i="25"/>
  <c r="K11069" i="25"/>
  <c r="I10557" i="25"/>
  <c r="I10562" i="25" s="1"/>
  <c r="K11980" i="25"/>
  <c r="L11979" i="25"/>
  <c r="I11066" i="25"/>
  <c r="K8075" i="25"/>
  <c r="L8073" i="25"/>
  <c r="I11069" i="25" l="1"/>
  <c r="K11981" i="25"/>
  <c r="L11980" i="25"/>
  <c r="I11980" i="25"/>
  <c r="K10562" i="25"/>
  <c r="K10564" i="25" s="1"/>
  <c r="I10564" i="25" s="1"/>
  <c r="K11071" i="25"/>
  <c r="L11069" i="25"/>
  <c r="K8077" i="25"/>
  <c r="L8075" i="25"/>
  <c r="I8075" i="25"/>
  <c r="I11981" i="25" l="1"/>
  <c r="L11071" i="25"/>
  <c r="K11076" i="25"/>
  <c r="K10567" i="25"/>
  <c r="I10567" i="25" s="1"/>
  <c r="L10564" i="25"/>
  <c r="L11981" i="25"/>
  <c r="K11982" i="25"/>
  <c r="I11071" i="25"/>
  <c r="I8077" i="25"/>
  <c r="K8079" i="25"/>
  <c r="L8077" i="25"/>
  <c r="I11982" i="25" l="1"/>
  <c r="I11076" i="25"/>
  <c r="K11983" i="25"/>
  <c r="I11983" i="25" s="1"/>
  <c r="L11982" i="25"/>
  <c r="L10567" i="25"/>
  <c r="K10571" i="25"/>
  <c r="K11082" i="25"/>
  <c r="L11076" i="25"/>
  <c r="K8081" i="25"/>
  <c r="L8079" i="25"/>
  <c r="I8079" i="25"/>
  <c r="I11082" i="25" l="1"/>
  <c r="I8081" i="25"/>
  <c r="L11082" i="25"/>
  <c r="K11083" i="25"/>
  <c r="K10572" i="25"/>
  <c r="L10571" i="25"/>
  <c r="K11984" i="25"/>
  <c r="L11983" i="25"/>
  <c r="I10571" i="25"/>
  <c r="K8083" i="25"/>
  <c r="L8081" i="25"/>
  <c r="I11083" i="25" l="1"/>
  <c r="I10572" i="25"/>
  <c r="L11984" i="25"/>
  <c r="K11985" i="25"/>
  <c r="L10572" i="25"/>
  <c r="K10575" i="25"/>
  <c r="L11083" i="25"/>
  <c r="K11087" i="25"/>
  <c r="I11984" i="25"/>
  <c r="K8086" i="25"/>
  <c r="L8083" i="25"/>
  <c r="I8083" i="25"/>
  <c r="I11087" i="25" l="1"/>
  <c r="I8086" i="25"/>
  <c r="I11985" i="25"/>
  <c r="L11087" i="25"/>
  <c r="K11090" i="25"/>
  <c r="I11090" i="25" s="1"/>
  <c r="L11985" i="25"/>
  <c r="K11986" i="25"/>
  <c r="L10575" i="25"/>
  <c r="K10577" i="25"/>
  <c r="I10575" i="25"/>
  <c r="K8087" i="25"/>
  <c r="L8086" i="25"/>
  <c r="I10577" i="25" l="1"/>
  <c r="L10577" i="25"/>
  <c r="K10581" i="25"/>
  <c r="L10581" i="25" s="1"/>
  <c r="L11986" i="25"/>
  <c r="K11987" i="25"/>
  <c r="K11092" i="25"/>
  <c r="L11090" i="25"/>
  <c r="I11986" i="25"/>
  <c r="K8088" i="25"/>
  <c r="L8087" i="25"/>
  <c r="I8087" i="25"/>
  <c r="I8088" i="25" l="1"/>
  <c r="I11987" i="25"/>
  <c r="L11092" i="25"/>
  <c r="K11094" i="25"/>
  <c r="L11987" i="25"/>
  <c r="K11988" i="25"/>
  <c r="I10581" i="25"/>
  <c r="I10582" i="25" s="1"/>
  <c r="I11092" i="25"/>
  <c r="K8089" i="25"/>
  <c r="L8088" i="25"/>
  <c r="I11094" i="25" l="1"/>
  <c r="K10582" i="25"/>
  <c r="K10585" i="25" s="1"/>
  <c r="I10585" i="25" s="1"/>
  <c r="K11989" i="25"/>
  <c r="L11988" i="25"/>
  <c r="L11094" i="25"/>
  <c r="K11096" i="25"/>
  <c r="L11096" i="25" s="1"/>
  <c r="I11988" i="25"/>
  <c r="K8090" i="25"/>
  <c r="L8090" i="25" s="1"/>
  <c r="L8089" i="25"/>
  <c r="I8089" i="25"/>
  <c r="I11989" i="25" l="1"/>
  <c r="I11096" i="25"/>
  <c r="I11098" i="25" s="1"/>
  <c r="K11098" i="25" s="1"/>
  <c r="K11099" i="25" s="1"/>
  <c r="I11099" i="25" s="1"/>
  <c r="K11990" i="25"/>
  <c r="L11989" i="25"/>
  <c r="L10585" i="25"/>
  <c r="K10586" i="25"/>
  <c r="I10586" i="25" s="1"/>
  <c r="I8090" i="25"/>
  <c r="I8091" i="25" s="1"/>
  <c r="K8091" i="25" s="1"/>
  <c r="K8092" i="25" s="1"/>
  <c r="I8092" i="25" s="1"/>
  <c r="L10586" i="25" l="1"/>
  <c r="K10589" i="25"/>
  <c r="I10589" i="25" s="1"/>
  <c r="L11099" i="25"/>
  <c r="K11100" i="25"/>
  <c r="K11991" i="25"/>
  <c r="L11990" i="25"/>
  <c r="I11990" i="25"/>
  <c r="K8094" i="25"/>
  <c r="L8092" i="25"/>
  <c r="I11991" i="25" l="1"/>
  <c r="L11100" i="25"/>
  <c r="K11108" i="25"/>
  <c r="K11992" i="25"/>
  <c r="L11991" i="25"/>
  <c r="I11100" i="25"/>
  <c r="L10589" i="25"/>
  <c r="K10590" i="25"/>
  <c r="I10590" i="25" s="1"/>
  <c r="K8096" i="25"/>
  <c r="L8096" i="25" s="1"/>
  <c r="L8094" i="25"/>
  <c r="I8094" i="25"/>
  <c r="I11108" i="25" l="1"/>
  <c r="I8096" i="25"/>
  <c r="I8098" i="25" s="1"/>
  <c r="I8099" i="25" s="1"/>
  <c r="L10590" i="25"/>
  <c r="K10591" i="25"/>
  <c r="I10591" i="25" s="1"/>
  <c r="L11992" i="25"/>
  <c r="K11993" i="25"/>
  <c r="L11108" i="25"/>
  <c r="K11110" i="25"/>
  <c r="I11992" i="25"/>
  <c r="I11110" i="25" l="1"/>
  <c r="I11993" i="25"/>
  <c r="K8098" i="25"/>
  <c r="K11994" i="25"/>
  <c r="L11993" i="25"/>
  <c r="L11110" i="25"/>
  <c r="K11111" i="25"/>
  <c r="I11111" i="25" s="1"/>
  <c r="K10592" i="25"/>
  <c r="L10592" i="25" s="1"/>
  <c r="L10591" i="25"/>
  <c r="K8099" i="25"/>
  <c r="K8100" i="25" s="1"/>
  <c r="I10592" i="25" l="1"/>
  <c r="I10593" i="25" s="1"/>
  <c r="K10593" i="25" s="1"/>
  <c r="K10594" i="25" s="1"/>
  <c r="K11116" i="25"/>
  <c r="I11116" i="25" s="1"/>
  <c r="L11111" i="25"/>
  <c r="L11994" i="25"/>
  <c r="K11995" i="25"/>
  <c r="I11994" i="25"/>
  <c r="K8101" i="25"/>
  <c r="L8100" i="25"/>
  <c r="I8100" i="25"/>
  <c r="I8101" i="25" l="1"/>
  <c r="I11995" i="25"/>
  <c r="L11995" i="25"/>
  <c r="K11996" i="25"/>
  <c r="K10595" i="25"/>
  <c r="L10594" i="25"/>
  <c r="I10594" i="25"/>
  <c r="L11116" i="25"/>
  <c r="K11119" i="25"/>
  <c r="I11119" i="25" s="1"/>
  <c r="K8103" i="25"/>
  <c r="L8101" i="25"/>
  <c r="I10595" i="25" l="1"/>
  <c r="L11119" i="25"/>
  <c r="K11122" i="25"/>
  <c r="I11122" i="25" s="1"/>
  <c r="L10595" i="25"/>
  <c r="K10601" i="25"/>
  <c r="L11996" i="25"/>
  <c r="K11997" i="25"/>
  <c r="I11996" i="25"/>
  <c r="K8106" i="25"/>
  <c r="L8103" i="25"/>
  <c r="I8103" i="25"/>
  <c r="I10601" i="25" l="1"/>
  <c r="I11997" i="25"/>
  <c r="I8106" i="25"/>
  <c r="K11998" i="25"/>
  <c r="L11997" i="25"/>
  <c r="K11123" i="25"/>
  <c r="L11123" i="25" s="1"/>
  <c r="L11122" i="25"/>
  <c r="L10601" i="25"/>
  <c r="K10602" i="25"/>
  <c r="K8107" i="25"/>
  <c r="L8106" i="25"/>
  <c r="L10602" i="25" l="1"/>
  <c r="K10603" i="25"/>
  <c r="I10602" i="25"/>
  <c r="I10603" i="25" s="1"/>
  <c r="L11998" i="25"/>
  <c r="K11999" i="25"/>
  <c r="I11123" i="25"/>
  <c r="I11124" i="25" s="1"/>
  <c r="I11998" i="25"/>
  <c r="K8108" i="25"/>
  <c r="L8107" i="25"/>
  <c r="I8107" i="25"/>
  <c r="I11999" i="25" l="1"/>
  <c r="I8108" i="25"/>
  <c r="L11999" i="25"/>
  <c r="K12001" i="25"/>
  <c r="K11124" i="25"/>
  <c r="K11127" i="25" s="1"/>
  <c r="I11127" i="25" s="1"/>
  <c r="L10603" i="25"/>
  <c r="K10607" i="25"/>
  <c r="I10607" i="25" s="1"/>
  <c r="K8109" i="25"/>
  <c r="L8108" i="25"/>
  <c r="I12001" i="25" l="1"/>
  <c r="L10607" i="25"/>
  <c r="K10609" i="25"/>
  <c r="I10609" i="25" s="1"/>
  <c r="L11127" i="25"/>
  <c r="K11130" i="25"/>
  <c r="L12001" i="25"/>
  <c r="K12003" i="25"/>
  <c r="K8111" i="25"/>
  <c r="L8109" i="25"/>
  <c r="I8109" i="25"/>
  <c r="I12003" i="25" l="1"/>
  <c r="I8111" i="25"/>
  <c r="L12003" i="25"/>
  <c r="K12004" i="25"/>
  <c r="K11134" i="25"/>
  <c r="L11130" i="25"/>
  <c r="I11130" i="25"/>
  <c r="L10609" i="25"/>
  <c r="K10614" i="25"/>
  <c r="I10614" i="25" s="1"/>
  <c r="K8112" i="25"/>
  <c r="L8111" i="25"/>
  <c r="I12004" i="25" l="1"/>
  <c r="I11134" i="25"/>
  <c r="L10614" i="25"/>
  <c r="K10615" i="25"/>
  <c r="I10615" i="25" s="1"/>
  <c r="K11136" i="25"/>
  <c r="L11134" i="25"/>
  <c r="L12004" i="25"/>
  <c r="K12005" i="25"/>
  <c r="I12005" i="25" s="1"/>
  <c r="K8113" i="25"/>
  <c r="L8112" i="25"/>
  <c r="I8112" i="25"/>
  <c r="I8113" i="25" l="1"/>
  <c r="L12005" i="25"/>
  <c r="K12007" i="25"/>
  <c r="I12007" i="25" s="1"/>
  <c r="K11142" i="25"/>
  <c r="L11136" i="25"/>
  <c r="I11136" i="25"/>
  <c r="K10616" i="25"/>
  <c r="I10616" i="25" s="1"/>
  <c r="L10615" i="25"/>
  <c r="K8114" i="25"/>
  <c r="L8113" i="25"/>
  <c r="I11142" i="25" l="1"/>
  <c r="L10616" i="25"/>
  <c r="K10618" i="25"/>
  <c r="I10618" i="25" s="1"/>
  <c r="L11142" i="25"/>
  <c r="K11147" i="25"/>
  <c r="L12007" i="25"/>
  <c r="K12010" i="25"/>
  <c r="I12010" i="25" s="1"/>
  <c r="K8115" i="25"/>
  <c r="L8114" i="25"/>
  <c r="I8114" i="25"/>
  <c r="I8115" i="25" l="1"/>
  <c r="L12010" i="25"/>
  <c r="K12013" i="25"/>
  <c r="I12013" i="25" s="1"/>
  <c r="L11147" i="25"/>
  <c r="K11155" i="25"/>
  <c r="I11147" i="25"/>
  <c r="L10618" i="25"/>
  <c r="K10619" i="25"/>
  <c r="I10619" i="25" s="1"/>
  <c r="K8116" i="25"/>
  <c r="L8116" i="25" s="1"/>
  <c r="L8115" i="25"/>
  <c r="I11155" i="25" l="1"/>
  <c r="L10619" i="25"/>
  <c r="K10621" i="25"/>
  <c r="I10621" i="25" s="1"/>
  <c r="L11155" i="25"/>
  <c r="K11162" i="25"/>
  <c r="L12013" i="25"/>
  <c r="K12014" i="25"/>
  <c r="I8116" i="25"/>
  <c r="I8118" i="25" s="1"/>
  <c r="I11162" i="25" l="1"/>
  <c r="L12014" i="25"/>
  <c r="K12015" i="25"/>
  <c r="L12015" i="25" s="1"/>
  <c r="I12014" i="25"/>
  <c r="L11162" i="25"/>
  <c r="K11167" i="25"/>
  <c r="I11167" i="25" s="1"/>
  <c r="K10622" i="25"/>
  <c r="I10622" i="25" s="1"/>
  <c r="L10621" i="25"/>
  <c r="I8119" i="25"/>
  <c r="K8118" i="25"/>
  <c r="I12015" i="25" l="1"/>
  <c r="I12016" i="25" s="1"/>
  <c r="K11169" i="25"/>
  <c r="I11169" i="25" s="1"/>
  <c r="L11167" i="25"/>
  <c r="L10622" i="25"/>
  <c r="K10623" i="25"/>
  <c r="I10623" i="25" s="1"/>
  <c r="I8120" i="25"/>
  <c r="K8119" i="25"/>
  <c r="K12016" i="25" l="1"/>
  <c r="K12017" i="25" s="1"/>
  <c r="I12017" i="25" s="1"/>
  <c r="L10623" i="25"/>
  <c r="K10624" i="25"/>
  <c r="I10624" i="25" s="1"/>
  <c r="L11169" i="25"/>
  <c r="K11171" i="25"/>
  <c r="I11171" i="25" s="1"/>
  <c r="K8120" i="25"/>
  <c r="K8121" i="25" s="1"/>
  <c r="I8121" i="25" s="1"/>
  <c r="L12017" i="25" l="1"/>
  <c r="K12019" i="25"/>
  <c r="K11177" i="25"/>
  <c r="I11177" i="25" s="1"/>
  <c r="L11171" i="25"/>
  <c r="L10624" i="25"/>
  <c r="K10626" i="25"/>
  <c r="I10626" i="25" s="1"/>
  <c r="K8122" i="25"/>
  <c r="L8121" i="25"/>
  <c r="L12019" i="25" l="1"/>
  <c r="K12020" i="25"/>
  <c r="I12019" i="25"/>
  <c r="I12020" i="25" s="1"/>
  <c r="K10628" i="25"/>
  <c r="L10626" i="25"/>
  <c r="K11181" i="25"/>
  <c r="I11181" i="25" s="1"/>
  <c r="L11177" i="25"/>
  <c r="K8124" i="25"/>
  <c r="L8122" i="25"/>
  <c r="I8122" i="25"/>
  <c r="I8124" i="25" l="1"/>
  <c r="L12020" i="25"/>
  <c r="K12021" i="25"/>
  <c r="L11181" i="25"/>
  <c r="K11192" i="25"/>
  <c r="I11192" i="25" s="1"/>
  <c r="L10628" i="25"/>
  <c r="K10631" i="25"/>
  <c r="I10628" i="25"/>
  <c r="K8126" i="25"/>
  <c r="L8124" i="25"/>
  <c r="L12021" i="25" l="1"/>
  <c r="K12023" i="25"/>
  <c r="I12021" i="25"/>
  <c r="I10631" i="25"/>
  <c r="L10631" i="25"/>
  <c r="K10632" i="25"/>
  <c r="K11194" i="25"/>
  <c r="I11194" i="25" s="1"/>
  <c r="L11192" i="25"/>
  <c r="K8127" i="25"/>
  <c r="L8126" i="25"/>
  <c r="I8126" i="25"/>
  <c r="I12023" i="25" l="1"/>
  <c r="I8127" i="25"/>
  <c r="L12023" i="25"/>
  <c r="K12024" i="25"/>
  <c r="I10632" i="25"/>
  <c r="L11194" i="25"/>
  <c r="K11198" i="25"/>
  <c r="L10632" i="25"/>
  <c r="K10634" i="25"/>
  <c r="K8129" i="25"/>
  <c r="L8127" i="25"/>
  <c r="I12024" i="25" l="1"/>
  <c r="I10634" i="25"/>
  <c r="L12024" i="25"/>
  <c r="K12027" i="25"/>
  <c r="L11198" i="25"/>
  <c r="K11199" i="25"/>
  <c r="K10635" i="25"/>
  <c r="L10634" i="25"/>
  <c r="I11198" i="25"/>
  <c r="K8131" i="25"/>
  <c r="L8129" i="25"/>
  <c r="I8129" i="25"/>
  <c r="I12027" i="25" l="1"/>
  <c r="L12027" i="25"/>
  <c r="K12029" i="25"/>
  <c r="I11199" i="25"/>
  <c r="L10635" i="25"/>
  <c r="K10636" i="25"/>
  <c r="L11199" i="25"/>
  <c r="K11220" i="25"/>
  <c r="I10635" i="25"/>
  <c r="I8131" i="25"/>
  <c r="K8133" i="25"/>
  <c r="L8131" i="25"/>
  <c r="I10636" i="25" l="1"/>
  <c r="L12029" i="25"/>
  <c r="K12030" i="25"/>
  <c r="I12029" i="25"/>
  <c r="I12030" i="25" s="1"/>
  <c r="L11220" i="25"/>
  <c r="K11221" i="25"/>
  <c r="K10637" i="25"/>
  <c r="L10636" i="25"/>
  <c r="I11220" i="25"/>
  <c r="I8133" i="25"/>
  <c r="K8136" i="25"/>
  <c r="L8133" i="25"/>
  <c r="I11221" i="25" l="1"/>
  <c r="L12030" i="25"/>
  <c r="K12031" i="25"/>
  <c r="L10637" i="25"/>
  <c r="K10639" i="25"/>
  <c r="I10637" i="25"/>
  <c r="L11221" i="25"/>
  <c r="K11222" i="25"/>
  <c r="K8137" i="25"/>
  <c r="L8136" i="25"/>
  <c r="I8136" i="25"/>
  <c r="I11222" i="25" l="1"/>
  <c r="I10639" i="25"/>
  <c r="L12031" i="25"/>
  <c r="K12032" i="25"/>
  <c r="I12031" i="25"/>
  <c r="L11222" i="25"/>
  <c r="K11223" i="25"/>
  <c r="I11223" i="25" s="1"/>
  <c r="L10639" i="25"/>
  <c r="K10647" i="25"/>
  <c r="I8137" i="25"/>
  <c r="K8138" i="25"/>
  <c r="L8137" i="25"/>
  <c r="I12032" i="25" l="1"/>
  <c r="I10647" i="25"/>
  <c r="L12032" i="25"/>
  <c r="K12033" i="25"/>
  <c r="L10647" i="25"/>
  <c r="K10651" i="25"/>
  <c r="L11223" i="25"/>
  <c r="K11224" i="25"/>
  <c r="K8139" i="25"/>
  <c r="L8138" i="25"/>
  <c r="I8138" i="25"/>
  <c r="I8139" i="25" l="1"/>
  <c r="L12033" i="25"/>
  <c r="K12035" i="25"/>
  <c r="I12033" i="25"/>
  <c r="I12035" i="25" s="1"/>
  <c r="L10651" i="25"/>
  <c r="K10653" i="25"/>
  <c r="L11224" i="25"/>
  <c r="K11225" i="25"/>
  <c r="I11224" i="25"/>
  <c r="I10651" i="25"/>
  <c r="K8140" i="25"/>
  <c r="L8140" i="25" s="1"/>
  <c r="L8139" i="25"/>
  <c r="I10653" i="25" l="1"/>
  <c r="L12035" i="25"/>
  <c r="K12036" i="25"/>
  <c r="I11225" i="25"/>
  <c r="L11225" i="25"/>
  <c r="K11230" i="25"/>
  <c r="L10653" i="25"/>
  <c r="K10654" i="25"/>
  <c r="I8140" i="25"/>
  <c r="I8141" i="25" s="1"/>
  <c r="I11230" i="25" l="1"/>
  <c r="L12036" i="25"/>
  <c r="K12037" i="25"/>
  <c r="I12036" i="25"/>
  <c r="I12037" i="25" s="1"/>
  <c r="L10654" i="25"/>
  <c r="K10655" i="25"/>
  <c r="L10655" i="25" s="1"/>
  <c r="L11230" i="25"/>
  <c r="K11233" i="25"/>
  <c r="I10654" i="25"/>
  <c r="K8141" i="25"/>
  <c r="K8142" i="25" s="1"/>
  <c r="I8142" i="25" s="1"/>
  <c r="I10655" i="25" l="1"/>
  <c r="I10658" i="25" s="1"/>
  <c r="K10658" i="25" s="1"/>
  <c r="K10667" i="25" s="1"/>
  <c r="I10667" i="25" s="1"/>
  <c r="L12037" i="25"/>
  <c r="K12038" i="25"/>
  <c r="I12038" i="25" s="1"/>
  <c r="L11233" i="25"/>
  <c r="K11234" i="25"/>
  <c r="I11233" i="25"/>
  <c r="K8143" i="25"/>
  <c r="I8143" i="25" s="1"/>
  <c r="L8142" i="25"/>
  <c r="I11234" i="25" l="1"/>
  <c r="L12038" i="25"/>
  <c r="K12039" i="25"/>
  <c r="I12039" i="25" s="1"/>
  <c r="L11234" i="25"/>
  <c r="K11235" i="25"/>
  <c r="I11235" i="25" s="1"/>
  <c r="L10667" i="25"/>
  <c r="K10668" i="25"/>
  <c r="L10668" i="25" s="1"/>
  <c r="K8144" i="25"/>
  <c r="I8144" i="25" s="1"/>
  <c r="L8143" i="25"/>
  <c r="L12039" i="25" l="1"/>
  <c r="K12040" i="25"/>
  <c r="L11235" i="25"/>
  <c r="K11236" i="25"/>
  <c r="I10668" i="25"/>
  <c r="I10669" i="25" s="1"/>
  <c r="K8145" i="25"/>
  <c r="L8144" i="25"/>
  <c r="L12040" i="25" l="1"/>
  <c r="K12041" i="25"/>
  <c r="L12041" i="25" s="1"/>
  <c r="I12040" i="25"/>
  <c r="I12041" i="25" s="1"/>
  <c r="I12043" i="25" s="1"/>
  <c r="K10669" i="25"/>
  <c r="K10670" i="25" s="1"/>
  <c r="I10670" i="25" s="1"/>
  <c r="L11236" i="25"/>
  <c r="K11240" i="25"/>
  <c r="I11236" i="25"/>
  <c r="K8146" i="25"/>
  <c r="L8145" i="25"/>
  <c r="I8145" i="25"/>
  <c r="I11240" i="25" l="1"/>
  <c r="K12043" i="25"/>
  <c r="K12046" i="25" s="1"/>
  <c r="I12046" i="25" s="1"/>
  <c r="I8146" i="25"/>
  <c r="K11242" i="25"/>
  <c r="L11242" i="25" s="1"/>
  <c r="L11240" i="25"/>
  <c r="K10671" i="25"/>
  <c r="L10671" i="25" s="1"/>
  <c r="L10670" i="25"/>
  <c r="K8148" i="25"/>
  <c r="L8146" i="25"/>
  <c r="L12046" i="25" l="1"/>
  <c r="K12047" i="25"/>
  <c r="I11242" i="25"/>
  <c r="I11243" i="25" s="1"/>
  <c r="I11247" i="25" s="1"/>
  <c r="I10671" i="25"/>
  <c r="I10674" i="25" s="1"/>
  <c r="K8149" i="25"/>
  <c r="L8148" i="25"/>
  <c r="I8148" i="25"/>
  <c r="L12047" i="25" l="1"/>
  <c r="K12048" i="25"/>
  <c r="I12047" i="25"/>
  <c r="I8149" i="25"/>
  <c r="K11243" i="25"/>
  <c r="K11247" i="25"/>
  <c r="K11249" i="25" s="1"/>
  <c r="K10674" i="25"/>
  <c r="K10676" i="25" s="1"/>
  <c r="I10676" i="25" s="1"/>
  <c r="K8150" i="25"/>
  <c r="L8149" i="25"/>
  <c r="I12048" i="25" l="1"/>
  <c r="L12048" i="25"/>
  <c r="K12049" i="25"/>
  <c r="K10677" i="25"/>
  <c r="L10677" i="25" s="1"/>
  <c r="L10676" i="25"/>
  <c r="L11249" i="25"/>
  <c r="K11250" i="25"/>
  <c r="I11249" i="25"/>
  <c r="K8151" i="25"/>
  <c r="L8150" i="25"/>
  <c r="I8150" i="25"/>
  <c r="I11250" i="25" l="1"/>
  <c r="L12049" i="25"/>
  <c r="K12050" i="25"/>
  <c r="I12049" i="25"/>
  <c r="I8151" i="25"/>
  <c r="I10677" i="25"/>
  <c r="I10678" i="25" s="1"/>
  <c r="K10678" i="25" s="1"/>
  <c r="K10679" i="25" s="1"/>
  <c r="L11250" i="25"/>
  <c r="K11251" i="25"/>
  <c r="I11251" i="25" s="1"/>
  <c r="K8152" i="25"/>
  <c r="L8151" i="25"/>
  <c r="I12050" i="25" l="1"/>
  <c r="L12050" i="25"/>
  <c r="K12051" i="25"/>
  <c r="K10682" i="25"/>
  <c r="L10679" i="25"/>
  <c r="I10679" i="25"/>
  <c r="L11251" i="25"/>
  <c r="K11253" i="25"/>
  <c r="K8153" i="25"/>
  <c r="L8152" i="25"/>
  <c r="I8152" i="25"/>
  <c r="I10682" i="25" l="1"/>
  <c r="L12051" i="25"/>
  <c r="K12052" i="25"/>
  <c r="I12051" i="25"/>
  <c r="I8153" i="25"/>
  <c r="L11253" i="25"/>
  <c r="K11257" i="25"/>
  <c r="I11253" i="25"/>
  <c r="K10683" i="25"/>
  <c r="L10682" i="25"/>
  <c r="K8154" i="25"/>
  <c r="L8153" i="25"/>
  <c r="I10683" i="25" l="1"/>
  <c r="I12052" i="25"/>
  <c r="I11257" i="25"/>
  <c r="L12052" i="25"/>
  <c r="K12053" i="25"/>
  <c r="L10683" i="25"/>
  <c r="K10684" i="25"/>
  <c r="I10684" i="25" s="1"/>
  <c r="L11257" i="25"/>
  <c r="K11258" i="25"/>
  <c r="K8155" i="25"/>
  <c r="L8154" i="25"/>
  <c r="I8154" i="25"/>
  <c r="I12053" i="25" l="1"/>
  <c r="L12053" i="25"/>
  <c r="K12054" i="25"/>
  <c r="I8155" i="25"/>
  <c r="L11258" i="25"/>
  <c r="K11259" i="25"/>
  <c r="I11258" i="25"/>
  <c r="K10685" i="25"/>
  <c r="I10685" i="25" s="1"/>
  <c r="L10684" i="25"/>
  <c r="K8157" i="25"/>
  <c r="L8155" i="25"/>
  <c r="I12054" i="25" l="1"/>
  <c r="L12054" i="25"/>
  <c r="K12056" i="25"/>
  <c r="I11259" i="25"/>
  <c r="K10686" i="25"/>
  <c r="I10686" i="25" s="1"/>
  <c r="L10685" i="25"/>
  <c r="L11259" i="25"/>
  <c r="K11265" i="25"/>
  <c r="K8158" i="25"/>
  <c r="L8157" i="25"/>
  <c r="I8157" i="25"/>
  <c r="I8158" i="25" l="1"/>
  <c r="L12056" i="25"/>
  <c r="K12057" i="25"/>
  <c r="I12056" i="25"/>
  <c r="L11265" i="25"/>
  <c r="K11269" i="25"/>
  <c r="L10686" i="25"/>
  <c r="K10687" i="25"/>
  <c r="I10687" i="25" s="1"/>
  <c r="I11265" i="25"/>
  <c r="K8159" i="25"/>
  <c r="L8158" i="25"/>
  <c r="I12057" i="25" l="1"/>
  <c r="I11269" i="25"/>
  <c r="L12057" i="25"/>
  <c r="K12058" i="25"/>
  <c r="K10689" i="25"/>
  <c r="I10689" i="25" s="1"/>
  <c r="L10687" i="25"/>
  <c r="K11270" i="25"/>
  <c r="L11269" i="25"/>
  <c r="K8160" i="25"/>
  <c r="L8159" i="25"/>
  <c r="I8159" i="25"/>
  <c r="I11270" i="25" l="1"/>
  <c r="I8160" i="25"/>
  <c r="L12058" i="25"/>
  <c r="K12059" i="25"/>
  <c r="I12058" i="25"/>
  <c r="L11270" i="25"/>
  <c r="K11277" i="25"/>
  <c r="L10689" i="25"/>
  <c r="K10691" i="25"/>
  <c r="K8161" i="25"/>
  <c r="L8160" i="25"/>
  <c r="I11277" i="25" l="1"/>
  <c r="I12059" i="25"/>
  <c r="L12059" i="25"/>
  <c r="K12060" i="25"/>
  <c r="K10692" i="25"/>
  <c r="L10691" i="25"/>
  <c r="L11277" i="25"/>
  <c r="K11280" i="25"/>
  <c r="I11280" i="25" s="1"/>
  <c r="I10691" i="25"/>
  <c r="K8163" i="25"/>
  <c r="L8161" i="25"/>
  <c r="I8161" i="25"/>
  <c r="I10692" i="25" l="1"/>
  <c r="L12060" i="25"/>
  <c r="K12061" i="25"/>
  <c r="I12060" i="25"/>
  <c r="L11280" i="25"/>
  <c r="K11284" i="25"/>
  <c r="I11284" i="25" s="1"/>
  <c r="L10692" i="25"/>
  <c r="K10693" i="25"/>
  <c r="I8163" i="25"/>
  <c r="K8164" i="25"/>
  <c r="L8163" i="25"/>
  <c r="I12061" i="25" l="1"/>
  <c r="L12061" i="25"/>
  <c r="K12062" i="25"/>
  <c r="K10696" i="25"/>
  <c r="L10693" i="25"/>
  <c r="L11284" i="25"/>
  <c r="K11285" i="25"/>
  <c r="I11285" i="25" s="1"/>
  <c r="I10693" i="25"/>
  <c r="I8164" i="25"/>
  <c r="K8166" i="25"/>
  <c r="L8166" i="25" s="1"/>
  <c r="L8164" i="25"/>
  <c r="I10696" i="25" l="1"/>
  <c r="I12062" i="25"/>
  <c r="L12062" i="25"/>
  <c r="K12063" i="25"/>
  <c r="L12063" i="25" s="1"/>
  <c r="L11285" i="25"/>
  <c r="K11287" i="25"/>
  <c r="I11287" i="25" s="1"/>
  <c r="L10696" i="25"/>
  <c r="K10699" i="25"/>
  <c r="I8166" i="25"/>
  <c r="I8167" i="25" s="1"/>
  <c r="I10699" i="25" l="1"/>
  <c r="I12063" i="25"/>
  <c r="I12064" i="25" s="1"/>
  <c r="K10700" i="25"/>
  <c r="L10699" i="25"/>
  <c r="L11287" i="25"/>
  <c r="K11288" i="25"/>
  <c r="L11288" i="25" s="1"/>
  <c r="K8167" i="25"/>
  <c r="K8168" i="25" s="1"/>
  <c r="I8168" i="25" s="1"/>
  <c r="K12064" i="25" l="1"/>
  <c r="I12065" i="25"/>
  <c r="I11288" i="25"/>
  <c r="I11289" i="25" s="1"/>
  <c r="K11289" i="25" s="1"/>
  <c r="K11292" i="25" s="1"/>
  <c r="I11292" i="25" s="1"/>
  <c r="L10700" i="25"/>
  <c r="K10701" i="25"/>
  <c r="I10700" i="25"/>
  <c r="K8169" i="25"/>
  <c r="L8168" i="25"/>
  <c r="I10701" i="25" l="1"/>
  <c r="K12065" i="25"/>
  <c r="I12066" i="25"/>
  <c r="L10701" i="25"/>
  <c r="K10703" i="25"/>
  <c r="I10703" i="25" s="1"/>
  <c r="K11295" i="25"/>
  <c r="I11295" i="25" s="1"/>
  <c r="L11292" i="25"/>
  <c r="K8170" i="25"/>
  <c r="L8169" i="25"/>
  <c r="I8169" i="25"/>
  <c r="I8170" i="25" l="1"/>
  <c r="K12066" i="25"/>
  <c r="K12068" i="25" s="1"/>
  <c r="I12068" i="25" s="1"/>
  <c r="L11295" i="25"/>
  <c r="K11296" i="25"/>
  <c r="L10703" i="25"/>
  <c r="K10705" i="25"/>
  <c r="I10705" i="25" s="1"/>
  <c r="K8171" i="25"/>
  <c r="L8170" i="25"/>
  <c r="L12068" i="25" l="1"/>
  <c r="K12069" i="25"/>
  <c r="L12069" i="25" s="1"/>
  <c r="K10707" i="25"/>
  <c r="I10707" i="25" s="1"/>
  <c r="L10705" i="25"/>
  <c r="L11296" i="25"/>
  <c r="K11297" i="25"/>
  <c r="I11296" i="25"/>
  <c r="K8172" i="25"/>
  <c r="L8171" i="25"/>
  <c r="I8171" i="25"/>
  <c r="I11297" i="25" l="1"/>
  <c r="I12069" i="25"/>
  <c r="I12070" i="25" s="1"/>
  <c r="I8172" i="25"/>
  <c r="L11297" i="25"/>
  <c r="K11300" i="25"/>
  <c r="L10707" i="25"/>
  <c r="K10708" i="25"/>
  <c r="K8175" i="25"/>
  <c r="L8172" i="25"/>
  <c r="I8175" i="25" l="1"/>
  <c r="K12070" i="25"/>
  <c r="K12071" i="25" s="1"/>
  <c r="L12071" i="25" s="1"/>
  <c r="K10709" i="25"/>
  <c r="L10708" i="25"/>
  <c r="I10708" i="25"/>
  <c r="L11300" i="25"/>
  <c r="K11301" i="25"/>
  <c r="I11300" i="25"/>
  <c r="K8176" i="25"/>
  <c r="I8176" i="25" s="1"/>
  <c r="L8175" i="25"/>
  <c r="I12071" i="25" l="1"/>
  <c r="I12072" i="25" s="1"/>
  <c r="K12072" i="25" s="1"/>
  <c r="K12075" i="25" s="1"/>
  <c r="L12075" i="25" s="1"/>
  <c r="I10709" i="25"/>
  <c r="I11301" i="25"/>
  <c r="L11301" i="25"/>
  <c r="K11302" i="25"/>
  <c r="L10709" i="25"/>
  <c r="K10711" i="25"/>
  <c r="K8177" i="25"/>
  <c r="L8176" i="25"/>
  <c r="I12075" i="25" l="1"/>
  <c r="I12077" i="25" s="1"/>
  <c r="K12077" i="25" s="1"/>
  <c r="K12078" i="25" s="1"/>
  <c r="K10713" i="25"/>
  <c r="L10711" i="25"/>
  <c r="I10711" i="25"/>
  <c r="L11302" i="25"/>
  <c r="K11303" i="25"/>
  <c r="I11302" i="25"/>
  <c r="K8178" i="25"/>
  <c r="L8177" i="25"/>
  <c r="I8177" i="25"/>
  <c r="I8178" i="25" l="1"/>
  <c r="L12078" i="25"/>
  <c r="I12078" i="25"/>
  <c r="I12079" i="25" s="1"/>
  <c r="K12079" i="25" s="1"/>
  <c r="K12080" i="25" s="1"/>
  <c r="I12080" i="25" s="1"/>
  <c r="I10713" i="25"/>
  <c r="I11303" i="25"/>
  <c r="K11304" i="25"/>
  <c r="L11303" i="25"/>
  <c r="K10714" i="25"/>
  <c r="L10713" i="25"/>
  <c r="K8179" i="25"/>
  <c r="L8178" i="25"/>
  <c r="I11304" i="25" l="1"/>
  <c r="L12080" i="25"/>
  <c r="K12081" i="25"/>
  <c r="L10714" i="25"/>
  <c r="K10715" i="25"/>
  <c r="I10714" i="25"/>
  <c r="K11312" i="25"/>
  <c r="L11304" i="25"/>
  <c r="K8184" i="25"/>
  <c r="L8179" i="25"/>
  <c r="I8179" i="25"/>
  <c r="I11312" i="25" l="1"/>
  <c r="I10715" i="25"/>
  <c r="L12081" i="25"/>
  <c r="K12082" i="25"/>
  <c r="L12082" i="25" s="1"/>
  <c r="I12081" i="25"/>
  <c r="I8184" i="25"/>
  <c r="L11312" i="25"/>
  <c r="K11314" i="25"/>
  <c r="L10715" i="25"/>
  <c r="K10716" i="25"/>
  <c r="L10716" i="25" s="1"/>
  <c r="K8185" i="25"/>
  <c r="L8184" i="25"/>
  <c r="I12082" i="25" l="1"/>
  <c r="I12084" i="25" s="1"/>
  <c r="K12084" i="25" s="1"/>
  <c r="K12085" i="25" s="1"/>
  <c r="L11314" i="25"/>
  <c r="K11315" i="25"/>
  <c r="I10716" i="25"/>
  <c r="I10717" i="25" s="1"/>
  <c r="I11314" i="25"/>
  <c r="K8186" i="25"/>
  <c r="L8185" i="25"/>
  <c r="I8185" i="25"/>
  <c r="I8186" i="25" l="1"/>
  <c r="L12085" i="25"/>
  <c r="I12085" i="25"/>
  <c r="I12086" i="25" s="1"/>
  <c r="K12086" i="25" s="1"/>
  <c r="K12087" i="25" s="1"/>
  <c r="I12087" i="25" s="1"/>
  <c r="I11315" i="25"/>
  <c r="K10717" i="25"/>
  <c r="K10718" i="25" s="1"/>
  <c r="I10718" i="25" s="1"/>
  <c r="L11315" i="25"/>
  <c r="K11316" i="25"/>
  <c r="K8187" i="25"/>
  <c r="L8186" i="25"/>
  <c r="L12087" i="25" l="1"/>
  <c r="K12088" i="25"/>
  <c r="L11316" i="25"/>
  <c r="K11321" i="25"/>
  <c r="L11321" i="25" s="1"/>
  <c r="I11316" i="25"/>
  <c r="L10718" i="25"/>
  <c r="K10719" i="25"/>
  <c r="I10719" i="25" s="1"/>
  <c r="K8188" i="25"/>
  <c r="L8187" i="25"/>
  <c r="I8187" i="25"/>
  <c r="I11321" i="25" l="1"/>
  <c r="I11322" i="25" s="1"/>
  <c r="K11322" i="25" s="1"/>
  <c r="K11331" i="25" s="1"/>
  <c r="I11331" i="25" s="1"/>
  <c r="L12088" i="25"/>
  <c r="K12089" i="25"/>
  <c r="I12088" i="25"/>
  <c r="I8188" i="25"/>
  <c r="K10722" i="25"/>
  <c r="I10722" i="25" s="1"/>
  <c r="L10719" i="25"/>
  <c r="K8189" i="25"/>
  <c r="L8189" i="25" s="1"/>
  <c r="L8188" i="25"/>
  <c r="I12089" i="25" l="1"/>
  <c r="L12089" i="25"/>
  <c r="K12090" i="25"/>
  <c r="K11332" i="25"/>
  <c r="I11332" i="25" s="1"/>
  <c r="L11331" i="25"/>
  <c r="K10723" i="25"/>
  <c r="L10722" i="25"/>
  <c r="I8189" i="25"/>
  <c r="I8190" i="25" s="1"/>
  <c r="L12090" i="25" l="1"/>
  <c r="K12091" i="25"/>
  <c r="I12090" i="25"/>
  <c r="I12091" i="25" s="1"/>
  <c r="L10723" i="25"/>
  <c r="K10724" i="25"/>
  <c r="K11333" i="25"/>
  <c r="L11332" i="25"/>
  <c r="I10723" i="25"/>
  <c r="K8190" i="25"/>
  <c r="K8191" i="25" s="1"/>
  <c r="I8191" i="25" s="1"/>
  <c r="I10724" i="25" l="1"/>
  <c r="L12091" i="25"/>
  <c r="K12092" i="25"/>
  <c r="L11333" i="25"/>
  <c r="K11335" i="25"/>
  <c r="K10726" i="25"/>
  <c r="L10724" i="25"/>
  <c r="I11333" i="25"/>
  <c r="K8193" i="25"/>
  <c r="L8191" i="25"/>
  <c r="I11335" i="25" l="1"/>
  <c r="L12092" i="25"/>
  <c r="K12097" i="25"/>
  <c r="I12092" i="25"/>
  <c r="L10726" i="25"/>
  <c r="K10728" i="25"/>
  <c r="K11337" i="25"/>
  <c r="L11335" i="25"/>
  <c r="I10726" i="25"/>
  <c r="K8194" i="25"/>
  <c r="L8193" i="25"/>
  <c r="I8193" i="25"/>
  <c r="I12097" i="25" l="1"/>
  <c r="I8194" i="25"/>
  <c r="I10728" i="25"/>
  <c r="L12097" i="25"/>
  <c r="K12100" i="25"/>
  <c r="L10728" i="25"/>
  <c r="K10731" i="25"/>
  <c r="L11337" i="25"/>
  <c r="K11341" i="25"/>
  <c r="I11337" i="25"/>
  <c r="K8196" i="25"/>
  <c r="L8194" i="25"/>
  <c r="I11341" i="25" l="1"/>
  <c r="L12100" i="25"/>
  <c r="K12101" i="25"/>
  <c r="I12100" i="25"/>
  <c r="K11342" i="25"/>
  <c r="I11342" i="25" s="1"/>
  <c r="L11341" i="25"/>
  <c r="K10733" i="25"/>
  <c r="L10731" i="25"/>
  <c r="I10731" i="25"/>
  <c r="K8197" i="25"/>
  <c r="L8196" i="25"/>
  <c r="I8196" i="25"/>
  <c r="I12101" i="25" l="1"/>
  <c r="L12101" i="25"/>
  <c r="K12103" i="25"/>
  <c r="I8197" i="25"/>
  <c r="I10733" i="25"/>
  <c r="K10735" i="25"/>
  <c r="L10733" i="25"/>
  <c r="L11342" i="25"/>
  <c r="K11343" i="25"/>
  <c r="K8198" i="25"/>
  <c r="L8197" i="25"/>
  <c r="I10735" i="25" l="1"/>
  <c r="L12103" i="25"/>
  <c r="K12104" i="25"/>
  <c r="L12104" i="25" s="1"/>
  <c r="I12103" i="25"/>
  <c r="L11343" i="25"/>
  <c r="K11348" i="25"/>
  <c r="L11348" i="25" s="1"/>
  <c r="L10735" i="25"/>
  <c r="K10739" i="25"/>
  <c r="I11343" i="25"/>
  <c r="K8199" i="25"/>
  <c r="L8198" i="25"/>
  <c r="I8198" i="25"/>
  <c r="I11348" i="25" l="1"/>
  <c r="I11351" i="25" s="1"/>
  <c r="K11351" i="25" s="1"/>
  <c r="K11354" i="25" s="1"/>
  <c r="I11354" i="25" s="1"/>
  <c r="I8199" i="25"/>
  <c r="I12104" i="25"/>
  <c r="I12105" i="25" s="1"/>
  <c r="K12105" i="25" s="1"/>
  <c r="K10740" i="25"/>
  <c r="L10739" i="25"/>
  <c r="I10739" i="25"/>
  <c r="K8200" i="25"/>
  <c r="L8199" i="25"/>
  <c r="I10740" i="25" l="1"/>
  <c r="I12106" i="25"/>
  <c r="K12106" i="25" s="1"/>
  <c r="K12107" i="25" s="1"/>
  <c r="L10740" i="25"/>
  <c r="K10741" i="25"/>
  <c r="K11355" i="25"/>
  <c r="I11355" i="25" s="1"/>
  <c r="L11354" i="25"/>
  <c r="K8201" i="25"/>
  <c r="L8200" i="25"/>
  <c r="I8200" i="25"/>
  <c r="I12107" i="25" l="1"/>
  <c r="L12107" i="25"/>
  <c r="K12108" i="25"/>
  <c r="L12108" i="25" s="1"/>
  <c r="I8201" i="25"/>
  <c r="K11360" i="25"/>
  <c r="L11360" i="25" s="1"/>
  <c r="L11355" i="25"/>
  <c r="L10741" i="25"/>
  <c r="K10742" i="25"/>
  <c r="I10741" i="25"/>
  <c r="K8202" i="25"/>
  <c r="L8201" i="25"/>
  <c r="I12108" i="25" l="1"/>
  <c r="I12109" i="25" s="1"/>
  <c r="I11360" i="25"/>
  <c r="I11361" i="25" s="1"/>
  <c r="I11367" i="25" s="1"/>
  <c r="I10742" i="25"/>
  <c r="L10742" i="25"/>
  <c r="K10743" i="25"/>
  <c r="K8203" i="25"/>
  <c r="L8202" i="25"/>
  <c r="I8202" i="25"/>
  <c r="K12109" i="25" l="1"/>
  <c r="K12110" i="25" s="1"/>
  <c r="I12110" i="25" s="1"/>
  <c r="I10743" i="25"/>
  <c r="I8203" i="25"/>
  <c r="K11361" i="25"/>
  <c r="K11367" i="25"/>
  <c r="K11368" i="25" s="1"/>
  <c r="L11368" i="25" s="1"/>
  <c r="L10743" i="25"/>
  <c r="K10744" i="25"/>
  <c r="K8204" i="25"/>
  <c r="L8203" i="25"/>
  <c r="I10744" i="25" l="1"/>
  <c r="L12110" i="25"/>
  <c r="K12111" i="25"/>
  <c r="L10744" i="25"/>
  <c r="K10745" i="25"/>
  <c r="I10745" i="25" s="1"/>
  <c r="I11368" i="25"/>
  <c r="I11370" i="25" s="1"/>
  <c r="K8205" i="25"/>
  <c r="L8204" i="25"/>
  <c r="I8204" i="25"/>
  <c r="L12111" i="25" l="1"/>
  <c r="K12112" i="25"/>
  <c r="I12111" i="25"/>
  <c r="I8205" i="25"/>
  <c r="K11370" i="25"/>
  <c r="K11372" i="25" s="1"/>
  <c r="I11372" i="25" s="1"/>
  <c r="L10745" i="25"/>
  <c r="K10746" i="25"/>
  <c r="L10746" i="25" s="1"/>
  <c r="K8206" i="25"/>
  <c r="L8205" i="25"/>
  <c r="I12112" i="25" l="1"/>
  <c r="L12112" i="25"/>
  <c r="K12113" i="25"/>
  <c r="L11372" i="25"/>
  <c r="K11373" i="25"/>
  <c r="I10746" i="25"/>
  <c r="I10752" i="25" s="1"/>
  <c r="K8207" i="25"/>
  <c r="L8206" i="25"/>
  <c r="I8206" i="25"/>
  <c r="I8207" i="25" l="1"/>
  <c r="L12113" i="25"/>
  <c r="K12114" i="25"/>
  <c r="I12113" i="25"/>
  <c r="K10752" i="25"/>
  <c r="I10754" i="25"/>
  <c r="L11373" i="25"/>
  <c r="K11374" i="25"/>
  <c r="I11373" i="25"/>
  <c r="K8208" i="25"/>
  <c r="L8207" i="25"/>
  <c r="I12114" i="25" l="1"/>
  <c r="I11374" i="25"/>
  <c r="L12114" i="25"/>
  <c r="K12116" i="25"/>
  <c r="L12116" i="25" s="1"/>
  <c r="K11376" i="25"/>
  <c r="L11376" i="25" s="1"/>
  <c r="L11374" i="25"/>
  <c r="K10754" i="25"/>
  <c r="K10755" i="25" s="1"/>
  <c r="I10755" i="25" s="1"/>
  <c r="K8209" i="25"/>
  <c r="L8208" i="25"/>
  <c r="I8208" i="25"/>
  <c r="I8209" i="25" l="1"/>
  <c r="I12116" i="25"/>
  <c r="I12117" i="25" s="1"/>
  <c r="I11376" i="25"/>
  <c r="I11382" i="25" s="1"/>
  <c r="K11382" i="25" s="1"/>
  <c r="L10755" i="25"/>
  <c r="K10756" i="25"/>
  <c r="K8210" i="25"/>
  <c r="L8210" i="25" s="1"/>
  <c r="L8209" i="25"/>
  <c r="K12117" i="25" l="1"/>
  <c r="K12123" i="25" s="1"/>
  <c r="I12123" i="25" s="1"/>
  <c r="I11383" i="25"/>
  <c r="K11383" i="25" s="1"/>
  <c r="K11386" i="25" s="1"/>
  <c r="I11386" i="25" s="1"/>
  <c r="K10758" i="25"/>
  <c r="L10756" i="25"/>
  <c r="I10756" i="25"/>
  <c r="I8210" i="25"/>
  <c r="I8211" i="25" s="1"/>
  <c r="I10758" i="25" l="1"/>
  <c r="L12123" i="25"/>
  <c r="K12124" i="25"/>
  <c r="L11386" i="25"/>
  <c r="K11387" i="25"/>
  <c r="I11387" i="25" s="1"/>
  <c r="K10760" i="25"/>
  <c r="I10760" i="25" s="1"/>
  <c r="L10758" i="25"/>
  <c r="K8211" i="25"/>
  <c r="K8231" i="25" s="1"/>
  <c r="L8231" i="25" s="1"/>
  <c r="L12124" i="25" l="1"/>
  <c r="K12125" i="25"/>
  <c r="I12124" i="25"/>
  <c r="I12125" i="25" s="1"/>
  <c r="K8232" i="25"/>
  <c r="L8232" i="25" s="1"/>
  <c r="L10760" i="25"/>
  <c r="K10762" i="25"/>
  <c r="I10762" i="25" s="1"/>
  <c r="L11387" i="25"/>
  <c r="K11389" i="25"/>
  <c r="I11389" i="25" s="1"/>
  <c r="I8231" i="25"/>
  <c r="I8232" i="25" l="1"/>
  <c r="L12125" i="25"/>
  <c r="K12126" i="25"/>
  <c r="K8234" i="25"/>
  <c r="L8234" i="25" s="1"/>
  <c r="K11392" i="25"/>
  <c r="L11389" i="25"/>
  <c r="K10764" i="25"/>
  <c r="L10762" i="25"/>
  <c r="L12126" i="25" l="1"/>
  <c r="K12127" i="25"/>
  <c r="K8235" i="25"/>
  <c r="L8235" i="25" s="1"/>
  <c r="I12126" i="25"/>
  <c r="I8234" i="25"/>
  <c r="L10764" i="25"/>
  <c r="K10767" i="25"/>
  <c r="L11392" i="25"/>
  <c r="K11393" i="25"/>
  <c r="I11392" i="25"/>
  <c r="I10764" i="25"/>
  <c r="I8235" i="25" l="1"/>
  <c r="I11393" i="25"/>
  <c r="K8236" i="25"/>
  <c r="K8238" i="25" s="1"/>
  <c r="I12127" i="25"/>
  <c r="L12127" i="25"/>
  <c r="K12131" i="25"/>
  <c r="I10767" i="25"/>
  <c r="L11393" i="25"/>
  <c r="K11395" i="25"/>
  <c r="K10768" i="25"/>
  <c r="L10767" i="25"/>
  <c r="I11395" i="25" l="1"/>
  <c r="I8236" i="25"/>
  <c r="I8238" i="25" s="1"/>
  <c r="L8236" i="25"/>
  <c r="L12131" i="25"/>
  <c r="K12136" i="25"/>
  <c r="L12136" i="25" s="1"/>
  <c r="I12131" i="25"/>
  <c r="L11395" i="25"/>
  <c r="K11396" i="25"/>
  <c r="I11396" i="25" s="1"/>
  <c r="L10768" i="25"/>
  <c r="K10770" i="25"/>
  <c r="I10768" i="25"/>
  <c r="K8240" i="25"/>
  <c r="L8238" i="25"/>
  <c r="I12136" i="25" l="1"/>
  <c r="I12139" i="25" s="1"/>
  <c r="K12139" i="25" s="1"/>
  <c r="I10770" i="25"/>
  <c r="L10770" i="25"/>
  <c r="K10771" i="25"/>
  <c r="L11396" i="25"/>
  <c r="K11397" i="25"/>
  <c r="I11397" i="25" s="1"/>
  <c r="K8241" i="25"/>
  <c r="L8240" i="25"/>
  <c r="I8240" i="25"/>
  <c r="I12140" i="25" l="1"/>
  <c r="K12140" i="25" s="1"/>
  <c r="K12142" i="25" s="1"/>
  <c r="I12142" i="25" s="1"/>
  <c r="I8241" i="25"/>
  <c r="L11397" i="25"/>
  <c r="K11399" i="25"/>
  <c r="I11399" i="25" s="1"/>
  <c r="L10771" i="25"/>
  <c r="K10772" i="25"/>
  <c r="I10771" i="25"/>
  <c r="K8242" i="25"/>
  <c r="L8241" i="25"/>
  <c r="L12142" i="25" l="1"/>
  <c r="K12143" i="25"/>
  <c r="I10772" i="25"/>
  <c r="K10775" i="25"/>
  <c r="L10772" i="25"/>
  <c r="L11399" i="25"/>
  <c r="K11401" i="25"/>
  <c r="K8243" i="25"/>
  <c r="L8242" i="25"/>
  <c r="I8242" i="25"/>
  <c r="L12143" i="25" l="1"/>
  <c r="K12144" i="25"/>
  <c r="I12143" i="25"/>
  <c r="I8243" i="25"/>
  <c r="L11401" i="25"/>
  <c r="K11402" i="25"/>
  <c r="I11401" i="25"/>
  <c r="L10775" i="25"/>
  <c r="K10776" i="25"/>
  <c r="I10775" i="25"/>
  <c r="K8244" i="25"/>
  <c r="L8243" i="25"/>
  <c r="I12144" i="25" l="1"/>
  <c r="I10776" i="25"/>
  <c r="L12144" i="25"/>
  <c r="K12146" i="25"/>
  <c r="I11402" i="25"/>
  <c r="K10780" i="25"/>
  <c r="L10776" i="25"/>
  <c r="L11402" i="25"/>
  <c r="K11405" i="25"/>
  <c r="K8245" i="25"/>
  <c r="L8244" i="25"/>
  <c r="I8244" i="25"/>
  <c r="I10780" i="25" l="1"/>
  <c r="I8245" i="25"/>
  <c r="I11405" i="25"/>
  <c r="L12146" i="25"/>
  <c r="K12147" i="25"/>
  <c r="I12146" i="25"/>
  <c r="L11405" i="25"/>
  <c r="K11406" i="25"/>
  <c r="L10780" i="25"/>
  <c r="K10781" i="25"/>
  <c r="K8246" i="25"/>
  <c r="L8245" i="25"/>
  <c r="I10781" i="25" l="1"/>
  <c r="I11406" i="25"/>
  <c r="I12147" i="25"/>
  <c r="L12147" i="25"/>
  <c r="K12149" i="25"/>
  <c r="L11406" i="25"/>
  <c r="K11415" i="25"/>
  <c r="K10782" i="25"/>
  <c r="L10781" i="25"/>
  <c r="K8247" i="25"/>
  <c r="L8246" i="25"/>
  <c r="I8246" i="25"/>
  <c r="I11415" i="25" l="1"/>
  <c r="I8247" i="25"/>
  <c r="L12149" i="25"/>
  <c r="K12150" i="25"/>
  <c r="I12149" i="25"/>
  <c r="I12150" i="25" s="1"/>
  <c r="L11415" i="25"/>
  <c r="K11417" i="25"/>
  <c r="I11417" i="25" s="1"/>
  <c r="L10782" i="25"/>
  <c r="K10783" i="25"/>
  <c r="I10782" i="25"/>
  <c r="K8248" i="25"/>
  <c r="L8247" i="25"/>
  <c r="I10783" i="25" l="1"/>
  <c r="L12150" i="25"/>
  <c r="K12151" i="25"/>
  <c r="K10784" i="25"/>
  <c r="L10783" i="25"/>
  <c r="L11417" i="25"/>
  <c r="K11418" i="25"/>
  <c r="K8249" i="25"/>
  <c r="L8248" i="25"/>
  <c r="I8248" i="25"/>
  <c r="L12151" i="25" l="1"/>
  <c r="K12152" i="25"/>
  <c r="I12151" i="25"/>
  <c r="I8249" i="25"/>
  <c r="L11418" i="25"/>
  <c r="K11422" i="25"/>
  <c r="L10784" i="25"/>
  <c r="K10787" i="25"/>
  <c r="I10784" i="25"/>
  <c r="I11418" i="25"/>
  <c r="K8250" i="25"/>
  <c r="L8250" i="25" s="1"/>
  <c r="L8249" i="25"/>
  <c r="I12152" i="25" l="1"/>
  <c r="L12152" i="25"/>
  <c r="K12153" i="25"/>
  <c r="I10787" i="25"/>
  <c r="I11422" i="25"/>
  <c r="K10788" i="25"/>
  <c r="L10787" i="25"/>
  <c r="K11423" i="25"/>
  <c r="L11422" i="25"/>
  <c r="I8250" i="25"/>
  <c r="I8251" i="25" s="1"/>
  <c r="I10788" i="25" l="1"/>
  <c r="L12153" i="25"/>
  <c r="K12154" i="25"/>
  <c r="I12153" i="25"/>
  <c r="L11423" i="25"/>
  <c r="K11426" i="25"/>
  <c r="L10788" i="25"/>
  <c r="K10789" i="25"/>
  <c r="I11423" i="25"/>
  <c r="K8251" i="25"/>
  <c r="K8253" i="25" s="1"/>
  <c r="I8253" i="25" s="1"/>
  <c r="I12154" i="25" l="1"/>
  <c r="I11426" i="25"/>
  <c r="L12154" i="25"/>
  <c r="K12155" i="25"/>
  <c r="L10789" i="25"/>
  <c r="K10791" i="25"/>
  <c r="I10789" i="25"/>
  <c r="L11426" i="25"/>
  <c r="K11439" i="25"/>
  <c r="L11439" i="25" s="1"/>
  <c r="K8256" i="25"/>
  <c r="L8253" i="25"/>
  <c r="I10791" i="25" l="1"/>
  <c r="I12155" i="25"/>
  <c r="L12155" i="25"/>
  <c r="K12156" i="25"/>
  <c r="L10791" i="25"/>
  <c r="K10792" i="25"/>
  <c r="I10792" i="25" s="1"/>
  <c r="I11439" i="25"/>
  <c r="I11443" i="25" s="1"/>
  <c r="K8257" i="25"/>
  <c r="L8257" i="25" s="1"/>
  <c r="L8256" i="25"/>
  <c r="I8256" i="25"/>
  <c r="I8257" i="25" l="1"/>
  <c r="I8258" i="25" s="1"/>
  <c r="K8258" i="25" s="1"/>
  <c r="K8259" i="25" s="1"/>
  <c r="I8259" i="25" s="1"/>
  <c r="L12156" i="25"/>
  <c r="K12157" i="25"/>
  <c r="I12156" i="25"/>
  <c r="K11443" i="25"/>
  <c r="K11444" i="25" s="1"/>
  <c r="I11444" i="25" s="1"/>
  <c r="L10792" i="25"/>
  <c r="K10795" i="25"/>
  <c r="I12157" i="25" l="1"/>
  <c r="L12157" i="25"/>
  <c r="K12159" i="25"/>
  <c r="L10795" i="25"/>
  <c r="K10798" i="25"/>
  <c r="L11444" i="25"/>
  <c r="K11453" i="25"/>
  <c r="L11453" i="25" s="1"/>
  <c r="I10795" i="25"/>
  <c r="K8260" i="25"/>
  <c r="L8259" i="25"/>
  <c r="I10798" i="25" l="1"/>
  <c r="L12159" i="25"/>
  <c r="K12160" i="25"/>
  <c r="L12160" i="25" s="1"/>
  <c r="I12159" i="25"/>
  <c r="I11453" i="25"/>
  <c r="I11454" i="25" s="1"/>
  <c r="L10798" i="25"/>
  <c r="K10800" i="25"/>
  <c r="K8262" i="25"/>
  <c r="L8260" i="25"/>
  <c r="I8260" i="25"/>
  <c r="I12160" i="25" l="1"/>
  <c r="I12162" i="25" s="1"/>
  <c r="K12162" i="25" s="1"/>
  <c r="K12163" i="25" s="1"/>
  <c r="I12163" i="25" s="1"/>
  <c r="I8262" i="25"/>
  <c r="L10800" i="25"/>
  <c r="K10801" i="25"/>
  <c r="K11454" i="25"/>
  <c r="K11456" i="25" s="1"/>
  <c r="I10800" i="25"/>
  <c r="K8263" i="25"/>
  <c r="L8263" i="25" s="1"/>
  <c r="L8262" i="25"/>
  <c r="I10801" i="25" l="1"/>
  <c r="L12163" i="25"/>
  <c r="K12164" i="25"/>
  <c r="L11456" i="25"/>
  <c r="K11457" i="25"/>
  <c r="I11456" i="25"/>
  <c r="I11457" i="25" s="1"/>
  <c r="L10801" i="25"/>
  <c r="K10803" i="25"/>
  <c r="I8263" i="25"/>
  <c r="I8265" i="25" s="1"/>
  <c r="L12164" i="25" l="1"/>
  <c r="K12165" i="25"/>
  <c r="I12164" i="25"/>
  <c r="L10803" i="25"/>
  <c r="K10805" i="25"/>
  <c r="L11457" i="25"/>
  <c r="K11460" i="25"/>
  <c r="L11460" i="25" s="1"/>
  <c r="I10803" i="25"/>
  <c r="K8265" i="25"/>
  <c r="K8268" i="25" s="1"/>
  <c r="I8268" i="25" s="1"/>
  <c r="I12165" i="25" l="1"/>
  <c r="I10805" i="25"/>
  <c r="L12165" i="25"/>
  <c r="K12166" i="25"/>
  <c r="I11460" i="25"/>
  <c r="I11461" i="25" s="1"/>
  <c r="K11461" i="25" s="1"/>
  <c r="K11466" i="25" s="1"/>
  <c r="L10805" i="25"/>
  <c r="K10807" i="25"/>
  <c r="K8269" i="25"/>
  <c r="L8268" i="25"/>
  <c r="L12166" i="25" l="1"/>
  <c r="K12167" i="25"/>
  <c r="I12166" i="25"/>
  <c r="I11466" i="25"/>
  <c r="L10807" i="25"/>
  <c r="K10808" i="25"/>
  <c r="L11466" i="25"/>
  <c r="K11467" i="25"/>
  <c r="I10807" i="25"/>
  <c r="K8271" i="25"/>
  <c r="L8269" i="25"/>
  <c r="I8269" i="25"/>
  <c r="I12167" i="25" l="1"/>
  <c r="I10808" i="25"/>
  <c r="L12167" i="25"/>
  <c r="K12168" i="25"/>
  <c r="I8271" i="25"/>
  <c r="L11467" i="25"/>
  <c r="K11470" i="25"/>
  <c r="L11470" i="25" s="1"/>
  <c r="I11467" i="25"/>
  <c r="L10808" i="25"/>
  <c r="K10810" i="25"/>
  <c r="K8272" i="25"/>
  <c r="L8271" i="25"/>
  <c r="L12168" i="25" l="1"/>
  <c r="K12169" i="25"/>
  <c r="I12168" i="25"/>
  <c r="I11470" i="25"/>
  <c r="I11472" i="25" s="1"/>
  <c r="K11472" i="25" s="1"/>
  <c r="L10810" i="25"/>
  <c r="K10811" i="25"/>
  <c r="I10810" i="25"/>
  <c r="K8274" i="25"/>
  <c r="L8272" i="25"/>
  <c r="I8272" i="25"/>
  <c r="I12169" i="25" l="1"/>
  <c r="I10811" i="25"/>
  <c r="L12169" i="25"/>
  <c r="K12170" i="25"/>
  <c r="I11474" i="25"/>
  <c r="K11474" i="25" s="1"/>
  <c r="L10811" i="25"/>
  <c r="K10812" i="25"/>
  <c r="I8274" i="25"/>
  <c r="K8275" i="25"/>
  <c r="L8274" i="25"/>
  <c r="I11475" i="25" l="1"/>
  <c r="K11475" i="25" s="1"/>
  <c r="K11480" i="25" s="1"/>
  <c r="I11480" i="25" s="1"/>
  <c r="L12170" i="25"/>
  <c r="K12171" i="25"/>
  <c r="I12170" i="25"/>
  <c r="K10813" i="25"/>
  <c r="L10812" i="25"/>
  <c r="I10812" i="25"/>
  <c r="K8276" i="25"/>
  <c r="L8275" i="25"/>
  <c r="I8275" i="25"/>
  <c r="I8276" i="25" l="1"/>
  <c r="I12171" i="25"/>
  <c r="L12171" i="25"/>
  <c r="K12172" i="25"/>
  <c r="I10813" i="25"/>
  <c r="L11480" i="25"/>
  <c r="K11481" i="25"/>
  <c r="L10813" i="25"/>
  <c r="K10814" i="25"/>
  <c r="K8278" i="25"/>
  <c r="L8278" i="25" s="1"/>
  <c r="L8276" i="25"/>
  <c r="L12172" i="25" l="1"/>
  <c r="K12173" i="25"/>
  <c r="I12172" i="25"/>
  <c r="L10814" i="25"/>
  <c r="K10815" i="25"/>
  <c r="L11481" i="25"/>
  <c r="K11482" i="25"/>
  <c r="I10814" i="25"/>
  <c r="I11481" i="25"/>
  <c r="I8278" i="25"/>
  <c r="I8279" i="25" s="1"/>
  <c r="I11482" i="25" l="1"/>
  <c r="I12173" i="25"/>
  <c r="I10815" i="25"/>
  <c r="L12173" i="25"/>
  <c r="K12174" i="25"/>
  <c r="K11486" i="25"/>
  <c r="L11482" i="25"/>
  <c r="L10815" i="25"/>
  <c r="K10816" i="25"/>
  <c r="K8279" i="25"/>
  <c r="K8280" i="25" s="1"/>
  <c r="I10816" i="25" l="1"/>
  <c r="L12174" i="25"/>
  <c r="K12175" i="25"/>
  <c r="I12174" i="25"/>
  <c r="L10816" i="25"/>
  <c r="K10822" i="25"/>
  <c r="K11490" i="25"/>
  <c r="L11486" i="25"/>
  <c r="I11486" i="25"/>
  <c r="K8281" i="25"/>
  <c r="L8280" i="25"/>
  <c r="I8280" i="25"/>
  <c r="I12175" i="25" l="1"/>
  <c r="I10822" i="25"/>
  <c r="I11490" i="25"/>
  <c r="L12175" i="25"/>
  <c r="K12177" i="25"/>
  <c r="I8281" i="25"/>
  <c r="L10822" i="25"/>
  <c r="K10826" i="25"/>
  <c r="L11490" i="25"/>
  <c r="K11494" i="25"/>
  <c r="K8282" i="25"/>
  <c r="L8281" i="25"/>
  <c r="I11494" i="25" l="1"/>
  <c r="I10826" i="25"/>
  <c r="L12177" i="25"/>
  <c r="K12179" i="25"/>
  <c r="I12177" i="25"/>
  <c r="K11496" i="25"/>
  <c r="I11496" i="25" s="1"/>
  <c r="L11494" i="25"/>
  <c r="L10826" i="25"/>
  <c r="K10828" i="25"/>
  <c r="K8284" i="25"/>
  <c r="L8282" i="25"/>
  <c r="I8282" i="25"/>
  <c r="I12179" i="25" l="1"/>
  <c r="L12179" i="25"/>
  <c r="K12180" i="25"/>
  <c r="I8284" i="25"/>
  <c r="L10828" i="25"/>
  <c r="K10829" i="25"/>
  <c r="K11500" i="25"/>
  <c r="I11500" i="25" s="1"/>
  <c r="L11496" i="25"/>
  <c r="I10828" i="25"/>
  <c r="K8285" i="25"/>
  <c r="L8284" i="25"/>
  <c r="L12180" i="25" l="1"/>
  <c r="K12181" i="25"/>
  <c r="I12180" i="25"/>
  <c r="I12181" i="25" s="1"/>
  <c r="I10829" i="25"/>
  <c r="L11500" i="25"/>
  <c r="K11508" i="25"/>
  <c r="L11508" i="25" s="1"/>
  <c r="L10829" i="25"/>
  <c r="K10830" i="25"/>
  <c r="K8287" i="25"/>
  <c r="L8285" i="25"/>
  <c r="I8285" i="25"/>
  <c r="I8287" i="25" l="1"/>
  <c r="L12181" i="25"/>
  <c r="K12182" i="25"/>
  <c r="L12182" i="25" s="1"/>
  <c r="L10830" i="25"/>
  <c r="K10831" i="25"/>
  <c r="I11508" i="25"/>
  <c r="I11509" i="25" s="1"/>
  <c r="I10830" i="25"/>
  <c r="K8289" i="25"/>
  <c r="L8287" i="25"/>
  <c r="I8289" i="25" l="1"/>
  <c r="I10831" i="25"/>
  <c r="I12182" i="25"/>
  <c r="I12183" i="25" s="1"/>
  <c r="L10831" i="25"/>
  <c r="K10832" i="25"/>
  <c r="K11509" i="25"/>
  <c r="K11513" i="25" s="1"/>
  <c r="K8290" i="25"/>
  <c r="I8290" i="25" s="1"/>
  <c r="L8289" i="25"/>
  <c r="K12183" i="25" l="1"/>
  <c r="K12184" i="25" s="1"/>
  <c r="I12184" i="25" s="1"/>
  <c r="L11513" i="25"/>
  <c r="K11515" i="25"/>
  <c r="L10832" i="25"/>
  <c r="K10833" i="25"/>
  <c r="I11513" i="25"/>
  <c r="I10832" i="25"/>
  <c r="K8291" i="25"/>
  <c r="L8290" i="25"/>
  <c r="I11515" i="25" l="1"/>
  <c r="L12184" i="25"/>
  <c r="K12185" i="25"/>
  <c r="I12185" i="25" s="1"/>
  <c r="I10833" i="25"/>
  <c r="L10833" i="25"/>
  <c r="K10834" i="25"/>
  <c r="L11515" i="25"/>
  <c r="K11517" i="25"/>
  <c r="K8292" i="25"/>
  <c r="L8291" i="25"/>
  <c r="I8291" i="25"/>
  <c r="I8292" i="25" l="1"/>
  <c r="L12185" i="25"/>
  <c r="K12186" i="25"/>
  <c r="L12186" i="25" s="1"/>
  <c r="L11517" i="25"/>
  <c r="K11518" i="25"/>
  <c r="L10834" i="25"/>
  <c r="K10835" i="25"/>
  <c r="I10834" i="25"/>
  <c r="I11517" i="25"/>
  <c r="K8293" i="25"/>
  <c r="L8292" i="25"/>
  <c r="I12186" i="25" l="1"/>
  <c r="I12187" i="25" s="1"/>
  <c r="K12187" i="25" s="1"/>
  <c r="K12188" i="25" s="1"/>
  <c r="I12188" i="25" s="1"/>
  <c r="I10835" i="25"/>
  <c r="I11518" i="25"/>
  <c r="K10838" i="25"/>
  <c r="L10835" i="25"/>
  <c r="L11518" i="25"/>
  <c r="K11519" i="25"/>
  <c r="K8294" i="25"/>
  <c r="L8293" i="25"/>
  <c r="I8293" i="25"/>
  <c r="I10838" i="25" l="1"/>
  <c r="L12188" i="25"/>
  <c r="K12189" i="25"/>
  <c r="L12189" i="25" s="1"/>
  <c r="L11519" i="25"/>
  <c r="K11520" i="25"/>
  <c r="K10839" i="25"/>
  <c r="L10838" i="25"/>
  <c r="I11519" i="25"/>
  <c r="I8294" i="25"/>
  <c r="K8295" i="25"/>
  <c r="L8294" i="25"/>
  <c r="I11520" i="25" l="1"/>
  <c r="I12189" i="25"/>
  <c r="I12190" i="25" s="1"/>
  <c r="K10845" i="25"/>
  <c r="L10839" i="25"/>
  <c r="I10839" i="25"/>
  <c r="L11520" i="25"/>
  <c r="K11521" i="25"/>
  <c r="I8295" i="25"/>
  <c r="K8296" i="25"/>
  <c r="L8295" i="25"/>
  <c r="K12190" i="25" l="1"/>
  <c r="K12191" i="25" s="1"/>
  <c r="I12191" i="25" s="1"/>
  <c r="I8296" i="25"/>
  <c r="I10845" i="25"/>
  <c r="K11524" i="25"/>
  <c r="L11521" i="25"/>
  <c r="L10845" i="25"/>
  <c r="K10846" i="25"/>
  <c r="I11521" i="25"/>
  <c r="K8300" i="25"/>
  <c r="L8296" i="25"/>
  <c r="I11524" i="25" l="1"/>
  <c r="L12191" i="25"/>
  <c r="K12193" i="25"/>
  <c r="K10848" i="25"/>
  <c r="L10846" i="25"/>
  <c r="L11524" i="25"/>
  <c r="K11525" i="25"/>
  <c r="I10846" i="25"/>
  <c r="K8301" i="25"/>
  <c r="L8301" i="25" s="1"/>
  <c r="L8300" i="25"/>
  <c r="I8300" i="25"/>
  <c r="I10848" i="25" l="1"/>
  <c r="L12193" i="25"/>
  <c r="K12194" i="25"/>
  <c r="I12193" i="25"/>
  <c r="I8301" i="25"/>
  <c r="I8303" i="25" s="1"/>
  <c r="K8303" i="25" s="1"/>
  <c r="K8304" i="25" s="1"/>
  <c r="I8304" i="25" s="1"/>
  <c r="L11525" i="25"/>
  <c r="K11527" i="25"/>
  <c r="I11525" i="25"/>
  <c r="L10848" i="25"/>
  <c r="K10851" i="25"/>
  <c r="I12194" i="25" l="1"/>
  <c r="L12194" i="25"/>
  <c r="K12196" i="25"/>
  <c r="I11527" i="25"/>
  <c r="L10851" i="25"/>
  <c r="K10852" i="25"/>
  <c r="I10851" i="25"/>
  <c r="L11527" i="25"/>
  <c r="K11528" i="25"/>
  <c r="K8306" i="25"/>
  <c r="L8304" i="25"/>
  <c r="I11528" i="25" l="1"/>
  <c r="L12196" i="25"/>
  <c r="K12197" i="25"/>
  <c r="L12197" i="25" s="1"/>
  <c r="I12196" i="25"/>
  <c r="I12197" i="25" s="1"/>
  <c r="I12203" i="25" s="1"/>
  <c r="I10852" i="25"/>
  <c r="L11528" i="25"/>
  <c r="K11529" i="25"/>
  <c r="I11529" i="25" s="1"/>
  <c r="L10852" i="25"/>
  <c r="K10853" i="25"/>
  <c r="K8308" i="25"/>
  <c r="L8308" i="25" s="1"/>
  <c r="L8306" i="25"/>
  <c r="I8306" i="25"/>
  <c r="K12203" i="25" l="1"/>
  <c r="K12207" i="25" s="1"/>
  <c r="I12207" i="25" s="1"/>
  <c r="I8308" i="25"/>
  <c r="I8309" i="25" s="1"/>
  <c r="K8309" i="25" s="1"/>
  <c r="K8311" i="25" s="1"/>
  <c r="I8311" i="25" s="1"/>
  <c r="L10853" i="25"/>
  <c r="K10854" i="25"/>
  <c r="I10853" i="25"/>
  <c r="L11529" i="25"/>
  <c r="K11531" i="25"/>
  <c r="I11531" i="25" s="1"/>
  <c r="L12207" i="25" l="1"/>
  <c r="K12208" i="25"/>
  <c r="I10854" i="25"/>
  <c r="L11531" i="25"/>
  <c r="K11533" i="25"/>
  <c r="L11533" i="25" s="1"/>
  <c r="L10854" i="25"/>
  <c r="K10855" i="25"/>
  <c r="K8312" i="25"/>
  <c r="L8311" i="25"/>
  <c r="L12208" i="25" l="1"/>
  <c r="K12209" i="25"/>
  <c r="L12209" i="25" s="1"/>
  <c r="I12208" i="25"/>
  <c r="I11533" i="25"/>
  <c r="I11534" i="25" s="1"/>
  <c r="K11534" i="25" s="1"/>
  <c r="L10855" i="25"/>
  <c r="K10857" i="25"/>
  <c r="I10855" i="25"/>
  <c r="K8313" i="25"/>
  <c r="L8312" i="25"/>
  <c r="I8312" i="25"/>
  <c r="I12209" i="25" l="1"/>
  <c r="I12210" i="25" s="1"/>
  <c r="K12210" i="25" s="1"/>
  <c r="K12211" i="25" s="1"/>
  <c r="I12211" i="25" s="1"/>
  <c r="I10857" i="25"/>
  <c r="I8313" i="25"/>
  <c r="I11541" i="25"/>
  <c r="K11541" i="25" s="1"/>
  <c r="K11542" i="25" s="1"/>
  <c r="I11542" i="25" s="1"/>
  <c r="L10857" i="25"/>
  <c r="K10859" i="25"/>
  <c r="K8314" i="25"/>
  <c r="L8313" i="25"/>
  <c r="L12211" i="25" l="1"/>
  <c r="K12212" i="25"/>
  <c r="K10860" i="25"/>
  <c r="L10859" i="25"/>
  <c r="I10859" i="25"/>
  <c r="L11542" i="25"/>
  <c r="K11543" i="25"/>
  <c r="I11543" i="25" s="1"/>
  <c r="K8320" i="25"/>
  <c r="L8314" i="25"/>
  <c r="I8314" i="25"/>
  <c r="L12212" i="25" l="1"/>
  <c r="K12213" i="25"/>
  <c r="I12212" i="25"/>
  <c r="I10860" i="25"/>
  <c r="I8320" i="25"/>
  <c r="L11543" i="25"/>
  <c r="K11544" i="25"/>
  <c r="L10860" i="25"/>
  <c r="K10862" i="25"/>
  <c r="K8321" i="25"/>
  <c r="L8320" i="25"/>
  <c r="I10862" i="25" l="1"/>
  <c r="I12213" i="25"/>
  <c r="L12213" i="25"/>
  <c r="K12214" i="25"/>
  <c r="L11544" i="25"/>
  <c r="K11545" i="25"/>
  <c r="L11545" i="25" s="1"/>
  <c r="L10862" i="25"/>
  <c r="K10863" i="25"/>
  <c r="L10863" i="25" s="1"/>
  <c r="I11544" i="25"/>
  <c r="K8322" i="25"/>
  <c r="L8321" i="25"/>
  <c r="I8321" i="25"/>
  <c r="I11545" i="25" l="1"/>
  <c r="I11546" i="25" s="1"/>
  <c r="K11546" i="25" s="1"/>
  <c r="K11547" i="25" s="1"/>
  <c r="L11547" i="25" s="1"/>
  <c r="L12214" i="25"/>
  <c r="K12215" i="25"/>
  <c r="I12214" i="25"/>
  <c r="I10863" i="25"/>
  <c r="I10867" i="25" s="1"/>
  <c r="K10867" i="25" s="1"/>
  <c r="K10868" i="25" s="1"/>
  <c r="I10868" i="25" s="1"/>
  <c r="K8323" i="25"/>
  <c r="L8322" i="25"/>
  <c r="I8322" i="25"/>
  <c r="I12215" i="25" l="1"/>
  <c r="L12215" i="25"/>
  <c r="K12216" i="25"/>
  <c r="I8323" i="25"/>
  <c r="I11547" i="25"/>
  <c r="I11548" i="25" s="1"/>
  <c r="K11548" i="25" s="1"/>
  <c r="K11549" i="25" s="1"/>
  <c r="L11549" i="25" s="1"/>
  <c r="K10870" i="25"/>
  <c r="I10870" i="25" s="1"/>
  <c r="L10868" i="25"/>
  <c r="K8324" i="25"/>
  <c r="L8323" i="25"/>
  <c r="I12216" i="25" l="1"/>
  <c r="L12216" i="25"/>
  <c r="K12217" i="25"/>
  <c r="L10870" i="25"/>
  <c r="K10871" i="25"/>
  <c r="I10871" i="25" s="1"/>
  <c r="I11549" i="25"/>
  <c r="I11550" i="25" s="1"/>
  <c r="K8325" i="25"/>
  <c r="L8324" i="25"/>
  <c r="I8324" i="25"/>
  <c r="I8325" i="25" l="1"/>
  <c r="L12217" i="25"/>
  <c r="K12218" i="25"/>
  <c r="I12217" i="25"/>
  <c r="K11550" i="25"/>
  <c r="K11551" i="25" s="1"/>
  <c r="I11551" i="25" s="1"/>
  <c r="L10871" i="25"/>
  <c r="K10873" i="25"/>
  <c r="K8326" i="25"/>
  <c r="L8325" i="25"/>
  <c r="I12218" i="25" l="1"/>
  <c r="L12218" i="25"/>
  <c r="K12219" i="25"/>
  <c r="L10873" i="25"/>
  <c r="K10874" i="25"/>
  <c r="L10874" i="25" s="1"/>
  <c r="I10873" i="25"/>
  <c r="K11552" i="25"/>
  <c r="L11552" i="25" s="1"/>
  <c r="L11551" i="25"/>
  <c r="K8327" i="25"/>
  <c r="L8326" i="25"/>
  <c r="I8326" i="25"/>
  <c r="I10874" i="25" l="1"/>
  <c r="I10876" i="25" s="1"/>
  <c r="K10876" i="25" s="1"/>
  <c r="K10877" i="25" s="1"/>
  <c r="L10877" i="25" s="1"/>
  <c r="L12219" i="25"/>
  <c r="K12220" i="25"/>
  <c r="I12219" i="25"/>
  <c r="I11552" i="25"/>
  <c r="I11553" i="25" s="1"/>
  <c r="K11553" i="25" s="1"/>
  <c r="K11554" i="25" s="1"/>
  <c r="I8327" i="25"/>
  <c r="K8329" i="25"/>
  <c r="L8327" i="25"/>
  <c r="I12220" i="25" l="1"/>
  <c r="L12220" i="25"/>
  <c r="K12221" i="25"/>
  <c r="I10877" i="25"/>
  <c r="I10878" i="25" s="1"/>
  <c r="K10878" i="25" s="1"/>
  <c r="K10880" i="25" s="1"/>
  <c r="I11554" i="25"/>
  <c r="K11555" i="25"/>
  <c r="L11554" i="25"/>
  <c r="K8330" i="25"/>
  <c r="L8329" i="25"/>
  <c r="I8329" i="25"/>
  <c r="L12221" i="25" l="1"/>
  <c r="K12222" i="25"/>
  <c r="I12221" i="25"/>
  <c r="I10880" i="25"/>
  <c r="I8330" i="25"/>
  <c r="L11555" i="25"/>
  <c r="K11556" i="25"/>
  <c r="I11555" i="25"/>
  <c r="K10883" i="25"/>
  <c r="L10880" i="25"/>
  <c r="K8331" i="25"/>
  <c r="L8330" i="25"/>
  <c r="I12222" i="25" l="1"/>
  <c r="I11556" i="25"/>
  <c r="L12222" i="25"/>
  <c r="K12224" i="25"/>
  <c r="L10883" i="25"/>
  <c r="K10884" i="25"/>
  <c r="I10883" i="25"/>
  <c r="L11556" i="25"/>
  <c r="K11558" i="25"/>
  <c r="K8332" i="25"/>
  <c r="L8331" i="25"/>
  <c r="I8331" i="25"/>
  <c r="I10884" i="25" l="1"/>
  <c r="L12224" i="25"/>
  <c r="K12227" i="25"/>
  <c r="I12224" i="25"/>
  <c r="I8332" i="25"/>
  <c r="L11558" i="25"/>
  <c r="K11561" i="25"/>
  <c r="I11558" i="25"/>
  <c r="L10884" i="25"/>
  <c r="K10885" i="25"/>
  <c r="L10885" i="25" s="1"/>
  <c r="K8333" i="25"/>
  <c r="L8333" i="25" s="1"/>
  <c r="L8332" i="25"/>
  <c r="I12227" i="25" l="1"/>
  <c r="L12227" i="25"/>
  <c r="K12229" i="25"/>
  <c r="I11561" i="25"/>
  <c r="I10885" i="25"/>
  <c r="I10886" i="25" s="1"/>
  <c r="L11561" i="25"/>
  <c r="K11562" i="25"/>
  <c r="I8333" i="25"/>
  <c r="I8334" i="25" s="1"/>
  <c r="K8334" i="25" s="1"/>
  <c r="K8336" i="25" s="1"/>
  <c r="L8336" i="25" s="1"/>
  <c r="I11562" i="25" l="1"/>
  <c r="L12229" i="25"/>
  <c r="K12230" i="25"/>
  <c r="I12229" i="25"/>
  <c r="I12230" i="25" s="1"/>
  <c r="K11563" i="25"/>
  <c r="I11563" i="25" s="1"/>
  <c r="L11562" i="25"/>
  <c r="K10886" i="25"/>
  <c r="I10887" i="25"/>
  <c r="I8336" i="25"/>
  <c r="I8338" i="25" s="1"/>
  <c r="L12230" i="25" l="1"/>
  <c r="K12231" i="25"/>
  <c r="K10887" i="25"/>
  <c r="K10889" i="25" s="1"/>
  <c r="K11564" i="25"/>
  <c r="L11563" i="25"/>
  <c r="K8338" i="25"/>
  <c r="K8339" i="25" s="1"/>
  <c r="I8339" i="25" s="1"/>
  <c r="L12231" i="25" l="1"/>
  <c r="K12232" i="25"/>
  <c r="L12232" i="25" s="1"/>
  <c r="I12231" i="25"/>
  <c r="K11565" i="25"/>
  <c r="L11564" i="25"/>
  <c r="I11564" i="25"/>
  <c r="L10889" i="25"/>
  <c r="K10891" i="25"/>
  <c r="I10889" i="25"/>
  <c r="K8340" i="25"/>
  <c r="L8340" i="25" s="1"/>
  <c r="L8339" i="25"/>
  <c r="I12232" i="25" l="1"/>
  <c r="I12234" i="25" s="1"/>
  <c r="K12234" i="25" s="1"/>
  <c r="I10891" i="25"/>
  <c r="I11565" i="25"/>
  <c r="L10891" i="25"/>
  <c r="K10892" i="25"/>
  <c r="L11565" i="25"/>
  <c r="K11566" i="25"/>
  <c r="I8340" i="25"/>
  <c r="I8341" i="25" s="1"/>
  <c r="I10892" i="25" l="1"/>
  <c r="I12235" i="25"/>
  <c r="K12235" i="25" s="1"/>
  <c r="K11568" i="25"/>
  <c r="L11566" i="25"/>
  <c r="I11566" i="25"/>
  <c r="K10893" i="25"/>
  <c r="I10893" i="25" s="1"/>
  <c r="L10892" i="25"/>
  <c r="K8341" i="25"/>
  <c r="K8342" i="25" s="1"/>
  <c r="I8342" i="25" s="1"/>
  <c r="I12236" i="25" l="1"/>
  <c r="K12236" i="25" s="1"/>
  <c r="K12238" i="25" s="1"/>
  <c r="I12238" i="25" s="1"/>
  <c r="I11568" i="25"/>
  <c r="L10893" i="25"/>
  <c r="K10895" i="25"/>
  <c r="L11568" i="25"/>
  <c r="K11569" i="25"/>
  <c r="K8343" i="25"/>
  <c r="I8343" i="25" s="1"/>
  <c r="L8342" i="25"/>
  <c r="L12238" i="25" l="1"/>
  <c r="K12239" i="25"/>
  <c r="K11570" i="25"/>
  <c r="L11569" i="25"/>
  <c r="L10895" i="25"/>
  <c r="K10898" i="25"/>
  <c r="I11569" i="25"/>
  <c r="I11570" i="25" s="1"/>
  <c r="I10895" i="25"/>
  <c r="K8345" i="25"/>
  <c r="I8345" i="25" s="1"/>
  <c r="L8343" i="25"/>
  <c r="L12239" i="25" l="1"/>
  <c r="K12241" i="25"/>
  <c r="I12239" i="25"/>
  <c r="I12241" i="25" s="1"/>
  <c r="I10898" i="25"/>
  <c r="L10898" i="25"/>
  <c r="K10905" i="25"/>
  <c r="L11570" i="25"/>
  <c r="K11571" i="25"/>
  <c r="K8348" i="25"/>
  <c r="L8345" i="25"/>
  <c r="I10905" i="25" l="1"/>
  <c r="L12241" i="25"/>
  <c r="K12243" i="25"/>
  <c r="K11572" i="25"/>
  <c r="L11571" i="25"/>
  <c r="L10905" i="25"/>
  <c r="K10907" i="25"/>
  <c r="I10907" i="25" s="1"/>
  <c r="I11571" i="25"/>
  <c r="K8349" i="25"/>
  <c r="L8348" i="25"/>
  <c r="I8348" i="25"/>
  <c r="I11572" i="25" l="1"/>
  <c r="L12243" i="25"/>
  <c r="K12244" i="25"/>
  <c r="I12243" i="25"/>
  <c r="I8349" i="25"/>
  <c r="L10907" i="25"/>
  <c r="K10909" i="25"/>
  <c r="I10909" i="25" s="1"/>
  <c r="L11572" i="25"/>
  <c r="K11573" i="25"/>
  <c r="I11573" i="25" s="1"/>
  <c r="K8350" i="25"/>
  <c r="L8349" i="25"/>
  <c r="I12244" i="25" l="1"/>
  <c r="L12244" i="25"/>
  <c r="K12245" i="25"/>
  <c r="L11573" i="25"/>
  <c r="K11574" i="25"/>
  <c r="I11574" i="25" s="1"/>
  <c r="L10909" i="25"/>
  <c r="K10911" i="25"/>
  <c r="L10911" i="25" s="1"/>
  <c r="K8351" i="25"/>
  <c r="L8350" i="25"/>
  <c r="I8350" i="25"/>
  <c r="I12245" i="25" l="1"/>
  <c r="L12245" i="25"/>
  <c r="K12246" i="25"/>
  <c r="I8351" i="25"/>
  <c r="I10911" i="25"/>
  <c r="I10912" i="25" s="1"/>
  <c r="K10912" i="25" s="1"/>
  <c r="K10913" i="25" s="1"/>
  <c r="L11574" i="25"/>
  <c r="K11575" i="25"/>
  <c r="K8352" i="25"/>
  <c r="L8351" i="25"/>
  <c r="L12246" i="25" l="1"/>
  <c r="K12248" i="25"/>
  <c r="I12246" i="25"/>
  <c r="I12248" i="25" s="1"/>
  <c r="I10913" i="25"/>
  <c r="L11575" i="25"/>
  <c r="K11576" i="25"/>
  <c r="L10913" i="25"/>
  <c r="K10917" i="25"/>
  <c r="I11575" i="25"/>
  <c r="K8353" i="25"/>
  <c r="L8352" i="25"/>
  <c r="I8352" i="25"/>
  <c r="I10917" i="25" l="1"/>
  <c r="I11576" i="25"/>
  <c r="L12248" i="25"/>
  <c r="K12249" i="25"/>
  <c r="I8353" i="25"/>
  <c r="L10917" i="25"/>
  <c r="K10918" i="25"/>
  <c r="I10918" i="25" s="1"/>
  <c r="L11576" i="25"/>
  <c r="K11577" i="25"/>
  <c r="K8355" i="25"/>
  <c r="L8353" i="25"/>
  <c r="L12249" i="25" l="1"/>
  <c r="K12250" i="25"/>
  <c r="I12249" i="25"/>
  <c r="L11577" i="25"/>
  <c r="K11578" i="25"/>
  <c r="L11578" i="25" s="1"/>
  <c r="K10919" i="25"/>
  <c r="I10919" i="25" s="1"/>
  <c r="L10918" i="25"/>
  <c r="I11577" i="25"/>
  <c r="K8356" i="25"/>
  <c r="L8355" i="25"/>
  <c r="I8355" i="25"/>
  <c r="I12250" i="25" l="1"/>
  <c r="I8356" i="25"/>
  <c r="I11578" i="25"/>
  <c r="I11579" i="25" s="1"/>
  <c r="K11579" i="25" s="1"/>
  <c r="K11580" i="25" s="1"/>
  <c r="I11580" i="25" s="1"/>
  <c r="L12250" i="25"/>
  <c r="K12251" i="25"/>
  <c r="K10920" i="25"/>
  <c r="I10920" i="25" s="1"/>
  <c r="L10919" i="25"/>
  <c r="K8357" i="25"/>
  <c r="L8356" i="25"/>
  <c r="L12251" i="25" l="1"/>
  <c r="K12252" i="25"/>
  <c r="I12251" i="25"/>
  <c r="L10920" i="25"/>
  <c r="K10921" i="25"/>
  <c r="L11580" i="25"/>
  <c r="K11581" i="25"/>
  <c r="K8358" i="25"/>
  <c r="L8357" i="25"/>
  <c r="I8357" i="25"/>
  <c r="I12252" i="25" l="1"/>
  <c r="I8358" i="25"/>
  <c r="L12252" i="25"/>
  <c r="K12253" i="25"/>
  <c r="L11581" i="25"/>
  <c r="K11583" i="25"/>
  <c r="L10921" i="25"/>
  <c r="K10925" i="25"/>
  <c r="I11581" i="25"/>
  <c r="I10921" i="25"/>
  <c r="K8359" i="25"/>
  <c r="L8358" i="25"/>
  <c r="I8359" i="25" l="1"/>
  <c r="I10925" i="25"/>
  <c r="I11583" i="25"/>
  <c r="L12253" i="25"/>
  <c r="K12255" i="25"/>
  <c r="I12253" i="25"/>
  <c r="L10925" i="25"/>
  <c r="K10927" i="25"/>
  <c r="L11583" i="25"/>
  <c r="K11584" i="25"/>
  <c r="K8361" i="25"/>
  <c r="I8361" i="25" s="1"/>
  <c r="L8359" i="25"/>
  <c r="I12255" i="25" l="1"/>
  <c r="L12255" i="25"/>
  <c r="K12256" i="25"/>
  <c r="I12256" i="25" s="1"/>
  <c r="L11584" i="25"/>
  <c r="K11585" i="25"/>
  <c r="K10929" i="25"/>
  <c r="L10927" i="25"/>
  <c r="I11584" i="25"/>
  <c r="I10927" i="25"/>
  <c r="K8362" i="25"/>
  <c r="L8361" i="25"/>
  <c r="I10929" i="25" l="1"/>
  <c r="I11585" i="25"/>
  <c r="L12256" i="25"/>
  <c r="K12258" i="25"/>
  <c r="L12258" i="25" s="1"/>
  <c r="L10929" i="25"/>
  <c r="K10930" i="25"/>
  <c r="L11585" i="25"/>
  <c r="K11586" i="25"/>
  <c r="K8364" i="25"/>
  <c r="L8364" i="25" s="1"/>
  <c r="L8362" i="25"/>
  <c r="I8362" i="25"/>
  <c r="I12258" i="25" l="1"/>
  <c r="I12259" i="25" s="1"/>
  <c r="I8364" i="25"/>
  <c r="I8366" i="25" s="1"/>
  <c r="K8366" i="25" s="1"/>
  <c r="K8367" i="25" s="1"/>
  <c r="I8367" i="25" s="1"/>
  <c r="L11586" i="25"/>
  <c r="K11587" i="25"/>
  <c r="I11586" i="25"/>
  <c r="L10930" i="25"/>
  <c r="K10931" i="25"/>
  <c r="I10930" i="25"/>
  <c r="I11587" i="25" l="1"/>
  <c r="K12259" i="25"/>
  <c r="K12260" i="25" s="1"/>
  <c r="I12260" i="25" s="1"/>
  <c r="I10931" i="25"/>
  <c r="K10932" i="25"/>
  <c r="L10931" i="25"/>
  <c r="K11588" i="25"/>
  <c r="L11587" i="25"/>
  <c r="K8368" i="25"/>
  <c r="L8367" i="25"/>
  <c r="L12260" i="25" l="1"/>
  <c r="K12261" i="25"/>
  <c r="L11588" i="25"/>
  <c r="K11589" i="25"/>
  <c r="L10932" i="25"/>
  <c r="K10933" i="25"/>
  <c r="I11588" i="25"/>
  <c r="I10932" i="25"/>
  <c r="K8370" i="25"/>
  <c r="L8368" i="25"/>
  <c r="I8368" i="25"/>
  <c r="I11589" i="25" l="1"/>
  <c r="I10933" i="25"/>
  <c r="L12261" i="25"/>
  <c r="K12262" i="25"/>
  <c r="I12261" i="25"/>
  <c r="I8370" i="25"/>
  <c r="L10933" i="25"/>
  <c r="K10934" i="25"/>
  <c r="L11589" i="25"/>
  <c r="K11590" i="25"/>
  <c r="K8374" i="25"/>
  <c r="L8374" i="25" s="1"/>
  <c r="L8370" i="25"/>
  <c r="I11590" i="25" l="1"/>
  <c r="I12262" i="25"/>
  <c r="L12262" i="25"/>
  <c r="K12263" i="25"/>
  <c r="L12263" i="25" s="1"/>
  <c r="L10934" i="25"/>
  <c r="K10935" i="25"/>
  <c r="L11590" i="25"/>
  <c r="K11591" i="25"/>
  <c r="I10934" i="25"/>
  <c r="I8374" i="25"/>
  <c r="I8375" i="25" s="1"/>
  <c r="I10935" i="25" l="1"/>
  <c r="I12263" i="25"/>
  <c r="I12264" i="25" s="1"/>
  <c r="L11591" i="25"/>
  <c r="K11592" i="25"/>
  <c r="K10937" i="25"/>
  <c r="L10935" i="25"/>
  <c r="I11591" i="25"/>
  <c r="I8378" i="25"/>
  <c r="K8375" i="25"/>
  <c r="I10937" i="25" l="1"/>
  <c r="I11592" i="25"/>
  <c r="K12264" i="25"/>
  <c r="K12266" i="25" s="1"/>
  <c r="I12266" i="25" s="1"/>
  <c r="L10937" i="25"/>
  <c r="K10938" i="25"/>
  <c r="I10938" i="25" s="1"/>
  <c r="L11592" i="25"/>
  <c r="K11593" i="25"/>
  <c r="K8378" i="25"/>
  <c r="K8380" i="25" s="1"/>
  <c r="I8380" i="25" s="1"/>
  <c r="L12266" i="25" l="1"/>
  <c r="K12267" i="25"/>
  <c r="L11593" i="25"/>
  <c r="K11594" i="25"/>
  <c r="L10938" i="25"/>
  <c r="K10942" i="25"/>
  <c r="I11593" i="25"/>
  <c r="K8381" i="25"/>
  <c r="L8380" i="25"/>
  <c r="I11594" i="25" l="1"/>
  <c r="L12267" i="25"/>
  <c r="K12268" i="25"/>
  <c r="I12267" i="25"/>
  <c r="L10942" i="25"/>
  <c r="K10943" i="25"/>
  <c r="I10942" i="25"/>
  <c r="L11594" i="25"/>
  <c r="K11595" i="25"/>
  <c r="K8382" i="25"/>
  <c r="L8381" i="25"/>
  <c r="I8381" i="25"/>
  <c r="I12268" i="25" l="1"/>
  <c r="I10943" i="25"/>
  <c r="L12268" i="25"/>
  <c r="K12270" i="25"/>
  <c r="I12270" i="25" s="1"/>
  <c r="I8382" i="25"/>
  <c r="L11595" i="25"/>
  <c r="K11596" i="25"/>
  <c r="I11595" i="25"/>
  <c r="L10943" i="25"/>
  <c r="K10945" i="25"/>
  <c r="K8383" i="25"/>
  <c r="L8382" i="25"/>
  <c r="I11596" i="25" l="1"/>
  <c r="L12270" i="25"/>
  <c r="K12271" i="25"/>
  <c r="L10945" i="25"/>
  <c r="K10946" i="25"/>
  <c r="L11596" i="25"/>
  <c r="K11598" i="25"/>
  <c r="I10945" i="25"/>
  <c r="K8384" i="25"/>
  <c r="L8383" i="25"/>
  <c r="I8383" i="25"/>
  <c r="I8384" i="25" l="1"/>
  <c r="I10946" i="25"/>
  <c r="L12271" i="25"/>
  <c r="K12272" i="25"/>
  <c r="I12271" i="25"/>
  <c r="I12272" i="25" s="1"/>
  <c r="L11598" i="25"/>
  <c r="K11599" i="25"/>
  <c r="I11598" i="25"/>
  <c r="L10946" i="25"/>
  <c r="K10954" i="25"/>
  <c r="K8386" i="25"/>
  <c r="L8384" i="25"/>
  <c r="I11599" i="25" l="1"/>
  <c r="L12272" i="25"/>
  <c r="K12273" i="25"/>
  <c r="I12273" i="25" s="1"/>
  <c r="L10954" i="25"/>
  <c r="K10976" i="25"/>
  <c r="I10954" i="25"/>
  <c r="L11599" i="25"/>
  <c r="K11600" i="25"/>
  <c r="K8389" i="25"/>
  <c r="L8386" i="25"/>
  <c r="I8386" i="25"/>
  <c r="I8389" i="25" l="1"/>
  <c r="I10976" i="25"/>
  <c r="L12273" i="25"/>
  <c r="K12276" i="25"/>
  <c r="L12276" i="25" s="1"/>
  <c r="L11600" i="25"/>
  <c r="K11601" i="25"/>
  <c r="I11600" i="25"/>
  <c r="L10976" i="25"/>
  <c r="K10989" i="25"/>
  <c r="I10989" i="25" s="1"/>
  <c r="K8390" i="25"/>
  <c r="L8389" i="25"/>
  <c r="I12276" i="25" l="1"/>
  <c r="I12277" i="25" s="1"/>
  <c r="K12277" i="25" s="1"/>
  <c r="K12278" i="25" s="1"/>
  <c r="I12278" i="25" s="1"/>
  <c r="I11601" i="25"/>
  <c r="L10989" i="25"/>
  <c r="K10990" i="25"/>
  <c r="L11601" i="25"/>
  <c r="K11602" i="25"/>
  <c r="K8391" i="25"/>
  <c r="L8390" i="25"/>
  <c r="I8390" i="25"/>
  <c r="I11602" i="25" l="1"/>
  <c r="L12278" i="25"/>
  <c r="K12279" i="25"/>
  <c r="L10990" i="25"/>
  <c r="K10992" i="25"/>
  <c r="L11602" i="25"/>
  <c r="K11603" i="25"/>
  <c r="I10990" i="25"/>
  <c r="I8391" i="25"/>
  <c r="K8392" i="25"/>
  <c r="L8391" i="25"/>
  <c r="I10992" i="25" l="1"/>
  <c r="L12279" i="25"/>
  <c r="K12280" i="25"/>
  <c r="I12279" i="25"/>
  <c r="L11603" i="25"/>
  <c r="K11604" i="25"/>
  <c r="K10993" i="25"/>
  <c r="L10992" i="25"/>
  <c r="I11603" i="25"/>
  <c r="K8394" i="25"/>
  <c r="L8392" i="25"/>
  <c r="I8392" i="25"/>
  <c r="I11604" i="25" l="1"/>
  <c r="I10993" i="25"/>
  <c r="I12280" i="25"/>
  <c r="L12280" i="25"/>
  <c r="K12281" i="25"/>
  <c r="L12281" i="25" s="1"/>
  <c r="I8394" i="25"/>
  <c r="L11604" i="25"/>
  <c r="K11605" i="25"/>
  <c r="K10996" i="25"/>
  <c r="L10993" i="25"/>
  <c r="K8395" i="25"/>
  <c r="L8394" i="25"/>
  <c r="I12281" i="25" l="1"/>
  <c r="I12284" i="25" s="1"/>
  <c r="K12284" i="25" s="1"/>
  <c r="K12285" i="25" s="1"/>
  <c r="L10996" i="25"/>
  <c r="K10999" i="25"/>
  <c r="K11606" i="25"/>
  <c r="L11605" i="25"/>
  <c r="I11605" i="25"/>
  <c r="I10996" i="25"/>
  <c r="K8396" i="25"/>
  <c r="L8395" i="25"/>
  <c r="I8395" i="25"/>
  <c r="I11606" i="25" l="1"/>
  <c r="L12285" i="25"/>
  <c r="I12285" i="25"/>
  <c r="I12286" i="25" s="1"/>
  <c r="K12286" i="25" s="1"/>
  <c r="K12287" i="25" s="1"/>
  <c r="I12287" i="25" s="1"/>
  <c r="I10999" i="25"/>
  <c r="I8396" i="25"/>
  <c r="K11607" i="25"/>
  <c r="L11606" i="25"/>
  <c r="L10999" i="25"/>
  <c r="K11002" i="25"/>
  <c r="K8397" i="25"/>
  <c r="L8396" i="25"/>
  <c r="I11607" i="25" l="1"/>
  <c r="L12287" i="25"/>
  <c r="K12293" i="25"/>
  <c r="L11002" i="25"/>
  <c r="K11004" i="25"/>
  <c r="K11608" i="25"/>
  <c r="I11608" i="25" s="1"/>
  <c r="L11607" i="25"/>
  <c r="I11002" i="25"/>
  <c r="K8399" i="25"/>
  <c r="L8397" i="25"/>
  <c r="I8397" i="25"/>
  <c r="I11004" i="25" l="1"/>
  <c r="L12293" i="25"/>
  <c r="K12294" i="25"/>
  <c r="I12293" i="25"/>
  <c r="I8399" i="25"/>
  <c r="L11608" i="25"/>
  <c r="K11610" i="25"/>
  <c r="K11006" i="25"/>
  <c r="L11004" i="25"/>
  <c r="K8400" i="25"/>
  <c r="L8399" i="25"/>
  <c r="I12294" i="25" l="1"/>
  <c r="L12294" i="25"/>
  <c r="K12295" i="25"/>
  <c r="K11611" i="25"/>
  <c r="L11610" i="25"/>
  <c r="L11006" i="25"/>
  <c r="K11013" i="25"/>
  <c r="I11006" i="25"/>
  <c r="I11610" i="25"/>
  <c r="K8401" i="25"/>
  <c r="L8400" i="25"/>
  <c r="I8400" i="25"/>
  <c r="I11611" i="25" l="1"/>
  <c r="I8401" i="25"/>
  <c r="I11013" i="25"/>
  <c r="L12295" i="25"/>
  <c r="K12297" i="25"/>
  <c r="I12295" i="25"/>
  <c r="L11013" i="25"/>
  <c r="K11016" i="25"/>
  <c r="L11016" i="25" s="1"/>
  <c r="L11611" i="25"/>
  <c r="K11612" i="25"/>
  <c r="K8402" i="25"/>
  <c r="L8401" i="25"/>
  <c r="I12297" i="25" l="1"/>
  <c r="L12297" i="25"/>
  <c r="K12299" i="25"/>
  <c r="I11016" i="25"/>
  <c r="I11018" i="25" s="1"/>
  <c r="K11018" i="25" s="1"/>
  <c r="K11020" i="25" s="1"/>
  <c r="I11020" i="25" s="1"/>
  <c r="L11612" i="25"/>
  <c r="K11613" i="25"/>
  <c r="I11612" i="25"/>
  <c r="K8403" i="25"/>
  <c r="L8402" i="25"/>
  <c r="I8402" i="25"/>
  <c r="I12299" i="25" l="1"/>
  <c r="I11613" i="25"/>
  <c r="L12299" i="25"/>
  <c r="K12300" i="25"/>
  <c r="I8403" i="25"/>
  <c r="L11020" i="25"/>
  <c r="K11022" i="25"/>
  <c r="L11613" i="25"/>
  <c r="K11614" i="25"/>
  <c r="K8405" i="25"/>
  <c r="L8403" i="25"/>
  <c r="L12300" i="25" l="1"/>
  <c r="K12302" i="25"/>
  <c r="I12300" i="25"/>
  <c r="I12302" i="25" s="1"/>
  <c r="L11022" i="25"/>
  <c r="K11023" i="25"/>
  <c r="L11614" i="25"/>
  <c r="K11615" i="25"/>
  <c r="I11614" i="25"/>
  <c r="I11022" i="25"/>
  <c r="K8407" i="25"/>
  <c r="L8405" i="25"/>
  <c r="I8405" i="25"/>
  <c r="I11023" i="25" l="1"/>
  <c r="L12302" i="25"/>
  <c r="K12303" i="25"/>
  <c r="I11615" i="25"/>
  <c r="I8407" i="25"/>
  <c r="L11615" i="25"/>
  <c r="K11616" i="25"/>
  <c r="L11023" i="25"/>
  <c r="K11025" i="25"/>
  <c r="I11025" i="25" s="1"/>
  <c r="K8408" i="25"/>
  <c r="L8407" i="25"/>
  <c r="I11616" i="25" l="1"/>
  <c r="L12303" i="25"/>
  <c r="K12304" i="25"/>
  <c r="L12304" i="25" s="1"/>
  <c r="I12303" i="25"/>
  <c r="L11025" i="25"/>
  <c r="K11027" i="25"/>
  <c r="I11027" i="25" s="1"/>
  <c r="K11617" i="25"/>
  <c r="L11616" i="25"/>
  <c r="K8409" i="25"/>
  <c r="L8408" i="25"/>
  <c r="I8408" i="25"/>
  <c r="I12304" i="25" l="1"/>
  <c r="I12305" i="25" s="1"/>
  <c r="K12305" i="25" s="1"/>
  <c r="K12306" i="25" s="1"/>
  <c r="I12306" i="25" s="1"/>
  <c r="I8409" i="25"/>
  <c r="L11617" i="25"/>
  <c r="K11618" i="25"/>
  <c r="L11027" i="25"/>
  <c r="K11028" i="25"/>
  <c r="I11617" i="25"/>
  <c r="K8412" i="25"/>
  <c r="L8409" i="25"/>
  <c r="I11618" i="25" l="1"/>
  <c r="L12306" i="25"/>
  <c r="K12307" i="25"/>
  <c r="L11028" i="25"/>
  <c r="K11029" i="25"/>
  <c r="K11619" i="25"/>
  <c r="I11619" i="25" s="1"/>
  <c r="L11618" i="25"/>
  <c r="I11028" i="25"/>
  <c r="K8414" i="25"/>
  <c r="L8412" i="25"/>
  <c r="I8412" i="25"/>
  <c r="I8414" i="25" l="1"/>
  <c r="I11029" i="25"/>
  <c r="L12307" i="25"/>
  <c r="K12308" i="25"/>
  <c r="I12307" i="25"/>
  <c r="L11619" i="25"/>
  <c r="K11621" i="25"/>
  <c r="I11621" i="25" s="1"/>
  <c r="L11029" i="25"/>
  <c r="K11030" i="25"/>
  <c r="K8416" i="25"/>
  <c r="L8414" i="25"/>
  <c r="I12308" i="25" l="1"/>
  <c r="L12308" i="25"/>
  <c r="K12310" i="25"/>
  <c r="L12310" i="25" s="1"/>
  <c r="K11031" i="25"/>
  <c r="L11030" i="25"/>
  <c r="K11629" i="25"/>
  <c r="L11621" i="25"/>
  <c r="I11030" i="25"/>
  <c r="K8417" i="25"/>
  <c r="L8416" i="25"/>
  <c r="I8416" i="25"/>
  <c r="I8417" i="25" l="1"/>
  <c r="I11031" i="25"/>
  <c r="I12310" i="25"/>
  <c r="I12311" i="25" s="1"/>
  <c r="L11629" i="25"/>
  <c r="K11630" i="25"/>
  <c r="L11031" i="25"/>
  <c r="K11032" i="25"/>
  <c r="I11629" i="25"/>
  <c r="K8418" i="25"/>
  <c r="L8417" i="25"/>
  <c r="I11032" i="25" l="1"/>
  <c r="I11630" i="25"/>
  <c r="K12311" i="25"/>
  <c r="K12312" i="25" s="1"/>
  <c r="L12312" i="25" s="1"/>
  <c r="L11032" i="25"/>
  <c r="K11033" i="25"/>
  <c r="L11630" i="25"/>
  <c r="K11631" i="25"/>
  <c r="K8419" i="25"/>
  <c r="L8418" i="25"/>
  <c r="I8418" i="25"/>
  <c r="I11631" i="25" l="1"/>
  <c r="I11033" i="25"/>
  <c r="I12312" i="25"/>
  <c r="I12314" i="25" s="1"/>
  <c r="I8419" i="25"/>
  <c r="K11632" i="25"/>
  <c r="I11632" i="25" s="1"/>
  <c r="L11631" i="25"/>
  <c r="L11033" i="25"/>
  <c r="K11036" i="25"/>
  <c r="K8420" i="25"/>
  <c r="L8419" i="25"/>
  <c r="K12314" i="25" l="1"/>
  <c r="K12324" i="25" s="1"/>
  <c r="I12324" i="25" s="1"/>
  <c r="L11036" i="25"/>
  <c r="K11038" i="25"/>
  <c r="K11633" i="25"/>
  <c r="L11632" i="25"/>
  <c r="I11036" i="25"/>
  <c r="K8421" i="25"/>
  <c r="L8421" i="25" s="1"/>
  <c r="L8420" i="25"/>
  <c r="I8420" i="25"/>
  <c r="I11038" i="25" l="1"/>
  <c r="L12324" i="25"/>
  <c r="K12325" i="25"/>
  <c r="I8421" i="25"/>
  <c r="I8423" i="25" s="1"/>
  <c r="K8423" i="25" s="1"/>
  <c r="K8424" i="25" s="1"/>
  <c r="I8424" i="25" s="1"/>
  <c r="K11634" i="25"/>
  <c r="L11633" i="25"/>
  <c r="L11038" i="25"/>
  <c r="K11039" i="25"/>
  <c r="I11633" i="25"/>
  <c r="I11634" i="25" l="1"/>
  <c r="L12325" i="25"/>
  <c r="K12326" i="25"/>
  <c r="I12325" i="25"/>
  <c r="L11039" i="25"/>
  <c r="K11040" i="25"/>
  <c r="K11635" i="25"/>
  <c r="L11634" i="25"/>
  <c r="I11039" i="25"/>
  <c r="K8426" i="25"/>
  <c r="L8424" i="25"/>
  <c r="I11040" i="25" l="1"/>
  <c r="I12326" i="25"/>
  <c r="L12326" i="25"/>
  <c r="K12327" i="25"/>
  <c r="L11635" i="25"/>
  <c r="K11637" i="25"/>
  <c r="L11040" i="25"/>
  <c r="K11041" i="25"/>
  <c r="I11635" i="25"/>
  <c r="K8428" i="25"/>
  <c r="L8426" i="25"/>
  <c r="I8426" i="25"/>
  <c r="I11637" i="25" l="1"/>
  <c r="L12327" i="25"/>
  <c r="K12328" i="25"/>
  <c r="I12327" i="25"/>
  <c r="I8428" i="25"/>
  <c r="K11639" i="25"/>
  <c r="I11639" i="25" s="1"/>
  <c r="L11637" i="25"/>
  <c r="L11041" i="25"/>
  <c r="K11042" i="25"/>
  <c r="I11041" i="25"/>
  <c r="K8429" i="25"/>
  <c r="L8428" i="25"/>
  <c r="I11042" i="25" l="1"/>
  <c r="I12328" i="25"/>
  <c r="L12328" i="25"/>
  <c r="K12329" i="25"/>
  <c r="K11043" i="25"/>
  <c r="L11042" i="25"/>
  <c r="L11639" i="25"/>
  <c r="K11640" i="25"/>
  <c r="I11640" i="25" s="1"/>
  <c r="K8430" i="25"/>
  <c r="L8429" i="25"/>
  <c r="I8429" i="25"/>
  <c r="L12329" i="25" l="1"/>
  <c r="K12330" i="25"/>
  <c r="I12329" i="25"/>
  <c r="I12330" i="25" s="1"/>
  <c r="I8430" i="25"/>
  <c r="K11641" i="25"/>
  <c r="L11641" i="25" s="1"/>
  <c r="L11640" i="25"/>
  <c r="L11043" i="25"/>
  <c r="K11046" i="25"/>
  <c r="L11046" i="25" s="1"/>
  <c r="I11043" i="25"/>
  <c r="K8431" i="25"/>
  <c r="L8430" i="25"/>
  <c r="I8431" i="25" l="1"/>
  <c r="I11046" i="25"/>
  <c r="I11047" i="25" s="1"/>
  <c r="K11047" i="25" s="1"/>
  <c r="L12330" i="25"/>
  <c r="K12331" i="25"/>
  <c r="I11641" i="25"/>
  <c r="I11642" i="25" s="1"/>
  <c r="K8434" i="25"/>
  <c r="I8434" i="25" s="1"/>
  <c r="L8431" i="25"/>
  <c r="I11048" i="25" l="1"/>
  <c r="K11048" i="25" s="1"/>
  <c r="L12331" i="25"/>
  <c r="K12332" i="25"/>
  <c r="I12331" i="25"/>
  <c r="K11642" i="25"/>
  <c r="K11644" i="25" s="1"/>
  <c r="I11644" i="25" s="1"/>
  <c r="K8435" i="25"/>
  <c r="L8435" i="25" s="1"/>
  <c r="L8434" i="25"/>
  <c r="I12332" i="25" l="1"/>
  <c r="I11051" i="25"/>
  <c r="K11051" i="25" s="1"/>
  <c r="L12332" i="25"/>
  <c r="K12333" i="25"/>
  <c r="L11644" i="25"/>
  <c r="K11645" i="25"/>
  <c r="I11645" i="25" s="1"/>
  <c r="I8435" i="25"/>
  <c r="I8436" i="25" s="1"/>
  <c r="I12333" i="25" l="1"/>
  <c r="I11052" i="25"/>
  <c r="K11052" i="25" s="1"/>
  <c r="L12333" i="25"/>
  <c r="K12334" i="25"/>
  <c r="L11645" i="25"/>
  <c r="K11647" i="25"/>
  <c r="I11647" i="25" s="1"/>
  <c r="K8436" i="25"/>
  <c r="K8437" i="25" s="1"/>
  <c r="I8437" i="25" s="1"/>
  <c r="I11053" i="25" l="1"/>
  <c r="K11053" i="25" s="1"/>
  <c r="L12334" i="25"/>
  <c r="K12335" i="25"/>
  <c r="I12334" i="25"/>
  <c r="L11647" i="25"/>
  <c r="K11649" i="25"/>
  <c r="I11649" i="25" s="1"/>
  <c r="K8438" i="25"/>
  <c r="L8437" i="25"/>
  <c r="I11054" i="25" l="1"/>
  <c r="K11054" i="25" s="1"/>
  <c r="I12335" i="25"/>
  <c r="L12335" i="25"/>
  <c r="K12336" i="25"/>
  <c r="K11650" i="25"/>
  <c r="L11650" i="25" s="1"/>
  <c r="L11649" i="25"/>
  <c r="K8439" i="25"/>
  <c r="L8438" i="25"/>
  <c r="I8438" i="25"/>
  <c r="I11055" i="25" l="1"/>
  <c r="K11055" i="25" s="1"/>
  <c r="L12336" i="25"/>
  <c r="K12337" i="25"/>
  <c r="I12336" i="25"/>
  <c r="I11650" i="25"/>
  <c r="I11651" i="25" s="1"/>
  <c r="K11651" i="25" s="1"/>
  <c r="K11653" i="25" s="1"/>
  <c r="I8439" i="25"/>
  <c r="K8440" i="25"/>
  <c r="L8439" i="25"/>
  <c r="I12337" i="25" l="1"/>
  <c r="I11056" i="25"/>
  <c r="K11056" i="25" s="1"/>
  <c r="L12337" i="25"/>
  <c r="K12339" i="25"/>
  <c r="L11653" i="25"/>
  <c r="K11654" i="25"/>
  <c r="I11653" i="25"/>
  <c r="K8441" i="25"/>
  <c r="L8440" i="25"/>
  <c r="I8440" i="25"/>
  <c r="I11057" i="25" l="1"/>
  <c r="K11057" i="25" s="1"/>
  <c r="K11058" i="25" s="1"/>
  <c r="I11058" i="25" s="1"/>
  <c r="I11654" i="25"/>
  <c r="L12339" i="25"/>
  <c r="K12341" i="25"/>
  <c r="I12339" i="25"/>
  <c r="L11654" i="25"/>
  <c r="K11655" i="25"/>
  <c r="I8441" i="25"/>
  <c r="K8443" i="25"/>
  <c r="L8441" i="25"/>
  <c r="I12341" i="25" l="1"/>
  <c r="L12341" i="25"/>
  <c r="K12342" i="25"/>
  <c r="L11058" i="25"/>
  <c r="K11059" i="25"/>
  <c r="L11059" i="25" s="1"/>
  <c r="L11655" i="25"/>
  <c r="K11656" i="25"/>
  <c r="I11655" i="25"/>
  <c r="K8444" i="25"/>
  <c r="L8444" i="25" s="1"/>
  <c r="L8443" i="25"/>
  <c r="I8443" i="25"/>
  <c r="I11656" i="25" l="1"/>
  <c r="L12342" i="25"/>
  <c r="K12343" i="25"/>
  <c r="L12343" i="25" s="1"/>
  <c r="I12342" i="25"/>
  <c r="I8444" i="25"/>
  <c r="I8445" i="25" s="1"/>
  <c r="K8445" i="25" s="1"/>
  <c r="K8446" i="25" s="1"/>
  <c r="I8446" i="25" s="1"/>
  <c r="L11656" i="25"/>
  <c r="K11657" i="25"/>
  <c r="I11059" i="25"/>
  <c r="I11063" i="25" s="1"/>
  <c r="I12343" i="25" l="1"/>
  <c r="I12345" i="25" s="1"/>
  <c r="K12345" i="25" s="1"/>
  <c r="K12346" i="25" s="1"/>
  <c r="I12346" i="25" s="1"/>
  <c r="K11063" i="25"/>
  <c r="K11064" i="25" s="1"/>
  <c r="I11064" i="25" s="1"/>
  <c r="L11657" i="25"/>
  <c r="K11658" i="25"/>
  <c r="I11657" i="25"/>
  <c r="K8447" i="25"/>
  <c r="L8446" i="25"/>
  <c r="I11658" i="25" l="1"/>
  <c r="L12346" i="25"/>
  <c r="K12347" i="25"/>
  <c r="I12347" i="25" s="1"/>
  <c r="K11663" i="25"/>
  <c r="L11658" i="25"/>
  <c r="L11064" i="25"/>
  <c r="K11065" i="25"/>
  <c r="K8448" i="25"/>
  <c r="L8447" i="25"/>
  <c r="I8447" i="25"/>
  <c r="I11663" i="25" l="1"/>
  <c r="L12347" i="25"/>
  <c r="K12349" i="25"/>
  <c r="I12349" i="25" s="1"/>
  <c r="I8448" i="25"/>
  <c r="L11065" i="25"/>
  <c r="K11067" i="25"/>
  <c r="I11065" i="25"/>
  <c r="L11663" i="25"/>
  <c r="K11664" i="25"/>
  <c r="K8449" i="25"/>
  <c r="L8448" i="25"/>
  <c r="L12349" i="25" l="1"/>
  <c r="K12350" i="25"/>
  <c r="I11067" i="25"/>
  <c r="K11665" i="25"/>
  <c r="L11664" i="25"/>
  <c r="I11664" i="25"/>
  <c r="L11067" i="25"/>
  <c r="K11068" i="25"/>
  <c r="K8451" i="25"/>
  <c r="L8449" i="25"/>
  <c r="I8449" i="25"/>
  <c r="L12350" i="25" l="1"/>
  <c r="K12351" i="25"/>
  <c r="I12350" i="25"/>
  <c r="I11665" i="25"/>
  <c r="L11068" i="25"/>
  <c r="K11070" i="25"/>
  <c r="I11068" i="25"/>
  <c r="L11665" i="25"/>
  <c r="K11666" i="25"/>
  <c r="I8451" i="25"/>
  <c r="K8452" i="25"/>
  <c r="L8451" i="25"/>
  <c r="I12351" i="25" l="1"/>
  <c r="I11070" i="25"/>
  <c r="L12351" i="25"/>
  <c r="K12352" i="25"/>
  <c r="K11667" i="25"/>
  <c r="L11666" i="25"/>
  <c r="I11666" i="25"/>
  <c r="L11070" i="25"/>
  <c r="K11072" i="25"/>
  <c r="K8453" i="25"/>
  <c r="L8452" i="25"/>
  <c r="I8452" i="25"/>
  <c r="I11667" i="25" l="1"/>
  <c r="L12352" i="25"/>
  <c r="K12353" i="25"/>
  <c r="L12353" i="25" s="1"/>
  <c r="I12352" i="25"/>
  <c r="I8453" i="25"/>
  <c r="L11072" i="25"/>
  <c r="K11073" i="25"/>
  <c r="I11072" i="25"/>
  <c r="L11667" i="25"/>
  <c r="K11668" i="25"/>
  <c r="K8454" i="25"/>
  <c r="L8453" i="25"/>
  <c r="I11073" i="25" l="1"/>
  <c r="I12353" i="25"/>
  <c r="I12354" i="25" s="1"/>
  <c r="K12354" i="25" s="1"/>
  <c r="K12355" i="25" s="1"/>
  <c r="I12355" i="25" s="1"/>
  <c r="L11668" i="25"/>
  <c r="K11670" i="25"/>
  <c r="I11668" i="25"/>
  <c r="L11073" i="25"/>
  <c r="K11074" i="25"/>
  <c r="K8459" i="25"/>
  <c r="L8454" i="25"/>
  <c r="I8454" i="25"/>
  <c r="I11670" i="25" l="1"/>
  <c r="L12355" i="25"/>
  <c r="K12356" i="25"/>
  <c r="K11075" i="25"/>
  <c r="L11074" i="25"/>
  <c r="I11074" i="25"/>
  <c r="L11670" i="25"/>
  <c r="K11671" i="25"/>
  <c r="I8459" i="25"/>
  <c r="K8461" i="25"/>
  <c r="L8459" i="25"/>
  <c r="L12356" i="25" l="1"/>
  <c r="K12357" i="25"/>
  <c r="I12356" i="25"/>
  <c r="I11075" i="25"/>
  <c r="L11671" i="25"/>
  <c r="K11672" i="25"/>
  <c r="I11671" i="25"/>
  <c r="L11075" i="25"/>
  <c r="K11077" i="25"/>
  <c r="L11077" i="25" s="1"/>
  <c r="I8461" i="25"/>
  <c r="K8463" i="25"/>
  <c r="L8461" i="25"/>
  <c r="I12357" i="25" l="1"/>
  <c r="I11672" i="25"/>
  <c r="L12357" i="25"/>
  <c r="K12358" i="25"/>
  <c r="I8463" i="25"/>
  <c r="I11077" i="25"/>
  <c r="I11078" i="25" s="1"/>
  <c r="L11672" i="25"/>
  <c r="K11673" i="25"/>
  <c r="K8464" i="25"/>
  <c r="L8463" i="25"/>
  <c r="L12358" i="25" l="1"/>
  <c r="K12359" i="25"/>
  <c r="I12358" i="25"/>
  <c r="I12359" i="25" s="1"/>
  <c r="K11678" i="25"/>
  <c r="L11673" i="25"/>
  <c r="I11673" i="25"/>
  <c r="K11078" i="25"/>
  <c r="I11079" i="25"/>
  <c r="K8465" i="25"/>
  <c r="L8464" i="25"/>
  <c r="I8464" i="25"/>
  <c r="I11678" i="25" l="1"/>
  <c r="I8465" i="25"/>
  <c r="L12359" i="25"/>
  <c r="K12361" i="25"/>
  <c r="K11079" i="25"/>
  <c r="K11080" i="25" s="1"/>
  <c r="I11080" i="25" s="1"/>
  <c r="L11678" i="25"/>
  <c r="K11679" i="25"/>
  <c r="K8466" i="25"/>
  <c r="L8465" i="25"/>
  <c r="L12361" i="25" l="1"/>
  <c r="K12362" i="25"/>
  <c r="I12361" i="25"/>
  <c r="I12362" i="25" s="1"/>
  <c r="L11679" i="25"/>
  <c r="K11681" i="25"/>
  <c r="I11679" i="25"/>
  <c r="L11080" i="25"/>
  <c r="K11081" i="25"/>
  <c r="K8468" i="25"/>
  <c r="L8466" i="25"/>
  <c r="I8466" i="25"/>
  <c r="I11681" i="25" l="1"/>
  <c r="L12362" i="25"/>
  <c r="K12363" i="25"/>
  <c r="I8468" i="25"/>
  <c r="L11081" i="25"/>
  <c r="K11085" i="25"/>
  <c r="I11081" i="25"/>
  <c r="L11681" i="25"/>
  <c r="K11682" i="25"/>
  <c r="K8469" i="25"/>
  <c r="L8468" i="25"/>
  <c r="I11085" i="25" l="1"/>
  <c r="L12363" i="25"/>
  <c r="K12364" i="25"/>
  <c r="I12363" i="25"/>
  <c r="L11682" i="25"/>
  <c r="K11683" i="25"/>
  <c r="I11682" i="25"/>
  <c r="L11085" i="25"/>
  <c r="K11086" i="25"/>
  <c r="K8470" i="25"/>
  <c r="L8469" i="25"/>
  <c r="I8469" i="25"/>
  <c r="I12364" i="25" l="1"/>
  <c r="I11683" i="25"/>
  <c r="I8470" i="25"/>
  <c r="L12364" i="25"/>
  <c r="K12365" i="25"/>
  <c r="L12365" i="25" s="1"/>
  <c r="L11086" i="25"/>
  <c r="K11088" i="25"/>
  <c r="I11086" i="25"/>
  <c r="K11689" i="25"/>
  <c r="L11689" i="25" s="1"/>
  <c r="L11683" i="25"/>
  <c r="K8471" i="25"/>
  <c r="L8470" i="25"/>
  <c r="I11088" i="25" l="1"/>
  <c r="I12365" i="25"/>
  <c r="I12371" i="25" s="1"/>
  <c r="I11689" i="25"/>
  <c r="I11690" i="25" s="1"/>
  <c r="K11089" i="25"/>
  <c r="L11088" i="25"/>
  <c r="K8472" i="25"/>
  <c r="L8471" i="25"/>
  <c r="I8471" i="25"/>
  <c r="K12371" i="25" l="1"/>
  <c r="I12372" i="25"/>
  <c r="I8472" i="25"/>
  <c r="L11089" i="25"/>
  <c r="K11091" i="25"/>
  <c r="I11089" i="25"/>
  <c r="K11690" i="25"/>
  <c r="K11692" i="25" s="1"/>
  <c r="K8473" i="25"/>
  <c r="L8472" i="25"/>
  <c r="K12372" i="25" l="1"/>
  <c r="K12374" i="25" s="1"/>
  <c r="I12374" i="25" s="1"/>
  <c r="I11091" i="25"/>
  <c r="L11692" i="25"/>
  <c r="K11693" i="25"/>
  <c r="I11692" i="25"/>
  <c r="L11091" i="25"/>
  <c r="K11093" i="25"/>
  <c r="K8477" i="25"/>
  <c r="L8477" i="25" s="1"/>
  <c r="L8473" i="25"/>
  <c r="I8473" i="25"/>
  <c r="I11093" i="25" l="1"/>
  <c r="I11693" i="25"/>
  <c r="L12374" i="25"/>
  <c r="K12375" i="25"/>
  <c r="I8477" i="25"/>
  <c r="I8480" i="25" s="1"/>
  <c r="K8480" i="25" s="1"/>
  <c r="K8481" i="25" s="1"/>
  <c r="L11093" i="25"/>
  <c r="K11095" i="25"/>
  <c r="L11693" i="25"/>
  <c r="K11694" i="25"/>
  <c r="L12375" i="25" l="1"/>
  <c r="K12376" i="25"/>
  <c r="I12375" i="25"/>
  <c r="I12376" i="25" s="1"/>
  <c r="L11694" i="25"/>
  <c r="K11705" i="25"/>
  <c r="L11705" i="25" s="1"/>
  <c r="L11095" i="25"/>
  <c r="K11097" i="25"/>
  <c r="I11694" i="25"/>
  <c r="I11095" i="25"/>
  <c r="K8482" i="25"/>
  <c r="L8481" i="25"/>
  <c r="I8481" i="25"/>
  <c r="I11097" i="25" l="1"/>
  <c r="I11705" i="25"/>
  <c r="I11731" i="25" s="1"/>
  <c r="K11731" i="25" s="1"/>
  <c r="L12376" i="25"/>
  <c r="K12378" i="25"/>
  <c r="I8482" i="25"/>
  <c r="L11097" i="25"/>
  <c r="K11101" i="25"/>
  <c r="K8483" i="25"/>
  <c r="L8482" i="25"/>
  <c r="I11101" i="25" l="1"/>
  <c r="I11772" i="25"/>
  <c r="K11772" i="25" s="1"/>
  <c r="L12378" i="25"/>
  <c r="K12379" i="25"/>
  <c r="I12378" i="25"/>
  <c r="L11101" i="25"/>
  <c r="K11102" i="25"/>
  <c r="I11102" i="25" s="1"/>
  <c r="K8484" i="25"/>
  <c r="L8483" i="25"/>
  <c r="I8483" i="25"/>
  <c r="I12379" i="25" l="1"/>
  <c r="I11776" i="25"/>
  <c r="K11776" i="25" s="1"/>
  <c r="I8484" i="25"/>
  <c r="L12379" i="25"/>
  <c r="K12380" i="25"/>
  <c r="L11102" i="25"/>
  <c r="K11103" i="25"/>
  <c r="K8485" i="25"/>
  <c r="L8484" i="25"/>
  <c r="I11784" i="25" l="1"/>
  <c r="I11785" i="25" s="1"/>
  <c r="L12380" i="25"/>
  <c r="K12382" i="25"/>
  <c r="I12380" i="25"/>
  <c r="K11104" i="25"/>
  <c r="L11103" i="25"/>
  <c r="I11103" i="25"/>
  <c r="K8487" i="25"/>
  <c r="L8485" i="25"/>
  <c r="I8485" i="25"/>
  <c r="K11784" i="25" l="1"/>
  <c r="I12382" i="25"/>
  <c r="I11104" i="25"/>
  <c r="L12382" i="25"/>
  <c r="K12383" i="25"/>
  <c r="I8487" i="25"/>
  <c r="K11785" i="25"/>
  <c r="I11791" i="25"/>
  <c r="L11104" i="25"/>
  <c r="K11105" i="25"/>
  <c r="K8488" i="25"/>
  <c r="L8487" i="25"/>
  <c r="I11105" i="25" l="1"/>
  <c r="L12383" i="25"/>
  <c r="K12384" i="25"/>
  <c r="I12383" i="25"/>
  <c r="L11105" i="25"/>
  <c r="K11106" i="25"/>
  <c r="K11791" i="25"/>
  <c r="I11831" i="25"/>
  <c r="K8490" i="25"/>
  <c r="L8488" i="25"/>
  <c r="I8488" i="25"/>
  <c r="I12384" i="25" l="1"/>
  <c r="I11106" i="25"/>
  <c r="L12384" i="25"/>
  <c r="K12385" i="25"/>
  <c r="I8490" i="25"/>
  <c r="I11837" i="25"/>
  <c r="K11831" i="25"/>
  <c r="L11106" i="25"/>
  <c r="K11107" i="25"/>
  <c r="K8491" i="25"/>
  <c r="L8490" i="25"/>
  <c r="L12385" i="25" l="1"/>
  <c r="K12400" i="25"/>
  <c r="I12385" i="25"/>
  <c r="L11107" i="25"/>
  <c r="K11109" i="25"/>
  <c r="I11107" i="25"/>
  <c r="I11853" i="25"/>
  <c r="K11837" i="25"/>
  <c r="K8492" i="25"/>
  <c r="L8491" i="25"/>
  <c r="I8491" i="25"/>
  <c r="I11109" i="25" l="1"/>
  <c r="I12400" i="25"/>
  <c r="L12400" i="25"/>
  <c r="K12401" i="25"/>
  <c r="L12401" i="25" s="1"/>
  <c r="K11853" i="25"/>
  <c r="I11863" i="25"/>
  <c r="L11109" i="25"/>
  <c r="K11112" i="25"/>
  <c r="I8492" i="25"/>
  <c r="K8494" i="25"/>
  <c r="L8492" i="25"/>
  <c r="I12401" i="25" l="1"/>
  <c r="I12402" i="25" s="1"/>
  <c r="L11112" i="25"/>
  <c r="K11114" i="25"/>
  <c r="I11112" i="25"/>
  <c r="K11863" i="25"/>
  <c r="I11873" i="25"/>
  <c r="K8495" i="25"/>
  <c r="L8494" i="25"/>
  <c r="I8494" i="25"/>
  <c r="I11114" i="25" l="1"/>
  <c r="K12402" i="25"/>
  <c r="I12403" i="25"/>
  <c r="I8495" i="25"/>
  <c r="K11873" i="25"/>
  <c r="I11886" i="25"/>
  <c r="L11114" i="25"/>
  <c r="K11115" i="25"/>
  <c r="K8496" i="25"/>
  <c r="L8495" i="25"/>
  <c r="K12403" i="25" l="1"/>
  <c r="I12404" i="25"/>
  <c r="L11115" i="25"/>
  <c r="K11118" i="25"/>
  <c r="I11115" i="25"/>
  <c r="K11886" i="25"/>
  <c r="I11893" i="25"/>
  <c r="K8497" i="25"/>
  <c r="L8496" i="25"/>
  <c r="I8496" i="25"/>
  <c r="I8497" i="25" l="1"/>
  <c r="I11118" i="25"/>
  <c r="K12404" i="25"/>
  <c r="K12405" i="25" s="1"/>
  <c r="L12405" i="25" s="1"/>
  <c r="K11893" i="25"/>
  <c r="I11922" i="25"/>
  <c r="L11118" i="25"/>
  <c r="K11120" i="25"/>
  <c r="K8500" i="25"/>
  <c r="L8497" i="25"/>
  <c r="I11120" i="25" l="1"/>
  <c r="I12405" i="25"/>
  <c r="I12406" i="25" s="1"/>
  <c r="K12406" i="25" s="1"/>
  <c r="L11120" i="25"/>
  <c r="K11125" i="25"/>
  <c r="K11922" i="25"/>
  <c r="I11957" i="25"/>
  <c r="K8501" i="25"/>
  <c r="L8501" i="25" s="1"/>
  <c r="L8500" i="25"/>
  <c r="I8500" i="25"/>
  <c r="I11125" i="25" l="1"/>
  <c r="I12407" i="25"/>
  <c r="K12407" i="25" s="1"/>
  <c r="I8501" i="25"/>
  <c r="I8502" i="25" s="1"/>
  <c r="K8502" i="25" s="1"/>
  <c r="K8503" i="25" s="1"/>
  <c r="I8503" i="25" s="1"/>
  <c r="K11957" i="25"/>
  <c r="I11958" i="25"/>
  <c r="L11125" i="25"/>
  <c r="K11126" i="25"/>
  <c r="I12408" i="25" l="1"/>
  <c r="K12408" i="25" s="1"/>
  <c r="K12409" i="25" s="1"/>
  <c r="I12409" i="25" s="1"/>
  <c r="K11128" i="25"/>
  <c r="L11126" i="25"/>
  <c r="I11126" i="25"/>
  <c r="K11958" i="25"/>
  <c r="I12012" i="25"/>
  <c r="K8504" i="25"/>
  <c r="L8504" i="25" s="1"/>
  <c r="L8503" i="25"/>
  <c r="K12012" i="25" l="1"/>
  <c r="I12067" i="25"/>
  <c r="I11128" i="25"/>
  <c r="L12409" i="25"/>
  <c r="K12410" i="25"/>
  <c r="I12410" i="25" s="1"/>
  <c r="L11128" i="25"/>
  <c r="K11129" i="25"/>
  <c r="I8504" i="25"/>
  <c r="I8505" i="25" s="1"/>
  <c r="L12410" i="25" l="1"/>
  <c r="K12411" i="25"/>
  <c r="K12067" i="25"/>
  <c r="I12073" i="25"/>
  <c r="K11131" i="25"/>
  <c r="L11131" i="25" s="1"/>
  <c r="L11129" i="25"/>
  <c r="I11129" i="25"/>
  <c r="K8505" i="25"/>
  <c r="K8506" i="25" s="1"/>
  <c r="K12073" i="25" l="1"/>
  <c r="I12083" i="25"/>
  <c r="L12411" i="25"/>
  <c r="K12412" i="25"/>
  <c r="I12411" i="25"/>
  <c r="I11131" i="25"/>
  <c r="I11132" i="25" s="1"/>
  <c r="K11132" i="25" s="1"/>
  <c r="K11133" i="25" s="1"/>
  <c r="I11133" i="25" s="1"/>
  <c r="K8507" i="25"/>
  <c r="L8506" i="25"/>
  <c r="I8506" i="25"/>
  <c r="I12412" i="25" l="1"/>
  <c r="L12412" i="25"/>
  <c r="K12413" i="25"/>
  <c r="K12083" i="25"/>
  <c r="I12095" i="25"/>
  <c r="I8507" i="25"/>
  <c r="K11135" i="25"/>
  <c r="L11133" i="25"/>
  <c r="K8508" i="25"/>
  <c r="L8507" i="25"/>
  <c r="K12095" i="25" l="1"/>
  <c r="I12096" i="25"/>
  <c r="L12413" i="25"/>
  <c r="K12414" i="25"/>
  <c r="I12413" i="25"/>
  <c r="L11135" i="25"/>
  <c r="K11137" i="25"/>
  <c r="I11135" i="25"/>
  <c r="K8510" i="25"/>
  <c r="L8508" i="25"/>
  <c r="I8508" i="25"/>
  <c r="I12414" i="25" l="1"/>
  <c r="I8510" i="25"/>
  <c r="I11137" i="25"/>
  <c r="L12414" i="25"/>
  <c r="K12415" i="25"/>
  <c r="K12096" i="25"/>
  <c r="I12098" i="25"/>
  <c r="L11137" i="25"/>
  <c r="K11138" i="25"/>
  <c r="K8511" i="25"/>
  <c r="L8510" i="25"/>
  <c r="I12415" i="25" l="1"/>
  <c r="I11138" i="25"/>
  <c r="K12098" i="25"/>
  <c r="I12099" i="25"/>
  <c r="L12415" i="25"/>
  <c r="K12416" i="25"/>
  <c r="L12416" i="25" s="1"/>
  <c r="L11138" i="25"/>
  <c r="K11139" i="25"/>
  <c r="L11139" i="25" s="1"/>
  <c r="K8512" i="25"/>
  <c r="L8511" i="25"/>
  <c r="I8511" i="25"/>
  <c r="I12416" i="25" l="1"/>
  <c r="I12418" i="25" s="1"/>
  <c r="K12418" i="25" s="1"/>
  <c r="K12099" i="25"/>
  <c r="I12119" i="25"/>
  <c r="I8512" i="25"/>
  <c r="I11139" i="25"/>
  <c r="I11140" i="25" s="1"/>
  <c r="K11140" i="25" s="1"/>
  <c r="K11141" i="25" s="1"/>
  <c r="I11141" i="25" s="1"/>
  <c r="K8513" i="25"/>
  <c r="L8512" i="25"/>
  <c r="I12421" i="25" l="1"/>
  <c r="K12421" i="25" s="1"/>
  <c r="I8513" i="25"/>
  <c r="K12119" i="25"/>
  <c r="I12141" i="25"/>
  <c r="L11141" i="25"/>
  <c r="K11143" i="25"/>
  <c r="I11143" i="25" s="1"/>
  <c r="K8514" i="25"/>
  <c r="L8513" i="25"/>
  <c r="I8514" i="25" l="1"/>
  <c r="I12422" i="25"/>
  <c r="K12422" i="25" s="1"/>
  <c r="K12424" i="25" s="1"/>
  <c r="I12424" i="25" s="1"/>
  <c r="K12141" i="25"/>
  <c r="I12161" i="25"/>
  <c r="L11143" i="25"/>
  <c r="K11144" i="25"/>
  <c r="I11144" i="25" s="1"/>
  <c r="K8515" i="25"/>
  <c r="L8514" i="25"/>
  <c r="K12161" i="25" l="1"/>
  <c r="I12178" i="25"/>
  <c r="L12424" i="25"/>
  <c r="K12426" i="25"/>
  <c r="I12426" i="25" s="1"/>
  <c r="L11144" i="25"/>
  <c r="K11145" i="25"/>
  <c r="K8516" i="25"/>
  <c r="L8515" i="25"/>
  <c r="I8515" i="25"/>
  <c r="L12426" i="25" l="1"/>
  <c r="K12427" i="25"/>
  <c r="K12178" i="25"/>
  <c r="I12242" i="25"/>
  <c r="L11145" i="25"/>
  <c r="K11146" i="25"/>
  <c r="I11145" i="25"/>
  <c r="I8516" i="25"/>
  <c r="K8517" i="25"/>
  <c r="L8516" i="25"/>
  <c r="I11146" i="25" l="1"/>
  <c r="L12427" i="25"/>
  <c r="K12428" i="25"/>
  <c r="K12242" i="25"/>
  <c r="I12247" i="25"/>
  <c r="I12427" i="25"/>
  <c r="L11146" i="25"/>
  <c r="K11148" i="25"/>
  <c r="I11148" i="25" s="1"/>
  <c r="I8517" i="25"/>
  <c r="K8518" i="25"/>
  <c r="L8517" i="25"/>
  <c r="I12428" i="25" l="1"/>
  <c r="I8518" i="25"/>
  <c r="L12428" i="25"/>
  <c r="K12431" i="25"/>
  <c r="K12247" i="25"/>
  <c r="I12254" i="25"/>
  <c r="K11149" i="25"/>
  <c r="I11149" i="25" s="1"/>
  <c r="L11148" i="25"/>
  <c r="K8519" i="25"/>
  <c r="L8518" i="25"/>
  <c r="I8519" i="25" l="1"/>
  <c r="L12431" i="25"/>
  <c r="K12432" i="25"/>
  <c r="K12254" i="25"/>
  <c r="I12292" i="25"/>
  <c r="I12431" i="25"/>
  <c r="L11149" i="25"/>
  <c r="K11150" i="25"/>
  <c r="I11150" i="25" s="1"/>
  <c r="K8520" i="25"/>
  <c r="L8519" i="25"/>
  <c r="I8520" i="25" l="1"/>
  <c r="I12432" i="25"/>
  <c r="L12432" i="25"/>
  <c r="K12434" i="25"/>
  <c r="I12319" i="25"/>
  <c r="K12292" i="25"/>
  <c r="L11150" i="25"/>
  <c r="K11151" i="25"/>
  <c r="I11151" i="25" s="1"/>
  <c r="K8521" i="25"/>
  <c r="L8520" i="25"/>
  <c r="I12434" i="25" l="1"/>
  <c r="K12319" i="25"/>
  <c r="I12387" i="25"/>
  <c r="L12434" i="25"/>
  <c r="K12435" i="25"/>
  <c r="L11151" i="25"/>
  <c r="K11152" i="25"/>
  <c r="K8522" i="25"/>
  <c r="L8521" i="25"/>
  <c r="I8521" i="25"/>
  <c r="I12435" i="25" l="1"/>
  <c r="K12387" i="25"/>
  <c r="I12388" i="25"/>
  <c r="L12435" i="25"/>
  <c r="K12437" i="25"/>
  <c r="L12437" i="25" s="1"/>
  <c r="I8522" i="25"/>
  <c r="L11152" i="25"/>
  <c r="K11153" i="25"/>
  <c r="I11152" i="25"/>
  <c r="I11153" i="25" s="1"/>
  <c r="K8528" i="25"/>
  <c r="L8522" i="25"/>
  <c r="K12388" i="25" l="1"/>
  <c r="I12389" i="25"/>
  <c r="I12437" i="25"/>
  <c r="I12439" i="25" s="1"/>
  <c r="L11153" i="25"/>
  <c r="K11156" i="25"/>
  <c r="K8529" i="25"/>
  <c r="L8528" i="25"/>
  <c r="I8528" i="25"/>
  <c r="I8529" i="25" l="1"/>
  <c r="K12439" i="25"/>
  <c r="K12441" i="25" s="1"/>
  <c r="I12441" i="25" s="1"/>
  <c r="K12389" i="25"/>
  <c r="I12390" i="25"/>
  <c r="L11156" i="25"/>
  <c r="K11157" i="25"/>
  <c r="I11156" i="25"/>
  <c r="K8530" i="25"/>
  <c r="L8529" i="25"/>
  <c r="I11157" i="25" l="1"/>
  <c r="K12390" i="25"/>
  <c r="I12391" i="25"/>
  <c r="L12441" i="25"/>
  <c r="K12442" i="25"/>
  <c r="L11157" i="25"/>
  <c r="K11158" i="25"/>
  <c r="K8531" i="25"/>
  <c r="L8530" i="25"/>
  <c r="I8530" i="25"/>
  <c r="I8531" i="25" l="1"/>
  <c r="L12442" i="25"/>
  <c r="K12444" i="25"/>
  <c r="K12391" i="25"/>
  <c r="I12392" i="25"/>
  <c r="I12442" i="25"/>
  <c r="I12444" i="25" s="1"/>
  <c r="L11158" i="25"/>
  <c r="K11159" i="25"/>
  <c r="I11158" i="25"/>
  <c r="K8532" i="25"/>
  <c r="L8531" i="25"/>
  <c r="I8532" i="25" l="1"/>
  <c r="I11159" i="25"/>
  <c r="K12392" i="25"/>
  <c r="I12393" i="25"/>
  <c r="L12444" i="25"/>
  <c r="K12448" i="25"/>
  <c r="I12448" i="25" s="1"/>
  <c r="L11159" i="25"/>
  <c r="K11160" i="25"/>
  <c r="K8534" i="25"/>
  <c r="I8534" i="25" s="1"/>
  <c r="L8532" i="25"/>
  <c r="L12448" i="25" l="1"/>
  <c r="K12449" i="25"/>
  <c r="I12449" i="25" s="1"/>
  <c r="K12393" i="25"/>
  <c r="I12394" i="25"/>
  <c r="L11160" i="25"/>
  <c r="K11161" i="25"/>
  <c r="I11160" i="25"/>
  <c r="K8535" i="25"/>
  <c r="L8534" i="25"/>
  <c r="I11161" i="25" l="1"/>
  <c r="K12394" i="25"/>
  <c r="I12395" i="25"/>
  <c r="L12449" i="25"/>
  <c r="K12454" i="25"/>
  <c r="I12454" i="25" s="1"/>
  <c r="K11163" i="25"/>
  <c r="L11161" i="25"/>
  <c r="K8536" i="25"/>
  <c r="L8536" i="25" s="1"/>
  <c r="L8535" i="25"/>
  <c r="I8535" i="25"/>
  <c r="I8536" i="25" l="1"/>
  <c r="I8538" i="25" s="1"/>
  <c r="K8538" i="25" s="1"/>
  <c r="K8539" i="25" s="1"/>
  <c r="I8539" i="25" s="1"/>
  <c r="K12395" i="25"/>
  <c r="I12396" i="25"/>
  <c r="L12454" i="25"/>
  <c r="K12455" i="25"/>
  <c r="L11163" i="25"/>
  <c r="K11164" i="25"/>
  <c r="I11163" i="25"/>
  <c r="I11164" i="25" l="1"/>
  <c r="L12455" i="25"/>
  <c r="K12457" i="25"/>
  <c r="K12396" i="25"/>
  <c r="I12423" i="25"/>
  <c r="I12455" i="25"/>
  <c r="L11164" i="25"/>
  <c r="K11165" i="25"/>
  <c r="K8542" i="25"/>
  <c r="L8539" i="25"/>
  <c r="I12457" i="25" l="1"/>
  <c r="I11165" i="25"/>
  <c r="K12423" i="25"/>
  <c r="I12425" i="25"/>
  <c r="L12457" i="25"/>
  <c r="K12458" i="25"/>
  <c r="I12458" i="25" s="1"/>
  <c r="L11165" i="25"/>
  <c r="K11166" i="25"/>
  <c r="K8543" i="25"/>
  <c r="L8542" i="25"/>
  <c r="I8542" i="25"/>
  <c r="I8543" i="25" l="1"/>
  <c r="L12458" i="25"/>
  <c r="K12459" i="25"/>
  <c r="K12425" i="25"/>
  <c r="I12429" i="25"/>
  <c r="K11168" i="25"/>
  <c r="L11166" i="25"/>
  <c r="I11166" i="25"/>
  <c r="K8544" i="25"/>
  <c r="L8543" i="25"/>
  <c r="I11168" i="25" l="1"/>
  <c r="K12429" i="25"/>
  <c r="I12430" i="25"/>
  <c r="L12459" i="25"/>
  <c r="K12460" i="25"/>
  <c r="I12459" i="25"/>
  <c r="L11168" i="25"/>
  <c r="K11170" i="25"/>
  <c r="K8545" i="25"/>
  <c r="L8544" i="25"/>
  <c r="I8544" i="25"/>
  <c r="I12460" i="25" l="1"/>
  <c r="K12430" i="25"/>
  <c r="I12451" i="25"/>
  <c r="L12460" i="25"/>
  <c r="K12461" i="25"/>
  <c r="I8545" i="25"/>
  <c r="K11172" i="25"/>
  <c r="L11170" i="25"/>
  <c r="I11170" i="25"/>
  <c r="K8550" i="25"/>
  <c r="L8545" i="25"/>
  <c r="L12461" i="25" l="1"/>
  <c r="K12462" i="25"/>
  <c r="K12451" i="25"/>
  <c r="I12456" i="25"/>
  <c r="I12461" i="25"/>
  <c r="I11172" i="25"/>
  <c r="L11172" i="25"/>
  <c r="K11173" i="25"/>
  <c r="K8553" i="25"/>
  <c r="L8550" i="25"/>
  <c r="I8550" i="25"/>
  <c r="I12462" i="25" l="1"/>
  <c r="I8553" i="25"/>
  <c r="K12456" i="25"/>
  <c r="I12488" i="25"/>
  <c r="L12462" i="25"/>
  <c r="K12463" i="25"/>
  <c r="K11174" i="25"/>
  <c r="L11173" i="25"/>
  <c r="I11173" i="25"/>
  <c r="K8555" i="25"/>
  <c r="L8553" i="25"/>
  <c r="I11174" i="25" l="1"/>
  <c r="L12463" i="25"/>
  <c r="K12464" i="25"/>
  <c r="I12463" i="25"/>
  <c r="K12488" i="25"/>
  <c r="I12524" i="25"/>
  <c r="L11174" i="25"/>
  <c r="K11175" i="25"/>
  <c r="I11175" i="25" s="1"/>
  <c r="K8556" i="25"/>
  <c r="L8555" i="25"/>
  <c r="I8555" i="25"/>
  <c r="I12464" i="25" l="1"/>
  <c r="K12524" i="25"/>
  <c r="I12553" i="25"/>
  <c r="L12464" i="25"/>
  <c r="K12465" i="25"/>
  <c r="I8556" i="25"/>
  <c r="L11175" i="25"/>
  <c r="K11176" i="25"/>
  <c r="I11176" i="25" s="1"/>
  <c r="K8557" i="25"/>
  <c r="L8556" i="25"/>
  <c r="L12465" i="25" l="1"/>
  <c r="K12466" i="25"/>
  <c r="I12465" i="25"/>
  <c r="K12553" i="25"/>
  <c r="I12554" i="25"/>
  <c r="L11176" i="25"/>
  <c r="K11178" i="25"/>
  <c r="K8558" i="25"/>
  <c r="L8557" i="25"/>
  <c r="I8557" i="25"/>
  <c r="I12466" i="25" l="1"/>
  <c r="I8558" i="25"/>
  <c r="I12561" i="25"/>
  <c r="K12554" i="25"/>
  <c r="L12466" i="25"/>
  <c r="K12467" i="25"/>
  <c r="L11178" i="25"/>
  <c r="K11179" i="25"/>
  <c r="I11178" i="25"/>
  <c r="K8559" i="25"/>
  <c r="L8558" i="25"/>
  <c r="I11179" i="25" l="1"/>
  <c r="L12467" i="25"/>
  <c r="K12469" i="25"/>
  <c r="I12467" i="25"/>
  <c r="K12561" i="25"/>
  <c r="I12583" i="25"/>
  <c r="L11179" i="25"/>
  <c r="K11180" i="25"/>
  <c r="K8560" i="25"/>
  <c r="L8559" i="25"/>
  <c r="I8559" i="25"/>
  <c r="I8560" i="25" l="1"/>
  <c r="I12469" i="25"/>
  <c r="K12583" i="25"/>
  <c r="I12693" i="25"/>
  <c r="L12469" i="25"/>
  <c r="K12470" i="25"/>
  <c r="L11180" i="25"/>
  <c r="K11182" i="25"/>
  <c r="I11180" i="25"/>
  <c r="K8564" i="25"/>
  <c r="L8560" i="25"/>
  <c r="I12470" i="25" l="1"/>
  <c r="I11182" i="25"/>
  <c r="L12470" i="25"/>
  <c r="K12471" i="25"/>
  <c r="K12693" i="25"/>
  <c r="I12705" i="25"/>
  <c r="L11182" i="25"/>
  <c r="K11183" i="25"/>
  <c r="K8565" i="25"/>
  <c r="L8564" i="25"/>
  <c r="I8564" i="25"/>
  <c r="I11183" i="25" l="1"/>
  <c r="I8565" i="25"/>
  <c r="L12471" i="25"/>
  <c r="K12472" i="25"/>
  <c r="K12705" i="25"/>
  <c r="I12728" i="25"/>
  <c r="I12471" i="25"/>
  <c r="L11183" i="25"/>
  <c r="K11184" i="25"/>
  <c r="K8567" i="25"/>
  <c r="L8565" i="25"/>
  <c r="I11184" i="25" l="1"/>
  <c r="I12472" i="25"/>
  <c r="K12728" i="25"/>
  <c r="I12742" i="25"/>
  <c r="L12472" i="25"/>
  <c r="K12473" i="25"/>
  <c r="L11184" i="25"/>
  <c r="K11185" i="25"/>
  <c r="K8570" i="25"/>
  <c r="L8567" i="25"/>
  <c r="I8567" i="25"/>
  <c r="I8570" i="25" l="1"/>
  <c r="K12742" i="25"/>
  <c r="I12763" i="25"/>
  <c r="L12473" i="25"/>
  <c r="K12475" i="25"/>
  <c r="I12473" i="25"/>
  <c r="L11185" i="25"/>
  <c r="K11186" i="25"/>
  <c r="I11185" i="25"/>
  <c r="K8572" i="25"/>
  <c r="L8570" i="25"/>
  <c r="I12475" i="25" l="1"/>
  <c r="I11186" i="25"/>
  <c r="L12475" i="25"/>
  <c r="K12477" i="25"/>
  <c r="K12763" i="25"/>
  <c r="I12782" i="25"/>
  <c r="L11186" i="25"/>
  <c r="K11187" i="25"/>
  <c r="K8573" i="25"/>
  <c r="L8572" i="25"/>
  <c r="I8572" i="25"/>
  <c r="I11187" i="25" l="1"/>
  <c r="I8573" i="25"/>
  <c r="K12782" i="25"/>
  <c r="I12800" i="25"/>
  <c r="L12477" i="25"/>
  <c r="K12478" i="25"/>
  <c r="I12477" i="25"/>
  <c r="L11187" i="25"/>
  <c r="K11188" i="25"/>
  <c r="K8574" i="25"/>
  <c r="L8573" i="25"/>
  <c r="I12478" i="25" l="1"/>
  <c r="I11188" i="25"/>
  <c r="L12478" i="25"/>
  <c r="K12480" i="25"/>
  <c r="K12800" i="25"/>
  <c r="I12868" i="25"/>
  <c r="K11189" i="25"/>
  <c r="L11188" i="25"/>
  <c r="K8575" i="25"/>
  <c r="L8574" i="25"/>
  <c r="I8574" i="25"/>
  <c r="I8575" i="25" l="1"/>
  <c r="K12868" i="25"/>
  <c r="I12887" i="25"/>
  <c r="L12480" i="25"/>
  <c r="K12481" i="25"/>
  <c r="I12480" i="25"/>
  <c r="L11189" i="25"/>
  <c r="K11190" i="25"/>
  <c r="I11189" i="25"/>
  <c r="K8578" i="25"/>
  <c r="L8575" i="25"/>
  <c r="I12481" i="25" l="1"/>
  <c r="I11190" i="25"/>
  <c r="L12481" i="25"/>
  <c r="K12482" i="25"/>
  <c r="K12887" i="25"/>
  <c r="I12891" i="25"/>
  <c r="L11190" i="25"/>
  <c r="K11191" i="25"/>
  <c r="L11191" i="25" s="1"/>
  <c r="K8579" i="25"/>
  <c r="L8578" i="25"/>
  <c r="I8578" i="25"/>
  <c r="I12482" i="25" l="1"/>
  <c r="K12891" i="25"/>
  <c r="I12913" i="25"/>
  <c r="L12482" i="25"/>
  <c r="K12483" i="25"/>
  <c r="I8579" i="25"/>
  <c r="I11191" i="25"/>
  <c r="I11193" i="25" s="1"/>
  <c r="K8581" i="25"/>
  <c r="L8579" i="25"/>
  <c r="L12483" i="25" l="1"/>
  <c r="K12484" i="25"/>
  <c r="K12913" i="25"/>
  <c r="I12914" i="25"/>
  <c r="I12483" i="25"/>
  <c r="K11193" i="25"/>
  <c r="K11195" i="25" s="1"/>
  <c r="I11195" i="25" s="1"/>
  <c r="K8582" i="25"/>
  <c r="L8581" i="25"/>
  <c r="I8581" i="25"/>
  <c r="I12484" i="25" l="1"/>
  <c r="I8582" i="25"/>
  <c r="K12914" i="25"/>
  <c r="I12918" i="25"/>
  <c r="L12484" i="25"/>
  <c r="K12485" i="25"/>
  <c r="L11195" i="25"/>
  <c r="K11196" i="25"/>
  <c r="K8585" i="25"/>
  <c r="L8582" i="25"/>
  <c r="I12485" i="25" l="1"/>
  <c r="L12485" i="25"/>
  <c r="K12486" i="25"/>
  <c r="I12486" i="25" s="1"/>
  <c r="K12918" i="25"/>
  <c r="I12956" i="25"/>
  <c r="L11196" i="25"/>
  <c r="K11197" i="25"/>
  <c r="I11196" i="25"/>
  <c r="K8586" i="25"/>
  <c r="L8585" i="25"/>
  <c r="I8585" i="25"/>
  <c r="I8586" i="25" l="1"/>
  <c r="I11197" i="25"/>
  <c r="K12956" i="25"/>
  <c r="I13034" i="25"/>
  <c r="L12486" i="25"/>
  <c r="K12487" i="25"/>
  <c r="I12487" i="25" s="1"/>
  <c r="K11200" i="25"/>
  <c r="L11197" i="25"/>
  <c r="K8587" i="25"/>
  <c r="L8586" i="25"/>
  <c r="I11200" i="25" l="1"/>
  <c r="K13034" i="25"/>
  <c r="I13045" i="25"/>
  <c r="L12487" i="25"/>
  <c r="K12489" i="25"/>
  <c r="L11200" i="25"/>
  <c r="K11201" i="25"/>
  <c r="K8588" i="25"/>
  <c r="L8587" i="25"/>
  <c r="I8587" i="25"/>
  <c r="I11201" i="25" l="1"/>
  <c r="K13045" i="25"/>
  <c r="I13046" i="25"/>
  <c r="L12489" i="25"/>
  <c r="K12490" i="25"/>
  <c r="L12490" i="25" s="1"/>
  <c r="I12489" i="25"/>
  <c r="I8588" i="25"/>
  <c r="K11202" i="25"/>
  <c r="L11201" i="25"/>
  <c r="K8590" i="25"/>
  <c r="L8588" i="25"/>
  <c r="I12490" i="25" l="1"/>
  <c r="I12491" i="25" s="1"/>
  <c r="K12491" i="25" s="1"/>
  <c r="K12492" i="25" s="1"/>
  <c r="I12492" i="25" s="1"/>
  <c r="K13046" i="25"/>
  <c r="I13109" i="25"/>
  <c r="L11202" i="25"/>
  <c r="K11203" i="25"/>
  <c r="I11202" i="25"/>
  <c r="K8593" i="25"/>
  <c r="L8590" i="25"/>
  <c r="I8590" i="25"/>
  <c r="I8593" i="25" l="1"/>
  <c r="I11203" i="25"/>
  <c r="K13109" i="25"/>
  <c r="I13114" i="25"/>
  <c r="L12492" i="25"/>
  <c r="K12493" i="25"/>
  <c r="L12493" i="25" s="1"/>
  <c r="L11203" i="25"/>
  <c r="K11204" i="25"/>
  <c r="K8595" i="25"/>
  <c r="L8593" i="25"/>
  <c r="I11204" i="25" l="1"/>
  <c r="I12493" i="25"/>
  <c r="I12495" i="25" s="1"/>
  <c r="K13114" i="25"/>
  <c r="I13211" i="25"/>
  <c r="L11204" i="25"/>
  <c r="K11205" i="25"/>
  <c r="K8596" i="25"/>
  <c r="L8595" i="25"/>
  <c r="I8595" i="25"/>
  <c r="I11205" i="25" l="1"/>
  <c r="I8596" i="25"/>
  <c r="K13211" i="25"/>
  <c r="I13285" i="25"/>
  <c r="K12495" i="25"/>
  <c r="K12496" i="25" s="1"/>
  <c r="I12496" i="25" s="1"/>
  <c r="K11206" i="25"/>
  <c r="L11205" i="25"/>
  <c r="K8598" i="25"/>
  <c r="L8596" i="25"/>
  <c r="L12496" i="25" l="1"/>
  <c r="K12498" i="25"/>
  <c r="K13285" i="25"/>
  <c r="I13292" i="25"/>
  <c r="K11207" i="25"/>
  <c r="L11206" i="25"/>
  <c r="I11206" i="25"/>
  <c r="K8599" i="25"/>
  <c r="L8598" i="25"/>
  <c r="I8598" i="25"/>
  <c r="L12498" i="25" l="1"/>
  <c r="K12499" i="25"/>
  <c r="L12499" i="25" s="1"/>
  <c r="K13292" i="25"/>
  <c r="I13302" i="25"/>
  <c r="I12498" i="25"/>
  <c r="I8599" i="25"/>
  <c r="I11207" i="25"/>
  <c r="L11207" i="25"/>
  <c r="K11226" i="25"/>
  <c r="K8600" i="25"/>
  <c r="L8599" i="25"/>
  <c r="I12499" i="25" l="1"/>
  <c r="I12500" i="25" s="1"/>
  <c r="K12500" i="25" s="1"/>
  <c r="K12501" i="25" s="1"/>
  <c r="I12501" i="25" s="1"/>
  <c r="K13302" i="25"/>
  <c r="I13313" i="25"/>
  <c r="L11226" i="25"/>
  <c r="K11227" i="25"/>
  <c r="I11226" i="25"/>
  <c r="K8604" i="25"/>
  <c r="L8600" i="25"/>
  <c r="I8600" i="25"/>
  <c r="I8604" i="25" l="1"/>
  <c r="L12501" i="25"/>
  <c r="K12503" i="25"/>
  <c r="I12503" i="25" s="1"/>
  <c r="K13313" i="25"/>
  <c r="I13414" i="25"/>
  <c r="I11227" i="25"/>
  <c r="L11227" i="25"/>
  <c r="K11229" i="25"/>
  <c r="K8605" i="25"/>
  <c r="L8604" i="25"/>
  <c r="I11229" i="25" l="1"/>
  <c r="K13414" i="25"/>
  <c r="I13418" i="25"/>
  <c r="L12503" i="25"/>
  <c r="K12505" i="25"/>
  <c r="I12505" i="25" s="1"/>
  <c r="L11229" i="25"/>
  <c r="K11231" i="25"/>
  <c r="K8606" i="25"/>
  <c r="L8606" i="25" s="1"/>
  <c r="L8605" i="25"/>
  <c r="I8605" i="25"/>
  <c r="I8606" i="25" l="1"/>
  <c r="I8607" i="25" s="1"/>
  <c r="K8607" i="25" s="1"/>
  <c r="K8608" i="25" s="1"/>
  <c r="I8608" i="25" s="1"/>
  <c r="K13418" i="25"/>
  <c r="I13420" i="25"/>
  <c r="L12505" i="25"/>
  <c r="K12506" i="25"/>
  <c r="L11231" i="25"/>
  <c r="K11232" i="25"/>
  <c r="I11231" i="25"/>
  <c r="I11232" i="25" l="1"/>
  <c r="L12506" i="25"/>
  <c r="K12507" i="25"/>
  <c r="K13420" i="25"/>
  <c r="I13421" i="25"/>
  <c r="I12506" i="25"/>
  <c r="L11232" i="25"/>
  <c r="K11237" i="25"/>
  <c r="I11237" i="25" s="1"/>
  <c r="K8609" i="25"/>
  <c r="L8608" i="25"/>
  <c r="I12507" i="25" l="1"/>
  <c r="K13421" i="25"/>
  <c r="I13423" i="25"/>
  <c r="L12507" i="25"/>
  <c r="K12508" i="25"/>
  <c r="L11237" i="25"/>
  <c r="K11238" i="25"/>
  <c r="K8611" i="25"/>
  <c r="L8609" i="25"/>
  <c r="I8609" i="25"/>
  <c r="I8611" i="25" l="1"/>
  <c r="L12508" i="25"/>
  <c r="K12509" i="25"/>
  <c r="K13423" i="25"/>
  <c r="I13424" i="25"/>
  <c r="I12508" i="25"/>
  <c r="L11238" i="25"/>
  <c r="K11239" i="25"/>
  <c r="I11238" i="25"/>
  <c r="K8612" i="25"/>
  <c r="L8612" i="25" s="1"/>
  <c r="L8611" i="25"/>
  <c r="I12509" i="25" l="1"/>
  <c r="I11239" i="25"/>
  <c r="K13424" i="25"/>
  <c r="I13628" i="25"/>
  <c r="L12509" i="25"/>
  <c r="K12510" i="25"/>
  <c r="I12510" i="25" s="1"/>
  <c r="L11239" i="25"/>
  <c r="K11241" i="25"/>
  <c r="I8612" i="25"/>
  <c r="I8613" i="25" s="1"/>
  <c r="K13628" i="25" l="1"/>
  <c r="I13629" i="25"/>
  <c r="L12510" i="25"/>
  <c r="K12511" i="25"/>
  <c r="L11241" i="25"/>
  <c r="K11244" i="25"/>
  <c r="I11241" i="25"/>
  <c r="K8613" i="25"/>
  <c r="K8614" i="25" s="1"/>
  <c r="I8614" i="25" s="1"/>
  <c r="I11244" i="25" l="1"/>
  <c r="L12511" i="25"/>
  <c r="K12512" i="25"/>
  <c r="K13629" i="25"/>
  <c r="I13637" i="25"/>
  <c r="I12511" i="25"/>
  <c r="L11244" i="25"/>
  <c r="K11256" i="25"/>
  <c r="K8615" i="25"/>
  <c r="I8615" i="25" s="1"/>
  <c r="L8614" i="25"/>
  <c r="I12512" i="25" l="1"/>
  <c r="L12512" i="25"/>
  <c r="K12513" i="25"/>
  <c r="I12513" i="25" s="1"/>
  <c r="K13637" i="25"/>
  <c r="I13668" i="25"/>
  <c r="L11256" i="25"/>
  <c r="K11260" i="25"/>
  <c r="I11256" i="25"/>
  <c r="K8616" i="25"/>
  <c r="L8616" i="25" s="1"/>
  <c r="L8615" i="25"/>
  <c r="I11260" i="25" l="1"/>
  <c r="K13668" i="25"/>
  <c r="I13677" i="25"/>
  <c r="L12513" i="25"/>
  <c r="K12514" i="25"/>
  <c r="I12514" i="25" s="1"/>
  <c r="L11260" i="25"/>
  <c r="K11261" i="25"/>
  <c r="I8616" i="25"/>
  <c r="I8617" i="25" s="1"/>
  <c r="K8617" i="25" s="1"/>
  <c r="K8618" i="25" s="1"/>
  <c r="I11261" i="25" l="1"/>
  <c r="L12514" i="25"/>
  <c r="K12515" i="25"/>
  <c r="K13677" i="25"/>
  <c r="I13678" i="25"/>
  <c r="L11261" i="25"/>
  <c r="K11262" i="25"/>
  <c r="I8618" i="25"/>
  <c r="K8619" i="25"/>
  <c r="L8618" i="25"/>
  <c r="K13678" i="25" l="1"/>
  <c r="I13679" i="25"/>
  <c r="L12515" i="25"/>
  <c r="K12516" i="25"/>
  <c r="I12515" i="25"/>
  <c r="I12516" i="25" s="1"/>
  <c r="L11262" i="25"/>
  <c r="K11263" i="25"/>
  <c r="I11262" i="25"/>
  <c r="K8620" i="25"/>
  <c r="L8619" i="25"/>
  <c r="I8619" i="25"/>
  <c r="I8620" i="25" l="1"/>
  <c r="I11263" i="25"/>
  <c r="L12516" i="25"/>
  <c r="K12517" i="25"/>
  <c r="K13679" i="25"/>
  <c r="I13749" i="25"/>
  <c r="L11263" i="25"/>
  <c r="K11266" i="25"/>
  <c r="K8621" i="25"/>
  <c r="L8620" i="25"/>
  <c r="I11266" i="25" l="1"/>
  <c r="L12517" i="25"/>
  <c r="K12518" i="25"/>
  <c r="K13749" i="25"/>
  <c r="I13801" i="25"/>
  <c r="I12517" i="25"/>
  <c r="L11266" i="25"/>
  <c r="K11267" i="25"/>
  <c r="L11267" i="25" s="1"/>
  <c r="K8622" i="25"/>
  <c r="L8621" i="25"/>
  <c r="I8621" i="25"/>
  <c r="I12518" i="25" l="1"/>
  <c r="I8622" i="25"/>
  <c r="K13801" i="25"/>
  <c r="I13806" i="25"/>
  <c r="L12518" i="25"/>
  <c r="K12522" i="25"/>
  <c r="I11267" i="25"/>
  <c r="I11268" i="25" s="1"/>
  <c r="K8623" i="25"/>
  <c r="L8622" i="25"/>
  <c r="L12522" i="25" l="1"/>
  <c r="K12527" i="25"/>
  <c r="K13806" i="25"/>
  <c r="I13813" i="25"/>
  <c r="I12522" i="25"/>
  <c r="I12527" i="25" s="1"/>
  <c r="K11268" i="25"/>
  <c r="K11271" i="25" s="1"/>
  <c r="I11271" i="25" s="1"/>
  <c r="K8624" i="25"/>
  <c r="L8623" i="25"/>
  <c r="I8623" i="25"/>
  <c r="I8624" i="25" l="1"/>
  <c r="I13826" i="25"/>
  <c r="K13813" i="25"/>
  <c r="L12527" i="25"/>
  <c r="K12528" i="25"/>
  <c r="I12528" i="25" s="1"/>
  <c r="L11271" i="25"/>
  <c r="K11272" i="25"/>
  <c r="I11272" i="25" s="1"/>
  <c r="K8625" i="25"/>
  <c r="L8624" i="25"/>
  <c r="L12528" i="25" l="1"/>
  <c r="K12530" i="25"/>
  <c r="K13826" i="25"/>
  <c r="I13827" i="25"/>
  <c r="L11272" i="25"/>
  <c r="K11273" i="25"/>
  <c r="I11273" i="25" s="1"/>
  <c r="K8626" i="25"/>
  <c r="L8625" i="25"/>
  <c r="I8625" i="25"/>
  <c r="I8626" i="25" l="1"/>
  <c r="K13827" i="25"/>
  <c r="I13877" i="25"/>
  <c r="L12530" i="25"/>
  <c r="K12531" i="25"/>
  <c r="I12530" i="25"/>
  <c r="L11273" i="25"/>
  <c r="K11274" i="25"/>
  <c r="K8627" i="25"/>
  <c r="L8626" i="25"/>
  <c r="I12531" i="25" l="1"/>
  <c r="L12531" i="25"/>
  <c r="K12533" i="25"/>
  <c r="I12533" i="25" s="1"/>
  <c r="K13877" i="25"/>
  <c r="I13902" i="25"/>
  <c r="L11274" i="25"/>
  <c r="K11275" i="25"/>
  <c r="I11274" i="25"/>
  <c r="K8628" i="25"/>
  <c r="L8627" i="25"/>
  <c r="I8627" i="25"/>
  <c r="I8628" i="25" l="1"/>
  <c r="I11275" i="25"/>
  <c r="K13902" i="25"/>
  <c r="I13905" i="25"/>
  <c r="L12533" i="25"/>
  <c r="K12534" i="25"/>
  <c r="I12534" i="25" s="1"/>
  <c r="L11275" i="25"/>
  <c r="K11276" i="25"/>
  <c r="K8629" i="25"/>
  <c r="L8628" i="25"/>
  <c r="L12534" i="25" l="1"/>
  <c r="K12535" i="25"/>
  <c r="K13905" i="25"/>
  <c r="I13907" i="25"/>
  <c r="L11276" i="25"/>
  <c r="K11278" i="25"/>
  <c r="I11276" i="25"/>
  <c r="K8630" i="25"/>
  <c r="L8629" i="25"/>
  <c r="I8629" i="25"/>
  <c r="I8630" i="25" l="1"/>
  <c r="I11278" i="25"/>
  <c r="K13907" i="25"/>
  <c r="I13919" i="25"/>
  <c r="L12535" i="25"/>
  <c r="K12536" i="25"/>
  <c r="I12535" i="25"/>
  <c r="L11278" i="25"/>
  <c r="K11279" i="25"/>
  <c r="K8631" i="25"/>
  <c r="L8630" i="25"/>
  <c r="I12536" i="25" l="1"/>
  <c r="I11279" i="25"/>
  <c r="L12536" i="25"/>
  <c r="K12537" i="25"/>
  <c r="I12537" i="25" s="1"/>
  <c r="K13919" i="25"/>
  <c r="I13923" i="25"/>
  <c r="L11279" i="25"/>
  <c r="K11281" i="25"/>
  <c r="K8632" i="25"/>
  <c r="L8632" i="25" s="1"/>
  <c r="L8631" i="25"/>
  <c r="I8631" i="25"/>
  <c r="I11281" i="25" l="1"/>
  <c r="K13923" i="25"/>
  <c r="I13945" i="25"/>
  <c r="L12537" i="25"/>
  <c r="K12539" i="25"/>
  <c r="I8632" i="25"/>
  <c r="I8633" i="25" s="1"/>
  <c r="K8633" i="25" s="1"/>
  <c r="K8635" i="25" s="1"/>
  <c r="I8635" i="25" s="1"/>
  <c r="K11282" i="25"/>
  <c r="L11281" i="25"/>
  <c r="L12539" i="25" l="1"/>
  <c r="K12540" i="25"/>
  <c r="I12539" i="25"/>
  <c r="K13945" i="25"/>
  <c r="I13947" i="25"/>
  <c r="L11282" i="25"/>
  <c r="K11283" i="25"/>
  <c r="I11282" i="25"/>
  <c r="K8636" i="25"/>
  <c r="L8636" i="25" s="1"/>
  <c r="L8635" i="25"/>
  <c r="I12540" i="25" l="1"/>
  <c r="K13947" i="25"/>
  <c r="I14031" i="25"/>
  <c r="L12540" i="25"/>
  <c r="K12542" i="25"/>
  <c r="I11283" i="25"/>
  <c r="K11290" i="25"/>
  <c r="L11283" i="25"/>
  <c r="I8636" i="25"/>
  <c r="I8637" i="25" s="1"/>
  <c r="I12542" i="25" l="1"/>
  <c r="L12542" i="25"/>
  <c r="K12543" i="25"/>
  <c r="K14031" i="25"/>
  <c r="I14057" i="25"/>
  <c r="I14058" i="25" s="1"/>
  <c r="L11290" i="25"/>
  <c r="K11291" i="25"/>
  <c r="I11290" i="25"/>
  <c r="I8638" i="25"/>
  <c r="K8637" i="25"/>
  <c r="K14058" i="25" l="1"/>
  <c r="I12543" i="25"/>
  <c r="I11291" i="25"/>
  <c r="K14057" i="25"/>
  <c r="I14080" i="25"/>
  <c r="L12543" i="25"/>
  <c r="K12545" i="25"/>
  <c r="L11291" i="25"/>
  <c r="K11293" i="25"/>
  <c r="I8639" i="25"/>
  <c r="K8638" i="25"/>
  <c r="I12545" i="25" l="1"/>
  <c r="L12545" i="25"/>
  <c r="K12546" i="25"/>
  <c r="I12546" i="25" s="1"/>
  <c r="K14080" i="25"/>
  <c r="I14116" i="25"/>
  <c r="L11293" i="25"/>
  <c r="K11294" i="25"/>
  <c r="I11293" i="25"/>
  <c r="K8639" i="25"/>
  <c r="K8641" i="25" s="1"/>
  <c r="I8641" i="25" s="1"/>
  <c r="I11294" i="25" l="1"/>
  <c r="K14116" i="25"/>
  <c r="I14117" i="25"/>
  <c r="L12546" i="25"/>
  <c r="K12547" i="25"/>
  <c r="L11294" i="25"/>
  <c r="K11298" i="25"/>
  <c r="K8642" i="25"/>
  <c r="L8641" i="25"/>
  <c r="L12547" i="25" l="1"/>
  <c r="K12548" i="25"/>
  <c r="K14117" i="25"/>
  <c r="I14133" i="25"/>
  <c r="I12547" i="25"/>
  <c r="I12548" i="25" s="1"/>
  <c r="L11298" i="25"/>
  <c r="K11299" i="25"/>
  <c r="I11298" i="25"/>
  <c r="K8643" i="25"/>
  <c r="L8642" i="25"/>
  <c r="I8642" i="25"/>
  <c r="I11299" i="25" l="1"/>
  <c r="K14133" i="25"/>
  <c r="I14136" i="25"/>
  <c r="L12548" i="25"/>
  <c r="K12550" i="25"/>
  <c r="I8643" i="25"/>
  <c r="L11299" i="25"/>
  <c r="K11305" i="25"/>
  <c r="I11305" i="25" s="1"/>
  <c r="K8644" i="25"/>
  <c r="L8643" i="25"/>
  <c r="K14136" i="25" l="1"/>
  <c r="I14149" i="25"/>
  <c r="L12550" i="25"/>
  <c r="K12555" i="25"/>
  <c r="I12550" i="25"/>
  <c r="L11305" i="25"/>
  <c r="K11306" i="25"/>
  <c r="I11306" i="25" s="1"/>
  <c r="K8645" i="25"/>
  <c r="L8644" i="25"/>
  <c r="I8644" i="25"/>
  <c r="I12555" i="25" l="1"/>
  <c r="I8645" i="25"/>
  <c r="L12555" i="25"/>
  <c r="K12556" i="25"/>
  <c r="I12556" i="25" s="1"/>
  <c r="K14149" i="25"/>
  <c r="I14150" i="25"/>
  <c r="K11308" i="25"/>
  <c r="I11308" i="25" s="1"/>
  <c r="L11306" i="25"/>
  <c r="K8646" i="25"/>
  <c r="L8645" i="25"/>
  <c r="K14150" i="25" l="1"/>
  <c r="I14206" i="25"/>
  <c r="L12556" i="25"/>
  <c r="K12558" i="25"/>
  <c r="L12558" i="25" s="1"/>
  <c r="L11308" i="25"/>
  <c r="K11313" i="25"/>
  <c r="K8647" i="25"/>
  <c r="L8646" i="25"/>
  <c r="I8646" i="25"/>
  <c r="I12558" i="25" l="1"/>
  <c r="I12560" i="25" s="1"/>
  <c r="K12560" i="25" s="1"/>
  <c r="I8647" i="25"/>
  <c r="K14206" i="25"/>
  <c r="I14212" i="25"/>
  <c r="L11313" i="25"/>
  <c r="K11317" i="25"/>
  <c r="I11313" i="25"/>
  <c r="K8649" i="25"/>
  <c r="L8647" i="25"/>
  <c r="I11317" i="25" l="1"/>
  <c r="I12562" i="25"/>
  <c r="K12562" i="25" s="1"/>
  <c r="K14212" i="25"/>
  <c r="I14220" i="25"/>
  <c r="L11317" i="25"/>
  <c r="K11319" i="25"/>
  <c r="L11319" i="25" s="1"/>
  <c r="K8650" i="25"/>
  <c r="L8649" i="25"/>
  <c r="I8649" i="25"/>
  <c r="I12563" i="25" l="1"/>
  <c r="K12563" i="25" s="1"/>
  <c r="I8650" i="25"/>
  <c r="K14220" i="25"/>
  <c r="I14249" i="25"/>
  <c r="I11319" i="25"/>
  <c r="I11320" i="25" s="1"/>
  <c r="K11320" i="25" s="1"/>
  <c r="K11324" i="25" s="1"/>
  <c r="K8651" i="25"/>
  <c r="L8650" i="25"/>
  <c r="I12564" i="25" l="1"/>
  <c r="K12564" i="25" s="1"/>
  <c r="K14249" i="25"/>
  <c r="I14269" i="25"/>
  <c r="I11324" i="25"/>
  <c r="L11324" i="25"/>
  <c r="K11326" i="25"/>
  <c r="K8667" i="25"/>
  <c r="L8651" i="25"/>
  <c r="I8651" i="25"/>
  <c r="I12565" i="25" l="1"/>
  <c r="K12565" i="25" s="1"/>
  <c r="I12566" i="25"/>
  <c r="K14269" i="25"/>
  <c r="I14297" i="25"/>
  <c r="I8667" i="25"/>
  <c r="L11326" i="25"/>
  <c r="K11327" i="25"/>
  <c r="I11326" i="25"/>
  <c r="K8668" i="25"/>
  <c r="L8667" i="25"/>
  <c r="I11327" i="25" l="1"/>
  <c r="K14297" i="25"/>
  <c r="I14327" i="25"/>
  <c r="K12566" i="25"/>
  <c r="K12569" i="25" s="1"/>
  <c r="I12569" i="25" s="1"/>
  <c r="L11327" i="25"/>
  <c r="K11328" i="25"/>
  <c r="K8669" i="25"/>
  <c r="L8668" i="25"/>
  <c r="I8668" i="25"/>
  <c r="I8669" i="25" l="1"/>
  <c r="L12569" i="25"/>
  <c r="K12571" i="25"/>
  <c r="K14327" i="25"/>
  <c r="I14357" i="25"/>
  <c r="L11328" i="25"/>
  <c r="K11329" i="25"/>
  <c r="I11328" i="25"/>
  <c r="I11329" i="25" s="1"/>
  <c r="K8674" i="25"/>
  <c r="L8669" i="25"/>
  <c r="K14357" i="25" l="1"/>
  <c r="I14379" i="25"/>
  <c r="L12571" i="25"/>
  <c r="K12573" i="25"/>
  <c r="L12573" i="25" s="1"/>
  <c r="I12571" i="25"/>
  <c r="K11330" i="25"/>
  <c r="L11329" i="25"/>
  <c r="K8675" i="25"/>
  <c r="L8674" i="25"/>
  <c r="I8674" i="25"/>
  <c r="I12573" i="25" l="1"/>
  <c r="I12595" i="25" s="1"/>
  <c r="K12595" i="25" s="1"/>
  <c r="K14379" i="25"/>
  <c r="I14432" i="25"/>
  <c r="I8675" i="25"/>
  <c r="L11330" i="25"/>
  <c r="K11336" i="25"/>
  <c r="I11330" i="25"/>
  <c r="I11336" i="25" s="1"/>
  <c r="K8676" i="25"/>
  <c r="L8676" i="25" s="1"/>
  <c r="L8675" i="25"/>
  <c r="I12604" i="25" l="1"/>
  <c r="K12604" i="25" s="1"/>
  <c r="K14432" i="25"/>
  <c r="I14457" i="25"/>
  <c r="K11338" i="25"/>
  <c r="L11336" i="25"/>
  <c r="I8676" i="25"/>
  <c r="I8677" i="25" s="1"/>
  <c r="K8677" i="25" s="1"/>
  <c r="K8679" i="25" s="1"/>
  <c r="I12619" i="25" l="1"/>
  <c r="K12619" i="25" s="1"/>
  <c r="K14457" i="25"/>
  <c r="I14529" i="25"/>
  <c r="L11338" i="25"/>
  <c r="K11339" i="25"/>
  <c r="I11338" i="25"/>
  <c r="K8680" i="25"/>
  <c r="L8679" i="25"/>
  <c r="I8679" i="25"/>
  <c r="I12625" i="25" l="1"/>
  <c r="K12625" i="25" s="1"/>
  <c r="I11339" i="25"/>
  <c r="K14529" i="25"/>
  <c r="I14537" i="25"/>
  <c r="I8680" i="25"/>
  <c r="L11339" i="25"/>
  <c r="K11340" i="25"/>
  <c r="K8681" i="25"/>
  <c r="L8680" i="25"/>
  <c r="I12629" i="25" l="1"/>
  <c r="K12629" i="25" s="1"/>
  <c r="I11340" i="25"/>
  <c r="K14537" i="25"/>
  <c r="I14538" i="25"/>
  <c r="L11340" i="25"/>
  <c r="K11344" i="25"/>
  <c r="K8682" i="25"/>
  <c r="L8681" i="25"/>
  <c r="I8681" i="25"/>
  <c r="I12634" i="25" l="1"/>
  <c r="K12634" i="25" s="1"/>
  <c r="K12642" i="25" s="1"/>
  <c r="L12642" i="25" s="1"/>
  <c r="I8682" i="25"/>
  <c r="K14538" i="25"/>
  <c r="I14551" i="25"/>
  <c r="K11345" i="25"/>
  <c r="L11345" i="25" s="1"/>
  <c r="L11344" i="25"/>
  <c r="I11344" i="25"/>
  <c r="K8691" i="25"/>
  <c r="L8682" i="25"/>
  <c r="I11345" i="25" l="1"/>
  <c r="I11346" i="25" s="1"/>
  <c r="K11346" i="25" s="1"/>
  <c r="K11347" i="25" s="1"/>
  <c r="I11347" i="25" s="1"/>
  <c r="K14551" i="25"/>
  <c r="I14578" i="25"/>
  <c r="I12642" i="25"/>
  <c r="I12649" i="25" s="1"/>
  <c r="K8692" i="25"/>
  <c r="L8691" i="25"/>
  <c r="I8691" i="25"/>
  <c r="K12649" i="25" l="1"/>
  <c r="I12650" i="25"/>
  <c r="K14578" i="25"/>
  <c r="I14579" i="25"/>
  <c r="I8692" i="25"/>
  <c r="L11347" i="25"/>
  <c r="K11349" i="25"/>
  <c r="K8693" i="25"/>
  <c r="L8692" i="25"/>
  <c r="K14579" i="25" l="1"/>
  <c r="I14580" i="25"/>
  <c r="K12650" i="25"/>
  <c r="I12651" i="25"/>
  <c r="L11349" i="25"/>
  <c r="K11350" i="25"/>
  <c r="I11349" i="25"/>
  <c r="K8695" i="25"/>
  <c r="L8693" i="25"/>
  <c r="I8693" i="25"/>
  <c r="I8695" i="25" l="1"/>
  <c r="K12651" i="25"/>
  <c r="I12652" i="25"/>
  <c r="K14580" i="25"/>
  <c r="I14582" i="25"/>
  <c r="I11350" i="25"/>
  <c r="K11352" i="25"/>
  <c r="L11350" i="25"/>
  <c r="K8696" i="25"/>
  <c r="L8695" i="25"/>
  <c r="K14582" i="25" l="1"/>
  <c r="I14612" i="25"/>
  <c r="K14612" i="25" s="1"/>
  <c r="K12652" i="25"/>
  <c r="I12653" i="25"/>
  <c r="L11352" i="25"/>
  <c r="K11353" i="25"/>
  <c r="L11353" i="25" s="1"/>
  <c r="I11352" i="25"/>
  <c r="K8697" i="25"/>
  <c r="L8696" i="25"/>
  <c r="I8696" i="25"/>
  <c r="I11353" i="25" l="1"/>
  <c r="I11356" i="25" s="1"/>
  <c r="K11356" i="25" s="1"/>
  <c r="K11357" i="25" s="1"/>
  <c r="I11357" i="25" s="1"/>
  <c r="I8697" i="25"/>
  <c r="K12653" i="25"/>
  <c r="I12654" i="25"/>
  <c r="K8698" i="25"/>
  <c r="L8697" i="25"/>
  <c r="K12654" i="25" l="1"/>
  <c r="I12661" i="25"/>
  <c r="L11357" i="25"/>
  <c r="K11358" i="25"/>
  <c r="K8699" i="25"/>
  <c r="L8698" i="25"/>
  <c r="I8698" i="25"/>
  <c r="I8699" i="25" l="1"/>
  <c r="K12661" i="25"/>
  <c r="I12684" i="25"/>
  <c r="L11358" i="25"/>
  <c r="K11359" i="25"/>
  <c r="I11358" i="25"/>
  <c r="K8700" i="25"/>
  <c r="L8699" i="25"/>
  <c r="I8700" i="25" l="1"/>
  <c r="K12684" i="25"/>
  <c r="I12698" i="25"/>
  <c r="I11359" i="25"/>
  <c r="L11359" i="25"/>
  <c r="K11362" i="25"/>
  <c r="K8701" i="25"/>
  <c r="L8700" i="25"/>
  <c r="I8701" i="25" l="1"/>
  <c r="K12698" i="25"/>
  <c r="I12700" i="25"/>
  <c r="L11362" i="25"/>
  <c r="K11363" i="25"/>
  <c r="I11362" i="25"/>
  <c r="K8702" i="25"/>
  <c r="L8701" i="25"/>
  <c r="I11363" i="25" l="1"/>
  <c r="K12700" i="25"/>
  <c r="I12701" i="25"/>
  <c r="K11364" i="25"/>
  <c r="L11363" i="25"/>
  <c r="K8703" i="25"/>
  <c r="L8702" i="25"/>
  <c r="I8702" i="25"/>
  <c r="I11364" i="25" l="1"/>
  <c r="I8703" i="25"/>
  <c r="K12701" i="25"/>
  <c r="I12704" i="25"/>
  <c r="L11364" i="25"/>
  <c r="K11365" i="25"/>
  <c r="L11365" i="25" s="1"/>
  <c r="K8704" i="25"/>
  <c r="L8703" i="25"/>
  <c r="K12704" i="25" l="1"/>
  <c r="I12707" i="25"/>
  <c r="I11365" i="25"/>
  <c r="I11366" i="25" s="1"/>
  <c r="K11366" i="25" s="1"/>
  <c r="K11369" i="25" s="1"/>
  <c r="K8706" i="25"/>
  <c r="L8706" i="25" s="1"/>
  <c r="L8704" i="25"/>
  <c r="I8704" i="25"/>
  <c r="K12707" i="25" l="1"/>
  <c r="I12710" i="25"/>
  <c r="I11369" i="25"/>
  <c r="L11369" i="25"/>
  <c r="K11371" i="25"/>
  <c r="L11371" i="25" s="1"/>
  <c r="I8706" i="25"/>
  <c r="I8707" i="25" s="1"/>
  <c r="K12710" i="25" l="1"/>
  <c r="I12727" i="25"/>
  <c r="I11371" i="25"/>
  <c r="I11375" i="25" s="1"/>
  <c r="K8707" i="25"/>
  <c r="K8709" i="25" s="1"/>
  <c r="I8709" i="25" s="1"/>
  <c r="K12727" i="25" l="1"/>
  <c r="I12734" i="25"/>
  <c r="K11375" i="25"/>
  <c r="K11377" i="25" s="1"/>
  <c r="K8710" i="25"/>
  <c r="I8710" i="25" s="1"/>
  <c r="L8709" i="25"/>
  <c r="K12734" i="25" l="1"/>
  <c r="I12746" i="25"/>
  <c r="L11377" i="25"/>
  <c r="K11378" i="25"/>
  <c r="I11377" i="25"/>
  <c r="K8711" i="25"/>
  <c r="L8711" i="25" s="1"/>
  <c r="L8710" i="25"/>
  <c r="I11378" i="25" l="1"/>
  <c r="I12749" i="25"/>
  <c r="K12746" i="25"/>
  <c r="L11378" i="25"/>
  <c r="K11379" i="25"/>
  <c r="I8711" i="25"/>
  <c r="I8712" i="25" s="1"/>
  <c r="K8712" i="25" s="1"/>
  <c r="K8714" i="25" s="1"/>
  <c r="I11379" i="25" l="1"/>
  <c r="K12749" i="25"/>
  <c r="I12759" i="25"/>
  <c r="L11379" i="25"/>
  <c r="K11381" i="25"/>
  <c r="I8714" i="25"/>
  <c r="K8716" i="25"/>
  <c r="L8714" i="25"/>
  <c r="I11381" i="25" l="1"/>
  <c r="K12759" i="25"/>
  <c r="I12762" i="25"/>
  <c r="L11381" i="25"/>
  <c r="K11384" i="25"/>
  <c r="L11384" i="25" s="1"/>
  <c r="K8717" i="25"/>
  <c r="L8717" i="25" s="1"/>
  <c r="L8716" i="25"/>
  <c r="I8716" i="25"/>
  <c r="I8717" i="25" l="1"/>
  <c r="I8718" i="25" s="1"/>
  <c r="K8718" i="25" s="1"/>
  <c r="K12762" i="25"/>
  <c r="I12766" i="25"/>
  <c r="I11384" i="25"/>
  <c r="I11385" i="25" s="1"/>
  <c r="K11385" i="25" s="1"/>
  <c r="K11388" i="25" s="1"/>
  <c r="I11388" i="25" s="1"/>
  <c r="I8719" i="25" l="1"/>
  <c r="K8719" i="25" s="1"/>
  <c r="K12766" i="25"/>
  <c r="I12809" i="25"/>
  <c r="L11388" i="25"/>
  <c r="K11390" i="25"/>
  <c r="I8720" i="25" l="1"/>
  <c r="K8720" i="25" s="1"/>
  <c r="K8721" i="25" s="1"/>
  <c r="I8721" i="25" s="1"/>
  <c r="K12809" i="25"/>
  <c r="I12818" i="25"/>
  <c r="L11390" i="25"/>
  <c r="K11391" i="25"/>
  <c r="I11390" i="25"/>
  <c r="I11391" i="25" l="1"/>
  <c r="K12818" i="25"/>
  <c r="I12821" i="25"/>
  <c r="K11398" i="25"/>
  <c r="L11391" i="25"/>
  <c r="K8722" i="25"/>
  <c r="L8721" i="25"/>
  <c r="K12821" i="25" l="1"/>
  <c r="I12825" i="25"/>
  <c r="L11398" i="25"/>
  <c r="K11400" i="25"/>
  <c r="I11398" i="25"/>
  <c r="I11400" i="25" s="1"/>
  <c r="K8723" i="25"/>
  <c r="L8722" i="25"/>
  <c r="I8722" i="25"/>
  <c r="I8723" i="25" l="1"/>
  <c r="K12825" i="25"/>
  <c r="I12828" i="25"/>
  <c r="L11400" i="25"/>
  <c r="K11403" i="25"/>
  <c r="L11403" i="25" s="1"/>
  <c r="K8725" i="25"/>
  <c r="L8723" i="25"/>
  <c r="K12828" i="25" l="1"/>
  <c r="I12829" i="25"/>
  <c r="I11403" i="25"/>
  <c r="I11404" i="25" s="1"/>
  <c r="K8732" i="25"/>
  <c r="L8725" i="25"/>
  <c r="I8725" i="25"/>
  <c r="I8732" i="25" l="1"/>
  <c r="K12829" i="25"/>
  <c r="I12830" i="25"/>
  <c r="K11404" i="25"/>
  <c r="I11407" i="25"/>
  <c r="K8733" i="25"/>
  <c r="L8732" i="25"/>
  <c r="K12830" i="25" l="1"/>
  <c r="I12831" i="25"/>
  <c r="K11407" i="25"/>
  <c r="K11408" i="25" s="1"/>
  <c r="I11408" i="25" s="1"/>
  <c r="K8734" i="25"/>
  <c r="L8733" i="25"/>
  <c r="I8733" i="25"/>
  <c r="K12831" i="25" l="1"/>
  <c r="I12867" i="25"/>
  <c r="I8734" i="25"/>
  <c r="L11408" i="25"/>
  <c r="K11409" i="25"/>
  <c r="K8735" i="25"/>
  <c r="L8734" i="25"/>
  <c r="K12867" i="25" l="1"/>
  <c r="I12889" i="25"/>
  <c r="L11409" i="25"/>
  <c r="K11410" i="25"/>
  <c r="I11409" i="25"/>
  <c r="K8736" i="25"/>
  <c r="L8735" i="25"/>
  <c r="I8735" i="25"/>
  <c r="I8736" i="25" l="1"/>
  <c r="I11410" i="25"/>
  <c r="I12916" i="25"/>
  <c r="K12889" i="25"/>
  <c r="L11410" i="25"/>
  <c r="K11411" i="25"/>
  <c r="L11411" i="25" s="1"/>
  <c r="K8737" i="25"/>
  <c r="L8737" i="25" s="1"/>
  <c r="L8736" i="25"/>
  <c r="K12916" i="25" l="1"/>
  <c r="I12924" i="25"/>
  <c r="I11411" i="25"/>
  <c r="I11412" i="25" s="1"/>
  <c r="I8737" i="25"/>
  <c r="I8738" i="25" s="1"/>
  <c r="K12924" i="25" l="1"/>
  <c r="I12932" i="25"/>
  <c r="K11412" i="25"/>
  <c r="K11413" i="25" s="1"/>
  <c r="K8738" i="25"/>
  <c r="K8741" i="25" s="1"/>
  <c r="I8741" i="25" s="1"/>
  <c r="K12932" i="25" l="1"/>
  <c r="I12935" i="25"/>
  <c r="L11413" i="25"/>
  <c r="K11414" i="25"/>
  <c r="I11413" i="25"/>
  <c r="K8743" i="25"/>
  <c r="I8743" i="25" s="1"/>
  <c r="L8741" i="25"/>
  <c r="I11414" i="25" l="1"/>
  <c r="K12935" i="25"/>
  <c r="I12936" i="25"/>
  <c r="L11414" i="25"/>
  <c r="K11416" i="25"/>
  <c r="K8744" i="25"/>
  <c r="I8744" i="25" s="1"/>
  <c r="L8743" i="25"/>
  <c r="K12936" i="25" l="1"/>
  <c r="I12937" i="25"/>
  <c r="L11416" i="25"/>
  <c r="K11419" i="25"/>
  <c r="I11416" i="25"/>
  <c r="K8745" i="25"/>
  <c r="L8744" i="25"/>
  <c r="I11419" i="25" l="1"/>
  <c r="K12937" i="25"/>
  <c r="I12938" i="25"/>
  <c r="L11419" i="25"/>
  <c r="K11420" i="25"/>
  <c r="I11420" i="25" s="1"/>
  <c r="K8746" i="25"/>
  <c r="L8745" i="25"/>
  <c r="I8745" i="25"/>
  <c r="I8746" i="25" l="1"/>
  <c r="K12938" i="25"/>
  <c r="I12939" i="25"/>
  <c r="L11420" i="25"/>
  <c r="K11421" i="25"/>
  <c r="K8747" i="25"/>
  <c r="L8746" i="25"/>
  <c r="K12939" i="25" l="1"/>
  <c r="I12940" i="25"/>
  <c r="L11421" i="25"/>
  <c r="K11424" i="25"/>
  <c r="I11421" i="25"/>
  <c r="K8749" i="25"/>
  <c r="L8747" i="25"/>
  <c r="I8747" i="25"/>
  <c r="I11424" i="25" l="1"/>
  <c r="I8749" i="25"/>
  <c r="K12940" i="25"/>
  <c r="I12941" i="25"/>
  <c r="K11425" i="25"/>
  <c r="I11425" i="25" s="1"/>
  <c r="L11424" i="25"/>
  <c r="K8750" i="25"/>
  <c r="L8749" i="25"/>
  <c r="K12941" i="25" l="1"/>
  <c r="I12942" i="25"/>
  <c r="L11425" i="25"/>
  <c r="K11427" i="25"/>
  <c r="K8752" i="25"/>
  <c r="L8750" i="25"/>
  <c r="I8750" i="25"/>
  <c r="I8752" i="25" s="1"/>
  <c r="K12942" i="25" l="1"/>
  <c r="I12943" i="25"/>
  <c r="L11427" i="25"/>
  <c r="K11428" i="25"/>
  <c r="I11427" i="25"/>
  <c r="K8753" i="25"/>
  <c r="L8753" i="25" s="1"/>
  <c r="L8752" i="25"/>
  <c r="I11428" i="25" l="1"/>
  <c r="K12943" i="25"/>
  <c r="I12946" i="25"/>
  <c r="L11428" i="25"/>
  <c r="K11429" i="25"/>
  <c r="I8753" i="25"/>
  <c r="I8755" i="25" s="1"/>
  <c r="K12946" i="25" l="1"/>
  <c r="I12960" i="25"/>
  <c r="L11429" i="25"/>
  <c r="K11430" i="25"/>
  <c r="L11430" i="25" s="1"/>
  <c r="I11429" i="25"/>
  <c r="I8758" i="25"/>
  <c r="K8755" i="25"/>
  <c r="I11430" i="25" l="1"/>
  <c r="I11431" i="25" s="1"/>
  <c r="K11431" i="25" s="1"/>
  <c r="K11432" i="25" s="1"/>
  <c r="I11432" i="25" s="1"/>
  <c r="K12960" i="25"/>
  <c r="I12963" i="25"/>
  <c r="I8759" i="25"/>
  <c r="K8758" i="25"/>
  <c r="K12963" i="25" l="1"/>
  <c r="I12982" i="25"/>
  <c r="L11432" i="25"/>
  <c r="K11433" i="25"/>
  <c r="L11433" i="25" s="1"/>
  <c r="I8760" i="25"/>
  <c r="K8759" i="25"/>
  <c r="K12982" i="25" l="1"/>
  <c r="I12983" i="25"/>
  <c r="I11433" i="25"/>
  <c r="I11434" i="25" s="1"/>
  <c r="K8760" i="25"/>
  <c r="K8761" i="25" s="1"/>
  <c r="I8761" i="25" s="1"/>
  <c r="K12983" i="25" l="1"/>
  <c r="I12984" i="25"/>
  <c r="K11434" i="25"/>
  <c r="K11435" i="25" s="1"/>
  <c r="L11435" i="25" s="1"/>
  <c r="K8762" i="25"/>
  <c r="L8761" i="25"/>
  <c r="K12984" i="25" l="1"/>
  <c r="I12985" i="25"/>
  <c r="I11435" i="25"/>
  <c r="I11437" i="25" s="1"/>
  <c r="K8764" i="25"/>
  <c r="L8762" i="25"/>
  <c r="I8762" i="25"/>
  <c r="I8764" i="25" l="1"/>
  <c r="K12985" i="25"/>
  <c r="I12990" i="25"/>
  <c r="K11437" i="25"/>
  <c r="K11438" i="25" s="1"/>
  <c r="I11438" i="25" s="1"/>
  <c r="K8765" i="25"/>
  <c r="L8764" i="25"/>
  <c r="K12990" i="25" l="1"/>
  <c r="I12996" i="25"/>
  <c r="L11438" i="25"/>
  <c r="K11440" i="25"/>
  <c r="K8766" i="25"/>
  <c r="L8765" i="25"/>
  <c r="I8765" i="25"/>
  <c r="I8766" i="25" l="1"/>
  <c r="K12996" i="25"/>
  <c r="I13009" i="25"/>
  <c r="L11440" i="25"/>
  <c r="I11440" i="25"/>
  <c r="I11441" i="25" s="1"/>
  <c r="K8767" i="25"/>
  <c r="L8766" i="25"/>
  <c r="K13009" i="25" l="1"/>
  <c r="I13014" i="25"/>
  <c r="K11441" i="25"/>
  <c r="K11442" i="25" s="1"/>
  <c r="I11442" i="25" s="1"/>
  <c r="K8768" i="25"/>
  <c r="L8768" i="25" s="1"/>
  <c r="L8767" i="25"/>
  <c r="I8767" i="25"/>
  <c r="I8768" i="25" l="1"/>
  <c r="I8769" i="25" s="1"/>
  <c r="K8769" i="25" s="1"/>
  <c r="K13014" i="25"/>
  <c r="I13019" i="25"/>
  <c r="L11442" i="25"/>
  <c r="K11445" i="25"/>
  <c r="I8771" i="25" l="1"/>
  <c r="K8771" i="25" s="1"/>
  <c r="K8772" i="25" s="1"/>
  <c r="K13019" i="25"/>
  <c r="I13028" i="25"/>
  <c r="L11445" i="25"/>
  <c r="K11447" i="25"/>
  <c r="I11445" i="25"/>
  <c r="I11447" i="25" l="1"/>
  <c r="K13028" i="25"/>
  <c r="I13058" i="25"/>
  <c r="L11447" i="25"/>
  <c r="K11448" i="25"/>
  <c r="K8773" i="25"/>
  <c r="L8772" i="25"/>
  <c r="I8772" i="25"/>
  <c r="I8773" i="25" l="1"/>
  <c r="K13058" i="25"/>
  <c r="I13076" i="25"/>
  <c r="L11448" i="25"/>
  <c r="K11449" i="25"/>
  <c r="I11448" i="25"/>
  <c r="K8774" i="25"/>
  <c r="L8774" i="25" s="1"/>
  <c r="L8773" i="25"/>
  <c r="I11449" i="25" l="1"/>
  <c r="K13076" i="25"/>
  <c r="I13083" i="25"/>
  <c r="L11449" i="25"/>
  <c r="K11450" i="25"/>
  <c r="I11450" i="25" s="1"/>
  <c r="I8774" i="25"/>
  <c r="I8775" i="25" s="1"/>
  <c r="K13083" i="25" l="1"/>
  <c r="I13086" i="25"/>
  <c r="L11450" i="25"/>
  <c r="K11451" i="25"/>
  <c r="K8775" i="25"/>
  <c r="K8776" i="25" s="1"/>
  <c r="I8776" i="25" s="1"/>
  <c r="K13086" i="25" l="1"/>
  <c r="I13103" i="25"/>
  <c r="L11451" i="25"/>
  <c r="K11455" i="25"/>
  <c r="I11451" i="25"/>
  <c r="K8777" i="25"/>
  <c r="L8777" i="25" s="1"/>
  <c r="L8776" i="25"/>
  <c r="I11455" i="25" l="1"/>
  <c r="K13103" i="25"/>
  <c r="I13107" i="25"/>
  <c r="L11455" i="25"/>
  <c r="K11458" i="25"/>
  <c r="I8777" i="25"/>
  <c r="I8778" i="25" s="1"/>
  <c r="K13107" i="25" l="1"/>
  <c r="I13108" i="25"/>
  <c r="L11458" i="25"/>
  <c r="K11459" i="25"/>
  <c r="I11458" i="25"/>
  <c r="I11459" i="25" s="1"/>
  <c r="K8778" i="25"/>
  <c r="K8779" i="25" s="1"/>
  <c r="K13108" i="25" l="1"/>
  <c r="I13110" i="25"/>
  <c r="K11462" i="25"/>
  <c r="L11459" i="25"/>
  <c r="K8781" i="25"/>
  <c r="L8779" i="25"/>
  <c r="I8779" i="25"/>
  <c r="I8781" i="25" l="1"/>
  <c r="K13110" i="25"/>
  <c r="I13111" i="25"/>
  <c r="L11462" i="25"/>
  <c r="K11464" i="25"/>
  <c r="I11462" i="25"/>
  <c r="K8782" i="25"/>
  <c r="L8781" i="25"/>
  <c r="I11464" i="25" l="1"/>
  <c r="K13111" i="25"/>
  <c r="I13118" i="25"/>
  <c r="L11464" i="25"/>
  <c r="K11465" i="25"/>
  <c r="K8784" i="25"/>
  <c r="L8782" i="25"/>
  <c r="I8782" i="25"/>
  <c r="I11465" i="25" l="1"/>
  <c r="K13118" i="25"/>
  <c r="I13120" i="25"/>
  <c r="I8784" i="25"/>
  <c r="L11465" i="25"/>
  <c r="K11468" i="25"/>
  <c r="K8785" i="25"/>
  <c r="L8785" i="25" s="1"/>
  <c r="L8784" i="25"/>
  <c r="K13120" i="25" l="1"/>
  <c r="I13132" i="25"/>
  <c r="L11468" i="25"/>
  <c r="K11469" i="25"/>
  <c r="I11468" i="25"/>
  <c r="I8785" i="25"/>
  <c r="I8786" i="25" s="1"/>
  <c r="I11469" i="25" l="1"/>
  <c r="K13132" i="25"/>
  <c r="I13133" i="25"/>
  <c r="L11469" i="25"/>
  <c r="K11471" i="25"/>
  <c r="I8787" i="25"/>
  <c r="K8786" i="25"/>
  <c r="K13133" i="25" l="1"/>
  <c r="I13139" i="25"/>
  <c r="L11471" i="25"/>
  <c r="K11473" i="25"/>
  <c r="I11471" i="25"/>
  <c r="K8787" i="25"/>
  <c r="K8788" i="25" s="1"/>
  <c r="L8788" i="25" s="1"/>
  <c r="I11473" i="25" l="1"/>
  <c r="K13139" i="25"/>
  <c r="I13140" i="25"/>
  <c r="L11473" i="25"/>
  <c r="K11478" i="25"/>
  <c r="I8788" i="25"/>
  <c r="I8798" i="25" s="1"/>
  <c r="I8799" i="25" s="1"/>
  <c r="I13161" i="25" l="1"/>
  <c r="K13140" i="25"/>
  <c r="L11478" i="25"/>
  <c r="K11479" i="25"/>
  <c r="I11478" i="25"/>
  <c r="K8798" i="25"/>
  <c r="K8799" i="25"/>
  <c r="K8800" i="25" s="1"/>
  <c r="I8800" i="25" s="1"/>
  <c r="K13161" i="25" l="1"/>
  <c r="I13182" i="25"/>
  <c r="I11479" i="25"/>
  <c r="L11479" i="25"/>
  <c r="K11483" i="25"/>
  <c r="K8803" i="25"/>
  <c r="L8800" i="25"/>
  <c r="I11483" i="25" l="1"/>
  <c r="K13182" i="25"/>
  <c r="I13196" i="25"/>
  <c r="L11483" i="25"/>
  <c r="K11484" i="25"/>
  <c r="K8804" i="25"/>
  <c r="L8803" i="25"/>
  <c r="I8803" i="25"/>
  <c r="I8804" i="25" l="1"/>
  <c r="K13196" i="25"/>
  <c r="I13197" i="25"/>
  <c r="L11484" i="25"/>
  <c r="K11485" i="25"/>
  <c r="I11484" i="25"/>
  <c r="I11485" i="25" s="1"/>
  <c r="K8805" i="25"/>
  <c r="L8804" i="25"/>
  <c r="K13197" i="25" l="1"/>
  <c r="I13204" i="25"/>
  <c r="L11485" i="25"/>
  <c r="K11487" i="25"/>
  <c r="K8806" i="25"/>
  <c r="L8805" i="25"/>
  <c r="I8805" i="25"/>
  <c r="I8806" i="25" l="1"/>
  <c r="K13204" i="25"/>
  <c r="I13206" i="25"/>
  <c r="K11492" i="25"/>
  <c r="L11487" i="25"/>
  <c r="I11487" i="25"/>
  <c r="K8809" i="25"/>
  <c r="L8806" i="25"/>
  <c r="I11492" i="25" l="1"/>
  <c r="K13206" i="25"/>
  <c r="I13225" i="25"/>
  <c r="K11499" i="25"/>
  <c r="L11492" i="25"/>
  <c r="K8810" i="25"/>
  <c r="L8809" i="25"/>
  <c r="I8809" i="25"/>
  <c r="I8810" i="25" l="1"/>
  <c r="K13225" i="25"/>
  <c r="I13251" i="25"/>
  <c r="L11499" i="25"/>
  <c r="K11501" i="25"/>
  <c r="I11499" i="25"/>
  <c r="I11501" i="25" s="1"/>
  <c r="K8811" i="25"/>
  <c r="L8810" i="25"/>
  <c r="K13251" i="25" l="1"/>
  <c r="I13252" i="25"/>
  <c r="L11501" i="25"/>
  <c r="K11502" i="25"/>
  <c r="K8813" i="25"/>
  <c r="L8811" i="25"/>
  <c r="I8811" i="25"/>
  <c r="I8813" i="25" l="1"/>
  <c r="K13252" i="25"/>
  <c r="I13254" i="25"/>
  <c r="L11502" i="25"/>
  <c r="K11504" i="25"/>
  <c r="I11502" i="25"/>
  <c r="K8814" i="25"/>
  <c r="L8813" i="25"/>
  <c r="I11504" i="25" l="1"/>
  <c r="K13254" i="25"/>
  <c r="I13276" i="25"/>
  <c r="L11504" i="25"/>
  <c r="K11505" i="25"/>
  <c r="K8815" i="25"/>
  <c r="L8814" i="25"/>
  <c r="I8814" i="25"/>
  <c r="I8815" i="25" l="1"/>
  <c r="I13316" i="25"/>
  <c r="K13276" i="25"/>
  <c r="L11505" i="25"/>
  <c r="K11506" i="25"/>
  <c r="I11505" i="25"/>
  <c r="K8816" i="25"/>
  <c r="L8815" i="25"/>
  <c r="I11506" i="25" l="1"/>
  <c r="K13316" i="25"/>
  <c r="I13319" i="25"/>
  <c r="L11506" i="25"/>
  <c r="K11507" i="25"/>
  <c r="K8817" i="25"/>
  <c r="L8816" i="25"/>
  <c r="I8816" i="25"/>
  <c r="K13319" i="25" l="1"/>
  <c r="I13342" i="25"/>
  <c r="I8817" i="25"/>
  <c r="L11507" i="25"/>
  <c r="K11510" i="25"/>
  <c r="I11507" i="25"/>
  <c r="K8818" i="25"/>
  <c r="L8817" i="25"/>
  <c r="I11510" i="25" l="1"/>
  <c r="K13342" i="25"/>
  <c r="I13351" i="25"/>
  <c r="L11510" i="25"/>
  <c r="K11512" i="25"/>
  <c r="K8819" i="25"/>
  <c r="L8818" i="25"/>
  <c r="I8818" i="25"/>
  <c r="K13351" i="25" l="1"/>
  <c r="I13352" i="25"/>
  <c r="I8819" i="25"/>
  <c r="L11512" i="25"/>
  <c r="K11514" i="25"/>
  <c r="L11514" i="25" s="1"/>
  <c r="I11512" i="25"/>
  <c r="K8820" i="25"/>
  <c r="L8819" i="25"/>
  <c r="K13352" i="25" l="1"/>
  <c r="I13354" i="25"/>
  <c r="I11514" i="25"/>
  <c r="I11523" i="25" s="1"/>
  <c r="K11523" i="25" s="1"/>
  <c r="K11530" i="25" s="1"/>
  <c r="L11530" i="25" s="1"/>
  <c r="K8821" i="25"/>
  <c r="L8820" i="25"/>
  <c r="I8820" i="25"/>
  <c r="K13354" i="25" l="1"/>
  <c r="I13378" i="25"/>
  <c r="I11530" i="25"/>
  <c r="I11532" i="25" s="1"/>
  <c r="I11539" i="25" s="1"/>
  <c r="I8821" i="25"/>
  <c r="K8823" i="25"/>
  <c r="L8821" i="25"/>
  <c r="K13378" i="25" l="1"/>
  <c r="I13409" i="25"/>
  <c r="K11532" i="25"/>
  <c r="K11539" i="25"/>
  <c r="K11557" i="25" s="1"/>
  <c r="I11557" i="25" s="1"/>
  <c r="K8824" i="25"/>
  <c r="L8823" i="25"/>
  <c r="I8823" i="25"/>
  <c r="I8824" i="25" l="1"/>
  <c r="I13412" i="25"/>
  <c r="K13409" i="25"/>
  <c r="L11557" i="25"/>
  <c r="K11567" i="25"/>
  <c r="L11567" i="25" s="1"/>
  <c r="K8825" i="25"/>
  <c r="L8824" i="25"/>
  <c r="K13412" i="25" l="1"/>
  <c r="I13416" i="25"/>
  <c r="I11567" i="25"/>
  <c r="I11582" i="25" s="1"/>
  <c r="K8829" i="25"/>
  <c r="L8825" i="25"/>
  <c r="I8825" i="25"/>
  <c r="K13416" i="25" l="1"/>
  <c r="I13417" i="25"/>
  <c r="I8829" i="25"/>
  <c r="K11582" i="25"/>
  <c r="K11623" i="25" s="1"/>
  <c r="K8830" i="25"/>
  <c r="L8829" i="25"/>
  <c r="K13417" i="25" l="1"/>
  <c r="I13422" i="25"/>
  <c r="L11623" i="25"/>
  <c r="K11636" i="25"/>
  <c r="I11623" i="25"/>
  <c r="K8831" i="25"/>
  <c r="L8830" i="25"/>
  <c r="I8830" i="25"/>
  <c r="I11636" i="25" l="1"/>
  <c r="I8831" i="25"/>
  <c r="K13422" i="25"/>
  <c r="I13429" i="25"/>
  <c r="L11636" i="25"/>
  <c r="K11638" i="25"/>
  <c r="L11638" i="25" s="1"/>
  <c r="K8832" i="25"/>
  <c r="L8831" i="25"/>
  <c r="K13429" i="25" l="1"/>
  <c r="I13431" i="25"/>
  <c r="I11638" i="25"/>
  <c r="I11643" i="25" s="1"/>
  <c r="K8833" i="25"/>
  <c r="L8832" i="25"/>
  <c r="I8832" i="25"/>
  <c r="I8833" i="25" l="1"/>
  <c r="K13431" i="25"/>
  <c r="I13432" i="25"/>
  <c r="K11643" i="25"/>
  <c r="I11652" i="25"/>
  <c r="K8838" i="25"/>
  <c r="L8833" i="25"/>
  <c r="K13432" i="25" l="1"/>
  <c r="I13436" i="25"/>
  <c r="I11659" i="25"/>
  <c r="K11652" i="25"/>
  <c r="K8839" i="25"/>
  <c r="L8838" i="25"/>
  <c r="I8838" i="25"/>
  <c r="K13436" i="25" l="1"/>
  <c r="I13440" i="25"/>
  <c r="I8839" i="25"/>
  <c r="K11659" i="25"/>
  <c r="K11660" i="25" s="1"/>
  <c r="L11660" i="25" s="1"/>
  <c r="K8840" i="25"/>
  <c r="L8840" i="25" s="1"/>
  <c r="L8839" i="25"/>
  <c r="K13440" i="25" l="1"/>
  <c r="I13441" i="25"/>
  <c r="I11660" i="25"/>
  <c r="I11661" i="25" s="1"/>
  <c r="K11661" i="25" s="1"/>
  <c r="K11669" i="25" s="1"/>
  <c r="I8840" i="25"/>
  <c r="I8841" i="25" s="1"/>
  <c r="K13441" i="25" l="1"/>
  <c r="I13442" i="25"/>
  <c r="I11669" i="25"/>
  <c r="L11669" i="25"/>
  <c r="K11675" i="25"/>
  <c r="K8841" i="25"/>
  <c r="K8842" i="25" s="1"/>
  <c r="I8842" i="25" s="1"/>
  <c r="K13442" i="25" l="1"/>
  <c r="I13443" i="25"/>
  <c r="L11675" i="25"/>
  <c r="K11676" i="25"/>
  <c r="I11675" i="25"/>
  <c r="K8844" i="25"/>
  <c r="L8842" i="25"/>
  <c r="I11676" i="25" l="1"/>
  <c r="K13443" i="25"/>
  <c r="I13489" i="25"/>
  <c r="L11676" i="25"/>
  <c r="K11680" i="25"/>
  <c r="K8845" i="25"/>
  <c r="L8844" i="25"/>
  <c r="I8844" i="25"/>
  <c r="I8845" i="25" l="1"/>
  <c r="I13511" i="25"/>
  <c r="K13489" i="25"/>
  <c r="K11684" i="25"/>
  <c r="L11680" i="25"/>
  <c r="I11680" i="25"/>
  <c r="K8848" i="25"/>
  <c r="L8845" i="25"/>
  <c r="I8848" i="25" l="1"/>
  <c r="K13511" i="25"/>
  <c r="I13516" i="25"/>
  <c r="I11684" i="25"/>
  <c r="K11688" i="25"/>
  <c r="L11684" i="25"/>
  <c r="K8849" i="25"/>
  <c r="I8849" i="25" s="1"/>
  <c r="L8848" i="25"/>
  <c r="K13516" i="25" l="1"/>
  <c r="I13572" i="25"/>
  <c r="L11688" i="25"/>
  <c r="K11691" i="25"/>
  <c r="L11691" i="25" s="1"/>
  <c r="I11688" i="25"/>
  <c r="K8850" i="25"/>
  <c r="L8849" i="25"/>
  <c r="I11691" i="25" l="1"/>
  <c r="I11695" i="25" s="1"/>
  <c r="K11695" i="25" s="1"/>
  <c r="K11706" i="25" s="1"/>
  <c r="I11706" i="25" s="1"/>
  <c r="K13572" i="25"/>
  <c r="I13604" i="25"/>
  <c r="K8851" i="25"/>
  <c r="L8850" i="25"/>
  <c r="I8850" i="25"/>
  <c r="K13604" i="25" l="1"/>
  <c r="I13605" i="25"/>
  <c r="I8851" i="25"/>
  <c r="K11712" i="25"/>
  <c r="L11712" i="25" s="1"/>
  <c r="L11706" i="25"/>
  <c r="K8853" i="25"/>
  <c r="L8851" i="25"/>
  <c r="K13605" i="25" l="1"/>
  <c r="I13608" i="25"/>
  <c r="I11712" i="25"/>
  <c r="I11719" i="25" s="1"/>
  <c r="K8854" i="25"/>
  <c r="L8853" i="25"/>
  <c r="I8853" i="25"/>
  <c r="I8854" i="25" l="1"/>
  <c r="K13608" i="25"/>
  <c r="I13640" i="25"/>
  <c r="K11719" i="25"/>
  <c r="I11722" i="25"/>
  <c r="K8861" i="25"/>
  <c r="L8854" i="25"/>
  <c r="K13640" i="25" l="1"/>
  <c r="I13642" i="25"/>
  <c r="K11722" i="25"/>
  <c r="I11723" i="25"/>
  <c r="K8862" i="25"/>
  <c r="L8861" i="25"/>
  <c r="I8861" i="25"/>
  <c r="K13642" i="25" l="1"/>
  <c r="I13663" i="25"/>
  <c r="I8862" i="25"/>
  <c r="K11723" i="25"/>
  <c r="I11724" i="25"/>
  <c r="K8863" i="25"/>
  <c r="L8863" i="25" s="1"/>
  <c r="L8862" i="25"/>
  <c r="K13663" i="25" l="1"/>
  <c r="I13674" i="25"/>
  <c r="K11724" i="25"/>
  <c r="I11725" i="25"/>
  <c r="I8863" i="25"/>
  <c r="I8864" i="25" s="1"/>
  <c r="K13674" i="25" l="1"/>
  <c r="I13744" i="25"/>
  <c r="K11725" i="25"/>
  <c r="K11730" i="25" s="1"/>
  <c r="I11730" i="25" s="1"/>
  <c r="K8864" i="25"/>
  <c r="K8865" i="25" s="1"/>
  <c r="I8865" i="25" s="1"/>
  <c r="K13744" i="25" l="1"/>
  <c r="I13768" i="25"/>
  <c r="L11730" i="25"/>
  <c r="K11735" i="25"/>
  <c r="K8866" i="25"/>
  <c r="L8865" i="25"/>
  <c r="K13768" i="25" l="1"/>
  <c r="I13775" i="25"/>
  <c r="L11735" i="25"/>
  <c r="K11738" i="25"/>
  <c r="L11738" i="25" s="1"/>
  <c r="I11735" i="25"/>
  <c r="K8867" i="25"/>
  <c r="L8866" i="25"/>
  <c r="I8866" i="25"/>
  <c r="I8867" i="25" l="1"/>
  <c r="I11738" i="25"/>
  <c r="I11740" i="25" s="1"/>
  <c r="K11740" i="25" s="1"/>
  <c r="K11741" i="25" s="1"/>
  <c r="L11741" i="25" s="1"/>
  <c r="K13775" i="25"/>
  <c r="I13785" i="25"/>
  <c r="K8868" i="25"/>
  <c r="L8867" i="25"/>
  <c r="K13785" i="25" l="1"/>
  <c r="I13789" i="25"/>
  <c r="I11741" i="25"/>
  <c r="I11754" i="25" s="1"/>
  <c r="K8870" i="25"/>
  <c r="L8870" i="25" s="1"/>
  <c r="L8868" i="25"/>
  <c r="I8868" i="25"/>
  <c r="I8870" i="25" l="1"/>
  <c r="I8872" i="25" s="1"/>
  <c r="K8872" i="25" s="1"/>
  <c r="K8873" i="25" s="1"/>
  <c r="I8873" i="25" s="1"/>
  <c r="K13789" i="25"/>
  <c r="I13791" i="25"/>
  <c r="K11754" i="25"/>
  <c r="K11755" i="25" s="1"/>
  <c r="I11755" i="25" s="1"/>
  <c r="I13793" i="25" l="1"/>
  <c r="K13791" i="25"/>
  <c r="L11755" i="25"/>
  <c r="K11767" i="25"/>
  <c r="L11767" i="25" s="1"/>
  <c r="K8875" i="25"/>
  <c r="L8873" i="25"/>
  <c r="K13793" i="25" l="1"/>
  <c r="I13795" i="25"/>
  <c r="I11767" i="25"/>
  <c r="I11770" i="25" s="1"/>
  <c r="K8877" i="25"/>
  <c r="L8875" i="25"/>
  <c r="I8875" i="25"/>
  <c r="I8877" i="25" l="1"/>
  <c r="K13795" i="25"/>
  <c r="I13796" i="25"/>
  <c r="I11781" i="25"/>
  <c r="K11770" i="25"/>
  <c r="K8878" i="25"/>
  <c r="L8877" i="25"/>
  <c r="K13796" i="25" l="1"/>
  <c r="I13797" i="25"/>
  <c r="K11781" i="25"/>
  <c r="I11782" i="25"/>
  <c r="K8879" i="25"/>
  <c r="L8878" i="25"/>
  <c r="I8878" i="25"/>
  <c r="I8879" i="25" l="1"/>
  <c r="K13797" i="25"/>
  <c r="I13802" i="25"/>
  <c r="K11782" i="25"/>
  <c r="K11802" i="25" s="1"/>
  <c r="I11802" i="25" s="1"/>
  <c r="K8881" i="25"/>
  <c r="L8879" i="25"/>
  <c r="K13802" i="25" l="1"/>
  <c r="I13811" i="25"/>
  <c r="L11802" i="25"/>
  <c r="K11818" i="25"/>
  <c r="L11818" i="25" s="1"/>
  <c r="K8882" i="25"/>
  <c r="L8881" i="25"/>
  <c r="I8881" i="25"/>
  <c r="K13811" i="25" l="1"/>
  <c r="I13818" i="25"/>
  <c r="I8882" i="25"/>
  <c r="I11818" i="25"/>
  <c r="I11819" i="25" s="1"/>
  <c r="K8883" i="25"/>
  <c r="L8883" i="25" s="1"/>
  <c r="L8882" i="25"/>
  <c r="K13818" i="25" l="1"/>
  <c r="I13822" i="25"/>
  <c r="K11819" i="25"/>
  <c r="I11840" i="25"/>
  <c r="I8883" i="25"/>
  <c r="I8884" i="25" s="1"/>
  <c r="K13822" i="25" l="1"/>
  <c r="I13881" i="25"/>
  <c r="K11840" i="25"/>
  <c r="I11841" i="25"/>
  <c r="K8884" i="25"/>
  <c r="K8886" i="25" s="1"/>
  <c r="I8886" i="25" s="1"/>
  <c r="K13881" i="25" l="1"/>
  <c r="I13885" i="25"/>
  <c r="K11841" i="25"/>
  <c r="I11849" i="25"/>
  <c r="K8887" i="25"/>
  <c r="L8886" i="25"/>
  <c r="K13885" i="25" l="1"/>
  <c r="I13908" i="25"/>
  <c r="K11849" i="25"/>
  <c r="I11859" i="25"/>
  <c r="K8889" i="25"/>
  <c r="L8889" i="25" s="1"/>
  <c r="L8887" i="25"/>
  <c r="I8887" i="25"/>
  <c r="I8889" i="25" l="1"/>
  <c r="I8890" i="25" s="1"/>
  <c r="K8890" i="25" s="1"/>
  <c r="K8892" i="25" s="1"/>
  <c r="I8892" i="25" s="1"/>
  <c r="K13908" i="25"/>
  <c r="I13909" i="25"/>
  <c r="I11878" i="25"/>
  <c r="K11859" i="25"/>
  <c r="I13910" i="25" l="1"/>
  <c r="K13909" i="25"/>
  <c r="I11879" i="25"/>
  <c r="K11878" i="25"/>
  <c r="K8894" i="25"/>
  <c r="L8892" i="25"/>
  <c r="K13910" i="25" l="1"/>
  <c r="I13995" i="25"/>
  <c r="K11879" i="25"/>
  <c r="K11940" i="25" s="1"/>
  <c r="I11940" i="25" s="1"/>
  <c r="K8895" i="25"/>
  <c r="L8894" i="25"/>
  <c r="I8894" i="25"/>
  <c r="I8895" i="25" l="1"/>
  <c r="K13995" i="25"/>
  <c r="I14018" i="25"/>
  <c r="L11940" i="25"/>
  <c r="K11941" i="25"/>
  <c r="K8896" i="25"/>
  <c r="L8895" i="25"/>
  <c r="K14018" i="25" l="1"/>
  <c r="I14036" i="25"/>
  <c r="L11941" i="25"/>
  <c r="K11945" i="25"/>
  <c r="L11945" i="25" s="1"/>
  <c r="I11941" i="25"/>
  <c r="I11945" i="25" s="1"/>
  <c r="I11952" i="25" s="1"/>
  <c r="K8897" i="25"/>
  <c r="L8897" i="25" s="1"/>
  <c r="L8896" i="25"/>
  <c r="I8896" i="25"/>
  <c r="I8897" i="25" l="1"/>
  <c r="I8898" i="25" s="1"/>
  <c r="K8898" i="25" s="1"/>
  <c r="K8899" i="25" s="1"/>
  <c r="I8899" i="25" s="1"/>
  <c r="K14036" i="25"/>
  <c r="I14052" i="25"/>
  <c r="K11952" i="25"/>
  <c r="I11959" i="25"/>
  <c r="K14052" i="25" l="1"/>
  <c r="I14071" i="25"/>
  <c r="I11966" i="25"/>
  <c r="K11959" i="25"/>
  <c r="K8900" i="25"/>
  <c r="L8899" i="25"/>
  <c r="K14071" i="25" l="1"/>
  <c r="I14076" i="25"/>
  <c r="K11966" i="25"/>
  <c r="K12000" i="25" s="1"/>
  <c r="L12000" i="25" s="1"/>
  <c r="K8905" i="25"/>
  <c r="L8900" i="25"/>
  <c r="I8900" i="25"/>
  <c r="K14076" i="25" l="1"/>
  <c r="I14121" i="25"/>
  <c r="I12000" i="25"/>
  <c r="I12002" i="25" s="1"/>
  <c r="K12002" i="25" s="1"/>
  <c r="K12006" i="25" s="1"/>
  <c r="I8905" i="25"/>
  <c r="K8906" i="25"/>
  <c r="L8905" i="25"/>
  <c r="K14121" i="25" l="1"/>
  <c r="I14131" i="25"/>
  <c r="L12006" i="25"/>
  <c r="I12006" i="25"/>
  <c r="I12008" i="25" s="1"/>
  <c r="K12008" i="25" s="1"/>
  <c r="K12009" i="25" s="1"/>
  <c r="L12009" i="25" s="1"/>
  <c r="K8907" i="25"/>
  <c r="L8906" i="25"/>
  <c r="I8906" i="25"/>
  <c r="I8907" i="25" l="1"/>
  <c r="K14131" i="25"/>
  <c r="I14132" i="25"/>
  <c r="I12009" i="25"/>
  <c r="I12011" i="25" s="1"/>
  <c r="K8908" i="25"/>
  <c r="L8907" i="25"/>
  <c r="K12011" i="25" l="1"/>
  <c r="K12018" i="25" s="1"/>
  <c r="I12018" i="25"/>
  <c r="K14132" i="25"/>
  <c r="I14166" i="25"/>
  <c r="K8910" i="25"/>
  <c r="L8908" i="25"/>
  <c r="I8908" i="25"/>
  <c r="I8910" i="25" l="1"/>
  <c r="K14166" i="25"/>
  <c r="I14167" i="25"/>
  <c r="L12018" i="25"/>
  <c r="K12022" i="25"/>
  <c r="I12022" i="25" s="1"/>
  <c r="K8911" i="25"/>
  <c r="L8911" i="25" s="1"/>
  <c r="L8910" i="25"/>
  <c r="L12022" i="25" l="1"/>
  <c r="K12025" i="25"/>
  <c r="K14167" i="25"/>
  <c r="I14188" i="25"/>
  <c r="I8911" i="25"/>
  <c r="I8912" i="25" s="1"/>
  <c r="L12025" i="25" l="1"/>
  <c r="K12026" i="25"/>
  <c r="K14188" i="25"/>
  <c r="I14213" i="25"/>
  <c r="I12025" i="25"/>
  <c r="I12026" i="25" s="1"/>
  <c r="K8912" i="25"/>
  <c r="K8914" i="25" s="1"/>
  <c r="I8914" i="25" s="1"/>
  <c r="K14213" i="25" l="1"/>
  <c r="I14245" i="25"/>
  <c r="L12026" i="25"/>
  <c r="K12028" i="25"/>
  <c r="L12028" i="25" s="1"/>
  <c r="K8915" i="25"/>
  <c r="L8914" i="25"/>
  <c r="I12028" i="25" l="1"/>
  <c r="I12034" i="25" s="1"/>
  <c r="I12044" i="25" s="1"/>
  <c r="K14245" i="25"/>
  <c r="I14246" i="25"/>
  <c r="K8919" i="25"/>
  <c r="L8915" i="25"/>
  <c r="I8915" i="25"/>
  <c r="K12034" i="25" l="1"/>
  <c r="K12044" i="25"/>
  <c r="K12055" i="25" s="1"/>
  <c r="L12055" i="25" s="1"/>
  <c r="K14246" i="25"/>
  <c r="I14252" i="25"/>
  <c r="I8919" i="25"/>
  <c r="K8920" i="25"/>
  <c r="L8919" i="25"/>
  <c r="I12055" i="25" l="1"/>
  <c r="I12074" i="25" s="1"/>
  <c r="I12076" i="25" s="1"/>
  <c r="I8920" i="25"/>
  <c r="K14252" i="25"/>
  <c r="I14256" i="25"/>
  <c r="K8921" i="25"/>
  <c r="L8920" i="25"/>
  <c r="I8921" i="25" l="1"/>
  <c r="K12074" i="25"/>
  <c r="K12076" i="25"/>
  <c r="K12102" i="25" s="1"/>
  <c r="I12102" i="25" s="1"/>
  <c r="K14256" i="25"/>
  <c r="I14257" i="25"/>
  <c r="K8923" i="25"/>
  <c r="L8921" i="25"/>
  <c r="K14257" i="25" l="1"/>
  <c r="I14270" i="25"/>
  <c r="L12102" i="25"/>
  <c r="K12118" i="25"/>
  <c r="I12118" i="25" s="1"/>
  <c r="K8924" i="25"/>
  <c r="L8924" i="25" s="1"/>
  <c r="L8923" i="25"/>
  <c r="I8923" i="25"/>
  <c r="L12118" i="25" l="1"/>
  <c r="K12120" i="25"/>
  <c r="K14270" i="25"/>
  <c r="I14271" i="25"/>
  <c r="I8924" i="25"/>
  <c r="I8927" i="25" s="1"/>
  <c r="K8927" i="25" s="1"/>
  <c r="K8928" i="25" s="1"/>
  <c r="I8928" i="25" s="1"/>
  <c r="K14271" i="25" l="1"/>
  <c r="I14312" i="25"/>
  <c r="L12120" i="25"/>
  <c r="K12122" i="25"/>
  <c r="I12120" i="25"/>
  <c r="K8929" i="25"/>
  <c r="L8928" i="25"/>
  <c r="I12122" i="25" l="1"/>
  <c r="L12122" i="25"/>
  <c r="K12128" i="25"/>
  <c r="K14312" i="25"/>
  <c r="I14320" i="25"/>
  <c r="K8933" i="25"/>
  <c r="L8929" i="25"/>
  <c r="I8929" i="25"/>
  <c r="I8933" i="25" l="1"/>
  <c r="K14320" i="25"/>
  <c r="I14332" i="25"/>
  <c r="L12128" i="25"/>
  <c r="K12129" i="25"/>
  <c r="I12128" i="25"/>
  <c r="K8937" i="25"/>
  <c r="L8933" i="25"/>
  <c r="I12129" i="25" l="1"/>
  <c r="L12129" i="25"/>
  <c r="K12130" i="25"/>
  <c r="I12130" i="25" s="1"/>
  <c r="K14332" i="25"/>
  <c r="I14367" i="25"/>
  <c r="K8938" i="25"/>
  <c r="L8937" i="25"/>
  <c r="I8937" i="25"/>
  <c r="I8938" i="25" l="1"/>
  <c r="K14367" i="25"/>
  <c r="I14368" i="25"/>
  <c r="L12130" i="25"/>
  <c r="K12132" i="25"/>
  <c r="K8939" i="25"/>
  <c r="L8938" i="25"/>
  <c r="L12132" i="25" l="1"/>
  <c r="K12133" i="25"/>
  <c r="L12133" i="25" s="1"/>
  <c r="I12132" i="25"/>
  <c r="I12133" i="25" s="1"/>
  <c r="I12137" i="25" s="1"/>
  <c r="K14368" i="25"/>
  <c r="I14372" i="25"/>
  <c r="K8940" i="25"/>
  <c r="L8939" i="25"/>
  <c r="I8939" i="25"/>
  <c r="I8940" i="25" l="1"/>
  <c r="K14372" i="25"/>
  <c r="I14386" i="25"/>
  <c r="K12137" i="25"/>
  <c r="K12145" i="25" s="1"/>
  <c r="I12145" i="25" s="1"/>
  <c r="K8941" i="25"/>
  <c r="L8940" i="25"/>
  <c r="L12145" i="25" l="1"/>
  <c r="K12158" i="25"/>
  <c r="K14386" i="25"/>
  <c r="I14404" i="25"/>
  <c r="K8942" i="25"/>
  <c r="L8941" i="25"/>
  <c r="I8941" i="25"/>
  <c r="I8942" i="25" l="1"/>
  <c r="L12158" i="25"/>
  <c r="K12176" i="25"/>
  <c r="K14404" i="25"/>
  <c r="I14450" i="25"/>
  <c r="I12158" i="25"/>
  <c r="I12176" i="25" s="1"/>
  <c r="K8943" i="25"/>
  <c r="I8943" i="25" s="1"/>
  <c r="L8942" i="25"/>
  <c r="L12176" i="25" l="1"/>
  <c r="K12192" i="25"/>
  <c r="K14450" i="25"/>
  <c r="I14459" i="25"/>
  <c r="K8945" i="25"/>
  <c r="I8945" i="25" s="1"/>
  <c r="L8943" i="25"/>
  <c r="L12192" i="25" l="1"/>
  <c r="K12195" i="25"/>
  <c r="K14459" i="25"/>
  <c r="I14470" i="25"/>
  <c r="I12192" i="25"/>
  <c r="I12195" i="25" s="1"/>
  <c r="K8946" i="25"/>
  <c r="L8945" i="25"/>
  <c r="K14470" i="25" l="1"/>
  <c r="I14495" i="25"/>
  <c r="L12195" i="25"/>
  <c r="K12198" i="25"/>
  <c r="K8947" i="25"/>
  <c r="L8946" i="25"/>
  <c r="I8946" i="25"/>
  <c r="I8947" i="25" l="1"/>
  <c r="K14495" i="25"/>
  <c r="I14533" i="25"/>
  <c r="L12198" i="25"/>
  <c r="K12199" i="25"/>
  <c r="I12198" i="25"/>
  <c r="K8949" i="25"/>
  <c r="I8949" i="25" s="1"/>
  <c r="L8947" i="25"/>
  <c r="I12199" i="25" l="1"/>
  <c r="L12199" i="25"/>
  <c r="K12204" i="25"/>
  <c r="I12204" i="25" s="1"/>
  <c r="K14533" i="25"/>
  <c r="I14535" i="25"/>
  <c r="K8951" i="25"/>
  <c r="I8951" i="25" s="1"/>
  <c r="L8949" i="25"/>
  <c r="K14535" i="25" l="1"/>
  <c r="I14536" i="25"/>
  <c r="L12204" i="25"/>
  <c r="K12205" i="25"/>
  <c r="L8951" i="25"/>
  <c r="K8953" i="25"/>
  <c r="I8953" i="25" s="1"/>
  <c r="L12205" i="25" l="1"/>
  <c r="K12206" i="25"/>
  <c r="L12206" i="25" s="1"/>
  <c r="I12205" i="25"/>
  <c r="K14536" i="25"/>
  <c r="I14564" i="25"/>
  <c r="L8953" i="25"/>
  <c r="K8954" i="25"/>
  <c r="I8954" i="25" s="1"/>
  <c r="I12206" i="25" l="1"/>
  <c r="I12223" i="25" s="1"/>
  <c r="K12223" i="25" s="1"/>
  <c r="K12225" i="25" s="1"/>
  <c r="I12225" i="25" s="1"/>
  <c r="K14564" i="25"/>
  <c r="I14568" i="25"/>
  <c r="L8954" i="25"/>
  <c r="K8955" i="25"/>
  <c r="I8955" i="25" s="1"/>
  <c r="K14568" i="25" l="1"/>
  <c r="I14570" i="25"/>
  <c r="L12225" i="25"/>
  <c r="K12226" i="25"/>
  <c r="L8955" i="25"/>
  <c r="K8956" i="25"/>
  <c r="I8956" i="25" s="1"/>
  <c r="K14570" i="25" l="1"/>
  <c r="I14574" i="25"/>
  <c r="L12226" i="25"/>
  <c r="K12228" i="25"/>
  <c r="L12228" i="25" s="1"/>
  <c r="I12226" i="25"/>
  <c r="L8956" i="25"/>
  <c r="K8957" i="25"/>
  <c r="I8957" i="25" s="1"/>
  <c r="I12228" i="25" l="1"/>
  <c r="I12233" i="25" s="1"/>
  <c r="K12233" i="25" s="1"/>
  <c r="I14607" i="25"/>
  <c r="K14574" i="25"/>
  <c r="L8957" i="25"/>
  <c r="K8959" i="25"/>
  <c r="I8959" i="25" s="1"/>
  <c r="I12237" i="25" l="1"/>
  <c r="K12237" i="25" s="1"/>
  <c r="K12257" i="25" s="1"/>
  <c r="I12257" i="25" s="1"/>
  <c r="K14607" i="25"/>
  <c r="I14610" i="25"/>
  <c r="L8959" i="25"/>
  <c r="K8960" i="25"/>
  <c r="I8960" i="25" s="1"/>
  <c r="K14610" i="25" l="1"/>
  <c r="I14611" i="25"/>
  <c r="L12257" i="25"/>
  <c r="K12269" i="25"/>
  <c r="I12269" i="25" s="1"/>
  <c r="L8960" i="25"/>
  <c r="K8961" i="25"/>
  <c r="I8961" i="25" s="1"/>
  <c r="L12269" i="25" l="1"/>
  <c r="K12274" i="25"/>
  <c r="L12274" i="25" s="1"/>
  <c r="I14613" i="25"/>
  <c r="K14611" i="25"/>
  <c r="L8961" i="25"/>
  <c r="K8962" i="25"/>
  <c r="I8962" i="25" s="1"/>
  <c r="I12274" i="25" l="1"/>
  <c r="I12275" i="25" s="1"/>
  <c r="K12275" i="25" s="1"/>
  <c r="K12288" i="25" s="1"/>
  <c r="L12288" i="25" s="1"/>
  <c r="K14613" i="25"/>
  <c r="I14618" i="25"/>
  <c r="K14618" i="25" s="1"/>
  <c r="L8962" i="25"/>
  <c r="K8963" i="25"/>
  <c r="I8963" i="25" s="1"/>
  <c r="I12288" i="25" l="1"/>
  <c r="I12296" i="25" s="1"/>
  <c r="L8963" i="25"/>
  <c r="K8964" i="25"/>
  <c r="I8964" i="25" s="1"/>
  <c r="K12296" i="25" l="1"/>
  <c r="K12301" i="25" s="1"/>
  <c r="L12301" i="25" s="1"/>
  <c r="L8964" i="25"/>
  <c r="K8968" i="25"/>
  <c r="I8968" i="25" s="1"/>
  <c r="I12301" i="25" l="1"/>
  <c r="I12309" i="25" s="1"/>
  <c r="K12309" i="25" s="1"/>
  <c r="K12313" i="25" s="1"/>
  <c r="L12313" i="25" s="1"/>
  <c r="L8968" i="25"/>
  <c r="K8969" i="25"/>
  <c r="I8969" i="25" s="1"/>
  <c r="I12313" i="25" l="1"/>
  <c r="I12315" i="25" s="1"/>
  <c r="K12315" i="25" s="1"/>
  <c r="K8970" i="25"/>
  <c r="I8970" i="25" s="1"/>
  <c r="L8969" i="25"/>
  <c r="I12316" i="25" l="1"/>
  <c r="I12317" i="25" s="1"/>
  <c r="L8970" i="25"/>
  <c r="K8971" i="25"/>
  <c r="I8971" i="25" s="1"/>
  <c r="K12316" i="25" l="1"/>
  <c r="K12317" i="25"/>
  <c r="I12318" i="25"/>
  <c r="L8971" i="25"/>
  <c r="K8972" i="25"/>
  <c r="I8972" i="25" s="1"/>
  <c r="K12318" i="25" l="1"/>
  <c r="I12320" i="25"/>
  <c r="L8972" i="25"/>
  <c r="K8973" i="25"/>
  <c r="I8973" i="25" s="1"/>
  <c r="K12320" i="25" l="1"/>
  <c r="I12322" i="25"/>
  <c r="L8973" i="25"/>
  <c r="K8974" i="25"/>
  <c r="I8974" i="25" s="1"/>
  <c r="K12322" i="25" l="1"/>
  <c r="I12323" i="25"/>
  <c r="L8974" i="25"/>
  <c r="K8975" i="25"/>
  <c r="I8975" i="25" s="1"/>
  <c r="K12323" i="25" l="1"/>
  <c r="I12338" i="25"/>
  <c r="L8975" i="25"/>
  <c r="K8976" i="25"/>
  <c r="I8976" i="25" s="1"/>
  <c r="K12338" i="25" l="1"/>
  <c r="I12340" i="25"/>
  <c r="L8976" i="25"/>
  <c r="K8977" i="25"/>
  <c r="I8977" i="25" s="1"/>
  <c r="K12340" i="25" l="1"/>
  <c r="K12348" i="25" s="1"/>
  <c r="I12348" i="25" s="1"/>
  <c r="L8977" i="25"/>
  <c r="K8978" i="25"/>
  <c r="I8978" i="25" s="1"/>
  <c r="L12348" i="25" l="1"/>
  <c r="K12366" i="25"/>
  <c r="L8978" i="25"/>
  <c r="K8980" i="25"/>
  <c r="I8980" i="25" s="1"/>
  <c r="L12366" i="25" l="1"/>
  <c r="K12367" i="25"/>
  <c r="I12366" i="25"/>
  <c r="L8980" i="25"/>
  <c r="K8982" i="25"/>
  <c r="I8982" i="25" s="1"/>
  <c r="I12367" i="25" l="1"/>
  <c r="L12367" i="25"/>
  <c r="K12369" i="25"/>
  <c r="L8982" i="25"/>
  <c r="K8983" i="25"/>
  <c r="I8983" i="25" s="1"/>
  <c r="L12369" i="25" l="1"/>
  <c r="K12370" i="25"/>
  <c r="I12369" i="25"/>
  <c r="L8983" i="25"/>
  <c r="K8984" i="25"/>
  <c r="I8984" i="25" s="1"/>
  <c r="I12370" i="25" l="1"/>
  <c r="L12370" i="25"/>
  <c r="K12373" i="25"/>
  <c r="L8984" i="25"/>
  <c r="K8987" i="25"/>
  <c r="L8987" i="25" s="1"/>
  <c r="L12373" i="25" l="1"/>
  <c r="K12377" i="25"/>
  <c r="L12377" i="25" s="1"/>
  <c r="I12373" i="25"/>
  <c r="I12377" i="25" s="1"/>
  <c r="I12397" i="25" s="1"/>
  <c r="I8987" i="25"/>
  <c r="I8988" i="25" s="1"/>
  <c r="K12397" i="25" l="1"/>
  <c r="I12398" i="25"/>
  <c r="K8988" i="25"/>
  <c r="K8989" i="25" s="1"/>
  <c r="I8989" i="25" s="1"/>
  <c r="K12398" i="25" l="1"/>
  <c r="I12399" i="25"/>
  <c r="K8990" i="25"/>
  <c r="I8990" i="25" s="1"/>
  <c r="L8989" i="25"/>
  <c r="K12399" i="25" l="1"/>
  <c r="K12417" i="25" s="1"/>
  <c r="L12417" i="25" s="1"/>
  <c r="L8990" i="25"/>
  <c r="K8991" i="25"/>
  <c r="I8991" i="25" s="1"/>
  <c r="I12417" i="25" l="1"/>
  <c r="I12419" i="25" s="1"/>
  <c r="K12419" i="25" s="1"/>
  <c r="L8991" i="25"/>
  <c r="K8992" i="25"/>
  <c r="I8992" i="25" s="1"/>
  <c r="I12420" i="25" l="1"/>
  <c r="K12420" i="25" s="1"/>
  <c r="L8992" i="25"/>
  <c r="K8995" i="25"/>
  <c r="I8995" i="25" s="1"/>
  <c r="I12433" i="25" l="1"/>
  <c r="K12433" i="25" s="1"/>
  <c r="K12436" i="25" s="1"/>
  <c r="L8995" i="25"/>
  <c r="K8998" i="25"/>
  <c r="I8998" i="25" s="1"/>
  <c r="L12436" i="25" l="1"/>
  <c r="K12438" i="25"/>
  <c r="I12436" i="25"/>
  <c r="L8998" i="25"/>
  <c r="K8999" i="25"/>
  <c r="I8999" i="25" s="1"/>
  <c r="I12438" i="25" l="1"/>
  <c r="L12438" i="25"/>
  <c r="K12440" i="25"/>
  <c r="L12440" i="25" s="1"/>
  <c r="L8999" i="25"/>
  <c r="K9001" i="25"/>
  <c r="I9001" i="25" s="1"/>
  <c r="I12440" i="25" l="1"/>
  <c r="I12443" i="25" s="1"/>
  <c r="K12443" i="25" s="1"/>
  <c r="L9001" i="25"/>
  <c r="K9002" i="25"/>
  <c r="I12445" i="25" l="1"/>
  <c r="K12445" i="25" s="1"/>
  <c r="K12446" i="25" s="1"/>
  <c r="L12446" i="25" s="1"/>
  <c r="L9002" i="25"/>
  <c r="K9003" i="25"/>
  <c r="I9002" i="25"/>
  <c r="I9003" i="25" l="1"/>
  <c r="I12446" i="25"/>
  <c r="I12447" i="25" s="1"/>
  <c r="L9003" i="25"/>
  <c r="K9004" i="25"/>
  <c r="I9004" i="25" s="1"/>
  <c r="K12447" i="25" l="1"/>
  <c r="I12452" i="25"/>
  <c r="L9004" i="25"/>
  <c r="K9007" i="25"/>
  <c r="I9007" i="25" s="1"/>
  <c r="K12452" i="25" l="1"/>
  <c r="I12453" i="25"/>
  <c r="L9007" i="25"/>
  <c r="K9009" i="25"/>
  <c r="K12453" i="25" l="1"/>
  <c r="K12468" i="25" s="1"/>
  <c r="L12468" i="25" s="1"/>
  <c r="K9010" i="25"/>
  <c r="L9009" i="25"/>
  <c r="I9009" i="25"/>
  <c r="I9010" i="25" s="1"/>
  <c r="I12468" i="25" l="1"/>
  <c r="I12474" i="25" s="1"/>
  <c r="K12474" i="25" s="1"/>
  <c r="K12476" i="25" s="1"/>
  <c r="I12476" i="25" s="1"/>
  <c r="L9010" i="25"/>
  <c r="K9011" i="25"/>
  <c r="L12476" i="25" l="1"/>
  <c r="K12479" i="25"/>
  <c r="L12479" i="25" s="1"/>
  <c r="K9012" i="25"/>
  <c r="L9012" i="25" s="1"/>
  <c r="L9011" i="25"/>
  <c r="I9011" i="25"/>
  <c r="I9012" i="25" l="1"/>
  <c r="I9014" i="25" s="1"/>
  <c r="K9014" i="25" s="1"/>
  <c r="K9015" i="25" s="1"/>
  <c r="I9015" i="25" s="1"/>
  <c r="I12479" i="25"/>
  <c r="I12494" i="25" s="1"/>
  <c r="K12494" i="25" l="1"/>
  <c r="I12497" i="25"/>
  <c r="L9015" i="25"/>
  <c r="K9016" i="25"/>
  <c r="I9016" i="25" s="1"/>
  <c r="K12497" i="25" l="1"/>
  <c r="I12504" i="25"/>
  <c r="L9016" i="25"/>
  <c r="K9017" i="25"/>
  <c r="I9017" i="25" s="1"/>
  <c r="K12504" i="25" l="1"/>
  <c r="K12519" i="25" s="1"/>
  <c r="L12519" i="25" s="1"/>
  <c r="L9017" i="25"/>
  <c r="K9018" i="25"/>
  <c r="I9018" i="25" s="1"/>
  <c r="I12519" i="25" l="1"/>
  <c r="I12520" i="25" s="1"/>
  <c r="K12520" i="25" s="1"/>
  <c r="L9018" i="25"/>
  <c r="K9019" i="25"/>
  <c r="I9019" i="25" s="1"/>
  <c r="I12521" i="25" l="1"/>
  <c r="K12521" i="25" s="1"/>
  <c r="L9019" i="25"/>
  <c r="K9020" i="25"/>
  <c r="I9020" i="25" s="1"/>
  <c r="I12526" i="25" l="1"/>
  <c r="K12526" i="25" s="1"/>
  <c r="K12529" i="25" s="1"/>
  <c r="L12529" i="25" s="1"/>
  <c r="L9020" i="25"/>
  <c r="K9021" i="25"/>
  <c r="I12529" i="25" l="1"/>
  <c r="I12538" i="25" s="1"/>
  <c r="K12538" i="25" s="1"/>
  <c r="K9022" i="25"/>
  <c r="L9021" i="25"/>
  <c r="I9021" i="25"/>
  <c r="I9022" i="25" l="1"/>
  <c r="I12541" i="25"/>
  <c r="K12541" i="25" s="1"/>
  <c r="K12544" i="25" s="1"/>
  <c r="I12544" i="25" s="1"/>
  <c r="L9022" i="25"/>
  <c r="K9023" i="25"/>
  <c r="I9023" i="25" l="1"/>
  <c r="L12544" i="25"/>
  <c r="K12549" i="25"/>
  <c r="L9023" i="25"/>
  <c r="K9025" i="25"/>
  <c r="I9025" i="25" s="1"/>
  <c r="L12549" i="25" l="1"/>
  <c r="K12551" i="25"/>
  <c r="I12549" i="25"/>
  <c r="L9025" i="25"/>
  <c r="K9027" i="25"/>
  <c r="I9027" i="25" s="1"/>
  <c r="I12551" i="25" l="1"/>
  <c r="L12551" i="25"/>
  <c r="K12557" i="25"/>
  <c r="L9027" i="25"/>
  <c r="K9028" i="25"/>
  <c r="I9028" i="25" s="1"/>
  <c r="L12557" i="25" l="1"/>
  <c r="K12559" i="25"/>
  <c r="L12559" i="25" s="1"/>
  <c r="I12557" i="25"/>
  <c r="L9028" i="25"/>
  <c r="K9029" i="25"/>
  <c r="I12559" i="25" l="1"/>
  <c r="I12567" i="25" s="1"/>
  <c r="K12567" i="25" s="1"/>
  <c r="K12568" i="25" s="1"/>
  <c r="I12568" i="25" s="1"/>
  <c r="K9030" i="25"/>
  <c r="L9029" i="25"/>
  <c r="I9029" i="25"/>
  <c r="I9030" i="25" l="1"/>
  <c r="L12568" i="25"/>
  <c r="K12570" i="25"/>
  <c r="I12570" i="25" s="1"/>
  <c r="L9030" i="25"/>
  <c r="K9031" i="25"/>
  <c r="I9031" i="25" s="1"/>
  <c r="L12570" i="25" l="1"/>
  <c r="K12572" i="25"/>
  <c r="L9031" i="25"/>
  <c r="K9032" i="25"/>
  <c r="I9032" i="25" s="1"/>
  <c r="L12572" i="25" l="1"/>
  <c r="K12574" i="25"/>
  <c r="L12574" i="25" s="1"/>
  <c r="I12572" i="25"/>
  <c r="L9032" i="25"/>
  <c r="K9034" i="25"/>
  <c r="I9034" i="25" s="1"/>
  <c r="I12574" i="25" l="1"/>
  <c r="I12575" i="25" s="1"/>
  <c r="K12575" i="25" s="1"/>
  <c r="K12576" i="25" s="1"/>
  <c r="I12576" i="25" s="1"/>
  <c r="L9034" i="25"/>
  <c r="K9035" i="25"/>
  <c r="I9035" i="25" s="1"/>
  <c r="L12576" i="25" l="1"/>
  <c r="K12577" i="25"/>
  <c r="K9036" i="25"/>
  <c r="I9036" i="25" s="1"/>
  <c r="L9035" i="25"/>
  <c r="L12577" i="25" l="1"/>
  <c r="K12578" i="25"/>
  <c r="I12577" i="25"/>
  <c r="L9036" i="25"/>
  <c r="K9037" i="25"/>
  <c r="I9037" i="25" s="1"/>
  <c r="I12578" i="25" l="1"/>
  <c r="L12578" i="25"/>
  <c r="K12579" i="25"/>
  <c r="L9037" i="25"/>
  <c r="K9038" i="25"/>
  <c r="I9038" i="25" s="1"/>
  <c r="I12579" i="25" l="1"/>
  <c r="L12579" i="25"/>
  <c r="K12580" i="25"/>
  <c r="L9038" i="25"/>
  <c r="K9039" i="25"/>
  <c r="I9039" i="25" s="1"/>
  <c r="L12580" i="25" l="1"/>
  <c r="K12581" i="25"/>
  <c r="I12580" i="25"/>
  <c r="L9039" i="25"/>
  <c r="K9040" i="25"/>
  <c r="I9040" i="25" s="1"/>
  <c r="I12581" i="25" l="1"/>
  <c r="L12581" i="25"/>
  <c r="K12582" i="25"/>
  <c r="L9040" i="25"/>
  <c r="K9041" i="25"/>
  <c r="I9041" i="25" s="1"/>
  <c r="I12582" i="25" l="1"/>
  <c r="L12582" i="25"/>
  <c r="K12584" i="25"/>
  <c r="I12584" i="25" s="1"/>
  <c r="L9041" i="25"/>
  <c r="K9042" i="25"/>
  <c r="L12584" i="25" l="1"/>
  <c r="K12585" i="25"/>
  <c r="L9042" i="25"/>
  <c r="K9043" i="25"/>
  <c r="I9042" i="25"/>
  <c r="I9043" i="25" l="1"/>
  <c r="L12585" i="25"/>
  <c r="K12586" i="25"/>
  <c r="I12585" i="25"/>
  <c r="L9043" i="25"/>
  <c r="K9044" i="25"/>
  <c r="I9044" i="25" s="1"/>
  <c r="I12586" i="25" l="1"/>
  <c r="L12586" i="25"/>
  <c r="K12587" i="25"/>
  <c r="L9044" i="25"/>
  <c r="K9045" i="25"/>
  <c r="I9045" i="25" s="1"/>
  <c r="L12587" i="25" l="1"/>
  <c r="K12588" i="25"/>
  <c r="I12587" i="25"/>
  <c r="I12588" i="25" s="1"/>
  <c r="L9045" i="25"/>
  <c r="K9046" i="25"/>
  <c r="L12588" i="25" l="1"/>
  <c r="K12589" i="25"/>
  <c r="L9046" i="25"/>
  <c r="K9047" i="25"/>
  <c r="I9046" i="25"/>
  <c r="I9047" i="25" l="1"/>
  <c r="L12589" i="25"/>
  <c r="K12590" i="25"/>
  <c r="I12589" i="25"/>
  <c r="L9047" i="25"/>
  <c r="K9048" i="25"/>
  <c r="I9048" i="25" l="1"/>
  <c r="I12590" i="25"/>
  <c r="L12590" i="25"/>
  <c r="K12592" i="25"/>
  <c r="L9048" i="25"/>
  <c r="K9049" i="25"/>
  <c r="I9049" i="25" s="1"/>
  <c r="L12592" i="25" l="1"/>
  <c r="K12594" i="25"/>
  <c r="L12594" i="25" s="1"/>
  <c r="I12592" i="25"/>
  <c r="K9051" i="25"/>
  <c r="L9051" i="25" s="1"/>
  <c r="L9049" i="25"/>
  <c r="I12594" i="25" l="1"/>
  <c r="I12596" i="25" s="1"/>
  <c r="K12596" i="25" s="1"/>
  <c r="K12597" i="25" s="1"/>
  <c r="I9051" i="25"/>
  <c r="I9052" i="25" s="1"/>
  <c r="I12597" i="25" l="1"/>
  <c r="L12597" i="25"/>
  <c r="K12598" i="25"/>
  <c r="L12598" i="25" s="1"/>
  <c r="K9052" i="25"/>
  <c r="K9053" i="25" s="1"/>
  <c r="I9053" i="25" s="1"/>
  <c r="I12598" i="25" l="1"/>
  <c r="I12599" i="25" s="1"/>
  <c r="L9053" i="25"/>
  <c r="K9054" i="25"/>
  <c r="K12599" i="25" l="1"/>
  <c r="I12600" i="25"/>
  <c r="L9054" i="25"/>
  <c r="K9055" i="25"/>
  <c r="I9054" i="25"/>
  <c r="I9055" i="25" l="1"/>
  <c r="K12600" i="25"/>
  <c r="K12601" i="25" s="1"/>
  <c r="L12601" i="25" s="1"/>
  <c r="L9055" i="25"/>
  <c r="K9056" i="25"/>
  <c r="I9056" i="25" s="1"/>
  <c r="I12601" i="25" l="1"/>
  <c r="I12602" i="25" s="1"/>
  <c r="K12602" i="25" s="1"/>
  <c r="L9056" i="25"/>
  <c r="K9057" i="25"/>
  <c r="I9057" i="25" s="1"/>
  <c r="I12603" i="25" l="1"/>
  <c r="K12603" i="25" s="1"/>
  <c r="L9057" i="25"/>
  <c r="K9058" i="25"/>
  <c r="I9058" i="25" s="1"/>
  <c r="I12605" i="25" l="1"/>
  <c r="K12605" i="25" s="1"/>
  <c r="K12606" i="25" s="1"/>
  <c r="I12606" i="25" s="1"/>
  <c r="L9058" i="25"/>
  <c r="K9060" i="25"/>
  <c r="I9060" i="25" s="1"/>
  <c r="L12606" i="25" l="1"/>
  <c r="K12607" i="25"/>
  <c r="L9060" i="25"/>
  <c r="K9062" i="25"/>
  <c r="I9062" i="25" s="1"/>
  <c r="L12607" i="25" l="1"/>
  <c r="K12608" i="25"/>
  <c r="I12607" i="25"/>
  <c r="L9062" i="25"/>
  <c r="K9064" i="25"/>
  <c r="I12608" i="25" l="1"/>
  <c r="L12608" i="25"/>
  <c r="K12609" i="25"/>
  <c r="L9064" i="25"/>
  <c r="K9068" i="25"/>
  <c r="I9064" i="25"/>
  <c r="I9068" i="25" l="1"/>
  <c r="L12609" i="25"/>
  <c r="K12610" i="25"/>
  <c r="I12609" i="25"/>
  <c r="L9068" i="25"/>
  <c r="K9069" i="25"/>
  <c r="I9069" i="25" l="1"/>
  <c r="I12610" i="25"/>
  <c r="L12610" i="25"/>
  <c r="K12611" i="25"/>
  <c r="L9069" i="25"/>
  <c r="K9070" i="25"/>
  <c r="L12611" i="25" l="1"/>
  <c r="K12612" i="25"/>
  <c r="I12611" i="25"/>
  <c r="I12612" i="25" s="1"/>
  <c r="L9070" i="25"/>
  <c r="K9075" i="25"/>
  <c r="I9070" i="25"/>
  <c r="I9075" i="25" l="1"/>
  <c r="L12612" i="25"/>
  <c r="K12613" i="25"/>
  <c r="L9075" i="25"/>
  <c r="K9076" i="25"/>
  <c r="I9076" i="25" l="1"/>
  <c r="L12613" i="25"/>
  <c r="K12614" i="25"/>
  <c r="I12613" i="25"/>
  <c r="L9076" i="25"/>
  <c r="K9077" i="25"/>
  <c r="I9077" i="25" s="1"/>
  <c r="I12614" i="25" l="1"/>
  <c r="L12614" i="25"/>
  <c r="K12615" i="25"/>
  <c r="L9077" i="25"/>
  <c r="K9079" i="25"/>
  <c r="L12615" i="25" l="1"/>
  <c r="K12616" i="25"/>
  <c r="I12615" i="25"/>
  <c r="I12616" i="25" s="1"/>
  <c r="L9079" i="25"/>
  <c r="K9082" i="25"/>
  <c r="I9079" i="25"/>
  <c r="I9082" i="25" l="1"/>
  <c r="L12616" i="25"/>
  <c r="K12617" i="25"/>
  <c r="L9082" i="25"/>
  <c r="K9083" i="25"/>
  <c r="L12617" i="25" l="1"/>
  <c r="K12618" i="25"/>
  <c r="I12617" i="25"/>
  <c r="I12618" i="25" s="1"/>
  <c r="L9083" i="25"/>
  <c r="K9084" i="25"/>
  <c r="I9083" i="25"/>
  <c r="I9084" i="25" l="1"/>
  <c r="L12618" i="25"/>
  <c r="K12620" i="25"/>
  <c r="L12620" i="25" s="1"/>
  <c r="K9085" i="25"/>
  <c r="L9084" i="25"/>
  <c r="I12620" i="25" l="1"/>
  <c r="I12621" i="25" s="1"/>
  <c r="K12621" i="25" s="1"/>
  <c r="K12622" i="25" s="1"/>
  <c r="L9085" i="25"/>
  <c r="K9086" i="25"/>
  <c r="I9085" i="25"/>
  <c r="I12622" i="25" l="1"/>
  <c r="L12622" i="25"/>
  <c r="K12623" i="25"/>
  <c r="I9086" i="25"/>
  <c r="L9086" i="25"/>
  <c r="K9087" i="25"/>
  <c r="L9087" i="25" s="1"/>
  <c r="L12623" i="25" l="1"/>
  <c r="K12624" i="25"/>
  <c r="I12623" i="25"/>
  <c r="I9087" i="25"/>
  <c r="I9093" i="25" s="1"/>
  <c r="I12624" i="25" l="1"/>
  <c r="L12624" i="25"/>
  <c r="K12626" i="25"/>
  <c r="K9093" i="25"/>
  <c r="K9094" i="25" s="1"/>
  <c r="I9094" i="25" s="1"/>
  <c r="L12626" i="25" l="1"/>
  <c r="K12627" i="25"/>
  <c r="I12626" i="25"/>
  <c r="L9094" i="25"/>
  <c r="K9095" i="25"/>
  <c r="I12627" i="25" l="1"/>
  <c r="L12627" i="25"/>
  <c r="K12628" i="25"/>
  <c r="L9095" i="25"/>
  <c r="K9096" i="25"/>
  <c r="I9095" i="25"/>
  <c r="I9096" i="25" l="1"/>
  <c r="L12628" i="25"/>
  <c r="K12630" i="25"/>
  <c r="I12628" i="25"/>
  <c r="L9096" i="25"/>
  <c r="K9098" i="25"/>
  <c r="I9098" i="25" l="1"/>
  <c r="I12630" i="25"/>
  <c r="L12630" i="25"/>
  <c r="K12631" i="25"/>
  <c r="L9098" i="25"/>
  <c r="K9099" i="25"/>
  <c r="I9099" i="25" l="1"/>
  <c r="I12631" i="25"/>
  <c r="L12631" i="25"/>
  <c r="K12632" i="25"/>
  <c r="L9099" i="25"/>
  <c r="K9100" i="25"/>
  <c r="I12632" i="25" l="1"/>
  <c r="L12632" i="25"/>
  <c r="K12633" i="25"/>
  <c r="L9100" i="25"/>
  <c r="K9101" i="25"/>
  <c r="I9100" i="25"/>
  <c r="I9101" i="25" l="1"/>
  <c r="L12633" i="25"/>
  <c r="K12635" i="25"/>
  <c r="I12633" i="25"/>
  <c r="L9101" i="25"/>
  <c r="K9103" i="25"/>
  <c r="I12635" i="25" l="1"/>
  <c r="L12635" i="25"/>
  <c r="K12636" i="25"/>
  <c r="L9103" i="25"/>
  <c r="K9104" i="25"/>
  <c r="I9103" i="25"/>
  <c r="I9104" i="25" l="1"/>
  <c r="L12636" i="25"/>
  <c r="K12638" i="25"/>
  <c r="I12636" i="25"/>
  <c r="L9104" i="25"/>
  <c r="K9105" i="25"/>
  <c r="I9105" i="25" l="1"/>
  <c r="I12638" i="25"/>
  <c r="L12638" i="25"/>
  <c r="K12639" i="25"/>
  <c r="L9105" i="25"/>
  <c r="K9107" i="25"/>
  <c r="I9107" i="25" l="1"/>
  <c r="L12639" i="25"/>
  <c r="K12640" i="25"/>
  <c r="I12639" i="25"/>
  <c r="L9107" i="25"/>
  <c r="K9108" i="25"/>
  <c r="L9108" i="25" s="1"/>
  <c r="I12640" i="25" l="1"/>
  <c r="L12640" i="25"/>
  <c r="K12641" i="25"/>
  <c r="I9108" i="25"/>
  <c r="I9111" i="25" s="1"/>
  <c r="L12641" i="25" l="1"/>
  <c r="K12643" i="25"/>
  <c r="I12641" i="25"/>
  <c r="K9111" i="25"/>
  <c r="I9112" i="25"/>
  <c r="I12643" i="25" l="1"/>
  <c r="L12643" i="25"/>
  <c r="K12644" i="25"/>
  <c r="I12644" i="25" s="1"/>
  <c r="K9112" i="25"/>
  <c r="K9113" i="25" s="1"/>
  <c r="I9113" i="25" s="1"/>
  <c r="L12644" i="25" l="1"/>
  <c r="K12645" i="25"/>
  <c r="L9113" i="25"/>
  <c r="K9114" i="25"/>
  <c r="L12645" i="25" l="1"/>
  <c r="K12646" i="25"/>
  <c r="I12645" i="25"/>
  <c r="I12646" i="25" s="1"/>
  <c r="L9114" i="25"/>
  <c r="K9115" i="25"/>
  <c r="I9114" i="25"/>
  <c r="L12646" i="25" l="1"/>
  <c r="K12647" i="25"/>
  <c r="I9115" i="25"/>
  <c r="L9115" i="25"/>
  <c r="K9116" i="25"/>
  <c r="I9116" i="25" l="1"/>
  <c r="L12647" i="25"/>
  <c r="K12648" i="25"/>
  <c r="I12647" i="25"/>
  <c r="L9116" i="25"/>
  <c r="K9117" i="25"/>
  <c r="L9117" i="25" s="1"/>
  <c r="I12648" i="25" l="1"/>
  <c r="L12648" i="25"/>
  <c r="K12655" i="25"/>
  <c r="I9117" i="25"/>
  <c r="I9119" i="25" s="1"/>
  <c r="L12655" i="25" l="1"/>
  <c r="K12656" i="25"/>
  <c r="I12655" i="25"/>
  <c r="I12656" i="25" s="1"/>
  <c r="K9119" i="25"/>
  <c r="K9122" i="25" s="1"/>
  <c r="I9122" i="25" s="1"/>
  <c r="L12656" i="25" l="1"/>
  <c r="K12657" i="25"/>
  <c r="K9123" i="25"/>
  <c r="L9122" i="25"/>
  <c r="L12657" i="25" l="1"/>
  <c r="K12658" i="25"/>
  <c r="I12657" i="25"/>
  <c r="I12658" i="25" s="1"/>
  <c r="L9123" i="25"/>
  <c r="K9124" i="25"/>
  <c r="I9123" i="25"/>
  <c r="I9124" i="25" l="1"/>
  <c r="L12658" i="25"/>
  <c r="K12659" i="25"/>
  <c r="I12659" i="25" s="1"/>
  <c r="L9124" i="25"/>
  <c r="K9125" i="25"/>
  <c r="L12659" i="25" l="1"/>
  <c r="K12660" i="25"/>
  <c r="K9126" i="25"/>
  <c r="L9125" i="25"/>
  <c r="I9125" i="25"/>
  <c r="I9126" i="25" l="1"/>
  <c r="L12660" i="25"/>
  <c r="K12662" i="25"/>
  <c r="I12660" i="25"/>
  <c r="K9129" i="25"/>
  <c r="L9129" i="25" s="1"/>
  <c r="L9126" i="25"/>
  <c r="I12662" i="25" l="1"/>
  <c r="L12662" i="25"/>
  <c r="K12663" i="25"/>
  <c r="L12663" i="25" s="1"/>
  <c r="I9129" i="25"/>
  <c r="I9130" i="25" s="1"/>
  <c r="K9130" i="25" s="1"/>
  <c r="I12663" i="25" l="1"/>
  <c r="I12664" i="25" s="1"/>
  <c r="I9131" i="25"/>
  <c r="K12664" i="25" l="1"/>
  <c r="K12665" i="25" s="1"/>
  <c r="I12665" i="25" s="1"/>
  <c r="K9131" i="25"/>
  <c r="K9138" i="25" s="1"/>
  <c r="I9138" i="25" s="1"/>
  <c r="I884" i="19"/>
  <c r="L12665" i="25" l="1"/>
  <c r="K12666" i="25"/>
  <c r="L9138" i="25"/>
  <c r="K9139" i="25"/>
  <c r="I9139" i="25" s="1"/>
  <c r="K884" i="19"/>
  <c r="I894" i="19"/>
  <c r="K894" i="19" s="1"/>
  <c r="L894" i="19" s="1"/>
  <c r="L12666" i="25" l="1"/>
  <c r="K12667" i="25"/>
  <c r="I12666" i="25"/>
  <c r="L9139" i="25"/>
  <c r="K9140" i="25"/>
  <c r="I9140" i="25" s="1"/>
  <c r="L920" i="19"/>
  <c r="K919" i="19"/>
  <c r="L876" i="19"/>
  <c r="L823" i="19"/>
  <c r="L908" i="19"/>
  <c r="L902" i="19"/>
  <c r="L888" i="19"/>
  <c r="L857" i="19"/>
  <c r="I12667" i="25" l="1"/>
  <c r="L12667" i="25"/>
  <c r="K12668" i="25"/>
  <c r="L919" i="19"/>
  <c r="K933" i="19"/>
  <c r="L9140" i="25"/>
  <c r="K9141" i="25"/>
  <c r="I9141" i="25" s="1"/>
  <c r="I919" i="19"/>
  <c r="I813" i="19"/>
  <c r="L12668" i="25" l="1"/>
  <c r="K12669" i="25"/>
  <c r="I12668" i="25"/>
  <c r="I933" i="19"/>
  <c r="L933" i="19"/>
  <c r="K938" i="19"/>
  <c r="L9141" i="25"/>
  <c r="K9142" i="25"/>
  <c r="I9142" i="25" s="1"/>
  <c r="K813" i="19"/>
  <c r="L813" i="19" s="1"/>
  <c r="K815" i="19"/>
  <c r="L815" i="19" s="1"/>
  <c r="I12669" i="25" l="1"/>
  <c r="L12669" i="25"/>
  <c r="K12670" i="25"/>
  <c r="I938" i="19"/>
  <c r="L938" i="19"/>
  <c r="K943" i="19"/>
  <c r="I943" i="19" s="1"/>
  <c r="L9142" i="25"/>
  <c r="K9144" i="25"/>
  <c r="I9144" i="25" s="1"/>
  <c r="I815" i="19"/>
  <c r="L12670" i="25" l="1"/>
  <c r="K12671" i="25"/>
  <c r="I12670" i="25"/>
  <c r="L943" i="19"/>
  <c r="K950" i="19"/>
  <c r="L950" i="19" s="1"/>
  <c r="L9144" i="25"/>
  <c r="K9145" i="25"/>
  <c r="L9145" i="25" s="1"/>
  <c r="L818" i="19"/>
  <c r="I818" i="19"/>
  <c r="L817" i="19"/>
  <c r="I817" i="19"/>
  <c r="K817" i="19" s="1"/>
  <c r="I12671" i="25" l="1"/>
  <c r="L12671" i="25"/>
  <c r="K12672" i="25"/>
  <c r="I950" i="19"/>
  <c r="I952" i="19" s="1"/>
  <c r="I9145" i="25"/>
  <c r="I9146" i="25" s="1"/>
  <c r="K818" i="19"/>
  <c r="I822" i="19"/>
  <c r="K822" i="19" s="1"/>
  <c r="K821" i="19"/>
  <c r="L821" i="19" s="1"/>
  <c r="L12672" i="25" l="1"/>
  <c r="K12673" i="25"/>
  <c r="I12672" i="25"/>
  <c r="K952" i="19"/>
  <c r="K958" i="19" s="1"/>
  <c r="I958" i="19" s="1"/>
  <c r="K9146" i="25"/>
  <c r="I9159" i="25"/>
  <c r="I821" i="19"/>
  <c r="K820" i="19"/>
  <c r="I12673" i="25" l="1"/>
  <c r="L12673" i="25"/>
  <c r="K12674" i="25"/>
  <c r="L12674" i="25" s="1"/>
  <c r="L958" i="19"/>
  <c r="K962" i="19"/>
  <c r="L962" i="19" s="1"/>
  <c r="K9159" i="25"/>
  <c r="I9160" i="25"/>
  <c r="L820" i="19"/>
  <c r="I820" i="19"/>
  <c r="I823" i="19" s="1"/>
  <c r="K823" i="19" s="1"/>
  <c r="I12674" i="25" l="1"/>
  <c r="I12675" i="25" s="1"/>
  <c r="I962" i="19"/>
  <c r="I967" i="19" s="1"/>
  <c r="K9160" i="25"/>
  <c r="I9225" i="25"/>
  <c r="K825" i="19"/>
  <c r="K12675" i="25" l="1"/>
  <c r="K12676" i="25" s="1"/>
  <c r="I12676" i="25" s="1"/>
  <c r="K967" i="19"/>
  <c r="I973" i="19"/>
  <c r="K9225" i="25"/>
  <c r="I9245" i="25"/>
  <c r="L825" i="19"/>
  <c r="I825" i="19"/>
  <c r="I824" i="19"/>
  <c r="L824" i="19"/>
  <c r="L12676" i="25" l="1"/>
  <c r="K12677" i="25"/>
  <c r="K973" i="19"/>
  <c r="K975" i="19" s="1"/>
  <c r="I975" i="19" s="1"/>
  <c r="K9245" i="25"/>
  <c r="I9250" i="25"/>
  <c r="I827" i="19"/>
  <c r="K827" i="19" s="1"/>
  <c r="K824" i="19"/>
  <c r="I829" i="19"/>
  <c r="K829" i="19" s="1"/>
  <c r="K831" i="19" s="1"/>
  <c r="L831" i="19" s="1"/>
  <c r="L829" i="19"/>
  <c r="L12677" i="25" l="1"/>
  <c r="K12678" i="25"/>
  <c r="I12677" i="25"/>
  <c r="I12678" i="25" s="1"/>
  <c r="I833" i="19"/>
  <c r="K833" i="19" s="1"/>
  <c r="L975" i="19"/>
  <c r="K981" i="19"/>
  <c r="L981" i="19" s="1"/>
  <c r="K9250" i="25"/>
  <c r="I9252" i="25"/>
  <c r="I830" i="19"/>
  <c r="K830" i="19" s="1"/>
  <c r="I831" i="19"/>
  <c r="I839" i="19" l="1"/>
  <c r="K839" i="19" s="1"/>
  <c r="L12678" i="25"/>
  <c r="K12679" i="25"/>
  <c r="I981" i="19"/>
  <c r="I984" i="19" s="1"/>
  <c r="K9252" i="25"/>
  <c r="I9254" i="25"/>
  <c r="I835" i="19"/>
  <c r="K835" i="19" s="1"/>
  <c r="L835" i="19" s="1"/>
  <c r="L12679" i="25" l="1"/>
  <c r="K12680" i="25"/>
  <c r="I12679" i="25"/>
  <c r="K984" i="19"/>
  <c r="I987" i="19"/>
  <c r="K9254" i="25"/>
  <c r="I9264" i="25"/>
  <c r="K838" i="19"/>
  <c r="I12680" i="25" l="1"/>
  <c r="L12680" i="25"/>
  <c r="K12681" i="25"/>
  <c r="K987" i="19"/>
  <c r="K989" i="19" s="1"/>
  <c r="L989" i="19" s="1"/>
  <c r="K9264" i="25"/>
  <c r="I9265" i="25"/>
  <c r="L838" i="19"/>
  <c r="I838" i="19"/>
  <c r="I841" i="19" s="1"/>
  <c r="K841" i="19" s="1"/>
  <c r="L841" i="19" s="1"/>
  <c r="L12681" i="25" l="1"/>
  <c r="K12682" i="25"/>
  <c r="I12681" i="25"/>
  <c r="I12682" i="25" s="1"/>
  <c r="I989" i="19"/>
  <c r="I1000" i="19" s="1"/>
  <c r="K1000" i="19" s="1"/>
  <c r="K9265" i="25"/>
  <c r="I9266" i="25"/>
  <c r="I845" i="19"/>
  <c r="K845" i="19" s="1"/>
  <c r="L845" i="19" s="1"/>
  <c r="L12682" i="25" l="1"/>
  <c r="K12683" i="25"/>
  <c r="I1003" i="19"/>
  <c r="K1003" i="19" s="1"/>
  <c r="K9266" i="25"/>
  <c r="I9267" i="25"/>
  <c r="K842" i="19"/>
  <c r="I853" i="19"/>
  <c r="L844" i="19"/>
  <c r="L12683" i="25" l="1"/>
  <c r="K12685" i="25"/>
  <c r="I12683" i="25"/>
  <c r="I1015" i="19"/>
  <c r="K1015" i="19" s="1"/>
  <c r="K9267" i="25"/>
  <c r="I9270" i="25"/>
  <c r="L842" i="19"/>
  <c r="I842" i="19"/>
  <c r="I846" i="19" s="1"/>
  <c r="K846" i="19" s="1"/>
  <c r="L846" i="19" s="1"/>
  <c r="L852" i="19"/>
  <c r="I856" i="19"/>
  <c r="K853" i="19"/>
  <c r="I12685" i="25" l="1"/>
  <c r="L12685" i="25"/>
  <c r="K12686" i="25"/>
  <c r="I1023" i="19"/>
  <c r="K1023" i="19" s="1"/>
  <c r="K9270" i="25"/>
  <c r="I9288" i="25"/>
  <c r="K848" i="19"/>
  <c r="K856" i="19"/>
  <c r="I862" i="19"/>
  <c r="I1031" i="19" l="1"/>
  <c r="K1031" i="19" s="1"/>
  <c r="L12686" i="25"/>
  <c r="K12687" i="25"/>
  <c r="I12686" i="25"/>
  <c r="I1043" i="19"/>
  <c r="K9288" i="25"/>
  <c r="I9291" i="25"/>
  <c r="L848" i="19"/>
  <c r="K862" i="19"/>
  <c r="I868" i="19"/>
  <c r="I12687" i="25" l="1"/>
  <c r="L12687" i="25"/>
  <c r="K12688" i="25"/>
  <c r="K1043" i="19"/>
  <c r="I1050" i="19"/>
  <c r="K9291" i="25"/>
  <c r="I9342" i="25"/>
  <c r="K868" i="19"/>
  <c r="L12688" i="25" l="1"/>
  <c r="K12689" i="25"/>
  <c r="I12688" i="25"/>
  <c r="I12689" i="25" s="1"/>
  <c r="K1050" i="19"/>
  <c r="I1056" i="19"/>
  <c r="I9370" i="25"/>
  <c r="K9342" i="25"/>
  <c r="L859" i="19"/>
  <c r="L12689" i="25" l="1"/>
  <c r="K12690" i="25"/>
  <c r="I12690" i="25" s="1"/>
  <c r="K1056" i="19"/>
  <c r="K1059" i="19" s="1"/>
  <c r="L1059" i="19" s="1"/>
  <c r="K9370" i="25"/>
  <c r="I9379" i="25"/>
  <c r="L875" i="19"/>
  <c r="I875" i="19"/>
  <c r="L12690" i="25" l="1"/>
  <c r="K12691" i="25"/>
  <c r="I12691" i="25" s="1"/>
  <c r="I1059" i="19"/>
  <c r="I1074" i="19" s="1"/>
  <c r="K1074" i="19" s="1"/>
  <c r="K9379" i="25"/>
  <c r="I9381" i="25"/>
  <c r="I880" i="19"/>
  <c r="L12691" i="25" l="1"/>
  <c r="K12692" i="25"/>
  <c r="I12692" i="25" s="1"/>
  <c r="I1080" i="19"/>
  <c r="K9381" i="25"/>
  <c r="I9436" i="25"/>
  <c r="I887" i="19"/>
  <c r="K1080" i="19" l="1"/>
  <c r="I1085" i="19"/>
  <c r="L12692" i="25"/>
  <c r="K12694" i="25"/>
  <c r="I12694" i="25" s="1"/>
  <c r="K9436" i="25"/>
  <c r="I9445" i="25"/>
  <c r="K887" i="19"/>
  <c r="I893" i="19"/>
  <c r="K1085" i="19" l="1"/>
  <c r="I1094" i="19"/>
  <c r="L12694" i="25"/>
  <c r="K12695" i="25"/>
  <c r="I12695" i="25" s="1"/>
  <c r="K9445" i="25"/>
  <c r="I9457" i="25"/>
  <c r="K893" i="19"/>
  <c r="I901" i="19"/>
  <c r="K1094" i="19" l="1"/>
  <c r="I1101" i="19"/>
  <c r="L12695" i="25"/>
  <c r="K12696" i="25"/>
  <c r="K9457" i="25"/>
  <c r="I9552" i="25"/>
  <c r="K901" i="19"/>
  <c r="L901" i="19" s="1"/>
  <c r="K1101" i="19" l="1"/>
  <c r="I1110" i="19"/>
  <c r="L12696" i="25"/>
  <c r="K12697" i="25"/>
  <c r="I12696" i="25"/>
  <c r="I12697" i="25" s="1"/>
  <c r="I9572" i="25"/>
  <c r="K9552" i="25"/>
  <c r="I904" i="19"/>
  <c r="I928" i="19" s="1"/>
  <c r="K1110" i="19" l="1"/>
  <c r="I1119" i="19"/>
  <c r="L12697" i="25"/>
  <c r="K12699" i="25"/>
  <c r="K928" i="19"/>
  <c r="I940" i="19"/>
  <c r="K9572" i="25"/>
  <c r="I9578" i="25"/>
  <c r="K904" i="19"/>
  <c r="L910" i="19"/>
  <c r="I910" i="19"/>
  <c r="K910" i="19" s="1"/>
  <c r="K1119" i="19" l="1"/>
  <c r="I1126" i="19"/>
  <c r="L12699" i="25"/>
  <c r="K12702" i="25"/>
  <c r="I12699" i="25"/>
  <c r="I12702" i="25" s="1"/>
  <c r="K940" i="19"/>
  <c r="I942" i="19"/>
  <c r="K9578" i="25"/>
  <c r="I9595" i="25"/>
  <c r="I913" i="19"/>
  <c r="K1126" i="19" l="1"/>
  <c r="I1132" i="19"/>
  <c r="L12702" i="25"/>
  <c r="K12703" i="25"/>
  <c r="K942" i="19"/>
  <c r="I968" i="19"/>
  <c r="K9595" i="25"/>
  <c r="I9625" i="25"/>
  <c r="K913" i="19"/>
  <c r="I921" i="19"/>
  <c r="I929" i="19" s="1"/>
  <c r="K1132" i="19" l="1"/>
  <c r="I1144" i="19"/>
  <c r="L12703" i="25"/>
  <c r="K12706" i="25"/>
  <c r="I12703" i="25"/>
  <c r="I12706" i="25" s="1"/>
  <c r="K929" i="19"/>
  <c r="I937" i="19"/>
  <c r="K968" i="19"/>
  <c r="I972" i="19"/>
  <c r="K9625" i="25"/>
  <c r="I9661" i="25"/>
  <c r="K921" i="19"/>
  <c r="L921" i="19" s="1"/>
  <c r="K1144" i="19" l="1"/>
  <c r="I1150" i="19"/>
  <c r="L12706" i="25"/>
  <c r="K12708" i="25"/>
  <c r="K972" i="19"/>
  <c r="I980" i="19"/>
  <c r="K937" i="19"/>
  <c r="I947" i="19"/>
  <c r="K9661" i="25"/>
  <c r="I9681" i="25"/>
  <c r="L909" i="19"/>
  <c r="K1150" i="19" l="1"/>
  <c r="I1154" i="19"/>
  <c r="L12708" i="25"/>
  <c r="K12709" i="25"/>
  <c r="I12708" i="25"/>
  <c r="I12709" i="25" s="1"/>
  <c r="K947" i="19"/>
  <c r="I954" i="19"/>
  <c r="K980" i="19"/>
  <c r="I1002" i="19"/>
  <c r="K9681" i="25"/>
  <c r="I9700" i="25"/>
  <c r="L914" i="19"/>
  <c r="K1154" i="19" l="1"/>
  <c r="I1161" i="19"/>
  <c r="I1168" i="19" s="1"/>
  <c r="K1168" i="19" s="1"/>
  <c r="L12709" i="25"/>
  <c r="K12711" i="25"/>
  <c r="K1002" i="19"/>
  <c r="I1017" i="19"/>
  <c r="K954" i="19"/>
  <c r="I966" i="19"/>
  <c r="I9701" i="25"/>
  <c r="K9700" i="25"/>
  <c r="L922" i="19"/>
  <c r="I848" i="19"/>
  <c r="I850" i="19" s="1"/>
  <c r="I836" i="19"/>
  <c r="K836" i="19" s="1"/>
  <c r="K826" i="19"/>
  <c r="I826" i="19" s="1"/>
  <c r="I828" i="19" s="1"/>
  <c r="L915" i="19"/>
  <c r="L903" i="19"/>
  <c r="L895" i="19"/>
  <c r="L890" i="19"/>
  <c r="L889" i="19"/>
  <c r="L881" i="19"/>
  <c r="L874" i="19"/>
  <c r="K880" i="19"/>
  <c r="L880" i="19"/>
  <c r="L870" i="19"/>
  <c r="L871" i="19"/>
  <c r="L863" i="19"/>
  <c r="L869" i="19"/>
  <c r="L858" i="19"/>
  <c r="L864" i="19"/>
  <c r="L850" i="19"/>
  <c r="K875" i="19"/>
  <c r="L834" i="19"/>
  <c r="L882" i="19"/>
  <c r="L840" i="19"/>
  <c r="K1161" i="19" l="1"/>
  <c r="I1173" i="19"/>
  <c r="L12711" i="25"/>
  <c r="K12712" i="25"/>
  <c r="I12711" i="25"/>
  <c r="I12712" i="25" s="1"/>
  <c r="K966" i="19"/>
  <c r="I976" i="19"/>
  <c r="K1017" i="19"/>
  <c r="I1019" i="19"/>
  <c r="K9701" i="25"/>
  <c r="I9702" i="25"/>
  <c r="I840" i="19"/>
  <c r="I844" i="19" s="1"/>
  <c r="K844" i="19" s="1"/>
  <c r="K828" i="19"/>
  <c r="K832" i="19" s="1"/>
  <c r="L832" i="19" s="1"/>
  <c r="K850" i="19"/>
  <c r="K854" i="19" s="1"/>
  <c r="L854" i="19" s="1"/>
  <c r="L826" i="19"/>
  <c r="K1173" i="19" l="1"/>
  <c r="I1178" i="19"/>
  <c r="L12712" i="25"/>
  <c r="K12713" i="25"/>
  <c r="K1019" i="19"/>
  <c r="I1052" i="19"/>
  <c r="K976" i="19"/>
  <c r="I992" i="19"/>
  <c r="K9702" i="25"/>
  <c r="I9705" i="25"/>
  <c r="I851" i="19"/>
  <c r="K851" i="19" s="1"/>
  <c r="I832" i="19"/>
  <c r="I834" i="19" s="1"/>
  <c r="K834" i="19" s="1"/>
  <c r="K837" i="19" s="1"/>
  <c r="I837" i="19" s="1"/>
  <c r="I854" i="19"/>
  <c r="I858" i="19" s="1"/>
  <c r="K858" i="19" s="1"/>
  <c r="K860" i="19" s="1"/>
  <c r="K840" i="19"/>
  <c r="K1178" i="19" l="1"/>
  <c r="I1189" i="19"/>
  <c r="L12713" i="25"/>
  <c r="K12714" i="25"/>
  <c r="I12713" i="25"/>
  <c r="I12714" i="25" s="1"/>
  <c r="I859" i="19"/>
  <c r="K859" i="19" s="1"/>
  <c r="K992" i="19"/>
  <c r="K993" i="19" s="1"/>
  <c r="L993" i="19" s="1"/>
  <c r="K1052" i="19"/>
  <c r="I1061" i="19"/>
  <c r="K9705" i="25"/>
  <c r="I9706" i="25"/>
  <c r="L860" i="19"/>
  <c r="I860" i="19"/>
  <c r="I863" i="19" s="1"/>
  <c r="K863" i="19" s="1"/>
  <c r="K866" i="19" s="1"/>
  <c r="L866" i="19" s="1"/>
  <c r="L837" i="19"/>
  <c r="K843" i="19"/>
  <c r="L843" i="19" s="1"/>
  <c r="K1189" i="19" l="1"/>
  <c r="I1207" i="19"/>
  <c r="L12714" i="25"/>
  <c r="K12716" i="25"/>
  <c r="L12716" i="25" s="1"/>
  <c r="I864" i="19"/>
  <c r="K864" i="19" s="1"/>
  <c r="I993" i="19"/>
  <c r="I996" i="19" s="1"/>
  <c r="K996" i="19" s="1"/>
  <c r="K999" i="19" s="1"/>
  <c r="L999" i="19" s="1"/>
  <c r="K1061" i="19"/>
  <c r="I1082" i="19"/>
  <c r="I1088" i="19" s="1"/>
  <c r="K9706" i="25"/>
  <c r="I9709" i="25"/>
  <c r="I866" i="19"/>
  <c r="I871" i="19" s="1"/>
  <c r="I843" i="19"/>
  <c r="I847" i="19" s="1"/>
  <c r="I869" i="19" l="1"/>
  <c r="I876" i="19" s="1"/>
  <c r="K1088" i="19"/>
  <c r="I1091" i="19"/>
  <c r="K1091" i="19" s="1"/>
  <c r="K1207" i="19"/>
  <c r="I1213" i="19"/>
  <c r="I12716" i="25"/>
  <c r="I12717" i="25" s="1"/>
  <c r="I999" i="19"/>
  <c r="I1004" i="19" s="1"/>
  <c r="K1004" i="19" s="1"/>
  <c r="K1007" i="19" s="1"/>
  <c r="L1007" i="19" s="1"/>
  <c r="K1082" i="19"/>
  <c r="B10" i="16"/>
  <c r="E10" i="16" s="1"/>
  <c r="G10" i="16" s="1"/>
  <c r="K9709" i="25"/>
  <c r="I9710" i="25"/>
  <c r="K871" i="19"/>
  <c r="K872" i="19" s="1"/>
  <c r="L872" i="19" s="1"/>
  <c r="K847" i="19"/>
  <c r="K849" i="19" s="1"/>
  <c r="L849" i="19" s="1"/>
  <c r="K869" i="19" l="1"/>
  <c r="K1213" i="19"/>
  <c r="I1217" i="19"/>
  <c r="K12717" i="25"/>
  <c r="I12718" i="25"/>
  <c r="I1007" i="19"/>
  <c r="I1014" i="19" s="1"/>
  <c r="K1014" i="19" s="1"/>
  <c r="K1016" i="19" s="1"/>
  <c r="L1016" i="19" s="1"/>
  <c r="K9710" i="25"/>
  <c r="I9727" i="25"/>
  <c r="I872" i="19"/>
  <c r="I874" i="19" s="1"/>
  <c r="K874" i="19" s="1"/>
  <c r="K878" i="19" s="1"/>
  <c r="L878" i="19" s="1"/>
  <c r="I849" i="19"/>
  <c r="I852" i="19" s="1"/>
  <c r="K852" i="19" s="1"/>
  <c r="K855" i="19" s="1"/>
  <c r="L855" i="19" s="1"/>
  <c r="I882" i="19"/>
  <c r="K876" i="19"/>
  <c r="K1217" i="19" l="1"/>
  <c r="I1226" i="19"/>
  <c r="K12718" i="25"/>
  <c r="K12719" i="25" s="1"/>
  <c r="I12719" i="25" s="1"/>
  <c r="I1016" i="19"/>
  <c r="I1021" i="19" s="1"/>
  <c r="K1021" i="19" s="1"/>
  <c r="K1024" i="19" s="1"/>
  <c r="L1024" i="19" s="1"/>
  <c r="K9727" i="25"/>
  <c r="I9737" i="25"/>
  <c r="I855" i="19"/>
  <c r="I857" i="19" s="1"/>
  <c r="K857" i="19" s="1"/>
  <c r="K861" i="19" s="1"/>
  <c r="L861" i="19" s="1"/>
  <c r="I878" i="19"/>
  <c r="I881" i="19" s="1"/>
  <c r="K882" i="19"/>
  <c r="I889" i="19"/>
  <c r="K1226" i="19" l="1"/>
  <c r="B8" i="16"/>
  <c r="L12719" i="25"/>
  <c r="K12720" i="25"/>
  <c r="I1024" i="19"/>
  <c r="I1028" i="19" s="1"/>
  <c r="K1028" i="19" s="1"/>
  <c r="K1032" i="19" s="1"/>
  <c r="K9737" i="25"/>
  <c r="I9766" i="25"/>
  <c r="I896" i="19"/>
  <c r="K889" i="19"/>
  <c r="I861" i="19"/>
  <c r="I865" i="19" s="1"/>
  <c r="K881" i="19"/>
  <c r="K885" i="19" s="1"/>
  <c r="L885" i="19" s="1"/>
  <c r="I8" i="16" l="1"/>
  <c r="E8" i="16"/>
  <c r="L12720" i="25"/>
  <c r="K12721" i="25"/>
  <c r="I12720" i="25"/>
  <c r="L1032" i="19"/>
  <c r="I1032" i="19"/>
  <c r="I1036" i="19" s="1"/>
  <c r="K1036" i="19" s="1"/>
  <c r="K1037" i="19" s="1"/>
  <c r="K9766" i="25"/>
  <c r="I9782" i="25"/>
  <c r="K865" i="19"/>
  <c r="K867" i="19" s="1"/>
  <c r="L867" i="19" s="1"/>
  <c r="I885" i="19"/>
  <c r="I890" i="19" s="1"/>
  <c r="I900" i="19"/>
  <c r="K896" i="19"/>
  <c r="I12721" i="25" l="1"/>
  <c r="L12721" i="25"/>
  <c r="K12722" i="25"/>
  <c r="L1037" i="19"/>
  <c r="I1037" i="19"/>
  <c r="I1039" i="19" s="1"/>
  <c r="K1039" i="19" s="1"/>
  <c r="K1042" i="19" s="1"/>
  <c r="K9782" i="25"/>
  <c r="I9793" i="25"/>
  <c r="I867" i="19"/>
  <c r="I870" i="19" s="1"/>
  <c r="K870" i="19" s="1"/>
  <c r="K873" i="19" s="1"/>
  <c r="L873" i="19" s="1"/>
  <c r="K900" i="19"/>
  <c r="I907" i="19"/>
  <c r="K890" i="19"/>
  <c r="K891" i="19" s="1"/>
  <c r="L891" i="19" s="1"/>
  <c r="I12722" i="25" l="1"/>
  <c r="L12722" i="25"/>
  <c r="K12723" i="25"/>
  <c r="L12723" i="25" s="1"/>
  <c r="L1042" i="19"/>
  <c r="I1042" i="19"/>
  <c r="I1048" i="19" s="1"/>
  <c r="K1048" i="19" s="1"/>
  <c r="K1049" i="19" s="1"/>
  <c r="L1049" i="19" s="1"/>
  <c r="K9793" i="25"/>
  <c r="I9806" i="25"/>
  <c r="I873" i="19"/>
  <c r="I877" i="19" s="1"/>
  <c r="K877" i="19" s="1"/>
  <c r="K879" i="19" s="1"/>
  <c r="L879" i="19" s="1"/>
  <c r="I891" i="19"/>
  <c r="I895" i="19" s="1"/>
  <c r="K907" i="19"/>
  <c r="I914" i="19"/>
  <c r="I12723" i="25" l="1"/>
  <c r="I12724" i="25" s="1"/>
  <c r="K12724" i="25" s="1"/>
  <c r="K12725" i="25" s="1"/>
  <c r="I1049" i="19"/>
  <c r="I1053" i="19" s="1"/>
  <c r="K1053" i="19" s="1"/>
  <c r="K1057" i="19" s="1"/>
  <c r="K9806" i="25"/>
  <c r="I9844" i="25"/>
  <c r="K914" i="19"/>
  <c r="I922" i="19"/>
  <c r="I927" i="19" s="1"/>
  <c r="K895" i="19"/>
  <c r="K898" i="19" s="1"/>
  <c r="L898" i="19" s="1"/>
  <c r="I879" i="19"/>
  <c r="I883" i="19" s="1"/>
  <c r="L12725" i="25" l="1"/>
  <c r="K12726" i="25"/>
  <c r="I12725" i="25"/>
  <c r="L1057" i="19"/>
  <c r="I1057" i="19"/>
  <c r="I1062" i="19" s="1"/>
  <c r="K1062" i="19" s="1"/>
  <c r="K1064" i="19" s="1"/>
  <c r="L1064" i="19" s="1"/>
  <c r="K927" i="19"/>
  <c r="I934" i="19"/>
  <c r="K9844" i="25"/>
  <c r="I9845" i="25"/>
  <c r="I898" i="19"/>
  <c r="I903" i="19" s="1"/>
  <c r="K903" i="19" s="1"/>
  <c r="K905" i="19" s="1"/>
  <c r="L905" i="19" s="1"/>
  <c r="K883" i="19"/>
  <c r="K886" i="19" s="1"/>
  <c r="L886" i="19" s="1"/>
  <c r="K922" i="19"/>
  <c r="I12726" i="25" l="1"/>
  <c r="L12726" i="25"/>
  <c r="K12730" i="25"/>
  <c r="I1064" i="19"/>
  <c r="I1072" i="19" s="1"/>
  <c r="K934" i="19"/>
  <c r="I941" i="19"/>
  <c r="K9845" i="25"/>
  <c r="I9968" i="25"/>
  <c r="I886" i="19"/>
  <c r="I888" i="19" s="1"/>
  <c r="K888" i="19" s="1"/>
  <c r="K892" i="19" s="1"/>
  <c r="I905" i="19"/>
  <c r="I909" i="19" s="1"/>
  <c r="L12730" i="25" l="1"/>
  <c r="K12731" i="25"/>
  <c r="I12730" i="25"/>
  <c r="K941" i="19"/>
  <c r="I948" i="19"/>
  <c r="K1072" i="19"/>
  <c r="I1081" i="19"/>
  <c r="I1087" i="19" s="1"/>
  <c r="K9968" i="25"/>
  <c r="I9988" i="25"/>
  <c r="L892" i="19"/>
  <c r="I892" i="19"/>
  <c r="I897" i="19" s="1"/>
  <c r="K897" i="19" s="1"/>
  <c r="K899" i="19" s="1"/>
  <c r="L899" i="19" s="1"/>
  <c r="K909" i="19"/>
  <c r="K912" i="19" s="1"/>
  <c r="L912" i="19" s="1"/>
  <c r="I12731" i="25" l="1"/>
  <c r="K1087" i="19"/>
  <c r="I1093" i="19"/>
  <c r="L12731" i="25"/>
  <c r="K12732" i="25"/>
  <c r="K1081" i="19"/>
  <c r="K948" i="19"/>
  <c r="I955" i="19"/>
  <c r="K9988" i="25"/>
  <c r="I10002" i="25"/>
  <c r="I912" i="19"/>
  <c r="I916" i="19" s="1"/>
  <c r="K916" i="19" s="1"/>
  <c r="K917" i="19" s="1"/>
  <c r="I899" i="19"/>
  <c r="I902" i="19" s="1"/>
  <c r="K1093" i="19" l="1"/>
  <c r="I1102" i="19"/>
  <c r="L12732" i="25"/>
  <c r="K12733" i="25"/>
  <c r="I12732" i="25"/>
  <c r="K955" i="19"/>
  <c r="I963" i="19"/>
  <c r="I10009" i="25"/>
  <c r="K10002" i="25"/>
  <c r="L917" i="19"/>
  <c r="I917" i="19"/>
  <c r="I923" i="19" s="1"/>
  <c r="K923" i="19" s="1"/>
  <c r="K924" i="19" s="1"/>
  <c r="K902" i="19"/>
  <c r="K906" i="19" s="1"/>
  <c r="L906" i="19" s="1"/>
  <c r="K1102" i="19" l="1"/>
  <c r="I1108" i="19"/>
  <c r="I12733" i="25"/>
  <c r="L12733" i="25"/>
  <c r="K12736" i="25"/>
  <c r="I12736" i="25" s="1"/>
  <c r="L924" i="19"/>
  <c r="K963" i="19"/>
  <c r="I969" i="19"/>
  <c r="I970" i="19" s="1"/>
  <c r="K970" i="19" s="1"/>
  <c r="K10009" i="25"/>
  <c r="I10060" i="25"/>
  <c r="I906" i="19"/>
  <c r="I908" i="19" s="1"/>
  <c r="K908" i="19" s="1"/>
  <c r="K911" i="19" s="1"/>
  <c r="L911" i="19" s="1"/>
  <c r="I924" i="19"/>
  <c r="K1108" i="19" l="1"/>
  <c r="I1117" i="19"/>
  <c r="L12736" i="25"/>
  <c r="K12737" i="25"/>
  <c r="I12737" i="25" s="1"/>
  <c r="I930" i="19"/>
  <c r="K969" i="19"/>
  <c r="I979" i="19" s="1"/>
  <c r="K10060" i="25"/>
  <c r="I10113" i="25"/>
  <c r="I911" i="19"/>
  <c r="I915" i="19" s="1"/>
  <c r="K1117" i="19" l="1"/>
  <c r="I1123" i="19"/>
  <c r="L12737" i="25"/>
  <c r="K12738" i="25"/>
  <c r="K930" i="19"/>
  <c r="L930" i="19" s="1"/>
  <c r="K979" i="19"/>
  <c r="I986" i="19"/>
  <c r="K10113" i="25"/>
  <c r="I10190" i="25"/>
  <c r="K915" i="19"/>
  <c r="K918" i="19" s="1"/>
  <c r="L918" i="19" s="1"/>
  <c r="K1123" i="19" l="1"/>
  <c r="I1131" i="19"/>
  <c r="L12738" i="25"/>
  <c r="K12739" i="25"/>
  <c r="I12738" i="25"/>
  <c r="K986" i="19"/>
  <c r="I994" i="19"/>
  <c r="K10190" i="25"/>
  <c r="I10193" i="25"/>
  <c r="I918" i="19"/>
  <c r="I920" i="19" s="1"/>
  <c r="K1131" i="19" l="1"/>
  <c r="I1138" i="19"/>
  <c r="I12739" i="25"/>
  <c r="L12739" i="25"/>
  <c r="K12740" i="25"/>
  <c r="K994" i="19"/>
  <c r="I1001" i="19"/>
  <c r="K10193" i="25"/>
  <c r="I10194" i="25"/>
  <c r="K920" i="19"/>
  <c r="K925" i="19" s="1"/>
  <c r="L925" i="19" s="1"/>
  <c r="K1138" i="19" l="1"/>
  <c r="I1143" i="19"/>
  <c r="L12740" i="25"/>
  <c r="K12741" i="25"/>
  <c r="I12740" i="25"/>
  <c r="K1001" i="19"/>
  <c r="I1009" i="19"/>
  <c r="I1010" i="19" s="1"/>
  <c r="K1010" i="19" s="1"/>
  <c r="K10194" i="25"/>
  <c r="I10196" i="25"/>
  <c r="I925" i="19"/>
  <c r="K1143" i="19" l="1"/>
  <c r="I1148" i="19"/>
  <c r="I12741" i="25"/>
  <c r="L12741" i="25"/>
  <c r="K12743" i="25"/>
  <c r="L12743" i="25" s="1"/>
  <c r="K1009" i="19"/>
  <c r="I1018" i="19"/>
  <c r="I926" i="19"/>
  <c r="I10197" i="25"/>
  <c r="K10196" i="25"/>
  <c r="K1148" i="19" l="1"/>
  <c r="I1155" i="19"/>
  <c r="I12743" i="25"/>
  <c r="I12744" i="25" s="1"/>
  <c r="K926" i="19"/>
  <c r="K931" i="19" s="1"/>
  <c r="L931" i="19" s="1"/>
  <c r="K1018" i="19"/>
  <c r="I1026" i="19"/>
  <c r="K10197" i="25"/>
  <c r="I10198" i="25"/>
  <c r="K1155" i="19" l="1"/>
  <c r="I1160" i="19"/>
  <c r="K12744" i="25"/>
  <c r="K12745" i="25" s="1"/>
  <c r="L12745" i="25" s="1"/>
  <c r="I931" i="19"/>
  <c r="I935" i="19" s="1"/>
  <c r="K935" i="19" s="1"/>
  <c r="K939" i="19" s="1"/>
  <c r="L939" i="19" s="1"/>
  <c r="K1026" i="19"/>
  <c r="I1034" i="19"/>
  <c r="K10198" i="25"/>
  <c r="I10263" i="25"/>
  <c r="K1160" i="19" l="1"/>
  <c r="I1166" i="19"/>
  <c r="I12745" i="25"/>
  <c r="I12747" i="25" s="1"/>
  <c r="K12747" i="25" s="1"/>
  <c r="I939" i="19"/>
  <c r="I944" i="19" s="1"/>
  <c r="K1034" i="19"/>
  <c r="I1038" i="19"/>
  <c r="K10263" i="25"/>
  <c r="I10267" i="25"/>
  <c r="K1166" i="19" l="1"/>
  <c r="I1172" i="19"/>
  <c r="I12748" i="25"/>
  <c r="K12748" i="25" s="1"/>
  <c r="K12750" i="25" s="1"/>
  <c r="I12750" i="25" s="1"/>
  <c r="K1038" i="19"/>
  <c r="I1045" i="19"/>
  <c r="K944" i="19"/>
  <c r="K946" i="19" s="1"/>
  <c r="L946" i="19" s="1"/>
  <c r="K10267" i="25"/>
  <c r="I10270" i="25"/>
  <c r="K1172" i="19" l="1"/>
  <c r="I1175" i="19"/>
  <c r="L12750" i="25"/>
  <c r="K12751" i="25"/>
  <c r="I946" i="19"/>
  <c r="I951" i="19" s="1"/>
  <c r="K1045" i="19"/>
  <c r="I1054" i="19"/>
  <c r="K10270" i="25"/>
  <c r="I10388" i="25"/>
  <c r="K1175" i="19" l="1"/>
  <c r="I1183" i="19"/>
  <c r="L12751" i="25"/>
  <c r="K12753" i="25"/>
  <c r="L12753" i="25" s="1"/>
  <c r="I12751" i="25"/>
  <c r="I12753" i="25" s="1"/>
  <c r="I12754" i="25" s="1"/>
  <c r="K1054" i="19"/>
  <c r="I1060" i="19"/>
  <c r="K951" i="19"/>
  <c r="K953" i="19" s="1"/>
  <c r="L953" i="19" s="1"/>
  <c r="K10388" i="25"/>
  <c r="I10498" i="25"/>
  <c r="K1183" i="19" l="1"/>
  <c r="I1187" i="19"/>
  <c r="K12754" i="25"/>
  <c r="K12755" i="25" s="1"/>
  <c r="I12755" i="25" s="1"/>
  <c r="I953" i="19"/>
  <c r="I956" i="19" s="1"/>
  <c r="K1060" i="19"/>
  <c r="K1067" i="19" s="1"/>
  <c r="L1067" i="19" s="1"/>
  <c r="K10498" i="25"/>
  <c r="I10546" i="25"/>
  <c r="I1192" i="19" l="1"/>
  <c r="K1192" i="19" s="1"/>
  <c r="K1187" i="19"/>
  <c r="I1196" i="19"/>
  <c r="L12755" i="25"/>
  <c r="K12756" i="25"/>
  <c r="I1067" i="19"/>
  <c r="I1069" i="19" s="1"/>
  <c r="K1069" i="19" s="1"/>
  <c r="K1071" i="19" s="1"/>
  <c r="K956" i="19"/>
  <c r="K957" i="19" s="1"/>
  <c r="L957" i="19" s="1"/>
  <c r="K10546" i="25"/>
  <c r="I10604" i="25"/>
  <c r="K1196" i="19" l="1"/>
  <c r="I1200" i="19"/>
  <c r="L12756" i="25"/>
  <c r="K12757" i="25"/>
  <c r="I12756" i="25"/>
  <c r="L1071" i="19"/>
  <c r="I1071" i="19"/>
  <c r="I1076" i="19" s="1"/>
  <c r="K1076" i="19" s="1"/>
  <c r="K1077" i="19" s="1"/>
  <c r="L1077" i="19" s="1"/>
  <c r="I957" i="19"/>
  <c r="I961" i="19" s="1"/>
  <c r="K10604" i="25"/>
  <c r="I10638" i="25"/>
  <c r="K1200" i="19" l="1"/>
  <c r="I1206" i="19"/>
  <c r="I12757" i="25"/>
  <c r="L12757" i="25"/>
  <c r="K12758" i="25"/>
  <c r="I1077" i="19"/>
  <c r="K961" i="19"/>
  <c r="K964" i="19" s="1"/>
  <c r="L964" i="19" s="1"/>
  <c r="K10638" i="25"/>
  <c r="I10793" i="25"/>
  <c r="I1083" i="19" l="1"/>
  <c r="K1206" i="19"/>
  <c r="I1212" i="19"/>
  <c r="L12758" i="25"/>
  <c r="K12760" i="25"/>
  <c r="I12758" i="25"/>
  <c r="I12760" i="25" s="1"/>
  <c r="I964" i="19"/>
  <c r="I971" i="19" s="1"/>
  <c r="K971" i="19" s="1"/>
  <c r="K977" i="19" s="1"/>
  <c r="K10793" i="25"/>
  <c r="I10794" i="25"/>
  <c r="K1212" i="19" l="1"/>
  <c r="I1218" i="19"/>
  <c r="K1083" i="19"/>
  <c r="K1089" i="19" s="1"/>
  <c r="L1089" i="19" s="1"/>
  <c r="L12760" i="25"/>
  <c r="K12761" i="25"/>
  <c r="L977" i="19"/>
  <c r="I977" i="19"/>
  <c r="I982" i="19" s="1"/>
  <c r="K982" i="19" s="1"/>
  <c r="K983" i="19" s="1"/>
  <c r="K10794" i="25"/>
  <c r="I10799" i="25"/>
  <c r="I1089" i="19" l="1"/>
  <c r="I1092" i="19" s="1"/>
  <c r="K1092" i="19" s="1"/>
  <c r="K1097" i="19" s="1"/>
  <c r="K1218" i="19"/>
  <c r="I1224" i="19"/>
  <c r="L12761" i="25"/>
  <c r="K12764" i="25"/>
  <c r="I12761" i="25"/>
  <c r="L983" i="19"/>
  <c r="I983" i="19"/>
  <c r="I988" i="19" s="1"/>
  <c r="K988" i="19" s="1"/>
  <c r="K990" i="19" s="1"/>
  <c r="K10799" i="25"/>
  <c r="I10840" i="25"/>
  <c r="L1097" i="19" l="1"/>
  <c r="I1097" i="19"/>
  <c r="I1100" i="19" s="1"/>
  <c r="K1100" i="19" s="1"/>
  <c r="K1105" i="19" s="1"/>
  <c r="L1105" i="19" s="1"/>
  <c r="K1224" i="19"/>
  <c r="B5" i="16"/>
  <c r="E5" i="16" s="1"/>
  <c r="G5" i="16" s="1"/>
  <c r="I12764" i="25"/>
  <c r="L12764" i="25"/>
  <c r="K12765" i="25"/>
  <c r="L990" i="19"/>
  <c r="I990" i="19"/>
  <c r="I995" i="19" s="1"/>
  <c r="K995" i="19" s="1"/>
  <c r="K997" i="19" s="1"/>
  <c r="K10840" i="25"/>
  <c r="I10858" i="25"/>
  <c r="I1105" i="19" l="1"/>
  <c r="I1111" i="19" s="1"/>
  <c r="L12765" i="25"/>
  <c r="K12767" i="25"/>
  <c r="I12765" i="25"/>
  <c r="I12767" i="25" s="1"/>
  <c r="L997" i="19"/>
  <c r="I997" i="19"/>
  <c r="I1005" i="19" s="1"/>
  <c r="K1005" i="19" s="1"/>
  <c r="K1006" i="19" s="1"/>
  <c r="K10858" i="25"/>
  <c r="I10904" i="25"/>
  <c r="K1111" i="19" l="1"/>
  <c r="K1113" i="19" s="1"/>
  <c r="L1113" i="19" s="1"/>
  <c r="L12767" i="25"/>
  <c r="K12768" i="25"/>
  <c r="L1006" i="19"/>
  <c r="I1006" i="19"/>
  <c r="I1011" i="19" s="1"/>
  <c r="K1011" i="19" s="1"/>
  <c r="K1013" i="19" s="1"/>
  <c r="K10904" i="25"/>
  <c r="I10952" i="25"/>
  <c r="I1113" i="19" l="1"/>
  <c r="I1115" i="19" s="1"/>
  <c r="K1115" i="19" s="1"/>
  <c r="K1120" i="19" s="1"/>
  <c r="L1120" i="19" s="1"/>
  <c r="L12768" i="25"/>
  <c r="K12769" i="25"/>
  <c r="I12768" i="25"/>
  <c r="I12769" i="25" s="1"/>
  <c r="L1013" i="19"/>
  <c r="I1013" i="19"/>
  <c r="I1020" i="19" s="1"/>
  <c r="K1020" i="19" s="1"/>
  <c r="K1022" i="19" s="1"/>
  <c r="K10952" i="25"/>
  <c r="I10955" i="25"/>
  <c r="I1120" i="19" l="1"/>
  <c r="I1122" i="19" s="1"/>
  <c r="K1122" i="19" s="1"/>
  <c r="K1128" i="19" s="1"/>
  <c r="L1128" i="19" s="1"/>
  <c r="L12769" i="25"/>
  <c r="K12770" i="25"/>
  <c r="L1022" i="19"/>
  <c r="I1022" i="19"/>
  <c r="I1027" i="19" s="1"/>
  <c r="K1027" i="19" s="1"/>
  <c r="K1030" i="19" s="1"/>
  <c r="K10955" i="25"/>
  <c r="I10958" i="25"/>
  <c r="I1128" i="19" l="1"/>
  <c r="I1129" i="19" s="1"/>
  <c r="K1129" i="19" s="1"/>
  <c r="L12770" i="25"/>
  <c r="K12771" i="25"/>
  <c r="I12770" i="25"/>
  <c r="I12771" i="25" s="1"/>
  <c r="L1030" i="19"/>
  <c r="I1030" i="19"/>
  <c r="I1033" i="19" s="1"/>
  <c r="K1033" i="19" s="1"/>
  <c r="K1035" i="19" s="1"/>
  <c r="I10960" i="25"/>
  <c r="K10958" i="25"/>
  <c r="I1135" i="19" l="1"/>
  <c r="K1135" i="19" s="1"/>
  <c r="L12771" i="25"/>
  <c r="K12772" i="25"/>
  <c r="L1035" i="19"/>
  <c r="I1035" i="19"/>
  <c r="I1040" i="19" s="1"/>
  <c r="K1040" i="19" s="1"/>
  <c r="K1044" i="19" s="1"/>
  <c r="L1044" i="19" s="1"/>
  <c r="K10960" i="25"/>
  <c r="I10961" i="25"/>
  <c r="I1140" i="19" l="1"/>
  <c r="K1140" i="19" s="1"/>
  <c r="L12772" i="25"/>
  <c r="K12773" i="25"/>
  <c r="I12772" i="25"/>
  <c r="I12773" i="25" s="1"/>
  <c r="I1044" i="19"/>
  <c r="I1046" i="19" s="1"/>
  <c r="K1046" i="19" s="1"/>
  <c r="K1047" i="19" s="1"/>
  <c r="K10961" i="25"/>
  <c r="I10962" i="25"/>
  <c r="I1146" i="19" l="1"/>
  <c r="K1146" i="19" s="1"/>
  <c r="L12773" i="25"/>
  <c r="K12774" i="25"/>
  <c r="L1047" i="19"/>
  <c r="I1047" i="19"/>
  <c r="I1055" i="19" s="1"/>
  <c r="I10963" i="25"/>
  <c r="K10962" i="25"/>
  <c r="I1152" i="19" l="1"/>
  <c r="K1152" i="19" s="1"/>
  <c r="K12775" i="25"/>
  <c r="L12774" i="25"/>
  <c r="I12774" i="25"/>
  <c r="I12775" i="25" s="1"/>
  <c r="K1055" i="19"/>
  <c r="K1058" i="19" s="1"/>
  <c r="L1058" i="19" s="1"/>
  <c r="K10963" i="25"/>
  <c r="I10964" i="25"/>
  <c r="I1158" i="19" l="1"/>
  <c r="K1158" i="19" s="1"/>
  <c r="L12775" i="25"/>
  <c r="K12776" i="25"/>
  <c r="I1058" i="19"/>
  <c r="I1063" i="19" s="1"/>
  <c r="K10964" i="25"/>
  <c r="I10965" i="25"/>
  <c r="I1163" i="19" l="1"/>
  <c r="K1163" i="19" s="1"/>
  <c r="L12776" i="25"/>
  <c r="K12777" i="25"/>
  <c r="I12776" i="25"/>
  <c r="K1063" i="19"/>
  <c r="K1065" i="19" s="1"/>
  <c r="L1065" i="19" s="1"/>
  <c r="K10965" i="25"/>
  <c r="I10966" i="25"/>
  <c r="I1171" i="19" l="1"/>
  <c r="K1171" i="19" s="1"/>
  <c r="I12777" i="25"/>
  <c r="L12777" i="25"/>
  <c r="K12778" i="25"/>
  <c r="I1065" i="19"/>
  <c r="I1068" i="19" s="1"/>
  <c r="K10966" i="25"/>
  <c r="I10967" i="25"/>
  <c r="I1179" i="19" l="1"/>
  <c r="K1179" i="19" s="1"/>
  <c r="L12778" i="25"/>
  <c r="K12779" i="25"/>
  <c r="I12778" i="25"/>
  <c r="K1068" i="19"/>
  <c r="K1070" i="19" s="1"/>
  <c r="L1070" i="19" s="1"/>
  <c r="K10967" i="25"/>
  <c r="I10968" i="25"/>
  <c r="I1184" i="19" l="1"/>
  <c r="K1184" i="19" s="1"/>
  <c r="I12779" i="25"/>
  <c r="L12779" i="25"/>
  <c r="K12780" i="25"/>
  <c r="I1070" i="19"/>
  <c r="I1075" i="19" s="1"/>
  <c r="K1075" i="19" s="1"/>
  <c r="K1079" i="19" s="1"/>
  <c r="L1079" i="19" s="1"/>
  <c r="K10968" i="25"/>
  <c r="I10969" i="25"/>
  <c r="I1190" i="19" l="1"/>
  <c r="K1190" i="19" s="1"/>
  <c r="I1195" i="19"/>
  <c r="L12780" i="25"/>
  <c r="K12781" i="25"/>
  <c r="I12780" i="25"/>
  <c r="I12781" i="25" s="1"/>
  <c r="I1079" i="19"/>
  <c r="K10969" i="25"/>
  <c r="I10970" i="25"/>
  <c r="I1084" i="19" l="1"/>
  <c r="K1195" i="19"/>
  <c r="I1201" i="19"/>
  <c r="L12781" i="25"/>
  <c r="K12783" i="25"/>
  <c r="K10970" i="25"/>
  <c r="I10971" i="25"/>
  <c r="K1201" i="19" l="1"/>
  <c r="I1205" i="19"/>
  <c r="K1084" i="19"/>
  <c r="K1090" i="19" s="1"/>
  <c r="L1090" i="19" s="1"/>
  <c r="L12783" i="25"/>
  <c r="K12784" i="25"/>
  <c r="I12783" i="25"/>
  <c r="I12784" i="25" s="1"/>
  <c r="K10971" i="25"/>
  <c r="I10972" i="25"/>
  <c r="I1090" i="19" l="1"/>
  <c r="I1096" i="19" s="1"/>
  <c r="K1096" i="19" s="1"/>
  <c r="K1098" i="19" s="1"/>
  <c r="L1098" i="19" s="1"/>
  <c r="K1205" i="19"/>
  <c r="I1211" i="19"/>
  <c r="L12784" i="25"/>
  <c r="K12785" i="25"/>
  <c r="K10972" i="25"/>
  <c r="I11011" i="25"/>
  <c r="I1098" i="19" l="1"/>
  <c r="I1099" i="19" s="1"/>
  <c r="K1099" i="19" s="1"/>
  <c r="K1106" i="19" s="1"/>
  <c r="L1106" i="19" s="1"/>
  <c r="K1211" i="19"/>
  <c r="I1216" i="19"/>
  <c r="L12785" i="25"/>
  <c r="K12786" i="25"/>
  <c r="I12785" i="25"/>
  <c r="I12786" i="25" s="1"/>
  <c r="K11011" i="25"/>
  <c r="I11228" i="25"/>
  <c r="I1106" i="19" l="1"/>
  <c r="I1107" i="19" s="1"/>
  <c r="K1216" i="19"/>
  <c r="I1223" i="19"/>
  <c r="L12786" i="25"/>
  <c r="K12788" i="25"/>
  <c r="K11228" i="25"/>
  <c r="I11245" i="25"/>
  <c r="K1223" i="19" l="1"/>
  <c r="B6" i="16"/>
  <c r="K1107" i="19"/>
  <c r="K1114" i="19" s="1"/>
  <c r="L1114" i="19" s="1"/>
  <c r="L12788" i="25"/>
  <c r="K12789" i="25"/>
  <c r="L12789" i="25" s="1"/>
  <c r="I12788" i="25"/>
  <c r="I12789" i="25" s="1"/>
  <c r="I12790" i="25" s="1"/>
  <c r="K11245" i="25"/>
  <c r="I11246" i="25"/>
  <c r="I1114" i="19" l="1"/>
  <c r="I1116" i="19" s="1"/>
  <c r="E6" i="16"/>
  <c r="I6" i="16"/>
  <c r="K12790" i="25"/>
  <c r="K12791" i="25" s="1"/>
  <c r="I12791" i="25" s="1"/>
  <c r="K11246" i="25"/>
  <c r="I11248" i="25"/>
  <c r="K1116" i="19" l="1"/>
  <c r="K1121" i="19" s="1"/>
  <c r="L1121" i="19" s="1"/>
  <c r="L12791" i="25"/>
  <c r="K12792" i="25"/>
  <c r="I12792" i="25" s="1"/>
  <c r="K11248" i="25"/>
  <c r="I11309" i="25"/>
  <c r="I1121" i="19" l="1"/>
  <c r="I1124" i="19" s="1"/>
  <c r="K1124" i="19" s="1"/>
  <c r="K1127" i="19" s="1"/>
  <c r="L1127" i="19" s="1"/>
  <c r="L12792" i="25"/>
  <c r="K12793" i="25"/>
  <c r="I12793" i="25" s="1"/>
  <c r="K11309" i="25"/>
  <c r="I11310" i="25"/>
  <c r="I1127" i="19" l="1"/>
  <c r="I1130" i="19" s="1"/>
  <c r="K1130" i="19" s="1"/>
  <c r="K1134" i="19" s="1"/>
  <c r="L12793" i="25"/>
  <c r="K12794" i="25"/>
  <c r="K11310" i="25"/>
  <c r="I11380" i="25"/>
  <c r="L1134" i="19" l="1"/>
  <c r="I1134" i="19"/>
  <c r="I1136" i="19" s="1"/>
  <c r="K1136" i="19" s="1"/>
  <c r="K1139" i="19" s="1"/>
  <c r="L12794" i="25"/>
  <c r="K12795" i="25"/>
  <c r="I12794" i="25"/>
  <c r="I12795" i="25" s="1"/>
  <c r="K11380" i="25"/>
  <c r="I11463" i="25"/>
  <c r="L1139" i="19" l="1"/>
  <c r="I1139" i="19"/>
  <c r="I1142" i="19" s="1"/>
  <c r="K1142" i="19" s="1"/>
  <c r="K1145" i="19" s="1"/>
  <c r="L1145" i="19" s="1"/>
  <c r="L12795" i="25"/>
  <c r="K12796" i="25"/>
  <c r="K11463" i="25"/>
  <c r="I11495" i="25"/>
  <c r="I1145" i="19" l="1"/>
  <c r="I1147" i="19" s="1"/>
  <c r="K1147" i="19" s="1"/>
  <c r="K1151" i="19" s="1"/>
  <c r="L12796" i="25"/>
  <c r="K12797" i="25"/>
  <c r="I12796" i="25"/>
  <c r="I12797" i="25" s="1"/>
  <c r="K11495" i="25"/>
  <c r="I11511" i="25"/>
  <c r="L1151" i="19" l="1"/>
  <c r="I1151" i="19"/>
  <c r="I1153" i="19" s="1"/>
  <c r="K1153" i="19" s="1"/>
  <c r="K1157" i="19" s="1"/>
  <c r="L1157" i="19" s="1"/>
  <c r="L12797" i="25"/>
  <c r="K12799" i="25"/>
  <c r="L12799" i="25" s="1"/>
  <c r="K11511" i="25"/>
  <c r="I11516" i="25"/>
  <c r="I1157" i="19" l="1"/>
  <c r="I1159" i="19" s="1"/>
  <c r="K1159" i="19" s="1"/>
  <c r="K1162" i="19" s="1"/>
  <c r="L1162" i="19" s="1"/>
  <c r="I12799" i="25"/>
  <c r="I12801" i="25" s="1"/>
  <c r="K11516" i="25"/>
  <c r="I11646" i="25"/>
  <c r="I1162" i="19" l="1"/>
  <c r="I1165" i="19" s="1"/>
  <c r="K1165" i="19" s="1"/>
  <c r="K1167" i="19" s="1"/>
  <c r="L1167" i="19" s="1"/>
  <c r="K12801" i="25"/>
  <c r="K12802" i="25" s="1"/>
  <c r="I12802" i="25" s="1"/>
  <c r="K11646" i="25"/>
  <c r="I11648" i="25"/>
  <c r="I1167" i="19" l="1"/>
  <c r="I1170" i="19" s="1"/>
  <c r="K1170" i="19" s="1"/>
  <c r="K1174" i="19" s="1"/>
  <c r="L1174" i="19" s="1"/>
  <c r="L12802" i="25"/>
  <c r="K12803" i="25"/>
  <c r="L12803" i="25" s="1"/>
  <c r="K11648" i="25"/>
  <c r="I11674" i="25"/>
  <c r="I1174" i="19" l="1"/>
  <c r="I1177" i="19" s="1"/>
  <c r="K1177" i="19" s="1"/>
  <c r="K1180" i="19" s="1"/>
  <c r="L1180" i="19" s="1"/>
  <c r="I12803" i="25"/>
  <c r="I12804" i="25" s="1"/>
  <c r="K11674" i="25"/>
  <c r="I11685" i="25"/>
  <c r="I1180" i="19" l="1"/>
  <c r="I1182" i="19" s="1"/>
  <c r="K1182" i="19" s="1"/>
  <c r="K1185" i="19" s="1"/>
  <c r="L1185" i="19" s="1"/>
  <c r="K12804" i="25"/>
  <c r="K12806" i="25" s="1"/>
  <c r="I12806" i="25" s="1"/>
  <c r="K11685" i="25"/>
  <c r="I11751" i="25"/>
  <c r="I1185" i="19" l="1"/>
  <c r="I1186" i="19" s="1"/>
  <c r="K1186" i="19" s="1"/>
  <c r="K1191" i="19" s="1"/>
  <c r="L1191" i="19" s="1"/>
  <c r="L12806" i="25"/>
  <c r="K12807" i="25"/>
  <c r="K11751" i="25"/>
  <c r="I11756" i="25"/>
  <c r="I1191" i="19" l="1"/>
  <c r="I1193" i="19" s="1"/>
  <c r="K1193" i="19" s="1"/>
  <c r="K1197" i="19" s="1"/>
  <c r="L1197" i="19" s="1"/>
  <c r="L12807" i="25"/>
  <c r="K12810" i="25"/>
  <c r="I12807" i="25"/>
  <c r="K11756" i="25"/>
  <c r="I11814" i="25"/>
  <c r="I1197" i="19" l="1"/>
  <c r="I1199" i="19" s="1"/>
  <c r="K1199" i="19" s="1"/>
  <c r="K1202" i="19" s="1"/>
  <c r="L1202" i="19" s="1"/>
  <c r="I12810" i="25"/>
  <c r="L12810" i="25"/>
  <c r="K12811" i="25"/>
  <c r="K11814" i="25"/>
  <c r="I11848" i="25"/>
  <c r="I1202" i="19" l="1"/>
  <c r="I1204" i="19" s="1"/>
  <c r="K1204" i="19" s="1"/>
  <c r="K1208" i="19" s="1"/>
  <c r="L1208" i="19" s="1"/>
  <c r="L12811" i="25"/>
  <c r="K12812" i="25"/>
  <c r="I12811" i="25"/>
  <c r="I12812" i="25" s="1"/>
  <c r="K11848" i="25"/>
  <c r="I11882" i="25"/>
  <c r="I1208" i="19" l="1"/>
  <c r="I1209" i="19" s="1"/>
  <c r="K1209" i="19" s="1"/>
  <c r="K1214" i="19" s="1"/>
  <c r="L1214" i="19" s="1"/>
  <c r="L12812" i="25"/>
  <c r="K12813" i="25"/>
  <c r="K11882" i="25"/>
  <c r="I11895" i="25"/>
  <c r="I1214" i="19" l="1"/>
  <c r="I1215" i="19" s="1"/>
  <c r="K1215" i="19" s="1"/>
  <c r="K1220" i="19" s="1"/>
  <c r="L1220" i="19" s="1"/>
  <c r="L12813" i="25"/>
  <c r="K12814" i="25"/>
  <c r="I12813" i="25"/>
  <c r="I12814" i="25" s="1"/>
  <c r="K11895" i="25"/>
  <c r="I11918" i="25"/>
  <c r="I1220" i="19" l="1"/>
  <c r="I1222" i="19" s="1"/>
  <c r="K1222" i="19" s="1"/>
  <c r="K1227" i="19" s="1"/>
  <c r="L1227" i="19" s="1"/>
  <c r="L12814" i="25"/>
  <c r="K12815" i="25"/>
  <c r="K11918" i="25"/>
  <c r="I11921" i="25"/>
  <c r="I1227" i="19" l="1"/>
  <c r="L12815" i="25"/>
  <c r="K12816" i="25"/>
  <c r="I12815" i="25"/>
  <c r="K11921" i="25"/>
  <c r="I11960" i="25"/>
  <c r="K932" i="19"/>
  <c r="L932" i="19" s="1"/>
  <c r="B4" i="16" l="1"/>
  <c r="E4" i="16" s="1"/>
  <c r="G4" i="16" s="1"/>
  <c r="G17" i="16" s="1"/>
  <c r="G19" i="16" s="1"/>
  <c r="I932" i="19"/>
  <c r="I936" i="19" s="1"/>
  <c r="I945" i="19" s="1"/>
  <c r="I12816" i="25"/>
  <c r="K11960" i="25"/>
  <c r="I12045" i="25"/>
  <c r="L12816" i="25"/>
  <c r="K12817" i="25"/>
  <c r="I12817" i="25" s="1"/>
  <c r="K936" i="19" l="1"/>
  <c r="K12045" i="25"/>
  <c r="I12093" i="25"/>
  <c r="L12817" i="25"/>
  <c r="K12819" i="25"/>
  <c r="K945" i="19"/>
  <c r="I949" i="19"/>
  <c r="K12093" i="25" l="1"/>
  <c r="I12094" i="25"/>
  <c r="L12819" i="25"/>
  <c r="K12820" i="25"/>
  <c r="I12819" i="25"/>
  <c r="K949" i="19"/>
  <c r="I959" i="19"/>
  <c r="L12820" i="25" l="1"/>
  <c r="K12822" i="25"/>
  <c r="I12820" i="25"/>
  <c r="I12822" i="25" s="1"/>
  <c r="K12094" i="25"/>
  <c r="I12115" i="25"/>
  <c r="I965" i="19"/>
  <c r="K959" i="19"/>
  <c r="I12298" i="25" l="1"/>
  <c r="K12115" i="25"/>
  <c r="L12822" i="25"/>
  <c r="K12823" i="25"/>
  <c r="I12823" i="25" s="1"/>
  <c r="I974" i="19"/>
  <c r="K965" i="19"/>
  <c r="L12823" i="25" l="1"/>
  <c r="K12824" i="25"/>
  <c r="I12824" i="25" s="1"/>
  <c r="K12298" i="25"/>
  <c r="I12321" i="25"/>
  <c r="I985" i="19"/>
  <c r="K974" i="19"/>
  <c r="K12321" i="25" l="1"/>
  <c r="I12450" i="25"/>
  <c r="L12824" i="25"/>
  <c r="K12826" i="25"/>
  <c r="I12826" i="25" s="1"/>
  <c r="I991" i="19"/>
  <c r="K985" i="19"/>
  <c r="L12826" i="25" l="1"/>
  <c r="K12827" i="25"/>
  <c r="L12827" i="25" s="1"/>
  <c r="I12532" i="25"/>
  <c r="K12450" i="25"/>
  <c r="K991" i="19"/>
  <c r="I998" i="19"/>
  <c r="I12827" i="25" l="1"/>
  <c r="I12833" i="25" s="1"/>
  <c r="K12833" i="25" s="1"/>
  <c r="K12532" i="25"/>
  <c r="I12552" i="25"/>
  <c r="I1008" i="19"/>
  <c r="K998" i="19"/>
  <c r="I12834" i="25" l="1"/>
  <c r="K12834" i="25" s="1"/>
  <c r="K12552" i="25"/>
  <c r="I12591" i="25"/>
  <c r="K1008" i="19"/>
  <c r="I1012" i="19"/>
  <c r="I12835" i="25" l="1"/>
  <c r="K12835" i="25" s="1"/>
  <c r="K12591" i="25"/>
  <c r="I12637" i="25"/>
  <c r="K1012" i="19"/>
  <c r="I1025" i="19"/>
  <c r="I12836" i="25" l="1"/>
  <c r="K12836" i="25" s="1"/>
  <c r="K12637" i="25"/>
  <c r="I12735" i="25"/>
  <c r="I12837" i="25"/>
  <c r="I1029" i="19"/>
  <c r="K1025" i="19"/>
  <c r="K12837" i="25" l="1"/>
  <c r="I12838" i="25"/>
  <c r="K12735" i="25"/>
  <c r="I12752" i="25"/>
  <c r="I1041" i="19"/>
  <c r="K1029" i="19"/>
  <c r="K12752" i="25" l="1"/>
  <c r="I12787" i="25"/>
  <c r="K12838" i="25"/>
  <c r="I12839" i="25"/>
  <c r="K1041" i="19"/>
  <c r="I1051" i="19"/>
  <c r="K12839" i="25" l="1"/>
  <c r="I12840" i="25"/>
  <c r="I12798" i="25"/>
  <c r="K12787" i="25"/>
  <c r="K1051" i="19"/>
  <c r="I1066" i="19"/>
  <c r="K12798" i="25" l="1"/>
  <c r="I12805" i="25"/>
  <c r="K12840" i="25"/>
  <c r="I12841" i="25"/>
  <c r="I1073" i="19"/>
  <c r="K1066" i="19"/>
  <c r="K12841" i="25" l="1"/>
  <c r="I12842" i="25"/>
  <c r="K12805" i="25"/>
  <c r="I12808" i="25"/>
  <c r="I1078" i="19"/>
  <c r="I1086" i="19" s="1"/>
  <c r="K1073" i="19"/>
  <c r="K1086" i="19" l="1"/>
  <c r="I1104" i="19"/>
  <c r="K12808" i="25"/>
  <c r="I12832" i="25"/>
  <c r="K12842" i="25"/>
  <c r="I12843" i="25"/>
  <c r="K1078" i="19"/>
  <c r="K1104" i="19" l="1"/>
  <c r="I1109" i="19"/>
  <c r="K12843" i="25"/>
  <c r="I12844" i="25"/>
  <c r="K12832" i="25"/>
  <c r="I12859" i="25"/>
  <c r="K1109" i="19" l="1"/>
  <c r="I1118" i="19"/>
  <c r="K12859" i="25"/>
  <c r="I12923" i="25"/>
  <c r="K12844" i="25"/>
  <c r="K12845" i="25" s="1"/>
  <c r="I12845" i="25" s="1"/>
  <c r="K1118" i="19" l="1"/>
  <c r="I1125" i="19"/>
  <c r="L12845" i="25"/>
  <c r="K12846" i="25"/>
  <c r="K12923" i="25"/>
  <c r="I12986" i="25"/>
  <c r="K1125" i="19" l="1"/>
  <c r="I1133" i="19"/>
  <c r="K12986" i="25"/>
  <c r="I12989" i="25"/>
  <c r="L12846" i="25"/>
  <c r="K12847" i="25"/>
  <c r="I12846" i="25"/>
  <c r="K1133" i="19" l="1"/>
  <c r="I1137" i="19"/>
  <c r="L12847" i="25"/>
  <c r="K12848" i="25"/>
  <c r="I12847" i="25"/>
  <c r="I12848" i="25" s="1"/>
  <c r="K12989" i="25"/>
  <c r="I13131" i="25"/>
  <c r="K1137" i="19" l="1"/>
  <c r="I1141" i="19"/>
  <c r="K13131" i="25"/>
  <c r="I13236" i="25"/>
  <c r="L12848" i="25"/>
  <c r="K12849" i="25"/>
  <c r="I12849" i="25" s="1"/>
  <c r="K1141" i="19" l="1"/>
  <c r="I1149" i="19"/>
  <c r="K13236" i="25"/>
  <c r="I13379" i="25"/>
  <c r="L12849" i="25"/>
  <c r="K12850" i="25"/>
  <c r="K1149" i="19" l="1"/>
  <c r="I1156" i="19"/>
  <c r="K13379" i="25"/>
  <c r="I13381" i="25"/>
  <c r="L12850" i="25"/>
  <c r="K12851" i="25"/>
  <c r="I12850" i="25"/>
  <c r="K1156" i="19" l="1"/>
  <c r="I1164" i="19"/>
  <c r="L12851" i="25"/>
  <c r="K12852" i="25"/>
  <c r="I12851" i="25"/>
  <c r="I12852" i="25" s="1"/>
  <c r="I13419" i="25"/>
  <c r="K13381" i="25"/>
  <c r="K1164" i="19" l="1"/>
  <c r="I1169" i="19"/>
  <c r="K13419" i="25"/>
  <c r="I13438" i="25"/>
  <c r="L12852" i="25"/>
  <c r="K12853" i="25"/>
  <c r="K1169" i="19" l="1"/>
  <c r="I1176" i="19"/>
  <c r="L12853" i="25"/>
  <c r="K12854" i="25"/>
  <c r="I12853" i="25"/>
  <c r="I12854" i="25" s="1"/>
  <c r="K13438" i="25"/>
  <c r="I13452" i="25"/>
  <c r="K1176" i="19" l="1"/>
  <c r="I1181" i="19"/>
  <c r="K13452" i="25"/>
  <c r="I13458" i="25"/>
  <c r="L12854" i="25"/>
  <c r="K12855" i="25"/>
  <c r="I12855" i="25" s="1"/>
  <c r="K1181" i="19" l="1"/>
  <c r="I1188" i="19"/>
  <c r="L12855" i="25"/>
  <c r="K12856" i="25"/>
  <c r="I12856" i="25" s="1"/>
  <c r="K13458" i="25"/>
  <c r="I13529" i="25"/>
  <c r="K1188" i="19" l="1"/>
  <c r="I1194" i="19"/>
  <c r="L12856" i="25"/>
  <c r="K12857" i="25"/>
  <c r="K13529" i="25"/>
  <c r="I13533" i="25"/>
  <c r="K1194" i="19" l="1"/>
  <c r="I1198" i="19"/>
  <c r="K13533" i="25"/>
  <c r="I13587" i="25"/>
  <c r="L12857" i="25"/>
  <c r="K12858" i="25"/>
  <c r="L12858" i="25" s="1"/>
  <c r="I12857" i="25"/>
  <c r="K1198" i="19" l="1"/>
  <c r="I1203" i="19"/>
  <c r="I12858" i="25"/>
  <c r="I12860" i="25" s="1"/>
  <c r="K13587" i="25"/>
  <c r="I13662" i="25"/>
  <c r="K1203" i="19" l="1"/>
  <c r="I1210" i="19"/>
  <c r="K13662" i="25"/>
  <c r="I13680" i="25"/>
  <c r="K12860" i="25"/>
  <c r="K12861" i="25" s="1"/>
  <c r="I12861" i="25" s="1"/>
  <c r="K1210" i="19" l="1"/>
  <c r="I1219" i="19"/>
  <c r="L12861" i="25"/>
  <c r="K12862" i="25"/>
  <c r="K13680" i="25"/>
  <c r="I13681" i="25"/>
  <c r="K1219" i="19" l="1"/>
  <c r="K1221" i="19" s="1"/>
  <c r="L1221" i="19" s="1"/>
  <c r="K13681" i="25"/>
  <c r="I13682" i="25"/>
  <c r="L12862" i="25"/>
  <c r="K12863" i="25"/>
  <c r="I12862" i="25"/>
  <c r="I1221" i="19" l="1"/>
  <c r="I1225" i="19" s="1"/>
  <c r="K1225" i="19" s="1"/>
  <c r="L12863" i="25"/>
  <c r="K12864" i="25"/>
  <c r="I12863" i="25"/>
  <c r="K13682" i="25"/>
  <c r="I13683" i="25"/>
  <c r="B9" i="16" l="1"/>
  <c r="I9" i="16" s="1"/>
  <c r="K13683" i="25"/>
  <c r="I13684" i="25"/>
  <c r="I12864" i="25"/>
  <c r="L12864" i="25"/>
  <c r="K12865" i="25"/>
  <c r="E9" i="16" l="1"/>
  <c r="I12865" i="25"/>
  <c r="L12865" i="25"/>
  <c r="K12866" i="25"/>
  <c r="K13684" i="25"/>
  <c r="I13685" i="25"/>
  <c r="L12866" i="25" l="1"/>
  <c r="K12869" i="25"/>
  <c r="K13685" i="25"/>
  <c r="I13686" i="25"/>
  <c r="I12866" i="25"/>
  <c r="I12869" i="25" s="1"/>
  <c r="K13686" i="25" l="1"/>
  <c r="I13687" i="25"/>
  <c r="L12869" i="25"/>
  <c r="K12870" i="25"/>
  <c r="L12870" i="25" s="1"/>
  <c r="K13687" i="25" l="1"/>
  <c r="I13688" i="25"/>
  <c r="I12870" i="25"/>
  <c r="I12871" i="25" s="1"/>
  <c r="K12871" i="25" l="1"/>
  <c r="K12872" i="25" s="1"/>
  <c r="I12872" i="25" s="1"/>
  <c r="K13688" i="25"/>
  <c r="I13689" i="25"/>
  <c r="K13689" i="25" l="1"/>
  <c r="I13763" i="25"/>
  <c r="L12872" i="25"/>
  <c r="K12873" i="25"/>
  <c r="L12873" i="25" l="1"/>
  <c r="K12874" i="25"/>
  <c r="I12873" i="25"/>
  <c r="I12874" i="25" s="1"/>
  <c r="K13763" i="25"/>
  <c r="I13817" i="25"/>
  <c r="K13817" i="25" l="1"/>
  <c r="I13835" i="25"/>
  <c r="L12874" i="25"/>
  <c r="K12875" i="25"/>
  <c r="L12875" i="25" s="1"/>
  <c r="K13835" i="25" l="1"/>
  <c r="I13852" i="25"/>
  <c r="I12875" i="25"/>
  <c r="I12876" i="25" s="1"/>
  <c r="K12876" i="25" l="1"/>
  <c r="K12877" i="25" s="1"/>
  <c r="I12877" i="25" s="1"/>
  <c r="K13852" i="25"/>
  <c r="I13900" i="25"/>
  <c r="K13900" i="25" l="1"/>
  <c r="I13904" i="25"/>
  <c r="L12877" i="25"/>
  <c r="K12878" i="25"/>
  <c r="I12878" i="25" s="1"/>
  <c r="L12878" i="25" l="1"/>
  <c r="K12879" i="25"/>
  <c r="I12879" i="25" s="1"/>
  <c r="K13904" i="25"/>
  <c r="I13917" i="25"/>
  <c r="K13917" i="25" l="1"/>
  <c r="I13946" i="25"/>
  <c r="L12879" i="25"/>
  <c r="K12880" i="25"/>
  <c r="K13946" i="25" l="1"/>
  <c r="I14000" i="25"/>
  <c r="L12880" i="25"/>
  <c r="K12881" i="25"/>
  <c r="I12880" i="25"/>
  <c r="I12881" i="25" l="1"/>
  <c r="L12881" i="25"/>
  <c r="K12882" i="25"/>
  <c r="I12882" i="25" s="1"/>
  <c r="K14000" i="25"/>
  <c r="I14017" i="25"/>
  <c r="K14017" i="25" l="1"/>
  <c r="I14048" i="25"/>
  <c r="L12882" i="25"/>
  <c r="K12883" i="25"/>
  <c r="I12883" i="25" s="1"/>
  <c r="L12883" i="25" l="1"/>
  <c r="K12884" i="25"/>
  <c r="I12884" i="25" s="1"/>
  <c r="I14051" i="25"/>
  <c r="K14048" i="25"/>
  <c r="K14051" i="25" l="1"/>
  <c r="I14060" i="25"/>
  <c r="L12884" i="25"/>
  <c r="K12885" i="25"/>
  <c r="I12885" i="25" s="1"/>
  <c r="L12885" i="25" l="1"/>
  <c r="K12886" i="25"/>
  <c r="I12886" i="25" s="1"/>
  <c r="K14060" i="25"/>
  <c r="I14062" i="25"/>
  <c r="K14062" i="25" l="1"/>
  <c r="I14063" i="25"/>
  <c r="L12886" i="25"/>
  <c r="K12888" i="25"/>
  <c r="L12888" i="25" l="1"/>
  <c r="K12890" i="25"/>
  <c r="K14063" i="25"/>
  <c r="I14075" i="25"/>
  <c r="I12888" i="25"/>
  <c r="I12890" i="25" l="1"/>
  <c r="K14075" i="25"/>
  <c r="I14077" i="25"/>
  <c r="L12890" i="25"/>
  <c r="K12892" i="25"/>
  <c r="L12892" i="25" l="1"/>
  <c r="K12893" i="25"/>
  <c r="I12892" i="25"/>
  <c r="I12893" i="25" s="1"/>
  <c r="K14077" i="25"/>
  <c r="I14098" i="25"/>
  <c r="K14098" i="25" l="1"/>
  <c r="I14120" i="25"/>
  <c r="L12893" i="25"/>
  <c r="K12894" i="25"/>
  <c r="L12894" i="25" l="1"/>
  <c r="K12895" i="25"/>
  <c r="I12894" i="25"/>
  <c r="I12895" i="25" s="1"/>
  <c r="K14120" i="25"/>
  <c r="I14139" i="25"/>
  <c r="K14139" i="25" l="1"/>
  <c r="I14140" i="25"/>
  <c r="L12895" i="25"/>
  <c r="K12896" i="25"/>
  <c r="K14140" i="25" l="1"/>
  <c r="I14141" i="25"/>
  <c r="L12896" i="25"/>
  <c r="K12898" i="25"/>
  <c r="I12896" i="25"/>
  <c r="I12898" i="25" l="1"/>
  <c r="K14141" i="25"/>
  <c r="I14142" i="25"/>
  <c r="L12898" i="25"/>
  <c r="K12899" i="25"/>
  <c r="L12899" i="25" l="1"/>
  <c r="K12900" i="25"/>
  <c r="K14142" i="25"/>
  <c r="I14143" i="25"/>
  <c r="I12899" i="25"/>
  <c r="I12900" i="25" s="1"/>
  <c r="K14143" i="25" l="1"/>
  <c r="I14144" i="25"/>
  <c r="L12900" i="25"/>
  <c r="K12901" i="25"/>
  <c r="I12901" i="25" s="1"/>
  <c r="L12901" i="25" l="1"/>
  <c r="K12902" i="25"/>
  <c r="I12902" i="25" s="1"/>
  <c r="K14144" i="25"/>
  <c r="I14145" i="25"/>
  <c r="K14145" i="25" l="1"/>
  <c r="I14147" i="25"/>
  <c r="L12902" i="25"/>
  <c r="K12903" i="25"/>
  <c r="I12903" i="25" s="1"/>
  <c r="L12903" i="25" l="1"/>
  <c r="K12904" i="25"/>
  <c r="I12904" i="25" s="1"/>
  <c r="K14147" i="25"/>
  <c r="I14148" i="25"/>
  <c r="K14148" i="25" l="1"/>
  <c r="I14163" i="25"/>
  <c r="L12904" i="25"/>
  <c r="K12905" i="25"/>
  <c r="K14163" i="25" l="1"/>
  <c r="I14180" i="25"/>
  <c r="L12905" i="25"/>
  <c r="K12906" i="25"/>
  <c r="I12905" i="25"/>
  <c r="I12906" i="25" l="1"/>
  <c r="L12906" i="25"/>
  <c r="K12907" i="25"/>
  <c r="I12907" i="25" s="1"/>
  <c r="K14180" i="25"/>
  <c r="I14222" i="25"/>
  <c r="K14222" i="25" l="1"/>
  <c r="I14229" i="25"/>
  <c r="L12907" i="25"/>
  <c r="K12908" i="25"/>
  <c r="L12908" i="25" l="1"/>
  <c r="K12909" i="25"/>
  <c r="I12908" i="25"/>
  <c r="I12909" i="25" s="1"/>
  <c r="K14229" i="25"/>
  <c r="I14230" i="25"/>
  <c r="K14230" i="25" l="1"/>
  <c r="I14231" i="25"/>
  <c r="L12909" i="25"/>
  <c r="K12910" i="25"/>
  <c r="I12910" i="25" s="1"/>
  <c r="K14231" i="25" l="1"/>
  <c r="I14232" i="25"/>
  <c r="L12910" i="25"/>
  <c r="K12911" i="25"/>
  <c r="K14232" i="25" l="1"/>
  <c r="I14233" i="25"/>
  <c r="L12911" i="25"/>
  <c r="K12912" i="25"/>
  <c r="I12911" i="25"/>
  <c r="L12912" i="25" l="1"/>
  <c r="K12915" i="25"/>
  <c r="L12915" i="25" s="1"/>
  <c r="I12912" i="25"/>
  <c r="K14233" i="25"/>
  <c r="I14235" i="25"/>
  <c r="I12915" i="25" l="1"/>
  <c r="I12917" i="25" s="1"/>
  <c r="K12917" i="25" s="1"/>
  <c r="K12919" i="25" s="1"/>
  <c r="I12919" i="25" s="1"/>
  <c r="I14241" i="25"/>
  <c r="K14235" i="25"/>
  <c r="L12919" i="25" l="1"/>
  <c r="K12920" i="25"/>
  <c r="K14241" i="25"/>
  <c r="I14243" i="25"/>
  <c r="K14243" i="25" l="1"/>
  <c r="I14272" i="25"/>
  <c r="L12920" i="25"/>
  <c r="K12921" i="25"/>
  <c r="I12920" i="25"/>
  <c r="I12921" i="25" l="1"/>
  <c r="L12921" i="25"/>
  <c r="K12922" i="25"/>
  <c r="K14272" i="25"/>
  <c r="I14331" i="25"/>
  <c r="L12922" i="25" l="1"/>
  <c r="K12925" i="25"/>
  <c r="K14331" i="25"/>
  <c r="I14356" i="25"/>
  <c r="I12922" i="25"/>
  <c r="I12925" i="25" s="1"/>
  <c r="K14356" i="25" l="1"/>
  <c r="I14363" i="25"/>
  <c r="L12925" i="25"/>
  <c r="K12926" i="25"/>
  <c r="L12926" i="25" l="1"/>
  <c r="K12927" i="25"/>
  <c r="K14363" i="25"/>
  <c r="I14376" i="25"/>
  <c r="I12926" i="25"/>
  <c r="I12927" i="25" s="1"/>
  <c r="K14376" i="25" l="1"/>
  <c r="I14378" i="25"/>
  <c r="L12927" i="25"/>
  <c r="K12928" i="25"/>
  <c r="K14378" i="25" l="1"/>
  <c r="I14384" i="25"/>
  <c r="L12928" i="25"/>
  <c r="K12929" i="25"/>
  <c r="I12928" i="25"/>
  <c r="I12929" i="25" l="1"/>
  <c r="L12929" i="25"/>
  <c r="K12930" i="25"/>
  <c r="K14384" i="25"/>
  <c r="I14401" i="25"/>
  <c r="K14401" i="25" l="1"/>
  <c r="I14405" i="25"/>
  <c r="L12930" i="25"/>
  <c r="K12931" i="25"/>
  <c r="I12930" i="25"/>
  <c r="I12931" i="25" l="1"/>
  <c r="L12931" i="25"/>
  <c r="K12933" i="25"/>
  <c r="K14405" i="25"/>
  <c r="I14451" i="25"/>
  <c r="K14451" i="25" l="1"/>
  <c r="I14453" i="25"/>
  <c r="L12933" i="25"/>
  <c r="K12934" i="25"/>
  <c r="L12934" i="25" s="1"/>
  <c r="I12933" i="25"/>
  <c r="I12934" i="25" l="1"/>
  <c r="I12944" i="25" s="1"/>
  <c r="K14453" i="25"/>
  <c r="I14454" i="25"/>
  <c r="K14454" i="25" l="1"/>
  <c r="I14458" i="25"/>
  <c r="K12944" i="25"/>
  <c r="I12945" i="25"/>
  <c r="K12945" i="25" l="1"/>
  <c r="K12947" i="25" s="1"/>
  <c r="I12947" i="25" s="1"/>
  <c r="K14458" i="25"/>
  <c r="I14480" i="25"/>
  <c r="K14480" i="25" l="1"/>
  <c r="I14541" i="25"/>
  <c r="L12947" i="25"/>
  <c r="K12948" i="25"/>
  <c r="I12948" i="25" s="1"/>
  <c r="K14541" i="25" l="1"/>
  <c r="K14545" i="25" s="1"/>
  <c r="L14545" i="25" s="1"/>
  <c r="L12948" i="25"/>
  <c r="K12949" i="25"/>
  <c r="I12949" i="25" s="1"/>
  <c r="I14545" i="25" l="1"/>
  <c r="I14557" i="25" s="1"/>
  <c r="L12949" i="25"/>
  <c r="K12950" i="25"/>
  <c r="L12950" i="25" s="1"/>
  <c r="I12950" i="25" l="1"/>
  <c r="I12951" i="25" s="1"/>
  <c r="K14557" i="25"/>
  <c r="I14558" i="25"/>
  <c r="K14558" i="25" l="1"/>
  <c r="I14559" i="25"/>
  <c r="K12951" i="25"/>
  <c r="K12952" i="25" s="1"/>
  <c r="I12952" i="25" s="1"/>
  <c r="L12952" i="25" l="1"/>
  <c r="K12953" i="25"/>
  <c r="K14559" i="25"/>
  <c r="I14583" i="25"/>
  <c r="K14583" i="25" s="1"/>
  <c r="L12953" i="25" l="1"/>
  <c r="K12954" i="25"/>
  <c r="I12953" i="25"/>
  <c r="I12954" i="25" s="1"/>
  <c r="L12954" i="25" l="1"/>
  <c r="K12955" i="25"/>
  <c r="I12955" i="25" s="1"/>
  <c r="L12955" i="25" l="1"/>
  <c r="K12957" i="25"/>
  <c r="I12957" i="25"/>
  <c r="L12957" i="25" l="1"/>
  <c r="K12958" i="25"/>
  <c r="L12958" i="25" l="1"/>
  <c r="K12959" i="25"/>
  <c r="I12958" i="25"/>
  <c r="I12959" i="25" s="1"/>
  <c r="L12959" i="25" l="1"/>
  <c r="K12961" i="25"/>
  <c r="L12961" i="25" l="1"/>
  <c r="K12962" i="25"/>
  <c r="I12961" i="25"/>
  <c r="I12962" i="25" s="1"/>
  <c r="L12962" i="25" l="1"/>
  <c r="K12964" i="25"/>
  <c r="L12964" i="25" s="1"/>
  <c r="I12964" i="25" l="1"/>
  <c r="I12965" i="25" s="1"/>
  <c r="K12965" i="25" l="1"/>
  <c r="K12966" i="25" s="1"/>
  <c r="I12966" i="25" s="1"/>
  <c r="L12966" i="25" l="1"/>
  <c r="K12967" i="25"/>
  <c r="I12967" i="25" s="1"/>
  <c r="L12967" i="25" l="1"/>
  <c r="K12968" i="25"/>
  <c r="I12968" i="25"/>
  <c r="L12968" i="25" l="1"/>
  <c r="K12969" i="25"/>
  <c r="L12969" i="25" l="1"/>
  <c r="K12970" i="25"/>
  <c r="I12969" i="25"/>
  <c r="I12970" i="25" s="1"/>
  <c r="L12970" i="25" l="1"/>
  <c r="K12971" i="25"/>
  <c r="L12971" i="25" s="1"/>
  <c r="I12971" i="25" l="1"/>
  <c r="I12972" i="25" s="1"/>
  <c r="K12972" i="25" l="1"/>
  <c r="K12973" i="25" s="1"/>
  <c r="I12973" i="25"/>
  <c r="L12973" i="25" l="1"/>
  <c r="K12974" i="25"/>
  <c r="I12974" i="25" s="1"/>
  <c r="L12974" i="25" l="1"/>
  <c r="K12975" i="25"/>
  <c r="I12975" i="25"/>
  <c r="L12975" i="25" l="1"/>
  <c r="K12976" i="25"/>
  <c r="L12976" i="25" l="1"/>
  <c r="K12977" i="25"/>
  <c r="I12976" i="25"/>
  <c r="I12977" i="25" l="1"/>
  <c r="L12977" i="25"/>
  <c r="K12978" i="25"/>
  <c r="L12978" i="25" l="1"/>
  <c r="K12979" i="25"/>
  <c r="I12978" i="25"/>
  <c r="I12979" i="25" l="1"/>
  <c r="L12979" i="25"/>
  <c r="K12980" i="25"/>
  <c r="I12980" i="25" l="1"/>
  <c r="L12980" i="25"/>
  <c r="K12981" i="25"/>
  <c r="I12981" i="25" s="1"/>
  <c r="L12981" i="25" l="1"/>
  <c r="K12991" i="25"/>
  <c r="L12991" i="25" l="1"/>
  <c r="K12992" i="25"/>
  <c r="L12992" i="25" s="1"/>
  <c r="I12991" i="25"/>
  <c r="I12992" i="25" s="1"/>
  <c r="I12993" i="25" s="1"/>
  <c r="K12993" i="25" l="1"/>
  <c r="K12994" i="25" s="1"/>
  <c r="I12994" i="25" s="1"/>
  <c r="L12994" i="25" l="1"/>
  <c r="K12995" i="25"/>
  <c r="L12995" i="25" s="1"/>
  <c r="I12995" i="25" l="1"/>
  <c r="I12997" i="25" s="1"/>
  <c r="K12997" i="25" l="1"/>
  <c r="K12998" i="25" s="1"/>
  <c r="I12998" i="25"/>
  <c r="L12998" i="25" l="1"/>
  <c r="K12999" i="25"/>
  <c r="I12999" i="25" s="1"/>
  <c r="L12999" i="25" l="1"/>
  <c r="K13000" i="25"/>
  <c r="I13000" i="25" s="1"/>
  <c r="L13000" i="25" l="1"/>
  <c r="K13001" i="25"/>
  <c r="L13001" i="25" l="1"/>
  <c r="K13002" i="25"/>
  <c r="I13001" i="25"/>
  <c r="I13002" i="25" s="1"/>
  <c r="L13002" i="25" l="1"/>
  <c r="K13003" i="25"/>
  <c r="L13003" i="25" l="1"/>
  <c r="K13004" i="25"/>
  <c r="I13003" i="25"/>
  <c r="I13004" i="25" s="1"/>
  <c r="L13004" i="25" l="1"/>
  <c r="K13005" i="25"/>
  <c r="L13005" i="25" l="1"/>
  <c r="K13006" i="25"/>
  <c r="L13006" i="25" s="1"/>
  <c r="I13005" i="25"/>
  <c r="I13006" i="25" s="1"/>
  <c r="I13007" i="25" s="1"/>
  <c r="K13007" i="25" l="1"/>
  <c r="K13008" i="25" s="1"/>
  <c r="I13008" i="25" s="1"/>
  <c r="L13008" i="25" l="1"/>
  <c r="K13010" i="25"/>
  <c r="L13010" i="25" l="1"/>
  <c r="K13011" i="25"/>
  <c r="I13010" i="25"/>
  <c r="I13011" i="25" s="1"/>
  <c r="L13011" i="25" l="1"/>
  <c r="K13012" i="25"/>
  <c r="L13012" i="25" l="1"/>
  <c r="K13013" i="25"/>
  <c r="L13013" i="25" s="1"/>
  <c r="I13012" i="25"/>
  <c r="I13013" i="25" s="1"/>
  <c r="I13015" i="25" s="1"/>
  <c r="K13015" i="25" l="1"/>
  <c r="K13016" i="25" s="1"/>
  <c r="I13016" i="25" s="1"/>
  <c r="L13016" i="25" l="1"/>
  <c r="K13017" i="25"/>
  <c r="L13017" i="25" l="1"/>
  <c r="K13018" i="25"/>
  <c r="L13018" i="25" s="1"/>
  <c r="I13017" i="25"/>
  <c r="I13018" i="25" s="1"/>
  <c r="I13020" i="25" s="1"/>
  <c r="K13020" i="25" l="1"/>
  <c r="K13021" i="25" s="1"/>
  <c r="I13021" i="25" s="1"/>
  <c r="L13021" i="25" l="1"/>
  <c r="K13022" i="25"/>
  <c r="L13022" i="25" s="1"/>
  <c r="I13022" i="25" l="1"/>
  <c r="I13023" i="25" s="1"/>
  <c r="K13023" i="25" l="1"/>
  <c r="K13024" i="25" s="1"/>
  <c r="L13024" i="25" s="1"/>
  <c r="I13024" i="25" l="1"/>
  <c r="I13025" i="25" s="1"/>
  <c r="K13025" i="25" l="1"/>
  <c r="K13026" i="25" s="1"/>
  <c r="I13026" i="25" s="1"/>
  <c r="L13026" i="25" l="1"/>
  <c r="K13027" i="25"/>
  <c r="L13027" i="25" s="1"/>
  <c r="I13027" i="25" l="1"/>
  <c r="I13029" i="25" s="1"/>
  <c r="K13029" i="25" s="1"/>
  <c r="I13030" i="25" l="1"/>
  <c r="K13030" i="25" s="1"/>
  <c r="I13031" i="25" l="1"/>
  <c r="K13031" i="25" s="1"/>
  <c r="I13032" i="25" l="1"/>
  <c r="K13032" i="25" s="1"/>
  <c r="I13033" i="25"/>
  <c r="K13033" i="25" l="1"/>
  <c r="K13035" i="25" s="1"/>
  <c r="L13035" i="25" s="1"/>
  <c r="I13035" i="25" l="1"/>
  <c r="I13036" i="25" s="1"/>
  <c r="K13036" i="25" s="1"/>
  <c r="K13038" i="25" s="1"/>
  <c r="I13038" i="25" s="1"/>
  <c r="L13038" i="25" l="1"/>
  <c r="K13039" i="25"/>
  <c r="L13039" i="25" l="1"/>
  <c r="K13040" i="25"/>
  <c r="I13039" i="25"/>
  <c r="I13040" i="25" s="1"/>
  <c r="L13040" i="25" l="1"/>
  <c r="K13041" i="25"/>
  <c r="L13041" i="25" l="1"/>
  <c r="K13042" i="25"/>
  <c r="L13042" i="25" s="1"/>
  <c r="I13041" i="25"/>
  <c r="I13042" i="25" s="1"/>
  <c r="I13043" i="25" s="1"/>
  <c r="K13043" i="25" l="1"/>
  <c r="K13044" i="25" s="1"/>
  <c r="I13044" i="25" s="1"/>
  <c r="L13044" i="25" l="1"/>
  <c r="K13048" i="25"/>
  <c r="L13048" i="25" l="1"/>
  <c r="K13049" i="25"/>
  <c r="I13048" i="25"/>
  <c r="I13049" i="25" s="1"/>
  <c r="L13049" i="25" l="1"/>
  <c r="K13050" i="25"/>
  <c r="I13050" i="25" s="1"/>
  <c r="L13050" i="25" l="1"/>
  <c r="K13051" i="25"/>
  <c r="L13051" i="25" l="1"/>
  <c r="K13052" i="25"/>
  <c r="L13052" i="25" s="1"/>
  <c r="I13051" i="25"/>
  <c r="I13052" i="25" l="1"/>
  <c r="I13053" i="25" s="1"/>
  <c r="K13053" i="25" s="1"/>
  <c r="K13054" i="25" s="1"/>
  <c r="I13054" i="25" s="1"/>
  <c r="L13054" i="25" l="1"/>
  <c r="K13055" i="25"/>
  <c r="L13055" i="25" l="1"/>
  <c r="K13056" i="25"/>
  <c r="I13055" i="25"/>
  <c r="I13056" i="25" s="1"/>
  <c r="L13056" i="25" l="1"/>
  <c r="K13057" i="25"/>
  <c r="L13057" i="25" l="1"/>
  <c r="K13059" i="25"/>
  <c r="I13057" i="25"/>
  <c r="I13059" i="25" s="1"/>
  <c r="L13059" i="25" l="1"/>
  <c r="K13060" i="25"/>
  <c r="I13060" i="25" s="1"/>
  <c r="L13060" i="25" l="1"/>
  <c r="K13061" i="25"/>
  <c r="I13061" i="25" s="1"/>
  <c r="L13061" i="25" l="1"/>
  <c r="K13063" i="25"/>
  <c r="L13063" i="25" s="1"/>
  <c r="I13063" i="25" l="1"/>
  <c r="I13064" i="25" s="1"/>
  <c r="K13064" i="25" l="1"/>
  <c r="I13065" i="25"/>
  <c r="K13065" i="25" l="1"/>
  <c r="K13066" i="25" s="1"/>
  <c r="I13066" i="25"/>
  <c r="L13066" i="25" l="1"/>
  <c r="K13067" i="25"/>
  <c r="L13067" i="25" l="1"/>
  <c r="K13068" i="25"/>
  <c r="I13067" i="25"/>
  <c r="I13068" i="25" s="1"/>
  <c r="L13068" i="25" l="1"/>
  <c r="K13069" i="25"/>
  <c r="L13069" i="25" s="1"/>
  <c r="I13069" i="25" l="1"/>
  <c r="I13070" i="25" s="1"/>
  <c r="K13070" i="25" l="1"/>
  <c r="I13071" i="25"/>
  <c r="K13071" i="25" l="1"/>
  <c r="K13072" i="25" s="1"/>
  <c r="I13072" i="25"/>
  <c r="L13072" i="25" l="1"/>
  <c r="K13073" i="25"/>
  <c r="L13073" i="25" l="1"/>
  <c r="K13074" i="25"/>
  <c r="I13073" i="25"/>
  <c r="I13074" i="25" s="1"/>
  <c r="L13074" i="25" l="1"/>
  <c r="K13075" i="25"/>
  <c r="L13075" i="25" s="1"/>
  <c r="I13075" i="25" l="1"/>
  <c r="I13077" i="25" s="1"/>
  <c r="K13077" i="25" l="1"/>
  <c r="K13078" i="25" s="1"/>
  <c r="I13078" i="25" s="1"/>
  <c r="L13078" i="25" l="1"/>
  <c r="K13079" i="25"/>
  <c r="L13079" i="25" l="1"/>
  <c r="K13080" i="25"/>
  <c r="I13079" i="25"/>
  <c r="I13080" i="25" s="1"/>
  <c r="L13080" i="25" l="1"/>
  <c r="K13081" i="25"/>
  <c r="L13081" i="25" l="1"/>
  <c r="K13082" i="25"/>
  <c r="I13081" i="25"/>
  <c r="I13082" i="25" s="1"/>
  <c r="L13082" i="25" l="1"/>
  <c r="K13084" i="25"/>
  <c r="L13084" i="25" l="1"/>
  <c r="K13085" i="25"/>
  <c r="I13084" i="25"/>
  <c r="I13085" i="25" l="1"/>
  <c r="L13085" i="25"/>
  <c r="K13087" i="25"/>
  <c r="L13087" i="25" l="1"/>
  <c r="K13088" i="25"/>
  <c r="I13087" i="25"/>
  <c r="I13088" i="25" l="1"/>
  <c r="L13088" i="25"/>
  <c r="K13089" i="25"/>
  <c r="L13089" i="25" l="1"/>
  <c r="K13090" i="25"/>
  <c r="I13089" i="25"/>
  <c r="I13090" i="25" l="1"/>
  <c r="L13090" i="25"/>
  <c r="K13091" i="25"/>
  <c r="L13091" i="25" l="1"/>
  <c r="K13092" i="25"/>
  <c r="I13091" i="25"/>
  <c r="I13092" i="25" s="1"/>
  <c r="L13092" i="25" l="1"/>
  <c r="K13093" i="25"/>
  <c r="L13093" i="25" l="1"/>
  <c r="K13094" i="25"/>
  <c r="I13093" i="25"/>
  <c r="I13094" i="25" s="1"/>
  <c r="L13094" i="25" l="1"/>
  <c r="K13095" i="25"/>
  <c r="L13095" i="25" l="1"/>
  <c r="K13096" i="25"/>
  <c r="L13096" i="25" s="1"/>
  <c r="I13095" i="25"/>
  <c r="I13096" i="25" s="1"/>
  <c r="I13097" i="25" s="1"/>
  <c r="K13097" i="25" l="1"/>
  <c r="K13098" i="25" s="1"/>
  <c r="L13098" i="25" l="1"/>
  <c r="K13099" i="25"/>
  <c r="I13098" i="25"/>
  <c r="I13099" i="25" s="1"/>
  <c r="L13099" i="25" l="1"/>
  <c r="K13100" i="25"/>
  <c r="L13100" i="25" l="1"/>
  <c r="K13101" i="25"/>
  <c r="L13101" i="25" s="1"/>
  <c r="I13100" i="25"/>
  <c r="I13101" i="25" s="1"/>
  <c r="I13102" i="25" s="1"/>
  <c r="K13102" i="25" l="1"/>
  <c r="K13104" i="25" s="1"/>
  <c r="L13104" i="25" s="1"/>
  <c r="I13104" i="25" l="1"/>
  <c r="I13106" i="25" s="1"/>
  <c r="K13106" i="25" s="1"/>
  <c r="I13112" i="25" l="1"/>
  <c r="K13112" i="25" s="1"/>
  <c r="K13113" i="25" s="1"/>
  <c r="I13113" i="25" s="1"/>
  <c r="L13113" i="25" l="1"/>
  <c r="K13115" i="25"/>
  <c r="L13115" i="25" l="1"/>
  <c r="K13116" i="25"/>
  <c r="I13115" i="25"/>
  <c r="I13116" i="25" s="1"/>
  <c r="L13116" i="25" l="1"/>
  <c r="K13117" i="25"/>
  <c r="L13117" i="25" l="1"/>
  <c r="K13119" i="25"/>
  <c r="I13117" i="25"/>
  <c r="I13119" i="25" s="1"/>
  <c r="L13119" i="25" l="1"/>
  <c r="K13121" i="25"/>
  <c r="L13121" i="25" s="1"/>
  <c r="I13121" i="25" l="1"/>
  <c r="I13122" i="25" s="1"/>
  <c r="K13122" i="25" l="1"/>
  <c r="I13123" i="25"/>
  <c r="K13123" i="25" l="1"/>
  <c r="K13124" i="25" s="1"/>
  <c r="I13124" i="25" s="1"/>
  <c r="L13124" i="25" l="1"/>
  <c r="K13125" i="25"/>
  <c r="L13125" i="25" l="1"/>
  <c r="K13126" i="25"/>
  <c r="I13125" i="25"/>
  <c r="I13126" i="25" s="1"/>
  <c r="L13126" i="25" l="1"/>
  <c r="K13127" i="25"/>
  <c r="L13127" i="25" l="1"/>
  <c r="K13128" i="25"/>
  <c r="I13127" i="25"/>
  <c r="I13128" i="25" s="1"/>
  <c r="L13128" i="25" l="1"/>
  <c r="K13129" i="25"/>
  <c r="L13129" i="25" l="1"/>
  <c r="K13130" i="25"/>
  <c r="L13130" i="25" s="1"/>
  <c r="I13129" i="25"/>
  <c r="I13130" i="25" s="1"/>
  <c r="I13135" i="25" s="1"/>
  <c r="K13135" i="25" l="1"/>
  <c r="I13136" i="25"/>
  <c r="K13136" i="25" l="1"/>
  <c r="K13137" i="25" s="1"/>
  <c r="L13137" i="25" s="1"/>
  <c r="I13137" i="25" l="1"/>
  <c r="I13138" i="25" s="1"/>
  <c r="K13138" i="25" s="1"/>
  <c r="I13141" i="25" l="1"/>
  <c r="K13141" i="25" s="1"/>
  <c r="I13142" i="25"/>
  <c r="K13142" i="25" l="1"/>
  <c r="I13143" i="25"/>
  <c r="K13143" i="25" l="1"/>
  <c r="I13144" i="25"/>
  <c r="K13144" i="25" l="1"/>
  <c r="I13145" i="25"/>
  <c r="K13145" i="25" l="1"/>
  <c r="I13146" i="25"/>
  <c r="K13146" i="25" l="1"/>
  <c r="I13147" i="25"/>
  <c r="K13147" i="25" l="1"/>
  <c r="I13148" i="25"/>
  <c r="K13148" i="25" l="1"/>
  <c r="I13149" i="25"/>
  <c r="K13149" i="25" l="1"/>
  <c r="I13150" i="25"/>
  <c r="K13150" i="25" l="1"/>
  <c r="I13151" i="25"/>
  <c r="K13151" i="25" l="1"/>
  <c r="I13152" i="25"/>
  <c r="K13152" i="25" l="1"/>
  <c r="I13153" i="25"/>
  <c r="K13153" i="25" l="1"/>
  <c r="I13154" i="25"/>
  <c r="K13154" i="25" l="1"/>
  <c r="I13155" i="25"/>
  <c r="K13155" i="25" l="1"/>
  <c r="I13156" i="25"/>
  <c r="K13156" i="25" l="1"/>
  <c r="I13157" i="25"/>
  <c r="K13157" i="25" l="1"/>
  <c r="I13158" i="25"/>
  <c r="K13158" i="25" l="1"/>
  <c r="I13159" i="25"/>
  <c r="K13159" i="25" l="1"/>
  <c r="K13162" i="25" s="1"/>
  <c r="I13162" i="25"/>
  <c r="L13162" i="25" l="1"/>
  <c r="K13163" i="25"/>
  <c r="L13163" i="25" l="1"/>
  <c r="K13164" i="25"/>
  <c r="L13164" i="25" s="1"/>
  <c r="I13163" i="25"/>
  <c r="I13164" i="25" s="1"/>
  <c r="I13165" i="25" s="1"/>
  <c r="K13165" i="25" l="1"/>
  <c r="K13166" i="25" s="1"/>
  <c r="L13166" i="25" l="1"/>
  <c r="K13167" i="25"/>
  <c r="I13166" i="25"/>
  <c r="I13167" i="25" s="1"/>
  <c r="L13167" i="25" l="1"/>
  <c r="K13168" i="25"/>
  <c r="I13168" i="25" s="1"/>
  <c r="L13168" i="25" l="1"/>
  <c r="K13169" i="25"/>
  <c r="L13169" i="25" l="1"/>
  <c r="K13170" i="25"/>
  <c r="I13169" i="25"/>
  <c r="I13170" i="25" s="1"/>
  <c r="L13170" i="25" l="1"/>
  <c r="K13171" i="25"/>
  <c r="I13171" i="25" s="1"/>
  <c r="L13171" i="25" l="1"/>
  <c r="K13172" i="25"/>
  <c r="L13172" i="25" l="1"/>
  <c r="K13173" i="25"/>
  <c r="I13172" i="25"/>
  <c r="I13173" i="25" s="1"/>
  <c r="L13173" i="25" l="1"/>
  <c r="K13174" i="25"/>
  <c r="L13174" i="25" l="1"/>
  <c r="K13175" i="25"/>
  <c r="I13174" i="25"/>
  <c r="I13175" i="25" s="1"/>
  <c r="L13175" i="25" l="1"/>
  <c r="K13176" i="25"/>
  <c r="L13176" i="25" l="1"/>
  <c r="K13177" i="25"/>
  <c r="I13176" i="25"/>
  <c r="I13177" i="25" s="1"/>
  <c r="L13177" i="25" l="1"/>
  <c r="K13178" i="25"/>
  <c r="L13178" i="25" l="1"/>
  <c r="K13179" i="25"/>
  <c r="I13178" i="25"/>
  <c r="I13179" i="25" s="1"/>
  <c r="L13179" i="25" l="1"/>
  <c r="K13180" i="25"/>
  <c r="L13180" i="25" s="1"/>
  <c r="I13180" i="25" l="1"/>
  <c r="I13181" i="25" s="1"/>
  <c r="K13181" i="25" l="1"/>
  <c r="K13183" i="25" s="1"/>
  <c r="I13183" i="25" s="1"/>
  <c r="L13183" i="25" l="1"/>
  <c r="K13184" i="25"/>
  <c r="L13184" i="25" l="1"/>
  <c r="K13185" i="25"/>
  <c r="I13184" i="25"/>
  <c r="I13185" i="25" s="1"/>
  <c r="L13185" i="25" l="1"/>
  <c r="K13186" i="25"/>
  <c r="L13186" i="25" l="1"/>
  <c r="K13187" i="25"/>
  <c r="I13186" i="25"/>
  <c r="I13187" i="25" s="1"/>
  <c r="L13187" i="25" l="1"/>
  <c r="K13188" i="25"/>
  <c r="L13188" i="25" l="1"/>
  <c r="K13189" i="25"/>
  <c r="I13188" i="25"/>
  <c r="I13189" i="25" s="1"/>
  <c r="L13189" i="25" l="1"/>
  <c r="K13190" i="25"/>
  <c r="L13190" i="25" l="1"/>
  <c r="K13191" i="25"/>
  <c r="I13190" i="25"/>
  <c r="I13191" i="25" l="1"/>
  <c r="L13191" i="25"/>
  <c r="K13192" i="25"/>
  <c r="I13192" i="25" s="1"/>
  <c r="L13192" i="25" l="1"/>
  <c r="K13193" i="25"/>
  <c r="I13193" i="25" s="1"/>
  <c r="L13193" i="25" l="1"/>
  <c r="K13194" i="25"/>
  <c r="I13194" i="25" s="1"/>
  <c r="L13194" i="25" l="1"/>
  <c r="K13195" i="25"/>
  <c r="L13195" i="25" l="1"/>
  <c r="K13198" i="25"/>
  <c r="L13198" i="25" s="1"/>
  <c r="I13195" i="25"/>
  <c r="I13198" i="25" s="1"/>
  <c r="I13199" i="25" s="1"/>
  <c r="K13199" i="25" l="1"/>
  <c r="K13200" i="25" s="1"/>
  <c r="L13200" i="25" l="1"/>
  <c r="K13201" i="25"/>
  <c r="I13200" i="25"/>
  <c r="I13201" i="25" s="1"/>
  <c r="L13201" i="25" l="1"/>
  <c r="K13202" i="25"/>
  <c r="L13202" i="25" s="1"/>
  <c r="I13202" i="25" l="1"/>
  <c r="I13203" i="25" s="1"/>
  <c r="K13203" i="25" s="1"/>
  <c r="K13205" i="25" s="1"/>
  <c r="L13205" i="25" s="1"/>
  <c r="I13205" i="25" l="1"/>
  <c r="I13207" i="25" s="1"/>
  <c r="K13207" i="25" l="1"/>
  <c r="K13208" i="25" s="1"/>
  <c r="L13208" i="25" l="1"/>
  <c r="K13209" i="25"/>
  <c r="I13208" i="25"/>
  <c r="I13209" i="25" s="1"/>
  <c r="L13209" i="25" l="1"/>
  <c r="K13210" i="25"/>
  <c r="L13210" i="25" l="1"/>
  <c r="K13212" i="25"/>
  <c r="I13210" i="25"/>
  <c r="I13212" i="25" s="1"/>
  <c r="L13212" i="25" l="1"/>
  <c r="K13213" i="25"/>
  <c r="L13213" i="25" l="1"/>
  <c r="K13214" i="25"/>
  <c r="I13213" i="25"/>
  <c r="I13214" i="25" s="1"/>
  <c r="L13214" i="25" l="1"/>
  <c r="K13215" i="25"/>
  <c r="L13215" i="25" l="1"/>
  <c r="K13216" i="25"/>
  <c r="I13215" i="25"/>
  <c r="I13216" i="25" s="1"/>
  <c r="L13216" i="25" l="1"/>
  <c r="K13217" i="25"/>
  <c r="L13217" i="25" l="1"/>
  <c r="K13218" i="25"/>
  <c r="I13217" i="25"/>
  <c r="I13218" i="25" l="1"/>
  <c r="L13218" i="25"/>
  <c r="K13219" i="25"/>
  <c r="I13219" i="25" s="1"/>
  <c r="L13219" i="25" l="1"/>
  <c r="K13220" i="25"/>
  <c r="L13220" i="25" l="1"/>
  <c r="K13221" i="25"/>
  <c r="I13220" i="25"/>
  <c r="I13221" i="25" s="1"/>
  <c r="L13221" i="25" l="1"/>
  <c r="K13222" i="25"/>
  <c r="L13222" i="25" l="1"/>
  <c r="K13223" i="25"/>
  <c r="I13222" i="25"/>
  <c r="I13223" i="25" s="1"/>
  <c r="L13223" i="25" l="1"/>
  <c r="K13224" i="25"/>
  <c r="L13224" i="25" s="1"/>
  <c r="I13224" i="25" l="1"/>
  <c r="I13226" i="25" s="1"/>
  <c r="K13226" i="25" l="1"/>
  <c r="K13227" i="25" s="1"/>
  <c r="I13227" i="25"/>
  <c r="L13227" i="25" l="1"/>
  <c r="K13228" i="25"/>
  <c r="L13228" i="25" l="1"/>
  <c r="K13229" i="25"/>
  <c r="I13228" i="25"/>
  <c r="I13229" i="25" s="1"/>
  <c r="L13229" i="25" l="1"/>
  <c r="K13230" i="25"/>
  <c r="I13230" i="25" s="1"/>
  <c r="L13230" i="25" l="1"/>
  <c r="K13231" i="25"/>
  <c r="I13231" i="25" s="1"/>
  <c r="L13231" i="25" l="1"/>
  <c r="K13232" i="25"/>
  <c r="L13232" i="25" l="1"/>
  <c r="K13233" i="25"/>
  <c r="I13232" i="25"/>
  <c r="I13233" i="25" s="1"/>
  <c r="L13233" i="25" l="1"/>
  <c r="K13234" i="25"/>
  <c r="L13234" i="25" l="1"/>
  <c r="K13235" i="25"/>
  <c r="I13234" i="25"/>
  <c r="I13235" i="25" s="1"/>
  <c r="L13235" i="25" l="1"/>
  <c r="K13237" i="25"/>
  <c r="I13237" i="25" s="1"/>
  <c r="L13237" i="25" l="1"/>
  <c r="K13238" i="25"/>
  <c r="L13238" i="25" l="1"/>
  <c r="K13239" i="25"/>
  <c r="I13238" i="25"/>
  <c r="I13239" i="25" s="1"/>
  <c r="L13239" i="25" l="1"/>
  <c r="K13240" i="25"/>
  <c r="L13240" i="25" l="1"/>
  <c r="K13241" i="25"/>
  <c r="L13241" i="25" s="1"/>
  <c r="I13240" i="25"/>
  <c r="I13241" i="25" s="1"/>
  <c r="I13242" i="25" s="1"/>
  <c r="K13242" i="25" l="1"/>
  <c r="K13243" i="25" s="1"/>
  <c r="I13243" i="25" s="1"/>
  <c r="L13243" i="25" l="1"/>
  <c r="K13244" i="25"/>
  <c r="I13244" i="25" s="1"/>
  <c r="L13244" i="25" l="1"/>
  <c r="K13245" i="25"/>
  <c r="I13245" i="25"/>
  <c r="L13245" i="25" l="1"/>
  <c r="K13246" i="25"/>
  <c r="L13246" i="25" l="1"/>
  <c r="K13247" i="25"/>
  <c r="I13246" i="25"/>
  <c r="I13247" i="25" s="1"/>
  <c r="L13247" i="25" l="1"/>
  <c r="K13248" i="25"/>
  <c r="L13248" i="25" l="1"/>
  <c r="K13249" i="25"/>
  <c r="L13249" i="25" s="1"/>
  <c r="I13248" i="25"/>
  <c r="I13249" i="25" l="1"/>
  <c r="I13250" i="25" s="1"/>
  <c r="K13250" i="25" s="1"/>
  <c r="I13253" i="25" l="1"/>
  <c r="K13253" i="25" s="1"/>
  <c r="I13255" i="25" l="1"/>
  <c r="K13255" i="25" s="1"/>
  <c r="I13256" i="25" l="1"/>
  <c r="K13256" i="25" s="1"/>
  <c r="I13257" i="25"/>
  <c r="K13257" i="25" l="1"/>
  <c r="I13258" i="25"/>
  <c r="K13258" i="25" l="1"/>
  <c r="I13259" i="25"/>
  <c r="K13259" i="25" l="1"/>
  <c r="I13260" i="25"/>
  <c r="K13260" i="25" l="1"/>
  <c r="I13261" i="25"/>
  <c r="K13261" i="25" l="1"/>
  <c r="I13262" i="25"/>
  <c r="K13262" i="25" l="1"/>
  <c r="I13263" i="25"/>
  <c r="I13264" i="25" l="1"/>
  <c r="K13263" i="25"/>
  <c r="K13264" i="25" l="1"/>
  <c r="I13265" i="25"/>
  <c r="K13265" i="25" l="1"/>
  <c r="I13266" i="25"/>
  <c r="K13266" i="25" l="1"/>
  <c r="I13267" i="25"/>
  <c r="K13267" i="25" l="1"/>
  <c r="I13268" i="25"/>
  <c r="K13268" i="25" l="1"/>
  <c r="I13269" i="25"/>
  <c r="K13269" i="25" l="1"/>
  <c r="I13270" i="25"/>
  <c r="K13270" i="25" l="1"/>
  <c r="I13271" i="25"/>
  <c r="K13271" i="25" l="1"/>
  <c r="I13272" i="25"/>
  <c r="K13272" i="25" l="1"/>
  <c r="I13273" i="25"/>
  <c r="K13273" i="25" l="1"/>
  <c r="I13274" i="25"/>
  <c r="K13274" i="25" l="1"/>
  <c r="I13275" i="25"/>
  <c r="K13275" i="25" l="1"/>
  <c r="K13277" i="25" s="1"/>
  <c r="I13277" i="25"/>
  <c r="L13277" i="25" l="1"/>
  <c r="K13278" i="25"/>
  <c r="I13278" i="25" s="1"/>
  <c r="L13278" i="25" l="1"/>
  <c r="K13279" i="25"/>
  <c r="I13279" i="25"/>
  <c r="L13279" i="25" l="1"/>
  <c r="K13280" i="25"/>
  <c r="L13280" i="25" l="1"/>
  <c r="K13281" i="25"/>
  <c r="I13280" i="25"/>
  <c r="I13281" i="25" s="1"/>
  <c r="L13281" i="25" l="1"/>
  <c r="K13282" i="25"/>
  <c r="L13282" i="25" l="1"/>
  <c r="K13283" i="25"/>
  <c r="I13282" i="25"/>
  <c r="I13283" i="25" s="1"/>
  <c r="L13283" i="25" l="1"/>
  <c r="K13284" i="25"/>
  <c r="I13284" i="25" s="1"/>
  <c r="L13284" i="25" l="1"/>
  <c r="K13286" i="25"/>
  <c r="L13286" i="25" l="1"/>
  <c r="K13287" i="25"/>
  <c r="I13286" i="25"/>
  <c r="I13287" i="25" s="1"/>
  <c r="L13287" i="25" l="1"/>
  <c r="K13288" i="25"/>
  <c r="L13288" i="25" l="1"/>
  <c r="K13289" i="25"/>
  <c r="I13288" i="25"/>
  <c r="I13289" i="25" s="1"/>
  <c r="L13289" i="25" l="1"/>
  <c r="K13290" i="25"/>
  <c r="L13290" i="25" l="1"/>
  <c r="K13291" i="25"/>
  <c r="I13290" i="25"/>
  <c r="I13291" i="25" s="1"/>
  <c r="L13291" i="25" l="1"/>
  <c r="K13293" i="25"/>
  <c r="L13293" i="25" l="1"/>
  <c r="K13294" i="25"/>
  <c r="L13294" i="25" s="1"/>
  <c r="I13293" i="25"/>
  <c r="I13294" i="25" s="1"/>
  <c r="I13295" i="25" s="1"/>
  <c r="K13295" i="25" l="1"/>
  <c r="K13296" i="25" s="1"/>
  <c r="I13296" i="25" s="1"/>
  <c r="L13296" i="25" l="1"/>
  <c r="K13297" i="25"/>
  <c r="L13297" i="25" l="1"/>
  <c r="K13298" i="25"/>
  <c r="I13297" i="25"/>
  <c r="I13298" i="25" s="1"/>
  <c r="L13298" i="25" l="1"/>
  <c r="K13299" i="25"/>
  <c r="L13299" i="25" s="1"/>
  <c r="I13299" i="25" l="1"/>
  <c r="I13300" i="25" s="1"/>
  <c r="K13300" i="25" l="1"/>
  <c r="K13301" i="25" s="1"/>
  <c r="I13301" i="25"/>
  <c r="L13301" i="25" l="1"/>
  <c r="K13303" i="25"/>
  <c r="L13303" i="25" s="1"/>
  <c r="I13303" i="25" l="1"/>
  <c r="I13304" i="25" s="1"/>
  <c r="K13304" i="25" l="1"/>
  <c r="K13306" i="25" s="1"/>
  <c r="I13306" i="25" s="1"/>
  <c r="L13306" i="25" l="1"/>
  <c r="K13307" i="25"/>
  <c r="L13307" i="25" l="1"/>
  <c r="K13308" i="25"/>
  <c r="I13307" i="25"/>
  <c r="I13308" i="25" s="1"/>
  <c r="L13308" i="25" l="1"/>
  <c r="K13309" i="25"/>
  <c r="L13309" i="25" l="1"/>
  <c r="K13310" i="25"/>
  <c r="I13309" i="25"/>
  <c r="I13310" i="25" s="1"/>
  <c r="L13310" i="25" l="1"/>
  <c r="K13311" i="25"/>
  <c r="I13311" i="25" s="1"/>
  <c r="L13311" i="25" l="1"/>
  <c r="K13312" i="25"/>
  <c r="I13312" i="25" s="1"/>
  <c r="L13312" i="25" l="1"/>
  <c r="K13314" i="25"/>
  <c r="I13314" i="25" s="1"/>
  <c r="L13314" i="25" l="1"/>
  <c r="K13315" i="25"/>
  <c r="L13315" i="25" l="1"/>
  <c r="K13317" i="25"/>
  <c r="L13317" i="25" s="1"/>
  <c r="I13315" i="25"/>
  <c r="I13317" i="25" s="1"/>
  <c r="I13318" i="25" s="1"/>
  <c r="K13318" i="25" l="1"/>
  <c r="K13320" i="25" s="1"/>
  <c r="L13320" i="25" s="1"/>
  <c r="I13320" i="25" l="1"/>
  <c r="I13321" i="25" s="1"/>
  <c r="K13321" i="25" s="1"/>
  <c r="I13322" i="25" l="1"/>
  <c r="K13322" i="25" s="1"/>
  <c r="I13323" i="25" l="1"/>
  <c r="K13323" i="25" s="1"/>
  <c r="K13324" i="25" s="1"/>
  <c r="I13324" i="25" s="1"/>
  <c r="L13324" i="25" l="1"/>
  <c r="K13325" i="25"/>
  <c r="L13325" i="25" l="1"/>
  <c r="K13326" i="25"/>
  <c r="I13325" i="25"/>
  <c r="I13326" i="25" s="1"/>
  <c r="L13326" i="25" l="1"/>
  <c r="K13327" i="25"/>
  <c r="I13327" i="25" s="1"/>
  <c r="L13327" i="25" l="1"/>
  <c r="K13328" i="25"/>
  <c r="I13328" i="25" s="1"/>
  <c r="L13328" i="25" l="1"/>
  <c r="K13329" i="25"/>
  <c r="L13329" i="25" l="1"/>
  <c r="K13330" i="25"/>
  <c r="L13330" i="25" s="1"/>
  <c r="I13329" i="25"/>
  <c r="I13330" i="25" s="1"/>
  <c r="I13331" i="25" s="1"/>
  <c r="K13331" i="25" l="1"/>
  <c r="K13332" i="25" s="1"/>
  <c r="I13332" i="25" s="1"/>
  <c r="L13332" i="25" l="1"/>
  <c r="K13333" i="25"/>
  <c r="L13333" i="25" l="1"/>
  <c r="K13334" i="25"/>
  <c r="I13333" i="25"/>
  <c r="I13334" i="25" s="1"/>
  <c r="L13334" i="25" l="1"/>
  <c r="K13335" i="25"/>
  <c r="L13335" i="25" l="1"/>
  <c r="K13336" i="25"/>
  <c r="I13335" i="25"/>
  <c r="I13336" i="25" s="1"/>
  <c r="L13336" i="25" l="1"/>
  <c r="K13337" i="25"/>
  <c r="L13337" i="25" l="1"/>
  <c r="K13338" i="25"/>
  <c r="I13337" i="25"/>
  <c r="I13338" i="25" s="1"/>
  <c r="L13338" i="25" l="1"/>
  <c r="K13339" i="25"/>
  <c r="L13339" i="25" l="1"/>
  <c r="K13340" i="25"/>
  <c r="I13339" i="25"/>
  <c r="I13340" i="25" s="1"/>
  <c r="L13340" i="25" l="1"/>
  <c r="K13341" i="25"/>
  <c r="I13341" i="25" s="1"/>
  <c r="L13341" i="25" l="1"/>
  <c r="K13343" i="25"/>
  <c r="I13343" i="25" s="1"/>
  <c r="L13343" i="25" l="1"/>
  <c r="K13344" i="25"/>
  <c r="L13344" i="25" s="1"/>
  <c r="I13344" i="25" l="1"/>
  <c r="I13345" i="25" s="1"/>
  <c r="K13345" i="25" l="1"/>
  <c r="I13346" i="25"/>
  <c r="K13346" i="25" l="1"/>
  <c r="K13347" i="25" s="1"/>
  <c r="I13347" i="25" s="1"/>
  <c r="L13347" i="25" l="1"/>
  <c r="K13348" i="25"/>
  <c r="L13348" i="25" l="1"/>
  <c r="K13349" i="25"/>
  <c r="I13348" i="25"/>
  <c r="I13349" i="25" s="1"/>
  <c r="L13349" i="25" l="1"/>
  <c r="K13350" i="25"/>
  <c r="L13350" i="25" l="1"/>
  <c r="K13353" i="25"/>
  <c r="I13350" i="25"/>
  <c r="I13353" i="25" l="1"/>
  <c r="L13353" i="25"/>
  <c r="K13355" i="25"/>
  <c r="L13355" i="25" l="1"/>
  <c r="K13356" i="25"/>
  <c r="I13355" i="25"/>
  <c r="I13356" i="25" s="1"/>
  <c r="L13356" i="25" l="1"/>
  <c r="K13357" i="25"/>
  <c r="L13357" i="25" l="1"/>
  <c r="K13358" i="25"/>
  <c r="I13357" i="25"/>
  <c r="I13358" i="25" s="1"/>
  <c r="L13358" i="25" l="1"/>
  <c r="K13359" i="25"/>
  <c r="L13359" i="25" l="1"/>
  <c r="K13360" i="25"/>
  <c r="I13359" i="25"/>
  <c r="I13360" i="25" s="1"/>
  <c r="L13360" i="25" l="1"/>
  <c r="K13361" i="25"/>
  <c r="L13361" i="25" l="1"/>
  <c r="K13362" i="25"/>
  <c r="I13361" i="25"/>
  <c r="I13362" i="25" s="1"/>
  <c r="L13362" i="25" l="1"/>
  <c r="K13363" i="25"/>
  <c r="L13363" i="25" s="1"/>
  <c r="I13363" i="25" l="1"/>
  <c r="I13364" i="25" s="1"/>
  <c r="K13364" i="25" s="1"/>
  <c r="K13365" i="25" s="1"/>
  <c r="L13365" i="25" s="1"/>
  <c r="I13365" i="25" l="1"/>
  <c r="I13366" i="25" s="1"/>
  <c r="K13366" i="25" s="1"/>
  <c r="K13367" i="25" s="1"/>
  <c r="I13367" i="25" l="1"/>
  <c r="L13367" i="25"/>
  <c r="K13368" i="25"/>
  <c r="L13368" i="25" l="1"/>
  <c r="K13369" i="25"/>
  <c r="I13368" i="25"/>
  <c r="I13369" i="25" l="1"/>
  <c r="L13369" i="25"/>
  <c r="K13370" i="25"/>
  <c r="L13370" i="25" l="1"/>
  <c r="K13371" i="25"/>
  <c r="L13371" i="25" s="1"/>
  <c r="I13370" i="25"/>
  <c r="I13371" i="25" s="1"/>
  <c r="I13372" i="25" s="1"/>
  <c r="K13372" i="25" l="1"/>
  <c r="K13373" i="25" s="1"/>
  <c r="I13373" i="25" s="1"/>
  <c r="L13373" i="25" l="1"/>
  <c r="K13374" i="25"/>
  <c r="L13374" i="25" l="1"/>
  <c r="K13375" i="25"/>
  <c r="I13374" i="25"/>
  <c r="I13375" i="25" s="1"/>
  <c r="L13375" i="25" l="1"/>
  <c r="K13376" i="25"/>
  <c r="L13376" i="25" l="1"/>
  <c r="K13377" i="25"/>
  <c r="L13377" i="25" s="1"/>
  <c r="I13376" i="25"/>
  <c r="I13377" i="25" s="1"/>
  <c r="I13380" i="25" s="1"/>
  <c r="K13380" i="25" l="1"/>
  <c r="I13382" i="25"/>
  <c r="K13382" i="25" l="1"/>
  <c r="I13383" i="25"/>
  <c r="K13383" i="25" l="1"/>
  <c r="I13384" i="25"/>
  <c r="K13384" i="25" l="1"/>
  <c r="I13385" i="25"/>
  <c r="K13385" i="25" l="1"/>
  <c r="I13386" i="25"/>
  <c r="K13386" i="25" l="1"/>
  <c r="I13387" i="25"/>
  <c r="K13387" i="25" l="1"/>
  <c r="I13388" i="25"/>
  <c r="K13388" i="25" l="1"/>
  <c r="I13389" i="25"/>
  <c r="K13389" i="25" l="1"/>
  <c r="I13390" i="25"/>
  <c r="K13390" i="25" l="1"/>
  <c r="I13391" i="25"/>
  <c r="K13391" i="25" l="1"/>
  <c r="I13392" i="25"/>
  <c r="K13392" i="25" l="1"/>
  <c r="I13393" i="25"/>
  <c r="K13393" i="25" l="1"/>
  <c r="I13394" i="25"/>
  <c r="K13394" i="25" l="1"/>
  <c r="I13395" i="25"/>
  <c r="K13395" i="25" l="1"/>
  <c r="I13396" i="25"/>
  <c r="K13396" i="25" l="1"/>
  <c r="I13397" i="25"/>
  <c r="K13397" i="25" l="1"/>
  <c r="K13398" i="25" s="1"/>
  <c r="I13398" i="25" s="1"/>
  <c r="L13398" i="25" l="1"/>
  <c r="K13399" i="25"/>
  <c r="L13399" i="25" l="1"/>
  <c r="K13400" i="25"/>
  <c r="I13399" i="25"/>
  <c r="I13400" i="25" s="1"/>
  <c r="L13400" i="25" l="1"/>
  <c r="K13401" i="25"/>
  <c r="L13401" i="25" l="1"/>
  <c r="K13402" i="25"/>
  <c r="I13401" i="25"/>
  <c r="I13402" i="25" s="1"/>
  <c r="L13402" i="25" l="1"/>
  <c r="K13403" i="25"/>
  <c r="L13403" i="25" l="1"/>
  <c r="K13404" i="25"/>
  <c r="I13403" i="25"/>
  <c r="I13404" i="25" s="1"/>
  <c r="L13404" i="25" l="1"/>
  <c r="K13405" i="25"/>
  <c r="L13405" i="25" l="1"/>
  <c r="K13406" i="25"/>
  <c r="I13405" i="25"/>
  <c r="I13406" i="25" s="1"/>
  <c r="L13406" i="25" l="1"/>
  <c r="K13407" i="25"/>
  <c r="L13407" i="25" l="1"/>
  <c r="K13408" i="25"/>
  <c r="L13408" i="25" s="1"/>
  <c r="I13407" i="25"/>
  <c r="I13408" i="25" l="1"/>
  <c r="I13410" i="25" s="1"/>
  <c r="K13410" i="25" s="1"/>
  <c r="K13411" i="25" s="1"/>
  <c r="I13411" i="25" s="1"/>
  <c r="L13411" i="25" l="1"/>
  <c r="K13413" i="25"/>
  <c r="L13413" i="25" l="1"/>
  <c r="K13415" i="25"/>
  <c r="I13413" i="25"/>
  <c r="I13415" i="25" s="1"/>
  <c r="L13415" i="25" l="1"/>
  <c r="K13425" i="25"/>
  <c r="L13425" i="25" l="1"/>
  <c r="K13426" i="25"/>
  <c r="I13425" i="25"/>
  <c r="I13426" i="25" s="1"/>
  <c r="L13426" i="25" l="1"/>
  <c r="K13427" i="25"/>
  <c r="L13427" i="25" l="1"/>
  <c r="K13428" i="25"/>
  <c r="L13428" i="25" s="1"/>
  <c r="I13427" i="25"/>
  <c r="I13428" i="25" s="1"/>
  <c r="I13430" i="25" s="1"/>
  <c r="K13430" i="25" l="1"/>
  <c r="K13433" i="25" s="1"/>
  <c r="I13433" i="25" s="1"/>
  <c r="L13433" i="25" l="1"/>
  <c r="K13434" i="25"/>
  <c r="L13434" i="25" s="1"/>
  <c r="I13434" i="25" l="1"/>
  <c r="I13435" i="25" s="1"/>
  <c r="K13435" i="25" l="1"/>
  <c r="K13437" i="25" s="1"/>
  <c r="I13437" i="25"/>
  <c r="L13437" i="25" l="1"/>
  <c r="K13439" i="25"/>
  <c r="L13439" i="25" s="1"/>
  <c r="I13439" i="25" l="1"/>
  <c r="I13444" i="25" s="1"/>
  <c r="K13444" i="25" l="1"/>
  <c r="I13445" i="25"/>
  <c r="K13445" i="25" l="1"/>
  <c r="K13446" i="25" s="1"/>
  <c r="I13446" i="25" s="1"/>
  <c r="L13446" i="25" l="1"/>
  <c r="K13447" i="25"/>
  <c r="L13447" i="25" s="1"/>
  <c r="I13447" i="25" l="1"/>
  <c r="I13448" i="25" s="1"/>
  <c r="K13448" i="25" s="1"/>
  <c r="I13449" i="25" l="1"/>
  <c r="K13449" i="25" s="1"/>
  <c r="I13450" i="25" l="1"/>
  <c r="K13450" i="25" s="1"/>
  <c r="I13451" i="25"/>
  <c r="K13451" i="25" l="1"/>
  <c r="I13453" i="25"/>
  <c r="K13453" i="25" l="1"/>
  <c r="I13454" i="25"/>
  <c r="K13454" i="25" l="1"/>
  <c r="I13455" i="25"/>
  <c r="K13455" i="25" l="1"/>
  <c r="I13456" i="25"/>
  <c r="K13456" i="25" l="1"/>
  <c r="I13457" i="25"/>
  <c r="K13457" i="25" l="1"/>
  <c r="I13459" i="25"/>
  <c r="K13459" i="25" l="1"/>
  <c r="K13460" i="25" s="1"/>
  <c r="I13460" i="25" s="1"/>
  <c r="L13460" i="25" l="1"/>
  <c r="K13461" i="25"/>
  <c r="I13461" i="25" s="1"/>
  <c r="L13461" i="25" l="1"/>
  <c r="K13462" i="25"/>
  <c r="I13462" i="25"/>
  <c r="L13462" i="25" l="1"/>
  <c r="K13463" i="25"/>
  <c r="L13463" i="25" l="1"/>
  <c r="K13464" i="25"/>
  <c r="I13463" i="25"/>
  <c r="I13464" i="25" s="1"/>
  <c r="L13464" i="25" l="1"/>
  <c r="K13465" i="25"/>
  <c r="L13465" i="25" s="1"/>
  <c r="I13465" i="25" l="1"/>
  <c r="I13466" i="25" s="1"/>
  <c r="K13466" i="25" l="1"/>
  <c r="K13467" i="25" s="1"/>
  <c r="L13467" i="25" s="1"/>
  <c r="I13467" i="25"/>
  <c r="I13468" i="25" s="1"/>
  <c r="K13468" i="25" l="1"/>
  <c r="K13469" i="25" s="1"/>
  <c r="I13469" i="25" s="1"/>
  <c r="L13469" i="25" l="1"/>
  <c r="K13470" i="25"/>
  <c r="L13470" i="25" l="1"/>
  <c r="K13471" i="25"/>
  <c r="I13470" i="25"/>
  <c r="I13471" i="25" l="1"/>
  <c r="L13471" i="25"/>
  <c r="K13472" i="25"/>
  <c r="L13472" i="25" l="1"/>
  <c r="K13473" i="25"/>
  <c r="I13472" i="25"/>
  <c r="I13473" i="25" s="1"/>
  <c r="L13473" i="25" l="1"/>
  <c r="K13474" i="25"/>
  <c r="L13474" i="25" l="1"/>
  <c r="K13475" i="25"/>
  <c r="I13474" i="25"/>
  <c r="I13475" i="25" l="1"/>
  <c r="L13475" i="25"/>
  <c r="K13476" i="25"/>
  <c r="L13476" i="25" l="1"/>
  <c r="K13477" i="25"/>
  <c r="L13477" i="25" s="1"/>
  <c r="I13476" i="25"/>
  <c r="I13477" i="25" l="1"/>
  <c r="I13478" i="25" s="1"/>
  <c r="K13478" i="25" s="1"/>
  <c r="K13479" i="25" s="1"/>
  <c r="I13479" i="25" s="1"/>
  <c r="L13479" i="25" l="1"/>
  <c r="K13480" i="25"/>
  <c r="L13480" i="25" s="1"/>
  <c r="I13480" i="25" l="1"/>
  <c r="I13481" i="25" s="1"/>
  <c r="K13481" i="25" l="1"/>
  <c r="I13482" i="25"/>
  <c r="K13482" i="25" l="1"/>
  <c r="I13483" i="25"/>
  <c r="K13483" i="25" l="1"/>
  <c r="I13484" i="25"/>
  <c r="K13484" i="25" l="1"/>
  <c r="I13485" i="25"/>
  <c r="K13485" i="25" l="1"/>
  <c r="K13486" i="25" s="1"/>
  <c r="I13486" i="25"/>
  <c r="L13486" i="25" l="1"/>
  <c r="K13487" i="25"/>
  <c r="L13487" i="25" s="1"/>
  <c r="I13487" i="25" l="1"/>
  <c r="I13488" i="25" s="1"/>
  <c r="K13488" i="25" l="1"/>
  <c r="K13490" i="25" s="1"/>
  <c r="I13490" i="25" s="1"/>
  <c r="L13490" i="25" l="1"/>
  <c r="K13491" i="25"/>
  <c r="L13491" i="25" l="1"/>
  <c r="K13492" i="25"/>
  <c r="I13491" i="25"/>
  <c r="I13492" i="25" s="1"/>
  <c r="L13492" i="25" l="1"/>
  <c r="K13493" i="25"/>
  <c r="L13493" i="25" l="1"/>
  <c r="K13494" i="25"/>
  <c r="I13493" i="25"/>
  <c r="I13494" i="25" s="1"/>
  <c r="L13494" i="25" l="1"/>
  <c r="K13495" i="25"/>
  <c r="L13495" i="25" s="1"/>
  <c r="I13495" i="25" l="1"/>
  <c r="I13496" i="25" s="1"/>
  <c r="K13496" i="25" l="1"/>
  <c r="K13497" i="25" s="1"/>
  <c r="I13497" i="25" s="1"/>
  <c r="L13497" i="25" l="1"/>
  <c r="K13498" i="25"/>
  <c r="L13498" i="25" l="1"/>
  <c r="K13499" i="25"/>
  <c r="I13498" i="25"/>
  <c r="I13499" i="25" s="1"/>
  <c r="L13499" i="25" l="1"/>
  <c r="K13500" i="25"/>
  <c r="L13500" i="25" s="1"/>
  <c r="I13500" i="25" l="1"/>
  <c r="I13501" i="25" s="1"/>
  <c r="K13501" i="25" l="1"/>
  <c r="K13502" i="25" s="1"/>
  <c r="I13502" i="25" s="1"/>
  <c r="L13502" i="25" l="1"/>
  <c r="K13503" i="25"/>
  <c r="L13503" i="25" l="1"/>
  <c r="K13504" i="25"/>
  <c r="I13503" i="25"/>
  <c r="I13504" i="25" l="1"/>
  <c r="L13504" i="25"/>
  <c r="K13505" i="25"/>
  <c r="L13505" i="25" l="1"/>
  <c r="K13506" i="25"/>
  <c r="I13505" i="25"/>
  <c r="I13506" i="25" s="1"/>
  <c r="L13506" i="25" l="1"/>
  <c r="K13507" i="25"/>
  <c r="L13507" i="25" l="1"/>
  <c r="K13508" i="25"/>
  <c r="I13507" i="25"/>
  <c r="I13508" i="25" s="1"/>
  <c r="L13508" i="25" l="1"/>
  <c r="K13509" i="25"/>
  <c r="L13509" i="25" l="1"/>
  <c r="K13510" i="25"/>
  <c r="L13510" i="25" s="1"/>
  <c r="I13509" i="25"/>
  <c r="I13510" i="25" l="1"/>
  <c r="I13512" i="25" s="1"/>
  <c r="K13512" i="25" s="1"/>
  <c r="I13513" i="25" l="1"/>
  <c r="K13513" i="25" s="1"/>
  <c r="I13514" i="25"/>
  <c r="K13514" i="25" l="1"/>
  <c r="K13515" i="25" s="1"/>
  <c r="I13515" i="25" s="1"/>
  <c r="L13515" i="25" l="1"/>
  <c r="K13517" i="25"/>
  <c r="L13517" i="25" l="1"/>
  <c r="K13518" i="25"/>
  <c r="I13517" i="25"/>
  <c r="I13518" i="25" s="1"/>
  <c r="L13518" i="25" l="1"/>
  <c r="K13519" i="25"/>
  <c r="L13519" i="25" l="1"/>
  <c r="K13520" i="25"/>
  <c r="L13520" i="25" s="1"/>
  <c r="I13519" i="25"/>
  <c r="I13520" i="25" s="1"/>
  <c r="I13521" i="25" s="1"/>
  <c r="K13521" i="25" l="1"/>
  <c r="K13522" i="25" s="1"/>
  <c r="I13522" i="25" s="1"/>
  <c r="L13522" i="25" l="1"/>
  <c r="K13523" i="25"/>
  <c r="L13523" i="25" s="1"/>
  <c r="I13523" i="25" l="1"/>
  <c r="I13524" i="25" s="1"/>
  <c r="K13524" i="25" l="1"/>
  <c r="K13525" i="25" s="1"/>
  <c r="L13525" i="25" s="1"/>
  <c r="I13525" i="25"/>
  <c r="I13526" i="25" s="1"/>
  <c r="K13526" i="25" l="1"/>
  <c r="K13528" i="25" s="1"/>
  <c r="L13528" i="25" s="1"/>
  <c r="I13528" i="25" l="1"/>
  <c r="I13530" i="25" s="1"/>
  <c r="K13530" i="25" s="1"/>
  <c r="I13531" i="25" l="1"/>
  <c r="K13531" i="25" s="1"/>
  <c r="I13532" i="25"/>
  <c r="K13532" i="25" l="1"/>
  <c r="I13534" i="25"/>
  <c r="K13534" i="25" l="1"/>
  <c r="I13535" i="25"/>
  <c r="K13535" i="25" l="1"/>
  <c r="I13536" i="25"/>
  <c r="K13536" i="25" l="1"/>
  <c r="I13537" i="25"/>
  <c r="K13537" i="25" l="1"/>
  <c r="I13538" i="25"/>
  <c r="K13538" i="25" l="1"/>
  <c r="I13539" i="25"/>
  <c r="K13539" i="25" l="1"/>
  <c r="I13540" i="25"/>
  <c r="K13540" i="25" l="1"/>
  <c r="I13541" i="25"/>
  <c r="K13541" i="25" l="1"/>
  <c r="I13542" i="25"/>
  <c r="K13542" i="25" l="1"/>
  <c r="I13543" i="25"/>
  <c r="K13543" i="25" l="1"/>
  <c r="I13544" i="25"/>
  <c r="K13544" i="25" l="1"/>
  <c r="I13545" i="25"/>
  <c r="K13545" i="25" l="1"/>
  <c r="I13546" i="25"/>
  <c r="K13546" i="25" l="1"/>
  <c r="I13547" i="25"/>
  <c r="K13547" i="25" l="1"/>
  <c r="I13548" i="25"/>
  <c r="K13548" i="25" l="1"/>
  <c r="I13549" i="25"/>
  <c r="K13549" i="25" l="1"/>
  <c r="I13550" i="25"/>
  <c r="K13550" i="25" l="1"/>
  <c r="I13551" i="25"/>
  <c r="K13551" i="25" l="1"/>
  <c r="I13552" i="25"/>
  <c r="K13552" i="25" l="1"/>
  <c r="I13553" i="25"/>
  <c r="K13553" i="25" l="1"/>
  <c r="I13554" i="25"/>
  <c r="K13554" i="25" l="1"/>
  <c r="I13555" i="25"/>
  <c r="K13555" i="25" l="1"/>
  <c r="I13556" i="25"/>
  <c r="K13556" i="25" l="1"/>
  <c r="I13557" i="25"/>
  <c r="K13557" i="25" l="1"/>
  <c r="I13558" i="25"/>
  <c r="K13558" i="25" l="1"/>
  <c r="I13559" i="25"/>
  <c r="K13559" i="25" l="1"/>
  <c r="I13560" i="25"/>
  <c r="K13560" i="25" l="1"/>
  <c r="I13561" i="25"/>
  <c r="K13561" i="25" l="1"/>
  <c r="I13562" i="25"/>
  <c r="K13562" i="25" l="1"/>
  <c r="I13563" i="25"/>
  <c r="K13563" i="25" l="1"/>
  <c r="I13564" i="25"/>
  <c r="K13564" i="25" l="1"/>
  <c r="I13565" i="25"/>
  <c r="K13565" i="25" l="1"/>
  <c r="I13566" i="25"/>
  <c r="K13566" i="25" l="1"/>
  <c r="I13567" i="25"/>
  <c r="K13567" i="25" l="1"/>
  <c r="I13568" i="25"/>
  <c r="K13568" i="25" l="1"/>
  <c r="I13569" i="25"/>
  <c r="K13569" i="25" l="1"/>
  <c r="I13570" i="25"/>
  <c r="K13570" i="25" l="1"/>
  <c r="I13571" i="25"/>
  <c r="K13571" i="25" l="1"/>
  <c r="K13573" i="25" s="1"/>
  <c r="I13573" i="25"/>
  <c r="L13573" i="25" l="1"/>
  <c r="K13574" i="25"/>
  <c r="L13574" i="25" s="1"/>
  <c r="I13574" i="25" l="1"/>
  <c r="I13575" i="25" s="1"/>
  <c r="K13575" i="25" s="1"/>
  <c r="I13576" i="25" l="1"/>
  <c r="K13576" i="25" s="1"/>
  <c r="I13577" i="25" l="1"/>
  <c r="K13577" i="25" s="1"/>
  <c r="K13578" i="25" s="1"/>
  <c r="I13578" i="25" s="1"/>
  <c r="L13578" i="25" l="1"/>
  <c r="K13579" i="25"/>
  <c r="L13579" i="25" l="1"/>
  <c r="K13580" i="25"/>
  <c r="I13579" i="25"/>
  <c r="I13580" i="25" s="1"/>
  <c r="L13580" i="25" l="1"/>
  <c r="K13581" i="25"/>
  <c r="L13581" i="25" s="1"/>
  <c r="I13581" i="25" l="1"/>
  <c r="I13582" i="25" s="1"/>
  <c r="K13582" i="25" l="1"/>
  <c r="I13583" i="25"/>
  <c r="K13583" i="25" l="1"/>
  <c r="K13584" i="25" s="1"/>
  <c r="I13584" i="25" s="1"/>
  <c r="L13584" i="25" l="1"/>
  <c r="K13585" i="25"/>
  <c r="L13585" i="25" l="1"/>
  <c r="K13586" i="25"/>
  <c r="I13585" i="25"/>
  <c r="I13586" i="25" s="1"/>
  <c r="L13586" i="25" l="1"/>
  <c r="K13588" i="25"/>
  <c r="L13588" i="25" l="1"/>
  <c r="K13589" i="25"/>
  <c r="L13589" i="25" s="1"/>
  <c r="I13588" i="25"/>
  <c r="I13589" i="25" s="1"/>
  <c r="I13590" i="25" s="1"/>
  <c r="K13590" i="25" l="1"/>
  <c r="K13591" i="25" s="1"/>
  <c r="I13591" i="25" s="1"/>
  <c r="L13591" i="25" l="1"/>
  <c r="K13592" i="25"/>
  <c r="L13592" i="25" l="1"/>
  <c r="K13593" i="25"/>
  <c r="I13592" i="25"/>
  <c r="I13593" i="25" s="1"/>
  <c r="L13593" i="25" l="1"/>
  <c r="K13594" i="25"/>
  <c r="L13594" i="25" l="1"/>
  <c r="K13595" i="25"/>
  <c r="L13595" i="25" s="1"/>
  <c r="I13594" i="25"/>
  <c r="I13595" i="25" s="1"/>
  <c r="I13596" i="25" s="1"/>
  <c r="K13596" i="25" l="1"/>
  <c r="I13597" i="25"/>
  <c r="K13597" i="25" l="1"/>
  <c r="K13598" i="25" s="1"/>
  <c r="I13598" i="25" s="1"/>
  <c r="L13598" i="25" l="1"/>
  <c r="K13599" i="25"/>
  <c r="L13599" i="25" l="1"/>
  <c r="K13600" i="25"/>
  <c r="I13599" i="25"/>
  <c r="I13600" i="25" s="1"/>
  <c r="L13600" i="25" l="1"/>
  <c r="K13601" i="25"/>
  <c r="L13601" i="25" l="1"/>
  <c r="K13602" i="25"/>
  <c r="I13601" i="25"/>
  <c r="I13602" i="25" s="1"/>
  <c r="L13602" i="25" l="1"/>
  <c r="K13603" i="25"/>
  <c r="L13603" i="25" l="1"/>
  <c r="K13606" i="25"/>
  <c r="I13603" i="25"/>
  <c r="I13606" i="25" s="1"/>
  <c r="L13606" i="25" l="1"/>
  <c r="K13607" i="25"/>
  <c r="L13607" i="25" s="1"/>
  <c r="I13607" i="25" l="1"/>
  <c r="I13609" i="25" s="1"/>
  <c r="K13609" i="25" l="1"/>
  <c r="K13610" i="25" s="1"/>
  <c r="L13610" i="25" s="1"/>
  <c r="I13610" i="25"/>
  <c r="I13611" i="25" s="1"/>
  <c r="K13611" i="25" l="1"/>
  <c r="I13612" i="25"/>
  <c r="K13612" i="25" l="1"/>
  <c r="I13613" i="25"/>
  <c r="K13613" i="25" l="1"/>
  <c r="K13614" i="25" s="1"/>
  <c r="I13614" i="25" s="1"/>
  <c r="L13614" i="25" l="1"/>
  <c r="K13615" i="25"/>
  <c r="L13615" i="25" s="1"/>
  <c r="I13615" i="25" l="1"/>
  <c r="I13616" i="25" s="1"/>
  <c r="K13616" i="25" l="1"/>
  <c r="K13617" i="25" s="1"/>
  <c r="L13617" i="25" s="1"/>
  <c r="I13617" i="25"/>
  <c r="I13618" i="25" s="1"/>
  <c r="K13618" i="25" l="1"/>
  <c r="I13619" i="25"/>
  <c r="K13619" i="25" l="1"/>
  <c r="I13620" i="25"/>
  <c r="K13620" i="25" l="1"/>
  <c r="K13621" i="25" s="1"/>
  <c r="L13621" i="25" s="1"/>
  <c r="I13621" i="25" l="1"/>
  <c r="I13622" i="25" s="1"/>
  <c r="K13622" i="25" s="1"/>
  <c r="I13623" i="25" l="1"/>
  <c r="K13623" i="25" s="1"/>
  <c r="I13624" i="25"/>
  <c r="K13624" i="25" l="1"/>
  <c r="K13625" i="25" s="1"/>
  <c r="L13625" i="25" s="1"/>
  <c r="I13625" i="25" l="1"/>
  <c r="I13626" i="25" s="1"/>
  <c r="K13626" i="25" s="1"/>
  <c r="I13627" i="25" l="1"/>
  <c r="K13627" i="25" s="1"/>
  <c r="K13631" i="25" s="1"/>
  <c r="I13631" i="25" s="1"/>
  <c r="L13631" i="25" l="1"/>
  <c r="K13632" i="25"/>
  <c r="L13632" i="25" l="1"/>
  <c r="K13633" i="25"/>
  <c r="L13633" i="25" s="1"/>
  <c r="I13632" i="25"/>
  <c r="I13633" i="25" s="1"/>
  <c r="I13634" i="25" s="1"/>
  <c r="K13634" i="25" l="1"/>
  <c r="I13636" i="25"/>
  <c r="K13636" i="25" l="1"/>
  <c r="K13638" i="25" s="1"/>
  <c r="I13638" i="25" s="1"/>
  <c r="L13638" i="25" l="1"/>
  <c r="K13639" i="25"/>
  <c r="L13639" i="25" l="1"/>
  <c r="K13641" i="25"/>
  <c r="I13639" i="25"/>
  <c r="I13641" i="25" s="1"/>
  <c r="L13641" i="25" l="1"/>
  <c r="K13643" i="25"/>
  <c r="L13643" i="25" l="1"/>
  <c r="K13644" i="25"/>
  <c r="L13644" i="25" s="1"/>
  <c r="I13643" i="25"/>
  <c r="I13644" i="25" l="1"/>
  <c r="I13645" i="25" s="1"/>
  <c r="K13645" i="25" s="1"/>
  <c r="I13646" i="25" l="1"/>
  <c r="K13646" i="25" s="1"/>
  <c r="K13647" i="25" s="1"/>
  <c r="I13647" i="25" s="1"/>
  <c r="L13647" i="25" l="1"/>
  <c r="K13648" i="25"/>
  <c r="L13648" i="25" s="1"/>
  <c r="I13648" i="25" l="1"/>
  <c r="I13649" i="25" s="1"/>
  <c r="K13649" i="25" l="1"/>
  <c r="K13650" i="25" s="1"/>
  <c r="I13650" i="25" s="1"/>
  <c r="L13650" i="25" l="1"/>
  <c r="K13651" i="25"/>
  <c r="L13651" i="25" l="1"/>
  <c r="K13652" i="25"/>
  <c r="L13652" i="25" s="1"/>
  <c r="I13651" i="25"/>
  <c r="I13652" i="25" s="1"/>
  <c r="I13653" i="25" s="1"/>
  <c r="K13653" i="25" l="1"/>
  <c r="K13654" i="25" s="1"/>
  <c r="L13654" i="25" s="1"/>
  <c r="I13654" i="25" l="1"/>
  <c r="I13655" i="25" s="1"/>
  <c r="K13655" i="25" l="1"/>
  <c r="K13656" i="25" s="1"/>
  <c r="L13656" i="25" s="1"/>
  <c r="I13656" i="25" l="1"/>
  <c r="I13657" i="25" s="1"/>
  <c r="K13657" i="25" s="1"/>
  <c r="K13658" i="25" s="1"/>
  <c r="I13658" i="25" s="1"/>
  <c r="L13658" i="25" l="1"/>
  <c r="K13659" i="25"/>
  <c r="I13659" i="25" s="1"/>
  <c r="L13659" i="25" l="1"/>
  <c r="K13660" i="25"/>
  <c r="I13660" i="25"/>
  <c r="L13660" i="25" l="1"/>
  <c r="K13661" i="25"/>
  <c r="I13661" i="25" s="1"/>
  <c r="L13661" i="25" l="1"/>
  <c r="K13664" i="25"/>
  <c r="L13664" i="25" l="1"/>
  <c r="K13665" i="25"/>
  <c r="I13664" i="25"/>
  <c r="I13665" i="25" s="1"/>
  <c r="L13665" i="25" l="1"/>
  <c r="K13666" i="25"/>
  <c r="L13666" i="25" l="1"/>
  <c r="K13667" i="25"/>
  <c r="I13666" i="25"/>
  <c r="I13667" i="25" s="1"/>
  <c r="L13667" i="25" l="1"/>
  <c r="K13669" i="25"/>
  <c r="L13669" i="25" l="1"/>
  <c r="K13670" i="25"/>
  <c r="I13669" i="25"/>
  <c r="I13670" i="25" s="1"/>
  <c r="L13670" i="25" l="1"/>
  <c r="K13671" i="25"/>
  <c r="L13671" i="25" l="1"/>
  <c r="K13672" i="25"/>
  <c r="I13671" i="25"/>
  <c r="I13672" i="25" s="1"/>
  <c r="L13672" i="25" l="1"/>
  <c r="K13673" i="25"/>
  <c r="L13673" i="25" l="1"/>
  <c r="K13675" i="25"/>
  <c r="I13673" i="25"/>
  <c r="I13675" i="25" s="1"/>
  <c r="L13675" i="25" l="1"/>
  <c r="K13676" i="25"/>
  <c r="L13676" i="25" l="1"/>
  <c r="K13690" i="25"/>
  <c r="I13676" i="25"/>
  <c r="I13690" i="25" s="1"/>
  <c r="L13690" i="25" l="1"/>
  <c r="K13691" i="25"/>
  <c r="L13691" i="25" l="1"/>
  <c r="K13692" i="25"/>
  <c r="I13691" i="25"/>
  <c r="I13692" i="25" s="1"/>
  <c r="L13692" i="25" l="1"/>
  <c r="K13693" i="25"/>
  <c r="L13693" i="25" s="1"/>
  <c r="I13693" i="25" l="1"/>
  <c r="I13694" i="25" s="1"/>
  <c r="K13694" i="25" l="1"/>
  <c r="K13695" i="25" s="1"/>
  <c r="I13695" i="25"/>
  <c r="L13695" i="25" l="1"/>
  <c r="K13696" i="25"/>
  <c r="I13696" i="25" s="1"/>
  <c r="L13696" i="25" l="1"/>
  <c r="K13697" i="25"/>
  <c r="I13697" i="25" s="1"/>
  <c r="L13697" i="25" l="1"/>
  <c r="K13698" i="25"/>
  <c r="L13698" i="25" l="1"/>
  <c r="K13699" i="25"/>
  <c r="I13698" i="25"/>
  <c r="I13699" i="25" s="1"/>
  <c r="L13699" i="25" l="1"/>
  <c r="K13700" i="25"/>
  <c r="L13700" i="25" l="1"/>
  <c r="K13701" i="25"/>
  <c r="I13700" i="25"/>
  <c r="I13701" i="25" s="1"/>
  <c r="L13701" i="25" l="1"/>
  <c r="K13702" i="25"/>
  <c r="L13702" i="25" l="1"/>
  <c r="K13703" i="25"/>
  <c r="I13702" i="25"/>
  <c r="I13703" i="25" s="1"/>
  <c r="L13703" i="25" l="1"/>
  <c r="K13704" i="25"/>
  <c r="L13704" i="25" s="1"/>
  <c r="I13704" i="25" l="1"/>
  <c r="I13705" i="25" s="1"/>
  <c r="K13705" i="25" l="1"/>
  <c r="K13706" i="25" s="1"/>
  <c r="I13706" i="25"/>
  <c r="L13706" i="25" l="1"/>
  <c r="K13707" i="25"/>
  <c r="L13707" i="25" l="1"/>
  <c r="K13708" i="25"/>
  <c r="L13708" i="25" s="1"/>
  <c r="I13707" i="25"/>
  <c r="I13708" i="25" s="1"/>
  <c r="I13709" i="25" s="1"/>
  <c r="K13709" i="25" l="1"/>
  <c r="K13710" i="25" s="1"/>
  <c r="L13710" i="25" s="1"/>
  <c r="I13710" i="25" l="1"/>
  <c r="I13711" i="25" s="1"/>
  <c r="K13711" i="25" l="1"/>
  <c r="K13712" i="25" s="1"/>
  <c r="I13712" i="25" s="1"/>
  <c r="L13712" i="25" l="1"/>
  <c r="K13713" i="25"/>
  <c r="L13713" i="25" l="1"/>
  <c r="K13714" i="25"/>
  <c r="I13713" i="25"/>
  <c r="I13714" i="25" s="1"/>
  <c r="L13714" i="25" l="1"/>
  <c r="K13715" i="25"/>
  <c r="L13715" i="25" l="1"/>
  <c r="K13716" i="25"/>
  <c r="I13715" i="25"/>
  <c r="I13716" i="25" l="1"/>
  <c r="L13716" i="25"/>
  <c r="K13717" i="25"/>
  <c r="I13717" i="25" s="1"/>
  <c r="L13717" i="25" l="1"/>
  <c r="K13718" i="25"/>
  <c r="I13718" i="25" s="1"/>
  <c r="L13718" i="25" l="1"/>
  <c r="K13719" i="25"/>
  <c r="L13719" i="25" l="1"/>
  <c r="K13720" i="25"/>
  <c r="I13719" i="25"/>
  <c r="I13720" i="25" s="1"/>
  <c r="L13720" i="25" l="1"/>
  <c r="K13721" i="25"/>
  <c r="L13721" i="25" l="1"/>
  <c r="K13722" i="25"/>
  <c r="I13721" i="25"/>
  <c r="I13722" i="25" s="1"/>
  <c r="L13722" i="25" l="1"/>
  <c r="K13723" i="25"/>
  <c r="L13723" i="25" s="1"/>
  <c r="I13723" i="25" l="1"/>
  <c r="I13724" i="25" s="1"/>
  <c r="K13724" i="25" l="1"/>
  <c r="I13725" i="25"/>
  <c r="K13725" i="25" l="1"/>
  <c r="K13726" i="25" s="1"/>
  <c r="L13726" i="25" s="1"/>
  <c r="I13726" i="25" l="1"/>
  <c r="I13727" i="25" s="1"/>
  <c r="K13727" i="25" s="1"/>
  <c r="I13728" i="25" l="1"/>
  <c r="K13728" i="25" s="1"/>
  <c r="K13729" i="25" s="1"/>
  <c r="L13729" i="25" s="1"/>
  <c r="I13729" i="25" l="1"/>
  <c r="I13730" i="25" s="1"/>
  <c r="K13730" i="25" s="1"/>
  <c r="K13731" i="25" s="1"/>
  <c r="L13731" i="25" l="1"/>
  <c r="I13731" i="25"/>
  <c r="I13732" i="25" s="1"/>
  <c r="K13732" i="25" s="1"/>
  <c r="K13733" i="25" s="1"/>
  <c r="L13733" i="25" l="1"/>
  <c r="I13733" i="25"/>
  <c r="I13734" i="25" s="1"/>
  <c r="K13734" i="25" s="1"/>
  <c r="K13735" i="25" s="1"/>
  <c r="L13735" i="25" l="1"/>
  <c r="I13735" i="25"/>
  <c r="I13736" i="25" s="1"/>
  <c r="K13736" i="25" s="1"/>
  <c r="K13737" i="25" s="1"/>
  <c r="I13737" i="25" s="1"/>
  <c r="L13737" i="25" l="1"/>
  <c r="K13738" i="25"/>
  <c r="L13738" i="25" l="1"/>
  <c r="K13739" i="25"/>
  <c r="L13739" i="25" s="1"/>
  <c r="I13738" i="25"/>
  <c r="I13739" i="25" l="1"/>
  <c r="I13741" i="25" s="1"/>
  <c r="K13741" i="25" s="1"/>
  <c r="K13742" i="25" s="1"/>
  <c r="L13742" i="25" l="1"/>
  <c r="I13742" i="25"/>
  <c r="I13743" i="25" s="1"/>
  <c r="K13743" i="25" s="1"/>
  <c r="I13745" i="25" l="1"/>
  <c r="K13745" i="25" s="1"/>
  <c r="I13746" i="25" l="1"/>
  <c r="K13746" i="25" s="1"/>
  <c r="I13747" i="25"/>
  <c r="K13747" i="25" l="1"/>
  <c r="I13748" i="25"/>
  <c r="K13748" i="25" l="1"/>
  <c r="K13750" i="25" s="1"/>
  <c r="L13750" i="25" s="1"/>
  <c r="I13750" i="25" l="1"/>
  <c r="I13751" i="25" s="1"/>
  <c r="K13751" i="25" s="1"/>
  <c r="I13752" i="25" l="1"/>
  <c r="K13752" i="25" s="1"/>
  <c r="K13753" i="25" s="1"/>
  <c r="L13753" i="25" s="1"/>
  <c r="I13753" i="25" l="1"/>
  <c r="I13754" i="25" s="1"/>
  <c r="K13754" i="25" s="1"/>
  <c r="I13755" i="25" l="1"/>
  <c r="K13755" i="25" s="1"/>
  <c r="K13756" i="25" s="1"/>
  <c r="I13756" i="25" s="1"/>
  <c r="L13756" i="25" l="1"/>
  <c r="K13757" i="25"/>
  <c r="L13757" i="25" s="1"/>
  <c r="I13757" i="25" l="1"/>
  <c r="I13758" i="25" s="1"/>
  <c r="K13758" i="25" l="1"/>
  <c r="I13759" i="25"/>
  <c r="K13759" i="25" l="1"/>
  <c r="K13760" i="25" s="1"/>
  <c r="L13760" i="25" s="1"/>
  <c r="I13760" i="25"/>
  <c r="I13761" i="25" s="1"/>
  <c r="K13761" i="25" l="1"/>
  <c r="K13762" i="25" s="1"/>
  <c r="L13762" i="25" s="1"/>
  <c r="I13762" i="25" l="1"/>
  <c r="I13764" i="25" s="1"/>
  <c r="K13764" i="25" l="1"/>
  <c r="I13765" i="25"/>
  <c r="K13765" i="25" l="1"/>
  <c r="K13766" i="25" s="1"/>
  <c r="I13766" i="25" s="1"/>
  <c r="L13766" i="25" l="1"/>
  <c r="K13767" i="25"/>
  <c r="L13767" i="25" l="1"/>
  <c r="K13769" i="25"/>
  <c r="I13767" i="25"/>
  <c r="I13769" i="25" s="1"/>
  <c r="L13769" i="25" l="1"/>
  <c r="K13770" i="25"/>
  <c r="L13770" i="25" l="1"/>
  <c r="K13771" i="25"/>
  <c r="I13770" i="25"/>
  <c r="I13771" i="25" s="1"/>
  <c r="L13771" i="25" l="1"/>
  <c r="K13772" i="25"/>
  <c r="L13772" i="25" l="1"/>
  <c r="K13773" i="25"/>
  <c r="L13773" i="25" s="1"/>
  <c r="I13772" i="25"/>
  <c r="I13773" i="25" s="1"/>
  <c r="I13774" i="25" s="1"/>
  <c r="K13774" i="25" l="1"/>
  <c r="I13776" i="25"/>
  <c r="K13776" i="25" l="1"/>
  <c r="I13777" i="25"/>
  <c r="K13777" i="25" l="1"/>
  <c r="I13778" i="25"/>
  <c r="K13778" i="25" l="1"/>
  <c r="I13779" i="25"/>
  <c r="K13779" i="25" l="1"/>
  <c r="I13780" i="25"/>
  <c r="K13780" i="25" l="1"/>
  <c r="I13781" i="25"/>
  <c r="K13781" i="25" l="1"/>
  <c r="I13782" i="25"/>
  <c r="K13782" i="25" l="1"/>
  <c r="K13783" i="25" s="1"/>
  <c r="L13783" i="25" s="1"/>
  <c r="I13783" i="25"/>
  <c r="I13784" i="25" s="1"/>
  <c r="K13784" i="25" l="1"/>
  <c r="I13786" i="25"/>
  <c r="K13786" i="25" l="1"/>
  <c r="I13787" i="25"/>
  <c r="K13787" i="25" l="1"/>
  <c r="I13788" i="25"/>
  <c r="K13788" i="25" l="1"/>
  <c r="I13790" i="25"/>
  <c r="K13790" i="25" l="1"/>
  <c r="I13792" i="25"/>
  <c r="K13792" i="25" l="1"/>
  <c r="I13794" i="25"/>
  <c r="K13794" i="25" l="1"/>
  <c r="I13798" i="25"/>
  <c r="K13798" i="25" l="1"/>
  <c r="I13799" i="25"/>
  <c r="K13799" i="25" l="1"/>
  <c r="I13800" i="25"/>
  <c r="K13800" i="25" l="1"/>
  <c r="I13803" i="25"/>
  <c r="K13803" i="25" l="1"/>
  <c r="I13804" i="25"/>
  <c r="K13804" i="25" l="1"/>
  <c r="I13805" i="25"/>
  <c r="K13805" i="25" l="1"/>
  <c r="K13807" i="25" s="1"/>
  <c r="I13807" i="25" s="1"/>
  <c r="L13807" i="25" l="1"/>
  <c r="K13808" i="25"/>
  <c r="L13808" i="25" l="1"/>
  <c r="K13810" i="25"/>
  <c r="I13808" i="25"/>
  <c r="I13810" i="25" s="1"/>
  <c r="L13810" i="25" l="1"/>
  <c r="K13812" i="25"/>
  <c r="L13812" i="25" l="1"/>
  <c r="K13814" i="25"/>
  <c r="L13814" i="25" s="1"/>
  <c r="I13812" i="25"/>
  <c r="I13814" i="25" s="1"/>
  <c r="I13815" i="25" s="1"/>
  <c r="K13815" i="25" l="1"/>
  <c r="I13816" i="25"/>
  <c r="K13816" i="25" l="1"/>
  <c r="K13819" i="25" s="1"/>
  <c r="I13819" i="25" s="1"/>
  <c r="L13819" i="25" l="1"/>
  <c r="K13820" i="25"/>
  <c r="L13820" i="25" l="1"/>
  <c r="K13821" i="25"/>
  <c r="I13820" i="25"/>
  <c r="I13821" i="25" s="1"/>
  <c r="L13821" i="25" l="1"/>
  <c r="K13823" i="25"/>
  <c r="L13823" i="25" l="1"/>
  <c r="K13824" i="25"/>
  <c r="L13824" i="25" s="1"/>
  <c r="I13823" i="25"/>
  <c r="I13824" i="25" s="1"/>
  <c r="I13825" i="25" s="1"/>
  <c r="K13825" i="25" l="1"/>
  <c r="K13828" i="25" s="1"/>
  <c r="I13828" i="25" s="1"/>
  <c r="L13828" i="25" l="1"/>
  <c r="K13829" i="25"/>
  <c r="L13829" i="25" l="1"/>
  <c r="K13830" i="25"/>
  <c r="I13829" i="25"/>
  <c r="I13830" i="25" s="1"/>
  <c r="K13831" i="25" l="1"/>
  <c r="L13830" i="25"/>
  <c r="L13831" i="25" l="1"/>
  <c r="K13832" i="25"/>
  <c r="I13831" i="25"/>
  <c r="I13832" i="25" s="1"/>
  <c r="L13832" i="25" l="1"/>
  <c r="K13833" i="25"/>
  <c r="L13833" i="25" l="1"/>
  <c r="K13834" i="25"/>
  <c r="L13834" i="25" s="1"/>
  <c r="I13833" i="25"/>
  <c r="I13834" i="25" l="1"/>
  <c r="I13836" i="25" s="1"/>
  <c r="K13836" i="25" s="1"/>
  <c r="K13837" i="25" s="1"/>
  <c r="I13837" i="25" s="1"/>
  <c r="L13837" i="25" l="1"/>
  <c r="K13838" i="25"/>
  <c r="L13838" i="25" l="1"/>
  <c r="K13839" i="25"/>
  <c r="I13838" i="25"/>
  <c r="I13839" i="25" s="1"/>
  <c r="L13839" i="25" l="1"/>
  <c r="K13840" i="25"/>
  <c r="L13840" i="25" l="1"/>
  <c r="K13841" i="25"/>
  <c r="L13841" i="25" s="1"/>
  <c r="I13840" i="25"/>
  <c r="I13841" i="25" s="1"/>
  <c r="I13842" i="25" s="1"/>
  <c r="K13842" i="25" l="1"/>
  <c r="K13843" i="25" s="1"/>
  <c r="I13843" i="25" s="1"/>
  <c r="L13843" i="25" l="1"/>
  <c r="K13844" i="25"/>
  <c r="L13844" i="25" l="1"/>
  <c r="K13845" i="25"/>
  <c r="I13844" i="25"/>
  <c r="I13845" i="25" l="1"/>
  <c r="L13845" i="25"/>
  <c r="K13846" i="25"/>
  <c r="L13846" i="25" l="1"/>
  <c r="K13847" i="25"/>
  <c r="L13847" i="25" s="1"/>
  <c r="I13846" i="25"/>
  <c r="I13847" i="25" s="1"/>
  <c r="I13848" i="25" s="1"/>
  <c r="K13848" i="25" l="1"/>
  <c r="K13849" i="25" s="1"/>
  <c r="L13849" i="25" l="1"/>
  <c r="K13850" i="25"/>
  <c r="I13849" i="25"/>
  <c r="I13850" i="25" l="1"/>
  <c r="L13850" i="25"/>
  <c r="K13851" i="25"/>
  <c r="L13851" i="25" s="1"/>
  <c r="I13851" i="25" l="1"/>
  <c r="I13853" i="25" s="1"/>
  <c r="K13853" i="25" l="1"/>
  <c r="I13854" i="25"/>
  <c r="K13854" i="25" l="1"/>
  <c r="I13855" i="25"/>
  <c r="K13855" i="25" l="1"/>
  <c r="I13856" i="25"/>
  <c r="K13856" i="25" l="1"/>
  <c r="I13857" i="25"/>
  <c r="K13857" i="25" l="1"/>
  <c r="I13858" i="25"/>
  <c r="K13858" i="25" l="1"/>
  <c r="I13859" i="25"/>
  <c r="K13859" i="25" l="1"/>
  <c r="I13860" i="25"/>
  <c r="K13860" i="25" l="1"/>
  <c r="I13861" i="25"/>
  <c r="K13861" i="25" l="1"/>
  <c r="I13862" i="25"/>
  <c r="K13862" i="25" l="1"/>
  <c r="I13863" i="25"/>
  <c r="K13863" i="25" l="1"/>
  <c r="I13864" i="25"/>
  <c r="K13864" i="25" l="1"/>
  <c r="I13865" i="25"/>
  <c r="K13865" i="25" l="1"/>
  <c r="K13866" i="25" s="1"/>
  <c r="I13866" i="25" s="1"/>
  <c r="L13866" i="25" l="1"/>
  <c r="K13867" i="25"/>
  <c r="L13867" i="25" l="1"/>
  <c r="K13868" i="25"/>
  <c r="I13867" i="25"/>
  <c r="I13868" i="25" s="1"/>
  <c r="L13868" i="25" l="1"/>
  <c r="K13869" i="25"/>
  <c r="L13869" i="25" l="1"/>
  <c r="K13870" i="25"/>
  <c r="I13869" i="25"/>
  <c r="I13870" i="25" s="1"/>
  <c r="L13870" i="25" l="1"/>
  <c r="K13871" i="25"/>
  <c r="L13871" i="25" l="1"/>
  <c r="K13872" i="25"/>
  <c r="L13872" i="25" s="1"/>
  <c r="I13871" i="25"/>
  <c r="I13872" i="25" s="1"/>
  <c r="I13873" i="25" s="1"/>
  <c r="K13873" i="25" l="1"/>
  <c r="K13874" i="25" s="1"/>
  <c r="I13874" i="25" s="1"/>
  <c r="L13874" i="25" l="1"/>
  <c r="K13875" i="25"/>
  <c r="L13875" i="25" l="1"/>
  <c r="K13876" i="25"/>
  <c r="L13876" i="25" s="1"/>
  <c r="I13875" i="25"/>
  <c r="I13876" i="25" s="1"/>
  <c r="I13878" i="25" s="1"/>
  <c r="K13878" i="25" l="1"/>
  <c r="K13879" i="25" s="1"/>
  <c r="I13879" i="25" s="1"/>
  <c r="L13879" i="25" l="1"/>
  <c r="K13880" i="25"/>
  <c r="L13880" i="25" s="1"/>
  <c r="I13880" i="25" l="1"/>
  <c r="I13882" i="25" s="1"/>
  <c r="K13882" i="25" l="1"/>
  <c r="I13883" i="25"/>
  <c r="K13883" i="25" l="1"/>
  <c r="I13884" i="25"/>
  <c r="K13884" i="25" l="1"/>
  <c r="K13886" i="25" s="1"/>
  <c r="I13886" i="25" s="1"/>
  <c r="L13886" i="25" l="1"/>
  <c r="K13887" i="25"/>
  <c r="L13887" i="25" l="1"/>
  <c r="K13888" i="25"/>
  <c r="I13887" i="25"/>
  <c r="I13888" i="25" l="1"/>
  <c r="L13888" i="25"/>
  <c r="K13889" i="25"/>
  <c r="L13889" i="25" s="1"/>
  <c r="I13889" i="25" l="1"/>
  <c r="I13890" i="25" s="1"/>
  <c r="K13890" i="25" l="1"/>
  <c r="I13891" i="25"/>
  <c r="K13891" i="25" l="1"/>
  <c r="K13892" i="25" s="1"/>
  <c r="I13892" i="25" s="1"/>
  <c r="L13892" i="25" l="1"/>
  <c r="K13893" i="25"/>
  <c r="L13893" i="25" s="1"/>
  <c r="I13893" i="25" l="1"/>
  <c r="I13894" i="25" s="1"/>
  <c r="K13894" i="25" l="1"/>
  <c r="K13895" i="25" s="1"/>
  <c r="I13895" i="25" s="1"/>
  <c r="L13895" i="25" l="1"/>
  <c r="K13896" i="25"/>
  <c r="L13896" i="25" l="1"/>
  <c r="K13897" i="25"/>
  <c r="I13896" i="25"/>
  <c r="I13897" i="25" s="1"/>
  <c r="L13897" i="25" l="1"/>
  <c r="K13898" i="25"/>
  <c r="L13898" i="25" l="1"/>
  <c r="K13899" i="25"/>
  <c r="I13898" i="25"/>
  <c r="I13899" i="25" s="1"/>
  <c r="L13899" i="25" l="1"/>
  <c r="K13901" i="25"/>
  <c r="L13901" i="25" s="1"/>
  <c r="I13901" i="25" l="1"/>
  <c r="I13903" i="25" s="1"/>
  <c r="K13903" i="25" l="1"/>
  <c r="I13906" i="25"/>
  <c r="K13906" i="25" l="1"/>
  <c r="I13911" i="25"/>
  <c r="K13911" i="25" l="1"/>
  <c r="K13912" i="25" s="1"/>
  <c r="I13912" i="25"/>
  <c r="L13912" i="25" l="1"/>
  <c r="K13913" i="25"/>
  <c r="L13913" i="25" l="1"/>
  <c r="K13914" i="25"/>
  <c r="L13914" i="25" s="1"/>
  <c r="I13913" i="25"/>
  <c r="I13914" i="25" l="1"/>
  <c r="I13915" i="25" s="1"/>
  <c r="K13915" i="25" s="1"/>
  <c r="K13916" i="25" s="1"/>
  <c r="L13916" i="25" s="1"/>
  <c r="I13916" i="25" l="1"/>
  <c r="I13918" i="25" s="1"/>
  <c r="K13918" i="25" s="1"/>
  <c r="K13920" i="25" s="1"/>
  <c r="L13920" i="25" s="1"/>
  <c r="I13920" i="25" l="1"/>
  <c r="I13921" i="25" s="1"/>
  <c r="K13921" i="25" s="1"/>
  <c r="K13922" i="25" s="1"/>
  <c r="I13922" i="25" s="1"/>
  <c r="L13922" i="25" l="1"/>
  <c r="K13924" i="25"/>
  <c r="L13924" i="25" l="1"/>
  <c r="K13925" i="25"/>
  <c r="I13924" i="25"/>
  <c r="I13925" i="25" l="1"/>
  <c r="L13925" i="25"/>
  <c r="K13926" i="25"/>
  <c r="L13926" i="25" s="1"/>
  <c r="I13926" i="25" l="1"/>
  <c r="I13927" i="25" s="1"/>
  <c r="K13927" i="25" s="1"/>
  <c r="K13928" i="25" s="1"/>
  <c r="I13928" i="25" s="1"/>
  <c r="L13928" i="25" l="1"/>
  <c r="K13929" i="25"/>
  <c r="L13929" i="25" s="1"/>
  <c r="I13929" i="25" l="1"/>
  <c r="I13930" i="25" s="1"/>
  <c r="K13930" i="25" s="1"/>
  <c r="K13931" i="25" s="1"/>
  <c r="I13931" i="25" s="1"/>
  <c r="L13931" i="25" l="1"/>
  <c r="K13932" i="25"/>
  <c r="L13932" i="25" s="1"/>
  <c r="I13932" i="25" l="1"/>
  <c r="I13933" i="25" s="1"/>
  <c r="K13933" i="25" l="1"/>
  <c r="K13934" i="25" s="1"/>
  <c r="I13934" i="25" s="1"/>
  <c r="L13934" i="25" l="1"/>
  <c r="K13935" i="25"/>
  <c r="L13935" i="25" l="1"/>
  <c r="K13936" i="25"/>
  <c r="I13935" i="25"/>
  <c r="I13936" i="25" s="1"/>
  <c r="L13936" i="25" l="1"/>
  <c r="K13937" i="25"/>
  <c r="L13937" i="25" l="1"/>
  <c r="K13938" i="25"/>
  <c r="L13938" i="25" s="1"/>
  <c r="I13937" i="25"/>
  <c r="I13938" i="25" s="1"/>
  <c r="I13939" i="25" s="1"/>
  <c r="K13939" i="25" l="1"/>
  <c r="K13940" i="25" s="1"/>
  <c r="I13940" i="25" s="1"/>
  <c r="L13940" i="25" l="1"/>
  <c r="K13941" i="25"/>
  <c r="L13941" i="25" s="1"/>
  <c r="I13941" i="25" l="1"/>
  <c r="I13942" i="25" s="1"/>
  <c r="K13942" i="25" l="1"/>
  <c r="I13943" i="25"/>
  <c r="K13943" i="25" l="1"/>
  <c r="I13944" i="25"/>
  <c r="K13944" i="25" l="1"/>
  <c r="I13948" i="25"/>
  <c r="K13948" i="25" l="1"/>
  <c r="I13949" i="25"/>
  <c r="K13949" i="25" l="1"/>
  <c r="I13950" i="25"/>
  <c r="K13950" i="25" l="1"/>
  <c r="I13951" i="25"/>
  <c r="K13951" i="25" l="1"/>
  <c r="I13952" i="25"/>
  <c r="K13952" i="25" l="1"/>
  <c r="I13953" i="25"/>
  <c r="K13953" i="25" l="1"/>
  <c r="I13954" i="25"/>
  <c r="K13954" i="25" l="1"/>
  <c r="I13955" i="25"/>
  <c r="K13955" i="25" l="1"/>
  <c r="I13956" i="25"/>
  <c r="K13956" i="25" l="1"/>
  <c r="I13957" i="25"/>
  <c r="K13957" i="25" l="1"/>
  <c r="I13958" i="25"/>
  <c r="K13958" i="25" l="1"/>
  <c r="I13959" i="25"/>
  <c r="K13959" i="25" l="1"/>
  <c r="I13960" i="25"/>
  <c r="K13960" i="25" l="1"/>
  <c r="I13961" i="25"/>
  <c r="K13961" i="25" l="1"/>
  <c r="I13962" i="25"/>
  <c r="K13962" i="25" l="1"/>
  <c r="I13963" i="25"/>
  <c r="K13963" i="25" l="1"/>
  <c r="K13964" i="25" s="1"/>
  <c r="I13964" i="25"/>
  <c r="L13964" i="25" l="1"/>
  <c r="K13965" i="25"/>
  <c r="L13965" i="25" l="1"/>
  <c r="K13966" i="25"/>
  <c r="I13965" i="25"/>
  <c r="I13966" i="25" s="1"/>
  <c r="L13966" i="25" l="1"/>
  <c r="K13967" i="25"/>
  <c r="L13967" i="25" l="1"/>
  <c r="K13968" i="25"/>
  <c r="I13967" i="25"/>
  <c r="I13968" i="25" s="1"/>
  <c r="L13968" i="25" l="1"/>
  <c r="K13969" i="25"/>
  <c r="L13969" i="25" l="1"/>
  <c r="K13970" i="25"/>
  <c r="I13969" i="25"/>
  <c r="I13970" i="25" s="1"/>
  <c r="L13970" i="25" l="1"/>
  <c r="K13971" i="25"/>
  <c r="L13971" i="25" l="1"/>
  <c r="K13972" i="25"/>
  <c r="I13971" i="25"/>
  <c r="I13972" i="25" s="1"/>
  <c r="L13972" i="25" l="1"/>
  <c r="K13974" i="25"/>
  <c r="L13974" i="25" l="1"/>
  <c r="K13975" i="25"/>
  <c r="I13974" i="25"/>
  <c r="I13975" i="25" s="1"/>
  <c r="L13975" i="25" l="1"/>
  <c r="K13976" i="25"/>
  <c r="L13976" i="25" l="1"/>
  <c r="K13977" i="25"/>
  <c r="I13976" i="25"/>
  <c r="I13977" i="25" s="1"/>
  <c r="L13977" i="25" l="1"/>
  <c r="K13978" i="25"/>
  <c r="L13978" i="25" l="1"/>
  <c r="K13979" i="25"/>
  <c r="I13978" i="25"/>
  <c r="I13979" i="25" s="1"/>
  <c r="L13979" i="25" l="1"/>
  <c r="K13980" i="25"/>
  <c r="L13980" i="25" l="1"/>
  <c r="K13981" i="25"/>
  <c r="I13980" i="25"/>
  <c r="I13981" i="25" l="1"/>
  <c r="L13981" i="25"/>
  <c r="K13982" i="25"/>
  <c r="I13982" i="25" l="1"/>
  <c r="L13982" i="25"/>
  <c r="K13983" i="25"/>
  <c r="L13983" i="25" l="1"/>
  <c r="K13984" i="25"/>
  <c r="I13983" i="25"/>
  <c r="I13984" i="25" s="1"/>
  <c r="L13984" i="25" l="1"/>
  <c r="K13985" i="25"/>
  <c r="L13985" i="25" l="1"/>
  <c r="K13986" i="25"/>
  <c r="I13985" i="25"/>
  <c r="I13986" i="25" s="1"/>
  <c r="L13986" i="25" l="1"/>
  <c r="K13987" i="25"/>
  <c r="I13987" i="25" s="1"/>
  <c r="L13987" i="25" l="1"/>
  <c r="K13988" i="25"/>
  <c r="I13988" i="25" s="1"/>
  <c r="L13988" i="25" l="1"/>
  <c r="K13989" i="25"/>
  <c r="L13989" i="25" s="1"/>
  <c r="I13989" i="25" l="1"/>
  <c r="I13990" i="25" s="1"/>
  <c r="K13990" i="25" l="1"/>
  <c r="K13991" i="25" s="1"/>
  <c r="I13991" i="25" s="1"/>
  <c r="L13991" i="25" l="1"/>
  <c r="K13992" i="25"/>
  <c r="L13992" i="25" l="1"/>
  <c r="K13993" i="25"/>
  <c r="I13992" i="25"/>
  <c r="I13993" i="25" s="1"/>
  <c r="L13993" i="25" l="1"/>
  <c r="K13994" i="25"/>
  <c r="I13994" i="25" s="1"/>
  <c r="L13994" i="25" l="1"/>
  <c r="K13996" i="25"/>
  <c r="I13996" i="25" s="1"/>
  <c r="L13996" i="25" l="1"/>
  <c r="K13997" i="25"/>
  <c r="I13997" i="25" s="1"/>
  <c r="L13997" i="25" l="1"/>
  <c r="K13998" i="25"/>
  <c r="I13998" i="25"/>
  <c r="L13998" i="25" l="1"/>
  <c r="K13999" i="25"/>
  <c r="L13999" i="25" s="1"/>
  <c r="I13999" i="25" l="1"/>
  <c r="I14001" i="25" s="1"/>
  <c r="K14001" i="25" l="1"/>
  <c r="K14002" i="25" s="1"/>
  <c r="I14002" i="25" s="1"/>
  <c r="L14002" i="25" l="1"/>
  <c r="K14003" i="25"/>
  <c r="L14003" i="25" l="1"/>
  <c r="K14004" i="25"/>
  <c r="L14004" i="25" s="1"/>
  <c r="I14003" i="25"/>
  <c r="I14004" i="25" s="1"/>
  <c r="I14005" i="25" s="1"/>
  <c r="K14005" i="25" l="1"/>
  <c r="I14006" i="25"/>
  <c r="K14006" i="25" l="1"/>
  <c r="I14007" i="25"/>
  <c r="K14007" i="25" l="1"/>
  <c r="I14008" i="25"/>
  <c r="K14008" i="25" l="1"/>
  <c r="K14009" i="25" s="1"/>
  <c r="L14009" i="25" s="1"/>
  <c r="I14009" i="25"/>
  <c r="I14010" i="25" s="1"/>
  <c r="K14010" i="25" l="1"/>
  <c r="I14011" i="25"/>
  <c r="K14011" i="25" l="1"/>
  <c r="I14012" i="25"/>
  <c r="K14012" i="25" l="1"/>
  <c r="I14013" i="25"/>
  <c r="K14013" i="25" l="1"/>
  <c r="I14014" i="25"/>
  <c r="K14014" i="25" l="1"/>
  <c r="I14015" i="25"/>
  <c r="K14015" i="25" l="1"/>
  <c r="K14016" i="25" s="1"/>
  <c r="I14016" i="25"/>
  <c r="L14016" i="25" l="1"/>
  <c r="K14019" i="25"/>
  <c r="L14019" i="25" l="1"/>
  <c r="K14020" i="25"/>
  <c r="I14019" i="25"/>
  <c r="I14020" i="25" s="1"/>
  <c r="L14020" i="25" l="1"/>
  <c r="K14021" i="25"/>
  <c r="L14021" i="25" l="1"/>
  <c r="K14022" i="25"/>
  <c r="L14022" i="25" s="1"/>
  <c r="I14021" i="25"/>
  <c r="I14022" i="25" s="1"/>
  <c r="I14023" i="25" s="1"/>
  <c r="K14023" i="25" l="1"/>
  <c r="I14024" i="25"/>
  <c r="K14024" i="25" l="1"/>
  <c r="I14025" i="25"/>
  <c r="K14025" i="25" l="1"/>
  <c r="I14026" i="25"/>
  <c r="K14026" i="25" l="1"/>
  <c r="K14027" i="25" s="1"/>
  <c r="I14027" i="25"/>
  <c r="L14027" i="25" l="1"/>
  <c r="K14028" i="25"/>
  <c r="L14028" i="25" l="1"/>
  <c r="K14029" i="25"/>
  <c r="L14029" i="25" s="1"/>
  <c r="I14028" i="25"/>
  <c r="I14029" i="25" s="1"/>
  <c r="I14030" i="25" s="1"/>
  <c r="I14032" i="25" l="1"/>
  <c r="K14030" i="25"/>
  <c r="K14032" i="25" l="1"/>
  <c r="I14033" i="25"/>
  <c r="K14033" i="25" l="1"/>
  <c r="K14034" i="25" s="1"/>
  <c r="L14034" i="25" s="1"/>
  <c r="I14034" i="25" l="1"/>
  <c r="I14035" i="25" s="1"/>
  <c r="K14035" i="25" s="1"/>
  <c r="K14037" i="25" s="1"/>
  <c r="I14037" i="25" s="1"/>
  <c r="L14037" i="25" l="1"/>
  <c r="K14038" i="25"/>
  <c r="L14038" i="25" s="1"/>
  <c r="I14038" i="25" l="1"/>
  <c r="I14039" i="25" s="1"/>
  <c r="K14039" i="25" l="1"/>
  <c r="K14040" i="25" s="1"/>
  <c r="I14040" i="25" s="1"/>
  <c r="L14040" i="25" l="1"/>
  <c r="K14041" i="25"/>
  <c r="L14041" i="25" l="1"/>
  <c r="K14042" i="25"/>
  <c r="I14041" i="25"/>
  <c r="I14042" i="25" s="1"/>
  <c r="L14042" i="25" l="1"/>
  <c r="K14043" i="25"/>
  <c r="I14043" i="25" s="1"/>
  <c r="L14043" i="25" l="1"/>
  <c r="K14044" i="25"/>
  <c r="L14044" i="25" s="1"/>
  <c r="I14044" i="25"/>
  <c r="I14045" i="25" s="1"/>
  <c r="K14045" i="25" l="1"/>
  <c r="K14046" i="25" s="1"/>
  <c r="L14046" i="25" s="1"/>
  <c r="I14046" i="25" l="1"/>
  <c r="I14047" i="25" s="1"/>
  <c r="K14047" i="25" s="1"/>
  <c r="I14049" i="25" l="1"/>
  <c r="K14049" i="25" s="1"/>
  <c r="K14050" i="25" s="1"/>
  <c r="I14050" i="25" s="1"/>
  <c r="L14050" i="25" l="1"/>
  <c r="K14053" i="25"/>
  <c r="L14053" i="25" s="1"/>
  <c r="I14053" i="25" l="1"/>
  <c r="I14054" i="25" s="1"/>
  <c r="K14054" i="25" l="1"/>
  <c r="K14055" i="25" s="1"/>
  <c r="I14055" i="25"/>
  <c r="L14055" i="25" l="1"/>
  <c r="K14056" i="25"/>
  <c r="L14056" i="25" s="1"/>
  <c r="I14056" i="25" l="1"/>
  <c r="I14059" i="25" s="1"/>
  <c r="K14059" i="25" s="1"/>
  <c r="I14061" i="25" l="1"/>
  <c r="K14061" i="25" s="1"/>
  <c r="I14064" i="25"/>
  <c r="K14064" i="25" l="1"/>
  <c r="I14065" i="25"/>
  <c r="K14065" i="25" l="1"/>
  <c r="I14066" i="25"/>
  <c r="K14066" i="25" l="1"/>
  <c r="I14067" i="25"/>
  <c r="K14067" i="25" l="1"/>
  <c r="I14068" i="25"/>
  <c r="K14068" i="25" l="1"/>
  <c r="I14069" i="25"/>
  <c r="K14069" i="25" l="1"/>
  <c r="K14070" i="25" s="1"/>
  <c r="I14070" i="25"/>
  <c r="L14070" i="25" l="1"/>
  <c r="K14072" i="25"/>
  <c r="L14072" i="25" l="1"/>
  <c r="K14073" i="25"/>
  <c r="I14072" i="25"/>
  <c r="I14073" i="25" s="1"/>
  <c r="L14073" i="25" l="1"/>
  <c r="K14074" i="25"/>
  <c r="L14074" i="25" s="1"/>
  <c r="I14074" i="25" l="1"/>
  <c r="I14078" i="25" s="1"/>
  <c r="K14078" i="25" l="1"/>
  <c r="K14079" i="25" s="1"/>
  <c r="I14079" i="25" s="1"/>
  <c r="L14079" i="25" l="1"/>
  <c r="K14081" i="25"/>
  <c r="L14081" i="25" l="1"/>
  <c r="K14082" i="25"/>
  <c r="I14081" i="25"/>
  <c r="I14082" i="25" s="1"/>
  <c r="L14082" i="25" l="1"/>
  <c r="K14083" i="25"/>
  <c r="L14083" i="25" l="1"/>
  <c r="K14084" i="25"/>
  <c r="I14083" i="25"/>
  <c r="I14084" i="25" s="1"/>
  <c r="L14084" i="25" l="1"/>
  <c r="K14085" i="25"/>
  <c r="L14085" i="25" l="1"/>
  <c r="K14086" i="25"/>
  <c r="I14085" i="25"/>
  <c r="I14086" i="25" s="1"/>
  <c r="L14086" i="25" l="1"/>
  <c r="K14087" i="25"/>
  <c r="L14087" i="25" l="1"/>
  <c r="K14088" i="25"/>
  <c r="I14087" i="25"/>
  <c r="I14088" i="25" s="1"/>
  <c r="L14088" i="25" l="1"/>
  <c r="K14089" i="25"/>
  <c r="I14089" i="25" s="1"/>
  <c r="L14089" i="25" l="1"/>
  <c r="K14090" i="25"/>
  <c r="I14090" i="25" s="1"/>
  <c r="L14090" i="25" l="1"/>
  <c r="K14091" i="25"/>
  <c r="L14091" i="25" l="1"/>
  <c r="K14092" i="25"/>
  <c r="I14091" i="25"/>
  <c r="I14092" i="25" s="1"/>
  <c r="L14092" i="25" l="1"/>
  <c r="K14093" i="25"/>
  <c r="L14093" i="25" l="1"/>
  <c r="K14094" i="25"/>
  <c r="I14093" i="25"/>
  <c r="I14094" i="25" s="1"/>
  <c r="L14094" i="25" l="1"/>
  <c r="K14095" i="25"/>
  <c r="L14095" i="25" s="1"/>
  <c r="I14095" i="25" l="1"/>
  <c r="I14096" i="25" s="1"/>
  <c r="K14096" i="25" l="1"/>
  <c r="I14097" i="25"/>
  <c r="K14097" i="25" l="1"/>
  <c r="K14099" i="25" s="1"/>
  <c r="L14099" i="25" s="1"/>
  <c r="I14099" i="25"/>
  <c r="I14100" i="25" s="1"/>
  <c r="K14100" i="25" l="1"/>
  <c r="K14101" i="25" s="1"/>
  <c r="I14101" i="25" s="1"/>
  <c r="L14101" i="25" l="1"/>
  <c r="K14102" i="25"/>
  <c r="L14102" i="25" l="1"/>
  <c r="K14103" i="25"/>
  <c r="I14102" i="25"/>
  <c r="I14103" i="25" s="1"/>
  <c r="L14103" i="25" l="1"/>
  <c r="K14104" i="25"/>
  <c r="L14104" i="25" l="1"/>
  <c r="K14105" i="25"/>
  <c r="I14104" i="25"/>
  <c r="I14105" i="25" s="1"/>
  <c r="L14105" i="25" l="1"/>
  <c r="K14106" i="25"/>
  <c r="L14106" i="25" l="1"/>
  <c r="K14107" i="25"/>
  <c r="I14106" i="25"/>
  <c r="I14107" i="25" s="1"/>
  <c r="L14107" i="25" l="1"/>
  <c r="K14108" i="25"/>
  <c r="L14108" i="25" l="1"/>
  <c r="K14109" i="25"/>
  <c r="I14108" i="25"/>
  <c r="I14109" i="25" s="1"/>
  <c r="L14109" i="25" l="1"/>
  <c r="K14110" i="25"/>
  <c r="L14110" i="25" l="1"/>
  <c r="K14111" i="25"/>
  <c r="I14110" i="25"/>
  <c r="I14111" i="25" s="1"/>
  <c r="L14111" i="25" l="1"/>
  <c r="K14112" i="25"/>
  <c r="L14112" i="25" s="1"/>
  <c r="I14112" i="25" l="1"/>
  <c r="I14113" i="25" s="1"/>
  <c r="K14113" i="25" s="1"/>
  <c r="I14114" i="25" l="1"/>
  <c r="K14114" i="25" s="1"/>
  <c r="K14115" i="25" s="1"/>
  <c r="L14115" i="25" s="1"/>
  <c r="I14115" i="25" l="1"/>
  <c r="I14118" i="25" s="1"/>
  <c r="K14118" i="25" l="1"/>
  <c r="K14119" i="25" s="1"/>
  <c r="I14119" i="25"/>
  <c r="L14119" i="25" l="1"/>
  <c r="K14122" i="25"/>
  <c r="L14122" i="25" l="1"/>
  <c r="K14123" i="25"/>
  <c r="I14122" i="25"/>
  <c r="I14123" i="25" s="1"/>
  <c r="L14123" i="25" l="1"/>
  <c r="K14124" i="25"/>
  <c r="L14124" i="25" l="1"/>
  <c r="K14125" i="25"/>
  <c r="I14124" i="25"/>
  <c r="I14125" i="25" s="1"/>
  <c r="L14125" i="25" l="1"/>
  <c r="K14126" i="25"/>
  <c r="L14126" i="25" l="1"/>
  <c r="K14127" i="25"/>
  <c r="I14126" i="25"/>
  <c r="I14127" i="25" s="1"/>
  <c r="L14127" i="25" l="1"/>
  <c r="K14128" i="25"/>
  <c r="L14128" i="25" l="1"/>
  <c r="K14129" i="25"/>
  <c r="I14128" i="25"/>
  <c r="I14129" i="25" s="1"/>
  <c r="L14129" i="25" l="1"/>
  <c r="K14130" i="25"/>
  <c r="L14130" i="25" l="1"/>
  <c r="K14134" i="25"/>
  <c r="I14130" i="25"/>
  <c r="I14134" i="25" l="1"/>
  <c r="L14134" i="25"/>
  <c r="K14135" i="25"/>
  <c r="L14135" i="25" l="1"/>
  <c r="K14137" i="25"/>
  <c r="I14135" i="25"/>
  <c r="I14137" i="25" s="1"/>
  <c r="L14137" i="25" l="1"/>
  <c r="K14138" i="25"/>
  <c r="L14138" i="25" s="1"/>
  <c r="I14138" i="25" l="1"/>
  <c r="I14146" i="25" s="1"/>
  <c r="K14146" i="25" l="1"/>
  <c r="I14151" i="25"/>
  <c r="K14151" i="25" l="1"/>
  <c r="K14152" i="25" s="1"/>
  <c r="I14152" i="25" s="1"/>
  <c r="L14152" i="25" l="1"/>
  <c r="K14153" i="25"/>
  <c r="L14153" i="25" l="1"/>
  <c r="K14154" i="25"/>
  <c r="I14153" i="25"/>
  <c r="I14154" i="25" s="1"/>
  <c r="L14154" i="25" l="1"/>
  <c r="K14155" i="25"/>
  <c r="I14155" i="25" s="1"/>
  <c r="L14155" i="25" l="1"/>
  <c r="K14156" i="25"/>
  <c r="L14156" i="25" l="1"/>
  <c r="K14157" i="25"/>
  <c r="L14157" i="25" s="1"/>
  <c r="I14156" i="25"/>
  <c r="I14157" i="25" s="1"/>
  <c r="I14158" i="25" s="1"/>
  <c r="K14158" i="25" l="1"/>
  <c r="K14159" i="25" s="1"/>
  <c r="L14159" i="25" s="1"/>
  <c r="I14159" i="25" l="1"/>
  <c r="I14160" i="25" s="1"/>
  <c r="K14160" i="25" s="1"/>
  <c r="I14161" i="25" l="1"/>
  <c r="K14161" i="25" s="1"/>
  <c r="K14162" i="25" s="1"/>
  <c r="I14162" i="25" s="1"/>
  <c r="L14162" i="25" l="1"/>
  <c r="K14164" i="25"/>
  <c r="L14164" i="25" s="1"/>
  <c r="I14164" i="25" l="1"/>
  <c r="I14165" i="25" s="1"/>
  <c r="K14165" i="25" l="1"/>
  <c r="K14168" i="25" s="1"/>
  <c r="I14168" i="25" s="1"/>
  <c r="L14168" i="25" l="1"/>
  <c r="K14169" i="25"/>
  <c r="L14169" i="25" l="1"/>
  <c r="K14170" i="25"/>
  <c r="I14169" i="25"/>
  <c r="I14170" i="25" s="1"/>
  <c r="L14170" i="25" l="1"/>
  <c r="K14171" i="25"/>
  <c r="L14171" i="25" l="1"/>
  <c r="K14172" i="25"/>
  <c r="I14171" i="25"/>
  <c r="I14172" i="25" s="1"/>
  <c r="L14172" i="25" l="1"/>
  <c r="K14173" i="25"/>
  <c r="L14173" i="25" l="1"/>
  <c r="K14174" i="25"/>
  <c r="I14173" i="25"/>
  <c r="I14174" i="25" s="1"/>
  <c r="L14174" i="25" l="1"/>
  <c r="K14175" i="25"/>
  <c r="L14175" i="25" l="1"/>
  <c r="K14176" i="25"/>
  <c r="L14176" i="25" s="1"/>
  <c r="I14175" i="25"/>
  <c r="I14176" i="25" l="1"/>
  <c r="I14177" i="25" s="1"/>
  <c r="K14177" i="25" s="1"/>
  <c r="K14178" i="25" s="1"/>
  <c r="I14178" i="25" s="1"/>
  <c r="L14178" i="25" l="1"/>
  <c r="K14179" i="25"/>
  <c r="L14179" i="25" l="1"/>
  <c r="K14181" i="25"/>
  <c r="L14181" i="25" s="1"/>
  <c r="I14179" i="25"/>
  <c r="I14181" i="25" s="1"/>
  <c r="I14182" i="25" s="1"/>
  <c r="K14182" i="25" l="1"/>
  <c r="I14183" i="25"/>
  <c r="K14183" i="25" l="1"/>
  <c r="I14184" i="25"/>
  <c r="K14184" i="25" l="1"/>
  <c r="K14185" i="25" s="1"/>
  <c r="I14185" i="25" s="1"/>
  <c r="L14185" i="25" l="1"/>
  <c r="K14186" i="25"/>
  <c r="I14186" i="25" s="1"/>
  <c r="L14186" i="25" l="1"/>
  <c r="K14187" i="25"/>
  <c r="I14187" i="25"/>
  <c r="L14187" i="25" l="1"/>
  <c r="K14189" i="25"/>
  <c r="L14189" i="25" l="1"/>
  <c r="K14190" i="25"/>
  <c r="I14189" i="25"/>
  <c r="I14190" i="25" s="1"/>
  <c r="L14190" i="25" l="1"/>
  <c r="K14191" i="25"/>
  <c r="L14191" i="25" l="1"/>
  <c r="K14192" i="25"/>
  <c r="I14191" i="25"/>
  <c r="I14192" i="25" s="1"/>
  <c r="L14192" i="25" l="1"/>
  <c r="K14193" i="25"/>
  <c r="I14193" i="25" s="1"/>
  <c r="L14193" i="25" l="1"/>
  <c r="K14194" i="25"/>
  <c r="I14194" i="25" s="1"/>
  <c r="L14194" i="25" l="1"/>
  <c r="K14195" i="25"/>
  <c r="L14195" i="25" s="1"/>
  <c r="I14195" i="25" l="1"/>
  <c r="I14196" i="25" s="1"/>
  <c r="K14196" i="25" s="1"/>
  <c r="I14197" i="25" l="1"/>
  <c r="K14197" i="25" s="1"/>
  <c r="I14198" i="25"/>
  <c r="K14198" i="25" l="1"/>
  <c r="I14199" i="25"/>
  <c r="K14199" i="25" l="1"/>
  <c r="I14200" i="25"/>
  <c r="K14200" i="25" l="1"/>
  <c r="K14201" i="25" s="1"/>
  <c r="I14201" i="25"/>
  <c r="L14201" i="25" l="1"/>
  <c r="K14202" i="25"/>
  <c r="I14202" i="25" s="1"/>
  <c r="L14202" i="25" l="1"/>
  <c r="K14203" i="25"/>
  <c r="I14203" i="25" s="1"/>
  <c r="L14203" i="25" l="1"/>
  <c r="K14204" i="25"/>
  <c r="I14204" i="25"/>
  <c r="L14204" i="25" l="1"/>
  <c r="K14205" i="25"/>
  <c r="L14205" i="25" l="1"/>
  <c r="K14207" i="25"/>
  <c r="I14205" i="25"/>
  <c r="I14207" i="25" s="1"/>
  <c r="L14207" i="25" l="1"/>
  <c r="K14208" i="25"/>
  <c r="I14208" i="25" s="1"/>
  <c r="L14208" i="25" l="1"/>
  <c r="K14209" i="25"/>
  <c r="L14209" i="25" s="1"/>
  <c r="I14209" i="25" l="1"/>
  <c r="I14210" i="25" s="1"/>
  <c r="K14210" i="25" s="1"/>
  <c r="K14211" i="25" s="1"/>
  <c r="L14211" i="25" s="1"/>
  <c r="I14211" i="25" l="1"/>
  <c r="I14214" i="25" s="1"/>
  <c r="K14214" i="25" s="1"/>
  <c r="K14215" i="25" s="1"/>
  <c r="L14215" i="25" l="1"/>
  <c r="K14216" i="25"/>
  <c r="I14215" i="25"/>
  <c r="I14216" i="25" s="1"/>
  <c r="L14216" i="25" l="1"/>
  <c r="K14217" i="25"/>
  <c r="L14217" i="25" l="1"/>
  <c r="K14218" i="25"/>
  <c r="L14218" i="25" s="1"/>
  <c r="I14217" i="25"/>
  <c r="I14218" i="25" s="1"/>
  <c r="I14219" i="25" s="1"/>
  <c r="K14219" i="25" l="1"/>
  <c r="K14221" i="25" s="1"/>
  <c r="I14221" i="25" s="1"/>
  <c r="L14221" i="25" l="1"/>
  <c r="K14223" i="25"/>
  <c r="L14223" i="25" l="1"/>
  <c r="K14224" i="25"/>
  <c r="I14223" i="25"/>
  <c r="I14224" i="25" s="1"/>
  <c r="L14224" i="25" l="1"/>
  <c r="K14225" i="25"/>
  <c r="L14225" i="25" s="1"/>
  <c r="I14225" i="25" l="1"/>
  <c r="I14226" i="25" s="1"/>
  <c r="K14226" i="25" l="1"/>
  <c r="K14227" i="25" s="1"/>
  <c r="I14227" i="25" s="1"/>
  <c r="L14227" i="25" l="1"/>
  <c r="K14228" i="25"/>
  <c r="L14228" i="25" s="1"/>
  <c r="I14228" i="25" l="1"/>
  <c r="I14234" i="25" s="1"/>
  <c r="K14234" i="25" l="1"/>
  <c r="I14236" i="25"/>
  <c r="K14236" i="25" l="1"/>
  <c r="K14237" i="25" s="1"/>
  <c r="I14237" i="25" s="1"/>
  <c r="L14237" i="25" l="1"/>
  <c r="K14238" i="25"/>
  <c r="L14238" i="25" l="1"/>
  <c r="K14239" i="25"/>
  <c r="I14238" i="25"/>
  <c r="I14239" i="25" s="1"/>
  <c r="L14239" i="25" l="1"/>
  <c r="K14240" i="25"/>
  <c r="L14240" i="25" l="1"/>
  <c r="K14242" i="25"/>
  <c r="I14240" i="25"/>
  <c r="I14242" i="25" s="1"/>
  <c r="L14242" i="25" l="1"/>
  <c r="K14244" i="25"/>
  <c r="L14244" i="25" l="1"/>
  <c r="K14247" i="25"/>
  <c r="I14244" i="25"/>
  <c r="I14247" i="25" l="1"/>
  <c r="L14247" i="25"/>
  <c r="K14248" i="25"/>
  <c r="I14248" i="25" l="1"/>
  <c r="L14248" i="25"/>
  <c r="K14250" i="25"/>
  <c r="L14250" i="25" s="1"/>
  <c r="I14250" i="25" l="1"/>
  <c r="I14251" i="25" s="1"/>
  <c r="K14251" i="25" l="1"/>
  <c r="K14253" i="25" s="1"/>
  <c r="I14253" i="25" s="1"/>
  <c r="L14253" i="25" l="1"/>
  <c r="K14254" i="25"/>
  <c r="L14254" i="25" l="1"/>
  <c r="K14255" i="25"/>
  <c r="L14255" i="25" s="1"/>
  <c r="I14254" i="25"/>
  <c r="I14255" i="25" s="1"/>
  <c r="I14258" i="25" s="1"/>
  <c r="K14258" i="25" l="1"/>
  <c r="K14259" i="25" s="1"/>
  <c r="I14259" i="25" s="1"/>
  <c r="L14259" i="25" l="1"/>
  <c r="K14260" i="25"/>
  <c r="L14260" i="25" l="1"/>
  <c r="K14261" i="25"/>
  <c r="L14261" i="25" s="1"/>
  <c r="I14260" i="25"/>
  <c r="I14261" i="25" s="1"/>
  <c r="I14262" i="25" s="1"/>
  <c r="K14262" i="25" l="1"/>
  <c r="K14263" i="25" s="1"/>
  <c r="L14263" i="25" s="1"/>
  <c r="I14263" i="25" l="1"/>
  <c r="I14264" i="25" s="1"/>
  <c r="K14264" i="25" s="1"/>
  <c r="I14265" i="25" l="1"/>
  <c r="K14265" i="25" s="1"/>
  <c r="K14266" i="25" s="1"/>
  <c r="I14266" i="25" s="1"/>
  <c r="L14266" i="25" l="1"/>
  <c r="K14267" i="25"/>
  <c r="L14267" i="25" s="1"/>
  <c r="I14267" i="25" l="1"/>
  <c r="I14268" i="25" s="1"/>
  <c r="K14268" i="25" l="1"/>
  <c r="K14273" i="25" s="1"/>
  <c r="L14273" i="25" s="1"/>
  <c r="I14273" i="25" l="1"/>
  <c r="I14274" i="25" s="1"/>
  <c r="K14274" i="25" s="1"/>
  <c r="K14275" i="25" s="1"/>
  <c r="I14275" i="25" s="1"/>
  <c r="L14275" i="25" l="1"/>
  <c r="K14276" i="25"/>
  <c r="L14276" i="25" l="1"/>
  <c r="K14277" i="25"/>
  <c r="I14276" i="25"/>
  <c r="I14277" i="25" s="1"/>
  <c r="L14277" i="25" l="1"/>
  <c r="K14278" i="25"/>
  <c r="L14278" i="25" l="1"/>
  <c r="K14279" i="25"/>
  <c r="I14278" i="25"/>
  <c r="I14279" i="25" s="1"/>
  <c r="L14279" i="25" l="1"/>
  <c r="K14280" i="25"/>
  <c r="L14280" i="25" l="1"/>
  <c r="K14281" i="25"/>
  <c r="I14280" i="25"/>
  <c r="I14281" i="25" s="1"/>
  <c r="L14281" i="25" l="1"/>
  <c r="K14282" i="25"/>
  <c r="L14282" i="25" l="1"/>
  <c r="K14283" i="25"/>
  <c r="L14283" i="25" s="1"/>
  <c r="I14282" i="25"/>
  <c r="I14283" i="25" s="1"/>
  <c r="I14284" i="25" s="1"/>
  <c r="K14284" i="25" l="1"/>
  <c r="K14285" i="25" s="1"/>
  <c r="I14285" i="25" s="1"/>
  <c r="L14285" i="25" l="1"/>
  <c r="K14286" i="25"/>
  <c r="L14286" i="25" s="1"/>
  <c r="I14286" i="25" l="1"/>
  <c r="I14287" i="25" s="1"/>
  <c r="K14287" i="25" l="1"/>
  <c r="K14288" i="25" s="1"/>
  <c r="I14288" i="25"/>
  <c r="L14288" i="25" l="1"/>
  <c r="K14289" i="25"/>
  <c r="I14289" i="25" s="1"/>
  <c r="L14289" i="25" l="1"/>
  <c r="K14290" i="25"/>
  <c r="I14290" i="25" s="1"/>
  <c r="L14290" i="25" l="1"/>
  <c r="K14291" i="25"/>
  <c r="L14291" i="25" l="1"/>
  <c r="K14292" i="25"/>
  <c r="I14291" i="25"/>
  <c r="I14292" i="25" s="1"/>
  <c r="L14292" i="25" l="1"/>
  <c r="K14294" i="25"/>
  <c r="L14294" i="25" l="1"/>
  <c r="K14295" i="25"/>
  <c r="I14294" i="25"/>
  <c r="I14295" i="25" s="1"/>
  <c r="L14295" i="25" l="1"/>
  <c r="K14296" i="25"/>
  <c r="L14296" i="25" s="1"/>
  <c r="I14296" i="25" l="1"/>
  <c r="I14298" i="25" s="1"/>
  <c r="K14298" i="25" l="1"/>
  <c r="K14299" i="25" s="1"/>
  <c r="L14299" i="25" s="1"/>
  <c r="I14299" i="25" l="1"/>
  <c r="I14300" i="25" s="1"/>
  <c r="K14300" i="25" s="1"/>
  <c r="I14301" i="25" l="1"/>
  <c r="K14301" i="25" s="1"/>
  <c r="K14302" i="25" s="1"/>
  <c r="I14302" i="25" s="1"/>
  <c r="L14302" i="25" l="1"/>
  <c r="K14303" i="25"/>
  <c r="L14303" i="25" l="1"/>
  <c r="K14305" i="25"/>
  <c r="I14303" i="25"/>
  <c r="I14305" i="25" s="1"/>
  <c r="L14305" i="25" l="1"/>
  <c r="K14306" i="25"/>
  <c r="L14306" i="25" s="1"/>
  <c r="I14306" i="25" l="1"/>
  <c r="I14307" i="25" s="1"/>
  <c r="K14307" i="25" l="1"/>
  <c r="I14308" i="25"/>
  <c r="K14308" i="25" l="1"/>
  <c r="K14309" i="25" s="1"/>
  <c r="I14309" i="25"/>
  <c r="L14309" i="25" l="1"/>
  <c r="K14310" i="25"/>
  <c r="L14310" i="25" l="1"/>
  <c r="K14311" i="25"/>
  <c r="I14310" i="25"/>
  <c r="I14311" i="25" s="1"/>
  <c r="L14311" i="25" l="1"/>
  <c r="K14313" i="25"/>
  <c r="L14313" i="25" s="1"/>
  <c r="I14313" i="25" l="1"/>
  <c r="I14314" i="25" s="1"/>
  <c r="K14314" i="25" l="1"/>
  <c r="K14315" i="25" s="1"/>
  <c r="I14315" i="25" s="1"/>
  <c r="L14315" i="25" l="1"/>
  <c r="K14316" i="25"/>
  <c r="L14316" i="25" l="1"/>
  <c r="K14317" i="25"/>
  <c r="I14316" i="25"/>
  <c r="I14317" i="25" s="1"/>
  <c r="L14317" i="25" l="1"/>
  <c r="K14318" i="25"/>
  <c r="L14318" i="25" l="1"/>
  <c r="K14319" i="25"/>
  <c r="I14318" i="25"/>
  <c r="I14319" i="25" s="1"/>
  <c r="L14319" i="25" l="1"/>
  <c r="K14321" i="25"/>
  <c r="L14321" i="25" l="1"/>
  <c r="K14322" i="25"/>
  <c r="L14322" i="25" s="1"/>
  <c r="I14321" i="25"/>
  <c r="I14322" i="25" s="1"/>
  <c r="I14323" i="25" s="1"/>
  <c r="K14323" i="25" l="1"/>
  <c r="K14324" i="25" s="1"/>
  <c r="I14324" i="25" s="1"/>
  <c r="L14324" i="25" l="1"/>
  <c r="K14325" i="25"/>
  <c r="L14325" i="25" l="1"/>
  <c r="K14326" i="25"/>
  <c r="I14325" i="25"/>
  <c r="I14326" i="25" s="1"/>
  <c r="L14326" i="25" l="1"/>
  <c r="K14328" i="25"/>
  <c r="L14328" i="25" l="1"/>
  <c r="K14329" i="25"/>
  <c r="I14328" i="25"/>
  <c r="I14329" i="25" s="1"/>
  <c r="L14329" i="25" l="1"/>
  <c r="K14330" i="25"/>
  <c r="L14330" i="25" s="1"/>
  <c r="I14330" i="25" l="1"/>
  <c r="I14333" i="25" s="1"/>
  <c r="K14333" i="25" s="1"/>
  <c r="K14334" i="25" s="1"/>
  <c r="I14334" i="25" s="1"/>
  <c r="L14334" i="25" l="1"/>
  <c r="K14335" i="25"/>
  <c r="L14335" i="25" l="1"/>
  <c r="K14336" i="25"/>
  <c r="I14335" i="25"/>
  <c r="I14336" i="25" l="1"/>
  <c r="L14336" i="25"/>
  <c r="K14337" i="25"/>
  <c r="L14337" i="25" l="1"/>
  <c r="K14338" i="25"/>
  <c r="I14337" i="25"/>
  <c r="I14338" i="25" s="1"/>
  <c r="L14338" i="25" l="1"/>
  <c r="K14339" i="25"/>
  <c r="L14339" i="25" s="1"/>
  <c r="I14339" i="25" l="1"/>
  <c r="I14340" i="25" s="1"/>
  <c r="K14340" i="25" l="1"/>
  <c r="K14341" i="25" s="1"/>
  <c r="I14341" i="25" s="1"/>
  <c r="L14341" i="25" l="1"/>
  <c r="K14342" i="25"/>
  <c r="L14342" i="25" l="1"/>
  <c r="K14343" i="25"/>
  <c r="I14342" i="25"/>
  <c r="I14343" i="25" s="1"/>
  <c r="L14343" i="25" l="1"/>
  <c r="K14344" i="25"/>
  <c r="L14344" i="25" l="1"/>
  <c r="K14345" i="25"/>
  <c r="I14344" i="25"/>
  <c r="I14345" i="25" s="1"/>
  <c r="L14345" i="25" l="1"/>
  <c r="K14346" i="25"/>
  <c r="L14346" i="25" l="1"/>
  <c r="K14347" i="25"/>
  <c r="L14347" i="25" s="1"/>
  <c r="I14346" i="25"/>
  <c r="I14347" i="25" s="1"/>
  <c r="I14348" i="25" s="1"/>
  <c r="K14348" i="25" l="1"/>
  <c r="I14349" i="25"/>
  <c r="K14349" i="25" l="1"/>
  <c r="K14350" i="25" s="1"/>
  <c r="I14350" i="25" s="1"/>
  <c r="L14350" i="25" l="1"/>
  <c r="K14351" i="25"/>
  <c r="L14351" i="25" l="1"/>
  <c r="K14352" i="25"/>
  <c r="I14351" i="25"/>
  <c r="I14352" i="25" s="1"/>
  <c r="L14352" i="25" l="1"/>
  <c r="K14353" i="25"/>
  <c r="L14353" i="25" l="1"/>
  <c r="K14354" i="25"/>
  <c r="I14353" i="25"/>
  <c r="I14354" i="25" s="1"/>
  <c r="L14354" i="25" l="1"/>
  <c r="K14355" i="25"/>
  <c r="L14355" i="25" l="1"/>
  <c r="K14358" i="25"/>
  <c r="I14355" i="25"/>
  <c r="I14358" i="25" s="1"/>
  <c r="L14358" i="25" l="1"/>
  <c r="K14359" i="25"/>
  <c r="L14359" i="25" l="1"/>
  <c r="K14360" i="25"/>
  <c r="I14359" i="25"/>
  <c r="I14360" i="25" s="1"/>
  <c r="L14360" i="25" l="1"/>
  <c r="K14361" i="25"/>
  <c r="L14361" i="25" s="1"/>
  <c r="I14361" i="25" l="1"/>
  <c r="I14362" i="25" s="1"/>
  <c r="K14362" i="25" s="1"/>
  <c r="K14364" i="25" s="1"/>
  <c r="L14364" i="25" s="1"/>
  <c r="I14364" i="25" l="1"/>
  <c r="I14365" i="25" s="1"/>
  <c r="K14365" i="25" s="1"/>
  <c r="K14366" i="25" s="1"/>
  <c r="I14366" i="25" l="1"/>
  <c r="L14366" i="25"/>
  <c r="K14369" i="25"/>
  <c r="L14369" i="25" l="1"/>
  <c r="K14370" i="25"/>
  <c r="I14369" i="25"/>
  <c r="I14370" i="25" l="1"/>
  <c r="L14370" i="25"/>
  <c r="K14371" i="25"/>
  <c r="L14371" i="25" l="1"/>
  <c r="K14373" i="25"/>
  <c r="I14371" i="25"/>
  <c r="I14373" i="25" s="1"/>
  <c r="L14373" i="25" l="1"/>
  <c r="K14374" i="25"/>
  <c r="L14374" i="25" s="1"/>
  <c r="I14374" i="25" l="1"/>
  <c r="I14375" i="25" s="1"/>
  <c r="K14375" i="25" l="1"/>
  <c r="I14377" i="25"/>
  <c r="K14377" i="25" l="1"/>
  <c r="K14380" i="25" s="1"/>
  <c r="I14380" i="25" s="1"/>
  <c r="L14380" i="25" l="1"/>
  <c r="K14381" i="25"/>
  <c r="I14381" i="25" s="1"/>
  <c r="L14381" i="25" l="1"/>
  <c r="K14382" i="25"/>
  <c r="I14382" i="25" s="1"/>
  <c r="L14382" i="25" l="1"/>
  <c r="K14383" i="25"/>
  <c r="L14383" i="25" s="1"/>
  <c r="I14383" i="25" l="1"/>
  <c r="I14385" i="25" s="1"/>
  <c r="K14385" i="25" l="1"/>
  <c r="K14387" i="25" s="1"/>
  <c r="L14387" i="25" s="1"/>
  <c r="I14387" i="25" l="1"/>
  <c r="I14388" i="25" s="1"/>
  <c r="K14388" i="25" s="1"/>
  <c r="I14389" i="25" l="1"/>
  <c r="K14389" i="25" s="1"/>
  <c r="I14390" i="25"/>
  <c r="K14390" i="25" l="1"/>
  <c r="K14391" i="25" s="1"/>
  <c r="I14391" i="25" s="1"/>
  <c r="L14391" i="25" l="1"/>
  <c r="K14392" i="25"/>
  <c r="L14392" i="25" l="1"/>
  <c r="K14393" i="25"/>
  <c r="I14392" i="25"/>
  <c r="I14393" i="25" s="1"/>
  <c r="L14393" i="25" l="1"/>
  <c r="K14394" i="25"/>
  <c r="L14394" i="25" l="1"/>
  <c r="K14395" i="25"/>
  <c r="I14394" i="25"/>
  <c r="I14395" i="25" s="1"/>
  <c r="L14395" i="25" l="1"/>
  <c r="K14396" i="25"/>
  <c r="L14396" i="25" l="1"/>
  <c r="K14397" i="25"/>
  <c r="I14396" i="25"/>
  <c r="I14397" i="25" s="1"/>
  <c r="L14397" i="25" l="1"/>
  <c r="K14398" i="25"/>
  <c r="L14398" i="25" l="1"/>
  <c r="K14399" i="25"/>
  <c r="L14399" i="25" s="1"/>
  <c r="I14398" i="25"/>
  <c r="I14399" i="25" s="1"/>
  <c r="I14400" i="25" s="1"/>
  <c r="K14400" i="25" l="1"/>
  <c r="K14402" i="25" s="1"/>
  <c r="I14402" i="25" s="1"/>
  <c r="L14402" i="25" l="1"/>
  <c r="K14403" i="25"/>
  <c r="L14403" i="25" l="1"/>
  <c r="K14406" i="25"/>
  <c r="I14403" i="25"/>
  <c r="I14406" i="25" s="1"/>
  <c r="L14406" i="25" l="1"/>
  <c r="K14407" i="25"/>
  <c r="L14407" i="25" l="1"/>
  <c r="K14408" i="25"/>
  <c r="L14408" i="25" s="1"/>
  <c r="I14407" i="25"/>
  <c r="I14408" i="25" s="1"/>
  <c r="I14409" i="25" s="1"/>
  <c r="K14409" i="25" l="1"/>
  <c r="K14410" i="25" s="1"/>
  <c r="L14410" i="25" s="1"/>
  <c r="I14410" i="25" l="1"/>
  <c r="I14411" i="25" s="1"/>
  <c r="K14411" i="25" s="1"/>
  <c r="K14412" i="25" s="1"/>
  <c r="I14412" i="25" l="1"/>
  <c r="L14412" i="25"/>
  <c r="K14413" i="25"/>
  <c r="L14413" i="25" l="1"/>
  <c r="K14414" i="25"/>
  <c r="I14413" i="25"/>
  <c r="I14414" i="25" s="1"/>
  <c r="L14414" i="25" l="1"/>
  <c r="K14415" i="25"/>
  <c r="L14415" i="25" l="1"/>
  <c r="K14416" i="25"/>
  <c r="I14415" i="25"/>
  <c r="I14416" i="25" s="1"/>
  <c r="L14416" i="25" l="1"/>
  <c r="K14417" i="25"/>
  <c r="I14417" i="25" s="1"/>
  <c r="L14417" i="25" l="1"/>
  <c r="K14418" i="25"/>
  <c r="I14418" i="25" s="1"/>
  <c r="L14418" i="25" l="1"/>
  <c r="K14419" i="25"/>
  <c r="L14419" i="25" l="1"/>
  <c r="K14420" i="25"/>
  <c r="I14419" i="25"/>
  <c r="I14420" i="25" s="1"/>
  <c r="L14420" i="25" l="1"/>
  <c r="K14421" i="25"/>
  <c r="L14421" i="25" l="1"/>
  <c r="K14422" i="25"/>
  <c r="I14421" i="25"/>
  <c r="I14422" i="25" s="1"/>
  <c r="L14422" i="25" l="1"/>
  <c r="K14423" i="25"/>
  <c r="L14423" i="25" l="1"/>
  <c r="K14424" i="25"/>
  <c r="I14423" i="25"/>
  <c r="I14424" i="25" s="1"/>
  <c r="L14424" i="25" l="1"/>
  <c r="K14425" i="25"/>
  <c r="L14425" i="25" l="1"/>
  <c r="K14426" i="25"/>
  <c r="I14425" i="25"/>
  <c r="I14426" i="25" s="1"/>
  <c r="L14426" i="25" l="1"/>
  <c r="K14427" i="25"/>
  <c r="L14427" i="25" l="1"/>
  <c r="K14428" i="25"/>
  <c r="I14427" i="25"/>
  <c r="I14428" i="25" s="1"/>
  <c r="L14428" i="25" l="1"/>
  <c r="K14429" i="25"/>
  <c r="L14429" i="25" l="1"/>
  <c r="K14430" i="25"/>
  <c r="L14430" i="25" s="1"/>
  <c r="I14429" i="25"/>
  <c r="I14430" i="25" s="1"/>
  <c r="I14431" i="25" s="1"/>
  <c r="K14431" i="25" l="1"/>
  <c r="I14433" i="25"/>
  <c r="K14433" i="25" l="1"/>
  <c r="K14434" i="25" s="1"/>
  <c r="I14434" i="25" s="1"/>
  <c r="L14434" i="25" l="1"/>
  <c r="K14435" i="25"/>
  <c r="L14435" i="25" s="1"/>
  <c r="I14435" i="25" l="1"/>
  <c r="I14436" i="25" s="1"/>
  <c r="K14436" i="25" l="1"/>
  <c r="K14437" i="25" s="1"/>
  <c r="I14437" i="25" s="1"/>
  <c r="L14437" i="25" l="1"/>
  <c r="K14438" i="25"/>
  <c r="L14438" i="25" l="1"/>
  <c r="K14439" i="25"/>
  <c r="I14438" i="25"/>
  <c r="I14439" i="25" s="1"/>
  <c r="L14439" i="25" l="1"/>
  <c r="K14440" i="25"/>
  <c r="L14440" i="25" l="1"/>
  <c r="K14441" i="25"/>
  <c r="I14440" i="25"/>
  <c r="I14441" i="25" s="1"/>
  <c r="L14441" i="25" l="1"/>
  <c r="K14442" i="25"/>
  <c r="L14442" i="25" l="1"/>
  <c r="K14443" i="25"/>
  <c r="L14443" i="25" s="1"/>
  <c r="I14442" i="25"/>
  <c r="I14443" i="25" s="1"/>
  <c r="I14444" i="25" s="1"/>
  <c r="K14444" i="25" l="1"/>
  <c r="I14445" i="25"/>
  <c r="K14445" i="25" l="1"/>
  <c r="K14446" i="25" s="1"/>
  <c r="I14446" i="25" s="1"/>
  <c r="L14446" i="25" l="1"/>
  <c r="K14447" i="25"/>
  <c r="L14447" i="25" l="1"/>
  <c r="K14448" i="25"/>
  <c r="I14447" i="25"/>
  <c r="I14448" i="25" s="1"/>
  <c r="L14448" i="25" l="1"/>
  <c r="K14449" i="25"/>
  <c r="L14449" i="25" l="1"/>
  <c r="K14452" i="25"/>
  <c r="I14449" i="25"/>
  <c r="I14452" i="25" s="1"/>
  <c r="L14452" i="25" l="1"/>
  <c r="K14460" i="25"/>
  <c r="L14460" i="25" l="1"/>
  <c r="K14461" i="25"/>
  <c r="L14461" i="25" s="1"/>
  <c r="I14460" i="25"/>
  <c r="I14461" i="25" s="1"/>
  <c r="I14462" i="25" s="1"/>
  <c r="K14462" i="25" l="1"/>
  <c r="K14463" i="25" s="1"/>
  <c r="I14463" i="25" s="1"/>
  <c r="L14463" i="25" l="1"/>
  <c r="K14464" i="25"/>
  <c r="L14464" i="25" l="1"/>
  <c r="K14465" i="25"/>
  <c r="I14464" i="25"/>
  <c r="I14465" i="25" s="1"/>
  <c r="L14465" i="25" l="1"/>
  <c r="K14466" i="25"/>
  <c r="L14466" i="25" l="1"/>
  <c r="K14467" i="25"/>
  <c r="I14466" i="25"/>
  <c r="I14467" i="25" s="1"/>
  <c r="L14467" i="25" l="1"/>
  <c r="K14468" i="25"/>
  <c r="L14468" i="25" l="1"/>
  <c r="K14469" i="25"/>
  <c r="I14468" i="25"/>
  <c r="I14469" i="25" s="1"/>
  <c r="L14469" i="25" l="1"/>
  <c r="K14471" i="25"/>
  <c r="L14471" i="25" l="1"/>
  <c r="K14472" i="25"/>
  <c r="I14471" i="25"/>
  <c r="I14472" i="25" s="1"/>
  <c r="L14472" i="25" l="1"/>
  <c r="K14473" i="25"/>
  <c r="L14473" i="25" l="1"/>
  <c r="K14474" i="25"/>
  <c r="L14474" i="25" s="1"/>
  <c r="I14473" i="25"/>
  <c r="I14474" i="25" l="1"/>
  <c r="I14475" i="25" s="1"/>
  <c r="K14475" i="25" s="1"/>
  <c r="K14476" i="25" s="1"/>
  <c r="I14476" i="25" s="1"/>
  <c r="L14476" i="25" l="1"/>
  <c r="K14477" i="25"/>
  <c r="L14477" i="25" l="1"/>
  <c r="K14478" i="25"/>
  <c r="I14477" i="25"/>
  <c r="I14478" i="25" s="1"/>
  <c r="L14478" i="25" l="1"/>
  <c r="K14481" i="25"/>
  <c r="L14481" i="25" l="1"/>
  <c r="K14482" i="25"/>
  <c r="I14481" i="25"/>
  <c r="I14482" i="25" s="1"/>
  <c r="L14482" i="25" l="1"/>
  <c r="K14483" i="25"/>
  <c r="L14483" i="25" s="1"/>
  <c r="I14483" i="25" l="1"/>
  <c r="I14484" i="25" s="1"/>
  <c r="K14484" i="25" l="1"/>
  <c r="K14485" i="25" s="1"/>
  <c r="I14485" i="25"/>
  <c r="L14485" i="25" l="1"/>
  <c r="K14486" i="25"/>
  <c r="I14486" i="25" s="1"/>
  <c r="L14486" i="25" l="1"/>
  <c r="K14487" i="25"/>
  <c r="I14487" i="25" s="1"/>
  <c r="L14487" i="25" l="1"/>
  <c r="K14488" i="25"/>
  <c r="L14488" i="25" s="1"/>
  <c r="I14488" i="25" l="1"/>
  <c r="I14489" i="25" s="1"/>
  <c r="K14489" i="25" l="1"/>
  <c r="K14490" i="25" s="1"/>
  <c r="I14490" i="25"/>
  <c r="L14490" i="25" l="1"/>
  <c r="K14491" i="25"/>
  <c r="L14491" i="25" l="1"/>
  <c r="K14492" i="25"/>
  <c r="L14492" i="25" s="1"/>
  <c r="I14491" i="25"/>
  <c r="I14492" i="25" s="1"/>
  <c r="I14493" i="25" s="1"/>
  <c r="K14493" i="25" l="1"/>
  <c r="I14494" i="25"/>
  <c r="K14494" i="25" l="1"/>
  <c r="I14496" i="25"/>
  <c r="K14496" i="25" l="1"/>
  <c r="K14497" i="25" s="1"/>
  <c r="I14497" i="25" s="1"/>
  <c r="L14497" i="25" l="1"/>
  <c r="K14499" i="25"/>
  <c r="L14499" i="25" l="1"/>
  <c r="K14500" i="25"/>
  <c r="I14499" i="25"/>
  <c r="I14500" i="25" s="1"/>
  <c r="L14500" i="25" l="1"/>
  <c r="K14501" i="25"/>
  <c r="L14501" i="25" l="1"/>
  <c r="K14502" i="25"/>
  <c r="L14502" i="25" s="1"/>
  <c r="I14501" i="25"/>
  <c r="I14502" i="25" s="1"/>
  <c r="I14503" i="25" s="1"/>
  <c r="K14503" i="25" l="1"/>
  <c r="I14504" i="25"/>
  <c r="K14504" i="25" l="1"/>
  <c r="I14505" i="25"/>
  <c r="K14505" i="25" l="1"/>
  <c r="I14506" i="25"/>
  <c r="K14506" i="25" l="1"/>
  <c r="K14507" i="25" s="1"/>
  <c r="I14507" i="25" s="1"/>
  <c r="L14507" i="25" l="1"/>
  <c r="K14508" i="25"/>
  <c r="L14508" i="25" l="1"/>
  <c r="K14509" i="25"/>
  <c r="I14508" i="25"/>
  <c r="I14509" i="25" s="1"/>
  <c r="L14509" i="25" l="1"/>
  <c r="K14510" i="25"/>
  <c r="L14510" i="25" l="1"/>
  <c r="K14511" i="25"/>
  <c r="I14510" i="25"/>
  <c r="I14511" i="25" s="1"/>
  <c r="L14511" i="25" l="1"/>
  <c r="K14512" i="25"/>
  <c r="L14512" i="25" l="1"/>
  <c r="K14513" i="25"/>
  <c r="L14513" i="25" s="1"/>
  <c r="I14512" i="25"/>
  <c r="I14513" i="25" s="1"/>
  <c r="I14514" i="25" s="1"/>
  <c r="K14514" i="25" l="1"/>
  <c r="K14515" i="25" s="1"/>
  <c r="I14515" i="25" s="1"/>
  <c r="L14515" i="25" l="1"/>
  <c r="K14516" i="25"/>
  <c r="L14516" i="25" l="1"/>
  <c r="K14517" i="25"/>
  <c r="I14516" i="25"/>
  <c r="I14517" i="25" l="1"/>
  <c r="L14517" i="25"/>
  <c r="K14518" i="25"/>
  <c r="I14518" i="25" l="1"/>
  <c r="L14518" i="25"/>
  <c r="K14519" i="25"/>
  <c r="I14519" i="25" l="1"/>
  <c r="L14519" i="25"/>
  <c r="K14520" i="25"/>
  <c r="L14520" i="25" l="1"/>
  <c r="K14521" i="25"/>
  <c r="I14520" i="25"/>
  <c r="I14521" i="25" s="1"/>
  <c r="L14521" i="25" l="1"/>
  <c r="K14522" i="25"/>
  <c r="L14522" i="25" l="1"/>
  <c r="K14523" i="25"/>
  <c r="I14522" i="25"/>
  <c r="I14523" i="25" s="1"/>
  <c r="L14523" i="25" l="1"/>
  <c r="K14524" i="25"/>
  <c r="L14524" i="25" l="1"/>
  <c r="K14525" i="25"/>
  <c r="I14524" i="25"/>
  <c r="I14525" i="25" s="1"/>
  <c r="L14525" i="25" l="1"/>
  <c r="K14526" i="25"/>
  <c r="L14526" i="25" l="1"/>
  <c r="K14527" i="25"/>
  <c r="I14526" i="25"/>
  <c r="I14527" i="25" s="1"/>
  <c r="L14527" i="25" l="1"/>
  <c r="K14528" i="25"/>
  <c r="L14528" i="25" l="1"/>
  <c r="K14530" i="25"/>
  <c r="I14528" i="25"/>
  <c r="I14530" i="25" s="1"/>
  <c r="L14530" i="25" l="1"/>
  <c r="K14531" i="25"/>
  <c r="L14531" i="25" l="1"/>
  <c r="K14532" i="25"/>
  <c r="L14532" i="25" s="1"/>
  <c r="I14531" i="25"/>
  <c r="I14532" i="25" s="1"/>
  <c r="I14534" i="25" s="1"/>
  <c r="K14534" i="25" l="1"/>
  <c r="I14539" i="25"/>
  <c r="K14539" i="25" l="1"/>
  <c r="K14540" i="25" s="1"/>
  <c r="I14540" i="25" s="1"/>
  <c r="L14540" i="25" l="1"/>
  <c r="K14542" i="25"/>
  <c r="L14542" i="25" l="1"/>
  <c r="K14543" i="25"/>
  <c r="L14543" i="25" s="1"/>
  <c r="I14542" i="25"/>
  <c r="I14543" i="25" s="1"/>
  <c r="I14544" i="25" s="1"/>
  <c r="K14544" i="25" l="1"/>
  <c r="I14546" i="25"/>
  <c r="K14546" i="25" l="1"/>
  <c r="I14547" i="25"/>
  <c r="K14547" i="25" l="1"/>
  <c r="K14548" i="25" s="1"/>
  <c r="I14548" i="25" s="1"/>
  <c r="L14548" i="25" l="1"/>
  <c r="K14549" i="25"/>
  <c r="L14549" i="25" l="1"/>
  <c r="K14550" i="25"/>
  <c r="L14550" i="25" s="1"/>
  <c r="I14549" i="25"/>
  <c r="I14550" i="25" s="1"/>
  <c r="I14552" i="25" s="1"/>
  <c r="K14552" i="25" l="1"/>
  <c r="K14553" i="25" s="1"/>
  <c r="I14553" i="25" s="1"/>
  <c r="L14553" i="25" l="1"/>
  <c r="K14554" i="25"/>
  <c r="L14554" i="25" l="1"/>
  <c r="K14555" i="25"/>
  <c r="I14554" i="25"/>
  <c r="I14555" i="25" s="1"/>
  <c r="L14555" i="25" l="1"/>
  <c r="K14556" i="25"/>
  <c r="L14556" i="25" s="1"/>
  <c r="I14556" i="25" l="1"/>
  <c r="I14560" i="25" s="1"/>
  <c r="K14560" i="25" l="1"/>
  <c r="I14561" i="25"/>
  <c r="K14561" i="25" l="1"/>
  <c r="I14562" i="25"/>
  <c r="K14562" i="25" l="1"/>
  <c r="K14563" i="25" s="1"/>
  <c r="I14563" i="25" s="1"/>
  <c r="L14563" i="25" l="1"/>
  <c r="K14565" i="25"/>
  <c r="L14565" i="25" l="1"/>
  <c r="K14566" i="25"/>
  <c r="I14565" i="25"/>
  <c r="I14566" i="25" s="1"/>
  <c r="L14566" i="25" l="1"/>
  <c r="K14567" i="25"/>
  <c r="L14567" i="25" l="1"/>
  <c r="K14569" i="25"/>
  <c r="I14567" i="25"/>
  <c r="I14569" i="25" s="1"/>
  <c r="L14569" i="25" l="1"/>
  <c r="K14571" i="25"/>
  <c r="L14571" i="25" l="1"/>
  <c r="K14572" i="25"/>
  <c r="I14571" i="25"/>
  <c r="I14572" i="25" s="1"/>
  <c r="L14572" i="25" l="1"/>
  <c r="K14573" i="25"/>
  <c r="L14573" i="25" s="1"/>
  <c r="I14573" i="25" l="1"/>
  <c r="I14575" i="25" s="1"/>
  <c r="K14575" i="25" s="1"/>
  <c r="K14576" i="25" s="1"/>
  <c r="I14576" i="25" s="1"/>
  <c r="L14576" i="25" l="1"/>
  <c r="K14577" i="25"/>
  <c r="L14577" i="25" l="1"/>
  <c r="K14581" i="25"/>
  <c r="I14577" i="25"/>
  <c r="I14581" i="25" s="1"/>
  <c r="L14581" i="25" l="1"/>
  <c r="K14584" i="25"/>
  <c r="L14584" i="25" s="1"/>
  <c r="I14584" i="25" l="1"/>
  <c r="I14585" i="25" s="1"/>
  <c r="K14585" i="25" s="1"/>
  <c r="K14586" i="25" s="1"/>
  <c r="I14586" i="25" s="1"/>
  <c r="L14586" i="25" l="1"/>
  <c r="K14587" i="25"/>
  <c r="L14587" i="25" l="1"/>
  <c r="K14588" i="25"/>
  <c r="I14587" i="25"/>
  <c r="I14588" i="25" s="1"/>
  <c r="L14588" i="25" l="1"/>
  <c r="K14589" i="25"/>
  <c r="L14589" i="25" l="1"/>
  <c r="K14590" i="25"/>
  <c r="I14589" i="25"/>
  <c r="I14590" i="25" s="1"/>
  <c r="L14590" i="25" l="1"/>
  <c r="K14591" i="25"/>
  <c r="L14591" i="25" l="1"/>
  <c r="K14592" i="25"/>
  <c r="I14591" i="25"/>
  <c r="I14592" i="25" s="1"/>
  <c r="L14592" i="25" l="1"/>
  <c r="K14593" i="25"/>
  <c r="L14593" i="25" l="1"/>
  <c r="K14594" i="25"/>
  <c r="I14593" i="25"/>
  <c r="I14594" i="25" s="1"/>
  <c r="L14594" i="25" l="1"/>
  <c r="K14595" i="25"/>
  <c r="L14595" i="25" l="1"/>
  <c r="K14596" i="25"/>
  <c r="I14595" i="25"/>
  <c r="I14596" i="25" s="1"/>
  <c r="L14596" i="25" l="1"/>
  <c r="K14597" i="25"/>
  <c r="L14597" i="25" l="1"/>
  <c r="K14598" i="25"/>
  <c r="I14597" i="25"/>
  <c r="I14598" i="25" s="1"/>
  <c r="L14598" i="25" l="1"/>
  <c r="K14599" i="25"/>
  <c r="L14599" i="25" l="1"/>
  <c r="K14600" i="25"/>
  <c r="L14600" i="25" s="1"/>
  <c r="I14599" i="25"/>
  <c r="I14600" i="25" s="1"/>
  <c r="I14601" i="25" s="1"/>
  <c r="K14601" i="25" l="1"/>
  <c r="I14602" i="25"/>
  <c r="K14602" i="25" l="1"/>
  <c r="K14603" i="25" s="1"/>
  <c r="I14603" i="25" s="1"/>
  <c r="L14603" i="25" l="1"/>
  <c r="K14604" i="25"/>
  <c r="L14604" i="25" l="1"/>
  <c r="K14605" i="25"/>
  <c r="L14605" i="25" s="1"/>
  <c r="I14604" i="25"/>
  <c r="I14605" i="25" s="1"/>
  <c r="I14606" i="25" s="1"/>
  <c r="K14606" i="25" l="1"/>
  <c r="K14614" i="25" s="1"/>
  <c r="I14614" i="25" s="1"/>
  <c r="L14614" i="25" l="1"/>
  <c r="K14615" i="25"/>
  <c r="L14615" i="25" l="1"/>
  <c r="K14616" i="25"/>
  <c r="I14615" i="25"/>
  <c r="I14616" i="25" s="1"/>
  <c r="L14616" i="25" l="1"/>
  <c r="K14617" i="25"/>
  <c r="L14617" i="25" l="1"/>
  <c r="K14619" i="25"/>
  <c r="I14617" i="25"/>
  <c r="I14619" i="25" s="1"/>
  <c r="L14619" i="25" l="1"/>
  <c r="K14620" i="25"/>
  <c r="L14620" i="25" l="1"/>
  <c r="K14621" i="25"/>
  <c r="I14620" i="25"/>
  <c r="I14621" i="25" s="1"/>
  <c r="L14621" i="25" l="1"/>
  <c r="K14622" i="25"/>
  <c r="L14622" i="25" l="1"/>
  <c r="K14623" i="25"/>
  <c r="L14623" i="25" s="1"/>
  <c r="I14622" i="25"/>
  <c r="I14623" i="25" s="1"/>
  <c r="L2" i="24"/>
  <c r="M2" i="24"/>
</calcChain>
</file>

<file path=xl/sharedStrings.xml><?xml version="1.0" encoding="utf-8"?>
<sst xmlns="http://schemas.openxmlformats.org/spreadsheetml/2006/main" count="63206" uniqueCount="127">
  <si>
    <t>Số lượng</t>
  </si>
  <si>
    <t>Mệnh giá</t>
  </si>
  <si>
    <t>Tháng</t>
  </si>
  <si>
    <t>Ngày mua</t>
  </si>
  <si>
    <t>Sản phẩm</t>
  </si>
  <si>
    <t>Mã TP,CCTG</t>
  </si>
  <si>
    <t>Giá trị</t>
  </si>
  <si>
    <t>Dư giá trị</t>
  </si>
  <si>
    <t>Dư số lượng</t>
  </si>
  <si>
    <t>Giá gốc/TP</t>
  </si>
  <si>
    <t>Lãi/Lỗ</t>
  </si>
  <si>
    <t>Count</t>
  </si>
  <si>
    <t>Lãi dồn tích</t>
  </si>
  <si>
    <t>TP</t>
  </si>
  <si>
    <t>VBA123036</t>
  </si>
  <si>
    <t>VBA124019</t>
  </si>
  <si>
    <t>VBA122001</t>
  </si>
  <si>
    <t>nhận coupon</t>
  </si>
  <si>
    <t>Mã bond</t>
  </si>
  <si>
    <t>Loại</t>
  </si>
  <si>
    <t>Lãi suất coupon</t>
  </si>
  <si>
    <t>Ngày nhận lãi coupon bắt đầu</t>
  </si>
  <si>
    <t>Ngày nhận lãi coupon kết thúc</t>
  </si>
  <si>
    <t>Ngày nhận lãi copon gần nhất</t>
  </si>
  <si>
    <t>Ngày đáo hạn</t>
  </si>
  <si>
    <t>Nguyên tắc</t>
  </si>
  <si>
    <t>Tháng T: Revert toàn bộ số tháng T-1</t>
  </si>
  <si>
    <t>Số lượng mua</t>
  </si>
  <si>
    <t>Số lượng bán tính đến ngày tính dự thu</t>
  </si>
  <si>
    <t>Số lượng tính dự thu</t>
  </si>
  <si>
    <t>Book toàn bộ dự thu cột L,M,N</t>
  </si>
  <si>
    <t>x</t>
  </si>
  <si>
    <t>Lãi book sổ</t>
  </si>
  <si>
    <t>Tính dự thu từ ngày nhận lãi gần nhất</t>
  </si>
  <si>
    <t>Mã</t>
  </si>
  <si>
    <t>LPB123015</t>
  </si>
  <si>
    <t>https://koreainvestment.com.vn/vi/kim-fund/quy-etf-kim-growth-vnfinselect</t>
  </si>
  <si>
    <t>FUEKIVFS</t>
  </si>
  <si>
    <t>Giá Haybond sau khi tính dự thu</t>
  </si>
  <si>
    <t>Tổng</t>
  </si>
  <si>
    <t>Giá gốc</t>
  </si>
  <si>
    <t>Đơn giá</t>
  </si>
  <si>
    <t>Dự thu</t>
  </si>
  <si>
    <t>Giá thị trường</t>
  </si>
  <si>
    <t>Đánh giá giảm</t>
  </si>
  <si>
    <t>https://www.hnx.vn/cophieu-etfs/chi-tiet-chung-khoan-ny-VBA122001.html?_des_tab=4</t>
  </si>
  <si>
    <t>BAB124016</t>
  </si>
  <si>
    <t>Thời gian còn lại (năm)</t>
  </si>
  <si>
    <t>HDB124018</t>
  </si>
  <si>
    <t>Mua trước bán sau</t>
  </si>
  <si>
    <t>Công ty Cổ phần chứng khoán Vina</t>
  </si>
  <si>
    <t>Điện thoại: 024 7777 8996 - Fax: 028 35202388</t>
  </si>
  <si>
    <t>BÁO CÁO TỔNG HỢP SỐ DƯ CHỨNG KHOÁN
CUSTOMER STOCK BALANCE</t>
  </si>
  <si>
    <t>Chi nhánh / Branch: Tất cả /ALL</t>
  </si>
  <si>
    <t>Số tài khoản lưu ký / Account No: 120P919191</t>
  </si>
  <si>
    <t>Sàn giao dịch / Stock Exchanges: Tất cả /ALL</t>
  </si>
  <si>
    <t>Số tiểu khoản / Sub Account: Tất cả /ALL</t>
  </si>
  <si>
    <t>Mã chứng khoán / Stock: Tất cả /ALL</t>
  </si>
  <si>
    <t xml:space="preserve">
Tên khách hàng
Client name</t>
  </si>
  <si>
    <t>Số 
TK
 lưu ký
Account No</t>
  </si>
  <si>
    <t>Số 
tiểu
 khoản
Sub Account</t>
  </si>
  <si>
    <t>Loại
 tiểu khoản
Type</t>
  </si>
  <si>
    <t xml:space="preserve">
Mã CK
 Stock</t>
  </si>
  <si>
    <t xml:space="preserve">
Giao dịch
Available</t>
  </si>
  <si>
    <t xml:space="preserve">
HCCN
Limited Stock</t>
  </si>
  <si>
    <t xml:space="preserve">
Phong tỏa
Blocked</t>
  </si>
  <si>
    <t xml:space="preserve">
Cầm cố 
VSD
Pledge with VSD</t>
  </si>
  <si>
    <t xml:space="preserve">
Mua chờ về
Wait to Receive</t>
  </si>
  <si>
    <t xml:space="preserve">
Quyền 
chờ về
Rights</t>
  </si>
  <si>
    <t xml:space="preserve">
Bán
 chờ giao
Wait to send</t>
  </si>
  <si>
    <t xml:space="preserve">
Bán
 chờ khớp
Wait to match
</t>
  </si>
  <si>
    <t>Chờ 
chuyển 
ra ngoài
Wait to Transfer</t>
  </si>
  <si>
    <t>Chờ 
giao dịch TDCN
Non-sellable</t>
  </si>
  <si>
    <t>Chờ
 giao dịch HCCN
Limited Stock &amp; Non - sellable</t>
  </si>
  <si>
    <t xml:space="preserve">
Tổng cộng
Total</t>
  </si>
  <si>
    <t>Công ty Cổ phần Chứng khoán Vina</t>
  </si>
  <si>
    <t>120P919191</t>
  </si>
  <si>
    <t>0001000219</t>
  </si>
  <si>
    <t>.1</t>
  </si>
  <si>
    <t xml:space="preserve">Cộng/Total: </t>
  </si>
  <si>
    <t xml:space="preserve">BAB124016 </t>
  </si>
  <si>
    <t xml:space="preserve">FUEKIVFS </t>
  </si>
  <si>
    <t xml:space="preserve">HDB124018 </t>
  </si>
  <si>
    <t>TD1631461</t>
  </si>
  <si>
    <t xml:space="preserve">VBA122001 </t>
  </si>
  <si>
    <t xml:space="preserve">VBA123036 </t>
  </si>
  <si>
    <t xml:space="preserve">VBA124019 </t>
  </si>
  <si>
    <t>Tổng cộng/Grand Total:</t>
  </si>
  <si>
    <t>Người lập / Prepared by</t>
  </si>
  <si>
    <t>Người duyệt / Approved by</t>
  </si>
  <si>
    <t>BAB124026</t>
  </si>
  <si>
    <t xml:space="preserve">BAB124026 </t>
  </si>
  <si>
    <t>Nguyễn Hồng Phương</t>
  </si>
  <si>
    <t>Remove</t>
  </si>
  <si>
    <t>4.2025</t>
  </si>
  <si>
    <t>Sort I và K</t>
  </si>
  <si>
    <t>KDEF</t>
  </si>
  <si>
    <t>Giá tính TLATTC</t>
  </si>
  <si>
    <t>DSE125004</t>
  </si>
  <si>
    <t>5.2025</t>
  </si>
  <si>
    <t xml:space="preserve">DSE125004 </t>
  </si>
  <si>
    <t>https://koreainvestment.com.vn/vi/kim-fund/kdef</t>
  </si>
  <si>
    <t>TNG122017</t>
  </si>
  <si>
    <t>6.2025</t>
  </si>
  <si>
    <t>https://hnx.vn/vi-vn/trai-phieu/ket-qua-gd-trong-ngay.html?site=in</t>
  </si>
  <si>
    <t>5 - 7 năm</t>
  </si>
  <si>
    <t>VND</t>
  </si>
  <si>
    <t>STT</t>
  </si>
  <si>
    <t>Ngày giao kết giao dịch</t>
  </si>
  <si>
    <t>Ngày BĐGD</t>
  </si>
  <si>
    <t>Kỳ hạn còn lại</t>
  </si>
  <si>
    <t>Mã TP ▲</t>
  </si>
  <si>
    <t>Tiền tệ</t>
  </si>
  <si>
    <t>Giá yết (đồng)</t>
  </si>
  <si>
    <t>Lợi suất (%/năm)</t>
  </si>
  <si>
    <t>KLGD</t>
  </si>
  <si>
    <t>GTGD (đồng)</t>
  </si>
  <si>
    <t>Ngày thanh toán</t>
  </si>
  <si>
    <t>Giá TT</t>
  </si>
  <si>
    <t>Thuế TNDN hoãn lại</t>
  </si>
  <si>
    <t>7.2025</t>
  </si>
  <si>
    <t>Mua</t>
  </si>
  <si>
    <t>Bán</t>
  </si>
  <si>
    <t>Price 31/07/2025</t>
  </si>
  <si>
    <t>Phòng 702, Tầng 7, Tòa nhà Capital Building, số 58 phố Kim Mã, Phường Ba Đình, TP Hà Nội</t>
  </si>
  <si>
    <t>Ngày giao dịch / Trade Date: 31/07/2025</t>
  </si>
  <si>
    <t>Ngày/Day 04 tháng/month 08 năm/year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</si>
</sst>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0.000%"/>
    <numFmt numFmtId="167" formatCode="dd\/mm\/yyyy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9"/>
      <color rgb="FF000000"/>
      <name val="Calibri"/>
      <family val="2"/>
    </font>
    <font>
      <sz val="8"/>
      <color rgb="FF000000"/>
      <name val="Calibri"/>
      <family val="2"/>
    </font>
    <font>
      <sz val="9"/>
      <color rgb="FF000000"/>
      <name val="Calibri"/>
      <family val="2"/>
      <scheme val="minor"/>
    </font>
    <font>
      <sz val="7"/>
      <color indexed="8"/>
      <name val="Times New Roman"/>
      <family val="1"/>
    </font>
    <font>
      <b/>
      <sz val="10"/>
      <color rgb="FF000000"/>
      <name val="Calibri"/>
      <family val="2"/>
    </font>
    <font>
      <b/>
      <sz val="9"/>
      <color theme="1"/>
      <name val="Calibri Light"/>
      <family val="2"/>
      <scheme val="major"/>
    </font>
    <font>
      <b/>
      <sz val="10"/>
      <color theme="1"/>
      <name val="Aptos Narrow"/>
      <family val="2"/>
    </font>
    <font>
      <sz val="10"/>
      <color theme="1"/>
      <name val="Calibri"/>
      <family val="2"/>
    </font>
    <font>
      <sz val="10"/>
      <color theme="1"/>
      <name val="Aptos Narrow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rgb="FF000000"/>
      <name val="Calibri"/>
      <family val="2"/>
    </font>
    <font>
      <sz val="7"/>
      <color indexed="8"/>
      <name val="Times New Roman"/>
      <family val="1"/>
    </font>
    <font>
      <sz val="10"/>
      <color indexed="8"/>
      <name val="Arial"/>
      <family val="2"/>
    </font>
    <font>
      <sz val="8"/>
      <color rgb="FF292929"/>
      <name val="MyriadPro-Cond"/>
    </font>
    <font>
      <sz val="8"/>
      <color rgb="FF292929"/>
      <name val="MyriadPro-SemiBoldCond"/>
    </font>
    <font>
      <sz val="10"/>
      <color theme="1"/>
      <name val="EYInterstate Light"/>
      <family val="2"/>
    </font>
    <font>
      <b/>
      <sz val="11"/>
      <color indexed="8"/>
      <name val="Times New Roman"/>
      <family val="1"/>
    </font>
    <font>
      <sz val="10"/>
      <color indexed="8"/>
      <name val="Times New Roman"/>
      <family val="1"/>
    </font>
    <font>
      <b/>
      <sz val="14"/>
      <color indexed="8"/>
      <name val="Times New Roman"/>
      <family val="1"/>
    </font>
    <font>
      <b/>
      <i/>
      <sz val="10"/>
      <color indexed="8"/>
      <name val="Times New Roman"/>
      <family val="1"/>
    </font>
    <font>
      <b/>
      <sz val="8"/>
      <color indexed="8"/>
      <name val="Times New Roman"/>
      <family val="1"/>
    </font>
    <font>
      <b/>
      <sz val="7"/>
      <color indexed="8"/>
      <name val="Times New Roman"/>
      <family val="1"/>
    </font>
    <font>
      <b/>
      <sz val="10"/>
      <color indexed="8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rgb="FFC6E0B4"/>
        <bgColor rgb="FFC6E0B4"/>
      </patternFill>
    </fill>
    <fill>
      <patternFill patternType="solid">
        <fgColor rgb="FFFFFF00"/>
        <bgColor rgb="FFC6E0B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0">
      <alignment vertical="top"/>
    </xf>
    <xf numFmtId="0" fontId="20" fillId="0" borderId="0"/>
  </cellStyleXfs>
  <cellXfs count="93">
    <xf numFmtId="0" fontId="0" fillId="0" borderId="0" xfId="0"/>
    <xf numFmtId="165" fontId="0" fillId="0" borderId="0" xfId="1" applyNumberFormat="1" applyFont="1"/>
    <xf numFmtId="0" fontId="2" fillId="2" borderId="0" xfId="0" applyFont="1" applyFill="1" applyAlignment="1">
      <alignment horizontal="center"/>
    </xf>
    <xf numFmtId="164" fontId="2" fillId="2" borderId="0" xfId="1" applyNumberFormat="1" applyFont="1" applyFill="1" applyAlignment="1">
      <alignment horizontal="center"/>
    </xf>
    <xf numFmtId="43" fontId="2" fillId="3" borderId="0" xfId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164" fontId="2" fillId="3" borderId="0" xfId="1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4" fillId="0" borderId="0" xfId="0" applyFont="1"/>
    <xf numFmtId="164" fontId="3" fillId="0" borderId="0" xfId="1" applyNumberFormat="1" applyFont="1"/>
    <xf numFmtId="3" fontId="3" fillId="0" borderId="0" xfId="0" applyNumberFormat="1" applyFont="1"/>
    <xf numFmtId="3" fontId="5" fillId="0" borderId="0" xfId="0" applyNumberFormat="1" applyFont="1"/>
    <xf numFmtId="164" fontId="5" fillId="0" borderId="0" xfId="1" applyNumberFormat="1" applyFont="1"/>
    <xf numFmtId="4" fontId="3" fillId="0" borderId="0" xfId="0" applyNumberFormat="1" applyFont="1"/>
    <xf numFmtId="167" fontId="6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center" vertical="center"/>
    </xf>
    <xf numFmtId="166" fontId="8" fillId="0" borderId="0" xfId="2" applyNumberFormat="1" applyFont="1" applyBorder="1" applyAlignment="1">
      <alignment horizontal="center" vertical="center"/>
    </xf>
    <xf numFmtId="165" fontId="7" fillId="0" borderId="0" xfId="1" applyNumberFormat="1" applyFont="1" applyAlignment="1">
      <alignment horizontal="center" vertical="center"/>
    </xf>
    <xf numFmtId="165" fontId="0" fillId="0" borderId="0" xfId="0" applyNumberFormat="1"/>
    <xf numFmtId="0" fontId="9" fillId="0" borderId="0" xfId="0" applyFont="1" applyAlignment="1">
      <alignment horizontal="center" wrapText="1"/>
    </xf>
    <xf numFmtId="0" fontId="10" fillId="0" borderId="0" xfId="0" applyFont="1" applyAlignment="1">
      <alignment wrapText="1"/>
    </xf>
    <xf numFmtId="3" fontId="11" fillId="0" borderId="0" xfId="0" applyNumberFormat="1" applyFont="1" applyAlignment="1">
      <alignment horizontal="right" wrapText="1"/>
    </xf>
    <xf numFmtId="14" fontId="12" fillId="0" borderId="0" xfId="0" applyNumberFormat="1" applyFont="1" applyAlignment="1">
      <alignment horizontal="right" wrapText="1"/>
    </xf>
    <xf numFmtId="0" fontId="0" fillId="4" borderId="0" xfId="0" applyFill="1"/>
    <xf numFmtId="0" fontId="12" fillId="0" borderId="1" xfId="0" applyFont="1" applyBorder="1" applyAlignment="1">
      <alignment wrapText="1"/>
    </xf>
    <xf numFmtId="0" fontId="13" fillId="0" borderId="1" xfId="3" applyBorder="1" applyAlignment="1">
      <alignment wrapText="1"/>
    </xf>
    <xf numFmtId="165" fontId="12" fillId="0" borderId="1" xfId="1" applyNumberFormat="1" applyFont="1" applyBorder="1" applyAlignment="1">
      <alignment wrapText="1"/>
    </xf>
    <xf numFmtId="0" fontId="14" fillId="0" borderId="1" xfId="0" applyFont="1" applyBorder="1" applyAlignment="1">
      <alignment horizontal="center" wrapText="1"/>
    </xf>
    <xf numFmtId="0" fontId="14" fillId="0" borderId="1" xfId="0" applyFont="1" applyBorder="1" applyAlignment="1">
      <alignment horizontal="center" vertical="center"/>
    </xf>
    <xf numFmtId="3" fontId="3" fillId="5" borderId="0" xfId="0" applyNumberFormat="1" applyFont="1" applyFill="1" applyAlignment="1">
      <alignment horizontal="center"/>
    </xf>
    <xf numFmtId="167" fontId="6" fillId="5" borderId="0" xfId="0" applyNumberFormat="1" applyFont="1" applyFill="1" applyAlignment="1">
      <alignment horizontal="center" vertical="top"/>
    </xf>
    <xf numFmtId="0" fontId="4" fillId="5" borderId="0" xfId="0" applyFont="1" applyFill="1"/>
    <xf numFmtId="164" fontId="3" fillId="5" borderId="0" xfId="1" applyNumberFormat="1" applyFont="1" applyFill="1"/>
    <xf numFmtId="3" fontId="3" fillId="5" borderId="0" xfId="0" applyNumberFormat="1" applyFont="1" applyFill="1"/>
    <xf numFmtId="3" fontId="5" fillId="5" borderId="0" xfId="0" applyNumberFormat="1" applyFont="1" applyFill="1"/>
    <xf numFmtId="164" fontId="5" fillId="5" borderId="0" xfId="1" applyNumberFormat="1" applyFont="1" applyFill="1"/>
    <xf numFmtId="0" fontId="0" fillId="0" borderId="0" xfId="0" applyAlignment="1">
      <alignment horizontal="center"/>
    </xf>
    <xf numFmtId="3" fontId="5" fillId="0" borderId="0" xfId="0" applyNumberFormat="1" applyFont="1" applyAlignment="1">
      <alignment wrapText="1"/>
    </xf>
    <xf numFmtId="3" fontId="5" fillId="6" borderId="0" xfId="0" applyNumberFormat="1" applyFont="1" applyFill="1"/>
    <xf numFmtId="0" fontId="15" fillId="0" borderId="0" xfId="0" applyFont="1"/>
    <xf numFmtId="0" fontId="15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64" fontId="0" fillId="0" borderId="0" xfId="0" applyNumberFormat="1"/>
    <xf numFmtId="3" fontId="0" fillId="0" borderId="0" xfId="0" applyNumberFormat="1"/>
    <xf numFmtId="14" fontId="9" fillId="0" borderId="0" xfId="0" applyNumberFormat="1" applyFont="1" applyAlignment="1">
      <alignment horizontal="center" wrapText="1"/>
    </xf>
    <xf numFmtId="2" fontId="12" fillId="0" borderId="0" xfId="0" applyNumberFormat="1" applyFont="1" applyAlignment="1">
      <alignment horizontal="right" wrapText="1"/>
    </xf>
    <xf numFmtId="167" fontId="16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166" fontId="12" fillId="0" borderId="0" xfId="0" applyNumberFormat="1" applyFont="1" applyAlignment="1">
      <alignment horizontal="right" wrapText="1"/>
    </xf>
    <xf numFmtId="0" fontId="16" fillId="0" borderId="0" xfId="0" applyFont="1" applyAlignment="1">
      <alignment horizontal="center" vertical="top"/>
    </xf>
    <xf numFmtId="37" fontId="16" fillId="0" borderId="0" xfId="0" applyNumberFormat="1" applyFont="1" applyAlignment="1">
      <alignment horizontal="right" vertical="top"/>
    </xf>
    <xf numFmtId="166" fontId="8" fillId="7" borderId="0" xfId="2" applyNumberFormat="1" applyFont="1" applyFill="1" applyBorder="1" applyAlignment="1">
      <alignment horizontal="center" vertical="center" wrapText="1"/>
    </xf>
    <xf numFmtId="166" fontId="8" fillId="5" borderId="0" xfId="2" applyNumberFormat="1" applyFont="1" applyFill="1" applyBorder="1" applyAlignment="1">
      <alignment horizontal="center" vertical="center" wrapText="1"/>
    </xf>
    <xf numFmtId="166" fontId="8" fillId="8" borderId="0" xfId="2" applyNumberFormat="1" applyFont="1" applyFill="1" applyBorder="1" applyAlignment="1">
      <alignment horizontal="center" vertical="center" wrapText="1"/>
    </xf>
    <xf numFmtId="166" fontId="8" fillId="9" borderId="0" xfId="2" applyNumberFormat="1" applyFont="1" applyFill="1" applyBorder="1" applyAlignment="1">
      <alignment horizontal="center" vertical="center"/>
    </xf>
    <xf numFmtId="49" fontId="3" fillId="5" borderId="0" xfId="0" applyNumberFormat="1" applyFont="1" applyFill="1" applyAlignment="1">
      <alignment horizontal="center"/>
    </xf>
    <xf numFmtId="167" fontId="16" fillId="5" borderId="0" xfId="0" applyNumberFormat="1" applyFont="1" applyFill="1" applyAlignment="1">
      <alignment horizontal="center" vertical="top"/>
    </xf>
    <xf numFmtId="0" fontId="19" fillId="10" borderId="2" xfId="0" applyFont="1" applyFill="1" applyBorder="1" applyAlignment="1">
      <alignment horizontal="center" vertical="center" wrapText="1"/>
    </xf>
    <xf numFmtId="0" fontId="18" fillId="10" borderId="2" xfId="0" applyFont="1" applyFill="1" applyBorder="1" applyAlignment="1">
      <alignment horizontal="center" vertical="center" wrapText="1"/>
    </xf>
    <xf numFmtId="14" fontId="18" fillId="10" borderId="2" xfId="0" applyNumberFormat="1" applyFont="1" applyFill="1" applyBorder="1" applyAlignment="1">
      <alignment horizontal="center" vertical="center" wrapText="1"/>
    </xf>
    <xf numFmtId="0" fontId="18" fillId="10" borderId="2" xfId="0" applyFont="1" applyFill="1" applyBorder="1" applyAlignment="1">
      <alignment horizontal="right" vertical="center" wrapText="1"/>
    </xf>
    <xf numFmtId="3" fontId="18" fillId="10" borderId="2" xfId="0" applyNumberFormat="1" applyFont="1" applyFill="1" applyBorder="1" applyAlignment="1">
      <alignment horizontal="right" vertical="center" wrapText="1"/>
    </xf>
    <xf numFmtId="165" fontId="18" fillId="10" borderId="2" xfId="1" applyNumberFormat="1" applyFont="1" applyFill="1" applyBorder="1" applyAlignment="1">
      <alignment horizontal="right" vertical="center" wrapText="1"/>
    </xf>
    <xf numFmtId="43" fontId="12" fillId="0" borderId="0" xfId="1" applyFont="1"/>
    <xf numFmtId="164" fontId="12" fillId="0" borderId="0" xfId="5" applyNumberFormat="1" applyFont="1"/>
    <xf numFmtId="0" fontId="6" fillId="0" borderId="0" xfId="0" applyFont="1" applyAlignment="1">
      <alignment horizontal="center" vertical="top" wrapText="1" readingOrder="1"/>
    </xf>
    <xf numFmtId="3" fontId="6" fillId="0" borderId="0" xfId="0" applyNumberFormat="1" applyFont="1" applyAlignment="1">
      <alignment horizontal="right" vertical="top"/>
    </xf>
    <xf numFmtId="0" fontId="0" fillId="0" borderId="0" xfId="0" applyAlignment="1">
      <alignment horizontal="left" vertical="top" wrapText="1" readingOrder="1"/>
    </xf>
    <xf numFmtId="0" fontId="26" fillId="0" borderId="0" xfId="0" applyFont="1" applyAlignment="1">
      <alignment horizontal="center" vertical="top" wrapText="1" readingOrder="1"/>
    </xf>
    <xf numFmtId="3" fontId="26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top" wrapText="1" readingOrder="1"/>
    </xf>
    <xf numFmtId="3" fontId="26" fillId="0" borderId="0" xfId="0" applyNumberFormat="1" applyFont="1" applyAlignment="1">
      <alignment horizontal="right" vertical="top" wrapText="1" readingOrder="1"/>
    </xf>
    <xf numFmtId="3" fontId="6" fillId="6" borderId="0" xfId="0" applyNumberFormat="1" applyFont="1" applyFill="1" applyAlignment="1">
      <alignment horizontal="right" vertical="top" wrapText="1" readingOrder="1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horizontal="right" vertical="top" wrapText="1" readingOrder="1"/>
    </xf>
    <xf numFmtId="0" fontId="26" fillId="0" borderId="0" xfId="0" applyFont="1" applyAlignment="1">
      <alignment horizontal="right" vertical="top" wrapText="1" readingOrder="1"/>
    </xf>
    <xf numFmtId="3" fontId="6" fillId="6" borderId="0" xfId="0" applyNumberFormat="1" applyFont="1" applyFill="1" applyAlignment="1">
      <alignment horizontal="right" vertical="top"/>
    </xf>
    <xf numFmtId="0" fontId="22" fillId="0" borderId="0" xfId="0" applyFont="1" applyAlignment="1">
      <alignment horizontal="center" vertical="top"/>
    </xf>
    <xf numFmtId="0" fontId="27" fillId="0" borderId="0" xfId="0" applyFont="1" applyAlignment="1">
      <alignment horizontal="center" vertical="top" wrapText="1" readingOrder="1"/>
    </xf>
    <xf numFmtId="0" fontId="27" fillId="0" borderId="0" xfId="0" applyFont="1" applyAlignment="1">
      <alignment horizontal="center" vertical="top"/>
    </xf>
    <xf numFmtId="0" fontId="6" fillId="0" borderId="0" xfId="0" applyFont="1" applyAlignment="1">
      <alignment horizontal="left" vertical="top" wrapText="1" readingOrder="1"/>
    </xf>
    <xf numFmtId="0" fontId="25" fillId="0" borderId="0" xfId="0" applyFont="1" applyAlignment="1">
      <alignment horizontal="center" vertical="top" wrapText="1" readingOrder="1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horizontal="right" vertical="top" wrapText="1" readingOrder="1"/>
    </xf>
    <xf numFmtId="0" fontId="26" fillId="0" borderId="0" xfId="0" applyFont="1" applyAlignment="1">
      <alignment horizontal="center" vertical="top" wrapText="1" readingOrder="1"/>
    </xf>
    <xf numFmtId="0" fontId="26" fillId="0" borderId="0" xfId="0" applyFont="1" applyAlignment="1">
      <alignment horizontal="right" vertical="top" wrapText="1" readingOrder="1"/>
    </xf>
    <xf numFmtId="0" fontId="0" fillId="0" borderId="0" xfId="0" applyAlignment="1">
      <alignment horizontal="left" vertical="top" wrapText="1" readingOrder="1"/>
    </xf>
    <xf numFmtId="0" fontId="26" fillId="0" borderId="0" xfId="0" applyFont="1" applyAlignment="1">
      <alignment horizontal="left" vertical="top" wrapText="1" readingOrder="1"/>
    </xf>
    <xf numFmtId="0" fontId="22" fillId="0" borderId="0" xfId="0" applyFont="1" applyAlignment="1">
      <alignment horizontal="left" vertical="top" wrapText="1" readingOrder="1"/>
    </xf>
    <xf numFmtId="0" fontId="21" fillId="0" borderId="0" xfId="0" applyFont="1" applyAlignment="1">
      <alignment horizontal="right" vertical="top"/>
    </xf>
    <xf numFmtId="0" fontId="22" fillId="0" borderId="0" xfId="0" applyFont="1" applyAlignment="1">
      <alignment horizontal="right" vertical="top"/>
    </xf>
    <xf numFmtId="0" fontId="23" fillId="0" borderId="0" xfId="0" applyFont="1" applyAlignment="1">
      <alignment horizontal="center" vertical="top" wrapText="1" readingOrder="1"/>
    </xf>
    <xf numFmtId="0" fontId="24" fillId="0" borderId="0" xfId="0" applyFont="1" applyAlignment="1">
      <alignment horizontal="center" vertical="top" wrapText="1" readingOrder="1"/>
    </xf>
  </cellXfs>
  <cellStyles count="6">
    <cellStyle name="Comma" xfId="1" builtinId="3"/>
    <cellStyle name="Hyperlink" xfId="3" builtinId="8"/>
    <cellStyle name="Normal" xfId="0" builtinId="0"/>
    <cellStyle name="Normal 10" xfId="5" xr:uid="{AB5EE473-2EE8-44AB-BCB7-6557C0F125EB}"/>
    <cellStyle name="Normal 2" xfId="4" xr:uid="{54B287DE-CC84-41F5-AE03-03C73261371E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219075</xdr:colOff>
      <xdr:row>4</xdr:row>
      <xdr:rowOff>28575</xdr:rowOff>
    </xdr:to>
    <xdr:pic>
      <xdr:nvPicPr>
        <xdr:cNvPr id="2" name="Picture 1025">
          <a:extLst>
            <a:ext uri="{FF2B5EF4-FFF2-40B4-BE49-F238E27FC236}">
              <a16:creationId xmlns:a16="http://schemas.microsoft.com/office/drawing/2014/main" id="{6D5B1E33-8891-4BD3-9756-21C2D162D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76200"/>
          <a:ext cx="17526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215900</xdr:colOff>
      <xdr:row>4</xdr:row>
      <xdr:rowOff>25400</xdr:rowOff>
    </xdr:to>
    <xdr:pic>
      <xdr:nvPicPr>
        <xdr:cNvPr id="3" name="Picture 1025">
          <a:extLst>
            <a:ext uri="{FF2B5EF4-FFF2-40B4-BE49-F238E27FC236}">
              <a16:creationId xmlns:a16="http://schemas.microsoft.com/office/drawing/2014/main" id="{25399875-AEAE-4DA9-8E20-9B8434D5E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76200"/>
          <a:ext cx="17526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66677</xdr:colOff>
      <xdr:row>0</xdr:row>
      <xdr:rowOff>9525</xdr:rowOff>
    </xdr:from>
    <xdr:to>
      <xdr:col>9</xdr:col>
      <xdr:colOff>85725</xdr:colOff>
      <xdr:row>19</xdr:row>
      <xdr:rowOff>6350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4EDAA4-EB2E-ED8C-F822-B860326A4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7" y="9525"/>
          <a:ext cx="5505448" cy="3514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9</xdr:col>
      <xdr:colOff>85725</xdr:colOff>
      <xdr:row>36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0CB10F-F309-65D0-55D5-F0993380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00476"/>
          <a:ext cx="5572125" cy="2762249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0</xdr:row>
      <xdr:rowOff>3</xdr:rowOff>
    </xdr:from>
    <xdr:to>
      <xdr:col>20</xdr:col>
      <xdr:colOff>761808</xdr:colOff>
      <xdr:row>19</xdr:row>
      <xdr:rowOff>139701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60F469-CB85-580C-CFED-87860F32F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1" y="3"/>
          <a:ext cx="7019732" cy="3657598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22</xdr:row>
      <xdr:rowOff>0</xdr:rowOff>
    </xdr:from>
    <xdr:to>
      <xdr:col>18</xdr:col>
      <xdr:colOff>114553</xdr:colOff>
      <xdr:row>52</xdr:row>
      <xdr:rowOff>279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D39575-F041-EB5D-F62D-530A5F8B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62675" y="3981450"/>
          <a:ext cx="4924678" cy="5429529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38</xdr:row>
      <xdr:rowOff>1</xdr:rowOff>
    </xdr:from>
    <xdr:to>
      <xdr:col>9</xdr:col>
      <xdr:colOff>123826</xdr:colOff>
      <xdr:row>54</xdr:row>
      <xdr:rowOff>133351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8E81CE-A59C-F395-8E7D-715DE992E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" y="6877051"/>
          <a:ext cx="5610224" cy="3028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hnx.vn/cophieu-etfs/chi-tiet-chung-khoan-ny-VBA122001.html?_des_tab=4" TargetMode="External"/><Relationship Id="rId1" Type="http://schemas.openxmlformats.org/officeDocument/2006/relationships/hyperlink" Target="https://koreainvestment.com.vn/vi/kim-fund/quy-etf-kim-growth-vnfinselec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229F-C27F-4B57-A272-69CEC7ED9C12}">
  <dimension ref="A1:B2"/>
  <sheetViews>
    <sheetView workbookViewId="0"/>
  </sheetViews>
  <sheetFormatPr defaultRowHeight="14.5"/>
  <sheetData>
    <row r="1" spans="1:2">
      <c r="A1" t="s">
        <v>25</v>
      </c>
    </row>
    <row r="2" spans="1:2">
      <c r="B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2C05-F5D3-469B-A780-59AC0B4BC3DA}">
  <sheetPr>
    <tabColor rgb="FFFFFF00"/>
  </sheetPr>
  <dimension ref="A1:R3233"/>
  <sheetViews>
    <sheetView tabSelected="1" workbookViewId="0">
      <selection activeCell="D2" sqref="D2"/>
    </sheetView>
  </sheetViews>
  <sheetFormatPr defaultColWidth="0" defaultRowHeight="14.5"/>
  <cols>
    <col min="1" max="3" width="8.81640625" customWidth="1"/>
    <col min="4" max="4" width="11.54296875" bestFit="1" customWidth="1"/>
    <col min="5" max="5" width="14.54296875" bestFit="1" customWidth="1"/>
    <col min="6" max="6" width="13.36328125" style="9" bestFit="1" customWidth="1"/>
    <col min="7" max="7" width="8.81640625" style="9" customWidth="1"/>
    <col min="8" max="8" width="14.81640625" style="9" customWidth="1"/>
    <col min="9" max="9" width="17.1796875" bestFit="1" customWidth="1"/>
    <col min="10" max="10" width="10.1796875" bestFit="1" customWidth="1"/>
    <col min="11" max="11" width="8.81640625" customWidth="1"/>
    <col min="12" max="12" width="14.81640625" customWidth="1"/>
    <col min="13" max="15" width="8.81640625" customWidth="1"/>
    <col min="16" max="16" width="17.36328125" customWidth="1"/>
    <col min="17" max="17" width="13.81640625" customWidth="1"/>
    <col min="18" max="18" width="8.81640625" customWidth="1"/>
    <col min="19" max="16384" width="8.81640625" hidden="1"/>
  </cols>
  <sheetData>
    <row r="1" spans="1:15">
      <c r="A1" s="2" t="s">
        <v>2</v>
      </c>
      <c r="B1" s="2" t="s">
        <v>3</v>
      </c>
      <c r="C1" s="2" t="s">
        <v>4</v>
      </c>
      <c r="D1" s="2" t="s">
        <v>18</v>
      </c>
      <c r="E1" s="2" t="s">
        <v>5</v>
      </c>
      <c r="F1" s="3" t="s">
        <v>1</v>
      </c>
      <c r="G1" s="3" t="s">
        <v>0</v>
      </c>
      <c r="H1" s="3" t="s">
        <v>6</v>
      </c>
      <c r="I1" s="4" t="s">
        <v>7</v>
      </c>
      <c r="J1" s="5" t="s">
        <v>8</v>
      </c>
      <c r="K1" s="5" t="s">
        <v>9</v>
      </c>
      <c r="L1" s="6" t="s">
        <v>10</v>
      </c>
      <c r="M1" s="5" t="s">
        <v>11</v>
      </c>
      <c r="N1" s="5" t="s">
        <v>12</v>
      </c>
    </row>
    <row r="2" spans="1:15">
      <c r="A2" s="7">
        <f t="shared" ref="A2:A65" si="0">MONTH(B2)</f>
        <v>10</v>
      </c>
      <c r="B2" s="14">
        <v>45568</v>
      </c>
      <c r="C2" s="8" t="s">
        <v>13</v>
      </c>
      <c r="D2" s="8" t="s">
        <v>14</v>
      </c>
      <c r="E2" s="8" t="s">
        <v>14</v>
      </c>
      <c r="F2" s="9">
        <f t="shared" ref="F2:F65" si="1">100000*G2</f>
        <v>11466000000</v>
      </c>
      <c r="G2" s="9">
        <v>114660</v>
      </c>
      <c r="H2" s="10">
        <v>12156482520</v>
      </c>
      <c r="I2" s="11">
        <f t="shared" ref="I2:I65" si="2">IF(H2&gt;=0,IF(M2=1,H2,SUMIFS(I:I,E:E,E2,M:M,M2-1)+H2),SUMIFS(I:I,E:E,E2,M:M,M2-1)+K2*G2)</f>
        <v>12156482520</v>
      </c>
      <c r="J2" s="11">
        <f t="shared" ref="J2:J65" si="3">IF(M2=1,G2,SUMIFS($J:$J,$E:$E,E2,$M:$M,M2-1)+G2)</f>
        <v>114660</v>
      </c>
      <c r="K2" s="11">
        <f t="shared" ref="K2:K65" si="4">IF(H2&gt;=0,I2/J2,SUMIFS($K:$K,$E:$E,E2,$M:$M,M2-1))</f>
        <v>106022</v>
      </c>
      <c r="L2" s="12">
        <f t="shared" ref="L2:L65" si="5">IF(G2&lt;0,K2*G2-H2,0)</f>
        <v>0</v>
      </c>
      <c r="M2" s="11">
        <f>COUNTIF(E$2:$E2,E2)</f>
        <v>1</v>
      </c>
      <c r="N2" s="13"/>
      <c r="O2" t="str">
        <f t="shared" ref="O2:O65" si="6">IF(M2=_xlfn.MAXIFS(M:M,D:D,D2),"X","")</f>
        <v/>
      </c>
    </row>
    <row r="3" spans="1:15">
      <c r="A3" s="7">
        <f t="shared" si="0"/>
        <v>10</v>
      </c>
      <c r="B3" s="14">
        <v>45581</v>
      </c>
      <c r="C3" s="8" t="s">
        <v>13</v>
      </c>
      <c r="D3" s="8" t="s">
        <v>14</v>
      </c>
      <c r="E3" s="8" t="s">
        <v>14</v>
      </c>
      <c r="F3" s="9">
        <f t="shared" si="1"/>
        <v>72000000</v>
      </c>
      <c r="G3" s="9">
        <v>720</v>
      </c>
      <c r="H3" s="10">
        <v>75600000</v>
      </c>
      <c r="I3" s="11">
        <f t="shared" si="2"/>
        <v>12232082520</v>
      </c>
      <c r="J3" s="11">
        <f t="shared" si="3"/>
        <v>115380</v>
      </c>
      <c r="K3" s="11">
        <f t="shared" si="4"/>
        <v>106015.6224648986</v>
      </c>
      <c r="L3" s="12">
        <f t="shared" si="5"/>
        <v>0</v>
      </c>
      <c r="M3" s="11">
        <f>COUNTIF(E$2:$E3,E3)</f>
        <v>2</v>
      </c>
      <c r="N3" s="13"/>
      <c r="O3" t="str">
        <f t="shared" si="6"/>
        <v/>
      </c>
    </row>
    <row r="4" spans="1:15">
      <c r="A4" s="7">
        <f t="shared" si="0"/>
        <v>10</v>
      </c>
      <c r="B4" s="14">
        <v>45581</v>
      </c>
      <c r="C4" s="8" t="s">
        <v>13</v>
      </c>
      <c r="D4" s="8" t="s">
        <v>14</v>
      </c>
      <c r="E4" s="8" t="s">
        <v>14</v>
      </c>
      <c r="F4" s="9">
        <f t="shared" si="1"/>
        <v>2000000</v>
      </c>
      <c r="G4" s="9">
        <v>20</v>
      </c>
      <c r="H4" s="10">
        <v>2100000</v>
      </c>
      <c r="I4" s="11">
        <f t="shared" si="2"/>
        <v>12234182520</v>
      </c>
      <c r="J4" s="11">
        <f t="shared" si="3"/>
        <v>115400</v>
      </c>
      <c r="K4" s="11">
        <f t="shared" si="4"/>
        <v>106015.44644714038</v>
      </c>
      <c r="L4" s="12">
        <f t="shared" si="5"/>
        <v>0</v>
      </c>
      <c r="M4" s="11">
        <f>COUNTIF(E$2:$E4,E4)</f>
        <v>3</v>
      </c>
      <c r="N4" s="13"/>
      <c r="O4" t="str">
        <f t="shared" si="6"/>
        <v/>
      </c>
    </row>
    <row r="5" spans="1:15">
      <c r="A5" s="7">
        <f t="shared" si="0"/>
        <v>10</v>
      </c>
      <c r="B5" s="14">
        <v>45581</v>
      </c>
      <c r="C5" s="8" t="s">
        <v>13</v>
      </c>
      <c r="D5" s="8" t="s">
        <v>14</v>
      </c>
      <c r="E5" s="8" t="s">
        <v>14</v>
      </c>
      <c r="F5" s="9">
        <f t="shared" si="1"/>
        <v>70000000</v>
      </c>
      <c r="G5" s="9">
        <v>700</v>
      </c>
      <c r="H5" s="10">
        <v>73500000</v>
      </c>
      <c r="I5" s="11">
        <f t="shared" si="2"/>
        <v>12307682520</v>
      </c>
      <c r="J5" s="11">
        <f t="shared" si="3"/>
        <v>116100</v>
      </c>
      <c r="K5" s="11">
        <f t="shared" si="4"/>
        <v>106009.32403100775</v>
      </c>
      <c r="L5" s="12">
        <f t="shared" si="5"/>
        <v>0</v>
      </c>
      <c r="M5" s="11">
        <f>COUNTIF(E$2:$E5,E5)</f>
        <v>4</v>
      </c>
      <c r="N5" s="13"/>
      <c r="O5" t="str">
        <f t="shared" si="6"/>
        <v/>
      </c>
    </row>
    <row r="6" spans="1:15">
      <c r="A6" s="7">
        <f t="shared" si="0"/>
        <v>10</v>
      </c>
      <c r="B6" s="14">
        <v>45581</v>
      </c>
      <c r="C6" s="8" t="s">
        <v>13</v>
      </c>
      <c r="D6" s="8" t="s">
        <v>14</v>
      </c>
      <c r="E6" s="8" t="s">
        <v>14</v>
      </c>
      <c r="F6" s="9">
        <f t="shared" si="1"/>
        <v>100000000</v>
      </c>
      <c r="G6" s="9">
        <v>1000</v>
      </c>
      <c r="H6" s="10">
        <v>105000000</v>
      </c>
      <c r="I6" s="11">
        <f t="shared" si="2"/>
        <v>12412682520</v>
      </c>
      <c r="J6" s="11">
        <f t="shared" si="3"/>
        <v>117100</v>
      </c>
      <c r="K6" s="11">
        <f t="shared" si="4"/>
        <v>106000.7046968403</v>
      </c>
      <c r="L6" s="12">
        <f t="shared" si="5"/>
        <v>0</v>
      </c>
      <c r="M6" s="11">
        <f>COUNTIF(E$2:$E6,E6)</f>
        <v>5</v>
      </c>
      <c r="N6" s="13"/>
      <c r="O6" t="str">
        <f t="shared" si="6"/>
        <v/>
      </c>
    </row>
    <row r="7" spans="1:15">
      <c r="A7" s="7">
        <f t="shared" si="0"/>
        <v>10</v>
      </c>
      <c r="B7" s="14">
        <v>45581</v>
      </c>
      <c r="C7" s="8" t="s">
        <v>13</v>
      </c>
      <c r="D7" s="8" t="s">
        <v>14</v>
      </c>
      <c r="E7" s="8" t="s">
        <v>14</v>
      </c>
      <c r="F7" s="9">
        <f t="shared" si="1"/>
        <v>50000000</v>
      </c>
      <c r="G7" s="9">
        <v>500</v>
      </c>
      <c r="H7" s="10">
        <v>52500000</v>
      </c>
      <c r="I7" s="11">
        <f t="shared" si="2"/>
        <v>12465182520</v>
      </c>
      <c r="J7" s="11">
        <f t="shared" si="3"/>
        <v>117600</v>
      </c>
      <c r="K7" s="11">
        <f t="shared" si="4"/>
        <v>105996.45</v>
      </c>
      <c r="L7" s="12">
        <f t="shared" si="5"/>
        <v>0</v>
      </c>
      <c r="M7" s="11">
        <f>COUNTIF(E$2:$E7,E7)</f>
        <v>6</v>
      </c>
      <c r="N7" s="13"/>
      <c r="O7" t="str">
        <f t="shared" si="6"/>
        <v/>
      </c>
    </row>
    <row r="8" spans="1:15">
      <c r="A8" s="7">
        <f t="shared" si="0"/>
        <v>10</v>
      </c>
      <c r="B8" s="14">
        <v>45581</v>
      </c>
      <c r="C8" s="8" t="s">
        <v>13</v>
      </c>
      <c r="D8" s="8" t="s">
        <v>14</v>
      </c>
      <c r="E8" s="8" t="s">
        <v>14</v>
      </c>
      <c r="F8" s="9">
        <f t="shared" si="1"/>
        <v>60000000</v>
      </c>
      <c r="G8" s="9">
        <v>600</v>
      </c>
      <c r="H8" s="10">
        <v>63000000</v>
      </c>
      <c r="I8" s="11">
        <f t="shared" si="2"/>
        <v>12528182520</v>
      </c>
      <c r="J8" s="11">
        <f t="shared" si="3"/>
        <v>118200</v>
      </c>
      <c r="K8" s="11">
        <f t="shared" si="4"/>
        <v>105991.3918781726</v>
      </c>
      <c r="L8" s="12">
        <f t="shared" si="5"/>
        <v>0</v>
      </c>
      <c r="M8" s="11">
        <f>COUNTIF(E$2:$E8,E8)</f>
        <v>7</v>
      </c>
      <c r="N8" s="13"/>
      <c r="O8" t="str">
        <f t="shared" si="6"/>
        <v/>
      </c>
    </row>
    <row r="9" spans="1:15">
      <c r="A9" s="7">
        <f t="shared" si="0"/>
        <v>10</v>
      </c>
      <c r="B9" s="14">
        <v>45581</v>
      </c>
      <c r="C9" s="8" t="s">
        <v>13</v>
      </c>
      <c r="D9" s="8" t="s">
        <v>14</v>
      </c>
      <c r="E9" s="8" t="s">
        <v>14</v>
      </c>
      <c r="F9" s="9">
        <f t="shared" si="1"/>
        <v>205000000</v>
      </c>
      <c r="G9" s="9">
        <v>2050</v>
      </c>
      <c r="H9" s="10">
        <v>215250000</v>
      </c>
      <c r="I9" s="11">
        <f t="shared" si="2"/>
        <v>12743432520</v>
      </c>
      <c r="J9" s="11">
        <f t="shared" si="3"/>
        <v>120250</v>
      </c>
      <c r="K9" s="11">
        <f t="shared" si="4"/>
        <v>105974.49081081081</v>
      </c>
      <c r="L9" s="12">
        <f t="shared" si="5"/>
        <v>0</v>
      </c>
      <c r="M9" s="11">
        <f>COUNTIF(E$2:$E9,E9)</f>
        <v>8</v>
      </c>
      <c r="N9" s="13"/>
      <c r="O9" t="str">
        <f t="shared" si="6"/>
        <v/>
      </c>
    </row>
    <row r="10" spans="1:15">
      <c r="A10" s="7">
        <f t="shared" si="0"/>
        <v>10</v>
      </c>
      <c r="B10" s="14">
        <v>45581</v>
      </c>
      <c r="C10" s="8" t="s">
        <v>13</v>
      </c>
      <c r="D10" s="8" t="s">
        <v>14</v>
      </c>
      <c r="E10" s="8" t="s">
        <v>14</v>
      </c>
      <c r="F10" s="9">
        <f t="shared" si="1"/>
        <v>150000000</v>
      </c>
      <c r="G10" s="9">
        <v>1500</v>
      </c>
      <c r="H10" s="10">
        <v>157500000</v>
      </c>
      <c r="I10" s="11">
        <f t="shared" si="2"/>
        <v>12900932520</v>
      </c>
      <c r="J10" s="11">
        <f t="shared" si="3"/>
        <v>121750</v>
      </c>
      <c r="K10" s="11">
        <f t="shared" si="4"/>
        <v>105962.48476386037</v>
      </c>
      <c r="L10" s="12">
        <f t="shared" si="5"/>
        <v>0</v>
      </c>
      <c r="M10" s="11">
        <f>COUNTIF(E$2:$E10,E10)</f>
        <v>9</v>
      </c>
      <c r="N10" s="13"/>
      <c r="O10" t="str">
        <f t="shared" si="6"/>
        <v/>
      </c>
    </row>
    <row r="11" spans="1:15">
      <c r="A11" s="7">
        <f t="shared" si="0"/>
        <v>10</v>
      </c>
      <c r="B11" s="14">
        <v>45581</v>
      </c>
      <c r="C11" s="8" t="s">
        <v>13</v>
      </c>
      <c r="D11" s="8" t="s">
        <v>14</v>
      </c>
      <c r="E11" s="8" t="s">
        <v>14</v>
      </c>
      <c r="F11" s="9">
        <f t="shared" si="1"/>
        <v>65000000</v>
      </c>
      <c r="G11" s="9">
        <v>650</v>
      </c>
      <c r="H11" s="10">
        <v>68250000</v>
      </c>
      <c r="I11" s="11">
        <f t="shared" si="2"/>
        <v>12969182520</v>
      </c>
      <c r="J11" s="11">
        <f t="shared" si="3"/>
        <v>122400</v>
      </c>
      <c r="K11" s="11">
        <f t="shared" si="4"/>
        <v>105957.37352941177</v>
      </c>
      <c r="L11" s="12">
        <f t="shared" si="5"/>
        <v>0</v>
      </c>
      <c r="M11" s="11">
        <f>COUNTIF(E$2:$E11,E11)</f>
        <v>10</v>
      </c>
      <c r="N11" s="13"/>
      <c r="O11" t="str">
        <f t="shared" si="6"/>
        <v/>
      </c>
    </row>
    <row r="12" spans="1:15">
      <c r="A12" s="7">
        <f t="shared" si="0"/>
        <v>10</v>
      </c>
      <c r="B12" s="14">
        <v>45581</v>
      </c>
      <c r="C12" s="8" t="s">
        <v>13</v>
      </c>
      <c r="D12" s="8" t="s">
        <v>14</v>
      </c>
      <c r="E12" s="8" t="s">
        <v>14</v>
      </c>
      <c r="F12" s="9">
        <f t="shared" si="1"/>
        <v>40000000</v>
      </c>
      <c r="G12" s="9">
        <v>400</v>
      </c>
      <c r="H12" s="10">
        <v>42000000</v>
      </c>
      <c r="I12" s="11">
        <f t="shared" si="2"/>
        <v>13011182520</v>
      </c>
      <c r="J12" s="11">
        <f t="shared" si="3"/>
        <v>122800</v>
      </c>
      <c r="K12" s="11">
        <f t="shared" si="4"/>
        <v>105954.25504885994</v>
      </c>
      <c r="L12" s="12">
        <f t="shared" si="5"/>
        <v>0</v>
      </c>
      <c r="M12" s="11">
        <f>COUNTIF(E$2:$E12,E12)</f>
        <v>11</v>
      </c>
      <c r="N12" s="13"/>
      <c r="O12" t="str">
        <f t="shared" si="6"/>
        <v/>
      </c>
    </row>
    <row r="13" spans="1:15">
      <c r="A13" s="7">
        <f t="shared" si="0"/>
        <v>10</v>
      </c>
      <c r="B13" s="14">
        <v>45581</v>
      </c>
      <c r="C13" s="8" t="s">
        <v>13</v>
      </c>
      <c r="D13" s="8" t="s">
        <v>14</v>
      </c>
      <c r="E13" s="8" t="s">
        <v>14</v>
      </c>
      <c r="F13" s="9">
        <f t="shared" si="1"/>
        <v>30000000</v>
      </c>
      <c r="G13" s="9">
        <v>300</v>
      </c>
      <c r="H13" s="10">
        <v>31500000</v>
      </c>
      <c r="I13" s="11">
        <f t="shared" si="2"/>
        <v>13042682520</v>
      </c>
      <c r="J13" s="11">
        <f t="shared" si="3"/>
        <v>123100</v>
      </c>
      <c r="K13" s="11">
        <f t="shared" si="4"/>
        <v>105951.92948822097</v>
      </c>
      <c r="L13" s="12">
        <f t="shared" si="5"/>
        <v>0</v>
      </c>
      <c r="M13" s="11">
        <f>COUNTIF(E$2:$E13,E13)</f>
        <v>12</v>
      </c>
      <c r="N13" s="13"/>
      <c r="O13" t="str">
        <f t="shared" si="6"/>
        <v/>
      </c>
    </row>
    <row r="14" spans="1:15">
      <c r="A14" s="7">
        <f t="shared" si="0"/>
        <v>10</v>
      </c>
      <c r="B14" s="14">
        <v>45581</v>
      </c>
      <c r="C14" s="8" t="s">
        <v>13</v>
      </c>
      <c r="D14" s="8" t="s">
        <v>14</v>
      </c>
      <c r="E14" s="8" t="s">
        <v>14</v>
      </c>
      <c r="F14" s="9">
        <f t="shared" si="1"/>
        <v>100000000</v>
      </c>
      <c r="G14" s="9">
        <v>1000</v>
      </c>
      <c r="H14" s="10">
        <v>105000000</v>
      </c>
      <c r="I14" s="11">
        <f t="shared" si="2"/>
        <v>13147682520</v>
      </c>
      <c r="J14" s="11">
        <f t="shared" si="3"/>
        <v>124100</v>
      </c>
      <c r="K14" s="11">
        <f t="shared" si="4"/>
        <v>105944.25882352941</v>
      </c>
      <c r="L14" s="12">
        <f t="shared" si="5"/>
        <v>0</v>
      </c>
      <c r="M14" s="11">
        <f>COUNTIF(E$2:$E14,E14)</f>
        <v>13</v>
      </c>
      <c r="N14" s="13"/>
      <c r="O14" t="str">
        <f t="shared" si="6"/>
        <v/>
      </c>
    </row>
    <row r="15" spans="1:15">
      <c r="A15" s="7">
        <f t="shared" si="0"/>
        <v>10</v>
      </c>
      <c r="B15" s="14">
        <v>45582</v>
      </c>
      <c r="C15" s="8" t="s">
        <v>13</v>
      </c>
      <c r="D15" s="8" t="s">
        <v>14</v>
      </c>
      <c r="E15" s="8" t="s">
        <v>14</v>
      </c>
      <c r="F15" s="9">
        <f t="shared" si="1"/>
        <v>500000000</v>
      </c>
      <c r="G15" s="9">
        <v>5000</v>
      </c>
      <c r="H15" s="10">
        <v>525000000</v>
      </c>
      <c r="I15" s="11">
        <f t="shared" si="2"/>
        <v>13672682520</v>
      </c>
      <c r="J15" s="11">
        <f t="shared" si="3"/>
        <v>129100</v>
      </c>
      <c r="K15" s="11">
        <f t="shared" si="4"/>
        <v>105907.68799380325</v>
      </c>
      <c r="L15" s="12">
        <f t="shared" si="5"/>
        <v>0</v>
      </c>
      <c r="M15" s="11">
        <f>COUNTIF(E$2:$E15,E15)</f>
        <v>14</v>
      </c>
      <c r="N15" s="13"/>
      <c r="O15" t="str">
        <f t="shared" si="6"/>
        <v/>
      </c>
    </row>
    <row r="16" spans="1:15">
      <c r="A16" s="7">
        <f t="shared" si="0"/>
        <v>10</v>
      </c>
      <c r="B16" s="14">
        <v>45582</v>
      </c>
      <c r="C16" s="8" t="s">
        <v>13</v>
      </c>
      <c r="D16" s="8" t="s">
        <v>14</v>
      </c>
      <c r="E16" s="8" t="s">
        <v>14</v>
      </c>
      <c r="F16" s="9">
        <f t="shared" si="1"/>
        <v>75000000</v>
      </c>
      <c r="G16" s="9">
        <v>750</v>
      </c>
      <c r="H16" s="10">
        <v>78750000</v>
      </c>
      <c r="I16" s="11">
        <f t="shared" si="2"/>
        <v>13751432520</v>
      </c>
      <c r="J16" s="11">
        <f t="shared" si="3"/>
        <v>129850</v>
      </c>
      <c r="K16" s="11">
        <f t="shared" si="4"/>
        <v>105902.44528301887</v>
      </c>
      <c r="L16" s="12">
        <f t="shared" si="5"/>
        <v>0</v>
      </c>
      <c r="M16" s="11">
        <f>COUNTIF(E$2:$E16,E16)</f>
        <v>15</v>
      </c>
      <c r="N16" s="13"/>
      <c r="O16" t="str">
        <f t="shared" si="6"/>
        <v/>
      </c>
    </row>
    <row r="17" spans="1:15">
      <c r="A17" s="7">
        <f t="shared" si="0"/>
        <v>10</v>
      </c>
      <c r="B17" s="14">
        <v>45582</v>
      </c>
      <c r="C17" s="8" t="s">
        <v>13</v>
      </c>
      <c r="D17" s="8" t="s">
        <v>14</v>
      </c>
      <c r="E17" s="8" t="s">
        <v>14</v>
      </c>
      <c r="F17" s="9">
        <f t="shared" si="1"/>
        <v>10000000</v>
      </c>
      <c r="G17" s="9">
        <v>100</v>
      </c>
      <c r="H17" s="10">
        <v>10500000</v>
      </c>
      <c r="I17" s="11">
        <f t="shared" si="2"/>
        <v>13761932520</v>
      </c>
      <c r="J17" s="11">
        <f t="shared" si="3"/>
        <v>129950</v>
      </c>
      <c r="K17" s="11">
        <f t="shared" si="4"/>
        <v>105901.75082724125</v>
      </c>
      <c r="L17" s="12">
        <f t="shared" si="5"/>
        <v>0</v>
      </c>
      <c r="M17" s="11">
        <f>COUNTIF(E$2:$E17,E17)</f>
        <v>16</v>
      </c>
      <c r="N17" s="13"/>
      <c r="O17" t="str">
        <f t="shared" si="6"/>
        <v/>
      </c>
    </row>
    <row r="18" spans="1:15">
      <c r="A18" s="7">
        <f t="shared" si="0"/>
        <v>10</v>
      </c>
      <c r="B18" s="14">
        <v>45582</v>
      </c>
      <c r="C18" s="8" t="s">
        <v>13</v>
      </c>
      <c r="D18" s="8" t="s">
        <v>14</v>
      </c>
      <c r="E18" s="8" t="s">
        <v>14</v>
      </c>
      <c r="F18" s="9">
        <f t="shared" si="1"/>
        <v>270000000</v>
      </c>
      <c r="G18" s="9">
        <v>2700</v>
      </c>
      <c r="H18" s="10">
        <v>283500000</v>
      </c>
      <c r="I18" s="11">
        <f t="shared" si="2"/>
        <v>14045432520</v>
      </c>
      <c r="J18" s="11">
        <f t="shared" si="3"/>
        <v>132650</v>
      </c>
      <c r="K18" s="11">
        <f t="shared" si="4"/>
        <v>105883.39630606861</v>
      </c>
      <c r="L18" s="12">
        <f t="shared" si="5"/>
        <v>0</v>
      </c>
      <c r="M18" s="11">
        <f>COUNTIF(E$2:$E18,E18)</f>
        <v>17</v>
      </c>
      <c r="N18" s="13"/>
      <c r="O18" t="str">
        <f t="shared" si="6"/>
        <v/>
      </c>
    </row>
    <row r="19" spans="1:15">
      <c r="A19" s="7">
        <f t="shared" si="0"/>
        <v>10</v>
      </c>
      <c r="B19" s="14">
        <v>45582</v>
      </c>
      <c r="C19" s="8" t="s">
        <v>13</v>
      </c>
      <c r="D19" s="8" t="s">
        <v>14</v>
      </c>
      <c r="E19" s="8" t="s">
        <v>14</v>
      </c>
      <c r="F19" s="9">
        <f t="shared" si="1"/>
        <v>140000000</v>
      </c>
      <c r="G19" s="9">
        <v>1400</v>
      </c>
      <c r="H19" s="10">
        <v>147000000</v>
      </c>
      <c r="I19" s="11">
        <f t="shared" si="2"/>
        <v>14192432520</v>
      </c>
      <c r="J19" s="11">
        <f t="shared" si="3"/>
        <v>134050</v>
      </c>
      <c r="K19" s="11">
        <f t="shared" si="4"/>
        <v>105874.17023498694</v>
      </c>
      <c r="L19" s="12">
        <f t="shared" si="5"/>
        <v>0</v>
      </c>
      <c r="M19" s="11">
        <f>COUNTIF(E$2:$E19,E19)</f>
        <v>18</v>
      </c>
      <c r="N19" s="13"/>
      <c r="O19" t="str">
        <f t="shared" si="6"/>
        <v/>
      </c>
    </row>
    <row r="20" spans="1:15">
      <c r="A20" s="7">
        <f t="shared" si="0"/>
        <v>10</v>
      </c>
      <c r="B20" s="14">
        <v>45582</v>
      </c>
      <c r="C20" s="8" t="s">
        <v>13</v>
      </c>
      <c r="D20" s="8" t="s">
        <v>14</v>
      </c>
      <c r="E20" s="8" t="s">
        <v>14</v>
      </c>
      <c r="F20" s="9">
        <f t="shared" si="1"/>
        <v>5000000</v>
      </c>
      <c r="G20" s="9">
        <v>50</v>
      </c>
      <c r="H20" s="10">
        <v>5250000</v>
      </c>
      <c r="I20" s="11">
        <f t="shared" si="2"/>
        <v>14197682520</v>
      </c>
      <c r="J20" s="11">
        <f t="shared" si="3"/>
        <v>134100</v>
      </c>
      <c r="K20" s="11">
        <f t="shared" si="4"/>
        <v>105873.84429530201</v>
      </c>
      <c r="L20" s="12">
        <f t="shared" si="5"/>
        <v>0</v>
      </c>
      <c r="M20" s="11">
        <f>COUNTIF(E$2:$E20,E20)</f>
        <v>19</v>
      </c>
      <c r="N20" s="13"/>
      <c r="O20" t="str">
        <f t="shared" si="6"/>
        <v/>
      </c>
    </row>
    <row r="21" spans="1:15">
      <c r="A21" s="7">
        <f t="shared" si="0"/>
        <v>10</v>
      </c>
      <c r="B21" s="14">
        <v>45582</v>
      </c>
      <c r="C21" s="8" t="s">
        <v>13</v>
      </c>
      <c r="D21" s="8" t="s">
        <v>14</v>
      </c>
      <c r="E21" s="8" t="s">
        <v>14</v>
      </c>
      <c r="F21" s="9">
        <f t="shared" si="1"/>
        <v>95000000</v>
      </c>
      <c r="G21" s="9">
        <v>950</v>
      </c>
      <c r="H21" s="10">
        <v>99750000</v>
      </c>
      <c r="I21" s="11">
        <f t="shared" si="2"/>
        <v>14297432520</v>
      </c>
      <c r="J21" s="11">
        <f t="shared" si="3"/>
        <v>135050</v>
      </c>
      <c r="K21" s="11">
        <f t="shared" si="4"/>
        <v>105867.6972972973</v>
      </c>
      <c r="L21" s="12">
        <f t="shared" si="5"/>
        <v>0</v>
      </c>
      <c r="M21" s="11">
        <f>COUNTIF(E$2:$E21,E21)</f>
        <v>20</v>
      </c>
      <c r="N21" s="13"/>
      <c r="O21" t="str">
        <f t="shared" si="6"/>
        <v/>
      </c>
    </row>
    <row r="22" spans="1:15">
      <c r="A22" s="7">
        <f t="shared" si="0"/>
        <v>10</v>
      </c>
      <c r="B22" s="14">
        <v>45582</v>
      </c>
      <c r="C22" s="8" t="s">
        <v>13</v>
      </c>
      <c r="D22" s="8" t="s">
        <v>14</v>
      </c>
      <c r="E22" s="8" t="s">
        <v>14</v>
      </c>
      <c r="F22" s="9">
        <f t="shared" si="1"/>
        <v>120000000</v>
      </c>
      <c r="G22" s="9">
        <v>1200</v>
      </c>
      <c r="H22" s="10">
        <v>126000000</v>
      </c>
      <c r="I22" s="11">
        <f t="shared" si="2"/>
        <v>14423432520</v>
      </c>
      <c r="J22" s="11">
        <f t="shared" si="3"/>
        <v>136250</v>
      </c>
      <c r="K22" s="11">
        <f t="shared" si="4"/>
        <v>105860.05519266055</v>
      </c>
      <c r="L22" s="12">
        <f t="shared" si="5"/>
        <v>0</v>
      </c>
      <c r="M22" s="11">
        <f>COUNTIF(E$2:$E22,E22)</f>
        <v>21</v>
      </c>
      <c r="N22" s="13"/>
      <c r="O22" t="str">
        <f t="shared" si="6"/>
        <v/>
      </c>
    </row>
    <row r="23" spans="1:15">
      <c r="A23" s="7">
        <f t="shared" si="0"/>
        <v>10</v>
      </c>
      <c r="B23" s="14">
        <v>45583</v>
      </c>
      <c r="C23" s="8" t="s">
        <v>13</v>
      </c>
      <c r="D23" s="8" t="s">
        <v>14</v>
      </c>
      <c r="E23" s="8" t="s">
        <v>14</v>
      </c>
      <c r="F23" s="9">
        <f t="shared" si="1"/>
        <v>100000000</v>
      </c>
      <c r="G23" s="9">
        <v>1000</v>
      </c>
      <c r="H23" s="10">
        <v>105000000</v>
      </c>
      <c r="I23" s="11">
        <f t="shared" si="2"/>
        <v>14528432520</v>
      </c>
      <c r="J23" s="11">
        <f t="shared" si="3"/>
        <v>137250</v>
      </c>
      <c r="K23" s="11">
        <f t="shared" si="4"/>
        <v>105853.78885245902</v>
      </c>
      <c r="L23" s="12">
        <f t="shared" si="5"/>
        <v>0</v>
      </c>
      <c r="M23" s="11">
        <f>COUNTIF(E$2:$E23,E23)</f>
        <v>22</v>
      </c>
      <c r="N23" s="13"/>
      <c r="O23" t="str">
        <f t="shared" si="6"/>
        <v/>
      </c>
    </row>
    <row r="24" spans="1:15">
      <c r="A24" s="7">
        <f t="shared" si="0"/>
        <v>10</v>
      </c>
      <c r="B24" s="14">
        <v>45583</v>
      </c>
      <c r="C24" s="8" t="s">
        <v>13</v>
      </c>
      <c r="D24" s="8" t="s">
        <v>14</v>
      </c>
      <c r="E24" s="8" t="s">
        <v>14</v>
      </c>
      <c r="F24" s="9">
        <f t="shared" si="1"/>
        <v>85000000</v>
      </c>
      <c r="G24" s="9">
        <v>850</v>
      </c>
      <c r="H24" s="10">
        <v>89250000</v>
      </c>
      <c r="I24" s="11">
        <f t="shared" si="2"/>
        <v>14617682520</v>
      </c>
      <c r="J24" s="11">
        <f t="shared" si="3"/>
        <v>138100</v>
      </c>
      <c r="K24" s="11">
        <f t="shared" si="4"/>
        <v>105848.5338160753</v>
      </c>
      <c r="L24" s="12">
        <f t="shared" si="5"/>
        <v>0</v>
      </c>
      <c r="M24" s="11">
        <f>COUNTIF(E$2:$E24,E24)</f>
        <v>23</v>
      </c>
      <c r="N24" s="13"/>
      <c r="O24" t="str">
        <f t="shared" si="6"/>
        <v/>
      </c>
    </row>
    <row r="25" spans="1:15">
      <c r="A25" s="7">
        <f t="shared" si="0"/>
        <v>10</v>
      </c>
      <c r="B25" s="14">
        <v>45583</v>
      </c>
      <c r="C25" s="8" t="s">
        <v>13</v>
      </c>
      <c r="D25" s="8" t="s">
        <v>14</v>
      </c>
      <c r="E25" s="8" t="s">
        <v>14</v>
      </c>
      <c r="F25" s="9">
        <f t="shared" si="1"/>
        <v>65000000</v>
      </c>
      <c r="G25" s="9">
        <v>650</v>
      </c>
      <c r="H25" s="10">
        <v>68250000</v>
      </c>
      <c r="I25" s="11">
        <f t="shared" si="2"/>
        <v>14685932520</v>
      </c>
      <c r="J25" s="11">
        <f t="shared" si="3"/>
        <v>138750</v>
      </c>
      <c r="K25" s="11">
        <f t="shared" si="4"/>
        <v>105844.55870270271</v>
      </c>
      <c r="L25" s="12">
        <f t="shared" si="5"/>
        <v>0</v>
      </c>
      <c r="M25" s="11">
        <f>COUNTIF(E$2:$E25,E25)</f>
        <v>24</v>
      </c>
      <c r="N25" s="13"/>
      <c r="O25" t="str">
        <f t="shared" si="6"/>
        <v/>
      </c>
    </row>
    <row r="26" spans="1:15">
      <c r="A26" s="7">
        <f t="shared" si="0"/>
        <v>10</v>
      </c>
      <c r="B26" s="14">
        <v>45583</v>
      </c>
      <c r="C26" s="8" t="s">
        <v>13</v>
      </c>
      <c r="D26" s="8" t="s">
        <v>14</v>
      </c>
      <c r="E26" s="8" t="s">
        <v>14</v>
      </c>
      <c r="F26" s="9">
        <f t="shared" si="1"/>
        <v>100000000</v>
      </c>
      <c r="G26" s="9">
        <v>1000</v>
      </c>
      <c r="H26" s="10">
        <v>105000000</v>
      </c>
      <c r="I26" s="11">
        <f t="shared" si="2"/>
        <v>14790932520</v>
      </c>
      <c r="J26" s="11">
        <f t="shared" si="3"/>
        <v>139750</v>
      </c>
      <c r="K26" s="11">
        <f t="shared" si="4"/>
        <v>105838.51534883722</v>
      </c>
      <c r="L26" s="12">
        <f t="shared" si="5"/>
        <v>0</v>
      </c>
      <c r="M26" s="11">
        <f>COUNTIF(E$2:$E26,E26)</f>
        <v>25</v>
      </c>
      <c r="N26" s="13"/>
      <c r="O26" t="str">
        <f t="shared" si="6"/>
        <v/>
      </c>
    </row>
    <row r="27" spans="1:15">
      <c r="A27" s="7">
        <f t="shared" si="0"/>
        <v>10</v>
      </c>
      <c r="B27" s="14">
        <v>45583</v>
      </c>
      <c r="C27" s="8" t="s">
        <v>13</v>
      </c>
      <c r="D27" s="8" t="s">
        <v>14</v>
      </c>
      <c r="E27" s="8" t="s">
        <v>14</v>
      </c>
      <c r="F27" s="9">
        <f t="shared" si="1"/>
        <v>65000000</v>
      </c>
      <c r="G27" s="9">
        <v>650</v>
      </c>
      <c r="H27" s="10">
        <v>68250000</v>
      </c>
      <c r="I27" s="11">
        <f t="shared" si="2"/>
        <v>14859182520</v>
      </c>
      <c r="J27" s="11">
        <f t="shared" si="3"/>
        <v>140400</v>
      </c>
      <c r="K27" s="11">
        <f t="shared" si="4"/>
        <v>105834.63333333333</v>
      </c>
      <c r="L27" s="12">
        <f t="shared" si="5"/>
        <v>0</v>
      </c>
      <c r="M27" s="11">
        <f>COUNTIF(E$2:$E27,E27)</f>
        <v>26</v>
      </c>
      <c r="N27" s="13"/>
      <c r="O27" t="str">
        <f t="shared" si="6"/>
        <v/>
      </c>
    </row>
    <row r="28" spans="1:15">
      <c r="A28" s="7">
        <f t="shared" si="0"/>
        <v>10</v>
      </c>
      <c r="B28" s="14">
        <v>45583</v>
      </c>
      <c r="C28" s="8" t="s">
        <v>13</v>
      </c>
      <c r="D28" s="8" t="s">
        <v>14</v>
      </c>
      <c r="E28" s="8" t="s">
        <v>14</v>
      </c>
      <c r="F28" s="9">
        <f t="shared" si="1"/>
        <v>30000000</v>
      </c>
      <c r="G28" s="9">
        <v>300</v>
      </c>
      <c r="H28" s="10">
        <v>31500000</v>
      </c>
      <c r="I28" s="11">
        <f t="shared" si="2"/>
        <v>14890682520</v>
      </c>
      <c r="J28" s="11">
        <f t="shared" si="3"/>
        <v>140700</v>
      </c>
      <c r="K28" s="11">
        <f t="shared" si="4"/>
        <v>105832.85373134329</v>
      </c>
      <c r="L28" s="12">
        <f t="shared" si="5"/>
        <v>0</v>
      </c>
      <c r="M28" s="11">
        <f>COUNTIF(E$2:$E28,E28)</f>
        <v>27</v>
      </c>
      <c r="N28" s="13"/>
      <c r="O28" t="str">
        <f t="shared" si="6"/>
        <v/>
      </c>
    </row>
    <row r="29" spans="1:15">
      <c r="A29" s="7">
        <f t="shared" si="0"/>
        <v>10</v>
      </c>
      <c r="B29" s="14">
        <v>45583</v>
      </c>
      <c r="C29" s="8" t="s">
        <v>13</v>
      </c>
      <c r="D29" s="8" t="s">
        <v>14</v>
      </c>
      <c r="E29" s="8" t="s">
        <v>14</v>
      </c>
      <c r="F29" s="9">
        <f t="shared" si="1"/>
        <v>5000000</v>
      </c>
      <c r="G29" s="9">
        <v>50</v>
      </c>
      <c r="H29" s="10">
        <v>5250000</v>
      </c>
      <c r="I29" s="11">
        <f t="shared" si="2"/>
        <v>14895932520</v>
      </c>
      <c r="J29" s="11">
        <f t="shared" si="3"/>
        <v>140750</v>
      </c>
      <c r="K29" s="11">
        <f t="shared" si="4"/>
        <v>105832.55786856129</v>
      </c>
      <c r="L29" s="12">
        <f t="shared" si="5"/>
        <v>0</v>
      </c>
      <c r="M29" s="11">
        <f>COUNTIF(E$2:$E29,E29)</f>
        <v>28</v>
      </c>
      <c r="N29" s="13"/>
      <c r="O29" t="str">
        <f t="shared" si="6"/>
        <v/>
      </c>
    </row>
    <row r="30" spans="1:15">
      <c r="A30" s="7">
        <f t="shared" si="0"/>
        <v>10</v>
      </c>
      <c r="B30" s="14">
        <v>45583</v>
      </c>
      <c r="C30" s="8" t="s">
        <v>13</v>
      </c>
      <c r="D30" s="8" t="s">
        <v>14</v>
      </c>
      <c r="E30" s="8" t="s">
        <v>14</v>
      </c>
      <c r="F30" s="9">
        <f t="shared" si="1"/>
        <v>60000000</v>
      </c>
      <c r="G30" s="9">
        <v>600</v>
      </c>
      <c r="H30" s="10">
        <v>63000000</v>
      </c>
      <c r="I30" s="11">
        <f t="shared" si="2"/>
        <v>14958932520</v>
      </c>
      <c r="J30" s="11">
        <f t="shared" si="3"/>
        <v>141350</v>
      </c>
      <c r="K30" s="11">
        <f t="shared" si="4"/>
        <v>105829.02384152812</v>
      </c>
      <c r="L30" s="12">
        <f t="shared" si="5"/>
        <v>0</v>
      </c>
      <c r="M30" s="11">
        <f>COUNTIF(E$2:$E30,E30)</f>
        <v>29</v>
      </c>
      <c r="N30" s="13"/>
      <c r="O30" t="str">
        <f t="shared" si="6"/>
        <v/>
      </c>
    </row>
    <row r="31" spans="1:15">
      <c r="A31" s="7">
        <f t="shared" si="0"/>
        <v>10</v>
      </c>
      <c r="B31" s="14">
        <v>45583</v>
      </c>
      <c r="C31" s="8" t="s">
        <v>13</v>
      </c>
      <c r="D31" s="8" t="s">
        <v>14</v>
      </c>
      <c r="E31" s="8" t="s">
        <v>14</v>
      </c>
      <c r="F31" s="9">
        <f t="shared" si="1"/>
        <v>130000000</v>
      </c>
      <c r="G31" s="9">
        <v>1300</v>
      </c>
      <c r="H31" s="10">
        <v>136500000</v>
      </c>
      <c r="I31" s="11">
        <f t="shared" si="2"/>
        <v>15095432520</v>
      </c>
      <c r="J31" s="11">
        <f t="shared" si="3"/>
        <v>142650</v>
      </c>
      <c r="K31" s="11">
        <f t="shared" si="4"/>
        <v>105821.46876971608</v>
      </c>
      <c r="L31" s="12">
        <f t="shared" si="5"/>
        <v>0</v>
      </c>
      <c r="M31" s="11">
        <f>COUNTIF(E$2:$E31,E31)</f>
        <v>30</v>
      </c>
      <c r="N31" s="13"/>
      <c r="O31" t="str">
        <f t="shared" si="6"/>
        <v/>
      </c>
    </row>
    <row r="32" spans="1:15">
      <c r="A32" s="7">
        <f t="shared" si="0"/>
        <v>10</v>
      </c>
      <c r="B32" s="14">
        <v>45583</v>
      </c>
      <c r="C32" s="8" t="s">
        <v>13</v>
      </c>
      <c r="D32" s="8" t="s">
        <v>16</v>
      </c>
      <c r="E32" s="8" t="s">
        <v>16</v>
      </c>
      <c r="F32" s="9">
        <f t="shared" si="1"/>
        <v>100000000</v>
      </c>
      <c r="G32" s="9">
        <v>1000</v>
      </c>
      <c r="H32" s="10">
        <v>104100000</v>
      </c>
      <c r="I32" s="11">
        <f t="shared" si="2"/>
        <v>104100000</v>
      </c>
      <c r="J32" s="11">
        <f t="shared" si="3"/>
        <v>1000</v>
      </c>
      <c r="K32" s="11">
        <f t="shared" si="4"/>
        <v>104100</v>
      </c>
      <c r="L32" s="12">
        <f t="shared" si="5"/>
        <v>0</v>
      </c>
      <c r="M32" s="11">
        <f>COUNTIF(E$2:$E32,E32)</f>
        <v>1</v>
      </c>
      <c r="N32" s="13"/>
      <c r="O32" t="str">
        <f t="shared" si="6"/>
        <v/>
      </c>
    </row>
    <row r="33" spans="1:15">
      <c r="A33" s="7">
        <f t="shared" si="0"/>
        <v>10</v>
      </c>
      <c r="B33" s="14">
        <v>45583</v>
      </c>
      <c r="C33" s="8" t="s">
        <v>13</v>
      </c>
      <c r="D33" s="8" t="s">
        <v>16</v>
      </c>
      <c r="E33" s="8" t="s">
        <v>16</v>
      </c>
      <c r="F33" s="9">
        <f t="shared" si="1"/>
        <v>95000000</v>
      </c>
      <c r="G33" s="9">
        <v>950</v>
      </c>
      <c r="H33" s="10">
        <v>98895000</v>
      </c>
      <c r="I33" s="11">
        <f t="shared" si="2"/>
        <v>202995000</v>
      </c>
      <c r="J33" s="11">
        <f t="shared" si="3"/>
        <v>1950</v>
      </c>
      <c r="K33" s="11">
        <f t="shared" si="4"/>
        <v>104100</v>
      </c>
      <c r="L33" s="12">
        <f t="shared" si="5"/>
        <v>0</v>
      </c>
      <c r="M33" s="11">
        <f>COUNTIF(E$2:$E33,E33)</f>
        <v>2</v>
      </c>
      <c r="N33" s="13"/>
      <c r="O33" t="str">
        <f t="shared" si="6"/>
        <v/>
      </c>
    </row>
    <row r="34" spans="1:15">
      <c r="A34" s="7">
        <f t="shared" si="0"/>
        <v>10</v>
      </c>
      <c r="B34" s="14">
        <v>45583</v>
      </c>
      <c r="C34" s="8" t="s">
        <v>13</v>
      </c>
      <c r="D34" s="8" t="s">
        <v>16</v>
      </c>
      <c r="E34" s="8" t="s">
        <v>16</v>
      </c>
      <c r="F34" s="9">
        <f t="shared" si="1"/>
        <v>315000000</v>
      </c>
      <c r="G34" s="9">
        <v>3150</v>
      </c>
      <c r="H34" s="10">
        <v>327915000</v>
      </c>
      <c r="I34" s="11">
        <f t="shared" si="2"/>
        <v>530910000</v>
      </c>
      <c r="J34" s="11">
        <f t="shared" si="3"/>
        <v>5100</v>
      </c>
      <c r="K34" s="11">
        <f t="shared" si="4"/>
        <v>104100</v>
      </c>
      <c r="L34" s="12">
        <f t="shared" si="5"/>
        <v>0</v>
      </c>
      <c r="M34" s="11">
        <f>COUNTIF(E$2:$E34,E34)</f>
        <v>3</v>
      </c>
      <c r="N34" s="13"/>
      <c r="O34" t="str">
        <f t="shared" si="6"/>
        <v/>
      </c>
    </row>
    <row r="35" spans="1:15">
      <c r="A35" s="7">
        <f t="shared" si="0"/>
        <v>10</v>
      </c>
      <c r="B35" s="14">
        <v>45583</v>
      </c>
      <c r="C35" s="8" t="s">
        <v>13</v>
      </c>
      <c r="D35" s="8" t="s">
        <v>16</v>
      </c>
      <c r="E35" s="8" t="s">
        <v>16</v>
      </c>
      <c r="F35" s="9">
        <f t="shared" si="1"/>
        <v>150000000</v>
      </c>
      <c r="G35" s="9">
        <v>1500</v>
      </c>
      <c r="H35" s="10">
        <v>156150000</v>
      </c>
      <c r="I35" s="11">
        <f t="shared" si="2"/>
        <v>687060000</v>
      </c>
      <c r="J35" s="11">
        <f t="shared" si="3"/>
        <v>6600</v>
      </c>
      <c r="K35" s="11">
        <f t="shared" si="4"/>
        <v>104100</v>
      </c>
      <c r="L35" s="12">
        <f t="shared" si="5"/>
        <v>0</v>
      </c>
      <c r="M35" s="11">
        <f>COUNTIF(E$2:$E35,E35)</f>
        <v>4</v>
      </c>
      <c r="N35" s="13"/>
      <c r="O35" t="str">
        <f t="shared" si="6"/>
        <v/>
      </c>
    </row>
    <row r="36" spans="1:15">
      <c r="A36" s="7">
        <f t="shared" si="0"/>
        <v>10</v>
      </c>
      <c r="B36" s="14">
        <v>45583</v>
      </c>
      <c r="C36" s="8" t="s">
        <v>13</v>
      </c>
      <c r="D36" s="8" t="s">
        <v>16</v>
      </c>
      <c r="E36" s="8" t="s">
        <v>16</v>
      </c>
      <c r="F36" s="9">
        <f t="shared" si="1"/>
        <v>150000000</v>
      </c>
      <c r="G36" s="9">
        <v>1500</v>
      </c>
      <c r="H36" s="10">
        <v>156150000</v>
      </c>
      <c r="I36" s="11">
        <f t="shared" si="2"/>
        <v>843210000</v>
      </c>
      <c r="J36" s="11">
        <f t="shared" si="3"/>
        <v>8100</v>
      </c>
      <c r="K36" s="11">
        <f t="shared" si="4"/>
        <v>104100</v>
      </c>
      <c r="L36" s="12">
        <f t="shared" si="5"/>
        <v>0</v>
      </c>
      <c r="M36" s="11">
        <f>COUNTIF(E$2:$E36,E36)</f>
        <v>5</v>
      </c>
      <c r="N36" s="13"/>
      <c r="O36" t="str">
        <f t="shared" si="6"/>
        <v/>
      </c>
    </row>
    <row r="37" spans="1:15">
      <c r="A37" s="7">
        <f t="shared" si="0"/>
        <v>10</v>
      </c>
      <c r="B37" s="14">
        <v>45583</v>
      </c>
      <c r="C37" s="8" t="s">
        <v>13</v>
      </c>
      <c r="D37" s="8" t="s">
        <v>16</v>
      </c>
      <c r="E37" s="8" t="s">
        <v>16</v>
      </c>
      <c r="F37" s="9">
        <f t="shared" si="1"/>
        <v>5000000</v>
      </c>
      <c r="G37" s="9">
        <v>50</v>
      </c>
      <c r="H37" s="10">
        <v>5205000</v>
      </c>
      <c r="I37" s="11">
        <f t="shared" si="2"/>
        <v>848415000</v>
      </c>
      <c r="J37" s="11">
        <f t="shared" si="3"/>
        <v>8150</v>
      </c>
      <c r="K37" s="11">
        <f t="shared" si="4"/>
        <v>104100</v>
      </c>
      <c r="L37" s="12">
        <f t="shared" si="5"/>
        <v>0</v>
      </c>
      <c r="M37" s="11">
        <f>COUNTIF(E$2:$E37,E37)</f>
        <v>6</v>
      </c>
      <c r="N37" s="13"/>
      <c r="O37" t="str">
        <f t="shared" si="6"/>
        <v/>
      </c>
    </row>
    <row r="38" spans="1:15">
      <c r="A38" s="7">
        <f t="shared" si="0"/>
        <v>10</v>
      </c>
      <c r="B38" s="14">
        <v>45583</v>
      </c>
      <c r="C38" s="8" t="s">
        <v>13</v>
      </c>
      <c r="D38" s="8" t="s">
        <v>16</v>
      </c>
      <c r="E38" s="8" t="s">
        <v>16</v>
      </c>
      <c r="F38" s="9">
        <f t="shared" si="1"/>
        <v>100000000</v>
      </c>
      <c r="G38" s="9">
        <v>1000</v>
      </c>
      <c r="H38" s="10">
        <v>104100000</v>
      </c>
      <c r="I38" s="11">
        <f t="shared" si="2"/>
        <v>952515000</v>
      </c>
      <c r="J38" s="11">
        <f t="shared" si="3"/>
        <v>9150</v>
      </c>
      <c r="K38" s="11">
        <f t="shared" si="4"/>
        <v>104100</v>
      </c>
      <c r="L38" s="12">
        <f t="shared" si="5"/>
        <v>0</v>
      </c>
      <c r="M38" s="11">
        <f>COUNTIF(E$2:$E38,E38)</f>
        <v>7</v>
      </c>
      <c r="N38" s="13"/>
      <c r="O38" t="str">
        <f t="shared" si="6"/>
        <v/>
      </c>
    </row>
    <row r="39" spans="1:15">
      <c r="A39" s="7">
        <f t="shared" si="0"/>
        <v>10</v>
      </c>
      <c r="B39" s="14">
        <v>45583</v>
      </c>
      <c r="C39" s="8" t="s">
        <v>13</v>
      </c>
      <c r="D39" s="8" t="s">
        <v>16</v>
      </c>
      <c r="E39" s="8" t="s">
        <v>16</v>
      </c>
      <c r="F39" s="9">
        <f t="shared" si="1"/>
        <v>100000000</v>
      </c>
      <c r="G39" s="9">
        <v>1000</v>
      </c>
      <c r="H39" s="10">
        <v>104100000</v>
      </c>
      <c r="I39" s="11">
        <f t="shared" si="2"/>
        <v>1056615000</v>
      </c>
      <c r="J39" s="11">
        <f t="shared" si="3"/>
        <v>10150</v>
      </c>
      <c r="K39" s="11">
        <f t="shared" si="4"/>
        <v>104100</v>
      </c>
      <c r="L39" s="12">
        <f t="shared" si="5"/>
        <v>0</v>
      </c>
      <c r="M39" s="11">
        <f>COUNTIF(E$2:$E39,E39)</f>
        <v>8</v>
      </c>
      <c r="N39" s="13"/>
      <c r="O39" t="str">
        <f t="shared" si="6"/>
        <v/>
      </c>
    </row>
    <row r="40" spans="1:15">
      <c r="A40" s="7">
        <f t="shared" si="0"/>
        <v>10</v>
      </c>
      <c r="B40" s="14">
        <v>45586</v>
      </c>
      <c r="C40" s="8" t="s">
        <v>13</v>
      </c>
      <c r="D40" s="8" t="s">
        <v>14</v>
      </c>
      <c r="E40" s="8" t="s">
        <v>14</v>
      </c>
      <c r="F40" s="9">
        <f t="shared" si="1"/>
        <v>79100000</v>
      </c>
      <c r="G40" s="9">
        <v>791</v>
      </c>
      <c r="H40" s="10">
        <v>83055000</v>
      </c>
      <c r="I40" s="11">
        <f t="shared" si="2"/>
        <v>15178487520</v>
      </c>
      <c r="J40" s="11">
        <f t="shared" si="3"/>
        <v>143441</v>
      </c>
      <c r="K40" s="11">
        <f t="shared" si="4"/>
        <v>105816.93881107912</v>
      </c>
      <c r="L40" s="12">
        <f t="shared" si="5"/>
        <v>0</v>
      </c>
      <c r="M40" s="11">
        <f>COUNTIF(E$2:$E40,E40)</f>
        <v>31</v>
      </c>
      <c r="N40" s="13"/>
      <c r="O40" t="str">
        <f t="shared" si="6"/>
        <v/>
      </c>
    </row>
    <row r="41" spans="1:15">
      <c r="A41" s="7">
        <f t="shared" si="0"/>
        <v>10</v>
      </c>
      <c r="B41" s="14">
        <v>45586</v>
      </c>
      <c r="C41" s="8" t="s">
        <v>13</v>
      </c>
      <c r="D41" s="8" t="s">
        <v>14</v>
      </c>
      <c r="E41" s="8" t="s">
        <v>14</v>
      </c>
      <c r="F41" s="9">
        <f t="shared" si="1"/>
        <v>40000000</v>
      </c>
      <c r="G41" s="9">
        <v>400</v>
      </c>
      <c r="H41" s="10">
        <v>42000000</v>
      </c>
      <c r="I41" s="11">
        <f t="shared" si="2"/>
        <v>15220487520</v>
      </c>
      <c r="J41" s="11">
        <f t="shared" si="3"/>
        <v>143841</v>
      </c>
      <c r="K41" s="11">
        <f t="shared" si="4"/>
        <v>105814.66702817695</v>
      </c>
      <c r="L41" s="12">
        <f t="shared" si="5"/>
        <v>0</v>
      </c>
      <c r="M41" s="11">
        <f>COUNTIF(E$2:$E41,E41)</f>
        <v>32</v>
      </c>
      <c r="N41" s="13"/>
      <c r="O41" t="str">
        <f t="shared" si="6"/>
        <v/>
      </c>
    </row>
    <row r="42" spans="1:15">
      <c r="A42" s="7">
        <f t="shared" si="0"/>
        <v>10</v>
      </c>
      <c r="B42" s="14">
        <v>45586</v>
      </c>
      <c r="C42" s="8" t="s">
        <v>13</v>
      </c>
      <c r="D42" s="8" t="s">
        <v>14</v>
      </c>
      <c r="E42" s="8" t="s">
        <v>14</v>
      </c>
      <c r="F42" s="9">
        <f t="shared" si="1"/>
        <v>60000000</v>
      </c>
      <c r="G42" s="9">
        <v>600</v>
      </c>
      <c r="H42" s="10">
        <v>63000000</v>
      </c>
      <c r="I42" s="11">
        <f t="shared" si="2"/>
        <v>15283487520</v>
      </c>
      <c r="J42" s="11">
        <f t="shared" si="3"/>
        <v>144441</v>
      </c>
      <c r="K42" s="11">
        <f t="shared" si="4"/>
        <v>105811.28294597795</v>
      </c>
      <c r="L42" s="12">
        <f t="shared" si="5"/>
        <v>0</v>
      </c>
      <c r="M42" s="11">
        <f>COUNTIF(E$2:$E42,E42)</f>
        <v>33</v>
      </c>
      <c r="N42" s="13"/>
      <c r="O42" t="str">
        <f t="shared" si="6"/>
        <v/>
      </c>
    </row>
    <row r="43" spans="1:15">
      <c r="A43" s="7">
        <f t="shared" si="0"/>
        <v>10</v>
      </c>
      <c r="B43" s="14">
        <v>45586</v>
      </c>
      <c r="C43" s="8" t="s">
        <v>13</v>
      </c>
      <c r="D43" s="8" t="s">
        <v>14</v>
      </c>
      <c r="E43" s="8" t="s">
        <v>14</v>
      </c>
      <c r="F43" s="9">
        <f t="shared" si="1"/>
        <v>70000000</v>
      </c>
      <c r="G43" s="9">
        <v>700</v>
      </c>
      <c r="H43" s="10">
        <v>73500000</v>
      </c>
      <c r="I43" s="11">
        <f t="shared" si="2"/>
        <v>15356987520</v>
      </c>
      <c r="J43" s="11">
        <f t="shared" si="3"/>
        <v>145141</v>
      </c>
      <c r="K43" s="11">
        <f t="shared" si="4"/>
        <v>105807.37021241414</v>
      </c>
      <c r="L43" s="12">
        <f t="shared" si="5"/>
        <v>0</v>
      </c>
      <c r="M43" s="11">
        <f>COUNTIF(E$2:$E43,E43)</f>
        <v>34</v>
      </c>
      <c r="N43" s="13"/>
      <c r="O43" t="str">
        <f t="shared" si="6"/>
        <v/>
      </c>
    </row>
    <row r="44" spans="1:15">
      <c r="A44" s="7">
        <f t="shared" si="0"/>
        <v>10</v>
      </c>
      <c r="B44" s="14">
        <v>45586</v>
      </c>
      <c r="C44" s="8" t="s">
        <v>13</v>
      </c>
      <c r="D44" s="8" t="s">
        <v>14</v>
      </c>
      <c r="E44" s="8" t="s">
        <v>14</v>
      </c>
      <c r="F44" s="9">
        <f t="shared" si="1"/>
        <v>250000000</v>
      </c>
      <c r="G44" s="9">
        <v>2500</v>
      </c>
      <c r="H44" s="10">
        <v>262500000</v>
      </c>
      <c r="I44" s="11">
        <f t="shared" si="2"/>
        <v>15619487520</v>
      </c>
      <c r="J44" s="11">
        <f t="shared" si="3"/>
        <v>147641</v>
      </c>
      <c r="K44" s="11">
        <f t="shared" si="4"/>
        <v>105793.6990402395</v>
      </c>
      <c r="L44" s="12">
        <f t="shared" si="5"/>
        <v>0</v>
      </c>
      <c r="M44" s="11">
        <f>COUNTIF(E$2:$E44,E44)</f>
        <v>35</v>
      </c>
      <c r="N44" s="13"/>
      <c r="O44" t="str">
        <f t="shared" si="6"/>
        <v/>
      </c>
    </row>
    <row r="45" spans="1:15">
      <c r="A45" s="7">
        <f t="shared" si="0"/>
        <v>10</v>
      </c>
      <c r="B45" s="14">
        <v>45586</v>
      </c>
      <c r="C45" s="8" t="s">
        <v>13</v>
      </c>
      <c r="D45" s="8" t="s">
        <v>14</v>
      </c>
      <c r="E45" s="8" t="s">
        <v>14</v>
      </c>
      <c r="F45" s="9">
        <f t="shared" si="1"/>
        <v>100000000</v>
      </c>
      <c r="G45" s="9">
        <v>1000</v>
      </c>
      <c r="H45" s="10">
        <v>105000000</v>
      </c>
      <c r="I45" s="11">
        <f t="shared" si="2"/>
        <v>15724487520</v>
      </c>
      <c r="J45" s="11">
        <f t="shared" si="3"/>
        <v>148641</v>
      </c>
      <c r="K45" s="11">
        <f t="shared" si="4"/>
        <v>105788.35933558036</v>
      </c>
      <c r="L45" s="12">
        <f t="shared" si="5"/>
        <v>0</v>
      </c>
      <c r="M45" s="11">
        <f>COUNTIF(E$2:$E45,E45)</f>
        <v>36</v>
      </c>
      <c r="N45" s="13"/>
      <c r="O45" t="str">
        <f t="shared" si="6"/>
        <v/>
      </c>
    </row>
    <row r="46" spans="1:15">
      <c r="A46" s="7">
        <f t="shared" si="0"/>
        <v>10</v>
      </c>
      <c r="B46" s="14">
        <v>45586</v>
      </c>
      <c r="C46" s="8" t="s">
        <v>13</v>
      </c>
      <c r="D46" s="8" t="s">
        <v>14</v>
      </c>
      <c r="E46" s="8" t="s">
        <v>14</v>
      </c>
      <c r="F46" s="9">
        <f t="shared" si="1"/>
        <v>110000000</v>
      </c>
      <c r="G46" s="9">
        <v>1100</v>
      </c>
      <c r="H46" s="10">
        <v>115500000</v>
      </c>
      <c r="I46" s="11">
        <f t="shared" si="2"/>
        <v>15839987520</v>
      </c>
      <c r="J46" s="11">
        <f t="shared" si="3"/>
        <v>149741</v>
      </c>
      <c r="K46" s="11">
        <f t="shared" si="4"/>
        <v>105782.56803413895</v>
      </c>
      <c r="L46" s="12">
        <f t="shared" si="5"/>
        <v>0</v>
      </c>
      <c r="M46" s="11">
        <f>COUNTIF(E$2:$E46,E46)</f>
        <v>37</v>
      </c>
      <c r="N46" s="13"/>
      <c r="O46" t="str">
        <f t="shared" si="6"/>
        <v/>
      </c>
    </row>
    <row r="47" spans="1:15">
      <c r="A47" s="7">
        <f t="shared" si="0"/>
        <v>10</v>
      </c>
      <c r="B47" s="14">
        <v>45586</v>
      </c>
      <c r="C47" s="8" t="s">
        <v>13</v>
      </c>
      <c r="D47" s="8" t="s">
        <v>14</v>
      </c>
      <c r="E47" s="8" t="s">
        <v>14</v>
      </c>
      <c r="F47" s="9">
        <f t="shared" si="1"/>
        <v>100000000</v>
      </c>
      <c r="G47" s="9">
        <v>1000</v>
      </c>
      <c r="H47" s="10">
        <v>105000000</v>
      </c>
      <c r="I47" s="11">
        <f t="shared" si="2"/>
        <v>15944987520</v>
      </c>
      <c r="J47" s="11">
        <f t="shared" si="3"/>
        <v>150741</v>
      </c>
      <c r="K47" s="11">
        <f t="shared" si="4"/>
        <v>105777.37655979462</v>
      </c>
      <c r="L47" s="12">
        <f t="shared" si="5"/>
        <v>0</v>
      </c>
      <c r="M47" s="11">
        <f>COUNTIF(E$2:$E47,E47)</f>
        <v>38</v>
      </c>
      <c r="N47" s="13"/>
      <c r="O47" t="str">
        <f t="shared" si="6"/>
        <v/>
      </c>
    </row>
    <row r="48" spans="1:15">
      <c r="A48" s="7">
        <f t="shared" si="0"/>
        <v>10</v>
      </c>
      <c r="B48" s="14">
        <v>45586</v>
      </c>
      <c r="C48" s="8" t="s">
        <v>13</v>
      </c>
      <c r="D48" s="8" t="s">
        <v>14</v>
      </c>
      <c r="E48" s="8" t="s">
        <v>14</v>
      </c>
      <c r="F48" s="9">
        <f t="shared" si="1"/>
        <v>300000000</v>
      </c>
      <c r="G48" s="9">
        <v>3000</v>
      </c>
      <c r="H48" s="10">
        <v>315000000</v>
      </c>
      <c r="I48" s="11">
        <f t="shared" si="2"/>
        <v>16259987520</v>
      </c>
      <c r="J48" s="11">
        <f t="shared" si="3"/>
        <v>153741</v>
      </c>
      <c r="K48" s="11">
        <f t="shared" si="4"/>
        <v>105762.20734872285</v>
      </c>
      <c r="L48" s="12">
        <f t="shared" si="5"/>
        <v>0</v>
      </c>
      <c r="M48" s="11">
        <f>COUNTIF(E$2:$E48,E48)</f>
        <v>39</v>
      </c>
      <c r="N48" s="13"/>
      <c r="O48" t="str">
        <f t="shared" si="6"/>
        <v/>
      </c>
    </row>
    <row r="49" spans="1:15">
      <c r="A49" s="7">
        <f t="shared" si="0"/>
        <v>10</v>
      </c>
      <c r="B49" s="14">
        <v>45587</v>
      </c>
      <c r="C49" s="8" t="s">
        <v>13</v>
      </c>
      <c r="D49" s="8" t="s">
        <v>14</v>
      </c>
      <c r="E49" s="8" t="s">
        <v>14</v>
      </c>
      <c r="F49" s="9">
        <f t="shared" si="1"/>
        <v>300000000</v>
      </c>
      <c r="G49" s="9">
        <v>3000</v>
      </c>
      <c r="H49" s="10">
        <v>315000000</v>
      </c>
      <c r="I49" s="11">
        <f t="shared" si="2"/>
        <v>16574987520</v>
      </c>
      <c r="J49" s="11">
        <f t="shared" si="3"/>
        <v>156741</v>
      </c>
      <c r="K49" s="11">
        <f t="shared" si="4"/>
        <v>105747.61881064941</v>
      </c>
      <c r="L49" s="12">
        <f t="shared" si="5"/>
        <v>0</v>
      </c>
      <c r="M49" s="11">
        <f>COUNTIF(E$2:$E49,E49)</f>
        <v>40</v>
      </c>
      <c r="N49" s="13"/>
      <c r="O49" t="str">
        <f t="shared" si="6"/>
        <v/>
      </c>
    </row>
    <row r="50" spans="1:15">
      <c r="A50" s="7">
        <f t="shared" si="0"/>
        <v>10</v>
      </c>
      <c r="B50" s="14">
        <v>45587</v>
      </c>
      <c r="C50" s="8" t="s">
        <v>13</v>
      </c>
      <c r="D50" s="8" t="s">
        <v>14</v>
      </c>
      <c r="E50" s="8" t="s">
        <v>14</v>
      </c>
      <c r="F50" s="9">
        <f t="shared" si="1"/>
        <v>200000000</v>
      </c>
      <c r="G50" s="9">
        <v>2000</v>
      </c>
      <c r="H50" s="10">
        <v>210000000</v>
      </c>
      <c r="I50" s="11">
        <f t="shared" si="2"/>
        <v>16784987520</v>
      </c>
      <c r="J50" s="11">
        <f t="shared" si="3"/>
        <v>158741</v>
      </c>
      <c r="K50" s="11">
        <f t="shared" si="4"/>
        <v>105738.19945697709</v>
      </c>
      <c r="L50" s="12">
        <f t="shared" si="5"/>
        <v>0</v>
      </c>
      <c r="M50" s="11">
        <f>COUNTIF(E$2:$E50,E50)</f>
        <v>41</v>
      </c>
      <c r="N50" s="13"/>
      <c r="O50" t="str">
        <f t="shared" si="6"/>
        <v/>
      </c>
    </row>
    <row r="51" spans="1:15">
      <c r="A51" s="7">
        <f t="shared" si="0"/>
        <v>10</v>
      </c>
      <c r="B51" s="14">
        <v>45587</v>
      </c>
      <c r="C51" s="8" t="s">
        <v>13</v>
      </c>
      <c r="D51" s="8" t="s">
        <v>14</v>
      </c>
      <c r="E51" s="8" t="s">
        <v>14</v>
      </c>
      <c r="F51" s="9">
        <f t="shared" si="1"/>
        <v>10000000</v>
      </c>
      <c r="G51" s="9">
        <v>100</v>
      </c>
      <c r="H51" s="10">
        <v>10500000</v>
      </c>
      <c r="I51" s="11">
        <f t="shared" si="2"/>
        <v>16795487520</v>
      </c>
      <c r="J51" s="11">
        <f t="shared" si="3"/>
        <v>158841</v>
      </c>
      <c r="K51" s="11">
        <f t="shared" si="4"/>
        <v>105737.73471584792</v>
      </c>
      <c r="L51" s="12">
        <f t="shared" si="5"/>
        <v>0</v>
      </c>
      <c r="M51" s="11">
        <f>COUNTIF(E$2:$E51,E51)</f>
        <v>42</v>
      </c>
      <c r="N51" s="13"/>
      <c r="O51" t="str">
        <f t="shared" si="6"/>
        <v/>
      </c>
    </row>
    <row r="52" spans="1:15">
      <c r="A52" s="7">
        <f t="shared" si="0"/>
        <v>10</v>
      </c>
      <c r="B52" s="14">
        <v>45587</v>
      </c>
      <c r="C52" s="8" t="s">
        <v>13</v>
      </c>
      <c r="D52" s="8" t="s">
        <v>14</v>
      </c>
      <c r="E52" s="8" t="s">
        <v>14</v>
      </c>
      <c r="F52" s="9">
        <f t="shared" si="1"/>
        <v>60000000</v>
      </c>
      <c r="G52" s="9">
        <v>600</v>
      </c>
      <c r="H52" s="10">
        <v>63000000</v>
      </c>
      <c r="I52" s="11">
        <f t="shared" si="2"/>
        <v>16858487520</v>
      </c>
      <c r="J52" s="11">
        <f t="shared" si="3"/>
        <v>159441</v>
      </c>
      <c r="K52" s="11">
        <f t="shared" si="4"/>
        <v>105734.95851129886</v>
      </c>
      <c r="L52" s="12">
        <f t="shared" si="5"/>
        <v>0</v>
      </c>
      <c r="M52" s="11">
        <f>COUNTIF(E$2:$E52,E52)</f>
        <v>43</v>
      </c>
      <c r="N52" s="13"/>
      <c r="O52" t="str">
        <f t="shared" si="6"/>
        <v/>
      </c>
    </row>
    <row r="53" spans="1:15">
      <c r="A53" s="7">
        <f t="shared" si="0"/>
        <v>10</v>
      </c>
      <c r="B53" s="14">
        <v>45587</v>
      </c>
      <c r="C53" s="8" t="s">
        <v>13</v>
      </c>
      <c r="D53" s="8" t="s">
        <v>14</v>
      </c>
      <c r="E53" s="8" t="s">
        <v>14</v>
      </c>
      <c r="F53" s="9">
        <f t="shared" si="1"/>
        <v>200000000</v>
      </c>
      <c r="G53" s="9">
        <v>2000</v>
      </c>
      <c r="H53" s="10">
        <v>210000000</v>
      </c>
      <c r="I53" s="11">
        <f t="shared" si="2"/>
        <v>17068487520</v>
      </c>
      <c r="J53" s="11">
        <f t="shared" si="3"/>
        <v>161441</v>
      </c>
      <c r="K53" s="11">
        <f t="shared" si="4"/>
        <v>105725.85353163075</v>
      </c>
      <c r="L53" s="12">
        <f t="shared" si="5"/>
        <v>0</v>
      </c>
      <c r="M53" s="11">
        <f>COUNTIF(E$2:$E53,E53)</f>
        <v>44</v>
      </c>
      <c r="N53" s="13"/>
      <c r="O53" t="str">
        <f t="shared" si="6"/>
        <v/>
      </c>
    </row>
    <row r="54" spans="1:15">
      <c r="A54" s="7">
        <f t="shared" si="0"/>
        <v>10</v>
      </c>
      <c r="B54" s="14">
        <v>45587</v>
      </c>
      <c r="C54" s="8" t="s">
        <v>13</v>
      </c>
      <c r="D54" s="8" t="s">
        <v>14</v>
      </c>
      <c r="E54" s="8" t="s">
        <v>14</v>
      </c>
      <c r="F54" s="9">
        <f t="shared" si="1"/>
        <v>110000000</v>
      </c>
      <c r="G54" s="9">
        <v>1100</v>
      </c>
      <c r="H54" s="10">
        <v>115500000</v>
      </c>
      <c r="I54" s="11">
        <f t="shared" si="2"/>
        <v>17183987520</v>
      </c>
      <c r="J54" s="11">
        <f t="shared" si="3"/>
        <v>162541</v>
      </c>
      <c r="K54" s="11">
        <f t="shared" si="4"/>
        <v>105720.94130096407</v>
      </c>
      <c r="L54" s="12">
        <f t="shared" si="5"/>
        <v>0</v>
      </c>
      <c r="M54" s="11">
        <f>COUNTIF(E$2:$E54,E54)</f>
        <v>45</v>
      </c>
      <c r="N54" s="13"/>
      <c r="O54" t="str">
        <f t="shared" si="6"/>
        <v/>
      </c>
    </row>
    <row r="55" spans="1:15">
      <c r="A55" s="7">
        <f t="shared" si="0"/>
        <v>10</v>
      </c>
      <c r="B55" s="14">
        <v>45587</v>
      </c>
      <c r="C55" s="8" t="s">
        <v>13</v>
      </c>
      <c r="D55" s="8" t="s">
        <v>14</v>
      </c>
      <c r="E55" s="8" t="s">
        <v>14</v>
      </c>
      <c r="F55" s="9">
        <f t="shared" si="1"/>
        <v>200000</v>
      </c>
      <c r="G55" s="9">
        <v>2</v>
      </c>
      <c r="H55" s="10">
        <v>210000</v>
      </c>
      <c r="I55" s="11">
        <f t="shared" si="2"/>
        <v>17184197520</v>
      </c>
      <c r="J55" s="11">
        <f t="shared" si="3"/>
        <v>162543</v>
      </c>
      <c r="K55" s="11">
        <f t="shared" si="4"/>
        <v>105720.93243018771</v>
      </c>
      <c r="L55" s="12">
        <f t="shared" si="5"/>
        <v>0</v>
      </c>
      <c r="M55" s="11">
        <f>COUNTIF(E$2:$E55,E55)</f>
        <v>46</v>
      </c>
      <c r="N55" s="13"/>
      <c r="O55" t="str">
        <f t="shared" si="6"/>
        <v/>
      </c>
    </row>
    <row r="56" spans="1:15">
      <c r="A56" s="7">
        <f t="shared" si="0"/>
        <v>10</v>
      </c>
      <c r="B56" s="14">
        <v>45587</v>
      </c>
      <c r="C56" s="8" t="s">
        <v>13</v>
      </c>
      <c r="D56" s="8" t="s">
        <v>14</v>
      </c>
      <c r="E56" s="8" t="s">
        <v>14</v>
      </c>
      <c r="F56" s="9">
        <f t="shared" si="1"/>
        <v>63600000</v>
      </c>
      <c r="G56" s="9">
        <v>636</v>
      </c>
      <c r="H56" s="10">
        <v>66780000</v>
      </c>
      <c r="I56" s="11">
        <f t="shared" si="2"/>
        <v>17250977520</v>
      </c>
      <c r="J56" s="11">
        <f t="shared" si="3"/>
        <v>163179</v>
      </c>
      <c r="K56" s="11">
        <f t="shared" si="4"/>
        <v>105718.12255253433</v>
      </c>
      <c r="L56" s="12">
        <f t="shared" si="5"/>
        <v>0</v>
      </c>
      <c r="M56" s="11">
        <f>COUNTIF(E$2:$E56,E56)</f>
        <v>47</v>
      </c>
      <c r="N56" s="13"/>
      <c r="O56" t="str">
        <f t="shared" si="6"/>
        <v/>
      </c>
    </row>
    <row r="57" spans="1:15">
      <c r="A57" s="7">
        <f t="shared" si="0"/>
        <v>10</v>
      </c>
      <c r="B57" s="14">
        <v>45587</v>
      </c>
      <c r="C57" s="8" t="s">
        <v>13</v>
      </c>
      <c r="D57" s="8" t="s">
        <v>14</v>
      </c>
      <c r="E57" s="8" t="s">
        <v>14</v>
      </c>
      <c r="F57" s="9">
        <f t="shared" si="1"/>
        <v>56200000</v>
      </c>
      <c r="G57" s="9">
        <v>562</v>
      </c>
      <c r="H57" s="10">
        <v>59010000</v>
      </c>
      <c r="I57" s="11">
        <f t="shared" si="2"/>
        <v>17309987520</v>
      </c>
      <c r="J57" s="11">
        <f t="shared" si="3"/>
        <v>163741</v>
      </c>
      <c r="K57" s="11">
        <f t="shared" si="4"/>
        <v>105715.65777661062</v>
      </c>
      <c r="L57" s="12">
        <f t="shared" si="5"/>
        <v>0</v>
      </c>
      <c r="M57" s="11">
        <f>COUNTIF(E$2:$E57,E57)</f>
        <v>48</v>
      </c>
      <c r="N57" s="13"/>
      <c r="O57" t="str">
        <f t="shared" si="6"/>
        <v/>
      </c>
    </row>
    <row r="58" spans="1:15">
      <c r="A58" s="7">
        <f t="shared" si="0"/>
        <v>10</v>
      </c>
      <c r="B58" s="14">
        <v>45587</v>
      </c>
      <c r="C58" s="8" t="s">
        <v>13</v>
      </c>
      <c r="D58" s="8" t="s">
        <v>14</v>
      </c>
      <c r="E58" s="8" t="s">
        <v>14</v>
      </c>
      <c r="F58" s="9">
        <f t="shared" si="1"/>
        <v>93800000</v>
      </c>
      <c r="G58" s="9">
        <v>938</v>
      </c>
      <c r="H58" s="10">
        <v>98490000</v>
      </c>
      <c r="I58" s="11">
        <f t="shared" si="2"/>
        <v>17408477520</v>
      </c>
      <c r="J58" s="11">
        <f t="shared" si="3"/>
        <v>164679</v>
      </c>
      <c r="K58" s="11">
        <f t="shared" si="4"/>
        <v>105711.5814402565</v>
      </c>
      <c r="L58" s="12">
        <f t="shared" si="5"/>
        <v>0</v>
      </c>
      <c r="M58" s="11">
        <f>COUNTIF(E$2:$E58,E58)</f>
        <v>49</v>
      </c>
      <c r="N58" s="13"/>
      <c r="O58" t="str">
        <f t="shared" si="6"/>
        <v/>
      </c>
    </row>
    <row r="59" spans="1:15">
      <c r="A59" s="7">
        <f t="shared" si="0"/>
        <v>10</v>
      </c>
      <c r="B59" s="14">
        <v>45588</v>
      </c>
      <c r="C59" s="8" t="s">
        <v>13</v>
      </c>
      <c r="D59" s="8" t="s">
        <v>14</v>
      </c>
      <c r="E59" s="8" t="s">
        <v>14</v>
      </c>
      <c r="F59" s="9">
        <f t="shared" si="1"/>
        <v>190000000</v>
      </c>
      <c r="G59" s="9">
        <v>1900</v>
      </c>
      <c r="H59" s="10">
        <v>199500000</v>
      </c>
      <c r="I59" s="11">
        <f t="shared" si="2"/>
        <v>17607977520</v>
      </c>
      <c r="J59" s="11">
        <f t="shared" si="3"/>
        <v>166579</v>
      </c>
      <c r="K59" s="11">
        <f t="shared" si="4"/>
        <v>105703.46514266504</v>
      </c>
      <c r="L59" s="12">
        <f t="shared" si="5"/>
        <v>0</v>
      </c>
      <c r="M59" s="11">
        <f>COUNTIF(E$2:$E59,E59)</f>
        <v>50</v>
      </c>
      <c r="N59" s="13"/>
      <c r="O59" t="str">
        <f t="shared" si="6"/>
        <v/>
      </c>
    </row>
    <row r="60" spans="1:15">
      <c r="A60" s="7">
        <f t="shared" si="0"/>
        <v>10</v>
      </c>
      <c r="B60" s="14">
        <v>45588</v>
      </c>
      <c r="C60" s="8" t="s">
        <v>13</v>
      </c>
      <c r="D60" s="8" t="s">
        <v>14</v>
      </c>
      <c r="E60" s="8" t="s">
        <v>14</v>
      </c>
      <c r="F60" s="9">
        <f t="shared" si="1"/>
        <v>70000000</v>
      </c>
      <c r="G60" s="9">
        <v>700</v>
      </c>
      <c r="H60" s="10">
        <v>73500000</v>
      </c>
      <c r="I60" s="11">
        <f t="shared" si="2"/>
        <v>17681477520</v>
      </c>
      <c r="J60" s="11">
        <f t="shared" si="3"/>
        <v>167279</v>
      </c>
      <c r="K60" s="11">
        <f t="shared" si="4"/>
        <v>105700.52140436038</v>
      </c>
      <c r="L60" s="12">
        <f t="shared" si="5"/>
        <v>0</v>
      </c>
      <c r="M60" s="11">
        <f>COUNTIF(E$2:$E60,E60)</f>
        <v>51</v>
      </c>
      <c r="N60" s="13"/>
      <c r="O60" t="str">
        <f t="shared" si="6"/>
        <v/>
      </c>
    </row>
    <row r="61" spans="1:15">
      <c r="A61" s="7">
        <f t="shared" si="0"/>
        <v>10</v>
      </c>
      <c r="B61" s="14">
        <v>45588</v>
      </c>
      <c r="C61" s="8" t="s">
        <v>13</v>
      </c>
      <c r="D61" s="8" t="s">
        <v>14</v>
      </c>
      <c r="E61" s="8" t="s">
        <v>14</v>
      </c>
      <c r="F61" s="9">
        <f t="shared" si="1"/>
        <v>100000000</v>
      </c>
      <c r="G61" s="9">
        <v>1000</v>
      </c>
      <c r="H61" s="10">
        <v>105000000</v>
      </c>
      <c r="I61" s="11">
        <f t="shared" si="2"/>
        <v>17786477520</v>
      </c>
      <c r="J61" s="11">
        <f t="shared" si="3"/>
        <v>168279</v>
      </c>
      <c r="K61" s="11">
        <f t="shared" si="4"/>
        <v>105696.35854741234</v>
      </c>
      <c r="L61" s="12">
        <f t="shared" si="5"/>
        <v>0</v>
      </c>
      <c r="M61" s="11">
        <f>COUNTIF(E$2:$E61,E61)</f>
        <v>52</v>
      </c>
      <c r="N61" s="13"/>
      <c r="O61" t="str">
        <f t="shared" si="6"/>
        <v/>
      </c>
    </row>
    <row r="62" spans="1:15">
      <c r="A62" s="7">
        <f t="shared" si="0"/>
        <v>10</v>
      </c>
      <c r="B62" s="14">
        <v>45588</v>
      </c>
      <c r="C62" s="8" t="s">
        <v>13</v>
      </c>
      <c r="D62" s="8" t="s">
        <v>14</v>
      </c>
      <c r="E62" s="8" t="s">
        <v>14</v>
      </c>
      <c r="F62" s="9">
        <f t="shared" si="1"/>
        <v>140000000</v>
      </c>
      <c r="G62" s="9">
        <v>1400</v>
      </c>
      <c r="H62" s="10">
        <v>147000000</v>
      </c>
      <c r="I62" s="11">
        <f t="shared" si="2"/>
        <v>17933477520</v>
      </c>
      <c r="J62" s="11">
        <f t="shared" si="3"/>
        <v>169679</v>
      </c>
      <c r="K62" s="11">
        <f t="shared" si="4"/>
        <v>105690.61298098174</v>
      </c>
      <c r="L62" s="12">
        <f t="shared" si="5"/>
        <v>0</v>
      </c>
      <c r="M62" s="11">
        <f>COUNTIF(E$2:$E62,E62)</f>
        <v>53</v>
      </c>
      <c r="N62" s="13"/>
      <c r="O62" t="str">
        <f t="shared" si="6"/>
        <v/>
      </c>
    </row>
    <row r="63" spans="1:15">
      <c r="A63" s="7">
        <f t="shared" si="0"/>
        <v>10</v>
      </c>
      <c r="B63" s="14">
        <v>45588</v>
      </c>
      <c r="C63" s="8" t="s">
        <v>13</v>
      </c>
      <c r="D63" s="8" t="s">
        <v>14</v>
      </c>
      <c r="E63" s="8" t="s">
        <v>14</v>
      </c>
      <c r="F63" s="9">
        <f t="shared" si="1"/>
        <v>10000000</v>
      </c>
      <c r="G63" s="9">
        <v>100</v>
      </c>
      <c r="H63" s="10">
        <v>10500000</v>
      </c>
      <c r="I63" s="11">
        <f t="shared" si="2"/>
        <v>17943977520</v>
      </c>
      <c r="J63" s="11">
        <f t="shared" si="3"/>
        <v>169779</v>
      </c>
      <c r="K63" s="11">
        <f t="shared" si="4"/>
        <v>105690.2062092485</v>
      </c>
      <c r="L63" s="12">
        <f t="shared" si="5"/>
        <v>0</v>
      </c>
      <c r="M63" s="11">
        <f>COUNTIF(E$2:$E63,E63)</f>
        <v>54</v>
      </c>
      <c r="N63" s="13"/>
      <c r="O63" t="str">
        <f t="shared" si="6"/>
        <v/>
      </c>
    </row>
    <row r="64" spans="1:15">
      <c r="A64" s="7">
        <f t="shared" si="0"/>
        <v>10</v>
      </c>
      <c r="B64" s="14">
        <v>45588</v>
      </c>
      <c r="C64" s="8" t="s">
        <v>13</v>
      </c>
      <c r="D64" s="8" t="s">
        <v>14</v>
      </c>
      <c r="E64" s="8" t="s">
        <v>14</v>
      </c>
      <c r="F64" s="9">
        <f t="shared" si="1"/>
        <v>490000000</v>
      </c>
      <c r="G64" s="9">
        <v>4900</v>
      </c>
      <c r="H64" s="10">
        <v>514500000</v>
      </c>
      <c r="I64" s="11">
        <f t="shared" si="2"/>
        <v>18458477520</v>
      </c>
      <c r="J64" s="11">
        <f t="shared" si="3"/>
        <v>174679</v>
      </c>
      <c r="K64" s="11">
        <f t="shared" si="4"/>
        <v>105670.84492125556</v>
      </c>
      <c r="L64" s="12">
        <f t="shared" si="5"/>
        <v>0</v>
      </c>
      <c r="M64" s="11">
        <f>COUNTIF(E$2:$E64,E64)</f>
        <v>55</v>
      </c>
      <c r="N64" s="13"/>
      <c r="O64" t="str">
        <f t="shared" si="6"/>
        <v/>
      </c>
    </row>
    <row r="65" spans="1:15">
      <c r="A65" s="7">
        <f t="shared" si="0"/>
        <v>10</v>
      </c>
      <c r="B65" s="14">
        <v>45588</v>
      </c>
      <c r="C65" s="8" t="s">
        <v>13</v>
      </c>
      <c r="D65" s="8" t="s">
        <v>15</v>
      </c>
      <c r="E65" s="8" t="s">
        <v>15</v>
      </c>
      <c r="F65" s="9">
        <f t="shared" si="1"/>
        <v>94000000</v>
      </c>
      <c r="G65" s="9">
        <v>940</v>
      </c>
      <c r="H65" s="10">
        <v>92120000</v>
      </c>
      <c r="I65" s="11">
        <f t="shared" si="2"/>
        <v>92120000</v>
      </c>
      <c r="J65" s="11">
        <f t="shared" si="3"/>
        <v>940</v>
      </c>
      <c r="K65" s="11">
        <f t="shared" si="4"/>
        <v>98000</v>
      </c>
      <c r="L65" s="12">
        <f t="shared" si="5"/>
        <v>0</v>
      </c>
      <c r="M65" s="11">
        <f>COUNTIF(E$2:$E65,E65)</f>
        <v>1</v>
      </c>
      <c r="N65" s="13"/>
      <c r="O65" t="str">
        <f t="shared" si="6"/>
        <v/>
      </c>
    </row>
    <row r="66" spans="1:15">
      <c r="A66" s="7">
        <f t="shared" ref="A66:A129" si="7">MONTH(B66)</f>
        <v>10</v>
      </c>
      <c r="B66" s="14">
        <v>45588</v>
      </c>
      <c r="C66" s="8" t="s">
        <v>13</v>
      </c>
      <c r="D66" s="8" t="s">
        <v>15</v>
      </c>
      <c r="E66" s="8" t="s">
        <v>15</v>
      </c>
      <c r="F66" s="9">
        <f t="shared" ref="F66:F129" si="8">100000*G66</f>
        <v>106000000</v>
      </c>
      <c r="G66" s="9">
        <v>1060</v>
      </c>
      <c r="H66" s="10">
        <v>103880000</v>
      </c>
      <c r="I66" s="11">
        <f t="shared" ref="I66:I129" si="9">IF(H66&gt;=0,IF(M66=1,H66,SUMIFS(I:I,E:E,E66,M:M,M66-1)+H66),SUMIFS(I:I,E:E,E66,M:M,M66-1)+K66*G66)</f>
        <v>196000000</v>
      </c>
      <c r="J66" s="11">
        <f t="shared" ref="J66:J129" si="10">IF(M66=1,G66,SUMIFS($J:$J,$E:$E,E66,$M:$M,M66-1)+G66)</f>
        <v>2000</v>
      </c>
      <c r="K66" s="11">
        <f t="shared" ref="K66:K129" si="11">IF(H66&gt;=0,I66/J66,SUMIFS($K:$K,$E:$E,E66,$M:$M,M66-1))</f>
        <v>98000</v>
      </c>
      <c r="L66" s="12">
        <f t="shared" ref="L66:L129" si="12">IF(G66&lt;0,K66*G66-H66,0)</f>
        <v>0</v>
      </c>
      <c r="M66" s="11">
        <f>COUNTIF(E$2:$E66,E66)</f>
        <v>2</v>
      </c>
      <c r="N66" s="13"/>
      <c r="O66" t="str">
        <f t="shared" ref="O66:O129" si="13">IF(M66=_xlfn.MAXIFS(M:M,D:D,D66),"X","")</f>
        <v/>
      </c>
    </row>
    <row r="67" spans="1:15">
      <c r="A67" s="7">
        <f t="shared" si="7"/>
        <v>10</v>
      </c>
      <c r="B67" s="14">
        <v>45588</v>
      </c>
      <c r="C67" s="8" t="s">
        <v>13</v>
      </c>
      <c r="D67" s="8" t="s">
        <v>15</v>
      </c>
      <c r="E67" s="8" t="s">
        <v>15</v>
      </c>
      <c r="F67" s="9">
        <f t="shared" si="8"/>
        <v>100000000</v>
      </c>
      <c r="G67" s="9">
        <v>1000</v>
      </c>
      <c r="H67" s="10">
        <v>98000000</v>
      </c>
      <c r="I67" s="11">
        <f t="shared" si="9"/>
        <v>294000000</v>
      </c>
      <c r="J67" s="11">
        <f t="shared" si="10"/>
        <v>3000</v>
      </c>
      <c r="K67" s="11">
        <f t="shared" si="11"/>
        <v>98000</v>
      </c>
      <c r="L67" s="12">
        <f t="shared" si="12"/>
        <v>0</v>
      </c>
      <c r="M67" s="11">
        <f>COUNTIF(E$2:$E67,E67)</f>
        <v>3</v>
      </c>
      <c r="N67" s="13"/>
      <c r="O67" t="str">
        <f t="shared" si="13"/>
        <v/>
      </c>
    </row>
    <row r="68" spans="1:15">
      <c r="A68" s="7">
        <f t="shared" si="7"/>
        <v>10</v>
      </c>
      <c r="B68" s="14">
        <v>45588</v>
      </c>
      <c r="C68" s="8" t="s">
        <v>13</v>
      </c>
      <c r="D68" s="8" t="s">
        <v>15</v>
      </c>
      <c r="E68" s="8" t="s">
        <v>15</v>
      </c>
      <c r="F68" s="9">
        <f t="shared" si="8"/>
        <v>100000000</v>
      </c>
      <c r="G68" s="9">
        <v>1000</v>
      </c>
      <c r="H68" s="10">
        <v>98000000</v>
      </c>
      <c r="I68" s="11">
        <f t="shared" si="9"/>
        <v>392000000</v>
      </c>
      <c r="J68" s="11">
        <f t="shared" si="10"/>
        <v>4000</v>
      </c>
      <c r="K68" s="11">
        <f t="shared" si="11"/>
        <v>98000</v>
      </c>
      <c r="L68" s="12">
        <f t="shared" si="12"/>
        <v>0</v>
      </c>
      <c r="M68" s="11">
        <f>COUNTIF(E$2:$E68,E68)</f>
        <v>4</v>
      </c>
      <c r="N68" s="13"/>
      <c r="O68" t="str">
        <f t="shared" si="13"/>
        <v/>
      </c>
    </row>
    <row r="69" spans="1:15">
      <c r="A69" s="7">
        <f t="shared" si="7"/>
        <v>10</v>
      </c>
      <c r="B69" s="14">
        <v>45588</v>
      </c>
      <c r="C69" s="8" t="s">
        <v>13</v>
      </c>
      <c r="D69" s="8" t="s">
        <v>15</v>
      </c>
      <c r="E69" s="8" t="s">
        <v>15</v>
      </c>
      <c r="F69" s="9">
        <f t="shared" si="8"/>
        <v>100000000</v>
      </c>
      <c r="G69" s="9">
        <v>1000</v>
      </c>
      <c r="H69" s="10">
        <v>98000000</v>
      </c>
      <c r="I69" s="11">
        <f t="shared" si="9"/>
        <v>490000000</v>
      </c>
      <c r="J69" s="11">
        <f t="shared" si="10"/>
        <v>5000</v>
      </c>
      <c r="K69" s="11">
        <f t="shared" si="11"/>
        <v>98000</v>
      </c>
      <c r="L69" s="12">
        <f t="shared" si="12"/>
        <v>0</v>
      </c>
      <c r="M69" s="11">
        <f>COUNTIF(E$2:$E69,E69)</f>
        <v>5</v>
      </c>
      <c r="N69" s="13"/>
      <c r="O69" t="str">
        <f t="shared" si="13"/>
        <v/>
      </c>
    </row>
    <row r="70" spans="1:15">
      <c r="A70" s="7">
        <f t="shared" si="7"/>
        <v>10</v>
      </c>
      <c r="B70" s="14">
        <v>45588</v>
      </c>
      <c r="C70" s="8" t="s">
        <v>13</v>
      </c>
      <c r="D70" s="8" t="s">
        <v>15</v>
      </c>
      <c r="E70" s="8" t="s">
        <v>15</v>
      </c>
      <c r="F70" s="9">
        <f t="shared" si="8"/>
        <v>100000000</v>
      </c>
      <c r="G70" s="9">
        <v>1000</v>
      </c>
      <c r="H70" s="10">
        <v>98000000</v>
      </c>
      <c r="I70" s="11">
        <f t="shared" si="9"/>
        <v>588000000</v>
      </c>
      <c r="J70" s="11">
        <f t="shared" si="10"/>
        <v>6000</v>
      </c>
      <c r="K70" s="11">
        <f t="shared" si="11"/>
        <v>98000</v>
      </c>
      <c r="L70" s="12">
        <f t="shared" si="12"/>
        <v>0</v>
      </c>
      <c r="M70" s="11">
        <f>COUNTIF(E$2:$E70,E70)</f>
        <v>6</v>
      </c>
      <c r="N70" s="13"/>
      <c r="O70" t="str">
        <f t="shared" si="13"/>
        <v/>
      </c>
    </row>
    <row r="71" spans="1:15">
      <c r="A71" s="7">
        <f t="shared" si="7"/>
        <v>10</v>
      </c>
      <c r="B71" s="14">
        <v>45588</v>
      </c>
      <c r="C71" s="8" t="s">
        <v>13</v>
      </c>
      <c r="D71" s="8" t="s">
        <v>15</v>
      </c>
      <c r="E71" s="8" t="s">
        <v>15</v>
      </c>
      <c r="F71" s="9">
        <f t="shared" si="8"/>
        <v>80000000</v>
      </c>
      <c r="G71" s="9">
        <v>800</v>
      </c>
      <c r="H71" s="10">
        <v>78400000</v>
      </c>
      <c r="I71" s="11">
        <f t="shared" si="9"/>
        <v>666400000</v>
      </c>
      <c r="J71" s="11">
        <f t="shared" si="10"/>
        <v>6800</v>
      </c>
      <c r="K71" s="11">
        <f t="shared" si="11"/>
        <v>98000</v>
      </c>
      <c r="L71" s="12">
        <f t="shared" si="12"/>
        <v>0</v>
      </c>
      <c r="M71" s="11">
        <f>COUNTIF(E$2:$E71,E71)</f>
        <v>7</v>
      </c>
      <c r="N71" s="13"/>
      <c r="O71" t="str">
        <f t="shared" si="13"/>
        <v/>
      </c>
    </row>
    <row r="72" spans="1:15">
      <c r="A72" s="7">
        <f t="shared" si="7"/>
        <v>10</v>
      </c>
      <c r="B72" s="14">
        <v>45588</v>
      </c>
      <c r="C72" s="8" t="s">
        <v>13</v>
      </c>
      <c r="D72" s="8" t="s">
        <v>15</v>
      </c>
      <c r="E72" s="8" t="s">
        <v>15</v>
      </c>
      <c r="F72" s="9">
        <f t="shared" si="8"/>
        <v>6000000</v>
      </c>
      <c r="G72" s="9">
        <v>60</v>
      </c>
      <c r="H72" s="10">
        <v>5880000</v>
      </c>
      <c r="I72" s="11">
        <f t="shared" si="9"/>
        <v>672280000</v>
      </c>
      <c r="J72" s="11">
        <f t="shared" si="10"/>
        <v>6860</v>
      </c>
      <c r="K72" s="11">
        <f t="shared" si="11"/>
        <v>98000</v>
      </c>
      <c r="L72" s="12">
        <f t="shared" si="12"/>
        <v>0</v>
      </c>
      <c r="M72" s="11">
        <f>COUNTIF(E$2:$E72,E72)</f>
        <v>8</v>
      </c>
      <c r="N72" s="13"/>
      <c r="O72" t="str">
        <f t="shared" si="13"/>
        <v/>
      </c>
    </row>
    <row r="73" spans="1:15">
      <c r="A73" s="7">
        <f t="shared" si="7"/>
        <v>10</v>
      </c>
      <c r="B73" s="14">
        <v>45588</v>
      </c>
      <c r="C73" s="8" t="s">
        <v>13</v>
      </c>
      <c r="D73" s="8" t="s">
        <v>14</v>
      </c>
      <c r="E73" s="8" t="s">
        <v>14</v>
      </c>
      <c r="F73" s="9">
        <f t="shared" si="8"/>
        <v>91200000</v>
      </c>
      <c r="G73" s="9">
        <v>912</v>
      </c>
      <c r="H73" s="10">
        <v>95760000</v>
      </c>
      <c r="I73" s="11">
        <f t="shared" si="9"/>
        <v>18554237520</v>
      </c>
      <c r="J73" s="11">
        <f t="shared" si="10"/>
        <v>175591</v>
      </c>
      <c r="K73" s="11">
        <f t="shared" si="11"/>
        <v>105667.36062782261</v>
      </c>
      <c r="L73" s="12">
        <f t="shared" si="12"/>
        <v>0</v>
      </c>
      <c r="M73" s="11">
        <f>COUNTIF(E$2:$E73,E73)</f>
        <v>56</v>
      </c>
      <c r="N73" s="13"/>
      <c r="O73" t="str">
        <f t="shared" si="13"/>
        <v/>
      </c>
    </row>
    <row r="74" spans="1:15">
      <c r="A74" s="7">
        <f t="shared" si="7"/>
        <v>10</v>
      </c>
      <c r="B74" s="14">
        <v>45588</v>
      </c>
      <c r="C74" s="8" t="s">
        <v>13</v>
      </c>
      <c r="D74" s="8" t="s">
        <v>15</v>
      </c>
      <c r="E74" s="8" t="s">
        <v>15</v>
      </c>
      <c r="F74" s="9">
        <f t="shared" si="8"/>
        <v>80000000</v>
      </c>
      <c r="G74" s="9">
        <v>800</v>
      </c>
      <c r="H74" s="10">
        <v>78400000</v>
      </c>
      <c r="I74" s="11">
        <f t="shared" si="9"/>
        <v>750680000</v>
      </c>
      <c r="J74" s="11">
        <f t="shared" si="10"/>
        <v>7660</v>
      </c>
      <c r="K74" s="11">
        <f t="shared" si="11"/>
        <v>98000</v>
      </c>
      <c r="L74" s="12">
        <f t="shared" si="12"/>
        <v>0</v>
      </c>
      <c r="M74" s="11">
        <f>COUNTIF(E$2:$E74,E74)</f>
        <v>9</v>
      </c>
      <c r="N74" s="13"/>
      <c r="O74" t="str">
        <f t="shared" si="13"/>
        <v/>
      </c>
    </row>
    <row r="75" spans="1:15">
      <c r="A75" s="7">
        <f t="shared" si="7"/>
        <v>10</v>
      </c>
      <c r="B75" s="14">
        <v>45588</v>
      </c>
      <c r="C75" s="8" t="s">
        <v>13</v>
      </c>
      <c r="D75" s="8" t="s">
        <v>15</v>
      </c>
      <c r="E75" s="8" t="s">
        <v>15</v>
      </c>
      <c r="F75" s="9">
        <f t="shared" si="8"/>
        <v>100000000</v>
      </c>
      <c r="G75" s="9">
        <v>1000</v>
      </c>
      <c r="H75" s="10">
        <v>98000000</v>
      </c>
      <c r="I75" s="11">
        <f t="shared" si="9"/>
        <v>848680000</v>
      </c>
      <c r="J75" s="11">
        <f t="shared" si="10"/>
        <v>8660</v>
      </c>
      <c r="K75" s="11">
        <f t="shared" si="11"/>
        <v>98000</v>
      </c>
      <c r="L75" s="12">
        <f t="shared" si="12"/>
        <v>0</v>
      </c>
      <c r="M75" s="11">
        <f>COUNTIF(E$2:$E75,E75)</f>
        <v>10</v>
      </c>
      <c r="N75" s="13"/>
      <c r="O75" t="str">
        <f t="shared" si="13"/>
        <v/>
      </c>
    </row>
    <row r="76" spans="1:15">
      <c r="A76" s="7">
        <f t="shared" si="7"/>
        <v>10</v>
      </c>
      <c r="B76" s="14">
        <v>45589</v>
      </c>
      <c r="C76" s="8" t="s">
        <v>13</v>
      </c>
      <c r="D76" s="8" t="s">
        <v>15</v>
      </c>
      <c r="E76" s="8" t="s">
        <v>15</v>
      </c>
      <c r="F76" s="9">
        <f t="shared" si="8"/>
        <v>55000000</v>
      </c>
      <c r="G76" s="9">
        <v>550</v>
      </c>
      <c r="H76" s="10">
        <v>53433600</v>
      </c>
      <c r="I76" s="11">
        <f t="shared" si="9"/>
        <v>902113600</v>
      </c>
      <c r="J76" s="11">
        <f t="shared" si="10"/>
        <v>9210</v>
      </c>
      <c r="K76" s="11">
        <f t="shared" si="11"/>
        <v>97949.359391965249</v>
      </c>
      <c r="L76" s="12">
        <f t="shared" si="12"/>
        <v>0</v>
      </c>
      <c r="M76" s="11">
        <f>COUNTIF(E$2:$E76,E76)</f>
        <v>11</v>
      </c>
      <c r="N76" s="13"/>
      <c r="O76" t="str">
        <f t="shared" si="13"/>
        <v/>
      </c>
    </row>
    <row r="77" spans="1:15">
      <c r="A77" s="7">
        <f t="shared" si="7"/>
        <v>10</v>
      </c>
      <c r="B77" s="14">
        <v>45589</v>
      </c>
      <c r="C77" s="8" t="s">
        <v>13</v>
      </c>
      <c r="D77" s="8" t="s">
        <v>15</v>
      </c>
      <c r="E77" s="8" t="s">
        <v>15</v>
      </c>
      <c r="F77" s="9">
        <f t="shared" si="8"/>
        <v>40000000</v>
      </c>
      <c r="G77" s="9">
        <v>400</v>
      </c>
      <c r="H77" s="10">
        <v>39200000</v>
      </c>
      <c r="I77" s="11">
        <f t="shared" si="9"/>
        <v>941313600</v>
      </c>
      <c r="J77" s="11">
        <f t="shared" si="10"/>
        <v>9610</v>
      </c>
      <c r="K77" s="11">
        <f t="shared" si="11"/>
        <v>97951.467221644125</v>
      </c>
      <c r="L77" s="12">
        <f t="shared" si="12"/>
        <v>0</v>
      </c>
      <c r="M77" s="11">
        <f>COUNTIF(E$2:$E77,E77)</f>
        <v>12</v>
      </c>
      <c r="N77" s="13"/>
      <c r="O77" t="str">
        <f t="shared" si="13"/>
        <v/>
      </c>
    </row>
    <row r="78" spans="1:15">
      <c r="A78" s="7">
        <f t="shared" si="7"/>
        <v>10</v>
      </c>
      <c r="B78" s="14">
        <v>45589</v>
      </c>
      <c r="C78" s="8" t="s">
        <v>13</v>
      </c>
      <c r="D78" s="8" t="s">
        <v>15</v>
      </c>
      <c r="E78" s="8" t="s">
        <v>15</v>
      </c>
      <c r="F78" s="9">
        <f t="shared" si="8"/>
        <v>100000000</v>
      </c>
      <c r="G78" s="9">
        <v>1000</v>
      </c>
      <c r="H78" s="10">
        <v>98000000</v>
      </c>
      <c r="I78" s="11">
        <f t="shared" si="9"/>
        <v>1039313600</v>
      </c>
      <c r="J78" s="11">
        <f t="shared" si="10"/>
        <v>10610</v>
      </c>
      <c r="K78" s="11">
        <f t="shared" si="11"/>
        <v>97956.041470311029</v>
      </c>
      <c r="L78" s="12">
        <f t="shared" si="12"/>
        <v>0</v>
      </c>
      <c r="M78" s="11">
        <f>COUNTIF(E$2:$E78,E78)</f>
        <v>13</v>
      </c>
      <c r="N78" s="13"/>
      <c r="O78" t="str">
        <f t="shared" si="13"/>
        <v/>
      </c>
    </row>
    <row r="79" spans="1:15">
      <c r="A79" s="7">
        <f t="shared" si="7"/>
        <v>10</v>
      </c>
      <c r="B79" s="14">
        <v>45589</v>
      </c>
      <c r="C79" s="8" t="s">
        <v>13</v>
      </c>
      <c r="D79" s="8" t="s">
        <v>15</v>
      </c>
      <c r="E79" s="8" t="s">
        <v>15</v>
      </c>
      <c r="F79" s="9">
        <f t="shared" si="8"/>
        <v>100000000</v>
      </c>
      <c r="G79" s="9">
        <v>1000</v>
      </c>
      <c r="H79" s="10">
        <v>98000000</v>
      </c>
      <c r="I79" s="11">
        <f t="shared" si="9"/>
        <v>1137313600</v>
      </c>
      <c r="J79" s="11">
        <f t="shared" si="10"/>
        <v>11610</v>
      </c>
      <c r="K79" s="11">
        <f t="shared" si="11"/>
        <v>97959.827734711449</v>
      </c>
      <c r="L79" s="12">
        <f t="shared" si="12"/>
        <v>0</v>
      </c>
      <c r="M79" s="11">
        <f>COUNTIF(E$2:$E79,E79)</f>
        <v>14</v>
      </c>
      <c r="N79" s="13"/>
      <c r="O79" t="str">
        <f t="shared" si="13"/>
        <v/>
      </c>
    </row>
    <row r="80" spans="1:15">
      <c r="A80" s="7">
        <f t="shared" si="7"/>
        <v>10</v>
      </c>
      <c r="B80" s="14">
        <v>45589</v>
      </c>
      <c r="C80" s="8" t="s">
        <v>13</v>
      </c>
      <c r="D80" s="8" t="s">
        <v>15</v>
      </c>
      <c r="E80" s="8" t="s">
        <v>15</v>
      </c>
      <c r="F80" s="9">
        <f t="shared" si="8"/>
        <v>40000000</v>
      </c>
      <c r="G80" s="9">
        <v>400</v>
      </c>
      <c r="H80" s="10">
        <v>39200000</v>
      </c>
      <c r="I80" s="11">
        <f t="shared" si="9"/>
        <v>1176513600</v>
      </c>
      <c r="J80" s="11">
        <f t="shared" si="10"/>
        <v>12010</v>
      </c>
      <c r="K80" s="11">
        <f t="shared" si="11"/>
        <v>97961.165695253949</v>
      </c>
      <c r="L80" s="12">
        <f t="shared" si="12"/>
        <v>0</v>
      </c>
      <c r="M80" s="11">
        <f>COUNTIF(E$2:$E80,E80)</f>
        <v>15</v>
      </c>
      <c r="N80" s="13"/>
      <c r="O80" t="str">
        <f t="shared" si="13"/>
        <v/>
      </c>
    </row>
    <row r="81" spans="1:15">
      <c r="A81" s="7">
        <f t="shared" si="7"/>
        <v>10</v>
      </c>
      <c r="B81" s="14">
        <v>45589</v>
      </c>
      <c r="C81" s="8" t="s">
        <v>13</v>
      </c>
      <c r="D81" s="8" t="s">
        <v>15</v>
      </c>
      <c r="E81" s="8" t="s">
        <v>15</v>
      </c>
      <c r="F81" s="9">
        <f t="shared" si="8"/>
        <v>100000000</v>
      </c>
      <c r="G81" s="9">
        <v>1000</v>
      </c>
      <c r="H81" s="10">
        <v>98000000</v>
      </c>
      <c r="I81" s="11">
        <f t="shared" si="9"/>
        <v>1274513600</v>
      </c>
      <c r="J81" s="11">
        <f t="shared" si="10"/>
        <v>13010</v>
      </c>
      <c r="K81" s="11">
        <f t="shared" si="11"/>
        <v>97964.150653343575</v>
      </c>
      <c r="L81" s="12">
        <f t="shared" si="12"/>
        <v>0</v>
      </c>
      <c r="M81" s="11">
        <f>COUNTIF(E$2:$E81,E81)</f>
        <v>16</v>
      </c>
      <c r="N81" s="13"/>
      <c r="O81" t="str">
        <f t="shared" si="13"/>
        <v/>
      </c>
    </row>
    <row r="82" spans="1:15">
      <c r="A82" s="7">
        <f t="shared" si="7"/>
        <v>10</v>
      </c>
      <c r="B82" s="14">
        <v>45589</v>
      </c>
      <c r="C82" s="8" t="s">
        <v>13</v>
      </c>
      <c r="D82" s="8" t="s">
        <v>15</v>
      </c>
      <c r="E82" s="8" t="s">
        <v>15</v>
      </c>
      <c r="F82" s="9">
        <f t="shared" si="8"/>
        <v>140000000</v>
      </c>
      <c r="G82" s="9">
        <v>1400</v>
      </c>
      <c r="H82" s="10">
        <v>137200000</v>
      </c>
      <c r="I82" s="11">
        <f t="shared" si="9"/>
        <v>1411713600</v>
      </c>
      <c r="J82" s="11">
        <f t="shared" si="10"/>
        <v>14410</v>
      </c>
      <c r="K82" s="11">
        <f t="shared" si="11"/>
        <v>97967.633587786258</v>
      </c>
      <c r="L82" s="12">
        <f t="shared" si="12"/>
        <v>0</v>
      </c>
      <c r="M82" s="11">
        <f>COUNTIF(E$2:$E82,E82)</f>
        <v>17</v>
      </c>
      <c r="N82" s="13"/>
      <c r="O82" t="str">
        <f t="shared" si="13"/>
        <v/>
      </c>
    </row>
    <row r="83" spans="1:15">
      <c r="A83" s="7">
        <f t="shared" si="7"/>
        <v>10</v>
      </c>
      <c r="B83" s="14">
        <v>45589</v>
      </c>
      <c r="C83" s="8" t="s">
        <v>13</v>
      </c>
      <c r="D83" s="8" t="s">
        <v>15</v>
      </c>
      <c r="E83" s="8" t="s">
        <v>15</v>
      </c>
      <c r="F83" s="9">
        <f t="shared" si="8"/>
        <v>140000000</v>
      </c>
      <c r="G83" s="9">
        <v>1400</v>
      </c>
      <c r="H83" s="10">
        <v>137200000</v>
      </c>
      <c r="I83" s="11">
        <f t="shared" si="9"/>
        <v>1548913600</v>
      </c>
      <c r="J83" s="11">
        <f t="shared" si="10"/>
        <v>15810</v>
      </c>
      <c r="K83" s="11">
        <f t="shared" si="11"/>
        <v>97970.499683744463</v>
      </c>
      <c r="L83" s="12">
        <f t="shared" si="12"/>
        <v>0</v>
      </c>
      <c r="M83" s="11">
        <f>COUNTIF(E$2:$E83,E83)</f>
        <v>18</v>
      </c>
      <c r="N83" s="13"/>
      <c r="O83" t="str">
        <f t="shared" si="13"/>
        <v/>
      </c>
    </row>
    <row r="84" spans="1:15">
      <c r="A84" s="7">
        <f t="shared" si="7"/>
        <v>10</v>
      </c>
      <c r="B84" s="14">
        <v>45589</v>
      </c>
      <c r="C84" s="8" t="s">
        <v>13</v>
      </c>
      <c r="D84" s="8" t="s">
        <v>15</v>
      </c>
      <c r="E84" s="8" t="s">
        <v>15</v>
      </c>
      <c r="F84" s="9">
        <f t="shared" si="8"/>
        <v>130000000</v>
      </c>
      <c r="G84" s="9">
        <v>1300</v>
      </c>
      <c r="H84" s="10">
        <v>127400000</v>
      </c>
      <c r="I84" s="11">
        <f t="shared" si="9"/>
        <v>1676313600</v>
      </c>
      <c r="J84" s="11">
        <f t="shared" si="10"/>
        <v>17110</v>
      </c>
      <c r="K84" s="11">
        <f t="shared" si="11"/>
        <v>97972.741087083574</v>
      </c>
      <c r="L84" s="12">
        <f t="shared" si="12"/>
        <v>0</v>
      </c>
      <c r="M84" s="11">
        <f>COUNTIF(E$2:$E84,E84)</f>
        <v>19</v>
      </c>
      <c r="N84" s="13"/>
      <c r="O84" t="str">
        <f t="shared" si="13"/>
        <v/>
      </c>
    </row>
    <row r="85" spans="1:15">
      <c r="A85" s="7">
        <f t="shared" si="7"/>
        <v>10</v>
      </c>
      <c r="B85" s="14">
        <v>45589</v>
      </c>
      <c r="C85" s="8" t="s">
        <v>13</v>
      </c>
      <c r="D85" s="8" t="s">
        <v>15</v>
      </c>
      <c r="E85" s="8" t="s">
        <v>15</v>
      </c>
      <c r="F85" s="9">
        <f t="shared" si="8"/>
        <v>130000000</v>
      </c>
      <c r="G85" s="9">
        <v>1300</v>
      </c>
      <c r="H85" s="10">
        <v>127400000</v>
      </c>
      <c r="I85" s="11">
        <f t="shared" si="9"/>
        <v>1803713600</v>
      </c>
      <c r="J85" s="11">
        <f t="shared" si="10"/>
        <v>18410</v>
      </c>
      <c r="K85" s="11">
        <f t="shared" si="11"/>
        <v>97974.665942422595</v>
      </c>
      <c r="L85" s="12">
        <f t="shared" si="12"/>
        <v>0</v>
      </c>
      <c r="M85" s="11">
        <f>COUNTIF(E$2:$E85,E85)</f>
        <v>20</v>
      </c>
      <c r="N85" s="13"/>
      <c r="O85" t="str">
        <f t="shared" si="13"/>
        <v/>
      </c>
    </row>
    <row r="86" spans="1:15">
      <c r="A86" s="7">
        <f t="shared" si="7"/>
        <v>10</v>
      </c>
      <c r="B86" s="14">
        <v>45589</v>
      </c>
      <c r="C86" s="8" t="s">
        <v>13</v>
      </c>
      <c r="D86" s="8" t="s">
        <v>15</v>
      </c>
      <c r="E86" s="8" t="s">
        <v>15</v>
      </c>
      <c r="F86" s="9">
        <f t="shared" si="8"/>
        <v>70000000</v>
      </c>
      <c r="G86" s="9">
        <v>700</v>
      </c>
      <c r="H86" s="10">
        <v>68600000</v>
      </c>
      <c r="I86" s="11">
        <f t="shared" si="9"/>
        <v>1872313600</v>
      </c>
      <c r="J86" s="11">
        <f t="shared" si="10"/>
        <v>19110</v>
      </c>
      <c r="K86" s="11">
        <f t="shared" si="11"/>
        <v>97975.593929879644</v>
      </c>
      <c r="L86" s="12">
        <f t="shared" si="12"/>
        <v>0</v>
      </c>
      <c r="M86" s="11">
        <f>COUNTIF(E$2:$E86,E86)</f>
        <v>21</v>
      </c>
      <c r="N86" s="13"/>
      <c r="O86" t="str">
        <f t="shared" si="13"/>
        <v/>
      </c>
    </row>
    <row r="87" spans="1:15">
      <c r="A87" s="7">
        <f t="shared" si="7"/>
        <v>10</v>
      </c>
      <c r="B87" s="14">
        <v>45589</v>
      </c>
      <c r="C87" s="8" t="s">
        <v>13</v>
      </c>
      <c r="D87" s="8" t="s">
        <v>15</v>
      </c>
      <c r="E87" s="8" t="s">
        <v>15</v>
      </c>
      <c r="F87" s="9">
        <f t="shared" si="8"/>
        <v>100000000</v>
      </c>
      <c r="G87" s="9">
        <v>1000</v>
      </c>
      <c r="H87" s="10">
        <v>98000000</v>
      </c>
      <c r="I87" s="11">
        <f t="shared" si="9"/>
        <v>1970313600</v>
      </c>
      <c r="J87" s="11">
        <f t="shared" si="10"/>
        <v>20110</v>
      </c>
      <c r="K87" s="11">
        <f t="shared" si="11"/>
        <v>97976.807558428642</v>
      </c>
      <c r="L87" s="12">
        <f t="shared" si="12"/>
        <v>0</v>
      </c>
      <c r="M87" s="11">
        <f>COUNTIF(E$2:$E87,E87)</f>
        <v>22</v>
      </c>
      <c r="N87" s="13"/>
      <c r="O87" t="str">
        <f t="shared" si="13"/>
        <v/>
      </c>
    </row>
    <row r="88" spans="1:15">
      <c r="A88" s="7">
        <f t="shared" si="7"/>
        <v>10</v>
      </c>
      <c r="B88" s="14">
        <v>45589</v>
      </c>
      <c r="C88" s="8" t="s">
        <v>13</v>
      </c>
      <c r="D88" s="8" t="s">
        <v>15</v>
      </c>
      <c r="E88" s="8" t="s">
        <v>15</v>
      </c>
      <c r="F88" s="9">
        <f t="shared" si="8"/>
        <v>260000000</v>
      </c>
      <c r="G88" s="9">
        <v>2600</v>
      </c>
      <c r="H88" s="10">
        <v>254800000</v>
      </c>
      <c r="I88" s="11">
        <f t="shared" si="9"/>
        <v>2225113600</v>
      </c>
      <c r="J88" s="11">
        <f t="shared" si="10"/>
        <v>22710</v>
      </c>
      <c r="K88" s="11">
        <f t="shared" si="11"/>
        <v>97979.462791721715</v>
      </c>
      <c r="L88" s="12">
        <f t="shared" si="12"/>
        <v>0</v>
      </c>
      <c r="M88" s="11">
        <f>COUNTIF(E$2:$E88,E88)</f>
        <v>23</v>
      </c>
      <c r="N88" s="13"/>
      <c r="O88" t="str">
        <f t="shared" si="13"/>
        <v/>
      </c>
    </row>
    <row r="89" spans="1:15">
      <c r="A89" s="7">
        <f t="shared" si="7"/>
        <v>10</v>
      </c>
      <c r="B89" s="14">
        <v>45589</v>
      </c>
      <c r="C89" s="8" t="s">
        <v>13</v>
      </c>
      <c r="D89" s="8" t="s">
        <v>15</v>
      </c>
      <c r="E89" s="8" t="s">
        <v>15</v>
      </c>
      <c r="F89" s="9">
        <f t="shared" si="8"/>
        <v>410000000</v>
      </c>
      <c r="G89" s="9">
        <v>4100</v>
      </c>
      <c r="H89" s="10">
        <v>401800000</v>
      </c>
      <c r="I89" s="11">
        <f t="shared" si="9"/>
        <v>2626913600</v>
      </c>
      <c r="J89" s="11">
        <f t="shared" si="10"/>
        <v>26810</v>
      </c>
      <c r="K89" s="11">
        <f t="shared" si="11"/>
        <v>97982.603506154424</v>
      </c>
      <c r="L89" s="12">
        <f t="shared" si="12"/>
        <v>0</v>
      </c>
      <c r="M89" s="11">
        <f>COUNTIF(E$2:$E89,E89)</f>
        <v>24</v>
      </c>
      <c r="N89" s="13"/>
      <c r="O89" t="str">
        <f t="shared" si="13"/>
        <v/>
      </c>
    </row>
    <row r="90" spans="1:15">
      <c r="A90" s="7">
        <f t="shared" si="7"/>
        <v>10</v>
      </c>
      <c r="B90" s="14">
        <v>45589</v>
      </c>
      <c r="C90" s="8" t="s">
        <v>13</v>
      </c>
      <c r="D90" s="8" t="s">
        <v>15</v>
      </c>
      <c r="E90" s="8" t="s">
        <v>15</v>
      </c>
      <c r="F90" s="9">
        <f t="shared" si="8"/>
        <v>30000000</v>
      </c>
      <c r="G90" s="9">
        <v>300</v>
      </c>
      <c r="H90" s="10">
        <v>29370000</v>
      </c>
      <c r="I90" s="11">
        <f t="shared" si="9"/>
        <v>2656283600</v>
      </c>
      <c r="J90" s="11">
        <f t="shared" si="10"/>
        <v>27110</v>
      </c>
      <c r="K90" s="11">
        <f t="shared" si="11"/>
        <v>97981.689413500557</v>
      </c>
      <c r="L90" s="12">
        <f t="shared" si="12"/>
        <v>0</v>
      </c>
      <c r="M90" s="11">
        <f>COUNTIF(E$2:$E90,E90)</f>
        <v>25</v>
      </c>
      <c r="N90" s="13"/>
      <c r="O90" t="str">
        <f t="shared" si="13"/>
        <v/>
      </c>
    </row>
    <row r="91" spans="1:15">
      <c r="A91" s="7">
        <f t="shared" si="7"/>
        <v>10</v>
      </c>
      <c r="B91" s="14">
        <v>45589</v>
      </c>
      <c r="C91" s="8" t="s">
        <v>13</v>
      </c>
      <c r="D91" s="8" t="s">
        <v>15</v>
      </c>
      <c r="E91" s="8" t="s">
        <v>15</v>
      </c>
      <c r="F91" s="9">
        <f t="shared" si="8"/>
        <v>130000000</v>
      </c>
      <c r="G91" s="9">
        <v>1300</v>
      </c>
      <c r="H91" s="10">
        <v>127400000</v>
      </c>
      <c r="I91" s="11">
        <f t="shared" si="9"/>
        <v>2783683600</v>
      </c>
      <c r="J91" s="11">
        <f t="shared" si="10"/>
        <v>28410</v>
      </c>
      <c r="K91" s="11">
        <f t="shared" si="11"/>
        <v>97982.527279127069</v>
      </c>
      <c r="L91" s="12">
        <f t="shared" si="12"/>
        <v>0</v>
      </c>
      <c r="M91" s="11">
        <f>COUNTIF(E$2:$E91,E91)</f>
        <v>26</v>
      </c>
      <c r="N91" s="13"/>
      <c r="O91" t="str">
        <f t="shared" si="13"/>
        <v/>
      </c>
    </row>
    <row r="92" spans="1:15">
      <c r="A92" s="7">
        <f t="shared" si="7"/>
        <v>10</v>
      </c>
      <c r="B92" s="14">
        <v>45589</v>
      </c>
      <c r="C92" s="8" t="s">
        <v>13</v>
      </c>
      <c r="D92" s="8" t="s">
        <v>15</v>
      </c>
      <c r="E92" s="8" t="s">
        <v>15</v>
      </c>
      <c r="F92" s="9">
        <f t="shared" si="8"/>
        <v>10000000</v>
      </c>
      <c r="G92" s="9">
        <v>100</v>
      </c>
      <c r="H92" s="10">
        <v>9800000</v>
      </c>
      <c r="I92" s="11">
        <f t="shared" si="9"/>
        <v>2793483600</v>
      </c>
      <c r="J92" s="11">
        <f t="shared" si="10"/>
        <v>28510</v>
      </c>
      <c r="K92" s="11">
        <f t="shared" si="11"/>
        <v>97982.588565415645</v>
      </c>
      <c r="L92" s="12">
        <f t="shared" si="12"/>
        <v>0</v>
      </c>
      <c r="M92" s="11">
        <f>COUNTIF(E$2:$E92,E92)</f>
        <v>27</v>
      </c>
      <c r="N92" s="13"/>
      <c r="O92" t="str">
        <f t="shared" si="13"/>
        <v/>
      </c>
    </row>
    <row r="93" spans="1:15">
      <c r="A93" s="7">
        <f t="shared" si="7"/>
        <v>10</v>
      </c>
      <c r="B93" s="14">
        <v>45589</v>
      </c>
      <c r="C93" s="8" t="s">
        <v>13</v>
      </c>
      <c r="D93" s="8" t="s">
        <v>15</v>
      </c>
      <c r="E93" s="8" t="s">
        <v>15</v>
      </c>
      <c r="F93" s="9">
        <f t="shared" si="8"/>
        <v>20000000</v>
      </c>
      <c r="G93" s="9">
        <v>200</v>
      </c>
      <c r="H93" s="10">
        <v>19600000</v>
      </c>
      <c r="I93" s="11">
        <f t="shared" si="9"/>
        <v>2813083600</v>
      </c>
      <c r="J93" s="11">
        <f t="shared" si="10"/>
        <v>28710</v>
      </c>
      <c r="K93" s="11">
        <f t="shared" si="11"/>
        <v>97982.709857192618</v>
      </c>
      <c r="L93" s="12">
        <f t="shared" si="12"/>
        <v>0</v>
      </c>
      <c r="M93" s="11">
        <f>COUNTIF(E$2:$E93,E93)</f>
        <v>28</v>
      </c>
      <c r="N93" s="13"/>
      <c r="O93" t="str">
        <f t="shared" si="13"/>
        <v/>
      </c>
    </row>
    <row r="94" spans="1:15">
      <c r="A94" s="7">
        <f t="shared" si="7"/>
        <v>10</v>
      </c>
      <c r="B94" s="14">
        <v>45589</v>
      </c>
      <c r="C94" s="8" t="s">
        <v>13</v>
      </c>
      <c r="D94" s="8" t="s">
        <v>14</v>
      </c>
      <c r="E94" s="8" t="s">
        <v>14</v>
      </c>
      <c r="F94" s="9">
        <f t="shared" si="8"/>
        <v>200000000</v>
      </c>
      <c r="G94" s="9">
        <v>2000</v>
      </c>
      <c r="H94" s="10">
        <v>210000000</v>
      </c>
      <c r="I94" s="11">
        <f t="shared" si="9"/>
        <v>18764237520</v>
      </c>
      <c r="J94" s="11">
        <f t="shared" si="10"/>
        <v>177591</v>
      </c>
      <c r="K94" s="11">
        <f t="shared" si="11"/>
        <v>105659.84492457387</v>
      </c>
      <c r="L94" s="12">
        <f t="shared" si="12"/>
        <v>0</v>
      </c>
      <c r="M94" s="11">
        <f>COUNTIF(E$2:$E94,E94)</f>
        <v>57</v>
      </c>
      <c r="N94" s="13"/>
      <c r="O94" t="str">
        <f t="shared" si="13"/>
        <v/>
      </c>
    </row>
    <row r="95" spans="1:15">
      <c r="A95" s="7">
        <f t="shared" si="7"/>
        <v>10</v>
      </c>
      <c r="B95" s="14">
        <v>45589</v>
      </c>
      <c r="C95" s="8" t="s">
        <v>13</v>
      </c>
      <c r="D95" s="8" t="s">
        <v>14</v>
      </c>
      <c r="E95" s="8" t="s">
        <v>14</v>
      </c>
      <c r="F95" s="9">
        <f t="shared" si="8"/>
        <v>20000000</v>
      </c>
      <c r="G95" s="9">
        <v>200</v>
      </c>
      <c r="H95" s="10">
        <v>21000000</v>
      </c>
      <c r="I95" s="11">
        <f t="shared" si="9"/>
        <v>18785237520</v>
      </c>
      <c r="J95" s="11">
        <f t="shared" si="10"/>
        <v>177791</v>
      </c>
      <c r="K95" s="11">
        <f t="shared" si="11"/>
        <v>105659.10265424009</v>
      </c>
      <c r="L95" s="12">
        <f t="shared" si="12"/>
        <v>0</v>
      </c>
      <c r="M95" s="11">
        <f>COUNTIF(E$2:$E95,E95)</f>
        <v>58</v>
      </c>
      <c r="N95" s="13"/>
      <c r="O95" t="str">
        <f t="shared" si="13"/>
        <v/>
      </c>
    </row>
    <row r="96" spans="1:15">
      <c r="A96" s="7">
        <f t="shared" si="7"/>
        <v>10</v>
      </c>
      <c r="B96" s="14">
        <v>45589</v>
      </c>
      <c r="C96" s="8" t="s">
        <v>13</v>
      </c>
      <c r="D96" s="8" t="s">
        <v>14</v>
      </c>
      <c r="E96" s="8" t="s">
        <v>14</v>
      </c>
      <c r="F96" s="9">
        <f t="shared" si="8"/>
        <v>100000000</v>
      </c>
      <c r="G96" s="9">
        <v>1000</v>
      </c>
      <c r="H96" s="10">
        <v>105000000</v>
      </c>
      <c r="I96" s="11">
        <f t="shared" si="9"/>
        <v>18890237520</v>
      </c>
      <c r="J96" s="11">
        <f t="shared" si="10"/>
        <v>178791</v>
      </c>
      <c r="K96" s="11">
        <f t="shared" si="11"/>
        <v>105655.41621222545</v>
      </c>
      <c r="L96" s="12">
        <f t="shared" si="12"/>
        <v>0</v>
      </c>
      <c r="M96" s="11">
        <f>COUNTIF(E$2:$E96,E96)</f>
        <v>59</v>
      </c>
      <c r="N96" s="13"/>
      <c r="O96" t="str">
        <f t="shared" si="13"/>
        <v/>
      </c>
    </row>
    <row r="97" spans="1:15">
      <c r="A97" s="7">
        <f t="shared" si="7"/>
        <v>10</v>
      </c>
      <c r="B97" s="14">
        <v>45589</v>
      </c>
      <c r="C97" s="8" t="s">
        <v>13</v>
      </c>
      <c r="D97" s="8" t="s">
        <v>14</v>
      </c>
      <c r="E97" s="8" t="s">
        <v>14</v>
      </c>
      <c r="F97" s="9">
        <f t="shared" si="8"/>
        <v>40000000</v>
      </c>
      <c r="G97" s="9">
        <v>400</v>
      </c>
      <c r="H97" s="10">
        <v>42000000</v>
      </c>
      <c r="I97" s="11">
        <f t="shared" si="9"/>
        <v>18932237520</v>
      </c>
      <c r="J97" s="11">
        <f t="shared" si="10"/>
        <v>179191</v>
      </c>
      <c r="K97" s="11">
        <f t="shared" si="11"/>
        <v>105653.95315612949</v>
      </c>
      <c r="L97" s="12">
        <f t="shared" si="12"/>
        <v>0</v>
      </c>
      <c r="M97" s="11">
        <f>COUNTIF(E$2:$E97,E97)</f>
        <v>60</v>
      </c>
      <c r="N97" s="13"/>
      <c r="O97" t="str">
        <f t="shared" si="13"/>
        <v/>
      </c>
    </row>
    <row r="98" spans="1:15">
      <c r="A98" s="7">
        <f t="shared" si="7"/>
        <v>10</v>
      </c>
      <c r="B98" s="14">
        <v>45589</v>
      </c>
      <c r="C98" s="8" t="s">
        <v>13</v>
      </c>
      <c r="D98" s="8" t="s">
        <v>14</v>
      </c>
      <c r="E98" s="8" t="s">
        <v>14</v>
      </c>
      <c r="F98" s="9">
        <f t="shared" si="8"/>
        <v>140000000</v>
      </c>
      <c r="G98" s="9">
        <v>1400</v>
      </c>
      <c r="H98" s="10">
        <v>147000000</v>
      </c>
      <c r="I98" s="11">
        <f t="shared" si="9"/>
        <v>19079237520</v>
      </c>
      <c r="J98" s="11">
        <f t="shared" si="10"/>
        <v>180591</v>
      </c>
      <c r="K98" s="11">
        <f t="shared" si="11"/>
        <v>105648.8834991777</v>
      </c>
      <c r="L98" s="12">
        <f t="shared" si="12"/>
        <v>0</v>
      </c>
      <c r="M98" s="11">
        <f>COUNTIF(E$2:$E98,E98)</f>
        <v>61</v>
      </c>
      <c r="N98" s="13"/>
      <c r="O98" t="str">
        <f t="shared" si="13"/>
        <v/>
      </c>
    </row>
    <row r="99" spans="1:15">
      <c r="A99" s="7">
        <f t="shared" si="7"/>
        <v>10</v>
      </c>
      <c r="B99" s="14">
        <v>45589</v>
      </c>
      <c r="C99" s="8" t="s">
        <v>13</v>
      </c>
      <c r="D99" s="8" t="s">
        <v>14</v>
      </c>
      <c r="E99" s="8" t="s">
        <v>14</v>
      </c>
      <c r="F99" s="9">
        <f t="shared" si="8"/>
        <v>100000000</v>
      </c>
      <c r="G99" s="9">
        <v>1000</v>
      </c>
      <c r="H99" s="10">
        <v>105000000</v>
      </c>
      <c r="I99" s="11">
        <f t="shared" si="9"/>
        <v>19184237520</v>
      </c>
      <c r="J99" s="11">
        <f t="shared" si="10"/>
        <v>181591</v>
      </c>
      <c r="K99" s="11">
        <f t="shared" si="11"/>
        <v>105645.31017506374</v>
      </c>
      <c r="L99" s="12">
        <f t="shared" si="12"/>
        <v>0</v>
      </c>
      <c r="M99" s="11">
        <f>COUNTIF(E$2:$E99,E99)</f>
        <v>62</v>
      </c>
      <c r="N99" s="13"/>
      <c r="O99" t="str">
        <f t="shared" si="13"/>
        <v/>
      </c>
    </row>
    <row r="100" spans="1:15">
      <c r="A100" s="7">
        <f t="shared" si="7"/>
        <v>10</v>
      </c>
      <c r="B100" s="14">
        <v>45589</v>
      </c>
      <c r="C100" s="8" t="s">
        <v>13</v>
      </c>
      <c r="D100" s="8" t="s">
        <v>14</v>
      </c>
      <c r="E100" s="8" t="s">
        <v>14</v>
      </c>
      <c r="F100" s="9">
        <f t="shared" si="8"/>
        <v>50000000</v>
      </c>
      <c r="G100" s="9">
        <v>500</v>
      </c>
      <c r="H100" s="10">
        <v>52500000</v>
      </c>
      <c r="I100" s="11">
        <f t="shared" si="9"/>
        <v>19236737520</v>
      </c>
      <c r="J100" s="11">
        <f t="shared" si="10"/>
        <v>182091</v>
      </c>
      <c r="K100" s="11">
        <f t="shared" si="11"/>
        <v>105643.53823088456</v>
      </c>
      <c r="L100" s="12">
        <f t="shared" si="12"/>
        <v>0</v>
      </c>
      <c r="M100" s="11">
        <f>COUNTIF(E$2:$E100,E100)</f>
        <v>63</v>
      </c>
      <c r="N100" s="13"/>
      <c r="O100" t="str">
        <f t="shared" si="13"/>
        <v/>
      </c>
    </row>
    <row r="101" spans="1:15">
      <c r="A101" s="7">
        <f t="shared" si="7"/>
        <v>10</v>
      </c>
      <c r="B101" s="14">
        <v>45589</v>
      </c>
      <c r="C101" s="8" t="s">
        <v>13</v>
      </c>
      <c r="D101" s="8" t="s">
        <v>14</v>
      </c>
      <c r="E101" s="8" t="s">
        <v>14</v>
      </c>
      <c r="F101" s="9">
        <f t="shared" si="8"/>
        <v>132000000</v>
      </c>
      <c r="G101" s="9">
        <v>1320</v>
      </c>
      <c r="H101" s="10">
        <v>138600000</v>
      </c>
      <c r="I101" s="11">
        <f t="shared" si="9"/>
        <v>19375337520</v>
      </c>
      <c r="J101" s="11">
        <f t="shared" si="10"/>
        <v>183411</v>
      </c>
      <c r="K101" s="11">
        <f t="shared" si="11"/>
        <v>105638.90671769959</v>
      </c>
      <c r="L101" s="12">
        <f t="shared" si="12"/>
        <v>0</v>
      </c>
      <c r="M101" s="11">
        <f>COUNTIF(E$2:$E101,E101)</f>
        <v>64</v>
      </c>
      <c r="N101" s="13"/>
      <c r="O101" t="str">
        <f t="shared" si="13"/>
        <v/>
      </c>
    </row>
    <row r="102" spans="1:15">
      <c r="A102" s="7">
        <f t="shared" si="7"/>
        <v>10</v>
      </c>
      <c r="B102" s="14">
        <v>45589</v>
      </c>
      <c r="C102" s="8" t="s">
        <v>13</v>
      </c>
      <c r="D102" s="8" t="s">
        <v>14</v>
      </c>
      <c r="E102" s="8" t="s">
        <v>14</v>
      </c>
      <c r="F102" s="9">
        <f t="shared" si="8"/>
        <v>80000000</v>
      </c>
      <c r="G102" s="9">
        <v>800</v>
      </c>
      <c r="H102" s="10">
        <v>84000000</v>
      </c>
      <c r="I102" s="11">
        <f t="shared" si="9"/>
        <v>19459337520</v>
      </c>
      <c r="J102" s="11">
        <f t="shared" si="10"/>
        <v>184211</v>
      </c>
      <c r="K102" s="11">
        <f t="shared" si="11"/>
        <v>105636.13204423188</v>
      </c>
      <c r="L102" s="12">
        <f t="shared" si="12"/>
        <v>0</v>
      </c>
      <c r="M102" s="11">
        <f>COUNTIF(E$2:$E102,E102)</f>
        <v>65</v>
      </c>
      <c r="N102" s="13"/>
      <c r="O102" t="str">
        <f t="shared" si="13"/>
        <v/>
      </c>
    </row>
    <row r="103" spans="1:15">
      <c r="A103" s="7">
        <f t="shared" si="7"/>
        <v>10</v>
      </c>
      <c r="B103" s="14">
        <v>45589</v>
      </c>
      <c r="C103" s="8" t="s">
        <v>13</v>
      </c>
      <c r="D103" s="8" t="s">
        <v>14</v>
      </c>
      <c r="E103" s="8" t="s">
        <v>14</v>
      </c>
      <c r="F103" s="9">
        <f t="shared" si="8"/>
        <v>138000000</v>
      </c>
      <c r="G103" s="9">
        <v>1380</v>
      </c>
      <c r="H103" s="10">
        <v>144900000</v>
      </c>
      <c r="I103" s="11">
        <f t="shared" si="9"/>
        <v>19604237520</v>
      </c>
      <c r="J103" s="11">
        <f t="shared" si="10"/>
        <v>185591</v>
      </c>
      <c r="K103" s="11">
        <f t="shared" si="11"/>
        <v>105631.40195375853</v>
      </c>
      <c r="L103" s="12">
        <f t="shared" si="12"/>
        <v>0</v>
      </c>
      <c r="M103" s="11">
        <f>COUNTIF(E$2:$E103,E103)</f>
        <v>66</v>
      </c>
      <c r="N103" s="13"/>
      <c r="O103" t="str">
        <f t="shared" si="13"/>
        <v/>
      </c>
    </row>
    <row r="104" spans="1:15">
      <c r="A104" s="7">
        <f t="shared" si="7"/>
        <v>10</v>
      </c>
      <c r="B104" s="14">
        <v>45589</v>
      </c>
      <c r="C104" s="8" t="s">
        <v>13</v>
      </c>
      <c r="D104" s="8" t="s">
        <v>15</v>
      </c>
      <c r="E104" s="8" t="s">
        <v>15</v>
      </c>
      <c r="F104" s="9">
        <f t="shared" si="8"/>
        <v>40000000</v>
      </c>
      <c r="G104" s="9">
        <v>400</v>
      </c>
      <c r="H104" s="10">
        <v>39200000</v>
      </c>
      <c r="I104" s="11">
        <f t="shared" si="9"/>
        <v>2852283600</v>
      </c>
      <c r="J104" s="11">
        <f t="shared" si="10"/>
        <v>29110</v>
      </c>
      <c r="K104" s="11">
        <f t="shared" si="11"/>
        <v>97982.94744074202</v>
      </c>
      <c r="L104" s="12">
        <f t="shared" si="12"/>
        <v>0</v>
      </c>
      <c r="M104" s="11">
        <f>COUNTIF(E$2:$E104,E104)</f>
        <v>29</v>
      </c>
      <c r="N104" s="13"/>
      <c r="O104" t="str">
        <f t="shared" si="13"/>
        <v/>
      </c>
    </row>
    <row r="105" spans="1:15">
      <c r="A105" s="7">
        <f t="shared" si="7"/>
        <v>10</v>
      </c>
      <c r="B105" s="14">
        <v>45589</v>
      </c>
      <c r="C105" s="8" t="s">
        <v>13</v>
      </c>
      <c r="D105" s="8" t="s">
        <v>15</v>
      </c>
      <c r="E105" s="8" t="s">
        <v>15</v>
      </c>
      <c r="F105" s="9">
        <f t="shared" si="8"/>
        <v>70000000</v>
      </c>
      <c r="G105" s="9">
        <v>700</v>
      </c>
      <c r="H105" s="10">
        <v>68600000</v>
      </c>
      <c r="I105" s="11">
        <f t="shared" si="9"/>
        <v>2920883600</v>
      </c>
      <c r="J105" s="11">
        <f t="shared" si="10"/>
        <v>29810</v>
      </c>
      <c r="K105" s="11">
        <f t="shared" si="11"/>
        <v>97983.347869842328</v>
      </c>
      <c r="L105" s="12">
        <f t="shared" si="12"/>
        <v>0</v>
      </c>
      <c r="M105" s="11">
        <f>COUNTIF(E$2:$E105,E105)</f>
        <v>30</v>
      </c>
      <c r="N105" s="13"/>
      <c r="O105" t="str">
        <f t="shared" si="13"/>
        <v/>
      </c>
    </row>
    <row r="106" spans="1:15">
      <c r="A106" s="7">
        <f t="shared" si="7"/>
        <v>10</v>
      </c>
      <c r="B106" s="14">
        <v>45589</v>
      </c>
      <c r="C106" s="8" t="s">
        <v>13</v>
      </c>
      <c r="D106" s="8" t="s">
        <v>15</v>
      </c>
      <c r="E106" s="8" t="s">
        <v>15</v>
      </c>
      <c r="F106" s="9">
        <f t="shared" si="8"/>
        <v>40000000</v>
      </c>
      <c r="G106" s="9">
        <v>400</v>
      </c>
      <c r="H106" s="10">
        <v>39200000</v>
      </c>
      <c r="I106" s="11">
        <f t="shared" si="9"/>
        <v>2960083600</v>
      </c>
      <c r="J106" s="11">
        <f t="shared" si="10"/>
        <v>30210</v>
      </c>
      <c r="K106" s="11">
        <f t="shared" si="11"/>
        <v>97983.568354849383</v>
      </c>
      <c r="L106" s="12">
        <f t="shared" si="12"/>
        <v>0</v>
      </c>
      <c r="M106" s="11">
        <f>COUNTIF(E$2:$E106,E106)</f>
        <v>31</v>
      </c>
      <c r="N106" s="13"/>
      <c r="O106" t="str">
        <f t="shared" si="13"/>
        <v/>
      </c>
    </row>
    <row r="107" spans="1:15">
      <c r="A107" s="7">
        <f t="shared" si="7"/>
        <v>10</v>
      </c>
      <c r="B107" s="14">
        <v>45589</v>
      </c>
      <c r="C107" s="8" t="s">
        <v>13</v>
      </c>
      <c r="D107" s="8" t="s">
        <v>15</v>
      </c>
      <c r="E107" s="8" t="s">
        <v>15</v>
      </c>
      <c r="F107" s="9">
        <f t="shared" si="8"/>
        <v>130000000</v>
      </c>
      <c r="G107" s="9">
        <v>1300</v>
      </c>
      <c r="H107" s="10">
        <v>127400000</v>
      </c>
      <c r="I107" s="11">
        <f t="shared" si="9"/>
        <v>3087483600</v>
      </c>
      <c r="J107" s="11">
        <f t="shared" si="10"/>
        <v>31510</v>
      </c>
      <c r="K107" s="11">
        <f t="shared" si="11"/>
        <v>97984.246271025069</v>
      </c>
      <c r="L107" s="12">
        <f t="shared" si="12"/>
        <v>0</v>
      </c>
      <c r="M107" s="11">
        <f>COUNTIF(E$2:$E107,E107)</f>
        <v>32</v>
      </c>
      <c r="N107" s="13"/>
      <c r="O107" t="str">
        <f t="shared" si="13"/>
        <v/>
      </c>
    </row>
    <row r="108" spans="1:15">
      <c r="A108" s="7">
        <f t="shared" si="7"/>
        <v>10</v>
      </c>
      <c r="B108" s="14">
        <v>45589</v>
      </c>
      <c r="C108" s="8" t="s">
        <v>13</v>
      </c>
      <c r="D108" s="8" t="s">
        <v>15</v>
      </c>
      <c r="E108" s="8" t="s">
        <v>15</v>
      </c>
      <c r="F108" s="9">
        <f t="shared" si="8"/>
        <v>70000000</v>
      </c>
      <c r="G108" s="9">
        <v>700</v>
      </c>
      <c r="H108" s="10">
        <v>68600000</v>
      </c>
      <c r="I108" s="11">
        <f t="shared" si="9"/>
        <v>3156083600</v>
      </c>
      <c r="J108" s="11">
        <f t="shared" si="10"/>
        <v>32210</v>
      </c>
      <c r="K108" s="11">
        <f t="shared" si="11"/>
        <v>97984.588637069231</v>
      </c>
      <c r="L108" s="12">
        <f t="shared" si="12"/>
        <v>0</v>
      </c>
      <c r="M108" s="11">
        <f>COUNTIF(E$2:$E108,E108)</f>
        <v>33</v>
      </c>
      <c r="N108" s="13"/>
      <c r="O108" t="str">
        <f t="shared" si="13"/>
        <v/>
      </c>
    </row>
    <row r="109" spans="1:15">
      <c r="A109" s="7">
        <f t="shared" si="7"/>
        <v>10</v>
      </c>
      <c r="B109" s="14">
        <v>45589</v>
      </c>
      <c r="C109" s="8" t="s">
        <v>13</v>
      </c>
      <c r="D109" s="8" t="s">
        <v>15</v>
      </c>
      <c r="E109" s="8" t="s">
        <v>15</v>
      </c>
      <c r="F109" s="9">
        <f t="shared" si="8"/>
        <v>70000000</v>
      </c>
      <c r="G109" s="9">
        <v>700</v>
      </c>
      <c r="H109" s="10">
        <v>68600000</v>
      </c>
      <c r="I109" s="11">
        <f t="shared" si="9"/>
        <v>3224683600</v>
      </c>
      <c r="J109" s="11">
        <f t="shared" si="10"/>
        <v>32910</v>
      </c>
      <c r="K109" s="11">
        <f t="shared" si="11"/>
        <v>97984.916438772416</v>
      </c>
      <c r="L109" s="12">
        <f t="shared" si="12"/>
        <v>0</v>
      </c>
      <c r="M109" s="11">
        <f>COUNTIF(E$2:$E109,E109)</f>
        <v>34</v>
      </c>
      <c r="N109" s="13"/>
      <c r="O109" t="str">
        <f t="shared" si="13"/>
        <v/>
      </c>
    </row>
    <row r="110" spans="1:15">
      <c r="A110" s="7">
        <f t="shared" si="7"/>
        <v>10</v>
      </c>
      <c r="B110" s="14">
        <v>45589</v>
      </c>
      <c r="C110" s="8" t="s">
        <v>13</v>
      </c>
      <c r="D110" s="8" t="s">
        <v>15</v>
      </c>
      <c r="E110" s="8" t="s">
        <v>15</v>
      </c>
      <c r="F110" s="9">
        <f t="shared" si="8"/>
        <v>1000000</v>
      </c>
      <c r="G110" s="9">
        <v>10</v>
      </c>
      <c r="H110" s="10">
        <v>980000</v>
      </c>
      <c r="I110" s="11">
        <f t="shared" si="9"/>
        <v>3225663600</v>
      </c>
      <c r="J110" s="11">
        <f t="shared" si="10"/>
        <v>32920</v>
      </c>
      <c r="K110" s="11">
        <f t="shared" si="11"/>
        <v>97984.92102065614</v>
      </c>
      <c r="L110" s="12">
        <f t="shared" si="12"/>
        <v>0</v>
      </c>
      <c r="M110" s="11">
        <f>COUNTIF(E$2:$E110,E110)</f>
        <v>35</v>
      </c>
      <c r="N110" s="13"/>
      <c r="O110" t="str">
        <f t="shared" si="13"/>
        <v/>
      </c>
    </row>
    <row r="111" spans="1:15">
      <c r="A111" s="7">
        <f t="shared" si="7"/>
        <v>10</v>
      </c>
      <c r="B111" s="14">
        <v>45589</v>
      </c>
      <c r="C111" s="8" t="s">
        <v>13</v>
      </c>
      <c r="D111" s="8" t="s">
        <v>15</v>
      </c>
      <c r="E111" s="8" t="s">
        <v>15</v>
      </c>
      <c r="F111" s="9">
        <f t="shared" si="8"/>
        <v>70000000</v>
      </c>
      <c r="G111" s="9">
        <v>700</v>
      </c>
      <c r="H111" s="10">
        <v>68600000</v>
      </c>
      <c r="I111" s="11">
        <f t="shared" si="9"/>
        <v>3294263600</v>
      </c>
      <c r="J111" s="11">
        <f t="shared" si="10"/>
        <v>33620</v>
      </c>
      <c r="K111" s="11">
        <f t="shared" si="11"/>
        <v>97985.234979179062</v>
      </c>
      <c r="L111" s="12">
        <f t="shared" si="12"/>
        <v>0</v>
      </c>
      <c r="M111" s="11">
        <f>COUNTIF(E$2:$E111,E111)</f>
        <v>36</v>
      </c>
      <c r="N111" s="13"/>
      <c r="O111" t="str">
        <f t="shared" si="13"/>
        <v/>
      </c>
    </row>
    <row r="112" spans="1:15">
      <c r="A112" s="7">
        <f t="shared" si="7"/>
        <v>10</v>
      </c>
      <c r="B112" s="14">
        <v>45589</v>
      </c>
      <c r="C112" s="8" t="s">
        <v>13</v>
      </c>
      <c r="D112" s="8" t="s">
        <v>15</v>
      </c>
      <c r="E112" s="8" t="s">
        <v>15</v>
      </c>
      <c r="F112" s="9">
        <f t="shared" si="8"/>
        <v>100000000</v>
      </c>
      <c r="G112" s="9">
        <v>1000</v>
      </c>
      <c r="H112" s="10">
        <v>98000000</v>
      </c>
      <c r="I112" s="11">
        <f t="shared" si="9"/>
        <v>3392263600</v>
      </c>
      <c r="J112" s="11">
        <f t="shared" si="10"/>
        <v>34620</v>
      </c>
      <c r="K112" s="11">
        <f t="shared" si="11"/>
        <v>97985.661467359911</v>
      </c>
      <c r="L112" s="12">
        <f t="shared" si="12"/>
        <v>0</v>
      </c>
      <c r="M112" s="11">
        <f>COUNTIF(E$2:$E112,E112)</f>
        <v>37</v>
      </c>
      <c r="N112" s="13"/>
      <c r="O112" t="str">
        <f t="shared" si="13"/>
        <v/>
      </c>
    </row>
    <row r="113" spans="1:15">
      <c r="A113" s="7">
        <f t="shared" si="7"/>
        <v>10</v>
      </c>
      <c r="B113" s="14">
        <v>45590</v>
      </c>
      <c r="C113" s="8" t="s">
        <v>13</v>
      </c>
      <c r="D113" s="8" t="s">
        <v>15</v>
      </c>
      <c r="E113" s="8" t="s">
        <v>15</v>
      </c>
      <c r="F113" s="9">
        <f t="shared" si="8"/>
        <v>10000000</v>
      </c>
      <c r="G113" s="9">
        <v>100</v>
      </c>
      <c r="H113" s="10">
        <v>9800000</v>
      </c>
      <c r="I113" s="11">
        <f t="shared" si="9"/>
        <v>3402063600</v>
      </c>
      <c r="J113" s="11">
        <f t="shared" si="10"/>
        <v>34720</v>
      </c>
      <c r="K113" s="11">
        <f t="shared" si="11"/>
        <v>97985.702764976959</v>
      </c>
      <c r="L113" s="12">
        <f t="shared" si="12"/>
        <v>0</v>
      </c>
      <c r="M113" s="11">
        <f>COUNTIF(E$2:$E113,E113)</f>
        <v>38</v>
      </c>
      <c r="N113" s="13"/>
      <c r="O113" t="str">
        <f t="shared" si="13"/>
        <v/>
      </c>
    </row>
    <row r="114" spans="1:15">
      <c r="A114" s="7">
        <f t="shared" si="7"/>
        <v>10</v>
      </c>
      <c r="B114" s="14">
        <v>45590</v>
      </c>
      <c r="C114" s="8" t="s">
        <v>13</v>
      </c>
      <c r="D114" s="8" t="s">
        <v>15</v>
      </c>
      <c r="E114" s="8" t="s">
        <v>15</v>
      </c>
      <c r="F114" s="9">
        <f t="shared" si="8"/>
        <v>4000000</v>
      </c>
      <c r="G114" s="9">
        <v>40</v>
      </c>
      <c r="H114" s="10">
        <v>3920840</v>
      </c>
      <c r="I114" s="11">
        <f t="shared" si="9"/>
        <v>3405984440</v>
      </c>
      <c r="J114" s="11">
        <f t="shared" si="10"/>
        <v>34760</v>
      </c>
      <c r="K114" s="11">
        <f t="shared" si="11"/>
        <v>97985.743383199078</v>
      </c>
      <c r="L114" s="12">
        <f t="shared" si="12"/>
        <v>0</v>
      </c>
      <c r="M114" s="11">
        <f>COUNTIF(E$2:$E114,E114)</f>
        <v>39</v>
      </c>
      <c r="N114" s="13"/>
      <c r="O114" t="str">
        <f t="shared" si="13"/>
        <v/>
      </c>
    </row>
    <row r="115" spans="1:15">
      <c r="A115" s="7">
        <f t="shared" si="7"/>
        <v>10</v>
      </c>
      <c r="B115" s="14">
        <v>45590</v>
      </c>
      <c r="C115" s="8" t="s">
        <v>13</v>
      </c>
      <c r="D115" s="8" t="s">
        <v>15</v>
      </c>
      <c r="E115" s="8" t="s">
        <v>15</v>
      </c>
      <c r="F115" s="9">
        <f t="shared" si="8"/>
        <v>10000000</v>
      </c>
      <c r="G115" s="9">
        <v>100</v>
      </c>
      <c r="H115" s="10">
        <v>9802100</v>
      </c>
      <c r="I115" s="11">
        <f t="shared" si="9"/>
        <v>3415786540</v>
      </c>
      <c r="J115" s="11">
        <f t="shared" si="10"/>
        <v>34860</v>
      </c>
      <c r="K115" s="11">
        <f t="shared" si="11"/>
        <v>97985.844520940911</v>
      </c>
      <c r="L115" s="12">
        <f t="shared" si="12"/>
        <v>0</v>
      </c>
      <c r="M115" s="11">
        <f>COUNTIF(E$2:$E115,E115)</f>
        <v>40</v>
      </c>
      <c r="N115" s="13"/>
      <c r="O115" t="str">
        <f t="shared" si="13"/>
        <v/>
      </c>
    </row>
    <row r="116" spans="1:15">
      <c r="A116" s="7">
        <f t="shared" si="7"/>
        <v>10</v>
      </c>
      <c r="B116" s="14">
        <v>45590</v>
      </c>
      <c r="C116" s="8" t="s">
        <v>13</v>
      </c>
      <c r="D116" s="8" t="s">
        <v>15</v>
      </c>
      <c r="E116" s="8" t="s">
        <v>15</v>
      </c>
      <c r="F116" s="9">
        <f t="shared" si="8"/>
        <v>50000000</v>
      </c>
      <c r="G116" s="9">
        <v>500</v>
      </c>
      <c r="H116" s="10">
        <v>49010500</v>
      </c>
      <c r="I116" s="11">
        <f t="shared" si="9"/>
        <v>3464797040</v>
      </c>
      <c r="J116" s="11">
        <f t="shared" si="10"/>
        <v>35360</v>
      </c>
      <c r="K116" s="11">
        <f t="shared" si="11"/>
        <v>97986.341628959271</v>
      </c>
      <c r="L116" s="12">
        <f t="shared" si="12"/>
        <v>0</v>
      </c>
      <c r="M116" s="11">
        <f>COUNTIF(E$2:$E116,E116)</f>
        <v>41</v>
      </c>
      <c r="N116" s="13"/>
      <c r="O116" t="str">
        <f t="shared" si="13"/>
        <v/>
      </c>
    </row>
    <row r="117" spans="1:15">
      <c r="A117" s="7">
        <f t="shared" si="7"/>
        <v>10</v>
      </c>
      <c r="B117" s="14">
        <v>45590</v>
      </c>
      <c r="C117" s="8" t="s">
        <v>13</v>
      </c>
      <c r="D117" s="8" t="s">
        <v>15</v>
      </c>
      <c r="E117" s="8" t="s">
        <v>15</v>
      </c>
      <c r="F117" s="9">
        <f t="shared" si="8"/>
        <v>80000000</v>
      </c>
      <c r="G117" s="9">
        <v>800</v>
      </c>
      <c r="H117" s="10">
        <v>78416800</v>
      </c>
      <c r="I117" s="11">
        <f t="shared" si="9"/>
        <v>3543213840</v>
      </c>
      <c r="J117" s="11">
        <f t="shared" si="10"/>
        <v>36160</v>
      </c>
      <c r="K117" s="11">
        <f t="shared" si="11"/>
        <v>97987.10840707965</v>
      </c>
      <c r="L117" s="12">
        <f t="shared" si="12"/>
        <v>0</v>
      </c>
      <c r="M117" s="11">
        <f>COUNTIF(E$2:$E117,E117)</f>
        <v>42</v>
      </c>
      <c r="N117" s="13"/>
      <c r="O117" t="str">
        <f t="shared" si="13"/>
        <v/>
      </c>
    </row>
    <row r="118" spans="1:15">
      <c r="A118" s="7">
        <f t="shared" si="7"/>
        <v>10</v>
      </c>
      <c r="B118" s="14">
        <v>45590</v>
      </c>
      <c r="C118" s="8" t="s">
        <v>13</v>
      </c>
      <c r="D118" s="8" t="s">
        <v>15</v>
      </c>
      <c r="E118" s="8" t="s">
        <v>15</v>
      </c>
      <c r="F118" s="9">
        <f t="shared" si="8"/>
        <v>50000000</v>
      </c>
      <c r="G118" s="9">
        <v>500</v>
      </c>
      <c r="H118" s="10">
        <v>49010500</v>
      </c>
      <c r="I118" s="11">
        <f t="shared" si="9"/>
        <v>3592224340</v>
      </c>
      <c r="J118" s="11">
        <f t="shared" si="10"/>
        <v>36660</v>
      </c>
      <c r="K118" s="11">
        <f t="shared" si="11"/>
        <v>97987.570649208952</v>
      </c>
      <c r="L118" s="12">
        <f t="shared" si="12"/>
        <v>0</v>
      </c>
      <c r="M118" s="11">
        <f>COUNTIF(E$2:$E118,E118)</f>
        <v>43</v>
      </c>
      <c r="N118" s="13"/>
      <c r="O118" t="str">
        <f t="shared" si="13"/>
        <v/>
      </c>
    </row>
    <row r="119" spans="1:15">
      <c r="A119" s="7">
        <f t="shared" si="7"/>
        <v>10</v>
      </c>
      <c r="B119" s="14">
        <v>45590</v>
      </c>
      <c r="C119" s="8" t="s">
        <v>13</v>
      </c>
      <c r="D119" s="8" t="s">
        <v>15</v>
      </c>
      <c r="E119" s="8" t="s">
        <v>15</v>
      </c>
      <c r="F119" s="9">
        <f t="shared" si="8"/>
        <v>100000000</v>
      </c>
      <c r="G119" s="9">
        <v>1000</v>
      </c>
      <c r="H119" s="10">
        <v>98021000</v>
      </c>
      <c r="I119" s="11">
        <f t="shared" si="9"/>
        <v>3690245340</v>
      </c>
      <c r="J119" s="11">
        <f t="shared" si="10"/>
        <v>37660</v>
      </c>
      <c r="K119" s="11">
        <f t="shared" si="11"/>
        <v>97988.458311205526</v>
      </c>
      <c r="L119" s="12">
        <f t="shared" si="12"/>
        <v>0</v>
      </c>
      <c r="M119" s="11">
        <f>COUNTIF(E$2:$E119,E119)</f>
        <v>44</v>
      </c>
      <c r="N119" s="13"/>
      <c r="O119" t="str">
        <f t="shared" si="13"/>
        <v/>
      </c>
    </row>
    <row r="120" spans="1:15">
      <c r="A120" s="7">
        <f t="shared" si="7"/>
        <v>10</v>
      </c>
      <c r="B120" s="14">
        <v>45590</v>
      </c>
      <c r="C120" s="8" t="s">
        <v>13</v>
      </c>
      <c r="D120" s="8" t="s">
        <v>15</v>
      </c>
      <c r="E120" s="8" t="s">
        <v>15</v>
      </c>
      <c r="F120" s="9">
        <f t="shared" si="8"/>
        <v>70000000</v>
      </c>
      <c r="G120" s="9">
        <v>700</v>
      </c>
      <c r="H120" s="10">
        <v>68614700</v>
      </c>
      <c r="I120" s="11">
        <f t="shared" si="9"/>
        <v>3758860040</v>
      </c>
      <c r="J120" s="11">
        <f t="shared" si="10"/>
        <v>38360</v>
      </c>
      <c r="K120" s="11">
        <f t="shared" si="11"/>
        <v>97989.052137643375</v>
      </c>
      <c r="L120" s="12">
        <f t="shared" si="12"/>
        <v>0</v>
      </c>
      <c r="M120" s="11">
        <f>COUNTIF(E$2:$E120,E120)</f>
        <v>45</v>
      </c>
      <c r="N120" s="13"/>
      <c r="O120" t="str">
        <f t="shared" si="13"/>
        <v/>
      </c>
    </row>
    <row r="121" spans="1:15">
      <c r="A121" s="7">
        <f t="shared" si="7"/>
        <v>10</v>
      </c>
      <c r="B121" s="14">
        <v>45590</v>
      </c>
      <c r="C121" s="8" t="s">
        <v>13</v>
      </c>
      <c r="D121" s="8" t="s">
        <v>15</v>
      </c>
      <c r="E121" s="8" t="s">
        <v>15</v>
      </c>
      <c r="F121" s="9">
        <f t="shared" si="8"/>
        <v>1000000</v>
      </c>
      <c r="G121" s="9">
        <v>10</v>
      </c>
      <c r="H121" s="10">
        <v>980210</v>
      </c>
      <c r="I121" s="11">
        <f t="shared" si="9"/>
        <v>3759840250</v>
      </c>
      <c r="J121" s="11">
        <f t="shared" si="10"/>
        <v>38370</v>
      </c>
      <c r="K121" s="11">
        <f t="shared" si="11"/>
        <v>97989.060463904098</v>
      </c>
      <c r="L121" s="12">
        <f t="shared" si="12"/>
        <v>0</v>
      </c>
      <c r="M121" s="11">
        <f>COUNTIF(E$2:$E121,E121)</f>
        <v>46</v>
      </c>
      <c r="N121" s="13"/>
      <c r="O121" t="str">
        <f t="shared" si="13"/>
        <v/>
      </c>
    </row>
    <row r="122" spans="1:15">
      <c r="A122" s="7">
        <f t="shared" si="7"/>
        <v>10</v>
      </c>
      <c r="B122" s="14">
        <v>45590</v>
      </c>
      <c r="C122" s="8" t="s">
        <v>13</v>
      </c>
      <c r="D122" s="8" t="s">
        <v>15</v>
      </c>
      <c r="E122" s="8" t="s">
        <v>15</v>
      </c>
      <c r="F122" s="9">
        <f t="shared" si="8"/>
        <v>110000000</v>
      </c>
      <c r="G122" s="9">
        <v>1100</v>
      </c>
      <c r="H122" s="10">
        <v>107823100</v>
      </c>
      <c r="I122" s="11">
        <f t="shared" si="9"/>
        <v>3867663350</v>
      </c>
      <c r="J122" s="11">
        <f t="shared" si="10"/>
        <v>39470</v>
      </c>
      <c r="K122" s="11">
        <f t="shared" si="11"/>
        <v>97989.950595388902</v>
      </c>
      <c r="L122" s="12">
        <f t="shared" si="12"/>
        <v>0</v>
      </c>
      <c r="M122" s="11">
        <f>COUNTIF(E$2:$E122,E122)</f>
        <v>47</v>
      </c>
      <c r="N122" s="13"/>
      <c r="O122" t="str">
        <f t="shared" si="13"/>
        <v/>
      </c>
    </row>
    <row r="123" spans="1:15">
      <c r="A123" s="7">
        <f t="shared" si="7"/>
        <v>10</v>
      </c>
      <c r="B123" s="14">
        <v>45590</v>
      </c>
      <c r="C123" s="8" t="s">
        <v>13</v>
      </c>
      <c r="D123" s="8" t="s">
        <v>15</v>
      </c>
      <c r="E123" s="8" t="s">
        <v>15</v>
      </c>
      <c r="F123" s="9">
        <f t="shared" si="8"/>
        <v>100000000</v>
      </c>
      <c r="G123" s="9">
        <v>1000</v>
      </c>
      <c r="H123" s="10">
        <v>98000000</v>
      </c>
      <c r="I123" s="11">
        <f t="shared" si="9"/>
        <v>3965663350</v>
      </c>
      <c r="J123" s="11">
        <f t="shared" si="10"/>
        <v>40470</v>
      </c>
      <c r="K123" s="11">
        <f t="shared" si="11"/>
        <v>97990.198912774897</v>
      </c>
      <c r="L123" s="12">
        <f t="shared" si="12"/>
        <v>0</v>
      </c>
      <c r="M123" s="11">
        <f>COUNTIF(E$2:$E123,E123)</f>
        <v>48</v>
      </c>
      <c r="N123" s="13"/>
      <c r="O123" t="str">
        <f t="shared" si="13"/>
        <v/>
      </c>
    </row>
    <row r="124" spans="1:15">
      <c r="A124" s="7">
        <f t="shared" si="7"/>
        <v>10</v>
      </c>
      <c r="B124" s="14">
        <v>45590</v>
      </c>
      <c r="C124" s="8" t="s">
        <v>13</v>
      </c>
      <c r="D124" s="8" t="s">
        <v>15</v>
      </c>
      <c r="E124" s="8" t="s">
        <v>15</v>
      </c>
      <c r="F124" s="9">
        <f t="shared" si="8"/>
        <v>130000000</v>
      </c>
      <c r="G124" s="9">
        <v>1300</v>
      </c>
      <c r="H124" s="10">
        <v>127400000</v>
      </c>
      <c r="I124" s="11">
        <f t="shared" si="9"/>
        <v>4093063350</v>
      </c>
      <c r="J124" s="11">
        <f t="shared" si="10"/>
        <v>41770</v>
      </c>
      <c r="K124" s="11">
        <f t="shared" si="11"/>
        <v>97990.503950203492</v>
      </c>
      <c r="L124" s="12">
        <f t="shared" si="12"/>
        <v>0</v>
      </c>
      <c r="M124" s="11">
        <f>COUNTIF(E$2:$E124,E124)</f>
        <v>49</v>
      </c>
      <c r="N124" s="13"/>
      <c r="O124" t="str">
        <f t="shared" si="13"/>
        <v/>
      </c>
    </row>
    <row r="125" spans="1:15">
      <c r="A125" s="7">
        <f t="shared" si="7"/>
        <v>10</v>
      </c>
      <c r="B125" s="14">
        <v>45590</v>
      </c>
      <c r="C125" s="8" t="s">
        <v>13</v>
      </c>
      <c r="D125" s="8" t="s">
        <v>15</v>
      </c>
      <c r="E125" s="8" t="s">
        <v>15</v>
      </c>
      <c r="F125" s="9">
        <f t="shared" si="8"/>
        <v>110000000</v>
      </c>
      <c r="G125" s="9">
        <v>1100</v>
      </c>
      <c r="H125" s="10">
        <v>107800000</v>
      </c>
      <c r="I125" s="11">
        <f t="shared" si="9"/>
        <v>4200863350</v>
      </c>
      <c r="J125" s="11">
        <f t="shared" si="10"/>
        <v>42870</v>
      </c>
      <c r="K125" s="11">
        <f t="shared" si="11"/>
        <v>97990.747609050624</v>
      </c>
      <c r="L125" s="12">
        <f t="shared" si="12"/>
        <v>0</v>
      </c>
      <c r="M125" s="11">
        <f>COUNTIF(E$2:$E125,E125)</f>
        <v>50</v>
      </c>
      <c r="N125" s="13"/>
      <c r="O125" t="str">
        <f t="shared" si="13"/>
        <v/>
      </c>
    </row>
    <row r="126" spans="1:15">
      <c r="A126" s="7">
        <f t="shared" si="7"/>
        <v>10</v>
      </c>
      <c r="B126" s="14">
        <v>45590</v>
      </c>
      <c r="C126" s="8" t="s">
        <v>13</v>
      </c>
      <c r="D126" s="8" t="s">
        <v>15</v>
      </c>
      <c r="E126" s="8" t="s">
        <v>15</v>
      </c>
      <c r="F126" s="9">
        <f t="shared" si="8"/>
        <v>50000000</v>
      </c>
      <c r="G126" s="9">
        <v>500</v>
      </c>
      <c r="H126" s="10">
        <v>49000000</v>
      </c>
      <c r="I126" s="11">
        <f t="shared" si="9"/>
        <v>4249863350</v>
      </c>
      <c r="J126" s="11">
        <f t="shared" si="10"/>
        <v>43370</v>
      </c>
      <c r="K126" s="11">
        <f t="shared" si="11"/>
        <v>97990.854277150109</v>
      </c>
      <c r="L126" s="12">
        <f t="shared" si="12"/>
        <v>0</v>
      </c>
      <c r="M126" s="11">
        <f>COUNTIF(E$2:$E126,E126)</f>
        <v>51</v>
      </c>
      <c r="N126" s="13"/>
      <c r="O126" t="str">
        <f t="shared" si="13"/>
        <v/>
      </c>
    </row>
    <row r="127" spans="1:15">
      <c r="A127" s="7">
        <f t="shared" si="7"/>
        <v>10</v>
      </c>
      <c r="B127" s="14">
        <v>45590</v>
      </c>
      <c r="C127" s="8" t="s">
        <v>13</v>
      </c>
      <c r="D127" s="8" t="s">
        <v>15</v>
      </c>
      <c r="E127" s="8" t="s">
        <v>15</v>
      </c>
      <c r="F127" s="9">
        <f t="shared" si="8"/>
        <v>100000000</v>
      </c>
      <c r="G127" s="9">
        <v>1000</v>
      </c>
      <c r="H127" s="10">
        <v>98000000</v>
      </c>
      <c r="I127" s="11">
        <f t="shared" si="9"/>
        <v>4347863350</v>
      </c>
      <c r="J127" s="11">
        <f t="shared" si="10"/>
        <v>44370</v>
      </c>
      <c r="K127" s="11">
        <f t="shared" si="11"/>
        <v>97991.06040117197</v>
      </c>
      <c r="L127" s="12">
        <f t="shared" si="12"/>
        <v>0</v>
      </c>
      <c r="M127" s="11">
        <f>COUNTIF(E$2:$E127,E127)</f>
        <v>52</v>
      </c>
      <c r="N127" s="13"/>
      <c r="O127" t="str">
        <f t="shared" si="13"/>
        <v/>
      </c>
    </row>
    <row r="128" spans="1:15">
      <c r="A128" s="7">
        <f t="shared" si="7"/>
        <v>10</v>
      </c>
      <c r="B128" s="14">
        <v>45590</v>
      </c>
      <c r="C128" s="8" t="s">
        <v>13</v>
      </c>
      <c r="D128" s="8" t="s">
        <v>14</v>
      </c>
      <c r="E128" s="8" t="s">
        <v>14</v>
      </c>
      <c r="F128" s="9">
        <f t="shared" si="8"/>
        <v>30000000</v>
      </c>
      <c r="G128" s="9">
        <v>300</v>
      </c>
      <c r="H128" s="10">
        <v>31500000</v>
      </c>
      <c r="I128" s="11">
        <f t="shared" si="9"/>
        <v>19635737520</v>
      </c>
      <c r="J128" s="11">
        <f t="shared" si="10"/>
        <v>185891</v>
      </c>
      <c r="K128" s="11">
        <f t="shared" si="11"/>
        <v>105630.38296636201</v>
      </c>
      <c r="L128" s="12">
        <f t="shared" si="12"/>
        <v>0</v>
      </c>
      <c r="M128" s="11">
        <f>COUNTIF(E$2:$E128,E128)</f>
        <v>67</v>
      </c>
      <c r="N128" s="13"/>
      <c r="O128" t="str">
        <f t="shared" si="13"/>
        <v/>
      </c>
    </row>
    <row r="129" spans="1:15">
      <c r="A129" s="7">
        <f t="shared" si="7"/>
        <v>10</v>
      </c>
      <c r="B129" s="14">
        <v>45590</v>
      </c>
      <c r="C129" s="8" t="s">
        <v>13</v>
      </c>
      <c r="D129" s="8" t="s">
        <v>14</v>
      </c>
      <c r="E129" s="8" t="s">
        <v>14</v>
      </c>
      <c r="F129" s="9">
        <f t="shared" si="8"/>
        <v>50000000</v>
      </c>
      <c r="G129" s="9">
        <v>500</v>
      </c>
      <c r="H129" s="10">
        <v>52500000</v>
      </c>
      <c r="I129" s="11">
        <f t="shared" si="9"/>
        <v>19688237520</v>
      </c>
      <c r="J129" s="11">
        <f t="shared" si="10"/>
        <v>186391</v>
      </c>
      <c r="K129" s="11">
        <f t="shared" si="11"/>
        <v>105628.69194328053</v>
      </c>
      <c r="L129" s="12">
        <f t="shared" si="12"/>
        <v>0</v>
      </c>
      <c r="M129" s="11">
        <f>COUNTIF(E$2:$E129,E129)</f>
        <v>68</v>
      </c>
      <c r="N129" s="13"/>
      <c r="O129" t="str">
        <f t="shared" si="13"/>
        <v/>
      </c>
    </row>
    <row r="130" spans="1:15">
      <c r="A130" s="7">
        <f t="shared" ref="A130:A193" si="14">MONTH(B130)</f>
        <v>10</v>
      </c>
      <c r="B130" s="14">
        <v>45590</v>
      </c>
      <c r="C130" s="8" t="s">
        <v>13</v>
      </c>
      <c r="D130" s="8" t="s">
        <v>14</v>
      </c>
      <c r="E130" s="8" t="s">
        <v>14</v>
      </c>
      <c r="F130" s="9">
        <f t="shared" ref="F130:F193" si="15">100000*G130</f>
        <v>65000000</v>
      </c>
      <c r="G130" s="9">
        <v>650</v>
      </c>
      <c r="H130" s="10">
        <v>68250000</v>
      </c>
      <c r="I130" s="11">
        <f t="shared" ref="I130:I193" si="16">IF(H130&gt;=0,IF(M130=1,H130,SUMIFS(I:I,E:E,E130,M:M,M130-1)+H130),SUMIFS(I:I,E:E,E130,M:M,M130-1)+K130*G130)</f>
        <v>19756487520</v>
      </c>
      <c r="J130" s="11">
        <f t="shared" ref="J130:J193" si="17">IF(M130=1,G130,SUMIFS($J:$J,$E:$E,E130,$M:$M,M130-1)+G130)</f>
        <v>187041</v>
      </c>
      <c r="K130" s="11">
        <f t="shared" ref="K130:K193" si="18">IF(H130&gt;=0,I130/J130,SUMIFS($K:$K,$E:$E,E130,$M:$M,M130-1))</f>
        <v>105626.5071294529</v>
      </c>
      <c r="L130" s="12">
        <f t="shared" ref="L130:L193" si="19">IF(G130&lt;0,K130*G130-H130,0)</f>
        <v>0</v>
      </c>
      <c r="M130" s="11">
        <f>COUNTIF(E$2:$E130,E130)</f>
        <v>69</v>
      </c>
      <c r="N130" s="13"/>
      <c r="O130" t="str">
        <f t="shared" ref="O130:O193" si="20">IF(M130=_xlfn.MAXIFS(M:M,D:D,D130),"X","")</f>
        <v/>
      </c>
    </row>
    <row r="131" spans="1:15">
      <c r="A131" s="7">
        <f t="shared" si="14"/>
        <v>10</v>
      </c>
      <c r="B131" s="14">
        <v>45590</v>
      </c>
      <c r="C131" s="8" t="s">
        <v>13</v>
      </c>
      <c r="D131" s="8" t="s">
        <v>14</v>
      </c>
      <c r="E131" s="8" t="s">
        <v>14</v>
      </c>
      <c r="F131" s="9">
        <f t="shared" si="15"/>
        <v>20000000</v>
      </c>
      <c r="G131" s="9">
        <v>200</v>
      </c>
      <c r="H131" s="10">
        <v>21000000</v>
      </c>
      <c r="I131" s="11">
        <f t="shared" si="16"/>
        <v>19777487520</v>
      </c>
      <c r="J131" s="11">
        <f t="shared" si="17"/>
        <v>187241</v>
      </c>
      <c r="K131" s="11">
        <f t="shared" si="18"/>
        <v>105625.83793079507</v>
      </c>
      <c r="L131" s="12">
        <f t="shared" si="19"/>
        <v>0</v>
      </c>
      <c r="M131" s="11">
        <f>COUNTIF(E$2:$E131,E131)</f>
        <v>70</v>
      </c>
      <c r="N131" s="13"/>
      <c r="O131" t="str">
        <f t="shared" si="20"/>
        <v/>
      </c>
    </row>
    <row r="132" spans="1:15">
      <c r="A132" s="7">
        <f t="shared" si="14"/>
        <v>10</v>
      </c>
      <c r="B132" s="14">
        <v>45590</v>
      </c>
      <c r="C132" s="8" t="s">
        <v>13</v>
      </c>
      <c r="D132" s="8" t="s">
        <v>14</v>
      </c>
      <c r="E132" s="8" t="s">
        <v>14</v>
      </c>
      <c r="F132" s="9">
        <f t="shared" si="15"/>
        <v>200000000</v>
      </c>
      <c r="G132" s="9">
        <v>2000</v>
      </c>
      <c r="H132" s="10">
        <v>210000000</v>
      </c>
      <c r="I132" s="11">
        <f t="shared" si="16"/>
        <v>19987487520</v>
      </c>
      <c r="J132" s="11">
        <f t="shared" si="17"/>
        <v>189241</v>
      </c>
      <c r="K132" s="11">
        <f t="shared" si="18"/>
        <v>105619.22374115545</v>
      </c>
      <c r="L132" s="12">
        <f t="shared" si="19"/>
        <v>0</v>
      </c>
      <c r="M132" s="11">
        <f>COUNTIF(E$2:$E132,E132)</f>
        <v>71</v>
      </c>
      <c r="N132" s="13"/>
      <c r="O132" t="str">
        <f t="shared" si="20"/>
        <v/>
      </c>
    </row>
    <row r="133" spans="1:15">
      <c r="A133" s="7">
        <f t="shared" si="14"/>
        <v>10</v>
      </c>
      <c r="B133" s="14">
        <v>45590</v>
      </c>
      <c r="C133" s="8" t="s">
        <v>13</v>
      </c>
      <c r="D133" s="8" t="s">
        <v>15</v>
      </c>
      <c r="E133" s="8" t="s">
        <v>15</v>
      </c>
      <c r="F133" s="9">
        <f t="shared" si="15"/>
        <v>130000000</v>
      </c>
      <c r="G133" s="9">
        <v>1300</v>
      </c>
      <c r="H133" s="10">
        <v>127400000</v>
      </c>
      <c r="I133" s="11">
        <f t="shared" si="16"/>
        <v>4475263350</v>
      </c>
      <c r="J133" s="11">
        <f t="shared" si="17"/>
        <v>45670</v>
      </c>
      <c r="K133" s="11">
        <f t="shared" si="18"/>
        <v>97991.314867527923</v>
      </c>
      <c r="L133" s="12">
        <f t="shared" si="19"/>
        <v>0</v>
      </c>
      <c r="M133" s="11">
        <f>COUNTIF(E$2:$E133,E133)</f>
        <v>53</v>
      </c>
      <c r="N133" s="13"/>
      <c r="O133" t="str">
        <f t="shared" si="20"/>
        <v/>
      </c>
    </row>
    <row r="134" spans="1:15">
      <c r="A134" s="7">
        <f t="shared" si="14"/>
        <v>10</v>
      </c>
      <c r="B134" s="14">
        <v>45590</v>
      </c>
      <c r="C134" s="8" t="s">
        <v>13</v>
      </c>
      <c r="D134" s="8" t="s">
        <v>15</v>
      </c>
      <c r="E134" s="8" t="s">
        <v>15</v>
      </c>
      <c r="F134" s="9">
        <f t="shared" si="15"/>
        <v>11000000</v>
      </c>
      <c r="G134" s="9">
        <v>110</v>
      </c>
      <c r="H134" s="10">
        <v>10835000</v>
      </c>
      <c r="I134" s="11">
        <f t="shared" si="16"/>
        <v>4486098350</v>
      </c>
      <c r="J134" s="11">
        <f t="shared" si="17"/>
        <v>45780</v>
      </c>
      <c r="K134" s="11">
        <f t="shared" si="18"/>
        <v>97992.537134119702</v>
      </c>
      <c r="L134" s="12">
        <f t="shared" si="19"/>
        <v>0</v>
      </c>
      <c r="M134" s="11">
        <f>COUNTIF(E$2:$E134,E134)</f>
        <v>54</v>
      </c>
      <c r="N134" s="13"/>
      <c r="O134" t="str">
        <f t="shared" si="20"/>
        <v/>
      </c>
    </row>
    <row r="135" spans="1:15">
      <c r="A135" s="7">
        <f t="shared" si="14"/>
        <v>10</v>
      </c>
      <c r="B135" s="14">
        <v>45590</v>
      </c>
      <c r="C135" s="8" t="s">
        <v>13</v>
      </c>
      <c r="D135" s="8" t="s">
        <v>15</v>
      </c>
      <c r="E135" s="8" t="s">
        <v>15</v>
      </c>
      <c r="F135" s="9">
        <f t="shared" si="15"/>
        <v>10000000</v>
      </c>
      <c r="G135" s="9">
        <v>100</v>
      </c>
      <c r="H135" s="10">
        <v>9850000</v>
      </c>
      <c r="I135" s="11">
        <f t="shared" si="16"/>
        <v>4495948350</v>
      </c>
      <c r="J135" s="11">
        <f t="shared" si="17"/>
        <v>45880</v>
      </c>
      <c r="K135" s="11">
        <f t="shared" si="18"/>
        <v>97993.643199651269</v>
      </c>
      <c r="L135" s="12">
        <f t="shared" si="19"/>
        <v>0</v>
      </c>
      <c r="M135" s="11">
        <f>COUNTIF(E$2:$E135,E135)</f>
        <v>55</v>
      </c>
      <c r="N135" s="13"/>
      <c r="O135" t="str">
        <f t="shared" si="20"/>
        <v/>
      </c>
    </row>
    <row r="136" spans="1:15">
      <c r="A136" s="7">
        <f t="shared" si="14"/>
        <v>10</v>
      </c>
      <c r="B136" s="14">
        <v>45590</v>
      </c>
      <c r="C136" s="8" t="s">
        <v>13</v>
      </c>
      <c r="D136" s="8" t="s">
        <v>15</v>
      </c>
      <c r="E136" s="8" t="s">
        <v>15</v>
      </c>
      <c r="F136" s="9">
        <f t="shared" si="15"/>
        <v>98000000</v>
      </c>
      <c r="G136" s="9">
        <v>980</v>
      </c>
      <c r="H136" s="10">
        <v>96530000</v>
      </c>
      <c r="I136" s="11">
        <f t="shared" si="16"/>
        <v>4592478350</v>
      </c>
      <c r="J136" s="11">
        <f t="shared" si="17"/>
        <v>46860</v>
      </c>
      <c r="K136" s="11">
        <f t="shared" si="18"/>
        <v>98004.23282116944</v>
      </c>
      <c r="L136" s="12">
        <f t="shared" si="19"/>
        <v>0</v>
      </c>
      <c r="M136" s="11">
        <f>COUNTIF(E$2:$E136,E136)</f>
        <v>56</v>
      </c>
      <c r="N136" s="13"/>
      <c r="O136" t="str">
        <f t="shared" si="20"/>
        <v/>
      </c>
    </row>
    <row r="137" spans="1:15">
      <c r="A137" s="7">
        <f t="shared" si="14"/>
        <v>10</v>
      </c>
      <c r="B137" s="14">
        <v>45590</v>
      </c>
      <c r="C137" s="8" t="s">
        <v>13</v>
      </c>
      <c r="D137" s="8" t="s">
        <v>15</v>
      </c>
      <c r="E137" s="8" t="s">
        <v>15</v>
      </c>
      <c r="F137" s="9">
        <f t="shared" si="15"/>
        <v>20000000</v>
      </c>
      <c r="G137" s="9">
        <v>200</v>
      </c>
      <c r="H137" s="10">
        <v>19699800</v>
      </c>
      <c r="I137" s="11">
        <f t="shared" si="16"/>
        <v>4612178150</v>
      </c>
      <c r="J137" s="11">
        <f t="shared" si="17"/>
        <v>47060</v>
      </c>
      <c r="K137" s="11">
        <f t="shared" si="18"/>
        <v>98006.335529111777</v>
      </c>
      <c r="L137" s="12">
        <f t="shared" si="19"/>
        <v>0</v>
      </c>
      <c r="M137" s="11">
        <f>COUNTIF(E$2:$E137,E137)</f>
        <v>57</v>
      </c>
      <c r="N137" s="13"/>
      <c r="O137" t="str">
        <f t="shared" si="20"/>
        <v/>
      </c>
    </row>
    <row r="138" spans="1:15">
      <c r="A138" s="7">
        <f t="shared" si="14"/>
        <v>10</v>
      </c>
      <c r="B138" s="14">
        <v>45590</v>
      </c>
      <c r="C138" s="8" t="s">
        <v>13</v>
      </c>
      <c r="D138" s="8" t="s">
        <v>15</v>
      </c>
      <c r="E138" s="8" t="s">
        <v>15</v>
      </c>
      <c r="F138" s="9">
        <f t="shared" si="15"/>
        <v>55000000</v>
      </c>
      <c r="G138" s="9">
        <v>550</v>
      </c>
      <c r="H138" s="10">
        <v>54175000</v>
      </c>
      <c r="I138" s="11">
        <f t="shared" si="16"/>
        <v>4666353150</v>
      </c>
      <c r="J138" s="11">
        <f t="shared" si="17"/>
        <v>47610</v>
      </c>
      <c r="K138" s="11">
        <f t="shared" si="18"/>
        <v>98012.038437303083</v>
      </c>
      <c r="L138" s="12">
        <f t="shared" si="19"/>
        <v>0</v>
      </c>
      <c r="M138" s="11">
        <f>COUNTIF(E$2:$E138,E138)</f>
        <v>58</v>
      </c>
      <c r="N138" s="13"/>
      <c r="O138" t="str">
        <f t="shared" si="20"/>
        <v/>
      </c>
    </row>
    <row r="139" spans="1:15">
      <c r="A139" s="7">
        <f t="shared" si="14"/>
        <v>10</v>
      </c>
      <c r="B139" s="14">
        <v>45590</v>
      </c>
      <c r="C139" s="8" t="s">
        <v>13</v>
      </c>
      <c r="D139" s="8" t="s">
        <v>15</v>
      </c>
      <c r="E139" s="8" t="s">
        <v>15</v>
      </c>
      <c r="F139" s="9">
        <f t="shared" si="15"/>
        <v>20000000</v>
      </c>
      <c r="G139" s="9">
        <v>200</v>
      </c>
      <c r="H139" s="10">
        <v>19700000</v>
      </c>
      <c r="I139" s="11">
        <f t="shared" si="16"/>
        <v>4686053150</v>
      </c>
      <c r="J139" s="11">
        <f t="shared" si="17"/>
        <v>47810</v>
      </c>
      <c r="K139" s="11">
        <f t="shared" si="18"/>
        <v>98014.079690441329</v>
      </c>
      <c r="L139" s="12">
        <f t="shared" si="19"/>
        <v>0</v>
      </c>
      <c r="M139" s="11">
        <f>COUNTIF(E$2:$E139,E139)</f>
        <v>59</v>
      </c>
      <c r="N139" s="13"/>
      <c r="O139" t="str">
        <f t="shared" si="20"/>
        <v/>
      </c>
    </row>
    <row r="140" spans="1:15">
      <c r="A140" s="7">
        <f t="shared" si="14"/>
        <v>10</v>
      </c>
      <c r="B140" s="14">
        <v>45590</v>
      </c>
      <c r="C140" s="8" t="s">
        <v>13</v>
      </c>
      <c r="D140" s="8" t="s">
        <v>15</v>
      </c>
      <c r="E140" s="8" t="s">
        <v>15</v>
      </c>
      <c r="F140" s="9">
        <f t="shared" si="15"/>
        <v>76000000</v>
      </c>
      <c r="G140" s="9">
        <v>760</v>
      </c>
      <c r="H140" s="10">
        <v>74860000</v>
      </c>
      <c r="I140" s="11">
        <f t="shared" si="16"/>
        <v>4760913150</v>
      </c>
      <c r="J140" s="11">
        <f t="shared" si="17"/>
        <v>48570</v>
      </c>
      <c r="K140" s="11">
        <f t="shared" si="18"/>
        <v>98021.683137739339</v>
      </c>
      <c r="L140" s="12">
        <f t="shared" si="19"/>
        <v>0</v>
      </c>
      <c r="M140" s="11">
        <f>COUNTIF(E$2:$E140,E140)</f>
        <v>60</v>
      </c>
      <c r="N140" s="13"/>
      <c r="O140" t="str">
        <f t="shared" si="20"/>
        <v/>
      </c>
    </row>
    <row r="141" spans="1:15">
      <c r="A141" s="7">
        <f t="shared" si="14"/>
        <v>10</v>
      </c>
      <c r="B141" s="14">
        <v>45590</v>
      </c>
      <c r="C141" s="8" t="s">
        <v>13</v>
      </c>
      <c r="D141" s="8" t="s">
        <v>15</v>
      </c>
      <c r="E141" s="8" t="s">
        <v>15</v>
      </c>
      <c r="F141" s="9">
        <f t="shared" si="15"/>
        <v>70000000</v>
      </c>
      <c r="G141" s="9">
        <v>700</v>
      </c>
      <c r="H141" s="10">
        <v>68950000</v>
      </c>
      <c r="I141" s="11">
        <f t="shared" si="16"/>
        <v>4829863150</v>
      </c>
      <c r="J141" s="11">
        <f t="shared" si="17"/>
        <v>49270</v>
      </c>
      <c r="K141" s="11">
        <f t="shared" si="18"/>
        <v>98028.478790338952</v>
      </c>
      <c r="L141" s="12">
        <f t="shared" si="19"/>
        <v>0</v>
      </c>
      <c r="M141" s="11">
        <f>COUNTIF(E$2:$E141,E141)</f>
        <v>61</v>
      </c>
      <c r="N141" s="13"/>
      <c r="O141" t="str">
        <f t="shared" si="20"/>
        <v/>
      </c>
    </row>
    <row r="142" spans="1:15">
      <c r="A142" s="7">
        <f t="shared" si="14"/>
        <v>10</v>
      </c>
      <c r="B142" s="14">
        <v>45590</v>
      </c>
      <c r="C142" s="8" t="s">
        <v>13</v>
      </c>
      <c r="D142" s="8" t="s">
        <v>15</v>
      </c>
      <c r="E142" s="8" t="s">
        <v>15</v>
      </c>
      <c r="F142" s="9">
        <f t="shared" si="15"/>
        <v>40000000</v>
      </c>
      <c r="G142" s="9">
        <v>400</v>
      </c>
      <c r="H142" s="10">
        <v>39399600</v>
      </c>
      <c r="I142" s="11">
        <f t="shared" si="16"/>
        <v>4869262750</v>
      </c>
      <c r="J142" s="11">
        <f t="shared" si="17"/>
        <v>49670</v>
      </c>
      <c r="K142" s="11">
        <f t="shared" si="18"/>
        <v>98032.267968592714</v>
      </c>
      <c r="L142" s="12">
        <f t="shared" si="19"/>
        <v>0</v>
      </c>
      <c r="M142" s="11">
        <f>COUNTIF(E$2:$E142,E142)</f>
        <v>62</v>
      </c>
      <c r="N142" s="13"/>
      <c r="O142" t="str">
        <f t="shared" si="20"/>
        <v/>
      </c>
    </row>
    <row r="143" spans="1:15">
      <c r="A143" s="7">
        <f t="shared" si="14"/>
        <v>10</v>
      </c>
      <c r="B143" s="14">
        <v>45590</v>
      </c>
      <c r="C143" s="8" t="s">
        <v>13</v>
      </c>
      <c r="D143" s="8" t="s">
        <v>15</v>
      </c>
      <c r="E143" s="8" t="s">
        <v>15</v>
      </c>
      <c r="F143" s="9">
        <f t="shared" si="15"/>
        <v>100000000</v>
      </c>
      <c r="G143" s="9">
        <v>1000</v>
      </c>
      <c r="H143" s="10">
        <v>98500000</v>
      </c>
      <c r="I143" s="11">
        <f t="shared" si="16"/>
        <v>4967762750</v>
      </c>
      <c r="J143" s="11">
        <f t="shared" si="17"/>
        <v>50670</v>
      </c>
      <c r="K143" s="11">
        <f t="shared" si="18"/>
        <v>98041.498914545096</v>
      </c>
      <c r="L143" s="12">
        <f t="shared" si="19"/>
        <v>0</v>
      </c>
      <c r="M143" s="11">
        <f>COUNTIF(E$2:$E143,E143)</f>
        <v>63</v>
      </c>
      <c r="N143" s="13"/>
      <c r="O143" t="str">
        <f t="shared" si="20"/>
        <v/>
      </c>
    </row>
    <row r="144" spans="1:15">
      <c r="A144" s="7">
        <f t="shared" si="14"/>
        <v>10</v>
      </c>
      <c r="B144" s="14">
        <v>45590</v>
      </c>
      <c r="C144" s="8" t="s">
        <v>13</v>
      </c>
      <c r="D144" s="8" t="s">
        <v>15</v>
      </c>
      <c r="E144" s="8" t="s">
        <v>15</v>
      </c>
      <c r="F144" s="9">
        <f t="shared" si="15"/>
        <v>50000000</v>
      </c>
      <c r="G144" s="9">
        <v>500</v>
      </c>
      <c r="H144" s="10">
        <v>49250000</v>
      </c>
      <c r="I144" s="11">
        <f t="shared" si="16"/>
        <v>5017012750</v>
      </c>
      <c r="J144" s="11">
        <f t="shared" si="17"/>
        <v>51170</v>
      </c>
      <c r="K144" s="11">
        <f t="shared" si="18"/>
        <v>98045.979089310145</v>
      </c>
      <c r="L144" s="12">
        <f t="shared" si="19"/>
        <v>0</v>
      </c>
      <c r="M144" s="11">
        <f>COUNTIF(E$2:$E144,E144)</f>
        <v>64</v>
      </c>
      <c r="N144" s="13"/>
      <c r="O144" t="str">
        <f t="shared" si="20"/>
        <v/>
      </c>
    </row>
    <row r="145" spans="1:15">
      <c r="A145" s="7">
        <f t="shared" si="14"/>
        <v>10</v>
      </c>
      <c r="B145" s="14">
        <v>45590</v>
      </c>
      <c r="C145" s="8" t="s">
        <v>13</v>
      </c>
      <c r="D145" s="8" t="s">
        <v>15</v>
      </c>
      <c r="E145" s="8" t="s">
        <v>15</v>
      </c>
      <c r="F145" s="9">
        <f t="shared" si="15"/>
        <v>4000000</v>
      </c>
      <c r="G145" s="9">
        <v>40</v>
      </c>
      <c r="H145" s="10">
        <v>3940000</v>
      </c>
      <c r="I145" s="11">
        <f t="shared" si="16"/>
        <v>5020952750</v>
      </c>
      <c r="J145" s="11">
        <f t="shared" si="17"/>
        <v>51210</v>
      </c>
      <c r="K145" s="11">
        <f t="shared" si="18"/>
        <v>98046.333723882053</v>
      </c>
      <c r="L145" s="12">
        <f t="shared" si="19"/>
        <v>0</v>
      </c>
      <c r="M145" s="11">
        <f>COUNTIF(E$2:$E145,E145)</f>
        <v>65</v>
      </c>
      <c r="N145" s="13"/>
      <c r="O145" t="str">
        <f t="shared" si="20"/>
        <v/>
      </c>
    </row>
    <row r="146" spans="1:15">
      <c r="A146" s="7">
        <f t="shared" si="14"/>
        <v>10</v>
      </c>
      <c r="B146" s="14">
        <v>45593</v>
      </c>
      <c r="C146" s="8" t="s">
        <v>13</v>
      </c>
      <c r="D146" s="8" t="s">
        <v>14</v>
      </c>
      <c r="E146" s="8" t="s">
        <v>14</v>
      </c>
      <c r="F146" s="9">
        <f t="shared" si="15"/>
        <v>380000000</v>
      </c>
      <c r="G146" s="9">
        <v>3800</v>
      </c>
      <c r="H146" s="10">
        <v>399000000</v>
      </c>
      <c r="I146" s="11">
        <f t="shared" si="16"/>
        <v>20386487520</v>
      </c>
      <c r="J146" s="11">
        <f t="shared" si="17"/>
        <v>193041</v>
      </c>
      <c r="K146" s="11">
        <f t="shared" si="18"/>
        <v>105607.03436057625</v>
      </c>
      <c r="L146" s="12">
        <f t="shared" si="19"/>
        <v>0</v>
      </c>
      <c r="M146" s="11">
        <f>COUNTIF(E$2:$E146,E146)</f>
        <v>72</v>
      </c>
      <c r="N146" s="13"/>
      <c r="O146" t="str">
        <f t="shared" si="20"/>
        <v/>
      </c>
    </row>
    <row r="147" spans="1:15">
      <c r="A147" s="7">
        <f t="shared" si="14"/>
        <v>10</v>
      </c>
      <c r="B147" s="14">
        <v>45593</v>
      </c>
      <c r="C147" s="8" t="s">
        <v>13</v>
      </c>
      <c r="D147" s="8" t="s">
        <v>14</v>
      </c>
      <c r="E147" s="8" t="s">
        <v>14</v>
      </c>
      <c r="F147" s="9">
        <f t="shared" si="15"/>
        <v>60000000</v>
      </c>
      <c r="G147" s="9">
        <v>600</v>
      </c>
      <c r="H147" s="10">
        <v>63000000</v>
      </c>
      <c r="I147" s="11">
        <f t="shared" si="16"/>
        <v>20449487520</v>
      </c>
      <c r="J147" s="11">
        <f t="shared" si="17"/>
        <v>193641</v>
      </c>
      <c r="K147" s="11">
        <f t="shared" si="18"/>
        <v>105605.15345407222</v>
      </c>
      <c r="L147" s="12">
        <f t="shared" si="19"/>
        <v>0</v>
      </c>
      <c r="M147" s="11">
        <f>COUNTIF(E$2:$E147,E147)</f>
        <v>73</v>
      </c>
      <c r="N147" s="13"/>
      <c r="O147" t="str">
        <f t="shared" si="20"/>
        <v/>
      </c>
    </row>
    <row r="148" spans="1:15">
      <c r="A148" s="7">
        <f t="shared" si="14"/>
        <v>10</v>
      </c>
      <c r="B148" s="14">
        <v>45593</v>
      </c>
      <c r="C148" s="8" t="s">
        <v>13</v>
      </c>
      <c r="D148" s="8" t="s">
        <v>14</v>
      </c>
      <c r="E148" s="8" t="s">
        <v>14</v>
      </c>
      <c r="F148" s="9">
        <f t="shared" si="15"/>
        <v>100000000</v>
      </c>
      <c r="G148" s="9">
        <v>1000</v>
      </c>
      <c r="H148" s="10">
        <v>105000000</v>
      </c>
      <c r="I148" s="11">
        <f t="shared" si="16"/>
        <v>20554487520</v>
      </c>
      <c r="J148" s="11">
        <f t="shared" si="17"/>
        <v>194641</v>
      </c>
      <c r="K148" s="11">
        <f t="shared" si="18"/>
        <v>105602.04437913903</v>
      </c>
      <c r="L148" s="12">
        <f t="shared" si="19"/>
        <v>0</v>
      </c>
      <c r="M148" s="11">
        <f>COUNTIF(E$2:$E148,E148)</f>
        <v>74</v>
      </c>
      <c r="N148" s="13"/>
      <c r="O148" t="str">
        <f t="shared" si="20"/>
        <v/>
      </c>
    </row>
    <row r="149" spans="1:15">
      <c r="A149" s="7">
        <f t="shared" si="14"/>
        <v>10</v>
      </c>
      <c r="B149" s="14">
        <v>45593</v>
      </c>
      <c r="C149" s="8" t="s">
        <v>13</v>
      </c>
      <c r="D149" s="8" t="s">
        <v>14</v>
      </c>
      <c r="E149" s="8" t="s">
        <v>14</v>
      </c>
      <c r="F149" s="9">
        <f t="shared" si="15"/>
        <v>50000000</v>
      </c>
      <c r="G149" s="9">
        <v>500</v>
      </c>
      <c r="H149" s="10">
        <v>52500000</v>
      </c>
      <c r="I149" s="11">
        <f t="shared" si="16"/>
        <v>20606987520</v>
      </c>
      <c r="J149" s="11">
        <f t="shared" si="17"/>
        <v>195141</v>
      </c>
      <c r="K149" s="11">
        <f t="shared" si="18"/>
        <v>105600.50179101265</v>
      </c>
      <c r="L149" s="12">
        <f t="shared" si="19"/>
        <v>0</v>
      </c>
      <c r="M149" s="11">
        <f>COUNTIF(E$2:$E149,E149)</f>
        <v>75</v>
      </c>
      <c r="N149" s="13"/>
      <c r="O149" t="str">
        <f t="shared" si="20"/>
        <v/>
      </c>
    </row>
    <row r="150" spans="1:15">
      <c r="A150" s="7">
        <f t="shared" si="14"/>
        <v>10</v>
      </c>
      <c r="B150" s="14">
        <v>45593</v>
      </c>
      <c r="C150" s="8" t="s">
        <v>13</v>
      </c>
      <c r="D150" s="8" t="s">
        <v>14</v>
      </c>
      <c r="E150" s="8" t="s">
        <v>14</v>
      </c>
      <c r="F150" s="9">
        <f t="shared" si="15"/>
        <v>130000000</v>
      </c>
      <c r="G150" s="9">
        <v>1300</v>
      </c>
      <c r="H150" s="10">
        <v>136500000</v>
      </c>
      <c r="I150" s="11">
        <f t="shared" si="16"/>
        <v>20743487520</v>
      </c>
      <c r="J150" s="11">
        <f t="shared" si="17"/>
        <v>196441</v>
      </c>
      <c r="K150" s="11">
        <f t="shared" si="18"/>
        <v>105596.52781242205</v>
      </c>
      <c r="L150" s="12">
        <f t="shared" si="19"/>
        <v>0</v>
      </c>
      <c r="M150" s="11">
        <f>COUNTIF(E$2:$E150,E150)</f>
        <v>76</v>
      </c>
      <c r="N150" s="13"/>
      <c r="O150" t="str">
        <f t="shared" si="20"/>
        <v/>
      </c>
    </row>
    <row r="151" spans="1:15">
      <c r="A151" s="7">
        <f t="shared" si="14"/>
        <v>10</v>
      </c>
      <c r="B151" s="14">
        <v>45593</v>
      </c>
      <c r="C151" s="8" t="s">
        <v>13</v>
      </c>
      <c r="D151" s="8" t="s">
        <v>15</v>
      </c>
      <c r="E151" s="8" t="s">
        <v>15</v>
      </c>
      <c r="F151" s="9">
        <f t="shared" si="15"/>
        <v>130000000</v>
      </c>
      <c r="G151" s="9">
        <v>1300</v>
      </c>
      <c r="H151" s="10">
        <v>128050000</v>
      </c>
      <c r="I151" s="11">
        <f t="shared" si="16"/>
        <v>5149002750</v>
      </c>
      <c r="J151" s="11">
        <f t="shared" si="17"/>
        <v>52510</v>
      </c>
      <c r="K151" s="11">
        <f t="shared" si="18"/>
        <v>98057.565225671307</v>
      </c>
      <c r="L151" s="12">
        <f t="shared" si="19"/>
        <v>0</v>
      </c>
      <c r="M151" s="11">
        <f>COUNTIF(E$2:$E151,E151)</f>
        <v>66</v>
      </c>
      <c r="N151" s="13"/>
      <c r="O151" t="str">
        <f t="shared" si="20"/>
        <v/>
      </c>
    </row>
    <row r="152" spans="1:15">
      <c r="A152" s="7">
        <f t="shared" si="14"/>
        <v>10</v>
      </c>
      <c r="B152" s="14">
        <v>45593</v>
      </c>
      <c r="C152" s="8" t="s">
        <v>13</v>
      </c>
      <c r="D152" s="8" t="s">
        <v>15</v>
      </c>
      <c r="E152" s="8" t="s">
        <v>15</v>
      </c>
      <c r="F152" s="9">
        <f t="shared" si="15"/>
        <v>100000000</v>
      </c>
      <c r="G152" s="9">
        <v>1000</v>
      </c>
      <c r="H152" s="10">
        <v>98400000</v>
      </c>
      <c r="I152" s="11">
        <f t="shared" si="16"/>
        <v>5247402750</v>
      </c>
      <c r="J152" s="11">
        <f t="shared" si="17"/>
        <v>53510</v>
      </c>
      <c r="K152" s="11">
        <f t="shared" si="18"/>
        <v>98063.964679499157</v>
      </c>
      <c r="L152" s="12">
        <f t="shared" si="19"/>
        <v>0</v>
      </c>
      <c r="M152" s="11">
        <f>COUNTIF(E$2:$E152,E152)</f>
        <v>67</v>
      </c>
      <c r="N152" s="13"/>
      <c r="O152" t="str">
        <f t="shared" si="20"/>
        <v/>
      </c>
    </row>
    <row r="153" spans="1:15">
      <c r="A153" s="7">
        <f t="shared" si="14"/>
        <v>10</v>
      </c>
      <c r="B153" s="14">
        <v>45593</v>
      </c>
      <c r="C153" s="8" t="s">
        <v>13</v>
      </c>
      <c r="D153" s="8" t="s">
        <v>15</v>
      </c>
      <c r="E153" s="8" t="s">
        <v>15</v>
      </c>
      <c r="F153" s="9">
        <f t="shared" si="15"/>
        <v>10000000</v>
      </c>
      <c r="G153" s="9">
        <v>100</v>
      </c>
      <c r="H153" s="10">
        <v>9849900</v>
      </c>
      <c r="I153" s="11">
        <f t="shared" si="16"/>
        <v>5257252650</v>
      </c>
      <c r="J153" s="11">
        <f t="shared" si="17"/>
        <v>53610</v>
      </c>
      <c r="K153" s="11">
        <f t="shared" si="18"/>
        <v>98064.776161163958</v>
      </c>
      <c r="L153" s="12">
        <f t="shared" si="19"/>
        <v>0</v>
      </c>
      <c r="M153" s="11">
        <f>COUNTIF(E$2:$E153,E153)</f>
        <v>68</v>
      </c>
      <c r="N153" s="13"/>
      <c r="O153" t="str">
        <f t="shared" si="20"/>
        <v/>
      </c>
    </row>
    <row r="154" spans="1:15">
      <c r="A154" s="7">
        <f t="shared" si="14"/>
        <v>10</v>
      </c>
      <c r="B154" s="14">
        <v>45593</v>
      </c>
      <c r="C154" s="8" t="s">
        <v>13</v>
      </c>
      <c r="D154" s="8" t="s">
        <v>15</v>
      </c>
      <c r="E154" s="8" t="s">
        <v>15</v>
      </c>
      <c r="F154" s="9">
        <f t="shared" si="15"/>
        <v>40000000</v>
      </c>
      <c r="G154" s="9">
        <v>400</v>
      </c>
      <c r="H154" s="10">
        <v>39400000</v>
      </c>
      <c r="I154" s="11">
        <f t="shared" si="16"/>
        <v>5296652650</v>
      </c>
      <c r="J154" s="11">
        <f t="shared" si="17"/>
        <v>54010</v>
      </c>
      <c r="K154" s="11">
        <f t="shared" si="18"/>
        <v>98067.999444547313</v>
      </c>
      <c r="L154" s="12">
        <f t="shared" si="19"/>
        <v>0</v>
      </c>
      <c r="M154" s="11">
        <f>COUNTIF(E$2:$E154,E154)</f>
        <v>69</v>
      </c>
      <c r="N154" s="13"/>
      <c r="O154" t="str">
        <f t="shared" si="20"/>
        <v/>
      </c>
    </row>
    <row r="155" spans="1:15">
      <c r="A155" s="7">
        <f t="shared" si="14"/>
        <v>10</v>
      </c>
      <c r="B155" s="14">
        <v>45593</v>
      </c>
      <c r="C155" s="8" t="s">
        <v>13</v>
      </c>
      <c r="D155" s="8" t="s">
        <v>15</v>
      </c>
      <c r="E155" s="8" t="s">
        <v>15</v>
      </c>
      <c r="F155" s="9">
        <f t="shared" si="15"/>
        <v>83000000</v>
      </c>
      <c r="G155" s="9">
        <v>830</v>
      </c>
      <c r="H155" s="10">
        <v>81755000</v>
      </c>
      <c r="I155" s="11">
        <f t="shared" si="16"/>
        <v>5378407650</v>
      </c>
      <c r="J155" s="11">
        <f t="shared" si="17"/>
        <v>54840</v>
      </c>
      <c r="K155" s="11">
        <f t="shared" si="18"/>
        <v>98074.537746170681</v>
      </c>
      <c r="L155" s="12">
        <f t="shared" si="19"/>
        <v>0</v>
      </c>
      <c r="M155" s="11">
        <f>COUNTIF(E$2:$E155,E155)</f>
        <v>70</v>
      </c>
      <c r="N155" s="13"/>
      <c r="O155" t="str">
        <f t="shared" si="20"/>
        <v/>
      </c>
    </row>
    <row r="156" spans="1:15">
      <c r="A156" s="7">
        <f t="shared" si="14"/>
        <v>10</v>
      </c>
      <c r="B156" s="14">
        <v>45593</v>
      </c>
      <c r="C156" s="8" t="s">
        <v>13</v>
      </c>
      <c r="D156" s="8" t="s">
        <v>15</v>
      </c>
      <c r="E156" s="8" t="s">
        <v>15</v>
      </c>
      <c r="F156" s="9">
        <f t="shared" si="15"/>
        <v>130000000</v>
      </c>
      <c r="G156" s="9">
        <v>1300</v>
      </c>
      <c r="H156" s="10">
        <v>128050000</v>
      </c>
      <c r="I156" s="11">
        <f t="shared" si="16"/>
        <v>5506457650</v>
      </c>
      <c r="J156" s="11">
        <f t="shared" si="17"/>
        <v>56140</v>
      </c>
      <c r="K156" s="11">
        <f t="shared" si="18"/>
        <v>98084.389918061992</v>
      </c>
      <c r="L156" s="12">
        <f t="shared" si="19"/>
        <v>0</v>
      </c>
      <c r="M156" s="11">
        <f>COUNTIF(E$2:$E156,E156)</f>
        <v>71</v>
      </c>
      <c r="N156" s="13"/>
      <c r="O156" t="str">
        <f t="shared" si="20"/>
        <v/>
      </c>
    </row>
    <row r="157" spans="1:15">
      <c r="A157" s="7">
        <f t="shared" si="14"/>
        <v>10</v>
      </c>
      <c r="B157" s="14">
        <v>45593</v>
      </c>
      <c r="C157" s="8" t="s">
        <v>13</v>
      </c>
      <c r="D157" s="8" t="s">
        <v>15</v>
      </c>
      <c r="E157" s="8" t="s">
        <v>15</v>
      </c>
      <c r="F157" s="9">
        <f t="shared" si="15"/>
        <v>7000000</v>
      </c>
      <c r="G157" s="9">
        <v>70</v>
      </c>
      <c r="H157" s="10">
        <v>6895000</v>
      </c>
      <c r="I157" s="11">
        <f t="shared" si="16"/>
        <v>5513352650</v>
      </c>
      <c r="J157" s="11">
        <f t="shared" si="17"/>
        <v>56210</v>
      </c>
      <c r="K157" s="11">
        <f t="shared" si="18"/>
        <v>98084.9074897705</v>
      </c>
      <c r="L157" s="12">
        <f t="shared" si="19"/>
        <v>0</v>
      </c>
      <c r="M157" s="11">
        <f>COUNTIF(E$2:$E157,E157)</f>
        <v>72</v>
      </c>
      <c r="N157" s="13"/>
      <c r="O157" t="str">
        <f t="shared" si="20"/>
        <v/>
      </c>
    </row>
    <row r="158" spans="1:15">
      <c r="A158" s="7">
        <f t="shared" si="14"/>
        <v>10</v>
      </c>
      <c r="B158" s="14">
        <v>45593</v>
      </c>
      <c r="C158" s="8" t="s">
        <v>13</v>
      </c>
      <c r="D158" s="8" t="s">
        <v>15</v>
      </c>
      <c r="E158" s="8" t="s">
        <v>15</v>
      </c>
      <c r="F158" s="9">
        <f t="shared" si="15"/>
        <v>7000000</v>
      </c>
      <c r="G158" s="9">
        <v>70</v>
      </c>
      <c r="H158" s="10">
        <v>6895000</v>
      </c>
      <c r="I158" s="11">
        <f t="shared" si="16"/>
        <v>5520247650</v>
      </c>
      <c r="J158" s="11">
        <f t="shared" si="17"/>
        <v>56280</v>
      </c>
      <c r="K158" s="11">
        <f t="shared" si="18"/>
        <v>98085.423773987204</v>
      </c>
      <c r="L158" s="12">
        <f t="shared" si="19"/>
        <v>0</v>
      </c>
      <c r="M158" s="11">
        <f>COUNTIF(E$2:$E158,E158)</f>
        <v>73</v>
      </c>
      <c r="N158" s="13"/>
      <c r="O158" t="str">
        <f t="shared" si="20"/>
        <v/>
      </c>
    </row>
    <row r="159" spans="1:15">
      <c r="A159" s="7">
        <f t="shared" si="14"/>
        <v>10</v>
      </c>
      <c r="B159" s="14">
        <v>45593</v>
      </c>
      <c r="C159" s="8" t="s">
        <v>13</v>
      </c>
      <c r="D159" s="8" t="s">
        <v>15</v>
      </c>
      <c r="E159" s="8" t="s">
        <v>15</v>
      </c>
      <c r="F159" s="9">
        <f t="shared" si="15"/>
        <v>10000000</v>
      </c>
      <c r="G159" s="9">
        <v>100</v>
      </c>
      <c r="H159" s="10">
        <v>9849900</v>
      </c>
      <c r="I159" s="11">
        <f t="shared" si="16"/>
        <v>5530097550</v>
      </c>
      <c r="J159" s="11">
        <f t="shared" si="17"/>
        <v>56380</v>
      </c>
      <c r="K159" s="11">
        <f t="shared" si="18"/>
        <v>98086.157325292661</v>
      </c>
      <c r="L159" s="12">
        <f t="shared" si="19"/>
        <v>0</v>
      </c>
      <c r="M159" s="11">
        <f>COUNTIF(E$2:$E159,E159)</f>
        <v>74</v>
      </c>
      <c r="N159" s="13"/>
      <c r="O159" t="str">
        <f t="shared" si="20"/>
        <v/>
      </c>
    </row>
    <row r="160" spans="1:15">
      <c r="A160" s="7">
        <f t="shared" si="14"/>
        <v>10</v>
      </c>
      <c r="B160" s="14">
        <v>45593</v>
      </c>
      <c r="C160" s="8" t="s">
        <v>13</v>
      </c>
      <c r="D160" s="8" t="s">
        <v>15</v>
      </c>
      <c r="E160" s="8" t="s">
        <v>15</v>
      </c>
      <c r="F160" s="9">
        <f t="shared" si="15"/>
        <v>6900000</v>
      </c>
      <c r="G160" s="9">
        <v>69</v>
      </c>
      <c r="H160" s="10">
        <v>6796431</v>
      </c>
      <c r="I160" s="11">
        <f t="shared" si="16"/>
        <v>5536893981</v>
      </c>
      <c r="J160" s="11">
        <f t="shared" si="17"/>
        <v>56449</v>
      </c>
      <c r="K160" s="11">
        <f t="shared" si="18"/>
        <v>98086.661960353595</v>
      </c>
      <c r="L160" s="12">
        <f t="shared" si="19"/>
        <v>0</v>
      </c>
      <c r="M160" s="11">
        <f>COUNTIF(E$2:$E160,E160)</f>
        <v>75</v>
      </c>
      <c r="N160" s="13"/>
      <c r="O160" t="str">
        <f t="shared" si="20"/>
        <v/>
      </c>
    </row>
    <row r="161" spans="1:15">
      <c r="A161" s="7">
        <f t="shared" si="14"/>
        <v>10</v>
      </c>
      <c r="B161" s="14">
        <v>45593</v>
      </c>
      <c r="C161" s="8" t="s">
        <v>13</v>
      </c>
      <c r="D161" s="8" t="s">
        <v>15</v>
      </c>
      <c r="E161" s="8" t="s">
        <v>15</v>
      </c>
      <c r="F161" s="9">
        <f t="shared" si="15"/>
        <v>3100000</v>
      </c>
      <c r="G161" s="9">
        <v>31</v>
      </c>
      <c r="H161" s="10">
        <v>3053469</v>
      </c>
      <c r="I161" s="11">
        <f t="shared" si="16"/>
        <v>5539947450</v>
      </c>
      <c r="J161" s="11">
        <f t="shared" si="17"/>
        <v>56480</v>
      </c>
      <c r="K161" s="11">
        <f t="shared" si="18"/>
        <v>98086.888279036822</v>
      </c>
      <c r="L161" s="12">
        <f t="shared" si="19"/>
        <v>0</v>
      </c>
      <c r="M161" s="11">
        <f>COUNTIF(E$2:$E161,E161)</f>
        <v>76</v>
      </c>
      <c r="N161" s="13"/>
      <c r="O161" t="str">
        <f t="shared" si="20"/>
        <v/>
      </c>
    </row>
    <row r="162" spans="1:15">
      <c r="A162" s="7">
        <f t="shared" si="14"/>
        <v>10</v>
      </c>
      <c r="B162" s="14">
        <v>45593</v>
      </c>
      <c r="C162" s="8" t="s">
        <v>13</v>
      </c>
      <c r="D162" s="8" t="s">
        <v>15</v>
      </c>
      <c r="E162" s="8" t="s">
        <v>15</v>
      </c>
      <c r="F162" s="9">
        <f t="shared" si="15"/>
        <v>3100000</v>
      </c>
      <c r="G162" s="9">
        <v>31</v>
      </c>
      <c r="H162" s="10">
        <v>3053469</v>
      </c>
      <c r="I162" s="11">
        <f t="shared" si="16"/>
        <v>5543000919</v>
      </c>
      <c r="J162" s="11">
        <f t="shared" si="17"/>
        <v>56511</v>
      </c>
      <c r="K162" s="11">
        <f t="shared" si="18"/>
        <v>98087.114349418698</v>
      </c>
      <c r="L162" s="12">
        <f t="shared" si="19"/>
        <v>0</v>
      </c>
      <c r="M162" s="11">
        <f>COUNTIF(E$2:$E162,E162)</f>
        <v>77</v>
      </c>
      <c r="N162" s="13"/>
      <c r="O162" t="str">
        <f t="shared" si="20"/>
        <v/>
      </c>
    </row>
    <row r="163" spans="1:15">
      <c r="A163" s="7">
        <f t="shared" si="14"/>
        <v>10</v>
      </c>
      <c r="B163" s="14">
        <v>45593</v>
      </c>
      <c r="C163" s="8" t="s">
        <v>13</v>
      </c>
      <c r="D163" s="8" t="s">
        <v>15</v>
      </c>
      <c r="E163" s="8" t="s">
        <v>15</v>
      </c>
      <c r="F163" s="9">
        <f t="shared" si="15"/>
        <v>50000000</v>
      </c>
      <c r="G163" s="9">
        <v>500</v>
      </c>
      <c r="H163" s="10">
        <v>49250000</v>
      </c>
      <c r="I163" s="11">
        <f t="shared" si="16"/>
        <v>5592250919</v>
      </c>
      <c r="J163" s="11">
        <f t="shared" si="17"/>
        <v>57011</v>
      </c>
      <c r="K163" s="11">
        <f t="shared" si="18"/>
        <v>98090.735454561407</v>
      </c>
      <c r="L163" s="12">
        <f t="shared" si="19"/>
        <v>0</v>
      </c>
      <c r="M163" s="11">
        <f>COUNTIF(E$2:$E163,E163)</f>
        <v>78</v>
      </c>
      <c r="N163" s="13"/>
      <c r="O163" t="str">
        <f t="shared" si="20"/>
        <v/>
      </c>
    </row>
    <row r="164" spans="1:15">
      <c r="A164" s="7">
        <f t="shared" si="14"/>
        <v>10</v>
      </c>
      <c r="B164" s="14">
        <v>45593</v>
      </c>
      <c r="C164" s="8" t="s">
        <v>13</v>
      </c>
      <c r="D164" s="8" t="s">
        <v>15</v>
      </c>
      <c r="E164" s="8" t="s">
        <v>15</v>
      </c>
      <c r="F164" s="9">
        <f t="shared" si="15"/>
        <v>50000000</v>
      </c>
      <c r="G164" s="9">
        <v>500</v>
      </c>
      <c r="H164" s="10">
        <v>49250000</v>
      </c>
      <c r="I164" s="11">
        <f t="shared" si="16"/>
        <v>5641500919</v>
      </c>
      <c r="J164" s="11">
        <f t="shared" si="17"/>
        <v>57511</v>
      </c>
      <c r="K164" s="11">
        <f t="shared" si="18"/>
        <v>98094.293596007716</v>
      </c>
      <c r="L164" s="12">
        <f t="shared" si="19"/>
        <v>0</v>
      </c>
      <c r="M164" s="11">
        <f>COUNTIF(E$2:$E164,E164)</f>
        <v>79</v>
      </c>
      <c r="N164" s="13"/>
      <c r="O164" t="str">
        <f t="shared" si="20"/>
        <v/>
      </c>
    </row>
    <row r="165" spans="1:15">
      <c r="A165" s="7">
        <f t="shared" si="14"/>
        <v>10</v>
      </c>
      <c r="B165" s="14">
        <v>45593</v>
      </c>
      <c r="C165" s="8" t="s">
        <v>13</v>
      </c>
      <c r="D165" s="8" t="s">
        <v>15</v>
      </c>
      <c r="E165" s="8" t="s">
        <v>15</v>
      </c>
      <c r="F165" s="9">
        <f t="shared" si="15"/>
        <v>50000000</v>
      </c>
      <c r="G165" s="9">
        <v>500</v>
      </c>
      <c r="H165" s="10">
        <v>49250000</v>
      </c>
      <c r="I165" s="11">
        <f t="shared" si="16"/>
        <v>5690750919</v>
      </c>
      <c r="J165" s="11">
        <f t="shared" si="17"/>
        <v>58011</v>
      </c>
      <c r="K165" s="11">
        <f t="shared" si="18"/>
        <v>98097.790401820341</v>
      </c>
      <c r="L165" s="12">
        <f t="shared" si="19"/>
        <v>0</v>
      </c>
      <c r="M165" s="11">
        <f>COUNTIF(E$2:$E165,E165)</f>
        <v>80</v>
      </c>
      <c r="N165" s="13"/>
      <c r="O165" t="str">
        <f t="shared" si="20"/>
        <v/>
      </c>
    </row>
    <row r="166" spans="1:15">
      <c r="A166" s="7">
        <f t="shared" si="14"/>
        <v>10</v>
      </c>
      <c r="B166" s="14">
        <v>45593</v>
      </c>
      <c r="C166" s="8" t="s">
        <v>13</v>
      </c>
      <c r="D166" s="8" t="s">
        <v>15</v>
      </c>
      <c r="E166" s="8" t="s">
        <v>15</v>
      </c>
      <c r="F166" s="9">
        <f t="shared" si="15"/>
        <v>20000000</v>
      </c>
      <c r="G166" s="9">
        <v>200</v>
      </c>
      <c r="H166" s="10">
        <v>19700000</v>
      </c>
      <c r="I166" s="11">
        <f t="shared" si="16"/>
        <v>5710450919</v>
      </c>
      <c r="J166" s="11">
        <f t="shared" si="17"/>
        <v>58211</v>
      </c>
      <c r="K166" s="11">
        <f t="shared" si="18"/>
        <v>98099.172304203676</v>
      </c>
      <c r="L166" s="12">
        <f t="shared" si="19"/>
        <v>0</v>
      </c>
      <c r="M166" s="11">
        <f>COUNTIF(E$2:$E166,E166)</f>
        <v>81</v>
      </c>
      <c r="N166" s="13"/>
      <c r="O166" t="str">
        <f t="shared" si="20"/>
        <v/>
      </c>
    </row>
    <row r="167" spans="1:15">
      <c r="A167" s="7">
        <f t="shared" si="14"/>
        <v>11</v>
      </c>
      <c r="B167" s="14">
        <v>45607</v>
      </c>
      <c r="C167" s="8" t="s">
        <v>13</v>
      </c>
      <c r="D167" s="8" t="s">
        <v>15</v>
      </c>
      <c r="E167" s="8" t="s">
        <v>15</v>
      </c>
      <c r="F167" s="9">
        <f t="shared" si="15"/>
        <v>80000000</v>
      </c>
      <c r="G167" s="9">
        <v>800</v>
      </c>
      <c r="H167" s="10">
        <v>79120000</v>
      </c>
      <c r="I167" s="11">
        <f t="shared" si="16"/>
        <v>5789570919</v>
      </c>
      <c r="J167" s="11">
        <f t="shared" si="17"/>
        <v>59011</v>
      </c>
      <c r="K167" s="11">
        <f t="shared" si="18"/>
        <v>98110.028960702242</v>
      </c>
      <c r="L167" s="12">
        <f t="shared" si="19"/>
        <v>0</v>
      </c>
      <c r="M167" s="11">
        <f>COUNTIF(E$2:$E167,E167)</f>
        <v>82</v>
      </c>
      <c r="N167" s="13"/>
      <c r="O167" t="str">
        <f t="shared" si="20"/>
        <v/>
      </c>
    </row>
    <row r="168" spans="1:15">
      <c r="A168" s="7">
        <f t="shared" si="14"/>
        <v>11</v>
      </c>
      <c r="B168" s="14">
        <v>45607</v>
      </c>
      <c r="C168" s="8" t="s">
        <v>13</v>
      </c>
      <c r="D168" s="8" t="s">
        <v>15</v>
      </c>
      <c r="E168" s="8" t="s">
        <v>15</v>
      </c>
      <c r="F168" s="9">
        <f t="shared" si="15"/>
        <v>210000000</v>
      </c>
      <c r="G168" s="9">
        <v>2100</v>
      </c>
      <c r="H168" s="10">
        <v>207690000</v>
      </c>
      <c r="I168" s="11">
        <f t="shared" si="16"/>
        <v>5997260919</v>
      </c>
      <c r="J168" s="11">
        <f t="shared" si="17"/>
        <v>61111</v>
      </c>
      <c r="K168" s="11">
        <f t="shared" si="18"/>
        <v>98137.175287591439</v>
      </c>
      <c r="L168" s="12">
        <f t="shared" si="19"/>
        <v>0</v>
      </c>
      <c r="M168" s="11">
        <f>COUNTIF(E$2:$E168,E168)</f>
        <v>83</v>
      </c>
      <c r="N168" s="13"/>
      <c r="O168" t="str">
        <f t="shared" si="20"/>
        <v/>
      </c>
    </row>
    <row r="169" spans="1:15">
      <c r="A169" s="7">
        <f t="shared" si="14"/>
        <v>11</v>
      </c>
      <c r="B169" s="14">
        <v>45607</v>
      </c>
      <c r="C169" s="8" t="s">
        <v>13</v>
      </c>
      <c r="D169" s="8" t="s">
        <v>15</v>
      </c>
      <c r="E169" s="8" t="s">
        <v>15</v>
      </c>
      <c r="F169" s="9">
        <f t="shared" si="15"/>
        <v>70000000</v>
      </c>
      <c r="G169" s="9">
        <v>700</v>
      </c>
      <c r="H169" s="10">
        <v>69230000</v>
      </c>
      <c r="I169" s="11">
        <f t="shared" si="16"/>
        <v>6066490919</v>
      </c>
      <c r="J169" s="11">
        <f t="shared" si="17"/>
        <v>61811</v>
      </c>
      <c r="K169" s="11">
        <f t="shared" si="18"/>
        <v>98145.814159292029</v>
      </c>
      <c r="L169" s="12">
        <f t="shared" si="19"/>
        <v>0</v>
      </c>
      <c r="M169" s="11">
        <f>COUNTIF(E$2:$E169,E169)</f>
        <v>84</v>
      </c>
      <c r="N169" s="13"/>
      <c r="O169" t="str">
        <f t="shared" si="20"/>
        <v/>
      </c>
    </row>
    <row r="170" spans="1:15">
      <c r="A170" s="7">
        <f t="shared" si="14"/>
        <v>11</v>
      </c>
      <c r="B170" s="14">
        <v>45607</v>
      </c>
      <c r="C170" s="8" t="s">
        <v>13</v>
      </c>
      <c r="D170" s="8" t="s">
        <v>15</v>
      </c>
      <c r="E170" s="8" t="s">
        <v>15</v>
      </c>
      <c r="F170" s="9">
        <f t="shared" si="15"/>
        <v>40000000</v>
      </c>
      <c r="G170" s="9">
        <v>400</v>
      </c>
      <c r="H170" s="10">
        <v>39560000</v>
      </c>
      <c r="I170" s="11">
        <f t="shared" si="16"/>
        <v>6106050919</v>
      </c>
      <c r="J170" s="11">
        <f t="shared" si="17"/>
        <v>62211</v>
      </c>
      <c r="K170" s="11">
        <f t="shared" si="18"/>
        <v>98150.663371429488</v>
      </c>
      <c r="L170" s="12">
        <f t="shared" si="19"/>
        <v>0</v>
      </c>
      <c r="M170" s="11">
        <f>COUNTIF(E$2:$E170,E170)</f>
        <v>85</v>
      </c>
      <c r="N170" s="13"/>
      <c r="O170" t="str">
        <f t="shared" si="20"/>
        <v/>
      </c>
    </row>
    <row r="171" spans="1:15">
      <c r="A171" s="7">
        <f t="shared" si="14"/>
        <v>11</v>
      </c>
      <c r="B171" s="14">
        <v>45607</v>
      </c>
      <c r="C171" s="8" t="s">
        <v>13</v>
      </c>
      <c r="D171" s="8" t="s">
        <v>15</v>
      </c>
      <c r="E171" s="8" t="s">
        <v>15</v>
      </c>
      <c r="F171" s="9">
        <f t="shared" si="15"/>
        <v>50000000</v>
      </c>
      <c r="G171" s="9">
        <v>500</v>
      </c>
      <c r="H171" s="10">
        <v>49450000</v>
      </c>
      <c r="I171" s="11">
        <f t="shared" si="16"/>
        <v>6155500919</v>
      </c>
      <c r="J171" s="11">
        <f t="shared" si="17"/>
        <v>62711</v>
      </c>
      <c r="K171" s="11">
        <f t="shared" si="18"/>
        <v>98156.63789446828</v>
      </c>
      <c r="L171" s="12">
        <f t="shared" si="19"/>
        <v>0</v>
      </c>
      <c r="M171" s="11">
        <f>COUNTIF(E$2:$E171,E171)</f>
        <v>86</v>
      </c>
      <c r="N171" s="13"/>
      <c r="O171" t="str">
        <f t="shared" si="20"/>
        <v/>
      </c>
    </row>
    <row r="172" spans="1:15">
      <c r="A172" s="7">
        <f t="shared" si="14"/>
        <v>11</v>
      </c>
      <c r="B172" s="14">
        <v>45607</v>
      </c>
      <c r="C172" s="8" t="s">
        <v>13</v>
      </c>
      <c r="D172" s="8" t="s">
        <v>15</v>
      </c>
      <c r="E172" s="8" t="s">
        <v>15</v>
      </c>
      <c r="F172" s="9">
        <f t="shared" si="15"/>
        <v>110000000</v>
      </c>
      <c r="G172" s="9">
        <v>1100</v>
      </c>
      <c r="H172" s="10">
        <v>108790000</v>
      </c>
      <c r="I172" s="11">
        <f t="shared" si="16"/>
        <v>6264290919</v>
      </c>
      <c r="J172" s="11">
        <f t="shared" si="17"/>
        <v>63811</v>
      </c>
      <c r="K172" s="11">
        <f t="shared" si="18"/>
        <v>98169.452273119052</v>
      </c>
      <c r="L172" s="12">
        <f t="shared" si="19"/>
        <v>0</v>
      </c>
      <c r="M172" s="11">
        <f>COUNTIF(E$2:$E172,E172)</f>
        <v>87</v>
      </c>
      <c r="N172" s="13"/>
      <c r="O172" t="str">
        <f t="shared" si="20"/>
        <v/>
      </c>
    </row>
    <row r="173" spans="1:15">
      <c r="A173" s="7">
        <f t="shared" si="14"/>
        <v>11</v>
      </c>
      <c r="B173" s="14">
        <v>45607</v>
      </c>
      <c r="C173" s="8" t="s">
        <v>13</v>
      </c>
      <c r="D173" s="8" t="s">
        <v>15</v>
      </c>
      <c r="E173" s="8" t="s">
        <v>15</v>
      </c>
      <c r="F173" s="9">
        <f t="shared" si="15"/>
        <v>100000000</v>
      </c>
      <c r="G173" s="9">
        <v>1000</v>
      </c>
      <c r="H173" s="10">
        <v>98900000</v>
      </c>
      <c r="I173" s="11">
        <f t="shared" si="16"/>
        <v>6363190919</v>
      </c>
      <c r="J173" s="11">
        <f t="shared" si="17"/>
        <v>64811</v>
      </c>
      <c r="K173" s="11">
        <f t="shared" si="18"/>
        <v>98180.72424434124</v>
      </c>
      <c r="L173" s="12">
        <f t="shared" si="19"/>
        <v>0</v>
      </c>
      <c r="M173" s="11">
        <f>COUNTIF(E$2:$E173,E173)</f>
        <v>88</v>
      </c>
      <c r="N173" s="13"/>
      <c r="O173" t="str">
        <f t="shared" si="20"/>
        <v/>
      </c>
    </row>
    <row r="174" spans="1:15">
      <c r="A174" s="7">
        <f t="shared" si="14"/>
        <v>11</v>
      </c>
      <c r="B174" s="14">
        <v>45607</v>
      </c>
      <c r="C174" s="8" t="s">
        <v>13</v>
      </c>
      <c r="D174" s="8" t="s">
        <v>15</v>
      </c>
      <c r="E174" s="8" t="s">
        <v>15</v>
      </c>
      <c r="F174" s="9">
        <f t="shared" si="15"/>
        <v>110000000</v>
      </c>
      <c r="G174" s="9">
        <v>1100</v>
      </c>
      <c r="H174" s="10">
        <v>108790000</v>
      </c>
      <c r="I174" s="11">
        <f t="shared" si="16"/>
        <v>6471980919</v>
      </c>
      <c r="J174" s="11">
        <f t="shared" si="17"/>
        <v>65911</v>
      </c>
      <c r="K174" s="11">
        <f t="shared" si="18"/>
        <v>98192.728360971611</v>
      </c>
      <c r="L174" s="12">
        <f t="shared" si="19"/>
        <v>0</v>
      </c>
      <c r="M174" s="11">
        <f>COUNTIF(E$2:$E174,E174)</f>
        <v>89</v>
      </c>
      <c r="N174" s="13"/>
      <c r="O174" t="str">
        <f t="shared" si="20"/>
        <v/>
      </c>
    </row>
    <row r="175" spans="1:15">
      <c r="A175" s="7">
        <f t="shared" si="14"/>
        <v>11</v>
      </c>
      <c r="B175" s="14">
        <v>45607</v>
      </c>
      <c r="C175" s="8" t="s">
        <v>13</v>
      </c>
      <c r="D175" s="8" t="s">
        <v>14</v>
      </c>
      <c r="E175" s="8" t="s">
        <v>14</v>
      </c>
      <c r="F175" s="9">
        <f t="shared" si="15"/>
        <v>160000000</v>
      </c>
      <c r="G175" s="9">
        <v>1600</v>
      </c>
      <c r="H175" s="10">
        <v>168160000</v>
      </c>
      <c r="I175" s="11">
        <f t="shared" si="16"/>
        <v>20911647520</v>
      </c>
      <c r="J175" s="11">
        <f t="shared" si="17"/>
        <v>198041</v>
      </c>
      <c r="K175" s="11">
        <f t="shared" si="18"/>
        <v>105592.51629713039</v>
      </c>
      <c r="L175" s="12">
        <f t="shared" si="19"/>
        <v>0</v>
      </c>
      <c r="M175" s="11">
        <f>COUNTIF(E$2:$E175,E175)</f>
        <v>77</v>
      </c>
      <c r="N175" s="13"/>
      <c r="O175" t="str">
        <f t="shared" si="20"/>
        <v/>
      </c>
    </row>
    <row r="176" spans="1:15">
      <c r="A176" s="7">
        <f t="shared" si="14"/>
        <v>11</v>
      </c>
      <c r="B176" s="14">
        <v>45607</v>
      </c>
      <c r="C176" s="8" t="s">
        <v>13</v>
      </c>
      <c r="D176" s="8" t="s">
        <v>15</v>
      </c>
      <c r="E176" s="8" t="s">
        <v>15</v>
      </c>
      <c r="F176" s="9">
        <f t="shared" si="15"/>
        <v>110000000</v>
      </c>
      <c r="G176" s="9">
        <v>1100</v>
      </c>
      <c r="H176" s="10">
        <v>108790000</v>
      </c>
      <c r="I176" s="11">
        <f t="shared" si="16"/>
        <v>6580770919</v>
      </c>
      <c r="J176" s="11">
        <f t="shared" si="17"/>
        <v>67011</v>
      </c>
      <c r="K176" s="11">
        <f t="shared" si="18"/>
        <v>98204.338377281339</v>
      </c>
      <c r="L176" s="12">
        <f t="shared" si="19"/>
        <v>0</v>
      </c>
      <c r="M176" s="11">
        <f>COUNTIF(E$2:$E176,E176)</f>
        <v>90</v>
      </c>
      <c r="N176" s="13"/>
      <c r="O176" t="str">
        <f t="shared" si="20"/>
        <v/>
      </c>
    </row>
    <row r="177" spans="1:15">
      <c r="A177" s="7">
        <f t="shared" si="14"/>
        <v>11</v>
      </c>
      <c r="B177" s="14">
        <v>45607</v>
      </c>
      <c r="C177" s="8" t="s">
        <v>13</v>
      </c>
      <c r="D177" s="8" t="s">
        <v>15</v>
      </c>
      <c r="E177" s="8" t="s">
        <v>15</v>
      </c>
      <c r="F177" s="9">
        <f t="shared" si="15"/>
        <v>90000000</v>
      </c>
      <c r="G177" s="9">
        <v>900</v>
      </c>
      <c r="H177" s="10">
        <v>89010000</v>
      </c>
      <c r="I177" s="11">
        <f t="shared" si="16"/>
        <v>6669780919</v>
      </c>
      <c r="J177" s="11">
        <f t="shared" si="17"/>
        <v>67911</v>
      </c>
      <c r="K177" s="11">
        <f t="shared" si="18"/>
        <v>98213.557729970111</v>
      </c>
      <c r="L177" s="12">
        <f t="shared" si="19"/>
        <v>0</v>
      </c>
      <c r="M177" s="11">
        <f>COUNTIF(E$2:$E177,E177)</f>
        <v>91</v>
      </c>
      <c r="N177" s="13"/>
      <c r="O177" t="str">
        <f t="shared" si="20"/>
        <v/>
      </c>
    </row>
    <row r="178" spans="1:15">
      <c r="A178" s="7">
        <f t="shared" si="14"/>
        <v>11</v>
      </c>
      <c r="B178" s="14">
        <v>45607</v>
      </c>
      <c r="C178" s="8" t="s">
        <v>13</v>
      </c>
      <c r="D178" s="8" t="s">
        <v>14</v>
      </c>
      <c r="E178" s="8" t="s">
        <v>14</v>
      </c>
      <c r="F178" s="9">
        <f t="shared" si="15"/>
        <v>100000000</v>
      </c>
      <c r="G178" s="9">
        <v>1000</v>
      </c>
      <c r="H178" s="10">
        <v>105100000</v>
      </c>
      <c r="I178" s="11">
        <f t="shared" si="16"/>
        <v>21016747520</v>
      </c>
      <c r="J178" s="11">
        <f t="shared" si="17"/>
        <v>199041</v>
      </c>
      <c r="K178" s="11">
        <f t="shared" si="18"/>
        <v>105590.04185067398</v>
      </c>
      <c r="L178" s="12">
        <f t="shared" si="19"/>
        <v>0</v>
      </c>
      <c r="M178" s="11">
        <f>COUNTIF(E$2:$E178,E178)</f>
        <v>78</v>
      </c>
      <c r="N178" s="13"/>
      <c r="O178" t="str">
        <f t="shared" si="20"/>
        <v/>
      </c>
    </row>
    <row r="179" spans="1:15">
      <c r="A179" s="7">
        <f t="shared" si="14"/>
        <v>11</v>
      </c>
      <c r="B179" s="14">
        <v>45607</v>
      </c>
      <c r="C179" s="8" t="s">
        <v>13</v>
      </c>
      <c r="D179" s="8" t="s">
        <v>15</v>
      </c>
      <c r="E179" s="8" t="s">
        <v>15</v>
      </c>
      <c r="F179" s="9">
        <f t="shared" si="15"/>
        <v>140000000</v>
      </c>
      <c r="G179" s="9">
        <v>1400</v>
      </c>
      <c r="H179" s="10">
        <v>138460000</v>
      </c>
      <c r="I179" s="11">
        <f t="shared" si="16"/>
        <v>6808240919</v>
      </c>
      <c r="J179" s="11">
        <f t="shared" si="17"/>
        <v>69311</v>
      </c>
      <c r="K179" s="11">
        <f t="shared" si="18"/>
        <v>98227.423049732359</v>
      </c>
      <c r="L179" s="12">
        <f t="shared" si="19"/>
        <v>0</v>
      </c>
      <c r="M179" s="11">
        <f>COUNTIF(E$2:$E179,E179)</f>
        <v>92</v>
      </c>
      <c r="N179" s="13"/>
      <c r="O179" t="str">
        <f t="shared" si="20"/>
        <v/>
      </c>
    </row>
    <row r="180" spans="1:15">
      <c r="A180" s="7">
        <f t="shared" si="14"/>
        <v>11</v>
      </c>
      <c r="B180" s="14">
        <v>45607</v>
      </c>
      <c r="C180" s="8" t="s">
        <v>13</v>
      </c>
      <c r="D180" s="8" t="s">
        <v>15</v>
      </c>
      <c r="E180" s="8" t="s">
        <v>15</v>
      </c>
      <c r="F180" s="9">
        <f t="shared" si="15"/>
        <v>109900000</v>
      </c>
      <c r="G180" s="9">
        <v>1099</v>
      </c>
      <c r="H180" s="10">
        <v>108801000</v>
      </c>
      <c r="I180" s="11">
        <f t="shared" si="16"/>
        <v>6917041919</v>
      </c>
      <c r="J180" s="11">
        <f t="shared" si="17"/>
        <v>70410</v>
      </c>
      <c r="K180" s="11">
        <f t="shared" si="18"/>
        <v>98239.481877574202</v>
      </c>
      <c r="L180" s="12">
        <f t="shared" si="19"/>
        <v>0</v>
      </c>
      <c r="M180" s="11">
        <f>COUNTIF(E$2:$E180,E180)</f>
        <v>93</v>
      </c>
      <c r="N180" s="13"/>
      <c r="O180" t="str">
        <f t="shared" si="20"/>
        <v/>
      </c>
    </row>
    <row r="181" spans="1:15">
      <c r="A181" s="7">
        <f t="shared" si="14"/>
        <v>11</v>
      </c>
      <c r="B181" s="14">
        <v>45607</v>
      </c>
      <c r="C181" s="8" t="s">
        <v>13</v>
      </c>
      <c r="D181" s="8" t="s">
        <v>15</v>
      </c>
      <c r="E181" s="8" t="s">
        <v>15</v>
      </c>
      <c r="F181" s="9">
        <f t="shared" si="15"/>
        <v>100100000</v>
      </c>
      <c r="G181" s="9">
        <v>1001</v>
      </c>
      <c r="H181" s="10">
        <v>99099000</v>
      </c>
      <c r="I181" s="11">
        <f t="shared" si="16"/>
        <v>7016140919</v>
      </c>
      <c r="J181" s="11">
        <f t="shared" si="17"/>
        <v>71411</v>
      </c>
      <c r="K181" s="11">
        <f t="shared" si="18"/>
        <v>98250.142401030651</v>
      </c>
      <c r="L181" s="12">
        <f t="shared" si="19"/>
        <v>0</v>
      </c>
      <c r="M181" s="11">
        <f>COUNTIF(E$2:$E181,E181)</f>
        <v>94</v>
      </c>
      <c r="N181" s="13"/>
      <c r="O181" t="str">
        <f t="shared" si="20"/>
        <v/>
      </c>
    </row>
    <row r="182" spans="1:15">
      <c r="A182" s="7">
        <f t="shared" si="14"/>
        <v>11</v>
      </c>
      <c r="B182" s="14">
        <v>45607</v>
      </c>
      <c r="C182" s="8" t="s">
        <v>13</v>
      </c>
      <c r="D182" s="8" t="s">
        <v>15</v>
      </c>
      <c r="E182" s="8" t="s">
        <v>15</v>
      </c>
      <c r="F182" s="9">
        <f t="shared" si="15"/>
        <v>50000000</v>
      </c>
      <c r="G182" s="9">
        <v>500</v>
      </c>
      <c r="H182" s="10">
        <v>49500000</v>
      </c>
      <c r="I182" s="11">
        <f t="shared" si="16"/>
        <v>7065640919</v>
      </c>
      <c r="J182" s="11">
        <f t="shared" si="17"/>
        <v>71911</v>
      </c>
      <c r="K182" s="11">
        <f t="shared" si="18"/>
        <v>98255.356190290782</v>
      </c>
      <c r="L182" s="12">
        <f t="shared" si="19"/>
        <v>0</v>
      </c>
      <c r="M182" s="11">
        <f>COUNTIF(E$2:$E182,E182)</f>
        <v>95</v>
      </c>
      <c r="N182" s="13"/>
      <c r="O182" t="str">
        <f t="shared" si="20"/>
        <v/>
      </c>
    </row>
    <row r="183" spans="1:15">
      <c r="A183" s="7">
        <f t="shared" si="14"/>
        <v>11</v>
      </c>
      <c r="B183" s="14">
        <v>45607</v>
      </c>
      <c r="C183" s="8" t="s">
        <v>13</v>
      </c>
      <c r="D183" s="8" t="s">
        <v>15</v>
      </c>
      <c r="E183" s="8" t="s">
        <v>15</v>
      </c>
      <c r="F183" s="9">
        <f t="shared" si="15"/>
        <v>100000000</v>
      </c>
      <c r="G183" s="9">
        <v>1000</v>
      </c>
      <c r="H183" s="10">
        <v>99000000</v>
      </c>
      <c r="I183" s="11">
        <f t="shared" si="16"/>
        <v>7164640919</v>
      </c>
      <c r="J183" s="11">
        <f t="shared" si="17"/>
        <v>72911</v>
      </c>
      <c r="K183" s="11">
        <f t="shared" si="18"/>
        <v>98265.569241952515</v>
      </c>
      <c r="L183" s="12">
        <f t="shared" si="19"/>
        <v>0</v>
      </c>
      <c r="M183" s="11">
        <f>COUNTIF(E$2:$E183,E183)</f>
        <v>96</v>
      </c>
      <c r="N183" s="13"/>
      <c r="O183" t="str">
        <f t="shared" si="20"/>
        <v/>
      </c>
    </row>
    <row r="184" spans="1:15">
      <c r="A184" s="7">
        <f t="shared" si="14"/>
        <v>11</v>
      </c>
      <c r="B184" s="14">
        <v>45607</v>
      </c>
      <c r="C184" s="8" t="s">
        <v>13</v>
      </c>
      <c r="D184" s="8" t="s">
        <v>15</v>
      </c>
      <c r="E184" s="8" t="s">
        <v>15</v>
      </c>
      <c r="F184" s="9">
        <f t="shared" si="15"/>
        <v>90000000</v>
      </c>
      <c r="G184" s="9">
        <v>900</v>
      </c>
      <c r="H184" s="10">
        <v>89100000</v>
      </c>
      <c r="I184" s="11">
        <f t="shared" si="16"/>
        <v>7253740919</v>
      </c>
      <c r="J184" s="11">
        <f t="shared" si="17"/>
        <v>73811</v>
      </c>
      <c r="K184" s="11">
        <f t="shared" si="18"/>
        <v>98274.524379834984</v>
      </c>
      <c r="L184" s="12">
        <f t="shared" si="19"/>
        <v>0</v>
      </c>
      <c r="M184" s="11">
        <f>COUNTIF(E$2:$E184,E184)</f>
        <v>97</v>
      </c>
      <c r="N184" s="13"/>
      <c r="O184" t="str">
        <f t="shared" si="20"/>
        <v/>
      </c>
    </row>
    <row r="185" spans="1:15">
      <c r="A185" s="7">
        <f t="shared" si="14"/>
        <v>11</v>
      </c>
      <c r="B185" s="14">
        <v>45607</v>
      </c>
      <c r="C185" s="8" t="s">
        <v>13</v>
      </c>
      <c r="D185" s="8" t="s">
        <v>15</v>
      </c>
      <c r="E185" s="8" t="s">
        <v>15</v>
      </c>
      <c r="F185" s="9">
        <f t="shared" si="15"/>
        <v>100000000</v>
      </c>
      <c r="G185" s="9">
        <v>1000</v>
      </c>
      <c r="H185" s="10">
        <v>99000000</v>
      </c>
      <c r="I185" s="11">
        <f t="shared" si="16"/>
        <v>7352740919</v>
      </c>
      <c r="J185" s="11">
        <f t="shared" si="17"/>
        <v>74811</v>
      </c>
      <c r="K185" s="11">
        <f t="shared" si="18"/>
        <v>98284.221825667351</v>
      </c>
      <c r="L185" s="12">
        <f t="shared" si="19"/>
        <v>0</v>
      </c>
      <c r="M185" s="11">
        <f>COUNTIF(E$2:$E185,E185)</f>
        <v>98</v>
      </c>
      <c r="N185" s="13"/>
      <c r="O185" t="str">
        <f t="shared" si="20"/>
        <v/>
      </c>
    </row>
    <row r="186" spans="1:15">
      <c r="A186" s="7">
        <f t="shared" si="14"/>
        <v>11</v>
      </c>
      <c r="B186" s="14">
        <v>45607</v>
      </c>
      <c r="C186" s="8" t="s">
        <v>13</v>
      </c>
      <c r="D186" s="8" t="s">
        <v>15</v>
      </c>
      <c r="E186" s="8" t="s">
        <v>15</v>
      </c>
      <c r="F186" s="9">
        <f t="shared" si="15"/>
        <v>140000000</v>
      </c>
      <c r="G186" s="9">
        <v>1400</v>
      </c>
      <c r="H186" s="10">
        <v>138600000</v>
      </c>
      <c r="I186" s="11">
        <f t="shared" si="16"/>
        <v>7491340919</v>
      </c>
      <c r="J186" s="11">
        <f t="shared" si="17"/>
        <v>76211</v>
      </c>
      <c r="K186" s="11">
        <f t="shared" si="18"/>
        <v>98297.370707640628</v>
      </c>
      <c r="L186" s="12">
        <f t="shared" si="19"/>
        <v>0</v>
      </c>
      <c r="M186" s="11">
        <f>COUNTIF(E$2:$E186,E186)</f>
        <v>99</v>
      </c>
      <c r="N186" s="13"/>
      <c r="O186" t="str">
        <f t="shared" si="20"/>
        <v/>
      </c>
    </row>
    <row r="187" spans="1:15">
      <c r="A187" s="7">
        <f t="shared" si="14"/>
        <v>11</v>
      </c>
      <c r="B187" s="14">
        <v>45607</v>
      </c>
      <c r="C187" s="8" t="s">
        <v>13</v>
      </c>
      <c r="D187" s="8" t="s">
        <v>15</v>
      </c>
      <c r="E187" s="8" t="s">
        <v>15</v>
      </c>
      <c r="F187" s="9">
        <f t="shared" si="15"/>
        <v>9900000</v>
      </c>
      <c r="G187" s="9">
        <v>99</v>
      </c>
      <c r="H187" s="10">
        <v>9801000</v>
      </c>
      <c r="I187" s="11">
        <f t="shared" si="16"/>
        <v>7501141919</v>
      </c>
      <c r="J187" s="11">
        <f t="shared" si="17"/>
        <v>76310</v>
      </c>
      <c r="K187" s="11">
        <f t="shared" si="18"/>
        <v>98298.282256584978</v>
      </c>
      <c r="L187" s="12">
        <f t="shared" si="19"/>
        <v>0</v>
      </c>
      <c r="M187" s="11">
        <f>COUNTIF(E$2:$E187,E187)</f>
        <v>100</v>
      </c>
      <c r="N187" s="13"/>
      <c r="O187" t="str">
        <f t="shared" si="20"/>
        <v/>
      </c>
    </row>
    <row r="188" spans="1:15">
      <c r="A188" s="7">
        <f t="shared" si="14"/>
        <v>11</v>
      </c>
      <c r="B188" s="14">
        <v>45607</v>
      </c>
      <c r="C188" s="8" t="s">
        <v>13</v>
      </c>
      <c r="D188" s="8" t="s">
        <v>15</v>
      </c>
      <c r="E188" s="8" t="s">
        <v>15</v>
      </c>
      <c r="F188" s="9">
        <f t="shared" si="15"/>
        <v>50000000</v>
      </c>
      <c r="G188" s="9">
        <v>500</v>
      </c>
      <c r="H188" s="10">
        <v>49500000</v>
      </c>
      <c r="I188" s="11">
        <f t="shared" si="16"/>
        <v>7550641919</v>
      </c>
      <c r="J188" s="11">
        <f t="shared" si="17"/>
        <v>76810</v>
      </c>
      <c r="K188" s="11">
        <f t="shared" si="18"/>
        <v>98302.850136700945</v>
      </c>
      <c r="L188" s="12">
        <f t="shared" si="19"/>
        <v>0</v>
      </c>
      <c r="M188" s="11">
        <f>COUNTIF(E$2:$E188,E188)</f>
        <v>101</v>
      </c>
      <c r="N188" s="13"/>
      <c r="O188" t="str">
        <f t="shared" si="20"/>
        <v/>
      </c>
    </row>
    <row r="189" spans="1:15">
      <c r="A189" s="7">
        <f t="shared" si="14"/>
        <v>11</v>
      </c>
      <c r="B189" s="14">
        <v>45607</v>
      </c>
      <c r="C189" s="8" t="s">
        <v>13</v>
      </c>
      <c r="D189" s="8" t="s">
        <v>15</v>
      </c>
      <c r="E189" s="8" t="s">
        <v>15</v>
      </c>
      <c r="F189" s="9">
        <f t="shared" si="15"/>
        <v>10000000</v>
      </c>
      <c r="G189" s="9">
        <v>100</v>
      </c>
      <c r="H189" s="10">
        <v>9900000</v>
      </c>
      <c r="I189" s="11">
        <f t="shared" si="16"/>
        <v>7560541919</v>
      </c>
      <c r="J189" s="11">
        <f t="shared" si="17"/>
        <v>76910</v>
      </c>
      <c r="K189" s="11">
        <f t="shared" si="18"/>
        <v>98303.756585619558</v>
      </c>
      <c r="L189" s="12">
        <f t="shared" si="19"/>
        <v>0</v>
      </c>
      <c r="M189" s="11">
        <f>COUNTIF(E$2:$E189,E189)</f>
        <v>102</v>
      </c>
      <c r="N189" s="13"/>
      <c r="O189" t="str">
        <f t="shared" si="20"/>
        <v/>
      </c>
    </row>
    <row r="190" spans="1:15">
      <c r="A190" s="7">
        <f t="shared" si="14"/>
        <v>11</v>
      </c>
      <c r="B190" s="14">
        <v>45607</v>
      </c>
      <c r="C190" s="8" t="s">
        <v>13</v>
      </c>
      <c r="D190" s="8" t="s">
        <v>15</v>
      </c>
      <c r="E190" s="8" t="s">
        <v>15</v>
      </c>
      <c r="F190" s="9">
        <f t="shared" si="15"/>
        <v>70000000</v>
      </c>
      <c r="G190" s="9">
        <v>700</v>
      </c>
      <c r="H190" s="10">
        <v>69300000</v>
      </c>
      <c r="I190" s="11">
        <f t="shared" si="16"/>
        <v>7629841919</v>
      </c>
      <c r="J190" s="11">
        <f t="shared" si="17"/>
        <v>77610</v>
      </c>
      <c r="K190" s="11">
        <f t="shared" si="18"/>
        <v>98310.036322638829</v>
      </c>
      <c r="L190" s="12">
        <f t="shared" si="19"/>
        <v>0</v>
      </c>
      <c r="M190" s="11">
        <f>COUNTIF(E$2:$E190,E190)</f>
        <v>103</v>
      </c>
      <c r="N190" s="13"/>
      <c r="O190" t="str">
        <f t="shared" si="20"/>
        <v/>
      </c>
    </row>
    <row r="191" spans="1:15">
      <c r="A191" s="7">
        <f t="shared" si="14"/>
        <v>11</v>
      </c>
      <c r="B191" s="14">
        <v>45607</v>
      </c>
      <c r="C191" s="8" t="s">
        <v>13</v>
      </c>
      <c r="D191" s="8" t="s">
        <v>15</v>
      </c>
      <c r="E191" s="8" t="s">
        <v>15</v>
      </c>
      <c r="F191" s="9">
        <f t="shared" si="15"/>
        <v>100000000</v>
      </c>
      <c r="G191" s="9">
        <v>1000</v>
      </c>
      <c r="H191" s="10">
        <v>99000000</v>
      </c>
      <c r="I191" s="11">
        <f t="shared" si="16"/>
        <v>7728841919</v>
      </c>
      <c r="J191" s="11">
        <f t="shared" si="17"/>
        <v>78610</v>
      </c>
      <c r="K191" s="11">
        <f t="shared" si="18"/>
        <v>98318.813369800278</v>
      </c>
      <c r="L191" s="12">
        <f t="shared" si="19"/>
        <v>0</v>
      </c>
      <c r="M191" s="11">
        <f>COUNTIF(E$2:$E191,E191)</f>
        <v>104</v>
      </c>
      <c r="N191" s="13"/>
      <c r="O191" t="str">
        <f t="shared" si="20"/>
        <v/>
      </c>
    </row>
    <row r="192" spans="1:15">
      <c r="A192" s="7">
        <f t="shared" si="14"/>
        <v>11</v>
      </c>
      <c r="B192" s="14">
        <v>45607</v>
      </c>
      <c r="C192" s="8" t="s">
        <v>13</v>
      </c>
      <c r="D192" s="8" t="s">
        <v>15</v>
      </c>
      <c r="E192" s="8" t="s">
        <v>15</v>
      </c>
      <c r="F192" s="9">
        <f t="shared" si="15"/>
        <v>100000000</v>
      </c>
      <c r="G192" s="9">
        <v>1000</v>
      </c>
      <c r="H192" s="10">
        <v>99100000</v>
      </c>
      <c r="I192" s="11">
        <f t="shared" si="16"/>
        <v>7827941919</v>
      </c>
      <c r="J192" s="11">
        <f t="shared" si="17"/>
        <v>79610</v>
      </c>
      <c r="K192" s="11">
        <f t="shared" si="18"/>
        <v>98328.626039442286</v>
      </c>
      <c r="L192" s="12">
        <f t="shared" si="19"/>
        <v>0</v>
      </c>
      <c r="M192" s="11">
        <f>COUNTIF(E$2:$E192,E192)</f>
        <v>105</v>
      </c>
      <c r="N192" s="13"/>
      <c r="O192" t="str">
        <f t="shared" si="20"/>
        <v/>
      </c>
    </row>
    <row r="193" spans="1:15">
      <c r="A193" s="7">
        <f t="shared" si="14"/>
        <v>11</v>
      </c>
      <c r="B193" s="14">
        <v>45607</v>
      </c>
      <c r="C193" s="8" t="s">
        <v>13</v>
      </c>
      <c r="D193" s="8" t="s">
        <v>15</v>
      </c>
      <c r="E193" s="8" t="s">
        <v>15</v>
      </c>
      <c r="F193" s="9">
        <f t="shared" si="15"/>
        <v>40000000</v>
      </c>
      <c r="G193" s="9">
        <v>400</v>
      </c>
      <c r="H193" s="10">
        <v>39720000</v>
      </c>
      <c r="I193" s="11">
        <f t="shared" si="16"/>
        <v>7867661919</v>
      </c>
      <c r="J193" s="11">
        <f t="shared" si="17"/>
        <v>80010</v>
      </c>
      <c r="K193" s="11">
        <f t="shared" si="18"/>
        <v>98333.482302212229</v>
      </c>
      <c r="L193" s="12">
        <f t="shared" si="19"/>
        <v>0</v>
      </c>
      <c r="M193" s="11">
        <f>COUNTIF(E$2:$E193,E193)</f>
        <v>106</v>
      </c>
      <c r="N193" s="13"/>
      <c r="O193" t="str">
        <f t="shared" si="20"/>
        <v/>
      </c>
    </row>
    <row r="194" spans="1:15">
      <c r="A194" s="7">
        <f t="shared" ref="A194:A257" si="21">MONTH(B194)</f>
        <v>11</v>
      </c>
      <c r="B194" s="14">
        <v>45607</v>
      </c>
      <c r="C194" s="8" t="s">
        <v>13</v>
      </c>
      <c r="D194" s="8" t="s">
        <v>15</v>
      </c>
      <c r="E194" s="8" t="s">
        <v>15</v>
      </c>
      <c r="F194" s="9">
        <f t="shared" ref="F194:F257" si="22">100000*G194</f>
        <v>70000000</v>
      </c>
      <c r="G194" s="9">
        <v>700</v>
      </c>
      <c r="H194" s="10">
        <v>69650000</v>
      </c>
      <c r="I194" s="11">
        <f t="shared" ref="I194:I257" si="23">IF(H194&gt;=0,IF(M194=1,H194,SUMIFS(I:I,E:E,E194,M:M,M194-1)+H194),SUMIFS(I:I,E:E,E194,M:M,M194-1)+K194*G194)</f>
        <v>7937311919</v>
      </c>
      <c r="J194" s="11">
        <f t="shared" ref="J194:J257" si="24">IF(M194=1,G194,SUMIFS($J:$J,$E:$E,E194,$M:$M,M194-1)+G194)</f>
        <v>80710</v>
      </c>
      <c r="K194" s="11">
        <f t="shared" ref="K194:K257" si="25">IF(H194&gt;=0,I194/J194,SUMIFS($K:$K,$E:$E,E194,$M:$M,M194-1))</f>
        <v>98343.599541568576</v>
      </c>
      <c r="L194" s="12">
        <f t="shared" ref="L194:L257" si="26">IF(G194&lt;0,K194*G194-H194,0)</f>
        <v>0</v>
      </c>
      <c r="M194" s="11">
        <f>COUNTIF(E$2:$E194,E194)</f>
        <v>107</v>
      </c>
      <c r="N194" s="13"/>
      <c r="O194" t="str">
        <f t="shared" ref="O194:O257" si="27">IF(M194=_xlfn.MAXIFS(M:M,D:D,D194),"X","")</f>
        <v/>
      </c>
    </row>
    <row r="195" spans="1:15">
      <c r="A195" s="7">
        <f t="shared" si="21"/>
        <v>11</v>
      </c>
      <c r="B195" s="14">
        <v>45607</v>
      </c>
      <c r="C195" s="8" t="s">
        <v>13</v>
      </c>
      <c r="D195" s="8" t="s">
        <v>15</v>
      </c>
      <c r="E195" s="8" t="s">
        <v>15</v>
      </c>
      <c r="F195" s="9">
        <f t="shared" si="22"/>
        <v>40000000</v>
      </c>
      <c r="G195" s="9">
        <v>400</v>
      </c>
      <c r="H195" s="10">
        <v>39800000</v>
      </c>
      <c r="I195" s="11">
        <f t="shared" si="23"/>
        <v>7977111919</v>
      </c>
      <c r="J195" s="11">
        <f t="shared" si="24"/>
        <v>81110</v>
      </c>
      <c r="K195" s="11">
        <f t="shared" si="25"/>
        <v>98349.302416471459</v>
      </c>
      <c r="L195" s="12">
        <f t="shared" si="26"/>
        <v>0</v>
      </c>
      <c r="M195" s="11">
        <f>COUNTIF(E$2:$E195,E195)</f>
        <v>108</v>
      </c>
      <c r="N195" s="13"/>
      <c r="O195" t="str">
        <f t="shared" si="27"/>
        <v/>
      </c>
    </row>
    <row r="196" spans="1:15">
      <c r="A196" s="7">
        <f t="shared" si="21"/>
        <v>11</v>
      </c>
      <c r="B196" s="14">
        <v>45607</v>
      </c>
      <c r="C196" s="8" t="s">
        <v>13</v>
      </c>
      <c r="D196" s="8" t="s">
        <v>15</v>
      </c>
      <c r="E196" s="8" t="s">
        <v>15</v>
      </c>
      <c r="F196" s="9">
        <f t="shared" si="22"/>
        <v>100000000</v>
      </c>
      <c r="G196" s="9">
        <v>1000</v>
      </c>
      <c r="H196" s="10">
        <v>99000000</v>
      </c>
      <c r="I196" s="11">
        <f t="shared" si="23"/>
        <v>8076111919</v>
      </c>
      <c r="J196" s="11">
        <f t="shared" si="24"/>
        <v>82110</v>
      </c>
      <c r="K196" s="11">
        <f t="shared" si="25"/>
        <v>98357.227122153214</v>
      </c>
      <c r="L196" s="12">
        <f t="shared" si="26"/>
        <v>0</v>
      </c>
      <c r="M196" s="11">
        <f>COUNTIF(E$2:$E196,E196)</f>
        <v>109</v>
      </c>
      <c r="N196" s="13"/>
      <c r="O196" t="str">
        <f t="shared" si="27"/>
        <v/>
      </c>
    </row>
    <row r="197" spans="1:15">
      <c r="A197" s="7">
        <f t="shared" si="21"/>
        <v>11</v>
      </c>
      <c r="B197" s="14">
        <v>45607</v>
      </c>
      <c r="C197" s="8" t="s">
        <v>13</v>
      </c>
      <c r="D197" s="8" t="s">
        <v>15</v>
      </c>
      <c r="E197" s="8" t="s">
        <v>15</v>
      </c>
      <c r="F197" s="9">
        <f t="shared" si="22"/>
        <v>140000000</v>
      </c>
      <c r="G197" s="9">
        <v>1400</v>
      </c>
      <c r="H197" s="10">
        <v>139300000</v>
      </c>
      <c r="I197" s="11">
        <f t="shared" si="23"/>
        <v>8215411919</v>
      </c>
      <c r="J197" s="11">
        <f t="shared" si="24"/>
        <v>83510</v>
      </c>
      <c r="K197" s="11">
        <f t="shared" si="25"/>
        <v>98376.3850916058</v>
      </c>
      <c r="L197" s="12">
        <f t="shared" si="26"/>
        <v>0</v>
      </c>
      <c r="M197" s="11">
        <f>COUNTIF(E$2:$E197,E197)</f>
        <v>110</v>
      </c>
      <c r="N197" s="13"/>
      <c r="O197" t="str">
        <f t="shared" si="27"/>
        <v/>
      </c>
    </row>
    <row r="198" spans="1:15">
      <c r="A198" s="7">
        <f t="shared" si="21"/>
        <v>11</v>
      </c>
      <c r="B198" s="14">
        <v>45607</v>
      </c>
      <c r="C198" s="8" t="s">
        <v>13</v>
      </c>
      <c r="D198" s="8" t="s">
        <v>14</v>
      </c>
      <c r="E198" s="8" t="s">
        <v>14</v>
      </c>
      <c r="F198" s="9">
        <f t="shared" si="22"/>
        <v>490000000</v>
      </c>
      <c r="G198" s="9">
        <v>4900</v>
      </c>
      <c r="H198" s="10">
        <v>514990000</v>
      </c>
      <c r="I198" s="11">
        <f t="shared" si="23"/>
        <v>21531737520</v>
      </c>
      <c r="J198" s="11">
        <f t="shared" si="24"/>
        <v>203941</v>
      </c>
      <c r="K198" s="11">
        <f t="shared" si="25"/>
        <v>105578.26783236329</v>
      </c>
      <c r="L198" s="12">
        <f t="shared" si="26"/>
        <v>0</v>
      </c>
      <c r="M198" s="11">
        <f>COUNTIF(E$2:$E198,E198)</f>
        <v>79</v>
      </c>
      <c r="N198" s="13"/>
      <c r="O198" t="str">
        <f t="shared" si="27"/>
        <v/>
      </c>
    </row>
    <row r="199" spans="1:15">
      <c r="A199" s="7">
        <f t="shared" si="21"/>
        <v>11</v>
      </c>
      <c r="B199" s="14">
        <v>45607</v>
      </c>
      <c r="C199" s="8" t="s">
        <v>13</v>
      </c>
      <c r="D199" s="8" t="s">
        <v>14</v>
      </c>
      <c r="E199" s="8" t="s">
        <v>14</v>
      </c>
      <c r="F199" s="9">
        <f t="shared" si="22"/>
        <v>50000000</v>
      </c>
      <c r="G199" s="9">
        <v>500</v>
      </c>
      <c r="H199" s="10">
        <v>52550000</v>
      </c>
      <c r="I199" s="11">
        <f t="shared" si="23"/>
        <v>21584287520</v>
      </c>
      <c r="J199" s="11">
        <f t="shared" si="24"/>
        <v>204441</v>
      </c>
      <c r="K199" s="11">
        <f t="shared" si="25"/>
        <v>105577.09813589251</v>
      </c>
      <c r="L199" s="12">
        <f t="shared" si="26"/>
        <v>0</v>
      </c>
      <c r="M199" s="11">
        <f>COUNTIF(E$2:$E199,E199)</f>
        <v>80</v>
      </c>
      <c r="N199" s="13"/>
      <c r="O199" t="str">
        <f t="shared" si="27"/>
        <v/>
      </c>
    </row>
    <row r="200" spans="1:15">
      <c r="A200" s="7">
        <f t="shared" si="21"/>
        <v>11</v>
      </c>
      <c r="B200" s="14">
        <v>45607</v>
      </c>
      <c r="C200" s="8" t="s">
        <v>13</v>
      </c>
      <c r="D200" s="8" t="s">
        <v>14</v>
      </c>
      <c r="E200" s="8" t="s">
        <v>14</v>
      </c>
      <c r="F200" s="9">
        <f t="shared" si="22"/>
        <v>110000000</v>
      </c>
      <c r="G200" s="9">
        <v>1100</v>
      </c>
      <c r="H200" s="10">
        <v>115500000</v>
      </c>
      <c r="I200" s="11">
        <f t="shared" si="23"/>
        <v>21699787520</v>
      </c>
      <c r="J200" s="11">
        <f t="shared" si="24"/>
        <v>205541</v>
      </c>
      <c r="K200" s="11">
        <f t="shared" si="25"/>
        <v>105574.00966230582</v>
      </c>
      <c r="L200" s="12">
        <f t="shared" si="26"/>
        <v>0</v>
      </c>
      <c r="M200" s="11">
        <f>COUNTIF(E$2:$E200,E200)</f>
        <v>81</v>
      </c>
      <c r="N200" s="13"/>
      <c r="O200" t="str">
        <f t="shared" si="27"/>
        <v/>
      </c>
    </row>
    <row r="201" spans="1:15">
      <c r="A201" s="7">
        <f t="shared" si="21"/>
        <v>11</v>
      </c>
      <c r="B201" s="14">
        <v>45607</v>
      </c>
      <c r="C201" s="8" t="s">
        <v>13</v>
      </c>
      <c r="D201" s="8" t="s">
        <v>14</v>
      </c>
      <c r="E201" s="8" t="s">
        <v>14</v>
      </c>
      <c r="F201" s="9">
        <f t="shared" si="22"/>
        <v>8000000</v>
      </c>
      <c r="G201" s="9">
        <v>80</v>
      </c>
      <c r="H201" s="10">
        <v>8400000</v>
      </c>
      <c r="I201" s="11">
        <f t="shared" si="23"/>
        <v>21708187520</v>
      </c>
      <c r="J201" s="11">
        <f t="shared" si="24"/>
        <v>205621</v>
      </c>
      <c r="K201" s="11">
        <f t="shared" si="25"/>
        <v>105573.78633505333</v>
      </c>
      <c r="L201" s="12">
        <f t="shared" si="26"/>
        <v>0</v>
      </c>
      <c r="M201" s="11">
        <f>COUNTIF(E$2:$E201,E201)</f>
        <v>82</v>
      </c>
      <c r="N201" s="13"/>
      <c r="O201" t="str">
        <f t="shared" si="27"/>
        <v/>
      </c>
    </row>
    <row r="202" spans="1:15">
      <c r="A202" s="7">
        <f t="shared" si="21"/>
        <v>11</v>
      </c>
      <c r="B202" s="14">
        <v>45607</v>
      </c>
      <c r="C202" s="8" t="s">
        <v>13</v>
      </c>
      <c r="D202" s="8" t="s">
        <v>14</v>
      </c>
      <c r="E202" s="8" t="s">
        <v>14</v>
      </c>
      <c r="F202" s="9">
        <f t="shared" si="22"/>
        <v>80000000</v>
      </c>
      <c r="G202" s="9">
        <v>800</v>
      </c>
      <c r="H202" s="10">
        <v>84000000</v>
      </c>
      <c r="I202" s="11">
        <f t="shared" si="23"/>
        <v>21792187520</v>
      </c>
      <c r="J202" s="11">
        <f t="shared" si="24"/>
        <v>206421</v>
      </c>
      <c r="K202" s="11">
        <f t="shared" si="25"/>
        <v>105571.5625832643</v>
      </c>
      <c r="L202" s="12">
        <f t="shared" si="26"/>
        <v>0</v>
      </c>
      <c r="M202" s="11">
        <f>COUNTIF(E$2:$E202,E202)</f>
        <v>83</v>
      </c>
      <c r="N202" s="13"/>
      <c r="O202" t="str">
        <f t="shared" si="27"/>
        <v/>
      </c>
    </row>
    <row r="203" spans="1:15">
      <c r="A203" s="7">
        <f t="shared" si="21"/>
        <v>11</v>
      </c>
      <c r="B203" s="14">
        <v>45608</v>
      </c>
      <c r="C203" s="8" t="s">
        <v>13</v>
      </c>
      <c r="D203" s="8" t="s">
        <v>15</v>
      </c>
      <c r="E203" s="8" t="s">
        <v>15</v>
      </c>
      <c r="F203" s="9">
        <f t="shared" si="22"/>
        <v>110000000</v>
      </c>
      <c r="G203" s="9">
        <v>1100</v>
      </c>
      <c r="H203" s="10">
        <v>109340000</v>
      </c>
      <c r="I203" s="11">
        <f t="shared" si="23"/>
        <v>8324751919</v>
      </c>
      <c r="J203" s="11">
        <f t="shared" si="24"/>
        <v>84610</v>
      </c>
      <c r="K203" s="11">
        <f t="shared" si="25"/>
        <v>98389.69293227751</v>
      </c>
      <c r="L203" s="12">
        <f t="shared" si="26"/>
        <v>0</v>
      </c>
      <c r="M203" s="11">
        <f>COUNTIF(E$2:$E203,E203)</f>
        <v>111</v>
      </c>
      <c r="N203" s="13"/>
      <c r="O203" t="str">
        <f t="shared" si="27"/>
        <v/>
      </c>
    </row>
    <row r="204" spans="1:15">
      <c r="A204" s="7">
        <f t="shared" si="21"/>
        <v>11</v>
      </c>
      <c r="B204" s="14">
        <v>45608</v>
      </c>
      <c r="C204" s="8" t="s">
        <v>13</v>
      </c>
      <c r="D204" s="8" t="s">
        <v>15</v>
      </c>
      <c r="E204" s="8" t="s">
        <v>15</v>
      </c>
      <c r="F204" s="9">
        <f t="shared" si="22"/>
        <v>50000000</v>
      </c>
      <c r="G204" s="9">
        <v>500</v>
      </c>
      <c r="H204" s="10">
        <v>49700000</v>
      </c>
      <c r="I204" s="11">
        <f t="shared" si="23"/>
        <v>8374451919</v>
      </c>
      <c r="J204" s="11">
        <f t="shared" si="24"/>
        <v>85110</v>
      </c>
      <c r="K204" s="11">
        <f t="shared" si="25"/>
        <v>98395.628234050047</v>
      </c>
      <c r="L204" s="12">
        <f t="shared" si="26"/>
        <v>0</v>
      </c>
      <c r="M204" s="11">
        <f>COUNTIF(E$2:$E204,E204)</f>
        <v>112</v>
      </c>
      <c r="N204" s="13"/>
      <c r="O204" t="str">
        <f t="shared" si="27"/>
        <v/>
      </c>
    </row>
    <row r="205" spans="1:15">
      <c r="A205" s="7">
        <f t="shared" si="21"/>
        <v>11</v>
      </c>
      <c r="B205" s="14">
        <v>45608</v>
      </c>
      <c r="C205" s="8" t="s">
        <v>13</v>
      </c>
      <c r="D205" s="8" t="s">
        <v>15</v>
      </c>
      <c r="E205" s="8" t="s">
        <v>15</v>
      </c>
      <c r="F205" s="9">
        <f t="shared" si="22"/>
        <v>100000000</v>
      </c>
      <c r="G205" s="9">
        <v>1000</v>
      </c>
      <c r="H205" s="10">
        <v>99450000</v>
      </c>
      <c r="I205" s="11">
        <f t="shared" si="23"/>
        <v>8473901919</v>
      </c>
      <c r="J205" s="11">
        <f t="shared" si="24"/>
        <v>86110</v>
      </c>
      <c r="K205" s="11">
        <f t="shared" si="25"/>
        <v>98407.872709325282</v>
      </c>
      <c r="L205" s="12">
        <f t="shared" si="26"/>
        <v>0</v>
      </c>
      <c r="M205" s="11">
        <f>COUNTIF(E$2:$E205,E205)</f>
        <v>113</v>
      </c>
      <c r="N205" s="13"/>
      <c r="O205" t="str">
        <f t="shared" si="27"/>
        <v/>
      </c>
    </row>
    <row r="206" spans="1:15">
      <c r="A206" s="7">
        <f t="shared" si="21"/>
        <v>11</v>
      </c>
      <c r="B206" s="14">
        <v>45608</v>
      </c>
      <c r="C206" s="8" t="s">
        <v>13</v>
      </c>
      <c r="D206" s="8" t="s">
        <v>15</v>
      </c>
      <c r="E206" s="8" t="s">
        <v>15</v>
      </c>
      <c r="F206" s="9">
        <f t="shared" si="22"/>
        <v>110000000</v>
      </c>
      <c r="G206" s="9">
        <v>1100</v>
      </c>
      <c r="H206" s="10">
        <v>109395000</v>
      </c>
      <c r="I206" s="11">
        <f t="shared" si="23"/>
        <v>8583296919</v>
      </c>
      <c r="J206" s="11">
        <f t="shared" si="24"/>
        <v>87210</v>
      </c>
      <c r="K206" s="11">
        <f t="shared" si="25"/>
        <v>98421.01730306157</v>
      </c>
      <c r="L206" s="12">
        <f t="shared" si="26"/>
        <v>0</v>
      </c>
      <c r="M206" s="11">
        <f>COUNTIF(E$2:$E206,E206)</f>
        <v>114</v>
      </c>
      <c r="N206" s="13"/>
      <c r="O206" t="str">
        <f t="shared" si="27"/>
        <v/>
      </c>
    </row>
    <row r="207" spans="1:15">
      <c r="A207" s="7">
        <f t="shared" si="21"/>
        <v>11</v>
      </c>
      <c r="B207" s="14">
        <v>45608</v>
      </c>
      <c r="C207" s="8" t="s">
        <v>13</v>
      </c>
      <c r="D207" s="8" t="s">
        <v>15</v>
      </c>
      <c r="E207" s="8" t="s">
        <v>15</v>
      </c>
      <c r="F207" s="9">
        <f t="shared" si="22"/>
        <v>90000000</v>
      </c>
      <c r="G207" s="9">
        <v>900</v>
      </c>
      <c r="H207" s="10">
        <v>89505000</v>
      </c>
      <c r="I207" s="11">
        <f t="shared" si="23"/>
        <v>8672801919</v>
      </c>
      <c r="J207" s="11">
        <f t="shared" si="24"/>
        <v>88110</v>
      </c>
      <c r="K207" s="11">
        <f t="shared" si="25"/>
        <v>98431.527851549195</v>
      </c>
      <c r="L207" s="12">
        <f t="shared" si="26"/>
        <v>0</v>
      </c>
      <c r="M207" s="11">
        <f>COUNTIF(E$2:$E207,E207)</f>
        <v>115</v>
      </c>
      <c r="N207" s="13"/>
      <c r="O207" t="str">
        <f t="shared" si="27"/>
        <v/>
      </c>
    </row>
    <row r="208" spans="1:15">
      <c r="A208" s="7">
        <f t="shared" si="21"/>
        <v>11</v>
      </c>
      <c r="B208" s="14">
        <v>45608</v>
      </c>
      <c r="C208" s="8" t="s">
        <v>13</v>
      </c>
      <c r="D208" s="8" t="s">
        <v>15</v>
      </c>
      <c r="E208" s="8" t="s">
        <v>15</v>
      </c>
      <c r="F208" s="9">
        <f t="shared" si="22"/>
        <v>100000000</v>
      </c>
      <c r="G208" s="9">
        <v>1000</v>
      </c>
      <c r="H208" s="10">
        <v>99450000</v>
      </c>
      <c r="I208" s="11">
        <f t="shared" si="23"/>
        <v>8772251919</v>
      </c>
      <c r="J208" s="11">
        <f t="shared" si="24"/>
        <v>89110</v>
      </c>
      <c r="K208" s="11">
        <f t="shared" si="25"/>
        <v>98442.957232633824</v>
      </c>
      <c r="L208" s="12">
        <f t="shared" si="26"/>
        <v>0</v>
      </c>
      <c r="M208" s="11">
        <f>COUNTIF(E$2:$E208,E208)</f>
        <v>116</v>
      </c>
      <c r="N208" s="13"/>
      <c r="O208" t="str">
        <f t="shared" si="27"/>
        <v/>
      </c>
    </row>
    <row r="209" spans="1:15">
      <c r="A209" s="7">
        <f t="shared" si="21"/>
        <v>11</v>
      </c>
      <c r="B209" s="14">
        <v>45608</v>
      </c>
      <c r="C209" s="8" t="s">
        <v>13</v>
      </c>
      <c r="D209" s="8" t="s">
        <v>15</v>
      </c>
      <c r="E209" s="8" t="s">
        <v>15</v>
      </c>
      <c r="F209" s="9">
        <f t="shared" si="22"/>
        <v>70000000</v>
      </c>
      <c r="G209" s="9">
        <v>700</v>
      </c>
      <c r="H209" s="10">
        <v>69615000</v>
      </c>
      <c r="I209" s="11">
        <f t="shared" si="23"/>
        <v>8841866919</v>
      </c>
      <c r="J209" s="11">
        <f t="shared" si="24"/>
        <v>89810</v>
      </c>
      <c r="K209" s="11">
        <f t="shared" si="25"/>
        <v>98450.806357866604</v>
      </c>
      <c r="L209" s="12">
        <f t="shared" si="26"/>
        <v>0</v>
      </c>
      <c r="M209" s="11">
        <f>COUNTIF(E$2:$E209,E209)</f>
        <v>117</v>
      </c>
      <c r="N209" s="13"/>
      <c r="O209" t="str">
        <f t="shared" si="27"/>
        <v/>
      </c>
    </row>
    <row r="210" spans="1:15">
      <c r="A210" s="7">
        <f t="shared" si="21"/>
        <v>11</v>
      </c>
      <c r="B210" s="14">
        <v>45608</v>
      </c>
      <c r="C210" s="8" t="s">
        <v>13</v>
      </c>
      <c r="D210" s="8" t="s">
        <v>15</v>
      </c>
      <c r="E210" s="8" t="s">
        <v>15</v>
      </c>
      <c r="F210" s="9">
        <f t="shared" si="22"/>
        <v>681000000</v>
      </c>
      <c r="G210" s="9">
        <v>6810</v>
      </c>
      <c r="H210" s="10">
        <v>677595000</v>
      </c>
      <c r="I210" s="11">
        <f t="shared" si="23"/>
        <v>9519461919</v>
      </c>
      <c r="J210" s="11">
        <f t="shared" si="24"/>
        <v>96620</v>
      </c>
      <c r="K210" s="11">
        <f t="shared" si="25"/>
        <v>98524.755940799005</v>
      </c>
      <c r="L210" s="12">
        <f t="shared" si="26"/>
        <v>0</v>
      </c>
      <c r="M210" s="11">
        <f>COUNTIF(E$2:$E210,E210)</f>
        <v>118</v>
      </c>
      <c r="N210" s="13"/>
      <c r="O210" t="str">
        <f t="shared" si="27"/>
        <v/>
      </c>
    </row>
    <row r="211" spans="1:15">
      <c r="A211" s="7">
        <f t="shared" si="21"/>
        <v>11</v>
      </c>
      <c r="B211" s="14">
        <v>45608</v>
      </c>
      <c r="C211" s="8" t="s">
        <v>13</v>
      </c>
      <c r="D211" s="8" t="s">
        <v>15</v>
      </c>
      <c r="E211" s="8" t="s">
        <v>15</v>
      </c>
      <c r="F211" s="9">
        <f t="shared" si="22"/>
        <v>59000000</v>
      </c>
      <c r="G211" s="9">
        <v>590</v>
      </c>
      <c r="H211" s="10">
        <v>58705000</v>
      </c>
      <c r="I211" s="11">
        <f t="shared" si="23"/>
        <v>9578166919</v>
      </c>
      <c r="J211" s="11">
        <f t="shared" si="24"/>
        <v>97210</v>
      </c>
      <c r="K211" s="11">
        <f t="shared" si="25"/>
        <v>98530.67502314577</v>
      </c>
      <c r="L211" s="12">
        <f t="shared" si="26"/>
        <v>0</v>
      </c>
      <c r="M211" s="11">
        <f>COUNTIF(E$2:$E211,E211)</f>
        <v>119</v>
      </c>
      <c r="N211" s="13"/>
      <c r="O211" t="str">
        <f t="shared" si="27"/>
        <v/>
      </c>
    </row>
    <row r="212" spans="1:15">
      <c r="A212" s="7">
        <f t="shared" si="21"/>
        <v>11</v>
      </c>
      <c r="B212" s="14">
        <v>45608</v>
      </c>
      <c r="C212" s="8" t="s">
        <v>13</v>
      </c>
      <c r="D212" s="8" t="s">
        <v>15</v>
      </c>
      <c r="E212" s="8" t="s">
        <v>15</v>
      </c>
      <c r="F212" s="9">
        <f t="shared" si="22"/>
        <v>30000000</v>
      </c>
      <c r="G212" s="9">
        <v>300</v>
      </c>
      <c r="H212" s="10">
        <v>29850000</v>
      </c>
      <c r="I212" s="11">
        <f t="shared" si="23"/>
        <v>9608016919</v>
      </c>
      <c r="J212" s="11">
        <f t="shared" si="24"/>
        <v>97510</v>
      </c>
      <c r="K212" s="11">
        <f t="shared" si="25"/>
        <v>98533.657255666083</v>
      </c>
      <c r="L212" s="12">
        <f t="shared" si="26"/>
        <v>0</v>
      </c>
      <c r="M212" s="11">
        <f>COUNTIF(E$2:$E212,E212)</f>
        <v>120</v>
      </c>
      <c r="N212" s="13"/>
      <c r="O212" t="str">
        <f t="shared" si="27"/>
        <v/>
      </c>
    </row>
    <row r="213" spans="1:15">
      <c r="A213" s="7">
        <f t="shared" si="21"/>
        <v>11</v>
      </c>
      <c r="B213" s="14">
        <v>45608</v>
      </c>
      <c r="C213" s="8" t="s">
        <v>13</v>
      </c>
      <c r="D213" s="8" t="s">
        <v>15</v>
      </c>
      <c r="E213" s="8" t="s">
        <v>15</v>
      </c>
      <c r="F213" s="9">
        <f t="shared" si="22"/>
        <v>60000000</v>
      </c>
      <c r="G213" s="9">
        <v>600</v>
      </c>
      <c r="H213" s="10">
        <v>59700000</v>
      </c>
      <c r="I213" s="11">
        <f t="shared" si="23"/>
        <v>9667716919</v>
      </c>
      <c r="J213" s="11">
        <f t="shared" si="24"/>
        <v>98110</v>
      </c>
      <c r="K213" s="11">
        <f t="shared" si="25"/>
        <v>98539.567006421363</v>
      </c>
      <c r="L213" s="12">
        <f t="shared" si="26"/>
        <v>0</v>
      </c>
      <c r="M213" s="11">
        <f>COUNTIF(E$2:$E213,E213)</f>
        <v>121</v>
      </c>
      <c r="N213" s="13"/>
      <c r="O213" t="str">
        <f t="shared" si="27"/>
        <v/>
      </c>
    </row>
    <row r="214" spans="1:15">
      <c r="A214" s="7">
        <f t="shared" si="21"/>
        <v>11</v>
      </c>
      <c r="B214" s="14">
        <v>45608</v>
      </c>
      <c r="C214" s="8" t="s">
        <v>13</v>
      </c>
      <c r="D214" s="8" t="s">
        <v>15</v>
      </c>
      <c r="E214" s="8" t="s">
        <v>15</v>
      </c>
      <c r="F214" s="9">
        <f t="shared" si="22"/>
        <v>1000000</v>
      </c>
      <c r="G214" s="9">
        <v>10</v>
      </c>
      <c r="H214" s="10">
        <v>995000</v>
      </c>
      <c r="I214" s="11">
        <f t="shared" si="23"/>
        <v>9668711919</v>
      </c>
      <c r="J214" s="11">
        <f t="shared" si="24"/>
        <v>98120</v>
      </c>
      <c r="K214" s="11">
        <f t="shared" si="25"/>
        <v>98539.664889930704</v>
      </c>
      <c r="L214" s="12">
        <f t="shared" si="26"/>
        <v>0</v>
      </c>
      <c r="M214" s="11">
        <f>COUNTIF(E$2:$E214,E214)</f>
        <v>122</v>
      </c>
      <c r="N214" s="13"/>
      <c r="O214" t="str">
        <f t="shared" si="27"/>
        <v/>
      </c>
    </row>
    <row r="215" spans="1:15">
      <c r="A215" s="7">
        <f t="shared" si="21"/>
        <v>11</v>
      </c>
      <c r="B215" s="14">
        <v>45608</v>
      </c>
      <c r="C215" s="8" t="s">
        <v>13</v>
      </c>
      <c r="D215" s="8" t="s">
        <v>15</v>
      </c>
      <c r="E215" s="8" t="s">
        <v>15</v>
      </c>
      <c r="F215" s="9">
        <f t="shared" si="22"/>
        <v>5000000</v>
      </c>
      <c r="G215" s="9">
        <v>50</v>
      </c>
      <c r="H215" s="10">
        <v>4975000</v>
      </c>
      <c r="I215" s="11">
        <f t="shared" si="23"/>
        <v>9673686919</v>
      </c>
      <c r="J215" s="11">
        <f t="shared" si="24"/>
        <v>98170</v>
      </c>
      <c r="K215" s="11">
        <f t="shared" si="25"/>
        <v>98540.154008352853</v>
      </c>
      <c r="L215" s="12">
        <f t="shared" si="26"/>
        <v>0</v>
      </c>
      <c r="M215" s="11">
        <f>COUNTIF(E$2:$E215,E215)</f>
        <v>123</v>
      </c>
      <c r="N215" s="13"/>
      <c r="O215" t="str">
        <f t="shared" si="27"/>
        <v/>
      </c>
    </row>
    <row r="216" spans="1:15">
      <c r="A216" s="7">
        <f t="shared" si="21"/>
        <v>11</v>
      </c>
      <c r="B216" s="14">
        <v>45608</v>
      </c>
      <c r="C216" s="8" t="s">
        <v>13</v>
      </c>
      <c r="D216" s="8" t="s">
        <v>15</v>
      </c>
      <c r="E216" s="8" t="s">
        <v>15</v>
      </c>
      <c r="F216" s="9">
        <f t="shared" si="22"/>
        <v>60000000</v>
      </c>
      <c r="G216" s="9">
        <v>600</v>
      </c>
      <c r="H216" s="10">
        <v>59700000</v>
      </c>
      <c r="I216" s="11">
        <f t="shared" si="23"/>
        <v>9733386919</v>
      </c>
      <c r="J216" s="11">
        <f t="shared" si="24"/>
        <v>98770</v>
      </c>
      <c r="K216" s="11">
        <f t="shared" si="25"/>
        <v>98545.984803077852</v>
      </c>
      <c r="L216" s="12">
        <f t="shared" si="26"/>
        <v>0</v>
      </c>
      <c r="M216" s="11">
        <f>COUNTIF(E$2:$E216,E216)</f>
        <v>124</v>
      </c>
      <c r="N216" s="13"/>
      <c r="O216" t="str">
        <f t="shared" si="27"/>
        <v/>
      </c>
    </row>
    <row r="217" spans="1:15">
      <c r="A217" s="7">
        <f t="shared" si="21"/>
        <v>11</v>
      </c>
      <c r="B217" s="14">
        <v>45608</v>
      </c>
      <c r="C217" s="8" t="s">
        <v>13</v>
      </c>
      <c r="D217" s="8" t="s">
        <v>15</v>
      </c>
      <c r="E217" s="8" t="s">
        <v>15</v>
      </c>
      <c r="F217" s="9">
        <f t="shared" si="22"/>
        <v>30000000</v>
      </c>
      <c r="G217" s="9">
        <v>300</v>
      </c>
      <c r="H217" s="10">
        <v>29850000</v>
      </c>
      <c r="I217" s="11">
        <f t="shared" si="23"/>
        <v>9763236919</v>
      </c>
      <c r="J217" s="11">
        <f t="shared" si="24"/>
        <v>99070</v>
      </c>
      <c r="K217" s="11">
        <f t="shared" si="25"/>
        <v>98548.873715554655</v>
      </c>
      <c r="L217" s="12">
        <f t="shared" si="26"/>
        <v>0</v>
      </c>
      <c r="M217" s="11">
        <f>COUNTIF(E$2:$E217,E217)</f>
        <v>125</v>
      </c>
      <c r="N217" s="13"/>
      <c r="O217" t="str">
        <f t="shared" si="27"/>
        <v/>
      </c>
    </row>
    <row r="218" spans="1:15">
      <c r="A218" s="7">
        <f t="shared" si="21"/>
        <v>11</v>
      </c>
      <c r="B218" s="14">
        <v>45608</v>
      </c>
      <c r="C218" s="8" t="s">
        <v>13</v>
      </c>
      <c r="D218" s="8" t="s">
        <v>15</v>
      </c>
      <c r="E218" s="8" t="s">
        <v>15</v>
      </c>
      <c r="F218" s="9">
        <f t="shared" si="22"/>
        <v>9000000</v>
      </c>
      <c r="G218" s="9">
        <v>90</v>
      </c>
      <c r="H218" s="10">
        <v>8955000</v>
      </c>
      <c r="I218" s="11">
        <f t="shared" si="23"/>
        <v>9772191919</v>
      </c>
      <c r="J218" s="11">
        <f t="shared" si="24"/>
        <v>99160</v>
      </c>
      <c r="K218" s="11">
        <f t="shared" si="25"/>
        <v>98549.736980637361</v>
      </c>
      <c r="L218" s="12">
        <f t="shared" si="26"/>
        <v>0</v>
      </c>
      <c r="M218" s="11">
        <f>COUNTIF(E$2:$E218,E218)</f>
        <v>126</v>
      </c>
      <c r="N218" s="13"/>
      <c r="O218" t="str">
        <f t="shared" si="27"/>
        <v/>
      </c>
    </row>
    <row r="219" spans="1:15">
      <c r="A219" s="7">
        <f t="shared" si="21"/>
        <v>11</v>
      </c>
      <c r="B219" s="14">
        <v>45608</v>
      </c>
      <c r="C219" s="8" t="s">
        <v>13</v>
      </c>
      <c r="D219" s="8" t="s">
        <v>15</v>
      </c>
      <c r="E219" s="8" t="s">
        <v>15</v>
      </c>
      <c r="F219" s="9">
        <f t="shared" si="22"/>
        <v>20000000</v>
      </c>
      <c r="G219" s="9">
        <v>200</v>
      </c>
      <c r="H219" s="10">
        <v>19900000</v>
      </c>
      <c r="I219" s="11">
        <f t="shared" si="23"/>
        <v>9792091919</v>
      </c>
      <c r="J219" s="11">
        <f t="shared" si="24"/>
        <v>99360</v>
      </c>
      <c r="K219" s="11">
        <f t="shared" si="25"/>
        <v>98551.649748389696</v>
      </c>
      <c r="L219" s="12">
        <f t="shared" si="26"/>
        <v>0</v>
      </c>
      <c r="M219" s="11">
        <f>COUNTIF(E$2:$E219,E219)</f>
        <v>127</v>
      </c>
      <c r="N219" s="13"/>
      <c r="O219" t="str">
        <f t="shared" si="27"/>
        <v/>
      </c>
    </row>
    <row r="220" spans="1:15">
      <c r="A220" s="7">
        <f t="shared" si="21"/>
        <v>11</v>
      </c>
      <c r="B220" s="14">
        <v>45608</v>
      </c>
      <c r="C220" s="8" t="s">
        <v>13</v>
      </c>
      <c r="D220" s="8" t="s">
        <v>15</v>
      </c>
      <c r="E220" s="8" t="s">
        <v>15</v>
      </c>
      <c r="F220" s="9">
        <f t="shared" si="22"/>
        <v>20000000</v>
      </c>
      <c r="G220" s="9">
        <v>200</v>
      </c>
      <c r="H220" s="10">
        <v>19900000</v>
      </c>
      <c r="I220" s="11">
        <f t="shared" si="23"/>
        <v>9811991919</v>
      </c>
      <c r="J220" s="11">
        <f t="shared" si="24"/>
        <v>99560</v>
      </c>
      <c r="K220" s="11">
        <f t="shared" si="25"/>
        <v>98553.554831257527</v>
      </c>
      <c r="L220" s="12">
        <f t="shared" si="26"/>
        <v>0</v>
      </c>
      <c r="M220" s="11">
        <f>COUNTIF(E$2:$E220,E220)</f>
        <v>128</v>
      </c>
      <c r="N220" s="13"/>
      <c r="O220" t="str">
        <f t="shared" si="27"/>
        <v/>
      </c>
    </row>
    <row r="221" spans="1:15">
      <c r="A221" s="7">
        <f t="shared" si="21"/>
        <v>11</v>
      </c>
      <c r="B221" s="14">
        <v>45608</v>
      </c>
      <c r="C221" s="8" t="s">
        <v>13</v>
      </c>
      <c r="D221" s="8" t="s">
        <v>15</v>
      </c>
      <c r="E221" s="8" t="s">
        <v>15</v>
      </c>
      <c r="F221" s="9">
        <f t="shared" si="22"/>
        <v>460000000</v>
      </c>
      <c r="G221" s="9">
        <v>4600</v>
      </c>
      <c r="H221" s="10">
        <v>457700000</v>
      </c>
      <c r="I221" s="11">
        <f t="shared" si="23"/>
        <v>10269691919</v>
      </c>
      <c r="J221" s="11">
        <f t="shared" si="24"/>
        <v>104160</v>
      </c>
      <c r="K221" s="11">
        <f t="shared" si="25"/>
        <v>98595.352524961592</v>
      </c>
      <c r="L221" s="12">
        <f t="shared" si="26"/>
        <v>0</v>
      </c>
      <c r="M221" s="11">
        <f>COUNTIF(E$2:$E221,E221)</f>
        <v>129</v>
      </c>
      <c r="N221" s="13"/>
      <c r="O221" t="str">
        <f t="shared" si="27"/>
        <v/>
      </c>
    </row>
    <row r="222" spans="1:15">
      <c r="A222" s="7">
        <f t="shared" si="21"/>
        <v>11</v>
      </c>
      <c r="B222" s="14">
        <v>45608</v>
      </c>
      <c r="C222" s="8" t="s">
        <v>13</v>
      </c>
      <c r="D222" s="8" t="s">
        <v>15</v>
      </c>
      <c r="E222" s="8" t="s">
        <v>15</v>
      </c>
      <c r="F222" s="9">
        <f t="shared" si="22"/>
        <v>65000000</v>
      </c>
      <c r="G222" s="9">
        <v>650</v>
      </c>
      <c r="H222" s="10">
        <v>64675000</v>
      </c>
      <c r="I222" s="11">
        <f t="shared" si="23"/>
        <v>10334366919</v>
      </c>
      <c r="J222" s="11">
        <f t="shared" si="24"/>
        <v>104810</v>
      </c>
      <c r="K222" s="11">
        <f t="shared" si="25"/>
        <v>98600.962875679805</v>
      </c>
      <c r="L222" s="12">
        <f t="shared" si="26"/>
        <v>0</v>
      </c>
      <c r="M222" s="11">
        <f>COUNTIF(E$2:$E222,E222)</f>
        <v>130</v>
      </c>
      <c r="N222" s="13"/>
      <c r="O222" t="str">
        <f t="shared" si="27"/>
        <v/>
      </c>
    </row>
    <row r="223" spans="1:15">
      <c r="A223" s="7">
        <f t="shared" si="21"/>
        <v>11</v>
      </c>
      <c r="B223" s="14">
        <v>45608</v>
      </c>
      <c r="C223" s="8" t="s">
        <v>13</v>
      </c>
      <c r="D223" s="8" t="s">
        <v>15</v>
      </c>
      <c r="E223" s="8" t="s">
        <v>15</v>
      </c>
      <c r="F223" s="9">
        <f t="shared" si="22"/>
        <v>70000000</v>
      </c>
      <c r="G223" s="9">
        <v>700</v>
      </c>
      <c r="H223" s="10">
        <v>69650000</v>
      </c>
      <c r="I223" s="11">
        <f t="shared" si="23"/>
        <v>10404016919</v>
      </c>
      <c r="J223" s="11">
        <f t="shared" si="24"/>
        <v>105510</v>
      </c>
      <c r="K223" s="11">
        <f t="shared" si="25"/>
        <v>98606.927485546388</v>
      </c>
      <c r="L223" s="12">
        <f t="shared" si="26"/>
        <v>0</v>
      </c>
      <c r="M223" s="11">
        <f>COUNTIF(E$2:$E223,E223)</f>
        <v>131</v>
      </c>
      <c r="N223" s="13"/>
      <c r="O223" t="str">
        <f t="shared" si="27"/>
        <v/>
      </c>
    </row>
    <row r="224" spans="1:15">
      <c r="A224" s="7">
        <f t="shared" si="21"/>
        <v>11</v>
      </c>
      <c r="B224" s="14">
        <v>45608</v>
      </c>
      <c r="C224" s="8" t="s">
        <v>13</v>
      </c>
      <c r="D224" s="8" t="s">
        <v>15</v>
      </c>
      <c r="E224" s="8" t="s">
        <v>15</v>
      </c>
      <c r="F224" s="9">
        <f t="shared" si="22"/>
        <v>210000000</v>
      </c>
      <c r="G224" s="9">
        <v>2100</v>
      </c>
      <c r="H224" s="10">
        <v>208950000</v>
      </c>
      <c r="I224" s="11">
        <f t="shared" si="23"/>
        <v>10612966919</v>
      </c>
      <c r="J224" s="11">
        <f t="shared" si="24"/>
        <v>107610</v>
      </c>
      <c r="K224" s="11">
        <f t="shared" si="25"/>
        <v>98624.355719728643</v>
      </c>
      <c r="L224" s="12">
        <f t="shared" si="26"/>
        <v>0</v>
      </c>
      <c r="M224" s="11">
        <f>COUNTIF(E$2:$E224,E224)</f>
        <v>132</v>
      </c>
      <c r="N224" s="13"/>
      <c r="O224" t="str">
        <f t="shared" si="27"/>
        <v/>
      </c>
    </row>
    <row r="225" spans="1:15">
      <c r="A225" s="7">
        <f t="shared" si="21"/>
        <v>11</v>
      </c>
      <c r="B225" s="14">
        <v>45608</v>
      </c>
      <c r="C225" s="8" t="s">
        <v>13</v>
      </c>
      <c r="D225" s="8" t="s">
        <v>15</v>
      </c>
      <c r="E225" s="8" t="s">
        <v>15</v>
      </c>
      <c r="F225" s="9">
        <f t="shared" si="22"/>
        <v>140000000</v>
      </c>
      <c r="G225" s="9">
        <v>1400</v>
      </c>
      <c r="H225" s="10">
        <v>139300000</v>
      </c>
      <c r="I225" s="11">
        <f t="shared" si="23"/>
        <v>10752266919</v>
      </c>
      <c r="J225" s="11">
        <f t="shared" si="24"/>
        <v>109010</v>
      </c>
      <c r="K225" s="11">
        <f t="shared" si="25"/>
        <v>98635.601495275667</v>
      </c>
      <c r="L225" s="12">
        <f t="shared" si="26"/>
        <v>0</v>
      </c>
      <c r="M225" s="11">
        <f>COUNTIF(E$2:$E225,E225)</f>
        <v>133</v>
      </c>
      <c r="N225" s="13"/>
      <c r="O225" t="str">
        <f t="shared" si="27"/>
        <v/>
      </c>
    </row>
    <row r="226" spans="1:15">
      <c r="A226" s="7">
        <f t="shared" si="21"/>
        <v>11</v>
      </c>
      <c r="B226" s="14">
        <v>45608</v>
      </c>
      <c r="C226" s="8" t="s">
        <v>13</v>
      </c>
      <c r="D226" s="8" t="s">
        <v>15</v>
      </c>
      <c r="E226" s="8" t="s">
        <v>15</v>
      </c>
      <c r="F226" s="9">
        <f t="shared" si="22"/>
        <v>50000000</v>
      </c>
      <c r="G226" s="9">
        <v>500</v>
      </c>
      <c r="H226" s="10">
        <v>49750000</v>
      </c>
      <c r="I226" s="11">
        <f t="shared" si="23"/>
        <v>10802016919</v>
      </c>
      <c r="J226" s="11">
        <f t="shared" si="24"/>
        <v>109510</v>
      </c>
      <c r="K226" s="11">
        <f t="shared" si="25"/>
        <v>98639.548159985396</v>
      </c>
      <c r="L226" s="12">
        <f t="shared" si="26"/>
        <v>0</v>
      </c>
      <c r="M226" s="11">
        <f>COUNTIF(E$2:$E226,E226)</f>
        <v>134</v>
      </c>
      <c r="N226" s="13"/>
      <c r="O226" t="str">
        <f t="shared" si="27"/>
        <v/>
      </c>
    </row>
    <row r="227" spans="1:15">
      <c r="A227" s="7">
        <f t="shared" si="21"/>
        <v>11</v>
      </c>
      <c r="B227" s="14">
        <v>45608</v>
      </c>
      <c r="C227" s="8" t="s">
        <v>13</v>
      </c>
      <c r="D227" s="8" t="s">
        <v>15</v>
      </c>
      <c r="E227" s="8" t="s">
        <v>15</v>
      </c>
      <c r="F227" s="9">
        <f t="shared" si="22"/>
        <v>50000000</v>
      </c>
      <c r="G227" s="9">
        <v>500</v>
      </c>
      <c r="H227" s="10">
        <v>49750000</v>
      </c>
      <c r="I227" s="11">
        <f t="shared" si="23"/>
        <v>10851766919</v>
      </c>
      <c r="J227" s="11">
        <f t="shared" si="24"/>
        <v>110010</v>
      </c>
      <c r="K227" s="11">
        <f t="shared" si="25"/>
        <v>98643.458949186432</v>
      </c>
      <c r="L227" s="12">
        <f t="shared" si="26"/>
        <v>0</v>
      </c>
      <c r="M227" s="11">
        <f>COUNTIF(E$2:$E227,E227)</f>
        <v>135</v>
      </c>
      <c r="N227" s="13"/>
      <c r="O227" t="str">
        <f t="shared" si="27"/>
        <v/>
      </c>
    </row>
    <row r="228" spans="1:15">
      <c r="A228" s="7">
        <f t="shared" si="21"/>
        <v>11</v>
      </c>
      <c r="B228" s="14">
        <v>45608</v>
      </c>
      <c r="C228" s="8" t="s">
        <v>13</v>
      </c>
      <c r="D228" s="8" t="s">
        <v>15</v>
      </c>
      <c r="E228" s="8" t="s">
        <v>15</v>
      </c>
      <c r="F228" s="9">
        <f t="shared" si="22"/>
        <v>140000000</v>
      </c>
      <c r="G228" s="9">
        <v>1400</v>
      </c>
      <c r="H228" s="10">
        <v>139300000</v>
      </c>
      <c r="I228" s="11">
        <f t="shared" si="23"/>
        <v>10991066919</v>
      </c>
      <c r="J228" s="11">
        <f t="shared" si="24"/>
        <v>111410</v>
      </c>
      <c r="K228" s="11">
        <f t="shared" si="25"/>
        <v>98654.222412709816</v>
      </c>
      <c r="L228" s="12">
        <f t="shared" si="26"/>
        <v>0</v>
      </c>
      <c r="M228" s="11">
        <f>COUNTIF(E$2:$E228,E228)</f>
        <v>136</v>
      </c>
      <c r="N228" s="13"/>
      <c r="O228" t="str">
        <f t="shared" si="27"/>
        <v/>
      </c>
    </row>
    <row r="229" spans="1:15">
      <c r="A229" s="7">
        <f t="shared" si="21"/>
        <v>11</v>
      </c>
      <c r="B229" s="14">
        <v>45608</v>
      </c>
      <c r="C229" s="8" t="s">
        <v>13</v>
      </c>
      <c r="D229" s="8" t="s">
        <v>15</v>
      </c>
      <c r="E229" s="8" t="s">
        <v>15</v>
      </c>
      <c r="F229" s="9">
        <f t="shared" si="22"/>
        <v>50000000</v>
      </c>
      <c r="G229" s="9">
        <v>500</v>
      </c>
      <c r="H229" s="10">
        <v>49750000</v>
      </c>
      <c r="I229" s="11">
        <f t="shared" si="23"/>
        <v>11040816919</v>
      </c>
      <c r="J229" s="11">
        <f t="shared" si="24"/>
        <v>111910</v>
      </c>
      <c r="K229" s="11">
        <f t="shared" si="25"/>
        <v>98658.001242069513</v>
      </c>
      <c r="L229" s="12">
        <f t="shared" si="26"/>
        <v>0</v>
      </c>
      <c r="M229" s="11">
        <f>COUNTIF(E$2:$E229,E229)</f>
        <v>137</v>
      </c>
      <c r="N229" s="13"/>
      <c r="O229" t="str">
        <f t="shared" si="27"/>
        <v/>
      </c>
    </row>
    <row r="230" spans="1:15">
      <c r="A230" s="7">
        <f t="shared" si="21"/>
        <v>11</v>
      </c>
      <c r="B230" s="14">
        <v>45608</v>
      </c>
      <c r="C230" s="8" t="s">
        <v>13</v>
      </c>
      <c r="D230" s="8" t="s">
        <v>15</v>
      </c>
      <c r="E230" s="8" t="s">
        <v>15</v>
      </c>
      <c r="F230" s="9">
        <f t="shared" si="22"/>
        <v>15000000</v>
      </c>
      <c r="G230" s="9">
        <v>150</v>
      </c>
      <c r="H230" s="10">
        <v>14925000</v>
      </c>
      <c r="I230" s="11">
        <f t="shared" si="23"/>
        <v>11055741919</v>
      </c>
      <c r="J230" s="11">
        <f t="shared" si="24"/>
        <v>112060</v>
      </c>
      <c r="K230" s="11">
        <f t="shared" si="25"/>
        <v>98659.128315188296</v>
      </c>
      <c r="L230" s="12">
        <f t="shared" si="26"/>
        <v>0</v>
      </c>
      <c r="M230" s="11">
        <f>COUNTIF(E$2:$E230,E230)</f>
        <v>138</v>
      </c>
      <c r="N230" s="13"/>
      <c r="O230" t="str">
        <f t="shared" si="27"/>
        <v/>
      </c>
    </row>
    <row r="231" spans="1:15">
      <c r="A231" s="7">
        <f t="shared" si="21"/>
        <v>11</v>
      </c>
      <c r="B231" s="14">
        <v>45608</v>
      </c>
      <c r="C231" s="8" t="s">
        <v>13</v>
      </c>
      <c r="D231" s="8" t="s">
        <v>15</v>
      </c>
      <c r="E231" s="8" t="s">
        <v>15</v>
      </c>
      <c r="F231" s="9">
        <f t="shared" si="22"/>
        <v>5000000</v>
      </c>
      <c r="G231" s="9">
        <v>50</v>
      </c>
      <c r="H231" s="10">
        <v>4975000</v>
      </c>
      <c r="I231" s="11">
        <f t="shared" si="23"/>
        <v>11060716919</v>
      </c>
      <c r="J231" s="11">
        <f t="shared" si="24"/>
        <v>112110</v>
      </c>
      <c r="K231" s="11">
        <f t="shared" si="25"/>
        <v>98659.503336009278</v>
      </c>
      <c r="L231" s="12">
        <f t="shared" si="26"/>
        <v>0</v>
      </c>
      <c r="M231" s="11">
        <f>COUNTIF(E$2:$E231,E231)</f>
        <v>139</v>
      </c>
      <c r="N231" s="13"/>
      <c r="O231" t="str">
        <f t="shared" si="27"/>
        <v/>
      </c>
    </row>
    <row r="232" spans="1:15">
      <c r="A232" s="7">
        <f t="shared" si="21"/>
        <v>11</v>
      </c>
      <c r="B232" s="14">
        <v>45608</v>
      </c>
      <c r="C232" s="8" t="s">
        <v>13</v>
      </c>
      <c r="D232" s="8" t="s">
        <v>15</v>
      </c>
      <c r="E232" s="8" t="s">
        <v>15</v>
      </c>
      <c r="F232" s="9">
        <f t="shared" si="22"/>
        <v>30000000</v>
      </c>
      <c r="G232" s="9">
        <v>300</v>
      </c>
      <c r="H232" s="10">
        <v>29850000</v>
      </c>
      <c r="I232" s="11">
        <f t="shared" si="23"/>
        <v>11090566919</v>
      </c>
      <c r="J232" s="11">
        <f t="shared" si="24"/>
        <v>112410</v>
      </c>
      <c r="K232" s="11">
        <f t="shared" si="25"/>
        <v>98661.746454941735</v>
      </c>
      <c r="L232" s="12">
        <f t="shared" si="26"/>
        <v>0</v>
      </c>
      <c r="M232" s="11">
        <f>COUNTIF(E$2:$E232,E232)</f>
        <v>140</v>
      </c>
      <c r="N232" s="13"/>
      <c r="O232" t="str">
        <f t="shared" si="27"/>
        <v/>
      </c>
    </row>
    <row r="233" spans="1:15">
      <c r="A233" s="7">
        <f t="shared" si="21"/>
        <v>11</v>
      </c>
      <c r="B233" s="14">
        <v>45608</v>
      </c>
      <c r="C233" s="8" t="s">
        <v>13</v>
      </c>
      <c r="D233" s="8" t="s">
        <v>15</v>
      </c>
      <c r="E233" s="8" t="s">
        <v>15</v>
      </c>
      <c r="F233" s="9">
        <f t="shared" si="22"/>
        <v>20000000</v>
      </c>
      <c r="G233" s="9">
        <v>200</v>
      </c>
      <c r="H233" s="10">
        <v>19900000</v>
      </c>
      <c r="I233" s="11">
        <f t="shared" si="23"/>
        <v>11110466919</v>
      </c>
      <c r="J233" s="11">
        <f t="shared" si="24"/>
        <v>112610</v>
      </c>
      <c r="K233" s="11">
        <f t="shared" si="25"/>
        <v>98663.235227777288</v>
      </c>
      <c r="L233" s="12">
        <f t="shared" si="26"/>
        <v>0</v>
      </c>
      <c r="M233" s="11">
        <f>COUNTIF(E$2:$E233,E233)</f>
        <v>141</v>
      </c>
      <c r="N233" s="13"/>
      <c r="O233" t="str">
        <f t="shared" si="27"/>
        <v/>
      </c>
    </row>
    <row r="234" spans="1:15">
      <c r="A234" s="7">
        <f t="shared" si="21"/>
        <v>11</v>
      </c>
      <c r="B234" s="14">
        <v>45608</v>
      </c>
      <c r="C234" s="8" t="s">
        <v>13</v>
      </c>
      <c r="D234" s="8" t="s">
        <v>15</v>
      </c>
      <c r="E234" s="8" t="s">
        <v>15</v>
      </c>
      <c r="F234" s="9">
        <f t="shared" si="22"/>
        <v>2500000</v>
      </c>
      <c r="G234" s="9">
        <v>25</v>
      </c>
      <c r="H234" s="10">
        <v>2487500</v>
      </c>
      <c r="I234" s="11">
        <f t="shared" si="23"/>
        <v>11112954419</v>
      </c>
      <c r="J234" s="11">
        <f t="shared" si="24"/>
        <v>112635</v>
      </c>
      <c r="K234" s="11">
        <f t="shared" si="25"/>
        <v>98663.420952634609</v>
      </c>
      <c r="L234" s="12">
        <f t="shared" si="26"/>
        <v>0</v>
      </c>
      <c r="M234" s="11">
        <f>COUNTIF(E$2:$E234,E234)</f>
        <v>142</v>
      </c>
      <c r="N234" s="13"/>
      <c r="O234" t="str">
        <f t="shared" si="27"/>
        <v/>
      </c>
    </row>
    <row r="235" spans="1:15">
      <c r="A235" s="7">
        <f t="shared" si="21"/>
        <v>11</v>
      </c>
      <c r="B235" s="14">
        <v>45608</v>
      </c>
      <c r="C235" s="8" t="s">
        <v>13</v>
      </c>
      <c r="D235" s="8" t="s">
        <v>15</v>
      </c>
      <c r="E235" s="8" t="s">
        <v>15</v>
      </c>
      <c r="F235" s="9">
        <f t="shared" si="22"/>
        <v>300000000</v>
      </c>
      <c r="G235" s="9">
        <v>3000</v>
      </c>
      <c r="H235" s="10">
        <v>298500000</v>
      </c>
      <c r="I235" s="11">
        <f t="shared" si="23"/>
        <v>11411454419</v>
      </c>
      <c r="J235" s="11">
        <f t="shared" si="24"/>
        <v>115635</v>
      </c>
      <c r="K235" s="11">
        <f t="shared" si="25"/>
        <v>98685.124910278028</v>
      </c>
      <c r="L235" s="12">
        <f t="shared" si="26"/>
        <v>0</v>
      </c>
      <c r="M235" s="11">
        <f>COUNTIF(E$2:$E235,E235)</f>
        <v>143</v>
      </c>
      <c r="N235" s="13"/>
      <c r="O235" t="str">
        <f t="shared" si="27"/>
        <v/>
      </c>
    </row>
    <row r="236" spans="1:15">
      <c r="A236" s="7">
        <f t="shared" si="21"/>
        <v>11</v>
      </c>
      <c r="B236" s="14">
        <v>45608</v>
      </c>
      <c r="C236" s="8" t="s">
        <v>13</v>
      </c>
      <c r="D236" s="8" t="s">
        <v>15</v>
      </c>
      <c r="E236" s="8" t="s">
        <v>15</v>
      </c>
      <c r="F236" s="9">
        <f t="shared" si="22"/>
        <v>30000000</v>
      </c>
      <c r="G236" s="9">
        <v>300</v>
      </c>
      <c r="H236" s="10">
        <v>29850000</v>
      </c>
      <c r="I236" s="11">
        <f t="shared" si="23"/>
        <v>11441304419</v>
      </c>
      <c r="J236" s="11">
        <f t="shared" si="24"/>
        <v>115935</v>
      </c>
      <c r="K236" s="11">
        <f t="shared" si="25"/>
        <v>98687.233527407603</v>
      </c>
      <c r="L236" s="12">
        <f t="shared" si="26"/>
        <v>0</v>
      </c>
      <c r="M236" s="11">
        <f>COUNTIF(E$2:$E236,E236)</f>
        <v>144</v>
      </c>
      <c r="N236" s="13"/>
      <c r="O236" t="str">
        <f t="shared" si="27"/>
        <v/>
      </c>
    </row>
    <row r="237" spans="1:15">
      <c r="A237" s="7">
        <f t="shared" si="21"/>
        <v>11</v>
      </c>
      <c r="B237" s="14">
        <v>45608</v>
      </c>
      <c r="C237" s="8" t="s">
        <v>13</v>
      </c>
      <c r="D237" s="8" t="s">
        <v>15</v>
      </c>
      <c r="E237" s="8" t="s">
        <v>15</v>
      </c>
      <c r="F237" s="9">
        <f t="shared" si="22"/>
        <v>200000000</v>
      </c>
      <c r="G237" s="9">
        <v>2000</v>
      </c>
      <c r="H237" s="10">
        <v>199000000</v>
      </c>
      <c r="I237" s="11">
        <f t="shared" si="23"/>
        <v>11640304419</v>
      </c>
      <c r="J237" s="11">
        <f t="shared" si="24"/>
        <v>117935</v>
      </c>
      <c r="K237" s="11">
        <f t="shared" si="25"/>
        <v>98701.016822826132</v>
      </c>
      <c r="L237" s="12">
        <f t="shared" si="26"/>
        <v>0</v>
      </c>
      <c r="M237" s="11">
        <f>COUNTIF(E$2:$E237,E237)</f>
        <v>145</v>
      </c>
      <c r="N237" s="13"/>
      <c r="O237" t="str">
        <f t="shared" si="27"/>
        <v/>
      </c>
    </row>
    <row r="238" spans="1:15">
      <c r="A238" s="7">
        <f t="shared" si="21"/>
        <v>11</v>
      </c>
      <c r="B238" s="14">
        <v>45608</v>
      </c>
      <c r="C238" s="8" t="s">
        <v>13</v>
      </c>
      <c r="D238" s="8" t="s">
        <v>15</v>
      </c>
      <c r="E238" s="8" t="s">
        <v>15</v>
      </c>
      <c r="F238" s="9">
        <f t="shared" si="22"/>
        <v>10000000</v>
      </c>
      <c r="G238" s="9">
        <v>100</v>
      </c>
      <c r="H238" s="10">
        <v>9950000</v>
      </c>
      <c r="I238" s="11">
        <f t="shared" si="23"/>
        <v>11650254419</v>
      </c>
      <c r="J238" s="11">
        <f t="shared" si="24"/>
        <v>118035</v>
      </c>
      <c r="K238" s="11">
        <f t="shared" si="25"/>
        <v>98701.693726437079</v>
      </c>
      <c r="L238" s="12">
        <f t="shared" si="26"/>
        <v>0</v>
      </c>
      <c r="M238" s="11">
        <f>COUNTIF(E$2:$E238,E238)</f>
        <v>146</v>
      </c>
      <c r="N238" s="13"/>
      <c r="O238" t="str">
        <f t="shared" si="27"/>
        <v/>
      </c>
    </row>
    <row r="239" spans="1:15">
      <c r="A239" s="7">
        <f t="shared" si="21"/>
        <v>11</v>
      </c>
      <c r="B239" s="14">
        <v>45608</v>
      </c>
      <c r="C239" s="8" t="s">
        <v>13</v>
      </c>
      <c r="D239" s="8" t="s">
        <v>15</v>
      </c>
      <c r="E239" s="8" t="s">
        <v>15</v>
      </c>
      <c r="F239" s="9">
        <f t="shared" si="22"/>
        <v>80000000</v>
      </c>
      <c r="G239" s="9">
        <v>800</v>
      </c>
      <c r="H239" s="10">
        <v>79600000</v>
      </c>
      <c r="I239" s="11">
        <f t="shared" si="23"/>
        <v>11729854419</v>
      </c>
      <c r="J239" s="11">
        <f t="shared" si="24"/>
        <v>118835</v>
      </c>
      <c r="K239" s="11">
        <f t="shared" si="25"/>
        <v>98707.067942946102</v>
      </c>
      <c r="L239" s="12">
        <f t="shared" si="26"/>
        <v>0</v>
      </c>
      <c r="M239" s="11">
        <f>COUNTIF(E$2:$E239,E239)</f>
        <v>147</v>
      </c>
      <c r="N239" s="13"/>
      <c r="O239" t="str">
        <f t="shared" si="27"/>
        <v/>
      </c>
    </row>
    <row r="240" spans="1:15">
      <c r="A240" s="7">
        <f t="shared" si="21"/>
        <v>11</v>
      </c>
      <c r="B240" s="14">
        <v>45608</v>
      </c>
      <c r="C240" s="8" t="s">
        <v>13</v>
      </c>
      <c r="D240" s="8" t="s">
        <v>15</v>
      </c>
      <c r="E240" s="8" t="s">
        <v>15</v>
      </c>
      <c r="F240" s="9">
        <f t="shared" si="22"/>
        <v>70000000</v>
      </c>
      <c r="G240" s="9">
        <v>700</v>
      </c>
      <c r="H240" s="10">
        <v>69650000</v>
      </c>
      <c r="I240" s="11">
        <f t="shared" si="23"/>
        <v>11799504419</v>
      </c>
      <c r="J240" s="11">
        <f t="shared" si="24"/>
        <v>119535</v>
      </c>
      <c r="K240" s="11">
        <f t="shared" si="25"/>
        <v>98711.711373237966</v>
      </c>
      <c r="L240" s="12">
        <f t="shared" si="26"/>
        <v>0</v>
      </c>
      <c r="M240" s="11">
        <f>COUNTIF(E$2:$E240,E240)</f>
        <v>148</v>
      </c>
      <c r="N240" s="13"/>
      <c r="O240" t="str">
        <f t="shared" si="27"/>
        <v/>
      </c>
    </row>
    <row r="241" spans="1:15">
      <c r="A241" s="7">
        <f t="shared" si="21"/>
        <v>11</v>
      </c>
      <c r="B241" s="14">
        <v>45608</v>
      </c>
      <c r="C241" s="8" t="s">
        <v>13</v>
      </c>
      <c r="D241" s="8" t="s">
        <v>15</v>
      </c>
      <c r="E241" s="8" t="s">
        <v>15</v>
      </c>
      <c r="F241" s="9">
        <f t="shared" si="22"/>
        <v>2500000</v>
      </c>
      <c r="G241" s="9">
        <v>25</v>
      </c>
      <c r="H241" s="10">
        <v>2490000</v>
      </c>
      <c r="I241" s="11">
        <f t="shared" si="23"/>
        <v>11801994419</v>
      </c>
      <c r="J241" s="11">
        <f t="shared" si="24"/>
        <v>119560</v>
      </c>
      <c r="K241" s="11">
        <f t="shared" si="25"/>
        <v>98711.897114419538</v>
      </c>
      <c r="L241" s="12">
        <f t="shared" si="26"/>
        <v>0</v>
      </c>
      <c r="M241" s="11">
        <f>COUNTIF(E$2:$E241,E241)</f>
        <v>149</v>
      </c>
      <c r="N241" s="13"/>
      <c r="O241" t="str">
        <f t="shared" si="27"/>
        <v/>
      </c>
    </row>
    <row r="242" spans="1:15">
      <c r="A242" s="7">
        <f t="shared" si="21"/>
        <v>11</v>
      </c>
      <c r="B242" s="14">
        <v>45608</v>
      </c>
      <c r="C242" s="8" t="s">
        <v>13</v>
      </c>
      <c r="D242" s="8" t="s">
        <v>15</v>
      </c>
      <c r="E242" s="8" t="s">
        <v>15</v>
      </c>
      <c r="F242" s="9">
        <f t="shared" si="22"/>
        <v>140000000</v>
      </c>
      <c r="G242" s="9">
        <v>1400</v>
      </c>
      <c r="H242" s="10">
        <v>139440000</v>
      </c>
      <c r="I242" s="11">
        <f t="shared" si="23"/>
        <v>11941434419</v>
      </c>
      <c r="J242" s="11">
        <f t="shared" si="24"/>
        <v>120960</v>
      </c>
      <c r="K242" s="11">
        <f t="shared" si="25"/>
        <v>98722.176083002647</v>
      </c>
      <c r="L242" s="12">
        <f t="shared" si="26"/>
        <v>0</v>
      </c>
      <c r="M242" s="11">
        <f>COUNTIF(E$2:$E242,E242)</f>
        <v>150</v>
      </c>
      <c r="N242" s="13"/>
      <c r="O242" t="str">
        <f t="shared" si="27"/>
        <v/>
      </c>
    </row>
    <row r="243" spans="1:15">
      <c r="A243" s="7">
        <f t="shared" si="21"/>
        <v>11</v>
      </c>
      <c r="B243" s="14">
        <v>45608</v>
      </c>
      <c r="C243" s="8" t="s">
        <v>13</v>
      </c>
      <c r="D243" s="8" t="s">
        <v>15</v>
      </c>
      <c r="E243" s="8" t="s">
        <v>15</v>
      </c>
      <c r="F243" s="9">
        <f t="shared" si="22"/>
        <v>60000000</v>
      </c>
      <c r="G243" s="9">
        <v>600</v>
      </c>
      <c r="H243" s="10">
        <v>59760000</v>
      </c>
      <c r="I243" s="11">
        <f t="shared" si="23"/>
        <v>12001194419</v>
      </c>
      <c r="J243" s="11">
        <f t="shared" si="24"/>
        <v>121560</v>
      </c>
      <c r="K243" s="11">
        <f t="shared" si="25"/>
        <v>98726.508876275097</v>
      </c>
      <c r="L243" s="12">
        <f t="shared" si="26"/>
        <v>0</v>
      </c>
      <c r="M243" s="11">
        <f>COUNTIF(E$2:$E243,E243)</f>
        <v>151</v>
      </c>
      <c r="N243" s="13"/>
      <c r="O243" t="str">
        <f t="shared" si="27"/>
        <v/>
      </c>
    </row>
    <row r="244" spans="1:15">
      <c r="A244" s="7">
        <f t="shared" si="21"/>
        <v>11</v>
      </c>
      <c r="B244" s="14">
        <v>45608</v>
      </c>
      <c r="C244" s="8" t="s">
        <v>13</v>
      </c>
      <c r="D244" s="8" t="s">
        <v>15</v>
      </c>
      <c r="E244" s="8" t="s">
        <v>15</v>
      </c>
      <c r="F244" s="9">
        <f t="shared" si="22"/>
        <v>60000000</v>
      </c>
      <c r="G244" s="9">
        <v>600</v>
      </c>
      <c r="H244" s="10">
        <v>59760000</v>
      </c>
      <c r="I244" s="11">
        <f t="shared" si="23"/>
        <v>12060954419</v>
      </c>
      <c r="J244" s="11">
        <f t="shared" si="24"/>
        <v>122160</v>
      </c>
      <c r="K244" s="11">
        <f t="shared" si="25"/>
        <v>98730.799107727566</v>
      </c>
      <c r="L244" s="12">
        <f t="shared" si="26"/>
        <v>0</v>
      </c>
      <c r="M244" s="11">
        <f>COUNTIF(E$2:$E244,E244)</f>
        <v>152</v>
      </c>
      <c r="N244" s="13"/>
      <c r="O244" t="str">
        <f t="shared" si="27"/>
        <v/>
      </c>
    </row>
    <row r="245" spans="1:15">
      <c r="A245" s="7">
        <f t="shared" si="21"/>
        <v>11</v>
      </c>
      <c r="B245" s="14">
        <v>45608</v>
      </c>
      <c r="C245" s="8" t="s">
        <v>13</v>
      </c>
      <c r="D245" s="8" t="s">
        <v>15</v>
      </c>
      <c r="E245" s="8" t="s">
        <v>15</v>
      </c>
      <c r="F245" s="9">
        <f t="shared" si="22"/>
        <v>60000000</v>
      </c>
      <c r="G245" s="9">
        <v>600</v>
      </c>
      <c r="H245" s="10">
        <v>59760000</v>
      </c>
      <c r="I245" s="11">
        <f t="shared" si="23"/>
        <v>12120714419</v>
      </c>
      <c r="J245" s="11">
        <f t="shared" si="24"/>
        <v>122760</v>
      </c>
      <c r="K245" s="11">
        <f t="shared" si="25"/>
        <v>98735.047401433694</v>
      </c>
      <c r="L245" s="12">
        <f t="shared" si="26"/>
        <v>0</v>
      </c>
      <c r="M245" s="11">
        <f>COUNTIF(E$2:$E245,E245)</f>
        <v>153</v>
      </c>
      <c r="N245" s="13"/>
      <c r="O245" t="str">
        <f t="shared" si="27"/>
        <v/>
      </c>
    </row>
    <row r="246" spans="1:15">
      <c r="A246" s="7">
        <f t="shared" si="21"/>
        <v>11</v>
      </c>
      <c r="B246" s="14">
        <v>45608</v>
      </c>
      <c r="C246" s="8" t="s">
        <v>13</v>
      </c>
      <c r="D246" s="8" t="s">
        <v>15</v>
      </c>
      <c r="E246" s="8" t="s">
        <v>15</v>
      </c>
      <c r="F246" s="9">
        <f t="shared" si="22"/>
        <v>100000000</v>
      </c>
      <c r="G246" s="9">
        <v>1000</v>
      </c>
      <c r="H246" s="10">
        <v>99600000</v>
      </c>
      <c r="I246" s="11">
        <f t="shared" si="23"/>
        <v>12220314419</v>
      </c>
      <c r="J246" s="11">
        <f t="shared" si="24"/>
        <v>123760</v>
      </c>
      <c r="K246" s="11">
        <f t="shared" si="25"/>
        <v>98742.036352617972</v>
      </c>
      <c r="L246" s="12">
        <f t="shared" si="26"/>
        <v>0</v>
      </c>
      <c r="M246" s="11">
        <f>COUNTIF(E$2:$E246,E246)</f>
        <v>154</v>
      </c>
      <c r="N246" s="13"/>
      <c r="O246" t="str">
        <f t="shared" si="27"/>
        <v/>
      </c>
    </row>
    <row r="247" spans="1:15">
      <c r="A247" s="7">
        <f t="shared" si="21"/>
        <v>11</v>
      </c>
      <c r="B247" s="14">
        <v>45609</v>
      </c>
      <c r="C247" s="8" t="s">
        <v>13</v>
      </c>
      <c r="D247" s="8" t="s">
        <v>15</v>
      </c>
      <c r="E247" s="8" t="s">
        <v>15</v>
      </c>
      <c r="F247" s="9">
        <f t="shared" si="22"/>
        <v>50000000</v>
      </c>
      <c r="G247" s="9">
        <v>500</v>
      </c>
      <c r="H247" s="10">
        <v>49725000</v>
      </c>
      <c r="I247" s="11">
        <f t="shared" si="23"/>
        <v>12270039419</v>
      </c>
      <c r="J247" s="11">
        <f t="shared" si="24"/>
        <v>124260</v>
      </c>
      <c r="K247" s="11">
        <f t="shared" si="25"/>
        <v>98744.885071624012</v>
      </c>
      <c r="L247" s="12">
        <f t="shared" si="26"/>
        <v>0</v>
      </c>
      <c r="M247" s="11">
        <f>COUNTIF(E$2:$E247,E247)</f>
        <v>155</v>
      </c>
      <c r="N247" s="13"/>
      <c r="O247" t="str">
        <f t="shared" si="27"/>
        <v/>
      </c>
    </row>
    <row r="248" spans="1:15">
      <c r="A248" s="7">
        <f t="shared" si="21"/>
        <v>11</v>
      </c>
      <c r="B248" s="14">
        <v>45609</v>
      </c>
      <c r="C248" s="8" t="s">
        <v>13</v>
      </c>
      <c r="D248" s="8" t="s">
        <v>15</v>
      </c>
      <c r="E248" s="8" t="s">
        <v>15</v>
      </c>
      <c r="F248" s="9">
        <f t="shared" si="22"/>
        <v>70000000</v>
      </c>
      <c r="G248" s="9">
        <v>700</v>
      </c>
      <c r="H248" s="10">
        <v>69615000</v>
      </c>
      <c r="I248" s="11">
        <f t="shared" si="23"/>
        <v>12339654419</v>
      </c>
      <c r="J248" s="11">
        <f t="shared" si="24"/>
        <v>124960</v>
      </c>
      <c r="K248" s="11">
        <f t="shared" si="25"/>
        <v>98748.834979193343</v>
      </c>
      <c r="L248" s="12">
        <f t="shared" si="26"/>
        <v>0</v>
      </c>
      <c r="M248" s="11">
        <f>COUNTIF(E$2:$E248,E248)</f>
        <v>156</v>
      </c>
      <c r="N248" s="13"/>
      <c r="O248" t="str">
        <f t="shared" si="27"/>
        <v/>
      </c>
    </row>
    <row r="249" spans="1:15">
      <c r="A249" s="7">
        <f t="shared" si="21"/>
        <v>11</v>
      </c>
      <c r="B249" s="14">
        <v>45609</v>
      </c>
      <c r="C249" s="8" t="s">
        <v>13</v>
      </c>
      <c r="D249" s="8" t="s">
        <v>15</v>
      </c>
      <c r="E249" s="8" t="s">
        <v>15</v>
      </c>
      <c r="F249" s="9">
        <f t="shared" si="22"/>
        <v>100000000</v>
      </c>
      <c r="G249" s="9">
        <v>1000</v>
      </c>
      <c r="H249" s="10">
        <v>99450000</v>
      </c>
      <c r="I249" s="11">
        <f t="shared" si="23"/>
        <v>12439104419</v>
      </c>
      <c r="J249" s="11">
        <f t="shared" si="24"/>
        <v>125960</v>
      </c>
      <c r="K249" s="11">
        <f t="shared" si="25"/>
        <v>98754.401548110516</v>
      </c>
      <c r="L249" s="12">
        <f t="shared" si="26"/>
        <v>0</v>
      </c>
      <c r="M249" s="11">
        <f>COUNTIF(E$2:$E249,E249)</f>
        <v>157</v>
      </c>
      <c r="N249" s="13"/>
      <c r="O249" t="str">
        <f t="shared" si="27"/>
        <v/>
      </c>
    </row>
    <row r="250" spans="1:15">
      <c r="A250" s="7">
        <f t="shared" si="21"/>
        <v>11</v>
      </c>
      <c r="B250" s="14">
        <v>45609</v>
      </c>
      <c r="C250" s="8" t="s">
        <v>13</v>
      </c>
      <c r="D250" s="8" t="s">
        <v>15</v>
      </c>
      <c r="E250" s="8" t="s">
        <v>15</v>
      </c>
      <c r="F250" s="9">
        <f t="shared" si="22"/>
        <v>110000000</v>
      </c>
      <c r="G250" s="9">
        <v>1100</v>
      </c>
      <c r="H250" s="10">
        <v>109395000</v>
      </c>
      <c r="I250" s="11">
        <f t="shared" si="23"/>
        <v>12548499419</v>
      </c>
      <c r="J250" s="11">
        <f t="shared" si="24"/>
        <v>127060</v>
      </c>
      <c r="K250" s="11">
        <f t="shared" si="25"/>
        <v>98760.423571541003</v>
      </c>
      <c r="L250" s="12">
        <f t="shared" si="26"/>
        <v>0</v>
      </c>
      <c r="M250" s="11">
        <f>COUNTIF(E$2:$E250,E250)</f>
        <v>158</v>
      </c>
      <c r="N250" s="13"/>
      <c r="O250" t="str">
        <f t="shared" si="27"/>
        <v/>
      </c>
    </row>
    <row r="251" spans="1:15">
      <c r="A251" s="7">
        <f t="shared" si="21"/>
        <v>11</v>
      </c>
      <c r="B251" s="14">
        <v>45609</v>
      </c>
      <c r="C251" s="8" t="s">
        <v>13</v>
      </c>
      <c r="D251" s="8" t="s">
        <v>15</v>
      </c>
      <c r="E251" s="8" t="s">
        <v>15</v>
      </c>
      <c r="F251" s="9">
        <f t="shared" si="22"/>
        <v>40000000</v>
      </c>
      <c r="G251" s="9">
        <v>400</v>
      </c>
      <c r="H251" s="10">
        <v>39800000</v>
      </c>
      <c r="I251" s="11">
        <f t="shared" si="23"/>
        <v>12588299419</v>
      </c>
      <c r="J251" s="11">
        <f t="shared" si="24"/>
        <v>127460</v>
      </c>
      <c r="K251" s="11">
        <f t="shared" si="25"/>
        <v>98762.744539463354</v>
      </c>
      <c r="L251" s="12">
        <f t="shared" si="26"/>
        <v>0</v>
      </c>
      <c r="M251" s="11">
        <f>COUNTIF(E$2:$E251,E251)</f>
        <v>159</v>
      </c>
      <c r="N251" s="13"/>
      <c r="O251" t="str">
        <f t="shared" si="27"/>
        <v/>
      </c>
    </row>
    <row r="252" spans="1:15">
      <c r="A252" s="7">
        <f t="shared" si="21"/>
        <v>11</v>
      </c>
      <c r="B252" s="14">
        <v>45609</v>
      </c>
      <c r="C252" s="8" t="s">
        <v>13</v>
      </c>
      <c r="D252" s="8" t="s">
        <v>15</v>
      </c>
      <c r="E252" s="8" t="s">
        <v>15</v>
      </c>
      <c r="F252" s="9">
        <f t="shared" si="22"/>
        <v>80000000</v>
      </c>
      <c r="G252" s="9">
        <v>800</v>
      </c>
      <c r="H252" s="10">
        <v>79600000</v>
      </c>
      <c r="I252" s="11">
        <f t="shared" si="23"/>
        <v>12667899419</v>
      </c>
      <c r="J252" s="11">
        <f t="shared" si="24"/>
        <v>128260</v>
      </c>
      <c r="K252" s="11">
        <f t="shared" si="25"/>
        <v>98767.343045376576</v>
      </c>
      <c r="L252" s="12">
        <f t="shared" si="26"/>
        <v>0</v>
      </c>
      <c r="M252" s="11">
        <f>COUNTIF(E$2:$E252,E252)</f>
        <v>160</v>
      </c>
      <c r="N252" s="13"/>
      <c r="O252" t="str">
        <f t="shared" si="27"/>
        <v/>
      </c>
    </row>
    <row r="253" spans="1:15">
      <c r="A253" s="7">
        <f t="shared" si="21"/>
        <v>11</v>
      </c>
      <c r="B253" s="14">
        <v>45609</v>
      </c>
      <c r="C253" s="8" t="s">
        <v>13</v>
      </c>
      <c r="D253" s="8" t="s">
        <v>14</v>
      </c>
      <c r="E253" s="8" t="s">
        <v>14</v>
      </c>
      <c r="F253" s="9">
        <f t="shared" si="22"/>
        <v>280000000</v>
      </c>
      <c r="G253" s="9">
        <v>2800</v>
      </c>
      <c r="H253" s="10">
        <v>288400000</v>
      </c>
      <c r="I253" s="11">
        <f t="shared" si="23"/>
        <v>22080587520</v>
      </c>
      <c r="J253" s="11">
        <f t="shared" si="24"/>
        <v>209221</v>
      </c>
      <c r="K253" s="11">
        <f t="shared" si="25"/>
        <v>105537.14741828019</v>
      </c>
      <c r="L253" s="12">
        <f t="shared" si="26"/>
        <v>0</v>
      </c>
      <c r="M253" s="11">
        <f>COUNTIF(E$2:$E253,E253)</f>
        <v>84</v>
      </c>
      <c r="N253" s="13"/>
      <c r="O253" t="str">
        <f t="shared" si="27"/>
        <v/>
      </c>
    </row>
    <row r="254" spans="1:15">
      <c r="A254" s="7">
        <f t="shared" si="21"/>
        <v>11</v>
      </c>
      <c r="B254" s="14">
        <v>45609</v>
      </c>
      <c r="C254" s="8" t="s">
        <v>13</v>
      </c>
      <c r="D254" s="8" t="s">
        <v>14</v>
      </c>
      <c r="E254" s="8" t="s">
        <v>14</v>
      </c>
      <c r="F254" s="9">
        <f t="shared" si="22"/>
        <v>150000000</v>
      </c>
      <c r="G254" s="9">
        <v>1500</v>
      </c>
      <c r="H254" s="10">
        <v>155250000</v>
      </c>
      <c r="I254" s="11">
        <f t="shared" si="23"/>
        <v>22235837520</v>
      </c>
      <c r="J254" s="11">
        <f t="shared" si="24"/>
        <v>210721</v>
      </c>
      <c r="K254" s="11">
        <f t="shared" si="25"/>
        <v>105522.64615297005</v>
      </c>
      <c r="L254" s="12">
        <f t="shared" si="26"/>
        <v>0</v>
      </c>
      <c r="M254" s="11">
        <f>COUNTIF(E$2:$E254,E254)</f>
        <v>85</v>
      </c>
      <c r="N254" s="13"/>
      <c r="O254" t="str">
        <f t="shared" si="27"/>
        <v/>
      </c>
    </row>
    <row r="255" spans="1:15">
      <c r="A255" s="7">
        <f t="shared" si="21"/>
        <v>11</v>
      </c>
      <c r="B255" s="14">
        <v>45609</v>
      </c>
      <c r="C255" s="8" t="s">
        <v>13</v>
      </c>
      <c r="D255" s="8" t="s">
        <v>15</v>
      </c>
      <c r="E255" s="8" t="s">
        <v>15</v>
      </c>
      <c r="F255" s="9">
        <f t="shared" si="22"/>
        <v>20000000</v>
      </c>
      <c r="G255" s="9">
        <v>200</v>
      </c>
      <c r="H255" s="10">
        <v>19900000</v>
      </c>
      <c r="I255" s="11">
        <f t="shared" si="23"/>
        <v>12687799419</v>
      </c>
      <c r="J255" s="11">
        <f t="shared" si="24"/>
        <v>128460</v>
      </c>
      <c r="K255" s="11">
        <f t="shared" si="25"/>
        <v>98768.483722559555</v>
      </c>
      <c r="L255" s="12">
        <f t="shared" si="26"/>
        <v>0</v>
      </c>
      <c r="M255" s="11">
        <f>COUNTIF(E$2:$E255,E255)</f>
        <v>161</v>
      </c>
      <c r="N255" s="13"/>
      <c r="O255" t="str">
        <f t="shared" si="27"/>
        <v/>
      </c>
    </row>
    <row r="256" spans="1:15">
      <c r="A256" s="7">
        <f t="shared" si="21"/>
        <v>11</v>
      </c>
      <c r="B256" s="14">
        <v>45609</v>
      </c>
      <c r="C256" s="8" t="s">
        <v>13</v>
      </c>
      <c r="D256" s="8" t="s">
        <v>15</v>
      </c>
      <c r="E256" s="8" t="s">
        <v>15</v>
      </c>
      <c r="F256" s="9">
        <f t="shared" si="22"/>
        <v>5000000</v>
      </c>
      <c r="G256" s="9">
        <v>50</v>
      </c>
      <c r="H256" s="10">
        <v>4975000</v>
      </c>
      <c r="I256" s="11">
        <f t="shared" si="23"/>
        <v>12692774419</v>
      </c>
      <c r="J256" s="11">
        <f t="shared" si="24"/>
        <v>128510</v>
      </c>
      <c r="K256" s="11">
        <f t="shared" si="25"/>
        <v>98768.768337094385</v>
      </c>
      <c r="L256" s="12">
        <f t="shared" si="26"/>
        <v>0</v>
      </c>
      <c r="M256" s="11">
        <f>COUNTIF(E$2:$E256,E256)</f>
        <v>162</v>
      </c>
      <c r="N256" s="13"/>
      <c r="O256" t="str">
        <f t="shared" si="27"/>
        <v/>
      </c>
    </row>
    <row r="257" spans="1:15">
      <c r="A257" s="7">
        <f t="shared" si="21"/>
        <v>11</v>
      </c>
      <c r="B257" s="14">
        <v>45609</v>
      </c>
      <c r="C257" s="8" t="s">
        <v>13</v>
      </c>
      <c r="D257" s="8" t="s">
        <v>15</v>
      </c>
      <c r="E257" s="8" t="s">
        <v>15</v>
      </c>
      <c r="F257" s="9">
        <f t="shared" si="22"/>
        <v>20000000</v>
      </c>
      <c r="G257" s="9">
        <v>200</v>
      </c>
      <c r="H257" s="10">
        <v>19910000</v>
      </c>
      <c r="I257" s="11">
        <f t="shared" si="23"/>
        <v>12712684419</v>
      </c>
      <c r="J257" s="11">
        <f t="shared" si="24"/>
        <v>128710</v>
      </c>
      <c r="K257" s="11">
        <f t="shared" si="25"/>
        <v>98769.982277989271</v>
      </c>
      <c r="L257" s="12">
        <f t="shared" si="26"/>
        <v>0</v>
      </c>
      <c r="M257" s="11">
        <f>COUNTIF(E$2:$E257,E257)</f>
        <v>163</v>
      </c>
      <c r="N257" s="13"/>
      <c r="O257" t="str">
        <f t="shared" si="27"/>
        <v/>
      </c>
    </row>
    <row r="258" spans="1:15">
      <c r="A258" s="7">
        <f t="shared" ref="A258:A321" si="28">MONTH(B258)</f>
        <v>11</v>
      </c>
      <c r="B258" s="14">
        <v>45609</v>
      </c>
      <c r="C258" s="8" t="s">
        <v>13</v>
      </c>
      <c r="D258" s="8" t="s">
        <v>15</v>
      </c>
      <c r="E258" s="8" t="s">
        <v>15</v>
      </c>
      <c r="F258" s="9">
        <f t="shared" ref="F258:F264" si="29">100000*G258</f>
        <v>140000000</v>
      </c>
      <c r="G258" s="9">
        <v>1400</v>
      </c>
      <c r="H258" s="10">
        <v>139300000</v>
      </c>
      <c r="I258" s="11">
        <f t="shared" ref="I258:I264" si="30">IF(H258&gt;=0,IF(M258=1,H258,SUMIFS(I:I,E:E,E258,M:M,M258-1)+H258),SUMIFS(I:I,E:E,E258,M:M,M258-1)+K258*G258)</f>
        <v>12851984419</v>
      </c>
      <c r="J258" s="11">
        <f t="shared" ref="J258:J321" si="31">IF(M258=1,G258,SUMIFS($J:$J,$E:$E,E258,$M:$M,M258-1)+G258)</f>
        <v>130110</v>
      </c>
      <c r="K258" s="11">
        <f t="shared" ref="K258:K264" si="32">IF(H258&gt;=0,I258/J258,SUMIFS($K:$K,$E:$E,E258,$M:$M,M258-1))</f>
        <v>98777.837360694801</v>
      </c>
      <c r="L258" s="12">
        <f t="shared" ref="L258:L264" si="33">IF(G258&lt;0,K258*G258-H258,0)</f>
        <v>0</v>
      </c>
      <c r="M258" s="11">
        <f>COUNTIF(E$2:$E258,E258)</f>
        <v>164</v>
      </c>
      <c r="N258" s="13"/>
      <c r="O258" t="str">
        <f t="shared" ref="O258:O321" si="34">IF(M258=_xlfn.MAXIFS(M:M,D:D,D258),"X","")</f>
        <v/>
      </c>
    </row>
    <row r="259" spans="1:15">
      <c r="A259" s="7">
        <f t="shared" si="28"/>
        <v>11</v>
      </c>
      <c r="B259" s="14">
        <v>45609</v>
      </c>
      <c r="C259" s="8" t="s">
        <v>13</v>
      </c>
      <c r="D259" s="8" t="s">
        <v>15</v>
      </c>
      <c r="E259" s="8" t="s">
        <v>15</v>
      </c>
      <c r="F259" s="9">
        <f t="shared" si="29"/>
        <v>5000000</v>
      </c>
      <c r="G259" s="9">
        <v>50</v>
      </c>
      <c r="H259" s="10">
        <v>4980000</v>
      </c>
      <c r="I259" s="11">
        <f t="shared" si="30"/>
        <v>12856964419</v>
      </c>
      <c r="J259" s="11">
        <f t="shared" si="31"/>
        <v>130160</v>
      </c>
      <c r="K259" s="11">
        <f t="shared" si="32"/>
        <v>98778.153188383527</v>
      </c>
      <c r="L259" s="12">
        <f t="shared" si="33"/>
        <v>0</v>
      </c>
      <c r="M259" s="11">
        <f>COUNTIF(E$2:$E259,E259)</f>
        <v>165</v>
      </c>
      <c r="N259" s="13"/>
      <c r="O259" t="str">
        <f t="shared" si="34"/>
        <v/>
      </c>
    </row>
    <row r="260" spans="1:15">
      <c r="A260" s="7">
        <f t="shared" si="28"/>
        <v>11</v>
      </c>
      <c r="B260" s="14">
        <v>45609</v>
      </c>
      <c r="C260" s="8" t="s">
        <v>13</v>
      </c>
      <c r="D260" s="8" t="s">
        <v>15</v>
      </c>
      <c r="E260" s="8" t="s">
        <v>15</v>
      </c>
      <c r="F260" s="9">
        <f t="shared" si="29"/>
        <v>60000000</v>
      </c>
      <c r="G260" s="9">
        <v>600</v>
      </c>
      <c r="H260" s="10">
        <v>59760000</v>
      </c>
      <c r="I260" s="11">
        <f t="shared" si="30"/>
        <v>12916724419</v>
      </c>
      <c r="J260" s="11">
        <f t="shared" si="31"/>
        <v>130760</v>
      </c>
      <c r="K260" s="11">
        <f t="shared" si="32"/>
        <v>98781.924281125728</v>
      </c>
      <c r="L260" s="12">
        <f t="shared" si="33"/>
        <v>0</v>
      </c>
      <c r="M260" s="11">
        <f>COUNTIF(E$2:$E260,E260)</f>
        <v>166</v>
      </c>
      <c r="N260" s="13"/>
      <c r="O260" t="str">
        <f t="shared" si="34"/>
        <v/>
      </c>
    </row>
    <row r="261" spans="1:15">
      <c r="A261" s="7">
        <f t="shared" si="28"/>
        <v>11</v>
      </c>
      <c r="B261" s="14">
        <v>45609</v>
      </c>
      <c r="C261" s="8" t="s">
        <v>13</v>
      </c>
      <c r="D261" s="8" t="s">
        <v>15</v>
      </c>
      <c r="E261" s="8" t="s">
        <v>15</v>
      </c>
      <c r="F261" s="9">
        <f t="shared" si="29"/>
        <v>110000000</v>
      </c>
      <c r="G261" s="9">
        <v>1100</v>
      </c>
      <c r="H261" s="10">
        <v>109560000</v>
      </c>
      <c r="I261" s="11">
        <f t="shared" si="30"/>
        <v>13026284419</v>
      </c>
      <c r="J261" s="11">
        <f t="shared" si="31"/>
        <v>131860</v>
      </c>
      <c r="K261" s="11">
        <f t="shared" si="32"/>
        <v>98788.748816927051</v>
      </c>
      <c r="L261" s="12">
        <f t="shared" si="33"/>
        <v>0</v>
      </c>
      <c r="M261" s="11">
        <f>COUNTIF(E$2:$E261,E261)</f>
        <v>167</v>
      </c>
      <c r="N261" s="13"/>
      <c r="O261" t="str">
        <f t="shared" si="34"/>
        <v/>
      </c>
    </row>
    <row r="262" spans="1:15">
      <c r="A262" s="7">
        <f t="shared" si="28"/>
        <v>11</v>
      </c>
      <c r="B262" s="14">
        <v>45609</v>
      </c>
      <c r="C262" s="8" t="s">
        <v>13</v>
      </c>
      <c r="D262" s="8" t="s">
        <v>15</v>
      </c>
      <c r="E262" s="8" t="s">
        <v>15</v>
      </c>
      <c r="F262" s="9">
        <f t="shared" si="29"/>
        <v>5000000</v>
      </c>
      <c r="G262" s="9">
        <v>50</v>
      </c>
      <c r="H262" s="10">
        <v>4980000</v>
      </c>
      <c r="I262" s="11">
        <f t="shared" si="30"/>
        <v>13031264419</v>
      </c>
      <c r="J262" s="11">
        <f t="shared" si="31"/>
        <v>131910</v>
      </c>
      <c r="K262" s="11">
        <f t="shared" si="32"/>
        <v>98789.056318702147</v>
      </c>
      <c r="L262" s="12">
        <f t="shared" si="33"/>
        <v>0</v>
      </c>
      <c r="M262" s="11">
        <f>COUNTIF(E$2:$E262,E262)</f>
        <v>168</v>
      </c>
      <c r="N262" s="13"/>
      <c r="O262" t="str">
        <f t="shared" si="34"/>
        <v/>
      </c>
    </row>
    <row r="263" spans="1:15">
      <c r="A263" s="7">
        <f t="shared" si="28"/>
        <v>11</v>
      </c>
      <c r="B263" s="14">
        <v>45609</v>
      </c>
      <c r="C263" s="8" t="s">
        <v>13</v>
      </c>
      <c r="D263" s="8" t="s">
        <v>15</v>
      </c>
      <c r="E263" s="8" t="s">
        <v>15</v>
      </c>
      <c r="F263" s="9">
        <f t="shared" si="29"/>
        <v>5000000</v>
      </c>
      <c r="G263" s="9">
        <v>50</v>
      </c>
      <c r="H263" s="10">
        <v>4980000</v>
      </c>
      <c r="I263" s="11">
        <f t="shared" si="30"/>
        <v>13036244419</v>
      </c>
      <c r="J263" s="11">
        <f t="shared" si="31"/>
        <v>131960</v>
      </c>
      <c r="K263" s="11">
        <f t="shared" si="32"/>
        <v>98789.363587450745</v>
      </c>
      <c r="L263" s="12">
        <f t="shared" si="33"/>
        <v>0</v>
      </c>
      <c r="M263" s="11">
        <f>COUNTIF(E$2:$E263,E263)</f>
        <v>169</v>
      </c>
      <c r="N263" s="13"/>
      <c r="O263" t="str">
        <f t="shared" si="34"/>
        <v/>
      </c>
    </row>
    <row r="264" spans="1:15">
      <c r="A264" s="7">
        <f t="shared" si="28"/>
        <v>11</v>
      </c>
      <c r="B264" s="14">
        <v>45609</v>
      </c>
      <c r="C264" s="8" t="s">
        <v>13</v>
      </c>
      <c r="D264" s="8" t="s">
        <v>15</v>
      </c>
      <c r="E264" s="8" t="s">
        <v>15</v>
      </c>
      <c r="F264" s="9">
        <f t="shared" si="29"/>
        <v>65000000</v>
      </c>
      <c r="G264" s="9">
        <v>650</v>
      </c>
      <c r="H264" s="10">
        <v>64740000</v>
      </c>
      <c r="I264" s="11">
        <f t="shared" si="30"/>
        <v>13100984419</v>
      </c>
      <c r="J264" s="11">
        <f t="shared" si="31"/>
        <v>132610</v>
      </c>
      <c r="K264" s="11">
        <f t="shared" si="32"/>
        <v>98793.336995701684</v>
      </c>
      <c r="L264" s="12">
        <f t="shared" si="33"/>
        <v>0</v>
      </c>
      <c r="M264" s="11">
        <f>COUNTIF(E$2:$E264,E264)</f>
        <v>170</v>
      </c>
      <c r="N264" s="13"/>
      <c r="O264" t="str">
        <f t="shared" si="34"/>
        <v/>
      </c>
    </row>
    <row r="265" spans="1:15">
      <c r="A265" s="29">
        <f t="shared" si="28"/>
        <v>11</v>
      </c>
      <c r="B265" s="30">
        <v>45610</v>
      </c>
      <c r="C265" s="31" t="s">
        <v>13</v>
      </c>
      <c r="D265" s="31" t="s">
        <v>14</v>
      </c>
      <c r="E265" s="31" t="s">
        <v>14</v>
      </c>
      <c r="F265" s="32" t="s">
        <v>17</v>
      </c>
      <c r="G265" s="32"/>
      <c r="H265" s="33">
        <f>-5523*J254</f>
        <v>-1163812083</v>
      </c>
      <c r="I265" s="34">
        <f>H265+I254</f>
        <v>21072025437</v>
      </c>
      <c r="J265" s="34">
        <f t="shared" si="31"/>
        <v>210721</v>
      </c>
      <c r="K265" s="34">
        <f>I265/J265</f>
        <v>99999.646152970046</v>
      </c>
      <c r="L265" s="35"/>
      <c r="M265" s="34">
        <f>COUNTIF(E$2:$E265,E265)</f>
        <v>86</v>
      </c>
      <c r="N265" s="13"/>
      <c r="O265" t="str">
        <f t="shared" si="34"/>
        <v/>
      </c>
    </row>
    <row r="266" spans="1:15">
      <c r="A266" s="7">
        <f t="shared" si="28"/>
        <v>11</v>
      </c>
      <c r="B266" s="14">
        <v>45610</v>
      </c>
      <c r="C266" s="8" t="s">
        <v>13</v>
      </c>
      <c r="D266" s="8" t="s">
        <v>15</v>
      </c>
      <c r="E266" s="8" t="s">
        <v>15</v>
      </c>
      <c r="F266" s="9">
        <f t="shared" ref="F266:F329" si="35">100000*G266</f>
        <v>200000000</v>
      </c>
      <c r="G266" s="9">
        <v>2000</v>
      </c>
      <c r="H266" s="10">
        <v>199200000</v>
      </c>
      <c r="I266" s="11">
        <f t="shared" ref="I266:I297" si="36">IF(H266&gt;=0,IF(M266=1,H266,SUMIFS(I:I,E:E,E266,M:M,M266-1)+H266),SUMIFS(I:I,E:E,E266,M:M,M266-1)+K266*G266)</f>
        <v>13300184419</v>
      </c>
      <c r="J266" s="11">
        <f t="shared" si="31"/>
        <v>134610</v>
      </c>
      <c r="K266" s="11">
        <f t="shared" ref="K266:K297" si="37">IF(H266&gt;=0,I266/J266,SUMIFS($K:$K,$E:$E,E266,$M:$M,M266-1))</f>
        <v>98805.322182601594</v>
      </c>
      <c r="L266" s="12">
        <f t="shared" ref="L266:L329" si="38">IF(G266&lt;0,K266*G266-H266,0)</f>
        <v>0</v>
      </c>
      <c r="M266" s="11">
        <f>COUNTIF(E$2:$E266,E266)</f>
        <v>171</v>
      </c>
      <c r="N266" s="13"/>
      <c r="O266" t="str">
        <f t="shared" si="34"/>
        <v/>
      </c>
    </row>
    <row r="267" spans="1:15">
      <c r="A267" s="7">
        <f t="shared" si="28"/>
        <v>11</v>
      </c>
      <c r="B267" s="14">
        <v>45610</v>
      </c>
      <c r="C267" s="8" t="s">
        <v>13</v>
      </c>
      <c r="D267" s="8" t="s">
        <v>15</v>
      </c>
      <c r="E267" s="8" t="s">
        <v>15</v>
      </c>
      <c r="F267" s="9">
        <f t="shared" si="35"/>
        <v>10000000</v>
      </c>
      <c r="G267" s="9">
        <v>100</v>
      </c>
      <c r="H267" s="10">
        <v>9960000</v>
      </c>
      <c r="I267" s="11">
        <f t="shared" si="36"/>
        <v>13310144419</v>
      </c>
      <c r="J267" s="11">
        <f t="shared" si="31"/>
        <v>134710</v>
      </c>
      <c r="K267" s="11">
        <f t="shared" si="37"/>
        <v>98805.912100066809</v>
      </c>
      <c r="L267" s="12">
        <f t="shared" si="38"/>
        <v>0</v>
      </c>
      <c r="M267" s="11">
        <f>COUNTIF(E$2:$E267,E267)</f>
        <v>172</v>
      </c>
      <c r="N267" s="13"/>
      <c r="O267" t="str">
        <f t="shared" si="34"/>
        <v/>
      </c>
    </row>
    <row r="268" spans="1:15">
      <c r="A268" s="7">
        <f t="shared" si="28"/>
        <v>11</v>
      </c>
      <c r="B268" s="14">
        <v>45610</v>
      </c>
      <c r="C268" s="8" t="s">
        <v>13</v>
      </c>
      <c r="D268" s="8" t="s">
        <v>15</v>
      </c>
      <c r="E268" s="8" t="s">
        <v>15</v>
      </c>
      <c r="F268" s="9">
        <f t="shared" si="35"/>
        <v>100000000</v>
      </c>
      <c r="G268" s="9">
        <v>1000</v>
      </c>
      <c r="H268" s="10">
        <v>99600000</v>
      </c>
      <c r="I268" s="11">
        <f t="shared" si="36"/>
        <v>13409744419</v>
      </c>
      <c r="J268" s="11">
        <f t="shared" si="31"/>
        <v>135710</v>
      </c>
      <c r="K268" s="11">
        <f t="shared" si="37"/>
        <v>98811.763458846064</v>
      </c>
      <c r="L268" s="12">
        <f t="shared" si="38"/>
        <v>0</v>
      </c>
      <c r="M268" s="11">
        <f>COUNTIF(E$2:$E268,E268)</f>
        <v>173</v>
      </c>
      <c r="N268" s="13"/>
      <c r="O268" t="str">
        <f t="shared" si="34"/>
        <v/>
      </c>
    </row>
    <row r="269" spans="1:15">
      <c r="A269" s="7">
        <f t="shared" si="28"/>
        <v>11</v>
      </c>
      <c r="B269" s="14">
        <v>45610</v>
      </c>
      <c r="C269" s="8" t="s">
        <v>13</v>
      </c>
      <c r="D269" s="8" t="s">
        <v>15</v>
      </c>
      <c r="E269" s="8" t="s">
        <v>15</v>
      </c>
      <c r="F269" s="9">
        <f t="shared" si="35"/>
        <v>60000000</v>
      </c>
      <c r="G269" s="9">
        <v>600</v>
      </c>
      <c r="H269" s="10">
        <v>59760000</v>
      </c>
      <c r="I269" s="11">
        <f t="shared" si="36"/>
        <v>13469504419</v>
      </c>
      <c r="J269" s="11">
        <f t="shared" si="31"/>
        <v>136310</v>
      </c>
      <c r="K269" s="11">
        <f t="shared" si="37"/>
        <v>98815.233064338638</v>
      </c>
      <c r="L269" s="12">
        <f t="shared" si="38"/>
        <v>0</v>
      </c>
      <c r="M269" s="11">
        <f>COUNTIF(E$2:$E269,E269)</f>
        <v>174</v>
      </c>
      <c r="N269" s="13"/>
      <c r="O269" t="str">
        <f t="shared" si="34"/>
        <v/>
      </c>
    </row>
    <row r="270" spans="1:15">
      <c r="A270" s="7">
        <f t="shared" si="28"/>
        <v>11</v>
      </c>
      <c r="B270" s="14">
        <v>45610</v>
      </c>
      <c r="C270" s="8" t="s">
        <v>13</v>
      </c>
      <c r="D270" s="8" t="s">
        <v>15</v>
      </c>
      <c r="E270" s="8" t="s">
        <v>15</v>
      </c>
      <c r="F270" s="9">
        <f t="shared" si="35"/>
        <v>30000000</v>
      </c>
      <c r="G270" s="9">
        <v>300</v>
      </c>
      <c r="H270" s="10">
        <v>29880000</v>
      </c>
      <c r="I270" s="11">
        <f t="shared" si="36"/>
        <v>13499384419</v>
      </c>
      <c r="J270" s="11">
        <f t="shared" si="31"/>
        <v>136610</v>
      </c>
      <c r="K270" s="11">
        <f t="shared" si="37"/>
        <v>98816.956438035282</v>
      </c>
      <c r="L270" s="12">
        <f t="shared" si="38"/>
        <v>0</v>
      </c>
      <c r="M270" s="11">
        <f>COUNTIF(E$2:$E270,E270)</f>
        <v>175</v>
      </c>
      <c r="N270" s="13"/>
      <c r="O270" t="str">
        <f t="shared" si="34"/>
        <v/>
      </c>
    </row>
    <row r="271" spans="1:15">
      <c r="A271" s="7">
        <f t="shared" si="28"/>
        <v>11</v>
      </c>
      <c r="B271" s="14">
        <v>45610</v>
      </c>
      <c r="C271" s="8" t="s">
        <v>13</v>
      </c>
      <c r="D271" s="8" t="s">
        <v>15</v>
      </c>
      <c r="E271" s="8" t="s">
        <v>15</v>
      </c>
      <c r="F271" s="9">
        <f t="shared" si="35"/>
        <v>100000000</v>
      </c>
      <c r="G271" s="9">
        <v>1000</v>
      </c>
      <c r="H271" s="10">
        <v>99600000</v>
      </c>
      <c r="I271" s="11">
        <f t="shared" si="36"/>
        <v>13598984419</v>
      </c>
      <c r="J271" s="11">
        <f t="shared" si="31"/>
        <v>137610</v>
      </c>
      <c r="K271" s="11">
        <f t="shared" si="37"/>
        <v>98822.646748056097</v>
      </c>
      <c r="L271" s="12">
        <f t="shared" si="38"/>
        <v>0</v>
      </c>
      <c r="M271" s="11">
        <f>COUNTIF(E$2:$E271,E271)</f>
        <v>176</v>
      </c>
      <c r="N271" s="13"/>
      <c r="O271" t="str">
        <f t="shared" si="34"/>
        <v/>
      </c>
    </row>
    <row r="272" spans="1:15">
      <c r="A272" s="7">
        <f t="shared" si="28"/>
        <v>11</v>
      </c>
      <c r="B272" s="14">
        <v>45610</v>
      </c>
      <c r="C272" s="8" t="s">
        <v>13</v>
      </c>
      <c r="D272" s="8" t="s">
        <v>15</v>
      </c>
      <c r="E272" s="8" t="s">
        <v>15</v>
      </c>
      <c r="F272" s="9">
        <f t="shared" si="35"/>
        <v>100000000</v>
      </c>
      <c r="G272" s="9">
        <v>1000</v>
      </c>
      <c r="H272" s="10">
        <v>99600000</v>
      </c>
      <c r="I272" s="11">
        <f t="shared" si="36"/>
        <v>13698584419</v>
      </c>
      <c r="J272" s="11">
        <f t="shared" si="31"/>
        <v>138610</v>
      </c>
      <c r="K272" s="11">
        <f t="shared" si="37"/>
        <v>98828.254952745119</v>
      </c>
      <c r="L272" s="12">
        <f t="shared" si="38"/>
        <v>0</v>
      </c>
      <c r="M272" s="11">
        <f>COUNTIF(E$2:$E272,E272)</f>
        <v>177</v>
      </c>
      <c r="N272" s="13"/>
      <c r="O272" t="str">
        <f t="shared" si="34"/>
        <v/>
      </c>
    </row>
    <row r="273" spans="1:15">
      <c r="A273" s="7">
        <f t="shared" si="28"/>
        <v>11</v>
      </c>
      <c r="B273" s="14">
        <v>45610</v>
      </c>
      <c r="C273" s="8" t="s">
        <v>13</v>
      </c>
      <c r="D273" s="8" t="s">
        <v>15</v>
      </c>
      <c r="E273" s="8" t="s">
        <v>15</v>
      </c>
      <c r="F273" s="9">
        <f t="shared" si="35"/>
        <v>10000000</v>
      </c>
      <c r="G273" s="9">
        <v>100</v>
      </c>
      <c r="H273" s="10">
        <v>9960000</v>
      </c>
      <c r="I273" s="11">
        <f t="shared" si="36"/>
        <v>13708544419</v>
      </c>
      <c r="J273" s="11">
        <f t="shared" si="31"/>
        <v>138710</v>
      </c>
      <c r="K273" s="11">
        <f t="shared" si="37"/>
        <v>98828.81132578761</v>
      </c>
      <c r="L273" s="12">
        <f t="shared" si="38"/>
        <v>0</v>
      </c>
      <c r="M273" s="11">
        <f>COUNTIF(E$2:$E273,E273)</f>
        <v>178</v>
      </c>
      <c r="N273" s="13"/>
      <c r="O273" t="str">
        <f t="shared" si="34"/>
        <v/>
      </c>
    </row>
    <row r="274" spans="1:15">
      <c r="A274" s="7">
        <f t="shared" si="28"/>
        <v>11</v>
      </c>
      <c r="B274" s="14">
        <v>45610</v>
      </c>
      <c r="C274" s="8" t="s">
        <v>13</v>
      </c>
      <c r="D274" s="8" t="s">
        <v>15</v>
      </c>
      <c r="E274" s="8" t="s">
        <v>15</v>
      </c>
      <c r="F274" s="9">
        <f t="shared" si="35"/>
        <v>2600000</v>
      </c>
      <c r="G274" s="9">
        <v>26</v>
      </c>
      <c r="H274" s="10">
        <v>2589600</v>
      </c>
      <c r="I274" s="11">
        <f t="shared" si="36"/>
        <v>13711134019</v>
      </c>
      <c r="J274" s="11">
        <f t="shared" si="31"/>
        <v>138736</v>
      </c>
      <c r="K274" s="11">
        <f t="shared" si="37"/>
        <v>98828.955851401217</v>
      </c>
      <c r="L274" s="12">
        <f t="shared" si="38"/>
        <v>0</v>
      </c>
      <c r="M274" s="11">
        <f>COUNTIF(E$2:$E274,E274)</f>
        <v>179</v>
      </c>
      <c r="N274" s="13"/>
      <c r="O274" t="str">
        <f t="shared" si="34"/>
        <v/>
      </c>
    </row>
    <row r="275" spans="1:15">
      <c r="A275" s="7">
        <f t="shared" si="28"/>
        <v>11</v>
      </c>
      <c r="B275" s="14">
        <v>45610</v>
      </c>
      <c r="C275" s="8" t="s">
        <v>13</v>
      </c>
      <c r="D275" s="8" t="s">
        <v>15</v>
      </c>
      <c r="E275" s="8" t="s">
        <v>15</v>
      </c>
      <c r="F275" s="9">
        <f t="shared" si="35"/>
        <v>100000000</v>
      </c>
      <c r="G275" s="9">
        <v>1000</v>
      </c>
      <c r="H275" s="10">
        <v>99600000</v>
      </c>
      <c r="I275" s="11">
        <f t="shared" si="36"/>
        <v>13810734019</v>
      </c>
      <c r="J275" s="11">
        <f t="shared" si="31"/>
        <v>139736</v>
      </c>
      <c r="K275" s="11">
        <f t="shared" si="37"/>
        <v>98834.473714719192</v>
      </c>
      <c r="L275" s="12">
        <f t="shared" si="38"/>
        <v>0</v>
      </c>
      <c r="M275" s="11">
        <f>COUNTIF(E$2:$E275,E275)</f>
        <v>180</v>
      </c>
      <c r="N275" s="13"/>
      <c r="O275" t="str">
        <f t="shared" si="34"/>
        <v/>
      </c>
    </row>
    <row r="276" spans="1:15">
      <c r="A276" s="7">
        <f t="shared" si="28"/>
        <v>11</v>
      </c>
      <c r="B276" s="14">
        <v>45610</v>
      </c>
      <c r="C276" s="8" t="s">
        <v>13</v>
      </c>
      <c r="D276" s="8" t="s">
        <v>15</v>
      </c>
      <c r="E276" s="8" t="s">
        <v>15</v>
      </c>
      <c r="F276" s="9">
        <f t="shared" si="35"/>
        <v>100000000</v>
      </c>
      <c r="G276" s="9">
        <v>1000</v>
      </c>
      <c r="H276" s="10">
        <v>99600000</v>
      </c>
      <c r="I276" s="11">
        <f t="shared" si="36"/>
        <v>13910334019</v>
      </c>
      <c r="J276" s="11">
        <f t="shared" si="31"/>
        <v>140736</v>
      </c>
      <c r="K276" s="11">
        <f t="shared" si="37"/>
        <v>98839.913163653939</v>
      </c>
      <c r="L276" s="12">
        <f t="shared" si="38"/>
        <v>0</v>
      </c>
      <c r="M276" s="11">
        <f>COUNTIF(E$2:$E276,E276)</f>
        <v>181</v>
      </c>
      <c r="N276" s="13"/>
      <c r="O276" t="str">
        <f t="shared" si="34"/>
        <v/>
      </c>
    </row>
    <row r="277" spans="1:15">
      <c r="A277" s="7">
        <f t="shared" si="28"/>
        <v>11</v>
      </c>
      <c r="B277" s="14">
        <v>45610</v>
      </c>
      <c r="C277" s="8" t="s">
        <v>13</v>
      </c>
      <c r="D277" s="8" t="s">
        <v>15</v>
      </c>
      <c r="E277" s="8" t="s">
        <v>15</v>
      </c>
      <c r="F277" s="9">
        <f t="shared" si="35"/>
        <v>50000000</v>
      </c>
      <c r="G277" s="9">
        <v>500</v>
      </c>
      <c r="H277" s="10">
        <v>49800000</v>
      </c>
      <c r="I277" s="11">
        <f t="shared" si="36"/>
        <v>13960134019</v>
      </c>
      <c r="J277" s="11">
        <f t="shared" si="31"/>
        <v>141236</v>
      </c>
      <c r="K277" s="11">
        <f t="shared" si="37"/>
        <v>98842.60400322864</v>
      </c>
      <c r="L277" s="12">
        <f t="shared" si="38"/>
        <v>0</v>
      </c>
      <c r="M277" s="11">
        <f>COUNTIF(E$2:$E277,E277)</f>
        <v>182</v>
      </c>
      <c r="N277" s="13"/>
      <c r="O277" t="str">
        <f t="shared" si="34"/>
        <v/>
      </c>
    </row>
    <row r="278" spans="1:15">
      <c r="A278" s="7">
        <f t="shared" si="28"/>
        <v>11</v>
      </c>
      <c r="B278" s="14">
        <v>45610</v>
      </c>
      <c r="C278" s="8" t="s">
        <v>13</v>
      </c>
      <c r="D278" s="8" t="s">
        <v>15</v>
      </c>
      <c r="E278" s="8" t="s">
        <v>15</v>
      </c>
      <c r="F278" s="9">
        <f t="shared" si="35"/>
        <v>100000000</v>
      </c>
      <c r="G278" s="9">
        <v>1000</v>
      </c>
      <c r="H278" s="10">
        <v>99700000</v>
      </c>
      <c r="I278" s="11">
        <f t="shared" si="36"/>
        <v>14059834019</v>
      </c>
      <c r="J278" s="11">
        <f t="shared" si="31"/>
        <v>142236</v>
      </c>
      <c r="K278" s="11">
        <f t="shared" si="37"/>
        <v>98848.631984870211</v>
      </c>
      <c r="L278" s="12">
        <f t="shared" si="38"/>
        <v>0</v>
      </c>
      <c r="M278" s="11">
        <f>COUNTIF(E$2:$E278,E278)</f>
        <v>183</v>
      </c>
      <c r="N278" s="13"/>
      <c r="O278" t="str">
        <f t="shared" si="34"/>
        <v/>
      </c>
    </row>
    <row r="279" spans="1:15">
      <c r="A279" s="7">
        <f t="shared" si="28"/>
        <v>11</v>
      </c>
      <c r="B279" s="14">
        <v>45610</v>
      </c>
      <c r="C279" s="8" t="s">
        <v>13</v>
      </c>
      <c r="D279" s="8" t="s">
        <v>15</v>
      </c>
      <c r="E279" s="8" t="s">
        <v>15</v>
      </c>
      <c r="F279" s="9">
        <f t="shared" si="35"/>
        <v>130000000</v>
      </c>
      <c r="G279" s="9">
        <v>1300</v>
      </c>
      <c r="H279" s="10">
        <v>129610000</v>
      </c>
      <c r="I279" s="11">
        <f t="shared" si="36"/>
        <v>14189444019</v>
      </c>
      <c r="J279" s="11">
        <f t="shared" si="31"/>
        <v>143536</v>
      </c>
      <c r="K279" s="11">
        <f t="shared" si="37"/>
        <v>98856.342792052164</v>
      </c>
      <c r="L279" s="12">
        <f t="shared" si="38"/>
        <v>0</v>
      </c>
      <c r="M279" s="11">
        <f>COUNTIF(E$2:$E279,E279)</f>
        <v>184</v>
      </c>
      <c r="N279" s="13"/>
      <c r="O279" t="str">
        <f t="shared" si="34"/>
        <v/>
      </c>
    </row>
    <row r="280" spans="1:15">
      <c r="A280" s="7">
        <f t="shared" si="28"/>
        <v>11</v>
      </c>
      <c r="B280" s="14">
        <v>45611</v>
      </c>
      <c r="C280" s="8" t="s">
        <v>13</v>
      </c>
      <c r="D280" s="8" t="s">
        <v>15</v>
      </c>
      <c r="E280" s="8" t="s">
        <v>15</v>
      </c>
      <c r="F280" s="9">
        <f t="shared" si="35"/>
        <v>100000</v>
      </c>
      <c r="G280" s="9">
        <v>1</v>
      </c>
      <c r="H280" s="10">
        <v>99696</v>
      </c>
      <c r="I280" s="11">
        <f t="shared" si="36"/>
        <v>14189543715</v>
      </c>
      <c r="J280" s="11">
        <f t="shared" si="31"/>
        <v>143537</v>
      </c>
      <c r="K280" s="11">
        <f t="shared" si="37"/>
        <v>98856.348641813616</v>
      </c>
      <c r="L280" s="12">
        <f t="shared" si="38"/>
        <v>0</v>
      </c>
      <c r="M280" s="11">
        <f>COUNTIF(E$2:$E280,E280)</f>
        <v>185</v>
      </c>
      <c r="N280" s="13"/>
      <c r="O280" t="str">
        <f t="shared" si="34"/>
        <v/>
      </c>
    </row>
    <row r="281" spans="1:15">
      <c r="A281" s="7">
        <f t="shared" si="28"/>
        <v>11</v>
      </c>
      <c r="B281" s="14">
        <v>45611</v>
      </c>
      <c r="C281" s="8" t="s">
        <v>13</v>
      </c>
      <c r="D281" s="8" t="s">
        <v>15</v>
      </c>
      <c r="E281" s="8" t="s">
        <v>15</v>
      </c>
      <c r="F281" s="9">
        <f t="shared" si="35"/>
        <v>129900000</v>
      </c>
      <c r="G281" s="9">
        <v>1299</v>
      </c>
      <c r="H281" s="10">
        <v>129510300</v>
      </c>
      <c r="I281" s="11">
        <f t="shared" si="36"/>
        <v>14319054015</v>
      </c>
      <c r="J281" s="11">
        <f t="shared" si="31"/>
        <v>144836</v>
      </c>
      <c r="K281" s="11">
        <f t="shared" si="37"/>
        <v>98863.915152310205</v>
      </c>
      <c r="L281" s="12">
        <f t="shared" si="38"/>
        <v>0</v>
      </c>
      <c r="M281" s="11">
        <f>COUNTIF(E$2:$E281,E281)</f>
        <v>186</v>
      </c>
      <c r="N281" s="13"/>
      <c r="O281" t="str">
        <f t="shared" si="34"/>
        <v/>
      </c>
    </row>
    <row r="282" spans="1:15">
      <c r="A282" s="7">
        <f t="shared" si="28"/>
        <v>11</v>
      </c>
      <c r="B282" s="14">
        <v>45611</v>
      </c>
      <c r="C282" s="8" t="s">
        <v>13</v>
      </c>
      <c r="D282" s="8" t="s">
        <v>15</v>
      </c>
      <c r="E282" s="8" t="s">
        <v>15</v>
      </c>
      <c r="F282" s="9">
        <f t="shared" si="35"/>
        <v>50000000</v>
      </c>
      <c r="G282" s="9">
        <v>500</v>
      </c>
      <c r="H282" s="10">
        <v>49850000</v>
      </c>
      <c r="I282" s="11">
        <f t="shared" si="36"/>
        <v>14368904015</v>
      </c>
      <c r="J282" s="11">
        <f t="shared" si="31"/>
        <v>145336</v>
      </c>
      <c r="K282" s="11">
        <f t="shared" si="37"/>
        <v>98866.791538228659</v>
      </c>
      <c r="L282" s="12">
        <f t="shared" si="38"/>
        <v>0</v>
      </c>
      <c r="M282" s="11">
        <f>COUNTIF(E$2:$E282,E282)</f>
        <v>187</v>
      </c>
      <c r="N282" s="13"/>
      <c r="O282" t="str">
        <f t="shared" si="34"/>
        <v/>
      </c>
    </row>
    <row r="283" spans="1:15">
      <c r="A283" s="7">
        <f t="shared" si="28"/>
        <v>11</v>
      </c>
      <c r="B283" s="14">
        <v>45611</v>
      </c>
      <c r="C283" s="8" t="s">
        <v>13</v>
      </c>
      <c r="D283" s="8" t="s">
        <v>15</v>
      </c>
      <c r="E283" s="8" t="s">
        <v>15</v>
      </c>
      <c r="F283" s="9">
        <f t="shared" si="35"/>
        <v>50000000</v>
      </c>
      <c r="G283" s="9">
        <v>500</v>
      </c>
      <c r="H283" s="10">
        <v>49850000</v>
      </c>
      <c r="I283" s="11">
        <f t="shared" si="36"/>
        <v>14418754015</v>
      </c>
      <c r="J283" s="11">
        <f t="shared" si="31"/>
        <v>145836</v>
      </c>
      <c r="K283" s="11">
        <f t="shared" si="37"/>
        <v>98869.648200718613</v>
      </c>
      <c r="L283" s="12">
        <f t="shared" si="38"/>
        <v>0</v>
      </c>
      <c r="M283" s="11">
        <f>COUNTIF(E$2:$E283,E283)</f>
        <v>188</v>
      </c>
      <c r="N283" s="13"/>
      <c r="O283" t="str">
        <f t="shared" si="34"/>
        <v/>
      </c>
    </row>
    <row r="284" spans="1:15">
      <c r="A284" s="7">
        <f t="shared" si="28"/>
        <v>11</v>
      </c>
      <c r="B284" s="14">
        <v>45611</v>
      </c>
      <c r="C284" s="8" t="s">
        <v>13</v>
      </c>
      <c r="D284" s="8" t="s">
        <v>15</v>
      </c>
      <c r="E284" s="8" t="s">
        <v>15</v>
      </c>
      <c r="F284" s="9">
        <f t="shared" si="35"/>
        <v>70000000</v>
      </c>
      <c r="G284" s="9">
        <v>700</v>
      </c>
      <c r="H284" s="10">
        <v>69790000</v>
      </c>
      <c r="I284" s="11">
        <f t="shared" si="36"/>
        <v>14488544015</v>
      </c>
      <c r="J284" s="11">
        <f t="shared" si="31"/>
        <v>146536</v>
      </c>
      <c r="K284" s="11">
        <f t="shared" si="37"/>
        <v>98873.614777256094</v>
      </c>
      <c r="L284" s="12">
        <f t="shared" si="38"/>
        <v>0</v>
      </c>
      <c r="M284" s="11">
        <f>COUNTIF(E$2:$E284,E284)</f>
        <v>189</v>
      </c>
      <c r="N284" s="13"/>
      <c r="O284" t="str">
        <f t="shared" si="34"/>
        <v/>
      </c>
    </row>
    <row r="285" spans="1:15">
      <c r="A285" s="7">
        <f t="shared" si="28"/>
        <v>11</v>
      </c>
      <c r="B285" s="14">
        <v>45611</v>
      </c>
      <c r="C285" s="8" t="s">
        <v>13</v>
      </c>
      <c r="D285" s="8" t="s">
        <v>15</v>
      </c>
      <c r="E285" s="8" t="s">
        <v>15</v>
      </c>
      <c r="F285" s="9">
        <f t="shared" si="35"/>
        <v>100000</v>
      </c>
      <c r="G285" s="9">
        <v>1</v>
      </c>
      <c r="H285" s="10">
        <v>99700</v>
      </c>
      <c r="I285" s="11">
        <f t="shared" si="36"/>
        <v>14488643715</v>
      </c>
      <c r="J285" s="11">
        <f t="shared" si="31"/>
        <v>146537</v>
      </c>
      <c r="K285" s="11">
        <f t="shared" si="37"/>
        <v>98873.620416686565</v>
      </c>
      <c r="L285" s="12">
        <f t="shared" si="38"/>
        <v>0</v>
      </c>
      <c r="M285" s="11">
        <f>COUNTIF(E$2:$E285,E285)</f>
        <v>190</v>
      </c>
      <c r="N285" s="13"/>
      <c r="O285" t="str">
        <f t="shared" si="34"/>
        <v/>
      </c>
    </row>
    <row r="286" spans="1:15">
      <c r="A286" s="7">
        <f t="shared" si="28"/>
        <v>11</v>
      </c>
      <c r="B286" s="14">
        <v>45611</v>
      </c>
      <c r="C286" s="8" t="s">
        <v>13</v>
      </c>
      <c r="D286" s="8" t="s">
        <v>15</v>
      </c>
      <c r="E286" s="8" t="s">
        <v>15</v>
      </c>
      <c r="F286" s="9">
        <f t="shared" si="35"/>
        <v>9900000</v>
      </c>
      <c r="G286" s="9">
        <v>99</v>
      </c>
      <c r="H286" s="10">
        <v>9870300</v>
      </c>
      <c r="I286" s="11">
        <f t="shared" si="36"/>
        <v>14498514015</v>
      </c>
      <c r="J286" s="11">
        <f t="shared" si="31"/>
        <v>146636</v>
      </c>
      <c r="K286" s="11">
        <f t="shared" si="37"/>
        <v>98874.178339561913</v>
      </c>
      <c r="L286" s="12">
        <f t="shared" si="38"/>
        <v>0</v>
      </c>
      <c r="M286" s="11">
        <f>COUNTIF(E$2:$E286,E286)</f>
        <v>191</v>
      </c>
      <c r="N286" s="13"/>
      <c r="O286" t="str">
        <f t="shared" si="34"/>
        <v/>
      </c>
    </row>
    <row r="287" spans="1:15">
      <c r="A287" s="7">
        <f t="shared" si="28"/>
        <v>11</v>
      </c>
      <c r="B287" s="14">
        <v>45611</v>
      </c>
      <c r="C287" s="8" t="s">
        <v>13</v>
      </c>
      <c r="D287" s="8" t="s">
        <v>15</v>
      </c>
      <c r="E287" s="8" t="s">
        <v>15</v>
      </c>
      <c r="F287" s="9">
        <f t="shared" si="35"/>
        <v>100000</v>
      </c>
      <c r="G287" s="9">
        <v>1</v>
      </c>
      <c r="H287" s="10">
        <v>99700</v>
      </c>
      <c r="I287" s="11">
        <f t="shared" si="36"/>
        <v>14498613715</v>
      </c>
      <c r="J287" s="11">
        <f t="shared" si="31"/>
        <v>146637</v>
      </c>
      <c r="K287" s="11">
        <f t="shared" si="37"/>
        <v>98874.183971303282</v>
      </c>
      <c r="L287" s="12">
        <f t="shared" si="38"/>
        <v>0</v>
      </c>
      <c r="M287" s="11">
        <f>COUNTIF(E$2:$E287,E287)</f>
        <v>192</v>
      </c>
      <c r="N287" s="13"/>
      <c r="O287" t="str">
        <f t="shared" si="34"/>
        <v/>
      </c>
    </row>
    <row r="288" spans="1:15">
      <c r="A288" s="7">
        <f t="shared" si="28"/>
        <v>11</v>
      </c>
      <c r="B288" s="14">
        <v>45611</v>
      </c>
      <c r="C288" s="8" t="s">
        <v>13</v>
      </c>
      <c r="D288" s="8" t="s">
        <v>15</v>
      </c>
      <c r="E288" s="8" t="s">
        <v>15</v>
      </c>
      <c r="F288" s="9">
        <f t="shared" si="35"/>
        <v>10000000</v>
      </c>
      <c r="G288" s="9">
        <v>100</v>
      </c>
      <c r="H288" s="10">
        <v>9970000</v>
      </c>
      <c r="I288" s="11">
        <f t="shared" si="36"/>
        <v>14508583715</v>
      </c>
      <c r="J288" s="11">
        <f t="shared" si="31"/>
        <v>146737</v>
      </c>
      <c r="K288" s="11">
        <f t="shared" si="37"/>
        <v>98874.74675780478</v>
      </c>
      <c r="L288" s="12">
        <f t="shared" si="38"/>
        <v>0</v>
      </c>
      <c r="M288" s="11">
        <f>COUNTIF(E$2:$E288,E288)</f>
        <v>193</v>
      </c>
      <c r="N288" s="13"/>
      <c r="O288" t="str">
        <f t="shared" si="34"/>
        <v/>
      </c>
    </row>
    <row r="289" spans="1:15">
      <c r="A289" s="7">
        <f t="shared" si="28"/>
        <v>11</v>
      </c>
      <c r="B289" s="14">
        <v>45611</v>
      </c>
      <c r="C289" s="8" t="s">
        <v>13</v>
      </c>
      <c r="D289" s="8" t="s">
        <v>15</v>
      </c>
      <c r="E289" s="8" t="s">
        <v>15</v>
      </c>
      <c r="F289" s="9">
        <f t="shared" si="35"/>
        <v>60000000</v>
      </c>
      <c r="G289" s="9">
        <v>600</v>
      </c>
      <c r="H289" s="10">
        <v>59820000</v>
      </c>
      <c r="I289" s="11">
        <f t="shared" si="36"/>
        <v>14568403715</v>
      </c>
      <c r="J289" s="11">
        <f t="shared" si="31"/>
        <v>147337</v>
      </c>
      <c r="K289" s="11">
        <f t="shared" si="37"/>
        <v>98878.107433977886</v>
      </c>
      <c r="L289" s="12">
        <f t="shared" si="38"/>
        <v>0</v>
      </c>
      <c r="M289" s="11">
        <f>COUNTIF(E$2:$E289,E289)</f>
        <v>194</v>
      </c>
      <c r="N289" s="13"/>
      <c r="O289" t="str">
        <f t="shared" si="34"/>
        <v/>
      </c>
    </row>
    <row r="290" spans="1:15">
      <c r="A290" s="7">
        <f t="shared" si="28"/>
        <v>11</v>
      </c>
      <c r="B290" s="14">
        <v>45611</v>
      </c>
      <c r="C290" s="8" t="s">
        <v>13</v>
      </c>
      <c r="D290" s="8" t="s">
        <v>15</v>
      </c>
      <c r="E290" s="8" t="s">
        <v>15</v>
      </c>
      <c r="F290" s="9">
        <f t="shared" si="35"/>
        <v>50000000</v>
      </c>
      <c r="G290" s="9">
        <v>500</v>
      </c>
      <c r="H290" s="10">
        <v>49850000</v>
      </c>
      <c r="I290" s="11">
        <f t="shared" si="36"/>
        <v>14618253715</v>
      </c>
      <c r="J290" s="11">
        <f t="shared" si="31"/>
        <v>147837</v>
      </c>
      <c r="K290" s="11">
        <f t="shared" si="37"/>
        <v>98880.887159506761</v>
      </c>
      <c r="L290" s="12">
        <f t="shared" si="38"/>
        <v>0</v>
      </c>
      <c r="M290" s="11">
        <f>COUNTIF(E$2:$E290,E290)</f>
        <v>195</v>
      </c>
      <c r="N290" s="13"/>
      <c r="O290" t="str">
        <f t="shared" si="34"/>
        <v/>
      </c>
    </row>
    <row r="291" spans="1:15">
      <c r="A291" s="7">
        <f t="shared" si="28"/>
        <v>11</v>
      </c>
      <c r="B291" s="14">
        <v>45611</v>
      </c>
      <c r="C291" s="8" t="s">
        <v>13</v>
      </c>
      <c r="D291" s="8" t="s">
        <v>15</v>
      </c>
      <c r="E291" s="8" t="s">
        <v>15</v>
      </c>
      <c r="F291" s="9">
        <f t="shared" si="35"/>
        <v>9500000</v>
      </c>
      <c r="G291" s="9">
        <v>95</v>
      </c>
      <c r="H291" s="10">
        <v>9471500</v>
      </c>
      <c r="I291" s="11">
        <f t="shared" si="36"/>
        <v>14627725215</v>
      </c>
      <c r="J291" s="11">
        <f t="shared" si="31"/>
        <v>147932</v>
      </c>
      <c r="K291" s="11">
        <f t="shared" si="37"/>
        <v>98881.413183084122</v>
      </c>
      <c r="L291" s="12">
        <f t="shared" si="38"/>
        <v>0</v>
      </c>
      <c r="M291" s="11">
        <f>COUNTIF(E$2:$E291,E291)</f>
        <v>196</v>
      </c>
      <c r="N291" s="13"/>
      <c r="O291" t="str">
        <f t="shared" si="34"/>
        <v/>
      </c>
    </row>
    <row r="292" spans="1:15">
      <c r="A292" s="7">
        <f t="shared" si="28"/>
        <v>11</v>
      </c>
      <c r="B292" s="14">
        <v>45611</v>
      </c>
      <c r="C292" s="8" t="s">
        <v>13</v>
      </c>
      <c r="D292" s="8" t="s">
        <v>15</v>
      </c>
      <c r="E292" s="8" t="s">
        <v>15</v>
      </c>
      <c r="F292" s="9">
        <f t="shared" si="35"/>
        <v>60000000</v>
      </c>
      <c r="G292" s="9">
        <v>600</v>
      </c>
      <c r="H292" s="10">
        <v>59820000</v>
      </c>
      <c r="I292" s="11">
        <f t="shared" si="36"/>
        <v>14687545215</v>
      </c>
      <c r="J292" s="11">
        <f t="shared" si="31"/>
        <v>148532</v>
      </c>
      <c r="K292" s="11">
        <f t="shared" si="37"/>
        <v>98884.719892009802</v>
      </c>
      <c r="L292" s="12">
        <f t="shared" si="38"/>
        <v>0</v>
      </c>
      <c r="M292" s="11">
        <f>COUNTIF(E$2:$E292,E292)</f>
        <v>197</v>
      </c>
      <c r="N292" s="13"/>
      <c r="O292" t="str">
        <f t="shared" si="34"/>
        <v/>
      </c>
    </row>
    <row r="293" spans="1:15">
      <c r="A293" s="7">
        <f t="shared" si="28"/>
        <v>11</v>
      </c>
      <c r="B293" s="14">
        <v>45611</v>
      </c>
      <c r="C293" s="8" t="s">
        <v>13</v>
      </c>
      <c r="D293" s="8" t="s">
        <v>15</v>
      </c>
      <c r="E293" s="8" t="s">
        <v>15</v>
      </c>
      <c r="F293" s="9">
        <f t="shared" si="35"/>
        <v>50000000</v>
      </c>
      <c r="G293" s="9">
        <v>500</v>
      </c>
      <c r="H293" s="10">
        <v>49850000</v>
      </c>
      <c r="I293" s="11">
        <f t="shared" si="36"/>
        <v>14737395215</v>
      </c>
      <c r="J293" s="11">
        <f t="shared" si="31"/>
        <v>149032</v>
      </c>
      <c r="K293" s="11">
        <f t="shared" si="37"/>
        <v>98887.45514386172</v>
      </c>
      <c r="L293" s="12">
        <f t="shared" si="38"/>
        <v>0</v>
      </c>
      <c r="M293" s="11">
        <f>COUNTIF(E$2:$E293,E293)</f>
        <v>198</v>
      </c>
      <c r="N293" s="13"/>
      <c r="O293" t="str">
        <f t="shared" si="34"/>
        <v/>
      </c>
    </row>
    <row r="294" spans="1:15">
      <c r="A294" s="7">
        <f t="shared" si="28"/>
        <v>11</v>
      </c>
      <c r="B294" s="14">
        <v>45611</v>
      </c>
      <c r="C294" s="8" t="s">
        <v>13</v>
      </c>
      <c r="D294" s="8" t="s">
        <v>15</v>
      </c>
      <c r="E294" s="8" t="s">
        <v>15</v>
      </c>
      <c r="F294" s="9">
        <f t="shared" si="35"/>
        <v>50000000</v>
      </c>
      <c r="G294" s="9">
        <v>500</v>
      </c>
      <c r="H294" s="10">
        <v>49850000</v>
      </c>
      <c r="I294" s="11">
        <f t="shared" si="36"/>
        <v>14787245215</v>
      </c>
      <c r="J294" s="11">
        <f t="shared" si="31"/>
        <v>149532</v>
      </c>
      <c r="K294" s="11">
        <f t="shared" si="37"/>
        <v>98890.172103629986</v>
      </c>
      <c r="L294" s="12">
        <f t="shared" si="38"/>
        <v>0</v>
      </c>
      <c r="M294" s="11">
        <f>COUNTIF(E$2:$E294,E294)</f>
        <v>199</v>
      </c>
      <c r="N294" s="13"/>
      <c r="O294" t="str">
        <f t="shared" si="34"/>
        <v/>
      </c>
    </row>
    <row r="295" spans="1:15">
      <c r="A295" s="7">
        <f t="shared" si="28"/>
        <v>11</v>
      </c>
      <c r="B295" s="14">
        <v>45614</v>
      </c>
      <c r="C295" s="8" t="s">
        <v>13</v>
      </c>
      <c r="D295" s="8" t="s">
        <v>15</v>
      </c>
      <c r="E295" s="8" t="s">
        <v>15</v>
      </c>
      <c r="F295" s="9">
        <f t="shared" si="35"/>
        <v>4000000</v>
      </c>
      <c r="G295" s="9">
        <v>40</v>
      </c>
      <c r="H295" s="10">
        <v>3988000</v>
      </c>
      <c r="I295" s="11">
        <f t="shared" si="36"/>
        <v>14791233215</v>
      </c>
      <c r="J295" s="11">
        <f t="shared" si="31"/>
        <v>149572</v>
      </c>
      <c r="K295" s="11">
        <f t="shared" si="37"/>
        <v>98890.388675687966</v>
      </c>
      <c r="L295" s="12">
        <f t="shared" si="38"/>
        <v>0</v>
      </c>
      <c r="M295" s="11">
        <f>COUNTIF(E$2:$E295,E295)</f>
        <v>200</v>
      </c>
      <c r="N295" s="13"/>
      <c r="O295" t="str">
        <f t="shared" si="34"/>
        <v/>
      </c>
    </row>
    <row r="296" spans="1:15">
      <c r="A296" s="7">
        <f t="shared" si="28"/>
        <v>11</v>
      </c>
      <c r="B296" s="14">
        <v>45614</v>
      </c>
      <c r="C296" s="8" t="s">
        <v>13</v>
      </c>
      <c r="D296" s="8" t="s">
        <v>15</v>
      </c>
      <c r="E296" s="8" t="s">
        <v>15</v>
      </c>
      <c r="F296" s="9">
        <f t="shared" si="35"/>
        <v>5000000</v>
      </c>
      <c r="G296" s="9">
        <v>50</v>
      </c>
      <c r="H296" s="10">
        <v>4985000</v>
      </c>
      <c r="I296" s="11">
        <f t="shared" si="36"/>
        <v>14796218215</v>
      </c>
      <c r="J296" s="11">
        <f t="shared" si="31"/>
        <v>149622</v>
      </c>
      <c r="K296" s="11">
        <f t="shared" si="37"/>
        <v>98890.659227921031</v>
      </c>
      <c r="L296" s="12">
        <f t="shared" si="38"/>
        <v>0</v>
      </c>
      <c r="M296" s="11">
        <f>COUNTIF(E$2:$E296,E296)</f>
        <v>201</v>
      </c>
      <c r="N296" s="13"/>
      <c r="O296" t="str">
        <f t="shared" si="34"/>
        <v/>
      </c>
    </row>
    <row r="297" spans="1:15">
      <c r="A297" s="7">
        <f t="shared" si="28"/>
        <v>11</v>
      </c>
      <c r="B297" s="14">
        <v>45614</v>
      </c>
      <c r="C297" s="8" t="s">
        <v>13</v>
      </c>
      <c r="D297" s="8" t="s">
        <v>15</v>
      </c>
      <c r="E297" s="8" t="s">
        <v>15</v>
      </c>
      <c r="F297" s="9">
        <f t="shared" si="35"/>
        <v>95000000</v>
      </c>
      <c r="G297" s="9">
        <v>950</v>
      </c>
      <c r="H297" s="10">
        <v>94715000</v>
      </c>
      <c r="I297" s="11">
        <f t="shared" si="36"/>
        <v>14890933215</v>
      </c>
      <c r="J297" s="11">
        <f t="shared" si="31"/>
        <v>150572</v>
      </c>
      <c r="K297" s="11">
        <f t="shared" si="37"/>
        <v>98895.765580586027</v>
      </c>
      <c r="L297" s="12">
        <f t="shared" si="38"/>
        <v>0</v>
      </c>
      <c r="M297" s="11">
        <f>COUNTIF(E$2:$E297,E297)</f>
        <v>202</v>
      </c>
      <c r="N297" s="13"/>
      <c r="O297" t="str">
        <f t="shared" si="34"/>
        <v/>
      </c>
    </row>
    <row r="298" spans="1:15">
      <c r="A298" s="7">
        <f t="shared" si="28"/>
        <v>11</v>
      </c>
      <c r="B298" s="14">
        <v>45614</v>
      </c>
      <c r="C298" s="8" t="s">
        <v>13</v>
      </c>
      <c r="D298" s="8" t="s">
        <v>15</v>
      </c>
      <c r="E298" s="8" t="s">
        <v>15</v>
      </c>
      <c r="F298" s="9">
        <f t="shared" si="35"/>
        <v>75000000</v>
      </c>
      <c r="G298" s="9">
        <v>750</v>
      </c>
      <c r="H298" s="10">
        <v>74775000</v>
      </c>
      <c r="I298" s="11">
        <f t="shared" ref="I298:I329" si="39">IF(H298&gt;=0,IF(M298=1,H298,SUMIFS(I:I,E:E,E298,M:M,M298-1)+H298),SUMIFS(I:I,E:E,E298,M:M,M298-1)+K298*G298)</f>
        <v>14965708215</v>
      </c>
      <c r="J298" s="11">
        <f t="shared" si="31"/>
        <v>151322</v>
      </c>
      <c r="K298" s="11">
        <f t="shared" ref="K298:K329" si="40">IF(H298&gt;=0,I298/J298,SUMIFS($K:$K,$E:$E,E298,$M:$M,M298-1))</f>
        <v>98899.751622368189</v>
      </c>
      <c r="L298" s="12">
        <f t="shared" si="38"/>
        <v>0</v>
      </c>
      <c r="M298" s="11">
        <f>COUNTIF(E$2:$E298,E298)</f>
        <v>203</v>
      </c>
      <c r="N298" s="13"/>
      <c r="O298" t="str">
        <f t="shared" si="34"/>
        <v/>
      </c>
    </row>
    <row r="299" spans="1:15">
      <c r="A299" s="7">
        <f t="shared" si="28"/>
        <v>11</v>
      </c>
      <c r="B299" s="14">
        <v>45614</v>
      </c>
      <c r="C299" s="8" t="s">
        <v>13</v>
      </c>
      <c r="D299" s="8" t="s">
        <v>15</v>
      </c>
      <c r="E299" s="8" t="s">
        <v>15</v>
      </c>
      <c r="F299" s="9">
        <f t="shared" si="35"/>
        <v>80000000</v>
      </c>
      <c r="G299" s="9">
        <v>800</v>
      </c>
      <c r="H299" s="10">
        <v>79760000</v>
      </c>
      <c r="I299" s="11">
        <f t="shared" si="39"/>
        <v>15045468215</v>
      </c>
      <c r="J299" s="11">
        <f t="shared" si="31"/>
        <v>152122</v>
      </c>
      <c r="K299" s="11">
        <f t="shared" si="40"/>
        <v>98903.960078095217</v>
      </c>
      <c r="L299" s="12">
        <f t="shared" si="38"/>
        <v>0</v>
      </c>
      <c r="M299" s="11">
        <f>COUNTIF(E$2:$E299,E299)</f>
        <v>204</v>
      </c>
      <c r="N299" s="13"/>
      <c r="O299" t="str">
        <f t="shared" si="34"/>
        <v/>
      </c>
    </row>
    <row r="300" spans="1:15">
      <c r="A300" s="7">
        <f t="shared" si="28"/>
        <v>11</v>
      </c>
      <c r="B300" s="14">
        <v>45614</v>
      </c>
      <c r="C300" s="8" t="s">
        <v>13</v>
      </c>
      <c r="D300" s="8" t="s">
        <v>15</v>
      </c>
      <c r="E300" s="8" t="s">
        <v>15</v>
      </c>
      <c r="F300" s="9">
        <f t="shared" si="35"/>
        <v>100000000</v>
      </c>
      <c r="G300" s="9">
        <v>1000</v>
      </c>
      <c r="H300" s="10">
        <v>99700000</v>
      </c>
      <c r="I300" s="11">
        <f t="shared" si="39"/>
        <v>15145168215</v>
      </c>
      <c r="J300" s="11">
        <f t="shared" si="31"/>
        <v>153122</v>
      </c>
      <c r="K300" s="11">
        <f t="shared" si="40"/>
        <v>98909.158808009306</v>
      </c>
      <c r="L300" s="12">
        <f t="shared" si="38"/>
        <v>0</v>
      </c>
      <c r="M300" s="11">
        <f>COUNTIF(E$2:$E300,E300)</f>
        <v>205</v>
      </c>
      <c r="N300" s="13"/>
      <c r="O300" t="str">
        <f t="shared" si="34"/>
        <v/>
      </c>
    </row>
    <row r="301" spans="1:15">
      <c r="A301" s="7">
        <f t="shared" si="28"/>
        <v>11</v>
      </c>
      <c r="B301" s="14">
        <v>45614</v>
      </c>
      <c r="C301" s="8" t="s">
        <v>13</v>
      </c>
      <c r="D301" s="8" t="s">
        <v>15</v>
      </c>
      <c r="E301" s="8" t="s">
        <v>15</v>
      </c>
      <c r="F301" s="9">
        <f t="shared" si="35"/>
        <v>36000000</v>
      </c>
      <c r="G301" s="9">
        <v>360</v>
      </c>
      <c r="H301" s="10">
        <v>35892000</v>
      </c>
      <c r="I301" s="11">
        <f t="shared" si="39"/>
        <v>15181060215</v>
      </c>
      <c r="J301" s="11">
        <f t="shared" si="31"/>
        <v>153482</v>
      </c>
      <c r="K301" s="11">
        <f t="shared" si="40"/>
        <v>98911.013767086697</v>
      </c>
      <c r="L301" s="12">
        <f t="shared" si="38"/>
        <v>0</v>
      </c>
      <c r="M301" s="11">
        <f>COUNTIF(E$2:$E301,E301)</f>
        <v>206</v>
      </c>
      <c r="N301" s="13"/>
      <c r="O301" t="str">
        <f t="shared" si="34"/>
        <v/>
      </c>
    </row>
    <row r="302" spans="1:15">
      <c r="A302" s="7">
        <f t="shared" si="28"/>
        <v>11</v>
      </c>
      <c r="B302" s="14">
        <v>45614</v>
      </c>
      <c r="C302" s="8" t="s">
        <v>13</v>
      </c>
      <c r="D302" s="8" t="s">
        <v>15</v>
      </c>
      <c r="E302" s="8" t="s">
        <v>15</v>
      </c>
      <c r="F302" s="9">
        <f t="shared" si="35"/>
        <v>174000000</v>
      </c>
      <c r="G302" s="9">
        <v>1740</v>
      </c>
      <c r="H302" s="10">
        <v>173478000</v>
      </c>
      <c r="I302" s="11">
        <f t="shared" si="39"/>
        <v>15354538215</v>
      </c>
      <c r="J302" s="11">
        <f t="shared" si="31"/>
        <v>155222</v>
      </c>
      <c r="K302" s="11">
        <f t="shared" si="40"/>
        <v>98919.858106453976</v>
      </c>
      <c r="L302" s="12">
        <f t="shared" si="38"/>
        <v>0</v>
      </c>
      <c r="M302" s="11">
        <f>COUNTIF(E$2:$E302,E302)</f>
        <v>207</v>
      </c>
      <c r="N302" s="13"/>
      <c r="O302" t="str">
        <f t="shared" si="34"/>
        <v/>
      </c>
    </row>
    <row r="303" spans="1:15">
      <c r="A303" s="7">
        <f t="shared" si="28"/>
        <v>11</v>
      </c>
      <c r="B303" s="14">
        <v>45614</v>
      </c>
      <c r="C303" s="8" t="s">
        <v>13</v>
      </c>
      <c r="D303" s="8" t="s">
        <v>15</v>
      </c>
      <c r="E303" s="8" t="s">
        <v>15</v>
      </c>
      <c r="F303" s="9">
        <f t="shared" si="35"/>
        <v>6000000</v>
      </c>
      <c r="G303" s="9">
        <v>60</v>
      </c>
      <c r="H303" s="10">
        <v>5982000</v>
      </c>
      <c r="I303" s="11">
        <f t="shared" si="39"/>
        <v>15360520215</v>
      </c>
      <c r="J303" s="11">
        <f t="shared" si="31"/>
        <v>155282</v>
      </c>
      <c r="K303" s="11">
        <f t="shared" si="40"/>
        <v>98920.159548434458</v>
      </c>
      <c r="L303" s="12">
        <f t="shared" si="38"/>
        <v>0</v>
      </c>
      <c r="M303" s="11">
        <f>COUNTIF(E$2:$E303,E303)</f>
        <v>208</v>
      </c>
      <c r="N303" s="13"/>
      <c r="O303" t="str">
        <f t="shared" si="34"/>
        <v/>
      </c>
    </row>
    <row r="304" spans="1:15">
      <c r="A304" s="7">
        <f t="shared" si="28"/>
        <v>11</v>
      </c>
      <c r="B304" s="14">
        <v>45614</v>
      </c>
      <c r="C304" s="8" t="s">
        <v>13</v>
      </c>
      <c r="D304" s="8" t="s">
        <v>15</v>
      </c>
      <c r="E304" s="8" t="s">
        <v>15</v>
      </c>
      <c r="F304" s="9">
        <f t="shared" si="35"/>
        <v>100000000</v>
      </c>
      <c r="G304" s="9">
        <v>1000</v>
      </c>
      <c r="H304" s="10">
        <v>99700000</v>
      </c>
      <c r="I304" s="11">
        <f t="shared" si="39"/>
        <v>15460220215</v>
      </c>
      <c r="J304" s="11">
        <f t="shared" si="31"/>
        <v>156282</v>
      </c>
      <c r="K304" s="11">
        <f t="shared" si="40"/>
        <v>98925.149505381298</v>
      </c>
      <c r="L304" s="12">
        <f t="shared" si="38"/>
        <v>0</v>
      </c>
      <c r="M304" s="11">
        <f>COUNTIF(E$2:$E304,E304)</f>
        <v>209</v>
      </c>
      <c r="N304" s="13"/>
      <c r="O304" t="str">
        <f t="shared" si="34"/>
        <v/>
      </c>
    </row>
    <row r="305" spans="1:15">
      <c r="A305" s="7">
        <f t="shared" si="28"/>
        <v>11</v>
      </c>
      <c r="B305" s="14">
        <v>45614</v>
      </c>
      <c r="C305" s="8" t="s">
        <v>13</v>
      </c>
      <c r="D305" s="8" t="s">
        <v>15</v>
      </c>
      <c r="E305" s="8" t="s">
        <v>15</v>
      </c>
      <c r="F305" s="9">
        <f t="shared" si="35"/>
        <v>70000000</v>
      </c>
      <c r="G305" s="9">
        <v>700</v>
      </c>
      <c r="H305" s="10">
        <v>69790000</v>
      </c>
      <c r="I305" s="11">
        <f t="shared" si="39"/>
        <v>15530010215</v>
      </c>
      <c r="J305" s="11">
        <f t="shared" si="31"/>
        <v>156982</v>
      </c>
      <c r="K305" s="11">
        <f t="shared" si="40"/>
        <v>98928.604648940644</v>
      </c>
      <c r="L305" s="12">
        <f t="shared" si="38"/>
        <v>0</v>
      </c>
      <c r="M305" s="11">
        <f>COUNTIF(E$2:$E305,E305)</f>
        <v>210</v>
      </c>
      <c r="N305" s="13"/>
      <c r="O305" t="str">
        <f t="shared" si="34"/>
        <v/>
      </c>
    </row>
    <row r="306" spans="1:15">
      <c r="A306" s="7">
        <f t="shared" si="28"/>
        <v>11</v>
      </c>
      <c r="B306" s="14">
        <v>45614</v>
      </c>
      <c r="C306" s="8" t="s">
        <v>13</v>
      </c>
      <c r="D306" s="8" t="s">
        <v>15</v>
      </c>
      <c r="E306" s="8" t="s">
        <v>15</v>
      </c>
      <c r="F306" s="9">
        <f t="shared" si="35"/>
        <v>140000000</v>
      </c>
      <c r="G306" s="9">
        <v>1400</v>
      </c>
      <c r="H306" s="10">
        <v>139580000</v>
      </c>
      <c r="I306" s="11">
        <f t="shared" si="39"/>
        <v>15669590215</v>
      </c>
      <c r="J306" s="11">
        <f t="shared" si="31"/>
        <v>158382</v>
      </c>
      <c r="K306" s="11">
        <f t="shared" si="40"/>
        <v>98935.423311992519</v>
      </c>
      <c r="L306" s="12">
        <f t="shared" si="38"/>
        <v>0</v>
      </c>
      <c r="M306" s="11">
        <f>COUNTIF(E$2:$E306,E306)</f>
        <v>211</v>
      </c>
      <c r="N306" s="13"/>
      <c r="O306" t="str">
        <f t="shared" si="34"/>
        <v/>
      </c>
    </row>
    <row r="307" spans="1:15">
      <c r="A307" s="7">
        <f t="shared" si="28"/>
        <v>11</v>
      </c>
      <c r="B307" s="14">
        <v>45615</v>
      </c>
      <c r="C307" s="8" t="s">
        <v>13</v>
      </c>
      <c r="D307" s="8" t="s">
        <v>15</v>
      </c>
      <c r="E307" s="8" t="s">
        <v>15</v>
      </c>
      <c r="F307" s="9">
        <f t="shared" si="35"/>
        <v>19800000</v>
      </c>
      <c r="G307" s="9">
        <v>198</v>
      </c>
      <c r="H307" s="10">
        <v>19730700</v>
      </c>
      <c r="I307" s="11">
        <f t="shared" si="39"/>
        <v>15689320915</v>
      </c>
      <c r="J307" s="11">
        <f t="shared" si="31"/>
        <v>158580</v>
      </c>
      <c r="K307" s="11">
        <f t="shared" si="40"/>
        <v>98936.315518980962</v>
      </c>
      <c r="L307" s="12">
        <f t="shared" si="38"/>
        <v>0</v>
      </c>
      <c r="M307" s="11">
        <f>COUNTIF(E$2:$E307,E307)</f>
        <v>212</v>
      </c>
      <c r="N307" s="13"/>
      <c r="O307" t="str">
        <f t="shared" si="34"/>
        <v/>
      </c>
    </row>
    <row r="308" spans="1:15">
      <c r="A308" s="7">
        <f t="shared" si="28"/>
        <v>11</v>
      </c>
      <c r="B308" s="14">
        <v>45615</v>
      </c>
      <c r="C308" s="8" t="s">
        <v>13</v>
      </c>
      <c r="D308" s="8" t="s">
        <v>15</v>
      </c>
      <c r="E308" s="8" t="s">
        <v>15</v>
      </c>
      <c r="F308" s="9">
        <f t="shared" si="35"/>
        <v>60200000</v>
      </c>
      <c r="G308" s="9">
        <v>602</v>
      </c>
      <c r="H308" s="10">
        <v>59989300</v>
      </c>
      <c r="I308" s="11">
        <f t="shared" si="39"/>
        <v>15749310215</v>
      </c>
      <c r="J308" s="11">
        <f t="shared" si="31"/>
        <v>159182</v>
      </c>
      <c r="K308" s="11">
        <f t="shared" si="40"/>
        <v>98939.014555665839</v>
      </c>
      <c r="L308" s="12">
        <f t="shared" si="38"/>
        <v>0</v>
      </c>
      <c r="M308" s="11">
        <f>COUNTIF(E$2:$E308,E308)</f>
        <v>213</v>
      </c>
      <c r="N308" s="13"/>
      <c r="O308" t="str">
        <f t="shared" si="34"/>
        <v/>
      </c>
    </row>
    <row r="309" spans="1:15">
      <c r="A309" s="7">
        <f t="shared" si="28"/>
        <v>11</v>
      </c>
      <c r="B309" s="14">
        <v>45615</v>
      </c>
      <c r="C309" s="8" t="s">
        <v>13</v>
      </c>
      <c r="D309" s="8" t="s">
        <v>15</v>
      </c>
      <c r="E309" s="8" t="s">
        <v>15</v>
      </c>
      <c r="F309" s="9">
        <f t="shared" si="35"/>
        <v>9800000</v>
      </c>
      <c r="G309" s="9">
        <v>98</v>
      </c>
      <c r="H309" s="10">
        <v>9765700</v>
      </c>
      <c r="I309" s="11">
        <f t="shared" si="39"/>
        <v>15759075915</v>
      </c>
      <c r="J309" s="11">
        <f t="shared" si="31"/>
        <v>159280</v>
      </c>
      <c r="K309" s="11">
        <f t="shared" si="40"/>
        <v>98939.452002762424</v>
      </c>
      <c r="L309" s="12">
        <f t="shared" si="38"/>
        <v>0</v>
      </c>
      <c r="M309" s="11">
        <f>COUNTIF(E$2:$E309,E309)</f>
        <v>214</v>
      </c>
      <c r="N309" s="13"/>
      <c r="O309" t="str">
        <f t="shared" si="34"/>
        <v/>
      </c>
    </row>
    <row r="310" spans="1:15">
      <c r="A310" s="7">
        <f t="shared" si="28"/>
        <v>11</v>
      </c>
      <c r="B310" s="14">
        <v>45615</v>
      </c>
      <c r="C310" s="8" t="s">
        <v>13</v>
      </c>
      <c r="D310" s="8" t="s">
        <v>15</v>
      </c>
      <c r="E310" s="8" t="s">
        <v>15</v>
      </c>
      <c r="F310" s="9">
        <f t="shared" si="35"/>
        <v>100000000</v>
      </c>
      <c r="G310" s="9">
        <v>1000</v>
      </c>
      <c r="H310" s="10">
        <v>99700000</v>
      </c>
      <c r="I310" s="11">
        <f t="shared" si="39"/>
        <v>15858775915</v>
      </c>
      <c r="J310" s="11">
        <f t="shared" si="31"/>
        <v>160280</v>
      </c>
      <c r="K310" s="11">
        <f t="shared" si="40"/>
        <v>98944.197123783379</v>
      </c>
      <c r="L310" s="12">
        <f t="shared" si="38"/>
        <v>0</v>
      </c>
      <c r="M310" s="11">
        <f>COUNTIF(E$2:$E310,E310)</f>
        <v>215</v>
      </c>
      <c r="N310" s="13"/>
      <c r="O310" t="str">
        <f t="shared" si="34"/>
        <v/>
      </c>
    </row>
    <row r="311" spans="1:15">
      <c r="A311" s="7">
        <f t="shared" si="28"/>
        <v>11</v>
      </c>
      <c r="B311" s="14">
        <v>45615</v>
      </c>
      <c r="C311" s="8" t="s">
        <v>13</v>
      </c>
      <c r="D311" s="8" t="s">
        <v>15</v>
      </c>
      <c r="E311" s="8" t="s">
        <v>15</v>
      </c>
      <c r="F311" s="9">
        <f t="shared" si="35"/>
        <v>10000000</v>
      </c>
      <c r="G311" s="9">
        <v>100</v>
      </c>
      <c r="H311" s="10">
        <v>9970000</v>
      </c>
      <c r="I311" s="11">
        <f t="shared" si="39"/>
        <v>15868745915</v>
      </c>
      <c r="J311" s="11">
        <f t="shared" si="31"/>
        <v>160380</v>
      </c>
      <c r="K311" s="11">
        <f t="shared" si="40"/>
        <v>98944.668381344309</v>
      </c>
      <c r="L311" s="12">
        <f t="shared" si="38"/>
        <v>0</v>
      </c>
      <c r="M311" s="11">
        <f>COUNTIF(E$2:$E311,E311)</f>
        <v>216</v>
      </c>
      <c r="N311" s="13"/>
      <c r="O311" t="str">
        <f t="shared" si="34"/>
        <v/>
      </c>
    </row>
    <row r="312" spans="1:15">
      <c r="A312" s="7">
        <f t="shared" si="28"/>
        <v>11</v>
      </c>
      <c r="B312" s="14">
        <v>45615</v>
      </c>
      <c r="C312" s="8" t="s">
        <v>13</v>
      </c>
      <c r="D312" s="8" t="s">
        <v>15</v>
      </c>
      <c r="E312" s="8" t="s">
        <v>15</v>
      </c>
      <c r="F312" s="9">
        <f t="shared" si="35"/>
        <v>150000000</v>
      </c>
      <c r="G312" s="9">
        <v>1500</v>
      </c>
      <c r="H312" s="10">
        <v>149550000</v>
      </c>
      <c r="I312" s="11">
        <f t="shared" si="39"/>
        <v>16018295915</v>
      </c>
      <c r="J312" s="11">
        <f t="shared" si="31"/>
        <v>161880</v>
      </c>
      <c r="K312" s="11">
        <f t="shared" si="40"/>
        <v>98951.667377069432</v>
      </c>
      <c r="L312" s="12">
        <f t="shared" si="38"/>
        <v>0</v>
      </c>
      <c r="M312" s="11">
        <f>COUNTIF(E$2:$E312,E312)</f>
        <v>217</v>
      </c>
      <c r="N312" s="13"/>
      <c r="O312" t="str">
        <f t="shared" si="34"/>
        <v/>
      </c>
    </row>
    <row r="313" spans="1:15">
      <c r="A313" s="7">
        <f t="shared" si="28"/>
        <v>11</v>
      </c>
      <c r="B313" s="14">
        <v>45615</v>
      </c>
      <c r="C313" s="8" t="s">
        <v>13</v>
      </c>
      <c r="D313" s="8" t="s">
        <v>15</v>
      </c>
      <c r="E313" s="8" t="s">
        <v>15</v>
      </c>
      <c r="F313" s="9">
        <f t="shared" si="35"/>
        <v>110000000</v>
      </c>
      <c r="G313" s="9">
        <v>1100</v>
      </c>
      <c r="H313" s="10">
        <v>109670000</v>
      </c>
      <c r="I313" s="11">
        <f t="shared" si="39"/>
        <v>16127965915</v>
      </c>
      <c r="J313" s="11">
        <f t="shared" si="31"/>
        <v>162980</v>
      </c>
      <c r="K313" s="11">
        <f t="shared" si="40"/>
        <v>98956.718094244687</v>
      </c>
      <c r="L313" s="12">
        <f t="shared" si="38"/>
        <v>0</v>
      </c>
      <c r="M313" s="11">
        <f>COUNTIF(E$2:$E313,E313)</f>
        <v>218</v>
      </c>
      <c r="N313" s="13"/>
      <c r="O313" t="str">
        <f t="shared" si="34"/>
        <v/>
      </c>
    </row>
    <row r="314" spans="1:15">
      <c r="A314" s="7">
        <f t="shared" si="28"/>
        <v>11</v>
      </c>
      <c r="B314" s="14">
        <v>45615</v>
      </c>
      <c r="C314" s="8" t="s">
        <v>13</v>
      </c>
      <c r="D314" s="8" t="s">
        <v>15</v>
      </c>
      <c r="E314" s="8" t="s">
        <v>15</v>
      </c>
      <c r="F314" s="9">
        <f t="shared" si="35"/>
        <v>85000000</v>
      </c>
      <c r="G314" s="9">
        <v>850</v>
      </c>
      <c r="H314" s="10">
        <v>84745000</v>
      </c>
      <c r="I314" s="11">
        <f t="shared" si="39"/>
        <v>16212710915</v>
      </c>
      <c r="J314" s="11">
        <f t="shared" si="31"/>
        <v>163830</v>
      </c>
      <c r="K314" s="11">
        <f t="shared" si="40"/>
        <v>98960.574467435756</v>
      </c>
      <c r="L314" s="12">
        <f t="shared" si="38"/>
        <v>0</v>
      </c>
      <c r="M314" s="11">
        <f>COUNTIF(E$2:$E314,E314)</f>
        <v>219</v>
      </c>
      <c r="N314" s="13"/>
      <c r="O314" t="str">
        <f t="shared" si="34"/>
        <v/>
      </c>
    </row>
    <row r="315" spans="1:15">
      <c r="A315" s="7">
        <f t="shared" si="28"/>
        <v>11</v>
      </c>
      <c r="B315" s="14">
        <v>45615</v>
      </c>
      <c r="C315" s="8" t="s">
        <v>13</v>
      </c>
      <c r="D315" s="8" t="s">
        <v>15</v>
      </c>
      <c r="E315" s="8" t="s">
        <v>15</v>
      </c>
      <c r="F315" s="9">
        <f t="shared" si="35"/>
        <v>75000000</v>
      </c>
      <c r="G315" s="9">
        <v>750</v>
      </c>
      <c r="H315" s="10">
        <v>74775000</v>
      </c>
      <c r="I315" s="11">
        <f t="shared" si="39"/>
        <v>16287485915</v>
      </c>
      <c r="J315" s="11">
        <f t="shared" si="31"/>
        <v>164580</v>
      </c>
      <c r="K315" s="11">
        <f t="shared" si="40"/>
        <v>98963.944069753314</v>
      </c>
      <c r="L315" s="12">
        <f t="shared" si="38"/>
        <v>0</v>
      </c>
      <c r="M315" s="11">
        <f>COUNTIF(E$2:$E315,E315)</f>
        <v>220</v>
      </c>
      <c r="N315" s="13"/>
      <c r="O315" t="str">
        <f t="shared" si="34"/>
        <v/>
      </c>
    </row>
    <row r="316" spans="1:15">
      <c r="A316" s="7">
        <f t="shared" si="28"/>
        <v>11</v>
      </c>
      <c r="B316" s="14">
        <v>45615</v>
      </c>
      <c r="C316" s="8" t="s">
        <v>13</v>
      </c>
      <c r="D316" s="8" t="s">
        <v>15</v>
      </c>
      <c r="E316" s="8" t="s">
        <v>15</v>
      </c>
      <c r="F316" s="9">
        <f t="shared" si="35"/>
        <v>40000000</v>
      </c>
      <c r="G316" s="9">
        <v>400</v>
      </c>
      <c r="H316" s="10">
        <v>39880000</v>
      </c>
      <c r="I316" s="11">
        <f t="shared" si="39"/>
        <v>16327365915</v>
      </c>
      <c r="J316" s="11">
        <f t="shared" si="31"/>
        <v>164980</v>
      </c>
      <c r="K316" s="11">
        <f t="shared" si="40"/>
        <v>98965.728664080496</v>
      </c>
      <c r="L316" s="12">
        <f t="shared" si="38"/>
        <v>0</v>
      </c>
      <c r="M316" s="11">
        <f>COUNTIF(E$2:$E316,E316)</f>
        <v>221</v>
      </c>
      <c r="N316" s="13"/>
      <c r="O316" t="str">
        <f t="shared" si="34"/>
        <v/>
      </c>
    </row>
    <row r="317" spans="1:15">
      <c r="A317" s="7">
        <f t="shared" si="28"/>
        <v>11</v>
      </c>
      <c r="B317" s="14">
        <v>45615</v>
      </c>
      <c r="C317" s="8" t="s">
        <v>13</v>
      </c>
      <c r="D317" s="8" t="s">
        <v>15</v>
      </c>
      <c r="E317" s="8" t="s">
        <v>15</v>
      </c>
      <c r="F317" s="9">
        <f t="shared" si="35"/>
        <v>9900000</v>
      </c>
      <c r="G317" s="9">
        <v>99</v>
      </c>
      <c r="H317" s="10">
        <v>9870300</v>
      </c>
      <c r="I317" s="11">
        <f t="shared" si="39"/>
        <v>16337236215</v>
      </c>
      <c r="J317" s="11">
        <f t="shared" si="31"/>
        <v>165079</v>
      </c>
      <c r="K317" s="11">
        <f t="shared" si="40"/>
        <v>98966.169016046857</v>
      </c>
      <c r="L317" s="12">
        <f t="shared" si="38"/>
        <v>0</v>
      </c>
      <c r="M317" s="11">
        <f>COUNTIF(E$2:$E317,E317)</f>
        <v>222</v>
      </c>
      <c r="N317" s="13"/>
      <c r="O317" t="str">
        <f t="shared" si="34"/>
        <v/>
      </c>
    </row>
    <row r="318" spans="1:15">
      <c r="A318" s="7">
        <f t="shared" si="28"/>
        <v>11</v>
      </c>
      <c r="B318" s="14">
        <v>45615</v>
      </c>
      <c r="C318" s="8" t="s">
        <v>13</v>
      </c>
      <c r="D318" s="8" t="s">
        <v>15</v>
      </c>
      <c r="E318" s="8" t="s">
        <v>15</v>
      </c>
      <c r="F318" s="9">
        <f t="shared" si="35"/>
        <v>100000</v>
      </c>
      <c r="G318" s="9">
        <v>1</v>
      </c>
      <c r="H318" s="10">
        <v>99700</v>
      </c>
      <c r="I318" s="11">
        <f t="shared" si="39"/>
        <v>16337335915</v>
      </c>
      <c r="J318" s="11">
        <f t="shared" si="31"/>
        <v>165080</v>
      </c>
      <c r="K318" s="11">
        <f t="shared" si="40"/>
        <v>98966.173461352068</v>
      </c>
      <c r="L318" s="12">
        <f t="shared" si="38"/>
        <v>0</v>
      </c>
      <c r="M318" s="11">
        <f>COUNTIF(E$2:$E318,E318)</f>
        <v>223</v>
      </c>
      <c r="N318" s="13"/>
      <c r="O318" t="str">
        <f t="shared" si="34"/>
        <v/>
      </c>
    </row>
    <row r="319" spans="1:15">
      <c r="A319" s="7">
        <f t="shared" si="28"/>
        <v>11</v>
      </c>
      <c r="B319" s="14">
        <v>45615</v>
      </c>
      <c r="C319" s="8" t="s">
        <v>13</v>
      </c>
      <c r="D319" s="8" t="s">
        <v>15</v>
      </c>
      <c r="E319" s="8" t="s">
        <v>15</v>
      </c>
      <c r="F319" s="9">
        <f t="shared" si="35"/>
        <v>9900000</v>
      </c>
      <c r="G319" s="9">
        <v>99</v>
      </c>
      <c r="H319" s="10">
        <v>9870300</v>
      </c>
      <c r="I319" s="11">
        <f t="shared" si="39"/>
        <v>16347206215</v>
      </c>
      <c r="J319" s="11">
        <f t="shared" si="31"/>
        <v>165179</v>
      </c>
      <c r="K319" s="11">
        <f t="shared" si="40"/>
        <v>98966.61328013851</v>
      </c>
      <c r="L319" s="12">
        <f t="shared" si="38"/>
        <v>0</v>
      </c>
      <c r="M319" s="11">
        <f>COUNTIF(E$2:$E319,E319)</f>
        <v>224</v>
      </c>
      <c r="N319" s="13"/>
      <c r="O319" t="str">
        <f t="shared" si="34"/>
        <v/>
      </c>
    </row>
    <row r="320" spans="1:15">
      <c r="A320" s="7">
        <f t="shared" si="28"/>
        <v>11</v>
      </c>
      <c r="B320" s="14">
        <v>45616</v>
      </c>
      <c r="C320" s="8" t="s">
        <v>13</v>
      </c>
      <c r="D320" s="8" t="s">
        <v>15</v>
      </c>
      <c r="E320" s="8" t="s">
        <v>15</v>
      </c>
      <c r="F320" s="9">
        <f t="shared" si="35"/>
        <v>60000000</v>
      </c>
      <c r="G320" s="9">
        <v>600</v>
      </c>
      <c r="H320" s="10">
        <v>59880000</v>
      </c>
      <c r="I320" s="11">
        <f t="shared" si="39"/>
        <v>16407086215</v>
      </c>
      <c r="J320" s="11">
        <f t="shared" si="31"/>
        <v>165779</v>
      </c>
      <c r="K320" s="11">
        <f t="shared" si="40"/>
        <v>98969.629536913606</v>
      </c>
      <c r="L320" s="12">
        <f t="shared" si="38"/>
        <v>0</v>
      </c>
      <c r="M320" s="11">
        <f>COUNTIF(E$2:$E320,E320)</f>
        <v>225</v>
      </c>
      <c r="N320" s="13"/>
      <c r="O320" t="str">
        <f t="shared" si="34"/>
        <v/>
      </c>
    </row>
    <row r="321" spans="1:15">
      <c r="A321" s="7">
        <f t="shared" si="28"/>
        <v>11</v>
      </c>
      <c r="B321" s="14">
        <v>45616</v>
      </c>
      <c r="C321" s="8" t="s">
        <v>13</v>
      </c>
      <c r="D321" s="8" t="s">
        <v>15</v>
      </c>
      <c r="E321" s="8" t="s">
        <v>15</v>
      </c>
      <c r="F321" s="9">
        <f t="shared" si="35"/>
        <v>100000000</v>
      </c>
      <c r="G321" s="9">
        <v>1000</v>
      </c>
      <c r="H321" s="10">
        <v>99800000</v>
      </c>
      <c r="I321" s="11">
        <f t="shared" si="39"/>
        <v>16506886215</v>
      </c>
      <c r="J321" s="11">
        <f t="shared" si="31"/>
        <v>166779</v>
      </c>
      <c r="K321" s="11">
        <f t="shared" si="40"/>
        <v>98974.608403935752</v>
      </c>
      <c r="L321" s="12">
        <f t="shared" si="38"/>
        <v>0</v>
      </c>
      <c r="M321" s="11">
        <f>COUNTIF(E$2:$E321,E321)</f>
        <v>226</v>
      </c>
      <c r="N321" s="13"/>
      <c r="O321" t="str">
        <f t="shared" si="34"/>
        <v/>
      </c>
    </row>
    <row r="322" spans="1:15">
      <c r="A322" s="7">
        <f t="shared" ref="A322:A369" si="41">MONTH(B322)</f>
        <v>11</v>
      </c>
      <c r="B322" s="14">
        <v>45616</v>
      </c>
      <c r="C322" s="8" t="s">
        <v>13</v>
      </c>
      <c r="D322" s="8" t="s">
        <v>15</v>
      </c>
      <c r="E322" s="8" t="s">
        <v>15</v>
      </c>
      <c r="F322" s="9">
        <f t="shared" si="35"/>
        <v>130000000</v>
      </c>
      <c r="G322" s="9">
        <v>1300</v>
      </c>
      <c r="H322" s="10">
        <v>129740000</v>
      </c>
      <c r="I322" s="11">
        <f t="shared" si="39"/>
        <v>16636626215</v>
      </c>
      <c r="J322" s="11">
        <f t="shared" ref="J322:J385" si="42">IF(M322=1,G322,SUMIFS($J:$J,$E:$E,E322,$M:$M,M322-1)+G322)</f>
        <v>168079</v>
      </c>
      <c r="K322" s="11">
        <f t="shared" si="40"/>
        <v>98980.992360735137</v>
      </c>
      <c r="L322" s="12">
        <f t="shared" si="38"/>
        <v>0</v>
      </c>
      <c r="M322" s="11">
        <f>COUNTIF(E$2:$E322,E322)</f>
        <v>227</v>
      </c>
      <c r="N322" s="13"/>
      <c r="O322" t="str">
        <f t="shared" ref="O322:O385" si="43">IF(M322=_xlfn.MAXIFS(M:M,D:D,D322),"X","")</f>
        <v/>
      </c>
    </row>
    <row r="323" spans="1:15">
      <c r="A323" s="7">
        <f t="shared" si="41"/>
        <v>11</v>
      </c>
      <c r="B323" s="14">
        <v>45616</v>
      </c>
      <c r="C323" s="8" t="s">
        <v>13</v>
      </c>
      <c r="D323" s="8" t="s">
        <v>15</v>
      </c>
      <c r="E323" s="8" t="s">
        <v>15</v>
      </c>
      <c r="F323" s="9">
        <f t="shared" si="35"/>
        <v>1000000</v>
      </c>
      <c r="G323" s="9">
        <v>10</v>
      </c>
      <c r="H323" s="10">
        <v>998000</v>
      </c>
      <c r="I323" s="11">
        <f t="shared" si="39"/>
        <v>16637624215</v>
      </c>
      <c r="J323" s="11">
        <f t="shared" si="42"/>
        <v>168089</v>
      </c>
      <c r="K323" s="11">
        <f t="shared" si="40"/>
        <v>98981.041085377394</v>
      </c>
      <c r="L323" s="12">
        <f t="shared" si="38"/>
        <v>0</v>
      </c>
      <c r="M323" s="11">
        <f>COUNTIF(E$2:$E323,E323)</f>
        <v>228</v>
      </c>
      <c r="N323" s="13"/>
      <c r="O323" t="str">
        <f t="shared" si="43"/>
        <v/>
      </c>
    </row>
    <row r="324" spans="1:15">
      <c r="A324" s="7">
        <f t="shared" si="41"/>
        <v>11</v>
      </c>
      <c r="B324" s="14">
        <v>45617</v>
      </c>
      <c r="C324" s="8" t="s">
        <v>13</v>
      </c>
      <c r="D324" s="8" t="s">
        <v>15</v>
      </c>
      <c r="E324" s="8" t="s">
        <v>15</v>
      </c>
      <c r="F324" s="9">
        <f t="shared" si="35"/>
        <v>70000000</v>
      </c>
      <c r="G324" s="9">
        <v>700</v>
      </c>
      <c r="H324" s="10">
        <v>69860000</v>
      </c>
      <c r="I324" s="11">
        <f t="shared" si="39"/>
        <v>16707484215</v>
      </c>
      <c r="J324" s="11">
        <f t="shared" si="42"/>
        <v>168789</v>
      </c>
      <c r="K324" s="11">
        <f t="shared" si="40"/>
        <v>98984.437463341805</v>
      </c>
      <c r="L324" s="12">
        <f t="shared" si="38"/>
        <v>0</v>
      </c>
      <c r="M324" s="11">
        <f>COUNTIF(E$2:$E324,E324)</f>
        <v>229</v>
      </c>
      <c r="N324" s="13"/>
      <c r="O324" t="str">
        <f t="shared" si="43"/>
        <v/>
      </c>
    </row>
    <row r="325" spans="1:15">
      <c r="A325" s="7">
        <f t="shared" si="41"/>
        <v>11</v>
      </c>
      <c r="B325" s="14">
        <v>45618</v>
      </c>
      <c r="C325" s="8" t="s">
        <v>13</v>
      </c>
      <c r="D325" s="8" t="s">
        <v>15</v>
      </c>
      <c r="E325" s="8" t="s">
        <v>15</v>
      </c>
      <c r="F325" s="9">
        <f t="shared" si="35"/>
        <v>100000000</v>
      </c>
      <c r="G325" s="9">
        <v>1000</v>
      </c>
      <c r="H325" s="10">
        <v>99900000</v>
      </c>
      <c r="I325" s="11">
        <f t="shared" si="39"/>
        <v>16807384215</v>
      </c>
      <c r="J325" s="11">
        <f t="shared" si="42"/>
        <v>169789</v>
      </c>
      <c r="K325" s="11">
        <f t="shared" si="40"/>
        <v>98989.829818186103</v>
      </c>
      <c r="L325" s="12">
        <f t="shared" si="38"/>
        <v>0</v>
      </c>
      <c r="M325" s="11">
        <f>COUNTIF(E$2:$E325,E325)</f>
        <v>230</v>
      </c>
      <c r="N325" s="13"/>
      <c r="O325" t="str">
        <f t="shared" si="43"/>
        <v/>
      </c>
    </row>
    <row r="326" spans="1:15">
      <c r="A326" s="7">
        <f t="shared" si="41"/>
        <v>11</v>
      </c>
      <c r="B326" s="14">
        <v>45618</v>
      </c>
      <c r="C326" s="8" t="s">
        <v>13</v>
      </c>
      <c r="D326" s="8" t="s">
        <v>15</v>
      </c>
      <c r="E326" s="8" t="s">
        <v>15</v>
      </c>
      <c r="F326" s="9">
        <f t="shared" si="35"/>
        <v>5000000</v>
      </c>
      <c r="G326" s="9">
        <v>50</v>
      </c>
      <c r="H326" s="10">
        <v>4999500</v>
      </c>
      <c r="I326" s="11">
        <f t="shared" si="39"/>
        <v>16812383715</v>
      </c>
      <c r="J326" s="11">
        <f t="shared" si="42"/>
        <v>169839</v>
      </c>
      <c r="K326" s="11">
        <f t="shared" si="40"/>
        <v>98990.124264744853</v>
      </c>
      <c r="L326" s="12">
        <f t="shared" si="38"/>
        <v>0</v>
      </c>
      <c r="M326" s="11">
        <f>COUNTIF(E$2:$E326,E326)</f>
        <v>231</v>
      </c>
      <c r="N326" s="13"/>
      <c r="O326" t="str">
        <f t="shared" si="43"/>
        <v/>
      </c>
    </row>
    <row r="327" spans="1:15">
      <c r="A327" s="7">
        <f t="shared" si="41"/>
        <v>11</v>
      </c>
      <c r="B327" s="14">
        <v>45618</v>
      </c>
      <c r="C327" s="8" t="s">
        <v>13</v>
      </c>
      <c r="D327" s="8" t="s">
        <v>15</v>
      </c>
      <c r="E327" s="8" t="s">
        <v>15</v>
      </c>
      <c r="F327" s="9">
        <f t="shared" si="35"/>
        <v>70000000</v>
      </c>
      <c r="G327" s="9">
        <v>700</v>
      </c>
      <c r="H327" s="10">
        <v>69993000</v>
      </c>
      <c r="I327" s="11">
        <f t="shared" si="39"/>
        <v>16882376715</v>
      </c>
      <c r="J327" s="11">
        <f t="shared" si="42"/>
        <v>170539</v>
      </c>
      <c r="K327" s="11">
        <f t="shared" si="40"/>
        <v>98994.228387641531</v>
      </c>
      <c r="L327" s="12">
        <f t="shared" si="38"/>
        <v>0</v>
      </c>
      <c r="M327" s="11">
        <f>COUNTIF(E$2:$E327,E327)</f>
        <v>232</v>
      </c>
      <c r="N327" s="13"/>
      <c r="O327" t="str">
        <f t="shared" si="43"/>
        <v/>
      </c>
    </row>
    <row r="328" spans="1:15">
      <c r="A328" s="7">
        <f t="shared" si="41"/>
        <v>11</v>
      </c>
      <c r="B328" s="14">
        <v>45618</v>
      </c>
      <c r="C328" s="8" t="s">
        <v>13</v>
      </c>
      <c r="D328" s="8" t="s">
        <v>15</v>
      </c>
      <c r="E328" s="8" t="s">
        <v>15</v>
      </c>
      <c r="F328" s="9">
        <f t="shared" si="35"/>
        <v>120000000</v>
      </c>
      <c r="G328" s="9">
        <v>1200</v>
      </c>
      <c r="H328" s="10">
        <v>119988000</v>
      </c>
      <c r="I328" s="11">
        <f t="shared" si="39"/>
        <v>17002364715</v>
      </c>
      <c r="J328" s="11">
        <f t="shared" si="42"/>
        <v>171739</v>
      </c>
      <c r="K328" s="11">
        <f t="shared" si="40"/>
        <v>99001.186189508502</v>
      </c>
      <c r="L328" s="12">
        <f t="shared" si="38"/>
        <v>0</v>
      </c>
      <c r="M328" s="11">
        <f>COUNTIF(E$2:$E328,E328)</f>
        <v>233</v>
      </c>
      <c r="N328" s="13"/>
      <c r="O328" t="str">
        <f t="shared" si="43"/>
        <v/>
      </c>
    </row>
    <row r="329" spans="1:15">
      <c r="A329" s="7">
        <f t="shared" si="41"/>
        <v>11</v>
      </c>
      <c r="B329" s="14">
        <v>45618</v>
      </c>
      <c r="C329" s="8" t="s">
        <v>13</v>
      </c>
      <c r="D329" s="8" t="s">
        <v>15</v>
      </c>
      <c r="E329" s="8" t="s">
        <v>15</v>
      </c>
      <c r="F329" s="9">
        <f t="shared" si="35"/>
        <v>180000000</v>
      </c>
      <c r="G329" s="9">
        <v>1800</v>
      </c>
      <c r="H329" s="10">
        <v>180000000</v>
      </c>
      <c r="I329" s="11">
        <f t="shared" si="39"/>
        <v>17182364715</v>
      </c>
      <c r="J329" s="11">
        <f t="shared" si="42"/>
        <v>173539</v>
      </c>
      <c r="K329" s="11">
        <f t="shared" si="40"/>
        <v>99011.546194227238</v>
      </c>
      <c r="L329" s="12">
        <f t="shared" si="38"/>
        <v>0</v>
      </c>
      <c r="M329" s="11">
        <f>COUNTIF(E$2:$E329,E329)</f>
        <v>234</v>
      </c>
      <c r="N329" s="13"/>
      <c r="O329" t="str">
        <f t="shared" si="43"/>
        <v/>
      </c>
    </row>
    <row r="330" spans="1:15">
      <c r="A330" s="7">
        <f t="shared" si="41"/>
        <v>11</v>
      </c>
      <c r="B330" s="14">
        <v>45618</v>
      </c>
      <c r="C330" s="8" t="s">
        <v>13</v>
      </c>
      <c r="D330" s="8" t="s">
        <v>15</v>
      </c>
      <c r="E330" s="8" t="s">
        <v>15</v>
      </c>
      <c r="F330" s="9">
        <f t="shared" ref="F330:F392" si="44">100000*G330</f>
        <v>40000000</v>
      </c>
      <c r="G330" s="9">
        <v>400</v>
      </c>
      <c r="H330" s="10">
        <v>40000000</v>
      </c>
      <c r="I330" s="11">
        <f t="shared" ref="I330:I361" si="45">IF(H330&gt;=0,IF(M330=1,H330,SUMIFS(I:I,E:E,E330,M:M,M330-1)+H330),SUMIFS(I:I,E:E,E330,M:M,M330-1)+K330*G330)</f>
        <v>17222364715</v>
      </c>
      <c r="J330" s="11">
        <f t="shared" si="42"/>
        <v>173939</v>
      </c>
      <c r="K330" s="11">
        <f t="shared" ref="K330:K361" si="46">IF(H330&gt;=0,I330/J330,SUMIFS($K:$K,$E:$E,E330,$M:$M,M330-1))</f>
        <v>99013.819298719667</v>
      </c>
      <c r="L330" s="12">
        <f t="shared" ref="L330:L393" si="47">IF(G330&lt;0,K330*G330-H330,0)</f>
        <v>0</v>
      </c>
      <c r="M330" s="11">
        <f>COUNTIF(E$2:$E330,E330)</f>
        <v>235</v>
      </c>
      <c r="N330" s="13"/>
      <c r="O330" t="str">
        <f t="shared" si="43"/>
        <v/>
      </c>
    </row>
    <row r="331" spans="1:15">
      <c r="A331" s="7">
        <f t="shared" si="41"/>
        <v>11</v>
      </c>
      <c r="B331" s="14">
        <v>45618</v>
      </c>
      <c r="C331" s="8" t="s">
        <v>13</v>
      </c>
      <c r="D331" s="8" t="s">
        <v>15</v>
      </c>
      <c r="E331" s="8" t="s">
        <v>15</v>
      </c>
      <c r="F331" s="9">
        <f t="shared" si="44"/>
        <v>180000000</v>
      </c>
      <c r="G331" s="9">
        <v>1800</v>
      </c>
      <c r="H331" s="10">
        <v>180000000</v>
      </c>
      <c r="I331" s="11">
        <f t="shared" si="45"/>
        <v>17402364715</v>
      </c>
      <c r="J331" s="11">
        <f t="shared" si="42"/>
        <v>175739</v>
      </c>
      <c r="K331" s="11">
        <f t="shared" si="46"/>
        <v>99023.920216912578</v>
      </c>
      <c r="L331" s="12">
        <f t="shared" si="47"/>
        <v>0</v>
      </c>
      <c r="M331" s="11">
        <f>COUNTIF(E$2:$E331,E331)</f>
        <v>236</v>
      </c>
      <c r="N331" s="13"/>
      <c r="O331" t="str">
        <f t="shared" si="43"/>
        <v/>
      </c>
    </row>
    <row r="332" spans="1:15">
      <c r="A332" s="7">
        <f t="shared" si="41"/>
        <v>11</v>
      </c>
      <c r="B332" s="14">
        <v>45618</v>
      </c>
      <c r="C332" s="8" t="s">
        <v>13</v>
      </c>
      <c r="D332" s="8" t="s">
        <v>15</v>
      </c>
      <c r="E332" s="8" t="s">
        <v>15</v>
      </c>
      <c r="F332" s="9">
        <f t="shared" si="44"/>
        <v>60000000</v>
      </c>
      <c r="G332" s="9">
        <v>600</v>
      </c>
      <c r="H332" s="10">
        <v>60000000</v>
      </c>
      <c r="I332" s="11">
        <f t="shared" si="45"/>
        <v>17462364715</v>
      </c>
      <c r="J332" s="11">
        <f t="shared" si="42"/>
        <v>176339</v>
      </c>
      <c r="K332" s="11">
        <f t="shared" si="46"/>
        <v>99027.241364644229</v>
      </c>
      <c r="L332" s="12">
        <f t="shared" si="47"/>
        <v>0</v>
      </c>
      <c r="M332" s="11">
        <f>COUNTIF(E$2:$E332,E332)</f>
        <v>237</v>
      </c>
      <c r="N332" s="13"/>
      <c r="O332" t="str">
        <f t="shared" si="43"/>
        <v/>
      </c>
    </row>
    <row r="333" spans="1:15">
      <c r="A333" s="7">
        <f t="shared" si="41"/>
        <v>11</v>
      </c>
      <c r="B333" s="14">
        <v>45618</v>
      </c>
      <c r="C333" s="8" t="s">
        <v>13</v>
      </c>
      <c r="D333" s="8" t="s">
        <v>15</v>
      </c>
      <c r="E333" s="8" t="s">
        <v>15</v>
      </c>
      <c r="F333" s="9">
        <f t="shared" si="44"/>
        <v>20000000</v>
      </c>
      <c r="G333" s="9">
        <v>200</v>
      </c>
      <c r="H333" s="10">
        <v>20000000</v>
      </c>
      <c r="I333" s="11">
        <f t="shared" si="45"/>
        <v>17482364715</v>
      </c>
      <c r="J333" s="11">
        <f t="shared" si="42"/>
        <v>176539</v>
      </c>
      <c r="K333" s="11">
        <f t="shared" si="46"/>
        <v>99028.343397209683</v>
      </c>
      <c r="L333" s="12">
        <f t="shared" si="47"/>
        <v>0</v>
      </c>
      <c r="M333" s="11">
        <f>COUNTIF(E$2:$E333,E333)</f>
        <v>238</v>
      </c>
      <c r="N333" s="13"/>
      <c r="O333" t="str">
        <f t="shared" si="43"/>
        <v/>
      </c>
    </row>
    <row r="334" spans="1:15">
      <c r="A334" s="7">
        <f t="shared" si="41"/>
        <v>11</v>
      </c>
      <c r="B334" s="14">
        <v>45618</v>
      </c>
      <c r="C334" s="8" t="s">
        <v>13</v>
      </c>
      <c r="D334" s="8" t="s">
        <v>15</v>
      </c>
      <c r="E334" s="8" t="s">
        <v>15</v>
      </c>
      <c r="F334" s="9">
        <f t="shared" si="44"/>
        <v>150000000</v>
      </c>
      <c r="G334" s="9">
        <v>1500</v>
      </c>
      <c r="H334" s="10">
        <v>150000000</v>
      </c>
      <c r="I334" s="11">
        <f t="shared" si="45"/>
        <v>17632364715</v>
      </c>
      <c r="J334" s="11">
        <f t="shared" si="42"/>
        <v>178039</v>
      </c>
      <c r="K334" s="11">
        <f t="shared" si="46"/>
        <v>99036.529721016181</v>
      </c>
      <c r="L334" s="12">
        <f t="shared" si="47"/>
        <v>0</v>
      </c>
      <c r="M334" s="11">
        <f>COUNTIF(E$2:$E334,E334)</f>
        <v>239</v>
      </c>
      <c r="N334" s="13"/>
      <c r="O334" t="str">
        <f t="shared" si="43"/>
        <v/>
      </c>
    </row>
    <row r="335" spans="1:15">
      <c r="A335" s="7">
        <f t="shared" si="41"/>
        <v>11</v>
      </c>
      <c r="B335" s="14">
        <v>45618</v>
      </c>
      <c r="C335" s="8" t="s">
        <v>13</v>
      </c>
      <c r="D335" s="8" t="s">
        <v>15</v>
      </c>
      <c r="E335" s="8" t="s">
        <v>15</v>
      </c>
      <c r="F335" s="9">
        <f t="shared" si="44"/>
        <v>120000000</v>
      </c>
      <c r="G335" s="9">
        <v>1200</v>
      </c>
      <c r="H335" s="10">
        <v>120000000</v>
      </c>
      <c r="I335" s="11">
        <f t="shared" si="45"/>
        <v>17752364715</v>
      </c>
      <c r="J335" s="11">
        <f t="shared" si="42"/>
        <v>179239</v>
      </c>
      <c r="K335" s="11">
        <f t="shared" si="46"/>
        <v>99042.980127092873</v>
      </c>
      <c r="L335" s="12">
        <f t="shared" si="47"/>
        <v>0</v>
      </c>
      <c r="M335" s="11">
        <f>COUNTIF(E$2:$E335,E335)</f>
        <v>240</v>
      </c>
      <c r="N335" s="13"/>
      <c r="O335" t="str">
        <f t="shared" si="43"/>
        <v/>
      </c>
    </row>
    <row r="336" spans="1:15">
      <c r="A336" s="7">
        <f t="shared" si="41"/>
        <v>11</v>
      </c>
      <c r="B336" s="14">
        <v>45618</v>
      </c>
      <c r="C336" s="8" t="s">
        <v>13</v>
      </c>
      <c r="D336" s="8" t="s">
        <v>15</v>
      </c>
      <c r="E336" s="8" t="s">
        <v>15</v>
      </c>
      <c r="F336" s="9">
        <f t="shared" si="44"/>
        <v>60000000</v>
      </c>
      <c r="G336" s="9">
        <v>600</v>
      </c>
      <c r="H336" s="10">
        <v>59994000</v>
      </c>
      <c r="I336" s="11">
        <f t="shared" si="45"/>
        <v>17812358715</v>
      </c>
      <c r="J336" s="11">
        <f t="shared" si="42"/>
        <v>179839</v>
      </c>
      <c r="K336" s="11">
        <f t="shared" si="46"/>
        <v>99046.139686052527</v>
      </c>
      <c r="L336" s="12">
        <f t="shared" si="47"/>
        <v>0</v>
      </c>
      <c r="M336" s="11">
        <f>COUNTIF(E$2:$E336,E336)</f>
        <v>241</v>
      </c>
      <c r="N336" s="13"/>
      <c r="O336" t="str">
        <f t="shared" si="43"/>
        <v/>
      </c>
    </row>
    <row r="337" spans="1:15">
      <c r="A337" s="7">
        <f t="shared" si="41"/>
        <v>11</v>
      </c>
      <c r="B337" s="14">
        <v>45621</v>
      </c>
      <c r="C337" s="8" t="s">
        <v>13</v>
      </c>
      <c r="D337" s="8" t="s">
        <v>15</v>
      </c>
      <c r="E337" s="8" t="s">
        <v>15</v>
      </c>
      <c r="F337" s="9">
        <f t="shared" si="44"/>
        <v>2000000</v>
      </c>
      <c r="G337" s="9">
        <v>20</v>
      </c>
      <c r="H337" s="10">
        <v>1999800</v>
      </c>
      <c r="I337" s="11">
        <f t="shared" si="45"/>
        <v>17814358515</v>
      </c>
      <c r="J337" s="11">
        <f t="shared" si="42"/>
        <v>179859</v>
      </c>
      <c r="K337" s="11">
        <f t="shared" si="46"/>
        <v>99046.244641635945</v>
      </c>
      <c r="L337" s="12">
        <f t="shared" si="47"/>
        <v>0</v>
      </c>
      <c r="M337" s="11">
        <f>COUNTIF(E$2:$E337,E337)</f>
        <v>242</v>
      </c>
      <c r="N337" s="13"/>
      <c r="O337" t="str">
        <f t="shared" si="43"/>
        <v/>
      </c>
    </row>
    <row r="338" spans="1:15">
      <c r="A338" s="7">
        <f t="shared" si="41"/>
        <v>11</v>
      </c>
      <c r="B338" s="14">
        <v>45621</v>
      </c>
      <c r="C338" s="8" t="s">
        <v>13</v>
      </c>
      <c r="D338" s="8" t="s">
        <v>15</v>
      </c>
      <c r="E338" s="8" t="s">
        <v>15</v>
      </c>
      <c r="F338" s="9">
        <f t="shared" si="44"/>
        <v>25000000</v>
      </c>
      <c r="G338" s="9">
        <v>250</v>
      </c>
      <c r="H338" s="10">
        <v>24997500</v>
      </c>
      <c r="I338" s="11">
        <f t="shared" si="45"/>
        <v>17839356015</v>
      </c>
      <c r="J338" s="11">
        <f t="shared" si="42"/>
        <v>180109</v>
      </c>
      <c r="K338" s="11">
        <f t="shared" si="46"/>
        <v>99047.554619702511</v>
      </c>
      <c r="L338" s="12">
        <f t="shared" si="47"/>
        <v>0</v>
      </c>
      <c r="M338" s="11">
        <f>COUNTIF(E$2:$E338,E338)</f>
        <v>243</v>
      </c>
      <c r="N338" s="13"/>
      <c r="O338" t="str">
        <f t="shared" si="43"/>
        <v/>
      </c>
    </row>
    <row r="339" spans="1:15">
      <c r="A339" s="7">
        <f t="shared" si="41"/>
        <v>11</v>
      </c>
      <c r="B339" s="14">
        <v>45621</v>
      </c>
      <c r="C339" s="8" t="s">
        <v>13</v>
      </c>
      <c r="D339" s="8" t="s">
        <v>15</v>
      </c>
      <c r="E339" s="8" t="s">
        <v>15</v>
      </c>
      <c r="F339" s="9">
        <f t="shared" si="44"/>
        <v>55000000</v>
      </c>
      <c r="G339" s="9">
        <v>550</v>
      </c>
      <c r="H339" s="10">
        <v>54994500</v>
      </c>
      <c r="I339" s="11">
        <f t="shared" si="45"/>
        <v>17894350515</v>
      </c>
      <c r="J339" s="11">
        <f t="shared" si="42"/>
        <v>180659</v>
      </c>
      <c r="K339" s="11">
        <f t="shared" si="46"/>
        <v>99050.423809497457</v>
      </c>
      <c r="L339" s="12">
        <f t="shared" si="47"/>
        <v>0</v>
      </c>
      <c r="M339" s="11">
        <f>COUNTIF(E$2:$E339,E339)</f>
        <v>244</v>
      </c>
      <c r="N339" s="13"/>
      <c r="O339" t="str">
        <f t="shared" si="43"/>
        <v/>
      </c>
    </row>
    <row r="340" spans="1:15">
      <c r="A340" s="7">
        <f t="shared" si="41"/>
        <v>11</v>
      </c>
      <c r="B340" s="14">
        <v>45621</v>
      </c>
      <c r="C340" s="8" t="s">
        <v>13</v>
      </c>
      <c r="D340" s="8" t="s">
        <v>15</v>
      </c>
      <c r="E340" s="8" t="s">
        <v>15</v>
      </c>
      <c r="F340" s="9">
        <f t="shared" si="44"/>
        <v>20000000</v>
      </c>
      <c r="G340" s="9">
        <v>200</v>
      </c>
      <c r="H340" s="10">
        <v>19998000</v>
      </c>
      <c r="I340" s="11">
        <f t="shared" si="45"/>
        <v>17914348515</v>
      </c>
      <c r="J340" s="11">
        <f t="shared" si="42"/>
        <v>180859</v>
      </c>
      <c r="K340" s="11">
        <f t="shared" si="46"/>
        <v>99051.462824631337</v>
      </c>
      <c r="L340" s="12">
        <f t="shared" si="47"/>
        <v>0</v>
      </c>
      <c r="M340" s="11">
        <f>COUNTIF(E$2:$E340,E340)</f>
        <v>245</v>
      </c>
      <c r="N340" s="13"/>
      <c r="O340" t="str">
        <f t="shared" si="43"/>
        <v/>
      </c>
    </row>
    <row r="341" spans="1:15">
      <c r="A341" s="7">
        <f t="shared" si="41"/>
        <v>11</v>
      </c>
      <c r="B341" s="14">
        <v>45621</v>
      </c>
      <c r="C341" s="8" t="s">
        <v>13</v>
      </c>
      <c r="D341" s="8" t="s">
        <v>15</v>
      </c>
      <c r="E341" s="8" t="s">
        <v>15</v>
      </c>
      <c r="F341" s="9">
        <f t="shared" si="44"/>
        <v>60000000</v>
      </c>
      <c r="G341" s="9">
        <v>600</v>
      </c>
      <c r="H341" s="10">
        <v>59994000</v>
      </c>
      <c r="I341" s="11">
        <f t="shared" si="45"/>
        <v>17974342515</v>
      </c>
      <c r="J341" s="11">
        <f t="shared" si="42"/>
        <v>181459</v>
      </c>
      <c r="K341" s="11">
        <f t="shared" si="46"/>
        <v>99054.566127885642</v>
      </c>
      <c r="L341" s="12">
        <f t="shared" si="47"/>
        <v>0</v>
      </c>
      <c r="M341" s="11">
        <f>COUNTIF(E$2:$E341,E341)</f>
        <v>246</v>
      </c>
      <c r="N341" s="13"/>
      <c r="O341" t="str">
        <f t="shared" si="43"/>
        <v/>
      </c>
    </row>
    <row r="342" spans="1:15">
      <c r="A342" s="7">
        <f t="shared" si="41"/>
        <v>11</v>
      </c>
      <c r="B342" s="14">
        <v>45621</v>
      </c>
      <c r="C342" s="8" t="s">
        <v>13</v>
      </c>
      <c r="D342" s="8" t="s">
        <v>15</v>
      </c>
      <c r="E342" s="8" t="s">
        <v>15</v>
      </c>
      <c r="F342" s="9">
        <f t="shared" si="44"/>
        <v>5000000</v>
      </c>
      <c r="G342" s="9">
        <v>50</v>
      </c>
      <c r="H342" s="10">
        <v>4999500</v>
      </c>
      <c r="I342" s="11">
        <f t="shared" si="45"/>
        <v>17979342015</v>
      </c>
      <c r="J342" s="11">
        <f t="shared" si="42"/>
        <v>181509</v>
      </c>
      <c r="K342" s="11">
        <f t="shared" si="46"/>
        <v>99054.823810389571</v>
      </c>
      <c r="L342" s="12">
        <f t="shared" si="47"/>
        <v>0</v>
      </c>
      <c r="M342" s="11">
        <f>COUNTIF(E$2:$E342,E342)</f>
        <v>247</v>
      </c>
      <c r="N342" s="13"/>
      <c r="O342" t="str">
        <f t="shared" si="43"/>
        <v/>
      </c>
    </row>
    <row r="343" spans="1:15">
      <c r="A343" s="7">
        <f t="shared" si="41"/>
        <v>11</v>
      </c>
      <c r="B343" s="14">
        <v>45621</v>
      </c>
      <c r="C343" s="8" t="s">
        <v>13</v>
      </c>
      <c r="D343" s="8" t="s">
        <v>15</v>
      </c>
      <c r="E343" s="8" t="s">
        <v>15</v>
      </c>
      <c r="F343" s="9">
        <f t="shared" si="44"/>
        <v>65000000</v>
      </c>
      <c r="G343" s="9">
        <v>650</v>
      </c>
      <c r="H343" s="10">
        <v>64941500</v>
      </c>
      <c r="I343" s="11">
        <f t="shared" si="45"/>
        <v>18044283515</v>
      </c>
      <c r="J343" s="11">
        <f t="shared" si="42"/>
        <v>182159</v>
      </c>
      <c r="K343" s="11">
        <f t="shared" si="46"/>
        <v>99057.875345165492</v>
      </c>
      <c r="L343" s="12">
        <f t="shared" si="47"/>
        <v>0</v>
      </c>
      <c r="M343" s="11">
        <f>COUNTIF(E$2:$E343,E343)</f>
        <v>248</v>
      </c>
      <c r="N343" s="13"/>
      <c r="O343" t="str">
        <f t="shared" si="43"/>
        <v/>
      </c>
    </row>
    <row r="344" spans="1:15">
      <c r="A344" s="7">
        <f t="shared" si="41"/>
        <v>11</v>
      </c>
      <c r="B344" s="14">
        <v>45621</v>
      </c>
      <c r="C344" s="8" t="s">
        <v>13</v>
      </c>
      <c r="D344" s="8" t="s">
        <v>15</v>
      </c>
      <c r="E344" s="8" t="s">
        <v>15</v>
      </c>
      <c r="F344" s="9">
        <f t="shared" si="44"/>
        <v>125000000</v>
      </c>
      <c r="G344" s="9">
        <v>1250</v>
      </c>
      <c r="H344" s="10">
        <v>124887500</v>
      </c>
      <c r="I344" s="11">
        <f t="shared" si="45"/>
        <v>18169171015</v>
      </c>
      <c r="J344" s="11">
        <f t="shared" si="42"/>
        <v>183409</v>
      </c>
      <c r="K344" s="11">
        <f t="shared" si="46"/>
        <v>99063.682889062155</v>
      </c>
      <c r="L344" s="12">
        <f t="shared" si="47"/>
        <v>0</v>
      </c>
      <c r="M344" s="11">
        <f>COUNTIF(E$2:$E344,E344)</f>
        <v>249</v>
      </c>
      <c r="N344" s="13"/>
      <c r="O344" t="str">
        <f t="shared" si="43"/>
        <v/>
      </c>
    </row>
    <row r="345" spans="1:15">
      <c r="A345" s="7">
        <f t="shared" si="41"/>
        <v>11</v>
      </c>
      <c r="B345" s="14">
        <v>45621</v>
      </c>
      <c r="C345" s="8" t="s">
        <v>13</v>
      </c>
      <c r="D345" s="8" t="s">
        <v>15</v>
      </c>
      <c r="E345" s="8" t="s">
        <v>15</v>
      </c>
      <c r="F345" s="9">
        <f t="shared" si="44"/>
        <v>10000000</v>
      </c>
      <c r="G345" s="9">
        <v>100</v>
      </c>
      <c r="H345" s="10">
        <v>9991000</v>
      </c>
      <c r="I345" s="11">
        <f t="shared" si="45"/>
        <v>18179162015</v>
      </c>
      <c r="J345" s="11">
        <f t="shared" si="42"/>
        <v>183509</v>
      </c>
      <c r="K345" s="11">
        <f t="shared" si="46"/>
        <v>99064.144074677533</v>
      </c>
      <c r="L345" s="12">
        <f t="shared" si="47"/>
        <v>0</v>
      </c>
      <c r="M345" s="11">
        <f>COUNTIF(E$2:$E345,E345)</f>
        <v>250</v>
      </c>
      <c r="N345" s="13"/>
      <c r="O345" t="str">
        <f t="shared" si="43"/>
        <v/>
      </c>
    </row>
    <row r="346" spans="1:15">
      <c r="A346" s="7">
        <f t="shared" si="41"/>
        <v>11</v>
      </c>
      <c r="B346" s="14">
        <v>45621</v>
      </c>
      <c r="C346" s="8" t="s">
        <v>13</v>
      </c>
      <c r="D346" s="8" t="s">
        <v>15</v>
      </c>
      <c r="E346" s="8" t="s">
        <v>15</v>
      </c>
      <c r="F346" s="9">
        <f t="shared" si="44"/>
        <v>100000000</v>
      </c>
      <c r="G346" s="9">
        <v>1000</v>
      </c>
      <c r="H346" s="10">
        <v>100000000</v>
      </c>
      <c r="I346" s="11">
        <f t="shared" si="45"/>
        <v>18279162015</v>
      </c>
      <c r="J346" s="11">
        <f t="shared" si="42"/>
        <v>184509</v>
      </c>
      <c r="K346" s="11">
        <f t="shared" si="46"/>
        <v>99069.216217095105</v>
      </c>
      <c r="L346" s="12">
        <f t="shared" si="47"/>
        <v>0</v>
      </c>
      <c r="M346" s="11">
        <f>COUNTIF(E$2:$E346,E346)</f>
        <v>251</v>
      </c>
      <c r="N346" s="13"/>
      <c r="O346" t="str">
        <f t="shared" si="43"/>
        <v/>
      </c>
    </row>
    <row r="347" spans="1:15">
      <c r="A347" s="7">
        <f t="shared" si="41"/>
        <v>11</v>
      </c>
      <c r="B347" s="14">
        <v>45621</v>
      </c>
      <c r="C347" s="8" t="s">
        <v>13</v>
      </c>
      <c r="D347" s="8" t="s">
        <v>15</v>
      </c>
      <c r="E347" s="8" t="s">
        <v>15</v>
      </c>
      <c r="F347" s="9">
        <f t="shared" si="44"/>
        <v>160000000</v>
      </c>
      <c r="G347" s="9">
        <v>1600</v>
      </c>
      <c r="H347" s="10">
        <v>160000000</v>
      </c>
      <c r="I347" s="11">
        <f t="shared" si="45"/>
        <v>18439162015</v>
      </c>
      <c r="J347" s="11">
        <f t="shared" si="42"/>
        <v>186109</v>
      </c>
      <c r="K347" s="11">
        <f t="shared" si="46"/>
        <v>99077.218269938588</v>
      </c>
      <c r="L347" s="12">
        <f t="shared" si="47"/>
        <v>0</v>
      </c>
      <c r="M347" s="11">
        <f>COUNTIF(E$2:$E347,E347)</f>
        <v>252</v>
      </c>
      <c r="N347" s="13"/>
      <c r="O347" t="str">
        <f t="shared" si="43"/>
        <v/>
      </c>
    </row>
    <row r="348" spans="1:15">
      <c r="A348" s="7">
        <f t="shared" si="41"/>
        <v>11</v>
      </c>
      <c r="B348" s="14">
        <v>45621</v>
      </c>
      <c r="C348" s="8" t="s">
        <v>13</v>
      </c>
      <c r="D348" s="8" t="s">
        <v>15</v>
      </c>
      <c r="E348" s="8" t="s">
        <v>15</v>
      </c>
      <c r="F348" s="9">
        <f t="shared" si="44"/>
        <v>80000000</v>
      </c>
      <c r="G348" s="9">
        <v>800</v>
      </c>
      <c r="H348" s="10">
        <v>79928000</v>
      </c>
      <c r="I348" s="11">
        <f t="shared" si="45"/>
        <v>18519090015</v>
      </c>
      <c r="J348" s="11">
        <f t="shared" si="42"/>
        <v>186909</v>
      </c>
      <c r="K348" s="11">
        <f t="shared" si="46"/>
        <v>99080.78270709276</v>
      </c>
      <c r="L348" s="12">
        <f t="shared" si="47"/>
        <v>0</v>
      </c>
      <c r="M348" s="11">
        <f>COUNTIF(E$2:$E348,E348)</f>
        <v>253</v>
      </c>
      <c r="N348" s="13"/>
      <c r="O348" t="str">
        <f t="shared" si="43"/>
        <v/>
      </c>
    </row>
    <row r="349" spans="1:15">
      <c r="A349" s="7">
        <f t="shared" si="41"/>
        <v>11</v>
      </c>
      <c r="B349" s="14">
        <v>45621</v>
      </c>
      <c r="C349" s="8" t="s">
        <v>13</v>
      </c>
      <c r="D349" s="8" t="s">
        <v>15</v>
      </c>
      <c r="E349" s="8" t="s">
        <v>15</v>
      </c>
      <c r="F349" s="9">
        <f t="shared" si="44"/>
        <v>100000000</v>
      </c>
      <c r="G349" s="9">
        <v>1000</v>
      </c>
      <c r="H349" s="10">
        <v>99910000</v>
      </c>
      <c r="I349" s="11">
        <f t="shared" si="45"/>
        <v>18619000015</v>
      </c>
      <c r="J349" s="11">
        <f t="shared" si="42"/>
        <v>187909</v>
      </c>
      <c r="K349" s="11">
        <f t="shared" si="46"/>
        <v>99085.195573389254</v>
      </c>
      <c r="L349" s="12">
        <f t="shared" si="47"/>
        <v>0</v>
      </c>
      <c r="M349" s="11">
        <f>COUNTIF(E$2:$E349,E349)</f>
        <v>254</v>
      </c>
      <c r="N349" s="13"/>
      <c r="O349" t="str">
        <f t="shared" si="43"/>
        <v/>
      </c>
    </row>
    <row r="350" spans="1:15">
      <c r="A350" s="7">
        <f t="shared" si="41"/>
        <v>11</v>
      </c>
      <c r="B350" s="14">
        <v>45622</v>
      </c>
      <c r="C350" s="8" t="s">
        <v>13</v>
      </c>
      <c r="D350" s="8" t="s">
        <v>15</v>
      </c>
      <c r="E350" s="8" t="s">
        <v>15</v>
      </c>
      <c r="F350" s="9">
        <f t="shared" si="44"/>
        <v>120000000</v>
      </c>
      <c r="G350" s="9">
        <v>1200</v>
      </c>
      <c r="H350" s="10">
        <v>119904000</v>
      </c>
      <c r="I350" s="11">
        <f t="shared" si="45"/>
        <v>18738904015</v>
      </c>
      <c r="J350" s="11">
        <f t="shared" si="42"/>
        <v>189109</v>
      </c>
      <c r="K350" s="11">
        <f t="shared" si="46"/>
        <v>99090.492863903884</v>
      </c>
      <c r="L350" s="12">
        <f t="shared" si="47"/>
        <v>0</v>
      </c>
      <c r="M350" s="11">
        <f>COUNTIF(E$2:$E350,E350)</f>
        <v>255</v>
      </c>
      <c r="N350" s="13"/>
      <c r="O350" t="str">
        <f t="shared" si="43"/>
        <v/>
      </c>
    </row>
    <row r="351" spans="1:15">
      <c r="A351" s="7">
        <f t="shared" si="41"/>
        <v>11</v>
      </c>
      <c r="B351" s="14">
        <v>45622</v>
      </c>
      <c r="C351" s="8" t="s">
        <v>13</v>
      </c>
      <c r="D351" s="8" t="s">
        <v>15</v>
      </c>
      <c r="E351" s="8" t="s">
        <v>15</v>
      </c>
      <c r="F351" s="9">
        <f t="shared" si="44"/>
        <v>100000000</v>
      </c>
      <c r="G351" s="9">
        <v>1000</v>
      </c>
      <c r="H351" s="10">
        <v>99920000</v>
      </c>
      <c r="I351" s="11">
        <f t="shared" si="45"/>
        <v>18838824015</v>
      </c>
      <c r="J351" s="11">
        <f t="shared" si="42"/>
        <v>190109</v>
      </c>
      <c r="K351" s="11">
        <f t="shared" si="46"/>
        <v>99094.856187765967</v>
      </c>
      <c r="L351" s="12">
        <f t="shared" si="47"/>
        <v>0</v>
      </c>
      <c r="M351" s="11">
        <f>COUNTIF(E$2:$E351,E351)</f>
        <v>256</v>
      </c>
      <c r="N351" s="13"/>
      <c r="O351" t="str">
        <f t="shared" si="43"/>
        <v/>
      </c>
    </row>
    <row r="352" spans="1:15">
      <c r="A352" s="7">
        <f t="shared" si="41"/>
        <v>11</v>
      </c>
      <c r="B352" s="14">
        <v>45622</v>
      </c>
      <c r="C352" s="8" t="s">
        <v>13</v>
      </c>
      <c r="D352" s="8" t="s">
        <v>15</v>
      </c>
      <c r="E352" s="8" t="s">
        <v>15</v>
      </c>
      <c r="F352" s="9">
        <f t="shared" si="44"/>
        <v>160000000</v>
      </c>
      <c r="G352" s="9">
        <v>1600</v>
      </c>
      <c r="H352" s="10">
        <v>159872000</v>
      </c>
      <c r="I352" s="11">
        <f t="shared" si="45"/>
        <v>18998696015</v>
      </c>
      <c r="J352" s="11">
        <f t="shared" si="42"/>
        <v>191709</v>
      </c>
      <c r="K352" s="11">
        <f t="shared" si="46"/>
        <v>99101.742823758919</v>
      </c>
      <c r="L352" s="12">
        <f t="shared" si="47"/>
        <v>0</v>
      </c>
      <c r="M352" s="11">
        <f>COUNTIF(E$2:$E352,E352)</f>
        <v>257</v>
      </c>
      <c r="N352" s="13"/>
      <c r="O352" t="str">
        <f t="shared" si="43"/>
        <v/>
      </c>
    </row>
    <row r="353" spans="1:15">
      <c r="A353" s="7">
        <f t="shared" si="41"/>
        <v>11</v>
      </c>
      <c r="B353" s="14">
        <v>45622</v>
      </c>
      <c r="C353" s="8" t="s">
        <v>13</v>
      </c>
      <c r="D353" s="8" t="s">
        <v>15</v>
      </c>
      <c r="E353" s="8" t="s">
        <v>15</v>
      </c>
      <c r="F353" s="9">
        <f t="shared" si="44"/>
        <v>120000000</v>
      </c>
      <c r="G353" s="9">
        <v>1200</v>
      </c>
      <c r="H353" s="10">
        <v>119904000</v>
      </c>
      <c r="I353" s="11">
        <f t="shared" si="45"/>
        <v>19118600015</v>
      </c>
      <c r="J353" s="11">
        <f t="shared" si="42"/>
        <v>192909</v>
      </c>
      <c r="K353" s="11">
        <f t="shared" si="46"/>
        <v>99106.832833097476</v>
      </c>
      <c r="L353" s="12">
        <f t="shared" si="47"/>
        <v>0</v>
      </c>
      <c r="M353" s="11">
        <f>COUNTIF(E$2:$E353,E353)</f>
        <v>258</v>
      </c>
      <c r="N353" s="13"/>
      <c r="O353" t="str">
        <f t="shared" si="43"/>
        <v/>
      </c>
    </row>
    <row r="354" spans="1:15">
      <c r="A354" s="7">
        <f t="shared" si="41"/>
        <v>11</v>
      </c>
      <c r="B354" s="14">
        <v>45622</v>
      </c>
      <c r="C354" s="8" t="s">
        <v>13</v>
      </c>
      <c r="D354" s="8" t="s">
        <v>15</v>
      </c>
      <c r="E354" s="8" t="s">
        <v>15</v>
      </c>
      <c r="F354" s="9">
        <f t="shared" si="44"/>
        <v>150000000</v>
      </c>
      <c r="G354" s="9">
        <v>1500</v>
      </c>
      <c r="H354" s="10">
        <v>149880000</v>
      </c>
      <c r="I354" s="11">
        <f t="shared" si="45"/>
        <v>19268480015</v>
      </c>
      <c r="J354" s="11">
        <f t="shared" si="42"/>
        <v>194409</v>
      </c>
      <c r="K354" s="11">
        <f t="shared" si="46"/>
        <v>99113.106980643905</v>
      </c>
      <c r="L354" s="12">
        <f t="shared" si="47"/>
        <v>0</v>
      </c>
      <c r="M354" s="11">
        <f>COUNTIF(E$2:$E354,E354)</f>
        <v>259</v>
      </c>
      <c r="N354" s="13"/>
      <c r="O354" t="str">
        <f t="shared" si="43"/>
        <v/>
      </c>
    </row>
    <row r="355" spans="1:15">
      <c r="A355" s="7">
        <f t="shared" si="41"/>
        <v>11</v>
      </c>
      <c r="B355" s="14">
        <v>45623</v>
      </c>
      <c r="C355" s="8" t="s">
        <v>13</v>
      </c>
      <c r="D355" s="8" t="s">
        <v>14</v>
      </c>
      <c r="E355" s="8" t="s">
        <v>14</v>
      </c>
      <c r="F355" s="9">
        <f t="shared" si="44"/>
        <v>-900000</v>
      </c>
      <c r="G355" s="9">
        <v>-9</v>
      </c>
      <c r="H355" s="10">
        <v>-934704</v>
      </c>
      <c r="I355" s="11">
        <f t="shared" si="45"/>
        <v>21071125440.184624</v>
      </c>
      <c r="J355" s="11">
        <f t="shared" si="42"/>
        <v>210712</v>
      </c>
      <c r="K355" s="11">
        <f t="shared" si="46"/>
        <v>99999.646152970046</v>
      </c>
      <c r="L355" s="12">
        <f t="shared" si="47"/>
        <v>34707.184623269597</v>
      </c>
      <c r="M355" s="11">
        <f>COUNTIF(E$2:$E355,E355)</f>
        <v>87</v>
      </c>
      <c r="N355" s="13"/>
      <c r="O355" t="str">
        <f t="shared" si="43"/>
        <v/>
      </c>
    </row>
    <row r="356" spans="1:15">
      <c r="A356" s="7">
        <f t="shared" si="41"/>
        <v>11</v>
      </c>
      <c r="B356" s="14">
        <v>45623</v>
      </c>
      <c r="C356" s="8" t="s">
        <v>13</v>
      </c>
      <c r="D356" s="8" t="s">
        <v>14</v>
      </c>
      <c r="E356" s="8" t="s">
        <v>14</v>
      </c>
      <c r="F356" s="9">
        <f t="shared" si="44"/>
        <v>-1000000</v>
      </c>
      <c r="G356" s="9">
        <v>-10</v>
      </c>
      <c r="H356" s="10">
        <v>-1038560</v>
      </c>
      <c r="I356" s="11">
        <f t="shared" si="45"/>
        <v>21070125443.723095</v>
      </c>
      <c r="J356" s="11">
        <f t="shared" si="42"/>
        <v>210702</v>
      </c>
      <c r="K356" s="11">
        <f t="shared" si="46"/>
        <v>99999.646152970046</v>
      </c>
      <c r="L356" s="12">
        <f t="shared" si="47"/>
        <v>38563.538470299565</v>
      </c>
      <c r="M356" s="11">
        <f>COUNTIF(E$2:$E356,E356)</f>
        <v>88</v>
      </c>
      <c r="N356" s="13"/>
      <c r="O356" t="str">
        <f t="shared" si="43"/>
        <v/>
      </c>
    </row>
    <row r="357" spans="1:15">
      <c r="A357" s="7">
        <f t="shared" si="41"/>
        <v>11</v>
      </c>
      <c r="B357" s="14">
        <v>45623</v>
      </c>
      <c r="C357" s="8" t="s">
        <v>13</v>
      </c>
      <c r="D357" s="8" t="s">
        <v>14</v>
      </c>
      <c r="E357" s="8" t="s">
        <v>14</v>
      </c>
      <c r="F357" s="9">
        <f t="shared" si="44"/>
        <v>-900000</v>
      </c>
      <c r="G357" s="9">
        <v>-9</v>
      </c>
      <c r="H357" s="10">
        <v>-934704</v>
      </c>
      <c r="I357" s="11">
        <f t="shared" si="45"/>
        <v>21069225446.907719</v>
      </c>
      <c r="J357" s="11">
        <f t="shared" si="42"/>
        <v>210693</v>
      </c>
      <c r="K357" s="11">
        <f t="shared" si="46"/>
        <v>99999.646152970046</v>
      </c>
      <c r="L357" s="12">
        <f t="shared" si="47"/>
        <v>34707.184623269597</v>
      </c>
      <c r="M357" s="11">
        <f>COUNTIF(E$2:$E357,E357)</f>
        <v>89</v>
      </c>
      <c r="N357" s="13"/>
      <c r="O357" t="str">
        <f t="shared" si="43"/>
        <v/>
      </c>
    </row>
    <row r="358" spans="1:15">
      <c r="A358" s="7">
        <f t="shared" si="41"/>
        <v>11</v>
      </c>
      <c r="B358" s="14">
        <v>45623</v>
      </c>
      <c r="C358" s="8" t="s">
        <v>13</v>
      </c>
      <c r="D358" s="8" t="s">
        <v>14</v>
      </c>
      <c r="E358" s="8" t="s">
        <v>14</v>
      </c>
      <c r="F358" s="9">
        <f t="shared" si="44"/>
        <v>-900000</v>
      </c>
      <c r="G358" s="9">
        <v>-9</v>
      </c>
      <c r="H358" s="10">
        <v>-934704</v>
      </c>
      <c r="I358" s="11">
        <f t="shared" si="45"/>
        <v>21068325450.092342</v>
      </c>
      <c r="J358" s="11">
        <f t="shared" si="42"/>
        <v>210684</v>
      </c>
      <c r="K358" s="11">
        <f t="shared" si="46"/>
        <v>99999.646152970046</v>
      </c>
      <c r="L358" s="12">
        <f t="shared" si="47"/>
        <v>34707.184623269597</v>
      </c>
      <c r="M358" s="11">
        <f>COUNTIF(E$2:$E358,E358)</f>
        <v>90</v>
      </c>
      <c r="N358" s="13"/>
      <c r="O358" t="str">
        <f t="shared" si="43"/>
        <v/>
      </c>
    </row>
    <row r="359" spans="1:15">
      <c r="A359" s="7">
        <f t="shared" si="41"/>
        <v>11</v>
      </c>
      <c r="B359" s="14">
        <v>45623</v>
      </c>
      <c r="C359" s="8" t="s">
        <v>13</v>
      </c>
      <c r="D359" s="8" t="s">
        <v>15</v>
      </c>
      <c r="E359" s="8" t="s">
        <v>15</v>
      </c>
      <c r="F359" s="9">
        <f t="shared" si="44"/>
        <v>70000000</v>
      </c>
      <c r="G359" s="9">
        <v>700</v>
      </c>
      <c r="H359" s="10">
        <v>69944000</v>
      </c>
      <c r="I359" s="11">
        <f t="shared" si="45"/>
        <v>19338424015</v>
      </c>
      <c r="J359" s="11">
        <f t="shared" si="42"/>
        <v>195109</v>
      </c>
      <c r="K359" s="11">
        <f t="shared" si="46"/>
        <v>99116.001901501208</v>
      </c>
      <c r="L359" s="12">
        <f t="shared" si="47"/>
        <v>0</v>
      </c>
      <c r="M359" s="11">
        <f>COUNTIF(E$2:$E359,E359)</f>
        <v>260</v>
      </c>
      <c r="N359" s="13"/>
      <c r="O359" t="str">
        <f t="shared" si="43"/>
        <v/>
      </c>
    </row>
    <row r="360" spans="1:15">
      <c r="A360" s="7">
        <f t="shared" si="41"/>
        <v>11</v>
      </c>
      <c r="B360" s="14">
        <v>45623</v>
      </c>
      <c r="C360" s="8" t="s">
        <v>13</v>
      </c>
      <c r="D360" s="8" t="s">
        <v>15</v>
      </c>
      <c r="E360" s="8" t="s">
        <v>15</v>
      </c>
      <c r="F360" s="9">
        <f t="shared" si="44"/>
        <v>60000000</v>
      </c>
      <c r="G360" s="9">
        <v>600</v>
      </c>
      <c r="H360" s="10">
        <v>59952000</v>
      </c>
      <c r="I360" s="11">
        <f t="shared" si="45"/>
        <v>19398376015</v>
      </c>
      <c r="J360" s="11">
        <f t="shared" si="42"/>
        <v>195709</v>
      </c>
      <c r="K360" s="11">
        <f t="shared" si="46"/>
        <v>99118.46677975975</v>
      </c>
      <c r="L360" s="12">
        <f t="shared" si="47"/>
        <v>0</v>
      </c>
      <c r="M360" s="11">
        <f>COUNTIF(E$2:$E360,E360)</f>
        <v>261</v>
      </c>
      <c r="N360" s="13"/>
      <c r="O360" t="str">
        <f t="shared" si="43"/>
        <v/>
      </c>
    </row>
    <row r="361" spans="1:15">
      <c r="A361" s="7">
        <f t="shared" si="41"/>
        <v>11</v>
      </c>
      <c r="B361" s="14">
        <v>45623</v>
      </c>
      <c r="C361" s="8" t="s">
        <v>13</v>
      </c>
      <c r="D361" s="8" t="s">
        <v>15</v>
      </c>
      <c r="E361" s="8" t="s">
        <v>15</v>
      </c>
      <c r="F361" s="9">
        <f t="shared" si="44"/>
        <v>159500000</v>
      </c>
      <c r="G361" s="9">
        <v>1595</v>
      </c>
      <c r="H361" s="10">
        <v>159372400</v>
      </c>
      <c r="I361" s="11">
        <f t="shared" si="45"/>
        <v>19557748415</v>
      </c>
      <c r="J361" s="11">
        <f t="shared" si="42"/>
        <v>197304</v>
      </c>
      <c r="K361" s="11">
        <f t="shared" si="46"/>
        <v>99124.946351822568</v>
      </c>
      <c r="L361" s="12">
        <f t="shared" si="47"/>
        <v>0</v>
      </c>
      <c r="M361" s="11">
        <f>COUNTIF(E$2:$E361,E361)</f>
        <v>262</v>
      </c>
      <c r="N361" s="13"/>
      <c r="O361" t="str">
        <f t="shared" si="43"/>
        <v/>
      </c>
    </row>
    <row r="362" spans="1:15">
      <c r="A362" s="7">
        <f t="shared" si="41"/>
        <v>11</v>
      </c>
      <c r="B362" s="14">
        <v>45623</v>
      </c>
      <c r="C362" s="8" t="s">
        <v>13</v>
      </c>
      <c r="D362" s="8" t="s">
        <v>15</v>
      </c>
      <c r="E362" s="8" t="s">
        <v>15</v>
      </c>
      <c r="F362" s="9">
        <f t="shared" si="44"/>
        <v>20500000</v>
      </c>
      <c r="G362" s="9">
        <v>205</v>
      </c>
      <c r="H362" s="10">
        <v>20483600</v>
      </c>
      <c r="I362" s="11">
        <f t="shared" ref="I362:I393" si="48">IF(H362&gt;=0,IF(M362=1,H362,SUMIFS(I:I,E:E,E362,M:M,M362-1)+H362),SUMIFS(I:I,E:E,E362,M:M,M362-1)+K362*G362)</f>
        <v>19578232015</v>
      </c>
      <c r="J362" s="11">
        <f t="shared" si="42"/>
        <v>197509</v>
      </c>
      <c r="K362" s="11">
        <f t="shared" ref="K362:K393" si="49">IF(H362&gt;=0,I362/J362,SUMIFS($K:$K,$E:$E,E362,$M:$M,M362-1))</f>
        <v>99125.771559777029</v>
      </c>
      <c r="L362" s="12">
        <f t="shared" si="47"/>
        <v>0</v>
      </c>
      <c r="M362" s="11">
        <f>COUNTIF(E$2:$E362,E362)</f>
        <v>263</v>
      </c>
      <c r="N362" s="13"/>
      <c r="O362" t="str">
        <f t="shared" si="43"/>
        <v/>
      </c>
    </row>
    <row r="363" spans="1:15">
      <c r="A363" s="7">
        <f t="shared" si="41"/>
        <v>11</v>
      </c>
      <c r="B363" s="14">
        <v>45623</v>
      </c>
      <c r="C363" s="8" t="s">
        <v>13</v>
      </c>
      <c r="D363" s="8" t="s">
        <v>15</v>
      </c>
      <c r="E363" s="8" t="s">
        <v>15</v>
      </c>
      <c r="F363" s="9">
        <f t="shared" si="44"/>
        <v>120000000</v>
      </c>
      <c r="G363" s="9">
        <v>1200</v>
      </c>
      <c r="H363" s="10">
        <v>119904000</v>
      </c>
      <c r="I363" s="11">
        <f t="shared" si="48"/>
        <v>19698136015</v>
      </c>
      <c r="J363" s="11">
        <f t="shared" si="42"/>
        <v>198709</v>
      </c>
      <c r="K363" s="11">
        <f t="shared" si="49"/>
        <v>99130.567890734688</v>
      </c>
      <c r="L363" s="12">
        <f t="shared" si="47"/>
        <v>0</v>
      </c>
      <c r="M363" s="11">
        <f>COUNTIF(E$2:$E363,E363)</f>
        <v>264</v>
      </c>
      <c r="N363" s="13"/>
      <c r="O363" t="str">
        <f t="shared" si="43"/>
        <v/>
      </c>
    </row>
    <row r="364" spans="1:15">
      <c r="A364" s="7">
        <f t="shared" si="41"/>
        <v>11</v>
      </c>
      <c r="B364" s="14">
        <v>45623</v>
      </c>
      <c r="C364" s="8" t="s">
        <v>13</v>
      </c>
      <c r="D364" s="8" t="s">
        <v>15</v>
      </c>
      <c r="E364" s="8" t="s">
        <v>15</v>
      </c>
      <c r="F364" s="9">
        <f t="shared" si="44"/>
        <v>50000000</v>
      </c>
      <c r="G364" s="9">
        <v>500</v>
      </c>
      <c r="H364" s="10">
        <v>49960000</v>
      </c>
      <c r="I364" s="11">
        <f t="shared" si="48"/>
        <v>19748096015</v>
      </c>
      <c r="J364" s="11">
        <f t="shared" si="42"/>
        <v>199209</v>
      </c>
      <c r="K364" s="11">
        <f t="shared" si="49"/>
        <v>99132.549307511203</v>
      </c>
      <c r="L364" s="12">
        <f t="shared" si="47"/>
        <v>0</v>
      </c>
      <c r="M364" s="11">
        <f>COUNTIF(E$2:$E364,E364)</f>
        <v>265</v>
      </c>
      <c r="N364" s="13"/>
      <c r="O364" t="str">
        <f t="shared" si="43"/>
        <v/>
      </c>
    </row>
    <row r="365" spans="1:15">
      <c r="A365" s="7">
        <f t="shared" si="41"/>
        <v>11</v>
      </c>
      <c r="B365" s="14">
        <v>45623</v>
      </c>
      <c r="C365" s="8" t="s">
        <v>13</v>
      </c>
      <c r="D365" s="8" t="s">
        <v>15</v>
      </c>
      <c r="E365" s="8" t="s">
        <v>15</v>
      </c>
      <c r="F365" s="9">
        <f t="shared" si="44"/>
        <v>20000000</v>
      </c>
      <c r="G365" s="9">
        <v>200</v>
      </c>
      <c r="H365" s="10">
        <v>19984000</v>
      </c>
      <c r="I365" s="11">
        <f t="shared" si="48"/>
        <v>19768080015</v>
      </c>
      <c r="J365" s="11">
        <f t="shared" si="42"/>
        <v>199409</v>
      </c>
      <c r="K365" s="11">
        <f t="shared" si="49"/>
        <v>99133.339092016904</v>
      </c>
      <c r="L365" s="12">
        <f t="shared" si="47"/>
        <v>0</v>
      </c>
      <c r="M365" s="11">
        <f>COUNTIF(E$2:$E365,E365)</f>
        <v>266</v>
      </c>
      <c r="N365" s="13"/>
      <c r="O365" t="str">
        <f t="shared" si="43"/>
        <v/>
      </c>
    </row>
    <row r="366" spans="1:15">
      <c r="A366" s="7">
        <f t="shared" si="41"/>
        <v>11</v>
      </c>
      <c r="B366" s="14">
        <v>45623</v>
      </c>
      <c r="C366" s="8" t="s">
        <v>13</v>
      </c>
      <c r="D366" s="8" t="s">
        <v>15</v>
      </c>
      <c r="E366" s="8" t="s">
        <v>15</v>
      </c>
      <c r="F366" s="9">
        <f t="shared" si="44"/>
        <v>150000000</v>
      </c>
      <c r="G366" s="9">
        <v>1500</v>
      </c>
      <c r="H366" s="10">
        <v>149880000</v>
      </c>
      <c r="I366" s="11">
        <f t="shared" si="48"/>
        <v>19917960015</v>
      </c>
      <c r="J366" s="11">
        <f t="shared" si="42"/>
        <v>200909</v>
      </c>
      <c r="K366" s="11">
        <f t="shared" si="49"/>
        <v>99139.212354847215</v>
      </c>
      <c r="L366" s="12">
        <f t="shared" si="47"/>
        <v>0</v>
      </c>
      <c r="M366" s="11">
        <f>COUNTIF(E$2:$E366,E366)</f>
        <v>267</v>
      </c>
      <c r="N366" s="13"/>
      <c r="O366" t="str">
        <f t="shared" si="43"/>
        <v/>
      </c>
    </row>
    <row r="367" spans="1:15">
      <c r="A367" s="7">
        <f t="shared" si="41"/>
        <v>11</v>
      </c>
      <c r="B367" s="14">
        <v>45623</v>
      </c>
      <c r="C367" s="8" t="s">
        <v>13</v>
      </c>
      <c r="D367" s="8" t="s">
        <v>15</v>
      </c>
      <c r="E367" s="8" t="s">
        <v>15</v>
      </c>
      <c r="F367" s="9">
        <f t="shared" si="44"/>
        <v>9500000</v>
      </c>
      <c r="G367" s="9">
        <v>95</v>
      </c>
      <c r="H367" s="10">
        <v>9492400</v>
      </c>
      <c r="I367" s="11">
        <f t="shared" si="48"/>
        <v>19927452415</v>
      </c>
      <c r="J367" s="11">
        <f t="shared" si="42"/>
        <v>201004</v>
      </c>
      <c r="K367" s="11">
        <f t="shared" si="49"/>
        <v>99139.581376490023</v>
      </c>
      <c r="L367" s="12">
        <f t="shared" si="47"/>
        <v>0</v>
      </c>
      <c r="M367" s="11">
        <f>COUNTIF(E$2:$E367,E367)</f>
        <v>268</v>
      </c>
      <c r="N367" s="13"/>
      <c r="O367" t="str">
        <f t="shared" si="43"/>
        <v/>
      </c>
    </row>
    <row r="368" spans="1:15">
      <c r="A368" s="7">
        <f t="shared" si="41"/>
        <v>11</v>
      </c>
      <c r="B368" s="14">
        <v>45624</v>
      </c>
      <c r="C368" s="8" t="s">
        <v>13</v>
      </c>
      <c r="D368" s="8" t="s">
        <v>14</v>
      </c>
      <c r="E368" s="8" t="s">
        <v>14</v>
      </c>
      <c r="F368" s="9">
        <f t="shared" si="44"/>
        <v>-900000</v>
      </c>
      <c r="G368" s="9">
        <v>-9</v>
      </c>
      <c r="H368" s="10">
        <v>-934893</v>
      </c>
      <c r="I368" s="11">
        <f t="shared" si="48"/>
        <v>21067425453.276966</v>
      </c>
      <c r="J368" s="11">
        <f t="shared" si="42"/>
        <v>210675</v>
      </c>
      <c r="K368" s="11">
        <f t="shared" si="49"/>
        <v>99999.646152970046</v>
      </c>
      <c r="L368" s="12">
        <f t="shared" si="47"/>
        <v>34896.184623269597</v>
      </c>
      <c r="M368" s="11">
        <f>COUNTIF(E$2:$E368,E368)</f>
        <v>91</v>
      </c>
      <c r="N368" s="13"/>
      <c r="O368" t="str">
        <f t="shared" si="43"/>
        <v/>
      </c>
    </row>
    <row r="369" spans="1:15">
      <c r="A369" s="7">
        <f t="shared" si="41"/>
        <v>11</v>
      </c>
      <c r="B369" s="14">
        <v>45625</v>
      </c>
      <c r="C369" s="8" t="s">
        <v>13</v>
      </c>
      <c r="D369" s="8" t="s">
        <v>14</v>
      </c>
      <c r="E369" s="8" t="s">
        <v>14</v>
      </c>
      <c r="F369" s="9">
        <f t="shared" si="44"/>
        <v>900000</v>
      </c>
      <c r="G369" s="9">
        <v>9</v>
      </c>
      <c r="H369" s="10">
        <v>934902</v>
      </c>
      <c r="I369" s="11">
        <f t="shared" si="48"/>
        <v>21068360355.276966</v>
      </c>
      <c r="J369" s="11">
        <f t="shared" si="42"/>
        <v>210684</v>
      </c>
      <c r="K369" s="11">
        <f t="shared" si="49"/>
        <v>99999.811828506034</v>
      </c>
      <c r="L369" s="12">
        <f t="shared" si="47"/>
        <v>0</v>
      </c>
      <c r="M369" s="11">
        <f>COUNTIF(E$2:$E369,E369)</f>
        <v>92</v>
      </c>
      <c r="N369" s="13"/>
      <c r="O369" t="str">
        <f t="shared" si="43"/>
        <v/>
      </c>
    </row>
    <row r="370" spans="1:15">
      <c r="A370" s="7">
        <v>12</v>
      </c>
      <c r="B370" s="14">
        <v>45628</v>
      </c>
      <c r="C370" s="8" t="s">
        <v>13</v>
      </c>
      <c r="D370" s="8" t="s">
        <v>14</v>
      </c>
      <c r="E370" s="8" t="s">
        <v>14</v>
      </c>
      <c r="F370" s="9">
        <f t="shared" si="44"/>
        <v>-196000000</v>
      </c>
      <c r="G370" s="9">
        <v>-1960</v>
      </c>
      <c r="H370" s="10">
        <v>-203759640</v>
      </c>
      <c r="I370" s="11">
        <f t="shared" si="48"/>
        <v>20872360724.093094</v>
      </c>
      <c r="J370" s="11">
        <f t="shared" si="42"/>
        <v>208724</v>
      </c>
      <c r="K370" s="11">
        <f t="shared" si="49"/>
        <v>99999.811828506034</v>
      </c>
      <c r="L370" s="12">
        <f t="shared" si="47"/>
        <v>7760008.8161281645</v>
      </c>
      <c r="M370" s="11">
        <f>COUNTIF(E$2:$E370,E370)</f>
        <v>93</v>
      </c>
      <c r="N370" s="13"/>
      <c r="O370" t="str">
        <f t="shared" si="43"/>
        <v/>
      </c>
    </row>
    <row r="371" spans="1:15">
      <c r="A371" s="7">
        <v>12</v>
      </c>
      <c r="B371" s="14">
        <v>45630</v>
      </c>
      <c r="C371" s="8" t="s">
        <v>13</v>
      </c>
      <c r="D371" s="8" t="s">
        <v>14</v>
      </c>
      <c r="E371" s="8" t="s">
        <v>14</v>
      </c>
      <c r="F371" s="9">
        <f t="shared" si="44"/>
        <v>-900000</v>
      </c>
      <c r="G371" s="9">
        <v>-9</v>
      </c>
      <c r="H371" s="10">
        <v>-936000</v>
      </c>
      <c r="I371" s="11">
        <f t="shared" si="48"/>
        <v>20871460725.786636</v>
      </c>
      <c r="J371" s="11">
        <f t="shared" si="42"/>
        <v>208715</v>
      </c>
      <c r="K371" s="11">
        <f t="shared" si="49"/>
        <v>99999.811828506034</v>
      </c>
      <c r="L371" s="12">
        <f t="shared" si="47"/>
        <v>36001.693543445668</v>
      </c>
      <c r="M371" s="11">
        <f>COUNTIF(E$2:$E371,E371)</f>
        <v>94</v>
      </c>
      <c r="N371" s="13"/>
      <c r="O371" t="str">
        <f t="shared" si="43"/>
        <v/>
      </c>
    </row>
    <row r="372" spans="1:15">
      <c r="A372" s="7">
        <v>12</v>
      </c>
      <c r="B372" s="14">
        <v>45631</v>
      </c>
      <c r="C372" s="8" t="s">
        <v>13</v>
      </c>
      <c r="D372" s="8" t="s">
        <v>14</v>
      </c>
      <c r="E372" s="8" t="s">
        <v>14</v>
      </c>
      <c r="F372" s="9">
        <f t="shared" si="44"/>
        <v>900000</v>
      </c>
      <c r="G372" s="9">
        <v>9</v>
      </c>
      <c r="H372" s="10">
        <v>935109</v>
      </c>
      <c r="I372" s="11">
        <f t="shared" si="48"/>
        <v>20872395834.786636</v>
      </c>
      <c r="J372" s="11">
        <f t="shared" si="42"/>
        <v>208724</v>
      </c>
      <c r="K372" s="11">
        <f t="shared" si="49"/>
        <v>99999.980044396609</v>
      </c>
      <c r="L372" s="12">
        <f t="shared" si="47"/>
        <v>0</v>
      </c>
      <c r="M372" s="11">
        <f>COUNTIF(E$2:$E372,E372)</f>
        <v>95</v>
      </c>
      <c r="N372" s="13"/>
      <c r="O372" t="str">
        <f t="shared" si="43"/>
        <v/>
      </c>
    </row>
    <row r="373" spans="1:15">
      <c r="A373" s="7">
        <v>12</v>
      </c>
      <c r="B373" s="14">
        <v>45631</v>
      </c>
      <c r="C373" s="8" t="s">
        <v>13</v>
      </c>
      <c r="D373" s="8" t="s">
        <v>14</v>
      </c>
      <c r="E373" s="8" t="s">
        <v>14</v>
      </c>
      <c r="F373" s="9">
        <f t="shared" si="44"/>
        <v>-900000</v>
      </c>
      <c r="G373" s="9">
        <v>-9</v>
      </c>
      <c r="H373" s="10">
        <v>-936189</v>
      </c>
      <c r="I373" s="11">
        <f t="shared" si="48"/>
        <v>20871495834.966236</v>
      </c>
      <c r="J373" s="11">
        <f t="shared" si="42"/>
        <v>208715</v>
      </c>
      <c r="K373" s="11">
        <f t="shared" si="49"/>
        <v>99999.980044396609</v>
      </c>
      <c r="L373" s="12">
        <f t="shared" si="47"/>
        <v>36189.179600430536</v>
      </c>
      <c r="M373" s="11">
        <f>COUNTIF(E$2:$E373,E373)</f>
        <v>96</v>
      </c>
      <c r="N373" s="13"/>
      <c r="O373" t="str">
        <f t="shared" si="43"/>
        <v/>
      </c>
    </row>
    <row r="374" spans="1:15">
      <c r="A374" s="7">
        <v>12</v>
      </c>
      <c r="B374" s="14">
        <v>45631</v>
      </c>
      <c r="C374" s="8" t="s">
        <v>13</v>
      </c>
      <c r="D374" s="8" t="s">
        <v>14</v>
      </c>
      <c r="E374" s="8" t="s">
        <v>14</v>
      </c>
      <c r="F374" s="9">
        <f t="shared" si="44"/>
        <v>900000</v>
      </c>
      <c r="G374" s="9">
        <v>9</v>
      </c>
      <c r="H374" s="10">
        <v>935244</v>
      </c>
      <c r="I374" s="11">
        <f t="shared" si="48"/>
        <v>20872431078.966236</v>
      </c>
      <c r="J374" s="11">
        <f t="shared" si="42"/>
        <v>208724</v>
      </c>
      <c r="K374" s="11">
        <f t="shared" si="49"/>
        <v>100000.14889982098</v>
      </c>
      <c r="L374" s="12">
        <f t="shared" si="47"/>
        <v>0</v>
      </c>
      <c r="M374" s="11">
        <f>COUNTIF(E$2:$E374,E374)</f>
        <v>97</v>
      </c>
      <c r="N374" s="13"/>
      <c r="O374" t="str">
        <f t="shared" si="43"/>
        <v/>
      </c>
    </row>
    <row r="375" spans="1:15">
      <c r="A375" s="7">
        <v>12</v>
      </c>
      <c r="B375" s="14">
        <v>45631</v>
      </c>
      <c r="C375" s="8" t="s">
        <v>13</v>
      </c>
      <c r="D375" s="8" t="s">
        <v>14</v>
      </c>
      <c r="E375" s="8" t="s">
        <v>14</v>
      </c>
      <c r="F375" s="9">
        <f t="shared" si="44"/>
        <v>-2400000</v>
      </c>
      <c r="G375" s="9">
        <v>-24</v>
      </c>
      <c r="H375" s="10">
        <v>-2496504</v>
      </c>
      <c r="I375" s="11">
        <f t="shared" si="48"/>
        <v>20870031075.392639</v>
      </c>
      <c r="J375" s="11">
        <f t="shared" si="42"/>
        <v>208700</v>
      </c>
      <c r="K375" s="11">
        <f t="shared" si="49"/>
        <v>100000.14889982098</v>
      </c>
      <c r="L375" s="12">
        <f t="shared" si="47"/>
        <v>96500.426404296421</v>
      </c>
      <c r="M375" s="11">
        <f>COUNTIF(E$2:$E375,E375)</f>
        <v>98</v>
      </c>
      <c r="N375" s="13"/>
      <c r="O375" t="str">
        <f t="shared" si="43"/>
        <v/>
      </c>
    </row>
    <row r="376" spans="1:15">
      <c r="A376" s="7">
        <v>12</v>
      </c>
      <c r="B376" s="14">
        <v>45631</v>
      </c>
      <c r="C376" s="8" t="s">
        <v>13</v>
      </c>
      <c r="D376" s="8" t="s">
        <v>14</v>
      </c>
      <c r="E376" s="8" t="s">
        <v>14</v>
      </c>
      <c r="F376" s="9">
        <f t="shared" si="44"/>
        <v>-900000</v>
      </c>
      <c r="G376" s="9">
        <v>-9</v>
      </c>
      <c r="H376" s="10">
        <v>-936189</v>
      </c>
      <c r="I376" s="11">
        <f t="shared" si="48"/>
        <v>20869131074.05254</v>
      </c>
      <c r="J376" s="11">
        <f t="shared" si="42"/>
        <v>208691</v>
      </c>
      <c r="K376" s="11">
        <f t="shared" si="49"/>
        <v>100000.14889982098</v>
      </c>
      <c r="L376" s="12">
        <f t="shared" si="47"/>
        <v>36187.659901611158</v>
      </c>
      <c r="M376" s="11">
        <f>COUNTIF(E$2:$E376,E376)</f>
        <v>99</v>
      </c>
      <c r="N376" s="13"/>
      <c r="O376" t="str">
        <f t="shared" si="43"/>
        <v/>
      </c>
    </row>
    <row r="377" spans="1:15">
      <c r="A377" s="7">
        <v>12</v>
      </c>
      <c r="B377" s="14">
        <v>45632</v>
      </c>
      <c r="C377" s="8" t="s">
        <v>13</v>
      </c>
      <c r="D377" s="8" t="s">
        <v>14</v>
      </c>
      <c r="E377" s="8" t="s">
        <v>14</v>
      </c>
      <c r="F377" s="9">
        <f t="shared" si="44"/>
        <v>-9600000</v>
      </c>
      <c r="G377" s="9">
        <v>-96</v>
      </c>
      <c r="H377" s="10">
        <v>-9991968</v>
      </c>
      <c r="I377" s="11">
        <f t="shared" si="48"/>
        <v>20859531059.758156</v>
      </c>
      <c r="J377" s="11">
        <f t="shared" si="42"/>
        <v>208595</v>
      </c>
      <c r="K377" s="11">
        <f t="shared" si="49"/>
        <v>100000.14889982098</v>
      </c>
      <c r="L377" s="12">
        <f t="shared" si="47"/>
        <v>391953.70561718568</v>
      </c>
      <c r="M377" s="11">
        <f>COUNTIF(E$2:$E377,E377)</f>
        <v>100</v>
      </c>
      <c r="N377" s="13"/>
      <c r="O377" t="str">
        <f t="shared" si="43"/>
        <v/>
      </c>
    </row>
    <row r="378" spans="1:15">
      <c r="A378" s="7">
        <v>12</v>
      </c>
      <c r="B378" s="14">
        <v>45632</v>
      </c>
      <c r="C378" s="8" t="s">
        <v>13</v>
      </c>
      <c r="D378" s="8" t="s">
        <v>14</v>
      </c>
      <c r="E378" s="8" t="s">
        <v>14</v>
      </c>
      <c r="F378" s="9">
        <f t="shared" si="44"/>
        <v>-1000000</v>
      </c>
      <c r="G378" s="9">
        <v>-10</v>
      </c>
      <c r="H378" s="10">
        <v>-1040830</v>
      </c>
      <c r="I378" s="11">
        <f t="shared" si="48"/>
        <v>20858531058.269157</v>
      </c>
      <c r="J378" s="11">
        <f t="shared" si="42"/>
        <v>208585</v>
      </c>
      <c r="K378" s="11">
        <f t="shared" si="49"/>
        <v>100000.14889982098</v>
      </c>
      <c r="L378" s="12">
        <f t="shared" si="47"/>
        <v>40828.511001790175</v>
      </c>
      <c r="M378" s="11">
        <f>COUNTIF(E$2:$E378,E378)</f>
        <v>101</v>
      </c>
      <c r="N378" s="13"/>
      <c r="O378" t="str">
        <f t="shared" si="43"/>
        <v/>
      </c>
    </row>
    <row r="379" spans="1:15">
      <c r="A379" s="7">
        <v>12</v>
      </c>
      <c r="B379" s="14">
        <v>45632</v>
      </c>
      <c r="C379" s="8" t="s">
        <v>13</v>
      </c>
      <c r="D379" s="8" t="s">
        <v>14</v>
      </c>
      <c r="E379" s="8" t="s">
        <v>14</v>
      </c>
      <c r="F379" s="9">
        <f t="shared" si="44"/>
        <v>-3200000</v>
      </c>
      <c r="G379" s="9">
        <v>-32</v>
      </c>
      <c r="H379" s="10">
        <v>-3330656</v>
      </c>
      <c r="I379" s="11">
        <f t="shared" si="48"/>
        <v>20855331053.504364</v>
      </c>
      <c r="J379" s="11">
        <f t="shared" si="42"/>
        <v>208553</v>
      </c>
      <c r="K379" s="11">
        <f t="shared" si="49"/>
        <v>100000.14889982098</v>
      </c>
      <c r="L379" s="12">
        <f t="shared" si="47"/>
        <v>130651.23520572856</v>
      </c>
      <c r="M379" s="11">
        <f>COUNTIF(E$2:$E379,E379)</f>
        <v>102</v>
      </c>
      <c r="N379" s="13"/>
      <c r="O379" t="str">
        <f t="shared" si="43"/>
        <v/>
      </c>
    </row>
    <row r="380" spans="1:15">
      <c r="A380" s="7">
        <v>12</v>
      </c>
      <c r="B380" s="14">
        <v>45635</v>
      </c>
      <c r="C380" s="8" t="s">
        <v>13</v>
      </c>
      <c r="D380" s="8" t="s">
        <v>14</v>
      </c>
      <c r="E380" s="8" t="s">
        <v>14</v>
      </c>
      <c r="F380" s="9">
        <f t="shared" si="44"/>
        <v>-5200000</v>
      </c>
      <c r="G380" s="9">
        <v>-52</v>
      </c>
      <c r="H380" s="10">
        <v>-5413408</v>
      </c>
      <c r="I380" s="11">
        <f t="shared" si="48"/>
        <v>20850131045.761574</v>
      </c>
      <c r="J380" s="11">
        <f t="shared" si="42"/>
        <v>208501</v>
      </c>
      <c r="K380" s="11">
        <f t="shared" si="49"/>
        <v>100000.14889982098</v>
      </c>
      <c r="L380" s="12">
        <f t="shared" si="47"/>
        <v>213400.25720930845</v>
      </c>
      <c r="M380" s="11">
        <f>COUNTIF(E$2:$E380,E380)</f>
        <v>103</v>
      </c>
      <c r="N380" s="13"/>
      <c r="O380" t="str">
        <f t="shared" si="43"/>
        <v/>
      </c>
    </row>
    <row r="381" spans="1:15">
      <c r="A381" s="7">
        <v>12</v>
      </c>
      <c r="B381" s="14">
        <v>45635</v>
      </c>
      <c r="C381" s="8" t="s">
        <v>13</v>
      </c>
      <c r="D381" s="8" t="s">
        <v>14</v>
      </c>
      <c r="E381" s="8" t="s">
        <v>14</v>
      </c>
      <c r="F381" s="9">
        <f t="shared" si="44"/>
        <v>-9600000</v>
      </c>
      <c r="G381" s="9">
        <v>-96</v>
      </c>
      <c r="H381" s="10">
        <v>-9993984</v>
      </c>
      <c r="I381" s="11">
        <f t="shared" si="48"/>
        <v>20840531031.46719</v>
      </c>
      <c r="J381" s="11">
        <f t="shared" si="42"/>
        <v>208405</v>
      </c>
      <c r="K381" s="11">
        <f t="shared" si="49"/>
        <v>100000.14889982098</v>
      </c>
      <c r="L381" s="12">
        <f t="shared" si="47"/>
        <v>393969.70561718568</v>
      </c>
      <c r="M381" s="11">
        <f>COUNTIF(E$2:$E381,E381)</f>
        <v>104</v>
      </c>
      <c r="N381" s="13"/>
      <c r="O381" t="str">
        <f t="shared" si="43"/>
        <v/>
      </c>
    </row>
    <row r="382" spans="1:15">
      <c r="A382" s="7">
        <v>12</v>
      </c>
      <c r="B382" s="14">
        <v>45635</v>
      </c>
      <c r="C382" s="8" t="s">
        <v>13</v>
      </c>
      <c r="D382" s="8" t="s">
        <v>14</v>
      </c>
      <c r="E382" s="8" t="s">
        <v>14</v>
      </c>
      <c r="F382" s="9">
        <f t="shared" si="44"/>
        <v>-1000000</v>
      </c>
      <c r="G382" s="9">
        <v>-10</v>
      </c>
      <c r="H382" s="10">
        <v>-1041040</v>
      </c>
      <c r="I382" s="11">
        <f t="shared" si="48"/>
        <v>20839531029.978191</v>
      </c>
      <c r="J382" s="11">
        <f t="shared" si="42"/>
        <v>208395</v>
      </c>
      <c r="K382" s="11">
        <f t="shared" si="49"/>
        <v>100000.14889982098</v>
      </c>
      <c r="L382" s="12">
        <f t="shared" si="47"/>
        <v>41038.511001790175</v>
      </c>
      <c r="M382" s="11">
        <f>COUNTIF(E$2:$E382,E382)</f>
        <v>105</v>
      </c>
      <c r="N382" s="13"/>
      <c r="O382" t="str">
        <f t="shared" si="43"/>
        <v/>
      </c>
    </row>
    <row r="383" spans="1:15">
      <c r="A383" s="7">
        <v>12</v>
      </c>
      <c r="B383" s="14">
        <v>45635</v>
      </c>
      <c r="C383" s="8" t="s">
        <v>13</v>
      </c>
      <c r="D383" s="8" t="s">
        <v>14</v>
      </c>
      <c r="E383" s="8" t="s">
        <v>14</v>
      </c>
      <c r="F383" s="9">
        <f t="shared" si="44"/>
        <v>-48000000</v>
      </c>
      <c r="G383" s="9">
        <v>-480</v>
      </c>
      <c r="H383" s="10">
        <v>-49969920</v>
      </c>
      <c r="I383" s="11">
        <f t="shared" si="48"/>
        <v>20791530958.506279</v>
      </c>
      <c r="J383" s="11">
        <f t="shared" si="42"/>
        <v>207915</v>
      </c>
      <c r="K383" s="11">
        <f t="shared" si="49"/>
        <v>100000.14889982098</v>
      </c>
      <c r="L383" s="12">
        <f t="shared" si="47"/>
        <v>1969848.5280859321</v>
      </c>
      <c r="M383" s="11">
        <f>COUNTIF(E$2:$E383,E383)</f>
        <v>106</v>
      </c>
      <c r="N383" s="13"/>
      <c r="O383" t="str">
        <f t="shared" si="43"/>
        <v/>
      </c>
    </row>
    <row r="384" spans="1:15">
      <c r="A384" s="7">
        <v>12</v>
      </c>
      <c r="B384" s="14">
        <v>45636</v>
      </c>
      <c r="C384" s="8" t="s">
        <v>13</v>
      </c>
      <c r="D384" s="8" t="s">
        <v>14</v>
      </c>
      <c r="E384" s="8" t="s">
        <v>14</v>
      </c>
      <c r="F384" s="9">
        <f t="shared" si="44"/>
        <v>900000</v>
      </c>
      <c r="G384" s="9">
        <v>9</v>
      </c>
      <c r="H384" s="10">
        <v>936306</v>
      </c>
      <c r="I384" s="11">
        <f t="shared" si="48"/>
        <v>20792467264.506279</v>
      </c>
      <c r="J384" s="11">
        <f t="shared" si="42"/>
        <v>207924</v>
      </c>
      <c r="K384" s="11">
        <f t="shared" si="49"/>
        <v>100000.32350525325</v>
      </c>
      <c r="L384" s="12">
        <f t="shared" si="47"/>
        <v>0</v>
      </c>
      <c r="M384" s="11">
        <f>COUNTIF(E$2:$E384,E384)</f>
        <v>107</v>
      </c>
      <c r="N384" s="13"/>
      <c r="O384" t="str">
        <f t="shared" si="43"/>
        <v/>
      </c>
    </row>
    <row r="385" spans="1:15">
      <c r="A385" s="7">
        <v>12</v>
      </c>
      <c r="B385" s="14">
        <v>45636</v>
      </c>
      <c r="C385" s="8" t="s">
        <v>13</v>
      </c>
      <c r="D385" s="8" t="s">
        <v>14</v>
      </c>
      <c r="E385" s="8" t="s">
        <v>14</v>
      </c>
      <c r="F385" s="9">
        <f t="shared" si="44"/>
        <v>-900000</v>
      </c>
      <c r="G385" s="9">
        <v>-9</v>
      </c>
      <c r="H385" s="10">
        <v>-937035</v>
      </c>
      <c r="I385" s="11">
        <f t="shared" si="48"/>
        <v>20791567261.59473</v>
      </c>
      <c r="J385" s="11">
        <f t="shared" si="42"/>
        <v>207915</v>
      </c>
      <c r="K385" s="11">
        <f t="shared" si="49"/>
        <v>100000.32350525325</v>
      </c>
      <c r="L385" s="12">
        <f t="shared" si="47"/>
        <v>37032.088452720665</v>
      </c>
      <c r="M385" s="11">
        <f>COUNTIF(E$2:$E385,E385)</f>
        <v>108</v>
      </c>
      <c r="N385" s="13"/>
      <c r="O385" t="str">
        <f t="shared" si="43"/>
        <v/>
      </c>
    </row>
    <row r="386" spans="1:15">
      <c r="A386" s="7">
        <v>12</v>
      </c>
      <c r="B386" s="14">
        <v>45636</v>
      </c>
      <c r="C386" s="8" t="s">
        <v>13</v>
      </c>
      <c r="D386" s="8" t="s">
        <v>14</v>
      </c>
      <c r="E386" s="8" t="s">
        <v>14</v>
      </c>
      <c r="F386" s="9">
        <f t="shared" si="44"/>
        <v>-900000</v>
      </c>
      <c r="G386" s="9">
        <v>-9</v>
      </c>
      <c r="H386" s="10">
        <v>-937035</v>
      </c>
      <c r="I386" s="11">
        <f t="shared" si="48"/>
        <v>20790667258.683182</v>
      </c>
      <c r="J386" s="11">
        <f t="shared" ref="J386:J449" si="50">IF(M386=1,G386,SUMIFS($J:$J,$E:$E,E386,$M:$M,M386-1)+G386)</f>
        <v>207906</v>
      </c>
      <c r="K386" s="11">
        <f t="shared" si="49"/>
        <v>100000.32350525325</v>
      </c>
      <c r="L386" s="12">
        <f t="shared" si="47"/>
        <v>37032.088452720665</v>
      </c>
      <c r="M386" s="11">
        <f>COUNTIF(E$2:$E386,E386)</f>
        <v>109</v>
      </c>
      <c r="N386" s="13"/>
      <c r="O386" t="str">
        <f t="shared" ref="O386:O449" si="51">IF(M386=_xlfn.MAXIFS(M:M,D:D,D386),"X","")</f>
        <v/>
      </c>
    </row>
    <row r="387" spans="1:15">
      <c r="A387" s="7">
        <v>12</v>
      </c>
      <c r="B387" s="14">
        <v>45636</v>
      </c>
      <c r="C387" s="8" t="s">
        <v>13</v>
      </c>
      <c r="D387" s="8" t="s">
        <v>14</v>
      </c>
      <c r="E387" s="8" t="s">
        <v>14</v>
      </c>
      <c r="F387" s="9">
        <f t="shared" si="44"/>
        <v>-900000</v>
      </c>
      <c r="G387" s="9">
        <v>-9</v>
      </c>
      <c r="H387" s="10">
        <v>-937035</v>
      </c>
      <c r="I387" s="11">
        <f t="shared" si="48"/>
        <v>20789767255.771633</v>
      </c>
      <c r="J387" s="11">
        <f t="shared" si="50"/>
        <v>207897</v>
      </c>
      <c r="K387" s="11">
        <f t="shared" si="49"/>
        <v>100000.32350525325</v>
      </c>
      <c r="L387" s="12">
        <f t="shared" si="47"/>
        <v>37032.088452720665</v>
      </c>
      <c r="M387" s="11">
        <f>COUNTIF(E$2:$E387,E387)</f>
        <v>110</v>
      </c>
      <c r="N387" s="13"/>
      <c r="O387" t="str">
        <f t="shared" si="51"/>
        <v/>
      </c>
    </row>
    <row r="388" spans="1:15">
      <c r="A388" s="7">
        <v>12</v>
      </c>
      <c r="B388" s="14">
        <v>45636</v>
      </c>
      <c r="C388" s="8" t="s">
        <v>13</v>
      </c>
      <c r="D388" s="8" t="s">
        <v>14</v>
      </c>
      <c r="E388" s="8" t="s">
        <v>14</v>
      </c>
      <c r="F388" s="9">
        <f t="shared" si="44"/>
        <v>-19400000</v>
      </c>
      <c r="G388" s="9">
        <v>-194</v>
      </c>
      <c r="H388" s="10">
        <v>-20198310</v>
      </c>
      <c r="I388" s="11">
        <f t="shared" si="48"/>
        <v>20770367193.011616</v>
      </c>
      <c r="J388" s="11">
        <f t="shared" si="50"/>
        <v>207703</v>
      </c>
      <c r="K388" s="11">
        <f t="shared" si="49"/>
        <v>100000.32350525325</v>
      </c>
      <c r="L388" s="12">
        <f t="shared" si="47"/>
        <v>798247.239980869</v>
      </c>
      <c r="M388" s="11">
        <f>COUNTIF(E$2:$E388,E388)</f>
        <v>111</v>
      </c>
      <c r="N388" s="13"/>
      <c r="O388" t="str">
        <f t="shared" si="51"/>
        <v/>
      </c>
    </row>
    <row r="389" spans="1:15">
      <c r="A389" s="7">
        <v>12</v>
      </c>
      <c r="B389" s="14">
        <v>45637</v>
      </c>
      <c r="C389" s="8" t="s">
        <v>13</v>
      </c>
      <c r="D389" s="8" t="s">
        <v>14</v>
      </c>
      <c r="E389" s="8" t="s">
        <v>14</v>
      </c>
      <c r="F389" s="9">
        <f t="shared" si="44"/>
        <v>-900000</v>
      </c>
      <c r="G389" s="9">
        <v>-9</v>
      </c>
      <c r="H389" s="10">
        <v>-937206</v>
      </c>
      <c r="I389" s="11">
        <f t="shared" si="48"/>
        <v>20769467190.100067</v>
      </c>
      <c r="J389" s="11">
        <f t="shared" si="50"/>
        <v>207694</v>
      </c>
      <c r="K389" s="11">
        <f t="shared" si="49"/>
        <v>100000.32350525325</v>
      </c>
      <c r="L389" s="12">
        <f t="shared" si="47"/>
        <v>37203.088452720665</v>
      </c>
      <c r="M389" s="11">
        <f>COUNTIF(E$2:$E389,E389)</f>
        <v>112</v>
      </c>
      <c r="N389" s="13"/>
      <c r="O389" t="str">
        <f t="shared" si="51"/>
        <v/>
      </c>
    </row>
    <row r="390" spans="1:15">
      <c r="A390" s="7">
        <v>12</v>
      </c>
      <c r="B390" s="14">
        <v>45637</v>
      </c>
      <c r="C390" s="8" t="s">
        <v>13</v>
      </c>
      <c r="D390" s="8" t="s">
        <v>14</v>
      </c>
      <c r="E390" s="8" t="s">
        <v>14</v>
      </c>
      <c r="F390" s="9">
        <f t="shared" si="44"/>
        <v>-7000000</v>
      </c>
      <c r="G390" s="9">
        <v>-70</v>
      </c>
      <c r="H390" s="10">
        <v>-7289380</v>
      </c>
      <c r="I390" s="11">
        <f t="shared" si="48"/>
        <v>20762467167.4547</v>
      </c>
      <c r="J390" s="11">
        <f t="shared" si="50"/>
        <v>207624</v>
      </c>
      <c r="K390" s="11">
        <f t="shared" si="49"/>
        <v>100000.32350525325</v>
      </c>
      <c r="L390" s="12">
        <f t="shared" si="47"/>
        <v>289357.35463227239</v>
      </c>
      <c r="M390" s="11">
        <f>COUNTIF(E$2:$E390,E390)</f>
        <v>113</v>
      </c>
      <c r="N390" s="13"/>
      <c r="O390" t="str">
        <f t="shared" si="51"/>
        <v/>
      </c>
    </row>
    <row r="391" spans="1:15">
      <c r="A391" s="7">
        <v>12</v>
      </c>
      <c r="B391" s="14">
        <v>45638</v>
      </c>
      <c r="C391" s="8" t="s">
        <v>13</v>
      </c>
      <c r="D391" s="8" t="s">
        <v>14</v>
      </c>
      <c r="E391" s="8" t="s">
        <v>14</v>
      </c>
      <c r="F391" s="9">
        <f t="shared" si="44"/>
        <v>-17200000</v>
      </c>
      <c r="G391" s="9">
        <v>-172</v>
      </c>
      <c r="H391" s="10">
        <v>-17914316</v>
      </c>
      <c r="I391" s="11">
        <f t="shared" si="48"/>
        <v>20745267111.811798</v>
      </c>
      <c r="J391" s="11">
        <f t="shared" si="50"/>
        <v>207452</v>
      </c>
      <c r="K391" s="11">
        <f t="shared" si="49"/>
        <v>100000.32350525325</v>
      </c>
      <c r="L391" s="12">
        <f t="shared" si="47"/>
        <v>714260.35709644109</v>
      </c>
      <c r="M391" s="11">
        <f>COUNTIF(E$2:$E391,E391)</f>
        <v>114</v>
      </c>
      <c r="N391" s="13"/>
      <c r="O391" t="str">
        <f t="shared" si="51"/>
        <v/>
      </c>
    </row>
    <row r="392" spans="1:15">
      <c r="A392" s="7">
        <v>12</v>
      </c>
      <c r="B392" s="14">
        <v>45638</v>
      </c>
      <c r="C392" s="8" t="s">
        <v>13</v>
      </c>
      <c r="D392" s="8" t="s">
        <v>14</v>
      </c>
      <c r="E392" s="8" t="s">
        <v>14</v>
      </c>
      <c r="F392" s="9">
        <f t="shared" si="44"/>
        <v>-16200000</v>
      </c>
      <c r="G392" s="9">
        <v>-162</v>
      </c>
      <c r="H392" s="10">
        <v>-16872786</v>
      </c>
      <c r="I392" s="11">
        <f t="shared" si="48"/>
        <v>20729067059.403946</v>
      </c>
      <c r="J392" s="11">
        <f t="shared" si="50"/>
        <v>207290</v>
      </c>
      <c r="K392" s="11">
        <f t="shared" si="49"/>
        <v>100000.32350525325</v>
      </c>
      <c r="L392" s="12">
        <f t="shared" si="47"/>
        <v>672733.59214897268</v>
      </c>
      <c r="M392" s="11">
        <f>COUNTIF(E$2:$E392,E392)</f>
        <v>115</v>
      </c>
      <c r="N392" s="13"/>
      <c r="O392" t="str">
        <f t="shared" si="51"/>
        <v/>
      </c>
    </row>
    <row r="393" spans="1:15">
      <c r="A393" s="7">
        <v>12</v>
      </c>
      <c r="B393" s="14">
        <v>45638</v>
      </c>
      <c r="C393" s="8" t="s">
        <v>13</v>
      </c>
      <c r="D393" s="8" t="s">
        <v>14</v>
      </c>
      <c r="E393" s="8" t="s">
        <v>14</v>
      </c>
      <c r="F393" s="9">
        <f>100000*G393</f>
        <v>-900000</v>
      </c>
      <c r="G393" s="9">
        <v>-9</v>
      </c>
      <c r="H393" s="10">
        <v>-937377</v>
      </c>
      <c r="I393" s="11">
        <f t="shared" si="48"/>
        <v>20728167056.492397</v>
      </c>
      <c r="J393" s="11">
        <f t="shared" si="50"/>
        <v>207281</v>
      </c>
      <c r="K393" s="11">
        <f t="shared" si="49"/>
        <v>100000.32350525325</v>
      </c>
      <c r="L393" s="12">
        <f t="shared" si="47"/>
        <v>37374.088452720665</v>
      </c>
      <c r="M393" s="11">
        <f>COUNTIF(E$2:$E393,E393)</f>
        <v>116</v>
      </c>
      <c r="N393" s="13"/>
      <c r="O393" t="str">
        <f t="shared" si="51"/>
        <v/>
      </c>
    </row>
    <row r="394" spans="1:15">
      <c r="A394" s="7">
        <v>12</v>
      </c>
      <c r="B394" s="14">
        <v>45638</v>
      </c>
      <c r="C394" s="8" t="s">
        <v>13</v>
      </c>
      <c r="D394" s="8" t="s">
        <v>14</v>
      </c>
      <c r="E394" s="8" t="s">
        <v>14</v>
      </c>
      <c r="F394" s="9">
        <f t="shared" ref="F394:F438" si="52">100000*G394</f>
        <v>900000</v>
      </c>
      <c r="G394" s="9">
        <v>9</v>
      </c>
      <c r="H394" s="10">
        <v>937134</v>
      </c>
      <c r="I394" s="11">
        <f t="shared" ref="I394:I425" si="53">IF(H394&gt;=0,IF(M394=1,H394,SUMIFS(I:I,E:E,E394,M:M,M394-1)+H394),SUMIFS(I:I,E:E,E394,M:M,M394-1)+K394*G394)</f>
        <v>20729104190.492397</v>
      </c>
      <c r="J394" s="11">
        <f t="shared" si="50"/>
        <v>207290</v>
      </c>
      <c r="K394" s="11">
        <f t="shared" ref="K394:K425" si="54">IF(H394&gt;=0,I394/J394,SUMIFS($K:$K,$E:$E,E394,$M:$M,M394-1))</f>
        <v>100000.50263154227</v>
      </c>
      <c r="L394" s="12">
        <f t="shared" ref="L394:L434" si="55">IF(G394&lt;0,K394*G394-H394,0)</f>
        <v>0</v>
      </c>
      <c r="M394" s="11">
        <f>COUNTIF(E$2:$E394,E394)</f>
        <v>117</v>
      </c>
      <c r="N394" s="13"/>
      <c r="O394" t="str">
        <f t="shared" si="51"/>
        <v/>
      </c>
    </row>
    <row r="395" spans="1:15">
      <c r="A395" s="7">
        <v>12</v>
      </c>
      <c r="B395" s="14">
        <v>45638</v>
      </c>
      <c r="C395" s="8" t="s">
        <v>13</v>
      </c>
      <c r="D395" s="8" t="s">
        <v>14</v>
      </c>
      <c r="E395" s="8" t="s">
        <v>14</v>
      </c>
      <c r="F395" s="9">
        <f t="shared" si="52"/>
        <v>-900000</v>
      </c>
      <c r="G395" s="9">
        <v>-9</v>
      </c>
      <c r="H395" s="10">
        <v>-937377</v>
      </c>
      <c r="I395" s="11">
        <f t="shared" si="53"/>
        <v>20728204185.968712</v>
      </c>
      <c r="J395" s="11">
        <f t="shared" si="50"/>
        <v>207281</v>
      </c>
      <c r="K395" s="11">
        <f t="shared" si="54"/>
        <v>100000.50263154227</v>
      </c>
      <c r="L395" s="12">
        <f t="shared" si="55"/>
        <v>37372.476316119544</v>
      </c>
      <c r="M395" s="11">
        <f>COUNTIF(E$2:$E395,E395)</f>
        <v>118</v>
      </c>
      <c r="N395" s="13"/>
      <c r="O395" t="str">
        <f t="shared" si="51"/>
        <v/>
      </c>
    </row>
    <row r="396" spans="1:15">
      <c r="A396" s="7">
        <v>12</v>
      </c>
      <c r="B396" s="14">
        <v>45638</v>
      </c>
      <c r="C396" s="8" t="s">
        <v>13</v>
      </c>
      <c r="D396" s="8" t="s">
        <v>14</v>
      </c>
      <c r="E396" s="8" t="s">
        <v>14</v>
      </c>
      <c r="F396" s="9">
        <f t="shared" si="52"/>
        <v>-900000</v>
      </c>
      <c r="G396" s="9">
        <v>-9</v>
      </c>
      <c r="H396" s="10">
        <v>-937377</v>
      </c>
      <c r="I396" s="11">
        <f t="shared" si="53"/>
        <v>20727304181.445026</v>
      </c>
      <c r="J396" s="11">
        <f t="shared" si="50"/>
        <v>207272</v>
      </c>
      <c r="K396" s="11">
        <f t="shared" si="54"/>
        <v>100000.50263154227</v>
      </c>
      <c r="L396" s="12">
        <f t="shared" si="55"/>
        <v>37372.476316119544</v>
      </c>
      <c r="M396" s="11">
        <f>COUNTIF(E$2:$E396,E396)</f>
        <v>119</v>
      </c>
      <c r="N396" s="13"/>
      <c r="O396" t="str">
        <f t="shared" si="51"/>
        <v/>
      </c>
    </row>
    <row r="397" spans="1:15">
      <c r="A397" s="7">
        <v>12</v>
      </c>
      <c r="B397" s="14">
        <v>45638</v>
      </c>
      <c r="C397" s="8" t="s">
        <v>13</v>
      </c>
      <c r="D397" s="8" t="s">
        <v>14</v>
      </c>
      <c r="E397" s="8" t="s">
        <v>14</v>
      </c>
      <c r="F397" s="9">
        <f t="shared" si="52"/>
        <v>900000</v>
      </c>
      <c r="G397" s="9">
        <v>9</v>
      </c>
      <c r="H397" s="10">
        <v>937134</v>
      </c>
      <c r="I397" s="11">
        <f t="shared" si="53"/>
        <v>20728241315.445026</v>
      </c>
      <c r="J397" s="11">
        <f t="shared" si="50"/>
        <v>207281</v>
      </c>
      <c r="K397" s="11">
        <f t="shared" si="54"/>
        <v>100000.68175783129</v>
      </c>
      <c r="L397" s="12">
        <f t="shared" si="55"/>
        <v>0</v>
      </c>
      <c r="M397" s="11">
        <f>COUNTIF(E$2:$E397,E397)</f>
        <v>120</v>
      </c>
      <c r="N397" s="13"/>
      <c r="O397" t="str">
        <f t="shared" si="51"/>
        <v/>
      </c>
    </row>
    <row r="398" spans="1:15">
      <c r="A398" s="7">
        <v>12</v>
      </c>
      <c r="B398" s="14">
        <v>45638</v>
      </c>
      <c r="C398" s="8" t="s">
        <v>13</v>
      </c>
      <c r="D398" s="8" t="s">
        <v>14</v>
      </c>
      <c r="E398" s="8" t="s">
        <v>14</v>
      </c>
      <c r="F398" s="9">
        <f t="shared" si="52"/>
        <v>-14300000</v>
      </c>
      <c r="G398" s="9">
        <v>-143</v>
      </c>
      <c r="H398" s="10">
        <v>-14893879</v>
      </c>
      <c r="I398" s="11">
        <f t="shared" si="53"/>
        <v>20713941217.953655</v>
      </c>
      <c r="J398" s="11">
        <f t="shared" si="50"/>
        <v>207138</v>
      </c>
      <c r="K398" s="11">
        <f t="shared" si="54"/>
        <v>100000.68175783129</v>
      </c>
      <c r="L398" s="12">
        <f t="shared" si="55"/>
        <v>593781.50863012485</v>
      </c>
      <c r="M398" s="11">
        <f>COUNTIF(E$2:$E398,E398)</f>
        <v>121</v>
      </c>
      <c r="N398" s="13"/>
      <c r="O398" t="str">
        <f t="shared" si="51"/>
        <v/>
      </c>
    </row>
    <row r="399" spans="1:15">
      <c r="A399" s="7">
        <v>12</v>
      </c>
      <c r="B399" s="14">
        <v>45638</v>
      </c>
      <c r="C399" s="8" t="s">
        <v>13</v>
      </c>
      <c r="D399" s="8" t="s">
        <v>14</v>
      </c>
      <c r="E399" s="8" t="s">
        <v>14</v>
      </c>
      <c r="F399" s="9">
        <f t="shared" si="52"/>
        <v>-900000</v>
      </c>
      <c r="G399" s="9">
        <v>-9</v>
      </c>
      <c r="H399" s="10">
        <v>-937377</v>
      </c>
      <c r="I399" s="11">
        <f t="shared" si="53"/>
        <v>20713041211.817833</v>
      </c>
      <c r="J399" s="11">
        <f t="shared" si="50"/>
        <v>207129</v>
      </c>
      <c r="K399" s="11">
        <f t="shared" si="54"/>
        <v>100000.68175783129</v>
      </c>
      <c r="L399" s="12">
        <f t="shared" si="55"/>
        <v>37370.864179518423</v>
      </c>
      <c r="M399" s="11">
        <f>COUNTIF(E$2:$E399,E399)</f>
        <v>122</v>
      </c>
      <c r="N399" s="13"/>
      <c r="O399" t="str">
        <f t="shared" si="51"/>
        <v/>
      </c>
    </row>
    <row r="400" spans="1:15">
      <c r="A400" s="7">
        <v>12</v>
      </c>
      <c r="B400" s="14">
        <v>45638</v>
      </c>
      <c r="C400" s="8" t="s">
        <v>13</v>
      </c>
      <c r="D400" s="8" t="s">
        <v>14</v>
      </c>
      <c r="E400" s="8" t="s">
        <v>14</v>
      </c>
      <c r="F400" s="9">
        <f t="shared" si="52"/>
        <v>-8600000</v>
      </c>
      <c r="G400" s="9">
        <v>-86</v>
      </c>
      <c r="H400" s="10">
        <v>-8957158</v>
      </c>
      <c r="I400" s="11">
        <f t="shared" si="53"/>
        <v>20704441153.186661</v>
      </c>
      <c r="J400" s="11">
        <f t="shared" si="50"/>
        <v>207043</v>
      </c>
      <c r="K400" s="11">
        <f t="shared" si="54"/>
        <v>100000.68175783129</v>
      </c>
      <c r="L400" s="12">
        <f t="shared" si="55"/>
        <v>357099.36882650852</v>
      </c>
      <c r="M400" s="11">
        <f>COUNTIF(E$2:$E400,E400)</f>
        <v>123</v>
      </c>
      <c r="N400" s="13"/>
      <c r="O400" t="str">
        <f t="shared" si="51"/>
        <v/>
      </c>
    </row>
    <row r="401" spans="1:15">
      <c r="A401" s="7">
        <v>12</v>
      </c>
      <c r="B401" s="14">
        <v>45638</v>
      </c>
      <c r="C401" s="8" t="s">
        <v>13</v>
      </c>
      <c r="D401" s="8" t="s">
        <v>14</v>
      </c>
      <c r="E401" s="8" t="s">
        <v>14</v>
      </c>
      <c r="F401" s="9">
        <f t="shared" si="52"/>
        <v>-900000</v>
      </c>
      <c r="G401" s="9">
        <v>-9</v>
      </c>
      <c r="H401" s="10">
        <v>-937377</v>
      </c>
      <c r="I401" s="11">
        <f t="shared" si="53"/>
        <v>20703541147.050838</v>
      </c>
      <c r="J401" s="11">
        <f t="shared" si="50"/>
        <v>207034</v>
      </c>
      <c r="K401" s="11">
        <f t="shared" si="54"/>
        <v>100000.68175783129</v>
      </c>
      <c r="L401" s="12">
        <f t="shared" si="55"/>
        <v>37370.864179518423</v>
      </c>
      <c r="M401" s="11">
        <f>COUNTIF(E$2:$E401,E401)</f>
        <v>124</v>
      </c>
      <c r="N401" s="13"/>
      <c r="O401" t="str">
        <f t="shared" si="51"/>
        <v/>
      </c>
    </row>
    <row r="402" spans="1:15">
      <c r="A402" s="7">
        <v>12</v>
      </c>
      <c r="B402" s="14">
        <v>45639</v>
      </c>
      <c r="C402" s="8" t="s">
        <v>13</v>
      </c>
      <c r="D402" s="8" t="s">
        <v>14</v>
      </c>
      <c r="E402" s="8" t="s">
        <v>14</v>
      </c>
      <c r="F402" s="9">
        <f t="shared" si="52"/>
        <v>-64800000</v>
      </c>
      <c r="G402" s="9">
        <v>-648</v>
      </c>
      <c r="H402" s="10">
        <v>-67528080</v>
      </c>
      <c r="I402" s="11">
        <f t="shared" si="53"/>
        <v>20638740705.271763</v>
      </c>
      <c r="J402" s="11">
        <f t="shared" si="50"/>
        <v>206386</v>
      </c>
      <c r="K402" s="11">
        <f t="shared" si="54"/>
        <v>100000.68175783129</v>
      </c>
      <c r="L402" s="12">
        <f t="shared" si="55"/>
        <v>2727638.2209253237</v>
      </c>
      <c r="M402" s="11">
        <f>COUNTIF(E$2:$E402,E402)</f>
        <v>125</v>
      </c>
      <c r="N402" s="13"/>
      <c r="O402" t="str">
        <f t="shared" si="51"/>
        <v/>
      </c>
    </row>
    <row r="403" spans="1:15">
      <c r="A403" s="7">
        <v>12</v>
      </c>
      <c r="B403" s="14">
        <v>45639</v>
      </c>
      <c r="C403" s="8" t="s">
        <v>13</v>
      </c>
      <c r="D403" s="8" t="s">
        <v>14</v>
      </c>
      <c r="E403" s="8" t="s">
        <v>14</v>
      </c>
      <c r="F403" s="9">
        <f t="shared" si="52"/>
        <v>-19900000</v>
      </c>
      <c r="G403" s="9">
        <v>-199</v>
      </c>
      <c r="H403" s="10">
        <v>-20737790</v>
      </c>
      <c r="I403" s="11">
        <f t="shared" si="53"/>
        <v>20618840569.601955</v>
      </c>
      <c r="J403" s="11">
        <f t="shared" si="50"/>
        <v>206187</v>
      </c>
      <c r="K403" s="11">
        <f t="shared" si="54"/>
        <v>100000.68175783129</v>
      </c>
      <c r="L403" s="12">
        <f t="shared" si="55"/>
        <v>837654.33019157127</v>
      </c>
      <c r="M403" s="11">
        <f>COUNTIF(E$2:$E403,E403)</f>
        <v>126</v>
      </c>
      <c r="N403" s="13"/>
      <c r="O403" t="str">
        <f t="shared" si="51"/>
        <v/>
      </c>
    </row>
    <row r="404" spans="1:15">
      <c r="A404" s="7">
        <v>12</v>
      </c>
      <c r="B404" s="14">
        <v>45639</v>
      </c>
      <c r="C404" s="8" t="s">
        <v>13</v>
      </c>
      <c r="D404" s="8" t="s">
        <v>14</v>
      </c>
      <c r="E404" s="8" t="s">
        <v>14</v>
      </c>
      <c r="F404" s="9">
        <f t="shared" si="52"/>
        <v>-900000</v>
      </c>
      <c r="G404" s="9">
        <v>-9</v>
      </c>
      <c r="H404" s="10">
        <v>-937890</v>
      </c>
      <c r="I404" s="11">
        <f t="shared" si="53"/>
        <v>20617940563.466133</v>
      </c>
      <c r="J404" s="11">
        <f t="shared" si="50"/>
        <v>206178</v>
      </c>
      <c r="K404" s="11">
        <f t="shared" si="54"/>
        <v>100000.68175783129</v>
      </c>
      <c r="L404" s="12">
        <f t="shared" si="55"/>
        <v>37883.864179518423</v>
      </c>
      <c r="M404" s="11">
        <f>COUNTIF(E$2:$E404,E404)</f>
        <v>127</v>
      </c>
      <c r="N404" s="13"/>
      <c r="O404" t="str">
        <f t="shared" si="51"/>
        <v/>
      </c>
    </row>
    <row r="405" spans="1:15">
      <c r="A405" s="7">
        <v>12</v>
      </c>
      <c r="B405" s="14">
        <v>45639</v>
      </c>
      <c r="C405" s="8" t="s">
        <v>13</v>
      </c>
      <c r="D405" s="8" t="s">
        <v>14</v>
      </c>
      <c r="E405" s="8" t="s">
        <v>14</v>
      </c>
      <c r="F405" s="9">
        <f t="shared" si="52"/>
        <v>900000</v>
      </c>
      <c r="G405" s="9">
        <v>9</v>
      </c>
      <c r="H405" s="10">
        <v>936693</v>
      </c>
      <c r="I405" s="11">
        <f t="shared" si="53"/>
        <v>20618877256.466133</v>
      </c>
      <c r="J405" s="11">
        <f t="shared" si="50"/>
        <v>206187</v>
      </c>
      <c r="K405" s="11">
        <f t="shared" si="54"/>
        <v>100000.85968788591</v>
      </c>
      <c r="L405" s="12">
        <f t="shared" si="55"/>
        <v>0</v>
      </c>
      <c r="M405" s="11">
        <f>COUNTIF(E$2:$E405,E405)</f>
        <v>128</v>
      </c>
      <c r="N405" s="13"/>
      <c r="O405" t="str">
        <f t="shared" si="51"/>
        <v/>
      </c>
    </row>
    <row r="406" spans="1:15">
      <c r="A406" s="7">
        <v>12</v>
      </c>
      <c r="B406" s="14">
        <v>45639</v>
      </c>
      <c r="C406" s="8" t="s">
        <v>13</v>
      </c>
      <c r="D406" s="8" t="s">
        <v>14</v>
      </c>
      <c r="E406" s="8" t="s">
        <v>14</v>
      </c>
      <c r="F406" s="9">
        <f t="shared" si="52"/>
        <v>-900000</v>
      </c>
      <c r="G406" s="9">
        <v>-9</v>
      </c>
      <c r="H406" s="10">
        <v>-937890</v>
      </c>
      <c r="I406" s="11">
        <f t="shared" si="53"/>
        <v>20617977248.728943</v>
      </c>
      <c r="J406" s="11">
        <f t="shared" si="50"/>
        <v>206178</v>
      </c>
      <c r="K406" s="11">
        <f t="shared" si="54"/>
        <v>100000.85968788591</v>
      </c>
      <c r="L406" s="12">
        <f t="shared" si="55"/>
        <v>37882.262809026754</v>
      </c>
      <c r="M406" s="11">
        <f>COUNTIF(E$2:$E406,E406)</f>
        <v>129</v>
      </c>
      <c r="N406" s="13"/>
      <c r="O406" t="str">
        <f t="shared" si="51"/>
        <v/>
      </c>
    </row>
    <row r="407" spans="1:15">
      <c r="A407" s="7">
        <v>12</v>
      </c>
      <c r="B407" s="14">
        <v>45642</v>
      </c>
      <c r="C407" s="8" t="s">
        <v>13</v>
      </c>
      <c r="D407" s="8" t="s">
        <v>14</v>
      </c>
      <c r="E407" s="8" t="s">
        <v>14</v>
      </c>
      <c r="F407" s="9">
        <f t="shared" si="52"/>
        <v>-8300000</v>
      </c>
      <c r="G407" s="9">
        <v>-83</v>
      </c>
      <c r="H407" s="10">
        <v>-8651007</v>
      </c>
      <c r="I407" s="11">
        <f t="shared" si="53"/>
        <v>20609677177.374847</v>
      </c>
      <c r="J407" s="11">
        <f t="shared" si="50"/>
        <v>206095</v>
      </c>
      <c r="K407" s="11">
        <f t="shared" si="54"/>
        <v>100000.85968788591</v>
      </c>
      <c r="L407" s="12">
        <f t="shared" si="55"/>
        <v>350935.64590546954</v>
      </c>
      <c r="M407" s="11">
        <f>COUNTIF(E$2:$E407,E407)</f>
        <v>130</v>
      </c>
      <c r="N407" s="13"/>
      <c r="O407" t="str">
        <f t="shared" si="51"/>
        <v/>
      </c>
    </row>
    <row r="408" spans="1:15">
      <c r="A408" s="7">
        <v>12</v>
      </c>
      <c r="B408" s="14">
        <v>45642</v>
      </c>
      <c r="C408" s="8" t="s">
        <v>13</v>
      </c>
      <c r="D408" s="8" t="s">
        <v>14</v>
      </c>
      <c r="E408" s="8" t="s">
        <v>14</v>
      </c>
      <c r="F408" s="9">
        <f t="shared" si="52"/>
        <v>-11600000</v>
      </c>
      <c r="G408" s="9">
        <v>-116</v>
      </c>
      <c r="H408" s="10">
        <v>-12090564</v>
      </c>
      <c r="I408" s="11">
        <f t="shared" si="53"/>
        <v>20598077077.651054</v>
      </c>
      <c r="J408" s="11">
        <f t="shared" si="50"/>
        <v>205979</v>
      </c>
      <c r="K408" s="11">
        <f t="shared" si="54"/>
        <v>100000.85968788591</v>
      </c>
      <c r="L408" s="12">
        <f t="shared" si="55"/>
        <v>490464.27620523423</v>
      </c>
      <c r="M408" s="11">
        <f>COUNTIF(E$2:$E408,E408)</f>
        <v>131</v>
      </c>
      <c r="N408" s="13"/>
      <c r="O408" t="str">
        <f t="shared" si="51"/>
        <v/>
      </c>
    </row>
    <row r="409" spans="1:15">
      <c r="A409" s="7">
        <v>12</v>
      </c>
      <c r="B409" s="14">
        <v>45643</v>
      </c>
      <c r="C409" s="8" t="s">
        <v>13</v>
      </c>
      <c r="D409" s="8" t="s">
        <v>14</v>
      </c>
      <c r="E409" s="8" t="s">
        <v>14</v>
      </c>
      <c r="F409" s="9">
        <f t="shared" si="52"/>
        <v>900000</v>
      </c>
      <c r="G409" s="9">
        <v>9</v>
      </c>
      <c r="H409" s="10">
        <v>937989</v>
      </c>
      <c r="I409" s="11">
        <f t="shared" si="53"/>
        <v>20599015066.651054</v>
      </c>
      <c r="J409" s="11">
        <f t="shared" si="50"/>
        <v>205988</v>
      </c>
      <c r="K409" s="11">
        <f t="shared" si="54"/>
        <v>100001.04407368902</v>
      </c>
      <c r="L409" s="12">
        <f t="shared" si="55"/>
        <v>0</v>
      </c>
      <c r="M409" s="11">
        <f>COUNTIF(E$2:$E409,E409)</f>
        <v>132</v>
      </c>
      <c r="N409" s="13"/>
      <c r="O409" t="str">
        <f t="shared" si="51"/>
        <v/>
      </c>
    </row>
    <row r="410" spans="1:15">
      <c r="A410" s="7">
        <v>12</v>
      </c>
      <c r="B410" s="14">
        <v>45643</v>
      </c>
      <c r="C410" s="8" t="s">
        <v>13</v>
      </c>
      <c r="D410" s="8" t="s">
        <v>14</v>
      </c>
      <c r="E410" s="8" t="s">
        <v>14</v>
      </c>
      <c r="F410" s="9">
        <f t="shared" si="52"/>
        <v>-900000</v>
      </c>
      <c r="G410" s="9">
        <v>-9</v>
      </c>
      <c r="H410" s="10">
        <v>-938232</v>
      </c>
      <c r="I410" s="11">
        <f t="shared" si="53"/>
        <v>20598115057.254391</v>
      </c>
      <c r="J410" s="11">
        <f t="shared" si="50"/>
        <v>205979</v>
      </c>
      <c r="K410" s="11">
        <f t="shared" si="54"/>
        <v>100001.04407368902</v>
      </c>
      <c r="L410" s="12">
        <f t="shared" si="55"/>
        <v>38222.603336798842</v>
      </c>
      <c r="M410" s="11">
        <f>COUNTIF(E$2:$E410,E410)</f>
        <v>133</v>
      </c>
      <c r="N410" s="13"/>
      <c r="O410" t="str">
        <f t="shared" si="51"/>
        <v/>
      </c>
    </row>
    <row r="411" spans="1:15">
      <c r="A411" s="7">
        <v>12</v>
      </c>
      <c r="B411" s="14">
        <v>45643</v>
      </c>
      <c r="C411" s="8" t="s">
        <v>13</v>
      </c>
      <c r="D411" s="8" t="s">
        <v>14</v>
      </c>
      <c r="E411" s="8" t="s">
        <v>14</v>
      </c>
      <c r="F411" s="9">
        <f t="shared" si="52"/>
        <v>-4800000</v>
      </c>
      <c r="G411" s="9">
        <v>-48</v>
      </c>
      <c r="H411" s="10">
        <v>-5003904</v>
      </c>
      <c r="I411" s="11">
        <f t="shared" si="53"/>
        <v>20593315007.138855</v>
      </c>
      <c r="J411" s="11">
        <f t="shared" si="50"/>
        <v>205931</v>
      </c>
      <c r="K411" s="11">
        <f t="shared" si="54"/>
        <v>100001.04407368902</v>
      </c>
      <c r="L411" s="12">
        <f t="shared" si="55"/>
        <v>203853.88446292747</v>
      </c>
      <c r="M411" s="11">
        <f>COUNTIF(E$2:$E411,E411)</f>
        <v>134</v>
      </c>
      <c r="N411" s="13"/>
      <c r="O411" t="str">
        <f t="shared" si="51"/>
        <v/>
      </c>
    </row>
    <row r="412" spans="1:15">
      <c r="A412" s="7">
        <v>12</v>
      </c>
      <c r="B412" s="14">
        <v>45643</v>
      </c>
      <c r="C412" s="8" t="s">
        <v>13</v>
      </c>
      <c r="D412" s="8" t="s">
        <v>14</v>
      </c>
      <c r="E412" s="8" t="s">
        <v>14</v>
      </c>
      <c r="F412" s="9">
        <f t="shared" si="52"/>
        <v>-4700000</v>
      </c>
      <c r="G412" s="9">
        <v>-47</v>
      </c>
      <c r="H412" s="10">
        <v>-4899656</v>
      </c>
      <c r="I412" s="11">
        <f t="shared" si="53"/>
        <v>20588614958.06739</v>
      </c>
      <c r="J412" s="11">
        <f t="shared" si="50"/>
        <v>205884</v>
      </c>
      <c r="K412" s="11">
        <f t="shared" si="54"/>
        <v>100001.04407368902</v>
      </c>
      <c r="L412" s="12">
        <f t="shared" si="55"/>
        <v>199606.92853661627</v>
      </c>
      <c r="M412" s="11">
        <f>COUNTIF(E$2:$E412,E412)</f>
        <v>135</v>
      </c>
      <c r="N412" s="13"/>
      <c r="O412" t="str">
        <f t="shared" si="51"/>
        <v/>
      </c>
    </row>
    <row r="413" spans="1:15">
      <c r="A413" s="7">
        <v>12</v>
      </c>
      <c r="B413" s="14">
        <v>45643</v>
      </c>
      <c r="C413" s="8" t="s">
        <v>13</v>
      </c>
      <c r="D413" s="8" t="s">
        <v>14</v>
      </c>
      <c r="E413" s="8" t="s">
        <v>14</v>
      </c>
      <c r="F413" s="9">
        <f t="shared" si="52"/>
        <v>-1100000</v>
      </c>
      <c r="G413" s="9">
        <v>-11</v>
      </c>
      <c r="H413" s="10">
        <v>-1146728</v>
      </c>
      <c r="I413" s="11">
        <f t="shared" si="53"/>
        <v>20587514946.582581</v>
      </c>
      <c r="J413" s="11">
        <f t="shared" si="50"/>
        <v>205873</v>
      </c>
      <c r="K413" s="11">
        <f t="shared" si="54"/>
        <v>100001.04407368902</v>
      </c>
      <c r="L413" s="12">
        <f t="shared" si="55"/>
        <v>46716.515189420898</v>
      </c>
      <c r="M413" s="11">
        <f>COUNTIF(E$2:$E413,E413)</f>
        <v>136</v>
      </c>
      <c r="N413" s="13"/>
      <c r="O413" t="str">
        <f t="shared" si="51"/>
        <v/>
      </c>
    </row>
    <row r="414" spans="1:15">
      <c r="A414" s="7">
        <v>12</v>
      </c>
      <c r="B414" s="14">
        <v>45643</v>
      </c>
      <c r="C414" s="8" t="s">
        <v>13</v>
      </c>
      <c r="D414" s="8" t="s">
        <v>14</v>
      </c>
      <c r="E414" s="8" t="s">
        <v>14</v>
      </c>
      <c r="F414" s="9">
        <f t="shared" si="52"/>
        <v>-95800000</v>
      </c>
      <c r="G414" s="9">
        <v>-958</v>
      </c>
      <c r="H414" s="10">
        <v>-99869584</v>
      </c>
      <c r="I414" s="11">
        <f t="shared" si="53"/>
        <v>20491713946.359985</v>
      </c>
      <c r="J414" s="11">
        <f t="shared" si="50"/>
        <v>204915</v>
      </c>
      <c r="K414" s="11">
        <f t="shared" si="54"/>
        <v>100001.04407368902</v>
      </c>
      <c r="L414" s="12">
        <f t="shared" si="55"/>
        <v>4068583.7774059176</v>
      </c>
      <c r="M414" s="11">
        <f>COUNTIF(E$2:$E414,E414)</f>
        <v>137</v>
      </c>
      <c r="N414" s="13"/>
      <c r="O414" t="str">
        <f t="shared" si="51"/>
        <v/>
      </c>
    </row>
    <row r="415" spans="1:15">
      <c r="A415" s="7">
        <v>12</v>
      </c>
      <c r="B415" s="14">
        <v>45643</v>
      </c>
      <c r="C415" s="8" t="s">
        <v>13</v>
      </c>
      <c r="D415" s="8" t="s">
        <v>14</v>
      </c>
      <c r="E415" s="8" t="s">
        <v>14</v>
      </c>
      <c r="F415" s="9">
        <f t="shared" si="52"/>
        <v>-10500000</v>
      </c>
      <c r="G415" s="9">
        <v>-105</v>
      </c>
      <c r="H415" s="10">
        <v>-10946040</v>
      </c>
      <c r="I415" s="11">
        <f t="shared" si="53"/>
        <v>20481213836.732246</v>
      </c>
      <c r="J415" s="11">
        <f t="shared" si="50"/>
        <v>204810</v>
      </c>
      <c r="K415" s="11">
        <f t="shared" si="54"/>
        <v>100001.04407368902</v>
      </c>
      <c r="L415" s="12">
        <f t="shared" si="55"/>
        <v>445930.37226265296</v>
      </c>
      <c r="M415" s="11">
        <f>COUNTIF(E$2:$E415,E415)</f>
        <v>138</v>
      </c>
      <c r="N415" s="13"/>
      <c r="O415" t="str">
        <f t="shared" si="51"/>
        <v/>
      </c>
    </row>
    <row r="416" spans="1:15">
      <c r="A416" s="7">
        <v>12</v>
      </c>
      <c r="B416" s="14">
        <v>45644</v>
      </c>
      <c r="C416" s="8" t="s">
        <v>13</v>
      </c>
      <c r="D416" s="8" t="s">
        <v>14</v>
      </c>
      <c r="E416" s="8" t="s">
        <v>14</v>
      </c>
      <c r="F416" s="9">
        <f t="shared" si="52"/>
        <v>900000</v>
      </c>
      <c r="G416" s="9">
        <v>9</v>
      </c>
      <c r="H416" s="10">
        <v>937557</v>
      </c>
      <c r="I416" s="11">
        <f t="shared" si="53"/>
        <v>20482151393.732246</v>
      </c>
      <c r="J416" s="11">
        <f t="shared" si="50"/>
        <v>204819</v>
      </c>
      <c r="K416" s="11">
        <f t="shared" si="54"/>
        <v>100001.22739458863</v>
      </c>
      <c r="L416" s="12">
        <f t="shared" si="55"/>
        <v>0</v>
      </c>
      <c r="M416" s="11">
        <f>COUNTIF(E$2:$E416,E416)</f>
        <v>139</v>
      </c>
      <c r="N416" s="13"/>
      <c r="O416" t="str">
        <f t="shared" si="51"/>
        <v/>
      </c>
    </row>
    <row r="417" spans="1:15">
      <c r="A417" s="7">
        <v>12</v>
      </c>
      <c r="B417" s="14">
        <v>45644</v>
      </c>
      <c r="C417" s="8" t="s">
        <v>13</v>
      </c>
      <c r="D417" s="8" t="s">
        <v>14</v>
      </c>
      <c r="E417" s="8" t="s">
        <v>14</v>
      </c>
      <c r="F417" s="9">
        <f t="shared" si="52"/>
        <v>900000</v>
      </c>
      <c r="G417" s="9">
        <v>9</v>
      </c>
      <c r="H417" s="10">
        <v>937683</v>
      </c>
      <c r="I417" s="11">
        <f t="shared" si="53"/>
        <v>20483089076.732246</v>
      </c>
      <c r="J417" s="11">
        <f t="shared" si="50"/>
        <v>204828</v>
      </c>
      <c r="K417" s="11">
        <f t="shared" si="54"/>
        <v>100001.41131452851</v>
      </c>
      <c r="L417" s="12">
        <f t="shared" si="55"/>
        <v>0</v>
      </c>
      <c r="M417" s="11">
        <f>COUNTIF(E$2:$E417,E417)</f>
        <v>140</v>
      </c>
      <c r="N417" s="13"/>
      <c r="O417" t="str">
        <f t="shared" si="51"/>
        <v/>
      </c>
    </row>
    <row r="418" spans="1:15">
      <c r="A418" s="7">
        <v>12</v>
      </c>
      <c r="B418" s="14">
        <v>45644</v>
      </c>
      <c r="C418" s="8" t="s">
        <v>13</v>
      </c>
      <c r="D418" s="8" t="s">
        <v>14</v>
      </c>
      <c r="E418" s="8" t="s">
        <v>14</v>
      </c>
      <c r="F418" s="9">
        <f t="shared" si="52"/>
        <v>-40200000</v>
      </c>
      <c r="G418" s="9">
        <v>-402</v>
      </c>
      <c r="H418" s="10">
        <v>-41915334</v>
      </c>
      <c r="I418" s="11">
        <f t="shared" si="53"/>
        <v>20442888509.383804</v>
      </c>
      <c r="J418" s="11">
        <f t="shared" si="50"/>
        <v>204426</v>
      </c>
      <c r="K418" s="11">
        <f t="shared" si="54"/>
        <v>100001.41131452851</v>
      </c>
      <c r="L418" s="12">
        <f t="shared" si="55"/>
        <v>1714766.6515595391</v>
      </c>
      <c r="M418" s="11">
        <f>COUNTIF(E$2:$E418,E418)</f>
        <v>141</v>
      </c>
      <c r="N418" s="13"/>
      <c r="O418" t="str">
        <f t="shared" si="51"/>
        <v/>
      </c>
    </row>
    <row r="419" spans="1:15">
      <c r="A419" s="7">
        <v>12</v>
      </c>
      <c r="B419" s="14">
        <v>45644</v>
      </c>
      <c r="C419" s="8" t="s">
        <v>13</v>
      </c>
      <c r="D419" s="8" t="s">
        <v>14</v>
      </c>
      <c r="E419" s="8" t="s">
        <v>14</v>
      </c>
      <c r="F419" s="9">
        <f t="shared" si="52"/>
        <v>-6700000</v>
      </c>
      <c r="G419" s="9">
        <v>-67</v>
      </c>
      <c r="H419" s="10">
        <v>-6985889</v>
      </c>
      <c r="I419" s="11">
        <f t="shared" si="53"/>
        <v>20436188414.825729</v>
      </c>
      <c r="J419" s="11">
        <f t="shared" si="50"/>
        <v>204359</v>
      </c>
      <c r="K419" s="11">
        <f t="shared" si="54"/>
        <v>100001.41131452851</v>
      </c>
      <c r="L419" s="12">
        <f t="shared" si="55"/>
        <v>285794.44192659017</v>
      </c>
      <c r="M419" s="11">
        <f>COUNTIF(E$2:$E419,E419)</f>
        <v>142</v>
      </c>
      <c r="N419" s="13"/>
      <c r="O419" t="str">
        <f t="shared" si="51"/>
        <v/>
      </c>
    </row>
    <row r="420" spans="1:15">
      <c r="A420" s="7">
        <v>12</v>
      </c>
      <c r="B420" s="14">
        <v>45644</v>
      </c>
      <c r="C420" s="8" t="s">
        <v>13</v>
      </c>
      <c r="D420" s="8" t="s">
        <v>14</v>
      </c>
      <c r="E420" s="8" t="s">
        <v>14</v>
      </c>
      <c r="F420" s="9">
        <f t="shared" si="52"/>
        <v>-900000</v>
      </c>
      <c r="G420" s="9">
        <v>-9</v>
      </c>
      <c r="H420" s="10">
        <v>-938403</v>
      </c>
      <c r="I420" s="11">
        <f t="shared" si="53"/>
        <v>20435288402.123898</v>
      </c>
      <c r="J420" s="11">
        <f t="shared" si="50"/>
        <v>204350</v>
      </c>
      <c r="K420" s="11">
        <f t="shared" si="54"/>
        <v>100001.41131452851</v>
      </c>
      <c r="L420" s="12">
        <f t="shared" si="55"/>
        <v>38390.298169243382</v>
      </c>
      <c r="M420" s="11">
        <f>COUNTIF(E$2:$E420,E420)</f>
        <v>143</v>
      </c>
      <c r="N420" s="13"/>
      <c r="O420" t="str">
        <f t="shared" si="51"/>
        <v/>
      </c>
    </row>
    <row r="421" spans="1:15">
      <c r="A421" s="7">
        <v>12</v>
      </c>
      <c r="B421" s="14">
        <v>45644</v>
      </c>
      <c r="C421" s="8" t="s">
        <v>13</v>
      </c>
      <c r="D421" s="8" t="s">
        <v>14</v>
      </c>
      <c r="E421" s="8" t="s">
        <v>14</v>
      </c>
      <c r="F421" s="9">
        <f t="shared" si="52"/>
        <v>-2200000</v>
      </c>
      <c r="G421" s="9">
        <v>-22</v>
      </c>
      <c r="H421" s="10">
        <v>-2293874</v>
      </c>
      <c r="I421" s="11">
        <f t="shared" si="53"/>
        <v>20433088371.074978</v>
      </c>
      <c r="J421" s="11">
        <f t="shared" si="50"/>
        <v>204328</v>
      </c>
      <c r="K421" s="11">
        <f t="shared" si="54"/>
        <v>100001.41131452851</v>
      </c>
      <c r="L421" s="12">
        <f t="shared" si="55"/>
        <v>93842.951080373023</v>
      </c>
      <c r="M421" s="11">
        <f>COUNTIF(E$2:$E421,E421)</f>
        <v>144</v>
      </c>
      <c r="N421" s="13"/>
      <c r="O421" t="str">
        <f t="shared" si="51"/>
        <v/>
      </c>
    </row>
    <row r="422" spans="1:15">
      <c r="A422" s="7">
        <v>12</v>
      </c>
      <c r="B422" s="14">
        <v>45645</v>
      </c>
      <c r="C422" s="8" t="s">
        <v>13</v>
      </c>
      <c r="D422" s="8" t="s">
        <v>14</v>
      </c>
      <c r="E422" s="8" t="s">
        <v>14</v>
      </c>
      <c r="F422" s="9">
        <f t="shared" si="52"/>
        <v>-900000</v>
      </c>
      <c r="G422" s="9">
        <v>-9</v>
      </c>
      <c r="H422" s="10">
        <v>-938574</v>
      </c>
      <c r="I422" s="11">
        <f t="shared" si="53"/>
        <v>20432188358.373146</v>
      </c>
      <c r="J422" s="11">
        <f t="shared" si="50"/>
        <v>204319</v>
      </c>
      <c r="K422" s="11">
        <f t="shared" si="54"/>
        <v>100001.41131452851</v>
      </c>
      <c r="L422" s="12">
        <f t="shared" si="55"/>
        <v>38561.298169243382</v>
      </c>
      <c r="M422" s="11">
        <f>COUNTIF(E$2:$E422,E422)</f>
        <v>145</v>
      </c>
      <c r="N422" s="13"/>
      <c r="O422" t="str">
        <f t="shared" si="51"/>
        <v/>
      </c>
    </row>
    <row r="423" spans="1:15">
      <c r="A423" s="7">
        <v>12</v>
      </c>
      <c r="B423" s="14">
        <v>45645</v>
      </c>
      <c r="C423" s="8" t="s">
        <v>13</v>
      </c>
      <c r="D423" s="8" t="s">
        <v>14</v>
      </c>
      <c r="E423" s="8" t="s">
        <v>14</v>
      </c>
      <c r="F423" s="9">
        <f t="shared" si="52"/>
        <v>900000</v>
      </c>
      <c r="G423" s="9">
        <v>9</v>
      </c>
      <c r="H423" s="10">
        <v>938331</v>
      </c>
      <c r="I423" s="11">
        <f t="shared" si="53"/>
        <v>20433126689.373146</v>
      </c>
      <c r="J423" s="11">
        <f t="shared" si="50"/>
        <v>204328</v>
      </c>
      <c r="K423" s="11">
        <f t="shared" si="54"/>
        <v>100001.59884779935</v>
      </c>
      <c r="L423" s="12">
        <f t="shared" si="55"/>
        <v>0</v>
      </c>
      <c r="M423" s="11">
        <f>COUNTIF(E$2:$E423,E423)</f>
        <v>146</v>
      </c>
      <c r="N423" s="13"/>
      <c r="O423" t="str">
        <f t="shared" si="51"/>
        <v/>
      </c>
    </row>
    <row r="424" spans="1:15">
      <c r="A424" s="7">
        <v>12</v>
      </c>
      <c r="B424" s="14">
        <v>45646</v>
      </c>
      <c r="C424" s="8" t="s">
        <v>13</v>
      </c>
      <c r="D424" s="8" t="s">
        <v>14</v>
      </c>
      <c r="E424" s="8" t="s">
        <v>14</v>
      </c>
      <c r="F424" s="9">
        <f t="shared" si="52"/>
        <v>-900000</v>
      </c>
      <c r="G424" s="9">
        <v>-9</v>
      </c>
      <c r="H424" s="10">
        <v>-939087</v>
      </c>
      <c r="I424" s="11">
        <f t="shared" si="53"/>
        <v>20432226674.983517</v>
      </c>
      <c r="J424" s="11">
        <f t="shared" si="50"/>
        <v>204319</v>
      </c>
      <c r="K424" s="11">
        <f t="shared" si="54"/>
        <v>100001.59884779935</v>
      </c>
      <c r="L424" s="12">
        <f t="shared" si="55"/>
        <v>39072.610369805829</v>
      </c>
      <c r="M424" s="11">
        <f>COUNTIF(E$2:$E424,E424)</f>
        <v>147</v>
      </c>
      <c r="N424" s="13"/>
      <c r="O424" t="str">
        <f t="shared" si="51"/>
        <v/>
      </c>
    </row>
    <row r="425" spans="1:15">
      <c r="A425" s="7">
        <v>12</v>
      </c>
      <c r="B425" s="14">
        <v>45649</v>
      </c>
      <c r="C425" s="8" t="s">
        <v>13</v>
      </c>
      <c r="D425" s="8" t="s">
        <v>14</v>
      </c>
      <c r="E425" s="8" t="s">
        <v>14</v>
      </c>
      <c r="F425" s="9">
        <f t="shared" si="52"/>
        <v>-11400000</v>
      </c>
      <c r="G425" s="9">
        <v>-114</v>
      </c>
      <c r="H425" s="10">
        <v>-11897268</v>
      </c>
      <c r="I425" s="11">
        <f t="shared" si="53"/>
        <v>20420826492.714867</v>
      </c>
      <c r="J425" s="11">
        <f t="shared" si="50"/>
        <v>204205</v>
      </c>
      <c r="K425" s="11">
        <f t="shared" si="54"/>
        <v>100001.59884779935</v>
      </c>
      <c r="L425" s="12">
        <f t="shared" si="55"/>
        <v>497085.73135087453</v>
      </c>
      <c r="M425" s="11">
        <f>COUNTIF(E$2:$E425,E425)</f>
        <v>148</v>
      </c>
      <c r="N425" s="13"/>
      <c r="O425" t="str">
        <f t="shared" si="51"/>
        <v/>
      </c>
    </row>
    <row r="426" spans="1:15">
      <c r="A426" s="7">
        <v>12</v>
      </c>
      <c r="B426" s="14">
        <v>45650</v>
      </c>
      <c r="C426" s="8" t="s">
        <v>13</v>
      </c>
      <c r="D426" s="8" t="s">
        <v>14</v>
      </c>
      <c r="E426" s="8" t="s">
        <v>14</v>
      </c>
      <c r="F426" s="9">
        <f t="shared" si="52"/>
        <v>-900000</v>
      </c>
      <c r="G426" s="9">
        <v>-9</v>
      </c>
      <c r="H426" s="10">
        <v>-939429</v>
      </c>
      <c r="I426" s="11">
        <f t="shared" ref="I426:I434" si="56">IF(H426&gt;=0,IF(M426=1,H426,SUMIFS(I:I,E:E,E426,M:M,M426-1)+H426),SUMIFS(I:I,E:E,E426,M:M,M426-1)+K426*G426)</f>
        <v>20419926478.325237</v>
      </c>
      <c r="J426" s="11">
        <f t="shared" si="50"/>
        <v>204196</v>
      </c>
      <c r="K426" s="11">
        <f t="shared" ref="K426:K434" si="57">IF(H426&gt;=0,I426/J426,SUMIFS($K:$K,$E:$E,E426,$M:$M,M426-1))</f>
        <v>100001.59884779935</v>
      </c>
      <c r="L426" s="12">
        <f t="shared" si="55"/>
        <v>39414.610369805829</v>
      </c>
      <c r="M426" s="11">
        <f>COUNTIF(E$2:$E426,E426)</f>
        <v>149</v>
      </c>
      <c r="N426" s="13"/>
      <c r="O426" t="str">
        <f t="shared" si="51"/>
        <v/>
      </c>
    </row>
    <row r="427" spans="1:15">
      <c r="A427" s="7">
        <v>12</v>
      </c>
      <c r="B427" s="14">
        <v>45650</v>
      </c>
      <c r="C427" s="8" t="s">
        <v>13</v>
      </c>
      <c r="D427" s="8" t="s">
        <v>14</v>
      </c>
      <c r="E427" s="8" t="s">
        <v>14</v>
      </c>
      <c r="F427" s="9">
        <f t="shared" si="52"/>
        <v>900000</v>
      </c>
      <c r="G427" s="9">
        <v>9</v>
      </c>
      <c r="H427" s="10">
        <v>939186</v>
      </c>
      <c r="I427" s="11">
        <f t="shared" si="56"/>
        <v>20420865664.325237</v>
      </c>
      <c r="J427" s="11">
        <f t="shared" si="50"/>
        <v>204205</v>
      </c>
      <c r="K427" s="11">
        <f t="shared" si="57"/>
        <v>100001.79067273199</v>
      </c>
      <c r="L427" s="12">
        <f t="shared" si="55"/>
        <v>0</v>
      </c>
      <c r="M427" s="11">
        <f>COUNTIF(E$2:$E427,E427)</f>
        <v>150</v>
      </c>
      <c r="N427" s="13"/>
      <c r="O427" t="str">
        <f t="shared" si="51"/>
        <v/>
      </c>
    </row>
    <row r="428" spans="1:15">
      <c r="A428" s="7">
        <v>12</v>
      </c>
      <c r="B428" s="14">
        <v>45650</v>
      </c>
      <c r="C428" s="8" t="s">
        <v>13</v>
      </c>
      <c r="D428" s="8" t="s">
        <v>14</v>
      </c>
      <c r="E428" s="8" t="s">
        <v>14</v>
      </c>
      <c r="F428" s="9">
        <f t="shared" si="52"/>
        <v>-4100000</v>
      </c>
      <c r="G428" s="9">
        <v>-41</v>
      </c>
      <c r="H428" s="10">
        <v>-4279621</v>
      </c>
      <c r="I428" s="11">
        <f t="shared" si="56"/>
        <v>20416765590.907654</v>
      </c>
      <c r="J428" s="11">
        <f t="shared" si="50"/>
        <v>204164</v>
      </c>
      <c r="K428" s="11">
        <f t="shared" si="57"/>
        <v>100001.79067273199</v>
      </c>
      <c r="L428" s="12">
        <f t="shared" si="55"/>
        <v>179547.58241798822</v>
      </c>
      <c r="M428" s="11">
        <f>COUNTIF(E$2:$E428,E428)</f>
        <v>151</v>
      </c>
      <c r="N428" s="13"/>
      <c r="O428" t="str">
        <f t="shared" si="51"/>
        <v/>
      </c>
    </row>
    <row r="429" spans="1:15">
      <c r="A429" s="7">
        <v>12</v>
      </c>
      <c r="B429" s="14">
        <v>45650</v>
      </c>
      <c r="C429" s="8" t="s">
        <v>13</v>
      </c>
      <c r="D429" s="8" t="s">
        <v>14</v>
      </c>
      <c r="E429" s="8" t="s">
        <v>14</v>
      </c>
      <c r="F429" s="9">
        <f t="shared" si="52"/>
        <v>-1800000</v>
      </c>
      <c r="G429" s="9">
        <v>-18</v>
      </c>
      <c r="H429" s="10">
        <v>-1878858</v>
      </c>
      <c r="I429" s="11">
        <f t="shared" si="56"/>
        <v>20414965558.675545</v>
      </c>
      <c r="J429" s="11">
        <f t="shared" si="50"/>
        <v>204146</v>
      </c>
      <c r="K429" s="11">
        <f t="shared" si="57"/>
        <v>100001.79067273199</v>
      </c>
      <c r="L429" s="12">
        <f t="shared" si="55"/>
        <v>78825.767890824005</v>
      </c>
      <c r="M429" s="11">
        <f>COUNTIF(E$2:$E429,E429)</f>
        <v>152</v>
      </c>
      <c r="N429" s="13"/>
      <c r="O429" t="str">
        <f t="shared" si="51"/>
        <v/>
      </c>
    </row>
    <row r="430" spans="1:15">
      <c r="A430" s="7">
        <v>12</v>
      </c>
      <c r="B430" s="14">
        <v>45651</v>
      </c>
      <c r="C430" s="8" t="s">
        <v>13</v>
      </c>
      <c r="D430" s="8" t="s">
        <v>14</v>
      </c>
      <c r="E430" s="8" t="s">
        <v>14</v>
      </c>
      <c r="F430" s="9">
        <f t="shared" si="52"/>
        <v>900000</v>
      </c>
      <c r="G430" s="9">
        <v>9</v>
      </c>
      <c r="H430" s="10">
        <v>938880</v>
      </c>
      <c r="I430" s="11">
        <f t="shared" si="56"/>
        <v>20415904438.675545</v>
      </c>
      <c r="J430" s="11">
        <f t="shared" si="50"/>
        <v>204155</v>
      </c>
      <c r="K430" s="11">
        <f t="shared" si="57"/>
        <v>100001.98103732725</v>
      </c>
      <c r="L430" s="12">
        <f t="shared" si="55"/>
        <v>0</v>
      </c>
      <c r="M430" s="11">
        <f>COUNTIF(E$2:$E430,E430)</f>
        <v>153</v>
      </c>
      <c r="N430" s="13"/>
      <c r="O430" t="str">
        <f t="shared" si="51"/>
        <v/>
      </c>
    </row>
    <row r="431" spans="1:15">
      <c r="A431" s="7">
        <v>12</v>
      </c>
      <c r="B431" s="14">
        <v>45651</v>
      </c>
      <c r="C431" s="8" t="s">
        <v>13</v>
      </c>
      <c r="D431" s="8" t="s">
        <v>14</v>
      </c>
      <c r="E431" s="8" t="s">
        <v>14</v>
      </c>
      <c r="F431" s="9">
        <f t="shared" si="52"/>
        <v>-478700000</v>
      </c>
      <c r="G431" s="9">
        <v>-4787</v>
      </c>
      <c r="H431" s="10">
        <v>-499762800</v>
      </c>
      <c r="I431" s="11">
        <f t="shared" si="56"/>
        <v>19937194955.44986</v>
      </c>
      <c r="J431" s="11">
        <f t="shared" si="50"/>
        <v>199368</v>
      </c>
      <c r="K431" s="11">
        <f t="shared" si="57"/>
        <v>100001.98103732725</v>
      </c>
      <c r="L431" s="12">
        <f t="shared" si="55"/>
        <v>21053316.774314463</v>
      </c>
      <c r="M431" s="11">
        <f>COUNTIF(E$2:$E431,E431)</f>
        <v>154</v>
      </c>
      <c r="N431" s="13"/>
      <c r="O431" t="str">
        <f t="shared" si="51"/>
        <v/>
      </c>
    </row>
    <row r="432" spans="1:15">
      <c r="A432" s="7">
        <v>12</v>
      </c>
      <c r="B432" s="14">
        <v>45651</v>
      </c>
      <c r="C432" s="8" t="s">
        <v>13</v>
      </c>
      <c r="D432" s="8" t="s">
        <v>14</v>
      </c>
      <c r="E432" s="8" t="s">
        <v>14</v>
      </c>
      <c r="F432" s="9">
        <f t="shared" si="52"/>
        <v>900000</v>
      </c>
      <c r="G432" s="9">
        <v>9</v>
      </c>
      <c r="H432" s="10">
        <v>938754</v>
      </c>
      <c r="I432" s="11">
        <f t="shared" si="56"/>
        <v>19938133709.44986</v>
      </c>
      <c r="J432" s="11">
        <f t="shared" si="50"/>
        <v>199377</v>
      </c>
      <c r="K432" s="11">
        <f t="shared" si="57"/>
        <v>100002.17532338163</v>
      </c>
      <c r="L432" s="12">
        <f t="shared" si="55"/>
        <v>0</v>
      </c>
      <c r="M432" s="11">
        <f>COUNTIF(E$2:$E432,E432)</f>
        <v>155</v>
      </c>
      <c r="N432" s="13"/>
      <c r="O432" t="str">
        <f t="shared" si="51"/>
        <v/>
      </c>
    </row>
    <row r="433" spans="1:16">
      <c r="A433" s="7">
        <v>12</v>
      </c>
      <c r="B433" s="14">
        <v>45652</v>
      </c>
      <c r="C433" s="8" t="s">
        <v>13</v>
      </c>
      <c r="D433" s="8" t="s">
        <v>14</v>
      </c>
      <c r="E433" s="8" t="s">
        <v>14</v>
      </c>
      <c r="F433" s="9">
        <f t="shared" si="52"/>
        <v>-900000</v>
      </c>
      <c r="G433" s="9">
        <v>-9</v>
      </c>
      <c r="H433" s="10">
        <v>-939771</v>
      </c>
      <c r="I433" s="11">
        <f t="shared" si="56"/>
        <v>19937233689.871948</v>
      </c>
      <c r="J433" s="11">
        <f t="shared" si="50"/>
        <v>199368</v>
      </c>
      <c r="K433" s="11">
        <f t="shared" si="57"/>
        <v>100002.17532338163</v>
      </c>
      <c r="L433" s="12">
        <f t="shared" si="55"/>
        <v>39751.422089565312</v>
      </c>
      <c r="M433" s="11">
        <f>COUNTIF(E$2:$E433,E433)</f>
        <v>156</v>
      </c>
      <c r="N433" s="13"/>
      <c r="O433" t="str">
        <f t="shared" si="51"/>
        <v/>
      </c>
    </row>
    <row r="434" spans="1:16">
      <c r="A434" s="7">
        <v>12</v>
      </c>
      <c r="B434" s="14">
        <v>45653</v>
      </c>
      <c r="C434" s="8" t="s">
        <v>13</v>
      </c>
      <c r="D434" s="8" t="s">
        <v>14</v>
      </c>
      <c r="E434" s="8" t="s">
        <v>14</v>
      </c>
      <c r="F434" s="9">
        <f t="shared" si="52"/>
        <v>900000</v>
      </c>
      <c r="G434" s="9">
        <v>9</v>
      </c>
      <c r="H434" s="10">
        <v>939681</v>
      </c>
      <c r="I434" s="11">
        <f t="shared" si="56"/>
        <v>19938173370.871948</v>
      </c>
      <c r="J434" s="11">
        <f t="shared" si="50"/>
        <v>199377</v>
      </c>
      <c r="K434" s="11">
        <f t="shared" si="57"/>
        <v>100002.37425014896</v>
      </c>
      <c r="L434" s="12">
        <f t="shared" si="55"/>
        <v>0</v>
      </c>
      <c r="M434" s="11">
        <f>COUNTIF(E$2:$E434,E434)</f>
        <v>157</v>
      </c>
      <c r="N434" s="13"/>
      <c r="O434" t="str">
        <f t="shared" si="51"/>
        <v/>
      </c>
    </row>
    <row r="435" spans="1:16">
      <c r="A435" s="29">
        <v>12</v>
      </c>
      <c r="B435" s="30">
        <v>45656</v>
      </c>
      <c r="C435" s="31" t="s">
        <v>13</v>
      </c>
      <c r="D435" s="31" t="s">
        <v>16</v>
      </c>
      <c r="E435" s="31" t="s">
        <v>16</v>
      </c>
      <c r="F435" s="32" t="s">
        <v>17</v>
      </c>
      <c r="G435" s="32"/>
      <c r="H435" s="33">
        <v>-41615000</v>
      </c>
      <c r="I435" s="34">
        <f>H435+I39</f>
        <v>1015000000</v>
      </c>
      <c r="J435" s="34">
        <f t="shared" si="50"/>
        <v>10150</v>
      </c>
      <c r="K435" s="34">
        <f>I435/J435</f>
        <v>100000</v>
      </c>
      <c r="L435" s="35"/>
      <c r="M435" s="34">
        <f>COUNTIF(E$2:$E435,E435)</f>
        <v>9</v>
      </c>
      <c r="N435" s="13"/>
      <c r="O435" t="str">
        <f t="shared" si="51"/>
        <v/>
      </c>
      <c r="P435" s="43"/>
    </row>
    <row r="436" spans="1:16">
      <c r="A436" s="7">
        <v>12</v>
      </c>
      <c r="B436" s="14">
        <v>45656</v>
      </c>
      <c r="C436" s="8" t="s">
        <v>13</v>
      </c>
      <c r="D436" s="8" t="s">
        <v>14</v>
      </c>
      <c r="E436" s="8" t="s">
        <v>14</v>
      </c>
      <c r="F436" s="9">
        <f t="shared" si="52"/>
        <v>-148200000</v>
      </c>
      <c r="G436" s="9">
        <v>-1482</v>
      </c>
      <c r="H436" s="10">
        <v>-154861590</v>
      </c>
      <c r="I436" s="11">
        <f t="shared" ref="I436:I499" si="58">IF(H436&gt;=0,IF(M436=1,H436,SUMIFS(I:I,E:E,E436,M:M,M436-1)+H436),SUMIFS(I:I,E:E,E436,M:M,M436-1)+K436*G436)</f>
        <v>19789969852.233227</v>
      </c>
      <c r="J436" s="11">
        <f t="shared" si="50"/>
        <v>197895</v>
      </c>
      <c r="K436" s="11">
        <f t="shared" ref="K436:K499" si="59">IF(H436&gt;=0,I436/J436,SUMIFS($K:$K,$E:$E,E436,$M:$M,M436-1))</f>
        <v>100002.37425014896</v>
      </c>
      <c r="L436" s="12">
        <f t="shared" ref="L436:L499" si="60">IF(G436&lt;0,K436*G436-H436,0)</f>
        <v>6658071.3612792492</v>
      </c>
      <c r="M436" s="11">
        <f>COUNTIF(E$2:$E436,E436)</f>
        <v>158</v>
      </c>
      <c r="N436" s="13"/>
      <c r="O436" t="str">
        <f t="shared" si="51"/>
        <v/>
      </c>
    </row>
    <row r="437" spans="1:16">
      <c r="A437" s="7">
        <v>12</v>
      </c>
      <c r="B437" s="14">
        <v>45656</v>
      </c>
      <c r="C437" s="8" t="s">
        <v>13</v>
      </c>
      <c r="D437" s="8" t="s">
        <v>14</v>
      </c>
      <c r="E437" s="8" t="s">
        <v>14</v>
      </c>
      <c r="F437" s="9">
        <f t="shared" si="52"/>
        <v>-9500000</v>
      </c>
      <c r="G437" s="9">
        <v>-95</v>
      </c>
      <c r="H437" s="10">
        <v>-9925220</v>
      </c>
      <c r="I437" s="11">
        <f t="shared" si="58"/>
        <v>19780469626.679462</v>
      </c>
      <c r="J437" s="11">
        <f t="shared" si="50"/>
        <v>197800</v>
      </c>
      <c r="K437" s="11">
        <f t="shared" si="59"/>
        <v>100002.37425014896</v>
      </c>
      <c r="L437" s="12">
        <f t="shared" si="60"/>
        <v>424994.44623584859</v>
      </c>
      <c r="M437" s="11">
        <f>COUNTIF(E$2:$E437,E437)</f>
        <v>159</v>
      </c>
      <c r="N437" s="13"/>
      <c r="O437" t="str">
        <f t="shared" si="51"/>
        <v/>
      </c>
    </row>
    <row r="438" spans="1:16">
      <c r="A438" s="7">
        <v>12</v>
      </c>
      <c r="B438" s="14">
        <v>45656</v>
      </c>
      <c r="C438" s="8" t="s">
        <v>13</v>
      </c>
      <c r="D438" s="8" t="s">
        <v>15</v>
      </c>
      <c r="E438" s="8" t="s">
        <v>15</v>
      </c>
      <c r="F438" s="9">
        <f t="shared" si="52"/>
        <v>-900000</v>
      </c>
      <c r="G438" s="9">
        <v>-9</v>
      </c>
      <c r="H438" s="10">
        <v>-959814</v>
      </c>
      <c r="I438" s="11">
        <f t="shared" si="58"/>
        <v>19926560158.767612</v>
      </c>
      <c r="J438" s="11">
        <f t="shared" si="50"/>
        <v>200995</v>
      </c>
      <c r="K438" s="11">
        <f t="shared" si="59"/>
        <v>99139.581376490023</v>
      </c>
      <c r="L438" s="12">
        <f t="shared" si="60"/>
        <v>67557.767611589748</v>
      </c>
      <c r="M438" s="11">
        <f>COUNTIF(E$2:$E438,E438)</f>
        <v>269</v>
      </c>
      <c r="N438" s="13"/>
      <c r="O438" t="str">
        <f t="shared" si="51"/>
        <v/>
      </c>
    </row>
    <row r="439" spans="1:16">
      <c r="A439" s="41">
        <v>1.2024999999999999</v>
      </c>
      <c r="B439" s="14">
        <v>45659</v>
      </c>
      <c r="C439" s="8" t="s">
        <v>13</v>
      </c>
      <c r="D439" s="8" t="s">
        <v>14</v>
      </c>
      <c r="E439" s="8" t="s">
        <v>14</v>
      </c>
      <c r="F439" s="9">
        <v>4100000</v>
      </c>
      <c r="G439" s="9">
        <v>41</v>
      </c>
      <c r="H439" s="9">
        <v>4281712</v>
      </c>
      <c r="I439" s="11">
        <f t="shared" si="58"/>
        <v>19784751338.679462</v>
      </c>
      <c r="J439" s="11">
        <f t="shared" si="50"/>
        <v>197841</v>
      </c>
      <c r="K439" s="11">
        <f t="shared" si="59"/>
        <v>100003.29223305311</v>
      </c>
      <c r="L439" s="12">
        <f t="shared" si="60"/>
        <v>0</v>
      </c>
      <c r="M439" s="11">
        <f>COUNTIF(E$2:$E439,E439)</f>
        <v>160</v>
      </c>
      <c r="N439" s="13"/>
      <c r="O439" t="str">
        <f t="shared" si="51"/>
        <v/>
      </c>
    </row>
    <row r="440" spans="1:16">
      <c r="A440" s="41">
        <v>1.2024999999999999</v>
      </c>
      <c r="B440" s="14">
        <v>45659</v>
      </c>
      <c r="C440" s="8" t="s">
        <v>13</v>
      </c>
      <c r="D440" s="8" t="s">
        <v>15</v>
      </c>
      <c r="E440" s="8" t="s">
        <v>15</v>
      </c>
      <c r="F440" s="9">
        <v>0</v>
      </c>
      <c r="G440" s="9">
        <v>0</v>
      </c>
      <c r="H440" s="9">
        <v>0</v>
      </c>
      <c r="I440" s="11">
        <f t="shared" si="58"/>
        <v>19926560158.767612</v>
      </c>
      <c r="J440" s="11">
        <f t="shared" si="50"/>
        <v>200995</v>
      </c>
      <c r="K440" s="11">
        <f t="shared" si="59"/>
        <v>99139.581376490023</v>
      </c>
      <c r="L440" s="12">
        <f t="shared" si="60"/>
        <v>0</v>
      </c>
      <c r="M440" s="11">
        <f>COUNTIF(E$2:$E440,E440)</f>
        <v>270</v>
      </c>
      <c r="N440" s="13"/>
      <c r="O440" t="str">
        <f t="shared" si="51"/>
        <v/>
      </c>
    </row>
    <row r="441" spans="1:16">
      <c r="A441" s="41">
        <v>1.2024999999999999</v>
      </c>
      <c r="B441" s="14">
        <v>45659</v>
      </c>
      <c r="C441" s="8" t="s">
        <v>13</v>
      </c>
      <c r="D441" s="8" t="s">
        <v>14</v>
      </c>
      <c r="E441" s="8" t="s">
        <v>14</v>
      </c>
      <c r="F441" s="9">
        <v>-288200000</v>
      </c>
      <c r="G441" s="9">
        <v>-2882</v>
      </c>
      <c r="H441" s="9">
        <v>-301318864</v>
      </c>
      <c r="I441" s="11">
        <f t="shared" si="58"/>
        <v>19496541850.463802</v>
      </c>
      <c r="J441" s="11">
        <f t="shared" si="50"/>
        <v>194959</v>
      </c>
      <c r="K441" s="11">
        <f t="shared" si="59"/>
        <v>100003.29223305311</v>
      </c>
      <c r="L441" s="12">
        <f t="shared" si="60"/>
        <v>13109375.784340918</v>
      </c>
      <c r="M441" s="11">
        <f>COUNTIF(E$2:$E441,E441)</f>
        <v>161</v>
      </c>
      <c r="N441" s="13"/>
      <c r="O441" t="str">
        <f t="shared" si="51"/>
        <v/>
      </c>
    </row>
    <row r="442" spans="1:16">
      <c r="A442" s="41">
        <v>1.2024999999999999</v>
      </c>
      <c r="B442" s="14">
        <v>45659</v>
      </c>
      <c r="C442" s="8" t="s">
        <v>13</v>
      </c>
      <c r="D442" s="8" t="s">
        <v>15</v>
      </c>
      <c r="E442" s="8" t="s">
        <v>15</v>
      </c>
      <c r="F442" s="9">
        <v>-71100000</v>
      </c>
      <c r="G442" s="9">
        <v>-711</v>
      </c>
      <c r="H442" s="9">
        <v>-75865833</v>
      </c>
      <c r="I442" s="11">
        <f t="shared" si="58"/>
        <v>19856071916.408928</v>
      </c>
      <c r="J442" s="11">
        <f t="shared" si="50"/>
        <v>200284</v>
      </c>
      <c r="K442" s="11">
        <f t="shared" si="59"/>
        <v>99139.581376490023</v>
      </c>
      <c r="L442" s="12">
        <f t="shared" si="60"/>
        <v>5377590.6413155943</v>
      </c>
      <c r="M442" s="11">
        <f>COUNTIF(E$2:$E442,E442)</f>
        <v>271</v>
      </c>
      <c r="N442" s="13"/>
      <c r="O442" t="str">
        <f t="shared" si="51"/>
        <v/>
      </c>
    </row>
    <row r="443" spans="1:16">
      <c r="A443" s="41">
        <v>1.2024999999999999</v>
      </c>
      <c r="B443" s="14">
        <v>45660</v>
      </c>
      <c r="C443" s="8" t="s">
        <v>13</v>
      </c>
      <c r="D443" s="8" t="s">
        <v>15</v>
      </c>
      <c r="E443" s="8" t="s">
        <v>15</v>
      </c>
      <c r="F443" s="9">
        <v>0</v>
      </c>
      <c r="G443" s="9">
        <v>0</v>
      </c>
      <c r="H443" s="9">
        <v>0</v>
      </c>
      <c r="I443" s="11">
        <f t="shared" si="58"/>
        <v>19856071916.408928</v>
      </c>
      <c r="J443" s="11">
        <f t="shared" si="50"/>
        <v>200284</v>
      </c>
      <c r="K443" s="11">
        <f t="shared" si="59"/>
        <v>99139.581376490023</v>
      </c>
      <c r="L443" s="12">
        <f t="shared" si="60"/>
        <v>0</v>
      </c>
      <c r="M443" s="11">
        <f>COUNTIF(E$2:$E443,E443)</f>
        <v>272</v>
      </c>
      <c r="N443" s="13"/>
      <c r="O443" t="str">
        <f t="shared" si="51"/>
        <v/>
      </c>
    </row>
    <row r="444" spans="1:16">
      <c r="A444" s="41">
        <v>1.2024999999999999</v>
      </c>
      <c r="B444" s="14">
        <v>45660</v>
      </c>
      <c r="C444" s="8" t="s">
        <v>13</v>
      </c>
      <c r="D444" s="8" t="s">
        <v>15</v>
      </c>
      <c r="E444" s="8" t="s">
        <v>15</v>
      </c>
      <c r="F444" s="9">
        <v>-26200000</v>
      </c>
      <c r="G444" s="9">
        <v>-262</v>
      </c>
      <c r="H444" s="9">
        <v>-27971120</v>
      </c>
      <c r="I444" s="11">
        <f t="shared" si="58"/>
        <v>19830097346.088287</v>
      </c>
      <c r="J444" s="11">
        <f t="shared" si="50"/>
        <v>200022</v>
      </c>
      <c r="K444" s="11">
        <f t="shared" si="59"/>
        <v>99139.581376490023</v>
      </c>
      <c r="L444" s="12">
        <f t="shared" si="60"/>
        <v>1996549.6793596148</v>
      </c>
      <c r="M444" s="11">
        <f>COUNTIF(E$2:$E444,E444)</f>
        <v>273</v>
      </c>
      <c r="N444" s="13"/>
      <c r="O444" t="str">
        <f t="shared" si="51"/>
        <v/>
      </c>
    </row>
    <row r="445" spans="1:16">
      <c r="A445" s="41">
        <v>1.2024999999999999</v>
      </c>
      <c r="B445" s="14">
        <v>45663</v>
      </c>
      <c r="C445" s="8" t="s">
        <v>13</v>
      </c>
      <c r="D445" s="8" t="s">
        <v>14</v>
      </c>
      <c r="E445" s="8" t="s">
        <v>14</v>
      </c>
      <c r="F445" s="9">
        <v>3600000</v>
      </c>
      <c r="G445" s="9">
        <v>36</v>
      </c>
      <c r="H445" s="9">
        <v>3755016</v>
      </c>
      <c r="I445" s="11">
        <f t="shared" si="58"/>
        <v>19500296866.463802</v>
      </c>
      <c r="J445" s="11">
        <f t="shared" si="50"/>
        <v>194995</v>
      </c>
      <c r="K445" s="11">
        <f t="shared" si="59"/>
        <v>100004.08659947077</v>
      </c>
      <c r="L445" s="12">
        <f t="shared" si="60"/>
        <v>0</v>
      </c>
      <c r="M445" s="11">
        <f>COUNTIF(E$2:$E445,E445)</f>
        <v>162</v>
      </c>
      <c r="N445" s="13"/>
      <c r="O445" t="str">
        <f t="shared" si="51"/>
        <v/>
      </c>
    </row>
    <row r="446" spans="1:16">
      <c r="A446" s="41">
        <v>1.2024999999999999</v>
      </c>
      <c r="B446" s="14">
        <v>45663</v>
      </c>
      <c r="C446" s="8" t="s">
        <v>13</v>
      </c>
      <c r="D446" s="8" t="s">
        <v>15</v>
      </c>
      <c r="E446" s="8" t="s">
        <v>15</v>
      </c>
      <c r="F446" s="9">
        <v>0</v>
      </c>
      <c r="G446" s="9">
        <v>0</v>
      </c>
      <c r="H446" s="9">
        <v>0</v>
      </c>
      <c r="I446" s="11">
        <f t="shared" si="58"/>
        <v>19830097346.088287</v>
      </c>
      <c r="J446" s="11">
        <f t="shared" si="50"/>
        <v>200022</v>
      </c>
      <c r="K446" s="11">
        <f t="shared" si="59"/>
        <v>99139.581376490023</v>
      </c>
      <c r="L446" s="12">
        <f t="shared" si="60"/>
        <v>0</v>
      </c>
      <c r="M446" s="11">
        <f>COUNTIF(E$2:$E446,E446)</f>
        <v>274</v>
      </c>
      <c r="N446" s="13"/>
      <c r="O446" t="str">
        <f t="shared" si="51"/>
        <v/>
      </c>
    </row>
    <row r="447" spans="1:16">
      <c r="A447" s="41">
        <v>1.2024999999999999</v>
      </c>
      <c r="B447" s="14">
        <v>45663</v>
      </c>
      <c r="C447" s="8" t="s">
        <v>13</v>
      </c>
      <c r="D447" s="8" t="s">
        <v>14</v>
      </c>
      <c r="E447" s="8" t="s">
        <v>14</v>
      </c>
      <c r="F447" s="9">
        <v>-717700000</v>
      </c>
      <c r="G447" s="9">
        <v>-7177</v>
      </c>
      <c r="H447" s="9">
        <v>-750922333</v>
      </c>
      <c r="I447" s="11">
        <f t="shared" si="58"/>
        <v>18782567536.9394</v>
      </c>
      <c r="J447" s="11">
        <f t="shared" si="50"/>
        <v>187818</v>
      </c>
      <c r="K447" s="11">
        <f t="shared" si="59"/>
        <v>100004.08659947077</v>
      </c>
      <c r="L447" s="12">
        <f t="shared" si="60"/>
        <v>33193003.475598335</v>
      </c>
      <c r="M447" s="11">
        <f>COUNTIF(E$2:$E447,E447)</f>
        <v>163</v>
      </c>
      <c r="N447" s="13"/>
      <c r="O447" t="str">
        <f t="shared" si="51"/>
        <v/>
      </c>
    </row>
    <row r="448" spans="1:16">
      <c r="A448" s="41">
        <v>1.2024999999999999</v>
      </c>
      <c r="B448" s="14">
        <v>45663</v>
      </c>
      <c r="C448" s="8" t="s">
        <v>13</v>
      </c>
      <c r="D448" s="8" t="s">
        <v>15</v>
      </c>
      <c r="E448" s="8" t="s">
        <v>15</v>
      </c>
      <c r="F448" s="9">
        <v>-99900000</v>
      </c>
      <c r="G448" s="9">
        <v>-999</v>
      </c>
      <c r="H448" s="9">
        <v>-106672221</v>
      </c>
      <c r="I448" s="11">
        <f t="shared" si="58"/>
        <v>19731056904.293175</v>
      </c>
      <c r="J448" s="11">
        <f t="shared" si="50"/>
        <v>199023</v>
      </c>
      <c r="K448" s="11">
        <f t="shared" si="59"/>
        <v>99139.581376490023</v>
      </c>
      <c r="L448" s="12">
        <f t="shared" si="60"/>
        <v>7631779.2048864663</v>
      </c>
      <c r="M448" s="11">
        <f>COUNTIF(E$2:$E448,E448)</f>
        <v>275</v>
      </c>
      <c r="N448" s="13"/>
      <c r="O448" t="str">
        <f t="shared" si="51"/>
        <v/>
      </c>
    </row>
    <row r="449" spans="1:15">
      <c r="A449" s="41">
        <v>1.2024999999999999</v>
      </c>
      <c r="B449" s="14">
        <v>45664</v>
      </c>
      <c r="C449" s="8" t="s">
        <v>13</v>
      </c>
      <c r="D449" s="8" t="s">
        <v>15</v>
      </c>
      <c r="E449" s="8" t="s">
        <v>15</v>
      </c>
      <c r="F449" s="9">
        <v>900000</v>
      </c>
      <c r="G449" s="9">
        <v>9</v>
      </c>
      <c r="H449" s="9">
        <v>960237</v>
      </c>
      <c r="I449" s="11">
        <f t="shared" si="58"/>
        <v>19732017141.293175</v>
      </c>
      <c r="J449" s="11">
        <f t="shared" si="50"/>
        <v>199032</v>
      </c>
      <c r="K449" s="11">
        <f t="shared" si="59"/>
        <v>99139.922933463837</v>
      </c>
      <c r="L449" s="12">
        <f t="shared" si="60"/>
        <v>0</v>
      </c>
      <c r="M449" s="11">
        <f>COUNTIF(E$2:$E449,E449)</f>
        <v>276</v>
      </c>
      <c r="N449" s="13"/>
      <c r="O449" t="str">
        <f t="shared" si="51"/>
        <v/>
      </c>
    </row>
    <row r="450" spans="1:15">
      <c r="A450" s="41">
        <v>1.2024999999999999</v>
      </c>
      <c r="B450" s="14">
        <v>45664</v>
      </c>
      <c r="C450" s="8" t="s">
        <v>13</v>
      </c>
      <c r="D450" s="8" t="s">
        <v>14</v>
      </c>
      <c r="E450" s="8" t="s">
        <v>14</v>
      </c>
      <c r="F450" s="9">
        <v>900000</v>
      </c>
      <c r="G450" s="9">
        <v>9</v>
      </c>
      <c r="H450" s="9">
        <v>940392</v>
      </c>
      <c r="I450" s="11">
        <f t="shared" si="58"/>
        <v>18783507928.9394</v>
      </c>
      <c r="J450" s="11">
        <f t="shared" ref="J450:J513" si="61">IF(M450=1,G450,SUMIFS($J:$J,$E:$E,E450,$M:$M,M450-1)+G450)</f>
        <v>187827</v>
      </c>
      <c r="K450" s="11">
        <f t="shared" si="59"/>
        <v>100004.30145261012</v>
      </c>
      <c r="L450" s="12">
        <f t="shared" si="60"/>
        <v>0</v>
      </c>
      <c r="M450" s="11">
        <f>COUNTIF(E$2:$E450,E450)</f>
        <v>164</v>
      </c>
      <c r="N450" s="13"/>
      <c r="O450" t="str">
        <f t="shared" ref="O450:O513" si="62">IF(M450=_xlfn.MAXIFS(M:M,D:D,D450),"X","")</f>
        <v/>
      </c>
    </row>
    <row r="451" spans="1:15">
      <c r="A451" s="41">
        <v>1.2024999999999999</v>
      </c>
      <c r="B451" s="14">
        <v>45664</v>
      </c>
      <c r="C451" s="8" t="s">
        <v>13</v>
      </c>
      <c r="D451" s="8" t="s">
        <v>15</v>
      </c>
      <c r="E451" s="8" t="s">
        <v>15</v>
      </c>
      <c r="F451" s="9">
        <v>-10300000</v>
      </c>
      <c r="G451" s="9">
        <v>-103</v>
      </c>
      <c r="H451" s="9">
        <v>-11000194</v>
      </c>
      <c r="I451" s="11">
        <f t="shared" si="58"/>
        <v>19721805729.23103</v>
      </c>
      <c r="J451" s="11">
        <f t="shared" si="61"/>
        <v>198929</v>
      </c>
      <c r="K451" s="11">
        <f t="shared" si="59"/>
        <v>99139.922933463837</v>
      </c>
      <c r="L451" s="12">
        <f t="shared" si="60"/>
        <v>788781.93785322458</v>
      </c>
      <c r="M451" s="11">
        <f>COUNTIF(E$2:$E451,E451)</f>
        <v>277</v>
      </c>
      <c r="N451" s="13"/>
      <c r="O451" t="str">
        <f t="shared" si="62"/>
        <v/>
      </c>
    </row>
    <row r="452" spans="1:15">
      <c r="A452" s="41">
        <v>1.2024999999999999</v>
      </c>
      <c r="B452" s="14">
        <v>45664</v>
      </c>
      <c r="C452" s="8" t="s">
        <v>13</v>
      </c>
      <c r="D452" s="8" t="s">
        <v>14</v>
      </c>
      <c r="E452" s="8" t="s">
        <v>14</v>
      </c>
      <c r="F452" s="9">
        <v>0</v>
      </c>
      <c r="G452" s="9">
        <v>0</v>
      </c>
      <c r="H452" s="9">
        <v>0</v>
      </c>
      <c r="I452" s="11">
        <f t="shared" si="58"/>
        <v>18783507928.9394</v>
      </c>
      <c r="J452" s="11">
        <f t="shared" si="61"/>
        <v>187827</v>
      </c>
      <c r="K452" s="11">
        <f t="shared" si="59"/>
        <v>100004.30145261012</v>
      </c>
      <c r="L452" s="12">
        <f t="shared" si="60"/>
        <v>0</v>
      </c>
      <c r="M452" s="11">
        <f>COUNTIF(E$2:$E452,E452)</f>
        <v>165</v>
      </c>
      <c r="N452" s="13"/>
      <c r="O452" t="str">
        <f t="shared" si="62"/>
        <v/>
      </c>
    </row>
    <row r="453" spans="1:15">
      <c r="A453" s="41">
        <v>1.2024999999999999</v>
      </c>
      <c r="B453" s="14">
        <v>45665</v>
      </c>
      <c r="C453" s="8" t="s">
        <v>13</v>
      </c>
      <c r="D453" s="8" t="s">
        <v>15</v>
      </c>
      <c r="E453" s="8" t="s">
        <v>15</v>
      </c>
      <c r="F453" s="9">
        <v>20000900000</v>
      </c>
      <c r="G453" s="9">
        <v>200009</v>
      </c>
      <c r="H453" s="9">
        <v>19706761119</v>
      </c>
      <c r="I453" s="11">
        <f t="shared" si="58"/>
        <v>39428566848.231033</v>
      </c>
      <c r="J453" s="11">
        <f t="shared" si="61"/>
        <v>398938</v>
      </c>
      <c r="K453" s="11">
        <f t="shared" si="59"/>
        <v>98833.820915107193</v>
      </c>
      <c r="L453" s="12">
        <f t="shared" si="60"/>
        <v>0</v>
      </c>
      <c r="M453" s="11">
        <f>COUNTIF(E$2:$E453,E453)</f>
        <v>278</v>
      </c>
      <c r="N453" s="13"/>
      <c r="O453" t="str">
        <f t="shared" si="62"/>
        <v/>
      </c>
    </row>
    <row r="454" spans="1:15">
      <c r="A454" s="41">
        <v>1.2024999999999999</v>
      </c>
      <c r="B454" s="14">
        <v>45665</v>
      </c>
      <c r="C454" s="8" t="s">
        <v>13</v>
      </c>
      <c r="D454" s="8" t="s">
        <v>15</v>
      </c>
      <c r="E454" s="8" t="s">
        <v>15</v>
      </c>
      <c r="F454" s="9">
        <v>-139200000</v>
      </c>
      <c r="G454" s="9">
        <v>-1392</v>
      </c>
      <c r="H454" s="9">
        <v>-148689264</v>
      </c>
      <c r="I454" s="11">
        <f t="shared" si="58"/>
        <v>39290990169.517204</v>
      </c>
      <c r="J454" s="11">
        <f t="shared" si="61"/>
        <v>397546</v>
      </c>
      <c r="K454" s="11">
        <f t="shared" si="59"/>
        <v>98833.820915107193</v>
      </c>
      <c r="L454" s="12">
        <f t="shared" si="60"/>
        <v>11112585.286170781</v>
      </c>
      <c r="M454" s="11">
        <f>COUNTIF(E$2:$E454,E454)</f>
        <v>279</v>
      </c>
      <c r="N454" s="13"/>
      <c r="O454" t="str">
        <f t="shared" si="62"/>
        <v/>
      </c>
    </row>
    <row r="455" spans="1:15">
      <c r="A455" s="41">
        <v>1.2024999999999999</v>
      </c>
      <c r="B455" s="14">
        <v>45666</v>
      </c>
      <c r="C455" s="8" t="s">
        <v>13</v>
      </c>
      <c r="D455" s="8" t="s">
        <v>15</v>
      </c>
      <c r="E455" s="8" t="s">
        <v>15</v>
      </c>
      <c r="F455" s="9">
        <v>20000900000</v>
      </c>
      <c r="G455" s="9">
        <v>200009</v>
      </c>
      <c r="H455" s="9">
        <v>19710561290</v>
      </c>
      <c r="I455" s="11">
        <f t="shared" si="58"/>
        <v>59001551459.517204</v>
      </c>
      <c r="J455" s="11">
        <f t="shared" si="61"/>
        <v>597555</v>
      </c>
      <c r="K455" s="11">
        <f t="shared" si="59"/>
        <v>98738.277580335212</v>
      </c>
      <c r="L455" s="12">
        <f t="shared" si="60"/>
        <v>0</v>
      </c>
      <c r="M455" s="11">
        <f>COUNTIF(E$2:$E455,E455)</f>
        <v>280</v>
      </c>
      <c r="N455" s="13"/>
      <c r="O455" t="str">
        <f t="shared" si="62"/>
        <v/>
      </c>
    </row>
    <row r="456" spans="1:15">
      <c r="A456" s="41">
        <v>1.2024999999999999</v>
      </c>
      <c r="B456" s="14">
        <v>45666</v>
      </c>
      <c r="C456" s="8" t="s">
        <v>13</v>
      </c>
      <c r="D456" s="8" t="s">
        <v>14</v>
      </c>
      <c r="E456" s="8" t="s">
        <v>14</v>
      </c>
      <c r="F456" s="9">
        <v>0</v>
      </c>
      <c r="G456" s="9">
        <v>0</v>
      </c>
      <c r="H456" s="9">
        <v>0</v>
      </c>
      <c r="I456" s="11">
        <f t="shared" si="58"/>
        <v>18783507928.9394</v>
      </c>
      <c r="J456" s="11">
        <f t="shared" si="61"/>
        <v>187827</v>
      </c>
      <c r="K456" s="11">
        <f t="shared" si="59"/>
        <v>100004.30145261012</v>
      </c>
      <c r="L456" s="12">
        <f t="shared" si="60"/>
        <v>0</v>
      </c>
      <c r="M456" s="11">
        <f>COUNTIF(E$2:$E456,E456)</f>
        <v>166</v>
      </c>
      <c r="N456" s="13"/>
      <c r="O456" t="str">
        <f t="shared" si="62"/>
        <v/>
      </c>
    </row>
    <row r="457" spans="1:15">
      <c r="A457" s="41">
        <v>1.2024999999999999</v>
      </c>
      <c r="B457" s="14">
        <v>45666</v>
      </c>
      <c r="C457" s="8" t="s">
        <v>13</v>
      </c>
      <c r="D457" s="8" t="s">
        <v>15</v>
      </c>
      <c r="E457" s="8" t="s">
        <v>15</v>
      </c>
      <c r="F457" s="9">
        <v>-10200000</v>
      </c>
      <c r="G457" s="9">
        <v>-102</v>
      </c>
      <c r="H457" s="9">
        <v>-10897272</v>
      </c>
      <c r="I457" s="11">
        <f t="shared" si="58"/>
        <v>58991480155.20401</v>
      </c>
      <c r="J457" s="11">
        <f t="shared" si="61"/>
        <v>597453</v>
      </c>
      <c r="K457" s="11">
        <f t="shared" si="59"/>
        <v>98738.277580335212</v>
      </c>
      <c r="L457" s="12">
        <f t="shared" si="60"/>
        <v>825967.68680580892</v>
      </c>
      <c r="M457" s="11">
        <f>COUNTIF(E$2:$E457,E457)</f>
        <v>281</v>
      </c>
      <c r="N457" s="13"/>
      <c r="O457" t="str">
        <f t="shared" si="62"/>
        <v/>
      </c>
    </row>
    <row r="458" spans="1:15">
      <c r="A458" s="41">
        <v>1.2024999999999999</v>
      </c>
      <c r="B458" s="14">
        <v>45666</v>
      </c>
      <c r="C458" s="8" t="s">
        <v>13</v>
      </c>
      <c r="D458" s="8" t="s">
        <v>14</v>
      </c>
      <c r="E458" s="8" t="s">
        <v>14</v>
      </c>
      <c r="F458" s="9">
        <v>-340800000</v>
      </c>
      <c r="G458" s="9">
        <v>-3408</v>
      </c>
      <c r="H458" s="9">
        <v>-356769888</v>
      </c>
      <c r="I458" s="11">
        <f t="shared" si="58"/>
        <v>18442693269.588905</v>
      </c>
      <c r="J458" s="11">
        <f t="shared" si="61"/>
        <v>184419</v>
      </c>
      <c r="K458" s="11">
        <f t="shared" si="59"/>
        <v>100004.30145261012</v>
      </c>
      <c r="L458" s="12">
        <f t="shared" si="60"/>
        <v>15955228.649504721</v>
      </c>
      <c r="M458" s="11">
        <f>COUNTIF(E$2:$E458,E458)</f>
        <v>167</v>
      </c>
      <c r="N458" s="13"/>
      <c r="O458" t="str">
        <f t="shared" si="62"/>
        <v/>
      </c>
    </row>
    <row r="459" spans="1:15">
      <c r="A459" s="41">
        <v>1.2024999999999999</v>
      </c>
      <c r="B459" s="14">
        <v>45667</v>
      </c>
      <c r="C459" s="8" t="s">
        <v>13</v>
      </c>
      <c r="D459" s="8" t="s">
        <v>15</v>
      </c>
      <c r="E459" s="8" t="s">
        <v>15</v>
      </c>
      <c r="F459" s="9">
        <v>10000000000</v>
      </c>
      <c r="G459" s="9">
        <v>100000</v>
      </c>
      <c r="H459" s="9">
        <v>9860500000</v>
      </c>
      <c r="I459" s="11">
        <f t="shared" si="58"/>
        <v>68851980155.20401</v>
      </c>
      <c r="J459" s="11">
        <f t="shared" si="61"/>
        <v>697453</v>
      </c>
      <c r="K459" s="11">
        <f t="shared" si="59"/>
        <v>98719.168395868983</v>
      </c>
      <c r="L459" s="12">
        <f t="shared" si="60"/>
        <v>0</v>
      </c>
      <c r="M459" s="11">
        <f>COUNTIF(E$2:$E459,E459)</f>
        <v>282</v>
      </c>
      <c r="N459" s="13"/>
      <c r="O459" t="str">
        <f t="shared" si="62"/>
        <v/>
      </c>
    </row>
    <row r="460" spans="1:15">
      <c r="A460" s="41">
        <v>1.2024999999999999</v>
      </c>
      <c r="B460" s="14">
        <v>45667</v>
      </c>
      <c r="C460" s="8" t="s">
        <v>13</v>
      </c>
      <c r="D460" s="8" t="s">
        <v>15</v>
      </c>
      <c r="E460" s="8" t="s">
        <v>15</v>
      </c>
      <c r="F460" s="9">
        <v>-39400000</v>
      </c>
      <c r="G460" s="9">
        <v>-394</v>
      </c>
      <c r="H460" s="9">
        <v>-42116236</v>
      </c>
      <c r="I460" s="11">
        <f t="shared" si="58"/>
        <v>68813084802.856033</v>
      </c>
      <c r="J460" s="11">
        <f t="shared" si="61"/>
        <v>697059</v>
      </c>
      <c r="K460" s="11">
        <f t="shared" si="59"/>
        <v>98719.168395868983</v>
      </c>
      <c r="L460" s="12">
        <f t="shared" si="60"/>
        <v>3220883.6520276219</v>
      </c>
      <c r="M460" s="11">
        <f>COUNTIF(E$2:$E460,E460)</f>
        <v>283</v>
      </c>
      <c r="N460" s="13"/>
      <c r="O460" t="str">
        <f t="shared" si="62"/>
        <v/>
      </c>
    </row>
    <row r="461" spans="1:15">
      <c r="A461" s="41">
        <v>1.2024999999999999</v>
      </c>
      <c r="B461" s="14">
        <v>45670</v>
      </c>
      <c r="C461" s="8" t="s">
        <v>13</v>
      </c>
      <c r="D461" s="8" t="s">
        <v>15</v>
      </c>
      <c r="E461" s="8" t="s">
        <v>15</v>
      </c>
      <c r="F461" s="9">
        <v>0</v>
      </c>
      <c r="G461" s="9">
        <v>0</v>
      </c>
      <c r="H461" s="9">
        <v>0</v>
      </c>
      <c r="I461" s="11">
        <f t="shared" si="58"/>
        <v>68813084802.856033</v>
      </c>
      <c r="J461" s="11">
        <f t="shared" si="61"/>
        <v>697059</v>
      </c>
      <c r="K461" s="11">
        <f t="shared" si="59"/>
        <v>98719.168395868983</v>
      </c>
      <c r="L461" s="12">
        <f t="shared" si="60"/>
        <v>0</v>
      </c>
      <c r="M461" s="11">
        <f>COUNTIF(E$2:$E461,E461)</f>
        <v>284</v>
      </c>
      <c r="N461" s="13"/>
      <c r="O461" t="str">
        <f t="shared" si="62"/>
        <v/>
      </c>
    </row>
    <row r="462" spans="1:15">
      <c r="A462" s="41">
        <v>1.2024999999999999</v>
      </c>
      <c r="B462" s="14">
        <v>45670</v>
      </c>
      <c r="C462" s="8" t="s">
        <v>13</v>
      </c>
      <c r="D462" s="8" t="s">
        <v>14</v>
      </c>
      <c r="E462" s="8" t="s">
        <v>14</v>
      </c>
      <c r="F462" s="9">
        <v>0</v>
      </c>
      <c r="G462" s="9">
        <v>0</v>
      </c>
      <c r="H462" s="9">
        <v>0</v>
      </c>
      <c r="I462" s="11">
        <f t="shared" si="58"/>
        <v>18442693269.588905</v>
      </c>
      <c r="J462" s="11">
        <f t="shared" si="61"/>
        <v>184419</v>
      </c>
      <c r="K462" s="11">
        <f t="shared" si="59"/>
        <v>100004.30145261012</v>
      </c>
      <c r="L462" s="12">
        <f t="shared" si="60"/>
        <v>0</v>
      </c>
      <c r="M462" s="11">
        <f>COUNTIF(E$2:$E462,E462)</f>
        <v>168</v>
      </c>
      <c r="N462" s="13"/>
      <c r="O462" t="str">
        <f t="shared" si="62"/>
        <v/>
      </c>
    </row>
    <row r="463" spans="1:15">
      <c r="A463" s="41">
        <v>1.2024999999999999</v>
      </c>
      <c r="B463" s="14">
        <v>45670</v>
      </c>
      <c r="C463" s="8" t="s">
        <v>13</v>
      </c>
      <c r="D463" s="8" t="s">
        <v>15</v>
      </c>
      <c r="E463" s="8" t="s">
        <v>15</v>
      </c>
      <c r="F463" s="9">
        <v>-127500000</v>
      </c>
      <c r="G463" s="9">
        <v>-1275</v>
      </c>
      <c r="H463" s="9">
        <v>-136314075</v>
      </c>
      <c r="I463" s="11">
        <f t="shared" si="58"/>
        <v>68687217863.151299</v>
      </c>
      <c r="J463" s="11">
        <f t="shared" si="61"/>
        <v>695784</v>
      </c>
      <c r="K463" s="11">
        <f t="shared" si="59"/>
        <v>98719.168395868983</v>
      </c>
      <c r="L463" s="12">
        <f t="shared" si="60"/>
        <v>10447135.295267045</v>
      </c>
      <c r="M463" s="11">
        <f>COUNTIF(E$2:$E463,E463)</f>
        <v>285</v>
      </c>
      <c r="N463" s="13"/>
      <c r="O463" t="str">
        <f t="shared" si="62"/>
        <v/>
      </c>
    </row>
    <row r="464" spans="1:15">
      <c r="A464" s="41">
        <v>1.2024999999999999</v>
      </c>
      <c r="B464" s="14">
        <v>45670</v>
      </c>
      <c r="C464" s="8" t="s">
        <v>13</v>
      </c>
      <c r="D464" s="8" t="s">
        <v>14</v>
      </c>
      <c r="E464" s="8" t="s">
        <v>14</v>
      </c>
      <c r="F464" s="9">
        <v>-98900000</v>
      </c>
      <c r="G464" s="9">
        <v>-989</v>
      </c>
      <c r="H464" s="9">
        <v>-103609618</v>
      </c>
      <c r="I464" s="11">
        <f t="shared" si="58"/>
        <v>18343789015.452274</v>
      </c>
      <c r="J464" s="11">
        <f t="shared" si="61"/>
        <v>183430</v>
      </c>
      <c r="K464" s="11">
        <f t="shared" si="59"/>
        <v>100004.30145261012</v>
      </c>
      <c r="L464" s="12">
        <f t="shared" si="60"/>
        <v>4705363.8633686006</v>
      </c>
      <c r="M464" s="11">
        <f>COUNTIF(E$2:$E464,E464)</f>
        <v>169</v>
      </c>
      <c r="N464" s="13"/>
      <c r="O464" t="str">
        <f t="shared" si="62"/>
        <v/>
      </c>
    </row>
    <row r="465" spans="1:15">
      <c r="A465" s="41">
        <v>1.2024999999999999</v>
      </c>
      <c r="B465" s="14">
        <v>45671</v>
      </c>
      <c r="C465" s="8" t="s">
        <v>13</v>
      </c>
      <c r="D465" s="8" t="s">
        <v>15</v>
      </c>
      <c r="E465" s="8" t="s">
        <v>15</v>
      </c>
      <c r="F465" s="9">
        <v>900000</v>
      </c>
      <c r="G465" s="9">
        <v>9</v>
      </c>
      <c r="H465" s="9">
        <v>961668</v>
      </c>
      <c r="I465" s="11">
        <f t="shared" si="58"/>
        <v>68688179531.151299</v>
      </c>
      <c r="J465" s="11">
        <f t="shared" si="61"/>
        <v>695793</v>
      </c>
      <c r="K465" s="11">
        <f t="shared" si="59"/>
        <v>98719.273593081991</v>
      </c>
      <c r="L465" s="12">
        <f t="shared" si="60"/>
        <v>0</v>
      </c>
      <c r="M465" s="11">
        <f>COUNTIF(E$2:$E465,E465)</f>
        <v>286</v>
      </c>
      <c r="N465" s="13"/>
      <c r="O465" t="str">
        <f t="shared" si="62"/>
        <v/>
      </c>
    </row>
    <row r="466" spans="1:15">
      <c r="A466" s="41">
        <v>1.2024999999999999</v>
      </c>
      <c r="B466" s="14">
        <v>45671</v>
      </c>
      <c r="C466" s="8" t="s">
        <v>13</v>
      </c>
      <c r="D466" s="8" t="s">
        <v>14</v>
      </c>
      <c r="E466" s="8" t="s">
        <v>14</v>
      </c>
      <c r="F466" s="9">
        <v>1000000</v>
      </c>
      <c r="G466" s="9">
        <v>10</v>
      </c>
      <c r="H466" s="9">
        <v>1043090</v>
      </c>
      <c r="I466" s="11">
        <f t="shared" si="58"/>
        <v>18344832105.452274</v>
      </c>
      <c r="J466" s="11">
        <f t="shared" si="61"/>
        <v>183440</v>
      </c>
      <c r="K466" s="11">
        <f t="shared" si="59"/>
        <v>100004.53611781659</v>
      </c>
      <c r="L466" s="12">
        <f t="shared" si="60"/>
        <v>0</v>
      </c>
      <c r="M466" s="11">
        <f>COUNTIF(E$2:$E466,E466)</f>
        <v>170</v>
      </c>
      <c r="N466" s="13"/>
      <c r="O466" t="str">
        <f t="shared" si="62"/>
        <v/>
      </c>
    </row>
    <row r="467" spans="1:15">
      <c r="A467" s="41">
        <v>1.2024999999999999</v>
      </c>
      <c r="B467" s="14">
        <v>45671</v>
      </c>
      <c r="C467" s="8" t="s">
        <v>13</v>
      </c>
      <c r="D467" s="8" t="s">
        <v>15</v>
      </c>
      <c r="E467" s="8" t="s">
        <v>15</v>
      </c>
      <c r="F467" s="9">
        <v>-11100000</v>
      </c>
      <c r="G467" s="9">
        <v>-111</v>
      </c>
      <c r="H467" s="9">
        <v>-11869452</v>
      </c>
      <c r="I467" s="11">
        <f t="shared" si="58"/>
        <v>68677221691.782463</v>
      </c>
      <c r="J467" s="11">
        <f t="shared" si="61"/>
        <v>695682</v>
      </c>
      <c r="K467" s="11">
        <f t="shared" si="59"/>
        <v>98719.273593081991</v>
      </c>
      <c r="L467" s="12">
        <f t="shared" si="60"/>
        <v>911612.63116789982</v>
      </c>
      <c r="M467" s="11">
        <f>COUNTIF(E$2:$E467,E467)</f>
        <v>287</v>
      </c>
      <c r="N467" s="13"/>
      <c r="O467" t="str">
        <f t="shared" si="62"/>
        <v/>
      </c>
    </row>
    <row r="468" spans="1:15">
      <c r="A468" s="41">
        <v>1.2024999999999999</v>
      </c>
      <c r="B468" s="14">
        <v>45671</v>
      </c>
      <c r="C468" s="8" t="s">
        <v>13</v>
      </c>
      <c r="D468" s="8" t="s">
        <v>14</v>
      </c>
      <c r="E468" s="8" t="s">
        <v>14</v>
      </c>
      <c r="F468" s="9">
        <v>0</v>
      </c>
      <c r="G468" s="9">
        <v>0</v>
      </c>
      <c r="H468" s="9">
        <v>0</v>
      </c>
      <c r="I468" s="11">
        <f t="shared" si="58"/>
        <v>18344832105.452274</v>
      </c>
      <c r="J468" s="11">
        <f t="shared" si="61"/>
        <v>183440</v>
      </c>
      <c r="K468" s="11">
        <f t="shared" si="59"/>
        <v>100004.53611781659</v>
      </c>
      <c r="L468" s="12">
        <f t="shared" si="60"/>
        <v>0</v>
      </c>
      <c r="M468" s="11">
        <f>COUNTIF(E$2:$E468,E468)</f>
        <v>171</v>
      </c>
      <c r="N468" s="13"/>
      <c r="O468" t="str">
        <f t="shared" si="62"/>
        <v/>
      </c>
    </row>
    <row r="469" spans="1:15">
      <c r="A469" s="41">
        <v>1.2024999999999999</v>
      </c>
      <c r="B469" s="14">
        <v>45672</v>
      </c>
      <c r="C469" s="8" t="s">
        <v>13</v>
      </c>
      <c r="D469" s="8" t="s">
        <v>15</v>
      </c>
      <c r="E469" s="8" t="s">
        <v>15</v>
      </c>
      <c r="F469" s="9">
        <v>0</v>
      </c>
      <c r="G469" s="9">
        <v>0</v>
      </c>
      <c r="H469" s="9">
        <v>0</v>
      </c>
      <c r="I469" s="11">
        <f t="shared" si="58"/>
        <v>68677221691.782463</v>
      </c>
      <c r="J469" s="11">
        <f t="shared" si="61"/>
        <v>695682</v>
      </c>
      <c r="K469" s="11">
        <f t="shared" si="59"/>
        <v>98719.273593081991</v>
      </c>
      <c r="L469" s="12">
        <f t="shared" si="60"/>
        <v>0</v>
      </c>
      <c r="M469" s="11">
        <f>COUNTIF(E$2:$E469,E469)</f>
        <v>288</v>
      </c>
      <c r="N469" s="13"/>
      <c r="O469" t="str">
        <f t="shared" si="62"/>
        <v/>
      </c>
    </row>
    <row r="470" spans="1:15">
      <c r="A470" s="41">
        <v>1.2024999999999999</v>
      </c>
      <c r="B470" s="14">
        <v>45672</v>
      </c>
      <c r="C470" s="8" t="s">
        <v>13</v>
      </c>
      <c r="D470" s="8" t="s">
        <v>15</v>
      </c>
      <c r="E470" s="8" t="s">
        <v>15</v>
      </c>
      <c r="F470" s="9">
        <v>-66200000</v>
      </c>
      <c r="G470" s="9">
        <v>-662</v>
      </c>
      <c r="H470" s="9">
        <v>-70801562</v>
      </c>
      <c r="I470" s="11">
        <f t="shared" si="58"/>
        <v>68611869532.663841</v>
      </c>
      <c r="J470" s="11">
        <f t="shared" si="61"/>
        <v>695020</v>
      </c>
      <c r="K470" s="11">
        <f t="shared" si="59"/>
        <v>98719.273593081991</v>
      </c>
      <c r="L470" s="12">
        <f t="shared" si="60"/>
        <v>5449402.8813797235</v>
      </c>
      <c r="M470" s="11">
        <f>COUNTIF(E$2:$E470,E470)</f>
        <v>289</v>
      </c>
      <c r="N470" s="13"/>
      <c r="O470" t="str">
        <f t="shared" si="62"/>
        <v/>
      </c>
    </row>
    <row r="471" spans="1:15">
      <c r="A471" s="41">
        <v>1.2024999999999999</v>
      </c>
      <c r="B471" s="14">
        <v>45673</v>
      </c>
      <c r="C471" s="8" t="s">
        <v>13</v>
      </c>
      <c r="D471" s="8" t="s">
        <v>15</v>
      </c>
      <c r="E471" s="8" t="s">
        <v>15</v>
      </c>
      <c r="F471" s="9">
        <v>0</v>
      </c>
      <c r="G471" s="9">
        <v>0</v>
      </c>
      <c r="H471" s="9">
        <v>0</v>
      </c>
      <c r="I471" s="11">
        <f t="shared" si="58"/>
        <v>68611869532.663841</v>
      </c>
      <c r="J471" s="11">
        <f t="shared" si="61"/>
        <v>695020</v>
      </c>
      <c r="K471" s="11">
        <f t="shared" si="59"/>
        <v>98719.273593081991</v>
      </c>
      <c r="L471" s="12">
        <f t="shared" si="60"/>
        <v>0</v>
      </c>
      <c r="M471" s="11">
        <f>COUNTIF(E$2:$E471,E471)</f>
        <v>290</v>
      </c>
      <c r="N471" s="13"/>
      <c r="O471" t="str">
        <f t="shared" si="62"/>
        <v/>
      </c>
    </row>
    <row r="472" spans="1:15">
      <c r="A472" s="41">
        <v>1.2024999999999999</v>
      </c>
      <c r="B472" s="14">
        <v>45673</v>
      </c>
      <c r="C472" s="8" t="s">
        <v>13</v>
      </c>
      <c r="D472" s="8" t="s">
        <v>15</v>
      </c>
      <c r="E472" s="8" t="s">
        <v>15</v>
      </c>
      <c r="F472" s="9">
        <v>-900000</v>
      </c>
      <c r="G472" s="9">
        <v>-9</v>
      </c>
      <c r="H472" s="9">
        <v>-962730</v>
      </c>
      <c r="I472" s="11">
        <f t="shared" si="58"/>
        <v>68610981059.2015</v>
      </c>
      <c r="J472" s="11">
        <f t="shared" si="61"/>
        <v>695011</v>
      </c>
      <c r="K472" s="11">
        <f t="shared" si="59"/>
        <v>98719.273593081991</v>
      </c>
      <c r="L472" s="12">
        <f t="shared" si="60"/>
        <v>74256.537662262097</v>
      </c>
      <c r="M472" s="11">
        <f>COUNTIF(E$2:$E472,E472)</f>
        <v>291</v>
      </c>
      <c r="N472" s="13"/>
      <c r="O472" t="str">
        <f t="shared" si="62"/>
        <v/>
      </c>
    </row>
    <row r="473" spans="1:15">
      <c r="A473" s="41">
        <v>1.2024999999999999</v>
      </c>
      <c r="B473" s="14">
        <v>45674</v>
      </c>
      <c r="C473" s="8" t="s">
        <v>13</v>
      </c>
      <c r="D473" s="8" t="s">
        <v>15</v>
      </c>
      <c r="E473" s="8" t="s">
        <v>15</v>
      </c>
      <c r="F473" s="9">
        <v>900000</v>
      </c>
      <c r="G473" s="9">
        <v>9</v>
      </c>
      <c r="H473" s="9">
        <v>961812</v>
      </c>
      <c r="I473" s="11">
        <f t="shared" si="58"/>
        <v>68611942871.2015</v>
      </c>
      <c r="J473" s="11">
        <f t="shared" si="61"/>
        <v>695020</v>
      </c>
      <c r="K473" s="11">
        <f t="shared" si="59"/>
        <v>98719.379113121206</v>
      </c>
      <c r="L473" s="12">
        <f t="shared" si="60"/>
        <v>0</v>
      </c>
      <c r="M473" s="11">
        <f>COUNTIF(E$2:$E473,E473)</f>
        <v>292</v>
      </c>
      <c r="N473" s="13"/>
      <c r="O473" t="str">
        <f t="shared" si="62"/>
        <v/>
      </c>
    </row>
    <row r="474" spans="1:15">
      <c r="A474" s="41">
        <v>1.2024999999999999</v>
      </c>
      <c r="B474" s="14">
        <v>45674</v>
      </c>
      <c r="C474" s="8" t="s">
        <v>13</v>
      </c>
      <c r="D474" s="8" t="s">
        <v>14</v>
      </c>
      <c r="E474" s="8" t="s">
        <v>14</v>
      </c>
      <c r="F474" s="9">
        <v>0</v>
      </c>
      <c r="G474" s="9">
        <v>0</v>
      </c>
      <c r="H474" s="9">
        <v>0</v>
      </c>
      <c r="I474" s="11">
        <f t="shared" si="58"/>
        <v>18344832105.452274</v>
      </c>
      <c r="J474" s="11">
        <f t="shared" si="61"/>
        <v>183440</v>
      </c>
      <c r="K474" s="11">
        <f t="shared" si="59"/>
        <v>100004.53611781659</v>
      </c>
      <c r="L474" s="12">
        <f t="shared" si="60"/>
        <v>0</v>
      </c>
      <c r="M474" s="11">
        <f>COUNTIF(E$2:$E474,E474)</f>
        <v>172</v>
      </c>
      <c r="N474" s="13"/>
      <c r="O474" t="str">
        <f t="shared" si="62"/>
        <v/>
      </c>
    </row>
    <row r="475" spans="1:15">
      <c r="A475" s="41">
        <v>1.2024999999999999</v>
      </c>
      <c r="B475" s="14">
        <v>45674</v>
      </c>
      <c r="C475" s="8" t="s">
        <v>13</v>
      </c>
      <c r="D475" s="8" t="s">
        <v>15</v>
      </c>
      <c r="E475" s="8" t="s">
        <v>15</v>
      </c>
      <c r="F475" s="9">
        <v>-1350800000</v>
      </c>
      <c r="G475" s="9">
        <v>-13508</v>
      </c>
      <c r="H475" s="9">
        <v>-1445720716</v>
      </c>
      <c r="I475" s="11">
        <f t="shared" si="58"/>
        <v>67278441498.141457</v>
      </c>
      <c r="J475" s="11">
        <f t="shared" si="61"/>
        <v>681512</v>
      </c>
      <c r="K475" s="11">
        <f t="shared" si="59"/>
        <v>98719.379113121206</v>
      </c>
      <c r="L475" s="12">
        <f t="shared" si="60"/>
        <v>112219342.93995881</v>
      </c>
      <c r="M475" s="11">
        <f>COUNTIF(E$2:$E475,E475)</f>
        <v>293</v>
      </c>
      <c r="N475" s="13"/>
      <c r="O475" t="str">
        <f t="shared" si="62"/>
        <v/>
      </c>
    </row>
    <row r="476" spans="1:15">
      <c r="A476" s="41">
        <v>1.2024999999999999</v>
      </c>
      <c r="B476" s="14">
        <v>45674</v>
      </c>
      <c r="C476" s="8" t="s">
        <v>13</v>
      </c>
      <c r="D476" s="8" t="s">
        <v>14</v>
      </c>
      <c r="E476" s="8" t="s">
        <v>14</v>
      </c>
      <c r="F476" s="9">
        <v>-4700000</v>
      </c>
      <c r="G476" s="9">
        <v>-47</v>
      </c>
      <c r="H476" s="9">
        <v>-4929172</v>
      </c>
      <c r="I476" s="11">
        <f t="shared" si="58"/>
        <v>18340131892.254738</v>
      </c>
      <c r="J476" s="11">
        <f t="shared" si="61"/>
        <v>183393</v>
      </c>
      <c r="K476" s="11">
        <f t="shared" si="59"/>
        <v>100004.53611781659</v>
      </c>
      <c r="L476" s="12">
        <f t="shared" si="60"/>
        <v>228958.80246262066</v>
      </c>
      <c r="M476" s="11">
        <f>COUNTIF(E$2:$E476,E476)</f>
        <v>173</v>
      </c>
      <c r="N476" s="13"/>
      <c r="O476" t="str">
        <f t="shared" si="62"/>
        <v/>
      </c>
    </row>
    <row r="477" spans="1:15">
      <c r="A477" s="41">
        <v>1.2024999999999999</v>
      </c>
      <c r="B477" s="14">
        <v>45677</v>
      </c>
      <c r="C477" s="8" t="s">
        <v>13</v>
      </c>
      <c r="D477" s="8" t="s">
        <v>15</v>
      </c>
      <c r="E477" s="8" t="s">
        <v>15</v>
      </c>
      <c r="F477" s="9">
        <v>0</v>
      </c>
      <c r="G477" s="9">
        <v>0</v>
      </c>
      <c r="H477" s="9">
        <v>0</v>
      </c>
      <c r="I477" s="11">
        <f t="shared" si="58"/>
        <v>67278441498.141457</v>
      </c>
      <c r="J477" s="11">
        <f t="shared" si="61"/>
        <v>681512</v>
      </c>
      <c r="K477" s="11">
        <f t="shared" si="59"/>
        <v>98719.379113121206</v>
      </c>
      <c r="L477" s="12">
        <f t="shared" si="60"/>
        <v>0</v>
      </c>
      <c r="M477" s="11">
        <f>COUNTIF(E$2:$E477,E477)</f>
        <v>294</v>
      </c>
      <c r="N477" s="13"/>
      <c r="O477" t="str">
        <f t="shared" si="62"/>
        <v/>
      </c>
    </row>
    <row r="478" spans="1:15">
      <c r="A478" s="41">
        <v>1.2024999999999999</v>
      </c>
      <c r="B478" s="14">
        <v>45677</v>
      </c>
      <c r="C478" s="8" t="s">
        <v>13</v>
      </c>
      <c r="D478" s="8" t="s">
        <v>14</v>
      </c>
      <c r="E478" s="8" t="s">
        <v>14</v>
      </c>
      <c r="F478" s="9">
        <v>0</v>
      </c>
      <c r="G478" s="9">
        <v>0</v>
      </c>
      <c r="H478" s="9">
        <v>0</v>
      </c>
      <c r="I478" s="11">
        <f t="shared" si="58"/>
        <v>18340131892.254738</v>
      </c>
      <c r="J478" s="11">
        <f t="shared" si="61"/>
        <v>183393</v>
      </c>
      <c r="K478" s="11">
        <f t="shared" si="59"/>
        <v>100004.53611781659</v>
      </c>
      <c r="L478" s="12">
        <f t="shared" si="60"/>
        <v>0</v>
      </c>
      <c r="M478" s="11">
        <f>COUNTIF(E$2:$E478,E478)</f>
        <v>174</v>
      </c>
      <c r="N478" s="13"/>
      <c r="O478" t="str">
        <f t="shared" si="62"/>
        <v/>
      </c>
    </row>
    <row r="479" spans="1:15">
      <c r="A479" s="41">
        <v>1.2024999999999999</v>
      </c>
      <c r="B479" s="14">
        <v>45677</v>
      </c>
      <c r="C479" s="8" t="s">
        <v>13</v>
      </c>
      <c r="D479" s="8" t="s">
        <v>15</v>
      </c>
      <c r="E479" s="8" t="s">
        <v>15</v>
      </c>
      <c r="F479" s="9">
        <v>-1884200000</v>
      </c>
      <c r="G479" s="9">
        <v>-18842</v>
      </c>
      <c r="H479" s="9">
        <v>-2016960732</v>
      </c>
      <c r="I479" s="11">
        <f t="shared" si="58"/>
        <v>65418370956.892029</v>
      </c>
      <c r="J479" s="11">
        <f t="shared" si="61"/>
        <v>662670</v>
      </c>
      <c r="K479" s="11">
        <f t="shared" si="59"/>
        <v>98719.379113121206</v>
      </c>
      <c r="L479" s="12">
        <f t="shared" si="60"/>
        <v>156890190.7505703</v>
      </c>
      <c r="M479" s="11">
        <f>COUNTIF(E$2:$E479,E479)</f>
        <v>295</v>
      </c>
      <c r="N479" s="13"/>
      <c r="O479" t="str">
        <f t="shared" si="62"/>
        <v/>
      </c>
    </row>
    <row r="480" spans="1:15">
      <c r="A480" s="41">
        <v>1.2024999999999999</v>
      </c>
      <c r="B480" s="14">
        <v>45677</v>
      </c>
      <c r="C480" s="8" t="s">
        <v>13</v>
      </c>
      <c r="D480" s="8" t="s">
        <v>14</v>
      </c>
      <c r="E480" s="8" t="s">
        <v>14</v>
      </c>
      <c r="F480" s="9">
        <v>-26000000</v>
      </c>
      <c r="G480" s="9">
        <v>-260</v>
      </c>
      <c r="H480" s="9">
        <v>-27272700</v>
      </c>
      <c r="I480" s="11">
        <f t="shared" si="58"/>
        <v>18314130712.864105</v>
      </c>
      <c r="J480" s="11">
        <f t="shared" si="61"/>
        <v>183133</v>
      </c>
      <c r="K480" s="11">
        <f t="shared" si="59"/>
        <v>100004.53611781659</v>
      </c>
      <c r="L480" s="12">
        <f t="shared" si="60"/>
        <v>1271520.6093676873</v>
      </c>
      <c r="M480" s="11">
        <f>COUNTIF(E$2:$E480,E480)</f>
        <v>175</v>
      </c>
      <c r="N480" s="13"/>
      <c r="O480" t="str">
        <f t="shared" si="62"/>
        <v/>
      </c>
    </row>
    <row r="481" spans="1:15">
      <c r="A481" s="41">
        <v>1.2024999999999999</v>
      </c>
      <c r="B481" s="14">
        <v>45678</v>
      </c>
      <c r="C481" s="8" t="s">
        <v>13</v>
      </c>
      <c r="D481" s="8" t="s">
        <v>15</v>
      </c>
      <c r="E481" s="8" t="s">
        <v>15</v>
      </c>
      <c r="F481" s="9">
        <v>0</v>
      </c>
      <c r="G481" s="9">
        <v>0</v>
      </c>
      <c r="H481" s="9">
        <v>0</v>
      </c>
      <c r="I481" s="11">
        <f t="shared" si="58"/>
        <v>65418370956.892029</v>
      </c>
      <c r="J481" s="11">
        <f t="shared" si="61"/>
        <v>662670</v>
      </c>
      <c r="K481" s="11">
        <f t="shared" si="59"/>
        <v>98719.379113121206</v>
      </c>
      <c r="L481" s="12">
        <f t="shared" si="60"/>
        <v>0</v>
      </c>
      <c r="M481" s="11">
        <f>COUNTIF(E$2:$E481,E481)</f>
        <v>296</v>
      </c>
      <c r="N481" s="13"/>
      <c r="O481" t="str">
        <f t="shared" si="62"/>
        <v/>
      </c>
    </row>
    <row r="482" spans="1:15">
      <c r="A482" s="41">
        <v>1.2024999999999999</v>
      </c>
      <c r="B482" s="14">
        <v>45678</v>
      </c>
      <c r="C482" s="8" t="s">
        <v>13</v>
      </c>
      <c r="D482" s="8" t="s">
        <v>14</v>
      </c>
      <c r="E482" s="8" t="s">
        <v>14</v>
      </c>
      <c r="F482" s="9">
        <v>0</v>
      </c>
      <c r="G482" s="9">
        <v>0</v>
      </c>
      <c r="H482" s="9">
        <v>0</v>
      </c>
      <c r="I482" s="11">
        <f t="shared" si="58"/>
        <v>18314130712.864105</v>
      </c>
      <c r="J482" s="11">
        <f t="shared" si="61"/>
        <v>183133</v>
      </c>
      <c r="K482" s="11">
        <f t="shared" si="59"/>
        <v>100004.53611781659</v>
      </c>
      <c r="L482" s="12">
        <f t="shared" si="60"/>
        <v>0</v>
      </c>
      <c r="M482" s="11">
        <f>COUNTIF(E$2:$E482,E482)</f>
        <v>176</v>
      </c>
      <c r="N482" s="13"/>
      <c r="O482" t="str">
        <f t="shared" si="62"/>
        <v/>
      </c>
    </row>
    <row r="483" spans="1:15">
      <c r="A483" s="41">
        <v>1.2024999999999999</v>
      </c>
      <c r="B483" s="14">
        <v>45678</v>
      </c>
      <c r="C483" s="8" t="s">
        <v>13</v>
      </c>
      <c r="D483" s="8" t="s">
        <v>15</v>
      </c>
      <c r="E483" s="8" t="s">
        <v>15</v>
      </c>
      <c r="F483" s="9">
        <v>-1903300000</v>
      </c>
      <c r="G483" s="9">
        <v>-19033</v>
      </c>
      <c r="H483" s="9">
        <v>-2037768145</v>
      </c>
      <c r="I483" s="11">
        <f t="shared" si="58"/>
        <v>63539445014.231995</v>
      </c>
      <c r="J483" s="11">
        <f t="shared" si="61"/>
        <v>643637</v>
      </c>
      <c r="K483" s="11">
        <f t="shared" si="59"/>
        <v>98719.379113121206</v>
      </c>
      <c r="L483" s="12">
        <f t="shared" si="60"/>
        <v>158842202.33996415</v>
      </c>
      <c r="M483" s="11">
        <f>COUNTIF(E$2:$E483,E483)</f>
        <v>297</v>
      </c>
      <c r="N483" s="13"/>
      <c r="O483" t="str">
        <f t="shared" si="62"/>
        <v/>
      </c>
    </row>
    <row r="484" spans="1:15">
      <c r="A484" s="41">
        <v>1.2024999999999999</v>
      </c>
      <c r="B484" s="14">
        <v>45678</v>
      </c>
      <c r="C484" s="8" t="s">
        <v>13</v>
      </c>
      <c r="D484" s="8" t="s">
        <v>14</v>
      </c>
      <c r="E484" s="8" t="s">
        <v>14</v>
      </c>
      <c r="F484" s="9">
        <v>-22800000</v>
      </c>
      <c r="G484" s="9">
        <v>-228</v>
      </c>
      <c r="H484" s="9">
        <v>-23920392</v>
      </c>
      <c r="I484" s="11">
        <f t="shared" si="58"/>
        <v>18291329678.629242</v>
      </c>
      <c r="J484" s="11">
        <f t="shared" si="61"/>
        <v>182905</v>
      </c>
      <c r="K484" s="11">
        <f t="shared" si="59"/>
        <v>100004.53611781659</v>
      </c>
      <c r="L484" s="12">
        <f t="shared" si="60"/>
        <v>1119357.7651378177</v>
      </c>
      <c r="M484" s="11">
        <f>COUNTIF(E$2:$E484,E484)</f>
        <v>177</v>
      </c>
      <c r="N484" s="13"/>
      <c r="O484" t="str">
        <f t="shared" si="62"/>
        <v/>
      </c>
    </row>
    <row r="485" spans="1:15">
      <c r="A485" s="41">
        <v>1.2024999999999999</v>
      </c>
      <c r="B485" s="14">
        <v>45679</v>
      </c>
      <c r="C485" s="8" t="s">
        <v>13</v>
      </c>
      <c r="D485" s="8" t="s">
        <v>15</v>
      </c>
      <c r="E485" s="8" t="s">
        <v>15</v>
      </c>
      <c r="F485" s="9">
        <v>251800000</v>
      </c>
      <c r="G485" s="9">
        <v>2518</v>
      </c>
      <c r="H485" s="9">
        <v>255195856</v>
      </c>
      <c r="I485" s="11">
        <f t="shared" si="58"/>
        <v>63794640870.231995</v>
      </c>
      <c r="J485" s="11">
        <f t="shared" si="61"/>
        <v>646155</v>
      </c>
      <c r="K485" s="11">
        <f t="shared" si="59"/>
        <v>98729.625043885753</v>
      </c>
      <c r="L485" s="12">
        <f t="shared" si="60"/>
        <v>0</v>
      </c>
      <c r="M485" s="11">
        <f>COUNTIF(E$2:$E485,E485)</f>
        <v>298</v>
      </c>
      <c r="N485" s="13"/>
      <c r="O485" t="str">
        <f t="shared" si="62"/>
        <v/>
      </c>
    </row>
    <row r="486" spans="1:15">
      <c r="A486" s="41">
        <v>1.2024999999999999</v>
      </c>
      <c r="B486" s="14">
        <v>45679</v>
      </c>
      <c r="C486" s="8" t="s">
        <v>13</v>
      </c>
      <c r="D486" s="8" t="s">
        <v>14</v>
      </c>
      <c r="E486" s="8" t="s">
        <v>14</v>
      </c>
      <c r="F486" s="9">
        <v>866800000</v>
      </c>
      <c r="G486" s="9">
        <v>8668</v>
      </c>
      <c r="H486" s="9">
        <v>857885200</v>
      </c>
      <c r="I486" s="11">
        <f t="shared" si="58"/>
        <v>19149214878.629242</v>
      </c>
      <c r="J486" s="11">
        <f t="shared" si="61"/>
        <v>191573</v>
      </c>
      <c r="K486" s="11">
        <f t="shared" si="59"/>
        <v>99957.79613321941</v>
      </c>
      <c r="L486" s="12">
        <f t="shared" si="60"/>
        <v>0</v>
      </c>
      <c r="M486" s="11">
        <f>COUNTIF(E$2:$E486,E486)</f>
        <v>178</v>
      </c>
      <c r="N486" s="13"/>
      <c r="O486" t="str">
        <f t="shared" si="62"/>
        <v/>
      </c>
    </row>
    <row r="487" spans="1:15">
      <c r="A487" s="41">
        <v>1.2024999999999999</v>
      </c>
      <c r="B487" s="14">
        <v>45679</v>
      </c>
      <c r="C487" s="8" t="s">
        <v>13</v>
      </c>
      <c r="D487" s="8" t="s">
        <v>15</v>
      </c>
      <c r="E487" s="8" t="s">
        <v>15</v>
      </c>
      <c r="F487" s="9">
        <v>-1580500000</v>
      </c>
      <c r="G487" s="9">
        <v>-15805</v>
      </c>
      <c r="H487" s="9">
        <v>-1692462620</v>
      </c>
      <c r="I487" s="11">
        <f t="shared" si="58"/>
        <v>62234219146.413383</v>
      </c>
      <c r="J487" s="11">
        <f t="shared" si="61"/>
        <v>630350</v>
      </c>
      <c r="K487" s="11">
        <f t="shared" si="59"/>
        <v>98729.625043885753</v>
      </c>
      <c r="L487" s="12">
        <f t="shared" si="60"/>
        <v>132040896.18138576</v>
      </c>
      <c r="M487" s="11">
        <f>COUNTIF(E$2:$E487,E487)</f>
        <v>299</v>
      </c>
      <c r="N487" s="13"/>
      <c r="O487" t="str">
        <f t="shared" si="62"/>
        <v/>
      </c>
    </row>
    <row r="488" spans="1:15">
      <c r="A488" s="41">
        <v>1.2024999999999999</v>
      </c>
      <c r="B488" s="14">
        <v>45679</v>
      </c>
      <c r="C488" s="8" t="s">
        <v>13</v>
      </c>
      <c r="D488" s="8" t="s">
        <v>14</v>
      </c>
      <c r="E488" s="8" t="s">
        <v>14</v>
      </c>
      <c r="F488" s="9">
        <v>-9000000</v>
      </c>
      <c r="G488" s="9">
        <v>-90</v>
      </c>
      <c r="H488" s="9">
        <v>-9443970</v>
      </c>
      <c r="I488" s="11">
        <f t="shared" si="58"/>
        <v>19140218676.977253</v>
      </c>
      <c r="J488" s="11">
        <f t="shared" si="61"/>
        <v>191483</v>
      </c>
      <c r="K488" s="11">
        <f t="shared" si="59"/>
        <v>99957.79613321941</v>
      </c>
      <c r="L488" s="12">
        <f t="shared" si="60"/>
        <v>447768.34801025316</v>
      </c>
      <c r="M488" s="11">
        <f>COUNTIF(E$2:$E488,E488)</f>
        <v>179</v>
      </c>
      <c r="N488" s="13"/>
      <c r="O488" t="str">
        <f t="shared" si="62"/>
        <v/>
      </c>
    </row>
    <row r="489" spans="1:15">
      <c r="A489" s="41">
        <v>1.2024999999999999</v>
      </c>
      <c r="B489" s="14">
        <v>45680</v>
      </c>
      <c r="C489" s="8" t="s">
        <v>13</v>
      </c>
      <c r="D489" s="8" t="s">
        <v>15</v>
      </c>
      <c r="E489" s="8" t="s">
        <v>15</v>
      </c>
      <c r="F489" s="9">
        <v>1800000</v>
      </c>
      <c r="G489" s="9">
        <v>18</v>
      </c>
      <c r="H489" s="9">
        <v>1925127</v>
      </c>
      <c r="I489" s="11">
        <f t="shared" si="58"/>
        <v>62236144273.413383</v>
      </c>
      <c r="J489" s="11">
        <f t="shared" si="61"/>
        <v>630368</v>
      </c>
      <c r="K489" s="11">
        <f t="shared" si="59"/>
        <v>98729.859817461198</v>
      </c>
      <c r="L489" s="12">
        <f t="shared" si="60"/>
        <v>0</v>
      </c>
      <c r="M489" s="11">
        <f>COUNTIF(E$2:$E489,E489)</f>
        <v>300</v>
      </c>
      <c r="N489" s="13"/>
      <c r="O489" t="str">
        <f t="shared" si="62"/>
        <v/>
      </c>
    </row>
    <row r="490" spans="1:15">
      <c r="A490" s="41">
        <v>1.2024999999999999</v>
      </c>
      <c r="B490" s="14">
        <v>45680</v>
      </c>
      <c r="C490" s="8" t="s">
        <v>13</v>
      </c>
      <c r="D490" s="8" t="s">
        <v>14</v>
      </c>
      <c r="E490" s="8" t="s">
        <v>14</v>
      </c>
      <c r="F490" s="9">
        <v>900000</v>
      </c>
      <c r="G490" s="9">
        <v>9</v>
      </c>
      <c r="H490" s="9">
        <v>943371</v>
      </c>
      <c r="I490" s="11">
        <f t="shared" si="58"/>
        <v>19141162047.977253</v>
      </c>
      <c r="J490" s="11">
        <f t="shared" si="61"/>
        <v>191492</v>
      </c>
      <c r="K490" s="11">
        <f t="shared" si="59"/>
        <v>99958.0246066533</v>
      </c>
      <c r="L490" s="12">
        <f t="shared" si="60"/>
        <v>0</v>
      </c>
      <c r="M490" s="11">
        <f>COUNTIF(E$2:$E490,E490)</f>
        <v>180</v>
      </c>
      <c r="N490" s="13"/>
      <c r="O490" t="str">
        <f t="shared" si="62"/>
        <v/>
      </c>
    </row>
    <row r="491" spans="1:15">
      <c r="A491" s="41">
        <v>1.2024999999999999</v>
      </c>
      <c r="B491" s="14">
        <v>45680</v>
      </c>
      <c r="C491" s="8" t="s">
        <v>13</v>
      </c>
      <c r="D491" s="8" t="s">
        <v>15</v>
      </c>
      <c r="E491" s="8" t="s">
        <v>15</v>
      </c>
      <c r="F491" s="9">
        <v>-2877800000</v>
      </c>
      <c r="G491" s="9">
        <v>-28778</v>
      </c>
      <c r="H491" s="9">
        <v>-3082210134</v>
      </c>
      <c r="I491" s="11">
        <f t="shared" si="58"/>
        <v>59394896367.586487</v>
      </c>
      <c r="J491" s="11">
        <f t="shared" si="61"/>
        <v>601590</v>
      </c>
      <c r="K491" s="11">
        <f t="shared" si="59"/>
        <v>98729.859817461198</v>
      </c>
      <c r="L491" s="12">
        <f t="shared" si="60"/>
        <v>240962228.17310143</v>
      </c>
      <c r="M491" s="11">
        <f>COUNTIF(E$2:$E491,E491)</f>
        <v>301</v>
      </c>
      <c r="N491" s="13"/>
      <c r="O491" t="str">
        <f t="shared" si="62"/>
        <v/>
      </c>
    </row>
    <row r="492" spans="1:15">
      <c r="A492" s="41">
        <v>1.2024999999999999</v>
      </c>
      <c r="B492" s="14">
        <v>45680</v>
      </c>
      <c r="C492" s="8" t="s">
        <v>13</v>
      </c>
      <c r="D492" s="8" t="s">
        <v>14</v>
      </c>
      <c r="E492" s="8" t="s">
        <v>14</v>
      </c>
      <c r="F492" s="9">
        <v>-4500000</v>
      </c>
      <c r="G492" s="9">
        <v>-45</v>
      </c>
      <c r="H492" s="9">
        <v>-4722840</v>
      </c>
      <c r="I492" s="11">
        <f t="shared" si="58"/>
        <v>19136663936.869953</v>
      </c>
      <c r="J492" s="11">
        <f t="shared" si="61"/>
        <v>191447</v>
      </c>
      <c r="K492" s="11">
        <f t="shared" si="59"/>
        <v>99958.0246066533</v>
      </c>
      <c r="L492" s="12">
        <f t="shared" si="60"/>
        <v>224728.89270060137</v>
      </c>
      <c r="M492" s="11">
        <f>COUNTIF(E$2:$E492,E492)</f>
        <v>181</v>
      </c>
      <c r="N492" s="13"/>
      <c r="O492" t="str">
        <f t="shared" si="62"/>
        <v/>
      </c>
    </row>
    <row r="493" spans="1:15">
      <c r="A493" s="41">
        <v>1.2024999999999999</v>
      </c>
      <c r="B493" s="14">
        <v>45681</v>
      </c>
      <c r="C493" s="8" t="s">
        <v>13</v>
      </c>
      <c r="D493" s="8" t="s">
        <v>14</v>
      </c>
      <c r="E493" s="8" t="s">
        <v>14</v>
      </c>
      <c r="F493" s="9">
        <v>0</v>
      </c>
      <c r="G493" s="9">
        <v>0</v>
      </c>
      <c r="H493" s="9">
        <v>0</v>
      </c>
      <c r="I493" s="11">
        <f t="shared" si="58"/>
        <v>19136663936.869953</v>
      </c>
      <c r="J493" s="11">
        <f t="shared" si="61"/>
        <v>191447</v>
      </c>
      <c r="K493" s="11">
        <f t="shared" si="59"/>
        <v>99958.0246066533</v>
      </c>
      <c r="L493" s="12">
        <f t="shared" si="60"/>
        <v>0</v>
      </c>
      <c r="M493" s="11">
        <f>COUNTIF(E$2:$E493,E493)</f>
        <v>182</v>
      </c>
      <c r="N493" s="13"/>
      <c r="O493" t="str">
        <f t="shared" si="62"/>
        <v/>
      </c>
    </row>
    <row r="494" spans="1:15">
      <c r="A494" s="41">
        <v>1.2024999999999999</v>
      </c>
      <c r="B494" s="14">
        <v>45681</v>
      </c>
      <c r="C494" s="8" t="s">
        <v>13</v>
      </c>
      <c r="D494" s="8" t="s">
        <v>15</v>
      </c>
      <c r="E494" s="8" t="s">
        <v>15</v>
      </c>
      <c r="F494" s="9">
        <v>900000</v>
      </c>
      <c r="G494" s="9">
        <v>9</v>
      </c>
      <c r="H494" s="9">
        <v>964341</v>
      </c>
      <c r="I494" s="11">
        <f t="shared" si="58"/>
        <v>59395860708.586487</v>
      </c>
      <c r="J494" s="11">
        <f t="shared" si="61"/>
        <v>601599</v>
      </c>
      <c r="K494" s="11">
        <f t="shared" si="59"/>
        <v>98729.985768903352</v>
      </c>
      <c r="L494" s="12">
        <f t="shared" si="60"/>
        <v>0</v>
      </c>
      <c r="M494" s="11">
        <f>COUNTIF(E$2:$E494,E494)</f>
        <v>302</v>
      </c>
      <c r="N494" s="13"/>
      <c r="O494" t="str">
        <f t="shared" si="62"/>
        <v/>
      </c>
    </row>
    <row r="495" spans="1:15">
      <c r="A495" s="41">
        <v>1.2024999999999999</v>
      </c>
      <c r="B495" s="14">
        <v>45681</v>
      </c>
      <c r="C495" s="8" t="s">
        <v>13</v>
      </c>
      <c r="D495" s="8" t="s">
        <v>14</v>
      </c>
      <c r="E495" s="8" t="s">
        <v>14</v>
      </c>
      <c r="F495" s="9">
        <v>-131700000</v>
      </c>
      <c r="G495" s="9">
        <v>-1317</v>
      </c>
      <c r="H495" s="9">
        <v>-138473331</v>
      </c>
      <c r="I495" s="11">
        <f t="shared" si="58"/>
        <v>19005019218.46299</v>
      </c>
      <c r="J495" s="11">
        <f t="shared" si="61"/>
        <v>190130</v>
      </c>
      <c r="K495" s="11">
        <f t="shared" si="59"/>
        <v>99958.0246066533</v>
      </c>
      <c r="L495" s="12">
        <f t="shared" si="60"/>
        <v>6828612.5930376053</v>
      </c>
      <c r="M495" s="11">
        <f>COUNTIF(E$2:$E495,E495)</f>
        <v>183</v>
      </c>
      <c r="N495" s="13"/>
      <c r="O495" t="str">
        <f t="shared" si="62"/>
        <v/>
      </c>
    </row>
    <row r="496" spans="1:15">
      <c r="A496" s="41">
        <v>1.2024999999999999</v>
      </c>
      <c r="B496" s="14">
        <v>45681</v>
      </c>
      <c r="C496" s="8" t="s">
        <v>13</v>
      </c>
      <c r="D496" s="8" t="s">
        <v>15</v>
      </c>
      <c r="E496" s="8" t="s">
        <v>15</v>
      </c>
      <c r="F496" s="9">
        <v>-2104000000</v>
      </c>
      <c r="G496" s="9">
        <v>-21040</v>
      </c>
      <c r="H496" s="9">
        <v>-2257444720</v>
      </c>
      <c r="I496" s="11">
        <f t="shared" si="58"/>
        <v>57318581808.008759</v>
      </c>
      <c r="J496" s="11">
        <f t="shared" si="61"/>
        <v>580559</v>
      </c>
      <c r="K496" s="11">
        <f t="shared" si="59"/>
        <v>98729.985768903352</v>
      </c>
      <c r="L496" s="12">
        <f t="shared" si="60"/>
        <v>180165819.4222734</v>
      </c>
      <c r="M496" s="11">
        <f>COUNTIF(E$2:$E496,E496)</f>
        <v>303</v>
      </c>
      <c r="N496" s="13"/>
      <c r="O496" t="str">
        <f t="shared" si="62"/>
        <v/>
      </c>
    </row>
    <row r="497" spans="1:15">
      <c r="A497" s="41">
        <v>2.2025000000000001</v>
      </c>
      <c r="B497" s="14">
        <v>45691</v>
      </c>
      <c r="C497" s="8" t="s">
        <v>13</v>
      </c>
      <c r="D497" s="8" t="s">
        <v>15</v>
      </c>
      <c r="E497" s="8" t="s">
        <v>15</v>
      </c>
      <c r="F497" s="9">
        <v>120900000</v>
      </c>
      <c r="G497" s="9">
        <v>1209</v>
      </c>
      <c r="H497" s="9">
        <v>121993067</v>
      </c>
      <c r="I497" s="11">
        <f t="shared" si="58"/>
        <v>57440574875.008759</v>
      </c>
      <c r="J497" s="11">
        <f t="shared" si="61"/>
        <v>581768</v>
      </c>
      <c r="K497" s="11">
        <f t="shared" si="59"/>
        <v>98734.50391738418</v>
      </c>
      <c r="L497" s="12">
        <f t="shared" si="60"/>
        <v>0</v>
      </c>
      <c r="M497" s="11">
        <f>COUNTIF(E$2:$E497,E497)</f>
        <v>304</v>
      </c>
      <c r="N497" s="13"/>
      <c r="O497" t="str">
        <f t="shared" si="62"/>
        <v/>
      </c>
    </row>
    <row r="498" spans="1:15">
      <c r="A498" s="41">
        <v>2.2025000000000001</v>
      </c>
      <c r="B498" s="14">
        <v>45691</v>
      </c>
      <c r="C498" s="8" t="s">
        <v>13</v>
      </c>
      <c r="D498" s="8" t="s">
        <v>14</v>
      </c>
      <c r="E498" s="8" t="s">
        <v>14</v>
      </c>
      <c r="F498" s="9">
        <v>0</v>
      </c>
      <c r="G498" s="9">
        <v>0</v>
      </c>
      <c r="H498" s="9">
        <v>0</v>
      </c>
      <c r="I498" s="11">
        <f t="shared" si="58"/>
        <v>19005019218.46299</v>
      </c>
      <c r="J498" s="11">
        <f t="shared" si="61"/>
        <v>190130</v>
      </c>
      <c r="K498" s="11">
        <f t="shared" si="59"/>
        <v>99958.024606653285</v>
      </c>
      <c r="L498" s="12">
        <f t="shared" si="60"/>
        <v>0</v>
      </c>
      <c r="M498" s="11">
        <f>COUNTIF(E$2:$E498,E498)</f>
        <v>184</v>
      </c>
      <c r="N498" s="13"/>
      <c r="O498" t="str">
        <f t="shared" si="62"/>
        <v/>
      </c>
    </row>
    <row r="499" spans="1:15">
      <c r="A499" s="41">
        <v>2.2025000000000001</v>
      </c>
      <c r="B499" s="14">
        <v>45691</v>
      </c>
      <c r="C499" s="8" t="s">
        <v>13</v>
      </c>
      <c r="D499" s="8" t="s">
        <v>15</v>
      </c>
      <c r="E499" s="8" t="s">
        <v>15</v>
      </c>
      <c r="F499" s="9">
        <v>-6717400000</v>
      </c>
      <c r="G499" s="9">
        <v>-67174</v>
      </c>
      <c r="H499" s="9">
        <v>-7208576288</v>
      </c>
      <c r="I499" s="11">
        <f t="shared" si="58"/>
        <v>50808183308.862396</v>
      </c>
      <c r="J499" s="11">
        <f t="shared" si="61"/>
        <v>514594</v>
      </c>
      <c r="K499" s="11">
        <f t="shared" si="59"/>
        <v>98734.50391738418</v>
      </c>
      <c r="L499" s="12">
        <f t="shared" si="60"/>
        <v>576184721.85363483</v>
      </c>
      <c r="M499" s="11">
        <f>COUNTIF(E$2:$E499,E499)</f>
        <v>305</v>
      </c>
      <c r="N499" s="13"/>
      <c r="O499" t="str">
        <f t="shared" si="62"/>
        <v/>
      </c>
    </row>
    <row r="500" spans="1:15">
      <c r="A500" s="41">
        <v>2.2025000000000001</v>
      </c>
      <c r="B500" s="14">
        <v>45691</v>
      </c>
      <c r="C500" s="8" t="s">
        <v>13</v>
      </c>
      <c r="D500" s="8" t="s">
        <v>14</v>
      </c>
      <c r="E500" s="8" t="s">
        <v>14</v>
      </c>
      <c r="F500" s="9">
        <v>-98000000</v>
      </c>
      <c r="G500" s="9">
        <v>-980</v>
      </c>
      <c r="H500" s="9">
        <v>-103058760</v>
      </c>
      <c r="I500" s="11">
        <f t="shared" ref="I500:I563" si="63">IF(H500&gt;=0,IF(M500=1,H500,SUMIFS(I:I,E:E,E500,M:M,M500-1)+H500),SUMIFS(I:I,E:E,E500,M:M,M500-1)+K500*G500)</f>
        <v>18907060354.348469</v>
      </c>
      <c r="J500" s="11">
        <f t="shared" si="61"/>
        <v>189150</v>
      </c>
      <c r="K500" s="11">
        <f t="shared" ref="K500:K563" si="64">IF(H500&gt;=0,I500/J500,SUMIFS($K:$K,$E:$E,E500,$M:$M,M500-1))</f>
        <v>99958.024606653285</v>
      </c>
      <c r="L500" s="12">
        <f t="shared" ref="L500:L563" si="65">IF(G500&lt;0,K500*G500-H500,0)</f>
        <v>5099895.8854797781</v>
      </c>
      <c r="M500" s="11">
        <f>COUNTIF(E$2:$E500,E500)</f>
        <v>185</v>
      </c>
      <c r="N500" s="13"/>
      <c r="O500" t="str">
        <f t="shared" si="62"/>
        <v/>
      </c>
    </row>
    <row r="501" spans="1:15">
      <c r="A501" s="41">
        <v>2.2025000000000001</v>
      </c>
      <c r="B501" s="14">
        <v>45692</v>
      </c>
      <c r="C501" s="8" t="s">
        <v>13</v>
      </c>
      <c r="D501" s="8" t="s">
        <v>15</v>
      </c>
      <c r="E501" s="8" t="s">
        <v>15</v>
      </c>
      <c r="F501" s="9">
        <v>466600000</v>
      </c>
      <c r="G501" s="9">
        <v>4666</v>
      </c>
      <c r="H501" s="9">
        <v>500683942</v>
      </c>
      <c r="I501" s="11">
        <f t="shared" si="63"/>
        <v>51308867250.862396</v>
      </c>
      <c r="J501" s="11">
        <f t="shared" si="61"/>
        <v>519260</v>
      </c>
      <c r="K501" s="11">
        <f t="shared" si="64"/>
        <v>98811.514946004696</v>
      </c>
      <c r="L501" s="12">
        <f t="shared" si="65"/>
        <v>0</v>
      </c>
      <c r="M501" s="11">
        <f>COUNTIF(E$2:$E501,E501)</f>
        <v>306</v>
      </c>
      <c r="N501" s="13"/>
      <c r="O501" t="str">
        <f t="shared" si="62"/>
        <v/>
      </c>
    </row>
    <row r="502" spans="1:15">
      <c r="A502" s="41">
        <v>2.2025000000000001</v>
      </c>
      <c r="B502" s="14">
        <v>45692</v>
      </c>
      <c r="C502" s="8" t="s">
        <v>13</v>
      </c>
      <c r="D502" s="8" t="s">
        <v>14</v>
      </c>
      <c r="E502" s="8" t="s">
        <v>14</v>
      </c>
      <c r="F502" s="9">
        <v>200000</v>
      </c>
      <c r="G502" s="9">
        <v>2</v>
      </c>
      <c r="H502" s="9">
        <v>210180</v>
      </c>
      <c r="I502" s="11">
        <f t="shared" si="63"/>
        <v>18907270534.348469</v>
      </c>
      <c r="J502" s="11">
        <f t="shared" si="61"/>
        <v>189152</v>
      </c>
      <c r="K502" s="11">
        <f t="shared" si="64"/>
        <v>99958.078869631136</v>
      </c>
      <c r="L502" s="12">
        <f t="shared" si="65"/>
        <v>0</v>
      </c>
      <c r="M502" s="11">
        <f>COUNTIF(E$2:$E502,E502)</f>
        <v>186</v>
      </c>
      <c r="N502" s="13"/>
      <c r="O502" t="str">
        <f t="shared" si="62"/>
        <v/>
      </c>
    </row>
    <row r="503" spans="1:15">
      <c r="A503" s="41">
        <v>2.2025000000000001</v>
      </c>
      <c r="B503" s="14">
        <v>45692</v>
      </c>
      <c r="C503" s="8" t="s">
        <v>13</v>
      </c>
      <c r="D503" s="8" t="s">
        <v>15</v>
      </c>
      <c r="E503" s="8" t="s">
        <v>15</v>
      </c>
      <c r="F503" s="9">
        <v>-3768400000</v>
      </c>
      <c r="G503" s="9">
        <v>-37684</v>
      </c>
      <c r="H503" s="9">
        <v>-4044661404</v>
      </c>
      <c r="I503" s="11">
        <f t="shared" si="63"/>
        <v>47585254121.637154</v>
      </c>
      <c r="J503" s="11">
        <f t="shared" si="61"/>
        <v>481576</v>
      </c>
      <c r="K503" s="11">
        <f t="shared" si="64"/>
        <v>98811.514946004696</v>
      </c>
      <c r="L503" s="12">
        <f t="shared" si="65"/>
        <v>321048274.77475882</v>
      </c>
      <c r="M503" s="11">
        <f>COUNTIF(E$2:$E503,E503)</f>
        <v>307</v>
      </c>
      <c r="N503" s="13"/>
      <c r="O503" t="str">
        <f t="shared" si="62"/>
        <v/>
      </c>
    </row>
    <row r="504" spans="1:15">
      <c r="A504" s="41">
        <v>2.2025000000000001</v>
      </c>
      <c r="B504" s="14">
        <v>45692</v>
      </c>
      <c r="C504" s="8" t="s">
        <v>13</v>
      </c>
      <c r="D504" s="8" t="s">
        <v>14</v>
      </c>
      <c r="E504" s="8" t="s">
        <v>14</v>
      </c>
      <c r="F504" s="9">
        <v>-163300000</v>
      </c>
      <c r="G504" s="9">
        <v>-1633</v>
      </c>
      <c r="H504" s="9">
        <v>-171760573</v>
      </c>
      <c r="I504" s="11">
        <f t="shared" si="63"/>
        <v>18744038991.554359</v>
      </c>
      <c r="J504" s="11">
        <f t="shared" si="61"/>
        <v>187519</v>
      </c>
      <c r="K504" s="11">
        <f t="shared" si="64"/>
        <v>99958.078869631136</v>
      </c>
      <c r="L504" s="12">
        <f t="shared" si="65"/>
        <v>8529030.2058923542</v>
      </c>
      <c r="M504" s="11">
        <f>COUNTIF(E$2:$E504,E504)</f>
        <v>187</v>
      </c>
      <c r="N504" s="13"/>
      <c r="O504" t="str">
        <f t="shared" si="62"/>
        <v/>
      </c>
    </row>
    <row r="505" spans="1:15">
      <c r="A505" s="41">
        <v>2.2025000000000001</v>
      </c>
      <c r="B505" s="14">
        <v>45693</v>
      </c>
      <c r="C505" s="8" t="s">
        <v>13</v>
      </c>
      <c r="D505" s="8" t="s">
        <v>14</v>
      </c>
      <c r="E505" s="8" t="s">
        <v>14</v>
      </c>
      <c r="F505" s="9">
        <v>2900000</v>
      </c>
      <c r="G505" s="9">
        <v>29</v>
      </c>
      <c r="H505" s="9">
        <v>3050046</v>
      </c>
      <c r="I505" s="11">
        <f t="shared" si="63"/>
        <v>18747089037.554359</v>
      </c>
      <c r="J505" s="11">
        <f t="shared" si="61"/>
        <v>187548</v>
      </c>
      <c r="K505" s="11">
        <f t="shared" si="64"/>
        <v>99958.885392296157</v>
      </c>
      <c r="L505" s="12">
        <f t="shared" si="65"/>
        <v>0</v>
      </c>
      <c r="M505" s="11">
        <f>COUNTIF(E$2:$E505,E505)</f>
        <v>188</v>
      </c>
      <c r="N505" s="13"/>
      <c r="O505" t="str">
        <f t="shared" si="62"/>
        <v/>
      </c>
    </row>
    <row r="506" spans="1:15">
      <c r="A506" s="41">
        <v>2.2025000000000001</v>
      </c>
      <c r="B506" s="14">
        <v>45693</v>
      </c>
      <c r="C506" s="8" t="s">
        <v>13</v>
      </c>
      <c r="D506" s="8" t="s">
        <v>15</v>
      </c>
      <c r="E506" s="8" t="s">
        <v>15</v>
      </c>
      <c r="F506" s="9">
        <v>147000000</v>
      </c>
      <c r="G506" s="9">
        <v>1470</v>
      </c>
      <c r="H506" s="9">
        <v>157567715</v>
      </c>
      <c r="I506" s="11">
        <f t="shared" si="63"/>
        <v>47742821836.637154</v>
      </c>
      <c r="J506" s="11">
        <f t="shared" si="61"/>
        <v>483046</v>
      </c>
      <c r="K506" s="11">
        <f t="shared" si="64"/>
        <v>98837.008973549426</v>
      </c>
      <c r="L506" s="12">
        <f t="shared" si="65"/>
        <v>0</v>
      </c>
      <c r="M506" s="11">
        <f>COUNTIF(E$2:$E506,E506)</f>
        <v>308</v>
      </c>
      <c r="N506" s="13"/>
      <c r="O506" t="str">
        <f t="shared" si="62"/>
        <v/>
      </c>
    </row>
    <row r="507" spans="1:15">
      <c r="A507" s="41">
        <v>2.2025000000000001</v>
      </c>
      <c r="B507" s="14">
        <v>45693</v>
      </c>
      <c r="C507" s="8" t="s">
        <v>13</v>
      </c>
      <c r="D507" s="8" t="s">
        <v>14</v>
      </c>
      <c r="E507" s="8" t="s">
        <v>14</v>
      </c>
      <c r="F507" s="9">
        <v>-348700000</v>
      </c>
      <c r="G507" s="9">
        <v>-3487</v>
      </c>
      <c r="H507" s="9">
        <v>-366832400</v>
      </c>
      <c r="I507" s="11">
        <f t="shared" si="63"/>
        <v>18398532404.191422</v>
      </c>
      <c r="J507" s="11">
        <f t="shared" si="61"/>
        <v>184061</v>
      </c>
      <c r="K507" s="11">
        <f t="shared" si="64"/>
        <v>99958.885392296157</v>
      </c>
      <c r="L507" s="12">
        <f t="shared" si="65"/>
        <v>18275766.637063324</v>
      </c>
      <c r="M507" s="11">
        <f>COUNTIF(E$2:$E507,E507)</f>
        <v>189</v>
      </c>
      <c r="N507" s="13"/>
      <c r="O507" t="str">
        <f t="shared" si="62"/>
        <v/>
      </c>
    </row>
    <row r="508" spans="1:15">
      <c r="A508" s="41">
        <v>2.2025000000000001</v>
      </c>
      <c r="B508" s="14">
        <v>45693</v>
      </c>
      <c r="C508" s="8" t="s">
        <v>13</v>
      </c>
      <c r="D508" s="8" t="s">
        <v>15</v>
      </c>
      <c r="E508" s="8" t="s">
        <v>15</v>
      </c>
      <c r="F508" s="9">
        <v>-2443500000</v>
      </c>
      <c r="G508" s="9">
        <v>-24435</v>
      </c>
      <c r="H508" s="9">
        <v>-2623097250</v>
      </c>
      <c r="I508" s="11">
        <f t="shared" si="63"/>
        <v>45327739522.368477</v>
      </c>
      <c r="J508" s="11">
        <f t="shared" si="61"/>
        <v>458611</v>
      </c>
      <c r="K508" s="11">
        <f t="shared" si="64"/>
        <v>98837.008973549426</v>
      </c>
      <c r="L508" s="12">
        <f t="shared" si="65"/>
        <v>208014935.7313199</v>
      </c>
      <c r="M508" s="11">
        <f>COUNTIF(E$2:$E508,E508)</f>
        <v>309</v>
      </c>
      <c r="N508" s="13"/>
      <c r="O508" t="str">
        <f t="shared" si="62"/>
        <v/>
      </c>
    </row>
    <row r="509" spans="1:15">
      <c r="A509" s="41">
        <v>2.2025000000000001</v>
      </c>
      <c r="B509" s="14">
        <v>45694</v>
      </c>
      <c r="C509" s="8" t="s">
        <v>13</v>
      </c>
      <c r="D509" s="8" t="s">
        <v>15</v>
      </c>
      <c r="E509" s="8" t="s">
        <v>15</v>
      </c>
      <c r="F509" s="9">
        <v>573100000</v>
      </c>
      <c r="G509" s="9">
        <v>5731</v>
      </c>
      <c r="H509" s="9">
        <v>579064398</v>
      </c>
      <c r="I509" s="11">
        <f t="shared" si="63"/>
        <v>45906803920.368477</v>
      </c>
      <c r="J509" s="11">
        <f t="shared" si="61"/>
        <v>464342</v>
      </c>
      <c r="K509" s="11">
        <f t="shared" si="64"/>
        <v>98864.207675309313</v>
      </c>
      <c r="L509" s="12">
        <f t="shared" si="65"/>
        <v>0</v>
      </c>
      <c r="M509" s="11">
        <f>COUNTIF(E$2:$E509,E509)</f>
        <v>310</v>
      </c>
      <c r="N509" s="13"/>
      <c r="O509" t="str">
        <f t="shared" si="62"/>
        <v/>
      </c>
    </row>
    <row r="510" spans="1:15">
      <c r="A510" s="41">
        <v>2.2025000000000001</v>
      </c>
      <c r="B510" s="14">
        <v>45694</v>
      </c>
      <c r="C510" s="8" t="s">
        <v>13</v>
      </c>
      <c r="D510" s="8" t="s">
        <v>14</v>
      </c>
      <c r="E510" s="8" t="s">
        <v>14</v>
      </c>
      <c r="F510" s="9">
        <v>0</v>
      </c>
      <c r="G510" s="9">
        <v>0</v>
      </c>
      <c r="H510" s="9">
        <v>0</v>
      </c>
      <c r="I510" s="11">
        <f t="shared" si="63"/>
        <v>18398532404.191422</v>
      </c>
      <c r="J510" s="11">
        <f t="shared" si="61"/>
        <v>184061</v>
      </c>
      <c r="K510" s="11">
        <f t="shared" si="64"/>
        <v>99958.885392296143</v>
      </c>
      <c r="L510" s="12">
        <f t="shared" si="65"/>
        <v>0</v>
      </c>
      <c r="M510" s="11">
        <f>COUNTIF(E$2:$E510,E510)</f>
        <v>190</v>
      </c>
      <c r="N510" s="13"/>
      <c r="O510" t="str">
        <f t="shared" si="62"/>
        <v/>
      </c>
    </row>
    <row r="511" spans="1:15">
      <c r="A511" s="41">
        <v>2.2025000000000001</v>
      </c>
      <c r="B511" s="14">
        <v>45694</v>
      </c>
      <c r="C511" s="8" t="s">
        <v>13</v>
      </c>
      <c r="D511" s="8" t="s">
        <v>15</v>
      </c>
      <c r="E511" s="8" t="s">
        <v>15</v>
      </c>
      <c r="F511" s="9">
        <v>-2441000000</v>
      </c>
      <c r="G511" s="9">
        <v>-24410</v>
      </c>
      <c r="H511" s="9">
        <v>-2620877290</v>
      </c>
      <c r="I511" s="11">
        <f t="shared" si="63"/>
        <v>43493528611.014175</v>
      </c>
      <c r="J511" s="11">
        <f t="shared" si="61"/>
        <v>439932</v>
      </c>
      <c r="K511" s="11">
        <f t="shared" si="64"/>
        <v>98864.207675309313</v>
      </c>
      <c r="L511" s="12">
        <f t="shared" si="65"/>
        <v>207601980.6456995</v>
      </c>
      <c r="M511" s="11">
        <f>COUNTIF(E$2:$E511,E511)</f>
        <v>311</v>
      </c>
      <c r="N511" s="13"/>
      <c r="O511" t="str">
        <f t="shared" si="62"/>
        <v/>
      </c>
    </row>
    <row r="512" spans="1:15">
      <c r="A512" s="41">
        <v>2.2025000000000001</v>
      </c>
      <c r="B512" s="14">
        <v>45694</v>
      </c>
      <c r="C512" s="8" t="s">
        <v>13</v>
      </c>
      <c r="D512" s="8" t="s">
        <v>14</v>
      </c>
      <c r="E512" s="8" t="s">
        <v>14</v>
      </c>
      <c r="F512" s="9">
        <v>-41800000</v>
      </c>
      <c r="G512" s="9">
        <v>-418</v>
      </c>
      <c r="H512" s="9">
        <v>-43981542</v>
      </c>
      <c r="I512" s="11">
        <f t="shared" si="63"/>
        <v>18356749590.097443</v>
      </c>
      <c r="J512" s="11">
        <f t="shared" si="61"/>
        <v>183643</v>
      </c>
      <c r="K512" s="11">
        <f t="shared" si="64"/>
        <v>99958.885392296143</v>
      </c>
      <c r="L512" s="12">
        <f t="shared" si="65"/>
        <v>2198727.9060202092</v>
      </c>
      <c r="M512" s="11">
        <f>COUNTIF(E$2:$E512,E512)</f>
        <v>191</v>
      </c>
      <c r="N512" s="13"/>
      <c r="O512" t="str">
        <f t="shared" si="62"/>
        <v/>
      </c>
    </row>
    <row r="513" spans="1:15">
      <c r="A513" s="41">
        <v>2.2025000000000001</v>
      </c>
      <c r="B513" s="14">
        <v>45695</v>
      </c>
      <c r="C513" s="8" t="s">
        <v>13</v>
      </c>
      <c r="D513" s="8" t="s">
        <v>15</v>
      </c>
      <c r="E513" s="8" t="s">
        <v>15</v>
      </c>
      <c r="F513" s="9">
        <v>90800000</v>
      </c>
      <c r="G513" s="9">
        <v>908</v>
      </c>
      <c r="H513" s="9">
        <v>92715092</v>
      </c>
      <c r="I513" s="11">
        <f t="shared" si="63"/>
        <v>43586243703.014175</v>
      </c>
      <c r="J513" s="11">
        <f t="shared" si="61"/>
        <v>440840</v>
      </c>
      <c r="K513" s="11">
        <f t="shared" si="64"/>
        <v>98870.891259899683</v>
      </c>
      <c r="L513" s="12">
        <f t="shared" si="65"/>
        <v>0</v>
      </c>
      <c r="M513" s="11">
        <f>COUNTIF(E$2:$E513,E513)</f>
        <v>312</v>
      </c>
      <c r="N513" s="13"/>
      <c r="O513" t="str">
        <f t="shared" si="62"/>
        <v/>
      </c>
    </row>
    <row r="514" spans="1:15">
      <c r="A514" s="41">
        <v>2.2025000000000001</v>
      </c>
      <c r="B514" s="14">
        <v>45695</v>
      </c>
      <c r="C514" s="8" t="s">
        <v>13</v>
      </c>
      <c r="D514" s="8" t="s">
        <v>14</v>
      </c>
      <c r="E514" s="8" t="s">
        <v>14</v>
      </c>
      <c r="F514" s="9">
        <v>0</v>
      </c>
      <c r="G514" s="9">
        <v>0</v>
      </c>
      <c r="H514" s="9">
        <v>0</v>
      </c>
      <c r="I514" s="11">
        <f t="shared" si="63"/>
        <v>18356749590.097443</v>
      </c>
      <c r="J514" s="11">
        <f t="shared" ref="J514:J577" si="66">IF(M514=1,G514,SUMIFS($J:$J,$E:$E,E514,$M:$M,M514-1)+G514)</f>
        <v>183643</v>
      </c>
      <c r="K514" s="11">
        <f t="shared" si="64"/>
        <v>99958.885392296157</v>
      </c>
      <c r="L514" s="12">
        <f t="shared" si="65"/>
        <v>0</v>
      </c>
      <c r="M514" s="11">
        <f>COUNTIF(E$2:$E514,E514)</f>
        <v>192</v>
      </c>
      <c r="N514" s="13"/>
      <c r="O514" t="str">
        <f t="shared" ref="O514:O577" si="67">IF(M514=_xlfn.MAXIFS(M:M,D:D,D514),"X","")</f>
        <v/>
      </c>
    </row>
    <row r="515" spans="1:15">
      <c r="A515" s="41">
        <v>2.2025000000000001</v>
      </c>
      <c r="B515" s="14">
        <v>45695</v>
      </c>
      <c r="C515" s="8" t="s">
        <v>13</v>
      </c>
      <c r="D515" s="8" t="s">
        <v>15</v>
      </c>
      <c r="E515" s="8" t="s">
        <v>15</v>
      </c>
      <c r="F515" s="9">
        <v>-3085100000</v>
      </c>
      <c r="G515" s="9">
        <v>-30851</v>
      </c>
      <c r="H515" s="9">
        <v>-3314230377</v>
      </c>
      <c r="I515" s="11">
        <f t="shared" si="63"/>
        <v>40535977836.755013</v>
      </c>
      <c r="J515" s="11">
        <f t="shared" si="66"/>
        <v>409989</v>
      </c>
      <c r="K515" s="11">
        <f t="shared" si="64"/>
        <v>98870.891259899683</v>
      </c>
      <c r="L515" s="12">
        <f t="shared" si="65"/>
        <v>263964510.74083471</v>
      </c>
      <c r="M515" s="11">
        <f>COUNTIF(E$2:$E515,E515)</f>
        <v>313</v>
      </c>
      <c r="N515" s="13"/>
      <c r="O515" t="str">
        <f t="shared" si="67"/>
        <v/>
      </c>
    </row>
    <row r="516" spans="1:15">
      <c r="A516" s="41">
        <v>2.2025000000000001</v>
      </c>
      <c r="B516" s="14">
        <v>45695</v>
      </c>
      <c r="C516" s="8" t="s">
        <v>13</v>
      </c>
      <c r="D516" s="8" t="s">
        <v>14</v>
      </c>
      <c r="E516" s="8" t="s">
        <v>14</v>
      </c>
      <c r="F516" s="9">
        <v>-59100000</v>
      </c>
      <c r="G516" s="9">
        <v>-591</v>
      </c>
      <c r="H516" s="9">
        <v>-62218116</v>
      </c>
      <c r="I516" s="11">
        <f t="shared" si="63"/>
        <v>18297673888.830597</v>
      </c>
      <c r="J516" s="11">
        <f t="shared" si="66"/>
        <v>183052</v>
      </c>
      <c r="K516" s="11">
        <f t="shared" si="64"/>
        <v>99958.885392296157</v>
      </c>
      <c r="L516" s="12">
        <f t="shared" si="65"/>
        <v>3142414.7331529707</v>
      </c>
      <c r="M516" s="11">
        <f>COUNTIF(E$2:$E516,E516)</f>
        <v>193</v>
      </c>
      <c r="N516" s="13"/>
      <c r="O516" t="str">
        <f t="shared" si="67"/>
        <v/>
      </c>
    </row>
    <row r="517" spans="1:15">
      <c r="A517" s="41">
        <v>2.2025000000000001</v>
      </c>
      <c r="B517" s="14">
        <v>45698</v>
      </c>
      <c r="C517" s="8" t="s">
        <v>13</v>
      </c>
      <c r="D517" s="8" t="s">
        <v>14</v>
      </c>
      <c r="E517" s="8" t="s">
        <v>14</v>
      </c>
      <c r="F517" s="9">
        <v>100000</v>
      </c>
      <c r="G517" s="9">
        <v>1</v>
      </c>
      <c r="H517" s="9">
        <v>105159</v>
      </c>
      <c r="I517" s="11">
        <f t="shared" si="63"/>
        <v>18297779047.830597</v>
      </c>
      <c r="J517" s="11">
        <f t="shared" si="66"/>
        <v>183053</v>
      </c>
      <c r="K517" s="11">
        <f t="shared" si="64"/>
        <v>99958.913799995615</v>
      </c>
      <c r="L517" s="12">
        <f t="shared" si="65"/>
        <v>0</v>
      </c>
      <c r="M517" s="11">
        <f>COUNTIF(E$2:$E517,E517)</f>
        <v>194</v>
      </c>
      <c r="N517" s="13"/>
      <c r="O517" t="str">
        <f t="shared" si="67"/>
        <v/>
      </c>
    </row>
    <row r="518" spans="1:15">
      <c r="A518" s="41">
        <v>2.2025000000000001</v>
      </c>
      <c r="B518" s="14">
        <v>45698</v>
      </c>
      <c r="C518" s="8" t="s">
        <v>13</v>
      </c>
      <c r="D518" s="8" t="s">
        <v>15</v>
      </c>
      <c r="E518" s="8" t="s">
        <v>15</v>
      </c>
      <c r="F518" s="9">
        <v>366500000</v>
      </c>
      <c r="G518" s="9">
        <v>3665</v>
      </c>
      <c r="H518" s="9">
        <v>377727456</v>
      </c>
      <c r="I518" s="11">
        <f t="shared" si="63"/>
        <v>40913705292.755013</v>
      </c>
      <c r="J518" s="11">
        <f t="shared" si="66"/>
        <v>413654</v>
      </c>
      <c r="K518" s="11">
        <f t="shared" si="64"/>
        <v>98908.037376055858</v>
      </c>
      <c r="L518" s="12">
        <f t="shared" si="65"/>
        <v>0</v>
      </c>
      <c r="M518" s="11">
        <f>COUNTIF(E$2:$E518,E518)</f>
        <v>314</v>
      </c>
      <c r="N518" s="13"/>
      <c r="O518" t="str">
        <f t="shared" si="67"/>
        <v/>
      </c>
    </row>
    <row r="519" spans="1:15">
      <c r="A519" s="41">
        <v>2.2025000000000001</v>
      </c>
      <c r="B519" s="14">
        <v>45698</v>
      </c>
      <c r="C519" s="8" t="s">
        <v>13</v>
      </c>
      <c r="D519" s="8" t="s">
        <v>14</v>
      </c>
      <c r="E519" s="8" t="s">
        <v>14</v>
      </c>
      <c r="F519" s="9">
        <v>-243100000</v>
      </c>
      <c r="G519" s="9">
        <v>-2431</v>
      </c>
      <c r="H519" s="9">
        <v>-255972145</v>
      </c>
      <c r="I519" s="11">
        <f t="shared" si="63"/>
        <v>18054778928.382809</v>
      </c>
      <c r="J519" s="11">
        <f t="shared" si="66"/>
        <v>180622</v>
      </c>
      <c r="K519" s="11">
        <f t="shared" si="64"/>
        <v>99958.913799995615</v>
      </c>
      <c r="L519" s="12">
        <f t="shared" si="65"/>
        <v>12972025.552210659</v>
      </c>
      <c r="M519" s="11">
        <f>COUNTIF(E$2:$E519,E519)</f>
        <v>195</v>
      </c>
      <c r="N519" s="13"/>
      <c r="O519" t="str">
        <f t="shared" si="67"/>
        <v/>
      </c>
    </row>
    <row r="520" spans="1:15">
      <c r="A520" s="41">
        <v>2.2025000000000001</v>
      </c>
      <c r="B520" s="14">
        <v>45698</v>
      </c>
      <c r="C520" s="8" t="s">
        <v>13</v>
      </c>
      <c r="D520" s="8" t="s">
        <v>15</v>
      </c>
      <c r="E520" s="8" t="s">
        <v>15</v>
      </c>
      <c r="F520" s="9">
        <v>-7585100000</v>
      </c>
      <c r="G520" s="9">
        <v>-75851</v>
      </c>
      <c r="H520" s="9">
        <v>-8149886546</v>
      </c>
      <c r="I520" s="11">
        <f t="shared" si="63"/>
        <v>33411431749.743797</v>
      </c>
      <c r="J520" s="11">
        <f t="shared" si="66"/>
        <v>337803</v>
      </c>
      <c r="K520" s="11">
        <f t="shared" si="64"/>
        <v>98908.037376055858</v>
      </c>
      <c r="L520" s="12">
        <f t="shared" si="65"/>
        <v>647613002.9887867</v>
      </c>
      <c r="M520" s="11">
        <f>COUNTIF(E$2:$E520,E520)</f>
        <v>315</v>
      </c>
      <c r="N520" s="13"/>
      <c r="O520" t="str">
        <f t="shared" si="67"/>
        <v/>
      </c>
    </row>
    <row r="521" spans="1:15">
      <c r="A521" s="41">
        <v>2.2025000000000001</v>
      </c>
      <c r="B521" s="14">
        <v>45699</v>
      </c>
      <c r="C521" s="8" t="s">
        <v>13</v>
      </c>
      <c r="D521" s="8" t="s">
        <v>15</v>
      </c>
      <c r="E521" s="8" t="s">
        <v>15</v>
      </c>
      <c r="F521" s="9">
        <v>130800000</v>
      </c>
      <c r="G521" s="9">
        <v>1308</v>
      </c>
      <c r="H521" s="9">
        <v>140265186</v>
      </c>
      <c r="I521" s="11">
        <f t="shared" si="63"/>
        <v>33551696935.743797</v>
      </c>
      <c r="J521" s="11">
        <f t="shared" si="66"/>
        <v>339111</v>
      </c>
      <c r="K521" s="11">
        <f t="shared" si="64"/>
        <v>98940.160996676001</v>
      </c>
      <c r="L521" s="12">
        <f t="shared" si="65"/>
        <v>0</v>
      </c>
      <c r="M521" s="11">
        <f>COUNTIF(E$2:$E521,E521)</f>
        <v>316</v>
      </c>
      <c r="N521" s="13"/>
      <c r="O521" t="str">
        <f t="shared" si="67"/>
        <v/>
      </c>
    </row>
    <row r="522" spans="1:15">
      <c r="A522" s="41">
        <v>2.2025000000000001</v>
      </c>
      <c r="B522" s="14">
        <v>45699</v>
      </c>
      <c r="C522" s="8" t="s">
        <v>13</v>
      </c>
      <c r="D522" s="8" t="s">
        <v>14</v>
      </c>
      <c r="E522" s="8" t="s">
        <v>14</v>
      </c>
      <c r="F522" s="9">
        <v>0</v>
      </c>
      <c r="G522" s="9">
        <v>0</v>
      </c>
      <c r="H522" s="9">
        <v>0</v>
      </c>
      <c r="I522" s="11">
        <f t="shared" si="63"/>
        <v>18054778928.382809</v>
      </c>
      <c r="J522" s="11">
        <f t="shared" si="66"/>
        <v>180622</v>
      </c>
      <c r="K522" s="11">
        <f t="shared" si="64"/>
        <v>99958.913799995615</v>
      </c>
      <c r="L522" s="12">
        <f t="shared" si="65"/>
        <v>0</v>
      </c>
      <c r="M522" s="11">
        <f>COUNTIF(E$2:$E522,E522)</f>
        <v>196</v>
      </c>
      <c r="N522" s="13"/>
      <c r="O522" t="str">
        <f t="shared" si="67"/>
        <v/>
      </c>
    </row>
    <row r="523" spans="1:15">
      <c r="A523" s="41">
        <v>2.2025000000000001</v>
      </c>
      <c r="B523" s="14">
        <v>45699</v>
      </c>
      <c r="C523" s="8" t="s">
        <v>13</v>
      </c>
      <c r="D523" s="8" t="s">
        <v>15</v>
      </c>
      <c r="E523" s="8" t="s">
        <v>15</v>
      </c>
      <c r="F523" s="9">
        <v>-2621700000</v>
      </c>
      <c r="G523" s="9">
        <v>-26217</v>
      </c>
      <c r="H523" s="9">
        <v>-2817409905</v>
      </c>
      <c r="I523" s="11">
        <f t="shared" si="63"/>
        <v>30957782734.893944</v>
      </c>
      <c r="J523" s="11">
        <f t="shared" si="66"/>
        <v>312894</v>
      </c>
      <c r="K523" s="11">
        <f t="shared" si="64"/>
        <v>98940.160996676001</v>
      </c>
      <c r="L523" s="12">
        <f t="shared" si="65"/>
        <v>223495704.15014505</v>
      </c>
      <c r="M523" s="11">
        <f>COUNTIF(E$2:$E523,E523)</f>
        <v>317</v>
      </c>
      <c r="N523" s="13"/>
      <c r="O523" t="str">
        <f t="shared" si="67"/>
        <v/>
      </c>
    </row>
    <row r="524" spans="1:15">
      <c r="A524" s="41">
        <v>2.2025000000000001</v>
      </c>
      <c r="B524" s="14">
        <v>45699</v>
      </c>
      <c r="C524" s="8" t="s">
        <v>13</v>
      </c>
      <c r="D524" s="8" t="s">
        <v>14</v>
      </c>
      <c r="E524" s="8" t="s">
        <v>14</v>
      </c>
      <c r="F524" s="9">
        <v>-48400000</v>
      </c>
      <c r="G524" s="9">
        <v>-484</v>
      </c>
      <c r="H524" s="9">
        <v>-50971976</v>
      </c>
      <c r="I524" s="11">
        <f t="shared" si="63"/>
        <v>18006398814.103611</v>
      </c>
      <c r="J524" s="11">
        <f t="shared" si="66"/>
        <v>180138</v>
      </c>
      <c r="K524" s="11">
        <f t="shared" si="64"/>
        <v>99958.913799995615</v>
      </c>
      <c r="L524" s="12">
        <f t="shared" si="65"/>
        <v>2591861.7208021209</v>
      </c>
      <c r="M524" s="11">
        <f>COUNTIF(E$2:$E524,E524)</f>
        <v>197</v>
      </c>
      <c r="N524" s="13"/>
      <c r="O524" t="str">
        <f t="shared" si="67"/>
        <v/>
      </c>
    </row>
    <row r="525" spans="1:15">
      <c r="A525" s="41">
        <v>2.2025000000000001</v>
      </c>
      <c r="B525" s="14">
        <v>45700</v>
      </c>
      <c r="C525" s="8" t="s">
        <v>13</v>
      </c>
      <c r="D525" s="8" t="s">
        <v>46</v>
      </c>
      <c r="E525" s="8" t="s">
        <v>46</v>
      </c>
      <c r="F525" s="9">
        <v>10000000000</v>
      </c>
      <c r="G525" s="9">
        <v>100000</v>
      </c>
      <c r="H525" s="9">
        <v>10224900000</v>
      </c>
      <c r="I525" s="11">
        <f t="shared" si="63"/>
        <v>10224900000</v>
      </c>
      <c r="J525" s="11">
        <f t="shared" si="66"/>
        <v>100000</v>
      </c>
      <c r="K525" s="11">
        <f t="shared" si="64"/>
        <v>102249</v>
      </c>
      <c r="L525" s="12">
        <f t="shared" si="65"/>
        <v>0</v>
      </c>
      <c r="M525" s="11">
        <f>COUNTIF(E$2:$E525,E525)</f>
        <v>1</v>
      </c>
      <c r="N525" s="13"/>
      <c r="O525" t="str">
        <f t="shared" si="67"/>
        <v/>
      </c>
    </row>
    <row r="526" spans="1:15">
      <c r="A526" s="41">
        <v>2.2025000000000001</v>
      </c>
      <c r="B526" s="14">
        <v>45700</v>
      </c>
      <c r="C526" s="8" t="s">
        <v>13</v>
      </c>
      <c r="D526" s="8" t="s">
        <v>35</v>
      </c>
      <c r="E526" s="8" t="s">
        <v>35</v>
      </c>
      <c r="F526" s="9">
        <v>5000000000</v>
      </c>
      <c r="G526" s="9">
        <v>50000</v>
      </c>
      <c r="H526" s="9">
        <v>5217100000</v>
      </c>
      <c r="I526" s="11">
        <f t="shared" si="63"/>
        <v>5217100000</v>
      </c>
      <c r="J526" s="11">
        <f t="shared" si="66"/>
        <v>50000</v>
      </c>
      <c r="K526" s="11">
        <f t="shared" si="64"/>
        <v>104342</v>
      </c>
      <c r="L526" s="12">
        <f t="shared" si="65"/>
        <v>0</v>
      </c>
      <c r="M526" s="11">
        <f>COUNTIF(E$2:$E526,E526)</f>
        <v>1</v>
      </c>
      <c r="N526" s="13"/>
      <c r="O526" t="str">
        <f t="shared" si="67"/>
        <v/>
      </c>
    </row>
    <row r="527" spans="1:15">
      <c r="A527" s="41">
        <v>2.2025000000000001</v>
      </c>
      <c r="B527" s="14">
        <v>45700</v>
      </c>
      <c r="C527" s="8" t="s">
        <v>13</v>
      </c>
      <c r="D527" s="8" t="s">
        <v>15</v>
      </c>
      <c r="E527" s="8" t="s">
        <v>15</v>
      </c>
      <c r="F527" s="9">
        <v>153500000</v>
      </c>
      <c r="G527" s="9">
        <v>1535</v>
      </c>
      <c r="H527" s="9">
        <v>164830242</v>
      </c>
      <c r="I527" s="11">
        <f t="shared" si="63"/>
        <v>31122612976.893944</v>
      </c>
      <c r="J527" s="11">
        <f t="shared" si="66"/>
        <v>314429</v>
      </c>
      <c r="K527" s="11">
        <f t="shared" si="64"/>
        <v>98981.369329463705</v>
      </c>
      <c r="L527" s="12">
        <f t="shared" si="65"/>
        <v>0</v>
      </c>
      <c r="M527" s="11">
        <f>COUNTIF(E$2:$E527,E527)</f>
        <v>318</v>
      </c>
      <c r="N527" s="13"/>
      <c r="O527" t="str">
        <f t="shared" si="67"/>
        <v/>
      </c>
    </row>
    <row r="528" spans="1:15">
      <c r="A528" s="41">
        <v>2.2025000000000001</v>
      </c>
      <c r="B528" s="14">
        <v>45700</v>
      </c>
      <c r="C528" s="8" t="s">
        <v>13</v>
      </c>
      <c r="D528" s="8" t="s">
        <v>14</v>
      </c>
      <c r="E528" s="8" t="s">
        <v>14</v>
      </c>
      <c r="F528" s="9">
        <v>2800000</v>
      </c>
      <c r="G528" s="9">
        <v>28</v>
      </c>
      <c r="H528" s="9">
        <v>2948596</v>
      </c>
      <c r="I528" s="11">
        <f t="shared" si="63"/>
        <v>18009347410.103611</v>
      </c>
      <c r="J528" s="11">
        <f t="shared" si="66"/>
        <v>180166</v>
      </c>
      <c r="K528" s="11">
        <f t="shared" si="64"/>
        <v>99959.744958003241</v>
      </c>
      <c r="L528" s="12">
        <f t="shared" si="65"/>
        <v>0</v>
      </c>
      <c r="M528" s="11">
        <f>COUNTIF(E$2:$E528,E528)</f>
        <v>198</v>
      </c>
      <c r="N528" s="13"/>
      <c r="O528" t="str">
        <f t="shared" si="67"/>
        <v/>
      </c>
    </row>
    <row r="529" spans="1:15">
      <c r="A529" s="41">
        <v>2.2025000000000001</v>
      </c>
      <c r="B529" s="14">
        <v>45700</v>
      </c>
      <c r="C529" s="8" t="s">
        <v>13</v>
      </c>
      <c r="D529" s="8" t="s">
        <v>46</v>
      </c>
      <c r="E529" s="8" t="s">
        <v>46</v>
      </c>
      <c r="F529" s="9">
        <v>0</v>
      </c>
      <c r="G529" s="9">
        <v>0</v>
      </c>
      <c r="H529" s="9">
        <v>0</v>
      </c>
      <c r="I529" s="11">
        <f t="shared" si="63"/>
        <v>10224900000</v>
      </c>
      <c r="J529" s="11">
        <f t="shared" si="66"/>
        <v>100000</v>
      </c>
      <c r="K529" s="11">
        <f t="shared" si="64"/>
        <v>102249</v>
      </c>
      <c r="L529" s="12">
        <f t="shared" si="65"/>
        <v>0</v>
      </c>
      <c r="M529" s="11">
        <f>COUNTIF(E$2:$E529,E529)</f>
        <v>2</v>
      </c>
      <c r="N529" s="13"/>
      <c r="O529" t="str">
        <f t="shared" si="67"/>
        <v/>
      </c>
    </row>
    <row r="530" spans="1:15">
      <c r="A530" s="41">
        <v>2.2025000000000001</v>
      </c>
      <c r="B530" s="14">
        <v>45700</v>
      </c>
      <c r="C530" s="8" t="s">
        <v>13</v>
      </c>
      <c r="D530" s="8" t="s">
        <v>35</v>
      </c>
      <c r="E530" s="8" t="s">
        <v>35</v>
      </c>
      <c r="F530" s="9">
        <v>0</v>
      </c>
      <c r="G530" s="9">
        <v>0</v>
      </c>
      <c r="H530" s="9">
        <v>0</v>
      </c>
      <c r="I530" s="11">
        <f t="shared" si="63"/>
        <v>5217100000</v>
      </c>
      <c r="J530" s="11">
        <f t="shared" si="66"/>
        <v>50000</v>
      </c>
      <c r="K530" s="11">
        <f t="shared" si="64"/>
        <v>104342</v>
      </c>
      <c r="L530" s="12">
        <f t="shared" si="65"/>
        <v>0</v>
      </c>
      <c r="M530" s="11">
        <f>COUNTIF(E$2:$E530,E530)</f>
        <v>2</v>
      </c>
      <c r="N530" s="13"/>
      <c r="O530" t="str">
        <f t="shared" si="67"/>
        <v/>
      </c>
    </row>
    <row r="531" spans="1:15">
      <c r="A531" s="41">
        <v>2.2025000000000001</v>
      </c>
      <c r="B531" s="14">
        <v>45700</v>
      </c>
      <c r="C531" s="8" t="s">
        <v>13</v>
      </c>
      <c r="D531" s="8" t="s">
        <v>15</v>
      </c>
      <c r="E531" s="8" t="s">
        <v>15</v>
      </c>
      <c r="F531" s="9">
        <v>-2424600000</v>
      </c>
      <c r="G531" s="9">
        <v>-24246</v>
      </c>
      <c r="H531" s="9">
        <v>-2606057064</v>
      </c>
      <c r="I531" s="11">
        <f t="shared" si="63"/>
        <v>28722710696.131767</v>
      </c>
      <c r="J531" s="11">
        <f t="shared" si="66"/>
        <v>290183</v>
      </c>
      <c r="K531" s="11">
        <f t="shared" si="64"/>
        <v>98981.369329463705</v>
      </c>
      <c r="L531" s="12">
        <f t="shared" si="65"/>
        <v>206154783.23782301</v>
      </c>
      <c r="M531" s="11">
        <f>COUNTIF(E$2:$E531,E531)</f>
        <v>319</v>
      </c>
      <c r="N531" s="13"/>
      <c r="O531" t="str">
        <f t="shared" si="67"/>
        <v/>
      </c>
    </row>
    <row r="532" spans="1:15">
      <c r="A532" s="41">
        <v>2.2025000000000001</v>
      </c>
      <c r="B532" s="14">
        <v>45700</v>
      </c>
      <c r="C532" s="8" t="s">
        <v>13</v>
      </c>
      <c r="D532" s="8" t="s">
        <v>14</v>
      </c>
      <c r="E532" s="8" t="s">
        <v>14</v>
      </c>
      <c r="F532" s="9">
        <v>-147600000</v>
      </c>
      <c r="G532" s="9">
        <v>-1476</v>
      </c>
      <c r="H532" s="9">
        <v>-155471508</v>
      </c>
      <c r="I532" s="11">
        <f t="shared" si="63"/>
        <v>17861806826.545597</v>
      </c>
      <c r="J532" s="11">
        <f t="shared" si="66"/>
        <v>178690</v>
      </c>
      <c r="K532" s="11">
        <f t="shared" si="64"/>
        <v>99959.744958003241</v>
      </c>
      <c r="L532" s="12">
        <f t="shared" si="65"/>
        <v>7930924.4419872165</v>
      </c>
      <c r="M532" s="11">
        <f>COUNTIF(E$2:$E532,E532)</f>
        <v>199</v>
      </c>
      <c r="N532" s="13"/>
      <c r="O532" t="str">
        <f t="shared" si="67"/>
        <v/>
      </c>
    </row>
    <row r="533" spans="1:15">
      <c r="A533" s="41">
        <v>2.2025000000000001</v>
      </c>
      <c r="B533" s="14">
        <v>45701</v>
      </c>
      <c r="C533" s="8" t="s">
        <v>13</v>
      </c>
      <c r="D533" s="8" t="s">
        <v>15</v>
      </c>
      <c r="E533" s="8" t="s">
        <v>15</v>
      </c>
      <c r="F533" s="9">
        <v>16200000</v>
      </c>
      <c r="G533" s="9">
        <v>162</v>
      </c>
      <c r="H533" s="9">
        <v>17408703</v>
      </c>
      <c r="I533" s="11">
        <f t="shared" si="63"/>
        <v>28740119399.131767</v>
      </c>
      <c r="J533" s="11">
        <f t="shared" si="66"/>
        <v>290345</v>
      </c>
      <c r="K533" s="11">
        <f t="shared" si="64"/>
        <v>98986.100670346539</v>
      </c>
      <c r="L533" s="12">
        <f t="shared" si="65"/>
        <v>0</v>
      </c>
      <c r="M533" s="11">
        <f>COUNTIF(E$2:$E533,E533)</f>
        <v>320</v>
      </c>
      <c r="N533" s="13"/>
      <c r="O533" t="str">
        <f t="shared" si="67"/>
        <v/>
      </c>
    </row>
    <row r="534" spans="1:15">
      <c r="A534" s="41">
        <v>2.2025000000000001</v>
      </c>
      <c r="B534" s="14">
        <v>45701</v>
      </c>
      <c r="C534" s="8" t="s">
        <v>13</v>
      </c>
      <c r="D534" s="8" t="s">
        <v>14</v>
      </c>
      <c r="E534" s="8" t="s">
        <v>14</v>
      </c>
      <c r="F534" s="9">
        <v>0</v>
      </c>
      <c r="G534" s="9">
        <v>0</v>
      </c>
      <c r="H534" s="9">
        <v>0</v>
      </c>
      <c r="I534" s="11">
        <f t="shared" si="63"/>
        <v>17861806826.545597</v>
      </c>
      <c r="J534" s="11">
        <f t="shared" si="66"/>
        <v>178690</v>
      </c>
      <c r="K534" s="11">
        <f t="shared" si="64"/>
        <v>99959.744958003226</v>
      </c>
      <c r="L534" s="12">
        <f t="shared" si="65"/>
        <v>0</v>
      </c>
      <c r="M534" s="11">
        <f>COUNTIF(E$2:$E534,E534)</f>
        <v>200</v>
      </c>
      <c r="N534" s="13"/>
      <c r="O534" t="str">
        <f t="shared" si="67"/>
        <v/>
      </c>
    </row>
    <row r="535" spans="1:15">
      <c r="A535" s="41">
        <v>2.2025000000000001</v>
      </c>
      <c r="B535" s="14">
        <v>45701</v>
      </c>
      <c r="C535" s="8" t="s">
        <v>13</v>
      </c>
      <c r="D535" s="8" t="s">
        <v>15</v>
      </c>
      <c r="E535" s="8" t="s">
        <v>15</v>
      </c>
      <c r="F535" s="9">
        <v>-1781200000</v>
      </c>
      <c r="G535" s="9">
        <v>-17812</v>
      </c>
      <c r="H535" s="9">
        <v>-1914843436</v>
      </c>
      <c r="I535" s="11">
        <f t="shared" si="63"/>
        <v>26976978973.991554</v>
      </c>
      <c r="J535" s="11">
        <f t="shared" si="66"/>
        <v>272533</v>
      </c>
      <c r="K535" s="11">
        <f t="shared" si="64"/>
        <v>98986.100670346539</v>
      </c>
      <c r="L535" s="12">
        <f t="shared" si="65"/>
        <v>151703010.85978746</v>
      </c>
      <c r="M535" s="11">
        <f>COUNTIF(E$2:$E535,E535)</f>
        <v>321</v>
      </c>
      <c r="N535" s="13"/>
      <c r="O535" t="str">
        <f t="shared" si="67"/>
        <v/>
      </c>
    </row>
    <row r="536" spans="1:15">
      <c r="A536" s="41">
        <v>2.2025000000000001</v>
      </c>
      <c r="B536" s="14">
        <v>45701</v>
      </c>
      <c r="C536" s="8" t="s">
        <v>13</v>
      </c>
      <c r="D536" s="8" t="s">
        <v>14</v>
      </c>
      <c r="E536" s="8" t="s">
        <v>14</v>
      </c>
      <c r="F536" s="9">
        <v>-43500000</v>
      </c>
      <c r="G536" s="9">
        <v>-435</v>
      </c>
      <c r="H536" s="9">
        <v>-45828120</v>
      </c>
      <c r="I536" s="11">
        <f t="shared" si="63"/>
        <v>17818324337.488865</v>
      </c>
      <c r="J536" s="11">
        <f t="shared" si="66"/>
        <v>178255</v>
      </c>
      <c r="K536" s="11">
        <f t="shared" si="64"/>
        <v>99959.744958003226</v>
      </c>
      <c r="L536" s="12">
        <f t="shared" si="65"/>
        <v>2345630.9432685971</v>
      </c>
      <c r="M536" s="11">
        <f>COUNTIF(E$2:$E536,E536)</f>
        <v>201</v>
      </c>
      <c r="N536" s="13"/>
      <c r="O536" t="str">
        <f t="shared" si="67"/>
        <v/>
      </c>
    </row>
    <row r="537" spans="1:15">
      <c r="A537" s="41">
        <v>2.2025000000000001</v>
      </c>
      <c r="B537" s="14">
        <v>45702</v>
      </c>
      <c r="C537" s="8" t="s">
        <v>13</v>
      </c>
      <c r="D537" s="8" t="s">
        <v>15</v>
      </c>
      <c r="E537" s="8" t="s">
        <v>15</v>
      </c>
      <c r="F537" s="9">
        <v>28000000</v>
      </c>
      <c r="G537" s="9">
        <v>280</v>
      </c>
      <c r="H537" s="9">
        <v>30075937</v>
      </c>
      <c r="I537" s="11">
        <f t="shared" si="63"/>
        <v>27007054910.991554</v>
      </c>
      <c r="J537" s="11">
        <f t="shared" si="66"/>
        <v>272813</v>
      </c>
      <c r="K537" s="11">
        <f t="shared" si="64"/>
        <v>98994.750657012512</v>
      </c>
      <c r="L537" s="12">
        <f t="shared" si="65"/>
        <v>0</v>
      </c>
      <c r="M537" s="11">
        <f>COUNTIF(E$2:$E537,E537)</f>
        <v>322</v>
      </c>
      <c r="N537" s="13"/>
      <c r="O537" t="str">
        <f t="shared" si="67"/>
        <v/>
      </c>
    </row>
    <row r="538" spans="1:15">
      <c r="A538" s="41">
        <v>2.2025000000000001</v>
      </c>
      <c r="B538" s="14">
        <v>45702</v>
      </c>
      <c r="C538" s="8" t="s">
        <v>13</v>
      </c>
      <c r="D538" s="8" t="s">
        <v>14</v>
      </c>
      <c r="E538" s="8" t="s">
        <v>14</v>
      </c>
      <c r="F538" s="9">
        <v>0</v>
      </c>
      <c r="G538" s="9">
        <v>0</v>
      </c>
      <c r="H538" s="9">
        <v>0</v>
      </c>
      <c r="I538" s="11">
        <f t="shared" si="63"/>
        <v>17818324337.488865</v>
      </c>
      <c r="J538" s="11">
        <f t="shared" si="66"/>
        <v>178255</v>
      </c>
      <c r="K538" s="11">
        <f t="shared" si="64"/>
        <v>99959.744958003226</v>
      </c>
      <c r="L538" s="12">
        <f t="shared" si="65"/>
        <v>0</v>
      </c>
      <c r="M538" s="11">
        <f>COUNTIF(E$2:$E538,E538)</f>
        <v>202</v>
      </c>
      <c r="N538" s="13"/>
      <c r="O538" t="str">
        <f t="shared" si="67"/>
        <v/>
      </c>
    </row>
    <row r="539" spans="1:15">
      <c r="A539" s="41">
        <v>2.2025000000000001</v>
      </c>
      <c r="B539" s="14">
        <v>45702</v>
      </c>
      <c r="C539" s="8" t="s">
        <v>13</v>
      </c>
      <c r="D539" s="8" t="s">
        <v>15</v>
      </c>
      <c r="E539" s="8" t="s">
        <v>15</v>
      </c>
      <c r="F539" s="9">
        <v>-1202900000</v>
      </c>
      <c r="G539" s="9">
        <v>-12029</v>
      </c>
      <c r="H539" s="9">
        <v>-1293839240</v>
      </c>
      <c r="I539" s="11">
        <f t="shared" si="63"/>
        <v>25816247055.338352</v>
      </c>
      <c r="J539" s="11">
        <f t="shared" si="66"/>
        <v>260784</v>
      </c>
      <c r="K539" s="11">
        <f t="shared" si="64"/>
        <v>98994.750657012512</v>
      </c>
      <c r="L539" s="12">
        <f t="shared" si="65"/>
        <v>103031384.34679651</v>
      </c>
      <c r="M539" s="11">
        <f>COUNTIF(E$2:$E539,E539)</f>
        <v>323</v>
      </c>
      <c r="N539" s="13"/>
      <c r="O539" t="str">
        <f t="shared" si="67"/>
        <v/>
      </c>
    </row>
    <row r="540" spans="1:15">
      <c r="A540" s="41">
        <v>2.2025000000000001</v>
      </c>
      <c r="B540" s="14">
        <v>45702</v>
      </c>
      <c r="C540" s="8" t="s">
        <v>13</v>
      </c>
      <c r="D540" s="8" t="s">
        <v>14</v>
      </c>
      <c r="E540" s="8" t="s">
        <v>14</v>
      </c>
      <c r="F540" s="9">
        <v>-86800000</v>
      </c>
      <c r="G540" s="9">
        <v>-868</v>
      </c>
      <c r="H540" s="9">
        <v>-91495012</v>
      </c>
      <c r="I540" s="11">
        <f t="shared" si="63"/>
        <v>17731559278.865318</v>
      </c>
      <c r="J540" s="11">
        <f t="shared" si="66"/>
        <v>177387</v>
      </c>
      <c r="K540" s="11">
        <f t="shared" si="64"/>
        <v>99959.744958003226</v>
      </c>
      <c r="L540" s="12">
        <f t="shared" si="65"/>
        <v>4729953.3764532059</v>
      </c>
      <c r="M540" s="11">
        <f>COUNTIF(E$2:$E540,E540)</f>
        <v>203</v>
      </c>
      <c r="N540" s="13"/>
      <c r="O540" t="str">
        <f t="shared" si="67"/>
        <v/>
      </c>
    </row>
    <row r="541" spans="1:15">
      <c r="A541" s="41">
        <v>2.2025000000000001</v>
      </c>
      <c r="B541" s="14">
        <v>45705</v>
      </c>
      <c r="C541" s="8" t="s">
        <v>13</v>
      </c>
      <c r="D541" s="8" t="s">
        <v>35</v>
      </c>
      <c r="E541" s="8" t="s">
        <v>35</v>
      </c>
      <c r="F541" s="9">
        <v>0</v>
      </c>
      <c r="G541" s="9">
        <v>0</v>
      </c>
      <c r="H541" s="9">
        <v>0</v>
      </c>
      <c r="I541" s="11">
        <f t="shared" si="63"/>
        <v>5217100000</v>
      </c>
      <c r="J541" s="11">
        <f t="shared" si="66"/>
        <v>50000</v>
      </c>
      <c r="K541" s="11">
        <f t="shared" si="64"/>
        <v>104342</v>
      </c>
      <c r="L541" s="12">
        <f t="shared" si="65"/>
        <v>0</v>
      </c>
      <c r="M541" s="11">
        <f>COUNTIF(E$2:$E541,E541)</f>
        <v>3</v>
      </c>
      <c r="N541" s="13"/>
      <c r="O541" t="str">
        <f t="shared" si="67"/>
        <v/>
      </c>
    </row>
    <row r="542" spans="1:15">
      <c r="A542" s="41">
        <v>2.2025000000000001</v>
      </c>
      <c r="B542" s="14">
        <v>45705</v>
      </c>
      <c r="C542" s="8" t="s">
        <v>13</v>
      </c>
      <c r="D542" s="8" t="s">
        <v>15</v>
      </c>
      <c r="E542" s="8" t="s">
        <v>15</v>
      </c>
      <c r="F542" s="9">
        <v>32000000</v>
      </c>
      <c r="G542" s="9">
        <v>320</v>
      </c>
      <c r="H542" s="9">
        <v>34390822</v>
      </c>
      <c r="I542" s="11">
        <f t="shared" si="63"/>
        <v>25850637877.338352</v>
      </c>
      <c r="J542" s="11">
        <f t="shared" si="66"/>
        <v>261104</v>
      </c>
      <c r="K542" s="11">
        <f t="shared" si="64"/>
        <v>99005.139244662481</v>
      </c>
      <c r="L542" s="12">
        <f t="shared" si="65"/>
        <v>0</v>
      </c>
      <c r="M542" s="11">
        <f>COUNTIF(E$2:$E542,E542)</f>
        <v>324</v>
      </c>
      <c r="N542" s="13"/>
      <c r="O542" t="str">
        <f t="shared" si="67"/>
        <v/>
      </c>
    </row>
    <row r="543" spans="1:15">
      <c r="A543" s="41">
        <v>2.2025000000000001</v>
      </c>
      <c r="B543" s="14">
        <v>45705</v>
      </c>
      <c r="C543" s="8" t="s">
        <v>13</v>
      </c>
      <c r="D543" s="8" t="s">
        <v>14</v>
      </c>
      <c r="E543" s="8" t="s">
        <v>14</v>
      </c>
      <c r="F543" s="9">
        <v>900000</v>
      </c>
      <c r="G543" s="9">
        <v>9</v>
      </c>
      <c r="H543" s="9">
        <v>948375</v>
      </c>
      <c r="I543" s="11">
        <f t="shared" si="63"/>
        <v>17732507653.865318</v>
      </c>
      <c r="J543" s="11">
        <f t="shared" si="66"/>
        <v>177396</v>
      </c>
      <c r="K543" s="11">
        <f t="shared" si="64"/>
        <v>99960.019695288051</v>
      </c>
      <c r="L543" s="12">
        <f t="shared" si="65"/>
        <v>0</v>
      </c>
      <c r="M543" s="11">
        <f>COUNTIF(E$2:$E543,E543)</f>
        <v>204</v>
      </c>
      <c r="N543" s="13"/>
      <c r="O543" t="str">
        <f t="shared" si="67"/>
        <v/>
      </c>
    </row>
    <row r="544" spans="1:15">
      <c r="A544" s="41">
        <v>2.2025000000000001</v>
      </c>
      <c r="B544" s="14">
        <v>45705</v>
      </c>
      <c r="C544" s="8" t="s">
        <v>13</v>
      </c>
      <c r="D544" s="8" t="s">
        <v>35</v>
      </c>
      <c r="E544" s="8" t="s">
        <v>35</v>
      </c>
      <c r="F544" s="9">
        <v>-5000000000</v>
      </c>
      <c r="G544" s="9">
        <v>-50000</v>
      </c>
      <c r="H544" s="9">
        <v>-5253850000</v>
      </c>
      <c r="I544" s="11">
        <f t="shared" si="63"/>
        <v>0</v>
      </c>
      <c r="J544" s="11">
        <f t="shared" si="66"/>
        <v>0</v>
      </c>
      <c r="K544" s="11">
        <f t="shared" si="64"/>
        <v>104342</v>
      </c>
      <c r="L544" s="12">
        <f t="shared" si="65"/>
        <v>36750000</v>
      </c>
      <c r="M544" s="11">
        <f>COUNTIF(E$2:$E544,E544)</f>
        <v>4</v>
      </c>
      <c r="N544" s="13"/>
      <c r="O544" t="str">
        <f t="shared" si="67"/>
        <v/>
      </c>
    </row>
    <row r="545" spans="1:15">
      <c r="A545" s="41">
        <v>2.2025000000000001</v>
      </c>
      <c r="B545" s="14">
        <v>45705</v>
      </c>
      <c r="C545" s="8" t="s">
        <v>13</v>
      </c>
      <c r="D545" s="8" t="s">
        <v>15</v>
      </c>
      <c r="E545" s="8" t="s">
        <v>15</v>
      </c>
      <c r="F545" s="9">
        <v>-4133000000</v>
      </c>
      <c r="G545" s="9">
        <v>-41330</v>
      </c>
      <c r="H545" s="9">
        <v>-4446240070</v>
      </c>
      <c r="I545" s="11">
        <f t="shared" si="63"/>
        <v>21758755472.356453</v>
      </c>
      <c r="J545" s="11">
        <f t="shared" si="66"/>
        <v>219774</v>
      </c>
      <c r="K545" s="11">
        <f t="shared" si="64"/>
        <v>99005.139244662481</v>
      </c>
      <c r="L545" s="12">
        <f t="shared" si="65"/>
        <v>354357665.01809978</v>
      </c>
      <c r="M545" s="11">
        <f>COUNTIF(E$2:$E545,E545)</f>
        <v>325</v>
      </c>
      <c r="N545" s="13"/>
      <c r="O545" t="str">
        <f t="shared" si="67"/>
        <v/>
      </c>
    </row>
    <row r="546" spans="1:15">
      <c r="A546" s="41">
        <v>2.2025000000000001</v>
      </c>
      <c r="B546" s="14">
        <v>45705</v>
      </c>
      <c r="C546" s="8" t="s">
        <v>13</v>
      </c>
      <c r="D546" s="8" t="s">
        <v>14</v>
      </c>
      <c r="E546" s="8" t="s">
        <v>14</v>
      </c>
      <c r="F546" s="9">
        <v>-57000000</v>
      </c>
      <c r="G546" s="9">
        <v>-570</v>
      </c>
      <c r="H546" s="9">
        <v>-60093960</v>
      </c>
      <c r="I546" s="11">
        <f t="shared" si="63"/>
        <v>17675530442.639004</v>
      </c>
      <c r="J546" s="11">
        <f t="shared" si="66"/>
        <v>176826</v>
      </c>
      <c r="K546" s="11">
        <f t="shared" si="64"/>
        <v>99960.019695288051</v>
      </c>
      <c r="L546" s="12">
        <f t="shared" si="65"/>
        <v>3116748.773685813</v>
      </c>
      <c r="M546" s="11">
        <f>COUNTIF(E$2:$E546,E546)</f>
        <v>205</v>
      </c>
      <c r="N546" s="13"/>
      <c r="O546" t="str">
        <f t="shared" si="67"/>
        <v/>
      </c>
    </row>
    <row r="547" spans="1:15">
      <c r="A547" s="41">
        <v>2.2025000000000001</v>
      </c>
      <c r="B547" s="14">
        <v>45706</v>
      </c>
      <c r="C547" s="8" t="s">
        <v>13</v>
      </c>
      <c r="D547" s="8" t="s">
        <v>15</v>
      </c>
      <c r="E547" s="8" t="s">
        <v>15</v>
      </c>
      <c r="F547" s="9">
        <v>139700000</v>
      </c>
      <c r="G547" s="9">
        <v>1397</v>
      </c>
      <c r="H547" s="9">
        <v>150271524</v>
      </c>
      <c r="I547" s="11">
        <f t="shared" si="63"/>
        <v>21909026996.356453</v>
      </c>
      <c r="J547" s="11">
        <f t="shared" si="66"/>
        <v>221171</v>
      </c>
      <c r="K547" s="11">
        <f t="shared" si="64"/>
        <v>99059.221129155514</v>
      </c>
      <c r="L547" s="12">
        <f t="shared" si="65"/>
        <v>0</v>
      </c>
      <c r="M547" s="11">
        <f>COUNTIF(E$2:$E547,E547)</f>
        <v>326</v>
      </c>
      <c r="N547" s="13"/>
      <c r="O547" t="str">
        <f t="shared" si="67"/>
        <v/>
      </c>
    </row>
    <row r="548" spans="1:15">
      <c r="A548" s="41">
        <v>2.2025000000000001</v>
      </c>
      <c r="B548" s="14">
        <v>45706</v>
      </c>
      <c r="C548" s="8" t="s">
        <v>13</v>
      </c>
      <c r="D548" s="8" t="s">
        <v>14</v>
      </c>
      <c r="E548" s="8" t="s">
        <v>14</v>
      </c>
      <c r="F548" s="9">
        <v>25600000</v>
      </c>
      <c r="G548" s="9">
        <v>256</v>
      </c>
      <c r="H548" s="9">
        <v>26856941</v>
      </c>
      <c r="I548" s="11">
        <f t="shared" si="63"/>
        <v>17702387383.639004</v>
      </c>
      <c r="J548" s="11">
        <f t="shared" si="66"/>
        <v>177082</v>
      </c>
      <c r="K548" s="11">
        <f t="shared" si="64"/>
        <v>99967.175566342165</v>
      </c>
      <c r="L548" s="12">
        <f t="shared" si="65"/>
        <v>0</v>
      </c>
      <c r="M548" s="11">
        <f>COUNTIF(E$2:$E548,E548)</f>
        <v>206</v>
      </c>
      <c r="N548" s="13"/>
      <c r="O548" t="str">
        <f t="shared" si="67"/>
        <v/>
      </c>
    </row>
    <row r="549" spans="1:15">
      <c r="A549" s="41">
        <v>2.2025000000000001</v>
      </c>
      <c r="B549" s="14">
        <v>45706</v>
      </c>
      <c r="C549" s="8" t="s">
        <v>13</v>
      </c>
      <c r="D549" s="8" t="s">
        <v>15</v>
      </c>
      <c r="E549" s="8" t="s">
        <v>15</v>
      </c>
      <c r="F549" s="9">
        <v>-1071600000</v>
      </c>
      <c r="G549" s="9">
        <v>-10716</v>
      </c>
      <c r="H549" s="9">
        <v>-1153020168</v>
      </c>
      <c r="I549" s="11">
        <f t="shared" si="63"/>
        <v>20847508382.736423</v>
      </c>
      <c r="J549" s="11">
        <f t="shared" si="66"/>
        <v>210455</v>
      </c>
      <c r="K549" s="11">
        <f t="shared" si="64"/>
        <v>99059.221129155514</v>
      </c>
      <c r="L549" s="12">
        <f t="shared" si="65"/>
        <v>91501554.379969478</v>
      </c>
      <c r="M549" s="11">
        <f>COUNTIF(E$2:$E549,E549)</f>
        <v>327</v>
      </c>
      <c r="N549" s="13"/>
      <c r="O549" t="str">
        <f t="shared" si="67"/>
        <v/>
      </c>
    </row>
    <row r="550" spans="1:15">
      <c r="A550" s="41">
        <v>2.2025000000000001</v>
      </c>
      <c r="B550" s="14">
        <v>45706</v>
      </c>
      <c r="C550" s="8" t="s">
        <v>13</v>
      </c>
      <c r="D550" s="8" t="s">
        <v>14</v>
      </c>
      <c r="E550" s="8" t="s">
        <v>14</v>
      </c>
      <c r="F550" s="9">
        <v>-59200000</v>
      </c>
      <c r="G550" s="9">
        <v>-592</v>
      </c>
      <c r="H550" s="9">
        <v>-62424624</v>
      </c>
      <c r="I550" s="11">
        <f t="shared" si="63"/>
        <v>17643206815.703728</v>
      </c>
      <c r="J550" s="11">
        <f t="shared" si="66"/>
        <v>176490</v>
      </c>
      <c r="K550" s="11">
        <f t="shared" si="64"/>
        <v>99967.175566342165</v>
      </c>
      <c r="L550" s="12">
        <f t="shared" si="65"/>
        <v>3244056.0647254363</v>
      </c>
      <c r="M550" s="11">
        <f>COUNTIF(E$2:$E550,E550)</f>
        <v>207</v>
      </c>
      <c r="N550" s="13"/>
      <c r="O550" t="str">
        <f t="shared" si="67"/>
        <v/>
      </c>
    </row>
    <row r="551" spans="1:15">
      <c r="A551" s="41">
        <v>2.2025000000000001</v>
      </c>
      <c r="B551" s="14">
        <v>45707</v>
      </c>
      <c r="C551" s="8" t="s">
        <v>13</v>
      </c>
      <c r="D551" s="8" t="s">
        <v>46</v>
      </c>
      <c r="E551" s="8" t="s">
        <v>46</v>
      </c>
      <c r="F551" s="9">
        <v>15000000000</v>
      </c>
      <c r="G551" s="9">
        <v>150000</v>
      </c>
      <c r="H551" s="9">
        <v>14969100000</v>
      </c>
      <c r="I551" s="11">
        <f t="shared" si="63"/>
        <v>25194000000</v>
      </c>
      <c r="J551" s="11">
        <f t="shared" si="66"/>
        <v>250000</v>
      </c>
      <c r="K551" s="11">
        <f t="shared" si="64"/>
        <v>100776</v>
      </c>
      <c r="L551" s="12">
        <f t="shared" si="65"/>
        <v>0</v>
      </c>
      <c r="M551" s="11">
        <f>COUNTIF(E$2:$E551,E551)</f>
        <v>3</v>
      </c>
      <c r="N551" s="13"/>
      <c r="O551" t="str">
        <f t="shared" si="67"/>
        <v/>
      </c>
    </row>
    <row r="552" spans="1:15">
      <c r="A552" s="41">
        <v>2.2025000000000001</v>
      </c>
      <c r="B552" s="14">
        <v>45707</v>
      </c>
      <c r="C552" s="8" t="s">
        <v>13</v>
      </c>
      <c r="D552" s="8" t="s">
        <v>14</v>
      </c>
      <c r="E552" s="8" t="s">
        <v>14</v>
      </c>
      <c r="F552" s="9">
        <v>0</v>
      </c>
      <c r="G552" s="9">
        <v>0</v>
      </c>
      <c r="H552" s="9">
        <v>0</v>
      </c>
      <c r="I552" s="11">
        <f t="shared" si="63"/>
        <v>17643206815.703728</v>
      </c>
      <c r="J552" s="11">
        <f t="shared" si="66"/>
        <v>176490</v>
      </c>
      <c r="K552" s="11">
        <f t="shared" si="64"/>
        <v>99967.175566342165</v>
      </c>
      <c r="L552" s="12">
        <f t="shared" si="65"/>
        <v>0</v>
      </c>
      <c r="M552" s="11">
        <f>COUNTIF(E$2:$E552,E552)</f>
        <v>208</v>
      </c>
      <c r="N552" s="13"/>
      <c r="O552" t="str">
        <f t="shared" si="67"/>
        <v/>
      </c>
    </row>
    <row r="553" spans="1:15">
      <c r="A553" s="41">
        <v>2.2025000000000001</v>
      </c>
      <c r="B553" s="14">
        <v>45707</v>
      </c>
      <c r="C553" s="8" t="s">
        <v>13</v>
      </c>
      <c r="D553" s="8" t="s">
        <v>15</v>
      </c>
      <c r="E553" s="8" t="s">
        <v>15</v>
      </c>
      <c r="F553" s="9">
        <v>1800000</v>
      </c>
      <c r="G553" s="9">
        <v>18</v>
      </c>
      <c r="H553" s="9">
        <v>1935207</v>
      </c>
      <c r="I553" s="11">
        <f t="shared" si="63"/>
        <v>20849443589.736423</v>
      </c>
      <c r="J553" s="11">
        <f t="shared" si="66"/>
        <v>210473</v>
      </c>
      <c r="K553" s="11">
        <f t="shared" si="64"/>
        <v>99059.943982061464</v>
      </c>
      <c r="L553" s="12">
        <f t="shared" si="65"/>
        <v>0</v>
      </c>
      <c r="M553" s="11">
        <f>COUNTIF(E$2:$E553,E553)</f>
        <v>328</v>
      </c>
      <c r="N553" s="13"/>
      <c r="O553" t="str">
        <f t="shared" si="67"/>
        <v/>
      </c>
    </row>
    <row r="554" spans="1:15">
      <c r="A554" s="41">
        <v>2.2025000000000001</v>
      </c>
      <c r="B554" s="14">
        <v>45707</v>
      </c>
      <c r="C554" s="8" t="s">
        <v>13</v>
      </c>
      <c r="D554" s="8" t="s">
        <v>46</v>
      </c>
      <c r="E554" s="8" t="s">
        <v>46</v>
      </c>
      <c r="F554" s="9">
        <v>0</v>
      </c>
      <c r="G554" s="9">
        <v>0</v>
      </c>
      <c r="H554" s="9">
        <v>0</v>
      </c>
      <c r="I554" s="11">
        <f t="shared" si="63"/>
        <v>25194000000</v>
      </c>
      <c r="J554" s="11">
        <f t="shared" si="66"/>
        <v>250000</v>
      </c>
      <c r="K554" s="11">
        <f t="shared" si="64"/>
        <v>100776</v>
      </c>
      <c r="L554" s="12">
        <f t="shared" si="65"/>
        <v>0</v>
      </c>
      <c r="M554" s="11">
        <f>COUNTIF(E$2:$E554,E554)</f>
        <v>4</v>
      </c>
      <c r="N554" s="13"/>
      <c r="O554" t="str">
        <f t="shared" si="67"/>
        <v/>
      </c>
    </row>
    <row r="555" spans="1:15">
      <c r="A555" s="41">
        <v>2.2025000000000001</v>
      </c>
      <c r="B555" s="14">
        <v>45707</v>
      </c>
      <c r="C555" s="8" t="s">
        <v>13</v>
      </c>
      <c r="D555" s="8" t="s">
        <v>14</v>
      </c>
      <c r="E555" s="8" t="s">
        <v>14</v>
      </c>
      <c r="F555" s="9">
        <v>-74600000</v>
      </c>
      <c r="G555" s="9">
        <v>-746</v>
      </c>
      <c r="H555" s="9">
        <v>-78677636</v>
      </c>
      <c r="I555" s="11">
        <f t="shared" si="63"/>
        <v>17568631302.731236</v>
      </c>
      <c r="J555" s="11">
        <f t="shared" si="66"/>
        <v>175744</v>
      </c>
      <c r="K555" s="11">
        <f t="shared" si="64"/>
        <v>99967.175566342165</v>
      </c>
      <c r="L555" s="12">
        <f t="shared" si="65"/>
        <v>4102123.0275087506</v>
      </c>
      <c r="M555" s="11">
        <f>COUNTIF(E$2:$E555,E555)</f>
        <v>209</v>
      </c>
      <c r="N555" s="13"/>
      <c r="O555" t="str">
        <f t="shared" si="67"/>
        <v/>
      </c>
    </row>
    <row r="556" spans="1:15">
      <c r="A556" s="41">
        <v>2.2025000000000001</v>
      </c>
      <c r="B556" s="14">
        <v>45707</v>
      </c>
      <c r="C556" s="8" t="s">
        <v>13</v>
      </c>
      <c r="D556" s="8" t="s">
        <v>15</v>
      </c>
      <c r="E556" s="8" t="s">
        <v>15</v>
      </c>
      <c r="F556" s="9">
        <v>-1509400000</v>
      </c>
      <c r="G556" s="9">
        <v>-15094</v>
      </c>
      <c r="H556" s="9">
        <v>-1624370998</v>
      </c>
      <c r="I556" s="11">
        <f t="shared" si="63"/>
        <v>19354232795.271187</v>
      </c>
      <c r="J556" s="11">
        <f t="shared" si="66"/>
        <v>195379</v>
      </c>
      <c r="K556" s="11">
        <f t="shared" si="64"/>
        <v>99059.943982061464</v>
      </c>
      <c r="L556" s="12">
        <f t="shared" si="65"/>
        <v>129160203.53476429</v>
      </c>
      <c r="M556" s="11">
        <f>COUNTIF(E$2:$E556,E556)</f>
        <v>329</v>
      </c>
      <c r="N556" s="13"/>
      <c r="O556" t="str">
        <f t="shared" si="67"/>
        <v/>
      </c>
    </row>
    <row r="557" spans="1:15">
      <c r="A557" s="41">
        <v>2.2025000000000001</v>
      </c>
      <c r="B557" s="14">
        <v>45708</v>
      </c>
      <c r="C557" s="8" t="s">
        <v>13</v>
      </c>
      <c r="D557" s="8" t="s">
        <v>15</v>
      </c>
      <c r="E557" s="8" t="s">
        <v>15</v>
      </c>
      <c r="F557" s="9">
        <v>43000000</v>
      </c>
      <c r="G557" s="9">
        <v>430</v>
      </c>
      <c r="H557" s="9">
        <v>46191590</v>
      </c>
      <c r="I557" s="11">
        <f t="shared" si="63"/>
        <v>19400424385.271187</v>
      </c>
      <c r="J557" s="11">
        <f t="shared" si="66"/>
        <v>195809</v>
      </c>
      <c r="K557" s="11">
        <f t="shared" si="64"/>
        <v>99078.307867724099</v>
      </c>
      <c r="L557" s="12">
        <f t="shared" si="65"/>
        <v>0</v>
      </c>
      <c r="M557" s="11">
        <f>COUNTIF(E$2:$E557,E557)</f>
        <v>330</v>
      </c>
      <c r="N557" s="13"/>
      <c r="O557" t="str">
        <f t="shared" si="67"/>
        <v/>
      </c>
    </row>
    <row r="558" spans="1:15">
      <c r="A558" s="41">
        <v>2.2025000000000001</v>
      </c>
      <c r="B558" s="14">
        <v>45708</v>
      </c>
      <c r="C558" s="8" t="s">
        <v>13</v>
      </c>
      <c r="D558" s="8" t="s">
        <v>14</v>
      </c>
      <c r="E558" s="8" t="s">
        <v>14</v>
      </c>
      <c r="F558" s="9">
        <v>0</v>
      </c>
      <c r="G558" s="9">
        <v>0</v>
      </c>
      <c r="H558" s="9">
        <v>0</v>
      </c>
      <c r="I558" s="11">
        <f t="shared" si="63"/>
        <v>17568631302.731236</v>
      </c>
      <c r="J558" s="11">
        <f t="shared" si="66"/>
        <v>175744</v>
      </c>
      <c r="K558" s="11">
        <f t="shared" si="64"/>
        <v>99967.17556634215</v>
      </c>
      <c r="L558" s="12">
        <f t="shared" si="65"/>
        <v>0</v>
      </c>
      <c r="M558" s="11">
        <f>COUNTIF(E$2:$E558,E558)</f>
        <v>210</v>
      </c>
      <c r="N558" s="13"/>
      <c r="O558" t="str">
        <f t="shared" si="67"/>
        <v/>
      </c>
    </row>
    <row r="559" spans="1:15">
      <c r="A559" s="41">
        <v>2.2025000000000001</v>
      </c>
      <c r="B559" s="14">
        <v>45708</v>
      </c>
      <c r="C559" s="8" t="s">
        <v>13</v>
      </c>
      <c r="D559" s="8" t="s">
        <v>15</v>
      </c>
      <c r="E559" s="8" t="s">
        <v>15</v>
      </c>
      <c r="F559" s="9">
        <v>-2447700000</v>
      </c>
      <c r="G559" s="9">
        <v>-24477</v>
      </c>
      <c r="H559" s="9">
        <v>-2634606372</v>
      </c>
      <c r="I559" s="11">
        <f t="shared" si="63"/>
        <v>16975284643.592903</v>
      </c>
      <c r="J559" s="11">
        <f t="shared" si="66"/>
        <v>171332</v>
      </c>
      <c r="K559" s="11">
        <f t="shared" si="64"/>
        <v>99078.307867724099</v>
      </c>
      <c r="L559" s="12">
        <f t="shared" si="65"/>
        <v>209466630.32171726</v>
      </c>
      <c r="M559" s="11">
        <f>COUNTIF(E$2:$E559,E559)</f>
        <v>331</v>
      </c>
      <c r="N559" s="13"/>
      <c r="O559" t="str">
        <f t="shared" si="67"/>
        <v/>
      </c>
    </row>
    <row r="560" spans="1:15">
      <c r="A560" s="41">
        <v>2.2025000000000001</v>
      </c>
      <c r="B560" s="14">
        <v>45708</v>
      </c>
      <c r="C560" s="8" t="s">
        <v>13</v>
      </c>
      <c r="D560" s="8" t="s">
        <v>14</v>
      </c>
      <c r="E560" s="8" t="s">
        <v>14</v>
      </c>
      <c r="F560" s="9">
        <v>-70700000</v>
      </c>
      <c r="G560" s="9">
        <v>-707</v>
      </c>
      <c r="H560" s="9">
        <v>-74577895</v>
      </c>
      <c r="I560" s="11">
        <f t="shared" si="63"/>
        <v>17497954509.605831</v>
      </c>
      <c r="J560" s="11">
        <f t="shared" si="66"/>
        <v>175037</v>
      </c>
      <c r="K560" s="11">
        <f t="shared" si="64"/>
        <v>99967.17556634215</v>
      </c>
      <c r="L560" s="12">
        <f t="shared" si="65"/>
        <v>3901101.874596104</v>
      </c>
      <c r="M560" s="11">
        <f>COUNTIF(E$2:$E560,E560)</f>
        <v>211</v>
      </c>
      <c r="N560" s="13"/>
      <c r="O560" t="str">
        <f t="shared" si="67"/>
        <v/>
      </c>
    </row>
    <row r="561" spans="1:15">
      <c r="A561" s="41">
        <v>2.2025000000000001</v>
      </c>
      <c r="B561" s="14">
        <v>45709</v>
      </c>
      <c r="C561" s="8" t="s">
        <v>13</v>
      </c>
      <c r="D561" s="8" t="s">
        <v>35</v>
      </c>
      <c r="E561" s="8" t="s">
        <v>35</v>
      </c>
      <c r="F561" s="9">
        <v>40000000000</v>
      </c>
      <c r="G561" s="9">
        <v>400000</v>
      </c>
      <c r="H561" s="9">
        <v>41834800000</v>
      </c>
      <c r="I561" s="11">
        <f t="shared" si="63"/>
        <v>41834800000</v>
      </c>
      <c r="J561" s="11">
        <f t="shared" si="66"/>
        <v>400000</v>
      </c>
      <c r="K561" s="11">
        <f t="shared" si="64"/>
        <v>104587</v>
      </c>
      <c r="L561" s="12">
        <f t="shared" si="65"/>
        <v>0</v>
      </c>
      <c r="M561" s="11">
        <f>COUNTIF(E$2:$E561,E561)</f>
        <v>5</v>
      </c>
      <c r="N561" s="13"/>
      <c r="O561" t="str">
        <f t="shared" si="67"/>
        <v/>
      </c>
    </row>
    <row r="562" spans="1:15">
      <c r="A562" s="41">
        <v>2.2025000000000001</v>
      </c>
      <c r="B562" s="14">
        <v>45709</v>
      </c>
      <c r="C562" s="8" t="s">
        <v>13</v>
      </c>
      <c r="D562" s="8" t="s">
        <v>15</v>
      </c>
      <c r="E562" s="8" t="s">
        <v>15</v>
      </c>
      <c r="F562" s="9">
        <v>155900000</v>
      </c>
      <c r="G562" s="9">
        <v>1559</v>
      </c>
      <c r="H562" s="9">
        <v>167674037</v>
      </c>
      <c r="I562" s="11">
        <f t="shared" si="63"/>
        <v>17142958680.592903</v>
      </c>
      <c r="J562" s="11">
        <f t="shared" si="66"/>
        <v>172891</v>
      </c>
      <c r="K562" s="11">
        <f t="shared" si="64"/>
        <v>99154.7199136618</v>
      </c>
      <c r="L562" s="12">
        <f t="shared" si="65"/>
        <v>0</v>
      </c>
      <c r="M562" s="11">
        <f>COUNTIF(E$2:$E562,E562)</f>
        <v>332</v>
      </c>
      <c r="N562" s="13"/>
      <c r="O562" t="str">
        <f t="shared" si="67"/>
        <v/>
      </c>
    </row>
    <row r="563" spans="1:15">
      <c r="A563" s="41">
        <v>2.2025000000000001</v>
      </c>
      <c r="B563" s="14">
        <v>45709</v>
      </c>
      <c r="C563" s="8" t="s">
        <v>13</v>
      </c>
      <c r="D563" s="8" t="s">
        <v>14</v>
      </c>
      <c r="E563" s="8" t="s">
        <v>14</v>
      </c>
      <c r="F563" s="9">
        <v>0</v>
      </c>
      <c r="G563" s="9">
        <v>0</v>
      </c>
      <c r="H563" s="9">
        <v>0</v>
      </c>
      <c r="I563" s="11">
        <f t="shared" si="63"/>
        <v>17497954509.605831</v>
      </c>
      <c r="J563" s="11">
        <f t="shared" si="66"/>
        <v>175037</v>
      </c>
      <c r="K563" s="11">
        <f t="shared" si="64"/>
        <v>99967.17556634215</v>
      </c>
      <c r="L563" s="12">
        <f t="shared" si="65"/>
        <v>0</v>
      </c>
      <c r="M563" s="11">
        <f>COUNTIF(E$2:$E563,E563)</f>
        <v>212</v>
      </c>
      <c r="N563" s="13"/>
      <c r="O563" t="str">
        <f t="shared" si="67"/>
        <v/>
      </c>
    </row>
    <row r="564" spans="1:15">
      <c r="A564" s="41">
        <v>2.2025000000000001</v>
      </c>
      <c r="B564" s="14">
        <v>45709</v>
      </c>
      <c r="C564" s="8" t="s">
        <v>13</v>
      </c>
      <c r="D564" s="8" t="s">
        <v>35</v>
      </c>
      <c r="E564" s="8" t="s">
        <v>35</v>
      </c>
      <c r="F564" s="9">
        <v>0</v>
      </c>
      <c r="G564" s="9">
        <v>0</v>
      </c>
      <c r="H564" s="9">
        <v>0</v>
      </c>
      <c r="I564" s="11">
        <f t="shared" ref="I564:I627" si="68">IF(H564&gt;=0,IF(M564=1,H564,SUMIFS(I:I,E:E,E564,M:M,M564-1)+H564),SUMIFS(I:I,E:E,E564,M:M,M564-1)+K564*G564)</f>
        <v>41834800000</v>
      </c>
      <c r="J564" s="11">
        <f t="shared" si="66"/>
        <v>400000</v>
      </c>
      <c r="K564" s="11">
        <f t="shared" ref="K564:K627" si="69">IF(H564&gt;=0,I564/J564,SUMIFS($K:$K,$E:$E,E564,$M:$M,M564-1))</f>
        <v>104587</v>
      </c>
      <c r="L564" s="12">
        <f t="shared" ref="L564:L594" si="70">IF(G564&lt;0,K564*G564-H564,0)</f>
        <v>0</v>
      </c>
      <c r="M564" s="11">
        <f>COUNTIF(E$2:$E564,E564)</f>
        <v>6</v>
      </c>
      <c r="N564" s="13"/>
      <c r="O564" t="str">
        <f t="shared" si="67"/>
        <v/>
      </c>
    </row>
    <row r="565" spans="1:15">
      <c r="A565" s="41">
        <v>2.2025000000000001</v>
      </c>
      <c r="B565" s="14">
        <v>45709</v>
      </c>
      <c r="C565" s="8" t="s">
        <v>13</v>
      </c>
      <c r="D565" s="8" t="s">
        <v>15</v>
      </c>
      <c r="E565" s="8" t="s">
        <v>15</v>
      </c>
      <c r="F565" s="9">
        <v>-1564900000</v>
      </c>
      <c r="G565" s="9">
        <v>-15649</v>
      </c>
      <c r="H565" s="9">
        <v>-1685287757</v>
      </c>
      <c r="I565" s="11">
        <f t="shared" si="68"/>
        <v>15591286468.664009</v>
      </c>
      <c r="J565" s="11">
        <f t="shared" si="66"/>
        <v>157242</v>
      </c>
      <c r="K565" s="11">
        <f t="shared" si="69"/>
        <v>99154.7199136618</v>
      </c>
      <c r="L565" s="12">
        <f t="shared" si="70"/>
        <v>133615545.07110643</v>
      </c>
      <c r="M565" s="11">
        <f>COUNTIF(E$2:$E565,E565)</f>
        <v>333</v>
      </c>
      <c r="N565" s="13"/>
      <c r="O565" t="str">
        <f t="shared" si="67"/>
        <v/>
      </c>
    </row>
    <row r="566" spans="1:15">
      <c r="A566" s="41">
        <v>2.2025000000000001</v>
      </c>
      <c r="B566" s="14">
        <v>45709</v>
      </c>
      <c r="C566" s="8" t="s">
        <v>13</v>
      </c>
      <c r="D566" s="8" t="s">
        <v>14</v>
      </c>
      <c r="E566" s="8" t="s">
        <v>14</v>
      </c>
      <c r="F566" s="9">
        <v>-130200000</v>
      </c>
      <c r="G566" s="9">
        <v>-1302</v>
      </c>
      <c r="H566" s="9">
        <v>-137415684</v>
      </c>
      <c r="I566" s="11">
        <f t="shared" si="68"/>
        <v>17367797247.018456</v>
      </c>
      <c r="J566" s="11">
        <f t="shared" si="66"/>
        <v>173735</v>
      </c>
      <c r="K566" s="11">
        <f t="shared" si="69"/>
        <v>99967.17556634215</v>
      </c>
      <c r="L566" s="12">
        <f t="shared" si="70"/>
        <v>7258421.4126225263</v>
      </c>
      <c r="M566" s="11">
        <f>COUNTIF(E$2:$E566,E566)</f>
        <v>213</v>
      </c>
      <c r="N566" s="13"/>
      <c r="O566" t="str">
        <f t="shared" si="67"/>
        <v/>
      </c>
    </row>
    <row r="567" spans="1:15">
      <c r="A567" s="41">
        <v>2.2025000000000001</v>
      </c>
      <c r="B567" s="14">
        <v>45712</v>
      </c>
      <c r="C567" s="8" t="s">
        <v>13</v>
      </c>
      <c r="D567" s="8" t="s">
        <v>15</v>
      </c>
      <c r="E567" s="8" t="s">
        <v>15</v>
      </c>
      <c r="F567" s="9">
        <v>92300000</v>
      </c>
      <c r="G567" s="9">
        <v>923</v>
      </c>
      <c r="H567" s="9">
        <v>99187346</v>
      </c>
      <c r="I567" s="11">
        <f t="shared" si="68"/>
        <v>15690473814.664009</v>
      </c>
      <c r="J567" s="11">
        <f t="shared" si="66"/>
        <v>158165</v>
      </c>
      <c r="K567" s="11">
        <f t="shared" si="69"/>
        <v>99203.198018929659</v>
      </c>
      <c r="L567" s="12">
        <f t="shared" si="70"/>
        <v>0</v>
      </c>
      <c r="M567" s="11">
        <f>COUNTIF(E$2:$E567,E567)</f>
        <v>334</v>
      </c>
      <c r="N567" s="13"/>
      <c r="O567" t="str">
        <f t="shared" si="67"/>
        <v/>
      </c>
    </row>
    <row r="568" spans="1:15">
      <c r="A568" s="41">
        <v>2.2025000000000001</v>
      </c>
      <c r="B568" s="14">
        <v>45712</v>
      </c>
      <c r="C568" s="8" t="s">
        <v>13</v>
      </c>
      <c r="D568" s="8" t="s">
        <v>14</v>
      </c>
      <c r="E568" s="8" t="s">
        <v>14</v>
      </c>
      <c r="F568" s="9">
        <v>19500000</v>
      </c>
      <c r="G568" s="9">
        <v>195</v>
      </c>
      <c r="H568" s="9">
        <v>20492467</v>
      </c>
      <c r="I568" s="11">
        <f t="shared" si="68"/>
        <v>17388289714.018456</v>
      </c>
      <c r="J568" s="11">
        <f t="shared" si="66"/>
        <v>173930</v>
      </c>
      <c r="K568" s="11">
        <f t="shared" si="69"/>
        <v>99972.918496052749</v>
      </c>
      <c r="L568" s="12">
        <f t="shared" si="70"/>
        <v>0</v>
      </c>
      <c r="M568" s="11">
        <f>COUNTIF(E$2:$E568,E568)</f>
        <v>214</v>
      </c>
      <c r="N568" s="13"/>
      <c r="O568" t="str">
        <f t="shared" si="67"/>
        <v/>
      </c>
    </row>
    <row r="569" spans="1:15">
      <c r="A569" s="41">
        <v>2.2025000000000001</v>
      </c>
      <c r="B569" s="14">
        <v>45712</v>
      </c>
      <c r="C569" s="8" t="s">
        <v>13</v>
      </c>
      <c r="D569" s="8" t="s">
        <v>15</v>
      </c>
      <c r="E569" s="8" t="s">
        <v>15</v>
      </c>
      <c r="F569" s="9">
        <v>-5679800000</v>
      </c>
      <c r="G569" s="9">
        <v>-56798</v>
      </c>
      <c r="H569" s="9">
        <v>-6117826176</v>
      </c>
      <c r="I569" s="11">
        <f t="shared" si="68"/>
        <v>10055930573.584843</v>
      </c>
      <c r="J569" s="11">
        <f t="shared" si="66"/>
        <v>101367</v>
      </c>
      <c r="K569" s="11">
        <f t="shared" si="69"/>
        <v>99203.198018929659</v>
      </c>
      <c r="L569" s="12">
        <f t="shared" si="70"/>
        <v>483282934.92083359</v>
      </c>
      <c r="M569" s="11">
        <f>COUNTIF(E$2:$E569,E569)</f>
        <v>335</v>
      </c>
      <c r="N569" s="13"/>
      <c r="O569" t="str">
        <f t="shared" si="67"/>
        <v/>
      </c>
    </row>
    <row r="570" spans="1:15">
      <c r="A570" s="41">
        <v>2.2025000000000001</v>
      </c>
      <c r="B570" s="14">
        <v>45712</v>
      </c>
      <c r="C570" s="8" t="s">
        <v>13</v>
      </c>
      <c r="D570" s="8" t="s">
        <v>14</v>
      </c>
      <c r="E570" s="8" t="s">
        <v>14</v>
      </c>
      <c r="F570" s="9">
        <v>-104600000</v>
      </c>
      <c r="G570" s="9">
        <v>-1046</v>
      </c>
      <c r="H570" s="9">
        <v>-110416806</v>
      </c>
      <c r="I570" s="11">
        <f t="shared" si="68"/>
        <v>17283718041.271584</v>
      </c>
      <c r="J570" s="11">
        <f t="shared" si="66"/>
        <v>172884</v>
      </c>
      <c r="K570" s="11">
        <f t="shared" si="69"/>
        <v>99972.918496052749</v>
      </c>
      <c r="L570" s="12">
        <f t="shared" si="70"/>
        <v>5845133.2531288266</v>
      </c>
      <c r="M570" s="11">
        <f>COUNTIF(E$2:$E570,E570)</f>
        <v>215</v>
      </c>
      <c r="N570" s="13"/>
      <c r="O570" t="str">
        <f t="shared" si="67"/>
        <v/>
      </c>
    </row>
    <row r="571" spans="1:15">
      <c r="A571" s="41">
        <v>2.2025000000000001</v>
      </c>
      <c r="B571" s="14">
        <v>45713</v>
      </c>
      <c r="C571" s="8" t="s">
        <v>13</v>
      </c>
      <c r="D571" s="8" t="s">
        <v>35</v>
      </c>
      <c r="E571" s="8" t="s">
        <v>35</v>
      </c>
      <c r="F571" s="9">
        <v>5000000000</v>
      </c>
      <c r="G571" s="9">
        <v>50000</v>
      </c>
      <c r="H571" s="9">
        <v>5231550000</v>
      </c>
      <c r="I571" s="11">
        <f t="shared" si="68"/>
        <v>47066350000</v>
      </c>
      <c r="J571" s="11">
        <f t="shared" si="66"/>
        <v>450000</v>
      </c>
      <c r="K571" s="11">
        <f t="shared" si="69"/>
        <v>104591.88888888889</v>
      </c>
      <c r="L571" s="12">
        <f t="shared" si="70"/>
        <v>0</v>
      </c>
      <c r="M571" s="11">
        <f>COUNTIF(E$2:$E571,E571)</f>
        <v>7</v>
      </c>
      <c r="N571" s="13"/>
      <c r="O571" t="str">
        <f t="shared" si="67"/>
        <v/>
      </c>
    </row>
    <row r="572" spans="1:15">
      <c r="A572" s="41">
        <v>2.2025000000000001</v>
      </c>
      <c r="B572" s="14">
        <v>45713</v>
      </c>
      <c r="C572" s="8" t="s">
        <v>13</v>
      </c>
      <c r="D572" s="8" t="s">
        <v>15</v>
      </c>
      <c r="E572" s="8" t="s">
        <v>15</v>
      </c>
      <c r="F572" s="9">
        <v>16700000</v>
      </c>
      <c r="G572" s="9">
        <v>167</v>
      </c>
      <c r="H572" s="9">
        <v>17947186</v>
      </c>
      <c r="I572" s="11">
        <f t="shared" si="68"/>
        <v>10073877759.584843</v>
      </c>
      <c r="J572" s="11">
        <f t="shared" si="66"/>
        <v>101534</v>
      </c>
      <c r="K572" s="11">
        <f t="shared" si="69"/>
        <v>99216.792006469186</v>
      </c>
      <c r="L572" s="12">
        <f t="shared" si="70"/>
        <v>0</v>
      </c>
      <c r="M572" s="11">
        <f>COUNTIF(E$2:$E572,E572)</f>
        <v>336</v>
      </c>
      <c r="N572" s="13"/>
      <c r="O572" t="str">
        <f t="shared" si="67"/>
        <v/>
      </c>
    </row>
    <row r="573" spans="1:15">
      <c r="A573" s="41">
        <v>2.2025000000000001</v>
      </c>
      <c r="B573" s="14">
        <v>45713</v>
      </c>
      <c r="C573" s="8" t="s">
        <v>13</v>
      </c>
      <c r="D573" s="8" t="s">
        <v>14</v>
      </c>
      <c r="E573" s="8" t="s">
        <v>14</v>
      </c>
      <c r="F573" s="9">
        <v>3900000</v>
      </c>
      <c r="G573" s="9">
        <v>39</v>
      </c>
      <c r="H573" s="9">
        <v>4109154</v>
      </c>
      <c r="I573" s="11">
        <f t="shared" si="68"/>
        <v>17287827195.271584</v>
      </c>
      <c r="J573" s="11">
        <f t="shared" si="66"/>
        <v>172923</v>
      </c>
      <c r="K573" s="11">
        <f t="shared" si="69"/>
        <v>99974.134124850854</v>
      </c>
      <c r="L573" s="12">
        <f t="shared" si="70"/>
        <v>0</v>
      </c>
      <c r="M573" s="11">
        <f>COUNTIF(E$2:$E573,E573)</f>
        <v>216</v>
      </c>
      <c r="N573" s="13"/>
      <c r="O573" t="str">
        <f t="shared" si="67"/>
        <v/>
      </c>
    </row>
    <row r="574" spans="1:15">
      <c r="A574" s="41">
        <v>2.2025000000000001</v>
      </c>
      <c r="B574" s="14">
        <v>45713</v>
      </c>
      <c r="C574" s="8" t="s">
        <v>13</v>
      </c>
      <c r="D574" s="8" t="s">
        <v>35</v>
      </c>
      <c r="E574" s="8" t="s">
        <v>35</v>
      </c>
      <c r="F574" s="9">
        <v>-5000000000</v>
      </c>
      <c r="G574" s="9">
        <v>-50000</v>
      </c>
      <c r="H574" s="9">
        <v>-5255900000</v>
      </c>
      <c r="I574" s="11">
        <f t="shared" si="68"/>
        <v>41836755555.555557</v>
      </c>
      <c r="J574" s="11">
        <f t="shared" si="66"/>
        <v>400000</v>
      </c>
      <c r="K574" s="11">
        <f t="shared" si="69"/>
        <v>104591.88888888889</v>
      </c>
      <c r="L574" s="12">
        <f t="shared" si="70"/>
        <v>26305555.555555344</v>
      </c>
      <c r="M574" s="11">
        <f>COUNTIF(E$2:$E574,E574)</f>
        <v>8</v>
      </c>
      <c r="N574" s="13"/>
      <c r="O574" t="str">
        <f t="shared" si="67"/>
        <v/>
      </c>
    </row>
    <row r="575" spans="1:15">
      <c r="A575" s="41">
        <v>2.2025000000000001</v>
      </c>
      <c r="B575" s="14">
        <v>45713</v>
      </c>
      <c r="C575" s="8" t="s">
        <v>13</v>
      </c>
      <c r="D575" s="8" t="s">
        <v>15</v>
      </c>
      <c r="E575" s="8" t="s">
        <v>15</v>
      </c>
      <c r="F575" s="9">
        <v>-2074100000</v>
      </c>
      <c r="G575" s="9">
        <v>-20741</v>
      </c>
      <c r="H575" s="9">
        <v>-2234448671</v>
      </c>
      <c r="I575" s="11">
        <f t="shared" si="68"/>
        <v>8016022276.5786648</v>
      </c>
      <c r="J575" s="11">
        <f t="shared" si="66"/>
        <v>80793</v>
      </c>
      <c r="K575" s="11">
        <f t="shared" si="69"/>
        <v>99216.792006469186</v>
      </c>
      <c r="L575" s="12">
        <f t="shared" si="70"/>
        <v>176593187.99382257</v>
      </c>
      <c r="M575" s="11">
        <f>COUNTIF(E$2:$E575,E575)</f>
        <v>337</v>
      </c>
      <c r="N575" s="13"/>
      <c r="O575" t="str">
        <f t="shared" si="67"/>
        <v/>
      </c>
    </row>
    <row r="576" spans="1:15">
      <c r="A576" s="41">
        <v>2.2025000000000001</v>
      </c>
      <c r="B576" s="14">
        <v>45713</v>
      </c>
      <c r="C576" s="8" t="s">
        <v>13</v>
      </c>
      <c r="D576" s="8" t="s">
        <v>14</v>
      </c>
      <c r="E576" s="8" t="s">
        <v>14</v>
      </c>
      <c r="F576" s="9">
        <v>-56100000</v>
      </c>
      <c r="G576" s="9">
        <v>-561</v>
      </c>
      <c r="H576" s="9">
        <v>-59230380</v>
      </c>
      <c r="I576" s="11">
        <f t="shared" si="68"/>
        <v>17231741706.027542</v>
      </c>
      <c r="J576" s="11">
        <f t="shared" si="66"/>
        <v>172362</v>
      </c>
      <c r="K576" s="11">
        <f t="shared" si="69"/>
        <v>99974.134124850854</v>
      </c>
      <c r="L576" s="12">
        <f t="shared" si="70"/>
        <v>3144890.7559586689</v>
      </c>
      <c r="M576" s="11">
        <f>COUNTIF(E$2:$E576,E576)</f>
        <v>217</v>
      </c>
      <c r="N576" s="13"/>
      <c r="O576" t="str">
        <f t="shared" si="67"/>
        <v/>
      </c>
    </row>
    <row r="577" spans="1:15">
      <c r="A577" s="41">
        <v>2.2025000000000001</v>
      </c>
      <c r="B577" s="14">
        <v>45714</v>
      </c>
      <c r="C577" s="8" t="s">
        <v>13</v>
      </c>
      <c r="D577" s="8" t="s">
        <v>15</v>
      </c>
      <c r="E577" s="8" t="s">
        <v>15</v>
      </c>
      <c r="F577" s="9">
        <v>68200000</v>
      </c>
      <c r="G577" s="9">
        <v>682</v>
      </c>
      <c r="H577" s="9">
        <v>73368217</v>
      </c>
      <c r="I577" s="11">
        <f t="shared" si="68"/>
        <v>8089390493.5786648</v>
      </c>
      <c r="J577" s="11">
        <f t="shared" si="66"/>
        <v>81475</v>
      </c>
      <c r="K577" s="11">
        <f t="shared" si="69"/>
        <v>99286.781142419946</v>
      </c>
      <c r="L577" s="12">
        <f t="shared" si="70"/>
        <v>0</v>
      </c>
      <c r="M577" s="11">
        <f>COUNTIF(E$2:$E577,E577)</f>
        <v>338</v>
      </c>
      <c r="N577" s="13"/>
      <c r="O577" t="str">
        <f t="shared" si="67"/>
        <v/>
      </c>
    </row>
    <row r="578" spans="1:15">
      <c r="A578" s="41">
        <v>2.2025000000000001</v>
      </c>
      <c r="B578" s="14">
        <v>45714</v>
      </c>
      <c r="C578" s="8" t="s">
        <v>13</v>
      </c>
      <c r="D578" s="8" t="s">
        <v>14</v>
      </c>
      <c r="E578" s="8" t="s">
        <v>14</v>
      </c>
      <c r="F578" s="9">
        <v>169800000</v>
      </c>
      <c r="G578" s="9">
        <v>1698</v>
      </c>
      <c r="H578" s="9">
        <v>178155231</v>
      </c>
      <c r="I578" s="11">
        <f t="shared" si="68"/>
        <v>17409896937.027542</v>
      </c>
      <c r="J578" s="11">
        <f t="shared" ref="J578:J641" si="71">IF(M578=1,G578,SUMIFS($J:$J,$E:$E,E578,$M:$M,M578-1)+G578)</f>
        <v>174060</v>
      </c>
      <c r="K578" s="11">
        <f t="shared" si="69"/>
        <v>100022.38846965152</v>
      </c>
      <c r="L578" s="12">
        <f t="shared" si="70"/>
        <v>0</v>
      </c>
      <c r="M578" s="11">
        <f>COUNTIF(E$2:$E578,E578)</f>
        <v>218</v>
      </c>
      <c r="N578" s="13"/>
      <c r="O578" t="str">
        <f t="shared" ref="O578:O641" si="72">IF(M578=_xlfn.MAXIFS(M:M,D:D,D578),"X","")</f>
        <v/>
      </c>
    </row>
    <row r="579" spans="1:15">
      <c r="A579" s="41">
        <v>2.2025000000000001</v>
      </c>
      <c r="B579" s="14">
        <v>45714</v>
      </c>
      <c r="C579" s="8" t="s">
        <v>13</v>
      </c>
      <c r="D579" s="8" t="s">
        <v>15</v>
      </c>
      <c r="E579" s="8" t="s">
        <v>15</v>
      </c>
      <c r="F579" s="9">
        <v>-6323800000</v>
      </c>
      <c r="G579" s="9">
        <v>-63238</v>
      </c>
      <c r="H579" s="9">
        <v>-6813894500</v>
      </c>
      <c r="I579" s="11">
        <f t="shared" si="68"/>
        <v>1810693027.6943121</v>
      </c>
      <c r="J579" s="11">
        <f t="shared" si="71"/>
        <v>18237</v>
      </c>
      <c r="K579" s="11">
        <f t="shared" si="69"/>
        <v>99286.781142419946</v>
      </c>
      <c r="L579" s="12">
        <f t="shared" si="70"/>
        <v>535197034.11564732</v>
      </c>
      <c r="M579" s="11">
        <f>COUNTIF(E$2:$E579,E579)</f>
        <v>339</v>
      </c>
      <c r="N579" s="13"/>
      <c r="O579" t="str">
        <f t="shared" si="72"/>
        <v/>
      </c>
    </row>
    <row r="580" spans="1:15">
      <c r="A580" s="41">
        <v>2.2025000000000001</v>
      </c>
      <c r="B580" s="14">
        <v>45714</v>
      </c>
      <c r="C580" s="8" t="s">
        <v>13</v>
      </c>
      <c r="D580" s="8" t="s">
        <v>14</v>
      </c>
      <c r="E580" s="8" t="s">
        <v>14</v>
      </c>
      <c r="F580" s="9">
        <v>-275100000</v>
      </c>
      <c r="G580" s="9">
        <v>-2751</v>
      </c>
      <c r="H580" s="9">
        <v>-290502849</v>
      </c>
      <c r="I580" s="11">
        <f t="shared" si="68"/>
        <v>17134735346.34753</v>
      </c>
      <c r="J580" s="11">
        <f t="shared" si="71"/>
        <v>171309</v>
      </c>
      <c r="K580" s="11">
        <f t="shared" si="69"/>
        <v>100022.38846965152</v>
      </c>
      <c r="L580" s="12">
        <f t="shared" si="70"/>
        <v>15341258.319988668</v>
      </c>
      <c r="M580" s="11">
        <f>COUNTIF(E$2:$E580,E580)</f>
        <v>219</v>
      </c>
      <c r="N580" s="13"/>
      <c r="O580" t="str">
        <f t="shared" si="72"/>
        <v/>
      </c>
    </row>
    <row r="581" spans="1:15">
      <c r="A581" s="41">
        <v>2.2025000000000001</v>
      </c>
      <c r="B581" s="14">
        <v>45715</v>
      </c>
      <c r="C581" s="8" t="s">
        <v>13</v>
      </c>
      <c r="D581" s="8" t="s">
        <v>46</v>
      </c>
      <c r="E581" s="8" t="s">
        <v>46</v>
      </c>
      <c r="F581" s="9">
        <v>15000000000</v>
      </c>
      <c r="G581" s="9">
        <v>150000</v>
      </c>
      <c r="H581" s="9">
        <v>14995650000</v>
      </c>
      <c r="I581" s="11">
        <f t="shared" si="68"/>
        <v>40189650000</v>
      </c>
      <c r="J581" s="11">
        <f t="shared" si="71"/>
        <v>400000</v>
      </c>
      <c r="K581" s="11">
        <f t="shared" si="69"/>
        <v>100474.125</v>
      </c>
      <c r="L581" s="12">
        <f t="shared" si="70"/>
        <v>0</v>
      </c>
      <c r="M581" s="11">
        <f>COUNTIF(E$2:$E581,E581)</f>
        <v>5</v>
      </c>
      <c r="N581" s="13"/>
      <c r="O581" t="str">
        <f t="shared" si="72"/>
        <v/>
      </c>
    </row>
    <row r="582" spans="1:15">
      <c r="A582" s="41">
        <v>2.2025000000000001</v>
      </c>
      <c r="B582" s="14">
        <v>45715</v>
      </c>
      <c r="C582" s="8" t="s">
        <v>13</v>
      </c>
      <c r="D582" s="8" t="s">
        <v>35</v>
      </c>
      <c r="E582" s="8" t="s">
        <v>35</v>
      </c>
      <c r="F582" s="9">
        <v>0</v>
      </c>
      <c r="G582" s="9">
        <v>0</v>
      </c>
      <c r="H582" s="9">
        <v>0</v>
      </c>
      <c r="I582" s="11">
        <f t="shared" si="68"/>
        <v>41836755555.555557</v>
      </c>
      <c r="J582" s="11">
        <f t="shared" si="71"/>
        <v>400000</v>
      </c>
      <c r="K582" s="11">
        <f t="shared" si="69"/>
        <v>104591.88888888889</v>
      </c>
      <c r="L582" s="12">
        <f t="shared" si="70"/>
        <v>0</v>
      </c>
      <c r="M582" s="11">
        <f>COUNTIF(E$2:$E582,E582)</f>
        <v>9</v>
      </c>
      <c r="N582" s="13"/>
      <c r="O582" t="str">
        <f t="shared" si="72"/>
        <v/>
      </c>
    </row>
    <row r="583" spans="1:15">
      <c r="A583" s="41">
        <v>2.2025000000000001</v>
      </c>
      <c r="B583" s="14">
        <v>45715</v>
      </c>
      <c r="C583" s="8" t="s">
        <v>13</v>
      </c>
      <c r="D583" s="8" t="s">
        <v>15</v>
      </c>
      <c r="E583" s="8" t="s">
        <v>15</v>
      </c>
      <c r="F583" s="9">
        <v>143500000</v>
      </c>
      <c r="G583" s="9">
        <v>1435</v>
      </c>
      <c r="H583" s="9">
        <v>154452756</v>
      </c>
      <c r="I583" s="11">
        <f t="shared" si="68"/>
        <v>1965145783.6943121</v>
      </c>
      <c r="J583" s="11">
        <f t="shared" si="71"/>
        <v>19672</v>
      </c>
      <c r="K583" s="11">
        <f t="shared" si="69"/>
        <v>99895.576641638472</v>
      </c>
      <c r="L583" s="12">
        <f t="shared" si="70"/>
        <v>0</v>
      </c>
      <c r="M583" s="11">
        <f>COUNTIF(E$2:$E583,E583)</f>
        <v>340</v>
      </c>
      <c r="N583" s="13"/>
      <c r="O583" t="str">
        <f t="shared" si="72"/>
        <v/>
      </c>
    </row>
    <row r="584" spans="1:15">
      <c r="A584" s="41">
        <v>2.2025000000000001</v>
      </c>
      <c r="B584" s="14">
        <v>45715</v>
      </c>
      <c r="C584" s="8" t="s">
        <v>13</v>
      </c>
      <c r="D584" s="8" t="s">
        <v>14</v>
      </c>
      <c r="E584" s="8" t="s">
        <v>14</v>
      </c>
      <c r="F584" s="9">
        <v>2800000</v>
      </c>
      <c r="G584" s="9">
        <v>28</v>
      </c>
      <c r="H584" s="9">
        <v>2956576</v>
      </c>
      <c r="I584" s="11">
        <f t="shared" si="68"/>
        <v>17137691922.34753</v>
      </c>
      <c r="J584" s="11">
        <f t="shared" si="71"/>
        <v>171337</v>
      </c>
      <c r="K584" s="11">
        <f t="shared" si="69"/>
        <v>100023.29865906098</v>
      </c>
      <c r="L584" s="12">
        <f t="shared" si="70"/>
        <v>0</v>
      </c>
      <c r="M584" s="11">
        <f>COUNTIF(E$2:$E584,E584)</f>
        <v>220</v>
      </c>
      <c r="N584" s="13"/>
      <c r="O584" t="str">
        <f t="shared" si="72"/>
        <v/>
      </c>
    </row>
    <row r="585" spans="1:15">
      <c r="A585" s="41">
        <v>2.2025000000000001</v>
      </c>
      <c r="B585" s="14">
        <v>45715</v>
      </c>
      <c r="C585" s="8" t="s">
        <v>13</v>
      </c>
      <c r="D585" s="8" t="s">
        <v>46</v>
      </c>
      <c r="E585" s="8" t="s">
        <v>46</v>
      </c>
      <c r="F585" s="9">
        <v>-1327000000</v>
      </c>
      <c r="G585" s="9">
        <v>-13270</v>
      </c>
      <c r="H585" s="9">
        <v>-1452680170</v>
      </c>
      <c r="I585" s="11">
        <f t="shared" si="68"/>
        <v>38856358361.25</v>
      </c>
      <c r="J585" s="11">
        <f t="shared" si="71"/>
        <v>386730</v>
      </c>
      <c r="K585" s="11">
        <f t="shared" si="69"/>
        <v>100474.125</v>
      </c>
      <c r="L585" s="12">
        <f t="shared" si="70"/>
        <v>119388531.25</v>
      </c>
      <c r="M585" s="11">
        <f>COUNTIF(E$2:$E585,E585)</f>
        <v>6</v>
      </c>
      <c r="N585" s="13"/>
      <c r="O585" t="str">
        <f t="shared" si="72"/>
        <v/>
      </c>
    </row>
    <row r="586" spans="1:15">
      <c r="A586" s="41">
        <v>2.2025000000000001</v>
      </c>
      <c r="B586" s="14">
        <v>45715</v>
      </c>
      <c r="C586" s="8" t="s">
        <v>13</v>
      </c>
      <c r="D586" s="8" t="s">
        <v>35</v>
      </c>
      <c r="E586" s="8" t="s">
        <v>35</v>
      </c>
      <c r="F586" s="9">
        <v>-40000000000</v>
      </c>
      <c r="G586" s="9">
        <v>-400000</v>
      </c>
      <c r="H586" s="9">
        <v>-42076000000</v>
      </c>
      <c r="I586" s="11">
        <f t="shared" si="68"/>
        <v>0</v>
      </c>
      <c r="J586" s="11">
        <f t="shared" si="71"/>
        <v>0</v>
      </c>
      <c r="K586" s="11">
        <f t="shared" si="69"/>
        <v>104591.88888888889</v>
      </c>
      <c r="L586" s="12">
        <f t="shared" si="70"/>
        <v>239244444.44444275</v>
      </c>
      <c r="M586" s="11">
        <f>COUNTIF(E$2:$E586,E586)</f>
        <v>10</v>
      </c>
      <c r="N586" s="13"/>
      <c r="O586" t="str">
        <f t="shared" si="72"/>
        <v/>
      </c>
    </row>
    <row r="587" spans="1:15">
      <c r="A587" s="41">
        <v>2.2025000000000001</v>
      </c>
      <c r="B587" s="14">
        <v>45715</v>
      </c>
      <c r="C587" s="8" t="s">
        <v>13</v>
      </c>
      <c r="D587" s="8" t="s">
        <v>15</v>
      </c>
      <c r="E587" s="8" t="s">
        <v>15</v>
      </c>
      <c r="F587" s="9">
        <v>-18700000</v>
      </c>
      <c r="G587" s="9">
        <v>-187</v>
      </c>
      <c r="H587" s="9">
        <v>-20152803</v>
      </c>
      <c r="I587" s="11">
        <f t="shared" si="68"/>
        <v>1946465310.8623257</v>
      </c>
      <c r="J587" s="11">
        <f t="shared" si="71"/>
        <v>19485</v>
      </c>
      <c r="K587" s="11">
        <f t="shared" si="69"/>
        <v>99895.576641638472</v>
      </c>
      <c r="L587" s="12">
        <f t="shared" si="70"/>
        <v>1472330.1680136062</v>
      </c>
      <c r="M587" s="11">
        <f>COUNTIF(E$2:$E587,E587)</f>
        <v>341</v>
      </c>
      <c r="N587" s="13"/>
      <c r="O587" t="str">
        <f t="shared" si="72"/>
        <v/>
      </c>
    </row>
    <row r="588" spans="1:15">
      <c r="A588" s="41">
        <v>2.2025000000000001</v>
      </c>
      <c r="B588" s="14">
        <v>45715</v>
      </c>
      <c r="C588" s="8" t="s">
        <v>13</v>
      </c>
      <c r="D588" s="8" t="s">
        <v>14</v>
      </c>
      <c r="E588" s="8" t="s">
        <v>14</v>
      </c>
      <c r="F588" s="9">
        <v>-28600000</v>
      </c>
      <c r="G588" s="9">
        <v>-286</v>
      </c>
      <c r="H588" s="9">
        <v>-30206748</v>
      </c>
      <c r="I588" s="11">
        <f t="shared" si="68"/>
        <v>17109085258.93104</v>
      </c>
      <c r="J588" s="11">
        <f t="shared" si="71"/>
        <v>171051</v>
      </c>
      <c r="K588" s="11">
        <f t="shared" si="69"/>
        <v>100023.29865906098</v>
      </c>
      <c r="L588" s="12">
        <f t="shared" si="70"/>
        <v>1600084.5835085586</v>
      </c>
      <c r="M588" s="11">
        <f>COUNTIF(E$2:$E588,E588)</f>
        <v>221</v>
      </c>
      <c r="N588" s="13"/>
      <c r="O588" t="str">
        <f t="shared" si="72"/>
        <v/>
      </c>
    </row>
    <row r="589" spans="1:15">
      <c r="A589" s="41">
        <v>2.2025000000000001</v>
      </c>
      <c r="B589" s="14">
        <v>45716</v>
      </c>
      <c r="C589" s="8" t="s">
        <v>13</v>
      </c>
      <c r="D589" s="8" t="s">
        <v>46</v>
      </c>
      <c r="E589" s="8" t="s">
        <v>46</v>
      </c>
      <c r="F589" s="9">
        <v>0</v>
      </c>
      <c r="G589" s="9">
        <v>0</v>
      </c>
      <c r="H589" s="9">
        <v>0</v>
      </c>
      <c r="I589" s="11">
        <f t="shared" si="68"/>
        <v>38856358361.25</v>
      </c>
      <c r="J589" s="11">
        <f t="shared" si="71"/>
        <v>386730</v>
      </c>
      <c r="K589" s="11">
        <f t="shared" si="69"/>
        <v>100474.125</v>
      </c>
      <c r="L589" s="12">
        <f t="shared" si="70"/>
        <v>0</v>
      </c>
      <c r="M589" s="11">
        <f>COUNTIF(E$2:$E589,E589)</f>
        <v>7</v>
      </c>
      <c r="N589" s="13"/>
      <c r="O589" t="str">
        <f t="shared" si="72"/>
        <v/>
      </c>
    </row>
    <row r="590" spans="1:15">
      <c r="A590" s="41">
        <v>2.2025000000000001</v>
      </c>
      <c r="B590" s="14">
        <v>45716</v>
      </c>
      <c r="C590" s="8" t="s">
        <v>13</v>
      </c>
      <c r="D590" s="8" t="s">
        <v>14</v>
      </c>
      <c r="E590" s="8" t="s">
        <v>14</v>
      </c>
      <c r="F590" s="9">
        <v>900000</v>
      </c>
      <c r="G590" s="9">
        <v>9</v>
      </c>
      <c r="H590" s="9">
        <v>950364</v>
      </c>
      <c r="I590" s="11">
        <f t="shared" si="68"/>
        <v>17110035622.93104</v>
      </c>
      <c r="J590" s="11">
        <f t="shared" si="71"/>
        <v>171060</v>
      </c>
      <c r="K590" s="11">
        <f t="shared" si="69"/>
        <v>100023.59185625534</v>
      </c>
      <c r="L590" s="12">
        <f t="shared" si="70"/>
        <v>0</v>
      </c>
      <c r="M590" s="11">
        <f>COUNTIF(E$2:$E590,E590)</f>
        <v>222</v>
      </c>
      <c r="N590" s="13"/>
      <c r="O590" t="str">
        <f t="shared" si="72"/>
        <v/>
      </c>
    </row>
    <row r="591" spans="1:15">
      <c r="A591" s="41">
        <v>2.2025000000000001</v>
      </c>
      <c r="B591" s="14">
        <v>45716</v>
      </c>
      <c r="C591" s="8" t="s">
        <v>13</v>
      </c>
      <c r="D591" s="8" t="s">
        <v>15</v>
      </c>
      <c r="E591" s="8" t="s">
        <v>15</v>
      </c>
      <c r="F591" s="9">
        <v>17500000</v>
      </c>
      <c r="G591" s="9">
        <v>175</v>
      </c>
      <c r="H591" s="9">
        <v>18816454</v>
      </c>
      <c r="I591" s="11">
        <f t="shared" si="68"/>
        <v>1965281764.8623257</v>
      </c>
      <c r="J591" s="11">
        <f t="shared" si="71"/>
        <v>19660</v>
      </c>
      <c r="K591" s="11">
        <f t="shared" si="69"/>
        <v>99963.467185265807</v>
      </c>
      <c r="L591" s="12">
        <f t="shared" si="70"/>
        <v>0</v>
      </c>
      <c r="M591" s="11">
        <f>COUNTIF(E$2:$E591,E591)</f>
        <v>342</v>
      </c>
      <c r="N591" s="13"/>
      <c r="O591" t="str">
        <f t="shared" si="72"/>
        <v/>
      </c>
    </row>
    <row r="592" spans="1:15">
      <c r="A592" s="41">
        <v>2.2025000000000001</v>
      </c>
      <c r="B592" s="14">
        <v>45716</v>
      </c>
      <c r="C592" s="8" t="s">
        <v>13</v>
      </c>
      <c r="D592" s="8" t="s">
        <v>46</v>
      </c>
      <c r="E592" s="8" t="s">
        <v>46</v>
      </c>
      <c r="F592" s="9">
        <v>-6247100000</v>
      </c>
      <c r="G592" s="9">
        <v>-62471</v>
      </c>
      <c r="H592" s="9">
        <v>-6842760985</v>
      </c>
      <c r="I592" s="11">
        <f t="shared" si="68"/>
        <v>32579639298.375</v>
      </c>
      <c r="J592" s="11">
        <f t="shared" si="71"/>
        <v>324259</v>
      </c>
      <c r="K592" s="11">
        <f t="shared" si="69"/>
        <v>100474.125</v>
      </c>
      <c r="L592" s="12">
        <f t="shared" si="70"/>
        <v>566041922.125</v>
      </c>
      <c r="M592" s="11">
        <f>COUNTIF(E$2:$E592,E592)</f>
        <v>8</v>
      </c>
      <c r="N592" s="13"/>
      <c r="O592" t="str">
        <f t="shared" si="72"/>
        <v/>
      </c>
    </row>
    <row r="593" spans="1:16">
      <c r="A593" s="41">
        <v>2.2025000000000001</v>
      </c>
      <c r="B593" s="14">
        <v>45716</v>
      </c>
      <c r="C593" s="8" t="s">
        <v>13</v>
      </c>
      <c r="D593" s="8" t="s">
        <v>14</v>
      </c>
      <c r="E593" s="8" t="s">
        <v>14</v>
      </c>
      <c r="F593" s="9">
        <v>-36000000</v>
      </c>
      <c r="G593" s="9">
        <v>-360</v>
      </c>
      <c r="H593" s="9">
        <v>-38043000</v>
      </c>
      <c r="I593" s="11">
        <f t="shared" si="68"/>
        <v>17074027129.862787</v>
      </c>
      <c r="J593" s="11">
        <f t="shared" si="71"/>
        <v>170700</v>
      </c>
      <c r="K593" s="11">
        <f t="shared" si="69"/>
        <v>100023.59185625534</v>
      </c>
      <c r="L593" s="12">
        <f t="shared" si="70"/>
        <v>2034506.9317480773</v>
      </c>
      <c r="M593" s="11">
        <f>COUNTIF(E$2:$E593,E593)</f>
        <v>223</v>
      </c>
      <c r="N593" s="13"/>
      <c r="O593" t="str">
        <f t="shared" si="72"/>
        <v/>
      </c>
    </row>
    <row r="594" spans="1:16">
      <c r="A594" s="41">
        <v>2.2025000000000001</v>
      </c>
      <c r="B594" s="14">
        <v>45716</v>
      </c>
      <c r="C594" s="8" t="s">
        <v>13</v>
      </c>
      <c r="D594" s="8" t="s">
        <v>15</v>
      </c>
      <c r="E594" s="8" t="s">
        <v>15</v>
      </c>
      <c r="F594" s="9">
        <v>0</v>
      </c>
      <c r="G594" s="9">
        <v>0</v>
      </c>
      <c r="H594" s="9">
        <v>0</v>
      </c>
      <c r="I594" s="11">
        <f t="shared" si="68"/>
        <v>1965281764.8623257</v>
      </c>
      <c r="J594" s="11">
        <f t="shared" si="71"/>
        <v>19660</v>
      </c>
      <c r="K594" s="11">
        <f t="shared" si="69"/>
        <v>99963.467185265807</v>
      </c>
      <c r="L594" s="12">
        <f t="shared" si="70"/>
        <v>0</v>
      </c>
      <c r="M594" s="11">
        <f>COUNTIF(E$2:$E594,E594)</f>
        <v>343</v>
      </c>
      <c r="N594" s="13"/>
      <c r="O594" t="str">
        <f t="shared" si="72"/>
        <v/>
      </c>
    </row>
    <row r="595" spans="1:16">
      <c r="A595" s="41">
        <v>3.2025000000000001</v>
      </c>
      <c r="B595" s="46">
        <v>45719</v>
      </c>
      <c r="C595" s="8" t="s">
        <v>13</v>
      </c>
      <c r="D595" s="8" t="s">
        <v>15</v>
      </c>
      <c r="E595" s="8" t="s">
        <v>15</v>
      </c>
      <c r="F595" s="9">
        <v>197100000</v>
      </c>
      <c r="G595" s="9">
        <v>1971</v>
      </c>
      <c r="H595" s="9">
        <v>211996452</v>
      </c>
      <c r="I595" s="11">
        <f t="shared" si="68"/>
        <v>2177278216.8623257</v>
      </c>
      <c r="J595" s="11">
        <f t="shared" si="71"/>
        <v>21631</v>
      </c>
      <c r="K595" s="11">
        <f t="shared" si="69"/>
        <v>100655.45822487753</v>
      </c>
      <c r="L595" s="12">
        <f t="shared" ref="L595:L658" si="73">IF(G595&lt;0,K595*G595-H595,0)</f>
        <v>0</v>
      </c>
      <c r="M595" s="11">
        <f>COUNTIF(E$2:$E595,E595)</f>
        <v>344</v>
      </c>
      <c r="N595" s="13"/>
      <c r="O595" t="str">
        <f t="shared" si="72"/>
        <v/>
      </c>
    </row>
    <row r="596" spans="1:16">
      <c r="A596" s="41">
        <v>3.2025000000000001</v>
      </c>
      <c r="B596" s="46">
        <v>45719</v>
      </c>
      <c r="C596" s="8" t="s">
        <v>13</v>
      </c>
      <c r="D596" s="8" t="s">
        <v>14</v>
      </c>
      <c r="E596" s="8" t="s">
        <v>14</v>
      </c>
      <c r="F596" s="9">
        <v>1900000</v>
      </c>
      <c r="G596" s="9">
        <v>19</v>
      </c>
      <c r="H596" s="9">
        <v>2004489</v>
      </c>
      <c r="I596" s="11">
        <f t="shared" si="68"/>
        <v>17076031618.862787</v>
      </c>
      <c r="J596" s="11">
        <f t="shared" si="71"/>
        <v>170719</v>
      </c>
      <c r="K596" s="11">
        <f t="shared" si="69"/>
        <v>100024.20128317755</v>
      </c>
      <c r="L596" s="12">
        <f t="shared" si="73"/>
        <v>0</v>
      </c>
      <c r="M596" s="11">
        <f>COUNTIF(E$2:$E596,E596)</f>
        <v>224</v>
      </c>
      <c r="N596" s="13"/>
      <c r="O596" t="str">
        <f t="shared" si="72"/>
        <v/>
      </c>
    </row>
    <row r="597" spans="1:16">
      <c r="A597" s="41">
        <v>3.2025000000000001</v>
      </c>
      <c r="B597" s="46">
        <v>45719</v>
      </c>
      <c r="C597" s="8" t="s">
        <v>13</v>
      </c>
      <c r="D597" s="8" t="s">
        <v>14</v>
      </c>
      <c r="E597" s="8" t="s">
        <v>14</v>
      </c>
      <c r="F597" s="9">
        <v>-48200000</v>
      </c>
      <c r="G597" s="9">
        <v>-482</v>
      </c>
      <c r="H597" s="9">
        <v>-50944508</v>
      </c>
      <c r="I597" s="11">
        <f t="shared" si="68"/>
        <v>17027819953.844296</v>
      </c>
      <c r="J597" s="11">
        <f t="shared" si="71"/>
        <v>170237</v>
      </c>
      <c r="K597" s="11">
        <f t="shared" si="69"/>
        <v>100024.20128317755</v>
      </c>
      <c r="L597" s="12">
        <f t="shared" si="73"/>
        <v>2732842.9815084189</v>
      </c>
      <c r="M597" s="11">
        <f>COUNTIF(E$2:$E597,E597)</f>
        <v>225</v>
      </c>
      <c r="N597" s="13"/>
      <c r="O597" t="str">
        <f t="shared" si="72"/>
        <v/>
      </c>
    </row>
    <row r="598" spans="1:16">
      <c r="A598" s="41">
        <v>3.2025000000000001</v>
      </c>
      <c r="B598" s="46">
        <v>45719</v>
      </c>
      <c r="C598" s="8" t="s">
        <v>13</v>
      </c>
      <c r="D598" s="8" t="s">
        <v>46</v>
      </c>
      <c r="E598" s="8" t="s">
        <v>46</v>
      </c>
      <c r="F598" s="9">
        <v>-3621700000</v>
      </c>
      <c r="G598" s="9">
        <v>-36217</v>
      </c>
      <c r="H598" s="9">
        <v>-3967825869</v>
      </c>
      <c r="I598" s="11">
        <f t="shared" si="68"/>
        <v>28940767913.25</v>
      </c>
      <c r="J598" s="11">
        <f t="shared" si="71"/>
        <v>288042</v>
      </c>
      <c r="K598" s="11">
        <f t="shared" si="69"/>
        <v>100474.125</v>
      </c>
      <c r="L598" s="12">
        <f t="shared" si="73"/>
        <v>328954483.875</v>
      </c>
      <c r="M598" s="11">
        <f>COUNTIF(E$2:$E598,E598)</f>
        <v>9</v>
      </c>
      <c r="N598" s="13"/>
      <c r="O598" t="str">
        <f t="shared" si="72"/>
        <v/>
      </c>
    </row>
    <row r="599" spans="1:16">
      <c r="A599" s="41">
        <v>3.2025000000000001</v>
      </c>
      <c r="B599" s="46">
        <v>45720</v>
      </c>
      <c r="C599" s="8" t="s">
        <v>13</v>
      </c>
      <c r="D599" s="8" t="s">
        <v>15</v>
      </c>
      <c r="E599" s="8" t="s">
        <v>15</v>
      </c>
      <c r="F599" s="9">
        <v>277400000</v>
      </c>
      <c r="G599" s="9">
        <v>2774</v>
      </c>
      <c r="H599" s="9">
        <v>298731287</v>
      </c>
      <c r="I599" s="11">
        <f t="shared" si="68"/>
        <v>2476009503.8623257</v>
      </c>
      <c r="J599" s="11">
        <f t="shared" si="71"/>
        <v>24405</v>
      </c>
      <c r="K599" s="11">
        <f t="shared" si="69"/>
        <v>101455.00937768185</v>
      </c>
      <c r="L599" s="12">
        <f t="shared" si="73"/>
        <v>0</v>
      </c>
      <c r="M599" s="11">
        <f>COUNTIF(E$2:$E599,E599)</f>
        <v>345</v>
      </c>
      <c r="N599" s="13"/>
      <c r="O599" t="str">
        <f t="shared" si="72"/>
        <v/>
      </c>
    </row>
    <row r="600" spans="1:16">
      <c r="A600" s="41">
        <v>3.2025000000000001</v>
      </c>
      <c r="B600" s="46">
        <v>45720</v>
      </c>
      <c r="C600" s="8" t="s">
        <v>13</v>
      </c>
      <c r="D600" s="8" t="s">
        <v>46</v>
      </c>
      <c r="E600" s="8" t="s">
        <v>46</v>
      </c>
      <c r="F600" s="9">
        <v>5400000</v>
      </c>
      <c r="G600" s="9">
        <v>54</v>
      </c>
      <c r="H600" s="9">
        <v>5915538</v>
      </c>
      <c r="I600" s="11">
        <f t="shared" si="68"/>
        <v>28946683451.25</v>
      </c>
      <c r="J600" s="11">
        <f t="shared" si="71"/>
        <v>288096</v>
      </c>
      <c r="K600" s="11">
        <f t="shared" si="69"/>
        <v>100475.82559719677</v>
      </c>
      <c r="L600" s="12">
        <f t="shared" si="73"/>
        <v>0</v>
      </c>
      <c r="M600" s="11">
        <f>COUNTIF(E$2:$E600,E600)</f>
        <v>10</v>
      </c>
      <c r="N600" s="13"/>
      <c r="O600" t="str">
        <f t="shared" si="72"/>
        <v/>
      </c>
    </row>
    <row r="601" spans="1:16">
      <c r="A601" s="41">
        <v>3.2025000000000001</v>
      </c>
      <c r="B601" s="46">
        <v>45720</v>
      </c>
      <c r="C601" s="8" t="s">
        <v>13</v>
      </c>
      <c r="D601" s="8" t="s">
        <v>14</v>
      </c>
      <c r="E601" s="8" t="s">
        <v>14</v>
      </c>
      <c r="F601" s="9">
        <v>2600000</v>
      </c>
      <c r="G601" s="9">
        <v>26</v>
      </c>
      <c r="H601" s="9">
        <v>2740579</v>
      </c>
      <c r="I601" s="11">
        <f t="shared" si="68"/>
        <v>17030560532.844296</v>
      </c>
      <c r="J601" s="11">
        <f t="shared" si="71"/>
        <v>170263</v>
      </c>
      <c r="K601" s="11">
        <f t="shared" si="69"/>
        <v>100025.02324547492</v>
      </c>
      <c r="L601" s="12">
        <f t="shared" si="73"/>
        <v>0</v>
      </c>
      <c r="M601" s="11">
        <f>COUNTIF(E$2:$E601,E601)</f>
        <v>226</v>
      </c>
      <c r="N601" s="13"/>
      <c r="O601" t="str">
        <f t="shared" si="72"/>
        <v/>
      </c>
    </row>
    <row r="602" spans="1:16">
      <c r="A602" s="41">
        <v>3.2025000000000001</v>
      </c>
      <c r="B602" s="46">
        <v>45720</v>
      </c>
      <c r="C602" s="8" t="s">
        <v>13</v>
      </c>
      <c r="D602" s="8" t="s">
        <v>14</v>
      </c>
      <c r="E602" s="8" t="s">
        <v>14</v>
      </c>
      <c r="F602" s="9">
        <v>-23300000</v>
      </c>
      <c r="G602" s="9">
        <v>-233</v>
      </c>
      <c r="H602" s="9">
        <v>-24631362</v>
      </c>
      <c r="I602" s="11">
        <f t="shared" si="68"/>
        <v>17007254702.428101</v>
      </c>
      <c r="J602" s="11">
        <f t="shared" si="71"/>
        <v>170030</v>
      </c>
      <c r="K602" s="11">
        <f t="shared" si="69"/>
        <v>100025.02324547492</v>
      </c>
      <c r="L602" s="12">
        <f t="shared" si="73"/>
        <v>1325531.5838043429</v>
      </c>
      <c r="M602" s="11">
        <f>COUNTIF(E$2:$E602,E602)</f>
        <v>227</v>
      </c>
      <c r="N602" s="13"/>
      <c r="O602" t="str">
        <f t="shared" si="72"/>
        <v/>
      </c>
    </row>
    <row r="603" spans="1:16">
      <c r="A603" s="41">
        <v>3.2025000000000001</v>
      </c>
      <c r="B603" s="46">
        <v>45720</v>
      </c>
      <c r="C603" s="8" t="s">
        <v>13</v>
      </c>
      <c r="D603" s="8" t="s">
        <v>46</v>
      </c>
      <c r="E603" s="8" t="s">
        <v>46</v>
      </c>
      <c r="F603" s="9">
        <v>-1718400000</v>
      </c>
      <c r="G603" s="9">
        <v>-17184</v>
      </c>
      <c r="H603" s="9">
        <v>-1882988352</v>
      </c>
      <c r="I603" s="11">
        <f t="shared" si="68"/>
        <v>27220106864.187771</v>
      </c>
      <c r="J603" s="11">
        <f t="shared" si="71"/>
        <v>270912</v>
      </c>
      <c r="K603" s="11">
        <f t="shared" si="69"/>
        <v>100475.82559719677</v>
      </c>
      <c r="L603" s="12">
        <f t="shared" si="73"/>
        <v>156411764.93777061</v>
      </c>
      <c r="M603" s="11">
        <f>COUNTIF(E$2:$E603,E603)</f>
        <v>11</v>
      </c>
      <c r="N603" s="13"/>
      <c r="O603" t="str">
        <f t="shared" si="72"/>
        <v/>
      </c>
    </row>
    <row r="604" spans="1:16">
      <c r="A604" s="41">
        <v>3.2025000000000001</v>
      </c>
      <c r="B604" s="46">
        <v>45721</v>
      </c>
      <c r="C604" s="8" t="s">
        <v>13</v>
      </c>
      <c r="D604" s="8" t="s">
        <v>48</v>
      </c>
      <c r="E604" s="8" t="s">
        <v>48</v>
      </c>
      <c r="F604" s="9">
        <v>25000000000</v>
      </c>
      <c r="G604" s="9">
        <v>250000</v>
      </c>
      <c r="H604" s="9">
        <v>25033500000</v>
      </c>
      <c r="I604" s="11">
        <f t="shared" si="68"/>
        <v>25033500000</v>
      </c>
      <c r="J604" s="11">
        <f t="shared" si="71"/>
        <v>250000</v>
      </c>
      <c r="K604" s="11">
        <f t="shared" si="69"/>
        <v>100134</v>
      </c>
      <c r="L604" s="12">
        <f t="shared" si="73"/>
        <v>0</v>
      </c>
      <c r="M604" s="11">
        <f>COUNTIF(E$2:$E604,E604)</f>
        <v>1</v>
      </c>
      <c r="N604" s="13"/>
      <c r="O604" t="str">
        <f t="shared" si="72"/>
        <v/>
      </c>
      <c r="P604" s="43"/>
    </row>
    <row r="605" spans="1:16">
      <c r="A605" s="41">
        <v>3.2025000000000001</v>
      </c>
      <c r="B605" s="46">
        <v>45721</v>
      </c>
      <c r="C605" s="8" t="s">
        <v>13</v>
      </c>
      <c r="D605" s="8" t="s">
        <v>35</v>
      </c>
      <c r="E605" s="8" t="s">
        <v>35</v>
      </c>
      <c r="F605" s="9">
        <v>5000000000</v>
      </c>
      <c r="G605" s="9">
        <v>50000</v>
      </c>
      <c r="H605" s="9">
        <v>5240500000</v>
      </c>
      <c r="I605" s="11">
        <f t="shared" si="68"/>
        <v>5240500000</v>
      </c>
      <c r="J605" s="11">
        <f t="shared" si="71"/>
        <v>50000</v>
      </c>
      <c r="K605" s="11">
        <f t="shared" si="69"/>
        <v>104810</v>
      </c>
      <c r="L605" s="12">
        <f t="shared" si="73"/>
        <v>0</v>
      </c>
      <c r="M605" s="11">
        <f>COUNTIF(E$2:$E605,E605)</f>
        <v>11</v>
      </c>
      <c r="N605" s="13"/>
      <c r="O605" t="str">
        <f t="shared" si="72"/>
        <v/>
      </c>
    </row>
    <row r="606" spans="1:16">
      <c r="A606" s="41">
        <v>3.2025000000000001</v>
      </c>
      <c r="B606" s="46">
        <v>45721</v>
      </c>
      <c r="C606" s="8" t="s">
        <v>13</v>
      </c>
      <c r="D606" s="8" t="s">
        <v>46</v>
      </c>
      <c r="E606" s="8" t="s">
        <v>46</v>
      </c>
      <c r="F606" s="9">
        <v>6400000</v>
      </c>
      <c r="G606" s="9">
        <v>64</v>
      </c>
      <c r="H606" s="9">
        <v>7011300</v>
      </c>
      <c r="I606" s="11">
        <f t="shared" si="68"/>
        <v>27227118164.187771</v>
      </c>
      <c r="J606" s="11">
        <f t="shared" si="71"/>
        <v>270976</v>
      </c>
      <c r="K606" s="11">
        <f t="shared" si="69"/>
        <v>100477.96913449078</v>
      </c>
      <c r="L606" s="12">
        <f t="shared" si="73"/>
        <v>0</v>
      </c>
      <c r="M606" s="11">
        <f>COUNTIF(E$2:$E606,E606)</f>
        <v>12</v>
      </c>
      <c r="N606" s="13"/>
      <c r="O606" t="str">
        <f t="shared" si="72"/>
        <v/>
      </c>
    </row>
    <row r="607" spans="1:16">
      <c r="A607" s="41">
        <v>3.2025000000000001</v>
      </c>
      <c r="B607" s="46">
        <v>45721</v>
      </c>
      <c r="C607" s="8" t="s">
        <v>13</v>
      </c>
      <c r="D607" s="8" t="s">
        <v>15</v>
      </c>
      <c r="E607" s="8" t="s">
        <v>15</v>
      </c>
      <c r="F607" s="9">
        <v>2900000</v>
      </c>
      <c r="G607" s="9">
        <v>29</v>
      </c>
      <c r="H607" s="9">
        <v>3111816</v>
      </c>
      <c r="I607" s="11">
        <f t="shared" si="68"/>
        <v>2479121319.8623257</v>
      </c>
      <c r="J607" s="11">
        <f t="shared" si="71"/>
        <v>24434</v>
      </c>
      <c r="K607" s="11">
        <f t="shared" si="69"/>
        <v>101461.95137359113</v>
      </c>
      <c r="L607" s="12">
        <f t="shared" si="73"/>
        <v>0</v>
      </c>
      <c r="M607" s="11">
        <f>COUNTIF(E$2:$E607,E607)</f>
        <v>346</v>
      </c>
      <c r="N607" s="13"/>
      <c r="O607" t="str">
        <f t="shared" si="72"/>
        <v/>
      </c>
    </row>
    <row r="608" spans="1:16">
      <c r="A608" s="41">
        <v>3.2025000000000001</v>
      </c>
      <c r="B608" s="46">
        <v>45721</v>
      </c>
      <c r="C608" s="8" t="s">
        <v>13</v>
      </c>
      <c r="D608" s="8" t="s">
        <v>14</v>
      </c>
      <c r="E608" s="8" t="s">
        <v>14</v>
      </c>
      <c r="F608" s="9">
        <v>-43800000</v>
      </c>
      <c r="G608" s="9">
        <v>-438</v>
      </c>
      <c r="H608" s="9">
        <v>-46311054</v>
      </c>
      <c r="I608" s="11">
        <f t="shared" si="68"/>
        <v>16963443742.246582</v>
      </c>
      <c r="J608" s="11">
        <f t="shared" si="71"/>
        <v>169592</v>
      </c>
      <c r="K608" s="11">
        <f t="shared" si="69"/>
        <v>100025.02324547492</v>
      </c>
      <c r="L608" s="12">
        <f t="shared" si="73"/>
        <v>2500093.8184819818</v>
      </c>
      <c r="M608" s="11">
        <f>COUNTIF(E$2:$E608,E608)</f>
        <v>228</v>
      </c>
      <c r="N608" s="13"/>
      <c r="O608" t="str">
        <f t="shared" si="72"/>
        <v/>
      </c>
    </row>
    <row r="609" spans="1:15">
      <c r="A609" s="41">
        <v>3.2025000000000001</v>
      </c>
      <c r="B609" s="46">
        <v>45721</v>
      </c>
      <c r="C609" s="8" t="s">
        <v>13</v>
      </c>
      <c r="D609" s="8" t="s">
        <v>46</v>
      </c>
      <c r="E609" s="8" t="s">
        <v>46</v>
      </c>
      <c r="F609" s="9">
        <v>-1131900000</v>
      </c>
      <c r="G609" s="9">
        <v>-11319</v>
      </c>
      <c r="H609" s="9">
        <v>-1240551081</v>
      </c>
      <c r="I609" s="11">
        <f t="shared" si="68"/>
        <v>26089808031.55447</v>
      </c>
      <c r="J609" s="11">
        <f t="shared" si="71"/>
        <v>259657</v>
      </c>
      <c r="K609" s="11">
        <f t="shared" si="69"/>
        <v>100477.96913449078</v>
      </c>
      <c r="L609" s="12">
        <f t="shared" si="73"/>
        <v>103240948.36669898</v>
      </c>
      <c r="M609" s="11">
        <f>COUNTIF(E$2:$E609,E609)</f>
        <v>13</v>
      </c>
      <c r="N609" s="13"/>
      <c r="O609" t="str">
        <f t="shared" si="72"/>
        <v/>
      </c>
    </row>
    <row r="610" spans="1:15">
      <c r="A610" s="41">
        <v>3.2025000000000001</v>
      </c>
      <c r="B610" s="46">
        <v>45722</v>
      </c>
      <c r="C610" s="8" t="s">
        <v>13</v>
      </c>
      <c r="D610" s="8" t="s">
        <v>15</v>
      </c>
      <c r="E610" s="8" t="s">
        <v>15</v>
      </c>
      <c r="F610" s="9">
        <v>301200000</v>
      </c>
      <c r="G610" s="9">
        <v>3012</v>
      </c>
      <c r="H610" s="9">
        <v>324121666</v>
      </c>
      <c r="I610" s="11">
        <f t="shared" si="68"/>
        <v>2803242985.8623257</v>
      </c>
      <c r="J610" s="11">
        <f t="shared" si="71"/>
        <v>27446</v>
      </c>
      <c r="K610" s="11">
        <f t="shared" si="69"/>
        <v>102136.66785186641</v>
      </c>
      <c r="L610" s="12">
        <f t="shared" si="73"/>
        <v>0</v>
      </c>
      <c r="M610" s="11">
        <f>COUNTIF(E$2:$E610,E610)</f>
        <v>347</v>
      </c>
      <c r="N610" s="13"/>
      <c r="O610" t="str">
        <f t="shared" si="72"/>
        <v/>
      </c>
    </row>
    <row r="611" spans="1:15">
      <c r="A611" s="41">
        <v>3.2025000000000001</v>
      </c>
      <c r="B611" s="46">
        <v>45722</v>
      </c>
      <c r="C611" s="8" t="s">
        <v>13</v>
      </c>
      <c r="D611" s="8" t="s">
        <v>14</v>
      </c>
      <c r="E611" s="8" t="s">
        <v>14</v>
      </c>
      <c r="F611" s="9">
        <v>11800000</v>
      </c>
      <c r="G611" s="9">
        <v>118</v>
      </c>
      <c r="H611" s="9">
        <v>12441216</v>
      </c>
      <c r="I611" s="11">
        <f t="shared" si="68"/>
        <v>16975884958.246582</v>
      </c>
      <c r="J611" s="11">
        <f t="shared" si="71"/>
        <v>169710</v>
      </c>
      <c r="K611" s="11">
        <f t="shared" si="69"/>
        <v>100028.78415088434</v>
      </c>
      <c r="L611" s="12">
        <f t="shared" si="73"/>
        <v>0</v>
      </c>
      <c r="M611" s="11">
        <f>COUNTIF(E$2:$E611,E611)</f>
        <v>229</v>
      </c>
      <c r="N611" s="13"/>
      <c r="O611" t="str">
        <f t="shared" si="72"/>
        <v/>
      </c>
    </row>
    <row r="612" spans="1:15">
      <c r="A612" s="41">
        <v>3.2025000000000001</v>
      </c>
      <c r="B612" s="46">
        <v>45722</v>
      </c>
      <c r="C612" s="8" t="s">
        <v>13</v>
      </c>
      <c r="D612" s="8" t="s">
        <v>46</v>
      </c>
      <c r="E612" s="8" t="s">
        <v>46</v>
      </c>
      <c r="F612" s="9">
        <v>6900000</v>
      </c>
      <c r="G612" s="9">
        <v>69</v>
      </c>
      <c r="H612" s="9">
        <v>7561296</v>
      </c>
      <c r="I612" s="11">
        <f t="shared" si="68"/>
        <v>26097369327.55447</v>
      </c>
      <c r="J612" s="11">
        <f t="shared" si="71"/>
        <v>259726</v>
      </c>
      <c r="K612" s="11">
        <f t="shared" si="69"/>
        <v>100480.38828440152</v>
      </c>
      <c r="L612" s="12">
        <f t="shared" si="73"/>
        <v>0</v>
      </c>
      <c r="M612" s="11">
        <f>COUNTIF(E$2:$E612,E612)</f>
        <v>14</v>
      </c>
      <c r="N612" s="13"/>
      <c r="O612" t="str">
        <f t="shared" si="72"/>
        <v/>
      </c>
    </row>
    <row r="613" spans="1:15">
      <c r="A613" s="41">
        <v>3.2025000000000001</v>
      </c>
      <c r="B613" s="46">
        <v>45722</v>
      </c>
      <c r="C613" s="8" t="s">
        <v>13</v>
      </c>
      <c r="D613" s="8" t="s">
        <v>14</v>
      </c>
      <c r="E613" s="8" t="s">
        <v>14</v>
      </c>
      <c r="F613" s="9">
        <v>-33600000</v>
      </c>
      <c r="G613" s="9">
        <v>-336</v>
      </c>
      <c r="H613" s="9">
        <v>-35532672</v>
      </c>
      <c r="I613" s="11">
        <f t="shared" si="68"/>
        <v>16942275286.771885</v>
      </c>
      <c r="J613" s="11">
        <f t="shared" si="71"/>
        <v>169374</v>
      </c>
      <c r="K613" s="11">
        <f t="shared" si="69"/>
        <v>100028.78415088434</v>
      </c>
      <c r="L613" s="12">
        <f t="shared" si="73"/>
        <v>1923000.5253028646</v>
      </c>
      <c r="M613" s="11">
        <f>COUNTIF(E$2:$E613,E613)</f>
        <v>230</v>
      </c>
      <c r="N613" s="13"/>
      <c r="O613" t="str">
        <f t="shared" si="72"/>
        <v/>
      </c>
    </row>
    <row r="614" spans="1:15">
      <c r="A614" s="41">
        <v>3.2025000000000001</v>
      </c>
      <c r="B614" s="46">
        <v>45722</v>
      </c>
      <c r="C614" s="8" t="s">
        <v>13</v>
      </c>
      <c r="D614" s="8" t="s">
        <v>46</v>
      </c>
      <c r="E614" s="8" t="s">
        <v>46</v>
      </c>
      <c r="F614" s="9">
        <v>-1289700000</v>
      </c>
      <c r="G614" s="9">
        <v>-12897</v>
      </c>
      <c r="H614" s="9">
        <v>-1413782037</v>
      </c>
      <c r="I614" s="11">
        <f t="shared" si="68"/>
        <v>24801473759.850544</v>
      </c>
      <c r="J614" s="11">
        <f t="shared" si="71"/>
        <v>246829</v>
      </c>
      <c r="K614" s="11">
        <f t="shared" si="69"/>
        <v>100480.38828440152</v>
      </c>
      <c r="L614" s="12">
        <f t="shared" si="73"/>
        <v>117886469.29607368</v>
      </c>
      <c r="M614" s="11">
        <f>COUNTIF(E$2:$E614,E614)</f>
        <v>15</v>
      </c>
      <c r="N614" s="13"/>
      <c r="O614" t="str">
        <f t="shared" si="72"/>
        <v/>
      </c>
    </row>
    <row r="615" spans="1:15">
      <c r="A615" s="41">
        <v>3.2025000000000001</v>
      </c>
      <c r="B615" s="46">
        <v>45723</v>
      </c>
      <c r="C615" s="8" t="s">
        <v>13</v>
      </c>
      <c r="D615" s="8" t="s">
        <v>15</v>
      </c>
      <c r="E615" s="8" t="s">
        <v>15</v>
      </c>
      <c r="F615" s="9">
        <v>34900000</v>
      </c>
      <c r="G615" s="9">
        <v>349</v>
      </c>
      <c r="H615" s="9">
        <v>37539648</v>
      </c>
      <c r="I615" s="11">
        <f t="shared" si="68"/>
        <v>2840782633.8623257</v>
      </c>
      <c r="J615" s="11">
        <f t="shared" si="71"/>
        <v>27795</v>
      </c>
      <c r="K615" s="11">
        <f t="shared" si="69"/>
        <v>102204.80783818405</v>
      </c>
      <c r="L615" s="12">
        <f t="shared" si="73"/>
        <v>0</v>
      </c>
      <c r="M615" s="11">
        <f>COUNTIF(E$2:$E615,E615)</f>
        <v>348</v>
      </c>
      <c r="N615" s="13"/>
      <c r="O615" t="str">
        <f t="shared" si="72"/>
        <v/>
      </c>
    </row>
    <row r="616" spans="1:15">
      <c r="A616" s="41">
        <v>3.2025000000000001</v>
      </c>
      <c r="B616" s="46">
        <v>45723</v>
      </c>
      <c r="C616" s="8" t="s">
        <v>13</v>
      </c>
      <c r="D616" s="8" t="s">
        <v>46</v>
      </c>
      <c r="E616" s="8" t="s">
        <v>46</v>
      </c>
      <c r="F616" s="9">
        <v>27400000</v>
      </c>
      <c r="G616" s="9">
        <v>274</v>
      </c>
      <c r="H616" s="9">
        <v>30029072</v>
      </c>
      <c r="I616" s="11">
        <f t="shared" si="68"/>
        <v>24831502831.850544</v>
      </c>
      <c r="J616" s="11">
        <f t="shared" si="71"/>
        <v>247103</v>
      </c>
      <c r="K616" s="11">
        <f t="shared" si="69"/>
        <v>100490.49518561306</v>
      </c>
      <c r="L616" s="12">
        <f t="shared" si="73"/>
        <v>0</v>
      </c>
      <c r="M616" s="11">
        <f>COUNTIF(E$2:$E616,E616)</f>
        <v>16</v>
      </c>
      <c r="N616" s="13"/>
      <c r="O616" t="str">
        <f t="shared" si="72"/>
        <v/>
      </c>
    </row>
    <row r="617" spans="1:15">
      <c r="A617" s="41">
        <v>3.2025000000000001</v>
      </c>
      <c r="B617" s="46">
        <v>45723</v>
      </c>
      <c r="C617" s="8" t="s">
        <v>13</v>
      </c>
      <c r="D617" s="8" t="s">
        <v>14</v>
      </c>
      <c r="E617" s="8" t="s">
        <v>14</v>
      </c>
      <c r="F617" s="9">
        <v>-28100000</v>
      </c>
      <c r="G617" s="9">
        <v>-281</v>
      </c>
      <c r="H617" s="9">
        <v>-29732329</v>
      </c>
      <c r="I617" s="11">
        <f t="shared" si="68"/>
        <v>16914167198.425486</v>
      </c>
      <c r="J617" s="11">
        <f t="shared" si="71"/>
        <v>169093</v>
      </c>
      <c r="K617" s="11">
        <f t="shared" si="69"/>
        <v>100028.78415088434</v>
      </c>
      <c r="L617" s="12">
        <f t="shared" si="73"/>
        <v>1624240.6536015011</v>
      </c>
      <c r="M617" s="11">
        <f>COUNTIF(E$2:$E617,E617)</f>
        <v>231</v>
      </c>
      <c r="N617" s="13"/>
      <c r="O617" t="str">
        <f t="shared" si="72"/>
        <v/>
      </c>
    </row>
    <row r="618" spans="1:15">
      <c r="A618" s="41">
        <v>3.2025000000000001</v>
      </c>
      <c r="B618" s="46">
        <v>45723</v>
      </c>
      <c r="C618" s="8" t="s">
        <v>13</v>
      </c>
      <c r="D618" s="8" t="s">
        <v>46</v>
      </c>
      <c r="E618" s="8" t="s">
        <v>46</v>
      </c>
      <c r="F618" s="9">
        <v>-1330500000</v>
      </c>
      <c r="G618" s="9">
        <v>-13305</v>
      </c>
      <c r="H618" s="9">
        <v>-1459358925</v>
      </c>
      <c r="I618" s="11">
        <f t="shared" si="68"/>
        <v>23494476793.405964</v>
      </c>
      <c r="J618" s="11">
        <f t="shared" si="71"/>
        <v>233798</v>
      </c>
      <c r="K618" s="11">
        <f t="shared" si="69"/>
        <v>100490.49518561306</v>
      </c>
      <c r="L618" s="12">
        <f t="shared" si="73"/>
        <v>122332886.55541825</v>
      </c>
      <c r="M618" s="11">
        <f>COUNTIF(E$2:$E618,E618)</f>
        <v>17</v>
      </c>
      <c r="N618" s="13"/>
      <c r="O618" t="str">
        <f t="shared" si="72"/>
        <v/>
      </c>
    </row>
    <row r="619" spans="1:15">
      <c r="A619" s="41">
        <v>3.2025000000000001</v>
      </c>
      <c r="B619" s="46">
        <v>45726</v>
      </c>
      <c r="C619" s="8" t="s">
        <v>13</v>
      </c>
      <c r="D619" s="8" t="s">
        <v>15</v>
      </c>
      <c r="E619" s="8" t="s">
        <v>15</v>
      </c>
      <c r="F619" s="9">
        <v>189100000</v>
      </c>
      <c r="G619" s="9">
        <v>1891</v>
      </c>
      <c r="H619" s="9">
        <v>203727850</v>
      </c>
      <c r="I619" s="11">
        <f t="shared" si="68"/>
        <v>3044510483.8623257</v>
      </c>
      <c r="J619" s="11">
        <f t="shared" si="71"/>
        <v>29686</v>
      </c>
      <c r="K619" s="11">
        <f t="shared" si="69"/>
        <v>102557.11392111857</v>
      </c>
      <c r="L619" s="12">
        <f t="shared" si="73"/>
        <v>0</v>
      </c>
      <c r="M619" s="11">
        <f>COUNTIF(E$2:$E619,E619)</f>
        <v>349</v>
      </c>
      <c r="N619" s="13"/>
      <c r="O619" t="str">
        <f t="shared" si="72"/>
        <v/>
      </c>
    </row>
    <row r="620" spans="1:15">
      <c r="A620" s="41">
        <v>3.2025000000000001</v>
      </c>
      <c r="B620" s="46">
        <v>45726</v>
      </c>
      <c r="C620" s="8" t="s">
        <v>13</v>
      </c>
      <c r="D620" s="8" t="s">
        <v>14</v>
      </c>
      <c r="E620" s="8" t="s">
        <v>14</v>
      </c>
      <c r="F620" s="9">
        <v>27500000</v>
      </c>
      <c r="G620" s="9">
        <v>275</v>
      </c>
      <c r="H620" s="9">
        <v>28955162</v>
      </c>
      <c r="I620" s="11">
        <f t="shared" si="68"/>
        <v>16943122360.425486</v>
      </c>
      <c r="J620" s="11">
        <f t="shared" si="71"/>
        <v>169368</v>
      </c>
      <c r="K620" s="11">
        <f t="shared" si="69"/>
        <v>100037.32913198175</v>
      </c>
      <c r="L620" s="12">
        <f t="shared" si="73"/>
        <v>0</v>
      </c>
      <c r="M620" s="11">
        <f>COUNTIF(E$2:$E620,E620)</f>
        <v>232</v>
      </c>
      <c r="N620" s="13"/>
      <c r="O620" t="str">
        <f t="shared" si="72"/>
        <v/>
      </c>
    </row>
    <row r="621" spans="1:15">
      <c r="A621" s="41">
        <v>3.2025000000000001</v>
      </c>
      <c r="B621" s="46">
        <v>45726</v>
      </c>
      <c r="C621" s="8" t="s">
        <v>13</v>
      </c>
      <c r="D621" s="8" t="s">
        <v>46</v>
      </c>
      <c r="E621" s="8" t="s">
        <v>46</v>
      </c>
      <c r="F621" s="9">
        <v>24600000</v>
      </c>
      <c r="G621" s="9">
        <v>246</v>
      </c>
      <c r="H621" s="9">
        <v>26968629</v>
      </c>
      <c r="I621" s="11">
        <f t="shared" si="68"/>
        <v>23521445422.405964</v>
      </c>
      <c r="J621" s="11">
        <f t="shared" si="71"/>
        <v>234044</v>
      </c>
      <c r="K621" s="11">
        <f t="shared" si="69"/>
        <v>100500.1000769341</v>
      </c>
      <c r="L621" s="12">
        <f t="shared" si="73"/>
        <v>0</v>
      </c>
      <c r="M621" s="11">
        <f>COUNTIF(E$2:$E621,E621)</f>
        <v>18</v>
      </c>
      <c r="N621" s="13"/>
      <c r="O621" t="str">
        <f t="shared" si="72"/>
        <v/>
      </c>
    </row>
    <row r="622" spans="1:15">
      <c r="A622" s="41">
        <v>3.2025000000000001</v>
      </c>
      <c r="B622" s="46">
        <v>45726</v>
      </c>
      <c r="C622" s="8" t="s">
        <v>13</v>
      </c>
      <c r="D622" s="8" t="s">
        <v>14</v>
      </c>
      <c r="E622" s="8" t="s">
        <v>14</v>
      </c>
      <c r="F622" s="9">
        <v>-50500000</v>
      </c>
      <c r="G622" s="9">
        <v>-505</v>
      </c>
      <c r="H622" s="9">
        <v>-53443140</v>
      </c>
      <c r="I622" s="11">
        <f t="shared" si="68"/>
        <v>16892603509.213835</v>
      </c>
      <c r="J622" s="11">
        <f t="shared" si="71"/>
        <v>168863</v>
      </c>
      <c r="K622" s="11">
        <f t="shared" si="69"/>
        <v>100037.32913198175</v>
      </c>
      <c r="L622" s="12">
        <f t="shared" si="73"/>
        <v>2924288.7883492187</v>
      </c>
      <c r="M622" s="11">
        <f>COUNTIF(E$2:$E622,E622)</f>
        <v>233</v>
      </c>
      <c r="N622" s="13"/>
      <c r="O622" t="str">
        <f t="shared" si="72"/>
        <v/>
      </c>
    </row>
    <row r="623" spans="1:15">
      <c r="A623" s="41">
        <v>3.2025000000000001</v>
      </c>
      <c r="B623" s="46">
        <v>45726</v>
      </c>
      <c r="C623" s="8" t="s">
        <v>13</v>
      </c>
      <c r="D623" s="8" t="s">
        <v>46</v>
      </c>
      <c r="E623" s="8" t="s">
        <v>46</v>
      </c>
      <c r="F623" s="9">
        <v>-3377100000</v>
      </c>
      <c r="G623" s="9">
        <v>-33771</v>
      </c>
      <c r="H623" s="9">
        <v>-3704881326</v>
      </c>
      <c r="I623" s="11">
        <f t="shared" si="68"/>
        <v>20127456542.707821</v>
      </c>
      <c r="J623" s="11">
        <f t="shared" si="71"/>
        <v>200273</v>
      </c>
      <c r="K623" s="11">
        <f t="shared" si="69"/>
        <v>100500.1000769341</v>
      </c>
      <c r="L623" s="12">
        <f t="shared" si="73"/>
        <v>310892446.30185843</v>
      </c>
      <c r="M623" s="11">
        <f>COUNTIF(E$2:$E623,E623)</f>
        <v>19</v>
      </c>
      <c r="N623" s="13"/>
      <c r="O623" t="str">
        <f t="shared" si="72"/>
        <v/>
      </c>
    </row>
    <row r="624" spans="1:15">
      <c r="A624" s="41">
        <v>3.2025000000000001</v>
      </c>
      <c r="B624" s="46">
        <v>45727</v>
      </c>
      <c r="C624" s="8" t="s">
        <v>13</v>
      </c>
      <c r="D624" s="8" t="s">
        <v>15</v>
      </c>
      <c r="E624" s="8" t="s">
        <v>15</v>
      </c>
      <c r="F624" s="9">
        <v>107000000</v>
      </c>
      <c r="G624" s="9">
        <v>1070</v>
      </c>
      <c r="H624" s="9">
        <v>114905067</v>
      </c>
      <c r="I624" s="11">
        <f t="shared" si="68"/>
        <v>3159415550.8623257</v>
      </c>
      <c r="J624" s="11">
        <f t="shared" si="71"/>
        <v>30756</v>
      </c>
      <c r="K624" s="11">
        <f t="shared" si="69"/>
        <v>102725.17722923415</v>
      </c>
      <c r="L624" s="12">
        <f t="shared" si="73"/>
        <v>0</v>
      </c>
      <c r="M624" s="11">
        <f>COUNTIF(E$2:$E624,E624)</f>
        <v>350</v>
      </c>
      <c r="N624" s="13"/>
      <c r="O624" t="str">
        <f t="shared" si="72"/>
        <v/>
      </c>
    </row>
    <row r="625" spans="1:15">
      <c r="A625" s="41">
        <v>3.2025000000000001</v>
      </c>
      <c r="B625" s="46">
        <v>45727</v>
      </c>
      <c r="C625" s="8" t="s">
        <v>13</v>
      </c>
      <c r="D625" s="8" t="s">
        <v>14</v>
      </c>
      <c r="E625" s="8" t="s">
        <v>14</v>
      </c>
      <c r="F625" s="9">
        <v>7500000</v>
      </c>
      <c r="G625" s="9">
        <v>75</v>
      </c>
      <c r="H625" s="9">
        <v>7924575</v>
      </c>
      <c r="I625" s="11">
        <f t="shared" si="68"/>
        <v>16900528084.213835</v>
      </c>
      <c r="J625" s="11">
        <f t="shared" si="71"/>
        <v>168938</v>
      </c>
      <c r="K625" s="11">
        <f t="shared" si="69"/>
        <v>100039.82575982808</v>
      </c>
      <c r="L625" s="12">
        <f t="shared" si="73"/>
        <v>0</v>
      </c>
      <c r="M625" s="11">
        <f>COUNTIF(E$2:$E625,E625)</f>
        <v>234</v>
      </c>
      <c r="N625" s="13"/>
      <c r="O625" t="str">
        <f t="shared" si="72"/>
        <v/>
      </c>
    </row>
    <row r="626" spans="1:15">
      <c r="A626" s="41">
        <v>3.2025000000000001</v>
      </c>
      <c r="B626" s="46">
        <v>45727</v>
      </c>
      <c r="C626" s="8" t="s">
        <v>13</v>
      </c>
      <c r="D626" s="8" t="s">
        <v>14</v>
      </c>
      <c r="E626" s="8" t="s">
        <v>14</v>
      </c>
      <c r="F626" s="9">
        <v>-15000000</v>
      </c>
      <c r="G626" s="9">
        <v>-150</v>
      </c>
      <c r="H626" s="9">
        <v>-15877050</v>
      </c>
      <c r="I626" s="11">
        <f t="shared" si="68"/>
        <v>16885522110.349861</v>
      </c>
      <c r="J626" s="11">
        <f t="shared" si="71"/>
        <v>168788</v>
      </c>
      <c r="K626" s="11">
        <f t="shared" si="69"/>
        <v>100039.82575982808</v>
      </c>
      <c r="L626" s="12">
        <f t="shared" si="73"/>
        <v>871076.13602578826</v>
      </c>
      <c r="M626" s="11">
        <f>COUNTIF(E$2:$E626,E626)</f>
        <v>235</v>
      </c>
      <c r="N626" s="13"/>
      <c r="O626" t="str">
        <f t="shared" si="72"/>
        <v/>
      </c>
    </row>
    <row r="627" spans="1:15">
      <c r="A627" s="41">
        <v>3.2025000000000001</v>
      </c>
      <c r="B627" s="46">
        <v>45727</v>
      </c>
      <c r="C627" s="8" t="s">
        <v>13</v>
      </c>
      <c r="D627" s="8" t="s">
        <v>46</v>
      </c>
      <c r="E627" s="8" t="s">
        <v>46</v>
      </c>
      <c r="F627" s="9">
        <v>-2108400000</v>
      </c>
      <c r="G627" s="9">
        <v>-21084</v>
      </c>
      <c r="H627" s="9">
        <v>-2313505152</v>
      </c>
      <c r="I627" s="11">
        <f t="shared" si="68"/>
        <v>18008512432.685741</v>
      </c>
      <c r="J627" s="11">
        <f t="shared" si="71"/>
        <v>179189</v>
      </c>
      <c r="K627" s="11">
        <f t="shared" si="69"/>
        <v>100500.1000769341</v>
      </c>
      <c r="L627" s="12">
        <f t="shared" si="73"/>
        <v>194561041.97792125</v>
      </c>
      <c r="M627" s="11">
        <f>COUNTIF(E$2:$E627,E627)</f>
        <v>20</v>
      </c>
      <c r="N627" s="13"/>
      <c r="O627" t="str">
        <f t="shared" si="72"/>
        <v/>
      </c>
    </row>
    <row r="628" spans="1:15">
      <c r="A628" s="41">
        <v>3.2025000000000001</v>
      </c>
      <c r="B628" s="46">
        <v>45728</v>
      </c>
      <c r="C628" s="8" t="s">
        <v>13</v>
      </c>
      <c r="D628" s="8" t="s">
        <v>15</v>
      </c>
      <c r="E628" s="8" t="s">
        <v>15</v>
      </c>
      <c r="F628" s="9">
        <v>110300000</v>
      </c>
      <c r="G628" s="9">
        <v>1103</v>
      </c>
      <c r="H628" s="9">
        <v>118529405</v>
      </c>
      <c r="I628" s="11">
        <f t="shared" ref="I628:I691" si="74">IF(H628&gt;=0,IF(M628=1,H628,SUMIFS(I:I,E:E,E628,M:M,M628-1)+H628),SUMIFS(I:I,E:E,E628,M:M,M628-1)+K628*G628)</f>
        <v>3277944955.8623257</v>
      </c>
      <c r="J628" s="11">
        <f t="shared" si="71"/>
        <v>31859</v>
      </c>
      <c r="K628" s="11">
        <f t="shared" ref="K628:K691" si="75">IF(H628&gt;=0,I628/J628,SUMIFS($K:$K,$E:$E,E628,$M:$M,M628-1))</f>
        <v>102889.13512233045</v>
      </c>
      <c r="L628" s="12">
        <f t="shared" si="73"/>
        <v>0</v>
      </c>
      <c r="M628" s="11">
        <f>COUNTIF(E$2:$E628,E628)</f>
        <v>351</v>
      </c>
      <c r="N628" s="13"/>
      <c r="O628" t="str">
        <f t="shared" si="72"/>
        <v/>
      </c>
    </row>
    <row r="629" spans="1:15">
      <c r="A629" s="41">
        <v>3.2025000000000001</v>
      </c>
      <c r="B629" s="46">
        <v>45728</v>
      </c>
      <c r="C629" s="8" t="s">
        <v>13</v>
      </c>
      <c r="D629" s="8" t="s">
        <v>46</v>
      </c>
      <c r="E629" s="8" t="s">
        <v>46</v>
      </c>
      <c r="F629" s="9">
        <v>48300000</v>
      </c>
      <c r="G629" s="9">
        <v>483</v>
      </c>
      <c r="H629" s="9">
        <v>52993794</v>
      </c>
      <c r="I629" s="11">
        <f t="shared" si="74"/>
        <v>18061506226.685741</v>
      </c>
      <c r="J629" s="11">
        <f t="shared" si="71"/>
        <v>179672</v>
      </c>
      <c r="K629" s="11">
        <f t="shared" si="75"/>
        <v>100524.87992945891</v>
      </c>
      <c r="L629" s="12">
        <f t="shared" si="73"/>
        <v>0</v>
      </c>
      <c r="M629" s="11">
        <f>COUNTIF(E$2:$E629,E629)</f>
        <v>21</v>
      </c>
      <c r="N629" s="13"/>
      <c r="O629" t="str">
        <f t="shared" si="72"/>
        <v/>
      </c>
    </row>
    <row r="630" spans="1:15">
      <c r="A630" s="41">
        <v>3.2025000000000001</v>
      </c>
      <c r="B630" s="46">
        <v>45728</v>
      </c>
      <c r="C630" s="8" t="s">
        <v>13</v>
      </c>
      <c r="D630" s="8" t="s">
        <v>14</v>
      </c>
      <c r="E630" s="8" t="s">
        <v>14</v>
      </c>
      <c r="F630" s="9">
        <v>18800000</v>
      </c>
      <c r="G630" s="9">
        <v>188</v>
      </c>
      <c r="H630" s="9">
        <v>19862952</v>
      </c>
      <c r="I630" s="11">
        <f t="shared" si="74"/>
        <v>16905385062.349861</v>
      </c>
      <c r="J630" s="11">
        <f t="shared" si="71"/>
        <v>168976</v>
      </c>
      <c r="K630" s="11">
        <f t="shared" si="75"/>
        <v>100046.07200046079</v>
      </c>
      <c r="L630" s="12">
        <f t="shared" si="73"/>
        <v>0</v>
      </c>
      <c r="M630" s="11">
        <f>COUNTIF(E$2:$E630,E630)</f>
        <v>236</v>
      </c>
      <c r="N630" s="13"/>
      <c r="O630" t="str">
        <f t="shared" si="72"/>
        <v/>
      </c>
    </row>
    <row r="631" spans="1:15">
      <c r="A631" s="41">
        <v>3.2025000000000001</v>
      </c>
      <c r="B631" s="46">
        <v>45728</v>
      </c>
      <c r="C631" s="8" t="s">
        <v>13</v>
      </c>
      <c r="D631" s="8" t="s">
        <v>14</v>
      </c>
      <c r="E631" s="8" t="s">
        <v>14</v>
      </c>
      <c r="F631" s="9">
        <v>-32700000</v>
      </c>
      <c r="G631" s="9">
        <v>-327</v>
      </c>
      <c r="H631" s="9">
        <v>-34618182</v>
      </c>
      <c r="I631" s="11">
        <f t="shared" si="74"/>
        <v>16872669996.80571</v>
      </c>
      <c r="J631" s="11">
        <f t="shared" si="71"/>
        <v>168649</v>
      </c>
      <c r="K631" s="11">
        <f t="shared" si="75"/>
        <v>100046.07200046079</v>
      </c>
      <c r="L631" s="12">
        <f t="shared" si="73"/>
        <v>1903116.4558493234</v>
      </c>
      <c r="M631" s="11">
        <f>COUNTIF(E$2:$E631,E631)</f>
        <v>237</v>
      </c>
      <c r="N631" s="13"/>
      <c r="O631" t="str">
        <f t="shared" si="72"/>
        <v/>
      </c>
    </row>
    <row r="632" spans="1:15">
      <c r="A632" s="41">
        <v>3.2025000000000001</v>
      </c>
      <c r="B632" s="46">
        <v>45728</v>
      </c>
      <c r="C632" s="8" t="s">
        <v>13</v>
      </c>
      <c r="D632" s="8" t="s">
        <v>46</v>
      </c>
      <c r="E632" s="8" t="s">
        <v>46</v>
      </c>
      <c r="F632" s="9">
        <v>-1592900000</v>
      </c>
      <c r="G632" s="9">
        <v>-15929</v>
      </c>
      <c r="H632" s="9">
        <v>-1748191821</v>
      </c>
      <c r="I632" s="11">
        <f t="shared" si="74"/>
        <v>16460245414.289391</v>
      </c>
      <c r="J632" s="11">
        <f t="shared" si="71"/>
        <v>163743</v>
      </c>
      <c r="K632" s="11">
        <f t="shared" si="75"/>
        <v>100524.87992945891</v>
      </c>
      <c r="L632" s="12">
        <f t="shared" si="73"/>
        <v>146931008.6036489</v>
      </c>
      <c r="M632" s="11">
        <f>COUNTIF(E$2:$E632,E632)</f>
        <v>22</v>
      </c>
      <c r="N632" s="13"/>
      <c r="O632" t="str">
        <f t="shared" si="72"/>
        <v/>
      </c>
    </row>
    <row r="633" spans="1:15">
      <c r="A633" s="41">
        <v>3.2025000000000001</v>
      </c>
      <c r="B633" s="46">
        <v>45729</v>
      </c>
      <c r="C633" s="8" t="s">
        <v>13</v>
      </c>
      <c r="D633" s="8" t="s">
        <v>15</v>
      </c>
      <c r="E633" s="8" t="s">
        <v>15</v>
      </c>
      <c r="F633" s="9">
        <v>39800000</v>
      </c>
      <c r="G633" s="9">
        <v>398</v>
      </c>
      <c r="H633" s="9">
        <v>42819857</v>
      </c>
      <c r="I633" s="11">
        <f t="shared" si="74"/>
        <v>3320764812.8623257</v>
      </c>
      <c r="J633" s="11">
        <f t="shared" si="71"/>
        <v>32257</v>
      </c>
      <c r="K633" s="11">
        <f t="shared" si="75"/>
        <v>102947.10645324505</v>
      </c>
      <c r="L633" s="12">
        <f t="shared" si="73"/>
        <v>0</v>
      </c>
      <c r="M633" s="11">
        <f>COUNTIF(E$2:$E633,E633)</f>
        <v>352</v>
      </c>
      <c r="N633" s="13"/>
      <c r="O633" t="str">
        <f t="shared" si="72"/>
        <v/>
      </c>
    </row>
    <row r="634" spans="1:15">
      <c r="A634" s="41">
        <v>3.2025000000000001</v>
      </c>
      <c r="B634" s="46">
        <v>45729</v>
      </c>
      <c r="C634" s="8" t="s">
        <v>13</v>
      </c>
      <c r="D634" s="8" t="s">
        <v>46</v>
      </c>
      <c r="E634" s="8" t="s">
        <v>46</v>
      </c>
      <c r="F634" s="9">
        <v>6400000</v>
      </c>
      <c r="G634" s="9">
        <v>64</v>
      </c>
      <c r="H634" s="9">
        <v>7017521</v>
      </c>
      <c r="I634" s="11">
        <f t="shared" si="74"/>
        <v>16467262935.289391</v>
      </c>
      <c r="J634" s="11">
        <f t="shared" si="71"/>
        <v>163807</v>
      </c>
      <c r="K634" s="11">
        <f t="shared" si="75"/>
        <v>100528.44466530363</v>
      </c>
      <c r="L634" s="12">
        <f t="shared" si="73"/>
        <v>0</v>
      </c>
      <c r="M634" s="11">
        <f>COUNTIF(E$2:$E634,E634)</f>
        <v>23</v>
      </c>
      <c r="N634" s="13"/>
      <c r="O634" t="str">
        <f t="shared" si="72"/>
        <v/>
      </c>
    </row>
    <row r="635" spans="1:15">
      <c r="A635" s="41">
        <v>3.2025000000000001</v>
      </c>
      <c r="B635" s="46">
        <v>45729</v>
      </c>
      <c r="C635" s="8" t="s">
        <v>13</v>
      </c>
      <c r="D635" s="8" t="s">
        <v>14</v>
      </c>
      <c r="E635" s="8" t="s">
        <v>14</v>
      </c>
      <c r="F635" s="9">
        <v>2000000</v>
      </c>
      <c r="G635" s="9">
        <v>20</v>
      </c>
      <c r="H635" s="9">
        <v>2109480</v>
      </c>
      <c r="I635" s="11">
        <f t="shared" si="74"/>
        <v>16874779476.80571</v>
      </c>
      <c r="J635" s="11">
        <f t="shared" si="71"/>
        <v>168669</v>
      </c>
      <c r="K635" s="11">
        <f t="shared" si="75"/>
        <v>100046.71561938299</v>
      </c>
      <c r="L635" s="12">
        <f t="shared" si="73"/>
        <v>0</v>
      </c>
      <c r="M635" s="11">
        <f>COUNTIF(E$2:$E635,E635)</f>
        <v>238</v>
      </c>
      <c r="N635" s="13"/>
      <c r="O635" t="str">
        <f t="shared" si="72"/>
        <v/>
      </c>
    </row>
    <row r="636" spans="1:15">
      <c r="A636" s="41">
        <v>3.2025000000000001</v>
      </c>
      <c r="B636" s="46">
        <v>45729</v>
      </c>
      <c r="C636" s="8" t="s">
        <v>13</v>
      </c>
      <c r="D636" s="8" t="s">
        <v>14</v>
      </c>
      <c r="E636" s="8" t="s">
        <v>14</v>
      </c>
      <c r="F636" s="9">
        <v>-19700000</v>
      </c>
      <c r="G636" s="9">
        <v>-197</v>
      </c>
      <c r="H636" s="9">
        <v>-20859345</v>
      </c>
      <c r="I636" s="11">
        <f t="shared" si="74"/>
        <v>16855070273.828691</v>
      </c>
      <c r="J636" s="11">
        <f t="shared" si="71"/>
        <v>168472</v>
      </c>
      <c r="K636" s="11">
        <f t="shared" si="75"/>
        <v>100046.71561938299</v>
      </c>
      <c r="L636" s="12">
        <f t="shared" si="73"/>
        <v>1150142.0229815505</v>
      </c>
      <c r="M636" s="11">
        <f>COUNTIF(E$2:$E636,E636)</f>
        <v>239</v>
      </c>
      <c r="N636" s="13"/>
      <c r="O636" t="str">
        <f t="shared" si="72"/>
        <v/>
      </c>
    </row>
    <row r="637" spans="1:15">
      <c r="A637" s="41">
        <v>3.2025000000000001</v>
      </c>
      <c r="B637" s="46">
        <v>45729</v>
      </c>
      <c r="C637" s="8" t="s">
        <v>13</v>
      </c>
      <c r="D637" s="8" t="s">
        <v>46</v>
      </c>
      <c r="E637" s="8" t="s">
        <v>46</v>
      </c>
      <c r="F637" s="9">
        <v>-824100000</v>
      </c>
      <c r="G637" s="9">
        <v>-8241</v>
      </c>
      <c r="H637" s="9">
        <v>-904614570</v>
      </c>
      <c r="I637" s="11">
        <f t="shared" si="74"/>
        <v>15638808022.802624</v>
      </c>
      <c r="J637" s="11">
        <f t="shared" si="71"/>
        <v>155566</v>
      </c>
      <c r="K637" s="11">
        <f t="shared" si="75"/>
        <v>100528.44466530363</v>
      </c>
      <c r="L637" s="12">
        <f t="shared" si="73"/>
        <v>76159657.513232827</v>
      </c>
      <c r="M637" s="11">
        <f>COUNTIF(E$2:$E637,E637)</f>
        <v>24</v>
      </c>
      <c r="N637" s="13"/>
      <c r="O637" t="str">
        <f t="shared" si="72"/>
        <v/>
      </c>
    </row>
    <row r="638" spans="1:15">
      <c r="A638" s="41">
        <v>3.2025000000000001</v>
      </c>
      <c r="B638" s="46">
        <v>45730</v>
      </c>
      <c r="C638" s="8" t="s">
        <v>13</v>
      </c>
      <c r="D638" s="8" t="s">
        <v>15</v>
      </c>
      <c r="E638" s="8" t="s">
        <v>15</v>
      </c>
      <c r="F638" s="9">
        <v>31700000</v>
      </c>
      <c r="G638" s="9">
        <v>317</v>
      </c>
      <c r="H638" s="9">
        <v>34125348</v>
      </c>
      <c r="I638" s="11">
        <f t="shared" si="74"/>
        <v>3354890160.8623257</v>
      </c>
      <c r="J638" s="11">
        <f t="shared" si="71"/>
        <v>32574</v>
      </c>
      <c r="K638" s="11">
        <f t="shared" si="75"/>
        <v>102992.88269363067</v>
      </c>
      <c r="L638" s="12">
        <f t="shared" si="73"/>
        <v>0</v>
      </c>
      <c r="M638" s="11">
        <f>COUNTIF(E$2:$E638,E638)</f>
        <v>353</v>
      </c>
      <c r="N638" s="13"/>
      <c r="O638" t="str">
        <f t="shared" si="72"/>
        <v/>
      </c>
    </row>
    <row r="639" spans="1:15">
      <c r="A639" s="41">
        <v>3.2025000000000001</v>
      </c>
      <c r="B639" s="46">
        <v>45730</v>
      </c>
      <c r="C639" s="8" t="s">
        <v>13</v>
      </c>
      <c r="D639" s="8" t="s">
        <v>46</v>
      </c>
      <c r="E639" s="8" t="s">
        <v>46</v>
      </c>
      <c r="F639" s="9">
        <v>27700000</v>
      </c>
      <c r="G639" s="9">
        <v>277</v>
      </c>
      <c r="H639" s="9">
        <v>30397129</v>
      </c>
      <c r="I639" s="11">
        <f t="shared" si="74"/>
        <v>15669205151.802624</v>
      </c>
      <c r="J639" s="11">
        <f t="shared" si="71"/>
        <v>155843</v>
      </c>
      <c r="K639" s="11">
        <f t="shared" si="75"/>
        <v>100544.8120980899</v>
      </c>
      <c r="L639" s="12">
        <f t="shared" si="73"/>
        <v>0</v>
      </c>
      <c r="M639" s="11">
        <f>COUNTIF(E$2:$E639,E639)</f>
        <v>25</v>
      </c>
      <c r="N639" s="13"/>
      <c r="O639" t="str">
        <f t="shared" si="72"/>
        <v/>
      </c>
    </row>
    <row r="640" spans="1:15">
      <c r="A640" s="41">
        <v>3.2025000000000001</v>
      </c>
      <c r="B640" s="46">
        <v>45730</v>
      </c>
      <c r="C640" s="8" t="s">
        <v>13</v>
      </c>
      <c r="D640" s="8" t="s">
        <v>14</v>
      </c>
      <c r="E640" s="8" t="s">
        <v>14</v>
      </c>
      <c r="F640" s="9">
        <v>2800000</v>
      </c>
      <c r="G640" s="9">
        <v>28</v>
      </c>
      <c r="H640" s="9">
        <v>2964164</v>
      </c>
      <c r="I640" s="11">
        <f t="shared" si="74"/>
        <v>16858034437.828691</v>
      </c>
      <c r="J640" s="11">
        <f t="shared" si="71"/>
        <v>168500</v>
      </c>
      <c r="K640" s="11">
        <f t="shared" si="75"/>
        <v>100047.68212361241</v>
      </c>
      <c r="L640" s="12">
        <f t="shared" si="73"/>
        <v>0</v>
      </c>
      <c r="M640" s="11">
        <f>COUNTIF(E$2:$E640,E640)</f>
        <v>240</v>
      </c>
      <c r="N640" s="13"/>
      <c r="O640" t="str">
        <f t="shared" si="72"/>
        <v/>
      </c>
    </row>
    <row r="641" spans="1:17">
      <c r="A641" s="41">
        <v>3.2025000000000001</v>
      </c>
      <c r="B641" s="46">
        <v>45730</v>
      </c>
      <c r="C641" s="8" t="s">
        <v>13</v>
      </c>
      <c r="D641" s="8" t="s">
        <v>14</v>
      </c>
      <c r="E641" s="8" t="s">
        <v>14</v>
      </c>
      <c r="F641" s="9">
        <v>-25800000</v>
      </c>
      <c r="G641" s="9">
        <v>-258</v>
      </c>
      <c r="H641" s="9">
        <v>-27333036</v>
      </c>
      <c r="I641" s="11">
        <f t="shared" si="74"/>
        <v>16832222135.840799</v>
      </c>
      <c r="J641" s="11">
        <f t="shared" si="71"/>
        <v>168242</v>
      </c>
      <c r="K641" s="11">
        <f t="shared" si="75"/>
        <v>100047.68212361241</v>
      </c>
      <c r="L641" s="12">
        <f t="shared" si="73"/>
        <v>1520734.0121079981</v>
      </c>
      <c r="M641" s="11">
        <f>COUNTIF(E$2:$E641,E641)</f>
        <v>241</v>
      </c>
      <c r="N641" s="13"/>
      <c r="O641" t="str">
        <f t="shared" si="72"/>
        <v/>
      </c>
    </row>
    <row r="642" spans="1:17">
      <c r="A642" s="41">
        <v>3.2025000000000001</v>
      </c>
      <c r="B642" s="46">
        <v>45730</v>
      </c>
      <c r="C642" s="8" t="s">
        <v>13</v>
      </c>
      <c r="D642" s="8" t="s">
        <v>46</v>
      </c>
      <c r="E642" s="8" t="s">
        <v>46</v>
      </c>
      <c r="F642" s="9">
        <v>-1557700000</v>
      </c>
      <c r="G642" s="9">
        <v>-15577</v>
      </c>
      <c r="H642" s="9">
        <v>-1710884218</v>
      </c>
      <c r="I642" s="11">
        <f t="shared" si="74"/>
        <v>14103018613.750677</v>
      </c>
      <c r="J642" s="11">
        <f t="shared" ref="J642:J705" si="76">IF(M642=1,G642,SUMIFS($J:$J,$E:$E,E642,$M:$M,M642-1)+G642)</f>
        <v>140266</v>
      </c>
      <c r="K642" s="11">
        <f t="shared" si="75"/>
        <v>100544.8120980899</v>
      </c>
      <c r="L642" s="12">
        <f t="shared" si="73"/>
        <v>144697679.9480536</v>
      </c>
      <c r="M642" s="11">
        <f>COUNTIF(E$2:$E642,E642)</f>
        <v>26</v>
      </c>
      <c r="N642" s="13"/>
      <c r="O642" t="str">
        <f t="shared" ref="O642:O705" si="77">IF(M642=_xlfn.MAXIFS(M:M,D:D,D642),"X","")</f>
        <v/>
      </c>
    </row>
    <row r="643" spans="1:17">
      <c r="A643" s="41">
        <v>3.2025000000000001</v>
      </c>
      <c r="B643" s="46">
        <v>45733</v>
      </c>
      <c r="C643" s="8" t="s">
        <v>13</v>
      </c>
      <c r="D643" s="8" t="s">
        <v>46</v>
      </c>
      <c r="E643" s="8" t="s">
        <v>46</v>
      </c>
      <c r="F643" s="9">
        <v>17335400000</v>
      </c>
      <c r="G643" s="9">
        <v>173354</v>
      </c>
      <c r="H643" s="9">
        <v>17430370837</v>
      </c>
      <c r="I643" s="11">
        <f t="shared" si="74"/>
        <v>31533389450.750679</v>
      </c>
      <c r="J643" s="11">
        <f t="shared" si="76"/>
        <v>313620</v>
      </c>
      <c r="K643" s="11">
        <f t="shared" si="75"/>
        <v>100546.48763073362</v>
      </c>
      <c r="L643" s="12">
        <f t="shared" si="73"/>
        <v>0</v>
      </c>
      <c r="M643" s="11">
        <f>COUNTIF(E$2:$E643,E643)</f>
        <v>27</v>
      </c>
      <c r="N643" s="13"/>
      <c r="O643" t="str">
        <f t="shared" si="77"/>
        <v/>
      </c>
      <c r="P643" s="43"/>
      <c r="Q643" s="43"/>
    </row>
    <row r="644" spans="1:17">
      <c r="A644" s="41">
        <v>3.2025000000000001</v>
      </c>
      <c r="B644" s="46">
        <v>45733</v>
      </c>
      <c r="C644" s="8" t="s">
        <v>13</v>
      </c>
      <c r="D644" s="8" t="s">
        <v>15</v>
      </c>
      <c r="E644" s="8" t="s">
        <v>15</v>
      </c>
      <c r="F644" s="9">
        <v>476800000</v>
      </c>
      <c r="G644" s="9">
        <v>4768</v>
      </c>
      <c r="H644" s="9">
        <v>513112057</v>
      </c>
      <c r="I644" s="11">
        <f t="shared" si="74"/>
        <v>3868002217.8623257</v>
      </c>
      <c r="J644" s="11">
        <f t="shared" si="76"/>
        <v>37342</v>
      </c>
      <c r="K644" s="11">
        <f t="shared" si="75"/>
        <v>103583.15617434325</v>
      </c>
      <c r="L644" s="12">
        <f t="shared" si="73"/>
        <v>0</v>
      </c>
      <c r="M644" s="11">
        <f>COUNTIF(E$2:$E644,E644)</f>
        <v>354</v>
      </c>
      <c r="N644" s="13"/>
      <c r="O644" t="str">
        <f t="shared" si="77"/>
        <v/>
      </c>
    </row>
    <row r="645" spans="1:17">
      <c r="A645" s="41">
        <v>3.2025000000000001</v>
      </c>
      <c r="B645" s="46">
        <v>45733</v>
      </c>
      <c r="C645" s="8" t="s">
        <v>13</v>
      </c>
      <c r="D645" s="8" t="s">
        <v>14</v>
      </c>
      <c r="E645" s="8" t="s">
        <v>14</v>
      </c>
      <c r="F645" s="9">
        <v>11300000</v>
      </c>
      <c r="G645" s="9">
        <v>113</v>
      </c>
      <c r="H645" s="9">
        <v>11917440</v>
      </c>
      <c r="I645" s="11">
        <f t="shared" si="74"/>
        <v>16844139575.840799</v>
      </c>
      <c r="J645" s="11">
        <f t="shared" si="76"/>
        <v>168355</v>
      </c>
      <c r="K645" s="11">
        <f t="shared" si="75"/>
        <v>100051.31760767901</v>
      </c>
      <c r="L645" s="12">
        <f t="shared" si="73"/>
        <v>0</v>
      </c>
      <c r="M645" s="11">
        <f>COUNTIF(E$2:$E645,E645)</f>
        <v>242</v>
      </c>
      <c r="N645" s="13"/>
      <c r="O645" t="str">
        <f t="shared" si="77"/>
        <v/>
      </c>
    </row>
    <row r="646" spans="1:17">
      <c r="A646" s="41">
        <v>3.2025000000000001</v>
      </c>
      <c r="B646" s="46">
        <v>45733</v>
      </c>
      <c r="C646" s="8" t="s">
        <v>13</v>
      </c>
      <c r="D646" s="8" t="s">
        <v>14</v>
      </c>
      <c r="E646" s="8" t="s">
        <v>14</v>
      </c>
      <c r="F646" s="9">
        <v>-55900000</v>
      </c>
      <c r="G646" s="9">
        <v>-559</v>
      </c>
      <c r="H646" s="9">
        <v>-59232199</v>
      </c>
      <c r="I646" s="11">
        <f t="shared" si="74"/>
        <v>16788210889.298107</v>
      </c>
      <c r="J646" s="11">
        <f t="shared" si="76"/>
        <v>167796</v>
      </c>
      <c r="K646" s="11">
        <f t="shared" si="75"/>
        <v>100051.31760767901</v>
      </c>
      <c r="L646" s="12">
        <f t="shared" si="73"/>
        <v>3303512.4573074356</v>
      </c>
      <c r="M646" s="11">
        <f>COUNTIF(E$2:$E646,E646)</f>
        <v>243</v>
      </c>
      <c r="N646" s="13"/>
      <c r="O646" t="str">
        <f t="shared" si="77"/>
        <v/>
      </c>
    </row>
    <row r="647" spans="1:17">
      <c r="A647" s="41">
        <v>3.2025000000000001</v>
      </c>
      <c r="B647" s="46">
        <v>45733</v>
      </c>
      <c r="C647" s="8" t="s">
        <v>13</v>
      </c>
      <c r="D647" s="8" t="s">
        <v>46</v>
      </c>
      <c r="E647" s="8" t="s">
        <v>46</v>
      </c>
      <c r="F647" s="9">
        <v>-3808200000</v>
      </c>
      <c r="G647" s="9">
        <v>-38082</v>
      </c>
      <c r="H647" s="9">
        <v>-4183536192</v>
      </c>
      <c r="I647" s="11">
        <f t="shared" si="74"/>
        <v>27704378108.797081</v>
      </c>
      <c r="J647" s="11">
        <f t="shared" si="76"/>
        <v>275538</v>
      </c>
      <c r="K647" s="11">
        <f t="shared" si="75"/>
        <v>100546.48763073362</v>
      </c>
      <c r="L647" s="12">
        <f t="shared" si="73"/>
        <v>354524850.04640198</v>
      </c>
      <c r="M647" s="11">
        <f>COUNTIF(E$2:$E647,E647)</f>
        <v>28</v>
      </c>
      <c r="N647" s="13"/>
      <c r="O647" t="str">
        <f t="shared" si="77"/>
        <v/>
      </c>
    </row>
    <row r="648" spans="1:17">
      <c r="A648" s="41">
        <v>3.2025000000000001</v>
      </c>
      <c r="B648" s="46">
        <v>45733</v>
      </c>
      <c r="C648" s="8" t="s">
        <v>13</v>
      </c>
      <c r="D648" s="8" t="s">
        <v>35</v>
      </c>
      <c r="E648" s="8" t="s">
        <v>35</v>
      </c>
      <c r="F648" s="9">
        <v>-4000000000</v>
      </c>
      <c r="G648" s="9">
        <v>-40000</v>
      </c>
      <c r="H648" s="9">
        <v>-4222000000</v>
      </c>
      <c r="I648" s="11">
        <f t="shared" si="74"/>
        <v>1048100000</v>
      </c>
      <c r="J648" s="11">
        <f t="shared" si="76"/>
        <v>10000</v>
      </c>
      <c r="K648" s="11">
        <f t="shared" si="75"/>
        <v>104810</v>
      </c>
      <c r="L648" s="12">
        <f t="shared" si="73"/>
        <v>29600000</v>
      </c>
      <c r="M648" s="11">
        <f>COUNTIF(E$2:$E648,E648)</f>
        <v>12</v>
      </c>
      <c r="N648" s="13"/>
      <c r="O648" t="str">
        <f t="shared" si="77"/>
        <v/>
      </c>
      <c r="P648" s="43"/>
    </row>
    <row r="649" spans="1:17">
      <c r="A649" s="41">
        <v>3.2025000000000001</v>
      </c>
      <c r="B649" s="46">
        <v>45734</v>
      </c>
      <c r="C649" s="8" t="s">
        <v>13</v>
      </c>
      <c r="D649" s="8" t="s">
        <v>46</v>
      </c>
      <c r="E649" s="8" t="s">
        <v>46</v>
      </c>
      <c r="F649" s="9">
        <v>5102900000</v>
      </c>
      <c r="G649" s="9">
        <v>51029</v>
      </c>
      <c r="H649" s="9">
        <v>5132474228</v>
      </c>
      <c r="I649" s="11">
        <f t="shared" si="74"/>
        <v>32836852336.797081</v>
      </c>
      <c r="J649" s="11">
        <f t="shared" si="76"/>
        <v>326567</v>
      </c>
      <c r="K649" s="11">
        <f t="shared" si="75"/>
        <v>100551.65505638071</v>
      </c>
      <c r="L649" s="12">
        <f t="shared" si="73"/>
        <v>0</v>
      </c>
      <c r="M649" s="11">
        <f>COUNTIF(E$2:$E649,E649)</f>
        <v>29</v>
      </c>
      <c r="N649" s="13"/>
      <c r="O649" t="str">
        <f t="shared" si="77"/>
        <v/>
      </c>
    </row>
    <row r="650" spans="1:17">
      <c r="A650" s="41">
        <v>3.2025000000000001</v>
      </c>
      <c r="B650" s="46">
        <v>45734</v>
      </c>
      <c r="C650" s="8" t="s">
        <v>13</v>
      </c>
      <c r="D650" s="8" t="s">
        <v>15</v>
      </c>
      <c r="E650" s="8" t="s">
        <v>15</v>
      </c>
      <c r="F650" s="9">
        <v>153800000</v>
      </c>
      <c r="G650" s="9">
        <v>1538</v>
      </c>
      <c r="H650" s="9">
        <v>165271833</v>
      </c>
      <c r="I650" s="11">
        <f t="shared" si="74"/>
        <v>4033274050.8623257</v>
      </c>
      <c r="J650" s="11">
        <f t="shared" si="76"/>
        <v>38880</v>
      </c>
      <c r="K650" s="11">
        <f t="shared" si="75"/>
        <v>103736.47250160303</v>
      </c>
      <c r="L650" s="12">
        <f t="shared" si="73"/>
        <v>0</v>
      </c>
      <c r="M650" s="11">
        <f>COUNTIF(E$2:$E650,E650)</f>
        <v>355</v>
      </c>
      <c r="N650" s="13"/>
      <c r="O650" t="str">
        <f t="shared" si="77"/>
        <v/>
      </c>
    </row>
    <row r="651" spans="1:17">
      <c r="A651" s="41">
        <v>3.2025000000000001</v>
      </c>
      <c r="B651" s="46">
        <v>45734</v>
      </c>
      <c r="C651" s="8" t="s">
        <v>13</v>
      </c>
      <c r="D651" s="8" t="s">
        <v>14</v>
      </c>
      <c r="E651" s="8" t="s">
        <v>14</v>
      </c>
      <c r="F651" s="9">
        <v>-45500000</v>
      </c>
      <c r="G651" s="9">
        <v>-455</v>
      </c>
      <c r="H651" s="9">
        <v>-48220900</v>
      </c>
      <c r="I651" s="11">
        <f t="shared" si="74"/>
        <v>16742687539.786613</v>
      </c>
      <c r="J651" s="11">
        <f t="shared" si="76"/>
        <v>167341</v>
      </c>
      <c r="K651" s="11">
        <f t="shared" si="75"/>
        <v>100051.31760767901</v>
      </c>
      <c r="L651" s="12">
        <f t="shared" si="73"/>
        <v>2697550.4885060489</v>
      </c>
      <c r="M651" s="11">
        <f>COUNTIF(E$2:$E651,E651)</f>
        <v>244</v>
      </c>
      <c r="N651" s="13"/>
      <c r="O651" t="str">
        <f t="shared" si="77"/>
        <v/>
      </c>
    </row>
    <row r="652" spans="1:17">
      <c r="A652" s="41">
        <v>3.2025000000000001</v>
      </c>
      <c r="B652" s="46">
        <v>45734</v>
      </c>
      <c r="C652" s="8" t="s">
        <v>13</v>
      </c>
      <c r="D652" s="8" t="s">
        <v>46</v>
      </c>
      <c r="E652" s="8" t="s">
        <v>46</v>
      </c>
      <c r="F652" s="9">
        <v>-1983800000</v>
      </c>
      <c r="G652" s="9">
        <v>-19838</v>
      </c>
      <c r="H652" s="9">
        <v>-2179739926</v>
      </c>
      <c r="I652" s="11">
        <f t="shared" si="74"/>
        <v>30842108603.788601</v>
      </c>
      <c r="J652" s="11">
        <f t="shared" si="76"/>
        <v>306729</v>
      </c>
      <c r="K652" s="11">
        <f t="shared" si="75"/>
        <v>100551.65505638071</v>
      </c>
      <c r="L652" s="12">
        <f t="shared" si="73"/>
        <v>184996192.99151945</v>
      </c>
      <c r="M652" s="11">
        <f>COUNTIF(E$2:$E652,E652)</f>
        <v>30</v>
      </c>
      <c r="N652" s="13"/>
      <c r="O652" t="str">
        <f t="shared" si="77"/>
        <v/>
      </c>
    </row>
    <row r="653" spans="1:17">
      <c r="A653" s="41">
        <v>3.2025000000000001</v>
      </c>
      <c r="B653" s="46">
        <v>45735</v>
      </c>
      <c r="C653" s="8" t="s">
        <v>13</v>
      </c>
      <c r="D653" s="8" t="s">
        <v>15</v>
      </c>
      <c r="E653" s="8" t="s">
        <v>15</v>
      </c>
      <c r="F653" s="9">
        <v>213000000</v>
      </c>
      <c r="G653" s="9">
        <v>2130</v>
      </c>
      <c r="H653" s="9">
        <v>229305866</v>
      </c>
      <c r="I653" s="11">
        <f t="shared" si="74"/>
        <v>4262579916.8623257</v>
      </c>
      <c r="J653" s="11">
        <f t="shared" si="76"/>
        <v>41010</v>
      </c>
      <c r="K653" s="11">
        <f t="shared" si="75"/>
        <v>103940.01260332421</v>
      </c>
      <c r="L653" s="12">
        <f t="shared" si="73"/>
        <v>0</v>
      </c>
      <c r="M653" s="11">
        <f>COUNTIF(E$2:$E653,E653)</f>
        <v>356</v>
      </c>
      <c r="N653" s="13"/>
      <c r="O653" t="str">
        <f t="shared" si="77"/>
        <v/>
      </c>
    </row>
    <row r="654" spans="1:17">
      <c r="A654" s="41">
        <v>3.2025000000000001</v>
      </c>
      <c r="B654" s="46">
        <v>45735</v>
      </c>
      <c r="C654" s="8" t="s">
        <v>13</v>
      </c>
      <c r="D654" s="8" t="s">
        <v>46</v>
      </c>
      <c r="E654" s="8" t="s">
        <v>46</v>
      </c>
      <c r="F654" s="9">
        <v>20000000</v>
      </c>
      <c r="G654" s="9">
        <v>200</v>
      </c>
      <c r="H654" s="9">
        <v>21933084</v>
      </c>
      <c r="I654" s="11">
        <f t="shared" si="74"/>
        <v>30864041687.788601</v>
      </c>
      <c r="J654" s="11">
        <f t="shared" si="76"/>
        <v>306929</v>
      </c>
      <c r="K654" s="11">
        <f t="shared" si="75"/>
        <v>100557.59373597347</v>
      </c>
      <c r="L654" s="12">
        <f t="shared" si="73"/>
        <v>0</v>
      </c>
      <c r="M654" s="11">
        <f>COUNTIF(E$2:$E654,E654)</f>
        <v>31</v>
      </c>
      <c r="N654" s="13"/>
      <c r="O654" t="str">
        <f t="shared" si="77"/>
        <v/>
      </c>
    </row>
    <row r="655" spans="1:17">
      <c r="A655" s="41">
        <v>3.2025000000000001</v>
      </c>
      <c r="B655" s="46">
        <v>45735</v>
      </c>
      <c r="C655" s="8" t="s">
        <v>13</v>
      </c>
      <c r="D655" s="8" t="s">
        <v>14</v>
      </c>
      <c r="E655" s="8" t="s">
        <v>14</v>
      </c>
      <c r="F655" s="9">
        <v>900000</v>
      </c>
      <c r="G655" s="9">
        <v>9</v>
      </c>
      <c r="H655" s="9">
        <v>952920</v>
      </c>
      <c r="I655" s="11">
        <f t="shared" si="74"/>
        <v>16743640459.786613</v>
      </c>
      <c r="J655" s="11">
        <f t="shared" si="76"/>
        <v>167350</v>
      </c>
      <c r="K655" s="11">
        <f t="shared" si="75"/>
        <v>100051.63107132724</v>
      </c>
      <c r="L655" s="12">
        <f t="shared" si="73"/>
        <v>0</v>
      </c>
      <c r="M655" s="11">
        <f>COUNTIF(E$2:$E655,E655)</f>
        <v>245</v>
      </c>
      <c r="N655" s="13"/>
      <c r="O655" t="str">
        <f t="shared" si="77"/>
        <v/>
      </c>
    </row>
    <row r="656" spans="1:17">
      <c r="A656" s="41">
        <v>3.2025000000000001</v>
      </c>
      <c r="B656" s="46">
        <v>45735</v>
      </c>
      <c r="C656" s="8" t="s">
        <v>13</v>
      </c>
      <c r="D656" s="8" t="s">
        <v>14</v>
      </c>
      <c r="E656" s="8" t="s">
        <v>14</v>
      </c>
      <c r="F656" s="9">
        <v>-51300000</v>
      </c>
      <c r="G656" s="9">
        <v>-513</v>
      </c>
      <c r="H656" s="9">
        <v>-54377487</v>
      </c>
      <c r="I656" s="11">
        <f t="shared" si="74"/>
        <v>16692313973.047022</v>
      </c>
      <c r="J656" s="11">
        <f t="shared" si="76"/>
        <v>166837</v>
      </c>
      <c r="K656" s="11">
        <f t="shared" si="75"/>
        <v>100051.63107132724</v>
      </c>
      <c r="L656" s="12">
        <f t="shared" si="73"/>
        <v>3051000.2604091242</v>
      </c>
      <c r="M656" s="11">
        <f>COUNTIF(E$2:$E656,E656)</f>
        <v>246</v>
      </c>
      <c r="N656" s="13"/>
      <c r="O656" t="str">
        <f t="shared" si="77"/>
        <v/>
      </c>
    </row>
    <row r="657" spans="1:15">
      <c r="A657" s="41">
        <v>3.2025000000000001</v>
      </c>
      <c r="B657" s="46">
        <v>45735</v>
      </c>
      <c r="C657" s="8" t="s">
        <v>13</v>
      </c>
      <c r="D657" s="8" t="s">
        <v>46</v>
      </c>
      <c r="E657" s="8" t="s">
        <v>46</v>
      </c>
      <c r="F657" s="9">
        <v>-903400000</v>
      </c>
      <c r="G657" s="9">
        <v>-9034</v>
      </c>
      <c r="H657" s="9">
        <v>-992827566</v>
      </c>
      <c r="I657" s="11">
        <f t="shared" si="74"/>
        <v>29955604385.977818</v>
      </c>
      <c r="J657" s="11">
        <f t="shared" si="76"/>
        <v>297895</v>
      </c>
      <c r="K657" s="11">
        <f t="shared" si="75"/>
        <v>100557.59373597347</v>
      </c>
      <c r="L657" s="12">
        <f t="shared" si="73"/>
        <v>84390264.18921566</v>
      </c>
      <c r="M657" s="11">
        <f>COUNTIF(E$2:$E657,E657)</f>
        <v>32</v>
      </c>
      <c r="N657" s="13"/>
      <c r="O657" t="str">
        <f t="shared" si="77"/>
        <v/>
      </c>
    </row>
    <row r="658" spans="1:15">
      <c r="A658" s="41">
        <v>3.2025000000000001</v>
      </c>
      <c r="B658" s="46">
        <v>45736</v>
      </c>
      <c r="C658" s="8" t="s">
        <v>13</v>
      </c>
      <c r="D658" s="8" t="s">
        <v>46</v>
      </c>
      <c r="E658" s="8" t="s">
        <v>46</v>
      </c>
      <c r="F658" s="9">
        <v>76300000</v>
      </c>
      <c r="G658" s="9">
        <v>763</v>
      </c>
      <c r="H658" s="9">
        <v>83794043</v>
      </c>
      <c r="I658" s="11">
        <f t="shared" si="74"/>
        <v>30039398428.977818</v>
      </c>
      <c r="J658" s="11">
        <f t="shared" si="76"/>
        <v>298658</v>
      </c>
      <c r="K658" s="11">
        <f t="shared" si="75"/>
        <v>100581.26160684736</v>
      </c>
      <c r="L658" s="12">
        <f t="shared" si="73"/>
        <v>0</v>
      </c>
      <c r="M658" s="11">
        <f>COUNTIF(E$2:$E658,E658)</f>
        <v>33</v>
      </c>
      <c r="N658" s="13"/>
      <c r="O658" t="str">
        <f t="shared" si="77"/>
        <v/>
      </c>
    </row>
    <row r="659" spans="1:15">
      <c r="A659" s="41">
        <v>3.2025000000000001</v>
      </c>
      <c r="B659" s="46">
        <v>45736</v>
      </c>
      <c r="C659" s="8" t="s">
        <v>13</v>
      </c>
      <c r="D659" s="8" t="s">
        <v>15</v>
      </c>
      <c r="E659" s="8" t="s">
        <v>15</v>
      </c>
      <c r="F659" s="9">
        <v>56600000</v>
      </c>
      <c r="G659" s="9">
        <v>566</v>
      </c>
      <c r="H659" s="9">
        <v>61017598</v>
      </c>
      <c r="I659" s="11">
        <f t="shared" si="74"/>
        <v>4323597514.8623257</v>
      </c>
      <c r="J659" s="11">
        <f t="shared" si="76"/>
        <v>41576</v>
      </c>
      <c r="K659" s="11">
        <f t="shared" si="75"/>
        <v>103992.62831591124</v>
      </c>
      <c r="L659" s="12">
        <f t="shared" ref="L659:L696" si="78">IF(G659&lt;0,K659*G659-H659,0)</f>
        <v>0</v>
      </c>
      <c r="M659" s="11">
        <f>COUNTIF(E$2:$E659,E659)</f>
        <v>357</v>
      </c>
      <c r="N659" s="13"/>
      <c r="O659" t="str">
        <f t="shared" si="77"/>
        <v/>
      </c>
    </row>
    <row r="660" spans="1:15">
      <c r="A660" s="41">
        <v>3.2025000000000001</v>
      </c>
      <c r="B660" s="46">
        <v>45736</v>
      </c>
      <c r="C660" s="8" t="s">
        <v>13</v>
      </c>
      <c r="D660" s="8" t="s">
        <v>14</v>
      </c>
      <c r="E660" s="8" t="s">
        <v>14</v>
      </c>
      <c r="F660" s="9">
        <v>5500000</v>
      </c>
      <c r="G660" s="9">
        <v>55</v>
      </c>
      <c r="H660" s="9">
        <v>5822513</v>
      </c>
      <c r="I660" s="11">
        <f t="shared" si="74"/>
        <v>16698136486.047022</v>
      </c>
      <c r="J660" s="11">
        <f t="shared" si="76"/>
        <v>166892</v>
      </c>
      <c r="K660" s="11">
        <f t="shared" si="75"/>
        <v>100053.54652138521</v>
      </c>
      <c r="L660" s="12">
        <f t="shared" si="78"/>
        <v>0</v>
      </c>
      <c r="M660" s="11">
        <f>COUNTIF(E$2:$E660,E660)</f>
        <v>247</v>
      </c>
      <c r="N660" s="13"/>
      <c r="O660" t="str">
        <f t="shared" si="77"/>
        <v/>
      </c>
    </row>
    <row r="661" spans="1:15">
      <c r="A661" s="41">
        <v>3.2025000000000001</v>
      </c>
      <c r="B661" s="46">
        <v>45736</v>
      </c>
      <c r="C661" s="8" t="s">
        <v>13</v>
      </c>
      <c r="D661" s="8" t="s">
        <v>14</v>
      </c>
      <c r="E661" s="8" t="s">
        <v>14</v>
      </c>
      <c r="F661" s="9">
        <v>-17500000</v>
      </c>
      <c r="G661" s="9">
        <v>-175</v>
      </c>
      <c r="H661" s="9">
        <v>-18553150</v>
      </c>
      <c r="I661" s="11">
        <f t="shared" si="74"/>
        <v>16680627115.405779</v>
      </c>
      <c r="J661" s="11">
        <f t="shared" si="76"/>
        <v>166717</v>
      </c>
      <c r="K661" s="11">
        <f t="shared" si="75"/>
        <v>100053.54652138521</v>
      </c>
      <c r="L661" s="12">
        <f t="shared" si="78"/>
        <v>1043779.358757589</v>
      </c>
      <c r="M661" s="11">
        <f>COUNTIF(E$2:$E661,E661)</f>
        <v>248</v>
      </c>
      <c r="N661" s="13"/>
      <c r="O661" t="str">
        <f t="shared" si="77"/>
        <v/>
      </c>
    </row>
    <row r="662" spans="1:15">
      <c r="A662" s="41">
        <v>3.2025000000000001</v>
      </c>
      <c r="B662" s="46">
        <v>45736</v>
      </c>
      <c r="C662" s="8" t="s">
        <v>13</v>
      </c>
      <c r="D662" s="8" t="s">
        <v>46</v>
      </c>
      <c r="E662" s="8" t="s">
        <v>46</v>
      </c>
      <c r="F662" s="9">
        <v>-1380000000</v>
      </c>
      <c r="G662" s="9">
        <v>-13800</v>
      </c>
      <c r="H662" s="9">
        <v>-1516896000</v>
      </c>
      <c r="I662" s="11">
        <f t="shared" si="74"/>
        <v>28651377018.803326</v>
      </c>
      <c r="J662" s="11">
        <f t="shared" si="76"/>
        <v>284858</v>
      </c>
      <c r="K662" s="11">
        <f t="shared" si="75"/>
        <v>100581.26160684736</v>
      </c>
      <c r="L662" s="12">
        <f t="shared" si="78"/>
        <v>128874589.82550645</v>
      </c>
      <c r="M662" s="11">
        <f>COUNTIF(E$2:$E662,E662)</f>
        <v>34</v>
      </c>
      <c r="N662" s="13"/>
      <c r="O662" t="str">
        <f t="shared" si="77"/>
        <v/>
      </c>
    </row>
    <row r="663" spans="1:15">
      <c r="A663" s="41">
        <v>3.2025000000000001</v>
      </c>
      <c r="B663" s="46">
        <v>45737</v>
      </c>
      <c r="C663" s="8" t="s">
        <v>13</v>
      </c>
      <c r="D663" s="8" t="s">
        <v>14</v>
      </c>
      <c r="E663" s="8" t="s">
        <v>14</v>
      </c>
      <c r="F663" s="9">
        <v>1602700000</v>
      </c>
      <c r="G663" s="9">
        <v>16027</v>
      </c>
      <c r="H663" s="9">
        <v>1618474643</v>
      </c>
      <c r="I663" s="11">
        <f t="shared" si="74"/>
        <v>18299101758.405777</v>
      </c>
      <c r="J663" s="11">
        <f t="shared" si="76"/>
        <v>182744</v>
      </c>
      <c r="K663" s="11">
        <f t="shared" si="75"/>
        <v>100135.17137857208</v>
      </c>
      <c r="L663" s="12">
        <f t="shared" si="78"/>
        <v>0</v>
      </c>
      <c r="M663" s="11">
        <f>COUNTIF(E$2:$E663,E663)</f>
        <v>249</v>
      </c>
      <c r="N663" s="13"/>
      <c r="O663" t="str">
        <f t="shared" si="77"/>
        <v/>
      </c>
    </row>
    <row r="664" spans="1:15">
      <c r="A664" s="41">
        <v>3.2025000000000001</v>
      </c>
      <c r="B664" s="46">
        <v>45737</v>
      </c>
      <c r="C664" s="8" t="s">
        <v>13</v>
      </c>
      <c r="D664" s="8" t="s">
        <v>15</v>
      </c>
      <c r="E664" s="8" t="s">
        <v>15</v>
      </c>
      <c r="F664" s="9">
        <v>243300000</v>
      </c>
      <c r="G664" s="9">
        <v>2433</v>
      </c>
      <c r="H664" s="9">
        <v>251242101</v>
      </c>
      <c r="I664" s="11">
        <f t="shared" si="74"/>
        <v>4574839615.8623257</v>
      </c>
      <c r="J664" s="11">
        <f t="shared" si="76"/>
        <v>44009</v>
      </c>
      <c r="K664" s="11">
        <f t="shared" si="75"/>
        <v>103952.36464955636</v>
      </c>
      <c r="L664" s="12">
        <f t="shared" si="78"/>
        <v>0</v>
      </c>
      <c r="M664" s="11">
        <f>COUNTIF(E$2:$E664,E664)</f>
        <v>358</v>
      </c>
      <c r="N664" s="13"/>
      <c r="O664" t="str">
        <f t="shared" si="77"/>
        <v/>
      </c>
    </row>
    <row r="665" spans="1:15">
      <c r="A665" s="41">
        <v>3.2025000000000001</v>
      </c>
      <c r="B665" s="46">
        <v>45737</v>
      </c>
      <c r="C665" s="8" t="s">
        <v>13</v>
      </c>
      <c r="D665" s="8" t="s">
        <v>46</v>
      </c>
      <c r="E665" s="8" t="s">
        <v>46</v>
      </c>
      <c r="F665" s="9">
        <v>10000000</v>
      </c>
      <c r="G665" s="9">
        <v>100</v>
      </c>
      <c r="H665" s="9">
        <v>10971843</v>
      </c>
      <c r="I665" s="11">
        <f t="shared" si="74"/>
        <v>28662348861.803326</v>
      </c>
      <c r="J665" s="11">
        <f t="shared" si="76"/>
        <v>284958</v>
      </c>
      <c r="K665" s="11">
        <f t="shared" si="75"/>
        <v>100584.4681033813</v>
      </c>
      <c r="L665" s="12">
        <f t="shared" si="78"/>
        <v>0</v>
      </c>
      <c r="M665" s="11">
        <f>COUNTIF(E$2:$E665,E665)</f>
        <v>35</v>
      </c>
      <c r="N665" s="13"/>
      <c r="O665" t="str">
        <f t="shared" si="77"/>
        <v/>
      </c>
    </row>
    <row r="666" spans="1:15">
      <c r="A666" s="41">
        <v>3.2025000000000001</v>
      </c>
      <c r="B666" s="46">
        <v>45737</v>
      </c>
      <c r="C666" s="8" t="s">
        <v>13</v>
      </c>
      <c r="D666" s="8" t="s">
        <v>14</v>
      </c>
      <c r="E666" s="8" t="s">
        <v>14</v>
      </c>
      <c r="F666" s="9">
        <v>-23100000</v>
      </c>
      <c r="G666" s="9">
        <v>-231</v>
      </c>
      <c r="H666" s="9">
        <v>-24503325</v>
      </c>
      <c r="I666" s="11">
        <f t="shared" si="74"/>
        <v>18275970533.817326</v>
      </c>
      <c r="J666" s="11">
        <f t="shared" si="76"/>
        <v>182513</v>
      </c>
      <c r="K666" s="11">
        <f t="shared" si="75"/>
        <v>100135.17137857208</v>
      </c>
      <c r="L666" s="12">
        <f t="shared" si="78"/>
        <v>1372100.4115498513</v>
      </c>
      <c r="M666" s="11">
        <f>COUNTIF(E$2:$E666,E666)</f>
        <v>250</v>
      </c>
      <c r="N666" s="13"/>
      <c r="O666" t="str">
        <f t="shared" si="77"/>
        <v/>
      </c>
    </row>
    <row r="667" spans="1:15">
      <c r="A667" s="41">
        <v>3.2025000000000001</v>
      </c>
      <c r="B667" s="46">
        <v>45737</v>
      </c>
      <c r="C667" s="8" t="s">
        <v>13</v>
      </c>
      <c r="D667" s="8" t="s">
        <v>46</v>
      </c>
      <c r="E667" s="8" t="s">
        <v>46</v>
      </c>
      <c r="F667" s="9">
        <v>-1604300000</v>
      </c>
      <c r="G667" s="9">
        <v>-16043</v>
      </c>
      <c r="H667" s="9">
        <v>-1764473312</v>
      </c>
      <c r="I667" s="11">
        <f t="shared" si="74"/>
        <v>27048672240.020779</v>
      </c>
      <c r="J667" s="11">
        <f t="shared" si="76"/>
        <v>268915</v>
      </c>
      <c r="K667" s="11">
        <f t="shared" si="75"/>
        <v>100584.4681033813</v>
      </c>
      <c r="L667" s="12">
        <f t="shared" si="78"/>
        <v>150796690.21745396</v>
      </c>
      <c r="M667" s="11">
        <f>COUNTIF(E$2:$E667,E667)</f>
        <v>36</v>
      </c>
      <c r="N667" s="13"/>
      <c r="O667" t="str">
        <f t="shared" si="77"/>
        <v/>
      </c>
    </row>
    <row r="668" spans="1:15">
      <c r="A668" s="41">
        <v>3.2025000000000001</v>
      </c>
      <c r="B668" s="46">
        <v>45740</v>
      </c>
      <c r="C668" s="8" t="s">
        <v>13</v>
      </c>
      <c r="D668" s="8" t="s">
        <v>14</v>
      </c>
      <c r="E668" s="8" t="s">
        <v>14</v>
      </c>
      <c r="F668" s="9">
        <v>655300000</v>
      </c>
      <c r="G668" s="9">
        <v>6553</v>
      </c>
      <c r="H668" s="9">
        <v>662623591</v>
      </c>
      <c r="I668" s="11">
        <f t="shared" si="74"/>
        <v>18938594124.817326</v>
      </c>
      <c r="J668" s="11">
        <f t="shared" si="76"/>
        <v>189066</v>
      </c>
      <c r="K668" s="11">
        <f t="shared" si="75"/>
        <v>100169.22199029612</v>
      </c>
      <c r="L668" s="12">
        <f t="shared" si="78"/>
        <v>0</v>
      </c>
      <c r="M668" s="11">
        <f>COUNTIF(E$2:$E668,E668)</f>
        <v>251</v>
      </c>
      <c r="N668" s="13"/>
      <c r="O668" t="str">
        <f t="shared" si="77"/>
        <v/>
      </c>
    </row>
    <row r="669" spans="1:15">
      <c r="A669" s="41">
        <v>3.2025000000000001</v>
      </c>
      <c r="B669" s="46">
        <v>45740</v>
      </c>
      <c r="C669" s="8" t="s">
        <v>13</v>
      </c>
      <c r="D669" s="8" t="s">
        <v>15</v>
      </c>
      <c r="E669" s="8" t="s">
        <v>15</v>
      </c>
      <c r="F669" s="9">
        <v>266200000</v>
      </c>
      <c r="G669" s="9">
        <v>2662</v>
      </c>
      <c r="H669" s="9">
        <v>287284430</v>
      </c>
      <c r="I669" s="11">
        <f t="shared" si="74"/>
        <v>4862124045.8623257</v>
      </c>
      <c r="J669" s="11">
        <f t="shared" si="76"/>
        <v>46671</v>
      </c>
      <c r="K669" s="11">
        <f t="shared" si="75"/>
        <v>104178.69867503001</v>
      </c>
      <c r="L669" s="12">
        <f t="shared" si="78"/>
        <v>0</v>
      </c>
      <c r="M669" s="11">
        <f>COUNTIF(E$2:$E669,E669)</f>
        <v>359</v>
      </c>
      <c r="N669" s="13"/>
      <c r="O669" t="str">
        <f t="shared" si="77"/>
        <v/>
      </c>
    </row>
    <row r="670" spans="1:15">
      <c r="A670" s="41">
        <v>3.2025000000000001</v>
      </c>
      <c r="B670" s="46">
        <v>45740</v>
      </c>
      <c r="C670" s="8" t="s">
        <v>13</v>
      </c>
      <c r="D670" s="8" t="s">
        <v>46</v>
      </c>
      <c r="E670" s="8" t="s">
        <v>46</v>
      </c>
      <c r="F670" s="9">
        <v>20800000</v>
      </c>
      <c r="G670" s="9">
        <v>208</v>
      </c>
      <c r="H670" s="9">
        <v>22856475</v>
      </c>
      <c r="I670" s="11">
        <f t="shared" si="74"/>
        <v>27071528715.020779</v>
      </c>
      <c r="J670" s="11">
        <f t="shared" si="76"/>
        <v>269123</v>
      </c>
      <c r="K670" s="11">
        <f t="shared" si="75"/>
        <v>100591.65777366029</v>
      </c>
      <c r="L670" s="12">
        <f t="shared" si="78"/>
        <v>0</v>
      </c>
      <c r="M670" s="11">
        <f>COUNTIF(E$2:$E670,E670)</f>
        <v>37</v>
      </c>
      <c r="N670" s="13"/>
      <c r="O670" t="str">
        <f t="shared" si="77"/>
        <v/>
      </c>
    </row>
    <row r="671" spans="1:15">
      <c r="A671" s="41">
        <v>3.2025000000000001</v>
      </c>
      <c r="B671" s="46">
        <v>45740</v>
      </c>
      <c r="C671" s="8" t="s">
        <v>13</v>
      </c>
      <c r="D671" s="8" t="s">
        <v>14</v>
      </c>
      <c r="E671" s="8" t="s">
        <v>14</v>
      </c>
      <c r="F671" s="9">
        <v>-36500000</v>
      </c>
      <c r="G671" s="9">
        <v>-365</v>
      </c>
      <c r="H671" s="9">
        <v>-38724310</v>
      </c>
      <c r="I671" s="11">
        <f t="shared" si="74"/>
        <v>18902032358.790867</v>
      </c>
      <c r="J671" s="11">
        <f t="shared" si="76"/>
        <v>188701</v>
      </c>
      <c r="K671" s="11">
        <f t="shared" si="75"/>
        <v>100169.22199029612</v>
      </c>
      <c r="L671" s="12">
        <f t="shared" si="78"/>
        <v>2162543.9735419154</v>
      </c>
      <c r="M671" s="11">
        <f>COUNTIF(E$2:$E671,E671)</f>
        <v>252</v>
      </c>
      <c r="N671" s="13"/>
      <c r="O671" t="str">
        <f t="shared" si="77"/>
        <v/>
      </c>
    </row>
    <row r="672" spans="1:15">
      <c r="A672" s="41">
        <v>3.2025000000000001</v>
      </c>
      <c r="B672" s="46">
        <v>45740</v>
      </c>
      <c r="C672" s="8" t="s">
        <v>13</v>
      </c>
      <c r="D672" s="8" t="s">
        <v>46</v>
      </c>
      <c r="E672" s="8" t="s">
        <v>46</v>
      </c>
      <c r="F672" s="9">
        <v>-1216800000</v>
      </c>
      <c r="G672" s="9">
        <v>-12168</v>
      </c>
      <c r="H672" s="9">
        <v>-1338540840</v>
      </c>
      <c r="I672" s="11">
        <f t="shared" si="74"/>
        <v>25847529423.230881</v>
      </c>
      <c r="J672" s="11">
        <f t="shared" si="76"/>
        <v>256955</v>
      </c>
      <c r="K672" s="11">
        <f t="shared" si="75"/>
        <v>100591.65777366029</v>
      </c>
      <c r="L672" s="12">
        <f t="shared" si="78"/>
        <v>114541548.2101016</v>
      </c>
      <c r="M672" s="11">
        <f>COUNTIF(E$2:$E672,E672)</f>
        <v>38</v>
      </c>
      <c r="N672" s="13"/>
      <c r="O672" t="str">
        <f t="shared" si="77"/>
        <v/>
      </c>
    </row>
    <row r="673" spans="1:15">
      <c r="A673" s="41">
        <v>3.2025000000000001</v>
      </c>
      <c r="B673" s="46">
        <v>45741</v>
      </c>
      <c r="C673" s="8" t="s">
        <v>13</v>
      </c>
      <c r="D673" s="8" t="s">
        <v>46</v>
      </c>
      <c r="E673" s="8" t="s">
        <v>46</v>
      </c>
      <c r="F673" s="9">
        <v>245700000</v>
      </c>
      <c r="G673" s="9">
        <v>2457</v>
      </c>
      <c r="H673" s="9">
        <v>269757935</v>
      </c>
      <c r="I673" s="11">
        <f t="shared" si="74"/>
        <v>26117287358.230881</v>
      </c>
      <c r="J673" s="11">
        <f t="shared" si="76"/>
        <v>259412</v>
      </c>
      <c r="K673" s="11">
        <f t="shared" si="75"/>
        <v>100678.79418928531</v>
      </c>
      <c r="L673" s="12">
        <f t="shared" si="78"/>
        <v>0</v>
      </c>
      <c r="M673" s="11">
        <f>COUNTIF(E$2:$E673,E673)</f>
        <v>39</v>
      </c>
      <c r="N673" s="13"/>
      <c r="O673" t="str">
        <f t="shared" si="77"/>
        <v/>
      </c>
    </row>
    <row r="674" spans="1:15">
      <c r="A674" s="41">
        <v>3.2025000000000001</v>
      </c>
      <c r="B674" s="46">
        <v>45741</v>
      </c>
      <c r="C674" s="8" t="s">
        <v>13</v>
      </c>
      <c r="D674" s="8" t="s">
        <v>14</v>
      </c>
      <c r="E674" s="8" t="s">
        <v>14</v>
      </c>
      <c r="F674" s="9">
        <v>105600000</v>
      </c>
      <c r="G674" s="9">
        <v>1056</v>
      </c>
      <c r="H674" s="9">
        <v>106937904</v>
      </c>
      <c r="I674" s="11">
        <f t="shared" si="74"/>
        <v>19008970262.790867</v>
      </c>
      <c r="J674" s="11">
        <f t="shared" si="76"/>
        <v>189757</v>
      </c>
      <c r="K674" s="11">
        <f t="shared" si="75"/>
        <v>100175.330885242</v>
      </c>
      <c r="L674" s="12">
        <f t="shared" si="78"/>
        <v>0</v>
      </c>
      <c r="M674" s="11">
        <f>COUNTIF(E$2:$E674,E674)</f>
        <v>253</v>
      </c>
      <c r="N674" s="13"/>
      <c r="O674" t="str">
        <f t="shared" si="77"/>
        <v/>
      </c>
    </row>
    <row r="675" spans="1:15">
      <c r="A675" s="41">
        <v>3.2025000000000001</v>
      </c>
      <c r="B675" s="46">
        <v>45741</v>
      </c>
      <c r="C675" s="8" t="s">
        <v>13</v>
      </c>
      <c r="D675" s="8" t="s">
        <v>15</v>
      </c>
      <c r="E675" s="8" t="s">
        <v>15</v>
      </c>
      <c r="F675" s="9">
        <v>8800000</v>
      </c>
      <c r="G675" s="9">
        <v>88</v>
      </c>
      <c r="H675" s="9">
        <v>9485254</v>
      </c>
      <c r="I675" s="11">
        <f t="shared" si="74"/>
        <v>4871609299.8623257</v>
      </c>
      <c r="J675" s="11">
        <f t="shared" si="76"/>
        <v>46759</v>
      </c>
      <c r="K675" s="11">
        <f t="shared" si="75"/>
        <v>104185.48942155148</v>
      </c>
      <c r="L675" s="12">
        <f t="shared" si="78"/>
        <v>0</v>
      </c>
      <c r="M675" s="11">
        <f>COUNTIF(E$2:$E675,E675)</f>
        <v>360</v>
      </c>
      <c r="N675" s="13"/>
      <c r="O675" t="str">
        <f t="shared" si="77"/>
        <v/>
      </c>
    </row>
    <row r="676" spans="1:15">
      <c r="A676" s="41">
        <v>3.2025000000000001</v>
      </c>
      <c r="B676" s="46">
        <v>45741</v>
      </c>
      <c r="C676" s="8" t="s">
        <v>13</v>
      </c>
      <c r="D676" s="8" t="s">
        <v>14</v>
      </c>
      <c r="E676" s="8" t="s">
        <v>14</v>
      </c>
      <c r="F676" s="9">
        <v>-21400000</v>
      </c>
      <c r="G676" s="9">
        <v>-214</v>
      </c>
      <c r="H676" s="9">
        <v>-22708182</v>
      </c>
      <c r="I676" s="11">
        <f t="shared" si="74"/>
        <v>18987532741.981426</v>
      </c>
      <c r="J676" s="11">
        <f t="shared" si="76"/>
        <v>189543</v>
      </c>
      <c r="K676" s="11">
        <f t="shared" si="75"/>
        <v>100175.330885242</v>
      </c>
      <c r="L676" s="12">
        <f t="shared" si="78"/>
        <v>1270661.19055821</v>
      </c>
      <c r="M676" s="11">
        <f>COUNTIF(E$2:$E676,E676)</f>
        <v>254</v>
      </c>
      <c r="N676" s="13"/>
      <c r="O676" t="str">
        <f t="shared" si="77"/>
        <v/>
      </c>
    </row>
    <row r="677" spans="1:15">
      <c r="A677" s="41">
        <v>3.2025000000000001</v>
      </c>
      <c r="B677" s="46">
        <v>45741</v>
      </c>
      <c r="C677" s="8" t="s">
        <v>13</v>
      </c>
      <c r="D677" s="8" t="s">
        <v>46</v>
      </c>
      <c r="E677" s="8" t="s">
        <v>46</v>
      </c>
      <c r="F677" s="9">
        <v>-2158100000</v>
      </c>
      <c r="G677" s="9">
        <v>-21581</v>
      </c>
      <c r="H677" s="9">
        <v>-2374492687</v>
      </c>
      <c r="I677" s="11">
        <f t="shared" si="74"/>
        <v>23944538300.831913</v>
      </c>
      <c r="J677" s="11">
        <f t="shared" si="76"/>
        <v>237831</v>
      </c>
      <c r="K677" s="11">
        <f t="shared" si="75"/>
        <v>100678.79418928531</v>
      </c>
      <c r="L677" s="12">
        <f t="shared" si="78"/>
        <v>201743629.60103369</v>
      </c>
      <c r="M677" s="11">
        <f>COUNTIF(E$2:$E677,E677)</f>
        <v>40</v>
      </c>
      <c r="N677" s="13"/>
      <c r="O677" t="str">
        <f t="shared" si="77"/>
        <v/>
      </c>
    </row>
    <row r="678" spans="1:15">
      <c r="A678" s="41">
        <v>3.2025000000000001</v>
      </c>
      <c r="B678" s="46">
        <v>45742</v>
      </c>
      <c r="C678" s="8" t="s">
        <v>13</v>
      </c>
      <c r="D678" s="8" t="s">
        <v>15</v>
      </c>
      <c r="E678" s="8" t="s">
        <v>15</v>
      </c>
      <c r="F678" s="9">
        <v>34300000</v>
      </c>
      <c r="G678" s="9">
        <v>343</v>
      </c>
      <c r="H678" s="9">
        <v>37001702</v>
      </c>
      <c r="I678" s="11">
        <f t="shared" si="74"/>
        <v>4908611001.8623257</v>
      </c>
      <c r="J678" s="11">
        <f t="shared" si="76"/>
        <v>47102</v>
      </c>
      <c r="K678" s="11">
        <f t="shared" si="75"/>
        <v>104212.36894107099</v>
      </c>
      <c r="L678" s="12">
        <f t="shared" si="78"/>
        <v>0</v>
      </c>
      <c r="M678" s="11">
        <f>COUNTIF(E$2:$E678,E678)</f>
        <v>361</v>
      </c>
      <c r="N678" s="13"/>
      <c r="O678" t="str">
        <f t="shared" si="77"/>
        <v/>
      </c>
    </row>
    <row r="679" spans="1:15">
      <c r="A679" s="41">
        <v>3.2025000000000001</v>
      </c>
      <c r="B679" s="46">
        <v>45742</v>
      </c>
      <c r="C679" s="8" t="s">
        <v>13</v>
      </c>
      <c r="D679" s="8" t="s">
        <v>46</v>
      </c>
      <c r="E679" s="8" t="s">
        <v>46</v>
      </c>
      <c r="F679" s="9">
        <v>1900000</v>
      </c>
      <c r="G679" s="9">
        <v>19</v>
      </c>
      <c r="H679" s="9">
        <v>2087425</v>
      </c>
      <c r="I679" s="11">
        <f t="shared" si="74"/>
        <v>23946625725.831913</v>
      </c>
      <c r="J679" s="11">
        <f t="shared" si="76"/>
        <v>237850</v>
      </c>
      <c r="K679" s="11">
        <f t="shared" si="75"/>
        <v>100679.52796229519</v>
      </c>
      <c r="L679" s="12">
        <f t="shared" si="78"/>
        <v>0</v>
      </c>
      <c r="M679" s="11">
        <f>COUNTIF(E$2:$E679,E679)</f>
        <v>41</v>
      </c>
      <c r="N679" s="13"/>
      <c r="O679" t="str">
        <f t="shared" si="77"/>
        <v/>
      </c>
    </row>
    <row r="680" spans="1:15">
      <c r="A680" s="41">
        <v>3.2025000000000001</v>
      </c>
      <c r="B680" s="46">
        <v>45742</v>
      </c>
      <c r="C680" s="8" t="s">
        <v>13</v>
      </c>
      <c r="D680" s="8" t="s">
        <v>14</v>
      </c>
      <c r="E680" s="8" t="s">
        <v>14</v>
      </c>
      <c r="F680" s="9">
        <v>1800000</v>
      </c>
      <c r="G680" s="9">
        <v>18</v>
      </c>
      <c r="H680" s="9">
        <v>1906443</v>
      </c>
      <c r="I680" s="11">
        <f t="shared" si="74"/>
        <v>18989439184.981426</v>
      </c>
      <c r="J680" s="11">
        <f t="shared" si="76"/>
        <v>189561</v>
      </c>
      <c r="K680" s="11">
        <f t="shared" si="75"/>
        <v>100175.87576021136</v>
      </c>
      <c r="L680" s="12">
        <f t="shared" si="78"/>
        <v>0</v>
      </c>
      <c r="M680" s="11">
        <f>COUNTIF(E$2:$E680,E680)</f>
        <v>255</v>
      </c>
      <c r="N680" s="13"/>
      <c r="O680" t="str">
        <f t="shared" si="77"/>
        <v/>
      </c>
    </row>
    <row r="681" spans="1:15">
      <c r="A681" s="41">
        <v>3.2025000000000001</v>
      </c>
      <c r="B681" s="46">
        <v>45742</v>
      </c>
      <c r="C681" s="8" t="s">
        <v>13</v>
      </c>
      <c r="D681" s="8" t="s">
        <v>14</v>
      </c>
      <c r="E681" s="8" t="s">
        <v>14</v>
      </c>
      <c r="F681" s="9">
        <v>-19700000</v>
      </c>
      <c r="G681" s="9">
        <v>-197</v>
      </c>
      <c r="H681" s="9">
        <v>-20908004</v>
      </c>
      <c r="I681" s="11">
        <f t="shared" si="74"/>
        <v>18969704537.456665</v>
      </c>
      <c r="J681" s="11">
        <f t="shared" si="76"/>
        <v>189364</v>
      </c>
      <c r="K681" s="11">
        <f t="shared" si="75"/>
        <v>100175.87576021136</v>
      </c>
      <c r="L681" s="12">
        <f t="shared" si="78"/>
        <v>1173356.4752383605</v>
      </c>
      <c r="M681" s="11">
        <f>COUNTIF(E$2:$E681,E681)</f>
        <v>256</v>
      </c>
      <c r="N681" s="13"/>
      <c r="O681" t="str">
        <f t="shared" si="77"/>
        <v/>
      </c>
    </row>
    <row r="682" spans="1:15">
      <c r="A682" s="41">
        <v>3.2025000000000001</v>
      </c>
      <c r="B682" s="46">
        <v>45742</v>
      </c>
      <c r="C682" s="8" t="s">
        <v>13</v>
      </c>
      <c r="D682" s="8" t="s">
        <v>46</v>
      </c>
      <c r="E682" s="8" t="s">
        <v>46</v>
      </c>
      <c r="F682" s="9">
        <v>-2118600000</v>
      </c>
      <c r="G682" s="9">
        <v>-21186</v>
      </c>
      <c r="H682" s="9">
        <v>-2331476928</v>
      </c>
      <c r="I682" s="11">
        <f t="shared" si="74"/>
        <v>21813629246.422726</v>
      </c>
      <c r="J682" s="11">
        <f t="shared" si="76"/>
        <v>216664</v>
      </c>
      <c r="K682" s="11">
        <f t="shared" si="75"/>
        <v>100679.52796229519</v>
      </c>
      <c r="L682" s="12">
        <f t="shared" si="78"/>
        <v>198480448.59081411</v>
      </c>
      <c r="M682" s="11">
        <f>COUNTIF(E$2:$E682,E682)</f>
        <v>42</v>
      </c>
      <c r="N682" s="13"/>
      <c r="O682" t="str">
        <f t="shared" si="77"/>
        <v/>
      </c>
    </row>
    <row r="683" spans="1:15">
      <c r="A683" s="41">
        <v>3.2025000000000001</v>
      </c>
      <c r="B683" s="46">
        <v>45743</v>
      </c>
      <c r="C683" s="8" t="s">
        <v>13</v>
      </c>
      <c r="D683" s="8" t="s">
        <v>15</v>
      </c>
      <c r="E683" s="8" t="s">
        <v>15</v>
      </c>
      <c r="F683" s="9">
        <v>1149500000</v>
      </c>
      <c r="G683" s="9">
        <v>11495</v>
      </c>
      <c r="H683" s="9">
        <v>1239653876</v>
      </c>
      <c r="I683" s="11">
        <f t="shared" si="74"/>
        <v>6148264877.8623257</v>
      </c>
      <c r="J683" s="11">
        <f t="shared" si="76"/>
        <v>58597</v>
      </c>
      <c r="K683" s="11">
        <f t="shared" si="75"/>
        <v>104924.56743284341</v>
      </c>
      <c r="L683" s="12">
        <f t="shared" si="78"/>
        <v>0</v>
      </c>
      <c r="M683" s="11">
        <f>COUNTIF(E$2:$E683,E683)</f>
        <v>362</v>
      </c>
      <c r="N683" s="13"/>
      <c r="O683" t="str">
        <f t="shared" si="77"/>
        <v/>
      </c>
    </row>
    <row r="684" spans="1:15">
      <c r="A684" s="41">
        <v>3.2025000000000001</v>
      </c>
      <c r="B684" s="46">
        <v>45743</v>
      </c>
      <c r="C684" s="8" t="s">
        <v>13</v>
      </c>
      <c r="D684" s="8" t="s">
        <v>46</v>
      </c>
      <c r="E684" s="8" t="s">
        <v>46</v>
      </c>
      <c r="F684" s="9">
        <v>146800000</v>
      </c>
      <c r="G684" s="9">
        <v>1468</v>
      </c>
      <c r="H684" s="9">
        <v>161083763</v>
      </c>
      <c r="I684" s="11">
        <f t="shared" si="74"/>
        <v>21974713009.422726</v>
      </c>
      <c r="J684" s="11">
        <f t="shared" si="76"/>
        <v>218132</v>
      </c>
      <c r="K684" s="11">
        <f t="shared" si="75"/>
        <v>100740.4370263085</v>
      </c>
      <c r="L684" s="12">
        <f t="shared" si="78"/>
        <v>0</v>
      </c>
      <c r="M684" s="11">
        <f>COUNTIF(E$2:$E684,E684)</f>
        <v>43</v>
      </c>
      <c r="N684" s="13"/>
      <c r="O684" t="str">
        <f t="shared" si="77"/>
        <v/>
      </c>
    </row>
    <row r="685" spans="1:15">
      <c r="A685" s="41">
        <v>3.2025000000000001</v>
      </c>
      <c r="B685" s="46">
        <v>45743</v>
      </c>
      <c r="C685" s="8" t="s">
        <v>13</v>
      </c>
      <c r="D685" s="8" t="s">
        <v>14</v>
      </c>
      <c r="E685" s="8" t="s">
        <v>14</v>
      </c>
      <c r="F685" s="9">
        <v>31800000</v>
      </c>
      <c r="G685" s="9">
        <v>318</v>
      </c>
      <c r="H685" s="9">
        <v>32224062</v>
      </c>
      <c r="I685" s="11">
        <f t="shared" si="74"/>
        <v>19001928599.456665</v>
      </c>
      <c r="J685" s="11">
        <f t="shared" si="76"/>
        <v>189682</v>
      </c>
      <c r="K685" s="11">
        <f t="shared" si="75"/>
        <v>100177.81655326634</v>
      </c>
      <c r="L685" s="12">
        <f t="shared" si="78"/>
        <v>0</v>
      </c>
      <c r="M685" s="11">
        <f>COUNTIF(E$2:$E685,E685)</f>
        <v>257</v>
      </c>
      <c r="N685" s="13"/>
      <c r="O685" t="str">
        <f t="shared" si="77"/>
        <v/>
      </c>
    </row>
    <row r="686" spans="1:15">
      <c r="A686" s="41">
        <v>3.2025000000000001</v>
      </c>
      <c r="B686" s="46">
        <v>45743</v>
      </c>
      <c r="C686" s="8" t="s">
        <v>13</v>
      </c>
      <c r="D686" s="8" t="s">
        <v>14</v>
      </c>
      <c r="E686" s="8" t="s">
        <v>14</v>
      </c>
      <c r="F686" s="9">
        <v>-16800000</v>
      </c>
      <c r="G686" s="9">
        <v>-168</v>
      </c>
      <c r="H686" s="9">
        <v>-17833368</v>
      </c>
      <c r="I686" s="11">
        <f t="shared" si="74"/>
        <v>18985098726.275715</v>
      </c>
      <c r="J686" s="11">
        <f t="shared" si="76"/>
        <v>189514</v>
      </c>
      <c r="K686" s="11">
        <f t="shared" si="75"/>
        <v>100177.81655326634</v>
      </c>
      <c r="L686" s="12">
        <f t="shared" si="78"/>
        <v>1003494.8190512545</v>
      </c>
      <c r="M686" s="11">
        <f>COUNTIF(E$2:$E686,E686)</f>
        <v>258</v>
      </c>
      <c r="N686" s="13"/>
      <c r="O686" t="str">
        <f t="shared" si="77"/>
        <v/>
      </c>
    </row>
    <row r="687" spans="1:15">
      <c r="A687" s="41">
        <v>3.2025000000000001</v>
      </c>
      <c r="B687" s="46">
        <v>45743</v>
      </c>
      <c r="C687" s="8" t="s">
        <v>13</v>
      </c>
      <c r="D687" s="8" t="s">
        <v>46</v>
      </c>
      <c r="E687" s="8" t="s">
        <v>46</v>
      </c>
      <c r="F687" s="9">
        <v>-2546100000</v>
      </c>
      <c r="G687" s="9">
        <v>-25461</v>
      </c>
      <c r="H687" s="9">
        <v>-2802492270</v>
      </c>
      <c r="I687" s="11">
        <f t="shared" si="74"/>
        <v>19409760742.295883</v>
      </c>
      <c r="J687" s="11">
        <f t="shared" si="76"/>
        <v>192671</v>
      </c>
      <c r="K687" s="11">
        <f t="shared" si="75"/>
        <v>100740.4370263085</v>
      </c>
      <c r="L687" s="12">
        <f t="shared" si="78"/>
        <v>237540002.87315941</v>
      </c>
      <c r="M687" s="11">
        <f>COUNTIF(E$2:$E687,E687)</f>
        <v>44</v>
      </c>
      <c r="N687" s="13"/>
      <c r="O687" t="str">
        <f t="shared" si="77"/>
        <v/>
      </c>
    </row>
    <row r="688" spans="1:15">
      <c r="A688" s="41">
        <v>3.2025000000000001</v>
      </c>
      <c r="B688" s="46">
        <v>45744</v>
      </c>
      <c r="C688" s="8" t="s">
        <v>13</v>
      </c>
      <c r="D688" s="8" t="s">
        <v>14</v>
      </c>
      <c r="E688" s="8" t="s">
        <v>14</v>
      </c>
      <c r="F688" s="9">
        <v>67600000</v>
      </c>
      <c r="G688" s="9">
        <v>676</v>
      </c>
      <c r="H688" s="9">
        <v>71503540</v>
      </c>
      <c r="I688" s="11">
        <f t="shared" si="74"/>
        <v>19056602266.275715</v>
      </c>
      <c r="J688" s="11">
        <f t="shared" si="76"/>
        <v>190190</v>
      </c>
      <c r="K688" s="11">
        <f t="shared" si="75"/>
        <v>100197.70895565338</v>
      </c>
      <c r="L688" s="12">
        <f t="shared" si="78"/>
        <v>0</v>
      </c>
      <c r="M688" s="11">
        <f>COUNTIF(E$2:$E688,E688)</f>
        <v>259</v>
      </c>
      <c r="N688" s="13"/>
      <c r="O688" t="str">
        <f t="shared" si="77"/>
        <v/>
      </c>
    </row>
    <row r="689" spans="1:17">
      <c r="A689" s="41">
        <v>3.2025000000000001</v>
      </c>
      <c r="B689" s="46">
        <v>45744</v>
      </c>
      <c r="C689" s="8" t="s">
        <v>13</v>
      </c>
      <c r="D689" s="8" t="s">
        <v>15</v>
      </c>
      <c r="E689" s="8" t="s">
        <v>15</v>
      </c>
      <c r="F689" s="9">
        <v>44900000</v>
      </c>
      <c r="G689" s="9">
        <v>449</v>
      </c>
      <c r="H689" s="9">
        <v>48372651</v>
      </c>
      <c r="I689" s="11">
        <f t="shared" si="74"/>
        <v>6196637528.8623257</v>
      </c>
      <c r="J689" s="11">
        <f t="shared" si="76"/>
        <v>59046</v>
      </c>
      <c r="K689" s="11">
        <f t="shared" si="75"/>
        <v>104945.93247404271</v>
      </c>
      <c r="L689" s="12">
        <f t="shared" si="78"/>
        <v>0</v>
      </c>
      <c r="M689" s="11">
        <f>COUNTIF(E$2:$E689,E689)</f>
        <v>363</v>
      </c>
      <c r="N689" s="13"/>
      <c r="O689" t="str">
        <f t="shared" si="77"/>
        <v/>
      </c>
    </row>
    <row r="690" spans="1:17">
      <c r="A690" s="41">
        <v>3.2025000000000001</v>
      </c>
      <c r="B690" s="46">
        <v>45744</v>
      </c>
      <c r="C690" s="8" t="s">
        <v>13</v>
      </c>
      <c r="D690" s="8" t="s">
        <v>46</v>
      </c>
      <c r="E690" s="8" t="s">
        <v>46</v>
      </c>
      <c r="F690" s="9">
        <v>24500000</v>
      </c>
      <c r="G690" s="9">
        <v>245</v>
      </c>
      <c r="H690" s="9">
        <v>26955542</v>
      </c>
      <c r="I690" s="11">
        <f t="shared" si="74"/>
        <v>19436716284.295883</v>
      </c>
      <c r="J690" s="11">
        <f t="shared" si="76"/>
        <v>192916</v>
      </c>
      <c r="K690" s="11">
        <f t="shared" si="75"/>
        <v>100752.22523946113</v>
      </c>
      <c r="L690" s="12">
        <f t="shared" si="78"/>
        <v>0</v>
      </c>
      <c r="M690" s="11">
        <f>COUNTIF(E$2:$E690,E690)</f>
        <v>45</v>
      </c>
      <c r="N690" s="13"/>
      <c r="O690" t="str">
        <f t="shared" si="77"/>
        <v/>
      </c>
    </row>
    <row r="691" spans="1:17">
      <c r="A691" s="41">
        <v>3.2025000000000001</v>
      </c>
      <c r="B691" s="46">
        <v>45744</v>
      </c>
      <c r="C691" s="8" t="s">
        <v>13</v>
      </c>
      <c r="D691" s="8" t="s">
        <v>14</v>
      </c>
      <c r="E691" s="8" t="s">
        <v>14</v>
      </c>
      <c r="F691" s="9">
        <v>-14900000</v>
      </c>
      <c r="G691" s="9">
        <v>-149</v>
      </c>
      <c r="H691" s="9">
        <v>-15824992</v>
      </c>
      <c r="I691" s="11">
        <f t="shared" si="74"/>
        <v>19041672807.641323</v>
      </c>
      <c r="J691" s="11">
        <f t="shared" si="76"/>
        <v>190041</v>
      </c>
      <c r="K691" s="11">
        <f t="shared" si="75"/>
        <v>100197.70895565338</v>
      </c>
      <c r="L691" s="12">
        <f t="shared" si="78"/>
        <v>895533.36560764723</v>
      </c>
      <c r="M691" s="11">
        <f>COUNTIF(E$2:$E691,E691)</f>
        <v>260</v>
      </c>
      <c r="N691" s="13"/>
      <c r="O691" t="str">
        <f t="shared" si="77"/>
        <v/>
      </c>
    </row>
    <row r="692" spans="1:17">
      <c r="A692" s="41">
        <v>3.2025000000000001</v>
      </c>
      <c r="B692" s="46">
        <v>45744</v>
      </c>
      <c r="C692" s="8" t="s">
        <v>13</v>
      </c>
      <c r="D692" s="8" t="s">
        <v>46</v>
      </c>
      <c r="E692" s="8" t="s">
        <v>46</v>
      </c>
      <c r="F692" s="9">
        <v>-1606800000</v>
      </c>
      <c r="G692" s="9">
        <v>-16068</v>
      </c>
      <c r="H692" s="9">
        <v>-1769633112</v>
      </c>
      <c r="I692" s="11">
        <f t="shared" ref="I692:I755" si="79">IF(H692&gt;=0,IF(M692=1,H692,SUMIFS(I:I,E:E,E692,M:M,M692-1)+H692),SUMIFS(I:I,E:E,E692,M:M,M692-1)+K692*G692)</f>
        <v>17817829529.14822</v>
      </c>
      <c r="J692" s="11">
        <f t="shared" si="76"/>
        <v>176848</v>
      </c>
      <c r="K692" s="11">
        <f t="shared" ref="K692:K755" si="80">IF(H692&gt;=0,I692/J692,SUMIFS($K:$K,$E:$E,E692,$M:$M,M692-1))</f>
        <v>100752.22523946113</v>
      </c>
      <c r="L692" s="12">
        <f t="shared" si="78"/>
        <v>150746356.85233855</v>
      </c>
      <c r="M692" s="11">
        <f>COUNTIF(E$2:$E692,E692)</f>
        <v>46</v>
      </c>
      <c r="N692" s="13"/>
      <c r="O692" t="str">
        <f t="shared" si="77"/>
        <v/>
      </c>
    </row>
    <row r="693" spans="1:17">
      <c r="A693" s="41">
        <v>3.2025000000000001</v>
      </c>
      <c r="B693" s="46">
        <v>45747</v>
      </c>
      <c r="C693" s="8" t="s">
        <v>13</v>
      </c>
      <c r="D693" s="8" t="s">
        <v>46</v>
      </c>
      <c r="E693" s="8" t="s">
        <v>46</v>
      </c>
      <c r="F693" s="9">
        <v>385800000</v>
      </c>
      <c r="G693" s="9">
        <v>3858</v>
      </c>
      <c r="H693" s="9">
        <v>423682019</v>
      </c>
      <c r="I693" s="11">
        <f t="shared" si="79"/>
        <v>18241511548.14822</v>
      </c>
      <c r="J693" s="11">
        <f t="shared" si="76"/>
        <v>180706</v>
      </c>
      <c r="K693" s="11">
        <f t="shared" si="80"/>
        <v>100945.79896709694</v>
      </c>
      <c r="L693" s="12">
        <f t="shared" si="78"/>
        <v>0</v>
      </c>
      <c r="M693" s="11">
        <f>COUNTIF(E$2:$E693,E693)</f>
        <v>47</v>
      </c>
      <c r="N693" s="13"/>
      <c r="O693" t="str">
        <f t="shared" si="77"/>
        <v/>
      </c>
    </row>
    <row r="694" spans="1:17">
      <c r="A694" s="41">
        <v>3.2025000000000001</v>
      </c>
      <c r="B694" s="46">
        <v>45747</v>
      </c>
      <c r="C694" s="8" t="s">
        <v>13</v>
      </c>
      <c r="D694" s="8" t="s">
        <v>15</v>
      </c>
      <c r="E694" s="8" t="s">
        <v>15</v>
      </c>
      <c r="F694" s="9">
        <v>56700000</v>
      </c>
      <c r="G694" s="9">
        <v>567</v>
      </c>
      <c r="H694" s="9">
        <v>61222981</v>
      </c>
      <c r="I694" s="11">
        <f t="shared" si="79"/>
        <v>6257860509.8623257</v>
      </c>
      <c r="J694" s="11">
        <f t="shared" si="76"/>
        <v>59613</v>
      </c>
      <c r="K694" s="11">
        <f t="shared" si="80"/>
        <v>104974.76238173428</v>
      </c>
      <c r="L694" s="12">
        <f t="shared" si="78"/>
        <v>0</v>
      </c>
      <c r="M694" s="11">
        <f>COUNTIF(E$2:$E694,E694)</f>
        <v>364</v>
      </c>
      <c r="N694" s="13"/>
      <c r="O694" t="str">
        <f t="shared" si="77"/>
        <v/>
      </c>
      <c r="P694" s="43"/>
    </row>
    <row r="695" spans="1:17">
      <c r="A695" s="41">
        <v>3.2025000000000001</v>
      </c>
      <c r="B695" s="46">
        <v>45747</v>
      </c>
      <c r="C695" s="8" t="s">
        <v>13</v>
      </c>
      <c r="D695" s="8" t="s">
        <v>14</v>
      </c>
      <c r="E695" s="8" t="s">
        <v>14</v>
      </c>
      <c r="F695" s="9">
        <v>15900000</v>
      </c>
      <c r="G695" s="9">
        <v>159</v>
      </c>
      <c r="H695" s="9">
        <v>16849876</v>
      </c>
      <c r="I695" s="11">
        <f t="shared" si="79"/>
        <v>19058522683.641323</v>
      </c>
      <c r="J695" s="11">
        <f t="shared" si="76"/>
        <v>190200</v>
      </c>
      <c r="K695" s="11">
        <f t="shared" si="80"/>
        <v>100202.53776888183</v>
      </c>
      <c r="L695" s="12">
        <f t="shared" si="78"/>
        <v>0</v>
      </c>
      <c r="M695" s="11">
        <f>COUNTIF(E$2:$E695,E695)</f>
        <v>261</v>
      </c>
      <c r="N695" s="13"/>
      <c r="O695" t="str">
        <f t="shared" si="77"/>
        <v/>
      </c>
      <c r="P695" s="43"/>
      <c r="Q695" s="43"/>
    </row>
    <row r="696" spans="1:17">
      <c r="A696" s="41">
        <v>3.2025000000000001</v>
      </c>
      <c r="B696" s="46">
        <v>45747</v>
      </c>
      <c r="C696" s="8" t="s">
        <v>13</v>
      </c>
      <c r="D696" s="8" t="s">
        <v>14</v>
      </c>
      <c r="E696" s="8" t="s">
        <v>14</v>
      </c>
      <c r="F696" s="9">
        <v>-42700000</v>
      </c>
      <c r="G696" s="9">
        <v>-427</v>
      </c>
      <c r="H696" s="9">
        <v>-45358929</v>
      </c>
      <c r="I696" s="11">
        <f t="shared" si="79"/>
        <v>19015736200.014011</v>
      </c>
      <c r="J696" s="11">
        <f t="shared" si="76"/>
        <v>189773</v>
      </c>
      <c r="K696" s="11">
        <f t="shared" si="80"/>
        <v>100202.53776888183</v>
      </c>
      <c r="L696" s="12">
        <f t="shared" si="78"/>
        <v>2572445.372687459</v>
      </c>
      <c r="M696" s="11">
        <f>COUNTIF(E$2:$E696,E696)</f>
        <v>262</v>
      </c>
      <c r="N696" s="13"/>
      <c r="O696" t="str">
        <f t="shared" si="77"/>
        <v/>
      </c>
      <c r="P696" s="43"/>
    </row>
    <row r="697" spans="1:17">
      <c r="A697" s="41">
        <v>3.2025000000000001</v>
      </c>
      <c r="B697" s="46">
        <v>45747</v>
      </c>
      <c r="C697" s="8" t="s">
        <v>13</v>
      </c>
      <c r="D697" s="8" t="s">
        <v>46</v>
      </c>
      <c r="E697" s="8" t="s">
        <v>46</v>
      </c>
      <c r="F697" s="9">
        <v>-2517000000</v>
      </c>
      <c r="G697" s="9">
        <v>-25170</v>
      </c>
      <c r="H697" s="9">
        <v>-2772601350</v>
      </c>
      <c r="I697" s="11">
        <f t="shared" si="79"/>
        <v>15700705788.146389</v>
      </c>
      <c r="J697" s="11">
        <f t="shared" si="76"/>
        <v>155536</v>
      </c>
      <c r="K697" s="11">
        <f t="shared" si="80"/>
        <v>100945.79896709694</v>
      </c>
      <c r="L697" s="12">
        <f t="shared" ref="L697:L760" si="81">IF(G697&lt;0,K697*G697-H697,0)</f>
        <v>231795589.9981699</v>
      </c>
      <c r="M697" s="11">
        <f>COUNTIF(E$2:$E697,E697)</f>
        <v>48</v>
      </c>
      <c r="N697" s="13"/>
      <c r="O697" t="str">
        <f t="shared" si="77"/>
        <v/>
      </c>
      <c r="P697" s="43"/>
    </row>
    <row r="698" spans="1:17">
      <c r="A698" s="41" t="s">
        <v>94</v>
      </c>
      <c r="B698" s="46">
        <v>45748</v>
      </c>
      <c r="C698" s="8" t="s">
        <v>13</v>
      </c>
      <c r="D698" s="8" t="s">
        <v>15</v>
      </c>
      <c r="E698" s="8" t="s">
        <v>15</v>
      </c>
      <c r="F698" s="9">
        <f>G698*100000</f>
        <v>30600000</v>
      </c>
      <c r="G698" s="9">
        <v>306</v>
      </c>
      <c r="H698" s="9">
        <v>32938679</v>
      </c>
      <c r="I698" s="11">
        <f t="shared" si="79"/>
        <v>6290799188.8623257</v>
      </c>
      <c r="J698" s="11">
        <f t="shared" si="76"/>
        <v>59919</v>
      </c>
      <c r="K698" s="11">
        <f t="shared" si="80"/>
        <v>104988.387470791</v>
      </c>
      <c r="L698" s="12">
        <f t="shared" si="81"/>
        <v>0</v>
      </c>
      <c r="M698" s="11">
        <f>COUNTIF(E$2:$E698,E698)</f>
        <v>365</v>
      </c>
      <c r="N698" s="13"/>
      <c r="O698" t="str">
        <f t="shared" si="77"/>
        <v/>
      </c>
    </row>
    <row r="699" spans="1:17">
      <c r="A699" s="41" t="s">
        <v>94</v>
      </c>
      <c r="B699" s="46">
        <v>45748</v>
      </c>
      <c r="C699" s="8" t="s">
        <v>13</v>
      </c>
      <c r="D699" s="8" t="s">
        <v>46</v>
      </c>
      <c r="E699" s="8" t="s">
        <v>46</v>
      </c>
      <c r="F699" s="9">
        <f t="shared" ref="F699:F762" si="82">G699*100000</f>
        <v>325400000</v>
      </c>
      <c r="G699" s="9">
        <v>3254</v>
      </c>
      <c r="H699" s="9">
        <v>357032635</v>
      </c>
      <c r="I699" s="11">
        <f t="shared" si="79"/>
        <v>16057738423.146389</v>
      </c>
      <c r="J699" s="11">
        <f t="shared" si="76"/>
        <v>158790</v>
      </c>
      <c r="K699" s="11">
        <f t="shared" si="80"/>
        <v>101125.62770417778</v>
      </c>
      <c r="L699" s="12">
        <f t="shared" si="81"/>
        <v>0</v>
      </c>
      <c r="M699" s="11">
        <f>COUNTIF(E$2:$E699,E699)</f>
        <v>49</v>
      </c>
      <c r="N699" s="13"/>
      <c r="O699" t="str">
        <f t="shared" si="77"/>
        <v/>
      </c>
    </row>
    <row r="700" spans="1:17">
      <c r="A700" s="41" t="s">
        <v>94</v>
      </c>
      <c r="B700" s="46">
        <v>45748</v>
      </c>
      <c r="C700" s="8" t="s">
        <v>13</v>
      </c>
      <c r="D700" s="8" t="s">
        <v>46</v>
      </c>
      <c r="E700" s="8" t="s">
        <v>46</v>
      </c>
      <c r="F700" s="9">
        <f t="shared" si="82"/>
        <v>-2074100000</v>
      </c>
      <c r="G700" s="9">
        <v>-20741</v>
      </c>
      <c r="H700" s="9">
        <v>-2285160416</v>
      </c>
      <c r="I700" s="11">
        <f t="shared" si="79"/>
        <v>13960291778.934038</v>
      </c>
      <c r="J700" s="11">
        <f t="shared" si="76"/>
        <v>138049</v>
      </c>
      <c r="K700" s="11">
        <f t="shared" si="80"/>
        <v>101125.62770417778</v>
      </c>
      <c r="L700" s="12">
        <f t="shared" si="81"/>
        <v>187713771.78764868</v>
      </c>
      <c r="M700" s="11">
        <f>COUNTIF(E$2:$E700,E700)</f>
        <v>50</v>
      </c>
      <c r="N700" s="13"/>
      <c r="O700" t="str">
        <f t="shared" si="77"/>
        <v/>
      </c>
    </row>
    <row r="701" spans="1:17">
      <c r="A701" s="41" t="s">
        <v>94</v>
      </c>
      <c r="B701" s="46">
        <v>45748</v>
      </c>
      <c r="C701" s="8" t="s">
        <v>13</v>
      </c>
      <c r="D701" s="8" t="s">
        <v>14</v>
      </c>
      <c r="E701" s="8" t="s">
        <v>14</v>
      </c>
      <c r="F701" s="9">
        <f t="shared" si="82"/>
        <v>-35600000</v>
      </c>
      <c r="G701" s="9">
        <v>-356</v>
      </c>
      <c r="H701" s="9">
        <v>-37823576</v>
      </c>
      <c r="I701" s="11">
        <f t="shared" si="79"/>
        <v>18980064096.568291</v>
      </c>
      <c r="J701" s="11">
        <f t="shared" si="76"/>
        <v>189417</v>
      </c>
      <c r="K701" s="11">
        <f t="shared" si="80"/>
        <v>100202.53776888183</v>
      </c>
      <c r="L701" s="12">
        <f t="shared" si="81"/>
        <v>2151472.5542780682</v>
      </c>
      <c r="M701" s="11">
        <f>COUNTIF(E$2:$E701,E701)</f>
        <v>263</v>
      </c>
      <c r="N701" s="13"/>
      <c r="O701" t="str">
        <f t="shared" si="77"/>
        <v/>
      </c>
    </row>
    <row r="702" spans="1:17">
      <c r="A702" s="41" t="s">
        <v>94</v>
      </c>
      <c r="B702" s="46">
        <v>45749</v>
      </c>
      <c r="C702" s="8" t="s">
        <v>13</v>
      </c>
      <c r="D702" s="8" t="s">
        <v>14</v>
      </c>
      <c r="E702" s="8" t="s">
        <v>14</v>
      </c>
      <c r="F702" s="9">
        <f t="shared" si="82"/>
        <v>4700000</v>
      </c>
      <c r="G702" s="9">
        <v>47</v>
      </c>
      <c r="H702" s="9">
        <v>5005641</v>
      </c>
      <c r="I702" s="11">
        <f t="shared" si="79"/>
        <v>18985069737.568291</v>
      </c>
      <c r="J702" s="11">
        <f t="shared" si="76"/>
        <v>189464</v>
      </c>
      <c r="K702" s="11">
        <f t="shared" si="80"/>
        <v>100204.10071342466</v>
      </c>
      <c r="L702" s="12">
        <f t="shared" si="81"/>
        <v>0</v>
      </c>
      <c r="M702" s="11">
        <f>COUNTIF(E$2:$E702,E702)</f>
        <v>264</v>
      </c>
      <c r="N702" s="13"/>
      <c r="O702" t="str">
        <f t="shared" si="77"/>
        <v/>
      </c>
    </row>
    <row r="703" spans="1:17">
      <c r="A703" s="41" t="s">
        <v>94</v>
      </c>
      <c r="B703" s="46">
        <v>45749</v>
      </c>
      <c r="C703" s="8" t="s">
        <v>13</v>
      </c>
      <c r="D703" s="8" t="s">
        <v>46</v>
      </c>
      <c r="E703" s="8" t="s">
        <v>46</v>
      </c>
      <c r="F703" s="9">
        <f t="shared" si="82"/>
        <v>35300000</v>
      </c>
      <c r="G703" s="9">
        <v>353</v>
      </c>
      <c r="H703" s="9">
        <v>38888258</v>
      </c>
      <c r="I703" s="11">
        <f t="shared" si="79"/>
        <v>13999180036.934038</v>
      </c>
      <c r="J703" s="11">
        <f t="shared" si="76"/>
        <v>138402</v>
      </c>
      <c r="K703" s="11">
        <f t="shared" si="80"/>
        <v>101148.68308936314</v>
      </c>
      <c r="L703" s="12">
        <f t="shared" si="81"/>
        <v>0</v>
      </c>
      <c r="M703" s="11">
        <f>COUNTIF(E$2:$E703,E703)</f>
        <v>51</v>
      </c>
      <c r="N703" s="13"/>
      <c r="O703" t="str">
        <f t="shared" si="77"/>
        <v/>
      </c>
    </row>
    <row r="704" spans="1:17">
      <c r="A704" s="41" t="s">
        <v>94</v>
      </c>
      <c r="B704" s="46">
        <v>45749</v>
      </c>
      <c r="C704" s="8" t="s">
        <v>13</v>
      </c>
      <c r="D704" s="8" t="s">
        <v>15</v>
      </c>
      <c r="E704" s="8" t="s">
        <v>15</v>
      </c>
      <c r="F704" s="9">
        <f t="shared" si="82"/>
        <v>668000000</v>
      </c>
      <c r="G704" s="9">
        <v>6680</v>
      </c>
      <c r="H704" s="9">
        <v>720963292</v>
      </c>
      <c r="I704" s="11">
        <f t="shared" si="79"/>
        <v>7011762480.8623257</v>
      </c>
      <c r="J704" s="11">
        <f t="shared" si="76"/>
        <v>66599</v>
      </c>
      <c r="K704" s="11">
        <f t="shared" si="80"/>
        <v>105283.29976219351</v>
      </c>
      <c r="L704" s="12">
        <f t="shared" si="81"/>
        <v>0</v>
      </c>
      <c r="M704" s="11">
        <f>COUNTIF(E$2:$E704,E704)</f>
        <v>366</v>
      </c>
      <c r="N704" s="13"/>
      <c r="O704" t="str">
        <f t="shared" si="77"/>
        <v/>
      </c>
    </row>
    <row r="705" spans="1:15">
      <c r="A705" s="41" t="s">
        <v>94</v>
      </c>
      <c r="B705" s="46">
        <v>45749</v>
      </c>
      <c r="C705" s="8" t="s">
        <v>13</v>
      </c>
      <c r="D705" s="8" t="s">
        <v>46</v>
      </c>
      <c r="E705" s="8" t="s">
        <v>46</v>
      </c>
      <c r="F705" s="9">
        <f t="shared" si="82"/>
        <v>-2356600000</v>
      </c>
      <c r="G705" s="9">
        <v>-23566</v>
      </c>
      <c r="H705" s="9">
        <v>-2596926068</v>
      </c>
      <c r="I705" s="11">
        <f t="shared" si="79"/>
        <v>11615510171.250107</v>
      </c>
      <c r="J705" s="11">
        <f t="shared" si="76"/>
        <v>114836</v>
      </c>
      <c r="K705" s="11">
        <f t="shared" si="80"/>
        <v>101148.68308936314</v>
      </c>
      <c r="L705" s="12">
        <f t="shared" si="81"/>
        <v>213256202.31606817</v>
      </c>
      <c r="M705" s="11">
        <f>COUNTIF(E$2:$E705,E705)</f>
        <v>52</v>
      </c>
      <c r="N705" s="13"/>
      <c r="O705" t="str">
        <f t="shared" si="77"/>
        <v/>
      </c>
    </row>
    <row r="706" spans="1:15">
      <c r="A706" s="41" t="s">
        <v>94</v>
      </c>
      <c r="B706" s="46">
        <v>45749</v>
      </c>
      <c r="C706" s="8" t="s">
        <v>13</v>
      </c>
      <c r="D706" s="8" t="s">
        <v>14</v>
      </c>
      <c r="E706" s="8" t="s">
        <v>14</v>
      </c>
      <c r="F706" s="9">
        <f t="shared" si="82"/>
        <v>-55000000</v>
      </c>
      <c r="G706" s="9">
        <v>-550</v>
      </c>
      <c r="H706" s="9">
        <v>-58445750</v>
      </c>
      <c r="I706" s="11">
        <f t="shared" si="79"/>
        <v>18929957482.175907</v>
      </c>
      <c r="J706" s="11">
        <f t="shared" ref="J706:J769" si="83">IF(M706=1,G706,SUMIFS($J:$J,$E:$E,E706,$M:$M,M706-1)+G706)</f>
        <v>188914</v>
      </c>
      <c r="K706" s="11">
        <f t="shared" si="80"/>
        <v>100204.10071342466</v>
      </c>
      <c r="L706" s="12">
        <f t="shared" si="81"/>
        <v>3333494.6076164395</v>
      </c>
      <c r="M706" s="11">
        <f>COUNTIF(E$2:$E706,E706)</f>
        <v>265</v>
      </c>
      <c r="N706" s="13"/>
      <c r="O706" t="str">
        <f t="shared" ref="O706:O769" si="84">IF(M706=_xlfn.MAXIFS(M:M,D:D,D706),"X","")</f>
        <v/>
      </c>
    </row>
    <row r="707" spans="1:15">
      <c r="A707" s="41" t="s">
        <v>94</v>
      </c>
      <c r="B707" s="46">
        <v>45750</v>
      </c>
      <c r="C707" s="8" t="s">
        <v>13</v>
      </c>
      <c r="D707" s="8" t="s">
        <v>14</v>
      </c>
      <c r="E707" s="8" t="s">
        <v>14</v>
      </c>
      <c r="F707" s="9">
        <f t="shared" si="82"/>
        <v>35700000</v>
      </c>
      <c r="G707" s="9">
        <v>357</v>
      </c>
      <c r="H707" s="9">
        <v>38105874</v>
      </c>
      <c r="I707" s="11">
        <f t="shared" si="79"/>
        <v>18968063356.175907</v>
      </c>
      <c r="J707" s="11">
        <f t="shared" si="83"/>
        <v>189271</v>
      </c>
      <c r="K707" s="11">
        <f t="shared" si="80"/>
        <v>100216.42700770803</v>
      </c>
      <c r="L707" s="12">
        <f t="shared" si="81"/>
        <v>0</v>
      </c>
      <c r="M707" s="11">
        <f>COUNTIF(E$2:$E707,E707)</f>
        <v>266</v>
      </c>
      <c r="N707" s="13"/>
      <c r="O707" t="str">
        <f t="shared" si="84"/>
        <v/>
      </c>
    </row>
    <row r="708" spans="1:15">
      <c r="A708" s="41" t="s">
        <v>94</v>
      </c>
      <c r="B708" s="46">
        <v>45750</v>
      </c>
      <c r="C708" s="8" t="s">
        <v>13</v>
      </c>
      <c r="D708" s="8" t="s">
        <v>46</v>
      </c>
      <c r="E708" s="8" t="s">
        <v>46</v>
      </c>
      <c r="F708" s="9">
        <f t="shared" si="82"/>
        <v>229600000</v>
      </c>
      <c r="G708" s="9">
        <v>2296</v>
      </c>
      <c r="H708" s="9">
        <v>252616559</v>
      </c>
      <c r="I708" s="11">
        <f t="shared" si="79"/>
        <v>11868126730.250107</v>
      </c>
      <c r="J708" s="11">
        <f t="shared" si="83"/>
        <v>117132</v>
      </c>
      <c r="K708" s="11">
        <f t="shared" si="80"/>
        <v>101322.6678469599</v>
      </c>
      <c r="L708" s="12">
        <f t="shared" si="81"/>
        <v>0</v>
      </c>
      <c r="M708" s="11">
        <f>COUNTIF(E$2:$E708,E708)</f>
        <v>53</v>
      </c>
      <c r="N708" s="13"/>
      <c r="O708" t="str">
        <f t="shared" si="84"/>
        <v/>
      </c>
    </row>
    <row r="709" spans="1:15">
      <c r="A709" s="41" t="s">
        <v>94</v>
      </c>
      <c r="B709" s="46">
        <v>45750</v>
      </c>
      <c r="C709" s="8" t="s">
        <v>13</v>
      </c>
      <c r="D709" s="8" t="s">
        <v>15</v>
      </c>
      <c r="E709" s="8" t="s">
        <v>15</v>
      </c>
      <c r="F709" s="9">
        <f t="shared" si="82"/>
        <v>70600000</v>
      </c>
      <c r="G709" s="9">
        <v>706</v>
      </c>
      <c r="H709" s="9">
        <v>76126311</v>
      </c>
      <c r="I709" s="11">
        <f t="shared" si="79"/>
        <v>7087888791.8623257</v>
      </c>
      <c r="J709" s="11">
        <f t="shared" si="83"/>
        <v>67305</v>
      </c>
      <c r="K709" s="11">
        <f t="shared" si="80"/>
        <v>105309.9887357897</v>
      </c>
      <c r="L709" s="12">
        <f t="shared" si="81"/>
        <v>0</v>
      </c>
      <c r="M709" s="11">
        <f>COUNTIF(E$2:$E709,E709)</f>
        <v>367</v>
      </c>
      <c r="N709" s="13"/>
      <c r="O709" t="str">
        <f t="shared" si="84"/>
        <v/>
      </c>
    </row>
    <row r="710" spans="1:15">
      <c r="A710" s="41" t="s">
        <v>94</v>
      </c>
      <c r="B710" s="46">
        <v>45750</v>
      </c>
      <c r="C710" s="8" t="s">
        <v>13</v>
      </c>
      <c r="D710" s="8" t="s">
        <v>46</v>
      </c>
      <c r="E710" s="8" t="s">
        <v>46</v>
      </c>
      <c r="F710" s="9">
        <f t="shared" si="82"/>
        <v>-1177300000</v>
      </c>
      <c r="G710" s="9">
        <v>-11773</v>
      </c>
      <c r="H710" s="9">
        <v>-1297608287</v>
      </c>
      <c r="I710" s="11">
        <f t="shared" si="79"/>
        <v>10675254961.687847</v>
      </c>
      <c r="J710" s="11">
        <f t="shared" si="83"/>
        <v>105359</v>
      </c>
      <c r="K710" s="11">
        <f t="shared" si="80"/>
        <v>101322.6678469599</v>
      </c>
      <c r="L710" s="12">
        <f t="shared" si="81"/>
        <v>104736518.43774104</v>
      </c>
      <c r="M710" s="11">
        <f>COUNTIF(E$2:$E710,E710)</f>
        <v>54</v>
      </c>
      <c r="N710" s="13"/>
      <c r="O710" t="str">
        <f t="shared" si="84"/>
        <v/>
      </c>
    </row>
    <row r="711" spans="1:15">
      <c r="A711" s="41" t="s">
        <v>94</v>
      </c>
      <c r="B711" s="46">
        <v>45750</v>
      </c>
      <c r="C711" s="8" t="s">
        <v>13</v>
      </c>
      <c r="D711" s="8" t="s">
        <v>14</v>
      </c>
      <c r="E711" s="8" t="s">
        <v>14</v>
      </c>
      <c r="F711" s="9">
        <f t="shared" si="82"/>
        <v>-18700000</v>
      </c>
      <c r="G711" s="9">
        <v>-187</v>
      </c>
      <c r="H711" s="9">
        <v>-19875295</v>
      </c>
      <c r="I711" s="11">
        <f t="shared" si="79"/>
        <v>18949322884.325466</v>
      </c>
      <c r="J711" s="11">
        <f t="shared" si="83"/>
        <v>189084</v>
      </c>
      <c r="K711" s="11">
        <f t="shared" si="80"/>
        <v>100216.42700770803</v>
      </c>
      <c r="L711" s="12">
        <f t="shared" si="81"/>
        <v>1134823.1495586</v>
      </c>
      <c r="M711" s="11">
        <f>COUNTIF(E$2:$E711,E711)</f>
        <v>267</v>
      </c>
      <c r="N711" s="13"/>
      <c r="O711" t="str">
        <f t="shared" si="84"/>
        <v/>
      </c>
    </row>
    <row r="712" spans="1:15">
      <c r="A712" s="41" t="s">
        <v>94</v>
      </c>
      <c r="B712" s="46">
        <v>45751</v>
      </c>
      <c r="C712" s="8" t="s">
        <v>13</v>
      </c>
      <c r="D712" s="8" t="s">
        <v>14</v>
      </c>
      <c r="E712" s="8" t="s">
        <v>14</v>
      </c>
      <c r="F712" s="9">
        <f t="shared" si="82"/>
        <v>359100000</v>
      </c>
      <c r="G712" s="9">
        <v>3591</v>
      </c>
      <c r="H712" s="9">
        <v>386772021</v>
      </c>
      <c r="I712" s="11">
        <f t="shared" si="79"/>
        <v>19336094905.325466</v>
      </c>
      <c r="J712" s="11">
        <f t="shared" si="83"/>
        <v>192675</v>
      </c>
      <c r="K712" s="11">
        <f t="shared" si="80"/>
        <v>100356.01352186567</v>
      </c>
      <c r="L712" s="12">
        <f t="shared" si="81"/>
        <v>0</v>
      </c>
      <c r="M712" s="11">
        <f>COUNTIF(E$2:$E712,E712)</f>
        <v>268</v>
      </c>
      <c r="N712" s="13"/>
      <c r="O712" t="str">
        <f t="shared" si="84"/>
        <v/>
      </c>
    </row>
    <row r="713" spans="1:15">
      <c r="A713" s="41" t="s">
        <v>94</v>
      </c>
      <c r="B713" s="46">
        <v>45751</v>
      </c>
      <c r="C713" s="8" t="s">
        <v>13</v>
      </c>
      <c r="D713" s="8" t="s">
        <v>15</v>
      </c>
      <c r="E713" s="8" t="s">
        <v>15</v>
      </c>
      <c r="F713" s="9">
        <f t="shared" si="82"/>
        <v>41800000</v>
      </c>
      <c r="G713" s="9">
        <v>418</v>
      </c>
      <c r="H713" s="9">
        <v>45123819</v>
      </c>
      <c r="I713" s="11">
        <f t="shared" si="79"/>
        <v>7133012610.8623257</v>
      </c>
      <c r="J713" s="11">
        <f t="shared" si="83"/>
        <v>67723</v>
      </c>
      <c r="K713" s="11">
        <f t="shared" si="80"/>
        <v>105326.29403396668</v>
      </c>
      <c r="L713" s="12">
        <f t="shared" si="81"/>
        <v>0</v>
      </c>
      <c r="M713" s="11">
        <f>COUNTIF(E$2:$E713,E713)</f>
        <v>368</v>
      </c>
      <c r="N713" s="13"/>
      <c r="O713" t="str">
        <f t="shared" si="84"/>
        <v/>
      </c>
    </row>
    <row r="714" spans="1:15">
      <c r="A714" s="41" t="s">
        <v>94</v>
      </c>
      <c r="B714" s="46">
        <v>45751</v>
      </c>
      <c r="C714" s="8" t="s">
        <v>13</v>
      </c>
      <c r="D714" s="8" t="s">
        <v>46</v>
      </c>
      <c r="E714" s="8" t="s">
        <v>46</v>
      </c>
      <c r="F714" s="9">
        <f t="shared" si="82"/>
        <v>237600000</v>
      </c>
      <c r="G714" s="9">
        <v>2376</v>
      </c>
      <c r="H714" s="9">
        <v>261277336</v>
      </c>
      <c r="I714" s="11">
        <f t="shared" si="79"/>
        <v>10936532297.687847</v>
      </c>
      <c r="J714" s="11">
        <f t="shared" si="83"/>
        <v>107735</v>
      </c>
      <c r="K714" s="11">
        <f t="shared" si="80"/>
        <v>101513.27143164104</v>
      </c>
      <c r="L714" s="12">
        <f t="shared" si="81"/>
        <v>0</v>
      </c>
      <c r="M714" s="11">
        <f>COUNTIF(E$2:$E714,E714)</f>
        <v>55</v>
      </c>
      <c r="N714" s="13"/>
      <c r="O714" t="str">
        <f t="shared" si="84"/>
        <v/>
      </c>
    </row>
    <row r="715" spans="1:15">
      <c r="A715" s="41" t="s">
        <v>94</v>
      </c>
      <c r="B715" s="46">
        <v>45751</v>
      </c>
      <c r="C715" s="8" t="s">
        <v>13</v>
      </c>
      <c r="D715" s="8" t="s">
        <v>46</v>
      </c>
      <c r="E715" s="8" t="s">
        <v>46</v>
      </c>
      <c r="F715" s="9">
        <f t="shared" si="82"/>
        <v>-1590700000</v>
      </c>
      <c r="G715" s="9">
        <v>-15907</v>
      </c>
      <c r="H715" s="9">
        <v>-1754621635</v>
      </c>
      <c r="I715" s="11">
        <f t="shared" si="79"/>
        <v>9321760689.0247326</v>
      </c>
      <c r="J715" s="11">
        <f t="shared" si="83"/>
        <v>91828</v>
      </c>
      <c r="K715" s="11">
        <f t="shared" si="80"/>
        <v>101513.27143164104</v>
      </c>
      <c r="L715" s="12">
        <f t="shared" si="81"/>
        <v>139850026.33688593</v>
      </c>
      <c r="M715" s="11">
        <f>COUNTIF(E$2:$E715,E715)</f>
        <v>56</v>
      </c>
      <c r="N715" s="13"/>
      <c r="O715" t="str">
        <f t="shared" si="84"/>
        <v/>
      </c>
    </row>
    <row r="716" spans="1:15">
      <c r="A716" s="41" t="s">
        <v>94</v>
      </c>
      <c r="B716" s="46">
        <v>45751</v>
      </c>
      <c r="C716" s="8" t="s">
        <v>13</v>
      </c>
      <c r="D716" s="8" t="s">
        <v>14</v>
      </c>
      <c r="E716" s="8" t="s">
        <v>14</v>
      </c>
      <c r="F716" s="9">
        <f t="shared" si="82"/>
        <v>-6400000</v>
      </c>
      <c r="G716" s="9">
        <v>-64</v>
      </c>
      <c r="H716" s="9">
        <v>-6807104</v>
      </c>
      <c r="I716" s="11">
        <f t="shared" si="79"/>
        <v>19329672120.460068</v>
      </c>
      <c r="J716" s="11">
        <f t="shared" si="83"/>
        <v>192611</v>
      </c>
      <c r="K716" s="11">
        <f t="shared" si="80"/>
        <v>100356.01352186567</v>
      </c>
      <c r="L716" s="12">
        <f t="shared" si="81"/>
        <v>384319.13460059743</v>
      </c>
      <c r="M716" s="11">
        <f>COUNTIF(E$2:$E716,E716)</f>
        <v>269</v>
      </c>
      <c r="N716" s="13"/>
      <c r="O716" t="str">
        <f t="shared" si="84"/>
        <v/>
      </c>
    </row>
    <row r="717" spans="1:15">
      <c r="A717" s="41" t="s">
        <v>94</v>
      </c>
      <c r="B717" s="46">
        <v>45755</v>
      </c>
      <c r="C717" s="8" t="s">
        <v>13</v>
      </c>
      <c r="D717" s="8" t="s">
        <v>14</v>
      </c>
      <c r="E717" s="8" t="s">
        <v>14</v>
      </c>
      <c r="F717" s="9">
        <f t="shared" si="82"/>
        <v>100600000</v>
      </c>
      <c r="G717" s="9">
        <v>1006</v>
      </c>
      <c r="H717" s="9">
        <v>107162736</v>
      </c>
      <c r="I717" s="11">
        <f t="shared" si="79"/>
        <v>19436834856.460068</v>
      </c>
      <c r="J717" s="11">
        <f t="shared" si="83"/>
        <v>193617</v>
      </c>
      <c r="K717" s="11">
        <f t="shared" si="80"/>
        <v>100388.05919139367</v>
      </c>
      <c r="L717" s="12">
        <f t="shared" si="81"/>
        <v>0</v>
      </c>
      <c r="M717" s="11">
        <f>COUNTIF(E$2:$E717,E717)</f>
        <v>270</v>
      </c>
      <c r="N717" s="13"/>
      <c r="O717" t="str">
        <f t="shared" si="84"/>
        <v/>
      </c>
    </row>
    <row r="718" spans="1:15">
      <c r="A718" s="41" t="s">
        <v>94</v>
      </c>
      <c r="B718" s="46">
        <v>45755</v>
      </c>
      <c r="C718" s="8" t="s">
        <v>13</v>
      </c>
      <c r="D718" s="8" t="s">
        <v>46</v>
      </c>
      <c r="E718" s="8" t="s">
        <v>46</v>
      </c>
      <c r="F718" s="9">
        <f t="shared" si="82"/>
        <v>3627800000</v>
      </c>
      <c r="G718" s="9">
        <v>36278</v>
      </c>
      <c r="H718" s="9">
        <v>3982819634</v>
      </c>
      <c r="I718" s="11">
        <f t="shared" si="79"/>
        <v>13304580323.024733</v>
      </c>
      <c r="J718" s="11">
        <f t="shared" si="83"/>
        <v>128106</v>
      </c>
      <c r="K718" s="11">
        <f t="shared" si="80"/>
        <v>103856.02800044285</v>
      </c>
      <c r="L718" s="12">
        <f t="shared" si="81"/>
        <v>0</v>
      </c>
      <c r="M718" s="11">
        <f>COUNTIF(E$2:$E718,E718)</f>
        <v>57</v>
      </c>
      <c r="N718" s="13"/>
      <c r="O718" t="str">
        <f t="shared" si="84"/>
        <v/>
      </c>
    </row>
    <row r="719" spans="1:15">
      <c r="A719" s="41" t="s">
        <v>94</v>
      </c>
      <c r="B719" s="46">
        <v>45755</v>
      </c>
      <c r="C719" s="8" t="s">
        <v>13</v>
      </c>
      <c r="D719" s="8" t="s">
        <v>15</v>
      </c>
      <c r="E719" s="8" t="s">
        <v>15</v>
      </c>
      <c r="F719" s="9">
        <f t="shared" si="82"/>
        <v>536200000</v>
      </c>
      <c r="G719" s="9">
        <v>5362</v>
      </c>
      <c r="H719" s="9">
        <v>578758955</v>
      </c>
      <c r="I719" s="11">
        <f t="shared" si="79"/>
        <v>7711771565.8623257</v>
      </c>
      <c r="J719" s="11">
        <f t="shared" si="83"/>
        <v>73085</v>
      </c>
      <c r="K719" s="11">
        <f t="shared" si="80"/>
        <v>105517.84313966376</v>
      </c>
      <c r="L719" s="12">
        <f t="shared" si="81"/>
        <v>0</v>
      </c>
      <c r="M719" s="11">
        <f>COUNTIF(E$2:$E719,E719)</f>
        <v>369</v>
      </c>
      <c r="N719" s="13"/>
      <c r="O719" t="str">
        <f t="shared" si="84"/>
        <v/>
      </c>
    </row>
    <row r="720" spans="1:15">
      <c r="A720" s="41" t="s">
        <v>94</v>
      </c>
      <c r="B720" s="46">
        <v>45755</v>
      </c>
      <c r="C720" s="8" t="s">
        <v>13</v>
      </c>
      <c r="D720" s="8" t="s">
        <v>46</v>
      </c>
      <c r="E720" s="8" t="s">
        <v>46</v>
      </c>
      <c r="F720" s="9">
        <f t="shared" si="82"/>
        <v>-3220300000</v>
      </c>
      <c r="G720" s="9">
        <v>-32203</v>
      </c>
      <c r="H720" s="9">
        <v>-3552828178</v>
      </c>
      <c r="I720" s="11">
        <f t="shared" si="79"/>
        <v>9960104653.3264713</v>
      </c>
      <c r="J720" s="11">
        <f t="shared" si="83"/>
        <v>95903</v>
      </c>
      <c r="K720" s="11">
        <f t="shared" si="80"/>
        <v>103856.02800044285</v>
      </c>
      <c r="L720" s="12">
        <f t="shared" si="81"/>
        <v>208352508.30173874</v>
      </c>
      <c r="M720" s="11">
        <f>COUNTIF(E$2:$E720,E720)</f>
        <v>58</v>
      </c>
      <c r="N720" s="13"/>
      <c r="O720" t="str">
        <f t="shared" si="84"/>
        <v/>
      </c>
    </row>
    <row r="721" spans="1:15">
      <c r="A721" s="41" t="s">
        <v>94</v>
      </c>
      <c r="B721" s="46">
        <v>45755</v>
      </c>
      <c r="C721" s="8" t="s">
        <v>13</v>
      </c>
      <c r="D721" s="8" t="s">
        <v>14</v>
      </c>
      <c r="E721" s="8" t="s">
        <v>14</v>
      </c>
      <c r="F721" s="9">
        <f t="shared" si="82"/>
        <v>-38700000</v>
      </c>
      <c r="G721" s="9">
        <v>-387</v>
      </c>
      <c r="H721" s="9">
        <v>-41169060</v>
      </c>
      <c r="I721" s="11">
        <f t="shared" si="79"/>
        <v>19397984677.552998</v>
      </c>
      <c r="J721" s="11">
        <f t="shared" si="83"/>
        <v>193230</v>
      </c>
      <c r="K721" s="11">
        <f t="shared" si="80"/>
        <v>100388.05919139367</v>
      </c>
      <c r="L721" s="12">
        <f t="shared" si="81"/>
        <v>2318881.0929306522</v>
      </c>
      <c r="M721" s="11">
        <f>COUNTIF(E$2:$E721,E721)</f>
        <v>271</v>
      </c>
      <c r="N721" s="13"/>
      <c r="O721" t="str">
        <f t="shared" si="84"/>
        <v/>
      </c>
    </row>
    <row r="722" spans="1:15">
      <c r="A722" s="41" t="s">
        <v>94</v>
      </c>
      <c r="B722" s="46">
        <v>45756</v>
      </c>
      <c r="C722" s="8" t="s">
        <v>13</v>
      </c>
      <c r="D722" s="8" t="s">
        <v>14</v>
      </c>
      <c r="E722" s="8" t="s">
        <v>14</v>
      </c>
      <c r="F722" s="9">
        <f t="shared" si="82"/>
        <v>9400000</v>
      </c>
      <c r="G722" s="9">
        <v>94</v>
      </c>
      <c r="H722" s="9">
        <v>10023878</v>
      </c>
      <c r="I722" s="11">
        <f t="shared" si="79"/>
        <v>19408008555.552998</v>
      </c>
      <c r="J722" s="11">
        <f t="shared" si="83"/>
        <v>193324</v>
      </c>
      <c r="K722" s="11">
        <f t="shared" si="80"/>
        <v>100391.09761619353</v>
      </c>
      <c r="L722" s="12">
        <f t="shared" si="81"/>
        <v>0</v>
      </c>
      <c r="M722" s="11">
        <f>COUNTIF(E$2:$E722,E722)</f>
        <v>272</v>
      </c>
      <c r="N722" s="13"/>
      <c r="O722" t="str">
        <f t="shared" si="84"/>
        <v/>
      </c>
    </row>
    <row r="723" spans="1:15">
      <c r="A723" s="41" t="s">
        <v>94</v>
      </c>
      <c r="B723" s="46">
        <v>45756</v>
      </c>
      <c r="C723" s="8" t="s">
        <v>13</v>
      </c>
      <c r="D723" s="8" t="s">
        <v>15</v>
      </c>
      <c r="E723" s="8" t="s">
        <v>15</v>
      </c>
      <c r="F723" s="9">
        <f t="shared" si="82"/>
        <v>85500000</v>
      </c>
      <c r="G723" s="9">
        <v>855</v>
      </c>
      <c r="H723" s="9">
        <v>92111865</v>
      </c>
      <c r="I723" s="11">
        <f t="shared" si="79"/>
        <v>7803883430.8623257</v>
      </c>
      <c r="J723" s="11">
        <f t="shared" si="83"/>
        <v>73940</v>
      </c>
      <c r="K723" s="11">
        <f t="shared" si="80"/>
        <v>105543.45997920376</v>
      </c>
      <c r="L723" s="12">
        <f t="shared" si="81"/>
        <v>0</v>
      </c>
      <c r="M723" s="11">
        <f>COUNTIF(E$2:$E723,E723)</f>
        <v>370</v>
      </c>
      <c r="N723" s="13"/>
      <c r="O723" t="str">
        <f t="shared" si="84"/>
        <v/>
      </c>
    </row>
    <row r="724" spans="1:15">
      <c r="A724" s="41" t="s">
        <v>94</v>
      </c>
      <c r="B724" s="46">
        <v>45756</v>
      </c>
      <c r="C724" s="8" t="s">
        <v>13</v>
      </c>
      <c r="D724" s="8" t="s">
        <v>46</v>
      </c>
      <c r="E724" s="8" t="s">
        <v>46</v>
      </c>
      <c r="F724" s="9">
        <f t="shared" si="82"/>
        <v>79900000</v>
      </c>
      <c r="G724" s="9">
        <v>799</v>
      </c>
      <c r="H724" s="9">
        <v>87921743</v>
      </c>
      <c r="I724" s="11">
        <f t="shared" si="79"/>
        <v>10048026396.326471</v>
      </c>
      <c r="J724" s="11">
        <f t="shared" si="83"/>
        <v>96702</v>
      </c>
      <c r="K724" s="11">
        <f t="shared" si="80"/>
        <v>103907.12080749593</v>
      </c>
      <c r="L724" s="12">
        <f t="shared" si="81"/>
        <v>0</v>
      </c>
      <c r="M724" s="11">
        <f>COUNTIF(E$2:$E724,E724)</f>
        <v>59</v>
      </c>
      <c r="N724" s="13"/>
      <c r="O724" t="str">
        <f t="shared" si="84"/>
        <v/>
      </c>
    </row>
    <row r="725" spans="1:15">
      <c r="A725" s="41" t="s">
        <v>94</v>
      </c>
      <c r="B725" s="46">
        <v>45756</v>
      </c>
      <c r="C725" s="8" t="s">
        <v>13</v>
      </c>
      <c r="D725" s="8" t="s">
        <v>46</v>
      </c>
      <c r="E725" s="8" t="s">
        <v>46</v>
      </c>
      <c r="F725" s="9">
        <f t="shared" si="82"/>
        <v>-1293000000</v>
      </c>
      <c r="G725" s="9">
        <v>-12930</v>
      </c>
      <c r="H725" s="9">
        <v>-1426786710</v>
      </c>
      <c r="I725" s="11">
        <f t="shared" si="79"/>
        <v>8704507324.2855492</v>
      </c>
      <c r="J725" s="11">
        <f t="shared" si="83"/>
        <v>83772</v>
      </c>
      <c r="K725" s="11">
        <f t="shared" si="80"/>
        <v>103907.12080749593</v>
      </c>
      <c r="L725" s="12">
        <f t="shared" si="81"/>
        <v>83267637.959077597</v>
      </c>
      <c r="M725" s="11">
        <f>COUNTIF(E$2:$E725,E725)</f>
        <v>60</v>
      </c>
      <c r="N725" s="13"/>
      <c r="O725" t="str">
        <f t="shared" si="84"/>
        <v/>
      </c>
    </row>
    <row r="726" spans="1:15">
      <c r="A726" s="41" t="s">
        <v>94</v>
      </c>
      <c r="B726" s="46">
        <v>45756</v>
      </c>
      <c r="C726" s="8" t="s">
        <v>13</v>
      </c>
      <c r="D726" s="8" t="s">
        <v>14</v>
      </c>
      <c r="E726" s="8" t="s">
        <v>14</v>
      </c>
      <c r="F726" s="9">
        <f t="shared" si="82"/>
        <v>-39200000</v>
      </c>
      <c r="G726" s="9">
        <v>-392</v>
      </c>
      <c r="H726" s="9">
        <v>-41708408</v>
      </c>
      <c r="I726" s="11">
        <f t="shared" si="79"/>
        <v>19368655245.287449</v>
      </c>
      <c r="J726" s="11">
        <f t="shared" si="83"/>
        <v>192932</v>
      </c>
      <c r="K726" s="11">
        <f t="shared" si="80"/>
        <v>100391.09761619353</v>
      </c>
      <c r="L726" s="12">
        <f t="shared" si="81"/>
        <v>2355097.7344521359</v>
      </c>
      <c r="M726" s="11">
        <f>COUNTIF(E$2:$E726,E726)</f>
        <v>273</v>
      </c>
      <c r="N726" s="13"/>
      <c r="O726" t="str">
        <f t="shared" si="84"/>
        <v/>
      </c>
    </row>
    <row r="727" spans="1:15">
      <c r="A727" s="41" t="s">
        <v>94</v>
      </c>
      <c r="B727" s="46">
        <v>45757</v>
      </c>
      <c r="C727" s="8" t="s">
        <v>13</v>
      </c>
      <c r="D727" s="8" t="s">
        <v>14</v>
      </c>
      <c r="E727" s="8" t="s">
        <v>14</v>
      </c>
      <c r="F727" s="9">
        <f t="shared" si="82"/>
        <v>440800000</v>
      </c>
      <c r="G727" s="9">
        <v>4408</v>
      </c>
      <c r="H727" s="9">
        <v>469271843</v>
      </c>
      <c r="I727" s="11">
        <f t="shared" si="79"/>
        <v>19837927088.287449</v>
      </c>
      <c r="J727" s="11">
        <f t="shared" si="83"/>
        <v>197340</v>
      </c>
      <c r="K727" s="11">
        <f t="shared" si="80"/>
        <v>100526.63975011375</v>
      </c>
      <c r="L727" s="12">
        <f t="shared" si="81"/>
        <v>0</v>
      </c>
      <c r="M727" s="11">
        <f>COUNTIF(E$2:$E727,E727)</f>
        <v>274</v>
      </c>
      <c r="N727" s="13"/>
      <c r="O727" t="str">
        <f t="shared" si="84"/>
        <v/>
      </c>
    </row>
    <row r="728" spans="1:15">
      <c r="A728" s="41" t="s">
        <v>94</v>
      </c>
      <c r="B728" s="46">
        <v>45757</v>
      </c>
      <c r="C728" s="8" t="s">
        <v>13</v>
      </c>
      <c r="D728" s="8" t="s">
        <v>46</v>
      </c>
      <c r="E728" s="8" t="s">
        <v>46</v>
      </c>
      <c r="F728" s="9">
        <f t="shared" si="82"/>
        <v>191900000</v>
      </c>
      <c r="G728" s="9">
        <v>1919</v>
      </c>
      <c r="H728" s="9">
        <v>211333394</v>
      </c>
      <c r="I728" s="11">
        <f t="shared" si="79"/>
        <v>8915840718.2855492</v>
      </c>
      <c r="J728" s="11">
        <f t="shared" si="83"/>
        <v>85691</v>
      </c>
      <c r="K728" s="11">
        <f t="shared" si="80"/>
        <v>104046.40765407743</v>
      </c>
      <c r="L728" s="12">
        <f t="shared" si="81"/>
        <v>0</v>
      </c>
      <c r="M728" s="11">
        <f>COUNTIF(E$2:$E728,E728)</f>
        <v>61</v>
      </c>
      <c r="N728" s="13"/>
      <c r="O728" t="str">
        <f t="shared" si="84"/>
        <v/>
      </c>
    </row>
    <row r="729" spans="1:15">
      <c r="A729" s="41" t="s">
        <v>94</v>
      </c>
      <c r="B729" s="46">
        <v>45757</v>
      </c>
      <c r="C729" s="8" t="s">
        <v>13</v>
      </c>
      <c r="D729" s="8" t="s">
        <v>15</v>
      </c>
      <c r="E729" s="8" t="s">
        <v>15</v>
      </c>
      <c r="F729" s="9">
        <f t="shared" si="82"/>
        <v>528800000</v>
      </c>
      <c r="G729" s="9">
        <v>5288</v>
      </c>
      <c r="H729" s="9">
        <v>570224025</v>
      </c>
      <c r="I729" s="11">
        <f t="shared" si="79"/>
        <v>8374107455.8623257</v>
      </c>
      <c r="J729" s="11">
        <f t="shared" si="83"/>
        <v>79228</v>
      </c>
      <c r="K729" s="11">
        <f t="shared" si="80"/>
        <v>105696.31261501396</v>
      </c>
      <c r="L729" s="12">
        <f t="shared" si="81"/>
        <v>0</v>
      </c>
      <c r="M729" s="11">
        <f>COUNTIF(E$2:$E729,E729)</f>
        <v>371</v>
      </c>
      <c r="N729" s="13"/>
      <c r="O729" t="str">
        <f t="shared" si="84"/>
        <v/>
      </c>
    </row>
    <row r="730" spans="1:15">
      <c r="A730" s="41" t="s">
        <v>94</v>
      </c>
      <c r="B730" s="46">
        <v>45757</v>
      </c>
      <c r="C730" s="8" t="s">
        <v>13</v>
      </c>
      <c r="D730" s="8" t="s">
        <v>35</v>
      </c>
      <c r="E730" s="8" t="s">
        <v>35</v>
      </c>
      <c r="F730" s="9">
        <f t="shared" si="82"/>
        <v>-1000000000</v>
      </c>
      <c r="G730" s="9">
        <v>-10000</v>
      </c>
      <c r="H730" s="9">
        <v>-1060340000</v>
      </c>
      <c r="I730" s="11">
        <f t="shared" si="79"/>
        <v>0</v>
      </c>
      <c r="J730" s="11">
        <f t="shared" si="83"/>
        <v>0</v>
      </c>
      <c r="K730" s="11">
        <f t="shared" si="80"/>
        <v>104810</v>
      </c>
      <c r="L730" s="12">
        <f t="shared" si="81"/>
        <v>12240000</v>
      </c>
      <c r="M730" s="11">
        <f>COUNTIF(E$2:$E730,E730)</f>
        <v>13</v>
      </c>
      <c r="N730" s="13"/>
      <c r="O730" t="str">
        <f t="shared" si="84"/>
        <v>X</v>
      </c>
    </row>
    <row r="731" spans="1:15">
      <c r="A731" s="41" t="s">
        <v>94</v>
      </c>
      <c r="B731" s="46">
        <v>45757</v>
      </c>
      <c r="C731" s="8" t="s">
        <v>13</v>
      </c>
      <c r="D731" s="8" t="s">
        <v>46</v>
      </c>
      <c r="E731" s="8" t="s">
        <v>46</v>
      </c>
      <c r="F731" s="9">
        <f t="shared" si="82"/>
        <v>-1314900000</v>
      </c>
      <c r="G731" s="9">
        <v>-13149</v>
      </c>
      <c r="H731" s="9">
        <v>-1451241981</v>
      </c>
      <c r="I731" s="11">
        <f t="shared" si="79"/>
        <v>7547734504.0420856</v>
      </c>
      <c r="J731" s="11">
        <f t="shared" si="83"/>
        <v>72542</v>
      </c>
      <c r="K731" s="11">
        <f t="shared" si="80"/>
        <v>104046.40765407743</v>
      </c>
      <c r="L731" s="12">
        <f t="shared" si="81"/>
        <v>83135766.756536007</v>
      </c>
      <c r="M731" s="11">
        <f>COUNTIF(E$2:$E731,E731)</f>
        <v>62</v>
      </c>
      <c r="N731" s="13"/>
      <c r="O731" t="str">
        <f t="shared" si="84"/>
        <v/>
      </c>
    </row>
    <row r="732" spans="1:15">
      <c r="A732" s="41" t="s">
        <v>94</v>
      </c>
      <c r="B732" s="46">
        <v>45757</v>
      </c>
      <c r="C732" s="8" t="s">
        <v>13</v>
      </c>
      <c r="D732" s="8" t="s">
        <v>14</v>
      </c>
      <c r="E732" s="8" t="s">
        <v>14</v>
      </c>
      <c r="F732" s="9">
        <f t="shared" si="82"/>
        <v>-20300000</v>
      </c>
      <c r="G732" s="9">
        <v>-203</v>
      </c>
      <c r="H732" s="9">
        <v>-21602854</v>
      </c>
      <c r="I732" s="11">
        <f t="shared" si="79"/>
        <v>19817520180.418175</v>
      </c>
      <c r="J732" s="11">
        <f t="shared" si="83"/>
        <v>197137</v>
      </c>
      <c r="K732" s="11">
        <f t="shared" si="80"/>
        <v>100526.63975011375</v>
      </c>
      <c r="L732" s="12">
        <f t="shared" si="81"/>
        <v>1195946.1307269074</v>
      </c>
      <c r="M732" s="11">
        <f>COUNTIF(E$2:$E732,E732)</f>
        <v>275</v>
      </c>
      <c r="N732" s="13"/>
      <c r="O732" t="str">
        <f t="shared" si="84"/>
        <v/>
      </c>
    </row>
    <row r="733" spans="1:15">
      <c r="A733" s="41" t="s">
        <v>94</v>
      </c>
      <c r="B733" s="46">
        <v>45758</v>
      </c>
      <c r="C733" s="8" t="s">
        <v>13</v>
      </c>
      <c r="D733" s="8" t="s">
        <v>14</v>
      </c>
      <c r="E733" s="8" t="s">
        <v>14</v>
      </c>
      <c r="F733" s="9">
        <f t="shared" si="82"/>
        <v>189500000</v>
      </c>
      <c r="G733" s="9">
        <v>1895</v>
      </c>
      <c r="H733" s="9">
        <v>203399092</v>
      </c>
      <c r="I733" s="11">
        <f t="shared" si="79"/>
        <v>20020919272.418175</v>
      </c>
      <c r="J733" s="11">
        <f t="shared" si="83"/>
        <v>199032</v>
      </c>
      <c r="K733" s="11">
        <f t="shared" si="80"/>
        <v>100591.4590237659</v>
      </c>
      <c r="L733" s="12">
        <f t="shared" si="81"/>
        <v>0</v>
      </c>
      <c r="M733" s="11">
        <f>COUNTIF(E$2:$E733,E733)</f>
        <v>276</v>
      </c>
      <c r="N733" s="13"/>
      <c r="O733" t="str">
        <f t="shared" si="84"/>
        <v/>
      </c>
    </row>
    <row r="734" spans="1:15">
      <c r="A734" s="41" t="s">
        <v>94</v>
      </c>
      <c r="B734" s="46">
        <v>45758</v>
      </c>
      <c r="C734" s="8" t="s">
        <v>13</v>
      </c>
      <c r="D734" s="8" t="s">
        <v>46</v>
      </c>
      <c r="E734" s="8" t="s">
        <v>46</v>
      </c>
      <c r="F734" s="9">
        <f t="shared" si="82"/>
        <v>152800000</v>
      </c>
      <c r="G734" s="9">
        <v>1528</v>
      </c>
      <c r="H734" s="9">
        <v>168152839</v>
      </c>
      <c r="I734" s="11">
        <f t="shared" si="79"/>
        <v>7715887343.0420856</v>
      </c>
      <c r="J734" s="11">
        <f t="shared" si="83"/>
        <v>74070</v>
      </c>
      <c r="K734" s="11">
        <f t="shared" si="80"/>
        <v>104170.20849253524</v>
      </c>
      <c r="L734" s="12">
        <f t="shared" si="81"/>
        <v>0</v>
      </c>
      <c r="M734" s="11">
        <f>COUNTIF(E$2:$E734,E734)</f>
        <v>63</v>
      </c>
      <c r="N734" s="13"/>
      <c r="O734" t="str">
        <f t="shared" si="84"/>
        <v/>
      </c>
    </row>
    <row r="735" spans="1:15">
      <c r="A735" s="41" t="s">
        <v>94</v>
      </c>
      <c r="B735" s="46">
        <v>45758</v>
      </c>
      <c r="C735" s="8" t="s">
        <v>13</v>
      </c>
      <c r="D735" s="8" t="s">
        <v>15</v>
      </c>
      <c r="E735" s="8" t="s">
        <v>15</v>
      </c>
      <c r="F735" s="9">
        <f t="shared" si="82"/>
        <v>14800000</v>
      </c>
      <c r="G735" s="9">
        <v>148</v>
      </c>
      <c r="H735" s="9">
        <v>15956933</v>
      </c>
      <c r="I735" s="11">
        <f t="shared" si="79"/>
        <v>8390064388.8623257</v>
      </c>
      <c r="J735" s="11">
        <f t="shared" si="83"/>
        <v>79376</v>
      </c>
      <c r="K735" s="11">
        <f t="shared" si="80"/>
        <v>105700.26694293396</v>
      </c>
      <c r="L735" s="12">
        <f t="shared" si="81"/>
        <v>0</v>
      </c>
      <c r="M735" s="11">
        <f>COUNTIF(E$2:$E735,E735)</f>
        <v>372</v>
      </c>
      <c r="N735" s="13"/>
      <c r="O735" t="str">
        <f t="shared" si="84"/>
        <v/>
      </c>
    </row>
    <row r="736" spans="1:15">
      <c r="A736" s="41" t="s">
        <v>94</v>
      </c>
      <c r="B736" s="46">
        <v>45758</v>
      </c>
      <c r="C736" s="8" t="s">
        <v>13</v>
      </c>
      <c r="D736" s="8" t="s">
        <v>46</v>
      </c>
      <c r="E736" s="8" t="s">
        <v>46</v>
      </c>
      <c r="F736" s="9">
        <f t="shared" si="82"/>
        <v>-1568300000</v>
      </c>
      <c r="G736" s="9">
        <v>-15683</v>
      </c>
      <c r="H736" s="9">
        <v>-1731920739</v>
      </c>
      <c r="I736" s="11">
        <f t="shared" si="79"/>
        <v>6082185963.2536554</v>
      </c>
      <c r="J736" s="11">
        <f t="shared" si="83"/>
        <v>58387</v>
      </c>
      <c r="K736" s="11">
        <f t="shared" si="80"/>
        <v>104170.20849253524</v>
      </c>
      <c r="L736" s="12">
        <f t="shared" si="81"/>
        <v>98219359.211569786</v>
      </c>
      <c r="M736" s="11">
        <f>COUNTIF(E$2:$E736,E736)</f>
        <v>64</v>
      </c>
      <c r="N736" s="13"/>
      <c r="O736" t="str">
        <f t="shared" si="84"/>
        <v/>
      </c>
    </row>
    <row r="737" spans="1:15">
      <c r="A737" s="41" t="s">
        <v>94</v>
      </c>
      <c r="B737" s="46">
        <v>45758</v>
      </c>
      <c r="C737" s="8" t="s">
        <v>13</v>
      </c>
      <c r="D737" s="8" t="s">
        <v>14</v>
      </c>
      <c r="E737" s="8" t="s">
        <v>14</v>
      </c>
      <c r="F737" s="9">
        <f t="shared" si="82"/>
        <v>-28100000</v>
      </c>
      <c r="G737" s="9">
        <v>-281</v>
      </c>
      <c r="H737" s="9">
        <v>-29919475</v>
      </c>
      <c r="I737" s="11">
        <f t="shared" si="79"/>
        <v>19992653072.432495</v>
      </c>
      <c r="J737" s="11">
        <f t="shared" si="83"/>
        <v>198751</v>
      </c>
      <c r="K737" s="11">
        <f t="shared" si="80"/>
        <v>100591.4590237659</v>
      </c>
      <c r="L737" s="12">
        <f t="shared" si="81"/>
        <v>1653275.0143217817</v>
      </c>
      <c r="M737" s="11">
        <f>COUNTIF(E$2:$E737,E737)</f>
        <v>277</v>
      </c>
      <c r="N737" s="13"/>
      <c r="O737" t="str">
        <f t="shared" si="84"/>
        <v/>
      </c>
    </row>
    <row r="738" spans="1:15">
      <c r="A738" s="41" t="s">
        <v>94</v>
      </c>
      <c r="B738" s="46">
        <v>45761</v>
      </c>
      <c r="C738" s="8" t="s">
        <v>13</v>
      </c>
      <c r="D738" s="8" t="s">
        <v>14</v>
      </c>
      <c r="E738" s="8" t="s">
        <v>14</v>
      </c>
      <c r="F738" s="9">
        <f t="shared" si="82"/>
        <v>13000000</v>
      </c>
      <c r="G738" s="9">
        <v>130</v>
      </c>
      <c r="H738" s="9">
        <v>13863864</v>
      </c>
      <c r="I738" s="11">
        <f t="shared" si="79"/>
        <v>20006516936.432495</v>
      </c>
      <c r="J738" s="11">
        <f t="shared" si="83"/>
        <v>198881</v>
      </c>
      <c r="K738" s="11">
        <f t="shared" si="80"/>
        <v>100595.41603487762</v>
      </c>
      <c r="L738" s="12">
        <f t="shared" si="81"/>
        <v>0</v>
      </c>
      <c r="M738" s="11">
        <f>COUNTIF(E$2:$E738,E738)</f>
        <v>278</v>
      </c>
      <c r="N738" s="13"/>
      <c r="O738" t="str">
        <f t="shared" si="84"/>
        <v/>
      </c>
    </row>
    <row r="739" spans="1:15">
      <c r="A739" s="41" t="s">
        <v>94</v>
      </c>
      <c r="B739" s="46">
        <v>45761</v>
      </c>
      <c r="C739" s="8" t="s">
        <v>13</v>
      </c>
      <c r="D739" s="8" t="s">
        <v>46</v>
      </c>
      <c r="E739" s="8" t="s">
        <v>46</v>
      </c>
      <c r="F739" s="9">
        <f t="shared" si="82"/>
        <v>241300000</v>
      </c>
      <c r="G739" s="9">
        <v>2413</v>
      </c>
      <c r="H739" s="9">
        <v>265588938</v>
      </c>
      <c r="I739" s="11">
        <f t="shared" si="79"/>
        <v>6347774901.2536554</v>
      </c>
      <c r="J739" s="11">
        <f t="shared" si="83"/>
        <v>60800</v>
      </c>
      <c r="K739" s="11">
        <f t="shared" si="80"/>
        <v>104404.19245482986</v>
      </c>
      <c r="L739" s="12">
        <f t="shared" si="81"/>
        <v>0</v>
      </c>
      <c r="M739" s="11">
        <f>COUNTIF(E$2:$E739,E739)</f>
        <v>65</v>
      </c>
      <c r="N739" s="13"/>
      <c r="O739" t="str">
        <f t="shared" si="84"/>
        <v/>
      </c>
    </row>
    <row r="740" spans="1:15">
      <c r="A740" s="41" t="s">
        <v>94</v>
      </c>
      <c r="B740" s="46">
        <v>45761</v>
      </c>
      <c r="C740" s="8" t="s">
        <v>13</v>
      </c>
      <c r="D740" s="8" t="s">
        <v>15</v>
      </c>
      <c r="E740" s="8" t="s">
        <v>15</v>
      </c>
      <c r="F740" s="9">
        <f t="shared" si="82"/>
        <v>158900000</v>
      </c>
      <c r="G740" s="9">
        <v>1589</v>
      </c>
      <c r="H740" s="9">
        <v>171323727</v>
      </c>
      <c r="I740" s="11">
        <f t="shared" si="79"/>
        <v>8561388115.8623257</v>
      </c>
      <c r="J740" s="11">
        <f t="shared" si="83"/>
        <v>80965</v>
      </c>
      <c r="K740" s="11">
        <f t="shared" si="80"/>
        <v>105741.84049728062</v>
      </c>
      <c r="L740" s="12">
        <f t="shared" si="81"/>
        <v>0</v>
      </c>
      <c r="M740" s="11">
        <f>COUNTIF(E$2:$E740,E740)</f>
        <v>373</v>
      </c>
      <c r="N740" s="13"/>
      <c r="O740" t="str">
        <f t="shared" si="84"/>
        <v/>
      </c>
    </row>
    <row r="741" spans="1:15">
      <c r="A741" s="41" t="s">
        <v>94</v>
      </c>
      <c r="B741" s="46">
        <v>45761</v>
      </c>
      <c r="C741" s="8" t="s">
        <v>13</v>
      </c>
      <c r="D741" s="8" t="s">
        <v>46</v>
      </c>
      <c r="E741" s="8" t="s">
        <v>46</v>
      </c>
      <c r="F741" s="9">
        <f t="shared" si="82"/>
        <v>-2841000000</v>
      </c>
      <c r="G741" s="9">
        <v>-28410</v>
      </c>
      <c r="H741" s="9">
        <v>-3137998140</v>
      </c>
      <c r="I741" s="11">
        <f t="shared" si="79"/>
        <v>3381651793.6119394</v>
      </c>
      <c r="J741" s="11">
        <f t="shared" si="83"/>
        <v>32390</v>
      </c>
      <c r="K741" s="11">
        <f t="shared" si="80"/>
        <v>104404.19245482986</v>
      </c>
      <c r="L741" s="12">
        <f t="shared" si="81"/>
        <v>171875032.358284</v>
      </c>
      <c r="M741" s="11">
        <f>COUNTIF(E$2:$E741,E741)</f>
        <v>66</v>
      </c>
      <c r="N741" s="13"/>
      <c r="O741" t="str">
        <f t="shared" si="84"/>
        <v/>
      </c>
    </row>
    <row r="742" spans="1:15">
      <c r="A742" s="41" t="s">
        <v>94</v>
      </c>
      <c r="B742" s="46">
        <v>45761</v>
      </c>
      <c r="C742" s="8" t="s">
        <v>13</v>
      </c>
      <c r="D742" s="8" t="s">
        <v>14</v>
      </c>
      <c r="E742" s="8" t="s">
        <v>14</v>
      </c>
      <c r="F742" s="9">
        <f t="shared" si="82"/>
        <v>-56100000</v>
      </c>
      <c r="G742" s="9">
        <v>-561</v>
      </c>
      <c r="H742" s="9">
        <v>-59743134</v>
      </c>
      <c r="I742" s="11">
        <f t="shared" si="79"/>
        <v>19950082908.03693</v>
      </c>
      <c r="J742" s="11">
        <f t="shared" si="83"/>
        <v>198320</v>
      </c>
      <c r="K742" s="11">
        <f t="shared" si="80"/>
        <v>100595.41603487762</v>
      </c>
      <c r="L742" s="12">
        <f t="shared" si="81"/>
        <v>3309105.6044336557</v>
      </c>
      <c r="M742" s="11">
        <f>COUNTIF(E$2:$E742,E742)</f>
        <v>279</v>
      </c>
      <c r="N742" s="13"/>
      <c r="O742" t="str">
        <f t="shared" si="84"/>
        <v/>
      </c>
    </row>
    <row r="743" spans="1:15">
      <c r="A743" s="41" t="s">
        <v>94</v>
      </c>
      <c r="B743" s="46">
        <v>45762</v>
      </c>
      <c r="C743" s="8" t="s">
        <v>13</v>
      </c>
      <c r="D743" s="8" t="s">
        <v>90</v>
      </c>
      <c r="E743" s="8" t="s">
        <v>90</v>
      </c>
      <c r="F743" s="9">
        <f t="shared" si="82"/>
        <v>20000000000</v>
      </c>
      <c r="G743" s="9">
        <v>200000</v>
      </c>
      <c r="H743" s="9">
        <v>20726600000</v>
      </c>
      <c r="I743" s="11">
        <f t="shared" si="79"/>
        <v>20726600000</v>
      </c>
      <c r="J743" s="11">
        <f t="shared" si="83"/>
        <v>200000</v>
      </c>
      <c r="K743" s="11">
        <f t="shared" si="80"/>
        <v>103633</v>
      </c>
      <c r="L743" s="12">
        <f t="shared" si="81"/>
        <v>0</v>
      </c>
      <c r="M743" s="11">
        <f>COUNTIF(E$2:$E743,E743)</f>
        <v>1</v>
      </c>
      <c r="N743" s="13"/>
      <c r="O743" t="str">
        <f t="shared" si="84"/>
        <v/>
      </c>
    </row>
    <row r="744" spans="1:15">
      <c r="A744" s="41" t="s">
        <v>94</v>
      </c>
      <c r="B744" s="46">
        <v>45762</v>
      </c>
      <c r="C744" s="8" t="s">
        <v>13</v>
      </c>
      <c r="D744" s="8" t="s">
        <v>15</v>
      </c>
      <c r="E744" s="8" t="s">
        <v>15</v>
      </c>
      <c r="F744" s="9">
        <f t="shared" si="82"/>
        <v>7400000</v>
      </c>
      <c r="G744" s="9">
        <v>74</v>
      </c>
      <c r="H744" s="9">
        <v>7982043</v>
      </c>
      <c r="I744" s="11">
        <f t="shared" si="79"/>
        <v>8569370158.8623257</v>
      </c>
      <c r="J744" s="11">
        <f t="shared" si="83"/>
        <v>81039</v>
      </c>
      <c r="K744" s="11">
        <f t="shared" si="80"/>
        <v>105743.77964760578</v>
      </c>
      <c r="L744" s="12">
        <f t="shared" si="81"/>
        <v>0</v>
      </c>
      <c r="M744" s="11">
        <f>COUNTIF(E$2:$E744,E744)</f>
        <v>374</v>
      </c>
      <c r="N744" s="13"/>
      <c r="O744" t="str">
        <f t="shared" si="84"/>
        <v/>
      </c>
    </row>
    <row r="745" spans="1:15">
      <c r="A745" s="41" t="s">
        <v>94</v>
      </c>
      <c r="B745" s="46">
        <v>45762</v>
      </c>
      <c r="C745" s="8" t="s">
        <v>13</v>
      </c>
      <c r="D745" s="8" t="s">
        <v>14</v>
      </c>
      <c r="E745" s="8" t="s">
        <v>14</v>
      </c>
      <c r="F745" s="9">
        <f t="shared" si="82"/>
        <v>12100000</v>
      </c>
      <c r="G745" s="9">
        <v>121</v>
      </c>
      <c r="H745" s="9">
        <v>12867243</v>
      </c>
      <c r="I745" s="11">
        <f t="shared" si="79"/>
        <v>19962950151.03693</v>
      </c>
      <c r="J745" s="11">
        <f t="shared" si="83"/>
        <v>198441</v>
      </c>
      <c r="K745" s="11">
        <f t="shared" si="80"/>
        <v>100598.9193313727</v>
      </c>
      <c r="L745" s="12">
        <f t="shared" si="81"/>
        <v>0</v>
      </c>
      <c r="M745" s="11">
        <f>COUNTIF(E$2:$E745,E745)</f>
        <v>280</v>
      </c>
      <c r="N745" s="13"/>
      <c r="O745" t="str">
        <f t="shared" si="84"/>
        <v/>
      </c>
    </row>
    <row r="746" spans="1:15">
      <c r="A746" s="41" t="s">
        <v>94</v>
      </c>
      <c r="B746" s="46">
        <v>45762</v>
      </c>
      <c r="C746" s="8" t="s">
        <v>13</v>
      </c>
      <c r="D746" s="8" t="s">
        <v>46</v>
      </c>
      <c r="E746" s="8" t="s">
        <v>46</v>
      </c>
      <c r="F746" s="9">
        <f t="shared" si="82"/>
        <v>284500000</v>
      </c>
      <c r="G746" s="9">
        <v>2845</v>
      </c>
      <c r="H746" s="9">
        <v>313177894</v>
      </c>
      <c r="I746" s="11">
        <f t="shared" si="79"/>
        <v>3694829687.6119394</v>
      </c>
      <c r="J746" s="11">
        <f t="shared" si="83"/>
        <v>35235</v>
      </c>
      <c r="K746" s="11">
        <f t="shared" si="80"/>
        <v>104862.48581274129</v>
      </c>
      <c r="L746" s="12">
        <f t="shared" si="81"/>
        <v>0</v>
      </c>
      <c r="M746" s="11">
        <f>COUNTIF(E$2:$E746,E746)</f>
        <v>67</v>
      </c>
      <c r="N746" s="13"/>
      <c r="O746" t="str">
        <f t="shared" si="84"/>
        <v/>
      </c>
    </row>
    <row r="747" spans="1:15">
      <c r="A747" s="41" t="s">
        <v>94</v>
      </c>
      <c r="B747" s="46">
        <v>45762</v>
      </c>
      <c r="C747" s="8" t="s">
        <v>13</v>
      </c>
      <c r="D747" s="8" t="s">
        <v>46</v>
      </c>
      <c r="E747" s="8" t="s">
        <v>46</v>
      </c>
      <c r="F747" s="9">
        <f t="shared" si="82"/>
        <v>-908700000</v>
      </c>
      <c r="G747" s="9">
        <v>-9087</v>
      </c>
      <c r="H747" s="9">
        <v>-1003895412</v>
      </c>
      <c r="I747" s="11">
        <f t="shared" si="79"/>
        <v>2741944279.0315595</v>
      </c>
      <c r="J747" s="11">
        <f t="shared" si="83"/>
        <v>26148</v>
      </c>
      <c r="K747" s="11">
        <f t="shared" si="80"/>
        <v>104862.48581274129</v>
      </c>
      <c r="L747" s="12">
        <f t="shared" si="81"/>
        <v>51010003.419619918</v>
      </c>
      <c r="M747" s="11">
        <f>COUNTIF(E$2:$E747,E747)</f>
        <v>68</v>
      </c>
      <c r="N747" s="13"/>
      <c r="O747" t="str">
        <f t="shared" si="84"/>
        <v/>
      </c>
    </row>
    <row r="748" spans="1:15">
      <c r="A748" s="41" t="s">
        <v>94</v>
      </c>
      <c r="B748" s="46">
        <v>45762</v>
      </c>
      <c r="C748" s="8" t="s">
        <v>13</v>
      </c>
      <c r="D748" s="8" t="s">
        <v>14</v>
      </c>
      <c r="E748" s="8" t="s">
        <v>14</v>
      </c>
      <c r="F748" s="9">
        <f t="shared" si="82"/>
        <v>-9000000</v>
      </c>
      <c r="G748" s="9">
        <v>-90</v>
      </c>
      <c r="H748" s="9">
        <v>-9586170</v>
      </c>
      <c r="I748" s="11">
        <f t="shared" si="79"/>
        <v>19953896248.297108</v>
      </c>
      <c r="J748" s="11">
        <f t="shared" si="83"/>
        <v>198351</v>
      </c>
      <c r="K748" s="11">
        <f t="shared" si="80"/>
        <v>100598.9193313727</v>
      </c>
      <c r="L748" s="12">
        <f t="shared" si="81"/>
        <v>532267.26017645746</v>
      </c>
      <c r="M748" s="11">
        <f>COUNTIF(E$2:$E748,E748)</f>
        <v>281</v>
      </c>
      <c r="N748" s="13"/>
      <c r="O748" t="str">
        <f t="shared" si="84"/>
        <v/>
      </c>
    </row>
    <row r="749" spans="1:15">
      <c r="A749" s="41" t="s">
        <v>94</v>
      </c>
      <c r="B749" s="46">
        <v>45763</v>
      </c>
      <c r="C749" s="8" t="s">
        <v>13</v>
      </c>
      <c r="D749" s="8" t="s">
        <v>46</v>
      </c>
      <c r="E749" s="8" t="s">
        <v>46</v>
      </c>
      <c r="F749" s="9">
        <f t="shared" si="82"/>
        <v>26200000</v>
      </c>
      <c r="G749" s="9">
        <v>262</v>
      </c>
      <c r="H749" s="9">
        <v>28919340</v>
      </c>
      <c r="I749" s="11">
        <f t="shared" si="79"/>
        <v>2770863619.0315595</v>
      </c>
      <c r="J749" s="11">
        <f t="shared" si="83"/>
        <v>26410</v>
      </c>
      <c r="K749" s="11">
        <f t="shared" si="80"/>
        <v>104917.2138974464</v>
      </c>
      <c r="L749" s="12">
        <f t="shared" si="81"/>
        <v>0</v>
      </c>
      <c r="M749" s="11">
        <f>COUNTIF(E$2:$E749,E749)</f>
        <v>69</v>
      </c>
      <c r="N749" s="13"/>
      <c r="O749" t="str">
        <f t="shared" si="84"/>
        <v/>
      </c>
    </row>
    <row r="750" spans="1:15">
      <c r="A750" s="41" t="s">
        <v>94</v>
      </c>
      <c r="B750" s="46">
        <v>45763</v>
      </c>
      <c r="C750" s="8" t="s">
        <v>13</v>
      </c>
      <c r="D750" s="8" t="s">
        <v>14</v>
      </c>
      <c r="E750" s="8" t="s">
        <v>14</v>
      </c>
      <c r="F750" s="9">
        <f t="shared" si="82"/>
        <v>36600000</v>
      </c>
      <c r="G750" s="9">
        <v>366</v>
      </c>
      <c r="H750" s="9">
        <v>39136846</v>
      </c>
      <c r="I750" s="11">
        <f t="shared" si="79"/>
        <v>19993033094.297108</v>
      </c>
      <c r="J750" s="11">
        <f t="shared" si="83"/>
        <v>198717</v>
      </c>
      <c r="K750" s="11">
        <f t="shared" si="80"/>
        <v>100610.58235730766</v>
      </c>
      <c r="L750" s="12">
        <f t="shared" si="81"/>
        <v>0</v>
      </c>
      <c r="M750" s="11">
        <f>COUNTIF(E$2:$E750,E750)</f>
        <v>282</v>
      </c>
      <c r="N750" s="13"/>
      <c r="O750" t="str">
        <f t="shared" si="84"/>
        <v/>
      </c>
    </row>
    <row r="751" spans="1:15">
      <c r="A751" s="41" t="s">
        <v>94</v>
      </c>
      <c r="B751" s="46">
        <v>45763</v>
      </c>
      <c r="C751" s="8" t="s">
        <v>13</v>
      </c>
      <c r="D751" s="8" t="s">
        <v>15</v>
      </c>
      <c r="E751" s="8" t="s">
        <v>15</v>
      </c>
      <c r="F751" s="9">
        <f t="shared" si="82"/>
        <v>5000000</v>
      </c>
      <c r="G751" s="9">
        <v>50</v>
      </c>
      <c r="H751" s="9">
        <v>5383004</v>
      </c>
      <c r="I751" s="11">
        <f t="shared" si="79"/>
        <v>8574753162.8623257</v>
      </c>
      <c r="J751" s="11">
        <f t="shared" si="83"/>
        <v>81089</v>
      </c>
      <c r="K751" s="11">
        <f t="shared" si="80"/>
        <v>105744.9612507532</v>
      </c>
      <c r="L751" s="12">
        <f t="shared" si="81"/>
        <v>0</v>
      </c>
      <c r="M751" s="11">
        <f>COUNTIF(E$2:$E751,E751)</f>
        <v>375</v>
      </c>
      <c r="N751" s="13"/>
      <c r="O751" t="str">
        <f t="shared" si="84"/>
        <v/>
      </c>
    </row>
    <row r="752" spans="1:15">
      <c r="A752" s="41" t="s">
        <v>94</v>
      </c>
      <c r="B752" s="46">
        <v>45763</v>
      </c>
      <c r="C752" s="8" t="s">
        <v>13</v>
      </c>
      <c r="D752" s="8" t="s">
        <v>46</v>
      </c>
      <c r="E752" s="8" t="s">
        <v>46</v>
      </c>
      <c r="F752" s="9">
        <f t="shared" si="82"/>
        <v>-1042200000</v>
      </c>
      <c r="G752" s="9">
        <v>-10422</v>
      </c>
      <c r="H752" s="9">
        <v>-1151599734</v>
      </c>
      <c r="I752" s="11">
        <f t="shared" si="79"/>
        <v>1677416415.7923729</v>
      </c>
      <c r="J752" s="11">
        <f t="shared" si="83"/>
        <v>15988</v>
      </c>
      <c r="K752" s="11">
        <f t="shared" si="80"/>
        <v>104917.2138974464</v>
      </c>
      <c r="L752" s="12">
        <f t="shared" si="81"/>
        <v>58152530.760813475</v>
      </c>
      <c r="M752" s="11">
        <f>COUNTIF(E$2:$E752,E752)</f>
        <v>70</v>
      </c>
      <c r="N752" s="13"/>
      <c r="O752" t="str">
        <f t="shared" si="84"/>
        <v/>
      </c>
    </row>
    <row r="753" spans="1:15">
      <c r="A753" s="41" t="s">
        <v>94</v>
      </c>
      <c r="B753" s="46">
        <v>45763</v>
      </c>
      <c r="C753" s="8" t="s">
        <v>13</v>
      </c>
      <c r="D753" s="8" t="s">
        <v>14</v>
      </c>
      <c r="E753" s="8" t="s">
        <v>14</v>
      </c>
      <c r="F753" s="9">
        <f t="shared" si="82"/>
        <v>-27100000</v>
      </c>
      <c r="G753" s="9">
        <v>-271</v>
      </c>
      <c r="H753" s="9">
        <v>-28870172</v>
      </c>
      <c r="I753" s="11">
        <f t="shared" si="79"/>
        <v>19965767626.478279</v>
      </c>
      <c r="J753" s="11">
        <f t="shared" si="83"/>
        <v>198446</v>
      </c>
      <c r="K753" s="11">
        <f t="shared" si="80"/>
        <v>100610.58235730766</v>
      </c>
      <c r="L753" s="12">
        <f t="shared" si="81"/>
        <v>1604704.1811696216</v>
      </c>
      <c r="M753" s="11">
        <f>COUNTIF(E$2:$E753,E753)</f>
        <v>283</v>
      </c>
      <c r="N753" s="13"/>
      <c r="O753" t="str">
        <f t="shared" si="84"/>
        <v/>
      </c>
    </row>
    <row r="754" spans="1:15">
      <c r="A754" s="41" t="s">
        <v>94</v>
      </c>
      <c r="B754" s="46">
        <v>45764</v>
      </c>
      <c r="C754" s="8" t="s">
        <v>13</v>
      </c>
      <c r="D754" s="8" t="s">
        <v>14</v>
      </c>
      <c r="E754" s="8" t="s">
        <v>14</v>
      </c>
      <c r="F754" s="9">
        <f t="shared" si="82"/>
        <v>31800000</v>
      </c>
      <c r="G754" s="9">
        <v>318</v>
      </c>
      <c r="H754" s="9">
        <v>33923557</v>
      </c>
      <c r="I754" s="11">
        <f t="shared" si="79"/>
        <v>19999691183.478279</v>
      </c>
      <c r="J754" s="11">
        <f t="shared" si="83"/>
        <v>198764</v>
      </c>
      <c r="K754" s="11">
        <f t="shared" si="80"/>
        <v>100620.28930529814</v>
      </c>
      <c r="L754" s="12">
        <f t="shared" si="81"/>
        <v>0</v>
      </c>
      <c r="M754" s="11">
        <f>COUNTIF(E$2:$E754,E754)</f>
        <v>284</v>
      </c>
      <c r="N754" s="13"/>
      <c r="O754" t="str">
        <f t="shared" si="84"/>
        <v/>
      </c>
    </row>
    <row r="755" spans="1:15">
      <c r="A755" s="41" t="s">
        <v>94</v>
      </c>
      <c r="B755" s="46">
        <v>45764</v>
      </c>
      <c r="C755" s="8" t="s">
        <v>13</v>
      </c>
      <c r="D755" s="8" t="s">
        <v>46</v>
      </c>
      <c r="E755" s="8" t="s">
        <v>46</v>
      </c>
      <c r="F755" s="9">
        <f t="shared" si="82"/>
        <v>19700000</v>
      </c>
      <c r="G755" s="9">
        <v>197</v>
      </c>
      <c r="H755" s="9">
        <v>21688362</v>
      </c>
      <c r="I755" s="11">
        <f t="shared" si="79"/>
        <v>1699104777.7923729</v>
      </c>
      <c r="J755" s="11">
        <f t="shared" si="83"/>
        <v>16185</v>
      </c>
      <c r="K755" s="11">
        <f t="shared" si="80"/>
        <v>104980.21487750219</v>
      </c>
      <c r="L755" s="12">
        <f t="shared" si="81"/>
        <v>0</v>
      </c>
      <c r="M755" s="11">
        <f>COUNTIF(E$2:$E755,E755)</f>
        <v>71</v>
      </c>
      <c r="N755" s="13"/>
      <c r="O755" t="str">
        <f t="shared" si="84"/>
        <v/>
      </c>
    </row>
    <row r="756" spans="1:15">
      <c r="A756" s="41" t="s">
        <v>94</v>
      </c>
      <c r="B756" s="46">
        <v>45764</v>
      </c>
      <c r="C756" s="8" t="s">
        <v>13</v>
      </c>
      <c r="D756" s="8" t="s">
        <v>15</v>
      </c>
      <c r="E756" s="8" t="s">
        <v>15</v>
      </c>
      <c r="F756" s="9">
        <f t="shared" si="82"/>
        <v>114700000</v>
      </c>
      <c r="G756" s="9">
        <v>1147</v>
      </c>
      <c r="H756" s="9">
        <v>123773153</v>
      </c>
      <c r="I756" s="11">
        <f t="shared" ref="I756:I819" si="85">IF(H756&gt;=0,IF(M756=1,H756,SUMIFS(I:I,E:E,E756,M:M,M756-1)+H756),SUMIFS(I:I,E:E,E756,M:M,M756-1)+K756*G756)</f>
        <v>8698526315.8623257</v>
      </c>
      <c r="J756" s="11">
        <f t="shared" si="83"/>
        <v>82236</v>
      </c>
      <c r="K756" s="11">
        <f t="shared" ref="K756:K819" si="86">IF(H756&gt;=0,I756/J756,SUMIFS($K:$K,$E:$E,E756,$M:$M,M756-1))</f>
        <v>105775.16313855643</v>
      </c>
      <c r="L756" s="12">
        <f t="shared" si="81"/>
        <v>0</v>
      </c>
      <c r="M756" s="11">
        <f>COUNTIF(E$2:$E756,E756)</f>
        <v>376</v>
      </c>
      <c r="N756" s="13"/>
      <c r="O756" t="str">
        <f t="shared" si="84"/>
        <v/>
      </c>
    </row>
    <row r="757" spans="1:15">
      <c r="A757" s="41" t="s">
        <v>94</v>
      </c>
      <c r="B757" s="46">
        <v>45764</v>
      </c>
      <c r="C757" s="8" t="s">
        <v>13</v>
      </c>
      <c r="D757" s="8" t="s">
        <v>46</v>
      </c>
      <c r="E757" s="8" t="s">
        <v>46</v>
      </c>
      <c r="F757" s="9">
        <f t="shared" si="82"/>
        <v>-366800000</v>
      </c>
      <c r="G757" s="9">
        <v>-3668</v>
      </c>
      <c r="H757" s="9">
        <v>-405380024</v>
      </c>
      <c r="I757" s="11">
        <f t="shared" si="85"/>
        <v>1314037349.621695</v>
      </c>
      <c r="J757" s="11">
        <f t="shared" si="83"/>
        <v>12517</v>
      </c>
      <c r="K757" s="11">
        <f t="shared" si="86"/>
        <v>104980.21487750219</v>
      </c>
      <c r="L757" s="12">
        <f t="shared" si="81"/>
        <v>20312595.82932198</v>
      </c>
      <c r="M757" s="11">
        <f>COUNTIF(E$2:$E757,E757)</f>
        <v>72</v>
      </c>
      <c r="N757" s="13"/>
      <c r="O757" t="str">
        <f t="shared" si="84"/>
        <v/>
      </c>
    </row>
    <row r="758" spans="1:15">
      <c r="A758" s="41" t="s">
        <v>94</v>
      </c>
      <c r="B758" s="46">
        <v>45764</v>
      </c>
      <c r="C758" s="8" t="s">
        <v>13</v>
      </c>
      <c r="D758" s="8" t="s">
        <v>14</v>
      </c>
      <c r="E758" s="8" t="s">
        <v>14</v>
      </c>
      <c r="F758" s="9">
        <f t="shared" si="82"/>
        <v>-22200000</v>
      </c>
      <c r="G758" s="9">
        <v>-222</v>
      </c>
      <c r="H758" s="9">
        <v>-23654322</v>
      </c>
      <c r="I758" s="11">
        <f t="shared" si="85"/>
        <v>19977353479.252502</v>
      </c>
      <c r="J758" s="11">
        <f t="shared" si="83"/>
        <v>198542</v>
      </c>
      <c r="K758" s="11">
        <f t="shared" si="86"/>
        <v>100620.28930529814</v>
      </c>
      <c r="L758" s="12">
        <f t="shared" si="81"/>
        <v>1316617.7742238119</v>
      </c>
      <c r="M758" s="11">
        <f>COUNTIF(E$2:$E758,E758)</f>
        <v>285</v>
      </c>
      <c r="N758" s="13"/>
      <c r="O758" t="str">
        <f t="shared" si="84"/>
        <v/>
      </c>
    </row>
    <row r="759" spans="1:15">
      <c r="A759" s="41" t="s">
        <v>94</v>
      </c>
      <c r="B759" s="46">
        <v>45764</v>
      </c>
      <c r="C759" s="8" t="s">
        <v>13</v>
      </c>
      <c r="D759" s="8" t="s">
        <v>90</v>
      </c>
      <c r="E759" s="8" t="s">
        <v>90</v>
      </c>
      <c r="F759" s="9">
        <f t="shared" si="82"/>
        <v>-887500000</v>
      </c>
      <c r="G759" s="9">
        <v>-8875</v>
      </c>
      <c r="H759" s="9">
        <v>-956929125</v>
      </c>
      <c r="I759" s="11">
        <f t="shared" si="85"/>
        <v>19806857125</v>
      </c>
      <c r="J759" s="11">
        <f t="shared" si="83"/>
        <v>191125</v>
      </c>
      <c r="K759" s="11">
        <f t="shared" si="86"/>
        <v>103633</v>
      </c>
      <c r="L759" s="12">
        <f t="shared" si="81"/>
        <v>37186250</v>
      </c>
      <c r="M759" s="11">
        <f>COUNTIF(E$2:$E759,E759)</f>
        <v>2</v>
      </c>
      <c r="N759" s="13"/>
      <c r="O759" t="str">
        <f t="shared" si="84"/>
        <v/>
      </c>
    </row>
    <row r="760" spans="1:15">
      <c r="A760" s="41" t="s">
        <v>94</v>
      </c>
      <c r="B760" s="46">
        <v>45765</v>
      </c>
      <c r="C760" s="8" t="s">
        <v>13</v>
      </c>
      <c r="D760" s="8" t="s">
        <v>15</v>
      </c>
      <c r="E760" s="8" t="s">
        <v>15</v>
      </c>
      <c r="F760" s="9">
        <f t="shared" si="82"/>
        <v>1108900000</v>
      </c>
      <c r="G760" s="9">
        <v>11089</v>
      </c>
      <c r="H760" s="9">
        <v>1198536521</v>
      </c>
      <c r="I760" s="11">
        <f t="shared" si="85"/>
        <v>9897062836.8623257</v>
      </c>
      <c r="J760" s="11">
        <f t="shared" si="83"/>
        <v>93325</v>
      </c>
      <c r="K760" s="11">
        <f t="shared" si="86"/>
        <v>106049.42766528075</v>
      </c>
      <c r="L760" s="12">
        <f t="shared" si="81"/>
        <v>0</v>
      </c>
      <c r="M760" s="11">
        <f>COUNTIF(E$2:$E760,E760)</f>
        <v>377</v>
      </c>
      <c r="N760" s="13"/>
      <c r="O760" t="str">
        <f t="shared" si="84"/>
        <v/>
      </c>
    </row>
    <row r="761" spans="1:15">
      <c r="A761" s="41" t="s">
        <v>94</v>
      </c>
      <c r="B761" s="46">
        <v>45765</v>
      </c>
      <c r="C761" s="8" t="s">
        <v>13</v>
      </c>
      <c r="D761" s="8" t="s">
        <v>14</v>
      </c>
      <c r="E761" s="8" t="s">
        <v>14</v>
      </c>
      <c r="F761" s="9">
        <f t="shared" si="82"/>
        <v>35900000</v>
      </c>
      <c r="G761" s="9">
        <v>359</v>
      </c>
      <c r="H761" s="9">
        <v>38404185</v>
      </c>
      <c r="I761" s="11">
        <f t="shared" si="85"/>
        <v>20015757664.252502</v>
      </c>
      <c r="J761" s="11">
        <f t="shared" si="83"/>
        <v>198901</v>
      </c>
      <c r="K761" s="11">
        <f t="shared" si="86"/>
        <v>100631.75984159207</v>
      </c>
      <c r="L761" s="12">
        <f t="shared" ref="L761:L804" si="87">IF(G761&lt;0,K761*G761-H761,0)</f>
        <v>0</v>
      </c>
      <c r="M761" s="11">
        <f>COUNTIF(E$2:$E761,E761)</f>
        <v>286</v>
      </c>
      <c r="N761" s="13"/>
      <c r="O761" t="str">
        <f t="shared" si="84"/>
        <v/>
      </c>
    </row>
    <row r="762" spans="1:15">
      <c r="A762" s="41" t="s">
        <v>94</v>
      </c>
      <c r="B762" s="46">
        <v>45765</v>
      </c>
      <c r="C762" s="8" t="s">
        <v>13</v>
      </c>
      <c r="D762" s="8" t="s">
        <v>46</v>
      </c>
      <c r="E762" s="8" t="s">
        <v>46</v>
      </c>
      <c r="F762" s="9">
        <f t="shared" si="82"/>
        <v>23500000</v>
      </c>
      <c r="G762" s="9">
        <v>235</v>
      </c>
      <c r="H762" s="9">
        <v>25881285</v>
      </c>
      <c r="I762" s="11">
        <f t="shared" si="85"/>
        <v>1339918634.621695</v>
      </c>
      <c r="J762" s="11">
        <f t="shared" si="83"/>
        <v>12752</v>
      </c>
      <c r="K762" s="11">
        <f t="shared" si="86"/>
        <v>105075.17523695852</v>
      </c>
      <c r="L762" s="12">
        <f t="shared" si="87"/>
        <v>0</v>
      </c>
      <c r="M762" s="11">
        <f>COUNTIF(E$2:$E762,E762)</f>
        <v>73</v>
      </c>
      <c r="N762" s="13"/>
      <c r="O762" t="str">
        <f t="shared" si="84"/>
        <v/>
      </c>
    </row>
    <row r="763" spans="1:15">
      <c r="A763" s="41" t="s">
        <v>94</v>
      </c>
      <c r="B763" s="46">
        <v>45765</v>
      </c>
      <c r="C763" s="8" t="s">
        <v>13</v>
      </c>
      <c r="D763" s="8" t="s">
        <v>90</v>
      </c>
      <c r="E763" s="8" t="s">
        <v>90</v>
      </c>
      <c r="F763" s="9">
        <f t="shared" ref="F763:F826" si="88">G763*100000</f>
        <v>-816100000</v>
      </c>
      <c r="G763" s="9">
        <v>-8161</v>
      </c>
      <c r="H763" s="9">
        <v>-880490290</v>
      </c>
      <c r="I763" s="11">
        <f t="shared" si="85"/>
        <v>18961108212</v>
      </c>
      <c r="J763" s="11">
        <f t="shared" si="83"/>
        <v>182964</v>
      </c>
      <c r="K763" s="11">
        <f t="shared" si="86"/>
        <v>103633</v>
      </c>
      <c r="L763" s="12">
        <f t="shared" si="87"/>
        <v>34741377</v>
      </c>
      <c r="M763" s="11">
        <f>COUNTIF(E$2:$E763,E763)</f>
        <v>3</v>
      </c>
      <c r="N763" s="13"/>
      <c r="O763" t="str">
        <f t="shared" si="84"/>
        <v/>
      </c>
    </row>
    <row r="764" spans="1:15">
      <c r="A764" s="41" t="s">
        <v>94</v>
      </c>
      <c r="B764" s="46">
        <v>45765</v>
      </c>
      <c r="C764" s="8" t="s">
        <v>13</v>
      </c>
      <c r="D764" s="8" t="s">
        <v>14</v>
      </c>
      <c r="E764" s="8" t="s">
        <v>14</v>
      </c>
      <c r="F764" s="9">
        <f t="shared" si="88"/>
        <v>-4500000</v>
      </c>
      <c r="G764" s="9">
        <v>-45</v>
      </c>
      <c r="H764" s="9">
        <v>-4797360</v>
      </c>
      <c r="I764" s="11">
        <f t="shared" si="85"/>
        <v>20011229235.059631</v>
      </c>
      <c r="J764" s="11">
        <f t="shared" si="83"/>
        <v>198856</v>
      </c>
      <c r="K764" s="11">
        <f t="shared" si="86"/>
        <v>100631.75984159207</v>
      </c>
      <c r="L764" s="12">
        <f t="shared" si="87"/>
        <v>268930.80712835677</v>
      </c>
      <c r="M764" s="11">
        <f>COUNTIF(E$2:$E764,E764)</f>
        <v>287</v>
      </c>
      <c r="N764" s="13"/>
      <c r="O764" t="str">
        <f t="shared" si="84"/>
        <v/>
      </c>
    </row>
    <row r="765" spans="1:15">
      <c r="A765" s="41" t="s">
        <v>94</v>
      </c>
      <c r="B765" s="46">
        <v>45768</v>
      </c>
      <c r="C765" s="8" t="s">
        <v>13</v>
      </c>
      <c r="D765" s="8" t="s">
        <v>46</v>
      </c>
      <c r="E765" s="8" t="s">
        <v>46</v>
      </c>
      <c r="F765" s="9">
        <f t="shared" si="88"/>
        <v>682700000</v>
      </c>
      <c r="G765" s="9">
        <v>6827</v>
      </c>
      <c r="H765" s="9">
        <v>752596830</v>
      </c>
      <c r="I765" s="11">
        <f t="shared" si="85"/>
        <v>2092515464.621695</v>
      </c>
      <c r="J765" s="11">
        <f t="shared" si="83"/>
        <v>19579</v>
      </c>
      <c r="K765" s="11">
        <f t="shared" si="86"/>
        <v>106875.50255997217</v>
      </c>
      <c r="L765" s="12">
        <f t="shared" si="87"/>
        <v>0</v>
      </c>
      <c r="M765" s="11">
        <f>COUNTIF(E$2:$E765,E765)</f>
        <v>74</v>
      </c>
      <c r="N765" s="13"/>
      <c r="O765" t="str">
        <f t="shared" si="84"/>
        <v/>
      </c>
    </row>
    <row r="766" spans="1:15">
      <c r="A766" s="41" t="s">
        <v>94</v>
      </c>
      <c r="B766" s="46">
        <v>45768</v>
      </c>
      <c r="C766" s="8" t="s">
        <v>13</v>
      </c>
      <c r="D766" s="8" t="s">
        <v>15</v>
      </c>
      <c r="E766" s="8" t="s">
        <v>15</v>
      </c>
      <c r="F766" s="9">
        <f t="shared" si="88"/>
        <v>207300000</v>
      </c>
      <c r="G766" s="9">
        <v>2073</v>
      </c>
      <c r="H766" s="9">
        <v>226149960</v>
      </c>
      <c r="I766" s="11">
        <f t="shared" si="85"/>
        <v>10123212796.862326</v>
      </c>
      <c r="J766" s="11">
        <f t="shared" si="83"/>
        <v>95398</v>
      </c>
      <c r="K766" s="11">
        <f t="shared" si="86"/>
        <v>106115.56633118437</v>
      </c>
      <c r="L766" s="12">
        <f t="shared" si="87"/>
        <v>0</v>
      </c>
      <c r="M766" s="11">
        <f>COUNTIF(E$2:$E766,E766)</f>
        <v>378</v>
      </c>
      <c r="N766" s="13"/>
      <c r="O766" t="str">
        <f t="shared" si="84"/>
        <v/>
      </c>
    </row>
    <row r="767" spans="1:15">
      <c r="A767" s="41" t="s">
        <v>94</v>
      </c>
      <c r="B767" s="46">
        <v>45768</v>
      </c>
      <c r="C767" s="8" t="s">
        <v>13</v>
      </c>
      <c r="D767" s="8" t="s">
        <v>14</v>
      </c>
      <c r="E767" s="8" t="s">
        <v>14</v>
      </c>
      <c r="F767" s="9">
        <f t="shared" si="88"/>
        <v>58300000</v>
      </c>
      <c r="G767" s="9">
        <v>583</v>
      </c>
      <c r="H767" s="9">
        <v>62805909</v>
      </c>
      <c r="I767" s="11">
        <f t="shared" si="85"/>
        <v>20074035144.059631</v>
      </c>
      <c r="J767" s="11">
        <f t="shared" si="83"/>
        <v>199439</v>
      </c>
      <c r="K767" s="11">
        <f t="shared" si="86"/>
        <v>100652.50599962712</v>
      </c>
      <c r="L767" s="12">
        <f t="shared" si="87"/>
        <v>0</v>
      </c>
      <c r="M767" s="11">
        <f>COUNTIF(E$2:$E767,E767)</f>
        <v>288</v>
      </c>
      <c r="N767" s="13"/>
      <c r="O767" t="str">
        <f t="shared" si="84"/>
        <v/>
      </c>
    </row>
    <row r="768" spans="1:15">
      <c r="A768" s="41" t="s">
        <v>94</v>
      </c>
      <c r="B768" s="46">
        <v>45768</v>
      </c>
      <c r="C768" s="8" t="s">
        <v>13</v>
      </c>
      <c r="D768" s="8" t="s">
        <v>90</v>
      </c>
      <c r="E768" s="8" t="s">
        <v>90</v>
      </c>
      <c r="F768" s="9">
        <f t="shared" si="88"/>
        <v>-1939600000</v>
      </c>
      <c r="G768" s="9">
        <v>-19396</v>
      </c>
      <c r="H768" s="9">
        <v>-2093061152</v>
      </c>
      <c r="I768" s="11">
        <f t="shared" si="85"/>
        <v>16951042544</v>
      </c>
      <c r="J768" s="11">
        <f t="shared" si="83"/>
        <v>163568</v>
      </c>
      <c r="K768" s="11">
        <f t="shared" si="86"/>
        <v>103633</v>
      </c>
      <c r="L768" s="12">
        <f t="shared" si="87"/>
        <v>82995484</v>
      </c>
      <c r="M768" s="11">
        <f>COUNTIF(E$2:$E768,E768)</f>
        <v>4</v>
      </c>
      <c r="N768" s="13"/>
      <c r="O768" t="str">
        <f t="shared" si="84"/>
        <v/>
      </c>
    </row>
    <row r="769" spans="1:15">
      <c r="A769" s="41" t="s">
        <v>94</v>
      </c>
      <c r="B769" s="46">
        <v>45768</v>
      </c>
      <c r="C769" s="8" t="s">
        <v>13</v>
      </c>
      <c r="D769" s="8" t="s">
        <v>14</v>
      </c>
      <c r="E769" s="8" t="s">
        <v>14</v>
      </c>
      <c r="F769" s="9">
        <f t="shared" si="88"/>
        <v>-80600000</v>
      </c>
      <c r="G769" s="9">
        <v>-806</v>
      </c>
      <c r="H769" s="9">
        <v>-85941362</v>
      </c>
      <c r="I769" s="11">
        <f t="shared" si="85"/>
        <v>19992909224.22393</v>
      </c>
      <c r="J769" s="11">
        <f t="shared" si="83"/>
        <v>198633</v>
      </c>
      <c r="K769" s="11">
        <f t="shared" si="86"/>
        <v>100652.50599962712</v>
      </c>
      <c r="L769" s="12">
        <f t="shared" si="87"/>
        <v>4815442.1643005461</v>
      </c>
      <c r="M769" s="11">
        <f>COUNTIF(E$2:$E769,E769)</f>
        <v>289</v>
      </c>
      <c r="N769" s="13"/>
      <c r="O769" t="str">
        <f t="shared" si="84"/>
        <v/>
      </c>
    </row>
    <row r="770" spans="1:15">
      <c r="A770" s="41" t="s">
        <v>94</v>
      </c>
      <c r="B770" s="46">
        <v>45769</v>
      </c>
      <c r="C770" s="8" t="s">
        <v>13</v>
      </c>
      <c r="D770" s="8" t="s">
        <v>15</v>
      </c>
      <c r="E770" s="8" t="s">
        <v>15</v>
      </c>
      <c r="F770" s="9">
        <f t="shared" si="88"/>
        <v>125300000</v>
      </c>
      <c r="G770" s="9">
        <v>1253</v>
      </c>
      <c r="H770" s="9">
        <v>135970291</v>
      </c>
      <c r="I770" s="11">
        <f t="shared" si="85"/>
        <v>10259183087.862326</v>
      </c>
      <c r="J770" s="11">
        <f t="shared" ref="J770:J833" si="89">IF(M770=1,G770,SUMIFS($J:$J,$E:$E,E770,$M:$M,M770-1)+G770)</f>
        <v>96651</v>
      </c>
      <c r="K770" s="11">
        <f t="shared" si="86"/>
        <v>106146.68330242134</v>
      </c>
      <c r="L770" s="12">
        <f t="shared" si="87"/>
        <v>0</v>
      </c>
      <c r="M770" s="11">
        <f>COUNTIF(E$2:$E770,E770)</f>
        <v>379</v>
      </c>
      <c r="N770" s="13"/>
      <c r="O770" t="str">
        <f t="shared" ref="O770:O833" si="90">IF(M770=_xlfn.MAXIFS(M:M,D:D,D770),"X","")</f>
        <v/>
      </c>
    </row>
    <row r="771" spans="1:15">
      <c r="A771" s="41" t="s">
        <v>94</v>
      </c>
      <c r="B771" s="46">
        <v>45769</v>
      </c>
      <c r="C771" s="8" t="s">
        <v>13</v>
      </c>
      <c r="D771" s="8" t="s">
        <v>46</v>
      </c>
      <c r="E771" s="8" t="s">
        <v>46</v>
      </c>
      <c r="F771" s="9">
        <f t="shared" si="88"/>
        <v>246400000</v>
      </c>
      <c r="G771" s="9">
        <v>2464</v>
      </c>
      <c r="H771" s="9">
        <v>272025555</v>
      </c>
      <c r="I771" s="11">
        <f t="shared" si="85"/>
        <v>2364541019.621695</v>
      </c>
      <c r="J771" s="11">
        <f t="shared" si="89"/>
        <v>22043</v>
      </c>
      <c r="K771" s="11">
        <f t="shared" si="86"/>
        <v>107269.47419233748</v>
      </c>
      <c r="L771" s="12">
        <f t="shared" si="87"/>
        <v>0</v>
      </c>
      <c r="M771" s="11">
        <f>COUNTIF(E$2:$E771,E771)</f>
        <v>75</v>
      </c>
      <c r="N771" s="13"/>
      <c r="O771" t="str">
        <f t="shared" si="90"/>
        <v/>
      </c>
    </row>
    <row r="772" spans="1:15">
      <c r="A772" s="41" t="s">
        <v>94</v>
      </c>
      <c r="B772" s="46">
        <v>45769</v>
      </c>
      <c r="C772" s="8" t="s">
        <v>13</v>
      </c>
      <c r="D772" s="8" t="s">
        <v>14</v>
      </c>
      <c r="E772" s="8" t="s">
        <v>14</v>
      </c>
      <c r="F772" s="9">
        <f t="shared" si="88"/>
        <v>11300000</v>
      </c>
      <c r="G772" s="9">
        <v>113</v>
      </c>
      <c r="H772" s="9">
        <v>12096268</v>
      </c>
      <c r="I772" s="11">
        <f t="shared" si="85"/>
        <v>20005005492.22393</v>
      </c>
      <c r="J772" s="11">
        <f t="shared" si="89"/>
        <v>198746</v>
      </c>
      <c r="K772" s="11">
        <f t="shared" si="86"/>
        <v>100656.1414681248</v>
      </c>
      <c r="L772" s="12">
        <f t="shared" si="87"/>
        <v>0</v>
      </c>
      <c r="M772" s="11">
        <f>COUNTIF(E$2:$E772,E772)</f>
        <v>290</v>
      </c>
      <c r="N772" s="13"/>
      <c r="O772" t="str">
        <f t="shared" si="90"/>
        <v/>
      </c>
    </row>
    <row r="773" spans="1:15">
      <c r="A773" s="41" t="s">
        <v>94</v>
      </c>
      <c r="B773" s="46">
        <v>45769</v>
      </c>
      <c r="C773" s="8" t="s">
        <v>13</v>
      </c>
      <c r="D773" s="8" t="s">
        <v>90</v>
      </c>
      <c r="E773" s="8" t="s">
        <v>90</v>
      </c>
      <c r="F773" s="9">
        <f t="shared" si="88"/>
        <v>8400000</v>
      </c>
      <c r="G773" s="9">
        <v>84</v>
      </c>
      <c r="H773" s="9">
        <v>9063768</v>
      </c>
      <c r="I773" s="11">
        <f t="shared" si="85"/>
        <v>16960106312</v>
      </c>
      <c r="J773" s="11">
        <f t="shared" si="89"/>
        <v>163652</v>
      </c>
      <c r="K773" s="11">
        <f t="shared" si="86"/>
        <v>103635.19121061765</v>
      </c>
      <c r="L773" s="12">
        <f t="shared" si="87"/>
        <v>0</v>
      </c>
      <c r="M773" s="11">
        <f>COUNTIF(E$2:$E773,E773)</f>
        <v>5</v>
      </c>
      <c r="N773" s="13"/>
      <c r="O773" t="str">
        <f t="shared" si="90"/>
        <v/>
      </c>
    </row>
    <row r="774" spans="1:15">
      <c r="A774" s="41" t="s">
        <v>94</v>
      </c>
      <c r="B774" s="46">
        <v>45769</v>
      </c>
      <c r="C774" s="8" t="s">
        <v>13</v>
      </c>
      <c r="D774" s="8" t="s">
        <v>90</v>
      </c>
      <c r="E774" s="8" t="s">
        <v>90</v>
      </c>
      <c r="F774" s="9">
        <f t="shared" si="88"/>
        <v>-1893800000</v>
      </c>
      <c r="G774" s="9">
        <v>-18938</v>
      </c>
      <c r="H774" s="9">
        <v>-2044054092</v>
      </c>
      <c r="I774" s="11">
        <f t="shared" si="85"/>
        <v>14997463060.853323</v>
      </c>
      <c r="J774" s="11">
        <f t="shared" si="89"/>
        <v>144714</v>
      </c>
      <c r="K774" s="11">
        <f t="shared" si="86"/>
        <v>103635.19121061765</v>
      </c>
      <c r="L774" s="12">
        <f t="shared" si="87"/>
        <v>81410840.853322983</v>
      </c>
      <c r="M774" s="11">
        <f>COUNTIF(E$2:$E774,E774)</f>
        <v>6</v>
      </c>
      <c r="N774" s="13"/>
      <c r="O774" t="str">
        <f t="shared" si="90"/>
        <v/>
      </c>
    </row>
    <row r="775" spans="1:15">
      <c r="A775" s="41" t="s">
        <v>94</v>
      </c>
      <c r="B775" s="46">
        <v>45769</v>
      </c>
      <c r="C775" s="8" t="s">
        <v>13</v>
      </c>
      <c r="D775" s="8" t="s">
        <v>14</v>
      </c>
      <c r="E775" s="8" t="s">
        <v>14</v>
      </c>
      <c r="F775" s="9">
        <f t="shared" si="88"/>
        <v>-79500000</v>
      </c>
      <c r="G775" s="9">
        <v>-795</v>
      </c>
      <c r="H775" s="9">
        <v>-84783570</v>
      </c>
      <c r="I775" s="11">
        <f t="shared" si="85"/>
        <v>19924983859.756771</v>
      </c>
      <c r="J775" s="11">
        <f t="shared" si="89"/>
        <v>197951</v>
      </c>
      <c r="K775" s="11">
        <f t="shared" si="86"/>
        <v>100656.1414681248</v>
      </c>
      <c r="L775" s="12">
        <f t="shared" si="87"/>
        <v>4761937.5328407884</v>
      </c>
      <c r="M775" s="11">
        <f>COUNTIF(E$2:$E775,E775)</f>
        <v>291</v>
      </c>
      <c r="N775" s="13"/>
      <c r="O775" t="str">
        <f t="shared" si="90"/>
        <v/>
      </c>
    </row>
    <row r="776" spans="1:15">
      <c r="A776" s="41" t="s">
        <v>94</v>
      </c>
      <c r="B776" s="46">
        <v>45770</v>
      </c>
      <c r="C776" s="8" t="s">
        <v>13</v>
      </c>
      <c r="D776" s="8" t="s">
        <v>15</v>
      </c>
      <c r="E776" s="8" t="s">
        <v>15</v>
      </c>
      <c r="F776" s="9">
        <f t="shared" si="88"/>
        <v>511100000</v>
      </c>
      <c r="G776" s="9">
        <v>5111</v>
      </c>
      <c r="H776" s="9">
        <v>554959688</v>
      </c>
      <c r="I776" s="11">
        <f t="shared" si="85"/>
        <v>10814142775.862326</v>
      </c>
      <c r="J776" s="11">
        <f t="shared" si="89"/>
        <v>101762</v>
      </c>
      <c r="K776" s="11">
        <f t="shared" si="86"/>
        <v>106268.96853307055</v>
      </c>
      <c r="L776" s="12">
        <f t="shared" si="87"/>
        <v>0</v>
      </c>
      <c r="M776" s="11">
        <f>COUNTIF(E$2:$E776,E776)</f>
        <v>380</v>
      </c>
      <c r="N776" s="13"/>
      <c r="O776" t="str">
        <f t="shared" si="90"/>
        <v/>
      </c>
    </row>
    <row r="777" spans="1:15">
      <c r="A777" s="41" t="s">
        <v>94</v>
      </c>
      <c r="B777" s="46">
        <v>45770</v>
      </c>
      <c r="C777" s="8" t="s">
        <v>13</v>
      </c>
      <c r="D777" s="8" t="s">
        <v>14</v>
      </c>
      <c r="E777" s="8" t="s">
        <v>14</v>
      </c>
      <c r="F777" s="9">
        <f t="shared" si="88"/>
        <v>30400000</v>
      </c>
      <c r="G777" s="9">
        <v>304</v>
      </c>
      <c r="H777" s="9">
        <v>32587742</v>
      </c>
      <c r="I777" s="11">
        <f t="shared" si="85"/>
        <v>19957571601.756771</v>
      </c>
      <c r="J777" s="11">
        <f t="shared" si="89"/>
        <v>198255</v>
      </c>
      <c r="K777" s="11">
        <f t="shared" si="86"/>
        <v>100666.17034504437</v>
      </c>
      <c r="L777" s="12">
        <f t="shared" si="87"/>
        <v>0</v>
      </c>
      <c r="M777" s="11">
        <f>COUNTIF(E$2:$E777,E777)</f>
        <v>292</v>
      </c>
      <c r="N777" s="13"/>
      <c r="O777" t="str">
        <f t="shared" si="90"/>
        <v/>
      </c>
    </row>
    <row r="778" spans="1:15">
      <c r="A778" s="41" t="s">
        <v>94</v>
      </c>
      <c r="B778" s="46">
        <v>45770</v>
      </c>
      <c r="C778" s="8" t="s">
        <v>13</v>
      </c>
      <c r="D778" s="8" t="s">
        <v>46</v>
      </c>
      <c r="E778" s="8" t="s">
        <v>46</v>
      </c>
      <c r="F778" s="9">
        <f t="shared" si="88"/>
        <v>463100000</v>
      </c>
      <c r="G778" s="9">
        <v>4631</v>
      </c>
      <c r="H778" s="9">
        <v>509618196</v>
      </c>
      <c r="I778" s="11">
        <f t="shared" si="85"/>
        <v>2874159215.621695</v>
      </c>
      <c r="J778" s="11">
        <f t="shared" si="89"/>
        <v>26674</v>
      </c>
      <c r="K778" s="11">
        <f t="shared" si="86"/>
        <v>107751.33896759748</v>
      </c>
      <c r="L778" s="12">
        <f t="shared" si="87"/>
        <v>0</v>
      </c>
      <c r="M778" s="11">
        <f>COUNTIF(E$2:$E778,E778)</f>
        <v>76</v>
      </c>
      <c r="N778" s="13"/>
      <c r="O778" t="str">
        <f t="shared" si="90"/>
        <v/>
      </c>
    </row>
    <row r="779" spans="1:15">
      <c r="A779" s="41" t="s">
        <v>94</v>
      </c>
      <c r="B779" s="46">
        <v>45770</v>
      </c>
      <c r="C779" s="8" t="s">
        <v>13</v>
      </c>
      <c r="D779" s="8" t="s">
        <v>90</v>
      </c>
      <c r="E779" s="8" t="s">
        <v>90</v>
      </c>
      <c r="F779" s="9">
        <f t="shared" si="88"/>
        <v>2700000</v>
      </c>
      <c r="G779" s="9">
        <v>27</v>
      </c>
      <c r="H779" s="9">
        <v>2912166</v>
      </c>
      <c r="I779" s="11">
        <f t="shared" si="85"/>
        <v>15000375226.853323</v>
      </c>
      <c r="J779" s="11">
        <f t="shared" si="89"/>
        <v>144741</v>
      </c>
      <c r="K779" s="11">
        <f t="shared" si="86"/>
        <v>103635.97893377359</v>
      </c>
      <c r="L779" s="12">
        <f t="shared" si="87"/>
        <v>0</v>
      </c>
      <c r="M779" s="11">
        <f>COUNTIF(E$2:$E779,E779)</f>
        <v>7</v>
      </c>
      <c r="N779" s="13"/>
      <c r="O779" t="str">
        <f t="shared" si="90"/>
        <v/>
      </c>
    </row>
    <row r="780" spans="1:15">
      <c r="A780" s="41" t="s">
        <v>94</v>
      </c>
      <c r="B780" s="46">
        <v>45770</v>
      </c>
      <c r="C780" s="8" t="s">
        <v>13</v>
      </c>
      <c r="D780" s="8" t="s">
        <v>90</v>
      </c>
      <c r="E780" s="8" t="s">
        <v>90</v>
      </c>
      <c r="F780" s="9">
        <f t="shared" si="88"/>
        <v>-1504300000</v>
      </c>
      <c r="G780" s="9">
        <v>-15043</v>
      </c>
      <c r="H780" s="9">
        <v>-1623982108</v>
      </c>
      <c r="I780" s="11">
        <f t="shared" si="85"/>
        <v>13441379195.752567</v>
      </c>
      <c r="J780" s="11">
        <f t="shared" si="89"/>
        <v>129698</v>
      </c>
      <c r="K780" s="11">
        <f t="shared" si="86"/>
        <v>103635.97893377359</v>
      </c>
      <c r="L780" s="12">
        <f t="shared" si="87"/>
        <v>64986076.89924407</v>
      </c>
      <c r="M780" s="11">
        <f>COUNTIF(E$2:$E780,E780)</f>
        <v>8</v>
      </c>
      <c r="N780" s="13"/>
      <c r="O780" t="str">
        <f t="shared" si="90"/>
        <v/>
      </c>
    </row>
    <row r="781" spans="1:15">
      <c r="A781" s="41" t="s">
        <v>94</v>
      </c>
      <c r="B781" s="46">
        <v>45770</v>
      </c>
      <c r="C781" s="8" t="s">
        <v>13</v>
      </c>
      <c r="D781" s="8" t="s">
        <v>14</v>
      </c>
      <c r="E781" s="8" t="s">
        <v>14</v>
      </c>
      <c r="F781" s="9">
        <f t="shared" si="88"/>
        <v>-23100000</v>
      </c>
      <c r="G781" s="9">
        <v>-231</v>
      </c>
      <c r="H781" s="9">
        <v>-24639615</v>
      </c>
      <c r="I781" s="11">
        <f t="shared" si="85"/>
        <v>19934317716.407066</v>
      </c>
      <c r="J781" s="11">
        <f t="shared" si="89"/>
        <v>198024</v>
      </c>
      <c r="K781" s="11">
        <f t="shared" si="86"/>
        <v>100666.17034504437</v>
      </c>
      <c r="L781" s="12">
        <f t="shared" si="87"/>
        <v>1385729.6502947509</v>
      </c>
      <c r="M781" s="11">
        <f>COUNTIF(E$2:$E781,E781)</f>
        <v>293</v>
      </c>
      <c r="N781" s="13"/>
      <c r="O781" t="str">
        <f t="shared" si="90"/>
        <v/>
      </c>
    </row>
    <row r="782" spans="1:15">
      <c r="A782" s="41" t="s">
        <v>94</v>
      </c>
      <c r="B782" s="46">
        <v>45771</v>
      </c>
      <c r="C782" s="8" t="s">
        <v>13</v>
      </c>
      <c r="D782" s="8" t="s">
        <v>90</v>
      </c>
      <c r="E782" s="8" t="s">
        <v>90</v>
      </c>
      <c r="F782" s="9">
        <f t="shared" si="88"/>
        <v>15190000000</v>
      </c>
      <c r="G782" s="9">
        <v>151900</v>
      </c>
      <c r="H782" s="9">
        <v>15275147400</v>
      </c>
      <c r="I782" s="11">
        <f t="shared" si="85"/>
        <v>28716526595.752567</v>
      </c>
      <c r="J782" s="11">
        <f t="shared" si="89"/>
        <v>281598</v>
      </c>
      <c r="K782" s="11">
        <f t="shared" si="86"/>
        <v>101977.02610015898</v>
      </c>
      <c r="L782" s="12">
        <f t="shared" si="87"/>
        <v>0</v>
      </c>
      <c r="M782" s="11">
        <f>COUNTIF(E$2:$E782,E782)</f>
        <v>9</v>
      </c>
      <c r="N782" s="13"/>
      <c r="O782" t="str">
        <f t="shared" si="90"/>
        <v/>
      </c>
    </row>
    <row r="783" spans="1:15">
      <c r="A783" s="41" t="s">
        <v>94</v>
      </c>
      <c r="B783" s="46">
        <v>45771</v>
      </c>
      <c r="C783" s="8" t="s">
        <v>13</v>
      </c>
      <c r="D783" s="8" t="s">
        <v>46</v>
      </c>
      <c r="E783" s="8" t="s">
        <v>46</v>
      </c>
      <c r="F783" s="9">
        <f t="shared" si="88"/>
        <v>736000000</v>
      </c>
      <c r="G783" s="9">
        <v>7360</v>
      </c>
      <c r="H783" s="9">
        <v>812773022</v>
      </c>
      <c r="I783" s="11">
        <f t="shared" si="85"/>
        <v>3686932237.621695</v>
      </c>
      <c r="J783" s="11">
        <f t="shared" si="89"/>
        <v>34034</v>
      </c>
      <c r="K783" s="11">
        <f t="shared" si="86"/>
        <v>108330.85260685477</v>
      </c>
      <c r="L783" s="12">
        <f t="shared" si="87"/>
        <v>0</v>
      </c>
      <c r="M783" s="11">
        <f>COUNTIF(E$2:$E783,E783)</f>
        <v>77</v>
      </c>
      <c r="N783" s="13"/>
      <c r="O783" t="str">
        <f t="shared" si="90"/>
        <v/>
      </c>
    </row>
    <row r="784" spans="1:15">
      <c r="A784" s="41" t="s">
        <v>94</v>
      </c>
      <c r="B784" s="46">
        <v>45771</v>
      </c>
      <c r="C784" s="8" t="s">
        <v>13</v>
      </c>
      <c r="D784" s="8" t="s">
        <v>15</v>
      </c>
      <c r="E784" s="8" t="s">
        <v>15</v>
      </c>
      <c r="F784" s="9">
        <f t="shared" si="88"/>
        <v>672500000</v>
      </c>
      <c r="G784" s="9">
        <v>6725</v>
      </c>
      <c r="H784" s="9">
        <v>733602287</v>
      </c>
      <c r="I784" s="11">
        <f t="shared" si="85"/>
        <v>11547745062.862326</v>
      </c>
      <c r="J784" s="11">
        <f t="shared" si="89"/>
        <v>108487</v>
      </c>
      <c r="K784" s="11">
        <f t="shared" si="86"/>
        <v>106443.58368156853</v>
      </c>
      <c r="L784" s="12">
        <f t="shared" si="87"/>
        <v>0</v>
      </c>
      <c r="M784" s="11">
        <f>COUNTIF(E$2:$E784,E784)</f>
        <v>381</v>
      </c>
      <c r="N784" s="13"/>
      <c r="O784" t="str">
        <f t="shared" si="90"/>
        <v/>
      </c>
    </row>
    <row r="785" spans="1:15">
      <c r="A785" s="41" t="s">
        <v>94</v>
      </c>
      <c r="B785" s="46">
        <v>45771</v>
      </c>
      <c r="C785" s="8" t="s">
        <v>13</v>
      </c>
      <c r="D785" s="8" t="s">
        <v>14</v>
      </c>
      <c r="E785" s="8" t="s">
        <v>14</v>
      </c>
      <c r="F785" s="9">
        <f t="shared" si="88"/>
        <v>5600000</v>
      </c>
      <c r="G785" s="9">
        <v>56</v>
      </c>
      <c r="H785" s="9">
        <v>5983879</v>
      </c>
      <c r="I785" s="11">
        <f t="shared" si="85"/>
        <v>19940301595.407066</v>
      </c>
      <c r="J785" s="11">
        <f t="shared" si="89"/>
        <v>198080</v>
      </c>
      <c r="K785" s="11">
        <f t="shared" si="86"/>
        <v>100667.92000912291</v>
      </c>
      <c r="L785" s="12">
        <f t="shared" si="87"/>
        <v>0</v>
      </c>
      <c r="M785" s="11">
        <f>COUNTIF(E$2:$E785,E785)</f>
        <v>294</v>
      </c>
      <c r="N785" s="13"/>
      <c r="O785" t="str">
        <f t="shared" si="90"/>
        <v/>
      </c>
    </row>
    <row r="786" spans="1:15">
      <c r="A786" s="41" t="s">
        <v>94</v>
      </c>
      <c r="B786" s="46">
        <v>45771</v>
      </c>
      <c r="C786" s="8" t="s">
        <v>13</v>
      </c>
      <c r="D786" s="8" t="s">
        <v>90</v>
      </c>
      <c r="E786" s="8" t="s">
        <v>90</v>
      </c>
      <c r="F786" s="9">
        <f t="shared" si="88"/>
        <v>-2148400000</v>
      </c>
      <c r="G786" s="9">
        <v>-21484</v>
      </c>
      <c r="H786" s="9">
        <v>-2319820836</v>
      </c>
      <c r="I786" s="11">
        <f t="shared" si="85"/>
        <v>26525652167.01675</v>
      </c>
      <c r="J786" s="11">
        <f t="shared" si="89"/>
        <v>260114</v>
      </c>
      <c r="K786" s="11">
        <f t="shared" si="86"/>
        <v>101977.02610015898</v>
      </c>
      <c r="L786" s="12">
        <f t="shared" si="87"/>
        <v>128946407.26418447</v>
      </c>
      <c r="M786" s="11">
        <f>COUNTIF(E$2:$E786,E786)</f>
        <v>10</v>
      </c>
      <c r="N786" s="13"/>
      <c r="O786" t="str">
        <f t="shared" si="90"/>
        <v/>
      </c>
    </row>
    <row r="787" spans="1:15">
      <c r="A787" s="41" t="s">
        <v>94</v>
      </c>
      <c r="B787" s="46">
        <v>45771</v>
      </c>
      <c r="C787" s="8" t="s">
        <v>13</v>
      </c>
      <c r="D787" s="8" t="s">
        <v>14</v>
      </c>
      <c r="E787" s="8" t="s">
        <v>14</v>
      </c>
      <c r="F787" s="9">
        <f t="shared" si="88"/>
        <v>-21300000</v>
      </c>
      <c r="G787" s="9">
        <v>-213</v>
      </c>
      <c r="H787" s="9">
        <v>-22723692</v>
      </c>
      <c r="I787" s="11">
        <f t="shared" si="85"/>
        <v>19918859328.445122</v>
      </c>
      <c r="J787" s="11">
        <f t="shared" si="89"/>
        <v>197867</v>
      </c>
      <c r="K787" s="11">
        <f t="shared" si="86"/>
        <v>100667.92000912291</v>
      </c>
      <c r="L787" s="12">
        <f t="shared" si="87"/>
        <v>1281425.0380568206</v>
      </c>
      <c r="M787" s="11">
        <f>COUNTIF(E$2:$E787,E787)</f>
        <v>295</v>
      </c>
      <c r="N787" s="13"/>
      <c r="O787" t="str">
        <f t="shared" si="90"/>
        <v/>
      </c>
    </row>
    <row r="788" spans="1:15">
      <c r="A788" s="41" t="s">
        <v>94</v>
      </c>
      <c r="B788" s="46">
        <v>45772</v>
      </c>
      <c r="C788" s="8" t="s">
        <v>13</v>
      </c>
      <c r="D788" s="8" t="s">
        <v>14</v>
      </c>
      <c r="E788" s="8" t="s">
        <v>14</v>
      </c>
      <c r="F788" s="9">
        <f t="shared" si="88"/>
        <v>71100000</v>
      </c>
      <c r="G788" s="9">
        <v>711</v>
      </c>
      <c r="H788" s="9">
        <v>76175036</v>
      </c>
      <c r="I788" s="11">
        <f t="shared" si="85"/>
        <v>19995034364.445122</v>
      </c>
      <c r="J788" s="11">
        <f t="shared" si="89"/>
        <v>198578</v>
      </c>
      <c r="K788" s="11">
        <f t="shared" si="86"/>
        <v>100691.08543970188</v>
      </c>
      <c r="L788" s="12">
        <f t="shared" si="87"/>
        <v>0</v>
      </c>
      <c r="M788" s="11">
        <f>COUNTIF(E$2:$E788,E788)</f>
        <v>296</v>
      </c>
      <c r="N788" s="13"/>
      <c r="O788" t="str">
        <f t="shared" si="90"/>
        <v/>
      </c>
    </row>
    <row r="789" spans="1:15">
      <c r="A789" s="41" t="s">
        <v>94</v>
      </c>
      <c r="B789" s="46">
        <v>45772</v>
      </c>
      <c r="C789" s="8" t="s">
        <v>13</v>
      </c>
      <c r="D789" s="8" t="s">
        <v>46</v>
      </c>
      <c r="E789" s="8" t="s">
        <v>46</v>
      </c>
      <c r="F789" s="9">
        <f t="shared" si="88"/>
        <v>29800000</v>
      </c>
      <c r="G789" s="9">
        <v>298</v>
      </c>
      <c r="H789" s="9">
        <v>32846310</v>
      </c>
      <c r="I789" s="11">
        <f t="shared" si="85"/>
        <v>3719778547.621695</v>
      </c>
      <c r="J789" s="11">
        <f t="shared" si="89"/>
        <v>34332</v>
      </c>
      <c r="K789" s="11">
        <f t="shared" si="86"/>
        <v>108347.27215489034</v>
      </c>
      <c r="L789" s="12">
        <f t="shared" si="87"/>
        <v>0</v>
      </c>
      <c r="M789" s="11">
        <f>COUNTIF(E$2:$E789,E789)</f>
        <v>78</v>
      </c>
      <c r="N789" s="13"/>
      <c r="O789" t="str">
        <f t="shared" si="90"/>
        <v/>
      </c>
    </row>
    <row r="790" spans="1:15">
      <c r="A790" s="41" t="s">
        <v>94</v>
      </c>
      <c r="B790" s="46">
        <v>45772</v>
      </c>
      <c r="C790" s="8" t="s">
        <v>13</v>
      </c>
      <c r="D790" s="8" t="s">
        <v>90</v>
      </c>
      <c r="E790" s="8" t="s">
        <v>90</v>
      </c>
      <c r="F790" s="9">
        <f t="shared" si="88"/>
        <v>19200000</v>
      </c>
      <c r="G790" s="9">
        <v>192</v>
      </c>
      <c r="H790" s="9">
        <v>20731863</v>
      </c>
      <c r="I790" s="11">
        <f t="shared" si="85"/>
        <v>26546384030.01675</v>
      </c>
      <c r="J790" s="11">
        <f t="shared" si="89"/>
        <v>260306</v>
      </c>
      <c r="K790" s="11">
        <f t="shared" si="86"/>
        <v>101981.45271340941</v>
      </c>
      <c r="L790" s="12">
        <f t="shared" si="87"/>
        <v>0</v>
      </c>
      <c r="M790" s="11">
        <f>COUNTIF(E$2:$E790,E790)</f>
        <v>11</v>
      </c>
      <c r="N790" s="13"/>
      <c r="O790" t="str">
        <f t="shared" si="90"/>
        <v/>
      </c>
    </row>
    <row r="791" spans="1:15">
      <c r="A791" s="41" t="s">
        <v>94</v>
      </c>
      <c r="B791" s="46">
        <v>45772</v>
      </c>
      <c r="C791" s="8" t="s">
        <v>13</v>
      </c>
      <c r="D791" s="8" t="s">
        <v>15</v>
      </c>
      <c r="E791" s="8" t="s">
        <v>15</v>
      </c>
      <c r="F791" s="9">
        <f t="shared" si="88"/>
        <v>12900000</v>
      </c>
      <c r="G791" s="9">
        <v>129</v>
      </c>
      <c r="H791" s="9">
        <v>13922703</v>
      </c>
      <c r="I791" s="11">
        <f t="shared" si="85"/>
        <v>11561667765.862326</v>
      </c>
      <c r="J791" s="11">
        <f t="shared" si="89"/>
        <v>108616</v>
      </c>
      <c r="K791" s="11">
        <f t="shared" si="86"/>
        <v>106445.34659591889</v>
      </c>
      <c r="L791" s="12">
        <f t="shared" si="87"/>
        <v>0</v>
      </c>
      <c r="M791" s="11">
        <f>COUNTIF(E$2:$E791,E791)</f>
        <v>382</v>
      </c>
      <c r="N791" s="13"/>
      <c r="O791" t="str">
        <f t="shared" si="90"/>
        <v/>
      </c>
    </row>
    <row r="792" spans="1:15">
      <c r="A792" s="41" t="s">
        <v>94</v>
      </c>
      <c r="B792" s="46">
        <v>45772</v>
      </c>
      <c r="C792" s="8" t="s">
        <v>13</v>
      </c>
      <c r="D792" s="8" t="s">
        <v>90</v>
      </c>
      <c r="E792" s="8" t="s">
        <v>90</v>
      </c>
      <c r="F792" s="9">
        <f t="shared" si="88"/>
        <v>-1249000000</v>
      </c>
      <c r="G792" s="9">
        <v>-12490</v>
      </c>
      <c r="H792" s="9">
        <v>-1349482050</v>
      </c>
      <c r="I792" s="11">
        <f t="shared" si="85"/>
        <v>25272635685.626266</v>
      </c>
      <c r="J792" s="11">
        <f t="shared" si="89"/>
        <v>247816</v>
      </c>
      <c r="K792" s="11">
        <f t="shared" si="86"/>
        <v>101981.45271340941</v>
      </c>
      <c r="L792" s="12">
        <f t="shared" si="87"/>
        <v>75733705.609516382</v>
      </c>
      <c r="M792" s="11">
        <f>COUNTIF(E$2:$E792,E792)</f>
        <v>12</v>
      </c>
      <c r="N792" s="13"/>
      <c r="O792" t="str">
        <f t="shared" si="90"/>
        <v/>
      </c>
    </row>
    <row r="793" spans="1:15">
      <c r="A793" s="41" t="s">
        <v>94</v>
      </c>
      <c r="B793" s="46">
        <v>45772</v>
      </c>
      <c r="C793" s="8" t="s">
        <v>13</v>
      </c>
      <c r="D793" s="8" t="s">
        <v>14</v>
      </c>
      <c r="E793" s="8" t="s">
        <v>14</v>
      </c>
      <c r="F793" s="9">
        <f t="shared" si="88"/>
        <v>-40600000</v>
      </c>
      <c r="G793" s="9">
        <v>-406</v>
      </c>
      <c r="H793" s="9">
        <v>-43336846</v>
      </c>
      <c r="I793" s="11">
        <f t="shared" si="85"/>
        <v>19954153783.756603</v>
      </c>
      <c r="J793" s="11">
        <f t="shared" si="89"/>
        <v>198172</v>
      </c>
      <c r="K793" s="11">
        <f t="shared" si="86"/>
        <v>100691.08543970188</v>
      </c>
      <c r="L793" s="12">
        <f t="shared" si="87"/>
        <v>2456265.3114810362</v>
      </c>
      <c r="M793" s="11">
        <f>COUNTIF(E$2:$E793,E793)</f>
        <v>297</v>
      </c>
      <c r="N793" s="13"/>
      <c r="O793" t="str">
        <f t="shared" si="90"/>
        <v/>
      </c>
    </row>
    <row r="794" spans="1:15">
      <c r="A794" s="41" t="s">
        <v>94</v>
      </c>
      <c r="B794" s="46">
        <v>45775</v>
      </c>
      <c r="C794" s="8" t="s">
        <v>13</v>
      </c>
      <c r="D794" s="8" t="s">
        <v>15</v>
      </c>
      <c r="E794" s="8" t="s">
        <v>15</v>
      </c>
      <c r="F794" s="9">
        <f t="shared" si="88"/>
        <v>136800000</v>
      </c>
      <c r="G794" s="9">
        <v>1368</v>
      </c>
      <c r="H794" s="9">
        <v>148555175</v>
      </c>
      <c r="I794" s="11">
        <f t="shared" si="85"/>
        <v>11710222940.862326</v>
      </c>
      <c r="J794" s="11">
        <f t="shared" si="89"/>
        <v>109984</v>
      </c>
      <c r="K794" s="11">
        <f t="shared" si="86"/>
        <v>106472.059034608</v>
      </c>
      <c r="L794" s="12">
        <f t="shared" si="87"/>
        <v>0</v>
      </c>
      <c r="M794" s="11">
        <f>COUNTIF(E$2:$E794,E794)</f>
        <v>383</v>
      </c>
      <c r="N794" s="13"/>
      <c r="O794" t="str">
        <f t="shared" si="90"/>
        <v/>
      </c>
    </row>
    <row r="795" spans="1:15">
      <c r="A795" s="41" t="s">
        <v>94</v>
      </c>
      <c r="B795" s="46">
        <v>45775</v>
      </c>
      <c r="C795" s="8" t="s">
        <v>13</v>
      </c>
      <c r="D795" s="8" t="s">
        <v>14</v>
      </c>
      <c r="E795" s="8" t="s">
        <v>14</v>
      </c>
      <c r="F795" s="9">
        <f t="shared" si="88"/>
        <v>32500000</v>
      </c>
      <c r="G795" s="9">
        <v>325</v>
      </c>
      <c r="H795" s="9">
        <v>34725899</v>
      </c>
      <c r="I795" s="11">
        <f t="shared" si="85"/>
        <v>19988879682.756603</v>
      </c>
      <c r="J795" s="11">
        <f t="shared" si="89"/>
        <v>198497</v>
      </c>
      <c r="K795" s="11">
        <f t="shared" si="86"/>
        <v>100701.16768896559</v>
      </c>
      <c r="L795" s="12">
        <f t="shared" si="87"/>
        <v>0</v>
      </c>
      <c r="M795" s="11">
        <f>COUNTIF(E$2:$E795,E795)</f>
        <v>298</v>
      </c>
      <c r="N795" s="13"/>
      <c r="O795" t="str">
        <f t="shared" si="90"/>
        <v/>
      </c>
    </row>
    <row r="796" spans="1:15">
      <c r="A796" s="41" t="s">
        <v>94</v>
      </c>
      <c r="B796" s="46">
        <v>45775</v>
      </c>
      <c r="C796" s="8" t="s">
        <v>13</v>
      </c>
      <c r="D796" s="8" t="s">
        <v>46</v>
      </c>
      <c r="E796" s="8" t="s">
        <v>46</v>
      </c>
      <c r="F796" s="9">
        <f t="shared" si="88"/>
        <v>234000000</v>
      </c>
      <c r="G796" s="9">
        <v>2340</v>
      </c>
      <c r="H796" s="9">
        <v>257462690</v>
      </c>
      <c r="I796" s="11">
        <f t="shared" si="85"/>
        <v>3977241237.621695</v>
      </c>
      <c r="J796" s="11">
        <f t="shared" si="89"/>
        <v>36672</v>
      </c>
      <c r="K796" s="11">
        <f t="shared" si="86"/>
        <v>108454.44038017275</v>
      </c>
      <c r="L796" s="12">
        <f t="shared" si="87"/>
        <v>0</v>
      </c>
      <c r="M796" s="11">
        <f>COUNTIF(E$2:$E796,E796)</f>
        <v>79</v>
      </c>
      <c r="N796" s="13"/>
      <c r="O796" t="str">
        <f t="shared" si="90"/>
        <v/>
      </c>
    </row>
    <row r="797" spans="1:15">
      <c r="A797" s="41" t="s">
        <v>94</v>
      </c>
      <c r="B797" s="46">
        <v>45775</v>
      </c>
      <c r="C797" s="8" t="s">
        <v>13</v>
      </c>
      <c r="D797" s="8" t="s">
        <v>90</v>
      </c>
      <c r="E797" s="8" t="s">
        <v>90</v>
      </c>
      <c r="F797" s="9">
        <f t="shared" si="88"/>
        <v>1800000</v>
      </c>
      <c r="G797" s="9">
        <v>18</v>
      </c>
      <c r="H797" s="9">
        <v>1942866</v>
      </c>
      <c r="I797" s="11">
        <f t="shared" si="85"/>
        <v>25274578551.626266</v>
      </c>
      <c r="J797" s="11">
        <f t="shared" si="89"/>
        <v>247834</v>
      </c>
      <c r="K797" s="11">
        <f t="shared" si="86"/>
        <v>101981.88526040118</v>
      </c>
      <c r="L797" s="12">
        <f t="shared" si="87"/>
        <v>0</v>
      </c>
      <c r="M797" s="11">
        <f>COUNTIF(E$2:$E797,E797)</f>
        <v>13</v>
      </c>
      <c r="N797" s="13"/>
      <c r="O797" t="str">
        <f t="shared" si="90"/>
        <v/>
      </c>
    </row>
    <row r="798" spans="1:15">
      <c r="A798" s="41" t="s">
        <v>94</v>
      </c>
      <c r="B798" s="46">
        <v>45775</v>
      </c>
      <c r="C798" s="8" t="s">
        <v>13</v>
      </c>
      <c r="D798" s="8" t="s">
        <v>90</v>
      </c>
      <c r="E798" s="8" t="s">
        <v>90</v>
      </c>
      <c r="F798" s="9">
        <f t="shared" si="88"/>
        <v>-2578600000</v>
      </c>
      <c r="G798" s="9">
        <v>-25786</v>
      </c>
      <c r="H798" s="9">
        <v>-2786641448</v>
      </c>
      <c r="I798" s="11">
        <f t="shared" si="85"/>
        <v>22644873658.301563</v>
      </c>
      <c r="J798" s="11">
        <f t="shared" si="89"/>
        <v>222048</v>
      </c>
      <c r="K798" s="11">
        <f t="shared" si="86"/>
        <v>101981.88526040118</v>
      </c>
      <c r="L798" s="12">
        <f t="shared" si="87"/>
        <v>156936554.67529535</v>
      </c>
      <c r="M798" s="11">
        <f>COUNTIF(E$2:$E798,E798)</f>
        <v>14</v>
      </c>
      <c r="N798" s="13"/>
      <c r="O798" t="str">
        <f t="shared" si="90"/>
        <v/>
      </c>
    </row>
    <row r="799" spans="1:15">
      <c r="A799" s="41" t="s">
        <v>94</v>
      </c>
      <c r="B799" s="46">
        <v>45775</v>
      </c>
      <c r="C799" s="8" t="s">
        <v>13</v>
      </c>
      <c r="D799" s="8" t="s">
        <v>14</v>
      </c>
      <c r="E799" s="8" t="s">
        <v>14</v>
      </c>
      <c r="F799" s="9">
        <f t="shared" si="88"/>
        <v>-44600000</v>
      </c>
      <c r="G799" s="9">
        <v>-446</v>
      </c>
      <c r="H799" s="9">
        <v>-47614960</v>
      </c>
      <c r="I799" s="11">
        <f t="shared" si="85"/>
        <v>19943966961.967323</v>
      </c>
      <c r="J799" s="11">
        <f t="shared" si="89"/>
        <v>198051</v>
      </c>
      <c r="K799" s="11">
        <f t="shared" si="86"/>
        <v>100701.16768896559</v>
      </c>
      <c r="L799" s="12">
        <f t="shared" si="87"/>
        <v>2702239.2107213438</v>
      </c>
      <c r="M799" s="11">
        <f>COUNTIF(E$2:$E799,E799)</f>
        <v>299</v>
      </c>
      <c r="N799" s="13"/>
      <c r="O799" t="str">
        <f t="shared" si="90"/>
        <v/>
      </c>
    </row>
    <row r="800" spans="1:15">
      <c r="A800" s="41" t="s">
        <v>94</v>
      </c>
      <c r="B800" s="46">
        <v>45776</v>
      </c>
      <c r="C800" s="8" t="s">
        <v>13</v>
      </c>
      <c r="D800" s="8" t="s">
        <v>15</v>
      </c>
      <c r="E800" s="8" t="s">
        <v>15</v>
      </c>
      <c r="F800" s="9">
        <f t="shared" si="88"/>
        <v>1217600000</v>
      </c>
      <c r="G800" s="9">
        <v>12176</v>
      </c>
      <c r="H800" s="9">
        <v>1324593088</v>
      </c>
      <c r="I800" s="11">
        <f t="shared" si="85"/>
        <v>13034816028.862326</v>
      </c>
      <c r="J800" s="11">
        <f t="shared" si="89"/>
        <v>122160</v>
      </c>
      <c r="K800" s="11">
        <f t="shared" si="86"/>
        <v>106702.81621531046</v>
      </c>
      <c r="L800" s="12">
        <f t="shared" si="87"/>
        <v>0</v>
      </c>
      <c r="M800" s="11">
        <f>COUNTIF(E$2:$E800,E800)</f>
        <v>384</v>
      </c>
      <c r="N800" s="13"/>
      <c r="O800" t="str">
        <f t="shared" si="90"/>
        <v/>
      </c>
    </row>
    <row r="801" spans="1:15">
      <c r="A801" s="41" t="s">
        <v>94</v>
      </c>
      <c r="B801" s="46">
        <v>45776</v>
      </c>
      <c r="C801" s="8" t="s">
        <v>13</v>
      </c>
      <c r="D801" s="8" t="s">
        <v>14</v>
      </c>
      <c r="E801" s="8" t="s">
        <v>14</v>
      </c>
      <c r="F801" s="9">
        <f t="shared" si="88"/>
        <v>229900000</v>
      </c>
      <c r="G801" s="9">
        <v>2299</v>
      </c>
      <c r="H801" s="9">
        <v>248414354</v>
      </c>
      <c r="I801" s="11">
        <f t="shared" si="85"/>
        <v>20192381315.967323</v>
      </c>
      <c r="J801" s="11">
        <f t="shared" si="89"/>
        <v>200350</v>
      </c>
      <c r="K801" s="11">
        <f t="shared" si="86"/>
        <v>100785.53189901334</v>
      </c>
      <c r="L801" s="12">
        <f t="shared" si="87"/>
        <v>0</v>
      </c>
      <c r="M801" s="11">
        <f>COUNTIF(E$2:$E801,E801)</f>
        <v>300</v>
      </c>
      <c r="N801" s="13"/>
      <c r="O801" t="str">
        <f t="shared" si="90"/>
        <v/>
      </c>
    </row>
    <row r="802" spans="1:15">
      <c r="A802" s="41" t="s">
        <v>94</v>
      </c>
      <c r="B802" s="46">
        <v>45776</v>
      </c>
      <c r="C802" s="8" t="s">
        <v>13</v>
      </c>
      <c r="D802" s="8" t="s">
        <v>46</v>
      </c>
      <c r="E802" s="8" t="s">
        <v>46</v>
      </c>
      <c r="F802" s="9">
        <f t="shared" si="88"/>
        <v>328800000</v>
      </c>
      <c r="G802" s="9">
        <v>3288</v>
      </c>
      <c r="H802" s="9">
        <v>361789256</v>
      </c>
      <c r="I802" s="11">
        <f t="shared" si="85"/>
        <v>4339030493.6216946</v>
      </c>
      <c r="J802" s="11">
        <f t="shared" si="89"/>
        <v>39960</v>
      </c>
      <c r="K802" s="11">
        <f t="shared" si="86"/>
        <v>108584.3466872296</v>
      </c>
      <c r="L802" s="12">
        <f t="shared" si="87"/>
        <v>0</v>
      </c>
      <c r="M802" s="11">
        <f>COUNTIF(E$2:$E802,E802)</f>
        <v>80</v>
      </c>
      <c r="N802" s="13"/>
      <c r="O802" t="str">
        <f t="shared" si="90"/>
        <v/>
      </c>
    </row>
    <row r="803" spans="1:15">
      <c r="A803" s="41" t="s">
        <v>94</v>
      </c>
      <c r="B803" s="46">
        <v>45776</v>
      </c>
      <c r="C803" s="8" t="s">
        <v>13</v>
      </c>
      <c r="D803" s="8" t="s">
        <v>90</v>
      </c>
      <c r="E803" s="8" t="s">
        <v>90</v>
      </c>
      <c r="F803" s="9">
        <f t="shared" si="88"/>
        <v>-1901200000</v>
      </c>
      <c r="G803" s="9">
        <v>-19012</v>
      </c>
      <c r="H803" s="9">
        <v>-2057117412</v>
      </c>
      <c r="I803" s="11">
        <f t="shared" si="85"/>
        <v>20705994055.730816</v>
      </c>
      <c r="J803" s="11">
        <f t="shared" si="89"/>
        <v>203036</v>
      </c>
      <c r="K803" s="11">
        <f t="shared" si="86"/>
        <v>101981.88526040118</v>
      </c>
      <c r="L803" s="12">
        <f t="shared" si="87"/>
        <v>118237809.42925286</v>
      </c>
      <c r="M803" s="11">
        <f>COUNTIF(E$2:$E803,E803)</f>
        <v>15</v>
      </c>
      <c r="N803" s="13"/>
      <c r="O803" t="str">
        <f t="shared" si="90"/>
        <v/>
      </c>
    </row>
    <row r="804" spans="1:15">
      <c r="A804" s="41" t="s">
        <v>94</v>
      </c>
      <c r="B804" s="46">
        <v>45776</v>
      </c>
      <c r="C804" s="8" t="s">
        <v>13</v>
      </c>
      <c r="D804" s="8" t="s">
        <v>14</v>
      </c>
      <c r="E804" s="8" t="s">
        <v>14</v>
      </c>
      <c r="F804" s="9">
        <f t="shared" si="88"/>
        <v>-36100000</v>
      </c>
      <c r="G804" s="9">
        <v>-361</v>
      </c>
      <c r="H804" s="9">
        <v>-38581875</v>
      </c>
      <c r="I804" s="11">
        <f t="shared" si="85"/>
        <v>20155997738.951778</v>
      </c>
      <c r="J804" s="11">
        <f t="shared" si="89"/>
        <v>199989</v>
      </c>
      <c r="K804" s="11">
        <f t="shared" si="86"/>
        <v>100785.53189901334</v>
      </c>
      <c r="L804" s="12">
        <f t="shared" si="87"/>
        <v>2198297.9844561815</v>
      </c>
      <c r="M804" s="11">
        <f>COUNTIF(E$2:$E804,E804)</f>
        <v>301</v>
      </c>
      <c r="N804" s="13"/>
      <c r="O804" t="str">
        <f t="shared" si="90"/>
        <v/>
      </c>
    </row>
    <row r="805" spans="1:15">
      <c r="A805" s="41" t="s">
        <v>99</v>
      </c>
      <c r="B805" s="46">
        <v>45782</v>
      </c>
      <c r="C805" s="8" t="s">
        <v>13</v>
      </c>
      <c r="D805" s="8" t="s">
        <v>15</v>
      </c>
      <c r="E805" s="8" t="s">
        <v>15</v>
      </c>
      <c r="F805" s="9">
        <f t="shared" si="88"/>
        <v>1401200000</v>
      </c>
      <c r="G805" s="9">
        <v>14012</v>
      </c>
      <c r="H805" s="9">
        <v>1524576271</v>
      </c>
      <c r="I805" s="11">
        <f t="shared" si="85"/>
        <v>14559392299.862326</v>
      </c>
      <c r="J805" s="11">
        <f t="shared" si="89"/>
        <v>136172</v>
      </c>
      <c r="K805" s="11">
        <f t="shared" si="86"/>
        <v>106919.13388848167</v>
      </c>
      <c r="L805" s="12">
        <f t="shared" ref="L805:L868" si="91">IF(G805&lt;0,K805*G805-H805,0)</f>
        <v>0</v>
      </c>
      <c r="M805" s="11">
        <f>COUNTIF(E$2:$E805,E805)</f>
        <v>385</v>
      </c>
      <c r="N805" s="13"/>
      <c r="O805" t="str">
        <f t="shared" si="90"/>
        <v/>
      </c>
    </row>
    <row r="806" spans="1:15">
      <c r="A806" s="41" t="s">
        <v>99</v>
      </c>
      <c r="B806" s="46">
        <v>45782</v>
      </c>
      <c r="C806" s="8" t="s">
        <v>13</v>
      </c>
      <c r="D806" s="8" t="s">
        <v>14</v>
      </c>
      <c r="E806" s="8" t="s">
        <v>14</v>
      </c>
      <c r="F806" s="9">
        <f t="shared" si="88"/>
        <v>35900000</v>
      </c>
      <c r="G806" s="9">
        <v>359</v>
      </c>
      <c r="H806" s="9">
        <v>38481083</v>
      </c>
      <c r="I806" s="11">
        <f t="shared" si="85"/>
        <v>20194478821.951778</v>
      </c>
      <c r="J806" s="11">
        <f t="shared" si="89"/>
        <v>200348</v>
      </c>
      <c r="K806" s="11">
        <f t="shared" si="86"/>
        <v>100797.00731702727</v>
      </c>
      <c r="L806" s="12">
        <f t="shared" si="91"/>
        <v>0</v>
      </c>
      <c r="M806" s="11">
        <f>COUNTIF(E$2:$E806,E806)</f>
        <v>302</v>
      </c>
      <c r="N806" s="13"/>
      <c r="O806" t="str">
        <f t="shared" si="90"/>
        <v/>
      </c>
    </row>
    <row r="807" spans="1:15">
      <c r="A807" s="41" t="s">
        <v>99</v>
      </c>
      <c r="B807" s="46">
        <v>45782</v>
      </c>
      <c r="C807" s="8" t="s">
        <v>13</v>
      </c>
      <c r="D807" s="8" t="s">
        <v>90</v>
      </c>
      <c r="E807" s="8" t="s">
        <v>90</v>
      </c>
      <c r="F807" s="9">
        <f t="shared" si="88"/>
        <v>56800000</v>
      </c>
      <c r="G807" s="9">
        <v>568</v>
      </c>
      <c r="H807" s="9">
        <v>61388272</v>
      </c>
      <c r="I807" s="11">
        <f t="shared" si="85"/>
        <v>20767382327.730816</v>
      </c>
      <c r="J807" s="11">
        <f t="shared" si="89"/>
        <v>203604</v>
      </c>
      <c r="K807" s="11">
        <f t="shared" si="86"/>
        <v>101998.89161180927</v>
      </c>
      <c r="L807" s="12">
        <f t="shared" si="91"/>
        <v>0</v>
      </c>
      <c r="M807" s="11">
        <f>COUNTIF(E$2:$E807,E807)</f>
        <v>16</v>
      </c>
      <c r="N807" s="13"/>
      <c r="O807" t="str">
        <f t="shared" si="90"/>
        <v/>
      </c>
    </row>
    <row r="808" spans="1:15">
      <c r="A808" s="41" t="s">
        <v>99</v>
      </c>
      <c r="B808" s="46">
        <v>45782</v>
      </c>
      <c r="C808" s="8" t="s">
        <v>13</v>
      </c>
      <c r="D808" s="8" t="s">
        <v>46</v>
      </c>
      <c r="E808" s="8" t="s">
        <v>46</v>
      </c>
      <c r="F808" s="9">
        <f t="shared" si="88"/>
        <v>160000000</v>
      </c>
      <c r="G808" s="9">
        <v>1600</v>
      </c>
      <c r="H808" s="9">
        <v>176770504</v>
      </c>
      <c r="I808" s="11">
        <f t="shared" si="85"/>
        <v>4515800997.6216946</v>
      </c>
      <c r="J808" s="11">
        <f t="shared" si="89"/>
        <v>41560</v>
      </c>
      <c r="K808" s="11">
        <f t="shared" si="86"/>
        <v>108657.38685326502</v>
      </c>
      <c r="L808" s="12">
        <f t="shared" si="91"/>
        <v>0</v>
      </c>
      <c r="M808" s="11">
        <f>COUNTIF(E$2:$E808,E808)</f>
        <v>81</v>
      </c>
      <c r="N808" s="13"/>
      <c r="O808" t="str">
        <f t="shared" si="90"/>
        <v/>
      </c>
    </row>
    <row r="809" spans="1:15">
      <c r="A809" s="41" t="s">
        <v>99</v>
      </c>
      <c r="B809" s="46">
        <v>45782</v>
      </c>
      <c r="C809" s="8" t="s">
        <v>13</v>
      </c>
      <c r="D809" s="8" t="s">
        <v>90</v>
      </c>
      <c r="E809" s="8" t="s">
        <v>90</v>
      </c>
      <c r="F809" s="9">
        <f t="shared" si="88"/>
        <v>-1513800000</v>
      </c>
      <c r="G809" s="9">
        <v>-15138</v>
      </c>
      <c r="H809" s="9">
        <v>-1638279774</v>
      </c>
      <c r="I809" s="11">
        <f t="shared" si="85"/>
        <v>19223323106.511246</v>
      </c>
      <c r="J809" s="11">
        <f t="shared" si="89"/>
        <v>188466</v>
      </c>
      <c r="K809" s="11">
        <f t="shared" si="86"/>
        <v>101998.89161180927</v>
      </c>
      <c r="L809" s="12">
        <f t="shared" si="91"/>
        <v>94220552.780431271</v>
      </c>
      <c r="M809" s="11">
        <f>COUNTIF(E$2:$E809,E809)</f>
        <v>17</v>
      </c>
      <c r="N809" s="13"/>
      <c r="O809" t="str">
        <f t="shared" si="90"/>
        <v/>
      </c>
    </row>
    <row r="810" spans="1:15">
      <c r="A810" s="41" t="s">
        <v>99</v>
      </c>
      <c r="B810" s="46">
        <v>45782</v>
      </c>
      <c r="C810" s="8" t="s">
        <v>13</v>
      </c>
      <c r="D810" s="8" t="s">
        <v>14</v>
      </c>
      <c r="E810" s="8" t="s">
        <v>14</v>
      </c>
      <c r="F810" s="9">
        <f t="shared" si="88"/>
        <v>-40900000</v>
      </c>
      <c r="G810" s="9">
        <v>-409</v>
      </c>
      <c r="H810" s="9">
        <v>-43719646</v>
      </c>
      <c r="I810" s="11">
        <f t="shared" si="85"/>
        <v>20153252845.959114</v>
      </c>
      <c r="J810" s="11">
        <f t="shared" si="89"/>
        <v>199939</v>
      </c>
      <c r="K810" s="11">
        <f t="shared" si="86"/>
        <v>100797.00731702727</v>
      </c>
      <c r="L810" s="12">
        <f t="shared" si="91"/>
        <v>2493670.0073358491</v>
      </c>
      <c r="M810" s="11">
        <f>COUNTIF(E$2:$E810,E810)</f>
        <v>303</v>
      </c>
      <c r="N810" s="13"/>
      <c r="O810" t="str">
        <f t="shared" si="90"/>
        <v/>
      </c>
    </row>
    <row r="811" spans="1:15">
      <c r="A811" s="41" t="s">
        <v>99</v>
      </c>
      <c r="B811" s="46">
        <v>45783</v>
      </c>
      <c r="C811" s="8" t="s">
        <v>13</v>
      </c>
      <c r="D811" s="8" t="s">
        <v>15</v>
      </c>
      <c r="E811" s="8" t="s">
        <v>15</v>
      </c>
      <c r="F811" s="9">
        <f t="shared" si="88"/>
        <v>484500000</v>
      </c>
      <c r="G811" s="9">
        <v>4845</v>
      </c>
      <c r="H811" s="9">
        <v>527476613</v>
      </c>
      <c r="I811" s="11">
        <f t="shared" si="85"/>
        <v>15086868912.862326</v>
      </c>
      <c r="J811" s="11">
        <f t="shared" si="89"/>
        <v>141017</v>
      </c>
      <c r="K811" s="11">
        <f t="shared" si="86"/>
        <v>106986.17126206291</v>
      </c>
      <c r="L811" s="12">
        <f t="shared" si="91"/>
        <v>0</v>
      </c>
      <c r="M811" s="11">
        <f>COUNTIF(E$2:$E811,E811)</f>
        <v>386</v>
      </c>
      <c r="N811" s="13"/>
      <c r="O811" t="str">
        <f t="shared" si="90"/>
        <v/>
      </c>
    </row>
    <row r="812" spans="1:15">
      <c r="A812" s="41" t="s">
        <v>99</v>
      </c>
      <c r="B812" s="46">
        <v>45783</v>
      </c>
      <c r="C812" s="8" t="s">
        <v>13</v>
      </c>
      <c r="D812" s="8" t="s">
        <v>14</v>
      </c>
      <c r="E812" s="8" t="s">
        <v>14</v>
      </c>
      <c r="F812" s="9">
        <f t="shared" si="88"/>
        <v>25300000</v>
      </c>
      <c r="G812" s="9">
        <v>253</v>
      </c>
      <c r="H812" s="9">
        <v>27038288</v>
      </c>
      <c r="I812" s="11">
        <f t="shared" si="85"/>
        <v>20180291133.959114</v>
      </c>
      <c r="J812" s="11">
        <f t="shared" si="89"/>
        <v>200192</v>
      </c>
      <c r="K812" s="11">
        <f t="shared" si="86"/>
        <v>100804.68317394858</v>
      </c>
      <c r="L812" s="12">
        <f t="shared" si="91"/>
        <v>0</v>
      </c>
      <c r="M812" s="11">
        <f>COUNTIF(E$2:$E812,E812)</f>
        <v>304</v>
      </c>
      <c r="N812" s="13"/>
      <c r="O812" t="str">
        <f t="shared" si="90"/>
        <v/>
      </c>
    </row>
    <row r="813" spans="1:15">
      <c r="A813" s="41" t="s">
        <v>99</v>
      </c>
      <c r="B813" s="46">
        <v>45783</v>
      </c>
      <c r="C813" s="8" t="s">
        <v>13</v>
      </c>
      <c r="D813" s="8" t="s">
        <v>46</v>
      </c>
      <c r="E813" s="8" t="s">
        <v>46</v>
      </c>
      <c r="F813" s="9">
        <f t="shared" si="88"/>
        <v>21700000</v>
      </c>
      <c r="G813" s="9">
        <v>217</v>
      </c>
      <c r="H813" s="9">
        <v>23883964</v>
      </c>
      <c r="I813" s="11">
        <f t="shared" si="85"/>
        <v>4539684961.6216946</v>
      </c>
      <c r="J813" s="11">
        <f t="shared" si="89"/>
        <v>41777</v>
      </c>
      <c r="K813" s="11">
        <f t="shared" si="86"/>
        <v>108664.69496664898</v>
      </c>
      <c r="L813" s="12">
        <f t="shared" si="91"/>
        <v>0</v>
      </c>
      <c r="M813" s="11">
        <f>COUNTIF(E$2:$E813,E813)</f>
        <v>82</v>
      </c>
      <c r="N813" s="13"/>
      <c r="O813" t="str">
        <f t="shared" si="90"/>
        <v/>
      </c>
    </row>
    <row r="814" spans="1:15">
      <c r="A814" s="41" t="s">
        <v>99</v>
      </c>
      <c r="B814" s="46">
        <v>45783</v>
      </c>
      <c r="C814" s="8" t="s">
        <v>13</v>
      </c>
      <c r="D814" s="8" t="s">
        <v>90</v>
      </c>
      <c r="E814" s="8" t="s">
        <v>90</v>
      </c>
      <c r="F814" s="9">
        <f t="shared" si="88"/>
        <v>900000</v>
      </c>
      <c r="G814" s="9">
        <v>9</v>
      </c>
      <c r="H814" s="9">
        <v>972297</v>
      </c>
      <c r="I814" s="11">
        <f t="shared" si="85"/>
        <v>19224295403.511246</v>
      </c>
      <c r="J814" s="11">
        <f t="shared" si="89"/>
        <v>188475</v>
      </c>
      <c r="K814" s="11">
        <f t="shared" si="86"/>
        <v>101999.17975068973</v>
      </c>
      <c r="L814" s="12">
        <f t="shared" si="91"/>
        <v>0</v>
      </c>
      <c r="M814" s="11">
        <f>COUNTIF(E$2:$E814,E814)</f>
        <v>18</v>
      </c>
      <c r="N814" s="13"/>
      <c r="O814" t="str">
        <f t="shared" si="90"/>
        <v/>
      </c>
    </row>
    <row r="815" spans="1:15">
      <c r="A815" s="41" t="s">
        <v>99</v>
      </c>
      <c r="B815" s="46">
        <v>45783</v>
      </c>
      <c r="C815" s="8" t="s">
        <v>13</v>
      </c>
      <c r="D815" s="8" t="s">
        <v>90</v>
      </c>
      <c r="E815" s="8" t="s">
        <v>90</v>
      </c>
      <c r="F815" s="9">
        <f t="shared" si="88"/>
        <v>-2429800000</v>
      </c>
      <c r="G815" s="9">
        <v>-24298</v>
      </c>
      <c r="H815" s="9">
        <v>-2630137010</v>
      </c>
      <c r="I815" s="11">
        <f t="shared" si="85"/>
        <v>16745919333.928986</v>
      </c>
      <c r="J815" s="11">
        <f t="shared" si="89"/>
        <v>164177</v>
      </c>
      <c r="K815" s="11">
        <f t="shared" si="86"/>
        <v>101999.17975068973</v>
      </c>
      <c r="L815" s="12">
        <f t="shared" si="91"/>
        <v>151760940.41774082</v>
      </c>
      <c r="M815" s="11">
        <f>COUNTIF(E$2:$E815,E815)</f>
        <v>19</v>
      </c>
      <c r="N815" s="13"/>
      <c r="O815" t="str">
        <f t="shared" si="90"/>
        <v/>
      </c>
    </row>
    <row r="816" spans="1:15">
      <c r="A816" s="41" t="s">
        <v>99</v>
      </c>
      <c r="B816" s="46">
        <v>45783</v>
      </c>
      <c r="C816" s="8" t="s">
        <v>13</v>
      </c>
      <c r="D816" s="8" t="s">
        <v>14</v>
      </c>
      <c r="E816" s="8" t="s">
        <v>14</v>
      </c>
      <c r="F816" s="9">
        <f t="shared" si="88"/>
        <v>-13800000</v>
      </c>
      <c r="G816" s="9">
        <v>-138</v>
      </c>
      <c r="H816" s="9">
        <v>-14753994</v>
      </c>
      <c r="I816" s="11">
        <f t="shared" si="85"/>
        <v>20166380087.68111</v>
      </c>
      <c r="J816" s="11">
        <f t="shared" si="89"/>
        <v>200054</v>
      </c>
      <c r="K816" s="11">
        <f t="shared" si="86"/>
        <v>100804.68317394858</v>
      </c>
      <c r="L816" s="12">
        <f t="shared" si="91"/>
        <v>842947.72199509665</v>
      </c>
      <c r="M816" s="11">
        <f>COUNTIF(E$2:$E816,E816)</f>
        <v>305</v>
      </c>
      <c r="N816" s="13"/>
      <c r="O816" t="str">
        <f t="shared" si="90"/>
        <v/>
      </c>
    </row>
    <row r="817" spans="1:15">
      <c r="A817" s="41" t="s">
        <v>99</v>
      </c>
      <c r="B817" s="46">
        <v>45784</v>
      </c>
      <c r="C817" s="8" t="s">
        <v>13</v>
      </c>
      <c r="D817" s="8" t="s">
        <v>46</v>
      </c>
      <c r="E817" s="8" t="s">
        <v>46</v>
      </c>
      <c r="F817" s="9">
        <f t="shared" si="88"/>
        <v>55800000</v>
      </c>
      <c r="G817" s="9">
        <v>558</v>
      </c>
      <c r="H817" s="9">
        <v>61383825</v>
      </c>
      <c r="I817" s="11">
        <f t="shared" si="85"/>
        <v>4601068786.6216946</v>
      </c>
      <c r="J817" s="11">
        <f t="shared" si="89"/>
        <v>42335</v>
      </c>
      <c r="K817" s="11">
        <f t="shared" si="86"/>
        <v>108682.38541683464</v>
      </c>
      <c r="L817" s="12">
        <f t="shared" si="91"/>
        <v>0</v>
      </c>
      <c r="M817" s="11">
        <f>COUNTIF(E$2:$E817,E817)</f>
        <v>83</v>
      </c>
      <c r="N817" s="13"/>
      <c r="O817" t="str">
        <f t="shared" si="90"/>
        <v/>
      </c>
    </row>
    <row r="818" spans="1:15">
      <c r="A818" s="41" t="s">
        <v>99</v>
      </c>
      <c r="B818" s="46">
        <v>45784</v>
      </c>
      <c r="C818" s="8" t="s">
        <v>13</v>
      </c>
      <c r="D818" s="8" t="s">
        <v>90</v>
      </c>
      <c r="E818" s="8" t="s">
        <v>90</v>
      </c>
      <c r="F818" s="9">
        <f t="shared" si="88"/>
        <v>900000</v>
      </c>
      <c r="G818" s="9">
        <v>9</v>
      </c>
      <c r="H818" s="9">
        <v>972351</v>
      </c>
      <c r="I818" s="11">
        <f t="shared" si="85"/>
        <v>16746891684.928986</v>
      </c>
      <c r="J818" s="11">
        <f t="shared" si="89"/>
        <v>164186</v>
      </c>
      <c r="K818" s="11">
        <f t="shared" si="86"/>
        <v>101999.51082874901</v>
      </c>
      <c r="L818" s="12">
        <f t="shared" si="91"/>
        <v>0</v>
      </c>
      <c r="M818" s="11">
        <f>COUNTIF(E$2:$E818,E818)</f>
        <v>20</v>
      </c>
      <c r="N818" s="13"/>
      <c r="O818" t="str">
        <f t="shared" si="90"/>
        <v/>
      </c>
    </row>
    <row r="819" spans="1:15">
      <c r="A819" s="41" t="s">
        <v>99</v>
      </c>
      <c r="B819" s="46">
        <v>45784</v>
      </c>
      <c r="C819" s="8" t="s">
        <v>13</v>
      </c>
      <c r="D819" s="8" t="s">
        <v>14</v>
      </c>
      <c r="E819" s="8" t="s">
        <v>14</v>
      </c>
      <c r="F819" s="9">
        <f t="shared" si="88"/>
        <v>10100000</v>
      </c>
      <c r="G819" s="9">
        <v>101</v>
      </c>
      <c r="H819" s="9">
        <v>10838169</v>
      </c>
      <c r="I819" s="11">
        <f t="shared" si="85"/>
        <v>20177218256.68111</v>
      </c>
      <c r="J819" s="11">
        <f t="shared" si="89"/>
        <v>200155</v>
      </c>
      <c r="K819" s="11">
        <f t="shared" si="86"/>
        <v>100807.96511044496</v>
      </c>
      <c r="L819" s="12">
        <f t="shared" si="91"/>
        <v>0</v>
      </c>
      <c r="M819" s="11">
        <f>COUNTIF(E$2:$E819,E819)</f>
        <v>306</v>
      </c>
      <c r="N819" s="13"/>
      <c r="O819" t="str">
        <f t="shared" si="90"/>
        <v/>
      </c>
    </row>
    <row r="820" spans="1:15">
      <c r="A820" s="41" t="s">
        <v>99</v>
      </c>
      <c r="B820" s="46">
        <v>45784</v>
      </c>
      <c r="C820" s="8" t="s">
        <v>13</v>
      </c>
      <c r="D820" s="8" t="s">
        <v>90</v>
      </c>
      <c r="E820" s="8" t="s">
        <v>90</v>
      </c>
      <c r="F820" s="9">
        <f t="shared" si="88"/>
        <v>-2345400000</v>
      </c>
      <c r="G820" s="9">
        <v>-23454</v>
      </c>
      <c r="H820" s="9">
        <v>-2539317672</v>
      </c>
      <c r="I820" s="11">
        <f t="shared" ref="I820:I883" si="92">IF(H820&gt;=0,IF(M820=1,H820,SUMIFS(I:I,E:E,E820,M:M,M820-1)+H820),SUMIFS(I:I,E:E,E820,M:M,M820-1)+K820*G820)</f>
        <v>14354595157.951506</v>
      </c>
      <c r="J820" s="11">
        <f t="shared" si="89"/>
        <v>140732</v>
      </c>
      <c r="K820" s="11">
        <f t="shared" ref="K820:K883" si="93">IF(H820&gt;=0,I820/J820,SUMIFS($K:$K,$E:$E,E820,$M:$M,M820-1))</f>
        <v>101999.51082874901</v>
      </c>
      <c r="L820" s="12">
        <f t="shared" si="91"/>
        <v>147021145.02252054</v>
      </c>
      <c r="M820" s="11">
        <f>COUNTIF(E$2:$E820,E820)</f>
        <v>21</v>
      </c>
      <c r="N820" s="13"/>
      <c r="O820" t="str">
        <f t="shared" si="90"/>
        <v/>
      </c>
    </row>
    <row r="821" spans="1:15">
      <c r="A821" s="41" t="s">
        <v>99</v>
      </c>
      <c r="B821" s="46">
        <v>45784</v>
      </c>
      <c r="C821" s="8" t="s">
        <v>13</v>
      </c>
      <c r="D821" s="8" t="s">
        <v>14</v>
      </c>
      <c r="E821" s="8" t="s">
        <v>14</v>
      </c>
      <c r="F821" s="9">
        <f t="shared" si="88"/>
        <v>-44500000</v>
      </c>
      <c r="G821" s="9">
        <v>-445</v>
      </c>
      <c r="H821" s="9">
        <v>-47584740</v>
      </c>
      <c r="I821" s="11">
        <f t="shared" si="92"/>
        <v>20132358712.206963</v>
      </c>
      <c r="J821" s="11">
        <f t="shared" si="89"/>
        <v>199710</v>
      </c>
      <c r="K821" s="11">
        <f t="shared" si="93"/>
        <v>100807.96511044496</v>
      </c>
      <c r="L821" s="12">
        <f t="shared" si="91"/>
        <v>2725195.5258519948</v>
      </c>
      <c r="M821" s="11">
        <f>COUNTIF(E$2:$E821,E821)</f>
        <v>307</v>
      </c>
      <c r="N821" s="13"/>
      <c r="O821" t="str">
        <f t="shared" si="90"/>
        <v/>
      </c>
    </row>
    <row r="822" spans="1:15">
      <c r="A822" s="41" t="s">
        <v>99</v>
      </c>
      <c r="B822" s="46">
        <v>45785</v>
      </c>
      <c r="C822" s="8" t="s">
        <v>13</v>
      </c>
      <c r="D822" s="8" t="s">
        <v>46</v>
      </c>
      <c r="E822" s="8" t="s">
        <v>46</v>
      </c>
      <c r="F822" s="9">
        <f t="shared" si="88"/>
        <v>12900000</v>
      </c>
      <c r="G822" s="9">
        <v>129</v>
      </c>
      <c r="H822" s="9">
        <v>14234913</v>
      </c>
      <c r="I822" s="11">
        <f t="shared" si="92"/>
        <v>4615303699.6216946</v>
      </c>
      <c r="J822" s="11">
        <f t="shared" si="89"/>
        <v>42464</v>
      </c>
      <c r="K822" s="11">
        <f t="shared" si="93"/>
        <v>108687.4458275644</v>
      </c>
      <c r="L822" s="12">
        <f t="shared" si="91"/>
        <v>0</v>
      </c>
      <c r="M822" s="11">
        <f>COUNTIF(E$2:$E822,E822)</f>
        <v>84</v>
      </c>
      <c r="N822" s="13"/>
      <c r="O822" t="str">
        <f t="shared" si="90"/>
        <v/>
      </c>
    </row>
    <row r="823" spans="1:15">
      <c r="A823" s="41" t="s">
        <v>99</v>
      </c>
      <c r="B823" s="46">
        <v>45785</v>
      </c>
      <c r="C823" s="8" t="s">
        <v>13</v>
      </c>
      <c r="D823" s="8" t="s">
        <v>90</v>
      </c>
      <c r="E823" s="8" t="s">
        <v>90</v>
      </c>
      <c r="F823" s="9">
        <f t="shared" si="88"/>
        <v>67400000</v>
      </c>
      <c r="G823" s="9">
        <v>674</v>
      </c>
      <c r="H823" s="9">
        <v>72867472</v>
      </c>
      <c r="I823" s="11">
        <f t="shared" si="92"/>
        <v>14427462629.951506</v>
      </c>
      <c r="J823" s="11">
        <f t="shared" si="89"/>
        <v>141406</v>
      </c>
      <c r="K823" s="11">
        <f t="shared" si="93"/>
        <v>102028.64538952736</v>
      </c>
      <c r="L823" s="12">
        <f t="shared" si="91"/>
        <v>0</v>
      </c>
      <c r="M823" s="11">
        <f>COUNTIF(E$2:$E823,E823)</f>
        <v>22</v>
      </c>
      <c r="N823" s="13"/>
      <c r="O823" t="str">
        <f t="shared" si="90"/>
        <v/>
      </c>
    </row>
    <row r="824" spans="1:15">
      <c r="A824" s="41" t="s">
        <v>99</v>
      </c>
      <c r="B824" s="46">
        <v>45785</v>
      </c>
      <c r="C824" s="8" t="s">
        <v>13</v>
      </c>
      <c r="D824" s="8" t="s">
        <v>15</v>
      </c>
      <c r="E824" s="8" t="s">
        <v>15</v>
      </c>
      <c r="F824" s="9">
        <f t="shared" si="88"/>
        <v>19300000</v>
      </c>
      <c r="G824" s="9">
        <v>193</v>
      </c>
      <c r="H824" s="9">
        <v>20837886</v>
      </c>
      <c r="I824" s="11">
        <f t="shared" si="92"/>
        <v>15107706798.862326</v>
      </c>
      <c r="J824" s="11">
        <f t="shared" si="89"/>
        <v>141210</v>
      </c>
      <c r="K824" s="11">
        <f t="shared" si="93"/>
        <v>106987.51362412241</v>
      </c>
      <c r="L824" s="12">
        <f t="shared" si="91"/>
        <v>0</v>
      </c>
      <c r="M824" s="11">
        <f>COUNTIF(E$2:$E824,E824)</f>
        <v>387</v>
      </c>
      <c r="N824" s="13"/>
      <c r="O824" t="str">
        <f t="shared" si="90"/>
        <v/>
      </c>
    </row>
    <row r="825" spans="1:15">
      <c r="A825" s="41" t="s">
        <v>99</v>
      </c>
      <c r="B825" s="46">
        <v>45785</v>
      </c>
      <c r="C825" s="8" t="s">
        <v>13</v>
      </c>
      <c r="D825" s="8" t="s">
        <v>90</v>
      </c>
      <c r="E825" s="8" t="s">
        <v>90</v>
      </c>
      <c r="F825" s="9">
        <f t="shared" si="88"/>
        <v>-1695900000</v>
      </c>
      <c r="G825" s="9">
        <v>-16959</v>
      </c>
      <c r="H825" s="9">
        <v>-1836490110</v>
      </c>
      <c r="I825" s="11">
        <f t="shared" si="92"/>
        <v>12697158832.790512</v>
      </c>
      <c r="J825" s="11">
        <f t="shared" si="89"/>
        <v>124447</v>
      </c>
      <c r="K825" s="11">
        <f t="shared" si="93"/>
        <v>102028.64538952736</v>
      </c>
      <c r="L825" s="12">
        <f t="shared" si="91"/>
        <v>106186312.83900547</v>
      </c>
      <c r="M825" s="11">
        <f>COUNTIF(E$2:$E825,E825)</f>
        <v>23</v>
      </c>
      <c r="N825" s="13"/>
      <c r="O825" t="str">
        <f t="shared" si="90"/>
        <v/>
      </c>
    </row>
    <row r="826" spans="1:15">
      <c r="A826" s="41" t="s">
        <v>99</v>
      </c>
      <c r="B826" s="46">
        <v>45785</v>
      </c>
      <c r="C826" s="8" t="s">
        <v>13</v>
      </c>
      <c r="D826" s="8" t="s">
        <v>14</v>
      </c>
      <c r="E826" s="8" t="s">
        <v>14</v>
      </c>
      <c r="F826" s="9">
        <f t="shared" si="88"/>
        <v>-20400000</v>
      </c>
      <c r="G826" s="9">
        <v>-204</v>
      </c>
      <c r="H826" s="9">
        <v>-21818004</v>
      </c>
      <c r="I826" s="11">
        <f t="shared" si="92"/>
        <v>20111793887.324432</v>
      </c>
      <c r="J826" s="11">
        <f t="shared" si="89"/>
        <v>199506</v>
      </c>
      <c r="K826" s="11">
        <f t="shared" si="93"/>
        <v>100807.96511044496</v>
      </c>
      <c r="L826" s="12">
        <f t="shared" si="91"/>
        <v>1253179.1174692288</v>
      </c>
      <c r="M826" s="11">
        <f>COUNTIF(E$2:$E826,E826)</f>
        <v>308</v>
      </c>
      <c r="N826" s="13"/>
      <c r="O826" t="str">
        <f t="shared" si="90"/>
        <v/>
      </c>
    </row>
    <row r="827" spans="1:15">
      <c r="A827" s="41" t="s">
        <v>99</v>
      </c>
      <c r="B827" s="46">
        <v>45786</v>
      </c>
      <c r="C827" s="8" t="s">
        <v>13</v>
      </c>
      <c r="D827" s="8" t="s">
        <v>15</v>
      </c>
      <c r="E827" s="8" t="s">
        <v>15</v>
      </c>
      <c r="F827" s="9">
        <f t="shared" ref="F827:F890" si="94">G827*100000</f>
        <v>993700000</v>
      </c>
      <c r="G827" s="9">
        <v>9937</v>
      </c>
      <c r="H827" s="9">
        <v>1082679131</v>
      </c>
      <c r="I827" s="11">
        <f t="shared" si="92"/>
        <v>16190385929.862326</v>
      </c>
      <c r="J827" s="11">
        <f t="shared" si="89"/>
        <v>151147</v>
      </c>
      <c r="K827" s="11">
        <f t="shared" si="93"/>
        <v>107116.81958531975</v>
      </c>
      <c r="L827" s="12">
        <f t="shared" si="91"/>
        <v>0</v>
      </c>
      <c r="M827" s="11">
        <f>COUNTIF(E$2:$E827,E827)</f>
        <v>388</v>
      </c>
      <c r="N827" s="13"/>
      <c r="O827" t="str">
        <f t="shared" si="90"/>
        <v/>
      </c>
    </row>
    <row r="828" spans="1:15">
      <c r="A828" s="41" t="s">
        <v>99</v>
      </c>
      <c r="B828" s="46">
        <v>45786</v>
      </c>
      <c r="C828" s="8" t="s">
        <v>13</v>
      </c>
      <c r="D828" s="8" t="s">
        <v>14</v>
      </c>
      <c r="E828" s="8" t="s">
        <v>14</v>
      </c>
      <c r="F828" s="9">
        <f t="shared" si="94"/>
        <v>13400000</v>
      </c>
      <c r="G828" s="9">
        <v>134</v>
      </c>
      <c r="H828" s="9">
        <v>14373644</v>
      </c>
      <c r="I828" s="11">
        <f t="shared" si="92"/>
        <v>20126167531.324432</v>
      </c>
      <c r="J828" s="11">
        <f t="shared" si="89"/>
        <v>199640</v>
      </c>
      <c r="K828" s="11">
        <f t="shared" si="93"/>
        <v>100812.29979625542</v>
      </c>
      <c r="L828" s="12">
        <f t="shared" si="91"/>
        <v>0</v>
      </c>
      <c r="M828" s="11">
        <f>COUNTIF(E$2:$E828,E828)</f>
        <v>309</v>
      </c>
      <c r="N828" s="13"/>
      <c r="O828" t="str">
        <f t="shared" si="90"/>
        <v/>
      </c>
    </row>
    <row r="829" spans="1:15">
      <c r="A829" s="41" t="s">
        <v>99</v>
      </c>
      <c r="B829" s="46">
        <v>45786</v>
      </c>
      <c r="C829" s="8" t="s">
        <v>13</v>
      </c>
      <c r="D829" s="8" t="s">
        <v>90</v>
      </c>
      <c r="E829" s="8" t="s">
        <v>90</v>
      </c>
      <c r="F829" s="9">
        <f t="shared" si="94"/>
        <v>5500000</v>
      </c>
      <c r="G829" s="9">
        <v>55</v>
      </c>
      <c r="H829" s="9">
        <v>5955907</v>
      </c>
      <c r="I829" s="11">
        <f t="shared" si="92"/>
        <v>12703114739.790512</v>
      </c>
      <c r="J829" s="11">
        <f t="shared" si="89"/>
        <v>124502</v>
      </c>
      <c r="K829" s="11">
        <f t="shared" si="93"/>
        <v>102031.41105998709</v>
      </c>
      <c r="L829" s="12">
        <f t="shared" si="91"/>
        <v>0</v>
      </c>
      <c r="M829" s="11">
        <f>COUNTIF(E$2:$E829,E829)</f>
        <v>24</v>
      </c>
      <c r="N829" s="13"/>
      <c r="O829" t="str">
        <f t="shared" si="90"/>
        <v/>
      </c>
    </row>
    <row r="830" spans="1:15">
      <c r="A830" s="41" t="s">
        <v>99</v>
      </c>
      <c r="B830" s="46">
        <v>45786</v>
      </c>
      <c r="C830" s="8" t="s">
        <v>13</v>
      </c>
      <c r="D830" s="8" t="s">
        <v>46</v>
      </c>
      <c r="E830" s="8" t="s">
        <v>46</v>
      </c>
      <c r="F830" s="9">
        <f t="shared" si="94"/>
        <v>59700000</v>
      </c>
      <c r="G830" s="9">
        <v>597</v>
      </c>
      <c r="H830" s="9">
        <v>65908086</v>
      </c>
      <c r="I830" s="11">
        <f t="shared" si="92"/>
        <v>4681211785.6216946</v>
      </c>
      <c r="J830" s="11">
        <f t="shared" si="89"/>
        <v>43061</v>
      </c>
      <c r="K830" s="11">
        <f t="shared" si="93"/>
        <v>108711.17218879484</v>
      </c>
      <c r="L830" s="12">
        <f t="shared" si="91"/>
        <v>0</v>
      </c>
      <c r="M830" s="11">
        <f>COUNTIF(E$2:$E830,E830)</f>
        <v>85</v>
      </c>
      <c r="N830" s="13"/>
      <c r="O830" t="str">
        <f t="shared" si="90"/>
        <v/>
      </c>
    </row>
    <row r="831" spans="1:15">
      <c r="A831" s="41" t="s">
        <v>99</v>
      </c>
      <c r="B831" s="46">
        <v>45786</v>
      </c>
      <c r="C831" s="8" t="s">
        <v>13</v>
      </c>
      <c r="D831" s="8" t="s">
        <v>90</v>
      </c>
      <c r="E831" s="8" t="s">
        <v>90</v>
      </c>
      <c r="F831" s="9">
        <f t="shared" si="94"/>
        <v>-1206800000</v>
      </c>
      <c r="G831" s="9">
        <v>-12068</v>
      </c>
      <c r="H831" s="9">
        <v>-1307652276</v>
      </c>
      <c r="I831" s="11">
        <f t="shared" si="92"/>
        <v>11471799671.118587</v>
      </c>
      <c r="J831" s="11">
        <f t="shared" si="89"/>
        <v>112434</v>
      </c>
      <c r="K831" s="11">
        <f t="shared" si="93"/>
        <v>102031.41105998709</v>
      </c>
      <c r="L831" s="12">
        <f t="shared" si="91"/>
        <v>76337207.328075886</v>
      </c>
      <c r="M831" s="11">
        <f>COUNTIF(E$2:$E831,E831)</f>
        <v>25</v>
      </c>
      <c r="N831" s="13"/>
      <c r="O831" t="str">
        <f t="shared" si="90"/>
        <v/>
      </c>
    </row>
    <row r="832" spans="1:15">
      <c r="A832" s="41" t="s">
        <v>99</v>
      </c>
      <c r="B832" s="46">
        <v>45786</v>
      </c>
      <c r="C832" s="8" t="s">
        <v>13</v>
      </c>
      <c r="D832" s="8" t="s">
        <v>14</v>
      </c>
      <c r="E832" s="8" t="s">
        <v>14</v>
      </c>
      <c r="F832" s="9">
        <f t="shared" si="94"/>
        <v>-30600000</v>
      </c>
      <c r="G832" s="9">
        <v>-306</v>
      </c>
      <c r="H832" s="9">
        <v>-32744448</v>
      </c>
      <c r="I832" s="11">
        <f t="shared" si="92"/>
        <v>20095318967.586777</v>
      </c>
      <c r="J832" s="11">
        <f t="shared" si="89"/>
        <v>199334</v>
      </c>
      <c r="K832" s="11">
        <f t="shared" si="93"/>
        <v>100812.29979625542</v>
      </c>
      <c r="L832" s="12">
        <f t="shared" si="91"/>
        <v>1895884.2623458393</v>
      </c>
      <c r="M832" s="11">
        <f>COUNTIF(E$2:$E832,E832)</f>
        <v>310</v>
      </c>
      <c r="N832" s="13"/>
      <c r="O832" t="str">
        <f t="shared" si="90"/>
        <v/>
      </c>
    </row>
    <row r="833" spans="1:15">
      <c r="A833" s="41" t="s">
        <v>99</v>
      </c>
      <c r="B833" s="46">
        <v>45789</v>
      </c>
      <c r="C833" s="8" t="s">
        <v>13</v>
      </c>
      <c r="D833" s="8" t="s">
        <v>15</v>
      </c>
      <c r="E833" s="8" t="s">
        <v>15</v>
      </c>
      <c r="F833" s="9">
        <f t="shared" si="94"/>
        <v>1578300000</v>
      </c>
      <c r="G833" s="9">
        <v>15783</v>
      </c>
      <c r="H833" s="9">
        <v>1720267316</v>
      </c>
      <c r="I833" s="11">
        <f t="shared" si="92"/>
        <v>17910653245.862328</v>
      </c>
      <c r="J833" s="11">
        <f t="shared" si="89"/>
        <v>166930</v>
      </c>
      <c r="K833" s="11">
        <f t="shared" si="93"/>
        <v>107294.3943321292</v>
      </c>
      <c r="L833" s="12">
        <f t="shared" si="91"/>
        <v>0</v>
      </c>
      <c r="M833" s="11">
        <f>COUNTIF(E$2:$E833,E833)</f>
        <v>389</v>
      </c>
      <c r="N833" s="13"/>
      <c r="O833" t="str">
        <f t="shared" si="90"/>
        <v/>
      </c>
    </row>
    <row r="834" spans="1:15">
      <c r="A834" s="41" t="s">
        <v>99</v>
      </c>
      <c r="B834" s="46">
        <v>45789</v>
      </c>
      <c r="C834" s="8" t="s">
        <v>13</v>
      </c>
      <c r="D834" s="8" t="s">
        <v>14</v>
      </c>
      <c r="E834" s="8" t="s">
        <v>14</v>
      </c>
      <c r="F834" s="9">
        <f t="shared" si="94"/>
        <v>41000000</v>
      </c>
      <c r="G834" s="9">
        <v>410</v>
      </c>
      <c r="H834" s="9">
        <v>43928604</v>
      </c>
      <c r="I834" s="11">
        <f t="shared" si="92"/>
        <v>20139247571.586777</v>
      </c>
      <c r="J834" s="11">
        <f t="shared" ref="J834:J897" si="95">IF(M834=1,G834,SUMIFS($J:$J,$E:$E,E834,$M:$M,M834-1)+G834)</f>
        <v>199744</v>
      </c>
      <c r="K834" s="11">
        <f t="shared" si="93"/>
        <v>100825.29423455411</v>
      </c>
      <c r="L834" s="12">
        <f t="shared" si="91"/>
        <v>0</v>
      </c>
      <c r="M834" s="11">
        <f>COUNTIF(E$2:$E834,E834)</f>
        <v>311</v>
      </c>
      <c r="N834" s="13"/>
      <c r="O834" t="str">
        <f t="shared" ref="O834:O897" si="96">IF(M834=_xlfn.MAXIFS(M:M,D:D,D834),"X","")</f>
        <v/>
      </c>
    </row>
    <row r="835" spans="1:15">
      <c r="A835" s="41" t="s">
        <v>99</v>
      </c>
      <c r="B835" s="46">
        <v>45789</v>
      </c>
      <c r="C835" s="8" t="s">
        <v>13</v>
      </c>
      <c r="D835" s="8" t="s">
        <v>90</v>
      </c>
      <c r="E835" s="8" t="s">
        <v>90</v>
      </c>
      <c r="F835" s="9">
        <f t="shared" si="94"/>
        <v>30600000</v>
      </c>
      <c r="G835" s="9">
        <v>306</v>
      </c>
      <c r="H835" s="9">
        <v>33136195</v>
      </c>
      <c r="I835" s="11">
        <f t="shared" si="92"/>
        <v>11504935866.118587</v>
      </c>
      <c r="J835" s="11">
        <f t="shared" si="95"/>
        <v>112740</v>
      </c>
      <c r="K835" s="11">
        <f t="shared" si="93"/>
        <v>102048.39334857714</v>
      </c>
      <c r="L835" s="12">
        <f t="shared" si="91"/>
        <v>0</v>
      </c>
      <c r="M835" s="11">
        <f>COUNTIF(E$2:$E835,E835)</f>
        <v>26</v>
      </c>
      <c r="N835" s="13"/>
      <c r="O835" t="str">
        <f t="shared" si="96"/>
        <v/>
      </c>
    </row>
    <row r="836" spans="1:15">
      <c r="A836" s="41" t="s">
        <v>99</v>
      </c>
      <c r="B836" s="46">
        <v>45789</v>
      </c>
      <c r="C836" s="8" t="s">
        <v>13</v>
      </c>
      <c r="D836" s="8" t="s">
        <v>46</v>
      </c>
      <c r="E836" s="8" t="s">
        <v>46</v>
      </c>
      <c r="F836" s="9">
        <f t="shared" si="94"/>
        <v>57300000</v>
      </c>
      <c r="G836" s="9">
        <v>573</v>
      </c>
      <c r="H836" s="9">
        <v>63276186</v>
      </c>
      <c r="I836" s="11">
        <f t="shared" si="92"/>
        <v>4744487971.6216946</v>
      </c>
      <c r="J836" s="11">
        <f t="shared" si="95"/>
        <v>43634</v>
      </c>
      <c r="K836" s="11">
        <f t="shared" si="93"/>
        <v>108733.73909386476</v>
      </c>
      <c r="L836" s="12">
        <f t="shared" si="91"/>
        <v>0</v>
      </c>
      <c r="M836" s="11">
        <f>COUNTIF(E$2:$E836,E836)</f>
        <v>86</v>
      </c>
      <c r="N836" s="13"/>
      <c r="O836" t="str">
        <f t="shared" si="96"/>
        <v/>
      </c>
    </row>
    <row r="837" spans="1:15">
      <c r="A837" s="41" t="s">
        <v>99</v>
      </c>
      <c r="B837" s="46">
        <v>45789</v>
      </c>
      <c r="C837" s="8" t="s">
        <v>13</v>
      </c>
      <c r="D837" s="8" t="s">
        <v>14</v>
      </c>
      <c r="E837" s="8" t="s">
        <v>14</v>
      </c>
      <c r="F837" s="9">
        <f t="shared" si="94"/>
        <v>-17400000</v>
      </c>
      <c r="G837" s="9">
        <v>-174</v>
      </c>
      <c r="H837" s="9">
        <v>-18622698</v>
      </c>
      <c r="I837" s="11">
        <f t="shared" si="92"/>
        <v>20121703970.389965</v>
      </c>
      <c r="J837" s="11">
        <f t="shared" si="95"/>
        <v>199570</v>
      </c>
      <c r="K837" s="11">
        <f t="shared" si="93"/>
        <v>100825.29423455411</v>
      </c>
      <c r="L837" s="12">
        <f t="shared" si="91"/>
        <v>1079096.8031875864</v>
      </c>
      <c r="M837" s="11">
        <f>COUNTIF(E$2:$E837,E837)</f>
        <v>312</v>
      </c>
      <c r="N837" s="13"/>
      <c r="O837" t="str">
        <f t="shared" si="96"/>
        <v/>
      </c>
    </row>
    <row r="838" spans="1:15">
      <c r="A838" s="41" t="s">
        <v>99</v>
      </c>
      <c r="B838" s="46">
        <v>45789</v>
      </c>
      <c r="C838" s="8" t="s">
        <v>13</v>
      </c>
      <c r="D838" s="8" t="s">
        <v>90</v>
      </c>
      <c r="E838" s="8" t="s">
        <v>90</v>
      </c>
      <c r="F838" s="9">
        <f t="shared" si="94"/>
        <v>-2966600000</v>
      </c>
      <c r="G838" s="9">
        <v>-29666</v>
      </c>
      <c r="H838" s="9">
        <v>-3215171414</v>
      </c>
      <c r="I838" s="11">
        <f t="shared" si="92"/>
        <v>8477568229.0396976</v>
      </c>
      <c r="J838" s="11">
        <f t="shared" si="95"/>
        <v>83074</v>
      </c>
      <c r="K838" s="11">
        <f t="shared" si="93"/>
        <v>102048.39334857714</v>
      </c>
      <c r="L838" s="12">
        <f t="shared" si="91"/>
        <v>187803776.92111063</v>
      </c>
      <c r="M838" s="11">
        <f>COUNTIF(E$2:$E838,E838)</f>
        <v>27</v>
      </c>
      <c r="N838" s="13"/>
      <c r="O838" t="str">
        <f t="shared" si="96"/>
        <v/>
      </c>
    </row>
    <row r="839" spans="1:15">
      <c r="A839" s="41" t="s">
        <v>99</v>
      </c>
      <c r="B839" s="46">
        <v>45790</v>
      </c>
      <c r="C839" s="8" t="s">
        <v>13</v>
      </c>
      <c r="D839" s="8" t="s">
        <v>15</v>
      </c>
      <c r="E839" s="8" t="s">
        <v>15</v>
      </c>
      <c r="F839" s="9">
        <f t="shared" si="94"/>
        <v>995500000</v>
      </c>
      <c r="G839" s="9">
        <v>9955</v>
      </c>
      <c r="H839" s="9">
        <v>1084601224</v>
      </c>
      <c r="I839" s="11">
        <f t="shared" si="92"/>
        <v>18995254469.862328</v>
      </c>
      <c r="J839" s="11">
        <f t="shared" si="95"/>
        <v>176885</v>
      </c>
      <c r="K839" s="11">
        <f t="shared" si="93"/>
        <v>107387.59346390213</v>
      </c>
      <c r="L839" s="12">
        <f t="shared" si="91"/>
        <v>0</v>
      </c>
      <c r="M839" s="11">
        <f>COUNTIF(E$2:$E839,E839)</f>
        <v>390</v>
      </c>
      <c r="N839" s="13"/>
      <c r="O839" t="str">
        <f t="shared" si="96"/>
        <v/>
      </c>
    </row>
    <row r="840" spans="1:15">
      <c r="A840" s="41" t="s">
        <v>99</v>
      </c>
      <c r="B840" s="46">
        <v>45790</v>
      </c>
      <c r="C840" s="8" t="s">
        <v>13</v>
      </c>
      <c r="D840" s="8" t="s">
        <v>46</v>
      </c>
      <c r="E840" s="8" t="s">
        <v>46</v>
      </c>
      <c r="F840" s="9">
        <f t="shared" si="94"/>
        <v>18100000</v>
      </c>
      <c r="G840" s="9">
        <v>181</v>
      </c>
      <c r="H840" s="9">
        <v>19927903</v>
      </c>
      <c r="I840" s="11">
        <f t="shared" si="92"/>
        <v>4764415874.6216946</v>
      </c>
      <c r="J840" s="11">
        <f t="shared" si="95"/>
        <v>43815</v>
      </c>
      <c r="K840" s="11">
        <f t="shared" si="93"/>
        <v>108739.37862881877</v>
      </c>
      <c r="L840" s="12">
        <f t="shared" si="91"/>
        <v>0</v>
      </c>
      <c r="M840" s="11">
        <f>COUNTIF(E$2:$E840,E840)</f>
        <v>87</v>
      </c>
      <c r="N840" s="13"/>
      <c r="O840" t="str">
        <f t="shared" si="96"/>
        <v/>
      </c>
    </row>
    <row r="841" spans="1:15">
      <c r="A841" s="41" t="s">
        <v>99</v>
      </c>
      <c r="B841" s="46">
        <v>45790</v>
      </c>
      <c r="C841" s="8" t="s">
        <v>13</v>
      </c>
      <c r="D841" s="8" t="s">
        <v>90</v>
      </c>
      <c r="E841" s="8" t="s">
        <v>90</v>
      </c>
      <c r="F841" s="9">
        <f t="shared" si="94"/>
        <v>294100000</v>
      </c>
      <c r="G841" s="9">
        <v>2941</v>
      </c>
      <c r="H841" s="9">
        <v>318151867</v>
      </c>
      <c r="I841" s="11">
        <f t="shared" si="92"/>
        <v>8795720096.0396976</v>
      </c>
      <c r="J841" s="11">
        <f t="shared" si="95"/>
        <v>86015</v>
      </c>
      <c r="K841" s="11">
        <f t="shared" si="93"/>
        <v>102257.97937615181</v>
      </c>
      <c r="L841" s="12">
        <f t="shared" si="91"/>
        <v>0</v>
      </c>
      <c r="M841" s="11">
        <f>COUNTIF(E$2:$E841,E841)</f>
        <v>28</v>
      </c>
      <c r="N841" s="13"/>
      <c r="O841" t="str">
        <f t="shared" si="96"/>
        <v/>
      </c>
    </row>
    <row r="842" spans="1:15">
      <c r="A842" s="41" t="s">
        <v>99</v>
      </c>
      <c r="B842" s="46">
        <v>45790</v>
      </c>
      <c r="C842" s="8" t="s">
        <v>13</v>
      </c>
      <c r="D842" s="8" t="s">
        <v>90</v>
      </c>
      <c r="E842" s="8" t="s">
        <v>90</v>
      </c>
      <c r="F842" s="9">
        <f t="shared" si="94"/>
        <v>-1897100000</v>
      </c>
      <c r="G842" s="9">
        <v>-18971</v>
      </c>
      <c r="H842" s="9">
        <v>-2056475371</v>
      </c>
      <c r="I842" s="11">
        <f t="shared" si="92"/>
        <v>6855783969.2947216</v>
      </c>
      <c r="J842" s="11">
        <f t="shared" si="95"/>
        <v>67044</v>
      </c>
      <c r="K842" s="11">
        <f t="shared" si="93"/>
        <v>102257.97937615181</v>
      </c>
      <c r="L842" s="12">
        <f t="shared" si="91"/>
        <v>116539244.25502396</v>
      </c>
      <c r="M842" s="11">
        <f>COUNTIF(E$2:$E842,E842)</f>
        <v>29</v>
      </c>
      <c r="N842" s="13"/>
      <c r="O842" t="str">
        <f t="shared" si="96"/>
        <v/>
      </c>
    </row>
    <row r="843" spans="1:15">
      <c r="A843" s="41" t="s">
        <v>99</v>
      </c>
      <c r="B843" s="46">
        <v>45790</v>
      </c>
      <c r="C843" s="8" t="s">
        <v>13</v>
      </c>
      <c r="D843" s="8" t="s">
        <v>14</v>
      </c>
      <c r="E843" s="8" t="s">
        <v>14</v>
      </c>
      <c r="F843" s="9">
        <f t="shared" si="94"/>
        <v>-60300000</v>
      </c>
      <c r="G843" s="9">
        <v>-603</v>
      </c>
      <c r="H843" s="9">
        <v>-64548738</v>
      </c>
      <c r="I843" s="11">
        <f t="shared" si="92"/>
        <v>20060906317.96653</v>
      </c>
      <c r="J843" s="11">
        <f t="shared" si="95"/>
        <v>198967</v>
      </c>
      <c r="K843" s="11">
        <f t="shared" si="93"/>
        <v>100825.29423455411</v>
      </c>
      <c r="L843" s="12">
        <f t="shared" si="91"/>
        <v>3751085.5765638724</v>
      </c>
      <c r="M843" s="11">
        <f>COUNTIF(E$2:$E843,E843)</f>
        <v>313</v>
      </c>
      <c r="N843" s="13"/>
      <c r="O843" t="str">
        <f t="shared" si="96"/>
        <v/>
      </c>
    </row>
    <row r="844" spans="1:15">
      <c r="A844" s="41" t="s">
        <v>99</v>
      </c>
      <c r="B844" s="46">
        <v>45791</v>
      </c>
      <c r="C844" s="8" t="s">
        <v>13</v>
      </c>
      <c r="D844" s="8" t="s">
        <v>46</v>
      </c>
      <c r="E844" s="8" t="s">
        <v>46</v>
      </c>
      <c r="F844" s="9">
        <f t="shared" si="94"/>
        <v>32300000</v>
      </c>
      <c r="G844" s="9">
        <v>323</v>
      </c>
      <c r="H844" s="9">
        <v>35702505</v>
      </c>
      <c r="I844" s="11">
        <f t="shared" si="92"/>
        <v>4800118379.6216946</v>
      </c>
      <c r="J844" s="11">
        <f t="shared" si="95"/>
        <v>44138</v>
      </c>
      <c r="K844" s="11">
        <f t="shared" si="93"/>
        <v>108752.51211250384</v>
      </c>
      <c r="L844" s="12">
        <f t="shared" si="91"/>
        <v>0</v>
      </c>
      <c r="M844" s="11">
        <f>COUNTIF(E$2:$E844,E844)</f>
        <v>88</v>
      </c>
      <c r="N844" s="13"/>
      <c r="O844" t="str">
        <f t="shared" si="96"/>
        <v/>
      </c>
    </row>
    <row r="845" spans="1:15">
      <c r="A845" s="41" t="s">
        <v>99</v>
      </c>
      <c r="B845" s="46">
        <v>45791</v>
      </c>
      <c r="C845" s="8" t="s">
        <v>13</v>
      </c>
      <c r="D845" s="8" t="s">
        <v>15</v>
      </c>
      <c r="E845" s="8" t="s">
        <v>15</v>
      </c>
      <c r="F845" s="9">
        <f t="shared" si="94"/>
        <v>466100000</v>
      </c>
      <c r="G845" s="9">
        <v>4661</v>
      </c>
      <c r="H845" s="9">
        <v>507618945</v>
      </c>
      <c r="I845" s="11">
        <f t="shared" si="92"/>
        <v>19502873414.862328</v>
      </c>
      <c r="J845" s="11">
        <f t="shared" si="95"/>
        <v>181546</v>
      </c>
      <c r="K845" s="11">
        <f t="shared" si="93"/>
        <v>107426.62143402954</v>
      </c>
      <c r="L845" s="12">
        <f t="shared" si="91"/>
        <v>0</v>
      </c>
      <c r="M845" s="11">
        <f>COUNTIF(E$2:$E845,E845)</f>
        <v>391</v>
      </c>
      <c r="N845" s="13"/>
      <c r="O845" t="str">
        <f t="shared" si="96"/>
        <v/>
      </c>
    </row>
    <row r="846" spans="1:15">
      <c r="A846" s="41" t="s">
        <v>99</v>
      </c>
      <c r="B846" s="46">
        <v>45791</v>
      </c>
      <c r="C846" s="8" t="s">
        <v>13</v>
      </c>
      <c r="D846" s="8" t="s">
        <v>90</v>
      </c>
      <c r="E846" s="8" t="s">
        <v>90</v>
      </c>
      <c r="F846" s="9">
        <f t="shared" si="94"/>
        <v>292600000</v>
      </c>
      <c r="G846" s="9">
        <v>2926</v>
      </c>
      <c r="H846" s="9">
        <v>316449471</v>
      </c>
      <c r="I846" s="11">
        <f t="shared" si="92"/>
        <v>7172233440.2947216</v>
      </c>
      <c r="J846" s="11">
        <f t="shared" si="95"/>
        <v>69970</v>
      </c>
      <c r="K846" s="11">
        <f t="shared" si="93"/>
        <v>102504.40817914423</v>
      </c>
      <c r="L846" s="12">
        <f t="shared" si="91"/>
        <v>0</v>
      </c>
      <c r="M846" s="11">
        <f>COUNTIF(E$2:$E846,E846)</f>
        <v>30</v>
      </c>
      <c r="N846" s="13"/>
      <c r="O846" t="str">
        <f t="shared" si="96"/>
        <v/>
      </c>
    </row>
    <row r="847" spans="1:15">
      <c r="A847" s="41" t="s">
        <v>99</v>
      </c>
      <c r="B847" s="46">
        <v>45791</v>
      </c>
      <c r="C847" s="8" t="s">
        <v>13</v>
      </c>
      <c r="D847" s="8" t="s">
        <v>14</v>
      </c>
      <c r="E847" s="8" t="s">
        <v>14</v>
      </c>
      <c r="F847" s="9">
        <f t="shared" si="94"/>
        <v>124800000</v>
      </c>
      <c r="G847" s="9">
        <v>1248</v>
      </c>
      <c r="H847" s="9">
        <v>134511476</v>
      </c>
      <c r="I847" s="11">
        <f t="shared" si="92"/>
        <v>20195417793.96653</v>
      </c>
      <c r="J847" s="11">
        <f t="shared" si="95"/>
        <v>200215</v>
      </c>
      <c r="K847" s="11">
        <f t="shared" si="93"/>
        <v>100868.65516552971</v>
      </c>
      <c r="L847" s="12">
        <f t="shared" si="91"/>
        <v>0</v>
      </c>
      <c r="M847" s="11">
        <f>COUNTIF(E$2:$E847,E847)</f>
        <v>314</v>
      </c>
      <c r="N847" s="13"/>
      <c r="O847" t="str">
        <f t="shared" si="96"/>
        <v/>
      </c>
    </row>
    <row r="848" spans="1:15">
      <c r="A848" s="41" t="s">
        <v>99</v>
      </c>
      <c r="B848" s="46">
        <v>45791</v>
      </c>
      <c r="C848" s="8" t="s">
        <v>13</v>
      </c>
      <c r="D848" s="8" t="s">
        <v>90</v>
      </c>
      <c r="E848" s="8" t="s">
        <v>90</v>
      </c>
      <c r="F848" s="9">
        <f t="shared" si="94"/>
        <v>-1621600000</v>
      </c>
      <c r="G848" s="9">
        <v>-16216</v>
      </c>
      <c r="H848" s="9">
        <v>-1758187368</v>
      </c>
      <c r="I848" s="11">
        <f t="shared" si="92"/>
        <v>5510021957.2617188</v>
      </c>
      <c r="J848" s="11">
        <f t="shared" si="95"/>
        <v>53754</v>
      </c>
      <c r="K848" s="11">
        <f t="shared" si="93"/>
        <v>102504.40817914423</v>
      </c>
      <c r="L848" s="12">
        <f t="shared" si="91"/>
        <v>95975884.966997147</v>
      </c>
      <c r="M848" s="11">
        <f>COUNTIF(E$2:$E848,E848)</f>
        <v>31</v>
      </c>
      <c r="N848" s="13"/>
      <c r="O848" t="str">
        <f t="shared" si="96"/>
        <v/>
      </c>
    </row>
    <row r="849" spans="1:15">
      <c r="A849" s="41" t="s">
        <v>99</v>
      </c>
      <c r="B849" s="46">
        <v>45791</v>
      </c>
      <c r="C849" s="8" t="s">
        <v>13</v>
      </c>
      <c r="D849" s="8" t="s">
        <v>14</v>
      </c>
      <c r="E849" s="8" t="s">
        <v>14</v>
      </c>
      <c r="F849" s="9">
        <f t="shared" si="94"/>
        <v>-26800000</v>
      </c>
      <c r="G849" s="9">
        <v>-268</v>
      </c>
      <c r="H849" s="9">
        <v>-28693420</v>
      </c>
      <c r="I849" s="11">
        <f t="shared" si="92"/>
        <v>20168384994.382168</v>
      </c>
      <c r="J849" s="11">
        <f t="shared" si="95"/>
        <v>199947</v>
      </c>
      <c r="K849" s="11">
        <f t="shared" si="93"/>
        <v>100868.65516552971</v>
      </c>
      <c r="L849" s="12">
        <f t="shared" si="91"/>
        <v>1660620.415638037</v>
      </c>
      <c r="M849" s="11">
        <f>COUNTIF(E$2:$E849,E849)</f>
        <v>315</v>
      </c>
      <c r="N849" s="13"/>
      <c r="O849" t="str">
        <f t="shared" si="96"/>
        <v/>
      </c>
    </row>
    <row r="850" spans="1:15">
      <c r="A850" s="41" t="s">
        <v>99</v>
      </c>
      <c r="B850" s="46">
        <v>45792</v>
      </c>
      <c r="C850" s="8" t="s">
        <v>13</v>
      </c>
      <c r="D850" s="8" t="s">
        <v>90</v>
      </c>
      <c r="E850" s="8" t="s">
        <v>90</v>
      </c>
      <c r="F850" s="9">
        <f t="shared" si="94"/>
        <v>15012800000</v>
      </c>
      <c r="G850" s="9">
        <v>150128</v>
      </c>
      <c r="H850" s="9">
        <v>15153961881</v>
      </c>
      <c r="I850" s="11">
        <f t="shared" si="92"/>
        <v>20663983838.261719</v>
      </c>
      <c r="J850" s="11">
        <f t="shared" si="95"/>
        <v>203882</v>
      </c>
      <c r="K850" s="11">
        <f t="shared" si="93"/>
        <v>101352.66398339097</v>
      </c>
      <c r="L850" s="12">
        <f t="shared" si="91"/>
        <v>0</v>
      </c>
      <c r="M850" s="11">
        <f>COUNTIF(E$2:$E850,E850)</f>
        <v>32</v>
      </c>
      <c r="N850" s="13"/>
      <c r="O850" t="str">
        <f t="shared" si="96"/>
        <v/>
      </c>
    </row>
    <row r="851" spans="1:15">
      <c r="A851" s="41" t="s">
        <v>99</v>
      </c>
      <c r="B851" s="46">
        <v>45792</v>
      </c>
      <c r="C851" s="8" t="s">
        <v>13</v>
      </c>
      <c r="D851" s="8" t="s">
        <v>46</v>
      </c>
      <c r="E851" s="8" t="s">
        <v>46</v>
      </c>
      <c r="F851" s="9">
        <f t="shared" si="94"/>
        <v>40800000</v>
      </c>
      <c r="G851" s="9">
        <v>408</v>
      </c>
      <c r="H851" s="9">
        <v>45066864</v>
      </c>
      <c r="I851" s="11">
        <f t="shared" si="92"/>
        <v>4845185243.6216946</v>
      </c>
      <c r="J851" s="11">
        <f t="shared" si="95"/>
        <v>44546</v>
      </c>
      <c r="K851" s="11">
        <f t="shared" si="93"/>
        <v>108768.13279804459</v>
      </c>
      <c r="L851" s="12">
        <f t="shared" si="91"/>
        <v>0</v>
      </c>
      <c r="M851" s="11">
        <f>COUNTIF(E$2:$E851,E851)</f>
        <v>89</v>
      </c>
      <c r="N851" s="13"/>
      <c r="O851" t="str">
        <f t="shared" si="96"/>
        <v/>
      </c>
    </row>
    <row r="852" spans="1:15">
      <c r="A852" s="41" t="s">
        <v>99</v>
      </c>
      <c r="B852" s="46">
        <v>45792</v>
      </c>
      <c r="C852" s="8" t="s">
        <v>13</v>
      </c>
      <c r="D852" s="8" t="s">
        <v>14</v>
      </c>
      <c r="E852" s="8" t="s">
        <v>14</v>
      </c>
      <c r="F852" s="9">
        <f t="shared" si="94"/>
        <v>300300000</v>
      </c>
      <c r="G852" s="9">
        <v>3003</v>
      </c>
      <c r="H852" s="9">
        <v>319472152</v>
      </c>
      <c r="I852" s="11">
        <f t="shared" si="92"/>
        <v>20487857146.382168</v>
      </c>
      <c r="J852" s="11">
        <f t="shared" si="95"/>
        <v>202950</v>
      </c>
      <c r="K852" s="11">
        <f t="shared" si="93"/>
        <v>100950.2692603211</v>
      </c>
      <c r="L852" s="12">
        <f t="shared" si="91"/>
        <v>0</v>
      </c>
      <c r="M852" s="11">
        <f>COUNTIF(E$2:$E852,E852)</f>
        <v>316</v>
      </c>
      <c r="N852" s="13"/>
      <c r="O852" t="str">
        <f t="shared" si="96"/>
        <v/>
      </c>
    </row>
    <row r="853" spans="1:15">
      <c r="A853" s="41" t="s">
        <v>99</v>
      </c>
      <c r="B853" s="46">
        <v>45792</v>
      </c>
      <c r="C853" s="8" t="s">
        <v>13</v>
      </c>
      <c r="D853" s="8" t="s">
        <v>15</v>
      </c>
      <c r="E853" s="8" t="s">
        <v>15</v>
      </c>
      <c r="F853" s="9">
        <f t="shared" si="94"/>
        <v>60000000</v>
      </c>
      <c r="G853" s="9">
        <v>600</v>
      </c>
      <c r="H853" s="9">
        <v>64932479</v>
      </c>
      <c r="I853" s="11">
        <f t="shared" si="92"/>
        <v>19567805893.862328</v>
      </c>
      <c r="J853" s="11">
        <f t="shared" si="95"/>
        <v>182146</v>
      </c>
      <c r="K853" s="11">
        <f t="shared" si="93"/>
        <v>107429.23750102844</v>
      </c>
      <c r="L853" s="12">
        <f t="shared" si="91"/>
        <v>0</v>
      </c>
      <c r="M853" s="11">
        <f>COUNTIF(E$2:$E853,E853)</f>
        <v>392</v>
      </c>
      <c r="N853" s="13"/>
      <c r="O853" t="str">
        <f t="shared" si="96"/>
        <v/>
      </c>
    </row>
    <row r="854" spans="1:15">
      <c r="A854" s="41" t="s">
        <v>99</v>
      </c>
      <c r="B854" s="46">
        <v>45792</v>
      </c>
      <c r="C854" s="8" t="s">
        <v>13</v>
      </c>
      <c r="D854" s="8" t="s">
        <v>90</v>
      </c>
      <c r="E854" s="8" t="s">
        <v>90</v>
      </c>
      <c r="F854" s="9">
        <f t="shared" si="94"/>
        <v>-1832000000</v>
      </c>
      <c r="G854" s="9">
        <v>-18320</v>
      </c>
      <c r="H854" s="9">
        <v>-1986712400</v>
      </c>
      <c r="I854" s="11">
        <f t="shared" si="92"/>
        <v>18807203034.085995</v>
      </c>
      <c r="J854" s="11">
        <f t="shared" si="95"/>
        <v>185562</v>
      </c>
      <c r="K854" s="11">
        <f t="shared" si="93"/>
        <v>101352.66398339097</v>
      </c>
      <c r="L854" s="12">
        <f t="shared" si="91"/>
        <v>129931595.8242774</v>
      </c>
      <c r="M854" s="11">
        <f>COUNTIF(E$2:$E854,E854)</f>
        <v>33</v>
      </c>
      <c r="N854" s="13"/>
      <c r="O854" t="str">
        <f t="shared" si="96"/>
        <v/>
      </c>
    </row>
    <row r="855" spans="1:15">
      <c r="A855" s="41" t="s">
        <v>99</v>
      </c>
      <c r="B855" s="46">
        <v>45792</v>
      </c>
      <c r="C855" s="8" t="s">
        <v>13</v>
      </c>
      <c r="D855" s="8" t="s">
        <v>14</v>
      </c>
      <c r="E855" s="8" t="s">
        <v>14</v>
      </c>
      <c r="F855" s="9">
        <f t="shared" si="94"/>
        <v>-4600000</v>
      </c>
      <c r="G855" s="9">
        <v>-46</v>
      </c>
      <c r="H855" s="9">
        <v>-4925864</v>
      </c>
      <c r="I855" s="11">
        <f t="shared" si="92"/>
        <v>20483213433.996193</v>
      </c>
      <c r="J855" s="11">
        <f t="shared" si="95"/>
        <v>202904</v>
      </c>
      <c r="K855" s="11">
        <f t="shared" si="93"/>
        <v>100950.2692603211</v>
      </c>
      <c r="L855" s="12">
        <f t="shared" si="91"/>
        <v>282151.61402522959</v>
      </c>
      <c r="M855" s="11">
        <f>COUNTIF(E$2:$E855,E855)</f>
        <v>317</v>
      </c>
      <c r="N855" s="13"/>
      <c r="O855" t="str">
        <f t="shared" si="96"/>
        <v/>
      </c>
    </row>
    <row r="856" spans="1:15">
      <c r="A856" s="41" t="s">
        <v>99</v>
      </c>
      <c r="B856" s="46">
        <v>45793</v>
      </c>
      <c r="C856" s="8" t="s">
        <v>13</v>
      </c>
      <c r="D856" s="8" t="s">
        <v>15</v>
      </c>
      <c r="E856" s="8" t="s">
        <v>15</v>
      </c>
      <c r="F856" s="9">
        <f t="shared" si="94"/>
        <v>866100000</v>
      </c>
      <c r="G856" s="9">
        <v>8661</v>
      </c>
      <c r="H856" s="9">
        <v>947846735</v>
      </c>
      <c r="I856" s="11">
        <f t="shared" si="92"/>
        <v>20515652628.862328</v>
      </c>
      <c r="J856" s="11">
        <f t="shared" si="95"/>
        <v>190807</v>
      </c>
      <c r="K856" s="11">
        <f t="shared" si="93"/>
        <v>107520.44017704974</v>
      </c>
      <c r="L856" s="12">
        <f t="shared" si="91"/>
        <v>0</v>
      </c>
      <c r="M856" s="11">
        <f>COUNTIF(E$2:$E856,E856)</f>
        <v>393</v>
      </c>
      <c r="N856" s="13"/>
      <c r="O856" t="str">
        <f t="shared" si="96"/>
        <v/>
      </c>
    </row>
    <row r="857" spans="1:15">
      <c r="A857" s="41" t="s">
        <v>99</v>
      </c>
      <c r="B857" s="46">
        <v>45793</v>
      </c>
      <c r="C857" s="8" t="s">
        <v>13</v>
      </c>
      <c r="D857" s="8" t="s">
        <v>14</v>
      </c>
      <c r="E857" s="8" t="s">
        <v>14</v>
      </c>
      <c r="F857" s="9">
        <f t="shared" si="94"/>
        <v>21500000</v>
      </c>
      <c r="G857" s="9">
        <v>215</v>
      </c>
      <c r="H857" s="9">
        <v>23082116</v>
      </c>
      <c r="I857" s="11">
        <f t="shared" si="92"/>
        <v>20506295549.996193</v>
      </c>
      <c r="J857" s="11">
        <f t="shared" si="95"/>
        <v>203119</v>
      </c>
      <c r="K857" s="11">
        <f t="shared" si="93"/>
        <v>100957.05251599404</v>
      </c>
      <c r="L857" s="12">
        <f t="shared" si="91"/>
        <v>0</v>
      </c>
      <c r="M857" s="11">
        <f>COUNTIF(E$2:$E857,E857)</f>
        <v>318</v>
      </c>
      <c r="N857" s="13"/>
      <c r="O857" t="str">
        <f t="shared" si="96"/>
        <v/>
      </c>
    </row>
    <row r="858" spans="1:15">
      <c r="A858" s="41" t="s">
        <v>99</v>
      </c>
      <c r="B858" s="46">
        <v>45793</v>
      </c>
      <c r="C858" s="8" t="s">
        <v>13</v>
      </c>
      <c r="D858" s="8" t="s">
        <v>90</v>
      </c>
      <c r="E858" s="8" t="s">
        <v>90</v>
      </c>
      <c r="F858" s="9">
        <f t="shared" si="94"/>
        <v>79600000</v>
      </c>
      <c r="G858" s="9">
        <v>796</v>
      </c>
      <c r="H858" s="9">
        <v>86296920</v>
      </c>
      <c r="I858" s="11">
        <f t="shared" si="92"/>
        <v>18893499954.085995</v>
      </c>
      <c r="J858" s="11">
        <f t="shared" si="95"/>
        <v>186358</v>
      </c>
      <c r="K858" s="11">
        <f t="shared" si="93"/>
        <v>101382.82206337262</v>
      </c>
      <c r="L858" s="12">
        <f t="shared" si="91"/>
        <v>0</v>
      </c>
      <c r="M858" s="11">
        <f>COUNTIF(E$2:$E858,E858)</f>
        <v>34</v>
      </c>
      <c r="N858" s="13"/>
      <c r="O858" t="str">
        <f t="shared" si="96"/>
        <v/>
      </c>
    </row>
    <row r="859" spans="1:15">
      <c r="A859" s="41" t="s">
        <v>99</v>
      </c>
      <c r="B859" s="46">
        <v>45793</v>
      </c>
      <c r="C859" s="8" t="s">
        <v>13</v>
      </c>
      <c r="D859" s="8" t="s">
        <v>46</v>
      </c>
      <c r="E859" s="8" t="s">
        <v>46</v>
      </c>
      <c r="F859" s="9">
        <f t="shared" si="94"/>
        <v>42900000</v>
      </c>
      <c r="G859" s="9">
        <v>429</v>
      </c>
      <c r="H859" s="9">
        <v>47432474</v>
      </c>
      <c r="I859" s="11">
        <f t="shared" si="92"/>
        <v>4892617717.6216946</v>
      </c>
      <c r="J859" s="11">
        <f t="shared" si="95"/>
        <v>44975</v>
      </c>
      <c r="K859" s="11">
        <f t="shared" si="93"/>
        <v>108785.27443294485</v>
      </c>
      <c r="L859" s="12">
        <f t="shared" si="91"/>
        <v>0</v>
      </c>
      <c r="M859" s="11">
        <f>COUNTIF(E$2:$E859,E859)</f>
        <v>90</v>
      </c>
      <c r="N859" s="13"/>
      <c r="O859" t="str">
        <f t="shared" si="96"/>
        <v/>
      </c>
    </row>
    <row r="860" spans="1:15">
      <c r="A860" s="41" t="s">
        <v>99</v>
      </c>
      <c r="B860" s="46">
        <v>45793</v>
      </c>
      <c r="C860" s="8" t="s">
        <v>13</v>
      </c>
      <c r="D860" s="8" t="s">
        <v>90</v>
      </c>
      <c r="E860" s="8" t="s">
        <v>90</v>
      </c>
      <c r="F860" s="9">
        <f t="shared" si="94"/>
        <v>-645200000</v>
      </c>
      <c r="G860" s="9">
        <v>-6452</v>
      </c>
      <c r="H860" s="9">
        <v>-700119424</v>
      </c>
      <c r="I860" s="11">
        <f t="shared" si="92"/>
        <v>18239377986.133114</v>
      </c>
      <c r="J860" s="11">
        <f t="shared" si="95"/>
        <v>179906</v>
      </c>
      <c r="K860" s="11">
        <f t="shared" si="93"/>
        <v>101382.82206337262</v>
      </c>
      <c r="L860" s="12">
        <f t="shared" si="91"/>
        <v>45997456.047119856</v>
      </c>
      <c r="M860" s="11">
        <f>COUNTIF(E$2:$E860,E860)</f>
        <v>35</v>
      </c>
      <c r="N860" s="13"/>
      <c r="O860" t="str">
        <f t="shared" si="96"/>
        <v/>
      </c>
    </row>
    <row r="861" spans="1:15">
      <c r="A861" s="41" t="s">
        <v>99</v>
      </c>
      <c r="B861" s="46">
        <v>45793</v>
      </c>
      <c r="C861" s="8" t="s">
        <v>13</v>
      </c>
      <c r="D861" s="8" t="s">
        <v>14</v>
      </c>
      <c r="E861" s="8" t="s">
        <v>14</v>
      </c>
      <c r="F861" s="9">
        <f t="shared" si="94"/>
        <v>-48000000</v>
      </c>
      <c r="G861" s="9">
        <v>-480</v>
      </c>
      <c r="H861" s="9">
        <v>-51427680</v>
      </c>
      <c r="I861" s="11">
        <f t="shared" si="92"/>
        <v>20457836164.788517</v>
      </c>
      <c r="J861" s="11">
        <f t="shared" si="95"/>
        <v>202639</v>
      </c>
      <c r="K861" s="11">
        <f t="shared" si="93"/>
        <v>100957.05251599404</v>
      </c>
      <c r="L861" s="12">
        <f t="shared" si="91"/>
        <v>2968294.7923228592</v>
      </c>
      <c r="M861" s="11">
        <f>COUNTIF(E$2:$E861,E861)</f>
        <v>319</v>
      </c>
      <c r="N861" s="13"/>
      <c r="O861" t="str">
        <f t="shared" si="96"/>
        <v/>
      </c>
    </row>
    <row r="862" spans="1:15">
      <c r="A862" s="41" t="s">
        <v>99</v>
      </c>
      <c r="B862" s="46">
        <v>45796</v>
      </c>
      <c r="C862" s="8" t="s">
        <v>13</v>
      </c>
      <c r="D862" s="8" t="s">
        <v>15</v>
      </c>
      <c r="E862" s="8" t="s">
        <v>15</v>
      </c>
      <c r="F862" s="9">
        <f t="shared" si="94"/>
        <v>1059600000</v>
      </c>
      <c r="G862" s="9">
        <v>10596</v>
      </c>
      <c r="H862" s="9">
        <v>1157562832</v>
      </c>
      <c r="I862" s="11">
        <f t="shared" si="92"/>
        <v>21673215460.862328</v>
      </c>
      <c r="J862" s="11">
        <f t="shared" si="95"/>
        <v>201403</v>
      </c>
      <c r="K862" s="11">
        <f t="shared" si="93"/>
        <v>107611.18484264052</v>
      </c>
      <c r="L862" s="12">
        <f t="shared" si="91"/>
        <v>0</v>
      </c>
      <c r="M862" s="11">
        <f>COUNTIF(E$2:$E862,E862)</f>
        <v>394</v>
      </c>
      <c r="N862" s="13"/>
      <c r="O862" t="str">
        <f t="shared" si="96"/>
        <v/>
      </c>
    </row>
    <row r="863" spans="1:15">
      <c r="A863" s="41" t="s">
        <v>99</v>
      </c>
      <c r="B863" s="46">
        <v>45796</v>
      </c>
      <c r="C863" s="8" t="s">
        <v>13</v>
      </c>
      <c r="D863" s="8" t="s">
        <v>90</v>
      </c>
      <c r="E863" s="8" t="s">
        <v>90</v>
      </c>
      <c r="F863" s="9">
        <f t="shared" si="94"/>
        <v>45200000</v>
      </c>
      <c r="G863" s="9">
        <v>452</v>
      </c>
      <c r="H863" s="9">
        <v>48956572</v>
      </c>
      <c r="I863" s="11">
        <f t="shared" si="92"/>
        <v>18288334558.133114</v>
      </c>
      <c r="J863" s="11">
        <f t="shared" si="95"/>
        <v>180358</v>
      </c>
      <c r="K863" s="11">
        <f t="shared" si="93"/>
        <v>101400.18495510658</v>
      </c>
      <c r="L863" s="12">
        <f t="shared" si="91"/>
        <v>0</v>
      </c>
      <c r="M863" s="11">
        <f>COUNTIF(E$2:$E863,E863)</f>
        <v>36</v>
      </c>
      <c r="N863" s="13"/>
      <c r="O863" t="str">
        <f t="shared" si="96"/>
        <v/>
      </c>
    </row>
    <row r="864" spans="1:15">
      <c r="A864" s="41" t="s">
        <v>99</v>
      </c>
      <c r="B864" s="46">
        <v>45796</v>
      </c>
      <c r="C864" s="8" t="s">
        <v>13</v>
      </c>
      <c r="D864" s="8" t="s">
        <v>46</v>
      </c>
      <c r="E864" s="8" t="s">
        <v>46</v>
      </c>
      <c r="F864" s="9">
        <f t="shared" si="94"/>
        <v>14500000</v>
      </c>
      <c r="G864" s="9">
        <v>145</v>
      </c>
      <c r="H864" s="9">
        <v>16040709</v>
      </c>
      <c r="I864" s="11">
        <f t="shared" si="92"/>
        <v>4908658426.6216946</v>
      </c>
      <c r="J864" s="11">
        <f t="shared" si="95"/>
        <v>45120</v>
      </c>
      <c r="K864" s="11">
        <f t="shared" si="93"/>
        <v>108791.18853328224</v>
      </c>
      <c r="L864" s="12">
        <f t="shared" si="91"/>
        <v>0</v>
      </c>
      <c r="M864" s="11">
        <f>COUNTIF(E$2:$E864,E864)</f>
        <v>91</v>
      </c>
      <c r="N864" s="13"/>
      <c r="O864" t="str">
        <f t="shared" si="96"/>
        <v/>
      </c>
    </row>
    <row r="865" spans="1:15">
      <c r="A865" s="41" t="s">
        <v>99</v>
      </c>
      <c r="B865" s="46">
        <v>45796</v>
      </c>
      <c r="C865" s="8" t="s">
        <v>13</v>
      </c>
      <c r="D865" s="8" t="s">
        <v>14</v>
      </c>
      <c r="E865" s="8" t="s">
        <v>14</v>
      </c>
      <c r="F865" s="9">
        <f t="shared" si="94"/>
        <v>43300000</v>
      </c>
      <c r="G865" s="9">
        <v>433</v>
      </c>
      <c r="H865" s="9">
        <v>46488487</v>
      </c>
      <c r="I865" s="11">
        <f t="shared" si="92"/>
        <v>20504324651.788517</v>
      </c>
      <c r="J865" s="11">
        <f t="shared" si="95"/>
        <v>203072</v>
      </c>
      <c r="K865" s="11">
        <f t="shared" si="93"/>
        <v>100970.71310563995</v>
      </c>
      <c r="L865" s="12">
        <f t="shared" si="91"/>
        <v>0</v>
      </c>
      <c r="M865" s="11">
        <f>COUNTIF(E$2:$E865,E865)</f>
        <v>320</v>
      </c>
      <c r="N865" s="13"/>
      <c r="O865" t="str">
        <f t="shared" si="96"/>
        <v/>
      </c>
    </row>
    <row r="866" spans="1:15">
      <c r="A866" s="41" t="s">
        <v>99</v>
      </c>
      <c r="B866" s="46">
        <v>45796</v>
      </c>
      <c r="C866" s="8" t="s">
        <v>13</v>
      </c>
      <c r="D866" s="8" t="s">
        <v>90</v>
      </c>
      <c r="E866" s="8" t="s">
        <v>90</v>
      </c>
      <c r="F866" s="9">
        <f t="shared" si="94"/>
        <v>-3983800000</v>
      </c>
      <c r="G866" s="9">
        <v>-39838</v>
      </c>
      <c r="H866" s="9">
        <v>-4323777492</v>
      </c>
      <c r="I866" s="11">
        <f t="shared" si="92"/>
        <v>14248753989.891579</v>
      </c>
      <c r="J866" s="11">
        <f t="shared" si="95"/>
        <v>140520</v>
      </c>
      <c r="K866" s="11">
        <f t="shared" si="93"/>
        <v>101400.18495510658</v>
      </c>
      <c r="L866" s="12">
        <f t="shared" si="91"/>
        <v>284196923.75846386</v>
      </c>
      <c r="M866" s="11">
        <f>COUNTIF(E$2:$E866,E866)</f>
        <v>37</v>
      </c>
      <c r="N866" s="13"/>
      <c r="O866" t="str">
        <f t="shared" si="96"/>
        <v/>
      </c>
    </row>
    <row r="867" spans="1:15">
      <c r="A867" s="41" t="s">
        <v>99</v>
      </c>
      <c r="B867" s="46">
        <v>45796</v>
      </c>
      <c r="C867" s="8" t="s">
        <v>13</v>
      </c>
      <c r="D867" s="8" t="s">
        <v>14</v>
      </c>
      <c r="E867" s="8" t="s">
        <v>14</v>
      </c>
      <c r="F867" s="9">
        <f t="shared" si="94"/>
        <v>-69600000</v>
      </c>
      <c r="G867" s="9">
        <v>-696</v>
      </c>
      <c r="H867" s="9">
        <v>-74583360</v>
      </c>
      <c r="I867" s="11">
        <f t="shared" si="92"/>
        <v>20434049035.466991</v>
      </c>
      <c r="J867" s="11">
        <f t="shared" si="95"/>
        <v>202376</v>
      </c>
      <c r="K867" s="11">
        <f t="shared" si="93"/>
        <v>100970.71310563995</v>
      </c>
      <c r="L867" s="12">
        <f t="shared" si="91"/>
        <v>4307743.6784745902</v>
      </c>
      <c r="M867" s="11">
        <f>COUNTIF(E$2:$E867,E867)</f>
        <v>321</v>
      </c>
      <c r="N867" s="13"/>
      <c r="O867" t="str">
        <f t="shared" si="96"/>
        <v/>
      </c>
    </row>
    <row r="868" spans="1:15">
      <c r="A868" s="41" t="s">
        <v>99</v>
      </c>
      <c r="B868" s="46">
        <v>45797</v>
      </c>
      <c r="C868" s="8" t="s">
        <v>13</v>
      </c>
      <c r="D868" s="8" t="s">
        <v>15</v>
      </c>
      <c r="E868" s="8" t="s">
        <v>15</v>
      </c>
      <c r="F868" s="9">
        <f t="shared" si="94"/>
        <v>87600000</v>
      </c>
      <c r="G868" s="9">
        <v>876</v>
      </c>
      <c r="H868" s="9">
        <v>95201092</v>
      </c>
      <c r="I868" s="11">
        <f t="shared" si="92"/>
        <v>21768416552.862328</v>
      </c>
      <c r="J868" s="11">
        <f t="shared" si="95"/>
        <v>202279</v>
      </c>
      <c r="K868" s="11">
        <f t="shared" si="93"/>
        <v>107615.80071516236</v>
      </c>
      <c r="L868" s="12">
        <f t="shared" si="91"/>
        <v>0</v>
      </c>
      <c r="M868" s="11">
        <f>COUNTIF(E$2:$E868,E868)</f>
        <v>395</v>
      </c>
      <c r="N868" s="13"/>
      <c r="O868" t="str">
        <f t="shared" si="96"/>
        <v/>
      </c>
    </row>
    <row r="869" spans="1:15">
      <c r="A869" s="41" t="s">
        <v>99</v>
      </c>
      <c r="B869" s="46">
        <v>45797</v>
      </c>
      <c r="C869" s="8" t="s">
        <v>13</v>
      </c>
      <c r="D869" s="8" t="s">
        <v>46</v>
      </c>
      <c r="E869" s="8" t="s">
        <v>46</v>
      </c>
      <c r="F869" s="9">
        <f t="shared" si="94"/>
        <v>135200000</v>
      </c>
      <c r="G869" s="9">
        <v>1352</v>
      </c>
      <c r="H869" s="9">
        <v>149283055</v>
      </c>
      <c r="I869" s="11">
        <f t="shared" si="92"/>
        <v>5057941481.6216946</v>
      </c>
      <c r="J869" s="11">
        <f t="shared" si="95"/>
        <v>46472</v>
      </c>
      <c r="K869" s="11">
        <f t="shared" si="93"/>
        <v>108838.47223320913</v>
      </c>
      <c r="L869" s="12">
        <f t="shared" ref="L869:L925" si="97">IF(G869&lt;0,K869*G869-H869,0)</f>
        <v>0</v>
      </c>
      <c r="M869" s="11">
        <f>COUNTIF(E$2:$E869,E869)</f>
        <v>92</v>
      </c>
      <c r="N869" s="13"/>
      <c r="O869" t="str">
        <f t="shared" si="96"/>
        <v/>
      </c>
    </row>
    <row r="870" spans="1:15">
      <c r="A870" s="41" t="s">
        <v>99</v>
      </c>
      <c r="B870" s="46">
        <v>45797</v>
      </c>
      <c r="C870" s="8" t="s">
        <v>13</v>
      </c>
      <c r="D870" s="8" t="s">
        <v>14</v>
      </c>
      <c r="E870" s="8" t="s">
        <v>14</v>
      </c>
      <c r="F870" s="9">
        <f t="shared" si="94"/>
        <v>22100000</v>
      </c>
      <c r="G870" s="9">
        <v>221</v>
      </c>
      <c r="H870" s="9">
        <v>23703523</v>
      </c>
      <c r="I870" s="11">
        <f t="shared" si="92"/>
        <v>20457752558.466991</v>
      </c>
      <c r="J870" s="11">
        <f t="shared" si="95"/>
        <v>202597</v>
      </c>
      <c r="K870" s="11">
        <f t="shared" si="93"/>
        <v>100977.56905811533</v>
      </c>
      <c r="L870" s="12">
        <f t="shared" si="97"/>
        <v>0</v>
      </c>
      <c r="M870" s="11">
        <f>COUNTIF(E$2:$E870,E870)</f>
        <v>322</v>
      </c>
      <c r="N870" s="13"/>
      <c r="O870" t="str">
        <f t="shared" si="96"/>
        <v/>
      </c>
    </row>
    <row r="871" spans="1:15">
      <c r="A871" s="41" t="s">
        <v>99</v>
      </c>
      <c r="B871" s="46">
        <v>45797</v>
      </c>
      <c r="C871" s="8" t="s">
        <v>13</v>
      </c>
      <c r="D871" s="8" t="s">
        <v>90</v>
      </c>
      <c r="E871" s="8" t="s">
        <v>90</v>
      </c>
      <c r="F871" s="9">
        <f t="shared" si="94"/>
        <v>32300000</v>
      </c>
      <c r="G871" s="9">
        <v>323</v>
      </c>
      <c r="H871" s="9">
        <v>34947584</v>
      </c>
      <c r="I871" s="11">
        <f t="shared" si="92"/>
        <v>14283701573.891579</v>
      </c>
      <c r="J871" s="11">
        <f t="shared" si="95"/>
        <v>140843</v>
      </c>
      <c r="K871" s="11">
        <f t="shared" si="93"/>
        <v>101415.77198647842</v>
      </c>
      <c r="L871" s="12">
        <f t="shared" si="97"/>
        <v>0</v>
      </c>
      <c r="M871" s="11">
        <f>COUNTIF(E$2:$E871,E871)</f>
        <v>38</v>
      </c>
      <c r="N871" s="13"/>
      <c r="O871" t="str">
        <f t="shared" si="96"/>
        <v/>
      </c>
    </row>
    <row r="872" spans="1:15">
      <c r="A872" s="41" t="s">
        <v>99</v>
      </c>
      <c r="B872" s="46">
        <v>45797</v>
      </c>
      <c r="C872" s="8" t="s">
        <v>13</v>
      </c>
      <c r="D872" s="8" t="s">
        <v>90</v>
      </c>
      <c r="E872" s="8" t="s">
        <v>90</v>
      </c>
      <c r="F872" s="9">
        <f t="shared" si="94"/>
        <v>-974900000</v>
      </c>
      <c r="G872" s="9">
        <v>-9749</v>
      </c>
      <c r="H872" s="9">
        <v>-1058322193</v>
      </c>
      <c r="I872" s="11">
        <f t="shared" si="92"/>
        <v>13294999212.795401</v>
      </c>
      <c r="J872" s="11">
        <f t="shared" si="95"/>
        <v>131094</v>
      </c>
      <c r="K872" s="11">
        <f t="shared" si="93"/>
        <v>101415.77198647842</v>
      </c>
      <c r="L872" s="12">
        <f t="shared" si="97"/>
        <v>69619831.903821945</v>
      </c>
      <c r="M872" s="11">
        <f>COUNTIF(E$2:$E872,E872)</f>
        <v>39</v>
      </c>
      <c r="N872" s="13"/>
      <c r="O872" t="str">
        <f t="shared" si="96"/>
        <v/>
      </c>
    </row>
    <row r="873" spans="1:15">
      <c r="A873" s="41" t="s">
        <v>99</v>
      </c>
      <c r="B873" s="46">
        <v>45797</v>
      </c>
      <c r="C873" s="8" t="s">
        <v>13</v>
      </c>
      <c r="D873" s="8" t="s">
        <v>14</v>
      </c>
      <c r="E873" s="8" t="s">
        <v>14</v>
      </c>
      <c r="F873" s="9">
        <f t="shared" si="94"/>
        <v>-13000000</v>
      </c>
      <c r="G873" s="9">
        <v>-130</v>
      </c>
      <c r="H873" s="9">
        <v>-13933270</v>
      </c>
      <c r="I873" s="11">
        <f t="shared" si="92"/>
        <v>20444625474.489437</v>
      </c>
      <c r="J873" s="11">
        <f t="shared" si="95"/>
        <v>202467</v>
      </c>
      <c r="K873" s="11">
        <f t="shared" si="93"/>
        <v>100977.56905811533</v>
      </c>
      <c r="L873" s="12">
        <f t="shared" si="97"/>
        <v>806186.0224450063</v>
      </c>
      <c r="M873" s="11">
        <f>COUNTIF(E$2:$E873,E873)</f>
        <v>323</v>
      </c>
      <c r="N873" s="13"/>
      <c r="O873" t="str">
        <f t="shared" si="96"/>
        <v/>
      </c>
    </row>
    <row r="874" spans="1:15">
      <c r="A874" s="41" t="s">
        <v>99</v>
      </c>
      <c r="B874" s="46">
        <v>45798</v>
      </c>
      <c r="C874" s="8" t="s">
        <v>13</v>
      </c>
      <c r="D874" s="8" t="s">
        <v>90</v>
      </c>
      <c r="E874" s="8" t="s">
        <v>90</v>
      </c>
      <c r="F874" s="9">
        <f t="shared" si="94"/>
        <v>46100000</v>
      </c>
      <c r="G874" s="9">
        <v>461</v>
      </c>
      <c r="H874" s="9">
        <v>49949811</v>
      </c>
      <c r="I874" s="11">
        <f t="shared" si="92"/>
        <v>13344949023.795401</v>
      </c>
      <c r="J874" s="11">
        <f t="shared" si="95"/>
        <v>131555</v>
      </c>
      <c r="K874" s="11">
        <f t="shared" si="93"/>
        <v>101440.07467443579</v>
      </c>
      <c r="L874" s="12">
        <f t="shared" si="97"/>
        <v>0</v>
      </c>
      <c r="M874" s="11">
        <f>COUNTIF(E$2:$E874,E874)</f>
        <v>40</v>
      </c>
      <c r="N874" s="13"/>
      <c r="O874" t="str">
        <f t="shared" si="96"/>
        <v/>
      </c>
    </row>
    <row r="875" spans="1:15">
      <c r="A875" s="41" t="s">
        <v>99</v>
      </c>
      <c r="B875" s="46">
        <v>45798</v>
      </c>
      <c r="C875" s="8" t="s">
        <v>13</v>
      </c>
      <c r="D875" s="8" t="s">
        <v>15</v>
      </c>
      <c r="E875" s="8" t="s">
        <v>15</v>
      </c>
      <c r="F875" s="9">
        <f t="shared" si="94"/>
        <v>169300000</v>
      </c>
      <c r="G875" s="9">
        <v>1693</v>
      </c>
      <c r="H875" s="9">
        <v>184442575</v>
      </c>
      <c r="I875" s="11">
        <f t="shared" si="92"/>
        <v>21952859127.862328</v>
      </c>
      <c r="J875" s="11">
        <f t="shared" si="95"/>
        <v>203972</v>
      </c>
      <c r="K875" s="11">
        <f t="shared" si="93"/>
        <v>107626.82685791347</v>
      </c>
      <c r="L875" s="12">
        <f t="shared" si="97"/>
        <v>0</v>
      </c>
      <c r="M875" s="11">
        <f>COUNTIF(E$2:$E875,E875)</f>
        <v>396</v>
      </c>
      <c r="N875" s="13"/>
      <c r="O875" t="str">
        <f t="shared" si="96"/>
        <v/>
      </c>
    </row>
    <row r="876" spans="1:15">
      <c r="A876" s="41" t="s">
        <v>99</v>
      </c>
      <c r="B876" s="46">
        <v>45798</v>
      </c>
      <c r="C876" s="8" t="s">
        <v>13</v>
      </c>
      <c r="D876" s="8" t="s">
        <v>46</v>
      </c>
      <c r="E876" s="8" t="s">
        <v>46</v>
      </c>
      <c r="F876" s="9">
        <f t="shared" si="94"/>
        <v>11200000</v>
      </c>
      <c r="G876" s="9">
        <v>112</v>
      </c>
      <c r="H876" s="9">
        <v>12359326</v>
      </c>
      <c r="I876" s="11">
        <f t="shared" si="92"/>
        <v>5070300807.6216946</v>
      </c>
      <c r="J876" s="11">
        <f t="shared" si="95"/>
        <v>46584</v>
      </c>
      <c r="K876" s="11">
        <f t="shared" si="93"/>
        <v>108842.10904219678</v>
      </c>
      <c r="L876" s="12">
        <f t="shared" si="97"/>
        <v>0</v>
      </c>
      <c r="M876" s="11">
        <f>COUNTIF(E$2:$E876,E876)</f>
        <v>93</v>
      </c>
      <c r="N876" s="13"/>
      <c r="O876" t="str">
        <f t="shared" si="96"/>
        <v/>
      </c>
    </row>
    <row r="877" spans="1:15">
      <c r="A877" s="41" t="s">
        <v>99</v>
      </c>
      <c r="B877" s="46">
        <v>45798</v>
      </c>
      <c r="C877" s="8" t="s">
        <v>13</v>
      </c>
      <c r="D877" s="8" t="s">
        <v>14</v>
      </c>
      <c r="E877" s="8" t="s">
        <v>14</v>
      </c>
      <c r="F877" s="9">
        <f t="shared" si="94"/>
        <v>12200000</v>
      </c>
      <c r="G877" s="9">
        <v>122</v>
      </c>
      <c r="H877" s="9">
        <v>13062051</v>
      </c>
      <c r="I877" s="11">
        <f t="shared" si="92"/>
        <v>20457687525.489437</v>
      </c>
      <c r="J877" s="11">
        <f t="shared" si="95"/>
        <v>202589</v>
      </c>
      <c r="K877" s="11">
        <f t="shared" si="93"/>
        <v>100981.23553346646</v>
      </c>
      <c r="L877" s="12">
        <f t="shared" si="97"/>
        <v>0</v>
      </c>
      <c r="M877" s="11">
        <f>COUNTIF(E$2:$E877,E877)</f>
        <v>324</v>
      </c>
      <c r="N877" s="13"/>
      <c r="O877" t="str">
        <f t="shared" si="96"/>
        <v/>
      </c>
    </row>
    <row r="878" spans="1:15">
      <c r="A878" s="41" t="s">
        <v>99</v>
      </c>
      <c r="B878" s="46">
        <v>45798</v>
      </c>
      <c r="C878" s="8" t="s">
        <v>13</v>
      </c>
      <c r="D878" s="8" t="s">
        <v>90</v>
      </c>
      <c r="E878" s="8" t="s">
        <v>90</v>
      </c>
      <c r="F878" s="9">
        <f t="shared" si="94"/>
        <v>-1148700000</v>
      </c>
      <c r="G878" s="9">
        <v>-11487</v>
      </c>
      <c r="H878" s="9">
        <v>-1247246973</v>
      </c>
      <c r="I878" s="11">
        <f t="shared" si="92"/>
        <v>12179706886.010157</v>
      </c>
      <c r="J878" s="11">
        <f t="shared" si="95"/>
        <v>120068</v>
      </c>
      <c r="K878" s="11">
        <f t="shared" si="93"/>
        <v>101440.07467443579</v>
      </c>
      <c r="L878" s="12">
        <f t="shared" si="97"/>
        <v>82004835.214756012</v>
      </c>
      <c r="M878" s="11">
        <f>COUNTIF(E$2:$E878,E878)</f>
        <v>41</v>
      </c>
      <c r="N878" s="13"/>
      <c r="O878" t="str">
        <f t="shared" si="96"/>
        <v/>
      </c>
    </row>
    <row r="879" spans="1:15">
      <c r="A879" s="41" t="s">
        <v>99</v>
      </c>
      <c r="B879" s="46">
        <v>45798</v>
      </c>
      <c r="C879" s="8" t="s">
        <v>13</v>
      </c>
      <c r="D879" s="8" t="s">
        <v>14</v>
      </c>
      <c r="E879" s="8" t="s">
        <v>14</v>
      </c>
      <c r="F879" s="9">
        <f t="shared" si="94"/>
        <v>-32300000</v>
      </c>
      <c r="G879" s="9">
        <v>-323</v>
      </c>
      <c r="H879" s="9">
        <v>-34624954</v>
      </c>
      <c r="I879" s="11">
        <f t="shared" si="92"/>
        <v>20425070586.412128</v>
      </c>
      <c r="J879" s="11">
        <f t="shared" si="95"/>
        <v>202266</v>
      </c>
      <c r="K879" s="11">
        <f t="shared" si="93"/>
        <v>100981.23553346646</v>
      </c>
      <c r="L879" s="12">
        <f t="shared" si="97"/>
        <v>2008014.9226903319</v>
      </c>
      <c r="M879" s="11">
        <f>COUNTIF(E$2:$E879,E879)</f>
        <v>325</v>
      </c>
      <c r="N879" s="13"/>
      <c r="O879" t="str">
        <f t="shared" si="96"/>
        <v/>
      </c>
    </row>
    <row r="880" spans="1:15">
      <c r="A880" s="41" t="s">
        <v>99</v>
      </c>
      <c r="B880" s="46">
        <v>45799</v>
      </c>
      <c r="C880" s="8" t="s">
        <v>13</v>
      </c>
      <c r="D880" s="8" t="s">
        <v>15</v>
      </c>
      <c r="E880" s="8" t="s">
        <v>15</v>
      </c>
      <c r="F880" s="9">
        <f t="shared" si="94"/>
        <v>15700000</v>
      </c>
      <c r="G880" s="9">
        <v>157</v>
      </c>
      <c r="H880" s="9">
        <v>17131760</v>
      </c>
      <c r="I880" s="11">
        <f t="shared" si="92"/>
        <v>21969990887.862328</v>
      </c>
      <c r="J880" s="11">
        <f t="shared" si="95"/>
        <v>204129</v>
      </c>
      <c r="K880" s="11">
        <f t="shared" si="93"/>
        <v>107627.97489755168</v>
      </c>
      <c r="L880" s="12">
        <f t="shared" si="97"/>
        <v>0</v>
      </c>
      <c r="M880" s="11">
        <f>COUNTIF(E$2:$E880,E880)</f>
        <v>397</v>
      </c>
      <c r="N880" s="13"/>
      <c r="O880" t="str">
        <f t="shared" si="96"/>
        <v/>
      </c>
    </row>
    <row r="881" spans="1:15">
      <c r="A881" s="41" t="s">
        <v>99</v>
      </c>
      <c r="B881" s="46">
        <v>45799</v>
      </c>
      <c r="C881" s="8" t="s">
        <v>13</v>
      </c>
      <c r="D881" s="8" t="s">
        <v>90</v>
      </c>
      <c r="E881" s="8" t="s">
        <v>90</v>
      </c>
      <c r="F881" s="9">
        <f t="shared" si="94"/>
        <v>118100000</v>
      </c>
      <c r="G881" s="9">
        <v>1181</v>
      </c>
      <c r="H881" s="9">
        <v>127964165</v>
      </c>
      <c r="I881" s="11">
        <f t="shared" si="92"/>
        <v>12307671051.010157</v>
      </c>
      <c r="J881" s="11">
        <f t="shared" si="95"/>
        <v>121249</v>
      </c>
      <c r="K881" s="11">
        <f t="shared" si="93"/>
        <v>101507.4025436099</v>
      </c>
      <c r="L881" s="12">
        <f t="shared" si="97"/>
        <v>0</v>
      </c>
      <c r="M881" s="11">
        <f>COUNTIF(E$2:$E881,E881)</f>
        <v>42</v>
      </c>
      <c r="N881" s="13"/>
      <c r="O881" t="str">
        <f t="shared" si="96"/>
        <v/>
      </c>
    </row>
    <row r="882" spans="1:15">
      <c r="A882" s="41" t="s">
        <v>99</v>
      </c>
      <c r="B882" s="46">
        <v>45799</v>
      </c>
      <c r="C882" s="8" t="s">
        <v>13</v>
      </c>
      <c r="D882" s="8" t="s">
        <v>46</v>
      </c>
      <c r="E882" s="8" t="s">
        <v>46</v>
      </c>
      <c r="F882" s="9">
        <f t="shared" si="94"/>
        <v>9100000</v>
      </c>
      <c r="G882" s="9">
        <v>91</v>
      </c>
      <c r="H882" s="9">
        <v>10016097</v>
      </c>
      <c r="I882" s="11">
        <f t="shared" si="92"/>
        <v>5080316904.6216946</v>
      </c>
      <c r="J882" s="11">
        <f t="shared" si="95"/>
        <v>46675</v>
      </c>
      <c r="K882" s="11">
        <f t="shared" si="93"/>
        <v>108844.49715311611</v>
      </c>
      <c r="L882" s="12">
        <f t="shared" si="97"/>
        <v>0</v>
      </c>
      <c r="M882" s="11">
        <f>COUNTIF(E$2:$E882,E882)</f>
        <v>94</v>
      </c>
      <c r="N882" s="13"/>
      <c r="O882" t="str">
        <f t="shared" si="96"/>
        <v/>
      </c>
    </row>
    <row r="883" spans="1:15">
      <c r="A883" s="41" t="s">
        <v>99</v>
      </c>
      <c r="B883" s="46">
        <v>45799</v>
      </c>
      <c r="C883" s="8" t="s">
        <v>13</v>
      </c>
      <c r="D883" s="8" t="s">
        <v>14</v>
      </c>
      <c r="E883" s="8" t="s">
        <v>14</v>
      </c>
      <c r="F883" s="9">
        <f t="shared" si="94"/>
        <v>9400000</v>
      </c>
      <c r="G883" s="9">
        <v>94</v>
      </c>
      <c r="H883" s="9">
        <v>10081218</v>
      </c>
      <c r="I883" s="11">
        <f t="shared" si="92"/>
        <v>20435151804.412128</v>
      </c>
      <c r="J883" s="11">
        <f t="shared" si="95"/>
        <v>202360</v>
      </c>
      <c r="K883" s="11">
        <f t="shared" si="93"/>
        <v>100984.14609810302</v>
      </c>
      <c r="L883" s="12">
        <f t="shared" si="97"/>
        <v>0</v>
      </c>
      <c r="M883" s="11">
        <f>COUNTIF(E$2:$E883,E883)</f>
        <v>326</v>
      </c>
      <c r="N883" s="13"/>
      <c r="O883" t="str">
        <f t="shared" si="96"/>
        <v/>
      </c>
    </row>
    <row r="884" spans="1:15">
      <c r="A884" s="41" t="s">
        <v>99</v>
      </c>
      <c r="B884" s="46">
        <v>45799</v>
      </c>
      <c r="C884" s="8" t="s">
        <v>13</v>
      </c>
      <c r="D884" s="8" t="s">
        <v>98</v>
      </c>
      <c r="E884" s="8" t="s">
        <v>98</v>
      </c>
      <c r="F884" s="9">
        <f t="shared" si="94"/>
        <v>100000</v>
      </c>
      <c r="G884" s="9">
        <v>1</v>
      </c>
      <c r="H884" s="9">
        <v>102805</v>
      </c>
      <c r="I884" s="11">
        <f t="shared" ref="I884:I947" si="98">IF(H884&gt;=0,IF(M884=1,H884,SUMIFS(I:I,E:E,E884,M:M,M884-1)+H884),SUMIFS(I:I,E:E,E884,M:M,M884-1)+K884*G884)</f>
        <v>102805</v>
      </c>
      <c r="J884" s="11">
        <f t="shared" si="95"/>
        <v>1</v>
      </c>
      <c r="K884" s="11">
        <f t="shared" ref="K884:K947" si="99">IF(H884&gt;=0,I884/J884,SUMIFS($K:$K,$E:$E,E884,$M:$M,M884-1))</f>
        <v>102805</v>
      </c>
      <c r="L884" s="12">
        <f t="shared" si="97"/>
        <v>0</v>
      </c>
      <c r="M884" s="11">
        <f>COUNTIF(E$2:$E884,E884)</f>
        <v>1</v>
      </c>
      <c r="N884" s="13"/>
      <c r="O884" t="str">
        <f t="shared" si="96"/>
        <v/>
      </c>
    </row>
    <row r="885" spans="1:15">
      <c r="A885" s="41" t="s">
        <v>99</v>
      </c>
      <c r="B885" s="46">
        <v>45799</v>
      </c>
      <c r="C885" s="8" t="s">
        <v>13</v>
      </c>
      <c r="D885" s="8" t="s">
        <v>90</v>
      </c>
      <c r="E885" s="8" t="s">
        <v>90</v>
      </c>
      <c r="F885" s="9">
        <f t="shared" si="94"/>
        <v>-1369800000</v>
      </c>
      <c r="G885" s="9">
        <v>-13698</v>
      </c>
      <c r="H885" s="9">
        <v>-1487616498</v>
      </c>
      <c r="I885" s="11">
        <f t="shared" si="98"/>
        <v>10917222650.967789</v>
      </c>
      <c r="J885" s="11">
        <f t="shared" si="95"/>
        <v>107551</v>
      </c>
      <c r="K885" s="11">
        <f t="shared" si="99"/>
        <v>101507.4025436099</v>
      </c>
      <c r="L885" s="12">
        <f t="shared" si="97"/>
        <v>97168097.957631588</v>
      </c>
      <c r="M885" s="11">
        <f>COUNTIF(E$2:$E885,E885)</f>
        <v>43</v>
      </c>
      <c r="N885" s="13"/>
      <c r="O885" t="str">
        <f t="shared" si="96"/>
        <v/>
      </c>
    </row>
    <row r="886" spans="1:15">
      <c r="A886" s="41" t="s">
        <v>99</v>
      </c>
      <c r="B886" s="46">
        <v>45799</v>
      </c>
      <c r="C886" s="8" t="s">
        <v>13</v>
      </c>
      <c r="D886" s="8" t="s">
        <v>14</v>
      </c>
      <c r="E886" s="8" t="s">
        <v>14</v>
      </c>
      <c r="F886" s="9">
        <f t="shared" si="94"/>
        <v>-27900000</v>
      </c>
      <c r="G886" s="9">
        <v>-279</v>
      </c>
      <c r="H886" s="9">
        <v>-29913543</v>
      </c>
      <c r="I886" s="11">
        <f t="shared" si="98"/>
        <v>20406977227.650757</v>
      </c>
      <c r="J886" s="11">
        <f t="shared" si="95"/>
        <v>202081</v>
      </c>
      <c r="K886" s="11">
        <f t="shared" si="99"/>
        <v>100984.14609810302</v>
      </c>
      <c r="L886" s="12">
        <f t="shared" si="97"/>
        <v>1738966.2386292554</v>
      </c>
      <c r="M886" s="11">
        <f>COUNTIF(E$2:$E886,E886)</f>
        <v>327</v>
      </c>
      <c r="N886" s="13"/>
      <c r="O886" t="str">
        <f t="shared" si="96"/>
        <v/>
      </c>
    </row>
    <row r="887" spans="1:15">
      <c r="A887" s="41" t="s">
        <v>99</v>
      </c>
      <c r="B887" s="46">
        <v>45800</v>
      </c>
      <c r="C887" s="8" t="s">
        <v>13</v>
      </c>
      <c r="D887" s="8" t="s">
        <v>15</v>
      </c>
      <c r="E887" s="8" t="s">
        <v>15</v>
      </c>
      <c r="F887" s="9">
        <f t="shared" si="94"/>
        <v>758100000</v>
      </c>
      <c r="G887" s="9">
        <v>7581</v>
      </c>
      <c r="H887" s="9">
        <v>827802958</v>
      </c>
      <c r="I887" s="11">
        <f t="shared" si="98"/>
        <v>22797793845.862328</v>
      </c>
      <c r="J887" s="11">
        <f t="shared" si="95"/>
        <v>211710</v>
      </c>
      <c r="K887" s="11">
        <f t="shared" si="99"/>
        <v>107684.06710057308</v>
      </c>
      <c r="L887" s="12">
        <f t="shared" si="97"/>
        <v>0</v>
      </c>
      <c r="M887" s="11">
        <f>COUNTIF(E$2:$E887,E887)</f>
        <v>398</v>
      </c>
      <c r="N887" s="13"/>
      <c r="O887" t="str">
        <f t="shared" si="96"/>
        <v/>
      </c>
    </row>
    <row r="888" spans="1:15">
      <c r="A888" s="41" t="s">
        <v>99</v>
      </c>
      <c r="B888" s="46">
        <v>45800</v>
      </c>
      <c r="C888" s="8" t="s">
        <v>13</v>
      </c>
      <c r="D888" s="8" t="s">
        <v>14</v>
      </c>
      <c r="E888" s="8" t="s">
        <v>14</v>
      </c>
      <c r="F888" s="9">
        <f t="shared" si="94"/>
        <v>20400000</v>
      </c>
      <c r="G888" s="9">
        <v>204</v>
      </c>
      <c r="H888" s="9">
        <v>21947101</v>
      </c>
      <c r="I888" s="11">
        <f t="shared" si="98"/>
        <v>20428924328.650757</v>
      </c>
      <c r="J888" s="11">
        <f t="shared" si="95"/>
        <v>202285</v>
      </c>
      <c r="K888" s="11">
        <f t="shared" si="99"/>
        <v>100990.80173344913</v>
      </c>
      <c r="L888" s="12">
        <f t="shared" si="97"/>
        <v>0</v>
      </c>
      <c r="M888" s="11">
        <f>COUNTIF(E$2:$E888,E888)</f>
        <v>328</v>
      </c>
      <c r="N888" s="13"/>
      <c r="O888" t="str">
        <f t="shared" si="96"/>
        <v/>
      </c>
    </row>
    <row r="889" spans="1:15">
      <c r="A889" s="41" t="s">
        <v>99</v>
      </c>
      <c r="B889" s="46">
        <v>45800</v>
      </c>
      <c r="C889" s="8" t="s">
        <v>13</v>
      </c>
      <c r="D889" s="8" t="s">
        <v>46</v>
      </c>
      <c r="E889" s="8" t="s">
        <v>46</v>
      </c>
      <c r="F889" s="9">
        <f t="shared" si="94"/>
        <v>5500000</v>
      </c>
      <c r="G889" s="9">
        <v>55</v>
      </c>
      <c r="H889" s="9">
        <v>6083688</v>
      </c>
      <c r="I889" s="11">
        <f t="shared" si="98"/>
        <v>5086400592.6216946</v>
      </c>
      <c r="J889" s="11">
        <f t="shared" si="95"/>
        <v>46730</v>
      </c>
      <c r="K889" s="11">
        <f t="shared" si="99"/>
        <v>108846.578057387</v>
      </c>
      <c r="L889" s="12">
        <f t="shared" si="97"/>
        <v>0</v>
      </c>
      <c r="M889" s="11">
        <f>COUNTIF(E$2:$E889,E889)</f>
        <v>95</v>
      </c>
      <c r="N889" s="13"/>
      <c r="O889" t="str">
        <f t="shared" si="96"/>
        <v/>
      </c>
    </row>
    <row r="890" spans="1:15">
      <c r="A890" s="41" t="s">
        <v>99</v>
      </c>
      <c r="B890" s="46">
        <v>45800</v>
      </c>
      <c r="C890" s="8" t="s">
        <v>13</v>
      </c>
      <c r="D890" s="8" t="s">
        <v>90</v>
      </c>
      <c r="E890" s="8" t="s">
        <v>90</v>
      </c>
      <c r="F890" s="9">
        <f t="shared" si="94"/>
        <v>47800000</v>
      </c>
      <c r="G890" s="9">
        <v>478</v>
      </c>
      <c r="H890" s="9">
        <v>51789245</v>
      </c>
      <c r="I890" s="11">
        <f t="shared" si="98"/>
        <v>10969011895.967789</v>
      </c>
      <c r="J890" s="11">
        <f t="shared" si="95"/>
        <v>108029</v>
      </c>
      <c r="K890" s="11">
        <f t="shared" si="99"/>
        <v>101537.66022056845</v>
      </c>
      <c r="L890" s="12">
        <f t="shared" si="97"/>
        <v>0</v>
      </c>
      <c r="M890" s="11">
        <f>COUNTIF(E$2:$E890,E890)</f>
        <v>44</v>
      </c>
      <c r="N890" s="13"/>
      <c r="O890" t="str">
        <f t="shared" si="96"/>
        <v/>
      </c>
    </row>
    <row r="891" spans="1:15">
      <c r="A891" s="41" t="s">
        <v>99</v>
      </c>
      <c r="B891" s="46">
        <v>45800</v>
      </c>
      <c r="C891" s="8" t="s">
        <v>13</v>
      </c>
      <c r="D891" s="8" t="s">
        <v>90</v>
      </c>
      <c r="E891" s="8" t="s">
        <v>90</v>
      </c>
      <c r="F891" s="9">
        <f t="shared" ref="F891:F925" si="100">G891*100000</f>
        <v>-893100000</v>
      </c>
      <c r="G891" s="9">
        <v>-8931</v>
      </c>
      <c r="H891" s="9">
        <v>-970513908</v>
      </c>
      <c r="I891" s="11">
        <f t="shared" si="98"/>
        <v>10062179052.537891</v>
      </c>
      <c r="J891" s="11">
        <f t="shared" si="95"/>
        <v>99098</v>
      </c>
      <c r="K891" s="11">
        <f t="shared" si="99"/>
        <v>101537.66022056845</v>
      </c>
      <c r="L891" s="12">
        <f t="shared" si="97"/>
        <v>63681064.570103168</v>
      </c>
      <c r="M891" s="11">
        <f>COUNTIF(E$2:$E891,E891)</f>
        <v>45</v>
      </c>
      <c r="N891" s="13"/>
      <c r="O891" t="str">
        <f t="shared" si="96"/>
        <v/>
      </c>
    </row>
    <row r="892" spans="1:15">
      <c r="A892" s="41" t="s">
        <v>99</v>
      </c>
      <c r="B892" s="46">
        <v>45800</v>
      </c>
      <c r="C892" s="8" t="s">
        <v>13</v>
      </c>
      <c r="D892" s="8" t="s">
        <v>14</v>
      </c>
      <c r="E892" s="8" t="s">
        <v>14</v>
      </c>
      <c r="F892" s="9">
        <f t="shared" si="100"/>
        <v>-8800000</v>
      </c>
      <c r="G892" s="9">
        <v>-88</v>
      </c>
      <c r="H892" s="9">
        <v>-9440112</v>
      </c>
      <c r="I892" s="11">
        <f t="shared" si="98"/>
        <v>20420037138.098213</v>
      </c>
      <c r="J892" s="11">
        <f t="shared" si="95"/>
        <v>202197</v>
      </c>
      <c r="K892" s="11">
        <f t="shared" si="99"/>
        <v>100990.80173344913</v>
      </c>
      <c r="L892" s="12">
        <f t="shared" si="97"/>
        <v>552921.44745647721</v>
      </c>
      <c r="M892" s="11">
        <f>COUNTIF(E$2:$E892,E892)</f>
        <v>329</v>
      </c>
      <c r="N892" s="13"/>
      <c r="O892" t="str">
        <f t="shared" si="96"/>
        <v/>
      </c>
    </row>
    <row r="893" spans="1:15">
      <c r="A893" s="41" t="s">
        <v>99</v>
      </c>
      <c r="B893" s="46">
        <v>45803</v>
      </c>
      <c r="C893" s="8" t="s">
        <v>13</v>
      </c>
      <c r="D893" s="8" t="s">
        <v>15</v>
      </c>
      <c r="E893" s="8" t="s">
        <v>15</v>
      </c>
      <c r="F893" s="9">
        <f t="shared" si="100"/>
        <v>3118500000</v>
      </c>
      <c r="G893" s="9">
        <v>31185</v>
      </c>
      <c r="H893" s="9">
        <v>3408297097</v>
      </c>
      <c r="I893" s="11">
        <f t="shared" si="98"/>
        <v>26206090942.862328</v>
      </c>
      <c r="J893" s="11">
        <f t="shared" si="95"/>
        <v>242895</v>
      </c>
      <c r="K893" s="11">
        <f t="shared" si="99"/>
        <v>107890.61505120454</v>
      </c>
      <c r="L893" s="12">
        <f t="shared" si="97"/>
        <v>0</v>
      </c>
      <c r="M893" s="11">
        <f>COUNTIF(E$2:$E893,E893)</f>
        <v>399</v>
      </c>
      <c r="N893" s="13"/>
      <c r="O893" t="str">
        <f t="shared" si="96"/>
        <v/>
      </c>
    </row>
    <row r="894" spans="1:15">
      <c r="A894" s="41" t="s">
        <v>99</v>
      </c>
      <c r="B894" s="46">
        <v>45803</v>
      </c>
      <c r="C894" s="8" t="s">
        <v>13</v>
      </c>
      <c r="D894" s="8" t="s">
        <v>98</v>
      </c>
      <c r="E894" s="8" t="s">
        <v>98</v>
      </c>
      <c r="F894" s="9">
        <f t="shared" si="100"/>
        <v>100000</v>
      </c>
      <c r="G894" s="9">
        <v>1</v>
      </c>
      <c r="H894" s="9">
        <v>102893</v>
      </c>
      <c r="I894" s="11">
        <f t="shared" si="98"/>
        <v>205698</v>
      </c>
      <c r="J894" s="11">
        <f t="shared" si="95"/>
        <v>2</v>
      </c>
      <c r="K894" s="11">
        <f t="shared" si="99"/>
        <v>102849</v>
      </c>
      <c r="L894" s="12">
        <f t="shared" si="97"/>
        <v>0</v>
      </c>
      <c r="M894" s="11">
        <f>COUNTIF(E$2:$E894,E894)</f>
        <v>2</v>
      </c>
      <c r="N894" s="13"/>
      <c r="O894" t="str">
        <f t="shared" si="96"/>
        <v/>
      </c>
    </row>
    <row r="895" spans="1:15">
      <c r="A895" s="41" t="s">
        <v>99</v>
      </c>
      <c r="B895" s="46">
        <v>45803</v>
      </c>
      <c r="C895" s="8" t="s">
        <v>13</v>
      </c>
      <c r="D895" s="8" t="s">
        <v>90</v>
      </c>
      <c r="E895" s="8" t="s">
        <v>90</v>
      </c>
      <c r="F895" s="9">
        <f t="shared" si="100"/>
        <v>340500000</v>
      </c>
      <c r="G895" s="9">
        <v>3405</v>
      </c>
      <c r="H895" s="9">
        <v>369103412</v>
      </c>
      <c r="I895" s="11">
        <f t="shared" si="98"/>
        <v>10431282464.537891</v>
      </c>
      <c r="J895" s="11">
        <f t="shared" si="95"/>
        <v>102503</v>
      </c>
      <c r="K895" s="11">
        <f t="shared" si="99"/>
        <v>101765.63090385542</v>
      </c>
      <c r="L895" s="12">
        <f t="shared" si="97"/>
        <v>0</v>
      </c>
      <c r="M895" s="11">
        <f>COUNTIF(E$2:$E895,E895)</f>
        <v>46</v>
      </c>
      <c r="N895" s="13"/>
      <c r="O895" t="str">
        <f t="shared" si="96"/>
        <v/>
      </c>
    </row>
    <row r="896" spans="1:15">
      <c r="A896" s="41" t="s">
        <v>99</v>
      </c>
      <c r="B896" s="46">
        <v>45803</v>
      </c>
      <c r="C896" s="8" t="s">
        <v>13</v>
      </c>
      <c r="D896" s="8" t="s">
        <v>46</v>
      </c>
      <c r="E896" s="8" t="s">
        <v>46</v>
      </c>
      <c r="F896" s="9">
        <f t="shared" si="100"/>
        <v>70200000</v>
      </c>
      <c r="G896" s="9">
        <v>702</v>
      </c>
      <c r="H896" s="9">
        <v>77488369</v>
      </c>
      <c r="I896" s="11">
        <f t="shared" si="98"/>
        <v>5163888961.6216946</v>
      </c>
      <c r="J896" s="11">
        <f t="shared" si="95"/>
        <v>47432</v>
      </c>
      <c r="K896" s="11">
        <f t="shared" si="99"/>
        <v>108869.30683128889</v>
      </c>
      <c r="L896" s="12">
        <f t="shared" si="97"/>
        <v>0</v>
      </c>
      <c r="M896" s="11">
        <f>COUNTIF(E$2:$E896,E896)</f>
        <v>96</v>
      </c>
      <c r="N896" s="13"/>
      <c r="O896" t="str">
        <f t="shared" si="96"/>
        <v/>
      </c>
    </row>
    <row r="897" spans="1:15">
      <c r="A897" s="41" t="s">
        <v>99</v>
      </c>
      <c r="B897" s="46">
        <v>45803</v>
      </c>
      <c r="C897" s="8" t="s">
        <v>13</v>
      </c>
      <c r="D897" s="8" t="s">
        <v>14</v>
      </c>
      <c r="E897" s="8" t="s">
        <v>14</v>
      </c>
      <c r="F897" s="9">
        <f t="shared" si="100"/>
        <v>19600000</v>
      </c>
      <c r="G897" s="9">
        <v>196</v>
      </c>
      <c r="H897" s="9">
        <v>21050158</v>
      </c>
      <c r="I897" s="11">
        <f t="shared" si="98"/>
        <v>20441087296.098213</v>
      </c>
      <c r="J897" s="11">
        <f t="shared" si="95"/>
        <v>202393</v>
      </c>
      <c r="K897" s="11">
        <f t="shared" si="99"/>
        <v>100997.00728828671</v>
      </c>
      <c r="L897" s="12">
        <f t="shared" si="97"/>
        <v>0</v>
      </c>
      <c r="M897" s="11">
        <f>COUNTIF(E$2:$E897,E897)</f>
        <v>330</v>
      </c>
      <c r="N897" s="13"/>
      <c r="O897" t="str">
        <f t="shared" si="96"/>
        <v/>
      </c>
    </row>
    <row r="898" spans="1:15">
      <c r="A898" s="41" t="s">
        <v>99</v>
      </c>
      <c r="B898" s="46">
        <v>45803</v>
      </c>
      <c r="C898" s="8" t="s">
        <v>13</v>
      </c>
      <c r="D898" s="8" t="s">
        <v>90</v>
      </c>
      <c r="E898" s="8" t="s">
        <v>90</v>
      </c>
      <c r="F898" s="9">
        <f t="shared" si="100"/>
        <v>-2326900000</v>
      </c>
      <c r="G898" s="9">
        <v>-23269</v>
      </c>
      <c r="H898" s="9">
        <v>-2529107610</v>
      </c>
      <c r="I898" s="11">
        <f t="shared" si="98"/>
        <v>8063297999.0360794</v>
      </c>
      <c r="J898" s="11">
        <f t="shared" ref="J898:J961" si="101">IF(M898=1,G898,SUMIFS($J:$J,$E:$E,E898,$M:$M,M898-1)+G898)</f>
        <v>79234</v>
      </c>
      <c r="K898" s="11">
        <f t="shared" si="99"/>
        <v>101765.63090385542</v>
      </c>
      <c r="L898" s="12">
        <f t="shared" si="97"/>
        <v>161123144.4981885</v>
      </c>
      <c r="M898" s="11">
        <f>COUNTIF(E$2:$E898,E898)</f>
        <v>47</v>
      </c>
      <c r="N898" s="13"/>
      <c r="O898" t="str">
        <f t="shared" ref="O898:O961" si="102">IF(M898=_xlfn.MAXIFS(M:M,D:D,D898),"X","")</f>
        <v/>
      </c>
    </row>
    <row r="899" spans="1:15">
      <c r="A899" s="41" t="s">
        <v>99</v>
      </c>
      <c r="B899" s="46">
        <v>45803</v>
      </c>
      <c r="C899" s="8" t="s">
        <v>13</v>
      </c>
      <c r="D899" s="8" t="s">
        <v>14</v>
      </c>
      <c r="E899" s="8" t="s">
        <v>14</v>
      </c>
      <c r="F899" s="9">
        <f t="shared" si="100"/>
        <v>-18500000</v>
      </c>
      <c r="G899" s="9">
        <v>-185</v>
      </c>
      <c r="H899" s="9">
        <v>-19849205</v>
      </c>
      <c r="I899" s="11">
        <f t="shared" si="98"/>
        <v>20422402849.749882</v>
      </c>
      <c r="J899" s="11">
        <f t="shared" si="101"/>
        <v>202208</v>
      </c>
      <c r="K899" s="11">
        <f t="shared" si="99"/>
        <v>100997.00728828671</v>
      </c>
      <c r="L899" s="12">
        <f t="shared" si="97"/>
        <v>1164758.6516669579</v>
      </c>
      <c r="M899" s="11">
        <f>COUNTIF(E$2:$E899,E899)</f>
        <v>331</v>
      </c>
      <c r="N899" s="13"/>
      <c r="O899" t="str">
        <f t="shared" si="102"/>
        <v/>
      </c>
    </row>
    <row r="900" spans="1:15">
      <c r="A900" s="41" t="s">
        <v>99</v>
      </c>
      <c r="B900" s="46">
        <v>45804</v>
      </c>
      <c r="C900" s="8" t="s">
        <v>13</v>
      </c>
      <c r="D900" s="8" t="s">
        <v>46</v>
      </c>
      <c r="E900" s="8" t="s">
        <v>46</v>
      </c>
      <c r="F900" s="9">
        <f t="shared" si="100"/>
        <v>90500000</v>
      </c>
      <c r="G900" s="9">
        <v>905</v>
      </c>
      <c r="H900" s="9">
        <v>100427762</v>
      </c>
      <c r="I900" s="11">
        <f t="shared" si="98"/>
        <v>5264316723.6216946</v>
      </c>
      <c r="J900" s="11">
        <f t="shared" si="101"/>
        <v>48337</v>
      </c>
      <c r="K900" s="11">
        <f t="shared" si="99"/>
        <v>108908.63569567194</v>
      </c>
      <c r="L900" s="12">
        <f t="shared" si="97"/>
        <v>0</v>
      </c>
      <c r="M900" s="11">
        <f>COUNTIF(E$2:$E900,E900)</f>
        <v>97</v>
      </c>
      <c r="N900" s="13"/>
      <c r="O900" t="str">
        <f t="shared" si="102"/>
        <v/>
      </c>
    </row>
    <row r="901" spans="1:15">
      <c r="A901" s="41" t="s">
        <v>99</v>
      </c>
      <c r="B901" s="46">
        <v>45804</v>
      </c>
      <c r="C901" s="8" t="s">
        <v>13</v>
      </c>
      <c r="D901" s="8" t="s">
        <v>15</v>
      </c>
      <c r="E901" s="8" t="s">
        <v>15</v>
      </c>
      <c r="F901" s="9">
        <f t="shared" si="100"/>
        <v>78800000</v>
      </c>
      <c r="G901" s="9">
        <v>788</v>
      </c>
      <c r="H901" s="9">
        <v>85932867</v>
      </c>
      <c r="I901" s="11">
        <f t="shared" si="98"/>
        <v>26292023809.862328</v>
      </c>
      <c r="J901" s="11">
        <f t="shared" si="101"/>
        <v>243683</v>
      </c>
      <c r="K901" s="11">
        <f t="shared" si="99"/>
        <v>107894.37018529125</v>
      </c>
      <c r="L901" s="12">
        <f t="shared" si="97"/>
        <v>0</v>
      </c>
      <c r="M901" s="11">
        <f>COUNTIF(E$2:$E901,E901)</f>
        <v>400</v>
      </c>
      <c r="N901" s="13"/>
      <c r="O901" t="str">
        <f t="shared" si="102"/>
        <v/>
      </c>
    </row>
    <row r="902" spans="1:15">
      <c r="A902" s="41" t="s">
        <v>99</v>
      </c>
      <c r="B902" s="46">
        <v>45804</v>
      </c>
      <c r="C902" s="8" t="s">
        <v>13</v>
      </c>
      <c r="D902" s="8" t="s">
        <v>14</v>
      </c>
      <c r="E902" s="8" t="s">
        <v>14</v>
      </c>
      <c r="F902" s="9">
        <f t="shared" si="100"/>
        <v>10300000</v>
      </c>
      <c r="G902" s="9">
        <v>103</v>
      </c>
      <c r="H902" s="9">
        <v>11071438</v>
      </c>
      <c r="I902" s="11">
        <f t="shared" si="98"/>
        <v>20433474287.749882</v>
      </c>
      <c r="J902" s="11">
        <f t="shared" si="101"/>
        <v>202311</v>
      </c>
      <c r="K902" s="11">
        <f t="shared" si="99"/>
        <v>101000.31282406731</v>
      </c>
      <c r="L902" s="12">
        <f t="shared" si="97"/>
        <v>0</v>
      </c>
      <c r="M902" s="11">
        <f>COUNTIF(E$2:$E902,E902)</f>
        <v>332</v>
      </c>
      <c r="N902" s="13"/>
      <c r="O902" t="str">
        <f t="shared" si="102"/>
        <v/>
      </c>
    </row>
    <row r="903" spans="1:15">
      <c r="A903" s="41" t="s">
        <v>99</v>
      </c>
      <c r="B903" s="46">
        <v>45804</v>
      </c>
      <c r="C903" s="8" t="s">
        <v>13</v>
      </c>
      <c r="D903" s="8" t="s">
        <v>90</v>
      </c>
      <c r="E903" s="8" t="s">
        <v>90</v>
      </c>
      <c r="F903" s="9">
        <f t="shared" si="100"/>
        <v>95300000</v>
      </c>
      <c r="G903" s="9">
        <v>953</v>
      </c>
      <c r="H903" s="9">
        <v>103300184</v>
      </c>
      <c r="I903" s="11">
        <f t="shared" si="98"/>
        <v>8166598183.0360794</v>
      </c>
      <c r="J903" s="11">
        <f t="shared" si="101"/>
        <v>80187</v>
      </c>
      <c r="K903" s="11">
        <f t="shared" si="99"/>
        <v>101844.41596563133</v>
      </c>
      <c r="L903" s="12">
        <f t="shared" si="97"/>
        <v>0</v>
      </c>
      <c r="M903" s="11">
        <f>COUNTIF(E$2:$E903,E903)</f>
        <v>48</v>
      </c>
      <c r="N903" s="13"/>
      <c r="O903" t="str">
        <f t="shared" si="102"/>
        <v/>
      </c>
    </row>
    <row r="904" spans="1:15">
      <c r="A904" s="41" t="s">
        <v>99</v>
      </c>
      <c r="B904" s="46">
        <v>45804</v>
      </c>
      <c r="C904" s="8" t="s">
        <v>13</v>
      </c>
      <c r="D904" s="8" t="s">
        <v>98</v>
      </c>
      <c r="E904" s="8" t="s">
        <v>98</v>
      </c>
      <c r="F904" s="9">
        <f t="shared" si="100"/>
        <v>5000000</v>
      </c>
      <c r="G904" s="9">
        <v>50</v>
      </c>
      <c r="H904" s="9">
        <v>5145750</v>
      </c>
      <c r="I904" s="11">
        <f t="shared" si="98"/>
        <v>5351448</v>
      </c>
      <c r="J904" s="11">
        <f t="shared" si="101"/>
        <v>52</v>
      </c>
      <c r="K904" s="11">
        <f t="shared" si="99"/>
        <v>102912.46153846153</v>
      </c>
      <c r="L904" s="12">
        <f t="shared" si="97"/>
        <v>0</v>
      </c>
      <c r="M904" s="11">
        <f>COUNTIF(E$2:$E904,E904)</f>
        <v>3</v>
      </c>
      <c r="N904" s="13"/>
      <c r="O904" t="str">
        <f t="shared" si="102"/>
        <v/>
      </c>
    </row>
    <row r="905" spans="1:15">
      <c r="A905" s="41" t="s">
        <v>99</v>
      </c>
      <c r="B905" s="46">
        <v>45804</v>
      </c>
      <c r="C905" s="8" t="s">
        <v>13</v>
      </c>
      <c r="D905" s="8" t="s">
        <v>90</v>
      </c>
      <c r="E905" s="8" t="s">
        <v>90</v>
      </c>
      <c r="F905" s="9">
        <f t="shared" si="100"/>
        <v>-1965800000</v>
      </c>
      <c r="G905" s="9">
        <v>-19658</v>
      </c>
      <c r="H905" s="9">
        <v>-2137060496</v>
      </c>
      <c r="I905" s="11">
        <f t="shared" si="98"/>
        <v>6164540653.9836988</v>
      </c>
      <c r="J905" s="11">
        <f t="shared" si="101"/>
        <v>60529</v>
      </c>
      <c r="K905" s="11">
        <f t="shared" si="99"/>
        <v>101844.41596563133</v>
      </c>
      <c r="L905" s="12">
        <f t="shared" si="97"/>
        <v>135002966.94761944</v>
      </c>
      <c r="M905" s="11">
        <f>COUNTIF(E$2:$E905,E905)</f>
        <v>49</v>
      </c>
      <c r="N905" s="13"/>
      <c r="O905" t="str">
        <f t="shared" si="102"/>
        <v/>
      </c>
    </row>
    <row r="906" spans="1:15">
      <c r="A906" s="41" t="s">
        <v>99</v>
      </c>
      <c r="B906" s="46">
        <v>45804</v>
      </c>
      <c r="C906" s="8" t="s">
        <v>13</v>
      </c>
      <c r="D906" s="8" t="s">
        <v>14</v>
      </c>
      <c r="E906" s="8" t="s">
        <v>14</v>
      </c>
      <c r="F906" s="9">
        <f t="shared" si="100"/>
        <v>-39000000</v>
      </c>
      <c r="G906" s="9">
        <v>-390</v>
      </c>
      <c r="H906" s="9">
        <v>-41851680</v>
      </c>
      <c r="I906" s="11">
        <f t="shared" si="98"/>
        <v>20394084165.748497</v>
      </c>
      <c r="J906" s="11">
        <f t="shared" si="101"/>
        <v>201921</v>
      </c>
      <c r="K906" s="11">
        <f t="shared" si="99"/>
        <v>101000.31282406731</v>
      </c>
      <c r="L906" s="12">
        <f t="shared" si="97"/>
        <v>2461557.9986137524</v>
      </c>
      <c r="M906" s="11">
        <f>COUNTIF(E$2:$E906,E906)</f>
        <v>333</v>
      </c>
      <c r="N906" s="13"/>
      <c r="O906" t="str">
        <f t="shared" si="102"/>
        <v/>
      </c>
    </row>
    <row r="907" spans="1:15">
      <c r="A907" s="41" t="s">
        <v>99</v>
      </c>
      <c r="B907" s="46">
        <v>45805</v>
      </c>
      <c r="C907" s="8" t="s">
        <v>13</v>
      </c>
      <c r="D907" s="8" t="s">
        <v>46</v>
      </c>
      <c r="E907" s="8" t="s">
        <v>46</v>
      </c>
      <c r="F907" s="9">
        <f t="shared" si="100"/>
        <v>315400000</v>
      </c>
      <c r="G907" s="9">
        <v>3154</v>
      </c>
      <c r="H907" s="9">
        <v>348616863</v>
      </c>
      <c r="I907" s="11">
        <f t="shared" si="98"/>
        <v>5612933586.6216946</v>
      </c>
      <c r="J907" s="11">
        <f t="shared" si="101"/>
        <v>51491</v>
      </c>
      <c r="K907" s="11">
        <f t="shared" si="99"/>
        <v>109008.05163274542</v>
      </c>
      <c r="L907" s="12">
        <f t="shared" si="97"/>
        <v>0</v>
      </c>
      <c r="M907" s="11">
        <f>COUNTIF(E$2:$E907,E907)</f>
        <v>98</v>
      </c>
      <c r="N907" s="13"/>
      <c r="O907" t="str">
        <f t="shared" si="102"/>
        <v/>
      </c>
    </row>
    <row r="908" spans="1:15">
      <c r="A908" s="41" t="s">
        <v>99</v>
      </c>
      <c r="B908" s="46">
        <v>45805</v>
      </c>
      <c r="C908" s="8" t="s">
        <v>13</v>
      </c>
      <c r="D908" s="8" t="s">
        <v>14</v>
      </c>
      <c r="E908" s="8" t="s">
        <v>14</v>
      </c>
      <c r="F908" s="9">
        <f t="shared" si="100"/>
        <v>27800000</v>
      </c>
      <c r="G908" s="9">
        <v>278</v>
      </c>
      <c r="H908" s="9">
        <v>29766568</v>
      </c>
      <c r="I908" s="11">
        <f t="shared" si="98"/>
        <v>20423850733.748497</v>
      </c>
      <c r="J908" s="11">
        <f t="shared" si="101"/>
        <v>202199</v>
      </c>
      <c r="K908" s="11">
        <f t="shared" si="99"/>
        <v>101008.66341450006</v>
      </c>
      <c r="L908" s="12">
        <f t="shared" si="97"/>
        <v>0</v>
      </c>
      <c r="M908" s="11">
        <f>COUNTIF(E$2:$E908,E908)</f>
        <v>334</v>
      </c>
      <c r="N908" s="13"/>
      <c r="O908" t="str">
        <f t="shared" si="102"/>
        <v/>
      </c>
    </row>
    <row r="909" spans="1:15">
      <c r="A909" s="41" t="s">
        <v>99</v>
      </c>
      <c r="B909" s="46">
        <v>45805</v>
      </c>
      <c r="C909" s="8" t="s">
        <v>13</v>
      </c>
      <c r="D909" s="8" t="s">
        <v>90</v>
      </c>
      <c r="E909" s="8" t="s">
        <v>90</v>
      </c>
      <c r="F909" s="9">
        <f t="shared" si="100"/>
        <v>27700000</v>
      </c>
      <c r="G909" s="9">
        <v>277</v>
      </c>
      <c r="H909" s="9">
        <v>29990904</v>
      </c>
      <c r="I909" s="11">
        <f t="shared" si="98"/>
        <v>6194531557.9836988</v>
      </c>
      <c r="J909" s="11">
        <f t="shared" si="101"/>
        <v>60806</v>
      </c>
      <c r="K909" s="11">
        <f t="shared" si="99"/>
        <v>101873.68940538267</v>
      </c>
      <c r="L909" s="12">
        <f t="shared" si="97"/>
        <v>0</v>
      </c>
      <c r="M909" s="11">
        <f>COUNTIF(E$2:$E909,E909)</f>
        <v>50</v>
      </c>
      <c r="N909" s="13"/>
      <c r="O909" t="str">
        <f t="shared" si="102"/>
        <v/>
      </c>
    </row>
    <row r="910" spans="1:15">
      <c r="A910" s="41" t="s">
        <v>99</v>
      </c>
      <c r="B910" s="46">
        <v>45805</v>
      </c>
      <c r="C910" s="8" t="s">
        <v>13</v>
      </c>
      <c r="D910" s="8" t="s">
        <v>15</v>
      </c>
      <c r="E910" s="8" t="s">
        <v>15</v>
      </c>
      <c r="F910" s="9">
        <f t="shared" si="100"/>
        <v>116800000</v>
      </c>
      <c r="G910" s="9">
        <v>1168</v>
      </c>
      <c r="H910" s="9">
        <v>127492977</v>
      </c>
      <c r="I910" s="11">
        <f t="shared" si="98"/>
        <v>26419516786.862328</v>
      </c>
      <c r="J910" s="11">
        <f t="shared" si="101"/>
        <v>244851</v>
      </c>
      <c r="K910" s="11">
        <f t="shared" si="99"/>
        <v>107900.38344488006</v>
      </c>
      <c r="L910" s="12">
        <f t="shared" si="97"/>
        <v>0</v>
      </c>
      <c r="M910" s="11">
        <f>COUNTIF(E$2:$E910,E910)</f>
        <v>401</v>
      </c>
      <c r="N910" s="13"/>
      <c r="O910" t="str">
        <f t="shared" si="102"/>
        <v/>
      </c>
    </row>
    <row r="911" spans="1:15">
      <c r="A911" s="41" t="s">
        <v>99</v>
      </c>
      <c r="B911" s="46">
        <v>45805</v>
      </c>
      <c r="C911" s="8" t="s">
        <v>13</v>
      </c>
      <c r="D911" s="8" t="s">
        <v>14</v>
      </c>
      <c r="E911" s="8" t="s">
        <v>14</v>
      </c>
      <c r="F911" s="9">
        <f t="shared" si="100"/>
        <v>-22200000</v>
      </c>
      <c r="G911" s="9">
        <v>-222</v>
      </c>
      <c r="H911" s="9">
        <v>-23827482</v>
      </c>
      <c r="I911" s="11">
        <f t="shared" si="98"/>
        <v>20401426810.470478</v>
      </c>
      <c r="J911" s="11">
        <f t="shared" si="101"/>
        <v>201977</v>
      </c>
      <c r="K911" s="11">
        <f t="shared" si="99"/>
        <v>101008.66341450006</v>
      </c>
      <c r="L911" s="12">
        <f t="shared" si="97"/>
        <v>1403558.721980989</v>
      </c>
      <c r="M911" s="11">
        <f>COUNTIF(E$2:$E911,E911)</f>
        <v>335</v>
      </c>
      <c r="N911" s="13"/>
      <c r="O911" t="str">
        <f t="shared" si="102"/>
        <v/>
      </c>
    </row>
    <row r="912" spans="1:15">
      <c r="A912" s="41" t="s">
        <v>99</v>
      </c>
      <c r="B912" s="46">
        <v>45805</v>
      </c>
      <c r="C912" s="8" t="s">
        <v>13</v>
      </c>
      <c r="D912" s="8" t="s">
        <v>90</v>
      </c>
      <c r="E912" s="8" t="s">
        <v>90</v>
      </c>
      <c r="F912" s="9">
        <f t="shared" si="100"/>
        <v>-1169200000</v>
      </c>
      <c r="G912" s="9">
        <v>-11692</v>
      </c>
      <c r="H912" s="9">
        <v>-1271317928</v>
      </c>
      <c r="I912" s="11">
        <f t="shared" si="98"/>
        <v>5003424381.455965</v>
      </c>
      <c r="J912" s="11">
        <f t="shared" si="101"/>
        <v>49114</v>
      </c>
      <c r="K912" s="11">
        <f t="shared" si="99"/>
        <v>101873.68940538267</v>
      </c>
      <c r="L912" s="12">
        <f t="shared" si="97"/>
        <v>80210751.47226572</v>
      </c>
      <c r="M912" s="11">
        <f>COUNTIF(E$2:$E912,E912)</f>
        <v>51</v>
      </c>
      <c r="N912" s="13"/>
      <c r="O912" t="str">
        <f t="shared" si="102"/>
        <v/>
      </c>
    </row>
    <row r="913" spans="1:15">
      <c r="A913" s="41" t="s">
        <v>99</v>
      </c>
      <c r="B913" s="46">
        <v>45806</v>
      </c>
      <c r="C913" s="8" t="s">
        <v>13</v>
      </c>
      <c r="D913" s="8" t="s">
        <v>15</v>
      </c>
      <c r="E913" s="8" t="s">
        <v>15</v>
      </c>
      <c r="F913" s="9">
        <f t="shared" si="100"/>
        <v>63600000</v>
      </c>
      <c r="G913" s="9">
        <v>636</v>
      </c>
      <c r="H913" s="9">
        <v>69477636</v>
      </c>
      <c r="I913" s="11">
        <f t="shared" si="98"/>
        <v>26488994422.862328</v>
      </c>
      <c r="J913" s="11">
        <f t="shared" si="101"/>
        <v>245487</v>
      </c>
      <c r="K913" s="11">
        <f t="shared" si="99"/>
        <v>107903.85813856672</v>
      </c>
      <c r="L913" s="12">
        <f t="shared" si="97"/>
        <v>0</v>
      </c>
      <c r="M913" s="11">
        <f>COUNTIF(E$2:$E913,E913)</f>
        <v>402</v>
      </c>
      <c r="N913" s="13"/>
      <c r="O913" t="str">
        <f t="shared" si="102"/>
        <v/>
      </c>
    </row>
    <row r="914" spans="1:15">
      <c r="A914" s="41" t="s">
        <v>99</v>
      </c>
      <c r="B914" s="46">
        <v>45806</v>
      </c>
      <c r="C914" s="8" t="s">
        <v>13</v>
      </c>
      <c r="D914" s="8" t="s">
        <v>46</v>
      </c>
      <c r="E914" s="8" t="s">
        <v>46</v>
      </c>
      <c r="F914" s="9">
        <f t="shared" si="100"/>
        <v>372500000</v>
      </c>
      <c r="G914" s="9">
        <v>3725</v>
      </c>
      <c r="H914" s="9">
        <v>410628139</v>
      </c>
      <c r="I914" s="11">
        <f t="shared" si="98"/>
        <v>6023561725.6216946</v>
      </c>
      <c r="J914" s="11">
        <f t="shared" si="101"/>
        <v>55216</v>
      </c>
      <c r="K914" s="11">
        <f t="shared" si="99"/>
        <v>109090.87448604923</v>
      </c>
      <c r="L914" s="12">
        <f t="shared" si="97"/>
        <v>0</v>
      </c>
      <c r="M914" s="11">
        <f>COUNTIF(E$2:$E914,E914)</f>
        <v>99</v>
      </c>
      <c r="N914" s="13"/>
      <c r="O914" t="str">
        <f t="shared" si="102"/>
        <v/>
      </c>
    </row>
    <row r="915" spans="1:15">
      <c r="A915" s="41" t="s">
        <v>99</v>
      </c>
      <c r="B915" s="46">
        <v>45806</v>
      </c>
      <c r="C915" s="8" t="s">
        <v>13</v>
      </c>
      <c r="D915" s="8" t="s">
        <v>14</v>
      </c>
      <c r="E915" s="8" t="s">
        <v>14</v>
      </c>
      <c r="F915" s="9">
        <f t="shared" si="100"/>
        <v>22700000</v>
      </c>
      <c r="G915" s="9">
        <v>227</v>
      </c>
      <c r="H915" s="9">
        <v>24344520</v>
      </c>
      <c r="I915" s="11">
        <f t="shared" si="98"/>
        <v>20425771330.470478</v>
      </c>
      <c r="J915" s="11">
        <f t="shared" si="101"/>
        <v>202204</v>
      </c>
      <c r="K915" s="11">
        <f t="shared" si="99"/>
        <v>101015.66403469011</v>
      </c>
      <c r="L915" s="12">
        <f t="shared" si="97"/>
        <v>0</v>
      </c>
      <c r="M915" s="11">
        <f>COUNTIF(E$2:$E915,E915)</f>
        <v>336</v>
      </c>
      <c r="N915" s="13"/>
      <c r="O915" t="str">
        <f t="shared" si="102"/>
        <v/>
      </c>
    </row>
    <row r="916" spans="1:15">
      <c r="A916" s="41" t="s">
        <v>99</v>
      </c>
      <c r="B916" s="46">
        <v>45806</v>
      </c>
      <c r="C916" s="8" t="s">
        <v>13</v>
      </c>
      <c r="D916" s="8" t="s">
        <v>90</v>
      </c>
      <c r="E916" s="8" t="s">
        <v>90</v>
      </c>
      <c r="F916" s="9">
        <f t="shared" si="100"/>
        <v>183900000</v>
      </c>
      <c r="G916" s="9">
        <v>1839</v>
      </c>
      <c r="H916" s="9">
        <v>199854212</v>
      </c>
      <c r="I916" s="11">
        <f t="shared" si="98"/>
        <v>5203278593.455965</v>
      </c>
      <c r="J916" s="11">
        <f t="shared" si="101"/>
        <v>50953</v>
      </c>
      <c r="K916" s="11">
        <f t="shared" si="99"/>
        <v>102119.18029273968</v>
      </c>
      <c r="L916" s="12">
        <f t="shared" si="97"/>
        <v>0</v>
      </c>
      <c r="M916" s="11">
        <f>COUNTIF(E$2:$E916,E916)</f>
        <v>52</v>
      </c>
      <c r="N916" s="13"/>
      <c r="O916" t="str">
        <f t="shared" si="102"/>
        <v/>
      </c>
    </row>
    <row r="917" spans="1:15">
      <c r="A917" s="41" t="s">
        <v>99</v>
      </c>
      <c r="B917" s="46">
        <v>45806</v>
      </c>
      <c r="C917" s="8" t="s">
        <v>13</v>
      </c>
      <c r="D917" s="8" t="s">
        <v>90</v>
      </c>
      <c r="E917" s="8" t="s">
        <v>90</v>
      </c>
      <c r="F917" s="9">
        <f t="shared" si="100"/>
        <v>-1164300000</v>
      </c>
      <c r="G917" s="9">
        <v>-11643</v>
      </c>
      <c r="H917" s="9">
        <v>-1266257751</v>
      </c>
      <c r="I917" s="11">
        <f t="shared" si="98"/>
        <v>4014304977.3075972</v>
      </c>
      <c r="J917" s="11">
        <f t="shared" si="101"/>
        <v>39310</v>
      </c>
      <c r="K917" s="11">
        <f t="shared" si="99"/>
        <v>102119.18029273968</v>
      </c>
      <c r="L917" s="12">
        <f t="shared" si="97"/>
        <v>77284134.85163188</v>
      </c>
      <c r="M917" s="11">
        <f>COUNTIF(E$2:$E917,E917)</f>
        <v>53</v>
      </c>
      <c r="N917" s="13"/>
      <c r="O917" t="str">
        <f t="shared" si="102"/>
        <v/>
      </c>
    </row>
    <row r="918" spans="1:15">
      <c r="A918" s="41" t="s">
        <v>99</v>
      </c>
      <c r="B918" s="46">
        <v>45806</v>
      </c>
      <c r="C918" s="8" t="s">
        <v>13</v>
      </c>
      <c r="D918" s="8" t="s">
        <v>14</v>
      </c>
      <c r="E918" s="8" t="s">
        <v>14</v>
      </c>
      <c r="F918" s="9">
        <f t="shared" si="100"/>
        <v>-4600000</v>
      </c>
      <c r="G918" s="9">
        <v>-46</v>
      </c>
      <c r="H918" s="9">
        <v>-4938100</v>
      </c>
      <c r="I918" s="11">
        <f t="shared" si="98"/>
        <v>20421124609.924881</v>
      </c>
      <c r="J918" s="11">
        <f t="shared" si="101"/>
        <v>202158</v>
      </c>
      <c r="K918" s="11">
        <f t="shared" si="99"/>
        <v>101015.66403469011</v>
      </c>
      <c r="L918" s="12">
        <f t="shared" si="97"/>
        <v>291379.45440425444</v>
      </c>
      <c r="M918" s="11">
        <f>COUNTIF(E$2:$E918,E918)</f>
        <v>337</v>
      </c>
      <c r="N918" s="13"/>
      <c r="O918" t="str">
        <f t="shared" si="102"/>
        <v/>
      </c>
    </row>
    <row r="919" spans="1:15">
      <c r="A919" s="41" t="s">
        <v>99</v>
      </c>
      <c r="B919" s="46">
        <v>45806</v>
      </c>
      <c r="C919" s="8" t="s">
        <v>13</v>
      </c>
      <c r="D919" s="8" t="s">
        <v>48</v>
      </c>
      <c r="E919" s="8" t="s">
        <v>48</v>
      </c>
      <c r="F919" s="9">
        <f t="shared" si="100"/>
        <v>-10000000000</v>
      </c>
      <c r="G919" s="9">
        <v>-100000</v>
      </c>
      <c r="H919" s="9">
        <v>-11153100000</v>
      </c>
      <c r="I919" s="11">
        <f t="shared" si="98"/>
        <v>15020100000</v>
      </c>
      <c r="J919" s="11">
        <f t="shared" si="101"/>
        <v>150000</v>
      </c>
      <c r="K919" s="11">
        <f t="shared" si="99"/>
        <v>100134</v>
      </c>
      <c r="L919" s="12">
        <f t="shared" si="97"/>
        <v>1139700000</v>
      </c>
      <c r="M919" s="11">
        <f>COUNTIF(E$2:$E919,E919)</f>
        <v>2</v>
      </c>
      <c r="N919" s="13"/>
      <c r="O919" t="str">
        <f t="shared" si="102"/>
        <v/>
      </c>
    </row>
    <row r="920" spans="1:15">
      <c r="A920" s="41" t="s">
        <v>99</v>
      </c>
      <c r="B920" s="46">
        <v>45807</v>
      </c>
      <c r="C920" s="8" t="s">
        <v>13</v>
      </c>
      <c r="D920" s="8" t="s">
        <v>14</v>
      </c>
      <c r="E920" s="8" t="s">
        <v>14</v>
      </c>
      <c r="F920" s="9">
        <f t="shared" si="100"/>
        <v>37000000</v>
      </c>
      <c r="G920" s="9">
        <v>370</v>
      </c>
      <c r="H920" s="9">
        <v>39830690</v>
      </c>
      <c r="I920" s="11">
        <f t="shared" si="98"/>
        <v>20460955299.924881</v>
      </c>
      <c r="J920" s="11">
        <f t="shared" si="101"/>
        <v>202528</v>
      </c>
      <c r="K920" s="11">
        <f t="shared" si="99"/>
        <v>101027.78529351439</v>
      </c>
      <c r="L920" s="12">
        <f t="shared" si="97"/>
        <v>0</v>
      </c>
      <c r="M920" s="11">
        <f>COUNTIF(E$2:$E920,E920)</f>
        <v>338</v>
      </c>
      <c r="N920" s="13"/>
      <c r="O920" t="str">
        <f t="shared" si="102"/>
        <v/>
      </c>
    </row>
    <row r="921" spans="1:15">
      <c r="A921" s="41" t="s">
        <v>99</v>
      </c>
      <c r="B921" s="46">
        <v>45807</v>
      </c>
      <c r="C921" s="8" t="s">
        <v>13</v>
      </c>
      <c r="D921" s="8" t="s">
        <v>15</v>
      </c>
      <c r="E921" s="8" t="s">
        <v>15</v>
      </c>
      <c r="F921" s="9">
        <f t="shared" si="100"/>
        <v>5500000</v>
      </c>
      <c r="G921" s="9">
        <v>55</v>
      </c>
      <c r="H921" s="9">
        <v>5941410</v>
      </c>
      <c r="I921" s="11">
        <f t="shared" si="98"/>
        <v>26494935832.862328</v>
      </c>
      <c r="J921" s="11">
        <f t="shared" si="101"/>
        <v>245542</v>
      </c>
      <c r="K921" s="11">
        <f t="shared" si="99"/>
        <v>107903.88541619082</v>
      </c>
      <c r="L921" s="12">
        <f t="shared" si="97"/>
        <v>0</v>
      </c>
      <c r="M921" s="11">
        <f>COUNTIF(E$2:$E921,E921)</f>
        <v>403</v>
      </c>
      <c r="N921" s="13"/>
      <c r="O921" t="str">
        <f t="shared" si="102"/>
        <v/>
      </c>
    </row>
    <row r="922" spans="1:15">
      <c r="A922" s="41" t="s">
        <v>99</v>
      </c>
      <c r="B922" s="46">
        <v>45807</v>
      </c>
      <c r="C922" s="8" t="s">
        <v>13</v>
      </c>
      <c r="D922" s="8" t="s">
        <v>46</v>
      </c>
      <c r="E922" s="8" t="s">
        <v>46</v>
      </c>
      <c r="F922" s="9">
        <f t="shared" si="100"/>
        <v>296500000</v>
      </c>
      <c r="G922" s="9">
        <v>2965</v>
      </c>
      <c r="H922" s="9">
        <v>326891795</v>
      </c>
      <c r="I922" s="11">
        <f t="shared" si="98"/>
        <v>6350453520.6216946</v>
      </c>
      <c r="J922" s="11">
        <f t="shared" si="101"/>
        <v>58181</v>
      </c>
      <c r="K922" s="11">
        <f t="shared" si="99"/>
        <v>109149.95480692484</v>
      </c>
      <c r="L922" s="12">
        <f t="shared" si="97"/>
        <v>0</v>
      </c>
      <c r="M922" s="11">
        <f>COUNTIF(E$2:$E922,E922)</f>
        <v>100</v>
      </c>
      <c r="N922" s="13"/>
      <c r="O922" t="str">
        <f t="shared" si="102"/>
        <v/>
      </c>
    </row>
    <row r="923" spans="1:15">
      <c r="A923" s="41" t="s">
        <v>99</v>
      </c>
      <c r="B923" s="46">
        <v>45807</v>
      </c>
      <c r="C923" s="8" t="s">
        <v>13</v>
      </c>
      <c r="D923" s="8" t="s">
        <v>90</v>
      </c>
      <c r="E923" s="8" t="s">
        <v>90</v>
      </c>
      <c r="F923" s="9">
        <f t="shared" si="100"/>
        <v>102600000</v>
      </c>
      <c r="G923" s="9">
        <v>1026</v>
      </c>
      <c r="H923" s="9">
        <v>111314878</v>
      </c>
      <c r="I923" s="11">
        <f t="shared" si="98"/>
        <v>4125619855.3075972</v>
      </c>
      <c r="J923" s="11">
        <f t="shared" si="101"/>
        <v>40336</v>
      </c>
      <c r="K923" s="11">
        <f t="shared" si="99"/>
        <v>102281.33318394479</v>
      </c>
      <c r="L923" s="12">
        <f t="shared" si="97"/>
        <v>0</v>
      </c>
      <c r="M923" s="11">
        <f>COUNTIF(E$2:$E923,E923)</f>
        <v>54</v>
      </c>
      <c r="N923" s="13"/>
      <c r="O923" t="str">
        <f t="shared" si="102"/>
        <v/>
      </c>
    </row>
    <row r="924" spans="1:15">
      <c r="A924" s="41" t="s">
        <v>99</v>
      </c>
      <c r="B924" s="46">
        <v>45807</v>
      </c>
      <c r="C924" s="8" t="s">
        <v>13</v>
      </c>
      <c r="D924" s="8" t="s">
        <v>90</v>
      </c>
      <c r="E924" s="8" t="s">
        <v>90</v>
      </c>
      <c r="F924" s="9">
        <f t="shared" si="100"/>
        <v>-1852100000</v>
      </c>
      <c r="G924" s="9">
        <v>-18521</v>
      </c>
      <c r="H924" s="9">
        <v>-2015510783</v>
      </c>
      <c r="I924" s="11">
        <f t="shared" si="98"/>
        <v>2231267283.4077559</v>
      </c>
      <c r="J924" s="11">
        <f t="shared" si="101"/>
        <v>21815</v>
      </c>
      <c r="K924" s="11">
        <f t="shared" si="99"/>
        <v>102281.33318394479</v>
      </c>
      <c r="L924" s="12">
        <f t="shared" si="97"/>
        <v>121158211.10015845</v>
      </c>
      <c r="M924" s="11">
        <f>COUNTIF(E$2:$E924,E924)</f>
        <v>55</v>
      </c>
      <c r="N924" s="13"/>
      <c r="O924" t="str">
        <f t="shared" si="102"/>
        <v/>
      </c>
    </row>
    <row r="925" spans="1:15">
      <c r="A925" s="41" t="s">
        <v>99</v>
      </c>
      <c r="B925" s="46">
        <v>45807</v>
      </c>
      <c r="C925" s="8" t="s">
        <v>13</v>
      </c>
      <c r="D925" s="8" t="s">
        <v>14</v>
      </c>
      <c r="E925" s="8" t="s">
        <v>14</v>
      </c>
      <c r="F925" s="9">
        <f t="shared" si="100"/>
        <v>-12000000</v>
      </c>
      <c r="G925" s="9">
        <v>-120</v>
      </c>
      <c r="H925" s="9">
        <v>-12888840</v>
      </c>
      <c r="I925" s="11">
        <f t="shared" si="98"/>
        <v>20448831965.689659</v>
      </c>
      <c r="J925" s="11">
        <f t="shared" si="101"/>
        <v>202408</v>
      </c>
      <c r="K925" s="11">
        <f t="shared" si="99"/>
        <v>101027.78529351439</v>
      </c>
      <c r="L925" s="12">
        <f t="shared" si="97"/>
        <v>765505.76477827318</v>
      </c>
      <c r="M925" s="11">
        <f>COUNTIF(E$2:$E925,E925)</f>
        <v>339</v>
      </c>
      <c r="N925" s="13"/>
      <c r="O925" t="str">
        <f t="shared" si="102"/>
        <v/>
      </c>
    </row>
    <row r="926" spans="1:15">
      <c r="A926" s="41" t="s">
        <v>103</v>
      </c>
      <c r="B926" s="46">
        <v>45810</v>
      </c>
      <c r="C926" s="8" t="s">
        <v>13</v>
      </c>
      <c r="D926" s="8" t="s">
        <v>14</v>
      </c>
      <c r="E926" s="8" t="s">
        <v>14</v>
      </c>
      <c r="F926" s="9">
        <v>19000000</v>
      </c>
      <c r="G926" s="9">
        <v>190</v>
      </c>
      <c r="H926" s="9">
        <v>20481475</v>
      </c>
      <c r="I926" s="11">
        <f t="shared" si="98"/>
        <v>20469313440.689659</v>
      </c>
      <c r="J926" s="11">
        <f t="shared" si="101"/>
        <v>202598</v>
      </c>
      <c r="K926" s="11">
        <f t="shared" si="99"/>
        <v>101034.13380531722</v>
      </c>
      <c r="L926" s="12">
        <f t="shared" ref="L926:L989" si="103">IF(G926&lt;0,K926*G926-H926,0)</f>
        <v>0</v>
      </c>
      <c r="M926" s="11">
        <f>COUNTIF(E$2:$E926,E926)</f>
        <v>340</v>
      </c>
      <c r="N926" s="13"/>
      <c r="O926" t="str">
        <f t="shared" si="102"/>
        <v/>
      </c>
    </row>
    <row r="927" spans="1:15">
      <c r="A927" s="41" t="s">
        <v>103</v>
      </c>
      <c r="B927" s="46">
        <v>45810</v>
      </c>
      <c r="C927" s="8" t="s">
        <v>13</v>
      </c>
      <c r="D927" s="8" t="s">
        <v>46</v>
      </c>
      <c r="E927" s="8" t="s">
        <v>46</v>
      </c>
      <c r="F927" s="9">
        <v>127900000</v>
      </c>
      <c r="G927" s="9">
        <v>1279</v>
      </c>
      <c r="H927" s="9">
        <v>141708287</v>
      </c>
      <c r="I927" s="11">
        <f t="shared" si="98"/>
        <v>6492161807.6216946</v>
      </c>
      <c r="J927" s="11">
        <f t="shared" si="101"/>
        <v>59460</v>
      </c>
      <c r="K927" s="11">
        <f t="shared" si="99"/>
        <v>109185.3650794096</v>
      </c>
      <c r="L927" s="12">
        <f t="shared" si="103"/>
        <v>0</v>
      </c>
      <c r="M927" s="11">
        <f>COUNTIF(E$2:$E927,E927)</f>
        <v>101</v>
      </c>
      <c r="N927" s="13"/>
      <c r="O927" t="str">
        <f t="shared" si="102"/>
        <v/>
      </c>
    </row>
    <row r="928" spans="1:15">
      <c r="A928" s="41" t="s">
        <v>103</v>
      </c>
      <c r="B928" s="46">
        <v>45810</v>
      </c>
      <c r="C928" s="8" t="s">
        <v>13</v>
      </c>
      <c r="D928" s="8" t="s">
        <v>98</v>
      </c>
      <c r="E928" s="8" t="s">
        <v>98</v>
      </c>
      <c r="F928" s="9">
        <v>5000000</v>
      </c>
      <c r="G928" s="9">
        <v>50</v>
      </c>
      <c r="H928" s="9">
        <v>5152350</v>
      </c>
      <c r="I928" s="11">
        <f t="shared" si="98"/>
        <v>10503798</v>
      </c>
      <c r="J928" s="11">
        <f t="shared" si="101"/>
        <v>102</v>
      </c>
      <c r="K928" s="11">
        <f t="shared" si="99"/>
        <v>102978.41176470589</v>
      </c>
      <c r="L928" s="12">
        <f t="shared" si="103"/>
        <v>0</v>
      </c>
      <c r="M928" s="11">
        <f>COUNTIF(E$2:$E928,E928)</f>
        <v>4</v>
      </c>
      <c r="N928" s="13"/>
      <c r="O928" t="str">
        <f t="shared" si="102"/>
        <v/>
      </c>
    </row>
    <row r="929" spans="1:15">
      <c r="A929" s="41" t="s">
        <v>103</v>
      </c>
      <c r="B929" s="14">
        <v>45810</v>
      </c>
      <c r="C929" s="8" t="s">
        <v>13</v>
      </c>
      <c r="D929" s="8" t="s">
        <v>15</v>
      </c>
      <c r="E929" s="8" t="s">
        <v>15</v>
      </c>
      <c r="F929" s="9">
        <v>733300000</v>
      </c>
      <c r="G929" s="9">
        <v>7333</v>
      </c>
      <c r="H929" s="9">
        <v>802029014</v>
      </c>
      <c r="I929" s="11">
        <f t="shared" si="98"/>
        <v>27296964846.862328</v>
      </c>
      <c r="J929" s="11">
        <f t="shared" si="101"/>
        <v>252875</v>
      </c>
      <c r="K929" s="11">
        <f t="shared" si="99"/>
        <v>107946.47492580258</v>
      </c>
      <c r="L929" s="12">
        <f t="shared" si="103"/>
        <v>0</v>
      </c>
      <c r="M929" s="11">
        <f>COUNTIF(E$2:$E929,E929)</f>
        <v>404</v>
      </c>
      <c r="N929" s="13"/>
      <c r="O929" t="str">
        <f t="shared" si="102"/>
        <v/>
      </c>
    </row>
    <row r="930" spans="1:15">
      <c r="A930" s="41" t="s">
        <v>103</v>
      </c>
      <c r="B930" s="14">
        <v>45810</v>
      </c>
      <c r="C930" s="8" t="s">
        <v>13</v>
      </c>
      <c r="D930" s="8" t="s">
        <v>90</v>
      </c>
      <c r="E930" s="8" t="s">
        <v>90</v>
      </c>
      <c r="F930" s="9">
        <v>246300000</v>
      </c>
      <c r="G930" s="9">
        <v>2463</v>
      </c>
      <c r="H930" s="9">
        <v>267124254</v>
      </c>
      <c r="I930" s="11">
        <f t="shared" si="98"/>
        <v>2498391537.4077559</v>
      </c>
      <c r="J930" s="11">
        <f t="shared" si="101"/>
        <v>24278</v>
      </c>
      <c r="K930" s="11">
        <f t="shared" si="99"/>
        <v>102907.63396522596</v>
      </c>
      <c r="L930" s="12">
        <f t="shared" si="103"/>
        <v>0</v>
      </c>
      <c r="M930" s="11">
        <f>COUNTIF(E$2:$E930,E930)</f>
        <v>56</v>
      </c>
      <c r="N930" s="13"/>
      <c r="O930" t="str">
        <f t="shared" si="102"/>
        <v/>
      </c>
    </row>
    <row r="931" spans="1:15">
      <c r="A931" s="41" t="s">
        <v>103</v>
      </c>
      <c r="B931" s="14">
        <v>45810</v>
      </c>
      <c r="C931" s="8" t="s">
        <v>13</v>
      </c>
      <c r="D931" s="8" t="s">
        <v>14</v>
      </c>
      <c r="E931" s="8" t="s">
        <v>14</v>
      </c>
      <c r="F931" s="9">
        <v>-32400000</v>
      </c>
      <c r="G931" s="9">
        <v>-324</v>
      </c>
      <c r="H931" s="9">
        <v>-34806348</v>
      </c>
      <c r="I931" s="11">
        <f t="shared" si="98"/>
        <v>20436578381.336735</v>
      </c>
      <c r="J931" s="11">
        <f t="shared" si="101"/>
        <v>202274</v>
      </c>
      <c r="K931" s="11">
        <f t="shared" si="99"/>
        <v>101034.13380531722</v>
      </c>
      <c r="L931" s="12">
        <f t="shared" si="103"/>
        <v>2071288.6470772214</v>
      </c>
      <c r="M931" s="11">
        <f>COUNTIF(E$2:$E931,E931)</f>
        <v>341</v>
      </c>
      <c r="N931" s="13"/>
      <c r="O931" t="str">
        <f t="shared" si="102"/>
        <v/>
      </c>
    </row>
    <row r="932" spans="1:15">
      <c r="A932" s="41" t="s">
        <v>103</v>
      </c>
      <c r="B932" s="14">
        <v>45810</v>
      </c>
      <c r="C932" s="8" t="s">
        <v>13</v>
      </c>
      <c r="D932" s="8" t="s">
        <v>90</v>
      </c>
      <c r="E932" s="8" t="s">
        <v>90</v>
      </c>
      <c r="F932" s="9">
        <v>-93200000</v>
      </c>
      <c r="G932" s="9">
        <v>-932</v>
      </c>
      <c r="H932" s="9">
        <v>-101443540</v>
      </c>
      <c r="I932" s="11">
        <f t="shared" si="98"/>
        <v>2402481622.552165</v>
      </c>
      <c r="J932" s="11">
        <f t="shared" si="101"/>
        <v>23346</v>
      </c>
      <c r="K932" s="11">
        <f t="shared" si="99"/>
        <v>102907.63396522596</v>
      </c>
      <c r="L932" s="12">
        <f t="shared" si="103"/>
        <v>5533625.1444094032</v>
      </c>
      <c r="M932" s="11">
        <f>COUNTIF(E$2:$E932,E932)</f>
        <v>57</v>
      </c>
      <c r="N932" s="13"/>
      <c r="O932" t="str">
        <f t="shared" si="102"/>
        <v/>
      </c>
    </row>
    <row r="933" spans="1:15">
      <c r="A933" s="41" t="s">
        <v>103</v>
      </c>
      <c r="B933" s="14">
        <v>45810</v>
      </c>
      <c r="C933" s="8" t="s">
        <v>13</v>
      </c>
      <c r="D933" s="8" t="s">
        <v>48</v>
      </c>
      <c r="E933" s="8" t="s">
        <v>48</v>
      </c>
      <c r="F933" s="9">
        <v>-2292900000</v>
      </c>
      <c r="G933" s="9">
        <v>-22929</v>
      </c>
      <c r="H933" s="9">
        <v>-2531224026</v>
      </c>
      <c r="I933" s="11">
        <f t="shared" si="98"/>
        <v>12724127514</v>
      </c>
      <c r="J933" s="11">
        <f t="shared" si="101"/>
        <v>127071</v>
      </c>
      <c r="K933" s="11">
        <f t="shared" si="99"/>
        <v>100134</v>
      </c>
      <c r="L933" s="12">
        <f t="shared" si="103"/>
        <v>235251540</v>
      </c>
      <c r="M933" s="11">
        <f>COUNTIF(E$2:$E933,E933)</f>
        <v>3</v>
      </c>
      <c r="N933" s="13"/>
      <c r="O933" t="str">
        <f t="shared" si="102"/>
        <v/>
      </c>
    </row>
    <row r="934" spans="1:15">
      <c r="A934" s="41" t="s">
        <v>103</v>
      </c>
      <c r="B934" s="14">
        <v>45811</v>
      </c>
      <c r="C934" s="8" t="s">
        <v>13</v>
      </c>
      <c r="D934" s="8" t="s">
        <v>46</v>
      </c>
      <c r="E934" s="8" t="s">
        <v>46</v>
      </c>
      <c r="F934" s="9">
        <v>533400000</v>
      </c>
      <c r="G934" s="9">
        <v>5334</v>
      </c>
      <c r="H934" s="9">
        <v>592783222</v>
      </c>
      <c r="I934" s="11">
        <f t="shared" si="98"/>
        <v>7084945029.6216946</v>
      </c>
      <c r="J934" s="11">
        <f t="shared" si="101"/>
        <v>64794</v>
      </c>
      <c r="K934" s="11">
        <f t="shared" si="99"/>
        <v>109345.696046265</v>
      </c>
      <c r="L934" s="12">
        <f t="shared" si="103"/>
        <v>0</v>
      </c>
      <c r="M934" s="11">
        <f>COUNTIF(E$2:$E934,E934)</f>
        <v>102</v>
      </c>
      <c r="N934" s="13"/>
      <c r="O934" t="str">
        <f t="shared" si="102"/>
        <v/>
      </c>
    </row>
    <row r="935" spans="1:15">
      <c r="A935" s="41" t="s">
        <v>103</v>
      </c>
      <c r="B935" s="14">
        <v>45811</v>
      </c>
      <c r="C935" s="8" t="s">
        <v>13</v>
      </c>
      <c r="D935" s="8" t="s">
        <v>14</v>
      </c>
      <c r="E935" s="8" t="s">
        <v>14</v>
      </c>
      <c r="F935" s="9">
        <v>15000000</v>
      </c>
      <c r="G935" s="9">
        <v>150</v>
      </c>
      <c r="H935" s="9">
        <v>16113248</v>
      </c>
      <c r="I935" s="11">
        <f t="shared" si="98"/>
        <v>20452691629.336735</v>
      </c>
      <c r="J935" s="11">
        <f t="shared" si="101"/>
        <v>202424</v>
      </c>
      <c r="K935" s="11">
        <f t="shared" si="99"/>
        <v>101038.86707770193</v>
      </c>
      <c r="L935" s="12">
        <f t="shared" si="103"/>
        <v>0</v>
      </c>
      <c r="M935" s="11">
        <f>COUNTIF(E$2:$E935,E935)</f>
        <v>342</v>
      </c>
      <c r="N935" s="13"/>
      <c r="O935" t="str">
        <f t="shared" si="102"/>
        <v/>
      </c>
    </row>
    <row r="936" spans="1:15">
      <c r="A936" s="41" t="s">
        <v>103</v>
      </c>
      <c r="B936" s="14">
        <v>45811</v>
      </c>
      <c r="C936" s="8" t="s">
        <v>13</v>
      </c>
      <c r="D936" s="8" t="s">
        <v>90</v>
      </c>
      <c r="E936" s="8" t="s">
        <v>90</v>
      </c>
      <c r="F936" s="9">
        <v>7000000</v>
      </c>
      <c r="G936" s="9">
        <v>70</v>
      </c>
      <c r="H936" s="9">
        <v>7588490</v>
      </c>
      <c r="I936" s="11">
        <f t="shared" si="98"/>
        <v>2410070112.552165</v>
      </c>
      <c r="J936" s="11">
        <f t="shared" si="101"/>
        <v>23416</v>
      </c>
      <c r="K936" s="11">
        <f t="shared" si="99"/>
        <v>102924.07381927593</v>
      </c>
      <c r="L936" s="12">
        <f t="shared" si="103"/>
        <v>0</v>
      </c>
      <c r="M936" s="11">
        <f>COUNTIF(E$2:$E936,E936)</f>
        <v>58</v>
      </c>
      <c r="N936" s="13"/>
      <c r="O936" t="str">
        <f t="shared" si="102"/>
        <v/>
      </c>
    </row>
    <row r="937" spans="1:15">
      <c r="A937" s="41" t="s">
        <v>103</v>
      </c>
      <c r="B937" s="14">
        <v>45811</v>
      </c>
      <c r="C937" s="8" t="s">
        <v>13</v>
      </c>
      <c r="D937" s="8" t="s">
        <v>15</v>
      </c>
      <c r="E937" s="8" t="s">
        <v>15</v>
      </c>
      <c r="F937" s="9">
        <v>26900000</v>
      </c>
      <c r="G937" s="9">
        <v>269</v>
      </c>
      <c r="H937" s="9">
        <v>29316380</v>
      </c>
      <c r="I937" s="11">
        <f t="shared" si="98"/>
        <v>27326281226.862328</v>
      </c>
      <c r="J937" s="11">
        <f t="shared" si="101"/>
        <v>253144</v>
      </c>
      <c r="K937" s="11">
        <f t="shared" si="99"/>
        <v>107947.57618929277</v>
      </c>
      <c r="L937" s="12">
        <f t="shared" si="103"/>
        <v>0</v>
      </c>
      <c r="M937" s="11">
        <f>COUNTIF(E$2:$E937,E937)</f>
        <v>405</v>
      </c>
      <c r="N937" s="13"/>
      <c r="O937" t="str">
        <f t="shared" si="102"/>
        <v/>
      </c>
    </row>
    <row r="938" spans="1:15">
      <c r="A938" s="41" t="s">
        <v>103</v>
      </c>
      <c r="B938" s="14">
        <v>45811</v>
      </c>
      <c r="C938" s="8" t="s">
        <v>13</v>
      </c>
      <c r="D938" s="8" t="s">
        <v>48</v>
      </c>
      <c r="E938" s="8" t="s">
        <v>48</v>
      </c>
      <c r="F938" s="9">
        <v>-1100300000</v>
      </c>
      <c r="G938" s="9">
        <v>-11003</v>
      </c>
      <c r="H938" s="9">
        <v>-1214907248</v>
      </c>
      <c r="I938" s="11">
        <f t="shared" si="98"/>
        <v>11622353112</v>
      </c>
      <c r="J938" s="11">
        <f t="shared" si="101"/>
        <v>116068</v>
      </c>
      <c r="K938" s="11">
        <f t="shared" si="99"/>
        <v>100134</v>
      </c>
      <c r="L938" s="12">
        <f t="shared" si="103"/>
        <v>113132846</v>
      </c>
      <c r="M938" s="11">
        <f>COUNTIF(E$2:$E938,E938)</f>
        <v>4</v>
      </c>
      <c r="N938" s="13"/>
      <c r="O938" t="str">
        <f t="shared" si="102"/>
        <v/>
      </c>
    </row>
    <row r="939" spans="1:15">
      <c r="A939" s="41" t="s">
        <v>103</v>
      </c>
      <c r="B939" s="14">
        <v>45811</v>
      </c>
      <c r="C939" s="8" t="s">
        <v>13</v>
      </c>
      <c r="D939" s="8" t="s">
        <v>14</v>
      </c>
      <c r="E939" s="8" t="s">
        <v>14</v>
      </c>
      <c r="F939" s="9">
        <v>-13800000</v>
      </c>
      <c r="G939" s="9">
        <v>-138</v>
      </c>
      <c r="H939" s="9">
        <v>-14827548</v>
      </c>
      <c r="I939" s="11">
        <f t="shared" si="98"/>
        <v>20438748265.680012</v>
      </c>
      <c r="J939" s="11">
        <f t="shared" si="101"/>
        <v>202286</v>
      </c>
      <c r="K939" s="11">
        <f t="shared" si="99"/>
        <v>101038.86707770193</v>
      </c>
      <c r="L939" s="12">
        <f t="shared" si="103"/>
        <v>884184.343277134</v>
      </c>
      <c r="M939" s="11">
        <f>COUNTIF(E$2:$E939,E939)</f>
        <v>343</v>
      </c>
      <c r="N939" s="13"/>
      <c r="O939" t="str">
        <f t="shared" si="102"/>
        <v/>
      </c>
    </row>
    <row r="940" spans="1:15">
      <c r="A940" s="41" t="s">
        <v>103</v>
      </c>
      <c r="B940" s="14">
        <v>45811</v>
      </c>
      <c r="C940" s="8" t="s">
        <v>13</v>
      </c>
      <c r="D940" s="8" t="s">
        <v>98</v>
      </c>
      <c r="E940" s="8" t="s">
        <v>98</v>
      </c>
      <c r="F940" s="9">
        <v>100000</v>
      </c>
      <c r="G940" s="9">
        <v>1</v>
      </c>
      <c r="H940" s="9">
        <v>103068</v>
      </c>
      <c r="I940" s="11">
        <f t="shared" si="98"/>
        <v>10606866</v>
      </c>
      <c r="J940" s="11">
        <f t="shared" si="101"/>
        <v>103</v>
      </c>
      <c r="K940" s="11">
        <f t="shared" si="99"/>
        <v>102979.28155339806</v>
      </c>
      <c r="L940" s="12">
        <f t="shared" si="103"/>
        <v>0</v>
      </c>
      <c r="M940" s="11">
        <f>COUNTIF(E$2:$E940,E940)</f>
        <v>5</v>
      </c>
      <c r="N940" s="13"/>
      <c r="O940" t="str">
        <f t="shared" si="102"/>
        <v/>
      </c>
    </row>
    <row r="941" spans="1:15">
      <c r="A941" s="41" t="s">
        <v>103</v>
      </c>
      <c r="B941" s="14">
        <v>45812</v>
      </c>
      <c r="C941" s="8" t="s">
        <v>13</v>
      </c>
      <c r="D941" s="8" t="s">
        <v>46</v>
      </c>
      <c r="E941" s="8" t="s">
        <v>46</v>
      </c>
      <c r="F941" s="9">
        <v>204600000</v>
      </c>
      <c r="G941" s="9">
        <v>2046</v>
      </c>
      <c r="H941" s="9">
        <v>227366917</v>
      </c>
      <c r="I941" s="11">
        <f t="shared" si="98"/>
        <v>7312311946.6216946</v>
      </c>
      <c r="J941" s="11">
        <f t="shared" si="101"/>
        <v>66840</v>
      </c>
      <c r="K941" s="11">
        <f t="shared" si="99"/>
        <v>109400.23857901996</v>
      </c>
      <c r="L941" s="12">
        <f t="shared" si="103"/>
        <v>0</v>
      </c>
      <c r="M941" s="11">
        <f>COUNTIF(E$2:$E941,E941)</f>
        <v>103</v>
      </c>
      <c r="N941" s="13"/>
      <c r="O941" t="str">
        <f t="shared" si="102"/>
        <v/>
      </c>
    </row>
    <row r="942" spans="1:15">
      <c r="A942" s="41" t="s">
        <v>103</v>
      </c>
      <c r="B942" s="14">
        <v>45812</v>
      </c>
      <c r="C942" s="8" t="s">
        <v>13</v>
      </c>
      <c r="D942" s="8" t="s">
        <v>98</v>
      </c>
      <c r="E942" s="8" t="s">
        <v>98</v>
      </c>
      <c r="F942" s="9">
        <v>100000</v>
      </c>
      <c r="G942" s="9">
        <v>1</v>
      </c>
      <c r="H942" s="9">
        <v>103090</v>
      </c>
      <c r="I942" s="11">
        <f t="shared" si="98"/>
        <v>10709956</v>
      </c>
      <c r="J942" s="11">
        <f t="shared" si="101"/>
        <v>104</v>
      </c>
      <c r="K942" s="11">
        <f t="shared" si="99"/>
        <v>102980.34615384616</v>
      </c>
      <c r="L942" s="12">
        <f t="shared" si="103"/>
        <v>0</v>
      </c>
      <c r="M942" s="11">
        <f>COUNTIF(E$2:$E942,E942)</f>
        <v>6</v>
      </c>
      <c r="N942" s="13"/>
      <c r="O942" t="str">
        <f t="shared" si="102"/>
        <v/>
      </c>
    </row>
    <row r="943" spans="1:15">
      <c r="A943" s="41" t="s">
        <v>103</v>
      </c>
      <c r="B943" s="14">
        <v>45812</v>
      </c>
      <c r="C943" s="8" t="s">
        <v>13</v>
      </c>
      <c r="D943" s="8" t="s">
        <v>48</v>
      </c>
      <c r="E943" s="8" t="s">
        <v>48</v>
      </c>
      <c r="F943" s="9">
        <v>-1405200000</v>
      </c>
      <c r="G943" s="9">
        <v>-14052</v>
      </c>
      <c r="H943" s="9">
        <v>-1551860724</v>
      </c>
      <c r="I943" s="11">
        <f t="shared" si="98"/>
        <v>10215270144</v>
      </c>
      <c r="J943" s="11">
        <f t="shared" si="101"/>
        <v>102016</v>
      </c>
      <c r="K943" s="11">
        <f t="shared" si="99"/>
        <v>100134</v>
      </c>
      <c r="L943" s="12">
        <f t="shared" si="103"/>
        <v>144777756</v>
      </c>
      <c r="M943" s="11">
        <f>COUNTIF(E$2:$E943,E943)</f>
        <v>5</v>
      </c>
      <c r="N943" s="13"/>
      <c r="O943" t="str">
        <f t="shared" si="102"/>
        <v/>
      </c>
    </row>
    <row r="944" spans="1:15">
      <c r="A944" s="41" t="s">
        <v>103</v>
      </c>
      <c r="B944" s="14">
        <v>45812</v>
      </c>
      <c r="C944" s="8" t="s">
        <v>13</v>
      </c>
      <c r="D944" s="8" t="s">
        <v>14</v>
      </c>
      <c r="E944" s="8" t="s">
        <v>14</v>
      </c>
      <c r="F944" s="9">
        <v>18800000</v>
      </c>
      <c r="G944" s="9">
        <v>188</v>
      </c>
      <c r="H944" s="9">
        <v>20246002</v>
      </c>
      <c r="I944" s="11">
        <f t="shared" si="98"/>
        <v>20458994267.680012</v>
      </c>
      <c r="J944" s="11">
        <f t="shared" si="101"/>
        <v>202474</v>
      </c>
      <c r="K944" s="11">
        <f t="shared" si="99"/>
        <v>101045.04414235908</v>
      </c>
      <c r="L944" s="12">
        <f t="shared" si="103"/>
        <v>0</v>
      </c>
      <c r="M944" s="11">
        <f>COUNTIF(E$2:$E944,E944)</f>
        <v>344</v>
      </c>
      <c r="N944" s="13"/>
      <c r="O944" t="str">
        <f t="shared" si="102"/>
        <v/>
      </c>
    </row>
    <row r="945" spans="1:15">
      <c r="A945" s="41" t="s">
        <v>103</v>
      </c>
      <c r="B945" s="14">
        <v>45812</v>
      </c>
      <c r="C945" s="8" t="s">
        <v>13</v>
      </c>
      <c r="D945" s="8" t="s">
        <v>90</v>
      </c>
      <c r="E945" s="8" t="s">
        <v>90</v>
      </c>
      <c r="F945" s="9">
        <v>322400000</v>
      </c>
      <c r="G945" s="9">
        <v>3224</v>
      </c>
      <c r="H945" s="9">
        <v>348866760</v>
      </c>
      <c r="I945" s="11">
        <f t="shared" si="98"/>
        <v>2758936872.552165</v>
      </c>
      <c r="J945" s="11">
        <f t="shared" si="101"/>
        <v>26640</v>
      </c>
      <c r="K945" s="11">
        <f t="shared" si="99"/>
        <v>103563.69641712331</v>
      </c>
      <c r="L945" s="12">
        <f t="shared" si="103"/>
        <v>0</v>
      </c>
      <c r="M945" s="11">
        <f>COUNTIF(E$2:$E945,E945)</f>
        <v>59</v>
      </c>
      <c r="N945" s="13"/>
      <c r="O945" t="str">
        <f t="shared" si="102"/>
        <v/>
      </c>
    </row>
    <row r="946" spans="1:15">
      <c r="A946" s="41" t="s">
        <v>103</v>
      </c>
      <c r="B946" s="14">
        <v>45812</v>
      </c>
      <c r="C946" s="8" t="s">
        <v>13</v>
      </c>
      <c r="D946" s="8" t="s">
        <v>14</v>
      </c>
      <c r="E946" s="8" t="s">
        <v>14</v>
      </c>
      <c r="F946" s="9">
        <v>-40700000</v>
      </c>
      <c r="G946" s="9">
        <v>-407</v>
      </c>
      <c r="H946" s="9">
        <v>-43738255</v>
      </c>
      <c r="I946" s="11">
        <f t="shared" si="98"/>
        <v>20417868934.714073</v>
      </c>
      <c r="J946" s="11">
        <f t="shared" si="101"/>
        <v>202067</v>
      </c>
      <c r="K946" s="11">
        <f t="shared" si="99"/>
        <v>101045.04414235908</v>
      </c>
      <c r="L946" s="12">
        <f t="shared" si="103"/>
        <v>2612922.0340598524</v>
      </c>
      <c r="M946" s="11">
        <f>COUNTIF(E$2:$E946,E946)</f>
        <v>345</v>
      </c>
      <c r="N946" s="13"/>
      <c r="O946" t="str">
        <f t="shared" si="102"/>
        <v/>
      </c>
    </row>
    <row r="947" spans="1:15">
      <c r="A947" s="41" t="s">
        <v>103</v>
      </c>
      <c r="B947" s="14">
        <v>45812</v>
      </c>
      <c r="C947" s="8" t="s">
        <v>13</v>
      </c>
      <c r="D947" s="8" t="s">
        <v>15</v>
      </c>
      <c r="E947" s="8" t="s">
        <v>15</v>
      </c>
      <c r="F947" s="9">
        <v>39100000</v>
      </c>
      <c r="G947" s="9">
        <v>391</v>
      </c>
      <c r="H947" s="9">
        <v>42480783</v>
      </c>
      <c r="I947" s="11">
        <f t="shared" si="98"/>
        <v>27368762009.862328</v>
      </c>
      <c r="J947" s="11">
        <f t="shared" si="101"/>
        <v>253535</v>
      </c>
      <c r="K947" s="11">
        <f t="shared" si="99"/>
        <v>107948.65407088697</v>
      </c>
      <c r="L947" s="12">
        <f t="shared" si="103"/>
        <v>0</v>
      </c>
      <c r="M947" s="11">
        <f>COUNTIF(E$2:$E947,E947)</f>
        <v>406</v>
      </c>
      <c r="N947" s="13"/>
      <c r="O947" t="str">
        <f t="shared" si="102"/>
        <v/>
      </c>
    </row>
    <row r="948" spans="1:15">
      <c r="A948" s="41" t="s">
        <v>103</v>
      </c>
      <c r="B948" s="14">
        <v>45813</v>
      </c>
      <c r="C948" s="8" t="s">
        <v>13</v>
      </c>
      <c r="D948" s="8" t="s">
        <v>46</v>
      </c>
      <c r="E948" s="8" t="s">
        <v>46</v>
      </c>
      <c r="F948" s="9">
        <v>499500000</v>
      </c>
      <c r="G948" s="9">
        <v>4995</v>
      </c>
      <c r="H948" s="9">
        <v>555321938</v>
      </c>
      <c r="I948" s="11">
        <f t="shared" ref="I948:I969" si="104">IF(H948&gt;=0,IF(M948=1,H948,SUMIFS(I:I,E:E,E948,M:M,M948-1)+H948),SUMIFS(I:I,E:E,E948,M:M,M948-1)+K948*G948)</f>
        <v>7867633884.6216946</v>
      </c>
      <c r="J948" s="11">
        <f t="shared" si="101"/>
        <v>71835</v>
      </c>
      <c r="K948" s="11">
        <f t="shared" ref="K948:K969" si="105">IF(H948&gt;=0,I948/J948,SUMIFS($K:$K,$E:$E,E948,$M:$M,M948-1))</f>
        <v>109523.68461922037</v>
      </c>
      <c r="L948" s="12">
        <f t="shared" si="103"/>
        <v>0</v>
      </c>
      <c r="M948" s="11">
        <f>COUNTIF(E$2:$E948,E948)</f>
        <v>104</v>
      </c>
      <c r="N948" s="13"/>
      <c r="O948" t="str">
        <f t="shared" si="102"/>
        <v/>
      </c>
    </row>
    <row r="949" spans="1:15">
      <c r="A949" s="41" t="s">
        <v>103</v>
      </c>
      <c r="B949" s="14">
        <v>45813</v>
      </c>
      <c r="C949" s="8" t="s">
        <v>13</v>
      </c>
      <c r="D949" s="8" t="s">
        <v>90</v>
      </c>
      <c r="E949" s="8" t="s">
        <v>90</v>
      </c>
      <c r="F949" s="9">
        <v>1800000</v>
      </c>
      <c r="G949" s="9">
        <v>18</v>
      </c>
      <c r="H949" s="9">
        <v>1957338</v>
      </c>
      <c r="I949" s="11">
        <f t="shared" si="104"/>
        <v>2760894210.552165</v>
      </c>
      <c r="J949" s="11">
        <f t="shared" si="101"/>
        <v>26658</v>
      </c>
      <c r="K949" s="11">
        <f t="shared" si="105"/>
        <v>103567.19223318197</v>
      </c>
      <c r="L949" s="12">
        <f t="shared" si="103"/>
        <v>0</v>
      </c>
      <c r="M949" s="11">
        <f>COUNTIF(E$2:$E949,E949)</f>
        <v>60</v>
      </c>
      <c r="N949" s="13"/>
      <c r="O949" t="str">
        <f t="shared" si="102"/>
        <v/>
      </c>
    </row>
    <row r="950" spans="1:15">
      <c r="A950" s="41" t="s">
        <v>103</v>
      </c>
      <c r="B950" s="14">
        <v>45813</v>
      </c>
      <c r="C950" s="8" t="s">
        <v>13</v>
      </c>
      <c r="D950" s="8" t="s">
        <v>48</v>
      </c>
      <c r="E950" s="8" t="s">
        <v>48</v>
      </c>
      <c r="F950" s="9">
        <v>-626500000</v>
      </c>
      <c r="G950" s="9">
        <v>-6265</v>
      </c>
      <c r="H950" s="9">
        <v>-692019370</v>
      </c>
      <c r="I950" s="11">
        <f t="shared" si="104"/>
        <v>9587930634</v>
      </c>
      <c r="J950" s="11">
        <f t="shared" si="101"/>
        <v>95751</v>
      </c>
      <c r="K950" s="11">
        <f t="shared" si="105"/>
        <v>100134</v>
      </c>
      <c r="L950" s="12">
        <f t="shared" si="103"/>
        <v>64679860</v>
      </c>
      <c r="M950" s="11">
        <f>COUNTIF(E$2:$E950,E950)</f>
        <v>6</v>
      </c>
      <c r="N950" s="13"/>
      <c r="O950" t="str">
        <f t="shared" si="102"/>
        <v/>
      </c>
    </row>
    <row r="951" spans="1:15">
      <c r="A951" s="41" t="s">
        <v>103</v>
      </c>
      <c r="B951" s="14">
        <v>45813</v>
      </c>
      <c r="C951" s="8" t="s">
        <v>13</v>
      </c>
      <c r="D951" s="8" t="s">
        <v>14</v>
      </c>
      <c r="E951" s="8" t="s">
        <v>14</v>
      </c>
      <c r="F951" s="9">
        <v>900000</v>
      </c>
      <c r="G951" s="9">
        <v>9</v>
      </c>
      <c r="H951" s="9">
        <v>965457</v>
      </c>
      <c r="I951" s="11">
        <f t="shared" si="104"/>
        <v>20418834391.714073</v>
      </c>
      <c r="J951" s="11">
        <f t="shared" si="101"/>
        <v>202076</v>
      </c>
      <c r="K951" s="11">
        <f t="shared" si="105"/>
        <v>101045.32152118051</v>
      </c>
      <c r="L951" s="12">
        <f t="shared" si="103"/>
        <v>0</v>
      </c>
      <c r="M951" s="11">
        <f>COUNTIF(E$2:$E951,E951)</f>
        <v>346</v>
      </c>
      <c r="N951" s="13"/>
      <c r="O951" t="str">
        <f t="shared" si="102"/>
        <v/>
      </c>
    </row>
    <row r="952" spans="1:15">
      <c r="A952" s="41" t="s">
        <v>103</v>
      </c>
      <c r="B952" s="14">
        <v>45813</v>
      </c>
      <c r="C952" s="8" t="s">
        <v>13</v>
      </c>
      <c r="D952" s="8" t="s">
        <v>48</v>
      </c>
      <c r="E952" s="8" t="s">
        <v>48</v>
      </c>
      <c r="F952" s="9">
        <v>1800000</v>
      </c>
      <c r="G952" s="9">
        <v>18</v>
      </c>
      <c r="H952" s="9">
        <v>1987560</v>
      </c>
      <c r="I952" s="11">
        <f t="shared" si="104"/>
        <v>9589918194</v>
      </c>
      <c r="J952" s="11">
        <f t="shared" si="101"/>
        <v>95769</v>
      </c>
      <c r="K952" s="11">
        <f t="shared" si="105"/>
        <v>100135.93327694766</v>
      </c>
      <c r="L952" s="12">
        <f t="shared" si="103"/>
        <v>0</v>
      </c>
      <c r="M952" s="11">
        <f>COUNTIF(E$2:$E952,E952)</f>
        <v>7</v>
      </c>
      <c r="N952" s="13"/>
      <c r="O952" t="str">
        <f t="shared" si="102"/>
        <v/>
      </c>
    </row>
    <row r="953" spans="1:15">
      <c r="A953" s="41" t="s">
        <v>103</v>
      </c>
      <c r="B953" s="14">
        <v>45813</v>
      </c>
      <c r="C953" s="8" t="s">
        <v>13</v>
      </c>
      <c r="D953" s="8" t="s">
        <v>14</v>
      </c>
      <c r="E953" s="8" t="s">
        <v>14</v>
      </c>
      <c r="F953" s="9">
        <v>-37900000</v>
      </c>
      <c r="G953" s="9">
        <v>-379</v>
      </c>
      <c r="H953" s="9">
        <v>-40736436</v>
      </c>
      <c r="I953" s="11">
        <f t="shared" si="104"/>
        <v>20380538214.857544</v>
      </c>
      <c r="J953" s="11">
        <f t="shared" si="101"/>
        <v>201697</v>
      </c>
      <c r="K953" s="11">
        <f t="shared" si="105"/>
        <v>101045.32152118051</v>
      </c>
      <c r="L953" s="12">
        <f t="shared" si="103"/>
        <v>2440259.1434725896</v>
      </c>
      <c r="M953" s="11">
        <f>COUNTIF(E$2:$E953,E953)</f>
        <v>347</v>
      </c>
      <c r="N953" s="13"/>
      <c r="O953" t="str">
        <f t="shared" si="102"/>
        <v/>
      </c>
    </row>
    <row r="954" spans="1:15">
      <c r="A954" s="41" t="s">
        <v>103</v>
      </c>
      <c r="B954" s="14">
        <v>45813</v>
      </c>
      <c r="C954" s="8" t="s">
        <v>13</v>
      </c>
      <c r="D954" s="8" t="s">
        <v>15</v>
      </c>
      <c r="E954" s="8" t="s">
        <v>15</v>
      </c>
      <c r="F954" s="9">
        <v>5400000</v>
      </c>
      <c r="G954" s="9">
        <v>54</v>
      </c>
      <c r="H954" s="9">
        <v>5887134</v>
      </c>
      <c r="I954" s="11">
        <f t="shared" si="104"/>
        <v>27374649143.862328</v>
      </c>
      <c r="J954" s="11">
        <f t="shared" si="101"/>
        <v>253589</v>
      </c>
      <c r="K954" s="11">
        <f t="shared" si="105"/>
        <v>107948.88241943589</v>
      </c>
      <c r="L954" s="12">
        <f t="shared" si="103"/>
        <v>0</v>
      </c>
      <c r="M954" s="11">
        <f>COUNTIF(E$2:$E954,E954)</f>
        <v>407</v>
      </c>
      <c r="N954" s="13"/>
      <c r="O954" t="str">
        <f t="shared" si="102"/>
        <v/>
      </c>
    </row>
    <row r="955" spans="1:15">
      <c r="A955" s="41" t="s">
        <v>103</v>
      </c>
      <c r="B955" s="14">
        <v>45814</v>
      </c>
      <c r="C955" s="8" t="s">
        <v>13</v>
      </c>
      <c r="D955" s="8" t="s">
        <v>46</v>
      </c>
      <c r="E955" s="8" t="s">
        <v>46</v>
      </c>
      <c r="F955" s="9">
        <v>323200000</v>
      </c>
      <c r="G955" s="9">
        <v>3232</v>
      </c>
      <c r="H955" s="9">
        <v>359537504</v>
      </c>
      <c r="I955" s="11">
        <f t="shared" si="104"/>
        <v>8227171388.6216946</v>
      </c>
      <c r="J955" s="11">
        <f t="shared" si="101"/>
        <v>75067</v>
      </c>
      <c r="K955" s="11">
        <f t="shared" si="105"/>
        <v>109597.71122626046</v>
      </c>
      <c r="L955" s="12">
        <f t="shared" si="103"/>
        <v>0</v>
      </c>
      <c r="M955" s="11">
        <f>COUNTIF(E$2:$E955,E955)</f>
        <v>105</v>
      </c>
      <c r="N955" s="13"/>
      <c r="O955" t="str">
        <f t="shared" si="102"/>
        <v/>
      </c>
    </row>
    <row r="956" spans="1:15">
      <c r="A956" s="41" t="s">
        <v>103</v>
      </c>
      <c r="B956" s="14">
        <v>45814</v>
      </c>
      <c r="C956" s="8" t="s">
        <v>13</v>
      </c>
      <c r="D956" s="8" t="s">
        <v>14</v>
      </c>
      <c r="E956" s="8" t="s">
        <v>14</v>
      </c>
      <c r="F956" s="9">
        <v>6400000</v>
      </c>
      <c r="G956" s="9">
        <v>64</v>
      </c>
      <c r="H956" s="9">
        <v>6889248</v>
      </c>
      <c r="I956" s="11">
        <f t="shared" si="104"/>
        <v>20387427462.857544</v>
      </c>
      <c r="J956" s="11">
        <f t="shared" si="101"/>
        <v>201761</v>
      </c>
      <c r="K956" s="11">
        <f t="shared" si="105"/>
        <v>101047.41482673828</v>
      </c>
      <c r="L956" s="12">
        <f t="shared" si="103"/>
        <v>0</v>
      </c>
      <c r="M956" s="11">
        <f>COUNTIF(E$2:$E956,E956)</f>
        <v>348</v>
      </c>
      <c r="N956" s="13"/>
      <c r="O956" t="str">
        <f t="shared" si="102"/>
        <v/>
      </c>
    </row>
    <row r="957" spans="1:15">
      <c r="A957" s="41" t="s">
        <v>103</v>
      </c>
      <c r="B957" s="14">
        <v>45814</v>
      </c>
      <c r="C957" s="8" t="s">
        <v>13</v>
      </c>
      <c r="D957" s="8" t="s">
        <v>14</v>
      </c>
      <c r="E957" s="8" t="s">
        <v>14</v>
      </c>
      <c r="F957" s="9">
        <v>-11000000</v>
      </c>
      <c r="G957" s="9">
        <v>-110</v>
      </c>
      <c r="H957" s="9">
        <v>-11829510</v>
      </c>
      <c r="I957" s="11">
        <f t="shared" si="104"/>
        <v>20376312247.226604</v>
      </c>
      <c r="J957" s="11">
        <f t="shared" si="101"/>
        <v>201651</v>
      </c>
      <c r="K957" s="11">
        <f t="shared" si="105"/>
        <v>101047.41482673828</v>
      </c>
      <c r="L957" s="12">
        <f t="shared" si="103"/>
        <v>714294.36905878782</v>
      </c>
      <c r="M957" s="11">
        <f>COUNTIF(E$2:$E957,E957)</f>
        <v>349</v>
      </c>
      <c r="N957" s="13"/>
      <c r="O957" t="str">
        <f t="shared" si="102"/>
        <v/>
      </c>
    </row>
    <row r="958" spans="1:15">
      <c r="A958" s="41" t="s">
        <v>103</v>
      </c>
      <c r="B958" s="14">
        <v>45814</v>
      </c>
      <c r="C958" s="8" t="s">
        <v>13</v>
      </c>
      <c r="D958" s="8" t="s">
        <v>48</v>
      </c>
      <c r="E958" s="8" t="s">
        <v>48</v>
      </c>
      <c r="F958" s="9">
        <v>-904800000</v>
      </c>
      <c r="G958" s="9">
        <v>-9048</v>
      </c>
      <c r="H958" s="9">
        <v>-1000003056</v>
      </c>
      <c r="I958" s="11">
        <f t="shared" si="104"/>
        <v>8683888269.7101784</v>
      </c>
      <c r="J958" s="11">
        <f t="shared" si="101"/>
        <v>86721</v>
      </c>
      <c r="K958" s="11">
        <f t="shared" si="105"/>
        <v>100135.93327694766</v>
      </c>
      <c r="L958" s="12">
        <f t="shared" si="103"/>
        <v>93973131.710177541</v>
      </c>
      <c r="M958" s="11">
        <f>COUNTIF(E$2:$E958,E958)</f>
        <v>8</v>
      </c>
      <c r="N958" s="13"/>
      <c r="O958" t="str">
        <f t="shared" si="102"/>
        <v/>
      </c>
    </row>
    <row r="959" spans="1:15">
      <c r="A959" s="41" t="s">
        <v>103</v>
      </c>
      <c r="B959" s="14">
        <v>45814</v>
      </c>
      <c r="C959" s="8" t="s">
        <v>13</v>
      </c>
      <c r="D959" s="8" t="s">
        <v>90</v>
      </c>
      <c r="E959" s="8" t="s">
        <v>90</v>
      </c>
      <c r="F959" s="9">
        <v>10900000</v>
      </c>
      <c r="G959" s="9">
        <v>109</v>
      </c>
      <c r="H959" s="9">
        <v>11858101</v>
      </c>
      <c r="I959" s="11">
        <f t="shared" si="104"/>
        <v>2772752311.552165</v>
      </c>
      <c r="J959" s="11">
        <f t="shared" si="101"/>
        <v>26767</v>
      </c>
      <c r="K959" s="11">
        <f t="shared" si="105"/>
        <v>103588.46010207215</v>
      </c>
      <c r="L959" s="12">
        <f t="shared" si="103"/>
        <v>0</v>
      </c>
      <c r="M959" s="11">
        <f>COUNTIF(E$2:$E959,E959)</f>
        <v>61</v>
      </c>
      <c r="N959" s="13"/>
      <c r="O959" t="str">
        <f t="shared" si="102"/>
        <v/>
      </c>
    </row>
    <row r="960" spans="1:15">
      <c r="A960" s="41" t="s">
        <v>103</v>
      </c>
      <c r="B960" s="14">
        <v>45814</v>
      </c>
      <c r="C960" s="8" t="s">
        <v>13</v>
      </c>
      <c r="D960" s="8" t="s">
        <v>102</v>
      </c>
      <c r="E960" s="8" t="s">
        <v>102</v>
      </c>
      <c r="F960" s="9">
        <v>4924700000</v>
      </c>
      <c r="G960" s="9">
        <v>49247</v>
      </c>
      <c r="H960" s="9">
        <v>4957104526</v>
      </c>
      <c r="I960" s="11">
        <f t="shared" si="104"/>
        <v>4957104526</v>
      </c>
      <c r="J960" s="11">
        <f t="shared" si="101"/>
        <v>49247</v>
      </c>
      <c r="K960" s="11">
        <f t="shared" si="105"/>
        <v>100658</v>
      </c>
      <c r="L960" s="12">
        <f t="shared" si="103"/>
        <v>0</v>
      </c>
      <c r="M960" s="11">
        <f>COUNTIF(E$2:$E960,E960)</f>
        <v>1</v>
      </c>
      <c r="N960" s="13"/>
      <c r="O960" t="str">
        <f t="shared" si="102"/>
        <v/>
      </c>
    </row>
    <row r="961" spans="1:15">
      <c r="A961" s="41" t="s">
        <v>103</v>
      </c>
      <c r="B961" s="14">
        <v>45817</v>
      </c>
      <c r="C961" s="8" t="s">
        <v>13</v>
      </c>
      <c r="D961" s="8" t="s">
        <v>14</v>
      </c>
      <c r="E961" s="8" t="s">
        <v>14</v>
      </c>
      <c r="F961" s="9">
        <v>13000000</v>
      </c>
      <c r="G961" s="9">
        <v>130</v>
      </c>
      <c r="H961" s="9">
        <v>13959966</v>
      </c>
      <c r="I961" s="11">
        <f t="shared" si="104"/>
        <v>20390272213.226604</v>
      </c>
      <c r="J961" s="11">
        <f t="shared" si="101"/>
        <v>201781</v>
      </c>
      <c r="K961" s="11">
        <f t="shared" si="105"/>
        <v>101051.49748106414</v>
      </c>
      <c r="L961" s="12">
        <f t="shared" si="103"/>
        <v>0</v>
      </c>
      <c r="M961" s="11">
        <f>COUNTIF(E$2:$E961,E961)</f>
        <v>350</v>
      </c>
      <c r="N961" s="13"/>
      <c r="O961" t="str">
        <f t="shared" si="102"/>
        <v/>
      </c>
    </row>
    <row r="962" spans="1:15">
      <c r="A962" s="41" t="s">
        <v>103</v>
      </c>
      <c r="B962" s="14">
        <v>45817</v>
      </c>
      <c r="C962" s="8" t="s">
        <v>13</v>
      </c>
      <c r="D962" s="8" t="s">
        <v>48</v>
      </c>
      <c r="E962" s="8" t="s">
        <v>48</v>
      </c>
      <c r="F962" s="9">
        <v>-4116300000</v>
      </c>
      <c r="G962" s="9">
        <v>-41163</v>
      </c>
      <c r="H962" s="9">
        <v>-4550322672</v>
      </c>
      <c r="I962" s="11">
        <f t="shared" si="104"/>
        <v>4561992848.2311821</v>
      </c>
      <c r="J962" s="11">
        <f t="shared" ref="J962:J1025" si="106">IF(M962=1,G962,SUMIFS($J:$J,$E:$E,E962,$M:$M,M962-1)+G962)</f>
        <v>45558</v>
      </c>
      <c r="K962" s="11">
        <f t="shared" si="105"/>
        <v>100135.93327694766</v>
      </c>
      <c r="L962" s="12">
        <f t="shared" si="103"/>
        <v>428427250.52100325</v>
      </c>
      <c r="M962" s="11">
        <f>COUNTIF(E$2:$E962,E962)</f>
        <v>9</v>
      </c>
      <c r="N962" s="13"/>
      <c r="O962" t="str">
        <f t="shared" ref="O962:O1025" si="107">IF(M962=_xlfn.MAXIFS(M:M,D:D,D962),"X","")</f>
        <v/>
      </c>
    </row>
    <row r="963" spans="1:15">
      <c r="A963" s="41" t="s">
        <v>103</v>
      </c>
      <c r="B963" s="14">
        <v>45817</v>
      </c>
      <c r="C963" s="8" t="s">
        <v>13</v>
      </c>
      <c r="D963" s="8" t="s">
        <v>46</v>
      </c>
      <c r="E963" s="8" t="s">
        <v>46</v>
      </c>
      <c r="F963" s="9">
        <v>80800000</v>
      </c>
      <c r="G963" s="9">
        <v>808</v>
      </c>
      <c r="H963" s="9">
        <v>89797029</v>
      </c>
      <c r="I963" s="11">
        <f t="shared" si="104"/>
        <v>8316968417.6216946</v>
      </c>
      <c r="J963" s="11">
        <f t="shared" si="106"/>
        <v>75875</v>
      </c>
      <c r="K963" s="11">
        <f t="shared" si="105"/>
        <v>109614.08128661211</v>
      </c>
      <c r="L963" s="12">
        <f t="shared" si="103"/>
        <v>0</v>
      </c>
      <c r="M963" s="11">
        <f>COUNTIF(E$2:$E963,E963)</f>
        <v>106</v>
      </c>
      <c r="N963" s="13"/>
      <c r="O963" t="str">
        <f t="shared" si="107"/>
        <v/>
      </c>
    </row>
    <row r="964" spans="1:15">
      <c r="A964" s="41" t="s">
        <v>103</v>
      </c>
      <c r="B964" s="14">
        <v>45817</v>
      </c>
      <c r="C964" s="8" t="s">
        <v>13</v>
      </c>
      <c r="D964" s="8" t="s">
        <v>14</v>
      </c>
      <c r="E964" s="8" t="s">
        <v>14</v>
      </c>
      <c r="F964" s="9">
        <v>-81100000</v>
      </c>
      <c r="G964" s="9">
        <v>-811</v>
      </c>
      <c r="H964" s="9">
        <v>-87231160</v>
      </c>
      <c r="I964" s="11">
        <f t="shared" si="104"/>
        <v>20308319448.769463</v>
      </c>
      <c r="J964" s="11">
        <f t="shared" si="106"/>
        <v>200970</v>
      </c>
      <c r="K964" s="11">
        <f t="shared" si="105"/>
        <v>101051.49748106414</v>
      </c>
      <c r="L964" s="12">
        <f t="shared" si="103"/>
        <v>5278395.5428569764</v>
      </c>
      <c r="M964" s="11">
        <f>COUNTIF(E$2:$E964,E964)</f>
        <v>351</v>
      </c>
      <c r="N964" s="13"/>
      <c r="O964" t="str">
        <f t="shared" si="107"/>
        <v/>
      </c>
    </row>
    <row r="965" spans="1:15">
      <c r="A965" s="41" t="s">
        <v>103</v>
      </c>
      <c r="B965" s="14">
        <v>45817</v>
      </c>
      <c r="C965" s="8" t="s">
        <v>13</v>
      </c>
      <c r="D965" s="8" t="s">
        <v>90</v>
      </c>
      <c r="E965" s="8" t="s">
        <v>90</v>
      </c>
      <c r="F965" s="9">
        <v>147000000</v>
      </c>
      <c r="G965" s="9">
        <v>1470</v>
      </c>
      <c r="H965" s="9">
        <v>159792125</v>
      </c>
      <c r="I965" s="11">
        <f t="shared" si="104"/>
        <v>2932544436.552165</v>
      </c>
      <c r="J965" s="11">
        <f t="shared" si="106"/>
        <v>28237</v>
      </c>
      <c r="K965" s="11">
        <f t="shared" si="105"/>
        <v>103854.67424132043</v>
      </c>
      <c r="L965" s="12">
        <f t="shared" si="103"/>
        <v>0</v>
      </c>
      <c r="M965" s="11">
        <f>COUNTIF(E$2:$E965,E965)</f>
        <v>62</v>
      </c>
      <c r="N965" s="13"/>
      <c r="O965" t="str">
        <f t="shared" si="107"/>
        <v/>
      </c>
    </row>
    <row r="966" spans="1:15">
      <c r="A966" s="41" t="s">
        <v>103</v>
      </c>
      <c r="B966" s="14">
        <v>45817</v>
      </c>
      <c r="C966" s="8" t="s">
        <v>13</v>
      </c>
      <c r="D966" s="8" t="s">
        <v>15</v>
      </c>
      <c r="E966" s="8" t="s">
        <v>15</v>
      </c>
      <c r="F966" s="9">
        <v>701600000</v>
      </c>
      <c r="G966" s="9">
        <v>7016</v>
      </c>
      <c r="H966" s="9">
        <v>765261974</v>
      </c>
      <c r="I966" s="11">
        <f t="shared" si="104"/>
        <v>28139911117.862328</v>
      </c>
      <c r="J966" s="11">
        <f t="shared" si="106"/>
        <v>260605</v>
      </c>
      <c r="K966" s="11">
        <f t="shared" si="105"/>
        <v>107979.16815817934</v>
      </c>
      <c r="L966" s="12">
        <f t="shared" si="103"/>
        <v>0</v>
      </c>
      <c r="M966" s="11">
        <f>COUNTIF(E$2:$E966,E966)</f>
        <v>408</v>
      </c>
      <c r="N966" s="13"/>
      <c r="O966" t="str">
        <f t="shared" si="107"/>
        <v/>
      </c>
    </row>
    <row r="967" spans="1:15">
      <c r="A967" s="41" t="s">
        <v>103</v>
      </c>
      <c r="B967" s="14">
        <v>45817</v>
      </c>
      <c r="C967" s="8" t="s">
        <v>13</v>
      </c>
      <c r="D967" s="8" t="s">
        <v>48</v>
      </c>
      <c r="E967" s="8" t="s">
        <v>48</v>
      </c>
      <c r="F967" s="9">
        <v>900000</v>
      </c>
      <c r="G967" s="9">
        <v>9</v>
      </c>
      <c r="H967" s="9">
        <v>994068</v>
      </c>
      <c r="I967" s="11">
        <f t="shared" si="104"/>
        <v>4562986916.2311821</v>
      </c>
      <c r="J967" s="11">
        <f t="shared" si="106"/>
        <v>45567</v>
      </c>
      <c r="K967" s="11">
        <f t="shared" si="105"/>
        <v>100137.97081728405</v>
      </c>
      <c r="L967" s="12">
        <f t="shared" si="103"/>
        <v>0</v>
      </c>
      <c r="M967" s="11">
        <f>COUNTIF(E$2:$E967,E967)</f>
        <v>10</v>
      </c>
      <c r="N967" s="13"/>
      <c r="O967" t="str">
        <f t="shared" si="107"/>
        <v/>
      </c>
    </row>
    <row r="968" spans="1:15">
      <c r="A968" s="41" t="s">
        <v>103</v>
      </c>
      <c r="B968" s="14">
        <v>45817</v>
      </c>
      <c r="C968" s="8" t="s">
        <v>13</v>
      </c>
      <c r="D968" s="8" t="s">
        <v>98</v>
      </c>
      <c r="E968" s="8" t="s">
        <v>98</v>
      </c>
      <c r="F968" s="9">
        <v>3100000</v>
      </c>
      <c r="G968" s="9">
        <v>31</v>
      </c>
      <c r="H968" s="9">
        <v>3199200</v>
      </c>
      <c r="I968" s="11">
        <f t="shared" si="104"/>
        <v>13909156</v>
      </c>
      <c r="J968" s="11">
        <f t="shared" si="106"/>
        <v>135</v>
      </c>
      <c r="K968" s="11">
        <f t="shared" si="105"/>
        <v>103030.78518518519</v>
      </c>
      <c r="L968" s="12">
        <f t="shared" si="103"/>
        <v>0</v>
      </c>
      <c r="M968" s="11">
        <f>COUNTIF(E$2:$E968,E968)</f>
        <v>7</v>
      </c>
      <c r="N968" s="13"/>
      <c r="O968" t="str">
        <f t="shared" si="107"/>
        <v/>
      </c>
    </row>
    <row r="969" spans="1:15">
      <c r="A969" s="41" t="s">
        <v>103</v>
      </c>
      <c r="B969" s="14">
        <v>45818</v>
      </c>
      <c r="C969" s="8" t="s">
        <v>13</v>
      </c>
      <c r="D969" s="8" t="s">
        <v>46</v>
      </c>
      <c r="E969" s="8" t="s">
        <v>46</v>
      </c>
      <c r="F969" s="9">
        <v>513000000</v>
      </c>
      <c r="G969" s="9">
        <v>5130</v>
      </c>
      <c r="H969" s="9">
        <v>543556929</v>
      </c>
      <c r="I969" s="11">
        <f t="shared" si="104"/>
        <v>8860525346.6216946</v>
      </c>
      <c r="J969" s="11">
        <f t="shared" si="106"/>
        <v>81005</v>
      </c>
      <c r="K969" s="11">
        <f t="shared" si="105"/>
        <v>109382.44980706986</v>
      </c>
      <c r="L969" s="12">
        <f t="shared" si="103"/>
        <v>0</v>
      </c>
      <c r="M969" s="11">
        <f>COUNTIF(E$2:$E969,E969)</f>
        <v>107</v>
      </c>
      <c r="N969" s="13"/>
      <c r="O969" t="str">
        <f t="shared" si="107"/>
        <v/>
      </c>
    </row>
    <row r="970" spans="1:15">
      <c r="A970" s="55" t="s">
        <v>103</v>
      </c>
      <c r="B970" s="30">
        <v>45818</v>
      </c>
      <c r="C970" s="31" t="s">
        <v>13</v>
      </c>
      <c r="D970" s="31" t="s">
        <v>46</v>
      </c>
      <c r="E970" s="31" t="s">
        <v>46</v>
      </c>
      <c r="F970" s="32" t="s">
        <v>17</v>
      </c>
      <c r="G970" s="32"/>
      <c r="H970" s="32">
        <v>-569062500</v>
      </c>
      <c r="I970" s="34">
        <f>H970+I969</f>
        <v>8291462846.6216946</v>
      </c>
      <c r="J970" s="34">
        <f t="shared" si="106"/>
        <v>81005</v>
      </c>
      <c r="K970" s="34">
        <f>I970/J970</f>
        <v>102357.42048789204</v>
      </c>
      <c r="L970" s="35">
        <f t="shared" si="103"/>
        <v>0</v>
      </c>
      <c r="M970" s="34">
        <f>COUNTIF(E$2:$E970,E970)</f>
        <v>108</v>
      </c>
      <c r="N970" s="13"/>
      <c r="O970" t="str">
        <f t="shared" si="107"/>
        <v/>
      </c>
    </row>
    <row r="971" spans="1:15">
      <c r="A971" s="41" t="s">
        <v>103</v>
      </c>
      <c r="B971" s="14">
        <v>45818</v>
      </c>
      <c r="C971" s="8" t="s">
        <v>13</v>
      </c>
      <c r="D971" s="8" t="s">
        <v>14</v>
      </c>
      <c r="E971" s="8" t="s">
        <v>14</v>
      </c>
      <c r="F971" s="9">
        <v>1527300000</v>
      </c>
      <c r="G971" s="9">
        <v>15273</v>
      </c>
      <c r="H971" s="9">
        <v>1658798651</v>
      </c>
      <c r="I971" s="11">
        <f t="shared" ref="I971:I1009" si="108">IF(H971&gt;=0,IF(M971=1,H971,SUMIFS(I:I,E:E,E971,M:M,M971-1)+H971),SUMIFS(I:I,E:E,E971,M:M,M971-1)+K971*G971)</f>
        <v>21967118099.769463</v>
      </c>
      <c r="J971" s="11">
        <f t="shared" si="106"/>
        <v>216243</v>
      </c>
      <c r="K971" s="11">
        <f t="shared" ref="K971:K1009" si="109">IF(H971&gt;=0,I971/J971,SUMIFS($K:$K,$E:$E,E971,$M:$M,M971-1))</f>
        <v>101585.33732777229</v>
      </c>
      <c r="L971" s="12">
        <f t="shared" si="103"/>
        <v>0</v>
      </c>
      <c r="M971" s="11">
        <f>COUNTIF(E$2:$E971,E971)</f>
        <v>352</v>
      </c>
      <c r="N971" s="13"/>
      <c r="O971" t="str">
        <f t="shared" si="107"/>
        <v/>
      </c>
    </row>
    <row r="972" spans="1:15">
      <c r="A972" s="41" t="s">
        <v>103</v>
      </c>
      <c r="B972" s="14">
        <v>45818</v>
      </c>
      <c r="C972" s="8" t="s">
        <v>13</v>
      </c>
      <c r="D972" s="8" t="s">
        <v>98</v>
      </c>
      <c r="E972" s="8" t="s">
        <v>98</v>
      </c>
      <c r="F972" s="9">
        <v>2200000</v>
      </c>
      <c r="G972" s="9">
        <v>22</v>
      </c>
      <c r="H972" s="9">
        <v>2270884</v>
      </c>
      <c r="I972" s="11">
        <f t="shared" si="108"/>
        <v>16180040</v>
      </c>
      <c r="J972" s="11">
        <f t="shared" si="106"/>
        <v>157</v>
      </c>
      <c r="K972" s="11">
        <f t="shared" si="109"/>
        <v>103057.57961783439</v>
      </c>
      <c r="L972" s="12">
        <f t="shared" si="103"/>
        <v>0</v>
      </c>
      <c r="M972" s="11">
        <f>COUNTIF(E$2:$E972,E972)</f>
        <v>8</v>
      </c>
      <c r="N972" s="13"/>
      <c r="O972" t="str">
        <f t="shared" si="107"/>
        <v/>
      </c>
    </row>
    <row r="973" spans="1:15">
      <c r="A973" s="41" t="s">
        <v>103</v>
      </c>
      <c r="B973" s="14">
        <v>45818</v>
      </c>
      <c r="C973" s="8" t="s">
        <v>13</v>
      </c>
      <c r="D973" s="8" t="s">
        <v>48</v>
      </c>
      <c r="E973" s="8" t="s">
        <v>48</v>
      </c>
      <c r="F973" s="9">
        <v>32500000</v>
      </c>
      <c r="G973" s="9">
        <v>325</v>
      </c>
      <c r="H973" s="9">
        <v>35904274</v>
      </c>
      <c r="I973" s="11">
        <f t="shared" si="108"/>
        <v>4598891190.2311821</v>
      </c>
      <c r="J973" s="11">
        <f t="shared" si="106"/>
        <v>45892</v>
      </c>
      <c r="K973" s="11">
        <f t="shared" si="109"/>
        <v>100211.17384797311</v>
      </c>
      <c r="L973" s="12">
        <f t="shared" si="103"/>
        <v>0</v>
      </c>
      <c r="M973" s="11">
        <f>COUNTIF(E$2:$E973,E973)</f>
        <v>11</v>
      </c>
      <c r="N973" s="13"/>
      <c r="O973" t="str">
        <f t="shared" si="107"/>
        <v/>
      </c>
    </row>
    <row r="974" spans="1:15">
      <c r="A974" s="41" t="s">
        <v>103</v>
      </c>
      <c r="B974" s="14">
        <v>45818</v>
      </c>
      <c r="C974" s="8" t="s">
        <v>13</v>
      </c>
      <c r="D974" s="8" t="s">
        <v>90</v>
      </c>
      <c r="E974" s="8" t="s">
        <v>90</v>
      </c>
      <c r="F974" s="9">
        <v>37600000</v>
      </c>
      <c r="G974" s="9">
        <v>376</v>
      </c>
      <c r="H974" s="9">
        <v>40861277</v>
      </c>
      <c r="I974" s="11">
        <f t="shared" si="108"/>
        <v>2973405713.552165</v>
      </c>
      <c r="J974" s="11">
        <f t="shared" si="106"/>
        <v>28613</v>
      </c>
      <c r="K974" s="11">
        <f t="shared" si="109"/>
        <v>103917.99928536557</v>
      </c>
      <c r="L974" s="12">
        <f t="shared" si="103"/>
        <v>0</v>
      </c>
      <c r="M974" s="11">
        <f>COUNTIF(E$2:$E974,E974)</f>
        <v>63</v>
      </c>
      <c r="N974" s="13"/>
      <c r="O974" t="str">
        <f t="shared" si="107"/>
        <v/>
      </c>
    </row>
    <row r="975" spans="1:15">
      <c r="A975" s="41" t="s">
        <v>103</v>
      </c>
      <c r="B975" s="14">
        <v>45818</v>
      </c>
      <c r="C975" s="8" t="s">
        <v>13</v>
      </c>
      <c r="D975" s="8" t="s">
        <v>48</v>
      </c>
      <c r="E975" s="8" t="s">
        <v>48</v>
      </c>
      <c r="F975" s="9">
        <v>-1903600000</v>
      </c>
      <c r="G975" s="9">
        <v>-19036</v>
      </c>
      <c r="H975" s="9">
        <v>-2104715340</v>
      </c>
      <c r="I975" s="11">
        <f t="shared" si="108"/>
        <v>2691271284.861166</v>
      </c>
      <c r="J975" s="11">
        <f t="shared" si="106"/>
        <v>26856</v>
      </c>
      <c r="K975" s="11">
        <f t="shared" si="109"/>
        <v>100211.17384797311</v>
      </c>
      <c r="L975" s="12">
        <f t="shared" si="103"/>
        <v>197095434.6299839</v>
      </c>
      <c r="M975" s="11">
        <f>COUNTIF(E$2:$E975,E975)</f>
        <v>12</v>
      </c>
      <c r="N975" s="13"/>
      <c r="O975" t="str">
        <f t="shared" si="107"/>
        <v/>
      </c>
    </row>
    <row r="976" spans="1:15">
      <c r="A976" s="41" t="s">
        <v>103</v>
      </c>
      <c r="B976" s="14">
        <v>45818</v>
      </c>
      <c r="C976" s="8" t="s">
        <v>13</v>
      </c>
      <c r="D976" s="8" t="s">
        <v>15</v>
      </c>
      <c r="E976" s="8" t="s">
        <v>15</v>
      </c>
      <c r="F976" s="9">
        <v>128600000</v>
      </c>
      <c r="G976" s="9">
        <v>1286</v>
      </c>
      <c r="H976" s="9">
        <v>139042202</v>
      </c>
      <c r="I976" s="11">
        <f t="shared" si="108"/>
        <v>28278953319.862328</v>
      </c>
      <c r="J976" s="11">
        <f t="shared" si="106"/>
        <v>261891</v>
      </c>
      <c r="K976" s="11">
        <f t="shared" si="109"/>
        <v>107979.85925389695</v>
      </c>
      <c r="L976" s="12">
        <f t="shared" si="103"/>
        <v>0</v>
      </c>
      <c r="M976" s="11">
        <f>COUNTIF(E$2:$E976,E976)</f>
        <v>409</v>
      </c>
      <c r="N976" s="13"/>
      <c r="O976" t="str">
        <f t="shared" si="107"/>
        <v/>
      </c>
    </row>
    <row r="977" spans="1:15">
      <c r="A977" s="41" t="s">
        <v>103</v>
      </c>
      <c r="B977" s="14">
        <v>45818</v>
      </c>
      <c r="C977" s="8" t="s">
        <v>13</v>
      </c>
      <c r="D977" s="8" t="s">
        <v>14</v>
      </c>
      <c r="E977" s="8" t="s">
        <v>14</v>
      </c>
      <c r="F977" s="9">
        <v>-20300000</v>
      </c>
      <c r="G977" s="9">
        <v>-203</v>
      </c>
      <c r="H977" s="9">
        <v>-21838537</v>
      </c>
      <c r="I977" s="11">
        <f t="shared" si="108"/>
        <v>21946496276.291924</v>
      </c>
      <c r="J977" s="11">
        <f t="shared" si="106"/>
        <v>216040</v>
      </c>
      <c r="K977" s="11">
        <f t="shared" si="109"/>
        <v>101585.33732777229</v>
      </c>
      <c r="L977" s="12">
        <f t="shared" si="103"/>
        <v>1216713.5224622265</v>
      </c>
      <c r="M977" s="11">
        <f>COUNTIF(E$2:$E977,E977)</f>
        <v>353</v>
      </c>
      <c r="N977" s="13"/>
      <c r="O977" t="str">
        <f t="shared" si="107"/>
        <v/>
      </c>
    </row>
    <row r="978" spans="1:15">
      <c r="A978" s="41" t="s">
        <v>103</v>
      </c>
      <c r="B978" s="14">
        <v>45818</v>
      </c>
      <c r="C978" s="8" t="s">
        <v>13</v>
      </c>
      <c r="D978" s="8" t="s">
        <v>102</v>
      </c>
      <c r="E978" s="8" t="s">
        <v>102</v>
      </c>
      <c r="F978" s="9">
        <v>-4924700000</v>
      </c>
      <c r="G978" s="9">
        <v>-49247</v>
      </c>
      <c r="H978" s="9">
        <v>-5037918853</v>
      </c>
      <c r="I978" s="11">
        <f t="shared" si="108"/>
        <v>0</v>
      </c>
      <c r="J978" s="11">
        <f t="shared" si="106"/>
        <v>0</v>
      </c>
      <c r="K978" s="11">
        <f t="shared" si="109"/>
        <v>100658</v>
      </c>
      <c r="L978" s="12">
        <f t="shared" si="103"/>
        <v>80814327</v>
      </c>
      <c r="M978" s="11">
        <f>COUNTIF(E$2:$E978,E978)</f>
        <v>2</v>
      </c>
      <c r="N978" s="13"/>
      <c r="O978" t="str">
        <f t="shared" si="107"/>
        <v>X</v>
      </c>
    </row>
    <row r="979" spans="1:15">
      <c r="A979" s="41" t="s">
        <v>103</v>
      </c>
      <c r="B979" s="14">
        <v>45819</v>
      </c>
      <c r="C979" s="8" t="s">
        <v>13</v>
      </c>
      <c r="D979" s="8" t="s">
        <v>46</v>
      </c>
      <c r="E979" s="8" t="s">
        <v>46</v>
      </c>
      <c r="F979" s="9">
        <v>928500000</v>
      </c>
      <c r="G979" s="9">
        <v>9285</v>
      </c>
      <c r="H979" s="9">
        <v>974962208</v>
      </c>
      <c r="I979" s="11">
        <f t="shared" si="108"/>
        <v>9266425054.6216946</v>
      </c>
      <c r="J979" s="11">
        <f t="shared" si="106"/>
        <v>90290</v>
      </c>
      <c r="K979" s="11">
        <f t="shared" si="109"/>
        <v>102629.58306148737</v>
      </c>
      <c r="L979" s="12">
        <f t="shared" si="103"/>
        <v>0</v>
      </c>
      <c r="M979" s="11">
        <f>COUNTIF(E$2:$E979,E979)</f>
        <v>109</v>
      </c>
      <c r="N979" s="13"/>
      <c r="O979" t="str">
        <f t="shared" si="107"/>
        <v/>
      </c>
    </row>
    <row r="980" spans="1:15">
      <c r="A980" s="41" t="s">
        <v>103</v>
      </c>
      <c r="B980" s="14">
        <v>45819</v>
      </c>
      <c r="C980" s="8" t="s">
        <v>13</v>
      </c>
      <c r="D980" s="8" t="s">
        <v>98</v>
      </c>
      <c r="E980" s="8" t="s">
        <v>98</v>
      </c>
      <c r="F980" s="9">
        <v>200800000</v>
      </c>
      <c r="G980" s="9">
        <v>2008</v>
      </c>
      <c r="H980" s="9">
        <v>207313952</v>
      </c>
      <c r="I980" s="11">
        <f t="shared" si="108"/>
        <v>223493992</v>
      </c>
      <c r="J980" s="11">
        <f t="shared" si="106"/>
        <v>2165</v>
      </c>
      <c r="K980" s="11">
        <f t="shared" si="109"/>
        <v>103230.48129330254</v>
      </c>
      <c r="L980" s="12">
        <f t="shared" si="103"/>
        <v>0</v>
      </c>
      <c r="M980" s="11">
        <f>COUNTIF(E$2:$E980,E980)</f>
        <v>9</v>
      </c>
      <c r="N980" s="13"/>
      <c r="O980" t="str">
        <f t="shared" si="107"/>
        <v/>
      </c>
    </row>
    <row r="981" spans="1:15">
      <c r="A981" s="41" t="s">
        <v>103</v>
      </c>
      <c r="B981" s="14">
        <v>45819</v>
      </c>
      <c r="C981" s="8" t="s">
        <v>13</v>
      </c>
      <c r="D981" s="8" t="s">
        <v>48</v>
      </c>
      <c r="E981" s="8" t="s">
        <v>48</v>
      </c>
      <c r="F981" s="9">
        <v>-2159200000</v>
      </c>
      <c r="G981" s="9">
        <v>-21592</v>
      </c>
      <c r="H981" s="9">
        <v>-2387772912</v>
      </c>
      <c r="I981" s="11">
        <f t="shared" si="108"/>
        <v>527511619.13573074</v>
      </c>
      <c r="J981" s="11">
        <f t="shared" si="106"/>
        <v>5264</v>
      </c>
      <c r="K981" s="11">
        <f t="shared" si="109"/>
        <v>100211.17384797311</v>
      </c>
      <c r="L981" s="12">
        <f t="shared" si="103"/>
        <v>224013246.27456474</v>
      </c>
      <c r="M981" s="11">
        <f>COUNTIF(E$2:$E981,E981)</f>
        <v>13</v>
      </c>
      <c r="N981" s="13"/>
      <c r="O981" t="str">
        <f t="shared" si="107"/>
        <v/>
      </c>
    </row>
    <row r="982" spans="1:15">
      <c r="A982" s="41" t="s">
        <v>103</v>
      </c>
      <c r="B982" s="14">
        <v>45819</v>
      </c>
      <c r="C982" s="8" t="s">
        <v>13</v>
      </c>
      <c r="D982" s="8" t="s">
        <v>14</v>
      </c>
      <c r="E982" s="8" t="s">
        <v>14</v>
      </c>
      <c r="F982" s="9">
        <v>68300000</v>
      </c>
      <c r="G982" s="9">
        <v>683</v>
      </c>
      <c r="H982" s="9">
        <v>73331099</v>
      </c>
      <c r="I982" s="11">
        <f t="shared" si="108"/>
        <v>22019827375.291924</v>
      </c>
      <c r="J982" s="11">
        <f t="shared" si="106"/>
        <v>216723</v>
      </c>
      <c r="K982" s="11">
        <f t="shared" si="109"/>
        <v>101603.55557689734</v>
      </c>
      <c r="L982" s="12">
        <f t="shared" si="103"/>
        <v>0</v>
      </c>
      <c r="M982" s="11">
        <f>COUNTIF(E$2:$E982,E982)</f>
        <v>354</v>
      </c>
      <c r="N982" s="13"/>
      <c r="O982" t="str">
        <f t="shared" si="107"/>
        <v/>
      </c>
    </row>
    <row r="983" spans="1:15">
      <c r="A983" s="41" t="s">
        <v>103</v>
      </c>
      <c r="B983" s="14">
        <v>45819</v>
      </c>
      <c r="C983" s="8" t="s">
        <v>13</v>
      </c>
      <c r="D983" s="8" t="s">
        <v>14</v>
      </c>
      <c r="E983" s="8" t="s">
        <v>14</v>
      </c>
      <c r="F983" s="9">
        <v>-77900000</v>
      </c>
      <c r="G983" s="9">
        <v>-779</v>
      </c>
      <c r="H983" s="9">
        <v>-83818842</v>
      </c>
      <c r="I983" s="11">
        <f t="shared" si="108"/>
        <v>21940678205.49752</v>
      </c>
      <c r="J983" s="11">
        <f t="shared" si="106"/>
        <v>215944</v>
      </c>
      <c r="K983" s="11">
        <f t="shared" si="109"/>
        <v>101603.55557689734</v>
      </c>
      <c r="L983" s="12">
        <f t="shared" si="103"/>
        <v>4669672.2055969685</v>
      </c>
      <c r="M983" s="11">
        <f>COUNTIF(E$2:$E983,E983)</f>
        <v>355</v>
      </c>
      <c r="N983" s="13"/>
      <c r="O983" t="str">
        <f t="shared" si="107"/>
        <v/>
      </c>
    </row>
    <row r="984" spans="1:15">
      <c r="A984" s="41" t="s">
        <v>103</v>
      </c>
      <c r="B984" s="14">
        <v>45819</v>
      </c>
      <c r="C984" s="8" t="s">
        <v>13</v>
      </c>
      <c r="D984" s="8" t="s">
        <v>48</v>
      </c>
      <c r="E984" s="8" t="s">
        <v>48</v>
      </c>
      <c r="F984" s="9">
        <v>900000</v>
      </c>
      <c r="G984" s="9">
        <v>9</v>
      </c>
      <c r="H984" s="9">
        <v>994032</v>
      </c>
      <c r="I984" s="11">
        <f t="shared" si="108"/>
        <v>528505651.13573074</v>
      </c>
      <c r="J984" s="11">
        <f t="shared" si="106"/>
        <v>5273</v>
      </c>
      <c r="K984" s="11">
        <f t="shared" si="109"/>
        <v>100228.64614749303</v>
      </c>
      <c r="L984" s="12">
        <f t="shared" si="103"/>
        <v>0</v>
      </c>
      <c r="M984" s="11">
        <f>COUNTIF(E$2:$E984,E984)</f>
        <v>14</v>
      </c>
      <c r="N984" s="13"/>
      <c r="O984" t="str">
        <f t="shared" si="107"/>
        <v/>
      </c>
    </row>
    <row r="985" spans="1:15">
      <c r="A985" s="41" t="s">
        <v>103</v>
      </c>
      <c r="B985" s="14">
        <v>45819</v>
      </c>
      <c r="C985" s="8" t="s">
        <v>13</v>
      </c>
      <c r="D985" s="8" t="s">
        <v>90</v>
      </c>
      <c r="E985" s="8" t="s">
        <v>90</v>
      </c>
      <c r="F985" s="9">
        <v>13700000</v>
      </c>
      <c r="G985" s="9">
        <v>137</v>
      </c>
      <c r="H985" s="9">
        <v>14885735</v>
      </c>
      <c r="I985" s="11">
        <f t="shared" si="108"/>
        <v>2988291448.552165</v>
      </c>
      <c r="J985" s="11">
        <f t="shared" si="106"/>
        <v>28750</v>
      </c>
      <c r="K985" s="11">
        <f t="shared" si="109"/>
        <v>103940.57212355356</v>
      </c>
      <c r="L985" s="12">
        <f t="shared" si="103"/>
        <v>0</v>
      </c>
      <c r="M985" s="11">
        <f>COUNTIF(E$2:$E985,E985)</f>
        <v>64</v>
      </c>
      <c r="N985" s="13"/>
      <c r="O985" t="str">
        <f t="shared" si="107"/>
        <v/>
      </c>
    </row>
    <row r="986" spans="1:15">
      <c r="A986" s="41" t="s">
        <v>103</v>
      </c>
      <c r="B986" s="14">
        <v>45820</v>
      </c>
      <c r="C986" s="8" t="s">
        <v>13</v>
      </c>
      <c r="D986" s="8" t="s">
        <v>46</v>
      </c>
      <c r="E986" s="8" t="s">
        <v>46</v>
      </c>
      <c r="F986" s="9">
        <v>383800000</v>
      </c>
      <c r="G986" s="9">
        <v>3838</v>
      </c>
      <c r="H986" s="9">
        <v>399965004</v>
      </c>
      <c r="I986" s="11">
        <f t="shared" si="108"/>
        <v>9666390058.6216946</v>
      </c>
      <c r="J986" s="11">
        <f t="shared" si="106"/>
        <v>94128</v>
      </c>
      <c r="K986" s="11">
        <f t="shared" si="109"/>
        <v>102694.09802207307</v>
      </c>
      <c r="L986" s="12">
        <f t="shared" si="103"/>
        <v>0</v>
      </c>
      <c r="M986" s="11">
        <f>COUNTIF(E$2:$E986,E986)</f>
        <v>110</v>
      </c>
      <c r="N986" s="13"/>
      <c r="O986" t="str">
        <f t="shared" si="107"/>
        <v/>
      </c>
    </row>
    <row r="987" spans="1:15">
      <c r="A987" s="41" t="s">
        <v>103</v>
      </c>
      <c r="B987" s="14">
        <v>45820</v>
      </c>
      <c r="C987" s="8" t="s">
        <v>13</v>
      </c>
      <c r="D987" s="8" t="s">
        <v>48</v>
      </c>
      <c r="E987" s="8" t="s">
        <v>48</v>
      </c>
      <c r="F987" s="9">
        <v>34300000</v>
      </c>
      <c r="G987" s="9">
        <v>343</v>
      </c>
      <c r="H987" s="9">
        <v>37918277</v>
      </c>
      <c r="I987" s="11">
        <f t="shared" si="108"/>
        <v>566423928.13573074</v>
      </c>
      <c r="J987" s="11">
        <f t="shared" si="106"/>
        <v>5616</v>
      </c>
      <c r="K987" s="11">
        <f t="shared" si="109"/>
        <v>100858.96156263012</v>
      </c>
      <c r="L987" s="12">
        <f t="shared" si="103"/>
        <v>0</v>
      </c>
      <c r="M987" s="11">
        <f>COUNTIF(E$2:$E987,E987)</f>
        <v>15</v>
      </c>
      <c r="N987" s="13"/>
      <c r="O987" t="str">
        <f t="shared" si="107"/>
        <v/>
      </c>
    </row>
    <row r="988" spans="1:15">
      <c r="A988" s="41" t="s">
        <v>103</v>
      </c>
      <c r="B988" s="14">
        <v>45820</v>
      </c>
      <c r="C988" s="8" t="s">
        <v>13</v>
      </c>
      <c r="D988" s="8" t="s">
        <v>14</v>
      </c>
      <c r="E988" s="8" t="s">
        <v>14</v>
      </c>
      <c r="F988" s="9">
        <v>26700000</v>
      </c>
      <c r="G988" s="9">
        <v>267</v>
      </c>
      <c r="H988" s="9">
        <v>28642893</v>
      </c>
      <c r="I988" s="11">
        <f t="shared" si="108"/>
        <v>21969321098.49752</v>
      </c>
      <c r="J988" s="11">
        <f t="shared" si="106"/>
        <v>216211</v>
      </c>
      <c r="K988" s="11">
        <f t="shared" si="109"/>
        <v>101610.56143534566</v>
      </c>
      <c r="L988" s="12">
        <f t="shared" si="103"/>
        <v>0</v>
      </c>
      <c r="M988" s="11">
        <f>COUNTIF(E$2:$E988,E988)</f>
        <v>356</v>
      </c>
      <c r="N988" s="13"/>
      <c r="O988" t="str">
        <f t="shared" si="107"/>
        <v/>
      </c>
    </row>
    <row r="989" spans="1:15">
      <c r="A989" s="41" t="s">
        <v>103</v>
      </c>
      <c r="B989" s="14">
        <v>45820</v>
      </c>
      <c r="C989" s="8" t="s">
        <v>13</v>
      </c>
      <c r="D989" s="8" t="s">
        <v>48</v>
      </c>
      <c r="E989" s="8" t="s">
        <v>48</v>
      </c>
      <c r="F989" s="9">
        <v>-489600000</v>
      </c>
      <c r="G989" s="9">
        <v>-4896</v>
      </c>
      <c r="H989" s="9">
        <v>-541531872</v>
      </c>
      <c r="I989" s="11">
        <f t="shared" si="108"/>
        <v>72618452.325093687</v>
      </c>
      <c r="J989" s="11">
        <f t="shared" si="106"/>
        <v>720</v>
      </c>
      <c r="K989" s="11">
        <f t="shared" si="109"/>
        <v>100858.96156263012</v>
      </c>
      <c r="L989" s="12">
        <f t="shared" si="103"/>
        <v>47726396.189362943</v>
      </c>
      <c r="M989" s="11">
        <f>COUNTIF(E$2:$E989,E989)</f>
        <v>16</v>
      </c>
      <c r="N989" s="13"/>
      <c r="O989" t="str">
        <f t="shared" si="107"/>
        <v/>
      </c>
    </row>
    <row r="990" spans="1:15">
      <c r="A990" s="41" t="s">
        <v>103</v>
      </c>
      <c r="B990" s="14">
        <v>45820</v>
      </c>
      <c r="C990" s="8" t="s">
        <v>13</v>
      </c>
      <c r="D990" s="8" t="s">
        <v>14</v>
      </c>
      <c r="E990" s="8" t="s">
        <v>14</v>
      </c>
      <c r="F990" s="9">
        <v>-552500000</v>
      </c>
      <c r="G990" s="9">
        <v>-5525</v>
      </c>
      <c r="H990" s="9">
        <v>-594583925</v>
      </c>
      <c r="I990" s="11">
        <f t="shared" si="108"/>
        <v>21407922746.567234</v>
      </c>
      <c r="J990" s="11">
        <f t="shared" si="106"/>
        <v>210686</v>
      </c>
      <c r="K990" s="11">
        <f t="shared" si="109"/>
        <v>101610.56143534566</v>
      </c>
      <c r="L990" s="12">
        <f t="shared" ref="L990:L1053" si="110">IF(G990&lt;0,K990*G990-H990,0)</f>
        <v>33185573.069715261</v>
      </c>
      <c r="M990" s="11">
        <f>COUNTIF(E$2:$E990,E990)</f>
        <v>357</v>
      </c>
      <c r="N990" s="13"/>
      <c r="O990" t="str">
        <f t="shared" si="107"/>
        <v/>
      </c>
    </row>
    <row r="991" spans="1:15">
      <c r="A991" s="41" t="s">
        <v>103</v>
      </c>
      <c r="B991" s="14">
        <v>45820</v>
      </c>
      <c r="C991" s="8" t="s">
        <v>13</v>
      </c>
      <c r="D991" s="8" t="s">
        <v>90</v>
      </c>
      <c r="E991" s="8" t="s">
        <v>90</v>
      </c>
      <c r="F991" s="9">
        <v>147500000</v>
      </c>
      <c r="G991" s="9">
        <v>1475</v>
      </c>
      <c r="H991" s="9">
        <v>160413370</v>
      </c>
      <c r="I991" s="11">
        <f t="shared" si="108"/>
        <v>3148704818.552165</v>
      </c>
      <c r="J991" s="11">
        <f t="shared" si="106"/>
        <v>30225</v>
      </c>
      <c r="K991" s="11">
        <f t="shared" si="109"/>
        <v>104175.51095292522</v>
      </c>
      <c r="L991" s="12">
        <f t="shared" si="110"/>
        <v>0</v>
      </c>
      <c r="M991" s="11">
        <f>COUNTIF(E$2:$E991,E991)</f>
        <v>65</v>
      </c>
      <c r="N991" s="13"/>
      <c r="O991" t="str">
        <f t="shared" si="107"/>
        <v/>
      </c>
    </row>
    <row r="992" spans="1:15">
      <c r="A992" s="41" t="s">
        <v>103</v>
      </c>
      <c r="B992" s="14">
        <v>45820</v>
      </c>
      <c r="C992" s="8" t="s">
        <v>13</v>
      </c>
      <c r="D992" s="8" t="s">
        <v>15</v>
      </c>
      <c r="E992" s="8" t="s">
        <v>15</v>
      </c>
      <c r="F992" s="9">
        <v>1700000</v>
      </c>
      <c r="G992" s="9">
        <v>17</v>
      </c>
      <c r="H992" s="9">
        <v>1855108</v>
      </c>
      <c r="I992" s="11">
        <f t="shared" si="108"/>
        <v>28280808427.862328</v>
      </c>
      <c r="J992" s="11">
        <f t="shared" si="106"/>
        <v>261908</v>
      </c>
      <c r="K992" s="11">
        <f t="shared" si="109"/>
        <v>107979.93351811449</v>
      </c>
      <c r="L992" s="12">
        <f t="shared" si="110"/>
        <v>0</v>
      </c>
      <c r="M992" s="11">
        <f>COUNTIF(E$2:$E992,E992)</f>
        <v>410</v>
      </c>
      <c r="N992" s="13"/>
      <c r="O992" t="str">
        <f t="shared" si="107"/>
        <v/>
      </c>
    </row>
    <row r="993" spans="1:15">
      <c r="A993" s="41" t="s">
        <v>103</v>
      </c>
      <c r="B993" s="14">
        <v>45820</v>
      </c>
      <c r="C993" s="8" t="s">
        <v>13</v>
      </c>
      <c r="D993" s="8" t="s">
        <v>15</v>
      </c>
      <c r="E993" s="8" t="s">
        <v>15</v>
      </c>
      <c r="F993" s="9">
        <v>-189600000</v>
      </c>
      <c r="G993" s="9">
        <v>-1896</v>
      </c>
      <c r="H993" s="9">
        <v>-208120128</v>
      </c>
      <c r="I993" s="11">
        <f t="shared" si="108"/>
        <v>28076078473.911983</v>
      </c>
      <c r="J993" s="11">
        <f t="shared" si="106"/>
        <v>260012</v>
      </c>
      <c r="K993" s="11">
        <f t="shared" si="109"/>
        <v>107979.93351811449</v>
      </c>
      <c r="L993" s="12">
        <f t="shared" si="110"/>
        <v>3390174.0496549308</v>
      </c>
      <c r="M993" s="11">
        <f>COUNTIF(E$2:$E993,E993)</f>
        <v>411</v>
      </c>
      <c r="N993" s="13"/>
      <c r="O993" t="str">
        <f t="shared" si="107"/>
        <v/>
      </c>
    </row>
    <row r="994" spans="1:15">
      <c r="A994" s="41" t="s">
        <v>103</v>
      </c>
      <c r="B994" s="14">
        <v>45821</v>
      </c>
      <c r="C994" s="8" t="s">
        <v>13</v>
      </c>
      <c r="D994" s="8" t="s">
        <v>46</v>
      </c>
      <c r="E994" s="8" t="s">
        <v>46</v>
      </c>
      <c r="F994" s="9">
        <v>319500000</v>
      </c>
      <c r="G994" s="9">
        <v>3195</v>
      </c>
      <c r="H994" s="9">
        <v>333076774</v>
      </c>
      <c r="I994" s="11">
        <f t="shared" si="108"/>
        <v>9999466832.6216946</v>
      </c>
      <c r="J994" s="11">
        <f t="shared" si="106"/>
        <v>97323</v>
      </c>
      <c r="K994" s="11">
        <f t="shared" si="109"/>
        <v>102745.15615652718</v>
      </c>
      <c r="L994" s="12">
        <f t="shared" si="110"/>
        <v>0</v>
      </c>
      <c r="M994" s="11">
        <f>COUNTIF(E$2:$E994,E994)</f>
        <v>111</v>
      </c>
      <c r="N994" s="13"/>
      <c r="O994" t="str">
        <f t="shared" si="107"/>
        <v/>
      </c>
    </row>
    <row r="995" spans="1:15">
      <c r="A995" s="41" t="s">
        <v>103</v>
      </c>
      <c r="B995" s="14">
        <v>45821</v>
      </c>
      <c r="C995" s="8" t="s">
        <v>13</v>
      </c>
      <c r="D995" s="8" t="s">
        <v>14</v>
      </c>
      <c r="E995" s="8" t="s">
        <v>14</v>
      </c>
      <c r="F995" s="9">
        <v>28100000</v>
      </c>
      <c r="G995" s="9">
        <v>281</v>
      </c>
      <c r="H995" s="9">
        <v>30250543</v>
      </c>
      <c r="I995" s="11">
        <f t="shared" si="108"/>
        <v>21438173289.567234</v>
      </c>
      <c r="J995" s="11">
        <f t="shared" si="106"/>
        <v>210967</v>
      </c>
      <c r="K995" s="11">
        <f t="shared" si="109"/>
        <v>101618.60997012439</v>
      </c>
      <c r="L995" s="12">
        <f t="shared" si="110"/>
        <v>0</v>
      </c>
      <c r="M995" s="11">
        <f>COUNTIF(E$2:$E995,E995)</f>
        <v>358</v>
      </c>
      <c r="N995" s="13"/>
      <c r="O995" t="str">
        <f t="shared" si="107"/>
        <v/>
      </c>
    </row>
    <row r="996" spans="1:15">
      <c r="A996" s="41" t="s">
        <v>103</v>
      </c>
      <c r="B996" s="14">
        <v>45821</v>
      </c>
      <c r="C996" s="8" t="s">
        <v>13</v>
      </c>
      <c r="D996" s="8" t="s">
        <v>15</v>
      </c>
      <c r="E996" s="8" t="s">
        <v>15</v>
      </c>
      <c r="F996" s="9">
        <v>3000000</v>
      </c>
      <c r="G996" s="9">
        <v>30</v>
      </c>
      <c r="H996" s="9">
        <v>3277674</v>
      </c>
      <c r="I996" s="11">
        <f t="shared" si="108"/>
        <v>28079356147.911983</v>
      </c>
      <c r="J996" s="11">
        <f t="shared" si="106"/>
        <v>260042</v>
      </c>
      <c r="K996" s="11">
        <f t="shared" si="109"/>
        <v>107980.08070970068</v>
      </c>
      <c r="L996" s="12">
        <f t="shared" si="110"/>
        <v>0</v>
      </c>
      <c r="M996" s="11">
        <f>COUNTIF(E$2:$E996,E996)</f>
        <v>412</v>
      </c>
      <c r="N996" s="13"/>
      <c r="O996" t="str">
        <f t="shared" si="107"/>
        <v/>
      </c>
    </row>
    <row r="997" spans="1:15">
      <c r="A997" s="41" t="s">
        <v>103</v>
      </c>
      <c r="B997" s="14">
        <v>45821</v>
      </c>
      <c r="C997" s="8" t="s">
        <v>13</v>
      </c>
      <c r="D997" s="8" t="s">
        <v>14</v>
      </c>
      <c r="E997" s="8" t="s">
        <v>14</v>
      </c>
      <c r="F997" s="9">
        <v>-955300000</v>
      </c>
      <c r="G997" s="9">
        <v>-9553</v>
      </c>
      <c r="H997" s="9">
        <v>-1028609722</v>
      </c>
      <c r="I997" s="11">
        <f t="shared" si="108"/>
        <v>20467410708.522636</v>
      </c>
      <c r="J997" s="11">
        <f t="shared" si="106"/>
        <v>201414</v>
      </c>
      <c r="K997" s="11">
        <f t="shared" si="109"/>
        <v>101618.60997012439</v>
      </c>
      <c r="L997" s="12">
        <f t="shared" si="110"/>
        <v>57847140.955401659</v>
      </c>
      <c r="M997" s="11">
        <f>COUNTIF(E$2:$E997,E997)</f>
        <v>359</v>
      </c>
      <c r="N997" s="13"/>
      <c r="O997" t="str">
        <f t="shared" si="107"/>
        <v/>
      </c>
    </row>
    <row r="998" spans="1:15">
      <c r="A998" s="41" t="s">
        <v>103</v>
      </c>
      <c r="B998" s="14">
        <v>45821</v>
      </c>
      <c r="C998" s="8" t="s">
        <v>13</v>
      </c>
      <c r="D998" s="8" t="s">
        <v>90</v>
      </c>
      <c r="E998" s="8" t="s">
        <v>90</v>
      </c>
      <c r="F998" s="9">
        <v>36200000</v>
      </c>
      <c r="G998" s="9">
        <v>362</v>
      </c>
      <c r="H998" s="9">
        <v>39344990</v>
      </c>
      <c r="I998" s="11">
        <f t="shared" si="108"/>
        <v>3188049808.552165</v>
      </c>
      <c r="J998" s="11">
        <f t="shared" si="106"/>
        <v>30587</v>
      </c>
      <c r="K998" s="11">
        <f t="shared" si="109"/>
        <v>104228.91452421503</v>
      </c>
      <c r="L998" s="12">
        <f t="shared" si="110"/>
        <v>0</v>
      </c>
      <c r="M998" s="11">
        <f>COUNTIF(E$2:$E998,E998)</f>
        <v>66</v>
      </c>
      <c r="N998" s="13"/>
      <c r="O998" t="str">
        <f t="shared" si="107"/>
        <v/>
      </c>
    </row>
    <row r="999" spans="1:15">
      <c r="A999" s="41" t="s">
        <v>103</v>
      </c>
      <c r="B999" s="14">
        <v>45821</v>
      </c>
      <c r="C999" s="8" t="s">
        <v>13</v>
      </c>
      <c r="D999" s="8" t="s">
        <v>15</v>
      </c>
      <c r="E999" s="8" t="s">
        <v>15</v>
      </c>
      <c r="F999" s="9">
        <v>-1351300000</v>
      </c>
      <c r="G999" s="9">
        <v>-13513</v>
      </c>
      <c r="H999" s="9">
        <v>-1484065225</v>
      </c>
      <c r="I999" s="11">
        <f t="shared" si="108"/>
        <v>26620221317.281799</v>
      </c>
      <c r="J999" s="11">
        <f t="shared" si="106"/>
        <v>246529</v>
      </c>
      <c r="K999" s="11">
        <f t="shared" si="109"/>
        <v>107980.08070970068</v>
      </c>
      <c r="L999" s="12">
        <f t="shared" si="110"/>
        <v>24930394.369814873</v>
      </c>
      <c r="M999" s="11">
        <f>COUNTIF(E$2:$E999,E999)</f>
        <v>413</v>
      </c>
      <c r="N999" s="13"/>
      <c r="O999" t="str">
        <f t="shared" si="107"/>
        <v/>
      </c>
    </row>
    <row r="1000" spans="1:15">
      <c r="A1000" s="41" t="s">
        <v>103</v>
      </c>
      <c r="B1000" s="14">
        <v>45821</v>
      </c>
      <c r="C1000" s="8" t="s">
        <v>13</v>
      </c>
      <c r="D1000" s="8" t="s">
        <v>48</v>
      </c>
      <c r="E1000" s="8" t="s">
        <v>48</v>
      </c>
      <c r="F1000" s="9">
        <v>43000000</v>
      </c>
      <c r="G1000" s="9">
        <v>430</v>
      </c>
      <c r="H1000" s="9">
        <v>47540931</v>
      </c>
      <c r="I1000" s="11">
        <f t="shared" si="108"/>
        <v>120159383.32509369</v>
      </c>
      <c r="J1000" s="11">
        <f t="shared" si="106"/>
        <v>1150</v>
      </c>
      <c r="K1000" s="11">
        <f t="shared" si="109"/>
        <v>104486.42028269016</v>
      </c>
      <c r="L1000" s="12">
        <f t="shared" si="110"/>
        <v>0</v>
      </c>
      <c r="M1000" s="11">
        <f>COUNTIF(E$2:$E1000,E1000)</f>
        <v>17</v>
      </c>
      <c r="N1000" s="13"/>
      <c r="O1000" t="str">
        <f t="shared" si="107"/>
        <v/>
      </c>
    </row>
    <row r="1001" spans="1:15">
      <c r="A1001" s="41" t="s">
        <v>103</v>
      </c>
      <c r="B1001" s="14">
        <v>45824</v>
      </c>
      <c r="C1001" s="8" t="s">
        <v>13</v>
      </c>
      <c r="D1001" s="8" t="s">
        <v>46</v>
      </c>
      <c r="E1001" s="8" t="s">
        <v>46</v>
      </c>
      <c r="F1001" s="9">
        <v>211800000</v>
      </c>
      <c r="G1001" s="9">
        <v>2118</v>
      </c>
      <c r="H1001" s="9">
        <v>220699534</v>
      </c>
      <c r="I1001" s="11">
        <f t="shared" si="108"/>
        <v>10220166366.621695</v>
      </c>
      <c r="J1001" s="11">
        <f t="shared" si="106"/>
        <v>99441</v>
      </c>
      <c r="K1001" s="11">
        <f t="shared" si="109"/>
        <v>102776.1825265403</v>
      </c>
      <c r="L1001" s="12">
        <f t="shared" si="110"/>
        <v>0</v>
      </c>
      <c r="M1001" s="11">
        <f>COUNTIF(E$2:$E1001,E1001)</f>
        <v>112</v>
      </c>
      <c r="N1001" s="13"/>
      <c r="O1001" t="str">
        <f t="shared" si="107"/>
        <v/>
      </c>
    </row>
    <row r="1002" spans="1:15">
      <c r="A1002" s="41" t="s">
        <v>103</v>
      </c>
      <c r="B1002" s="14">
        <v>45824</v>
      </c>
      <c r="C1002" s="8" t="s">
        <v>13</v>
      </c>
      <c r="D1002" s="8" t="s">
        <v>98</v>
      </c>
      <c r="E1002" s="8" t="s">
        <v>98</v>
      </c>
      <c r="F1002" s="9">
        <v>2844900000</v>
      </c>
      <c r="G1002" s="9">
        <v>28449</v>
      </c>
      <c r="H1002" s="9">
        <v>2940289497</v>
      </c>
      <c r="I1002" s="11">
        <f t="shared" si="108"/>
        <v>3163783489</v>
      </c>
      <c r="J1002" s="11">
        <f t="shared" si="106"/>
        <v>30614</v>
      </c>
      <c r="K1002" s="11">
        <f t="shared" si="109"/>
        <v>103344.33556542758</v>
      </c>
      <c r="L1002" s="12">
        <f t="shared" si="110"/>
        <v>0</v>
      </c>
      <c r="M1002" s="11">
        <f>COUNTIF(E$2:$E1002,E1002)</f>
        <v>10</v>
      </c>
      <c r="N1002" s="13"/>
      <c r="O1002" t="str">
        <f t="shared" si="107"/>
        <v/>
      </c>
    </row>
    <row r="1003" spans="1:15">
      <c r="A1003" s="41" t="s">
        <v>103</v>
      </c>
      <c r="B1003" s="14">
        <v>45824</v>
      </c>
      <c r="C1003" s="8" t="s">
        <v>13</v>
      </c>
      <c r="D1003" s="8" t="s">
        <v>48</v>
      </c>
      <c r="E1003" s="8" t="s">
        <v>48</v>
      </c>
      <c r="F1003" s="9">
        <v>147300000</v>
      </c>
      <c r="G1003" s="9">
        <v>1473</v>
      </c>
      <c r="H1003" s="9">
        <v>162868454</v>
      </c>
      <c r="I1003" s="11">
        <f t="shared" si="108"/>
        <v>283027837.32509369</v>
      </c>
      <c r="J1003" s="11">
        <f t="shared" si="106"/>
        <v>2623</v>
      </c>
      <c r="K1003" s="11">
        <f t="shared" si="109"/>
        <v>107902.3398113205</v>
      </c>
      <c r="L1003" s="12">
        <f t="shared" si="110"/>
        <v>0</v>
      </c>
      <c r="M1003" s="11">
        <f>COUNTIF(E$2:$E1003,E1003)</f>
        <v>18</v>
      </c>
      <c r="N1003" s="13"/>
      <c r="O1003" t="str">
        <f t="shared" si="107"/>
        <v/>
      </c>
    </row>
    <row r="1004" spans="1:15">
      <c r="A1004" s="41" t="s">
        <v>103</v>
      </c>
      <c r="B1004" s="14">
        <v>45824</v>
      </c>
      <c r="C1004" s="8" t="s">
        <v>13</v>
      </c>
      <c r="D1004" s="8" t="s">
        <v>15</v>
      </c>
      <c r="E1004" s="8" t="s">
        <v>15</v>
      </c>
      <c r="F1004" s="9">
        <v>7700000</v>
      </c>
      <c r="G1004" s="9">
        <v>77</v>
      </c>
      <c r="H1004" s="9">
        <v>8408695</v>
      </c>
      <c r="I1004" s="11">
        <f t="shared" si="108"/>
        <v>26628630012.281799</v>
      </c>
      <c r="J1004" s="11">
        <f t="shared" si="106"/>
        <v>246606</v>
      </c>
      <c r="K1004" s="11">
        <f t="shared" si="109"/>
        <v>107980.46281226653</v>
      </c>
      <c r="L1004" s="12">
        <f t="shared" si="110"/>
        <v>0</v>
      </c>
      <c r="M1004" s="11">
        <f>COUNTIF(E$2:$E1004,E1004)</f>
        <v>414</v>
      </c>
      <c r="N1004" s="13"/>
      <c r="O1004" t="str">
        <f t="shared" si="107"/>
        <v/>
      </c>
    </row>
    <row r="1005" spans="1:15">
      <c r="A1005" s="41" t="s">
        <v>103</v>
      </c>
      <c r="B1005" s="14">
        <v>45824</v>
      </c>
      <c r="C1005" s="8" t="s">
        <v>13</v>
      </c>
      <c r="D1005" s="8" t="s">
        <v>14</v>
      </c>
      <c r="E1005" s="8" t="s">
        <v>14</v>
      </c>
      <c r="F1005" s="9">
        <v>44000000</v>
      </c>
      <c r="G1005" s="9">
        <v>440</v>
      </c>
      <c r="H1005" s="9">
        <v>47302936</v>
      </c>
      <c r="I1005" s="11">
        <f t="shared" si="108"/>
        <v>20514713644.522636</v>
      </c>
      <c r="J1005" s="11">
        <f t="shared" si="106"/>
        <v>201854</v>
      </c>
      <c r="K1005" s="11">
        <f t="shared" si="109"/>
        <v>101631.44472996639</v>
      </c>
      <c r="L1005" s="12">
        <f t="shared" si="110"/>
        <v>0</v>
      </c>
      <c r="M1005" s="11">
        <f>COUNTIF(E$2:$E1005,E1005)</f>
        <v>360</v>
      </c>
      <c r="N1005" s="13"/>
      <c r="O1005" t="str">
        <f t="shared" si="107"/>
        <v/>
      </c>
    </row>
    <row r="1006" spans="1:15">
      <c r="A1006" s="41" t="s">
        <v>103</v>
      </c>
      <c r="B1006" s="14">
        <v>45824</v>
      </c>
      <c r="C1006" s="8" t="s">
        <v>13</v>
      </c>
      <c r="D1006" s="8" t="s">
        <v>14</v>
      </c>
      <c r="E1006" s="8" t="s">
        <v>14</v>
      </c>
      <c r="F1006" s="9">
        <v>-2066800000</v>
      </c>
      <c r="G1006" s="9">
        <v>-20668</v>
      </c>
      <c r="H1006" s="9">
        <v>-2225798924</v>
      </c>
      <c r="I1006" s="11">
        <f t="shared" si="108"/>
        <v>18414194944.843693</v>
      </c>
      <c r="J1006" s="11">
        <f t="shared" si="106"/>
        <v>181186</v>
      </c>
      <c r="K1006" s="11">
        <f t="shared" si="109"/>
        <v>101631.44472996639</v>
      </c>
      <c r="L1006" s="12">
        <f t="shared" si="110"/>
        <v>125280224.3210547</v>
      </c>
      <c r="M1006" s="11">
        <f>COUNTIF(E$2:$E1006,E1006)</f>
        <v>361</v>
      </c>
      <c r="N1006" s="13"/>
      <c r="O1006" t="str">
        <f t="shared" si="107"/>
        <v/>
      </c>
    </row>
    <row r="1007" spans="1:15">
      <c r="A1007" s="41" t="s">
        <v>103</v>
      </c>
      <c r="B1007" s="14">
        <v>45824</v>
      </c>
      <c r="C1007" s="8" t="s">
        <v>13</v>
      </c>
      <c r="D1007" s="8" t="s">
        <v>15</v>
      </c>
      <c r="E1007" s="8" t="s">
        <v>15</v>
      </c>
      <c r="F1007" s="9">
        <v>-2325900000</v>
      </c>
      <c r="G1007" s="9">
        <v>-23259</v>
      </c>
      <c r="H1007" s="9">
        <v>-2554861596</v>
      </c>
      <c r="I1007" s="11">
        <f t="shared" si="108"/>
        <v>24117112427.731293</v>
      </c>
      <c r="J1007" s="11">
        <f t="shared" si="106"/>
        <v>223347</v>
      </c>
      <c r="K1007" s="11">
        <f t="shared" si="109"/>
        <v>107980.46281226653</v>
      </c>
      <c r="L1007" s="12">
        <f t="shared" si="110"/>
        <v>43344011.449492931</v>
      </c>
      <c r="M1007" s="11">
        <f>COUNTIF(E$2:$E1007,E1007)</f>
        <v>415</v>
      </c>
      <c r="N1007" s="13"/>
      <c r="O1007" t="str">
        <f t="shared" si="107"/>
        <v/>
      </c>
    </row>
    <row r="1008" spans="1:15">
      <c r="A1008" s="41" t="s">
        <v>103</v>
      </c>
      <c r="B1008" s="14">
        <v>45824</v>
      </c>
      <c r="C1008" s="8" t="s">
        <v>13</v>
      </c>
      <c r="D1008" s="8" t="s">
        <v>90</v>
      </c>
      <c r="E1008" s="8" t="s">
        <v>90</v>
      </c>
      <c r="F1008" s="9">
        <v>827800000</v>
      </c>
      <c r="G1008" s="9">
        <v>8278</v>
      </c>
      <c r="H1008" s="9">
        <v>896168883</v>
      </c>
      <c r="I1008" s="11">
        <f t="shared" si="108"/>
        <v>4084218691.552165</v>
      </c>
      <c r="J1008" s="11">
        <f t="shared" si="106"/>
        <v>38865</v>
      </c>
      <c r="K1008" s="11">
        <f t="shared" si="109"/>
        <v>105087.31999362318</v>
      </c>
      <c r="L1008" s="12">
        <f t="shared" si="110"/>
        <v>0</v>
      </c>
      <c r="M1008" s="11">
        <f>COUNTIF(E$2:$E1008,E1008)</f>
        <v>67</v>
      </c>
      <c r="N1008" s="13"/>
      <c r="O1008" t="str">
        <f t="shared" si="107"/>
        <v/>
      </c>
    </row>
    <row r="1009" spans="1:15">
      <c r="A1009" s="41" t="s">
        <v>103</v>
      </c>
      <c r="B1009" s="14">
        <v>45825</v>
      </c>
      <c r="C1009" s="8" t="s">
        <v>13</v>
      </c>
      <c r="D1009" s="8" t="s">
        <v>46</v>
      </c>
      <c r="E1009" s="8" t="s">
        <v>46</v>
      </c>
      <c r="F1009" s="9">
        <v>309100000</v>
      </c>
      <c r="G1009" s="9">
        <v>3091</v>
      </c>
      <c r="H1009" s="9">
        <v>322398692</v>
      </c>
      <c r="I1009" s="11">
        <f t="shared" si="108"/>
        <v>10542565058.621695</v>
      </c>
      <c r="J1009" s="11">
        <f t="shared" si="106"/>
        <v>102532</v>
      </c>
      <c r="K1009" s="11">
        <f t="shared" si="109"/>
        <v>102822.19266786656</v>
      </c>
      <c r="L1009" s="12">
        <f t="shared" si="110"/>
        <v>0</v>
      </c>
      <c r="M1009" s="11">
        <f>COUNTIF(E$2:$E1009,E1009)</f>
        <v>113</v>
      </c>
      <c r="N1009" s="13"/>
      <c r="O1009" t="str">
        <f t="shared" si="107"/>
        <v/>
      </c>
    </row>
    <row r="1010" spans="1:15">
      <c r="A1010" s="55" t="s">
        <v>103</v>
      </c>
      <c r="B1010" s="30">
        <v>45825</v>
      </c>
      <c r="C1010" s="31" t="s">
        <v>13</v>
      </c>
      <c r="D1010" s="31" t="s">
        <v>46</v>
      </c>
      <c r="E1010" s="31" t="s">
        <v>46</v>
      </c>
      <c r="F1010" s="32" t="s">
        <v>17</v>
      </c>
      <c r="G1010" s="32"/>
      <c r="H1010" s="32">
        <v>-17919375</v>
      </c>
      <c r="I1010" s="34">
        <f>I1009+H1010</f>
        <v>10524645683.621695</v>
      </c>
      <c r="J1010" s="34">
        <f t="shared" si="106"/>
        <v>102532</v>
      </c>
      <c r="K1010" s="34">
        <f>I1010/J1010</f>
        <v>102647.42405904201</v>
      </c>
      <c r="L1010" s="35">
        <f t="shared" si="110"/>
        <v>0</v>
      </c>
      <c r="M1010" s="34">
        <f>COUNTIF(E$2:$E1010,E1010)</f>
        <v>114</v>
      </c>
      <c r="N1010" s="13"/>
      <c r="O1010" t="str">
        <f t="shared" si="107"/>
        <v/>
      </c>
    </row>
    <row r="1011" spans="1:15">
      <c r="A1011" s="41" t="s">
        <v>103</v>
      </c>
      <c r="B1011" s="14">
        <v>45825</v>
      </c>
      <c r="C1011" s="8" t="s">
        <v>13</v>
      </c>
      <c r="D1011" s="8" t="s">
        <v>14</v>
      </c>
      <c r="E1011" s="8" t="s">
        <v>14</v>
      </c>
      <c r="F1011" s="9">
        <v>1663800000</v>
      </c>
      <c r="G1011" s="9">
        <v>16638</v>
      </c>
      <c r="H1011" s="9">
        <v>1809206874</v>
      </c>
      <c r="I1011" s="11">
        <f t="shared" ref="I1011:I1042" si="111">IF(H1011&gt;=0,IF(M1011=1,H1011,SUMIFS(I:I,E:E,E1011,M:M,M1011-1)+H1011),SUMIFS(I:I,E:E,E1011,M:M,M1011-1)+K1011*G1011)</f>
        <v>20223401818.843693</v>
      </c>
      <c r="J1011" s="11">
        <f t="shared" si="106"/>
        <v>197824</v>
      </c>
      <c r="K1011" s="11">
        <f t="shared" ref="K1011:K1042" si="112">IF(H1011&gt;=0,I1011/J1011,SUMIFS($K:$K,$E:$E,E1011,$M:$M,M1011-1))</f>
        <v>102229.26348089056</v>
      </c>
      <c r="L1011" s="12">
        <f t="shared" si="110"/>
        <v>0</v>
      </c>
      <c r="M1011" s="11">
        <f>COUNTIF(E$2:$E1011,E1011)</f>
        <v>362</v>
      </c>
      <c r="N1011" s="13"/>
      <c r="O1011" t="str">
        <f t="shared" si="107"/>
        <v/>
      </c>
    </row>
    <row r="1012" spans="1:15">
      <c r="A1012" s="41" t="s">
        <v>103</v>
      </c>
      <c r="B1012" s="14">
        <v>45825</v>
      </c>
      <c r="C1012" s="8" t="s">
        <v>13</v>
      </c>
      <c r="D1012" s="8" t="s">
        <v>90</v>
      </c>
      <c r="E1012" s="8" t="s">
        <v>90</v>
      </c>
      <c r="F1012" s="9">
        <v>73700000</v>
      </c>
      <c r="G1012" s="9">
        <v>737</v>
      </c>
      <c r="H1012" s="9">
        <v>80225933</v>
      </c>
      <c r="I1012" s="11">
        <f t="shared" si="111"/>
        <v>4164444624.552165</v>
      </c>
      <c r="J1012" s="11">
        <f t="shared" si="106"/>
        <v>39602</v>
      </c>
      <c r="K1012" s="11">
        <f t="shared" si="112"/>
        <v>105157.43206282928</v>
      </c>
      <c r="L1012" s="12">
        <f t="shared" si="110"/>
        <v>0</v>
      </c>
      <c r="M1012" s="11">
        <f>COUNTIF(E$2:$E1012,E1012)</f>
        <v>68</v>
      </c>
      <c r="N1012" s="13"/>
      <c r="O1012" t="str">
        <f t="shared" si="107"/>
        <v/>
      </c>
    </row>
    <row r="1013" spans="1:15">
      <c r="A1013" s="41" t="s">
        <v>103</v>
      </c>
      <c r="B1013" s="14">
        <v>45825</v>
      </c>
      <c r="C1013" s="8" t="s">
        <v>13</v>
      </c>
      <c r="D1013" s="8" t="s">
        <v>14</v>
      </c>
      <c r="E1013" s="8" t="s">
        <v>14</v>
      </c>
      <c r="F1013" s="9">
        <v>-1186100000</v>
      </c>
      <c r="G1013" s="9">
        <v>-11861</v>
      </c>
      <c r="H1013" s="9">
        <v>-1277572032</v>
      </c>
      <c r="I1013" s="11">
        <f t="shared" si="111"/>
        <v>19010860524.69685</v>
      </c>
      <c r="J1013" s="11">
        <f t="shared" si="106"/>
        <v>185963</v>
      </c>
      <c r="K1013" s="11">
        <f t="shared" si="112"/>
        <v>102229.26348089056</v>
      </c>
      <c r="L1013" s="12">
        <f t="shared" si="110"/>
        <v>65030737.853157043</v>
      </c>
      <c r="M1013" s="11">
        <f>COUNTIF(E$2:$E1013,E1013)</f>
        <v>363</v>
      </c>
      <c r="N1013" s="13"/>
      <c r="O1013" t="str">
        <f t="shared" si="107"/>
        <v/>
      </c>
    </row>
    <row r="1014" spans="1:15">
      <c r="A1014" s="41" t="s">
        <v>103</v>
      </c>
      <c r="B1014" s="14">
        <v>45825</v>
      </c>
      <c r="C1014" s="8" t="s">
        <v>13</v>
      </c>
      <c r="D1014" s="8" t="s">
        <v>15</v>
      </c>
      <c r="E1014" s="8" t="s">
        <v>15</v>
      </c>
      <c r="F1014" s="9">
        <v>123200000</v>
      </c>
      <c r="G1014" s="9">
        <v>1232</v>
      </c>
      <c r="H1014" s="9">
        <v>134184752</v>
      </c>
      <c r="I1014" s="11">
        <f t="shared" si="111"/>
        <v>24251297179.731293</v>
      </c>
      <c r="J1014" s="11">
        <f t="shared" si="106"/>
        <v>224579</v>
      </c>
      <c r="K1014" s="11">
        <f t="shared" si="112"/>
        <v>107985.59606967389</v>
      </c>
      <c r="L1014" s="12">
        <f t="shared" si="110"/>
        <v>0</v>
      </c>
      <c r="M1014" s="11">
        <f>COUNTIF(E$2:$E1014,E1014)</f>
        <v>416</v>
      </c>
      <c r="N1014" s="13"/>
      <c r="O1014" t="str">
        <f t="shared" si="107"/>
        <v/>
      </c>
    </row>
    <row r="1015" spans="1:15">
      <c r="A1015" s="41" t="s">
        <v>103</v>
      </c>
      <c r="B1015" s="14">
        <v>45825</v>
      </c>
      <c r="C1015" s="8" t="s">
        <v>13</v>
      </c>
      <c r="D1015" s="8" t="s">
        <v>48</v>
      </c>
      <c r="E1015" s="8" t="s">
        <v>48</v>
      </c>
      <c r="F1015" s="9">
        <v>42400000</v>
      </c>
      <c r="G1015" s="9">
        <v>424</v>
      </c>
      <c r="H1015" s="9">
        <v>46903323</v>
      </c>
      <c r="I1015" s="11">
        <f t="shared" si="111"/>
        <v>329931160.32509369</v>
      </c>
      <c r="J1015" s="11">
        <f t="shared" si="106"/>
        <v>3047</v>
      </c>
      <c r="K1015" s="11">
        <f t="shared" si="112"/>
        <v>108280.65649002091</v>
      </c>
      <c r="L1015" s="12">
        <f t="shared" si="110"/>
        <v>0</v>
      </c>
      <c r="M1015" s="11">
        <f>COUNTIF(E$2:$E1015,E1015)</f>
        <v>19</v>
      </c>
      <c r="N1015" s="13"/>
      <c r="O1015" t="str">
        <f t="shared" si="107"/>
        <v/>
      </c>
    </row>
    <row r="1016" spans="1:15">
      <c r="A1016" s="41" t="s">
        <v>103</v>
      </c>
      <c r="B1016" s="14">
        <v>45825</v>
      </c>
      <c r="C1016" s="8" t="s">
        <v>13</v>
      </c>
      <c r="D1016" s="8" t="s">
        <v>15</v>
      </c>
      <c r="E1016" s="8" t="s">
        <v>15</v>
      </c>
      <c r="F1016" s="9">
        <v>-3236900000</v>
      </c>
      <c r="G1016" s="9">
        <v>-32369</v>
      </c>
      <c r="H1016" s="9">
        <v>-3556155447</v>
      </c>
      <c r="I1016" s="11">
        <f t="shared" si="111"/>
        <v>20755911420.552017</v>
      </c>
      <c r="J1016" s="11">
        <f t="shared" si="106"/>
        <v>192210</v>
      </c>
      <c r="K1016" s="11">
        <f t="shared" si="112"/>
        <v>107985.59606967389</v>
      </c>
      <c r="L1016" s="12">
        <f t="shared" si="110"/>
        <v>60769687.820725918</v>
      </c>
      <c r="M1016" s="11">
        <f>COUNTIF(E$2:$E1016,E1016)</f>
        <v>417</v>
      </c>
      <c r="N1016" s="13"/>
      <c r="O1016" t="str">
        <f t="shared" si="107"/>
        <v/>
      </c>
    </row>
    <row r="1017" spans="1:15">
      <c r="A1017" s="41" t="s">
        <v>103</v>
      </c>
      <c r="B1017" s="14">
        <v>45825</v>
      </c>
      <c r="C1017" s="8" t="s">
        <v>13</v>
      </c>
      <c r="D1017" s="8" t="s">
        <v>98</v>
      </c>
      <c r="E1017" s="8" t="s">
        <v>98</v>
      </c>
      <c r="F1017" s="9">
        <v>101000000</v>
      </c>
      <c r="G1017" s="9">
        <v>1010</v>
      </c>
      <c r="H1017" s="9">
        <v>104408750</v>
      </c>
      <c r="I1017" s="11">
        <f t="shared" si="111"/>
        <v>3268192239</v>
      </c>
      <c r="J1017" s="11">
        <f t="shared" si="106"/>
        <v>31624</v>
      </c>
      <c r="K1017" s="11">
        <f t="shared" si="112"/>
        <v>103345.31491904882</v>
      </c>
      <c r="L1017" s="12">
        <f t="shared" si="110"/>
        <v>0</v>
      </c>
      <c r="M1017" s="11">
        <f>COUNTIF(E$2:$E1017,E1017)</f>
        <v>11</v>
      </c>
      <c r="N1017" s="13"/>
      <c r="O1017" t="str">
        <f t="shared" si="107"/>
        <v/>
      </c>
    </row>
    <row r="1018" spans="1:15">
      <c r="A1018" s="41" t="s">
        <v>103</v>
      </c>
      <c r="B1018" s="14">
        <v>45826</v>
      </c>
      <c r="C1018" s="8" t="s">
        <v>13</v>
      </c>
      <c r="D1018" s="8" t="s">
        <v>46</v>
      </c>
      <c r="E1018" s="8" t="s">
        <v>46</v>
      </c>
      <c r="F1018" s="9">
        <v>456100000</v>
      </c>
      <c r="G1018" s="9">
        <v>4561</v>
      </c>
      <c r="H1018" s="9">
        <v>475606744</v>
      </c>
      <c r="I1018" s="11">
        <f t="shared" si="111"/>
        <v>11000252427.621695</v>
      </c>
      <c r="J1018" s="11">
        <f t="shared" si="106"/>
        <v>107093</v>
      </c>
      <c r="K1018" s="11">
        <f t="shared" si="112"/>
        <v>102716.820218144</v>
      </c>
      <c r="L1018" s="12">
        <f t="shared" si="110"/>
        <v>0</v>
      </c>
      <c r="M1018" s="11">
        <f>COUNTIF(E$2:$E1018,E1018)</f>
        <v>115</v>
      </c>
      <c r="N1018" s="13"/>
      <c r="O1018" t="str">
        <f t="shared" si="107"/>
        <v/>
      </c>
    </row>
    <row r="1019" spans="1:15">
      <c r="A1019" s="41" t="s">
        <v>103</v>
      </c>
      <c r="B1019" s="14">
        <v>45826</v>
      </c>
      <c r="C1019" s="8" t="s">
        <v>13</v>
      </c>
      <c r="D1019" s="8" t="s">
        <v>98</v>
      </c>
      <c r="E1019" s="8" t="s">
        <v>98</v>
      </c>
      <c r="F1019" s="9">
        <v>9700000</v>
      </c>
      <c r="G1019" s="9">
        <v>97</v>
      </c>
      <c r="H1019" s="9">
        <v>10029509</v>
      </c>
      <c r="I1019" s="11">
        <f t="shared" si="111"/>
        <v>3278221748</v>
      </c>
      <c r="J1019" s="11">
        <f t="shared" si="106"/>
        <v>31721</v>
      </c>
      <c r="K1019" s="11">
        <f t="shared" si="112"/>
        <v>103345.47296743482</v>
      </c>
      <c r="L1019" s="12">
        <f t="shared" si="110"/>
        <v>0</v>
      </c>
      <c r="M1019" s="11">
        <f>COUNTIF(E$2:$E1019,E1019)</f>
        <v>12</v>
      </c>
      <c r="N1019" s="13"/>
      <c r="O1019" t="str">
        <f t="shared" si="107"/>
        <v/>
      </c>
    </row>
    <row r="1020" spans="1:15">
      <c r="A1020" s="41" t="s">
        <v>103</v>
      </c>
      <c r="B1020" s="14">
        <v>45826</v>
      </c>
      <c r="C1020" s="8" t="s">
        <v>13</v>
      </c>
      <c r="D1020" s="8" t="s">
        <v>14</v>
      </c>
      <c r="E1020" s="8" t="s">
        <v>14</v>
      </c>
      <c r="F1020" s="9">
        <v>34400000</v>
      </c>
      <c r="G1020" s="9">
        <v>344</v>
      </c>
      <c r="H1020" s="9">
        <v>37067032</v>
      </c>
      <c r="I1020" s="11">
        <f t="shared" si="111"/>
        <v>19047927556.69685</v>
      </c>
      <c r="J1020" s="11">
        <f t="shared" si="106"/>
        <v>186307</v>
      </c>
      <c r="K1020" s="11">
        <f t="shared" si="112"/>
        <v>102239.46258968719</v>
      </c>
      <c r="L1020" s="12">
        <f t="shared" si="110"/>
        <v>0</v>
      </c>
      <c r="M1020" s="11">
        <f>COUNTIF(E$2:$E1020,E1020)</f>
        <v>364</v>
      </c>
      <c r="N1020" s="13"/>
      <c r="O1020" t="str">
        <f t="shared" si="107"/>
        <v/>
      </c>
    </row>
    <row r="1021" spans="1:15">
      <c r="A1021" s="41" t="s">
        <v>103</v>
      </c>
      <c r="B1021" s="14">
        <v>45826</v>
      </c>
      <c r="C1021" s="8" t="s">
        <v>13</v>
      </c>
      <c r="D1021" s="8" t="s">
        <v>15</v>
      </c>
      <c r="E1021" s="8" t="s">
        <v>15</v>
      </c>
      <c r="F1021" s="9">
        <v>38800000</v>
      </c>
      <c r="G1021" s="9">
        <v>388</v>
      </c>
      <c r="H1021" s="9">
        <v>42358602</v>
      </c>
      <c r="I1021" s="11">
        <f t="shared" si="111"/>
        <v>20798270022.552017</v>
      </c>
      <c r="J1021" s="11">
        <f t="shared" si="106"/>
        <v>192598</v>
      </c>
      <c r="K1021" s="11">
        <f t="shared" si="112"/>
        <v>107987.98545442849</v>
      </c>
      <c r="L1021" s="12">
        <f t="shared" si="110"/>
        <v>0</v>
      </c>
      <c r="M1021" s="11">
        <f>COUNTIF(E$2:$E1021,E1021)</f>
        <v>418</v>
      </c>
      <c r="N1021" s="13"/>
      <c r="O1021" t="str">
        <f t="shared" si="107"/>
        <v/>
      </c>
    </row>
    <row r="1022" spans="1:15">
      <c r="A1022" s="41" t="s">
        <v>103</v>
      </c>
      <c r="B1022" s="14">
        <v>45826</v>
      </c>
      <c r="C1022" s="8" t="s">
        <v>13</v>
      </c>
      <c r="D1022" s="8" t="s">
        <v>14</v>
      </c>
      <c r="E1022" s="8" t="s">
        <v>14</v>
      </c>
      <c r="F1022" s="9">
        <v>-1565300000</v>
      </c>
      <c r="G1022" s="9">
        <v>-15653</v>
      </c>
      <c r="H1022" s="9">
        <v>-1686313343</v>
      </c>
      <c r="I1022" s="11">
        <f t="shared" si="111"/>
        <v>17447573248.780476</v>
      </c>
      <c r="J1022" s="11">
        <f t="shared" si="106"/>
        <v>170654</v>
      </c>
      <c r="K1022" s="11">
        <f t="shared" si="112"/>
        <v>102239.46258968719</v>
      </c>
      <c r="L1022" s="12">
        <f t="shared" si="110"/>
        <v>85959035.083626509</v>
      </c>
      <c r="M1022" s="11">
        <f>COUNTIF(E$2:$E1022,E1022)</f>
        <v>365</v>
      </c>
      <c r="N1022" s="13"/>
      <c r="O1022" t="str">
        <f t="shared" si="107"/>
        <v/>
      </c>
    </row>
    <row r="1023" spans="1:15">
      <c r="A1023" s="41" t="s">
        <v>103</v>
      </c>
      <c r="B1023" s="14">
        <v>45826</v>
      </c>
      <c r="C1023" s="8" t="s">
        <v>13</v>
      </c>
      <c r="D1023" s="8" t="s">
        <v>48</v>
      </c>
      <c r="E1023" s="8" t="s">
        <v>48</v>
      </c>
      <c r="F1023" s="9">
        <v>7300000</v>
      </c>
      <c r="G1023" s="9">
        <v>73</v>
      </c>
      <c r="H1023" s="9">
        <v>8071243</v>
      </c>
      <c r="I1023" s="11">
        <f t="shared" si="111"/>
        <v>338002403.32509369</v>
      </c>
      <c r="J1023" s="11">
        <f t="shared" si="106"/>
        <v>3120</v>
      </c>
      <c r="K1023" s="11">
        <f t="shared" si="112"/>
        <v>108334.10362983771</v>
      </c>
      <c r="L1023" s="12">
        <f t="shared" si="110"/>
        <v>0</v>
      </c>
      <c r="M1023" s="11">
        <f>COUNTIF(E$2:$E1023,E1023)</f>
        <v>20</v>
      </c>
      <c r="N1023" s="13"/>
      <c r="O1023" t="str">
        <f t="shared" si="107"/>
        <v/>
      </c>
    </row>
    <row r="1024" spans="1:15">
      <c r="A1024" s="41" t="s">
        <v>103</v>
      </c>
      <c r="B1024" s="14">
        <v>45826</v>
      </c>
      <c r="C1024" s="8" t="s">
        <v>13</v>
      </c>
      <c r="D1024" s="8" t="s">
        <v>15</v>
      </c>
      <c r="E1024" s="8" t="s">
        <v>15</v>
      </c>
      <c r="F1024" s="9">
        <v>-2540700000</v>
      </c>
      <c r="G1024" s="9">
        <v>-25407</v>
      </c>
      <c r="H1024" s="9">
        <v>-2791771974</v>
      </c>
      <c r="I1024" s="11">
        <f t="shared" si="111"/>
        <v>18054619276.111351</v>
      </c>
      <c r="J1024" s="11">
        <f t="shared" si="106"/>
        <v>167191</v>
      </c>
      <c r="K1024" s="11">
        <f t="shared" si="112"/>
        <v>107987.98545442849</v>
      </c>
      <c r="L1024" s="12">
        <f t="shared" si="110"/>
        <v>48121227.559335232</v>
      </c>
      <c r="M1024" s="11">
        <f>COUNTIF(E$2:$E1024,E1024)</f>
        <v>419</v>
      </c>
      <c r="N1024" s="13"/>
      <c r="O1024" t="str">
        <f t="shared" si="107"/>
        <v/>
      </c>
    </row>
    <row r="1025" spans="1:15">
      <c r="A1025" s="41" t="s">
        <v>103</v>
      </c>
      <c r="B1025" s="14">
        <v>45826</v>
      </c>
      <c r="C1025" s="8" t="s">
        <v>13</v>
      </c>
      <c r="D1025" s="8" t="s">
        <v>90</v>
      </c>
      <c r="E1025" s="8" t="s">
        <v>90</v>
      </c>
      <c r="F1025" s="9">
        <v>126900000</v>
      </c>
      <c r="G1025" s="9">
        <v>1269</v>
      </c>
      <c r="H1025" s="9">
        <v>137741005</v>
      </c>
      <c r="I1025" s="11">
        <f t="shared" si="111"/>
        <v>4302185629.552165</v>
      </c>
      <c r="J1025" s="11">
        <f t="shared" si="106"/>
        <v>40871</v>
      </c>
      <c r="K1025" s="11">
        <f t="shared" si="112"/>
        <v>105262.54873999083</v>
      </c>
      <c r="L1025" s="12">
        <f t="shared" si="110"/>
        <v>0</v>
      </c>
      <c r="M1025" s="11">
        <f>COUNTIF(E$2:$E1025,E1025)</f>
        <v>69</v>
      </c>
      <c r="N1025" s="13"/>
      <c r="O1025" t="str">
        <f t="shared" si="107"/>
        <v/>
      </c>
    </row>
    <row r="1026" spans="1:15">
      <c r="A1026" s="41" t="s">
        <v>103</v>
      </c>
      <c r="B1026" s="14">
        <v>45827</v>
      </c>
      <c r="C1026" s="8" t="s">
        <v>13</v>
      </c>
      <c r="D1026" s="8" t="s">
        <v>46</v>
      </c>
      <c r="E1026" s="8" t="s">
        <v>46</v>
      </c>
      <c r="F1026" s="9">
        <v>393800000</v>
      </c>
      <c r="G1026" s="9">
        <v>3938</v>
      </c>
      <c r="H1026" s="9">
        <v>410470969</v>
      </c>
      <c r="I1026" s="11">
        <f t="shared" si="111"/>
        <v>11410723396.621695</v>
      </c>
      <c r="J1026" s="11">
        <f t="shared" ref="J1026:J1090" si="113">IF(M1026=1,G1026,SUMIFS($J:$J,$E:$E,E1026,$M:$M,M1026-1)+G1026)</f>
        <v>111031</v>
      </c>
      <c r="K1026" s="11">
        <f t="shared" si="112"/>
        <v>102770.60817809166</v>
      </c>
      <c r="L1026" s="12">
        <f t="shared" si="110"/>
        <v>0</v>
      </c>
      <c r="M1026" s="11">
        <f>COUNTIF(E$2:$E1026,E1026)</f>
        <v>116</v>
      </c>
      <c r="N1026" s="13"/>
      <c r="O1026" t="str">
        <f t="shared" ref="O1026:O1089" si="114">IF(M1026=_xlfn.MAXIFS(M:M,D:D,D1026),"X","")</f>
        <v/>
      </c>
    </row>
    <row r="1027" spans="1:15">
      <c r="A1027" s="41" t="s">
        <v>103</v>
      </c>
      <c r="B1027" s="14">
        <v>45827</v>
      </c>
      <c r="C1027" s="8" t="s">
        <v>13</v>
      </c>
      <c r="D1027" s="8" t="s">
        <v>14</v>
      </c>
      <c r="E1027" s="8" t="s">
        <v>14</v>
      </c>
      <c r="F1027" s="9">
        <v>6300000</v>
      </c>
      <c r="G1027" s="9">
        <v>63</v>
      </c>
      <c r="H1027" s="9">
        <v>6773373</v>
      </c>
      <c r="I1027" s="11">
        <f t="shared" si="111"/>
        <v>17454346621.780476</v>
      </c>
      <c r="J1027" s="11">
        <f t="shared" si="113"/>
        <v>170717</v>
      </c>
      <c r="K1027" s="11">
        <f t="shared" si="112"/>
        <v>102241.40900894742</v>
      </c>
      <c r="L1027" s="12">
        <f t="shared" si="110"/>
        <v>0</v>
      </c>
      <c r="M1027" s="11">
        <f>COUNTIF(E$2:$E1027,E1027)</f>
        <v>366</v>
      </c>
      <c r="N1027" s="13"/>
      <c r="O1027" t="str">
        <f t="shared" si="114"/>
        <v/>
      </c>
    </row>
    <row r="1028" spans="1:15">
      <c r="A1028" s="41" t="s">
        <v>103</v>
      </c>
      <c r="B1028" s="14">
        <v>45827</v>
      </c>
      <c r="C1028" s="8" t="s">
        <v>13</v>
      </c>
      <c r="D1028" s="8" t="s">
        <v>15</v>
      </c>
      <c r="E1028" s="8" t="s">
        <v>15</v>
      </c>
      <c r="F1028" s="9">
        <v>24000000</v>
      </c>
      <c r="G1028" s="9">
        <v>240</v>
      </c>
      <c r="H1028" s="9">
        <v>26072243</v>
      </c>
      <c r="I1028" s="11">
        <f t="shared" si="111"/>
        <v>18080691519.111351</v>
      </c>
      <c r="J1028" s="11">
        <f t="shared" si="113"/>
        <v>167431</v>
      </c>
      <c r="K1028" s="11">
        <f t="shared" si="112"/>
        <v>107988.91196439938</v>
      </c>
      <c r="L1028" s="12">
        <f t="shared" si="110"/>
        <v>0</v>
      </c>
      <c r="M1028" s="11">
        <f>COUNTIF(E$2:$E1028,E1028)</f>
        <v>420</v>
      </c>
      <c r="N1028" s="13"/>
      <c r="O1028" t="str">
        <f t="shared" si="114"/>
        <v/>
      </c>
    </row>
    <row r="1029" spans="1:15">
      <c r="A1029" s="41" t="s">
        <v>103</v>
      </c>
      <c r="B1029" s="14">
        <v>45827</v>
      </c>
      <c r="C1029" s="8" t="s">
        <v>13</v>
      </c>
      <c r="D1029" s="8" t="s">
        <v>90</v>
      </c>
      <c r="E1029" s="8" t="s">
        <v>90</v>
      </c>
      <c r="F1029" s="9">
        <v>46700000</v>
      </c>
      <c r="G1029" s="9">
        <v>467</v>
      </c>
      <c r="H1029" s="9">
        <v>50745894</v>
      </c>
      <c r="I1029" s="11">
        <f t="shared" si="111"/>
        <v>4352931523.552165</v>
      </c>
      <c r="J1029" s="11">
        <f t="shared" si="113"/>
        <v>41338</v>
      </c>
      <c r="K1029" s="11">
        <f t="shared" si="112"/>
        <v>105300.97062151447</v>
      </c>
      <c r="L1029" s="12">
        <f t="shared" si="110"/>
        <v>0</v>
      </c>
      <c r="M1029" s="11">
        <f>COUNTIF(E$2:$E1029,E1029)</f>
        <v>70</v>
      </c>
      <c r="N1029" s="13"/>
      <c r="O1029" t="str">
        <f t="shared" si="114"/>
        <v/>
      </c>
    </row>
    <row r="1030" spans="1:15">
      <c r="A1030" s="41" t="s">
        <v>103</v>
      </c>
      <c r="B1030" s="14">
        <v>45827</v>
      </c>
      <c r="C1030" s="8" t="s">
        <v>13</v>
      </c>
      <c r="D1030" s="8" t="s">
        <v>14</v>
      </c>
      <c r="E1030" s="8" t="s">
        <v>14</v>
      </c>
      <c r="F1030" s="9">
        <v>-1429600000</v>
      </c>
      <c r="G1030" s="9">
        <v>-14296</v>
      </c>
      <c r="H1030" s="9">
        <v>-1540394000</v>
      </c>
      <c r="I1030" s="11">
        <f t="shared" si="111"/>
        <v>15992703438.588564</v>
      </c>
      <c r="J1030" s="11">
        <f t="shared" si="113"/>
        <v>156421</v>
      </c>
      <c r="K1030" s="11">
        <f t="shared" si="112"/>
        <v>102241.40900894742</v>
      </c>
      <c r="L1030" s="12">
        <f t="shared" si="110"/>
        <v>78750816.808087587</v>
      </c>
      <c r="M1030" s="11">
        <f>COUNTIF(E$2:$E1030,E1030)</f>
        <v>367</v>
      </c>
      <c r="N1030" s="13"/>
      <c r="O1030" t="str">
        <f t="shared" si="114"/>
        <v/>
      </c>
    </row>
    <row r="1031" spans="1:15">
      <c r="A1031" s="41" t="s">
        <v>103</v>
      </c>
      <c r="B1031" s="14">
        <v>45827</v>
      </c>
      <c r="C1031" s="8" t="s">
        <v>13</v>
      </c>
      <c r="D1031" s="8" t="s">
        <v>48</v>
      </c>
      <c r="E1031" s="8" t="s">
        <v>48</v>
      </c>
      <c r="F1031" s="9">
        <v>6100000</v>
      </c>
      <c r="G1031" s="9">
        <v>61</v>
      </c>
      <c r="H1031" s="9">
        <v>6744095</v>
      </c>
      <c r="I1031" s="11">
        <f t="shared" si="111"/>
        <v>344746498.32509369</v>
      </c>
      <c r="J1031" s="11">
        <f t="shared" si="113"/>
        <v>3181</v>
      </c>
      <c r="K1031" s="11">
        <f t="shared" si="112"/>
        <v>108376.7677853171</v>
      </c>
      <c r="L1031" s="12">
        <f t="shared" si="110"/>
        <v>0</v>
      </c>
      <c r="M1031" s="11">
        <f>COUNTIF(E$2:$E1031,E1031)</f>
        <v>21</v>
      </c>
      <c r="N1031" s="13"/>
      <c r="O1031" t="str">
        <f t="shared" si="114"/>
        <v/>
      </c>
    </row>
    <row r="1032" spans="1:15">
      <c r="A1032" s="41" t="s">
        <v>103</v>
      </c>
      <c r="B1032" s="14">
        <v>45827</v>
      </c>
      <c r="C1032" s="8" t="s">
        <v>13</v>
      </c>
      <c r="D1032" s="8" t="s">
        <v>15</v>
      </c>
      <c r="E1032" s="8" t="s">
        <v>15</v>
      </c>
      <c r="F1032" s="9">
        <v>-1318900000</v>
      </c>
      <c r="G1032" s="9">
        <v>-13189</v>
      </c>
      <c r="H1032" s="9">
        <v>-1449484289</v>
      </c>
      <c r="I1032" s="11">
        <f t="shared" si="111"/>
        <v>16656425759.212887</v>
      </c>
      <c r="J1032" s="11">
        <f t="shared" si="113"/>
        <v>154242</v>
      </c>
      <c r="K1032" s="11">
        <f t="shared" si="112"/>
        <v>107988.91196439938</v>
      </c>
      <c r="L1032" s="12">
        <f t="shared" si="110"/>
        <v>25218529.101536512</v>
      </c>
      <c r="M1032" s="11">
        <f>COUNTIF(E$2:$E1032,E1032)</f>
        <v>421</v>
      </c>
      <c r="N1032" s="13"/>
      <c r="O1032" t="str">
        <f t="shared" si="114"/>
        <v/>
      </c>
    </row>
    <row r="1033" spans="1:15">
      <c r="A1033" s="41" t="s">
        <v>103</v>
      </c>
      <c r="B1033" s="14">
        <v>45828</v>
      </c>
      <c r="C1033" s="8" t="s">
        <v>13</v>
      </c>
      <c r="D1033" s="8" t="s">
        <v>14</v>
      </c>
      <c r="E1033" s="8" t="s">
        <v>14</v>
      </c>
      <c r="F1033" s="9">
        <v>81700000</v>
      </c>
      <c r="G1033" s="9">
        <v>817</v>
      </c>
      <c r="H1033" s="9">
        <v>88465240</v>
      </c>
      <c r="I1033" s="11">
        <f t="shared" si="111"/>
        <v>16081168678.588564</v>
      </c>
      <c r="J1033" s="11">
        <f t="shared" si="113"/>
        <v>157238</v>
      </c>
      <c r="K1033" s="11">
        <f t="shared" si="112"/>
        <v>102272.78824831506</v>
      </c>
      <c r="L1033" s="12">
        <f t="shared" si="110"/>
        <v>0</v>
      </c>
      <c r="M1033" s="11">
        <f>COUNTIF(E$2:$E1033,E1033)</f>
        <v>368</v>
      </c>
      <c r="N1033" s="13"/>
      <c r="O1033" t="str">
        <f t="shared" si="114"/>
        <v/>
      </c>
    </row>
    <row r="1034" spans="1:15">
      <c r="A1034" s="41" t="s">
        <v>103</v>
      </c>
      <c r="B1034" s="14">
        <v>45828</v>
      </c>
      <c r="C1034" s="8" t="s">
        <v>13</v>
      </c>
      <c r="D1034" s="8" t="s">
        <v>46</v>
      </c>
      <c r="E1034" s="8" t="s">
        <v>46</v>
      </c>
      <c r="F1034" s="9">
        <v>150600000</v>
      </c>
      <c r="G1034" s="9">
        <v>1506</v>
      </c>
      <c r="H1034" s="9">
        <v>157033971</v>
      </c>
      <c r="I1034" s="11">
        <f t="shared" si="111"/>
        <v>11567757367.621695</v>
      </c>
      <c r="J1034" s="11">
        <f t="shared" si="113"/>
        <v>112537</v>
      </c>
      <c r="K1034" s="11">
        <f t="shared" si="112"/>
        <v>102790.70321424682</v>
      </c>
      <c r="L1034" s="12">
        <f t="shared" si="110"/>
        <v>0</v>
      </c>
      <c r="M1034" s="11">
        <f>COUNTIF(E$2:$E1034,E1034)</f>
        <v>117</v>
      </c>
      <c r="N1034" s="13"/>
      <c r="O1034" t="str">
        <f t="shared" si="114"/>
        <v/>
      </c>
    </row>
    <row r="1035" spans="1:15">
      <c r="A1035" s="41" t="s">
        <v>103</v>
      </c>
      <c r="B1035" s="14">
        <v>45828</v>
      </c>
      <c r="C1035" s="8" t="s">
        <v>13</v>
      </c>
      <c r="D1035" s="8" t="s">
        <v>14</v>
      </c>
      <c r="E1035" s="8" t="s">
        <v>14</v>
      </c>
      <c r="F1035" s="9">
        <v>-1264100000</v>
      </c>
      <c r="G1035" s="9">
        <v>-12641</v>
      </c>
      <c r="H1035" s="9">
        <v>-1362788287</v>
      </c>
      <c r="I1035" s="11">
        <f t="shared" si="111"/>
        <v>14788338362.341614</v>
      </c>
      <c r="J1035" s="11">
        <f t="shared" si="113"/>
        <v>144597</v>
      </c>
      <c r="K1035" s="11">
        <f t="shared" si="112"/>
        <v>102272.78824831506</v>
      </c>
      <c r="L1035" s="12">
        <f t="shared" si="110"/>
        <v>69957970.753049374</v>
      </c>
      <c r="M1035" s="11">
        <f>COUNTIF(E$2:$E1035,E1035)</f>
        <v>369</v>
      </c>
      <c r="N1035" s="13"/>
      <c r="O1035" t="str">
        <f t="shared" si="114"/>
        <v/>
      </c>
    </row>
    <row r="1036" spans="1:15">
      <c r="A1036" s="41" t="s">
        <v>103</v>
      </c>
      <c r="B1036" s="14">
        <v>45828</v>
      </c>
      <c r="C1036" s="8" t="s">
        <v>13</v>
      </c>
      <c r="D1036" s="8" t="s">
        <v>15</v>
      </c>
      <c r="E1036" s="8" t="s">
        <v>15</v>
      </c>
      <c r="F1036" s="9">
        <v>2700000</v>
      </c>
      <c r="G1036" s="9">
        <v>27</v>
      </c>
      <c r="H1036" s="9">
        <v>2935728</v>
      </c>
      <c r="I1036" s="11">
        <f t="shared" si="111"/>
        <v>16659361487.212887</v>
      </c>
      <c r="J1036" s="11">
        <f t="shared" si="113"/>
        <v>154269</v>
      </c>
      <c r="K1036" s="11">
        <f t="shared" si="112"/>
        <v>107989.04178553622</v>
      </c>
      <c r="L1036" s="12">
        <f t="shared" si="110"/>
        <v>0</v>
      </c>
      <c r="M1036" s="11">
        <f>COUNTIF(E$2:$E1036,E1036)</f>
        <v>422</v>
      </c>
      <c r="N1036" s="13"/>
      <c r="O1036" t="str">
        <f t="shared" si="114"/>
        <v/>
      </c>
    </row>
    <row r="1037" spans="1:15">
      <c r="A1037" s="41" t="s">
        <v>103</v>
      </c>
      <c r="B1037" s="14">
        <v>45828</v>
      </c>
      <c r="C1037" s="8" t="s">
        <v>13</v>
      </c>
      <c r="D1037" s="8" t="s">
        <v>15</v>
      </c>
      <c r="E1037" s="8" t="s">
        <v>15</v>
      </c>
      <c r="F1037" s="9">
        <v>-1160000000</v>
      </c>
      <c r="G1037" s="9">
        <v>-11600</v>
      </c>
      <c r="H1037" s="9">
        <v>-1275512800</v>
      </c>
      <c r="I1037" s="11">
        <f t="shared" si="111"/>
        <v>15406688602.500668</v>
      </c>
      <c r="J1037" s="11">
        <f t="shared" si="113"/>
        <v>142669</v>
      </c>
      <c r="K1037" s="11">
        <f t="shared" si="112"/>
        <v>107989.04178553622</v>
      </c>
      <c r="L1037" s="12">
        <f t="shared" si="110"/>
        <v>22839915.287779808</v>
      </c>
      <c r="M1037" s="11">
        <f>COUNTIF(E$2:$E1037,E1037)</f>
        <v>423</v>
      </c>
      <c r="N1037" s="13"/>
      <c r="O1037" t="str">
        <f t="shared" si="114"/>
        <v/>
      </c>
    </row>
    <row r="1038" spans="1:15">
      <c r="A1038" s="41" t="s">
        <v>103</v>
      </c>
      <c r="B1038" s="14">
        <v>45831</v>
      </c>
      <c r="C1038" s="8" t="s">
        <v>13</v>
      </c>
      <c r="D1038" s="8" t="s">
        <v>46</v>
      </c>
      <c r="E1038" s="8" t="s">
        <v>46</v>
      </c>
      <c r="F1038" s="9">
        <v>364300000</v>
      </c>
      <c r="G1038" s="9">
        <v>3643</v>
      </c>
      <c r="H1038" s="9">
        <v>380396858</v>
      </c>
      <c r="I1038" s="11">
        <f t="shared" si="111"/>
        <v>11948154225.621695</v>
      </c>
      <c r="J1038" s="11">
        <f t="shared" si="113"/>
        <v>116180</v>
      </c>
      <c r="K1038" s="11">
        <f t="shared" si="112"/>
        <v>102841.74750922443</v>
      </c>
      <c r="L1038" s="12">
        <f t="shared" si="110"/>
        <v>0</v>
      </c>
      <c r="M1038" s="11">
        <f>COUNTIF(E$2:$E1038,E1038)</f>
        <v>118</v>
      </c>
      <c r="N1038" s="13"/>
      <c r="O1038" t="str">
        <f t="shared" si="114"/>
        <v/>
      </c>
    </row>
    <row r="1039" spans="1:15">
      <c r="A1039" s="41" t="s">
        <v>103</v>
      </c>
      <c r="B1039" s="14">
        <v>45831</v>
      </c>
      <c r="C1039" s="8" t="s">
        <v>13</v>
      </c>
      <c r="D1039" s="8" t="s">
        <v>15</v>
      </c>
      <c r="E1039" s="8" t="s">
        <v>15</v>
      </c>
      <c r="F1039" s="9">
        <v>127600000</v>
      </c>
      <c r="G1039" s="9">
        <v>1276</v>
      </c>
      <c r="H1039" s="9">
        <v>140172402</v>
      </c>
      <c r="I1039" s="11">
        <f t="shared" si="111"/>
        <v>15546861004.500668</v>
      </c>
      <c r="J1039" s="11">
        <f t="shared" si="113"/>
        <v>143945</v>
      </c>
      <c r="K1039" s="11">
        <f t="shared" si="112"/>
        <v>108005.56465664433</v>
      </c>
      <c r="L1039" s="12">
        <f t="shared" si="110"/>
        <v>0</v>
      </c>
      <c r="M1039" s="11">
        <f>COUNTIF(E$2:$E1039,E1039)</f>
        <v>424</v>
      </c>
      <c r="N1039" s="13"/>
      <c r="O1039" t="str">
        <f t="shared" si="114"/>
        <v/>
      </c>
    </row>
    <row r="1040" spans="1:15">
      <c r="A1040" s="41" t="s">
        <v>103</v>
      </c>
      <c r="B1040" s="14">
        <v>45831</v>
      </c>
      <c r="C1040" s="8" t="s">
        <v>13</v>
      </c>
      <c r="D1040" s="8" t="s">
        <v>14</v>
      </c>
      <c r="E1040" s="8" t="s">
        <v>14</v>
      </c>
      <c r="F1040" s="9">
        <v>1818600000</v>
      </c>
      <c r="G1040" s="9">
        <v>18186</v>
      </c>
      <c r="H1040" s="9">
        <v>1979365746</v>
      </c>
      <c r="I1040" s="11">
        <f t="shared" si="111"/>
        <v>16767704108.341614</v>
      </c>
      <c r="J1040" s="11">
        <f t="shared" si="113"/>
        <v>162783</v>
      </c>
      <c r="K1040" s="11">
        <f t="shared" si="112"/>
        <v>103006.48168630393</v>
      </c>
      <c r="L1040" s="12">
        <f t="shared" si="110"/>
        <v>0</v>
      </c>
      <c r="M1040" s="11">
        <f>COUNTIF(E$2:$E1040,E1040)</f>
        <v>370</v>
      </c>
      <c r="N1040" s="13"/>
      <c r="O1040" t="str">
        <f t="shared" si="114"/>
        <v/>
      </c>
    </row>
    <row r="1041" spans="1:15">
      <c r="A1041" s="41" t="s">
        <v>103</v>
      </c>
      <c r="B1041" s="14">
        <v>45831</v>
      </c>
      <c r="C1041" s="8" t="s">
        <v>13</v>
      </c>
      <c r="D1041" s="8" t="s">
        <v>90</v>
      </c>
      <c r="E1041" s="8" t="s">
        <v>90</v>
      </c>
      <c r="F1041" s="9">
        <v>44500000</v>
      </c>
      <c r="G1041" s="9">
        <v>445</v>
      </c>
      <c r="H1041" s="9">
        <v>48341708</v>
      </c>
      <c r="I1041" s="11">
        <f t="shared" si="111"/>
        <v>4401273231.552165</v>
      </c>
      <c r="J1041" s="11">
        <f t="shared" si="113"/>
        <v>41783</v>
      </c>
      <c r="K1041" s="11">
        <f t="shared" si="112"/>
        <v>105336.45816605234</v>
      </c>
      <c r="L1041" s="12">
        <f t="shared" si="110"/>
        <v>0</v>
      </c>
      <c r="M1041" s="11">
        <f>COUNTIF(E$2:$E1041,E1041)</f>
        <v>71</v>
      </c>
      <c r="N1041" s="13"/>
      <c r="O1041" t="str">
        <f t="shared" si="114"/>
        <v/>
      </c>
    </row>
    <row r="1042" spans="1:15">
      <c r="A1042" s="41" t="s">
        <v>103</v>
      </c>
      <c r="B1042" s="14">
        <v>45831</v>
      </c>
      <c r="C1042" s="8" t="s">
        <v>13</v>
      </c>
      <c r="D1042" s="8" t="s">
        <v>15</v>
      </c>
      <c r="E1042" s="8" t="s">
        <v>15</v>
      </c>
      <c r="F1042" s="9">
        <v>-2420700000</v>
      </c>
      <c r="G1042" s="9">
        <v>-24207</v>
      </c>
      <c r="H1042" s="9">
        <v>-2662213239</v>
      </c>
      <c r="I1042" s="11">
        <f t="shared" si="111"/>
        <v>12932370300.857279</v>
      </c>
      <c r="J1042" s="11">
        <f t="shared" si="113"/>
        <v>119738</v>
      </c>
      <c r="K1042" s="11">
        <f t="shared" si="112"/>
        <v>108005.56465664433</v>
      </c>
      <c r="L1042" s="12">
        <f t="shared" si="110"/>
        <v>47722535.356610775</v>
      </c>
      <c r="M1042" s="11">
        <f>COUNTIF(E$2:$E1042,E1042)</f>
        <v>425</v>
      </c>
      <c r="N1042" s="13"/>
      <c r="O1042" t="str">
        <f t="shared" si="114"/>
        <v/>
      </c>
    </row>
    <row r="1043" spans="1:15">
      <c r="A1043" s="41" t="s">
        <v>103</v>
      </c>
      <c r="B1043" s="14">
        <v>45831</v>
      </c>
      <c r="C1043" s="8" t="s">
        <v>13</v>
      </c>
      <c r="D1043" s="8" t="s">
        <v>48</v>
      </c>
      <c r="E1043" s="8" t="s">
        <v>48</v>
      </c>
      <c r="F1043" s="9">
        <v>30034700000</v>
      </c>
      <c r="G1043" s="9">
        <v>300347</v>
      </c>
      <c r="H1043" s="9">
        <v>32010583897</v>
      </c>
      <c r="I1043" s="11">
        <f t="shared" ref="I1043:I1074" si="115">IF(H1043&gt;=0,IF(M1043=1,H1043,SUMIFS(I:I,E:E,E1043,M:M,M1043-1)+H1043),SUMIFS(I:I,E:E,E1043,M:M,M1043-1)+K1043*G1043)</f>
        <v>32355330395.325092</v>
      </c>
      <c r="J1043" s="11">
        <f t="shared" si="113"/>
        <v>303528</v>
      </c>
      <c r="K1043" s="11">
        <f t="shared" ref="K1043:K1074" si="116">IF(H1043&gt;=0,I1043/J1043,SUMIFS($K:$K,$E:$E,E1043,$M:$M,M1043-1))</f>
        <v>106597.51454668134</v>
      </c>
      <c r="L1043" s="12">
        <f t="shared" si="110"/>
        <v>0</v>
      </c>
      <c r="M1043" s="11">
        <f>COUNTIF(E$2:$E1043,E1043)</f>
        <v>22</v>
      </c>
      <c r="N1043" s="13"/>
      <c r="O1043" t="str">
        <f t="shared" si="114"/>
        <v/>
      </c>
    </row>
    <row r="1044" spans="1:15">
      <c r="A1044" s="41" t="s">
        <v>103</v>
      </c>
      <c r="B1044" s="14">
        <v>45831</v>
      </c>
      <c r="C1044" s="8" t="s">
        <v>13</v>
      </c>
      <c r="D1044" s="8" t="s">
        <v>14</v>
      </c>
      <c r="E1044" s="8" t="s">
        <v>14</v>
      </c>
      <c r="F1044" s="9">
        <v>-1221300000</v>
      </c>
      <c r="G1044" s="9">
        <v>-12213</v>
      </c>
      <c r="H1044" s="9">
        <v>-1316878938</v>
      </c>
      <c r="I1044" s="11">
        <f t="shared" si="115"/>
        <v>15509685947.506784</v>
      </c>
      <c r="J1044" s="11">
        <f t="shared" si="113"/>
        <v>150570</v>
      </c>
      <c r="K1044" s="11">
        <f t="shared" si="116"/>
        <v>103006.48168630393</v>
      </c>
      <c r="L1044" s="12">
        <f t="shared" si="110"/>
        <v>58860777.165170193</v>
      </c>
      <c r="M1044" s="11">
        <f>COUNTIF(E$2:$E1044,E1044)</f>
        <v>371</v>
      </c>
      <c r="N1044" s="13"/>
      <c r="O1044" t="str">
        <f t="shared" si="114"/>
        <v/>
      </c>
    </row>
    <row r="1045" spans="1:15">
      <c r="A1045" s="41" t="s">
        <v>103</v>
      </c>
      <c r="B1045" s="14">
        <v>45832</v>
      </c>
      <c r="C1045" s="8" t="s">
        <v>13</v>
      </c>
      <c r="D1045" s="8" t="s">
        <v>46</v>
      </c>
      <c r="E1045" s="8" t="s">
        <v>46</v>
      </c>
      <c r="F1045" s="9">
        <v>404900000</v>
      </c>
      <c r="G1045" s="9">
        <v>4049</v>
      </c>
      <c r="H1045" s="9">
        <v>422854424</v>
      </c>
      <c r="I1045" s="11">
        <f t="shared" si="115"/>
        <v>12371008649.621695</v>
      </c>
      <c r="J1045" s="11">
        <f t="shared" si="113"/>
        <v>120229</v>
      </c>
      <c r="K1045" s="11">
        <f t="shared" si="116"/>
        <v>102895.3800632268</v>
      </c>
      <c r="L1045" s="12">
        <f t="shared" si="110"/>
        <v>0</v>
      </c>
      <c r="M1045" s="11">
        <f>COUNTIF(E$2:$E1045,E1045)</f>
        <v>119</v>
      </c>
      <c r="N1045" s="13"/>
      <c r="O1045" t="str">
        <f t="shared" si="114"/>
        <v/>
      </c>
    </row>
    <row r="1046" spans="1:15">
      <c r="A1046" s="41" t="s">
        <v>103</v>
      </c>
      <c r="B1046" s="14">
        <v>45832</v>
      </c>
      <c r="C1046" s="8" t="s">
        <v>13</v>
      </c>
      <c r="D1046" s="8" t="s">
        <v>14</v>
      </c>
      <c r="E1046" s="8" t="s">
        <v>14</v>
      </c>
      <c r="F1046" s="9">
        <v>15700000</v>
      </c>
      <c r="G1046" s="9">
        <v>157</v>
      </c>
      <c r="H1046" s="9">
        <v>16952474</v>
      </c>
      <c r="I1046" s="11">
        <f t="shared" si="115"/>
        <v>15526638421.506784</v>
      </c>
      <c r="J1046" s="11">
        <f t="shared" si="113"/>
        <v>150727</v>
      </c>
      <c r="K1046" s="11">
        <f t="shared" si="116"/>
        <v>103011.65963302384</v>
      </c>
      <c r="L1046" s="12">
        <f t="shared" si="110"/>
        <v>0</v>
      </c>
      <c r="M1046" s="11">
        <f>COUNTIF(E$2:$E1046,E1046)</f>
        <v>372</v>
      </c>
      <c r="N1046" s="13"/>
      <c r="O1046" t="str">
        <f t="shared" si="114"/>
        <v/>
      </c>
    </row>
    <row r="1047" spans="1:15">
      <c r="A1047" s="41" t="s">
        <v>103</v>
      </c>
      <c r="B1047" s="14">
        <v>45832</v>
      </c>
      <c r="C1047" s="8" t="s">
        <v>13</v>
      </c>
      <c r="D1047" s="8" t="s">
        <v>14</v>
      </c>
      <c r="E1047" s="8" t="s">
        <v>14</v>
      </c>
      <c r="F1047" s="9">
        <v>-621000000</v>
      </c>
      <c r="G1047" s="9">
        <v>-6210</v>
      </c>
      <c r="H1047" s="9">
        <v>-669717450</v>
      </c>
      <c r="I1047" s="11">
        <f t="shared" si="115"/>
        <v>14886936015.185707</v>
      </c>
      <c r="J1047" s="11">
        <f t="shared" si="113"/>
        <v>144517</v>
      </c>
      <c r="K1047" s="11">
        <f t="shared" si="116"/>
        <v>103011.65963302384</v>
      </c>
      <c r="L1047" s="12">
        <f t="shared" si="110"/>
        <v>30015043.678921938</v>
      </c>
      <c r="M1047" s="11">
        <f>COUNTIF(E$2:$E1047,E1047)</f>
        <v>373</v>
      </c>
      <c r="N1047" s="13"/>
      <c r="O1047" t="str">
        <f t="shared" si="114"/>
        <v/>
      </c>
    </row>
    <row r="1048" spans="1:15">
      <c r="A1048" s="41" t="s">
        <v>103</v>
      </c>
      <c r="B1048" s="14">
        <v>45832</v>
      </c>
      <c r="C1048" s="8" t="s">
        <v>13</v>
      </c>
      <c r="D1048" s="8" t="s">
        <v>15</v>
      </c>
      <c r="E1048" s="8" t="s">
        <v>15</v>
      </c>
      <c r="F1048" s="9">
        <v>33100000</v>
      </c>
      <c r="G1048" s="9">
        <v>331</v>
      </c>
      <c r="H1048" s="9">
        <v>36393525</v>
      </c>
      <c r="I1048" s="11">
        <f t="shared" si="115"/>
        <v>12968763825.857279</v>
      </c>
      <c r="J1048" s="11">
        <f t="shared" si="113"/>
        <v>120069</v>
      </c>
      <c r="K1048" s="11">
        <f t="shared" si="116"/>
        <v>108010.92559992403</v>
      </c>
      <c r="L1048" s="12">
        <f t="shared" si="110"/>
        <v>0</v>
      </c>
      <c r="M1048" s="11">
        <f>COUNTIF(E$2:$E1048,E1048)</f>
        <v>426</v>
      </c>
      <c r="N1048" s="13"/>
      <c r="O1048" t="str">
        <f t="shared" si="114"/>
        <v/>
      </c>
    </row>
    <row r="1049" spans="1:15">
      <c r="A1049" s="41" t="s">
        <v>103</v>
      </c>
      <c r="B1049" s="14">
        <v>45832</v>
      </c>
      <c r="C1049" s="8" t="s">
        <v>13</v>
      </c>
      <c r="D1049" s="8" t="s">
        <v>15</v>
      </c>
      <c r="E1049" s="8" t="s">
        <v>15</v>
      </c>
      <c r="F1049" s="9">
        <v>-9474600000</v>
      </c>
      <c r="G1049" s="9">
        <v>-94746</v>
      </c>
      <c r="H1049" s="9">
        <v>-10421681016</v>
      </c>
      <c r="I1049" s="11">
        <f t="shared" si="115"/>
        <v>2735160668.966877</v>
      </c>
      <c r="J1049" s="11">
        <f t="shared" si="113"/>
        <v>25323</v>
      </c>
      <c r="K1049" s="11">
        <f t="shared" si="116"/>
        <v>108010.92559992403</v>
      </c>
      <c r="L1049" s="12">
        <f t="shared" si="110"/>
        <v>188077859.10959816</v>
      </c>
      <c r="M1049" s="11">
        <f>COUNTIF(E$2:$E1049,E1049)</f>
        <v>427</v>
      </c>
      <c r="N1049" s="13"/>
      <c r="O1049" t="str">
        <f t="shared" si="114"/>
        <v/>
      </c>
    </row>
    <row r="1050" spans="1:15">
      <c r="A1050" s="41" t="s">
        <v>103</v>
      </c>
      <c r="B1050" s="14">
        <v>45832</v>
      </c>
      <c r="C1050" s="8" t="s">
        <v>13</v>
      </c>
      <c r="D1050" s="8" t="s">
        <v>48</v>
      </c>
      <c r="E1050" s="8" t="s">
        <v>48</v>
      </c>
      <c r="F1050" s="9">
        <v>6600000</v>
      </c>
      <c r="G1050" s="9">
        <v>66</v>
      </c>
      <c r="H1050" s="9">
        <v>7298113</v>
      </c>
      <c r="I1050" s="11">
        <f t="shared" si="115"/>
        <v>32362628508.325092</v>
      </c>
      <c r="J1050" s="11">
        <f t="shared" si="113"/>
        <v>303594</v>
      </c>
      <c r="K1050" s="11">
        <f t="shared" si="116"/>
        <v>106598.379771422</v>
      </c>
      <c r="L1050" s="12">
        <f t="shared" si="110"/>
        <v>0</v>
      </c>
      <c r="M1050" s="11">
        <f>COUNTIF(E$2:$E1050,E1050)</f>
        <v>23</v>
      </c>
      <c r="N1050" s="13"/>
      <c r="O1050" t="str">
        <f t="shared" si="114"/>
        <v/>
      </c>
    </row>
    <row r="1051" spans="1:15">
      <c r="A1051" s="41" t="s">
        <v>103</v>
      </c>
      <c r="B1051" s="14">
        <v>45832</v>
      </c>
      <c r="C1051" s="8" t="s">
        <v>13</v>
      </c>
      <c r="D1051" s="8" t="s">
        <v>90</v>
      </c>
      <c r="E1051" s="8" t="s">
        <v>90</v>
      </c>
      <c r="F1051" s="9">
        <v>158200000</v>
      </c>
      <c r="G1051" s="9">
        <v>1582</v>
      </c>
      <c r="H1051" s="9">
        <v>172177574</v>
      </c>
      <c r="I1051" s="11">
        <f t="shared" si="115"/>
        <v>4573450805.552165</v>
      </c>
      <c r="J1051" s="11">
        <f t="shared" si="113"/>
        <v>43365</v>
      </c>
      <c r="K1051" s="11">
        <f t="shared" si="116"/>
        <v>105464.10251475072</v>
      </c>
      <c r="L1051" s="12">
        <f t="shared" si="110"/>
        <v>0</v>
      </c>
      <c r="M1051" s="11">
        <f>COUNTIF(E$2:$E1051,E1051)</f>
        <v>72</v>
      </c>
      <c r="N1051" s="13"/>
      <c r="O1051" t="str">
        <f t="shared" si="114"/>
        <v/>
      </c>
    </row>
    <row r="1052" spans="1:15">
      <c r="A1052" s="41" t="s">
        <v>103</v>
      </c>
      <c r="B1052" s="14">
        <v>45832</v>
      </c>
      <c r="C1052" s="8" t="s">
        <v>13</v>
      </c>
      <c r="D1052" s="8" t="s">
        <v>98</v>
      </c>
      <c r="E1052" s="8" t="s">
        <v>98</v>
      </c>
      <c r="F1052" s="9">
        <v>2500000</v>
      </c>
      <c r="G1052" s="9">
        <v>25</v>
      </c>
      <c r="H1052" s="9">
        <v>2588225</v>
      </c>
      <c r="I1052" s="11">
        <f t="shared" si="115"/>
        <v>3280809973</v>
      </c>
      <c r="J1052" s="11">
        <f t="shared" si="113"/>
        <v>31746</v>
      </c>
      <c r="K1052" s="11">
        <f t="shared" si="116"/>
        <v>103345.61749511749</v>
      </c>
      <c r="L1052" s="12">
        <f t="shared" si="110"/>
        <v>0</v>
      </c>
      <c r="M1052" s="11">
        <f>COUNTIF(E$2:$E1052,E1052)</f>
        <v>13</v>
      </c>
      <c r="N1052" s="13"/>
      <c r="O1052" t="str">
        <f t="shared" si="114"/>
        <v/>
      </c>
    </row>
    <row r="1053" spans="1:15">
      <c r="A1053" s="41" t="s">
        <v>103</v>
      </c>
      <c r="B1053" s="14">
        <v>45833</v>
      </c>
      <c r="C1053" s="8" t="s">
        <v>13</v>
      </c>
      <c r="D1053" s="8" t="s">
        <v>15</v>
      </c>
      <c r="E1053" s="8" t="s">
        <v>15</v>
      </c>
      <c r="F1053" s="9">
        <v>176100000</v>
      </c>
      <c r="G1053" s="9">
        <v>1761</v>
      </c>
      <c r="H1053" s="9">
        <v>193273823</v>
      </c>
      <c r="I1053" s="11">
        <f t="shared" si="115"/>
        <v>2928434491.966877</v>
      </c>
      <c r="J1053" s="11">
        <f t="shared" si="113"/>
        <v>27084</v>
      </c>
      <c r="K1053" s="11">
        <f t="shared" si="116"/>
        <v>108124.15049353408</v>
      </c>
      <c r="L1053" s="12">
        <f t="shared" si="110"/>
        <v>0</v>
      </c>
      <c r="M1053" s="11">
        <f>COUNTIF(E$2:$E1053,E1053)</f>
        <v>428</v>
      </c>
      <c r="N1053" s="13"/>
      <c r="O1053" t="str">
        <f t="shared" si="114"/>
        <v/>
      </c>
    </row>
    <row r="1054" spans="1:15">
      <c r="A1054" s="41" t="s">
        <v>103</v>
      </c>
      <c r="B1054" s="14">
        <v>45833</v>
      </c>
      <c r="C1054" s="8" t="s">
        <v>13</v>
      </c>
      <c r="D1054" s="8" t="s">
        <v>46</v>
      </c>
      <c r="E1054" s="8" t="s">
        <v>46</v>
      </c>
      <c r="F1054" s="9">
        <v>413500000</v>
      </c>
      <c r="G1054" s="9">
        <v>4135</v>
      </c>
      <c r="H1054" s="9">
        <v>432020331</v>
      </c>
      <c r="I1054" s="11">
        <f t="shared" si="115"/>
        <v>12803028980.621695</v>
      </c>
      <c r="J1054" s="11">
        <f t="shared" si="113"/>
        <v>124364</v>
      </c>
      <c r="K1054" s="11">
        <f t="shared" si="116"/>
        <v>102948.03142888371</v>
      </c>
      <c r="L1054" s="12">
        <f t="shared" ref="L1054:L1082" si="117">IF(G1054&lt;0,K1054*G1054-H1054,0)</f>
        <v>0</v>
      </c>
      <c r="M1054" s="11">
        <f>COUNTIF(E$2:$E1054,E1054)</f>
        <v>120</v>
      </c>
      <c r="N1054" s="13"/>
      <c r="O1054" t="str">
        <f t="shared" si="114"/>
        <v/>
      </c>
    </row>
    <row r="1055" spans="1:15">
      <c r="A1055" s="41" t="s">
        <v>103</v>
      </c>
      <c r="B1055" s="14">
        <v>45833</v>
      </c>
      <c r="C1055" s="8" t="s">
        <v>13</v>
      </c>
      <c r="D1055" s="8" t="s">
        <v>14</v>
      </c>
      <c r="E1055" s="8" t="s">
        <v>14</v>
      </c>
      <c r="F1055" s="9">
        <v>525100000</v>
      </c>
      <c r="G1055" s="9">
        <v>5251</v>
      </c>
      <c r="H1055" s="9">
        <v>564682153</v>
      </c>
      <c r="I1055" s="11">
        <f t="shared" si="115"/>
        <v>15451618168.185707</v>
      </c>
      <c r="J1055" s="11">
        <f t="shared" si="113"/>
        <v>149768</v>
      </c>
      <c r="K1055" s="11">
        <f t="shared" si="116"/>
        <v>103170.35794152094</v>
      </c>
      <c r="L1055" s="12">
        <f t="shared" si="117"/>
        <v>0</v>
      </c>
      <c r="M1055" s="11">
        <f>COUNTIF(E$2:$E1055,E1055)</f>
        <v>374</v>
      </c>
      <c r="N1055" s="13"/>
      <c r="O1055" t="str">
        <f t="shared" si="114"/>
        <v/>
      </c>
    </row>
    <row r="1056" spans="1:15">
      <c r="A1056" s="41" t="s">
        <v>103</v>
      </c>
      <c r="B1056" s="14">
        <v>45833</v>
      </c>
      <c r="C1056" s="8" t="s">
        <v>13</v>
      </c>
      <c r="D1056" s="8" t="s">
        <v>48</v>
      </c>
      <c r="E1056" s="8" t="s">
        <v>48</v>
      </c>
      <c r="F1056" s="9">
        <v>2300000</v>
      </c>
      <c r="G1056" s="9">
        <v>23</v>
      </c>
      <c r="H1056" s="9">
        <v>2545298</v>
      </c>
      <c r="I1056" s="11">
        <f t="shared" si="115"/>
        <v>32365173806.325092</v>
      </c>
      <c r="J1056" s="11">
        <f t="shared" si="113"/>
        <v>303617</v>
      </c>
      <c r="K1056" s="11">
        <f t="shared" si="116"/>
        <v>106598.68784134318</v>
      </c>
      <c r="L1056" s="12">
        <f t="shared" si="117"/>
        <v>0</v>
      </c>
      <c r="M1056" s="11">
        <f>COUNTIF(E$2:$E1056,E1056)</f>
        <v>24</v>
      </c>
      <c r="N1056" s="13"/>
      <c r="O1056" t="str">
        <f t="shared" si="114"/>
        <v/>
      </c>
    </row>
    <row r="1057" spans="1:15">
      <c r="A1057" s="41" t="s">
        <v>103</v>
      </c>
      <c r="B1057" s="14">
        <v>45833</v>
      </c>
      <c r="C1057" s="8" t="s">
        <v>13</v>
      </c>
      <c r="D1057" s="8" t="s">
        <v>15</v>
      </c>
      <c r="E1057" s="8" t="s">
        <v>15</v>
      </c>
      <c r="F1057" s="9">
        <v>-1450800000</v>
      </c>
      <c r="G1057" s="9">
        <v>-14508</v>
      </c>
      <c r="H1057" s="9">
        <v>-1596097620</v>
      </c>
      <c r="I1057" s="11">
        <f t="shared" si="115"/>
        <v>1359769316.6066847</v>
      </c>
      <c r="J1057" s="11">
        <f t="shared" si="113"/>
        <v>12576</v>
      </c>
      <c r="K1057" s="11">
        <f t="shared" si="116"/>
        <v>108124.15049353408</v>
      </c>
      <c r="L1057" s="12">
        <f t="shared" si="117"/>
        <v>27432444.639807701</v>
      </c>
      <c r="M1057" s="11">
        <f>COUNTIF(E$2:$E1057,E1057)</f>
        <v>429</v>
      </c>
      <c r="N1057" s="13"/>
      <c r="O1057" t="str">
        <f t="shared" si="114"/>
        <v/>
      </c>
    </row>
    <row r="1058" spans="1:15">
      <c r="A1058" s="41" t="s">
        <v>103</v>
      </c>
      <c r="B1058" s="14">
        <v>45833</v>
      </c>
      <c r="C1058" s="8" t="s">
        <v>13</v>
      </c>
      <c r="D1058" s="8" t="s">
        <v>14</v>
      </c>
      <c r="E1058" s="8" t="s">
        <v>14</v>
      </c>
      <c r="F1058" s="9">
        <v>-19300000</v>
      </c>
      <c r="G1058" s="9">
        <v>-193</v>
      </c>
      <c r="H1058" s="9">
        <v>-20817752</v>
      </c>
      <c r="I1058" s="11">
        <f t="shared" si="115"/>
        <v>15431706289.102993</v>
      </c>
      <c r="J1058" s="11">
        <f t="shared" si="113"/>
        <v>149575</v>
      </c>
      <c r="K1058" s="11">
        <f t="shared" si="116"/>
        <v>103170.35794152094</v>
      </c>
      <c r="L1058" s="12">
        <f t="shared" si="117"/>
        <v>905872.91728645936</v>
      </c>
      <c r="M1058" s="11">
        <f>COUNTIF(E$2:$E1058,E1058)</f>
        <v>375</v>
      </c>
      <c r="N1058" s="13"/>
      <c r="O1058" t="str">
        <f t="shared" si="114"/>
        <v/>
      </c>
    </row>
    <row r="1059" spans="1:15">
      <c r="A1059" s="41" t="s">
        <v>103</v>
      </c>
      <c r="B1059" s="14">
        <v>45833</v>
      </c>
      <c r="C1059" s="8" t="s">
        <v>13</v>
      </c>
      <c r="D1059" s="8" t="s">
        <v>48</v>
      </c>
      <c r="E1059" s="8" t="s">
        <v>48</v>
      </c>
      <c r="F1059" s="9">
        <v>-20000000000</v>
      </c>
      <c r="G1059" s="9">
        <v>-200000</v>
      </c>
      <c r="H1059" s="9">
        <v>-21323000000</v>
      </c>
      <c r="I1059" s="11">
        <f t="shared" si="115"/>
        <v>11045436238.056454</v>
      </c>
      <c r="J1059" s="11">
        <f t="shared" si="113"/>
        <v>103617</v>
      </c>
      <c r="K1059" s="11">
        <f t="shared" si="116"/>
        <v>106598.68784134318</v>
      </c>
      <c r="L1059" s="12">
        <f t="shared" si="117"/>
        <v>3262431.7313613892</v>
      </c>
      <c r="M1059" s="11">
        <f>COUNTIF(E$2:$E1059,E1059)</f>
        <v>25</v>
      </c>
      <c r="N1059" s="13"/>
      <c r="O1059" t="str">
        <f t="shared" si="114"/>
        <v/>
      </c>
    </row>
    <row r="1060" spans="1:15">
      <c r="A1060" s="41" t="s">
        <v>103</v>
      </c>
      <c r="B1060" s="14">
        <v>45834</v>
      </c>
      <c r="C1060" s="8" t="s">
        <v>13</v>
      </c>
      <c r="D1060" s="8" t="s">
        <v>46</v>
      </c>
      <c r="E1060" s="8" t="s">
        <v>46</v>
      </c>
      <c r="F1060" s="9">
        <v>223400000</v>
      </c>
      <c r="G1060" s="9">
        <v>2234</v>
      </c>
      <c r="H1060" s="9">
        <v>233362321</v>
      </c>
      <c r="I1060" s="11">
        <f t="shared" si="115"/>
        <v>13036391301.621695</v>
      </c>
      <c r="J1060" s="11">
        <f t="shared" si="113"/>
        <v>126598</v>
      </c>
      <c r="K1060" s="11">
        <f t="shared" si="116"/>
        <v>102974.70182484474</v>
      </c>
      <c r="L1060" s="12">
        <f t="shared" si="117"/>
        <v>0</v>
      </c>
      <c r="M1060" s="11">
        <f>COUNTIF(E$2:$E1060,E1060)</f>
        <v>121</v>
      </c>
      <c r="N1060" s="13"/>
      <c r="O1060" t="str">
        <f t="shared" si="114"/>
        <v/>
      </c>
    </row>
    <row r="1061" spans="1:15">
      <c r="A1061" s="41" t="s">
        <v>103</v>
      </c>
      <c r="B1061" s="14">
        <v>45834</v>
      </c>
      <c r="C1061" s="8" t="s">
        <v>13</v>
      </c>
      <c r="D1061" s="8" t="s">
        <v>98</v>
      </c>
      <c r="E1061" s="8" t="s">
        <v>98</v>
      </c>
      <c r="F1061" s="9">
        <v>8000000</v>
      </c>
      <c r="G1061" s="9">
        <v>80</v>
      </c>
      <c r="H1061" s="9">
        <v>8285840</v>
      </c>
      <c r="I1061" s="11">
        <f t="shared" si="115"/>
        <v>3289095813</v>
      </c>
      <c r="J1061" s="11">
        <f t="shared" si="113"/>
        <v>31826</v>
      </c>
      <c r="K1061" s="11">
        <f t="shared" si="116"/>
        <v>103346.18905925972</v>
      </c>
      <c r="L1061" s="12">
        <f t="shared" si="117"/>
        <v>0</v>
      </c>
      <c r="M1061" s="11">
        <f>COUNTIF(E$2:$E1061,E1061)</f>
        <v>14</v>
      </c>
      <c r="N1061" s="13"/>
      <c r="O1061" t="str">
        <f t="shared" si="114"/>
        <v/>
      </c>
    </row>
    <row r="1062" spans="1:15">
      <c r="A1062" s="41" t="s">
        <v>103</v>
      </c>
      <c r="B1062" s="14">
        <v>45834</v>
      </c>
      <c r="C1062" s="8" t="s">
        <v>13</v>
      </c>
      <c r="D1062" s="8" t="s">
        <v>15</v>
      </c>
      <c r="E1062" s="8" t="s">
        <v>15</v>
      </c>
      <c r="F1062" s="9">
        <v>12700000</v>
      </c>
      <c r="G1062" s="9">
        <v>127</v>
      </c>
      <c r="H1062" s="9">
        <v>13929221</v>
      </c>
      <c r="I1062" s="11">
        <f t="shared" si="115"/>
        <v>1373698537.6066847</v>
      </c>
      <c r="J1062" s="11">
        <f t="shared" si="113"/>
        <v>12703</v>
      </c>
      <c r="K1062" s="11">
        <f t="shared" si="116"/>
        <v>108139.69437193456</v>
      </c>
      <c r="L1062" s="12">
        <f t="shared" si="117"/>
        <v>0</v>
      </c>
      <c r="M1062" s="11">
        <f>COUNTIF(E$2:$E1062,E1062)</f>
        <v>430</v>
      </c>
      <c r="N1062" s="13"/>
      <c r="O1062" t="str">
        <f t="shared" si="114"/>
        <v/>
      </c>
    </row>
    <row r="1063" spans="1:15">
      <c r="A1063" s="41" t="s">
        <v>103</v>
      </c>
      <c r="B1063" s="14">
        <v>45834</v>
      </c>
      <c r="C1063" s="8" t="s">
        <v>13</v>
      </c>
      <c r="D1063" s="8" t="s">
        <v>14</v>
      </c>
      <c r="E1063" s="8" t="s">
        <v>14</v>
      </c>
      <c r="F1063" s="9">
        <v>68600000</v>
      </c>
      <c r="G1063" s="9">
        <v>686</v>
      </c>
      <c r="H1063" s="9">
        <v>73978519</v>
      </c>
      <c r="I1063" s="11">
        <f t="shared" si="115"/>
        <v>15505684808.102993</v>
      </c>
      <c r="J1063" s="11">
        <f t="shared" si="113"/>
        <v>150261</v>
      </c>
      <c r="K1063" s="11">
        <f t="shared" si="116"/>
        <v>103191.67853337189</v>
      </c>
      <c r="L1063" s="12">
        <f t="shared" si="117"/>
        <v>0</v>
      </c>
      <c r="M1063" s="11">
        <f>COUNTIF(E$2:$E1063,E1063)</f>
        <v>376</v>
      </c>
      <c r="N1063" s="13"/>
      <c r="O1063" t="str">
        <f t="shared" si="114"/>
        <v/>
      </c>
    </row>
    <row r="1064" spans="1:15">
      <c r="A1064" s="41" t="s">
        <v>103</v>
      </c>
      <c r="B1064" s="14">
        <v>45834</v>
      </c>
      <c r="C1064" s="8" t="s">
        <v>13</v>
      </c>
      <c r="D1064" s="8" t="s">
        <v>15</v>
      </c>
      <c r="E1064" s="8" t="s">
        <v>15</v>
      </c>
      <c r="F1064" s="9">
        <v>-759900000</v>
      </c>
      <c r="G1064" s="9">
        <v>-7599</v>
      </c>
      <c r="H1064" s="9">
        <v>-836148366</v>
      </c>
      <c r="I1064" s="11">
        <f t="shared" si="115"/>
        <v>551945000.07435393</v>
      </c>
      <c r="J1064" s="11">
        <f t="shared" si="113"/>
        <v>5104</v>
      </c>
      <c r="K1064" s="11">
        <f t="shared" si="116"/>
        <v>108139.69437193456</v>
      </c>
      <c r="L1064" s="12">
        <f t="shared" si="117"/>
        <v>14394828.467669249</v>
      </c>
      <c r="M1064" s="11">
        <f>COUNTIF(E$2:$E1064,E1064)</f>
        <v>431</v>
      </c>
      <c r="N1064" s="13"/>
      <c r="O1064" t="str">
        <f t="shared" si="114"/>
        <v/>
      </c>
    </row>
    <row r="1065" spans="1:15">
      <c r="A1065" s="41" t="s">
        <v>103</v>
      </c>
      <c r="B1065" s="14">
        <v>45834</v>
      </c>
      <c r="C1065" s="8" t="s">
        <v>13</v>
      </c>
      <c r="D1065" s="8" t="s">
        <v>14</v>
      </c>
      <c r="E1065" s="8" t="s">
        <v>14</v>
      </c>
      <c r="F1065" s="9">
        <v>-27800000</v>
      </c>
      <c r="G1065" s="9">
        <v>-278</v>
      </c>
      <c r="H1065" s="9">
        <v>-29991474</v>
      </c>
      <c r="I1065" s="11">
        <f t="shared" si="115"/>
        <v>15476997521.470716</v>
      </c>
      <c r="J1065" s="11">
        <f t="shared" si="113"/>
        <v>149983</v>
      </c>
      <c r="K1065" s="11">
        <f t="shared" si="116"/>
        <v>103191.67853337189</v>
      </c>
      <c r="L1065" s="12">
        <f t="shared" si="117"/>
        <v>1304187.3677226156</v>
      </c>
      <c r="M1065" s="11">
        <f>COUNTIF(E$2:$E1065,E1065)</f>
        <v>377</v>
      </c>
      <c r="N1065" s="13"/>
      <c r="O1065" t="str">
        <f t="shared" si="114"/>
        <v/>
      </c>
    </row>
    <row r="1066" spans="1:15">
      <c r="A1066" s="41" t="s">
        <v>103</v>
      </c>
      <c r="B1066" s="14">
        <v>45834</v>
      </c>
      <c r="C1066" s="8" t="s">
        <v>13</v>
      </c>
      <c r="D1066" s="8" t="s">
        <v>90</v>
      </c>
      <c r="E1066" s="8" t="s">
        <v>90</v>
      </c>
      <c r="F1066" s="9">
        <v>56300000</v>
      </c>
      <c r="G1066" s="9">
        <v>563</v>
      </c>
      <c r="H1066" s="9">
        <v>61007767</v>
      </c>
      <c r="I1066" s="11">
        <f t="shared" si="115"/>
        <v>4634458572.552165</v>
      </c>
      <c r="J1066" s="11">
        <f t="shared" si="113"/>
        <v>43928</v>
      </c>
      <c r="K1066" s="11">
        <f t="shared" si="116"/>
        <v>105501.24231816074</v>
      </c>
      <c r="L1066" s="12">
        <f t="shared" si="117"/>
        <v>0</v>
      </c>
      <c r="M1066" s="11">
        <f>COUNTIF(E$2:$E1066,E1066)</f>
        <v>73</v>
      </c>
      <c r="N1066" s="13"/>
      <c r="O1066" t="str">
        <f t="shared" si="114"/>
        <v/>
      </c>
    </row>
    <row r="1067" spans="1:15">
      <c r="A1067" s="41" t="s">
        <v>103</v>
      </c>
      <c r="B1067" s="14">
        <v>45834</v>
      </c>
      <c r="C1067" s="8" t="s">
        <v>13</v>
      </c>
      <c r="D1067" s="8" t="s">
        <v>46</v>
      </c>
      <c r="E1067" s="8" t="s">
        <v>46</v>
      </c>
      <c r="F1067" s="9">
        <v>-1939700000</v>
      </c>
      <c r="G1067" s="9">
        <v>-19397</v>
      </c>
      <c r="H1067" s="9">
        <v>-2021438958</v>
      </c>
      <c r="I1067" s="11">
        <f t="shared" si="115"/>
        <v>11038991010.32518</v>
      </c>
      <c r="J1067" s="11">
        <f t="shared" si="113"/>
        <v>107201</v>
      </c>
      <c r="K1067" s="11">
        <f t="shared" si="116"/>
        <v>102974.70182484474</v>
      </c>
      <c r="L1067" s="12">
        <f t="shared" si="117"/>
        <v>24038666.703486443</v>
      </c>
      <c r="M1067" s="11">
        <f>COUNTIF(E$2:$E1067,E1067)</f>
        <v>122</v>
      </c>
      <c r="N1067" s="13"/>
      <c r="O1067" t="str">
        <f t="shared" si="114"/>
        <v/>
      </c>
    </row>
    <row r="1068" spans="1:15">
      <c r="A1068" s="41" t="s">
        <v>103</v>
      </c>
      <c r="B1068" s="14">
        <v>45835</v>
      </c>
      <c r="C1068" s="8" t="s">
        <v>13</v>
      </c>
      <c r="D1068" s="8" t="s">
        <v>14</v>
      </c>
      <c r="E1068" s="8" t="s">
        <v>14</v>
      </c>
      <c r="F1068" s="9">
        <v>64900000</v>
      </c>
      <c r="G1068" s="9">
        <v>649</v>
      </c>
      <c r="H1068" s="9">
        <v>70124586</v>
      </c>
      <c r="I1068" s="11">
        <f t="shared" si="115"/>
        <v>15547122107.470716</v>
      </c>
      <c r="J1068" s="11">
        <f t="shared" si="113"/>
        <v>150632</v>
      </c>
      <c r="K1068" s="11">
        <f t="shared" si="116"/>
        <v>103212.61157968239</v>
      </c>
      <c r="L1068" s="12">
        <f t="shared" si="117"/>
        <v>0</v>
      </c>
      <c r="M1068" s="11">
        <f>COUNTIF(E$2:$E1068,E1068)</f>
        <v>378</v>
      </c>
      <c r="N1068" s="13"/>
      <c r="O1068" t="str">
        <f t="shared" si="114"/>
        <v/>
      </c>
    </row>
    <row r="1069" spans="1:15">
      <c r="A1069" s="41" t="s">
        <v>103</v>
      </c>
      <c r="B1069" s="14">
        <v>45835</v>
      </c>
      <c r="C1069" s="8" t="s">
        <v>13</v>
      </c>
      <c r="D1069" s="8" t="s">
        <v>46</v>
      </c>
      <c r="E1069" s="8" t="s">
        <v>46</v>
      </c>
      <c r="F1069" s="9">
        <v>555200000</v>
      </c>
      <c r="G1069" s="9">
        <v>5552</v>
      </c>
      <c r="H1069" s="9">
        <v>580379217</v>
      </c>
      <c r="I1069" s="11">
        <f t="shared" si="115"/>
        <v>11619370227.32518</v>
      </c>
      <c r="J1069" s="11">
        <f t="shared" si="113"/>
        <v>112753</v>
      </c>
      <c r="K1069" s="11">
        <f t="shared" si="116"/>
        <v>103051.53944751076</v>
      </c>
      <c r="L1069" s="12">
        <f t="shared" si="117"/>
        <v>0</v>
      </c>
      <c r="M1069" s="11">
        <f>COUNTIF(E$2:$E1069,E1069)</f>
        <v>123</v>
      </c>
      <c r="N1069" s="13"/>
      <c r="O1069" t="str">
        <f t="shared" si="114"/>
        <v/>
      </c>
    </row>
    <row r="1070" spans="1:15">
      <c r="A1070" s="41" t="s">
        <v>103</v>
      </c>
      <c r="B1070" s="14">
        <v>45835</v>
      </c>
      <c r="C1070" s="8" t="s">
        <v>13</v>
      </c>
      <c r="D1070" s="8" t="s">
        <v>14</v>
      </c>
      <c r="E1070" s="8" t="s">
        <v>14</v>
      </c>
      <c r="F1070" s="9">
        <v>-10000000</v>
      </c>
      <c r="G1070" s="9">
        <v>-100</v>
      </c>
      <c r="H1070" s="9">
        <v>-10794000</v>
      </c>
      <c r="I1070" s="11">
        <f t="shared" si="115"/>
        <v>15536800846.312748</v>
      </c>
      <c r="J1070" s="11">
        <f t="shared" si="113"/>
        <v>150532</v>
      </c>
      <c r="K1070" s="11">
        <f t="shared" si="116"/>
        <v>103212.61157968239</v>
      </c>
      <c r="L1070" s="12">
        <f t="shared" si="117"/>
        <v>472738.842031762</v>
      </c>
      <c r="M1070" s="11">
        <f>COUNTIF(E$2:$E1070,E1070)</f>
        <v>379</v>
      </c>
      <c r="N1070" s="13"/>
      <c r="O1070" t="str">
        <f t="shared" si="114"/>
        <v/>
      </c>
    </row>
    <row r="1071" spans="1:15">
      <c r="A1071" s="41" t="s">
        <v>103</v>
      </c>
      <c r="B1071" s="14">
        <v>45835</v>
      </c>
      <c r="C1071" s="8" t="s">
        <v>13</v>
      </c>
      <c r="D1071" s="8" t="s">
        <v>46</v>
      </c>
      <c r="E1071" s="8" t="s">
        <v>46</v>
      </c>
      <c r="F1071" s="9">
        <v>-1097900000</v>
      </c>
      <c r="G1071" s="9">
        <v>-10979</v>
      </c>
      <c r="H1071" s="9">
        <v>-1144868162</v>
      </c>
      <c r="I1071" s="11">
        <f t="shared" si="115"/>
        <v>10487967375.730959</v>
      </c>
      <c r="J1071" s="11">
        <f t="shared" si="113"/>
        <v>101774</v>
      </c>
      <c r="K1071" s="11">
        <f t="shared" si="116"/>
        <v>103051.53944751076</v>
      </c>
      <c r="L1071" s="12">
        <f t="shared" si="117"/>
        <v>13465310.405779362</v>
      </c>
      <c r="M1071" s="11">
        <f>COUNTIF(E$2:$E1071,E1071)</f>
        <v>124</v>
      </c>
      <c r="N1071" s="13"/>
      <c r="O1071" t="str">
        <f t="shared" si="114"/>
        <v/>
      </c>
    </row>
    <row r="1072" spans="1:15">
      <c r="A1072" s="41" t="s">
        <v>103</v>
      </c>
      <c r="B1072" s="14">
        <v>45835</v>
      </c>
      <c r="C1072" s="8" t="s">
        <v>13</v>
      </c>
      <c r="D1072" s="8" t="s">
        <v>15</v>
      </c>
      <c r="E1072" s="8" t="s">
        <v>15</v>
      </c>
      <c r="F1072" s="9">
        <v>56000000</v>
      </c>
      <c r="G1072" s="9">
        <v>560</v>
      </c>
      <c r="H1072" s="9">
        <v>61234574</v>
      </c>
      <c r="I1072" s="11">
        <f t="shared" si="115"/>
        <v>613179574.07435393</v>
      </c>
      <c r="J1072" s="11">
        <f t="shared" si="113"/>
        <v>5664</v>
      </c>
      <c r="K1072" s="11">
        <f t="shared" si="116"/>
        <v>108259.10559222351</v>
      </c>
      <c r="L1072" s="12">
        <f t="shared" si="117"/>
        <v>0</v>
      </c>
      <c r="M1072" s="11">
        <f>COUNTIF(E$2:$E1072,E1072)</f>
        <v>432</v>
      </c>
      <c r="N1072" s="13"/>
      <c r="O1072" t="str">
        <f t="shared" si="114"/>
        <v/>
      </c>
    </row>
    <row r="1073" spans="1:15">
      <c r="A1073" s="41" t="s">
        <v>103</v>
      </c>
      <c r="B1073" s="14">
        <v>45835</v>
      </c>
      <c r="C1073" s="8" t="s">
        <v>13</v>
      </c>
      <c r="D1073" s="8" t="s">
        <v>90</v>
      </c>
      <c r="E1073" s="8" t="s">
        <v>90</v>
      </c>
      <c r="F1073" s="9">
        <v>3600000</v>
      </c>
      <c r="G1073" s="9">
        <v>36</v>
      </c>
      <c r="H1073" s="9">
        <v>3909231</v>
      </c>
      <c r="I1073" s="11">
        <f t="shared" si="115"/>
        <v>4638367803.552165</v>
      </c>
      <c r="J1073" s="11">
        <f t="shared" si="113"/>
        <v>43964</v>
      </c>
      <c r="K1073" s="11">
        <f t="shared" si="116"/>
        <v>105503.77134819773</v>
      </c>
      <c r="L1073" s="12">
        <f t="shared" si="117"/>
        <v>0</v>
      </c>
      <c r="M1073" s="11">
        <f>COUNTIF(E$2:$E1073,E1073)</f>
        <v>74</v>
      </c>
      <c r="N1073" s="13"/>
      <c r="O1073" t="str">
        <f t="shared" si="114"/>
        <v/>
      </c>
    </row>
    <row r="1074" spans="1:15">
      <c r="A1074" s="41" t="s">
        <v>103</v>
      </c>
      <c r="B1074" s="14">
        <v>45835</v>
      </c>
      <c r="C1074" s="8" t="s">
        <v>13</v>
      </c>
      <c r="D1074" s="8" t="s">
        <v>48</v>
      </c>
      <c r="E1074" s="8" t="s">
        <v>48</v>
      </c>
      <c r="F1074" s="9">
        <v>10800000</v>
      </c>
      <c r="G1074" s="9">
        <v>108</v>
      </c>
      <c r="H1074" s="9">
        <v>11945430</v>
      </c>
      <c r="I1074" s="11">
        <f t="shared" si="115"/>
        <v>11057381668.056454</v>
      </c>
      <c r="J1074" s="11">
        <f t="shared" si="113"/>
        <v>103725</v>
      </c>
      <c r="K1074" s="11">
        <f t="shared" si="116"/>
        <v>106602.86014033698</v>
      </c>
      <c r="L1074" s="12">
        <f t="shared" si="117"/>
        <v>0</v>
      </c>
      <c r="M1074" s="11">
        <f>COUNTIF(E$2:$E1074,E1074)</f>
        <v>26</v>
      </c>
      <c r="N1074" s="13"/>
      <c r="O1074" t="str">
        <f t="shared" si="114"/>
        <v/>
      </c>
    </row>
    <row r="1075" spans="1:15">
      <c r="A1075" s="41" t="s">
        <v>103</v>
      </c>
      <c r="B1075" s="14">
        <v>45838</v>
      </c>
      <c r="C1075" s="8" t="s">
        <v>13</v>
      </c>
      <c r="D1075" s="8" t="s">
        <v>14</v>
      </c>
      <c r="E1075" s="8" t="s">
        <v>14</v>
      </c>
      <c r="F1075" s="9">
        <v>157800000</v>
      </c>
      <c r="G1075" s="9">
        <v>1578</v>
      </c>
      <c r="H1075" s="9">
        <v>170155490</v>
      </c>
      <c r="I1075" s="11">
        <f t="shared" ref="I1075:I1090" si="118">IF(H1075&gt;=0,IF(M1075=1,H1075,SUMIFS(I:I,E:E,E1075,M:M,M1075-1)+H1075),SUMIFS(I:I,E:E,E1075,M:M,M1075-1)+K1075*G1075)</f>
        <v>15706956336.312748</v>
      </c>
      <c r="J1075" s="11">
        <f t="shared" si="113"/>
        <v>152110</v>
      </c>
      <c r="K1075" s="11">
        <f t="shared" ref="K1075:K1090" si="119">IF(H1075&gt;=0,I1075/J1075,SUMIFS($K:$K,$E:$E,E1075,$M:$M,M1075-1))</f>
        <v>103260.511053269</v>
      </c>
      <c r="L1075" s="12">
        <f t="shared" si="117"/>
        <v>0</v>
      </c>
      <c r="M1075" s="11">
        <f>COUNTIF(E$2:$E1075,E1075)</f>
        <v>380</v>
      </c>
      <c r="N1075" s="13"/>
      <c r="O1075" t="str">
        <f t="shared" si="114"/>
        <v/>
      </c>
    </row>
    <row r="1076" spans="1:15">
      <c r="A1076" s="41" t="s">
        <v>103</v>
      </c>
      <c r="B1076" s="14">
        <v>45838</v>
      </c>
      <c r="C1076" s="8" t="s">
        <v>13</v>
      </c>
      <c r="D1076" s="8" t="s">
        <v>46</v>
      </c>
      <c r="E1076" s="8" t="s">
        <v>46</v>
      </c>
      <c r="F1076" s="9">
        <v>675500000</v>
      </c>
      <c r="G1076" s="9">
        <v>6755</v>
      </c>
      <c r="H1076" s="9">
        <v>705839296</v>
      </c>
      <c r="I1076" s="11">
        <f t="shared" si="118"/>
        <v>11193806671.730959</v>
      </c>
      <c r="J1076" s="11">
        <f t="shared" si="113"/>
        <v>108529</v>
      </c>
      <c r="K1076" s="11">
        <f t="shared" si="119"/>
        <v>103141.15740245426</v>
      </c>
      <c r="L1076" s="12">
        <f t="shared" si="117"/>
        <v>0</v>
      </c>
      <c r="M1076" s="11">
        <f>COUNTIF(E$2:$E1076,E1076)</f>
        <v>125</v>
      </c>
      <c r="N1076" s="13"/>
      <c r="O1076" t="str">
        <f t="shared" si="114"/>
        <v/>
      </c>
    </row>
    <row r="1077" spans="1:15">
      <c r="A1077" s="41" t="s">
        <v>103</v>
      </c>
      <c r="B1077" s="14">
        <v>45838</v>
      </c>
      <c r="C1077" s="8" t="s">
        <v>13</v>
      </c>
      <c r="D1077" s="8" t="s">
        <v>46</v>
      </c>
      <c r="E1077" s="8" t="s">
        <v>46</v>
      </c>
      <c r="F1077" s="9">
        <v>-3168400000</v>
      </c>
      <c r="G1077" s="9">
        <v>-31684</v>
      </c>
      <c r="H1077" s="9">
        <v>-3304641200</v>
      </c>
      <c r="I1077" s="11">
        <f t="shared" si="118"/>
        <v>7925882240.5915985</v>
      </c>
      <c r="J1077" s="11">
        <f t="shared" si="113"/>
        <v>76845</v>
      </c>
      <c r="K1077" s="11">
        <f t="shared" si="119"/>
        <v>103141.15740245426</v>
      </c>
      <c r="L1077" s="12">
        <f t="shared" si="117"/>
        <v>36716768.860639095</v>
      </c>
      <c r="M1077" s="11">
        <f>COUNTIF(E$2:$E1077,E1077)</f>
        <v>126</v>
      </c>
      <c r="N1077" s="13"/>
      <c r="O1077" t="str">
        <f t="shared" si="114"/>
        <v/>
      </c>
    </row>
    <row r="1078" spans="1:15">
      <c r="A1078" s="41" t="s">
        <v>103</v>
      </c>
      <c r="B1078" s="14">
        <v>45838</v>
      </c>
      <c r="C1078" s="8" t="s">
        <v>13</v>
      </c>
      <c r="D1078" s="8" t="s">
        <v>90</v>
      </c>
      <c r="E1078" s="8" t="s">
        <v>90</v>
      </c>
      <c r="F1078" s="9">
        <v>573400000</v>
      </c>
      <c r="G1078" s="9">
        <v>5734</v>
      </c>
      <c r="H1078" s="9">
        <v>620858152</v>
      </c>
      <c r="I1078" s="11">
        <f t="shared" si="118"/>
        <v>5259225955.552165</v>
      </c>
      <c r="J1078" s="11">
        <f t="shared" si="113"/>
        <v>49698</v>
      </c>
      <c r="K1078" s="11">
        <f t="shared" si="119"/>
        <v>105823.69422415721</v>
      </c>
      <c r="L1078" s="12">
        <f t="shared" si="117"/>
        <v>0</v>
      </c>
      <c r="M1078" s="11">
        <f>COUNTIF(E$2:$E1078,E1078)</f>
        <v>75</v>
      </c>
      <c r="N1078" s="13"/>
      <c r="O1078" t="str">
        <f t="shared" si="114"/>
        <v/>
      </c>
    </row>
    <row r="1079" spans="1:15">
      <c r="A1079" s="41" t="s">
        <v>103</v>
      </c>
      <c r="B1079" s="14">
        <v>45838</v>
      </c>
      <c r="C1079" s="8" t="s">
        <v>13</v>
      </c>
      <c r="D1079" s="8" t="s">
        <v>14</v>
      </c>
      <c r="E1079" s="8" t="s">
        <v>14</v>
      </c>
      <c r="F1079" s="9">
        <v>-21300000</v>
      </c>
      <c r="G1079" s="9">
        <v>-213</v>
      </c>
      <c r="H1079" s="9">
        <v>-22995267</v>
      </c>
      <c r="I1079" s="11">
        <f t="shared" si="118"/>
        <v>15684961847.458401</v>
      </c>
      <c r="J1079" s="11">
        <f t="shared" si="113"/>
        <v>151897</v>
      </c>
      <c r="K1079" s="11">
        <f t="shared" si="119"/>
        <v>103260.511053269</v>
      </c>
      <c r="L1079" s="12">
        <f t="shared" si="117"/>
        <v>1000778.1456537023</v>
      </c>
      <c r="M1079" s="11">
        <f>COUNTIF(E$2:$E1079,E1079)</f>
        <v>381</v>
      </c>
      <c r="N1079" s="13"/>
      <c r="O1079" t="str">
        <f t="shared" si="114"/>
        <v/>
      </c>
    </row>
    <row r="1080" spans="1:15">
      <c r="A1080" s="41" t="s">
        <v>103</v>
      </c>
      <c r="B1080" s="14">
        <v>45838</v>
      </c>
      <c r="C1080" s="8" t="s">
        <v>13</v>
      </c>
      <c r="D1080" s="8" t="s">
        <v>48</v>
      </c>
      <c r="E1080" s="8" t="s">
        <v>48</v>
      </c>
      <c r="F1080" s="9">
        <v>22500000</v>
      </c>
      <c r="G1080" s="9">
        <v>225</v>
      </c>
      <c r="H1080" s="9">
        <v>24899859</v>
      </c>
      <c r="I1080" s="11">
        <f t="shared" si="118"/>
        <v>11082281527.056454</v>
      </c>
      <c r="J1080" s="11">
        <f t="shared" si="113"/>
        <v>103950</v>
      </c>
      <c r="K1080" s="11">
        <f t="shared" si="119"/>
        <v>106611.65490193799</v>
      </c>
      <c r="L1080" s="12">
        <f t="shared" si="117"/>
        <v>0</v>
      </c>
      <c r="M1080" s="11">
        <f>COUNTIF(E$2:$E1080,E1080)</f>
        <v>27</v>
      </c>
      <c r="N1080" s="13"/>
      <c r="O1080" t="str">
        <f t="shared" si="114"/>
        <v/>
      </c>
    </row>
    <row r="1081" spans="1:15">
      <c r="A1081" s="41" t="s">
        <v>103</v>
      </c>
      <c r="B1081" s="14">
        <v>45838</v>
      </c>
      <c r="C1081" s="8" t="s">
        <v>13</v>
      </c>
      <c r="D1081" s="8" t="s">
        <v>15</v>
      </c>
      <c r="E1081" s="8" t="s">
        <v>15</v>
      </c>
      <c r="F1081" s="9">
        <v>240900000</v>
      </c>
      <c r="G1081" s="9">
        <v>2409</v>
      </c>
      <c r="H1081" s="9">
        <v>264357248</v>
      </c>
      <c r="I1081" s="11">
        <f t="shared" si="118"/>
        <v>877536822.07435393</v>
      </c>
      <c r="J1081" s="11">
        <f t="shared" si="113"/>
        <v>8073</v>
      </c>
      <c r="K1081" s="11">
        <f t="shared" si="119"/>
        <v>108700.21331281481</v>
      </c>
      <c r="L1081" s="12">
        <f t="shared" si="117"/>
        <v>0</v>
      </c>
      <c r="M1081" s="11">
        <f>COUNTIF(E$2:$E1081,E1081)</f>
        <v>433</v>
      </c>
      <c r="N1081" s="13"/>
      <c r="O1081" t="str">
        <f t="shared" si="114"/>
        <v/>
      </c>
    </row>
    <row r="1082" spans="1:15">
      <c r="A1082" s="41" t="s">
        <v>103</v>
      </c>
      <c r="B1082" s="14">
        <v>45838</v>
      </c>
      <c r="C1082" s="8" t="s">
        <v>13</v>
      </c>
      <c r="D1082" s="8" t="s">
        <v>98</v>
      </c>
      <c r="E1082" s="8" t="s">
        <v>98</v>
      </c>
      <c r="F1082" s="9">
        <v>2700000</v>
      </c>
      <c r="G1082" s="9">
        <v>27</v>
      </c>
      <c r="H1082" s="9">
        <v>2798820</v>
      </c>
      <c r="I1082" s="11">
        <f t="shared" si="118"/>
        <v>3291894633</v>
      </c>
      <c r="J1082" s="11">
        <f t="shared" si="113"/>
        <v>31853</v>
      </c>
      <c r="K1082" s="11">
        <f t="shared" si="119"/>
        <v>103346.4550591781</v>
      </c>
      <c r="L1082" s="12">
        <f t="shared" si="117"/>
        <v>0</v>
      </c>
      <c r="M1082" s="11">
        <f>COUNTIF(E$2:$E1082,E1082)</f>
        <v>15</v>
      </c>
      <c r="N1082" s="13"/>
      <c r="O1082" t="str">
        <f t="shared" si="114"/>
        <v/>
      </c>
    </row>
    <row r="1083" spans="1:15">
      <c r="A1083" s="41" t="s">
        <v>120</v>
      </c>
      <c r="B1083" s="14">
        <v>45839</v>
      </c>
      <c r="C1083" s="8" t="s">
        <v>13</v>
      </c>
      <c r="D1083" s="8" t="s">
        <v>46</v>
      </c>
      <c r="E1083" s="8" t="s">
        <v>46</v>
      </c>
      <c r="F1083" s="9">
        <f>G1083*100000</f>
        <v>60600000</v>
      </c>
      <c r="G1083" s="9">
        <v>606</v>
      </c>
      <c r="H1083" s="9">
        <v>63205640</v>
      </c>
      <c r="I1083" s="11">
        <f t="shared" si="118"/>
        <v>7989087880.5915985</v>
      </c>
      <c r="J1083" s="11">
        <f t="shared" si="113"/>
        <v>77451</v>
      </c>
      <c r="K1083" s="11">
        <f t="shared" si="119"/>
        <v>103150.22247087318</v>
      </c>
      <c r="L1083" s="12">
        <f t="shared" ref="L1083:L1147" si="120">IF(G1083&lt;0,K1083*G1083-H1083,0)</f>
        <v>0</v>
      </c>
      <c r="M1083" s="11">
        <f>COUNTIF(E$2:$E1083,E1083)</f>
        <v>127</v>
      </c>
      <c r="N1083" s="13"/>
      <c r="O1083" t="str">
        <f t="shared" si="114"/>
        <v/>
      </c>
    </row>
    <row r="1084" spans="1:15">
      <c r="A1084" s="41" t="s">
        <v>120</v>
      </c>
      <c r="B1084" s="14">
        <v>45839</v>
      </c>
      <c r="C1084" s="8" t="s">
        <v>13</v>
      </c>
      <c r="D1084" s="8" t="s">
        <v>14</v>
      </c>
      <c r="E1084" s="8" t="s">
        <v>14</v>
      </c>
      <c r="F1084" s="9">
        <f t="shared" ref="F1084:F1148" si="121">G1084*100000</f>
        <v>39800000</v>
      </c>
      <c r="G1084" s="9">
        <v>398</v>
      </c>
      <c r="H1084" s="9">
        <v>43365529</v>
      </c>
      <c r="I1084" s="11">
        <f t="shared" si="118"/>
        <v>15728327376.458401</v>
      </c>
      <c r="J1084" s="11">
        <f t="shared" si="113"/>
        <v>152295</v>
      </c>
      <c r="K1084" s="11">
        <f t="shared" si="119"/>
        <v>103275.4021895558</v>
      </c>
      <c r="L1084" s="12">
        <f t="shared" si="120"/>
        <v>0</v>
      </c>
      <c r="M1084" s="11">
        <f>COUNTIF(E$2:$E1084,E1084)</f>
        <v>382</v>
      </c>
      <c r="N1084" s="13"/>
      <c r="O1084" t="str">
        <f t="shared" si="114"/>
        <v/>
      </c>
    </row>
    <row r="1085" spans="1:15">
      <c r="A1085" s="41" t="s">
        <v>120</v>
      </c>
      <c r="B1085" s="14">
        <v>45839</v>
      </c>
      <c r="C1085" s="8" t="s">
        <v>13</v>
      </c>
      <c r="D1085" s="8" t="s">
        <v>48</v>
      </c>
      <c r="E1085" s="8" t="s">
        <v>48</v>
      </c>
      <c r="F1085" s="9">
        <f t="shared" si="121"/>
        <v>189200000</v>
      </c>
      <c r="G1085" s="9">
        <v>1892</v>
      </c>
      <c r="H1085" s="9">
        <v>209401289</v>
      </c>
      <c r="I1085" s="11">
        <f t="shared" si="118"/>
        <v>11291682816.056454</v>
      </c>
      <c r="J1085" s="11">
        <f t="shared" si="113"/>
        <v>105842</v>
      </c>
      <c r="K1085" s="11">
        <f t="shared" si="119"/>
        <v>106684.32962393429</v>
      </c>
      <c r="L1085" s="12">
        <f t="shared" si="120"/>
        <v>0</v>
      </c>
      <c r="M1085" s="11">
        <f>COUNTIF(E$2:$E1085,E1085)</f>
        <v>28</v>
      </c>
      <c r="N1085" s="13"/>
      <c r="O1085" t="str">
        <f t="shared" si="114"/>
        <v/>
      </c>
    </row>
    <row r="1086" spans="1:15">
      <c r="A1086" s="41" t="s">
        <v>120</v>
      </c>
      <c r="B1086" s="14">
        <v>45839</v>
      </c>
      <c r="C1086" s="8" t="s">
        <v>13</v>
      </c>
      <c r="D1086" s="8" t="s">
        <v>90</v>
      </c>
      <c r="E1086" s="8" t="s">
        <v>90</v>
      </c>
      <c r="F1086" s="9">
        <f t="shared" si="121"/>
        <v>78100000</v>
      </c>
      <c r="G1086" s="9">
        <v>781</v>
      </c>
      <c r="H1086" s="9">
        <v>84960580</v>
      </c>
      <c r="I1086" s="11">
        <f t="shared" si="118"/>
        <v>5344186535.552165</v>
      </c>
      <c r="J1086" s="11">
        <f t="shared" si="113"/>
        <v>50479</v>
      </c>
      <c r="K1086" s="11">
        <f t="shared" si="119"/>
        <v>105869.50089249322</v>
      </c>
      <c r="L1086" s="12">
        <f t="shared" si="120"/>
        <v>0</v>
      </c>
      <c r="M1086" s="11">
        <f>COUNTIF(E$2:$E1086,E1086)</f>
        <v>76</v>
      </c>
      <c r="N1086" s="13"/>
      <c r="O1086" t="str">
        <f t="shared" si="114"/>
        <v/>
      </c>
    </row>
    <row r="1087" spans="1:15">
      <c r="A1087" s="41" t="s">
        <v>120</v>
      </c>
      <c r="B1087" s="14">
        <v>45839</v>
      </c>
      <c r="C1087" s="8" t="s">
        <v>13</v>
      </c>
      <c r="D1087" s="8" t="s">
        <v>15</v>
      </c>
      <c r="E1087" s="8" t="s">
        <v>15</v>
      </c>
      <c r="F1087" s="9">
        <f t="shared" si="121"/>
        <v>28100000</v>
      </c>
      <c r="G1087" s="9">
        <v>281</v>
      </c>
      <c r="H1087" s="9">
        <v>30805107</v>
      </c>
      <c r="I1087" s="11">
        <f t="shared" si="118"/>
        <v>908341929.07435393</v>
      </c>
      <c r="J1087" s="11">
        <f t="shared" si="113"/>
        <v>8354</v>
      </c>
      <c r="K1087" s="11">
        <f t="shared" si="119"/>
        <v>108731.37767229517</v>
      </c>
      <c r="L1087" s="12">
        <f t="shared" si="120"/>
        <v>0</v>
      </c>
      <c r="M1087" s="11">
        <f>COUNTIF(E$2:$E1087,E1087)</f>
        <v>434</v>
      </c>
      <c r="N1087" s="13"/>
      <c r="O1087" t="str">
        <f t="shared" si="114"/>
        <v/>
      </c>
    </row>
    <row r="1088" spans="1:15">
      <c r="A1088" s="41" t="s">
        <v>120</v>
      </c>
      <c r="B1088" s="14">
        <v>45839</v>
      </c>
      <c r="C1088" s="8" t="s">
        <v>13</v>
      </c>
      <c r="D1088" s="8" t="s">
        <v>98</v>
      </c>
      <c r="E1088" s="8" t="s">
        <v>98</v>
      </c>
      <c r="F1088" s="9">
        <f t="shared" si="121"/>
        <v>3000000</v>
      </c>
      <c r="G1088" s="9">
        <v>30</v>
      </c>
      <c r="H1088" s="9">
        <v>3110460</v>
      </c>
      <c r="I1088" s="11">
        <f t="shared" si="118"/>
        <v>3295005093</v>
      </c>
      <c r="J1088" s="11">
        <f t="shared" si="113"/>
        <v>31883</v>
      </c>
      <c r="K1088" s="11">
        <f t="shared" si="119"/>
        <v>103346.77078693974</v>
      </c>
      <c r="L1088" s="12">
        <f t="shared" si="120"/>
        <v>0</v>
      </c>
      <c r="M1088" s="11">
        <f>COUNTIF(E$2:$E1088,E1088)</f>
        <v>16</v>
      </c>
      <c r="N1088" s="13"/>
      <c r="O1088" t="str">
        <f t="shared" si="114"/>
        <v/>
      </c>
    </row>
    <row r="1089" spans="1:15">
      <c r="A1089" s="41" t="s">
        <v>120</v>
      </c>
      <c r="B1089" s="14">
        <v>45839</v>
      </c>
      <c r="C1089" s="8" t="s">
        <v>13</v>
      </c>
      <c r="D1089" s="8" t="s">
        <v>46</v>
      </c>
      <c r="E1089" s="8" t="s">
        <v>46</v>
      </c>
      <c r="F1089" s="9">
        <f t="shared" si="121"/>
        <v>-2448800000</v>
      </c>
      <c r="G1089" s="9">
        <v>-24488</v>
      </c>
      <c r="H1089" s="9">
        <v>-2554612648</v>
      </c>
      <c r="I1089" s="11">
        <f t="shared" si="118"/>
        <v>5463145232.7248554</v>
      </c>
      <c r="J1089" s="11">
        <f t="shared" si="113"/>
        <v>52963</v>
      </c>
      <c r="K1089" s="11">
        <f t="shared" si="119"/>
        <v>103150.22247087318</v>
      </c>
      <c r="L1089" s="12">
        <f t="shared" si="120"/>
        <v>28670000.133257389</v>
      </c>
      <c r="M1089" s="11">
        <f>COUNTIF(E$2:$E1089,E1089)</f>
        <v>128</v>
      </c>
      <c r="N1089" s="13"/>
      <c r="O1089" t="str">
        <f t="shared" si="114"/>
        <v/>
      </c>
    </row>
    <row r="1090" spans="1:15">
      <c r="A1090" s="41" t="s">
        <v>120</v>
      </c>
      <c r="B1090" s="14">
        <v>45839</v>
      </c>
      <c r="C1090" s="8" t="s">
        <v>13</v>
      </c>
      <c r="D1090" s="8" t="s">
        <v>14</v>
      </c>
      <c r="E1090" s="8" t="s">
        <v>14</v>
      </c>
      <c r="F1090" s="9">
        <f t="shared" si="121"/>
        <v>-45700000</v>
      </c>
      <c r="G1090" s="9">
        <v>-457</v>
      </c>
      <c r="H1090" s="9">
        <v>-49345946</v>
      </c>
      <c r="I1090" s="11">
        <f t="shared" si="118"/>
        <v>15681130517.657774</v>
      </c>
      <c r="J1090" s="11">
        <f t="shared" si="113"/>
        <v>151838</v>
      </c>
      <c r="K1090" s="11">
        <f t="shared" si="119"/>
        <v>103275.4021895558</v>
      </c>
      <c r="L1090" s="12">
        <f t="shared" si="120"/>
        <v>2149087.1993729994</v>
      </c>
      <c r="M1090" s="11">
        <f>COUNTIF(E$2:$E1090,E1090)</f>
        <v>383</v>
      </c>
      <c r="N1090" s="13"/>
      <c r="O1090" t="str">
        <f t="shared" ref="O1090:O1153" si="122">IF(M1090=_xlfn.MAXIFS(M:M,D:D,D1090),"X","")</f>
        <v/>
      </c>
    </row>
    <row r="1091" spans="1:15">
      <c r="A1091" s="55" t="s">
        <v>120</v>
      </c>
      <c r="B1091" s="56">
        <v>45840</v>
      </c>
      <c r="C1091" s="31" t="s">
        <v>13</v>
      </c>
      <c r="D1091" s="31" t="s">
        <v>98</v>
      </c>
      <c r="E1091" s="31" t="s">
        <v>98</v>
      </c>
      <c r="F1091" s="32" t="s">
        <v>17</v>
      </c>
      <c r="G1091" s="32"/>
      <c r="H1091" s="33">
        <f>-J1088*3347</f>
        <v>-106712401</v>
      </c>
      <c r="I1091" s="34">
        <f>I1088+H1091</f>
        <v>3188292692</v>
      </c>
      <c r="J1091" s="34">
        <f>J1088</f>
        <v>31883</v>
      </c>
      <c r="K1091" s="34">
        <f>I1091/J1091</f>
        <v>99999.770786939742</v>
      </c>
      <c r="L1091" s="35">
        <f t="shared" ref="L1091" si="123">IF(G1091&lt;0,K1091*G1091-H1091,0)</f>
        <v>0</v>
      </c>
      <c r="M1091" s="34">
        <f>COUNTIF(E$2:$E1091,E1091)</f>
        <v>17</v>
      </c>
      <c r="N1091" s="13"/>
      <c r="O1091" t="str">
        <f t="shared" si="122"/>
        <v>X</v>
      </c>
    </row>
    <row r="1092" spans="1:15">
      <c r="A1092" s="41" t="s">
        <v>120</v>
      </c>
      <c r="B1092" s="14">
        <v>45840</v>
      </c>
      <c r="C1092" s="8" t="s">
        <v>13</v>
      </c>
      <c r="D1092" s="8" t="s">
        <v>46</v>
      </c>
      <c r="E1092" s="8" t="s">
        <v>46</v>
      </c>
      <c r="F1092" s="9">
        <f t="shared" si="121"/>
        <v>469000000</v>
      </c>
      <c r="G1092" s="9">
        <v>4690</v>
      </c>
      <c r="H1092" s="9">
        <v>490852600</v>
      </c>
      <c r="I1092" s="11">
        <f t="shared" ref="I1092:I1123" si="124">IF(H1092&gt;=0,IF(M1092=1,H1092,SUMIFS(I:I,E:E,E1092,M:M,M1092-1)+H1092),SUMIFS(I:I,E:E,E1092,M:M,M1092-1)+K1092*G1092)</f>
        <v>5953997832.7248554</v>
      </c>
      <c r="J1092" s="11">
        <f t="shared" ref="J1092:J1123" si="125">IF(M1092=1,G1092,SUMIFS($J:$J,$E:$E,E1092,$M:$M,M1092-1)+G1092)</f>
        <v>57653</v>
      </c>
      <c r="K1092" s="11">
        <f t="shared" ref="K1092:K1123" si="126">IF(H1092&gt;=0,I1092/J1092,SUMIFS($K:$K,$E:$E,E1092,$M:$M,M1092-1))</f>
        <v>103272.99243274167</v>
      </c>
      <c r="L1092" s="12">
        <f t="shared" si="120"/>
        <v>0</v>
      </c>
      <c r="M1092" s="11">
        <f>COUNTIF(E$2:$E1092,E1092)</f>
        <v>129</v>
      </c>
      <c r="N1092" s="13"/>
      <c r="O1092" t="str">
        <f t="shared" si="122"/>
        <v/>
      </c>
    </row>
    <row r="1093" spans="1:15">
      <c r="A1093" s="41" t="s">
        <v>120</v>
      </c>
      <c r="B1093" s="14">
        <v>45840</v>
      </c>
      <c r="C1093" s="8" t="s">
        <v>13</v>
      </c>
      <c r="D1093" s="8" t="s">
        <v>15</v>
      </c>
      <c r="E1093" s="8" t="s">
        <v>15</v>
      </c>
      <c r="F1093" s="9">
        <f t="shared" si="121"/>
        <v>16100000</v>
      </c>
      <c r="G1093" s="9">
        <v>161</v>
      </c>
      <c r="H1093" s="9">
        <v>17521878</v>
      </c>
      <c r="I1093" s="11">
        <f t="shared" si="124"/>
        <v>925863807.07435393</v>
      </c>
      <c r="J1093" s="11">
        <f t="shared" si="125"/>
        <v>8515</v>
      </c>
      <c r="K1093" s="11">
        <f t="shared" si="126"/>
        <v>108733.27152957767</v>
      </c>
      <c r="L1093" s="12">
        <f t="shared" si="120"/>
        <v>0</v>
      </c>
      <c r="M1093" s="11">
        <f>COUNTIF(E$2:$E1093,E1093)</f>
        <v>435</v>
      </c>
      <c r="N1093" s="13"/>
      <c r="O1093" t="str">
        <f t="shared" si="122"/>
        <v/>
      </c>
    </row>
    <row r="1094" spans="1:15">
      <c r="A1094" s="41" t="s">
        <v>120</v>
      </c>
      <c r="B1094" s="14">
        <v>45840</v>
      </c>
      <c r="C1094" s="8" t="s">
        <v>13</v>
      </c>
      <c r="D1094" s="8" t="s">
        <v>48</v>
      </c>
      <c r="E1094" s="8" t="s">
        <v>48</v>
      </c>
      <c r="F1094" s="9">
        <f t="shared" si="121"/>
        <v>13500000</v>
      </c>
      <c r="G1094" s="9">
        <v>135</v>
      </c>
      <c r="H1094" s="9">
        <v>14929785</v>
      </c>
      <c r="I1094" s="11">
        <f t="shared" si="124"/>
        <v>11306612601.056454</v>
      </c>
      <c r="J1094" s="11">
        <f t="shared" si="125"/>
        <v>105977</v>
      </c>
      <c r="K1094" s="11">
        <f t="shared" si="126"/>
        <v>106689.30618017545</v>
      </c>
      <c r="L1094" s="12">
        <f t="shared" si="120"/>
        <v>0</v>
      </c>
      <c r="M1094" s="11">
        <f>COUNTIF(E$2:$E1094,E1094)</f>
        <v>29</v>
      </c>
      <c r="N1094" s="13"/>
      <c r="O1094" t="str">
        <f t="shared" si="122"/>
        <v/>
      </c>
    </row>
    <row r="1095" spans="1:15">
      <c r="A1095" s="41" t="s">
        <v>120</v>
      </c>
      <c r="B1095" s="14">
        <v>45840</v>
      </c>
      <c r="C1095" s="8" t="s">
        <v>13</v>
      </c>
      <c r="D1095" s="8" t="s">
        <v>16</v>
      </c>
      <c r="E1095" s="8" t="s">
        <v>16</v>
      </c>
      <c r="F1095" s="9">
        <f t="shared" si="121"/>
        <v>483000000</v>
      </c>
      <c r="G1095" s="9">
        <v>4830</v>
      </c>
      <c r="H1095" s="9">
        <v>496041000</v>
      </c>
      <c r="I1095" s="11">
        <f t="shared" si="124"/>
        <v>1511041000</v>
      </c>
      <c r="J1095" s="11">
        <f t="shared" si="125"/>
        <v>14980</v>
      </c>
      <c r="K1095" s="11">
        <f t="shared" si="126"/>
        <v>100870.56074766355</v>
      </c>
      <c r="L1095" s="12">
        <f t="shared" si="120"/>
        <v>0</v>
      </c>
      <c r="M1095" s="11">
        <f>COUNTIF(E$2:$E1095,E1095)</f>
        <v>10</v>
      </c>
      <c r="N1095" s="13"/>
      <c r="O1095" t="str">
        <f t="shared" si="122"/>
        <v/>
      </c>
    </row>
    <row r="1096" spans="1:15">
      <c r="A1096" s="41" t="s">
        <v>120</v>
      </c>
      <c r="B1096" s="14">
        <v>45840</v>
      </c>
      <c r="C1096" s="8" t="s">
        <v>13</v>
      </c>
      <c r="D1096" s="8" t="s">
        <v>14</v>
      </c>
      <c r="E1096" s="8" t="s">
        <v>14</v>
      </c>
      <c r="F1096" s="9">
        <f t="shared" si="121"/>
        <v>4600000</v>
      </c>
      <c r="G1096" s="9">
        <v>46</v>
      </c>
      <c r="H1096" s="9">
        <v>4959122</v>
      </c>
      <c r="I1096" s="11">
        <f t="shared" si="124"/>
        <v>15686089639.657774</v>
      </c>
      <c r="J1096" s="11">
        <f t="shared" si="125"/>
        <v>151884</v>
      </c>
      <c r="K1096" s="11">
        <f t="shared" si="126"/>
        <v>103276.77464155391</v>
      </c>
      <c r="L1096" s="12">
        <f t="shared" si="120"/>
        <v>0</v>
      </c>
      <c r="M1096" s="11">
        <f>COUNTIF(E$2:$E1096,E1096)</f>
        <v>384</v>
      </c>
      <c r="N1096" s="13"/>
      <c r="O1096" t="str">
        <f t="shared" si="122"/>
        <v/>
      </c>
    </row>
    <row r="1097" spans="1:15">
      <c r="A1097" s="41" t="s">
        <v>120</v>
      </c>
      <c r="B1097" s="14">
        <v>45840</v>
      </c>
      <c r="C1097" s="8" t="s">
        <v>13</v>
      </c>
      <c r="D1097" s="8" t="s">
        <v>46</v>
      </c>
      <c r="E1097" s="8" t="s">
        <v>46</v>
      </c>
      <c r="F1097" s="9">
        <f t="shared" si="121"/>
        <v>-1781400000</v>
      </c>
      <c r="G1097" s="9">
        <v>-17814</v>
      </c>
      <c r="H1097" s="9">
        <v>-1858797928</v>
      </c>
      <c r="I1097" s="11">
        <f t="shared" si="124"/>
        <v>4114292745.5279951</v>
      </c>
      <c r="J1097" s="11">
        <f t="shared" si="125"/>
        <v>39839</v>
      </c>
      <c r="K1097" s="11">
        <f t="shared" si="126"/>
        <v>103272.99243274167</v>
      </c>
      <c r="L1097" s="12">
        <f t="shared" si="120"/>
        <v>19092840.803139925</v>
      </c>
      <c r="M1097" s="11">
        <f>COUNTIF(E$2:$E1097,E1097)</f>
        <v>130</v>
      </c>
      <c r="N1097" s="13"/>
      <c r="O1097" t="str">
        <f t="shared" si="122"/>
        <v/>
      </c>
    </row>
    <row r="1098" spans="1:15">
      <c r="A1098" s="41" t="s">
        <v>120</v>
      </c>
      <c r="B1098" s="14">
        <v>45840</v>
      </c>
      <c r="C1098" s="8" t="s">
        <v>13</v>
      </c>
      <c r="D1098" s="8" t="s">
        <v>14</v>
      </c>
      <c r="E1098" s="8" t="s">
        <v>14</v>
      </c>
      <c r="F1098" s="9">
        <f t="shared" si="121"/>
        <v>-47700000</v>
      </c>
      <c r="G1098" s="9">
        <v>-477</v>
      </c>
      <c r="H1098" s="9">
        <v>-51515046</v>
      </c>
      <c r="I1098" s="11">
        <f t="shared" si="124"/>
        <v>15636826618.153753</v>
      </c>
      <c r="J1098" s="11">
        <f t="shared" si="125"/>
        <v>151407</v>
      </c>
      <c r="K1098" s="11">
        <f t="shared" si="126"/>
        <v>103276.77464155391</v>
      </c>
      <c r="L1098" s="12">
        <f t="shared" si="120"/>
        <v>2252024.4959787801</v>
      </c>
      <c r="M1098" s="11">
        <f>COUNTIF(E$2:$E1098,E1098)</f>
        <v>385</v>
      </c>
      <c r="N1098" s="13"/>
      <c r="O1098" t="str">
        <f t="shared" si="122"/>
        <v/>
      </c>
    </row>
    <row r="1099" spans="1:15">
      <c r="A1099" s="41" t="s">
        <v>120</v>
      </c>
      <c r="B1099" s="14">
        <v>45841</v>
      </c>
      <c r="C1099" s="8" t="s">
        <v>13</v>
      </c>
      <c r="D1099" s="8" t="s">
        <v>14</v>
      </c>
      <c r="E1099" s="8" t="s">
        <v>14</v>
      </c>
      <c r="F1099" s="9">
        <f t="shared" si="121"/>
        <v>7700000</v>
      </c>
      <c r="G1099" s="9">
        <v>77</v>
      </c>
      <c r="H1099" s="9">
        <v>8111368</v>
      </c>
      <c r="I1099" s="11">
        <f t="shared" si="124"/>
        <v>15644937986.153753</v>
      </c>
      <c r="J1099" s="11">
        <f t="shared" si="125"/>
        <v>151484</v>
      </c>
      <c r="K1099" s="11">
        <f t="shared" si="126"/>
        <v>103277.82462935857</v>
      </c>
      <c r="L1099" s="12">
        <f t="shared" si="120"/>
        <v>0</v>
      </c>
      <c r="M1099" s="11">
        <f>COUNTIF(E$2:$E1099,E1099)</f>
        <v>386</v>
      </c>
      <c r="N1099" s="13"/>
      <c r="O1099" t="str">
        <f t="shared" si="122"/>
        <v/>
      </c>
    </row>
    <row r="1100" spans="1:15">
      <c r="A1100" s="41" t="s">
        <v>120</v>
      </c>
      <c r="B1100" s="14">
        <v>45841</v>
      </c>
      <c r="C1100" s="8" t="s">
        <v>13</v>
      </c>
      <c r="D1100" s="8" t="s">
        <v>46</v>
      </c>
      <c r="E1100" s="8" t="s">
        <v>46</v>
      </c>
      <c r="F1100" s="9">
        <f t="shared" si="121"/>
        <v>799400000</v>
      </c>
      <c r="G1100" s="9">
        <v>7994</v>
      </c>
      <c r="H1100" s="9">
        <v>836696525</v>
      </c>
      <c r="I1100" s="11">
        <f t="shared" si="124"/>
        <v>4950989270.5279951</v>
      </c>
      <c r="J1100" s="11">
        <f t="shared" si="125"/>
        <v>47833</v>
      </c>
      <c r="K1100" s="11">
        <f t="shared" si="126"/>
        <v>103505.72346555715</v>
      </c>
      <c r="L1100" s="12">
        <f t="shared" si="120"/>
        <v>0</v>
      </c>
      <c r="M1100" s="11">
        <f>COUNTIF(E$2:$E1100,E1100)</f>
        <v>131</v>
      </c>
      <c r="N1100" s="13"/>
      <c r="O1100" t="str">
        <f t="shared" si="122"/>
        <v/>
      </c>
    </row>
    <row r="1101" spans="1:15">
      <c r="A1101" s="41" t="s">
        <v>120</v>
      </c>
      <c r="B1101" s="14">
        <v>45841</v>
      </c>
      <c r="C1101" s="8" t="s">
        <v>13</v>
      </c>
      <c r="D1101" s="8" t="s">
        <v>48</v>
      </c>
      <c r="E1101" s="8" t="s">
        <v>48</v>
      </c>
      <c r="F1101" s="9">
        <f t="shared" si="121"/>
        <v>3100000</v>
      </c>
      <c r="G1101" s="9">
        <v>31</v>
      </c>
      <c r="H1101" s="9">
        <v>3431007</v>
      </c>
      <c r="I1101" s="11">
        <f t="shared" si="124"/>
        <v>11310043608.056454</v>
      </c>
      <c r="J1101" s="11">
        <f t="shared" si="125"/>
        <v>106008</v>
      </c>
      <c r="K1101" s="11">
        <f t="shared" si="126"/>
        <v>106690.4724931746</v>
      </c>
      <c r="L1101" s="12">
        <f t="shared" si="120"/>
        <v>0</v>
      </c>
      <c r="M1101" s="11">
        <f>COUNTIF(E$2:$E1101,E1101)</f>
        <v>30</v>
      </c>
      <c r="N1101" s="13"/>
      <c r="O1101" t="str">
        <f t="shared" si="122"/>
        <v/>
      </c>
    </row>
    <row r="1102" spans="1:15">
      <c r="A1102" s="41" t="s">
        <v>120</v>
      </c>
      <c r="B1102" s="14">
        <v>45841</v>
      </c>
      <c r="C1102" s="8" t="s">
        <v>13</v>
      </c>
      <c r="D1102" s="8" t="s">
        <v>15</v>
      </c>
      <c r="E1102" s="8" t="s">
        <v>15</v>
      </c>
      <c r="F1102" s="9">
        <f t="shared" si="121"/>
        <v>46600000</v>
      </c>
      <c r="G1102" s="9">
        <v>466</v>
      </c>
      <c r="H1102" s="9">
        <v>51070827</v>
      </c>
      <c r="I1102" s="11">
        <f t="shared" si="124"/>
        <v>976934634.07435393</v>
      </c>
      <c r="J1102" s="11">
        <f t="shared" si="125"/>
        <v>8981</v>
      </c>
      <c r="K1102" s="11">
        <f t="shared" si="126"/>
        <v>108777.93498211268</v>
      </c>
      <c r="L1102" s="12">
        <f t="shared" si="120"/>
        <v>0</v>
      </c>
      <c r="M1102" s="11">
        <f>COUNTIF(E$2:$E1102,E1102)</f>
        <v>436</v>
      </c>
      <c r="N1102" s="13"/>
      <c r="O1102" t="str">
        <f t="shared" si="122"/>
        <v/>
      </c>
    </row>
    <row r="1103" spans="1:15">
      <c r="A1103" s="41" t="s">
        <v>120</v>
      </c>
      <c r="B1103" s="14">
        <v>45841</v>
      </c>
      <c r="C1103" s="8" t="s">
        <v>13</v>
      </c>
      <c r="D1103" s="8" t="s">
        <v>16</v>
      </c>
      <c r="E1103" s="8" t="s">
        <v>16</v>
      </c>
      <c r="F1103" s="9">
        <f t="shared" si="121"/>
        <v>945000000</v>
      </c>
      <c r="G1103" s="9">
        <v>9450</v>
      </c>
      <c r="H1103" s="9">
        <v>970560500</v>
      </c>
      <c r="I1103" s="11">
        <f t="shared" si="124"/>
        <v>2481601500</v>
      </c>
      <c r="J1103" s="11">
        <f t="shared" si="125"/>
        <v>24430</v>
      </c>
      <c r="K1103" s="11">
        <f t="shared" si="126"/>
        <v>101580.08595988539</v>
      </c>
      <c r="L1103" s="12">
        <f t="shared" si="120"/>
        <v>0</v>
      </c>
      <c r="M1103" s="11">
        <f>COUNTIF(E$2:$E1103,E1103)</f>
        <v>11</v>
      </c>
      <c r="N1103" s="13"/>
      <c r="O1103" t="str">
        <f t="shared" si="122"/>
        <v/>
      </c>
    </row>
    <row r="1104" spans="1:15">
      <c r="A1104" s="41" t="s">
        <v>120</v>
      </c>
      <c r="B1104" s="14">
        <v>45841</v>
      </c>
      <c r="C1104" s="8" t="s">
        <v>13</v>
      </c>
      <c r="D1104" s="8" t="s">
        <v>90</v>
      </c>
      <c r="E1104" s="8" t="s">
        <v>90</v>
      </c>
      <c r="F1104" s="9">
        <f t="shared" si="121"/>
        <v>900000</v>
      </c>
      <c r="G1104" s="9">
        <v>9</v>
      </c>
      <c r="H1104" s="9">
        <v>979371</v>
      </c>
      <c r="I1104" s="11">
        <f t="shared" si="124"/>
        <v>5345165906.552165</v>
      </c>
      <c r="J1104" s="11">
        <f t="shared" si="125"/>
        <v>50488</v>
      </c>
      <c r="K1104" s="11">
        <f t="shared" si="126"/>
        <v>105870.02667073692</v>
      </c>
      <c r="L1104" s="12">
        <f t="shared" si="120"/>
        <v>0</v>
      </c>
      <c r="M1104" s="11">
        <f>COUNTIF(E$2:$E1104,E1104)</f>
        <v>77</v>
      </c>
      <c r="N1104" s="13"/>
      <c r="O1104" t="str">
        <f t="shared" si="122"/>
        <v/>
      </c>
    </row>
    <row r="1105" spans="1:15">
      <c r="A1105" s="41" t="s">
        <v>120</v>
      </c>
      <c r="B1105" s="14">
        <v>45841</v>
      </c>
      <c r="C1105" s="8" t="s">
        <v>13</v>
      </c>
      <c r="D1105" s="8" t="s">
        <v>46</v>
      </c>
      <c r="E1105" s="8" t="s">
        <v>46</v>
      </c>
      <c r="F1105" s="9">
        <f t="shared" si="121"/>
        <v>-2466100000</v>
      </c>
      <c r="G1105" s="9">
        <v>-24661</v>
      </c>
      <c r="H1105" s="9">
        <v>-2573942553</v>
      </c>
      <c r="I1105" s="11">
        <f t="shared" si="124"/>
        <v>2398434624.1438904</v>
      </c>
      <c r="J1105" s="11">
        <f t="shared" si="125"/>
        <v>23172</v>
      </c>
      <c r="K1105" s="11">
        <f t="shared" si="126"/>
        <v>103505.72346555715</v>
      </c>
      <c r="L1105" s="12">
        <f t="shared" si="120"/>
        <v>21387906.615895271</v>
      </c>
      <c r="M1105" s="11">
        <f>COUNTIF(E$2:$E1105,E1105)</f>
        <v>132</v>
      </c>
      <c r="N1105" s="13"/>
      <c r="O1105" t="str">
        <f t="shared" si="122"/>
        <v/>
      </c>
    </row>
    <row r="1106" spans="1:15">
      <c r="A1106" s="41" t="s">
        <v>120</v>
      </c>
      <c r="B1106" s="14">
        <v>45841</v>
      </c>
      <c r="C1106" s="8" t="s">
        <v>13</v>
      </c>
      <c r="D1106" s="8" t="s">
        <v>14</v>
      </c>
      <c r="E1106" s="8" t="s">
        <v>14</v>
      </c>
      <c r="F1106" s="9">
        <f t="shared" si="121"/>
        <v>-17400000</v>
      </c>
      <c r="G1106" s="9">
        <v>-174</v>
      </c>
      <c r="H1106" s="9">
        <v>-18794958</v>
      </c>
      <c r="I1106" s="11">
        <f t="shared" si="124"/>
        <v>15626967644.668245</v>
      </c>
      <c r="J1106" s="11">
        <f t="shared" si="125"/>
        <v>151310</v>
      </c>
      <c r="K1106" s="11">
        <f t="shared" si="126"/>
        <v>103277.82462935857</v>
      </c>
      <c r="L1106" s="12">
        <f t="shared" si="120"/>
        <v>824616.51449161023</v>
      </c>
      <c r="M1106" s="11">
        <f>COUNTIF(E$2:$E1106,E1106)</f>
        <v>387</v>
      </c>
      <c r="N1106" s="13"/>
      <c r="O1106" t="str">
        <f t="shared" si="122"/>
        <v/>
      </c>
    </row>
    <row r="1107" spans="1:15">
      <c r="A1107" s="41" t="s">
        <v>120</v>
      </c>
      <c r="B1107" s="14">
        <v>45842</v>
      </c>
      <c r="C1107" s="8" t="s">
        <v>13</v>
      </c>
      <c r="D1107" s="8" t="s">
        <v>14</v>
      </c>
      <c r="E1107" s="8" t="s">
        <v>14</v>
      </c>
      <c r="F1107" s="9">
        <f t="shared" si="121"/>
        <v>67700000</v>
      </c>
      <c r="G1107" s="9">
        <v>677</v>
      </c>
      <c r="H1107" s="9">
        <v>73452241</v>
      </c>
      <c r="I1107" s="11">
        <f t="shared" si="124"/>
        <v>15700419885.668245</v>
      </c>
      <c r="J1107" s="11">
        <f t="shared" si="125"/>
        <v>151987</v>
      </c>
      <c r="K1107" s="11">
        <f t="shared" si="126"/>
        <v>103301.07104994668</v>
      </c>
      <c r="L1107" s="12">
        <f t="shared" si="120"/>
        <v>0</v>
      </c>
      <c r="M1107" s="11">
        <f>COUNTIF(E$2:$E1107,E1107)</f>
        <v>388</v>
      </c>
      <c r="N1107" s="13"/>
      <c r="O1107" t="str">
        <f t="shared" si="122"/>
        <v/>
      </c>
    </row>
    <row r="1108" spans="1:15">
      <c r="A1108" s="41" t="s">
        <v>120</v>
      </c>
      <c r="B1108" s="14">
        <v>45842</v>
      </c>
      <c r="C1108" s="8" t="s">
        <v>13</v>
      </c>
      <c r="D1108" s="8" t="s">
        <v>15</v>
      </c>
      <c r="E1108" s="8" t="s">
        <v>15</v>
      </c>
      <c r="F1108" s="9">
        <f t="shared" si="121"/>
        <v>86900000</v>
      </c>
      <c r="G1108" s="9">
        <v>869</v>
      </c>
      <c r="H1108" s="9">
        <v>95447072</v>
      </c>
      <c r="I1108" s="11">
        <f t="shared" si="124"/>
        <v>1072381706.0743539</v>
      </c>
      <c r="J1108" s="11">
        <f t="shared" si="125"/>
        <v>9850</v>
      </c>
      <c r="K1108" s="11">
        <f t="shared" si="126"/>
        <v>108871.23919536588</v>
      </c>
      <c r="L1108" s="12">
        <f t="shared" si="120"/>
        <v>0</v>
      </c>
      <c r="M1108" s="11">
        <f>COUNTIF(E$2:$E1108,E1108)</f>
        <v>437</v>
      </c>
      <c r="N1108" s="13"/>
      <c r="O1108" t="str">
        <f t="shared" si="122"/>
        <v/>
      </c>
    </row>
    <row r="1109" spans="1:15">
      <c r="A1109" s="41" t="s">
        <v>120</v>
      </c>
      <c r="B1109" s="14">
        <v>45842</v>
      </c>
      <c r="C1109" s="8" t="s">
        <v>13</v>
      </c>
      <c r="D1109" s="8" t="s">
        <v>90</v>
      </c>
      <c r="E1109" s="8" t="s">
        <v>90</v>
      </c>
      <c r="F1109" s="9">
        <f t="shared" si="121"/>
        <v>9200000</v>
      </c>
      <c r="G1109" s="9">
        <v>92</v>
      </c>
      <c r="H1109" s="9">
        <v>9969212</v>
      </c>
      <c r="I1109" s="11">
        <f t="shared" si="124"/>
        <v>5355135118.552165</v>
      </c>
      <c r="J1109" s="11">
        <f t="shared" si="125"/>
        <v>50580</v>
      </c>
      <c r="K1109" s="11">
        <f t="shared" si="126"/>
        <v>105874.55750399694</v>
      </c>
      <c r="L1109" s="12">
        <f t="shared" si="120"/>
        <v>0</v>
      </c>
      <c r="M1109" s="11">
        <f>COUNTIF(E$2:$E1109,E1109)</f>
        <v>78</v>
      </c>
      <c r="N1109" s="13"/>
      <c r="O1109" t="str">
        <f t="shared" si="122"/>
        <v/>
      </c>
    </row>
    <row r="1110" spans="1:15">
      <c r="A1110" s="41" t="s">
        <v>120</v>
      </c>
      <c r="B1110" s="14">
        <v>45842</v>
      </c>
      <c r="C1110" s="8" t="s">
        <v>13</v>
      </c>
      <c r="D1110" s="8" t="s">
        <v>48</v>
      </c>
      <c r="E1110" s="8" t="s">
        <v>48</v>
      </c>
      <c r="F1110" s="9">
        <f t="shared" si="121"/>
        <v>17100000</v>
      </c>
      <c r="G1110" s="9">
        <v>171</v>
      </c>
      <c r="H1110" s="9">
        <v>18931824</v>
      </c>
      <c r="I1110" s="11">
        <f t="shared" si="124"/>
        <v>11328975432.056454</v>
      </c>
      <c r="J1110" s="11">
        <f t="shared" si="125"/>
        <v>106179</v>
      </c>
      <c r="K1110" s="11">
        <f t="shared" si="126"/>
        <v>106696.9497928635</v>
      </c>
      <c r="L1110" s="12">
        <f t="shared" si="120"/>
        <v>0</v>
      </c>
      <c r="M1110" s="11">
        <f>COUNTIF(E$2:$E1110,E1110)</f>
        <v>31</v>
      </c>
      <c r="N1110" s="13"/>
      <c r="O1110" t="str">
        <f t="shared" si="122"/>
        <v/>
      </c>
    </row>
    <row r="1111" spans="1:15">
      <c r="A1111" s="41" t="s">
        <v>120</v>
      </c>
      <c r="B1111" s="14">
        <v>45842</v>
      </c>
      <c r="C1111" s="8" t="s">
        <v>13</v>
      </c>
      <c r="D1111" s="8" t="s">
        <v>46</v>
      </c>
      <c r="E1111" s="8" t="s">
        <v>46</v>
      </c>
      <c r="F1111" s="9">
        <f t="shared" si="121"/>
        <v>48100000</v>
      </c>
      <c r="G1111" s="9">
        <v>481</v>
      </c>
      <c r="H1111" s="9">
        <v>50207926</v>
      </c>
      <c r="I1111" s="11">
        <f t="shared" si="124"/>
        <v>2448642550.1438904</v>
      </c>
      <c r="J1111" s="11">
        <f t="shared" si="125"/>
        <v>23653</v>
      </c>
      <c r="K1111" s="11">
        <f t="shared" si="126"/>
        <v>103523.55092985627</v>
      </c>
      <c r="L1111" s="12">
        <f t="shared" si="120"/>
        <v>0</v>
      </c>
      <c r="M1111" s="11">
        <f>COUNTIF(E$2:$E1111,E1111)</f>
        <v>133</v>
      </c>
      <c r="N1111" s="13"/>
      <c r="O1111" t="str">
        <f t="shared" si="122"/>
        <v/>
      </c>
    </row>
    <row r="1112" spans="1:15">
      <c r="A1112" s="41" t="s">
        <v>120</v>
      </c>
      <c r="B1112" s="14">
        <v>45842</v>
      </c>
      <c r="C1112" s="8" t="s">
        <v>13</v>
      </c>
      <c r="D1112" s="8" t="s">
        <v>16</v>
      </c>
      <c r="E1112" s="8" t="s">
        <v>16</v>
      </c>
      <c r="F1112" s="9">
        <f t="shared" si="121"/>
        <v>180000000</v>
      </c>
      <c r="G1112" s="9">
        <v>1800</v>
      </c>
      <c r="H1112" s="9">
        <v>185040000</v>
      </c>
      <c r="I1112" s="11">
        <f t="shared" si="124"/>
        <v>2666641500</v>
      </c>
      <c r="J1112" s="11">
        <f t="shared" si="125"/>
        <v>26230</v>
      </c>
      <c r="K1112" s="11">
        <f t="shared" si="126"/>
        <v>101663.80099123142</v>
      </c>
      <c r="L1112" s="12">
        <f t="shared" si="120"/>
        <v>0</v>
      </c>
      <c r="M1112" s="11">
        <f>COUNTIF(E$2:$E1112,E1112)</f>
        <v>12</v>
      </c>
      <c r="N1112" s="13"/>
      <c r="O1112" t="str">
        <f t="shared" si="122"/>
        <v>X</v>
      </c>
    </row>
    <row r="1113" spans="1:15">
      <c r="A1113" s="41" t="s">
        <v>120</v>
      </c>
      <c r="B1113" s="14">
        <v>45842</v>
      </c>
      <c r="C1113" s="8" t="s">
        <v>13</v>
      </c>
      <c r="D1113" s="8" t="s">
        <v>46</v>
      </c>
      <c r="E1113" s="8" t="s">
        <v>46</v>
      </c>
      <c r="F1113" s="9">
        <f t="shared" si="121"/>
        <v>-651600000</v>
      </c>
      <c r="G1113" s="9">
        <v>-6516</v>
      </c>
      <c r="H1113" s="9">
        <v>-680524524</v>
      </c>
      <c r="I1113" s="11">
        <f t="shared" si="124"/>
        <v>1774083092.2849469</v>
      </c>
      <c r="J1113" s="11">
        <f t="shared" si="125"/>
        <v>17137</v>
      </c>
      <c r="K1113" s="11">
        <f t="shared" si="126"/>
        <v>103523.55092985627</v>
      </c>
      <c r="L1113" s="12">
        <f t="shared" si="120"/>
        <v>5965066.1410565376</v>
      </c>
      <c r="M1113" s="11">
        <f>COUNTIF(E$2:$E1113,E1113)</f>
        <v>134</v>
      </c>
      <c r="N1113" s="13"/>
      <c r="O1113" t="str">
        <f t="shared" si="122"/>
        <v/>
      </c>
    </row>
    <row r="1114" spans="1:15">
      <c r="A1114" s="41" t="s">
        <v>120</v>
      </c>
      <c r="B1114" s="14">
        <v>45842</v>
      </c>
      <c r="C1114" s="8" t="s">
        <v>13</v>
      </c>
      <c r="D1114" s="8" t="s">
        <v>14</v>
      </c>
      <c r="E1114" s="8" t="s">
        <v>14</v>
      </c>
      <c r="F1114" s="9">
        <f t="shared" si="121"/>
        <v>-8900000</v>
      </c>
      <c r="G1114" s="9">
        <v>-89</v>
      </c>
      <c r="H1114" s="9">
        <v>-9618586</v>
      </c>
      <c r="I1114" s="11">
        <f t="shared" si="124"/>
        <v>15691226090.344801</v>
      </c>
      <c r="J1114" s="11">
        <f t="shared" si="125"/>
        <v>151898</v>
      </c>
      <c r="K1114" s="11">
        <f t="shared" si="126"/>
        <v>103301.07104994668</v>
      </c>
      <c r="L1114" s="12">
        <f t="shared" si="120"/>
        <v>424790.67655474506</v>
      </c>
      <c r="M1114" s="11">
        <f>COUNTIF(E$2:$E1114,E1114)</f>
        <v>389</v>
      </c>
      <c r="N1114" s="13"/>
      <c r="O1114" t="str">
        <f t="shared" si="122"/>
        <v/>
      </c>
    </row>
    <row r="1115" spans="1:15">
      <c r="A1115" s="41" t="s">
        <v>120</v>
      </c>
      <c r="B1115" s="14">
        <v>45845</v>
      </c>
      <c r="C1115" s="8" t="s">
        <v>13</v>
      </c>
      <c r="D1115" s="8" t="s">
        <v>46</v>
      </c>
      <c r="E1115" s="8" t="s">
        <v>46</v>
      </c>
      <c r="F1115" s="9">
        <f t="shared" si="121"/>
        <v>125600000</v>
      </c>
      <c r="G1115" s="9">
        <v>1256</v>
      </c>
      <c r="H1115" s="9">
        <v>131229843</v>
      </c>
      <c r="I1115" s="11">
        <f t="shared" si="124"/>
        <v>1905312935.2849469</v>
      </c>
      <c r="J1115" s="11">
        <f t="shared" si="125"/>
        <v>18393</v>
      </c>
      <c r="K1115" s="11">
        <f t="shared" si="126"/>
        <v>103589.02491626961</v>
      </c>
      <c r="L1115" s="12">
        <f t="shared" si="120"/>
        <v>0</v>
      </c>
      <c r="M1115" s="11">
        <f>COUNTIF(E$2:$E1115,E1115)</f>
        <v>135</v>
      </c>
      <c r="N1115" s="13"/>
      <c r="O1115" t="str">
        <f t="shared" si="122"/>
        <v/>
      </c>
    </row>
    <row r="1116" spans="1:15">
      <c r="A1116" s="41" t="s">
        <v>120</v>
      </c>
      <c r="B1116" s="14">
        <v>45845</v>
      </c>
      <c r="C1116" s="8" t="s">
        <v>13</v>
      </c>
      <c r="D1116" s="8" t="s">
        <v>14</v>
      </c>
      <c r="E1116" s="8" t="s">
        <v>14</v>
      </c>
      <c r="F1116" s="9">
        <f t="shared" si="121"/>
        <v>51800000</v>
      </c>
      <c r="G1116" s="9">
        <v>518</v>
      </c>
      <c r="H1116" s="9">
        <v>56007012</v>
      </c>
      <c r="I1116" s="11">
        <f t="shared" si="124"/>
        <v>15747233102.344801</v>
      </c>
      <c r="J1116" s="11">
        <f t="shared" si="125"/>
        <v>152416</v>
      </c>
      <c r="K1116" s="11">
        <f t="shared" si="126"/>
        <v>103317.45421966723</v>
      </c>
      <c r="L1116" s="12">
        <f t="shared" si="120"/>
        <v>0</v>
      </c>
      <c r="M1116" s="11">
        <f>COUNTIF(E$2:$E1116,E1116)</f>
        <v>390</v>
      </c>
      <c r="N1116" s="13"/>
      <c r="O1116" t="str">
        <f t="shared" si="122"/>
        <v/>
      </c>
    </row>
    <row r="1117" spans="1:15">
      <c r="A1117" s="41" t="s">
        <v>120</v>
      </c>
      <c r="B1117" s="14">
        <v>45845</v>
      </c>
      <c r="C1117" s="8" t="s">
        <v>13</v>
      </c>
      <c r="D1117" s="8" t="s">
        <v>15</v>
      </c>
      <c r="E1117" s="8" t="s">
        <v>15</v>
      </c>
      <c r="F1117" s="9">
        <f t="shared" si="121"/>
        <v>96900000</v>
      </c>
      <c r="G1117" s="9">
        <v>969</v>
      </c>
      <c r="H1117" s="9">
        <v>106269820</v>
      </c>
      <c r="I1117" s="11">
        <f t="shared" si="124"/>
        <v>1178651526.0743539</v>
      </c>
      <c r="J1117" s="11">
        <f t="shared" si="125"/>
        <v>10819</v>
      </c>
      <c r="K1117" s="11">
        <f t="shared" si="126"/>
        <v>108942.7420347864</v>
      </c>
      <c r="L1117" s="12">
        <f t="shared" si="120"/>
        <v>0</v>
      </c>
      <c r="M1117" s="11">
        <f>COUNTIF(E$2:$E1117,E1117)</f>
        <v>438</v>
      </c>
      <c r="N1117" s="13"/>
      <c r="O1117" t="str">
        <f t="shared" si="122"/>
        <v/>
      </c>
    </row>
    <row r="1118" spans="1:15">
      <c r="A1118" s="41" t="s">
        <v>120</v>
      </c>
      <c r="B1118" s="14">
        <v>45845</v>
      </c>
      <c r="C1118" s="8" t="s">
        <v>13</v>
      </c>
      <c r="D1118" s="8" t="s">
        <v>90</v>
      </c>
      <c r="E1118" s="8" t="s">
        <v>90</v>
      </c>
      <c r="F1118" s="9">
        <f t="shared" si="121"/>
        <v>11200000</v>
      </c>
      <c r="G1118" s="9">
        <v>112</v>
      </c>
      <c r="H1118" s="9">
        <v>12185310</v>
      </c>
      <c r="I1118" s="11">
        <f t="shared" si="124"/>
        <v>5367320428.552165</v>
      </c>
      <c r="J1118" s="11">
        <f t="shared" si="125"/>
        <v>50692</v>
      </c>
      <c r="K1118" s="11">
        <f t="shared" si="126"/>
        <v>105881.01531902795</v>
      </c>
      <c r="L1118" s="12">
        <f t="shared" si="120"/>
        <v>0</v>
      </c>
      <c r="M1118" s="11">
        <f>COUNTIF(E$2:$E1118,E1118)</f>
        <v>79</v>
      </c>
      <c r="N1118" s="13"/>
      <c r="O1118" t="str">
        <f t="shared" si="122"/>
        <v/>
      </c>
    </row>
    <row r="1119" spans="1:15">
      <c r="A1119" s="41" t="s">
        <v>120</v>
      </c>
      <c r="B1119" s="14">
        <v>45845</v>
      </c>
      <c r="C1119" s="8" t="s">
        <v>13</v>
      </c>
      <c r="D1119" s="8" t="s">
        <v>48</v>
      </c>
      <c r="E1119" s="8" t="s">
        <v>48</v>
      </c>
      <c r="F1119" s="9">
        <f t="shared" si="121"/>
        <v>6700000</v>
      </c>
      <c r="G1119" s="9">
        <v>67</v>
      </c>
      <c r="H1119" s="9">
        <v>7413346</v>
      </c>
      <c r="I1119" s="11">
        <f t="shared" si="124"/>
        <v>11336388778.056454</v>
      </c>
      <c r="J1119" s="11">
        <f t="shared" si="125"/>
        <v>106246</v>
      </c>
      <c r="K1119" s="11">
        <f t="shared" si="126"/>
        <v>106699.44071359349</v>
      </c>
      <c r="L1119" s="12">
        <f t="shared" si="120"/>
        <v>0</v>
      </c>
      <c r="M1119" s="11">
        <f>COUNTIF(E$2:$E1119,E1119)</f>
        <v>32</v>
      </c>
      <c r="N1119" s="13"/>
      <c r="O1119" t="str">
        <f t="shared" si="122"/>
        <v/>
      </c>
    </row>
    <row r="1120" spans="1:15">
      <c r="A1120" s="41" t="s">
        <v>120</v>
      </c>
      <c r="B1120" s="14">
        <v>45845</v>
      </c>
      <c r="C1120" s="8" t="s">
        <v>13</v>
      </c>
      <c r="D1120" s="8" t="s">
        <v>46</v>
      </c>
      <c r="E1120" s="8" t="s">
        <v>46</v>
      </c>
      <c r="F1120" s="9">
        <f t="shared" si="121"/>
        <v>-1653800000</v>
      </c>
      <c r="G1120" s="9">
        <v>-16538</v>
      </c>
      <c r="H1120" s="9">
        <v>-1727576018</v>
      </c>
      <c r="I1120" s="11">
        <f t="shared" si="124"/>
        <v>192157641.21968007</v>
      </c>
      <c r="J1120" s="11">
        <f t="shared" si="125"/>
        <v>1855</v>
      </c>
      <c r="K1120" s="11">
        <f t="shared" si="126"/>
        <v>103589.02491626961</v>
      </c>
      <c r="L1120" s="12">
        <f t="shared" si="120"/>
        <v>14420723.934733152</v>
      </c>
      <c r="M1120" s="11">
        <f>COUNTIF(E$2:$E1120,E1120)</f>
        <v>136</v>
      </c>
      <c r="N1120" s="13"/>
      <c r="O1120" t="str">
        <f t="shared" si="122"/>
        <v/>
      </c>
    </row>
    <row r="1121" spans="1:15">
      <c r="A1121" s="41" t="s">
        <v>120</v>
      </c>
      <c r="B1121" s="14">
        <v>45845</v>
      </c>
      <c r="C1121" s="8" t="s">
        <v>13</v>
      </c>
      <c r="D1121" s="8" t="s">
        <v>14</v>
      </c>
      <c r="E1121" s="8" t="s">
        <v>14</v>
      </c>
      <c r="F1121" s="9">
        <f t="shared" si="121"/>
        <v>-40200000</v>
      </c>
      <c r="G1121" s="9">
        <v>-402</v>
      </c>
      <c r="H1121" s="9">
        <v>-43453386</v>
      </c>
      <c r="I1121" s="11">
        <f t="shared" si="124"/>
        <v>15705699485.748495</v>
      </c>
      <c r="J1121" s="11">
        <f t="shared" si="125"/>
        <v>152014</v>
      </c>
      <c r="K1121" s="11">
        <f t="shared" si="126"/>
        <v>103317.45421966723</v>
      </c>
      <c r="L1121" s="12">
        <f t="shared" si="120"/>
        <v>1919769.4036937729</v>
      </c>
      <c r="M1121" s="11">
        <f>COUNTIF(E$2:$E1121,E1121)</f>
        <v>391</v>
      </c>
      <c r="N1121" s="13"/>
      <c r="O1121" t="str">
        <f t="shared" si="122"/>
        <v/>
      </c>
    </row>
    <row r="1122" spans="1:15">
      <c r="A1122" s="41" t="s">
        <v>120</v>
      </c>
      <c r="B1122" s="14">
        <v>45846</v>
      </c>
      <c r="C1122" s="8" t="s">
        <v>13</v>
      </c>
      <c r="D1122" s="8" t="s">
        <v>46</v>
      </c>
      <c r="E1122" s="8" t="s">
        <v>46</v>
      </c>
      <c r="F1122" s="9">
        <f t="shared" si="121"/>
        <v>466900000</v>
      </c>
      <c r="G1122" s="9">
        <v>4669</v>
      </c>
      <c r="H1122" s="9">
        <v>489110960</v>
      </c>
      <c r="I1122" s="11">
        <f t="shared" si="124"/>
        <v>681268601.21968007</v>
      </c>
      <c r="J1122" s="11">
        <f t="shared" si="125"/>
        <v>6524</v>
      </c>
      <c r="K1122" s="11">
        <f t="shared" si="126"/>
        <v>104424.98485893318</v>
      </c>
      <c r="L1122" s="12">
        <f t="shared" si="120"/>
        <v>0</v>
      </c>
      <c r="M1122" s="11">
        <f>COUNTIF(E$2:$E1122,E1122)</f>
        <v>137</v>
      </c>
      <c r="N1122" s="13"/>
      <c r="O1122" t="str">
        <f t="shared" si="122"/>
        <v/>
      </c>
    </row>
    <row r="1123" spans="1:15">
      <c r="A1123" s="41" t="s">
        <v>120</v>
      </c>
      <c r="B1123" s="14">
        <v>45846</v>
      </c>
      <c r="C1123" s="8" t="s">
        <v>13</v>
      </c>
      <c r="D1123" s="8" t="s">
        <v>15</v>
      </c>
      <c r="E1123" s="8" t="s">
        <v>15</v>
      </c>
      <c r="F1123" s="9">
        <f t="shared" si="121"/>
        <v>223400000</v>
      </c>
      <c r="G1123" s="9">
        <v>2234</v>
      </c>
      <c r="H1123" s="9">
        <v>243939387</v>
      </c>
      <c r="I1123" s="11">
        <f t="shared" si="124"/>
        <v>1422590913.0743539</v>
      </c>
      <c r="J1123" s="11">
        <f t="shared" si="125"/>
        <v>13053</v>
      </c>
      <c r="K1123" s="11">
        <f t="shared" si="126"/>
        <v>108985.74374276825</v>
      </c>
      <c r="L1123" s="12">
        <f t="shared" si="120"/>
        <v>0</v>
      </c>
      <c r="M1123" s="11">
        <f>COUNTIF(E$2:$E1123,E1123)</f>
        <v>439</v>
      </c>
      <c r="N1123" s="13"/>
      <c r="O1123" t="str">
        <f t="shared" si="122"/>
        <v/>
      </c>
    </row>
    <row r="1124" spans="1:15">
      <c r="A1124" s="41" t="s">
        <v>120</v>
      </c>
      <c r="B1124" s="14">
        <v>45846</v>
      </c>
      <c r="C1124" s="8" t="s">
        <v>13</v>
      </c>
      <c r="D1124" s="8" t="s">
        <v>14</v>
      </c>
      <c r="E1124" s="8" t="s">
        <v>14</v>
      </c>
      <c r="F1124" s="9">
        <f t="shared" si="121"/>
        <v>40100000</v>
      </c>
      <c r="G1124" s="9">
        <v>401</v>
      </c>
      <c r="H1124" s="9">
        <v>43337071</v>
      </c>
      <c r="I1124" s="11">
        <f t="shared" ref="I1124:I1155" si="127">IF(H1124&gt;=0,IF(M1124=1,H1124,SUMIFS(I:I,E:E,E1124,M:M,M1124-1)+H1124),SUMIFS(I:I,E:E,E1124,M:M,M1124-1)+K1124*G1124)</f>
        <v>15749036556.748495</v>
      </c>
      <c r="J1124" s="11">
        <f t="shared" ref="J1124:J1155" si="128">IF(M1124=1,G1124,SUMIFS($J:$J,$E:$E,E1124,$M:$M,M1124-1)+G1124)</f>
        <v>152415</v>
      </c>
      <c r="K1124" s="11">
        <f t="shared" ref="K1124:K1155" si="129">IF(H1124&gt;=0,I1124/J1124,SUMIFS($K:$K,$E:$E,E1124,$M:$M,M1124-1))</f>
        <v>103329.96461469341</v>
      </c>
      <c r="L1124" s="12">
        <f t="shared" si="120"/>
        <v>0</v>
      </c>
      <c r="M1124" s="11">
        <f>COUNTIF(E$2:$E1124,E1124)</f>
        <v>392</v>
      </c>
      <c r="N1124" s="13"/>
      <c r="O1124" t="str">
        <f t="shared" si="122"/>
        <v/>
      </c>
    </row>
    <row r="1125" spans="1:15">
      <c r="A1125" s="41" t="s">
        <v>120</v>
      </c>
      <c r="B1125" s="14">
        <v>45846</v>
      </c>
      <c r="C1125" s="8" t="s">
        <v>13</v>
      </c>
      <c r="D1125" s="8" t="s">
        <v>90</v>
      </c>
      <c r="E1125" s="8" t="s">
        <v>90</v>
      </c>
      <c r="F1125" s="9">
        <f t="shared" si="121"/>
        <v>193600000</v>
      </c>
      <c r="G1125" s="9">
        <v>1936</v>
      </c>
      <c r="H1125" s="9">
        <v>210476112</v>
      </c>
      <c r="I1125" s="11">
        <f t="shared" si="127"/>
        <v>5577796540.552165</v>
      </c>
      <c r="J1125" s="11">
        <f t="shared" si="128"/>
        <v>52628</v>
      </c>
      <c r="K1125" s="11">
        <f t="shared" si="129"/>
        <v>105985.34127369775</v>
      </c>
      <c r="L1125" s="12">
        <f t="shared" si="120"/>
        <v>0</v>
      </c>
      <c r="M1125" s="11">
        <f>COUNTIF(E$2:$E1125,E1125)</f>
        <v>80</v>
      </c>
      <c r="N1125" s="13"/>
      <c r="O1125" t="str">
        <f t="shared" si="122"/>
        <v/>
      </c>
    </row>
    <row r="1126" spans="1:15">
      <c r="A1126" s="41" t="s">
        <v>120</v>
      </c>
      <c r="B1126" s="14">
        <v>45846</v>
      </c>
      <c r="C1126" s="8" t="s">
        <v>13</v>
      </c>
      <c r="D1126" s="8" t="s">
        <v>48</v>
      </c>
      <c r="E1126" s="8" t="s">
        <v>48</v>
      </c>
      <c r="F1126" s="9">
        <f t="shared" si="121"/>
        <v>4600000</v>
      </c>
      <c r="G1126" s="9">
        <v>46</v>
      </c>
      <c r="H1126" s="9">
        <v>5092384</v>
      </c>
      <c r="I1126" s="11">
        <f t="shared" si="127"/>
        <v>11341481162.056454</v>
      </c>
      <c r="J1126" s="11">
        <f t="shared" si="128"/>
        <v>106292</v>
      </c>
      <c r="K1126" s="11">
        <f t="shared" si="129"/>
        <v>106701.17376713632</v>
      </c>
      <c r="L1126" s="12">
        <f t="shared" si="120"/>
        <v>0</v>
      </c>
      <c r="M1126" s="11">
        <f>COUNTIF(E$2:$E1126,E1126)</f>
        <v>33</v>
      </c>
      <c r="N1126" s="13"/>
      <c r="O1126" t="str">
        <f t="shared" si="122"/>
        <v/>
      </c>
    </row>
    <row r="1127" spans="1:15">
      <c r="A1127" s="41" t="s">
        <v>120</v>
      </c>
      <c r="B1127" s="14">
        <v>45846</v>
      </c>
      <c r="C1127" s="8" t="s">
        <v>13</v>
      </c>
      <c r="D1127" s="8" t="s">
        <v>14</v>
      </c>
      <c r="E1127" s="8" t="s">
        <v>14</v>
      </c>
      <c r="F1127" s="9">
        <f t="shared" si="121"/>
        <v>-898400000</v>
      </c>
      <c r="G1127" s="9">
        <v>-8984</v>
      </c>
      <c r="H1127" s="9">
        <v>-971278208</v>
      </c>
      <c r="I1127" s="11">
        <f t="shared" si="127"/>
        <v>14820720154.650089</v>
      </c>
      <c r="J1127" s="11">
        <f t="shared" si="128"/>
        <v>143431</v>
      </c>
      <c r="K1127" s="11">
        <f t="shared" si="129"/>
        <v>103329.96461469341</v>
      </c>
      <c r="L1127" s="12">
        <f t="shared" si="120"/>
        <v>42961805.9015944</v>
      </c>
      <c r="M1127" s="11">
        <f>COUNTIF(E$2:$E1127,E1127)</f>
        <v>393</v>
      </c>
      <c r="N1127" s="13"/>
      <c r="O1127" t="str">
        <f t="shared" si="122"/>
        <v/>
      </c>
    </row>
    <row r="1128" spans="1:15">
      <c r="A1128" s="41" t="s">
        <v>120</v>
      </c>
      <c r="B1128" s="14">
        <v>45846</v>
      </c>
      <c r="C1128" s="8" t="s">
        <v>13</v>
      </c>
      <c r="D1128" s="8" t="s">
        <v>46</v>
      </c>
      <c r="E1128" s="8" t="s">
        <v>46</v>
      </c>
      <c r="F1128" s="9">
        <f t="shared" si="121"/>
        <v>-70600000</v>
      </c>
      <c r="G1128" s="9">
        <v>-706</v>
      </c>
      <c r="H1128" s="9">
        <v>-73764998</v>
      </c>
      <c r="I1128" s="11">
        <f t="shared" si="127"/>
        <v>607544561.90927327</v>
      </c>
      <c r="J1128" s="11">
        <f t="shared" si="128"/>
        <v>5818</v>
      </c>
      <c r="K1128" s="11">
        <f t="shared" si="129"/>
        <v>104424.98485893318</v>
      </c>
      <c r="L1128" s="12">
        <f t="shared" si="120"/>
        <v>40958.689593181014</v>
      </c>
      <c r="M1128" s="11">
        <f>COUNTIF(E$2:$E1128,E1128)</f>
        <v>138</v>
      </c>
      <c r="N1128" s="13"/>
      <c r="O1128" t="str">
        <f t="shared" si="122"/>
        <v/>
      </c>
    </row>
    <row r="1129" spans="1:15">
      <c r="A1129" s="41" t="s">
        <v>120</v>
      </c>
      <c r="B1129" s="14">
        <v>45847</v>
      </c>
      <c r="C1129" s="8" t="s">
        <v>13</v>
      </c>
      <c r="D1129" s="8" t="s">
        <v>46</v>
      </c>
      <c r="E1129" s="8" t="s">
        <v>46</v>
      </c>
      <c r="F1129" s="9">
        <f t="shared" si="121"/>
        <v>312600000</v>
      </c>
      <c r="G1129" s="9">
        <v>3126</v>
      </c>
      <c r="H1129" s="9">
        <v>327235827</v>
      </c>
      <c r="I1129" s="11">
        <f t="shared" si="127"/>
        <v>934780388.90927327</v>
      </c>
      <c r="J1129" s="11">
        <f t="shared" si="128"/>
        <v>8944</v>
      </c>
      <c r="K1129" s="11">
        <f t="shared" si="129"/>
        <v>104514.80198001713</v>
      </c>
      <c r="L1129" s="12">
        <f t="shared" si="120"/>
        <v>0</v>
      </c>
      <c r="M1129" s="11">
        <f>COUNTIF(E$2:$E1129,E1129)</f>
        <v>139</v>
      </c>
      <c r="N1129" s="13"/>
      <c r="O1129" t="str">
        <f t="shared" si="122"/>
        <v/>
      </c>
    </row>
    <row r="1130" spans="1:15">
      <c r="A1130" s="41" t="s">
        <v>120</v>
      </c>
      <c r="B1130" s="14">
        <v>45847</v>
      </c>
      <c r="C1130" s="8" t="s">
        <v>13</v>
      </c>
      <c r="D1130" s="8" t="s">
        <v>14</v>
      </c>
      <c r="E1130" s="8" t="s">
        <v>14</v>
      </c>
      <c r="F1130" s="9">
        <f t="shared" si="121"/>
        <v>1013800000</v>
      </c>
      <c r="G1130" s="9">
        <v>10138</v>
      </c>
      <c r="H1130" s="9">
        <v>1106576890</v>
      </c>
      <c r="I1130" s="11">
        <f t="shared" si="127"/>
        <v>15927297044.650089</v>
      </c>
      <c r="J1130" s="11">
        <f t="shared" si="128"/>
        <v>153569</v>
      </c>
      <c r="K1130" s="11">
        <f t="shared" si="129"/>
        <v>103714.27205132604</v>
      </c>
      <c r="L1130" s="12">
        <f t="shared" si="120"/>
        <v>0</v>
      </c>
      <c r="M1130" s="11">
        <f>COUNTIF(E$2:$E1130,E1130)</f>
        <v>394</v>
      </c>
      <c r="N1130" s="13"/>
      <c r="O1130" t="str">
        <f t="shared" si="122"/>
        <v/>
      </c>
    </row>
    <row r="1131" spans="1:15">
      <c r="A1131" s="41" t="s">
        <v>120</v>
      </c>
      <c r="B1131" s="14">
        <v>45847</v>
      </c>
      <c r="C1131" s="8" t="s">
        <v>13</v>
      </c>
      <c r="D1131" s="8" t="s">
        <v>15</v>
      </c>
      <c r="E1131" s="8" t="s">
        <v>15</v>
      </c>
      <c r="F1131" s="9">
        <f t="shared" si="121"/>
        <v>474500000</v>
      </c>
      <c r="G1131" s="9">
        <v>4745</v>
      </c>
      <c r="H1131" s="9">
        <v>521626211</v>
      </c>
      <c r="I1131" s="11">
        <f t="shared" si="127"/>
        <v>1944217124.0743539</v>
      </c>
      <c r="J1131" s="11">
        <f t="shared" si="128"/>
        <v>17798</v>
      </c>
      <c r="K1131" s="11">
        <f t="shared" si="129"/>
        <v>109237.955055307</v>
      </c>
      <c r="L1131" s="12">
        <f t="shared" si="120"/>
        <v>0</v>
      </c>
      <c r="M1131" s="11">
        <f>COUNTIF(E$2:$E1131,E1131)</f>
        <v>440</v>
      </c>
      <c r="N1131" s="13"/>
      <c r="O1131" t="str">
        <f t="shared" si="122"/>
        <v/>
      </c>
    </row>
    <row r="1132" spans="1:15">
      <c r="A1132" s="41" t="s">
        <v>120</v>
      </c>
      <c r="B1132" s="14">
        <v>45847</v>
      </c>
      <c r="C1132" s="8" t="s">
        <v>13</v>
      </c>
      <c r="D1132" s="8" t="s">
        <v>48</v>
      </c>
      <c r="E1132" s="8" t="s">
        <v>48</v>
      </c>
      <c r="F1132" s="9">
        <f t="shared" si="121"/>
        <v>3400000</v>
      </c>
      <c r="G1132" s="9">
        <v>34</v>
      </c>
      <c r="H1132" s="9">
        <v>3764396</v>
      </c>
      <c r="I1132" s="11">
        <f t="shared" si="127"/>
        <v>11345245558.056454</v>
      </c>
      <c r="J1132" s="11">
        <f t="shared" si="128"/>
        <v>106326</v>
      </c>
      <c r="K1132" s="11">
        <f t="shared" si="129"/>
        <v>106702.45808227954</v>
      </c>
      <c r="L1132" s="12">
        <f t="shared" si="120"/>
        <v>0</v>
      </c>
      <c r="M1132" s="11">
        <f>COUNTIF(E$2:$E1132,E1132)</f>
        <v>34</v>
      </c>
      <c r="N1132" s="13"/>
      <c r="O1132" t="str">
        <f t="shared" si="122"/>
        <v/>
      </c>
    </row>
    <row r="1133" spans="1:15">
      <c r="A1133" s="41" t="s">
        <v>120</v>
      </c>
      <c r="B1133" s="14">
        <v>45847</v>
      </c>
      <c r="C1133" s="8" t="s">
        <v>13</v>
      </c>
      <c r="D1133" s="8" t="s">
        <v>90</v>
      </c>
      <c r="E1133" s="8" t="s">
        <v>90</v>
      </c>
      <c r="F1133" s="9">
        <f t="shared" si="121"/>
        <v>5100000</v>
      </c>
      <c r="G1133" s="9">
        <v>51</v>
      </c>
      <c r="H1133" s="9">
        <v>5551554</v>
      </c>
      <c r="I1133" s="11">
        <f t="shared" si="127"/>
        <v>5583348094.552165</v>
      </c>
      <c r="J1133" s="11">
        <f t="shared" si="128"/>
        <v>52679</v>
      </c>
      <c r="K1133" s="11">
        <f t="shared" si="129"/>
        <v>105988.11850172108</v>
      </c>
      <c r="L1133" s="12">
        <f t="shared" si="120"/>
        <v>0</v>
      </c>
      <c r="M1133" s="11">
        <f>COUNTIF(E$2:$E1133,E1133)</f>
        <v>81</v>
      </c>
      <c r="N1133" s="13"/>
      <c r="O1133" t="str">
        <f t="shared" si="122"/>
        <v/>
      </c>
    </row>
    <row r="1134" spans="1:15">
      <c r="A1134" s="41" t="s">
        <v>120</v>
      </c>
      <c r="B1134" s="14">
        <v>45847</v>
      </c>
      <c r="C1134" s="8" t="s">
        <v>13</v>
      </c>
      <c r="D1134" s="8" t="s">
        <v>14</v>
      </c>
      <c r="E1134" s="8" t="s">
        <v>14</v>
      </c>
      <c r="F1134" s="9">
        <f t="shared" si="121"/>
        <v>-2145400000</v>
      </c>
      <c r="G1134" s="9">
        <v>-21454</v>
      </c>
      <c r="H1134" s="9">
        <v>-2319842474</v>
      </c>
      <c r="I1134" s="11">
        <f t="shared" si="127"/>
        <v>13702211052.06094</v>
      </c>
      <c r="J1134" s="11">
        <f t="shared" si="128"/>
        <v>132115</v>
      </c>
      <c r="K1134" s="11">
        <f t="shared" si="129"/>
        <v>103714.27205132604</v>
      </c>
      <c r="L1134" s="12">
        <f t="shared" si="120"/>
        <v>94756481.410851002</v>
      </c>
      <c r="M1134" s="11">
        <f>COUNTIF(E$2:$E1134,E1134)</f>
        <v>395</v>
      </c>
      <c r="N1134" s="13"/>
      <c r="O1134" t="str">
        <f t="shared" si="122"/>
        <v/>
      </c>
    </row>
    <row r="1135" spans="1:15">
      <c r="A1135" s="41" t="s">
        <v>120</v>
      </c>
      <c r="B1135" s="14">
        <v>45848</v>
      </c>
      <c r="C1135" s="8" t="s">
        <v>13</v>
      </c>
      <c r="D1135" s="8" t="s">
        <v>46</v>
      </c>
      <c r="E1135" s="8" t="s">
        <v>46</v>
      </c>
      <c r="F1135" s="9">
        <f t="shared" si="121"/>
        <v>169100000</v>
      </c>
      <c r="G1135" s="9">
        <v>1691</v>
      </c>
      <c r="H1135" s="9">
        <v>176334117</v>
      </c>
      <c r="I1135" s="11">
        <f t="shared" si="127"/>
        <v>1111114505.9092731</v>
      </c>
      <c r="J1135" s="11">
        <f t="shared" si="128"/>
        <v>10635</v>
      </c>
      <c r="K1135" s="11">
        <f t="shared" si="129"/>
        <v>104477.15147242813</v>
      </c>
      <c r="L1135" s="12">
        <f t="shared" si="120"/>
        <v>0</v>
      </c>
      <c r="M1135" s="11">
        <f>COUNTIF(E$2:$E1135,E1135)</f>
        <v>140</v>
      </c>
      <c r="N1135" s="13"/>
      <c r="O1135" t="str">
        <f t="shared" si="122"/>
        <v/>
      </c>
    </row>
    <row r="1136" spans="1:15">
      <c r="A1136" s="41" t="s">
        <v>120</v>
      </c>
      <c r="B1136" s="14">
        <v>45848</v>
      </c>
      <c r="C1136" s="8" t="s">
        <v>13</v>
      </c>
      <c r="D1136" s="8" t="s">
        <v>14</v>
      </c>
      <c r="E1136" s="8" t="s">
        <v>14</v>
      </c>
      <c r="F1136" s="9">
        <f t="shared" si="121"/>
        <v>506400000</v>
      </c>
      <c r="G1136" s="9">
        <v>5064</v>
      </c>
      <c r="H1136" s="9">
        <v>526850945</v>
      </c>
      <c r="I1136" s="11">
        <f t="shared" si="127"/>
        <v>14229061997.06094</v>
      </c>
      <c r="J1136" s="11">
        <f t="shared" si="128"/>
        <v>137179</v>
      </c>
      <c r="K1136" s="11">
        <f t="shared" si="129"/>
        <v>103726.24087550529</v>
      </c>
      <c r="L1136" s="12">
        <f t="shared" si="120"/>
        <v>0</v>
      </c>
      <c r="M1136" s="11">
        <f>COUNTIF(E$2:$E1136,E1136)</f>
        <v>396</v>
      </c>
      <c r="N1136" s="13"/>
      <c r="O1136" t="str">
        <f t="shared" si="122"/>
        <v/>
      </c>
    </row>
    <row r="1137" spans="1:15">
      <c r="A1137" s="41" t="s">
        <v>120</v>
      </c>
      <c r="B1137" s="14">
        <v>45848</v>
      </c>
      <c r="C1137" s="8" t="s">
        <v>13</v>
      </c>
      <c r="D1137" s="8" t="s">
        <v>90</v>
      </c>
      <c r="E1137" s="8" t="s">
        <v>90</v>
      </c>
      <c r="F1137" s="9">
        <f t="shared" si="121"/>
        <v>170400000</v>
      </c>
      <c r="G1137" s="9">
        <v>1704</v>
      </c>
      <c r="H1137" s="9">
        <v>185199871</v>
      </c>
      <c r="I1137" s="11">
        <f t="shared" si="127"/>
        <v>5768547965.552165</v>
      </c>
      <c r="J1137" s="11">
        <f t="shared" si="128"/>
        <v>54383</v>
      </c>
      <c r="K1137" s="11">
        <f t="shared" si="129"/>
        <v>106072.63235849742</v>
      </c>
      <c r="L1137" s="12">
        <f t="shared" si="120"/>
        <v>0</v>
      </c>
      <c r="M1137" s="11">
        <f>COUNTIF(E$2:$E1137,E1137)</f>
        <v>82</v>
      </c>
      <c r="N1137" s="13"/>
      <c r="O1137" t="str">
        <f t="shared" si="122"/>
        <v/>
      </c>
    </row>
    <row r="1138" spans="1:15">
      <c r="A1138" s="41" t="s">
        <v>120</v>
      </c>
      <c r="B1138" s="14">
        <v>45848</v>
      </c>
      <c r="C1138" s="8" t="s">
        <v>13</v>
      </c>
      <c r="D1138" s="8" t="s">
        <v>15</v>
      </c>
      <c r="E1138" s="8" t="s">
        <v>15</v>
      </c>
      <c r="F1138" s="9">
        <f t="shared" si="121"/>
        <v>11400000</v>
      </c>
      <c r="G1138" s="9">
        <v>114</v>
      </c>
      <c r="H1138" s="9">
        <v>12514266</v>
      </c>
      <c r="I1138" s="11">
        <f t="shared" si="127"/>
        <v>1956731390.0743539</v>
      </c>
      <c r="J1138" s="11">
        <f t="shared" si="128"/>
        <v>17912</v>
      </c>
      <c r="K1138" s="11">
        <f t="shared" si="129"/>
        <v>109241.36836056018</v>
      </c>
      <c r="L1138" s="12">
        <f t="shared" si="120"/>
        <v>0</v>
      </c>
      <c r="M1138" s="11">
        <f>COUNTIF(E$2:$E1138,E1138)</f>
        <v>441</v>
      </c>
      <c r="N1138" s="13"/>
      <c r="O1138" t="str">
        <f t="shared" si="122"/>
        <v/>
      </c>
    </row>
    <row r="1139" spans="1:15">
      <c r="A1139" s="41" t="s">
        <v>120</v>
      </c>
      <c r="B1139" s="14">
        <v>45848</v>
      </c>
      <c r="C1139" s="8" t="s">
        <v>13</v>
      </c>
      <c r="D1139" s="8" t="s">
        <v>14</v>
      </c>
      <c r="E1139" s="8" t="s">
        <v>14</v>
      </c>
      <c r="F1139" s="9">
        <f t="shared" si="121"/>
        <v>-1294600000</v>
      </c>
      <c r="G1139" s="9">
        <v>-12946</v>
      </c>
      <c r="H1139" s="9">
        <v>-1400109900</v>
      </c>
      <c r="I1139" s="11">
        <f t="shared" si="127"/>
        <v>12886222082.686649</v>
      </c>
      <c r="J1139" s="11">
        <f t="shared" si="128"/>
        <v>124233</v>
      </c>
      <c r="K1139" s="11">
        <f t="shared" si="129"/>
        <v>103726.24087550529</v>
      </c>
      <c r="L1139" s="12">
        <f t="shared" si="120"/>
        <v>57269985.62570858</v>
      </c>
      <c r="M1139" s="11">
        <f>COUNTIF(E$2:$E1139,E1139)</f>
        <v>397</v>
      </c>
      <c r="N1139" s="13"/>
      <c r="O1139" t="str">
        <f t="shared" si="122"/>
        <v/>
      </c>
    </row>
    <row r="1140" spans="1:15">
      <c r="A1140" s="41" t="s">
        <v>120</v>
      </c>
      <c r="B1140" s="14">
        <v>45849</v>
      </c>
      <c r="C1140" s="8" t="s">
        <v>13</v>
      </c>
      <c r="D1140" s="8" t="s">
        <v>46</v>
      </c>
      <c r="E1140" s="8" t="s">
        <v>46</v>
      </c>
      <c r="F1140" s="9">
        <f t="shared" si="121"/>
        <v>125500000</v>
      </c>
      <c r="G1140" s="9">
        <v>1255</v>
      </c>
      <c r="H1140" s="9">
        <v>131492017</v>
      </c>
      <c r="I1140" s="11">
        <f t="shared" si="127"/>
        <v>1242606522.9092731</v>
      </c>
      <c r="J1140" s="11">
        <f t="shared" si="128"/>
        <v>11890</v>
      </c>
      <c r="K1140" s="11">
        <f t="shared" si="129"/>
        <v>104508.53851213399</v>
      </c>
      <c r="L1140" s="12">
        <f t="shared" si="120"/>
        <v>0</v>
      </c>
      <c r="M1140" s="11">
        <f>COUNTIF(E$2:$E1140,E1140)</f>
        <v>141</v>
      </c>
      <c r="N1140" s="13"/>
      <c r="O1140" t="str">
        <f t="shared" si="122"/>
        <v/>
      </c>
    </row>
    <row r="1141" spans="1:15">
      <c r="A1141" s="41" t="s">
        <v>120</v>
      </c>
      <c r="B1141" s="14">
        <v>45849</v>
      </c>
      <c r="C1141" s="8" t="s">
        <v>13</v>
      </c>
      <c r="D1141" s="8" t="s">
        <v>90</v>
      </c>
      <c r="E1141" s="8" t="s">
        <v>90</v>
      </c>
      <c r="F1141" s="9">
        <f t="shared" si="121"/>
        <v>75400000</v>
      </c>
      <c r="G1141" s="9">
        <v>754</v>
      </c>
      <c r="H1141" s="9">
        <v>82122334</v>
      </c>
      <c r="I1141" s="11">
        <f t="shared" si="127"/>
        <v>5850670299.552165</v>
      </c>
      <c r="J1141" s="11">
        <f t="shared" si="128"/>
        <v>55137</v>
      </c>
      <c r="K1141" s="11">
        <f t="shared" si="129"/>
        <v>106111.50950454622</v>
      </c>
      <c r="L1141" s="12">
        <f t="shared" si="120"/>
        <v>0</v>
      </c>
      <c r="M1141" s="11">
        <f>COUNTIF(E$2:$E1141,E1141)</f>
        <v>83</v>
      </c>
      <c r="N1141" s="13"/>
      <c r="O1141" t="str">
        <f t="shared" si="122"/>
        <v/>
      </c>
    </row>
    <row r="1142" spans="1:15">
      <c r="A1142" s="41" t="s">
        <v>120</v>
      </c>
      <c r="B1142" s="14">
        <v>45849</v>
      </c>
      <c r="C1142" s="8" t="s">
        <v>13</v>
      </c>
      <c r="D1142" s="8" t="s">
        <v>14</v>
      </c>
      <c r="E1142" s="8" t="s">
        <v>14</v>
      </c>
      <c r="F1142" s="9">
        <f t="shared" si="121"/>
        <v>229500000</v>
      </c>
      <c r="G1142" s="9">
        <v>2295</v>
      </c>
      <c r="H1142" s="9">
        <v>247263265</v>
      </c>
      <c r="I1142" s="11">
        <f t="shared" si="127"/>
        <v>13133485347.686649</v>
      </c>
      <c r="J1142" s="11">
        <f t="shared" si="128"/>
        <v>126528</v>
      </c>
      <c r="K1142" s="11">
        <f t="shared" si="129"/>
        <v>103799.04327648149</v>
      </c>
      <c r="L1142" s="12">
        <f t="shared" si="120"/>
        <v>0</v>
      </c>
      <c r="M1142" s="11">
        <f>COUNTIF(E$2:$E1142,E1142)</f>
        <v>398</v>
      </c>
      <c r="N1142" s="13"/>
      <c r="O1142" t="str">
        <f t="shared" si="122"/>
        <v/>
      </c>
    </row>
    <row r="1143" spans="1:15">
      <c r="A1143" s="41" t="s">
        <v>120</v>
      </c>
      <c r="B1143" s="14">
        <v>45849</v>
      </c>
      <c r="C1143" s="8" t="s">
        <v>13</v>
      </c>
      <c r="D1143" s="8" t="s">
        <v>15</v>
      </c>
      <c r="E1143" s="8" t="s">
        <v>15</v>
      </c>
      <c r="F1143" s="9">
        <f t="shared" si="121"/>
        <v>82600000</v>
      </c>
      <c r="G1143" s="9">
        <v>826</v>
      </c>
      <c r="H1143" s="9">
        <v>90683508</v>
      </c>
      <c r="I1143" s="11">
        <f t="shared" si="127"/>
        <v>2047414898.0743539</v>
      </c>
      <c r="J1143" s="11">
        <f t="shared" si="128"/>
        <v>18738</v>
      </c>
      <c r="K1143" s="11">
        <f t="shared" si="129"/>
        <v>109265.391080924</v>
      </c>
      <c r="L1143" s="12">
        <f t="shared" si="120"/>
        <v>0</v>
      </c>
      <c r="M1143" s="11">
        <f>COUNTIF(E$2:$E1143,E1143)</f>
        <v>442</v>
      </c>
      <c r="N1143" s="13"/>
      <c r="O1143" t="str">
        <f t="shared" si="122"/>
        <v/>
      </c>
    </row>
    <row r="1144" spans="1:15">
      <c r="A1144" s="41" t="s">
        <v>120</v>
      </c>
      <c r="B1144" s="14">
        <v>45849</v>
      </c>
      <c r="C1144" s="8" t="s">
        <v>13</v>
      </c>
      <c r="D1144" s="8" t="s">
        <v>48</v>
      </c>
      <c r="E1144" s="8" t="s">
        <v>48</v>
      </c>
      <c r="F1144" s="9">
        <f t="shared" si="121"/>
        <v>1300000</v>
      </c>
      <c r="G1144" s="9">
        <v>13</v>
      </c>
      <c r="H1144" s="9">
        <v>1437618</v>
      </c>
      <c r="I1144" s="11">
        <f t="shared" si="127"/>
        <v>11346683176.056454</v>
      </c>
      <c r="J1144" s="11">
        <f t="shared" si="128"/>
        <v>106339</v>
      </c>
      <c r="K1144" s="11">
        <f t="shared" si="129"/>
        <v>106702.93284736977</v>
      </c>
      <c r="L1144" s="12">
        <f t="shared" si="120"/>
        <v>0</v>
      </c>
      <c r="M1144" s="11">
        <f>COUNTIF(E$2:$E1144,E1144)</f>
        <v>35</v>
      </c>
      <c r="N1144" s="13"/>
      <c r="O1144" t="str">
        <f t="shared" si="122"/>
        <v/>
      </c>
    </row>
    <row r="1145" spans="1:15">
      <c r="A1145" s="41" t="s">
        <v>120</v>
      </c>
      <c r="B1145" s="14">
        <v>45849</v>
      </c>
      <c r="C1145" s="8" t="s">
        <v>13</v>
      </c>
      <c r="D1145" s="8" t="s">
        <v>14</v>
      </c>
      <c r="E1145" s="8" t="s">
        <v>14</v>
      </c>
      <c r="F1145" s="9">
        <f t="shared" si="121"/>
        <v>-1011700000</v>
      </c>
      <c r="G1145" s="9">
        <v>-10117</v>
      </c>
      <c r="H1145" s="9">
        <v>-1094730219</v>
      </c>
      <c r="I1145" s="11">
        <f t="shared" si="127"/>
        <v>12083350426.858486</v>
      </c>
      <c r="J1145" s="11">
        <f t="shared" si="128"/>
        <v>116411</v>
      </c>
      <c r="K1145" s="11">
        <f t="shared" si="129"/>
        <v>103799.04327648149</v>
      </c>
      <c r="L1145" s="12">
        <f t="shared" si="120"/>
        <v>44595298.171836734</v>
      </c>
      <c r="M1145" s="11">
        <f>COUNTIF(E$2:$E1145,E1145)</f>
        <v>399</v>
      </c>
      <c r="N1145" s="13"/>
      <c r="O1145" t="str">
        <f t="shared" si="122"/>
        <v/>
      </c>
    </row>
    <row r="1146" spans="1:15">
      <c r="A1146" s="41" t="s">
        <v>120</v>
      </c>
      <c r="B1146" s="14">
        <v>45852</v>
      </c>
      <c r="C1146" s="8" t="s">
        <v>13</v>
      </c>
      <c r="D1146" s="8" t="s">
        <v>46</v>
      </c>
      <c r="E1146" s="8" t="s">
        <v>46</v>
      </c>
      <c r="F1146" s="9">
        <f t="shared" si="121"/>
        <v>1054500000</v>
      </c>
      <c r="G1146" s="9">
        <v>10545</v>
      </c>
      <c r="H1146" s="9">
        <v>1100021830</v>
      </c>
      <c r="I1146" s="11">
        <f t="shared" si="127"/>
        <v>2342628352.9092731</v>
      </c>
      <c r="J1146" s="11">
        <f t="shared" si="128"/>
        <v>22435</v>
      </c>
      <c r="K1146" s="11">
        <f t="shared" si="129"/>
        <v>104418.46903986063</v>
      </c>
      <c r="L1146" s="12">
        <f t="shared" si="120"/>
        <v>0</v>
      </c>
      <c r="M1146" s="11">
        <f>COUNTIF(E$2:$E1146,E1146)</f>
        <v>142</v>
      </c>
      <c r="N1146" s="13"/>
      <c r="O1146" t="str">
        <f t="shared" si="122"/>
        <v/>
      </c>
    </row>
    <row r="1147" spans="1:15">
      <c r="A1147" s="41" t="s">
        <v>120</v>
      </c>
      <c r="B1147" s="14">
        <v>45852</v>
      </c>
      <c r="C1147" s="8" t="s">
        <v>13</v>
      </c>
      <c r="D1147" s="8" t="s">
        <v>14</v>
      </c>
      <c r="E1147" s="8" t="s">
        <v>14</v>
      </c>
      <c r="F1147" s="9">
        <f t="shared" si="121"/>
        <v>308500000</v>
      </c>
      <c r="G1147" s="9">
        <v>3085</v>
      </c>
      <c r="H1147" s="9">
        <v>332715391</v>
      </c>
      <c r="I1147" s="11">
        <f t="shared" si="127"/>
        <v>12416065817.858486</v>
      </c>
      <c r="J1147" s="11">
        <f t="shared" si="128"/>
        <v>119496</v>
      </c>
      <c r="K1147" s="11">
        <f t="shared" si="129"/>
        <v>103903.61031213167</v>
      </c>
      <c r="L1147" s="12">
        <f t="shared" si="120"/>
        <v>0</v>
      </c>
      <c r="M1147" s="11">
        <f>COUNTIF(E$2:$E1147,E1147)</f>
        <v>400</v>
      </c>
      <c r="N1147" s="13"/>
      <c r="O1147" t="str">
        <f t="shared" si="122"/>
        <v/>
      </c>
    </row>
    <row r="1148" spans="1:15">
      <c r="A1148" s="41" t="s">
        <v>120</v>
      </c>
      <c r="B1148" s="14">
        <v>45852</v>
      </c>
      <c r="C1148" s="8" t="s">
        <v>13</v>
      </c>
      <c r="D1148" s="8" t="s">
        <v>15</v>
      </c>
      <c r="E1148" s="8" t="s">
        <v>15</v>
      </c>
      <c r="F1148" s="9">
        <f t="shared" si="121"/>
        <v>74800000</v>
      </c>
      <c r="G1148" s="9">
        <v>748</v>
      </c>
      <c r="H1148" s="9">
        <v>81211948</v>
      </c>
      <c r="I1148" s="11">
        <f t="shared" si="127"/>
        <v>2128626846.0743539</v>
      </c>
      <c r="J1148" s="11">
        <f t="shared" si="128"/>
        <v>19486</v>
      </c>
      <c r="K1148" s="11">
        <f t="shared" si="129"/>
        <v>109238.77892201344</v>
      </c>
      <c r="L1148" s="12">
        <f t="shared" ref="L1148:L1213" si="130">IF(G1148&lt;0,K1148*G1148-H1148,0)</f>
        <v>0</v>
      </c>
      <c r="M1148" s="11">
        <f>COUNTIF(E$2:$E1148,E1148)</f>
        <v>443</v>
      </c>
      <c r="N1148" s="13"/>
      <c r="O1148" t="str">
        <f t="shared" si="122"/>
        <v/>
      </c>
    </row>
    <row r="1149" spans="1:15">
      <c r="A1149" s="41" t="s">
        <v>120</v>
      </c>
      <c r="B1149" s="14">
        <v>45852</v>
      </c>
      <c r="C1149" s="8" t="s">
        <v>13</v>
      </c>
      <c r="D1149" s="8" t="s">
        <v>90</v>
      </c>
      <c r="E1149" s="8" t="s">
        <v>90</v>
      </c>
      <c r="F1149" s="9">
        <f t="shared" ref="F1149:F1214" si="131">G1149*100000</f>
        <v>15100000</v>
      </c>
      <c r="G1149" s="9">
        <v>151</v>
      </c>
      <c r="H1149" s="9">
        <v>16418330</v>
      </c>
      <c r="I1149" s="11">
        <f t="shared" si="127"/>
        <v>5867088629.552165</v>
      </c>
      <c r="J1149" s="11">
        <f t="shared" si="128"/>
        <v>55288</v>
      </c>
      <c r="K1149" s="11">
        <f t="shared" si="129"/>
        <v>106118.66281204176</v>
      </c>
      <c r="L1149" s="12">
        <f t="shared" si="130"/>
        <v>0</v>
      </c>
      <c r="M1149" s="11">
        <f>COUNTIF(E$2:$E1149,E1149)</f>
        <v>84</v>
      </c>
      <c r="N1149" s="13"/>
      <c r="O1149" t="str">
        <f t="shared" si="122"/>
        <v/>
      </c>
    </row>
    <row r="1150" spans="1:15">
      <c r="A1150" s="41" t="s">
        <v>120</v>
      </c>
      <c r="B1150" s="14">
        <v>45852</v>
      </c>
      <c r="C1150" s="8" t="s">
        <v>13</v>
      </c>
      <c r="D1150" s="8" t="s">
        <v>48</v>
      </c>
      <c r="E1150" s="8" t="s">
        <v>48</v>
      </c>
      <c r="F1150" s="9">
        <f t="shared" si="131"/>
        <v>62800000</v>
      </c>
      <c r="G1150" s="9">
        <v>628</v>
      </c>
      <c r="H1150" s="9">
        <v>69552330</v>
      </c>
      <c r="I1150" s="11">
        <f t="shared" si="127"/>
        <v>11416235506.056454</v>
      </c>
      <c r="J1150" s="11">
        <f t="shared" si="128"/>
        <v>106967</v>
      </c>
      <c r="K1150" s="11">
        <f t="shared" si="129"/>
        <v>106726.70548913641</v>
      </c>
      <c r="L1150" s="12">
        <f t="shared" si="130"/>
        <v>0</v>
      </c>
      <c r="M1150" s="11">
        <f>COUNTIF(E$2:$E1150,E1150)</f>
        <v>36</v>
      </c>
      <c r="N1150" s="13"/>
      <c r="O1150" t="str">
        <f t="shared" si="122"/>
        <v/>
      </c>
    </row>
    <row r="1151" spans="1:15">
      <c r="A1151" s="41" t="s">
        <v>120</v>
      </c>
      <c r="B1151" s="14">
        <v>45852</v>
      </c>
      <c r="C1151" s="8" t="s">
        <v>13</v>
      </c>
      <c r="D1151" s="8" t="s">
        <v>14</v>
      </c>
      <c r="E1151" s="8" t="s">
        <v>14</v>
      </c>
      <c r="F1151" s="9">
        <f t="shared" si="131"/>
        <v>-2270200000</v>
      </c>
      <c r="G1151" s="9">
        <v>-22702</v>
      </c>
      <c r="H1151" s="9">
        <v>-2456946652</v>
      </c>
      <c r="I1151" s="11">
        <f t="shared" si="127"/>
        <v>10057246056.552473</v>
      </c>
      <c r="J1151" s="11">
        <f t="shared" si="128"/>
        <v>96794</v>
      </c>
      <c r="K1151" s="11">
        <f t="shared" si="129"/>
        <v>103903.61031213167</v>
      </c>
      <c r="L1151" s="12">
        <f t="shared" si="130"/>
        <v>98126890.693986893</v>
      </c>
      <c r="M1151" s="11">
        <f>COUNTIF(E$2:$E1151,E1151)</f>
        <v>401</v>
      </c>
      <c r="N1151" s="13"/>
      <c r="O1151" t="str">
        <f t="shared" si="122"/>
        <v/>
      </c>
    </row>
    <row r="1152" spans="1:15">
      <c r="A1152" s="41" t="s">
        <v>120</v>
      </c>
      <c r="B1152" s="14">
        <v>45853</v>
      </c>
      <c r="C1152" s="8" t="s">
        <v>13</v>
      </c>
      <c r="D1152" s="8" t="s">
        <v>46</v>
      </c>
      <c r="E1152" s="8" t="s">
        <v>46</v>
      </c>
      <c r="F1152" s="9">
        <f t="shared" si="131"/>
        <v>133900000</v>
      </c>
      <c r="G1152" s="9">
        <v>1339</v>
      </c>
      <c r="H1152" s="9">
        <v>140376903</v>
      </c>
      <c r="I1152" s="11">
        <f t="shared" si="127"/>
        <v>2483005255.9092731</v>
      </c>
      <c r="J1152" s="11">
        <f t="shared" si="128"/>
        <v>23774</v>
      </c>
      <c r="K1152" s="11">
        <f t="shared" si="129"/>
        <v>104442.04828422955</v>
      </c>
      <c r="L1152" s="12">
        <f t="shared" si="130"/>
        <v>0</v>
      </c>
      <c r="M1152" s="11">
        <f>COUNTIF(E$2:$E1152,E1152)</f>
        <v>143</v>
      </c>
      <c r="N1152" s="13"/>
      <c r="O1152" t="str">
        <f t="shared" si="122"/>
        <v/>
      </c>
    </row>
    <row r="1153" spans="1:15">
      <c r="A1153" s="41" t="s">
        <v>120</v>
      </c>
      <c r="B1153" s="14">
        <v>45853</v>
      </c>
      <c r="C1153" s="8" t="s">
        <v>13</v>
      </c>
      <c r="D1153" s="8" t="s">
        <v>14</v>
      </c>
      <c r="E1153" s="8" t="s">
        <v>14</v>
      </c>
      <c r="F1153" s="9">
        <f t="shared" si="131"/>
        <v>290700000</v>
      </c>
      <c r="G1153" s="9">
        <v>2907</v>
      </c>
      <c r="H1153" s="9">
        <v>313104620</v>
      </c>
      <c r="I1153" s="11">
        <f t="shared" si="127"/>
        <v>10370350676.552473</v>
      </c>
      <c r="J1153" s="11">
        <f t="shared" si="128"/>
        <v>99701</v>
      </c>
      <c r="K1153" s="11">
        <f t="shared" si="129"/>
        <v>104014.51015087585</v>
      </c>
      <c r="L1153" s="12">
        <f t="shared" si="130"/>
        <v>0</v>
      </c>
      <c r="M1153" s="11">
        <f>COUNTIF(E$2:$E1153,E1153)</f>
        <v>402</v>
      </c>
      <c r="N1153" s="13"/>
      <c r="O1153" t="str">
        <f t="shared" si="122"/>
        <v/>
      </c>
    </row>
    <row r="1154" spans="1:15">
      <c r="A1154" s="41" t="s">
        <v>120</v>
      </c>
      <c r="B1154" s="14">
        <v>45853</v>
      </c>
      <c r="C1154" s="8" t="s">
        <v>13</v>
      </c>
      <c r="D1154" s="8" t="s">
        <v>48</v>
      </c>
      <c r="E1154" s="8" t="s">
        <v>48</v>
      </c>
      <c r="F1154" s="9">
        <f t="shared" si="131"/>
        <v>45100000</v>
      </c>
      <c r="G1154" s="9">
        <v>451</v>
      </c>
      <c r="H1154" s="9">
        <v>49960427</v>
      </c>
      <c r="I1154" s="11">
        <f t="shared" si="127"/>
        <v>11466195933.056454</v>
      </c>
      <c r="J1154" s="11">
        <f t="shared" si="128"/>
        <v>107418</v>
      </c>
      <c r="K1154" s="11">
        <f t="shared" si="129"/>
        <v>106743.71085904089</v>
      </c>
      <c r="L1154" s="12">
        <f t="shared" si="130"/>
        <v>0</v>
      </c>
      <c r="M1154" s="11">
        <f>COUNTIF(E$2:$E1154,E1154)</f>
        <v>37</v>
      </c>
      <c r="N1154" s="13"/>
      <c r="O1154" t="str">
        <f t="shared" ref="O1154:O1191" si="132">IF(M1154=_xlfn.MAXIFS(M:M,D:D,D1154),"X","")</f>
        <v/>
      </c>
    </row>
    <row r="1155" spans="1:15">
      <c r="A1155" s="41" t="s">
        <v>120</v>
      </c>
      <c r="B1155" s="14">
        <v>45853</v>
      </c>
      <c r="C1155" s="8" t="s">
        <v>13</v>
      </c>
      <c r="D1155" s="8" t="s">
        <v>15</v>
      </c>
      <c r="E1155" s="8" t="s">
        <v>15</v>
      </c>
      <c r="F1155" s="9">
        <f t="shared" si="131"/>
        <v>3000000</v>
      </c>
      <c r="G1155" s="9">
        <v>30</v>
      </c>
      <c r="H1155" s="9">
        <v>3302910</v>
      </c>
      <c r="I1155" s="11">
        <f t="shared" si="127"/>
        <v>2131929756.0743539</v>
      </c>
      <c r="J1155" s="11">
        <f t="shared" si="128"/>
        <v>19516</v>
      </c>
      <c r="K1155" s="11">
        <f t="shared" si="129"/>
        <v>109240.0981796656</v>
      </c>
      <c r="L1155" s="12">
        <f t="shared" si="130"/>
        <v>0</v>
      </c>
      <c r="M1155" s="11">
        <f>COUNTIF(E$2:$E1155,E1155)</f>
        <v>444</v>
      </c>
      <c r="N1155" s="13"/>
      <c r="O1155" t="str">
        <f t="shared" si="132"/>
        <v/>
      </c>
    </row>
    <row r="1156" spans="1:15">
      <c r="A1156" s="41" t="s">
        <v>120</v>
      </c>
      <c r="B1156" s="14">
        <v>45853</v>
      </c>
      <c r="C1156" s="8" t="s">
        <v>13</v>
      </c>
      <c r="D1156" s="8" t="s">
        <v>90</v>
      </c>
      <c r="E1156" s="8" t="s">
        <v>90</v>
      </c>
      <c r="F1156" s="9">
        <f t="shared" si="131"/>
        <v>4600000</v>
      </c>
      <c r="G1156" s="9">
        <v>46</v>
      </c>
      <c r="H1156" s="9">
        <v>5005122</v>
      </c>
      <c r="I1156" s="11">
        <f t="shared" ref="I1156:I1167" si="133">IF(H1156&gt;=0,IF(M1156=1,H1156,SUMIFS(I:I,E:E,E1156,M:M,M1156-1)+H1156),SUMIFS(I:I,E:E,E1156,M:M,M1156-1)+K1156*G1156)</f>
        <v>5872093751.552165</v>
      </c>
      <c r="J1156" s="11">
        <f t="shared" ref="J1156:J1167" si="134">IF(M1156=1,G1156,SUMIFS($J:$J,$E:$E,E1156,$M:$M,M1156-1)+G1156)</f>
        <v>55334</v>
      </c>
      <c r="K1156" s="11">
        <f t="shared" ref="K1156:K1167" si="135">IF(H1156&gt;=0,I1156/J1156,SUMIFS($K:$K,$E:$E,E1156,$M:$M,M1156-1))</f>
        <v>106120.8976678383</v>
      </c>
      <c r="L1156" s="12">
        <f t="shared" si="130"/>
        <v>0</v>
      </c>
      <c r="M1156" s="11">
        <f>COUNTIF(E$2:$E1156,E1156)</f>
        <v>85</v>
      </c>
      <c r="N1156" s="13"/>
      <c r="O1156" t="str">
        <f t="shared" si="132"/>
        <v/>
      </c>
    </row>
    <row r="1157" spans="1:15">
      <c r="A1157" s="41" t="s">
        <v>120</v>
      </c>
      <c r="B1157" s="14">
        <v>45853</v>
      </c>
      <c r="C1157" s="8" t="s">
        <v>13</v>
      </c>
      <c r="D1157" s="8" t="s">
        <v>14</v>
      </c>
      <c r="E1157" s="8" t="s">
        <v>14</v>
      </c>
      <c r="F1157" s="9">
        <f t="shared" si="131"/>
        <v>-2320100000</v>
      </c>
      <c r="G1157" s="9">
        <v>-23201</v>
      </c>
      <c r="H1157" s="9">
        <v>-2511392245</v>
      </c>
      <c r="I1157" s="11">
        <f t="shared" si="133"/>
        <v>7957110026.5420017</v>
      </c>
      <c r="J1157" s="11">
        <f t="shared" si="134"/>
        <v>76500</v>
      </c>
      <c r="K1157" s="11">
        <f t="shared" si="135"/>
        <v>104014.51015087585</v>
      </c>
      <c r="L1157" s="12">
        <f t="shared" si="130"/>
        <v>98151594.989529133</v>
      </c>
      <c r="M1157" s="11">
        <f>COUNTIF(E$2:$E1157,E1157)</f>
        <v>403</v>
      </c>
      <c r="N1157" s="13"/>
      <c r="O1157" t="str">
        <f t="shared" si="132"/>
        <v/>
      </c>
    </row>
    <row r="1158" spans="1:15">
      <c r="A1158" s="41" t="s">
        <v>120</v>
      </c>
      <c r="B1158" s="14">
        <v>45854</v>
      </c>
      <c r="C1158" s="8" t="s">
        <v>13</v>
      </c>
      <c r="D1158" s="8" t="s">
        <v>46</v>
      </c>
      <c r="E1158" s="8" t="s">
        <v>46</v>
      </c>
      <c r="F1158" s="9">
        <f t="shared" si="131"/>
        <v>58200000</v>
      </c>
      <c r="G1158" s="9">
        <v>582</v>
      </c>
      <c r="H1158" s="9">
        <v>61047401</v>
      </c>
      <c r="I1158" s="11">
        <f t="shared" si="133"/>
        <v>2544052656.9092731</v>
      </c>
      <c r="J1158" s="11">
        <f t="shared" si="134"/>
        <v>24356</v>
      </c>
      <c r="K1158" s="11">
        <f t="shared" si="135"/>
        <v>104452.81067947418</v>
      </c>
      <c r="L1158" s="12">
        <f t="shared" si="130"/>
        <v>0</v>
      </c>
      <c r="M1158" s="11">
        <f>COUNTIF(E$2:$E1158,E1158)</f>
        <v>144</v>
      </c>
      <c r="N1158" s="13"/>
      <c r="O1158" t="str">
        <f t="shared" si="132"/>
        <v/>
      </c>
    </row>
    <row r="1159" spans="1:15">
      <c r="A1159" s="41" t="s">
        <v>120</v>
      </c>
      <c r="B1159" s="14">
        <v>45854</v>
      </c>
      <c r="C1159" s="8" t="s">
        <v>13</v>
      </c>
      <c r="D1159" s="8" t="s">
        <v>14</v>
      </c>
      <c r="E1159" s="8" t="s">
        <v>14</v>
      </c>
      <c r="F1159" s="9">
        <f t="shared" si="131"/>
        <v>2097900000</v>
      </c>
      <c r="G1159" s="9">
        <v>20979</v>
      </c>
      <c r="H1159" s="9">
        <v>2285471319</v>
      </c>
      <c r="I1159" s="11">
        <f t="shared" si="133"/>
        <v>10242581345.542002</v>
      </c>
      <c r="J1159" s="11">
        <f t="shared" si="134"/>
        <v>97479</v>
      </c>
      <c r="K1159" s="11">
        <f t="shared" si="135"/>
        <v>105074.74784868538</v>
      </c>
      <c r="L1159" s="12">
        <f t="shared" si="130"/>
        <v>0</v>
      </c>
      <c r="M1159" s="11">
        <f>COUNTIF(E$2:$E1159,E1159)</f>
        <v>404</v>
      </c>
      <c r="N1159" s="13"/>
      <c r="O1159" t="str">
        <f t="shared" si="132"/>
        <v/>
      </c>
    </row>
    <row r="1160" spans="1:15">
      <c r="A1160" s="41" t="s">
        <v>120</v>
      </c>
      <c r="B1160" s="14">
        <v>45854</v>
      </c>
      <c r="C1160" s="8" t="s">
        <v>13</v>
      </c>
      <c r="D1160" s="8" t="s">
        <v>15</v>
      </c>
      <c r="E1160" s="8" t="s">
        <v>15</v>
      </c>
      <c r="F1160" s="9">
        <f t="shared" si="131"/>
        <v>4500000</v>
      </c>
      <c r="G1160" s="9">
        <v>45</v>
      </c>
      <c r="H1160" s="9">
        <v>4915269</v>
      </c>
      <c r="I1160" s="11">
        <f t="shared" si="133"/>
        <v>2136845025.0743539</v>
      </c>
      <c r="J1160" s="11">
        <f t="shared" si="134"/>
        <v>19561</v>
      </c>
      <c r="K1160" s="11">
        <f t="shared" si="135"/>
        <v>109240.07080795224</v>
      </c>
      <c r="L1160" s="12">
        <f t="shared" si="130"/>
        <v>0</v>
      </c>
      <c r="M1160" s="11">
        <f>COUNTIF(E$2:$E1160,E1160)</f>
        <v>445</v>
      </c>
      <c r="N1160" s="13"/>
      <c r="O1160" t="str">
        <f t="shared" si="132"/>
        <v/>
      </c>
    </row>
    <row r="1161" spans="1:15">
      <c r="A1161" s="41" t="s">
        <v>120</v>
      </c>
      <c r="B1161" s="14">
        <v>45854</v>
      </c>
      <c r="C1161" s="8" t="s">
        <v>13</v>
      </c>
      <c r="D1161" s="8" t="s">
        <v>48</v>
      </c>
      <c r="E1161" s="8" t="s">
        <v>48</v>
      </c>
      <c r="F1161" s="9">
        <f t="shared" si="131"/>
        <v>900000</v>
      </c>
      <c r="G1161" s="9">
        <v>9</v>
      </c>
      <c r="H1161" s="9">
        <v>997182</v>
      </c>
      <c r="I1161" s="11">
        <f t="shared" si="133"/>
        <v>11467193115.056454</v>
      </c>
      <c r="J1161" s="11">
        <f t="shared" si="134"/>
        <v>107427</v>
      </c>
      <c r="K1161" s="11">
        <f t="shared" si="135"/>
        <v>106744.0505185517</v>
      </c>
      <c r="L1161" s="12">
        <f t="shared" si="130"/>
        <v>0</v>
      </c>
      <c r="M1161" s="11">
        <f>COUNTIF(E$2:$E1161,E1161)</f>
        <v>38</v>
      </c>
      <c r="N1161" s="13"/>
      <c r="O1161" t="str">
        <f t="shared" si="132"/>
        <v/>
      </c>
    </row>
    <row r="1162" spans="1:15">
      <c r="A1162" s="41" t="s">
        <v>120</v>
      </c>
      <c r="B1162" s="14">
        <v>45854</v>
      </c>
      <c r="C1162" s="8" t="s">
        <v>13</v>
      </c>
      <c r="D1162" s="8" t="s">
        <v>14</v>
      </c>
      <c r="E1162" s="8" t="s">
        <v>14</v>
      </c>
      <c r="F1162" s="9">
        <f t="shared" si="131"/>
        <v>-2978000000</v>
      </c>
      <c r="G1162" s="9">
        <v>-29780</v>
      </c>
      <c r="H1162" s="9">
        <v>-3224101920</v>
      </c>
      <c r="I1162" s="11">
        <f t="shared" si="133"/>
        <v>7113455354.6081505</v>
      </c>
      <c r="J1162" s="11">
        <f t="shared" si="134"/>
        <v>67699</v>
      </c>
      <c r="K1162" s="11">
        <f t="shared" si="135"/>
        <v>105074.74784868538</v>
      </c>
      <c r="L1162" s="12">
        <f t="shared" si="130"/>
        <v>94975929.066149235</v>
      </c>
      <c r="M1162" s="11">
        <f>COUNTIF(E$2:$E1162,E1162)</f>
        <v>405</v>
      </c>
      <c r="N1162" s="13"/>
      <c r="O1162" t="str">
        <f t="shared" si="132"/>
        <v/>
      </c>
    </row>
    <row r="1163" spans="1:15">
      <c r="A1163" s="41" t="s">
        <v>120</v>
      </c>
      <c r="B1163" s="14">
        <v>45855</v>
      </c>
      <c r="C1163" s="8" t="s">
        <v>13</v>
      </c>
      <c r="D1163" s="8" t="s">
        <v>46</v>
      </c>
      <c r="E1163" s="8" t="s">
        <v>46</v>
      </c>
      <c r="F1163" s="9">
        <f t="shared" si="131"/>
        <v>569300000</v>
      </c>
      <c r="G1163" s="9">
        <v>5693</v>
      </c>
      <c r="H1163" s="9">
        <v>596140890</v>
      </c>
      <c r="I1163" s="11">
        <f t="shared" si="133"/>
        <v>3140193546.9092731</v>
      </c>
      <c r="J1163" s="11">
        <f t="shared" si="134"/>
        <v>30049</v>
      </c>
      <c r="K1163" s="11">
        <f t="shared" si="135"/>
        <v>104502.43092646255</v>
      </c>
      <c r="L1163" s="12">
        <f t="shared" si="130"/>
        <v>0</v>
      </c>
      <c r="M1163" s="11">
        <f>COUNTIF(E$2:$E1163,E1163)</f>
        <v>145</v>
      </c>
      <c r="N1163" s="13"/>
      <c r="O1163" t="str">
        <f t="shared" si="132"/>
        <v/>
      </c>
    </row>
    <row r="1164" spans="1:15">
      <c r="A1164" s="41" t="s">
        <v>120</v>
      </c>
      <c r="B1164" s="14">
        <v>45855</v>
      </c>
      <c r="C1164" s="8" t="s">
        <v>13</v>
      </c>
      <c r="D1164" s="8" t="s">
        <v>90</v>
      </c>
      <c r="E1164" s="8" t="s">
        <v>90</v>
      </c>
      <c r="F1164" s="9">
        <f t="shared" si="131"/>
        <v>75800000</v>
      </c>
      <c r="G1164" s="9">
        <v>758</v>
      </c>
      <c r="H1164" s="9">
        <v>82579072</v>
      </c>
      <c r="I1164" s="11">
        <f t="shared" si="133"/>
        <v>5954672823.552165</v>
      </c>
      <c r="J1164" s="11">
        <f t="shared" si="134"/>
        <v>56092</v>
      </c>
      <c r="K1164" s="11">
        <f t="shared" si="135"/>
        <v>106159.03914198397</v>
      </c>
      <c r="L1164" s="12">
        <f t="shared" si="130"/>
        <v>0</v>
      </c>
      <c r="M1164" s="11">
        <f>COUNTIF(E$2:$E1164,E1164)</f>
        <v>86</v>
      </c>
      <c r="N1164" s="13"/>
      <c r="O1164" t="str">
        <f t="shared" si="132"/>
        <v/>
      </c>
    </row>
    <row r="1165" spans="1:15">
      <c r="A1165" s="41" t="s">
        <v>120</v>
      </c>
      <c r="B1165" s="14">
        <v>45855</v>
      </c>
      <c r="C1165" s="8" t="s">
        <v>13</v>
      </c>
      <c r="D1165" s="8" t="s">
        <v>14</v>
      </c>
      <c r="E1165" s="8" t="s">
        <v>14</v>
      </c>
      <c r="F1165" s="9">
        <f t="shared" si="131"/>
        <v>748800000</v>
      </c>
      <c r="G1165" s="9">
        <v>7488</v>
      </c>
      <c r="H1165" s="9">
        <v>806756925</v>
      </c>
      <c r="I1165" s="11">
        <f t="shared" si="133"/>
        <v>7920212279.6081505</v>
      </c>
      <c r="J1165" s="11">
        <f t="shared" si="134"/>
        <v>75187</v>
      </c>
      <c r="K1165" s="11">
        <f t="shared" si="135"/>
        <v>105340.18220713887</v>
      </c>
      <c r="L1165" s="12">
        <f t="shared" si="130"/>
        <v>0</v>
      </c>
      <c r="M1165" s="11">
        <f>COUNTIF(E$2:$E1165,E1165)</f>
        <v>406</v>
      </c>
      <c r="N1165" s="13"/>
      <c r="O1165" t="str">
        <f t="shared" si="132"/>
        <v/>
      </c>
    </row>
    <row r="1166" spans="1:15">
      <c r="A1166" s="41" t="s">
        <v>120</v>
      </c>
      <c r="B1166" s="14">
        <v>45855</v>
      </c>
      <c r="C1166" s="8" t="s">
        <v>13</v>
      </c>
      <c r="D1166" s="8" t="s">
        <v>15</v>
      </c>
      <c r="E1166" s="8" t="s">
        <v>15</v>
      </c>
      <c r="F1166" s="9">
        <f t="shared" si="131"/>
        <v>47000000</v>
      </c>
      <c r="G1166" s="9">
        <v>470</v>
      </c>
      <c r="H1166" s="9">
        <v>51305173</v>
      </c>
      <c r="I1166" s="11">
        <f t="shared" si="133"/>
        <v>2188150198.0743542</v>
      </c>
      <c r="J1166" s="11">
        <f t="shared" si="134"/>
        <v>20031</v>
      </c>
      <c r="K1166" s="11">
        <f t="shared" si="135"/>
        <v>109238.19070812012</v>
      </c>
      <c r="L1166" s="12">
        <f t="shared" si="130"/>
        <v>0</v>
      </c>
      <c r="M1166" s="11">
        <f>COUNTIF(E$2:$E1166,E1166)</f>
        <v>446</v>
      </c>
      <c r="N1166" s="13"/>
      <c r="O1166" t="str">
        <f t="shared" si="132"/>
        <v/>
      </c>
    </row>
    <row r="1167" spans="1:15">
      <c r="A1167" s="41" t="s">
        <v>120</v>
      </c>
      <c r="B1167" s="14">
        <v>45855</v>
      </c>
      <c r="C1167" s="8" t="s">
        <v>13</v>
      </c>
      <c r="D1167" s="8" t="s">
        <v>14</v>
      </c>
      <c r="E1167" s="8" t="s">
        <v>14</v>
      </c>
      <c r="F1167" s="9">
        <f t="shared" si="131"/>
        <v>-838500000</v>
      </c>
      <c r="G1167" s="9">
        <v>-8385</v>
      </c>
      <c r="H1167" s="9">
        <v>-907952955</v>
      </c>
      <c r="I1167" s="11">
        <f t="shared" si="133"/>
        <v>7036934851.8012905</v>
      </c>
      <c r="J1167" s="11">
        <f t="shared" si="134"/>
        <v>66802</v>
      </c>
      <c r="K1167" s="11">
        <f t="shared" si="135"/>
        <v>105340.18220713887</v>
      </c>
      <c r="L1167" s="12">
        <f t="shared" ref="L1167:L1170" si="136">IF(G1167&lt;0,K1167*G1167-H1167,0)</f>
        <v>24675527.193140507</v>
      </c>
      <c r="M1167" s="11">
        <f>COUNTIF(E$2:$E1167,E1167)</f>
        <v>407</v>
      </c>
      <c r="N1167" s="13"/>
      <c r="O1167" t="str">
        <f t="shared" si="132"/>
        <v/>
      </c>
    </row>
    <row r="1168" spans="1:15">
      <c r="A1168" s="55" t="s">
        <v>120</v>
      </c>
      <c r="B1168" s="30">
        <v>45856</v>
      </c>
      <c r="C1168" s="31" t="s">
        <v>13</v>
      </c>
      <c r="D1168" s="31" t="s">
        <v>48</v>
      </c>
      <c r="E1168" s="31" t="s">
        <v>48</v>
      </c>
      <c r="F1168" s="32" t="s">
        <v>17</v>
      </c>
      <c r="G1168" s="32"/>
      <c r="H1168" s="32">
        <f>-J1161*6744</f>
        <v>-724487688</v>
      </c>
      <c r="I1168" s="34">
        <f>H1168+I1161</f>
        <v>10742705427.056454</v>
      </c>
      <c r="J1168" s="34">
        <f>J1161</f>
        <v>107427</v>
      </c>
      <c r="K1168" s="34">
        <f>I1168/J1168</f>
        <v>100000.0505185517</v>
      </c>
      <c r="L1168" s="35">
        <f t="shared" si="136"/>
        <v>0</v>
      </c>
      <c r="M1168" s="34">
        <f>COUNTIF(E$2:$E1168,E1168)</f>
        <v>39</v>
      </c>
      <c r="N1168" s="13"/>
      <c r="O1168" t="str">
        <f t="shared" si="132"/>
        <v/>
      </c>
    </row>
    <row r="1169" spans="1:15">
      <c r="A1169" s="41" t="s">
        <v>120</v>
      </c>
      <c r="B1169" s="14">
        <v>45856</v>
      </c>
      <c r="C1169" s="8" t="s">
        <v>13</v>
      </c>
      <c r="D1169" s="8" t="s">
        <v>90</v>
      </c>
      <c r="E1169" s="8" t="s">
        <v>90</v>
      </c>
      <c r="F1169" s="9">
        <f t="shared" si="131"/>
        <v>113500000</v>
      </c>
      <c r="G1169" s="9">
        <v>1135</v>
      </c>
      <c r="H1169" s="9">
        <v>124253026</v>
      </c>
      <c r="I1169" s="11">
        <f t="shared" ref="I1169:I1191" si="137">IF(H1169&gt;=0,IF(M1169=1,H1169,SUMIFS(I:I,E:E,E1169,M:M,M1169-1)+H1169),SUMIFS(I:I,E:E,E1169,M:M,M1169-1)+K1169*G1169)</f>
        <v>6078925849.552165</v>
      </c>
      <c r="J1169" s="11">
        <f t="shared" ref="J1169:J1191" si="138">IF(M1169=1,G1169,SUMIFS($J:$J,$E:$E,E1169,$M:$M,M1169-1)+G1169)</f>
        <v>57227</v>
      </c>
      <c r="K1169" s="11">
        <f t="shared" ref="K1169:K1191" si="139">IF(H1169&gt;=0,I1169/J1169,SUMIFS($K:$K,$E:$E,E1169,$M:$M,M1169-1))</f>
        <v>106224.78636923419</v>
      </c>
      <c r="L1169" s="12">
        <f t="shared" si="136"/>
        <v>0</v>
      </c>
      <c r="M1169" s="11">
        <f>COUNTIF(E$2:$E1169,E1169)</f>
        <v>87</v>
      </c>
      <c r="N1169" s="13"/>
      <c r="O1169" t="str">
        <f t="shared" si="132"/>
        <v/>
      </c>
    </row>
    <row r="1170" spans="1:15">
      <c r="A1170" s="41" t="s">
        <v>120</v>
      </c>
      <c r="B1170" s="14">
        <v>45856</v>
      </c>
      <c r="C1170" s="8" t="s">
        <v>13</v>
      </c>
      <c r="D1170" s="8" t="s">
        <v>14</v>
      </c>
      <c r="E1170" s="8" t="s">
        <v>14</v>
      </c>
      <c r="F1170" s="9">
        <f t="shared" si="131"/>
        <v>23774000000</v>
      </c>
      <c r="G1170" s="9">
        <v>237740</v>
      </c>
      <c r="H1170" s="9">
        <v>24831609480</v>
      </c>
      <c r="I1170" s="11">
        <f t="shared" si="137"/>
        <v>31868544331.801292</v>
      </c>
      <c r="J1170" s="11">
        <f t="shared" si="138"/>
        <v>304542</v>
      </c>
      <c r="K1170" s="11">
        <f t="shared" si="139"/>
        <v>104644.16839648157</v>
      </c>
      <c r="L1170" s="12">
        <f t="shared" si="136"/>
        <v>0</v>
      </c>
      <c r="M1170" s="11">
        <f>COUNTIF(E$2:$E1170,E1170)</f>
        <v>408</v>
      </c>
      <c r="N1170" s="13"/>
      <c r="O1170" t="str">
        <f t="shared" si="132"/>
        <v/>
      </c>
    </row>
    <row r="1171" spans="1:15">
      <c r="A1171" s="41" t="s">
        <v>120</v>
      </c>
      <c r="B1171" s="14">
        <v>45856</v>
      </c>
      <c r="C1171" s="8" t="s">
        <v>13</v>
      </c>
      <c r="D1171" s="8" t="s">
        <v>46</v>
      </c>
      <c r="E1171" s="8" t="s">
        <v>46</v>
      </c>
      <c r="F1171" s="9">
        <f t="shared" si="131"/>
        <v>676200000</v>
      </c>
      <c r="G1171" s="9">
        <v>6762</v>
      </c>
      <c r="H1171" s="9">
        <v>708123071</v>
      </c>
      <c r="I1171" s="11">
        <f t="shared" si="137"/>
        <v>3848316617.9092731</v>
      </c>
      <c r="J1171" s="11">
        <f t="shared" si="138"/>
        <v>36811</v>
      </c>
      <c r="K1171" s="11">
        <f t="shared" si="139"/>
        <v>104542.57200046924</v>
      </c>
      <c r="L1171" s="12">
        <f t="shared" si="130"/>
        <v>0</v>
      </c>
      <c r="M1171" s="11">
        <f>COUNTIF(E$2:$E1171,E1171)</f>
        <v>146</v>
      </c>
      <c r="N1171" s="13"/>
      <c r="O1171" t="str">
        <f t="shared" si="132"/>
        <v/>
      </c>
    </row>
    <row r="1172" spans="1:15">
      <c r="A1172" s="41" t="s">
        <v>120</v>
      </c>
      <c r="B1172" s="14">
        <v>45856</v>
      </c>
      <c r="C1172" s="8" t="s">
        <v>13</v>
      </c>
      <c r="D1172" s="8" t="s">
        <v>15</v>
      </c>
      <c r="E1172" s="8" t="s">
        <v>15</v>
      </c>
      <c r="F1172" s="9">
        <f t="shared" si="131"/>
        <v>9635200000</v>
      </c>
      <c r="G1172" s="9">
        <v>96352</v>
      </c>
      <c r="H1172" s="9">
        <v>10247284528</v>
      </c>
      <c r="I1172" s="11">
        <f t="shared" si="137"/>
        <v>12435434726.074354</v>
      </c>
      <c r="J1172" s="11">
        <f t="shared" si="138"/>
        <v>116383</v>
      </c>
      <c r="K1172" s="11">
        <f t="shared" si="139"/>
        <v>106849.23679639083</v>
      </c>
      <c r="L1172" s="12">
        <f t="shared" si="130"/>
        <v>0</v>
      </c>
      <c r="M1172" s="11">
        <f>COUNTIF(E$2:$E1172,E1172)</f>
        <v>447</v>
      </c>
      <c r="N1172" s="13"/>
      <c r="O1172" t="str">
        <f t="shared" si="132"/>
        <v/>
      </c>
    </row>
    <row r="1173" spans="1:15">
      <c r="A1173" s="41" t="s">
        <v>120</v>
      </c>
      <c r="B1173" s="14">
        <v>45856</v>
      </c>
      <c r="C1173" s="8" t="s">
        <v>13</v>
      </c>
      <c r="D1173" s="8" t="s">
        <v>48</v>
      </c>
      <c r="E1173" s="8" t="s">
        <v>48</v>
      </c>
      <c r="F1173" s="9">
        <f t="shared" si="131"/>
        <v>1800000</v>
      </c>
      <c r="G1173" s="9">
        <v>18</v>
      </c>
      <c r="H1173" s="9">
        <v>1866348</v>
      </c>
      <c r="I1173" s="11">
        <f t="shared" si="137"/>
        <v>10744571775.056454</v>
      </c>
      <c r="J1173" s="11">
        <f t="shared" si="138"/>
        <v>107445</v>
      </c>
      <c r="K1173" s="11">
        <f t="shared" si="139"/>
        <v>100000.66801671975</v>
      </c>
      <c r="L1173" s="12">
        <f t="shared" si="130"/>
        <v>0</v>
      </c>
      <c r="M1173" s="11">
        <f>COUNTIF(E$2:$E1173,E1173)</f>
        <v>40</v>
      </c>
      <c r="N1173" s="13"/>
      <c r="O1173" t="str">
        <f t="shared" si="132"/>
        <v/>
      </c>
    </row>
    <row r="1174" spans="1:15">
      <c r="A1174" s="41" t="s">
        <v>120</v>
      </c>
      <c r="B1174" s="14">
        <v>45856</v>
      </c>
      <c r="C1174" s="8" t="s">
        <v>13</v>
      </c>
      <c r="D1174" s="8" t="s">
        <v>14</v>
      </c>
      <c r="E1174" s="8" t="s">
        <v>14</v>
      </c>
      <c r="F1174" s="9">
        <f t="shared" si="131"/>
        <v>-1864000000</v>
      </c>
      <c r="G1174" s="9">
        <v>-18640</v>
      </c>
      <c r="H1174" s="9">
        <v>-2019457600</v>
      </c>
      <c r="I1174" s="11">
        <f t="shared" si="137"/>
        <v>29917977032.890877</v>
      </c>
      <c r="J1174" s="11">
        <f t="shared" si="138"/>
        <v>285902</v>
      </c>
      <c r="K1174" s="11">
        <f t="shared" si="139"/>
        <v>104644.16839648157</v>
      </c>
      <c r="L1174" s="12">
        <f t="shared" si="130"/>
        <v>68890301.089583397</v>
      </c>
      <c r="M1174" s="11">
        <f>COUNTIF(E$2:$E1174,E1174)</f>
        <v>409</v>
      </c>
      <c r="N1174" s="13"/>
      <c r="O1174" t="str">
        <f t="shared" si="132"/>
        <v/>
      </c>
    </row>
    <row r="1175" spans="1:15">
      <c r="A1175" s="41" t="s">
        <v>120</v>
      </c>
      <c r="B1175" s="14">
        <v>45859</v>
      </c>
      <c r="C1175" s="8" t="s">
        <v>13</v>
      </c>
      <c r="D1175" s="8" t="s">
        <v>15</v>
      </c>
      <c r="E1175" s="8" t="s">
        <v>15</v>
      </c>
      <c r="F1175" s="9">
        <f t="shared" si="131"/>
        <v>1229500000</v>
      </c>
      <c r="G1175" s="9">
        <v>12295</v>
      </c>
      <c r="H1175" s="9">
        <v>1353292843</v>
      </c>
      <c r="I1175" s="11">
        <f t="shared" si="137"/>
        <v>13788727569.074354</v>
      </c>
      <c r="J1175" s="11">
        <f t="shared" si="138"/>
        <v>128678</v>
      </c>
      <c r="K1175" s="11">
        <f t="shared" si="139"/>
        <v>107156.83775839191</v>
      </c>
      <c r="L1175" s="12">
        <f t="shared" si="130"/>
        <v>0</v>
      </c>
      <c r="M1175" s="11">
        <f>COUNTIF(E$2:$E1175,E1175)</f>
        <v>448</v>
      </c>
      <c r="N1175" s="13"/>
      <c r="O1175" t="str">
        <f t="shared" si="132"/>
        <v/>
      </c>
    </row>
    <row r="1176" spans="1:15">
      <c r="A1176" s="41" t="s">
        <v>120</v>
      </c>
      <c r="B1176" s="14">
        <v>45859</v>
      </c>
      <c r="C1176" s="8" t="s">
        <v>13</v>
      </c>
      <c r="D1176" s="8" t="s">
        <v>90</v>
      </c>
      <c r="E1176" s="8" t="s">
        <v>90</v>
      </c>
      <c r="F1176" s="9">
        <f t="shared" si="131"/>
        <v>356700000</v>
      </c>
      <c r="G1176" s="9">
        <v>3567</v>
      </c>
      <c r="H1176" s="9">
        <v>390383180</v>
      </c>
      <c r="I1176" s="11">
        <f t="shared" si="137"/>
        <v>6469309029.552165</v>
      </c>
      <c r="J1176" s="11">
        <f t="shared" si="138"/>
        <v>60794</v>
      </c>
      <c r="K1176" s="11">
        <f t="shared" si="139"/>
        <v>106413.6103818167</v>
      </c>
      <c r="L1176" s="12">
        <f t="shared" si="130"/>
        <v>0</v>
      </c>
      <c r="M1176" s="11">
        <f>COUNTIF(E$2:$E1176,E1176)</f>
        <v>88</v>
      </c>
      <c r="N1176" s="13"/>
      <c r="O1176" t="str">
        <f t="shared" si="132"/>
        <v/>
      </c>
    </row>
    <row r="1177" spans="1:15">
      <c r="A1177" s="41" t="s">
        <v>120</v>
      </c>
      <c r="B1177" s="14">
        <v>45859</v>
      </c>
      <c r="C1177" s="8" t="s">
        <v>13</v>
      </c>
      <c r="D1177" s="8" t="s">
        <v>14</v>
      </c>
      <c r="E1177" s="8" t="s">
        <v>14</v>
      </c>
      <c r="F1177" s="9">
        <f t="shared" si="131"/>
        <v>950300000</v>
      </c>
      <c r="G1177" s="9">
        <v>9503</v>
      </c>
      <c r="H1177" s="9">
        <v>1024564522</v>
      </c>
      <c r="I1177" s="11">
        <f t="shared" si="137"/>
        <v>30942541554.890877</v>
      </c>
      <c r="J1177" s="11">
        <f t="shared" si="138"/>
        <v>295405</v>
      </c>
      <c r="K1177" s="11">
        <f t="shared" si="139"/>
        <v>104746.16731230303</v>
      </c>
      <c r="L1177" s="12">
        <f t="shared" si="130"/>
        <v>0</v>
      </c>
      <c r="M1177" s="11">
        <f>COUNTIF(E$2:$E1177,E1177)</f>
        <v>410</v>
      </c>
      <c r="N1177" s="13"/>
      <c r="O1177" t="str">
        <f t="shared" si="132"/>
        <v/>
      </c>
    </row>
    <row r="1178" spans="1:15">
      <c r="A1178" s="41" t="s">
        <v>120</v>
      </c>
      <c r="B1178" s="14">
        <v>45859</v>
      </c>
      <c r="C1178" s="8" t="s">
        <v>13</v>
      </c>
      <c r="D1178" s="8" t="s">
        <v>48</v>
      </c>
      <c r="E1178" s="8" t="s">
        <v>48</v>
      </c>
      <c r="F1178" s="9">
        <f t="shared" si="131"/>
        <v>32300000</v>
      </c>
      <c r="G1178" s="9">
        <v>323</v>
      </c>
      <c r="H1178" s="9">
        <v>33477305</v>
      </c>
      <c r="I1178" s="11">
        <f t="shared" si="137"/>
        <v>10778049080.056454</v>
      </c>
      <c r="J1178" s="11">
        <f t="shared" si="138"/>
        <v>107768</v>
      </c>
      <c r="K1178" s="11">
        <f t="shared" si="139"/>
        <v>100011.59045409076</v>
      </c>
      <c r="L1178" s="12">
        <f t="shared" si="130"/>
        <v>0</v>
      </c>
      <c r="M1178" s="11">
        <f>COUNTIF(E$2:$E1178,E1178)</f>
        <v>41</v>
      </c>
      <c r="N1178" s="13"/>
      <c r="O1178" t="str">
        <f t="shared" si="132"/>
        <v/>
      </c>
    </row>
    <row r="1179" spans="1:15">
      <c r="A1179" s="41" t="s">
        <v>120</v>
      </c>
      <c r="B1179" s="14">
        <v>45859</v>
      </c>
      <c r="C1179" s="8" t="s">
        <v>13</v>
      </c>
      <c r="D1179" s="8" t="s">
        <v>46</v>
      </c>
      <c r="E1179" s="8" t="s">
        <v>46</v>
      </c>
      <c r="F1179" s="9">
        <f t="shared" si="131"/>
        <v>262900000</v>
      </c>
      <c r="G1179" s="9">
        <v>2629</v>
      </c>
      <c r="H1179" s="9">
        <v>274955094</v>
      </c>
      <c r="I1179" s="11">
        <f t="shared" si="137"/>
        <v>4123271711.9092731</v>
      </c>
      <c r="J1179" s="11">
        <f t="shared" si="138"/>
        <v>39440</v>
      </c>
      <c r="K1179" s="11">
        <f t="shared" si="139"/>
        <v>104545.42880094505</v>
      </c>
      <c r="L1179" s="12">
        <f t="shared" si="130"/>
        <v>0</v>
      </c>
      <c r="M1179" s="11">
        <f>COUNTIF(E$2:$E1179,E1179)</f>
        <v>147</v>
      </c>
      <c r="N1179" s="13"/>
      <c r="O1179" t="str">
        <f t="shared" si="132"/>
        <v/>
      </c>
    </row>
    <row r="1180" spans="1:15">
      <c r="A1180" s="41" t="s">
        <v>120</v>
      </c>
      <c r="B1180" s="14">
        <v>45859</v>
      </c>
      <c r="C1180" s="8" t="s">
        <v>13</v>
      </c>
      <c r="D1180" s="8" t="s">
        <v>14</v>
      </c>
      <c r="E1180" s="8" t="s">
        <v>14</v>
      </c>
      <c r="F1180" s="9">
        <f t="shared" si="131"/>
        <v>-1341900000</v>
      </c>
      <c r="G1180" s="9">
        <v>-13419</v>
      </c>
      <c r="H1180" s="9">
        <v>-1454069421</v>
      </c>
      <c r="I1180" s="11">
        <f t="shared" si="137"/>
        <v>29536952735.727081</v>
      </c>
      <c r="J1180" s="11">
        <f t="shared" si="138"/>
        <v>281986</v>
      </c>
      <c r="K1180" s="11">
        <f t="shared" si="139"/>
        <v>104746.16731230303</v>
      </c>
      <c r="L1180" s="12">
        <f t="shared" si="130"/>
        <v>48480601.836205482</v>
      </c>
      <c r="M1180" s="11">
        <f>COUNTIF(E$2:$E1180,E1180)</f>
        <v>411</v>
      </c>
      <c r="N1180" s="13"/>
      <c r="O1180" t="str">
        <f t="shared" si="132"/>
        <v/>
      </c>
    </row>
    <row r="1181" spans="1:15">
      <c r="A1181" s="41" t="s">
        <v>120</v>
      </c>
      <c r="B1181" s="14">
        <v>45860</v>
      </c>
      <c r="C1181" s="8" t="s">
        <v>13</v>
      </c>
      <c r="D1181" s="8" t="s">
        <v>90</v>
      </c>
      <c r="E1181" s="8" t="s">
        <v>90</v>
      </c>
      <c r="F1181" s="9">
        <f t="shared" si="131"/>
        <v>216500000</v>
      </c>
      <c r="G1181" s="9">
        <v>2165</v>
      </c>
      <c r="H1181" s="9">
        <v>236968012</v>
      </c>
      <c r="I1181" s="11">
        <f t="shared" si="137"/>
        <v>6706277041.552165</v>
      </c>
      <c r="J1181" s="11">
        <f t="shared" si="138"/>
        <v>62959</v>
      </c>
      <c r="K1181" s="11">
        <f t="shared" si="139"/>
        <v>106518.1632737522</v>
      </c>
      <c r="L1181" s="12">
        <f t="shared" si="130"/>
        <v>0</v>
      </c>
      <c r="M1181" s="11">
        <f>COUNTIF(E$2:$E1181,E1181)</f>
        <v>89</v>
      </c>
      <c r="N1181" s="13"/>
      <c r="O1181" t="str">
        <f t="shared" si="132"/>
        <v/>
      </c>
    </row>
    <row r="1182" spans="1:15">
      <c r="A1182" s="41" t="s">
        <v>120</v>
      </c>
      <c r="B1182" s="14">
        <v>45860</v>
      </c>
      <c r="C1182" s="8" t="s">
        <v>13</v>
      </c>
      <c r="D1182" s="8" t="s">
        <v>14</v>
      </c>
      <c r="E1182" s="8" t="s">
        <v>14</v>
      </c>
      <c r="F1182" s="9">
        <f t="shared" si="131"/>
        <v>695700000</v>
      </c>
      <c r="G1182" s="9">
        <v>6957</v>
      </c>
      <c r="H1182" s="9">
        <v>749283220</v>
      </c>
      <c r="I1182" s="11">
        <f t="shared" si="137"/>
        <v>30286235955.727081</v>
      </c>
      <c r="J1182" s="11">
        <f t="shared" si="138"/>
        <v>288943</v>
      </c>
      <c r="K1182" s="11">
        <f t="shared" si="139"/>
        <v>104817.3375223732</v>
      </c>
      <c r="L1182" s="12">
        <f t="shared" si="130"/>
        <v>0</v>
      </c>
      <c r="M1182" s="11">
        <f>COUNTIF(E$2:$E1182,E1182)</f>
        <v>412</v>
      </c>
      <c r="N1182" s="13"/>
      <c r="O1182" t="str">
        <f t="shared" si="132"/>
        <v/>
      </c>
    </row>
    <row r="1183" spans="1:15">
      <c r="A1183" s="41" t="s">
        <v>120</v>
      </c>
      <c r="B1183" s="14">
        <v>45860</v>
      </c>
      <c r="C1183" s="8" t="s">
        <v>13</v>
      </c>
      <c r="D1183" s="8" t="s">
        <v>15</v>
      </c>
      <c r="E1183" s="8" t="s">
        <v>15</v>
      </c>
      <c r="F1183" s="9">
        <f t="shared" si="131"/>
        <v>143300000</v>
      </c>
      <c r="G1183" s="9">
        <v>1433</v>
      </c>
      <c r="H1183" s="9">
        <v>157791532</v>
      </c>
      <c r="I1183" s="11">
        <f t="shared" si="137"/>
        <v>13946519101.074354</v>
      </c>
      <c r="J1183" s="11">
        <f t="shared" si="138"/>
        <v>130111</v>
      </c>
      <c r="K1183" s="11">
        <f t="shared" si="139"/>
        <v>107189.39291124005</v>
      </c>
      <c r="L1183" s="12">
        <f t="shared" si="130"/>
        <v>0</v>
      </c>
      <c r="M1183" s="11">
        <f>COUNTIF(E$2:$E1183,E1183)</f>
        <v>449</v>
      </c>
      <c r="N1183" s="13"/>
      <c r="O1183" t="str">
        <f t="shared" si="132"/>
        <v/>
      </c>
    </row>
    <row r="1184" spans="1:15">
      <c r="A1184" s="41" t="s">
        <v>120</v>
      </c>
      <c r="B1184" s="14">
        <v>45860</v>
      </c>
      <c r="C1184" s="8" t="s">
        <v>13</v>
      </c>
      <c r="D1184" s="8" t="s">
        <v>46</v>
      </c>
      <c r="E1184" s="8" t="s">
        <v>46</v>
      </c>
      <c r="F1184" s="9">
        <f t="shared" si="131"/>
        <v>79500000</v>
      </c>
      <c r="G1184" s="9">
        <v>795</v>
      </c>
      <c r="H1184" s="9">
        <v>83087693</v>
      </c>
      <c r="I1184" s="11">
        <f t="shared" si="137"/>
        <v>4206359404.9092731</v>
      </c>
      <c r="J1184" s="11">
        <f t="shared" si="138"/>
        <v>40235</v>
      </c>
      <c r="K1184" s="11">
        <f t="shared" si="139"/>
        <v>104544.78451371376</v>
      </c>
      <c r="L1184" s="12">
        <f t="shared" si="130"/>
        <v>0</v>
      </c>
      <c r="M1184" s="11">
        <f>COUNTIF(E$2:$E1184,E1184)</f>
        <v>148</v>
      </c>
      <c r="N1184" s="13"/>
      <c r="O1184" t="str">
        <f t="shared" si="132"/>
        <v/>
      </c>
    </row>
    <row r="1185" spans="1:15">
      <c r="A1185" s="41" t="s">
        <v>120</v>
      </c>
      <c r="B1185" s="14">
        <v>45860</v>
      </c>
      <c r="C1185" s="8" t="s">
        <v>13</v>
      </c>
      <c r="D1185" s="8" t="s">
        <v>14</v>
      </c>
      <c r="E1185" s="8" t="s">
        <v>14</v>
      </c>
      <c r="F1185" s="9">
        <f t="shared" si="131"/>
        <v>-881900000</v>
      </c>
      <c r="G1185" s="9">
        <v>-8819</v>
      </c>
      <c r="H1185" s="9">
        <v>-955785582</v>
      </c>
      <c r="I1185" s="11">
        <f t="shared" si="137"/>
        <v>29361851856.117271</v>
      </c>
      <c r="J1185" s="11">
        <f t="shared" si="138"/>
        <v>280124</v>
      </c>
      <c r="K1185" s="11">
        <f t="shared" si="139"/>
        <v>104817.3375223732</v>
      </c>
      <c r="L1185" s="12">
        <f t="shared" si="130"/>
        <v>31401482.390190721</v>
      </c>
      <c r="M1185" s="11">
        <f>COUNTIF(E$2:$E1185,E1185)</f>
        <v>413</v>
      </c>
      <c r="N1185" s="13"/>
      <c r="O1185" t="str">
        <f t="shared" si="132"/>
        <v/>
      </c>
    </row>
    <row r="1186" spans="1:15">
      <c r="A1186" s="41" t="s">
        <v>120</v>
      </c>
      <c r="B1186" s="14">
        <v>45861</v>
      </c>
      <c r="C1186" s="8" t="s">
        <v>13</v>
      </c>
      <c r="D1186" s="8" t="s">
        <v>14</v>
      </c>
      <c r="E1186" s="8" t="s">
        <v>14</v>
      </c>
      <c r="F1186" s="9">
        <f t="shared" si="131"/>
        <v>749600000</v>
      </c>
      <c r="G1186" s="9">
        <v>7496</v>
      </c>
      <c r="H1186" s="9">
        <v>808293106</v>
      </c>
      <c r="I1186" s="11">
        <f t="shared" si="137"/>
        <v>30170144962.117271</v>
      </c>
      <c r="J1186" s="11">
        <f t="shared" si="138"/>
        <v>287620</v>
      </c>
      <c r="K1186" s="11">
        <f t="shared" si="139"/>
        <v>104895.8520343414</v>
      </c>
      <c r="L1186" s="12">
        <f t="shared" si="130"/>
        <v>0</v>
      </c>
      <c r="M1186" s="11">
        <f>COUNTIF(E$2:$E1186,E1186)</f>
        <v>414</v>
      </c>
      <c r="N1186" s="13"/>
      <c r="O1186" t="str">
        <f t="shared" si="132"/>
        <v/>
      </c>
    </row>
    <row r="1187" spans="1:15">
      <c r="A1187" s="41" t="s">
        <v>120</v>
      </c>
      <c r="B1187" s="14">
        <v>45861</v>
      </c>
      <c r="C1187" s="8" t="s">
        <v>13</v>
      </c>
      <c r="D1187" s="8" t="s">
        <v>15</v>
      </c>
      <c r="E1187" s="8" t="s">
        <v>15</v>
      </c>
      <c r="F1187" s="9">
        <f t="shared" si="131"/>
        <v>115700000</v>
      </c>
      <c r="G1187" s="9">
        <v>1157</v>
      </c>
      <c r="H1187" s="9">
        <v>127415195</v>
      </c>
      <c r="I1187" s="11">
        <f t="shared" si="137"/>
        <v>14073934296.074354</v>
      </c>
      <c r="J1187" s="11">
        <f t="shared" si="138"/>
        <v>131268</v>
      </c>
      <c r="K1187" s="11">
        <f t="shared" si="139"/>
        <v>107215.27178043663</v>
      </c>
      <c r="L1187" s="12">
        <f t="shared" si="130"/>
        <v>0</v>
      </c>
      <c r="M1187" s="11">
        <f>COUNTIF(E$2:$E1187,E1187)</f>
        <v>450</v>
      </c>
      <c r="N1187" s="13"/>
      <c r="O1187" t="str">
        <f t="shared" si="132"/>
        <v/>
      </c>
    </row>
    <row r="1188" spans="1:15">
      <c r="A1188" s="41" t="s">
        <v>120</v>
      </c>
      <c r="B1188" s="14">
        <v>45861</v>
      </c>
      <c r="C1188" s="8" t="s">
        <v>13</v>
      </c>
      <c r="D1188" s="8" t="s">
        <v>90</v>
      </c>
      <c r="E1188" s="8" t="s">
        <v>90</v>
      </c>
      <c r="F1188" s="9">
        <f t="shared" si="131"/>
        <v>11800000</v>
      </c>
      <c r="G1188" s="9">
        <v>118</v>
      </c>
      <c r="H1188" s="9">
        <v>12871249</v>
      </c>
      <c r="I1188" s="11">
        <f t="shared" si="137"/>
        <v>6719148290.552165</v>
      </c>
      <c r="J1188" s="11">
        <f t="shared" si="138"/>
        <v>63077</v>
      </c>
      <c r="K1188" s="11">
        <f t="shared" si="139"/>
        <v>106522.95274905536</v>
      </c>
      <c r="L1188" s="12">
        <f t="shared" si="130"/>
        <v>0</v>
      </c>
      <c r="M1188" s="11">
        <f>COUNTIF(E$2:$E1188,E1188)</f>
        <v>90</v>
      </c>
      <c r="N1188" s="13"/>
      <c r="O1188" t="str">
        <f t="shared" si="132"/>
        <v/>
      </c>
    </row>
    <row r="1189" spans="1:15">
      <c r="A1189" s="41" t="s">
        <v>120</v>
      </c>
      <c r="B1189" s="14">
        <v>45861</v>
      </c>
      <c r="C1189" s="8" t="s">
        <v>13</v>
      </c>
      <c r="D1189" s="8" t="s">
        <v>48</v>
      </c>
      <c r="E1189" s="8" t="s">
        <v>48</v>
      </c>
      <c r="F1189" s="9">
        <f t="shared" si="131"/>
        <v>18000000</v>
      </c>
      <c r="G1189" s="9">
        <v>180</v>
      </c>
      <c r="H1189" s="9">
        <v>18666900</v>
      </c>
      <c r="I1189" s="11">
        <f t="shared" si="137"/>
        <v>10796715980.056454</v>
      </c>
      <c r="J1189" s="11">
        <f t="shared" si="138"/>
        <v>107948</v>
      </c>
      <c r="K1189" s="11">
        <f t="shared" si="139"/>
        <v>100017.74910194217</v>
      </c>
      <c r="L1189" s="12">
        <f t="shared" si="130"/>
        <v>0</v>
      </c>
      <c r="M1189" s="11">
        <f>COUNTIF(E$2:$E1189,E1189)</f>
        <v>42</v>
      </c>
      <c r="N1189" s="13"/>
      <c r="O1189" t="str">
        <f t="shared" si="132"/>
        <v/>
      </c>
    </row>
    <row r="1190" spans="1:15">
      <c r="A1190" s="41" t="s">
        <v>120</v>
      </c>
      <c r="B1190" s="14">
        <v>45861</v>
      </c>
      <c r="C1190" s="8" t="s">
        <v>13</v>
      </c>
      <c r="D1190" s="8" t="s">
        <v>46</v>
      </c>
      <c r="E1190" s="8" t="s">
        <v>46</v>
      </c>
      <c r="F1190" s="9">
        <f t="shared" si="131"/>
        <v>15700000</v>
      </c>
      <c r="G1190" s="9">
        <v>157</v>
      </c>
      <c r="H1190" s="9">
        <v>16390506</v>
      </c>
      <c r="I1190" s="11">
        <f t="shared" si="137"/>
        <v>4222749910.9092731</v>
      </c>
      <c r="J1190" s="11">
        <f t="shared" si="138"/>
        <v>40392</v>
      </c>
      <c r="K1190" s="11">
        <f t="shared" si="139"/>
        <v>104544.21447091685</v>
      </c>
      <c r="L1190" s="12">
        <f t="shared" si="130"/>
        <v>0</v>
      </c>
      <c r="M1190" s="11">
        <f>COUNTIF(E$2:$E1190,E1190)</f>
        <v>149</v>
      </c>
      <c r="N1190" s="13"/>
      <c r="O1190" t="str">
        <f t="shared" si="132"/>
        <v/>
      </c>
    </row>
    <row r="1191" spans="1:15">
      <c r="A1191" s="41" t="s">
        <v>120</v>
      </c>
      <c r="B1191" s="14">
        <v>45861</v>
      </c>
      <c r="C1191" s="8" t="s">
        <v>13</v>
      </c>
      <c r="D1191" s="8" t="s">
        <v>14</v>
      </c>
      <c r="E1191" s="8" t="s">
        <v>14</v>
      </c>
      <c r="F1191" s="9">
        <f t="shared" si="131"/>
        <v>-2080600000</v>
      </c>
      <c r="G1191" s="9">
        <v>-20806</v>
      </c>
      <c r="H1191" s="9">
        <v>-2255307982</v>
      </c>
      <c r="I1191" s="11">
        <f t="shared" si="137"/>
        <v>27987681864.690765</v>
      </c>
      <c r="J1191" s="11">
        <f t="shared" si="138"/>
        <v>266814</v>
      </c>
      <c r="K1191" s="11">
        <f t="shared" si="139"/>
        <v>104895.8520343414</v>
      </c>
      <c r="L1191" s="12">
        <f t="shared" si="130"/>
        <v>72844884.573493004</v>
      </c>
      <c r="M1191" s="11">
        <f>COUNTIF(E$2:$E1191,E1191)</f>
        <v>415</v>
      </c>
      <c r="N1191" s="13"/>
      <c r="O1191" t="str">
        <f t="shared" si="132"/>
        <v/>
      </c>
    </row>
    <row r="1192" spans="1:15">
      <c r="A1192" s="55" t="s">
        <v>120</v>
      </c>
      <c r="B1192" s="56">
        <v>45862</v>
      </c>
      <c r="C1192" s="31" t="s">
        <v>13</v>
      </c>
      <c r="D1192" s="31" t="s">
        <v>15</v>
      </c>
      <c r="E1192" s="31" t="s">
        <v>15</v>
      </c>
      <c r="F1192" s="32" t="s">
        <v>17</v>
      </c>
      <c r="G1192" s="32"/>
      <c r="H1192" s="33">
        <v>-876870240</v>
      </c>
      <c r="I1192" s="34">
        <f>H1192+I1187</f>
        <v>13197064056.074354</v>
      </c>
      <c r="J1192" s="34">
        <f>J1187</f>
        <v>131268</v>
      </c>
      <c r="K1192" s="34">
        <f>I1192/J1192</f>
        <v>100535.27178043663</v>
      </c>
      <c r="L1192" s="35">
        <f t="shared" ref="L1192:L1193" si="140">IF(G1192&lt;0,K1192*G1192-H1192,0)</f>
        <v>0</v>
      </c>
      <c r="M1192" s="34">
        <f>COUNTIF(E$2:$E1192,E1192)</f>
        <v>451</v>
      </c>
      <c r="N1192" s="13"/>
      <c r="O1192" t="str">
        <f t="shared" ref="O1192:O1195" si="141">IF(M1192=_xlfn.MAXIFS(M:M,D:D,D1192),"X","")</f>
        <v/>
      </c>
    </row>
    <row r="1193" spans="1:15">
      <c r="A1193" s="41" t="s">
        <v>120</v>
      </c>
      <c r="B1193" s="14">
        <v>45862</v>
      </c>
      <c r="C1193" s="8" t="s">
        <v>13</v>
      </c>
      <c r="D1193" s="8" t="s">
        <v>14</v>
      </c>
      <c r="E1193" s="8" t="s">
        <v>14</v>
      </c>
      <c r="F1193" s="9">
        <f t="shared" si="131"/>
        <v>225900000</v>
      </c>
      <c r="G1193" s="9">
        <v>2259</v>
      </c>
      <c r="H1193" s="9">
        <v>243759036</v>
      </c>
      <c r="I1193" s="11">
        <f t="shared" ref="I1193:I1227" si="142">IF(H1193&gt;=0,IF(M1193=1,H1193,SUMIFS(I:I,E:E,E1193,M:M,M1193-1)+H1193),SUMIFS(I:I,E:E,E1193,M:M,M1193-1)+K1193*G1193)</f>
        <v>28231440900.690765</v>
      </c>
      <c r="J1193" s="11">
        <f t="shared" ref="J1193:J1227" si="143">IF(M1193=1,G1193,SUMIFS($J:$J,$E:$E,E1193,$M:$M,M1193-1)+G1193)</f>
        <v>269073</v>
      </c>
      <c r="K1193" s="11">
        <f t="shared" ref="K1193:K1227" si="144">IF(H1193&gt;=0,I1193/J1193,SUMIFS($K:$K,$E:$E,E1193,$M:$M,M1193-1))</f>
        <v>104921.12140828239</v>
      </c>
      <c r="L1193" s="12">
        <f t="shared" si="140"/>
        <v>0</v>
      </c>
      <c r="M1193" s="11">
        <f>COUNTIF(E$2:$E1193,E1193)</f>
        <v>416</v>
      </c>
      <c r="N1193" s="13"/>
      <c r="O1193" t="str">
        <f t="shared" si="141"/>
        <v/>
      </c>
    </row>
    <row r="1194" spans="1:15">
      <c r="A1194" s="41" t="s">
        <v>120</v>
      </c>
      <c r="B1194" s="14">
        <v>45862</v>
      </c>
      <c r="C1194" s="8" t="s">
        <v>13</v>
      </c>
      <c r="D1194" s="8" t="s">
        <v>90</v>
      </c>
      <c r="E1194" s="8" t="s">
        <v>90</v>
      </c>
      <c r="F1194" s="9">
        <f t="shared" si="131"/>
        <v>366600000</v>
      </c>
      <c r="G1194" s="9">
        <v>3666</v>
      </c>
      <c r="H1194" s="9">
        <v>401474715</v>
      </c>
      <c r="I1194" s="11">
        <f t="shared" si="142"/>
        <v>7120623005.552165</v>
      </c>
      <c r="J1194" s="11">
        <f t="shared" si="143"/>
        <v>66743</v>
      </c>
      <c r="K1194" s="11">
        <f t="shared" si="144"/>
        <v>106687.18825273309</v>
      </c>
      <c r="L1194" s="12">
        <f t="shared" si="130"/>
        <v>0</v>
      </c>
      <c r="M1194" s="11">
        <f>COUNTIF(E$2:$E1194,E1194)</f>
        <v>91</v>
      </c>
      <c r="N1194" s="13"/>
      <c r="O1194" t="str">
        <f t="shared" si="141"/>
        <v/>
      </c>
    </row>
    <row r="1195" spans="1:15">
      <c r="A1195" s="41" t="s">
        <v>120</v>
      </c>
      <c r="B1195" s="14">
        <v>45862</v>
      </c>
      <c r="C1195" s="8" t="s">
        <v>13</v>
      </c>
      <c r="D1195" s="8" t="s">
        <v>46</v>
      </c>
      <c r="E1195" s="8" t="s">
        <v>46</v>
      </c>
      <c r="F1195" s="9">
        <f t="shared" si="131"/>
        <v>1630000000</v>
      </c>
      <c r="G1195" s="9">
        <v>16300</v>
      </c>
      <c r="H1195" s="9">
        <v>1700020667</v>
      </c>
      <c r="I1195" s="11">
        <f t="shared" si="142"/>
        <v>5922770577.9092731</v>
      </c>
      <c r="J1195" s="11">
        <f t="shared" si="143"/>
        <v>56692</v>
      </c>
      <c r="K1195" s="11">
        <f t="shared" si="144"/>
        <v>104472.77531061301</v>
      </c>
      <c r="L1195" s="12">
        <f t="shared" si="130"/>
        <v>0</v>
      </c>
      <c r="M1195" s="11">
        <f>COUNTIF(E$2:$E1195,E1195)</f>
        <v>150</v>
      </c>
      <c r="N1195" s="13"/>
      <c r="O1195" t="str">
        <f t="shared" si="141"/>
        <v/>
      </c>
    </row>
    <row r="1196" spans="1:15">
      <c r="A1196" s="41" t="s">
        <v>120</v>
      </c>
      <c r="B1196" s="14">
        <v>45862</v>
      </c>
      <c r="C1196" s="8" t="s">
        <v>13</v>
      </c>
      <c r="D1196" s="8" t="s">
        <v>15</v>
      </c>
      <c r="E1196" s="8" t="s">
        <v>15</v>
      </c>
      <c r="F1196" s="9">
        <f t="shared" si="131"/>
        <v>29000000</v>
      </c>
      <c r="G1196" s="9">
        <v>290</v>
      </c>
      <c r="H1196" s="9">
        <v>31944751</v>
      </c>
      <c r="I1196" s="11">
        <f t="shared" si="142"/>
        <v>13229008807.074354</v>
      </c>
      <c r="J1196" s="11">
        <f t="shared" si="143"/>
        <v>131558</v>
      </c>
      <c r="K1196" s="11">
        <f t="shared" si="144"/>
        <v>100556.47552466863</v>
      </c>
      <c r="L1196" s="12">
        <f t="shared" si="130"/>
        <v>0</v>
      </c>
      <c r="M1196" s="11">
        <f>COUNTIF(E$2:$E1196,E1196)</f>
        <v>452</v>
      </c>
      <c r="N1196" s="13"/>
      <c r="O1196" t="str">
        <f t="shared" ref="O1196:O1227" si="145">IF(M1196=_xlfn.MAXIFS(M:M,D:D,D1196),"X","")</f>
        <v/>
      </c>
    </row>
    <row r="1197" spans="1:15">
      <c r="A1197" s="41" t="s">
        <v>120</v>
      </c>
      <c r="B1197" s="14">
        <v>45862</v>
      </c>
      <c r="C1197" s="8" t="s">
        <v>13</v>
      </c>
      <c r="D1197" s="8" t="s">
        <v>14</v>
      </c>
      <c r="E1197" s="8" t="s">
        <v>14</v>
      </c>
      <c r="F1197" s="9">
        <f t="shared" si="131"/>
        <v>-6053400000</v>
      </c>
      <c r="G1197" s="9">
        <v>-60534</v>
      </c>
      <c r="H1197" s="9">
        <v>-6562854144</v>
      </c>
      <c r="I1197" s="11">
        <f t="shared" si="142"/>
        <v>21880145737.361801</v>
      </c>
      <c r="J1197" s="11">
        <f t="shared" si="143"/>
        <v>208539</v>
      </c>
      <c r="K1197" s="11">
        <f t="shared" si="144"/>
        <v>104921.12140828239</v>
      </c>
      <c r="L1197" s="12">
        <f t="shared" si="130"/>
        <v>211558980.67103386</v>
      </c>
      <c r="M1197" s="11">
        <f>COUNTIF(E$2:$E1197,E1197)</f>
        <v>417</v>
      </c>
      <c r="N1197" s="13"/>
      <c r="O1197" t="str">
        <f t="shared" si="145"/>
        <v/>
      </c>
    </row>
    <row r="1198" spans="1:15">
      <c r="A1198" s="41" t="s">
        <v>120</v>
      </c>
      <c r="B1198" s="14">
        <v>45863</v>
      </c>
      <c r="C1198" s="8" t="s">
        <v>13</v>
      </c>
      <c r="D1198" s="8" t="s">
        <v>90</v>
      </c>
      <c r="E1198" s="8" t="s">
        <v>90</v>
      </c>
      <c r="F1198" s="9">
        <f t="shared" si="131"/>
        <v>336900000</v>
      </c>
      <c r="G1198" s="9">
        <v>3369</v>
      </c>
      <c r="H1198" s="9">
        <v>369063145</v>
      </c>
      <c r="I1198" s="11">
        <f t="shared" si="142"/>
        <v>7489686150.552165</v>
      </c>
      <c r="J1198" s="11">
        <f t="shared" si="143"/>
        <v>70112</v>
      </c>
      <c r="K1198" s="11">
        <f t="shared" si="144"/>
        <v>106824.59708112969</v>
      </c>
      <c r="L1198" s="12">
        <f t="shared" si="130"/>
        <v>0</v>
      </c>
      <c r="M1198" s="11">
        <f>COUNTIF(E$2:$E1198,E1198)</f>
        <v>92</v>
      </c>
      <c r="N1198" s="13"/>
      <c r="O1198" t="str">
        <f t="shared" si="145"/>
        <v/>
      </c>
    </row>
    <row r="1199" spans="1:15">
      <c r="A1199" s="41" t="s">
        <v>120</v>
      </c>
      <c r="B1199" s="14">
        <v>45863</v>
      </c>
      <c r="C1199" s="8" t="s">
        <v>13</v>
      </c>
      <c r="D1199" s="8" t="s">
        <v>14</v>
      </c>
      <c r="E1199" s="8" t="s">
        <v>14</v>
      </c>
      <c r="F1199" s="9">
        <f t="shared" si="131"/>
        <v>249900000</v>
      </c>
      <c r="G1199" s="9">
        <v>2499</v>
      </c>
      <c r="H1199" s="9">
        <v>269654774</v>
      </c>
      <c r="I1199" s="11">
        <f t="shared" si="142"/>
        <v>22149800511.361801</v>
      </c>
      <c r="J1199" s="11">
        <f t="shared" si="143"/>
        <v>211038</v>
      </c>
      <c r="K1199" s="11">
        <f t="shared" si="144"/>
        <v>104956.45576323601</v>
      </c>
      <c r="L1199" s="12">
        <f t="shared" si="130"/>
        <v>0</v>
      </c>
      <c r="M1199" s="11">
        <f>COUNTIF(E$2:$E1199,E1199)</f>
        <v>418</v>
      </c>
      <c r="N1199" s="13"/>
      <c r="O1199" t="str">
        <f t="shared" si="145"/>
        <v/>
      </c>
    </row>
    <row r="1200" spans="1:15">
      <c r="A1200" s="41" t="s">
        <v>120</v>
      </c>
      <c r="B1200" s="14">
        <v>45863</v>
      </c>
      <c r="C1200" s="8" t="s">
        <v>13</v>
      </c>
      <c r="D1200" s="8" t="s">
        <v>15</v>
      </c>
      <c r="E1200" s="8" t="s">
        <v>15</v>
      </c>
      <c r="F1200" s="9">
        <f t="shared" si="131"/>
        <v>108400000</v>
      </c>
      <c r="G1200" s="9">
        <v>1084</v>
      </c>
      <c r="H1200" s="9">
        <v>119331583</v>
      </c>
      <c r="I1200" s="11">
        <f t="shared" si="142"/>
        <v>13348340390.074354</v>
      </c>
      <c r="J1200" s="11">
        <f t="shared" si="143"/>
        <v>132642</v>
      </c>
      <c r="K1200" s="11">
        <f t="shared" si="144"/>
        <v>100634.34198876943</v>
      </c>
      <c r="L1200" s="12">
        <f t="shared" si="130"/>
        <v>0</v>
      </c>
      <c r="M1200" s="11">
        <f>COUNTIF(E$2:$E1200,E1200)</f>
        <v>453</v>
      </c>
      <c r="N1200" s="13"/>
      <c r="O1200" t="str">
        <f t="shared" si="145"/>
        <v/>
      </c>
    </row>
    <row r="1201" spans="1:15">
      <c r="A1201" s="41" t="s">
        <v>120</v>
      </c>
      <c r="B1201" s="14">
        <v>45863</v>
      </c>
      <c r="C1201" s="8" t="s">
        <v>13</v>
      </c>
      <c r="D1201" s="8" t="s">
        <v>46</v>
      </c>
      <c r="E1201" s="8" t="s">
        <v>46</v>
      </c>
      <c r="F1201" s="9">
        <f t="shared" si="131"/>
        <v>5400000</v>
      </c>
      <c r="G1201" s="9">
        <v>54</v>
      </c>
      <c r="H1201" s="9">
        <v>5653998</v>
      </c>
      <c r="I1201" s="11">
        <f t="shared" si="142"/>
        <v>5928424575.9092731</v>
      </c>
      <c r="J1201" s="11">
        <f t="shared" si="143"/>
        <v>56746</v>
      </c>
      <c r="K1201" s="11">
        <f t="shared" si="144"/>
        <v>104472.9950288879</v>
      </c>
      <c r="L1201" s="12">
        <f t="shared" si="130"/>
        <v>0</v>
      </c>
      <c r="M1201" s="11">
        <f>COUNTIF(E$2:$E1201,E1201)</f>
        <v>151</v>
      </c>
      <c r="N1201" s="13"/>
      <c r="O1201" t="str">
        <f t="shared" si="145"/>
        <v/>
      </c>
    </row>
    <row r="1202" spans="1:15">
      <c r="A1202" s="41" t="s">
        <v>120</v>
      </c>
      <c r="B1202" s="14">
        <v>45863</v>
      </c>
      <c r="C1202" s="8" t="s">
        <v>13</v>
      </c>
      <c r="D1202" s="8" t="s">
        <v>14</v>
      </c>
      <c r="E1202" s="8" t="s">
        <v>14</v>
      </c>
      <c r="F1202" s="9">
        <f t="shared" si="131"/>
        <v>-709100000</v>
      </c>
      <c r="G1202" s="9">
        <v>-7091</v>
      </c>
      <c r="H1202" s="9">
        <v>-769182043</v>
      </c>
      <c r="I1202" s="11">
        <f t="shared" si="142"/>
        <v>21405554283.544693</v>
      </c>
      <c r="J1202" s="11">
        <f t="shared" si="143"/>
        <v>203947</v>
      </c>
      <c r="K1202" s="11">
        <f t="shared" si="144"/>
        <v>104956.45576323601</v>
      </c>
      <c r="L1202" s="12">
        <f t="shared" si="130"/>
        <v>24935815.182893515</v>
      </c>
      <c r="M1202" s="11">
        <f>COUNTIF(E$2:$E1202,E1202)</f>
        <v>419</v>
      </c>
      <c r="N1202" s="13"/>
      <c r="O1202" t="str">
        <f t="shared" si="145"/>
        <v/>
      </c>
    </row>
    <row r="1203" spans="1:15">
      <c r="A1203" s="41" t="s">
        <v>120</v>
      </c>
      <c r="B1203" s="14">
        <v>45866</v>
      </c>
      <c r="C1203" s="8" t="s">
        <v>13</v>
      </c>
      <c r="D1203" s="8" t="s">
        <v>90</v>
      </c>
      <c r="E1203" s="8" t="s">
        <v>90</v>
      </c>
      <c r="F1203" s="9">
        <f t="shared" si="131"/>
        <v>1818700000</v>
      </c>
      <c r="G1203" s="9">
        <v>18187</v>
      </c>
      <c r="H1203" s="9">
        <v>1984068320</v>
      </c>
      <c r="I1203" s="11">
        <f t="shared" si="142"/>
        <v>9473754470.552166</v>
      </c>
      <c r="J1203" s="11">
        <f t="shared" si="143"/>
        <v>88299</v>
      </c>
      <c r="K1203" s="11">
        <f t="shared" si="144"/>
        <v>107291.75268748419</v>
      </c>
      <c r="L1203" s="12">
        <f t="shared" si="130"/>
        <v>0</v>
      </c>
      <c r="M1203" s="11">
        <f>COUNTIF(E$2:$E1203,E1203)</f>
        <v>93</v>
      </c>
      <c r="N1203" s="13"/>
      <c r="O1203" t="str">
        <f t="shared" si="145"/>
        <v/>
      </c>
    </row>
    <row r="1204" spans="1:15">
      <c r="A1204" s="41" t="s">
        <v>120</v>
      </c>
      <c r="B1204" s="14">
        <v>45866</v>
      </c>
      <c r="C1204" s="8" t="s">
        <v>13</v>
      </c>
      <c r="D1204" s="8" t="s">
        <v>14</v>
      </c>
      <c r="E1204" s="8" t="s">
        <v>14</v>
      </c>
      <c r="F1204" s="9">
        <f t="shared" si="131"/>
        <v>496000000</v>
      </c>
      <c r="G1204" s="9">
        <v>4960</v>
      </c>
      <c r="H1204" s="9">
        <v>535737634</v>
      </c>
      <c r="I1204" s="11">
        <f t="shared" si="142"/>
        <v>21941291917.544693</v>
      </c>
      <c r="J1204" s="11">
        <f t="shared" si="143"/>
        <v>208907</v>
      </c>
      <c r="K1204" s="11">
        <f t="shared" si="144"/>
        <v>105028.99336807619</v>
      </c>
      <c r="L1204" s="12">
        <f t="shared" si="130"/>
        <v>0</v>
      </c>
      <c r="M1204" s="11">
        <f>COUNTIF(E$2:$E1204,E1204)</f>
        <v>420</v>
      </c>
      <c r="N1204" s="13"/>
      <c r="O1204" t="str">
        <f t="shared" si="145"/>
        <v/>
      </c>
    </row>
    <row r="1205" spans="1:15">
      <c r="A1205" s="41" t="s">
        <v>120</v>
      </c>
      <c r="B1205" s="14">
        <v>45866</v>
      </c>
      <c r="C1205" s="8" t="s">
        <v>13</v>
      </c>
      <c r="D1205" s="8" t="s">
        <v>46</v>
      </c>
      <c r="E1205" s="8" t="s">
        <v>46</v>
      </c>
      <c r="F1205" s="9">
        <f t="shared" si="131"/>
        <v>73900000</v>
      </c>
      <c r="G1205" s="9">
        <v>739</v>
      </c>
      <c r="H1205" s="9">
        <v>77307801</v>
      </c>
      <c r="I1205" s="11">
        <f t="shared" si="142"/>
        <v>6005732376.9092731</v>
      </c>
      <c r="J1205" s="11">
        <f t="shared" si="143"/>
        <v>57485</v>
      </c>
      <c r="K1205" s="11">
        <f t="shared" si="144"/>
        <v>104474.7738872623</v>
      </c>
      <c r="L1205" s="12">
        <f t="shared" si="130"/>
        <v>0</v>
      </c>
      <c r="M1205" s="11">
        <f>COUNTIF(E$2:$E1205,E1205)</f>
        <v>152</v>
      </c>
      <c r="N1205" s="13"/>
      <c r="O1205" t="str">
        <f t="shared" si="145"/>
        <v/>
      </c>
    </row>
    <row r="1206" spans="1:15">
      <c r="A1206" s="41" t="s">
        <v>120</v>
      </c>
      <c r="B1206" s="14">
        <v>45866</v>
      </c>
      <c r="C1206" s="8" t="s">
        <v>13</v>
      </c>
      <c r="D1206" s="8" t="s">
        <v>15</v>
      </c>
      <c r="E1206" s="8" t="s">
        <v>15</v>
      </c>
      <c r="F1206" s="9">
        <f t="shared" si="131"/>
        <v>339300000</v>
      </c>
      <c r="G1206" s="9">
        <v>3393</v>
      </c>
      <c r="H1206" s="9">
        <v>373806644</v>
      </c>
      <c r="I1206" s="11">
        <f t="shared" si="142"/>
        <v>13722147034.074354</v>
      </c>
      <c r="J1206" s="11">
        <f t="shared" si="143"/>
        <v>136035</v>
      </c>
      <c r="K1206" s="11">
        <f t="shared" si="144"/>
        <v>100872.18020417065</v>
      </c>
      <c r="L1206" s="12">
        <f t="shared" si="130"/>
        <v>0</v>
      </c>
      <c r="M1206" s="11">
        <f>COUNTIF(E$2:$E1206,E1206)</f>
        <v>454</v>
      </c>
      <c r="N1206" s="13"/>
      <c r="O1206" t="str">
        <f t="shared" si="145"/>
        <v/>
      </c>
    </row>
    <row r="1207" spans="1:15">
      <c r="A1207" s="41" t="s">
        <v>120</v>
      </c>
      <c r="B1207" s="14">
        <v>45866</v>
      </c>
      <c r="C1207" s="8" t="s">
        <v>13</v>
      </c>
      <c r="D1207" s="8" t="s">
        <v>48</v>
      </c>
      <c r="E1207" s="8" t="s">
        <v>48</v>
      </c>
      <c r="F1207" s="9">
        <f t="shared" si="131"/>
        <v>14400000</v>
      </c>
      <c r="G1207" s="9">
        <v>144</v>
      </c>
      <c r="H1207" s="9">
        <v>14930082</v>
      </c>
      <c r="I1207" s="11">
        <f t="shared" si="142"/>
        <v>10811646062.056454</v>
      </c>
      <c r="J1207" s="11">
        <f t="shared" si="143"/>
        <v>108092</v>
      </c>
      <c r="K1207" s="11">
        <f t="shared" si="144"/>
        <v>100022.62944580962</v>
      </c>
      <c r="L1207" s="12">
        <f t="shared" si="130"/>
        <v>0</v>
      </c>
      <c r="M1207" s="11">
        <f>COUNTIF(E$2:$E1207,E1207)</f>
        <v>43</v>
      </c>
      <c r="N1207" s="13"/>
      <c r="O1207" t="str">
        <f t="shared" si="145"/>
        <v/>
      </c>
    </row>
    <row r="1208" spans="1:15">
      <c r="A1208" s="41" t="s">
        <v>120</v>
      </c>
      <c r="B1208" s="14">
        <v>45866</v>
      </c>
      <c r="C1208" s="8" t="s">
        <v>13</v>
      </c>
      <c r="D1208" s="8" t="s">
        <v>14</v>
      </c>
      <c r="E1208" s="8" t="s">
        <v>14</v>
      </c>
      <c r="F1208" s="9">
        <f t="shared" si="131"/>
        <v>-1920000000</v>
      </c>
      <c r="G1208" s="9">
        <v>-19200</v>
      </c>
      <c r="H1208" s="9">
        <v>-2083046400</v>
      </c>
      <c r="I1208" s="11">
        <f t="shared" si="142"/>
        <v>19924735244.877632</v>
      </c>
      <c r="J1208" s="11">
        <f t="shared" si="143"/>
        <v>189707</v>
      </c>
      <c r="K1208" s="11">
        <f t="shared" si="144"/>
        <v>105028.99336807619</v>
      </c>
      <c r="L1208" s="12">
        <f t="shared" si="130"/>
        <v>66489727.332937241</v>
      </c>
      <c r="M1208" s="11">
        <f>COUNTIF(E$2:$E1208,E1208)</f>
        <v>421</v>
      </c>
      <c r="N1208" s="13"/>
      <c r="O1208" t="str">
        <f t="shared" si="145"/>
        <v/>
      </c>
    </row>
    <row r="1209" spans="1:15">
      <c r="A1209" s="41" t="s">
        <v>120</v>
      </c>
      <c r="B1209" s="14">
        <v>45867</v>
      </c>
      <c r="C1209" s="8" t="s">
        <v>13</v>
      </c>
      <c r="D1209" s="8" t="s">
        <v>14</v>
      </c>
      <c r="E1209" s="8" t="s">
        <v>14</v>
      </c>
      <c r="F1209" s="9">
        <f t="shared" si="131"/>
        <v>116100000</v>
      </c>
      <c r="G1209" s="9">
        <v>1161</v>
      </c>
      <c r="H1209" s="9">
        <v>125457953</v>
      </c>
      <c r="I1209" s="11">
        <f t="shared" si="142"/>
        <v>20050193197.877632</v>
      </c>
      <c r="J1209" s="11">
        <f t="shared" si="143"/>
        <v>190868</v>
      </c>
      <c r="K1209" s="11">
        <f t="shared" si="144"/>
        <v>105047.43172180581</v>
      </c>
      <c r="L1209" s="12">
        <f t="shared" si="130"/>
        <v>0</v>
      </c>
      <c r="M1209" s="11">
        <f>COUNTIF(E$2:$E1209,E1209)</f>
        <v>422</v>
      </c>
      <c r="N1209" s="13"/>
      <c r="O1209" t="str">
        <f t="shared" si="145"/>
        <v/>
      </c>
    </row>
    <row r="1210" spans="1:15">
      <c r="A1210" s="41" t="s">
        <v>120</v>
      </c>
      <c r="B1210" s="14">
        <v>45867</v>
      </c>
      <c r="C1210" s="8" t="s">
        <v>13</v>
      </c>
      <c r="D1210" s="8" t="s">
        <v>90</v>
      </c>
      <c r="E1210" s="8" t="s">
        <v>90</v>
      </c>
      <c r="F1210" s="9">
        <f t="shared" si="131"/>
        <v>90800000</v>
      </c>
      <c r="G1210" s="9">
        <v>908</v>
      </c>
      <c r="H1210" s="9">
        <v>99504961</v>
      </c>
      <c r="I1210" s="11">
        <f t="shared" si="142"/>
        <v>9573259431.552166</v>
      </c>
      <c r="J1210" s="11">
        <f t="shared" si="143"/>
        <v>89207</v>
      </c>
      <c r="K1210" s="11">
        <f t="shared" si="144"/>
        <v>107315.11463844952</v>
      </c>
      <c r="L1210" s="12">
        <f t="shared" si="130"/>
        <v>0</v>
      </c>
      <c r="M1210" s="11">
        <f>COUNTIF(E$2:$E1210,E1210)</f>
        <v>94</v>
      </c>
      <c r="N1210" s="13"/>
      <c r="O1210" t="str">
        <f t="shared" si="145"/>
        <v/>
      </c>
    </row>
    <row r="1211" spans="1:15">
      <c r="A1211" s="41" t="s">
        <v>120</v>
      </c>
      <c r="B1211" s="14">
        <v>45867</v>
      </c>
      <c r="C1211" s="8" t="s">
        <v>13</v>
      </c>
      <c r="D1211" s="8" t="s">
        <v>46</v>
      </c>
      <c r="E1211" s="8" t="s">
        <v>46</v>
      </c>
      <c r="F1211" s="9">
        <f t="shared" si="131"/>
        <v>59800000</v>
      </c>
      <c r="G1211" s="9">
        <v>598</v>
      </c>
      <c r="H1211" s="9">
        <v>62559327</v>
      </c>
      <c r="I1211" s="11">
        <f t="shared" si="142"/>
        <v>6068291703.9092731</v>
      </c>
      <c r="J1211" s="11">
        <f t="shared" si="143"/>
        <v>58083</v>
      </c>
      <c r="K1211" s="11">
        <f t="shared" si="144"/>
        <v>104476.20997381804</v>
      </c>
      <c r="L1211" s="12">
        <f t="shared" si="130"/>
        <v>0</v>
      </c>
      <c r="M1211" s="11">
        <f>COUNTIF(E$2:$E1211,E1211)</f>
        <v>153</v>
      </c>
      <c r="N1211" s="13"/>
      <c r="O1211" t="str">
        <f t="shared" si="145"/>
        <v/>
      </c>
    </row>
    <row r="1212" spans="1:15">
      <c r="A1212" s="41" t="s">
        <v>120</v>
      </c>
      <c r="B1212" s="14">
        <v>45867</v>
      </c>
      <c r="C1212" s="8" t="s">
        <v>13</v>
      </c>
      <c r="D1212" s="8" t="s">
        <v>15</v>
      </c>
      <c r="E1212" s="8" t="s">
        <v>15</v>
      </c>
      <c r="F1212" s="9">
        <f t="shared" si="131"/>
        <v>2800000</v>
      </c>
      <c r="G1212" s="9">
        <v>28</v>
      </c>
      <c r="H1212" s="9">
        <v>2865572</v>
      </c>
      <c r="I1212" s="11">
        <f t="shared" si="142"/>
        <v>13725012606.074354</v>
      </c>
      <c r="J1212" s="11">
        <f t="shared" si="143"/>
        <v>136063</v>
      </c>
      <c r="K1212" s="11">
        <f t="shared" si="144"/>
        <v>100872.48264461575</v>
      </c>
      <c r="L1212" s="12">
        <f t="shared" si="130"/>
        <v>0</v>
      </c>
      <c r="M1212" s="11">
        <f>COUNTIF(E$2:$E1212,E1212)</f>
        <v>455</v>
      </c>
      <c r="N1212" s="13"/>
      <c r="O1212" t="str">
        <f t="shared" si="145"/>
        <v/>
      </c>
    </row>
    <row r="1213" spans="1:15">
      <c r="A1213" s="41" t="s">
        <v>120</v>
      </c>
      <c r="B1213" s="14">
        <v>45867</v>
      </c>
      <c r="C1213" s="8" t="s">
        <v>13</v>
      </c>
      <c r="D1213" s="8" t="s">
        <v>48</v>
      </c>
      <c r="E1213" s="8" t="s">
        <v>48</v>
      </c>
      <c r="F1213" s="9">
        <f t="shared" si="131"/>
        <v>2900000</v>
      </c>
      <c r="G1213" s="9">
        <v>29</v>
      </c>
      <c r="H1213" s="9">
        <v>3008336</v>
      </c>
      <c r="I1213" s="11">
        <f t="shared" si="142"/>
        <v>10814654398.056454</v>
      </c>
      <c r="J1213" s="11">
        <f t="shared" si="143"/>
        <v>108121</v>
      </c>
      <c r="K1213" s="11">
        <f t="shared" si="144"/>
        <v>100023.62536469745</v>
      </c>
      <c r="L1213" s="12">
        <f t="shared" si="130"/>
        <v>0</v>
      </c>
      <c r="M1213" s="11">
        <f>COUNTIF(E$2:$E1213,E1213)</f>
        <v>44</v>
      </c>
      <c r="N1213" s="13"/>
      <c r="O1213" t="str">
        <f t="shared" si="145"/>
        <v/>
      </c>
    </row>
    <row r="1214" spans="1:15">
      <c r="A1214" s="41" t="s">
        <v>120</v>
      </c>
      <c r="B1214" s="14">
        <v>45867</v>
      </c>
      <c r="C1214" s="8" t="s">
        <v>13</v>
      </c>
      <c r="D1214" s="8" t="s">
        <v>14</v>
      </c>
      <c r="E1214" s="8" t="s">
        <v>14</v>
      </c>
      <c r="F1214" s="9">
        <f t="shared" si="131"/>
        <v>-1221900000</v>
      </c>
      <c r="G1214" s="9">
        <v>-12219</v>
      </c>
      <c r="H1214" s="9">
        <v>-1325895909</v>
      </c>
      <c r="I1214" s="11">
        <f t="shared" si="142"/>
        <v>18766618629.668888</v>
      </c>
      <c r="J1214" s="11">
        <f t="shared" si="143"/>
        <v>178649</v>
      </c>
      <c r="K1214" s="11">
        <f t="shared" si="144"/>
        <v>105047.43172180581</v>
      </c>
      <c r="L1214" s="12">
        <f t="shared" ref="L1214:L1227" si="146">IF(G1214&lt;0,K1214*G1214-H1214,0)</f>
        <v>42321340.791254759</v>
      </c>
      <c r="M1214" s="11">
        <f>COUNTIF(E$2:$E1214,E1214)</f>
        <v>423</v>
      </c>
      <c r="N1214" s="13"/>
      <c r="O1214" t="str">
        <f t="shared" si="145"/>
        <v/>
      </c>
    </row>
    <row r="1215" spans="1:15">
      <c r="A1215" s="41" t="s">
        <v>120</v>
      </c>
      <c r="B1215" s="14">
        <v>45868</v>
      </c>
      <c r="C1215" s="8" t="s">
        <v>13</v>
      </c>
      <c r="D1215" s="8" t="s">
        <v>14</v>
      </c>
      <c r="E1215" s="8" t="s">
        <v>14</v>
      </c>
      <c r="F1215" s="9">
        <f t="shared" ref="F1215:F1227" si="147">G1215*100000</f>
        <v>100300000</v>
      </c>
      <c r="G1215" s="9">
        <v>1003</v>
      </c>
      <c r="H1215" s="9">
        <v>108128654</v>
      </c>
      <c r="I1215" s="11">
        <f t="shared" si="142"/>
        <v>18874747283.668888</v>
      </c>
      <c r="J1215" s="11">
        <f t="shared" si="143"/>
        <v>179652</v>
      </c>
      <c r="K1215" s="11">
        <f t="shared" si="144"/>
        <v>105062.82860012072</v>
      </c>
      <c r="L1215" s="12">
        <f t="shared" si="146"/>
        <v>0</v>
      </c>
      <c r="M1215" s="11">
        <f>COUNTIF(E$2:$E1215,E1215)</f>
        <v>424</v>
      </c>
      <c r="N1215" s="13"/>
      <c r="O1215" t="str">
        <f t="shared" si="145"/>
        <v/>
      </c>
    </row>
    <row r="1216" spans="1:15">
      <c r="A1216" s="41" t="s">
        <v>120</v>
      </c>
      <c r="B1216" s="14">
        <v>45868</v>
      </c>
      <c r="C1216" s="8" t="s">
        <v>13</v>
      </c>
      <c r="D1216" s="8" t="s">
        <v>46</v>
      </c>
      <c r="E1216" s="8" t="s">
        <v>46</v>
      </c>
      <c r="F1216" s="9">
        <f t="shared" si="147"/>
        <v>54100000</v>
      </c>
      <c r="G1216" s="9">
        <v>541</v>
      </c>
      <c r="H1216" s="9">
        <v>56471612</v>
      </c>
      <c r="I1216" s="11">
        <f t="shared" si="142"/>
        <v>6124763315.9092731</v>
      </c>
      <c r="J1216" s="11">
        <f t="shared" si="143"/>
        <v>58624</v>
      </c>
      <c r="K1216" s="11">
        <f t="shared" si="144"/>
        <v>104475.35678065763</v>
      </c>
      <c r="L1216" s="12">
        <f t="shared" si="146"/>
        <v>0</v>
      </c>
      <c r="M1216" s="11">
        <f>COUNTIF(E$2:$E1216,E1216)</f>
        <v>154</v>
      </c>
      <c r="N1216" s="13"/>
      <c r="O1216" t="str">
        <f t="shared" si="145"/>
        <v/>
      </c>
    </row>
    <row r="1217" spans="1:16">
      <c r="A1217" s="41" t="s">
        <v>120</v>
      </c>
      <c r="B1217" s="14">
        <v>45868</v>
      </c>
      <c r="C1217" s="8" t="s">
        <v>13</v>
      </c>
      <c r="D1217" s="8" t="s">
        <v>48</v>
      </c>
      <c r="E1217" s="8" t="s">
        <v>48</v>
      </c>
      <c r="F1217" s="9">
        <f t="shared" si="147"/>
        <v>72400000</v>
      </c>
      <c r="G1217" s="9">
        <v>724</v>
      </c>
      <c r="H1217" s="9">
        <v>75057080</v>
      </c>
      <c r="I1217" s="11">
        <f t="shared" si="142"/>
        <v>10889711478.056454</v>
      </c>
      <c r="J1217" s="11">
        <f t="shared" si="143"/>
        <v>108845</v>
      </c>
      <c r="K1217" s="11">
        <f t="shared" si="144"/>
        <v>100047.87981125871</v>
      </c>
      <c r="L1217" s="12">
        <f t="shared" si="146"/>
        <v>0</v>
      </c>
      <c r="M1217" s="11">
        <f>COUNTIF(E$2:$E1217,E1217)</f>
        <v>45</v>
      </c>
      <c r="N1217" s="13"/>
      <c r="O1217" t="str">
        <f t="shared" si="145"/>
        <v/>
      </c>
    </row>
    <row r="1218" spans="1:16">
      <c r="A1218" s="41" t="s">
        <v>120</v>
      </c>
      <c r="B1218" s="14">
        <v>45868</v>
      </c>
      <c r="C1218" s="8" t="s">
        <v>13</v>
      </c>
      <c r="D1218" s="8" t="s">
        <v>15</v>
      </c>
      <c r="E1218" s="8" t="s">
        <v>15</v>
      </c>
      <c r="F1218" s="9">
        <f t="shared" si="147"/>
        <v>67100000</v>
      </c>
      <c r="G1218" s="9">
        <v>671</v>
      </c>
      <c r="H1218" s="9">
        <v>69614037</v>
      </c>
      <c r="I1218" s="11">
        <f t="shared" si="142"/>
        <v>13794626643.074354</v>
      </c>
      <c r="J1218" s="11">
        <f t="shared" si="143"/>
        <v>136734</v>
      </c>
      <c r="K1218" s="11">
        <f t="shared" si="144"/>
        <v>100886.58741113661</v>
      </c>
      <c r="L1218" s="12">
        <f t="shared" si="146"/>
        <v>0</v>
      </c>
      <c r="M1218" s="11">
        <f>COUNTIF(E$2:$E1218,E1218)</f>
        <v>456</v>
      </c>
      <c r="N1218" s="13"/>
      <c r="O1218" t="str">
        <f t="shared" si="145"/>
        <v/>
      </c>
    </row>
    <row r="1219" spans="1:16">
      <c r="A1219" s="41" t="s">
        <v>120</v>
      </c>
      <c r="B1219" s="14">
        <v>45868</v>
      </c>
      <c r="C1219" s="8" t="s">
        <v>13</v>
      </c>
      <c r="D1219" s="8" t="s">
        <v>90</v>
      </c>
      <c r="E1219" s="8" t="s">
        <v>90</v>
      </c>
      <c r="F1219" s="9">
        <f t="shared" si="147"/>
        <v>7300000</v>
      </c>
      <c r="G1219" s="9">
        <v>73</v>
      </c>
      <c r="H1219" s="9">
        <v>7971322</v>
      </c>
      <c r="I1219" s="11">
        <f t="shared" si="142"/>
        <v>9581230753.552166</v>
      </c>
      <c r="J1219" s="11">
        <f t="shared" si="143"/>
        <v>89280</v>
      </c>
      <c r="K1219" s="11">
        <f t="shared" si="144"/>
        <v>107316.65270555741</v>
      </c>
      <c r="L1219" s="12">
        <f t="shared" si="146"/>
        <v>0</v>
      </c>
      <c r="M1219" s="11">
        <f>COUNTIF(E$2:$E1219,E1219)</f>
        <v>95</v>
      </c>
      <c r="N1219" s="13"/>
      <c r="O1219" t="str">
        <f t="shared" si="145"/>
        <v/>
      </c>
    </row>
    <row r="1220" spans="1:16">
      <c r="A1220" s="41" t="s">
        <v>120</v>
      </c>
      <c r="B1220" s="14">
        <v>45868</v>
      </c>
      <c r="C1220" s="8" t="s">
        <v>13</v>
      </c>
      <c r="D1220" s="8" t="s">
        <v>14</v>
      </c>
      <c r="E1220" s="8" t="s">
        <v>14</v>
      </c>
      <c r="F1220" s="9">
        <f t="shared" si="147"/>
        <v>-1520000000</v>
      </c>
      <c r="G1220" s="9">
        <v>-15200</v>
      </c>
      <c r="H1220" s="9">
        <v>-1649656000</v>
      </c>
      <c r="I1220" s="11">
        <f t="shared" si="142"/>
        <v>17277792288.947052</v>
      </c>
      <c r="J1220" s="11">
        <f t="shared" si="143"/>
        <v>164452</v>
      </c>
      <c r="K1220" s="11">
        <f t="shared" si="144"/>
        <v>105062.82860012072</v>
      </c>
      <c r="L1220" s="12">
        <f t="shared" si="146"/>
        <v>52701005.278165102</v>
      </c>
      <c r="M1220" s="11">
        <f>COUNTIF(E$2:$E1220,E1220)</f>
        <v>425</v>
      </c>
      <c r="N1220" s="13"/>
      <c r="O1220" t="str">
        <f t="shared" si="145"/>
        <v/>
      </c>
    </row>
    <row r="1221" spans="1:16">
      <c r="A1221" s="41" t="s">
        <v>120</v>
      </c>
      <c r="B1221" s="14">
        <v>45868</v>
      </c>
      <c r="C1221" s="8" t="s">
        <v>13</v>
      </c>
      <c r="D1221" s="8" t="s">
        <v>90</v>
      </c>
      <c r="E1221" s="8" t="s">
        <v>90</v>
      </c>
      <c r="F1221" s="9">
        <f t="shared" si="147"/>
        <v>-5000000000</v>
      </c>
      <c r="G1221" s="9">
        <v>-50000</v>
      </c>
      <c r="H1221" s="9">
        <v>-5294900000</v>
      </c>
      <c r="I1221" s="11">
        <f t="shared" si="142"/>
        <v>4215398118.2742958</v>
      </c>
      <c r="J1221" s="11">
        <f t="shared" si="143"/>
        <v>39280</v>
      </c>
      <c r="K1221" s="11">
        <f t="shared" si="144"/>
        <v>107316.65270555741</v>
      </c>
      <c r="L1221" s="12">
        <f t="shared" si="146"/>
        <v>-70932635.277870178</v>
      </c>
      <c r="M1221" s="11">
        <f>COUNTIF(E$2:$E1221,E1221)</f>
        <v>96</v>
      </c>
      <c r="N1221" s="13"/>
      <c r="O1221" t="str">
        <f t="shared" si="145"/>
        <v/>
      </c>
    </row>
    <row r="1222" spans="1:16">
      <c r="A1222" s="41" t="s">
        <v>120</v>
      </c>
      <c r="B1222" s="14">
        <v>45869</v>
      </c>
      <c r="C1222" s="8" t="s">
        <v>13</v>
      </c>
      <c r="D1222" s="8" t="s">
        <v>14</v>
      </c>
      <c r="E1222" s="8" t="s">
        <v>14</v>
      </c>
      <c r="F1222" s="9">
        <f t="shared" si="147"/>
        <v>253300000</v>
      </c>
      <c r="G1222" s="9">
        <v>2533</v>
      </c>
      <c r="H1222" s="9">
        <v>273738441</v>
      </c>
      <c r="I1222" s="11">
        <f t="shared" si="142"/>
        <v>17551530729.947052</v>
      </c>
      <c r="J1222" s="11">
        <f t="shared" si="143"/>
        <v>166985</v>
      </c>
      <c r="K1222" s="11">
        <f t="shared" si="144"/>
        <v>105108.42728357069</v>
      </c>
      <c r="L1222" s="12">
        <f t="shared" si="146"/>
        <v>0</v>
      </c>
      <c r="M1222" s="11">
        <f>COUNTIF(E$2:$E1222,E1222)</f>
        <v>426</v>
      </c>
      <c r="N1222" s="13"/>
      <c r="O1222" t="str">
        <f t="shared" si="145"/>
        <v/>
      </c>
    </row>
    <row r="1223" spans="1:16">
      <c r="A1223" s="41" t="s">
        <v>120</v>
      </c>
      <c r="B1223" s="14">
        <v>45869</v>
      </c>
      <c r="C1223" s="8" t="s">
        <v>13</v>
      </c>
      <c r="D1223" s="8" t="s">
        <v>46</v>
      </c>
      <c r="E1223" s="8" t="s">
        <v>46</v>
      </c>
      <c r="F1223" s="9">
        <f t="shared" si="147"/>
        <v>72300000</v>
      </c>
      <c r="G1223" s="9">
        <v>723</v>
      </c>
      <c r="H1223" s="9">
        <v>74870141</v>
      </c>
      <c r="I1223" s="11">
        <f t="shared" si="142"/>
        <v>6199633456.9092731</v>
      </c>
      <c r="J1223" s="11">
        <f t="shared" si="143"/>
        <v>59347</v>
      </c>
      <c r="K1223" s="11">
        <f t="shared" si="144"/>
        <v>104464.14236455546</v>
      </c>
      <c r="L1223" s="12">
        <f t="shared" si="146"/>
        <v>0</v>
      </c>
      <c r="M1223" s="11">
        <f>COUNTIF(E$2:$E1223,E1223)</f>
        <v>155</v>
      </c>
      <c r="N1223" s="13"/>
      <c r="O1223" t="str">
        <f t="shared" si="145"/>
        <v>X</v>
      </c>
      <c r="P1223" s="43">
        <f>145302-J1224</f>
        <v>0</v>
      </c>
    </row>
    <row r="1224" spans="1:16">
      <c r="A1224" s="41" t="s">
        <v>120</v>
      </c>
      <c r="B1224" s="14">
        <v>45869</v>
      </c>
      <c r="C1224" s="8" t="s">
        <v>13</v>
      </c>
      <c r="D1224" s="8" t="s">
        <v>15</v>
      </c>
      <c r="E1224" s="8" t="s">
        <v>15</v>
      </c>
      <c r="F1224" s="9">
        <f t="shared" si="147"/>
        <v>856800000</v>
      </c>
      <c r="G1224" s="9">
        <v>8568</v>
      </c>
      <c r="H1224" s="9">
        <v>887845180</v>
      </c>
      <c r="I1224" s="11">
        <f t="shared" si="142"/>
        <v>14682471823.074354</v>
      </c>
      <c r="J1224" s="11">
        <f t="shared" si="143"/>
        <v>145302</v>
      </c>
      <c r="K1224" s="11">
        <f t="shared" si="144"/>
        <v>101047.96783990829</v>
      </c>
      <c r="L1224" s="12">
        <f t="shared" si="146"/>
        <v>0</v>
      </c>
      <c r="M1224" s="11">
        <f>COUNTIF(E$2:$E1224,E1224)</f>
        <v>457</v>
      </c>
      <c r="N1224" s="13"/>
      <c r="O1224" t="str">
        <f t="shared" si="145"/>
        <v>X</v>
      </c>
      <c r="P1224" s="43"/>
    </row>
    <row r="1225" spans="1:16">
      <c r="A1225" s="41" t="s">
        <v>120</v>
      </c>
      <c r="B1225" s="14">
        <v>45869</v>
      </c>
      <c r="C1225" s="8" t="s">
        <v>13</v>
      </c>
      <c r="D1225" s="8" t="s">
        <v>90</v>
      </c>
      <c r="E1225" s="8" t="s">
        <v>90</v>
      </c>
      <c r="F1225" s="9">
        <f t="shared" si="147"/>
        <v>2600000</v>
      </c>
      <c r="G1225" s="9">
        <v>26</v>
      </c>
      <c r="H1225" s="9">
        <v>2828488</v>
      </c>
      <c r="I1225" s="11">
        <f t="shared" si="142"/>
        <v>4218226606.2742958</v>
      </c>
      <c r="J1225" s="11">
        <f t="shared" si="143"/>
        <v>39306</v>
      </c>
      <c r="K1225" s="11">
        <f t="shared" si="144"/>
        <v>107317.62596739164</v>
      </c>
      <c r="L1225" s="12">
        <f t="shared" si="146"/>
        <v>0</v>
      </c>
      <c r="M1225" s="11">
        <f>COUNTIF(E$2:$E1225,E1225)</f>
        <v>97</v>
      </c>
      <c r="N1225" s="13"/>
      <c r="O1225" t="str">
        <f t="shared" si="145"/>
        <v>X</v>
      </c>
    </row>
    <row r="1226" spans="1:16">
      <c r="A1226" s="41" t="s">
        <v>120</v>
      </c>
      <c r="B1226" s="14">
        <v>45869</v>
      </c>
      <c r="C1226" s="8" t="s">
        <v>13</v>
      </c>
      <c r="D1226" s="8" t="s">
        <v>48</v>
      </c>
      <c r="E1226" s="8" t="s">
        <v>48</v>
      </c>
      <c r="F1226" s="9">
        <f t="shared" si="147"/>
        <v>5400000</v>
      </c>
      <c r="G1226" s="9">
        <v>54</v>
      </c>
      <c r="H1226" s="9">
        <v>5602662</v>
      </c>
      <c r="I1226" s="11">
        <f t="shared" si="142"/>
        <v>10895314140.056454</v>
      </c>
      <c r="J1226" s="11">
        <f t="shared" si="143"/>
        <v>108899</v>
      </c>
      <c r="K1226" s="11">
        <f t="shared" si="144"/>
        <v>100049.7170778102</v>
      </c>
      <c r="L1226" s="12">
        <f t="shared" si="146"/>
        <v>0</v>
      </c>
      <c r="M1226" s="11">
        <f>COUNTIF(E$2:$E1226,E1226)</f>
        <v>46</v>
      </c>
      <c r="N1226" s="13"/>
      <c r="O1226" t="str">
        <f t="shared" si="145"/>
        <v>X</v>
      </c>
    </row>
    <row r="1227" spans="1:16">
      <c r="A1227" s="41" t="s">
        <v>120</v>
      </c>
      <c r="B1227" s="14">
        <v>45869</v>
      </c>
      <c r="C1227" s="8" t="s">
        <v>13</v>
      </c>
      <c r="D1227" s="8" t="s">
        <v>14</v>
      </c>
      <c r="E1227" s="8" t="s">
        <v>14</v>
      </c>
      <c r="F1227" s="9">
        <f t="shared" si="147"/>
        <v>-676900000</v>
      </c>
      <c r="G1227" s="9">
        <v>-6769</v>
      </c>
      <c r="H1227" s="9">
        <v>-734768181</v>
      </c>
      <c r="I1227" s="11">
        <f t="shared" si="142"/>
        <v>16840051785.664562</v>
      </c>
      <c r="J1227" s="11">
        <f t="shared" si="143"/>
        <v>160216</v>
      </c>
      <c r="K1227" s="11">
        <f t="shared" si="144"/>
        <v>105108.42728357069</v>
      </c>
      <c r="L1227" s="12">
        <f t="shared" si="146"/>
        <v>23289236.717509985</v>
      </c>
      <c r="M1227" s="11">
        <f>COUNTIF(E$2:$E1227,E1227)</f>
        <v>427</v>
      </c>
      <c r="N1227" s="13"/>
      <c r="O1227" t="str">
        <f t="shared" si="145"/>
        <v>X</v>
      </c>
    </row>
    <row r="1228" spans="1:16">
      <c r="A1228" s="41"/>
      <c r="B1228" s="14"/>
      <c r="C1228" s="8"/>
      <c r="D1228" s="8"/>
      <c r="E1228" s="8"/>
      <c r="I1228" s="11"/>
      <c r="J1228" s="11"/>
      <c r="K1228" s="11"/>
      <c r="L1228" s="12"/>
      <c r="M1228" s="11"/>
      <c r="N1228" s="13"/>
    </row>
    <row r="1229" spans="1:16">
      <c r="A1229" s="41"/>
      <c r="B1229" s="14"/>
      <c r="C1229" s="8"/>
      <c r="D1229" s="8"/>
      <c r="E1229" s="8"/>
      <c r="I1229" s="11"/>
      <c r="J1229" s="11"/>
      <c r="K1229" s="11"/>
      <c r="L1229" s="12"/>
      <c r="M1229" s="11"/>
      <c r="N1229" s="13"/>
    </row>
    <row r="1230" spans="1:16">
      <c r="A1230" s="41"/>
      <c r="B1230" s="14"/>
      <c r="C1230" s="8"/>
      <c r="D1230" s="8"/>
      <c r="E1230" s="8"/>
      <c r="I1230" s="11"/>
      <c r="J1230" s="11"/>
      <c r="K1230" s="11"/>
      <c r="L1230" s="12"/>
      <c r="M1230" s="11"/>
      <c r="N1230" s="13"/>
    </row>
    <row r="1231" spans="1:16">
      <c r="A1231" s="41"/>
      <c r="B1231" s="14"/>
      <c r="C1231" s="8"/>
      <c r="D1231" s="8"/>
      <c r="E1231" s="8"/>
      <c r="I1231" s="11"/>
      <c r="J1231" s="11"/>
      <c r="K1231" s="11"/>
      <c r="L1231" s="12"/>
      <c r="M1231" s="11"/>
      <c r="N1231" s="13"/>
    </row>
    <row r="1232" spans="1:16">
      <c r="A1232" s="41"/>
      <c r="B1232" s="14"/>
      <c r="C1232" s="8"/>
      <c r="D1232" s="8"/>
      <c r="E1232" s="8"/>
      <c r="I1232" s="11"/>
      <c r="J1232" s="11"/>
      <c r="K1232" s="11"/>
      <c r="L1232" s="12"/>
      <c r="M1232" s="11"/>
      <c r="N1232" s="13"/>
    </row>
    <row r="1233" spans="1:14">
      <c r="A1233" s="41"/>
      <c r="B1233" s="14"/>
      <c r="C1233" s="8"/>
      <c r="D1233" s="8"/>
      <c r="E1233" s="8"/>
      <c r="I1233" s="11"/>
      <c r="J1233" s="11"/>
      <c r="K1233" s="11"/>
      <c r="L1233" s="12"/>
      <c r="M1233" s="11"/>
      <c r="N1233" s="13"/>
    </row>
    <row r="1234" spans="1:14">
      <c r="A1234" s="41"/>
      <c r="B1234" s="14"/>
      <c r="C1234" s="8"/>
      <c r="D1234" s="8"/>
      <c r="E1234" s="8"/>
      <c r="I1234" s="11"/>
      <c r="J1234" s="11"/>
      <c r="K1234" s="11"/>
      <c r="L1234" s="12"/>
      <c r="M1234" s="11"/>
      <c r="N1234" s="13"/>
    </row>
    <row r="1235" spans="1:14">
      <c r="A1235" s="41"/>
      <c r="B1235" s="14"/>
      <c r="C1235" s="8"/>
      <c r="D1235" s="8"/>
      <c r="E1235" s="8"/>
      <c r="I1235" s="11"/>
      <c r="J1235" s="11"/>
      <c r="K1235" s="11"/>
      <c r="L1235" s="12"/>
      <c r="M1235" s="11"/>
      <c r="N1235" s="13"/>
    </row>
    <row r="1236" spans="1:14">
      <c r="A1236" s="41"/>
      <c r="B1236" s="14"/>
      <c r="C1236" s="8"/>
      <c r="D1236" s="8"/>
      <c r="E1236" s="8"/>
      <c r="I1236" s="11"/>
      <c r="J1236" s="11"/>
      <c r="K1236" s="11"/>
      <c r="L1236" s="12"/>
      <c r="M1236" s="11"/>
      <c r="N1236" s="13"/>
    </row>
    <row r="1237" spans="1:14">
      <c r="A1237" s="41"/>
      <c r="B1237" s="14"/>
      <c r="C1237" s="8"/>
      <c r="D1237" s="8"/>
      <c r="E1237" s="8"/>
      <c r="I1237" s="11"/>
      <c r="J1237" s="11"/>
      <c r="K1237" s="11"/>
      <c r="L1237" s="12"/>
      <c r="M1237" s="11"/>
      <c r="N1237" s="13"/>
    </row>
    <row r="1238" spans="1:14">
      <c r="A1238" s="41"/>
      <c r="B1238" s="14"/>
      <c r="C1238" s="8"/>
      <c r="D1238" s="8"/>
      <c r="E1238" s="8"/>
      <c r="I1238" s="11"/>
      <c r="J1238" s="11"/>
      <c r="K1238" s="11"/>
      <c r="L1238" s="12"/>
      <c r="M1238" s="11"/>
      <c r="N1238" s="13"/>
    </row>
    <row r="1239" spans="1:14">
      <c r="A1239" s="41"/>
      <c r="B1239" s="14"/>
      <c r="C1239" s="8"/>
      <c r="D1239" s="8"/>
      <c r="E1239" s="8"/>
      <c r="I1239" s="11"/>
      <c r="J1239" s="11"/>
      <c r="K1239" s="11"/>
      <c r="L1239" s="12"/>
      <c r="M1239" s="11"/>
      <c r="N1239" s="13"/>
    </row>
    <row r="1240" spans="1:14">
      <c r="A1240" s="41"/>
      <c r="B1240" s="14"/>
      <c r="C1240" s="8"/>
      <c r="D1240" s="8"/>
      <c r="E1240" s="8"/>
      <c r="I1240" s="11"/>
      <c r="J1240" s="11"/>
      <c r="K1240" s="11"/>
      <c r="L1240" s="12"/>
      <c r="M1240" s="11"/>
      <c r="N1240" s="13"/>
    </row>
    <row r="1241" spans="1:14">
      <c r="A1241" s="41"/>
      <c r="B1241" s="14"/>
      <c r="C1241" s="8"/>
      <c r="D1241" s="8"/>
      <c r="E1241" s="8"/>
      <c r="I1241" s="11"/>
      <c r="J1241" s="11"/>
      <c r="K1241" s="11"/>
      <c r="L1241" s="12"/>
      <c r="M1241" s="11"/>
      <c r="N1241" s="13"/>
    </row>
    <row r="1242" spans="1:14">
      <c r="A1242" s="41"/>
      <c r="B1242" s="14"/>
      <c r="C1242" s="8"/>
      <c r="D1242" s="8"/>
      <c r="E1242" s="8"/>
      <c r="I1242" s="11"/>
      <c r="J1242" s="11"/>
      <c r="K1242" s="11"/>
      <c r="L1242" s="12"/>
      <c r="M1242" s="11"/>
      <c r="N1242" s="13"/>
    </row>
    <row r="1243" spans="1:14">
      <c r="A1243" s="41"/>
      <c r="B1243" s="14"/>
      <c r="C1243" s="8"/>
      <c r="D1243" s="8"/>
      <c r="E1243" s="8"/>
      <c r="I1243" s="11"/>
      <c r="J1243" s="11"/>
      <c r="K1243" s="11"/>
      <c r="L1243" s="12"/>
      <c r="M1243" s="11"/>
      <c r="N1243" s="13"/>
    </row>
    <row r="1244" spans="1:14">
      <c r="A1244" s="41"/>
      <c r="B1244" s="14"/>
      <c r="C1244" s="8"/>
      <c r="D1244" s="8"/>
      <c r="E1244" s="8"/>
      <c r="I1244" s="11"/>
      <c r="J1244" s="11"/>
      <c r="K1244" s="11"/>
      <c r="L1244" s="12"/>
      <c r="M1244" s="11"/>
      <c r="N1244" s="13"/>
    </row>
    <row r="1245" spans="1:14">
      <c r="A1245" s="41"/>
      <c r="B1245" s="14"/>
      <c r="C1245" s="8"/>
      <c r="D1245" s="8"/>
      <c r="E1245" s="8"/>
      <c r="I1245" s="11"/>
      <c r="J1245" s="11"/>
      <c r="K1245" s="11"/>
      <c r="L1245" s="12"/>
      <c r="M1245" s="11"/>
      <c r="N1245" s="13"/>
    </row>
    <row r="1246" spans="1:14">
      <c r="A1246" s="41"/>
      <c r="B1246" s="14"/>
      <c r="C1246" s="8"/>
      <c r="D1246" s="8"/>
      <c r="E1246" s="8"/>
      <c r="I1246" s="11"/>
      <c r="J1246" s="11"/>
      <c r="K1246" s="11"/>
      <c r="L1246" s="12"/>
      <c r="M1246" s="11"/>
      <c r="N1246" s="13"/>
    </row>
    <row r="1247" spans="1:14">
      <c r="A1247" s="41"/>
      <c r="B1247" s="14"/>
      <c r="C1247" s="8"/>
      <c r="D1247" s="8"/>
      <c r="E1247" s="8"/>
      <c r="I1247" s="11"/>
      <c r="J1247" s="11"/>
      <c r="K1247" s="11"/>
      <c r="L1247" s="12"/>
      <c r="M1247" s="11"/>
      <c r="N1247" s="13"/>
    </row>
    <row r="1248" spans="1:14">
      <c r="A1248" s="41"/>
      <c r="B1248" s="14"/>
      <c r="C1248" s="8"/>
      <c r="D1248" s="8"/>
      <c r="E1248" s="8"/>
      <c r="I1248" s="11"/>
      <c r="J1248" s="11"/>
      <c r="K1248" s="11"/>
      <c r="L1248" s="12"/>
      <c r="M1248" s="11"/>
      <c r="N1248" s="13"/>
    </row>
    <row r="1249" spans="1:14">
      <c r="A1249" s="41"/>
      <c r="B1249" s="14"/>
      <c r="C1249" s="8"/>
      <c r="D1249" s="8"/>
      <c r="E1249" s="8"/>
      <c r="I1249" s="11"/>
      <c r="J1249" s="11"/>
      <c r="K1249" s="11"/>
      <c r="L1249" s="12"/>
      <c r="M1249" s="11"/>
      <c r="N1249" s="13"/>
    </row>
    <row r="1250" spans="1:14">
      <c r="A1250" s="41"/>
      <c r="B1250" s="14"/>
      <c r="C1250" s="8"/>
      <c r="D1250" s="8"/>
      <c r="E1250" s="8"/>
      <c r="I1250" s="11"/>
      <c r="J1250" s="11"/>
      <c r="K1250" s="11"/>
      <c r="L1250" s="12"/>
      <c r="M1250" s="11"/>
      <c r="N1250" s="13"/>
    </row>
    <row r="1251" spans="1:14">
      <c r="A1251" s="41"/>
      <c r="B1251" s="14"/>
      <c r="C1251" s="8"/>
      <c r="D1251" s="8"/>
      <c r="E1251" s="8"/>
      <c r="I1251" s="11"/>
      <c r="J1251" s="11"/>
      <c r="K1251" s="11"/>
      <c r="L1251" s="12"/>
      <c r="M1251" s="11"/>
      <c r="N1251" s="13"/>
    </row>
    <row r="1252" spans="1:14">
      <c r="A1252" s="41"/>
      <c r="B1252" s="14"/>
      <c r="C1252" s="8"/>
      <c r="D1252" s="8"/>
      <c r="E1252" s="8"/>
      <c r="I1252" s="11"/>
      <c r="J1252" s="11"/>
      <c r="K1252" s="11"/>
      <c r="L1252" s="12"/>
      <c r="M1252" s="11"/>
      <c r="N1252" s="13"/>
    </row>
    <row r="1253" spans="1:14">
      <c r="A1253" s="41"/>
      <c r="B1253" s="14"/>
      <c r="C1253" s="8"/>
      <c r="D1253" s="8"/>
      <c r="E1253" s="8"/>
      <c r="I1253" s="11"/>
      <c r="J1253" s="11"/>
      <c r="K1253" s="11"/>
      <c r="L1253" s="12"/>
      <c r="M1253" s="11"/>
      <c r="N1253" s="13"/>
    </row>
    <row r="1254" spans="1:14">
      <c r="A1254" s="41"/>
      <c r="B1254" s="14"/>
      <c r="C1254" s="8"/>
      <c r="D1254" s="8"/>
      <c r="E1254" s="8"/>
      <c r="I1254" s="11"/>
      <c r="J1254" s="11"/>
      <c r="K1254" s="11"/>
      <c r="L1254" s="12"/>
      <c r="M1254" s="11"/>
      <c r="N1254" s="13"/>
    </row>
    <row r="1255" spans="1:14">
      <c r="A1255" s="41"/>
      <c r="B1255" s="14"/>
      <c r="C1255" s="8"/>
      <c r="D1255" s="8"/>
      <c r="E1255" s="8"/>
      <c r="I1255" s="11"/>
      <c r="J1255" s="11"/>
      <c r="K1255" s="11"/>
      <c r="L1255" s="12"/>
      <c r="M1255" s="11"/>
      <c r="N1255" s="13"/>
    </row>
    <row r="1256" spans="1:14">
      <c r="A1256" s="41"/>
      <c r="B1256" s="14"/>
      <c r="C1256" s="8"/>
      <c r="D1256" s="8"/>
      <c r="E1256" s="8"/>
      <c r="I1256" s="11"/>
      <c r="J1256" s="11"/>
      <c r="K1256" s="11"/>
      <c r="L1256" s="12"/>
      <c r="M1256" s="11"/>
      <c r="N1256" s="13"/>
    </row>
    <row r="1257" spans="1:14">
      <c r="A1257" s="41"/>
      <c r="B1257" s="14"/>
      <c r="C1257" s="8"/>
      <c r="D1257" s="8"/>
      <c r="E1257" s="8"/>
      <c r="I1257" s="11"/>
      <c r="J1257" s="11"/>
      <c r="K1257" s="11"/>
      <c r="L1257" s="12"/>
      <c r="M1257" s="11"/>
      <c r="N1257" s="13"/>
    </row>
    <row r="1258" spans="1:14">
      <c r="A1258" s="41"/>
      <c r="B1258" s="14"/>
      <c r="C1258" s="8"/>
      <c r="D1258" s="8"/>
      <c r="E1258" s="8"/>
      <c r="I1258" s="11"/>
      <c r="J1258" s="11"/>
      <c r="K1258" s="11"/>
      <c r="L1258" s="12"/>
      <c r="M1258" s="11"/>
      <c r="N1258" s="13"/>
    </row>
    <row r="1259" spans="1:14">
      <c r="A1259" s="41"/>
      <c r="B1259" s="14"/>
      <c r="C1259" s="8"/>
      <c r="D1259" s="8"/>
      <c r="E1259" s="8"/>
      <c r="I1259" s="11"/>
      <c r="J1259" s="11"/>
      <c r="K1259" s="11"/>
      <c r="L1259" s="12"/>
      <c r="M1259" s="11"/>
      <c r="N1259" s="13"/>
    </row>
    <row r="1260" spans="1:14">
      <c r="A1260" s="41"/>
      <c r="B1260" s="14"/>
      <c r="C1260" s="8"/>
      <c r="D1260" s="8"/>
      <c r="E1260" s="8"/>
      <c r="I1260" s="11"/>
      <c r="J1260" s="11"/>
      <c r="K1260" s="11"/>
      <c r="L1260" s="12"/>
      <c r="M1260" s="11"/>
      <c r="N1260" s="13"/>
    </row>
    <row r="1261" spans="1:14">
      <c r="A1261" s="41"/>
      <c r="B1261" s="14"/>
      <c r="C1261" s="8"/>
      <c r="D1261" s="8"/>
      <c r="E1261" s="8"/>
      <c r="I1261" s="11"/>
      <c r="J1261" s="11"/>
      <c r="K1261" s="11"/>
      <c r="L1261" s="12"/>
      <c r="M1261" s="11"/>
      <c r="N1261" s="13"/>
    </row>
    <row r="1262" spans="1:14">
      <c r="A1262" s="41"/>
      <c r="B1262" s="14"/>
      <c r="C1262" s="8"/>
      <c r="D1262" s="8"/>
      <c r="E1262" s="8"/>
      <c r="I1262" s="11"/>
      <c r="J1262" s="11"/>
      <c r="K1262" s="11"/>
      <c r="L1262" s="12"/>
      <c r="M1262" s="11"/>
      <c r="N1262" s="13"/>
    </row>
    <row r="1263" spans="1:14">
      <c r="A1263" s="41"/>
      <c r="B1263" s="14"/>
      <c r="C1263" s="8"/>
      <c r="D1263" s="8"/>
      <c r="E1263" s="8"/>
      <c r="I1263" s="11"/>
      <c r="J1263" s="11"/>
      <c r="K1263" s="11"/>
      <c r="L1263" s="12"/>
      <c r="M1263" s="11"/>
      <c r="N1263" s="13"/>
    </row>
    <row r="1264" spans="1:14">
      <c r="A1264" s="41"/>
      <c r="B1264" s="14"/>
      <c r="C1264" s="8"/>
      <c r="D1264" s="8"/>
      <c r="E1264" s="8"/>
      <c r="I1264" s="11"/>
      <c r="J1264" s="11"/>
      <c r="K1264" s="11"/>
      <c r="L1264" s="12"/>
      <c r="M1264" s="11"/>
      <c r="N1264" s="13"/>
    </row>
    <row r="1265" spans="1:14">
      <c r="A1265" s="41"/>
      <c r="B1265" s="14"/>
      <c r="C1265" s="8"/>
      <c r="D1265" s="8"/>
      <c r="E1265" s="8"/>
      <c r="I1265" s="11"/>
      <c r="J1265" s="11"/>
      <c r="K1265" s="11"/>
      <c r="L1265" s="12"/>
      <c r="M1265" s="11"/>
      <c r="N1265" s="13"/>
    </row>
    <row r="1266" spans="1:14">
      <c r="A1266" s="41"/>
      <c r="B1266" s="14"/>
      <c r="C1266" s="8"/>
      <c r="D1266" s="8"/>
      <c r="E1266" s="8"/>
      <c r="I1266" s="11"/>
      <c r="J1266" s="11"/>
      <c r="K1266" s="11"/>
      <c r="L1266" s="12"/>
      <c r="M1266" s="11"/>
      <c r="N1266" s="13"/>
    </row>
    <row r="1267" spans="1:14">
      <c r="A1267" s="41"/>
      <c r="B1267" s="14"/>
      <c r="C1267" s="8"/>
      <c r="D1267" s="8"/>
      <c r="E1267" s="8"/>
      <c r="I1267" s="11"/>
      <c r="J1267" s="11"/>
      <c r="K1267" s="11"/>
      <c r="L1267" s="12"/>
      <c r="M1267" s="11"/>
      <c r="N1267" s="13"/>
    </row>
    <row r="1268" spans="1:14">
      <c r="A1268" s="41"/>
      <c r="B1268" s="14"/>
      <c r="C1268" s="8"/>
      <c r="D1268" s="8"/>
      <c r="E1268" s="8"/>
      <c r="I1268" s="11"/>
      <c r="J1268" s="11"/>
      <c r="K1268" s="11"/>
      <c r="L1268" s="12"/>
      <c r="M1268" s="11"/>
      <c r="N1268" s="13"/>
    </row>
    <row r="1269" spans="1:14">
      <c r="A1269" s="41"/>
      <c r="B1269" s="14"/>
      <c r="C1269" s="8"/>
      <c r="D1269" s="8"/>
      <c r="E1269" s="8"/>
      <c r="I1269" s="11"/>
      <c r="J1269" s="11"/>
      <c r="K1269" s="11"/>
      <c r="L1269" s="12"/>
      <c r="M1269" s="11"/>
      <c r="N1269" s="13"/>
    </row>
    <row r="1270" spans="1:14">
      <c r="A1270" s="41"/>
      <c r="B1270" s="14"/>
      <c r="C1270" s="8"/>
      <c r="D1270" s="8"/>
      <c r="E1270" s="8"/>
      <c r="I1270" s="11"/>
      <c r="J1270" s="11"/>
      <c r="K1270" s="11"/>
      <c r="L1270" s="12"/>
      <c r="M1270" s="11"/>
      <c r="N1270" s="13"/>
    </row>
    <row r="1271" spans="1:14">
      <c r="A1271" s="41"/>
      <c r="B1271" s="14"/>
      <c r="C1271" s="8"/>
      <c r="D1271" s="8"/>
      <c r="E1271" s="8"/>
      <c r="I1271" s="11"/>
      <c r="J1271" s="11"/>
      <c r="K1271" s="11"/>
      <c r="L1271" s="12"/>
      <c r="M1271" s="11"/>
      <c r="N1271" s="13"/>
    </row>
    <row r="1272" spans="1:14">
      <c r="A1272" s="41"/>
      <c r="B1272" s="14"/>
      <c r="C1272" s="8"/>
      <c r="D1272" s="8"/>
      <c r="E1272" s="8"/>
      <c r="I1272" s="11"/>
      <c r="J1272" s="11"/>
      <c r="K1272" s="11"/>
      <c r="L1272" s="12"/>
      <c r="M1272" s="11"/>
      <c r="N1272" s="13"/>
    </row>
    <row r="1273" spans="1:14">
      <c r="A1273" s="41"/>
      <c r="B1273" s="14"/>
      <c r="C1273" s="8"/>
      <c r="D1273" s="8"/>
      <c r="E1273" s="8"/>
      <c r="I1273" s="11"/>
      <c r="J1273" s="11"/>
      <c r="K1273" s="11"/>
      <c r="L1273" s="12"/>
      <c r="M1273" s="11"/>
      <c r="N1273" s="13"/>
    </row>
    <row r="1274" spans="1:14">
      <c r="A1274" s="41"/>
      <c r="B1274" s="14"/>
      <c r="C1274" s="8"/>
      <c r="D1274" s="8"/>
      <c r="E1274" s="8"/>
      <c r="I1274" s="11"/>
      <c r="J1274" s="11"/>
      <c r="K1274" s="11"/>
      <c r="L1274" s="12"/>
      <c r="M1274" s="11"/>
      <c r="N1274" s="13"/>
    </row>
    <row r="1275" spans="1:14">
      <c r="A1275" s="41"/>
      <c r="B1275" s="14"/>
      <c r="C1275" s="8"/>
      <c r="D1275" s="8"/>
      <c r="E1275" s="8"/>
      <c r="I1275" s="11"/>
      <c r="J1275" s="11"/>
      <c r="K1275" s="11"/>
      <c r="L1275" s="12"/>
      <c r="M1275" s="11"/>
      <c r="N1275" s="13"/>
    </row>
    <row r="1276" spans="1:14">
      <c r="A1276" s="41"/>
      <c r="B1276" s="14"/>
      <c r="C1276" s="8"/>
      <c r="D1276" s="8"/>
      <c r="E1276" s="8"/>
      <c r="I1276" s="11"/>
      <c r="J1276" s="11"/>
      <c r="K1276" s="11"/>
      <c r="L1276" s="12"/>
      <c r="M1276" s="11"/>
      <c r="N1276" s="13"/>
    </row>
    <row r="1277" spans="1:14">
      <c r="A1277" s="41"/>
      <c r="B1277" s="14"/>
      <c r="C1277" s="8"/>
      <c r="D1277" s="8"/>
      <c r="E1277" s="8"/>
      <c r="I1277" s="11"/>
      <c r="J1277" s="11"/>
      <c r="K1277" s="11"/>
      <c r="L1277" s="12"/>
      <c r="M1277" s="11"/>
      <c r="N1277" s="13"/>
    </row>
    <row r="1278" spans="1:14">
      <c r="A1278" s="41"/>
      <c r="B1278" s="14"/>
      <c r="C1278" s="8"/>
      <c r="D1278" s="8"/>
      <c r="E1278" s="8"/>
      <c r="I1278" s="11"/>
      <c r="J1278" s="11"/>
      <c r="K1278" s="11"/>
      <c r="L1278" s="12"/>
      <c r="M1278" s="11"/>
      <c r="N1278" s="13"/>
    </row>
    <row r="1279" spans="1:14">
      <c r="A1279" s="41"/>
      <c r="B1279" s="14"/>
      <c r="C1279" s="8"/>
      <c r="D1279" s="8"/>
      <c r="E1279" s="8"/>
      <c r="I1279" s="11"/>
      <c r="J1279" s="11"/>
      <c r="K1279" s="11"/>
      <c r="L1279" s="12"/>
      <c r="M1279" s="11"/>
      <c r="N1279" s="13"/>
    </row>
    <row r="1280" spans="1:14">
      <c r="A1280" s="41"/>
      <c r="B1280" s="14"/>
      <c r="C1280" s="8"/>
      <c r="D1280" s="8"/>
      <c r="E1280" s="8"/>
      <c r="I1280" s="11"/>
      <c r="J1280" s="11"/>
      <c r="K1280" s="11"/>
      <c r="L1280" s="12"/>
      <c r="M1280" s="11"/>
      <c r="N1280" s="13"/>
    </row>
    <row r="1281" spans="1:14">
      <c r="A1281" s="41"/>
      <c r="B1281" s="14"/>
      <c r="C1281" s="8"/>
      <c r="D1281" s="8"/>
      <c r="E1281" s="8"/>
      <c r="I1281" s="11"/>
      <c r="J1281" s="11"/>
      <c r="K1281" s="11"/>
      <c r="L1281" s="12"/>
      <c r="M1281" s="11"/>
      <c r="N1281" s="13"/>
    </row>
    <row r="1282" spans="1:14">
      <c r="A1282" s="41"/>
      <c r="B1282" s="14"/>
      <c r="C1282" s="8"/>
      <c r="D1282" s="8"/>
      <c r="E1282" s="8"/>
      <c r="I1282" s="11"/>
      <c r="J1282" s="11"/>
      <c r="K1282" s="11"/>
      <c r="L1282" s="12"/>
      <c r="M1282" s="11"/>
      <c r="N1282" s="13"/>
    </row>
    <row r="1283" spans="1:14">
      <c r="A1283" s="41"/>
      <c r="B1283" s="14"/>
      <c r="C1283" s="8"/>
      <c r="D1283" s="8"/>
      <c r="E1283" s="8"/>
      <c r="I1283" s="11"/>
      <c r="J1283" s="11"/>
      <c r="K1283" s="11"/>
      <c r="L1283" s="12"/>
      <c r="M1283" s="11"/>
      <c r="N1283" s="13"/>
    </row>
    <row r="1284" spans="1:14">
      <c r="A1284" s="41"/>
      <c r="B1284" s="14"/>
      <c r="C1284" s="8"/>
      <c r="D1284" s="8"/>
      <c r="E1284" s="8"/>
      <c r="I1284" s="11"/>
      <c r="J1284" s="11"/>
      <c r="K1284" s="11"/>
      <c r="L1284" s="12"/>
      <c r="M1284" s="11"/>
      <c r="N1284" s="13"/>
    </row>
    <row r="1285" spans="1:14">
      <c r="A1285" s="41"/>
      <c r="B1285" s="14"/>
      <c r="C1285" s="8"/>
      <c r="D1285" s="8"/>
      <c r="E1285" s="8"/>
      <c r="I1285" s="11"/>
      <c r="J1285" s="11"/>
      <c r="K1285" s="11"/>
      <c r="L1285" s="12"/>
      <c r="M1285" s="11"/>
      <c r="N1285" s="13"/>
    </row>
    <row r="1286" spans="1:14">
      <c r="A1286" s="41"/>
      <c r="B1286" s="14"/>
      <c r="C1286" s="8"/>
      <c r="D1286" s="8"/>
      <c r="E1286" s="8"/>
      <c r="I1286" s="11"/>
      <c r="J1286" s="11"/>
      <c r="K1286" s="11"/>
      <c r="L1286" s="12"/>
      <c r="M1286" s="11"/>
      <c r="N1286" s="13"/>
    </row>
    <row r="1287" spans="1:14">
      <c r="A1287" s="41"/>
      <c r="B1287" s="14"/>
      <c r="C1287" s="8"/>
      <c r="D1287" s="8"/>
      <c r="E1287" s="8"/>
      <c r="I1287" s="11"/>
      <c r="J1287" s="11"/>
      <c r="K1287" s="11"/>
      <c r="L1287" s="12"/>
      <c r="M1287" s="11"/>
      <c r="N1287" s="13"/>
    </row>
    <row r="1288" spans="1:14">
      <c r="A1288" s="41"/>
      <c r="B1288" s="14"/>
      <c r="C1288" s="8"/>
      <c r="D1288" s="8"/>
      <c r="E1288" s="8"/>
      <c r="I1288" s="11"/>
      <c r="J1288" s="11"/>
      <c r="K1288" s="11"/>
      <c r="L1288" s="12"/>
      <c r="M1288" s="11"/>
      <c r="N1288" s="13"/>
    </row>
    <row r="1289" spans="1:14">
      <c r="A1289" s="41"/>
      <c r="B1289" s="14"/>
      <c r="C1289" s="8"/>
      <c r="D1289" s="8"/>
      <c r="E1289" s="8"/>
      <c r="I1289" s="11"/>
      <c r="J1289" s="11"/>
      <c r="K1289" s="11"/>
      <c r="L1289" s="12"/>
      <c r="M1289" s="11"/>
      <c r="N1289" s="13"/>
    </row>
    <row r="1290" spans="1:14">
      <c r="A1290" s="41"/>
      <c r="B1290" s="14"/>
      <c r="C1290" s="8"/>
      <c r="D1290" s="8"/>
      <c r="E1290" s="8"/>
      <c r="I1290" s="11"/>
      <c r="J1290" s="11"/>
      <c r="K1290" s="11"/>
      <c r="L1290" s="12"/>
      <c r="M1290" s="11"/>
      <c r="N1290" s="13"/>
    </row>
    <row r="1291" spans="1:14">
      <c r="A1291" s="41"/>
      <c r="B1291" s="14"/>
      <c r="C1291" s="8"/>
      <c r="D1291" s="8"/>
      <c r="E1291" s="8"/>
      <c r="I1291" s="11"/>
      <c r="J1291" s="11"/>
      <c r="K1291" s="11"/>
      <c r="L1291" s="12"/>
      <c r="M1291" s="11"/>
      <c r="N1291" s="13"/>
    </row>
    <row r="1292" spans="1:14">
      <c r="A1292" s="41"/>
      <c r="B1292" s="14"/>
      <c r="C1292" s="8"/>
      <c r="D1292" s="8"/>
      <c r="E1292" s="8"/>
      <c r="I1292" s="11"/>
      <c r="J1292" s="11"/>
      <c r="K1292" s="11"/>
      <c r="L1292" s="12"/>
      <c r="M1292" s="11"/>
      <c r="N1292" s="13"/>
    </row>
    <row r="1293" spans="1:14">
      <c r="A1293" s="41"/>
      <c r="B1293" s="14"/>
      <c r="C1293" s="8"/>
      <c r="D1293" s="8"/>
      <c r="E1293" s="8"/>
      <c r="I1293" s="11"/>
      <c r="J1293" s="11"/>
      <c r="K1293" s="11"/>
      <c r="L1293" s="12"/>
      <c r="M1293" s="11"/>
      <c r="N1293" s="13"/>
    </row>
    <row r="1294" spans="1:14">
      <c r="A1294" s="41"/>
      <c r="B1294" s="14"/>
      <c r="C1294" s="8"/>
      <c r="D1294" s="8"/>
      <c r="E1294" s="8"/>
      <c r="I1294" s="11"/>
      <c r="J1294" s="11"/>
      <c r="K1294" s="11"/>
      <c r="L1294" s="12"/>
      <c r="M1294" s="11"/>
      <c r="N1294" s="13"/>
    </row>
    <row r="1295" spans="1:14">
      <c r="A1295" s="41"/>
      <c r="B1295" s="14"/>
      <c r="C1295" s="8"/>
      <c r="D1295" s="8"/>
      <c r="E1295" s="8"/>
      <c r="I1295" s="11"/>
      <c r="J1295" s="11"/>
      <c r="K1295" s="11"/>
      <c r="L1295" s="12"/>
      <c r="M1295" s="11"/>
      <c r="N1295" s="13"/>
    </row>
    <row r="1296" spans="1:14">
      <c r="A1296" s="41"/>
      <c r="B1296" s="14"/>
      <c r="C1296" s="8"/>
      <c r="D1296" s="8"/>
      <c r="E1296" s="8"/>
      <c r="I1296" s="11"/>
      <c r="J1296" s="11"/>
      <c r="K1296" s="11"/>
      <c r="L1296" s="12"/>
      <c r="M1296" s="11"/>
      <c r="N1296" s="13"/>
    </row>
    <row r="1297" spans="1:14">
      <c r="A1297" s="41"/>
      <c r="B1297" s="14"/>
      <c r="C1297" s="8"/>
      <c r="D1297" s="8"/>
      <c r="E1297" s="8"/>
      <c r="I1297" s="11"/>
      <c r="J1297" s="11"/>
      <c r="K1297" s="11"/>
      <c r="L1297" s="12"/>
      <c r="M1297" s="11"/>
      <c r="N1297" s="13"/>
    </row>
    <row r="1298" spans="1:14">
      <c r="A1298" s="41"/>
      <c r="B1298" s="14"/>
      <c r="C1298" s="8"/>
      <c r="D1298" s="8"/>
      <c r="E1298" s="8"/>
      <c r="I1298" s="11"/>
      <c r="J1298" s="11"/>
      <c r="K1298" s="11"/>
      <c r="L1298" s="12"/>
      <c r="M1298" s="11"/>
      <c r="N1298" s="13"/>
    </row>
    <row r="1299" spans="1:14">
      <c r="A1299" s="41"/>
      <c r="B1299" s="14"/>
      <c r="C1299" s="8"/>
      <c r="D1299" s="8"/>
      <c r="E1299" s="8"/>
      <c r="I1299" s="11"/>
      <c r="J1299" s="11"/>
      <c r="K1299" s="11"/>
      <c r="L1299" s="12"/>
      <c r="M1299" s="11"/>
      <c r="N1299" s="13"/>
    </row>
    <row r="1300" spans="1:14">
      <c r="A1300" s="41"/>
      <c r="B1300" s="14"/>
      <c r="C1300" s="8"/>
      <c r="D1300" s="8"/>
      <c r="E1300" s="8"/>
      <c r="I1300" s="11"/>
      <c r="J1300" s="11"/>
      <c r="K1300" s="11"/>
      <c r="L1300" s="12"/>
      <c r="M1300" s="11"/>
      <c r="N1300" s="13"/>
    </row>
    <row r="1301" spans="1:14">
      <c r="A1301" s="41"/>
      <c r="B1301" s="14"/>
      <c r="C1301" s="8"/>
      <c r="D1301" s="8"/>
      <c r="E1301" s="8"/>
      <c r="I1301" s="11"/>
      <c r="J1301" s="11"/>
      <c r="K1301" s="11"/>
      <c r="L1301" s="12"/>
      <c r="M1301" s="11"/>
      <c r="N1301" s="13"/>
    </row>
    <row r="1302" spans="1:14">
      <c r="A1302" s="41"/>
      <c r="B1302" s="14"/>
      <c r="C1302" s="8"/>
      <c r="D1302" s="8"/>
      <c r="E1302" s="8"/>
      <c r="I1302" s="11"/>
      <c r="J1302" s="11"/>
      <c r="K1302" s="11"/>
      <c r="L1302" s="12"/>
      <c r="M1302" s="11"/>
      <c r="N1302" s="13"/>
    </row>
    <row r="1303" spans="1:14">
      <c r="A1303" s="41"/>
      <c r="B1303" s="14"/>
      <c r="C1303" s="8"/>
      <c r="D1303" s="8"/>
      <c r="E1303" s="8"/>
      <c r="I1303" s="11"/>
      <c r="J1303" s="11"/>
      <c r="K1303" s="11"/>
      <c r="L1303" s="12"/>
      <c r="M1303" s="11"/>
      <c r="N1303" s="13"/>
    </row>
    <row r="1304" spans="1:14">
      <c r="A1304" s="41"/>
      <c r="B1304" s="14"/>
      <c r="C1304" s="8"/>
      <c r="D1304" s="8"/>
      <c r="E1304" s="8"/>
      <c r="I1304" s="11"/>
      <c r="J1304" s="11"/>
      <c r="K1304" s="11"/>
      <c r="L1304" s="12"/>
      <c r="M1304" s="11"/>
      <c r="N1304" s="13"/>
    </row>
    <row r="1305" spans="1:14">
      <c r="A1305" s="41"/>
      <c r="B1305" s="14"/>
      <c r="C1305" s="8"/>
      <c r="D1305" s="8"/>
      <c r="E1305" s="8"/>
      <c r="I1305" s="11"/>
      <c r="J1305" s="11"/>
      <c r="K1305" s="11"/>
      <c r="L1305" s="12"/>
      <c r="M1305" s="11"/>
      <c r="N1305" s="13"/>
    </row>
    <row r="1306" spans="1:14">
      <c r="A1306" s="41"/>
      <c r="B1306" s="14"/>
      <c r="C1306" s="8"/>
      <c r="D1306" s="8"/>
      <c r="E1306" s="8"/>
      <c r="I1306" s="11"/>
      <c r="J1306" s="11"/>
      <c r="K1306" s="11"/>
      <c r="L1306" s="12"/>
      <c r="M1306" s="11"/>
      <c r="N1306" s="13"/>
    </row>
    <row r="1307" spans="1:14">
      <c r="A1307" s="41"/>
      <c r="B1307" s="14"/>
      <c r="C1307" s="8"/>
      <c r="D1307" s="8"/>
      <c r="E1307" s="8"/>
      <c r="I1307" s="11"/>
      <c r="J1307" s="11"/>
      <c r="K1307" s="11"/>
      <c r="L1307" s="12"/>
      <c r="M1307" s="11"/>
      <c r="N1307" s="13"/>
    </row>
    <row r="1308" spans="1:14">
      <c r="A1308" s="41"/>
      <c r="B1308" s="14"/>
      <c r="C1308" s="8"/>
      <c r="D1308" s="8"/>
      <c r="E1308" s="8"/>
      <c r="I1308" s="11"/>
      <c r="J1308" s="11"/>
      <c r="K1308" s="11"/>
      <c r="L1308" s="12"/>
      <c r="M1308" s="11"/>
      <c r="N1308" s="13"/>
    </row>
    <row r="1309" spans="1:14">
      <c r="A1309" s="41"/>
      <c r="B1309" s="14"/>
      <c r="C1309" s="8"/>
      <c r="D1309" s="8"/>
      <c r="E1309" s="8"/>
      <c r="I1309" s="11"/>
      <c r="J1309" s="11"/>
      <c r="K1309" s="11"/>
      <c r="L1309" s="12"/>
      <c r="M1309" s="11"/>
      <c r="N1309" s="13"/>
    </row>
    <row r="1310" spans="1:14">
      <c r="A1310" s="41"/>
      <c r="B1310" s="14"/>
      <c r="C1310" s="8"/>
      <c r="D1310" s="8"/>
      <c r="E1310" s="8"/>
      <c r="I1310" s="11"/>
      <c r="J1310" s="11"/>
      <c r="K1310" s="11"/>
      <c r="L1310" s="12"/>
      <c r="M1310" s="11"/>
      <c r="N1310" s="13"/>
    </row>
    <row r="1311" spans="1:14">
      <c r="A1311" s="41"/>
      <c r="B1311" s="14"/>
      <c r="C1311" s="8"/>
      <c r="D1311" s="8"/>
      <c r="E1311" s="8"/>
      <c r="I1311" s="11"/>
      <c r="J1311" s="11"/>
      <c r="K1311" s="11"/>
      <c r="L1311" s="12"/>
      <c r="M1311" s="11"/>
      <c r="N1311" s="13"/>
    </row>
    <row r="1312" spans="1:14">
      <c r="A1312" s="41"/>
      <c r="B1312" s="14"/>
      <c r="C1312" s="8"/>
      <c r="D1312" s="8"/>
      <c r="E1312" s="8"/>
      <c r="I1312" s="11"/>
      <c r="J1312" s="11"/>
      <c r="K1312" s="11"/>
      <c r="L1312" s="12"/>
      <c r="M1312" s="11"/>
      <c r="N1312" s="13"/>
    </row>
    <row r="1313" spans="1:14">
      <c r="A1313" s="41"/>
      <c r="B1313" s="14"/>
      <c r="C1313" s="8"/>
      <c r="D1313" s="8"/>
      <c r="E1313" s="8"/>
      <c r="I1313" s="11"/>
      <c r="J1313" s="11"/>
      <c r="K1313" s="11"/>
      <c r="L1313" s="12"/>
      <c r="M1313" s="11"/>
      <c r="N1313" s="13"/>
    </row>
    <row r="1314" spans="1:14">
      <c r="A1314" s="41"/>
      <c r="B1314" s="14"/>
      <c r="C1314" s="8"/>
      <c r="D1314" s="8"/>
      <c r="E1314" s="8"/>
      <c r="I1314" s="11"/>
      <c r="J1314" s="11"/>
      <c r="K1314" s="11"/>
      <c r="L1314" s="12"/>
      <c r="M1314" s="11"/>
      <c r="N1314" s="13"/>
    </row>
    <row r="1315" spans="1:14">
      <c r="A1315" s="41"/>
      <c r="B1315" s="14"/>
      <c r="C1315" s="8"/>
      <c r="D1315" s="8"/>
      <c r="E1315" s="8"/>
      <c r="I1315" s="11"/>
      <c r="J1315" s="11"/>
      <c r="K1315" s="11"/>
      <c r="L1315" s="12"/>
      <c r="M1315" s="11"/>
      <c r="N1315" s="13"/>
    </row>
    <row r="1316" spans="1:14">
      <c r="A1316" s="41"/>
      <c r="B1316" s="14"/>
      <c r="C1316" s="8"/>
      <c r="D1316" s="8"/>
      <c r="E1316" s="8"/>
      <c r="I1316" s="11"/>
      <c r="J1316" s="11"/>
      <c r="K1316" s="11"/>
      <c r="L1316" s="12"/>
      <c r="M1316" s="11"/>
      <c r="N1316" s="13"/>
    </row>
    <row r="1317" spans="1:14">
      <c r="A1317" s="41"/>
      <c r="B1317" s="14"/>
      <c r="C1317" s="8"/>
      <c r="D1317" s="8"/>
      <c r="E1317" s="8"/>
      <c r="I1317" s="11"/>
      <c r="J1317" s="11"/>
      <c r="K1317" s="11"/>
      <c r="L1317" s="12"/>
      <c r="M1317" s="11"/>
      <c r="N1317" s="13"/>
    </row>
    <row r="1318" spans="1:14">
      <c r="A1318" s="41"/>
      <c r="B1318" s="14"/>
      <c r="C1318" s="8"/>
      <c r="D1318" s="8"/>
      <c r="E1318" s="8"/>
      <c r="I1318" s="11"/>
      <c r="J1318" s="11"/>
      <c r="K1318" s="11"/>
      <c r="L1318" s="12"/>
      <c r="M1318" s="11"/>
      <c r="N1318" s="13"/>
    </row>
    <row r="1319" spans="1:14">
      <c r="A1319" s="41"/>
      <c r="B1319" s="14"/>
      <c r="C1319" s="8"/>
      <c r="D1319" s="8"/>
      <c r="E1319" s="8"/>
      <c r="I1319" s="11"/>
      <c r="J1319" s="11"/>
      <c r="K1319" s="11"/>
      <c r="L1319" s="12"/>
      <c r="M1319" s="11"/>
      <c r="N1319" s="13"/>
    </row>
    <row r="1320" spans="1:14">
      <c r="A1320" s="41"/>
      <c r="B1320" s="14"/>
      <c r="C1320" s="8"/>
      <c r="D1320" s="8"/>
      <c r="E1320" s="8"/>
      <c r="I1320" s="11"/>
      <c r="J1320" s="11"/>
      <c r="K1320" s="11"/>
      <c r="L1320" s="12"/>
      <c r="M1320" s="11"/>
      <c r="N1320" s="13"/>
    </row>
    <row r="1321" spans="1:14">
      <c r="A1321" s="41"/>
      <c r="B1321" s="14"/>
      <c r="C1321" s="8"/>
      <c r="D1321" s="8"/>
      <c r="E1321" s="8"/>
      <c r="I1321" s="11"/>
      <c r="J1321" s="11"/>
      <c r="K1321" s="11"/>
      <c r="L1321" s="12"/>
      <c r="M1321" s="11"/>
      <c r="N1321" s="13"/>
    </row>
    <row r="1322" spans="1:14">
      <c r="A1322" s="41"/>
      <c r="B1322" s="14"/>
      <c r="C1322" s="8"/>
      <c r="D1322" s="8"/>
      <c r="E1322" s="8"/>
      <c r="I1322" s="11"/>
      <c r="J1322" s="11"/>
      <c r="K1322" s="11"/>
      <c r="L1322" s="12"/>
      <c r="M1322" s="11"/>
      <c r="N1322" s="13"/>
    </row>
    <row r="1323" spans="1:14">
      <c r="A1323" s="41"/>
      <c r="B1323" s="14"/>
      <c r="C1323" s="8"/>
      <c r="D1323" s="8"/>
      <c r="E1323" s="8"/>
      <c r="I1323" s="11"/>
      <c r="J1323" s="11"/>
      <c r="K1323" s="11"/>
      <c r="L1323" s="12"/>
      <c r="M1323" s="11"/>
      <c r="N1323" s="13"/>
    </row>
    <row r="1324" spans="1:14">
      <c r="A1324" s="41"/>
      <c r="B1324" s="14"/>
      <c r="C1324" s="8"/>
      <c r="D1324" s="8"/>
      <c r="E1324" s="8"/>
      <c r="I1324" s="11"/>
      <c r="J1324" s="11"/>
      <c r="K1324" s="11"/>
      <c r="L1324" s="12"/>
      <c r="M1324" s="11"/>
      <c r="N1324" s="13"/>
    </row>
    <row r="1325" spans="1:14">
      <c r="A1325" s="41"/>
      <c r="B1325" s="14"/>
      <c r="C1325" s="8"/>
      <c r="D1325" s="8"/>
      <c r="E1325" s="8"/>
      <c r="I1325" s="11"/>
      <c r="J1325" s="11"/>
      <c r="K1325" s="11"/>
      <c r="L1325" s="12"/>
      <c r="M1325" s="11"/>
      <c r="N1325" s="13"/>
    </row>
    <row r="1326" spans="1:14">
      <c r="A1326" s="41"/>
      <c r="B1326" s="14"/>
      <c r="C1326" s="8"/>
      <c r="D1326" s="8"/>
      <c r="E1326" s="8"/>
      <c r="I1326" s="11"/>
      <c r="J1326" s="11"/>
      <c r="K1326" s="11"/>
      <c r="L1326" s="12"/>
      <c r="M1326" s="11"/>
      <c r="N1326" s="13"/>
    </row>
    <row r="1327" spans="1:14">
      <c r="A1327" s="41"/>
      <c r="B1327" s="14"/>
      <c r="C1327" s="8"/>
      <c r="D1327" s="8"/>
      <c r="E1327" s="8"/>
      <c r="I1327" s="11"/>
      <c r="J1327" s="11"/>
      <c r="K1327" s="11"/>
      <c r="L1327" s="12"/>
      <c r="M1327" s="11"/>
      <c r="N1327" s="13"/>
    </row>
    <row r="1328" spans="1:14">
      <c r="A1328" s="41"/>
      <c r="B1328" s="14"/>
      <c r="C1328" s="8"/>
      <c r="D1328" s="8"/>
      <c r="E1328" s="8"/>
      <c r="I1328" s="11"/>
      <c r="J1328" s="11"/>
      <c r="K1328" s="11"/>
      <c r="L1328" s="12"/>
      <c r="M1328" s="11"/>
      <c r="N1328" s="13"/>
    </row>
    <row r="1329" spans="1:14">
      <c r="A1329" s="41"/>
      <c r="B1329" s="14"/>
      <c r="C1329" s="8"/>
      <c r="D1329" s="8"/>
      <c r="E1329" s="8"/>
      <c r="I1329" s="11"/>
      <c r="J1329" s="11"/>
      <c r="K1329" s="11"/>
      <c r="L1329" s="12"/>
      <c r="M1329" s="11"/>
      <c r="N1329" s="13"/>
    </row>
    <row r="1330" spans="1:14">
      <c r="A1330" s="41"/>
      <c r="B1330" s="14"/>
      <c r="C1330" s="8"/>
      <c r="D1330" s="8"/>
      <c r="E1330" s="8"/>
      <c r="I1330" s="11"/>
      <c r="J1330" s="11"/>
      <c r="K1330" s="11"/>
      <c r="L1330" s="12"/>
      <c r="M1330" s="11"/>
      <c r="N1330" s="13"/>
    </row>
    <row r="1331" spans="1:14">
      <c r="A1331" s="41"/>
      <c r="B1331" s="14"/>
      <c r="C1331" s="8"/>
      <c r="D1331" s="8"/>
      <c r="E1331" s="8"/>
      <c r="I1331" s="11"/>
      <c r="J1331" s="11"/>
      <c r="K1331" s="11"/>
      <c r="L1331" s="12"/>
      <c r="M1331" s="11"/>
      <c r="N1331" s="13"/>
    </row>
    <row r="1332" spans="1:14">
      <c r="A1332" s="41"/>
      <c r="B1332" s="14"/>
      <c r="C1332" s="8"/>
      <c r="D1332" s="8"/>
      <c r="E1332" s="8"/>
      <c r="I1332" s="11"/>
      <c r="J1332" s="11"/>
      <c r="K1332" s="11"/>
      <c r="L1332" s="12"/>
      <c r="M1332" s="11"/>
      <c r="N1332" s="13"/>
    </row>
    <row r="1333" spans="1:14">
      <c r="A1333" s="41"/>
      <c r="B1333" s="14"/>
      <c r="C1333" s="8"/>
      <c r="D1333" s="8"/>
      <c r="E1333" s="8"/>
      <c r="I1333" s="11"/>
      <c r="J1333" s="11"/>
      <c r="K1333" s="11"/>
      <c r="L1333" s="12"/>
      <c r="M1333" s="11"/>
      <c r="N1333" s="13"/>
    </row>
    <row r="1334" spans="1:14">
      <c r="A1334" s="41"/>
      <c r="B1334" s="14"/>
      <c r="C1334" s="8"/>
      <c r="D1334" s="8"/>
      <c r="E1334" s="8"/>
      <c r="I1334" s="11"/>
      <c r="J1334" s="11"/>
      <c r="K1334" s="11"/>
      <c r="L1334" s="12"/>
      <c r="M1334" s="11"/>
      <c r="N1334" s="13"/>
    </row>
    <row r="1335" spans="1:14">
      <c r="A1335" s="41"/>
      <c r="B1335" s="14"/>
      <c r="C1335" s="8"/>
      <c r="D1335" s="8"/>
      <c r="E1335" s="8"/>
      <c r="I1335" s="11"/>
      <c r="J1335" s="11"/>
      <c r="K1335" s="11"/>
      <c r="L1335" s="12"/>
      <c r="M1335" s="11"/>
      <c r="N1335" s="13"/>
    </row>
    <row r="1336" spans="1:14">
      <c r="A1336" s="41"/>
      <c r="B1336" s="14"/>
      <c r="C1336" s="8"/>
      <c r="D1336" s="8"/>
      <c r="E1336" s="8"/>
      <c r="I1336" s="11"/>
      <c r="J1336" s="11"/>
      <c r="K1336" s="11"/>
      <c r="L1336" s="12"/>
      <c r="M1336" s="11"/>
      <c r="N1336" s="13"/>
    </row>
    <row r="1337" spans="1:14">
      <c r="A1337" s="41"/>
      <c r="B1337" s="14"/>
      <c r="C1337" s="8"/>
      <c r="D1337" s="8"/>
      <c r="E1337" s="8"/>
      <c r="I1337" s="11"/>
      <c r="J1337" s="11"/>
      <c r="K1337" s="11"/>
      <c r="L1337" s="12"/>
      <c r="M1337" s="11"/>
      <c r="N1337" s="13"/>
    </row>
    <row r="1338" spans="1:14">
      <c r="A1338" s="41"/>
      <c r="B1338" s="14"/>
      <c r="C1338" s="8"/>
      <c r="D1338" s="8"/>
      <c r="E1338" s="8"/>
      <c r="I1338" s="11"/>
      <c r="J1338" s="11"/>
      <c r="K1338" s="11"/>
      <c r="L1338" s="12"/>
      <c r="M1338" s="11"/>
      <c r="N1338" s="13"/>
    </row>
    <row r="1339" spans="1:14">
      <c r="A1339" s="41"/>
      <c r="B1339" s="14"/>
      <c r="C1339" s="8"/>
      <c r="D1339" s="8"/>
      <c r="E1339" s="8"/>
      <c r="I1339" s="11"/>
      <c r="J1339" s="11"/>
      <c r="K1339" s="11"/>
      <c r="L1339" s="12"/>
      <c r="M1339" s="11"/>
      <c r="N1339" s="13"/>
    </row>
    <row r="1340" spans="1:14">
      <c r="A1340" s="41"/>
      <c r="B1340" s="14"/>
      <c r="C1340" s="8"/>
      <c r="D1340" s="8"/>
      <c r="E1340" s="8"/>
      <c r="I1340" s="11"/>
      <c r="J1340" s="11"/>
      <c r="K1340" s="11"/>
      <c r="L1340" s="12"/>
      <c r="M1340" s="11"/>
      <c r="N1340" s="13"/>
    </row>
    <row r="1341" spans="1:14">
      <c r="A1341" s="41"/>
      <c r="B1341" s="14"/>
      <c r="C1341" s="8"/>
      <c r="D1341" s="8"/>
      <c r="E1341" s="8"/>
      <c r="I1341" s="11"/>
      <c r="J1341" s="11"/>
      <c r="K1341" s="11"/>
      <c r="L1341" s="12"/>
      <c r="M1341" s="11"/>
      <c r="N1341" s="13"/>
    </row>
    <row r="1342" spans="1:14">
      <c r="A1342" s="41"/>
      <c r="B1342" s="14"/>
      <c r="C1342" s="8"/>
      <c r="D1342" s="8"/>
      <c r="E1342" s="8"/>
      <c r="I1342" s="11"/>
      <c r="J1342" s="11"/>
      <c r="K1342" s="11"/>
      <c r="L1342" s="12"/>
      <c r="M1342" s="11"/>
      <c r="N1342" s="13"/>
    </row>
    <row r="1343" spans="1:14">
      <c r="A1343" s="41"/>
      <c r="B1343" s="14"/>
      <c r="C1343" s="8"/>
      <c r="D1343" s="8"/>
      <c r="E1343" s="8"/>
      <c r="I1343" s="11"/>
      <c r="J1343" s="11"/>
      <c r="K1343" s="11"/>
      <c r="L1343" s="12"/>
      <c r="M1343" s="11"/>
      <c r="N1343" s="13"/>
    </row>
    <row r="1344" spans="1:14">
      <c r="A1344" s="41"/>
      <c r="B1344" s="14"/>
      <c r="C1344" s="8"/>
      <c r="D1344" s="8"/>
      <c r="E1344" s="8"/>
      <c r="I1344" s="11"/>
      <c r="J1344" s="11"/>
      <c r="K1344" s="11"/>
      <c r="L1344" s="12"/>
      <c r="M1344" s="11"/>
      <c r="N1344" s="13"/>
    </row>
    <row r="1345" spans="1:14">
      <c r="A1345" s="41"/>
      <c r="B1345" s="14"/>
      <c r="C1345" s="8"/>
      <c r="D1345" s="8"/>
      <c r="E1345" s="8"/>
      <c r="I1345" s="11"/>
      <c r="J1345" s="11"/>
      <c r="K1345" s="11"/>
      <c r="L1345" s="12"/>
      <c r="M1345" s="11"/>
      <c r="N1345" s="13"/>
    </row>
    <row r="1346" spans="1:14">
      <c r="A1346" s="41"/>
      <c r="B1346" s="14"/>
      <c r="C1346" s="8"/>
      <c r="D1346" s="8"/>
      <c r="E1346" s="8"/>
      <c r="I1346" s="11"/>
      <c r="J1346" s="11"/>
      <c r="K1346" s="11"/>
      <c r="L1346" s="12"/>
      <c r="M1346" s="11"/>
      <c r="N1346" s="13"/>
    </row>
    <row r="1347" spans="1:14">
      <c r="A1347" s="41"/>
      <c r="B1347" s="14"/>
      <c r="C1347" s="8"/>
      <c r="D1347" s="8"/>
      <c r="E1347" s="8"/>
      <c r="I1347" s="11"/>
      <c r="J1347" s="11"/>
      <c r="K1347" s="11"/>
      <c r="L1347" s="12"/>
      <c r="M1347" s="11"/>
      <c r="N1347" s="13"/>
    </row>
    <row r="1348" spans="1:14">
      <c r="A1348" s="41"/>
      <c r="B1348" s="14"/>
      <c r="C1348" s="8"/>
      <c r="D1348" s="8"/>
      <c r="E1348" s="8"/>
      <c r="I1348" s="11"/>
      <c r="J1348" s="11"/>
      <c r="K1348" s="11"/>
      <c r="L1348" s="12"/>
      <c r="M1348" s="11"/>
      <c r="N1348" s="13"/>
    </row>
    <row r="1349" spans="1:14">
      <c r="A1349" s="41"/>
      <c r="B1349" s="14"/>
      <c r="C1349" s="8"/>
      <c r="D1349" s="8"/>
      <c r="E1349" s="8"/>
      <c r="I1349" s="11"/>
      <c r="J1349" s="11"/>
      <c r="K1349" s="11"/>
      <c r="L1349" s="12"/>
      <c r="M1349" s="11"/>
      <c r="N1349" s="13"/>
    </row>
    <row r="1350" spans="1:14">
      <c r="A1350" s="41"/>
      <c r="B1350" s="14"/>
      <c r="C1350" s="8"/>
      <c r="D1350" s="8"/>
      <c r="E1350" s="8"/>
      <c r="I1350" s="11"/>
      <c r="J1350" s="11"/>
      <c r="K1350" s="11"/>
      <c r="L1350" s="12"/>
      <c r="M1350" s="11"/>
      <c r="N1350" s="13"/>
    </row>
    <row r="1351" spans="1:14">
      <c r="A1351" s="41"/>
      <c r="B1351" s="14"/>
      <c r="C1351" s="8"/>
      <c r="D1351" s="8"/>
      <c r="E1351" s="8"/>
      <c r="I1351" s="11"/>
      <c r="J1351" s="11"/>
      <c r="K1351" s="11"/>
      <c r="L1351" s="12"/>
      <c r="M1351" s="11"/>
      <c r="N1351" s="13"/>
    </row>
    <row r="1352" spans="1:14">
      <c r="A1352" s="41"/>
      <c r="B1352" s="14"/>
      <c r="C1352" s="8"/>
      <c r="D1352" s="8"/>
      <c r="E1352" s="8"/>
      <c r="I1352" s="11"/>
      <c r="J1352" s="11"/>
      <c r="K1352" s="11"/>
      <c r="L1352" s="12"/>
      <c r="M1352" s="11"/>
      <c r="N1352" s="13"/>
    </row>
    <row r="1353" spans="1:14">
      <c r="A1353" s="41"/>
      <c r="B1353" s="14"/>
      <c r="C1353" s="8"/>
      <c r="D1353" s="8"/>
      <c r="E1353" s="8"/>
      <c r="I1353" s="11"/>
      <c r="J1353" s="11"/>
      <c r="K1353" s="11"/>
      <c r="L1353" s="12"/>
      <c r="M1353" s="11"/>
      <c r="N1353" s="13"/>
    </row>
    <row r="1354" spans="1:14">
      <c r="A1354" s="41"/>
      <c r="B1354" s="14"/>
      <c r="C1354" s="8"/>
      <c r="D1354" s="8"/>
      <c r="E1354" s="8"/>
      <c r="I1354" s="11"/>
      <c r="J1354" s="11"/>
      <c r="K1354" s="11"/>
      <c r="L1354" s="12"/>
      <c r="M1354" s="11"/>
      <c r="N1354" s="13"/>
    </row>
    <row r="1355" spans="1:14">
      <c r="A1355" s="41"/>
      <c r="B1355" s="14"/>
      <c r="C1355" s="8"/>
      <c r="D1355" s="8"/>
      <c r="E1355" s="8"/>
      <c r="I1355" s="11"/>
      <c r="J1355" s="11"/>
      <c r="K1355" s="11"/>
      <c r="L1355" s="12"/>
      <c r="M1355" s="11"/>
      <c r="N1355" s="13"/>
    </row>
    <row r="1356" spans="1:14">
      <c r="A1356" s="41"/>
      <c r="B1356" s="14"/>
      <c r="C1356" s="8"/>
      <c r="D1356" s="8"/>
      <c r="E1356" s="8"/>
      <c r="I1356" s="11"/>
      <c r="J1356" s="11"/>
      <c r="K1356" s="11"/>
      <c r="L1356" s="12"/>
      <c r="M1356" s="11"/>
      <c r="N1356" s="13"/>
    </row>
    <row r="1357" spans="1:14">
      <c r="A1357" s="41"/>
      <c r="B1357" s="14"/>
      <c r="C1357" s="8"/>
      <c r="D1357" s="8"/>
      <c r="E1357" s="8"/>
      <c r="I1357" s="11"/>
      <c r="J1357" s="11"/>
      <c r="K1357" s="11"/>
      <c r="L1357" s="12"/>
      <c r="M1357" s="11"/>
      <c r="N1357" s="13"/>
    </row>
    <row r="1358" spans="1:14">
      <c r="A1358" s="41"/>
      <c r="B1358" s="14"/>
      <c r="C1358" s="8"/>
      <c r="D1358" s="8"/>
      <c r="E1358" s="8"/>
      <c r="I1358" s="11"/>
      <c r="J1358" s="11"/>
      <c r="K1358" s="11"/>
      <c r="L1358" s="12"/>
      <c r="M1358" s="11"/>
      <c r="N1358" s="13"/>
    </row>
    <row r="1359" spans="1:14">
      <c r="A1359" s="41"/>
      <c r="B1359" s="14"/>
      <c r="C1359" s="8"/>
      <c r="D1359" s="8"/>
      <c r="E1359" s="8"/>
      <c r="I1359" s="11"/>
      <c r="J1359" s="11"/>
      <c r="K1359" s="11"/>
      <c r="L1359" s="12"/>
      <c r="M1359" s="11"/>
      <c r="N1359" s="13"/>
    </row>
    <row r="1360" spans="1:14">
      <c r="A1360" s="41"/>
      <c r="B1360" s="14"/>
      <c r="C1360" s="8"/>
      <c r="D1360" s="8"/>
      <c r="E1360" s="8"/>
      <c r="I1360" s="11"/>
      <c r="J1360" s="11"/>
      <c r="K1360" s="11"/>
      <c r="L1360" s="12"/>
      <c r="M1360" s="11"/>
      <c r="N1360" s="13"/>
    </row>
    <row r="1361" spans="1:14">
      <c r="A1361" s="41"/>
      <c r="B1361" s="14"/>
      <c r="C1361" s="8"/>
      <c r="D1361" s="8"/>
      <c r="E1361" s="8"/>
      <c r="I1361" s="11"/>
      <c r="J1361" s="11"/>
      <c r="K1361" s="11"/>
      <c r="L1361" s="12"/>
      <c r="M1361" s="11"/>
      <c r="N1361" s="13"/>
    </row>
    <row r="1362" spans="1:14">
      <c r="A1362" s="41"/>
      <c r="B1362" s="14"/>
      <c r="C1362" s="8"/>
      <c r="D1362" s="8"/>
      <c r="E1362" s="8"/>
      <c r="I1362" s="11"/>
      <c r="J1362" s="11"/>
      <c r="K1362" s="11"/>
      <c r="L1362" s="12"/>
      <c r="M1362" s="11"/>
      <c r="N1362" s="13"/>
    </row>
    <row r="1363" spans="1:14">
      <c r="A1363" s="41"/>
      <c r="B1363" s="14"/>
      <c r="C1363" s="8"/>
      <c r="D1363" s="8"/>
      <c r="E1363" s="8"/>
      <c r="I1363" s="11"/>
      <c r="J1363" s="11"/>
      <c r="K1363" s="11"/>
      <c r="L1363" s="12"/>
      <c r="M1363" s="11"/>
      <c r="N1363" s="13"/>
    </row>
    <row r="1364" spans="1:14">
      <c r="A1364" s="41"/>
      <c r="B1364" s="14"/>
      <c r="C1364" s="8"/>
      <c r="D1364" s="8"/>
      <c r="E1364" s="8"/>
      <c r="I1364" s="11"/>
      <c r="J1364" s="11"/>
      <c r="K1364" s="11"/>
      <c r="L1364" s="12"/>
      <c r="M1364" s="11"/>
      <c r="N1364" s="13"/>
    </row>
    <row r="1365" spans="1:14">
      <c r="A1365" s="41"/>
      <c r="B1365" s="14"/>
      <c r="C1365" s="8"/>
      <c r="D1365" s="8"/>
      <c r="E1365" s="8"/>
      <c r="I1365" s="11"/>
      <c r="J1365" s="11"/>
      <c r="K1365" s="11"/>
      <c r="L1365" s="12"/>
      <c r="M1365" s="11"/>
      <c r="N1365" s="13"/>
    </row>
    <row r="1366" spans="1:14">
      <c r="A1366" s="41"/>
      <c r="B1366" s="14"/>
      <c r="C1366" s="8"/>
      <c r="D1366" s="8"/>
      <c r="E1366" s="8"/>
      <c r="I1366" s="11"/>
      <c r="J1366" s="11"/>
      <c r="K1366" s="11"/>
      <c r="L1366" s="12"/>
      <c r="M1366" s="11"/>
      <c r="N1366" s="13"/>
    </row>
    <row r="1367" spans="1:14">
      <c r="A1367" s="41"/>
      <c r="B1367" s="14"/>
      <c r="C1367" s="8"/>
      <c r="D1367" s="8"/>
      <c r="E1367" s="8"/>
      <c r="I1367" s="11"/>
      <c r="J1367" s="11"/>
      <c r="K1367" s="11"/>
      <c r="L1367" s="12"/>
      <c r="M1367" s="11"/>
      <c r="N1367" s="13"/>
    </row>
    <row r="1368" spans="1:14">
      <c r="A1368" s="41"/>
      <c r="B1368" s="14"/>
      <c r="C1368" s="8"/>
      <c r="D1368" s="8"/>
      <c r="E1368" s="8"/>
      <c r="I1368" s="11"/>
      <c r="J1368" s="11"/>
      <c r="K1368" s="11"/>
      <c r="L1368" s="12"/>
      <c r="M1368" s="11"/>
      <c r="N1368" s="13"/>
    </row>
    <row r="1369" spans="1:14">
      <c r="A1369" s="41"/>
      <c r="B1369" s="14"/>
      <c r="C1369" s="8"/>
      <c r="D1369" s="8"/>
      <c r="E1369" s="8"/>
      <c r="I1369" s="11"/>
      <c r="J1369" s="11"/>
      <c r="K1369" s="11"/>
      <c r="L1369" s="12"/>
      <c r="M1369" s="11"/>
      <c r="N1369" s="13"/>
    </row>
    <row r="1370" spans="1:14">
      <c r="A1370" s="41"/>
      <c r="B1370" s="14"/>
      <c r="C1370" s="8"/>
      <c r="D1370" s="8"/>
      <c r="E1370" s="8"/>
      <c r="I1370" s="11"/>
      <c r="J1370" s="11"/>
      <c r="K1370" s="11"/>
      <c r="L1370" s="12"/>
      <c r="M1370" s="11"/>
      <c r="N1370" s="13"/>
    </row>
    <row r="1371" spans="1:14">
      <c r="A1371" s="41"/>
      <c r="B1371" s="14"/>
      <c r="C1371" s="8"/>
      <c r="D1371" s="8"/>
      <c r="E1371" s="8"/>
      <c r="I1371" s="11"/>
      <c r="J1371" s="11"/>
      <c r="K1371" s="11"/>
      <c r="L1371" s="12"/>
      <c r="M1371" s="11"/>
      <c r="N1371" s="13"/>
    </row>
    <row r="1372" spans="1:14">
      <c r="A1372" s="41"/>
      <c r="B1372" s="14"/>
      <c r="C1372" s="8"/>
      <c r="D1372" s="8"/>
      <c r="E1372" s="8"/>
      <c r="I1372" s="11"/>
      <c r="J1372" s="11"/>
      <c r="K1372" s="11"/>
      <c r="L1372" s="12"/>
      <c r="M1372" s="11"/>
      <c r="N1372" s="13"/>
    </row>
    <row r="1373" spans="1:14">
      <c r="A1373" s="41"/>
      <c r="B1373" s="14"/>
      <c r="C1373" s="8"/>
      <c r="D1373" s="8"/>
      <c r="E1373" s="8"/>
      <c r="I1373" s="11"/>
      <c r="J1373" s="11"/>
      <c r="K1373" s="11"/>
      <c r="L1373" s="12"/>
      <c r="M1373" s="11"/>
      <c r="N1373" s="13"/>
    </row>
    <row r="1374" spans="1:14">
      <c r="A1374" s="41"/>
      <c r="B1374" s="14"/>
      <c r="C1374" s="8"/>
      <c r="D1374" s="8"/>
      <c r="E1374" s="8"/>
      <c r="I1374" s="11"/>
      <c r="J1374" s="11"/>
      <c r="K1374" s="11"/>
      <c r="L1374" s="12"/>
      <c r="M1374" s="11"/>
      <c r="N1374" s="13"/>
    </row>
    <row r="1375" spans="1:14">
      <c r="A1375" s="41"/>
      <c r="B1375" s="14"/>
      <c r="C1375" s="8"/>
      <c r="D1375" s="8"/>
      <c r="E1375" s="8"/>
      <c r="I1375" s="11"/>
      <c r="J1375" s="11"/>
      <c r="K1375" s="11"/>
      <c r="L1375" s="12"/>
      <c r="M1375" s="11"/>
      <c r="N1375" s="13"/>
    </row>
    <row r="1376" spans="1:14">
      <c r="A1376" s="41"/>
      <c r="B1376" s="14"/>
      <c r="C1376" s="8"/>
      <c r="D1376" s="8"/>
      <c r="E1376" s="8"/>
      <c r="I1376" s="11"/>
      <c r="J1376" s="11"/>
      <c r="K1376" s="11"/>
      <c r="L1376" s="12"/>
      <c r="M1376" s="11"/>
      <c r="N1376" s="13"/>
    </row>
    <row r="1377" spans="1:14">
      <c r="A1377" s="41"/>
      <c r="B1377" s="14"/>
      <c r="C1377" s="8"/>
      <c r="D1377" s="8"/>
      <c r="E1377" s="8"/>
      <c r="I1377" s="11"/>
      <c r="J1377" s="11"/>
      <c r="K1377" s="11"/>
      <c r="L1377" s="12"/>
      <c r="M1377" s="11"/>
      <c r="N1377" s="13"/>
    </row>
    <row r="1378" spans="1:14">
      <c r="A1378" s="41"/>
      <c r="B1378" s="14"/>
      <c r="C1378" s="8"/>
      <c r="D1378" s="8"/>
      <c r="E1378" s="8"/>
      <c r="I1378" s="11"/>
      <c r="J1378" s="11"/>
      <c r="K1378" s="11"/>
      <c r="L1378" s="12"/>
      <c r="M1378" s="11"/>
      <c r="N1378" s="13"/>
    </row>
    <row r="1379" spans="1:14">
      <c r="A1379" s="41"/>
      <c r="B1379" s="14"/>
      <c r="C1379" s="8"/>
      <c r="D1379" s="8"/>
      <c r="E1379" s="8"/>
      <c r="I1379" s="11"/>
      <c r="J1379" s="11"/>
      <c r="K1379" s="11"/>
      <c r="L1379" s="12"/>
      <c r="M1379" s="11"/>
      <c r="N1379" s="13"/>
    </row>
    <row r="1380" spans="1:14">
      <c r="A1380" s="41"/>
      <c r="B1380" s="14"/>
      <c r="C1380" s="8"/>
      <c r="D1380" s="8"/>
      <c r="E1380" s="8"/>
      <c r="I1380" s="11"/>
      <c r="J1380" s="11"/>
      <c r="K1380" s="11"/>
      <c r="L1380" s="12"/>
      <c r="M1380" s="11"/>
      <c r="N1380" s="13"/>
    </row>
    <row r="1381" spans="1:14">
      <c r="A1381" s="41"/>
      <c r="B1381" s="14"/>
      <c r="C1381" s="8"/>
      <c r="D1381" s="8"/>
      <c r="E1381" s="8"/>
      <c r="I1381" s="11"/>
      <c r="J1381" s="11"/>
      <c r="K1381" s="11"/>
      <c r="L1381" s="12"/>
      <c r="M1381" s="11"/>
      <c r="N1381" s="13"/>
    </row>
    <row r="1382" spans="1:14">
      <c r="A1382" s="41"/>
      <c r="B1382" s="14"/>
      <c r="C1382" s="8"/>
      <c r="D1382" s="8"/>
      <c r="E1382" s="8"/>
      <c r="I1382" s="11"/>
      <c r="J1382" s="11"/>
      <c r="K1382" s="11"/>
      <c r="L1382" s="12"/>
      <c r="M1382" s="11"/>
      <c r="N1382" s="13"/>
    </row>
    <row r="1383" spans="1:14">
      <c r="A1383" s="41"/>
      <c r="B1383" s="14"/>
      <c r="C1383" s="8"/>
      <c r="D1383" s="8"/>
      <c r="E1383" s="8"/>
      <c r="I1383" s="11"/>
      <c r="J1383" s="11"/>
      <c r="K1383" s="11"/>
      <c r="L1383" s="12"/>
      <c r="M1383" s="11"/>
      <c r="N1383" s="13"/>
    </row>
    <row r="1384" spans="1:14">
      <c r="A1384" s="41"/>
      <c r="B1384" s="14"/>
      <c r="C1384" s="8"/>
      <c r="D1384" s="8"/>
      <c r="E1384" s="8"/>
      <c r="I1384" s="11"/>
      <c r="J1384" s="11"/>
      <c r="K1384" s="11"/>
      <c r="L1384" s="12"/>
      <c r="M1384" s="11"/>
      <c r="N1384" s="13"/>
    </row>
    <row r="1385" spans="1:14">
      <c r="A1385" s="41"/>
      <c r="B1385" s="14"/>
      <c r="C1385" s="8"/>
      <c r="D1385" s="8"/>
      <c r="E1385" s="8"/>
      <c r="I1385" s="11"/>
      <c r="J1385" s="11"/>
      <c r="K1385" s="11"/>
      <c r="L1385" s="12"/>
      <c r="M1385" s="11"/>
      <c r="N1385" s="13"/>
    </row>
    <row r="1386" spans="1:14">
      <c r="A1386" s="41"/>
      <c r="B1386" s="14"/>
      <c r="C1386" s="8"/>
      <c r="D1386" s="8"/>
      <c r="E1386" s="8"/>
      <c r="I1386" s="11"/>
      <c r="J1386" s="11"/>
      <c r="K1386" s="11"/>
      <c r="L1386" s="12"/>
      <c r="M1386" s="11"/>
      <c r="N1386" s="13"/>
    </row>
    <row r="1387" spans="1:14">
      <c r="A1387" s="41"/>
      <c r="B1387" s="14"/>
      <c r="C1387" s="8"/>
      <c r="D1387" s="8"/>
      <c r="E1387" s="8"/>
      <c r="I1387" s="11"/>
      <c r="J1387" s="11"/>
      <c r="K1387" s="11"/>
      <c r="L1387" s="12"/>
      <c r="M1387" s="11"/>
      <c r="N1387" s="13"/>
    </row>
    <row r="1388" spans="1:14">
      <c r="A1388" s="41"/>
      <c r="B1388" s="14"/>
      <c r="C1388" s="8"/>
      <c r="D1388" s="8"/>
      <c r="E1388" s="8"/>
      <c r="I1388" s="11"/>
      <c r="J1388" s="11"/>
      <c r="K1388" s="11"/>
      <c r="L1388" s="12"/>
      <c r="M1388" s="11"/>
      <c r="N1388" s="13"/>
    </row>
    <row r="1389" spans="1:14">
      <c r="A1389" s="41"/>
      <c r="B1389" s="14"/>
      <c r="C1389" s="8"/>
      <c r="D1389" s="8"/>
      <c r="E1389" s="8"/>
      <c r="I1389" s="11"/>
      <c r="J1389" s="11"/>
      <c r="K1389" s="11"/>
      <c r="L1389" s="12"/>
      <c r="M1389" s="11"/>
      <c r="N1389" s="13"/>
    </row>
    <row r="1390" spans="1:14">
      <c r="A1390" s="41"/>
      <c r="B1390" s="14"/>
      <c r="C1390" s="8"/>
      <c r="D1390" s="8"/>
      <c r="E1390" s="8"/>
      <c r="I1390" s="11"/>
      <c r="J1390" s="11"/>
      <c r="K1390" s="11"/>
      <c r="L1390" s="12"/>
      <c r="M1390" s="11"/>
      <c r="N1390" s="13"/>
    </row>
    <row r="1391" spans="1:14">
      <c r="A1391" s="41"/>
      <c r="B1391" s="14"/>
      <c r="C1391" s="8"/>
      <c r="D1391" s="8"/>
      <c r="E1391" s="8"/>
      <c r="I1391" s="11"/>
      <c r="J1391" s="11"/>
      <c r="K1391" s="11"/>
      <c r="L1391" s="12"/>
      <c r="M1391" s="11"/>
      <c r="N1391" s="13"/>
    </row>
    <row r="1392" spans="1:14">
      <c r="A1392" s="41"/>
      <c r="B1392" s="14"/>
      <c r="C1392" s="8"/>
      <c r="D1392" s="8"/>
      <c r="E1392" s="8"/>
      <c r="I1392" s="11"/>
      <c r="J1392" s="11"/>
      <c r="K1392" s="11"/>
      <c r="L1392" s="12"/>
      <c r="M1392" s="11"/>
      <c r="N1392" s="13"/>
    </row>
    <row r="1393" spans="1:14">
      <c r="A1393" s="41"/>
      <c r="B1393" s="14"/>
      <c r="C1393" s="8"/>
      <c r="D1393" s="8"/>
      <c r="E1393" s="8"/>
      <c r="I1393" s="11"/>
      <c r="J1393" s="11"/>
      <c r="K1393" s="11"/>
      <c r="L1393" s="12"/>
      <c r="M1393" s="11"/>
      <c r="N1393" s="13"/>
    </row>
    <row r="1394" spans="1:14">
      <c r="A1394" s="41"/>
      <c r="B1394" s="14"/>
      <c r="C1394" s="8"/>
      <c r="D1394" s="8"/>
      <c r="E1394" s="8"/>
      <c r="I1394" s="11"/>
      <c r="J1394" s="11"/>
      <c r="K1394" s="11"/>
      <c r="L1394" s="12"/>
      <c r="M1394" s="11"/>
      <c r="N1394" s="13"/>
    </row>
    <row r="1395" spans="1:14">
      <c r="A1395" s="41"/>
      <c r="B1395" s="14"/>
      <c r="C1395" s="8"/>
      <c r="D1395" s="8"/>
      <c r="E1395" s="8"/>
      <c r="I1395" s="11"/>
      <c r="J1395" s="11"/>
      <c r="K1395" s="11"/>
      <c r="L1395" s="12"/>
      <c r="M1395" s="11"/>
      <c r="N1395" s="13"/>
    </row>
    <row r="1396" spans="1:14">
      <c r="A1396" s="41"/>
      <c r="B1396" s="14"/>
      <c r="C1396" s="8"/>
      <c r="D1396" s="8"/>
      <c r="E1396" s="8"/>
      <c r="I1396" s="11"/>
      <c r="J1396" s="11"/>
      <c r="K1396" s="11"/>
      <c r="L1396" s="12"/>
      <c r="M1396" s="11"/>
      <c r="N1396" s="13"/>
    </row>
    <row r="1397" spans="1:14">
      <c r="A1397" s="41"/>
      <c r="B1397" s="14"/>
      <c r="C1397" s="8"/>
      <c r="D1397" s="8"/>
      <c r="E1397" s="8"/>
      <c r="I1397" s="11"/>
      <c r="J1397" s="11"/>
      <c r="K1397" s="11"/>
      <c r="L1397" s="12"/>
      <c r="M1397" s="11"/>
      <c r="N1397" s="13"/>
    </row>
    <row r="1398" spans="1:14">
      <c r="A1398" s="41"/>
      <c r="B1398" s="14"/>
      <c r="C1398" s="8"/>
      <c r="D1398" s="8"/>
      <c r="E1398" s="8"/>
      <c r="I1398" s="11"/>
      <c r="J1398" s="11"/>
      <c r="K1398" s="11"/>
      <c r="L1398" s="12"/>
      <c r="M1398" s="11"/>
      <c r="N1398" s="13"/>
    </row>
    <row r="1399" spans="1:14">
      <c r="A1399" s="41"/>
      <c r="B1399" s="14"/>
      <c r="C1399" s="8"/>
      <c r="D1399" s="8"/>
      <c r="E1399" s="8"/>
      <c r="I1399" s="11"/>
      <c r="J1399" s="11"/>
      <c r="K1399" s="11"/>
      <c r="L1399" s="12"/>
      <c r="M1399" s="11"/>
      <c r="N1399" s="13"/>
    </row>
    <row r="1400" spans="1:14">
      <c r="A1400" s="41"/>
      <c r="B1400" s="14"/>
      <c r="C1400" s="8"/>
      <c r="D1400" s="8"/>
      <c r="E1400" s="8"/>
      <c r="I1400" s="11"/>
      <c r="J1400" s="11"/>
      <c r="K1400" s="11"/>
      <c r="L1400" s="12"/>
      <c r="M1400" s="11"/>
      <c r="N1400" s="13"/>
    </row>
    <row r="1401" spans="1:14">
      <c r="A1401" s="41"/>
      <c r="B1401" s="14"/>
      <c r="C1401" s="8"/>
      <c r="D1401" s="8"/>
      <c r="E1401" s="8"/>
      <c r="I1401" s="11"/>
      <c r="J1401" s="11"/>
      <c r="K1401" s="11"/>
      <c r="L1401" s="12"/>
      <c r="M1401" s="11"/>
      <c r="N1401" s="13"/>
    </row>
    <row r="1402" spans="1:14">
      <c r="A1402" s="41"/>
      <c r="B1402" s="14"/>
      <c r="C1402" s="8"/>
      <c r="D1402" s="8"/>
      <c r="E1402" s="8"/>
      <c r="I1402" s="11"/>
      <c r="J1402" s="11"/>
      <c r="K1402" s="11"/>
      <c r="L1402" s="12"/>
      <c r="M1402" s="11"/>
      <c r="N1402" s="13"/>
    </row>
    <row r="1403" spans="1:14">
      <c r="A1403" s="41"/>
      <c r="B1403" s="14"/>
      <c r="C1403" s="8"/>
      <c r="D1403" s="8"/>
      <c r="E1403" s="8"/>
      <c r="I1403" s="11"/>
      <c r="J1403" s="11"/>
      <c r="K1403" s="11"/>
      <c r="L1403" s="12"/>
      <c r="M1403" s="11"/>
      <c r="N1403" s="13"/>
    </row>
    <row r="1404" spans="1:14">
      <c r="A1404" s="41"/>
      <c r="B1404" s="14"/>
      <c r="C1404" s="8"/>
      <c r="D1404" s="8"/>
      <c r="E1404" s="8"/>
      <c r="I1404" s="11"/>
      <c r="J1404" s="11"/>
      <c r="K1404" s="11"/>
      <c r="L1404" s="12"/>
      <c r="M1404" s="11"/>
      <c r="N1404" s="13"/>
    </row>
    <row r="1405" spans="1:14">
      <c r="A1405" s="41"/>
      <c r="B1405" s="14"/>
      <c r="C1405" s="8"/>
      <c r="D1405" s="8"/>
      <c r="E1405" s="8"/>
      <c r="I1405" s="11"/>
      <c r="J1405" s="11"/>
      <c r="K1405" s="11"/>
      <c r="L1405" s="12"/>
      <c r="M1405" s="11"/>
      <c r="N1405" s="13"/>
    </row>
    <row r="1406" spans="1:14">
      <c r="A1406" s="41"/>
      <c r="B1406" s="14"/>
      <c r="C1406" s="8"/>
      <c r="D1406" s="8"/>
      <c r="E1406" s="8"/>
      <c r="I1406" s="11"/>
      <c r="J1406" s="11"/>
      <c r="K1406" s="11"/>
      <c r="L1406" s="12"/>
      <c r="M1406" s="11"/>
      <c r="N1406" s="13"/>
    </row>
    <row r="1407" spans="1:14">
      <c r="A1407" s="41"/>
      <c r="B1407" s="14"/>
      <c r="C1407" s="8"/>
      <c r="D1407" s="8"/>
      <c r="E1407" s="8"/>
      <c r="I1407" s="11"/>
      <c r="J1407" s="11"/>
      <c r="K1407" s="11"/>
      <c r="L1407" s="12"/>
      <c r="M1407" s="11"/>
      <c r="N1407" s="13"/>
    </row>
    <row r="1408" spans="1:14">
      <c r="A1408" s="41"/>
      <c r="B1408" s="14"/>
      <c r="C1408" s="8"/>
      <c r="D1408" s="8"/>
      <c r="E1408" s="8"/>
      <c r="I1408" s="11"/>
      <c r="J1408" s="11"/>
      <c r="K1408" s="11"/>
      <c r="L1408" s="12"/>
      <c r="M1408" s="11"/>
      <c r="N1408" s="13"/>
    </row>
    <row r="1409" spans="1:14">
      <c r="A1409" s="41"/>
      <c r="B1409" s="14"/>
      <c r="C1409" s="8"/>
      <c r="D1409" s="8"/>
      <c r="E1409" s="8"/>
      <c r="I1409" s="11"/>
      <c r="J1409" s="11"/>
      <c r="K1409" s="11"/>
      <c r="L1409" s="12"/>
      <c r="M1409" s="11"/>
      <c r="N1409" s="13"/>
    </row>
    <row r="1410" spans="1:14">
      <c r="A1410" s="41"/>
      <c r="B1410" s="14"/>
      <c r="C1410" s="8"/>
      <c r="D1410" s="8"/>
      <c r="E1410" s="8"/>
      <c r="I1410" s="11"/>
      <c r="J1410" s="11"/>
      <c r="K1410" s="11"/>
      <c r="L1410" s="12"/>
      <c r="M1410" s="11"/>
      <c r="N1410" s="13"/>
    </row>
    <row r="1411" spans="1:14">
      <c r="A1411" s="41"/>
      <c r="B1411" s="14"/>
      <c r="C1411" s="8"/>
      <c r="D1411" s="8"/>
      <c r="E1411" s="8"/>
      <c r="I1411" s="11"/>
      <c r="J1411" s="11"/>
      <c r="K1411" s="11"/>
      <c r="L1411" s="12"/>
      <c r="M1411" s="11"/>
      <c r="N1411" s="13"/>
    </row>
    <row r="1412" spans="1:14">
      <c r="A1412" s="41"/>
      <c r="B1412" s="14"/>
      <c r="C1412" s="8"/>
      <c r="D1412" s="8"/>
      <c r="E1412" s="8"/>
      <c r="I1412" s="11"/>
      <c r="J1412" s="11"/>
      <c r="K1412" s="11"/>
      <c r="L1412" s="12"/>
      <c r="M1412" s="11"/>
      <c r="N1412" s="13"/>
    </row>
    <row r="1413" spans="1:14">
      <c r="A1413" s="41"/>
      <c r="B1413" s="14"/>
      <c r="C1413" s="8"/>
      <c r="D1413" s="8"/>
      <c r="E1413" s="8"/>
      <c r="I1413" s="11"/>
      <c r="J1413" s="11"/>
      <c r="K1413" s="11"/>
      <c r="L1413" s="12"/>
      <c r="M1413" s="11"/>
      <c r="N1413" s="13"/>
    </row>
    <row r="1414" spans="1:14">
      <c r="A1414" s="41"/>
      <c r="B1414" s="14"/>
      <c r="C1414" s="8"/>
      <c r="D1414" s="8"/>
      <c r="E1414" s="8"/>
      <c r="I1414" s="11"/>
      <c r="J1414" s="11"/>
      <c r="K1414" s="11"/>
      <c r="L1414" s="12"/>
      <c r="M1414" s="11"/>
      <c r="N1414" s="13"/>
    </row>
    <row r="1415" spans="1:14">
      <c r="A1415" s="41"/>
      <c r="B1415" s="14"/>
      <c r="C1415" s="8"/>
      <c r="D1415" s="8"/>
      <c r="E1415" s="8"/>
      <c r="I1415" s="11"/>
      <c r="J1415" s="11"/>
      <c r="K1415" s="11"/>
      <c r="L1415" s="12"/>
      <c r="M1415" s="11"/>
      <c r="N1415" s="13"/>
    </row>
    <row r="1416" spans="1:14">
      <c r="A1416" s="41"/>
      <c r="B1416" s="14"/>
      <c r="C1416" s="8"/>
      <c r="D1416" s="8"/>
      <c r="E1416" s="8"/>
      <c r="I1416" s="11"/>
      <c r="J1416" s="11"/>
      <c r="K1416" s="11"/>
      <c r="L1416" s="12"/>
      <c r="M1416" s="11"/>
      <c r="N1416" s="13"/>
    </row>
    <row r="1417" spans="1:14">
      <c r="A1417" s="41"/>
      <c r="B1417" s="14"/>
      <c r="C1417" s="8"/>
      <c r="D1417" s="8"/>
      <c r="E1417" s="8"/>
      <c r="I1417" s="11"/>
      <c r="J1417" s="11"/>
      <c r="K1417" s="11"/>
      <c r="L1417" s="12"/>
      <c r="M1417" s="11"/>
      <c r="N1417" s="13"/>
    </row>
    <row r="1418" spans="1:14">
      <c r="A1418" s="41"/>
      <c r="B1418" s="14"/>
      <c r="C1418" s="8"/>
      <c r="D1418" s="8"/>
      <c r="E1418" s="8"/>
      <c r="I1418" s="11"/>
      <c r="J1418" s="11"/>
      <c r="K1418" s="11"/>
      <c r="L1418" s="12"/>
      <c r="M1418" s="11"/>
      <c r="N1418" s="13"/>
    </row>
    <row r="1419" spans="1:14">
      <c r="A1419" s="41"/>
      <c r="B1419" s="14"/>
      <c r="C1419" s="8"/>
      <c r="D1419" s="8"/>
      <c r="E1419" s="8"/>
      <c r="I1419" s="11"/>
      <c r="J1419" s="11"/>
      <c r="K1419" s="11"/>
      <c r="L1419" s="12"/>
      <c r="M1419" s="11"/>
      <c r="N1419" s="13"/>
    </row>
    <row r="1420" spans="1:14">
      <c r="A1420" s="41"/>
      <c r="B1420" s="14"/>
      <c r="C1420" s="8"/>
      <c r="D1420" s="8"/>
      <c r="E1420" s="8"/>
      <c r="I1420" s="11"/>
      <c r="J1420" s="11"/>
      <c r="K1420" s="11"/>
      <c r="L1420" s="12"/>
      <c r="M1420" s="11"/>
      <c r="N1420" s="13"/>
    </row>
    <row r="1421" spans="1:14">
      <c r="A1421" s="41"/>
      <c r="B1421" s="14"/>
      <c r="C1421" s="8"/>
      <c r="D1421" s="8"/>
      <c r="E1421" s="8"/>
      <c r="I1421" s="11"/>
      <c r="J1421" s="11"/>
      <c r="K1421" s="11"/>
      <c r="L1421" s="12"/>
      <c r="M1421" s="11"/>
      <c r="N1421" s="13"/>
    </row>
    <row r="1422" spans="1:14">
      <c r="A1422" s="41"/>
      <c r="B1422" s="14"/>
      <c r="C1422" s="8"/>
      <c r="D1422" s="8"/>
      <c r="E1422" s="8"/>
      <c r="I1422" s="11"/>
      <c r="J1422" s="11"/>
      <c r="K1422" s="11"/>
      <c r="L1422" s="12"/>
      <c r="M1422" s="11"/>
      <c r="N1422" s="13"/>
    </row>
    <row r="1423" spans="1:14">
      <c r="A1423" s="41"/>
      <c r="B1423" s="14"/>
      <c r="C1423" s="8"/>
      <c r="D1423" s="8"/>
      <c r="E1423" s="8"/>
      <c r="I1423" s="11"/>
      <c r="J1423" s="11"/>
      <c r="K1423" s="11"/>
      <c r="L1423" s="12"/>
      <c r="M1423" s="11"/>
      <c r="N1423" s="13"/>
    </row>
    <row r="1424" spans="1:14">
      <c r="A1424" s="41"/>
      <c r="B1424" s="14"/>
      <c r="C1424" s="8"/>
      <c r="D1424" s="8"/>
      <c r="E1424" s="8"/>
      <c r="I1424" s="11"/>
      <c r="J1424" s="11"/>
      <c r="K1424" s="11"/>
      <c r="L1424" s="12"/>
      <c r="M1424" s="11"/>
      <c r="N1424" s="13"/>
    </row>
    <row r="1425" spans="1:14">
      <c r="A1425" s="41"/>
      <c r="B1425" s="14"/>
      <c r="C1425" s="8"/>
      <c r="D1425" s="8"/>
      <c r="E1425" s="8"/>
      <c r="I1425" s="11"/>
      <c r="J1425" s="11"/>
      <c r="K1425" s="11"/>
      <c r="L1425" s="12"/>
      <c r="M1425" s="11"/>
      <c r="N1425" s="13"/>
    </row>
    <row r="1426" spans="1:14">
      <c r="A1426" s="41"/>
      <c r="B1426" s="14"/>
      <c r="C1426" s="8"/>
      <c r="D1426" s="8"/>
      <c r="E1426" s="8"/>
      <c r="I1426" s="11"/>
      <c r="J1426" s="11"/>
      <c r="K1426" s="11"/>
      <c r="L1426" s="12"/>
      <c r="M1426" s="11"/>
      <c r="N1426" s="13"/>
    </row>
    <row r="1427" spans="1:14">
      <c r="A1427" s="41"/>
      <c r="B1427" s="14"/>
      <c r="C1427" s="8"/>
      <c r="D1427" s="8"/>
      <c r="E1427" s="8"/>
      <c r="I1427" s="11"/>
      <c r="J1427" s="11"/>
      <c r="K1427" s="11"/>
      <c r="L1427" s="12"/>
      <c r="M1427" s="11"/>
      <c r="N1427" s="13"/>
    </row>
    <row r="1428" spans="1:14">
      <c r="A1428" s="41"/>
      <c r="B1428" s="14"/>
      <c r="C1428" s="8"/>
      <c r="D1428" s="8"/>
      <c r="E1428" s="8"/>
      <c r="I1428" s="11"/>
      <c r="J1428" s="11"/>
      <c r="K1428" s="11"/>
      <c r="L1428" s="12"/>
      <c r="M1428" s="11"/>
      <c r="N1428" s="13"/>
    </row>
    <row r="1429" spans="1:14">
      <c r="A1429" s="41"/>
      <c r="B1429" s="14"/>
      <c r="C1429" s="8"/>
      <c r="D1429" s="8"/>
      <c r="E1429" s="8"/>
      <c r="I1429" s="11"/>
      <c r="J1429" s="11"/>
      <c r="K1429" s="11"/>
      <c r="L1429" s="12"/>
      <c r="M1429" s="11"/>
      <c r="N1429" s="13"/>
    </row>
    <row r="1430" spans="1:14">
      <c r="A1430" s="41"/>
      <c r="B1430" s="14"/>
      <c r="C1430" s="8"/>
      <c r="D1430" s="8"/>
      <c r="E1430" s="8"/>
      <c r="I1430" s="11"/>
      <c r="J1430" s="11"/>
      <c r="K1430" s="11"/>
      <c r="L1430" s="12"/>
      <c r="M1430" s="11"/>
      <c r="N1430" s="13"/>
    </row>
    <row r="1431" spans="1:14">
      <c r="A1431" s="41"/>
      <c r="B1431" s="14"/>
      <c r="C1431" s="8"/>
      <c r="D1431" s="8"/>
      <c r="E1431" s="8"/>
      <c r="I1431" s="11"/>
      <c r="J1431" s="11"/>
      <c r="K1431" s="11"/>
      <c r="L1431" s="12"/>
      <c r="M1431" s="11"/>
      <c r="N1431" s="13"/>
    </row>
    <row r="1432" spans="1:14">
      <c r="A1432" s="41"/>
      <c r="B1432" s="14"/>
      <c r="C1432" s="8"/>
      <c r="D1432" s="8"/>
      <c r="E1432" s="8"/>
      <c r="I1432" s="11"/>
      <c r="J1432" s="11"/>
      <c r="K1432" s="11"/>
      <c r="L1432" s="12"/>
      <c r="M1432" s="11"/>
      <c r="N1432" s="13"/>
    </row>
    <row r="1433" spans="1:14">
      <c r="A1433" s="41"/>
      <c r="B1433" s="14"/>
      <c r="C1433" s="8"/>
      <c r="D1433" s="8"/>
      <c r="E1433" s="8"/>
      <c r="I1433" s="11"/>
      <c r="J1433" s="11"/>
      <c r="K1433" s="11"/>
      <c r="L1433" s="12"/>
      <c r="M1433" s="11"/>
      <c r="N1433" s="13"/>
    </row>
    <row r="1434" spans="1:14">
      <c r="A1434" s="41"/>
      <c r="B1434" s="14"/>
      <c r="C1434" s="8"/>
      <c r="D1434" s="8"/>
      <c r="E1434" s="8"/>
      <c r="I1434" s="11"/>
      <c r="J1434" s="11"/>
      <c r="K1434" s="11"/>
      <c r="L1434" s="12"/>
      <c r="M1434" s="11"/>
      <c r="N1434" s="13"/>
    </row>
    <row r="1435" spans="1:14">
      <c r="A1435" s="41"/>
      <c r="B1435" s="14"/>
      <c r="C1435" s="8"/>
      <c r="D1435" s="8"/>
      <c r="E1435" s="8"/>
      <c r="I1435" s="11"/>
      <c r="J1435" s="11"/>
      <c r="K1435" s="11"/>
      <c r="L1435" s="12"/>
      <c r="M1435" s="11"/>
      <c r="N1435" s="13"/>
    </row>
    <row r="1436" spans="1:14">
      <c r="A1436" s="41"/>
      <c r="B1436" s="14"/>
      <c r="C1436" s="8"/>
      <c r="D1436" s="8"/>
      <c r="E1436" s="8"/>
      <c r="I1436" s="11"/>
      <c r="J1436" s="11"/>
      <c r="K1436" s="11"/>
      <c r="L1436" s="12"/>
      <c r="M1436" s="11"/>
      <c r="N1436" s="13"/>
    </row>
    <row r="1437" spans="1:14">
      <c r="A1437" s="41"/>
      <c r="B1437" s="14"/>
      <c r="C1437" s="8"/>
      <c r="D1437" s="8"/>
      <c r="E1437" s="8"/>
      <c r="I1437" s="11"/>
      <c r="J1437" s="11"/>
      <c r="K1437" s="11"/>
      <c r="L1437" s="12"/>
      <c r="M1437" s="11"/>
      <c r="N1437" s="13"/>
    </row>
    <row r="1438" spans="1:14">
      <c r="A1438" s="41"/>
      <c r="B1438" s="14"/>
      <c r="C1438" s="8"/>
      <c r="D1438" s="8"/>
      <c r="E1438" s="8"/>
      <c r="I1438" s="11"/>
      <c r="J1438" s="11"/>
      <c r="K1438" s="11"/>
      <c r="L1438" s="12"/>
      <c r="M1438" s="11"/>
      <c r="N1438" s="13"/>
    </row>
    <row r="1439" spans="1:14">
      <c r="A1439" s="41"/>
      <c r="B1439" s="14"/>
      <c r="C1439" s="8"/>
      <c r="D1439" s="8"/>
      <c r="E1439" s="8"/>
      <c r="I1439" s="11"/>
      <c r="J1439" s="11"/>
      <c r="K1439" s="11"/>
      <c r="L1439" s="12"/>
      <c r="M1439" s="11"/>
      <c r="N1439" s="13"/>
    </row>
    <row r="1440" spans="1:14">
      <c r="A1440" s="41"/>
      <c r="B1440" s="14"/>
      <c r="C1440" s="8"/>
      <c r="D1440" s="8"/>
      <c r="E1440" s="8"/>
      <c r="I1440" s="11"/>
      <c r="J1440" s="11"/>
      <c r="K1440" s="11"/>
      <c r="L1440" s="12"/>
      <c r="M1440" s="11"/>
      <c r="N1440" s="13"/>
    </row>
    <row r="1441" spans="1:14">
      <c r="A1441" s="41"/>
      <c r="B1441" s="14"/>
      <c r="C1441" s="8"/>
      <c r="D1441" s="8"/>
      <c r="E1441" s="8"/>
      <c r="I1441" s="11"/>
      <c r="J1441" s="11"/>
      <c r="K1441" s="11"/>
      <c r="L1441" s="12"/>
      <c r="M1441" s="11"/>
      <c r="N1441" s="13"/>
    </row>
    <row r="1442" spans="1:14">
      <c r="A1442" s="41"/>
      <c r="B1442" s="14"/>
      <c r="C1442" s="8"/>
      <c r="D1442" s="8"/>
      <c r="E1442" s="8"/>
      <c r="I1442" s="11"/>
      <c r="J1442" s="11"/>
      <c r="K1442" s="11"/>
      <c r="L1442" s="12"/>
      <c r="M1442" s="11"/>
      <c r="N1442" s="13"/>
    </row>
    <row r="1443" spans="1:14">
      <c r="A1443" s="41"/>
      <c r="B1443" s="14"/>
      <c r="C1443" s="8"/>
      <c r="D1443" s="8"/>
      <c r="E1443" s="8"/>
      <c r="I1443" s="11"/>
      <c r="J1443" s="11"/>
      <c r="K1443" s="11"/>
      <c r="L1443" s="12"/>
      <c r="M1443" s="11"/>
      <c r="N1443" s="13"/>
    </row>
    <row r="1444" spans="1:14">
      <c r="A1444" s="41"/>
      <c r="B1444" s="14"/>
      <c r="C1444" s="8"/>
      <c r="D1444" s="8"/>
      <c r="E1444" s="8"/>
      <c r="I1444" s="11"/>
      <c r="J1444" s="11"/>
      <c r="K1444" s="11"/>
      <c r="L1444" s="12"/>
      <c r="M1444" s="11"/>
      <c r="N1444" s="13"/>
    </row>
    <row r="1445" spans="1:14">
      <c r="A1445" s="41"/>
      <c r="B1445" s="14"/>
      <c r="C1445" s="8"/>
      <c r="D1445" s="8"/>
      <c r="E1445" s="8"/>
      <c r="I1445" s="11"/>
      <c r="J1445" s="11"/>
      <c r="K1445" s="11"/>
      <c r="L1445" s="12"/>
      <c r="M1445" s="11"/>
      <c r="N1445" s="13"/>
    </row>
    <row r="1446" spans="1:14">
      <c r="A1446" s="41"/>
      <c r="B1446" s="14"/>
      <c r="C1446" s="8"/>
      <c r="D1446" s="8"/>
      <c r="E1446" s="8"/>
      <c r="I1446" s="11"/>
      <c r="J1446" s="11"/>
      <c r="K1446" s="11"/>
      <c r="L1446" s="12"/>
      <c r="M1446" s="11"/>
      <c r="N1446" s="13"/>
    </row>
    <row r="1447" spans="1:14">
      <c r="A1447" s="41"/>
      <c r="B1447" s="14"/>
      <c r="C1447" s="8"/>
      <c r="D1447" s="8"/>
      <c r="E1447" s="8"/>
      <c r="I1447" s="11"/>
      <c r="J1447" s="11"/>
      <c r="K1447" s="11"/>
      <c r="L1447" s="12"/>
      <c r="M1447" s="11"/>
      <c r="N1447" s="13"/>
    </row>
    <row r="1448" spans="1:14">
      <c r="A1448" s="41"/>
      <c r="B1448" s="14"/>
      <c r="C1448" s="8"/>
      <c r="D1448" s="8"/>
      <c r="E1448" s="8"/>
      <c r="I1448" s="11"/>
      <c r="J1448" s="11"/>
      <c r="K1448" s="11"/>
      <c r="L1448" s="12"/>
      <c r="M1448" s="11"/>
      <c r="N1448" s="13"/>
    </row>
    <row r="1449" spans="1:14">
      <c r="A1449" s="41"/>
      <c r="B1449" s="14"/>
      <c r="C1449" s="8"/>
      <c r="D1449" s="8"/>
      <c r="E1449" s="8"/>
      <c r="I1449" s="11"/>
      <c r="J1449" s="11"/>
      <c r="K1449" s="11"/>
      <c r="L1449" s="12"/>
      <c r="M1449" s="11"/>
      <c r="N1449" s="13"/>
    </row>
    <row r="1450" spans="1:14">
      <c r="A1450" s="41"/>
      <c r="B1450" s="14"/>
      <c r="C1450" s="8"/>
      <c r="D1450" s="8"/>
      <c r="E1450" s="8"/>
      <c r="I1450" s="11"/>
      <c r="J1450" s="11"/>
      <c r="K1450" s="11"/>
      <c r="L1450" s="12"/>
      <c r="M1450" s="11"/>
      <c r="N1450" s="13"/>
    </row>
    <row r="1451" spans="1:14">
      <c r="A1451" s="41"/>
      <c r="B1451" s="14"/>
      <c r="C1451" s="8"/>
      <c r="D1451" s="8"/>
      <c r="E1451" s="8"/>
      <c r="I1451" s="11"/>
      <c r="J1451" s="11"/>
      <c r="K1451" s="11"/>
      <c r="L1451" s="12"/>
      <c r="M1451" s="11"/>
      <c r="N1451" s="13"/>
    </row>
    <row r="1452" spans="1:14">
      <c r="A1452" s="41"/>
      <c r="B1452" s="14"/>
      <c r="C1452" s="8"/>
      <c r="D1452" s="8"/>
      <c r="E1452" s="8"/>
      <c r="I1452" s="11"/>
      <c r="J1452" s="11"/>
      <c r="K1452" s="11"/>
      <c r="L1452" s="12"/>
      <c r="M1452" s="11"/>
      <c r="N1452" s="13"/>
    </row>
    <row r="1453" spans="1:14">
      <c r="A1453" s="41"/>
      <c r="B1453" s="14"/>
      <c r="C1453" s="8"/>
      <c r="D1453" s="8"/>
      <c r="E1453" s="8"/>
      <c r="I1453" s="11"/>
      <c r="J1453" s="11"/>
      <c r="K1453" s="11"/>
      <c r="L1453" s="12"/>
      <c r="M1453" s="11"/>
      <c r="N1453" s="13"/>
    </row>
    <row r="1454" spans="1:14">
      <c r="A1454" s="41"/>
      <c r="B1454" s="14"/>
      <c r="C1454" s="8"/>
      <c r="D1454" s="8"/>
      <c r="E1454" s="8"/>
      <c r="I1454" s="11"/>
      <c r="J1454" s="11"/>
      <c r="K1454" s="11"/>
      <c r="L1454" s="12"/>
      <c r="M1454" s="11"/>
      <c r="N1454" s="13"/>
    </row>
    <row r="1455" spans="1:14">
      <c r="A1455" s="41"/>
      <c r="B1455" s="14"/>
      <c r="C1455" s="8"/>
      <c r="D1455" s="8"/>
      <c r="E1455" s="8"/>
      <c r="I1455" s="11"/>
      <c r="J1455" s="11"/>
      <c r="K1455" s="11"/>
      <c r="L1455" s="12"/>
      <c r="M1455" s="11"/>
      <c r="N1455" s="13"/>
    </row>
    <row r="1456" spans="1:14">
      <c r="A1456" s="41"/>
      <c r="B1456" s="14"/>
      <c r="C1456" s="8"/>
      <c r="D1456" s="8"/>
      <c r="E1456" s="8"/>
      <c r="I1456" s="11"/>
      <c r="J1456" s="11"/>
      <c r="K1456" s="11"/>
      <c r="L1456" s="12"/>
      <c r="M1456" s="11"/>
      <c r="N1456" s="13"/>
    </row>
    <row r="1457" spans="1:14">
      <c r="A1457" s="41"/>
      <c r="B1457" s="14"/>
      <c r="C1457" s="8"/>
      <c r="D1457" s="8"/>
      <c r="E1457" s="8"/>
      <c r="I1457" s="11"/>
      <c r="J1457" s="11"/>
      <c r="K1457" s="11"/>
      <c r="L1457" s="12"/>
      <c r="M1457" s="11"/>
      <c r="N1457" s="13"/>
    </row>
    <row r="1458" spans="1:14">
      <c r="A1458" s="41"/>
      <c r="B1458" s="14"/>
      <c r="C1458" s="8"/>
      <c r="D1458" s="8"/>
      <c r="E1458" s="8"/>
      <c r="I1458" s="11"/>
      <c r="J1458" s="11"/>
      <c r="K1458" s="11"/>
      <c r="L1458" s="12"/>
      <c r="M1458" s="11"/>
      <c r="N1458" s="13"/>
    </row>
    <row r="1459" spans="1:14">
      <c r="A1459" s="41"/>
      <c r="B1459" s="14"/>
      <c r="C1459" s="8"/>
      <c r="D1459" s="8"/>
      <c r="E1459" s="8"/>
      <c r="I1459" s="11"/>
      <c r="J1459" s="11"/>
      <c r="K1459" s="11"/>
      <c r="L1459" s="12"/>
      <c r="M1459" s="11"/>
      <c r="N1459" s="13"/>
    </row>
    <row r="1460" spans="1:14">
      <c r="A1460" s="41"/>
      <c r="B1460" s="14"/>
      <c r="C1460" s="8"/>
      <c r="D1460" s="8"/>
      <c r="E1460" s="8"/>
      <c r="I1460" s="11"/>
      <c r="J1460" s="11"/>
      <c r="K1460" s="11"/>
      <c r="L1460" s="12"/>
      <c r="M1460" s="11"/>
      <c r="N1460" s="13"/>
    </row>
    <row r="1461" spans="1:14">
      <c r="A1461" s="41"/>
      <c r="B1461" s="14"/>
      <c r="C1461" s="8"/>
      <c r="D1461" s="8"/>
      <c r="E1461" s="8"/>
      <c r="I1461" s="11"/>
      <c r="J1461" s="11"/>
      <c r="K1461" s="11"/>
      <c r="L1461" s="12"/>
      <c r="M1461" s="11"/>
      <c r="N1461" s="13"/>
    </row>
    <row r="1462" spans="1:14">
      <c r="A1462" s="41"/>
      <c r="B1462" s="14"/>
      <c r="C1462" s="8"/>
      <c r="D1462" s="8"/>
      <c r="E1462" s="8"/>
      <c r="I1462" s="11"/>
      <c r="J1462" s="11"/>
      <c r="K1462" s="11"/>
      <c r="L1462" s="12"/>
      <c r="M1462" s="11"/>
      <c r="N1462" s="13"/>
    </row>
    <row r="1463" spans="1:14">
      <c r="A1463" s="41"/>
      <c r="B1463" s="14"/>
      <c r="C1463" s="8"/>
      <c r="D1463" s="8"/>
      <c r="E1463" s="8"/>
      <c r="I1463" s="11"/>
      <c r="J1463" s="11"/>
      <c r="K1463" s="11"/>
      <c r="L1463" s="12"/>
      <c r="M1463" s="11"/>
      <c r="N1463" s="13"/>
    </row>
    <row r="1464" spans="1:14">
      <c r="A1464" s="41"/>
      <c r="B1464" s="14"/>
      <c r="C1464" s="8"/>
      <c r="D1464" s="8"/>
      <c r="E1464" s="8"/>
      <c r="I1464" s="11"/>
      <c r="J1464" s="11"/>
      <c r="K1464" s="11"/>
      <c r="L1464" s="12"/>
      <c r="M1464" s="11"/>
      <c r="N1464" s="13"/>
    </row>
    <row r="1465" spans="1:14">
      <c r="A1465" s="41"/>
      <c r="B1465" s="14"/>
      <c r="C1465" s="8"/>
      <c r="D1465" s="8"/>
      <c r="E1465" s="8"/>
      <c r="I1465" s="11"/>
      <c r="J1465" s="11"/>
      <c r="K1465" s="11"/>
      <c r="L1465" s="12"/>
      <c r="M1465" s="11"/>
      <c r="N1465" s="13"/>
    </row>
    <row r="1466" spans="1:14">
      <c r="A1466" s="41"/>
      <c r="B1466" s="14"/>
      <c r="C1466" s="8"/>
      <c r="D1466" s="8"/>
      <c r="E1466" s="8"/>
      <c r="I1466" s="11"/>
      <c r="J1466" s="11"/>
      <c r="K1466" s="11"/>
      <c r="L1466" s="12"/>
      <c r="M1466" s="11"/>
      <c r="N1466" s="13"/>
    </row>
    <row r="1467" spans="1:14">
      <c r="A1467" s="41"/>
      <c r="B1467" s="14"/>
      <c r="C1467" s="8"/>
      <c r="D1467" s="8"/>
      <c r="E1467" s="8"/>
      <c r="I1467" s="11"/>
      <c r="J1467" s="11"/>
      <c r="K1467" s="11"/>
      <c r="L1467" s="12"/>
      <c r="M1467" s="11"/>
      <c r="N1467" s="13"/>
    </row>
    <row r="1468" spans="1:14">
      <c r="A1468" s="41"/>
      <c r="B1468" s="14"/>
      <c r="C1468" s="8"/>
      <c r="D1468" s="8"/>
      <c r="E1468" s="8"/>
      <c r="I1468" s="11"/>
      <c r="J1468" s="11"/>
      <c r="K1468" s="11"/>
      <c r="L1468" s="12"/>
      <c r="M1468" s="11"/>
      <c r="N1468" s="13"/>
    </row>
    <row r="1469" spans="1:14">
      <c r="A1469" s="41"/>
      <c r="B1469" s="14"/>
      <c r="C1469" s="8"/>
      <c r="D1469" s="8"/>
      <c r="E1469" s="8"/>
      <c r="I1469" s="11"/>
      <c r="J1469" s="11"/>
      <c r="K1469" s="11"/>
      <c r="L1469" s="12"/>
      <c r="M1469" s="11"/>
      <c r="N1469" s="13"/>
    </row>
    <row r="1470" spans="1:14">
      <c r="A1470" s="41"/>
      <c r="B1470" s="14"/>
      <c r="C1470" s="8"/>
      <c r="D1470" s="8"/>
      <c r="E1470" s="8"/>
      <c r="I1470" s="11"/>
      <c r="J1470" s="11"/>
      <c r="K1470" s="11"/>
      <c r="L1470" s="12"/>
      <c r="M1470" s="11"/>
      <c r="N1470" s="13"/>
    </row>
    <row r="1471" spans="1:14">
      <c r="A1471" s="41"/>
      <c r="B1471" s="14"/>
      <c r="C1471" s="8"/>
      <c r="D1471" s="8"/>
      <c r="E1471" s="8"/>
      <c r="I1471" s="11"/>
      <c r="J1471" s="11"/>
      <c r="K1471" s="11"/>
      <c r="L1471" s="12"/>
      <c r="M1471" s="11"/>
      <c r="N1471" s="13"/>
    </row>
    <row r="1472" spans="1:14">
      <c r="A1472" s="41"/>
      <c r="B1472" s="14"/>
      <c r="C1472" s="8"/>
      <c r="D1472" s="8"/>
      <c r="E1472" s="8"/>
      <c r="I1472" s="11"/>
      <c r="J1472" s="11"/>
      <c r="K1472" s="11"/>
      <c r="L1472" s="12"/>
      <c r="M1472" s="11"/>
      <c r="N1472" s="13"/>
    </row>
    <row r="1473" spans="1:14">
      <c r="A1473" s="41"/>
      <c r="B1473" s="14"/>
      <c r="C1473" s="8"/>
      <c r="D1473" s="8"/>
      <c r="E1473" s="8"/>
      <c r="I1473" s="11"/>
      <c r="J1473" s="11"/>
      <c r="K1473" s="11"/>
      <c r="L1473" s="12"/>
      <c r="M1473" s="11"/>
      <c r="N1473" s="13"/>
    </row>
    <row r="1474" spans="1:14">
      <c r="A1474" s="41"/>
      <c r="B1474" s="14"/>
      <c r="C1474" s="8"/>
      <c r="D1474" s="8"/>
      <c r="E1474" s="8"/>
      <c r="I1474" s="11"/>
      <c r="J1474" s="11"/>
      <c r="K1474" s="11"/>
      <c r="L1474" s="12"/>
      <c r="M1474" s="11"/>
      <c r="N1474" s="13"/>
    </row>
    <row r="1475" spans="1:14">
      <c r="A1475" s="41"/>
      <c r="B1475" s="14"/>
      <c r="C1475" s="8"/>
      <c r="D1475" s="8"/>
      <c r="E1475" s="8"/>
      <c r="I1475" s="11"/>
      <c r="J1475" s="11"/>
      <c r="K1475" s="11"/>
      <c r="L1475" s="12"/>
      <c r="M1475" s="11"/>
      <c r="N1475" s="13"/>
    </row>
    <row r="1476" spans="1:14">
      <c r="A1476" s="41"/>
      <c r="B1476" s="14"/>
      <c r="C1476" s="8"/>
      <c r="D1476" s="8"/>
      <c r="E1476" s="8"/>
      <c r="I1476" s="11"/>
      <c r="J1476" s="11"/>
      <c r="K1476" s="11"/>
      <c r="L1476" s="12"/>
      <c r="M1476" s="11"/>
      <c r="N1476" s="13"/>
    </row>
    <row r="1477" spans="1:14">
      <c r="A1477" s="41"/>
      <c r="B1477" s="14"/>
      <c r="C1477" s="8"/>
      <c r="D1477" s="8"/>
      <c r="E1477" s="8"/>
      <c r="I1477" s="11"/>
      <c r="J1477" s="11"/>
      <c r="K1477" s="11"/>
      <c r="L1477" s="12"/>
      <c r="M1477" s="11"/>
      <c r="N1477" s="13"/>
    </row>
    <row r="1478" spans="1:14">
      <c r="A1478" s="41"/>
      <c r="B1478" s="14"/>
      <c r="C1478" s="8"/>
      <c r="D1478" s="8"/>
      <c r="E1478" s="8"/>
      <c r="I1478" s="11"/>
      <c r="J1478" s="11"/>
      <c r="K1478" s="11"/>
      <c r="L1478" s="12"/>
      <c r="M1478" s="11"/>
      <c r="N1478" s="13"/>
    </row>
    <row r="1479" spans="1:14">
      <c r="A1479" s="41"/>
      <c r="B1479" s="14"/>
      <c r="C1479" s="8"/>
      <c r="D1479" s="8"/>
      <c r="E1479" s="8"/>
      <c r="I1479" s="11"/>
      <c r="J1479" s="11"/>
      <c r="K1479" s="11"/>
      <c r="L1479" s="12"/>
      <c r="M1479" s="11"/>
      <c r="N1479" s="13"/>
    </row>
    <row r="1480" spans="1:14">
      <c r="A1480" s="41"/>
      <c r="B1480" s="14"/>
      <c r="C1480" s="8"/>
      <c r="D1480" s="8"/>
      <c r="E1480" s="8"/>
      <c r="I1480" s="11"/>
      <c r="J1480" s="11"/>
      <c r="K1480" s="11"/>
      <c r="L1480" s="12"/>
      <c r="M1480" s="11"/>
      <c r="N1480" s="13"/>
    </row>
    <row r="1481" spans="1:14">
      <c r="A1481" s="41"/>
      <c r="B1481" s="14"/>
      <c r="C1481" s="8"/>
      <c r="D1481" s="8"/>
      <c r="E1481" s="8"/>
      <c r="I1481" s="11"/>
      <c r="J1481" s="11"/>
      <c r="K1481" s="11"/>
      <c r="L1481" s="12"/>
      <c r="M1481" s="11"/>
      <c r="N1481" s="13"/>
    </row>
    <row r="1482" spans="1:14">
      <c r="A1482" s="41"/>
      <c r="B1482" s="14"/>
      <c r="C1482" s="8"/>
      <c r="D1482" s="8"/>
      <c r="E1482" s="8"/>
      <c r="I1482" s="11"/>
      <c r="J1482" s="11"/>
      <c r="K1482" s="11"/>
      <c r="L1482" s="12"/>
      <c r="M1482" s="11"/>
      <c r="N1482" s="13"/>
    </row>
    <row r="1483" spans="1:14">
      <c r="A1483" s="41"/>
      <c r="B1483" s="14"/>
      <c r="C1483" s="8"/>
      <c r="D1483" s="8"/>
      <c r="E1483" s="8"/>
      <c r="I1483" s="11"/>
      <c r="J1483" s="11"/>
      <c r="K1483" s="11"/>
      <c r="L1483" s="12"/>
      <c r="M1483" s="11"/>
      <c r="N1483" s="13"/>
    </row>
    <row r="1484" spans="1:14">
      <c r="A1484" s="41"/>
      <c r="B1484" s="14"/>
      <c r="C1484" s="8"/>
      <c r="D1484" s="8"/>
      <c r="E1484" s="8"/>
      <c r="I1484" s="11"/>
      <c r="J1484" s="11"/>
      <c r="K1484" s="11"/>
      <c r="L1484" s="12"/>
      <c r="M1484" s="11"/>
      <c r="N1484" s="13"/>
    </row>
    <row r="1485" spans="1:14">
      <c r="A1485" s="41"/>
      <c r="B1485" s="14"/>
      <c r="C1485" s="8"/>
      <c r="D1485" s="8"/>
      <c r="E1485" s="8"/>
      <c r="I1485" s="11"/>
      <c r="J1485" s="11"/>
      <c r="K1485" s="11"/>
      <c r="L1485" s="12"/>
      <c r="M1485" s="11"/>
      <c r="N1485" s="13"/>
    </row>
    <row r="1486" spans="1:14">
      <c r="A1486" s="41"/>
      <c r="B1486" s="14"/>
      <c r="C1486" s="8"/>
      <c r="D1486" s="8"/>
      <c r="E1486" s="8"/>
      <c r="I1486" s="11"/>
      <c r="J1486" s="11"/>
      <c r="K1486" s="11"/>
      <c r="L1486" s="12"/>
      <c r="M1486" s="11"/>
      <c r="N1486" s="13"/>
    </row>
    <row r="1487" spans="1:14">
      <c r="A1487" s="41"/>
      <c r="B1487" s="14"/>
      <c r="C1487" s="8"/>
      <c r="D1487" s="8"/>
      <c r="E1487" s="8"/>
      <c r="I1487" s="11"/>
      <c r="J1487" s="11"/>
      <c r="K1487" s="11"/>
      <c r="L1487" s="12"/>
      <c r="M1487" s="11"/>
      <c r="N1487" s="13"/>
    </row>
    <row r="1488" spans="1:14">
      <c r="A1488" s="41"/>
      <c r="B1488" s="14"/>
      <c r="C1488" s="8"/>
      <c r="D1488" s="8"/>
      <c r="E1488" s="8"/>
      <c r="I1488" s="11"/>
      <c r="J1488" s="11"/>
      <c r="K1488" s="11"/>
      <c r="L1488" s="12"/>
      <c r="M1488" s="11"/>
      <c r="N1488" s="13"/>
    </row>
    <row r="1489" spans="1:14">
      <c r="A1489" s="41"/>
      <c r="B1489" s="14"/>
      <c r="C1489" s="8"/>
      <c r="D1489" s="8"/>
      <c r="E1489" s="8"/>
      <c r="I1489" s="11"/>
      <c r="J1489" s="11"/>
      <c r="K1489" s="11"/>
      <c r="L1489" s="12"/>
      <c r="M1489" s="11"/>
      <c r="N1489" s="13"/>
    </row>
    <row r="1490" spans="1:14">
      <c r="A1490" s="41"/>
      <c r="B1490" s="14"/>
      <c r="C1490" s="8"/>
      <c r="D1490" s="8"/>
      <c r="E1490" s="8"/>
      <c r="I1490" s="11"/>
      <c r="J1490" s="11"/>
      <c r="K1490" s="11"/>
      <c r="L1490" s="12"/>
      <c r="M1490" s="11"/>
      <c r="N1490" s="13"/>
    </row>
    <row r="1491" spans="1:14">
      <c r="A1491" s="41"/>
      <c r="B1491" s="14"/>
      <c r="C1491" s="8"/>
      <c r="D1491" s="8"/>
      <c r="E1491" s="8"/>
      <c r="I1491" s="11"/>
      <c r="J1491" s="11"/>
      <c r="K1491" s="11"/>
      <c r="L1491" s="12"/>
      <c r="M1491" s="11"/>
      <c r="N1491" s="13"/>
    </row>
    <row r="1492" spans="1:14">
      <c r="A1492" s="41"/>
      <c r="B1492" s="14"/>
      <c r="C1492" s="8"/>
      <c r="D1492" s="8"/>
      <c r="E1492" s="8"/>
      <c r="I1492" s="11"/>
      <c r="J1492" s="11"/>
      <c r="K1492" s="11"/>
      <c r="L1492" s="12"/>
      <c r="M1492" s="11"/>
      <c r="N1492" s="13"/>
    </row>
    <row r="1493" spans="1:14">
      <c r="A1493" s="41"/>
      <c r="B1493" s="14"/>
      <c r="C1493" s="8"/>
      <c r="D1493" s="8"/>
      <c r="E1493" s="8"/>
      <c r="I1493" s="11"/>
      <c r="J1493" s="11"/>
      <c r="K1493" s="11"/>
      <c r="L1493" s="12"/>
      <c r="M1493" s="11"/>
      <c r="N1493" s="13"/>
    </row>
    <row r="1494" spans="1:14">
      <c r="A1494" s="41"/>
      <c r="B1494" s="14"/>
      <c r="C1494" s="8"/>
      <c r="D1494" s="8"/>
      <c r="E1494" s="8"/>
      <c r="I1494" s="11"/>
      <c r="J1494" s="11"/>
      <c r="K1494" s="11"/>
      <c r="L1494" s="12"/>
      <c r="M1494" s="11"/>
      <c r="N1494" s="13"/>
    </row>
    <row r="1495" spans="1:14">
      <c r="A1495" s="41"/>
      <c r="B1495" s="14"/>
      <c r="C1495" s="8"/>
      <c r="D1495" s="8"/>
      <c r="E1495" s="8"/>
      <c r="I1495" s="11"/>
      <c r="J1495" s="11"/>
      <c r="K1495" s="11"/>
      <c r="L1495" s="12"/>
      <c r="M1495" s="11"/>
      <c r="N1495" s="13"/>
    </row>
    <row r="1496" spans="1:14">
      <c r="A1496" s="41"/>
      <c r="B1496" s="14"/>
      <c r="C1496" s="8"/>
      <c r="D1496" s="8"/>
      <c r="E1496" s="8"/>
      <c r="I1496" s="11"/>
      <c r="J1496" s="11"/>
      <c r="K1496" s="11"/>
      <c r="L1496" s="12"/>
      <c r="M1496" s="11"/>
      <c r="N1496" s="13"/>
    </row>
    <row r="1497" spans="1:14">
      <c r="A1497" s="41"/>
      <c r="B1497" s="14"/>
      <c r="C1497" s="8"/>
      <c r="D1497" s="8"/>
      <c r="E1497" s="8"/>
      <c r="I1497" s="11"/>
      <c r="J1497" s="11"/>
      <c r="K1497" s="11"/>
      <c r="L1497" s="12"/>
      <c r="M1497" s="11"/>
      <c r="N1497" s="13"/>
    </row>
    <row r="1498" spans="1:14">
      <c r="A1498" s="41"/>
      <c r="B1498" s="14"/>
      <c r="C1498" s="8"/>
      <c r="D1498" s="8"/>
      <c r="E1498" s="8"/>
      <c r="I1498" s="11"/>
      <c r="J1498" s="11"/>
      <c r="K1498" s="11"/>
      <c r="L1498" s="12"/>
      <c r="M1498" s="11"/>
      <c r="N1498" s="13"/>
    </row>
    <row r="1499" spans="1:14">
      <c r="A1499" s="41"/>
      <c r="B1499" s="14"/>
      <c r="C1499" s="8"/>
      <c r="D1499" s="8"/>
      <c r="E1499" s="8"/>
      <c r="I1499" s="11"/>
      <c r="J1499" s="11"/>
      <c r="K1499" s="11"/>
      <c r="L1499" s="12"/>
      <c r="M1499" s="11"/>
      <c r="N1499" s="13"/>
    </row>
    <row r="1500" spans="1:14">
      <c r="A1500" s="41"/>
      <c r="B1500" s="14"/>
      <c r="C1500" s="8"/>
      <c r="D1500" s="8"/>
      <c r="E1500" s="8"/>
      <c r="I1500" s="11"/>
      <c r="J1500" s="11"/>
      <c r="K1500" s="11"/>
      <c r="L1500" s="12"/>
      <c r="M1500" s="11"/>
      <c r="N1500" s="13"/>
    </row>
    <row r="1501" spans="1:14">
      <c r="A1501" s="41"/>
      <c r="B1501" s="14"/>
      <c r="C1501" s="8"/>
      <c r="D1501" s="8"/>
      <c r="E1501" s="8"/>
      <c r="I1501" s="11"/>
      <c r="J1501" s="11"/>
      <c r="K1501" s="11"/>
      <c r="L1501" s="12"/>
      <c r="M1501" s="11"/>
      <c r="N1501" s="13"/>
    </row>
    <row r="1502" spans="1:14">
      <c r="A1502" s="41"/>
      <c r="B1502" s="14"/>
      <c r="C1502" s="8"/>
      <c r="D1502" s="8"/>
      <c r="E1502" s="8"/>
      <c r="I1502" s="11"/>
      <c r="J1502" s="11"/>
      <c r="K1502" s="11"/>
      <c r="L1502" s="12"/>
      <c r="M1502" s="11"/>
      <c r="N1502" s="13"/>
    </row>
    <row r="1503" spans="1:14">
      <c r="A1503" s="41"/>
      <c r="B1503" s="14"/>
      <c r="C1503" s="8"/>
      <c r="D1503" s="8"/>
      <c r="E1503" s="8"/>
      <c r="I1503" s="11"/>
      <c r="J1503" s="11"/>
      <c r="K1503" s="11"/>
      <c r="L1503" s="12"/>
      <c r="M1503" s="11"/>
      <c r="N1503" s="13"/>
    </row>
    <row r="1504" spans="1:14">
      <c r="A1504" s="41"/>
      <c r="B1504" s="14"/>
      <c r="C1504" s="8"/>
      <c r="D1504" s="8"/>
      <c r="E1504" s="8"/>
      <c r="I1504" s="11"/>
      <c r="J1504" s="11"/>
      <c r="K1504" s="11"/>
      <c r="L1504" s="12"/>
      <c r="M1504" s="11"/>
      <c r="N1504" s="13"/>
    </row>
    <row r="1505" spans="1:14">
      <c r="A1505" s="41"/>
      <c r="B1505" s="14"/>
      <c r="C1505" s="8"/>
      <c r="D1505" s="8"/>
      <c r="E1505" s="8"/>
      <c r="I1505" s="11"/>
      <c r="J1505" s="11"/>
      <c r="K1505" s="11"/>
      <c r="L1505" s="12"/>
      <c r="M1505" s="11"/>
      <c r="N1505" s="13"/>
    </row>
    <row r="1506" spans="1:14">
      <c r="A1506" s="41"/>
      <c r="B1506" s="14"/>
      <c r="C1506" s="8"/>
      <c r="D1506" s="8"/>
      <c r="E1506" s="8"/>
      <c r="I1506" s="11"/>
      <c r="J1506" s="11"/>
      <c r="K1506" s="11"/>
      <c r="L1506" s="12"/>
      <c r="M1506" s="11"/>
      <c r="N1506" s="13"/>
    </row>
    <row r="1507" spans="1:14">
      <c r="A1507" s="41"/>
      <c r="B1507" s="14"/>
      <c r="C1507" s="8"/>
      <c r="D1507" s="8"/>
      <c r="E1507" s="8"/>
      <c r="I1507" s="11"/>
      <c r="J1507" s="11"/>
      <c r="K1507" s="11"/>
      <c r="L1507" s="12"/>
      <c r="M1507" s="11"/>
      <c r="N1507" s="13"/>
    </row>
    <row r="1508" spans="1:14">
      <c r="A1508" s="41"/>
      <c r="B1508" s="14"/>
      <c r="C1508" s="8"/>
      <c r="D1508" s="8"/>
      <c r="E1508" s="8"/>
      <c r="I1508" s="11"/>
      <c r="J1508" s="11"/>
      <c r="K1508" s="11"/>
      <c r="L1508" s="12"/>
      <c r="M1508" s="11"/>
      <c r="N1508" s="13"/>
    </row>
    <row r="1509" spans="1:14">
      <c r="A1509" s="41"/>
      <c r="B1509" s="14"/>
      <c r="C1509" s="8"/>
      <c r="D1509" s="8"/>
      <c r="E1509" s="8"/>
      <c r="I1509" s="11"/>
      <c r="J1509" s="11"/>
      <c r="K1509" s="11"/>
      <c r="L1509" s="12"/>
      <c r="M1509" s="11"/>
      <c r="N1509" s="13"/>
    </row>
    <row r="1510" spans="1:14">
      <c r="A1510" s="41"/>
      <c r="B1510" s="14"/>
      <c r="C1510" s="8"/>
      <c r="D1510" s="8"/>
      <c r="E1510" s="8"/>
      <c r="I1510" s="11"/>
      <c r="J1510" s="11"/>
      <c r="K1510" s="11"/>
      <c r="L1510" s="12"/>
      <c r="M1510" s="11"/>
      <c r="N1510" s="13"/>
    </row>
    <row r="1511" spans="1:14">
      <c r="A1511" s="41"/>
      <c r="B1511" s="14"/>
      <c r="C1511" s="8"/>
      <c r="D1511" s="8"/>
      <c r="E1511" s="8"/>
      <c r="I1511" s="11"/>
      <c r="J1511" s="11"/>
      <c r="K1511" s="11"/>
      <c r="L1511" s="12"/>
      <c r="M1511" s="11"/>
      <c r="N1511" s="13"/>
    </row>
    <row r="1512" spans="1:14">
      <c r="A1512" s="41"/>
      <c r="B1512" s="14"/>
      <c r="C1512" s="8"/>
      <c r="D1512" s="8"/>
      <c r="E1512" s="8"/>
      <c r="I1512" s="11"/>
      <c r="J1512" s="11"/>
      <c r="K1512" s="11"/>
      <c r="L1512" s="12"/>
      <c r="M1512" s="11"/>
      <c r="N1512" s="13"/>
    </row>
    <row r="1513" spans="1:14">
      <c r="A1513" s="41"/>
      <c r="B1513" s="14"/>
      <c r="C1513" s="8"/>
      <c r="D1513" s="8"/>
      <c r="E1513" s="8"/>
      <c r="I1513" s="11"/>
      <c r="J1513" s="11"/>
      <c r="K1513" s="11"/>
      <c r="L1513" s="12"/>
      <c r="M1513" s="11"/>
      <c r="N1513" s="13"/>
    </row>
    <row r="1514" spans="1:14">
      <c r="A1514" s="41"/>
      <c r="B1514" s="14"/>
      <c r="C1514" s="8"/>
      <c r="D1514" s="8"/>
      <c r="E1514" s="8"/>
      <c r="I1514" s="11"/>
      <c r="J1514" s="11"/>
      <c r="K1514" s="11"/>
      <c r="L1514" s="12"/>
      <c r="M1514" s="11"/>
      <c r="N1514" s="13"/>
    </row>
    <row r="1515" spans="1:14">
      <c r="A1515" s="41"/>
      <c r="B1515" s="14"/>
      <c r="C1515" s="8"/>
      <c r="D1515" s="8"/>
      <c r="E1515" s="8"/>
      <c r="I1515" s="11"/>
      <c r="J1515" s="11"/>
      <c r="K1515" s="11"/>
      <c r="L1515" s="12"/>
      <c r="M1515" s="11"/>
      <c r="N1515" s="13"/>
    </row>
    <row r="1516" spans="1:14">
      <c r="A1516" s="41"/>
      <c r="B1516" s="14"/>
      <c r="C1516" s="8"/>
      <c r="D1516" s="8"/>
      <c r="E1516" s="8"/>
      <c r="I1516" s="11"/>
      <c r="J1516" s="11"/>
      <c r="K1516" s="11"/>
      <c r="L1516" s="12"/>
      <c r="M1516" s="11"/>
      <c r="N1516" s="13"/>
    </row>
    <row r="1517" spans="1:14">
      <c r="A1517" s="41"/>
      <c r="B1517" s="14"/>
      <c r="C1517" s="8"/>
      <c r="D1517" s="8"/>
      <c r="E1517" s="8"/>
      <c r="I1517" s="11"/>
      <c r="J1517" s="11"/>
      <c r="K1517" s="11"/>
      <c r="L1517" s="12"/>
      <c r="M1517" s="11"/>
      <c r="N1517" s="13"/>
    </row>
    <row r="1518" spans="1:14">
      <c r="A1518" s="41"/>
      <c r="B1518" s="14"/>
      <c r="C1518" s="8"/>
      <c r="D1518" s="8"/>
      <c r="E1518" s="8"/>
      <c r="I1518" s="11"/>
      <c r="J1518" s="11"/>
      <c r="K1518" s="11"/>
      <c r="L1518" s="12"/>
      <c r="M1518" s="11"/>
      <c r="N1518" s="13"/>
    </row>
    <row r="1519" spans="1:14">
      <c r="A1519" s="41"/>
      <c r="B1519" s="14"/>
      <c r="C1519" s="8"/>
      <c r="D1519" s="8"/>
      <c r="E1519" s="8"/>
      <c r="I1519" s="11"/>
      <c r="J1519" s="11"/>
      <c r="K1519" s="11"/>
      <c r="L1519" s="12"/>
      <c r="M1519" s="11"/>
      <c r="N1519" s="13"/>
    </row>
    <row r="1520" spans="1:14">
      <c r="A1520" s="41"/>
      <c r="B1520" s="14"/>
      <c r="C1520" s="8"/>
      <c r="D1520" s="8"/>
      <c r="E1520" s="8"/>
      <c r="I1520" s="11"/>
      <c r="J1520" s="11"/>
      <c r="K1520" s="11"/>
      <c r="L1520" s="12"/>
      <c r="M1520" s="11"/>
      <c r="N1520" s="13"/>
    </row>
    <row r="1521" spans="1:14">
      <c r="A1521" s="41"/>
      <c r="B1521" s="14"/>
      <c r="C1521" s="8"/>
      <c r="D1521" s="8"/>
      <c r="E1521" s="8"/>
      <c r="I1521" s="11"/>
      <c r="J1521" s="11"/>
      <c r="K1521" s="11"/>
      <c r="L1521" s="12"/>
      <c r="M1521" s="11"/>
      <c r="N1521" s="13"/>
    </row>
    <row r="1522" spans="1:14">
      <c r="A1522" s="41"/>
      <c r="B1522" s="14"/>
      <c r="C1522" s="8"/>
      <c r="D1522" s="8"/>
      <c r="E1522" s="8"/>
      <c r="I1522" s="11"/>
      <c r="J1522" s="11"/>
      <c r="K1522" s="11"/>
      <c r="L1522" s="12"/>
      <c r="M1522" s="11"/>
      <c r="N1522" s="13"/>
    </row>
    <row r="1523" spans="1:14">
      <c r="A1523" s="41"/>
      <c r="B1523" s="14"/>
      <c r="C1523" s="8"/>
      <c r="D1523" s="8"/>
      <c r="E1523" s="8"/>
      <c r="I1523" s="11"/>
      <c r="J1523" s="11"/>
      <c r="K1523" s="11"/>
      <c r="L1523" s="12"/>
      <c r="M1523" s="11"/>
      <c r="N1523" s="13"/>
    </row>
    <row r="1524" spans="1:14">
      <c r="A1524" s="41"/>
      <c r="B1524" s="14"/>
      <c r="C1524" s="8"/>
      <c r="D1524" s="8"/>
      <c r="E1524" s="8"/>
      <c r="I1524" s="11"/>
      <c r="J1524" s="11"/>
      <c r="K1524" s="11"/>
      <c r="L1524" s="12"/>
      <c r="M1524" s="11"/>
      <c r="N1524" s="13"/>
    </row>
    <row r="1525" spans="1:14">
      <c r="A1525" s="41"/>
      <c r="B1525" s="14"/>
      <c r="C1525" s="8"/>
      <c r="D1525" s="8"/>
      <c r="E1525" s="8"/>
      <c r="I1525" s="11"/>
      <c r="J1525" s="11"/>
      <c r="K1525" s="11"/>
      <c r="L1525" s="12"/>
      <c r="M1525" s="11"/>
      <c r="N1525" s="13"/>
    </row>
    <row r="1526" spans="1:14">
      <c r="A1526" s="41"/>
      <c r="B1526" s="14"/>
      <c r="C1526" s="8"/>
      <c r="D1526" s="8"/>
      <c r="E1526" s="8"/>
      <c r="I1526" s="11"/>
      <c r="J1526" s="11"/>
      <c r="K1526" s="11"/>
      <c r="L1526" s="12"/>
      <c r="M1526" s="11"/>
      <c r="N1526" s="13"/>
    </row>
    <row r="1527" spans="1:14">
      <c r="A1527" s="41"/>
      <c r="B1527" s="14"/>
      <c r="C1527" s="8"/>
      <c r="D1527" s="8"/>
      <c r="E1527" s="8"/>
      <c r="I1527" s="11"/>
      <c r="J1527" s="11"/>
      <c r="K1527" s="11"/>
      <c r="L1527" s="12"/>
      <c r="M1527" s="11"/>
      <c r="N1527" s="13"/>
    </row>
    <row r="1528" spans="1:14">
      <c r="A1528" s="41"/>
      <c r="B1528" s="14"/>
      <c r="C1528" s="8"/>
      <c r="D1528" s="8"/>
      <c r="E1528" s="8"/>
      <c r="I1528" s="11"/>
      <c r="J1528" s="11"/>
      <c r="K1528" s="11"/>
      <c r="L1528" s="12"/>
      <c r="M1528" s="11"/>
      <c r="N1528" s="13"/>
    </row>
    <row r="1529" spans="1:14">
      <c r="A1529" s="41"/>
      <c r="B1529" s="14"/>
      <c r="C1529" s="8"/>
      <c r="D1529" s="8"/>
      <c r="E1529" s="8"/>
      <c r="I1529" s="11"/>
      <c r="J1529" s="11"/>
      <c r="K1529" s="11"/>
      <c r="L1529" s="12"/>
      <c r="M1529" s="11"/>
      <c r="N1529" s="13"/>
    </row>
    <row r="1530" spans="1:14">
      <c r="A1530" s="41"/>
      <c r="B1530" s="14"/>
      <c r="C1530" s="8"/>
      <c r="D1530" s="8"/>
      <c r="E1530" s="8"/>
      <c r="I1530" s="11"/>
      <c r="J1530" s="11"/>
      <c r="K1530" s="11"/>
      <c r="L1530" s="12"/>
      <c r="M1530" s="11"/>
      <c r="N1530" s="13"/>
    </row>
    <row r="1531" spans="1:14">
      <c r="A1531" s="41"/>
      <c r="B1531" s="14"/>
      <c r="C1531" s="8"/>
      <c r="D1531" s="8"/>
      <c r="E1531" s="8"/>
      <c r="I1531" s="11"/>
      <c r="J1531" s="11"/>
      <c r="K1531" s="11"/>
      <c r="L1531" s="12"/>
      <c r="M1531" s="11"/>
      <c r="N1531" s="13"/>
    </row>
    <row r="1532" spans="1:14">
      <c r="A1532" s="41"/>
      <c r="B1532" s="14"/>
      <c r="C1532" s="8"/>
      <c r="D1532" s="8"/>
      <c r="E1532" s="8"/>
      <c r="I1532" s="11"/>
      <c r="J1532" s="11"/>
      <c r="K1532" s="11"/>
      <c r="L1532" s="12"/>
      <c r="M1532" s="11"/>
      <c r="N1532" s="13"/>
    </row>
    <row r="1533" spans="1:14">
      <c r="A1533" s="41"/>
      <c r="B1533" s="14"/>
      <c r="C1533" s="8"/>
      <c r="D1533" s="8"/>
      <c r="E1533" s="8"/>
      <c r="I1533" s="11"/>
      <c r="J1533" s="11"/>
      <c r="K1533" s="11"/>
      <c r="L1533" s="12"/>
      <c r="M1533" s="11"/>
      <c r="N1533" s="13"/>
    </row>
    <row r="1534" spans="1:14">
      <c r="A1534" s="41"/>
      <c r="B1534" s="14"/>
      <c r="C1534" s="8"/>
      <c r="D1534" s="8"/>
      <c r="E1534" s="8"/>
      <c r="I1534" s="11"/>
      <c r="J1534" s="11"/>
      <c r="K1534" s="11"/>
      <c r="L1534" s="12"/>
      <c r="M1534" s="11"/>
      <c r="N1534" s="13"/>
    </row>
    <row r="1535" spans="1:14">
      <c r="A1535" s="41"/>
      <c r="B1535" s="14"/>
      <c r="C1535" s="8"/>
      <c r="D1535" s="8"/>
      <c r="E1535" s="8"/>
      <c r="I1535" s="11"/>
      <c r="J1535" s="11"/>
      <c r="K1535" s="11"/>
      <c r="L1535" s="12"/>
      <c r="M1535" s="11"/>
      <c r="N1535" s="13"/>
    </row>
    <row r="1536" spans="1:14">
      <c r="A1536" s="41"/>
      <c r="B1536" s="14"/>
      <c r="C1536" s="8"/>
      <c r="D1536" s="8"/>
      <c r="E1536" s="8"/>
      <c r="I1536" s="11"/>
      <c r="J1536" s="11"/>
      <c r="K1536" s="11"/>
      <c r="L1536" s="12"/>
      <c r="M1536" s="11"/>
      <c r="N1536" s="13"/>
    </row>
    <row r="1537" spans="1:14">
      <c r="A1537" s="41"/>
      <c r="B1537" s="14"/>
      <c r="C1537" s="8"/>
      <c r="D1537" s="8"/>
      <c r="E1537" s="8"/>
      <c r="I1537" s="11"/>
      <c r="J1537" s="11"/>
      <c r="K1537" s="11"/>
      <c r="L1537" s="12"/>
      <c r="M1537" s="11"/>
      <c r="N1537" s="13"/>
    </row>
    <row r="1538" spans="1:14">
      <c r="A1538" s="41"/>
      <c r="B1538" s="14"/>
      <c r="C1538" s="8"/>
      <c r="D1538" s="8"/>
      <c r="E1538" s="8"/>
      <c r="I1538" s="11"/>
      <c r="J1538" s="11"/>
      <c r="K1538" s="11"/>
      <c r="L1538" s="12"/>
      <c r="M1538" s="11"/>
      <c r="N1538" s="13"/>
    </row>
    <row r="1539" spans="1:14">
      <c r="A1539" s="41"/>
      <c r="B1539" s="14"/>
      <c r="C1539" s="8"/>
      <c r="D1539" s="8"/>
      <c r="E1539" s="8"/>
      <c r="I1539" s="11"/>
      <c r="J1539" s="11"/>
      <c r="K1539" s="11"/>
      <c r="L1539" s="12"/>
      <c r="M1539" s="11"/>
      <c r="N1539" s="13"/>
    </row>
    <row r="1540" spans="1:14">
      <c r="A1540" s="41"/>
      <c r="B1540" s="14"/>
      <c r="C1540" s="8"/>
      <c r="D1540" s="8"/>
      <c r="E1540" s="8"/>
      <c r="I1540" s="11"/>
      <c r="J1540" s="11"/>
      <c r="K1540" s="11"/>
      <c r="L1540" s="12"/>
      <c r="M1540" s="11"/>
      <c r="N1540" s="13"/>
    </row>
    <row r="1541" spans="1:14">
      <c r="A1541" s="41"/>
      <c r="B1541" s="14"/>
      <c r="C1541" s="8"/>
      <c r="D1541" s="8"/>
      <c r="E1541" s="8"/>
      <c r="I1541" s="11"/>
      <c r="J1541" s="11"/>
      <c r="K1541" s="11"/>
      <c r="L1541" s="12"/>
      <c r="M1541" s="11"/>
      <c r="N1541" s="13"/>
    </row>
    <row r="1542" spans="1:14">
      <c r="A1542" s="41"/>
      <c r="B1542" s="14"/>
      <c r="C1542" s="8"/>
      <c r="D1542" s="8"/>
      <c r="E1542" s="8"/>
      <c r="I1542" s="11"/>
      <c r="J1542" s="11"/>
      <c r="K1542" s="11"/>
      <c r="L1542" s="12"/>
      <c r="M1542" s="11"/>
      <c r="N1542" s="13"/>
    </row>
    <row r="1543" spans="1:14">
      <c r="A1543" s="41"/>
      <c r="B1543" s="14"/>
      <c r="C1543" s="8"/>
      <c r="D1543" s="8"/>
      <c r="E1543" s="8"/>
      <c r="I1543" s="11"/>
      <c r="J1543" s="11"/>
      <c r="K1543" s="11"/>
      <c r="L1543" s="12"/>
      <c r="M1543" s="11"/>
      <c r="N1543" s="13"/>
    </row>
    <row r="1544" spans="1:14">
      <c r="A1544" s="41"/>
      <c r="B1544" s="14"/>
      <c r="C1544" s="8"/>
      <c r="D1544" s="8"/>
      <c r="E1544" s="8"/>
      <c r="I1544" s="11"/>
      <c r="J1544" s="11"/>
      <c r="K1544" s="11"/>
      <c r="L1544" s="12"/>
      <c r="M1544" s="11"/>
      <c r="N1544" s="13"/>
    </row>
    <row r="1545" spans="1:14">
      <c r="A1545" s="41"/>
      <c r="B1545" s="14"/>
      <c r="C1545" s="8"/>
      <c r="D1545" s="8"/>
      <c r="E1545" s="8"/>
      <c r="I1545" s="11"/>
      <c r="J1545" s="11"/>
      <c r="K1545" s="11"/>
      <c r="L1545" s="12"/>
      <c r="M1545" s="11"/>
      <c r="N1545" s="13"/>
    </row>
    <row r="1546" spans="1:14">
      <c r="A1546" s="41"/>
      <c r="B1546" s="14"/>
      <c r="C1546" s="8"/>
      <c r="D1546" s="8"/>
      <c r="E1546" s="8"/>
      <c r="I1546" s="11"/>
      <c r="J1546" s="11"/>
      <c r="K1546" s="11"/>
      <c r="L1546" s="12"/>
      <c r="M1546" s="11"/>
      <c r="N1546" s="13"/>
    </row>
    <row r="1547" spans="1:14">
      <c r="A1547" s="41"/>
      <c r="B1547" s="14"/>
      <c r="C1547" s="8"/>
      <c r="D1547" s="8"/>
      <c r="E1547" s="8"/>
      <c r="I1547" s="11"/>
      <c r="J1547" s="11"/>
      <c r="K1547" s="11"/>
      <c r="L1547" s="12"/>
      <c r="M1547" s="11"/>
      <c r="N1547" s="13"/>
    </row>
    <row r="1548" spans="1:14">
      <c r="A1548" s="41"/>
      <c r="B1548" s="14"/>
      <c r="C1548" s="8"/>
      <c r="D1548" s="8"/>
      <c r="E1548" s="8"/>
      <c r="I1548" s="11"/>
      <c r="J1548" s="11"/>
      <c r="K1548" s="11"/>
      <c r="L1548" s="12"/>
      <c r="M1548" s="11"/>
      <c r="N1548" s="13"/>
    </row>
    <row r="1549" spans="1:14">
      <c r="A1549" s="41"/>
      <c r="B1549" s="14"/>
      <c r="C1549" s="8"/>
      <c r="D1549" s="8"/>
      <c r="E1549" s="8"/>
      <c r="I1549" s="11"/>
      <c r="J1549" s="11"/>
      <c r="K1549" s="11"/>
      <c r="L1549" s="12"/>
      <c r="M1549" s="11"/>
      <c r="N1549" s="13"/>
    </row>
    <row r="1550" spans="1:14">
      <c r="A1550" s="41"/>
      <c r="B1550" s="14"/>
      <c r="C1550" s="8"/>
      <c r="D1550" s="8"/>
      <c r="E1550" s="8"/>
      <c r="I1550" s="11"/>
      <c r="J1550" s="11"/>
      <c r="K1550" s="11"/>
      <c r="L1550" s="12"/>
      <c r="M1550" s="11"/>
      <c r="N1550" s="13"/>
    </row>
    <row r="1551" spans="1:14">
      <c r="A1551" s="41"/>
      <c r="B1551" s="14"/>
      <c r="C1551" s="8"/>
      <c r="D1551" s="8"/>
      <c r="E1551" s="8"/>
      <c r="I1551" s="11"/>
      <c r="J1551" s="11"/>
      <c r="K1551" s="11"/>
      <c r="L1551" s="12"/>
      <c r="M1551" s="11"/>
      <c r="N1551" s="13"/>
    </row>
    <row r="1552" spans="1:14">
      <c r="A1552" s="41"/>
      <c r="B1552" s="14"/>
      <c r="C1552" s="8"/>
      <c r="D1552" s="8"/>
      <c r="E1552" s="8"/>
      <c r="I1552" s="11"/>
      <c r="J1552" s="11"/>
      <c r="K1552" s="11"/>
      <c r="L1552" s="12"/>
      <c r="M1552" s="11"/>
      <c r="N1552" s="13"/>
    </row>
    <row r="1553" spans="1:14">
      <c r="A1553" s="41"/>
      <c r="B1553" s="14"/>
      <c r="C1553" s="8"/>
      <c r="D1553" s="8"/>
      <c r="E1553" s="8"/>
      <c r="I1553" s="11"/>
      <c r="J1553" s="11"/>
      <c r="K1553" s="11"/>
      <c r="L1553" s="12"/>
      <c r="M1553" s="11"/>
      <c r="N1553" s="13"/>
    </row>
    <row r="1554" spans="1:14">
      <c r="A1554" s="41"/>
      <c r="B1554" s="14"/>
      <c r="C1554" s="8"/>
      <c r="D1554" s="8"/>
      <c r="E1554" s="8"/>
      <c r="I1554" s="11"/>
      <c r="J1554" s="11"/>
      <c r="K1554" s="11"/>
      <c r="L1554" s="12"/>
      <c r="M1554" s="11"/>
      <c r="N1554" s="13"/>
    </row>
    <row r="1555" spans="1:14">
      <c r="A1555" s="41"/>
      <c r="B1555" s="14"/>
      <c r="C1555" s="8"/>
      <c r="D1555" s="8"/>
      <c r="E1555" s="8"/>
      <c r="I1555" s="11"/>
      <c r="J1555" s="11"/>
      <c r="K1555" s="11"/>
      <c r="L1555" s="12"/>
      <c r="M1555" s="11"/>
      <c r="N1555" s="13"/>
    </row>
    <row r="1556" spans="1:14">
      <c r="A1556" s="41"/>
      <c r="B1556" s="14"/>
      <c r="C1556" s="8"/>
      <c r="D1556" s="8"/>
      <c r="E1556" s="8"/>
      <c r="I1556" s="11"/>
      <c r="J1556" s="11"/>
      <c r="K1556" s="11"/>
      <c r="L1556" s="12"/>
      <c r="M1556" s="11"/>
      <c r="N1556" s="13"/>
    </row>
    <row r="1557" spans="1:14">
      <c r="A1557" s="41"/>
      <c r="B1557" s="14"/>
      <c r="C1557" s="8"/>
      <c r="D1557" s="8"/>
      <c r="E1557" s="8"/>
      <c r="I1557" s="11"/>
      <c r="J1557" s="11"/>
      <c r="K1557" s="11"/>
      <c r="L1557" s="12"/>
      <c r="M1557" s="11"/>
      <c r="N1557" s="13"/>
    </row>
    <row r="1558" spans="1:14">
      <c r="A1558" s="41"/>
      <c r="B1558" s="14"/>
      <c r="C1558" s="8"/>
      <c r="D1558" s="8"/>
      <c r="E1558" s="8"/>
      <c r="I1558" s="11"/>
      <c r="J1558" s="11"/>
      <c r="K1558" s="11"/>
      <c r="L1558" s="12"/>
      <c r="M1558" s="11"/>
      <c r="N1558" s="13"/>
    </row>
    <row r="1559" spans="1:14">
      <c r="A1559" s="41"/>
      <c r="B1559" s="14"/>
      <c r="C1559" s="8"/>
      <c r="D1559" s="8"/>
      <c r="E1559" s="8"/>
      <c r="I1559" s="11"/>
      <c r="J1559" s="11"/>
      <c r="K1559" s="11"/>
      <c r="L1559" s="12"/>
      <c r="M1559" s="11"/>
      <c r="N1559" s="13"/>
    </row>
    <row r="1560" spans="1:14">
      <c r="A1560" s="41"/>
      <c r="B1560" s="14"/>
      <c r="C1560" s="8"/>
      <c r="D1560" s="8"/>
      <c r="E1560" s="8"/>
      <c r="I1560" s="11"/>
      <c r="J1560" s="11"/>
      <c r="K1560" s="11"/>
      <c r="L1560" s="12"/>
      <c r="M1560" s="11"/>
      <c r="N1560" s="13"/>
    </row>
    <row r="1561" spans="1:14">
      <c r="A1561" s="41"/>
      <c r="B1561" s="14"/>
      <c r="C1561" s="8"/>
      <c r="D1561" s="8"/>
      <c r="E1561" s="8"/>
      <c r="I1561" s="11"/>
      <c r="J1561" s="11"/>
      <c r="K1561" s="11"/>
      <c r="L1561" s="12"/>
      <c r="M1561" s="11"/>
      <c r="N1561" s="13"/>
    </row>
    <row r="1562" spans="1:14">
      <c r="A1562" s="41"/>
      <c r="B1562" s="14"/>
      <c r="C1562" s="8"/>
      <c r="D1562" s="8"/>
      <c r="E1562" s="8"/>
      <c r="I1562" s="11"/>
      <c r="J1562" s="11"/>
      <c r="K1562" s="11"/>
      <c r="L1562" s="12"/>
      <c r="M1562" s="11"/>
      <c r="N1562" s="13"/>
    </row>
    <row r="1563" spans="1:14">
      <c r="A1563" s="41"/>
      <c r="B1563" s="14"/>
      <c r="C1563" s="8"/>
      <c r="D1563" s="8"/>
      <c r="E1563" s="8"/>
      <c r="I1563" s="11"/>
      <c r="J1563" s="11"/>
      <c r="K1563" s="11"/>
      <c r="L1563" s="12"/>
      <c r="M1563" s="11"/>
      <c r="N1563" s="13"/>
    </row>
    <row r="1564" spans="1:14">
      <c r="A1564" s="41"/>
      <c r="B1564" s="14"/>
      <c r="C1564" s="8"/>
      <c r="D1564" s="8"/>
      <c r="E1564" s="8"/>
      <c r="I1564" s="11"/>
      <c r="J1564" s="11"/>
      <c r="K1564" s="11"/>
      <c r="L1564" s="12"/>
      <c r="M1564" s="11"/>
      <c r="N1564" s="13"/>
    </row>
    <row r="1565" spans="1:14">
      <c r="A1565" s="41"/>
      <c r="B1565" s="14"/>
      <c r="C1565" s="8"/>
      <c r="D1565" s="8"/>
      <c r="E1565" s="8"/>
      <c r="I1565" s="11"/>
      <c r="J1565" s="11"/>
      <c r="K1565" s="11"/>
      <c r="L1565" s="12"/>
      <c r="M1565" s="11"/>
      <c r="N1565" s="13"/>
    </row>
    <row r="1566" spans="1:14">
      <c r="A1566" s="41"/>
      <c r="B1566" s="14"/>
      <c r="C1566" s="8"/>
      <c r="D1566" s="8"/>
      <c r="E1566" s="8"/>
      <c r="I1566" s="11"/>
      <c r="J1566" s="11"/>
      <c r="K1566" s="11"/>
      <c r="L1566" s="12"/>
      <c r="M1566" s="11"/>
      <c r="N1566" s="13"/>
    </row>
    <row r="1567" spans="1:14">
      <c r="A1567" s="41"/>
      <c r="B1567" s="14"/>
      <c r="C1567" s="8"/>
      <c r="D1567" s="8"/>
      <c r="E1567" s="8"/>
      <c r="I1567" s="11"/>
      <c r="J1567" s="11"/>
      <c r="K1567" s="11"/>
      <c r="L1567" s="12"/>
      <c r="M1567" s="11"/>
      <c r="N1567" s="13"/>
    </row>
    <row r="1568" spans="1:14">
      <c r="A1568" s="41"/>
      <c r="B1568" s="14"/>
      <c r="C1568" s="8"/>
      <c r="D1568" s="8"/>
      <c r="E1568" s="8"/>
      <c r="I1568" s="11"/>
      <c r="J1568" s="11"/>
      <c r="K1568" s="11"/>
      <c r="L1568" s="12"/>
      <c r="M1568" s="11"/>
      <c r="N1568" s="13"/>
    </row>
    <row r="1569" spans="1:14">
      <c r="A1569" s="41"/>
      <c r="B1569" s="14"/>
      <c r="C1569" s="8"/>
      <c r="D1569" s="8"/>
      <c r="E1569" s="8"/>
      <c r="I1569" s="11"/>
      <c r="J1569" s="11"/>
      <c r="K1569" s="11"/>
      <c r="L1569" s="12"/>
      <c r="M1569" s="11"/>
      <c r="N1569" s="13"/>
    </row>
    <row r="1570" spans="1:14">
      <c r="A1570" s="41"/>
      <c r="B1570" s="14"/>
      <c r="C1570" s="8"/>
      <c r="D1570" s="8"/>
      <c r="E1570" s="8"/>
      <c r="I1570" s="11"/>
      <c r="J1570" s="11"/>
      <c r="K1570" s="11"/>
      <c r="L1570" s="12"/>
      <c r="M1570" s="11"/>
      <c r="N1570" s="13"/>
    </row>
    <row r="1571" spans="1:14">
      <c r="A1571" s="41"/>
      <c r="B1571" s="14"/>
      <c r="C1571" s="8"/>
      <c r="D1571" s="8"/>
      <c r="E1571" s="8"/>
      <c r="I1571" s="11"/>
      <c r="J1571" s="11"/>
      <c r="K1571" s="11"/>
      <c r="L1571" s="12"/>
      <c r="M1571" s="11"/>
      <c r="N1571" s="13"/>
    </row>
    <row r="1572" spans="1:14">
      <c r="A1572" s="41"/>
      <c r="B1572" s="14"/>
      <c r="C1572" s="8"/>
      <c r="D1572" s="8"/>
      <c r="E1572" s="8"/>
      <c r="I1572" s="11"/>
      <c r="J1572" s="11"/>
      <c r="K1572" s="11"/>
      <c r="L1572" s="12"/>
      <c r="M1572" s="11"/>
      <c r="N1572" s="13"/>
    </row>
    <row r="1573" spans="1:14">
      <c r="A1573" s="41"/>
      <c r="B1573" s="14"/>
      <c r="C1573" s="8"/>
      <c r="D1573" s="8"/>
      <c r="E1573" s="8"/>
      <c r="I1573" s="11"/>
      <c r="J1573" s="11"/>
      <c r="K1573" s="11"/>
      <c r="L1573" s="12"/>
      <c r="M1573" s="11"/>
      <c r="N1573" s="13"/>
    </row>
    <row r="1574" spans="1:14">
      <c r="A1574" s="41"/>
      <c r="B1574" s="14"/>
      <c r="C1574" s="8"/>
      <c r="D1574" s="8"/>
      <c r="E1574" s="8"/>
      <c r="I1574" s="11"/>
      <c r="J1574" s="11"/>
      <c r="K1574" s="11"/>
      <c r="L1574" s="12"/>
      <c r="M1574" s="11"/>
      <c r="N1574" s="13"/>
    </row>
    <row r="1575" spans="1:14">
      <c r="A1575" s="41"/>
      <c r="B1575" s="14"/>
      <c r="C1575" s="8"/>
      <c r="D1575" s="8"/>
      <c r="E1575" s="8"/>
      <c r="I1575" s="11"/>
      <c r="J1575" s="11"/>
      <c r="K1575" s="11"/>
      <c r="L1575" s="12"/>
      <c r="M1575" s="11"/>
      <c r="N1575" s="13"/>
    </row>
    <row r="1576" spans="1:14">
      <c r="A1576" s="41"/>
      <c r="B1576" s="14"/>
      <c r="C1576" s="8"/>
      <c r="D1576" s="8"/>
      <c r="E1576" s="8"/>
      <c r="I1576" s="11"/>
      <c r="J1576" s="11"/>
      <c r="K1576" s="11"/>
      <c r="L1576" s="12"/>
      <c r="M1576" s="11"/>
      <c r="N1576" s="13"/>
    </row>
    <row r="1577" spans="1:14">
      <c r="A1577" s="41"/>
      <c r="B1577" s="14"/>
      <c r="C1577" s="8"/>
      <c r="D1577" s="8"/>
      <c r="E1577" s="8"/>
      <c r="I1577" s="11"/>
      <c r="J1577" s="11"/>
      <c r="K1577" s="11"/>
      <c r="L1577" s="12"/>
      <c r="M1577" s="11"/>
      <c r="N1577" s="13"/>
    </row>
    <row r="1578" spans="1:14">
      <c r="A1578" s="41"/>
      <c r="B1578" s="14"/>
      <c r="C1578" s="8"/>
      <c r="D1578" s="8"/>
      <c r="E1578" s="8"/>
      <c r="I1578" s="11"/>
      <c r="J1578" s="11"/>
      <c r="K1578" s="11"/>
      <c r="L1578" s="12"/>
      <c r="M1578" s="11"/>
      <c r="N1578" s="13"/>
    </row>
    <row r="1579" spans="1:14">
      <c r="A1579" s="41"/>
      <c r="B1579" s="14"/>
      <c r="C1579" s="8"/>
      <c r="D1579" s="8"/>
      <c r="E1579" s="8"/>
      <c r="I1579" s="11"/>
      <c r="J1579" s="11"/>
      <c r="K1579" s="11"/>
      <c r="L1579" s="12"/>
      <c r="M1579" s="11"/>
      <c r="N1579" s="13"/>
    </row>
    <row r="1580" spans="1:14">
      <c r="A1580" s="41"/>
      <c r="B1580" s="14"/>
      <c r="C1580" s="8"/>
      <c r="D1580" s="8"/>
      <c r="E1580" s="8"/>
      <c r="I1580" s="11"/>
      <c r="J1580" s="11"/>
      <c r="K1580" s="11"/>
      <c r="L1580" s="12"/>
      <c r="M1580" s="11"/>
      <c r="N1580" s="13"/>
    </row>
    <row r="1581" spans="1:14">
      <c r="A1581" s="41"/>
      <c r="B1581" s="14"/>
      <c r="C1581" s="8"/>
      <c r="D1581" s="8"/>
      <c r="E1581" s="8"/>
      <c r="I1581" s="11"/>
      <c r="J1581" s="11"/>
      <c r="K1581" s="11"/>
      <c r="L1581" s="12"/>
      <c r="M1581" s="11"/>
      <c r="N1581" s="13"/>
    </row>
    <row r="1582" spans="1:14">
      <c r="A1582" s="41"/>
      <c r="B1582" s="14"/>
      <c r="C1582" s="8"/>
      <c r="D1582" s="8"/>
      <c r="E1582" s="8"/>
      <c r="I1582" s="11"/>
      <c r="J1582" s="11"/>
      <c r="K1582" s="11"/>
      <c r="L1582" s="12"/>
      <c r="M1582" s="11"/>
      <c r="N1582" s="13"/>
    </row>
    <row r="1583" spans="1:14">
      <c r="A1583" s="41"/>
      <c r="B1583" s="14"/>
      <c r="C1583" s="8"/>
      <c r="D1583" s="8"/>
      <c r="E1583" s="8"/>
      <c r="I1583" s="11"/>
      <c r="J1583" s="11"/>
      <c r="K1583" s="11"/>
      <c r="L1583" s="12"/>
      <c r="M1583" s="11"/>
      <c r="N1583" s="13"/>
    </row>
    <row r="1584" spans="1:14">
      <c r="A1584" s="41"/>
      <c r="B1584" s="14"/>
      <c r="C1584" s="8"/>
      <c r="D1584" s="8"/>
      <c r="E1584" s="8"/>
      <c r="I1584" s="11"/>
      <c r="J1584" s="11"/>
      <c r="K1584" s="11"/>
      <c r="L1584" s="12"/>
      <c r="M1584" s="11"/>
      <c r="N1584" s="13"/>
    </row>
    <row r="1585" spans="1:14">
      <c r="A1585" s="41"/>
      <c r="B1585" s="14"/>
      <c r="C1585" s="8"/>
      <c r="D1585" s="8"/>
      <c r="E1585" s="8"/>
      <c r="I1585" s="11"/>
      <c r="J1585" s="11"/>
      <c r="K1585" s="11"/>
      <c r="L1585" s="12"/>
      <c r="M1585" s="11"/>
      <c r="N1585" s="13"/>
    </row>
    <row r="1586" spans="1:14">
      <c r="A1586" s="41"/>
      <c r="B1586" s="14"/>
      <c r="C1586" s="8"/>
      <c r="D1586" s="8"/>
      <c r="E1586" s="8"/>
      <c r="I1586" s="11"/>
      <c r="J1586" s="11"/>
      <c r="K1586" s="11"/>
      <c r="L1586" s="12"/>
      <c r="M1586" s="11"/>
      <c r="N1586" s="13"/>
    </row>
    <row r="1587" spans="1:14">
      <c r="A1587" s="41"/>
      <c r="B1587" s="14"/>
      <c r="C1587" s="8"/>
      <c r="D1587" s="8"/>
      <c r="E1587" s="8"/>
      <c r="I1587" s="11"/>
      <c r="J1587" s="11"/>
      <c r="K1587" s="11"/>
      <c r="L1587" s="12"/>
      <c r="M1587" s="11"/>
      <c r="N1587" s="13"/>
    </row>
    <row r="1588" spans="1:14">
      <c r="A1588" s="41"/>
      <c r="B1588" s="14"/>
      <c r="C1588" s="8"/>
      <c r="D1588" s="8"/>
      <c r="E1588" s="8"/>
      <c r="I1588" s="11"/>
      <c r="J1588" s="11"/>
      <c r="K1588" s="11"/>
      <c r="L1588" s="12"/>
      <c r="M1588" s="11"/>
      <c r="N1588" s="13"/>
    </row>
    <row r="1589" spans="1:14">
      <c r="A1589" s="41"/>
      <c r="B1589" s="14"/>
      <c r="C1589" s="8"/>
      <c r="D1589" s="8"/>
      <c r="E1589" s="8"/>
      <c r="I1589" s="11"/>
      <c r="J1589" s="11"/>
      <c r="K1589" s="11"/>
      <c r="L1589" s="12"/>
      <c r="M1589" s="11"/>
      <c r="N1589" s="13"/>
    </row>
    <row r="1590" spans="1:14">
      <c r="A1590" s="41"/>
      <c r="B1590" s="14"/>
      <c r="C1590" s="8"/>
      <c r="D1590" s="8"/>
      <c r="E1590" s="8"/>
      <c r="I1590" s="11"/>
      <c r="J1590" s="11"/>
      <c r="K1590" s="11"/>
      <c r="L1590" s="12"/>
      <c r="M1590" s="11"/>
      <c r="N1590" s="13"/>
    </row>
    <row r="1591" spans="1:14">
      <c r="A1591" s="41"/>
      <c r="B1591" s="14"/>
      <c r="C1591" s="8"/>
      <c r="D1591" s="8"/>
      <c r="E1591" s="8"/>
      <c r="I1591" s="11"/>
      <c r="J1591" s="11"/>
      <c r="K1591" s="11"/>
      <c r="L1591" s="12"/>
      <c r="M1591" s="11"/>
      <c r="N1591" s="13"/>
    </row>
    <row r="1592" spans="1:14">
      <c r="A1592" s="41"/>
      <c r="B1592" s="14"/>
      <c r="C1592" s="8"/>
      <c r="D1592" s="8"/>
      <c r="E1592" s="8"/>
      <c r="I1592" s="11"/>
      <c r="J1592" s="11"/>
      <c r="K1592" s="11"/>
      <c r="L1592" s="12"/>
      <c r="M1592" s="11"/>
      <c r="N1592" s="13"/>
    </row>
    <row r="1593" spans="1:14">
      <c r="A1593" s="41"/>
      <c r="B1593" s="14"/>
      <c r="C1593" s="8"/>
      <c r="D1593" s="8"/>
      <c r="E1593" s="8"/>
      <c r="I1593" s="11"/>
      <c r="J1593" s="11"/>
      <c r="K1593" s="11"/>
      <c r="L1593" s="12"/>
      <c r="M1593" s="11"/>
      <c r="N1593" s="13"/>
    </row>
    <row r="1594" spans="1:14">
      <c r="A1594" s="41"/>
      <c r="B1594" s="14"/>
      <c r="C1594" s="8"/>
      <c r="D1594" s="8"/>
      <c r="E1594" s="8"/>
      <c r="I1594" s="11"/>
      <c r="J1594" s="11"/>
      <c r="K1594" s="11"/>
      <c r="L1594" s="12"/>
      <c r="M1594" s="11"/>
      <c r="N1594" s="13"/>
    </row>
    <row r="1595" spans="1:14">
      <c r="A1595" s="41"/>
      <c r="B1595" s="14"/>
      <c r="C1595" s="8"/>
      <c r="D1595" s="8"/>
      <c r="E1595" s="8"/>
      <c r="I1595" s="11"/>
      <c r="J1595" s="11"/>
      <c r="K1595" s="11"/>
      <c r="L1595" s="12"/>
      <c r="M1595" s="11"/>
      <c r="N1595" s="13"/>
    </row>
    <row r="1596" spans="1:14">
      <c r="A1596" s="41"/>
      <c r="B1596" s="14"/>
      <c r="C1596" s="8"/>
      <c r="D1596" s="8"/>
      <c r="E1596" s="8"/>
      <c r="I1596" s="11"/>
      <c r="J1596" s="11"/>
      <c r="K1596" s="11"/>
      <c r="L1596" s="12"/>
      <c r="M1596" s="11"/>
      <c r="N1596" s="13"/>
    </row>
    <row r="1597" spans="1:14">
      <c r="A1597" s="41"/>
      <c r="B1597" s="14"/>
      <c r="C1597" s="8"/>
      <c r="D1597" s="8"/>
      <c r="E1597" s="8"/>
      <c r="I1597" s="11"/>
      <c r="J1597" s="11"/>
      <c r="K1597" s="11"/>
      <c r="L1597" s="12"/>
      <c r="M1597" s="11"/>
      <c r="N1597" s="13"/>
    </row>
    <row r="1598" spans="1:14">
      <c r="A1598" s="41"/>
      <c r="B1598" s="14"/>
      <c r="C1598" s="8"/>
      <c r="D1598" s="8"/>
      <c r="E1598" s="8"/>
      <c r="I1598" s="11"/>
      <c r="J1598" s="11"/>
      <c r="K1598" s="11"/>
      <c r="L1598" s="12"/>
      <c r="M1598" s="11"/>
      <c r="N1598" s="13"/>
    </row>
    <row r="1599" spans="1:14">
      <c r="A1599" s="41"/>
      <c r="B1599" s="14"/>
      <c r="C1599" s="8"/>
      <c r="D1599" s="8"/>
      <c r="E1599" s="8"/>
      <c r="I1599" s="11"/>
      <c r="J1599" s="11"/>
      <c r="K1599" s="11"/>
      <c r="L1599" s="12"/>
      <c r="M1599" s="11"/>
      <c r="N1599" s="13"/>
    </row>
    <row r="1600" spans="1:14">
      <c r="A1600" s="41"/>
      <c r="B1600" s="14"/>
      <c r="C1600" s="8"/>
      <c r="D1600" s="8"/>
      <c r="E1600" s="8"/>
      <c r="I1600" s="11"/>
      <c r="J1600" s="11"/>
      <c r="K1600" s="11"/>
      <c r="L1600" s="12"/>
      <c r="M1600" s="11"/>
      <c r="N1600" s="13"/>
    </row>
    <row r="1601" spans="1:14">
      <c r="A1601" s="41"/>
      <c r="B1601" s="14"/>
      <c r="C1601" s="8"/>
      <c r="D1601" s="8"/>
      <c r="E1601" s="8"/>
      <c r="I1601" s="11"/>
      <c r="J1601" s="11"/>
      <c r="K1601" s="11"/>
      <c r="L1601" s="12"/>
      <c r="M1601" s="11"/>
      <c r="N1601" s="13"/>
    </row>
    <row r="1602" spans="1:14">
      <c r="A1602" s="41"/>
      <c r="B1602" s="14"/>
      <c r="C1602" s="8"/>
      <c r="D1602" s="8"/>
      <c r="E1602" s="8"/>
      <c r="I1602" s="11"/>
      <c r="J1602" s="11"/>
      <c r="K1602" s="11"/>
      <c r="L1602" s="12"/>
      <c r="M1602" s="11"/>
      <c r="N1602" s="13"/>
    </row>
    <row r="1603" spans="1:14">
      <c r="A1603" s="41"/>
      <c r="B1603" s="14"/>
      <c r="C1603" s="8"/>
      <c r="D1603" s="8"/>
      <c r="E1603" s="8"/>
      <c r="I1603" s="11"/>
      <c r="J1603" s="11"/>
      <c r="K1603" s="11"/>
      <c r="L1603" s="12"/>
      <c r="M1603" s="11"/>
      <c r="N1603" s="13"/>
    </row>
    <row r="1604" spans="1:14">
      <c r="A1604" s="41"/>
      <c r="B1604" s="14"/>
      <c r="C1604" s="8"/>
      <c r="D1604" s="8"/>
      <c r="E1604" s="8"/>
      <c r="I1604" s="11"/>
      <c r="J1604" s="11"/>
      <c r="K1604" s="11"/>
      <c r="L1604" s="12"/>
      <c r="M1604" s="11"/>
      <c r="N1604" s="13"/>
    </row>
    <row r="1605" spans="1:14">
      <c r="A1605" s="41"/>
      <c r="B1605" s="14"/>
      <c r="C1605" s="8"/>
      <c r="D1605" s="8"/>
      <c r="E1605" s="8"/>
      <c r="I1605" s="11"/>
      <c r="J1605" s="11"/>
      <c r="K1605" s="11"/>
      <c r="L1605" s="12"/>
      <c r="M1605" s="11"/>
      <c r="N1605" s="13"/>
    </row>
    <row r="1606" spans="1:14">
      <c r="A1606" s="41"/>
      <c r="B1606" s="14"/>
      <c r="C1606" s="8"/>
      <c r="D1606" s="8"/>
      <c r="E1606" s="8"/>
      <c r="I1606" s="11"/>
      <c r="J1606" s="11"/>
      <c r="K1606" s="11"/>
      <c r="L1606" s="12"/>
      <c r="M1606" s="11"/>
      <c r="N1606" s="13"/>
    </row>
    <row r="1607" spans="1:14">
      <c r="A1607" s="41"/>
      <c r="B1607" s="14"/>
      <c r="C1607" s="8"/>
      <c r="D1607" s="8"/>
      <c r="E1607" s="8"/>
      <c r="I1607" s="11"/>
      <c r="J1607" s="11"/>
      <c r="K1607" s="11"/>
      <c r="L1607" s="12"/>
      <c r="M1607" s="11"/>
      <c r="N1607" s="13"/>
    </row>
    <row r="1608" spans="1:14">
      <c r="A1608" s="41"/>
      <c r="B1608" s="14"/>
      <c r="C1608" s="8"/>
      <c r="D1608" s="8"/>
      <c r="E1608" s="8"/>
      <c r="I1608" s="11"/>
      <c r="J1608" s="11"/>
      <c r="K1608" s="11"/>
      <c r="L1608" s="12"/>
      <c r="M1608" s="11"/>
      <c r="N1608" s="13"/>
    </row>
    <row r="1609" spans="1:14">
      <c r="A1609" s="41"/>
      <c r="B1609" s="14"/>
      <c r="C1609" s="8"/>
      <c r="D1609" s="8"/>
      <c r="E1609" s="8"/>
      <c r="I1609" s="11"/>
      <c r="J1609" s="11"/>
      <c r="K1609" s="11"/>
      <c r="L1609" s="12"/>
      <c r="M1609" s="11"/>
      <c r="N1609" s="13"/>
    </row>
    <row r="1610" spans="1:14">
      <c r="A1610" s="41"/>
      <c r="B1610" s="14"/>
      <c r="C1610" s="8"/>
      <c r="D1610" s="8"/>
      <c r="E1610" s="8"/>
      <c r="I1610" s="11"/>
      <c r="J1610" s="11"/>
      <c r="K1610" s="11"/>
      <c r="L1610" s="12"/>
      <c r="M1610" s="11"/>
      <c r="N1610" s="13"/>
    </row>
    <row r="1611" spans="1:14">
      <c r="A1611" s="41"/>
      <c r="B1611" s="14"/>
      <c r="C1611" s="8"/>
      <c r="D1611" s="8"/>
      <c r="E1611" s="8"/>
      <c r="I1611" s="11"/>
      <c r="J1611" s="11"/>
      <c r="K1611" s="11"/>
      <c r="L1611" s="12"/>
      <c r="M1611" s="11"/>
      <c r="N1611" s="13"/>
    </row>
    <row r="1612" spans="1:14">
      <c r="A1612" s="41"/>
      <c r="B1612" s="14"/>
      <c r="C1612" s="8"/>
      <c r="D1612" s="8"/>
      <c r="E1612" s="8"/>
      <c r="I1612" s="11"/>
      <c r="J1612" s="11"/>
      <c r="K1612" s="11"/>
      <c r="L1612" s="12"/>
      <c r="M1612" s="11"/>
      <c r="N1612" s="13"/>
    </row>
    <row r="1613" spans="1:14">
      <c r="A1613" s="41"/>
      <c r="B1613" s="14"/>
      <c r="C1613" s="8"/>
      <c r="D1613" s="8"/>
      <c r="E1613" s="8"/>
      <c r="I1613" s="11"/>
      <c r="J1613" s="11"/>
      <c r="K1613" s="11"/>
      <c r="L1613" s="12"/>
      <c r="M1613" s="11"/>
      <c r="N1613" s="13"/>
    </row>
    <row r="1614" spans="1:14">
      <c r="A1614" s="41"/>
      <c r="B1614" s="14"/>
      <c r="C1614" s="8"/>
      <c r="D1614" s="8"/>
      <c r="E1614" s="8"/>
      <c r="I1614" s="11"/>
      <c r="J1614" s="11"/>
      <c r="K1614" s="11"/>
      <c r="L1614" s="12"/>
      <c r="M1614" s="11"/>
      <c r="N1614" s="13"/>
    </row>
    <row r="1615" spans="1:14">
      <c r="A1615" s="41"/>
      <c r="B1615" s="14"/>
      <c r="C1615" s="8"/>
      <c r="D1615" s="8"/>
      <c r="E1615" s="8"/>
      <c r="I1615" s="11"/>
      <c r="J1615" s="11"/>
      <c r="K1615" s="11"/>
      <c r="L1615" s="12"/>
      <c r="M1615" s="11"/>
      <c r="N1615" s="13"/>
    </row>
    <row r="1616" spans="1:14">
      <c r="A1616" s="41"/>
      <c r="B1616" s="14"/>
      <c r="C1616" s="8"/>
      <c r="D1616" s="8"/>
      <c r="E1616" s="8"/>
      <c r="I1616" s="11"/>
      <c r="J1616" s="11"/>
      <c r="K1616" s="11"/>
      <c r="L1616" s="12"/>
      <c r="M1616" s="11"/>
      <c r="N1616" s="13"/>
    </row>
    <row r="1617" spans="1:14">
      <c r="A1617" s="41"/>
      <c r="B1617" s="14"/>
      <c r="C1617" s="8"/>
      <c r="D1617" s="8"/>
      <c r="E1617" s="8"/>
      <c r="I1617" s="11"/>
      <c r="J1617" s="11"/>
      <c r="K1617" s="11"/>
      <c r="L1617" s="12"/>
      <c r="M1617" s="11"/>
      <c r="N1617" s="13"/>
    </row>
    <row r="1618" spans="1:14">
      <c r="A1618" s="41"/>
      <c r="B1618" s="14"/>
      <c r="C1618" s="8"/>
      <c r="D1618" s="8"/>
      <c r="E1618" s="8"/>
      <c r="I1618" s="11"/>
      <c r="J1618" s="11"/>
      <c r="K1618" s="11"/>
      <c r="L1618" s="12"/>
      <c r="M1618" s="11"/>
      <c r="N1618" s="13"/>
    </row>
    <row r="1619" spans="1:14">
      <c r="A1619" s="41"/>
      <c r="B1619" s="14"/>
      <c r="C1619" s="8"/>
      <c r="D1619" s="8"/>
      <c r="E1619" s="8"/>
      <c r="I1619" s="11"/>
      <c r="J1619" s="11"/>
      <c r="K1619" s="11"/>
      <c r="L1619" s="12"/>
      <c r="M1619" s="11"/>
      <c r="N1619" s="13"/>
    </row>
    <row r="1620" spans="1:14">
      <c r="A1620" s="41"/>
      <c r="B1620" s="14"/>
      <c r="C1620" s="8"/>
      <c r="D1620" s="8"/>
      <c r="E1620" s="8"/>
      <c r="I1620" s="11"/>
      <c r="J1620" s="11"/>
      <c r="K1620" s="11"/>
      <c r="L1620" s="12"/>
      <c r="M1620" s="11"/>
      <c r="N1620" s="13"/>
    </row>
    <row r="1621" spans="1:14">
      <c r="A1621" s="41"/>
      <c r="B1621" s="14"/>
      <c r="C1621" s="8"/>
      <c r="D1621" s="8"/>
      <c r="E1621" s="8"/>
      <c r="I1621" s="11"/>
      <c r="J1621" s="11"/>
      <c r="K1621" s="11"/>
      <c r="L1621" s="12"/>
      <c r="M1621" s="11"/>
      <c r="N1621" s="13"/>
    </row>
    <row r="1622" spans="1:14">
      <c r="A1622" s="41"/>
      <c r="B1622" s="14"/>
      <c r="C1622" s="8"/>
      <c r="D1622" s="8"/>
      <c r="E1622" s="8"/>
      <c r="I1622" s="11"/>
      <c r="J1622" s="11"/>
      <c r="K1622" s="11"/>
      <c r="L1622" s="12"/>
      <c r="M1622" s="11"/>
      <c r="N1622" s="13"/>
    </row>
    <row r="1623" spans="1:14">
      <c r="A1623" s="41"/>
      <c r="B1623" s="14"/>
      <c r="C1623" s="8"/>
      <c r="D1623" s="8"/>
      <c r="E1623" s="8"/>
      <c r="I1623" s="11"/>
      <c r="J1623" s="11"/>
      <c r="K1623" s="11"/>
      <c r="L1623" s="12"/>
      <c r="M1623" s="11"/>
      <c r="N1623" s="13"/>
    </row>
    <row r="1624" spans="1:14">
      <c r="A1624" s="41"/>
      <c r="B1624" s="14"/>
      <c r="C1624" s="8"/>
      <c r="D1624" s="8"/>
      <c r="E1624" s="8"/>
      <c r="I1624" s="11"/>
      <c r="J1624" s="11"/>
      <c r="K1624" s="11"/>
      <c r="L1624" s="12"/>
      <c r="M1624" s="11"/>
      <c r="N1624" s="13"/>
    </row>
    <row r="1625" spans="1:14">
      <c r="A1625" s="41"/>
      <c r="B1625" s="14"/>
      <c r="C1625" s="8"/>
      <c r="D1625" s="8"/>
      <c r="E1625" s="8"/>
      <c r="I1625" s="11"/>
      <c r="J1625" s="11"/>
      <c r="K1625" s="11"/>
      <c r="L1625" s="12"/>
      <c r="M1625" s="11"/>
      <c r="N1625" s="13"/>
    </row>
    <row r="1626" spans="1:14">
      <c r="A1626" s="41"/>
      <c r="B1626" s="14"/>
      <c r="C1626" s="8"/>
      <c r="D1626" s="8"/>
      <c r="E1626" s="8"/>
      <c r="I1626" s="11"/>
      <c r="J1626" s="11"/>
      <c r="K1626" s="11"/>
      <c r="L1626" s="12"/>
      <c r="M1626" s="11"/>
      <c r="N1626" s="13"/>
    </row>
    <row r="1627" spans="1:14">
      <c r="A1627" s="41"/>
      <c r="B1627" s="14"/>
      <c r="C1627" s="8"/>
      <c r="D1627" s="8"/>
      <c r="E1627" s="8"/>
      <c r="I1627" s="11"/>
      <c r="J1627" s="11"/>
      <c r="K1627" s="11"/>
      <c r="L1627" s="12"/>
      <c r="M1627" s="11"/>
      <c r="N1627" s="13"/>
    </row>
    <row r="1628" spans="1:14">
      <c r="A1628" s="41"/>
      <c r="B1628" s="14"/>
      <c r="C1628" s="8"/>
      <c r="D1628" s="8"/>
      <c r="E1628" s="8"/>
      <c r="I1628" s="11"/>
      <c r="J1628" s="11"/>
      <c r="K1628" s="11"/>
      <c r="L1628" s="12"/>
      <c r="M1628" s="11"/>
      <c r="N1628" s="13"/>
    </row>
    <row r="1629" spans="1:14">
      <c r="A1629" s="41"/>
      <c r="B1629" s="14"/>
      <c r="C1629" s="8"/>
      <c r="D1629" s="8"/>
      <c r="E1629" s="8"/>
      <c r="I1629" s="11"/>
      <c r="J1629" s="11"/>
      <c r="K1629" s="11"/>
      <c r="L1629" s="12"/>
      <c r="M1629" s="11"/>
      <c r="N1629" s="13"/>
    </row>
    <row r="1630" spans="1:14">
      <c r="A1630" s="41"/>
      <c r="B1630" s="14"/>
      <c r="C1630" s="8"/>
      <c r="D1630" s="8"/>
      <c r="E1630" s="8"/>
      <c r="I1630" s="11"/>
      <c r="J1630" s="11"/>
      <c r="K1630" s="11"/>
      <c r="L1630" s="12"/>
      <c r="M1630" s="11"/>
      <c r="N1630" s="13"/>
    </row>
    <row r="1631" spans="1:14">
      <c r="A1631" s="41"/>
      <c r="B1631" s="14"/>
      <c r="C1631" s="8"/>
      <c r="D1631" s="8"/>
      <c r="E1631" s="8"/>
      <c r="I1631" s="11"/>
      <c r="J1631" s="11"/>
      <c r="K1631" s="11"/>
      <c r="L1631" s="12"/>
      <c r="M1631" s="11"/>
      <c r="N1631" s="13"/>
    </row>
    <row r="1632" spans="1:14">
      <c r="A1632" s="41"/>
      <c r="B1632" s="14"/>
      <c r="C1632" s="8"/>
      <c r="D1632" s="8"/>
      <c r="E1632" s="8"/>
      <c r="I1632" s="11"/>
      <c r="J1632" s="11"/>
      <c r="K1632" s="11"/>
      <c r="L1632" s="12"/>
      <c r="M1632" s="11"/>
      <c r="N1632" s="13"/>
    </row>
    <row r="1633" spans="1:14">
      <c r="A1633" s="41"/>
      <c r="B1633" s="14"/>
      <c r="C1633" s="8"/>
      <c r="D1633" s="8"/>
      <c r="E1633" s="8"/>
      <c r="I1633" s="11"/>
      <c r="J1633" s="11"/>
      <c r="K1633" s="11"/>
      <c r="L1633" s="12"/>
      <c r="M1633" s="11"/>
      <c r="N1633" s="13"/>
    </row>
    <row r="1634" spans="1:14">
      <c r="A1634" s="41"/>
      <c r="B1634" s="14"/>
      <c r="C1634" s="8"/>
      <c r="D1634" s="8"/>
      <c r="E1634" s="8"/>
      <c r="I1634" s="11"/>
      <c r="J1634" s="11"/>
      <c r="K1634" s="11"/>
      <c r="L1634" s="12"/>
      <c r="M1634" s="11"/>
      <c r="N1634" s="13"/>
    </row>
    <row r="1635" spans="1:14">
      <c r="A1635" s="41"/>
      <c r="B1635" s="14"/>
      <c r="C1635" s="8"/>
      <c r="D1635" s="8"/>
      <c r="E1635" s="8"/>
      <c r="I1635" s="11"/>
      <c r="J1635" s="11"/>
      <c r="K1635" s="11"/>
      <c r="L1635" s="12"/>
      <c r="M1635" s="11"/>
      <c r="N1635" s="13"/>
    </row>
    <row r="1636" spans="1:14">
      <c r="A1636" s="41"/>
      <c r="B1636" s="14"/>
      <c r="C1636" s="8"/>
      <c r="D1636" s="8"/>
      <c r="E1636" s="8"/>
      <c r="I1636" s="11"/>
      <c r="J1636" s="11"/>
      <c r="K1636" s="11"/>
      <c r="L1636" s="12"/>
      <c r="M1636" s="11"/>
      <c r="N1636" s="13"/>
    </row>
    <row r="1637" spans="1:14">
      <c r="A1637" s="41"/>
      <c r="B1637" s="14"/>
      <c r="C1637" s="8"/>
      <c r="D1637" s="8"/>
      <c r="E1637" s="8"/>
      <c r="I1637" s="11"/>
      <c r="J1637" s="11"/>
      <c r="K1637" s="11"/>
      <c r="L1637" s="12"/>
      <c r="M1637" s="11"/>
      <c r="N1637" s="13"/>
    </row>
    <row r="1638" spans="1:14">
      <c r="A1638" s="41"/>
      <c r="B1638" s="14"/>
      <c r="C1638" s="8"/>
      <c r="D1638" s="8"/>
      <c r="E1638" s="8"/>
      <c r="I1638" s="11"/>
      <c r="J1638" s="11"/>
      <c r="K1638" s="11"/>
      <c r="L1638" s="12"/>
      <c r="M1638" s="11"/>
      <c r="N1638" s="13"/>
    </row>
    <row r="1639" spans="1:14">
      <c r="A1639" s="41"/>
      <c r="B1639" s="14"/>
      <c r="C1639" s="8"/>
      <c r="D1639" s="8"/>
      <c r="E1639" s="8"/>
      <c r="I1639" s="11"/>
      <c r="J1639" s="11"/>
      <c r="K1639" s="11"/>
      <c r="L1639" s="12"/>
      <c r="M1639" s="11"/>
      <c r="N1639" s="13"/>
    </row>
    <row r="1640" spans="1:14">
      <c r="A1640" s="41"/>
      <c r="B1640" s="14"/>
      <c r="C1640" s="8"/>
      <c r="D1640" s="8"/>
      <c r="E1640" s="8"/>
      <c r="I1640" s="11"/>
      <c r="J1640" s="11"/>
      <c r="K1640" s="11"/>
      <c r="L1640" s="12"/>
      <c r="M1640" s="11"/>
      <c r="N1640" s="13"/>
    </row>
    <row r="1641" spans="1:14">
      <c r="A1641" s="41"/>
      <c r="B1641" s="14"/>
      <c r="C1641" s="8"/>
      <c r="D1641" s="8"/>
      <c r="E1641" s="8"/>
      <c r="I1641" s="11"/>
      <c r="J1641" s="11"/>
      <c r="K1641" s="11"/>
      <c r="L1641" s="12"/>
      <c r="M1641" s="11"/>
      <c r="N1641" s="13"/>
    </row>
    <row r="1642" spans="1:14">
      <c r="A1642" s="41"/>
      <c r="B1642" s="14"/>
      <c r="C1642" s="8"/>
      <c r="D1642" s="8"/>
      <c r="E1642" s="8"/>
      <c r="I1642" s="11"/>
      <c r="J1642" s="11"/>
      <c r="K1642" s="11"/>
      <c r="L1642" s="12"/>
      <c r="M1642" s="11"/>
      <c r="N1642" s="13"/>
    </row>
    <row r="1643" spans="1:14">
      <c r="A1643" s="41"/>
      <c r="B1643" s="14"/>
      <c r="C1643" s="8"/>
      <c r="D1643" s="8"/>
      <c r="E1643" s="8"/>
      <c r="I1643" s="11"/>
      <c r="J1643" s="11"/>
      <c r="K1643" s="11"/>
      <c r="L1643" s="12"/>
      <c r="M1643" s="11"/>
      <c r="N1643" s="13"/>
    </row>
    <row r="1644" spans="1:14">
      <c r="A1644" s="41"/>
      <c r="B1644" s="14"/>
      <c r="C1644" s="8"/>
      <c r="D1644" s="8"/>
      <c r="E1644" s="8"/>
      <c r="I1644" s="11"/>
      <c r="J1644" s="11"/>
      <c r="K1644" s="11"/>
      <c r="L1644" s="12"/>
      <c r="M1644" s="11"/>
      <c r="N1644" s="13"/>
    </row>
    <row r="1645" spans="1:14">
      <c r="A1645" s="41"/>
      <c r="B1645" s="14"/>
      <c r="C1645" s="8"/>
      <c r="D1645" s="8"/>
      <c r="E1645" s="8"/>
      <c r="I1645" s="11"/>
      <c r="J1645" s="11"/>
      <c r="K1645" s="11"/>
      <c r="L1645" s="12"/>
      <c r="M1645" s="11"/>
      <c r="N1645" s="13"/>
    </row>
    <row r="1646" spans="1:14">
      <c r="A1646" s="41"/>
      <c r="B1646" s="14"/>
      <c r="C1646" s="8"/>
      <c r="D1646" s="8"/>
      <c r="E1646" s="8"/>
      <c r="I1646" s="11"/>
      <c r="J1646" s="11"/>
      <c r="K1646" s="11"/>
      <c r="L1646" s="12"/>
      <c r="M1646" s="11"/>
      <c r="N1646" s="13"/>
    </row>
    <row r="1647" spans="1:14">
      <c r="A1647" s="41"/>
      <c r="B1647" s="14"/>
      <c r="C1647" s="8"/>
      <c r="D1647" s="8"/>
      <c r="E1647" s="8"/>
      <c r="I1647" s="11"/>
      <c r="J1647" s="11"/>
      <c r="K1647" s="11"/>
      <c r="L1647" s="12"/>
      <c r="M1647" s="11"/>
      <c r="N1647" s="13"/>
    </row>
    <row r="1648" spans="1:14">
      <c r="A1648" s="41"/>
      <c r="B1648" s="14"/>
      <c r="C1648" s="8"/>
      <c r="D1648" s="8"/>
      <c r="E1648" s="8"/>
      <c r="I1648" s="11"/>
      <c r="J1648" s="11"/>
      <c r="K1648" s="11"/>
      <c r="L1648" s="12"/>
      <c r="M1648" s="11"/>
      <c r="N1648" s="13"/>
    </row>
    <row r="1649" spans="1:14">
      <c r="A1649" s="41"/>
      <c r="B1649" s="14"/>
      <c r="C1649" s="8"/>
      <c r="D1649" s="8"/>
      <c r="E1649" s="8"/>
      <c r="I1649" s="11"/>
      <c r="J1649" s="11"/>
      <c r="K1649" s="11"/>
      <c r="L1649" s="12"/>
      <c r="M1649" s="11"/>
      <c r="N1649" s="13"/>
    </row>
    <row r="1650" spans="1:14">
      <c r="A1650" s="41"/>
      <c r="B1650" s="14"/>
      <c r="C1650" s="8"/>
      <c r="D1650" s="8"/>
      <c r="E1650" s="8"/>
      <c r="I1650" s="11"/>
      <c r="J1650" s="11"/>
      <c r="K1650" s="11"/>
      <c r="L1650" s="12"/>
      <c r="M1650" s="11"/>
      <c r="N1650" s="13"/>
    </row>
    <row r="1651" spans="1:14">
      <c r="A1651" s="41"/>
      <c r="B1651" s="14"/>
      <c r="C1651" s="8"/>
      <c r="D1651" s="8"/>
      <c r="E1651" s="8"/>
      <c r="I1651" s="11"/>
      <c r="J1651" s="11"/>
      <c r="K1651" s="11"/>
      <c r="L1651" s="12"/>
      <c r="M1651" s="11"/>
      <c r="N1651" s="13"/>
    </row>
    <row r="1652" spans="1:14">
      <c r="A1652" s="41"/>
      <c r="B1652" s="14"/>
      <c r="C1652" s="8"/>
      <c r="D1652" s="8"/>
      <c r="E1652" s="8"/>
      <c r="I1652" s="11"/>
      <c r="J1652" s="11"/>
      <c r="K1652" s="11"/>
      <c r="L1652" s="12"/>
      <c r="M1652" s="11"/>
      <c r="N1652" s="13"/>
    </row>
    <row r="1653" spans="1:14">
      <c r="A1653" s="41"/>
      <c r="B1653" s="14"/>
      <c r="C1653" s="8"/>
      <c r="D1653" s="8"/>
      <c r="E1653" s="8"/>
      <c r="I1653" s="11"/>
      <c r="J1653" s="11"/>
      <c r="K1653" s="11"/>
      <c r="L1653" s="12"/>
      <c r="M1653" s="11"/>
      <c r="N1653" s="13"/>
    </row>
    <row r="1654" spans="1:14">
      <c r="A1654" s="41"/>
      <c r="B1654" s="14"/>
      <c r="C1654" s="8"/>
      <c r="D1654" s="8"/>
      <c r="E1654" s="8"/>
      <c r="I1654" s="11"/>
      <c r="J1654" s="11"/>
      <c r="K1654" s="11"/>
      <c r="L1654" s="12"/>
      <c r="M1654" s="11"/>
      <c r="N1654" s="13"/>
    </row>
    <row r="1655" spans="1:14">
      <c r="A1655" s="41"/>
      <c r="B1655" s="14"/>
      <c r="C1655" s="8"/>
      <c r="D1655" s="8"/>
      <c r="E1655" s="8"/>
      <c r="I1655" s="11"/>
      <c r="J1655" s="11"/>
      <c r="K1655" s="11"/>
      <c r="L1655" s="12"/>
      <c r="M1655" s="11"/>
      <c r="N1655" s="13"/>
    </row>
    <row r="1656" spans="1:14">
      <c r="A1656" s="41"/>
      <c r="B1656" s="14"/>
      <c r="C1656" s="8"/>
      <c r="D1656" s="8"/>
      <c r="E1656" s="8"/>
      <c r="I1656" s="11"/>
      <c r="J1656" s="11"/>
      <c r="K1656" s="11"/>
      <c r="L1656" s="12"/>
      <c r="M1656" s="11"/>
      <c r="N1656" s="13"/>
    </row>
    <row r="1657" spans="1:14">
      <c r="A1657" s="41"/>
      <c r="B1657" s="14"/>
      <c r="C1657" s="8"/>
      <c r="D1657" s="8"/>
      <c r="E1657" s="8"/>
      <c r="I1657" s="11"/>
      <c r="J1657" s="11"/>
      <c r="K1657" s="11"/>
      <c r="L1657" s="12"/>
      <c r="M1657" s="11"/>
      <c r="N1657" s="13"/>
    </row>
    <row r="1658" spans="1:14">
      <c r="A1658" s="41"/>
      <c r="B1658" s="14"/>
      <c r="C1658" s="8"/>
      <c r="D1658" s="8"/>
      <c r="E1658" s="8"/>
      <c r="I1658" s="11"/>
      <c r="J1658" s="11"/>
      <c r="K1658" s="11"/>
      <c r="L1658" s="12"/>
      <c r="M1658" s="11"/>
      <c r="N1658" s="13"/>
    </row>
    <row r="1659" spans="1:14">
      <c r="A1659" s="41"/>
      <c r="B1659" s="14"/>
      <c r="C1659" s="8"/>
      <c r="D1659" s="8"/>
      <c r="E1659" s="8"/>
      <c r="I1659" s="11"/>
      <c r="J1659" s="11"/>
      <c r="K1659" s="11"/>
      <c r="L1659" s="12"/>
      <c r="M1659" s="11"/>
      <c r="N1659" s="13"/>
    </row>
    <row r="1660" spans="1:14">
      <c r="A1660" s="41"/>
      <c r="B1660" s="14"/>
      <c r="C1660" s="8"/>
      <c r="D1660" s="8"/>
      <c r="E1660" s="8"/>
      <c r="I1660" s="11"/>
      <c r="J1660" s="11"/>
      <c r="K1660" s="11"/>
      <c r="L1660" s="12"/>
      <c r="M1660" s="11"/>
      <c r="N1660" s="13"/>
    </row>
    <row r="1661" spans="1:14">
      <c r="A1661" s="41"/>
      <c r="B1661" s="14"/>
      <c r="C1661" s="8"/>
      <c r="D1661" s="8"/>
      <c r="E1661" s="8"/>
      <c r="I1661" s="11"/>
      <c r="J1661" s="11"/>
      <c r="K1661" s="11"/>
      <c r="L1661" s="12"/>
      <c r="M1661" s="11"/>
      <c r="N1661" s="13"/>
    </row>
    <row r="1662" spans="1:14">
      <c r="A1662" s="41"/>
      <c r="B1662" s="14"/>
      <c r="C1662" s="8"/>
      <c r="D1662" s="8"/>
      <c r="E1662" s="8"/>
      <c r="I1662" s="11"/>
      <c r="J1662" s="11"/>
      <c r="K1662" s="11"/>
      <c r="L1662" s="12"/>
      <c r="M1662" s="11"/>
      <c r="N1662" s="13"/>
    </row>
    <row r="1663" spans="1:14">
      <c r="A1663" s="41"/>
      <c r="B1663" s="14"/>
      <c r="C1663" s="8"/>
      <c r="D1663" s="8"/>
      <c r="E1663" s="8"/>
      <c r="I1663" s="11"/>
      <c r="J1663" s="11"/>
      <c r="K1663" s="11"/>
      <c r="L1663" s="12"/>
      <c r="M1663" s="11"/>
      <c r="N1663" s="13"/>
    </row>
    <row r="1664" spans="1:14">
      <c r="A1664" s="41"/>
      <c r="B1664" s="14"/>
      <c r="C1664" s="8"/>
      <c r="D1664" s="8"/>
      <c r="E1664" s="8"/>
      <c r="I1664" s="11"/>
      <c r="J1664" s="11"/>
      <c r="K1664" s="11"/>
      <c r="L1664" s="12"/>
      <c r="M1664" s="11"/>
      <c r="N1664" s="13"/>
    </row>
    <row r="1665" spans="1:14">
      <c r="A1665" s="41"/>
      <c r="B1665" s="14"/>
      <c r="C1665" s="8"/>
      <c r="D1665" s="8"/>
      <c r="E1665" s="8"/>
      <c r="I1665" s="11"/>
      <c r="J1665" s="11"/>
      <c r="K1665" s="11"/>
      <c r="L1665" s="12"/>
      <c r="M1665" s="11"/>
      <c r="N1665" s="13"/>
    </row>
    <row r="1666" spans="1:14">
      <c r="A1666" s="41"/>
      <c r="B1666" s="14"/>
      <c r="C1666" s="8"/>
      <c r="D1666" s="8"/>
      <c r="E1666" s="8"/>
      <c r="I1666" s="11"/>
      <c r="J1666" s="11"/>
      <c r="K1666" s="11"/>
      <c r="L1666" s="12"/>
      <c r="M1666" s="11"/>
      <c r="N1666" s="13"/>
    </row>
    <row r="1667" spans="1:14">
      <c r="A1667" s="41"/>
      <c r="B1667" s="14"/>
      <c r="C1667" s="8"/>
      <c r="D1667" s="8"/>
      <c r="E1667" s="8"/>
      <c r="I1667" s="11"/>
      <c r="J1667" s="11"/>
      <c r="K1667" s="11"/>
      <c r="L1667" s="12"/>
      <c r="M1667" s="11"/>
      <c r="N1667" s="13"/>
    </row>
    <row r="1668" spans="1:14">
      <c r="A1668" s="41"/>
      <c r="B1668" s="14"/>
      <c r="C1668" s="8"/>
      <c r="D1668" s="8"/>
      <c r="E1668" s="8"/>
      <c r="I1668" s="11"/>
      <c r="J1668" s="11"/>
      <c r="K1668" s="11"/>
      <c r="L1668" s="12"/>
      <c r="M1668" s="11"/>
      <c r="N1668" s="13"/>
    </row>
    <row r="1669" spans="1:14">
      <c r="A1669" s="41"/>
      <c r="B1669" s="14"/>
      <c r="C1669" s="8"/>
      <c r="D1669" s="8"/>
      <c r="E1669" s="8"/>
      <c r="I1669" s="11"/>
      <c r="J1669" s="11"/>
      <c r="K1669" s="11"/>
      <c r="L1669" s="12"/>
      <c r="M1669" s="11"/>
      <c r="N1669" s="13"/>
    </row>
    <row r="1670" spans="1:14">
      <c r="A1670" s="41"/>
      <c r="B1670" s="14"/>
      <c r="C1670" s="8"/>
      <c r="D1670" s="8"/>
      <c r="E1670" s="8"/>
      <c r="I1670" s="11"/>
      <c r="J1670" s="11"/>
      <c r="K1670" s="11"/>
      <c r="L1670" s="12"/>
      <c r="M1670" s="11"/>
      <c r="N1670" s="13"/>
    </row>
    <row r="1671" spans="1:14">
      <c r="A1671" s="41"/>
      <c r="B1671" s="14"/>
      <c r="C1671" s="8"/>
      <c r="D1671" s="8"/>
      <c r="E1671" s="8"/>
      <c r="I1671" s="11"/>
      <c r="J1671" s="11"/>
      <c r="K1671" s="11"/>
      <c r="L1671" s="12"/>
      <c r="M1671" s="11"/>
      <c r="N1671" s="13"/>
    </row>
    <row r="1672" spans="1:14">
      <c r="A1672" s="41"/>
      <c r="B1672" s="14"/>
      <c r="C1672" s="8"/>
      <c r="D1672" s="8"/>
      <c r="E1672" s="8"/>
      <c r="I1672" s="11"/>
      <c r="J1672" s="11"/>
      <c r="K1672" s="11"/>
      <c r="L1672" s="12"/>
      <c r="M1672" s="11"/>
      <c r="N1672" s="13"/>
    </row>
    <row r="1673" spans="1:14">
      <c r="A1673" s="41"/>
      <c r="B1673" s="14"/>
      <c r="C1673" s="8"/>
      <c r="D1673" s="8"/>
      <c r="E1673" s="8"/>
      <c r="I1673" s="11"/>
      <c r="J1673" s="11"/>
      <c r="K1673" s="11"/>
      <c r="L1673" s="12"/>
      <c r="M1673" s="11"/>
      <c r="N1673" s="13"/>
    </row>
    <row r="1674" spans="1:14">
      <c r="A1674" s="41"/>
      <c r="B1674" s="14"/>
      <c r="C1674" s="8"/>
      <c r="D1674" s="8"/>
      <c r="E1674" s="8"/>
      <c r="I1674" s="11"/>
      <c r="J1674" s="11"/>
      <c r="K1674" s="11"/>
      <c r="L1674" s="12"/>
      <c r="M1674" s="11"/>
      <c r="N1674" s="13"/>
    </row>
    <row r="1675" spans="1:14">
      <c r="A1675" s="41"/>
      <c r="B1675" s="14"/>
      <c r="C1675" s="8"/>
      <c r="D1675" s="8"/>
      <c r="E1675" s="8"/>
      <c r="I1675" s="11"/>
      <c r="J1675" s="11"/>
      <c r="K1675" s="11"/>
      <c r="L1675" s="12"/>
      <c r="M1675" s="11"/>
      <c r="N1675" s="13"/>
    </row>
    <row r="1676" spans="1:14">
      <c r="A1676" s="41"/>
      <c r="B1676" s="14"/>
      <c r="C1676" s="8"/>
      <c r="D1676" s="8"/>
      <c r="E1676" s="8"/>
      <c r="I1676" s="11"/>
      <c r="J1676" s="11"/>
      <c r="K1676" s="11"/>
      <c r="L1676" s="12"/>
      <c r="M1676" s="11"/>
      <c r="N1676" s="13"/>
    </row>
    <row r="1677" spans="1:14">
      <c r="A1677" s="41"/>
      <c r="B1677" s="14"/>
      <c r="C1677" s="8"/>
      <c r="D1677" s="8"/>
      <c r="E1677" s="8"/>
      <c r="I1677" s="11"/>
      <c r="J1677" s="11"/>
      <c r="K1677" s="11"/>
      <c r="L1677" s="12"/>
      <c r="M1677" s="11"/>
      <c r="N1677" s="13"/>
    </row>
    <row r="1678" spans="1:14">
      <c r="A1678" s="41"/>
      <c r="B1678" s="14"/>
      <c r="C1678" s="8"/>
      <c r="D1678" s="8"/>
      <c r="E1678" s="8"/>
      <c r="I1678" s="11"/>
      <c r="J1678" s="11"/>
      <c r="K1678" s="11"/>
      <c r="L1678" s="12"/>
      <c r="M1678" s="11"/>
      <c r="N1678" s="13"/>
    </row>
    <row r="1679" spans="1:14">
      <c r="A1679" s="41"/>
      <c r="B1679" s="14"/>
      <c r="C1679" s="8"/>
      <c r="D1679" s="8"/>
      <c r="E1679" s="8"/>
      <c r="I1679" s="11"/>
      <c r="J1679" s="11"/>
      <c r="K1679" s="11"/>
      <c r="L1679" s="12"/>
      <c r="M1679" s="11"/>
      <c r="N1679" s="13"/>
    </row>
    <row r="1680" spans="1:14">
      <c r="A1680" s="41"/>
      <c r="B1680" s="14"/>
      <c r="C1680" s="8"/>
      <c r="D1680" s="8"/>
      <c r="E1680" s="8"/>
      <c r="I1680" s="11"/>
      <c r="J1680" s="11"/>
      <c r="K1680" s="11"/>
      <c r="L1680" s="12"/>
      <c r="M1680" s="11"/>
      <c r="N1680" s="13"/>
    </row>
    <row r="1681" spans="1:14">
      <c r="A1681" s="41"/>
      <c r="B1681" s="14"/>
      <c r="C1681" s="8"/>
      <c r="D1681" s="8"/>
      <c r="E1681" s="8"/>
      <c r="I1681" s="11"/>
      <c r="J1681" s="11"/>
      <c r="K1681" s="11"/>
      <c r="L1681" s="12"/>
      <c r="M1681" s="11"/>
      <c r="N1681" s="13"/>
    </row>
    <row r="1682" spans="1:14">
      <c r="A1682" s="41"/>
      <c r="B1682" s="14"/>
      <c r="C1682" s="8"/>
      <c r="D1682" s="8"/>
      <c r="E1682" s="8"/>
      <c r="I1682" s="11"/>
      <c r="J1682" s="11"/>
      <c r="K1682" s="11"/>
      <c r="L1682" s="12"/>
      <c r="M1682" s="11"/>
      <c r="N1682" s="13"/>
    </row>
    <row r="1683" spans="1:14">
      <c r="A1683" s="41"/>
      <c r="B1683" s="14"/>
      <c r="C1683" s="8"/>
      <c r="D1683" s="8"/>
      <c r="E1683" s="8"/>
      <c r="I1683" s="11"/>
      <c r="J1683" s="11"/>
      <c r="K1683" s="11"/>
      <c r="L1683" s="12"/>
      <c r="M1683" s="11"/>
      <c r="N1683" s="13"/>
    </row>
    <row r="1684" spans="1:14">
      <c r="A1684" s="41"/>
      <c r="B1684" s="14"/>
      <c r="C1684" s="8"/>
      <c r="D1684" s="8"/>
      <c r="E1684" s="8"/>
      <c r="I1684" s="11"/>
      <c r="J1684" s="11"/>
      <c r="K1684" s="11"/>
      <c r="L1684" s="12"/>
      <c r="M1684" s="11"/>
      <c r="N1684" s="13"/>
    </row>
    <row r="1685" spans="1:14">
      <c r="A1685" s="41"/>
      <c r="B1685" s="14"/>
      <c r="C1685" s="8"/>
      <c r="D1685" s="8"/>
      <c r="E1685" s="8"/>
      <c r="I1685" s="11"/>
      <c r="J1685" s="11"/>
      <c r="K1685" s="11"/>
      <c r="L1685" s="12"/>
      <c r="M1685" s="11"/>
      <c r="N1685" s="13"/>
    </row>
    <row r="1686" spans="1:14">
      <c r="A1686" s="41"/>
      <c r="B1686" s="14"/>
      <c r="C1686" s="8"/>
      <c r="D1686" s="8"/>
      <c r="E1686" s="8"/>
      <c r="I1686" s="11"/>
      <c r="J1686" s="11"/>
      <c r="K1686" s="11"/>
      <c r="L1686" s="12"/>
      <c r="M1686" s="11"/>
      <c r="N1686" s="13"/>
    </row>
    <row r="1687" spans="1:14">
      <c r="A1687" s="41"/>
      <c r="B1687" s="14"/>
      <c r="C1687" s="8"/>
      <c r="D1687" s="8"/>
      <c r="E1687" s="8"/>
      <c r="I1687" s="11"/>
      <c r="J1687" s="11"/>
      <c r="K1687" s="11"/>
      <c r="L1687" s="12"/>
      <c r="M1687" s="11"/>
      <c r="N1687" s="13"/>
    </row>
    <row r="1688" spans="1:14">
      <c r="A1688" s="41"/>
      <c r="B1688" s="14"/>
      <c r="C1688" s="8"/>
      <c r="D1688" s="8"/>
      <c r="E1688" s="8"/>
      <c r="I1688" s="11"/>
      <c r="J1688" s="11"/>
      <c r="K1688" s="11"/>
      <c r="L1688" s="12"/>
      <c r="M1688" s="11"/>
      <c r="N1688" s="13"/>
    </row>
    <row r="1689" spans="1:14">
      <c r="A1689" s="41"/>
      <c r="B1689" s="14"/>
      <c r="C1689" s="8"/>
      <c r="D1689" s="8"/>
      <c r="E1689" s="8"/>
      <c r="I1689" s="11"/>
      <c r="J1689" s="11"/>
      <c r="K1689" s="11"/>
      <c r="L1689" s="12"/>
      <c r="M1689" s="11"/>
      <c r="N1689" s="13"/>
    </row>
    <row r="1690" spans="1:14">
      <c r="A1690" s="41"/>
      <c r="B1690" s="14"/>
      <c r="C1690" s="8"/>
      <c r="D1690" s="8"/>
      <c r="E1690" s="8"/>
      <c r="I1690" s="11"/>
      <c r="J1690" s="11"/>
      <c r="K1690" s="11"/>
      <c r="L1690" s="12"/>
      <c r="M1690" s="11"/>
      <c r="N1690" s="13"/>
    </row>
    <row r="1691" spans="1:14">
      <c r="A1691" s="41"/>
      <c r="B1691" s="14"/>
      <c r="C1691" s="8"/>
      <c r="D1691" s="8"/>
      <c r="E1691" s="8"/>
      <c r="I1691" s="11"/>
      <c r="J1691" s="11"/>
      <c r="K1691" s="11"/>
      <c r="L1691" s="12"/>
      <c r="M1691" s="11"/>
      <c r="N1691" s="13"/>
    </row>
    <row r="1692" spans="1:14">
      <c r="A1692" s="41"/>
      <c r="B1692" s="14"/>
      <c r="C1692" s="8"/>
      <c r="D1692" s="8"/>
      <c r="E1692" s="8"/>
      <c r="I1692" s="11"/>
      <c r="J1692" s="11"/>
      <c r="K1692" s="11"/>
      <c r="L1692" s="12"/>
      <c r="M1692" s="11"/>
      <c r="N1692" s="13"/>
    </row>
    <row r="1693" spans="1:14">
      <c r="A1693" s="41"/>
      <c r="B1693" s="14"/>
      <c r="C1693" s="8"/>
      <c r="D1693" s="8"/>
      <c r="E1693" s="8"/>
      <c r="I1693" s="11"/>
      <c r="J1693" s="11"/>
      <c r="K1693" s="11"/>
      <c r="L1693" s="12"/>
      <c r="M1693" s="11"/>
      <c r="N1693" s="13"/>
    </row>
    <row r="1694" spans="1:14">
      <c r="A1694" s="41"/>
      <c r="B1694" s="14"/>
      <c r="C1694" s="8"/>
      <c r="D1694" s="8"/>
      <c r="E1694" s="8"/>
      <c r="I1694" s="11"/>
      <c r="J1694" s="11"/>
      <c r="K1694" s="11"/>
      <c r="L1694" s="12"/>
      <c r="M1694" s="11"/>
      <c r="N1694" s="13"/>
    </row>
    <row r="1695" spans="1:14">
      <c r="A1695" s="41"/>
      <c r="B1695" s="14"/>
      <c r="C1695" s="8"/>
      <c r="D1695" s="8"/>
      <c r="E1695" s="8"/>
      <c r="I1695" s="11"/>
      <c r="J1695" s="11"/>
      <c r="K1695" s="11"/>
      <c r="L1695" s="12"/>
      <c r="M1695" s="11"/>
      <c r="N1695" s="13"/>
    </row>
    <row r="1696" spans="1:14">
      <c r="A1696" s="41"/>
      <c r="B1696" s="14"/>
      <c r="C1696" s="8"/>
      <c r="D1696" s="8"/>
      <c r="E1696" s="8"/>
      <c r="I1696" s="11"/>
      <c r="J1696" s="11"/>
      <c r="K1696" s="11"/>
      <c r="L1696" s="12"/>
      <c r="M1696" s="11"/>
      <c r="N1696" s="13"/>
    </row>
    <row r="1697" spans="1:14">
      <c r="A1697" s="41"/>
      <c r="B1697" s="14"/>
      <c r="C1697" s="8"/>
      <c r="D1697" s="8"/>
      <c r="E1697" s="8"/>
      <c r="I1697" s="11"/>
      <c r="J1697" s="11"/>
      <c r="K1697" s="11"/>
      <c r="L1697" s="12"/>
      <c r="M1697" s="11"/>
      <c r="N1697" s="13"/>
    </row>
    <row r="1698" spans="1:14">
      <c r="A1698" s="41"/>
      <c r="B1698" s="14"/>
      <c r="C1698" s="8"/>
      <c r="D1698" s="8"/>
      <c r="E1698" s="8"/>
      <c r="I1698" s="11"/>
      <c r="J1698" s="11"/>
      <c r="K1698" s="11"/>
      <c r="L1698" s="12"/>
      <c r="M1698" s="11"/>
      <c r="N1698" s="13"/>
    </row>
    <row r="1699" spans="1:14">
      <c r="A1699" s="41"/>
      <c r="B1699" s="14"/>
      <c r="C1699" s="8"/>
      <c r="D1699" s="8"/>
      <c r="E1699" s="8"/>
      <c r="I1699" s="11"/>
      <c r="J1699" s="11"/>
      <c r="K1699" s="11"/>
      <c r="L1699" s="12"/>
      <c r="M1699" s="11"/>
      <c r="N1699" s="13"/>
    </row>
    <row r="1700" spans="1:14">
      <c r="A1700" s="41"/>
      <c r="B1700" s="14"/>
      <c r="C1700" s="8"/>
      <c r="D1700" s="8"/>
      <c r="E1700" s="8"/>
      <c r="I1700" s="11"/>
      <c r="J1700" s="11"/>
      <c r="K1700" s="11"/>
      <c r="L1700" s="12"/>
      <c r="M1700" s="11"/>
      <c r="N1700" s="13"/>
    </row>
    <row r="1701" spans="1:14">
      <c r="A1701" s="41"/>
      <c r="B1701" s="14"/>
      <c r="C1701" s="8"/>
      <c r="D1701" s="8"/>
      <c r="E1701" s="8"/>
      <c r="I1701" s="11"/>
      <c r="J1701" s="11"/>
      <c r="K1701" s="11"/>
      <c r="L1701" s="12"/>
      <c r="M1701" s="11"/>
      <c r="N1701" s="13"/>
    </row>
    <row r="1702" spans="1:14">
      <c r="A1702" s="41"/>
      <c r="B1702" s="14"/>
      <c r="C1702" s="8"/>
      <c r="D1702" s="8"/>
      <c r="E1702" s="8"/>
      <c r="I1702" s="11"/>
      <c r="J1702" s="11"/>
      <c r="K1702" s="11"/>
      <c r="L1702" s="12"/>
      <c r="M1702" s="11"/>
      <c r="N1702" s="13"/>
    </row>
    <row r="1703" spans="1:14">
      <c r="A1703" s="41"/>
      <c r="B1703" s="14"/>
      <c r="C1703" s="8"/>
      <c r="D1703" s="8"/>
      <c r="E1703" s="8"/>
      <c r="I1703" s="11"/>
      <c r="J1703" s="11"/>
      <c r="K1703" s="11"/>
      <c r="L1703" s="12"/>
      <c r="M1703" s="11"/>
      <c r="N1703" s="13"/>
    </row>
    <row r="1704" spans="1:14">
      <c r="A1704" s="41"/>
      <c r="B1704" s="14"/>
      <c r="C1704" s="8"/>
      <c r="D1704" s="8"/>
      <c r="E1704" s="8"/>
      <c r="I1704" s="11"/>
      <c r="J1704" s="11"/>
      <c r="K1704" s="11"/>
      <c r="L1704" s="12"/>
      <c r="M1704" s="11"/>
      <c r="N1704" s="13"/>
    </row>
    <row r="1705" spans="1:14">
      <c r="A1705" s="41"/>
      <c r="B1705" s="14"/>
      <c r="C1705" s="8"/>
      <c r="D1705" s="8"/>
      <c r="E1705" s="8"/>
      <c r="I1705" s="11"/>
      <c r="J1705" s="11"/>
      <c r="K1705" s="11"/>
      <c r="L1705" s="12"/>
      <c r="M1705" s="11"/>
      <c r="N1705" s="13"/>
    </row>
    <row r="1706" spans="1:14">
      <c r="A1706" s="41"/>
      <c r="B1706" s="14"/>
      <c r="C1706" s="8"/>
      <c r="D1706" s="8"/>
      <c r="E1706" s="8"/>
      <c r="I1706" s="11"/>
      <c r="J1706" s="11"/>
      <c r="K1706" s="11"/>
      <c r="L1706" s="12"/>
      <c r="M1706" s="11"/>
      <c r="N1706" s="13"/>
    </row>
    <row r="1707" spans="1:14">
      <c r="A1707" s="41"/>
      <c r="B1707" s="14"/>
      <c r="C1707" s="8"/>
      <c r="D1707" s="8"/>
      <c r="E1707" s="8"/>
      <c r="I1707" s="11"/>
      <c r="J1707" s="11"/>
      <c r="K1707" s="11"/>
      <c r="L1707" s="12"/>
      <c r="M1707" s="11"/>
      <c r="N1707" s="13"/>
    </row>
    <row r="1708" spans="1:14">
      <c r="A1708" s="41"/>
      <c r="B1708" s="14"/>
      <c r="C1708" s="8"/>
      <c r="D1708" s="8"/>
      <c r="E1708" s="8"/>
      <c r="I1708" s="11"/>
      <c r="J1708" s="11"/>
      <c r="K1708" s="11"/>
      <c r="L1708" s="12"/>
      <c r="M1708" s="11"/>
      <c r="N1708" s="13"/>
    </row>
    <row r="1709" spans="1:14">
      <c r="A1709" s="41"/>
      <c r="B1709" s="14"/>
      <c r="C1709" s="8"/>
      <c r="D1709" s="8"/>
      <c r="E1709" s="8"/>
      <c r="I1709" s="11"/>
      <c r="J1709" s="11"/>
      <c r="K1709" s="11"/>
      <c r="L1709" s="12"/>
      <c r="M1709" s="11"/>
      <c r="N1709" s="13"/>
    </row>
    <row r="1710" spans="1:14">
      <c r="A1710" s="41"/>
      <c r="B1710" s="14"/>
      <c r="C1710" s="8"/>
      <c r="D1710" s="8"/>
      <c r="E1710" s="8"/>
      <c r="I1710" s="11"/>
      <c r="J1710" s="11"/>
      <c r="K1710" s="11"/>
      <c r="L1710" s="12"/>
      <c r="M1710" s="11"/>
      <c r="N1710" s="13"/>
    </row>
    <row r="1711" spans="1:14">
      <c r="A1711" s="41"/>
      <c r="B1711" s="14"/>
      <c r="C1711" s="8"/>
      <c r="D1711" s="8"/>
      <c r="E1711" s="8"/>
      <c r="I1711" s="11"/>
      <c r="J1711" s="11"/>
      <c r="K1711" s="11"/>
      <c r="L1711" s="12"/>
      <c r="M1711" s="11"/>
      <c r="N1711" s="13"/>
    </row>
    <row r="1712" spans="1:14">
      <c r="A1712" s="41"/>
      <c r="B1712" s="14"/>
      <c r="C1712" s="8"/>
      <c r="D1712" s="8"/>
      <c r="E1712" s="8"/>
      <c r="I1712" s="11"/>
      <c r="J1712" s="11"/>
      <c r="K1712" s="11"/>
      <c r="L1712" s="12"/>
      <c r="M1712" s="11"/>
      <c r="N1712" s="13"/>
    </row>
    <row r="1713" spans="1:14">
      <c r="A1713" s="41"/>
      <c r="B1713" s="14"/>
      <c r="C1713" s="8"/>
      <c r="D1713" s="8"/>
      <c r="E1713" s="8"/>
      <c r="I1713" s="11"/>
      <c r="J1713" s="11"/>
      <c r="K1713" s="11"/>
      <c r="L1713" s="12"/>
      <c r="M1713" s="11"/>
      <c r="N1713" s="13"/>
    </row>
    <row r="1714" spans="1:14">
      <c r="A1714" s="41"/>
      <c r="B1714" s="14"/>
      <c r="C1714" s="8"/>
      <c r="D1714" s="8"/>
      <c r="E1714" s="8"/>
      <c r="I1714" s="11"/>
      <c r="J1714" s="11"/>
      <c r="K1714" s="11"/>
      <c r="L1714" s="12"/>
      <c r="M1714" s="11"/>
      <c r="N1714" s="13"/>
    </row>
    <row r="1715" spans="1:14">
      <c r="A1715" s="41"/>
      <c r="B1715" s="14"/>
      <c r="C1715" s="8"/>
      <c r="D1715" s="8"/>
      <c r="E1715" s="8"/>
      <c r="I1715" s="11"/>
      <c r="J1715" s="11"/>
      <c r="K1715" s="11"/>
      <c r="L1715" s="12"/>
      <c r="M1715" s="11"/>
      <c r="N1715" s="13"/>
    </row>
    <row r="1716" spans="1:14">
      <c r="A1716" s="41"/>
      <c r="B1716" s="14"/>
      <c r="C1716" s="8"/>
      <c r="D1716" s="8"/>
      <c r="E1716" s="8"/>
      <c r="I1716" s="11"/>
      <c r="J1716" s="11"/>
      <c r="K1716" s="11"/>
      <c r="L1716" s="12"/>
      <c r="M1716" s="11"/>
      <c r="N1716" s="13"/>
    </row>
    <row r="1717" spans="1:14">
      <c r="A1717" s="41"/>
      <c r="B1717" s="14"/>
      <c r="C1717" s="8"/>
      <c r="D1717" s="8"/>
      <c r="E1717" s="8"/>
      <c r="I1717" s="11"/>
      <c r="J1717" s="11"/>
      <c r="K1717" s="11"/>
      <c r="L1717" s="12"/>
      <c r="M1717" s="11"/>
      <c r="N1717" s="13"/>
    </row>
    <row r="1718" spans="1:14">
      <c r="A1718" s="41"/>
      <c r="B1718" s="14"/>
      <c r="C1718" s="8"/>
      <c r="D1718" s="8"/>
      <c r="E1718" s="8"/>
      <c r="I1718" s="11"/>
      <c r="J1718" s="11"/>
      <c r="K1718" s="11"/>
      <c r="L1718" s="12"/>
      <c r="M1718" s="11"/>
      <c r="N1718" s="13"/>
    </row>
    <row r="1719" spans="1:14">
      <c r="A1719" s="41"/>
      <c r="B1719" s="14"/>
      <c r="C1719" s="8"/>
      <c r="D1719" s="8"/>
      <c r="E1719" s="8"/>
      <c r="I1719" s="11"/>
      <c r="J1719" s="11"/>
      <c r="K1719" s="11"/>
      <c r="L1719" s="12"/>
      <c r="M1719" s="11"/>
      <c r="N1719" s="13"/>
    </row>
    <row r="1720" spans="1:14">
      <c r="A1720" s="41"/>
      <c r="B1720" s="14"/>
      <c r="C1720" s="8"/>
      <c r="D1720" s="8"/>
      <c r="E1720" s="8"/>
      <c r="I1720" s="11"/>
      <c r="J1720" s="11"/>
      <c r="K1720" s="11"/>
      <c r="L1720" s="12"/>
      <c r="M1720" s="11"/>
      <c r="N1720" s="13"/>
    </row>
    <row r="1721" spans="1:14">
      <c r="A1721" s="41"/>
      <c r="B1721" s="14"/>
      <c r="C1721" s="8"/>
      <c r="D1721" s="8"/>
      <c r="E1721" s="8"/>
      <c r="I1721" s="11"/>
      <c r="J1721" s="11"/>
      <c r="K1721" s="11"/>
      <c r="L1721" s="12"/>
      <c r="M1721" s="11"/>
      <c r="N1721" s="13"/>
    </row>
    <row r="1722" spans="1:14">
      <c r="A1722" s="41"/>
      <c r="B1722" s="14"/>
      <c r="C1722" s="8"/>
      <c r="D1722" s="8"/>
      <c r="E1722" s="8"/>
      <c r="I1722" s="11"/>
      <c r="J1722" s="11"/>
      <c r="K1722" s="11"/>
      <c r="L1722" s="12"/>
      <c r="M1722" s="11"/>
      <c r="N1722" s="13"/>
    </row>
    <row r="1723" spans="1:14">
      <c r="A1723" s="41"/>
      <c r="B1723" s="14"/>
      <c r="C1723" s="8"/>
      <c r="D1723" s="8"/>
      <c r="E1723" s="8"/>
      <c r="I1723" s="11"/>
      <c r="J1723" s="11"/>
      <c r="K1723" s="11"/>
      <c r="L1723" s="12"/>
      <c r="M1723" s="11"/>
      <c r="N1723" s="13"/>
    </row>
    <row r="1724" spans="1:14">
      <c r="A1724" s="41"/>
      <c r="B1724" s="14"/>
      <c r="C1724" s="8"/>
      <c r="D1724" s="8"/>
      <c r="E1724" s="8"/>
      <c r="I1724" s="11"/>
      <c r="J1724" s="11"/>
      <c r="K1724" s="11"/>
      <c r="L1724" s="12"/>
      <c r="M1724" s="11"/>
      <c r="N1724" s="13"/>
    </row>
    <row r="1725" spans="1:14">
      <c r="A1725" s="41"/>
      <c r="B1725" s="14"/>
      <c r="C1725" s="8"/>
      <c r="D1725" s="8"/>
      <c r="E1725" s="8"/>
      <c r="I1725" s="11"/>
      <c r="J1725" s="11"/>
      <c r="K1725" s="11"/>
      <c r="L1725" s="12"/>
      <c r="M1725" s="11"/>
      <c r="N1725" s="13"/>
    </row>
    <row r="1726" spans="1:14">
      <c r="A1726" s="41"/>
      <c r="B1726" s="14"/>
      <c r="C1726" s="8"/>
      <c r="D1726" s="8"/>
      <c r="E1726" s="8"/>
      <c r="I1726" s="11"/>
      <c r="J1726" s="11"/>
      <c r="K1726" s="11"/>
      <c r="L1726" s="12"/>
      <c r="M1726" s="11"/>
      <c r="N1726" s="13"/>
    </row>
    <row r="1727" spans="1:14">
      <c r="A1727" s="41"/>
      <c r="B1727" s="14"/>
      <c r="C1727" s="8"/>
      <c r="D1727" s="8"/>
      <c r="E1727" s="8"/>
      <c r="I1727" s="11"/>
      <c r="J1727" s="11"/>
      <c r="K1727" s="11"/>
      <c r="L1727" s="12"/>
      <c r="M1727" s="11"/>
      <c r="N1727" s="13"/>
    </row>
    <row r="1728" spans="1:14">
      <c r="A1728" s="41"/>
      <c r="B1728" s="14"/>
      <c r="C1728" s="8"/>
      <c r="D1728" s="8"/>
      <c r="E1728" s="8"/>
      <c r="I1728" s="11"/>
      <c r="J1728" s="11"/>
      <c r="K1728" s="11"/>
      <c r="L1728" s="12"/>
      <c r="M1728" s="11"/>
      <c r="N1728" s="13"/>
    </row>
    <row r="1729" spans="1:14">
      <c r="A1729" s="41"/>
      <c r="B1729" s="14"/>
      <c r="C1729" s="8"/>
      <c r="D1729" s="8"/>
      <c r="E1729" s="8"/>
      <c r="I1729" s="11"/>
      <c r="J1729" s="11"/>
      <c r="K1729" s="11"/>
      <c r="L1729" s="12"/>
      <c r="M1729" s="11"/>
      <c r="N1729" s="13"/>
    </row>
    <row r="1730" spans="1:14">
      <c r="A1730" s="41"/>
      <c r="B1730" s="14"/>
      <c r="C1730" s="8"/>
      <c r="D1730" s="8"/>
      <c r="E1730" s="8"/>
      <c r="I1730" s="11"/>
      <c r="J1730" s="11"/>
      <c r="K1730" s="11"/>
      <c r="L1730" s="12"/>
      <c r="M1730" s="11"/>
      <c r="N1730" s="13"/>
    </row>
    <row r="1731" spans="1:14">
      <c r="A1731" s="41"/>
      <c r="B1731" s="14"/>
      <c r="C1731" s="8"/>
      <c r="D1731" s="8"/>
      <c r="E1731" s="8"/>
      <c r="I1731" s="11"/>
      <c r="J1731" s="11"/>
      <c r="K1731" s="11"/>
      <c r="L1731" s="12"/>
      <c r="M1731" s="11"/>
      <c r="N1731" s="13"/>
    </row>
    <row r="1732" spans="1:14">
      <c r="A1732" s="41"/>
      <c r="B1732" s="14"/>
      <c r="C1732" s="8"/>
      <c r="D1732" s="8"/>
      <c r="E1732" s="8"/>
      <c r="I1732" s="11"/>
      <c r="J1732" s="11"/>
      <c r="K1732" s="11"/>
      <c r="L1732" s="12"/>
      <c r="M1732" s="11"/>
      <c r="N1732" s="13"/>
    </row>
    <row r="1733" spans="1:14">
      <c r="A1733" s="41"/>
      <c r="B1733" s="14"/>
      <c r="C1733" s="8"/>
      <c r="D1733" s="8"/>
      <c r="E1733" s="8"/>
      <c r="I1733" s="11"/>
      <c r="J1733" s="11"/>
      <c r="K1733" s="11"/>
      <c r="L1733" s="12"/>
      <c r="M1733" s="11"/>
      <c r="N1733" s="13"/>
    </row>
    <row r="1734" spans="1:14">
      <c r="A1734" s="41"/>
      <c r="B1734" s="14"/>
      <c r="C1734" s="8"/>
      <c r="D1734" s="8"/>
      <c r="E1734" s="8"/>
      <c r="I1734" s="11"/>
      <c r="J1734" s="11"/>
      <c r="K1734" s="11"/>
      <c r="L1734" s="12"/>
      <c r="M1734" s="11"/>
      <c r="N1734" s="13"/>
    </row>
    <row r="1735" spans="1:14">
      <c r="A1735" s="41"/>
      <c r="B1735" s="14"/>
      <c r="C1735" s="8"/>
      <c r="D1735" s="8"/>
      <c r="E1735" s="8"/>
      <c r="I1735" s="11"/>
      <c r="J1735" s="11"/>
      <c r="K1735" s="11"/>
      <c r="L1735" s="12"/>
      <c r="M1735" s="11"/>
      <c r="N1735" s="13"/>
    </row>
    <row r="1736" spans="1:14">
      <c r="A1736" s="41"/>
      <c r="B1736" s="14"/>
      <c r="C1736" s="8"/>
      <c r="D1736" s="8"/>
      <c r="E1736" s="8"/>
      <c r="I1736" s="11"/>
      <c r="J1736" s="11"/>
      <c r="K1736" s="11"/>
      <c r="L1736" s="12"/>
      <c r="M1736" s="11"/>
      <c r="N1736" s="13"/>
    </row>
    <row r="1737" spans="1:14">
      <c r="A1737" s="41"/>
      <c r="B1737" s="14"/>
      <c r="C1737" s="8"/>
      <c r="D1737" s="8"/>
      <c r="E1737" s="8"/>
      <c r="I1737" s="11"/>
      <c r="J1737" s="11"/>
      <c r="K1737" s="11"/>
      <c r="L1737" s="12"/>
      <c r="M1737" s="11"/>
      <c r="N1737" s="13"/>
    </row>
    <row r="1738" spans="1:14">
      <c r="A1738" s="41"/>
      <c r="B1738" s="14"/>
      <c r="C1738" s="8"/>
      <c r="D1738" s="8"/>
      <c r="E1738" s="8"/>
      <c r="I1738" s="11"/>
      <c r="J1738" s="11"/>
      <c r="K1738" s="11"/>
      <c r="L1738" s="12"/>
      <c r="M1738" s="11"/>
      <c r="N1738" s="13"/>
    </row>
    <row r="1739" spans="1:14">
      <c r="A1739" s="41"/>
      <c r="B1739" s="14"/>
      <c r="C1739" s="8"/>
      <c r="D1739" s="8"/>
      <c r="E1739" s="8"/>
      <c r="I1739" s="11"/>
      <c r="J1739" s="11"/>
      <c r="K1739" s="11"/>
      <c r="L1739" s="12"/>
      <c r="M1739" s="11"/>
      <c r="N1739" s="13"/>
    </row>
    <row r="1740" spans="1:14">
      <c r="A1740" s="41"/>
      <c r="B1740" s="14"/>
      <c r="C1740" s="8"/>
      <c r="D1740" s="8"/>
      <c r="E1740" s="8"/>
      <c r="I1740" s="11"/>
      <c r="J1740" s="11"/>
      <c r="K1740" s="11"/>
      <c r="L1740" s="12"/>
      <c r="M1740" s="11"/>
      <c r="N1740" s="13"/>
    </row>
    <row r="1741" spans="1:14">
      <c r="A1741" s="41"/>
      <c r="B1741" s="14"/>
      <c r="C1741" s="8"/>
      <c r="D1741" s="8"/>
      <c r="E1741" s="8"/>
      <c r="I1741" s="11"/>
      <c r="J1741" s="11"/>
      <c r="K1741" s="11"/>
      <c r="L1741" s="12"/>
      <c r="M1741" s="11"/>
      <c r="N1741" s="13"/>
    </row>
    <row r="1742" spans="1:14">
      <c r="A1742" s="41"/>
      <c r="B1742" s="14"/>
      <c r="C1742" s="8"/>
      <c r="D1742" s="8"/>
      <c r="E1742" s="8"/>
      <c r="I1742" s="11"/>
      <c r="J1742" s="11"/>
      <c r="K1742" s="11"/>
      <c r="L1742" s="12"/>
      <c r="M1742" s="11"/>
      <c r="N1742" s="13"/>
    </row>
    <row r="1743" spans="1:14">
      <c r="A1743" s="41"/>
      <c r="B1743" s="14"/>
      <c r="C1743" s="8"/>
      <c r="D1743" s="8"/>
      <c r="E1743" s="8"/>
      <c r="I1743" s="11"/>
      <c r="J1743" s="11"/>
      <c r="K1743" s="11"/>
      <c r="L1743" s="12"/>
      <c r="M1743" s="11"/>
      <c r="N1743" s="13"/>
    </row>
    <row r="1744" spans="1:14">
      <c r="A1744" s="41"/>
      <c r="B1744" s="14"/>
      <c r="C1744" s="8"/>
      <c r="D1744" s="8"/>
      <c r="E1744" s="8"/>
      <c r="I1744" s="11"/>
      <c r="J1744" s="11"/>
      <c r="K1744" s="11"/>
      <c r="L1744" s="12"/>
      <c r="M1744" s="11"/>
      <c r="N1744" s="13"/>
    </row>
    <row r="1745" spans="1:14">
      <c r="A1745" s="41"/>
      <c r="B1745" s="14"/>
      <c r="C1745" s="8"/>
      <c r="D1745" s="8"/>
      <c r="E1745" s="8"/>
      <c r="I1745" s="11"/>
      <c r="J1745" s="11"/>
      <c r="K1745" s="11"/>
      <c r="L1745" s="12"/>
      <c r="M1745" s="11"/>
      <c r="N1745" s="13"/>
    </row>
    <row r="1746" spans="1:14">
      <c r="A1746" s="41"/>
      <c r="B1746" s="14"/>
      <c r="C1746" s="8"/>
      <c r="D1746" s="8"/>
      <c r="E1746" s="8"/>
      <c r="I1746" s="11"/>
      <c r="J1746" s="11"/>
      <c r="K1746" s="11"/>
      <c r="L1746" s="12"/>
      <c r="M1746" s="11"/>
      <c r="N1746" s="13"/>
    </row>
    <row r="1747" spans="1:14">
      <c r="A1747" s="41"/>
      <c r="B1747" s="14"/>
      <c r="C1747" s="8"/>
      <c r="D1747" s="8"/>
      <c r="E1747" s="8"/>
      <c r="I1747" s="11"/>
      <c r="J1747" s="11"/>
      <c r="K1747" s="11"/>
      <c r="L1747" s="12"/>
      <c r="M1747" s="11"/>
      <c r="N1747" s="13"/>
    </row>
    <row r="1748" spans="1:14">
      <c r="A1748" s="41"/>
      <c r="B1748" s="14"/>
      <c r="C1748" s="8"/>
      <c r="D1748" s="8"/>
      <c r="E1748" s="8"/>
      <c r="I1748" s="11"/>
      <c r="J1748" s="11"/>
      <c r="K1748" s="11"/>
      <c r="L1748" s="12"/>
      <c r="M1748" s="11"/>
      <c r="N1748" s="13"/>
    </row>
    <row r="1749" spans="1:14">
      <c r="A1749" s="41"/>
      <c r="B1749" s="14"/>
      <c r="C1749" s="8"/>
      <c r="D1749" s="8"/>
      <c r="E1749" s="8"/>
      <c r="I1749" s="11"/>
      <c r="J1749" s="11"/>
      <c r="K1749" s="11"/>
      <c r="L1749" s="12"/>
      <c r="M1749" s="11"/>
      <c r="N1749" s="13"/>
    </row>
    <row r="1750" spans="1:14">
      <c r="A1750" s="41"/>
      <c r="B1750" s="14"/>
      <c r="C1750" s="8"/>
      <c r="D1750" s="8"/>
      <c r="E1750" s="8"/>
      <c r="I1750" s="11"/>
      <c r="J1750" s="11"/>
      <c r="K1750" s="11"/>
      <c r="L1750" s="12"/>
      <c r="M1750" s="11"/>
      <c r="N1750" s="13"/>
    </row>
    <row r="1751" spans="1:14">
      <c r="A1751" s="41"/>
      <c r="B1751" s="14"/>
      <c r="C1751" s="8"/>
      <c r="D1751" s="8"/>
      <c r="E1751" s="8"/>
      <c r="I1751" s="11"/>
      <c r="J1751" s="11"/>
      <c r="K1751" s="11"/>
      <c r="L1751" s="12"/>
      <c r="M1751" s="11"/>
      <c r="N1751" s="13"/>
    </row>
    <row r="1752" spans="1:14">
      <c r="A1752" s="41"/>
      <c r="B1752" s="14"/>
      <c r="C1752" s="8"/>
      <c r="D1752" s="8"/>
      <c r="E1752" s="8"/>
      <c r="I1752" s="11"/>
      <c r="J1752" s="11"/>
      <c r="K1752" s="11"/>
      <c r="L1752" s="12"/>
      <c r="M1752" s="11"/>
      <c r="N1752" s="13"/>
    </row>
    <row r="1753" spans="1:14">
      <c r="A1753" s="41"/>
      <c r="B1753" s="14"/>
      <c r="C1753" s="8"/>
      <c r="D1753" s="8"/>
      <c r="E1753" s="8"/>
      <c r="I1753" s="11"/>
      <c r="J1753" s="11"/>
      <c r="K1753" s="11"/>
      <c r="L1753" s="12"/>
      <c r="M1753" s="11"/>
      <c r="N1753" s="13"/>
    </row>
    <row r="1754" spans="1:14">
      <c r="A1754" s="41"/>
      <c r="B1754" s="14"/>
      <c r="C1754" s="8"/>
      <c r="D1754" s="8"/>
      <c r="E1754" s="8"/>
      <c r="I1754" s="11"/>
      <c r="J1754" s="11"/>
      <c r="K1754" s="11"/>
      <c r="L1754" s="12"/>
      <c r="M1754" s="11"/>
      <c r="N1754" s="13"/>
    </row>
    <row r="1755" spans="1:14">
      <c r="A1755" s="41"/>
      <c r="B1755" s="14"/>
      <c r="C1755" s="8"/>
      <c r="D1755" s="8"/>
      <c r="E1755" s="8"/>
      <c r="I1755" s="11"/>
      <c r="J1755" s="11"/>
      <c r="K1755" s="11"/>
      <c r="L1755" s="12"/>
      <c r="M1755" s="11"/>
      <c r="N1755" s="13"/>
    </row>
    <row r="1756" spans="1:14">
      <c r="A1756" s="41"/>
      <c r="B1756" s="14"/>
      <c r="C1756" s="8"/>
      <c r="D1756" s="8"/>
      <c r="E1756" s="8"/>
      <c r="I1756" s="11"/>
      <c r="J1756" s="11"/>
      <c r="K1756" s="11"/>
      <c r="L1756" s="12"/>
      <c r="M1756" s="11"/>
      <c r="N1756" s="13"/>
    </row>
    <row r="1757" spans="1:14">
      <c r="A1757" s="41"/>
      <c r="B1757" s="14"/>
      <c r="C1757" s="8"/>
      <c r="D1757" s="8"/>
      <c r="E1757" s="8"/>
      <c r="I1757" s="11"/>
      <c r="J1757" s="11"/>
      <c r="K1757" s="11"/>
      <c r="L1757" s="12"/>
      <c r="M1757" s="11"/>
      <c r="N1757" s="13"/>
    </row>
    <row r="1758" spans="1:14">
      <c r="A1758" s="41"/>
      <c r="B1758" s="14"/>
      <c r="C1758" s="8"/>
      <c r="D1758" s="8"/>
      <c r="E1758" s="8"/>
      <c r="I1758" s="11"/>
      <c r="J1758" s="11"/>
      <c r="K1758" s="11"/>
      <c r="L1758" s="12"/>
      <c r="M1758" s="11"/>
      <c r="N1758" s="13"/>
    </row>
    <row r="1759" spans="1:14">
      <c r="A1759" s="41"/>
      <c r="B1759" s="14"/>
      <c r="C1759" s="8"/>
      <c r="D1759" s="8"/>
      <c r="E1759" s="8"/>
      <c r="I1759" s="11"/>
      <c r="J1759" s="11"/>
      <c r="K1759" s="11"/>
      <c r="L1759" s="12"/>
      <c r="M1759" s="11"/>
      <c r="N1759" s="13"/>
    </row>
    <row r="1760" spans="1:14">
      <c r="A1760" s="41"/>
      <c r="B1760" s="14"/>
      <c r="C1760" s="8"/>
      <c r="D1760" s="8"/>
      <c r="E1760" s="8"/>
      <c r="I1760" s="11"/>
      <c r="J1760" s="11"/>
      <c r="K1760" s="11"/>
      <c r="L1760" s="12"/>
      <c r="M1760" s="11"/>
      <c r="N1760" s="13"/>
    </row>
    <row r="1761" spans="1:14">
      <c r="A1761" s="41"/>
      <c r="B1761" s="14"/>
      <c r="C1761" s="8"/>
      <c r="D1761" s="8"/>
      <c r="E1761" s="8"/>
      <c r="I1761" s="11"/>
      <c r="J1761" s="11"/>
      <c r="K1761" s="11"/>
      <c r="L1761" s="12"/>
      <c r="M1761" s="11"/>
      <c r="N1761" s="13"/>
    </row>
    <row r="1762" spans="1:14">
      <c r="A1762" s="41"/>
      <c r="B1762" s="14"/>
      <c r="C1762" s="8"/>
      <c r="D1762" s="8"/>
      <c r="E1762" s="8"/>
      <c r="I1762" s="11"/>
      <c r="J1762" s="11"/>
      <c r="K1762" s="11"/>
      <c r="L1762" s="12"/>
      <c r="M1762" s="11"/>
      <c r="N1762" s="13"/>
    </row>
    <row r="1763" spans="1:14">
      <c r="A1763" s="41"/>
      <c r="B1763" s="14"/>
      <c r="C1763" s="8"/>
      <c r="D1763" s="8"/>
      <c r="E1763" s="8"/>
      <c r="I1763" s="11"/>
      <c r="J1763" s="11"/>
      <c r="K1763" s="11"/>
      <c r="L1763" s="12"/>
      <c r="M1763" s="11"/>
      <c r="N1763" s="13"/>
    </row>
    <row r="1764" spans="1:14">
      <c r="A1764" s="41"/>
      <c r="B1764" s="14"/>
      <c r="C1764" s="8"/>
      <c r="D1764" s="8"/>
      <c r="E1764" s="8"/>
      <c r="I1764" s="11"/>
      <c r="J1764" s="11"/>
      <c r="K1764" s="11"/>
      <c r="L1764" s="12"/>
      <c r="M1764" s="11"/>
      <c r="N1764" s="13"/>
    </row>
    <row r="1765" spans="1:14">
      <c r="A1765" s="41"/>
      <c r="B1765" s="14"/>
      <c r="C1765" s="8"/>
      <c r="D1765" s="8"/>
      <c r="E1765" s="8"/>
      <c r="I1765" s="11"/>
      <c r="J1765" s="11"/>
      <c r="K1765" s="11"/>
      <c r="L1765" s="12"/>
      <c r="M1765" s="11"/>
      <c r="N1765" s="13"/>
    </row>
    <row r="1766" spans="1:14">
      <c r="A1766" s="41"/>
      <c r="B1766" s="14"/>
      <c r="C1766" s="8"/>
      <c r="D1766" s="8"/>
      <c r="E1766" s="8"/>
      <c r="I1766" s="11"/>
      <c r="J1766" s="11"/>
      <c r="K1766" s="11"/>
      <c r="L1766" s="12"/>
      <c r="M1766" s="11"/>
      <c r="N1766" s="13"/>
    </row>
    <row r="1767" spans="1:14">
      <c r="A1767" s="41"/>
      <c r="B1767" s="14"/>
      <c r="C1767" s="8"/>
      <c r="D1767" s="8"/>
      <c r="E1767" s="8"/>
      <c r="I1767" s="11"/>
      <c r="J1767" s="11"/>
      <c r="K1767" s="11"/>
      <c r="L1767" s="12"/>
      <c r="M1767" s="11"/>
      <c r="N1767" s="13"/>
    </row>
    <row r="1768" spans="1:14">
      <c r="A1768" s="41"/>
      <c r="B1768" s="14"/>
      <c r="C1768" s="8"/>
      <c r="D1768" s="8"/>
      <c r="E1768" s="8"/>
      <c r="I1768" s="11"/>
      <c r="J1768" s="11"/>
      <c r="K1768" s="11"/>
      <c r="L1768" s="12"/>
      <c r="M1768" s="11"/>
      <c r="N1768" s="13"/>
    </row>
    <row r="1769" spans="1:14">
      <c r="A1769" s="41"/>
      <c r="B1769" s="14"/>
      <c r="C1769" s="8"/>
      <c r="D1769" s="8"/>
      <c r="E1769" s="8"/>
      <c r="I1769" s="11"/>
      <c r="J1769" s="11"/>
      <c r="K1769" s="11"/>
      <c r="L1769" s="12"/>
      <c r="M1769" s="11"/>
      <c r="N1769" s="13"/>
    </row>
    <row r="1770" spans="1:14">
      <c r="A1770" s="41"/>
      <c r="B1770" s="14"/>
      <c r="C1770" s="8"/>
      <c r="D1770" s="8"/>
      <c r="E1770" s="8"/>
      <c r="I1770" s="11"/>
      <c r="J1770" s="11"/>
      <c r="K1770" s="11"/>
      <c r="L1770" s="12"/>
      <c r="M1770" s="11"/>
      <c r="N1770" s="13"/>
    </row>
    <row r="1771" spans="1:14">
      <c r="A1771" s="41"/>
      <c r="B1771" s="14"/>
      <c r="C1771" s="8"/>
      <c r="D1771" s="8"/>
      <c r="E1771" s="8"/>
      <c r="I1771" s="11"/>
      <c r="J1771" s="11"/>
      <c r="K1771" s="11"/>
      <c r="L1771" s="12"/>
      <c r="M1771" s="11"/>
      <c r="N1771" s="13"/>
    </row>
    <row r="1772" spans="1:14">
      <c r="A1772" s="41"/>
      <c r="B1772" s="14"/>
      <c r="C1772" s="8"/>
      <c r="D1772" s="8"/>
      <c r="E1772" s="8"/>
      <c r="I1772" s="11"/>
      <c r="J1772" s="11"/>
      <c r="K1772" s="11"/>
      <c r="L1772" s="12"/>
      <c r="M1772" s="11"/>
      <c r="N1772" s="13"/>
    </row>
    <row r="1773" spans="1:14">
      <c r="A1773" s="41"/>
      <c r="B1773" s="14"/>
      <c r="C1773" s="8"/>
      <c r="D1773" s="8"/>
      <c r="E1773" s="8"/>
      <c r="I1773" s="11"/>
      <c r="J1773" s="11"/>
      <c r="K1773" s="11"/>
      <c r="L1773" s="12"/>
      <c r="M1773" s="11"/>
      <c r="N1773" s="13"/>
    </row>
    <row r="1774" spans="1:14">
      <c r="A1774" s="41"/>
      <c r="B1774" s="14"/>
      <c r="C1774" s="8"/>
      <c r="D1774" s="8"/>
      <c r="E1774" s="8"/>
      <c r="I1774" s="11"/>
      <c r="J1774" s="11"/>
      <c r="K1774" s="11"/>
      <c r="L1774" s="12"/>
      <c r="M1774" s="11"/>
      <c r="N1774" s="13"/>
    </row>
    <row r="1775" spans="1:14">
      <c r="A1775" s="41"/>
      <c r="B1775" s="14"/>
      <c r="C1775" s="8"/>
      <c r="D1775" s="8"/>
      <c r="E1775" s="8"/>
      <c r="I1775" s="11"/>
      <c r="J1775" s="11"/>
      <c r="K1775" s="11"/>
      <c r="L1775" s="12"/>
      <c r="M1775" s="11"/>
      <c r="N1775" s="13"/>
    </row>
    <row r="1776" spans="1:14">
      <c r="A1776" s="41"/>
      <c r="B1776" s="14"/>
      <c r="C1776" s="8"/>
      <c r="D1776" s="8"/>
      <c r="E1776" s="8"/>
      <c r="I1776" s="11"/>
      <c r="J1776" s="11"/>
      <c r="K1776" s="11"/>
      <c r="L1776" s="12"/>
      <c r="M1776" s="11"/>
      <c r="N1776" s="13"/>
    </row>
    <row r="1777" spans="1:14">
      <c r="A1777" s="41"/>
      <c r="B1777" s="14"/>
      <c r="C1777" s="8"/>
      <c r="D1777" s="8"/>
      <c r="E1777" s="8"/>
      <c r="I1777" s="11"/>
      <c r="J1777" s="11"/>
      <c r="K1777" s="11"/>
      <c r="L1777" s="12"/>
      <c r="M1777" s="11"/>
      <c r="N1777" s="13"/>
    </row>
    <row r="1778" spans="1:14">
      <c r="A1778" s="41"/>
      <c r="B1778" s="14"/>
      <c r="C1778" s="8"/>
      <c r="D1778" s="8"/>
      <c r="E1778" s="8"/>
      <c r="I1778" s="11"/>
      <c r="J1778" s="11"/>
      <c r="K1778" s="11"/>
      <c r="L1778" s="12"/>
      <c r="M1778" s="11"/>
      <c r="N1778" s="13"/>
    </row>
    <row r="1779" spans="1:14">
      <c r="A1779" s="41"/>
      <c r="B1779" s="14"/>
      <c r="C1779" s="8"/>
      <c r="D1779" s="8"/>
      <c r="E1779" s="8"/>
      <c r="I1779" s="11"/>
      <c r="J1779" s="11"/>
      <c r="K1779" s="11"/>
      <c r="L1779" s="12"/>
      <c r="M1779" s="11"/>
      <c r="N1779" s="13"/>
    </row>
    <row r="1780" spans="1:14">
      <c r="A1780" s="41"/>
      <c r="B1780" s="14"/>
      <c r="C1780" s="8"/>
      <c r="D1780" s="8"/>
      <c r="E1780" s="8"/>
      <c r="I1780" s="11"/>
      <c r="J1780" s="11"/>
      <c r="K1780" s="11"/>
      <c r="L1780" s="12"/>
      <c r="M1780" s="11"/>
      <c r="N1780" s="13"/>
    </row>
    <row r="1781" spans="1:14">
      <c r="A1781" s="41"/>
      <c r="B1781" s="14"/>
      <c r="C1781" s="8"/>
      <c r="D1781" s="8"/>
      <c r="E1781" s="8"/>
      <c r="I1781" s="11"/>
      <c r="J1781" s="11"/>
      <c r="K1781" s="11"/>
      <c r="L1781" s="12"/>
      <c r="M1781" s="11"/>
      <c r="N1781" s="13"/>
    </row>
    <row r="1782" spans="1:14">
      <c r="A1782" s="41"/>
      <c r="B1782" s="14"/>
      <c r="C1782" s="8"/>
      <c r="D1782" s="8"/>
      <c r="E1782" s="8"/>
      <c r="I1782" s="11"/>
      <c r="J1782" s="11"/>
      <c r="K1782" s="11"/>
      <c r="L1782" s="12"/>
      <c r="M1782" s="11"/>
      <c r="N1782" s="13"/>
    </row>
    <row r="1783" spans="1:14">
      <c r="A1783" s="41"/>
      <c r="B1783" s="14"/>
      <c r="C1783" s="8"/>
      <c r="D1783" s="8"/>
      <c r="E1783" s="8"/>
      <c r="I1783" s="11"/>
      <c r="J1783" s="11"/>
      <c r="K1783" s="11"/>
      <c r="L1783" s="12"/>
      <c r="M1783" s="11"/>
      <c r="N1783" s="13"/>
    </row>
    <row r="1784" spans="1:14">
      <c r="A1784" s="41"/>
      <c r="B1784" s="14"/>
      <c r="C1784" s="8"/>
      <c r="D1784" s="8"/>
      <c r="E1784" s="8"/>
      <c r="I1784" s="11"/>
      <c r="J1784" s="11"/>
      <c r="K1784" s="11"/>
      <c r="L1784" s="12"/>
      <c r="M1784" s="11"/>
      <c r="N1784" s="13"/>
    </row>
    <row r="1785" spans="1:14">
      <c r="A1785" s="41"/>
      <c r="B1785" s="14"/>
      <c r="C1785" s="8"/>
      <c r="D1785" s="8"/>
      <c r="E1785" s="8"/>
      <c r="I1785" s="11"/>
      <c r="J1785" s="11"/>
      <c r="K1785" s="11"/>
      <c r="L1785" s="12"/>
      <c r="M1785" s="11"/>
      <c r="N1785" s="13"/>
    </row>
    <row r="1786" spans="1:14">
      <c r="A1786" s="41"/>
      <c r="B1786" s="14"/>
      <c r="C1786" s="8"/>
      <c r="D1786" s="8"/>
      <c r="E1786" s="8"/>
      <c r="I1786" s="11"/>
      <c r="J1786" s="11"/>
      <c r="K1786" s="11"/>
      <c r="L1786" s="12"/>
      <c r="M1786" s="11"/>
      <c r="N1786" s="13"/>
    </row>
    <row r="1787" spans="1:14">
      <c r="A1787" s="41"/>
      <c r="B1787" s="14"/>
      <c r="C1787" s="8"/>
      <c r="D1787" s="8"/>
      <c r="E1787" s="8"/>
      <c r="I1787" s="11"/>
      <c r="J1787" s="11"/>
      <c r="K1787" s="11"/>
      <c r="L1787" s="12"/>
      <c r="M1787" s="11"/>
      <c r="N1787" s="13"/>
    </row>
    <row r="1788" spans="1:14">
      <c r="A1788" s="41"/>
      <c r="B1788" s="14"/>
      <c r="C1788" s="8"/>
      <c r="D1788" s="8"/>
      <c r="E1788" s="8"/>
      <c r="I1788" s="11"/>
      <c r="J1788" s="11"/>
      <c r="K1788" s="11"/>
      <c r="L1788" s="12"/>
      <c r="M1788" s="11"/>
      <c r="N1788" s="13"/>
    </row>
    <row r="1789" spans="1:14">
      <c r="A1789" s="41"/>
      <c r="B1789" s="14"/>
      <c r="C1789" s="8"/>
      <c r="D1789" s="8"/>
      <c r="E1789" s="8"/>
      <c r="I1789" s="11"/>
      <c r="J1789" s="11"/>
      <c r="K1789" s="11"/>
      <c r="L1789" s="12"/>
      <c r="M1789" s="11"/>
      <c r="N1789" s="13"/>
    </row>
    <row r="1790" spans="1:14">
      <c r="A1790" s="41"/>
      <c r="B1790" s="14"/>
      <c r="C1790" s="8"/>
      <c r="D1790" s="8"/>
      <c r="E1790" s="8"/>
      <c r="I1790" s="11"/>
      <c r="J1790" s="11"/>
      <c r="K1790" s="11"/>
      <c r="L1790" s="12"/>
      <c r="M1790" s="11"/>
      <c r="N1790" s="13"/>
    </row>
    <row r="1791" spans="1:14">
      <c r="A1791" s="41"/>
      <c r="B1791" s="14"/>
      <c r="C1791" s="8"/>
      <c r="D1791" s="8"/>
      <c r="E1791" s="8"/>
      <c r="I1791" s="11"/>
      <c r="J1791" s="11"/>
      <c r="K1791" s="11"/>
      <c r="L1791" s="12"/>
      <c r="M1791" s="11"/>
      <c r="N1791" s="13"/>
    </row>
    <row r="1792" spans="1:14">
      <c r="A1792" s="41"/>
      <c r="B1792" s="14"/>
      <c r="C1792" s="8"/>
      <c r="D1792" s="8"/>
      <c r="E1792" s="8"/>
      <c r="I1792" s="11"/>
      <c r="J1792" s="11"/>
      <c r="K1792" s="11"/>
      <c r="L1792" s="12"/>
      <c r="M1792" s="11"/>
      <c r="N1792" s="13"/>
    </row>
    <row r="1793" spans="1:14">
      <c r="A1793" s="41"/>
      <c r="B1793" s="14"/>
      <c r="C1793" s="8"/>
      <c r="D1793" s="8"/>
      <c r="E1793" s="8"/>
      <c r="I1793" s="11"/>
      <c r="J1793" s="11"/>
      <c r="K1793" s="11"/>
      <c r="L1793" s="12"/>
      <c r="M1793" s="11"/>
      <c r="N1793" s="13"/>
    </row>
    <row r="1794" spans="1:14">
      <c r="A1794" s="41"/>
      <c r="B1794" s="14"/>
      <c r="C1794" s="8"/>
      <c r="D1794" s="8"/>
      <c r="E1794" s="8"/>
      <c r="I1794" s="11"/>
      <c r="J1794" s="11"/>
      <c r="K1794" s="11"/>
      <c r="L1794" s="12"/>
      <c r="M1794" s="11"/>
      <c r="N1794" s="13"/>
    </row>
    <row r="1795" spans="1:14">
      <c r="A1795" s="41"/>
      <c r="B1795" s="14"/>
      <c r="C1795" s="8"/>
      <c r="D1795" s="8"/>
      <c r="E1795" s="8"/>
      <c r="I1795" s="11"/>
      <c r="J1795" s="11"/>
      <c r="K1795" s="11"/>
      <c r="L1795" s="12"/>
      <c r="M1795" s="11"/>
      <c r="N1795" s="13"/>
    </row>
    <row r="1796" spans="1:14">
      <c r="A1796" s="41"/>
      <c r="B1796" s="14"/>
      <c r="C1796" s="8"/>
      <c r="D1796" s="8"/>
      <c r="E1796" s="8"/>
      <c r="I1796" s="11"/>
      <c r="J1796" s="11"/>
      <c r="K1796" s="11"/>
      <c r="L1796" s="12"/>
      <c r="M1796" s="11"/>
      <c r="N1796" s="13"/>
    </row>
    <row r="1797" spans="1:14">
      <c r="A1797" s="41"/>
      <c r="B1797" s="14"/>
      <c r="C1797" s="8"/>
      <c r="D1797" s="8"/>
      <c r="E1797" s="8"/>
      <c r="I1797" s="11"/>
      <c r="J1797" s="11"/>
      <c r="K1797" s="11"/>
      <c r="L1797" s="12"/>
      <c r="M1797" s="11"/>
      <c r="N1797" s="13"/>
    </row>
    <row r="1798" spans="1:14">
      <c r="A1798" s="41"/>
      <c r="B1798" s="14"/>
      <c r="C1798" s="8"/>
      <c r="D1798" s="8"/>
      <c r="E1798" s="8"/>
      <c r="I1798" s="11"/>
      <c r="J1798" s="11"/>
      <c r="K1798" s="11"/>
      <c r="L1798" s="12"/>
      <c r="M1798" s="11"/>
      <c r="N1798" s="13"/>
    </row>
    <row r="1799" spans="1:14">
      <c r="A1799" s="41"/>
      <c r="B1799" s="14"/>
      <c r="C1799" s="8"/>
      <c r="D1799" s="8"/>
      <c r="E1799" s="8"/>
      <c r="I1799" s="11"/>
      <c r="J1799" s="11"/>
      <c r="K1799" s="11"/>
      <c r="L1799" s="12"/>
      <c r="M1799" s="11"/>
      <c r="N1799" s="13"/>
    </row>
    <row r="1800" spans="1:14">
      <c r="A1800" s="41"/>
      <c r="B1800" s="14"/>
      <c r="C1800" s="8"/>
      <c r="D1800" s="8"/>
      <c r="E1800" s="8"/>
      <c r="I1800" s="11"/>
      <c r="J1800" s="11"/>
      <c r="K1800" s="11"/>
      <c r="L1800" s="12"/>
      <c r="M1800" s="11"/>
      <c r="N1800" s="13"/>
    </row>
    <row r="1801" spans="1:14">
      <c r="A1801" s="41"/>
      <c r="B1801" s="14"/>
      <c r="C1801" s="8"/>
      <c r="D1801" s="8"/>
      <c r="E1801" s="8"/>
      <c r="I1801" s="11"/>
      <c r="J1801" s="11"/>
      <c r="K1801" s="11"/>
      <c r="L1801" s="12"/>
      <c r="M1801" s="11"/>
      <c r="N1801" s="13"/>
    </row>
    <row r="1802" spans="1:14">
      <c r="A1802" s="41"/>
      <c r="B1802" s="14"/>
      <c r="C1802" s="8"/>
      <c r="D1802" s="8"/>
      <c r="E1802" s="8"/>
      <c r="I1802" s="11"/>
      <c r="J1802" s="11"/>
      <c r="K1802" s="11"/>
      <c r="L1802" s="12"/>
      <c r="M1802" s="11"/>
      <c r="N1802" s="13"/>
    </row>
    <row r="1803" spans="1:14">
      <c r="A1803" s="41"/>
      <c r="B1803" s="14"/>
      <c r="C1803" s="8"/>
      <c r="D1803" s="8"/>
      <c r="E1803" s="8"/>
      <c r="I1803" s="11"/>
      <c r="J1803" s="11"/>
      <c r="K1803" s="11"/>
      <c r="L1803" s="12"/>
      <c r="M1803" s="11"/>
      <c r="N1803" s="13"/>
    </row>
    <row r="1804" spans="1:14">
      <c r="A1804" s="41"/>
      <c r="B1804" s="14"/>
      <c r="C1804" s="8"/>
      <c r="D1804" s="8"/>
      <c r="E1804" s="8"/>
      <c r="I1804" s="11"/>
      <c r="J1804" s="11"/>
      <c r="K1804" s="11"/>
      <c r="L1804" s="12"/>
      <c r="M1804" s="11"/>
      <c r="N1804" s="13"/>
    </row>
    <row r="1805" spans="1:14">
      <c r="A1805" s="41"/>
      <c r="B1805" s="14"/>
      <c r="C1805" s="8"/>
      <c r="D1805" s="8"/>
      <c r="E1805" s="8"/>
      <c r="I1805" s="11"/>
      <c r="J1805" s="11"/>
      <c r="K1805" s="11"/>
      <c r="L1805" s="12"/>
      <c r="M1805" s="11"/>
      <c r="N1805" s="13"/>
    </row>
    <row r="1806" spans="1:14">
      <c r="A1806" s="41"/>
      <c r="B1806" s="14"/>
      <c r="C1806" s="8"/>
      <c r="D1806" s="8"/>
      <c r="E1806" s="8"/>
      <c r="I1806" s="11"/>
      <c r="J1806" s="11"/>
      <c r="K1806" s="11"/>
      <c r="L1806" s="12"/>
      <c r="M1806" s="11"/>
      <c r="N1806" s="13"/>
    </row>
    <row r="1807" spans="1:14">
      <c r="A1807" s="41"/>
      <c r="B1807" s="14"/>
      <c r="C1807" s="8"/>
      <c r="D1807" s="8"/>
      <c r="E1807" s="8"/>
      <c r="I1807" s="11"/>
      <c r="J1807" s="11"/>
      <c r="K1807" s="11"/>
      <c r="L1807" s="12"/>
      <c r="M1807" s="11"/>
      <c r="N1807" s="13"/>
    </row>
    <row r="1808" spans="1:14">
      <c r="A1808" s="41"/>
      <c r="B1808" s="14"/>
      <c r="C1808" s="8"/>
      <c r="D1808" s="8"/>
      <c r="E1808" s="8"/>
      <c r="I1808" s="11"/>
      <c r="J1808" s="11"/>
      <c r="K1808" s="11"/>
      <c r="L1808" s="12"/>
      <c r="M1808" s="11"/>
      <c r="N1808" s="13"/>
    </row>
    <row r="1809" spans="1:14">
      <c r="A1809" s="41"/>
      <c r="B1809" s="14"/>
      <c r="C1809" s="8"/>
      <c r="D1809" s="8"/>
      <c r="E1809" s="8"/>
      <c r="I1809" s="11"/>
      <c r="J1809" s="11"/>
      <c r="K1809" s="11"/>
      <c r="L1809" s="12"/>
      <c r="M1809" s="11"/>
      <c r="N1809" s="13"/>
    </row>
    <row r="1810" spans="1:14">
      <c r="A1810" s="41"/>
      <c r="B1810" s="14"/>
      <c r="C1810" s="8"/>
      <c r="D1810" s="8"/>
      <c r="E1810" s="8"/>
      <c r="I1810" s="11"/>
      <c r="J1810" s="11"/>
      <c r="K1810" s="11"/>
      <c r="L1810" s="12"/>
      <c r="M1810" s="11"/>
      <c r="N1810" s="13"/>
    </row>
    <row r="1811" spans="1:14">
      <c r="A1811" s="41"/>
      <c r="B1811" s="14"/>
      <c r="C1811" s="8"/>
      <c r="D1811" s="8"/>
      <c r="E1811" s="8"/>
      <c r="I1811" s="11"/>
      <c r="J1811" s="11"/>
      <c r="K1811" s="11"/>
      <c r="L1811" s="12"/>
      <c r="M1811" s="11"/>
      <c r="N1811" s="13"/>
    </row>
    <row r="1812" spans="1:14">
      <c r="A1812" s="41"/>
      <c r="B1812" s="14"/>
      <c r="C1812" s="8"/>
      <c r="D1812" s="8"/>
      <c r="E1812" s="8"/>
      <c r="I1812" s="11"/>
      <c r="J1812" s="11"/>
      <c r="K1812" s="11"/>
      <c r="L1812" s="12"/>
      <c r="M1812" s="11"/>
      <c r="N1812" s="13"/>
    </row>
    <row r="1813" spans="1:14">
      <c r="A1813" s="41"/>
      <c r="B1813" s="14"/>
      <c r="C1813" s="8"/>
      <c r="D1813" s="8"/>
      <c r="E1813" s="8"/>
      <c r="I1813" s="11"/>
      <c r="J1813" s="11"/>
      <c r="K1813" s="11"/>
      <c r="L1813" s="12"/>
      <c r="M1813" s="11"/>
      <c r="N1813" s="13"/>
    </row>
    <row r="1814" spans="1:14">
      <c r="A1814" s="41"/>
      <c r="B1814" s="14"/>
      <c r="C1814" s="8"/>
      <c r="D1814" s="8"/>
      <c r="E1814" s="8"/>
      <c r="I1814" s="11"/>
      <c r="J1814" s="11"/>
      <c r="K1814" s="11"/>
      <c r="L1814" s="12"/>
      <c r="M1814" s="11"/>
      <c r="N1814" s="13"/>
    </row>
    <row r="1815" spans="1:14">
      <c r="A1815" s="41"/>
      <c r="B1815" s="14"/>
      <c r="C1815" s="8"/>
      <c r="D1815" s="8"/>
      <c r="E1815" s="8"/>
      <c r="I1815" s="11"/>
      <c r="J1815" s="11"/>
      <c r="K1815" s="11"/>
      <c r="L1815" s="12"/>
      <c r="M1815" s="11"/>
      <c r="N1815" s="13"/>
    </row>
    <row r="1816" spans="1:14">
      <c r="A1816" s="41"/>
      <c r="B1816" s="14"/>
      <c r="C1816" s="8"/>
      <c r="D1816" s="8"/>
      <c r="E1816" s="8"/>
      <c r="I1816" s="11"/>
      <c r="J1816" s="11"/>
      <c r="K1816" s="11"/>
      <c r="L1816" s="12"/>
      <c r="M1816" s="11"/>
      <c r="N1816" s="13"/>
    </row>
    <row r="1817" spans="1:14">
      <c r="A1817" s="41"/>
      <c r="B1817" s="14"/>
      <c r="C1817" s="8"/>
      <c r="D1817" s="8"/>
      <c r="E1817" s="8"/>
      <c r="I1817" s="11"/>
      <c r="J1817" s="11"/>
      <c r="K1817" s="11"/>
      <c r="L1817" s="12"/>
      <c r="M1817" s="11"/>
      <c r="N1817" s="13"/>
    </row>
    <row r="1818" spans="1:14">
      <c r="A1818" s="41"/>
      <c r="B1818" s="14"/>
      <c r="C1818" s="8"/>
      <c r="D1818" s="8"/>
      <c r="E1818" s="8"/>
      <c r="I1818" s="11"/>
      <c r="J1818" s="11"/>
      <c r="K1818" s="11"/>
      <c r="L1818" s="12"/>
      <c r="M1818" s="11"/>
      <c r="N1818" s="13"/>
    </row>
    <row r="1819" spans="1:14">
      <c r="A1819" s="41"/>
      <c r="B1819" s="14"/>
      <c r="C1819" s="8"/>
      <c r="D1819" s="8"/>
      <c r="E1819" s="8"/>
      <c r="I1819" s="11"/>
      <c r="J1819" s="11"/>
      <c r="K1819" s="11"/>
      <c r="L1819" s="12"/>
      <c r="M1819" s="11"/>
      <c r="N1819" s="13"/>
    </row>
    <row r="1820" spans="1:14">
      <c r="A1820" s="41"/>
      <c r="B1820" s="14"/>
      <c r="C1820" s="8"/>
      <c r="D1820" s="8"/>
      <c r="E1820" s="8"/>
      <c r="I1820" s="11"/>
      <c r="J1820" s="11"/>
      <c r="K1820" s="11"/>
      <c r="L1820" s="12"/>
      <c r="M1820" s="11"/>
      <c r="N1820" s="13"/>
    </row>
    <row r="1821" spans="1:14">
      <c r="A1821" s="41"/>
      <c r="B1821" s="14"/>
      <c r="C1821" s="8"/>
      <c r="D1821" s="8"/>
      <c r="E1821" s="8"/>
      <c r="I1821" s="11"/>
      <c r="J1821" s="11"/>
      <c r="K1821" s="11"/>
      <c r="L1821" s="12"/>
      <c r="M1821" s="11"/>
      <c r="N1821" s="13"/>
    </row>
    <row r="1822" spans="1:14">
      <c r="A1822" s="41"/>
      <c r="B1822" s="14"/>
      <c r="C1822" s="8"/>
      <c r="D1822" s="8"/>
      <c r="E1822" s="8"/>
      <c r="I1822" s="11"/>
      <c r="J1822" s="11"/>
      <c r="K1822" s="11"/>
      <c r="L1822" s="12"/>
      <c r="M1822" s="11"/>
      <c r="N1822" s="13"/>
    </row>
    <row r="1823" spans="1:14">
      <c r="A1823" s="41"/>
      <c r="B1823" s="14"/>
      <c r="C1823" s="8"/>
      <c r="D1823" s="8"/>
      <c r="E1823" s="8"/>
      <c r="I1823" s="11"/>
      <c r="J1823" s="11"/>
      <c r="K1823" s="11"/>
      <c r="L1823" s="12"/>
      <c r="M1823" s="11"/>
      <c r="N1823" s="13"/>
    </row>
    <row r="1824" spans="1:14">
      <c r="A1824" s="41"/>
      <c r="B1824" s="14"/>
      <c r="C1824" s="8"/>
      <c r="D1824" s="8"/>
      <c r="E1824" s="8"/>
      <c r="I1824" s="11"/>
      <c r="J1824" s="11"/>
      <c r="K1824" s="11"/>
      <c r="L1824" s="12"/>
      <c r="M1824" s="11"/>
      <c r="N1824" s="13"/>
    </row>
    <row r="1825" spans="1:14">
      <c r="A1825" s="41"/>
      <c r="B1825" s="14"/>
      <c r="C1825" s="8"/>
      <c r="D1825" s="8"/>
      <c r="E1825" s="8"/>
      <c r="I1825" s="11"/>
      <c r="J1825" s="11"/>
      <c r="K1825" s="11"/>
      <c r="L1825" s="12"/>
      <c r="M1825" s="11"/>
      <c r="N1825" s="13"/>
    </row>
    <row r="1826" spans="1:14">
      <c r="A1826" s="41"/>
      <c r="B1826" s="14"/>
      <c r="C1826" s="8"/>
      <c r="D1826" s="8"/>
      <c r="E1826" s="8"/>
      <c r="I1826" s="11"/>
      <c r="J1826" s="11"/>
      <c r="K1826" s="11"/>
      <c r="L1826" s="12"/>
      <c r="M1826" s="11"/>
      <c r="N1826" s="13"/>
    </row>
    <row r="1827" spans="1:14">
      <c r="A1827" s="41"/>
      <c r="B1827" s="14"/>
      <c r="C1827" s="8"/>
      <c r="D1827" s="8"/>
      <c r="E1827" s="8"/>
      <c r="I1827" s="11"/>
      <c r="J1827" s="11"/>
      <c r="K1827" s="11"/>
      <c r="L1827" s="12"/>
      <c r="M1827" s="11"/>
      <c r="N1827" s="13"/>
    </row>
    <row r="1828" spans="1:14">
      <c r="A1828" s="41"/>
      <c r="B1828" s="14"/>
      <c r="C1828" s="8"/>
      <c r="D1828" s="8"/>
      <c r="E1828" s="8"/>
      <c r="I1828" s="11"/>
      <c r="J1828" s="11"/>
      <c r="K1828" s="11"/>
      <c r="L1828" s="12"/>
      <c r="M1828" s="11"/>
      <c r="N1828" s="13"/>
    </row>
    <row r="1829" spans="1:14">
      <c r="A1829" s="41"/>
      <c r="B1829" s="14"/>
      <c r="C1829" s="8"/>
      <c r="D1829" s="8"/>
      <c r="E1829" s="8"/>
      <c r="I1829" s="11"/>
      <c r="J1829" s="11"/>
      <c r="K1829" s="11"/>
      <c r="L1829" s="12"/>
      <c r="M1829" s="11"/>
      <c r="N1829" s="13"/>
    </row>
    <row r="1830" spans="1:14">
      <c r="A1830" s="41"/>
      <c r="B1830" s="14"/>
      <c r="C1830" s="8"/>
      <c r="D1830" s="8"/>
      <c r="E1830" s="8"/>
      <c r="I1830" s="11"/>
      <c r="J1830" s="11"/>
      <c r="K1830" s="11"/>
      <c r="L1830" s="12"/>
      <c r="M1830" s="11"/>
      <c r="N1830" s="13"/>
    </row>
    <row r="1831" spans="1:14">
      <c r="A1831" s="41"/>
      <c r="B1831" s="14"/>
      <c r="C1831" s="8"/>
      <c r="D1831" s="8"/>
      <c r="E1831" s="8"/>
      <c r="I1831" s="11"/>
      <c r="J1831" s="11"/>
      <c r="K1831" s="11"/>
      <c r="L1831" s="12"/>
      <c r="M1831" s="11"/>
      <c r="N1831" s="13"/>
    </row>
    <row r="1832" spans="1:14">
      <c r="A1832" s="41"/>
      <c r="B1832" s="14"/>
      <c r="C1832" s="8"/>
      <c r="D1832" s="8"/>
      <c r="E1832" s="8"/>
      <c r="I1832" s="11"/>
      <c r="J1832" s="11"/>
      <c r="K1832" s="11"/>
      <c r="L1832" s="12"/>
      <c r="M1832" s="11"/>
      <c r="N1832" s="13"/>
    </row>
    <row r="1833" spans="1:14">
      <c r="A1833" s="41"/>
      <c r="B1833" s="14"/>
      <c r="C1833" s="8"/>
      <c r="D1833" s="8"/>
      <c r="E1833" s="8"/>
      <c r="I1833" s="11"/>
      <c r="J1833" s="11"/>
      <c r="K1833" s="11"/>
      <c r="L1833" s="12"/>
      <c r="M1833" s="11"/>
      <c r="N1833" s="13"/>
    </row>
    <row r="1834" spans="1:14">
      <c r="A1834" s="41"/>
      <c r="B1834" s="14"/>
      <c r="C1834" s="8"/>
      <c r="D1834" s="8"/>
      <c r="E1834" s="8"/>
      <c r="I1834" s="11"/>
      <c r="J1834" s="11"/>
      <c r="K1834" s="11"/>
      <c r="L1834" s="12"/>
      <c r="M1834" s="11"/>
      <c r="N1834" s="13"/>
    </row>
    <row r="1835" spans="1:14">
      <c r="A1835" s="41"/>
      <c r="B1835" s="14"/>
      <c r="C1835" s="8"/>
      <c r="D1835" s="8"/>
      <c r="E1835" s="8"/>
      <c r="I1835" s="11"/>
      <c r="J1835" s="11"/>
      <c r="K1835" s="11"/>
      <c r="L1835" s="12"/>
      <c r="M1835" s="11"/>
      <c r="N1835" s="13"/>
    </row>
    <row r="1836" spans="1:14">
      <c r="A1836" s="41"/>
      <c r="B1836" s="14"/>
      <c r="C1836" s="8"/>
      <c r="D1836" s="8"/>
      <c r="E1836" s="8"/>
      <c r="I1836" s="11"/>
      <c r="J1836" s="11"/>
      <c r="K1836" s="11"/>
      <c r="L1836" s="12"/>
      <c r="M1836" s="11"/>
      <c r="N1836" s="13"/>
    </row>
    <row r="1837" spans="1:14">
      <c r="A1837" s="41"/>
      <c r="B1837" s="14"/>
      <c r="C1837" s="8"/>
      <c r="D1837" s="8"/>
      <c r="E1837" s="8"/>
      <c r="I1837" s="11"/>
      <c r="J1837" s="11"/>
      <c r="K1837" s="11"/>
      <c r="L1837" s="12"/>
      <c r="M1837" s="11"/>
      <c r="N1837" s="13"/>
    </row>
    <row r="1838" spans="1:14">
      <c r="A1838" s="41"/>
      <c r="B1838" s="14"/>
      <c r="C1838" s="8"/>
      <c r="D1838" s="8"/>
      <c r="E1838" s="8"/>
      <c r="I1838" s="11"/>
      <c r="J1838" s="11"/>
      <c r="K1838" s="11"/>
      <c r="L1838" s="12"/>
      <c r="M1838" s="11"/>
      <c r="N1838" s="13"/>
    </row>
    <row r="1839" spans="1:14">
      <c r="A1839" s="41"/>
      <c r="B1839" s="14"/>
      <c r="C1839" s="8"/>
      <c r="D1839" s="8"/>
      <c r="E1839" s="8"/>
      <c r="I1839" s="11"/>
      <c r="J1839" s="11"/>
      <c r="K1839" s="11"/>
      <c r="L1839" s="12"/>
      <c r="M1839" s="11"/>
      <c r="N1839" s="13"/>
    </row>
    <row r="1840" spans="1:14">
      <c r="A1840" s="41"/>
      <c r="B1840" s="14"/>
      <c r="C1840" s="8"/>
      <c r="D1840" s="8"/>
      <c r="E1840" s="8"/>
      <c r="I1840" s="11"/>
      <c r="J1840" s="11"/>
      <c r="K1840" s="11"/>
      <c r="L1840" s="12"/>
      <c r="M1840" s="11"/>
      <c r="N1840" s="13"/>
    </row>
    <row r="1841" spans="1:14">
      <c r="A1841" s="41"/>
      <c r="B1841" s="14"/>
      <c r="C1841" s="8"/>
      <c r="D1841" s="8"/>
      <c r="E1841" s="8"/>
      <c r="I1841" s="11"/>
      <c r="J1841" s="11"/>
      <c r="K1841" s="11"/>
      <c r="L1841" s="12"/>
      <c r="M1841" s="11"/>
      <c r="N1841" s="13"/>
    </row>
    <row r="1842" spans="1:14">
      <c r="A1842" s="41"/>
      <c r="B1842" s="14"/>
      <c r="C1842" s="8"/>
      <c r="D1842" s="8"/>
      <c r="E1842" s="8"/>
      <c r="I1842" s="11"/>
      <c r="J1842" s="11"/>
      <c r="K1842" s="11"/>
      <c r="L1842" s="12"/>
      <c r="M1842" s="11"/>
      <c r="N1842" s="13"/>
    </row>
    <row r="1843" spans="1:14">
      <c r="A1843" s="41"/>
      <c r="B1843" s="14"/>
      <c r="C1843" s="8"/>
      <c r="D1843" s="8"/>
      <c r="E1843" s="8"/>
      <c r="I1843" s="11"/>
      <c r="J1843" s="11"/>
      <c r="K1843" s="11"/>
      <c r="L1843" s="12"/>
      <c r="M1843" s="11"/>
      <c r="N1843" s="13"/>
    </row>
    <row r="1844" spans="1:14">
      <c r="A1844" s="41"/>
      <c r="B1844" s="14"/>
      <c r="C1844" s="8"/>
      <c r="D1844" s="8"/>
      <c r="E1844" s="8"/>
      <c r="I1844" s="11"/>
      <c r="J1844" s="11"/>
      <c r="K1844" s="11"/>
      <c r="L1844" s="12"/>
      <c r="M1844" s="11"/>
      <c r="N1844" s="13"/>
    </row>
    <row r="1845" spans="1:14">
      <c r="A1845" s="41"/>
      <c r="B1845" s="14"/>
      <c r="C1845" s="8"/>
      <c r="D1845" s="8"/>
      <c r="E1845" s="8"/>
      <c r="I1845" s="11"/>
      <c r="J1845" s="11"/>
      <c r="K1845" s="11"/>
      <c r="L1845" s="12"/>
      <c r="M1845" s="11"/>
      <c r="N1845" s="13"/>
    </row>
    <row r="1846" spans="1:14">
      <c r="A1846" s="41"/>
      <c r="B1846" s="14"/>
      <c r="C1846" s="8"/>
      <c r="D1846" s="8"/>
      <c r="E1846" s="8"/>
      <c r="I1846" s="11"/>
      <c r="J1846" s="11"/>
      <c r="K1846" s="11"/>
      <c r="L1846" s="12"/>
      <c r="M1846" s="11"/>
      <c r="N1846" s="13"/>
    </row>
    <row r="1847" spans="1:14">
      <c r="A1847" s="41"/>
      <c r="B1847" s="14"/>
      <c r="C1847" s="8"/>
      <c r="D1847" s="8"/>
      <c r="E1847" s="8"/>
      <c r="I1847" s="11"/>
      <c r="J1847" s="11"/>
      <c r="K1847" s="11"/>
      <c r="L1847" s="12"/>
      <c r="M1847" s="11"/>
      <c r="N1847" s="13"/>
    </row>
    <row r="1848" spans="1:14">
      <c r="A1848" s="41"/>
      <c r="B1848" s="14"/>
      <c r="C1848" s="8"/>
      <c r="D1848" s="8"/>
      <c r="E1848" s="8"/>
      <c r="I1848" s="11"/>
      <c r="J1848" s="11"/>
      <c r="K1848" s="11"/>
      <c r="L1848" s="12"/>
      <c r="M1848" s="11"/>
      <c r="N1848" s="13"/>
    </row>
    <row r="1849" spans="1:14">
      <c r="A1849" s="41"/>
      <c r="B1849" s="14"/>
      <c r="C1849" s="8"/>
      <c r="D1849" s="8"/>
      <c r="E1849" s="8"/>
      <c r="I1849" s="11"/>
      <c r="J1849" s="11"/>
      <c r="K1849" s="11"/>
      <c r="L1849" s="12"/>
      <c r="M1849" s="11"/>
      <c r="N1849" s="13"/>
    </row>
    <row r="1850" spans="1:14">
      <c r="A1850" s="41"/>
      <c r="B1850" s="14"/>
      <c r="C1850" s="8"/>
      <c r="D1850" s="8"/>
      <c r="E1850" s="8"/>
      <c r="I1850" s="11"/>
      <c r="J1850" s="11"/>
      <c r="K1850" s="11"/>
      <c r="L1850" s="12"/>
      <c r="M1850" s="11"/>
      <c r="N1850" s="13"/>
    </row>
    <row r="1851" spans="1:14">
      <c r="A1851" s="41"/>
      <c r="B1851" s="14"/>
      <c r="C1851" s="8"/>
      <c r="D1851" s="8"/>
      <c r="E1851" s="8"/>
      <c r="I1851" s="11"/>
      <c r="J1851" s="11"/>
      <c r="K1851" s="11"/>
      <c r="L1851" s="12"/>
      <c r="M1851" s="11"/>
      <c r="N1851" s="13"/>
    </row>
    <row r="1852" spans="1:14">
      <c r="A1852" s="41"/>
      <c r="B1852" s="14"/>
      <c r="C1852" s="8"/>
      <c r="D1852" s="8"/>
      <c r="E1852" s="8"/>
      <c r="I1852" s="11"/>
      <c r="J1852" s="11"/>
      <c r="K1852" s="11"/>
      <c r="L1852" s="12"/>
      <c r="M1852" s="11"/>
      <c r="N1852" s="13"/>
    </row>
    <row r="1853" spans="1:14">
      <c r="A1853" s="41"/>
      <c r="B1853" s="14"/>
      <c r="C1853" s="8"/>
      <c r="D1853" s="8"/>
      <c r="E1853" s="8"/>
      <c r="I1853" s="11"/>
      <c r="J1853" s="11"/>
      <c r="K1853" s="11"/>
      <c r="L1853" s="12"/>
      <c r="M1853" s="11"/>
      <c r="N1853" s="13"/>
    </row>
    <row r="1854" spans="1:14">
      <c r="A1854" s="41"/>
      <c r="B1854" s="14"/>
      <c r="C1854" s="8"/>
      <c r="D1854" s="8"/>
      <c r="E1854" s="8"/>
      <c r="I1854" s="11"/>
      <c r="J1854" s="11"/>
      <c r="K1854" s="11"/>
      <c r="L1854" s="12"/>
      <c r="M1854" s="11"/>
      <c r="N1854" s="13"/>
    </row>
    <row r="1855" spans="1:14">
      <c r="A1855" s="41"/>
      <c r="B1855" s="14"/>
      <c r="C1855" s="8"/>
      <c r="D1855" s="8"/>
      <c r="E1855" s="8"/>
      <c r="I1855" s="11"/>
      <c r="J1855" s="11"/>
      <c r="K1855" s="11"/>
      <c r="L1855" s="12"/>
      <c r="M1855" s="11"/>
      <c r="N1855" s="13"/>
    </row>
    <row r="1856" spans="1:14">
      <c r="A1856" s="41"/>
      <c r="B1856" s="14"/>
      <c r="C1856" s="8"/>
      <c r="D1856" s="8"/>
      <c r="E1856" s="8"/>
      <c r="I1856" s="11"/>
      <c r="J1856" s="11"/>
      <c r="K1856" s="11"/>
      <c r="L1856" s="12"/>
      <c r="M1856" s="11"/>
      <c r="N1856" s="13"/>
    </row>
    <row r="1857" spans="1:14">
      <c r="A1857" s="41"/>
      <c r="B1857" s="14"/>
      <c r="C1857" s="8"/>
      <c r="D1857" s="8"/>
      <c r="E1857" s="8"/>
      <c r="I1857" s="11"/>
      <c r="J1857" s="11"/>
      <c r="K1857" s="11"/>
      <c r="L1857" s="12"/>
      <c r="M1857" s="11"/>
      <c r="N1857" s="13"/>
    </row>
    <row r="1858" spans="1:14">
      <c r="A1858" s="41"/>
      <c r="B1858" s="14"/>
      <c r="C1858" s="8"/>
      <c r="D1858" s="8"/>
      <c r="E1858" s="8"/>
      <c r="I1858" s="11"/>
      <c r="J1858" s="11"/>
      <c r="K1858" s="11"/>
      <c r="L1858" s="12"/>
      <c r="M1858" s="11"/>
      <c r="N1858" s="13"/>
    </row>
    <row r="1859" spans="1:14">
      <c r="A1859" s="41"/>
      <c r="B1859" s="14"/>
      <c r="C1859" s="8"/>
      <c r="D1859" s="8"/>
      <c r="E1859" s="8"/>
      <c r="I1859" s="11"/>
      <c r="J1859" s="11"/>
      <c r="K1859" s="11"/>
      <c r="L1859" s="12"/>
      <c r="M1859" s="11"/>
      <c r="N1859" s="13"/>
    </row>
    <row r="1860" spans="1:14">
      <c r="A1860" s="41"/>
      <c r="B1860" s="14"/>
      <c r="C1860" s="8"/>
      <c r="D1860" s="8"/>
      <c r="E1860" s="8"/>
      <c r="I1860" s="11"/>
      <c r="J1860" s="11"/>
      <c r="K1860" s="11"/>
      <c r="L1860" s="12"/>
      <c r="M1860" s="11"/>
      <c r="N1860" s="13"/>
    </row>
    <row r="1861" spans="1:14">
      <c r="A1861" s="41"/>
      <c r="B1861" s="14"/>
      <c r="C1861" s="8"/>
      <c r="D1861" s="8"/>
      <c r="E1861" s="8"/>
      <c r="I1861" s="11"/>
      <c r="J1861" s="11"/>
      <c r="K1861" s="11"/>
      <c r="L1861" s="12"/>
      <c r="M1861" s="11"/>
      <c r="N1861" s="13"/>
    </row>
    <row r="1862" spans="1:14">
      <c r="A1862" s="41"/>
      <c r="B1862" s="14"/>
      <c r="C1862" s="8"/>
      <c r="D1862" s="8"/>
      <c r="E1862" s="8"/>
      <c r="I1862" s="11"/>
      <c r="J1862" s="11"/>
      <c r="K1862" s="11"/>
      <c r="L1862" s="12"/>
      <c r="M1862" s="11"/>
      <c r="N1862" s="13"/>
    </row>
    <row r="1863" spans="1:14">
      <c r="A1863" s="41"/>
      <c r="B1863" s="14"/>
      <c r="C1863" s="8"/>
      <c r="D1863" s="8"/>
      <c r="E1863" s="8"/>
      <c r="I1863" s="11"/>
      <c r="J1863" s="11"/>
      <c r="K1863" s="11"/>
      <c r="L1863" s="12"/>
      <c r="M1863" s="11"/>
      <c r="N1863" s="13"/>
    </row>
    <row r="1864" spans="1:14">
      <c r="A1864" s="41"/>
      <c r="B1864" s="14"/>
      <c r="C1864" s="8"/>
      <c r="D1864" s="8"/>
      <c r="E1864" s="8"/>
      <c r="I1864" s="11"/>
      <c r="J1864" s="11"/>
      <c r="K1864" s="11"/>
      <c r="L1864" s="12"/>
      <c r="M1864" s="11"/>
      <c r="N1864" s="13"/>
    </row>
    <row r="1865" spans="1:14">
      <c r="A1865" s="41"/>
      <c r="B1865" s="14"/>
      <c r="C1865" s="8"/>
      <c r="D1865" s="8"/>
      <c r="E1865" s="8"/>
      <c r="I1865" s="11"/>
      <c r="J1865" s="11"/>
      <c r="K1865" s="11"/>
      <c r="L1865" s="12"/>
      <c r="M1865" s="11"/>
      <c r="N1865" s="13"/>
    </row>
    <row r="1866" spans="1:14">
      <c r="A1866" s="41"/>
      <c r="B1866" s="14"/>
      <c r="C1866" s="8"/>
      <c r="D1866" s="8"/>
      <c r="E1866" s="8"/>
      <c r="I1866" s="11"/>
      <c r="J1866" s="11"/>
      <c r="K1866" s="11"/>
      <c r="L1866" s="12"/>
      <c r="M1866" s="11"/>
      <c r="N1866" s="13"/>
    </row>
    <row r="1867" spans="1:14">
      <c r="A1867" s="41"/>
      <c r="B1867" s="14"/>
      <c r="C1867" s="8"/>
      <c r="D1867" s="8"/>
      <c r="E1867" s="8"/>
      <c r="I1867" s="11"/>
      <c r="J1867" s="11"/>
      <c r="K1867" s="11"/>
      <c r="L1867" s="12"/>
      <c r="M1867" s="11"/>
      <c r="N1867" s="13"/>
    </row>
    <row r="1868" spans="1:14">
      <c r="A1868" s="41"/>
      <c r="B1868" s="14"/>
      <c r="C1868" s="8"/>
      <c r="D1868" s="8"/>
      <c r="E1868" s="8"/>
      <c r="I1868" s="11"/>
      <c r="J1868" s="11"/>
      <c r="K1868" s="11"/>
      <c r="L1868" s="12"/>
      <c r="M1868" s="11"/>
      <c r="N1868" s="13"/>
    </row>
    <row r="1869" spans="1:14">
      <c r="A1869" s="41"/>
      <c r="B1869" s="14"/>
      <c r="C1869" s="8"/>
      <c r="D1869" s="8"/>
      <c r="E1869" s="8"/>
      <c r="I1869" s="11"/>
      <c r="J1869" s="11"/>
      <c r="K1869" s="11"/>
      <c r="L1869" s="12"/>
      <c r="M1869" s="11"/>
      <c r="N1869" s="13"/>
    </row>
    <row r="1870" spans="1:14">
      <c r="A1870" s="41"/>
      <c r="B1870" s="14"/>
      <c r="C1870" s="8"/>
      <c r="D1870" s="8"/>
      <c r="E1870" s="8"/>
      <c r="I1870" s="11"/>
      <c r="J1870" s="11"/>
      <c r="K1870" s="11"/>
      <c r="L1870" s="12"/>
      <c r="M1870" s="11"/>
      <c r="N1870" s="13"/>
    </row>
    <row r="1871" spans="1:14">
      <c r="A1871" s="41"/>
      <c r="B1871" s="14"/>
      <c r="C1871" s="8"/>
      <c r="D1871" s="8"/>
      <c r="E1871" s="8"/>
      <c r="I1871" s="11"/>
      <c r="J1871" s="11"/>
      <c r="K1871" s="11"/>
      <c r="L1871" s="12"/>
      <c r="M1871" s="11"/>
      <c r="N1871" s="13"/>
    </row>
    <row r="1872" spans="1:14">
      <c r="A1872" s="41"/>
      <c r="B1872" s="14"/>
      <c r="C1872" s="8"/>
      <c r="D1872" s="8"/>
      <c r="E1872" s="8"/>
      <c r="I1872" s="11"/>
      <c r="J1872" s="11"/>
      <c r="K1872" s="11"/>
      <c r="L1872" s="12"/>
      <c r="M1872" s="11"/>
      <c r="N1872" s="13"/>
    </row>
    <row r="1873" spans="1:14">
      <c r="A1873" s="41"/>
      <c r="B1873" s="14"/>
      <c r="C1873" s="8"/>
      <c r="D1873" s="8"/>
      <c r="E1873" s="8"/>
      <c r="I1873" s="11"/>
      <c r="J1873" s="11"/>
      <c r="K1873" s="11"/>
      <c r="L1873" s="12"/>
      <c r="M1873" s="11"/>
      <c r="N1873" s="13"/>
    </row>
    <row r="1874" spans="1:14">
      <c r="A1874" s="41"/>
      <c r="B1874" s="14"/>
      <c r="C1874" s="8"/>
      <c r="D1874" s="8"/>
      <c r="E1874" s="8"/>
      <c r="I1874" s="11"/>
      <c r="J1874" s="11"/>
      <c r="K1874" s="11"/>
      <c r="L1874" s="12"/>
      <c r="M1874" s="11"/>
      <c r="N1874" s="13"/>
    </row>
    <row r="1875" spans="1:14">
      <c r="A1875" s="41"/>
      <c r="B1875" s="14"/>
      <c r="C1875" s="8"/>
      <c r="D1875" s="8"/>
      <c r="E1875" s="8"/>
      <c r="I1875" s="11"/>
      <c r="J1875" s="11"/>
      <c r="K1875" s="11"/>
      <c r="L1875" s="12"/>
      <c r="M1875" s="11"/>
      <c r="N1875" s="13"/>
    </row>
    <row r="1876" spans="1:14">
      <c r="A1876" s="41"/>
      <c r="B1876" s="14"/>
      <c r="C1876" s="8"/>
      <c r="D1876" s="8"/>
      <c r="E1876" s="8"/>
      <c r="I1876" s="11"/>
      <c r="J1876" s="11"/>
      <c r="K1876" s="11"/>
      <c r="L1876" s="12"/>
      <c r="M1876" s="11"/>
      <c r="N1876" s="13"/>
    </row>
    <row r="1877" spans="1:14">
      <c r="A1877" s="41"/>
      <c r="B1877" s="14"/>
      <c r="C1877" s="8"/>
      <c r="D1877" s="8"/>
      <c r="E1877" s="8"/>
      <c r="I1877" s="11"/>
      <c r="J1877" s="11"/>
      <c r="K1877" s="11"/>
      <c r="L1877" s="12"/>
      <c r="M1877" s="11"/>
      <c r="N1877" s="13"/>
    </row>
    <row r="1878" spans="1:14">
      <c r="A1878" s="41"/>
      <c r="B1878" s="14"/>
      <c r="C1878" s="8"/>
      <c r="D1878" s="8"/>
      <c r="E1878" s="8"/>
      <c r="I1878" s="11"/>
      <c r="J1878" s="11"/>
      <c r="K1878" s="11"/>
      <c r="L1878" s="12"/>
      <c r="M1878" s="11"/>
      <c r="N1878" s="13"/>
    </row>
    <row r="1879" spans="1:14">
      <c r="A1879" s="41"/>
      <c r="B1879" s="14"/>
      <c r="C1879" s="8"/>
      <c r="D1879" s="8"/>
      <c r="E1879" s="8"/>
      <c r="I1879" s="11"/>
      <c r="J1879" s="11"/>
      <c r="K1879" s="11"/>
      <c r="L1879" s="12"/>
      <c r="M1879" s="11"/>
      <c r="N1879" s="13"/>
    </row>
    <row r="1880" spans="1:14">
      <c r="A1880" s="41"/>
      <c r="B1880" s="14"/>
      <c r="C1880" s="8"/>
      <c r="D1880" s="8"/>
      <c r="E1880" s="8"/>
      <c r="I1880" s="11"/>
      <c r="J1880" s="11"/>
      <c r="K1880" s="11"/>
      <c r="L1880" s="12"/>
      <c r="M1880" s="11"/>
      <c r="N1880" s="13"/>
    </row>
    <row r="1881" spans="1:14">
      <c r="A1881" s="41"/>
      <c r="B1881" s="14"/>
      <c r="C1881" s="8"/>
      <c r="D1881" s="8"/>
      <c r="E1881" s="8"/>
      <c r="I1881" s="11"/>
      <c r="J1881" s="11"/>
      <c r="K1881" s="11"/>
      <c r="L1881" s="12"/>
      <c r="M1881" s="11"/>
      <c r="N1881" s="13"/>
    </row>
    <row r="1882" spans="1:14">
      <c r="A1882" s="41"/>
      <c r="B1882" s="14"/>
      <c r="C1882" s="8"/>
      <c r="D1882" s="8"/>
      <c r="E1882" s="8"/>
      <c r="I1882" s="11"/>
      <c r="J1882" s="11"/>
      <c r="K1882" s="11"/>
      <c r="L1882" s="12"/>
      <c r="M1882" s="11"/>
      <c r="N1882" s="13"/>
    </row>
    <row r="1883" spans="1:14">
      <c r="A1883" s="41"/>
      <c r="B1883" s="14"/>
      <c r="C1883" s="8"/>
      <c r="D1883" s="8"/>
      <c r="E1883" s="8"/>
      <c r="I1883" s="11"/>
      <c r="J1883" s="11"/>
      <c r="K1883" s="11"/>
      <c r="L1883" s="12"/>
      <c r="M1883" s="11"/>
      <c r="N1883" s="13"/>
    </row>
    <row r="1884" spans="1:14">
      <c r="A1884" s="41"/>
      <c r="B1884" s="14"/>
      <c r="C1884" s="8"/>
      <c r="D1884" s="8"/>
      <c r="E1884" s="8"/>
      <c r="I1884" s="11"/>
      <c r="J1884" s="11"/>
      <c r="K1884" s="11"/>
      <c r="L1884" s="12"/>
      <c r="M1884" s="11"/>
      <c r="N1884" s="13"/>
    </row>
    <row r="1885" spans="1:14">
      <c r="A1885" s="41"/>
      <c r="B1885" s="14"/>
      <c r="C1885" s="8"/>
      <c r="D1885" s="8"/>
      <c r="E1885" s="8"/>
      <c r="I1885" s="11"/>
      <c r="J1885" s="11"/>
      <c r="K1885" s="11"/>
      <c r="L1885" s="12"/>
      <c r="M1885" s="11"/>
      <c r="N1885" s="13"/>
    </row>
    <row r="1886" spans="1:14">
      <c r="A1886" s="41"/>
      <c r="B1886" s="14"/>
      <c r="C1886" s="8"/>
      <c r="D1886" s="8"/>
      <c r="E1886" s="8"/>
      <c r="I1886" s="11"/>
      <c r="J1886" s="11"/>
      <c r="K1886" s="11"/>
      <c r="L1886" s="12"/>
      <c r="M1886" s="11"/>
      <c r="N1886" s="13"/>
    </row>
    <row r="1887" spans="1:14">
      <c r="A1887" s="41"/>
      <c r="B1887" s="14"/>
      <c r="C1887" s="8"/>
      <c r="D1887" s="8"/>
      <c r="E1887" s="8"/>
      <c r="I1887" s="11"/>
      <c r="J1887" s="11"/>
      <c r="K1887" s="11"/>
      <c r="L1887" s="12"/>
      <c r="M1887" s="11"/>
      <c r="N1887" s="13"/>
    </row>
    <row r="1888" spans="1:14">
      <c r="A1888" s="41"/>
      <c r="B1888" s="14"/>
      <c r="C1888" s="8"/>
      <c r="D1888" s="8"/>
      <c r="E1888" s="8"/>
      <c r="I1888" s="11"/>
      <c r="J1888" s="11"/>
      <c r="K1888" s="11"/>
      <c r="L1888" s="12"/>
      <c r="M1888" s="11"/>
      <c r="N1888" s="13"/>
    </row>
    <row r="1889" spans="1:14">
      <c r="A1889" s="41"/>
      <c r="B1889" s="14"/>
      <c r="C1889" s="8"/>
      <c r="D1889" s="8"/>
      <c r="E1889" s="8"/>
      <c r="I1889" s="11"/>
      <c r="J1889" s="11"/>
      <c r="K1889" s="11"/>
      <c r="L1889" s="12"/>
      <c r="M1889" s="11"/>
      <c r="N1889" s="13"/>
    </row>
    <row r="1890" spans="1:14">
      <c r="A1890" s="41"/>
      <c r="B1890" s="14"/>
      <c r="C1890" s="8"/>
      <c r="D1890" s="8"/>
      <c r="E1890" s="8"/>
      <c r="I1890" s="11"/>
      <c r="J1890" s="11"/>
      <c r="K1890" s="11"/>
      <c r="L1890" s="12"/>
      <c r="M1890" s="11"/>
      <c r="N1890" s="13"/>
    </row>
    <row r="1891" spans="1:14">
      <c r="A1891" s="41"/>
      <c r="B1891" s="14"/>
      <c r="C1891" s="8"/>
      <c r="D1891" s="8"/>
      <c r="E1891" s="8"/>
      <c r="I1891" s="11"/>
      <c r="J1891" s="11"/>
      <c r="K1891" s="11"/>
      <c r="L1891" s="12"/>
      <c r="M1891" s="11"/>
      <c r="N1891" s="13"/>
    </row>
    <row r="1892" spans="1:14">
      <c r="A1892" s="41"/>
      <c r="B1892" s="14"/>
      <c r="C1892" s="8"/>
      <c r="D1892" s="8"/>
      <c r="E1892" s="8"/>
      <c r="I1892" s="11"/>
      <c r="J1892" s="11"/>
      <c r="K1892" s="11"/>
      <c r="L1892" s="12"/>
      <c r="M1892" s="11"/>
      <c r="N1892" s="13"/>
    </row>
    <row r="1893" spans="1:14">
      <c r="A1893" s="41"/>
      <c r="B1893" s="14"/>
      <c r="C1893" s="8"/>
      <c r="D1893" s="8"/>
      <c r="E1893" s="8"/>
      <c r="I1893" s="11"/>
      <c r="J1893" s="11"/>
      <c r="K1893" s="11"/>
      <c r="L1893" s="12"/>
      <c r="M1893" s="11"/>
      <c r="N1893" s="13"/>
    </row>
    <row r="1894" spans="1:14">
      <c r="A1894" s="41"/>
      <c r="B1894" s="14"/>
      <c r="C1894" s="8"/>
      <c r="D1894" s="8"/>
      <c r="E1894" s="8"/>
      <c r="I1894" s="11"/>
      <c r="J1894" s="11"/>
      <c r="K1894" s="11"/>
      <c r="L1894" s="12"/>
      <c r="M1894" s="11"/>
      <c r="N1894" s="13"/>
    </row>
    <row r="1895" spans="1:14">
      <c r="A1895" s="41"/>
      <c r="B1895" s="14"/>
      <c r="C1895" s="8"/>
      <c r="D1895" s="8"/>
      <c r="E1895" s="8"/>
      <c r="I1895" s="11"/>
      <c r="J1895" s="11"/>
      <c r="K1895" s="11"/>
      <c r="L1895" s="12"/>
      <c r="M1895" s="11"/>
      <c r="N1895" s="13"/>
    </row>
    <row r="1896" spans="1:14">
      <c r="A1896" s="41"/>
      <c r="B1896" s="14"/>
      <c r="C1896" s="8"/>
      <c r="D1896" s="8"/>
      <c r="E1896" s="8"/>
      <c r="I1896" s="11"/>
      <c r="J1896" s="11"/>
      <c r="K1896" s="11"/>
      <c r="L1896" s="12"/>
      <c r="M1896" s="11"/>
      <c r="N1896" s="13"/>
    </row>
    <row r="1897" spans="1:14">
      <c r="A1897" s="41"/>
      <c r="B1897" s="14"/>
      <c r="C1897" s="8"/>
      <c r="D1897" s="8"/>
      <c r="E1897" s="8"/>
      <c r="I1897" s="11"/>
      <c r="J1897" s="11"/>
      <c r="K1897" s="11"/>
      <c r="L1897" s="12"/>
      <c r="M1897" s="11"/>
      <c r="N1897" s="13"/>
    </row>
    <row r="1898" spans="1:14">
      <c r="A1898" s="41"/>
      <c r="B1898" s="14"/>
      <c r="C1898" s="8"/>
      <c r="D1898" s="8"/>
      <c r="E1898" s="8"/>
      <c r="I1898" s="11"/>
      <c r="J1898" s="11"/>
      <c r="K1898" s="11"/>
      <c r="L1898" s="12"/>
      <c r="M1898" s="11"/>
      <c r="N1898" s="13"/>
    </row>
    <row r="1899" spans="1:14">
      <c r="A1899" s="41"/>
      <c r="B1899" s="14"/>
      <c r="C1899" s="8"/>
      <c r="D1899" s="8"/>
      <c r="E1899" s="8"/>
      <c r="I1899" s="11"/>
      <c r="J1899" s="11"/>
      <c r="K1899" s="11"/>
      <c r="L1899" s="12"/>
      <c r="M1899" s="11"/>
      <c r="N1899" s="13"/>
    </row>
    <row r="1900" spans="1:14">
      <c r="A1900" s="41"/>
      <c r="B1900" s="14"/>
      <c r="C1900" s="8"/>
      <c r="D1900" s="8"/>
      <c r="E1900" s="8"/>
      <c r="I1900" s="11"/>
      <c r="J1900" s="11"/>
      <c r="K1900" s="11"/>
      <c r="L1900" s="12"/>
      <c r="M1900" s="11"/>
      <c r="N1900" s="13"/>
    </row>
    <row r="1901" spans="1:14">
      <c r="A1901" s="41"/>
      <c r="B1901" s="14"/>
      <c r="C1901" s="8"/>
      <c r="D1901" s="8"/>
      <c r="E1901" s="8"/>
      <c r="I1901" s="11"/>
      <c r="J1901" s="11"/>
      <c r="K1901" s="11"/>
      <c r="L1901" s="12"/>
      <c r="M1901" s="11"/>
      <c r="N1901" s="13"/>
    </row>
    <row r="1902" spans="1:14">
      <c r="A1902" s="41"/>
      <c r="B1902" s="14"/>
      <c r="C1902" s="8"/>
      <c r="D1902" s="8"/>
      <c r="E1902" s="8"/>
      <c r="I1902" s="11"/>
      <c r="J1902" s="11"/>
      <c r="K1902" s="11"/>
      <c r="L1902" s="12"/>
      <c r="M1902" s="11"/>
      <c r="N1902" s="13"/>
    </row>
    <row r="1903" spans="1:14">
      <c r="A1903" s="41"/>
      <c r="B1903" s="14"/>
      <c r="C1903" s="8"/>
      <c r="D1903" s="8"/>
      <c r="E1903" s="8"/>
      <c r="I1903" s="11"/>
      <c r="J1903" s="11"/>
      <c r="K1903" s="11"/>
      <c r="L1903" s="12"/>
      <c r="M1903" s="11"/>
      <c r="N1903" s="13"/>
    </row>
    <row r="1904" spans="1:14">
      <c r="A1904" s="41"/>
      <c r="B1904" s="14"/>
      <c r="C1904" s="8"/>
      <c r="D1904" s="8"/>
      <c r="E1904" s="8"/>
      <c r="I1904" s="11"/>
      <c r="J1904" s="11"/>
      <c r="K1904" s="11"/>
      <c r="L1904" s="12"/>
      <c r="M1904" s="11"/>
      <c r="N1904" s="13"/>
    </row>
    <row r="1905" spans="1:14">
      <c r="A1905" s="41"/>
      <c r="B1905" s="14"/>
      <c r="C1905" s="8"/>
      <c r="D1905" s="8"/>
      <c r="E1905" s="8"/>
      <c r="I1905" s="11"/>
      <c r="J1905" s="11"/>
      <c r="K1905" s="11"/>
      <c r="L1905" s="12"/>
      <c r="M1905" s="11"/>
      <c r="N1905" s="13"/>
    </row>
    <row r="1906" spans="1:14">
      <c r="A1906" s="41"/>
      <c r="B1906" s="14"/>
      <c r="C1906" s="8"/>
      <c r="D1906" s="8"/>
      <c r="E1906" s="8"/>
      <c r="I1906" s="11"/>
      <c r="J1906" s="11"/>
      <c r="K1906" s="11"/>
      <c r="L1906" s="12"/>
      <c r="M1906" s="11"/>
      <c r="N1906" s="13"/>
    </row>
    <row r="1907" spans="1:14">
      <c r="A1907" s="41"/>
      <c r="B1907" s="14"/>
      <c r="C1907" s="8"/>
      <c r="D1907" s="8"/>
      <c r="E1907" s="8"/>
      <c r="I1907" s="11"/>
      <c r="J1907" s="11"/>
      <c r="K1907" s="11"/>
      <c r="L1907" s="12"/>
      <c r="M1907" s="11"/>
      <c r="N1907" s="13"/>
    </row>
    <row r="1908" spans="1:14">
      <c r="A1908" s="41"/>
      <c r="B1908" s="14"/>
      <c r="C1908" s="8"/>
      <c r="D1908" s="8"/>
      <c r="E1908" s="8"/>
      <c r="I1908" s="11"/>
      <c r="J1908" s="11"/>
      <c r="K1908" s="11"/>
      <c r="L1908" s="12"/>
      <c r="M1908" s="11"/>
      <c r="N1908" s="13"/>
    </row>
    <row r="1909" spans="1:14">
      <c r="A1909" s="41"/>
      <c r="B1909" s="14"/>
      <c r="C1909" s="8"/>
      <c r="D1909" s="8"/>
      <c r="E1909" s="8"/>
      <c r="I1909" s="11"/>
      <c r="J1909" s="11"/>
      <c r="K1909" s="11"/>
      <c r="L1909" s="12"/>
      <c r="M1909" s="11"/>
      <c r="N1909" s="13"/>
    </row>
    <row r="1910" spans="1:14">
      <c r="A1910" s="41"/>
      <c r="B1910" s="14"/>
      <c r="C1910" s="8"/>
      <c r="D1910" s="8"/>
      <c r="E1910" s="8"/>
      <c r="I1910" s="11"/>
      <c r="J1910" s="11"/>
      <c r="K1910" s="11"/>
      <c r="L1910" s="12"/>
      <c r="M1910" s="11"/>
      <c r="N1910" s="13"/>
    </row>
    <row r="1911" spans="1:14">
      <c r="A1911" s="41"/>
      <c r="B1911" s="14"/>
      <c r="C1911" s="8"/>
      <c r="D1911" s="8"/>
      <c r="E1911" s="8"/>
      <c r="I1911" s="11"/>
      <c r="J1911" s="11"/>
      <c r="K1911" s="11"/>
      <c r="L1911" s="12"/>
      <c r="M1911" s="11"/>
      <c r="N1911" s="13"/>
    </row>
    <row r="1912" spans="1:14">
      <c r="A1912" s="41"/>
      <c r="B1912" s="14"/>
      <c r="C1912" s="8"/>
      <c r="D1912" s="8"/>
      <c r="E1912" s="8"/>
      <c r="I1912" s="11"/>
      <c r="J1912" s="11"/>
      <c r="K1912" s="11"/>
      <c r="L1912" s="12"/>
      <c r="M1912" s="11"/>
      <c r="N1912" s="13"/>
    </row>
    <row r="1913" spans="1:14">
      <c r="A1913" s="41"/>
      <c r="B1913" s="14"/>
      <c r="C1913" s="8"/>
      <c r="D1913" s="8"/>
      <c r="E1913" s="8"/>
      <c r="I1913" s="11"/>
      <c r="J1913" s="11"/>
      <c r="K1913" s="11"/>
      <c r="L1913" s="12"/>
      <c r="M1913" s="11"/>
      <c r="N1913" s="13"/>
    </row>
    <row r="1914" spans="1:14">
      <c r="A1914" s="41"/>
      <c r="B1914" s="14"/>
      <c r="C1914" s="8"/>
      <c r="D1914" s="8"/>
      <c r="E1914" s="8"/>
      <c r="I1914" s="11"/>
      <c r="J1914" s="11"/>
      <c r="K1914" s="11"/>
      <c r="L1914" s="12"/>
      <c r="M1914" s="11"/>
      <c r="N1914" s="13"/>
    </row>
    <row r="1915" spans="1:14">
      <c r="A1915" s="41"/>
      <c r="B1915" s="14"/>
      <c r="C1915" s="8"/>
      <c r="D1915" s="8"/>
      <c r="E1915" s="8"/>
      <c r="I1915" s="11"/>
      <c r="J1915" s="11"/>
      <c r="K1915" s="11"/>
      <c r="L1915" s="12"/>
      <c r="M1915" s="11"/>
      <c r="N1915" s="13"/>
    </row>
    <row r="1916" spans="1:14">
      <c r="A1916" s="41"/>
      <c r="B1916" s="14"/>
      <c r="C1916" s="8"/>
      <c r="D1916" s="8"/>
      <c r="E1916" s="8"/>
      <c r="I1916" s="11"/>
      <c r="J1916" s="11"/>
      <c r="K1916" s="11"/>
      <c r="L1916" s="12"/>
      <c r="M1916" s="11"/>
      <c r="N1916" s="13"/>
    </row>
    <row r="1917" spans="1:14">
      <c r="A1917" s="41"/>
      <c r="B1917" s="14"/>
      <c r="C1917" s="8"/>
      <c r="D1917" s="8"/>
      <c r="E1917" s="8"/>
      <c r="I1917" s="11"/>
      <c r="J1917" s="11"/>
      <c r="K1917" s="11"/>
      <c r="L1917" s="12"/>
      <c r="M1917" s="11"/>
      <c r="N1917" s="13"/>
    </row>
    <row r="1918" spans="1:14">
      <c r="A1918" s="41"/>
      <c r="B1918" s="14"/>
      <c r="C1918" s="8"/>
      <c r="D1918" s="8"/>
      <c r="E1918" s="8"/>
      <c r="I1918" s="11"/>
      <c r="J1918" s="11"/>
      <c r="K1918" s="11"/>
      <c r="L1918" s="12"/>
      <c r="M1918" s="11"/>
      <c r="N1918" s="13"/>
    </row>
    <row r="1919" spans="1:14">
      <c r="A1919" s="41"/>
      <c r="B1919" s="14"/>
      <c r="C1919" s="8"/>
      <c r="D1919" s="8"/>
      <c r="E1919" s="8"/>
      <c r="I1919" s="11"/>
      <c r="J1919" s="11"/>
      <c r="K1919" s="11"/>
      <c r="L1919" s="12"/>
      <c r="M1919" s="11"/>
      <c r="N1919" s="13"/>
    </row>
    <row r="1920" spans="1:14">
      <c r="A1920" s="41"/>
      <c r="B1920" s="14"/>
      <c r="C1920" s="8"/>
      <c r="D1920" s="8"/>
      <c r="E1920" s="8"/>
      <c r="I1920" s="11"/>
      <c r="J1920" s="11"/>
      <c r="K1920" s="11"/>
      <c r="L1920" s="12"/>
      <c r="M1920" s="11"/>
      <c r="N1920" s="13"/>
    </row>
    <row r="1921" spans="1:14">
      <c r="A1921" s="41"/>
      <c r="B1921" s="14"/>
      <c r="C1921" s="8"/>
      <c r="D1921" s="8"/>
      <c r="E1921" s="8"/>
      <c r="I1921" s="11"/>
      <c r="J1921" s="11"/>
      <c r="K1921" s="11"/>
      <c r="L1921" s="12"/>
      <c r="M1921" s="11"/>
      <c r="N1921" s="13"/>
    </row>
    <row r="1922" spans="1:14">
      <c r="A1922" s="41"/>
      <c r="B1922" s="14"/>
      <c r="C1922" s="8"/>
      <c r="D1922" s="8"/>
      <c r="E1922" s="8"/>
      <c r="I1922" s="11"/>
      <c r="J1922" s="11"/>
      <c r="K1922" s="11"/>
      <c r="L1922" s="12"/>
      <c r="M1922" s="11"/>
      <c r="N1922" s="13"/>
    </row>
    <row r="1923" spans="1:14">
      <c r="A1923" s="41"/>
      <c r="B1923" s="14"/>
      <c r="C1923" s="8"/>
      <c r="D1923" s="8"/>
      <c r="E1923" s="8"/>
      <c r="I1923" s="11"/>
      <c r="J1923" s="11"/>
      <c r="K1923" s="11"/>
      <c r="L1923" s="12"/>
      <c r="M1923" s="11"/>
      <c r="N1923" s="13"/>
    </row>
    <row r="1924" spans="1:14">
      <c r="A1924" s="41"/>
      <c r="B1924" s="14"/>
      <c r="C1924" s="8"/>
      <c r="D1924" s="8"/>
      <c r="E1924" s="8"/>
      <c r="I1924" s="11"/>
      <c r="J1924" s="11"/>
      <c r="K1924" s="11"/>
      <c r="L1924" s="12"/>
      <c r="M1924" s="11"/>
      <c r="N1924" s="13"/>
    </row>
    <row r="1925" spans="1:14">
      <c r="A1925" s="41"/>
      <c r="B1925" s="14"/>
      <c r="C1925" s="8"/>
      <c r="D1925" s="8"/>
      <c r="E1925" s="8"/>
      <c r="I1925" s="11"/>
      <c r="J1925" s="11"/>
      <c r="K1925" s="11"/>
      <c r="L1925" s="12"/>
      <c r="M1925" s="11"/>
      <c r="N1925" s="13"/>
    </row>
    <row r="1926" spans="1:14">
      <c r="A1926" s="41"/>
      <c r="B1926" s="14"/>
      <c r="C1926" s="8"/>
      <c r="D1926" s="8"/>
      <c r="E1926" s="8"/>
      <c r="I1926" s="11"/>
      <c r="J1926" s="11"/>
      <c r="K1926" s="11"/>
      <c r="L1926" s="12"/>
      <c r="M1926" s="11"/>
      <c r="N1926" s="13"/>
    </row>
    <row r="1927" spans="1:14">
      <c r="A1927" s="41"/>
      <c r="B1927" s="14"/>
      <c r="C1927" s="8"/>
      <c r="D1927" s="8"/>
      <c r="E1927" s="8"/>
      <c r="I1927" s="11"/>
      <c r="J1927" s="11"/>
      <c r="K1927" s="11"/>
      <c r="L1927" s="12"/>
      <c r="M1927" s="11"/>
      <c r="N1927" s="13"/>
    </row>
    <row r="1928" spans="1:14">
      <c r="A1928" s="41"/>
      <c r="B1928" s="14"/>
      <c r="C1928" s="8"/>
      <c r="D1928" s="8"/>
      <c r="E1928" s="8"/>
      <c r="I1928" s="11"/>
      <c r="J1928" s="11"/>
      <c r="K1928" s="11"/>
      <c r="L1928" s="12"/>
      <c r="M1928" s="11"/>
      <c r="N1928" s="13"/>
    </row>
    <row r="1929" spans="1:14">
      <c r="A1929" s="41"/>
      <c r="B1929" s="14"/>
      <c r="C1929" s="8"/>
      <c r="D1929" s="8"/>
      <c r="E1929" s="8"/>
      <c r="I1929" s="11"/>
      <c r="J1929" s="11"/>
      <c r="K1929" s="11"/>
      <c r="L1929" s="12"/>
      <c r="M1929" s="11"/>
      <c r="N1929" s="13"/>
    </row>
    <row r="1930" spans="1:14">
      <c r="A1930" s="41"/>
      <c r="B1930" s="14"/>
      <c r="C1930" s="8"/>
      <c r="D1930" s="8"/>
      <c r="E1930" s="8"/>
      <c r="I1930" s="11"/>
      <c r="J1930" s="11"/>
      <c r="K1930" s="11"/>
      <c r="L1930" s="12"/>
      <c r="M1930" s="11"/>
      <c r="N1930" s="13"/>
    </row>
    <row r="1931" spans="1:14">
      <c r="A1931" s="41"/>
      <c r="B1931" s="14"/>
      <c r="C1931" s="8"/>
      <c r="D1931" s="8"/>
      <c r="E1931" s="8"/>
      <c r="I1931" s="11"/>
      <c r="J1931" s="11"/>
      <c r="K1931" s="11"/>
      <c r="L1931" s="12"/>
      <c r="M1931" s="11"/>
      <c r="N1931" s="13"/>
    </row>
    <row r="1932" spans="1:14">
      <c r="A1932" s="41"/>
      <c r="B1932" s="14"/>
      <c r="C1932" s="8"/>
      <c r="D1932" s="8"/>
      <c r="E1932" s="8"/>
      <c r="I1932" s="11"/>
      <c r="J1932" s="11"/>
      <c r="K1932" s="11"/>
      <c r="L1932" s="12"/>
      <c r="M1932" s="11"/>
      <c r="N1932" s="13"/>
    </row>
    <row r="1933" spans="1:14">
      <c r="A1933" s="41"/>
      <c r="B1933" s="14"/>
      <c r="C1933" s="8"/>
      <c r="D1933" s="8"/>
      <c r="E1933" s="8"/>
      <c r="I1933" s="11"/>
      <c r="J1933" s="11"/>
      <c r="K1933" s="11"/>
      <c r="L1933" s="12"/>
      <c r="M1933" s="11"/>
      <c r="N1933" s="13"/>
    </row>
    <row r="1934" spans="1:14">
      <c r="A1934" s="41"/>
      <c r="B1934" s="14"/>
      <c r="C1934" s="8"/>
      <c r="D1934" s="8"/>
      <c r="E1934" s="8"/>
      <c r="I1934" s="11"/>
      <c r="J1934" s="11"/>
      <c r="K1934" s="11"/>
      <c r="L1934" s="12"/>
      <c r="M1934" s="11"/>
      <c r="N1934" s="13"/>
    </row>
    <row r="1935" spans="1:14">
      <c r="A1935" s="41"/>
      <c r="B1935" s="14"/>
      <c r="C1935" s="8"/>
      <c r="D1935" s="8"/>
      <c r="E1935" s="8"/>
      <c r="I1935" s="11"/>
      <c r="J1935" s="11"/>
      <c r="K1935" s="11"/>
      <c r="L1935" s="12"/>
      <c r="M1935" s="11"/>
      <c r="N1935" s="13"/>
    </row>
    <row r="1936" spans="1:14">
      <c r="A1936" s="41"/>
      <c r="B1936" s="14"/>
      <c r="C1936" s="8"/>
      <c r="D1936" s="8"/>
      <c r="E1936" s="8"/>
      <c r="I1936" s="11"/>
      <c r="J1936" s="11"/>
      <c r="K1936" s="11"/>
      <c r="L1936" s="12"/>
      <c r="M1936" s="11"/>
      <c r="N1936" s="13"/>
    </row>
    <row r="1937" spans="1:14">
      <c r="A1937" s="41"/>
      <c r="B1937" s="14"/>
      <c r="C1937" s="8"/>
      <c r="D1937" s="8"/>
      <c r="E1937" s="8"/>
      <c r="I1937" s="11"/>
      <c r="J1937" s="11"/>
      <c r="K1937" s="11"/>
      <c r="L1937" s="12"/>
      <c r="M1937" s="11"/>
      <c r="N1937" s="13"/>
    </row>
    <row r="1938" spans="1:14">
      <c r="A1938" s="41"/>
      <c r="B1938" s="14"/>
      <c r="C1938" s="8"/>
      <c r="D1938" s="8"/>
      <c r="E1938" s="8"/>
      <c r="I1938" s="11"/>
      <c r="J1938" s="11"/>
      <c r="K1938" s="11"/>
      <c r="L1938" s="12"/>
      <c r="M1938" s="11"/>
      <c r="N1938" s="13"/>
    </row>
    <row r="1939" spans="1:14">
      <c r="A1939" s="41"/>
      <c r="B1939" s="14"/>
      <c r="C1939" s="8"/>
      <c r="D1939" s="8"/>
      <c r="E1939" s="8"/>
      <c r="I1939" s="11"/>
      <c r="J1939" s="11"/>
      <c r="K1939" s="11"/>
      <c r="L1939" s="12"/>
      <c r="M1939" s="11"/>
      <c r="N1939" s="13"/>
    </row>
    <row r="1940" spans="1:14">
      <c r="A1940" s="41"/>
      <c r="B1940" s="14"/>
      <c r="C1940" s="8"/>
      <c r="D1940" s="8"/>
      <c r="E1940" s="8"/>
      <c r="I1940" s="11"/>
      <c r="J1940" s="11"/>
      <c r="K1940" s="11"/>
      <c r="L1940" s="12"/>
      <c r="M1940" s="11"/>
      <c r="N1940" s="13"/>
    </row>
    <row r="1941" spans="1:14">
      <c r="A1941" s="41"/>
      <c r="B1941" s="14"/>
      <c r="C1941" s="8"/>
      <c r="D1941" s="8"/>
      <c r="E1941" s="8"/>
      <c r="I1941" s="11"/>
      <c r="J1941" s="11"/>
      <c r="K1941" s="11"/>
      <c r="L1941" s="12"/>
      <c r="M1941" s="11"/>
      <c r="N1941" s="13"/>
    </row>
    <row r="1942" spans="1:14">
      <c r="A1942" s="41"/>
      <c r="B1942" s="14"/>
      <c r="C1942" s="8"/>
      <c r="D1942" s="8"/>
      <c r="E1942" s="8"/>
      <c r="I1942" s="11"/>
      <c r="J1942" s="11"/>
      <c r="K1942" s="11"/>
      <c r="L1942" s="12"/>
      <c r="M1942" s="11"/>
      <c r="N1942" s="13"/>
    </row>
    <row r="1943" spans="1:14">
      <c r="A1943" s="41"/>
      <c r="B1943" s="14"/>
      <c r="C1943" s="8"/>
      <c r="D1943" s="8"/>
      <c r="E1943" s="8"/>
      <c r="I1943" s="11"/>
      <c r="J1943" s="11"/>
      <c r="K1943" s="11"/>
      <c r="L1943" s="12"/>
      <c r="M1943" s="11"/>
      <c r="N1943" s="13"/>
    </row>
    <row r="1944" spans="1:14">
      <c r="A1944" s="41"/>
      <c r="B1944" s="14"/>
      <c r="C1944" s="8"/>
      <c r="D1944" s="8"/>
      <c r="E1944" s="8"/>
      <c r="I1944" s="11"/>
      <c r="J1944" s="11"/>
      <c r="K1944" s="11"/>
      <c r="L1944" s="12"/>
      <c r="M1944" s="11"/>
      <c r="N1944" s="13"/>
    </row>
    <row r="1945" spans="1:14">
      <c r="A1945" s="41"/>
      <c r="B1945" s="14"/>
      <c r="C1945" s="8"/>
      <c r="D1945" s="8"/>
      <c r="E1945" s="8"/>
      <c r="I1945" s="11"/>
      <c r="J1945" s="11"/>
      <c r="K1945" s="11"/>
      <c r="L1945" s="12"/>
      <c r="M1945" s="11"/>
      <c r="N1945" s="13"/>
    </row>
    <row r="1946" spans="1:14">
      <c r="A1946" s="41"/>
      <c r="B1946" s="14"/>
      <c r="C1946" s="8"/>
      <c r="D1946" s="8"/>
      <c r="E1946" s="8"/>
      <c r="I1946" s="11"/>
      <c r="J1946" s="11"/>
      <c r="K1946" s="11"/>
      <c r="L1946" s="12"/>
      <c r="M1946" s="11"/>
      <c r="N1946" s="13"/>
    </row>
    <row r="1947" spans="1:14">
      <c r="A1947" s="41"/>
      <c r="B1947" s="14"/>
      <c r="C1947" s="8"/>
      <c r="D1947" s="8"/>
      <c r="E1947" s="8"/>
      <c r="I1947" s="11"/>
      <c r="J1947" s="11"/>
      <c r="K1947" s="11"/>
      <c r="L1947" s="12"/>
      <c r="M1947" s="11"/>
      <c r="N1947" s="13"/>
    </row>
    <row r="1948" spans="1:14">
      <c r="A1948" s="41"/>
      <c r="B1948" s="14"/>
      <c r="C1948" s="8"/>
      <c r="D1948" s="8"/>
      <c r="E1948" s="8"/>
      <c r="I1948" s="11"/>
      <c r="J1948" s="11"/>
      <c r="K1948" s="11"/>
      <c r="L1948" s="12"/>
      <c r="M1948" s="11"/>
      <c r="N1948" s="13"/>
    </row>
    <row r="1949" spans="1:14">
      <c r="A1949" s="41"/>
      <c r="B1949" s="14"/>
      <c r="C1949" s="8"/>
      <c r="D1949" s="8"/>
      <c r="E1949" s="8"/>
      <c r="I1949" s="11"/>
      <c r="J1949" s="11"/>
      <c r="K1949" s="11"/>
      <c r="L1949" s="12"/>
      <c r="M1949" s="11"/>
      <c r="N1949" s="13"/>
    </row>
    <row r="1950" spans="1:14">
      <c r="A1950" s="41"/>
      <c r="B1950" s="14"/>
      <c r="C1950" s="8"/>
      <c r="D1950" s="8"/>
      <c r="E1950" s="8"/>
      <c r="I1950" s="11"/>
      <c r="J1950" s="11"/>
      <c r="K1950" s="11"/>
      <c r="L1950" s="12"/>
      <c r="M1950" s="11"/>
      <c r="N1950" s="13"/>
    </row>
    <row r="1951" spans="1:14">
      <c r="A1951" s="41"/>
      <c r="B1951" s="14"/>
      <c r="C1951" s="8"/>
      <c r="D1951" s="8"/>
      <c r="E1951" s="8"/>
      <c r="I1951" s="11"/>
      <c r="J1951" s="11"/>
      <c r="K1951" s="11"/>
      <c r="L1951" s="12"/>
      <c r="M1951" s="11"/>
      <c r="N1951" s="13"/>
    </row>
    <row r="1952" spans="1:14">
      <c r="A1952" s="41"/>
      <c r="B1952" s="14"/>
      <c r="C1952" s="8"/>
      <c r="D1952" s="8"/>
      <c r="E1952" s="8"/>
      <c r="I1952" s="11"/>
      <c r="J1952" s="11"/>
      <c r="K1952" s="11"/>
      <c r="L1952" s="12"/>
      <c r="M1952" s="11"/>
      <c r="N1952" s="13"/>
    </row>
    <row r="1953" spans="1:14">
      <c r="A1953" s="41"/>
      <c r="B1953" s="14"/>
      <c r="C1953" s="8"/>
      <c r="D1953" s="8"/>
      <c r="E1953" s="8"/>
      <c r="I1953" s="11"/>
      <c r="J1953" s="11"/>
      <c r="K1953" s="11"/>
      <c r="L1953" s="12"/>
      <c r="M1953" s="11"/>
      <c r="N1953" s="13"/>
    </row>
    <row r="1954" spans="1:14">
      <c r="A1954" s="41"/>
      <c r="B1954" s="14"/>
      <c r="C1954" s="8"/>
      <c r="D1954" s="8"/>
      <c r="E1954" s="8"/>
      <c r="I1954" s="11"/>
      <c r="J1954" s="11"/>
      <c r="K1954" s="11"/>
      <c r="L1954" s="12"/>
      <c r="M1954" s="11"/>
      <c r="N1954" s="13"/>
    </row>
    <row r="1955" spans="1:14">
      <c r="A1955" s="41"/>
      <c r="B1955" s="14"/>
      <c r="C1955" s="8"/>
      <c r="D1955" s="8"/>
      <c r="E1955" s="8"/>
      <c r="I1955" s="11"/>
      <c r="J1955" s="11"/>
      <c r="K1955" s="11"/>
      <c r="L1955" s="12"/>
      <c r="M1955" s="11"/>
      <c r="N1955" s="13"/>
    </row>
    <row r="1956" spans="1:14">
      <c r="A1956" s="41"/>
      <c r="B1956" s="14"/>
      <c r="C1956" s="8"/>
      <c r="D1956" s="8"/>
      <c r="E1956" s="8"/>
      <c r="I1956" s="11"/>
      <c r="J1956" s="11"/>
      <c r="K1956" s="11"/>
      <c r="L1956" s="12"/>
      <c r="M1956" s="11"/>
      <c r="N1956" s="13"/>
    </row>
    <row r="1957" spans="1:14">
      <c r="A1957" s="41"/>
      <c r="B1957" s="14"/>
      <c r="C1957" s="8"/>
      <c r="D1957" s="8"/>
      <c r="E1957" s="8"/>
      <c r="I1957" s="11"/>
      <c r="J1957" s="11"/>
      <c r="K1957" s="11"/>
      <c r="L1957" s="12"/>
      <c r="M1957" s="11"/>
      <c r="N1957" s="13"/>
    </row>
    <row r="1958" spans="1:14">
      <c r="A1958" s="41"/>
      <c r="B1958" s="14"/>
      <c r="C1958" s="8"/>
      <c r="D1958" s="8"/>
      <c r="E1958" s="8"/>
      <c r="I1958" s="11"/>
      <c r="J1958" s="11"/>
      <c r="K1958" s="11"/>
      <c r="L1958" s="12"/>
      <c r="M1958" s="11"/>
      <c r="N1958" s="13"/>
    </row>
    <row r="1959" spans="1:14">
      <c r="A1959" s="41"/>
      <c r="B1959" s="14"/>
      <c r="C1959" s="8"/>
      <c r="D1959" s="8"/>
      <c r="E1959" s="8"/>
      <c r="I1959" s="11"/>
      <c r="J1959" s="11"/>
      <c r="K1959" s="11"/>
      <c r="L1959" s="12"/>
      <c r="M1959" s="11"/>
      <c r="N1959" s="13"/>
    </row>
    <row r="1960" spans="1:14">
      <c r="A1960" s="41"/>
      <c r="B1960" s="14"/>
      <c r="C1960" s="8"/>
      <c r="D1960" s="8"/>
      <c r="E1960" s="8"/>
      <c r="I1960" s="11"/>
      <c r="J1960" s="11"/>
      <c r="K1960" s="11"/>
      <c r="L1960" s="12"/>
      <c r="M1960" s="11"/>
      <c r="N1960" s="13"/>
    </row>
    <row r="1961" spans="1:14">
      <c r="A1961" s="41"/>
      <c r="B1961" s="14"/>
      <c r="C1961" s="8"/>
      <c r="D1961" s="8"/>
      <c r="E1961" s="8"/>
      <c r="I1961" s="11"/>
      <c r="J1961" s="11"/>
      <c r="K1961" s="11"/>
      <c r="L1961" s="12"/>
      <c r="M1961" s="11"/>
      <c r="N1961" s="13"/>
    </row>
    <row r="1962" spans="1:14">
      <c r="A1962" s="41"/>
      <c r="B1962" s="14"/>
      <c r="C1962" s="8"/>
      <c r="D1962" s="8"/>
      <c r="E1962" s="8"/>
      <c r="I1962" s="11"/>
      <c r="J1962" s="11"/>
      <c r="K1962" s="11"/>
      <c r="L1962" s="12"/>
      <c r="M1962" s="11"/>
      <c r="N1962" s="13"/>
    </row>
    <row r="1963" spans="1:14">
      <c r="A1963" s="41"/>
      <c r="B1963" s="14"/>
      <c r="C1963" s="8"/>
      <c r="D1963" s="8"/>
      <c r="E1963" s="8"/>
      <c r="I1963" s="11"/>
      <c r="J1963" s="11"/>
      <c r="K1963" s="11"/>
      <c r="L1963" s="12"/>
      <c r="M1963" s="11"/>
      <c r="N1963" s="13"/>
    </row>
    <row r="1964" spans="1:14">
      <c r="A1964" s="41"/>
      <c r="B1964" s="14"/>
      <c r="C1964" s="8"/>
      <c r="D1964" s="8"/>
      <c r="E1964" s="8"/>
      <c r="I1964" s="11"/>
      <c r="J1964" s="11"/>
      <c r="K1964" s="11"/>
      <c r="L1964" s="12"/>
      <c r="M1964" s="11"/>
      <c r="N1964" s="13"/>
    </row>
    <row r="1965" spans="1:14">
      <c r="A1965" s="41"/>
      <c r="B1965" s="14"/>
      <c r="C1965" s="8"/>
      <c r="D1965" s="8"/>
      <c r="E1965" s="8"/>
      <c r="I1965" s="11"/>
      <c r="J1965" s="11"/>
      <c r="K1965" s="11"/>
      <c r="L1965" s="12"/>
      <c r="M1965" s="11"/>
      <c r="N1965" s="13"/>
    </row>
    <row r="1966" spans="1:14">
      <c r="A1966" s="41"/>
      <c r="B1966" s="14"/>
      <c r="C1966" s="8"/>
      <c r="D1966" s="8"/>
      <c r="E1966" s="8"/>
      <c r="I1966" s="11"/>
      <c r="J1966" s="11"/>
      <c r="K1966" s="11"/>
      <c r="L1966" s="12"/>
      <c r="M1966" s="11"/>
      <c r="N1966" s="13"/>
    </row>
    <row r="1967" spans="1:14">
      <c r="A1967" s="41"/>
      <c r="B1967" s="14"/>
      <c r="C1967" s="8"/>
      <c r="D1967" s="8"/>
      <c r="E1967" s="8"/>
      <c r="I1967" s="11"/>
      <c r="J1967" s="11"/>
      <c r="K1967" s="11"/>
      <c r="L1967" s="12"/>
      <c r="M1967" s="11"/>
      <c r="N1967" s="13"/>
    </row>
    <row r="1968" spans="1:14">
      <c r="A1968" s="41"/>
      <c r="B1968" s="14"/>
      <c r="C1968" s="8"/>
      <c r="D1968" s="8"/>
      <c r="E1968" s="8"/>
      <c r="I1968" s="11"/>
      <c r="J1968" s="11"/>
      <c r="K1968" s="11"/>
      <c r="L1968" s="12"/>
      <c r="M1968" s="11"/>
      <c r="N1968" s="13"/>
    </row>
    <row r="1969" spans="1:14">
      <c r="A1969" s="41"/>
      <c r="B1969" s="14"/>
      <c r="C1969" s="8"/>
      <c r="D1969" s="8"/>
      <c r="E1969" s="8"/>
      <c r="I1969" s="11"/>
      <c r="J1969" s="11"/>
      <c r="K1969" s="11"/>
      <c r="L1969" s="12"/>
      <c r="M1969" s="11"/>
      <c r="N1969" s="13"/>
    </row>
    <row r="1970" spans="1:14">
      <c r="A1970" s="41"/>
      <c r="B1970" s="14"/>
      <c r="C1970" s="8"/>
      <c r="D1970" s="8"/>
      <c r="E1970" s="8"/>
      <c r="I1970" s="11"/>
      <c r="J1970" s="11"/>
      <c r="K1970" s="11"/>
      <c r="L1970" s="12"/>
      <c r="M1970" s="11"/>
      <c r="N1970" s="13"/>
    </row>
    <row r="1971" spans="1:14">
      <c r="A1971" s="41"/>
      <c r="B1971" s="14"/>
      <c r="C1971" s="8"/>
      <c r="D1971" s="8"/>
      <c r="E1971" s="8"/>
      <c r="I1971" s="11"/>
      <c r="J1971" s="11"/>
      <c r="K1971" s="11"/>
      <c r="L1971" s="12"/>
      <c r="M1971" s="11"/>
      <c r="N1971" s="13"/>
    </row>
    <row r="1972" spans="1:14">
      <c r="A1972" s="41"/>
      <c r="B1972" s="14"/>
      <c r="C1972" s="8"/>
      <c r="D1972" s="8"/>
      <c r="E1972" s="8"/>
      <c r="I1972" s="11"/>
      <c r="J1972" s="11"/>
      <c r="K1972" s="11"/>
      <c r="L1972" s="12"/>
      <c r="M1972" s="11"/>
      <c r="N1972" s="13"/>
    </row>
    <row r="1973" spans="1:14">
      <c r="A1973" s="41"/>
      <c r="B1973" s="14"/>
      <c r="C1973" s="8"/>
      <c r="D1973" s="8"/>
      <c r="E1973" s="8"/>
      <c r="I1973" s="11"/>
      <c r="J1973" s="11"/>
      <c r="K1973" s="11"/>
      <c r="L1973" s="12"/>
      <c r="M1973" s="11"/>
      <c r="N1973" s="13"/>
    </row>
    <row r="1974" spans="1:14">
      <c r="A1974" s="41"/>
      <c r="B1974" s="14"/>
      <c r="C1974" s="8"/>
      <c r="D1974" s="8"/>
      <c r="E1974" s="8"/>
      <c r="I1974" s="11"/>
      <c r="J1974" s="11"/>
      <c r="K1974" s="11"/>
      <c r="L1974" s="12"/>
      <c r="M1974" s="11"/>
      <c r="N1974" s="13"/>
    </row>
    <row r="1975" spans="1:14">
      <c r="A1975" s="41"/>
      <c r="B1975" s="14"/>
      <c r="C1975" s="8"/>
      <c r="D1975" s="8"/>
      <c r="E1975" s="8"/>
      <c r="I1975" s="11"/>
      <c r="J1975" s="11"/>
      <c r="K1975" s="11"/>
      <c r="L1975" s="12"/>
      <c r="M1975" s="11"/>
      <c r="N1975" s="13"/>
    </row>
    <row r="1976" spans="1:14">
      <c r="A1976" s="41"/>
      <c r="B1976" s="14"/>
      <c r="C1976" s="8"/>
      <c r="D1976" s="8"/>
      <c r="E1976" s="8"/>
      <c r="I1976" s="11"/>
      <c r="J1976" s="11"/>
      <c r="K1976" s="11"/>
      <c r="L1976" s="12"/>
      <c r="M1976" s="11"/>
      <c r="N1976" s="13"/>
    </row>
    <row r="1977" spans="1:14">
      <c r="A1977" s="41"/>
      <c r="B1977" s="14"/>
      <c r="C1977" s="8"/>
      <c r="D1977" s="8"/>
      <c r="E1977" s="8"/>
      <c r="I1977" s="11"/>
      <c r="J1977" s="11"/>
      <c r="K1977" s="11"/>
      <c r="L1977" s="12"/>
      <c r="M1977" s="11"/>
      <c r="N1977" s="13"/>
    </row>
    <row r="1978" spans="1:14">
      <c r="A1978" s="41"/>
      <c r="B1978" s="14"/>
      <c r="C1978" s="8"/>
      <c r="D1978" s="8"/>
      <c r="E1978" s="8"/>
      <c r="I1978" s="11"/>
      <c r="J1978" s="11"/>
      <c r="K1978" s="11"/>
      <c r="L1978" s="12"/>
      <c r="M1978" s="11"/>
      <c r="N1978" s="13"/>
    </row>
    <row r="1979" spans="1:14">
      <c r="A1979" s="41"/>
      <c r="B1979" s="14"/>
      <c r="C1979" s="8"/>
      <c r="D1979" s="8"/>
      <c r="E1979" s="8"/>
      <c r="I1979" s="11"/>
      <c r="J1979" s="11"/>
      <c r="K1979" s="11"/>
      <c r="L1979" s="12"/>
      <c r="M1979" s="11"/>
      <c r="N1979" s="13"/>
    </row>
    <row r="1980" spans="1:14">
      <c r="A1980" s="41"/>
      <c r="B1980" s="14"/>
      <c r="C1980" s="8"/>
      <c r="D1980" s="8"/>
      <c r="E1980" s="8"/>
      <c r="I1980" s="11"/>
      <c r="J1980" s="11"/>
      <c r="K1980" s="11"/>
      <c r="L1980" s="12"/>
      <c r="M1980" s="11"/>
      <c r="N1980" s="13"/>
    </row>
    <row r="1981" spans="1:14">
      <c r="A1981" s="41"/>
      <c r="B1981" s="14"/>
      <c r="C1981" s="8"/>
      <c r="D1981" s="8"/>
      <c r="E1981" s="8"/>
      <c r="I1981" s="11"/>
      <c r="J1981" s="11"/>
      <c r="K1981" s="11"/>
      <c r="L1981" s="12"/>
      <c r="M1981" s="11"/>
      <c r="N1981" s="13"/>
    </row>
    <row r="1982" spans="1:14">
      <c r="A1982" s="41"/>
      <c r="B1982" s="14"/>
      <c r="C1982" s="8"/>
      <c r="D1982" s="8"/>
      <c r="E1982" s="8"/>
      <c r="I1982" s="11"/>
      <c r="J1982" s="11"/>
      <c r="K1982" s="11"/>
      <c r="L1982" s="12"/>
      <c r="M1982" s="11"/>
      <c r="N1982" s="13"/>
    </row>
    <row r="1983" spans="1:14">
      <c r="A1983" s="41"/>
      <c r="B1983" s="14"/>
      <c r="C1983" s="8"/>
      <c r="D1983" s="8"/>
      <c r="E1983" s="8"/>
      <c r="I1983" s="11"/>
      <c r="J1983" s="11"/>
      <c r="K1983" s="11"/>
      <c r="L1983" s="12"/>
      <c r="M1983" s="11"/>
      <c r="N1983" s="13"/>
    </row>
    <row r="1984" spans="1:14">
      <c r="A1984" s="41"/>
      <c r="B1984" s="14"/>
      <c r="C1984" s="8"/>
      <c r="D1984" s="8"/>
      <c r="E1984" s="8"/>
      <c r="I1984" s="11"/>
      <c r="J1984" s="11"/>
      <c r="K1984" s="11"/>
      <c r="L1984" s="12"/>
      <c r="M1984" s="11"/>
      <c r="N1984" s="13"/>
    </row>
    <row r="1985" spans="1:14">
      <c r="A1985" s="41"/>
      <c r="B1985" s="14"/>
      <c r="C1985" s="8"/>
      <c r="D1985" s="8"/>
      <c r="E1985" s="8"/>
      <c r="I1985" s="11"/>
      <c r="J1985" s="11"/>
      <c r="K1985" s="11"/>
      <c r="L1985" s="12"/>
      <c r="M1985" s="11"/>
      <c r="N1985" s="13"/>
    </row>
    <row r="1986" spans="1:14">
      <c r="A1986" s="41"/>
      <c r="B1986" s="14"/>
      <c r="C1986" s="8"/>
      <c r="D1986" s="8"/>
      <c r="E1986" s="8"/>
      <c r="I1986" s="11"/>
      <c r="J1986" s="11"/>
      <c r="K1986" s="11"/>
      <c r="L1986" s="12"/>
      <c r="M1986" s="11"/>
      <c r="N1986" s="13"/>
    </row>
    <row r="1987" spans="1:14">
      <c r="A1987" s="41"/>
      <c r="B1987" s="14"/>
      <c r="C1987" s="8"/>
      <c r="D1987" s="8"/>
      <c r="E1987" s="8"/>
      <c r="I1987" s="11"/>
      <c r="J1987" s="11"/>
      <c r="K1987" s="11"/>
      <c r="L1987" s="12"/>
      <c r="M1987" s="11"/>
      <c r="N1987" s="13"/>
    </row>
    <row r="1988" spans="1:14">
      <c r="A1988" s="41"/>
      <c r="B1988" s="14"/>
      <c r="C1988" s="8"/>
      <c r="D1988" s="8"/>
      <c r="E1988" s="8"/>
      <c r="I1988" s="11"/>
      <c r="J1988" s="11"/>
      <c r="K1988" s="11"/>
      <c r="L1988" s="12"/>
      <c r="M1988" s="11"/>
      <c r="N1988" s="13"/>
    </row>
    <row r="1989" spans="1:14">
      <c r="A1989" s="41"/>
      <c r="B1989" s="14"/>
      <c r="C1989" s="8"/>
      <c r="D1989" s="8"/>
      <c r="E1989" s="8"/>
      <c r="I1989" s="11"/>
      <c r="J1989" s="11"/>
      <c r="K1989" s="11"/>
      <c r="L1989" s="12"/>
      <c r="M1989" s="11"/>
      <c r="N1989" s="13"/>
    </row>
    <row r="1990" spans="1:14">
      <c r="A1990" s="41"/>
      <c r="B1990" s="14"/>
      <c r="C1990" s="8"/>
      <c r="D1990" s="8"/>
      <c r="E1990" s="8"/>
      <c r="I1990" s="11"/>
      <c r="J1990" s="11"/>
      <c r="K1990" s="11"/>
      <c r="L1990" s="12"/>
      <c r="M1990" s="11"/>
      <c r="N1990" s="13"/>
    </row>
    <row r="1991" spans="1:14">
      <c r="A1991" s="41"/>
      <c r="B1991" s="14"/>
      <c r="C1991" s="8"/>
      <c r="D1991" s="8"/>
      <c r="E1991" s="8"/>
      <c r="I1991" s="11"/>
      <c r="J1991" s="11"/>
      <c r="K1991" s="11"/>
      <c r="L1991" s="12"/>
      <c r="M1991" s="11"/>
      <c r="N1991" s="13"/>
    </row>
    <row r="1992" spans="1:14">
      <c r="A1992" s="41"/>
      <c r="B1992" s="14"/>
      <c r="C1992" s="8"/>
      <c r="D1992" s="8"/>
      <c r="E1992" s="8"/>
      <c r="I1992" s="11"/>
      <c r="J1992" s="11"/>
      <c r="K1992" s="11"/>
      <c r="L1992" s="12"/>
      <c r="M1992" s="11"/>
      <c r="N1992" s="13"/>
    </row>
    <row r="1993" spans="1:14">
      <c r="A1993" s="41"/>
      <c r="B1993" s="14"/>
      <c r="C1993" s="8"/>
      <c r="D1993" s="8"/>
      <c r="E1993" s="8"/>
      <c r="I1993" s="11"/>
      <c r="J1993" s="11"/>
      <c r="K1993" s="11"/>
      <c r="L1993" s="12"/>
      <c r="M1993" s="11"/>
      <c r="N1993" s="13"/>
    </row>
    <row r="1994" spans="1:14">
      <c r="A1994" s="41"/>
      <c r="B1994" s="14"/>
      <c r="C1994" s="8"/>
      <c r="D1994" s="8"/>
      <c r="E1994" s="8"/>
      <c r="I1994" s="11"/>
      <c r="J1994" s="11"/>
      <c r="K1994" s="11"/>
      <c r="L1994" s="12"/>
      <c r="M1994" s="11"/>
      <c r="N1994" s="13"/>
    </row>
    <row r="1995" spans="1:14">
      <c r="A1995" s="41"/>
      <c r="B1995" s="14"/>
      <c r="C1995" s="8"/>
      <c r="D1995" s="8"/>
      <c r="E1995" s="8"/>
      <c r="I1995" s="11"/>
      <c r="J1995" s="11"/>
      <c r="K1995" s="11"/>
      <c r="L1995" s="12"/>
      <c r="M1995" s="11"/>
      <c r="N1995" s="13"/>
    </row>
    <row r="1996" spans="1:14">
      <c r="A1996" s="41"/>
      <c r="B1996" s="14"/>
      <c r="C1996" s="8"/>
      <c r="D1996" s="8"/>
      <c r="E1996" s="8"/>
      <c r="I1996" s="11"/>
      <c r="J1996" s="11"/>
      <c r="K1996" s="11"/>
      <c r="L1996" s="12"/>
      <c r="M1996" s="11"/>
      <c r="N1996" s="13"/>
    </row>
    <row r="1997" spans="1:14">
      <c r="A1997" s="41"/>
      <c r="B1997" s="14"/>
      <c r="C1997" s="8"/>
      <c r="D1997" s="8"/>
      <c r="E1997" s="8"/>
      <c r="I1997" s="11"/>
      <c r="J1997" s="11"/>
      <c r="K1997" s="11"/>
      <c r="L1997" s="12"/>
      <c r="M1997" s="11"/>
      <c r="N1997" s="13"/>
    </row>
    <row r="1998" spans="1:14">
      <c r="A1998" s="41"/>
      <c r="B1998" s="14"/>
      <c r="C1998" s="8"/>
      <c r="D1998" s="8"/>
      <c r="E1998" s="8"/>
      <c r="I1998" s="11"/>
      <c r="J1998" s="11"/>
      <c r="K1998" s="11"/>
      <c r="L1998" s="12"/>
      <c r="M1998" s="11"/>
      <c r="N1998" s="13"/>
    </row>
    <row r="1999" spans="1:14">
      <c r="A1999" s="41"/>
      <c r="B1999" s="14"/>
      <c r="C1999" s="8"/>
      <c r="D1999" s="8"/>
      <c r="E1999" s="8"/>
      <c r="I1999" s="11"/>
      <c r="J1999" s="11"/>
      <c r="K1999" s="11"/>
      <c r="L1999" s="12"/>
      <c r="M1999" s="11"/>
      <c r="N1999" s="13"/>
    </row>
    <row r="2000" spans="1:14">
      <c r="A2000" s="41"/>
      <c r="B2000" s="14"/>
      <c r="C2000" s="8"/>
      <c r="D2000" s="8"/>
      <c r="E2000" s="8"/>
      <c r="I2000" s="11"/>
      <c r="J2000" s="11"/>
      <c r="K2000" s="11"/>
      <c r="L2000" s="12"/>
      <c r="M2000" s="11"/>
      <c r="N2000" s="13"/>
    </row>
    <row r="2001" spans="1:14">
      <c r="A2001" s="41"/>
      <c r="B2001" s="14"/>
      <c r="C2001" s="8"/>
      <c r="D2001" s="8"/>
      <c r="E2001" s="8"/>
      <c r="I2001" s="11"/>
      <c r="J2001" s="11"/>
      <c r="K2001" s="11"/>
      <c r="L2001" s="12"/>
      <c r="M2001" s="11"/>
      <c r="N2001" s="13"/>
    </row>
    <row r="2002" spans="1:14">
      <c r="A2002" s="41"/>
      <c r="B2002" s="14"/>
      <c r="C2002" s="8"/>
      <c r="D2002" s="8"/>
      <c r="E2002" s="8"/>
      <c r="I2002" s="11"/>
      <c r="J2002" s="11"/>
      <c r="K2002" s="11"/>
      <c r="L2002" s="12"/>
      <c r="M2002" s="11"/>
      <c r="N2002" s="13"/>
    </row>
    <row r="2003" spans="1:14">
      <c r="A2003" s="41"/>
      <c r="B2003" s="14"/>
      <c r="C2003" s="8"/>
      <c r="D2003" s="8"/>
      <c r="E2003" s="8"/>
      <c r="I2003" s="11"/>
      <c r="J2003" s="11"/>
      <c r="K2003" s="11"/>
      <c r="L2003" s="12"/>
      <c r="M2003" s="11"/>
      <c r="N2003" s="13"/>
    </row>
    <row r="2004" spans="1:14">
      <c r="A2004" s="41"/>
      <c r="B2004" s="14"/>
      <c r="C2004" s="8"/>
      <c r="D2004" s="8"/>
      <c r="E2004" s="8"/>
      <c r="I2004" s="11"/>
      <c r="J2004" s="11"/>
      <c r="K2004" s="11"/>
      <c r="L2004" s="12"/>
      <c r="M2004" s="11"/>
      <c r="N2004" s="13"/>
    </row>
    <row r="2005" spans="1:14">
      <c r="A2005" s="41"/>
      <c r="B2005" s="14"/>
      <c r="C2005" s="8"/>
      <c r="D2005" s="8"/>
      <c r="E2005" s="8"/>
      <c r="I2005" s="11"/>
      <c r="J2005" s="11"/>
      <c r="K2005" s="11"/>
      <c r="L2005" s="12"/>
      <c r="M2005" s="11"/>
      <c r="N2005" s="13"/>
    </row>
    <row r="2006" spans="1:14">
      <c r="A2006" s="41"/>
      <c r="B2006" s="14"/>
      <c r="C2006" s="8"/>
      <c r="D2006" s="8"/>
      <c r="E2006" s="8"/>
      <c r="I2006" s="11"/>
      <c r="J2006" s="11"/>
      <c r="K2006" s="11"/>
      <c r="L2006" s="12"/>
      <c r="M2006" s="11"/>
      <c r="N2006" s="13"/>
    </row>
    <row r="2007" spans="1:14">
      <c r="A2007" s="41"/>
      <c r="B2007" s="14"/>
      <c r="C2007" s="8"/>
      <c r="D2007" s="8"/>
      <c r="E2007" s="8"/>
      <c r="I2007" s="11"/>
      <c r="J2007" s="11"/>
      <c r="K2007" s="11"/>
      <c r="L2007" s="12"/>
      <c r="M2007" s="11"/>
      <c r="N2007" s="13"/>
    </row>
    <row r="2008" spans="1:14">
      <c r="A2008" s="41"/>
      <c r="B2008" s="14"/>
      <c r="C2008" s="8"/>
      <c r="D2008" s="8"/>
      <c r="E2008" s="8"/>
      <c r="I2008" s="11"/>
      <c r="J2008" s="11"/>
      <c r="K2008" s="11"/>
      <c r="L2008" s="12"/>
      <c r="M2008" s="11"/>
      <c r="N2008" s="13"/>
    </row>
    <row r="2009" spans="1:14">
      <c r="A2009" s="41"/>
      <c r="B2009" s="14"/>
      <c r="C2009" s="8"/>
      <c r="D2009" s="8"/>
      <c r="E2009" s="8"/>
      <c r="I2009" s="11"/>
      <c r="J2009" s="11"/>
      <c r="K2009" s="11"/>
      <c r="L2009" s="12"/>
      <c r="M2009" s="11"/>
      <c r="N2009" s="13"/>
    </row>
    <row r="2010" spans="1:14">
      <c r="A2010" s="41"/>
      <c r="B2010" s="14"/>
      <c r="C2010" s="8"/>
      <c r="D2010" s="8"/>
      <c r="E2010" s="8"/>
      <c r="I2010" s="11"/>
      <c r="J2010" s="11"/>
      <c r="K2010" s="11"/>
      <c r="L2010" s="12"/>
      <c r="M2010" s="11"/>
      <c r="N2010" s="13"/>
    </row>
    <row r="2011" spans="1:14">
      <c r="A2011" s="41"/>
      <c r="B2011" s="14"/>
      <c r="C2011" s="8"/>
      <c r="D2011" s="8"/>
      <c r="E2011" s="8"/>
      <c r="I2011" s="11"/>
      <c r="J2011" s="11"/>
      <c r="K2011" s="11"/>
      <c r="L2011" s="12"/>
      <c r="M2011" s="11"/>
      <c r="N2011" s="13"/>
    </row>
    <row r="2012" spans="1:14">
      <c r="A2012" s="41"/>
      <c r="B2012" s="14"/>
      <c r="C2012" s="8"/>
      <c r="D2012" s="8"/>
      <c r="E2012" s="8"/>
      <c r="I2012" s="11"/>
      <c r="J2012" s="11"/>
      <c r="K2012" s="11"/>
      <c r="L2012" s="12"/>
      <c r="M2012" s="11"/>
      <c r="N2012" s="13"/>
    </row>
    <row r="2013" spans="1:14">
      <c r="A2013" s="41"/>
      <c r="B2013" s="14"/>
      <c r="C2013" s="8"/>
      <c r="D2013" s="8"/>
      <c r="E2013" s="8"/>
      <c r="I2013" s="11"/>
      <c r="J2013" s="11"/>
      <c r="K2013" s="11"/>
      <c r="L2013" s="12"/>
      <c r="M2013" s="11"/>
      <c r="N2013" s="13"/>
    </row>
    <row r="2014" spans="1:14">
      <c r="A2014" s="41"/>
      <c r="B2014" s="14"/>
      <c r="C2014" s="8"/>
      <c r="D2014" s="8"/>
      <c r="E2014" s="8"/>
      <c r="I2014" s="11"/>
      <c r="J2014" s="11"/>
      <c r="K2014" s="11"/>
      <c r="L2014" s="12"/>
      <c r="M2014" s="11"/>
      <c r="N2014" s="13"/>
    </row>
    <row r="2015" spans="1:14">
      <c r="A2015" s="41"/>
      <c r="B2015" s="14"/>
      <c r="C2015" s="8"/>
      <c r="D2015" s="8"/>
      <c r="E2015" s="8"/>
      <c r="I2015" s="11"/>
      <c r="J2015" s="11"/>
      <c r="K2015" s="11"/>
      <c r="L2015" s="12"/>
      <c r="M2015" s="11"/>
      <c r="N2015" s="13"/>
    </row>
    <row r="2016" spans="1:14">
      <c r="A2016" s="41"/>
      <c r="B2016" s="14"/>
      <c r="C2016" s="8"/>
      <c r="D2016" s="8"/>
      <c r="E2016" s="8"/>
      <c r="I2016" s="11"/>
      <c r="J2016" s="11"/>
      <c r="K2016" s="11"/>
      <c r="L2016" s="12"/>
      <c r="M2016" s="11"/>
      <c r="N2016" s="13"/>
    </row>
    <row r="2017" spans="1:14">
      <c r="A2017" s="41"/>
      <c r="B2017" s="14"/>
      <c r="C2017" s="8"/>
      <c r="D2017" s="8"/>
      <c r="E2017" s="8"/>
      <c r="I2017" s="11"/>
      <c r="J2017" s="11"/>
      <c r="K2017" s="11"/>
      <c r="L2017" s="12"/>
      <c r="M2017" s="11"/>
      <c r="N2017" s="13"/>
    </row>
    <row r="2018" spans="1:14">
      <c r="A2018" s="41"/>
      <c r="B2018" s="14"/>
      <c r="C2018" s="8"/>
      <c r="D2018" s="8"/>
      <c r="E2018" s="8"/>
      <c r="I2018" s="11"/>
      <c r="J2018" s="11"/>
      <c r="K2018" s="11"/>
      <c r="L2018" s="12"/>
      <c r="M2018" s="11"/>
      <c r="N2018" s="13"/>
    </row>
    <row r="2019" spans="1:14">
      <c r="A2019" s="41"/>
      <c r="B2019" s="14"/>
      <c r="C2019" s="8"/>
      <c r="D2019" s="8"/>
      <c r="E2019" s="8"/>
      <c r="I2019" s="11"/>
      <c r="J2019" s="11"/>
      <c r="K2019" s="11"/>
      <c r="L2019" s="12"/>
      <c r="M2019" s="11"/>
      <c r="N2019" s="13"/>
    </row>
    <row r="2020" spans="1:14">
      <c r="A2020" s="41"/>
      <c r="B2020" s="14"/>
      <c r="C2020" s="8"/>
      <c r="D2020" s="8"/>
      <c r="E2020" s="8"/>
      <c r="I2020" s="11"/>
      <c r="J2020" s="11"/>
      <c r="K2020" s="11"/>
      <c r="L2020" s="12"/>
      <c r="M2020" s="11"/>
      <c r="N2020" s="13"/>
    </row>
    <row r="2021" spans="1:14">
      <c r="A2021" s="41"/>
      <c r="B2021" s="14"/>
      <c r="C2021" s="8"/>
      <c r="D2021" s="8"/>
      <c r="E2021" s="8"/>
      <c r="I2021" s="11"/>
      <c r="J2021" s="11"/>
      <c r="K2021" s="11"/>
      <c r="L2021" s="12"/>
      <c r="M2021" s="11"/>
      <c r="N2021" s="13"/>
    </row>
    <row r="2022" spans="1:14">
      <c r="A2022" s="41"/>
      <c r="B2022" s="14"/>
      <c r="C2022" s="8"/>
      <c r="D2022" s="8"/>
      <c r="E2022" s="8"/>
      <c r="I2022" s="11"/>
      <c r="J2022" s="11"/>
      <c r="K2022" s="11"/>
      <c r="L2022" s="12"/>
      <c r="M2022" s="11"/>
      <c r="N2022" s="13"/>
    </row>
    <row r="2023" spans="1:14">
      <c r="A2023" s="41"/>
      <c r="B2023" s="14"/>
      <c r="C2023" s="8"/>
      <c r="D2023" s="8"/>
      <c r="E2023" s="8"/>
      <c r="I2023" s="11"/>
      <c r="J2023" s="11"/>
      <c r="K2023" s="11"/>
      <c r="L2023" s="12"/>
      <c r="M2023" s="11"/>
      <c r="N2023" s="13"/>
    </row>
    <row r="2024" spans="1:14">
      <c r="A2024" s="41"/>
      <c r="B2024" s="14"/>
      <c r="C2024" s="8"/>
      <c r="D2024" s="8"/>
      <c r="E2024" s="8"/>
      <c r="I2024" s="11"/>
      <c r="J2024" s="11"/>
      <c r="K2024" s="11"/>
      <c r="L2024" s="12"/>
      <c r="M2024" s="11"/>
      <c r="N2024" s="13"/>
    </row>
    <row r="2025" spans="1:14">
      <c r="A2025" s="41"/>
      <c r="B2025" s="14"/>
      <c r="C2025" s="8"/>
      <c r="D2025" s="8"/>
      <c r="E2025" s="8"/>
      <c r="I2025" s="11"/>
      <c r="J2025" s="11"/>
      <c r="K2025" s="11"/>
      <c r="L2025" s="12"/>
      <c r="M2025" s="11"/>
      <c r="N2025" s="13"/>
    </row>
    <row r="2026" spans="1:14">
      <c r="A2026" s="41"/>
      <c r="B2026" s="14"/>
      <c r="C2026" s="8"/>
      <c r="D2026" s="8"/>
      <c r="E2026" s="8"/>
      <c r="I2026" s="11"/>
      <c r="J2026" s="11"/>
      <c r="K2026" s="11"/>
      <c r="L2026" s="12"/>
      <c r="M2026" s="11"/>
      <c r="N2026" s="13"/>
    </row>
    <row r="2027" spans="1:14">
      <c r="A2027" s="41"/>
      <c r="B2027" s="14"/>
      <c r="C2027" s="8"/>
      <c r="D2027" s="8"/>
      <c r="E2027" s="8"/>
      <c r="I2027" s="11"/>
      <c r="J2027" s="11"/>
      <c r="K2027" s="11"/>
      <c r="L2027" s="12"/>
      <c r="M2027" s="11"/>
      <c r="N2027" s="13"/>
    </row>
    <row r="2028" spans="1:14">
      <c r="A2028" s="41"/>
      <c r="B2028" s="14"/>
      <c r="C2028" s="8"/>
      <c r="D2028" s="8"/>
      <c r="E2028" s="8"/>
      <c r="I2028" s="11"/>
      <c r="J2028" s="11"/>
      <c r="K2028" s="11"/>
      <c r="L2028" s="12"/>
      <c r="M2028" s="11"/>
      <c r="N2028" s="13"/>
    </row>
    <row r="2029" spans="1:14">
      <c r="A2029" s="41"/>
      <c r="B2029" s="14"/>
      <c r="C2029" s="8"/>
      <c r="D2029" s="8"/>
      <c r="E2029" s="8"/>
      <c r="I2029" s="11"/>
      <c r="J2029" s="11"/>
      <c r="K2029" s="11"/>
      <c r="L2029" s="12"/>
      <c r="M2029" s="11"/>
      <c r="N2029" s="13"/>
    </row>
    <row r="2030" spans="1:14">
      <c r="A2030" s="41"/>
      <c r="B2030" s="14"/>
      <c r="C2030" s="8"/>
      <c r="D2030" s="8"/>
      <c r="E2030" s="8"/>
      <c r="I2030" s="11"/>
      <c r="J2030" s="11"/>
      <c r="K2030" s="11"/>
      <c r="L2030" s="12"/>
      <c r="M2030" s="11"/>
      <c r="N2030" s="13"/>
    </row>
    <row r="2031" spans="1:14">
      <c r="A2031" s="41"/>
      <c r="B2031" s="14"/>
      <c r="C2031" s="8"/>
      <c r="D2031" s="8"/>
      <c r="E2031" s="8"/>
      <c r="I2031" s="11"/>
      <c r="J2031" s="11"/>
      <c r="K2031" s="11"/>
      <c r="L2031" s="12"/>
      <c r="M2031" s="11"/>
      <c r="N2031" s="13"/>
    </row>
    <row r="2032" spans="1:14">
      <c r="A2032" s="41"/>
      <c r="B2032" s="14"/>
      <c r="C2032" s="8"/>
      <c r="D2032" s="8"/>
      <c r="E2032" s="8"/>
      <c r="I2032" s="11"/>
      <c r="J2032" s="11"/>
      <c r="K2032" s="11"/>
      <c r="L2032" s="12"/>
      <c r="M2032" s="11"/>
      <c r="N2032" s="13"/>
    </row>
    <row r="2033" spans="1:14">
      <c r="A2033" s="41"/>
      <c r="B2033" s="14"/>
      <c r="C2033" s="8"/>
      <c r="D2033" s="8"/>
      <c r="E2033" s="8"/>
      <c r="I2033" s="11"/>
      <c r="J2033" s="11"/>
      <c r="K2033" s="11"/>
      <c r="L2033" s="12"/>
      <c r="M2033" s="11"/>
      <c r="N2033" s="13"/>
    </row>
    <row r="2034" spans="1:14">
      <c r="A2034" s="41"/>
      <c r="B2034" s="14"/>
      <c r="C2034" s="8"/>
      <c r="D2034" s="8"/>
      <c r="E2034" s="8"/>
      <c r="I2034" s="11"/>
      <c r="J2034" s="11"/>
      <c r="K2034" s="11"/>
      <c r="L2034" s="12"/>
      <c r="M2034" s="11"/>
      <c r="N2034" s="13"/>
    </row>
    <row r="2035" spans="1:14">
      <c r="A2035" s="41"/>
      <c r="B2035" s="14"/>
      <c r="C2035" s="8"/>
      <c r="D2035" s="8"/>
      <c r="E2035" s="8"/>
      <c r="I2035" s="11"/>
      <c r="J2035" s="11"/>
      <c r="K2035" s="11"/>
      <c r="L2035" s="12"/>
      <c r="M2035" s="11"/>
      <c r="N2035" s="13"/>
    </row>
    <row r="2036" spans="1:14">
      <c r="A2036" s="41"/>
      <c r="B2036" s="14"/>
      <c r="C2036" s="8"/>
      <c r="D2036" s="8"/>
      <c r="E2036" s="8"/>
      <c r="I2036" s="11"/>
      <c r="J2036" s="11"/>
      <c r="K2036" s="11"/>
      <c r="L2036" s="12"/>
      <c r="M2036" s="11"/>
      <c r="N2036" s="13"/>
    </row>
    <row r="2037" spans="1:14">
      <c r="A2037" s="41"/>
      <c r="B2037" s="14"/>
      <c r="C2037" s="8"/>
      <c r="D2037" s="8"/>
      <c r="E2037" s="8"/>
      <c r="I2037" s="11"/>
      <c r="J2037" s="11"/>
      <c r="K2037" s="11"/>
      <c r="L2037" s="12"/>
      <c r="M2037" s="11"/>
      <c r="N2037" s="13"/>
    </row>
    <row r="2038" spans="1:14">
      <c r="A2038" s="41"/>
      <c r="B2038" s="14"/>
      <c r="C2038" s="8"/>
      <c r="D2038" s="8"/>
      <c r="E2038" s="8"/>
      <c r="I2038" s="11"/>
      <c r="J2038" s="11"/>
      <c r="K2038" s="11"/>
      <c r="L2038" s="12"/>
      <c r="M2038" s="11"/>
      <c r="N2038" s="13"/>
    </row>
    <row r="2039" spans="1:14">
      <c r="A2039" s="41"/>
      <c r="B2039" s="14"/>
      <c r="C2039" s="8"/>
      <c r="D2039" s="8"/>
      <c r="E2039" s="8"/>
      <c r="I2039" s="11"/>
      <c r="J2039" s="11"/>
      <c r="K2039" s="11"/>
      <c r="L2039" s="12"/>
      <c r="M2039" s="11"/>
      <c r="N2039" s="13"/>
    </row>
    <row r="2040" spans="1:14">
      <c r="A2040" s="41"/>
      <c r="B2040" s="14"/>
      <c r="C2040" s="8"/>
      <c r="D2040" s="8"/>
      <c r="E2040" s="8"/>
      <c r="I2040" s="11"/>
      <c r="J2040" s="11"/>
      <c r="K2040" s="11"/>
      <c r="L2040" s="12"/>
      <c r="M2040" s="11"/>
      <c r="N2040" s="13"/>
    </row>
    <row r="2041" spans="1:14">
      <c r="A2041" s="41"/>
      <c r="B2041" s="14"/>
      <c r="C2041" s="8"/>
      <c r="D2041" s="8"/>
      <c r="E2041" s="8"/>
      <c r="I2041" s="11"/>
      <c r="J2041" s="11"/>
      <c r="K2041" s="11"/>
      <c r="L2041" s="12"/>
      <c r="M2041" s="11"/>
      <c r="N2041" s="13"/>
    </row>
    <row r="2042" spans="1:14">
      <c r="A2042" s="41"/>
      <c r="B2042" s="14"/>
      <c r="C2042" s="8"/>
      <c r="D2042" s="8"/>
      <c r="E2042" s="8"/>
      <c r="I2042" s="11"/>
      <c r="J2042" s="11"/>
      <c r="K2042" s="11"/>
      <c r="L2042" s="12"/>
      <c r="M2042" s="11"/>
      <c r="N2042" s="13"/>
    </row>
    <row r="2043" spans="1:14">
      <c r="A2043" s="41"/>
      <c r="B2043" s="14"/>
      <c r="C2043" s="8"/>
      <c r="D2043" s="8"/>
      <c r="E2043" s="8"/>
      <c r="I2043" s="11"/>
      <c r="J2043" s="11"/>
      <c r="K2043" s="11"/>
      <c r="L2043" s="12"/>
      <c r="M2043" s="11"/>
      <c r="N2043" s="13"/>
    </row>
    <row r="2044" spans="1:14">
      <c r="A2044" s="41"/>
      <c r="B2044" s="14"/>
      <c r="C2044" s="8"/>
      <c r="D2044" s="8"/>
      <c r="E2044" s="8"/>
      <c r="I2044" s="11"/>
      <c r="J2044" s="11"/>
      <c r="K2044" s="11"/>
      <c r="L2044" s="12"/>
      <c r="M2044" s="11"/>
      <c r="N2044" s="13"/>
    </row>
    <row r="2045" spans="1:14">
      <c r="A2045" s="41"/>
      <c r="B2045" s="14"/>
      <c r="C2045" s="8"/>
      <c r="D2045" s="8"/>
      <c r="E2045" s="8"/>
      <c r="I2045" s="11"/>
      <c r="J2045" s="11"/>
      <c r="K2045" s="11"/>
      <c r="L2045" s="12"/>
      <c r="M2045" s="11"/>
      <c r="N2045" s="13"/>
    </row>
    <row r="2046" spans="1:14">
      <c r="A2046" s="41"/>
      <c r="B2046" s="14"/>
      <c r="C2046" s="8"/>
      <c r="D2046" s="8"/>
      <c r="E2046" s="8"/>
      <c r="I2046" s="11"/>
      <c r="J2046" s="11"/>
      <c r="K2046" s="11"/>
      <c r="L2046" s="12"/>
      <c r="M2046" s="11"/>
      <c r="N2046" s="13"/>
    </row>
    <row r="2047" spans="1:14">
      <c r="A2047" s="41"/>
      <c r="B2047" s="14"/>
      <c r="C2047" s="8"/>
      <c r="D2047" s="8"/>
      <c r="E2047" s="8"/>
      <c r="I2047" s="11"/>
      <c r="J2047" s="11"/>
      <c r="K2047" s="11"/>
      <c r="L2047" s="12"/>
      <c r="M2047" s="11"/>
      <c r="N2047" s="13"/>
    </row>
    <row r="2048" spans="1:14">
      <c r="A2048" s="41"/>
      <c r="B2048" s="14"/>
      <c r="C2048" s="8"/>
      <c r="D2048" s="8"/>
      <c r="E2048" s="8"/>
      <c r="I2048" s="11"/>
      <c r="J2048" s="11"/>
      <c r="K2048" s="11"/>
      <c r="L2048" s="12"/>
      <c r="M2048" s="11"/>
      <c r="N2048" s="13"/>
    </row>
    <row r="2049" spans="1:14">
      <c r="A2049" s="41"/>
      <c r="B2049" s="14"/>
      <c r="C2049" s="8"/>
      <c r="D2049" s="8"/>
      <c r="E2049" s="8"/>
      <c r="I2049" s="11"/>
      <c r="J2049" s="11"/>
      <c r="K2049" s="11"/>
      <c r="L2049" s="12"/>
      <c r="M2049" s="11"/>
      <c r="N2049" s="13"/>
    </row>
    <row r="2050" spans="1:14">
      <c r="A2050" s="41"/>
      <c r="B2050" s="14"/>
      <c r="C2050" s="8"/>
      <c r="D2050" s="8"/>
      <c r="E2050" s="8"/>
      <c r="I2050" s="11"/>
      <c r="J2050" s="11"/>
      <c r="K2050" s="11"/>
      <c r="L2050" s="12"/>
      <c r="M2050" s="11"/>
      <c r="N2050" s="13"/>
    </row>
    <row r="2051" spans="1:14">
      <c r="A2051" s="41"/>
      <c r="B2051" s="14"/>
      <c r="C2051" s="8"/>
      <c r="D2051" s="8"/>
      <c r="E2051" s="8"/>
      <c r="I2051" s="11"/>
      <c r="J2051" s="11"/>
      <c r="K2051" s="11"/>
      <c r="L2051" s="12"/>
      <c r="M2051" s="11"/>
      <c r="N2051" s="13"/>
    </row>
    <row r="2052" spans="1:14">
      <c r="A2052" s="41"/>
      <c r="B2052" s="14"/>
      <c r="C2052" s="8"/>
      <c r="D2052" s="8"/>
      <c r="E2052" s="8"/>
      <c r="I2052" s="11"/>
      <c r="J2052" s="11"/>
      <c r="K2052" s="11"/>
      <c r="L2052" s="12"/>
      <c r="M2052" s="11"/>
      <c r="N2052" s="13"/>
    </row>
    <row r="2053" spans="1:14">
      <c r="A2053" s="41"/>
      <c r="B2053" s="14"/>
      <c r="C2053" s="8"/>
      <c r="D2053" s="8"/>
      <c r="E2053" s="8"/>
      <c r="I2053" s="11"/>
      <c r="J2053" s="11"/>
      <c r="K2053" s="11"/>
      <c r="L2053" s="12"/>
      <c r="M2053" s="11"/>
      <c r="N2053" s="13"/>
    </row>
    <row r="2054" spans="1:14">
      <c r="A2054" s="41"/>
      <c r="B2054" s="14"/>
      <c r="C2054" s="8"/>
      <c r="D2054" s="8"/>
      <c r="E2054" s="8"/>
      <c r="I2054" s="11"/>
      <c r="J2054" s="11"/>
      <c r="K2054" s="11"/>
      <c r="L2054" s="12"/>
      <c r="M2054" s="11"/>
      <c r="N2054" s="13"/>
    </row>
    <row r="2055" spans="1:14">
      <c r="A2055" s="41"/>
      <c r="B2055" s="14"/>
      <c r="C2055" s="8"/>
      <c r="D2055" s="8"/>
      <c r="E2055" s="8"/>
      <c r="I2055" s="11"/>
      <c r="J2055" s="11"/>
      <c r="K2055" s="11"/>
      <c r="L2055" s="12"/>
      <c r="M2055" s="11"/>
      <c r="N2055" s="13"/>
    </row>
    <row r="2056" spans="1:14">
      <c r="A2056" s="41"/>
      <c r="B2056" s="14"/>
      <c r="C2056" s="8"/>
      <c r="D2056" s="8"/>
      <c r="E2056" s="8"/>
      <c r="I2056" s="11"/>
      <c r="J2056" s="11"/>
      <c r="K2056" s="11"/>
      <c r="L2056" s="12"/>
      <c r="M2056" s="11"/>
      <c r="N2056" s="13"/>
    </row>
    <row r="2057" spans="1:14">
      <c r="A2057" s="41"/>
      <c r="B2057" s="14"/>
      <c r="C2057" s="8"/>
      <c r="D2057" s="8"/>
      <c r="E2057" s="8"/>
      <c r="I2057" s="11"/>
      <c r="J2057" s="11"/>
      <c r="K2057" s="11"/>
      <c r="L2057" s="12"/>
      <c r="M2057" s="11"/>
      <c r="N2057" s="13"/>
    </row>
    <row r="2058" spans="1:14">
      <c r="A2058" s="41"/>
      <c r="B2058" s="14"/>
      <c r="C2058" s="8"/>
      <c r="D2058" s="8"/>
      <c r="E2058" s="8"/>
      <c r="I2058" s="11"/>
      <c r="J2058" s="11"/>
      <c r="K2058" s="11"/>
      <c r="L2058" s="12"/>
      <c r="M2058" s="11"/>
      <c r="N2058" s="13"/>
    </row>
    <row r="2059" spans="1:14">
      <c r="A2059" s="41"/>
      <c r="B2059" s="14"/>
      <c r="C2059" s="8"/>
      <c r="D2059" s="8"/>
      <c r="E2059" s="8"/>
      <c r="I2059" s="11"/>
      <c r="J2059" s="11"/>
      <c r="K2059" s="11"/>
      <c r="L2059" s="12"/>
      <c r="M2059" s="11"/>
      <c r="N2059" s="13"/>
    </row>
    <row r="2060" spans="1:14">
      <c r="A2060" s="41"/>
      <c r="B2060" s="14"/>
      <c r="C2060" s="8"/>
      <c r="D2060" s="8"/>
      <c r="E2060" s="8"/>
      <c r="I2060" s="11"/>
      <c r="J2060" s="11"/>
      <c r="K2060" s="11"/>
      <c r="L2060" s="12"/>
      <c r="M2060" s="11"/>
      <c r="N2060" s="13"/>
    </row>
    <row r="2061" spans="1:14">
      <c r="A2061" s="41"/>
      <c r="B2061" s="14"/>
      <c r="C2061" s="8"/>
      <c r="D2061" s="8"/>
      <c r="E2061" s="8"/>
      <c r="I2061" s="11"/>
      <c r="J2061" s="11"/>
      <c r="K2061" s="11"/>
      <c r="L2061" s="12"/>
      <c r="M2061" s="11"/>
      <c r="N2061" s="13"/>
    </row>
    <row r="2062" spans="1:14">
      <c r="A2062" s="41"/>
      <c r="B2062" s="14"/>
      <c r="C2062" s="8"/>
      <c r="D2062" s="8"/>
      <c r="E2062" s="8"/>
      <c r="I2062" s="11"/>
      <c r="J2062" s="11"/>
      <c r="K2062" s="11"/>
      <c r="L2062" s="12"/>
      <c r="M2062" s="11"/>
      <c r="N2062" s="13"/>
    </row>
    <row r="2063" spans="1:14">
      <c r="A2063" s="41"/>
      <c r="B2063" s="14"/>
      <c r="C2063" s="8"/>
      <c r="D2063" s="8"/>
      <c r="E2063" s="8"/>
      <c r="I2063" s="11"/>
      <c r="J2063" s="11"/>
      <c r="K2063" s="11"/>
      <c r="L2063" s="12"/>
      <c r="M2063" s="11"/>
      <c r="N2063" s="13"/>
    </row>
    <row r="2064" spans="1:14">
      <c r="A2064" s="41"/>
      <c r="B2064" s="14"/>
      <c r="C2064" s="8"/>
      <c r="D2064" s="8"/>
      <c r="E2064" s="8"/>
      <c r="I2064" s="11"/>
      <c r="J2064" s="11"/>
      <c r="K2064" s="11"/>
      <c r="L2064" s="12"/>
      <c r="M2064" s="11"/>
      <c r="N2064" s="13"/>
    </row>
    <row r="2065" spans="1:14">
      <c r="A2065" s="41"/>
      <c r="B2065" s="14"/>
      <c r="C2065" s="8"/>
      <c r="D2065" s="8"/>
      <c r="E2065" s="8"/>
      <c r="I2065" s="11"/>
      <c r="J2065" s="11"/>
      <c r="K2065" s="11"/>
      <c r="L2065" s="12"/>
      <c r="M2065" s="11"/>
      <c r="N2065" s="13"/>
    </row>
    <row r="2066" spans="1:14">
      <c r="A2066" s="41"/>
      <c r="B2066" s="14"/>
      <c r="C2066" s="8"/>
      <c r="D2066" s="8"/>
      <c r="E2066" s="8"/>
      <c r="I2066" s="11"/>
      <c r="J2066" s="11"/>
      <c r="K2066" s="11"/>
      <c r="L2066" s="12"/>
      <c r="M2066" s="11"/>
      <c r="N2066" s="13"/>
    </row>
    <row r="2067" spans="1:14">
      <c r="A2067" s="41"/>
      <c r="B2067" s="14"/>
      <c r="C2067" s="8"/>
      <c r="D2067" s="8"/>
      <c r="E2067" s="8"/>
      <c r="I2067" s="11"/>
      <c r="J2067" s="11"/>
      <c r="K2067" s="11"/>
      <c r="L2067" s="12"/>
      <c r="M2067" s="11"/>
      <c r="N2067" s="13"/>
    </row>
    <row r="2068" spans="1:14">
      <c r="A2068" s="41"/>
      <c r="B2068" s="14"/>
      <c r="C2068" s="8"/>
      <c r="D2068" s="8"/>
      <c r="E2068" s="8"/>
      <c r="I2068" s="11"/>
      <c r="J2068" s="11"/>
      <c r="K2068" s="11"/>
      <c r="L2068" s="12"/>
      <c r="M2068" s="11"/>
      <c r="N2068" s="13"/>
    </row>
    <row r="2069" spans="1:14">
      <c r="A2069" s="41"/>
      <c r="B2069" s="14"/>
      <c r="C2069" s="8"/>
      <c r="D2069" s="8"/>
      <c r="E2069" s="8"/>
      <c r="I2069" s="11"/>
      <c r="J2069" s="11"/>
      <c r="K2069" s="11"/>
      <c r="L2069" s="12"/>
      <c r="M2069" s="11"/>
      <c r="N2069" s="13"/>
    </row>
    <row r="2070" spans="1:14">
      <c r="A2070" s="41"/>
      <c r="B2070" s="14"/>
      <c r="C2070" s="8"/>
      <c r="D2070" s="8"/>
      <c r="E2070" s="8"/>
      <c r="I2070" s="11"/>
      <c r="J2070" s="11"/>
      <c r="K2070" s="11"/>
      <c r="L2070" s="12"/>
      <c r="M2070" s="11"/>
      <c r="N2070" s="13"/>
    </row>
    <row r="2071" spans="1:14">
      <c r="A2071" s="41"/>
      <c r="B2071" s="14"/>
      <c r="C2071" s="8"/>
      <c r="D2071" s="8"/>
      <c r="E2071" s="8"/>
      <c r="I2071" s="11"/>
      <c r="J2071" s="11"/>
      <c r="K2071" s="11"/>
      <c r="L2071" s="12"/>
      <c r="M2071" s="11"/>
      <c r="N2071" s="13"/>
    </row>
    <row r="2072" spans="1:14">
      <c r="A2072" s="41"/>
      <c r="B2072" s="14"/>
      <c r="C2072" s="8"/>
      <c r="D2072" s="8"/>
      <c r="E2072" s="8"/>
      <c r="I2072" s="11"/>
      <c r="J2072" s="11"/>
      <c r="K2072" s="11"/>
      <c r="L2072" s="12"/>
      <c r="M2072" s="11"/>
      <c r="N2072" s="13"/>
    </row>
    <row r="2073" spans="1:14">
      <c r="A2073" s="41"/>
      <c r="B2073" s="14"/>
      <c r="C2073" s="8"/>
      <c r="D2073" s="8"/>
      <c r="E2073" s="8"/>
      <c r="I2073" s="11"/>
      <c r="J2073" s="11"/>
      <c r="K2073" s="11"/>
      <c r="L2073" s="12"/>
      <c r="M2073" s="11"/>
      <c r="N2073" s="13"/>
    </row>
    <row r="2074" spans="1:14">
      <c r="A2074" s="41"/>
      <c r="B2074" s="14"/>
      <c r="C2074" s="8"/>
      <c r="D2074" s="8"/>
      <c r="E2074" s="8"/>
      <c r="I2074" s="11"/>
      <c r="J2074" s="11"/>
      <c r="K2074" s="11"/>
      <c r="L2074" s="12"/>
      <c r="M2074" s="11"/>
      <c r="N2074" s="13"/>
    </row>
    <row r="2075" spans="1:14">
      <c r="A2075" s="41"/>
      <c r="B2075" s="14"/>
      <c r="C2075" s="8"/>
      <c r="D2075" s="8"/>
      <c r="E2075" s="8"/>
      <c r="I2075" s="11"/>
      <c r="J2075" s="11"/>
      <c r="K2075" s="11"/>
      <c r="L2075" s="12"/>
      <c r="M2075" s="11"/>
      <c r="N2075" s="13"/>
    </row>
    <row r="2076" spans="1:14">
      <c r="A2076" s="41"/>
      <c r="B2076" s="14"/>
      <c r="C2076" s="8"/>
      <c r="D2076" s="8"/>
      <c r="E2076" s="8"/>
      <c r="I2076" s="11"/>
      <c r="J2076" s="11"/>
      <c r="K2076" s="11"/>
      <c r="L2076" s="12"/>
      <c r="M2076" s="11"/>
      <c r="N2076" s="13"/>
    </row>
    <row r="2077" spans="1:14">
      <c r="A2077" s="41"/>
      <c r="B2077" s="14"/>
      <c r="C2077" s="8"/>
      <c r="D2077" s="8"/>
      <c r="E2077" s="8"/>
      <c r="I2077" s="11"/>
      <c r="J2077" s="11"/>
      <c r="K2077" s="11"/>
      <c r="L2077" s="12"/>
      <c r="M2077" s="11"/>
      <c r="N2077" s="13"/>
    </row>
    <row r="2078" spans="1:14">
      <c r="A2078" s="41"/>
      <c r="B2078" s="14"/>
      <c r="C2078" s="8"/>
      <c r="D2078" s="8"/>
      <c r="E2078" s="8"/>
      <c r="I2078" s="11"/>
      <c r="J2078" s="11"/>
      <c r="K2078" s="11"/>
      <c r="L2078" s="12"/>
      <c r="M2078" s="11"/>
      <c r="N2078" s="13"/>
    </row>
    <row r="2079" spans="1:14">
      <c r="A2079" s="41"/>
      <c r="B2079" s="14"/>
      <c r="C2079" s="8"/>
      <c r="D2079" s="8"/>
      <c r="E2079" s="8"/>
      <c r="I2079" s="11"/>
      <c r="J2079" s="11"/>
      <c r="K2079" s="11"/>
      <c r="L2079" s="12"/>
      <c r="M2079" s="11"/>
      <c r="N2079" s="13"/>
    </row>
    <row r="2080" spans="1:14">
      <c r="A2080" s="41"/>
      <c r="B2080" s="14"/>
      <c r="C2080" s="8"/>
      <c r="D2080" s="8"/>
      <c r="E2080" s="8"/>
      <c r="I2080" s="11"/>
      <c r="J2080" s="11"/>
      <c r="K2080" s="11"/>
      <c r="L2080" s="12"/>
      <c r="M2080" s="11"/>
      <c r="N2080" s="13"/>
    </row>
    <row r="2081" spans="1:14">
      <c r="A2081" s="41"/>
      <c r="B2081" s="14"/>
      <c r="C2081" s="8"/>
      <c r="D2081" s="8"/>
      <c r="E2081" s="8"/>
      <c r="I2081" s="11"/>
      <c r="J2081" s="11"/>
      <c r="K2081" s="11"/>
      <c r="L2081" s="12"/>
      <c r="M2081" s="11"/>
      <c r="N2081" s="13"/>
    </row>
    <row r="2082" spans="1:14">
      <c r="A2082" s="41"/>
      <c r="B2082" s="14"/>
      <c r="C2082" s="8"/>
      <c r="D2082" s="8"/>
      <c r="E2082" s="8"/>
      <c r="I2082" s="11"/>
      <c r="J2082" s="11"/>
      <c r="K2082" s="11"/>
      <c r="L2082" s="12"/>
      <c r="M2082" s="11"/>
      <c r="N2082" s="13"/>
    </row>
    <row r="2083" spans="1:14">
      <c r="A2083" s="41"/>
      <c r="B2083" s="14"/>
      <c r="C2083" s="8"/>
      <c r="D2083" s="8"/>
      <c r="E2083" s="8"/>
      <c r="I2083" s="11"/>
      <c r="J2083" s="11"/>
      <c r="K2083" s="11"/>
      <c r="L2083" s="12"/>
      <c r="M2083" s="11"/>
      <c r="N2083" s="13"/>
    </row>
    <row r="2084" spans="1:14">
      <c r="A2084" s="41"/>
      <c r="B2084" s="14"/>
      <c r="C2084" s="8"/>
      <c r="D2084" s="8"/>
      <c r="E2084" s="8"/>
      <c r="I2084" s="11"/>
      <c r="J2084" s="11"/>
      <c r="K2084" s="11"/>
      <c r="L2084" s="12"/>
      <c r="M2084" s="11"/>
      <c r="N2084" s="13"/>
    </row>
    <row r="2085" spans="1:14">
      <c r="A2085" s="41"/>
      <c r="B2085" s="14"/>
      <c r="C2085" s="8"/>
      <c r="D2085" s="8"/>
      <c r="E2085" s="8"/>
      <c r="I2085" s="11"/>
      <c r="J2085" s="11"/>
      <c r="K2085" s="11"/>
      <c r="L2085" s="12"/>
      <c r="M2085" s="11"/>
      <c r="N2085" s="13"/>
    </row>
    <row r="2086" spans="1:14">
      <c r="A2086" s="41"/>
      <c r="B2086" s="14"/>
      <c r="C2086" s="8"/>
      <c r="D2086" s="8"/>
      <c r="E2086" s="8"/>
      <c r="I2086" s="11"/>
      <c r="J2086" s="11"/>
      <c r="K2086" s="11"/>
      <c r="L2086" s="12"/>
      <c r="M2086" s="11"/>
      <c r="N2086" s="13"/>
    </row>
    <row r="2087" spans="1:14">
      <c r="A2087" s="41"/>
      <c r="B2087" s="14"/>
      <c r="C2087" s="8"/>
      <c r="D2087" s="8"/>
      <c r="E2087" s="8"/>
      <c r="I2087" s="11"/>
      <c r="J2087" s="11"/>
      <c r="K2087" s="11"/>
      <c r="L2087" s="12"/>
      <c r="M2087" s="11"/>
      <c r="N2087" s="13"/>
    </row>
    <row r="2088" spans="1:14">
      <c r="A2088" s="41"/>
      <c r="B2088" s="14"/>
      <c r="C2088" s="8"/>
      <c r="D2088" s="8"/>
      <c r="E2088" s="8"/>
      <c r="I2088" s="11"/>
      <c r="J2088" s="11"/>
      <c r="K2088" s="11"/>
      <c r="L2088" s="12"/>
      <c r="M2088" s="11"/>
      <c r="N2088" s="13"/>
    </row>
    <row r="2089" spans="1:14">
      <c r="A2089" s="41"/>
      <c r="B2089" s="14"/>
      <c r="C2089" s="8"/>
      <c r="D2089" s="8"/>
      <c r="E2089" s="8"/>
      <c r="I2089" s="11"/>
      <c r="J2089" s="11"/>
      <c r="K2089" s="11"/>
      <c r="L2089" s="12"/>
      <c r="M2089" s="11"/>
      <c r="N2089" s="13"/>
    </row>
    <row r="2090" spans="1:14">
      <c r="A2090" s="41"/>
      <c r="B2090" s="14"/>
      <c r="C2090" s="8"/>
      <c r="D2090" s="8"/>
      <c r="E2090" s="8"/>
      <c r="I2090" s="11"/>
      <c r="J2090" s="11"/>
      <c r="K2090" s="11"/>
      <c r="L2090" s="12"/>
      <c r="M2090" s="11"/>
      <c r="N2090" s="13"/>
    </row>
    <row r="2091" spans="1:14">
      <c r="A2091" s="41"/>
      <c r="B2091" s="14"/>
      <c r="C2091" s="8"/>
      <c r="D2091" s="8"/>
      <c r="E2091" s="8"/>
      <c r="I2091" s="11"/>
      <c r="J2091" s="11"/>
      <c r="K2091" s="11"/>
      <c r="L2091" s="12"/>
      <c r="M2091" s="11"/>
      <c r="N2091" s="13"/>
    </row>
    <row r="2092" spans="1:14">
      <c r="A2092" s="41"/>
      <c r="B2092" s="14"/>
      <c r="C2092" s="8"/>
      <c r="D2092" s="8"/>
      <c r="E2092" s="8"/>
      <c r="I2092" s="11"/>
      <c r="J2092" s="11"/>
      <c r="K2092" s="11"/>
      <c r="L2092" s="12"/>
      <c r="M2092" s="11"/>
      <c r="N2092" s="13"/>
    </row>
    <row r="2093" spans="1:14">
      <c r="A2093" s="41"/>
      <c r="B2093" s="14"/>
      <c r="C2093" s="8"/>
      <c r="D2093" s="8"/>
      <c r="E2093" s="8"/>
      <c r="I2093" s="11"/>
      <c r="J2093" s="11"/>
      <c r="K2093" s="11"/>
      <c r="L2093" s="12"/>
      <c r="M2093" s="11"/>
      <c r="N2093" s="13"/>
    </row>
    <row r="2094" spans="1:14">
      <c r="A2094" s="41"/>
      <c r="B2094" s="14"/>
      <c r="C2094" s="8"/>
      <c r="D2094" s="8"/>
      <c r="E2094" s="8"/>
      <c r="I2094" s="11"/>
      <c r="J2094" s="11"/>
      <c r="K2094" s="11"/>
      <c r="L2094" s="12"/>
      <c r="M2094" s="11"/>
      <c r="N2094" s="13"/>
    </row>
    <row r="2095" spans="1:14">
      <c r="A2095" s="41"/>
      <c r="B2095" s="14"/>
      <c r="C2095" s="8"/>
      <c r="D2095" s="8"/>
      <c r="E2095" s="8"/>
      <c r="I2095" s="11"/>
      <c r="J2095" s="11"/>
      <c r="K2095" s="11"/>
      <c r="L2095" s="12"/>
      <c r="M2095" s="11"/>
      <c r="N2095" s="13"/>
    </row>
    <row r="2096" spans="1:14">
      <c r="A2096" s="41"/>
      <c r="B2096" s="14"/>
      <c r="C2096" s="8"/>
      <c r="D2096" s="8"/>
      <c r="E2096" s="8"/>
      <c r="I2096" s="11"/>
      <c r="J2096" s="11"/>
      <c r="K2096" s="11"/>
      <c r="L2096" s="12"/>
      <c r="M2096" s="11"/>
      <c r="N2096" s="13"/>
    </row>
    <row r="2097" spans="1:14">
      <c r="A2097" s="41"/>
      <c r="B2097" s="14"/>
      <c r="C2097" s="8"/>
      <c r="D2097" s="8"/>
      <c r="E2097" s="8"/>
      <c r="I2097" s="11"/>
      <c r="J2097" s="11"/>
      <c r="K2097" s="11"/>
      <c r="L2097" s="12"/>
      <c r="M2097" s="11"/>
      <c r="N2097" s="13"/>
    </row>
    <row r="2098" spans="1:14">
      <c r="A2098" s="41"/>
      <c r="B2098" s="14"/>
      <c r="C2098" s="8"/>
      <c r="D2098" s="8"/>
      <c r="E2098" s="8"/>
      <c r="I2098" s="11"/>
      <c r="J2098" s="11"/>
      <c r="K2098" s="11"/>
      <c r="L2098" s="12"/>
      <c r="M2098" s="11"/>
      <c r="N2098" s="13"/>
    </row>
    <row r="2099" spans="1:14">
      <c r="A2099" s="41"/>
      <c r="B2099" s="14"/>
      <c r="C2099" s="8"/>
      <c r="D2099" s="8"/>
      <c r="E2099" s="8"/>
      <c r="I2099" s="11"/>
      <c r="J2099" s="11"/>
      <c r="K2099" s="11"/>
      <c r="L2099" s="12"/>
      <c r="M2099" s="11"/>
      <c r="N2099" s="13"/>
    </row>
    <row r="2100" spans="1:14">
      <c r="A2100" s="41"/>
      <c r="B2100" s="14"/>
      <c r="C2100" s="8"/>
      <c r="D2100" s="8"/>
      <c r="E2100" s="8"/>
      <c r="I2100" s="11"/>
      <c r="J2100" s="11"/>
      <c r="K2100" s="11"/>
      <c r="L2100" s="12"/>
      <c r="M2100" s="11"/>
      <c r="N2100" s="13"/>
    </row>
    <row r="2101" spans="1:14">
      <c r="A2101" s="41"/>
      <c r="B2101" s="14"/>
      <c r="C2101" s="8"/>
      <c r="D2101" s="8"/>
      <c r="E2101" s="8"/>
      <c r="I2101" s="11"/>
      <c r="J2101" s="11"/>
      <c r="K2101" s="11"/>
      <c r="L2101" s="12"/>
      <c r="M2101" s="11"/>
      <c r="N2101" s="13"/>
    </row>
    <row r="2102" spans="1:14">
      <c r="A2102" s="41"/>
      <c r="B2102" s="14"/>
      <c r="C2102" s="8"/>
      <c r="D2102" s="8"/>
      <c r="E2102" s="8"/>
      <c r="I2102" s="11"/>
      <c r="J2102" s="11"/>
      <c r="K2102" s="11"/>
      <c r="L2102" s="12"/>
      <c r="M2102" s="11"/>
      <c r="N2102" s="13"/>
    </row>
    <row r="2103" spans="1:14">
      <c r="A2103" s="41"/>
      <c r="B2103" s="14"/>
      <c r="C2103" s="8"/>
      <c r="D2103" s="8"/>
      <c r="E2103" s="8"/>
      <c r="I2103" s="11"/>
      <c r="J2103" s="11"/>
      <c r="K2103" s="11"/>
      <c r="L2103" s="12"/>
      <c r="M2103" s="11"/>
      <c r="N2103" s="13"/>
    </row>
    <row r="2104" spans="1:14">
      <c r="A2104" s="41"/>
      <c r="B2104" s="14"/>
      <c r="C2104" s="8"/>
      <c r="D2104" s="8"/>
      <c r="E2104" s="8"/>
      <c r="I2104" s="11"/>
      <c r="J2104" s="11"/>
      <c r="K2104" s="11"/>
      <c r="L2104" s="12"/>
      <c r="M2104" s="11"/>
      <c r="N2104" s="13"/>
    </row>
    <row r="2105" spans="1:14">
      <c r="A2105" s="41"/>
      <c r="B2105" s="14"/>
      <c r="C2105" s="8"/>
      <c r="D2105" s="8"/>
      <c r="E2105" s="8"/>
      <c r="I2105" s="11"/>
      <c r="J2105" s="11"/>
      <c r="K2105" s="11"/>
      <c r="L2105" s="12"/>
      <c r="M2105" s="11"/>
      <c r="N2105" s="13"/>
    </row>
    <row r="2106" spans="1:14">
      <c r="A2106" s="41"/>
      <c r="B2106" s="14"/>
      <c r="C2106" s="8"/>
      <c r="D2106" s="8"/>
      <c r="E2106" s="8"/>
      <c r="I2106" s="11"/>
      <c r="J2106" s="11"/>
      <c r="K2106" s="11"/>
      <c r="L2106" s="12"/>
      <c r="M2106" s="11"/>
      <c r="N2106" s="13"/>
    </row>
    <row r="2107" spans="1:14">
      <c r="A2107" s="41"/>
      <c r="B2107" s="14"/>
      <c r="C2107" s="8"/>
      <c r="D2107" s="8"/>
      <c r="E2107" s="8"/>
      <c r="I2107" s="11"/>
      <c r="J2107" s="11"/>
      <c r="K2107" s="11"/>
      <c r="L2107" s="12"/>
      <c r="M2107" s="11"/>
      <c r="N2107" s="13"/>
    </row>
    <row r="2108" spans="1:14">
      <c r="A2108" s="41"/>
      <c r="B2108" s="14"/>
      <c r="C2108" s="8"/>
      <c r="D2108" s="8"/>
      <c r="E2108" s="8"/>
      <c r="I2108" s="11"/>
      <c r="J2108" s="11"/>
      <c r="K2108" s="11"/>
      <c r="L2108" s="12"/>
      <c r="M2108" s="11"/>
      <c r="N2108" s="13"/>
    </row>
    <row r="2109" spans="1:14">
      <c r="A2109" s="41"/>
      <c r="B2109" s="14"/>
      <c r="C2109" s="8"/>
      <c r="D2109" s="8"/>
      <c r="E2109" s="8"/>
      <c r="I2109" s="11"/>
      <c r="J2109" s="11"/>
      <c r="K2109" s="11"/>
      <c r="L2109" s="12"/>
      <c r="M2109" s="11"/>
      <c r="N2109" s="13"/>
    </row>
    <row r="2110" spans="1:14">
      <c r="A2110" s="41"/>
      <c r="B2110" s="14"/>
      <c r="C2110" s="8"/>
      <c r="D2110" s="8"/>
      <c r="E2110" s="8"/>
      <c r="I2110" s="11"/>
      <c r="J2110" s="11"/>
      <c r="K2110" s="11"/>
      <c r="L2110" s="12"/>
      <c r="M2110" s="11"/>
      <c r="N2110" s="13"/>
    </row>
    <row r="2111" spans="1:14">
      <c r="A2111" s="41"/>
      <c r="B2111" s="14"/>
      <c r="C2111" s="8"/>
      <c r="D2111" s="8"/>
      <c r="E2111" s="8"/>
      <c r="I2111" s="11"/>
      <c r="J2111" s="11"/>
      <c r="K2111" s="11"/>
      <c r="L2111" s="12"/>
      <c r="M2111" s="11"/>
      <c r="N2111" s="13"/>
    </row>
    <row r="2112" spans="1:14">
      <c r="A2112" s="41"/>
      <c r="B2112" s="14"/>
      <c r="C2112" s="8"/>
      <c r="D2112" s="8"/>
      <c r="E2112" s="8"/>
      <c r="I2112" s="11"/>
      <c r="J2112" s="11"/>
      <c r="K2112" s="11"/>
      <c r="L2112" s="12"/>
      <c r="M2112" s="11"/>
      <c r="N2112" s="13"/>
    </row>
    <row r="2113" spans="1:14">
      <c r="A2113" s="41"/>
      <c r="B2113" s="14"/>
      <c r="C2113" s="8"/>
      <c r="D2113" s="8"/>
      <c r="E2113" s="8"/>
      <c r="I2113" s="11"/>
      <c r="J2113" s="11"/>
      <c r="K2113" s="11"/>
      <c r="L2113" s="12"/>
      <c r="M2113" s="11"/>
      <c r="N2113" s="13"/>
    </row>
    <row r="2114" spans="1:14">
      <c r="A2114" s="41"/>
      <c r="B2114" s="14"/>
      <c r="C2114" s="8"/>
      <c r="D2114" s="8"/>
      <c r="E2114" s="8"/>
      <c r="I2114" s="11"/>
      <c r="J2114" s="11"/>
      <c r="K2114" s="11"/>
      <c r="L2114" s="12"/>
      <c r="M2114" s="11"/>
      <c r="N2114" s="13"/>
    </row>
    <row r="2115" spans="1:14">
      <c r="A2115" s="41"/>
      <c r="B2115" s="14"/>
      <c r="C2115" s="8"/>
      <c r="D2115" s="8"/>
      <c r="E2115" s="8"/>
      <c r="I2115" s="11"/>
      <c r="J2115" s="11"/>
      <c r="K2115" s="11"/>
      <c r="L2115" s="12"/>
      <c r="M2115" s="11"/>
      <c r="N2115" s="13"/>
    </row>
    <row r="2116" spans="1:14">
      <c r="A2116" s="41"/>
      <c r="B2116" s="14"/>
      <c r="C2116" s="8"/>
      <c r="D2116" s="8"/>
      <c r="E2116" s="8"/>
      <c r="I2116" s="11"/>
      <c r="J2116" s="11"/>
      <c r="K2116" s="11"/>
      <c r="L2116" s="12"/>
      <c r="M2116" s="11"/>
      <c r="N2116" s="13"/>
    </row>
    <row r="2117" spans="1:14">
      <c r="A2117" s="41"/>
      <c r="B2117" s="14"/>
      <c r="C2117" s="8"/>
      <c r="D2117" s="8"/>
      <c r="E2117" s="8"/>
      <c r="I2117" s="11"/>
      <c r="J2117" s="11"/>
      <c r="K2117" s="11"/>
      <c r="L2117" s="12"/>
      <c r="M2117" s="11"/>
      <c r="N2117" s="13"/>
    </row>
    <row r="2118" spans="1:14">
      <c r="A2118" s="41"/>
      <c r="B2118" s="14"/>
      <c r="C2118" s="8"/>
      <c r="D2118" s="8"/>
      <c r="E2118" s="8"/>
      <c r="I2118" s="11"/>
      <c r="J2118" s="11"/>
      <c r="K2118" s="11"/>
      <c r="L2118" s="12"/>
      <c r="M2118" s="11"/>
      <c r="N2118" s="13"/>
    </row>
    <row r="2119" spans="1:14">
      <c r="A2119" s="41"/>
      <c r="B2119" s="14"/>
      <c r="C2119" s="8"/>
      <c r="D2119" s="8"/>
      <c r="E2119" s="8"/>
      <c r="I2119" s="11"/>
      <c r="J2119" s="11"/>
      <c r="K2119" s="11"/>
      <c r="L2119" s="12"/>
      <c r="M2119" s="11"/>
      <c r="N2119" s="13"/>
    </row>
    <row r="2120" spans="1:14">
      <c r="A2120" s="41"/>
      <c r="B2120" s="14"/>
      <c r="C2120" s="8"/>
      <c r="D2120" s="8"/>
      <c r="E2120" s="8"/>
      <c r="I2120" s="11"/>
      <c r="J2120" s="11"/>
      <c r="K2120" s="11"/>
      <c r="L2120" s="12"/>
      <c r="M2120" s="11"/>
      <c r="N2120" s="13"/>
    </row>
    <row r="2121" spans="1:14">
      <c r="A2121" s="41"/>
      <c r="B2121" s="14"/>
      <c r="C2121" s="8"/>
      <c r="D2121" s="8"/>
      <c r="E2121" s="8"/>
      <c r="I2121" s="11"/>
      <c r="J2121" s="11"/>
      <c r="K2121" s="11"/>
      <c r="L2121" s="12"/>
      <c r="M2121" s="11"/>
      <c r="N2121" s="13"/>
    </row>
    <row r="2122" spans="1:14">
      <c r="A2122" s="41"/>
      <c r="B2122" s="14"/>
      <c r="C2122" s="8"/>
      <c r="D2122" s="8"/>
      <c r="E2122" s="8"/>
      <c r="I2122" s="11"/>
      <c r="J2122" s="11"/>
      <c r="K2122" s="11"/>
      <c r="L2122" s="12"/>
      <c r="M2122" s="11"/>
      <c r="N2122" s="13"/>
    </row>
    <row r="2123" spans="1:14">
      <c r="A2123" s="41"/>
      <c r="B2123" s="14"/>
      <c r="C2123" s="8"/>
      <c r="D2123" s="8"/>
      <c r="E2123" s="8"/>
      <c r="I2123" s="11"/>
      <c r="J2123" s="11"/>
      <c r="K2123" s="11"/>
      <c r="L2123" s="12"/>
      <c r="M2123" s="11"/>
      <c r="N2123" s="13"/>
    </row>
    <row r="2124" spans="1:14">
      <c r="A2124" s="41"/>
      <c r="B2124" s="14"/>
      <c r="C2124" s="8"/>
      <c r="D2124" s="8"/>
      <c r="E2124" s="8"/>
      <c r="I2124" s="11"/>
      <c r="J2124" s="11"/>
      <c r="K2124" s="11"/>
      <c r="L2124" s="12"/>
      <c r="M2124" s="11"/>
      <c r="N2124" s="13"/>
    </row>
    <row r="2125" spans="1:14">
      <c r="A2125" s="41"/>
      <c r="B2125" s="14"/>
      <c r="C2125" s="8"/>
      <c r="D2125" s="8"/>
      <c r="E2125" s="8"/>
      <c r="I2125" s="11"/>
      <c r="J2125" s="11"/>
      <c r="K2125" s="11"/>
      <c r="L2125" s="12"/>
      <c r="M2125" s="11"/>
      <c r="N2125" s="13"/>
    </row>
    <row r="2126" spans="1:14">
      <c r="A2126" s="41"/>
      <c r="B2126" s="14"/>
      <c r="C2126" s="8"/>
      <c r="D2126" s="8"/>
      <c r="E2126" s="8"/>
      <c r="I2126" s="11"/>
      <c r="J2126" s="11"/>
      <c r="K2126" s="11"/>
      <c r="L2126" s="12"/>
      <c r="M2126" s="11"/>
      <c r="N2126" s="13"/>
    </row>
    <row r="2127" spans="1:14">
      <c r="A2127" s="41"/>
      <c r="B2127" s="14"/>
      <c r="C2127" s="8"/>
      <c r="D2127" s="8"/>
      <c r="E2127" s="8"/>
      <c r="I2127" s="11"/>
      <c r="J2127" s="11"/>
      <c r="K2127" s="11"/>
      <c r="L2127" s="12"/>
      <c r="M2127" s="11"/>
      <c r="N2127" s="13"/>
    </row>
    <row r="2128" spans="1:14">
      <c r="A2128" s="41"/>
      <c r="B2128" s="14"/>
      <c r="C2128" s="8"/>
      <c r="D2128" s="8"/>
      <c r="E2128" s="8"/>
      <c r="I2128" s="11"/>
      <c r="J2128" s="11"/>
      <c r="K2128" s="11"/>
      <c r="L2128" s="12"/>
      <c r="M2128" s="11"/>
      <c r="N2128" s="13"/>
    </row>
    <row r="2129" spans="1:14">
      <c r="A2129" s="41"/>
      <c r="B2129" s="14"/>
      <c r="C2129" s="8"/>
      <c r="D2129" s="8"/>
      <c r="E2129" s="8"/>
      <c r="I2129" s="11"/>
      <c r="J2129" s="11"/>
      <c r="K2129" s="11"/>
      <c r="L2129" s="12"/>
      <c r="M2129" s="11"/>
      <c r="N2129" s="13"/>
    </row>
    <row r="2130" spans="1:14">
      <c r="A2130" s="41"/>
      <c r="B2130" s="14"/>
      <c r="C2130" s="8"/>
      <c r="D2130" s="8"/>
      <c r="E2130" s="8"/>
      <c r="I2130" s="11"/>
      <c r="J2130" s="11"/>
      <c r="K2130" s="11"/>
      <c r="L2130" s="12"/>
      <c r="M2130" s="11"/>
      <c r="N2130" s="13"/>
    </row>
    <row r="2131" spans="1:14">
      <c r="A2131" s="41"/>
      <c r="B2131" s="14"/>
      <c r="C2131" s="8"/>
      <c r="D2131" s="8"/>
      <c r="E2131" s="8"/>
      <c r="I2131" s="11"/>
      <c r="J2131" s="11"/>
      <c r="K2131" s="11"/>
      <c r="L2131" s="12"/>
      <c r="M2131" s="11"/>
      <c r="N2131" s="13"/>
    </row>
    <row r="2132" spans="1:14">
      <c r="A2132" s="41"/>
      <c r="B2132" s="14"/>
      <c r="C2132" s="8"/>
      <c r="D2132" s="8"/>
      <c r="E2132" s="8"/>
      <c r="I2132" s="11"/>
      <c r="J2132" s="11"/>
      <c r="K2132" s="11"/>
      <c r="L2132" s="12"/>
      <c r="M2132" s="11"/>
      <c r="N2132" s="13"/>
    </row>
    <row r="2133" spans="1:14">
      <c r="A2133" s="41"/>
      <c r="B2133" s="14"/>
      <c r="C2133" s="8"/>
      <c r="D2133" s="8"/>
      <c r="E2133" s="8"/>
      <c r="I2133" s="11"/>
      <c r="J2133" s="11"/>
      <c r="K2133" s="11"/>
      <c r="L2133" s="12"/>
      <c r="M2133" s="11"/>
      <c r="N2133" s="13"/>
    </row>
    <row r="2134" spans="1:14">
      <c r="A2134" s="41"/>
      <c r="B2134" s="14"/>
      <c r="C2134" s="8"/>
      <c r="D2134" s="8"/>
      <c r="E2134" s="8"/>
      <c r="I2134" s="11"/>
      <c r="J2134" s="11"/>
      <c r="K2134" s="11"/>
      <c r="L2134" s="12"/>
      <c r="M2134" s="11"/>
      <c r="N2134" s="13"/>
    </row>
    <row r="2135" spans="1:14">
      <c r="A2135" s="41"/>
      <c r="B2135" s="14"/>
      <c r="C2135" s="8"/>
      <c r="D2135" s="8"/>
      <c r="E2135" s="8"/>
      <c r="I2135" s="11"/>
      <c r="J2135" s="11"/>
      <c r="K2135" s="11"/>
      <c r="L2135" s="12"/>
      <c r="M2135" s="11"/>
      <c r="N2135" s="13"/>
    </row>
    <row r="2136" spans="1:14">
      <c r="A2136" s="41"/>
      <c r="B2136" s="14"/>
      <c r="C2136" s="8"/>
      <c r="D2136" s="8"/>
      <c r="E2136" s="8"/>
      <c r="I2136" s="11"/>
      <c r="J2136" s="11"/>
      <c r="K2136" s="11"/>
      <c r="L2136" s="12"/>
      <c r="M2136" s="11"/>
      <c r="N2136" s="13"/>
    </row>
    <row r="2137" spans="1:14">
      <c r="A2137" s="41"/>
      <c r="B2137" s="14"/>
      <c r="C2137" s="8"/>
      <c r="D2137" s="8"/>
      <c r="E2137" s="8"/>
      <c r="I2137" s="11"/>
      <c r="J2137" s="11"/>
      <c r="K2137" s="11"/>
      <c r="L2137" s="12"/>
      <c r="M2137" s="11"/>
      <c r="N2137" s="13"/>
    </row>
    <row r="2138" spans="1:14">
      <c r="A2138" s="41"/>
      <c r="B2138" s="14"/>
      <c r="C2138" s="8"/>
      <c r="D2138" s="8"/>
      <c r="E2138" s="8"/>
      <c r="I2138" s="11"/>
      <c r="J2138" s="11"/>
      <c r="K2138" s="11"/>
      <c r="L2138" s="12"/>
      <c r="M2138" s="11"/>
      <c r="N2138" s="13"/>
    </row>
    <row r="2139" spans="1:14">
      <c r="A2139" s="41"/>
      <c r="B2139" s="14"/>
      <c r="C2139" s="8"/>
      <c r="D2139" s="8"/>
      <c r="E2139" s="8"/>
      <c r="I2139" s="11"/>
      <c r="J2139" s="11"/>
      <c r="K2139" s="11"/>
      <c r="L2139" s="12"/>
      <c r="M2139" s="11"/>
      <c r="N2139" s="13"/>
    </row>
    <row r="2140" spans="1:14">
      <c r="A2140" s="41"/>
      <c r="B2140" s="14"/>
      <c r="C2140" s="8"/>
      <c r="D2140" s="8"/>
      <c r="E2140" s="8"/>
      <c r="I2140" s="11"/>
      <c r="J2140" s="11"/>
      <c r="K2140" s="11"/>
      <c r="L2140" s="12"/>
      <c r="M2140" s="11"/>
      <c r="N2140" s="13"/>
    </row>
    <row r="2141" spans="1:14">
      <c r="A2141" s="41"/>
      <c r="B2141" s="14"/>
      <c r="C2141" s="8"/>
      <c r="D2141" s="8"/>
      <c r="E2141" s="8"/>
      <c r="I2141" s="11"/>
      <c r="J2141" s="11"/>
      <c r="K2141" s="11"/>
      <c r="L2141" s="12"/>
      <c r="M2141" s="11"/>
      <c r="N2141" s="13"/>
    </row>
    <row r="2142" spans="1:14">
      <c r="A2142" s="41"/>
      <c r="B2142" s="14"/>
      <c r="C2142" s="8"/>
      <c r="D2142" s="8"/>
      <c r="E2142" s="8"/>
      <c r="I2142" s="11"/>
      <c r="J2142" s="11"/>
      <c r="K2142" s="11"/>
      <c r="L2142" s="12"/>
      <c r="M2142" s="11"/>
      <c r="N2142" s="13"/>
    </row>
    <row r="2143" spans="1:14">
      <c r="A2143" s="41"/>
      <c r="B2143" s="14"/>
      <c r="C2143" s="8"/>
      <c r="D2143" s="8"/>
      <c r="E2143" s="8"/>
      <c r="I2143" s="11"/>
      <c r="J2143" s="11"/>
      <c r="K2143" s="11"/>
      <c r="L2143" s="12"/>
      <c r="M2143" s="11"/>
      <c r="N2143" s="13"/>
    </row>
    <row r="2144" spans="1:14">
      <c r="A2144" s="41"/>
      <c r="B2144" s="14"/>
      <c r="C2144" s="8"/>
      <c r="D2144" s="8"/>
      <c r="E2144" s="8"/>
      <c r="I2144" s="11"/>
      <c r="J2144" s="11"/>
      <c r="K2144" s="11"/>
      <c r="L2144" s="12"/>
      <c r="M2144" s="11"/>
      <c r="N2144" s="13"/>
    </row>
    <row r="2145" spans="1:14">
      <c r="A2145" s="41"/>
      <c r="B2145" s="14"/>
      <c r="C2145" s="8"/>
      <c r="D2145" s="8"/>
      <c r="E2145" s="8"/>
      <c r="I2145" s="11"/>
      <c r="J2145" s="11"/>
      <c r="K2145" s="11"/>
      <c r="L2145" s="12"/>
      <c r="M2145" s="11"/>
      <c r="N2145" s="13"/>
    </row>
    <row r="2146" spans="1:14">
      <c r="A2146" s="41"/>
      <c r="B2146" s="14"/>
      <c r="C2146" s="8"/>
      <c r="D2146" s="8"/>
      <c r="E2146" s="8"/>
      <c r="I2146" s="11"/>
      <c r="J2146" s="11"/>
      <c r="K2146" s="11"/>
      <c r="L2146" s="12"/>
      <c r="M2146" s="11"/>
      <c r="N2146" s="13"/>
    </row>
    <row r="2147" spans="1:14">
      <c r="A2147" s="41"/>
      <c r="B2147" s="14"/>
      <c r="C2147" s="8"/>
      <c r="D2147" s="8"/>
      <c r="E2147" s="8"/>
      <c r="I2147" s="11"/>
      <c r="J2147" s="11"/>
      <c r="K2147" s="11"/>
      <c r="L2147" s="12"/>
      <c r="M2147" s="11"/>
      <c r="N2147" s="13"/>
    </row>
    <row r="2148" spans="1:14">
      <c r="A2148" s="41"/>
      <c r="B2148" s="14"/>
      <c r="C2148" s="8"/>
      <c r="D2148" s="8"/>
      <c r="E2148" s="8"/>
      <c r="I2148" s="11"/>
      <c r="J2148" s="11"/>
      <c r="K2148" s="11"/>
      <c r="L2148" s="12"/>
      <c r="M2148" s="11"/>
      <c r="N2148" s="13"/>
    </row>
    <row r="2149" spans="1:14">
      <c r="A2149" s="41"/>
      <c r="B2149" s="14"/>
      <c r="C2149" s="8"/>
      <c r="D2149" s="8"/>
      <c r="E2149" s="8"/>
      <c r="I2149" s="11"/>
      <c r="J2149" s="11"/>
      <c r="K2149" s="11"/>
      <c r="L2149" s="12"/>
      <c r="M2149" s="11"/>
      <c r="N2149" s="13"/>
    </row>
    <row r="2150" spans="1:14">
      <c r="A2150" s="41"/>
      <c r="B2150" s="14"/>
      <c r="C2150" s="8"/>
      <c r="D2150" s="8"/>
      <c r="E2150" s="8"/>
      <c r="I2150" s="11"/>
      <c r="J2150" s="11"/>
      <c r="K2150" s="11"/>
      <c r="L2150" s="12"/>
      <c r="M2150" s="11"/>
      <c r="N2150" s="13"/>
    </row>
    <row r="2151" spans="1:14">
      <c r="A2151" s="41"/>
      <c r="B2151" s="14"/>
      <c r="C2151" s="8"/>
      <c r="D2151" s="8"/>
      <c r="E2151" s="8"/>
      <c r="I2151" s="11"/>
      <c r="J2151" s="11"/>
      <c r="K2151" s="11"/>
      <c r="L2151" s="12"/>
      <c r="M2151" s="11"/>
      <c r="N2151" s="13"/>
    </row>
    <row r="2152" spans="1:14">
      <c r="A2152" s="41"/>
      <c r="B2152" s="14"/>
      <c r="C2152" s="8"/>
      <c r="D2152" s="8"/>
      <c r="E2152" s="8"/>
      <c r="I2152" s="11"/>
      <c r="J2152" s="11"/>
      <c r="K2152" s="11"/>
      <c r="L2152" s="12"/>
      <c r="M2152" s="11"/>
      <c r="N2152" s="13"/>
    </row>
    <row r="2153" spans="1:14">
      <c r="A2153" s="41"/>
      <c r="B2153" s="14"/>
      <c r="C2153" s="8"/>
      <c r="D2153" s="8"/>
      <c r="E2153" s="8"/>
      <c r="I2153" s="11"/>
      <c r="J2153" s="11"/>
      <c r="K2153" s="11"/>
      <c r="L2153" s="12"/>
      <c r="M2153" s="11"/>
      <c r="N2153" s="13"/>
    </row>
    <row r="2154" spans="1:14">
      <c r="A2154" s="41"/>
      <c r="B2154" s="14"/>
      <c r="C2154" s="8"/>
      <c r="D2154" s="8"/>
      <c r="E2154" s="8"/>
      <c r="I2154" s="11"/>
      <c r="J2154" s="11"/>
      <c r="K2154" s="11"/>
      <c r="L2154" s="12"/>
      <c r="M2154" s="11"/>
      <c r="N2154" s="13"/>
    </row>
    <row r="2155" spans="1:14">
      <c r="A2155" s="41"/>
      <c r="B2155" s="14"/>
      <c r="C2155" s="8"/>
      <c r="D2155" s="8"/>
      <c r="E2155" s="8"/>
      <c r="I2155" s="11"/>
      <c r="J2155" s="11"/>
      <c r="K2155" s="11"/>
      <c r="L2155" s="12"/>
      <c r="M2155" s="11"/>
      <c r="N2155" s="13"/>
    </row>
    <row r="2156" spans="1:14">
      <c r="A2156" s="41"/>
      <c r="B2156" s="14"/>
      <c r="C2156" s="8"/>
      <c r="D2156" s="8"/>
      <c r="E2156" s="8"/>
      <c r="I2156" s="11"/>
      <c r="J2156" s="11"/>
      <c r="K2156" s="11"/>
      <c r="L2156" s="12"/>
      <c r="M2156" s="11"/>
      <c r="N2156" s="13"/>
    </row>
    <row r="2157" spans="1:14">
      <c r="A2157" s="41"/>
      <c r="B2157" s="14"/>
      <c r="C2157" s="8"/>
      <c r="D2157" s="8"/>
      <c r="E2157" s="8"/>
      <c r="I2157" s="11"/>
      <c r="J2157" s="11"/>
      <c r="K2157" s="11"/>
      <c r="L2157" s="12"/>
      <c r="M2157" s="11"/>
      <c r="N2157" s="13"/>
    </row>
    <row r="2158" spans="1:14">
      <c r="A2158" s="41"/>
      <c r="B2158" s="14"/>
      <c r="C2158" s="8"/>
      <c r="D2158" s="8"/>
      <c r="E2158" s="8"/>
      <c r="I2158" s="11"/>
      <c r="J2158" s="11"/>
      <c r="K2158" s="11"/>
      <c r="L2158" s="12"/>
      <c r="M2158" s="11"/>
      <c r="N2158" s="13"/>
    </row>
    <row r="2159" spans="1:14">
      <c r="A2159" s="41"/>
      <c r="B2159" s="14"/>
      <c r="C2159" s="8"/>
      <c r="D2159" s="8"/>
      <c r="E2159" s="8"/>
      <c r="I2159" s="11"/>
      <c r="J2159" s="11"/>
      <c r="K2159" s="11"/>
      <c r="L2159" s="12"/>
      <c r="M2159" s="11"/>
      <c r="N2159" s="13"/>
    </row>
    <row r="2160" spans="1:14">
      <c r="A2160" s="41"/>
      <c r="B2160" s="14"/>
      <c r="C2160" s="8"/>
      <c r="D2160" s="8"/>
      <c r="E2160" s="8"/>
      <c r="I2160" s="11"/>
      <c r="J2160" s="11"/>
      <c r="K2160" s="11"/>
      <c r="L2160" s="12"/>
      <c r="M2160" s="11"/>
      <c r="N2160" s="13"/>
    </row>
    <row r="2161" spans="1:14">
      <c r="A2161" s="41"/>
      <c r="B2161" s="14"/>
      <c r="C2161" s="8"/>
      <c r="D2161" s="8"/>
      <c r="E2161" s="8"/>
      <c r="I2161" s="11"/>
      <c r="J2161" s="11"/>
      <c r="K2161" s="11"/>
      <c r="L2161" s="12"/>
      <c r="M2161" s="11"/>
      <c r="N2161" s="13"/>
    </row>
    <row r="2162" spans="1:14">
      <c r="A2162" s="41"/>
      <c r="B2162" s="14"/>
      <c r="C2162" s="8"/>
      <c r="D2162" s="8"/>
      <c r="E2162" s="8"/>
      <c r="I2162" s="11"/>
      <c r="J2162" s="11"/>
      <c r="K2162" s="11"/>
      <c r="L2162" s="12"/>
      <c r="M2162" s="11"/>
      <c r="N2162" s="13"/>
    </row>
    <row r="2163" spans="1:14">
      <c r="A2163" s="41"/>
      <c r="B2163" s="14"/>
      <c r="C2163" s="8"/>
      <c r="D2163" s="8"/>
      <c r="E2163" s="8"/>
      <c r="I2163" s="11"/>
      <c r="J2163" s="11"/>
      <c r="K2163" s="11"/>
      <c r="L2163" s="12"/>
      <c r="M2163" s="11"/>
      <c r="N2163" s="13"/>
    </row>
    <row r="2164" spans="1:14">
      <c r="A2164" s="41"/>
      <c r="B2164" s="14"/>
      <c r="C2164" s="8"/>
      <c r="D2164" s="8"/>
      <c r="E2164" s="8"/>
      <c r="I2164" s="11"/>
      <c r="J2164" s="11"/>
      <c r="K2164" s="11"/>
      <c r="L2164" s="12"/>
      <c r="M2164" s="11"/>
      <c r="N2164" s="13"/>
    </row>
    <row r="2165" spans="1:14">
      <c r="A2165" s="41"/>
      <c r="B2165" s="14"/>
      <c r="C2165" s="8"/>
      <c r="D2165" s="8"/>
      <c r="E2165" s="8"/>
      <c r="I2165" s="11"/>
      <c r="J2165" s="11"/>
      <c r="K2165" s="11"/>
      <c r="L2165" s="12"/>
      <c r="M2165" s="11"/>
      <c r="N2165" s="13"/>
    </row>
    <row r="2166" spans="1:14">
      <c r="A2166" s="41"/>
      <c r="B2166" s="14"/>
      <c r="C2166" s="8"/>
      <c r="D2166" s="8"/>
      <c r="E2166" s="8"/>
      <c r="I2166" s="11"/>
      <c r="J2166" s="11"/>
      <c r="K2166" s="11"/>
      <c r="L2166" s="12"/>
      <c r="M2166" s="11"/>
      <c r="N2166" s="13"/>
    </row>
    <row r="2167" spans="1:14">
      <c r="A2167" s="41"/>
      <c r="B2167" s="14"/>
      <c r="C2167" s="8"/>
      <c r="D2167" s="8"/>
      <c r="E2167" s="8"/>
      <c r="I2167" s="11"/>
      <c r="J2167" s="11"/>
      <c r="K2167" s="11"/>
      <c r="L2167" s="12"/>
      <c r="M2167" s="11"/>
      <c r="N2167" s="13"/>
    </row>
    <row r="2168" spans="1:14">
      <c r="A2168" s="41"/>
      <c r="B2168" s="14"/>
      <c r="C2168" s="8"/>
      <c r="D2168" s="8"/>
      <c r="E2168" s="8"/>
      <c r="I2168" s="11"/>
      <c r="J2168" s="11"/>
      <c r="K2168" s="11"/>
      <c r="L2168" s="12"/>
      <c r="M2168" s="11"/>
      <c r="N2168" s="13"/>
    </row>
    <row r="2169" spans="1:14">
      <c r="A2169" s="41"/>
      <c r="B2169" s="14"/>
      <c r="C2169" s="8"/>
      <c r="D2169" s="8"/>
      <c r="E2169" s="8"/>
      <c r="I2169" s="11"/>
      <c r="J2169" s="11"/>
      <c r="K2169" s="11"/>
      <c r="L2169" s="12"/>
      <c r="M2169" s="11"/>
      <c r="N2169" s="13"/>
    </row>
    <row r="2170" spans="1:14">
      <c r="A2170" s="41"/>
      <c r="B2170" s="14"/>
      <c r="C2170" s="8"/>
      <c r="D2170" s="8"/>
      <c r="E2170" s="8"/>
      <c r="I2170" s="11"/>
      <c r="J2170" s="11"/>
      <c r="K2170" s="11"/>
      <c r="L2170" s="12"/>
      <c r="M2170" s="11"/>
      <c r="N2170" s="13"/>
    </row>
    <row r="2171" spans="1:14">
      <c r="A2171" s="41"/>
      <c r="B2171" s="14"/>
      <c r="C2171" s="8"/>
      <c r="D2171" s="8"/>
      <c r="E2171" s="8"/>
      <c r="I2171" s="11"/>
      <c r="J2171" s="11"/>
      <c r="K2171" s="11"/>
      <c r="L2171" s="12"/>
      <c r="M2171" s="11"/>
      <c r="N2171" s="13"/>
    </row>
    <row r="2172" spans="1:14">
      <c r="A2172" s="41"/>
      <c r="B2172" s="14"/>
      <c r="C2172" s="8"/>
      <c r="D2172" s="8"/>
      <c r="E2172" s="8"/>
      <c r="I2172" s="11"/>
      <c r="J2172" s="11"/>
      <c r="K2172" s="11"/>
      <c r="L2172" s="12"/>
      <c r="M2172" s="11"/>
      <c r="N2172" s="13"/>
    </row>
    <row r="2173" spans="1:14">
      <c r="A2173" s="41"/>
      <c r="B2173" s="14"/>
      <c r="C2173" s="8"/>
      <c r="D2173" s="8"/>
      <c r="E2173" s="8"/>
      <c r="I2173" s="11"/>
      <c r="J2173" s="11"/>
      <c r="K2173" s="11"/>
      <c r="L2173" s="12"/>
      <c r="M2173" s="11"/>
      <c r="N2173" s="13"/>
    </row>
    <row r="2174" spans="1:14">
      <c r="A2174" s="41"/>
      <c r="B2174" s="14"/>
      <c r="C2174" s="8"/>
      <c r="D2174" s="8"/>
      <c r="E2174" s="8"/>
      <c r="I2174" s="11"/>
      <c r="J2174" s="11"/>
      <c r="K2174" s="11"/>
      <c r="L2174" s="12"/>
      <c r="M2174" s="11"/>
      <c r="N2174" s="13"/>
    </row>
    <row r="2175" spans="1:14">
      <c r="A2175" s="41"/>
      <c r="B2175" s="14"/>
      <c r="C2175" s="8"/>
      <c r="D2175" s="8"/>
      <c r="E2175" s="8"/>
      <c r="I2175" s="11"/>
      <c r="J2175" s="11"/>
      <c r="K2175" s="11"/>
      <c r="L2175" s="12"/>
      <c r="M2175" s="11"/>
      <c r="N2175" s="13"/>
    </row>
    <row r="2176" spans="1:14">
      <c r="A2176" s="41"/>
      <c r="B2176" s="14"/>
      <c r="C2176" s="8"/>
      <c r="D2176" s="8"/>
      <c r="E2176" s="8"/>
      <c r="I2176" s="11"/>
      <c r="J2176" s="11"/>
      <c r="K2176" s="11"/>
      <c r="L2176" s="12"/>
      <c r="M2176" s="11"/>
      <c r="N2176" s="13"/>
    </row>
    <row r="2177" spans="1:14">
      <c r="A2177" s="41"/>
      <c r="B2177" s="14"/>
      <c r="C2177" s="8"/>
      <c r="D2177" s="8"/>
      <c r="E2177" s="8"/>
      <c r="I2177" s="11"/>
      <c r="J2177" s="11"/>
      <c r="K2177" s="11"/>
      <c r="L2177" s="12"/>
      <c r="M2177" s="11"/>
      <c r="N2177" s="13"/>
    </row>
    <row r="2178" spans="1:14">
      <c r="A2178" s="41"/>
      <c r="B2178" s="14"/>
      <c r="C2178" s="8"/>
      <c r="D2178" s="8"/>
      <c r="E2178" s="8"/>
      <c r="I2178" s="11"/>
      <c r="J2178" s="11"/>
      <c r="K2178" s="11"/>
      <c r="L2178" s="12"/>
      <c r="M2178" s="11"/>
      <c r="N2178" s="13"/>
    </row>
    <row r="2179" spans="1:14">
      <c r="A2179" s="41"/>
      <c r="B2179" s="14"/>
      <c r="C2179" s="8"/>
      <c r="D2179" s="8"/>
      <c r="E2179" s="8"/>
      <c r="I2179" s="11"/>
      <c r="J2179" s="11"/>
      <c r="K2179" s="11"/>
      <c r="L2179" s="12"/>
      <c r="M2179" s="11"/>
      <c r="N2179" s="13"/>
    </row>
    <row r="2180" spans="1:14">
      <c r="A2180" s="41"/>
      <c r="B2180" s="14"/>
      <c r="C2180" s="8"/>
      <c r="D2180" s="8"/>
      <c r="E2180" s="8"/>
      <c r="I2180" s="11"/>
      <c r="J2180" s="11"/>
      <c r="K2180" s="11"/>
      <c r="L2180" s="12"/>
      <c r="M2180" s="11"/>
      <c r="N2180" s="13"/>
    </row>
    <row r="2181" spans="1:14">
      <c r="A2181" s="41"/>
      <c r="B2181" s="14"/>
      <c r="C2181" s="8"/>
      <c r="D2181" s="8"/>
      <c r="E2181" s="8"/>
      <c r="I2181" s="11"/>
      <c r="J2181" s="11"/>
      <c r="K2181" s="11"/>
      <c r="L2181" s="12"/>
      <c r="M2181" s="11"/>
      <c r="N2181" s="13"/>
    </row>
    <row r="2182" spans="1:14">
      <c r="A2182" s="41"/>
      <c r="B2182" s="14"/>
      <c r="C2182" s="8"/>
      <c r="D2182" s="8"/>
      <c r="E2182" s="8"/>
      <c r="I2182" s="11"/>
      <c r="J2182" s="11"/>
      <c r="K2182" s="11"/>
      <c r="L2182" s="12"/>
      <c r="M2182" s="11"/>
      <c r="N2182" s="13"/>
    </row>
    <row r="2183" spans="1:14">
      <c r="A2183" s="41"/>
      <c r="B2183" s="14"/>
      <c r="C2183" s="8"/>
      <c r="D2183" s="8"/>
      <c r="E2183" s="8"/>
      <c r="I2183" s="11"/>
      <c r="J2183" s="11"/>
      <c r="K2183" s="11"/>
      <c r="L2183" s="12"/>
      <c r="M2183" s="11"/>
      <c r="N2183" s="13"/>
    </row>
    <row r="2184" spans="1:14">
      <c r="A2184" s="41"/>
      <c r="B2184" s="14"/>
      <c r="C2184" s="8"/>
      <c r="D2184" s="8"/>
      <c r="E2184" s="8"/>
      <c r="I2184" s="11"/>
      <c r="J2184" s="11"/>
      <c r="K2184" s="11"/>
      <c r="L2184" s="12"/>
      <c r="M2184" s="11"/>
      <c r="N2184" s="13"/>
    </row>
    <row r="2185" spans="1:14">
      <c r="A2185" s="41"/>
      <c r="B2185" s="14"/>
      <c r="C2185" s="8"/>
      <c r="D2185" s="8"/>
      <c r="E2185" s="8"/>
      <c r="I2185" s="11"/>
      <c r="J2185" s="11"/>
      <c r="K2185" s="11"/>
      <c r="L2185" s="12"/>
      <c r="M2185" s="11"/>
      <c r="N2185" s="13"/>
    </row>
    <row r="2186" spans="1:14">
      <c r="A2186" s="41"/>
      <c r="B2186" s="14"/>
      <c r="C2186" s="8"/>
      <c r="D2186" s="8"/>
      <c r="E2186" s="8"/>
      <c r="I2186" s="11"/>
      <c r="J2186" s="11"/>
      <c r="K2186" s="11"/>
      <c r="L2186" s="12"/>
      <c r="M2186" s="11"/>
      <c r="N2186" s="13"/>
    </row>
    <row r="2187" spans="1:14">
      <c r="A2187" s="41"/>
      <c r="B2187" s="14"/>
      <c r="C2187" s="8"/>
      <c r="D2187" s="8"/>
      <c r="E2187" s="8"/>
      <c r="I2187" s="11"/>
      <c r="J2187" s="11"/>
      <c r="K2187" s="11"/>
      <c r="L2187" s="12"/>
      <c r="M2187" s="11"/>
      <c r="N2187" s="13"/>
    </row>
    <row r="2188" spans="1:14">
      <c r="A2188" s="41"/>
      <c r="B2188" s="14"/>
      <c r="C2188" s="8"/>
      <c r="D2188" s="8"/>
      <c r="E2188" s="8"/>
      <c r="I2188" s="11"/>
      <c r="J2188" s="11"/>
      <c r="K2188" s="11"/>
      <c r="L2188" s="12"/>
      <c r="M2188" s="11"/>
      <c r="N2188" s="13"/>
    </row>
    <row r="2189" spans="1:14">
      <c r="A2189" s="41"/>
      <c r="B2189" s="14"/>
      <c r="C2189" s="8"/>
      <c r="D2189" s="8"/>
      <c r="E2189" s="8"/>
      <c r="I2189" s="11"/>
      <c r="J2189" s="11"/>
      <c r="K2189" s="11"/>
      <c r="L2189" s="12"/>
      <c r="M2189" s="11"/>
      <c r="N2189" s="13"/>
    </row>
    <row r="2190" spans="1:14">
      <c r="A2190" s="41"/>
      <c r="B2190" s="14"/>
      <c r="C2190" s="8"/>
      <c r="D2190" s="8"/>
      <c r="E2190" s="8"/>
      <c r="I2190" s="11"/>
      <c r="J2190" s="11"/>
      <c r="K2190" s="11"/>
      <c r="L2190" s="12"/>
      <c r="M2190" s="11"/>
      <c r="N2190" s="13"/>
    </row>
    <row r="2191" spans="1:14">
      <c r="A2191" s="41"/>
      <c r="B2191" s="14"/>
      <c r="C2191" s="8"/>
      <c r="D2191" s="8"/>
      <c r="E2191" s="8"/>
      <c r="I2191" s="11"/>
      <c r="J2191" s="11"/>
      <c r="K2191" s="11"/>
      <c r="L2191" s="12"/>
      <c r="M2191" s="11"/>
      <c r="N2191" s="13"/>
    </row>
    <row r="2192" spans="1:14">
      <c r="A2192" s="41"/>
      <c r="B2192" s="14"/>
      <c r="C2192" s="8"/>
      <c r="D2192" s="8"/>
      <c r="E2192" s="8"/>
      <c r="I2192" s="11"/>
      <c r="J2192" s="11"/>
      <c r="K2192" s="11"/>
      <c r="L2192" s="12"/>
      <c r="M2192" s="11"/>
      <c r="N2192" s="13"/>
    </row>
    <row r="2193" spans="1:14">
      <c r="A2193" s="41"/>
      <c r="B2193" s="14"/>
      <c r="C2193" s="8"/>
      <c r="D2193" s="8"/>
      <c r="E2193" s="8"/>
      <c r="I2193" s="11"/>
      <c r="J2193" s="11"/>
      <c r="K2193" s="11"/>
      <c r="L2193" s="12"/>
      <c r="M2193" s="11"/>
      <c r="N2193" s="13"/>
    </row>
    <row r="2194" spans="1:14">
      <c r="A2194" s="41"/>
      <c r="B2194" s="14"/>
      <c r="C2194" s="8"/>
      <c r="D2194" s="8"/>
      <c r="E2194" s="8"/>
      <c r="I2194" s="11"/>
      <c r="J2194" s="11"/>
      <c r="K2194" s="11"/>
      <c r="L2194" s="12"/>
      <c r="M2194" s="11"/>
      <c r="N2194" s="13"/>
    </row>
    <row r="2195" spans="1:14">
      <c r="A2195" s="41"/>
      <c r="B2195" s="14"/>
      <c r="C2195" s="8"/>
      <c r="D2195" s="8"/>
      <c r="E2195" s="8"/>
      <c r="I2195" s="11"/>
      <c r="J2195" s="11"/>
      <c r="K2195" s="11"/>
      <c r="L2195" s="12"/>
      <c r="M2195" s="11"/>
      <c r="N2195" s="13"/>
    </row>
    <row r="2196" spans="1:14">
      <c r="A2196" s="41"/>
      <c r="B2196" s="14"/>
      <c r="C2196" s="8"/>
      <c r="D2196" s="8"/>
      <c r="E2196" s="8"/>
      <c r="I2196" s="11"/>
      <c r="J2196" s="11"/>
      <c r="K2196" s="11"/>
      <c r="L2196" s="12"/>
      <c r="M2196" s="11"/>
      <c r="N2196" s="13"/>
    </row>
    <row r="2197" spans="1:14">
      <c r="A2197" s="41"/>
      <c r="B2197" s="14"/>
      <c r="C2197" s="8"/>
      <c r="D2197" s="8"/>
      <c r="E2197" s="8"/>
      <c r="I2197" s="11"/>
      <c r="J2197" s="11"/>
      <c r="K2197" s="11"/>
      <c r="L2197" s="12"/>
      <c r="M2197" s="11"/>
      <c r="N2197" s="13"/>
    </row>
    <row r="2198" spans="1:14">
      <c r="A2198" s="41"/>
      <c r="B2198" s="14"/>
      <c r="C2198" s="8"/>
      <c r="D2198" s="8"/>
      <c r="E2198" s="8"/>
      <c r="I2198" s="11"/>
      <c r="J2198" s="11"/>
      <c r="K2198" s="11"/>
      <c r="L2198" s="12"/>
      <c r="M2198" s="11"/>
      <c r="N2198" s="13"/>
    </row>
    <row r="2199" spans="1:14">
      <c r="A2199" s="41"/>
      <c r="B2199" s="14"/>
      <c r="C2199" s="8"/>
      <c r="D2199" s="8"/>
      <c r="E2199" s="8"/>
      <c r="I2199" s="11"/>
      <c r="J2199" s="11"/>
      <c r="K2199" s="11"/>
      <c r="L2199" s="12"/>
      <c r="M2199" s="11"/>
      <c r="N2199" s="13"/>
    </row>
    <row r="2200" spans="1:14">
      <c r="A2200" s="41"/>
      <c r="B2200" s="14"/>
      <c r="C2200" s="8"/>
      <c r="D2200" s="8"/>
      <c r="E2200" s="8"/>
      <c r="I2200" s="11"/>
      <c r="J2200" s="11"/>
      <c r="K2200" s="11"/>
      <c r="L2200" s="12"/>
      <c r="M2200" s="11"/>
      <c r="N2200" s="13"/>
    </row>
    <row r="2201" spans="1:14">
      <c r="A2201" s="41"/>
      <c r="B2201" s="14"/>
      <c r="C2201" s="8"/>
      <c r="D2201" s="8"/>
      <c r="E2201" s="8"/>
      <c r="I2201" s="11"/>
      <c r="J2201" s="11"/>
      <c r="K2201" s="11"/>
      <c r="L2201" s="12"/>
      <c r="M2201" s="11"/>
      <c r="N2201" s="13"/>
    </row>
    <row r="2202" spans="1:14">
      <c r="A2202" s="41"/>
      <c r="B2202" s="14"/>
      <c r="C2202" s="8"/>
      <c r="D2202" s="8"/>
      <c r="E2202" s="8"/>
      <c r="I2202" s="11"/>
      <c r="J2202" s="11"/>
      <c r="K2202" s="11"/>
      <c r="L2202" s="12"/>
      <c r="M2202" s="11"/>
      <c r="N2202" s="13"/>
    </row>
    <row r="2203" spans="1:14">
      <c r="A2203" s="41"/>
      <c r="B2203" s="14"/>
      <c r="C2203" s="8"/>
      <c r="D2203" s="8"/>
      <c r="E2203" s="8"/>
      <c r="I2203" s="11"/>
      <c r="J2203" s="11"/>
      <c r="K2203" s="11"/>
      <c r="L2203" s="12"/>
      <c r="M2203" s="11"/>
      <c r="N2203" s="13"/>
    </row>
    <row r="2204" spans="1:14">
      <c r="A2204" s="41"/>
      <c r="B2204" s="14"/>
      <c r="C2204" s="8"/>
      <c r="D2204" s="8"/>
      <c r="E2204" s="8"/>
      <c r="I2204" s="11"/>
      <c r="J2204" s="11"/>
      <c r="K2204" s="11"/>
      <c r="L2204" s="12"/>
      <c r="M2204" s="11"/>
      <c r="N2204" s="13"/>
    </row>
    <row r="2205" spans="1:14">
      <c r="A2205" s="41"/>
      <c r="B2205" s="14"/>
      <c r="C2205" s="8"/>
      <c r="D2205" s="8"/>
      <c r="E2205" s="8"/>
      <c r="I2205" s="11"/>
      <c r="J2205" s="11"/>
      <c r="K2205" s="11"/>
      <c r="L2205" s="12"/>
      <c r="M2205" s="11"/>
      <c r="N2205" s="13"/>
    </row>
    <row r="2206" spans="1:14">
      <c r="A2206" s="41"/>
      <c r="B2206" s="14"/>
      <c r="C2206" s="8"/>
      <c r="D2206" s="8"/>
      <c r="E2206" s="8"/>
      <c r="I2206" s="11"/>
      <c r="J2206" s="11"/>
      <c r="K2206" s="11"/>
      <c r="L2206" s="12"/>
      <c r="M2206" s="11"/>
      <c r="N2206" s="13"/>
    </row>
    <row r="2207" spans="1:14">
      <c r="A2207" s="41"/>
      <c r="B2207" s="14"/>
      <c r="C2207" s="8"/>
      <c r="D2207" s="8"/>
      <c r="E2207" s="8"/>
      <c r="I2207" s="11"/>
      <c r="J2207" s="11"/>
      <c r="K2207" s="11"/>
      <c r="L2207" s="12"/>
      <c r="M2207" s="11"/>
      <c r="N2207" s="13"/>
    </row>
    <row r="2208" spans="1:14">
      <c r="A2208" s="41"/>
      <c r="B2208" s="14"/>
      <c r="C2208" s="8"/>
      <c r="D2208" s="8"/>
      <c r="E2208" s="8"/>
      <c r="I2208" s="11"/>
      <c r="J2208" s="11"/>
      <c r="K2208" s="11"/>
      <c r="L2208" s="12"/>
      <c r="M2208" s="11"/>
      <c r="N2208" s="13"/>
    </row>
    <row r="2209" spans="1:14">
      <c r="A2209" s="41"/>
      <c r="B2209" s="14"/>
      <c r="C2209" s="8"/>
      <c r="D2209" s="8"/>
      <c r="E2209" s="8"/>
      <c r="I2209" s="11"/>
      <c r="J2209" s="11"/>
      <c r="K2209" s="11"/>
      <c r="L2209" s="12"/>
      <c r="M2209" s="11"/>
      <c r="N2209" s="13"/>
    </row>
    <row r="2210" spans="1:14">
      <c r="A2210" s="41"/>
      <c r="B2210" s="14"/>
      <c r="C2210" s="8"/>
      <c r="D2210" s="8"/>
      <c r="E2210" s="8"/>
      <c r="I2210" s="11"/>
      <c r="J2210" s="11"/>
      <c r="K2210" s="11"/>
      <c r="L2210" s="12"/>
      <c r="M2210" s="11"/>
      <c r="N2210" s="13"/>
    </row>
    <row r="2211" spans="1:14">
      <c r="A2211" s="41"/>
      <c r="B2211" s="14"/>
      <c r="C2211" s="8"/>
      <c r="D2211" s="8"/>
      <c r="E2211" s="8"/>
      <c r="I2211" s="11"/>
      <c r="J2211" s="11"/>
      <c r="K2211" s="11"/>
      <c r="L2211" s="12"/>
      <c r="M2211" s="11"/>
      <c r="N2211" s="13"/>
    </row>
    <row r="2212" spans="1:14">
      <c r="A2212" s="41"/>
      <c r="B2212" s="14"/>
      <c r="C2212" s="8"/>
      <c r="D2212" s="8"/>
      <c r="E2212" s="8"/>
      <c r="I2212" s="11"/>
      <c r="J2212" s="11"/>
      <c r="K2212" s="11"/>
      <c r="L2212" s="12"/>
      <c r="M2212" s="11"/>
      <c r="N2212" s="13"/>
    </row>
    <row r="2213" spans="1:14">
      <c r="A2213" s="41"/>
      <c r="B2213" s="14"/>
      <c r="C2213" s="8"/>
      <c r="D2213" s="8"/>
      <c r="E2213" s="8"/>
      <c r="I2213" s="11"/>
      <c r="J2213" s="11"/>
      <c r="K2213" s="11"/>
      <c r="L2213" s="12"/>
      <c r="M2213" s="11"/>
      <c r="N2213" s="13"/>
    </row>
    <row r="2214" spans="1:14">
      <c r="A2214" s="41"/>
      <c r="B2214" s="14"/>
      <c r="C2214" s="8"/>
      <c r="D2214" s="8"/>
      <c r="E2214" s="8"/>
      <c r="I2214" s="11"/>
      <c r="J2214" s="11"/>
      <c r="K2214" s="11"/>
      <c r="L2214" s="12"/>
      <c r="M2214" s="11"/>
      <c r="N2214" s="13"/>
    </row>
    <row r="2215" spans="1:14">
      <c r="A2215" s="41"/>
      <c r="B2215" s="14"/>
      <c r="C2215" s="8"/>
      <c r="D2215" s="8"/>
      <c r="E2215" s="8"/>
      <c r="I2215" s="11"/>
      <c r="J2215" s="11"/>
      <c r="K2215" s="11"/>
      <c r="L2215" s="12"/>
      <c r="M2215" s="11"/>
      <c r="N2215" s="13"/>
    </row>
    <row r="2216" spans="1:14">
      <c r="A2216" s="41"/>
      <c r="B2216" s="14"/>
      <c r="C2216" s="8"/>
      <c r="D2216" s="8"/>
      <c r="E2216" s="8"/>
      <c r="I2216" s="11"/>
      <c r="J2216" s="11"/>
      <c r="K2216" s="11"/>
      <c r="L2216" s="12"/>
      <c r="M2216" s="11"/>
      <c r="N2216" s="13"/>
    </row>
    <row r="2217" spans="1:14">
      <c r="A2217" s="41"/>
      <c r="B2217" s="14"/>
      <c r="C2217" s="8"/>
      <c r="D2217" s="8"/>
      <c r="E2217" s="8"/>
      <c r="I2217" s="11"/>
      <c r="J2217" s="11"/>
      <c r="K2217" s="11"/>
      <c r="L2217" s="12"/>
      <c r="M2217" s="11"/>
      <c r="N2217" s="13"/>
    </row>
    <row r="2218" spans="1:14">
      <c r="A2218" s="41"/>
      <c r="B2218" s="14"/>
      <c r="C2218" s="8"/>
      <c r="D2218" s="8"/>
      <c r="E2218" s="8"/>
      <c r="I2218" s="11"/>
      <c r="J2218" s="11"/>
      <c r="K2218" s="11"/>
      <c r="L2218" s="12"/>
      <c r="M2218" s="11"/>
      <c r="N2218" s="13"/>
    </row>
    <row r="2219" spans="1:14">
      <c r="A2219" s="41"/>
      <c r="B2219" s="14"/>
      <c r="C2219" s="8"/>
      <c r="D2219" s="8"/>
      <c r="E2219" s="8"/>
      <c r="I2219" s="11"/>
      <c r="J2219" s="11"/>
      <c r="K2219" s="11"/>
      <c r="L2219" s="12"/>
      <c r="M2219" s="11"/>
      <c r="N2219" s="13"/>
    </row>
    <row r="2220" spans="1:14">
      <c r="A2220" s="41"/>
      <c r="B2220" s="14"/>
      <c r="C2220" s="8"/>
      <c r="D2220" s="8"/>
      <c r="E2220" s="8"/>
      <c r="I2220" s="11"/>
      <c r="J2220" s="11"/>
      <c r="K2220" s="11"/>
      <c r="L2220" s="12"/>
      <c r="M2220" s="11"/>
      <c r="N2220" s="13"/>
    </row>
    <row r="2221" spans="1:14">
      <c r="A2221" s="41"/>
      <c r="B2221" s="14"/>
      <c r="C2221" s="8"/>
      <c r="D2221" s="8"/>
      <c r="E2221" s="8"/>
      <c r="I2221" s="11"/>
      <c r="J2221" s="11"/>
      <c r="K2221" s="11"/>
      <c r="L2221" s="12"/>
      <c r="M2221" s="11"/>
      <c r="N2221" s="13"/>
    </row>
    <row r="2222" spans="1:14">
      <c r="A2222" s="41"/>
      <c r="B2222" s="14"/>
      <c r="C2222" s="8"/>
      <c r="D2222" s="8"/>
      <c r="E2222" s="8"/>
      <c r="I2222" s="11"/>
      <c r="J2222" s="11"/>
      <c r="K2222" s="11"/>
      <c r="L2222" s="12"/>
      <c r="M2222" s="11"/>
      <c r="N2222" s="13"/>
    </row>
    <row r="2223" spans="1:14">
      <c r="A2223" s="41"/>
      <c r="B2223" s="14"/>
      <c r="C2223" s="8"/>
      <c r="D2223" s="8"/>
      <c r="E2223" s="8"/>
      <c r="I2223" s="11"/>
      <c r="J2223" s="11"/>
      <c r="K2223" s="11"/>
      <c r="L2223" s="12"/>
      <c r="M2223" s="11"/>
      <c r="N2223" s="13"/>
    </row>
    <row r="2224" spans="1:14">
      <c r="A2224" s="41"/>
      <c r="B2224" s="14"/>
      <c r="C2224" s="8"/>
      <c r="D2224" s="8"/>
      <c r="E2224" s="8"/>
      <c r="I2224" s="11"/>
      <c r="J2224" s="11"/>
      <c r="K2224" s="11"/>
      <c r="L2224" s="12"/>
      <c r="M2224" s="11"/>
      <c r="N2224" s="13"/>
    </row>
    <row r="2225" spans="1:14">
      <c r="A2225" s="41"/>
      <c r="B2225" s="14"/>
      <c r="C2225" s="8"/>
      <c r="D2225" s="8"/>
      <c r="E2225" s="8"/>
      <c r="I2225" s="11"/>
      <c r="J2225" s="11"/>
      <c r="K2225" s="11"/>
      <c r="L2225" s="12"/>
      <c r="M2225" s="11"/>
      <c r="N2225" s="13"/>
    </row>
    <row r="2226" spans="1:14">
      <c r="A2226" s="41"/>
      <c r="B2226" s="14"/>
      <c r="C2226" s="8"/>
      <c r="D2226" s="8"/>
      <c r="E2226" s="8"/>
      <c r="I2226" s="11"/>
      <c r="J2226" s="11"/>
      <c r="K2226" s="11"/>
      <c r="L2226" s="12"/>
      <c r="M2226" s="11"/>
      <c r="N2226" s="13"/>
    </row>
    <row r="2227" spans="1:14">
      <c r="A2227" s="41"/>
      <c r="B2227" s="14"/>
      <c r="C2227" s="8"/>
      <c r="D2227" s="8"/>
      <c r="E2227" s="8"/>
      <c r="I2227" s="11"/>
      <c r="J2227" s="11"/>
      <c r="K2227" s="11"/>
      <c r="L2227" s="12"/>
      <c r="M2227" s="11"/>
      <c r="N2227" s="13"/>
    </row>
    <row r="2228" spans="1:14">
      <c r="A2228" s="41"/>
      <c r="B2228" s="14"/>
      <c r="C2228" s="8"/>
      <c r="D2228" s="8"/>
      <c r="E2228" s="8"/>
      <c r="I2228" s="11"/>
      <c r="J2228" s="11"/>
      <c r="K2228" s="11"/>
      <c r="L2228" s="12"/>
      <c r="M2228" s="11"/>
      <c r="N2228" s="13"/>
    </row>
    <row r="2229" spans="1:14">
      <c r="A2229" s="41"/>
      <c r="B2229" s="14"/>
      <c r="C2229" s="8"/>
      <c r="D2229" s="8"/>
      <c r="E2229" s="8"/>
      <c r="I2229" s="11"/>
      <c r="J2229" s="11"/>
      <c r="K2229" s="11"/>
      <c r="L2229" s="12"/>
      <c r="M2229" s="11"/>
      <c r="N2229" s="13"/>
    </row>
    <row r="2230" spans="1:14">
      <c r="A2230" s="41"/>
      <c r="B2230" s="14"/>
      <c r="C2230" s="8"/>
      <c r="D2230" s="8"/>
      <c r="E2230" s="8"/>
      <c r="I2230" s="11"/>
      <c r="J2230" s="11"/>
      <c r="K2230" s="11"/>
      <c r="L2230" s="12"/>
      <c r="M2230" s="11"/>
      <c r="N2230" s="13"/>
    </row>
    <row r="2231" spans="1:14">
      <c r="A2231" s="41"/>
      <c r="B2231" s="14"/>
      <c r="C2231" s="8"/>
      <c r="D2231" s="8"/>
      <c r="E2231" s="8"/>
      <c r="I2231" s="11"/>
      <c r="J2231" s="11"/>
      <c r="K2231" s="11"/>
      <c r="L2231" s="12"/>
      <c r="M2231" s="11"/>
      <c r="N2231" s="13"/>
    </row>
    <row r="2232" spans="1:14">
      <c r="A2232" s="41"/>
      <c r="B2232" s="14"/>
      <c r="C2232" s="8"/>
      <c r="D2232" s="8"/>
      <c r="E2232" s="8"/>
      <c r="I2232" s="11"/>
      <c r="J2232" s="11"/>
      <c r="K2232" s="11"/>
      <c r="L2232" s="12"/>
      <c r="M2232" s="11"/>
      <c r="N2232" s="13"/>
    </row>
    <row r="2233" spans="1:14">
      <c r="A2233" s="41"/>
      <c r="B2233" s="14"/>
      <c r="C2233" s="8"/>
      <c r="D2233" s="8"/>
      <c r="E2233" s="8"/>
      <c r="I2233" s="11"/>
      <c r="J2233" s="11"/>
      <c r="K2233" s="11"/>
      <c r="L2233" s="12"/>
      <c r="M2233" s="11"/>
      <c r="N2233" s="13"/>
    </row>
    <row r="2234" spans="1:14">
      <c r="A2234" s="41"/>
      <c r="B2234" s="14"/>
      <c r="C2234" s="8"/>
      <c r="D2234" s="8"/>
      <c r="E2234" s="8"/>
      <c r="I2234" s="11"/>
      <c r="J2234" s="11"/>
      <c r="K2234" s="11"/>
      <c r="L2234" s="12"/>
      <c r="M2234" s="11"/>
      <c r="N2234" s="13"/>
    </row>
    <row r="2235" spans="1:14">
      <c r="A2235" s="41"/>
      <c r="B2235" s="14"/>
      <c r="C2235" s="8"/>
      <c r="D2235" s="8"/>
      <c r="E2235" s="8"/>
      <c r="I2235" s="11"/>
      <c r="J2235" s="11"/>
      <c r="K2235" s="11"/>
      <c r="L2235" s="12"/>
      <c r="M2235" s="11"/>
      <c r="N2235" s="13"/>
    </row>
    <row r="2236" spans="1:14">
      <c r="A2236" s="41"/>
      <c r="B2236" s="14"/>
      <c r="C2236" s="8"/>
      <c r="D2236" s="8"/>
      <c r="E2236" s="8"/>
      <c r="I2236" s="11"/>
      <c r="J2236" s="11"/>
      <c r="K2236" s="11"/>
      <c r="L2236" s="12"/>
      <c r="M2236" s="11"/>
      <c r="N2236" s="13"/>
    </row>
    <row r="2237" spans="1:14">
      <c r="A2237" s="41"/>
      <c r="B2237" s="14"/>
      <c r="C2237" s="8"/>
      <c r="D2237" s="8"/>
      <c r="E2237" s="8"/>
      <c r="I2237" s="11"/>
      <c r="J2237" s="11"/>
      <c r="K2237" s="11"/>
      <c r="L2237" s="12"/>
      <c r="M2237" s="11"/>
      <c r="N2237" s="13"/>
    </row>
    <row r="2238" spans="1:14">
      <c r="A2238" s="41"/>
      <c r="B2238" s="14"/>
      <c r="C2238" s="8"/>
      <c r="D2238" s="8"/>
      <c r="E2238" s="8"/>
      <c r="I2238" s="11"/>
      <c r="J2238" s="11"/>
      <c r="K2238" s="11"/>
      <c r="L2238" s="12"/>
      <c r="M2238" s="11"/>
      <c r="N2238" s="13"/>
    </row>
    <row r="2239" spans="1:14">
      <c r="A2239" s="41"/>
      <c r="B2239" s="14"/>
      <c r="C2239" s="8"/>
      <c r="D2239" s="8"/>
      <c r="E2239" s="8"/>
      <c r="I2239" s="11"/>
      <c r="J2239" s="11"/>
      <c r="K2239" s="11"/>
      <c r="L2239" s="12"/>
      <c r="M2239" s="11"/>
      <c r="N2239" s="13"/>
    </row>
    <row r="2240" spans="1:14">
      <c r="A2240" s="41"/>
      <c r="B2240" s="14"/>
      <c r="C2240" s="8"/>
      <c r="D2240" s="8"/>
      <c r="E2240" s="8"/>
      <c r="I2240" s="11"/>
      <c r="J2240" s="11"/>
      <c r="K2240" s="11"/>
      <c r="L2240" s="12"/>
      <c r="M2240" s="11"/>
      <c r="N2240" s="13"/>
    </row>
    <row r="2241" spans="1:14">
      <c r="A2241" s="41"/>
      <c r="B2241" s="14"/>
      <c r="C2241" s="8"/>
      <c r="D2241" s="8"/>
      <c r="E2241" s="8"/>
      <c r="I2241" s="11"/>
      <c r="J2241" s="11"/>
      <c r="K2241" s="11"/>
      <c r="L2241" s="12"/>
      <c r="M2241" s="11"/>
      <c r="N2241" s="13"/>
    </row>
    <row r="2242" spans="1:14">
      <c r="A2242" s="41"/>
      <c r="B2242" s="14"/>
      <c r="C2242" s="8"/>
      <c r="D2242" s="8"/>
      <c r="E2242" s="8"/>
      <c r="I2242" s="11"/>
      <c r="J2242" s="11"/>
      <c r="K2242" s="11"/>
      <c r="L2242" s="12"/>
      <c r="M2242" s="11"/>
      <c r="N2242" s="13"/>
    </row>
    <row r="2243" spans="1:14">
      <c r="A2243" s="41"/>
      <c r="B2243" s="14"/>
      <c r="C2243" s="8"/>
      <c r="D2243" s="8"/>
      <c r="E2243" s="8"/>
      <c r="I2243" s="11"/>
      <c r="J2243" s="11"/>
      <c r="K2243" s="11"/>
      <c r="L2243" s="12"/>
      <c r="M2243" s="11"/>
      <c r="N2243" s="13"/>
    </row>
    <row r="2244" spans="1:14">
      <c r="A2244" s="41"/>
      <c r="B2244" s="14"/>
      <c r="C2244" s="8"/>
      <c r="D2244" s="8"/>
      <c r="E2244" s="8"/>
      <c r="I2244" s="11"/>
      <c r="J2244" s="11"/>
      <c r="K2244" s="11"/>
      <c r="L2244" s="12"/>
      <c r="M2244" s="11"/>
      <c r="N2244" s="13"/>
    </row>
    <row r="2245" spans="1:14">
      <c r="A2245" s="41"/>
      <c r="B2245" s="14"/>
      <c r="C2245" s="8"/>
      <c r="D2245" s="8"/>
      <c r="E2245" s="8"/>
      <c r="I2245" s="11"/>
      <c r="J2245" s="11"/>
      <c r="K2245" s="11"/>
      <c r="L2245" s="12"/>
      <c r="M2245" s="11"/>
      <c r="N2245" s="13"/>
    </row>
    <row r="2246" spans="1:14">
      <c r="A2246" s="41"/>
      <c r="B2246" s="14"/>
      <c r="C2246" s="8"/>
      <c r="D2246" s="8"/>
      <c r="E2246" s="8"/>
      <c r="I2246" s="11"/>
      <c r="J2246" s="11"/>
      <c r="K2246" s="11"/>
      <c r="L2246" s="12"/>
      <c r="M2246" s="11"/>
      <c r="N2246" s="13"/>
    </row>
    <row r="2247" spans="1:14">
      <c r="A2247" s="41"/>
      <c r="B2247" s="14"/>
      <c r="C2247" s="8"/>
      <c r="D2247" s="8"/>
      <c r="E2247" s="8"/>
      <c r="I2247" s="11"/>
      <c r="J2247" s="11"/>
      <c r="K2247" s="11"/>
      <c r="L2247" s="12"/>
      <c r="M2247" s="11"/>
      <c r="N2247" s="13"/>
    </row>
    <row r="2248" spans="1:14">
      <c r="A2248" s="41"/>
      <c r="B2248" s="14"/>
      <c r="C2248" s="8"/>
      <c r="D2248" s="8"/>
      <c r="E2248" s="8"/>
      <c r="I2248" s="11"/>
      <c r="J2248" s="11"/>
      <c r="K2248" s="11"/>
      <c r="L2248" s="12"/>
      <c r="M2248" s="11"/>
      <c r="N2248" s="13"/>
    </row>
    <row r="2249" spans="1:14">
      <c r="A2249" s="41"/>
      <c r="B2249" s="14"/>
      <c r="C2249" s="8"/>
      <c r="D2249" s="8"/>
      <c r="E2249" s="8"/>
      <c r="I2249" s="11"/>
      <c r="J2249" s="11"/>
      <c r="K2249" s="11"/>
      <c r="L2249" s="12"/>
      <c r="M2249" s="11"/>
      <c r="N2249" s="13"/>
    </row>
    <row r="2250" spans="1:14">
      <c r="A2250" s="41"/>
      <c r="B2250" s="14"/>
      <c r="C2250" s="8"/>
      <c r="D2250" s="8"/>
      <c r="E2250" s="8"/>
      <c r="I2250" s="11"/>
      <c r="J2250" s="11"/>
      <c r="K2250" s="11"/>
      <c r="L2250" s="12"/>
      <c r="M2250" s="11"/>
      <c r="N2250" s="13"/>
    </row>
    <row r="2251" spans="1:14">
      <c r="A2251" s="41"/>
      <c r="B2251" s="14"/>
      <c r="C2251" s="8"/>
      <c r="D2251" s="8"/>
      <c r="E2251" s="8"/>
      <c r="I2251" s="11"/>
      <c r="J2251" s="11"/>
      <c r="K2251" s="11"/>
      <c r="L2251" s="12"/>
      <c r="M2251" s="11"/>
      <c r="N2251" s="13"/>
    </row>
    <row r="2252" spans="1:14">
      <c r="A2252" s="41"/>
      <c r="B2252" s="14"/>
      <c r="C2252" s="8"/>
      <c r="D2252" s="8"/>
      <c r="E2252" s="8"/>
      <c r="I2252" s="11"/>
      <c r="J2252" s="11"/>
      <c r="K2252" s="11"/>
      <c r="L2252" s="12"/>
      <c r="M2252" s="11"/>
      <c r="N2252" s="13"/>
    </row>
    <row r="2253" spans="1:14">
      <c r="A2253" s="41"/>
      <c r="B2253" s="14"/>
      <c r="C2253" s="8"/>
      <c r="D2253" s="8"/>
      <c r="E2253" s="8"/>
      <c r="I2253" s="11"/>
      <c r="J2253" s="11"/>
      <c r="K2253" s="11"/>
      <c r="L2253" s="12"/>
      <c r="M2253" s="11"/>
      <c r="N2253" s="13"/>
    </row>
    <row r="2254" spans="1:14">
      <c r="A2254" s="41"/>
      <c r="B2254" s="14"/>
      <c r="C2254" s="8"/>
      <c r="D2254" s="8"/>
      <c r="E2254" s="8"/>
      <c r="I2254" s="11"/>
      <c r="J2254" s="11"/>
      <c r="K2254" s="11"/>
      <c r="L2254" s="12"/>
      <c r="M2254" s="11"/>
      <c r="N2254" s="13"/>
    </row>
    <row r="2255" spans="1:14">
      <c r="A2255" s="41"/>
      <c r="B2255" s="14"/>
      <c r="C2255" s="8"/>
      <c r="D2255" s="8"/>
      <c r="E2255" s="8"/>
      <c r="I2255" s="11"/>
      <c r="J2255" s="11"/>
      <c r="K2255" s="11"/>
      <c r="L2255" s="12"/>
      <c r="M2255" s="11"/>
      <c r="N2255" s="13"/>
    </row>
    <row r="2256" spans="1:14">
      <c r="A2256" s="41"/>
      <c r="B2256" s="14"/>
      <c r="C2256" s="8"/>
      <c r="D2256" s="8"/>
      <c r="E2256" s="8"/>
      <c r="I2256" s="11"/>
      <c r="J2256" s="11"/>
      <c r="K2256" s="11"/>
      <c r="L2256" s="12"/>
      <c r="M2256" s="11"/>
      <c r="N2256" s="13"/>
    </row>
    <row r="2257" spans="1:14">
      <c r="A2257" s="41"/>
      <c r="B2257" s="14"/>
      <c r="C2257" s="8"/>
      <c r="D2257" s="8"/>
      <c r="E2257" s="8"/>
      <c r="I2257" s="11"/>
      <c r="J2257" s="11"/>
      <c r="K2257" s="11"/>
      <c r="L2257" s="12"/>
      <c r="M2257" s="11"/>
      <c r="N2257" s="13"/>
    </row>
    <row r="2258" spans="1:14">
      <c r="A2258" s="41"/>
      <c r="B2258" s="14"/>
      <c r="C2258" s="8"/>
      <c r="D2258" s="8"/>
      <c r="E2258" s="8"/>
      <c r="I2258" s="11"/>
      <c r="J2258" s="11"/>
      <c r="K2258" s="11"/>
      <c r="L2258" s="12"/>
      <c r="M2258" s="11"/>
      <c r="N2258" s="13"/>
    </row>
    <row r="2259" spans="1:14">
      <c r="A2259" s="41"/>
      <c r="B2259" s="14"/>
      <c r="C2259" s="8"/>
      <c r="D2259" s="8"/>
      <c r="E2259" s="8"/>
      <c r="I2259" s="11"/>
      <c r="J2259" s="11"/>
      <c r="K2259" s="11"/>
      <c r="L2259" s="12"/>
      <c r="M2259" s="11"/>
      <c r="N2259" s="13"/>
    </row>
    <row r="2260" spans="1:14">
      <c r="A2260" s="41"/>
      <c r="B2260" s="14"/>
      <c r="C2260" s="8"/>
      <c r="D2260" s="8"/>
      <c r="E2260" s="8"/>
      <c r="I2260" s="11"/>
      <c r="J2260" s="11"/>
      <c r="K2260" s="11"/>
      <c r="L2260" s="12"/>
      <c r="M2260" s="11"/>
      <c r="N2260" s="13"/>
    </row>
    <row r="2261" spans="1:14">
      <c r="A2261" s="41"/>
      <c r="B2261" s="14"/>
      <c r="C2261" s="8"/>
      <c r="D2261" s="8"/>
      <c r="E2261" s="8"/>
      <c r="I2261" s="11"/>
      <c r="J2261" s="11"/>
      <c r="K2261" s="11"/>
      <c r="L2261" s="12"/>
      <c r="M2261" s="11"/>
      <c r="N2261" s="13"/>
    </row>
    <row r="2262" spans="1:14">
      <c r="A2262" s="41"/>
      <c r="B2262" s="14"/>
      <c r="C2262" s="8"/>
      <c r="D2262" s="8"/>
      <c r="E2262" s="8"/>
      <c r="I2262" s="11"/>
      <c r="J2262" s="11"/>
      <c r="K2262" s="11"/>
      <c r="L2262" s="12"/>
      <c r="M2262" s="11"/>
      <c r="N2262" s="13"/>
    </row>
    <row r="2263" spans="1:14">
      <c r="A2263" s="41"/>
      <c r="B2263" s="14"/>
      <c r="C2263" s="8"/>
      <c r="D2263" s="8"/>
      <c r="E2263" s="8"/>
      <c r="I2263" s="11"/>
      <c r="J2263" s="11"/>
      <c r="K2263" s="11"/>
      <c r="L2263" s="12"/>
      <c r="M2263" s="11"/>
      <c r="N2263" s="13"/>
    </row>
    <row r="2264" spans="1:14">
      <c r="A2264" s="41"/>
      <c r="B2264" s="14"/>
      <c r="C2264" s="8"/>
      <c r="D2264" s="8"/>
      <c r="E2264" s="8"/>
      <c r="I2264" s="11"/>
      <c r="J2264" s="11"/>
      <c r="K2264" s="11"/>
      <c r="L2264" s="12"/>
      <c r="M2264" s="11"/>
      <c r="N2264" s="13"/>
    </row>
    <row r="2265" spans="1:14">
      <c r="A2265" s="41"/>
      <c r="B2265" s="14"/>
      <c r="C2265" s="8"/>
      <c r="D2265" s="8"/>
      <c r="E2265" s="8"/>
      <c r="I2265" s="11"/>
      <c r="J2265" s="11"/>
      <c r="K2265" s="11"/>
      <c r="L2265" s="12"/>
      <c r="M2265" s="11"/>
      <c r="N2265" s="13"/>
    </row>
    <row r="2266" spans="1:14">
      <c r="A2266" s="41"/>
      <c r="B2266" s="14"/>
      <c r="C2266" s="8"/>
      <c r="D2266" s="8"/>
      <c r="E2266" s="8"/>
      <c r="I2266" s="11"/>
      <c r="J2266" s="11"/>
      <c r="K2266" s="11"/>
      <c r="L2266" s="12"/>
      <c r="M2266" s="11"/>
      <c r="N2266" s="13"/>
    </row>
    <row r="2267" spans="1:14">
      <c r="A2267" s="41"/>
      <c r="B2267" s="14"/>
      <c r="C2267" s="8"/>
      <c r="D2267" s="8"/>
      <c r="E2267" s="8"/>
      <c r="I2267" s="11"/>
      <c r="J2267" s="11"/>
      <c r="K2267" s="11"/>
      <c r="L2267" s="12"/>
      <c r="M2267" s="11"/>
      <c r="N2267" s="13"/>
    </row>
    <row r="2268" spans="1:14">
      <c r="A2268" s="41"/>
      <c r="B2268" s="14"/>
      <c r="C2268" s="8"/>
      <c r="D2268" s="8"/>
      <c r="E2268" s="8"/>
      <c r="I2268" s="11"/>
      <c r="J2268" s="11"/>
      <c r="K2268" s="11"/>
      <c r="L2268" s="12"/>
      <c r="M2268" s="11"/>
      <c r="N2268" s="13"/>
    </row>
    <row r="2269" spans="1:14">
      <c r="A2269" s="41"/>
      <c r="B2269" s="14"/>
      <c r="C2269" s="8"/>
      <c r="D2269" s="8"/>
      <c r="E2269" s="8"/>
      <c r="I2269" s="11"/>
      <c r="J2269" s="11"/>
      <c r="K2269" s="11"/>
      <c r="L2269" s="12"/>
      <c r="M2269" s="11"/>
      <c r="N2269" s="13"/>
    </row>
    <row r="2270" spans="1:14">
      <c r="A2270" s="41"/>
      <c r="B2270" s="14"/>
      <c r="C2270" s="8"/>
      <c r="D2270" s="8"/>
      <c r="E2270" s="8"/>
      <c r="I2270" s="11"/>
      <c r="J2270" s="11"/>
      <c r="K2270" s="11"/>
      <c r="L2270" s="12"/>
      <c r="M2270" s="11"/>
      <c r="N2270" s="13"/>
    </row>
    <row r="2271" spans="1:14">
      <c r="A2271" s="41"/>
      <c r="B2271" s="14"/>
      <c r="C2271" s="8"/>
      <c r="D2271" s="8"/>
      <c r="E2271" s="8"/>
      <c r="I2271" s="11"/>
      <c r="J2271" s="11"/>
      <c r="K2271" s="11"/>
      <c r="L2271" s="12"/>
      <c r="M2271" s="11"/>
      <c r="N2271" s="13"/>
    </row>
    <row r="2272" spans="1:14">
      <c r="A2272" s="41"/>
      <c r="B2272" s="14"/>
      <c r="C2272" s="8"/>
      <c r="D2272" s="8"/>
      <c r="E2272" s="8"/>
      <c r="I2272" s="11"/>
      <c r="J2272" s="11"/>
      <c r="K2272" s="11"/>
      <c r="L2272" s="12"/>
      <c r="M2272" s="11"/>
      <c r="N2272" s="13"/>
    </row>
    <row r="2273" spans="1:14">
      <c r="A2273" s="41"/>
      <c r="B2273" s="14"/>
      <c r="C2273" s="8"/>
      <c r="D2273" s="8"/>
      <c r="E2273" s="8"/>
      <c r="I2273" s="11"/>
      <c r="J2273" s="11"/>
      <c r="K2273" s="11"/>
      <c r="L2273" s="12"/>
      <c r="M2273" s="11"/>
      <c r="N2273" s="13"/>
    </row>
    <row r="2274" spans="1:14">
      <c r="A2274" s="41"/>
      <c r="B2274" s="14"/>
      <c r="C2274" s="8"/>
      <c r="D2274" s="8"/>
      <c r="E2274" s="8"/>
      <c r="I2274" s="11"/>
      <c r="J2274" s="11"/>
      <c r="K2274" s="11"/>
      <c r="L2274" s="12"/>
      <c r="M2274" s="11"/>
      <c r="N2274" s="13"/>
    </row>
    <row r="2275" spans="1:14">
      <c r="A2275" s="41"/>
      <c r="B2275" s="14"/>
      <c r="C2275" s="8"/>
      <c r="D2275" s="8"/>
      <c r="E2275" s="8"/>
      <c r="I2275" s="11"/>
      <c r="J2275" s="11"/>
      <c r="K2275" s="11"/>
      <c r="L2275" s="12"/>
      <c r="M2275" s="11"/>
      <c r="N2275" s="13"/>
    </row>
    <row r="2276" spans="1:14">
      <c r="A2276" s="41"/>
      <c r="B2276" s="14"/>
      <c r="C2276" s="8"/>
      <c r="D2276" s="8"/>
      <c r="E2276" s="8"/>
      <c r="I2276" s="11"/>
      <c r="J2276" s="11"/>
      <c r="K2276" s="11"/>
      <c r="L2276" s="12"/>
      <c r="M2276" s="11"/>
      <c r="N2276" s="13"/>
    </row>
    <row r="2277" spans="1:14">
      <c r="A2277" s="41"/>
      <c r="B2277" s="14"/>
      <c r="C2277" s="8"/>
      <c r="D2277" s="8"/>
      <c r="E2277" s="8"/>
      <c r="I2277" s="11"/>
      <c r="J2277" s="11"/>
      <c r="K2277" s="11"/>
      <c r="L2277" s="12"/>
      <c r="M2277" s="11"/>
      <c r="N2277" s="13"/>
    </row>
    <row r="2278" spans="1:14">
      <c r="A2278" s="41"/>
      <c r="B2278" s="14"/>
      <c r="C2278" s="8"/>
      <c r="D2278" s="8"/>
      <c r="E2278" s="8"/>
      <c r="I2278" s="11"/>
      <c r="J2278" s="11"/>
      <c r="K2278" s="11"/>
      <c r="L2278" s="12"/>
      <c r="M2278" s="11"/>
      <c r="N2278" s="13"/>
    </row>
    <row r="2279" spans="1:14">
      <c r="A2279" s="41"/>
      <c r="B2279" s="14"/>
      <c r="C2279" s="8"/>
      <c r="D2279" s="8"/>
      <c r="E2279" s="8"/>
      <c r="I2279" s="11"/>
      <c r="J2279" s="11"/>
      <c r="K2279" s="11"/>
      <c r="L2279" s="12"/>
      <c r="M2279" s="11"/>
      <c r="N2279" s="13"/>
    </row>
    <row r="2280" spans="1:14">
      <c r="A2280" s="41"/>
      <c r="B2280" s="14"/>
      <c r="C2280" s="8"/>
      <c r="D2280" s="8"/>
      <c r="E2280" s="8"/>
      <c r="I2280" s="11"/>
      <c r="J2280" s="11"/>
      <c r="K2280" s="11"/>
      <c r="L2280" s="12"/>
      <c r="M2280" s="11"/>
      <c r="N2280" s="13"/>
    </row>
    <row r="2281" spans="1:14">
      <c r="A2281" s="41"/>
      <c r="B2281" s="14"/>
      <c r="C2281" s="8"/>
      <c r="D2281" s="8"/>
      <c r="E2281" s="8"/>
      <c r="I2281" s="11"/>
      <c r="J2281" s="11"/>
      <c r="K2281" s="11"/>
      <c r="L2281" s="12"/>
      <c r="M2281" s="11"/>
      <c r="N2281" s="13"/>
    </row>
    <row r="2282" spans="1:14">
      <c r="A2282" s="41"/>
      <c r="B2282" s="14"/>
      <c r="C2282" s="8"/>
      <c r="D2282" s="8"/>
      <c r="E2282" s="8"/>
      <c r="I2282" s="11"/>
      <c r="J2282" s="11"/>
      <c r="K2282" s="11"/>
      <c r="L2282" s="12"/>
      <c r="M2282" s="11"/>
      <c r="N2282" s="13"/>
    </row>
    <row r="2283" spans="1:14">
      <c r="A2283" s="41"/>
      <c r="B2283" s="14"/>
      <c r="C2283" s="8"/>
      <c r="D2283" s="8"/>
      <c r="E2283" s="8"/>
      <c r="I2283" s="11"/>
      <c r="J2283" s="11"/>
      <c r="K2283" s="11"/>
      <c r="L2283" s="12"/>
      <c r="M2283" s="11"/>
      <c r="N2283" s="13"/>
    </row>
    <row r="2284" spans="1:14">
      <c r="A2284" s="41"/>
      <c r="B2284" s="14"/>
      <c r="C2284" s="8"/>
      <c r="D2284" s="8"/>
      <c r="E2284" s="8"/>
      <c r="I2284" s="11"/>
      <c r="J2284" s="11"/>
      <c r="K2284" s="11"/>
      <c r="L2284" s="12"/>
      <c r="M2284" s="11"/>
      <c r="N2284" s="13"/>
    </row>
    <row r="2285" spans="1:14">
      <c r="A2285" s="41"/>
      <c r="B2285" s="14"/>
      <c r="C2285" s="8"/>
      <c r="D2285" s="8"/>
      <c r="E2285" s="8"/>
      <c r="I2285" s="11"/>
      <c r="J2285" s="11"/>
      <c r="K2285" s="11"/>
      <c r="L2285" s="12"/>
      <c r="M2285" s="11"/>
      <c r="N2285" s="13"/>
    </row>
    <row r="2286" spans="1:14">
      <c r="A2286" s="41"/>
      <c r="B2286" s="14"/>
      <c r="C2286" s="8"/>
      <c r="D2286" s="8"/>
      <c r="E2286" s="8"/>
      <c r="I2286" s="11"/>
      <c r="J2286" s="11"/>
      <c r="K2286" s="11"/>
      <c r="L2286" s="12"/>
      <c r="M2286" s="11"/>
      <c r="N2286" s="13"/>
    </row>
    <row r="2287" spans="1:14">
      <c r="A2287" s="41"/>
      <c r="B2287" s="14"/>
      <c r="C2287" s="8"/>
      <c r="D2287" s="8"/>
      <c r="E2287" s="8"/>
      <c r="I2287" s="11"/>
      <c r="J2287" s="11"/>
      <c r="K2287" s="11"/>
      <c r="L2287" s="12"/>
      <c r="M2287" s="11"/>
      <c r="N2287" s="13"/>
    </row>
    <row r="2288" spans="1:14">
      <c r="A2288" s="41"/>
      <c r="B2288" s="14"/>
      <c r="C2288" s="8"/>
      <c r="D2288" s="8"/>
      <c r="E2288" s="8"/>
      <c r="I2288" s="11"/>
      <c r="J2288" s="11"/>
      <c r="K2288" s="11"/>
      <c r="L2288" s="12"/>
      <c r="M2288" s="11"/>
      <c r="N2288" s="13"/>
    </row>
    <row r="2289" spans="1:14">
      <c r="A2289" s="41"/>
      <c r="B2289" s="14"/>
      <c r="C2289" s="8"/>
      <c r="D2289" s="8"/>
      <c r="E2289" s="8"/>
      <c r="I2289" s="11"/>
      <c r="J2289" s="11"/>
      <c r="K2289" s="11"/>
      <c r="L2289" s="12"/>
      <c r="M2289" s="11"/>
      <c r="N2289" s="13"/>
    </row>
    <row r="2290" spans="1:14">
      <c r="A2290" s="41"/>
      <c r="B2290" s="14"/>
      <c r="C2290" s="8"/>
      <c r="D2290" s="8"/>
      <c r="E2290" s="8"/>
      <c r="I2290" s="11"/>
      <c r="J2290" s="11"/>
      <c r="K2290" s="11"/>
      <c r="L2290" s="12"/>
      <c r="M2290" s="11"/>
      <c r="N2290" s="13"/>
    </row>
    <row r="2291" spans="1:14">
      <c r="A2291" s="41"/>
      <c r="B2291" s="14"/>
      <c r="C2291" s="8"/>
      <c r="D2291" s="8"/>
      <c r="E2291" s="8"/>
      <c r="I2291" s="11"/>
      <c r="J2291" s="11"/>
      <c r="K2291" s="11"/>
      <c r="L2291" s="12"/>
      <c r="M2291" s="11"/>
      <c r="N2291" s="13"/>
    </row>
    <row r="2292" spans="1:14">
      <c r="A2292" s="41"/>
      <c r="B2292" s="14"/>
      <c r="C2292" s="8"/>
      <c r="D2292" s="8"/>
      <c r="E2292" s="8"/>
      <c r="I2292" s="11"/>
      <c r="J2292" s="11"/>
      <c r="K2292" s="11"/>
      <c r="L2292" s="12"/>
      <c r="M2292" s="11"/>
      <c r="N2292" s="13"/>
    </row>
    <row r="2293" spans="1:14">
      <c r="A2293" s="41"/>
      <c r="B2293" s="14"/>
      <c r="C2293" s="8"/>
      <c r="D2293" s="8"/>
      <c r="E2293" s="8"/>
      <c r="I2293" s="11"/>
      <c r="J2293" s="11"/>
      <c r="K2293" s="11"/>
      <c r="L2293" s="12"/>
      <c r="M2293" s="11"/>
      <c r="N2293" s="13"/>
    </row>
    <row r="2294" spans="1:14">
      <c r="A2294" s="41"/>
      <c r="B2294" s="14"/>
      <c r="C2294" s="8"/>
      <c r="D2294" s="8"/>
      <c r="E2294" s="8"/>
      <c r="I2294" s="11"/>
      <c r="J2294" s="11"/>
      <c r="K2294" s="11"/>
      <c r="L2294" s="12"/>
      <c r="M2294" s="11"/>
      <c r="N2294" s="13"/>
    </row>
    <row r="2295" spans="1:14">
      <c r="A2295" s="41"/>
      <c r="B2295" s="14"/>
      <c r="C2295" s="8"/>
      <c r="D2295" s="8"/>
      <c r="E2295" s="8"/>
      <c r="I2295" s="11"/>
      <c r="J2295" s="11"/>
      <c r="K2295" s="11"/>
      <c r="L2295" s="12"/>
      <c r="M2295" s="11"/>
      <c r="N2295" s="13"/>
    </row>
    <row r="2296" spans="1:14">
      <c r="A2296" s="41"/>
      <c r="B2296" s="14"/>
      <c r="C2296" s="8"/>
      <c r="D2296" s="8"/>
      <c r="E2296" s="8"/>
      <c r="I2296" s="11"/>
      <c r="J2296" s="11"/>
      <c r="K2296" s="11"/>
      <c r="L2296" s="12"/>
      <c r="M2296" s="11"/>
      <c r="N2296" s="13"/>
    </row>
    <row r="2297" spans="1:14">
      <c r="A2297" s="41"/>
      <c r="B2297" s="14"/>
      <c r="C2297" s="8"/>
      <c r="D2297" s="8"/>
      <c r="E2297" s="8"/>
      <c r="I2297" s="11"/>
      <c r="J2297" s="11"/>
      <c r="K2297" s="11"/>
      <c r="L2297" s="12"/>
      <c r="M2297" s="11"/>
      <c r="N2297" s="13"/>
    </row>
    <row r="2298" spans="1:14">
      <c r="A2298" s="41"/>
      <c r="B2298" s="14"/>
      <c r="C2298" s="8"/>
      <c r="D2298" s="8"/>
      <c r="E2298" s="8"/>
      <c r="I2298" s="11"/>
      <c r="J2298" s="11"/>
      <c r="K2298" s="11"/>
      <c r="L2298" s="12"/>
      <c r="M2298" s="11"/>
      <c r="N2298" s="13"/>
    </row>
    <row r="2299" spans="1:14">
      <c r="A2299" s="41"/>
      <c r="B2299" s="14"/>
      <c r="C2299" s="8"/>
      <c r="D2299" s="8"/>
      <c r="E2299" s="8"/>
      <c r="I2299" s="11"/>
      <c r="J2299" s="11"/>
      <c r="K2299" s="11"/>
      <c r="L2299" s="12"/>
      <c r="M2299" s="11"/>
      <c r="N2299" s="13"/>
    </row>
    <row r="2300" spans="1:14">
      <c r="A2300" s="41"/>
      <c r="B2300" s="14"/>
      <c r="C2300" s="8"/>
      <c r="D2300" s="8"/>
      <c r="E2300" s="8"/>
      <c r="I2300" s="11"/>
      <c r="J2300" s="11"/>
      <c r="K2300" s="11"/>
      <c r="L2300" s="12"/>
      <c r="M2300" s="11"/>
      <c r="N2300" s="13"/>
    </row>
    <row r="2301" spans="1:14">
      <c r="A2301" s="41"/>
      <c r="B2301" s="14"/>
      <c r="C2301" s="8"/>
      <c r="D2301" s="8"/>
      <c r="E2301" s="8"/>
      <c r="I2301" s="11"/>
      <c r="J2301" s="11"/>
      <c r="K2301" s="11"/>
      <c r="L2301" s="12"/>
      <c r="M2301" s="11"/>
      <c r="N2301" s="13"/>
    </row>
    <row r="2302" spans="1:14">
      <c r="A2302" s="41"/>
      <c r="B2302" s="14"/>
      <c r="C2302" s="8"/>
      <c r="D2302" s="8"/>
      <c r="E2302" s="8"/>
      <c r="I2302" s="11"/>
      <c r="J2302" s="11"/>
      <c r="K2302" s="11"/>
      <c r="L2302" s="12"/>
      <c r="M2302" s="11"/>
      <c r="N2302" s="13"/>
    </row>
    <row r="2303" spans="1:14">
      <c r="A2303" s="41"/>
      <c r="B2303" s="14"/>
      <c r="C2303" s="8"/>
      <c r="D2303" s="8"/>
      <c r="E2303" s="8"/>
      <c r="I2303" s="11"/>
      <c r="J2303" s="11"/>
      <c r="K2303" s="11"/>
      <c r="L2303" s="12"/>
      <c r="M2303" s="11"/>
      <c r="N2303" s="13"/>
    </row>
    <row r="2304" spans="1:14">
      <c r="A2304" s="41"/>
      <c r="B2304" s="14"/>
      <c r="C2304" s="8"/>
      <c r="D2304" s="8"/>
      <c r="E2304" s="8"/>
      <c r="I2304" s="11"/>
      <c r="J2304" s="11"/>
      <c r="K2304" s="11"/>
      <c r="L2304" s="12"/>
      <c r="M2304" s="11"/>
      <c r="N2304" s="13"/>
    </row>
    <row r="2305" spans="1:14">
      <c r="A2305" s="41"/>
      <c r="B2305" s="14"/>
      <c r="C2305" s="8"/>
      <c r="D2305" s="8"/>
      <c r="E2305" s="8"/>
      <c r="I2305" s="11"/>
      <c r="J2305" s="11"/>
      <c r="K2305" s="11"/>
      <c r="L2305" s="12"/>
      <c r="M2305" s="11"/>
      <c r="N2305" s="13"/>
    </row>
    <row r="2306" spans="1:14">
      <c r="A2306" s="41"/>
      <c r="B2306" s="14"/>
      <c r="C2306" s="8"/>
      <c r="D2306" s="8"/>
      <c r="E2306" s="8"/>
      <c r="I2306" s="11"/>
      <c r="J2306" s="11"/>
      <c r="K2306" s="11"/>
      <c r="L2306" s="12"/>
      <c r="M2306" s="11"/>
      <c r="N2306" s="13"/>
    </row>
    <row r="2307" spans="1:14">
      <c r="A2307" s="41"/>
      <c r="B2307" s="14"/>
      <c r="C2307" s="8"/>
      <c r="D2307" s="8"/>
      <c r="E2307" s="8"/>
      <c r="I2307" s="11"/>
      <c r="J2307" s="11"/>
      <c r="K2307" s="11"/>
      <c r="L2307" s="12"/>
      <c r="M2307" s="11"/>
      <c r="N2307" s="13"/>
    </row>
    <row r="2308" spans="1:14">
      <c r="A2308" s="41"/>
      <c r="B2308" s="14"/>
      <c r="C2308" s="8"/>
      <c r="D2308" s="8"/>
      <c r="E2308" s="8"/>
      <c r="I2308" s="11"/>
      <c r="J2308" s="11"/>
      <c r="K2308" s="11"/>
      <c r="L2308" s="12"/>
      <c r="M2308" s="11"/>
      <c r="N2308" s="13"/>
    </row>
    <row r="2309" spans="1:14">
      <c r="A2309" s="41"/>
      <c r="B2309" s="14"/>
      <c r="C2309" s="8"/>
      <c r="D2309" s="8"/>
      <c r="E2309" s="8"/>
      <c r="I2309" s="11"/>
      <c r="J2309" s="11"/>
      <c r="K2309" s="11"/>
      <c r="L2309" s="12"/>
      <c r="M2309" s="11"/>
      <c r="N2309" s="13"/>
    </row>
    <row r="2310" spans="1:14">
      <c r="A2310" s="41"/>
      <c r="B2310" s="14"/>
      <c r="C2310" s="8"/>
      <c r="D2310" s="8"/>
      <c r="E2310" s="8"/>
      <c r="I2310" s="11"/>
      <c r="J2310" s="11"/>
      <c r="K2310" s="11"/>
      <c r="L2310" s="12"/>
      <c r="M2310" s="11"/>
      <c r="N2310" s="13"/>
    </row>
    <row r="2311" spans="1:14">
      <c r="A2311" s="41"/>
      <c r="B2311" s="14"/>
      <c r="C2311" s="8"/>
      <c r="D2311" s="8"/>
      <c r="E2311" s="8"/>
      <c r="I2311" s="11"/>
      <c r="J2311" s="11"/>
      <c r="K2311" s="11"/>
      <c r="L2311" s="12"/>
      <c r="M2311" s="11"/>
      <c r="N2311" s="13"/>
    </row>
    <row r="2312" spans="1:14">
      <c r="A2312" s="41"/>
      <c r="B2312" s="14"/>
      <c r="C2312" s="8"/>
      <c r="D2312" s="8"/>
      <c r="E2312" s="8"/>
      <c r="I2312" s="11"/>
      <c r="J2312" s="11"/>
      <c r="K2312" s="11"/>
      <c r="L2312" s="12"/>
      <c r="M2312" s="11"/>
      <c r="N2312" s="13"/>
    </row>
    <row r="2313" spans="1:14">
      <c r="A2313" s="41"/>
      <c r="B2313" s="14"/>
      <c r="C2313" s="8"/>
      <c r="D2313" s="8"/>
      <c r="E2313" s="8"/>
      <c r="I2313" s="11"/>
      <c r="J2313" s="11"/>
      <c r="K2313" s="11"/>
      <c r="L2313" s="12"/>
      <c r="M2313" s="11"/>
      <c r="N2313" s="13"/>
    </row>
    <row r="2314" spans="1:14">
      <c r="A2314" s="41"/>
      <c r="B2314" s="14"/>
      <c r="C2314" s="8"/>
      <c r="D2314" s="8"/>
      <c r="E2314" s="8"/>
      <c r="I2314" s="11"/>
      <c r="J2314" s="11"/>
      <c r="K2314" s="11"/>
      <c r="L2314" s="12"/>
      <c r="M2314" s="11"/>
      <c r="N2314" s="13"/>
    </row>
    <row r="2315" spans="1:14">
      <c r="A2315" s="41"/>
      <c r="B2315" s="14"/>
      <c r="C2315" s="8"/>
      <c r="D2315" s="8"/>
      <c r="E2315" s="8"/>
      <c r="I2315" s="11"/>
      <c r="J2315" s="11"/>
      <c r="K2315" s="11"/>
      <c r="L2315" s="12"/>
      <c r="M2315" s="11"/>
      <c r="N2315" s="13"/>
    </row>
    <row r="2316" spans="1:14">
      <c r="A2316" s="41"/>
      <c r="B2316" s="14"/>
      <c r="C2316" s="8"/>
      <c r="D2316" s="8"/>
      <c r="E2316" s="8"/>
      <c r="I2316" s="11"/>
      <c r="J2316" s="11"/>
      <c r="K2316" s="11"/>
      <c r="L2316" s="12"/>
      <c r="M2316" s="11"/>
      <c r="N2316" s="13"/>
    </row>
    <row r="2317" spans="1:14">
      <c r="A2317" s="41"/>
      <c r="B2317" s="14"/>
      <c r="C2317" s="8"/>
      <c r="D2317" s="8"/>
      <c r="E2317" s="8"/>
      <c r="I2317" s="11"/>
      <c r="J2317" s="11"/>
      <c r="K2317" s="11"/>
      <c r="L2317" s="12"/>
      <c r="M2317" s="11"/>
      <c r="N2317" s="13"/>
    </row>
    <row r="2318" spans="1:14">
      <c r="A2318" s="41"/>
      <c r="B2318" s="14"/>
      <c r="C2318" s="8"/>
      <c r="D2318" s="8"/>
      <c r="E2318" s="8"/>
      <c r="I2318" s="11"/>
      <c r="J2318" s="11"/>
      <c r="K2318" s="11"/>
      <c r="L2318" s="12"/>
      <c r="M2318" s="11"/>
      <c r="N2318" s="13"/>
    </row>
    <row r="2319" spans="1:14">
      <c r="A2319" s="41"/>
      <c r="B2319" s="14"/>
      <c r="C2319" s="8"/>
      <c r="D2319" s="8"/>
      <c r="E2319" s="8"/>
      <c r="I2319" s="11"/>
      <c r="J2319" s="11"/>
      <c r="K2319" s="11"/>
      <c r="L2319" s="12"/>
      <c r="M2319" s="11"/>
      <c r="N2319" s="13"/>
    </row>
    <row r="2320" spans="1:14">
      <c r="A2320" s="41"/>
      <c r="B2320" s="14"/>
      <c r="C2320" s="8"/>
      <c r="D2320" s="8"/>
      <c r="E2320" s="8"/>
      <c r="I2320" s="11"/>
      <c r="J2320" s="11"/>
      <c r="K2320" s="11"/>
      <c r="L2320" s="12"/>
      <c r="M2320" s="11"/>
      <c r="N2320" s="13"/>
    </row>
    <row r="2321" spans="1:14">
      <c r="A2321" s="41"/>
      <c r="B2321" s="14"/>
      <c r="C2321" s="8"/>
      <c r="D2321" s="8"/>
      <c r="E2321" s="8"/>
      <c r="I2321" s="11"/>
      <c r="J2321" s="11"/>
      <c r="K2321" s="11"/>
      <c r="L2321" s="12"/>
      <c r="M2321" s="11"/>
      <c r="N2321" s="13"/>
    </row>
    <row r="2322" spans="1:14">
      <c r="A2322" s="41"/>
      <c r="B2322" s="14"/>
      <c r="C2322" s="8"/>
      <c r="D2322" s="8"/>
      <c r="E2322" s="8"/>
      <c r="I2322" s="11"/>
      <c r="J2322" s="11"/>
      <c r="K2322" s="11"/>
      <c r="L2322" s="12"/>
      <c r="M2322" s="11"/>
      <c r="N2322" s="13"/>
    </row>
    <row r="2323" spans="1:14">
      <c r="A2323" s="41"/>
      <c r="B2323" s="14"/>
      <c r="C2323" s="8"/>
      <c r="D2323" s="8"/>
      <c r="E2323" s="8"/>
      <c r="I2323" s="11"/>
      <c r="J2323" s="11"/>
      <c r="K2323" s="11"/>
      <c r="L2323" s="12"/>
      <c r="M2323" s="11"/>
      <c r="N2323" s="13"/>
    </row>
    <row r="2324" spans="1:14">
      <c r="A2324" s="41"/>
      <c r="B2324" s="14"/>
      <c r="C2324" s="8"/>
      <c r="D2324" s="8"/>
      <c r="E2324" s="8"/>
      <c r="I2324" s="11"/>
      <c r="J2324" s="11"/>
      <c r="K2324" s="11"/>
      <c r="L2324" s="12"/>
      <c r="M2324" s="11"/>
      <c r="N2324" s="13"/>
    </row>
    <row r="2325" spans="1:14">
      <c r="A2325" s="41"/>
      <c r="B2325" s="14"/>
      <c r="C2325" s="8"/>
      <c r="D2325" s="8"/>
      <c r="E2325" s="8"/>
      <c r="I2325" s="11"/>
      <c r="J2325" s="11"/>
      <c r="K2325" s="11"/>
      <c r="L2325" s="12"/>
      <c r="M2325" s="11"/>
      <c r="N2325" s="13"/>
    </row>
    <row r="2326" spans="1:14">
      <c r="A2326" s="41"/>
      <c r="B2326" s="14"/>
      <c r="C2326" s="8"/>
      <c r="D2326" s="8"/>
      <c r="E2326" s="8"/>
      <c r="I2326" s="11"/>
      <c r="J2326" s="11"/>
      <c r="K2326" s="11"/>
      <c r="L2326" s="12"/>
      <c r="M2326" s="11"/>
      <c r="N2326" s="13"/>
    </row>
    <row r="2327" spans="1:14">
      <c r="A2327" s="41"/>
      <c r="B2327" s="14"/>
      <c r="C2327" s="8"/>
      <c r="D2327" s="8"/>
      <c r="E2327" s="8"/>
      <c r="I2327" s="11"/>
      <c r="J2327" s="11"/>
      <c r="K2327" s="11"/>
      <c r="L2327" s="12"/>
      <c r="M2327" s="11"/>
      <c r="N2327" s="13"/>
    </row>
    <row r="2328" spans="1:14">
      <c r="A2328" s="41"/>
      <c r="B2328" s="14"/>
      <c r="C2328" s="8"/>
      <c r="D2328" s="8"/>
      <c r="E2328" s="8"/>
      <c r="I2328" s="11"/>
      <c r="J2328" s="11"/>
      <c r="K2328" s="11"/>
      <c r="L2328" s="12"/>
      <c r="M2328" s="11"/>
      <c r="N2328" s="13"/>
    </row>
    <row r="2329" spans="1:14">
      <c r="A2329" s="41"/>
      <c r="B2329" s="14"/>
      <c r="C2329" s="8"/>
      <c r="D2329" s="8"/>
      <c r="E2329" s="8"/>
      <c r="I2329" s="11"/>
      <c r="J2329" s="11"/>
      <c r="K2329" s="11"/>
      <c r="L2329" s="12"/>
      <c r="M2329" s="11"/>
      <c r="N2329" s="13"/>
    </row>
    <row r="2330" spans="1:14">
      <c r="A2330" s="41"/>
      <c r="B2330" s="14"/>
      <c r="C2330" s="8"/>
      <c r="D2330" s="8"/>
      <c r="E2330" s="8"/>
      <c r="I2330" s="11"/>
      <c r="J2330" s="11"/>
      <c r="K2330" s="11"/>
      <c r="L2330" s="12"/>
      <c r="M2330" s="11"/>
      <c r="N2330" s="13"/>
    </row>
    <row r="2331" spans="1:14">
      <c r="A2331" s="41"/>
      <c r="B2331" s="14"/>
      <c r="C2331" s="8"/>
      <c r="D2331" s="8"/>
      <c r="E2331" s="8"/>
      <c r="I2331" s="11"/>
      <c r="J2331" s="11"/>
      <c r="K2331" s="11"/>
      <c r="L2331" s="12"/>
      <c r="M2331" s="11"/>
      <c r="N2331" s="13"/>
    </row>
    <row r="2332" spans="1:14">
      <c r="A2332" s="41"/>
      <c r="B2332" s="14"/>
      <c r="C2332" s="8"/>
      <c r="D2332" s="8"/>
      <c r="E2332" s="8"/>
      <c r="I2332" s="11"/>
      <c r="J2332" s="11"/>
      <c r="K2332" s="11"/>
      <c r="L2332" s="12"/>
      <c r="M2332" s="11"/>
      <c r="N2332" s="13"/>
    </row>
    <row r="2333" spans="1:14">
      <c r="A2333" s="41"/>
      <c r="B2333" s="14"/>
      <c r="C2333" s="8"/>
      <c r="D2333" s="8"/>
      <c r="E2333" s="8"/>
      <c r="I2333" s="11"/>
      <c r="J2333" s="11"/>
      <c r="K2333" s="11"/>
      <c r="L2333" s="12"/>
      <c r="M2333" s="11"/>
      <c r="N2333" s="13"/>
    </row>
    <row r="2334" spans="1:14">
      <c r="A2334" s="41"/>
      <c r="B2334" s="14"/>
      <c r="C2334" s="8"/>
      <c r="D2334" s="8"/>
      <c r="E2334" s="8"/>
      <c r="I2334" s="11"/>
      <c r="J2334" s="11"/>
      <c r="K2334" s="11"/>
      <c r="L2334" s="12"/>
      <c r="M2334" s="11"/>
      <c r="N2334" s="13"/>
    </row>
    <row r="2335" spans="1:14">
      <c r="A2335" s="41"/>
      <c r="B2335" s="14"/>
      <c r="C2335" s="8"/>
      <c r="D2335" s="8"/>
      <c r="E2335" s="8"/>
      <c r="I2335" s="11"/>
      <c r="J2335" s="11"/>
      <c r="K2335" s="11"/>
      <c r="L2335" s="12"/>
      <c r="M2335" s="11"/>
      <c r="N2335" s="13"/>
    </row>
    <row r="2336" spans="1:14">
      <c r="A2336" s="41"/>
      <c r="B2336" s="14"/>
      <c r="C2336" s="8"/>
      <c r="D2336" s="8"/>
      <c r="E2336" s="8"/>
      <c r="I2336" s="11"/>
      <c r="J2336" s="11"/>
      <c r="K2336" s="11"/>
      <c r="L2336" s="12"/>
      <c r="M2336" s="11"/>
      <c r="N2336" s="13"/>
    </row>
    <row r="2337" spans="1:14">
      <c r="A2337" s="41"/>
      <c r="B2337" s="14"/>
      <c r="C2337" s="8"/>
      <c r="D2337" s="8"/>
      <c r="E2337" s="8"/>
      <c r="I2337" s="11"/>
      <c r="J2337" s="11"/>
      <c r="K2337" s="11"/>
      <c r="L2337" s="12"/>
      <c r="M2337" s="11"/>
      <c r="N2337" s="13"/>
    </row>
    <row r="2338" spans="1:14">
      <c r="A2338" s="41"/>
      <c r="B2338" s="14"/>
      <c r="C2338" s="8"/>
      <c r="D2338" s="8"/>
      <c r="E2338" s="8"/>
      <c r="I2338" s="11"/>
      <c r="J2338" s="11"/>
      <c r="K2338" s="11"/>
      <c r="L2338" s="12"/>
      <c r="M2338" s="11"/>
      <c r="N2338" s="13"/>
    </row>
    <row r="2339" spans="1:14">
      <c r="A2339" s="41"/>
      <c r="B2339" s="14"/>
      <c r="C2339" s="8"/>
      <c r="D2339" s="8"/>
      <c r="E2339" s="8"/>
      <c r="I2339" s="11"/>
      <c r="J2339" s="11"/>
      <c r="K2339" s="11"/>
      <c r="L2339" s="12"/>
      <c r="M2339" s="11"/>
      <c r="N2339" s="13"/>
    </row>
    <row r="2340" spans="1:14">
      <c r="A2340" s="41"/>
      <c r="B2340" s="14"/>
      <c r="C2340" s="8"/>
      <c r="D2340" s="8"/>
      <c r="E2340" s="8"/>
      <c r="I2340" s="11"/>
      <c r="J2340" s="11"/>
      <c r="K2340" s="11"/>
      <c r="L2340" s="12"/>
      <c r="M2340" s="11"/>
      <c r="N2340" s="13"/>
    </row>
    <row r="2341" spans="1:14">
      <c r="A2341" s="41"/>
      <c r="B2341" s="14"/>
      <c r="C2341" s="8"/>
      <c r="D2341" s="8"/>
      <c r="E2341" s="8"/>
      <c r="I2341" s="11"/>
      <c r="J2341" s="11"/>
      <c r="K2341" s="11"/>
      <c r="L2341" s="12"/>
      <c r="M2341" s="11"/>
      <c r="N2341" s="13"/>
    </row>
    <row r="2342" spans="1:14">
      <c r="A2342" s="41"/>
      <c r="B2342" s="14"/>
      <c r="C2342" s="8"/>
      <c r="D2342" s="8"/>
      <c r="E2342" s="8"/>
      <c r="I2342" s="11"/>
      <c r="J2342" s="11"/>
      <c r="K2342" s="11"/>
      <c r="L2342" s="12"/>
      <c r="M2342" s="11"/>
      <c r="N2342" s="13"/>
    </row>
    <row r="2343" spans="1:14">
      <c r="A2343" s="41"/>
      <c r="B2343" s="14"/>
      <c r="C2343" s="8"/>
      <c r="D2343" s="8"/>
      <c r="E2343" s="8"/>
      <c r="I2343" s="11"/>
      <c r="J2343" s="11"/>
      <c r="K2343" s="11"/>
      <c r="L2343" s="12"/>
      <c r="M2343" s="11"/>
      <c r="N2343" s="13"/>
    </row>
    <row r="2344" spans="1:14">
      <c r="A2344" s="41"/>
      <c r="B2344" s="14"/>
      <c r="C2344" s="8"/>
      <c r="D2344" s="8"/>
      <c r="E2344" s="8"/>
      <c r="I2344" s="11"/>
      <c r="J2344" s="11"/>
      <c r="K2344" s="11"/>
      <c r="L2344" s="12"/>
      <c r="M2344" s="11"/>
      <c r="N2344" s="13"/>
    </row>
    <row r="2345" spans="1:14">
      <c r="A2345" s="41"/>
      <c r="B2345" s="14"/>
      <c r="C2345" s="8"/>
      <c r="D2345" s="8"/>
      <c r="E2345" s="8"/>
      <c r="I2345" s="11"/>
      <c r="J2345" s="11"/>
      <c r="K2345" s="11"/>
      <c r="L2345" s="12"/>
      <c r="M2345" s="11"/>
      <c r="N2345" s="13"/>
    </row>
    <row r="2346" spans="1:14">
      <c r="A2346" s="41"/>
      <c r="B2346" s="14"/>
      <c r="C2346" s="8"/>
      <c r="D2346" s="8"/>
      <c r="E2346" s="8"/>
      <c r="I2346" s="11"/>
      <c r="J2346" s="11"/>
      <c r="K2346" s="11"/>
      <c r="L2346" s="12"/>
      <c r="M2346" s="11"/>
      <c r="N2346" s="13"/>
    </row>
    <row r="2347" spans="1:14">
      <c r="A2347" s="41"/>
      <c r="B2347" s="14"/>
      <c r="C2347" s="8"/>
      <c r="D2347" s="8"/>
      <c r="E2347" s="8"/>
      <c r="I2347" s="11"/>
      <c r="J2347" s="11"/>
      <c r="K2347" s="11"/>
      <c r="L2347" s="12"/>
      <c r="M2347" s="11"/>
      <c r="N2347" s="13"/>
    </row>
    <row r="2348" spans="1:14">
      <c r="A2348" s="41"/>
      <c r="B2348" s="14"/>
      <c r="C2348" s="8"/>
      <c r="D2348" s="8"/>
      <c r="E2348" s="8"/>
      <c r="I2348" s="11"/>
      <c r="J2348" s="11"/>
      <c r="K2348" s="11"/>
      <c r="L2348" s="12"/>
      <c r="M2348" s="11"/>
      <c r="N2348" s="13"/>
    </row>
    <row r="2349" spans="1:14">
      <c r="A2349" s="41"/>
      <c r="B2349" s="14"/>
      <c r="C2349" s="8"/>
      <c r="D2349" s="8"/>
      <c r="E2349" s="8"/>
      <c r="I2349" s="11"/>
      <c r="J2349" s="11"/>
      <c r="K2349" s="11"/>
      <c r="L2349" s="12"/>
      <c r="M2349" s="11"/>
      <c r="N2349" s="13"/>
    </row>
    <row r="2350" spans="1:14">
      <c r="A2350" s="41"/>
      <c r="B2350" s="14"/>
      <c r="C2350" s="8"/>
      <c r="D2350" s="8"/>
      <c r="E2350" s="8"/>
      <c r="I2350" s="11"/>
      <c r="J2350" s="11"/>
      <c r="K2350" s="11"/>
      <c r="L2350" s="12"/>
      <c r="M2350" s="11"/>
      <c r="N2350" s="13"/>
    </row>
    <row r="2351" spans="1:14">
      <c r="A2351" s="41"/>
      <c r="B2351" s="14"/>
      <c r="C2351" s="8"/>
      <c r="D2351" s="8"/>
      <c r="E2351" s="8"/>
      <c r="I2351" s="11"/>
      <c r="J2351" s="11"/>
      <c r="K2351" s="11"/>
      <c r="L2351" s="12"/>
      <c r="M2351" s="11"/>
      <c r="N2351" s="13"/>
    </row>
    <row r="2352" spans="1:14">
      <c r="A2352" s="41"/>
      <c r="B2352" s="14"/>
      <c r="C2352" s="8"/>
      <c r="D2352" s="8"/>
      <c r="E2352" s="8"/>
      <c r="I2352" s="11"/>
      <c r="J2352" s="11"/>
      <c r="K2352" s="11"/>
      <c r="L2352" s="12"/>
      <c r="M2352" s="11"/>
      <c r="N2352" s="13"/>
    </row>
    <row r="2353" spans="1:14">
      <c r="A2353" s="41"/>
      <c r="B2353" s="14"/>
      <c r="C2353" s="8"/>
      <c r="D2353" s="8"/>
      <c r="E2353" s="8"/>
      <c r="I2353" s="11"/>
      <c r="J2353" s="11"/>
      <c r="K2353" s="11"/>
      <c r="L2353" s="12"/>
      <c r="M2353" s="11"/>
      <c r="N2353" s="13"/>
    </row>
    <row r="2354" spans="1:14">
      <c r="A2354" s="41"/>
      <c r="B2354" s="14"/>
      <c r="C2354" s="8"/>
      <c r="D2354" s="8"/>
      <c r="E2354" s="8"/>
      <c r="I2354" s="11"/>
      <c r="J2354" s="11"/>
      <c r="K2354" s="11"/>
      <c r="L2354" s="12"/>
      <c r="M2354" s="11"/>
      <c r="N2354" s="13"/>
    </row>
    <row r="2355" spans="1:14">
      <c r="A2355" s="41"/>
      <c r="B2355" s="14"/>
      <c r="C2355" s="8"/>
      <c r="D2355" s="8"/>
      <c r="E2355" s="8"/>
      <c r="I2355" s="11"/>
      <c r="J2355" s="11"/>
      <c r="K2355" s="11"/>
      <c r="L2355" s="12"/>
      <c r="M2355" s="11"/>
      <c r="N2355" s="13"/>
    </row>
    <row r="2356" spans="1:14">
      <c r="A2356" s="41"/>
      <c r="B2356" s="14"/>
      <c r="C2356" s="8"/>
      <c r="D2356" s="8"/>
      <c r="E2356" s="8"/>
      <c r="I2356" s="11"/>
      <c r="J2356" s="11"/>
      <c r="K2356" s="11"/>
      <c r="L2356" s="12"/>
      <c r="M2356" s="11"/>
      <c r="N2356" s="13"/>
    </row>
    <row r="2357" spans="1:14">
      <c r="A2357" s="41"/>
      <c r="B2357" s="14"/>
      <c r="C2357" s="8"/>
      <c r="D2357" s="8"/>
      <c r="E2357" s="8"/>
      <c r="I2357" s="11"/>
      <c r="J2357" s="11"/>
      <c r="K2357" s="11"/>
      <c r="L2357" s="12"/>
      <c r="M2357" s="11"/>
      <c r="N2357" s="13"/>
    </row>
    <row r="2358" spans="1:14">
      <c r="A2358" s="41"/>
      <c r="B2358" s="14"/>
      <c r="C2358" s="8"/>
      <c r="D2358" s="8"/>
      <c r="E2358" s="8"/>
      <c r="I2358" s="11"/>
      <c r="J2358" s="11"/>
      <c r="K2358" s="11"/>
      <c r="L2358" s="12"/>
      <c r="M2358" s="11"/>
      <c r="N2358" s="13"/>
    </row>
    <row r="2359" spans="1:14">
      <c r="A2359" s="41"/>
      <c r="B2359" s="14"/>
      <c r="C2359" s="8"/>
      <c r="D2359" s="8"/>
      <c r="E2359" s="8"/>
      <c r="I2359" s="11"/>
      <c r="J2359" s="11"/>
      <c r="K2359" s="11"/>
      <c r="L2359" s="12"/>
      <c r="M2359" s="11"/>
      <c r="N2359" s="13"/>
    </row>
    <row r="2360" spans="1:14">
      <c r="A2360" s="41"/>
      <c r="B2360" s="14"/>
      <c r="C2360" s="8"/>
      <c r="D2360" s="8"/>
      <c r="E2360" s="8"/>
      <c r="I2360" s="11"/>
      <c r="J2360" s="11"/>
      <c r="K2360" s="11"/>
      <c r="L2360" s="12"/>
      <c r="M2360" s="11"/>
      <c r="N2360" s="13"/>
    </row>
    <row r="2361" spans="1:14">
      <c r="A2361" s="41"/>
      <c r="B2361" s="14"/>
      <c r="C2361" s="8"/>
      <c r="D2361" s="8"/>
      <c r="E2361" s="8"/>
      <c r="I2361" s="11"/>
      <c r="J2361" s="11"/>
      <c r="K2361" s="11"/>
      <c r="L2361" s="12"/>
      <c r="M2361" s="11"/>
      <c r="N2361" s="13"/>
    </row>
    <row r="2362" spans="1:14">
      <c r="A2362" s="41"/>
      <c r="B2362" s="14"/>
      <c r="C2362" s="8"/>
      <c r="D2362" s="8"/>
      <c r="E2362" s="8"/>
      <c r="I2362" s="11"/>
      <c r="J2362" s="11"/>
      <c r="K2362" s="11"/>
      <c r="L2362" s="12"/>
      <c r="M2362" s="11"/>
      <c r="N2362" s="13"/>
    </row>
    <row r="2363" spans="1:14">
      <c r="A2363" s="41"/>
      <c r="B2363" s="14"/>
      <c r="C2363" s="8"/>
      <c r="D2363" s="8"/>
      <c r="E2363" s="8"/>
      <c r="I2363" s="11"/>
      <c r="J2363" s="11"/>
      <c r="K2363" s="11"/>
      <c r="L2363" s="12"/>
      <c r="M2363" s="11"/>
      <c r="N2363" s="13"/>
    </row>
    <row r="2364" spans="1:14">
      <c r="A2364" s="41"/>
      <c r="B2364" s="14"/>
      <c r="C2364" s="8"/>
      <c r="D2364" s="8"/>
      <c r="E2364" s="8"/>
      <c r="I2364" s="11"/>
      <c r="J2364" s="11"/>
      <c r="K2364" s="11"/>
      <c r="L2364" s="12"/>
      <c r="M2364" s="11"/>
      <c r="N2364" s="13"/>
    </row>
    <row r="2365" spans="1:14">
      <c r="A2365" s="41"/>
      <c r="B2365" s="14"/>
      <c r="C2365" s="8"/>
      <c r="D2365" s="8"/>
      <c r="E2365" s="8"/>
      <c r="I2365" s="11"/>
      <c r="J2365" s="11"/>
      <c r="K2365" s="11"/>
      <c r="L2365" s="12"/>
      <c r="M2365" s="11"/>
      <c r="N2365" s="13"/>
    </row>
    <row r="2366" spans="1:14">
      <c r="A2366" s="41"/>
      <c r="B2366" s="14"/>
      <c r="C2366" s="8"/>
      <c r="D2366" s="8"/>
      <c r="E2366" s="8"/>
      <c r="I2366" s="11"/>
      <c r="J2366" s="11"/>
      <c r="K2366" s="11"/>
      <c r="L2366" s="12"/>
      <c r="M2366" s="11"/>
      <c r="N2366" s="13"/>
    </row>
    <row r="2367" spans="1:14">
      <c r="A2367" s="41"/>
      <c r="B2367" s="14"/>
      <c r="C2367" s="8"/>
      <c r="D2367" s="8"/>
      <c r="E2367" s="8"/>
      <c r="I2367" s="11"/>
      <c r="J2367" s="11"/>
      <c r="K2367" s="11"/>
      <c r="L2367" s="12"/>
      <c r="M2367" s="11"/>
      <c r="N2367" s="13"/>
    </row>
    <row r="2368" spans="1:14">
      <c r="A2368" s="41"/>
      <c r="B2368" s="14"/>
      <c r="C2368" s="8"/>
      <c r="D2368" s="8"/>
      <c r="E2368" s="8"/>
      <c r="I2368" s="11"/>
      <c r="J2368" s="11"/>
      <c r="K2368" s="11"/>
      <c r="L2368" s="12"/>
      <c r="M2368" s="11"/>
      <c r="N2368" s="13"/>
    </row>
    <row r="2369" spans="1:14">
      <c r="A2369" s="41"/>
      <c r="B2369" s="14"/>
      <c r="C2369" s="8"/>
      <c r="D2369" s="8"/>
      <c r="E2369" s="8"/>
      <c r="I2369" s="11"/>
      <c r="J2369" s="11"/>
      <c r="K2369" s="11"/>
      <c r="L2369" s="12"/>
      <c r="M2369" s="11"/>
      <c r="N2369" s="13"/>
    </row>
    <row r="2370" spans="1:14">
      <c r="A2370" s="41"/>
      <c r="B2370" s="14"/>
      <c r="C2370" s="8"/>
      <c r="D2370" s="8"/>
      <c r="E2370" s="8"/>
      <c r="I2370" s="11"/>
      <c r="J2370" s="11"/>
      <c r="K2370" s="11"/>
      <c r="L2370" s="12"/>
      <c r="M2370" s="11"/>
      <c r="N2370" s="13"/>
    </row>
    <row r="2371" spans="1:14">
      <c r="A2371" s="41"/>
      <c r="B2371" s="14"/>
      <c r="C2371" s="8"/>
      <c r="D2371" s="8"/>
      <c r="E2371" s="8"/>
      <c r="I2371" s="11"/>
      <c r="J2371" s="11"/>
      <c r="K2371" s="11"/>
      <c r="L2371" s="12"/>
      <c r="M2371" s="11"/>
      <c r="N2371" s="13"/>
    </row>
    <row r="2372" spans="1:14">
      <c r="A2372" s="41"/>
      <c r="B2372" s="14"/>
      <c r="C2372" s="8"/>
      <c r="D2372" s="8"/>
      <c r="E2372" s="8"/>
      <c r="I2372" s="11"/>
      <c r="J2372" s="11"/>
      <c r="K2372" s="11"/>
      <c r="L2372" s="12"/>
      <c r="M2372" s="11"/>
      <c r="N2372" s="13"/>
    </row>
    <row r="2373" spans="1:14">
      <c r="A2373" s="41"/>
      <c r="B2373" s="14"/>
      <c r="C2373" s="8"/>
      <c r="D2373" s="8"/>
      <c r="E2373" s="8"/>
      <c r="I2373" s="11"/>
      <c r="J2373" s="11"/>
      <c r="K2373" s="11"/>
      <c r="L2373" s="12"/>
      <c r="M2373" s="11"/>
      <c r="N2373" s="13"/>
    </row>
    <row r="2374" spans="1:14">
      <c r="A2374" s="41"/>
      <c r="B2374" s="14"/>
      <c r="C2374" s="8"/>
      <c r="D2374" s="8"/>
      <c r="E2374" s="8"/>
      <c r="I2374" s="11"/>
      <c r="J2374" s="11"/>
      <c r="K2374" s="11"/>
      <c r="L2374" s="12"/>
      <c r="M2374" s="11"/>
      <c r="N2374" s="13"/>
    </row>
    <row r="2375" spans="1:14">
      <c r="A2375" s="41"/>
      <c r="B2375" s="14"/>
      <c r="C2375" s="8"/>
      <c r="D2375" s="8"/>
      <c r="E2375" s="8"/>
      <c r="I2375" s="11"/>
      <c r="J2375" s="11"/>
      <c r="K2375" s="11"/>
      <c r="L2375" s="12"/>
      <c r="M2375" s="11"/>
      <c r="N2375" s="13"/>
    </row>
    <row r="2376" spans="1:14">
      <c r="A2376" s="41"/>
      <c r="B2376" s="14"/>
      <c r="C2376" s="8"/>
      <c r="D2376" s="8"/>
      <c r="E2376" s="8"/>
      <c r="I2376" s="11"/>
      <c r="J2376" s="11"/>
      <c r="K2376" s="11"/>
      <c r="L2376" s="12"/>
      <c r="M2376" s="11"/>
      <c r="N2376" s="13"/>
    </row>
    <row r="2377" spans="1:14">
      <c r="A2377" s="41"/>
      <c r="B2377" s="14"/>
      <c r="C2377" s="8"/>
      <c r="D2377" s="8"/>
      <c r="E2377" s="8"/>
      <c r="I2377" s="11"/>
      <c r="J2377" s="11"/>
      <c r="K2377" s="11"/>
      <c r="L2377" s="12"/>
      <c r="M2377" s="11"/>
      <c r="N2377" s="13"/>
    </row>
    <row r="2378" spans="1:14">
      <c r="A2378" s="41"/>
      <c r="B2378" s="14"/>
      <c r="C2378" s="8"/>
      <c r="D2378" s="8"/>
      <c r="E2378" s="8"/>
      <c r="I2378" s="11"/>
      <c r="J2378" s="11"/>
      <c r="K2378" s="11"/>
      <c r="L2378" s="12"/>
      <c r="M2378" s="11"/>
      <c r="N2378" s="13"/>
    </row>
    <row r="2379" spans="1:14">
      <c r="A2379" s="41"/>
      <c r="B2379" s="14"/>
      <c r="C2379" s="8"/>
      <c r="D2379" s="8"/>
      <c r="E2379" s="8"/>
      <c r="I2379" s="11"/>
      <c r="J2379" s="11"/>
      <c r="K2379" s="11"/>
      <c r="L2379" s="12"/>
      <c r="M2379" s="11"/>
      <c r="N2379" s="13"/>
    </row>
    <row r="2380" spans="1:14">
      <c r="A2380" s="41"/>
      <c r="B2380" s="14"/>
      <c r="C2380" s="8"/>
      <c r="D2380" s="8"/>
      <c r="E2380" s="8"/>
      <c r="I2380" s="11"/>
      <c r="J2380" s="11"/>
      <c r="K2380" s="11"/>
      <c r="L2380" s="12"/>
      <c r="M2380" s="11"/>
      <c r="N2380" s="13"/>
    </row>
    <row r="2381" spans="1:14">
      <c r="A2381" s="41"/>
      <c r="B2381" s="14"/>
      <c r="C2381" s="8"/>
      <c r="D2381" s="8"/>
      <c r="E2381" s="8"/>
      <c r="I2381" s="11"/>
      <c r="J2381" s="11"/>
      <c r="K2381" s="11"/>
      <c r="L2381" s="12"/>
      <c r="M2381" s="11"/>
      <c r="N2381" s="13"/>
    </row>
    <row r="2382" spans="1:14">
      <c r="A2382" s="41"/>
      <c r="B2382" s="14"/>
      <c r="C2382" s="8"/>
      <c r="D2382" s="8"/>
      <c r="E2382" s="8"/>
      <c r="I2382" s="11"/>
      <c r="J2382" s="11"/>
      <c r="K2382" s="11"/>
      <c r="L2382" s="12"/>
      <c r="M2382" s="11"/>
      <c r="N2382" s="13"/>
    </row>
    <row r="2383" spans="1:14">
      <c r="A2383" s="41"/>
      <c r="B2383" s="14"/>
      <c r="C2383" s="8"/>
      <c r="D2383" s="8"/>
      <c r="E2383" s="8"/>
      <c r="I2383" s="11"/>
      <c r="J2383" s="11"/>
      <c r="K2383" s="11"/>
      <c r="L2383" s="12"/>
      <c r="M2383" s="11"/>
      <c r="N2383" s="13"/>
    </row>
    <row r="2384" spans="1:14">
      <c r="A2384" s="41"/>
      <c r="B2384" s="14"/>
      <c r="C2384" s="8"/>
      <c r="D2384" s="8"/>
      <c r="E2384" s="8"/>
      <c r="I2384" s="11"/>
      <c r="J2384" s="11"/>
      <c r="K2384" s="11"/>
      <c r="L2384" s="12"/>
      <c r="M2384" s="11"/>
      <c r="N2384" s="13"/>
    </row>
    <row r="2385" spans="1:14">
      <c r="A2385" s="41"/>
      <c r="B2385" s="14"/>
      <c r="C2385" s="8"/>
      <c r="D2385" s="8"/>
      <c r="E2385" s="8"/>
      <c r="I2385" s="11"/>
      <c r="J2385" s="11"/>
      <c r="K2385" s="11"/>
      <c r="L2385" s="12"/>
      <c r="M2385" s="11"/>
      <c r="N2385" s="13"/>
    </row>
    <row r="2386" spans="1:14">
      <c r="A2386" s="41"/>
      <c r="B2386" s="14"/>
      <c r="C2386" s="8"/>
      <c r="D2386" s="8"/>
      <c r="E2386" s="8"/>
      <c r="I2386" s="11"/>
      <c r="J2386" s="11"/>
      <c r="K2386" s="11"/>
      <c r="L2386" s="12"/>
      <c r="M2386" s="11"/>
      <c r="N2386" s="13"/>
    </row>
    <row r="2387" spans="1:14">
      <c r="A2387" s="41"/>
      <c r="B2387" s="14"/>
      <c r="C2387" s="8"/>
      <c r="D2387" s="8"/>
      <c r="E2387" s="8"/>
      <c r="I2387" s="11"/>
      <c r="J2387" s="11"/>
      <c r="K2387" s="11"/>
      <c r="L2387" s="12"/>
      <c r="M2387" s="11"/>
      <c r="N2387" s="13"/>
    </row>
    <row r="2388" spans="1:14">
      <c r="A2388" s="41"/>
      <c r="B2388" s="14"/>
      <c r="C2388" s="8"/>
      <c r="D2388" s="8"/>
      <c r="E2388" s="8"/>
      <c r="I2388" s="11"/>
      <c r="J2388" s="11"/>
      <c r="K2388" s="11"/>
      <c r="L2388" s="12"/>
      <c r="M2388" s="11"/>
      <c r="N2388" s="13"/>
    </row>
    <row r="2389" spans="1:14">
      <c r="A2389" s="41"/>
      <c r="B2389" s="14"/>
      <c r="C2389" s="8"/>
      <c r="D2389" s="8"/>
      <c r="E2389" s="8"/>
      <c r="I2389" s="11"/>
      <c r="J2389" s="11"/>
      <c r="K2389" s="11"/>
      <c r="L2389" s="12"/>
      <c r="M2389" s="11"/>
      <c r="N2389" s="13"/>
    </row>
    <row r="2390" spans="1:14">
      <c r="A2390" s="41"/>
      <c r="B2390" s="14"/>
      <c r="C2390" s="8"/>
      <c r="D2390" s="8"/>
      <c r="E2390" s="8"/>
      <c r="I2390" s="11"/>
      <c r="J2390" s="11"/>
      <c r="K2390" s="11"/>
      <c r="L2390" s="12"/>
      <c r="M2390" s="11"/>
      <c r="N2390" s="13"/>
    </row>
    <row r="2391" spans="1:14">
      <c r="A2391" s="41"/>
      <c r="B2391" s="14"/>
      <c r="C2391" s="8"/>
      <c r="D2391" s="8"/>
      <c r="E2391" s="8"/>
      <c r="I2391" s="11"/>
      <c r="J2391" s="11"/>
      <c r="K2391" s="11"/>
      <c r="L2391" s="12"/>
      <c r="M2391" s="11"/>
      <c r="N2391" s="13"/>
    </row>
    <row r="2392" spans="1:14">
      <c r="A2392" s="41"/>
      <c r="B2392" s="14"/>
      <c r="C2392" s="8"/>
      <c r="D2392" s="8"/>
      <c r="E2392" s="8"/>
      <c r="I2392" s="11"/>
      <c r="J2392" s="11"/>
      <c r="K2392" s="11"/>
      <c r="L2392" s="12"/>
      <c r="M2392" s="11"/>
      <c r="N2392" s="13"/>
    </row>
    <row r="2393" spans="1:14">
      <c r="A2393" s="41"/>
      <c r="B2393" s="14"/>
      <c r="C2393" s="8"/>
      <c r="D2393" s="8"/>
      <c r="E2393" s="8"/>
      <c r="I2393" s="11"/>
      <c r="J2393" s="11"/>
      <c r="K2393" s="11"/>
      <c r="L2393" s="12"/>
      <c r="M2393" s="11"/>
      <c r="N2393" s="13"/>
    </row>
    <row r="2394" spans="1:14">
      <c r="A2394" s="41"/>
      <c r="B2394" s="14"/>
      <c r="C2394" s="8"/>
      <c r="D2394" s="8"/>
      <c r="E2394" s="8"/>
      <c r="I2394" s="11"/>
      <c r="J2394" s="11"/>
      <c r="K2394" s="11"/>
      <c r="L2394" s="12"/>
      <c r="M2394" s="11"/>
      <c r="N2394" s="13"/>
    </row>
    <row r="2395" spans="1:14">
      <c r="A2395" s="41"/>
      <c r="B2395" s="14"/>
      <c r="C2395" s="8"/>
      <c r="D2395" s="8"/>
      <c r="E2395" s="8"/>
      <c r="I2395" s="11"/>
      <c r="J2395" s="11"/>
      <c r="K2395" s="11"/>
      <c r="L2395" s="12"/>
      <c r="M2395" s="11"/>
      <c r="N2395" s="13"/>
    </row>
    <row r="2396" spans="1:14">
      <c r="A2396" s="41"/>
      <c r="B2396" s="14"/>
      <c r="C2396" s="8"/>
      <c r="D2396" s="8"/>
      <c r="E2396" s="8"/>
      <c r="I2396" s="11"/>
      <c r="J2396" s="11"/>
      <c r="K2396" s="11"/>
      <c r="L2396" s="12"/>
      <c r="M2396" s="11"/>
      <c r="N2396" s="13"/>
    </row>
    <row r="2397" spans="1:14">
      <c r="A2397" s="41"/>
      <c r="B2397" s="14"/>
      <c r="C2397" s="8"/>
      <c r="D2397" s="8"/>
      <c r="E2397" s="8"/>
      <c r="I2397" s="11"/>
      <c r="J2397" s="11"/>
      <c r="K2397" s="11"/>
      <c r="L2397" s="12"/>
      <c r="M2397" s="11"/>
      <c r="N2397" s="13"/>
    </row>
    <row r="2398" spans="1:14">
      <c r="A2398" s="41"/>
      <c r="B2398" s="14"/>
      <c r="C2398" s="8"/>
      <c r="D2398" s="8"/>
      <c r="E2398" s="8"/>
      <c r="I2398" s="11"/>
      <c r="J2398" s="11"/>
      <c r="K2398" s="11"/>
      <c r="L2398" s="12"/>
      <c r="M2398" s="11"/>
      <c r="N2398" s="13"/>
    </row>
    <row r="2399" spans="1:14">
      <c r="A2399" s="41"/>
      <c r="B2399" s="14"/>
      <c r="C2399" s="8"/>
      <c r="D2399" s="8"/>
      <c r="E2399" s="8"/>
      <c r="I2399" s="11"/>
      <c r="J2399" s="11"/>
      <c r="K2399" s="11"/>
      <c r="L2399" s="12"/>
      <c r="M2399" s="11"/>
      <c r="N2399" s="13"/>
    </row>
    <row r="2400" spans="1:14">
      <c r="A2400" s="41"/>
      <c r="B2400" s="14"/>
      <c r="C2400" s="8"/>
      <c r="D2400" s="8"/>
      <c r="E2400" s="8"/>
      <c r="I2400" s="11"/>
      <c r="J2400" s="11"/>
      <c r="K2400" s="11"/>
      <c r="L2400" s="12"/>
      <c r="M2400" s="11"/>
      <c r="N2400" s="13"/>
    </row>
    <row r="2401" spans="1:14">
      <c r="A2401" s="41"/>
      <c r="B2401" s="14"/>
      <c r="C2401" s="8"/>
      <c r="D2401" s="8"/>
      <c r="E2401" s="8"/>
      <c r="I2401" s="11"/>
      <c r="J2401" s="11"/>
      <c r="K2401" s="11"/>
      <c r="L2401" s="12"/>
      <c r="M2401" s="11"/>
      <c r="N2401" s="13"/>
    </row>
    <row r="2402" spans="1:14">
      <c r="A2402" s="41"/>
      <c r="B2402" s="14"/>
      <c r="C2402" s="8"/>
      <c r="D2402" s="8"/>
      <c r="E2402" s="8"/>
      <c r="I2402" s="11"/>
      <c r="J2402" s="11"/>
      <c r="K2402" s="11"/>
      <c r="L2402" s="12"/>
      <c r="M2402" s="11"/>
      <c r="N2402" s="13"/>
    </row>
    <row r="2403" spans="1:14">
      <c r="A2403" s="41"/>
      <c r="B2403" s="14"/>
      <c r="C2403" s="8"/>
      <c r="D2403" s="8"/>
      <c r="E2403" s="8"/>
      <c r="I2403" s="11"/>
      <c r="J2403" s="11"/>
      <c r="K2403" s="11"/>
      <c r="L2403" s="12"/>
      <c r="M2403" s="11"/>
      <c r="N2403" s="13"/>
    </row>
    <row r="2404" spans="1:14">
      <c r="A2404" s="41"/>
      <c r="B2404" s="14"/>
      <c r="C2404" s="8"/>
      <c r="D2404" s="8"/>
      <c r="E2404" s="8"/>
      <c r="I2404" s="11"/>
      <c r="J2404" s="11"/>
      <c r="K2404" s="11"/>
      <c r="L2404" s="12"/>
      <c r="M2404" s="11"/>
      <c r="N2404" s="13"/>
    </row>
    <row r="2405" spans="1:14">
      <c r="A2405" s="41"/>
      <c r="B2405" s="14"/>
      <c r="C2405" s="8"/>
      <c r="D2405" s="8"/>
      <c r="E2405" s="8"/>
      <c r="I2405" s="11"/>
      <c r="J2405" s="11"/>
      <c r="K2405" s="11"/>
      <c r="L2405" s="12"/>
      <c r="M2405" s="11"/>
      <c r="N2405" s="13"/>
    </row>
    <row r="2406" spans="1:14">
      <c r="A2406" s="41"/>
      <c r="B2406" s="14"/>
      <c r="C2406" s="8"/>
      <c r="D2406" s="8"/>
      <c r="E2406" s="8"/>
      <c r="I2406" s="11"/>
      <c r="J2406" s="11"/>
      <c r="K2406" s="11"/>
      <c r="L2406" s="12"/>
      <c r="M2406" s="11"/>
      <c r="N2406" s="13"/>
    </row>
    <row r="2407" spans="1:14">
      <c r="A2407" s="41"/>
      <c r="B2407" s="14"/>
      <c r="C2407" s="8"/>
      <c r="D2407" s="8"/>
      <c r="E2407" s="8"/>
      <c r="I2407" s="11"/>
      <c r="J2407" s="11"/>
      <c r="K2407" s="11"/>
      <c r="L2407" s="12"/>
      <c r="M2407" s="11"/>
      <c r="N2407" s="13"/>
    </row>
    <row r="2408" spans="1:14">
      <c r="A2408" s="41"/>
      <c r="B2408" s="14"/>
      <c r="C2408" s="8"/>
      <c r="D2408" s="8"/>
      <c r="E2408" s="8"/>
      <c r="I2408" s="11"/>
      <c r="J2408" s="11"/>
      <c r="K2408" s="11"/>
      <c r="L2408" s="12"/>
      <c r="M2408" s="11"/>
      <c r="N2408" s="13"/>
    </row>
    <row r="2409" spans="1:14">
      <c r="A2409" s="41"/>
      <c r="B2409" s="14"/>
      <c r="C2409" s="8"/>
      <c r="D2409" s="8"/>
      <c r="E2409" s="8"/>
      <c r="I2409" s="11"/>
      <c r="J2409" s="11"/>
      <c r="K2409" s="11"/>
      <c r="L2409" s="12"/>
      <c r="M2409" s="11"/>
      <c r="N2409" s="13"/>
    </row>
    <row r="2410" spans="1:14">
      <c r="A2410" s="41"/>
      <c r="B2410" s="14"/>
      <c r="C2410" s="8"/>
      <c r="D2410" s="8"/>
      <c r="E2410" s="8"/>
      <c r="I2410" s="11"/>
      <c r="J2410" s="11"/>
      <c r="K2410" s="11"/>
      <c r="L2410" s="12"/>
      <c r="M2410" s="11"/>
      <c r="N2410" s="13"/>
    </row>
    <row r="2411" spans="1:14">
      <c r="A2411" s="41"/>
      <c r="B2411" s="14"/>
      <c r="C2411" s="8"/>
      <c r="D2411" s="8"/>
      <c r="E2411" s="8"/>
      <c r="I2411" s="11"/>
      <c r="J2411" s="11"/>
      <c r="K2411" s="11"/>
      <c r="L2411" s="12"/>
      <c r="M2411" s="11"/>
      <c r="N2411" s="13"/>
    </row>
    <row r="2412" spans="1:14">
      <c r="A2412" s="41"/>
      <c r="B2412" s="14"/>
      <c r="C2412" s="8"/>
      <c r="D2412" s="8"/>
      <c r="E2412" s="8"/>
      <c r="I2412" s="11"/>
      <c r="J2412" s="11"/>
      <c r="K2412" s="11"/>
      <c r="L2412" s="12"/>
      <c r="M2412" s="11"/>
      <c r="N2412" s="13"/>
    </row>
    <row r="2413" spans="1:14">
      <c r="A2413" s="41"/>
      <c r="B2413" s="14"/>
      <c r="C2413" s="8"/>
      <c r="D2413" s="8"/>
      <c r="E2413" s="8"/>
      <c r="I2413" s="11"/>
      <c r="J2413" s="11"/>
      <c r="K2413" s="11"/>
      <c r="L2413" s="12"/>
      <c r="M2413" s="11"/>
      <c r="N2413" s="13"/>
    </row>
    <row r="2414" spans="1:14">
      <c r="A2414" s="41"/>
      <c r="B2414" s="14"/>
      <c r="C2414" s="8"/>
      <c r="D2414" s="8"/>
      <c r="E2414" s="8"/>
      <c r="I2414" s="11"/>
      <c r="J2414" s="11"/>
      <c r="K2414" s="11"/>
      <c r="L2414" s="12"/>
      <c r="M2414" s="11"/>
      <c r="N2414" s="13"/>
    </row>
    <row r="2415" spans="1:14">
      <c r="A2415" s="41"/>
      <c r="B2415" s="14"/>
      <c r="C2415" s="8"/>
      <c r="D2415" s="8"/>
      <c r="E2415" s="8"/>
      <c r="I2415" s="11"/>
      <c r="J2415" s="11"/>
      <c r="K2415" s="11"/>
      <c r="L2415" s="12"/>
      <c r="M2415" s="11"/>
      <c r="N2415" s="13"/>
    </row>
    <row r="2416" spans="1:14">
      <c r="A2416" s="41"/>
      <c r="B2416" s="14"/>
      <c r="C2416" s="8"/>
      <c r="D2416" s="8"/>
      <c r="E2416" s="8"/>
      <c r="I2416" s="11"/>
      <c r="J2416" s="11"/>
      <c r="K2416" s="11"/>
      <c r="L2416" s="12"/>
      <c r="M2416" s="11"/>
      <c r="N2416" s="13"/>
    </row>
    <row r="2417" spans="1:14">
      <c r="A2417" s="41"/>
      <c r="B2417" s="14"/>
      <c r="C2417" s="8"/>
      <c r="D2417" s="8"/>
      <c r="E2417" s="8"/>
      <c r="I2417" s="11"/>
      <c r="J2417" s="11"/>
      <c r="K2417" s="11"/>
      <c r="L2417" s="12"/>
      <c r="M2417" s="11"/>
      <c r="N2417" s="13"/>
    </row>
    <row r="2418" spans="1:14">
      <c r="A2418" s="41"/>
      <c r="B2418" s="14"/>
      <c r="C2418" s="8"/>
      <c r="D2418" s="8"/>
      <c r="E2418" s="8"/>
      <c r="I2418" s="11"/>
      <c r="J2418" s="11"/>
      <c r="K2418" s="11"/>
      <c r="L2418" s="12"/>
      <c r="M2418" s="11"/>
      <c r="N2418" s="13"/>
    </row>
    <row r="2419" spans="1:14">
      <c r="A2419" s="41"/>
      <c r="B2419" s="14"/>
      <c r="C2419" s="8"/>
      <c r="D2419" s="8"/>
      <c r="E2419" s="8"/>
      <c r="I2419" s="11"/>
      <c r="J2419" s="11"/>
      <c r="K2419" s="11"/>
      <c r="L2419" s="12"/>
      <c r="M2419" s="11"/>
      <c r="N2419" s="13"/>
    </row>
    <row r="2420" spans="1:14">
      <c r="A2420" s="41"/>
      <c r="B2420" s="14"/>
      <c r="C2420" s="8"/>
      <c r="D2420" s="8"/>
      <c r="E2420" s="8"/>
      <c r="I2420" s="11"/>
      <c r="J2420" s="11"/>
      <c r="K2420" s="11"/>
      <c r="L2420" s="12"/>
      <c r="M2420" s="11"/>
      <c r="N2420" s="13"/>
    </row>
    <row r="2421" spans="1:14">
      <c r="A2421" s="41"/>
      <c r="B2421" s="14"/>
      <c r="C2421" s="8"/>
      <c r="D2421" s="8"/>
      <c r="E2421" s="8"/>
      <c r="I2421" s="11"/>
      <c r="J2421" s="11"/>
      <c r="K2421" s="11"/>
      <c r="L2421" s="12"/>
      <c r="M2421" s="11"/>
      <c r="N2421" s="13"/>
    </row>
    <row r="2422" spans="1:14">
      <c r="A2422" s="41"/>
      <c r="B2422" s="14"/>
      <c r="C2422" s="8"/>
      <c r="D2422" s="8"/>
      <c r="E2422" s="8"/>
      <c r="I2422" s="11"/>
      <c r="J2422" s="11"/>
      <c r="K2422" s="11"/>
      <c r="L2422" s="12"/>
      <c r="M2422" s="11"/>
      <c r="N2422" s="13"/>
    </row>
    <row r="2423" spans="1:14">
      <c r="A2423" s="41"/>
      <c r="B2423" s="14"/>
      <c r="C2423" s="8"/>
      <c r="D2423" s="8"/>
      <c r="E2423" s="8"/>
      <c r="I2423" s="11"/>
      <c r="J2423" s="11"/>
      <c r="K2423" s="11"/>
      <c r="L2423" s="12"/>
      <c r="M2423" s="11"/>
      <c r="N2423" s="13"/>
    </row>
    <row r="2424" spans="1:14">
      <c r="A2424" s="41"/>
      <c r="B2424" s="14"/>
      <c r="C2424" s="8"/>
      <c r="D2424" s="8"/>
      <c r="E2424" s="8"/>
      <c r="I2424" s="11"/>
      <c r="J2424" s="11"/>
      <c r="K2424" s="11"/>
      <c r="L2424" s="12"/>
      <c r="M2424" s="11"/>
      <c r="N2424" s="13"/>
    </row>
    <row r="2425" spans="1:14">
      <c r="A2425" s="41"/>
      <c r="B2425" s="14"/>
      <c r="C2425" s="8"/>
      <c r="D2425" s="8"/>
      <c r="E2425" s="8"/>
      <c r="I2425" s="11"/>
      <c r="J2425" s="11"/>
      <c r="K2425" s="11"/>
      <c r="L2425" s="12"/>
      <c r="M2425" s="11"/>
      <c r="N2425" s="13"/>
    </row>
    <row r="2426" spans="1:14">
      <c r="A2426" s="41"/>
      <c r="B2426" s="14"/>
      <c r="C2426" s="8"/>
      <c r="D2426" s="8"/>
      <c r="E2426" s="8"/>
      <c r="I2426" s="11"/>
      <c r="J2426" s="11"/>
      <c r="K2426" s="11"/>
      <c r="L2426" s="12"/>
      <c r="M2426" s="11"/>
      <c r="N2426" s="13"/>
    </row>
    <row r="2427" spans="1:14">
      <c r="A2427" s="41"/>
      <c r="B2427" s="14"/>
      <c r="C2427" s="8"/>
      <c r="D2427" s="8"/>
      <c r="E2427" s="8"/>
      <c r="I2427" s="11"/>
      <c r="J2427" s="11"/>
      <c r="K2427" s="11"/>
      <c r="L2427" s="12"/>
      <c r="M2427" s="11"/>
      <c r="N2427" s="13"/>
    </row>
    <row r="2428" spans="1:14">
      <c r="A2428" s="41"/>
      <c r="B2428" s="14"/>
      <c r="C2428" s="8"/>
      <c r="D2428" s="8"/>
      <c r="E2428" s="8"/>
      <c r="I2428" s="11"/>
      <c r="J2428" s="11"/>
      <c r="K2428" s="11"/>
      <c r="L2428" s="12"/>
      <c r="M2428" s="11"/>
      <c r="N2428" s="13"/>
    </row>
    <row r="2429" spans="1:14">
      <c r="A2429" s="41"/>
      <c r="B2429" s="14"/>
      <c r="C2429" s="8"/>
      <c r="D2429" s="8"/>
      <c r="E2429" s="8"/>
      <c r="I2429" s="11"/>
      <c r="J2429" s="11"/>
      <c r="K2429" s="11"/>
      <c r="L2429" s="12"/>
      <c r="M2429" s="11"/>
      <c r="N2429" s="13"/>
    </row>
    <row r="2430" spans="1:14">
      <c r="A2430" s="41"/>
      <c r="B2430" s="14"/>
      <c r="C2430" s="8"/>
      <c r="D2430" s="8"/>
      <c r="E2430" s="8"/>
      <c r="I2430" s="11"/>
      <c r="J2430" s="11"/>
      <c r="K2430" s="11"/>
      <c r="L2430" s="12"/>
      <c r="M2430" s="11"/>
      <c r="N2430" s="13"/>
    </row>
    <row r="2431" spans="1:14">
      <c r="A2431" s="41"/>
      <c r="B2431" s="14"/>
      <c r="C2431" s="8"/>
      <c r="D2431" s="8"/>
      <c r="E2431" s="8"/>
      <c r="I2431" s="11"/>
      <c r="J2431" s="11"/>
      <c r="K2431" s="11"/>
      <c r="L2431" s="12"/>
      <c r="M2431" s="11"/>
      <c r="N2431" s="13"/>
    </row>
    <row r="2432" spans="1:14">
      <c r="A2432" s="41"/>
      <c r="B2432" s="14"/>
      <c r="C2432" s="8"/>
      <c r="D2432" s="8"/>
      <c r="E2432" s="8"/>
      <c r="I2432" s="11"/>
      <c r="J2432" s="11"/>
      <c r="K2432" s="11"/>
      <c r="L2432" s="12"/>
      <c r="M2432" s="11"/>
      <c r="N2432" s="13"/>
    </row>
    <row r="2433" spans="1:14">
      <c r="A2433" s="41"/>
      <c r="B2433" s="14"/>
      <c r="C2433" s="8"/>
      <c r="D2433" s="8"/>
      <c r="E2433" s="8"/>
      <c r="I2433" s="11"/>
      <c r="J2433" s="11"/>
      <c r="K2433" s="11"/>
      <c r="L2433" s="12"/>
      <c r="M2433" s="11"/>
      <c r="N2433" s="13"/>
    </row>
    <row r="2434" spans="1:14">
      <c r="A2434" s="41"/>
      <c r="B2434" s="14"/>
      <c r="C2434" s="8"/>
      <c r="D2434" s="8"/>
      <c r="E2434" s="8"/>
      <c r="I2434" s="11"/>
      <c r="J2434" s="11"/>
      <c r="K2434" s="11"/>
      <c r="L2434" s="12"/>
      <c r="M2434" s="11"/>
      <c r="N2434" s="13"/>
    </row>
    <row r="2435" spans="1:14">
      <c r="A2435" s="41"/>
      <c r="B2435" s="14"/>
      <c r="C2435" s="8"/>
      <c r="D2435" s="8"/>
      <c r="E2435" s="8"/>
      <c r="I2435" s="11"/>
      <c r="J2435" s="11"/>
      <c r="K2435" s="11"/>
      <c r="L2435" s="12"/>
      <c r="M2435" s="11"/>
      <c r="N2435" s="13"/>
    </row>
    <row r="2436" spans="1:14">
      <c r="A2436" s="41"/>
      <c r="B2436" s="14"/>
      <c r="C2436" s="8"/>
      <c r="D2436" s="8"/>
      <c r="E2436" s="8"/>
      <c r="I2436" s="11"/>
      <c r="J2436" s="11"/>
      <c r="K2436" s="11"/>
      <c r="L2436" s="12"/>
      <c r="M2436" s="11"/>
      <c r="N2436" s="13"/>
    </row>
    <row r="2437" spans="1:14">
      <c r="A2437" s="41"/>
      <c r="B2437" s="14"/>
      <c r="C2437" s="8"/>
      <c r="D2437" s="8"/>
      <c r="E2437" s="8"/>
      <c r="I2437" s="11"/>
      <c r="J2437" s="11"/>
      <c r="K2437" s="11"/>
      <c r="L2437" s="12"/>
      <c r="M2437" s="11"/>
      <c r="N2437" s="13"/>
    </row>
    <row r="2438" spans="1:14">
      <c r="A2438" s="41"/>
      <c r="B2438" s="14"/>
      <c r="C2438" s="8"/>
      <c r="D2438" s="8"/>
      <c r="E2438" s="8"/>
      <c r="I2438" s="11"/>
      <c r="J2438" s="11"/>
      <c r="K2438" s="11"/>
      <c r="L2438" s="12"/>
      <c r="M2438" s="11"/>
      <c r="N2438" s="13"/>
    </row>
    <row r="2439" spans="1:14">
      <c r="A2439" s="41"/>
      <c r="B2439" s="14"/>
      <c r="C2439" s="8"/>
      <c r="D2439" s="8"/>
      <c r="E2439" s="8"/>
      <c r="I2439" s="11"/>
      <c r="J2439" s="11"/>
      <c r="K2439" s="11"/>
      <c r="L2439" s="12"/>
      <c r="M2439" s="11"/>
      <c r="N2439" s="13"/>
    </row>
    <row r="2440" spans="1:14">
      <c r="A2440" s="41"/>
      <c r="B2440" s="14"/>
      <c r="C2440" s="8"/>
      <c r="D2440" s="8"/>
      <c r="E2440" s="8"/>
      <c r="I2440" s="11"/>
      <c r="J2440" s="11"/>
      <c r="K2440" s="11"/>
      <c r="L2440" s="12"/>
      <c r="M2440" s="11"/>
      <c r="N2440" s="13"/>
    </row>
    <row r="2441" spans="1:14">
      <c r="A2441" s="41"/>
      <c r="B2441" s="14"/>
      <c r="C2441" s="8"/>
      <c r="D2441" s="8"/>
      <c r="E2441" s="8"/>
      <c r="I2441" s="11"/>
      <c r="J2441" s="11"/>
      <c r="K2441" s="11"/>
      <c r="L2441" s="12"/>
      <c r="M2441" s="11"/>
      <c r="N2441" s="13"/>
    </row>
    <row r="2442" spans="1:14">
      <c r="A2442" s="41"/>
      <c r="B2442" s="14"/>
      <c r="C2442" s="8"/>
      <c r="D2442" s="8"/>
      <c r="E2442" s="8"/>
      <c r="I2442" s="11"/>
      <c r="J2442" s="11"/>
      <c r="K2442" s="11"/>
      <c r="L2442" s="12"/>
      <c r="M2442" s="11"/>
      <c r="N2442" s="13"/>
    </row>
    <row r="2443" spans="1:14">
      <c r="A2443" s="41"/>
      <c r="B2443" s="14"/>
      <c r="C2443" s="8"/>
      <c r="D2443" s="8"/>
      <c r="E2443" s="8"/>
      <c r="I2443" s="11"/>
      <c r="J2443" s="11"/>
      <c r="K2443" s="11"/>
      <c r="L2443" s="12"/>
      <c r="M2443" s="11"/>
      <c r="N2443" s="13"/>
    </row>
    <row r="2444" spans="1:14">
      <c r="A2444" s="41"/>
      <c r="B2444" s="14"/>
      <c r="C2444" s="8"/>
      <c r="D2444" s="8"/>
      <c r="E2444" s="8"/>
      <c r="I2444" s="11"/>
      <c r="J2444" s="11"/>
      <c r="K2444" s="11"/>
      <c r="L2444" s="12"/>
      <c r="M2444" s="11"/>
      <c r="N2444" s="13"/>
    </row>
    <row r="2445" spans="1:14">
      <c r="A2445" s="41"/>
      <c r="B2445" s="14"/>
      <c r="C2445" s="8"/>
      <c r="D2445" s="8"/>
      <c r="E2445" s="8"/>
      <c r="I2445" s="11"/>
      <c r="J2445" s="11"/>
      <c r="K2445" s="11"/>
      <c r="L2445" s="12"/>
      <c r="M2445" s="11"/>
      <c r="N2445" s="13"/>
    </row>
    <row r="2446" spans="1:14">
      <c r="A2446" s="41"/>
      <c r="B2446" s="14"/>
      <c r="C2446" s="8"/>
      <c r="D2446" s="8"/>
      <c r="E2446" s="8"/>
      <c r="I2446" s="11"/>
      <c r="J2446" s="11"/>
      <c r="K2446" s="11"/>
      <c r="L2446" s="12"/>
      <c r="M2446" s="11"/>
      <c r="N2446" s="13"/>
    </row>
    <row r="2447" spans="1:14">
      <c r="A2447" s="41"/>
      <c r="B2447" s="14"/>
      <c r="C2447" s="8"/>
      <c r="D2447" s="8"/>
      <c r="E2447" s="8"/>
      <c r="I2447" s="11"/>
      <c r="J2447" s="11"/>
      <c r="K2447" s="11"/>
      <c r="L2447" s="12"/>
      <c r="M2447" s="11"/>
      <c r="N2447" s="13"/>
    </row>
    <row r="2448" spans="1:14">
      <c r="A2448" s="41"/>
      <c r="B2448" s="14"/>
      <c r="C2448" s="8"/>
      <c r="D2448" s="8"/>
      <c r="E2448" s="8"/>
      <c r="I2448" s="11"/>
      <c r="J2448" s="11"/>
      <c r="K2448" s="11"/>
      <c r="L2448" s="12"/>
      <c r="M2448" s="11"/>
      <c r="N2448" s="13"/>
    </row>
    <row r="2449" spans="1:14">
      <c r="A2449" s="41"/>
      <c r="B2449" s="14"/>
      <c r="C2449" s="8"/>
      <c r="D2449" s="8"/>
      <c r="E2449" s="8"/>
      <c r="I2449" s="11"/>
      <c r="J2449" s="11"/>
      <c r="K2449" s="11"/>
      <c r="L2449" s="12"/>
      <c r="M2449" s="11"/>
      <c r="N2449" s="13"/>
    </row>
    <row r="2450" spans="1:14">
      <c r="A2450" s="41"/>
      <c r="B2450" s="14"/>
      <c r="C2450" s="8"/>
      <c r="D2450" s="8"/>
      <c r="E2450" s="8"/>
      <c r="I2450" s="11"/>
      <c r="J2450" s="11"/>
      <c r="K2450" s="11"/>
      <c r="L2450" s="12"/>
      <c r="M2450" s="11"/>
      <c r="N2450" s="13"/>
    </row>
    <row r="2451" spans="1:14">
      <c r="A2451" s="41"/>
      <c r="B2451" s="14"/>
      <c r="C2451" s="8"/>
      <c r="D2451" s="8"/>
      <c r="E2451" s="8"/>
      <c r="I2451" s="11"/>
      <c r="J2451" s="11"/>
      <c r="K2451" s="11"/>
      <c r="L2451" s="12"/>
      <c r="M2451" s="11"/>
      <c r="N2451" s="13"/>
    </row>
    <row r="2452" spans="1:14">
      <c r="A2452" s="41"/>
      <c r="B2452" s="14"/>
      <c r="C2452" s="8"/>
      <c r="D2452" s="8"/>
      <c r="E2452" s="8"/>
      <c r="I2452" s="11"/>
      <c r="J2452" s="11"/>
      <c r="K2452" s="11"/>
      <c r="L2452" s="12"/>
      <c r="M2452" s="11"/>
      <c r="N2452" s="13"/>
    </row>
    <row r="2453" spans="1:14">
      <c r="A2453" s="41"/>
      <c r="B2453" s="14"/>
      <c r="C2453" s="8"/>
      <c r="D2453" s="8"/>
      <c r="E2453" s="8"/>
      <c r="I2453" s="11"/>
      <c r="J2453" s="11"/>
      <c r="K2453" s="11"/>
      <c r="L2453" s="12"/>
      <c r="M2453" s="11"/>
      <c r="N2453" s="13"/>
    </row>
    <row r="2454" spans="1:14">
      <c r="A2454" s="41"/>
      <c r="B2454" s="14"/>
      <c r="C2454" s="8"/>
      <c r="D2454" s="8"/>
      <c r="E2454" s="8"/>
      <c r="I2454" s="11"/>
      <c r="J2454" s="11"/>
      <c r="K2454" s="11"/>
      <c r="L2454" s="12"/>
      <c r="M2454" s="11"/>
      <c r="N2454" s="13"/>
    </row>
    <row r="2455" spans="1:14">
      <c r="A2455" s="41"/>
      <c r="B2455" s="14"/>
      <c r="C2455" s="8"/>
      <c r="D2455" s="8"/>
      <c r="E2455" s="8"/>
      <c r="I2455" s="11"/>
      <c r="J2455" s="11"/>
      <c r="K2455" s="11"/>
      <c r="L2455" s="12"/>
      <c r="M2455" s="11"/>
      <c r="N2455" s="13"/>
    </row>
    <row r="2456" spans="1:14">
      <c r="A2456" s="41"/>
      <c r="B2456" s="14"/>
      <c r="C2456" s="8"/>
      <c r="D2456" s="8"/>
      <c r="E2456" s="8"/>
      <c r="I2456" s="11"/>
      <c r="J2456" s="11"/>
      <c r="K2456" s="11"/>
      <c r="L2456" s="12"/>
      <c r="M2456" s="11"/>
      <c r="N2456" s="13"/>
    </row>
    <row r="2457" spans="1:14">
      <c r="A2457" s="41"/>
      <c r="B2457" s="14"/>
      <c r="C2457" s="8"/>
      <c r="D2457" s="8"/>
      <c r="E2457" s="8"/>
      <c r="I2457" s="11"/>
      <c r="J2457" s="11"/>
      <c r="K2457" s="11"/>
      <c r="L2457" s="12"/>
      <c r="M2457" s="11"/>
      <c r="N2457" s="13"/>
    </row>
    <row r="2458" spans="1:14">
      <c r="A2458" s="41"/>
      <c r="B2458" s="14"/>
      <c r="C2458" s="8"/>
      <c r="D2458" s="8"/>
      <c r="E2458" s="8"/>
      <c r="I2458" s="11"/>
      <c r="J2458" s="11"/>
      <c r="K2458" s="11"/>
      <c r="L2458" s="12"/>
      <c r="M2458" s="11"/>
      <c r="N2458" s="13"/>
    </row>
    <row r="2459" spans="1:14">
      <c r="A2459" s="41"/>
      <c r="B2459" s="14"/>
      <c r="C2459" s="8"/>
      <c r="D2459" s="8"/>
      <c r="E2459" s="8"/>
      <c r="I2459" s="11"/>
      <c r="J2459" s="11"/>
      <c r="K2459" s="11"/>
      <c r="L2459" s="12"/>
      <c r="M2459" s="11"/>
      <c r="N2459" s="13"/>
    </row>
    <row r="2460" spans="1:14">
      <c r="A2460" s="41"/>
      <c r="B2460" s="14"/>
      <c r="C2460" s="8"/>
      <c r="D2460" s="8"/>
      <c r="E2460" s="8"/>
      <c r="I2460" s="11"/>
      <c r="J2460" s="11"/>
      <c r="K2460" s="11"/>
      <c r="L2460" s="12"/>
      <c r="M2460" s="11"/>
      <c r="N2460" s="13"/>
    </row>
    <row r="2461" spans="1:14">
      <c r="A2461" s="41"/>
      <c r="B2461" s="14"/>
      <c r="C2461" s="8"/>
      <c r="D2461" s="8"/>
      <c r="E2461" s="8"/>
      <c r="I2461" s="11"/>
      <c r="J2461" s="11"/>
      <c r="K2461" s="11"/>
      <c r="L2461" s="12"/>
      <c r="M2461" s="11"/>
      <c r="N2461" s="13"/>
    </row>
    <row r="2462" spans="1:14">
      <c r="A2462" s="41"/>
      <c r="B2462" s="14"/>
      <c r="C2462" s="8"/>
      <c r="D2462" s="8"/>
      <c r="E2462" s="8"/>
      <c r="I2462" s="11"/>
      <c r="J2462" s="11"/>
      <c r="K2462" s="11"/>
      <c r="L2462" s="12"/>
      <c r="M2462" s="11"/>
      <c r="N2462" s="13"/>
    </row>
    <row r="2463" spans="1:14">
      <c r="A2463" s="41"/>
      <c r="B2463" s="14"/>
      <c r="C2463" s="8"/>
      <c r="D2463" s="8"/>
      <c r="E2463" s="8"/>
      <c r="I2463" s="11"/>
      <c r="J2463" s="11"/>
      <c r="K2463" s="11"/>
      <c r="L2463" s="12"/>
      <c r="M2463" s="11"/>
      <c r="N2463" s="13"/>
    </row>
    <row r="2464" spans="1:14">
      <c r="A2464" s="41"/>
      <c r="B2464" s="14"/>
      <c r="C2464" s="8"/>
      <c r="D2464" s="8"/>
      <c r="E2464" s="8"/>
      <c r="I2464" s="11"/>
      <c r="J2464" s="11"/>
      <c r="K2464" s="11"/>
      <c r="L2464" s="12"/>
      <c r="M2464" s="11"/>
      <c r="N2464" s="13"/>
    </row>
    <row r="2465" spans="1:14">
      <c r="A2465" s="41"/>
      <c r="B2465" s="14"/>
      <c r="C2465" s="8"/>
      <c r="D2465" s="8"/>
      <c r="E2465" s="8"/>
      <c r="I2465" s="11"/>
      <c r="J2465" s="11"/>
      <c r="K2465" s="11"/>
      <c r="L2465" s="12"/>
      <c r="M2465" s="11"/>
      <c r="N2465" s="13"/>
    </row>
    <row r="2466" spans="1:14">
      <c r="A2466" s="41"/>
      <c r="B2466" s="14"/>
      <c r="C2466" s="8"/>
      <c r="D2466" s="8"/>
      <c r="E2466" s="8"/>
      <c r="I2466" s="11"/>
      <c r="J2466" s="11"/>
      <c r="K2466" s="11"/>
      <c r="L2466" s="12"/>
      <c r="M2466" s="11"/>
      <c r="N2466" s="13"/>
    </row>
    <row r="2467" spans="1:14">
      <c r="A2467" s="41"/>
      <c r="B2467" s="14"/>
      <c r="C2467" s="8"/>
      <c r="D2467" s="8"/>
      <c r="E2467" s="8"/>
      <c r="I2467" s="11"/>
      <c r="J2467" s="11"/>
      <c r="K2467" s="11"/>
      <c r="L2467" s="12"/>
      <c r="M2467" s="11"/>
      <c r="N2467" s="13"/>
    </row>
    <row r="2468" spans="1:14">
      <c r="A2468" s="41"/>
      <c r="B2468" s="14"/>
      <c r="C2468" s="8"/>
      <c r="D2468" s="8"/>
      <c r="E2468" s="8"/>
      <c r="I2468" s="11"/>
      <c r="J2468" s="11"/>
      <c r="K2468" s="11"/>
      <c r="L2468" s="12"/>
      <c r="M2468" s="11"/>
      <c r="N2468" s="13"/>
    </row>
    <row r="2469" spans="1:14">
      <c r="A2469" s="41"/>
      <c r="B2469" s="14"/>
      <c r="C2469" s="8"/>
      <c r="D2469" s="8"/>
      <c r="E2469" s="8"/>
      <c r="I2469" s="11"/>
      <c r="J2469" s="11"/>
      <c r="K2469" s="11"/>
      <c r="L2469" s="12"/>
      <c r="M2469" s="11"/>
      <c r="N2469" s="13"/>
    </row>
    <row r="2470" spans="1:14">
      <c r="A2470" s="41"/>
      <c r="B2470" s="14"/>
      <c r="C2470" s="8"/>
      <c r="D2470" s="8"/>
      <c r="E2470" s="8"/>
      <c r="I2470" s="11"/>
      <c r="J2470" s="11"/>
      <c r="K2470" s="11"/>
      <c r="L2470" s="12"/>
      <c r="M2470" s="11"/>
      <c r="N2470" s="13"/>
    </row>
    <row r="2471" spans="1:14">
      <c r="A2471" s="41"/>
      <c r="B2471" s="14"/>
      <c r="C2471" s="8"/>
      <c r="D2471" s="8"/>
      <c r="E2471" s="8"/>
      <c r="I2471" s="11"/>
      <c r="J2471" s="11"/>
      <c r="K2471" s="11"/>
      <c r="L2471" s="12"/>
      <c r="M2471" s="11"/>
      <c r="N2471" s="13"/>
    </row>
    <row r="2472" spans="1:14">
      <c r="A2472" s="41"/>
      <c r="B2472" s="14"/>
      <c r="C2472" s="8"/>
      <c r="D2472" s="8"/>
      <c r="E2472" s="8"/>
      <c r="I2472" s="11"/>
      <c r="J2472" s="11"/>
      <c r="K2472" s="11"/>
      <c r="L2472" s="12"/>
      <c r="M2472" s="11"/>
      <c r="N2472" s="13"/>
    </row>
    <row r="2473" spans="1:14">
      <c r="A2473" s="41"/>
      <c r="B2473" s="14"/>
      <c r="C2473" s="8"/>
      <c r="D2473" s="8"/>
      <c r="E2473" s="8"/>
      <c r="I2473" s="11"/>
      <c r="J2473" s="11"/>
      <c r="K2473" s="11"/>
      <c r="L2473" s="12"/>
      <c r="M2473" s="11"/>
      <c r="N2473" s="13"/>
    </row>
    <row r="2474" spans="1:14">
      <c r="A2474" s="41"/>
      <c r="B2474" s="14"/>
      <c r="C2474" s="8"/>
      <c r="D2474" s="8"/>
      <c r="E2474" s="8"/>
      <c r="I2474" s="11"/>
      <c r="J2474" s="11"/>
      <c r="K2474" s="11"/>
      <c r="L2474" s="12"/>
      <c r="M2474" s="11"/>
      <c r="N2474" s="13"/>
    </row>
    <row r="2475" spans="1:14">
      <c r="A2475" s="41"/>
      <c r="B2475" s="14"/>
      <c r="C2475" s="8"/>
      <c r="D2475" s="8"/>
      <c r="E2475" s="8"/>
      <c r="I2475" s="11"/>
      <c r="J2475" s="11"/>
      <c r="K2475" s="11"/>
      <c r="L2475" s="12"/>
      <c r="M2475" s="11"/>
      <c r="N2475" s="13"/>
    </row>
    <row r="2476" spans="1:14">
      <c r="A2476" s="41"/>
      <c r="B2476" s="14"/>
      <c r="C2476" s="8"/>
      <c r="D2476" s="8"/>
      <c r="E2476" s="8"/>
      <c r="I2476" s="11"/>
      <c r="J2476" s="11"/>
      <c r="K2476" s="11"/>
      <c r="L2476" s="12"/>
      <c r="M2476" s="11"/>
      <c r="N2476" s="13"/>
    </row>
    <row r="2477" spans="1:14">
      <c r="A2477" s="41"/>
      <c r="B2477" s="14"/>
      <c r="C2477" s="8"/>
      <c r="D2477" s="8"/>
      <c r="E2477" s="8"/>
      <c r="I2477" s="11"/>
      <c r="J2477" s="11"/>
      <c r="K2477" s="11"/>
      <c r="L2477" s="12"/>
      <c r="M2477" s="11"/>
      <c r="N2477" s="13"/>
    </row>
    <row r="2478" spans="1:14">
      <c r="A2478" s="41"/>
      <c r="B2478" s="14"/>
      <c r="C2478" s="8"/>
      <c r="D2478" s="8"/>
      <c r="E2478" s="8"/>
      <c r="I2478" s="11"/>
      <c r="J2478" s="11"/>
      <c r="K2478" s="11"/>
      <c r="L2478" s="12"/>
      <c r="M2478" s="11"/>
      <c r="N2478" s="13"/>
    </row>
    <row r="2479" spans="1:14">
      <c r="A2479" s="41"/>
      <c r="B2479" s="14"/>
      <c r="C2479" s="8"/>
      <c r="D2479" s="8"/>
      <c r="E2479" s="8"/>
      <c r="I2479" s="11"/>
      <c r="J2479" s="11"/>
      <c r="K2479" s="11"/>
      <c r="L2479" s="12"/>
      <c r="M2479" s="11"/>
      <c r="N2479" s="13"/>
    </row>
    <row r="2480" spans="1:14">
      <c r="A2480" s="41"/>
      <c r="B2480" s="14"/>
      <c r="C2480" s="8"/>
      <c r="D2480" s="8"/>
      <c r="E2480" s="8"/>
      <c r="I2480" s="11"/>
      <c r="J2480" s="11"/>
      <c r="K2480" s="11"/>
      <c r="L2480" s="12"/>
      <c r="M2480" s="11"/>
      <c r="N2480" s="13"/>
    </row>
    <row r="2481" spans="1:14">
      <c r="A2481" s="41"/>
      <c r="B2481" s="14"/>
      <c r="C2481" s="8"/>
      <c r="D2481" s="8"/>
      <c r="E2481" s="8"/>
      <c r="I2481" s="11"/>
      <c r="J2481" s="11"/>
      <c r="K2481" s="11"/>
      <c r="L2481" s="12"/>
      <c r="M2481" s="11"/>
      <c r="N2481" s="13"/>
    </row>
    <row r="2482" spans="1:14">
      <c r="A2482" s="41"/>
      <c r="B2482" s="14"/>
      <c r="C2482" s="8"/>
      <c r="D2482" s="8"/>
      <c r="E2482" s="8"/>
      <c r="I2482" s="11"/>
      <c r="J2482" s="11"/>
      <c r="K2482" s="11"/>
      <c r="L2482" s="12"/>
      <c r="M2482" s="11"/>
      <c r="N2482" s="13"/>
    </row>
    <row r="2483" spans="1:14">
      <c r="A2483" s="41"/>
      <c r="B2483" s="14"/>
      <c r="C2483" s="8"/>
      <c r="D2483" s="8"/>
      <c r="E2483" s="8"/>
      <c r="I2483" s="11"/>
      <c r="J2483" s="11"/>
      <c r="K2483" s="11"/>
      <c r="L2483" s="12"/>
      <c r="M2483" s="11"/>
      <c r="N2483" s="13"/>
    </row>
    <row r="2484" spans="1:14">
      <c r="A2484" s="41"/>
      <c r="B2484" s="14"/>
      <c r="C2484" s="8"/>
      <c r="D2484" s="8"/>
      <c r="E2484" s="8"/>
      <c r="I2484" s="11"/>
      <c r="J2484" s="11"/>
      <c r="K2484" s="11"/>
      <c r="L2484" s="12"/>
      <c r="M2484" s="11"/>
      <c r="N2484" s="13"/>
    </row>
    <row r="2485" spans="1:14">
      <c r="A2485" s="41"/>
      <c r="B2485" s="14"/>
      <c r="C2485" s="8"/>
      <c r="D2485" s="8"/>
      <c r="E2485" s="8"/>
      <c r="I2485" s="11"/>
      <c r="J2485" s="11"/>
      <c r="K2485" s="11"/>
      <c r="L2485" s="12"/>
      <c r="M2485" s="11"/>
      <c r="N2485" s="13"/>
    </row>
    <row r="2486" spans="1:14">
      <c r="A2486" s="41"/>
      <c r="B2486" s="14"/>
      <c r="C2486" s="8"/>
      <c r="D2486" s="8"/>
      <c r="E2486" s="8"/>
      <c r="I2486" s="11"/>
      <c r="J2486" s="11"/>
      <c r="K2486" s="11"/>
      <c r="L2486" s="12"/>
      <c r="M2486" s="11"/>
      <c r="N2486" s="13"/>
    </row>
    <row r="2487" spans="1:14">
      <c r="A2487" s="41"/>
      <c r="B2487" s="14"/>
      <c r="C2487" s="8"/>
      <c r="D2487" s="8"/>
      <c r="E2487" s="8"/>
      <c r="I2487" s="11"/>
      <c r="J2487" s="11"/>
      <c r="K2487" s="11"/>
      <c r="L2487" s="12"/>
      <c r="M2487" s="11"/>
      <c r="N2487" s="13"/>
    </row>
    <row r="2488" spans="1:14">
      <c r="A2488" s="41"/>
      <c r="B2488" s="14"/>
      <c r="C2488" s="8"/>
      <c r="D2488" s="8"/>
      <c r="E2488" s="8"/>
      <c r="I2488" s="11"/>
      <c r="J2488" s="11"/>
      <c r="K2488" s="11"/>
      <c r="L2488" s="12"/>
      <c r="M2488" s="11"/>
      <c r="N2488" s="13"/>
    </row>
    <row r="2489" spans="1:14">
      <c r="A2489" s="41"/>
      <c r="B2489" s="14"/>
      <c r="C2489" s="8"/>
      <c r="D2489" s="8"/>
      <c r="E2489" s="8"/>
      <c r="I2489" s="11"/>
      <c r="J2489" s="11"/>
      <c r="K2489" s="11"/>
      <c r="L2489" s="12"/>
      <c r="M2489" s="11"/>
      <c r="N2489" s="13"/>
    </row>
    <row r="2490" spans="1:14">
      <c r="A2490" s="41"/>
      <c r="B2490" s="14"/>
      <c r="C2490" s="8"/>
      <c r="D2490" s="8"/>
      <c r="E2490" s="8"/>
      <c r="I2490" s="11"/>
      <c r="J2490" s="11"/>
      <c r="K2490" s="11"/>
      <c r="L2490" s="12"/>
      <c r="M2490" s="11"/>
      <c r="N2490" s="13"/>
    </row>
    <row r="2491" spans="1:14">
      <c r="A2491" s="41"/>
      <c r="B2491" s="14"/>
      <c r="C2491" s="8"/>
      <c r="D2491" s="8"/>
      <c r="E2491" s="8"/>
      <c r="I2491" s="11"/>
      <c r="J2491" s="11"/>
      <c r="K2491" s="11"/>
      <c r="L2491" s="12"/>
      <c r="M2491" s="11"/>
      <c r="N2491" s="13"/>
    </row>
    <row r="2492" spans="1:14">
      <c r="A2492" s="41"/>
      <c r="B2492" s="14"/>
      <c r="C2492" s="8"/>
      <c r="D2492" s="8"/>
      <c r="E2492" s="8"/>
      <c r="I2492" s="11"/>
      <c r="J2492" s="11"/>
      <c r="K2492" s="11"/>
      <c r="L2492" s="12"/>
      <c r="M2492" s="11"/>
      <c r="N2492" s="13"/>
    </row>
    <row r="2493" spans="1:14">
      <c r="A2493" s="41"/>
      <c r="B2493" s="14"/>
      <c r="C2493" s="8"/>
      <c r="D2493" s="8"/>
      <c r="E2493" s="8"/>
      <c r="I2493" s="11"/>
      <c r="J2493" s="11"/>
      <c r="K2493" s="11"/>
      <c r="L2493" s="12"/>
      <c r="M2493" s="11"/>
      <c r="N2493" s="13"/>
    </row>
    <row r="2494" spans="1:14">
      <c r="A2494" s="41"/>
      <c r="B2494" s="14"/>
      <c r="C2494" s="8"/>
      <c r="D2494" s="8"/>
      <c r="E2494" s="8"/>
      <c r="I2494" s="11"/>
      <c r="J2494" s="11"/>
      <c r="K2494" s="11"/>
      <c r="L2494" s="12"/>
      <c r="M2494" s="11"/>
      <c r="N2494" s="13"/>
    </row>
    <row r="2495" spans="1:14">
      <c r="A2495" s="41"/>
      <c r="B2495" s="14"/>
      <c r="C2495" s="8"/>
      <c r="D2495" s="8"/>
      <c r="E2495" s="8"/>
      <c r="I2495" s="11"/>
      <c r="J2495" s="11"/>
      <c r="K2495" s="11"/>
      <c r="L2495" s="12"/>
      <c r="M2495" s="11"/>
      <c r="N2495" s="13"/>
    </row>
    <row r="2496" spans="1:14">
      <c r="A2496" s="41"/>
      <c r="B2496" s="14"/>
      <c r="C2496" s="8"/>
      <c r="D2496" s="8"/>
      <c r="E2496" s="8"/>
      <c r="I2496" s="11"/>
      <c r="J2496" s="11"/>
      <c r="K2496" s="11"/>
      <c r="L2496" s="12"/>
      <c r="M2496" s="11"/>
      <c r="N2496" s="13"/>
    </row>
    <row r="2497" spans="1:14">
      <c r="A2497" s="41"/>
      <c r="B2497" s="14"/>
      <c r="C2497" s="8"/>
      <c r="D2497" s="8"/>
      <c r="E2497" s="8"/>
      <c r="I2497" s="11"/>
      <c r="J2497" s="11"/>
      <c r="K2497" s="11"/>
      <c r="L2497" s="12"/>
      <c r="M2497" s="11"/>
      <c r="N2497" s="13"/>
    </row>
    <row r="2498" spans="1:14">
      <c r="A2498" s="41"/>
      <c r="B2498" s="14"/>
      <c r="C2498" s="8"/>
      <c r="D2498" s="8"/>
      <c r="E2498" s="8"/>
      <c r="I2498" s="11"/>
      <c r="J2498" s="11"/>
      <c r="K2498" s="11"/>
      <c r="L2498" s="12"/>
      <c r="M2498" s="11"/>
      <c r="N2498" s="13"/>
    </row>
    <row r="2499" spans="1:14">
      <c r="A2499" s="41"/>
      <c r="B2499" s="14"/>
      <c r="C2499" s="8"/>
      <c r="D2499" s="8"/>
      <c r="E2499" s="8"/>
      <c r="I2499" s="11"/>
      <c r="J2499" s="11"/>
      <c r="K2499" s="11"/>
      <c r="L2499" s="12"/>
      <c r="M2499" s="11"/>
      <c r="N2499" s="13"/>
    </row>
    <row r="2500" spans="1:14">
      <c r="A2500" s="41"/>
      <c r="B2500" s="14"/>
      <c r="C2500" s="8"/>
      <c r="D2500" s="8"/>
      <c r="E2500" s="8"/>
      <c r="I2500" s="11"/>
      <c r="J2500" s="11"/>
      <c r="K2500" s="11"/>
      <c r="L2500" s="12"/>
      <c r="M2500" s="11"/>
      <c r="N2500" s="13"/>
    </row>
    <row r="2501" spans="1:14">
      <c r="A2501" s="41"/>
      <c r="B2501" s="14"/>
      <c r="C2501" s="8"/>
      <c r="D2501" s="8"/>
      <c r="E2501" s="8"/>
      <c r="I2501" s="11"/>
      <c r="J2501" s="11"/>
      <c r="K2501" s="11"/>
      <c r="L2501" s="12"/>
      <c r="M2501" s="11"/>
      <c r="N2501" s="13"/>
    </row>
    <row r="2502" spans="1:14">
      <c r="A2502" s="41"/>
      <c r="B2502" s="14"/>
      <c r="C2502" s="8"/>
      <c r="D2502" s="8"/>
      <c r="E2502" s="8"/>
      <c r="I2502" s="11"/>
      <c r="J2502" s="11"/>
      <c r="K2502" s="11"/>
      <c r="L2502" s="12"/>
      <c r="M2502" s="11"/>
      <c r="N2502" s="13"/>
    </row>
    <row r="2503" spans="1:14">
      <c r="A2503" s="41"/>
      <c r="B2503" s="14"/>
      <c r="C2503" s="8"/>
      <c r="D2503" s="8"/>
      <c r="E2503" s="8"/>
      <c r="I2503" s="11"/>
      <c r="J2503" s="11"/>
      <c r="K2503" s="11"/>
      <c r="L2503" s="12"/>
      <c r="M2503" s="11"/>
      <c r="N2503" s="13"/>
    </row>
    <row r="2504" spans="1:14">
      <c r="A2504" s="41"/>
      <c r="B2504" s="14"/>
      <c r="C2504" s="8"/>
      <c r="D2504" s="8"/>
      <c r="E2504" s="8"/>
      <c r="I2504" s="11"/>
      <c r="J2504" s="11"/>
      <c r="K2504" s="11"/>
      <c r="L2504" s="12"/>
      <c r="M2504" s="11"/>
      <c r="N2504" s="13"/>
    </row>
    <row r="2505" spans="1:14">
      <c r="A2505" s="41"/>
      <c r="B2505" s="14"/>
      <c r="C2505" s="8"/>
      <c r="D2505" s="8"/>
      <c r="E2505" s="8"/>
      <c r="I2505" s="11"/>
      <c r="J2505" s="11"/>
      <c r="K2505" s="11"/>
      <c r="L2505" s="12"/>
      <c r="M2505" s="11"/>
      <c r="N2505" s="13"/>
    </row>
    <row r="2506" spans="1:14">
      <c r="A2506" s="41"/>
      <c r="B2506" s="14"/>
      <c r="C2506" s="8"/>
      <c r="D2506" s="8"/>
      <c r="E2506" s="8"/>
      <c r="I2506" s="11"/>
      <c r="J2506" s="11"/>
      <c r="K2506" s="11"/>
      <c r="L2506" s="12"/>
      <c r="M2506" s="11"/>
      <c r="N2506" s="13"/>
    </row>
    <row r="2507" spans="1:14">
      <c r="A2507" s="41"/>
      <c r="B2507" s="14"/>
      <c r="C2507" s="8"/>
      <c r="D2507" s="8"/>
      <c r="E2507" s="8"/>
      <c r="I2507" s="11"/>
      <c r="J2507" s="11"/>
      <c r="K2507" s="11"/>
      <c r="L2507" s="12"/>
      <c r="M2507" s="11"/>
      <c r="N2507" s="13"/>
    </row>
    <row r="2508" spans="1:14">
      <c r="A2508" s="41"/>
      <c r="B2508" s="14"/>
      <c r="C2508" s="8"/>
      <c r="D2508" s="8"/>
      <c r="E2508" s="8"/>
      <c r="I2508" s="11"/>
      <c r="J2508" s="11"/>
      <c r="K2508" s="11"/>
      <c r="L2508" s="12"/>
      <c r="M2508" s="11"/>
      <c r="N2508" s="13"/>
    </row>
    <row r="2509" spans="1:14">
      <c r="A2509" s="41"/>
      <c r="B2509" s="14"/>
      <c r="C2509" s="8"/>
      <c r="D2509" s="8"/>
      <c r="E2509" s="8"/>
      <c r="I2509" s="11"/>
      <c r="J2509" s="11"/>
      <c r="K2509" s="11"/>
      <c r="L2509" s="12"/>
      <c r="M2509" s="11"/>
      <c r="N2509" s="13"/>
    </row>
    <row r="2510" spans="1:14">
      <c r="A2510" s="41"/>
      <c r="B2510" s="14"/>
      <c r="C2510" s="8"/>
      <c r="D2510" s="8"/>
      <c r="E2510" s="8"/>
      <c r="I2510" s="11"/>
      <c r="J2510" s="11"/>
      <c r="K2510" s="11"/>
      <c r="L2510" s="12"/>
      <c r="M2510" s="11"/>
      <c r="N2510" s="13"/>
    </row>
    <row r="2511" spans="1:14">
      <c r="A2511" s="41"/>
      <c r="B2511" s="14"/>
      <c r="C2511" s="8"/>
      <c r="D2511" s="8"/>
      <c r="E2511" s="8"/>
      <c r="I2511" s="11"/>
      <c r="J2511" s="11"/>
      <c r="K2511" s="11"/>
      <c r="L2511" s="12"/>
      <c r="M2511" s="11"/>
      <c r="N2511" s="13"/>
    </row>
    <row r="2512" spans="1:14">
      <c r="A2512" s="41"/>
      <c r="B2512" s="14"/>
      <c r="C2512" s="8"/>
      <c r="D2512" s="8"/>
      <c r="E2512" s="8"/>
      <c r="I2512" s="11"/>
      <c r="J2512" s="11"/>
      <c r="K2512" s="11"/>
      <c r="L2512" s="12"/>
      <c r="M2512" s="11"/>
      <c r="N2512" s="13"/>
    </row>
    <row r="2513" spans="1:14">
      <c r="A2513" s="41"/>
      <c r="B2513" s="14"/>
      <c r="C2513" s="8"/>
      <c r="D2513" s="8"/>
      <c r="E2513" s="8"/>
      <c r="I2513" s="11"/>
      <c r="J2513" s="11"/>
      <c r="K2513" s="11"/>
      <c r="L2513" s="12"/>
      <c r="M2513" s="11"/>
      <c r="N2513" s="13"/>
    </row>
    <row r="2514" spans="1:14">
      <c r="A2514" s="41"/>
      <c r="B2514" s="14"/>
      <c r="C2514" s="8"/>
      <c r="D2514" s="8"/>
      <c r="E2514" s="8"/>
      <c r="I2514" s="11"/>
      <c r="J2514" s="11"/>
      <c r="K2514" s="11"/>
      <c r="L2514" s="12"/>
      <c r="M2514" s="11"/>
      <c r="N2514" s="13"/>
    </row>
    <row r="2515" spans="1:14">
      <c r="A2515" s="41"/>
      <c r="B2515" s="14"/>
      <c r="C2515" s="8"/>
      <c r="D2515" s="8"/>
      <c r="E2515" s="8"/>
      <c r="I2515" s="11"/>
      <c r="J2515" s="11"/>
      <c r="K2515" s="11"/>
      <c r="L2515" s="12"/>
      <c r="M2515" s="11"/>
      <c r="N2515" s="13"/>
    </row>
    <row r="2516" spans="1:14">
      <c r="A2516" s="41"/>
      <c r="B2516" s="14"/>
      <c r="C2516" s="8"/>
      <c r="D2516" s="8"/>
      <c r="E2516" s="8"/>
      <c r="I2516" s="11"/>
      <c r="J2516" s="11"/>
      <c r="K2516" s="11"/>
      <c r="L2516" s="12"/>
      <c r="M2516" s="11"/>
      <c r="N2516" s="13"/>
    </row>
    <row r="2517" spans="1:14">
      <c r="A2517" s="41"/>
      <c r="B2517" s="14"/>
      <c r="C2517" s="8"/>
      <c r="D2517" s="8"/>
      <c r="E2517" s="8"/>
      <c r="I2517" s="11"/>
      <c r="J2517" s="11"/>
      <c r="K2517" s="11"/>
      <c r="L2517" s="12"/>
      <c r="M2517" s="11"/>
      <c r="N2517" s="13"/>
    </row>
    <row r="2518" spans="1:14">
      <c r="A2518" s="41"/>
      <c r="B2518" s="14"/>
      <c r="C2518" s="8"/>
      <c r="D2518" s="8"/>
      <c r="E2518" s="8"/>
      <c r="I2518" s="11"/>
      <c r="J2518" s="11"/>
      <c r="K2518" s="11"/>
      <c r="L2518" s="12"/>
      <c r="M2518" s="11"/>
      <c r="N2518" s="13"/>
    </row>
    <row r="2519" spans="1:14">
      <c r="A2519" s="41"/>
      <c r="B2519" s="14"/>
      <c r="C2519" s="8"/>
      <c r="D2519" s="8"/>
      <c r="E2519" s="8"/>
      <c r="I2519" s="11"/>
      <c r="J2519" s="11"/>
      <c r="K2519" s="11"/>
      <c r="L2519" s="12"/>
      <c r="M2519" s="11"/>
      <c r="N2519" s="13"/>
    </row>
    <row r="2520" spans="1:14">
      <c r="A2520" s="41"/>
      <c r="B2520" s="14"/>
      <c r="C2520" s="8"/>
      <c r="D2520" s="8"/>
      <c r="E2520" s="8"/>
      <c r="I2520" s="11"/>
      <c r="J2520" s="11"/>
      <c r="K2520" s="11"/>
      <c r="L2520" s="12"/>
      <c r="M2520" s="11"/>
      <c r="N2520" s="13"/>
    </row>
    <row r="2521" spans="1:14">
      <c r="A2521" s="41"/>
      <c r="B2521" s="14"/>
      <c r="C2521" s="8"/>
      <c r="D2521" s="8"/>
      <c r="E2521" s="8"/>
      <c r="I2521" s="11"/>
      <c r="J2521" s="11"/>
      <c r="K2521" s="11"/>
      <c r="L2521" s="12"/>
      <c r="M2521" s="11"/>
      <c r="N2521" s="13"/>
    </row>
    <row r="2522" spans="1:14">
      <c r="A2522" s="41"/>
      <c r="B2522" s="14"/>
      <c r="C2522" s="8"/>
      <c r="D2522" s="8"/>
      <c r="E2522" s="8"/>
      <c r="I2522" s="11"/>
      <c r="J2522" s="11"/>
      <c r="K2522" s="11"/>
      <c r="L2522" s="12"/>
      <c r="M2522" s="11"/>
      <c r="N2522" s="13"/>
    </row>
    <row r="2523" spans="1:14">
      <c r="A2523" s="41"/>
      <c r="B2523" s="14"/>
      <c r="C2523" s="8"/>
      <c r="D2523" s="8"/>
      <c r="E2523" s="8"/>
      <c r="I2523" s="11"/>
      <c r="J2523" s="11"/>
      <c r="K2523" s="11"/>
      <c r="L2523" s="12"/>
      <c r="M2523" s="11"/>
      <c r="N2523" s="13"/>
    </row>
    <row r="2524" spans="1:14">
      <c r="A2524" s="41"/>
      <c r="B2524" s="14"/>
      <c r="C2524" s="8"/>
      <c r="D2524" s="8"/>
      <c r="E2524" s="8"/>
      <c r="I2524" s="11"/>
      <c r="J2524" s="11"/>
      <c r="K2524" s="11"/>
      <c r="L2524" s="12"/>
      <c r="M2524" s="11"/>
      <c r="N2524" s="13"/>
    </row>
    <row r="2525" spans="1:14">
      <c r="A2525" s="41"/>
      <c r="B2525" s="14"/>
      <c r="C2525" s="8"/>
      <c r="D2525" s="8"/>
      <c r="E2525" s="8"/>
      <c r="I2525" s="11"/>
      <c r="J2525" s="11"/>
      <c r="K2525" s="11"/>
      <c r="L2525" s="12"/>
      <c r="M2525" s="11"/>
      <c r="N2525" s="13"/>
    </row>
    <row r="2526" spans="1:14">
      <c r="A2526" s="41"/>
      <c r="B2526" s="14"/>
      <c r="C2526" s="8"/>
      <c r="D2526" s="8"/>
      <c r="E2526" s="8"/>
      <c r="I2526" s="11"/>
      <c r="J2526" s="11"/>
      <c r="K2526" s="11"/>
      <c r="L2526" s="12"/>
      <c r="M2526" s="11"/>
      <c r="N2526" s="13"/>
    </row>
    <row r="2527" spans="1:14">
      <c r="A2527" s="41"/>
      <c r="B2527" s="14"/>
      <c r="C2527" s="8"/>
      <c r="D2527" s="8"/>
      <c r="E2527" s="8"/>
      <c r="I2527" s="11"/>
      <c r="J2527" s="11"/>
      <c r="K2527" s="11"/>
      <c r="L2527" s="12"/>
      <c r="M2527" s="11"/>
      <c r="N2527" s="13"/>
    </row>
    <row r="2528" spans="1:14">
      <c r="A2528" s="41"/>
      <c r="B2528" s="14"/>
      <c r="C2528" s="8"/>
      <c r="D2528" s="8"/>
      <c r="E2528" s="8"/>
      <c r="I2528" s="11"/>
      <c r="J2528" s="11"/>
      <c r="K2528" s="11"/>
      <c r="L2528" s="12"/>
      <c r="M2528" s="11"/>
      <c r="N2528" s="13"/>
    </row>
    <row r="2529" spans="1:14">
      <c r="A2529" s="41"/>
      <c r="B2529" s="14"/>
      <c r="C2529" s="8"/>
      <c r="D2529" s="8"/>
      <c r="E2529" s="8"/>
      <c r="I2529" s="11"/>
      <c r="J2529" s="11"/>
      <c r="K2529" s="11"/>
      <c r="L2529" s="12"/>
      <c r="M2529" s="11"/>
      <c r="N2529" s="13"/>
    </row>
    <row r="2530" spans="1:14">
      <c r="A2530" s="41"/>
      <c r="B2530" s="14"/>
      <c r="C2530" s="8"/>
      <c r="D2530" s="8"/>
      <c r="E2530" s="8"/>
      <c r="I2530" s="11"/>
      <c r="J2530" s="11"/>
      <c r="K2530" s="11"/>
      <c r="L2530" s="12"/>
      <c r="M2530" s="11"/>
      <c r="N2530" s="13"/>
    </row>
    <row r="2531" spans="1:14">
      <c r="A2531" s="41"/>
      <c r="B2531" s="14"/>
      <c r="C2531" s="8"/>
      <c r="D2531" s="8"/>
      <c r="E2531" s="8"/>
      <c r="I2531" s="11"/>
      <c r="J2531" s="11"/>
      <c r="K2531" s="11"/>
      <c r="L2531" s="12"/>
      <c r="M2531" s="11"/>
      <c r="N2531" s="13"/>
    </row>
    <row r="2532" spans="1:14">
      <c r="A2532" s="41"/>
      <c r="B2532" s="14"/>
      <c r="C2532" s="8"/>
      <c r="D2532" s="8"/>
      <c r="E2532" s="8"/>
      <c r="I2532" s="11"/>
      <c r="J2532" s="11"/>
      <c r="K2532" s="11"/>
      <c r="L2532" s="12"/>
      <c r="M2532" s="11"/>
      <c r="N2532" s="13"/>
    </row>
    <row r="2533" spans="1:14">
      <c r="A2533" s="41"/>
      <c r="B2533" s="14"/>
      <c r="C2533" s="8"/>
      <c r="D2533" s="8"/>
      <c r="E2533" s="8"/>
      <c r="I2533" s="11"/>
      <c r="J2533" s="11"/>
      <c r="K2533" s="11"/>
      <c r="L2533" s="12"/>
      <c r="M2533" s="11"/>
      <c r="N2533" s="13"/>
    </row>
    <row r="2534" spans="1:14">
      <c r="A2534" s="41"/>
      <c r="B2534" s="14"/>
      <c r="C2534" s="8"/>
      <c r="D2534" s="8"/>
      <c r="E2534" s="8"/>
      <c r="I2534" s="11"/>
      <c r="J2534" s="11"/>
      <c r="K2534" s="11"/>
      <c r="L2534" s="12"/>
      <c r="M2534" s="11"/>
      <c r="N2534" s="13"/>
    </row>
    <row r="2535" spans="1:14">
      <c r="A2535" s="41"/>
      <c r="B2535" s="14"/>
      <c r="C2535" s="8"/>
      <c r="D2535" s="8"/>
      <c r="E2535" s="8"/>
      <c r="I2535" s="11"/>
      <c r="J2535" s="11"/>
      <c r="K2535" s="11"/>
      <c r="L2535" s="12"/>
      <c r="M2535" s="11"/>
      <c r="N2535" s="13"/>
    </row>
    <row r="2536" spans="1:14">
      <c r="A2536" s="41"/>
      <c r="B2536" s="14"/>
      <c r="C2536" s="8"/>
      <c r="D2536" s="8"/>
      <c r="E2536" s="8"/>
      <c r="I2536" s="11"/>
      <c r="J2536" s="11"/>
      <c r="K2536" s="11"/>
      <c r="L2536" s="12"/>
      <c r="M2536" s="11"/>
      <c r="N2536" s="13"/>
    </row>
    <row r="2537" spans="1:14">
      <c r="A2537" s="41"/>
      <c r="B2537" s="14"/>
      <c r="C2537" s="8"/>
      <c r="D2537" s="8"/>
      <c r="E2537" s="8"/>
      <c r="I2537" s="11"/>
      <c r="J2537" s="11"/>
      <c r="K2537" s="11"/>
      <c r="L2537" s="12"/>
      <c r="M2537" s="11"/>
      <c r="N2537" s="13"/>
    </row>
    <row r="2538" spans="1:14">
      <c r="A2538" s="41"/>
      <c r="B2538" s="14"/>
      <c r="C2538" s="8"/>
      <c r="D2538" s="8"/>
      <c r="E2538" s="8"/>
      <c r="I2538" s="11"/>
      <c r="J2538" s="11"/>
      <c r="K2538" s="11"/>
      <c r="L2538" s="12"/>
      <c r="M2538" s="11"/>
      <c r="N2538" s="13"/>
    </row>
    <row r="2539" spans="1:14">
      <c r="A2539" s="41"/>
      <c r="B2539" s="14"/>
      <c r="C2539" s="8"/>
      <c r="D2539" s="8"/>
      <c r="E2539" s="8"/>
      <c r="I2539" s="11"/>
      <c r="J2539" s="11"/>
      <c r="K2539" s="11"/>
      <c r="L2539" s="12"/>
      <c r="M2539" s="11"/>
      <c r="N2539" s="13"/>
    </row>
    <row r="2540" spans="1:14">
      <c r="A2540" s="41"/>
      <c r="B2540" s="14"/>
      <c r="C2540" s="8"/>
      <c r="D2540" s="8"/>
      <c r="E2540" s="8"/>
      <c r="I2540" s="11"/>
      <c r="J2540" s="11"/>
      <c r="K2540" s="11"/>
      <c r="L2540" s="12"/>
      <c r="M2540" s="11"/>
      <c r="N2540" s="13"/>
    </row>
    <row r="2541" spans="1:14">
      <c r="A2541" s="41"/>
      <c r="B2541" s="14"/>
      <c r="C2541" s="8"/>
      <c r="D2541" s="8"/>
      <c r="E2541" s="8"/>
      <c r="I2541" s="11"/>
      <c r="J2541" s="11"/>
      <c r="K2541" s="11"/>
      <c r="L2541" s="12"/>
      <c r="M2541" s="11"/>
      <c r="N2541" s="13"/>
    </row>
    <row r="2542" spans="1:14">
      <c r="A2542" s="41"/>
      <c r="B2542" s="14"/>
      <c r="C2542" s="8"/>
      <c r="D2542" s="8"/>
      <c r="E2542" s="8"/>
      <c r="I2542" s="11"/>
      <c r="J2542" s="11"/>
      <c r="K2542" s="11"/>
      <c r="L2542" s="12"/>
      <c r="M2542" s="11"/>
      <c r="N2542" s="13"/>
    </row>
    <row r="2543" spans="1:14">
      <c r="A2543" s="41"/>
      <c r="B2543" s="14"/>
      <c r="C2543" s="8"/>
      <c r="D2543" s="8"/>
      <c r="E2543" s="8"/>
      <c r="I2543" s="11"/>
      <c r="J2543" s="11"/>
      <c r="K2543" s="11"/>
      <c r="L2543" s="12"/>
      <c r="M2543" s="11"/>
      <c r="N2543" s="13"/>
    </row>
    <row r="2544" spans="1:14">
      <c r="A2544" s="41"/>
      <c r="B2544" s="14"/>
      <c r="C2544" s="8"/>
      <c r="D2544" s="8"/>
      <c r="E2544" s="8"/>
      <c r="I2544" s="11"/>
      <c r="J2544" s="11"/>
      <c r="K2544" s="11"/>
      <c r="L2544" s="12"/>
      <c r="M2544" s="11"/>
      <c r="N2544" s="13"/>
    </row>
    <row r="2545" spans="1:14">
      <c r="A2545" s="41"/>
      <c r="B2545" s="14"/>
      <c r="C2545" s="8"/>
      <c r="D2545" s="8"/>
      <c r="E2545" s="8"/>
      <c r="I2545" s="11"/>
      <c r="J2545" s="11"/>
      <c r="K2545" s="11"/>
      <c r="L2545" s="12"/>
      <c r="M2545" s="11"/>
      <c r="N2545" s="13"/>
    </row>
    <row r="2546" spans="1:14">
      <c r="A2546" s="41"/>
      <c r="B2546" s="14"/>
      <c r="C2546" s="8"/>
      <c r="D2546" s="8"/>
      <c r="E2546" s="8"/>
      <c r="I2546" s="11"/>
      <c r="J2546" s="11"/>
      <c r="K2546" s="11"/>
      <c r="L2546" s="12"/>
      <c r="M2546" s="11"/>
      <c r="N2546" s="13"/>
    </row>
    <row r="2547" spans="1:14">
      <c r="A2547" s="41"/>
      <c r="B2547" s="14"/>
      <c r="C2547" s="8"/>
      <c r="D2547" s="8"/>
      <c r="E2547" s="8"/>
      <c r="I2547" s="11"/>
      <c r="J2547" s="11"/>
      <c r="K2547" s="11"/>
      <c r="L2547" s="12"/>
      <c r="M2547" s="11"/>
      <c r="N2547" s="13"/>
    </row>
    <row r="2548" spans="1:14">
      <c r="A2548" s="41"/>
      <c r="B2548" s="14"/>
      <c r="C2548" s="8"/>
      <c r="D2548" s="8"/>
      <c r="E2548" s="8"/>
      <c r="I2548" s="11"/>
      <c r="J2548" s="11"/>
      <c r="K2548" s="11"/>
      <c r="L2548" s="12"/>
      <c r="M2548" s="11"/>
      <c r="N2548" s="13"/>
    </row>
    <row r="2549" spans="1:14">
      <c r="A2549" s="41"/>
      <c r="B2549" s="14"/>
      <c r="C2549" s="8"/>
      <c r="D2549" s="8"/>
      <c r="E2549" s="8"/>
      <c r="I2549" s="11"/>
      <c r="J2549" s="11"/>
      <c r="K2549" s="11"/>
      <c r="L2549" s="12"/>
      <c r="M2549" s="11"/>
      <c r="N2549" s="13"/>
    </row>
    <row r="2550" spans="1:14">
      <c r="A2550" s="41"/>
      <c r="B2550" s="14"/>
      <c r="C2550" s="8"/>
      <c r="D2550" s="8"/>
      <c r="E2550" s="8"/>
      <c r="I2550" s="11"/>
      <c r="J2550" s="11"/>
      <c r="K2550" s="11"/>
      <c r="L2550" s="12"/>
      <c r="M2550" s="11"/>
      <c r="N2550" s="13"/>
    </row>
    <row r="2551" spans="1:14">
      <c r="A2551" s="41"/>
      <c r="B2551" s="14"/>
      <c r="C2551" s="8"/>
      <c r="D2551" s="8"/>
      <c r="E2551" s="8"/>
      <c r="I2551" s="11"/>
      <c r="J2551" s="11"/>
      <c r="K2551" s="11"/>
      <c r="L2551" s="12"/>
      <c r="M2551" s="11"/>
      <c r="N2551" s="13"/>
    </row>
    <row r="2552" spans="1:14">
      <c r="A2552" s="41"/>
      <c r="B2552" s="14"/>
      <c r="C2552" s="8"/>
      <c r="D2552" s="8"/>
      <c r="E2552" s="8"/>
      <c r="I2552" s="11"/>
      <c r="J2552" s="11"/>
      <c r="K2552" s="11"/>
      <c r="L2552" s="12"/>
      <c r="M2552" s="11"/>
      <c r="N2552" s="13"/>
    </row>
    <row r="2553" spans="1:14">
      <c r="A2553" s="41"/>
      <c r="B2553" s="14"/>
      <c r="C2553" s="8"/>
      <c r="D2553" s="8"/>
      <c r="E2553" s="8"/>
      <c r="I2553" s="11"/>
      <c r="J2553" s="11"/>
      <c r="K2553" s="11"/>
      <c r="L2553" s="12"/>
      <c r="M2553" s="11"/>
      <c r="N2553" s="13"/>
    </row>
    <row r="2554" spans="1:14">
      <c r="A2554" s="41"/>
      <c r="B2554" s="14"/>
      <c r="C2554" s="8"/>
      <c r="D2554" s="8"/>
      <c r="E2554" s="8"/>
      <c r="I2554" s="11"/>
      <c r="J2554" s="11"/>
      <c r="K2554" s="11"/>
      <c r="L2554" s="12"/>
      <c r="M2554" s="11"/>
      <c r="N2554" s="13"/>
    </row>
    <row r="2555" spans="1:14">
      <c r="A2555" s="41"/>
      <c r="B2555" s="14"/>
      <c r="C2555" s="8"/>
      <c r="D2555" s="8"/>
      <c r="E2555" s="8"/>
      <c r="I2555" s="11"/>
      <c r="J2555" s="11"/>
      <c r="K2555" s="11"/>
      <c r="L2555" s="12"/>
      <c r="M2555" s="11"/>
      <c r="N2555" s="13"/>
    </row>
    <row r="2556" spans="1:14">
      <c r="A2556" s="41"/>
      <c r="B2556" s="14"/>
      <c r="C2556" s="8"/>
      <c r="D2556" s="8"/>
      <c r="E2556" s="8"/>
      <c r="I2556" s="11"/>
      <c r="J2556" s="11"/>
      <c r="K2556" s="11"/>
      <c r="L2556" s="12"/>
      <c r="M2556" s="11"/>
      <c r="N2556" s="13"/>
    </row>
    <row r="2557" spans="1:14">
      <c r="A2557" s="41"/>
      <c r="B2557" s="14"/>
      <c r="C2557" s="8"/>
      <c r="D2557" s="8"/>
      <c r="E2557" s="8"/>
      <c r="I2557" s="11"/>
      <c r="J2557" s="11"/>
      <c r="K2557" s="11"/>
      <c r="L2557" s="12"/>
      <c r="M2557" s="11"/>
      <c r="N2557" s="13"/>
    </row>
    <row r="2558" spans="1:14">
      <c r="A2558" s="41"/>
      <c r="B2558" s="14"/>
      <c r="C2558" s="8"/>
      <c r="D2558" s="8"/>
      <c r="E2558" s="8"/>
      <c r="I2558" s="11"/>
      <c r="J2558" s="11"/>
      <c r="K2558" s="11"/>
      <c r="L2558" s="12"/>
      <c r="M2558" s="11"/>
      <c r="N2558" s="13"/>
    </row>
    <row r="2559" spans="1:14">
      <c r="A2559" s="41"/>
      <c r="B2559" s="14"/>
      <c r="C2559" s="8"/>
      <c r="D2559" s="8"/>
      <c r="E2559" s="8"/>
      <c r="I2559" s="11"/>
      <c r="J2559" s="11"/>
      <c r="K2559" s="11"/>
      <c r="L2559" s="12"/>
      <c r="M2559" s="11"/>
      <c r="N2559" s="13"/>
    </row>
    <row r="2560" spans="1:14">
      <c r="A2560" s="41"/>
      <c r="B2560" s="14"/>
      <c r="C2560" s="8"/>
      <c r="D2560" s="8"/>
      <c r="E2560" s="8"/>
      <c r="I2560" s="11"/>
      <c r="J2560" s="11"/>
      <c r="K2560" s="11"/>
      <c r="L2560" s="12"/>
      <c r="M2560" s="11"/>
      <c r="N2560" s="13"/>
    </row>
    <row r="2561" spans="1:14">
      <c r="A2561" s="41"/>
      <c r="B2561" s="14"/>
      <c r="C2561" s="8"/>
      <c r="D2561" s="8"/>
      <c r="E2561" s="8"/>
      <c r="I2561" s="11"/>
      <c r="J2561" s="11"/>
      <c r="K2561" s="11"/>
      <c r="L2561" s="12"/>
      <c r="M2561" s="11"/>
      <c r="N2561" s="13"/>
    </row>
    <row r="2562" spans="1:14">
      <c r="A2562" s="41"/>
      <c r="B2562" s="14"/>
      <c r="C2562" s="8"/>
      <c r="D2562" s="8"/>
      <c r="E2562" s="8"/>
      <c r="I2562" s="11"/>
      <c r="J2562" s="11"/>
      <c r="K2562" s="11"/>
      <c r="L2562" s="12"/>
      <c r="M2562" s="11"/>
      <c r="N2562" s="13"/>
    </row>
    <row r="2563" spans="1:14">
      <c r="A2563" s="41"/>
      <c r="B2563" s="14"/>
      <c r="C2563" s="8"/>
      <c r="D2563" s="8"/>
      <c r="E2563" s="8"/>
      <c r="I2563" s="11"/>
      <c r="J2563" s="11"/>
      <c r="K2563" s="11"/>
      <c r="L2563" s="12"/>
      <c r="M2563" s="11"/>
      <c r="N2563" s="13"/>
    </row>
    <row r="2564" spans="1:14">
      <c r="A2564" s="41"/>
      <c r="B2564" s="14"/>
      <c r="C2564" s="8"/>
      <c r="D2564" s="8"/>
      <c r="E2564" s="8"/>
      <c r="I2564" s="11"/>
      <c r="J2564" s="11"/>
      <c r="K2564" s="11"/>
      <c r="L2564" s="12"/>
      <c r="M2564" s="11"/>
      <c r="N2564" s="13"/>
    </row>
    <row r="2565" spans="1:14">
      <c r="A2565" s="41"/>
      <c r="B2565" s="14"/>
      <c r="C2565" s="8"/>
      <c r="D2565" s="8"/>
      <c r="E2565" s="8"/>
      <c r="I2565" s="11"/>
      <c r="J2565" s="11"/>
      <c r="K2565" s="11"/>
      <c r="L2565" s="12"/>
      <c r="M2565" s="11"/>
      <c r="N2565" s="13"/>
    </row>
    <row r="2566" spans="1:14">
      <c r="A2566" s="41"/>
      <c r="B2566" s="14"/>
      <c r="C2566" s="8"/>
      <c r="D2566" s="8"/>
      <c r="E2566" s="8"/>
      <c r="I2566" s="11"/>
      <c r="J2566" s="11"/>
      <c r="K2566" s="11"/>
      <c r="L2566" s="12"/>
      <c r="M2566" s="11"/>
      <c r="N2566" s="13"/>
    </row>
    <row r="2567" spans="1:14">
      <c r="A2567" s="41"/>
      <c r="B2567" s="14"/>
      <c r="C2567" s="8"/>
      <c r="D2567" s="8"/>
      <c r="E2567" s="8"/>
      <c r="I2567" s="11"/>
      <c r="J2567" s="11"/>
      <c r="K2567" s="11"/>
      <c r="L2567" s="12"/>
      <c r="M2567" s="11"/>
      <c r="N2567" s="13"/>
    </row>
    <row r="2568" spans="1:14">
      <c r="A2568" s="41"/>
      <c r="B2568" s="14"/>
      <c r="C2568" s="8"/>
      <c r="D2568" s="8"/>
      <c r="E2568" s="8"/>
      <c r="I2568" s="11"/>
      <c r="J2568" s="11"/>
      <c r="K2568" s="11"/>
      <c r="L2568" s="12"/>
      <c r="M2568" s="11"/>
      <c r="N2568" s="13"/>
    </row>
    <row r="2569" spans="1:14">
      <c r="A2569" s="41"/>
      <c r="B2569" s="14"/>
      <c r="C2569" s="8"/>
      <c r="D2569" s="8"/>
      <c r="E2569" s="8"/>
      <c r="I2569" s="11"/>
      <c r="J2569" s="11"/>
      <c r="K2569" s="11"/>
      <c r="L2569" s="12"/>
      <c r="M2569" s="11"/>
      <c r="N2569" s="13"/>
    </row>
    <row r="2570" spans="1:14">
      <c r="A2570" s="41"/>
      <c r="B2570" s="14"/>
      <c r="C2570" s="8"/>
      <c r="D2570" s="8"/>
      <c r="E2570" s="8"/>
      <c r="I2570" s="11"/>
      <c r="J2570" s="11"/>
      <c r="K2570" s="11"/>
      <c r="L2570" s="12"/>
      <c r="M2570" s="11"/>
      <c r="N2570" s="13"/>
    </row>
    <row r="2571" spans="1:14">
      <c r="A2571" s="41"/>
      <c r="B2571" s="14"/>
      <c r="C2571" s="8"/>
      <c r="D2571" s="8"/>
      <c r="E2571" s="8"/>
      <c r="I2571" s="11"/>
      <c r="J2571" s="11"/>
      <c r="K2571" s="11"/>
      <c r="L2571" s="12"/>
      <c r="M2571" s="11"/>
      <c r="N2571" s="13"/>
    </row>
    <row r="2572" spans="1:14">
      <c r="A2572" s="41"/>
      <c r="B2572" s="14"/>
      <c r="C2572" s="8"/>
      <c r="D2572" s="8"/>
      <c r="E2572" s="8"/>
      <c r="I2572" s="11"/>
      <c r="J2572" s="11"/>
      <c r="K2572" s="11"/>
      <c r="L2572" s="12"/>
      <c r="M2572" s="11"/>
      <c r="N2572" s="13"/>
    </row>
    <row r="2573" spans="1:14">
      <c r="A2573" s="41"/>
      <c r="B2573" s="14"/>
      <c r="C2573" s="8"/>
      <c r="D2573" s="8"/>
      <c r="E2573" s="8"/>
      <c r="I2573" s="11"/>
      <c r="J2573" s="11"/>
      <c r="K2573" s="11"/>
      <c r="L2573" s="12"/>
      <c r="M2573" s="11"/>
      <c r="N2573" s="13"/>
    </row>
    <row r="2574" spans="1:14">
      <c r="A2574" s="41"/>
      <c r="B2574" s="14"/>
      <c r="C2574" s="8"/>
      <c r="D2574" s="8"/>
      <c r="E2574" s="8"/>
      <c r="I2574" s="11"/>
      <c r="J2574" s="11"/>
      <c r="K2574" s="11"/>
      <c r="L2574" s="12"/>
      <c r="M2574" s="11"/>
      <c r="N2574" s="13"/>
    </row>
    <row r="2575" spans="1:14">
      <c r="A2575" s="41"/>
      <c r="B2575" s="14"/>
      <c r="C2575" s="8"/>
      <c r="D2575" s="8"/>
      <c r="E2575" s="8"/>
      <c r="I2575" s="11"/>
      <c r="J2575" s="11"/>
      <c r="K2575" s="11"/>
      <c r="L2575" s="12"/>
      <c r="M2575" s="11"/>
      <c r="N2575" s="13"/>
    </row>
    <row r="2576" spans="1:14">
      <c r="A2576" s="41"/>
      <c r="B2576" s="14"/>
      <c r="C2576" s="8"/>
      <c r="D2576" s="8"/>
      <c r="E2576" s="8"/>
      <c r="I2576" s="11"/>
      <c r="J2576" s="11"/>
      <c r="K2576" s="11"/>
      <c r="L2576" s="12"/>
      <c r="M2576" s="11"/>
      <c r="N2576" s="13"/>
    </row>
    <row r="2577" spans="1:14">
      <c r="A2577" s="41"/>
      <c r="B2577" s="14"/>
      <c r="C2577" s="8"/>
      <c r="D2577" s="8"/>
      <c r="E2577" s="8"/>
      <c r="I2577" s="11"/>
      <c r="J2577" s="11"/>
      <c r="K2577" s="11"/>
      <c r="L2577" s="12"/>
      <c r="M2577" s="11"/>
      <c r="N2577" s="13"/>
    </row>
    <row r="2578" spans="1:14">
      <c r="A2578" s="41"/>
      <c r="B2578" s="14"/>
      <c r="C2578" s="8"/>
      <c r="D2578" s="8"/>
      <c r="E2578" s="8"/>
      <c r="I2578" s="11"/>
      <c r="J2578" s="11"/>
      <c r="K2578" s="11"/>
      <c r="L2578" s="12"/>
      <c r="M2578" s="11"/>
      <c r="N2578" s="13"/>
    </row>
    <row r="2579" spans="1:14">
      <c r="A2579" s="41"/>
      <c r="B2579" s="14"/>
      <c r="C2579" s="8"/>
      <c r="D2579" s="8"/>
      <c r="E2579" s="8"/>
      <c r="I2579" s="11"/>
      <c r="J2579" s="11"/>
      <c r="K2579" s="11"/>
      <c r="L2579" s="12"/>
      <c r="M2579" s="11"/>
      <c r="N2579" s="13"/>
    </row>
    <row r="2580" spans="1:14">
      <c r="A2580" s="41"/>
      <c r="B2580" s="14"/>
      <c r="C2580" s="8"/>
      <c r="D2580" s="8"/>
      <c r="E2580" s="8"/>
      <c r="I2580" s="11"/>
      <c r="J2580" s="11"/>
      <c r="K2580" s="11"/>
      <c r="L2580" s="12"/>
      <c r="M2580" s="11"/>
      <c r="N2580" s="13"/>
    </row>
    <row r="2581" spans="1:14">
      <c r="A2581" s="41"/>
      <c r="B2581" s="14"/>
      <c r="C2581" s="8"/>
      <c r="D2581" s="8"/>
      <c r="E2581" s="8"/>
      <c r="I2581" s="11"/>
      <c r="J2581" s="11"/>
      <c r="K2581" s="11"/>
      <c r="L2581" s="12"/>
      <c r="M2581" s="11"/>
      <c r="N2581" s="13"/>
    </row>
    <row r="2582" spans="1:14">
      <c r="A2582" s="41"/>
      <c r="B2582" s="14"/>
      <c r="C2582" s="8"/>
      <c r="D2582" s="8"/>
      <c r="E2582" s="8"/>
      <c r="I2582" s="11"/>
      <c r="J2582" s="11"/>
      <c r="K2582" s="11"/>
      <c r="L2582" s="12"/>
      <c r="M2582" s="11"/>
      <c r="N2582" s="13"/>
    </row>
    <row r="2583" spans="1:14">
      <c r="A2583" s="41"/>
      <c r="B2583" s="14"/>
      <c r="C2583" s="8"/>
      <c r="D2583" s="8"/>
      <c r="E2583" s="8"/>
      <c r="I2583" s="11"/>
      <c r="J2583" s="11"/>
      <c r="K2583" s="11"/>
      <c r="L2583" s="12"/>
      <c r="M2583" s="11"/>
      <c r="N2583" s="13"/>
    </row>
    <row r="2584" spans="1:14">
      <c r="A2584" s="41"/>
      <c r="B2584" s="14"/>
      <c r="C2584" s="8"/>
      <c r="D2584" s="8"/>
      <c r="E2584" s="8"/>
      <c r="I2584" s="11"/>
      <c r="J2584" s="11"/>
      <c r="K2584" s="11"/>
      <c r="L2584" s="12"/>
      <c r="M2584" s="11"/>
      <c r="N2584" s="13"/>
    </row>
    <row r="2585" spans="1:14">
      <c r="A2585" s="41"/>
      <c r="B2585" s="14"/>
      <c r="C2585" s="8"/>
      <c r="D2585" s="8"/>
      <c r="E2585" s="8"/>
      <c r="I2585" s="11"/>
      <c r="J2585" s="11"/>
      <c r="K2585" s="11"/>
      <c r="L2585" s="12"/>
      <c r="M2585" s="11"/>
      <c r="N2585" s="13"/>
    </row>
    <row r="2586" spans="1:14">
      <c r="A2586" s="41"/>
      <c r="B2586" s="14"/>
      <c r="C2586" s="8"/>
      <c r="D2586" s="8"/>
      <c r="E2586" s="8"/>
      <c r="I2586" s="11"/>
      <c r="J2586" s="11"/>
      <c r="K2586" s="11"/>
      <c r="L2586" s="12"/>
      <c r="M2586" s="11"/>
      <c r="N2586" s="13"/>
    </row>
    <row r="2587" spans="1:14">
      <c r="A2587" s="41"/>
      <c r="B2587" s="14"/>
      <c r="C2587" s="8"/>
      <c r="D2587" s="8"/>
      <c r="E2587" s="8"/>
      <c r="I2587" s="11"/>
      <c r="J2587" s="11"/>
      <c r="K2587" s="11"/>
      <c r="L2587" s="12"/>
      <c r="M2587" s="11"/>
      <c r="N2587" s="13"/>
    </row>
    <row r="2588" spans="1:14">
      <c r="A2588" s="41"/>
      <c r="B2588" s="14"/>
      <c r="C2588" s="8"/>
      <c r="D2588" s="8"/>
      <c r="E2588" s="8"/>
      <c r="I2588" s="11"/>
      <c r="J2588" s="11"/>
      <c r="K2588" s="11"/>
      <c r="L2588" s="12"/>
      <c r="M2588" s="11"/>
      <c r="N2588" s="13"/>
    </row>
    <row r="2589" spans="1:14">
      <c r="A2589" s="41"/>
      <c r="B2589" s="14"/>
      <c r="C2589" s="8"/>
      <c r="D2589" s="8"/>
      <c r="E2589" s="8"/>
      <c r="I2589" s="11"/>
      <c r="J2589" s="11"/>
      <c r="K2589" s="11"/>
      <c r="L2589" s="12"/>
      <c r="M2589" s="11"/>
      <c r="N2589" s="13"/>
    </row>
    <row r="2590" spans="1:14">
      <c r="A2590" s="41"/>
      <c r="B2590" s="14"/>
      <c r="C2590" s="8"/>
      <c r="D2590" s="8"/>
      <c r="E2590" s="8"/>
      <c r="I2590" s="11"/>
      <c r="J2590" s="11"/>
      <c r="K2590" s="11"/>
      <c r="L2590" s="12"/>
      <c r="M2590" s="11"/>
      <c r="N2590" s="13"/>
    </row>
    <row r="2591" spans="1:14">
      <c r="A2591" s="41"/>
      <c r="B2591" s="14"/>
      <c r="C2591" s="8"/>
      <c r="D2591" s="8"/>
      <c r="E2591" s="8"/>
      <c r="I2591" s="11"/>
      <c r="J2591" s="11"/>
      <c r="K2591" s="11"/>
      <c r="L2591" s="12"/>
      <c r="M2591" s="11"/>
      <c r="N2591" s="13"/>
    </row>
    <row r="2592" spans="1:14">
      <c r="A2592" s="41"/>
      <c r="B2592" s="14"/>
      <c r="C2592" s="8"/>
      <c r="D2592" s="8"/>
      <c r="E2592" s="8"/>
      <c r="I2592" s="11"/>
      <c r="J2592" s="11"/>
      <c r="K2592" s="11"/>
      <c r="L2592" s="12"/>
      <c r="M2592" s="11"/>
      <c r="N2592" s="13"/>
    </row>
    <row r="2593" spans="1:14">
      <c r="A2593" s="41"/>
      <c r="B2593" s="14"/>
      <c r="C2593" s="8"/>
      <c r="D2593" s="8"/>
      <c r="E2593" s="8"/>
      <c r="I2593" s="11"/>
      <c r="J2593" s="11"/>
      <c r="K2593" s="11"/>
      <c r="L2593" s="12"/>
      <c r="M2593" s="11"/>
      <c r="N2593" s="13"/>
    </row>
    <row r="2594" spans="1:14">
      <c r="A2594" s="41"/>
      <c r="B2594" s="14"/>
      <c r="C2594" s="8"/>
      <c r="D2594" s="8"/>
      <c r="E2594" s="8"/>
      <c r="I2594" s="11"/>
      <c r="J2594" s="11"/>
      <c r="K2594" s="11"/>
      <c r="L2594" s="12"/>
      <c r="M2594" s="11"/>
      <c r="N2594" s="13"/>
    </row>
    <row r="2595" spans="1:14">
      <c r="A2595" s="41"/>
      <c r="B2595" s="14"/>
      <c r="C2595" s="8"/>
      <c r="D2595" s="8"/>
      <c r="E2595" s="8"/>
      <c r="I2595" s="11"/>
      <c r="J2595" s="11"/>
      <c r="K2595" s="11"/>
      <c r="L2595" s="12"/>
      <c r="M2595" s="11"/>
      <c r="N2595" s="13"/>
    </row>
    <row r="2596" spans="1:14">
      <c r="A2596" s="41"/>
      <c r="B2596" s="14"/>
      <c r="C2596" s="8"/>
      <c r="D2596" s="8"/>
      <c r="E2596" s="8"/>
      <c r="I2596" s="11"/>
      <c r="J2596" s="11"/>
      <c r="K2596" s="11"/>
      <c r="L2596" s="12"/>
      <c r="M2596" s="11"/>
      <c r="N2596" s="13"/>
    </row>
    <row r="2597" spans="1:14">
      <c r="A2597" s="41"/>
      <c r="B2597" s="14"/>
      <c r="C2597" s="8"/>
      <c r="D2597" s="8"/>
      <c r="E2597" s="8"/>
      <c r="I2597" s="11"/>
      <c r="J2597" s="11"/>
      <c r="K2597" s="11"/>
      <c r="L2597" s="12"/>
      <c r="M2597" s="11"/>
      <c r="N2597" s="13"/>
    </row>
    <row r="2598" spans="1:14">
      <c r="A2598" s="41"/>
      <c r="B2598" s="14"/>
      <c r="C2598" s="8"/>
      <c r="D2598" s="8"/>
      <c r="E2598" s="8"/>
      <c r="I2598" s="11"/>
      <c r="J2598" s="11"/>
      <c r="K2598" s="11"/>
      <c r="L2598" s="12"/>
      <c r="M2598" s="11"/>
      <c r="N2598" s="13"/>
    </row>
    <row r="2599" spans="1:14">
      <c r="A2599" s="41"/>
      <c r="B2599" s="14"/>
      <c r="C2599" s="8"/>
      <c r="D2599" s="8"/>
      <c r="E2599" s="8"/>
      <c r="I2599" s="11"/>
      <c r="J2599" s="11"/>
      <c r="K2599" s="11"/>
      <c r="L2599" s="12"/>
      <c r="M2599" s="11"/>
      <c r="N2599" s="13"/>
    </row>
    <row r="2600" spans="1:14">
      <c r="A2600" s="41"/>
      <c r="B2600" s="14"/>
      <c r="C2600" s="8"/>
      <c r="D2600" s="8"/>
      <c r="E2600" s="8"/>
      <c r="I2600" s="11"/>
      <c r="J2600" s="11"/>
      <c r="K2600" s="11"/>
      <c r="L2600" s="12"/>
      <c r="M2600" s="11"/>
      <c r="N2600" s="13"/>
    </row>
    <row r="2601" spans="1:14">
      <c r="A2601" s="41"/>
      <c r="B2601" s="14"/>
      <c r="C2601" s="8"/>
      <c r="D2601" s="8"/>
      <c r="E2601" s="8"/>
      <c r="I2601" s="11"/>
      <c r="J2601" s="11"/>
      <c r="K2601" s="11"/>
      <c r="L2601" s="12"/>
      <c r="M2601" s="11"/>
      <c r="N2601" s="13"/>
    </row>
    <row r="2602" spans="1:14">
      <c r="A2602" s="41"/>
      <c r="B2602" s="14"/>
      <c r="C2602" s="8"/>
      <c r="D2602" s="8"/>
      <c r="E2602" s="8"/>
      <c r="I2602" s="11"/>
      <c r="J2602" s="11"/>
      <c r="K2602" s="11"/>
      <c r="L2602" s="12"/>
      <c r="M2602" s="11"/>
      <c r="N2602" s="13"/>
    </row>
    <row r="2603" spans="1:14">
      <c r="A2603" s="41"/>
      <c r="B2603" s="14"/>
      <c r="C2603" s="8"/>
      <c r="D2603" s="8"/>
      <c r="E2603" s="8"/>
      <c r="I2603" s="11"/>
      <c r="J2603" s="11"/>
      <c r="K2603" s="11"/>
      <c r="L2603" s="12"/>
      <c r="M2603" s="11"/>
      <c r="N2603" s="13"/>
    </row>
    <row r="2604" spans="1:14">
      <c r="A2604" s="41"/>
      <c r="B2604" s="14"/>
      <c r="C2604" s="8"/>
      <c r="D2604" s="8"/>
      <c r="E2604" s="8"/>
      <c r="I2604" s="11"/>
      <c r="J2604" s="11"/>
      <c r="K2604" s="11"/>
      <c r="L2604" s="12"/>
      <c r="M2604" s="11"/>
      <c r="N2604" s="13"/>
    </row>
    <row r="2605" spans="1:14">
      <c r="A2605" s="41"/>
      <c r="B2605" s="14"/>
      <c r="C2605" s="8"/>
      <c r="D2605" s="8"/>
      <c r="E2605" s="8"/>
      <c r="I2605" s="11"/>
      <c r="J2605" s="11"/>
      <c r="K2605" s="11"/>
      <c r="L2605" s="12"/>
      <c r="M2605" s="11"/>
      <c r="N2605" s="13"/>
    </row>
    <row r="2606" spans="1:14">
      <c r="A2606" s="41"/>
      <c r="B2606" s="14"/>
      <c r="C2606" s="8"/>
      <c r="D2606" s="8"/>
      <c r="E2606" s="8"/>
      <c r="I2606" s="11"/>
      <c r="J2606" s="11"/>
      <c r="K2606" s="11"/>
      <c r="L2606" s="12"/>
      <c r="M2606" s="11"/>
      <c r="N2606" s="13"/>
    </row>
    <row r="2607" spans="1:14">
      <c r="A2607" s="41"/>
      <c r="B2607" s="14"/>
      <c r="C2607" s="8"/>
      <c r="D2607" s="8"/>
      <c r="E2607" s="8"/>
      <c r="I2607" s="11"/>
      <c r="J2607" s="11"/>
      <c r="K2607" s="11"/>
      <c r="L2607" s="12"/>
      <c r="M2607" s="11"/>
      <c r="N2607" s="13"/>
    </row>
    <row r="2608" spans="1:14">
      <c r="A2608" s="41"/>
      <c r="B2608" s="14"/>
      <c r="C2608" s="8"/>
      <c r="D2608" s="8"/>
      <c r="E2608" s="8"/>
      <c r="I2608" s="11"/>
      <c r="J2608" s="11"/>
      <c r="K2608" s="11"/>
      <c r="L2608" s="12"/>
      <c r="M2608" s="11"/>
      <c r="N2608" s="13"/>
    </row>
    <row r="2609" spans="1:14">
      <c r="A2609" s="41"/>
      <c r="B2609" s="14"/>
      <c r="C2609" s="8"/>
      <c r="D2609" s="8"/>
      <c r="E2609" s="8"/>
      <c r="I2609" s="11"/>
      <c r="J2609" s="11"/>
      <c r="K2609" s="11"/>
      <c r="L2609" s="12"/>
      <c r="M2609" s="11"/>
      <c r="N2609" s="13"/>
    </row>
    <row r="2610" spans="1:14">
      <c r="A2610" s="41"/>
      <c r="B2610" s="14"/>
      <c r="C2610" s="8"/>
      <c r="D2610" s="8"/>
      <c r="E2610" s="8"/>
      <c r="I2610" s="11"/>
      <c r="J2610" s="11"/>
      <c r="K2610" s="11"/>
      <c r="L2610" s="12"/>
      <c r="M2610" s="11"/>
      <c r="N2610" s="13"/>
    </row>
    <row r="2611" spans="1:14">
      <c r="A2611" s="41"/>
      <c r="B2611" s="14"/>
      <c r="C2611" s="8"/>
      <c r="D2611" s="8"/>
      <c r="E2611" s="8"/>
      <c r="I2611" s="11"/>
      <c r="J2611" s="11"/>
      <c r="K2611" s="11"/>
      <c r="L2611" s="12"/>
      <c r="M2611" s="11"/>
      <c r="N2611" s="13"/>
    </row>
    <row r="2612" spans="1:14">
      <c r="A2612" s="41"/>
      <c r="B2612" s="14"/>
      <c r="C2612" s="8"/>
      <c r="D2612" s="8"/>
      <c r="E2612" s="8"/>
      <c r="I2612" s="11"/>
      <c r="J2612" s="11"/>
      <c r="K2612" s="11"/>
      <c r="L2612" s="12"/>
      <c r="M2612" s="11"/>
      <c r="N2612" s="13"/>
    </row>
    <row r="2613" spans="1:14">
      <c r="A2613" s="41"/>
      <c r="B2613" s="14"/>
      <c r="C2613" s="8"/>
      <c r="D2613" s="8"/>
      <c r="E2613" s="8"/>
      <c r="I2613" s="11"/>
      <c r="J2613" s="11"/>
      <c r="K2613" s="11"/>
      <c r="L2613" s="12"/>
      <c r="M2613" s="11"/>
      <c r="N2613" s="13"/>
    </row>
    <row r="2614" spans="1:14">
      <c r="A2614" s="41"/>
      <c r="B2614" s="14"/>
      <c r="C2614" s="8"/>
      <c r="D2614" s="8"/>
      <c r="E2614" s="8"/>
      <c r="I2614" s="11"/>
      <c r="J2614" s="11"/>
      <c r="K2614" s="11"/>
      <c r="L2614" s="12"/>
      <c r="M2614" s="11"/>
      <c r="N2614" s="13"/>
    </row>
    <row r="2615" spans="1:14">
      <c r="A2615" s="41"/>
      <c r="B2615" s="14"/>
      <c r="C2615" s="8"/>
      <c r="D2615" s="8"/>
      <c r="E2615" s="8"/>
      <c r="I2615" s="11"/>
      <c r="J2615" s="11"/>
      <c r="K2615" s="11"/>
      <c r="L2615" s="12"/>
      <c r="M2615" s="11"/>
      <c r="N2615" s="13"/>
    </row>
    <row r="2616" spans="1:14">
      <c r="A2616" s="41"/>
      <c r="B2616" s="14"/>
      <c r="C2616" s="8"/>
      <c r="D2616" s="8"/>
      <c r="E2616" s="8"/>
      <c r="I2616" s="11"/>
      <c r="J2616" s="11"/>
      <c r="K2616" s="11"/>
      <c r="L2616" s="12"/>
      <c r="M2616" s="11"/>
      <c r="N2616" s="13"/>
    </row>
    <row r="2617" spans="1:14">
      <c r="A2617" s="41"/>
      <c r="B2617" s="14"/>
      <c r="C2617" s="8"/>
      <c r="D2617" s="8"/>
      <c r="E2617" s="8"/>
      <c r="I2617" s="11"/>
      <c r="J2617" s="11"/>
      <c r="K2617" s="11"/>
      <c r="L2617" s="12"/>
      <c r="M2617" s="11"/>
      <c r="N2617" s="13"/>
    </row>
    <row r="2618" spans="1:14">
      <c r="A2618" s="41"/>
      <c r="B2618" s="14"/>
      <c r="C2618" s="8"/>
      <c r="D2618" s="8"/>
      <c r="E2618" s="8"/>
      <c r="I2618" s="11"/>
      <c r="J2618" s="11"/>
      <c r="K2618" s="11"/>
      <c r="L2618" s="12"/>
      <c r="M2618" s="11"/>
      <c r="N2618" s="13"/>
    </row>
    <row r="2619" spans="1:14">
      <c r="A2619" s="41"/>
      <c r="B2619" s="14"/>
      <c r="C2619" s="8"/>
      <c r="D2619" s="8"/>
      <c r="E2619" s="8"/>
      <c r="I2619" s="11"/>
      <c r="J2619" s="11"/>
      <c r="K2619" s="11"/>
      <c r="L2619" s="12"/>
      <c r="M2619" s="11"/>
      <c r="N2619" s="13"/>
    </row>
    <row r="2620" spans="1:14">
      <c r="A2620" s="41"/>
      <c r="B2620" s="14"/>
      <c r="C2620" s="8"/>
      <c r="D2620" s="8"/>
      <c r="E2620" s="8"/>
      <c r="I2620" s="11"/>
      <c r="J2620" s="11"/>
      <c r="K2620" s="11"/>
      <c r="L2620" s="12"/>
      <c r="M2620" s="11"/>
      <c r="N2620" s="13"/>
    </row>
    <row r="2621" spans="1:14">
      <c r="A2621" s="41"/>
      <c r="B2621" s="14"/>
      <c r="C2621" s="8"/>
      <c r="D2621" s="8"/>
      <c r="E2621" s="8"/>
      <c r="I2621" s="11"/>
      <c r="J2621" s="11"/>
      <c r="K2621" s="11"/>
      <c r="L2621" s="12"/>
      <c r="M2621" s="11"/>
      <c r="N2621" s="13"/>
    </row>
    <row r="2622" spans="1:14">
      <c r="A2622" s="41"/>
      <c r="B2622" s="14"/>
      <c r="C2622" s="8"/>
      <c r="D2622" s="8"/>
      <c r="E2622" s="8"/>
      <c r="I2622" s="11"/>
      <c r="J2622" s="11"/>
      <c r="K2622" s="11"/>
      <c r="L2622" s="12"/>
      <c r="M2622" s="11"/>
      <c r="N2622" s="13"/>
    </row>
    <row r="2623" spans="1:14">
      <c r="A2623" s="41"/>
      <c r="B2623" s="14"/>
      <c r="C2623" s="8"/>
      <c r="D2623" s="8"/>
      <c r="E2623" s="8"/>
      <c r="I2623" s="11"/>
      <c r="J2623" s="11"/>
      <c r="K2623" s="11"/>
      <c r="L2623" s="12"/>
      <c r="M2623" s="11"/>
      <c r="N2623" s="13"/>
    </row>
    <row r="2624" spans="1:14">
      <c r="A2624" s="41"/>
      <c r="B2624" s="14"/>
      <c r="C2624" s="8"/>
      <c r="D2624" s="8"/>
      <c r="E2624" s="8"/>
      <c r="I2624" s="11"/>
      <c r="J2624" s="11"/>
      <c r="K2624" s="11"/>
      <c r="L2624" s="12"/>
      <c r="M2624" s="11"/>
      <c r="N2624" s="13"/>
    </row>
    <row r="2625" spans="1:14">
      <c r="A2625" s="41"/>
      <c r="B2625" s="14"/>
      <c r="C2625" s="8"/>
      <c r="D2625" s="8"/>
      <c r="E2625" s="8"/>
      <c r="I2625" s="11"/>
      <c r="J2625" s="11"/>
      <c r="K2625" s="11"/>
      <c r="L2625" s="12"/>
      <c r="M2625" s="11"/>
      <c r="N2625" s="13"/>
    </row>
    <row r="2626" spans="1:14">
      <c r="A2626" s="41"/>
      <c r="B2626" s="14"/>
      <c r="C2626" s="8"/>
      <c r="D2626" s="8"/>
      <c r="E2626" s="8"/>
      <c r="I2626" s="11"/>
      <c r="J2626" s="11"/>
      <c r="K2626" s="11"/>
      <c r="L2626" s="12"/>
      <c r="M2626" s="11"/>
      <c r="N2626" s="13"/>
    </row>
    <row r="2627" spans="1:14">
      <c r="A2627" s="41"/>
      <c r="B2627" s="14"/>
      <c r="C2627" s="8"/>
      <c r="D2627" s="8"/>
      <c r="E2627" s="8"/>
      <c r="I2627" s="11"/>
      <c r="J2627" s="11"/>
      <c r="K2627" s="11"/>
      <c r="L2627" s="12"/>
      <c r="M2627" s="11"/>
      <c r="N2627" s="13"/>
    </row>
    <row r="2628" spans="1:14">
      <c r="A2628" s="41"/>
      <c r="B2628" s="14"/>
      <c r="C2628" s="8"/>
      <c r="D2628" s="8"/>
      <c r="E2628" s="8"/>
      <c r="I2628" s="11"/>
      <c r="J2628" s="11"/>
      <c r="K2628" s="11"/>
      <c r="L2628" s="12"/>
      <c r="M2628" s="11"/>
      <c r="N2628" s="13"/>
    </row>
    <row r="2629" spans="1:14">
      <c r="A2629" s="41"/>
      <c r="B2629" s="14"/>
      <c r="C2629" s="8"/>
      <c r="D2629" s="8"/>
      <c r="E2629" s="8"/>
      <c r="I2629" s="11"/>
      <c r="J2629" s="11"/>
      <c r="K2629" s="11"/>
      <c r="L2629" s="12"/>
      <c r="M2629" s="11"/>
      <c r="N2629" s="13"/>
    </row>
    <row r="2630" spans="1:14">
      <c r="A2630" s="41"/>
      <c r="B2630" s="14"/>
      <c r="C2630" s="8"/>
      <c r="D2630" s="8"/>
      <c r="E2630" s="8"/>
      <c r="I2630" s="11"/>
      <c r="J2630" s="11"/>
      <c r="K2630" s="11"/>
      <c r="L2630" s="12"/>
      <c r="M2630" s="11"/>
      <c r="N2630" s="13"/>
    </row>
    <row r="2631" spans="1:14">
      <c r="A2631" s="41"/>
      <c r="B2631" s="14"/>
      <c r="C2631" s="8"/>
      <c r="D2631" s="8"/>
      <c r="E2631" s="8"/>
      <c r="I2631" s="11"/>
      <c r="J2631" s="11"/>
      <c r="K2631" s="11"/>
      <c r="L2631" s="12"/>
      <c r="M2631" s="11"/>
      <c r="N2631" s="13"/>
    </row>
    <row r="2632" spans="1:14">
      <c r="A2632" s="41"/>
      <c r="B2632" s="14"/>
      <c r="C2632" s="8"/>
      <c r="D2632" s="8"/>
      <c r="E2632" s="8"/>
      <c r="I2632" s="11"/>
      <c r="J2632" s="11"/>
      <c r="K2632" s="11"/>
      <c r="L2632" s="12"/>
      <c r="M2632" s="11"/>
      <c r="N2632" s="13"/>
    </row>
    <row r="2633" spans="1:14">
      <c r="A2633" s="41"/>
      <c r="B2633" s="14"/>
      <c r="C2633" s="8"/>
      <c r="D2633" s="8"/>
      <c r="E2633" s="8"/>
      <c r="I2633" s="11"/>
      <c r="J2633" s="11"/>
      <c r="K2633" s="11"/>
      <c r="L2633" s="12"/>
      <c r="M2633" s="11"/>
      <c r="N2633" s="13"/>
    </row>
    <row r="2634" spans="1:14">
      <c r="A2634" s="41"/>
      <c r="B2634" s="14"/>
      <c r="C2634" s="8"/>
      <c r="D2634" s="8"/>
      <c r="E2634" s="8"/>
      <c r="I2634" s="11"/>
      <c r="J2634" s="11"/>
      <c r="K2634" s="11"/>
      <c r="L2634" s="12"/>
      <c r="M2634" s="11"/>
      <c r="N2634" s="13"/>
    </row>
    <row r="2635" spans="1:14">
      <c r="A2635" s="41"/>
      <c r="B2635" s="14"/>
      <c r="C2635" s="8"/>
      <c r="D2635" s="8"/>
      <c r="E2635" s="8"/>
      <c r="I2635" s="11"/>
      <c r="J2635" s="11"/>
      <c r="K2635" s="11"/>
      <c r="L2635" s="12"/>
      <c r="M2635" s="11"/>
      <c r="N2635" s="13"/>
    </row>
    <row r="2636" spans="1:14">
      <c r="A2636" s="41"/>
      <c r="B2636" s="14"/>
      <c r="C2636" s="8"/>
      <c r="D2636" s="8"/>
      <c r="E2636" s="8"/>
      <c r="I2636" s="11"/>
      <c r="J2636" s="11"/>
      <c r="K2636" s="11"/>
      <c r="L2636" s="12"/>
      <c r="M2636" s="11"/>
      <c r="N2636" s="13"/>
    </row>
    <row r="2637" spans="1:14">
      <c r="A2637" s="41"/>
      <c r="B2637" s="14"/>
      <c r="C2637" s="8"/>
      <c r="D2637" s="8"/>
      <c r="E2637" s="8"/>
      <c r="I2637" s="11"/>
      <c r="J2637" s="11"/>
      <c r="K2637" s="11"/>
      <c r="L2637" s="12"/>
      <c r="M2637" s="11"/>
      <c r="N2637" s="13"/>
    </row>
    <row r="2638" spans="1:14">
      <c r="A2638" s="41"/>
      <c r="B2638" s="14"/>
      <c r="C2638" s="8"/>
      <c r="D2638" s="8"/>
      <c r="E2638" s="8"/>
      <c r="I2638" s="11"/>
      <c r="J2638" s="11"/>
      <c r="K2638" s="11"/>
      <c r="L2638" s="12"/>
      <c r="M2638" s="11"/>
      <c r="N2638" s="13"/>
    </row>
    <row r="2639" spans="1:14">
      <c r="A2639" s="41"/>
      <c r="B2639" s="14"/>
      <c r="C2639" s="8"/>
      <c r="D2639" s="8"/>
      <c r="E2639" s="8"/>
      <c r="I2639" s="11"/>
      <c r="J2639" s="11"/>
      <c r="K2639" s="11"/>
      <c r="L2639" s="12"/>
      <c r="M2639" s="11"/>
      <c r="N2639" s="13"/>
    </row>
    <row r="2640" spans="1:14">
      <c r="A2640" s="41"/>
      <c r="B2640" s="14"/>
      <c r="C2640" s="8"/>
      <c r="D2640" s="8"/>
      <c r="E2640" s="8"/>
      <c r="I2640" s="11"/>
      <c r="J2640" s="11"/>
      <c r="K2640" s="11"/>
      <c r="L2640" s="12"/>
      <c r="M2640" s="11"/>
      <c r="N2640" s="13"/>
    </row>
    <row r="2641" spans="1:14">
      <c r="A2641" s="41"/>
      <c r="B2641" s="14"/>
      <c r="C2641" s="8"/>
      <c r="D2641" s="8"/>
      <c r="E2641" s="8"/>
      <c r="I2641" s="11"/>
      <c r="J2641" s="11"/>
      <c r="K2641" s="11"/>
      <c r="L2641" s="12"/>
      <c r="M2641" s="11"/>
      <c r="N2641" s="13"/>
    </row>
    <row r="2642" spans="1:14">
      <c r="A2642" s="41"/>
      <c r="B2642" s="14"/>
      <c r="C2642" s="8"/>
      <c r="D2642" s="8"/>
      <c r="E2642" s="8"/>
      <c r="I2642" s="11"/>
      <c r="J2642" s="11"/>
      <c r="K2642" s="11"/>
      <c r="L2642" s="12"/>
      <c r="M2642" s="11"/>
      <c r="N2642" s="13"/>
    </row>
    <row r="2643" spans="1:14">
      <c r="A2643" s="41"/>
      <c r="B2643" s="14"/>
      <c r="C2643" s="8"/>
      <c r="D2643" s="8"/>
      <c r="E2643" s="8"/>
      <c r="I2643" s="11"/>
      <c r="J2643" s="11"/>
      <c r="K2643" s="11"/>
      <c r="L2643" s="12"/>
      <c r="M2643" s="11"/>
      <c r="N2643" s="13"/>
    </row>
    <row r="2644" spans="1:14">
      <c r="A2644" s="41"/>
      <c r="B2644" s="14"/>
      <c r="C2644" s="8"/>
      <c r="D2644" s="8"/>
      <c r="E2644" s="8"/>
      <c r="I2644" s="11"/>
      <c r="J2644" s="11"/>
      <c r="K2644" s="11"/>
      <c r="L2644" s="12"/>
      <c r="M2644" s="11"/>
      <c r="N2644" s="13"/>
    </row>
    <row r="2645" spans="1:14">
      <c r="A2645" s="41"/>
      <c r="B2645" s="14"/>
      <c r="C2645" s="8"/>
      <c r="D2645" s="8"/>
      <c r="E2645" s="8"/>
      <c r="I2645" s="11"/>
      <c r="J2645" s="11"/>
      <c r="K2645" s="11"/>
      <c r="L2645" s="12"/>
      <c r="M2645" s="11"/>
      <c r="N2645" s="13"/>
    </row>
    <row r="2646" spans="1:14">
      <c r="A2646" s="41"/>
      <c r="B2646" s="14"/>
      <c r="C2646" s="8"/>
      <c r="D2646" s="8"/>
      <c r="E2646" s="8"/>
      <c r="I2646" s="11"/>
      <c r="J2646" s="11"/>
      <c r="K2646" s="11"/>
      <c r="L2646" s="12"/>
      <c r="M2646" s="11"/>
      <c r="N2646" s="13"/>
    </row>
    <row r="2647" spans="1:14">
      <c r="A2647" s="41"/>
      <c r="B2647" s="14"/>
      <c r="C2647" s="8"/>
      <c r="D2647" s="8"/>
      <c r="E2647" s="8"/>
      <c r="I2647" s="11"/>
      <c r="J2647" s="11"/>
      <c r="K2647" s="11"/>
      <c r="L2647" s="12"/>
      <c r="M2647" s="11"/>
      <c r="N2647" s="13"/>
    </row>
    <row r="2648" spans="1:14">
      <c r="A2648" s="41"/>
      <c r="B2648" s="14"/>
      <c r="C2648" s="8"/>
      <c r="D2648" s="8"/>
      <c r="E2648" s="8"/>
      <c r="I2648" s="11"/>
      <c r="J2648" s="11"/>
      <c r="K2648" s="11"/>
      <c r="L2648" s="12"/>
      <c r="M2648" s="11"/>
      <c r="N2648" s="13"/>
    </row>
    <row r="2649" spans="1:14">
      <c r="A2649" s="41"/>
      <c r="B2649" s="14"/>
      <c r="C2649" s="8"/>
      <c r="D2649" s="8"/>
      <c r="E2649" s="8"/>
      <c r="I2649" s="11"/>
      <c r="J2649" s="11"/>
      <c r="K2649" s="11"/>
      <c r="L2649" s="12"/>
      <c r="M2649" s="11"/>
      <c r="N2649" s="13"/>
    </row>
    <row r="2650" spans="1:14">
      <c r="A2650" s="41"/>
      <c r="B2650" s="14"/>
      <c r="C2650" s="8"/>
      <c r="D2650" s="8"/>
      <c r="E2650" s="8"/>
      <c r="I2650" s="11"/>
      <c r="J2650" s="11"/>
      <c r="K2650" s="11"/>
      <c r="L2650" s="12"/>
      <c r="M2650" s="11"/>
      <c r="N2650" s="13"/>
    </row>
    <row r="2651" spans="1:14">
      <c r="A2651" s="41"/>
      <c r="B2651" s="14"/>
      <c r="C2651" s="8"/>
      <c r="D2651" s="8"/>
      <c r="E2651" s="8"/>
      <c r="I2651" s="11"/>
      <c r="J2651" s="11"/>
      <c r="K2651" s="11"/>
      <c r="L2651" s="12"/>
      <c r="M2651" s="11"/>
      <c r="N2651" s="13"/>
    </row>
    <row r="2652" spans="1:14">
      <c r="A2652" s="41"/>
      <c r="B2652" s="14"/>
      <c r="C2652" s="8"/>
      <c r="D2652" s="8"/>
      <c r="E2652" s="8"/>
      <c r="I2652" s="11"/>
      <c r="J2652" s="11"/>
      <c r="K2652" s="11"/>
      <c r="L2652" s="12"/>
      <c r="M2652" s="11"/>
      <c r="N2652" s="13"/>
    </row>
    <row r="2653" spans="1:14">
      <c r="A2653" s="41"/>
      <c r="B2653" s="14"/>
      <c r="C2653" s="8"/>
      <c r="D2653" s="8"/>
      <c r="E2653" s="8"/>
      <c r="I2653" s="11"/>
      <c r="J2653" s="11"/>
      <c r="K2653" s="11"/>
      <c r="L2653" s="12"/>
      <c r="M2653" s="11"/>
      <c r="N2653" s="13"/>
    </row>
    <row r="2654" spans="1:14">
      <c r="A2654" s="41"/>
      <c r="B2654" s="14"/>
      <c r="C2654" s="8"/>
      <c r="D2654" s="8"/>
      <c r="E2654" s="8"/>
      <c r="I2654" s="11"/>
      <c r="J2654" s="11"/>
      <c r="K2654" s="11"/>
      <c r="L2654" s="12"/>
      <c r="M2654" s="11"/>
      <c r="N2654" s="13"/>
    </row>
    <row r="2655" spans="1:14">
      <c r="A2655" s="41"/>
      <c r="B2655" s="14"/>
      <c r="C2655" s="8"/>
      <c r="D2655" s="8"/>
      <c r="E2655" s="8"/>
      <c r="I2655" s="11"/>
      <c r="J2655" s="11"/>
      <c r="K2655" s="11"/>
      <c r="L2655" s="12"/>
      <c r="M2655" s="11"/>
      <c r="N2655" s="13"/>
    </row>
    <row r="2656" spans="1:14">
      <c r="A2656" s="41"/>
      <c r="B2656" s="14"/>
      <c r="C2656" s="8"/>
      <c r="D2656" s="8"/>
      <c r="E2656" s="8"/>
      <c r="I2656" s="11"/>
      <c r="J2656" s="11"/>
      <c r="K2656" s="11"/>
      <c r="L2656" s="12"/>
      <c r="M2656" s="11"/>
      <c r="N2656" s="13"/>
    </row>
    <row r="2657" spans="1:14">
      <c r="A2657" s="41"/>
      <c r="B2657" s="14"/>
      <c r="C2657" s="8"/>
      <c r="D2657" s="8"/>
      <c r="E2657" s="8"/>
      <c r="I2657" s="11"/>
      <c r="J2657" s="11"/>
      <c r="K2657" s="11"/>
      <c r="L2657" s="12"/>
      <c r="M2657" s="11"/>
      <c r="N2657" s="13"/>
    </row>
    <row r="2658" spans="1:14">
      <c r="A2658" s="41"/>
      <c r="B2658" s="14"/>
      <c r="C2658" s="8"/>
      <c r="D2658" s="8"/>
      <c r="E2658" s="8"/>
      <c r="I2658" s="11"/>
      <c r="J2658" s="11"/>
      <c r="K2658" s="11"/>
      <c r="L2658" s="12"/>
      <c r="M2658" s="11"/>
      <c r="N2658" s="13"/>
    </row>
    <row r="2659" spans="1:14">
      <c r="A2659" s="41"/>
      <c r="B2659" s="14"/>
      <c r="C2659" s="8"/>
      <c r="D2659" s="8"/>
      <c r="E2659" s="8"/>
      <c r="I2659" s="11"/>
      <c r="J2659" s="11"/>
      <c r="K2659" s="11"/>
      <c r="L2659" s="12"/>
      <c r="M2659" s="11"/>
      <c r="N2659" s="13"/>
    </row>
    <row r="2660" spans="1:14">
      <c r="A2660" s="41"/>
      <c r="B2660" s="14"/>
      <c r="C2660" s="8"/>
      <c r="D2660" s="8"/>
      <c r="E2660" s="8"/>
      <c r="I2660" s="11"/>
      <c r="J2660" s="11"/>
      <c r="K2660" s="11"/>
      <c r="L2660" s="12"/>
      <c r="M2660" s="11"/>
      <c r="N2660" s="13"/>
    </row>
    <row r="2661" spans="1:14">
      <c r="A2661" s="41"/>
      <c r="B2661" s="14"/>
      <c r="C2661" s="8"/>
      <c r="D2661" s="8"/>
      <c r="E2661" s="8"/>
      <c r="I2661" s="11"/>
      <c r="J2661" s="11"/>
      <c r="K2661" s="11"/>
      <c r="L2661" s="12"/>
      <c r="M2661" s="11"/>
      <c r="N2661" s="13"/>
    </row>
    <row r="2662" spans="1:14">
      <c r="A2662" s="41"/>
      <c r="B2662" s="14"/>
      <c r="C2662" s="8"/>
      <c r="D2662" s="8"/>
      <c r="E2662" s="8"/>
      <c r="I2662" s="11"/>
      <c r="J2662" s="11"/>
      <c r="K2662" s="11"/>
      <c r="L2662" s="12"/>
      <c r="M2662" s="11"/>
      <c r="N2662" s="13"/>
    </row>
    <row r="2663" spans="1:14">
      <c r="A2663" s="41"/>
      <c r="B2663" s="14"/>
      <c r="C2663" s="8"/>
      <c r="D2663" s="8"/>
      <c r="E2663" s="8"/>
      <c r="I2663" s="11"/>
      <c r="J2663" s="11"/>
      <c r="K2663" s="11"/>
      <c r="L2663" s="12"/>
      <c r="M2663" s="11"/>
      <c r="N2663" s="13"/>
    </row>
    <row r="2664" spans="1:14">
      <c r="A2664" s="41"/>
      <c r="B2664" s="14"/>
      <c r="C2664" s="8"/>
      <c r="D2664" s="8"/>
      <c r="E2664" s="8"/>
      <c r="I2664" s="11"/>
      <c r="J2664" s="11"/>
      <c r="K2664" s="11"/>
      <c r="L2664" s="12"/>
      <c r="M2664" s="11"/>
      <c r="N2664" s="13"/>
    </row>
    <row r="2665" spans="1:14">
      <c r="A2665" s="41"/>
      <c r="B2665" s="14"/>
      <c r="C2665" s="8"/>
      <c r="D2665" s="8"/>
      <c r="E2665" s="8"/>
      <c r="I2665" s="11"/>
      <c r="J2665" s="11"/>
      <c r="K2665" s="11"/>
      <c r="L2665" s="12"/>
      <c r="M2665" s="11"/>
      <c r="N2665" s="13"/>
    </row>
    <row r="2666" spans="1:14">
      <c r="A2666" s="41"/>
      <c r="B2666" s="14"/>
      <c r="C2666" s="8"/>
      <c r="D2666" s="8"/>
      <c r="E2666" s="8"/>
      <c r="I2666" s="11"/>
      <c r="J2666" s="11"/>
      <c r="K2666" s="11"/>
      <c r="L2666" s="12"/>
      <c r="M2666" s="11"/>
      <c r="N2666" s="13"/>
    </row>
    <row r="2667" spans="1:14">
      <c r="A2667" s="41"/>
      <c r="B2667" s="14"/>
      <c r="C2667" s="8"/>
      <c r="D2667" s="8"/>
      <c r="E2667" s="8"/>
      <c r="I2667" s="11"/>
      <c r="J2667" s="11"/>
      <c r="K2667" s="11"/>
      <c r="L2667" s="12"/>
      <c r="M2667" s="11"/>
      <c r="N2667" s="13"/>
    </row>
    <row r="2668" spans="1:14">
      <c r="A2668" s="41"/>
      <c r="B2668" s="14"/>
      <c r="C2668" s="8"/>
      <c r="D2668" s="8"/>
      <c r="E2668" s="8"/>
      <c r="I2668" s="11"/>
      <c r="J2668" s="11"/>
      <c r="K2668" s="11"/>
      <c r="L2668" s="12"/>
      <c r="M2668" s="11"/>
      <c r="N2668" s="13"/>
    </row>
    <row r="2669" spans="1:14">
      <c r="A2669" s="41"/>
      <c r="B2669" s="14"/>
      <c r="C2669" s="8"/>
      <c r="D2669" s="8"/>
      <c r="E2669" s="8"/>
      <c r="I2669" s="11"/>
      <c r="J2669" s="11"/>
      <c r="K2669" s="11"/>
      <c r="L2669" s="12"/>
      <c r="M2669" s="11"/>
      <c r="N2669" s="13"/>
    </row>
    <row r="2670" spans="1:14">
      <c r="A2670" s="41"/>
      <c r="B2670" s="14"/>
      <c r="C2670" s="8"/>
      <c r="D2670" s="8"/>
      <c r="E2670" s="8"/>
      <c r="I2670" s="11"/>
      <c r="J2670" s="11"/>
      <c r="K2670" s="11"/>
      <c r="L2670" s="12"/>
      <c r="M2670" s="11"/>
      <c r="N2670" s="13"/>
    </row>
    <row r="2671" spans="1:14">
      <c r="A2671" s="41"/>
      <c r="B2671" s="14"/>
      <c r="C2671" s="8"/>
      <c r="D2671" s="8"/>
      <c r="E2671" s="8"/>
      <c r="I2671" s="11"/>
      <c r="J2671" s="11"/>
      <c r="K2671" s="11"/>
      <c r="L2671" s="12"/>
      <c r="M2671" s="11"/>
      <c r="N2671" s="13"/>
    </row>
    <row r="2672" spans="1:14">
      <c r="A2672" s="41"/>
      <c r="B2672" s="14"/>
      <c r="C2672" s="8"/>
      <c r="D2672" s="8"/>
      <c r="E2672" s="8"/>
      <c r="I2672" s="11"/>
      <c r="J2672" s="11"/>
      <c r="K2672" s="11"/>
      <c r="L2672" s="12"/>
      <c r="M2672" s="11"/>
      <c r="N2672" s="13"/>
    </row>
    <row r="2673" spans="1:14">
      <c r="A2673" s="41"/>
      <c r="B2673" s="14"/>
      <c r="C2673" s="8"/>
      <c r="D2673" s="8"/>
      <c r="E2673" s="8"/>
      <c r="I2673" s="11"/>
      <c r="J2673" s="11"/>
      <c r="K2673" s="11"/>
      <c r="L2673" s="12"/>
      <c r="M2673" s="11"/>
      <c r="N2673" s="13"/>
    </row>
    <row r="2674" spans="1:14">
      <c r="A2674" s="41"/>
      <c r="B2674" s="14"/>
      <c r="C2674" s="8"/>
      <c r="D2674" s="8"/>
      <c r="E2674" s="8"/>
      <c r="I2674" s="11"/>
      <c r="J2674" s="11"/>
      <c r="K2674" s="11"/>
      <c r="L2674" s="12"/>
      <c r="M2674" s="11"/>
      <c r="N2674" s="13"/>
    </row>
    <row r="2675" spans="1:14">
      <c r="A2675" s="41"/>
      <c r="B2675" s="14"/>
      <c r="C2675" s="8"/>
      <c r="D2675" s="8"/>
      <c r="E2675" s="8"/>
      <c r="I2675" s="11"/>
      <c r="J2675" s="11"/>
      <c r="K2675" s="11"/>
      <c r="L2675" s="12"/>
      <c r="M2675" s="11"/>
      <c r="N2675" s="13"/>
    </row>
    <row r="2676" spans="1:14">
      <c r="A2676" s="41"/>
      <c r="B2676" s="14"/>
      <c r="C2676" s="8"/>
      <c r="D2676" s="8"/>
      <c r="E2676" s="8"/>
      <c r="I2676" s="11"/>
      <c r="J2676" s="11"/>
      <c r="K2676" s="11"/>
      <c r="L2676" s="12"/>
      <c r="M2676" s="11"/>
      <c r="N2676" s="13"/>
    </row>
    <row r="2677" spans="1:14">
      <c r="A2677" s="41"/>
      <c r="B2677" s="14"/>
      <c r="C2677" s="8"/>
      <c r="D2677" s="8"/>
      <c r="E2677" s="8"/>
      <c r="I2677" s="11"/>
      <c r="J2677" s="11"/>
      <c r="K2677" s="11"/>
      <c r="L2677" s="12"/>
      <c r="M2677" s="11"/>
      <c r="N2677" s="13"/>
    </row>
    <row r="2678" spans="1:14">
      <c r="A2678" s="41"/>
      <c r="B2678" s="14"/>
      <c r="C2678" s="8"/>
      <c r="D2678" s="8"/>
      <c r="E2678" s="8"/>
      <c r="I2678" s="11"/>
      <c r="J2678" s="11"/>
      <c r="K2678" s="11"/>
      <c r="L2678" s="12"/>
      <c r="M2678" s="11"/>
      <c r="N2678" s="13"/>
    </row>
    <row r="2679" spans="1:14">
      <c r="A2679" s="41"/>
      <c r="B2679" s="14"/>
      <c r="C2679" s="8"/>
      <c r="D2679" s="8"/>
      <c r="E2679" s="8"/>
      <c r="I2679" s="11"/>
      <c r="J2679" s="11"/>
      <c r="K2679" s="11"/>
      <c r="L2679" s="12"/>
      <c r="M2679" s="11"/>
      <c r="N2679" s="13"/>
    </row>
    <row r="2680" spans="1:14">
      <c r="A2680" s="41"/>
      <c r="B2680" s="14"/>
      <c r="C2680" s="8"/>
      <c r="D2680" s="8"/>
      <c r="E2680" s="8"/>
      <c r="I2680" s="11"/>
      <c r="J2680" s="11"/>
      <c r="K2680" s="11"/>
      <c r="L2680" s="12"/>
      <c r="M2680" s="11"/>
      <c r="N2680" s="13"/>
    </row>
    <row r="2681" spans="1:14">
      <c r="A2681" s="41"/>
      <c r="B2681" s="14"/>
      <c r="C2681" s="8"/>
      <c r="D2681" s="8"/>
      <c r="E2681" s="8"/>
      <c r="I2681" s="11"/>
      <c r="J2681" s="11"/>
      <c r="K2681" s="11"/>
      <c r="L2681" s="12"/>
      <c r="M2681" s="11"/>
      <c r="N2681" s="13"/>
    </row>
    <row r="2682" spans="1:14">
      <c r="A2682" s="41"/>
      <c r="B2682" s="14"/>
      <c r="C2682" s="8"/>
      <c r="D2682" s="8"/>
      <c r="E2682" s="8"/>
      <c r="I2682" s="11"/>
      <c r="J2682" s="11"/>
      <c r="K2682" s="11"/>
      <c r="L2682" s="12"/>
      <c r="M2682" s="11"/>
      <c r="N2682" s="13"/>
    </row>
    <row r="2683" spans="1:14">
      <c r="A2683" s="41"/>
      <c r="B2683" s="14"/>
      <c r="C2683" s="8"/>
      <c r="D2683" s="8"/>
      <c r="E2683" s="8"/>
      <c r="I2683" s="11"/>
      <c r="J2683" s="11"/>
      <c r="K2683" s="11"/>
      <c r="L2683" s="12"/>
      <c r="M2683" s="11"/>
      <c r="N2683" s="13"/>
    </row>
    <row r="2684" spans="1:14">
      <c r="A2684" s="41"/>
      <c r="B2684" s="14"/>
      <c r="C2684" s="8"/>
      <c r="D2684" s="8"/>
      <c r="E2684" s="8"/>
      <c r="I2684" s="11"/>
      <c r="J2684" s="11"/>
      <c r="K2684" s="11"/>
      <c r="L2684" s="12"/>
      <c r="M2684" s="11"/>
      <c r="N2684" s="13"/>
    </row>
    <row r="2685" spans="1:14">
      <c r="A2685" s="41"/>
      <c r="B2685" s="14"/>
      <c r="C2685" s="8"/>
      <c r="D2685" s="8"/>
      <c r="E2685" s="8"/>
      <c r="I2685" s="11"/>
      <c r="J2685" s="11"/>
      <c r="K2685" s="11"/>
      <c r="L2685" s="12"/>
      <c r="M2685" s="11"/>
      <c r="N2685" s="13"/>
    </row>
    <row r="2686" spans="1:14">
      <c r="A2686" s="41"/>
      <c r="B2686" s="14"/>
      <c r="C2686" s="8"/>
      <c r="D2686" s="8"/>
      <c r="E2686" s="8"/>
      <c r="I2686" s="11"/>
      <c r="J2686" s="11"/>
      <c r="K2686" s="11"/>
      <c r="L2686" s="12"/>
      <c r="M2686" s="11"/>
      <c r="N2686" s="13"/>
    </row>
    <row r="2687" spans="1:14">
      <c r="A2687" s="41"/>
      <c r="B2687" s="14"/>
      <c r="C2687" s="8"/>
      <c r="D2687" s="8"/>
      <c r="E2687" s="8"/>
      <c r="I2687" s="11"/>
      <c r="J2687" s="11"/>
      <c r="K2687" s="11"/>
      <c r="L2687" s="12"/>
      <c r="M2687" s="11"/>
      <c r="N2687" s="13"/>
    </row>
    <row r="2688" spans="1:14">
      <c r="A2688" s="41"/>
      <c r="B2688" s="14"/>
      <c r="C2688" s="8"/>
      <c r="D2688" s="8"/>
      <c r="E2688" s="8"/>
      <c r="I2688" s="11"/>
      <c r="J2688" s="11"/>
      <c r="K2688" s="11"/>
      <c r="L2688" s="12"/>
      <c r="M2688" s="11"/>
      <c r="N2688" s="13"/>
    </row>
    <row r="2689" spans="1:14">
      <c r="A2689" s="41"/>
      <c r="B2689" s="14"/>
      <c r="C2689" s="8"/>
      <c r="D2689" s="8"/>
      <c r="E2689" s="8"/>
      <c r="I2689" s="11"/>
      <c r="J2689" s="11"/>
      <c r="K2689" s="11"/>
      <c r="L2689" s="12"/>
      <c r="M2689" s="11"/>
      <c r="N2689" s="13"/>
    </row>
    <row r="2690" spans="1:14">
      <c r="A2690" s="41"/>
      <c r="B2690" s="14"/>
      <c r="C2690" s="8"/>
      <c r="D2690" s="8"/>
      <c r="E2690" s="8"/>
      <c r="I2690" s="11"/>
      <c r="J2690" s="11"/>
      <c r="K2690" s="11"/>
      <c r="L2690" s="12"/>
      <c r="M2690" s="11"/>
      <c r="N2690" s="13"/>
    </row>
    <row r="2691" spans="1:14">
      <c r="A2691" s="41"/>
      <c r="B2691" s="14"/>
      <c r="C2691" s="8"/>
      <c r="D2691" s="8"/>
      <c r="E2691" s="8"/>
      <c r="I2691" s="11"/>
      <c r="J2691" s="11"/>
      <c r="K2691" s="11"/>
      <c r="L2691" s="12"/>
      <c r="M2691" s="11"/>
      <c r="N2691" s="13"/>
    </row>
    <row r="2692" spans="1:14">
      <c r="A2692" s="41"/>
      <c r="B2692" s="14"/>
      <c r="C2692" s="8"/>
      <c r="D2692" s="8"/>
      <c r="E2692" s="8"/>
      <c r="I2692" s="11"/>
      <c r="J2692" s="11"/>
      <c r="K2692" s="11"/>
      <c r="L2692" s="12"/>
      <c r="M2692" s="11"/>
      <c r="N2692" s="13"/>
    </row>
    <row r="2693" spans="1:14">
      <c r="A2693" s="41"/>
      <c r="B2693" s="14"/>
      <c r="C2693" s="8"/>
      <c r="D2693" s="8"/>
      <c r="E2693" s="8"/>
      <c r="I2693" s="11"/>
      <c r="J2693" s="11"/>
      <c r="K2693" s="11"/>
      <c r="L2693" s="12"/>
      <c r="M2693" s="11"/>
      <c r="N2693" s="13"/>
    </row>
    <row r="2694" spans="1:14">
      <c r="A2694" s="41"/>
      <c r="B2694" s="14"/>
      <c r="C2694" s="8"/>
      <c r="D2694" s="8"/>
      <c r="E2694" s="8"/>
      <c r="I2694" s="11"/>
      <c r="J2694" s="11"/>
      <c r="K2694" s="11"/>
      <c r="L2694" s="12"/>
      <c r="M2694" s="11"/>
      <c r="N2694" s="13"/>
    </row>
    <row r="2695" spans="1:14">
      <c r="A2695" s="41"/>
      <c r="B2695" s="14"/>
      <c r="C2695" s="8"/>
      <c r="D2695" s="8"/>
      <c r="E2695" s="8"/>
      <c r="I2695" s="11"/>
      <c r="J2695" s="11"/>
      <c r="K2695" s="11"/>
      <c r="L2695" s="12"/>
      <c r="M2695" s="11"/>
      <c r="N2695" s="13"/>
    </row>
    <row r="2696" spans="1:14">
      <c r="A2696" s="41"/>
      <c r="B2696" s="14"/>
      <c r="C2696" s="8"/>
      <c r="D2696" s="8"/>
      <c r="E2696" s="8"/>
      <c r="I2696" s="11"/>
      <c r="J2696" s="11"/>
      <c r="K2696" s="11"/>
      <c r="L2696" s="12"/>
      <c r="M2696" s="11"/>
      <c r="N2696" s="13"/>
    </row>
    <row r="2697" spans="1:14">
      <c r="A2697" s="41"/>
      <c r="B2697" s="14"/>
      <c r="C2697" s="8"/>
      <c r="D2697" s="8"/>
      <c r="E2697" s="8"/>
      <c r="I2697" s="11"/>
      <c r="J2697" s="11"/>
      <c r="K2697" s="11"/>
      <c r="L2697" s="12"/>
      <c r="M2697" s="11"/>
      <c r="N2697" s="13"/>
    </row>
    <row r="2698" spans="1:14">
      <c r="A2698" s="41"/>
      <c r="B2698" s="14"/>
      <c r="C2698" s="8"/>
      <c r="D2698" s="8"/>
      <c r="E2698" s="8"/>
      <c r="I2698" s="11"/>
      <c r="J2698" s="11"/>
      <c r="K2698" s="11"/>
      <c r="L2698" s="12"/>
      <c r="M2698" s="11"/>
      <c r="N2698" s="13"/>
    </row>
    <row r="2699" spans="1:14">
      <c r="A2699" s="41"/>
      <c r="B2699" s="14"/>
      <c r="C2699" s="8"/>
      <c r="D2699" s="8"/>
      <c r="E2699" s="8"/>
      <c r="I2699" s="11"/>
      <c r="J2699" s="11"/>
      <c r="K2699" s="11"/>
      <c r="L2699" s="12"/>
      <c r="M2699" s="11"/>
      <c r="N2699" s="13"/>
    </row>
    <row r="2700" spans="1:14">
      <c r="A2700" s="41"/>
      <c r="B2700" s="14"/>
      <c r="C2700" s="8"/>
      <c r="D2700" s="8"/>
      <c r="E2700" s="8"/>
      <c r="I2700" s="11"/>
      <c r="J2700" s="11"/>
      <c r="K2700" s="11"/>
      <c r="L2700" s="12"/>
      <c r="M2700" s="11"/>
      <c r="N2700" s="13"/>
    </row>
    <row r="2701" spans="1:14">
      <c r="A2701" s="41"/>
      <c r="B2701" s="14"/>
      <c r="C2701" s="8"/>
      <c r="D2701" s="8"/>
      <c r="E2701" s="8"/>
      <c r="I2701" s="11"/>
      <c r="J2701" s="11"/>
      <c r="K2701" s="11"/>
      <c r="L2701" s="12"/>
      <c r="M2701" s="11"/>
      <c r="N2701" s="13"/>
    </row>
    <row r="2702" spans="1:14">
      <c r="A2702" s="41"/>
      <c r="B2702" s="14"/>
      <c r="C2702" s="8"/>
      <c r="D2702" s="8"/>
      <c r="E2702" s="8"/>
      <c r="I2702" s="11"/>
      <c r="J2702" s="11"/>
      <c r="K2702" s="11"/>
      <c r="L2702" s="12"/>
      <c r="M2702" s="11"/>
      <c r="N2702" s="13"/>
    </row>
    <row r="2703" spans="1:14">
      <c r="A2703" s="41"/>
      <c r="B2703" s="14"/>
      <c r="C2703" s="8"/>
      <c r="D2703" s="8"/>
      <c r="E2703" s="8"/>
      <c r="I2703" s="11"/>
      <c r="J2703" s="11"/>
      <c r="K2703" s="11"/>
      <c r="L2703" s="12"/>
      <c r="M2703" s="11"/>
      <c r="N2703" s="13"/>
    </row>
    <row r="2704" spans="1:14">
      <c r="A2704" s="41"/>
      <c r="B2704" s="14"/>
      <c r="C2704" s="8"/>
      <c r="D2704" s="8"/>
      <c r="E2704" s="8"/>
      <c r="I2704" s="11"/>
      <c r="J2704" s="11"/>
      <c r="K2704" s="11"/>
      <c r="L2704" s="12"/>
      <c r="M2704" s="11"/>
      <c r="N2704" s="13"/>
    </row>
    <row r="2705" spans="1:14">
      <c r="A2705" s="41"/>
      <c r="B2705" s="14"/>
      <c r="C2705" s="8"/>
      <c r="D2705" s="8"/>
      <c r="E2705" s="8"/>
      <c r="I2705" s="11"/>
      <c r="J2705" s="11"/>
      <c r="K2705" s="11"/>
      <c r="L2705" s="12"/>
      <c r="M2705" s="11"/>
      <c r="N2705" s="13"/>
    </row>
    <row r="2706" spans="1:14">
      <c r="A2706" s="41"/>
      <c r="B2706" s="14"/>
      <c r="C2706" s="8"/>
      <c r="D2706" s="8"/>
      <c r="E2706" s="8"/>
      <c r="I2706" s="11"/>
      <c r="J2706" s="11"/>
      <c r="K2706" s="11"/>
      <c r="L2706" s="12"/>
      <c r="M2706" s="11"/>
      <c r="N2706" s="13"/>
    </row>
    <row r="2707" spans="1:14">
      <c r="A2707" s="41"/>
      <c r="B2707" s="14"/>
      <c r="C2707" s="8"/>
      <c r="D2707" s="8"/>
      <c r="E2707" s="8"/>
      <c r="I2707" s="11"/>
      <c r="J2707" s="11"/>
      <c r="K2707" s="11"/>
      <c r="L2707" s="12"/>
      <c r="M2707" s="11"/>
      <c r="N2707" s="13"/>
    </row>
    <row r="2708" spans="1:14">
      <c r="A2708" s="41"/>
      <c r="B2708" s="14"/>
      <c r="C2708" s="8"/>
      <c r="D2708" s="8"/>
      <c r="E2708" s="8"/>
      <c r="I2708" s="11"/>
      <c r="J2708" s="11"/>
      <c r="K2708" s="11"/>
      <c r="L2708" s="12"/>
      <c r="M2708" s="11"/>
      <c r="N2708" s="13"/>
    </row>
    <row r="2709" spans="1:14">
      <c r="A2709" s="41"/>
      <c r="B2709" s="14"/>
      <c r="C2709" s="8"/>
      <c r="D2709" s="8"/>
      <c r="E2709" s="8"/>
      <c r="I2709" s="11"/>
      <c r="J2709" s="11"/>
      <c r="K2709" s="11"/>
      <c r="L2709" s="12"/>
      <c r="M2709" s="11"/>
      <c r="N2709" s="13"/>
    </row>
    <row r="2710" spans="1:14">
      <c r="A2710" s="41"/>
      <c r="B2710" s="14"/>
      <c r="C2710" s="8"/>
      <c r="D2710" s="8"/>
      <c r="E2710" s="8"/>
      <c r="I2710" s="11"/>
      <c r="J2710" s="11"/>
      <c r="K2710" s="11"/>
      <c r="L2710" s="12"/>
      <c r="M2710" s="11"/>
      <c r="N2710" s="13"/>
    </row>
    <row r="2711" spans="1:14">
      <c r="A2711" s="41"/>
      <c r="B2711" s="14"/>
      <c r="C2711" s="8"/>
      <c r="D2711" s="8"/>
      <c r="E2711" s="8"/>
      <c r="I2711" s="11"/>
      <c r="J2711" s="11"/>
      <c r="K2711" s="11"/>
      <c r="L2711" s="12"/>
      <c r="M2711" s="11"/>
      <c r="N2711" s="13"/>
    </row>
    <row r="2712" spans="1:14">
      <c r="A2712" s="41"/>
      <c r="B2712" s="14"/>
      <c r="C2712" s="8"/>
      <c r="D2712" s="8"/>
      <c r="E2712" s="8"/>
      <c r="I2712" s="11"/>
      <c r="J2712" s="11"/>
      <c r="K2712" s="11"/>
      <c r="L2712" s="12"/>
      <c r="M2712" s="11"/>
      <c r="N2712" s="13"/>
    </row>
    <row r="2713" spans="1:14">
      <c r="A2713" s="41"/>
      <c r="B2713" s="14"/>
      <c r="C2713" s="8"/>
      <c r="D2713" s="8"/>
      <c r="E2713" s="8"/>
      <c r="I2713" s="11"/>
      <c r="J2713" s="11"/>
      <c r="K2713" s="11"/>
      <c r="L2713" s="12"/>
      <c r="M2713" s="11"/>
      <c r="N2713" s="13"/>
    </row>
    <row r="2714" spans="1:14">
      <c r="A2714" s="41"/>
      <c r="B2714" s="14"/>
      <c r="C2714" s="8"/>
      <c r="D2714" s="8"/>
      <c r="E2714" s="8"/>
      <c r="I2714" s="11"/>
      <c r="J2714" s="11"/>
      <c r="K2714" s="11"/>
      <c r="L2714" s="12"/>
      <c r="M2714" s="11"/>
      <c r="N2714" s="13"/>
    </row>
    <row r="2715" spans="1:14">
      <c r="A2715" s="41"/>
      <c r="B2715" s="14"/>
      <c r="C2715" s="8"/>
      <c r="D2715" s="8"/>
      <c r="E2715" s="8"/>
      <c r="I2715" s="11"/>
      <c r="J2715" s="11"/>
      <c r="K2715" s="11"/>
      <c r="L2715" s="12"/>
      <c r="M2715" s="11"/>
      <c r="N2715" s="13"/>
    </row>
    <row r="2716" spans="1:14">
      <c r="A2716" s="41"/>
      <c r="B2716" s="14"/>
      <c r="C2716" s="8"/>
      <c r="D2716" s="8"/>
      <c r="E2716" s="8"/>
      <c r="I2716" s="11"/>
      <c r="J2716" s="11"/>
      <c r="K2716" s="11"/>
      <c r="L2716" s="12"/>
      <c r="M2716" s="11"/>
      <c r="N2716" s="13"/>
    </row>
    <row r="2717" spans="1:14">
      <c r="A2717" s="41"/>
      <c r="B2717" s="14"/>
      <c r="C2717" s="8"/>
      <c r="D2717" s="8"/>
      <c r="E2717" s="8"/>
      <c r="I2717" s="11"/>
      <c r="J2717" s="11"/>
      <c r="K2717" s="11"/>
      <c r="L2717" s="12"/>
      <c r="M2717" s="11"/>
      <c r="N2717" s="13"/>
    </row>
    <row r="2718" spans="1:14">
      <c r="A2718" s="41"/>
      <c r="B2718" s="14"/>
      <c r="C2718" s="8"/>
      <c r="D2718" s="8"/>
      <c r="E2718" s="8"/>
      <c r="I2718" s="11"/>
      <c r="J2718" s="11"/>
      <c r="K2718" s="11"/>
      <c r="L2718" s="12"/>
      <c r="M2718" s="11"/>
      <c r="N2718" s="13"/>
    </row>
    <row r="2719" spans="1:14">
      <c r="A2719" s="41"/>
      <c r="B2719" s="14"/>
      <c r="C2719" s="8"/>
      <c r="D2719" s="8"/>
      <c r="E2719" s="8"/>
      <c r="I2719" s="11"/>
      <c r="J2719" s="11"/>
      <c r="K2719" s="11"/>
      <c r="L2719" s="12"/>
      <c r="M2719" s="11"/>
      <c r="N2719" s="13"/>
    </row>
    <row r="2720" spans="1:14">
      <c r="A2720" s="41"/>
      <c r="B2720" s="14"/>
      <c r="C2720" s="8"/>
      <c r="D2720" s="8"/>
      <c r="E2720" s="8"/>
      <c r="I2720" s="11"/>
      <c r="J2720" s="11"/>
      <c r="K2720" s="11"/>
      <c r="L2720" s="12"/>
      <c r="M2720" s="11"/>
      <c r="N2720" s="13"/>
    </row>
    <row r="2721" spans="1:14">
      <c r="A2721" s="41"/>
      <c r="B2721" s="14"/>
      <c r="C2721" s="8"/>
      <c r="D2721" s="8"/>
      <c r="E2721" s="8"/>
      <c r="I2721" s="11"/>
      <c r="J2721" s="11"/>
      <c r="K2721" s="11"/>
      <c r="L2721" s="12"/>
      <c r="M2721" s="11"/>
      <c r="N2721" s="13"/>
    </row>
    <row r="2722" spans="1:14">
      <c r="A2722" s="41"/>
      <c r="B2722" s="14"/>
      <c r="C2722" s="8"/>
      <c r="D2722" s="8"/>
      <c r="E2722" s="8"/>
      <c r="I2722" s="11"/>
      <c r="J2722" s="11"/>
      <c r="K2722" s="11"/>
      <c r="L2722" s="12"/>
      <c r="M2722" s="11"/>
      <c r="N2722" s="13"/>
    </row>
    <row r="2723" spans="1:14">
      <c r="A2723" s="41"/>
      <c r="B2723" s="14"/>
      <c r="C2723" s="8"/>
      <c r="D2723" s="8"/>
      <c r="E2723" s="8"/>
      <c r="I2723" s="11"/>
      <c r="J2723" s="11"/>
      <c r="K2723" s="11"/>
      <c r="L2723" s="12"/>
      <c r="M2723" s="11"/>
      <c r="N2723" s="13"/>
    </row>
    <row r="2724" spans="1:14">
      <c r="A2724" s="41"/>
      <c r="B2724" s="14"/>
      <c r="C2724" s="8"/>
      <c r="D2724" s="8"/>
      <c r="E2724" s="8"/>
      <c r="I2724" s="11"/>
      <c r="J2724" s="11"/>
      <c r="K2724" s="11"/>
      <c r="L2724" s="12"/>
      <c r="M2724" s="11"/>
      <c r="N2724" s="13"/>
    </row>
    <row r="2725" spans="1:14">
      <c r="A2725" s="41"/>
      <c r="B2725" s="14"/>
      <c r="C2725" s="8"/>
      <c r="D2725" s="8"/>
      <c r="E2725" s="8"/>
      <c r="I2725" s="11"/>
      <c r="J2725" s="11"/>
      <c r="K2725" s="11"/>
      <c r="L2725" s="12"/>
      <c r="M2725" s="11"/>
      <c r="N2725" s="13"/>
    </row>
    <row r="2726" spans="1:14">
      <c r="A2726" s="41"/>
      <c r="B2726" s="14"/>
      <c r="C2726" s="8"/>
      <c r="D2726" s="8"/>
      <c r="E2726" s="8"/>
      <c r="I2726" s="11"/>
      <c r="J2726" s="11"/>
      <c r="K2726" s="11"/>
      <c r="L2726" s="12"/>
      <c r="M2726" s="11"/>
      <c r="N2726" s="13"/>
    </row>
    <row r="2727" spans="1:14">
      <c r="A2727" s="41"/>
      <c r="B2727" s="14"/>
      <c r="C2727" s="8"/>
      <c r="D2727" s="8"/>
      <c r="E2727" s="8"/>
      <c r="I2727" s="11"/>
      <c r="J2727" s="11"/>
      <c r="K2727" s="11"/>
      <c r="L2727" s="12"/>
      <c r="M2727" s="11"/>
      <c r="N2727" s="13"/>
    </row>
    <row r="2728" spans="1:14">
      <c r="A2728" s="41"/>
      <c r="B2728" s="14"/>
      <c r="C2728" s="8"/>
      <c r="D2728" s="8"/>
      <c r="E2728" s="8"/>
      <c r="I2728" s="11"/>
      <c r="J2728" s="11"/>
      <c r="K2728" s="11"/>
      <c r="L2728" s="12"/>
      <c r="M2728" s="11"/>
      <c r="N2728" s="13"/>
    </row>
    <row r="2729" spans="1:14">
      <c r="A2729" s="41"/>
      <c r="B2729" s="14"/>
      <c r="C2729" s="8"/>
      <c r="D2729" s="8"/>
      <c r="E2729" s="8"/>
      <c r="I2729" s="11"/>
      <c r="J2729" s="11"/>
      <c r="K2729" s="11"/>
      <c r="L2729" s="12"/>
      <c r="M2729" s="11"/>
      <c r="N2729" s="13"/>
    </row>
    <row r="2730" spans="1:14">
      <c r="A2730" s="41"/>
      <c r="B2730" s="14"/>
      <c r="C2730" s="8"/>
      <c r="D2730" s="8"/>
      <c r="E2730" s="8"/>
      <c r="I2730" s="11"/>
      <c r="J2730" s="11"/>
      <c r="K2730" s="11"/>
      <c r="L2730" s="12"/>
      <c r="M2730" s="11"/>
      <c r="N2730" s="13"/>
    </row>
    <row r="2731" spans="1:14">
      <c r="A2731" s="41"/>
      <c r="B2731" s="14"/>
      <c r="C2731" s="8"/>
      <c r="D2731" s="8"/>
      <c r="E2731" s="8"/>
      <c r="I2731" s="11"/>
      <c r="J2731" s="11"/>
      <c r="K2731" s="11"/>
      <c r="L2731" s="12"/>
      <c r="M2731" s="11"/>
      <c r="N2731" s="13"/>
    </row>
    <row r="2732" spans="1:14">
      <c r="A2732" s="41"/>
      <c r="B2732" s="14"/>
      <c r="C2732" s="8"/>
      <c r="D2732" s="8"/>
      <c r="E2732" s="8"/>
      <c r="I2732" s="11"/>
      <c r="J2732" s="11"/>
      <c r="K2732" s="11"/>
      <c r="L2732" s="12"/>
      <c r="M2732" s="11"/>
      <c r="N2732" s="13"/>
    </row>
    <row r="2733" spans="1:14">
      <c r="A2733" s="41"/>
      <c r="B2733" s="14"/>
      <c r="C2733" s="8"/>
      <c r="D2733" s="8"/>
      <c r="E2733" s="8"/>
      <c r="I2733" s="11"/>
      <c r="J2733" s="11"/>
      <c r="K2733" s="11"/>
      <c r="L2733" s="12"/>
      <c r="M2733" s="11"/>
      <c r="N2733" s="13"/>
    </row>
    <row r="2734" spans="1:14">
      <c r="A2734" s="41"/>
      <c r="B2734" s="14"/>
      <c r="C2734" s="8"/>
      <c r="D2734" s="8"/>
      <c r="E2734" s="8"/>
      <c r="I2734" s="11"/>
      <c r="J2734" s="11"/>
      <c r="K2734" s="11"/>
      <c r="L2734" s="12"/>
      <c r="M2734" s="11"/>
      <c r="N2734" s="13"/>
    </row>
    <row r="2735" spans="1:14">
      <c r="A2735" s="41"/>
      <c r="B2735" s="14"/>
      <c r="C2735" s="8"/>
      <c r="D2735" s="8"/>
      <c r="E2735" s="8"/>
      <c r="I2735" s="11"/>
      <c r="J2735" s="11"/>
      <c r="K2735" s="11"/>
      <c r="L2735" s="12"/>
      <c r="M2735" s="11"/>
      <c r="N2735" s="13"/>
    </row>
    <row r="2736" spans="1:14">
      <c r="A2736" s="41"/>
      <c r="B2736" s="14"/>
      <c r="C2736" s="8"/>
      <c r="D2736" s="8"/>
      <c r="E2736" s="8"/>
      <c r="I2736" s="11"/>
      <c r="J2736" s="11"/>
      <c r="K2736" s="11"/>
      <c r="L2736" s="12"/>
      <c r="M2736" s="11"/>
      <c r="N2736" s="13"/>
    </row>
    <row r="2737" spans="1:14">
      <c r="A2737" s="41"/>
      <c r="B2737" s="14"/>
      <c r="C2737" s="8"/>
      <c r="D2737" s="8"/>
      <c r="E2737" s="8"/>
      <c r="I2737" s="11"/>
      <c r="J2737" s="11"/>
      <c r="K2737" s="11"/>
      <c r="L2737" s="12"/>
      <c r="M2737" s="11"/>
      <c r="N2737" s="13"/>
    </row>
    <row r="2738" spans="1:14">
      <c r="A2738" s="41"/>
      <c r="B2738" s="14"/>
      <c r="C2738" s="8"/>
      <c r="D2738" s="8"/>
      <c r="E2738" s="8"/>
      <c r="I2738" s="11"/>
      <c r="J2738" s="11"/>
      <c r="K2738" s="11"/>
      <c r="L2738" s="12"/>
      <c r="M2738" s="11"/>
      <c r="N2738" s="13"/>
    </row>
    <row r="2739" spans="1:14">
      <c r="A2739" s="41"/>
      <c r="B2739" s="14"/>
      <c r="C2739" s="8"/>
      <c r="D2739" s="8"/>
      <c r="E2739" s="8"/>
      <c r="I2739" s="11"/>
      <c r="J2739" s="11"/>
      <c r="K2739" s="11"/>
      <c r="L2739" s="12"/>
      <c r="M2739" s="11"/>
      <c r="N2739" s="13"/>
    </row>
    <row r="2740" spans="1:14">
      <c r="A2740" s="41"/>
      <c r="B2740" s="14"/>
      <c r="C2740" s="8"/>
      <c r="D2740" s="8"/>
      <c r="E2740" s="8"/>
      <c r="I2740" s="11"/>
      <c r="J2740" s="11"/>
      <c r="K2740" s="11"/>
      <c r="L2740" s="12"/>
      <c r="M2740" s="11"/>
      <c r="N2740" s="13"/>
    </row>
    <row r="2741" spans="1:14">
      <c r="A2741" s="41"/>
      <c r="B2741" s="14"/>
      <c r="C2741" s="8"/>
      <c r="D2741" s="8"/>
      <c r="E2741" s="8"/>
      <c r="I2741" s="11"/>
      <c r="J2741" s="11"/>
      <c r="K2741" s="11"/>
      <c r="L2741" s="12"/>
      <c r="M2741" s="11"/>
      <c r="N2741" s="13"/>
    </row>
    <row r="2742" spans="1:14">
      <c r="A2742" s="41"/>
      <c r="B2742" s="14"/>
      <c r="C2742" s="8"/>
      <c r="D2742" s="8"/>
      <c r="E2742" s="8"/>
      <c r="I2742" s="11"/>
      <c r="J2742" s="11"/>
      <c r="K2742" s="11"/>
      <c r="L2742" s="12"/>
      <c r="M2742" s="11"/>
      <c r="N2742" s="13"/>
    </row>
    <row r="2743" spans="1:14">
      <c r="A2743" s="41"/>
      <c r="B2743" s="14"/>
      <c r="C2743" s="8"/>
      <c r="D2743" s="8"/>
      <c r="E2743" s="8"/>
      <c r="I2743" s="11"/>
      <c r="J2743" s="11"/>
      <c r="K2743" s="11"/>
      <c r="L2743" s="12"/>
      <c r="M2743" s="11"/>
      <c r="N2743" s="13"/>
    </row>
    <row r="2744" spans="1:14">
      <c r="A2744" s="41"/>
      <c r="B2744" s="14"/>
      <c r="C2744" s="8"/>
      <c r="D2744" s="8"/>
      <c r="E2744" s="8"/>
      <c r="I2744" s="11"/>
      <c r="J2744" s="11"/>
      <c r="K2744" s="11"/>
      <c r="L2744" s="12"/>
      <c r="M2744" s="11"/>
      <c r="N2744" s="13"/>
    </row>
    <row r="2745" spans="1:14">
      <c r="A2745" s="41"/>
      <c r="B2745" s="14"/>
      <c r="C2745" s="8"/>
      <c r="D2745" s="8"/>
      <c r="E2745" s="8"/>
      <c r="I2745" s="11"/>
      <c r="J2745" s="11"/>
      <c r="K2745" s="11"/>
      <c r="L2745" s="12"/>
      <c r="M2745" s="11"/>
      <c r="N2745" s="13"/>
    </row>
    <row r="2746" spans="1:14">
      <c r="A2746" s="41"/>
      <c r="B2746" s="14"/>
      <c r="C2746" s="8"/>
      <c r="D2746" s="8"/>
      <c r="E2746" s="8"/>
      <c r="I2746" s="11"/>
      <c r="J2746" s="11"/>
      <c r="K2746" s="11"/>
      <c r="L2746" s="12"/>
      <c r="M2746" s="11"/>
      <c r="N2746" s="13"/>
    </row>
    <row r="2747" spans="1:14">
      <c r="A2747" s="41"/>
      <c r="B2747" s="14"/>
      <c r="C2747" s="8"/>
      <c r="D2747" s="8"/>
      <c r="E2747" s="8"/>
      <c r="I2747" s="11"/>
      <c r="J2747" s="11"/>
      <c r="K2747" s="11"/>
      <c r="L2747" s="12"/>
      <c r="M2747" s="11"/>
      <c r="N2747" s="13"/>
    </row>
    <row r="2748" spans="1:14">
      <c r="A2748" s="41"/>
      <c r="B2748" s="14"/>
      <c r="C2748" s="8"/>
      <c r="D2748" s="8"/>
      <c r="E2748" s="8"/>
      <c r="I2748" s="11"/>
      <c r="J2748" s="11"/>
      <c r="K2748" s="11"/>
      <c r="L2748" s="12"/>
      <c r="M2748" s="11"/>
      <c r="N2748" s="13"/>
    </row>
    <row r="2749" spans="1:14">
      <c r="A2749" s="41"/>
      <c r="B2749" s="14"/>
      <c r="C2749" s="8"/>
      <c r="D2749" s="8"/>
      <c r="E2749" s="8"/>
      <c r="I2749" s="11"/>
      <c r="J2749" s="11"/>
      <c r="K2749" s="11"/>
      <c r="L2749" s="12"/>
      <c r="M2749" s="11"/>
      <c r="N2749" s="13"/>
    </row>
    <row r="2750" spans="1:14">
      <c r="A2750" s="41"/>
      <c r="B2750" s="14"/>
      <c r="C2750" s="8"/>
      <c r="D2750" s="8"/>
      <c r="E2750" s="8"/>
      <c r="I2750" s="11"/>
      <c r="J2750" s="11"/>
      <c r="K2750" s="11"/>
      <c r="L2750" s="12"/>
      <c r="M2750" s="11"/>
      <c r="N2750" s="13"/>
    </row>
    <row r="2751" spans="1:14">
      <c r="A2751" s="41"/>
      <c r="B2751" s="14"/>
      <c r="C2751" s="8"/>
      <c r="D2751" s="8"/>
      <c r="E2751" s="8"/>
      <c r="I2751" s="11"/>
      <c r="J2751" s="11"/>
      <c r="K2751" s="11"/>
      <c r="L2751" s="12"/>
      <c r="M2751" s="11"/>
      <c r="N2751" s="13"/>
    </row>
    <row r="2752" spans="1:14">
      <c r="A2752" s="41"/>
      <c r="B2752" s="14"/>
      <c r="C2752" s="8"/>
      <c r="D2752" s="8"/>
      <c r="E2752" s="8"/>
      <c r="I2752" s="11"/>
      <c r="J2752" s="11"/>
      <c r="K2752" s="11"/>
      <c r="L2752" s="12"/>
      <c r="M2752" s="11"/>
      <c r="N2752" s="13"/>
    </row>
    <row r="2753" spans="1:14">
      <c r="A2753" s="41"/>
      <c r="B2753" s="14"/>
      <c r="C2753" s="8"/>
      <c r="D2753" s="8"/>
      <c r="E2753" s="8"/>
      <c r="I2753" s="11"/>
      <c r="J2753" s="11"/>
      <c r="K2753" s="11"/>
      <c r="L2753" s="12"/>
      <c r="M2753" s="11"/>
      <c r="N2753" s="13"/>
    </row>
    <row r="2754" spans="1:14">
      <c r="A2754" s="41"/>
      <c r="B2754" s="14"/>
      <c r="C2754" s="8"/>
      <c r="D2754" s="8"/>
      <c r="E2754" s="8"/>
      <c r="I2754" s="11"/>
      <c r="J2754" s="11"/>
      <c r="K2754" s="11"/>
      <c r="L2754" s="12"/>
      <c r="M2754" s="11"/>
      <c r="N2754" s="13"/>
    </row>
    <row r="2755" spans="1:14">
      <c r="A2755" s="41"/>
      <c r="B2755" s="14"/>
      <c r="C2755" s="8"/>
      <c r="D2755" s="8"/>
      <c r="E2755" s="8"/>
      <c r="I2755" s="11"/>
      <c r="J2755" s="11"/>
      <c r="K2755" s="11"/>
      <c r="L2755" s="12"/>
      <c r="M2755" s="11"/>
      <c r="N2755" s="13"/>
    </row>
    <row r="2756" spans="1:14">
      <c r="A2756" s="41"/>
      <c r="B2756" s="14"/>
      <c r="C2756" s="8"/>
      <c r="D2756" s="8"/>
      <c r="E2756" s="8"/>
      <c r="I2756" s="11"/>
      <c r="J2756" s="11"/>
      <c r="K2756" s="11"/>
      <c r="L2756" s="12"/>
      <c r="M2756" s="11"/>
      <c r="N2756" s="13"/>
    </row>
    <row r="2757" spans="1:14">
      <c r="A2757" s="41"/>
      <c r="B2757" s="14"/>
      <c r="C2757" s="8"/>
      <c r="D2757" s="8"/>
      <c r="E2757" s="8"/>
      <c r="I2757" s="11"/>
      <c r="J2757" s="11"/>
      <c r="K2757" s="11"/>
      <c r="L2757" s="12"/>
      <c r="M2757" s="11"/>
      <c r="N2757" s="13"/>
    </row>
    <row r="2758" spans="1:14">
      <c r="A2758" s="41"/>
      <c r="B2758" s="14"/>
      <c r="C2758" s="8"/>
      <c r="D2758" s="8"/>
      <c r="E2758" s="8"/>
      <c r="I2758" s="11"/>
      <c r="J2758" s="11"/>
      <c r="K2758" s="11"/>
      <c r="L2758" s="12"/>
      <c r="M2758" s="11"/>
      <c r="N2758" s="13"/>
    </row>
    <row r="2759" spans="1:14">
      <c r="A2759" s="41"/>
      <c r="B2759" s="14"/>
      <c r="C2759" s="8"/>
      <c r="D2759" s="8"/>
      <c r="E2759" s="8"/>
      <c r="I2759" s="11"/>
      <c r="J2759" s="11"/>
      <c r="K2759" s="11"/>
      <c r="L2759" s="12"/>
      <c r="M2759" s="11"/>
      <c r="N2759" s="13"/>
    </row>
    <row r="2760" spans="1:14">
      <c r="A2760" s="41"/>
      <c r="B2760" s="14"/>
      <c r="C2760" s="8"/>
      <c r="D2760" s="8"/>
      <c r="E2760" s="8"/>
      <c r="I2760" s="11"/>
      <c r="J2760" s="11"/>
      <c r="K2760" s="11"/>
      <c r="L2760" s="12"/>
      <c r="M2760" s="11"/>
      <c r="N2760" s="13"/>
    </row>
    <row r="2761" spans="1:14">
      <c r="A2761" s="41"/>
      <c r="B2761" s="14"/>
      <c r="C2761" s="8"/>
      <c r="D2761" s="8"/>
      <c r="E2761" s="8"/>
      <c r="I2761" s="11"/>
      <c r="J2761" s="11"/>
      <c r="K2761" s="11"/>
      <c r="L2761" s="12"/>
      <c r="M2761" s="11"/>
      <c r="N2761" s="13"/>
    </row>
    <row r="2762" spans="1:14">
      <c r="A2762" s="41"/>
      <c r="B2762" s="14"/>
      <c r="C2762" s="8"/>
      <c r="D2762" s="8"/>
      <c r="E2762" s="8"/>
      <c r="I2762" s="11"/>
      <c r="J2762" s="11"/>
      <c r="K2762" s="11"/>
      <c r="L2762" s="12"/>
      <c r="M2762" s="11"/>
      <c r="N2762" s="13"/>
    </row>
    <row r="2763" spans="1:14">
      <c r="A2763" s="41"/>
      <c r="B2763" s="14"/>
      <c r="C2763" s="8"/>
      <c r="D2763" s="8"/>
      <c r="E2763" s="8"/>
      <c r="I2763" s="11"/>
      <c r="J2763" s="11"/>
      <c r="K2763" s="11"/>
      <c r="L2763" s="12"/>
      <c r="M2763" s="11"/>
      <c r="N2763" s="13"/>
    </row>
    <row r="2764" spans="1:14">
      <c r="A2764" s="41"/>
      <c r="B2764" s="14"/>
      <c r="C2764" s="8"/>
      <c r="D2764" s="8"/>
      <c r="E2764" s="8"/>
      <c r="I2764" s="11"/>
      <c r="J2764" s="11"/>
      <c r="K2764" s="11"/>
      <c r="L2764" s="12"/>
      <c r="M2764" s="11"/>
      <c r="N2764" s="13"/>
    </row>
    <row r="2765" spans="1:14">
      <c r="A2765" s="41"/>
      <c r="B2765" s="14"/>
      <c r="C2765" s="8"/>
      <c r="D2765" s="8"/>
      <c r="E2765" s="8"/>
      <c r="I2765" s="11"/>
      <c r="J2765" s="11"/>
      <c r="K2765" s="11"/>
      <c r="L2765" s="12"/>
      <c r="M2765" s="11"/>
      <c r="N2765" s="13"/>
    </row>
    <row r="2766" spans="1:14">
      <c r="A2766" s="41"/>
      <c r="B2766" s="14"/>
      <c r="C2766" s="8"/>
      <c r="D2766" s="8"/>
      <c r="E2766" s="8"/>
      <c r="I2766" s="11"/>
      <c r="J2766" s="11"/>
      <c r="K2766" s="11"/>
      <c r="L2766" s="12"/>
      <c r="M2766" s="11"/>
      <c r="N2766" s="13"/>
    </row>
    <row r="2767" spans="1:14">
      <c r="A2767" s="41"/>
      <c r="B2767" s="14"/>
      <c r="C2767" s="8"/>
      <c r="D2767" s="8"/>
      <c r="E2767" s="8"/>
      <c r="I2767" s="11"/>
      <c r="J2767" s="11"/>
      <c r="K2767" s="11"/>
      <c r="L2767" s="12"/>
      <c r="M2767" s="11"/>
      <c r="N2767" s="13"/>
    </row>
    <row r="2768" spans="1:14">
      <c r="A2768" s="41"/>
      <c r="B2768" s="14"/>
      <c r="C2768" s="8"/>
      <c r="D2768" s="8"/>
      <c r="E2768" s="8"/>
      <c r="I2768" s="11"/>
      <c r="J2768" s="11"/>
      <c r="K2768" s="11"/>
      <c r="L2768" s="12"/>
      <c r="M2768" s="11"/>
      <c r="N2768" s="13"/>
    </row>
    <row r="2769" spans="1:14">
      <c r="A2769" s="41"/>
      <c r="B2769" s="14"/>
      <c r="C2769" s="8"/>
      <c r="D2769" s="8"/>
      <c r="E2769" s="8"/>
      <c r="I2769" s="11"/>
      <c r="J2769" s="11"/>
      <c r="K2769" s="11"/>
      <c r="L2769" s="12"/>
      <c r="M2769" s="11"/>
      <c r="N2769" s="13"/>
    </row>
    <row r="2770" spans="1:14">
      <c r="A2770" s="41"/>
      <c r="B2770" s="14"/>
      <c r="C2770" s="8"/>
      <c r="D2770" s="8"/>
      <c r="E2770" s="8"/>
      <c r="I2770" s="11"/>
      <c r="J2770" s="11"/>
      <c r="K2770" s="11"/>
      <c r="L2770" s="12"/>
      <c r="M2770" s="11"/>
      <c r="N2770" s="13"/>
    </row>
    <row r="2771" spans="1:14">
      <c r="A2771" s="41"/>
      <c r="B2771" s="14"/>
      <c r="C2771" s="8"/>
      <c r="D2771" s="8"/>
      <c r="E2771" s="8"/>
      <c r="I2771" s="11"/>
      <c r="J2771" s="11"/>
      <c r="K2771" s="11"/>
      <c r="L2771" s="12"/>
      <c r="M2771" s="11"/>
      <c r="N2771" s="13"/>
    </row>
    <row r="2772" spans="1:14">
      <c r="A2772" s="41"/>
      <c r="B2772" s="14"/>
      <c r="C2772" s="8"/>
      <c r="D2772" s="8"/>
      <c r="E2772" s="8"/>
      <c r="I2772" s="11"/>
      <c r="J2772" s="11"/>
      <c r="K2772" s="11"/>
      <c r="L2772" s="12"/>
      <c r="M2772" s="11"/>
      <c r="N2772" s="13"/>
    </row>
    <row r="2773" spans="1:14">
      <c r="A2773" s="41"/>
      <c r="B2773" s="14"/>
      <c r="C2773" s="8"/>
      <c r="D2773" s="8"/>
      <c r="E2773" s="8"/>
      <c r="I2773" s="11"/>
      <c r="J2773" s="11"/>
      <c r="K2773" s="11"/>
      <c r="L2773" s="12"/>
      <c r="M2773" s="11"/>
      <c r="N2773" s="13"/>
    </row>
    <row r="2774" spans="1:14">
      <c r="A2774" s="41"/>
      <c r="B2774" s="14"/>
      <c r="C2774" s="8"/>
      <c r="D2774" s="8"/>
      <c r="E2774" s="8"/>
      <c r="I2774" s="11"/>
      <c r="J2774" s="11"/>
      <c r="K2774" s="11"/>
      <c r="L2774" s="12"/>
      <c r="M2774" s="11"/>
      <c r="N2774" s="13"/>
    </row>
    <row r="2775" spans="1:14">
      <c r="A2775" s="41"/>
      <c r="B2775" s="14"/>
      <c r="C2775" s="8"/>
      <c r="D2775" s="8"/>
      <c r="E2775" s="8"/>
      <c r="I2775" s="11"/>
      <c r="J2775" s="11"/>
      <c r="K2775" s="11"/>
      <c r="L2775" s="12"/>
      <c r="M2775" s="11"/>
      <c r="N2775" s="13"/>
    </row>
    <row r="2776" spans="1:14">
      <c r="A2776" s="41"/>
      <c r="B2776" s="14"/>
      <c r="C2776" s="8"/>
      <c r="D2776" s="8"/>
      <c r="E2776" s="8"/>
      <c r="I2776" s="11"/>
      <c r="J2776" s="11"/>
      <c r="K2776" s="11"/>
      <c r="L2776" s="12"/>
      <c r="M2776" s="11"/>
      <c r="N2776" s="13"/>
    </row>
    <row r="2777" spans="1:14">
      <c r="A2777" s="41"/>
      <c r="B2777" s="14"/>
      <c r="C2777" s="8"/>
      <c r="D2777" s="8"/>
      <c r="E2777" s="8"/>
      <c r="I2777" s="11"/>
      <c r="J2777" s="11"/>
      <c r="K2777" s="11"/>
      <c r="L2777" s="12"/>
      <c r="M2777" s="11"/>
      <c r="N2777" s="13"/>
    </row>
    <row r="2778" spans="1:14">
      <c r="A2778" s="41"/>
      <c r="B2778" s="14"/>
      <c r="C2778" s="8"/>
      <c r="D2778" s="8"/>
      <c r="E2778" s="8"/>
      <c r="I2778" s="11"/>
      <c r="J2778" s="11"/>
      <c r="K2778" s="11"/>
      <c r="L2778" s="12"/>
      <c r="M2778" s="11"/>
      <c r="N2778" s="13"/>
    </row>
    <row r="2779" spans="1:14">
      <c r="A2779" s="41"/>
      <c r="B2779" s="14"/>
      <c r="C2779" s="8"/>
      <c r="D2779" s="8"/>
      <c r="E2779" s="8"/>
      <c r="I2779" s="11"/>
      <c r="J2779" s="11"/>
      <c r="K2779" s="11"/>
      <c r="L2779" s="12"/>
      <c r="M2779" s="11"/>
      <c r="N2779" s="13"/>
    </row>
    <row r="2780" spans="1:14">
      <c r="A2780" s="41"/>
      <c r="B2780" s="14"/>
      <c r="C2780" s="8"/>
      <c r="D2780" s="8"/>
      <c r="E2780" s="8"/>
      <c r="I2780" s="11"/>
      <c r="J2780" s="11"/>
      <c r="K2780" s="11"/>
      <c r="L2780" s="12"/>
      <c r="M2780" s="11"/>
      <c r="N2780" s="13"/>
    </row>
    <row r="2781" spans="1:14">
      <c r="A2781" s="41"/>
      <c r="B2781" s="14"/>
      <c r="C2781" s="8"/>
      <c r="D2781" s="8"/>
      <c r="E2781" s="8"/>
      <c r="I2781" s="11"/>
      <c r="J2781" s="11"/>
      <c r="K2781" s="11"/>
      <c r="L2781" s="12"/>
      <c r="M2781" s="11"/>
      <c r="N2781" s="13"/>
    </row>
    <row r="2782" spans="1:14">
      <c r="A2782" s="41"/>
      <c r="B2782" s="14"/>
      <c r="C2782" s="8"/>
      <c r="D2782" s="8"/>
      <c r="E2782" s="8"/>
      <c r="I2782" s="11"/>
      <c r="J2782" s="11"/>
      <c r="K2782" s="11"/>
      <c r="L2782" s="12"/>
      <c r="M2782" s="11"/>
      <c r="N2782" s="13"/>
    </row>
    <row r="2783" spans="1:14">
      <c r="A2783" s="41"/>
      <c r="B2783" s="14"/>
      <c r="C2783" s="8"/>
      <c r="D2783" s="8"/>
      <c r="E2783" s="8"/>
      <c r="I2783" s="11"/>
      <c r="J2783" s="11"/>
      <c r="K2783" s="11"/>
      <c r="L2783" s="12"/>
      <c r="M2783" s="11"/>
      <c r="N2783" s="13"/>
    </row>
    <row r="2784" spans="1:14">
      <c r="A2784" s="41"/>
      <c r="B2784" s="14"/>
      <c r="C2784" s="8"/>
      <c r="D2784" s="8"/>
      <c r="E2784" s="8"/>
      <c r="I2784" s="11"/>
      <c r="J2784" s="11"/>
      <c r="K2784" s="11"/>
      <c r="L2784" s="12"/>
      <c r="M2784" s="11"/>
      <c r="N2784" s="13"/>
    </row>
    <row r="2785" spans="1:14">
      <c r="A2785" s="41"/>
      <c r="B2785" s="14"/>
      <c r="C2785" s="8"/>
      <c r="D2785" s="8"/>
      <c r="E2785" s="8"/>
      <c r="I2785" s="11"/>
      <c r="J2785" s="11"/>
      <c r="K2785" s="11"/>
      <c r="L2785" s="12"/>
      <c r="M2785" s="11"/>
      <c r="N2785" s="13"/>
    </row>
    <row r="2786" spans="1:14">
      <c r="A2786" s="41"/>
      <c r="B2786" s="14"/>
      <c r="C2786" s="8"/>
      <c r="D2786" s="8"/>
      <c r="E2786" s="8"/>
      <c r="I2786" s="11"/>
      <c r="J2786" s="11"/>
      <c r="K2786" s="11"/>
      <c r="L2786" s="12"/>
      <c r="M2786" s="11"/>
      <c r="N2786" s="13"/>
    </row>
    <row r="2787" spans="1:14">
      <c r="A2787" s="41"/>
      <c r="B2787" s="14"/>
      <c r="C2787" s="8"/>
      <c r="D2787" s="8"/>
      <c r="E2787" s="8"/>
      <c r="I2787" s="11"/>
      <c r="J2787" s="11"/>
      <c r="K2787" s="11"/>
      <c r="L2787" s="12"/>
      <c r="M2787" s="11"/>
      <c r="N2787" s="13"/>
    </row>
    <row r="2788" spans="1:14">
      <c r="A2788" s="41"/>
      <c r="B2788" s="14"/>
      <c r="C2788" s="8"/>
      <c r="D2788" s="8"/>
      <c r="E2788" s="8"/>
      <c r="I2788" s="11"/>
      <c r="J2788" s="11"/>
      <c r="K2788" s="11"/>
      <c r="L2788" s="12"/>
      <c r="M2788" s="11"/>
      <c r="N2788" s="13"/>
    </row>
    <row r="2789" spans="1:14">
      <c r="A2789" s="41"/>
      <c r="B2789" s="14"/>
      <c r="C2789" s="8"/>
      <c r="D2789" s="8"/>
      <c r="E2789" s="8"/>
      <c r="I2789" s="11"/>
      <c r="J2789" s="11"/>
      <c r="K2789" s="11"/>
      <c r="L2789" s="12"/>
      <c r="M2789" s="11"/>
      <c r="N2789" s="13"/>
    </row>
    <row r="2790" spans="1:14">
      <c r="A2790" s="41"/>
      <c r="B2790" s="14"/>
      <c r="C2790" s="8"/>
      <c r="D2790" s="8"/>
      <c r="E2790" s="8"/>
      <c r="I2790" s="11"/>
      <c r="J2790" s="11"/>
      <c r="K2790" s="11"/>
      <c r="L2790" s="12"/>
      <c r="M2790" s="11"/>
      <c r="N2790" s="13"/>
    </row>
    <row r="2791" spans="1:14">
      <c r="A2791" s="41"/>
      <c r="B2791" s="14"/>
      <c r="C2791" s="8"/>
      <c r="D2791" s="8"/>
      <c r="E2791" s="8"/>
      <c r="I2791" s="11"/>
      <c r="J2791" s="11"/>
      <c r="K2791" s="11"/>
      <c r="L2791" s="12"/>
      <c r="M2791" s="11"/>
      <c r="N2791" s="13"/>
    </row>
    <row r="2792" spans="1:14">
      <c r="A2792" s="41"/>
      <c r="B2792" s="14"/>
      <c r="C2792" s="8"/>
      <c r="D2792" s="8"/>
      <c r="E2792" s="8"/>
      <c r="I2792" s="11"/>
      <c r="J2792" s="11"/>
      <c r="K2792" s="11"/>
      <c r="L2792" s="12"/>
      <c r="M2792" s="11"/>
      <c r="N2792" s="13"/>
    </row>
    <row r="2793" spans="1:14">
      <c r="A2793" s="41"/>
      <c r="B2793" s="14"/>
      <c r="C2793" s="8"/>
      <c r="D2793" s="8"/>
      <c r="E2793" s="8"/>
      <c r="I2793" s="11"/>
      <c r="J2793" s="11"/>
      <c r="K2793" s="11"/>
      <c r="L2793" s="12"/>
      <c r="M2793" s="11"/>
      <c r="N2793" s="13"/>
    </row>
    <row r="2794" spans="1:14">
      <c r="A2794" s="41"/>
      <c r="B2794" s="14"/>
      <c r="C2794" s="8"/>
      <c r="D2794" s="8"/>
      <c r="E2794" s="8"/>
      <c r="I2794" s="11"/>
      <c r="J2794" s="11"/>
      <c r="K2794" s="11"/>
      <c r="L2794" s="12"/>
      <c r="M2794" s="11"/>
      <c r="N2794" s="13"/>
    </row>
    <row r="2795" spans="1:14">
      <c r="A2795" s="41"/>
      <c r="B2795" s="14"/>
      <c r="C2795" s="8"/>
      <c r="D2795" s="8"/>
      <c r="E2795" s="8"/>
      <c r="I2795" s="11"/>
      <c r="J2795" s="11"/>
      <c r="K2795" s="11"/>
      <c r="L2795" s="12"/>
      <c r="M2795" s="11"/>
      <c r="N2795" s="13"/>
    </row>
    <row r="2796" spans="1:14">
      <c r="A2796" s="41"/>
      <c r="B2796" s="14"/>
      <c r="C2796" s="8"/>
      <c r="D2796" s="8"/>
      <c r="E2796" s="8"/>
      <c r="I2796" s="11"/>
      <c r="J2796" s="11"/>
      <c r="K2796" s="11"/>
      <c r="L2796" s="12"/>
      <c r="M2796" s="11"/>
      <c r="N2796" s="13"/>
    </row>
    <row r="2797" spans="1:14">
      <c r="A2797" s="41"/>
      <c r="B2797" s="14"/>
      <c r="C2797" s="8"/>
      <c r="D2797" s="8"/>
      <c r="E2797" s="8"/>
      <c r="I2797" s="11"/>
      <c r="J2797" s="11"/>
      <c r="K2797" s="11"/>
      <c r="L2797" s="12"/>
      <c r="M2797" s="11"/>
      <c r="N2797" s="13"/>
    </row>
    <row r="2798" spans="1:14">
      <c r="A2798" s="41"/>
      <c r="B2798" s="14"/>
      <c r="C2798" s="8"/>
      <c r="D2798" s="8"/>
      <c r="E2798" s="8"/>
      <c r="I2798" s="11"/>
      <c r="J2798" s="11"/>
      <c r="K2798" s="11"/>
      <c r="L2798" s="12"/>
      <c r="M2798" s="11"/>
      <c r="N2798" s="13"/>
    </row>
    <row r="2799" spans="1:14">
      <c r="A2799" s="41"/>
      <c r="B2799" s="14"/>
      <c r="C2799" s="8"/>
      <c r="D2799" s="8"/>
      <c r="E2799" s="8"/>
      <c r="I2799" s="11"/>
      <c r="J2799" s="11"/>
      <c r="K2799" s="11"/>
      <c r="L2799" s="12"/>
      <c r="M2799" s="11"/>
      <c r="N2799" s="13"/>
    </row>
    <row r="2800" spans="1:14">
      <c r="A2800" s="41"/>
      <c r="B2800" s="14"/>
      <c r="C2800" s="8"/>
      <c r="D2800" s="8"/>
      <c r="E2800" s="8"/>
      <c r="I2800" s="11"/>
      <c r="J2800" s="11"/>
      <c r="K2800" s="11"/>
      <c r="L2800" s="12"/>
      <c r="M2800" s="11"/>
      <c r="N2800" s="13"/>
    </row>
    <row r="2801" spans="1:14">
      <c r="A2801" s="41"/>
      <c r="B2801" s="14"/>
      <c r="C2801" s="8"/>
      <c r="D2801" s="8"/>
      <c r="E2801" s="8"/>
      <c r="I2801" s="11"/>
      <c r="J2801" s="11"/>
      <c r="K2801" s="11"/>
      <c r="L2801" s="12"/>
      <c r="M2801" s="11"/>
      <c r="N2801" s="13"/>
    </row>
    <row r="2802" spans="1:14">
      <c r="A2802" s="41"/>
      <c r="B2802" s="14"/>
      <c r="C2802" s="8"/>
      <c r="D2802" s="8"/>
      <c r="E2802" s="8"/>
      <c r="I2802" s="11"/>
      <c r="J2802" s="11"/>
      <c r="K2802" s="11"/>
      <c r="L2802" s="12"/>
      <c r="M2802" s="11"/>
      <c r="N2802" s="13"/>
    </row>
    <row r="2803" spans="1:14">
      <c r="A2803" s="41"/>
      <c r="B2803" s="14"/>
      <c r="C2803" s="8"/>
      <c r="D2803" s="8"/>
      <c r="E2803" s="8"/>
      <c r="I2803" s="11"/>
      <c r="J2803" s="11"/>
      <c r="K2803" s="11"/>
      <c r="L2803" s="12"/>
      <c r="M2803" s="11"/>
      <c r="N2803" s="13"/>
    </row>
    <row r="2804" spans="1:14">
      <c r="A2804" s="41"/>
      <c r="B2804" s="14"/>
      <c r="C2804" s="8"/>
      <c r="D2804" s="8"/>
      <c r="E2804" s="8"/>
      <c r="I2804" s="11"/>
      <c r="J2804" s="11"/>
      <c r="K2804" s="11"/>
      <c r="L2804" s="12"/>
      <c r="M2804" s="11"/>
      <c r="N2804" s="13"/>
    </row>
    <row r="2805" spans="1:14">
      <c r="A2805" s="41"/>
      <c r="B2805" s="14"/>
      <c r="C2805" s="8"/>
      <c r="D2805" s="8"/>
      <c r="E2805" s="8"/>
      <c r="I2805" s="11"/>
      <c r="J2805" s="11"/>
      <c r="K2805" s="11"/>
      <c r="L2805" s="12"/>
      <c r="M2805" s="11"/>
      <c r="N2805" s="13"/>
    </row>
    <row r="2806" spans="1:14">
      <c r="A2806" s="41"/>
      <c r="B2806" s="14"/>
      <c r="C2806" s="8"/>
      <c r="D2806" s="8"/>
      <c r="E2806" s="8"/>
      <c r="I2806" s="11"/>
      <c r="J2806" s="11"/>
      <c r="K2806" s="11"/>
      <c r="L2806" s="12"/>
      <c r="M2806" s="11"/>
      <c r="N2806" s="13"/>
    </row>
    <row r="2807" spans="1:14">
      <c r="A2807" s="41"/>
      <c r="B2807" s="14"/>
      <c r="C2807" s="8"/>
      <c r="D2807" s="8"/>
      <c r="E2807" s="8"/>
      <c r="I2807" s="11"/>
      <c r="J2807" s="11"/>
      <c r="K2807" s="11"/>
      <c r="L2807" s="12"/>
      <c r="M2807" s="11"/>
      <c r="N2807" s="13"/>
    </row>
    <row r="2808" spans="1:14">
      <c r="A2808" s="41"/>
      <c r="B2808" s="14"/>
      <c r="C2808" s="8"/>
      <c r="D2808" s="8"/>
      <c r="E2808" s="8"/>
      <c r="I2808" s="11"/>
      <c r="J2808" s="11"/>
      <c r="K2808" s="11"/>
      <c r="L2808" s="12"/>
      <c r="M2808" s="11"/>
      <c r="N2808" s="13"/>
    </row>
    <row r="2809" spans="1:14">
      <c r="A2809" s="41"/>
      <c r="B2809" s="14"/>
      <c r="C2809" s="8"/>
      <c r="D2809" s="8"/>
      <c r="E2809" s="8"/>
      <c r="I2809" s="11"/>
      <c r="J2809" s="11"/>
      <c r="K2809" s="11"/>
      <c r="L2809" s="12"/>
      <c r="M2809" s="11"/>
      <c r="N2809" s="13"/>
    </row>
    <row r="2810" spans="1:14">
      <c r="A2810" s="41"/>
      <c r="B2810" s="14"/>
      <c r="C2810" s="8"/>
      <c r="D2810" s="8"/>
      <c r="E2810" s="8"/>
      <c r="I2810" s="11"/>
      <c r="J2810" s="11"/>
      <c r="K2810" s="11"/>
      <c r="L2810" s="12"/>
      <c r="M2810" s="11"/>
      <c r="N2810" s="13"/>
    </row>
    <row r="2811" spans="1:14">
      <c r="A2811" s="41"/>
      <c r="B2811" s="14"/>
      <c r="C2811" s="8"/>
      <c r="D2811" s="8"/>
      <c r="E2811" s="8"/>
      <c r="I2811" s="11"/>
      <c r="J2811" s="11"/>
      <c r="K2811" s="11"/>
      <c r="L2811" s="12"/>
      <c r="M2811" s="11"/>
      <c r="N2811" s="13"/>
    </row>
    <row r="2812" spans="1:14">
      <c r="A2812" s="41"/>
      <c r="B2812" s="14"/>
      <c r="C2812" s="8"/>
      <c r="D2812" s="8"/>
      <c r="E2812" s="8"/>
      <c r="I2812" s="11"/>
      <c r="J2812" s="11"/>
      <c r="K2812" s="11"/>
      <c r="L2812" s="12"/>
      <c r="M2812" s="11"/>
      <c r="N2812" s="13"/>
    </row>
    <row r="2813" spans="1:14">
      <c r="A2813" s="41"/>
      <c r="B2813" s="14"/>
      <c r="C2813" s="8"/>
      <c r="D2813" s="8"/>
      <c r="E2813" s="8"/>
      <c r="I2813" s="11"/>
      <c r="J2813" s="11"/>
      <c r="K2813" s="11"/>
      <c r="L2813" s="12"/>
      <c r="M2813" s="11"/>
      <c r="N2813" s="13"/>
    </row>
    <row r="2814" spans="1:14">
      <c r="A2814" s="41"/>
      <c r="B2814" s="14"/>
      <c r="C2814" s="8"/>
      <c r="D2814" s="8"/>
      <c r="E2814" s="8"/>
      <c r="I2814" s="11"/>
      <c r="J2814" s="11"/>
      <c r="K2814" s="11"/>
      <c r="L2814" s="12"/>
      <c r="M2814" s="11"/>
      <c r="N2814" s="13"/>
    </row>
    <row r="2815" spans="1:14">
      <c r="A2815" s="41"/>
      <c r="B2815" s="14"/>
      <c r="C2815" s="8"/>
      <c r="D2815" s="8"/>
      <c r="E2815" s="8"/>
      <c r="I2815" s="11"/>
      <c r="J2815" s="11"/>
      <c r="K2815" s="11"/>
      <c r="L2815" s="12"/>
      <c r="M2815" s="11"/>
      <c r="N2815" s="13"/>
    </row>
    <row r="2816" spans="1:14">
      <c r="A2816" s="41"/>
      <c r="B2816" s="14"/>
      <c r="C2816" s="8"/>
      <c r="D2816" s="8"/>
      <c r="E2816" s="8"/>
      <c r="I2816" s="11"/>
      <c r="J2816" s="11"/>
      <c r="K2816" s="11"/>
      <c r="L2816" s="12"/>
      <c r="M2816" s="11"/>
      <c r="N2816" s="13"/>
    </row>
    <row r="2817" spans="1:14">
      <c r="A2817" s="41"/>
      <c r="B2817" s="14"/>
      <c r="C2817" s="8"/>
      <c r="D2817" s="8"/>
      <c r="E2817" s="8"/>
      <c r="I2817" s="11"/>
      <c r="J2817" s="11"/>
      <c r="K2817" s="11"/>
      <c r="L2817" s="12"/>
      <c r="M2817" s="11"/>
      <c r="N2817" s="13"/>
    </row>
    <row r="2818" spans="1:14">
      <c r="A2818" s="41"/>
      <c r="B2818" s="14"/>
      <c r="C2818" s="8"/>
      <c r="D2818" s="8"/>
      <c r="E2818" s="8"/>
      <c r="I2818" s="11"/>
      <c r="J2818" s="11"/>
      <c r="K2818" s="11"/>
      <c r="L2818" s="12"/>
      <c r="M2818" s="11"/>
      <c r="N2818" s="13"/>
    </row>
    <row r="2819" spans="1:14">
      <c r="A2819" s="41"/>
      <c r="B2819" s="14"/>
      <c r="C2819" s="8"/>
      <c r="D2819" s="8"/>
      <c r="E2819" s="8"/>
      <c r="I2819" s="11"/>
      <c r="J2819" s="11"/>
      <c r="K2819" s="11"/>
      <c r="L2819" s="12"/>
      <c r="M2819" s="11"/>
      <c r="N2819" s="13"/>
    </row>
    <row r="2820" spans="1:14">
      <c r="A2820" s="41"/>
      <c r="B2820" s="14"/>
      <c r="C2820" s="8"/>
      <c r="D2820" s="8"/>
      <c r="E2820" s="8"/>
      <c r="I2820" s="11"/>
      <c r="J2820" s="11"/>
      <c r="K2820" s="11"/>
      <c r="L2820" s="12"/>
      <c r="M2820" s="11"/>
      <c r="N2820" s="13"/>
    </row>
    <row r="2821" spans="1:14">
      <c r="A2821" s="41"/>
      <c r="B2821" s="14"/>
      <c r="C2821" s="8"/>
      <c r="D2821" s="8"/>
      <c r="E2821" s="8"/>
      <c r="I2821" s="11"/>
      <c r="J2821" s="11"/>
      <c r="K2821" s="11"/>
      <c r="L2821" s="12"/>
      <c r="M2821" s="11"/>
      <c r="N2821" s="13"/>
    </row>
    <row r="2822" spans="1:14">
      <c r="A2822" s="41"/>
      <c r="B2822" s="14"/>
      <c r="C2822" s="8"/>
      <c r="D2822" s="8"/>
      <c r="E2822" s="8"/>
      <c r="I2822" s="11"/>
      <c r="J2822" s="11"/>
      <c r="K2822" s="11"/>
      <c r="L2822" s="12"/>
      <c r="M2822" s="11"/>
      <c r="N2822" s="13"/>
    </row>
    <row r="2823" spans="1:14">
      <c r="A2823" s="41"/>
      <c r="B2823" s="14"/>
      <c r="C2823" s="8"/>
      <c r="D2823" s="8"/>
      <c r="E2823" s="8"/>
      <c r="I2823" s="11"/>
      <c r="J2823" s="11"/>
      <c r="K2823" s="11"/>
      <c r="L2823" s="12"/>
      <c r="M2823" s="11"/>
      <c r="N2823" s="13"/>
    </row>
    <row r="2824" spans="1:14">
      <c r="A2824" s="41"/>
      <c r="B2824" s="14"/>
      <c r="C2824" s="8"/>
      <c r="D2824" s="8"/>
      <c r="E2824" s="8"/>
      <c r="I2824" s="11"/>
      <c r="J2824" s="11"/>
      <c r="K2824" s="11"/>
      <c r="L2824" s="12"/>
      <c r="M2824" s="11"/>
      <c r="N2824" s="13"/>
    </row>
    <row r="2825" spans="1:14">
      <c r="A2825" s="41"/>
      <c r="B2825" s="14"/>
      <c r="C2825" s="8"/>
      <c r="D2825" s="8"/>
      <c r="E2825" s="8"/>
      <c r="I2825" s="11"/>
      <c r="J2825" s="11"/>
      <c r="K2825" s="11"/>
      <c r="L2825" s="12"/>
      <c r="M2825" s="11"/>
      <c r="N2825" s="13"/>
    </row>
    <row r="2826" spans="1:14">
      <c r="A2826" s="41"/>
      <c r="B2826" s="14"/>
      <c r="C2826" s="8"/>
      <c r="D2826" s="8"/>
      <c r="E2826" s="8"/>
      <c r="I2826" s="11"/>
      <c r="J2826" s="11"/>
      <c r="K2826" s="11"/>
      <c r="L2826" s="12"/>
      <c r="M2826" s="11"/>
      <c r="N2826" s="13"/>
    </row>
    <row r="2827" spans="1:14">
      <c r="A2827" s="41"/>
      <c r="B2827" s="14"/>
      <c r="C2827" s="8"/>
      <c r="D2827" s="8"/>
      <c r="E2827" s="8"/>
      <c r="I2827" s="11"/>
      <c r="J2827" s="11"/>
      <c r="K2827" s="11"/>
      <c r="L2827" s="12"/>
      <c r="M2827" s="11"/>
      <c r="N2827" s="13"/>
    </row>
    <row r="2828" spans="1:14">
      <c r="A2828" s="41"/>
      <c r="B2828" s="14"/>
      <c r="C2828" s="8"/>
      <c r="D2828" s="8"/>
      <c r="E2828" s="8"/>
      <c r="I2828" s="11"/>
      <c r="J2828" s="11"/>
      <c r="K2828" s="11"/>
      <c r="L2828" s="12"/>
      <c r="M2828" s="11"/>
      <c r="N2828" s="13"/>
    </row>
    <row r="2829" spans="1:14">
      <c r="A2829" s="41"/>
      <c r="B2829" s="14"/>
      <c r="C2829" s="8"/>
      <c r="D2829" s="8"/>
      <c r="E2829" s="8"/>
      <c r="I2829" s="11"/>
      <c r="J2829" s="11"/>
      <c r="K2829" s="11"/>
      <c r="L2829" s="12"/>
      <c r="M2829" s="11"/>
      <c r="N2829" s="13"/>
    </row>
    <row r="2830" spans="1:14">
      <c r="A2830" s="41"/>
      <c r="B2830" s="14"/>
      <c r="C2830" s="8"/>
      <c r="D2830" s="8"/>
      <c r="E2830" s="8"/>
      <c r="I2830" s="11"/>
      <c r="J2830" s="11"/>
      <c r="K2830" s="11"/>
      <c r="L2830" s="12"/>
      <c r="M2830" s="11"/>
      <c r="N2830" s="13"/>
    </row>
    <row r="2831" spans="1:14">
      <c r="A2831" s="41"/>
      <c r="B2831" s="14"/>
      <c r="C2831" s="8"/>
      <c r="D2831" s="8"/>
      <c r="E2831" s="8"/>
      <c r="I2831" s="11"/>
      <c r="J2831" s="11"/>
      <c r="K2831" s="11"/>
      <c r="L2831" s="12"/>
      <c r="M2831" s="11"/>
      <c r="N2831" s="13"/>
    </row>
    <row r="2832" spans="1:14">
      <c r="A2832" s="41"/>
      <c r="B2832" s="14"/>
      <c r="C2832" s="8"/>
      <c r="D2832" s="8"/>
      <c r="E2832" s="8"/>
      <c r="I2832" s="11"/>
      <c r="J2832" s="11"/>
      <c r="K2832" s="11"/>
      <c r="L2832" s="12"/>
      <c r="M2832" s="11"/>
      <c r="N2832" s="13"/>
    </row>
    <row r="2833" spans="1:14">
      <c r="A2833" s="41"/>
      <c r="B2833" s="14"/>
      <c r="C2833" s="8"/>
      <c r="D2833" s="8"/>
      <c r="E2833" s="8"/>
      <c r="I2833" s="11"/>
      <c r="J2833" s="11"/>
      <c r="K2833" s="11"/>
      <c r="L2833" s="12"/>
      <c r="M2833" s="11"/>
      <c r="N2833" s="13"/>
    </row>
    <row r="2834" spans="1:14">
      <c r="A2834" s="41"/>
      <c r="B2834" s="14"/>
      <c r="C2834" s="8"/>
      <c r="D2834" s="8"/>
      <c r="E2834" s="8"/>
      <c r="I2834" s="11"/>
      <c r="J2834" s="11"/>
      <c r="K2834" s="11"/>
      <c r="L2834" s="12"/>
      <c r="M2834" s="11"/>
      <c r="N2834" s="13"/>
    </row>
    <row r="2835" spans="1:14">
      <c r="A2835" s="41"/>
      <c r="B2835" s="14"/>
      <c r="C2835" s="8"/>
      <c r="D2835" s="8"/>
      <c r="E2835" s="8"/>
      <c r="I2835" s="11"/>
      <c r="J2835" s="11"/>
      <c r="K2835" s="11"/>
      <c r="L2835" s="12"/>
      <c r="M2835" s="11"/>
      <c r="N2835" s="13"/>
    </row>
    <row r="2836" spans="1:14">
      <c r="A2836" s="41"/>
      <c r="B2836" s="14"/>
      <c r="C2836" s="8"/>
      <c r="D2836" s="8"/>
      <c r="E2836" s="8"/>
      <c r="I2836" s="11"/>
      <c r="J2836" s="11"/>
      <c r="K2836" s="11"/>
      <c r="L2836" s="12"/>
      <c r="M2836" s="11"/>
      <c r="N2836" s="13"/>
    </row>
    <row r="2837" spans="1:14">
      <c r="A2837" s="41"/>
      <c r="B2837" s="14"/>
      <c r="C2837" s="8"/>
      <c r="D2837" s="8"/>
      <c r="E2837" s="8"/>
      <c r="I2837" s="11"/>
      <c r="J2837" s="11"/>
      <c r="K2837" s="11"/>
      <c r="L2837" s="12"/>
      <c r="M2837" s="11"/>
      <c r="N2837" s="13"/>
    </row>
    <row r="2838" spans="1:14">
      <c r="A2838" s="41"/>
      <c r="B2838" s="14"/>
      <c r="C2838" s="8"/>
      <c r="D2838" s="8"/>
      <c r="E2838" s="8"/>
      <c r="I2838" s="11"/>
      <c r="J2838" s="11"/>
      <c r="K2838" s="11"/>
      <c r="L2838" s="12"/>
      <c r="M2838" s="11"/>
      <c r="N2838" s="13"/>
    </row>
    <row r="2839" spans="1:14">
      <c r="A2839" s="41"/>
      <c r="B2839" s="14"/>
      <c r="C2839" s="8"/>
      <c r="D2839" s="8"/>
      <c r="E2839" s="8"/>
      <c r="I2839" s="11"/>
      <c r="J2839" s="11"/>
      <c r="K2839" s="11"/>
      <c r="L2839" s="12"/>
      <c r="M2839" s="11"/>
      <c r="N2839" s="13"/>
    </row>
    <row r="2840" spans="1:14">
      <c r="A2840" s="41"/>
      <c r="B2840" s="14"/>
      <c r="C2840" s="8"/>
      <c r="D2840" s="8"/>
      <c r="E2840" s="8"/>
      <c r="I2840" s="11"/>
      <c r="J2840" s="11"/>
      <c r="K2840" s="11"/>
      <c r="L2840" s="12"/>
      <c r="M2840" s="11"/>
      <c r="N2840" s="13"/>
    </row>
    <row r="2841" spans="1:14">
      <c r="A2841" s="41"/>
      <c r="B2841" s="14"/>
      <c r="C2841" s="8"/>
      <c r="D2841" s="8"/>
      <c r="E2841" s="8"/>
      <c r="I2841" s="11"/>
      <c r="J2841" s="11"/>
      <c r="K2841" s="11"/>
      <c r="L2841" s="12"/>
      <c r="M2841" s="11"/>
      <c r="N2841" s="13"/>
    </row>
    <row r="2842" spans="1:14">
      <c r="A2842" s="41"/>
      <c r="B2842" s="14"/>
      <c r="C2842" s="8"/>
      <c r="D2842" s="8"/>
      <c r="E2842" s="8"/>
      <c r="I2842" s="11"/>
      <c r="J2842" s="11"/>
      <c r="K2842" s="11"/>
      <c r="L2842" s="12"/>
      <c r="M2842" s="11"/>
      <c r="N2842" s="13"/>
    </row>
    <row r="2843" spans="1:14">
      <c r="A2843" s="41"/>
      <c r="B2843" s="14"/>
      <c r="C2843" s="8"/>
      <c r="D2843" s="8"/>
      <c r="E2843" s="8"/>
      <c r="I2843" s="11"/>
      <c r="J2843" s="11"/>
      <c r="K2843" s="11"/>
      <c r="L2843" s="12"/>
      <c r="M2843" s="11"/>
      <c r="N2843" s="13"/>
    </row>
    <row r="2844" spans="1:14">
      <c r="A2844" s="41"/>
      <c r="B2844" s="14"/>
      <c r="C2844" s="8"/>
      <c r="D2844" s="8"/>
      <c r="E2844" s="8"/>
      <c r="I2844" s="11"/>
      <c r="J2844" s="11"/>
      <c r="K2844" s="11"/>
      <c r="L2844" s="12"/>
      <c r="M2844" s="11"/>
      <c r="N2844" s="13"/>
    </row>
    <row r="2845" spans="1:14">
      <c r="A2845" s="41"/>
      <c r="B2845" s="14"/>
      <c r="C2845" s="8"/>
      <c r="D2845" s="8"/>
      <c r="E2845" s="8"/>
      <c r="I2845" s="11"/>
      <c r="J2845" s="11"/>
      <c r="K2845" s="11"/>
      <c r="L2845" s="12"/>
      <c r="M2845" s="11"/>
      <c r="N2845" s="13"/>
    </row>
    <row r="2846" spans="1:14">
      <c r="A2846" s="41"/>
      <c r="B2846" s="14"/>
      <c r="C2846" s="8"/>
      <c r="D2846" s="8"/>
      <c r="E2846" s="8"/>
      <c r="I2846" s="11"/>
      <c r="J2846" s="11"/>
      <c r="K2846" s="11"/>
      <c r="L2846" s="12"/>
      <c r="M2846" s="11"/>
      <c r="N2846" s="13"/>
    </row>
    <row r="2847" spans="1:14">
      <c r="A2847" s="41"/>
      <c r="B2847" s="14"/>
      <c r="C2847" s="8"/>
      <c r="D2847" s="8"/>
      <c r="E2847" s="8"/>
      <c r="I2847" s="11"/>
      <c r="J2847" s="11"/>
      <c r="K2847" s="11"/>
      <c r="L2847" s="12"/>
      <c r="M2847" s="11"/>
      <c r="N2847" s="13"/>
    </row>
    <row r="2848" spans="1:14">
      <c r="A2848" s="41"/>
      <c r="B2848" s="14"/>
      <c r="C2848" s="8"/>
      <c r="D2848" s="8"/>
      <c r="E2848" s="8"/>
      <c r="I2848" s="11"/>
      <c r="J2848" s="11"/>
      <c r="K2848" s="11"/>
      <c r="L2848" s="12"/>
      <c r="M2848" s="11"/>
      <c r="N2848" s="13"/>
    </row>
    <row r="2849" spans="1:14">
      <c r="A2849" s="41"/>
      <c r="B2849" s="14"/>
      <c r="C2849" s="8"/>
      <c r="D2849" s="8"/>
      <c r="E2849" s="8"/>
      <c r="I2849" s="11"/>
      <c r="J2849" s="11"/>
      <c r="K2849" s="11"/>
      <c r="L2849" s="12"/>
      <c r="M2849" s="11"/>
      <c r="N2849" s="13"/>
    </row>
    <row r="2850" spans="1:14">
      <c r="A2850" s="41"/>
      <c r="B2850" s="14"/>
      <c r="C2850" s="8"/>
      <c r="D2850" s="8"/>
      <c r="E2850" s="8"/>
      <c r="I2850" s="11"/>
      <c r="J2850" s="11"/>
      <c r="K2850" s="11"/>
      <c r="L2850" s="12"/>
      <c r="M2850" s="11"/>
      <c r="N2850" s="13"/>
    </row>
    <row r="2851" spans="1:14">
      <c r="A2851" s="41"/>
      <c r="B2851" s="14"/>
      <c r="C2851" s="8"/>
      <c r="D2851" s="8"/>
      <c r="E2851" s="8"/>
      <c r="I2851" s="11"/>
      <c r="J2851" s="11"/>
      <c r="K2851" s="11"/>
      <c r="L2851" s="12"/>
      <c r="M2851" s="11"/>
      <c r="N2851" s="13"/>
    </row>
    <row r="2852" spans="1:14">
      <c r="A2852" s="41"/>
      <c r="B2852" s="14"/>
      <c r="C2852" s="8"/>
      <c r="D2852" s="8"/>
      <c r="E2852" s="8"/>
      <c r="I2852" s="11"/>
      <c r="J2852" s="11"/>
      <c r="K2852" s="11"/>
      <c r="L2852" s="12"/>
      <c r="M2852" s="11"/>
      <c r="N2852" s="13"/>
    </row>
    <row r="2853" spans="1:14">
      <c r="A2853" s="41"/>
      <c r="B2853" s="14"/>
      <c r="C2853" s="8"/>
      <c r="D2853" s="8"/>
      <c r="E2853" s="8"/>
      <c r="I2853" s="11"/>
      <c r="J2853" s="11"/>
      <c r="K2853" s="11"/>
      <c r="L2853" s="12"/>
      <c r="M2853" s="11"/>
      <c r="N2853" s="13"/>
    </row>
    <row r="2854" spans="1:14">
      <c r="A2854" s="41"/>
      <c r="B2854" s="14"/>
      <c r="C2854" s="8"/>
      <c r="D2854" s="8"/>
      <c r="E2854" s="8"/>
      <c r="I2854" s="11"/>
      <c r="J2854" s="11"/>
      <c r="K2854" s="11"/>
      <c r="L2854" s="12"/>
      <c r="M2854" s="11"/>
      <c r="N2854" s="13"/>
    </row>
    <row r="2855" spans="1:14">
      <c r="A2855" s="41"/>
      <c r="B2855" s="14"/>
      <c r="C2855" s="8"/>
      <c r="D2855" s="8"/>
      <c r="E2855" s="8"/>
      <c r="I2855" s="11"/>
      <c r="J2855" s="11"/>
      <c r="K2855" s="11"/>
      <c r="L2855" s="12"/>
      <c r="M2855" s="11"/>
      <c r="N2855" s="13"/>
    </row>
    <row r="2856" spans="1:14">
      <c r="A2856" s="41"/>
      <c r="B2856" s="14"/>
      <c r="C2856" s="8"/>
      <c r="D2856" s="8"/>
      <c r="E2856" s="8"/>
      <c r="I2856" s="11"/>
      <c r="J2856" s="11"/>
      <c r="K2856" s="11"/>
      <c r="L2856" s="12"/>
      <c r="M2856" s="11"/>
      <c r="N2856" s="13"/>
    </row>
    <row r="2857" spans="1:14">
      <c r="A2857" s="41"/>
      <c r="B2857" s="14"/>
      <c r="C2857" s="8"/>
      <c r="D2857" s="8"/>
      <c r="E2857" s="8"/>
      <c r="I2857" s="11"/>
      <c r="J2857" s="11"/>
      <c r="K2857" s="11"/>
      <c r="L2857" s="12"/>
      <c r="M2857" s="11"/>
      <c r="N2857" s="13"/>
    </row>
    <row r="2858" spans="1:14">
      <c r="A2858" s="41"/>
      <c r="B2858" s="14"/>
      <c r="C2858" s="8"/>
      <c r="D2858" s="8"/>
      <c r="E2858" s="8"/>
      <c r="I2858" s="11"/>
      <c r="J2858" s="11"/>
      <c r="K2858" s="11"/>
      <c r="L2858" s="12"/>
      <c r="M2858" s="11"/>
      <c r="N2858" s="13"/>
    </row>
    <row r="2859" spans="1:14">
      <c r="A2859" s="41"/>
      <c r="B2859" s="14"/>
      <c r="C2859" s="8"/>
      <c r="D2859" s="8"/>
      <c r="E2859" s="8"/>
      <c r="I2859" s="11"/>
      <c r="J2859" s="11"/>
      <c r="K2859" s="11"/>
      <c r="L2859" s="12"/>
      <c r="M2859" s="11"/>
      <c r="N2859" s="13"/>
    </row>
    <row r="2860" spans="1:14">
      <c r="A2860" s="41"/>
      <c r="B2860" s="14"/>
      <c r="C2860" s="8"/>
      <c r="D2860" s="8"/>
      <c r="E2860" s="8"/>
      <c r="I2860" s="11"/>
      <c r="J2860" s="11"/>
      <c r="K2860" s="11"/>
      <c r="L2860" s="12"/>
      <c r="M2860" s="11"/>
      <c r="N2860" s="13"/>
    </row>
    <row r="2861" spans="1:14">
      <c r="A2861" s="41"/>
      <c r="B2861" s="14"/>
      <c r="C2861" s="8"/>
      <c r="D2861" s="8"/>
      <c r="E2861" s="8"/>
      <c r="I2861" s="11"/>
      <c r="J2861" s="11"/>
      <c r="K2861" s="11"/>
      <c r="L2861" s="12"/>
      <c r="M2861" s="11"/>
      <c r="N2861" s="13"/>
    </row>
    <row r="2862" spans="1:14">
      <c r="A2862" s="41"/>
      <c r="B2862" s="14"/>
      <c r="C2862" s="8"/>
      <c r="D2862" s="8"/>
      <c r="E2862" s="8"/>
      <c r="I2862" s="11"/>
      <c r="J2862" s="11"/>
      <c r="K2862" s="11"/>
      <c r="L2862" s="12"/>
      <c r="M2862" s="11"/>
      <c r="N2862" s="13"/>
    </row>
    <row r="2863" spans="1:14">
      <c r="A2863" s="41"/>
      <c r="B2863" s="14"/>
      <c r="C2863" s="8"/>
      <c r="D2863" s="8"/>
      <c r="E2863" s="8"/>
      <c r="I2863" s="11"/>
      <c r="J2863" s="11"/>
      <c r="K2863" s="11"/>
      <c r="L2863" s="12"/>
      <c r="M2863" s="11"/>
      <c r="N2863" s="13"/>
    </row>
    <row r="2864" spans="1:14">
      <c r="A2864" s="41"/>
      <c r="B2864" s="14"/>
      <c r="C2864" s="8"/>
      <c r="D2864" s="8"/>
      <c r="E2864" s="8"/>
      <c r="I2864" s="11"/>
      <c r="J2864" s="11"/>
      <c r="K2864" s="11"/>
      <c r="L2864" s="12"/>
      <c r="M2864" s="11"/>
      <c r="N2864" s="13"/>
    </row>
    <row r="2865" spans="1:14">
      <c r="A2865" s="41"/>
      <c r="B2865" s="14"/>
      <c r="C2865" s="8"/>
      <c r="D2865" s="8"/>
      <c r="E2865" s="8"/>
      <c r="I2865" s="11"/>
      <c r="J2865" s="11"/>
      <c r="K2865" s="11"/>
      <c r="L2865" s="12"/>
      <c r="M2865" s="11"/>
      <c r="N2865" s="13"/>
    </row>
    <row r="2866" spans="1:14">
      <c r="A2866" s="41"/>
      <c r="B2866" s="14"/>
      <c r="C2866" s="8"/>
      <c r="D2866" s="8"/>
      <c r="E2866" s="8"/>
      <c r="I2866" s="11"/>
      <c r="J2866" s="11"/>
      <c r="K2866" s="11"/>
      <c r="L2866" s="12"/>
      <c r="M2866" s="11"/>
      <c r="N2866" s="13"/>
    </row>
    <row r="2867" spans="1:14">
      <c r="A2867" s="41"/>
      <c r="B2867" s="14"/>
      <c r="C2867" s="8"/>
      <c r="D2867" s="8"/>
      <c r="E2867" s="8"/>
      <c r="I2867" s="11"/>
      <c r="J2867" s="11"/>
      <c r="K2867" s="11"/>
      <c r="L2867" s="12"/>
      <c r="M2867" s="11"/>
      <c r="N2867" s="13"/>
    </row>
    <row r="2868" spans="1:14">
      <c r="A2868" s="41"/>
      <c r="B2868" s="14"/>
      <c r="C2868" s="8"/>
      <c r="D2868" s="8"/>
      <c r="E2868" s="8"/>
      <c r="I2868" s="11"/>
      <c r="J2868" s="11"/>
      <c r="K2868" s="11"/>
      <c r="L2868" s="12"/>
      <c r="M2868" s="11"/>
      <c r="N2868" s="13"/>
    </row>
    <row r="2869" spans="1:14">
      <c r="A2869" s="41"/>
      <c r="B2869" s="14"/>
      <c r="C2869" s="8"/>
      <c r="D2869" s="8"/>
      <c r="E2869" s="8"/>
      <c r="I2869" s="11"/>
      <c r="J2869" s="11"/>
      <c r="K2869" s="11"/>
      <c r="L2869" s="12"/>
      <c r="M2869" s="11"/>
      <c r="N2869" s="13"/>
    </row>
    <row r="2870" spans="1:14">
      <c r="A2870" s="41"/>
      <c r="B2870" s="14"/>
      <c r="C2870" s="8"/>
      <c r="D2870" s="8"/>
      <c r="E2870" s="8"/>
      <c r="I2870" s="11"/>
      <c r="J2870" s="11"/>
      <c r="K2870" s="11"/>
      <c r="L2870" s="12"/>
      <c r="M2870" s="11"/>
      <c r="N2870" s="13"/>
    </row>
    <row r="2871" spans="1:14">
      <c r="A2871" s="41"/>
      <c r="B2871" s="14"/>
      <c r="C2871" s="8"/>
      <c r="D2871" s="8"/>
      <c r="E2871" s="8"/>
      <c r="I2871" s="11"/>
      <c r="J2871" s="11"/>
      <c r="K2871" s="11"/>
      <c r="L2871" s="12"/>
      <c r="M2871" s="11"/>
      <c r="N2871" s="13"/>
    </row>
    <row r="2872" spans="1:14">
      <c r="A2872" s="41"/>
      <c r="B2872" s="14"/>
      <c r="C2872" s="8"/>
      <c r="D2872" s="8"/>
      <c r="E2872" s="8"/>
      <c r="I2872" s="11"/>
      <c r="J2872" s="11"/>
      <c r="K2872" s="11"/>
      <c r="L2872" s="12"/>
      <c r="M2872" s="11"/>
      <c r="N2872" s="13"/>
    </row>
    <row r="2873" spans="1:14">
      <c r="A2873" s="41"/>
      <c r="B2873" s="14"/>
      <c r="C2873" s="8"/>
      <c r="D2873" s="8"/>
      <c r="E2873" s="8"/>
      <c r="I2873" s="11"/>
      <c r="J2873" s="11"/>
      <c r="K2873" s="11"/>
      <c r="L2873" s="12"/>
      <c r="M2873" s="11"/>
      <c r="N2873" s="13"/>
    </row>
    <row r="2874" spans="1:14">
      <c r="A2874" s="41"/>
      <c r="B2874" s="14"/>
      <c r="C2874" s="8"/>
      <c r="D2874" s="8"/>
      <c r="E2874" s="8"/>
      <c r="I2874" s="11"/>
      <c r="J2874" s="11"/>
      <c r="K2874" s="11"/>
      <c r="L2874" s="12"/>
      <c r="M2874" s="11"/>
      <c r="N2874" s="13"/>
    </row>
    <row r="2875" spans="1:14">
      <c r="A2875" s="41"/>
      <c r="B2875" s="14"/>
      <c r="C2875" s="8"/>
      <c r="D2875" s="8"/>
      <c r="E2875" s="8"/>
      <c r="I2875" s="11"/>
      <c r="J2875" s="11"/>
      <c r="K2875" s="11"/>
      <c r="L2875" s="12"/>
      <c r="M2875" s="11"/>
      <c r="N2875" s="13"/>
    </row>
    <row r="2876" spans="1:14">
      <c r="A2876" s="41"/>
      <c r="B2876" s="14"/>
      <c r="C2876" s="8"/>
      <c r="D2876" s="8"/>
      <c r="E2876" s="8"/>
      <c r="I2876" s="11"/>
      <c r="J2876" s="11"/>
      <c r="K2876" s="11"/>
      <c r="L2876" s="12"/>
      <c r="M2876" s="11"/>
      <c r="N2876" s="13"/>
    </row>
    <row r="2877" spans="1:14">
      <c r="A2877" s="41"/>
      <c r="B2877" s="14"/>
      <c r="C2877" s="8"/>
      <c r="D2877" s="8"/>
      <c r="E2877" s="8"/>
      <c r="I2877" s="11"/>
      <c r="J2877" s="11"/>
      <c r="K2877" s="11"/>
      <c r="L2877" s="12"/>
      <c r="M2877" s="11"/>
      <c r="N2877" s="13"/>
    </row>
    <row r="2878" spans="1:14">
      <c r="A2878" s="41"/>
      <c r="B2878" s="14"/>
      <c r="C2878" s="8"/>
      <c r="D2878" s="8"/>
      <c r="E2878" s="8"/>
      <c r="I2878" s="11"/>
      <c r="J2878" s="11"/>
      <c r="K2878" s="11"/>
      <c r="L2878" s="12"/>
      <c r="M2878" s="11"/>
      <c r="N2878" s="13"/>
    </row>
    <row r="2879" spans="1:14">
      <c r="A2879" s="41"/>
      <c r="B2879" s="14"/>
      <c r="C2879" s="8"/>
      <c r="D2879" s="8"/>
      <c r="E2879" s="8"/>
      <c r="I2879" s="11"/>
      <c r="J2879" s="11"/>
      <c r="K2879" s="11"/>
      <c r="L2879" s="12"/>
      <c r="M2879" s="11"/>
      <c r="N2879" s="13"/>
    </row>
    <row r="2880" spans="1:14">
      <c r="A2880" s="41"/>
      <c r="B2880" s="14"/>
      <c r="C2880" s="8"/>
      <c r="D2880" s="8"/>
      <c r="E2880" s="8"/>
      <c r="I2880" s="11"/>
      <c r="J2880" s="11"/>
      <c r="K2880" s="11"/>
      <c r="L2880" s="12"/>
      <c r="M2880" s="11"/>
      <c r="N2880" s="13"/>
    </row>
    <row r="2881" spans="1:14">
      <c r="A2881" s="41"/>
      <c r="B2881" s="14"/>
      <c r="C2881" s="8"/>
      <c r="D2881" s="8"/>
      <c r="E2881" s="8"/>
      <c r="I2881" s="11"/>
      <c r="J2881" s="11"/>
      <c r="K2881" s="11"/>
      <c r="L2881" s="12"/>
      <c r="M2881" s="11"/>
      <c r="N2881" s="13"/>
    </row>
    <row r="2882" spans="1:14">
      <c r="A2882" s="41"/>
      <c r="B2882" s="14"/>
      <c r="C2882" s="8"/>
      <c r="D2882" s="8"/>
      <c r="E2882" s="8"/>
      <c r="I2882" s="11"/>
      <c r="J2882" s="11"/>
      <c r="K2882" s="11"/>
      <c r="L2882" s="12"/>
      <c r="M2882" s="11"/>
      <c r="N2882" s="13"/>
    </row>
    <row r="2883" spans="1:14">
      <c r="A2883" s="41"/>
      <c r="B2883" s="14"/>
      <c r="C2883" s="8"/>
      <c r="D2883" s="8"/>
      <c r="E2883" s="8"/>
      <c r="I2883" s="11"/>
      <c r="J2883" s="11"/>
      <c r="K2883" s="11"/>
      <c r="L2883" s="12"/>
      <c r="M2883" s="11"/>
      <c r="N2883" s="13"/>
    </row>
    <row r="2884" spans="1:14">
      <c r="A2884" s="41"/>
      <c r="B2884" s="14"/>
      <c r="C2884" s="8"/>
      <c r="D2884" s="8"/>
      <c r="E2884" s="8"/>
      <c r="I2884" s="11"/>
      <c r="J2884" s="11"/>
      <c r="K2884" s="11"/>
      <c r="L2884" s="12"/>
      <c r="M2884" s="11"/>
      <c r="N2884" s="13"/>
    </row>
    <row r="2885" spans="1:14">
      <c r="A2885" s="41"/>
      <c r="B2885" s="14"/>
      <c r="C2885" s="8"/>
      <c r="D2885" s="8"/>
      <c r="E2885" s="8"/>
      <c r="I2885" s="11"/>
      <c r="J2885" s="11"/>
      <c r="K2885" s="11"/>
      <c r="L2885" s="12"/>
      <c r="M2885" s="11"/>
      <c r="N2885" s="13"/>
    </row>
    <row r="2886" spans="1:14">
      <c r="A2886" s="41"/>
      <c r="B2886" s="14"/>
      <c r="C2886" s="8"/>
      <c r="D2886" s="8"/>
      <c r="E2886" s="8"/>
      <c r="I2886" s="11"/>
      <c r="J2886" s="11"/>
      <c r="K2886" s="11"/>
      <c r="L2886" s="12"/>
      <c r="M2886" s="11"/>
      <c r="N2886" s="13"/>
    </row>
    <row r="2887" spans="1:14">
      <c r="A2887" s="41"/>
      <c r="B2887" s="14"/>
      <c r="C2887" s="8"/>
      <c r="D2887" s="8"/>
      <c r="E2887" s="8"/>
      <c r="I2887" s="11"/>
      <c r="J2887" s="11"/>
      <c r="K2887" s="11"/>
      <c r="L2887" s="12"/>
      <c r="M2887" s="11"/>
      <c r="N2887" s="13"/>
    </row>
    <row r="2888" spans="1:14">
      <c r="A2888" s="41"/>
      <c r="B2888" s="14"/>
      <c r="C2888" s="8"/>
      <c r="D2888" s="8"/>
      <c r="E2888" s="8"/>
      <c r="I2888" s="11"/>
      <c r="J2888" s="11"/>
      <c r="K2888" s="11"/>
      <c r="L2888" s="12"/>
      <c r="M2888" s="11"/>
      <c r="N2888" s="13"/>
    </row>
    <row r="2889" spans="1:14">
      <c r="A2889" s="41"/>
      <c r="B2889" s="14"/>
      <c r="C2889" s="8"/>
      <c r="D2889" s="8"/>
      <c r="E2889" s="8"/>
      <c r="I2889" s="11"/>
      <c r="J2889" s="11"/>
      <c r="K2889" s="11"/>
      <c r="L2889" s="12"/>
      <c r="M2889" s="11"/>
      <c r="N2889" s="13"/>
    </row>
    <row r="2890" spans="1:14">
      <c r="A2890" s="41"/>
      <c r="B2890" s="14"/>
      <c r="C2890" s="8"/>
      <c r="D2890" s="8"/>
      <c r="E2890" s="8"/>
      <c r="I2890" s="11"/>
      <c r="J2890" s="11"/>
      <c r="K2890" s="11"/>
      <c r="L2890" s="12"/>
      <c r="M2890" s="11"/>
      <c r="N2890" s="13"/>
    </row>
    <row r="2891" spans="1:14">
      <c r="A2891" s="41"/>
      <c r="B2891" s="14"/>
      <c r="C2891" s="8"/>
      <c r="D2891" s="8"/>
      <c r="E2891" s="8"/>
      <c r="I2891" s="11"/>
      <c r="J2891" s="11"/>
      <c r="K2891" s="11"/>
      <c r="L2891" s="12"/>
      <c r="M2891" s="11"/>
      <c r="N2891" s="13"/>
    </row>
    <row r="2892" spans="1:14">
      <c r="A2892" s="41"/>
      <c r="B2892" s="14"/>
      <c r="C2892" s="8"/>
      <c r="D2892" s="8"/>
      <c r="E2892" s="8"/>
      <c r="I2892" s="11"/>
      <c r="J2892" s="11"/>
      <c r="K2892" s="11"/>
      <c r="L2892" s="12"/>
      <c r="M2892" s="11"/>
      <c r="N2892" s="13"/>
    </row>
    <row r="2893" spans="1:14">
      <c r="A2893" s="41"/>
      <c r="B2893" s="14"/>
      <c r="C2893" s="8"/>
      <c r="D2893" s="8"/>
      <c r="E2893" s="8"/>
      <c r="I2893" s="11"/>
      <c r="J2893" s="11"/>
      <c r="K2893" s="11"/>
      <c r="L2893" s="12"/>
      <c r="M2893" s="11"/>
      <c r="N2893" s="13"/>
    </row>
    <row r="2894" spans="1:14">
      <c r="A2894" s="41"/>
      <c r="B2894" s="14"/>
      <c r="C2894" s="8"/>
      <c r="D2894" s="8"/>
      <c r="E2894" s="8"/>
      <c r="I2894" s="11"/>
      <c r="J2894" s="11"/>
      <c r="K2894" s="11"/>
      <c r="L2894" s="12"/>
      <c r="M2894" s="11"/>
      <c r="N2894" s="13"/>
    </row>
    <row r="2895" spans="1:14">
      <c r="A2895" s="41"/>
      <c r="B2895" s="14"/>
      <c r="C2895" s="8"/>
      <c r="D2895" s="8"/>
      <c r="E2895" s="8"/>
      <c r="I2895" s="11"/>
      <c r="J2895" s="11"/>
      <c r="K2895" s="11"/>
      <c r="L2895" s="12"/>
      <c r="M2895" s="11"/>
      <c r="N2895" s="13"/>
    </row>
    <row r="2896" spans="1:14">
      <c r="A2896" s="41"/>
      <c r="B2896" s="14"/>
      <c r="C2896" s="8"/>
      <c r="D2896" s="8"/>
      <c r="E2896" s="8"/>
      <c r="I2896" s="11"/>
      <c r="J2896" s="11"/>
      <c r="K2896" s="11"/>
      <c r="L2896" s="12"/>
      <c r="M2896" s="11"/>
      <c r="N2896" s="13"/>
    </row>
    <row r="2897" spans="1:14">
      <c r="A2897" s="41"/>
      <c r="B2897" s="14"/>
      <c r="C2897" s="8"/>
      <c r="D2897" s="8"/>
      <c r="E2897" s="8"/>
      <c r="I2897" s="11"/>
      <c r="J2897" s="11"/>
      <c r="K2897" s="11"/>
      <c r="L2897" s="12"/>
      <c r="M2897" s="11"/>
      <c r="N2897" s="13"/>
    </row>
    <row r="2898" spans="1:14">
      <c r="A2898" s="41"/>
      <c r="B2898" s="14"/>
      <c r="C2898" s="8"/>
      <c r="D2898" s="8"/>
      <c r="E2898" s="8"/>
      <c r="I2898" s="11"/>
      <c r="J2898" s="11"/>
      <c r="K2898" s="11"/>
      <c r="L2898" s="12"/>
      <c r="M2898" s="11"/>
      <c r="N2898" s="13"/>
    </row>
    <row r="2899" spans="1:14">
      <c r="A2899" s="41"/>
      <c r="B2899" s="14"/>
      <c r="C2899" s="8"/>
      <c r="D2899" s="8"/>
      <c r="E2899" s="8"/>
      <c r="I2899" s="11"/>
      <c r="J2899" s="11"/>
      <c r="K2899" s="11"/>
      <c r="L2899" s="12"/>
      <c r="M2899" s="11"/>
      <c r="N2899" s="13"/>
    </row>
    <row r="2900" spans="1:14">
      <c r="A2900" s="41"/>
      <c r="B2900" s="14"/>
      <c r="C2900" s="8"/>
      <c r="D2900" s="8"/>
      <c r="E2900" s="8"/>
      <c r="I2900" s="11"/>
      <c r="J2900" s="11"/>
      <c r="K2900" s="11"/>
      <c r="L2900" s="12"/>
      <c r="M2900" s="11"/>
      <c r="N2900" s="13"/>
    </row>
    <row r="2901" spans="1:14">
      <c r="A2901" s="41"/>
      <c r="B2901" s="14"/>
      <c r="C2901" s="8"/>
      <c r="D2901" s="8"/>
      <c r="E2901" s="8"/>
      <c r="I2901" s="11"/>
      <c r="J2901" s="11"/>
      <c r="K2901" s="11"/>
      <c r="L2901" s="12"/>
      <c r="M2901" s="11"/>
      <c r="N2901" s="13"/>
    </row>
    <row r="2902" spans="1:14">
      <c r="A2902" s="41"/>
      <c r="B2902" s="14"/>
      <c r="C2902" s="8"/>
      <c r="D2902" s="8"/>
      <c r="E2902" s="8"/>
      <c r="I2902" s="11"/>
      <c r="J2902" s="11"/>
      <c r="K2902" s="11"/>
      <c r="L2902" s="12"/>
      <c r="M2902" s="11"/>
      <c r="N2902" s="13"/>
    </row>
    <row r="2903" spans="1:14">
      <c r="A2903" s="41"/>
      <c r="B2903" s="14"/>
      <c r="C2903" s="8"/>
      <c r="D2903" s="8"/>
      <c r="E2903" s="8"/>
      <c r="I2903" s="11"/>
      <c r="J2903" s="11"/>
      <c r="K2903" s="11"/>
      <c r="L2903" s="12"/>
      <c r="M2903" s="11"/>
      <c r="N2903" s="13"/>
    </row>
    <row r="2904" spans="1:14">
      <c r="A2904" s="41"/>
      <c r="B2904" s="14"/>
      <c r="C2904" s="8"/>
      <c r="D2904" s="8"/>
      <c r="E2904" s="8"/>
      <c r="I2904" s="11"/>
      <c r="J2904" s="11"/>
      <c r="K2904" s="11"/>
      <c r="L2904" s="12"/>
      <c r="M2904" s="11"/>
      <c r="N2904" s="13"/>
    </row>
    <row r="2905" spans="1:14">
      <c r="A2905" s="41"/>
      <c r="B2905" s="14"/>
      <c r="C2905" s="8"/>
      <c r="D2905" s="8"/>
      <c r="E2905" s="8"/>
      <c r="I2905" s="11"/>
      <c r="J2905" s="11"/>
      <c r="K2905" s="11"/>
      <c r="L2905" s="12"/>
      <c r="M2905" s="11"/>
      <c r="N2905" s="13"/>
    </row>
    <row r="2906" spans="1:14">
      <c r="A2906" s="41"/>
      <c r="B2906" s="14"/>
      <c r="C2906" s="8"/>
      <c r="D2906" s="8"/>
      <c r="E2906" s="8"/>
      <c r="I2906" s="11"/>
      <c r="J2906" s="11"/>
      <c r="K2906" s="11"/>
      <c r="L2906" s="12"/>
      <c r="M2906" s="11"/>
      <c r="N2906" s="13"/>
    </row>
    <row r="2907" spans="1:14">
      <c r="A2907" s="41"/>
      <c r="B2907" s="14"/>
      <c r="C2907" s="8"/>
      <c r="D2907" s="8"/>
      <c r="E2907" s="8"/>
      <c r="I2907" s="11"/>
      <c r="J2907" s="11"/>
      <c r="K2907" s="11"/>
      <c r="L2907" s="12"/>
      <c r="M2907" s="11"/>
      <c r="N2907" s="13"/>
    </row>
    <row r="2908" spans="1:14">
      <c r="A2908" s="41"/>
      <c r="B2908" s="14"/>
      <c r="C2908" s="8"/>
      <c r="D2908" s="8"/>
      <c r="E2908" s="8"/>
      <c r="I2908" s="11"/>
      <c r="J2908" s="11"/>
      <c r="K2908" s="11"/>
      <c r="L2908" s="12"/>
      <c r="M2908" s="11"/>
      <c r="N2908" s="13"/>
    </row>
    <row r="2909" spans="1:14">
      <c r="A2909" s="41"/>
      <c r="B2909" s="14"/>
      <c r="C2909" s="8"/>
      <c r="D2909" s="8"/>
      <c r="E2909" s="8"/>
      <c r="I2909" s="11"/>
      <c r="J2909" s="11"/>
      <c r="K2909" s="11"/>
      <c r="L2909" s="12"/>
      <c r="M2909" s="11"/>
      <c r="N2909" s="13"/>
    </row>
    <row r="2910" spans="1:14">
      <c r="A2910" s="41"/>
      <c r="B2910" s="14"/>
      <c r="C2910" s="8"/>
      <c r="D2910" s="8"/>
      <c r="E2910" s="8"/>
      <c r="I2910" s="11"/>
      <c r="J2910" s="11"/>
      <c r="K2910" s="11"/>
      <c r="L2910" s="12"/>
      <c r="M2910" s="11"/>
      <c r="N2910" s="13"/>
    </row>
    <row r="2911" spans="1:14">
      <c r="A2911" s="41"/>
      <c r="B2911" s="14"/>
      <c r="C2911" s="8"/>
      <c r="D2911" s="8"/>
      <c r="E2911" s="8"/>
      <c r="I2911" s="11"/>
      <c r="J2911" s="11"/>
      <c r="K2911" s="11"/>
      <c r="L2911" s="12"/>
      <c r="M2911" s="11"/>
      <c r="N2911" s="13"/>
    </row>
    <row r="2912" spans="1:14">
      <c r="A2912" s="41"/>
      <c r="B2912" s="14"/>
      <c r="C2912" s="8"/>
      <c r="D2912" s="8"/>
      <c r="E2912" s="8"/>
      <c r="I2912" s="11"/>
      <c r="J2912" s="11"/>
      <c r="K2912" s="11"/>
      <c r="L2912" s="12"/>
      <c r="M2912" s="11"/>
      <c r="N2912" s="13"/>
    </row>
    <row r="2913" spans="1:14">
      <c r="A2913" s="41"/>
      <c r="B2913" s="14"/>
      <c r="C2913" s="8"/>
      <c r="D2913" s="8"/>
      <c r="E2913" s="8"/>
      <c r="I2913" s="11"/>
      <c r="J2913" s="11"/>
      <c r="K2913" s="11"/>
      <c r="L2913" s="12"/>
      <c r="M2913" s="11"/>
      <c r="N2913" s="13"/>
    </row>
    <row r="2914" spans="1:14">
      <c r="A2914" s="41"/>
      <c r="B2914" s="14"/>
      <c r="C2914" s="8"/>
      <c r="D2914" s="8"/>
      <c r="E2914" s="8"/>
      <c r="I2914" s="11"/>
      <c r="J2914" s="11"/>
      <c r="K2914" s="11"/>
      <c r="L2914" s="12"/>
      <c r="M2914" s="11"/>
      <c r="N2914" s="13"/>
    </row>
    <row r="2915" spans="1:14">
      <c r="A2915" s="41"/>
      <c r="B2915" s="14"/>
      <c r="C2915" s="8"/>
      <c r="D2915" s="8"/>
      <c r="E2915" s="8"/>
      <c r="I2915" s="11"/>
      <c r="J2915" s="11"/>
      <c r="K2915" s="11"/>
      <c r="L2915" s="12"/>
      <c r="M2915" s="11"/>
      <c r="N2915" s="13"/>
    </row>
    <row r="2916" spans="1:14">
      <c r="A2916" s="41"/>
      <c r="B2916" s="14"/>
      <c r="C2916" s="8"/>
      <c r="D2916" s="8"/>
      <c r="E2916" s="8"/>
      <c r="I2916" s="11"/>
      <c r="J2916" s="11"/>
      <c r="K2916" s="11"/>
      <c r="L2916" s="12"/>
      <c r="M2916" s="11"/>
      <c r="N2916" s="13"/>
    </row>
    <row r="2917" spans="1:14">
      <c r="A2917" s="41"/>
      <c r="B2917" s="14"/>
      <c r="C2917" s="8"/>
      <c r="D2917" s="8"/>
      <c r="E2917" s="8"/>
      <c r="I2917" s="11"/>
      <c r="J2917" s="11"/>
      <c r="K2917" s="11"/>
      <c r="L2917" s="12"/>
      <c r="M2917" s="11"/>
      <c r="N2917" s="13"/>
    </row>
    <row r="2918" spans="1:14">
      <c r="A2918" s="41"/>
      <c r="B2918" s="14"/>
      <c r="C2918" s="8"/>
      <c r="D2918" s="8"/>
      <c r="E2918" s="8"/>
      <c r="I2918" s="11"/>
      <c r="J2918" s="11"/>
      <c r="K2918" s="11"/>
      <c r="L2918" s="12"/>
      <c r="M2918" s="11"/>
      <c r="N2918" s="13"/>
    </row>
    <row r="2919" spans="1:14">
      <c r="A2919" s="41"/>
      <c r="B2919" s="14"/>
      <c r="C2919" s="8"/>
      <c r="D2919" s="8"/>
      <c r="E2919" s="8"/>
      <c r="I2919" s="11"/>
      <c r="J2919" s="11"/>
      <c r="K2919" s="11"/>
      <c r="L2919" s="12"/>
      <c r="M2919" s="11"/>
      <c r="N2919" s="13"/>
    </row>
    <row r="2920" spans="1:14">
      <c r="A2920" s="41"/>
      <c r="B2920" s="14"/>
      <c r="C2920" s="8"/>
      <c r="D2920" s="8"/>
      <c r="E2920" s="8"/>
      <c r="I2920" s="11"/>
      <c r="J2920" s="11"/>
      <c r="K2920" s="11"/>
      <c r="L2920" s="12"/>
      <c r="M2920" s="11"/>
      <c r="N2920" s="13"/>
    </row>
    <row r="2921" spans="1:14">
      <c r="A2921" s="41"/>
      <c r="B2921" s="14"/>
      <c r="C2921" s="8"/>
      <c r="D2921" s="8"/>
      <c r="E2921" s="8"/>
      <c r="I2921" s="11"/>
      <c r="J2921" s="11"/>
      <c r="K2921" s="11"/>
      <c r="L2921" s="12"/>
      <c r="M2921" s="11"/>
      <c r="N2921" s="13"/>
    </row>
    <row r="2922" spans="1:14">
      <c r="A2922" s="41"/>
      <c r="B2922" s="14"/>
      <c r="C2922" s="8"/>
      <c r="D2922" s="8"/>
      <c r="E2922" s="8"/>
      <c r="I2922" s="11"/>
      <c r="J2922" s="11"/>
      <c r="K2922" s="11"/>
      <c r="L2922" s="12"/>
      <c r="M2922" s="11"/>
      <c r="N2922" s="13"/>
    </row>
    <row r="2923" spans="1:14">
      <c r="A2923" s="41"/>
      <c r="B2923" s="14"/>
      <c r="C2923" s="8"/>
      <c r="D2923" s="8"/>
      <c r="E2923" s="8"/>
      <c r="I2923" s="11"/>
      <c r="J2923" s="11"/>
      <c r="K2923" s="11"/>
      <c r="L2923" s="12"/>
      <c r="M2923" s="11"/>
      <c r="N2923" s="13"/>
    </row>
    <row r="2924" spans="1:14">
      <c r="A2924" s="41"/>
      <c r="B2924" s="14"/>
      <c r="C2924" s="8"/>
      <c r="D2924" s="8"/>
      <c r="E2924" s="8"/>
      <c r="I2924" s="11"/>
      <c r="J2924" s="11"/>
      <c r="K2924" s="11"/>
      <c r="L2924" s="12"/>
      <c r="M2924" s="11"/>
      <c r="N2924" s="13"/>
    </row>
    <row r="2925" spans="1:14">
      <c r="A2925" s="41"/>
      <c r="B2925" s="14"/>
      <c r="C2925" s="8"/>
      <c r="D2925" s="8"/>
      <c r="E2925" s="8"/>
      <c r="I2925" s="11"/>
      <c r="J2925" s="11"/>
      <c r="K2925" s="11"/>
      <c r="L2925" s="12"/>
      <c r="M2925" s="11"/>
      <c r="N2925" s="13"/>
    </row>
    <row r="2926" spans="1:14">
      <c r="A2926" s="41"/>
      <c r="B2926" s="14"/>
      <c r="C2926" s="8"/>
      <c r="D2926" s="8"/>
      <c r="E2926" s="8"/>
      <c r="I2926" s="11"/>
      <c r="J2926" s="11"/>
      <c r="K2926" s="11"/>
      <c r="L2926" s="12"/>
      <c r="M2926" s="11"/>
      <c r="N2926" s="13"/>
    </row>
    <row r="2927" spans="1:14">
      <c r="A2927" s="41"/>
      <c r="B2927" s="14"/>
      <c r="C2927" s="8"/>
      <c r="D2927" s="8"/>
      <c r="E2927" s="8"/>
      <c r="I2927" s="11"/>
      <c r="J2927" s="11"/>
      <c r="K2927" s="11"/>
      <c r="L2927" s="12"/>
      <c r="M2927" s="11"/>
      <c r="N2927" s="13"/>
    </row>
    <row r="2928" spans="1:14">
      <c r="A2928" s="41"/>
      <c r="B2928" s="14"/>
      <c r="C2928" s="8"/>
      <c r="D2928" s="8"/>
      <c r="E2928" s="8"/>
      <c r="I2928" s="11"/>
      <c r="J2928" s="11"/>
      <c r="K2928" s="11"/>
      <c r="L2928" s="12"/>
      <c r="M2928" s="11"/>
      <c r="N2928" s="13"/>
    </row>
    <row r="2929" spans="1:14">
      <c r="A2929" s="41"/>
      <c r="B2929" s="14"/>
      <c r="C2929" s="8"/>
      <c r="D2929" s="8"/>
      <c r="E2929" s="8"/>
      <c r="I2929" s="11"/>
      <c r="J2929" s="11"/>
      <c r="K2929" s="11"/>
      <c r="L2929" s="12"/>
      <c r="M2929" s="11"/>
      <c r="N2929" s="13"/>
    </row>
    <row r="2930" spans="1:14">
      <c r="A2930" s="41"/>
      <c r="B2930" s="14"/>
      <c r="C2930" s="8"/>
      <c r="D2930" s="8"/>
      <c r="E2930" s="8"/>
      <c r="I2930" s="11"/>
      <c r="J2930" s="11"/>
      <c r="K2930" s="11"/>
      <c r="L2930" s="12"/>
      <c r="M2930" s="11"/>
      <c r="N2930" s="13"/>
    </row>
    <row r="2931" spans="1:14">
      <c r="A2931" s="41"/>
      <c r="B2931" s="14"/>
      <c r="C2931" s="8"/>
      <c r="D2931" s="8"/>
      <c r="E2931" s="8"/>
      <c r="I2931" s="11"/>
      <c r="J2931" s="11"/>
      <c r="K2931" s="11"/>
      <c r="L2931" s="12"/>
      <c r="M2931" s="11"/>
      <c r="N2931" s="13"/>
    </row>
    <row r="2932" spans="1:14">
      <c r="A2932" s="41"/>
      <c r="B2932" s="14"/>
      <c r="C2932" s="8"/>
      <c r="D2932" s="8"/>
      <c r="E2932" s="8"/>
      <c r="I2932" s="11"/>
      <c r="J2932" s="11"/>
      <c r="K2932" s="11"/>
      <c r="L2932" s="12"/>
      <c r="M2932" s="11"/>
      <c r="N2932" s="13"/>
    </row>
    <row r="2933" spans="1:14">
      <c r="A2933" s="41"/>
      <c r="B2933" s="14"/>
      <c r="C2933" s="8"/>
      <c r="D2933" s="8"/>
      <c r="E2933" s="8"/>
      <c r="I2933" s="11"/>
      <c r="J2933" s="11"/>
      <c r="K2933" s="11"/>
      <c r="L2933" s="12"/>
      <c r="M2933" s="11"/>
      <c r="N2933" s="13"/>
    </row>
    <row r="2934" spans="1:14">
      <c r="A2934" s="41"/>
      <c r="B2934" s="14"/>
      <c r="C2934" s="8"/>
      <c r="D2934" s="8"/>
      <c r="E2934" s="8"/>
      <c r="I2934" s="11"/>
      <c r="J2934" s="11"/>
      <c r="K2934" s="11"/>
      <c r="L2934" s="12"/>
      <c r="M2934" s="11"/>
      <c r="N2934" s="13"/>
    </row>
    <row r="2935" spans="1:14">
      <c r="A2935" s="41"/>
      <c r="B2935" s="14"/>
      <c r="C2935" s="8"/>
      <c r="D2935" s="8"/>
      <c r="E2935" s="8"/>
      <c r="I2935" s="11"/>
      <c r="J2935" s="11"/>
      <c r="K2935" s="11"/>
      <c r="L2935" s="12"/>
      <c r="M2935" s="11"/>
      <c r="N2935" s="13"/>
    </row>
    <row r="2936" spans="1:14">
      <c r="A2936" s="41"/>
      <c r="B2936" s="14"/>
      <c r="C2936" s="8"/>
      <c r="D2936" s="8"/>
      <c r="E2936" s="8"/>
      <c r="I2936" s="11"/>
      <c r="J2936" s="11"/>
      <c r="K2936" s="11"/>
      <c r="L2936" s="12"/>
      <c r="M2936" s="11"/>
      <c r="N2936" s="13"/>
    </row>
    <row r="2937" spans="1:14">
      <c r="A2937" s="41"/>
      <c r="B2937" s="14"/>
      <c r="C2937" s="8"/>
      <c r="D2937" s="8"/>
      <c r="E2937" s="8"/>
      <c r="I2937" s="11"/>
      <c r="J2937" s="11"/>
      <c r="K2937" s="11"/>
      <c r="L2937" s="12"/>
      <c r="M2937" s="11"/>
      <c r="N2937" s="13"/>
    </row>
    <row r="2938" spans="1:14">
      <c r="A2938" s="41"/>
      <c r="B2938" s="14"/>
      <c r="C2938" s="8"/>
      <c r="D2938" s="8"/>
      <c r="E2938" s="8"/>
      <c r="I2938" s="11"/>
      <c r="J2938" s="11"/>
      <c r="K2938" s="11"/>
      <c r="L2938" s="12"/>
      <c r="M2938" s="11"/>
      <c r="N2938" s="13"/>
    </row>
    <row r="2939" spans="1:14">
      <c r="A2939" s="41"/>
      <c r="B2939" s="14"/>
      <c r="C2939" s="8"/>
      <c r="D2939" s="8"/>
      <c r="E2939" s="8"/>
      <c r="I2939" s="11"/>
      <c r="J2939" s="11"/>
      <c r="K2939" s="11"/>
      <c r="L2939" s="12"/>
      <c r="M2939" s="11"/>
      <c r="N2939" s="13"/>
    </row>
    <row r="2940" spans="1:14">
      <c r="A2940" s="41"/>
      <c r="B2940" s="14"/>
      <c r="C2940" s="8"/>
      <c r="D2940" s="8"/>
      <c r="E2940" s="8"/>
      <c r="I2940" s="11"/>
      <c r="J2940" s="11"/>
      <c r="K2940" s="11"/>
      <c r="L2940" s="12"/>
      <c r="M2940" s="11"/>
      <c r="N2940" s="13"/>
    </row>
    <row r="2941" spans="1:14">
      <c r="A2941" s="41"/>
      <c r="B2941" s="14"/>
      <c r="C2941" s="8"/>
      <c r="D2941" s="8"/>
      <c r="E2941" s="8"/>
      <c r="I2941" s="11"/>
      <c r="J2941" s="11"/>
      <c r="K2941" s="11"/>
      <c r="L2941" s="12"/>
      <c r="M2941" s="11"/>
      <c r="N2941" s="13"/>
    </row>
    <row r="2942" spans="1:14">
      <c r="A2942" s="41"/>
      <c r="B2942" s="14"/>
      <c r="C2942" s="8"/>
      <c r="D2942" s="8"/>
      <c r="E2942" s="8"/>
      <c r="I2942" s="11"/>
      <c r="J2942" s="11"/>
      <c r="K2942" s="11"/>
      <c r="L2942" s="12"/>
      <c r="M2942" s="11"/>
      <c r="N2942" s="13"/>
    </row>
    <row r="2943" spans="1:14">
      <c r="A2943" s="41"/>
      <c r="B2943" s="14"/>
      <c r="C2943" s="8"/>
      <c r="D2943" s="8"/>
      <c r="E2943" s="8"/>
      <c r="I2943" s="11"/>
      <c r="J2943" s="11"/>
      <c r="K2943" s="11"/>
      <c r="L2943" s="12"/>
      <c r="M2943" s="11"/>
      <c r="N2943" s="13"/>
    </row>
    <row r="2944" spans="1:14">
      <c r="A2944" s="41"/>
      <c r="B2944" s="14"/>
      <c r="C2944" s="8"/>
      <c r="D2944" s="8"/>
      <c r="E2944" s="8"/>
      <c r="I2944" s="11"/>
      <c r="J2944" s="11"/>
      <c r="K2944" s="11"/>
      <c r="L2944" s="12"/>
      <c r="M2944" s="11"/>
      <c r="N2944" s="13"/>
    </row>
    <row r="2945" spans="1:14">
      <c r="A2945" s="41"/>
      <c r="B2945" s="14"/>
      <c r="C2945" s="8"/>
      <c r="D2945" s="8"/>
      <c r="E2945" s="8"/>
      <c r="I2945" s="11"/>
      <c r="J2945" s="11"/>
      <c r="K2945" s="11"/>
      <c r="L2945" s="12"/>
      <c r="M2945" s="11"/>
      <c r="N2945" s="13"/>
    </row>
    <row r="2946" spans="1:14">
      <c r="A2946" s="41"/>
      <c r="B2946" s="14"/>
      <c r="C2946" s="8"/>
      <c r="D2946" s="8"/>
      <c r="E2946" s="8"/>
      <c r="I2946" s="11"/>
      <c r="J2946" s="11"/>
      <c r="K2946" s="11"/>
      <c r="L2946" s="12"/>
      <c r="M2946" s="11"/>
      <c r="N2946" s="13"/>
    </row>
    <row r="2947" spans="1:14">
      <c r="A2947" s="41"/>
      <c r="B2947" s="14"/>
      <c r="C2947" s="8"/>
      <c r="D2947" s="8"/>
      <c r="E2947" s="8"/>
      <c r="I2947" s="11"/>
      <c r="J2947" s="11"/>
      <c r="K2947" s="11"/>
      <c r="L2947" s="12"/>
      <c r="M2947" s="11"/>
      <c r="N2947" s="13"/>
    </row>
    <row r="2948" spans="1:14">
      <c r="A2948" s="41"/>
      <c r="B2948" s="14"/>
      <c r="C2948" s="8"/>
      <c r="D2948" s="8"/>
      <c r="E2948" s="8"/>
      <c r="I2948" s="11"/>
      <c r="J2948" s="11"/>
      <c r="K2948" s="11"/>
      <c r="L2948" s="12"/>
      <c r="M2948" s="11"/>
      <c r="N2948" s="13"/>
    </row>
    <row r="2949" spans="1:14">
      <c r="A2949" s="41"/>
      <c r="B2949" s="14"/>
      <c r="C2949" s="8"/>
      <c r="D2949" s="8"/>
      <c r="E2949" s="8"/>
      <c r="I2949" s="11"/>
      <c r="J2949" s="11"/>
      <c r="K2949" s="11"/>
      <c r="L2949" s="12"/>
      <c r="M2949" s="11"/>
      <c r="N2949" s="13"/>
    </row>
    <row r="2950" spans="1:14">
      <c r="A2950" s="41"/>
      <c r="B2950" s="14"/>
      <c r="C2950" s="8"/>
      <c r="D2950" s="8"/>
      <c r="E2950" s="8"/>
      <c r="I2950" s="11"/>
      <c r="J2950" s="11"/>
      <c r="K2950" s="11"/>
      <c r="L2950" s="12"/>
      <c r="M2950" s="11"/>
      <c r="N2950" s="13"/>
    </row>
    <row r="2951" spans="1:14">
      <c r="A2951" s="41"/>
      <c r="B2951" s="14"/>
      <c r="C2951" s="8"/>
      <c r="D2951" s="8"/>
      <c r="E2951" s="8"/>
      <c r="I2951" s="11"/>
      <c r="J2951" s="11"/>
      <c r="K2951" s="11"/>
      <c r="L2951" s="12"/>
      <c r="M2951" s="11"/>
      <c r="N2951" s="13"/>
    </row>
    <row r="2952" spans="1:14">
      <c r="A2952" s="41"/>
      <c r="B2952" s="14"/>
      <c r="C2952" s="8"/>
      <c r="D2952" s="8"/>
      <c r="E2952" s="8"/>
      <c r="I2952" s="11"/>
      <c r="J2952" s="11"/>
      <c r="K2952" s="11"/>
      <c r="L2952" s="12"/>
      <c r="M2952" s="11"/>
      <c r="N2952" s="13"/>
    </row>
    <row r="2953" spans="1:14">
      <c r="A2953" s="41"/>
      <c r="B2953" s="14"/>
      <c r="C2953" s="8"/>
      <c r="D2953" s="8"/>
      <c r="E2953" s="8"/>
      <c r="I2953" s="11"/>
      <c r="J2953" s="11"/>
      <c r="K2953" s="11"/>
      <c r="L2953" s="12"/>
      <c r="M2953" s="11"/>
      <c r="N2953" s="13"/>
    </row>
    <row r="2954" spans="1:14">
      <c r="A2954" s="41"/>
      <c r="B2954" s="14"/>
      <c r="C2954" s="8"/>
      <c r="D2954" s="8"/>
      <c r="E2954" s="8"/>
      <c r="I2954" s="11"/>
      <c r="J2954" s="11"/>
      <c r="K2954" s="11"/>
      <c r="L2954" s="12"/>
      <c r="M2954" s="11"/>
      <c r="N2954" s="13"/>
    </row>
    <row r="2955" spans="1:14">
      <c r="A2955" s="41"/>
      <c r="B2955" s="14"/>
      <c r="C2955" s="8"/>
      <c r="D2955" s="8"/>
      <c r="E2955" s="8"/>
      <c r="I2955" s="11"/>
      <c r="J2955" s="11"/>
      <c r="K2955" s="11"/>
      <c r="L2955" s="12"/>
      <c r="M2955" s="11"/>
      <c r="N2955" s="13"/>
    </row>
    <row r="2956" spans="1:14">
      <c r="A2956" s="41"/>
      <c r="B2956" s="14"/>
      <c r="C2956" s="8"/>
      <c r="D2956" s="8"/>
      <c r="E2956" s="8"/>
      <c r="I2956" s="11"/>
      <c r="J2956" s="11"/>
      <c r="K2956" s="11"/>
      <c r="L2956" s="12"/>
      <c r="M2956" s="11"/>
      <c r="N2956" s="13"/>
    </row>
    <row r="2957" spans="1:14">
      <c r="A2957" s="41"/>
      <c r="B2957" s="14"/>
      <c r="C2957" s="8"/>
      <c r="D2957" s="8"/>
      <c r="E2957" s="8"/>
      <c r="I2957" s="11"/>
      <c r="J2957" s="11"/>
      <c r="K2957" s="11"/>
      <c r="L2957" s="12"/>
      <c r="M2957" s="11"/>
      <c r="N2957" s="13"/>
    </row>
    <row r="2958" spans="1:14">
      <c r="A2958" s="41"/>
      <c r="B2958" s="14"/>
      <c r="C2958" s="8"/>
      <c r="D2958" s="8"/>
      <c r="E2958" s="8"/>
      <c r="I2958" s="11"/>
      <c r="J2958" s="11"/>
      <c r="K2958" s="11"/>
      <c r="L2958" s="12"/>
      <c r="M2958" s="11"/>
      <c r="N2958" s="13"/>
    </row>
    <row r="2959" spans="1:14">
      <c r="A2959" s="41"/>
      <c r="B2959" s="14"/>
      <c r="C2959" s="8"/>
      <c r="D2959" s="8"/>
      <c r="E2959" s="8"/>
      <c r="I2959" s="11"/>
      <c r="J2959" s="11"/>
      <c r="K2959" s="11"/>
      <c r="L2959" s="12"/>
      <c r="M2959" s="11"/>
      <c r="N2959" s="13"/>
    </row>
    <row r="2960" spans="1:14">
      <c r="A2960" s="41"/>
      <c r="B2960" s="14"/>
      <c r="C2960" s="8"/>
      <c r="D2960" s="8"/>
      <c r="E2960" s="8"/>
      <c r="I2960" s="11"/>
      <c r="J2960" s="11"/>
      <c r="K2960" s="11"/>
      <c r="L2960" s="12"/>
      <c r="M2960" s="11"/>
      <c r="N2960" s="13"/>
    </row>
    <row r="2961" spans="1:14">
      <c r="A2961" s="41"/>
      <c r="B2961" s="14"/>
      <c r="C2961" s="8"/>
      <c r="D2961" s="8"/>
      <c r="E2961" s="8"/>
      <c r="I2961" s="11"/>
      <c r="J2961" s="11"/>
      <c r="K2961" s="11"/>
      <c r="L2961" s="12"/>
      <c r="M2961" s="11"/>
      <c r="N2961" s="13"/>
    </row>
    <row r="2962" spans="1:14">
      <c r="A2962" s="41"/>
      <c r="B2962" s="14"/>
      <c r="C2962" s="8"/>
      <c r="D2962" s="8"/>
      <c r="E2962" s="8"/>
      <c r="I2962" s="11"/>
      <c r="J2962" s="11"/>
      <c r="K2962" s="11"/>
      <c r="L2962" s="12"/>
      <c r="M2962" s="11"/>
      <c r="N2962" s="13"/>
    </row>
    <row r="2963" spans="1:14">
      <c r="A2963" s="41"/>
      <c r="B2963" s="14"/>
      <c r="C2963" s="8"/>
      <c r="D2963" s="8"/>
      <c r="E2963" s="8"/>
      <c r="I2963" s="11"/>
      <c r="J2963" s="11"/>
      <c r="K2963" s="11"/>
      <c r="L2963" s="12"/>
      <c r="M2963" s="11"/>
      <c r="N2963" s="13"/>
    </row>
    <row r="2964" spans="1:14">
      <c r="A2964" s="41"/>
      <c r="B2964" s="14"/>
      <c r="C2964" s="8"/>
      <c r="D2964" s="8"/>
      <c r="E2964" s="8"/>
      <c r="I2964" s="11"/>
      <c r="J2964" s="11"/>
      <c r="K2964" s="11"/>
      <c r="L2964" s="12"/>
      <c r="M2964" s="11"/>
      <c r="N2964" s="13"/>
    </row>
    <row r="2965" spans="1:14">
      <c r="A2965" s="41"/>
      <c r="B2965" s="14"/>
      <c r="C2965" s="8"/>
      <c r="D2965" s="8"/>
      <c r="E2965" s="8"/>
      <c r="I2965" s="11"/>
      <c r="J2965" s="11"/>
      <c r="K2965" s="11"/>
      <c r="L2965" s="12"/>
      <c r="M2965" s="11"/>
      <c r="N2965" s="13"/>
    </row>
    <row r="2966" spans="1:14">
      <c r="A2966" s="41"/>
      <c r="B2966" s="14"/>
      <c r="C2966" s="8"/>
      <c r="D2966" s="8"/>
      <c r="E2966" s="8"/>
      <c r="I2966" s="11"/>
      <c r="J2966" s="11"/>
      <c r="K2966" s="11"/>
      <c r="L2966" s="12"/>
      <c r="M2966" s="11"/>
      <c r="N2966" s="13"/>
    </row>
    <row r="2967" spans="1:14">
      <c r="A2967" s="41"/>
      <c r="B2967" s="14"/>
      <c r="C2967" s="8"/>
      <c r="D2967" s="8"/>
      <c r="E2967" s="8"/>
      <c r="I2967" s="11"/>
      <c r="J2967" s="11"/>
      <c r="K2967" s="11"/>
      <c r="L2967" s="12"/>
      <c r="M2967" s="11"/>
      <c r="N2967" s="13"/>
    </row>
    <row r="2968" spans="1:14">
      <c r="A2968" s="41"/>
      <c r="B2968" s="14"/>
      <c r="C2968" s="8"/>
      <c r="D2968" s="8"/>
      <c r="E2968" s="8"/>
      <c r="I2968" s="11"/>
      <c r="J2968" s="11"/>
      <c r="K2968" s="11"/>
      <c r="L2968" s="12"/>
      <c r="M2968" s="11"/>
      <c r="N2968" s="13"/>
    </row>
    <row r="2969" spans="1:14">
      <c r="A2969" s="41"/>
      <c r="B2969" s="14"/>
      <c r="C2969" s="8"/>
      <c r="D2969" s="8"/>
      <c r="E2969" s="8"/>
      <c r="I2969" s="11"/>
      <c r="J2969" s="11"/>
      <c r="K2969" s="11"/>
      <c r="L2969" s="12"/>
      <c r="M2969" s="11"/>
      <c r="N2969" s="13"/>
    </row>
    <row r="2970" spans="1:14">
      <c r="A2970" s="41"/>
      <c r="B2970" s="14"/>
      <c r="C2970" s="8"/>
      <c r="D2970" s="8"/>
      <c r="E2970" s="8"/>
      <c r="I2970" s="11"/>
      <c r="J2970" s="11"/>
      <c r="K2970" s="11"/>
      <c r="L2970" s="12"/>
      <c r="M2970" s="11"/>
      <c r="N2970" s="13"/>
    </row>
    <row r="2971" spans="1:14">
      <c r="A2971" s="41"/>
      <c r="B2971" s="14"/>
      <c r="C2971" s="8"/>
      <c r="D2971" s="8"/>
      <c r="E2971" s="8"/>
      <c r="I2971" s="11"/>
      <c r="J2971" s="11"/>
      <c r="K2971" s="11"/>
      <c r="L2971" s="12"/>
      <c r="M2971" s="11"/>
      <c r="N2971" s="13"/>
    </row>
    <row r="2972" spans="1:14">
      <c r="A2972" s="41"/>
      <c r="B2972" s="14"/>
      <c r="C2972" s="8"/>
      <c r="D2972" s="8"/>
      <c r="E2972" s="8"/>
      <c r="I2972" s="11"/>
      <c r="J2972" s="11"/>
      <c r="K2972" s="11"/>
      <c r="L2972" s="12"/>
      <c r="M2972" s="11"/>
      <c r="N2972" s="13"/>
    </row>
    <row r="2973" spans="1:14">
      <c r="A2973" s="41"/>
      <c r="B2973" s="14"/>
      <c r="C2973" s="8"/>
      <c r="D2973" s="8"/>
      <c r="E2973" s="8"/>
      <c r="I2973" s="11"/>
      <c r="J2973" s="11"/>
      <c r="K2973" s="11"/>
      <c r="L2973" s="12"/>
      <c r="M2973" s="11"/>
      <c r="N2973" s="13"/>
    </row>
    <row r="2974" spans="1:14">
      <c r="A2974" s="41"/>
      <c r="B2974" s="14"/>
      <c r="C2974" s="8"/>
      <c r="D2974" s="8"/>
      <c r="E2974" s="8"/>
      <c r="I2974" s="11"/>
      <c r="J2974" s="11"/>
      <c r="K2974" s="11"/>
      <c r="L2974" s="12"/>
      <c r="M2974" s="11"/>
      <c r="N2974" s="13"/>
    </row>
    <row r="2975" spans="1:14">
      <c r="A2975" s="41"/>
      <c r="B2975" s="14"/>
      <c r="C2975" s="8"/>
      <c r="D2975" s="8"/>
      <c r="E2975" s="8"/>
      <c r="I2975" s="11"/>
      <c r="J2975" s="11"/>
      <c r="K2975" s="11"/>
      <c r="L2975" s="12"/>
      <c r="M2975" s="11"/>
      <c r="N2975" s="13"/>
    </row>
    <row r="2976" spans="1:14">
      <c r="A2976" s="41"/>
      <c r="B2976" s="14"/>
      <c r="C2976" s="8"/>
      <c r="D2976" s="8"/>
      <c r="E2976" s="8"/>
      <c r="I2976" s="11"/>
      <c r="J2976" s="11"/>
      <c r="K2976" s="11"/>
      <c r="L2976" s="12"/>
      <c r="M2976" s="11"/>
      <c r="N2976" s="13"/>
    </row>
    <row r="2977" spans="1:14">
      <c r="A2977" s="41"/>
      <c r="B2977" s="14"/>
      <c r="C2977" s="8"/>
      <c r="D2977" s="8"/>
      <c r="E2977" s="8"/>
      <c r="I2977" s="11"/>
      <c r="J2977" s="11"/>
      <c r="K2977" s="11"/>
      <c r="L2977" s="12"/>
      <c r="M2977" s="11"/>
      <c r="N2977" s="13"/>
    </row>
    <row r="2978" spans="1:14">
      <c r="A2978" s="41"/>
      <c r="B2978" s="14"/>
      <c r="C2978" s="8"/>
      <c r="D2978" s="8"/>
      <c r="E2978" s="8"/>
      <c r="I2978" s="11"/>
      <c r="J2978" s="11"/>
      <c r="K2978" s="11"/>
      <c r="L2978" s="12"/>
      <c r="M2978" s="11"/>
      <c r="N2978" s="13"/>
    </row>
    <row r="2979" spans="1:14">
      <c r="A2979" s="41"/>
      <c r="B2979" s="14"/>
      <c r="C2979" s="8"/>
      <c r="D2979" s="8"/>
      <c r="E2979" s="8"/>
      <c r="I2979" s="11"/>
      <c r="J2979" s="11"/>
      <c r="K2979" s="11"/>
      <c r="L2979" s="12"/>
      <c r="M2979" s="11"/>
      <c r="N2979" s="13"/>
    </row>
    <row r="2980" spans="1:14">
      <c r="A2980" s="41"/>
      <c r="B2980" s="14"/>
      <c r="C2980" s="8"/>
      <c r="D2980" s="8"/>
      <c r="E2980" s="8"/>
      <c r="I2980" s="11"/>
      <c r="J2980" s="11"/>
      <c r="K2980" s="11"/>
      <c r="L2980" s="12"/>
      <c r="M2980" s="11"/>
      <c r="N2980" s="13"/>
    </row>
    <row r="2981" spans="1:14">
      <c r="A2981" s="41"/>
      <c r="B2981" s="14"/>
      <c r="C2981" s="8"/>
      <c r="D2981" s="8"/>
      <c r="E2981" s="8"/>
      <c r="I2981" s="11"/>
      <c r="J2981" s="11"/>
      <c r="K2981" s="11"/>
      <c r="L2981" s="12"/>
      <c r="M2981" s="11"/>
      <c r="N2981" s="13"/>
    </row>
    <row r="2982" spans="1:14">
      <c r="A2982" s="41"/>
      <c r="B2982" s="14"/>
      <c r="C2982" s="8"/>
      <c r="D2982" s="8"/>
      <c r="E2982" s="8"/>
      <c r="I2982" s="11"/>
      <c r="J2982" s="11"/>
      <c r="K2982" s="11"/>
      <c r="L2982" s="12"/>
      <c r="M2982" s="11"/>
      <c r="N2982" s="13"/>
    </row>
    <row r="2983" spans="1:14">
      <c r="A2983" s="41"/>
      <c r="B2983" s="14"/>
      <c r="C2983" s="8"/>
      <c r="D2983" s="8"/>
      <c r="E2983" s="8"/>
      <c r="I2983" s="11"/>
      <c r="J2983" s="11"/>
      <c r="K2983" s="11"/>
      <c r="L2983" s="12"/>
      <c r="M2983" s="11"/>
      <c r="N2983" s="13"/>
    </row>
    <row r="2984" spans="1:14">
      <c r="A2984" s="41"/>
      <c r="B2984" s="14"/>
      <c r="C2984" s="8"/>
      <c r="D2984" s="8"/>
      <c r="E2984" s="8"/>
      <c r="I2984" s="11"/>
      <c r="J2984" s="11"/>
      <c r="K2984" s="11"/>
      <c r="L2984" s="12"/>
      <c r="M2984" s="11"/>
      <c r="N2984" s="13"/>
    </row>
    <row r="2985" spans="1:14">
      <c r="A2985" s="41"/>
      <c r="B2985" s="14"/>
      <c r="C2985" s="8"/>
      <c r="D2985" s="8"/>
      <c r="E2985" s="8"/>
      <c r="I2985" s="11"/>
      <c r="J2985" s="11"/>
      <c r="K2985" s="11"/>
      <c r="L2985" s="12"/>
      <c r="M2985" s="11"/>
      <c r="N2985" s="13"/>
    </row>
    <row r="2986" spans="1:14">
      <c r="A2986" s="41"/>
      <c r="B2986" s="14"/>
      <c r="C2986" s="8"/>
      <c r="D2986" s="8"/>
      <c r="E2986" s="8"/>
      <c r="I2986" s="11"/>
      <c r="J2986" s="11"/>
      <c r="K2986" s="11"/>
      <c r="L2986" s="12"/>
      <c r="M2986" s="11"/>
      <c r="N2986" s="13"/>
    </row>
    <row r="2987" spans="1:14">
      <c r="A2987" s="41"/>
      <c r="B2987" s="14"/>
      <c r="C2987" s="8"/>
      <c r="D2987" s="8"/>
      <c r="E2987" s="8"/>
      <c r="I2987" s="11"/>
      <c r="J2987" s="11"/>
      <c r="K2987" s="11"/>
      <c r="L2987" s="12"/>
      <c r="M2987" s="11"/>
      <c r="N2987" s="13"/>
    </row>
    <row r="2988" spans="1:14">
      <c r="A2988" s="41"/>
      <c r="B2988" s="14"/>
      <c r="C2988" s="8"/>
      <c r="D2988" s="8"/>
      <c r="E2988" s="8"/>
      <c r="I2988" s="11"/>
      <c r="J2988" s="11"/>
      <c r="K2988" s="11"/>
      <c r="L2988" s="12"/>
      <c r="M2988" s="11"/>
      <c r="N2988" s="13"/>
    </row>
    <row r="2989" spans="1:14">
      <c r="A2989" s="41"/>
      <c r="B2989" s="14"/>
      <c r="C2989" s="8"/>
      <c r="D2989" s="8"/>
      <c r="E2989" s="8"/>
      <c r="I2989" s="11"/>
      <c r="J2989" s="11"/>
      <c r="K2989" s="11"/>
      <c r="L2989" s="12"/>
      <c r="M2989" s="11"/>
      <c r="N2989" s="13"/>
    </row>
    <row r="2990" spans="1:14">
      <c r="A2990" s="41"/>
      <c r="B2990" s="14"/>
      <c r="C2990" s="8"/>
      <c r="D2990" s="8"/>
      <c r="E2990" s="8"/>
      <c r="I2990" s="11"/>
      <c r="J2990" s="11"/>
      <c r="K2990" s="11"/>
      <c r="L2990" s="12"/>
      <c r="M2990" s="11"/>
      <c r="N2990" s="13"/>
    </row>
    <row r="2991" spans="1:14">
      <c r="A2991" s="41"/>
      <c r="B2991" s="14"/>
      <c r="C2991" s="8"/>
      <c r="D2991" s="8"/>
      <c r="E2991" s="8"/>
      <c r="I2991" s="11"/>
      <c r="J2991" s="11"/>
      <c r="K2991" s="11"/>
      <c r="L2991" s="12"/>
      <c r="M2991" s="11"/>
      <c r="N2991" s="13"/>
    </row>
    <row r="2992" spans="1:14">
      <c r="A2992" s="41"/>
      <c r="B2992" s="14"/>
      <c r="C2992" s="8"/>
      <c r="D2992" s="8"/>
      <c r="E2992" s="8"/>
      <c r="I2992" s="11"/>
      <c r="J2992" s="11"/>
      <c r="K2992" s="11"/>
      <c r="L2992" s="12"/>
      <c r="M2992" s="11"/>
      <c r="N2992" s="13"/>
    </row>
    <row r="2993" spans="1:14">
      <c r="A2993" s="41"/>
      <c r="B2993" s="14"/>
      <c r="C2993" s="8"/>
      <c r="D2993" s="8"/>
      <c r="E2993" s="8"/>
      <c r="I2993" s="11"/>
      <c r="J2993" s="11"/>
      <c r="K2993" s="11"/>
      <c r="L2993" s="12"/>
      <c r="M2993" s="11"/>
      <c r="N2993" s="13"/>
    </row>
    <row r="2994" spans="1:14">
      <c r="A2994" s="41"/>
      <c r="B2994" s="14"/>
      <c r="C2994" s="8"/>
      <c r="D2994" s="8"/>
      <c r="E2994" s="8"/>
      <c r="I2994" s="11"/>
      <c r="J2994" s="11"/>
      <c r="K2994" s="11"/>
      <c r="L2994" s="12"/>
      <c r="M2994" s="11"/>
      <c r="N2994" s="13"/>
    </row>
    <row r="2995" spans="1:14">
      <c r="A2995" s="41"/>
      <c r="B2995" s="14"/>
      <c r="C2995" s="8"/>
      <c r="D2995" s="8"/>
      <c r="E2995" s="8"/>
      <c r="I2995" s="11"/>
      <c r="J2995" s="11"/>
      <c r="K2995" s="11"/>
      <c r="L2995" s="12"/>
      <c r="M2995" s="11"/>
      <c r="N2995" s="13"/>
    </row>
    <row r="2996" spans="1:14">
      <c r="A2996" s="41"/>
      <c r="B2996" s="14"/>
      <c r="C2996" s="8"/>
      <c r="D2996" s="8"/>
      <c r="E2996" s="8"/>
      <c r="I2996" s="11"/>
      <c r="J2996" s="11"/>
      <c r="K2996" s="11"/>
      <c r="L2996" s="12"/>
      <c r="M2996" s="11"/>
      <c r="N2996" s="13"/>
    </row>
    <row r="2997" spans="1:14">
      <c r="A2997" s="41"/>
      <c r="B2997" s="14"/>
      <c r="C2997" s="8"/>
      <c r="D2997" s="8"/>
      <c r="E2997" s="8"/>
      <c r="I2997" s="11"/>
      <c r="J2997" s="11"/>
      <c r="K2997" s="11"/>
      <c r="L2997" s="12"/>
      <c r="M2997" s="11"/>
      <c r="N2997" s="13"/>
    </row>
    <row r="2998" spans="1:14">
      <c r="A2998" s="41"/>
      <c r="B2998" s="14"/>
      <c r="C2998" s="8"/>
      <c r="D2998" s="8"/>
      <c r="E2998" s="8"/>
      <c r="I2998" s="11"/>
      <c r="J2998" s="11"/>
      <c r="K2998" s="11"/>
      <c r="L2998" s="12"/>
      <c r="M2998" s="11"/>
      <c r="N2998" s="13"/>
    </row>
    <row r="2999" spans="1:14">
      <c r="A2999" s="41"/>
      <c r="B2999" s="14"/>
      <c r="C2999" s="8"/>
      <c r="D2999" s="8"/>
      <c r="E2999" s="8"/>
      <c r="I2999" s="11"/>
      <c r="J2999" s="11"/>
      <c r="K2999" s="11"/>
      <c r="L2999" s="12"/>
      <c r="M2999" s="11"/>
      <c r="N2999" s="13"/>
    </row>
    <row r="3000" spans="1:14">
      <c r="A3000" s="41"/>
      <c r="B3000" s="14"/>
      <c r="C3000" s="8"/>
      <c r="D3000" s="8"/>
      <c r="E3000" s="8"/>
      <c r="I3000" s="11"/>
      <c r="J3000" s="11"/>
      <c r="K3000" s="11"/>
      <c r="L3000" s="12"/>
      <c r="M3000" s="11"/>
      <c r="N3000" s="13"/>
    </row>
    <row r="3001" spans="1:14">
      <c r="A3001" s="41"/>
      <c r="B3001" s="14"/>
      <c r="C3001" s="8"/>
      <c r="D3001" s="8"/>
      <c r="E3001" s="8"/>
      <c r="I3001" s="11"/>
      <c r="J3001" s="11"/>
      <c r="K3001" s="11"/>
      <c r="L3001" s="12"/>
      <c r="M3001" s="11"/>
      <c r="N3001" s="13"/>
    </row>
    <row r="3002" spans="1:14">
      <c r="A3002" s="41"/>
      <c r="B3002" s="14"/>
      <c r="C3002" s="8"/>
      <c r="D3002" s="8"/>
      <c r="E3002" s="8"/>
      <c r="I3002" s="11"/>
      <c r="J3002" s="11"/>
      <c r="K3002" s="11"/>
      <c r="L3002" s="12"/>
      <c r="M3002" s="11"/>
      <c r="N3002" s="13"/>
    </row>
    <row r="3003" spans="1:14">
      <c r="A3003" s="41"/>
      <c r="B3003" s="14"/>
      <c r="C3003" s="8"/>
      <c r="D3003" s="8"/>
      <c r="E3003" s="8"/>
      <c r="I3003" s="11"/>
      <c r="J3003" s="11"/>
      <c r="K3003" s="11"/>
      <c r="L3003" s="12"/>
      <c r="M3003" s="11"/>
      <c r="N3003" s="13"/>
    </row>
    <row r="3004" spans="1:14">
      <c r="A3004" s="41"/>
      <c r="B3004" s="14"/>
      <c r="C3004" s="8"/>
      <c r="D3004" s="8"/>
      <c r="E3004" s="8"/>
      <c r="I3004" s="11"/>
      <c r="J3004" s="11"/>
      <c r="K3004" s="11"/>
      <c r="L3004" s="12"/>
      <c r="M3004" s="11"/>
      <c r="N3004" s="13"/>
    </row>
    <row r="3005" spans="1:14">
      <c r="A3005" s="41"/>
      <c r="B3005" s="14"/>
      <c r="C3005" s="8"/>
      <c r="D3005" s="8"/>
      <c r="E3005" s="8"/>
      <c r="I3005" s="11"/>
      <c r="J3005" s="11"/>
      <c r="K3005" s="11"/>
      <c r="L3005" s="12"/>
      <c r="M3005" s="11"/>
      <c r="N3005" s="13"/>
    </row>
    <row r="3006" spans="1:14">
      <c r="A3006" s="41"/>
      <c r="B3006" s="14"/>
      <c r="C3006" s="8"/>
      <c r="D3006" s="8"/>
      <c r="E3006" s="8"/>
      <c r="I3006" s="11"/>
      <c r="J3006" s="11"/>
      <c r="K3006" s="11"/>
      <c r="L3006" s="12"/>
      <c r="M3006" s="11"/>
      <c r="N3006" s="13"/>
    </row>
    <row r="3007" spans="1:14">
      <c r="A3007" s="41"/>
      <c r="B3007" s="14"/>
      <c r="C3007" s="8"/>
      <c r="D3007" s="8"/>
      <c r="E3007" s="8"/>
      <c r="I3007" s="11"/>
      <c r="J3007" s="11"/>
      <c r="K3007" s="11"/>
      <c r="L3007" s="12"/>
      <c r="M3007" s="11"/>
      <c r="N3007" s="13"/>
    </row>
    <row r="3008" spans="1:14">
      <c r="A3008" s="41"/>
      <c r="B3008" s="14"/>
      <c r="C3008" s="8"/>
      <c r="D3008" s="8"/>
      <c r="E3008" s="8"/>
      <c r="I3008" s="11"/>
      <c r="J3008" s="11"/>
      <c r="K3008" s="11"/>
      <c r="L3008" s="12"/>
      <c r="M3008" s="11"/>
      <c r="N3008" s="13"/>
    </row>
    <row r="3009" spans="1:14">
      <c r="A3009" s="41"/>
      <c r="B3009" s="14"/>
      <c r="C3009" s="8"/>
      <c r="D3009" s="8"/>
      <c r="E3009" s="8"/>
      <c r="I3009" s="11"/>
      <c r="J3009" s="11"/>
      <c r="K3009" s="11"/>
      <c r="L3009" s="12"/>
      <c r="M3009" s="11"/>
      <c r="N3009" s="13"/>
    </row>
    <row r="3010" spans="1:14">
      <c r="A3010" s="41"/>
      <c r="B3010" s="14"/>
      <c r="C3010" s="8"/>
      <c r="D3010" s="8"/>
      <c r="E3010" s="8"/>
      <c r="I3010" s="11"/>
      <c r="J3010" s="11"/>
      <c r="K3010" s="11"/>
      <c r="L3010" s="12"/>
      <c r="M3010" s="11"/>
      <c r="N3010" s="13"/>
    </row>
    <row r="3011" spans="1:14">
      <c r="A3011" s="41"/>
      <c r="B3011" s="14"/>
      <c r="C3011" s="8"/>
      <c r="D3011" s="8"/>
      <c r="E3011" s="8"/>
      <c r="I3011" s="11"/>
      <c r="J3011" s="11"/>
      <c r="K3011" s="11"/>
      <c r="L3011" s="12"/>
      <c r="M3011" s="11"/>
      <c r="N3011" s="13"/>
    </row>
    <row r="3012" spans="1:14">
      <c r="A3012" s="41"/>
      <c r="B3012" s="14"/>
      <c r="C3012" s="8"/>
      <c r="D3012" s="8"/>
      <c r="E3012" s="8"/>
      <c r="I3012" s="11"/>
      <c r="J3012" s="11"/>
      <c r="K3012" s="11"/>
      <c r="L3012" s="12"/>
      <c r="M3012" s="11"/>
      <c r="N3012" s="13"/>
    </row>
    <row r="3013" spans="1:14">
      <c r="A3013" s="41"/>
      <c r="B3013" s="14"/>
      <c r="C3013" s="8"/>
      <c r="D3013" s="8"/>
      <c r="E3013" s="8"/>
      <c r="I3013" s="11"/>
      <c r="J3013" s="11"/>
      <c r="K3013" s="11"/>
      <c r="L3013" s="12"/>
      <c r="M3013" s="11"/>
      <c r="N3013" s="13"/>
    </row>
    <row r="3014" spans="1:14">
      <c r="A3014" s="41"/>
      <c r="B3014" s="14"/>
      <c r="C3014" s="8"/>
      <c r="D3014" s="8"/>
      <c r="E3014" s="8"/>
      <c r="I3014" s="11"/>
      <c r="J3014" s="11"/>
      <c r="K3014" s="11"/>
      <c r="L3014" s="12"/>
      <c r="M3014" s="11"/>
      <c r="N3014" s="13"/>
    </row>
    <row r="3015" spans="1:14">
      <c r="A3015" s="41"/>
      <c r="B3015" s="14"/>
      <c r="C3015" s="8"/>
      <c r="D3015" s="8"/>
      <c r="E3015" s="8"/>
      <c r="I3015" s="11"/>
      <c r="J3015" s="11"/>
      <c r="K3015" s="11"/>
      <c r="L3015" s="12"/>
      <c r="M3015" s="11"/>
      <c r="N3015" s="13"/>
    </row>
    <row r="3016" spans="1:14">
      <c r="A3016" s="41"/>
      <c r="B3016" s="14"/>
      <c r="C3016" s="8"/>
      <c r="D3016" s="8"/>
      <c r="E3016" s="8"/>
      <c r="I3016" s="11"/>
      <c r="J3016" s="11"/>
      <c r="K3016" s="11"/>
      <c r="L3016" s="12"/>
      <c r="M3016" s="11"/>
      <c r="N3016" s="13"/>
    </row>
    <row r="3017" spans="1:14">
      <c r="A3017" s="41"/>
      <c r="B3017" s="14"/>
      <c r="C3017" s="8"/>
      <c r="D3017" s="8"/>
      <c r="E3017" s="8"/>
      <c r="I3017" s="11"/>
      <c r="J3017" s="11"/>
      <c r="K3017" s="11"/>
      <c r="L3017" s="12"/>
      <c r="M3017" s="11"/>
      <c r="N3017" s="13"/>
    </row>
    <row r="3018" spans="1:14">
      <c r="A3018" s="41"/>
      <c r="B3018" s="14"/>
      <c r="C3018" s="8"/>
      <c r="D3018" s="8"/>
      <c r="E3018" s="8"/>
      <c r="I3018" s="11"/>
      <c r="J3018" s="11"/>
      <c r="K3018" s="11"/>
      <c r="L3018" s="12"/>
      <c r="M3018" s="11"/>
      <c r="N3018" s="13"/>
    </row>
    <row r="3019" spans="1:14">
      <c r="A3019" s="41"/>
      <c r="B3019" s="14"/>
      <c r="C3019" s="8"/>
      <c r="D3019" s="8"/>
      <c r="E3019" s="8"/>
      <c r="I3019" s="11"/>
      <c r="J3019" s="11"/>
      <c r="K3019" s="11"/>
      <c r="L3019" s="12"/>
      <c r="M3019" s="11"/>
      <c r="N3019" s="13"/>
    </row>
    <row r="3020" spans="1:14">
      <c r="A3020" s="41"/>
      <c r="B3020" s="14"/>
      <c r="C3020" s="8"/>
      <c r="D3020" s="8"/>
      <c r="E3020" s="8"/>
      <c r="I3020" s="11"/>
      <c r="J3020" s="11"/>
      <c r="K3020" s="11"/>
      <c r="L3020" s="12"/>
      <c r="M3020" s="11"/>
      <c r="N3020" s="13"/>
    </row>
    <row r="3021" spans="1:14">
      <c r="A3021" s="41"/>
      <c r="B3021" s="14"/>
      <c r="C3021" s="8"/>
      <c r="D3021" s="8"/>
      <c r="E3021" s="8"/>
      <c r="I3021" s="11"/>
      <c r="J3021" s="11"/>
      <c r="K3021" s="11"/>
      <c r="L3021" s="12"/>
      <c r="M3021" s="11"/>
      <c r="N3021" s="13"/>
    </row>
    <row r="3022" spans="1:14">
      <c r="A3022" s="41"/>
      <c r="B3022" s="14"/>
      <c r="C3022" s="8"/>
      <c r="D3022" s="8"/>
      <c r="E3022" s="8"/>
      <c r="I3022" s="11"/>
      <c r="J3022" s="11"/>
      <c r="K3022" s="11"/>
      <c r="L3022" s="12"/>
      <c r="M3022" s="11"/>
      <c r="N3022" s="13"/>
    </row>
    <row r="3023" spans="1:14">
      <c r="A3023" s="41"/>
      <c r="B3023" s="14"/>
      <c r="C3023" s="8"/>
      <c r="D3023" s="8"/>
      <c r="E3023" s="8"/>
      <c r="I3023" s="11"/>
      <c r="J3023" s="11"/>
      <c r="K3023" s="11"/>
      <c r="L3023" s="12"/>
      <c r="M3023" s="11"/>
      <c r="N3023" s="13"/>
    </row>
    <row r="3024" spans="1:14">
      <c r="A3024" s="41"/>
      <c r="B3024" s="14"/>
      <c r="C3024" s="8"/>
      <c r="D3024" s="8"/>
      <c r="E3024" s="8"/>
      <c r="I3024" s="11"/>
      <c r="J3024" s="11"/>
      <c r="K3024" s="11"/>
      <c r="L3024" s="12"/>
      <c r="M3024" s="11"/>
      <c r="N3024" s="13"/>
    </row>
    <row r="3025" spans="1:14">
      <c r="A3025" s="41"/>
      <c r="B3025" s="14"/>
      <c r="C3025" s="8"/>
      <c r="D3025" s="8"/>
      <c r="E3025" s="8"/>
      <c r="I3025" s="11"/>
      <c r="J3025" s="11"/>
      <c r="K3025" s="11"/>
      <c r="L3025" s="12"/>
      <c r="M3025" s="11"/>
      <c r="N3025" s="13"/>
    </row>
    <row r="3026" spans="1:14">
      <c r="A3026" s="41"/>
      <c r="B3026" s="14"/>
      <c r="C3026" s="8"/>
      <c r="D3026" s="8"/>
      <c r="E3026" s="8"/>
      <c r="I3026" s="11"/>
      <c r="J3026" s="11"/>
      <c r="K3026" s="11"/>
      <c r="L3026" s="12"/>
      <c r="M3026" s="11"/>
      <c r="N3026" s="13"/>
    </row>
    <row r="3027" spans="1:14">
      <c r="A3027" s="41"/>
      <c r="B3027" s="14"/>
      <c r="C3027" s="8"/>
      <c r="D3027" s="8"/>
      <c r="E3027" s="8"/>
      <c r="I3027" s="11"/>
      <c r="J3027" s="11"/>
      <c r="K3027" s="11"/>
      <c r="L3027" s="12"/>
      <c r="M3027" s="11"/>
      <c r="N3027" s="13"/>
    </row>
    <row r="3028" spans="1:14">
      <c r="A3028" s="41"/>
      <c r="B3028" s="14"/>
      <c r="C3028" s="8"/>
      <c r="D3028" s="8"/>
      <c r="E3028" s="8"/>
      <c r="I3028" s="11"/>
      <c r="J3028" s="11"/>
      <c r="K3028" s="11"/>
      <c r="L3028" s="12"/>
      <c r="M3028" s="11"/>
      <c r="N3028" s="13"/>
    </row>
    <row r="3029" spans="1:14">
      <c r="A3029" s="41"/>
      <c r="B3029" s="14"/>
      <c r="C3029" s="8"/>
      <c r="D3029" s="8"/>
      <c r="E3029" s="8"/>
      <c r="I3029" s="11"/>
      <c r="J3029" s="11"/>
      <c r="K3029" s="11"/>
      <c r="L3029" s="12"/>
      <c r="M3029" s="11"/>
      <c r="N3029" s="13"/>
    </row>
    <row r="3030" spans="1:14">
      <c r="A3030" s="41"/>
      <c r="B3030" s="14"/>
      <c r="C3030" s="8"/>
      <c r="D3030" s="8"/>
      <c r="E3030" s="8"/>
      <c r="I3030" s="11"/>
      <c r="J3030" s="11"/>
      <c r="K3030" s="11"/>
      <c r="L3030" s="12"/>
      <c r="M3030" s="11"/>
      <c r="N3030" s="13"/>
    </row>
    <row r="3031" spans="1:14">
      <c r="A3031" s="41"/>
      <c r="B3031" s="14"/>
      <c r="C3031" s="8"/>
      <c r="D3031" s="8"/>
      <c r="E3031" s="8"/>
      <c r="I3031" s="11"/>
      <c r="J3031" s="11"/>
      <c r="K3031" s="11"/>
      <c r="L3031" s="12"/>
      <c r="M3031" s="11"/>
      <c r="N3031" s="13"/>
    </row>
    <row r="3032" spans="1:14">
      <c r="A3032" s="41"/>
      <c r="B3032" s="14"/>
      <c r="C3032" s="8"/>
      <c r="D3032" s="8"/>
      <c r="E3032" s="8"/>
      <c r="I3032" s="11"/>
      <c r="J3032" s="11"/>
      <c r="K3032" s="11"/>
      <c r="L3032" s="12"/>
      <c r="M3032" s="11"/>
      <c r="N3032" s="13"/>
    </row>
    <row r="3033" spans="1:14">
      <c r="A3033" s="41"/>
      <c r="B3033" s="14"/>
      <c r="C3033" s="8"/>
      <c r="D3033" s="8"/>
      <c r="E3033" s="8"/>
      <c r="I3033" s="11"/>
      <c r="J3033" s="11"/>
      <c r="K3033" s="11"/>
      <c r="L3033" s="12"/>
      <c r="M3033" s="11"/>
      <c r="N3033" s="13"/>
    </row>
    <row r="3034" spans="1:14">
      <c r="A3034" s="41"/>
      <c r="B3034" s="14"/>
      <c r="C3034" s="8"/>
      <c r="D3034" s="8"/>
      <c r="E3034" s="8"/>
      <c r="I3034" s="11"/>
      <c r="J3034" s="11"/>
      <c r="K3034" s="11"/>
      <c r="L3034" s="12"/>
      <c r="M3034" s="11"/>
      <c r="N3034" s="13"/>
    </row>
    <row r="3035" spans="1:14">
      <c r="A3035" s="41"/>
      <c r="B3035" s="14"/>
      <c r="C3035" s="8"/>
      <c r="D3035" s="8"/>
      <c r="E3035" s="8"/>
      <c r="I3035" s="11"/>
      <c r="J3035" s="11"/>
      <c r="K3035" s="11"/>
      <c r="L3035" s="12"/>
      <c r="M3035" s="11"/>
      <c r="N3035" s="13"/>
    </row>
    <row r="3036" spans="1:14">
      <c r="A3036" s="41"/>
      <c r="B3036" s="14"/>
      <c r="C3036" s="8"/>
      <c r="D3036" s="8"/>
      <c r="E3036" s="8"/>
      <c r="I3036" s="11"/>
      <c r="J3036" s="11"/>
      <c r="K3036" s="11"/>
      <c r="L3036" s="12"/>
      <c r="M3036" s="11"/>
      <c r="N3036" s="13"/>
    </row>
    <row r="3037" spans="1:14">
      <c r="A3037" s="41"/>
      <c r="B3037" s="14"/>
      <c r="C3037" s="8"/>
      <c r="D3037" s="8"/>
      <c r="E3037" s="8"/>
      <c r="I3037" s="11"/>
      <c r="J3037" s="11"/>
      <c r="K3037" s="11"/>
      <c r="L3037" s="12"/>
      <c r="M3037" s="11"/>
      <c r="N3037" s="13"/>
    </row>
    <row r="3038" spans="1:14">
      <c r="A3038" s="41"/>
      <c r="B3038" s="14"/>
      <c r="C3038" s="8"/>
      <c r="D3038" s="8"/>
      <c r="E3038" s="8"/>
      <c r="I3038" s="11"/>
      <c r="J3038" s="11"/>
      <c r="K3038" s="11"/>
      <c r="L3038" s="12"/>
      <c r="M3038" s="11"/>
      <c r="N3038" s="13"/>
    </row>
    <row r="3039" spans="1:14">
      <c r="A3039" s="41"/>
      <c r="B3039" s="14"/>
      <c r="C3039" s="8"/>
      <c r="D3039" s="8"/>
      <c r="E3039" s="8"/>
      <c r="I3039" s="11"/>
      <c r="J3039" s="11"/>
      <c r="K3039" s="11"/>
      <c r="L3039" s="12"/>
      <c r="M3039" s="11"/>
      <c r="N3039" s="13"/>
    </row>
    <row r="3040" spans="1:14">
      <c r="A3040" s="41"/>
      <c r="B3040" s="14"/>
      <c r="C3040" s="8"/>
      <c r="D3040" s="8"/>
      <c r="E3040" s="8"/>
      <c r="I3040" s="11"/>
      <c r="J3040" s="11"/>
      <c r="K3040" s="11"/>
      <c r="L3040" s="12"/>
      <c r="M3040" s="11"/>
      <c r="N3040" s="13"/>
    </row>
    <row r="3041" spans="1:14">
      <c r="A3041" s="41"/>
      <c r="B3041" s="14"/>
      <c r="C3041" s="8"/>
      <c r="D3041" s="8"/>
      <c r="E3041" s="8"/>
      <c r="I3041" s="11"/>
      <c r="J3041" s="11"/>
      <c r="K3041" s="11"/>
      <c r="L3041" s="12"/>
      <c r="M3041" s="11"/>
      <c r="N3041" s="13"/>
    </row>
    <row r="3042" spans="1:14">
      <c r="A3042" s="41"/>
      <c r="B3042" s="14"/>
      <c r="C3042" s="8"/>
      <c r="D3042" s="8"/>
      <c r="E3042" s="8"/>
      <c r="I3042" s="11"/>
      <c r="J3042" s="11"/>
      <c r="K3042" s="11"/>
      <c r="L3042" s="12"/>
      <c r="M3042" s="11"/>
      <c r="N3042" s="13"/>
    </row>
    <row r="3043" spans="1:14">
      <c r="A3043" s="41"/>
      <c r="B3043" s="14"/>
      <c r="C3043" s="8"/>
      <c r="D3043" s="8"/>
      <c r="E3043" s="8"/>
      <c r="I3043" s="11"/>
      <c r="J3043" s="11"/>
      <c r="K3043" s="11"/>
      <c r="L3043" s="12"/>
      <c r="M3043" s="11"/>
      <c r="N3043" s="13"/>
    </row>
    <row r="3044" spans="1:14">
      <c r="A3044" s="41"/>
      <c r="B3044" s="14"/>
      <c r="C3044" s="8"/>
      <c r="D3044" s="8"/>
      <c r="E3044" s="8"/>
      <c r="I3044" s="11"/>
      <c r="J3044" s="11"/>
      <c r="K3044" s="11"/>
      <c r="L3044" s="12"/>
      <c r="M3044" s="11"/>
      <c r="N3044" s="13"/>
    </row>
    <row r="3045" spans="1:14">
      <c r="A3045" s="41"/>
      <c r="B3045" s="14"/>
      <c r="C3045" s="8"/>
      <c r="D3045" s="8"/>
      <c r="E3045" s="8"/>
      <c r="I3045" s="11"/>
      <c r="J3045" s="11"/>
      <c r="K3045" s="11"/>
      <c r="L3045" s="12"/>
      <c r="M3045" s="11"/>
      <c r="N3045" s="13"/>
    </row>
    <row r="3046" spans="1:14">
      <c r="A3046" s="41"/>
      <c r="B3046" s="14"/>
      <c r="C3046" s="8"/>
      <c r="D3046" s="8"/>
      <c r="E3046" s="8"/>
      <c r="I3046" s="11"/>
      <c r="J3046" s="11"/>
      <c r="K3046" s="11"/>
      <c r="L3046" s="12"/>
      <c r="M3046" s="11"/>
      <c r="N3046" s="13"/>
    </row>
    <row r="3047" spans="1:14">
      <c r="A3047" s="41"/>
      <c r="B3047" s="14"/>
      <c r="C3047" s="8"/>
      <c r="D3047" s="8"/>
      <c r="E3047" s="8"/>
      <c r="I3047" s="11"/>
      <c r="J3047" s="11"/>
      <c r="K3047" s="11"/>
      <c r="L3047" s="12"/>
      <c r="M3047" s="11"/>
      <c r="N3047" s="13"/>
    </row>
    <row r="3048" spans="1:14">
      <c r="A3048" s="41"/>
      <c r="B3048" s="14"/>
      <c r="C3048" s="8"/>
      <c r="D3048" s="8"/>
      <c r="E3048" s="8"/>
      <c r="I3048" s="11"/>
      <c r="J3048" s="11"/>
      <c r="K3048" s="11"/>
      <c r="L3048" s="12"/>
      <c r="M3048" s="11"/>
      <c r="N3048" s="13"/>
    </row>
    <row r="3049" spans="1:14">
      <c r="A3049" s="41"/>
      <c r="B3049" s="14"/>
      <c r="C3049" s="8"/>
      <c r="D3049" s="8"/>
      <c r="E3049" s="8"/>
      <c r="I3049" s="11"/>
      <c r="J3049" s="11"/>
      <c r="K3049" s="11"/>
      <c r="L3049" s="12"/>
      <c r="M3049" s="11"/>
      <c r="N3049" s="13"/>
    </row>
    <row r="3050" spans="1:14">
      <c r="A3050" s="41"/>
      <c r="B3050" s="14"/>
      <c r="C3050" s="8"/>
      <c r="D3050" s="8"/>
      <c r="E3050" s="8"/>
      <c r="I3050" s="11"/>
      <c r="J3050" s="11"/>
      <c r="K3050" s="11"/>
      <c r="L3050" s="12"/>
      <c r="M3050" s="11"/>
      <c r="N3050" s="13"/>
    </row>
    <row r="3051" spans="1:14">
      <c r="A3051" s="41"/>
      <c r="B3051" s="14"/>
      <c r="C3051" s="8"/>
      <c r="D3051" s="8"/>
      <c r="E3051" s="8"/>
      <c r="I3051" s="11"/>
      <c r="J3051" s="11"/>
      <c r="K3051" s="11"/>
      <c r="L3051" s="12"/>
      <c r="M3051" s="11"/>
      <c r="N3051" s="13"/>
    </row>
    <row r="3052" spans="1:14">
      <c r="A3052" s="41"/>
      <c r="B3052" s="14"/>
      <c r="C3052" s="8"/>
      <c r="D3052" s="8"/>
      <c r="E3052" s="8"/>
      <c r="I3052" s="11"/>
      <c r="J3052" s="11"/>
      <c r="K3052" s="11"/>
      <c r="L3052" s="12"/>
      <c r="M3052" s="11"/>
      <c r="N3052" s="13"/>
    </row>
    <row r="3053" spans="1:14">
      <c r="A3053" s="41"/>
      <c r="B3053" s="14"/>
      <c r="C3053" s="8"/>
      <c r="D3053" s="8"/>
      <c r="E3053" s="8"/>
      <c r="I3053" s="11"/>
      <c r="J3053" s="11"/>
      <c r="K3053" s="11"/>
      <c r="L3053" s="12"/>
      <c r="M3053" s="11"/>
      <c r="N3053" s="13"/>
    </row>
    <row r="3054" spans="1:14">
      <c r="A3054" s="41"/>
      <c r="B3054" s="14"/>
      <c r="C3054" s="8"/>
      <c r="D3054" s="8"/>
      <c r="E3054" s="8"/>
      <c r="I3054" s="11"/>
      <c r="J3054" s="11"/>
      <c r="K3054" s="11"/>
      <c r="L3054" s="12"/>
      <c r="M3054" s="11"/>
      <c r="N3054" s="13"/>
    </row>
    <row r="3055" spans="1:14">
      <c r="A3055" s="41"/>
      <c r="B3055" s="14"/>
      <c r="C3055" s="8"/>
      <c r="D3055" s="8"/>
      <c r="E3055" s="8"/>
      <c r="I3055" s="11"/>
      <c r="J3055" s="11"/>
      <c r="K3055" s="11"/>
      <c r="L3055" s="12"/>
      <c r="M3055" s="11"/>
      <c r="N3055" s="13"/>
    </row>
    <row r="3056" spans="1:14">
      <c r="A3056" s="41"/>
      <c r="B3056" s="14"/>
      <c r="C3056" s="8"/>
      <c r="D3056" s="8"/>
      <c r="E3056" s="8"/>
      <c r="I3056" s="11"/>
      <c r="J3056" s="11"/>
      <c r="K3056" s="11"/>
      <c r="L3056" s="12"/>
      <c r="M3056" s="11"/>
      <c r="N3056" s="13"/>
    </row>
    <row r="3057" spans="1:14">
      <c r="A3057" s="41"/>
      <c r="B3057" s="14"/>
      <c r="C3057" s="8"/>
      <c r="D3057" s="8"/>
      <c r="E3057" s="8"/>
      <c r="I3057" s="11"/>
      <c r="J3057" s="11"/>
      <c r="K3057" s="11"/>
      <c r="L3057" s="12"/>
      <c r="M3057" s="11"/>
      <c r="N3057" s="13"/>
    </row>
    <row r="3058" spans="1:14">
      <c r="A3058" s="41"/>
      <c r="B3058" s="14"/>
      <c r="C3058" s="8"/>
      <c r="D3058" s="8"/>
      <c r="E3058" s="8"/>
      <c r="I3058" s="11"/>
      <c r="J3058" s="11"/>
      <c r="K3058" s="11"/>
      <c r="L3058" s="12"/>
      <c r="M3058" s="11"/>
      <c r="N3058" s="13"/>
    </row>
    <row r="3059" spans="1:14">
      <c r="A3059" s="41"/>
      <c r="B3059" s="14"/>
      <c r="C3059" s="8"/>
      <c r="D3059" s="8"/>
      <c r="E3059" s="8"/>
      <c r="I3059" s="11"/>
      <c r="J3059" s="11"/>
      <c r="K3059" s="11"/>
      <c r="L3059" s="12"/>
      <c r="M3059" s="11"/>
      <c r="N3059" s="13"/>
    </row>
    <row r="3060" spans="1:14">
      <c r="A3060" s="41"/>
      <c r="B3060" s="14"/>
      <c r="C3060" s="8"/>
      <c r="D3060" s="8"/>
      <c r="E3060" s="8"/>
      <c r="I3060" s="11"/>
      <c r="J3060" s="11"/>
      <c r="K3060" s="11"/>
      <c r="L3060" s="12"/>
      <c r="M3060" s="11"/>
      <c r="N3060" s="13"/>
    </row>
    <row r="3061" spans="1:14">
      <c r="A3061" s="41"/>
      <c r="B3061" s="14"/>
      <c r="C3061" s="8"/>
      <c r="D3061" s="8"/>
      <c r="E3061" s="8"/>
      <c r="I3061" s="11"/>
      <c r="J3061" s="11"/>
      <c r="K3061" s="11"/>
      <c r="L3061" s="12"/>
      <c r="M3061" s="11"/>
      <c r="N3061" s="13"/>
    </row>
    <row r="3062" spans="1:14">
      <c r="A3062" s="41"/>
      <c r="B3062" s="14"/>
      <c r="C3062" s="8"/>
      <c r="D3062" s="8"/>
      <c r="E3062" s="8"/>
      <c r="I3062" s="11"/>
      <c r="J3062" s="11"/>
      <c r="K3062" s="11"/>
      <c r="L3062" s="12"/>
      <c r="M3062" s="11"/>
      <c r="N3062" s="13"/>
    </row>
    <row r="3063" spans="1:14">
      <c r="A3063" s="41"/>
      <c r="B3063" s="14"/>
      <c r="C3063" s="8"/>
      <c r="D3063" s="8"/>
      <c r="E3063" s="8"/>
      <c r="I3063" s="11"/>
      <c r="J3063" s="11"/>
      <c r="K3063" s="11"/>
      <c r="L3063" s="12"/>
      <c r="M3063" s="11"/>
      <c r="N3063" s="13"/>
    </row>
    <row r="3064" spans="1:14">
      <c r="A3064" s="41"/>
      <c r="B3064" s="14"/>
      <c r="C3064" s="8"/>
      <c r="D3064" s="8"/>
      <c r="E3064" s="8"/>
      <c r="I3064" s="11"/>
      <c r="J3064" s="11"/>
      <c r="K3064" s="11"/>
      <c r="L3064" s="12"/>
      <c r="M3064" s="11"/>
      <c r="N3064" s="13"/>
    </row>
    <row r="3065" spans="1:14">
      <c r="A3065" s="41"/>
      <c r="B3065" s="14"/>
      <c r="C3065" s="8"/>
      <c r="D3065" s="8"/>
      <c r="E3065" s="8"/>
      <c r="I3065" s="11"/>
      <c r="J3065" s="11"/>
      <c r="K3065" s="11"/>
      <c r="L3065" s="12"/>
      <c r="M3065" s="11"/>
      <c r="N3065" s="13"/>
    </row>
    <row r="3066" spans="1:14">
      <c r="A3066" s="41"/>
      <c r="B3066" s="14"/>
      <c r="C3066" s="8"/>
      <c r="D3066" s="8"/>
      <c r="E3066" s="8"/>
      <c r="I3066" s="11"/>
      <c r="J3066" s="11"/>
      <c r="K3066" s="11"/>
      <c r="L3066" s="12"/>
      <c r="M3066" s="11"/>
      <c r="N3066" s="13"/>
    </row>
    <row r="3067" spans="1:14">
      <c r="A3067" s="41"/>
      <c r="B3067" s="14"/>
      <c r="C3067" s="8"/>
      <c r="D3067" s="8"/>
      <c r="E3067" s="8"/>
      <c r="I3067" s="11"/>
      <c r="J3067" s="11"/>
      <c r="K3067" s="11"/>
      <c r="L3067" s="12"/>
      <c r="M3067" s="11"/>
      <c r="N3067" s="13"/>
    </row>
    <row r="3068" spans="1:14">
      <c r="A3068" s="41"/>
      <c r="B3068" s="14"/>
      <c r="C3068" s="8"/>
      <c r="D3068" s="8"/>
      <c r="E3068" s="8"/>
      <c r="I3068" s="11"/>
      <c r="J3068" s="11"/>
      <c r="K3068" s="11"/>
      <c r="L3068" s="12"/>
      <c r="M3068" s="11"/>
      <c r="N3068" s="13"/>
    </row>
    <row r="3069" spans="1:14">
      <c r="A3069" s="41"/>
      <c r="B3069" s="14"/>
      <c r="C3069" s="8"/>
      <c r="D3069" s="8"/>
      <c r="E3069" s="8"/>
      <c r="I3069" s="11"/>
      <c r="J3069" s="11"/>
      <c r="K3069" s="11"/>
      <c r="L3069" s="12"/>
      <c r="M3069" s="11"/>
      <c r="N3069" s="13"/>
    </row>
    <row r="3070" spans="1:14">
      <c r="A3070" s="41"/>
      <c r="B3070" s="14"/>
      <c r="C3070" s="8"/>
      <c r="D3070" s="8"/>
      <c r="E3070" s="8"/>
      <c r="I3070" s="11"/>
      <c r="J3070" s="11"/>
      <c r="K3070" s="11"/>
      <c r="L3070" s="12"/>
      <c r="M3070" s="11"/>
      <c r="N3070" s="13"/>
    </row>
    <row r="3071" spans="1:14">
      <c r="A3071" s="41"/>
      <c r="B3071" s="14"/>
      <c r="C3071" s="8"/>
      <c r="D3071" s="8"/>
      <c r="E3071" s="8"/>
      <c r="I3071" s="11"/>
      <c r="J3071" s="11"/>
      <c r="K3071" s="11"/>
      <c r="L3071" s="12"/>
      <c r="M3071" s="11"/>
      <c r="N3071" s="13"/>
    </row>
    <row r="3072" spans="1:14">
      <c r="A3072" s="41"/>
      <c r="B3072" s="14"/>
      <c r="C3072" s="8"/>
      <c r="D3072" s="8"/>
      <c r="E3072" s="8"/>
      <c r="I3072" s="11"/>
      <c r="J3072" s="11"/>
      <c r="K3072" s="11"/>
      <c r="L3072" s="12"/>
      <c r="M3072" s="11"/>
      <c r="N3072" s="13"/>
    </row>
    <row r="3073" spans="1:14">
      <c r="A3073" s="41"/>
      <c r="B3073" s="14"/>
      <c r="C3073" s="8"/>
      <c r="D3073" s="8"/>
      <c r="E3073" s="8"/>
      <c r="I3073" s="11"/>
      <c r="J3073" s="11"/>
      <c r="K3073" s="11"/>
      <c r="L3073" s="12"/>
      <c r="M3073" s="11"/>
      <c r="N3073" s="13"/>
    </row>
    <row r="3074" spans="1:14">
      <c r="A3074" s="41"/>
      <c r="B3074" s="14"/>
      <c r="C3074" s="8"/>
      <c r="D3074" s="8"/>
      <c r="E3074" s="8"/>
      <c r="I3074" s="11"/>
      <c r="J3074" s="11"/>
      <c r="K3074" s="11"/>
      <c r="L3074" s="12"/>
      <c r="M3074" s="11"/>
      <c r="N3074" s="13"/>
    </row>
    <row r="3075" spans="1:14">
      <c r="A3075" s="41"/>
      <c r="B3075" s="14"/>
      <c r="C3075" s="8"/>
      <c r="D3075" s="8"/>
      <c r="E3075" s="8"/>
      <c r="I3075" s="11"/>
      <c r="J3075" s="11"/>
      <c r="K3075" s="11"/>
      <c r="L3075" s="12"/>
      <c r="M3075" s="11"/>
      <c r="N3075" s="13"/>
    </row>
    <row r="3076" spans="1:14">
      <c r="A3076" s="41"/>
      <c r="B3076" s="14"/>
      <c r="C3076" s="8"/>
      <c r="D3076" s="8"/>
      <c r="E3076" s="8"/>
      <c r="I3076" s="11"/>
      <c r="J3076" s="11"/>
      <c r="K3076" s="11"/>
      <c r="L3076" s="12"/>
      <c r="M3076" s="11"/>
      <c r="N3076" s="13"/>
    </row>
    <row r="3077" spans="1:14">
      <c r="A3077" s="41"/>
      <c r="B3077" s="14"/>
      <c r="C3077" s="8"/>
      <c r="D3077" s="8"/>
      <c r="E3077" s="8"/>
      <c r="I3077" s="11"/>
      <c r="J3077" s="11"/>
      <c r="K3077" s="11"/>
      <c r="L3077" s="12"/>
      <c r="M3077" s="11"/>
      <c r="N3077" s="13"/>
    </row>
    <row r="3078" spans="1:14">
      <c r="A3078" s="41"/>
      <c r="B3078" s="14"/>
      <c r="C3078" s="8"/>
      <c r="D3078" s="8"/>
      <c r="E3078" s="8"/>
      <c r="I3078" s="11"/>
      <c r="J3078" s="11"/>
      <c r="K3078" s="11"/>
      <c r="L3078" s="12"/>
      <c r="M3078" s="11"/>
      <c r="N3078" s="13"/>
    </row>
    <row r="3079" spans="1:14">
      <c r="A3079" s="41"/>
      <c r="B3079" s="14"/>
      <c r="C3079" s="8"/>
      <c r="D3079" s="8"/>
      <c r="E3079" s="8"/>
      <c r="I3079" s="11"/>
      <c r="J3079" s="11"/>
      <c r="K3079" s="11"/>
      <c r="L3079" s="12"/>
      <c r="M3079" s="11"/>
      <c r="N3079" s="13"/>
    </row>
    <row r="3080" spans="1:14">
      <c r="A3080" s="41"/>
      <c r="B3080" s="14"/>
      <c r="C3080" s="8"/>
      <c r="D3080" s="8"/>
      <c r="E3080" s="8"/>
      <c r="I3080" s="11"/>
      <c r="J3080" s="11"/>
      <c r="K3080" s="11"/>
      <c r="L3080" s="12"/>
      <c r="M3080" s="11"/>
      <c r="N3080" s="13"/>
    </row>
    <row r="3081" spans="1:14">
      <c r="A3081" s="41"/>
      <c r="B3081" s="14"/>
      <c r="C3081" s="8"/>
      <c r="D3081" s="8"/>
      <c r="E3081" s="8"/>
      <c r="I3081" s="11"/>
      <c r="J3081" s="11"/>
      <c r="K3081" s="11"/>
      <c r="L3081" s="12"/>
      <c r="M3081" s="11"/>
      <c r="N3081" s="13"/>
    </row>
    <row r="3082" spans="1:14">
      <c r="A3082" s="41"/>
      <c r="B3082" s="14"/>
      <c r="C3082" s="8"/>
      <c r="D3082" s="8"/>
      <c r="E3082" s="8"/>
      <c r="I3082" s="11"/>
      <c r="J3082" s="11"/>
      <c r="K3082" s="11"/>
      <c r="L3082" s="12"/>
      <c r="M3082" s="11"/>
      <c r="N3082" s="13"/>
    </row>
    <row r="3083" spans="1:14">
      <c r="A3083" s="41"/>
      <c r="B3083" s="14"/>
      <c r="C3083" s="8"/>
      <c r="D3083" s="8"/>
      <c r="E3083" s="8"/>
      <c r="I3083" s="11"/>
      <c r="J3083" s="11"/>
      <c r="K3083" s="11"/>
      <c r="L3083" s="12"/>
      <c r="M3083" s="11"/>
      <c r="N3083" s="13"/>
    </row>
    <row r="3084" spans="1:14">
      <c r="A3084" s="41"/>
      <c r="B3084" s="14"/>
      <c r="C3084" s="8"/>
      <c r="D3084" s="8"/>
      <c r="E3084" s="8"/>
      <c r="I3084" s="11"/>
      <c r="J3084" s="11"/>
      <c r="K3084" s="11"/>
      <c r="L3084" s="12"/>
      <c r="M3084" s="11"/>
      <c r="N3084" s="13"/>
    </row>
    <row r="3085" spans="1:14">
      <c r="A3085" s="41"/>
      <c r="B3085" s="14"/>
      <c r="C3085" s="8"/>
      <c r="D3085" s="8"/>
      <c r="E3085" s="8"/>
      <c r="I3085" s="11"/>
      <c r="J3085" s="11"/>
      <c r="K3085" s="11"/>
      <c r="L3085" s="12"/>
      <c r="M3085" s="11"/>
      <c r="N3085" s="13"/>
    </row>
    <row r="3086" spans="1:14">
      <c r="A3086" s="41"/>
      <c r="B3086" s="14"/>
      <c r="C3086" s="8"/>
      <c r="D3086" s="8"/>
      <c r="E3086" s="8"/>
      <c r="I3086" s="11"/>
      <c r="J3086" s="11"/>
      <c r="K3086" s="11"/>
      <c r="L3086" s="12"/>
      <c r="M3086" s="11"/>
      <c r="N3086" s="13"/>
    </row>
    <row r="3087" spans="1:14">
      <c r="A3087" s="41"/>
      <c r="B3087" s="14"/>
      <c r="C3087" s="8"/>
      <c r="D3087" s="8"/>
      <c r="E3087" s="8"/>
      <c r="I3087" s="11"/>
      <c r="J3087" s="11"/>
      <c r="K3087" s="11"/>
      <c r="L3087" s="12"/>
      <c r="M3087" s="11"/>
      <c r="N3087" s="13"/>
    </row>
    <row r="3088" spans="1:14">
      <c r="A3088" s="41"/>
      <c r="B3088" s="14"/>
      <c r="C3088" s="8"/>
      <c r="D3088" s="8"/>
      <c r="E3088" s="8"/>
      <c r="I3088" s="11"/>
      <c r="J3088" s="11"/>
      <c r="K3088" s="11"/>
      <c r="L3088" s="12"/>
      <c r="M3088" s="11"/>
      <c r="N3088" s="13"/>
    </row>
    <row r="3089" spans="1:14">
      <c r="A3089" s="41"/>
      <c r="B3089" s="14"/>
      <c r="C3089" s="8"/>
      <c r="D3089" s="8"/>
      <c r="E3089" s="8"/>
      <c r="I3089" s="11"/>
      <c r="J3089" s="11"/>
      <c r="K3089" s="11"/>
      <c r="L3089" s="12"/>
      <c r="M3089" s="11"/>
      <c r="N3089" s="13"/>
    </row>
    <row r="3090" spans="1:14">
      <c r="A3090" s="41"/>
      <c r="B3090" s="14"/>
      <c r="C3090" s="8"/>
      <c r="D3090" s="8"/>
      <c r="E3090" s="8"/>
      <c r="I3090" s="11"/>
      <c r="J3090" s="11"/>
      <c r="K3090" s="11"/>
      <c r="L3090" s="12"/>
      <c r="M3090" s="11"/>
      <c r="N3090" s="13"/>
    </row>
    <row r="3091" spans="1:14">
      <c r="A3091" s="41"/>
      <c r="B3091" s="14"/>
      <c r="C3091" s="8"/>
      <c r="D3091" s="8"/>
      <c r="E3091" s="8"/>
      <c r="I3091" s="11"/>
      <c r="J3091" s="11"/>
      <c r="K3091" s="11"/>
      <c r="L3091" s="12"/>
      <c r="M3091" s="11"/>
      <c r="N3091" s="13"/>
    </row>
    <row r="3092" spans="1:14">
      <c r="A3092" s="41"/>
      <c r="B3092" s="14"/>
      <c r="C3092" s="8"/>
      <c r="D3092" s="8"/>
      <c r="E3092" s="8"/>
      <c r="I3092" s="11"/>
      <c r="J3092" s="11"/>
      <c r="K3092" s="11"/>
      <c r="L3092" s="12"/>
      <c r="M3092" s="11"/>
      <c r="N3092" s="13"/>
    </row>
    <row r="3093" spans="1:14">
      <c r="A3093" s="41"/>
      <c r="B3093" s="14"/>
      <c r="C3093" s="8"/>
      <c r="D3093" s="8"/>
      <c r="E3093" s="8"/>
      <c r="I3093" s="11"/>
      <c r="J3093" s="11"/>
      <c r="K3093" s="11"/>
      <c r="L3093" s="12"/>
      <c r="M3093" s="11"/>
      <c r="N3093" s="13"/>
    </row>
    <row r="3094" spans="1:14">
      <c r="A3094" s="41"/>
      <c r="B3094" s="14"/>
      <c r="C3094" s="8"/>
      <c r="D3094" s="8"/>
      <c r="E3094" s="8"/>
      <c r="I3094" s="11"/>
      <c r="J3094" s="11"/>
      <c r="K3094" s="11"/>
      <c r="L3094" s="12"/>
      <c r="M3094" s="11"/>
      <c r="N3094" s="13"/>
    </row>
    <row r="3095" spans="1:14">
      <c r="A3095" s="41"/>
      <c r="B3095" s="14"/>
      <c r="C3095" s="8"/>
      <c r="D3095" s="8"/>
      <c r="E3095" s="8"/>
      <c r="I3095" s="11"/>
      <c r="J3095" s="11"/>
      <c r="K3095" s="11"/>
      <c r="L3095" s="12"/>
      <c r="M3095" s="11"/>
      <c r="N3095" s="13"/>
    </row>
    <row r="3096" spans="1:14">
      <c r="A3096" s="41"/>
      <c r="B3096" s="14"/>
      <c r="C3096" s="8"/>
      <c r="D3096" s="8"/>
      <c r="E3096" s="8"/>
      <c r="I3096" s="11"/>
      <c r="J3096" s="11"/>
      <c r="K3096" s="11"/>
      <c r="L3096" s="12"/>
      <c r="M3096" s="11"/>
      <c r="N3096" s="13"/>
    </row>
    <row r="3097" spans="1:14">
      <c r="A3097" s="41"/>
      <c r="B3097" s="14"/>
      <c r="C3097" s="8"/>
      <c r="D3097" s="8"/>
      <c r="E3097" s="8"/>
      <c r="I3097" s="11"/>
      <c r="J3097" s="11"/>
      <c r="K3097" s="11"/>
      <c r="L3097" s="12"/>
      <c r="M3097" s="11"/>
      <c r="N3097" s="13"/>
    </row>
    <row r="3098" spans="1:14">
      <c r="A3098" s="41"/>
      <c r="B3098" s="14"/>
      <c r="C3098" s="8"/>
      <c r="D3098" s="8"/>
      <c r="E3098" s="8"/>
      <c r="I3098" s="11"/>
      <c r="J3098" s="11"/>
      <c r="K3098" s="11"/>
      <c r="L3098" s="12"/>
      <c r="M3098" s="11"/>
      <c r="N3098" s="13"/>
    </row>
    <row r="3099" spans="1:14">
      <c r="A3099" s="41"/>
      <c r="B3099" s="14"/>
      <c r="C3099" s="8"/>
      <c r="D3099" s="8"/>
      <c r="E3099" s="8"/>
      <c r="I3099" s="11"/>
      <c r="J3099" s="11"/>
      <c r="K3099" s="11"/>
      <c r="L3099" s="12"/>
      <c r="M3099" s="11"/>
      <c r="N3099" s="13"/>
    </row>
    <row r="3100" spans="1:14">
      <c r="A3100" s="41"/>
      <c r="B3100" s="14"/>
      <c r="C3100" s="8"/>
      <c r="D3100" s="8"/>
      <c r="E3100" s="8"/>
      <c r="I3100" s="11"/>
      <c r="J3100" s="11"/>
      <c r="K3100" s="11"/>
      <c r="L3100" s="12"/>
      <c r="M3100" s="11"/>
      <c r="N3100" s="13"/>
    </row>
    <row r="3101" spans="1:14">
      <c r="A3101" s="41"/>
      <c r="B3101" s="14"/>
      <c r="C3101" s="8"/>
      <c r="D3101" s="8"/>
      <c r="E3101" s="8"/>
      <c r="I3101" s="11"/>
      <c r="J3101" s="11"/>
      <c r="K3101" s="11"/>
      <c r="L3101" s="12"/>
      <c r="M3101" s="11"/>
      <c r="N3101" s="13"/>
    </row>
    <row r="3102" spans="1:14">
      <c r="A3102" s="41"/>
      <c r="B3102" s="14"/>
      <c r="C3102" s="8"/>
      <c r="D3102" s="8"/>
      <c r="E3102" s="8"/>
      <c r="I3102" s="11"/>
      <c r="J3102" s="11"/>
      <c r="K3102" s="11"/>
      <c r="L3102" s="12"/>
      <c r="M3102" s="11"/>
      <c r="N3102" s="13"/>
    </row>
    <row r="3103" spans="1:14">
      <c r="A3103" s="41"/>
      <c r="B3103" s="14"/>
      <c r="C3103" s="8"/>
      <c r="D3103" s="8"/>
      <c r="E3103" s="8"/>
      <c r="I3103" s="11"/>
      <c r="J3103" s="11"/>
      <c r="K3103" s="11"/>
      <c r="L3103" s="12"/>
      <c r="M3103" s="11"/>
      <c r="N3103" s="13"/>
    </row>
    <row r="3104" spans="1:14">
      <c r="A3104" s="41"/>
      <c r="B3104" s="14"/>
      <c r="C3104" s="8"/>
      <c r="D3104" s="8"/>
      <c r="E3104" s="8"/>
      <c r="I3104" s="11"/>
      <c r="J3104" s="11"/>
      <c r="K3104" s="11"/>
      <c r="L3104" s="12"/>
      <c r="M3104" s="11"/>
      <c r="N3104" s="13"/>
    </row>
    <row r="3105" spans="1:14">
      <c r="A3105" s="41"/>
      <c r="B3105" s="14"/>
      <c r="C3105" s="8"/>
      <c r="D3105" s="8"/>
      <c r="E3105" s="8"/>
      <c r="I3105" s="11"/>
      <c r="J3105" s="11"/>
      <c r="K3105" s="11"/>
      <c r="L3105" s="12"/>
      <c r="M3105" s="11"/>
      <c r="N3105" s="13"/>
    </row>
    <row r="3106" spans="1:14">
      <c r="A3106" s="41"/>
      <c r="B3106" s="14"/>
      <c r="C3106" s="8"/>
      <c r="D3106" s="8"/>
      <c r="E3106" s="8"/>
      <c r="I3106" s="11"/>
      <c r="J3106" s="11"/>
      <c r="K3106" s="11"/>
      <c r="L3106" s="12"/>
      <c r="M3106" s="11"/>
      <c r="N3106" s="13"/>
    </row>
    <row r="3107" spans="1:14">
      <c r="A3107" s="41"/>
      <c r="B3107" s="14"/>
      <c r="C3107" s="8"/>
      <c r="D3107" s="8"/>
      <c r="E3107" s="8"/>
      <c r="I3107" s="11"/>
      <c r="J3107" s="11"/>
      <c r="K3107" s="11"/>
      <c r="L3107" s="12"/>
      <c r="M3107" s="11"/>
      <c r="N3107" s="13"/>
    </row>
    <row r="3108" spans="1:14">
      <c r="A3108" s="41"/>
      <c r="B3108" s="14"/>
      <c r="C3108" s="8"/>
      <c r="D3108" s="8"/>
      <c r="E3108" s="8"/>
      <c r="I3108" s="11"/>
      <c r="J3108" s="11"/>
      <c r="K3108" s="11"/>
      <c r="L3108" s="12"/>
      <c r="M3108" s="11"/>
      <c r="N3108" s="13"/>
    </row>
    <row r="3109" spans="1:14">
      <c r="A3109" s="41"/>
      <c r="B3109" s="14"/>
      <c r="C3109" s="8"/>
      <c r="D3109" s="8"/>
      <c r="E3109" s="8"/>
      <c r="I3109" s="11"/>
      <c r="J3109" s="11"/>
      <c r="K3109" s="11"/>
      <c r="L3109" s="12"/>
      <c r="M3109" s="11"/>
      <c r="N3109" s="13"/>
    </row>
    <row r="3110" spans="1:14">
      <c r="A3110" s="41"/>
      <c r="B3110" s="14"/>
      <c r="C3110" s="8"/>
      <c r="D3110" s="8"/>
      <c r="E3110" s="8"/>
      <c r="I3110" s="11"/>
      <c r="J3110" s="11"/>
      <c r="K3110" s="11"/>
      <c r="L3110" s="12"/>
      <c r="M3110" s="11"/>
      <c r="N3110" s="13"/>
    </row>
    <row r="3111" spans="1:14">
      <c r="A3111" s="41"/>
      <c r="B3111" s="14"/>
      <c r="C3111" s="8"/>
      <c r="D3111" s="8"/>
      <c r="E3111" s="8"/>
      <c r="I3111" s="11"/>
      <c r="J3111" s="11"/>
      <c r="K3111" s="11"/>
      <c r="L3111" s="12"/>
      <c r="M3111" s="11"/>
      <c r="N3111" s="13"/>
    </row>
    <row r="3112" spans="1:14">
      <c r="A3112" s="41"/>
      <c r="B3112" s="14"/>
      <c r="C3112" s="8"/>
      <c r="D3112" s="8"/>
      <c r="E3112" s="8"/>
      <c r="I3112" s="11"/>
      <c r="J3112" s="11"/>
      <c r="K3112" s="11"/>
      <c r="L3112" s="12"/>
      <c r="M3112" s="11"/>
      <c r="N3112" s="13"/>
    </row>
    <row r="3113" spans="1:14">
      <c r="A3113" s="41"/>
      <c r="B3113" s="14"/>
      <c r="C3113" s="8"/>
      <c r="D3113" s="8"/>
      <c r="E3113" s="8"/>
      <c r="I3113" s="11"/>
      <c r="J3113" s="11"/>
      <c r="K3113" s="11"/>
      <c r="L3113" s="12"/>
      <c r="M3113" s="11"/>
      <c r="N3113" s="13"/>
    </row>
    <row r="3114" spans="1:14">
      <c r="A3114" s="41"/>
      <c r="B3114" s="14"/>
      <c r="C3114" s="8"/>
      <c r="D3114" s="8"/>
      <c r="E3114" s="8"/>
      <c r="I3114" s="11"/>
      <c r="J3114" s="11"/>
      <c r="K3114" s="11"/>
      <c r="L3114" s="12"/>
      <c r="M3114" s="11"/>
      <c r="N3114" s="13"/>
    </row>
    <row r="3115" spans="1:14">
      <c r="A3115" s="41"/>
      <c r="B3115" s="14"/>
      <c r="C3115" s="8"/>
      <c r="D3115" s="8"/>
      <c r="E3115" s="8"/>
      <c r="I3115" s="11"/>
      <c r="J3115" s="11"/>
      <c r="K3115" s="11"/>
      <c r="L3115" s="12"/>
      <c r="M3115" s="11"/>
      <c r="N3115" s="13"/>
    </row>
    <row r="3116" spans="1:14">
      <c r="A3116" s="41"/>
      <c r="B3116" s="14"/>
      <c r="C3116" s="8"/>
      <c r="D3116" s="8"/>
      <c r="E3116" s="8"/>
      <c r="I3116" s="11"/>
      <c r="J3116" s="11"/>
      <c r="K3116" s="11"/>
      <c r="L3116" s="12"/>
      <c r="M3116" s="11"/>
      <c r="N3116" s="13"/>
    </row>
    <row r="3117" spans="1:14">
      <c r="A3117" s="41"/>
      <c r="B3117" s="14"/>
      <c r="C3117" s="8"/>
      <c r="D3117" s="8"/>
      <c r="E3117" s="8"/>
      <c r="I3117" s="11"/>
      <c r="J3117" s="11"/>
      <c r="K3117" s="11"/>
      <c r="L3117" s="12"/>
      <c r="M3117" s="11"/>
      <c r="N3117" s="13"/>
    </row>
    <row r="3118" spans="1:14">
      <c r="A3118" s="41"/>
      <c r="B3118" s="14"/>
      <c r="C3118" s="8"/>
      <c r="D3118" s="8"/>
      <c r="E3118" s="8"/>
      <c r="I3118" s="11"/>
      <c r="J3118" s="11"/>
      <c r="K3118" s="11"/>
      <c r="L3118" s="12"/>
      <c r="M3118" s="11"/>
      <c r="N3118" s="13"/>
    </row>
    <row r="3119" spans="1:14">
      <c r="A3119" s="41"/>
      <c r="B3119" s="14"/>
      <c r="C3119" s="8"/>
      <c r="D3119" s="8"/>
      <c r="E3119" s="8"/>
      <c r="I3119" s="11"/>
      <c r="J3119" s="11"/>
      <c r="K3119" s="11"/>
      <c r="L3119" s="12"/>
      <c r="M3119" s="11"/>
      <c r="N3119" s="13"/>
    </row>
    <row r="3120" spans="1:14">
      <c r="A3120" s="41"/>
      <c r="B3120" s="14"/>
      <c r="C3120" s="8"/>
      <c r="D3120" s="8"/>
      <c r="E3120" s="8"/>
      <c r="I3120" s="11"/>
      <c r="J3120" s="11"/>
      <c r="K3120" s="11"/>
      <c r="L3120" s="12"/>
      <c r="M3120" s="11"/>
      <c r="N3120" s="13"/>
    </row>
    <row r="3121" spans="1:14">
      <c r="A3121" s="41"/>
      <c r="B3121" s="14"/>
      <c r="C3121" s="8"/>
      <c r="D3121" s="8"/>
      <c r="E3121" s="8"/>
      <c r="I3121" s="11"/>
      <c r="J3121" s="11"/>
      <c r="K3121" s="11"/>
      <c r="L3121" s="12"/>
      <c r="M3121" s="11"/>
      <c r="N3121" s="13"/>
    </row>
    <row r="3122" spans="1:14">
      <c r="A3122" s="41"/>
      <c r="B3122" s="14"/>
      <c r="C3122" s="8"/>
      <c r="D3122" s="8"/>
      <c r="E3122" s="8"/>
      <c r="I3122" s="11"/>
      <c r="J3122" s="11"/>
      <c r="K3122" s="11"/>
      <c r="L3122" s="12"/>
      <c r="M3122" s="11"/>
      <c r="N3122" s="13"/>
    </row>
    <row r="3123" spans="1:14">
      <c r="A3123" s="41"/>
      <c r="B3123" s="14"/>
      <c r="C3123" s="8"/>
      <c r="D3123" s="8"/>
      <c r="E3123" s="8"/>
      <c r="I3123" s="11"/>
      <c r="J3123" s="11"/>
      <c r="K3123" s="11"/>
      <c r="L3123" s="12"/>
      <c r="M3123" s="11"/>
      <c r="N3123" s="13"/>
    </row>
    <row r="3124" spans="1:14">
      <c r="A3124" s="41"/>
      <c r="B3124" s="14"/>
      <c r="C3124" s="8"/>
      <c r="D3124" s="8"/>
      <c r="E3124" s="8"/>
      <c r="I3124" s="11"/>
      <c r="J3124" s="11"/>
      <c r="K3124" s="11"/>
      <c r="L3124" s="12"/>
      <c r="M3124" s="11"/>
      <c r="N3124" s="13"/>
    </row>
    <row r="3125" spans="1:14">
      <c r="A3125" s="41"/>
      <c r="B3125" s="14"/>
      <c r="C3125" s="8"/>
      <c r="D3125" s="8"/>
      <c r="E3125" s="8"/>
      <c r="I3125" s="11"/>
      <c r="J3125" s="11"/>
      <c r="K3125" s="11"/>
      <c r="L3125" s="12"/>
      <c r="M3125" s="11"/>
      <c r="N3125" s="13"/>
    </row>
    <row r="3126" spans="1:14">
      <c r="A3126" s="41"/>
      <c r="B3126" s="14"/>
      <c r="C3126" s="8"/>
      <c r="D3126" s="8"/>
      <c r="E3126" s="8"/>
      <c r="I3126" s="11"/>
      <c r="J3126" s="11"/>
      <c r="K3126" s="11"/>
      <c r="L3126" s="12"/>
      <c r="M3126" s="11"/>
      <c r="N3126" s="13"/>
    </row>
    <row r="3127" spans="1:14">
      <c r="A3127" s="41"/>
      <c r="B3127" s="14"/>
      <c r="C3127" s="8"/>
      <c r="D3127" s="8"/>
      <c r="E3127" s="8"/>
      <c r="I3127" s="11"/>
      <c r="J3127" s="11"/>
      <c r="K3127" s="11"/>
      <c r="L3127" s="12"/>
      <c r="M3127" s="11"/>
      <c r="N3127" s="13"/>
    </row>
    <row r="3128" spans="1:14">
      <c r="A3128" s="41"/>
      <c r="B3128" s="14"/>
      <c r="C3128" s="8"/>
      <c r="D3128" s="8"/>
      <c r="E3128" s="8"/>
      <c r="I3128" s="11"/>
      <c r="J3128" s="11"/>
      <c r="K3128" s="11"/>
      <c r="L3128" s="12"/>
      <c r="M3128" s="11"/>
      <c r="N3128" s="13"/>
    </row>
    <row r="3129" spans="1:14">
      <c r="A3129" s="41"/>
      <c r="B3129" s="14"/>
      <c r="C3129" s="8"/>
      <c r="D3129" s="8"/>
      <c r="E3129" s="8"/>
      <c r="I3129" s="11"/>
      <c r="J3129" s="11"/>
      <c r="K3129" s="11"/>
      <c r="L3129" s="12"/>
      <c r="M3129" s="11"/>
      <c r="N3129" s="13"/>
    </row>
    <row r="3130" spans="1:14">
      <c r="A3130" s="41"/>
      <c r="B3130" s="14"/>
      <c r="C3130" s="8"/>
      <c r="D3130" s="8"/>
      <c r="E3130" s="8"/>
      <c r="I3130" s="11"/>
      <c r="J3130" s="11"/>
      <c r="K3130" s="11"/>
      <c r="L3130" s="12"/>
      <c r="M3130" s="11"/>
      <c r="N3130" s="13"/>
    </row>
    <row r="3131" spans="1:14">
      <c r="A3131" s="41"/>
      <c r="B3131" s="14"/>
      <c r="C3131" s="8"/>
      <c r="D3131" s="8"/>
      <c r="E3131" s="8"/>
      <c r="I3131" s="11"/>
      <c r="J3131" s="11"/>
      <c r="K3131" s="11"/>
      <c r="L3131" s="12"/>
      <c r="M3131" s="11"/>
      <c r="N3131" s="13"/>
    </row>
    <row r="3132" spans="1:14">
      <c r="A3132" s="41"/>
      <c r="B3132" s="14"/>
      <c r="C3132" s="8"/>
      <c r="D3132" s="8"/>
      <c r="E3132" s="8"/>
      <c r="I3132" s="11"/>
      <c r="J3132" s="11"/>
      <c r="K3132" s="11"/>
      <c r="L3132" s="12"/>
      <c r="M3132" s="11"/>
      <c r="N3132" s="13"/>
    </row>
    <row r="3133" spans="1:14">
      <c r="A3133" s="41"/>
      <c r="B3133" s="14"/>
      <c r="C3133" s="8"/>
      <c r="D3133" s="8"/>
      <c r="E3133" s="8"/>
      <c r="I3133" s="11"/>
      <c r="J3133" s="11"/>
      <c r="K3133" s="11"/>
      <c r="L3133" s="12"/>
      <c r="M3133" s="11"/>
      <c r="N3133" s="13"/>
    </row>
    <row r="3134" spans="1:14">
      <c r="A3134" s="41"/>
      <c r="B3134" s="14"/>
      <c r="C3134" s="8"/>
      <c r="D3134" s="8"/>
      <c r="E3134" s="8"/>
      <c r="I3134" s="11"/>
      <c r="J3134" s="11"/>
      <c r="K3134" s="11"/>
      <c r="L3134" s="12"/>
      <c r="M3134" s="11"/>
      <c r="N3134" s="13"/>
    </row>
    <row r="3135" spans="1:14">
      <c r="A3135" s="41"/>
      <c r="B3135" s="14"/>
      <c r="C3135" s="8"/>
      <c r="D3135" s="8"/>
      <c r="E3135" s="8"/>
      <c r="I3135" s="11"/>
      <c r="J3135" s="11"/>
      <c r="K3135" s="11"/>
      <c r="L3135" s="12"/>
      <c r="M3135" s="11"/>
      <c r="N3135" s="13"/>
    </row>
    <row r="3136" spans="1:14">
      <c r="A3136" s="41"/>
      <c r="B3136" s="14"/>
      <c r="C3136" s="8"/>
      <c r="D3136" s="8"/>
      <c r="E3136" s="8"/>
      <c r="I3136" s="11"/>
      <c r="J3136" s="11"/>
      <c r="K3136" s="11"/>
      <c r="L3136" s="12"/>
      <c r="M3136" s="11"/>
      <c r="N3136" s="13"/>
    </row>
    <row r="3137" spans="1:14">
      <c r="A3137" s="41"/>
      <c r="B3137" s="14"/>
      <c r="C3137" s="8"/>
      <c r="D3137" s="8"/>
      <c r="E3137" s="8"/>
      <c r="I3137" s="11"/>
      <c r="J3137" s="11"/>
      <c r="K3137" s="11"/>
      <c r="L3137" s="12"/>
      <c r="M3137" s="11"/>
      <c r="N3137" s="13"/>
    </row>
    <row r="3138" spans="1:14">
      <c r="A3138" s="41"/>
      <c r="B3138" s="14"/>
      <c r="C3138" s="8"/>
      <c r="D3138" s="8"/>
      <c r="E3138" s="8"/>
      <c r="I3138" s="11"/>
      <c r="J3138" s="11"/>
      <c r="K3138" s="11"/>
      <c r="L3138" s="12"/>
      <c r="M3138" s="11"/>
      <c r="N3138" s="13"/>
    </row>
    <row r="3139" spans="1:14">
      <c r="A3139" s="41"/>
      <c r="B3139" s="14"/>
      <c r="C3139" s="8"/>
      <c r="D3139" s="8"/>
      <c r="E3139" s="8"/>
      <c r="I3139" s="11"/>
      <c r="J3139" s="11"/>
      <c r="K3139" s="11"/>
      <c r="L3139" s="12"/>
      <c r="M3139" s="11"/>
      <c r="N3139" s="13"/>
    </row>
    <row r="3140" spans="1:14">
      <c r="A3140" s="41"/>
      <c r="B3140" s="14"/>
      <c r="C3140" s="8"/>
      <c r="D3140" s="8"/>
      <c r="E3140" s="8"/>
      <c r="I3140" s="11"/>
      <c r="J3140" s="11"/>
      <c r="K3140" s="11"/>
      <c r="L3140" s="12"/>
      <c r="M3140" s="11"/>
      <c r="N3140" s="13"/>
    </row>
    <row r="3141" spans="1:14">
      <c r="A3141" s="41"/>
      <c r="B3141" s="14"/>
      <c r="C3141" s="8"/>
      <c r="D3141" s="8"/>
      <c r="E3141" s="8"/>
      <c r="I3141" s="11"/>
      <c r="J3141" s="11"/>
      <c r="K3141" s="11"/>
      <c r="L3141" s="12"/>
      <c r="M3141" s="11"/>
      <c r="N3141" s="13"/>
    </row>
    <row r="3142" spans="1:14">
      <c r="A3142" s="41"/>
      <c r="B3142" s="14"/>
      <c r="C3142" s="8"/>
      <c r="D3142" s="8"/>
      <c r="E3142" s="8"/>
      <c r="I3142" s="11"/>
      <c r="J3142" s="11"/>
      <c r="K3142" s="11"/>
      <c r="L3142" s="12"/>
      <c r="M3142" s="11"/>
      <c r="N3142" s="13"/>
    </row>
    <row r="3143" spans="1:14">
      <c r="A3143" s="41"/>
      <c r="B3143" s="14"/>
      <c r="C3143" s="8"/>
      <c r="D3143" s="8"/>
      <c r="E3143" s="8"/>
      <c r="I3143" s="11"/>
      <c r="J3143" s="11"/>
      <c r="K3143" s="11"/>
      <c r="L3143" s="12"/>
      <c r="M3143" s="11"/>
      <c r="N3143" s="13"/>
    </row>
    <row r="3144" spans="1:14">
      <c r="A3144" s="41"/>
      <c r="B3144" s="14"/>
      <c r="C3144" s="8"/>
      <c r="D3144" s="8"/>
      <c r="E3144" s="8"/>
      <c r="I3144" s="11"/>
      <c r="J3144" s="11"/>
      <c r="K3144" s="11"/>
      <c r="L3144" s="12"/>
      <c r="M3144" s="11"/>
      <c r="N3144" s="13"/>
    </row>
    <row r="3145" spans="1:14">
      <c r="A3145" s="41"/>
      <c r="B3145" s="14"/>
      <c r="C3145" s="8"/>
      <c r="D3145" s="8"/>
      <c r="E3145" s="8"/>
      <c r="I3145" s="11"/>
      <c r="J3145" s="11"/>
      <c r="K3145" s="11"/>
      <c r="L3145" s="12"/>
      <c r="M3145" s="11"/>
      <c r="N3145" s="13"/>
    </row>
    <row r="3146" spans="1:14">
      <c r="A3146" s="41"/>
      <c r="B3146" s="14"/>
      <c r="C3146" s="8"/>
      <c r="D3146" s="8"/>
      <c r="E3146" s="8"/>
      <c r="I3146" s="11"/>
      <c r="J3146" s="11"/>
      <c r="K3146" s="11"/>
      <c r="L3146" s="12"/>
      <c r="M3146" s="11"/>
      <c r="N3146" s="13"/>
    </row>
    <row r="3147" spans="1:14">
      <c r="A3147" s="41"/>
      <c r="B3147" s="14"/>
      <c r="C3147" s="8"/>
      <c r="D3147" s="8"/>
      <c r="E3147" s="8"/>
      <c r="I3147" s="11"/>
      <c r="J3147" s="11"/>
      <c r="K3147" s="11"/>
      <c r="L3147" s="12"/>
      <c r="M3147" s="11"/>
      <c r="N3147" s="13"/>
    </row>
    <row r="3148" spans="1:14">
      <c r="A3148" s="41"/>
      <c r="B3148" s="14"/>
      <c r="C3148" s="8"/>
      <c r="D3148" s="8"/>
      <c r="E3148" s="8"/>
      <c r="I3148" s="11"/>
      <c r="J3148" s="11"/>
      <c r="K3148" s="11"/>
      <c r="L3148" s="12"/>
      <c r="M3148" s="11"/>
      <c r="N3148" s="13"/>
    </row>
    <row r="3149" spans="1:14">
      <c r="A3149" s="41"/>
      <c r="B3149" s="14"/>
      <c r="C3149" s="8"/>
      <c r="D3149" s="8"/>
      <c r="E3149" s="8"/>
      <c r="I3149" s="11"/>
      <c r="J3149" s="11"/>
      <c r="K3149" s="11"/>
      <c r="L3149" s="12"/>
      <c r="M3149" s="11"/>
      <c r="N3149" s="13"/>
    </row>
    <row r="3150" spans="1:14">
      <c r="A3150" s="41"/>
      <c r="B3150" s="14"/>
      <c r="C3150" s="8"/>
      <c r="D3150" s="8"/>
      <c r="E3150" s="8"/>
      <c r="I3150" s="11"/>
      <c r="J3150" s="11"/>
      <c r="K3150" s="11"/>
      <c r="L3150" s="12"/>
      <c r="M3150" s="11"/>
      <c r="N3150" s="13"/>
    </row>
    <row r="3151" spans="1:14">
      <c r="A3151" s="41"/>
      <c r="B3151" s="14"/>
      <c r="C3151" s="8"/>
      <c r="D3151" s="8"/>
      <c r="E3151" s="8"/>
      <c r="I3151" s="11"/>
      <c r="J3151" s="11"/>
      <c r="K3151" s="11"/>
      <c r="L3151" s="12"/>
      <c r="M3151" s="11"/>
      <c r="N3151" s="13"/>
    </row>
    <row r="3152" spans="1:14">
      <c r="A3152" s="41"/>
      <c r="B3152" s="14"/>
      <c r="C3152" s="8"/>
      <c r="D3152" s="8"/>
      <c r="E3152" s="8"/>
      <c r="I3152" s="11"/>
      <c r="J3152" s="11"/>
      <c r="K3152" s="11"/>
      <c r="L3152" s="12"/>
      <c r="M3152" s="11"/>
      <c r="N3152" s="13"/>
    </row>
    <row r="3153" spans="1:14">
      <c r="A3153" s="41"/>
      <c r="B3153" s="14"/>
      <c r="C3153" s="8"/>
      <c r="D3153" s="8"/>
      <c r="E3153" s="8"/>
      <c r="I3153" s="11"/>
      <c r="J3153" s="11"/>
      <c r="K3153" s="11"/>
      <c r="L3153" s="12"/>
      <c r="M3153" s="11"/>
      <c r="N3153" s="13"/>
    </row>
    <row r="3154" spans="1:14">
      <c r="A3154" s="41"/>
      <c r="B3154" s="14"/>
      <c r="C3154" s="8"/>
      <c r="D3154" s="8"/>
      <c r="E3154" s="8"/>
      <c r="I3154" s="11"/>
      <c r="J3154" s="11"/>
      <c r="K3154" s="11"/>
      <c r="L3154" s="12"/>
      <c r="M3154" s="11"/>
      <c r="N3154" s="13"/>
    </row>
    <row r="3155" spans="1:14">
      <c r="A3155" s="41"/>
      <c r="B3155" s="14"/>
      <c r="C3155" s="8"/>
      <c r="D3155" s="8"/>
      <c r="E3155" s="8"/>
      <c r="I3155" s="11"/>
      <c r="J3155" s="11"/>
      <c r="K3155" s="11"/>
      <c r="L3155" s="12"/>
      <c r="M3155" s="11"/>
      <c r="N3155" s="13"/>
    </row>
    <row r="3156" spans="1:14">
      <c r="A3156" s="41"/>
      <c r="B3156" s="14"/>
      <c r="C3156" s="8"/>
      <c r="D3156" s="8"/>
      <c r="E3156" s="8"/>
      <c r="I3156" s="11"/>
      <c r="J3156" s="11"/>
      <c r="K3156" s="11"/>
      <c r="L3156" s="12"/>
      <c r="M3156" s="11"/>
      <c r="N3156" s="13"/>
    </row>
    <row r="3157" spans="1:14">
      <c r="A3157" s="41"/>
      <c r="B3157" s="14"/>
      <c r="C3157" s="8"/>
      <c r="D3157" s="8"/>
      <c r="E3157" s="8"/>
      <c r="I3157" s="11"/>
      <c r="J3157" s="11"/>
      <c r="K3157" s="11"/>
      <c r="L3157" s="12"/>
      <c r="M3157" s="11"/>
      <c r="N3157" s="13"/>
    </row>
    <row r="3158" spans="1:14">
      <c r="A3158" s="41"/>
      <c r="B3158" s="14"/>
      <c r="C3158" s="8"/>
      <c r="D3158" s="8"/>
      <c r="E3158" s="8"/>
      <c r="I3158" s="11"/>
      <c r="J3158" s="11"/>
      <c r="K3158" s="11"/>
      <c r="L3158" s="12"/>
      <c r="M3158" s="11"/>
      <c r="N3158" s="13"/>
    </row>
    <row r="3159" spans="1:14">
      <c r="A3159" s="41"/>
      <c r="B3159" s="14"/>
      <c r="C3159" s="8"/>
      <c r="D3159" s="8"/>
      <c r="E3159" s="8"/>
      <c r="I3159" s="11"/>
      <c r="J3159" s="11"/>
      <c r="K3159" s="11"/>
      <c r="L3159" s="12"/>
      <c r="M3159" s="11"/>
      <c r="N3159" s="13"/>
    </row>
    <row r="3160" spans="1:14">
      <c r="A3160" s="41"/>
      <c r="B3160" s="14"/>
      <c r="C3160" s="8"/>
      <c r="D3160" s="8"/>
      <c r="E3160" s="8"/>
      <c r="I3160" s="11"/>
      <c r="J3160" s="11"/>
      <c r="K3160" s="11"/>
      <c r="L3160" s="12"/>
      <c r="M3160" s="11"/>
      <c r="N3160" s="13"/>
    </row>
    <row r="3161" spans="1:14">
      <c r="A3161" s="41"/>
      <c r="B3161" s="14"/>
      <c r="C3161" s="8"/>
      <c r="D3161" s="8"/>
      <c r="E3161" s="8"/>
      <c r="I3161" s="11"/>
      <c r="J3161" s="11"/>
      <c r="K3161" s="11"/>
      <c r="L3161" s="12"/>
      <c r="M3161" s="11"/>
      <c r="N3161" s="13"/>
    </row>
    <row r="3162" spans="1:14">
      <c r="A3162" s="41"/>
      <c r="B3162" s="14"/>
      <c r="C3162" s="8"/>
      <c r="D3162" s="8"/>
      <c r="E3162" s="8"/>
      <c r="I3162" s="11"/>
      <c r="J3162" s="11"/>
      <c r="K3162" s="11"/>
      <c r="L3162" s="12"/>
      <c r="M3162" s="11"/>
      <c r="N3162" s="13"/>
    </row>
    <row r="3163" spans="1:14">
      <c r="A3163" s="41"/>
      <c r="B3163" s="14"/>
      <c r="C3163" s="8"/>
      <c r="D3163" s="8"/>
      <c r="E3163" s="8"/>
      <c r="I3163" s="11"/>
      <c r="J3163" s="11"/>
      <c r="K3163" s="11"/>
      <c r="L3163" s="12"/>
      <c r="M3163" s="11"/>
      <c r="N3163" s="13"/>
    </row>
    <row r="3164" spans="1:14">
      <c r="A3164" s="41"/>
      <c r="B3164" s="14"/>
      <c r="C3164" s="8"/>
      <c r="D3164" s="8"/>
      <c r="E3164" s="8"/>
      <c r="I3164" s="11"/>
      <c r="J3164" s="11"/>
      <c r="K3164" s="11"/>
      <c r="L3164" s="12"/>
      <c r="M3164" s="11"/>
      <c r="N3164" s="13"/>
    </row>
    <row r="3165" spans="1:14">
      <c r="A3165" s="41"/>
      <c r="B3165" s="14"/>
      <c r="C3165" s="8"/>
      <c r="D3165" s="8"/>
      <c r="E3165" s="8"/>
      <c r="I3165" s="11"/>
      <c r="J3165" s="11"/>
      <c r="K3165" s="11"/>
      <c r="L3165" s="12"/>
      <c r="M3165" s="11"/>
      <c r="N3165" s="13"/>
    </row>
    <row r="3166" spans="1:14">
      <c r="A3166" s="41"/>
      <c r="B3166" s="14"/>
      <c r="C3166" s="8"/>
      <c r="D3166" s="8"/>
      <c r="E3166" s="8"/>
      <c r="I3166" s="11"/>
      <c r="J3166" s="11"/>
      <c r="K3166" s="11"/>
      <c r="L3166" s="12"/>
      <c r="M3166" s="11"/>
      <c r="N3166" s="13"/>
    </row>
    <row r="3167" spans="1:14">
      <c r="A3167" s="41"/>
      <c r="B3167" s="14"/>
      <c r="C3167" s="8"/>
      <c r="D3167" s="8"/>
      <c r="E3167" s="8"/>
      <c r="I3167" s="11"/>
      <c r="J3167" s="11"/>
      <c r="K3167" s="11"/>
      <c r="L3167" s="12"/>
      <c r="M3167" s="11"/>
      <c r="N3167" s="13"/>
    </row>
    <row r="3168" spans="1:14">
      <c r="A3168" s="41"/>
      <c r="B3168" s="14"/>
      <c r="C3168" s="8"/>
      <c r="D3168" s="8"/>
      <c r="E3168" s="8"/>
      <c r="I3168" s="11"/>
      <c r="J3168" s="11"/>
      <c r="K3168" s="11"/>
      <c r="L3168" s="12"/>
      <c r="M3168" s="11"/>
      <c r="N3168" s="13"/>
    </row>
    <row r="3169" spans="1:14">
      <c r="A3169" s="41"/>
      <c r="B3169" s="14"/>
      <c r="C3169" s="8"/>
      <c r="D3169" s="8"/>
      <c r="E3169" s="8"/>
      <c r="I3169" s="11"/>
      <c r="J3169" s="11"/>
      <c r="K3169" s="11"/>
      <c r="L3169" s="12"/>
      <c r="M3169" s="11"/>
      <c r="N3169" s="13"/>
    </row>
    <row r="3170" spans="1:14">
      <c r="A3170" s="41"/>
      <c r="B3170" s="14"/>
      <c r="C3170" s="8"/>
      <c r="D3170" s="8"/>
      <c r="E3170" s="8"/>
      <c r="I3170" s="11"/>
      <c r="J3170" s="11"/>
      <c r="K3170" s="11"/>
      <c r="L3170" s="12"/>
      <c r="M3170" s="11"/>
      <c r="N3170" s="13"/>
    </row>
    <row r="3171" spans="1:14">
      <c r="A3171" s="41"/>
      <c r="B3171" s="14"/>
      <c r="C3171" s="8"/>
      <c r="D3171" s="8"/>
      <c r="E3171" s="8"/>
      <c r="I3171" s="11"/>
      <c r="J3171" s="11"/>
      <c r="K3171" s="11"/>
      <c r="L3171" s="12"/>
      <c r="M3171" s="11"/>
      <c r="N3171" s="13"/>
    </row>
    <row r="3172" spans="1:14">
      <c r="A3172" s="41"/>
      <c r="B3172" s="14"/>
      <c r="C3172" s="8"/>
      <c r="D3172" s="8"/>
      <c r="E3172" s="8"/>
      <c r="I3172" s="11"/>
      <c r="J3172" s="11"/>
      <c r="K3172" s="11"/>
      <c r="L3172" s="12"/>
      <c r="M3172" s="11"/>
      <c r="N3172" s="13"/>
    </row>
    <row r="3173" spans="1:14">
      <c r="A3173" s="41"/>
      <c r="B3173" s="14"/>
      <c r="C3173" s="8"/>
      <c r="D3173" s="8"/>
      <c r="E3173" s="8"/>
      <c r="I3173" s="11"/>
      <c r="J3173" s="11"/>
      <c r="K3173" s="11"/>
      <c r="L3173" s="12"/>
      <c r="M3173" s="11"/>
      <c r="N3173" s="13"/>
    </row>
    <row r="3174" spans="1:14">
      <c r="A3174" s="41"/>
      <c r="B3174" s="14"/>
      <c r="C3174" s="8"/>
      <c r="D3174" s="8"/>
      <c r="E3174" s="8"/>
      <c r="I3174" s="11"/>
      <c r="J3174" s="11"/>
      <c r="K3174" s="11"/>
      <c r="L3174" s="12"/>
      <c r="M3174" s="11"/>
      <c r="N3174" s="13"/>
    </row>
    <row r="3175" spans="1:14">
      <c r="A3175" s="41"/>
      <c r="B3175" s="14"/>
      <c r="C3175" s="8"/>
      <c r="D3175" s="8"/>
      <c r="E3175" s="8"/>
      <c r="I3175" s="11"/>
      <c r="J3175" s="11"/>
      <c r="K3175" s="11"/>
      <c r="L3175" s="12"/>
      <c r="M3175" s="11"/>
      <c r="N3175" s="13"/>
    </row>
    <row r="3176" spans="1:14">
      <c r="A3176" s="41"/>
      <c r="B3176" s="14"/>
      <c r="C3176" s="8"/>
      <c r="D3176" s="8"/>
      <c r="E3176" s="8"/>
      <c r="I3176" s="11"/>
      <c r="J3176" s="11"/>
      <c r="K3176" s="11"/>
      <c r="L3176" s="12"/>
      <c r="M3176" s="11"/>
      <c r="N3176" s="13"/>
    </row>
    <row r="3177" spans="1:14">
      <c r="A3177" s="41"/>
      <c r="B3177" s="14"/>
      <c r="C3177" s="8"/>
      <c r="D3177" s="8"/>
      <c r="E3177" s="8"/>
      <c r="I3177" s="11"/>
      <c r="J3177" s="11"/>
      <c r="K3177" s="11"/>
      <c r="L3177" s="12"/>
      <c r="M3177" s="11"/>
      <c r="N3177" s="13"/>
    </row>
    <row r="3178" spans="1:14">
      <c r="A3178" s="41"/>
      <c r="B3178" s="14"/>
      <c r="C3178" s="8"/>
      <c r="D3178" s="8"/>
      <c r="E3178" s="8"/>
      <c r="I3178" s="11"/>
      <c r="J3178" s="11"/>
      <c r="K3178" s="11"/>
      <c r="L3178" s="12"/>
      <c r="M3178" s="11"/>
      <c r="N3178" s="13"/>
    </row>
    <row r="3179" spans="1:14">
      <c r="A3179" s="41"/>
      <c r="B3179" s="14"/>
      <c r="C3179" s="8"/>
      <c r="D3179" s="8"/>
      <c r="E3179" s="8"/>
      <c r="I3179" s="11"/>
      <c r="J3179" s="11"/>
      <c r="K3179" s="11"/>
      <c r="L3179" s="12"/>
      <c r="M3179" s="11"/>
      <c r="N3179" s="13"/>
    </row>
    <row r="3180" spans="1:14">
      <c r="A3180" s="41"/>
      <c r="B3180" s="14"/>
      <c r="C3180" s="8"/>
      <c r="D3180" s="8"/>
      <c r="E3180" s="8"/>
      <c r="I3180" s="11"/>
      <c r="J3180" s="11"/>
      <c r="K3180" s="11"/>
      <c r="L3180" s="12"/>
      <c r="M3180" s="11"/>
      <c r="N3180" s="13"/>
    </row>
    <row r="3181" spans="1:14">
      <c r="A3181" s="41"/>
      <c r="B3181" s="14"/>
      <c r="C3181" s="8"/>
      <c r="D3181" s="8"/>
      <c r="E3181" s="8"/>
      <c r="I3181" s="11"/>
      <c r="J3181" s="11"/>
      <c r="K3181" s="11"/>
      <c r="L3181" s="12"/>
      <c r="M3181" s="11"/>
      <c r="N3181" s="13"/>
    </row>
    <row r="3182" spans="1:14">
      <c r="A3182" s="41"/>
      <c r="B3182" s="14"/>
      <c r="C3182" s="8"/>
      <c r="D3182" s="8"/>
      <c r="E3182" s="8"/>
      <c r="I3182" s="11"/>
      <c r="J3182" s="11"/>
      <c r="K3182" s="11"/>
      <c r="L3182" s="12"/>
      <c r="M3182" s="11"/>
      <c r="N3182" s="13"/>
    </row>
    <row r="3183" spans="1:14">
      <c r="A3183" s="41"/>
      <c r="B3183" s="14"/>
      <c r="C3183" s="8"/>
      <c r="D3183" s="8"/>
      <c r="E3183" s="8"/>
      <c r="I3183" s="11"/>
      <c r="J3183" s="11"/>
      <c r="K3183" s="11"/>
      <c r="L3183" s="12"/>
      <c r="M3183" s="11"/>
      <c r="N3183" s="13"/>
    </row>
    <row r="3184" spans="1:14">
      <c r="A3184" s="41"/>
      <c r="B3184" s="14"/>
      <c r="C3184" s="8"/>
      <c r="D3184" s="8"/>
      <c r="E3184" s="8"/>
      <c r="I3184" s="11"/>
      <c r="J3184" s="11"/>
      <c r="K3184" s="11"/>
      <c r="L3184" s="12"/>
      <c r="M3184" s="11"/>
      <c r="N3184" s="13"/>
    </row>
    <row r="3185" spans="1:14">
      <c r="A3185" s="41"/>
      <c r="B3185" s="14"/>
      <c r="C3185" s="8"/>
      <c r="D3185" s="8"/>
      <c r="E3185" s="8"/>
      <c r="I3185" s="11"/>
      <c r="J3185" s="11"/>
      <c r="K3185" s="11"/>
      <c r="L3185" s="12"/>
      <c r="M3185" s="11"/>
      <c r="N3185" s="13"/>
    </row>
    <row r="3186" spans="1:14">
      <c r="A3186" s="41"/>
      <c r="B3186" s="14"/>
      <c r="C3186" s="8"/>
      <c r="D3186" s="8"/>
      <c r="E3186" s="8"/>
      <c r="I3186" s="11"/>
      <c r="J3186" s="11"/>
      <c r="K3186" s="11"/>
      <c r="L3186" s="12"/>
      <c r="M3186" s="11"/>
      <c r="N3186" s="13"/>
    </row>
    <row r="3187" spans="1:14">
      <c r="A3187" s="41"/>
      <c r="B3187" s="14"/>
      <c r="C3187" s="8"/>
      <c r="D3187" s="8"/>
      <c r="E3187" s="8"/>
      <c r="I3187" s="11"/>
      <c r="J3187" s="11"/>
      <c r="K3187" s="11"/>
      <c r="L3187" s="12"/>
      <c r="M3187" s="11"/>
      <c r="N3187" s="13"/>
    </row>
    <row r="3188" spans="1:14">
      <c r="A3188" s="41"/>
      <c r="B3188" s="14"/>
      <c r="C3188" s="8"/>
      <c r="D3188" s="8"/>
      <c r="E3188" s="8"/>
      <c r="I3188" s="11"/>
      <c r="J3188" s="11"/>
      <c r="K3188" s="11"/>
      <c r="L3188" s="12"/>
      <c r="M3188" s="11"/>
      <c r="N3188" s="13"/>
    </row>
    <row r="3189" spans="1:14">
      <c r="A3189" s="41"/>
      <c r="B3189" s="14"/>
      <c r="C3189" s="8"/>
      <c r="D3189" s="8"/>
      <c r="E3189" s="8"/>
      <c r="I3189" s="11"/>
      <c r="J3189" s="11"/>
      <c r="K3189" s="11"/>
      <c r="L3189" s="12"/>
      <c r="M3189" s="11"/>
      <c r="N3189" s="13"/>
    </row>
    <row r="3190" spans="1:14">
      <c r="A3190" s="41"/>
      <c r="B3190" s="14"/>
      <c r="C3190" s="8"/>
      <c r="D3190" s="8"/>
      <c r="E3190" s="8"/>
      <c r="I3190" s="11"/>
      <c r="J3190" s="11"/>
      <c r="K3190" s="11"/>
      <c r="L3190" s="12"/>
      <c r="M3190" s="11"/>
      <c r="N3190" s="13"/>
    </row>
    <row r="3191" spans="1:14">
      <c r="A3191" s="41"/>
      <c r="B3191" s="14"/>
      <c r="C3191" s="8"/>
      <c r="D3191" s="8"/>
      <c r="E3191" s="8"/>
      <c r="I3191" s="11"/>
      <c r="J3191" s="11"/>
      <c r="K3191" s="11"/>
      <c r="L3191" s="12"/>
      <c r="M3191" s="11"/>
      <c r="N3191" s="13"/>
    </row>
    <row r="3192" spans="1:14">
      <c r="A3192" s="41"/>
      <c r="B3192" s="14"/>
      <c r="C3192" s="8"/>
      <c r="D3192" s="8"/>
      <c r="E3192" s="8"/>
      <c r="I3192" s="11"/>
      <c r="J3192" s="11"/>
      <c r="K3192" s="11"/>
      <c r="L3192" s="12"/>
      <c r="M3192" s="11"/>
      <c r="N3192" s="13"/>
    </row>
    <row r="3193" spans="1:14">
      <c r="A3193" s="41"/>
      <c r="B3193" s="14"/>
      <c r="C3193" s="8"/>
      <c r="D3193" s="8"/>
      <c r="E3193" s="8"/>
      <c r="I3193" s="11"/>
      <c r="J3193" s="11"/>
      <c r="K3193" s="11"/>
      <c r="L3193" s="12"/>
      <c r="M3193" s="11"/>
      <c r="N3193" s="13"/>
    </row>
    <row r="3194" spans="1:14">
      <c r="A3194" s="41"/>
      <c r="B3194" s="14"/>
      <c r="C3194" s="8"/>
      <c r="D3194" s="8"/>
      <c r="E3194" s="8"/>
      <c r="I3194" s="11"/>
      <c r="J3194" s="11"/>
      <c r="K3194" s="11"/>
      <c r="L3194" s="12"/>
      <c r="M3194" s="11"/>
      <c r="N3194" s="13"/>
    </row>
    <row r="3195" spans="1:14">
      <c r="A3195" s="41"/>
      <c r="B3195" s="14"/>
      <c r="C3195" s="8"/>
      <c r="D3195" s="8"/>
      <c r="E3195" s="8"/>
      <c r="I3195" s="11"/>
      <c r="J3195" s="11"/>
      <c r="K3195" s="11"/>
      <c r="L3195" s="12"/>
      <c r="M3195" s="11"/>
      <c r="N3195" s="13"/>
    </row>
    <row r="3196" spans="1:14">
      <c r="A3196" s="41"/>
      <c r="B3196" s="14"/>
      <c r="C3196" s="8"/>
      <c r="D3196" s="8"/>
      <c r="E3196" s="8"/>
      <c r="I3196" s="11"/>
      <c r="J3196" s="11"/>
      <c r="K3196" s="11"/>
      <c r="L3196" s="12"/>
      <c r="M3196" s="11"/>
      <c r="N3196" s="13"/>
    </row>
    <row r="3197" spans="1:14">
      <c r="A3197" s="41"/>
      <c r="B3197" s="14"/>
      <c r="C3197" s="8"/>
      <c r="D3197" s="8"/>
      <c r="E3197" s="8"/>
      <c r="I3197" s="11"/>
      <c r="J3197" s="11"/>
      <c r="K3197" s="11"/>
      <c r="L3197" s="12"/>
      <c r="M3197" s="11"/>
      <c r="N3197" s="13"/>
    </row>
    <row r="3198" spans="1:14">
      <c r="A3198" s="41"/>
      <c r="B3198" s="14"/>
      <c r="C3198" s="8"/>
      <c r="D3198" s="8"/>
      <c r="E3198" s="8"/>
      <c r="I3198" s="11"/>
      <c r="J3198" s="11"/>
      <c r="K3198" s="11"/>
      <c r="L3198" s="12"/>
      <c r="M3198" s="11"/>
      <c r="N3198" s="13"/>
    </row>
    <row r="3199" spans="1:14">
      <c r="A3199" s="41"/>
      <c r="B3199" s="14"/>
      <c r="C3199" s="8"/>
      <c r="D3199" s="8"/>
      <c r="E3199" s="8"/>
      <c r="I3199" s="11"/>
      <c r="J3199" s="11"/>
      <c r="K3199" s="11"/>
      <c r="L3199" s="12"/>
      <c r="M3199" s="11"/>
      <c r="N3199" s="13"/>
    </row>
    <row r="3200" spans="1:14">
      <c r="A3200" s="41"/>
      <c r="B3200" s="14"/>
      <c r="C3200" s="8"/>
      <c r="D3200" s="8"/>
      <c r="E3200" s="8"/>
      <c r="I3200" s="11"/>
      <c r="J3200" s="11"/>
      <c r="K3200" s="11"/>
      <c r="L3200" s="12"/>
      <c r="M3200" s="11"/>
      <c r="N3200" s="13"/>
    </row>
    <row r="3201" spans="1:14">
      <c r="A3201" s="41"/>
      <c r="B3201" s="14"/>
      <c r="C3201" s="8"/>
      <c r="D3201" s="8"/>
      <c r="E3201" s="8"/>
      <c r="I3201" s="11"/>
      <c r="J3201" s="11"/>
      <c r="K3201" s="11"/>
      <c r="L3201" s="12"/>
      <c r="M3201" s="11"/>
      <c r="N3201" s="13"/>
    </row>
    <row r="3202" spans="1:14">
      <c r="A3202" s="41"/>
      <c r="B3202" s="14"/>
      <c r="C3202" s="8"/>
      <c r="D3202" s="8"/>
      <c r="E3202" s="8"/>
      <c r="I3202" s="11"/>
      <c r="J3202" s="11"/>
      <c r="K3202" s="11"/>
      <c r="L3202" s="12"/>
      <c r="M3202" s="11"/>
      <c r="N3202" s="13"/>
    </row>
    <row r="3203" spans="1:14">
      <c r="A3203" s="41"/>
      <c r="B3203" s="14"/>
      <c r="C3203" s="8"/>
      <c r="D3203" s="8"/>
      <c r="E3203" s="8"/>
      <c r="I3203" s="11"/>
      <c r="J3203" s="11"/>
      <c r="K3203" s="11"/>
      <c r="L3203" s="12"/>
      <c r="M3203" s="11"/>
      <c r="N3203" s="13"/>
    </row>
    <row r="3204" spans="1:14">
      <c r="A3204" s="41"/>
      <c r="B3204" s="14"/>
      <c r="C3204" s="8"/>
      <c r="D3204" s="8"/>
      <c r="E3204" s="8"/>
      <c r="I3204" s="11"/>
      <c r="J3204" s="11"/>
      <c r="K3204" s="11"/>
      <c r="L3204" s="12"/>
      <c r="M3204" s="11"/>
      <c r="N3204" s="13"/>
    </row>
    <row r="3205" spans="1:14">
      <c r="A3205" s="41"/>
      <c r="B3205" s="14"/>
      <c r="C3205" s="8"/>
      <c r="D3205" s="8"/>
      <c r="E3205" s="8"/>
      <c r="I3205" s="11"/>
      <c r="J3205" s="11"/>
      <c r="K3205" s="11"/>
      <c r="L3205" s="12"/>
      <c r="M3205" s="11"/>
      <c r="N3205" s="13"/>
    </row>
    <row r="3206" spans="1:14">
      <c r="A3206" s="41"/>
      <c r="B3206" s="14"/>
      <c r="C3206" s="8"/>
      <c r="D3206" s="8"/>
      <c r="E3206" s="8"/>
      <c r="I3206" s="11"/>
      <c r="J3206" s="11"/>
      <c r="K3206" s="11"/>
      <c r="L3206" s="12"/>
      <c r="M3206" s="11"/>
      <c r="N3206" s="13"/>
    </row>
    <row r="3207" spans="1:14">
      <c r="A3207" s="41"/>
      <c r="B3207" s="14"/>
      <c r="C3207" s="8"/>
      <c r="D3207" s="8"/>
      <c r="E3207" s="8"/>
      <c r="I3207" s="11"/>
      <c r="J3207" s="11"/>
      <c r="K3207" s="11"/>
      <c r="L3207" s="12"/>
      <c r="M3207" s="11"/>
      <c r="N3207" s="13"/>
    </row>
    <row r="3208" spans="1:14">
      <c r="A3208" s="41"/>
      <c r="B3208" s="14"/>
      <c r="C3208" s="8"/>
      <c r="D3208" s="8"/>
      <c r="E3208" s="8"/>
      <c r="I3208" s="11"/>
      <c r="J3208" s="11"/>
      <c r="K3208" s="11"/>
      <c r="L3208" s="12"/>
      <c r="M3208" s="11"/>
      <c r="N3208" s="13"/>
    </row>
    <row r="3209" spans="1:14">
      <c r="A3209" s="41"/>
      <c r="B3209" s="14"/>
      <c r="C3209" s="8"/>
      <c r="D3209" s="8"/>
      <c r="E3209" s="8"/>
      <c r="I3209" s="11"/>
      <c r="J3209" s="11"/>
      <c r="K3209" s="11"/>
      <c r="L3209" s="12"/>
      <c r="M3209" s="11"/>
      <c r="N3209" s="13"/>
    </row>
    <row r="3210" spans="1:14">
      <c r="A3210" s="41"/>
      <c r="B3210" s="14"/>
      <c r="C3210" s="8"/>
      <c r="D3210" s="8"/>
      <c r="E3210" s="8"/>
      <c r="I3210" s="11"/>
      <c r="J3210" s="11"/>
      <c r="K3210" s="11"/>
      <c r="L3210" s="12"/>
      <c r="M3210" s="11"/>
      <c r="N3210" s="13"/>
    </row>
    <row r="3211" spans="1:14">
      <c r="A3211" s="41"/>
      <c r="B3211" s="14"/>
      <c r="C3211" s="8"/>
      <c r="D3211" s="8"/>
      <c r="E3211" s="8"/>
      <c r="I3211" s="11"/>
      <c r="J3211" s="11"/>
      <c r="K3211" s="11"/>
      <c r="L3211" s="12"/>
      <c r="M3211" s="11"/>
      <c r="N3211" s="13"/>
    </row>
    <row r="3212" spans="1:14">
      <c r="A3212" s="41"/>
      <c r="B3212" s="14"/>
      <c r="C3212" s="8"/>
      <c r="D3212" s="8"/>
      <c r="E3212" s="8"/>
      <c r="I3212" s="11"/>
      <c r="J3212" s="11"/>
      <c r="K3212" s="11"/>
      <c r="L3212" s="12"/>
      <c r="M3212" s="11"/>
      <c r="N3212" s="13"/>
    </row>
    <row r="3213" spans="1:14">
      <c r="A3213" s="41"/>
      <c r="B3213" s="14"/>
      <c r="C3213" s="8"/>
      <c r="D3213" s="8"/>
      <c r="E3213" s="8"/>
      <c r="I3213" s="11"/>
      <c r="J3213" s="11"/>
      <c r="K3213" s="11"/>
      <c r="L3213" s="12"/>
      <c r="M3213" s="11"/>
      <c r="N3213" s="13"/>
    </row>
    <row r="3214" spans="1:14">
      <c r="A3214" s="41"/>
      <c r="B3214" s="14"/>
      <c r="C3214" s="8"/>
      <c r="D3214" s="8"/>
      <c r="E3214" s="8"/>
      <c r="I3214" s="11"/>
      <c r="J3214" s="11"/>
      <c r="K3214" s="11"/>
      <c r="L3214" s="12"/>
      <c r="M3214" s="11"/>
      <c r="N3214" s="13"/>
    </row>
    <row r="3215" spans="1:14">
      <c r="A3215" s="41"/>
      <c r="B3215" s="14"/>
      <c r="C3215" s="8"/>
      <c r="D3215" s="8"/>
      <c r="E3215" s="8"/>
      <c r="I3215" s="11"/>
      <c r="J3215" s="11"/>
      <c r="K3215" s="11"/>
      <c r="L3215" s="12"/>
      <c r="M3215" s="11"/>
      <c r="N3215" s="13"/>
    </row>
    <row r="3216" spans="1:14">
      <c r="A3216" s="41"/>
      <c r="B3216" s="14"/>
      <c r="C3216" s="8"/>
      <c r="D3216" s="8"/>
      <c r="E3216" s="8"/>
      <c r="I3216" s="11"/>
      <c r="J3216" s="11"/>
      <c r="K3216" s="11"/>
      <c r="L3216" s="12"/>
      <c r="M3216" s="11"/>
      <c r="N3216" s="13"/>
    </row>
    <row r="3217" spans="1:14">
      <c r="A3217" s="41"/>
      <c r="B3217" s="14"/>
      <c r="C3217" s="8"/>
      <c r="D3217" s="8"/>
      <c r="E3217" s="8"/>
      <c r="I3217" s="11"/>
      <c r="J3217" s="11"/>
      <c r="K3217" s="11"/>
      <c r="L3217" s="12"/>
      <c r="M3217" s="11"/>
      <c r="N3217" s="13"/>
    </row>
    <row r="3218" spans="1:14">
      <c r="A3218" s="41"/>
      <c r="B3218" s="14"/>
      <c r="C3218" s="8"/>
      <c r="D3218" s="8"/>
      <c r="E3218" s="8"/>
      <c r="I3218" s="11"/>
      <c r="J3218" s="11"/>
      <c r="K3218" s="11"/>
      <c r="L3218" s="12"/>
      <c r="M3218" s="11"/>
      <c r="N3218" s="13"/>
    </row>
    <row r="3219" spans="1:14">
      <c r="A3219" s="41"/>
      <c r="B3219" s="14"/>
      <c r="C3219" s="8"/>
      <c r="D3219" s="8"/>
      <c r="E3219" s="8"/>
      <c r="I3219" s="11"/>
      <c r="J3219" s="11"/>
      <c r="K3219" s="11"/>
      <c r="L3219" s="12"/>
      <c r="M3219" s="11"/>
      <c r="N3219" s="13"/>
    </row>
    <row r="3220" spans="1:14">
      <c r="A3220" s="41"/>
      <c r="B3220" s="14"/>
      <c r="C3220" s="8"/>
      <c r="D3220" s="8"/>
      <c r="E3220" s="8"/>
      <c r="I3220" s="11"/>
      <c r="J3220" s="11"/>
      <c r="K3220" s="11"/>
      <c r="L3220" s="12"/>
      <c r="M3220" s="11"/>
      <c r="N3220" s="13"/>
    </row>
    <row r="3221" spans="1:14">
      <c r="A3221" s="41"/>
      <c r="B3221" s="14"/>
      <c r="C3221" s="8"/>
      <c r="D3221" s="8"/>
      <c r="E3221" s="8"/>
      <c r="I3221" s="11"/>
      <c r="J3221" s="11"/>
      <c r="K3221" s="11"/>
      <c r="L3221" s="12"/>
      <c r="M3221" s="11"/>
      <c r="N3221" s="13"/>
    </row>
    <row r="3222" spans="1:14">
      <c r="A3222" s="41"/>
      <c r="B3222" s="14"/>
      <c r="C3222" s="8"/>
      <c r="D3222" s="8"/>
      <c r="E3222" s="8"/>
      <c r="I3222" s="11"/>
      <c r="J3222" s="11"/>
      <c r="K3222" s="11"/>
      <c r="L3222" s="12"/>
      <c r="M3222" s="11"/>
      <c r="N3222" s="13"/>
    </row>
    <row r="3223" spans="1:14">
      <c r="A3223" s="41"/>
      <c r="B3223" s="14"/>
      <c r="C3223" s="8"/>
      <c r="D3223" s="8"/>
      <c r="E3223" s="8"/>
      <c r="I3223" s="11"/>
      <c r="J3223" s="11"/>
      <c r="K3223" s="11"/>
      <c r="L3223" s="12"/>
      <c r="M3223" s="11"/>
      <c r="N3223" s="13"/>
    </row>
    <row r="3224" spans="1:14">
      <c r="A3224" s="41"/>
      <c r="B3224" s="14"/>
      <c r="C3224" s="8"/>
      <c r="D3224" s="8"/>
      <c r="E3224" s="8"/>
      <c r="I3224" s="11"/>
      <c r="J3224" s="11"/>
      <c r="K3224" s="11"/>
      <c r="L3224" s="12"/>
      <c r="M3224" s="11"/>
      <c r="N3224" s="13"/>
    </row>
    <row r="3225" spans="1:14">
      <c r="A3225" s="41"/>
      <c r="B3225" s="14"/>
      <c r="C3225" s="8"/>
      <c r="D3225" s="8"/>
      <c r="E3225" s="8"/>
      <c r="I3225" s="11"/>
      <c r="J3225" s="11"/>
      <c r="K3225" s="11"/>
      <c r="L3225" s="12"/>
      <c r="M3225" s="11"/>
      <c r="N3225" s="13"/>
    </row>
    <row r="3226" spans="1:14">
      <c r="A3226" s="41"/>
      <c r="B3226" s="14"/>
      <c r="C3226" s="8"/>
      <c r="D3226" s="8"/>
      <c r="E3226" s="8"/>
      <c r="I3226" s="11"/>
      <c r="J3226" s="11"/>
      <c r="K3226" s="11"/>
      <c r="L3226" s="12"/>
      <c r="M3226" s="11"/>
      <c r="N3226" s="13"/>
    </row>
    <row r="3228" spans="1:14">
      <c r="L3228" s="42"/>
    </row>
    <row r="3229" spans="1:14">
      <c r="L3229" s="43"/>
    </row>
    <row r="3231" spans="1:14">
      <c r="L3231" s="42"/>
    </row>
    <row r="3233" spans="1:5">
      <c r="A3233" s="41"/>
      <c r="B3233" s="14"/>
      <c r="C3233" s="8"/>
      <c r="D3233" s="8"/>
      <c r="E3233" s="8"/>
    </row>
  </sheetData>
  <autoFilter ref="A1:O3231" xr:uid="{61172C05-F5D3-469B-A780-59AC0B4BC3DA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FED13-906B-4843-8656-C4C8DBFA2FA4}">
  <sheetPr filterMode="1"/>
  <dimension ref="A1:P14623"/>
  <sheetViews>
    <sheetView workbookViewId="0"/>
  </sheetViews>
  <sheetFormatPr defaultRowHeight="14.5"/>
  <cols>
    <col min="1" max="1" width="8.81640625" style="41"/>
    <col min="2" max="2" width="8.81640625" style="46"/>
    <col min="3" max="3" width="8.81640625" style="8"/>
    <col min="4" max="4" width="11.54296875" style="8" bestFit="1" customWidth="1"/>
    <col min="5" max="5" width="14.54296875" style="8" bestFit="1" customWidth="1"/>
    <col min="6" max="6" width="13.36328125" style="9" bestFit="1" customWidth="1"/>
    <col min="7" max="7" width="8.81640625" style="9"/>
    <col min="8" max="8" width="14.81640625" style="10" customWidth="1"/>
    <col min="9" max="9" width="17.1796875" bestFit="1" customWidth="1"/>
    <col min="10" max="10" width="10.1796875" bestFit="1" customWidth="1"/>
    <col min="12" max="12" width="14.81640625" customWidth="1"/>
  </cols>
  <sheetData>
    <row r="1" spans="1:15">
      <c r="A1" s="2" t="s">
        <v>2</v>
      </c>
      <c r="B1" s="2" t="s">
        <v>3</v>
      </c>
      <c r="C1" s="2" t="s">
        <v>4</v>
      </c>
      <c r="D1" s="2" t="s">
        <v>18</v>
      </c>
      <c r="E1" s="2" t="s">
        <v>5</v>
      </c>
      <c r="F1" s="3" t="s">
        <v>1</v>
      </c>
      <c r="G1" s="3" t="s">
        <v>0</v>
      </c>
      <c r="H1" s="3" t="s">
        <v>6</v>
      </c>
      <c r="I1" s="4" t="s">
        <v>7</v>
      </c>
      <c r="J1" s="5" t="s">
        <v>8</v>
      </c>
      <c r="K1" s="5" t="s">
        <v>9</v>
      </c>
      <c r="L1" s="6" t="s">
        <v>10</v>
      </c>
      <c r="M1" s="5" t="s">
        <v>11</v>
      </c>
      <c r="N1" s="5" t="s">
        <v>12</v>
      </c>
    </row>
    <row r="2" spans="1:15" hidden="1">
      <c r="A2" s="7">
        <f t="shared" ref="A2:A65" si="0">MONTH(B2)</f>
        <v>10</v>
      </c>
      <c r="B2" s="14">
        <v>45568</v>
      </c>
      <c r="C2" s="8" t="s">
        <v>13</v>
      </c>
      <c r="D2" s="8" t="s">
        <v>14</v>
      </c>
      <c r="E2" s="8" t="s">
        <v>14</v>
      </c>
      <c r="F2" s="9">
        <f t="shared" ref="F2:F65" si="1">100000*G2</f>
        <v>11466000000</v>
      </c>
      <c r="G2" s="9">
        <v>114660</v>
      </c>
      <c r="H2" s="10">
        <v>12156482520</v>
      </c>
      <c r="I2" s="11">
        <v>12156482520</v>
      </c>
      <c r="J2" s="11">
        <v>114660</v>
      </c>
      <c r="K2" s="11">
        <v>106022</v>
      </c>
      <c r="L2" s="12">
        <v>0</v>
      </c>
      <c r="M2" s="11">
        <v>1</v>
      </c>
      <c r="N2" s="13"/>
      <c r="O2" t="str">
        <f t="shared" ref="O2:O65" si="2">IF(M2=_xlfn.MAXIFS(M:M,D:D,D2),"X","")</f>
        <v/>
      </c>
    </row>
    <row r="3" spans="1:15" hidden="1">
      <c r="A3" s="7">
        <f t="shared" si="0"/>
        <v>10</v>
      </c>
      <c r="B3" s="14">
        <v>45581</v>
      </c>
      <c r="C3" s="8" t="s">
        <v>13</v>
      </c>
      <c r="D3" s="8" t="s">
        <v>14</v>
      </c>
      <c r="E3" s="8" t="s">
        <v>14</v>
      </c>
      <c r="F3" s="9">
        <f t="shared" si="1"/>
        <v>72000000</v>
      </c>
      <c r="G3" s="9">
        <v>720</v>
      </c>
      <c r="H3" s="10">
        <v>75600000</v>
      </c>
      <c r="I3" s="11">
        <v>12232082520</v>
      </c>
      <c r="J3" s="11">
        <v>115380</v>
      </c>
      <c r="K3" s="11">
        <v>106015.6224648986</v>
      </c>
      <c r="L3" s="12">
        <v>0</v>
      </c>
      <c r="M3" s="11">
        <v>2</v>
      </c>
      <c r="N3" s="13"/>
      <c r="O3" t="str">
        <f t="shared" si="2"/>
        <v/>
      </c>
    </row>
    <row r="4" spans="1:15" hidden="1">
      <c r="A4" s="7">
        <f t="shared" si="0"/>
        <v>10</v>
      </c>
      <c r="B4" s="14">
        <v>45581</v>
      </c>
      <c r="C4" s="8" t="s">
        <v>13</v>
      </c>
      <c r="D4" s="8" t="s">
        <v>14</v>
      </c>
      <c r="E4" s="8" t="s">
        <v>14</v>
      </c>
      <c r="F4" s="9">
        <f t="shared" si="1"/>
        <v>2000000</v>
      </c>
      <c r="G4" s="9">
        <v>20</v>
      </c>
      <c r="H4" s="10">
        <v>2100000</v>
      </c>
      <c r="I4" s="11">
        <v>12234182520</v>
      </c>
      <c r="J4" s="11">
        <v>115400</v>
      </c>
      <c r="K4" s="11">
        <v>106015.44644714038</v>
      </c>
      <c r="L4" s="12">
        <v>0</v>
      </c>
      <c r="M4" s="11">
        <v>3</v>
      </c>
      <c r="N4" s="13"/>
      <c r="O4" t="str">
        <f t="shared" si="2"/>
        <v/>
      </c>
    </row>
    <row r="5" spans="1:15" hidden="1">
      <c r="A5" s="7">
        <f t="shared" si="0"/>
        <v>10</v>
      </c>
      <c r="B5" s="14">
        <v>45581</v>
      </c>
      <c r="C5" s="8" t="s">
        <v>13</v>
      </c>
      <c r="D5" s="8" t="s">
        <v>14</v>
      </c>
      <c r="E5" s="8" t="s">
        <v>14</v>
      </c>
      <c r="F5" s="9">
        <f t="shared" si="1"/>
        <v>70000000</v>
      </c>
      <c r="G5" s="9">
        <v>700</v>
      </c>
      <c r="H5" s="10">
        <v>73500000</v>
      </c>
      <c r="I5" s="11">
        <v>12307682520</v>
      </c>
      <c r="J5" s="11">
        <v>116100</v>
      </c>
      <c r="K5" s="11">
        <v>106009.32403100775</v>
      </c>
      <c r="L5" s="12">
        <v>0</v>
      </c>
      <c r="M5" s="11">
        <v>4</v>
      </c>
      <c r="N5" s="13"/>
      <c r="O5" t="str">
        <f t="shared" si="2"/>
        <v/>
      </c>
    </row>
    <row r="6" spans="1:15" hidden="1">
      <c r="A6" s="7">
        <f t="shared" si="0"/>
        <v>10</v>
      </c>
      <c r="B6" s="14">
        <v>45581</v>
      </c>
      <c r="C6" s="8" t="s">
        <v>13</v>
      </c>
      <c r="D6" s="8" t="s">
        <v>14</v>
      </c>
      <c r="E6" s="8" t="s">
        <v>14</v>
      </c>
      <c r="F6" s="9">
        <f t="shared" si="1"/>
        <v>100000000</v>
      </c>
      <c r="G6" s="9">
        <v>1000</v>
      </c>
      <c r="H6" s="10">
        <v>105000000</v>
      </c>
      <c r="I6" s="11">
        <v>12412682520</v>
      </c>
      <c r="J6" s="11">
        <v>117100</v>
      </c>
      <c r="K6" s="11">
        <v>106000.7046968403</v>
      </c>
      <c r="L6" s="12">
        <v>0</v>
      </c>
      <c r="M6" s="11">
        <v>5</v>
      </c>
      <c r="N6" s="13"/>
      <c r="O6" t="str">
        <f t="shared" si="2"/>
        <v/>
      </c>
    </row>
    <row r="7" spans="1:15" hidden="1">
      <c r="A7" s="7">
        <f t="shared" si="0"/>
        <v>10</v>
      </c>
      <c r="B7" s="14">
        <v>45581</v>
      </c>
      <c r="C7" s="8" t="s">
        <v>13</v>
      </c>
      <c r="D7" s="8" t="s">
        <v>14</v>
      </c>
      <c r="E7" s="8" t="s">
        <v>14</v>
      </c>
      <c r="F7" s="9">
        <f t="shared" si="1"/>
        <v>50000000</v>
      </c>
      <c r="G7" s="9">
        <v>500</v>
      </c>
      <c r="H7" s="10">
        <v>52500000</v>
      </c>
      <c r="I7" s="11">
        <v>12465182520</v>
      </c>
      <c r="J7" s="11">
        <v>117600</v>
      </c>
      <c r="K7" s="11">
        <v>105996.45</v>
      </c>
      <c r="L7" s="12">
        <v>0</v>
      </c>
      <c r="M7" s="11">
        <v>6</v>
      </c>
      <c r="N7" s="13"/>
      <c r="O7" t="str">
        <f t="shared" si="2"/>
        <v/>
      </c>
    </row>
    <row r="8" spans="1:15" hidden="1">
      <c r="A8" s="7">
        <f t="shared" si="0"/>
        <v>10</v>
      </c>
      <c r="B8" s="14">
        <v>45581</v>
      </c>
      <c r="C8" s="8" t="s">
        <v>13</v>
      </c>
      <c r="D8" s="8" t="s">
        <v>14</v>
      </c>
      <c r="E8" s="8" t="s">
        <v>14</v>
      </c>
      <c r="F8" s="9">
        <f t="shared" si="1"/>
        <v>60000000</v>
      </c>
      <c r="G8" s="9">
        <v>600</v>
      </c>
      <c r="H8" s="10">
        <v>63000000</v>
      </c>
      <c r="I8" s="11">
        <v>12528182520</v>
      </c>
      <c r="J8" s="11">
        <v>118200</v>
      </c>
      <c r="K8" s="11">
        <v>105991.3918781726</v>
      </c>
      <c r="L8" s="12">
        <v>0</v>
      </c>
      <c r="M8" s="11">
        <v>7</v>
      </c>
      <c r="N8" s="13"/>
      <c r="O8" t="str">
        <f t="shared" si="2"/>
        <v/>
      </c>
    </row>
    <row r="9" spans="1:15" hidden="1">
      <c r="A9" s="7">
        <f t="shared" si="0"/>
        <v>10</v>
      </c>
      <c r="B9" s="14">
        <v>45581</v>
      </c>
      <c r="C9" s="8" t="s">
        <v>13</v>
      </c>
      <c r="D9" s="8" t="s">
        <v>14</v>
      </c>
      <c r="E9" s="8" t="s">
        <v>14</v>
      </c>
      <c r="F9" s="9">
        <f t="shared" si="1"/>
        <v>205000000</v>
      </c>
      <c r="G9" s="9">
        <v>2050</v>
      </c>
      <c r="H9" s="10">
        <v>215250000</v>
      </c>
      <c r="I9" s="11">
        <v>12743432520</v>
      </c>
      <c r="J9" s="11">
        <v>120250</v>
      </c>
      <c r="K9" s="11">
        <v>105974.49081081081</v>
      </c>
      <c r="L9" s="12">
        <v>0</v>
      </c>
      <c r="M9" s="11">
        <v>8</v>
      </c>
      <c r="N9" s="13"/>
      <c r="O9" t="str">
        <f t="shared" si="2"/>
        <v/>
      </c>
    </row>
    <row r="10" spans="1:15" hidden="1">
      <c r="A10" s="7">
        <f t="shared" si="0"/>
        <v>10</v>
      </c>
      <c r="B10" s="14">
        <v>45581</v>
      </c>
      <c r="C10" s="8" t="s">
        <v>13</v>
      </c>
      <c r="D10" s="8" t="s">
        <v>14</v>
      </c>
      <c r="E10" s="8" t="s">
        <v>14</v>
      </c>
      <c r="F10" s="9">
        <f t="shared" si="1"/>
        <v>150000000</v>
      </c>
      <c r="G10" s="9">
        <v>1500</v>
      </c>
      <c r="H10" s="10">
        <v>157500000</v>
      </c>
      <c r="I10" s="11">
        <v>12900932520</v>
      </c>
      <c r="J10" s="11">
        <v>121750</v>
      </c>
      <c r="K10" s="11">
        <v>105962.48476386037</v>
      </c>
      <c r="L10" s="12">
        <v>0</v>
      </c>
      <c r="M10" s="11">
        <v>9</v>
      </c>
      <c r="N10" s="13"/>
      <c r="O10" t="str">
        <f t="shared" si="2"/>
        <v/>
      </c>
    </row>
    <row r="11" spans="1:15" hidden="1">
      <c r="A11" s="7">
        <f t="shared" si="0"/>
        <v>10</v>
      </c>
      <c r="B11" s="14">
        <v>45581</v>
      </c>
      <c r="C11" s="8" t="s">
        <v>13</v>
      </c>
      <c r="D11" s="8" t="s">
        <v>14</v>
      </c>
      <c r="E11" s="8" t="s">
        <v>14</v>
      </c>
      <c r="F11" s="9">
        <f t="shared" si="1"/>
        <v>65000000</v>
      </c>
      <c r="G11" s="9">
        <v>650</v>
      </c>
      <c r="H11" s="10">
        <v>68250000</v>
      </c>
      <c r="I11" s="11">
        <v>12969182520</v>
      </c>
      <c r="J11" s="11">
        <v>122400</v>
      </c>
      <c r="K11" s="11">
        <v>105957.37352941177</v>
      </c>
      <c r="L11" s="12">
        <v>0</v>
      </c>
      <c r="M11" s="11">
        <v>10</v>
      </c>
      <c r="N11" s="13"/>
      <c r="O11" t="str">
        <f t="shared" si="2"/>
        <v/>
      </c>
    </row>
    <row r="12" spans="1:15" hidden="1">
      <c r="A12" s="7">
        <f t="shared" si="0"/>
        <v>10</v>
      </c>
      <c r="B12" s="14">
        <v>45581</v>
      </c>
      <c r="C12" s="8" t="s">
        <v>13</v>
      </c>
      <c r="D12" s="8" t="s">
        <v>14</v>
      </c>
      <c r="E12" s="8" t="s">
        <v>14</v>
      </c>
      <c r="F12" s="9">
        <f t="shared" si="1"/>
        <v>40000000</v>
      </c>
      <c r="G12" s="9">
        <v>400</v>
      </c>
      <c r="H12" s="10">
        <v>42000000</v>
      </c>
      <c r="I12" s="11">
        <v>13011182520</v>
      </c>
      <c r="J12" s="11">
        <v>122800</v>
      </c>
      <c r="K12" s="11">
        <v>105954.25504885994</v>
      </c>
      <c r="L12" s="12">
        <v>0</v>
      </c>
      <c r="M12" s="11">
        <v>11</v>
      </c>
      <c r="N12" s="13"/>
      <c r="O12" t="str">
        <f t="shared" si="2"/>
        <v/>
      </c>
    </row>
    <row r="13" spans="1:15" hidden="1">
      <c r="A13" s="7">
        <f t="shared" si="0"/>
        <v>10</v>
      </c>
      <c r="B13" s="14">
        <v>45581</v>
      </c>
      <c r="C13" s="8" t="s">
        <v>13</v>
      </c>
      <c r="D13" s="8" t="s">
        <v>14</v>
      </c>
      <c r="E13" s="8" t="s">
        <v>14</v>
      </c>
      <c r="F13" s="9">
        <f t="shared" si="1"/>
        <v>30000000</v>
      </c>
      <c r="G13" s="9">
        <v>300</v>
      </c>
      <c r="H13" s="10">
        <v>31500000</v>
      </c>
      <c r="I13" s="11">
        <v>13042682520</v>
      </c>
      <c r="J13" s="11">
        <v>123100</v>
      </c>
      <c r="K13" s="11">
        <v>105951.92948822097</v>
      </c>
      <c r="L13" s="12">
        <v>0</v>
      </c>
      <c r="M13" s="11">
        <v>12</v>
      </c>
      <c r="N13" s="13"/>
      <c r="O13" t="str">
        <f t="shared" si="2"/>
        <v/>
      </c>
    </row>
    <row r="14" spans="1:15" hidden="1">
      <c r="A14" s="7">
        <f t="shared" si="0"/>
        <v>10</v>
      </c>
      <c r="B14" s="14">
        <v>45581</v>
      </c>
      <c r="C14" s="8" t="s">
        <v>13</v>
      </c>
      <c r="D14" s="8" t="s">
        <v>14</v>
      </c>
      <c r="E14" s="8" t="s">
        <v>14</v>
      </c>
      <c r="F14" s="9">
        <f t="shared" si="1"/>
        <v>100000000</v>
      </c>
      <c r="G14" s="9">
        <v>1000</v>
      </c>
      <c r="H14" s="10">
        <v>105000000</v>
      </c>
      <c r="I14" s="11">
        <v>13147682520</v>
      </c>
      <c r="J14" s="11">
        <v>124100</v>
      </c>
      <c r="K14" s="11">
        <v>105944.25882352941</v>
      </c>
      <c r="L14" s="12">
        <v>0</v>
      </c>
      <c r="M14" s="11">
        <v>13</v>
      </c>
      <c r="N14" s="13"/>
      <c r="O14" t="str">
        <f t="shared" si="2"/>
        <v/>
      </c>
    </row>
    <row r="15" spans="1:15" hidden="1">
      <c r="A15" s="7">
        <f t="shared" si="0"/>
        <v>10</v>
      </c>
      <c r="B15" s="14">
        <v>45582</v>
      </c>
      <c r="C15" s="8" t="s">
        <v>13</v>
      </c>
      <c r="D15" s="8" t="s">
        <v>14</v>
      </c>
      <c r="E15" s="8" t="s">
        <v>14</v>
      </c>
      <c r="F15" s="9">
        <f t="shared" si="1"/>
        <v>500000000</v>
      </c>
      <c r="G15" s="9">
        <v>5000</v>
      </c>
      <c r="H15" s="10">
        <v>525000000</v>
      </c>
      <c r="I15" s="11">
        <v>13672682520</v>
      </c>
      <c r="J15" s="11">
        <v>129100</v>
      </c>
      <c r="K15" s="11">
        <v>105907.68799380325</v>
      </c>
      <c r="L15" s="12">
        <v>0</v>
      </c>
      <c r="M15" s="11">
        <v>14</v>
      </c>
      <c r="N15" s="13"/>
      <c r="O15" t="str">
        <f t="shared" si="2"/>
        <v/>
      </c>
    </row>
    <row r="16" spans="1:15" hidden="1">
      <c r="A16" s="7">
        <f t="shared" si="0"/>
        <v>10</v>
      </c>
      <c r="B16" s="14">
        <v>45582</v>
      </c>
      <c r="C16" s="8" t="s">
        <v>13</v>
      </c>
      <c r="D16" s="8" t="s">
        <v>14</v>
      </c>
      <c r="E16" s="8" t="s">
        <v>14</v>
      </c>
      <c r="F16" s="9">
        <f t="shared" si="1"/>
        <v>75000000</v>
      </c>
      <c r="G16" s="9">
        <v>750</v>
      </c>
      <c r="H16" s="10">
        <v>78750000</v>
      </c>
      <c r="I16" s="11">
        <v>13751432520</v>
      </c>
      <c r="J16" s="11">
        <v>129850</v>
      </c>
      <c r="K16" s="11">
        <v>105902.44528301887</v>
      </c>
      <c r="L16" s="12">
        <v>0</v>
      </c>
      <c r="M16" s="11">
        <v>15</v>
      </c>
      <c r="N16" s="13"/>
      <c r="O16" t="str">
        <f t="shared" si="2"/>
        <v/>
      </c>
    </row>
    <row r="17" spans="1:15" hidden="1">
      <c r="A17" s="7">
        <f t="shared" si="0"/>
        <v>10</v>
      </c>
      <c r="B17" s="14">
        <v>45582</v>
      </c>
      <c r="C17" s="8" t="s">
        <v>13</v>
      </c>
      <c r="D17" s="8" t="s">
        <v>14</v>
      </c>
      <c r="E17" s="8" t="s">
        <v>14</v>
      </c>
      <c r="F17" s="9">
        <f t="shared" si="1"/>
        <v>10000000</v>
      </c>
      <c r="G17" s="9">
        <v>100</v>
      </c>
      <c r="H17" s="10">
        <v>10500000</v>
      </c>
      <c r="I17" s="11">
        <v>13761932520</v>
      </c>
      <c r="J17" s="11">
        <v>129950</v>
      </c>
      <c r="K17" s="11">
        <v>105901.75082724125</v>
      </c>
      <c r="L17" s="12">
        <v>0</v>
      </c>
      <c r="M17" s="11">
        <v>16</v>
      </c>
      <c r="N17" s="13"/>
      <c r="O17" t="str">
        <f t="shared" si="2"/>
        <v/>
      </c>
    </row>
    <row r="18" spans="1:15" hidden="1">
      <c r="A18" s="7">
        <f t="shared" si="0"/>
        <v>10</v>
      </c>
      <c r="B18" s="14">
        <v>45582</v>
      </c>
      <c r="C18" s="8" t="s">
        <v>13</v>
      </c>
      <c r="D18" s="8" t="s">
        <v>14</v>
      </c>
      <c r="E18" s="8" t="s">
        <v>14</v>
      </c>
      <c r="F18" s="9">
        <f t="shared" si="1"/>
        <v>270000000</v>
      </c>
      <c r="G18" s="9">
        <v>2700</v>
      </c>
      <c r="H18" s="10">
        <v>283500000</v>
      </c>
      <c r="I18" s="11">
        <v>14045432520</v>
      </c>
      <c r="J18" s="11">
        <v>132650</v>
      </c>
      <c r="K18" s="11">
        <v>105883.39630606861</v>
      </c>
      <c r="L18" s="12">
        <v>0</v>
      </c>
      <c r="M18" s="11">
        <v>17</v>
      </c>
      <c r="N18" s="13"/>
      <c r="O18" t="str">
        <f t="shared" si="2"/>
        <v/>
      </c>
    </row>
    <row r="19" spans="1:15" hidden="1">
      <c r="A19" s="7">
        <f t="shared" si="0"/>
        <v>10</v>
      </c>
      <c r="B19" s="14">
        <v>45582</v>
      </c>
      <c r="C19" s="8" t="s">
        <v>13</v>
      </c>
      <c r="D19" s="8" t="s">
        <v>14</v>
      </c>
      <c r="E19" s="8" t="s">
        <v>14</v>
      </c>
      <c r="F19" s="9">
        <f t="shared" si="1"/>
        <v>140000000</v>
      </c>
      <c r="G19" s="9">
        <v>1400</v>
      </c>
      <c r="H19" s="10">
        <v>147000000</v>
      </c>
      <c r="I19" s="11">
        <v>14192432520</v>
      </c>
      <c r="J19" s="11">
        <v>134050</v>
      </c>
      <c r="K19" s="11">
        <v>105874.17023498694</v>
      </c>
      <c r="L19" s="12">
        <v>0</v>
      </c>
      <c r="M19" s="11">
        <v>18</v>
      </c>
      <c r="N19" s="13"/>
      <c r="O19" t="str">
        <f t="shared" si="2"/>
        <v/>
      </c>
    </row>
    <row r="20" spans="1:15" hidden="1">
      <c r="A20" s="7">
        <f t="shared" si="0"/>
        <v>10</v>
      </c>
      <c r="B20" s="14">
        <v>45582</v>
      </c>
      <c r="C20" s="8" t="s">
        <v>13</v>
      </c>
      <c r="D20" s="8" t="s">
        <v>14</v>
      </c>
      <c r="E20" s="8" t="s">
        <v>14</v>
      </c>
      <c r="F20" s="9">
        <f t="shared" si="1"/>
        <v>5000000</v>
      </c>
      <c r="G20" s="9">
        <v>50</v>
      </c>
      <c r="H20" s="10">
        <v>5250000</v>
      </c>
      <c r="I20" s="11">
        <v>14197682520</v>
      </c>
      <c r="J20" s="11">
        <v>134100</v>
      </c>
      <c r="K20" s="11">
        <v>105873.84429530201</v>
      </c>
      <c r="L20" s="12">
        <v>0</v>
      </c>
      <c r="M20" s="11">
        <v>19</v>
      </c>
      <c r="N20" s="13"/>
      <c r="O20" t="str">
        <f t="shared" si="2"/>
        <v/>
      </c>
    </row>
    <row r="21" spans="1:15" hidden="1">
      <c r="A21" s="7">
        <f t="shared" si="0"/>
        <v>10</v>
      </c>
      <c r="B21" s="14">
        <v>45582</v>
      </c>
      <c r="C21" s="8" t="s">
        <v>13</v>
      </c>
      <c r="D21" s="8" t="s">
        <v>14</v>
      </c>
      <c r="E21" s="8" t="s">
        <v>14</v>
      </c>
      <c r="F21" s="9">
        <f t="shared" si="1"/>
        <v>95000000</v>
      </c>
      <c r="G21" s="9">
        <v>950</v>
      </c>
      <c r="H21" s="10">
        <v>99750000</v>
      </c>
      <c r="I21" s="11">
        <v>14297432520</v>
      </c>
      <c r="J21" s="11">
        <v>135050</v>
      </c>
      <c r="K21" s="11">
        <v>105867.6972972973</v>
      </c>
      <c r="L21" s="12">
        <v>0</v>
      </c>
      <c r="M21" s="11">
        <v>20</v>
      </c>
      <c r="N21" s="13"/>
      <c r="O21" t="str">
        <f t="shared" si="2"/>
        <v/>
      </c>
    </row>
    <row r="22" spans="1:15" hidden="1">
      <c r="A22" s="7">
        <f t="shared" si="0"/>
        <v>10</v>
      </c>
      <c r="B22" s="14">
        <v>45582</v>
      </c>
      <c r="C22" s="8" t="s">
        <v>13</v>
      </c>
      <c r="D22" s="8" t="s">
        <v>14</v>
      </c>
      <c r="E22" s="8" t="s">
        <v>14</v>
      </c>
      <c r="F22" s="9">
        <f t="shared" si="1"/>
        <v>120000000</v>
      </c>
      <c r="G22" s="9">
        <v>1200</v>
      </c>
      <c r="H22" s="10">
        <v>126000000</v>
      </c>
      <c r="I22" s="11">
        <v>14423432520</v>
      </c>
      <c r="J22" s="11">
        <v>136250</v>
      </c>
      <c r="K22" s="11">
        <v>105860.05519266055</v>
      </c>
      <c r="L22" s="12">
        <v>0</v>
      </c>
      <c r="M22" s="11">
        <v>21</v>
      </c>
      <c r="N22" s="13"/>
      <c r="O22" t="str">
        <f t="shared" si="2"/>
        <v/>
      </c>
    </row>
    <row r="23" spans="1:15" hidden="1">
      <c r="A23" s="7">
        <f t="shared" si="0"/>
        <v>10</v>
      </c>
      <c r="B23" s="14">
        <v>45583</v>
      </c>
      <c r="C23" s="8" t="s">
        <v>13</v>
      </c>
      <c r="D23" s="8" t="s">
        <v>14</v>
      </c>
      <c r="E23" s="8" t="s">
        <v>14</v>
      </c>
      <c r="F23" s="9">
        <f t="shared" si="1"/>
        <v>100000000</v>
      </c>
      <c r="G23" s="9">
        <v>1000</v>
      </c>
      <c r="H23" s="10">
        <v>105000000</v>
      </c>
      <c r="I23" s="11">
        <v>14528432520</v>
      </c>
      <c r="J23" s="11">
        <v>137250</v>
      </c>
      <c r="K23" s="11">
        <v>105853.78885245902</v>
      </c>
      <c r="L23" s="12">
        <v>0</v>
      </c>
      <c r="M23" s="11">
        <v>22</v>
      </c>
      <c r="N23" s="13"/>
      <c r="O23" t="str">
        <f t="shared" si="2"/>
        <v/>
      </c>
    </row>
    <row r="24" spans="1:15" hidden="1">
      <c r="A24" s="7">
        <f t="shared" si="0"/>
        <v>10</v>
      </c>
      <c r="B24" s="14">
        <v>45583</v>
      </c>
      <c r="C24" s="8" t="s">
        <v>13</v>
      </c>
      <c r="D24" s="8" t="s">
        <v>14</v>
      </c>
      <c r="E24" s="8" t="s">
        <v>14</v>
      </c>
      <c r="F24" s="9">
        <f t="shared" si="1"/>
        <v>85000000</v>
      </c>
      <c r="G24" s="9">
        <v>850</v>
      </c>
      <c r="H24" s="10">
        <v>89250000</v>
      </c>
      <c r="I24" s="11">
        <v>14617682520</v>
      </c>
      <c r="J24" s="11">
        <v>138100</v>
      </c>
      <c r="K24" s="11">
        <v>105848.5338160753</v>
      </c>
      <c r="L24" s="12">
        <v>0</v>
      </c>
      <c r="M24" s="11">
        <v>23</v>
      </c>
      <c r="N24" s="13"/>
      <c r="O24" t="str">
        <f t="shared" si="2"/>
        <v/>
      </c>
    </row>
    <row r="25" spans="1:15" hidden="1">
      <c r="A25" s="7">
        <f t="shared" si="0"/>
        <v>10</v>
      </c>
      <c r="B25" s="14">
        <v>45583</v>
      </c>
      <c r="C25" s="8" t="s">
        <v>13</v>
      </c>
      <c r="D25" s="8" t="s">
        <v>14</v>
      </c>
      <c r="E25" s="8" t="s">
        <v>14</v>
      </c>
      <c r="F25" s="9">
        <f t="shared" si="1"/>
        <v>65000000</v>
      </c>
      <c r="G25" s="9">
        <v>650</v>
      </c>
      <c r="H25" s="10">
        <v>68250000</v>
      </c>
      <c r="I25" s="11">
        <v>14685932520</v>
      </c>
      <c r="J25" s="11">
        <v>138750</v>
      </c>
      <c r="K25" s="11">
        <v>105844.55870270271</v>
      </c>
      <c r="L25" s="12">
        <v>0</v>
      </c>
      <c r="M25" s="11">
        <v>24</v>
      </c>
      <c r="N25" s="13"/>
      <c r="O25" t="str">
        <f t="shared" si="2"/>
        <v/>
      </c>
    </row>
    <row r="26" spans="1:15" hidden="1">
      <c r="A26" s="7">
        <f t="shared" si="0"/>
        <v>10</v>
      </c>
      <c r="B26" s="14">
        <v>45583</v>
      </c>
      <c r="C26" s="8" t="s">
        <v>13</v>
      </c>
      <c r="D26" s="8" t="s">
        <v>14</v>
      </c>
      <c r="E26" s="8" t="s">
        <v>14</v>
      </c>
      <c r="F26" s="9">
        <f t="shared" si="1"/>
        <v>100000000</v>
      </c>
      <c r="G26" s="9">
        <v>1000</v>
      </c>
      <c r="H26" s="10">
        <v>105000000</v>
      </c>
      <c r="I26" s="11">
        <v>14790932520</v>
      </c>
      <c r="J26" s="11">
        <v>139750</v>
      </c>
      <c r="K26" s="11">
        <v>105838.51534883722</v>
      </c>
      <c r="L26" s="12">
        <v>0</v>
      </c>
      <c r="M26" s="11">
        <v>25</v>
      </c>
      <c r="N26" s="13"/>
      <c r="O26" t="str">
        <f t="shared" si="2"/>
        <v/>
      </c>
    </row>
    <row r="27" spans="1:15" hidden="1">
      <c r="A27" s="7">
        <f t="shared" si="0"/>
        <v>10</v>
      </c>
      <c r="B27" s="14">
        <v>45583</v>
      </c>
      <c r="C27" s="8" t="s">
        <v>13</v>
      </c>
      <c r="D27" s="8" t="s">
        <v>14</v>
      </c>
      <c r="E27" s="8" t="s">
        <v>14</v>
      </c>
      <c r="F27" s="9">
        <f t="shared" si="1"/>
        <v>65000000</v>
      </c>
      <c r="G27" s="9">
        <v>650</v>
      </c>
      <c r="H27" s="10">
        <v>68250000</v>
      </c>
      <c r="I27" s="11">
        <v>14859182520</v>
      </c>
      <c r="J27" s="11">
        <v>140400</v>
      </c>
      <c r="K27" s="11">
        <v>105834.63333333333</v>
      </c>
      <c r="L27" s="12">
        <v>0</v>
      </c>
      <c r="M27" s="11">
        <v>26</v>
      </c>
      <c r="N27" s="13"/>
      <c r="O27" t="str">
        <f t="shared" si="2"/>
        <v/>
      </c>
    </row>
    <row r="28" spans="1:15" hidden="1">
      <c r="A28" s="7">
        <f t="shared" si="0"/>
        <v>10</v>
      </c>
      <c r="B28" s="14">
        <v>45583</v>
      </c>
      <c r="C28" s="8" t="s">
        <v>13</v>
      </c>
      <c r="D28" s="8" t="s">
        <v>14</v>
      </c>
      <c r="E28" s="8" t="s">
        <v>14</v>
      </c>
      <c r="F28" s="9">
        <f t="shared" si="1"/>
        <v>30000000</v>
      </c>
      <c r="G28" s="9">
        <v>300</v>
      </c>
      <c r="H28" s="10">
        <v>31500000</v>
      </c>
      <c r="I28" s="11">
        <v>14890682520</v>
      </c>
      <c r="J28" s="11">
        <v>140700</v>
      </c>
      <c r="K28" s="11">
        <v>105832.85373134329</v>
      </c>
      <c r="L28" s="12">
        <v>0</v>
      </c>
      <c r="M28" s="11">
        <v>27</v>
      </c>
      <c r="N28" s="13"/>
      <c r="O28" t="str">
        <f t="shared" si="2"/>
        <v/>
      </c>
    </row>
    <row r="29" spans="1:15" hidden="1">
      <c r="A29" s="7">
        <f t="shared" si="0"/>
        <v>10</v>
      </c>
      <c r="B29" s="14">
        <v>45583</v>
      </c>
      <c r="C29" s="8" t="s">
        <v>13</v>
      </c>
      <c r="D29" s="8" t="s">
        <v>14</v>
      </c>
      <c r="E29" s="8" t="s">
        <v>14</v>
      </c>
      <c r="F29" s="9">
        <f t="shared" si="1"/>
        <v>5000000</v>
      </c>
      <c r="G29" s="9">
        <v>50</v>
      </c>
      <c r="H29" s="10">
        <v>5250000</v>
      </c>
      <c r="I29" s="11">
        <v>14895932520</v>
      </c>
      <c r="J29" s="11">
        <v>140750</v>
      </c>
      <c r="K29" s="11">
        <v>105832.55786856129</v>
      </c>
      <c r="L29" s="12">
        <v>0</v>
      </c>
      <c r="M29" s="11">
        <v>28</v>
      </c>
      <c r="N29" s="13"/>
      <c r="O29" t="str">
        <f t="shared" si="2"/>
        <v/>
      </c>
    </row>
    <row r="30" spans="1:15" hidden="1">
      <c r="A30" s="7">
        <f t="shared" si="0"/>
        <v>10</v>
      </c>
      <c r="B30" s="14">
        <v>45583</v>
      </c>
      <c r="C30" s="8" t="s">
        <v>13</v>
      </c>
      <c r="D30" s="8" t="s">
        <v>14</v>
      </c>
      <c r="E30" s="8" t="s">
        <v>14</v>
      </c>
      <c r="F30" s="9">
        <f t="shared" si="1"/>
        <v>60000000</v>
      </c>
      <c r="G30" s="9">
        <v>600</v>
      </c>
      <c r="H30" s="10">
        <v>63000000</v>
      </c>
      <c r="I30" s="11">
        <v>14958932520</v>
      </c>
      <c r="J30" s="11">
        <v>141350</v>
      </c>
      <c r="K30" s="11">
        <v>105829.02384152812</v>
      </c>
      <c r="L30" s="12">
        <v>0</v>
      </c>
      <c r="M30" s="11">
        <v>29</v>
      </c>
      <c r="N30" s="13"/>
      <c r="O30" t="str">
        <f t="shared" si="2"/>
        <v/>
      </c>
    </row>
    <row r="31" spans="1:15" hidden="1">
      <c r="A31" s="7">
        <f t="shared" si="0"/>
        <v>10</v>
      </c>
      <c r="B31" s="14">
        <v>45583</v>
      </c>
      <c r="C31" s="8" t="s">
        <v>13</v>
      </c>
      <c r="D31" s="8" t="s">
        <v>14</v>
      </c>
      <c r="E31" s="8" t="s">
        <v>14</v>
      </c>
      <c r="F31" s="9">
        <f t="shared" si="1"/>
        <v>130000000</v>
      </c>
      <c r="G31" s="9">
        <v>1300</v>
      </c>
      <c r="H31" s="10">
        <v>136500000</v>
      </c>
      <c r="I31" s="11">
        <v>15095432520</v>
      </c>
      <c r="J31" s="11">
        <v>142650</v>
      </c>
      <c r="K31" s="11">
        <v>105821.46876971608</v>
      </c>
      <c r="L31" s="12">
        <v>0</v>
      </c>
      <c r="M31" s="11">
        <v>30</v>
      </c>
      <c r="N31" s="13"/>
      <c r="O31" t="str">
        <f t="shared" si="2"/>
        <v/>
      </c>
    </row>
    <row r="32" spans="1:15" hidden="1">
      <c r="A32" s="7">
        <f t="shared" si="0"/>
        <v>10</v>
      </c>
      <c r="B32" s="14">
        <v>45583</v>
      </c>
      <c r="C32" s="8" t="s">
        <v>13</v>
      </c>
      <c r="D32" s="8" t="s">
        <v>16</v>
      </c>
      <c r="E32" s="8" t="s">
        <v>16</v>
      </c>
      <c r="F32" s="9">
        <f t="shared" si="1"/>
        <v>100000000</v>
      </c>
      <c r="G32" s="9">
        <v>1000</v>
      </c>
      <c r="H32" s="10">
        <v>104100000</v>
      </c>
      <c r="I32" s="11">
        <v>104100000</v>
      </c>
      <c r="J32" s="11">
        <v>1000</v>
      </c>
      <c r="K32" s="11">
        <v>104100</v>
      </c>
      <c r="L32" s="12">
        <v>0</v>
      </c>
      <c r="M32" s="11">
        <v>1</v>
      </c>
      <c r="N32" s="13"/>
      <c r="O32" t="str">
        <f t="shared" si="2"/>
        <v/>
      </c>
    </row>
    <row r="33" spans="1:15" hidden="1">
      <c r="A33" s="7">
        <f t="shared" si="0"/>
        <v>10</v>
      </c>
      <c r="B33" s="14">
        <v>45583</v>
      </c>
      <c r="C33" s="8" t="s">
        <v>13</v>
      </c>
      <c r="D33" s="8" t="s">
        <v>16</v>
      </c>
      <c r="E33" s="8" t="s">
        <v>16</v>
      </c>
      <c r="F33" s="9">
        <f t="shared" si="1"/>
        <v>95000000</v>
      </c>
      <c r="G33" s="9">
        <v>950</v>
      </c>
      <c r="H33" s="10">
        <v>98895000</v>
      </c>
      <c r="I33" s="11">
        <v>202995000</v>
      </c>
      <c r="J33" s="11">
        <v>1950</v>
      </c>
      <c r="K33" s="11">
        <v>104100</v>
      </c>
      <c r="L33" s="12">
        <v>0</v>
      </c>
      <c r="M33" s="11">
        <v>2</v>
      </c>
      <c r="N33" s="13"/>
      <c r="O33" t="str">
        <f t="shared" si="2"/>
        <v/>
      </c>
    </row>
    <row r="34" spans="1:15" hidden="1">
      <c r="A34" s="7">
        <f t="shared" si="0"/>
        <v>10</v>
      </c>
      <c r="B34" s="14">
        <v>45583</v>
      </c>
      <c r="C34" s="8" t="s">
        <v>13</v>
      </c>
      <c r="D34" s="8" t="s">
        <v>16</v>
      </c>
      <c r="E34" s="8" t="s">
        <v>16</v>
      </c>
      <c r="F34" s="9">
        <f t="shared" si="1"/>
        <v>315000000</v>
      </c>
      <c r="G34" s="9">
        <v>3150</v>
      </c>
      <c r="H34" s="10">
        <v>327915000</v>
      </c>
      <c r="I34" s="11">
        <v>530910000</v>
      </c>
      <c r="J34" s="11">
        <v>5100</v>
      </c>
      <c r="K34" s="11">
        <v>104100</v>
      </c>
      <c r="L34" s="12">
        <v>0</v>
      </c>
      <c r="M34" s="11">
        <v>3</v>
      </c>
      <c r="N34" s="13"/>
      <c r="O34" t="str">
        <f t="shared" si="2"/>
        <v/>
      </c>
    </row>
    <row r="35" spans="1:15" hidden="1">
      <c r="A35" s="7">
        <f t="shared" si="0"/>
        <v>10</v>
      </c>
      <c r="B35" s="14">
        <v>45583</v>
      </c>
      <c r="C35" s="8" t="s">
        <v>13</v>
      </c>
      <c r="D35" s="8" t="s">
        <v>16</v>
      </c>
      <c r="E35" s="8" t="s">
        <v>16</v>
      </c>
      <c r="F35" s="9">
        <f t="shared" si="1"/>
        <v>150000000</v>
      </c>
      <c r="G35" s="9">
        <v>1500</v>
      </c>
      <c r="H35" s="10">
        <v>156150000</v>
      </c>
      <c r="I35" s="11">
        <v>687060000</v>
      </c>
      <c r="J35" s="11">
        <v>6600</v>
      </c>
      <c r="K35" s="11">
        <v>104100</v>
      </c>
      <c r="L35" s="12">
        <v>0</v>
      </c>
      <c r="M35" s="11">
        <v>4</v>
      </c>
      <c r="N35" s="13"/>
      <c r="O35" t="str">
        <f t="shared" si="2"/>
        <v/>
      </c>
    </row>
    <row r="36" spans="1:15" hidden="1">
      <c r="A36" s="7">
        <f t="shared" si="0"/>
        <v>10</v>
      </c>
      <c r="B36" s="14">
        <v>45583</v>
      </c>
      <c r="C36" s="8" t="s">
        <v>13</v>
      </c>
      <c r="D36" s="8" t="s">
        <v>16</v>
      </c>
      <c r="E36" s="8" t="s">
        <v>16</v>
      </c>
      <c r="F36" s="9">
        <f t="shared" si="1"/>
        <v>150000000</v>
      </c>
      <c r="G36" s="9">
        <v>1500</v>
      </c>
      <c r="H36" s="10">
        <v>156150000</v>
      </c>
      <c r="I36" s="11">
        <v>843210000</v>
      </c>
      <c r="J36" s="11">
        <v>8100</v>
      </c>
      <c r="K36" s="11">
        <v>104100</v>
      </c>
      <c r="L36" s="12">
        <v>0</v>
      </c>
      <c r="M36" s="11">
        <v>5</v>
      </c>
      <c r="N36" s="13"/>
      <c r="O36" t="str">
        <f t="shared" si="2"/>
        <v/>
      </c>
    </row>
    <row r="37" spans="1:15" hidden="1">
      <c r="A37" s="7">
        <f t="shared" si="0"/>
        <v>10</v>
      </c>
      <c r="B37" s="14">
        <v>45583</v>
      </c>
      <c r="C37" s="8" t="s">
        <v>13</v>
      </c>
      <c r="D37" s="8" t="s">
        <v>16</v>
      </c>
      <c r="E37" s="8" t="s">
        <v>16</v>
      </c>
      <c r="F37" s="9">
        <f t="shared" si="1"/>
        <v>5000000</v>
      </c>
      <c r="G37" s="9">
        <v>50</v>
      </c>
      <c r="H37" s="10">
        <v>5205000</v>
      </c>
      <c r="I37" s="11">
        <v>848415000</v>
      </c>
      <c r="J37" s="11">
        <v>8150</v>
      </c>
      <c r="K37" s="11">
        <v>104100</v>
      </c>
      <c r="L37" s="12">
        <v>0</v>
      </c>
      <c r="M37" s="11">
        <v>6</v>
      </c>
      <c r="N37" s="13"/>
      <c r="O37" t="str">
        <f t="shared" si="2"/>
        <v/>
      </c>
    </row>
    <row r="38" spans="1:15" hidden="1">
      <c r="A38" s="7">
        <f t="shared" si="0"/>
        <v>10</v>
      </c>
      <c r="B38" s="14">
        <v>45583</v>
      </c>
      <c r="C38" s="8" t="s">
        <v>13</v>
      </c>
      <c r="D38" s="8" t="s">
        <v>16</v>
      </c>
      <c r="E38" s="8" t="s">
        <v>16</v>
      </c>
      <c r="F38" s="9">
        <f t="shared" si="1"/>
        <v>100000000</v>
      </c>
      <c r="G38" s="9">
        <v>1000</v>
      </c>
      <c r="H38" s="10">
        <v>104100000</v>
      </c>
      <c r="I38" s="11">
        <v>952515000</v>
      </c>
      <c r="J38" s="11">
        <v>9150</v>
      </c>
      <c r="K38" s="11">
        <v>104100</v>
      </c>
      <c r="L38" s="12">
        <v>0</v>
      </c>
      <c r="M38" s="11">
        <v>7</v>
      </c>
      <c r="N38" s="13"/>
      <c r="O38" t="str">
        <f t="shared" si="2"/>
        <v/>
      </c>
    </row>
    <row r="39" spans="1:15" hidden="1">
      <c r="A39" s="7">
        <f t="shared" si="0"/>
        <v>10</v>
      </c>
      <c r="B39" s="14">
        <v>45583</v>
      </c>
      <c r="C39" s="8" t="s">
        <v>13</v>
      </c>
      <c r="D39" s="8" t="s">
        <v>16</v>
      </c>
      <c r="E39" s="8" t="s">
        <v>16</v>
      </c>
      <c r="F39" s="9">
        <f t="shared" si="1"/>
        <v>100000000</v>
      </c>
      <c r="G39" s="9">
        <v>1000</v>
      </c>
      <c r="H39" s="10">
        <v>104100000</v>
      </c>
      <c r="I39" s="11">
        <v>1056615000</v>
      </c>
      <c r="J39" s="11">
        <v>10150</v>
      </c>
      <c r="K39" s="11">
        <v>104100</v>
      </c>
      <c r="L39" s="12">
        <v>0</v>
      </c>
      <c r="M39" s="11">
        <v>8</v>
      </c>
      <c r="N39" s="13"/>
      <c r="O39" t="str">
        <f t="shared" si="2"/>
        <v/>
      </c>
    </row>
    <row r="40" spans="1:15" hidden="1">
      <c r="A40" s="7">
        <f t="shared" si="0"/>
        <v>10</v>
      </c>
      <c r="B40" s="14">
        <v>45586</v>
      </c>
      <c r="C40" s="8" t="s">
        <v>13</v>
      </c>
      <c r="D40" s="8" t="s">
        <v>14</v>
      </c>
      <c r="E40" s="8" t="s">
        <v>14</v>
      </c>
      <c r="F40" s="9">
        <f t="shared" si="1"/>
        <v>79100000</v>
      </c>
      <c r="G40" s="9">
        <v>791</v>
      </c>
      <c r="H40" s="10">
        <v>83055000</v>
      </c>
      <c r="I40" s="11">
        <v>15178487520</v>
      </c>
      <c r="J40" s="11">
        <v>143441</v>
      </c>
      <c r="K40" s="11">
        <v>105816.93881107912</v>
      </c>
      <c r="L40" s="12">
        <v>0</v>
      </c>
      <c r="M40" s="11">
        <v>31</v>
      </c>
      <c r="N40" s="13"/>
      <c r="O40" t="str">
        <f t="shared" si="2"/>
        <v/>
      </c>
    </row>
    <row r="41" spans="1:15" hidden="1">
      <c r="A41" s="7">
        <f t="shared" si="0"/>
        <v>10</v>
      </c>
      <c r="B41" s="14">
        <v>45586</v>
      </c>
      <c r="C41" s="8" t="s">
        <v>13</v>
      </c>
      <c r="D41" s="8" t="s">
        <v>14</v>
      </c>
      <c r="E41" s="8" t="s">
        <v>14</v>
      </c>
      <c r="F41" s="9">
        <f t="shared" si="1"/>
        <v>40000000</v>
      </c>
      <c r="G41" s="9">
        <v>400</v>
      </c>
      <c r="H41" s="10">
        <v>42000000</v>
      </c>
      <c r="I41" s="11">
        <v>15220487520</v>
      </c>
      <c r="J41" s="11">
        <v>143841</v>
      </c>
      <c r="K41" s="11">
        <v>105814.66702817695</v>
      </c>
      <c r="L41" s="12">
        <v>0</v>
      </c>
      <c r="M41" s="11">
        <v>32</v>
      </c>
      <c r="N41" s="13"/>
      <c r="O41" t="str">
        <f t="shared" si="2"/>
        <v/>
      </c>
    </row>
    <row r="42" spans="1:15" hidden="1">
      <c r="A42" s="7">
        <f t="shared" si="0"/>
        <v>10</v>
      </c>
      <c r="B42" s="14">
        <v>45586</v>
      </c>
      <c r="C42" s="8" t="s">
        <v>13</v>
      </c>
      <c r="D42" s="8" t="s">
        <v>14</v>
      </c>
      <c r="E42" s="8" t="s">
        <v>14</v>
      </c>
      <c r="F42" s="9">
        <f t="shared" si="1"/>
        <v>60000000</v>
      </c>
      <c r="G42" s="9">
        <v>600</v>
      </c>
      <c r="H42" s="10">
        <v>63000000</v>
      </c>
      <c r="I42" s="11">
        <v>15283487520</v>
      </c>
      <c r="J42" s="11">
        <v>144441</v>
      </c>
      <c r="K42" s="11">
        <v>105811.28294597795</v>
      </c>
      <c r="L42" s="12">
        <v>0</v>
      </c>
      <c r="M42" s="11">
        <v>33</v>
      </c>
      <c r="N42" s="13"/>
      <c r="O42" t="str">
        <f t="shared" si="2"/>
        <v/>
      </c>
    </row>
    <row r="43" spans="1:15" hidden="1">
      <c r="A43" s="7">
        <f t="shared" si="0"/>
        <v>10</v>
      </c>
      <c r="B43" s="14">
        <v>45586</v>
      </c>
      <c r="C43" s="8" t="s">
        <v>13</v>
      </c>
      <c r="D43" s="8" t="s">
        <v>14</v>
      </c>
      <c r="E43" s="8" t="s">
        <v>14</v>
      </c>
      <c r="F43" s="9">
        <f t="shared" si="1"/>
        <v>70000000</v>
      </c>
      <c r="G43" s="9">
        <v>700</v>
      </c>
      <c r="H43" s="10">
        <v>73500000</v>
      </c>
      <c r="I43" s="11">
        <v>15356987520</v>
      </c>
      <c r="J43" s="11">
        <v>145141</v>
      </c>
      <c r="K43" s="11">
        <v>105807.37021241414</v>
      </c>
      <c r="L43" s="12">
        <v>0</v>
      </c>
      <c r="M43" s="11">
        <v>34</v>
      </c>
      <c r="N43" s="13"/>
      <c r="O43" t="str">
        <f t="shared" si="2"/>
        <v/>
      </c>
    </row>
    <row r="44" spans="1:15" hidden="1">
      <c r="A44" s="7">
        <f t="shared" si="0"/>
        <v>10</v>
      </c>
      <c r="B44" s="14">
        <v>45586</v>
      </c>
      <c r="C44" s="8" t="s">
        <v>13</v>
      </c>
      <c r="D44" s="8" t="s">
        <v>14</v>
      </c>
      <c r="E44" s="8" t="s">
        <v>14</v>
      </c>
      <c r="F44" s="9">
        <f t="shared" si="1"/>
        <v>250000000</v>
      </c>
      <c r="G44" s="9">
        <v>2500</v>
      </c>
      <c r="H44" s="10">
        <v>262500000</v>
      </c>
      <c r="I44" s="11">
        <v>15619487520</v>
      </c>
      <c r="J44" s="11">
        <v>147641</v>
      </c>
      <c r="K44" s="11">
        <v>105793.6990402395</v>
      </c>
      <c r="L44" s="12">
        <v>0</v>
      </c>
      <c r="M44" s="11">
        <v>35</v>
      </c>
      <c r="N44" s="13"/>
      <c r="O44" t="str">
        <f t="shared" si="2"/>
        <v/>
      </c>
    </row>
    <row r="45" spans="1:15" hidden="1">
      <c r="A45" s="7">
        <f t="shared" si="0"/>
        <v>10</v>
      </c>
      <c r="B45" s="14">
        <v>45586</v>
      </c>
      <c r="C45" s="8" t="s">
        <v>13</v>
      </c>
      <c r="D45" s="8" t="s">
        <v>14</v>
      </c>
      <c r="E45" s="8" t="s">
        <v>14</v>
      </c>
      <c r="F45" s="9">
        <f t="shared" si="1"/>
        <v>100000000</v>
      </c>
      <c r="G45" s="9">
        <v>1000</v>
      </c>
      <c r="H45" s="10">
        <v>105000000</v>
      </c>
      <c r="I45" s="11">
        <v>15724487520</v>
      </c>
      <c r="J45" s="11">
        <v>148641</v>
      </c>
      <c r="K45" s="11">
        <v>105788.35933558036</v>
      </c>
      <c r="L45" s="12">
        <v>0</v>
      </c>
      <c r="M45" s="11">
        <v>36</v>
      </c>
      <c r="N45" s="13"/>
      <c r="O45" t="str">
        <f t="shared" si="2"/>
        <v/>
      </c>
    </row>
    <row r="46" spans="1:15" hidden="1">
      <c r="A46" s="7">
        <f t="shared" si="0"/>
        <v>10</v>
      </c>
      <c r="B46" s="14">
        <v>45586</v>
      </c>
      <c r="C46" s="8" t="s">
        <v>13</v>
      </c>
      <c r="D46" s="8" t="s">
        <v>14</v>
      </c>
      <c r="E46" s="8" t="s">
        <v>14</v>
      </c>
      <c r="F46" s="9">
        <f t="shared" si="1"/>
        <v>110000000</v>
      </c>
      <c r="G46" s="9">
        <v>1100</v>
      </c>
      <c r="H46" s="10">
        <v>115500000</v>
      </c>
      <c r="I46" s="11">
        <v>15839987520</v>
      </c>
      <c r="J46" s="11">
        <v>149741</v>
      </c>
      <c r="K46" s="11">
        <v>105782.56803413895</v>
      </c>
      <c r="L46" s="12">
        <v>0</v>
      </c>
      <c r="M46" s="11">
        <v>37</v>
      </c>
      <c r="N46" s="13"/>
      <c r="O46" t="str">
        <f t="shared" si="2"/>
        <v/>
      </c>
    </row>
    <row r="47" spans="1:15" hidden="1">
      <c r="A47" s="7">
        <f t="shared" si="0"/>
        <v>10</v>
      </c>
      <c r="B47" s="14">
        <v>45586</v>
      </c>
      <c r="C47" s="8" t="s">
        <v>13</v>
      </c>
      <c r="D47" s="8" t="s">
        <v>14</v>
      </c>
      <c r="E47" s="8" t="s">
        <v>14</v>
      </c>
      <c r="F47" s="9">
        <f t="shared" si="1"/>
        <v>100000000</v>
      </c>
      <c r="G47" s="9">
        <v>1000</v>
      </c>
      <c r="H47" s="10">
        <v>105000000</v>
      </c>
      <c r="I47" s="11">
        <v>15944987520</v>
      </c>
      <c r="J47" s="11">
        <v>150741</v>
      </c>
      <c r="K47" s="11">
        <v>105777.37655979462</v>
      </c>
      <c r="L47" s="12">
        <v>0</v>
      </c>
      <c r="M47" s="11">
        <v>38</v>
      </c>
      <c r="N47" s="13"/>
      <c r="O47" t="str">
        <f t="shared" si="2"/>
        <v/>
      </c>
    </row>
    <row r="48" spans="1:15" hidden="1">
      <c r="A48" s="7">
        <f t="shared" si="0"/>
        <v>10</v>
      </c>
      <c r="B48" s="14">
        <v>45586</v>
      </c>
      <c r="C48" s="8" t="s">
        <v>13</v>
      </c>
      <c r="D48" s="8" t="s">
        <v>14</v>
      </c>
      <c r="E48" s="8" t="s">
        <v>14</v>
      </c>
      <c r="F48" s="9">
        <f t="shared" si="1"/>
        <v>300000000</v>
      </c>
      <c r="G48" s="9">
        <v>3000</v>
      </c>
      <c r="H48" s="10">
        <v>315000000</v>
      </c>
      <c r="I48" s="11">
        <v>16259987520</v>
      </c>
      <c r="J48" s="11">
        <v>153741</v>
      </c>
      <c r="K48" s="11">
        <v>105762.20734872285</v>
      </c>
      <c r="L48" s="12">
        <v>0</v>
      </c>
      <c r="M48" s="11">
        <v>39</v>
      </c>
      <c r="N48" s="13"/>
      <c r="O48" t="str">
        <f t="shared" si="2"/>
        <v/>
      </c>
    </row>
    <row r="49" spans="1:15" hidden="1">
      <c r="A49" s="7">
        <f t="shared" si="0"/>
        <v>10</v>
      </c>
      <c r="B49" s="14">
        <v>45587</v>
      </c>
      <c r="C49" s="8" t="s">
        <v>13</v>
      </c>
      <c r="D49" s="8" t="s">
        <v>14</v>
      </c>
      <c r="E49" s="8" t="s">
        <v>14</v>
      </c>
      <c r="F49" s="9">
        <f t="shared" si="1"/>
        <v>300000000</v>
      </c>
      <c r="G49" s="9">
        <v>3000</v>
      </c>
      <c r="H49" s="10">
        <v>315000000</v>
      </c>
      <c r="I49" s="11">
        <v>16574987520</v>
      </c>
      <c r="J49" s="11">
        <v>156741</v>
      </c>
      <c r="K49" s="11">
        <v>105747.61881064941</v>
      </c>
      <c r="L49" s="12">
        <v>0</v>
      </c>
      <c r="M49" s="11">
        <v>40</v>
      </c>
      <c r="N49" s="13"/>
      <c r="O49" t="str">
        <f t="shared" si="2"/>
        <v/>
      </c>
    </row>
    <row r="50" spans="1:15" hidden="1">
      <c r="A50" s="7">
        <f t="shared" si="0"/>
        <v>10</v>
      </c>
      <c r="B50" s="14">
        <v>45587</v>
      </c>
      <c r="C50" s="8" t="s">
        <v>13</v>
      </c>
      <c r="D50" s="8" t="s">
        <v>14</v>
      </c>
      <c r="E50" s="8" t="s">
        <v>14</v>
      </c>
      <c r="F50" s="9">
        <f t="shared" si="1"/>
        <v>200000000</v>
      </c>
      <c r="G50" s="9">
        <v>2000</v>
      </c>
      <c r="H50" s="10">
        <v>210000000</v>
      </c>
      <c r="I50" s="11">
        <v>16784987520</v>
      </c>
      <c r="J50" s="11">
        <v>158741</v>
      </c>
      <c r="K50" s="11">
        <v>105738.19945697709</v>
      </c>
      <c r="L50" s="12">
        <v>0</v>
      </c>
      <c r="M50" s="11">
        <v>41</v>
      </c>
      <c r="N50" s="13"/>
      <c r="O50" t="str">
        <f t="shared" si="2"/>
        <v/>
      </c>
    </row>
    <row r="51" spans="1:15" hidden="1">
      <c r="A51" s="7">
        <f t="shared" si="0"/>
        <v>10</v>
      </c>
      <c r="B51" s="14">
        <v>45587</v>
      </c>
      <c r="C51" s="8" t="s">
        <v>13</v>
      </c>
      <c r="D51" s="8" t="s">
        <v>14</v>
      </c>
      <c r="E51" s="8" t="s">
        <v>14</v>
      </c>
      <c r="F51" s="9">
        <f t="shared" si="1"/>
        <v>10000000</v>
      </c>
      <c r="G51" s="9">
        <v>100</v>
      </c>
      <c r="H51" s="10">
        <v>10500000</v>
      </c>
      <c r="I51" s="11">
        <v>16795487520</v>
      </c>
      <c r="J51" s="11">
        <v>158841</v>
      </c>
      <c r="K51" s="11">
        <v>105737.73471584792</v>
      </c>
      <c r="L51" s="12">
        <v>0</v>
      </c>
      <c r="M51" s="11">
        <v>42</v>
      </c>
      <c r="N51" s="13"/>
      <c r="O51" t="str">
        <f t="shared" si="2"/>
        <v/>
      </c>
    </row>
    <row r="52" spans="1:15" hidden="1">
      <c r="A52" s="7">
        <f t="shared" si="0"/>
        <v>10</v>
      </c>
      <c r="B52" s="14">
        <v>45587</v>
      </c>
      <c r="C52" s="8" t="s">
        <v>13</v>
      </c>
      <c r="D52" s="8" t="s">
        <v>14</v>
      </c>
      <c r="E52" s="8" t="s">
        <v>14</v>
      </c>
      <c r="F52" s="9">
        <f t="shared" si="1"/>
        <v>60000000</v>
      </c>
      <c r="G52" s="9">
        <v>600</v>
      </c>
      <c r="H52" s="10">
        <v>63000000</v>
      </c>
      <c r="I52" s="11">
        <v>16858487520</v>
      </c>
      <c r="J52" s="11">
        <v>159441</v>
      </c>
      <c r="K52" s="11">
        <v>105734.95851129886</v>
      </c>
      <c r="L52" s="12">
        <v>0</v>
      </c>
      <c r="M52" s="11">
        <v>43</v>
      </c>
      <c r="N52" s="13"/>
      <c r="O52" t="str">
        <f t="shared" si="2"/>
        <v/>
      </c>
    </row>
    <row r="53" spans="1:15" hidden="1">
      <c r="A53" s="7">
        <f t="shared" si="0"/>
        <v>10</v>
      </c>
      <c r="B53" s="14">
        <v>45587</v>
      </c>
      <c r="C53" s="8" t="s">
        <v>13</v>
      </c>
      <c r="D53" s="8" t="s">
        <v>14</v>
      </c>
      <c r="E53" s="8" t="s">
        <v>14</v>
      </c>
      <c r="F53" s="9">
        <f t="shared" si="1"/>
        <v>200000000</v>
      </c>
      <c r="G53" s="9">
        <v>2000</v>
      </c>
      <c r="H53" s="10">
        <v>210000000</v>
      </c>
      <c r="I53" s="11">
        <v>17068487520</v>
      </c>
      <c r="J53" s="11">
        <v>161441</v>
      </c>
      <c r="K53" s="11">
        <v>105725.85353163075</v>
      </c>
      <c r="L53" s="12">
        <v>0</v>
      </c>
      <c r="M53" s="11">
        <v>44</v>
      </c>
      <c r="N53" s="13"/>
      <c r="O53" t="str">
        <f t="shared" si="2"/>
        <v/>
      </c>
    </row>
    <row r="54" spans="1:15" hidden="1">
      <c r="A54" s="7">
        <f t="shared" si="0"/>
        <v>10</v>
      </c>
      <c r="B54" s="14">
        <v>45587</v>
      </c>
      <c r="C54" s="8" t="s">
        <v>13</v>
      </c>
      <c r="D54" s="8" t="s">
        <v>14</v>
      </c>
      <c r="E54" s="8" t="s">
        <v>14</v>
      </c>
      <c r="F54" s="9">
        <f t="shared" si="1"/>
        <v>110000000</v>
      </c>
      <c r="G54" s="9">
        <v>1100</v>
      </c>
      <c r="H54" s="10">
        <v>115500000</v>
      </c>
      <c r="I54" s="11">
        <v>17183987520</v>
      </c>
      <c r="J54" s="11">
        <v>162541</v>
      </c>
      <c r="K54" s="11">
        <v>105720.94130096407</v>
      </c>
      <c r="L54" s="12">
        <v>0</v>
      </c>
      <c r="M54" s="11">
        <v>45</v>
      </c>
      <c r="N54" s="13"/>
      <c r="O54" t="str">
        <f t="shared" si="2"/>
        <v/>
      </c>
    </row>
    <row r="55" spans="1:15" hidden="1">
      <c r="A55" s="7">
        <f t="shared" si="0"/>
        <v>10</v>
      </c>
      <c r="B55" s="14">
        <v>45587</v>
      </c>
      <c r="C55" s="8" t="s">
        <v>13</v>
      </c>
      <c r="D55" s="8" t="s">
        <v>14</v>
      </c>
      <c r="E55" s="8" t="s">
        <v>14</v>
      </c>
      <c r="F55" s="9">
        <f t="shared" si="1"/>
        <v>200000</v>
      </c>
      <c r="G55" s="9">
        <v>2</v>
      </c>
      <c r="H55" s="10">
        <v>210000</v>
      </c>
      <c r="I55" s="11">
        <v>17184197520</v>
      </c>
      <c r="J55" s="11">
        <v>162543</v>
      </c>
      <c r="K55" s="11">
        <v>105720.93243018771</v>
      </c>
      <c r="L55" s="12">
        <v>0</v>
      </c>
      <c r="M55" s="11">
        <v>46</v>
      </c>
      <c r="N55" s="13"/>
      <c r="O55" t="str">
        <f t="shared" si="2"/>
        <v/>
      </c>
    </row>
    <row r="56" spans="1:15" hidden="1">
      <c r="A56" s="7">
        <f t="shared" si="0"/>
        <v>10</v>
      </c>
      <c r="B56" s="14">
        <v>45587</v>
      </c>
      <c r="C56" s="8" t="s">
        <v>13</v>
      </c>
      <c r="D56" s="8" t="s">
        <v>14</v>
      </c>
      <c r="E56" s="8" t="s">
        <v>14</v>
      </c>
      <c r="F56" s="9">
        <f t="shared" si="1"/>
        <v>63600000</v>
      </c>
      <c r="G56" s="9">
        <v>636</v>
      </c>
      <c r="H56" s="10">
        <v>66780000</v>
      </c>
      <c r="I56" s="11">
        <v>17250977520</v>
      </c>
      <c r="J56" s="11">
        <v>163179</v>
      </c>
      <c r="K56" s="11">
        <v>105718.12255253433</v>
      </c>
      <c r="L56" s="12">
        <v>0</v>
      </c>
      <c r="M56" s="11">
        <v>47</v>
      </c>
      <c r="N56" s="13"/>
      <c r="O56" t="str">
        <f t="shared" si="2"/>
        <v/>
      </c>
    </row>
    <row r="57" spans="1:15" hidden="1">
      <c r="A57" s="7">
        <f t="shared" si="0"/>
        <v>10</v>
      </c>
      <c r="B57" s="14">
        <v>45587</v>
      </c>
      <c r="C57" s="8" t="s">
        <v>13</v>
      </c>
      <c r="D57" s="8" t="s">
        <v>14</v>
      </c>
      <c r="E57" s="8" t="s">
        <v>14</v>
      </c>
      <c r="F57" s="9">
        <f t="shared" si="1"/>
        <v>56200000</v>
      </c>
      <c r="G57" s="9">
        <v>562</v>
      </c>
      <c r="H57" s="10">
        <v>59010000</v>
      </c>
      <c r="I57" s="11">
        <v>17309987520</v>
      </c>
      <c r="J57" s="11">
        <v>163741</v>
      </c>
      <c r="K57" s="11">
        <v>105715.65777661062</v>
      </c>
      <c r="L57" s="12">
        <v>0</v>
      </c>
      <c r="M57" s="11">
        <v>48</v>
      </c>
      <c r="N57" s="13"/>
      <c r="O57" t="str">
        <f t="shared" si="2"/>
        <v/>
      </c>
    </row>
    <row r="58" spans="1:15" hidden="1">
      <c r="A58" s="7">
        <f t="shared" si="0"/>
        <v>10</v>
      </c>
      <c r="B58" s="14">
        <v>45587</v>
      </c>
      <c r="C58" s="8" t="s">
        <v>13</v>
      </c>
      <c r="D58" s="8" t="s">
        <v>14</v>
      </c>
      <c r="E58" s="8" t="s">
        <v>14</v>
      </c>
      <c r="F58" s="9">
        <f t="shared" si="1"/>
        <v>93800000</v>
      </c>
      <c r="G58" s="9">
        <v>938</v>
      </c>
      <c r="H58" s="10">
        <v>98490000</v>
      </c>
      <c r="I58" s="11">
        <v>17408477520</v>
      </c>
      <c r="J58" s="11">
        <v>164679</v>
      </c>
      <c r="K58" s="11">
        <v>105711.5814402565</v>
      </c>
      <c r="L58" s="12">
        <v>0</v>
      </c>
      <c r="M58" s="11">
        <v>49</v>
      </c>
      <c r="N58" s="13"/>
      <c r="O58" t="str">
        <f t="shared" si="2"/>
        <v/>
      </c>
    </row>
    <row r="59" spans="1:15" hidden="1">
      <c r="A59" s="7">
        <f t="shared" si="0"/>
        <v>10</v>
      </c>
      <c r="B59" s="14">
        <v>45588</v>
      </c>
      <c r="C59" s="8" t="s">
        <v>13</v>
      </c>
      <c r="D59" s="8" t="s">
        <v>14</v>
      </c>
      <c r="E59" s="8" t="s">
        <v>14</v>
      </c>
      <c r="F59" s="9">
        <f t="shared" si="1"/>
        <v>190000000</v>
      </c>
      <c r="G59" s="9">
        <v>1900</v>
      </c>
      <c r="H59" s="10">
        <v>199500000</v>
      </c>
      <c r="I59" s="11">
        <v>17607977520</v>
      </c>
      <c r="J59" s="11">
        <v>166579</v>
      </c>
      <c r="K59" s="11">
        <v>105703.46514266504</v>
      </c>
      <c r="L59" s="12">
        <v>0</v>
      </c>
      <c r="M59" s="11">
        <v>50</v>
      </c>
      <c r="N59" s="13"/>
      <c r="O59" t="str">
        <f t="shared" si="2"/>
        <v/>
      </c>
    </row>
    <row r="60" spans="1:15" hidden="1">
      <c r="A60" s="7">
        <f t="shared" si="0"/>
        <v>10</v>
      </c>
      <c r="B60" s="14">
        <v>45588</v>
      </c>
      <c r="C60" s="8" t="s">
        <v>13</v>
      </c>
      <c r="D60" s="8" t="s">
        <v>14</v>
      </c>
      <c r="E60" s="8" t="s">
        <v>14</v>
      </c>
      <c r="F60" s="9">
        <f t="shared" si="1"/>
        <v>70000000</v>
      </c>
      <c r="G60" s="9">
        <v>700</v>
      </c>
      <c r="H60" s="10">
        <v>73500000</v>
      </c>
      <c r="I60" s="11">
        <v>17681477520</v>
      </c>
      <c r="J60" s="11">
        <v>167279</v>
      </c>
      <c r="K60" s="11">
        <v>105700.52140436038</v>
      </c>
      <c r="L60" s="12">
        <v>0</v>
      </c>
      <c r="M60" s="11">
        <v>51</v>
      </c>
      <c r="N60" s="13"/>
      <c r="O60" t="str">
        <f t="shared" si="2"/>
        <v/>
      </c>
    </row>
    <row r="61" spans="1:15" hidden="1">
      <c r="A61" s="7">
        <f t="shared" si="0"/>
        <v>10</v>
      </c>
      <c r="B61" s="14">
        <v>45588</v>
      </c>
      <c r="C61" s="8" t="s">
        <v>13</v>
      </c>
      <c r="D61" s="8" t="s">
        <v>14</v>
      </c>
      <c r="E61" s="8" t="s">
        <v>14</v>
      </c>
      <c r="F61" s="9">
        <f t="shared" si="1"/>
        <v>100000000</v>
      </c>
      <c r="G61" s="9">
        <v>1000</v>
      </c>
      <c r="H61" s="10">
        <v>105000000</v>
      </c>
      <c r="I61" s="11">
        <v>17786477520</v>
      </c>
      <c r="J61" s="11">
        <v>168279</v>
      </c>
      <c r="K61" s="11">
        <v>105696.35854741234</v>
      </c>
      <c r="L61" s="12">
        <v>0</v>
      </c>
      <c r="M61" s="11">
        <v>52</v>
      </c>
      <c r="N61" s="13"/>
      <c r="O61" t="str">
        <f t="shared" si="2"/>
        <v/>
      </c>
    </row>
    <row r="62" spans="1:15" hidden="1">
      <c r="A62" s="7">
        <f t="shared" si="0"/>
        <v>10</v>
      </c>
      <c r="B62" s="14">
        <v>45588</v>
      </c>
      <c r="C62" s="8" t="s">
        <v>13</v>
      </c>
      <c r="D62" s="8" t="s">
        <v>14</v>
      </c>
      <c r="E62" s="8" t="s">
        <v>14</v>
      </c>
      <c r="F62" s="9">
        <f t="shared" si="1"/>
        <v>140000000</v>
      </c>
      <c r="G62" s="9">
        <v>1400</v>
      </c>
      <c r="H62" s="10">
        <v>147000000</v>
      </c>
      <c r="I62" s="11">
        <v>17933477520</v>
      </c>
      <c r="J62" s="11">
        <v>169679</v>
      </c>
      <c r="K62" s="11">
        <v>105690.61298098174</v>
      </c>
      <c r="L62" s="12">
        <v>0</v>
      </c>
      <c r="M62" s="11">
        <v>53</v>
      </c>
      <c r="N62" s="13"/>
      <c r="O62" t="str">
        <f t="shared" si="2"/>
        <v/>
      </c>
    </row>
    <row r="63" spans="1:15" hidden="1">
      <c r="A63" s="7">
        <f t="shared" si="0"/>
        <v>10</v>
      </c>
      <c r="B63" s="14">
        <v>45588</v>
      </c>
      <c r="C63" s="8" t="s">
        <v>13</v>
      </c>
      <c r="D63" s="8" t="s">
        <v>14</v>
      </c>
      <c r="E63" s="8" t="s">
        <v>14</v>
      </c>
      <c r="F63" s="9">
        <f t="shared" si="1"/>
        <v>10000000</v>
      </c>
      <c r="G63" s="9">
        <v>100</v>
      </c>
      <c r="H63" s="10">
        <v>10500000</v>
      </c>
      <c r="I63" s="11">
        <v>17943977520</v>
      </c>
      <c r="J63" s="11">
        <v>169779</v>
      </c>
      <c r="K63" s="11">
        <v>105690.2062092485</v>
      </c>
      <c r="L63" s="12">
        <v>0</v>
      </c>
      <c r="M63" s="11">
        <v>54</v>
      </c>
      <c r="N63" s="13"/>
      <c r="O63" t="str">
        <f t="shared" si="2"/>
        <v/>
      </c>
    </row>
    <row r="64" spans="1:15" hidden="1">
      <c r="A64" s="7">
        <f t="shared" si="0"/>
        <v>10</v>
      </c>
      <c r="B64" s="14">
        <v>45588</v>
      </c>
      <c r="C64" s="8" t="s">
        <v>13</v>
      </c>
      <c r="D64" s="8" t="s">
        <v>14</v>
      </c>
      <c r="E64" s="8" t="s">
        <v>14</v>
      </c>
      <c r="F64" s="9">
        <f t="shared" si="1"/>
        <v>490000000</v>
      </c>
      <c r="G64" s="9">
        <v>4900</v>
      </c>
      <c r="H64" s="10">
        <v>514500000</v>
      </c>
      <c r="I64" s="11">
        <v>18458477520</v>
      </c>
      <c r="J64" s="11">
        <v>174679</v>
      </c>
      <c r="K64" s="11">
        <v>105670.84492125556</v>
      </c>
      <c r="L64" s="12">
        <v>0</v>
      </c>
      <c r="M64" s="11">
        <v>55</v>
      </c>
      <c r="N64" s="13"/>
      <c r="O64" t="str">
        <f t="shared" si="2"/>
        <v/>
      </c>
    </row>
    <row r="65" spans="1:15" hidden="1">
      <c r="A65" s="7">
        <f t="shared" si="0"/>
        <v>10</v>
      </c>
      <c r="B65" s="14">
        <v>45588</v>
      </c>
      <c r="C65" s="8" t="s">
        <v>13</v>
      </c>
      <c r="D65" s="8" t="s">
        <v>15</v>
      </c>
      <c r="E65" s="8" t="s">
        <v>15</v>
      </c>
      <c r="F65" s="9">
        <f t="shared" si="1"/>
        <v>94000000</v>
      </c>
      <c r="G65" s="9">
        <v>940</v>
      </c>
      <c r="H65" s="10">
        <v>92120000</v>
      </c>
      <c r="I65" s="11">
        <v>92120000</v>
      </c>
      <c r="J65" s="11">
        <v>940</v>
      </c>
      <c r="K65" s="11">
        <v>98000</v>
      </c>
      <c r="L65" s="12">
        <v>0</v>
      </c>
      <c r="M65" s="11">
        <v>1</v>
      </c>
      <c r="N65" s="13"/>
      <c r="O65" t="str">
        <f t="shared" si="2"/>
        <v/>
      </c>
    </row>
    <row r="66" spans="1:15" hidden="1">
      <c r="A66" s="7">
        <f t="shared" ref="A66:A129" si="3">MONTH(B66)</f>
        <v>10</v>
      </c>
      <c r="B66" s="14">
        <v>45588</v>
      </c>
      <c r="C66" s="8" t="s">
        <v>13</v>
      </c>
      <c r="D66" s="8" t="s">
        <v>15</v>
      </c>
      <c r="E66" s="8" t="s">
        <v>15</v>
      </c>
      <c r="F66" s="9">
        <f t="shared" ref="F66:F129" si="4">100000*G66</f>
        <v>106000000</v>
      </c>
      <c r="G66" s="9">
        <v>1060</v>
      </c>
      <c r="H66" s="10">
        <v>103880000</v>
      </c>
      <c r="I66" s="11">
        <v>196000000</v>
      </c>
      <c r="J66" s="11">
        <v>2000</v>
      </c>
      <c r="K66" s="11">
        <v>98000</v>
      </c>
      <c r="L66" s="12">
        <v>0</v>
      </c>
      <c r="M66" s="11">
        <v>2</v>
      </c>
      <c r="N66" s="13"/>
      <c r="O66" t="str">
        <f t="shared" ref="O66:O129" si="5">IF(M66=_xlfn.MAXIFS(M:M,D:D,D66),"X","")</f>
        <v/>
      </c>
    </row>
    <row r="67" spans="1:15" hidden="1">
      <c r="A67" s="7">
        <f t="shared" si="3"/>
        <v>10</v>
      </c>
      <c r="B67" s="14">
        <v>45588</v>
      </c>
      <c r="C67" s="8" t="s">
        <v>13</v>
      </c>
      <c r="D67" s="8" t="s">
        <v>15</v>
      </c>
      <c r="E67" s="8" t="s">
        <v>15</v>
      </c>
      <c r="F67" s="9">
        <f t="shared" si="4"/>
        <v>100000000</v>
      </c>
      <c r="G67" s="9">
        <v>1000</v>
      </c>
      <c r="H67" s="10">
        <v>98000000</v>
      </c>
      <c r="I67" s="11">
        <v>294000000</v>
      </c>
      <c r="J67" s="11">
        <v>3000</v>
      </c>
      <c r="K67" s="11">
        <v>98000</v>
      </c>
      <c r="L67" s="12">
        <v>0</v>
      </c>
      <c r="M67" s="11">
        <v>3</v>
      </c>
      <c r="N67" s="13"/>
      <c r="O67" t="str">
        <f t="shared" si="5"/>
        <v/>
      </c>
    </row>
    <row r="68" spans="1:15" hidden="1">
      <c r="A68" s="7">
        <f t="shared" si="3"/>
        <v>10</v>
      </c>
      <c r="B68" s="14">
        <v>45588</v>
      </c>
      <c r="C68" s="8" t="s">
        <v>13</v>
      </c>
      <c r="D68" s="8" t="s">
        <v>15</v>
      </c>
      <c r="E68" s="8" t="s">
        <v>15</v>
      </c>
      <c r="F68" s="9">
        <f t="shared" si="4"/>
        <v>100000000</v>
      </c>
      <c r="G68" s="9">
        <v>1000</v>
      </c>
      <c r="H68" s="10">
        <v>98000000</v>
      </c>
      <c r="I68" s="11">
        <v>392000000</v>
      </c>
      <c r="J68" s="11">
        <v>4000</v>
      </c>
      <c r="K68" s="11">
        <v>98000</v>
      </c>
      <c r="L68" s="12">
        <v>0</v>
      </c>
      <c r="M68" s="11">
        <v>4</v>
      </c>
      <c r="N68" s="13"/>
      <c r="O68" t="str">
        <f t="shared" si="5"/>
        <v/>
      </c>
    </row>
    <row r="69" spans="1:15" hidden="1">
      <c r="A69" s="7">
        <f t="shared" si="3"/>
        <v>10</v>
      </c>
      <c r="B69" s="14">
        <v>45588</v>
      </c>
      <c r="C69" s="8" t="s">
        <v>13</v>
      </c>
      <c r="D69" s="8" t="s">
        <v>15</v>
      </c>
      <c r="E69" s="8" t="s">
        <v>15</v>
      </c>
      <c r="F69" s="9">
        <f t="shared" si="4"/>
        <v>100000000</v>
      </c>
      <c r="G69" s="9">
        <v>1000</v>
      </c>
      <c r="H69" s="10">
        <v>98000000</v>
      </c>
      <c r="I69" s="11">
        <v>490000000</v>
      </c>
      <c r="J69" s="11">
        <v>5000</v>
      </c>
      <c r="K69" s="11">
        <v>98000</v>
      </c>
      <c r="L69" s="12">
        <v>0</v>
      </c>
      <c r="M69" s="11">
        <v>5</v>
      </c>
      <c r="N69" s="13"/>
      <c r="O69" t="str">
        <f t="shared" si="5"/>
        <v/>
      </c>
    </row>
    <row r="70" spans="1:15" hidden="1">
      <c r="A70" s="7">
        <f t="shared" si="3"/>
        <v>10</v>
      </c>
      <c r="B70" s="14">
        <v>45588</v>
      </c>
      <c r="C70" s="8" t="s">
        <v>13</v>
      </c>
      <c r="D70" s="8" t="s">
        <v>15</v>
      </c>
      <c r="E70" s="8" t="s">
        <v>15</v>
      </c>
      <c r="F70" s="9">
        <f t="shared" si="4"/>
        <v>100000000</v>
      </c>
      <c r="G70" s="9">
        <v>1000</v>
      </c>
      <c r="H70" s="10">
        <v>98000000</v>
      </c>
      <c r="I70" s="11">
        <v>588000000</v>
      </c>
      <c r="J70" s="11">
        <v>6000</v>
      </c>
      <c r="K70" s="11">
        <v>98000</v>
      </c>
      <c r="L70" s="12">
        <v>0</v>
      </c>
      <c r="M70" s="11">
        <v>6</v>
      </c>
      <c r="N70" s="13"/>
      <c r="O70" t="str">
        <f t="shared" si="5"/>
        <v/>
      </c>
    </row>
    <row r="71" spans="1:15" hidden="1">
      <c r="A71" s="7">
        <f t="shared" si="3"/>
        <v>10</v>
      </c>
      <c r="B71" s="14">
        <v>45588</v>
      </c>
      <c r="C71" s="8" t="s">
        <v>13</v>
      </c>
      <c r="D71" s="8" t="s">
        <v>15</v>
      </c>
      <c r="E71" s="8" t="s">
        <v>15</v>
      </c>
      <c r="F71" s="9">
        <f t="shared" si="4"/>
        <v>80000000</v>
      </c>
      <c r="G71" s="9">
        <v>800</v>
      </c>
      <c r="H71" s="10">
        <v>78400000</v>
      </c>
      <c r="I71" s="11">
        <v>666400000</v>
      </c>
      <c r="J71" s="11">
        <v>6800</v>
      </c>
      <c r="K71" s="11">
        <v>98000</v>
      </c>
      <c r="L71" s="12">
        <v>0</v>
      </c>
      <c r="M71" s="11">
        <v>7</v>
      </c>
      <c r="N71" s="13"/>
      <c r="O71" t="str">
        <f t="shared" si="5"/>
        <v/>
      </c>
    </row>
    <row r="72" spans="1:15" hidden="1">
      <c r="A72" s="7">
        <f t="shared" si="3"/>
        <v>10</v>
      </c>
      <c r="B72" s="14">
        <v>45588</v>
      </c>
      <c r="C72" s="8" t="s">
        <v>13</v>
      </c>
      <c r="D72" s="8" t="s">
        <v>15</v>
      </c>
      <c r="E72" s="8" t="s">
        <v>15</v>
      </c>
      <c r="F72" s="9">
        <f t="shared" si="4"/>
        <v>6000000</v>
      </c>
      <c r="G72" s="9">
        <v>60</v>
      </c>
      <c r="H72" s="10">
        <v>5880000</v>
      </c>
      <c r="I72" s="11">
        <v>672280000</v>
      </c>
      <c r="J72" s="11">
        <v>6860</v>
      </c>
      <c r="K72" s="11">
        <v>98000</v>
      </c>
      <c r="L72" s="12">
        <v>0</v>
      </c>
      <c r="M72" s="11">
        <v>8</v>
      </c>
      <c r="N72" s="13"/>
      <c r="O72" t="str">
        <f t="shared" si="5"/>
        <v/>
      </c>
    </row>
    <row r="73" spans="1:15" hidden="1">
      <c r="A73" s="7">
        <f t="shared" si="3"/>
        <v>10</v>
      </c>
      <c r="B73" s="14">
        <v>45588</v>
      </c>
      <c r="C73" s="8" t="s">
        <v>13</v>
      </c>
      <c r="D73" s="8" t="s">
        <v>14</v>
      </c>
      <c r="E73" s="8" t="s">
        <v>14</v>
      </c>
      <c r="F73" s="9">
        <f t="shared" si="4"/>
        <v>91200000</v>
      </c>
      <c r="G73" s="9">
        <v>912</v>
      </c>
      <c r="H73" s="10">
        <v>95760000</v>
      </c>
      <c r="I73" s="11">
        <v>18554237520</v>
      </c>
      <c r="J73" s="11">
        <v>175591</v>
      </c>
      <c r="K73" s="11">
        <v>105667.36062782261</v>
      </c>
      <c r="L73" s="12">
        <v>0</v>
      </c>
      <c r="M73" s="11">
        <v>56</v>
      </c>
      <c r="N73" s="13"/>
      <c r="O73" t="str">
        <f t="shared" si="5"/>
        <v/>
      </c>
    </row>
    <row r="74" spans="1:15" hidden="1">
      <c r="A74" s="7">
        <f t="shared" si="3"/>
        <v>10</v>
      </c>
      <c r="B74" s="14">
        <v>45588</v>
      </c>
      <c r="C74" s="8" t="s">
        <v>13</v>
      </c>
      <c r="D74" s="8" t="s">
        <v>15</v>
      </c>
      <c r="E74" s="8" t="s">
        <v>15</v>
      </c>
      <c r="F74" s="9">
        <f t="shared" si="4"/>
        <v>80000000</v>
      </c>
      <c r="G74" s="9">
        <v>800</v>
      </c>
      <c r="H74" s="10">
        <v>78400000</v>
      </c>
      <c r="I74" s="11">
        <v>750680000</v>
      </c>
      <c r="J74" s="11">
        <v>7660</v>
      </c>
      <c r="K74" s="11">
        <v>98000</v>
      </c>
      <c r="L74" s="12">
        <v>0</v>
      </c>
      <c r="M74" s="11">
        <v>9</v>
      </c>
      <c r="N74" s="13"/>
      <c r="O74" t="str">
        <f t="shared" si="5"/>
        <v/>
      </c>
    </row>
    <row r="75" spans="1:15" hidden="1">
      <c r="A75" s="7">
        <f t="shared" si="3"/>
        <v>10</v>
      </c>
      <c r="B75" s="14">
        <v>45588</v>
      </c>
      <c r="C75" s="8" t="s">
        <v>13</v>
      </c>
      <c r="D75" s="8" t="s">
        <v>15</v>
      </c>
      <c r="E75" s="8" t="s">
        <v>15</v>
      </c>
      <c r="F75" s="9">
        <f t="shared" si="4"/>
        <v>100000000</v>
      </c>
      <c r="G75" s="9">
        <v>1000</v>
      </c>
      <c r="H75" s="10">
        <v>98000000</v>
      </c>
      <c r="I75" s="11">
        <v>848680000</v>
      </c>
      <c r="J75" s="11">
        <v>8660</v>
      </c>
      <c r="K75" s="11">
        <v>98000</v>
      </c>
      <c r="L75" s="12">
        <v>0</v>
      </c>
      <c r="M75" s="11">
        <v>10</v>
      </c>
      <c r="N75" s="13"/>
      <c r="O75" t="str">
        <f t="shared" si="5"/>
        <v/>
      </c>
    </row>
    <row r="76" spans="1:15" hidden="1">
      <c r="A76" s="7">
        <f t="shared" si="3"/>
        <v>10</v>
      </c>
      <c r="B76" s="14">
        <v>45589</v>
      </c>
      <c r="C76" s="8" t="s">
        <v>13</v>
      </c>
      <c r="D76" s="8" t="s">
        <v>15</v>
      </c>
      <c r="E76" s="8" t="s">
        <v>15</v>
      </c>
      <c r="F76" s="9">
        <f t="shared" si="4"/>
        <v>55000000</v>
      </c>
      <c r="G76" s="9">
        <v>550</v>
      </c>
      <c r="H76" s="10">
        <v>53433600</v>
      </c>
      <c r="I76" s="11">
        <v>902113600</v>
      </c>
      <c r="J76" s="11">
        <v>9210</v>
      </c>
      <c r="K76" s="11">
        <v>97949.359391965249</v>
      </c>
      <c r="L76" s="12">
        <v>0</v>
      </c>
      <c r="M76" s="11">
        <v>11</v>
      </c>
      <c r="N76" s="13"/>
      <c r="O76" t="str">
        <f t="shared" si="5"/>
        <v/>
      </c>
    </row>
    <row r="77" spans="1:15" hidden="1">
      <c r="A77" s="7">
        <f t="shared" si="3"/>
        <v>10</v>
      </c>
      <c r="B77" s="14">
        <v>45589</v>
      </c>
      <c r="C77" s="8" t="s">
        <v>13</v>
      </c>
      <c r="D77" s="8" t="s">
        <v>15</v>
      </c>
      <c r="E77" s="8" t="s">
        <v>15</v>
      </c>
      <c r="F77" s="9">
        <f t="shared" si="4"/>
        <v>40000000</v>
      </c>
      <c r="G77" s="9">
        <v>400</v>
      </c>
      <c r="H77" s="10">
        <v>39200000</v>
      </c>
      <c r="I77" s="11">
        <v>941313600</v>
      </c>
      <c r="J77" s="11">
        <v>9610</v>
      </c>
      <c r="K77" s="11">
        <v>97951.467221644125</v>
      </c>
      <c r="L77" s="12">
        <v>0</v>
      </c>
      <c r="M77" s="11">
        <v>12</v>
      </c>
      <c r="N77" s="13"/>
      <c r="O77" t="str">
        <f t="shared" si="5"/>
        <v/>
      </c>
    </row>
    <row r="78" spans="1:15" hidden="1">
      <c r="A78" s="7">
        <f t="shared" si="3"/>
        <v>10</v>
      </c>
      <c r="B78" s="14">
        <v>45589</v>
      </c>
      <c r="C78" s="8" t="s">
        <v>13</v>
      </c>
      <c r="D78" s="8" t="s">
        <v>15</v>
      </c>
      <c r="E78" s="8" t="s">
        <v>15</v>
      </c>
      <c r="F78" s="9">
        <f t="shared" si="4"/>
        <v>100000000</v>
      </c>
      <c r="G78" s="9">
        <v>1000</v>
      </c>
      <c r="H78" s="10">
        <v>98000000</v>
      </c>
      <c r="I78" s="11">
        <v>1039313600</v>
      </c>
      <c r="J78" s="11">
        <v>10610</v>
      </c>
      <c r="K78" s="11">
        <v>97956.041470311029</v>
      </c>
      <c r="L78" s="12">
        <v>0</v>
      </c>
      <c r="M78" s="11">
        <v>13</v>
      </c>
      <c r="N78" s="13"/>
      <c r="O78" t="str">
        <f t="shared" si="5"/>
        <v/>
      </c>
    </row>
    <row r="79" spans="1:15" hidden="1">
      <c r="A79" s="7">
        <f t="shared" si="3"/>
        <v>10</v>
      </c>
      <c r="B79" s="14">
        <v>45589</v>
      </c>
      <c r="C79" s="8" t="s">
        <v>13</v>
      </c>
      <c r="D79" s="8" t="s">
        <v>15</v>
      </c>
      <c r="E79" s="8" t="s">
        <v>15</v>
      </c>
      <c r="F79" s="9">
        <f t="shared" si="4"/>
        <v>100000000</v>
      </c>
      <c r="G79" s="9">
        <v>1000</v>
      </c>
      <c r="H79" s="10">
        <v>98000000</v>
      </c>
      <c r="I79" s="11">
        <v>1137313600</v>
      </c>
      <c r="J79" s="11">
        <v>11610</v>
      </c>
      <c r="K79" s="11">
        <v>97959.827734711449</v>
      </c>
      <c r="L79" s="12">
        <v>0</v>
      </c>
      <c r="M79" s="11">
        <v>14</v>
      </c>
      <c r="N79" s="13"/>
      <c r="O79" t="str">
        <f t="shared" si="5"/>
        <v/>
      </c>
    </row>
    <row r="80" spans="1:15" hidden="1">
      <c r="A80" s="7">
        <f t="shared" si="3"/>
        <v>10</v>
      </c>
      <c r="B80" s="14">
        <v>45589</v>
      </c>
      <c r="C80" s="8" t="s">
        <v>13</v>
      </c>
      <c r="D80" s="8" t="s">
        <v>15</v>
      </c>
      <c r="E80" s="8" t="s">
        <v>15</v>
      </c>
      <c r="F80" s="9">
        <f t="shared" si="4"/>
        <v>40000000</v>
      </c>
      <c r="G80" s="9">
        <v>400</v>
      </c>
      <c r="H80" s="10">
        <v>39200000</v>
      </c>
      <c r="I80" s="11">
        <v>1176513600</v>
      </c>
      <c r="J80" s="11">
        <v>12010</v>
      </c>
      <c r="K80" s="11">
        <v>97961.165695253949</v>
      </c>
      <c r="L80" s="12">
        <v>0</v>
      </c>
      <c r="M80" s="11">
        <v>15</v>
      </c>
      <c r="N80" s="13"/>
      <c r="O80" t="str">
        <f t="shared" si="5"/>
        <v/>
      </c>
    </row>
    <row r="81" spans="1:15" hidden="1">
      <c r="A81" s="7">
        <f t="shared" si="3"/>
        <v>10</v>
      </c>
      <c r="B81" s="14">
        <v>45589</v>
      </c>
      <c r="C81" s="8" t="s">
        <v>13</v>
      </c>
      <c r="D81" s="8" t="s">
        <v>15</v>
      </c>
      <c r="E81" s="8" t="s">
        <v>15</v>
      </c>
      <c r="F81" s="9">
        <f t="shared" si="4"/>
        <v>100000000</v>
      </c>
      <c r="G81" s="9">
        <v>1000</v>
      </c>
      <c r="H81" s="10">
        <v>98000000</v>
      </c>
      <c r="I81" s="11">
        <v>1274513600</v>
      </c>
      <c r="J81" s="11">
        <v>13010</v>
      </c>
      <c r="K81" s="11">
        <v>97964.150653343575</v>
      </c>
      <c r="L81" s="12">
        <v>0</v>
      </c>
      <c r="M81" s="11">
        <v>16</v>
      </c>
      <c r="N81" s="13"/>
      <c r="O81" t="str">
        <f t="shared" si="5"/>
        <v/>
      </c>
    </row>
    <row r="82" spans="1:15" hidden="1">
      <c r="A82" s="7">
        <f t="shared" si="3"/>
        <v>10</v>
      </c>
      <c r="B82" s="14">
        <v>45589</v>
      </c>
      <c r="C82" s="8" t="s">
        <v>13</v>
      </c>
      <c r="D82" s="8" t="s">
        <v>15</v>
      </c>
      <c r="E82" s="8" t="s">
        <v>15</v>
      </c>
      <c r="F82" s="9">
        <f t="shared" si="4"/>
        <v>140000000</v>
      </c>
      <c r="G82" s="9">
        <v>1400</v>
      </c>
      <c r="H82" s="10">
        <v>137200000</v>
      </c>
      <c r="I82" s="11">
        <v>1411713600</v>
      </c>
      <c r="J82" s="11">
        <v>14410</v>
      </c>
      <c r="K82" s="11">
        <v>97967.633587786258</v>
      </c>
      <c r="L82" s="12">
        <v>0</v>
      </c>
      <c r="M82" s="11">
        <v>17</v>
      </c>
      <c r="N82" s="13"/>
      <c r="O82" t="str">
        <f t="shared" si="5"/>
        <v/>
      </c>
    </row>
    <row r="83" spans="1:15" hidden="1">
      <c r="A83" s="7">
        <f t="shared" si="3"/>
        <v>10</v>
      </c>
      <c r="B83" s="14">
        <v>45589</v>
      </c>
      <c r="C83" s="8" t="s">
        <v>13</v>
      </c>
      <c r="D83" s="8" t="s">
        <v>15</v>
      </c>
      <c r="E83" s="8" t="s">
        <v>15</v>
      </c>
      <c r="F83" s="9">
        <f t="shared" si="4"/>
        <v>140000000</v>
      </c>
      <c r="G83" s="9">
        <v>1400</v>
      </c>
      <c r="H83" s="10">
        <v>137200000</v>
      </c>
      <c r="I83" s="11">
        <v>1548913600</v>
      </c>
      <c r="J83" s="11">
        <v>15810</v>
      </c>
      <c r="K83" s="11">
        <v>97970.499683744463</v>
      </c>
      <c r="L83" s="12">
        <v>0</v>
      </c>
      <c r="M83" s="11">
        <v>18</v>
      </c>
      <c r="N83" s="13"/>
      <c r="O83" t="str">
        <f t="shared" si="5"/>
        <v/>
      </c>
    </row>
    <row r="84" spans="1:15" hidden="1">
      <c r="A84" s="7">
        <f t="shared" si="3"/>
        <v>10</v>
      </c>
      <c r="B84" s="14">
        <v>45589</v>
      </c>
      <c r="C84" s="8" t="s">
        <v>13</v>
      </c>
      <c r="D84" s="8" t="s">
        <v>15</v>
      </c>
      <c r="E84" s="8" t="s">
        <v>15</v>
      </c>
      <c r="F84" s="9">
        <f t="shared" si="4"/>
        <v>130000000</v>
      </c>
      <c r="G84" s="9">
        <v>1300</v>
      </c>
      <c r="H84" s="10">
        <v>127400000</v>
      </c>
      <c r="I84" s="11">
        <v>1676313600</v>
      </c>
      <c r="J84" s="11">
        <v>17110</v>
      </c>
      <c r="K84" s="11">
        <v>97972.741087083574</v>
      </c>
      <c r="L84" s="12">
        <v>0</v>
      </c>
      <c r="M84" s="11">
        <v>19</v>
      </c>
      <c r="N84" s="13"/>
      <c r="O84" t="str">
        <f t="shared" si="5"/>
        <v/>
      </c>
    </row>
    <row r="85" spans="1:15" hidden="1">
      <c r="A85" s="7">
        <f t="shared" si="3"/>
        <v>10</v>
      </c>
      <c r="B85" s="14">
        <v>45589</v>
      </c>
      <c r="C85" s="8" t="s">
        <v>13</v>
      </c>
      <c r="D85" s="8" t="s">
        <v>15</v>
      </c>
      <c r="E85" s="8" t="s">
        <v>15</v>
      </c>
      <c r="F85" s="9">
        <f t="shared" si="4"/>
        <v>130000000</v>
      </c>
      <c r="G85" s="9">
        <v>1300</v>
      </c>
      <c r="H85" s="10">
        <v>127400000</v>
      </c>
      <c r="I85" s="11">
        <v>1803713600</v>
      </c>
      <c r="J85" s="11">
        <v>18410</v>
      </c>
      <c r="K85" s="11">
        <v>97974.665942422595</v>
      </c>
      <c r="L85" s="12">
        <v>0</v>
      </c>
      <c r="M85" s="11">
        <v>20</v>
      </c>
      <c r="N85" s="13"/>
      <c r="O85" t="str">
        <f t="shared" si="5"/>
        <v/>
      </c>
    </row>
    <row r="86" spans="1:15" hidden="1">
      <c r="A86" s="7">
        <f t="shared" si="3"/>
        <v>10</v>
      </c>
      <c r="B86" s="14">
        <v>45589</v>
      </c>
      <c r="C86" s="8" t="s">
        <v>13</v>
      </c>
      <c r="D86" s="8" t="s">
        <v>15</v>
      </c>
      <c r="E86" s="8" t="s">
        <v>15</v>
      </c>
      <c r="F86" s="9">
        <f t="shared" si="4"/>
        <v>70000000</v>
      </c>
      <c r="G86" s="9">
        <v>700</v>
      </c>
      <c r="H86" s="10">
        <v>68600000</v>
      </c>
      <c r="I86" s="11">
        <v>1872313600</v>
      </c>
      <c r="J86" s="11">
        <v>19110</v>
      </c>
      <c r="K86" s="11">
        <v>97975.593929879644</v>
      </c>
      <c r="L86" s="12">
        <v>0</v>
      </c>
      <c r="M86" s="11">
        <v>21</v>
      </c>
      <c r="N86" s="13"/>
      <c r="O86" t="str">
        <f t="shared" si="5"/>
        <v/>
      </c>
    </row>
    <row r="87" spans="1:15" hidden="1">
      <c r="A87" s="7">
        <f t="shared" si="3"/>
        <v>10</v>
      </c>
      <c r="B87" s="14">
        <v>45589</v>
      </c>
      <c r="C87" s="8" t="s">
        <v>13</v>
      </c>
      <c r="D87" s="8" t="s">
        <v>15</v>
      </c>
      <c r="E87" s="8" t="s">
        <v>15</v>
      </c>
      <c r="F87" s="9">
        <f t="shared" si="4"/>
        <v>100000000</v>
      </c>
      <c r="G87" s="9">
        <v>1000</v>
      </c>
      <c r="H87" s="10">
        <v>98000000</v>
      </c>
      <c r="I87" s="11">
        <v>1970313600</v>
      </c>
      <c r="J87" s="11">
        <v>20110</v>
      </c>
      <c r="K87" s="11">
        <v>97976.807558428642</v>
      </c>
      <c r="L87" s="12">
        <v>0</v>
      </c>
      <c r="M87" s="11">
        <v>22</v>
      </c>
      <c r="N87" s="13"/>
      <c r="O87" t="str">
        <f t="shared" si="5"/>
        <v/>
      </c>
    </row>
    <row r="88" spans="1:15" hidden="1">
      <c r="A88" s="7">
        <f t="shared" si="3"/>
        <v>10</v>
      </c>
      <c r="B88" s="14">
        <v>45589</v>
      </c>
      <c r="C88" s="8" t="s">
        <v>13</v>
      </c>
      <c r="D88" s="8" t="s">
        <v>15</v>
      </c>
      <c r="E88" s="8" t="s">
        <v>15</v>
      </c>
      <c r="F88" s="9">
        <f t="shared" si="4"/>
        <v>260000000</v>
      </c>
      <c r="G88" s="9">
        <v>2600</v>
      </c>
      <c r="H88" s="10">
        <v>254800000</v>
      </c>
      <c r="I88" s="11">
        <v>2225113600</v>
      </c>
      <c r="J88" s="11">
        <v>22710</v>
      </c>
      <c r="K88" s="11">
        <v>97979.462791721715</v>
      </c>
      <c r="L88" s="12">
        <v>0</v>
      </c>
      <c r="M88" s="11">
        <v>23</v>
      </c>
      <c r="N88" s="13"/>
      <c r="O88" t="str">
        <f t="shared" si="5"/>
        <v/>
      </c>
    </row>
    <row r="89" spans="1:15" hidden="1">
      <c r="A89" s="7">
        <f t="shared" si="3"/>
        <v>10</v>
      </c>
      <c r="B89" s="14">
        <v>45589</v>
      </c>
      <c r="C89" s="8" t="s">
        <v>13</v>
      </c>
      <c r="D89" s="8" t="s">
        <v>15</v>
      </c>
      <c r="E89" s="8" t="s">
        <v>15</v>
      </c>
      <c r="F89" s="9">
        <f t="shared" si="4"/>
        <v>410000000</v>
      </c>
      <c r="G89" s="9">
        <v>4100</v>
      </c>
      <c r="H89" s="10">
        <v>401800000</v>
      </c>
      <c r="I89" s="11">
        <v>2626913600</v>
      </c>
      <c r="J89" s="11">
        <v>26810</v>
      </c>
      <c r="K89" s="11">
        <v>97982.603506154424</v>
      </c>
      <c r="L89" s="12">
        <v>0</v>
      </c>
      <c r="M89" s="11">
        <v>24</v>
      </c>
      <c r="N89" s="13"/>
      <c r="O89" t="str">
        <f t="shared" si="5"/>
        <v/>
      </c>
    </row>
    <row r="90" spans="1:15" hidden="1">
      <c r="A90" s="7">
        <f t="shared" si="3"/>
        <v>10</v>
      </c>
      <c r="B90" s="14">
        <v>45589</v>
      </c>
      <c r="C90" s="8" t="s">
        <v>13</v>
      </c>
      <c r="D90" s="8" t="s">
        <v>15</v>
      </c>
      <c r="E90" s="8" t="s">
        <v>15</v>
      </c>
      <c r="F90" s="9">
        <f t="shared" si="4"/>
        <v>30000000</v>
      </c>
      <c r="G90" s="9">
        <v>300</v>
      </c>
      <c r="H90" s="10">
        <v>29370000</v>
      </c>
      <c r="I90" s="11">
        <v>2656283600</v>
      </c>
      <c r="J90" s="11">
        <v>27110</v>
      </c>
      <c r="K90" s="11">
        <v>97981.689413500557</v>
      </c>
      <c r="L90" s="12">
        <v>0</v>
      </c>
      <c r="M90" s="11">
        <v>25</v>
      </c>
      <c r="N90" s="13"/>
      <c r="O90" t="str">
        <f t="shared" si="5"/>
        <v/>
      </c>
    </row>
    <row r="91" spans="1:15" hidden="1">
      <c r="A91" s="7">
        <f t="shared" si="3"/>
        <v>10</v>
      </c>
      <c r="B91" s="14">
        <v>45589</v>
      </c>
      <c r="C91" s="8" t="s">
        <v>13</v>
      </c>
      <c r="D91" s="8" t="s">
        <v>15</v>
      </c>
      <c r="E91" s="8" t="s">
        <v>15</v>
      </c>
      <c r="F91" s="9">
        <f t="shared" si="4"/>
        <v>130000000</v>
      </c>
      <c r="G91" s="9">
        <v>1300</v>
      </c>
      <c r="H91" s="10">
        <v>127400000</v>
      </c>
      <c r="I91" s="11">
        <v>2783683600</v>
      </c>
      <c r="J91" s="11">
        <v>28410</v>
      </c>
      <c r="K91" s="11">
        <v>97982.527279127069</v>
      </c>
      <c r="L91" s="12">
        <v>0</v>
      </c>
      <c r="M91" s="11">
        <v>26</v>
      </c>
      <c r="N91" s="13"/>
      <c r="O91" t="str">
        <f t="shared" si="5"/>
        <v/>
      </c>
    </row>
    <row r="92" spans="1:15" hidden="1">
      <c r="A92" s="7">
        <f t="shared" si="3"/>
        <v>10</v>
      </c>
      <c r="B92" s="14">
        <v>45589</v>
      </c>
      <c r="C92" s="8" t="s">
        <v>13</v>
      </c>
      <c r="D92" s="8" t="s">
        <v>15</v>
      </c>
      <c r="E92" s="8" t="s">
        <v>15</v>
      </c>
      <c r="F92" s="9">
        <f t="shared" si="4"/>
        <v>10000000</v>
      </c>
      <c r="G92" s="9">
        <v>100</v>
      </c>
      <c r="H92" s="10">
        <v>9800000</v>
      </c>
      <c r="I92" s="11">
        <v>2793483600</v>
      </c>
      <c r="J92" s="11">
        <v>28510</v>
      </c>
      <c r="K92" s="11">
        <v>97982.588565415645</v>
      </c>
      <c r="L92" s="12">
        <v>0</v>
      </c>
      <c r="M92" s="11">
        <v>27</v>
      </c>
      <c r="N92" s="13"/>
      <c r="O92" t="str">
        <f t="shared" si="5"/>
        <v/>
      </c>
    </row>
    <row r="93" spans="1:15" hidden="1">
      <c r="A93" s="7">
        <f t="shared" si="3"/>
        <v>10</v>
      </c>
      <c r="B93" s="14">
        <v>45589</v>
      </c>
      <c r="C93" s="8" t="s">
        <v>13</v>
      </c>
      <c r="D93" s="8" t="s">
        <v>15</v>
      </c>
      <c r="E93" s="8" t="s">
        <v>15</v>
      </c>
      <c r="F93" s="9">
        <f t="shared" si="4"/>
        <v>20000000</v>
      </c>
      <c r="G93" s="9">
        <v>200</v>
      </c>
      <c r="H93" s="10">
        <v>19600000</v>
      </c>
      <c r="I93" s="11">
        <v>2813083600</v>
      </c>
      <c r="J93" s="11">
        <v>28710</v>
      </c>
      <c r="K93" s="11">
        <v>97982.709857192618</v>
      </c>
      <c r="L93" s="12">
        <v>0</v>
      </c>
      <c r="M93" s="11">
        <v>28</v>
      </c>
      <c r="N93" s="13"/>
      <c r="O93" t="str">
        <f t="shared" si="5"/>
        <v/>
      </c>
    </row>
    <row r="94" spans="1:15" hidden="1">
      <c r="A94" s="7">
        <f t="shared" si="3"/>
        <v>10</v>
      </c>
      <c r="B94" s="14">
        <v>45589</v>
      </c>
      <c r="C94" s="8" t="s">
        <v>13</v>
      </c>
      <c r="D94" s="8" t="s">
        <v>14</v>
      </c>
      <c r="E94" s="8" t="s">
        <v>14</v>
      </c>
      <c r="F94" s="9">
        <f t="shared" si="4"/>
        <v>200000000</v>
      </c>
      <c r="G94" s="9">
        <v>2000</v>
      </c>
      <c r="H94" s="10">
        <v>210000000</v>
      </c>
      <c r="I94" s="11">
        <v>18764237520</v>
      </c>
      <c r="J94" s="11">
        <v>177591</v>
      </c>
      <c r="K94" s="11">
        <v>105659.84492457387</v>
      </c>
      <c r="L94" s="12">
        <v>0</v>
      </c>
      <c r="M94" s="11">
        <v>57</v>
      </c>
      <c r="N94" s="13"/>
      <c r="O94" t="str">
        <f t="shared" si="5"/>
        <v/>
      </c>
    </row>
    <row r="95" spans="1:15" hidden="1">
      <c r="A95" s="7">
        <f t="shared" si="3"/>
        <v>10</v>
      </c>
      <c r="B95" s="14">
        <v>45589</v>
      </c>
      <c r="C95" s="8" t="s">
        <v>13</v>
      </c>
      <c r="D95" s="8" t="s">
        <v>14</v>
      </c>
      <c r="E95" s="8" t="s">
        <v>14</v>
      </c>
      <c r="F95" s="9">
        <f t="shared" si="4"/>
        <v>20000000</v>
      </c>
      <c r="G95" s="9">
        <v>200</v>
      </c>
      <c r="H95" s="10">
        <v>21000000</v>
      </c>
      <c r="I95" s="11">
        <v>18785237520</v>
      </c>
      <c r="J95" s="11">
        <v>177791</v>
      </c>
      <c r="K95" s="11">
        <v>105659.10265424009</v>
      </c>
      <c r="L95" s="12">
        <v>0</v>
      </c>
      <c r="M95" s="11">
        <v>58</v>
      </c>
      <c r="N95" s="13"/>
      <c r="O95" t="str">
        <f t="shared" si="5"/>
        <v/>
      </c>
    </row>
    <row r="96" spans="1:15" hidden="1">
      <c r="A96" s="7">
        <f t="shared" si="3"/>
        <v>10</v>
      </c>
      <c r="B96" s="14">
        <v>45589</v>
      </c>
      <c r="C96" s="8" t="s">
        <v>13</v>
      </c>
      <c r="D96" s="8" t="s">
        <v>14</v>
      </c>
      <c r="E96" s="8" t="s">
        <v>14</v>
      </c>
      <c r="F96" s="9">
        <f t="shared" si="4"/>
        <v>100000000</v>
      </c>
      <c r="G96" s="9">
        <v>1000</v>
      </c>
      <c r="H96" s="10">
        <v>105000000</v>
      </c>
      <c r="I96" s="11">
        <v>18890237520</v>
      </c>
      <c r="J96" s="11">
        <v>178791</v>
      </c>
      <c r="K96" s="11">
        <v>105655.41621222545</v>
      </c>
      <c r="L96" s="12">
        <v>0</v>
      </c>
      <c r="M96" s="11">
        <v>59</v>
      </c>
      <c r="N96" s="13"/>
      <c r="O96" t="str">
        <f t="shared" si="5"/>
        <v/>
      </c>
    </row>
    <row r="97" spans="1:15" hidden="1">
      <c r="A97" s="7">
        <f t="shared" si="3"/>
        <v>10</v>
      </c>
      <c r="B97" s="14">
        <v>45589</v>
      </c>
      <c r="C97" s="8" t="s">
        <v>13</v>
      </c>
      <c r="D97" s="8" t="s">
        <v>14</v>
      </c>
      <c r="E97" s="8" t="s">
        <v>14</v>
      </c>
      <c r="F97" s="9">
        <f t="shared" si="4"/>
        <v>40000000</v>
      </c>
      <c r="G97" s="9">
        <v>400</v>
      </c>
      <c r="H97" s="10">
        <v>42000000</v>
      </c>
      <c r="I97" s="11">
        <v>18932237520</v>
      </c>
      <c r="J97" s="11">
        <v>179191</v>
      </c>
      <c r="K97" s="11">
        <v>105653.95315612949</v>
      </c>
      <c r="L97" s="12">
        <v>0</v>
      </c>
      <c r="M97" s="11">
        <v>60</v>
      </c>
      <c r="N97" s="13"/>
      <c r="O97" t="str">
        <f t="shared" si="5"/>
        <v/>
      </c>
    </row>
    <row r="98" spans="1:15" hidden="1">
      <c r="A98" s="7">
        <f t="shared" si="3"/>
        <v>10</v>
      </c>
      <c r="B98" s="14">
        <v>45589</v>
      </c>
      <c r="C98" s="8" t="s">
        <v>13</v>
      </c>
      <c r="D98" s="8" t="s">
        <v>14</v>
      </c>
      <c r="E98" s="8" t="s">
        <v>14</v>
      </c>
      <c r="F98" s="9">
        <f t="shared" si="4"/>
        <v>140000000</v>
      </c>
      <c r="G98" s="9">
        <v>1400</v>
      </c>
      <c r="H98" s="10">
        <v>147000000</v>
      </c>
      <c r="I98" s="11">
        <v>19079237520</v>
      </c>
      <c r="J98" s="11">
        <v>180591</v>
      </c>
      <c r="K98" s="11">
        <v>105648.8834991777</v>
      </c>
      <c r="L98" s="12">
        <v>0</v>
      </c>
      <c r="M98" s="11">
        <v>61</v>
      </c>
      <c r="N98" s="13"/>
      <c r="O98" t="str">
        <f t="shared" si="5"/>
        <v/>
      </c>
    </row>
    <row r="99" spans="1:15" hidden="1">
      <c r="A99" s="7">
        <f t="shared" si="3"/>
        <v>10</v>
      </c>
      <c r="B99" s="14">
        <v>45589</v>
      </c>
      <c r="C99" s="8" t="s">
        <v>13</v>
      </c>
      <c r="D99" s="8" t="s">
        <v>14</v>
      </c>
      <c r="E99" s="8" t="s">
        <v>14</v>
      </c>
      <c r="F99" s="9">
        <f t="shared" si="4"/>
        <v>100000000</v>
      </c>
      <c r="G99" s="9">
        <v>1000</v>
      </c>
      <c r="H99" s="10">
        <v>105000000</v>
      </c>
      <c r="I99" s="11">
        <v>19184237520</v>
      </c>
      <c r="J99" s="11">
        <v>181591</v>
      </c>
      <c r="K99" s="11">
        <v>105645.31017506374</v>
      </c>
      <c r="L99" s="12">
        <v>0</v>
      </c>
      <c r="M99" s="11">
        <v>62</v>
      </c>
      <c r="N99" s="13"/>
      <c r="O99" t="str">
        <f t="shared" si="5"/>
        <v/>
      </c>
    </row>
    <row r="100" spans="1:15" hidden="1">
      <c r="A100" s="7">
        <f t="shared" si="3"/>
        <v>10</v>
      </c>
      <c r="B100" s="14">
        <v>45589</v>
      </c>
      <c r="C100" s="8" t="s">
        <v>13</v>
      </c>
      <c r="D100" s="8" t="s">
        <v>14</v>
      </c>
      <c r="E100" s="8" t="s">
        <v>14</v>
      </c>
      <c r="F100" s="9">
        <f t="shared" si="4"/>
        <v>50000000</v>
      </c>
      <c r="G100" s="9">
        <v>500</v>
      </c>
      <c r="H100" s="10">
        <v>52500000</v>
      </c>
      <c r="I100" s="11">
        <v>19236737520</v>
      </c>
      <c r="J100" s="11">
        <v>182091</v>
      </c>
      <c r="K100" s="11">
        <v>105643.53823088456</v>
      </c>
      <c r="L100" s="12">
        <v>0</v>
      </c>
      <c r="M100" s="11">
        <v>63</v>
      </c>
      <c r="N100" s="13"/>
      <c r="O100" t="str">
        <f t="shared" si="5"/>
        <v/>
      </c>
    </row>
    <row r="101" spans="1:15" hidden="1">
      <c r="A101" s="7">
        <f t="shared" si="3"/>
        <v>10</v>
      </c>
      <c r="B101" s="14">
        <v>45589</v>
      </c>
      <c r="C101" s="8" t="s">
        <v>13</v>
      </c>
      <c r="D101" s="8" t="s">
        <v>14</v>
      </c>
      <c r="E101" s="8" t="s">
        <v>14</v>
      </c>
      <c r="F101" s="9">
        <f t="shared" si="4"/>
        <v>132000000</v>
      </c>
      <c r="G101" s="9">
        <v>1320</v>
      </c>
      <c r="H101" s="10">
        <v>138600000</v>
      </c>
      <c r="I101" s="11">
        <v>19375337520</v>
      </c>
      <c r="J101" s="11">
        <v>183411</v>
      </c>
      <c r="K101" s="11">
        <v>105638.90671769959</v>
      </c>
      <c r="L101" s="12">
        <v>0</v>
      </c>
      <c r="M101" s="11">
        <v>64</v>
      </c>
      <c r="N101" s="13"/>
      <c r="O101" t="str">
        <f t="shared" si="5"/>
        <v/>
      </c>
    </row>
    <row r="102" spans="1:15" hidden="1">
      <c r="A102" s="7">
        <f t="shared" si="3"/>
        <v>10</v>
      </c>
      <c r="B102" s="14">
        <v>45589</v>
      </c>
      <c r="C102" s="8" t="s">
        <v>13</v>
      </c>
      <c r="D102" s="8" t="s">
        <v>14</v>
      </c>
      <c r="E102" s="8" t="s">
        <v>14</v>
      </c>
      <c r="F102" s="9">
        <f t="shared" si="4"/>
        <v>80000000</v>
      </c>
      <c r="G102" s="9">
        <v>800</v>
      </c>
      <c r="H102" s="10">
        <v>84000000</v>
      </c>
      <c r="I102" s="11">
        <v>19459337520</v>
      </c>
      <c r="J102" s="11">
        <v>184211</v>
      </c>
      <c r="K102" s="11">
        <v>105636.13204423188</v>
      </c>
      <c r="L102" s="12">
        <v>0</v>
      </c>
      <c r="M102" s="11">
        <v>65</v>
      </c>
      <c r="N102" s="13"/>
      <c r="O102" t="str">
        <f t="shared" si="5"/>
        <v/>
      </c>
    </row>
    <row r="103" spans="1:15" hidden="1">
      <c r="A103" s="7">
        <f t="shared" si="3"/>
        <v>10</v>
      </c>
      <c r="B103" s="14">
        <v>45589</v>
      </c>
      <c r="C103" s="8" t="s">
        <v>13</v>
      </c>
      <c r="D103" s="8" t="s">
        <v>14</v>
      </c>
      <c r="E103" s="8" t="s">
        <v>14</v>
      </c>
      <c r="F103" s="9">
        <f t="shared" si="4"/>
        <v>138000000</v>
      </c>
      <c r="G103" s="9">
        <v>1380</v>
      </c>
      <c r="H103" s="10">
        <v>144900000</v>
      </c>
      <c r="I103" s="11">
        <v>19604237520</v>
      </c>
      <c r="J103" s="11">
        <v>185591</v>
      </c>
      <c r="K103" s="11">
        <v>105631.40195375853</v>
      </c>
      <c r="L103" s="12">
        <v>0</v>
      </c>
      <c r="M103" s="11">
        <v>66</v>
      </c>
      <c r="N103" s="13"/>
      <c r="O103" t="str">
        <f t="shared" si="5"/>
        <v/>
      </c>
    </row>
    <row r="104" spans="1:15" hidden="1">
      <c r="A104" s="7">
        <f t="shared" si="3"/>
        <v>10</v>
      </c>
      <c r="B104" s="14">
        <v>45589</v>
      </c>
      <c r="C104" s="8" t="s">
        <v>13</v>
      </c>
      <c r="D104" s="8" t="s">
        <v>15</v>
      </c>
      <c r="E104" s="8" t="s">
        <v>15</v>
      </c>
      <c r="F104" s="9">
        <f t="shared" si="4"/>
        <v>40000000</v>
      </c>
      <c r="G104" s="9">
        <v>400</v>
      </c>
      <c r="H104" s="10">
        <v>39200000</v>
      </c>
      <c r="I104" s="11">
        <v>2852283600</v>
      </c>
      <c r="J104" s="11">
        <v>29110</v>
      </c>
      <c r="K104" s="11">
        <v>97982.94744074202</v>
      </c>
      <c r="L104" s="12">
        <v>0</v>
      </c>
      <c r="M104" s="11">
        <v>29</v>
      </c>
      <c r="N104" s="13"/>
      <c r="O104" t="str">
        <f t="shared" si="5"/>
        <v/>
      </c>
    </row>
    <row r="105" spans="1:15" hidden="1">
      <c r="A105" s="7">
        <f t="shared" si="3"/>
        <v>10</v>
      </c>
      <c r="B105" s="14">
        <v>45589</v>
      </c>
      <c r="C105" s="8" t="s">
        <v>13</v>
      </c>
      <c r="D105" s="8" t="s">
        <v>15</v>
      </c>
      <c r="E105" s="8" t="s">
        <v>15</v>
      </c>
      <c r="F105" s="9">
        <f t="shared" si="4"/>
        <v>70000000</v>
      </c>
      <c r="G105" s="9">
        <v>700</v>
      </c>
      <c r="H105" s="10">
        <v>68600000</v>
      </c>
      <c r="I105" s="11">
        <v>2920883600</v>
      </c>
      <c r="J105" s="11">
        <v>29810</v>
      </c>
      <c r="K105" s="11">
        <v>97983.347869842328</v>
      </c>
      <c r="L105" s="12">
        <v>0</v>
      </c>
      <c r="M105" s="11">
        <v>30</v>
      </c>
      <c r="N105" s="13"/>
      <c r="O105" t="str">
        <f t="shared" si="5"/>
        <v/>
      </c>
    </row>
    <row r="106" spans="1:15" hidden="1">
      <c r="A106" s="7">
        <f t="shared" si="3"/>
        <v>10</v>
      </c>
      <c r="B106" s="14">
        <v>45589</v>
      </c>
      <c r="C106" s="8" t="s">
        <v>13</v>
      </c>
      <c r="D106" s="8" t="s">
        <v>15</v>
      </c>
      <c r="E106" s="8" t="s">
        <v>15</v>
      </c>
      <c r="F106" s="9">
        <f t="shared" si="4"/>
        <v>40000000</v>
      </c>
      <c r="G106" s="9">
        <v>400</v>
      </c>
      <c r="H106" s="10">
        <v>39200000</v>
      </c>
      <c r="I106" s="11">
        <v>2960083600</v>
      </c>
      <c r="J106" s="11">
        <v>30210</v>
      </c>
      <c r="K106" s="11">
        <v>97983.568354849383</v>
      </c>
      <c r="L106" s="12">
        <v>0</v>
      </c>
      <c r="M106" s="11">
        <v>31</v>
      </c>
      <c r="N106" s="13"/>
      <c r="O106" t="str">
        <f t="shared" si="5"/>
        <v/>
      </c>
    </row>
    <row r="107" spans="1:15" hidden="1">
      <c r="A107" s="7">
        <f t="shared" si="3"/>
        <v>10</v>
      </c>
      <c r="B107" s="14">
        <v>45589</v>
      </c>
      <c r="C107" s="8" t="s">
        <v>13</v>
      </c>
      <c r="D107" s="8" t="s">
        <v>15</v>
      </c>
      <c r="E107" s="8" t="s">
        <v>15</v>
      </c>
      <c r="F107" s="9">
        <f t="shared" si="4"/>
        <v>130000000</v>
      </c>
      <c r="G107" s="9">
        <v>1300</v>
      </c>
      <c r="H107" s="10">
        <v>127400000</v>
      </c>
      <c r="I107" s="11">
        <v>3087483600</v>
      </c>
      <c r="J107" s="11">
        <v>31510</v>
      </c>
      <c r="K107" s="11">
        <v>97984.246271025069</v>
      </c>
      <c r="L107" s="12">
        <v>0</v>
      </c>
      <c r="M107" s="11">
        <v>32</v>
      </c>
      <c r="N107" s="13"/>
      <c r="O107" t="str">
        <f t="shared" si="5"/>
        <v/>
      </c>
    </row>
    <row r="108" spans="1:15" hidden="1">
      <c r="A108" s="7">
        <f t="shared" si="3"/>
        <v>10</v>
      </c>
      <c r="B108" s="14">
        <v>45589</v>
      </c>
      <c r="C108" s="8" t="s">
        <v>13</v>
      </c>
      <c r="D108" s="8" t="s">
        <v>15</v>
      </c>
      <c r="E108" s="8" t="s">
        <v>15</v>
      </c>
      <c r="F108" s="9">
        <f t="shared" si="4"/>
        <v>70000000</v>
      </c>
      <c r="G108" s="9">
        <v>700</v>
      </c>
      <c r="H108" s="10">
        <v>68600000</v>
      </c>
      <c r="I108" s="11">
        <v>3156083600</v>
      </c>
      <c r="J108" s="11">
        <v>32210</v>
      </c>
      <c r="K108" s="11">
        <v>97984.588637069231</v>
      </c>
      <c r="L108" s="12">
        <v>0</v>
      </c>
      <c r="M108" s="11">
        <v>33</v>
      </c>
      <c r="N108" s="13"/>
      <c r="O108" t="str">
        <f t="shared" si="5"/>
        <v/>
      </c>
    </row>
    <row r="109" spans="1:15" hidden="1">
      <c r="A109" s="7">
        <f t="shared" si="3"/>
        <v>10</v>
      </c>
      <c r="B109" s="14">
        <v>45589</v>
      </c>
      <c r="C109" s="8" t="s">
        <v>13</v>
      </c>
      <c r="D109" s="8" t="s">
        <v>15</v>
      </c>
      <c r="E109" s="8" t="s">
        <v>15</v>
      </c>
      <c r="F109" s="9">
        <f t="shared" si="4"/>
        <v>70000000</v>
      </c>
      <c r="G109" s="9">
        <v>700</v>
      </c>
      <c r="H109" s="10">
        <v>68600000</v>
      </c>
      <c r="I109" s="11">
        <v>3224683600</v>
      </c>
      <c r="J109" s="11">
        <v>32910</v>
      </c>
      <c r="K109" s="11">
        <v>97984.916438772416</v>
      </c>
      <c r="L109" s="12">
        <v>0</v>
      </c>
      <c r="M109" s="11">
        <v>34</v>
      </c>
      <c r="N109" s="13"/>
      <c r="O109" t="str">
        <f t="shared" si="5"/>
        <v/>
      </c>
    </row>
    <row r="110" spans="1:15" hidden="1">
      <c r="A110" s="7">
        <f t="shared" si="3"/>
        <v>10</v>
      </c>
      <c r="B110" s="14">
        <v>45589</v>
      </c>
      <c r="C110" s="8" t="s">
        <v>13</v>
      </c>
      <c r="D110" s="8" t="s">
        <v>15</v>
      </c>
      <c r="E110" s="8" t="s">
        <v>15</v>
      </c>
      <c r="F110" s="9">
        <f t="shared" si="4"/>
        <v>1000000</v>
      </c>
      <c r="G110" s="9">
        <v>10</v>
      </c>
      <c r="H110" s="10">
        <v>980000</v>
      </c>
      <c r="I110" s="11">
        <v>3225663600</v>
      </c>
      <c r="J110" s="11">
        <v>32920</v>
      </c>
      <c r="K110" s="11">
        <v>97984.92102065614</v>
      </c>
      <c r="L110" s="12">
        <v>0</v>
      </c>
      <c r="M110" s="11">
        <v>35</v>
      </c>
      <c r="N110" s="13"/>
      <c r="O110" t="str">
        <f t="shared" si="5"/>
        <v/>
      </c>
    </row>
    <row r="111" spans="1:15" hidden="1">
      <c r="A111" s="7">
        <f t="shared" si="3"/>
        <v>10</v>
      </c>
      <c r="B111" s="14">
        <v>45589</v>
      </c>
      <c r="C111" s="8" t="s">
        <v>13</v>
      </c>
      <c r="D111" s="8" t="s">
        <v>15</v>
      </c>
      <c r="E111" s="8" t="s">
        <v>15</v>
      </c>
      <c r="F111" s="9">
        <f t="shared" si="4"/>
        <v>70000000</v>
      </c>
      <c r="G111" s="9">
        <v>700</v>
      </c>
      <c r="H111" s="10">
        <v>68600000</v>
      </c>
      <c r="I111" s="11">
        <v>3294263600</v>
      </c>
      <c r="J111" s="11">
        <v>33620</v>
      </c>
      <c r="K111" s="11">
        <v>97985.234979179062</v>
      </c>
      <c r="L111" s="12">
        <v>0</v>
      </c>
      <c r="M111" s="11">
        <v>36</v>
      </c>
      <c r="N111" s="13"/>
      <c r="O111" t="str">
        <f t="shared" si="5"/>
        <v/>
      </c>
    </row>
    <row r="112" spans="1:15" hidden="1">
      <c r="A112" s="7">
        <f t="shared" si="3"/>
        <v>10</v>
      </c>
      <c r="B112" s="14">
        <v>45589</v>
      </c>
      <c r="C112" s="8" t="s">
        <v>13</v>
      </c>
      <c r="D112" s="8" t="s">
        <v>15</v>
      </c>
      <c r="E112" s="8" t="s">
        <v>15</v>
      </c>
      <c r="F112" s="9">
        <f t="shared" si="4"/>
        <v>100000000</v>
      </c>
      <c r="G112" s="9">
        <v>1000</v>
      </c>
      <c r="H112" s="10">
        <v>98000000</v>
      </c>
      <c r="I112" s="11">
        <v>3392263600</v>
      </c>
      <c r="J112" s="11">
        <v>34620</v>
      </c>
      <c r="K112" s="11">
        <v>97985.661467359911</v>
      </c>
      <c r="L112" s="12">
        <v>0</v>
      </c>
      <c r="M112" s="11">
        <v>37</v>
      </c>
      <c r="N112" s="13"/>
      <c r="O112" t="str">
        <f t="shared" si="5"/>
        <v/>
      </c>
    </row>
    <row r="113" spans="1:15" hidden="1">
      <c r="A113" s="7">
        <f t="shared" si="3"/>
        <v>10</v>
      </c>
      <c r="B113" s="14">
        <v>45590</v>
      </c>
      <c r="C113" s="8" t="s">
        <v>13</v>
      </c>
      <c r="D113" s="8" t="s">
        <v>15</v>
      </c>
      <c r="E113" s="8" t="s">
        <v>15</v>
      </c>
      <c r="F113" s="9">
        <f t="shared" si="4"/>
        <v>10000000</v>
      </c>
      <c r="G113" s="9">
        <v>100</v>
      </c>
      <c r="H113" s="10">
        <v>9800000</v>
      </c>
      <c r="I113" s="11">
        <v>3402063600</v>
      </c>
      <c r="J113" s="11">
        <v>34720</v>
      </c>
      <c r="K113" s="11">
        <v>97985.702764976959</v>
      </c>
      <c r="L113" s="12">
        <v>0</v>
      </c>
      <c r="M113" s="11">
        <v>38</v>
      </c>
      <c r="N113" s="13"/>
      <c r="O113" t="str">
        <f t="shared" si="5"/>
        <v/>
      </c>
    </row>
    <row r="114" spans="1:15" hidden="1">
      <c r="A114" s="7">
        <f t="shared" si="3"/>
        <v>10</v>
      </c>
      <c r="B114" s="14">
        <v>45590</v>
      </c>
      <c r="C114" s="8" t="s">
        <v>13</v>
      </c>
      <c r="D114" s="8" t="s">
        <v>15</v>
      </c>
      <c r="E114" s="8" t="s">
        <v>15</v>
      </c>
      <c r="F114" s="9">
        <f t="shared" si="4"/>
        <v>4000000</v>
      </c>
      <c r="G114" s="9">
        <v>40</v>
      </c>
      <c r="H114" s="10">
        <v>3920840</v>
      </c>
      <c r="I114" s="11">
        <v>3405984440</v>
      </c>
      <c r="J114" s="11">
        <v>34760</v>
      </c>
      <c r="K114" s="11">
        <v>97985.743383199078</v>
      </c>
      <c r="L114" s="12">
        <v>0</v>
      </c>
      <c r="M114" s="11">
        <v>39</v>
      </c>
      <c r="N114" s="13"/>
      <c r="O114" t="str">
        <f t="shared" si="5"/>
        <v/>
      </c>
    </row>
    <row r="115" spans="1:15" hidden="1">
      <c r="A115" s="7">
        <f t="shared" si="3"/>
        <v>10</v>
      </c>
      <c r="B115" s="14">
        <v>45590</v>
      </c>
      <c r="C115" s="8" t="s">
        <v>13</v>
      </c>
      <c r="D115" s="8" t="s">
        <v>15</v>
      </c>
      <c r="E115" s="8" t="s">
        <v>15</v>
      </c>
      <c r="F115" s="9">
        <f t="shared" si="4"/>
        <v>10000000</v>
      </c>
      <c r="G115" s="9">
        <v>100</v>
      </c>
      <c r="H115" s="10">
        <v>9802100</v>
      </c>
      <c r="I115" s="11">
        <v>3415786540</v>
      </c>
      <c r="J115" s="11">
        <v>34860</v>
      </c>
      <c r="K115" s="11">
        <v>97985.844520940911</v>
      </c>
      <c r="L115" s="12">
        <v>0</v>
      </c>
      <c r="M115" s="11">
        <v>40</v>
      </c>
      <c r="N115" s="13"/>
      <c r="O115" t="str">
        <f t="shared" si="5"/>
        <v/>
      </c>
    </row>
    <row r="116" spans="1:15" hidden="1">
      <c r="A116" s="7">
        <f t="shared" si="3"/>
        <v>10</v>
      </c>
      <c r="B116" s="14">
        <v>45590</v>
      </c>
      <c r="C116" s="8" t="s">
        <v>13</v>
      </c>
      <c r="D116" s="8" t="s">
        <v>15</v>
      </c>
      <c r="E116" s="8" t="s">
        <v>15</v>
      </c>
      <c r="F116" s="9">
        <f t="shared" si="4"/>
        <v>50000000</v>
      </c>
      <c r="G116" s="9">
        <v>500</v>
      </c>
      <c r="H116" s="10">
        <v>49010500</v>
      </c>
      <c r="I116" s="11">
        <v>3464797040</v>
      </c>
      <c r="J116" s="11">
        <v>35360</v>
      </c>
      <c r="K116" s="11">
        <v>97986.341628959271</v>
      </c>
      <c r="L116" s="12">
        <v>0</v>
      </c>
      <c r="M116" s="11">
        <v>41</v>
      </c>
      <c r="N116" s="13"/>
      <c r="O116" t="str">
        <f t="shared" si="5"/>
        <v/>
      </c>
    </row>
    <row r="117" spans="1:15" hidden="1">
      <c r="A117" s="7">
        <f t="shared" si="3"/>
        <v>10</v>
      </c>
      <c r="B117" s="14">
        <v>45590</v>
      </c>
      <c r="C117" s="8" t="s">
        <v>13</v>
      </c>
      <c r="D117" s="8" t="s">
        <v>15</v>
      </c>
      <c r="E117" s="8" t="s">
        <v>15</v>
      </c>
      <c r="F117" s="9">
        <f t="shared" si="4"/>
        <v>80000000</v>
      </c>
      <c r="G117" s="9">
        <v>800</v>
      </c>
      <c r="H117" s="10">
        <v>78416800</v>
      </c>
      <c r="I117" s="11">
        <v>3543213840</v>
      </c>
      <c r="J117" s="11">
        <v>36160</v>
      </c>
      <c r="K117" s="11">
        <v>97987.10840707965</v>
      </c>
      <c r="L117" s="12">
        <v>0</v>
      </c>
      <c r="M117" s="11">
        <v>42</v>
      </c>
      <c r="N117" s="13"/>
      <c r="O117" t="str">
        <f t="shared" si="5"/>
        <v/>
      </c>
    </row>
    <row r="118" spans="1:15" hidden="1">
      <c r="A118" s="7">
        <f t="shared" si="3"/>
        <v>10</v>
      </c>
      <c r="B118" s="14">
        <v>45590</v>
      </c>
      <c r="C118" s="8" t="s">
        <v>13</v>
      </c>
      <c r="D118" s="8" t="s">
        <v>15</v>
      </c>
      <c r="E118" s="8" t="s">
        <v>15</v>
      </c>
      <c r="F118" s="9">
        <f t="shared" si="4"/>
        <v>50000000</v>
      </c>
      <c r="G118" s="9">
        <v>500</v>
      </c>
      <c r="H118" s="10">
        <v>49010500</v>
      </c>
      <c r="I118" s="11">
        <v>3592224340</v>
      </c>
      <c r="J118" s="11">
        <v>36660</v>
      </c>
      <c r="K118" s="11">
        <v>97987.570649208952</v>
      </c>
      <c r="L118" s="12">
        <v>0</v>
      </c>
      <c r="M118" s="11">
        <v>43</v>
      </c>
      <c r="N118" s="13"/>
      <c r="O118" t="str">
        <f t="shared" si="5"/>
        <v/>
      </c>
    </row>
    <row r="119" spans="1:15" hidden="1">
      <c r="A119" s="7">
        <f t="shared" si="3"/>
        <v>10</v>
      </c>
      <c r="B119" s="14">
        <v>45590</v>
      </c>
      <c r="C119" s="8" t="s">
        <v>13</v>
      </c>
      <c r="D119" s="8" t="s">
        <v>15</v>
      </c>
      <c r="E119" s="8" t="s">
        <v>15</v>
      </c>
      <c r="F119" s="9">
        <f t="shared" si="4"/>
        <v>100000000</v>
      </c>
      <c r="G119" s="9">
        <v>1000</v>
      </c>
      <c r="H119" s="10">
        <v>98021000</v>
      </c>
      <c r="I119" s="11">
        <v>3690245340</v>
      </c>
      <c r="J119" s="11">
        <v>37660</v>
      </c>
      <c r="K119" s="11">
        <v>97988.458311205526</v>
      </c>
      <c r="L119" s="12">
        <v>0</v>
      </c>
      <c r="M119" s="11">
        <v>44</v>
      </c>
      <c r="N119" s="13"/>
      <c r="O119" t="str">
        <f t="shared" si="5"/>
        <v/>
      </c>
    </row>
    <row r="120" spans="1:15" hidden="1">
      <c r="A120" s="7">
        <f t="shared" si="3"/>
        <v>10</v>
      </c>
      <c r="B120" s="14">
        <v>45590</v>
      </c>
      <c r="C120" s="8" t="s">
        <v>13</v>
      </c>
      <c r="D120" s="8" t="s">
        <v>15</v>
      </c>
      <c r="E120" s="8" t="s">
        <v>15</v>
      </c>
      <c r="F120" s="9">
        <f t="shared" si="4"/>
        <v>70000000</v>
      </c>
      <c r="G120" s="9">
        <v>700</v>
      </c>
      <c r="H120" s="10">
        <v>68614700</v>
      </c>
      <c r="I120" s="11">
        <v>3758860040</v>
      </c>
      <c r="J120" s="11">
        <v>38360</v>
      </c>
      <c r="K120" s="11">
        <v>97989.052137643375</v>
      </c>
      <c r="L120" s="12">
        <v>0</v>
      </c>
      <c r="M120" s="11">
        <v>45</v>
      </c>
      <c r="N120" s="13"/>
      <c r="O120" t="str">
        <f t="shared" si="5"/>
        <v/>
      </c>
    </row>
    <row r="121" spans="1:15" hidden="1">
      <c r="A121" s="7">
        <f t="shared" si="3"/>
        <v>10</v>
      </c>
      <c r="B121" s="14">
        <v>45590</v>
      </c>
      <c r="C121" s="8" t="s">
        <v>13</v>
      </c>
      <c r="D121" s="8" t="s">
        <v>15</v>
      </c>
      <c r="E121" s="8" t="s">
        <v>15</v>
      </c>
      <c r="F121" s="9">
        <f t="shared" si="4"/>
        <v>1000000</v>
      </c>
      <c r="G121" s="9">
        <v>10</v>
      </c>
      <c r="H121" s="10">
        <v>980210</v>
      </c>
      <c r="I121" s="11">
        <v>3759840250</v>
      </c>
      <c r="J121" s="11">
        <v>38370</v>
      </c>
      <c r="K121" s="11">
        <v>97989.060463904098</v>
      </c>
      <c r="L121" s="12">
        <v>0</v>
      </c>
      <c r="M121" s="11">
        <v>46</v>
      </c>
      <c r="N121" s="13"/>
      <c r="O121" t="str">
        <f t="shared" si="5"/>
        <v/>
      </c>
    </row>
    <row r="122" spans="1:15" hidden="1">
      <c r="A122" s="7">
        <f t="shared" si="3"/>
        <v>10</v>
      </c>
      <c r="B122" s="14">
        <v>45590</v>
      </c>
      <c r="C122" s="8" t="s">
        <v>13</v>
      </c>
      <c r="D122" s="8" t="s">
        <v>15</v>
      </c>
      <c r="E122" s="8" t="s">
        <v>15</v>
      </c>
      <c r="F122" s="9">
        <f t="shared" si="4"/>
        <v>110000000</v>
      </c>
      <c r="G122" s="9">
        <v>1100</v>
      </c>
      <c r="H122" s="10">
        <v>107823100</v>
      </c>
      <c r="I122" s="11">
        <v>3867663350</v>
      </c>
      <c r="J122" s="11">
        <v>39470</v>
      </c>
      <c r="K122" s="11">
        <v>97989.950595388902</v>
      </c>
      <c r="L122" s="12">
        <v>0</v>
      </c>
      <c r="M122" s="11">
        <v>47</v>
      </c>
      <c r="N122" s="13"/>
      <c r="O122" t="str">
        <f t="shared" si="5"/>
        <v/>
      </c>
    </row>
    <row r="123" spans="1:15" hidden="1">
      <c r="A123" s="7">
        <f t="shared" si="3"/>
        <v>10</v>
      </c>
      <c r="B123" s="14">
        <v>45590</v>
      </c>
      <c r="C123" s="8" t="s">
        <v>13</v>
      </c>
      <c r="D123" s="8" t="s">
        <v>15</v>
      </c>
      <c r="E123" s="8" t="s">
        <v>15</v>
      </c>
      <c r="F123" s="9">
        <f t="shared" si="4"/>
        <v>100000000</v>
      </c>
      <c r="G123" s="9">
        <v>1000</v>
      </c>
      <c r="H123" s="10">
        <v>98000000</v>
      </c>
      <c r="I123" s="11">
        <v>3965663350</v>
      </c>
      <c r="J123" s="11">
        <v>40470</v>
      </c>
      <c r="K123" s="11">
        <v>97990.198912774897</v>
      </c>
      <c r="L123" s="12">
        <v>0</v>
      </c>
      <c r="M123" s="11">
        <v>48</v>
      </c>
      <c r="N123" s="13"/>
      <c r="O123" t="str">
        <f t="shared" si="5"/>
        <v/>
      </c>
    </row>
    <row r="124" spans="1:15" hidden="1">
      <c r="A124" s="7">
        <f t="shared" si="3"/>
        <v>10</v>
      </c>
      <c r="B124" s="14">
        <v>45590</v>
      </c>
      <c r="C124" s="8" t="s">
        <v>13</v>
      </c>
      <c r="D124" s="8" t="s">
        <v>15</v>
      </c>
      <c r="E124" s="8" t="s">
        <v>15</v>
      </c>
      <c r="F124" s="9">
        <f t="shared" si="4"/>
        <v>130000000</v>
      </c>
      <c r="G124" s="9">
        <v>1300</v>
      </c>
      <c r="H124" s="10">
        <v>127400000</v>
      </c>
      <c r="I124" s="11">
        <v>4093063350</v>
      </c>
      <c r="J124" s="11">
        <v>41770</v>
      </c>
      <c r="K124" s="11">
        <v>97990.503950203492</v>
      </c>
      <c r="L124" s="12">
        <v>0</v>
      </c>
      <c r="M124" s="11">
        <v>49</v>
      </c>
      <c r="N124" s="13"/>
      <c r="O124" t="str">
        <f t="shared" si="5"/>
        <v/>
      </c>
    </row>
    <row r="125" spans="1:15" hidden="1">
      <c r="A125" s="7">
        <f t="shared" si="3"/>
        <v>10</v>
      </c>
      <c r="B125" s="14">
        <v>45590</v>
      </c>
      <c r="C125" s="8" t="s">
        <v>13</v>
      </c>
      <c r="D125" s="8" t="s">
        <v>15</v>
      </c>
      <c r="E125" s="8" t="s">
        <v>15</v>
      </c>
      <c r="F125" s="9">
        <f t="shared" si="4"/>
        <v>110000000</v>
      </c>
      <c r="G125" s="9">
        <v>1100</v>
      </c>
      <c r="H125" s="10">
        <v>107800000</v>
      </c>
      <c r="I125" s="11">
        <v>4200863350</v>
      </c>
      <c r="J125" s="11">
        <v>42870</v>
      </c>
      <c r="K125" s="11">
        <v>97990.747609050624</v>
      </c>
      <c r="L125" s="12">
        <v>0</v>
      </c>
      <c r="M125" s="11">
        <v>50</v>
      </c>
      <c r="N125" s="13"/>
      <c r="O125" t="str">
        <f t="shared" si="5"/>
        <v/>
      </c>
    </row>
    <row r="126" spans="1:15" hidden="1">
      <c r="A126" s="7">
        <f t="shared" si="3"/>
        <v>10</v>
      </c>
      <c r="B126" s="14">
        <v>45590</v>
      </c>
      <c r="C126" s="8" t="s">
        <v>13</v>
      </c>
      <c r="D126" s="8" t="s">
        <v>15</v>
      </c>
      <c r="E126" s="8" t="s">
        <v>15</v>
      </c>
      <c r="F126" s="9">
        <f t="shared" si="4"/>
        <v>50000000</v>
      </c>
      <c r="G126" s="9">
        <v>500</v>
      </c>
      <c r="H126" s="10">
        <v>49000000</v>
      </c>
      <c r="I126" s="11">
        <v>4249863350</v>
      </c>
      <c r="J126" s="11">
        <v>43370</v>
      </c>
      <c r="K126" s="11">
        <v>97990.854277150109</v>
      </c>
      <c r="L126" s="12">
        <v>0</v>
      </c>
      <c r="M126" s="11">
        <v>51</v>
      </c>
      <c r="N126" s="13"/>
      <c r="O126" t="str">
        <f t="shared" si="5"/>
        <v/>
      </c>
    </row>
    <row r="127" spans="1:15" hidden="1">
      <c r="A127" s="7">
        <f t="shared" si="3"/>
        <v>10</v>
      </c>
      <c r="B127" s="14">
        <v>45590</v>
      </c>
      <c r="C127" s="8" t="s">
        <v>13</v>
      </c>
      <c r="D127" s="8" t="s">
        <v>15</v>
      </c>
      <c r="E127" s="8" t="s">
        <v>15</v>
      </c>
      <c r="F127" s="9">
        <f t="shared" si="4"/>
        <v>100000000</v>
      </c>
      <c r="G127" s="9">
        <v>1000</v>
      </c>
      <c r="H127" s="10">
        <v>98000000</v>
      </c>
      <c r="I127" s="11">
        <v>4347863350</v>
      </c>
      <c r="J127" s="11">
        <v>44370</v>
      </c>
      <c r="K127" s="11">
        <v>97991.06040117197</v>
      </c>
      <c r="L127" s="12">
        <v>0</v>
      </c>
      <c r="M127" s="11">
        <v>52</v>
      </c>
      <c r="N127" s="13"/>
      <c r="O127" t="str">
        <f t="shared" si="5"/>
        <v/>
      </c>
    </row>
    <row r="128" spans="1:15" hidden="1">
      <c r="A128" s="7">
        <f t="shared" si="3"/>
        <v>10</v>
      </c>
      <c r="B128" s="14">
        <v>45590</v>
      </c>
      <c r="C128" s="8" t="s">
        <v>13</v>
      </c>
      <c r="D128" s="8" t="s">
        <v>14</v>
      </c>
      <c r="E128" s="8" t="s">
        <v>14</v>
      </c>
      <c r="F128" s="9">
        <f t="shared" si="4"/>
        <v>30000000</v>
      </c>
      <c r="G128" s="9">
        <v>300</v>
      </c>
      <c r="H128" s="10">
        <v>31500000</v>
      </c>
      <c r="I128" s="11">
        <v>19635737520</v>
      </c>
      <c r="J128" s="11">
        <v>185891</v>
      </c>
      <c r="K128" s="11">
        <v>105630.38296636201</v>
      </c>
      <c r="L128" s="12">
        <v>0</v>
      </c>
      <c r="M128" s="11">
        <v>67</v>
      </c>
      <c r="N128" s="13"/>
      <c r="O128" t="str">
        <f t="shared" si="5"/>
        <v/>
      </c>
    </row>
    <row r="129" spans="1:15" hidden="1">
      <c r="A129" s="7">
        <f t="shared" si="3"/>
        <v>10</v>
      </c>
      <c r="B129" s="14">
        <v>45590</v>
      </c>
      <c r="C129" s="8" t="s">
        <v>13</v>
      </c>
      <c r="D129" s="8" t="s">
        <v>14</v>
      </c>
      <c r="E129" s="8" t="s">
        <v>14</v>
      </c>
      <c r="F129" s="9">
        <f t="shared" si="4"/>
        <v>50000000</v>
      </c>
      <c r="G129" s="9">
        <v>500</v>
      </c>
      <c r="H129" s="10">
        <v>52500000</v>
      </c>
      <c r="I129" s="11">
        <v>19688237520</v>
      </c>
      <c r="J129" s="11">
        <v>186391</v>
      </c>
      <c r="K129" s="11">
        <v>105628.69194328053</v>
      </c>
      <c r="L129" s="12">
        <v>0</v>
      </c>
      <c r="M129" s="11">
        <v>68</v>
      </c>
      <c r="N129" s="13"/>
      <c r="O129" t="str">
        <f t="shared" si="5"/>
        <v/>
      </c>
    </row>
    <row r="130" spans="1:15" hidden="1">
      <c r="A130" s="7">
        <f t="shared" ref="A130:A193" si="6">MONTH(B130)</f>
        <v>10</v>
      </c>
      <c r="B130" s="14">
        <v>45590</v>
      </c>
      <c r="C130" s="8" t="s">
        <v>13</v>
      </c>
      <c r="D130" s="8" t="s">
        <v>14</v>
      </c>
      <c r="E130" s="8" t="s">
        <v>14</v>
      </c>
      <c r="F130" s="9">
        <f t="shared" ref="F130:F193" si="7">100000*G130</f>
        <v>65000000</v>
      </c>
      <c r="G130" s="9">
        <v>650</v>
      </c>
      <c r="H130" s="10">
        <v>68250000</v>
      </c>
      <c r="I130" s="11">
        <v>19756487520</v>
      </c>
      <c r="J130" s="11">
        <v>187041</v>
      </c>
      <c r="K130" s="11">
        <v>105626.5071294529</v>
      </c>
      <c r="L130" s="12">
        <v>0</v>
      </c>
      <c r="M130" s="11">
        <v>69</v>
      </c>
      <c r="N130" s="13"/>
      <c r="O130" t="str">
        <f t="shared" ref="O130:O193" si="8">IF(M130=_xlfn.MAXIFS(M:M,D:D,D130),"X","")</f>
        <v/>
      </c>
    </row>
    <row r="131" spans="1:15" hidden="1">
      <c r="A131" s="7">
        <f t="shared" si="6"/>
        <v>10</v>
      </c>
      <c r="B131" s="14">
        <v>45590</v>
      </c>
      <c r="C131" s="8" t="s">
        <v>13</v>
      </c>
      <c r="D131" s="8" t="s">
        <v>14</v>
      </c>
      <c r="E131" s="8" t="s">
        <v>14</v>
      </c>
      <c r="F131" s="9">
        <f t="shared" si="7"/>
        <v>20000000</v>
      </c>
      <c r="G131" s="9">
        <v>200</v>
      </c>
      <c r="H131" s="10">
        <v>21000000</v>
      </c>
      <c r="I131" s="11">
        <v>19777487520</v>
      </c>
      <c r="J131" s="11">
        <v>187241</v>
      </c>
      <c r="K131" s="11">
        <v>105625.83793079507</v>
      </c>
      <c r="L131" s="12">
        <v>0</v>
      </c>
      <c r="M131" s="11">
        <v>70</v>
      </c>
      <c r="N131" s="13"/>
      <c r="O131" t="str">
        <f t="shared" si="8"/>
        <v/>
      </c>
    </row>
    <row r="132" spans="1:15" hidden="1">
      <c r="A132" s="7">
        <f t="shared" si="6"/>
        <v>10</v>
      </c>
      <c r="B132" s="14">
        <v>45590</v>
      </c>
      <c r="C132" s="8" t="s">
        <v>13</v>
      </c>
      <c r="D132" s="8" t="s">
        <v>14</v>
      </c>
      <c r="E132" s="8" t="s">
        <v>14</v>
      </c>
      <c r="F132" s="9">
        <f t="shared" si="7"/>
        <v>200000000</v>
      </c>
      <c r="G132" s="9">
        <v>2000</v>
      </c>
      <c r="H132" s="10">
        <v>210000000</v>
      </c>
      <c r="I132" s="11">
        <v>19987487520</v>
      </c>
      <c r="J132" s="11">
        <v>189241</v>
      </c>
      <c r="K132" s="11">
        <v>105619.22374115545</v>
      </c>
      <c r="L132" s="12">
        <v>0</v>
      </c>
      <c r="M132" s="11">
        <v>71</v>
      </c>
      <c r="N132" s="13"/>
      <c r="O132" t="str">
        <f t="shared" si="8"/>
        <v/>
      </c>
    </row>
    <row r="133" spans="1:15" hidden="1">
      <c r="A133" s="7">
        <f t="shared" si="6"/>
        <v>10</v>
      </c>
      <c r="B133" s="14">
        <v>45590</v>
      </c>
      <c r="C133" s="8" t="s">
        <v>13</v>
      </c>
      <c r="D133" s="8" t="s">
        <v>15</v>
      </c>
      <c r="E133" s="8" t="s">
        <v>15</v>
      </c>
      <c r="F133" s="9">
        <f t="shared" si="7"/>
        <v>130000000</v>
      </c>
      <c r="G133" s="9">
        <v>1300</v>
      </c>
      <c r="H133" s="10">
        <v>127400000</v>
      </c>
      <c r="I133" s="11">
        <v>4475263350</v>
      </c>
      <c r="J133" s="11">
        <v>45670</v>
      </c>
      <c r="K133" s="11">
        <v>97991.314867527923</v>
      </c>
      <c r="L133" s="12">
        <v>0</v>
      </c>
      <c r="M133" s="11">
        <v>53</v>
      </c>
      <c r="N133" s="13"/>
      <c r="O133" t="str">
        <f t="shared" si="8"/>
        <v/>
      </c>
    </row>
    <row r="134" spans="1:15" hidden="1">
      <c r="A134" s="7">
        <f t="shared" si="6"/>
        <v>10</v>
      </c>
      <c r="B134" s="14">
        <v>45590</v>
      </c>
      <c r="C134" s="8" t="s">
        <v>13</v>
      </c>
      <c r="D134" s="8" t="s">
        <v>15</v>
      </c>
      <c r="E134" s="8" t="s">
        <v>15</v>
      </c>
      <c r="F134" s="9">
        <f t="shared" si="7"/>
        <v>11000000</v>
      </c>
      <c r="G134" s="9">
        <v>110</v>
      </c>
      <c r="H134" s="10">
        <v>10835000</v>
      </c>
      <c r="I134" s="11">
        <v>4486098350</v>
      </c>
      <c r="J134" s="11">
        <v>45780</v>
      </c>
      <c r="K134" s="11">
        <v>97992.537134119702</v>
      </c>
      <c r="L134" s="12">
        <v>0</v>
      </c>
      <c r="M134" s="11">
        <v>54</v>
      </c>
      <c r="N134" s="13"/>
      <c r="O134" t="str">
        <f t="shared" si="8"/>
        <v/>
      </c>
    </row>
    <row r="135" spans="1:15" hidden="1">
      <c r="A135" s="7">
        <f t="shared" si="6"/>
        <v>10</v>
      </c>
      <c r="B135" s="14">
        <v>45590</v>
      </c>
      <c r="C135" s="8" t="s">
        <v>13</v>
      </c>
      <c r="D135" s="8" t="s">
        <v>15</v>
      </c>
      <c r="E135" s="8" t="s">
        <v>15</v>
      </c>
      <c r="F135" s="9">
        <f t="shared" si="7"/>
        <v>10000000</v>
      </c>
      <c r="G135" s="9">
        <v>100</v>
      </c>
      <c r="H135" s="10">
        <v>9850000</v>
      </c>
      <c r="I135" s="11">
        <v>4495948350</v>
      </c>
      <c r="J135" s="11">
        <v>45880</v>
      </c>
      <c r="K135" s="11">
        <v>97993.643199651269</v>
      </c>
      <c r="L135" s="12">
        <v>0</v>
      </c>
      <c r="M135" s="11">
        <v>55</v>
      </c>
      <c r="N135" s="13"/>
      <c r="O135" t="str">
        <f t="shared" si="8"/>
        <v/>
      </c>
    </row>
    <row r="136" spans="1:15" hidden="1">
      <c r="A136" s="7">
        <f t="shared" si="6"/>
        <v>10</v>
      </c>
      <c r="B136" s="14">
        <v>45590</v>
      </c>
      <c r="C136" s="8" t="s">
        <v>13</v>
      </c>
      <c r="D136" s="8" t="s">
        <v>15</v>
      </c>
      <c r="E136" s="8" t="s">
        <v>15</v>
      </c>
      <c r="F136" s="9">
        <f t="shared" si="7"/>
        <v>98000000</v>
      </c>
      <c r="G136" s="9">
        <v>980</v>
      </c>
      <c r="H136" s="10">
        <v>96530000</v>
      </c>
      <c r="I136" s="11">
        <v>4592478350</v>
      </c>
      <c r="J136" s="11">
        <v>46860</v>
      </c>
      <c r="K136" s="11">
        <v>98004.23282116944</v>
      </c>
      <c r="L136" s="12">
        <v>0</v>
      </c>
      <c r="M136" s="11">
        <v>56</v>
      </c>
      <c r="N136" s="13"/>
      <c r="O136" t="str">
        <f t="shared" si="8"/>
        <v/>
      </c>
    </row>
    <row r="137" spans="1:15" hidden="1">
      <c r="A137" s="7">
        <f t="shared" si="6"/>
        <v>10</v>
      </c>
      <c r="B137" s="14">
        <v>45590</v>
      </c>
      <c r="C137" s="8" t="s">
        <v>13</v>
      </c>
      <c r="D137" s="8" t="s">
        <v>15</v>
      </c>
      <c r="E137" s="8" t="s">
        <v>15</v>
      </c>
      <c r="F137" s="9">
        <f t="shared" si="7"/>
        <v>20000000</v>
      </c>
      <c r="G137" s="9">
        <v>200</v>
      </c>
      <c r="H137" s="10">
        <v>19699800</v>
      </c>
      <c r="I137" s="11">
        <v>4612178150</v>
      </c>
      <c r="J137" s="11">
        <v>47060</v>
      </c>
      <c r="K137" s="11">
        <v>98006.335529111777</v>
      </c>
      <c r="L137" s="12">
        <v>0</v>
      </c>
      <c r="M137" s="11">
        <v>57</v>
      </c>
      <c r="N137" s="13"/>
      <c r="O137" t="str">
        <f t="shared" si="8"/>
        <v/>
      </c>
    </row>
    <row r="138" spans="1:15" hidden="1">
      <c r="A138" s="7">
        <f t="shared" si="6"/>
        <v>10</v>
      </c>
      <c r="B138" s="14">
        <v>45590</v>
      </c>
      <c r="C138" s="8" t="s">
        <v>13</v>
      </c>
      <c r="D138" s="8" t="s">
        <v>15</v>
      </c>
      <c r="E138" s="8" t="s">
        <v>15</v>
      </c>
      <c r="F138" s="9">
        <f t="shared" si="7"/>
        <v>55000000</v>
      </c>
      <c r="G138" s="9">
        <v>550</v>
      </c>
      <c r="H138" s="10">
        <v>54175000</v>
      </c>
      <c r="I138" s="11">
        <v>4666353150</v>
      </c>
      <c r="J138" s="11">
        <v>47610</v>
      </c>
      <c r="K138" s="11">
        <v>98012.038437303083</v>
      </c>
      <c r="L138" s="12">
        <v>0</v>
      </c>
      <c r="M138" s="11">
        <v>58</v>
      </c>
      <c r="N138" s="13"/>
      <c r="O138" t="str">
        <f t="shared" si="8"/>
        <v/>
      </c>
    </row>
    <row r="139" spans="1:15" hidden="1">
      <c r="A139" s="7">
        <f t="shared" si="6"/>
        <v>10</v>
      </c>
      <c r="B139" s="14">
        <v>45590</v>
      </c>
      <c r="C139" s="8" t="s">
        <v>13</v>
      </c>
      <c r="D139" s="8" t="s">
        <v>15</v>
      </c>
      <c r="E139" s="8" t="s">
        <v>15</v>
      </c>
      <c r="F139" s="9">
        <f t="shared" si="7"/>
        <v>20000000</v>
      </c>
      <c r="G139" s="9">
        <v>200</v>
      </c>
      <c r="H139" s="10">
        <v>19700000</v>
      </c>
      <c r="I139" s="11">
        <v>4686053150</v>
      </c>
      <c r="J139" s="11">
        <v>47810</v>
      </c>
      <c r="K139" s="11">
        <v>98014.079690441329</v>
      </c>
      <c r="L139" s="12">
        <v>0</v>
      </c>
      <c r="M139" s="11">
        <v>59</v>
      </c>
      <c r="N139" s="13"/>
      <c r="O139" t="str">
        <f t="shared" si="8"/>
        <v/>
      </c>
    </row>
    <row r="140" spans="1:15" hidden="1">
      <c r="A140" s="7">
        <f t="shared" si="6"/>
        <v>10</v>
      </c>
      <c r="B140" s="14">
        <v>45590</v>
      </c>
      <c r="C140" s="8" t="s">
        <v>13</v>
      </c>
      <c r="D140" s="8" t="s">
        <v>15</v>
      </c>
      <c r="E140" s="8" t="s">
        <v>15</v>
      </c>
      <c r="F140" s="9">
        <f t="shared" si="7"/>
        <v>76000000</v>
      </c>
      <c r="G140" s="9">
        <v>760</v>
      </c>
      <c r="H140" s="10">
        <v>74860000</v>
      </c>
      <c r="I140" s="11">
        <v>4760913150</v>
      </c>
      <c r="J140" s="11">
        <v>48570</v>
      </c>
      <c r="K140" s="11">
        <v>98021.683137739339</v>
      </c>
      <c r="L140" s="12">
        <v>0</v>
      </c>
      <c r="M140" s="11">
        <v>60</v>
      </c>
      <c r="N140" s="13"/>
      <c r="O140" t="str">
        <f t="shared" si="8"/>
        <v/>
      </c>
    </row>
    <row r="141" spans="1:15" hidden="1">
      <c r="A141" s="7">
        <f t="shared" si="6"/>
        <v>10</v>
      </c>
      <c r="B141" s="14">
        <v>45590</v>
      </c>
      <c r="C141" s="8" t="s">
        <v>13</v>
      </c>
      <c r="D141" s="8" t="s">
        <v>15</v>
      </c>
      <c r="E141" s="8" t="s">
        <v>15</v>
      </c>
      <c r="F141" s="9">
        <f t="shared" si="7"/>
        <v>70000000</v>
      </c>
      <c r="G141" s="9">
        <v>700</v>
      </c>
      <c r="H141" s="10">
        <v>68950000</v>
      </c>
      <c r="I141" s="11">
        <v>4829863150</v>
      </c>
      <c r="J141" s="11">
        <v>49270</v>
      </c>
      <c r="K141" s="11">
        <v>98028.478790338952</v>
      </c>
      <c r="L141" s="12">
        <v>0</v>
      </c>
      <c r="M141" s="11">
        <v>61</v>
      </c>
      <c r="N141" s="13"/>
      <c r="O141" t="str">
        <f t="shared" si="8"/>
        <v/>
      </c>
    </row>
    <row r="142" spans="1:15" hidden="1">
      <c r="A142" s="7">
        <f t="shared" si="6"/>
        <v>10</v>
      </c>
      <c r="B142" s="14">
        <v>45590</v>
      </c>
      <c r="C142" s="8" t="s">
        <v>13</v>
      </c>
      <c r="D142" s="8" t="s">
        <v>15</v>
      </c>
      <c r="E142" s="8" t="s">
        <v>15</v>
      </c>
      <c r="F142" s="9">
        <f t="shared" si="7"/>
        <v>40000000</v>
      </c>
      <c r="G142" s="9">
        <v>400</v>
      </c>
      <c r="H142" s="10">
        <v>39399600</v>
      </c>
      <c r="I142" s="11">
        <v>4869262750</v>
      </c>
      <c r="J142" s="11">
        <v>49670</v>
      </c>
      <c r="K142" s="11">
        <v>98032.267968592714</v>
      </c>
      <c r="L142" s="12">
        <v>0</v>
      </c>
      <c r="M142" s="11">
        <v>62</v>
      </c>
      <c r="N142" s="13"/>
      <c r="O142" t="str">
        <f t="shared" si="8"/>
        <v/>
      </c>
    </row>
    <row r="143" spans="1:15" hidden="1">
      <c r="A143" s="7">
        <f t="shared" si="6"/>
        <v>10</v>
      </c>
      <c r="B143" s="14">
        <v>45590</v>
      </c>
      <c r="C143" s="8" t="s">
        <v>13</v>
      </c>
      <c r="D143" s="8" t="s">
        <v>15</v>
      </c>
      <c r="E143" s="8" t="s">
        <v>15</v>
      </c>
      <c r="F143" s="9">
        <f t="shared" si="7"/>
        <v>100000000</v>
      </c>
      <c r="G143" s="9">
        <v>1000</v>
      </c>
      <c r="H143" s="10">
        <v>98500000</v>
      </c>
      <c r="I143" s="11">
        <v>4967762750</v>
      </c>
      <c r="J143" s="11">
        <v>50670</v>
      </c>
      <c r="K143" s="11">
        <v>98041.498914545096</v>
      </c>
      <c r="L143" s="12">
        <v>0</v>
      </c>
      <c r="M143" s="11">
        <v>63</v>
      </c>
      <c r="N143" s="13"/>
      <c r="O143" t="str">
        <f t="shared" si="8"/>
        <v/>
      </c>
    </row>
    <row r="144" spans="1:15" hidden="1">
      <c r="A144" s="7">
        <f t="shared" si="6"/>
        <v>10</v>
      </c>
      <c r="B144" s="14">
        <v>45590</v>
      </c>
      <c r="C144" s="8" t="s">
        <v>13</v>
      </c>
      <c r="D144" s="8" t="s">
        <v>15</v>
      </c>
      <c r="E144" s="8" t="s">
        <v>15</v>
      </c>
      <c r="F144" s="9">
        <f t="shared" si="7"/>
        <v>50000000</v>
      </c>
      <c r="G144" s="9">
        <v>500</v>
      </c>
      <c r="H144" s="10">
        <v>49250000</v>
      </c>
      <c r="I144" s="11">
        <v>5017012750</v>
      </c>
      <c r="J144" s="11">
        <v>51170</v>
      </c>
      <c r="K144" s="11">
        <v>98045.979089310145</v>
      </c>
      <c r="L144" s="12">
        <v>0</v>
      </c>
      <c r="M144" s="11">
        <v>64</v>
      </c>
      <c r="N144" s="13"/>
      <c r="O144" t="str">
        <f t="shared" si="8"/>
        <v/>
      </c>
    </row>
    <row r="145" spans="1:15" hidden="1">
      <c r="A145" s="7">
        <f t="shared" si="6"/>
        <v>10</v>
      </c>
      <c r="B145" s="14">
        <v>45590</v>
      </c>
      <c r="C145" s="8" t="s">
        <v>13</v>
      </c>
      <c r="D145" s="8" t="s">
        <v>15</v>
      </c>
      <c r="E145" s="8" t="s">
        <v>15</v>
      </c>
      <c r="F145" s="9">
        <f t="shared" si="7"/>
        <v>4000000</v>
      </c>
      <c r="G145" s="9">
        <v>40</v>
      </c>
      <c r="H145" s="10">
        <v>3940000</v>
      </c>
      <c r="I145" s="11">
        <v>5020952750</v>
      </c>
      <c r="J145" s="11">
        <v>51210</v>
      </c>
      <c r="K145" s="11">
        <v>98046.333723882053</v>
      </c>
      <c r="L145" s="12">
        <v>0</v>
      </c>
      <c r="M145" s="11">
        <v>65</v>
      </c>
      <c r="N145" s="13"/>
      <c r="O145" t="str">
        <f t="shared" si="8"/>
        <v/>
      </c>
    </row>
    <row r="146" spans="1:15" hidden="1">
      <c r="A146" s="7">
        <f t="shared" si="6"/>
        <v>10</v>
      </c>
      <c r="B146" s="14">
        <v>45593</v>
      </c>
      <c r="C146" s="8" t="s">
        <v>13</v>
      </c>
      <c r="D146" s="8" t="s">
        <v>14</v>
      </c>
      <c r="E146" s="8" t="s">
        <v>14</v>
      </c>
      <c r="F146" s="9">
        <f t="shared" si="7"/>
        <v>380000000</v>
      </c>
      <c r="G146" s="9">
        <v>3800</v>
      </c>
      <c r="H146" s="10">
        <v>399000000</v>
      </c>
      <c r="I146" s="11">
        <v>20386487520</v>
      </c>
      <c r="J146" s="11">
        <v>193041</v>
      </c>
      <c r="K146" s="11">
        <v>105607.03436057625</v>
      </c>
      <c r="L146" s="12">
        <v>0</v>
      </c>
      <c r="M146" s="11">
        <v>72</v>
      </c>
      <c r="N146" s="13"/>
      <c r="O146" t="str">
        <f t="shared" si="8"/>
        <v/>
      </c>
    </row>
    <row r="147" spans="1:15" hidden="1">
      <c r="A147" s="7">
        <f t="shared" si="6"/>
        <v>10</v>
      </c>
      <c r="B147" s="14">
        <v>45593</v>
      </c>
      <c r="C147" s="8" t="s">
        <v>13</v>
      </c>
      <c r="D147" s="8" t="s">
        <v>14</v>
      </c>
      <c r="E147" s="8" t="s">
        <v>14</v>
      </c>
      <c r="F147" s="9">
        <f t="shared" si="7"/>
        <v>60000000</v>
      </c>
      <c r="G147" s="9">
        <v>600</v>
      </c>
      <c r="H147" s="10">
        <v>63000000</v>
      </c>
      <c r="I147" s="11">
        <v>20449487520</v>
      </c>
      <c r="J147" s="11">
        <v>193641</v>
      </c>
      <c r="K147" s="11">
        <v>105605.15345407222</v>
      </c>
      <c r="L147" s="12">
        <v>0</v>
      </c>
      <c r="M147" s="11">
        <v>73</v>
      </c>
      <c r="N147" s="13"/>
      <c r="O147" t="str">
        <f t="shared" si="8"/>
        <v/>
      </c>
    </row>
    <row r="148" spans="1:15" hidden="1">
      <c r="A148" s="7">
        <f t="shared" si="6"/>
        <v>10</v>
      </c>
      <c r="B148" s="14">
        <v>45593</v>
      </c>
      <c r="C148" s="8" t="s">
        <v>13</v>
      </c>
      <c r="D148" s="8" t="s">
        <v>14</v>
      </c>
      <c r="E148" s="8" t="s">
        <v>14</v>
      </c>
      <c r="F148" s="9">
        <f t="shared" si="7"/>
        <v>100000000</v>
      </c>
      <c r="G148" s="9">
        <v>1000</v>
      </c>
      <c r="H148" s="10">
        <v>105000000</v>
      </c>
      <c r="I148" s="11">
        <v>20554487520</v>
      </c>
      <c r="J148" s="11">
        <v>194641</v>
      </c>
      <c r="K148" s="11">
        <v>105602.04437913903</v>
      </c>
      <c r="L148" s="12">
        <v>0</v>
      </c>
      <c r="M148" s="11">
        <v>74</v>
      </c>
      <c r="N148" s="13"/>
      <c r="O148" t="str">
        <f t="shared" si="8"/>
        <v/>
      </c>
    </row>
    <row r="149" spans="1:15" hidden="1">
      <c r="A149" s="7">
        <f t="shared" si="6"/>
        <v>10</v>
      </c>
      <c r="B149" s="14">
        <v>45593</v>
      </c>
      <c r="C149" s="8" t="s">
        <v>13</v>
      </c>
      <c r="D149" s="8" t="s">
        <v>14</v>
      </c>
      <c r="E149" s="8" t="s">
        <v>14</v>
      </c>
      <c r="F149" s="9">
        <f t="shared" si="7"/>
        <v>50000000</v>
      </c>
      <c r="G149" s="9">
        <v>500</v>
      </c>
      <c r="H149" s="10">
        <v>52500000</v>
      </c>
      <c r="I149" s="11">
        <v>20606987520</v>
      </c>
      <c r="J149" s="11">
        <v>195141</v>
      </c>
      <c r="K149" s="11">
        <v>105600.50179101265</v>
      </c>
      <c r="L149" s="12">
        <v>0</v>
      </c>
      <c r="M149" s="11">
        <v>75</v>
      </c>
      <c r="N149" s="13"/>
      <c r="O149" t="str">
        <f t="shared" si="8"/>
        <v/>
      </c>
    </row>
    <row r="150" spans="1:15" hidden="1">
      <c r="A150" s="7">
        <f t="shared" si="6"/>
        <v>10</v>
      </c>
      <c r="B150" s="14">
        <v>45593</v>
      </c>
      <c r="C150" s="8" t="s">
        <v>13</v>
      </c>
      <c r="D150" s="8" t="s">
        <v>14</v>
      </c>
      <c r="E150" s="8" t="s">
        <v>14</v>
      </c>
      <c r="F150" s="9">
        <f t="shared" si="7"/>
        <v>130000000</v>
      </c>
      <c r="G150" s="9">
        <v>1300</v>
      </c>
      <c r="H150" s="10">
        <v>136500000</v>
      </c>
      <c r="I150" s="11">
        <v>20743487520</v>
      </c>
      <c r="J150" s="11">
        <v>196441</v>
      </c>
      <c r="K150" s="11">
        <v>105596.52781242205</v>
      </c>
      <c r="L150" s="12">
        <v>0</v>
      </c>
      <c r="M150" s="11">
        <v>76</v>
      </c>
      <c r="N150" s="13"/>
      <c r="O150" t="str">
        <f t="shared" si="8"/>
        <v/>
      </c>
    </row>
    <row r="151" spans="1:15" hidden="1">
      <c r="A151" s="7">
        <f t="shared" si="6"/>
        <v>10</v>
      </c>
      <c r="B151" s="14">
        <v>45593</v>
      </c>
      <c r="C151" s="8" t="s">
        <v>13</v>
      </c>
      <c r="D151" s="8" t="s">
        <v>15</v>
      </c>
      <c r="E151" s="8" t="s">
        <v>15</v>
      </c>
      <c r="F151" s="9">
        <f t="shared" si="7"/>
        <v>130000000</v>
      </c>
      <c r="G151" s="9">
        <v>1300</v>
      </c>
      <c r="H151" s="10">
        <v>128050000</v>
      </c>
      <c r="I151" s="11">
        <v>5149002750</v>
      </c>
      <c r="J151" s="11">
        <v>52510</v>
      </c>
      <c r="K151" s="11">
        <v>98057.565225671307</v>
      </c>
      <c r="L151" s="12">
        <v>0</v>
      </c>
      <c r="M151" s="11">
        <v>66</v>
      </c>
      <c r="N151" s="13"/>
      <c r="O151" t="str">
        <f t="shared" si="8"/>
        <v/>
      </c>
    </row>
    <row r="152" spans="1:15" hidden="1">
      <c r="A152" s="7">
        <f t="shared" si="6"/>
        <v>10</v>
      </c>
      <c r="B152" s="14">
        <v>45593</v>
      </c>
      <c r="C152" s="8" t="s">
        <v>13</v>
      </c>
      <c r="D152" s="8" t="s">
        <v>15</v>
      </c>
      <c r="E152" s="8" t="s">
        <v>15</v>
      </c>
      <c r="F152" s="9">
        <f t="shared" si="7"/>
        <v>100000000</v>
      </c>
      <c r="G152" s="9">
        <v>1000</v>
      </c>
      <c r="H152" s="10">
        <v>98400000</v>
      </c>
      <c r="I152" s="11">
        <v>5247402750</v>
      </c>
      <c r="J152" s="11">
        <v>53510</v>
      </c>
      <c r="K152" s="11">
        <v>98063.964679499157</v>
      </c>
      <c r="L152" s="12">
        <v>0</v>
      </c>
      <c r="M152" s="11">
        <v>67</v>
      </c>
      <c r="N152" s="13"/>
      <c r="O152" t="str">
        <f t="shared" si="8"/>
        <v/>
      </c>
    </row>
    <row r="153" spans="1:15" hidden="1">
      <c r="A153" s="7">
        <f t="shared" si="6"/>
        <v>10</v>
      </c>
      <c r="B153" s="14">
        <v>45593</v>
      </c>
      <c r="C153" s="8" t="s">
        <v>13</v>
      </c>
      <c r="D153" s="8" t="s">
        <v>15</v>
      </c>
      <c r="E153" s="8" t="s">
        <v>15</v>
      </c>
      <c r="F153" s="9">
        <f t="shared" si="7"/>
        <v>10000000</v>
      </c>
      <c r="G153" s="9">
        <v>100</v>
      </c>
      <c r="H153" s="10">
        <v>9849900</v>
      </c>
      <c r="I153" s="11">
        <v>5257252650</v>
      </c>
      <c r="J153" s="11">
        <v>53610</v>
      </c>
      <c r="K153" s="11">
        <v>98064.776161163958</v>
      </c>
      <c r="L153" s="12">
        <v>0</v>
      </c>
      <c r="M153" s="11">
        <v>68</v>
      </c>
      <c r="N153" s="13"/>
      <c r="O153" t="str">
        <f t="shared" si="8"/>
        <v/>
      </c>
    </row>
    <row r="154" spans="1:15" hidden="1">
      <c r="A154" s="7">
        <f t="shared" si="6"/>
        <v>10</v>
      </c>
      <c r="B154" s="14">
        <v>45593</v>
      </c>
      <c r="C154" s="8" t="s">
        <v>13</v>
      </c>
      <c r="D154" s="8" t="s">
        <v>15</v>
      </c>
      <c r="E154" s="8" t="s">
        <v>15</v>
      </c>
      <c r="F154" s="9">
        <f t="shared" si="7"/>
        <v>40000000</v>
      </c>
      <c r="G154" s="9">
        <v>400</v>
      </c>
      <c r="H154" s="10">
        <v>39400000</v>
      </c>
      <c r="I154" s="11">
        <v>5296652650</v>
      </c>
      <c r="J154" s="11">
        <v>54010</v>
      </c>
      <c r="K154" s="11">
        <v>98067.999444547313</v>
      </c>
      <c r="L154" s="12">
        <v>0</v>
      </c>
      <c r="M154" s="11">
        <v>69</v>
      </c>
      <c r="N154" s="13"/>
      <c r="O154" t="str">
        <f t="shared" si="8"/>
        <v/>
      </c>
    </row>
    <row r="155" spans="1:15" hidden="1">
      <c r="A155" s="7">
        <f t="shared" si="6"/>
        <v>10</v>
      </c>
      <c r="B155" s="14">
        <v>45593</v>
      </c>
      <c r="C155" s="8" t="s">
        <v>13</v>
      </c>
      <c r="D155" s="8" t="s">
        <v>15</v>
      </c>
      <c r="E155" s="8" t="s">
        <v>15</v>
      </c>
      <c r="F155" s="9">
        <f t="shared" si="7"/>
        <v>83000000</v>
      </c>
      <c r="G155" s="9">
        <v>830</v>
      </c>
      <c r="H155" s="10">
        <v>81755000</v>
      </c>
      <c r="I155" s="11">
        <v>5378407650</v>
      </c>
      <c r="J155" s="11">
        <v>54840</v>
      </c>
      <c r="K155" s="11">
        <v>98074.537746170681</v>
      </c>
      <c r="L155" s="12">
        <v>0</v>
      </c>
      <c r="M155" s="11">
        <v>70</v>
      </c>
      <c r="N155" s="13"/>
      <c r="O155" t="str">
        <f t="shared" si="8"/>
        <v/>
      </c>
    </row>
    <row r="156" spans="1:15" hidden="1">
      <c r="A156" s="7">
        <f t="shared" si="6"/>
        <v>10</v>
      </c>
      <c r="B156" s="14">
        <v>45593</v>
      </c>
      <c r="C156" s="8" t="s">
        <v>13</v>
      </c>
      <c r="D156" s="8" t="s">
        <v>15</v>
      </c>
      <c r="E156" s="8" t="s">
        <v>15</v>
      </c>
      <c r="F156" s="9">
        <f t="shared" si="7"/>
        <v>130000000</v>
      </c>
      <c r="G156" s="9">
        <v>1300</v>
      </c>
      <c r="H156" s="10">
        <v>128050000</v>
      </c>
      <c r="I156" s="11">
        <v>5506457650</v>
      </c>
      <c r="J156" s="11">
        <v>56140</v>
      </c>
      <c r="K156" s="11">
        <v>98084.389918061992</v>
      </c>
      <c r="L156" s="12">
        <v>0</v>
      </c>
      <c r="M156" s="11">
        <v>71</v>
      </c>
      <c r="N156" s="13"/>
      <c r="O156" t="str">
        <f t="shared" si="8"/>
        <v/>
      </c>
    </row>
    <row r="157" spans="1:15" hidden="1">
      <c r="A157" s="7">
        <f t="shared" si="6"/>
        <v>10</v>
      </c>
      <c r="B157" s="14">
        <v>45593</v>
      </c>
      <c r="C157" s="8" t="s">
        <v>13</v>
      </c>
      <c r="D157" s="8" t="s">
        <v>15</v>
      </c>
      <c r="E157" s="8" t="s">
        <v>15</v>
      </c>
      <c r="F157" s="9">
        <f t="shared" si="7"/>
        <v>7000000</v>
      </c>
      <c r="G157" s="9">
        <v>70</v>
      </c>
      <c r="H157" s="10">
        <v>6895000</v>
      </c>
      <c r="I157" s="11">
        <v>5513352650</v>
      </c>
      <c r="J157" s="11">
        <v>56210</v>
      </c>
      <c r="K157" s="11">
        <v>98084.9074897705</v>
      </c>
      <c r="L157" s="12">
        <v>0</v>
      </c>
      <c r="M157" s="11">
        <v>72</v>
      </c>
      <c r="N157" s="13"/>
      <c r="O157" t="str">
        <f t="shared" si="8"/>
        <v/>
      </c>
    </row>
    <row r="158" spans="1:15" hidden="1">
      <c r="A158" s="7">
        <f t="shared" si="6"/>
        <v>10</v>
      </c>
      <c r="B158" s="14">
        <v>45593</v>
      </c>
      <c r="C158" s="8" t="s">
        <v>13</v>
      </c>
      <c r="D158" s="8" t="s">
        <v>15</v>
      </c>
      <c r="E158" s="8" t="s">
        <v>15</v>
      </c>
      <c r="F158" s="9">
        <f t="shared" si="7"/>
        <v>7000000</v>
      </c>
      <c r="G158" s="9">
        <v>70</v>
      </c>
      <c r="H158" s="10">
        <v>6895000</v>
      </c>
      <c r="I158" s="11">
        <v>5520247650</v>
      </c>
      <c r="J158" s="11">
        <v>56280</v>
      </c>
      <c r="K158" s="11">
        <v>98085.423773987204</v>
      </c>
      <c r="L158" s="12">
        <v>0</v>
      </c>
      <c r="M158" s="11">
        <v>73</v>
      </c>
      <c r="N158" s="13"/>
      <c r="O158" t="str">
        <f t="shared" si="8"/>
        <v/>
      </c>
    </row>
    <row r="159" spans="1:15" hidden="1">
      <c r="A159" s="7">
        <f t="shared" si="6"/>
        <v>10</v>
      </c>
      <c r="B159" s="14">
        <v>45593</v>
      </c>
      <c r="C159" s="8" t="s">
        <v>13</v>
      </c>
      <c r="D159" s="8" t="s">
        <v>15</v>
      </c>
      <c r="E159" s="8" t="s">
        <v>15</v>
      </c>
      <c r="F159" s="9">
        <f t="shared" si="7"/>
        <v>10000000</v>
      </c>
      <c r="G159" s="9">
        <v>100</v>
      </c>
      <c r="H159" s="10">
        <v>9849900</v>
      </c>
      <c r="I159" s="11">
        <v>5530097550</v>
      </c>
      <c r="J159" s="11">
        <v>56380</v>
      </c>
      <c r="K159" s="11">
        <v>98086.157325292661</v>
      </c>
      <c r="L159" s="12">
        <v>0</v>
      </c>
      <c r="M159" s="11">
        <v>74</v>
      </c>
      <c r="N159" s="13"/>
      <c r="O159" t="str">
        <f t="shared" si="8"/>
        <v/>
      </c>
    </row>
    <row r="160" spans="1:15" hidden="1">
      <c r="A160" s="7">
        <f t="shared" si="6"/>
        <v>10</v>
      </c>
      <c r="B160" s="14">
        <v>45593</v>
      </c>
      <c r="C160" s="8" t="s">
        <v>13</v>
      </c>
      <c r="D160" s="8" t="s">
        <v>15</v>
      </c>
      <c r="E160" s="8" t="s">
        <v>15</v>
      </c>
      <c r="F160" s="9">
        <f t="shared" si="7"/>
        <v>6900000</v>
      </c>
      <c r="G160" s="9">
        <v>69</v>
      </c>
      <c r="H160" s="10">
        <v>6796431</v>
      </c>
      <c r="I160" s="11">
        <v>5536893981</v>
      </c>
      <c r="J160" s="11">
        <v>56449</v>
      </c>
      <c r="K160" s="11">
        <v>98086.661960353595</v>
      </c>
      <c r="L160" s="12">
        <v>0</v>
      </c>
      <c r="M160" s="11">
        <v>75</v>
      </c>
      <c r="N160" s="13"/>
      <c r="O160" t="str">
        <f t="shared" si="8"/>
        <v/>
      </c>
    </row>
    <row r="161" spans="1:15" hidden="1">
      <c r="A161" s="7">
        <f t="shared" si="6"/>
        <v>10</v>
      </c>
      <c r="B161" s="14">
        <v>45593</v>
      </c>
      <c r="C161" s="8" t="s">
        <v>13</v>
      </c>
      <c r="D161" s="8" t="s">
        <v>15</v>
      </c>
      <c r="E161" s="8" t="s">
        <v>15</v>
      </c>
      <c r="F161" s="9">
        <f t="shared" si="7"/>
        <v>3100000</v>
      </c>
      <c r="G161" s="9">
        <v>31</v>
      </c>
      <c r="H161" s="10">
        <v>3053469</v>
      </c>
      <c r="I161" s="11">
        <v>5539947450</v>
      </c>
      <c r="J161" s="11">
        <v>56480</v>
      </c>
      <c r="K161" s="11">
        <v>98086.888279036822</v>
      </c>
      <c r="L161" s="12">
        <v>0</v>
      </c>
      <c r="M161" s="11">
        <v>76</v>
      </c>
      <c r="N161" s="13"/>
      <c r="O161" t="str">
        <f t="shared" si="8"/>
        <v/>
      </c>
    </row>
    <row r="162" spans="1:15" hidden="1">
      <c r="A162" s="7">
        <f t="shared" si="6"/>
        <v>10</v>
      </c>
      <c r="B162" s="14">
        <v>45593</v>
      </c>
      <c r="C162" s="8" t="s">
        <v>13</v>
      </c>
      <c r="D162" s="8" t="s">
        <v>15</v>
      </c>
      <c r="E162" s="8" t="s">
        <v>15</v>
      </c>
      <c r="F162" s="9">
        <f t="shared" si="7"/>
        <v>3100000</v>
      </c>
      <c r="G162" s="9">
        <v>31</v>
      </c>
      <c r="H162" s="10">
        <v>3053469</v>
      </c>
      <c r="I162" s="11">
        <v>5543000919</v>
      </c>
      <c r="J162" s="11">
        <v>56511</v>
      </c>
      <c r="K162" s="11">
        <v>98087.114349418698</v>
      </c>
      <c r="L162" s="12">
        <v>0</v>
      </c>
      <c r="M162" s="11">
        <v>77</v>
      </c>
      <c r="N162" s="13"/>
      <c r="O162" t="str">
        <f t="shared" si="8"/>
        <v/>
      </c>
    </row>
    <row r="163" spans="1:15" hidden="1">
      <c r="A163" s="7">
        <f t="shared" si="6"/>
        <v>10</v>
      </c>
      <c r="B163" s="14">
        <v>45593</v>
      </c>
      <c r="C163" s="8" t="s">
        <v>13</v>
      </c>
      <c r="D163" s="8" t="s">
        <v>15</v>
      </c>
      <c r="E163" s="8" t="s">
        <v>15</v>
      </c>
      <c r="F163" s="9">
        <f t="shared" si="7"/>
        <v>50000000</v>
      </c>
      <c r="G163" s="9">
        <v>500</v>
      </c>
      <c r="H163" s="10">
        <v>49250000</v>
      </c>
      <c r="I163" s="11">
        <v>5592250919</v>
      </c>
      <c r="J163" s="11">
        <v>57011</v>
      </c>
      <c r="K163" s="11">
        <v>98090.735454561407</v>
      </c>
      <c r="L163" s="12">
        <v>0</v>
      </c>
      <c r="M163" s="11">
        <v>78</v>
      </c>
      <c r="N163" s="13"/>
      <c r="O163" t="str">
        <f t="shared" si="8"/>
        <v/>
      </c>
    </row>
    <row r="164" spans="1:15" hidden="1">
      <c r="A164" s="7">
        <f t="shared" si="6"/>
        <v>10</v>
      </c>
      <c r="B164" s="14">
        <v>45593</v>
      </c>
      <c r="C164" s="8" t="s">
        <v>13</v>
      </c>
      <c r="D164" s="8" t="s">
        <v>15</v>
      </c>
      <c r="E164" s="8" t="s">
        <v>15</v>
      </c>
      <c r="F164" s="9">
        <f t="shared" si="7"/>
        <v>50000000</v>
      </c>
      <c r="G164" s="9">
        <v>500</v>
      </c>
      <c r="H164" s="10">
        <v>49250000</v>
      </c>
      <c r="I164" s="11">
        <v>5641500919</v>
      </c>
      <c r="J164" s="11">
        <v>57511</v>
      </c>
      <c r="K164" s="11">
        <v>98094.293596007716</v>
      </c>
      <c r="L164" s="12">
        <v>0</v>
      </c>
      <c r="M164" s="11">
        <v>79</v>
      </c>
      <c r="N164" s="13"/>
      <c r="O164" t="str">
        <f t="shared" si="8"/>
        <v/>
      </c>
    </row>
    <row r="165" spans="1:15" hidden="1">
      <c r="A165" s="7">
        <f t="shared" si="6"/>
        <v>10</v>
      </c>
      <c r="B165" s="14">
        <v>45593</v>
      </c>
      <c r="C165" s="8" t="s">
        <v>13</v>
      </c>
      <c r="D165" s="8" t="s">
        <v>15</v>
      </c>
      <c r="E165" s="8" t="s">
        <v>15</v>
      </c>
      <c r="F165" s="9">
        <f t="shared" si="7"/>
        <v>50000000</v>
      </c>
      <c r="G165" s="9">
        <v>500</v>
      </c>
      <c r="H165" s="10">
        <v>49250000</v>
      </c>
      <c r="I165" s="11">
        <v>5690750919</v>
      </c>
      <c r="J165" s="11">
        <v>58011</v>
      </c>
      <c r="K165" s="11">
        <v>98097.790401820341</v>
      </c>
      <c r="L165" s="12">
        <v>0</v>
      </c>
      <c r="M165" s="11">
        <v>80</v>
      </c>
      <c r="N165" s="13"/>
      <c r="O165" t="str">
        <f t="shared" si="8"/>
        <v/>
      </c>
    </row>
    <row r="166" spans="1:15" hidden="1">
      <c r="A166" s="7">
        <f t="shared" si="6"/>
        <v>10</v>
      </c>
      <c r="B166" s="14">
        <v>45593</v>
      </c>
      <c r="C166" s="8" t="s">
        <v>13</v>
      </c>
      <c r="D166" s="8" t="s">
        <v>15</v>
      </c>
      <c r="E166" s="8" t="s">
        <v>15</v>
      </c>
      <c r="F166" s="9">
        <f t="shared" si="7"/>
        <v>20000000</v>
      </c>
      <c r="G166" s="9">
        <v>200</v>
      </c>
      <c r="H166" s="10">
        <v>19700000</v>
      </c>
      <c r="I166" s="11">
        <v>5710450919</v>
      </c>
      <c r="J166" s="11">
        <v>58211</v>
      </c>
      <c r="K166" s="11">
        <v>98099.172304203676</v>
      </c>
      <c r="L166" s="12">
        <v>0</v>
      </c>
      <c r="M166" s="11">
        <v>81</v>
      </c>
      <c r="N166" s="13"/>
      <c r="O166" t="str">
        <f t="shared" si="8"/>
        <v/>
      </c>
    </row>
    <row r="167" spans="1:15" hidden="1">
      <c r="A167" s="7">
        <f t="shared" si="6"/>
        <v>11</v>
      </c>
      <c r="B167" s="14">
        <v>45607</v>
      </c>
      <c r="C167" s="8" t="s">
        <v>13</v>
      </c>
      <c r="D167" s="8" t="s">
        <v>15</v>
      </c>
      <c r="E167" s="8" t="s">
        <v>15</v>
      </c>
      <c r="F167" s="9">
        <f t="shared" si="7"/>
        <v>80000000</v>
      </c>
      <c r="G167" s="9">
        <v>800</v>
      </c>
      <c r="H167" s="10">
        <v>79120000</v>
      </c>
      <c r="I167" s="11">
        <v>5789570919</v>
      </c>
      <c r="J167" s="11">
        <v>59011</v>
      </c>
      <c r="K167" s="11">
        <v>98110.028960702242</v>
      </c>
      <c r="L167" s="12">
        <v>0</v>
      </c>
      <c r="M167" s="11">
        <v>82</v>
      </c>
      <c r="N167" s="13"/>
      <c r="O167" t="str">
        <f t="shared" si="8"/>
        <v/>
      </c>
    </row>
    <row r="168" spans="1:15" hidden="1">
      <c r="A168" s="7">
        <f t="shared" si="6"/>
        <v>11</v>
      </c>
      <c r="B168" s="14">
        <v>45607</v>
      </c>
      <c r="C168" s="8" t="s">
        <v>13</v>
      </c>
      <c r="D168" s="8" t="s">
        <v>15</v>
      </c>
      <c r="E168" s="8" t="s">
        <v>15</v>
      </c>
      <c r="F168" s="9">
        <f t="shared" si="7"/>
        <v>210000000</v>
      </c>
      <c r="G168" s="9">
        <v>2100</v>
      </c>
      <c r="H168" s="10">
        <v>207690000</v>
      </c>
      <c r="I168" s="11">
        <v>5997260919</v>
      </c>
      <c r="J168" s="11">
        <v>61111</v>
      </c>
      <c r="K168" s="11">
        <v>98137.175287591439</v>
      </c>
      <c r="L168" s="12">
        <v>0</v>
      </c>
      <c r="M168" s="11">
        <v>83</v>
      </c>
      <c r="N168" s="13"/>
      <c r="O168" t="str">
        <f t="shared" si="8"/>
        <v/>
      </c>
    </row>
    <row r="169" spans="1:15" hidden="1">
      <c r="A169" s="7">
        <f t="shared" si="6"/>
        <v>11</v>
      </c>
      <c r="B169" s="14">
        <v>45607</v>
      </c>
      <c r="C169" s="8" t="s">
        <v>13</v>
      </c>
      <c r="D169" s="8" t="s">
        <v>15</v>
      </c>
      <c r="E169" s="8" t="s">
        <v>15</v>
      </c>
      <c r="F169" s="9">
        <f t="shared" si="7"/>
        <v>70000000</v>
      </c>
      <c r="G169" s="9">
        <v>700</v>
      </c>
      <c r="H169" s="10">
        <v>69230000</v>
      </c>
      <c r="I169" s="11">
        <v>6066490919</v>
      </c>
      <c r="J169" s="11">
        <v>61811</v>
      </c>
      <c r="K169" s="11">
        <v>98145.814159292029</v>
      </c>
      <c r="L169" s="12">
        <v>0</v>
      </c>
      <c r="M169" s="11">
        <v>84</v>
      </c>
      <c r="N169" s="13"/>
      <c r="O169" t="str">
        <f t="shared" si="8"/>
        <v/>
      </c>
    </row>
    <row r="170" spans="1:15" hidden="1">
      <c r="A170" s="7">
        <f t="shared" si="6"/>
        <v>11</v>
      </c>
      <c r="B170" s="14">
        <v>45607</v>
      </c>
      <c r="C170" s="8" t="s">
        <v>13</v>
      </c>
      <c r="D170" s="8" t="s">
        <v>15</v>
      </c>
      <c r="E170" s="8" t="s">
        <v>15</v>
      </c>
      <c r="F170" s="9">
        <f t="shared" si="7"/>
        <v>40000000</v>
      </c>
      <c r="G170" s="9">
        <v>400</v>
      </c>
      <c r="H170" s="10">
        <v>39560000</v>
      </c>
      <c r="I170" s="11">
        <v>6106050919</v>
      </c>
      <c r="J170" s="11">
        <v>62211</v>
      </c>
      <c r="K170" s="11">
        <v>98150.663371429488</v>
      </c>
      <c r="L170" s="12">
        <v>0</v>
      </c>
      <c r="M170" s="11">
        <v>85</v>
      </c>
      <c r="N170" s="13"/>
      <c r="O170" t="str">
        <f t="shared" si="8"/>
        <v/>
      </c>
    </row>
    <row r="171" spans="1:15" hidden="1">
      <c r="A171" s="7">
        <f t="shared" si="6"/>
        <v>11</v>
      </c>
      <c r="B171" s="14">
        <v>45607</v>
      </c>
      <c r="C171" s="8" t="s">
        <v>13</v>
      </c>
      <c r="D171" s="8" t="s">
        <v>15</v>
      </c>
      <c r="E171" s="8" t="s">
        <v>15</v>
      </c>
      <c r="F171" s="9">
        <f t="shared" si="7"/>
        <v>50000000</v>
      </c>
      <c r="G171" s="9">
        <v>500</v>
      </c>
      <c r="H171" s="10">
        <v>49450000</v>
      </c>
      <c r="I171" s="11">
        <v>6155500919</v>
      </c>
      <c r="J171" s="11">
        <v>62711</v>
      </c>
      <c r="K171" s="11">
        <v>98156.63789446828</v>
      </c>
      <c r="L171" s="12">
        <v>0</v>
      </c>
      <c r="M171" s="11">
        <v>86</v>
      </c>
      <c r="N171" s="13"/>
      <c r="O171" t="str">
        <f t="shared" si="8"/>
        <v/>
      </c>
    </row>
    <row r="172" spans="1:15" hidden="1">
      <c r="A172" s="7">
        <f t="shared" si="6"/>
        <v>11</v>
      </c>
      <c r="B172" s="14">
        <v>45607</v>
      </c>
      <c r="C172" s="8" t="s">
        <v>13</v>
      </c>
      <c r="D172" s="8" t="s">
        <v>15</v>
      </c>
      <c r="E172" s="8" t="s">
        <v>15</v>
      </c>
      <c r="F172" s="9">
        <f t="shared" si="7"/>
        <v>110000000</v>
      </c>
      <c r="G172" s="9">
        <v>1100</v>
      </c>
      <c r="H172" s="10">
        <v>108790000</v>
      </c>
      <c r="I172" s="11">
        <v>6264290919</v>
      </c>
      <c r="J172" s="11">
        <v>63811</v>
      </c>
      <c r="K172" s="11">
        <v>98169.452273119052</v>
      </c>
      <c r="L172" s="12">
        <v>0</v>
      </c>
      <c r="M172" s="11">
        <v>87</v>
      </c>
      <c r="N172" s="13"/>
      <c r="O172" t="str">
        <f t="shared" si="8"/>
        <v/>
      </c>
    </row>
    <row r="173" spans="1:15" hidden="1">
      <c r="A173" s="7">
        <f t="shared" si="6"/>
        <v>11</v>
      </c>
      <c r="B173" s="14">
        <v>45607</v>
      </c>
      <c r="C173" s="8" t="s">
        <v>13</v>
      </c>
      <c r="D173" s="8" t="s">
        <v>15</v>
      </c>
      <c r="E173" s="8" t="s">
        <v>15</v>
      </c>
      <c r="F173" s="9">
        <f t="shared" si="7"/>
        <v>100000000</v>
      </c>
      <c r="G173" s="9">
        <v>1000</v>
      </c>
      <c r="H173" s="10">
        <v>98900000</v>
      </c>
      <c r="I173" s="11">
        <v>6363190919</v>
      </c>
      <c r="J173" s="11">
        <v>64811</v>
      </c>
      <c r="K173" s="11">
        <v>98180.72424434124</v>
      </c>
      <c r="L173" s="12">
        <v>0</v>
      </c>
      <c r="M173" s="11">
        <v>88</v>
      </c>
      <c r="N173" s="13"/>
      <c r="O173" t="str">
        <f t="shared" si="8"/>
        <v/>
      </c>
    </row>
    <row r="174" spans="1:15" hidden="1">
      <c r="A174" s="7">
        <f t="shared" si="6"/>
        <v>11</v>
      </c>
      <c r="B174" s="14">
        <v>45607</v>
      </c>
      <c r="C174" s="8" t="s">
        <v>13</v>
      </c>
      <c r="D174" s="8" t="s">
        <v>15</v>
      </c>
      <c r="E174" s="8" t="s">
        <v>15</v>
      </c>
      <c r="F174" s="9">
        <f t="shared" si="7"/>
        <v>110000000</v>
      </c>
      <c r="G174" s="9">
        <v>1100</v>
      </c>
      <c r="H174" s="10">
        <v>108790000</v>
      </c>
      <c r="I174" s="11">
        <v>6471980919</v>
      </c>
      <c r="J174" s="11">
        <v>65911</v>
      </c>
      <c r="K174" s="11">
        <v>98192.728360971611</v>
      </c>
      <c r="L174" s="12">
        <v>0</v>
      </c>
      <c r="M174" s="11">
        <v>89</v>
      </c>
      <c r="N174" s="13"/>
      <c r="O174" t="str">
        <f t="shared" si="8"/>
        <v/>
      </c>
    </row>
    <row r="175" spans="1:15" hidden="1">
      <c r="A175" s="7">
        <f t="shared" si="6"/>
        <v>11</v>
      </c>
      <c r="B175" s="14">
        <v>45607</v>
      </c>
      <c r="C175" s="8" t="s">
        <v>13</v>
      </c>
      <c r="D175" s="8" t="s">
        <v>14</v>
      </c>
      <c r="E175" s="8" t="s">
        <v>14</v>
      </c>
      <c r="F175" s="9">
        <f t="shared" si="7"/>
        <v>160000000</v>
      </c>
      <c r="G175" s="9">
        <v>1600</v>
      </c>
      <c r="H175" s="10">
        <v>168160000</v>
      </c>
      <c r="I175" s="11">
        <v>20911647520</v>
      </c>
      <c r="J175" s="11">
        <v>198041</v>
      </c>
      <c r="K175" s="11">
        <v>105592.51629713039</v>
      </c>
      <c r="L175" s="12">
        <v>0</v>
      </c>
      <c r="M175" s="11">
        <v>77</v>
      </c>
      <c r="N175" s="13"/>
      <c r="O175" t="str">
        <f t="shared" si="8"/>
        <v/>
      </c>
    </row>
    <row r="176" spans="1:15" hidden="1">
      <c r="A176" s="7">
        <f t="shared" si="6"/>
        <v>11</v>
      </c>
      <c r="B176" s="14">
        <v>45607</v>
      </c>
      <c r="C176" s="8" t="s">
        <v>13</v>
      </c>
      <c r="D176" s="8" t="s">
        <v>15</v>
      </c>
      <c r="E176" s="8" t="s">
        <v>15</v>
      </c>
      <c r="F176" s="9">
        <f t="shared" si="7"/>
        <v>110000000</v>
      </c>
      <c r="G176" s="9">
        <v>1100</v>
      </c>
      <c r="H176" s="10">
        <v>108790000</v>
      </c>
      <c r="I176" s="11">
        <v>6580770919</v>
      </c>
      <c r="J176" s="11">
        <v>67011</v>
      </c>
      <c r="K176" s="11">
        <v>98204.338377281339</v>
      </c>
      <c r="L176" s="12">
        <v>0</v>
      </c>
      <c r="M176" s="11">
        <v>90</v>
      </c>
      <c r="N176" s="13"/>
      <c r="O176" t="str">
        <f t="shared" si="8"/>
        <v/>
      </c>
    </row>
    <row r="177" spans="1:15" hidden="1">
      <c r="A177" s="7">
        <f t="shared" si="6"/>
        <v>11</v>
      </c>
      <c r="B177" s="14">
        <v>45607</v>
      </c>
      <c r="C177" s="8" t="s">
        <v>13</v>
      </c>
      <c r="D177" s="8" t="s">
        <v>15</v>
      </c>
      <c r="E177" s="8" t="s">
        <v>15</v>
      </c>
      <c r="F177" s="9">
        <f t="shared" si="7"/>
        <v>90000000</v>
      </c>
      <c r="G177" s="9">
        <v>900</v>
      </c>
      <c r="H177" s="10">
        <v>89010000</v>
      </c>
      <c r="I177" s="11">
        <v>6669780919</v>
      </c>
      <c r="J177" s="11">
        <v>67911</v>
      </c>
      <c r="K177" s="11">
        <v>98213.557729970111</v>
      </c>
      <c r="L177" s="12">
        <v>0</v>
      </c>
      <c r="M177" s="11">
        <v>91</v>
      </c>
      <c r="N177" s="13"/>
      <c r="O177" t="str">
        <f t="shared" si="8"/>
        <v/>
      </c>
    </row>
    <row r="178" spans="1:15" hidden="1">
      <c r="A178" s="7">
        <f t="shared" si="6"/>
        <v>11</v>
      </c>
      <c r="B178" s="14">
        <v>45607</v>
      </c>
      <c r="C178" s="8" t="s">
        <v>13</v>
      </c>
      <c r="D178" s="8" t="s">
        <v>14</v>
      </c>
      <c r="E178" s="8" t="s">
        <v>14</v>
      </c>
      <c r="F178" s="9">
        <f t="shared" si="7"/>
        <v>100000000</v>
      </c>
      <c r="G178" s="9">
        <v>1000</v>
      </c>
      <c r="H178" s="10">
        <v>105100000</v>
      </c>
      <c r="I178" s="11">
        <v>21016747520</v>
      </c>
      <c r="J178" s="11">
        <v>199041</v>
      </c>
      <c r="K178" s="11">
        <v>105590.04185067398</v>
      </c>
      <c r="L178" s="12">
        <v>0</v>
      </c>
      <c r="M178" s="11">
        <v>78</v>
      </c>
      <c r="N178" s="13"/>
      <c r="O178" t="str">
        <f t="shared" si="8"/>
        <v/>
      </c>
    </row>
    <row r="179" spans="1:15" hidden="1">
      <c r="A179" s="7">
        <f t="shared" si="6"/>
        <v>11</v>
      </c>
      <c r="B179" s="14">
        <v>45607</v>
      </c>
      <c r="C179" s="8" t="s">
        <v>13</v>
      </c>
      <c r="D179" s="8" t="s">
        <v>15</v>
      </c>
      <c r="E179" s="8" t="s">
        <v>15</v>
      </c>
      <c r="F179" s="9">
        <f t="shared" si="7"/>
        <v>140000000</v>
      </c>
      <c r="G179" s="9">
        <v>1400</v>
      </c>
      <c r="H179" s="10">
        <v>138460000</v>
      </c>
      <c r="I179" s="11">
        <v>6808240919</v>
      </c>
      <c r="J179" s="11">
        <v>69311</v>
      </c>
      <c r="K179" s="11">
        <v>98227.423049732359</v>
      </c>
      <c r="L179" s="12">
        <v>0</v>
      </c>
      <c r="M179" s="11">
        <v>92</v>
      </c>
      <c r="N179" s="13"/>
      <c r="O179" t="str">
        <f t="shared" si="8"/>
        <v/>
      </c>
    </row>
    <row r="180" spans="1:15" hidden="1">
      <c r="A180" s="7">
        <f t="shared" si="6"/>
        <v>11</v>
      </c>
      <c r="B180" s="14">
        <v>45607</v>
      </c>
      <c r="C180" s="8" t="s">
        <v>13</v>
      </c>
      <c r="D180" s="8" t="s">
        <v>15</v>
      </c>
      <c r="E180" s="8" t="s">
        <v>15</v>
      </c>
      <c r="F180" s="9">
        <f t="shared" si="7"/>
        <v>109900000</v>
      </c>
      <c r="G180" s="9">
        <v>1099</v>
      </c>
      <c r="H180" s="10">
        <v>108801000</v>
      </c>
      <c r="I180" s="11">
        <v>6917041919</v>
      </c>
      <c r="J180" s="11">
        <v>70410</v>
      </c>
      <c r="K180" s="11">
        <v>98239.481877574202</v>
      </c>
      <c r="L180" s="12">
        <v>0</v>
      </c>
      <c r="M180" s="11">
        <v>93</v>
      </c>
      <c r="N180" s="13"/>
      <c r="O180" t="str">
        <f t="shared" si="8"/>
        <v/>
      </c>
    </row>
    <row r="181" spans="1:15" hidden="1">
      <c r="A181" s="7">
        <f t="shared" si="6"/>
        <v>11</v>
      </c>
      <c r="B181" s="14">
        <v>45607</v>
      </c>
      <c r="C181" s="8" t="s">
        <v>13</v>
      </c>
      <c r="D181" s="8" t="s">
        <v>15</v>
      </c>
      <c r="E181" s="8" t="s">
        <v>15</v>
      </c>
      <c r="F181" s="9">
        <f t="shared" si="7"/>
        <v>100100000</v>
      </c>
      <c r="G181" s="9">
        <v>1001</v>
      </c>
      <c r="H181" s="10">
        <v>99099000</v>
      </c>
      <c r="I181" s="11">
        <v>7016140919</v>
      </c>
      <c r="J181" s="11">
        <v>71411</v>
      </c>
      <c r="K181" s="11">
        <v>98250.142401030651</v>
      </c>
      <c r="L181" s="12">
        <v>0</v>
      </c>
      <c r="M181" s="11">
        <v>94</v>
      </c>
      <c r="N181" s="13"/>
      <c r="O181" t="str">
        <f t="shared" si="8"/>
        <v/>
      </c>
    </row>
    <row r="182" spans="1:15" hidden="1">
      <c r="A182" s="7">
        <f t="shared" si="6"/>
        <v>11</v>
      </c>
      <c r="B182" s="14">
        <v>45607</v>
      </c>
      <c r="C182" s="8" t="s">
        <v>13</v>
      </c>
      <c r="D182" s="8" t="s">
        <v>15</v>
      </c>
      <c r="E182" s="8" t="s">
        <v>15</v>
      </c>
      <c r="F182" s="9">
        <f t="shared" si="7"/>
        <v>50000000</v>
      </c>
      <c r="G182" s="9">
        <v>500</v>
      </c>
      <c r="H182" s="10">
        <v>49500000</v>
      </c>
      <c r="I182" s="11">
        <v>7065640919</v>
      </c>
      <c r="J182" s="11">
        <v>71911</v>
      </c>
      <c r="K182" s="11">
        <v>98255.356190290782</v>
      </c>
      <c r="L182" s="12">
        <v>0</v>
      </c>
      <c r="M182" s="11">
        <v>95</v>
      </c>
      <c r="N182" s="13"/>
      <c r="O182" t="str">
        <f t="shared" si="8"/>
        <v/>
      </c>
    </row>
    <row r="183" spans="1:15" hidden="1">
      <c r="A183" s="7">
        <f t="shared" si="6"/>
        <v>11</v>
      </c>
      <c r="B183" s="14">
        <v>45607</v>
      </c>
      <c r="C183" s="8" t="s">
        <v>13</v>
      </c>
      <c r="D183" s="8" t="s">
        <v>15</v>
      </c>
      <c r="E183" s="8" t="s">
        <v>15</v>
      </c>
      <c r="F183" s="9">
        <f t="shared" si="7"/>
        <v>100000000</v>
      </c>
      <c r="G183" s="9">
        <v>1000</v>
      </c>
      <c r="H183" s="10">
        <v>99000000</v>
      </c>
      <c r="I183" s="11">
        <v>7164640919</v>
      </c>
      <c r="J183" s="11">
        <v>72911</v>
      </c>
      <c r="K183" s="11">
        <v>98265.569241952515</v>
      </c>
      <c r="L183" s="12">
        <v>0</v>
      </c>
      <c r="M183" s="11">
        <v>96</v>
      </c>
      <c r="N183" s="13"/>
      <c r="O183" t="str">
        <f t="shared" si="8"/>
        <v/>
      </c>
    </row>
    <row r="184" spans="1:15" hidden="1">
      <c r="A184" s="7">
        <f t="shared" si="6"/>
        <v>11</v>
      </c>
      <c r="B184" s="14">
        <v>45607</v>
      </c>
      <c r="C184" s="8" t="s">
        <v>13</v>
      </c>
      <c r="D184" s="8" t="s">
        <v>15</v>
      </c>
      <c r="E184" s="8" t="s">
        <v>15</v>
      </c>
      <c r="F184" s="9">
        <f t="shared" si="7"/>
        <v>90000000</v>
      </c>
      <c r="G184" s="9">
        <v>900</v>
      </c>
      <c r="H184" s="10">
        <v>89100000</v>
      </c>
      <c r="I184" s="11">
        <v>7253740919</v>
      </c>
      <c r="J184" s="11">
        <v>73811</v>
      </c>
      <c r="K184" s="11">
        <v>98274.524379834984</v>
      </c>
      <c r="L184" s="12">
        <v>0</v>
      </c>
      <c r="M184" s="11">
        <v>97</v>
      </c>
      <c r="N184" s="13"/>
      <c r="O184" t="str">
        <f t="shared" si="8"/>
        <v/>
      </c>
    </row>
    <row r="185" spans="1:15" hidden="1">
      <c r="A185" s="7">
        <f t="shared" si="6"/>
        <v>11</v>
      </c>
      <c r="B185" s="14">
        <v>45607</v>
      </c>
      <c r="C185" s="8" t="s">
        <v>13</v>
      </c>
      <c r="D185" s="8" t="s">
        <v>15</v>
      </c>
      <c r="E185" s="8" t="s">
        <v>15</v>
      </c>
      <c r="F185" s="9">
        <f t="shared" si="7"/>
        <v>100000000</v>
      </c>
      <c r="G185" s="9">
        <v>1000</v>
      </c>
      <c r="H185" s="10">
        <v>99000000</v>
      </c>
      <c r="I185" s="11">
        <v>7352740919</v>
      </c>
      <c r="J185" s="11">
        <v>74811</v>
      </c>
      <c r="K185" s="11">
        <v>98284.221825667351</v>
      </c>
      <c r="L185" s="12">
        <v>0</v>
      </c>
      <c r="M185" s="11">
        <v>98</v>
      </c>
      <c r="N185" s="13"/>
      <c r="O185" t="str">
        <f t="shared" si="8"/>
        <v/>
      </c>
    </row>
    <row r="186" spans="1:15" hidden="1">
      <c r="A186" s="7">
        <f t="shared" si="6"/>
        <v>11</v>
      </c>
      <c r="B186" s="14">
        <v>45607</v>
      </c>
      <c r="C186" s="8" t="s">
        <v>13</v>
      </c>
      <c r="D186" s="8" t="s">
        <v>15</v>
      </c>
      <c r="E186" s="8" t="s">
        <v>15</v>
      </c>
      <c r="F186" s="9">
        <f t="shared" si="7"/>
        <v>140000000</v>
      </c>
      <c r="G186" s="9">
        <v>1400</v>
      </c>
      <c r="H186" s="10">
        <v>138600000</v>
      </c>
      <c r="I186" s="11">
        <v>7491340919</v>
      </c>
      <c r="J186" s="11">
        <v>76211</v>
      </c>
      <c r="K186" s="11">
        <v>98297.370707640628</v>
      </c>
      <c r="L186" s="12">
        <v>0</v>
      </c>
      <c r="M186" s="11">
        <v>99</v>
      </c>
      <c r="N186" s="13"/>
      <c r="O186" t="str">
        <f t="shared" si="8"/>
        <v/>
      </c>
    </row>
    <row r="187" spans="1:15" hidden="1">
      <c r="A187" s="7">
        <f t="shared" si="6"/>
        <v>11</v>
      </c>
      <c r="B187" s="14">
        <v>45607</v>
      </c>
      <c r="C187" s="8" t="s">
        <v>13</v>
      </c>
      <c r="D187" s="8" t="s">
        <v>15</v>
      </c>
      <c r="E187" s="8" t="s">
        <v>15</v>
      </c>
      <c r="F187" s="9">
        <f t="shared" si="7"/>
        <v>9900000</v>
      </c>
      <c r="G187" s="9">
        <v>99</v>
      </c>
      <c r="H187" s="10">
        <v>9801000</v>
      </c>
      <c r="I187" s="11">
        <v>7501141919</v>
      </c>
      <c r="J187" s="11">
        <v>76310</v>
      </c>
      <c r="K187" s="11">
        <v>98298.282256584978</v>
      </c>
      <c r="L187" s="12">
        <v>0</v>
      </c>
      <c r="M187" s="11">
        <v>100</v>
      </c>
      <c r="N187" s="13"/>
      <c r="O187" t="str">
        <f t="shared" si="8"/>
        <v/>
      </c>
    </row>
    <row r="188" spans="1:15" hidden="1">
      <c r="A188" s="7">
        <f t="shared" si="6"/>
        <v>11</v>
      </c>
      <c r="B188" s="14">
        <v>45607</v>
      </c>
      <c r="C188" s="8" t="s">
        <v>13</v>
      </c>
      <c r="D188" s="8" t="s">
        <v>15</v>
      </c>
      <c r="E188" s="8" t="s">
        <v>15</v>
      </c>
      <c r="F188" s="9">
        <f t="shared" si="7"/>
        <v>50000000</v>
      </c>
      <c r="G188" s="9">
        <v>500</v>
      </c>
      <c r="H188" s="10">
        <v>49500000</v>
      </c>
      <c r="I188" s="11">
        <v>7550641919</v>
      </c>
      <c r="J188" s="11">
        <v>76810</v>
      </c>
      <c r="K188" s="11">
        <v>98302.850136700945</v>
      </c>
      <c r="L188" s="12">
        <v>0</v>
      </c>
      <c r="M188" s="11">
        <v>101</v>
      </c>
      <c r="N188" s="13"/>
      <c r="O188" t="str">
        <f t="shared" si="8"/>
        <v/>
      </c>
    </row>
    <row r="189" spans="1:15" hidden="1">
      <c r="A189" s="7">
        <f t="shared" si="6"/>
        <v>11</v>
      </c>
      <c r="B189" s="14">
        <v>45607</v>
      </c>
      <c r="C189" s="8" t="s">
        <v>13</v>
      </c>
      <c r="D189" s="8" t="s">
        <v>15</v>
      </c>
      <c r="E189" s="8" t="s">
        <v>15</v>
      </c>
      <c r="F189" s="9">
        <f t="shared" si="7"/>
        <v>10000000</v>
      </c>
      <c r="G189" s="9">
        <v>100</v>
      </c>
      <c r="H189" s="10">
        <v>9900000</v>
      </c>
      <c r="I189" s="11">
        <v>7560541919</v>
      </c>
      <c r="J189" s="11">
        <v>76910</v>
      </c>
      <c r="K189" s="11">
        <v>98303.756585619558</v>
      </c>
      <c r="L189" s="12">
        <v>0</v>
      </c>
      <c r="M189" s="11">
        <v>102</v>
      </c>
      <c r="N189" s="13"/>
      <c r="O189" t="str">
        <f t="shared" si="8"/>
        <v/>
      </c>
    </row>
    <row r="190" spans="1:15" hidden="1">
      <c r="A190" s="7">
        <f t="shared" si="6"/>
        <v>11</v>
      </c>
      <c r="B190" s="14">
        <v>45607</v>
      </c>
      <c r="C190" s="8" t="s">
        <v>13</v>
      </c>
      <c r="D190" s="8" t="s">
        <v>15</v>
      </c>
      <c r="E190" s="8" t="s">
        <v>15</v>
      </c>
      <c r="F190" s="9">
        <f t="shared" si="7"/>
        <v>70000000</v>
      </c>
      <c r="G190" s="9">
        <v>700</v>
      </c>
      <c r="H190" s="10">
        <v>69300000</v>
      </c>
      <c r="I190" s="11">
        <v>7629841919</v>
      </c>
      <c r="J190" s="11">
        <v>77610</v>
      </c>
      <c r="K190" s="11">
        <v>98310.036322638829</v>
      </c>
      <c r="L190" s="12">
        <v>0</v>
      </c>
      <c r="M190" s="11">
        <v>103</v>
      </c>
      <c r="N190" s="13"/>
      <c r="O190" t="str">
        <f t="shared" si="8"/>
        <v/>
      </c>
    </row>
    <row r="191" spans="1:15" hidden="1">
      <c r="A191" s="7">
        <f t="shared" si="6"/>
        <v>11</v>
      </c>
      <c r="B191" s="14">
        <v>45607</v>
      </c>
      <c r="C191" s="8" t="s">
        <v>13</v>
      </c>
      <c r="D191" s="8" t="s">
        <v>15</v>
      </c>
      <c r="E191" s="8" t="s">
        <v>15</v>
      </c>
      <c r="F191" s="9">
        <f t="shared" si="7"/>
        <v>100000000</v>
      </c>
      <c r="G191" s="9">
        <v>1000</v>
      </c>
      <c r="H191" s="10">
        <v>99000000</v>
      </c>
      <c r="I191" s="11">
        <v>7728841919</v>
      </c>
      <c r="J191" s="11">
        <v>78610</v>
      </c>
      <c r="K191" s="11">
        <v>98318.813369800278</v>
      </c>
      <c r="L191" s="12">
        <v>0</v>
      </c>
      <c r="M191" s="11">
        <v>104</v>
      </c>
      <c r="N191" s="13"/>
      <c r="O191" t="str">
        <f t="shared" si="8"/>
        <v/>
      </c>
    </row>
    <row r="192" spans="1:15" hidden="1">
      <c r="A192" s="7">
        <f t="shared" si="6"/>
        <v>11</v>
      </c>
      <c r="B192" s="14">
        <v>45607</v>
      </c>
      <c r="C192" s="8" t="s">
        <v>13</v>
      </c>
      <c r="D192" s="8" t="s">
        <v>15</v>
      </c>
      <c r="E192" s="8" t="s">
        <v>15</v>
      </c>
      <c r="F192" s="9">
        <f t="shared" si="7"/>
        <v>100000000</v>
      </c>
      <c r="G192" s="9">
        <v>1000</v>
      </c>
      <c r="H192" s="10">
        <v>99100000</v>
      </c>
      <c r="I192" s="11">
        <v>7827941919</v>
      </c>
      <c r="J192" s="11">
        <v>79610</v>
      </c>
      <c r="K192" s="11">
        <v>98328.626039442286</v>
      </c>
      <c r="L192" s="12">
        <v>0</v>
      </c>
      <c r="M192" s="11">
        <v>105</v>
      </c>
      <c r="N192" s="13"/>
      <c r="O192" t="str">
        <f t="shared" si="8"/>
        <v/>
      </c>
    </row>
    <row r="193" spans="1:15" hidden="1">
      <c r="A193" s="7">
        <f t="shared" si="6"/>
        <v>11</v>
      </c>
      <c r="B193" s="14">
        <v>45607</v>
      </c>
      <c r="C193" s="8" t="s">
        <v>13</v>
      </c>
      <c r="D193" s="8" t="s">
        <v>15</v>
      </c>
      <c r="E193" s="8" t="s">
        <v>15</v>
      </c>
      <c r="F193" s="9">
        <f t="shared" si="7"/>
        <v>40000000</v>
      </c>
      <c r="G193" s="9">
        <v>400</v>
      </c>
      <c r="H193" s="10">
        <v>39720000</v>
      </c>
      <c r="I193" s="11">
        <v>7867661919</v>
      </c>
      <c r="J193" s="11">
        <v>80010</v>
      </c>
      <c r="K193" s="11">
        <v>98333.482302212229</v>
      </c>
      <c r="L193" s="12">
        <v>0</v>
      </c>
      <c r="M193" s="11">
        <v>106</v>
      </c>
      <c r="N193" s="13"/>
      <c r="O193" t="str">
        <f t="shared" si="8"/>
        <v/>
      </c>
    </row>
    <row r="194" spans="1:15" hidden="1">
      <c r="A194" s="7">
        <f t="shared" ref="A194:A257" si="9">MONTH(B194)</f>
        <v>11</v>
      </c>
      <c r="B194" s="14">
        <v>45607</v>
      </c>
      <c r="C194" s="8" t="s">
        <v>13</v>
      </c>
      <c r="D194" s="8" t="s">
        <v>15</v>
      </c>
      <c r="E194" s="8" t="s">
        <v>15</v>
      </c>
      <c r="F194" s="9">
        <f t="shared" ref="F194:F257" si="10">100000*G194</f>
        <v>70000000</v>
      </c>
      <c r="G194" s="9">
        <v>700</v>
      </c>
      <c r="H194" s="10">
        <v>69650000</v>
      </c>
      <c r="I194" s="11">
        <v>7937311919</v>
      </c>
      <c r="J194" s="11">
        <v>80710</v>
      </c>
      <c r="K194" s="11">
        <v>98343.599541568576</v>
      </c>
      <c r="L194" s="12">
        <v>0</v>
      </c>
      <c r="M194" s="11">
        <v>107</v>
      </c>
      <c r="N194" s="13"/>
      <c r="O194" t="str">
        <f t="shared" ref="O194:O257" si="11">IF(M194=_xlfn.MAXIFS(M:M,D:D,D194),"X","")</f>
        <v/>
      </c>
    </row>
    <row r="195" spans="1:15" hidden="1">
      <c r="A195" s="7">
        <f t="shared" si="9"/>
        <v>11</v>
      </c>
      <c r="B195" s="14">
        <v>45607</v>
      </c>
      <c r="C195" s="8" t="s">
        <v>13</v>
      </c>
      <c r="D195" s="8" t="s">
        <v>15</v>
      </c>
      <c r="E195" s="8" t="s">
        <v>15</v>
      </c>
      <c r="F195" s="9">
        <f t="shared" si="10"/>
        <v>40000000</v>
      </c>
      <c r="G195" s="9">
        <v>400</v>
      </c>
      <c r="H195" s="10">
        <v>39800000</v>
      </c>
      <c r="I195" s="11">
        <v>7977111919</v>
      </c>
      <c r="J195" s="11">
        <v>81110</v>
      </c>
      <c r="K195" s="11">
        <v>98349.302416471459</v>
      </c>
      <c r="L195" s="12">
        <v>0</v>
      </c>
      <c r="M195" s="11">
        <v>108</v>
      </c>
      <c r="N195" s="13"/>
      <c r="O195" t="str">
        <f t="shared" si="11"/>
        <v/>
      </c>
    </row>
    <row r="196" spans="1:15" hidden="1">
      <c r="A196" s="7">
        <f t="shared" si="9"/>
        <v>11</v>
      </c>
      <c r="B196" s="14">
        <v>45607</v>
      </c>
      <c r="C196" s="8" t="s">
        <v>13</v>
      </c>
      <c r="D196" s="8" t="s">
        <v>15</v>
      </c>
      <c r="E196" s="8" t="s">
        <v>15</v>
      </c>
      <c r="F196" s="9">
        <f t="shared" si="10"/>
        <v>100000000</v>
      </c>
      <c r="G196" s="9">
        <v>1000</v>
      </c>
      <c r="H196" s="10">
        <v>99000000</v>
      </c>
      <c r="I196" s="11">
        <v>8076111919</v>
      </c>
      <c r="J196" s="11">
        <v>82110</v>
      </c>
      <c r="K196" s="11">
        <v>98357.227122153214</v>
      </c>
      <c r="L196" s="12">
        <v>0</v>
      </c>
      <c r="M196" s="11">
        <v>109</v>
      </c>
      <c r="N196" s="13"/>
      <c r="O196" t="str">
        <f t="shared" si="11"/>
        <v/>
      </c>
    </row>
    <row r="197" spans="1:15" hidden="1">
      <c r="A197" s="7">
        <f t="shared" si="9"/>
        <v>11</v>
      </c>
      <c r="B197" s="14">
        <v>45607</v>
      </c>
      <c r="C197" s="8" t="s">
        <v>13</v>
      </c>
      <c r="D197" s="8" t="s">
        <v>15</v>
      </c>
      <c r="E197" s="8" t="s">
        <v>15</v>
      </c>
      <c r="F197" s="9">
        <f t="shared" si="10"/>
        <v>140000000</v>
      </c>
      <c r="G197" s="9">
        <v>1400</v>
      </c>
      <c r="H197" s="10">
        <v>139300000</v>
      </c>
      <c r="I197" s="11">
        <v>8215411919</v>
      </c>
      <c r="J197" s="11">
        <v>83510</v>
      </c>
      <c r="K197" s="11">
        <v>98376.3850916058</v>
      </c>
      <c r="L197" s="12">
        <v>0</v>
      </c>
      <c r="M197" s="11">
        <v>110</v>
      </c>
      <c r="N197" s="13"/>
      <c r="O197" t="str">
        <f t="shared" si="11"/>
        <v/>
      </c>
    </row>
    <row r="198" spans="1:15" hidden="1">
      <c r="A198" s="7">
        <f t="shared" si="9"/>
        <v>11</v>
      </c>
      <c r="B198" s="14">
        <v>45607</v>
      </c>
      <c r="C198" s="8" t="s">
        <v>13</v>
      </c>
      <c r="D198" s="8" t="s">
        <v>14</v>
      </c>
      <c r="E198" s="8" t="s">
        <v>14</v>
      </c>
      <c r="F198" s="9">
        <f t="shared" si="10"/>
        <v>490000000</v>
      </c>
      <c r="G198" s="9">
        <v>4900</v>
      </c>
      <c r="H198" s="10">
        <v>514990000</v>
      </c>
      <c r="I198" s="11">
        <v>21531737520</v>
      </c>
      <c r="J198" s="11">
        <v>203941</v>
      </c>
      <c r="K198" s="11">
        <v>105578.26783236329</v>
      </c>
      <c r="L198" s="12">
        <v>0</v>
      </c>
      <c r="M198" s="11">
        <v>79</v>
      </c>
      <c r="N198" s="13"/>
      <c r="O198" t="str">
        <f t="shared" si="11"/>
        <v/>
      </c>
    </row>
    <row r="199" spans="1:15" hidden="1">
      <c r="A199" s="7">
        <f t="shared" si="9"/>
        <v>11</v>
      </c>
      <c r="B199" s="14">
        <v>45607</v>
      </c>
      <c r="C199" s="8" t="s">
        <v>13</v>
      </c>
      <c r="D199" s="8" t="s">
        <v>14</v>
      </c>
      <c r="E199" s="8" t="s">
        <v>14</v>
      </c>
      <c r="F199" s="9">
        <f t="shared" si="10"/>
        <v>50000000</v>
      </c>
      <c r="G199" s="9">
        <v>500</v>
      </c>
      <c r="H199" s="10">
        <v>52550000</v>
      </c>
      <c r="I199" s="11">
        <v>21584287520</v>
      </c>
      <c r="J199" s="11">
        <v>204441</v>
      </c>
      <c r="K199" s="11">
        <v>105577.09813589251</v>
      </c>
      <c r="L199" s="12">
        <v>0</v>
      </c>
      <c r="M199" s="11">
        <v>80</v>
      </c>
      <c r="N199" s="13"/>
      <c r="O199" t="str">
        <f t="shared" si="11"/>
        <v/>
      </c>
    </row>
    <row r="200" spans="1:15" hidden="1">
      <c r="A200" s="7">
        <f t="shared" si="9"/>
        <v>11</v>
      </c>
      <c r="B200" s="14">
        <v>45607</v>
      </c>
      <c r="C200" s="8" t="s">
        <v>13</v>
      </c>
      <c r="D200" s="8" t="s">
        <v>14</v>
      </c>
      <c r="E200" s="8" t="s">
        <v>14</v>
      </c>
      <c r="F200" s="9">
        <f t="shared" si="10"/>
        <v>110000000</v>
      </c>
      <c r="G200" s="9">
        <v>1100</v>
      </c>
      <c r="H200" s="10">
        <v>115500000</v>
      </c>
      <c r="I200" s="11">
        <v>21699787520</v>
      </c>
      <c r="J200" s="11">
        <v>205541</v>
      </c>
      <c r="K200" s="11">
        <v>105574.00966230582</v>
      </c>
      <c r="L200" s="12">
        <v>0</v>
      </c>
      <c r="M200" s="11">
        <v>81</v>
      </c>
      <c r="N200" s="13"/>
      <c r="O200" t="str">
        <f t="shared" si="11"/>
        <v/>
      </c>
    </row>
    <row r="201" spans="1:15" hidden="1">
      <c r="A201" s="7">
        <f t="shared" si="9"/>
        <v>11</v>
      </c>
      <c r="B201" s="14">
        <v>45607</v>
      </c>
      <c r="C201" s="8" t="s">
        <v>13</v>
      </c>
      <c r="D201" s="8" t="s">
        <v>14</v>
      </c>
      <c r="E201" s="8" t="s">
        <v>14</v>
      </c>
      <c r="F201" s="9">
        <f t="shared" si="10"/>
        <v>8000000</v>
      </c>
      <c r="G201" s="9">
        <v>80</v>
      </c>
      <c r="H201" s="10">
        <v>8400000</v>
      </c>
      <c r="I201" s="11">
        <v>21708187520</v>
      </c>
      <c r="J201" s="11">
        <v>205621</v>
      </c>
      <c r="K201" s="11">
        <v>105573.78633505333</v>
      </c>
      <c r="L201" s="12">
        <v>0</v>
      </c>
      <c r="M201" s="11">
        <v>82</v>
      </c>
      <c r="N201" s="13"/>
      <c r="O201" t="str">
        <f t="shared" si="11"/>
        <v/>
      </c>
    </row>
    <row r="202" spans="1:15" hidden="1">
      <c r="A202" s="7">
        <f t="shared" si="9"/>
        <v>11</v>
      </c>
      <c r="B202" s="14">
        <v>45607</v>
      </c>
      <c r="C202" s="8" t="s">
        <v>13</v>
      </c>
      <c r="D202" s="8" t="s">
        <v>14</v>
      </c>
      <c r="E202" s="8" t="s">
        <v>14</v>
      </c>
      <c r="F202" s="9">
        <f t="shared" si="10"/>
        <v>80000000</v>
      </c>
      <c r="G202" s="9">
        <v>800</v>
      </c>
      <c r="H202" s="10">
        <v>84000000</v>
      </c>
      <c r="I202" s="11">
        <v>21792187520</v>
      </c>
      <c r="J202" s="11">
        <v>206421</v>
      </c>
      <c r="K202" s="11">
        <v>105571.5625832643</v>
      </c>
      <c r="L202" s="12">
        <v>0</v>
      </c>
      <c r="M202" s="11">
        <v>83</v>
      </c>
      <c r="N202" s="13"/>
      <c r="O202" t="str">
        <f t="shared" si="11"/>
        <v/>
      </c>
    </row>
    <row r="203" spans="1:15" hidden="1">
      <c r="A203" s="7">
        <f t="shared" si="9"/>
        <v>11</v>
      </c>
      <c r="B203" s="14">
        <v>45608</v>
      </c>
      <c r="C203" s="8" t="s">
        <v>13</v>
      </c>
      <c r="D203" s="8" t="s">
        <v>15</v>
      </c>
      <c r="E203" s="8" t="s">
        <v>15</v>
      </c>
      <c r="F203" s="9">
        <f t="shared" si="10"/>
        <v>110000000</v>
      </c>
      <c r="G203" s="9">
        <v>1100</v>
      </c>
      <c r="H203" s="10">
        <v>109340000</v>
      </c>
      <c r="I203" s="11">
        <v>8324751919</v>
      </c>
      <c r="J203" s="11">
        <v>84610</v>
      </c>
      <c r="K203" s="11">
        <v>98389.69293227751</v>
      </c>
      <c r="L203" s="12">
        <v>0</v>
      </c>
      <c r="M203" s="11">
        <v>111</v>
      </c>
      <c r="N203" s="13"/>
      <c r="O203" t="str">
        <f t="shared" si="11"/>
        <v/>
      </c>
    </row>
    <row r="204" spans="1:15" hidden="1">
      <c r="A204" s="7">
        <f t="shared" si="9"/>
        <v>11</v>
      </c>
      <c r="B204" s="14">
        <v>45608</v>
      </c>
      <c r="C204" s="8" t="s">
        <v>13</v>
      </c>
      <c r="D204" s="8" t="s">
        <v>15</v>
      </c>
      <c r="E204" s="8" t="s">
        <v>15</v>
      </c>
      <c r="F204" s="9">
        <f t="shared" si="10"/>
        <v>50000000</v>
      </c>
      <c r="G204" s="9">
        <v>500</v>
      </c>
      <c r="H204" s="10">
        <v>49700000</v>
      </c>
      <c r="I204" s="11">
        <v>8374451919</v>
      </c>
      <c r="J204" s="11">
        <v>85110</v>
      </c>
      <c r="K204" s="11">
        <v>98395.628234050047</v>
      </c>
      <c r="L204" s="12">
        <v>0</v>
      </c>
      <c r="M204" s="11">
        <v>112</v>
      </c>
      <c r="N204" s="13"/>
      <c r="O204" t="str">
        <f t="shared" si="11"/>
        <v/>
      </c>
    </row>
    <row r="205" spans="1:15" hidden="1">
      <c r="A205" s="7">
        <f t="shared" si="9"/>
        <v>11</v>
      </c>
      <c r="B205" s="14">
        <v>45608</v>
      </c>
      <c r="C205" s="8" t="s">
        <v>13</v>
      </c>
      <c r="D205" s="8" t="s">
        <v>15</v>
      </c>
      <c r="E205" s="8" t="s">
        <v>15</v>
      </c>
      <c r="F205" s="9">
        <f t="shared" si="10"/>
        <v>100000000</v>
      </c>
      <c r="G205" s="9">
        <v>1000</v>
      </c>
      <c r="H205" s="10">
        <v>99450000</v>
      </c>
      <c r="I205" s="11">
        <v>8473901919</v>
      </c>
      <c r="J205" s="11">
        <v>86110</v>
      </c>
      <c r="K205" s="11">
        <v>98407.872709325282</v>
      </c>
      <c r="L205" s="12">
        <v>0</v>
      </c>
      <c r="M205" s="11">
        <v>113</v>
      </c>
      <c r="N205" s="13"/>
      <c r="O205" t="str">
        <f t="shared" si="11"/>
        <v/>
      </c>
    </row>
    <row r="206" spans="1:15" hidden="1">
      <c r="A206" s="7">
        <f t="shared" si="9"/>
        <v>11</v>
      </c>
      <c r="B206" s="14">
        <v>45608</v>
      </c>
      <c r="C206" s="8" t="s">
        <v>13</v>
      </c>
      <c r="D206" s="8" t="s">
        <v>15</v>
      </c>
      <c r="E206" s="8" t="s">
        <v>15</v>
      </c>
      <c r="F206" s="9">
        <f t="shared" si="10"/>
        <v>110000000</v>
      </c>
      <c r="G206" s="9">
        <v>1100</v>
      </c>
      <c r="H206" s="10">
        <v>109395000</v>
      </c>
      <c r="I206" s="11">
        <v>8583296919</v>
      </c>
      <c r="J206" s="11">
        <v>87210</v>
      </c>
      <c r="K206" s="11">
        <v>98421.01730306157</v>
      </c>
      <c r="L206" s="12">
        <v>0</v>
      </c>
      <c r="M206" s="11">
        <v>114</v>
      </c>
      <c r="N206" s="13"/>
      <c r="O206" t="str">
        <f t="shared" si="11"/>
        <v/>
      </c>
    </row>
    <row r="207" spans="1:15" hidden="1">
      <c r="A207" s="7">
        <f t="shared" si="9"/>
        <v>11</v>
      </c>
      <c r="B207" s="14">
        <v>45608</v>
      </c>
      <c r="C207" s="8" t="s">
        <v>13</v>
      </c>
      <c r="D207" s="8" t="s">
        <v>15</v>
      </c>
      <c r="E207" s="8" t="s">
        <v>15</v>
      </c>
      <c r="F207" s="9">
        <f t="shared" si="10"/>
        <v>90000000</v>
      </c>
      <c r="G207" s="9">
        <v>900</v>
      </c>
      <c r="H207" s="10">
        <v>89505000</v>
      </c>
      <c r="I207" s="11">
        <v>8672801919</v>
      </c>
      <c r="J207" s="11">
        <v>88110</v>
      </c>
      <c r="K207" s="11">
        <v>98431.527851549195</v>
      </c>
      <c r="L207" s="12">
        <v>0</v>
      </c>
      <c r="M207" s="11">
        <v>115</v>
      </c>
      <c r="N207" s="13"/>
      <c r="O207" t="str">
        <f t="shared" si="11"/>
        <v/>
      </c>
    </row>
    <row r="208" spans="1:15" hidden="1">
      <c r="A208" s="7">
        <f t="shared" si="9"/>
        <v>11</v>
      </c>
      <c r="B208" s="14">
        <v>45608</v>
      </c>
      <c r="C208" s="8" t="s">
        <v>13</v>
      </c>
      <c r="D208" s="8" t="s">
        <v>15</v>
      </c>
      <c r="E208" s="8" t="s">
        <v>15</v>
      </c>
      <c r="F208" s="9">
        <f t="shared" si="10"/>
        <v>100000000</v>
      </c>
      <c r="G208" s="9">
        <v>1000</v>
      </c>
      <c r="H208" s="10">
        <v>99450000</v>
      </c>
      <c r="I208" s="11">
        <v>8772251919</v>
      </c>
      <c r="J208" s="11">
        <v>89110</v>
      </c>
      <c r="K208" s="11">
        <v>98442.957232633824</v>
      </c>
      <c r="L208" s="12">
        <v>0</v>
      </c>
      <c r="M208" s="11">
        <v>116</v>
      </c>
      <c r="N208" s="13"/>
      <c r="O208" t="str">
        <f t="shared" si="11"/>
        <v/>
      </c>
    </row>
    <row r="209" spans="1:15" hidden="1">
      <c r="A209" s="7">
        <f t="shared" si="9"/>
        <v>11</v>
      </c>
      <c r="B209" s="14">
        <v>45608</v>
      </c>
      <c r="C209" s="8" t="s">
        <v>13</v>
      </c>
      <c r="D209" s="8" t="s">
        <v>15</v>
      </c>
      <c r="E209" s="8" t="s">
        <v>15</v>
      </c>
      <c r="F209" s="9">
        <f t="shared" si="10"/>
        <v>70000000</v>
      </c>
      <c r="G209" s="9">
        <v>700</v>
      </c>
      <c r="H209" s="10">
        <v>69615000</v>
      </c>
      <c r="I209" s="11">
        <v>8841866919</v>
      </c>
      <c r="J209" s="11">
        <v>89810</v>
      </c>
      <c r="K209" s="11">
        <v>98450.806357866604</v>
      </c>
      <c r="L209" s="12">
        <v>0</v>
      </c>
      <c r="M209" s="11">
        <v>117</v>
      </c>
      <c r="N209" s="13"/>
      <c r="O209" t="str">
        <f t="shared" si="11"/>
        <v/>
      </c>
    </row>
    <row r="210" spans="1:15" hidden="1">
      <c r="A210" s="7">
        <f t="shared" si="9"/>
        <v>11</v>
      </c>
      <c r="B210" s="14">
        <v>45608</v>
      </c>
      <c r="C210" s="8" t="s">
        <v>13</v>
      </c>
      <c r="D210" s="8" t="s">
        <v>15</v>
      </c>
      <c r="E210" s="8" t="s">
        <v>15</v>
      </c>
      <c r="F210" s="9">
        <f t="shared" si="10"/>
        <v>681000000</v>
      </c>
      <c r="G210" s="9">
        <v>6810</v>
      </c>
      <c r="H210" s="10">
        <v>677595000</v>
      </c>
      <c r="I210" s="11">
        <v>9519461919</v>
      </c>
      <c r="J210" s="11">
        <v>96620</v>
      </c>
      <c r="K210" s="11">
        <v>98524.755940799005</v>
      </c>
      <c r="L210" s="12">
        <v>0</v>
      </c>
      <c r="M210" s="11">
        <v>118</v>
      </c>
      <c r="N210" s="13"/>
      <c r="O210" t="str">
        <f t="shared" si="11"/>
        <v/>
      </c>
    </row>
    <row r="211" spans="1:15" hidden="1">
      <c r="A211" s="7">
        <f t="shared" si="9"/>
        <v>11</v>
      </c>
      <c r="B211" s="14">
        <v>45608</v>
      </c>
      <c r="C211" s="8" t="s">
        <v>13</v>
      </c>
      <c r="D211" s="8" t="s">
        <v>15</v>
      </c>
      <c r="E211" s="8" t="s">
        <v>15</v>
      </c>
      <c r="F211" s="9">
        <f t="shared" si="10"/>
        <v>59000000</v>
      </c>
      <c r="G211" s="9">
        <v>590</v>
      </c>
      <c r="H211" s="10">
        <v>58705000</v>
      </c>
      <c r="I211" s="11">
        <v>9578166919</v>
      </c>
      <c r="J211" s="11">
        <v>97210</v>
      </c>
      <c r="K211" s="11">
        <v>98530.67502314577</v>
      </c>
      <c r="L211" s="12">
        <v>0</v>
      </c>
      <c r="M211" s="11">
        <v>119</v>
      </c>
      <c r="N211" s="13"/>
      <c r="O211" t="str">
        <f t="shared" si="11"/>
        <v/>
      </c>
    </row>
    <row r="212" spans="1:15" hidden="1">
      <c r="A212" s="7">
        <f t="shared" si="9"/>
        <v>11</v>
      </c>
      <c r="B212" s="14">
        <v>45608</v>
      </c>
      <c r="C212" s="8" t="s">
        <v>13</v>
      </c>
      <c r="D212" s="8" t="s">
        <v>15</v>
      </c>
      <c r="E212" s="8" t="s">
        <v>15</v>
      </c>
      <c r="F212" s="9">
        <f t="shared" si="10"/>
        <v>30000000</v>
      </c>
      <c r="G212" s="9">
        <v>300</v>
      </c>
      <c r="H212" s="10">
        <v>29850000</v>
      </c>
      <c r="I212" s="11">
        <v>9608016919</v>
      </c>
      <c r="J212" s="11">
        <v>97510</v>
      </c>
      <c r="K212" s="11">
        <v>98533.657255666083</v>
      </c>
      <c r="L212" s="12">
        <v>0</v>
      </c>
      <c r="M212" s="11">
        <v>120</v>
      </c>
      <c r="N212" s="13"/>
      <c r="O212" t="str">
        <f t="shared" si="11"/>
        <v/>
      </c>
    </row>
    <row r="213" spans="1:15" hidden="1">
      <c r="A213" s="7">
        <f t="shared" si="9"/>
        <v>11</v>
      </c>
      <c r="B213" s="14">
        <v>45608</v>
      </c>
      <c r="C213" s="8" t="s">
        <v>13</v>
      </c>
      <c r="D213" s="8" t="s">
        <v>15</v>
      </c>
      <c r="E213" s="8" t="s">
        <v>15</v>
      </c>
      <c r="F213" s="9">
        <f t="shared" si="10"/>
        <v>60000000</v>
      </c>
      <c r="G213" s="9">
        <v>600</v>
      </c>
      <c r="H213" s="10">
        <v>59700000</v>
      </c>
      <c r="I213" s="11">
        <v>9667716919</v>
      </c>
      <c r="J213" s="11">
        <v>98110</v>
      </c>
      <c r="K213" s="11">
        <v>98539.567006421363</v>
      </c>
      <c r="L213" s="12">
        <v>0</v>
      </c>
      <c r="M213" s="11">
        <v>121</v>
      </c>
      <c r="N213" s="13"/>
      <c r="O213" t="str">
        <f t="shared" si="11"/>
        <v/>
      </c>
    </row>
    <row r="214" spans="1:15" hidden="1">
      <c r="A214" s="7">
        <f t="shared" si="9"/>
        <v>11</v>
      </c>
      <c r="B214" s="14">
        <v>45608</v>
      </c>
      <c r="C214" s="8" t="s">
        <v>13</v>
      </c>
      <c r="D214" s="8" t="s">
        <v>15</v>
      </c>
      <c r="E214" s="8" t="s">
        <v>15</v>
      </c>
      <c r="F214" s="9">
        <f t="shared" si="10"/>
        <v>1000000</v>
      </c>
      <c r="G214" s="9">
        <v>10</v>
      </c>
      <c r="H214" s="10">
        <v>995000</v>
      </c>
      <c r="I214" s="11">
        <v>9668711919</v>
      </c>
      <c r="J214" s="11">
        <v>98120</v>
      </c>
      <c r="K214" s="11">
        <v>98539.664889930704</v>
      </c>
      <c r="L214" s="12">
        <v>0</v>
      </c>
      <c r="M214" s="11">
        <v>122</v>
      </c>
      <c r="N214" s="13"/>
      <c r="O214" t="str">
        <f t="shared" si="11"/>
        <v/>
      </c>
    </row>
    <row r="215" spans="1:15" hidden="1">
      <c r="A215" s="7">
        <f t="shared" si="9"/>
        <v>11</v>
      </c>
      <c r="B215" s="14">
        <v>45608</v>
      </c>
      <c r="C215" s="8" t="s">
        <v>13</v>
      </c>
      <c r="D215" s="8" t="s">
        <v>15</v>
      </c>
      <c r="E215" s="8" t="s">
        <v>15</v>
      </c>
      <c r="F215" s="9">
        <f t="shared" si="10"/>
        <v>5000000</v>
      </c>
      <c r="G215" s="9">
        <v>50</v>
      </c>
      <c r="H215" s="10">
        <v>4975000</v>
      </c>
      <c r="I215" s="11">
        <v>9673686919</v>
      </c>
      <c r="J215" s="11">
        <v>98170</v>
      </c>
      <c r="K215" s="11">
        <v>98540.154008352853</v>
      </c>
      <c r="L215" s="12">
        <v>0</v>
      </c>
      <c r="M215" s="11">
        <v>123</v>
      </c>
      <c r="N215" s="13"/>
      <c r="O215" t="str">
        <f t="shared" si="11"/>
        <v/>
      </c>
    </row>
    <row r="216" spans="1:15" hidden="1">
      <c r="A216" s="7">
        <f t="shared" si="9"/>
        <v>11</v>
      </c>
      <c r="B216" s="14">
        <v>45608</v>
      </c>
      <c r="C216" s="8" t="s">
        <v>13</v>
      </c>
      <c r="D216" s="8" t="s">
        <v>15</v>
      </c>
      <c r="E216" s="8" t="s">
        <v>15</v>
      </c>
      <c r="F216" s="9">
        <f t="shared" si="10"/>
        <v>60000000</v>
      </c>
      <c r="G216" s="9">
        <v>600</v>
      </c>
      <c r="H216" s="10">
        <v>59700000</v>
      </c>
      <c r="I216" s="11">
        <v>9733386919</v>
      </c>
      <c r="J216" s="11">
        <v>98770</v>
      </c>
      <c r="K216" s="11">
        <v>98545.984803077852</v>
      </c>
      <c r="L216" s="12">
        <v>0</v>
      </c>
      <c r="M216" s="11">
        <v>124</v>
      </c>
      <c r="N216" s="13"/>
      <c r="O216" t="str">
        <f t="shared" si="11"/>
        <v/>
      </c>
    </row>
    <row r="217" spans="1:15" hidden="1">
      <c r="A217" s="7">
        <f t="shared" si="9"/>
        <v>11</v>
      </c>
      <c r="B217" s="14">
        <v>45608</v>
      </c>
      <c r="C217" s="8" t="s">
        <v>13</v>
      </c>
      <c r="D217" s="8" t="s">
        <v>15</v>
      </c>
      <c r="E217" s="8" t="s">
        <v>15</v>
      </c>
      <c r="F217" s="9">
        <f t="shared" si="10"/>
        <v>30000000</v>
      </c>
      <c r="G217" s="9">
        <v>300</v>
      </c>
      <c r="H217" s="10">
        <v>29850000</v>
      </c>
      <c r="I217" s="11">
        <v>9763236919</v>
      </c>
      <c r="J217" s="11">
        <v>99070</v>
      </c>
      <c r="K217" s="11">
        <v>98548.873715554655</v>
      </c>
      <c r="L217" s="12">
        <v>0</v>
      </c>
      <c r="M217" s="11">
        <v>125</v>
      </c>
      <c r="N217" s="13"/>
      <c r="O217" t="str">
        <f t="shared" si="11"/>
        <v/>
      </c>
    </row>
    <row r="218" spans="1:15" hidden="1">
      <c r="A218" s="7">
        <f t="shared" si="9"/>
        <v>11</v>
      </c>
      <c r="B218" s="14">
        <v>45608</v>
      </c>
      <c r="C218" s="8" t="s">
        <v>13</v>
      </c>
      <c r="D218" s="8" t="s">
        <v>15</v>
      </c>
      <c r="E218" s="8" t="s">
        <v>15</v>
      </c>
      <c r="F218" s="9">
        <f t="shared" si="10"/>
        <v>9000000</v>
      </c>
      <c r="G218" s="9">
        <v>90</v>
      </c>
      <c r="H218" s="10">
        <v>8955000</v>
      </c>
      <c r="I218" s="11">
        <v>9772191919</v>
      </c>
      <c r="J218" s="11">
        <v>99160</v>
      </c>
      <c r="K218" s="11">
        <v>98549.736980637361</v>
      </c>
      <c r="L218" s="12">
        <v>0</v>
      </c>
      <c r="M218" s="11">
        <v>126</v>
      </c>
      <c r="N218" s="13"/>
      <c r="O218" t="str">
        <f t="shared" si="11"/>
        <v/>
      </c>
    </row>
    <row r="219" spans="1:15" hidden="1">
      <c r="A219" s="7">
        <f t="shared" si="9"/>
        <v>11</v>
      </c>
      <c r="B219" s="14">
        <v>45608</v>
      </c>
      <c r="C219" s="8" t="s">
        <v>13</v>
      </c>
      <c r="D219" s="8" t="s">
        <v>15</v>
      </c>
      <c r="E219" s="8" t="s">
        <v>15</v>
      </c>
      <c r="F219" s="9">
        <f t="shared" si="10"/>
        <v>20000000</v>
      </c>
      <c r="G219" s="9">
        <v>200</v>
      </c>
      <c r="H219" s="10">
        <v>19900000</v>
      </c>
      <c r="I219" s="11">
        <v>9792091919</v>
      </c>
      <c r="J219" s="11">
        <v>99360</v>
      </c>
      <c r="K219" s="11">
        <v>98551.649748389696</v>
      </c>
      <c r="L219" s="12">
        <v>0</v>
      </c>
      <c r="M219" s="11">
        <v>127</v>
      </c>
      <c r="N219" s="13"/>
      <c r="O219" t="str">
        <f t="shared" si="11"/>
        <v/>
      </c>
    </row>
    <row r="220" spans="1:15" hidden="1">
      <c r="A220" s="7">
        <f t="shared" si="9"/>
        <v>11</v>
      </c>
      <c r="B220" s="14">
        <v>45608</v>
      </c>
      <c r="C220" s="8" t="s">
        <v>13</v>
      </c>
      <c r="D220" s="8" t="s">
        <v>15</v>
      </c>
      <c r="E220" s="8" t="s">
        <v>15</v>
      </c>
      <c r="F220" s="9">
        <f t="shared" si="10"/>
        <v>20000000</v>
      </c>
      <c r="G220" s="9">
        <v>200</v>
      </c>
      <c r="H220" s="10">
        <v>19900000</v>
      </c>
      <c r="I220" s="11">
        <v>9811991919</v>
      </c>
      <c r="J220" s="11">
        <v>99560</v>
      </c>
      <c r="K220" s="11">
        <v>98553.554831257527</v>
      </c>
      <c r="L220" s="12">
        <v>0</v>
      </c>
      <c r="M220" s="11">
        <v>128</v>
      </c>
      <c r="N220" s="13"/>
      <c r="O220" t="str">
        <f t="shared" si="11"/>
        <v/>
      </c>
    </row>
    <row r="221" spans="1:15" hidden="1">
      <c r="A221" s="7">
        <f t="shared" si="9"/>
        <v>11</v>
      </c>
      <c r="B221" s="14">
        <v>45608</v>
      </c>
      <c r="C221" s="8" t="s">
        <v>13</v>
      </c>
      <c r="D221" s="8" t="s">
        <v>15</v>
      </c>
      <c r="E221" s="8" t="s">
        <v>15</v>
      </c>
      <c r="F221" s="9">
        <f t="shared" si="10"/>
        <v>460000000</v>
      </c>
      <c r="G221" s="9">
        <v>4600</v>
      </c>
      <c r="H221" s="10">
        <v>457700000</v>
      </c>
      <c r="I221" s="11">
        <v>10269691919</v>
      </c>
      <c r="J221" s="11">
        <v>104160</v>
      </c>
      <c r="K221" s="11">
        <v>98595.352524961592</v>
      </c>
      <c r="L221" s="12">
        <v>0</v>
      </c>
      <c r="M221" s="11">
        <v>129</v>
      </c>
      <c r="N221" s="13"/>
      <c r="O221" t="str">
        <f t="shared" si="11"/>
        <v/>
      </c>
    </row>
    <row r="222" spans="1:15" hidden="1">
      <c r="A222" s="7">
        <f t="shared" si="9"/>
        <v>11</v>
      </c>
      <c r="B222" s="14">
        <v>45608</v>
      </c>
      <c r="C222" s="8" t="s">
        <v>13</v>
      </c>
      <c r="D222" s="8" t="s">
        <v>15</v>
      </c>
      <c r="E222" s="8" t="s">
        <v>15</v>
      </c>
      <c r="F222" s="9">
        <f t="shared" si="10"/>
        <v>65000000</v>
      </c>
      <c r="G222" s="9">
        <v>650</v>
      </c>
      <c r="H222" s="10">
        <v>64675000</v>
      </c>
      <c r="I222" s="11">
        <v>10334366919</v>
      </c>
      <c r="J222" s="11">
        <v>104810</v>
      </c>
      <c r="K222" s="11">
        <v>98600.962875679805</v>
      </c>
      <c r="L222" s="12">
        <v>0</v>
      </c>
      <c r="M222" s="11">
        <v>130</v>
      </c>
      <c r="N222" s="13"/>
      <c r="O222" t="str">
        <f t="shared" si="11"/>
        <v/>
      </c>
    </row>
    <row r="223" spans="1:15" hidden="1">
      <c r="A223" s="7">
        <f t="shared" si="9"/>
        <v>11</v>
      </c>
      <c r="B223" s="14">
        <v>45608</v>
      </c>
      <c r="C223" s="8" t="s">
        <v>13</v>
      </c>
      <c r="D223" s="8" t="s">
        <v>15</v>
      </c>
      <c r="E223" s="8" t="s">
        <v>15</v>
      </c>
      <c r="F223" s="9">
        <f t="shared" si="10"/>
        <v>70000000</v>
      </c>
      <c r="G223" s="9">
        <v>700</v>
      </c>
      <c r="H223" s="10">
        <v>69650000</v>
      </c>
      <c r="I223" s="11">
        <v>10404016919</v>
      </c>
      <c r="J223" s="11">
        <v>105510</v>
      </c>
      <c r="K223" s="11">
        <v>98606.927485546388</v>
      </c>
      <c r="L223" s="12">
        <v>0</v>
      </c>
      <c r="M223" s="11">
        <v>131</v>
      </c>
      <c r="N223" s="13"/>
      <c r="O223" t="str">
        <f t="shared" si="11"/>
        <v/>
      </c>
    </row>
    <row r="224" spans="1:15" hidden="1">
      <c r="A224" s="7">
        <f t="shared" si="9"/>
        <v>11</v>
      </c>
      <c r="B224" s="14">
        <v>45608</v>
      </c>
      <c r="C224" s="8" t="s">
        <v>13</v>
      </c>
      <c r="D224" s="8" t="s">
        <v>15</v>
      </c>
      <c r="E224" s="8" t="s">
        <v>15</v>
      </c>
      <c r="F224" s="9">
        <f t="shared" si="10"/>
        <v>210000000</v>
      </c>
      <c r="G224" s="9">
        <v>2100</v>
      </c>
      <c r="H224" s="10">
        <v>208950000</v>
      </c>
      <c r="I224" s="11">
        <v>10612966919</v>
      </c>
      <c r="J224" s="11">
        <v>107610</v>
      </c>
      <c r="K224" s="11">
        <v>98624.355719728643</v>
      </c>
      <c r="L224" s="12">
        <v>0</v>
      </c>
      <c r="M224" s="11">
        <v>132</v>
      </c>
      <c r="N224" s="13"/>
      <c r="O224" t="str">
        <f t="shared" si="11"/>
        <v/>
      </c>
    </row>
    <row r="225" spans="1:15" hidden="1">
      <c r="A225" s="7">
        <f t="shared" si="9"/>
        <v>11</v>
      </c>
      <c r="B225" s="14">
        <v>45608</v>
      </c>
      <c r="C225" s="8" t="s">
        <v>13</v>
      </c>
      <c r="D225" s="8" t="s">
        <v>15</v>
      </c>
      <c r="E225" s="8" t="s">
        <v>15</v>
      </c>
      <c r="F225" s="9">
        <f t="shared" si="10"/>
        <v>140000000</v>
      </c>
      <c r="G225" s="9">
        <v>1400</v>
      </c>
      <c r="H225" s="10">
        <v>139300000</v>
      </c>
      <c r="I225" s="11">
        <v>10752266919</v>
      </c>
      <c r="J225" s="11">
        <v>109010</v>
      </c>
      <c r="K225" s="11">
        <v>98635.601495275667</v>
      </c>
      <c r="L225" s="12">
        <v>0</v>
      </c>
      <c r="M225" s="11">
        <v>133</v>
      </c>
      <c r="N225" s="13"/>
      <c r="O225" t="str">
        <f t="shared" si="11"/>
        <v/>
      </c>
    </row>
    <row r="226" spans="1:15" hidden="1">
      <c r="A226" s="7">
        <f t="shared" si="9"/>
        <v>11</v>
      </c>
      <c r="B226" s="14">
        <v>45608</v>
      </c>
      <c r="C226" s="8" t="s">
        <v>13</v>
      </c>
      <c r="D226" s="8" t="s">
        <v>15</v>
      </c>
      <c r="E226" s="8" t="s">
        <v>15</v>
      </c>
      <c r="F226" s="9">
        <f t="shared" si="10"/>
        <v>50000000</v>
      </c>
      <c r="G226" s="9">
        <v>500</v>
      </c>
      <c r="H226" s="10">
        <v>49750000</v>
      </c>
      <c r="I226" s="11">
        <v>10802016919</v>
      </c>
      <c r="J226" s="11">
        <v>109510</v>
      </c>
      <c r="K226" s="11">
        <v>98639.548159985396</v>
      </c>
      <c r="L226" s="12">
        <v>0</v>
      </c>
      <c r="M226" s="11">
        <v>134</v>
      </c>
      <c r="N226" s="13"/>
      <c r="O226" t="str">
        <f t="shared" si="11"/>
        <v/>
      </c>
    </row>
    <row r="227" spans="1:15" hidden="1">
      <c r="A227" s="7">
        <f t="shared" si="9"/>
        <v>11</v>
      </c>
      <c r="B227" s="14">
        <v>45608</v>
      </c>
      <c r="C227" s="8" t="s">
        <v>13</v>
      </c>
      <c r="D227" s="8" t="s">
        <v>15</v>
      </c>
      <c r="E227" s="8" t="s">
        <v>15</v>
      </c>
      <c r="F227" s="9">
        <f t="shared" si="10"/>
        <v>50000000</v>
      </c>
      <c r="G227" s="9">
        <v>500</v>
      </c>
      <c r="H227" s="10">
        <v>49750000</v>
      </c>
      <c r="I227" s="11">
        <v>10851766919</v>
      </c>
      <c r="J227" s="11">
        <v>110010</v>
      </c>
      <c r="K227" s="11">
        <v>98643.458949186432</v>
      </c>
      <c r="L227" s="12">
        <v>0</v>
      </c>
      <c r="M227" s="11">
        <v>135</v>
      </c>
      <c r="N227" s="13"/>
      <c r="O227" t="str">
        <f t="shared" si="11"/>
        <v/>
      </c>
    </row>
    <row r="228" spans="1:15" hidden="1">
      <c r="A228" s="7">
        <f t="shared" si="9"/>
        <v>11</v>
      </c>
      <c r="B228" s="14">
        <v>45608</v>
      </c>
      <c r="C228" s="8" t="s">
        <v>13</v>
      </c>
      <c r="D228" s="8" t="s">
        <v>15</v>
      </c>
      <c r="E228" s="8" t="s">
        <v>15</v>
      </c>
      <c r="F228" s="9">
        <f t="shared" si="10"/>
        <v>140000000</v>
      </c>
      <c r="G228" s="9">
        <v>1400</v>
      </c>
      <c r="H228" s="10">
        <v>139300000</v>
      </c>
      <c r="I228" s="11">
        <v>10991066919</v>
      </c>
      <c r="J228" s="11">
        <v>111410</v>
      </c>
      <c r="K228" s="11">
        <v>98654.222412709816</v>
      </c>
      <c r="L228" s="12">
        <v>0</v>
      </c>
      <c r="M228" s="11">
        <v>136</v>
      </c>
      <c r="N228" s="13"/>
      <c r="O228" t="str">
        <f t="shared" si="11"/>
        <v/>
      </c>
    </row>
    <row r="229" spans="1:15" hidden="1">
      <c r="A229" s="7">
        <f t="shared" si="9"/>
        <v>11</v>
      </c>
      <c r="B229" s="14">
        <v>45608</v>
      </c>
      <c r="C229" s="8" t="s">
        <v>13</v>
      </c>
      <c r="D229" s="8" t="s">
        <v>15</v>
      </c>
      <c r="E229" s="8" t="s">
        <v>15</v>
      </c>
      <c r="F229" s="9">
        <f t="shared" si="10"/>
        <v>50000000</v>
      </c>
      <c r="G229" s="9">
        <v>500</v>
      </c>
      <c r="H229" s="10">
        <v>49750000</v>
      </c>
      <c r="I229" s="11">
        <v>11040816919</v>
      </c>
      <c r="J229" s="11">
        <v>111910</v>
      </c>
      <c r="K229" s="11">
        <v>98658.001242069513</v>
      </c>
      <c r="L229" s="12">
        <v>0</v>
      </c>
      <c r="M229" s="11">
        <v>137</v>
      </c>
      <c r="N229" s="13"/>
      <c r="O229" t="str">
        <f t="shared" si="11"/>
        <v/>
      </c>
    </row>
    <row r="230" spans="1:15" hidden="1">
      <c r="A230" s="7">
        <f t="shared" si="9"/>
        <v>11</v>
      </c>
      <c r="B230" s="14">
        <v>45608</v>
      </c>
      <c r="C230" s="8" t="s">
        <v>13</v>
      </c>
      <c r="D230" s="8" t="s">
        <v>15</v>
      </c>
      <c r="E230" s="8" t="s">
        <v>15</v>
      </c>
      <c r="F230" s="9">
        <f t="shared" si="10"/>
        <v>15000000</v>
      </c>
      <c r="G230" s="9">
        <v>150</v>
      </c>
      <c r="H230" s="10">
        <v>14925000</v>
      </c>
      <c r="I230" s="11">
        <v>11055741919</v>
      </c>
      <c r="J230" s="11">
        <v>112060</v>
      </c>
      <c r="K230" s="11">
        <v>98659.128315188296</v>
      </c>
      <c r="L230" s="12">
        <v>0</v>
      </c>
      <c r="M230" s="11">
        <v>138</v>
      </c>
      <c r="N230" s="13"/>
      <c r="O230" t="str">
        <f t="shared" si="11"/>
        <v/>
      </c>
    </row>
    <row r="231" spans="1:15" hidden="1">
      <c r="A231" s="7">
        <f t="shared" si="9"/>
        <v>11</v>
      </c>
      <c r="B231" s="14">
        <v>45608</v>
      </c>
      <c r="C231" s="8" t="s">
        <v>13</v>
      </c>
      <c r="D231" s="8" t="s">
        <v>15</v>
      </c>
      <c r="E231" s="8" t="s">
        <v>15</v>
      </c>
      <c r="F231" s="9">
        <f t="shared" si="10"/>
        <v>5000000</v>
      </c>
      <c r="G231" s="9">
        <v>50</v>
      </c>
      <c r="H231" s="10">
        <v>4975000</v>
      </c>
      <c r="I231" s="11">
        <v>11060716919</v>
      </c>
      <c r="J231" s="11">
        <v>112110</v>
      </c>
      <c r="K231" s="11">
        <v>98659.503336009278</v>
      </c>
      <c r="L231" s="12">
        <v>0</v>
      </c>
      <c r="M231" s="11">
        <v>139</v>
      </c>
      <c r="N231" s="13"/>
      <c r="O231" t="str">
        <f t="shared" si="11"/>
        <v/>
      </c>
    </row>
    <row r="232" spans="1:15" hidden="1">
      <c r="A232" s="7">
        <f t="shared" si="9"/>
        <v>11</v>
      </c>
      <c r="B232" s="14">
        <v>45608</v>
      </c>
      <c r="C232" s="8" t="s">
        <v>13</v>
      </c>
      <c r="D232" s="8" t="s">
        <v>15</v>
      </c>
      <c r="E232" s="8" t="s">
        <v>15</v>
      </c>
      <c r="F232" s="9">
        <f t="shared" si="10"/>
        <v>30000000</v>
      </c>
      <c r="G232" s="9">
        <v>300</v>
      </c>
      <c r="H232" s="10">
        <v>29850000</v>
      </c>
      <c r="I232" s="11">
        <v>11090566919</v>
      </c>
      <c r="J232" s="11">
        <v>112410</v>
      </c>
      <c r="K232" s="11">
        <v>98661.746454941735</v>
      </c>
      <c r="L232" s="12">
        <v>0</v>
      </c>
      <c r="M232" s="11">
        <v>140</v>
      </c>
      <c r="N232" s="13"/>
      <c r="O232" t="str">
        <f t="shared" si="11"/>
        <v/>
      </c>
    </row>
    <row r="233" spans="1:15" hidden="1">
      <c r="A233" s="7">
        <f t="shared" si="9"/>
        <v>11</v>
      </c>
      <c r="B233" s="14">
        <v>45608</v>
      </c>
      <c r="C233" s="8" t="s">
        <v>13</v>
      </c>
      <c r="D233" s="8" t="s">
        <v>15</v>
      </c>
      <c r="E233" s="8" t="s">
        <v>15</v>
      </c>
      <c r="F233" s="9">
        <f t="shared" si="10"/>
        <v>20000000</v>
      </c>
      <c r="G233" s="9">
        <v>200</v>
      </c>
      <c r="H233" s="10">
        <v>19900000</v>
      </c>
      <c r="I233" s="11">
        <v>11110466919</v>
      </c>
      <c r="J233" s="11">
        <v>112610</v>
      </c>
      <c r="K233" s="11">
        <v>98663.235227777288</v>
      </c>
      <c r="L233" s="12">
        <v>0</v>
      </c>
      <c r="M233" s="11">
        <v>141</v>
      </c>
      <c r="N233" s="13"/>
      <c r="O233" t="str">
        <f t="shared" si="11"/>
        <v/>
      </c>
    </row>
    <row r="234" spans="1:15" hidden="1">
      <c r="A234" s="7">
        <f t="shared" si="9"/>
        <v>11</v>
      </c>
      <c r="B234" s="14">
        <v>45608</v>
      </c>
      <c r="C234" s="8" t="s">
        <v>13</v>
      </c>
      <c r="D234" s="8" t="s">
        <v>15</v>
      </c>
      <c r="E234" s="8" t="s">
        <v>15</v>
      </c>
      <c r="F234" s="9">
        <f t="shared" si="10"/>
        <v>2500000</v>
      </c>
      <c r="G234" s="9">
        <v>25</v>
      </c>
      <c r="H234" s="10">
        <v>2487500</v>
      </c>
      <c r="I234" s="11">
        <v>11112954419</v>
      </c>
      <c r="J234" s="11">
        <v>112635</v>
      </c>
      <c r="K234" s="11">
        <v>98663.420952634609</v>
      </c>
      <c r="L234" s="12">
        <v>0</v>
      </c>
      <c r="M234" s="11">
        <v>142</v>
      </c>
      <c r="N234" s="13"/>
      <c r="O234" t="str">
        <f t="shared" si="11"/>
        <v/>
      </c>
    </row>
    <row r="235" spans="1:15" hidden="1">
      <c r="A235" s="7">
        <f t="shared" si="9"/>
        <v>11</v>
      </c>
      <c r="B235" s="14">
        <v>45608</v>
      </c>
      <c r="C235" s="8" t="s">
        <v>13</v>
      </c>
      <c r="D235" s="8" t="s">
        <v>15</v>
      </c>
      <c r="E235" s="8" t="s">
        <v>15</v>
      </c>
      <c r="F235" s="9">
        <f t="shared" si="10"/>
        <v>300000000</v>
      </c>
      <c r="G235" s="9">
        <v>3000</v>
      </c>
      <c r="H235" s="10">
        <v>298500000</v>
      </c>
      <c r="I235" s="11">
        <v>11411454419</v>
      </c>
      <c r="J235" s="11">
        <v>115635</v>
      </c>
      <c r="K235" s="11">
        <v>98685.124910278028</v>
      </c>
      <c r="L235" s="12">
        <v>0</v>
      </c>
      <c r="M235" s="11">
        <v>143</v>
      </c>
      <c r="N235" s="13"/>
      <c r="O235" t="str">
        <f t="shared" si="11"/>
        <v/>
      </c>
    </row>
    <row r="236" spans="1:15" hidden="1">
      <c r="A236" s="7">
        <f t="shared" si="9"/>
        <v>11</v>
      </c>
      <c r="B236" s="14">
        <v>45608</v>
      </c>
      <c r="C236" s="8" t="s">
        <v>13</v>
      </c>
      <c r="D236" s="8" t="s">
        <v>15</v>
      </c>
      <c r="E236" s="8" t="s">
        <v>15</v>
      </c>
      <c r="F236" s="9">
        <f t="shared" si="10"/>
        <v>30000000</v>
      </c>
      <c r="G236" s="9">
        <v>300</v>
      </c>
      <c r="H236" s="10">
        <v>29850000</v>
      </c>
      <c r="I236" s="11">
        <v>11441304419</v>
      </c>
      <c r="J236" s="11">
        <v>115935</v>
      </c>
      <c r="K236" s="11">
        <v>98687.233527407603</v>
      </c>
      <c r="L236" s="12">
        <v>0</v>
      </c>
      <c r="M236" s="11">
        <v>144</v>
      </c>
      <c r="N236" s="13"/>
      <c r="O236" t="str">
        <f t="shared" si="11"/>
        <v/>
      </c>
    </row>
    <row r="237" spans="1:15" hidden="1">
      <c r="A237" s="7">
        <f t="shared" si="9"/>
        <v>11</v>
      </c>
      <c r="B237" s="14">
        <v>45608</v>
      </c>
      <c r="C237" s="8" t="s">
        <v>13</v>
      </c>
      <c r="D237" s="8" t="s">
        <v>15</v>
      </c>
      <c r="E237" s="8" t="s">
        <v>15</v>
      </c>
      <c r="F237" s="9">
        <f t="shared" si="10"/>
        <v>200000000</v>
      </c>
      <c r="G237" s="9">
        <v>2000</v>
      </c>
      <c r="H237" s="10">
        <v>199000000</v>
      </c>
      <c r="I237" s="11">
        <v>11640304419</v>
      </c>
      <c r="J237" s="11">
        <v>117935</v>
      </c>
      <c r="K237" s="11">
        <v>98701.016822826132</v>
      </c>
      <c r="L237" s="12">
        <v>0</v>
      </c>
      <c r="M237" s="11">
        <v>145</v>
      </c>
      <c r="N237" s="13"/>
      <c r="O237" t="str">
        <f t="shared" si="11"/>
        <v/>
      </c>
    </row>
    <row r="238" spans="1:15" hidden="1">
      <c r="A238" s="7">
        <f t="shared" si="9"/>
        <v>11</v>
      </c>
      <c r="B238" s="14">
        <v>45608</v>
      </c>
      <c r="C238" s="8" t="s">
        <v>13</v>
      </c>
      <c r="D238" s="8" t="s">
        <v>15</v>
      </c>
      <c r="E238" s="8" t="s">
        <v>15</v>
      </c>
      <c r="F238" s="9">
        <f t="shared" si="10"/>
        <v>10000000</v>
      </c>
      <c r="G238" s="9">
        <v>100</v>
      </c>
      <c r="H238" s="10">
        <v>9950000</v>
      </c>
      <c r="I238" s="11">
        <v>11650254419</v>
      </c>
      <c r="J238" s="11">
        <v>118035</v>
      </c>
      <c r="K238" s="11">
        <v>98701.693726437079</v>
      </c>
      <c r="L238" s="12">
        <v>0</v>
      </c>
      <c r="M238" s="11">
        <v>146</v>
      </c>
      <c r="N238" s="13"/>
      <c r="O238" t="str">
        <f t="shared" si="11"/>
        <v/>
      </c>
    </row>
    <row r="239" spans="1:15" hidden="1">
      <c r="A239" s="7">
        <f t="shared" si="9"/>
        <v>11</v>
      </c>
      <c r="B239" s="14">
        <v>45608</v>
      </c>
      <c r="C239" s="8" t="s">
        <v>13</v>
      </c>
      <c r="D239" s="8" t="s">
        <v>15</v>
      </c>
      <c r="E239" s="8" t="s">
        <v>15</v>
      </c>
      <c r="F239" s="9">
        <f t="shared" si="10"/>
        <v>80000000</v>
      </c>
      <c r="G239" s="9">
        <v>800</v>
      </c>
      <c r="H239" s="10">
        <v>79600000</v>
      </c>
      <c r="I239" s="11">
        <v>11729854419</v>
      </c>
      <c r="J239" s="11">
        <v>118835</v>
      </c>
      <c r="K239" s="11">
        <v>98707.067942946102</v>
      </c>
      <c r="L239" s="12">
        <v>0</v>
      </c>
      <c r="M239" s="11">
        <v>147</v>
      </c>
      <c r="N239" s="13"/>
      <c r="O239" t="str">
        <f t="shared" si="11"/>
        <v/>
      </c>
    </row>
    <row r="240" spans="1:15" hidden="1">
      <c r="A240" s="7">
        <f t="shared" si="9"/>
        <v>11</v>
      </c>
      <c r="B240" s="14">
        <v>45608</v>
      </c>
      <c r="C240" s="8" t="s">
        <v>13</v>
      </c>
      <c r="D240" s="8" t="s">
        <v>15</v>
      </c>
      <c r="E240" s="8" t="s">
        <v>15</v>
      </c>
      <c r="F240" s="9">
        <f t="shared" si="10"/>
        <v>70000000</v>
      </c>
      <c r="G240" s="9">
        <v>700</v>
      </c>
      <c r="H240" s="10">
        <v>69650000</v>
      </c>
      <c r="I240" s="11">
        <v>11799504419</v>
      </c>
      <c r="J240" s="11">
        <v>119535</v>
      </c>
      <c r="K240" s="11">
        <v>98711.711373237966</v>
      </c>
      <c r="L240" s="12">
        <v>0</v>
      </c>
      <c r="M240" s="11">
        <v>148</v>
      </c>
      <c r="N240" s="13"/>
      <c r="O240" t="str">
        <f t="shared" si="11"/>
        <v/>
      </c>
    </row>
    <row r="241" spans="1:15" hidden="1">
      <c r="A241" s="7">
        <f t="shared" si="9"/>
        <v>11</v>
      </c>
      <c r="B241" s="14">
        <v>45608</v>
      </c>
      <c r="C241" s="8" t="s">
        <v>13</v>
      </c>
      <c r="D241" s="8" t="s">
        <v>15</v>
      </c>
      <c r="E241" s="8" t="s">
        <v>15</v>
      </c>
      <c r="F241" s="9">
        <f t="shared" si="10"/>
        <v>2500000</v>
      </c>
      <c r="G241" s="9">
        <v>25</v>
      </c>
      <c r="H241" s="10">
        <v>2490000</v>
      </c>
      <c r="I241" s="11">
        <v>11801994419</v>
      </c>
      <c r="J241" s="11">
        <v>119560</v>
      </c>
      <c r="K241" s="11">
        <v>98711.897114419538</v>
      </c>
      <c r="L241" s="12">
        <v>0</v>
      </c>
      <c r="M241" s="11">
        <v>149</v>
      </c>
      <c r="N241" s="13"/>
      <c r="O241" t="str">
        <f t="shared" si="11"/>
        <v/>
      </c>
    </row>
    <row r="242" spans="1:15" hidden="1">
      <c r="A242" s="7">
        <f t="shared" si="9"/>
        <v>11</v>
      </c>
      <c r="B242" s="14">
        <v>45608</v>
      </c>
      <c r="C242" s="8" t="s">
        <v>13</v>
      </c>
      <c r="D242" s="8" t="s">
        <v>15</v>
      </c>
      <c r="E242" s="8" t="s">
        <v>15</v>
      </c>
      <c r="F242" s="9">
        <f t="shared" si="10"/>
        <v>140000000</v>
      </c>
      <c r="G242" s="9">
        <v>1400</v>
      </c>
      <c r="H242" s="10">
        <v>139440000</v>
      </c>
      <c r="I242" s="11">
        <v>11941434419</v>
      </c>
      <c r="J242" s="11">
        <v>120960</v>
      </c>
      <c r="K242" s="11">
        <v>98722.176083002647</v>
      </c>
      <c r="L242" s="12">
        <v>0</v>
      </c>
      <c r="M242" s="11">
        <v>150</v>
      </c>
      <c r="N242" s="13"/>
      <c r="O242" t="str">
        <f t="shared" si="11"/>
        <v/>
      </c>
    </row>
    <row r="243" spans="1:15" hidden="1">
      <c r="A243" s="7">
        <f t="shared" si="9"/>
        <v>11</v>
      </c>
      <c r="B243" s="14">
        <v>45608</v>
      </c>
      <c r="C243" s="8" t="s">
        <v>13</v>
      </c>
      <c r="D243" s="8" t="s">
        <v>15</v>
      </c>
      <c r="E243" s="8" t="s">
        <v>15</v>
      </c>
      <c r="F243" s="9">
        <f t="shared" si="10"/>
        <v>60000000</v>
      </c>
      <c r="G243" s="9">
        <v>600</v>
      </c>
      <c r="H243" s="10">
        <v>59760000</v>
      </c>
      <c r="I243" s="11">
        <v>12001194419</v>
      </c>
      <c r="J243" s="11">
        <v>121560</v>
      </c>
      <c r="K243" s="11">
        <v>98726.508876275097</v>
      </c>
      <c r="L243" s="12">
        <v>0</v>
      </c>
      <c r="M243" s="11">
        <v>151</v>
      </c>
      <c r="N243" s="13"/>
      <c r="O243" t="str">
        <f t="shared" si="11"/>
        <v/>
      </c>
    </row>
    <row r="244" spans="1:15" hidden="1">
      <c r="A244" s="7">
        <f t="shared" si="9"/>
        <v>11</v>
      </c>
      <c r="B244" s="14">
        <v>45608</v>
      </c>
      <c r="C244" s="8" t="s">
        <v>13</v>
      </c>
      <c r="D244" s="8" t="s">
        <v>15</v>
      </c>
      <c r="E244" s="8" t="s">
        <v>15</v>
      </c>
      <c r="F244" s="9">
        <f t="shared" si="10"/>
        <v>60000000</v>
      </c>
      <c r="G244" s="9">
        <v>600</v>
      </c>
      <c r="H244" s="10">
        <v>59760000</v>
      </c>
      <c r="I244" s="11">
        <v>12060954419</v>
      </c>
      <c r="J244" s="11">
        <v>122160</v>
      </c>
      <c r="K244" s="11">
        <v>98730.799107727566</v>
      </c>
      <c r="L244" s="12">
        <v>0</v>
      </c>
      <c r="M244" s="11">
        <v>152</v>
      </c>
      <c r="N244" s="13"/>
      <c r="O244" t="str">
        <f t="shared" si="11"/>
        <v/>
      </c>
    </row>
    <row r="245" spans="1:15" hidden="1">
      <c r="A245" s="7">
        <f t="shared" si="9"/>
        <v>11</v>
      </c>
      <c r="B245" s="14">
        <v>45608</v>
      </c>
      <c r="C245" s="8" t="s">
        <v>13</v>
      </c>
      <c r="D245" s="8" t="s">
        <v>15</v>
      </c>
      <c r="E245" s="8" t="s">
        <v>15</v>
      </c>
      <c r="F245" s="9">
        <f t="shared" si="10"/>
        <v>60000000</v>
      </c>
      <c r="G245" s="9">
        <v>600</v>
      </c>
      <c r="H245" s="10">
        <v>59760000</v>
      </c>
      <c r="I245" s="11">
        <v>12120714419</v>
      </c>
      <c r="J245" s="11">
        <v>122760</v>
      </c>
      <c r="K245" s="11">
        <v>98735.047401433694</v>
      </c>
      <c r="L245" s="12">
        <v>0</v>
      </c>
      <c r="M245" s="11">
        <v>153</v>
      </c>
      <c r="N245" s="13"/>
      <c r="O245" t="str">
        <f t="shared" si="11"/>
        <v/>
      </c>
    </row>
    <row r="246" spans="1:15" hidden="1">
      <c r="A246" s="7">
        <f t="shared" si="9"/>
        <v>11</v>
      </c>
      <c r="B246" s="14">
        <v>45608</v>
      </c>
      <c r="C246" s="8" t="s">
        <v>13</v>
      </c>
      <c r="D246" s="8" t="s">
        <v>15</v>
      </c>
      <c r="E246" s="8" t="s">
        <v>15</v>
      </c>
      <c r="F246" s="9">
        <f t="shared" si="10"/>
        <v>100000000</v>
      </c>
      <c r="G246" s="9">
        <v>1000</v>
      </c>
      <c r="H246" s="10">
        <v>99600000</v>
      </c>
      <c r="I246" s="11">
        <v>12220314419</v>
      </c>
      <c r="J246" s="11">
        <v>123760</v>
      </c>
      <c r="K246" s="11">
        <v>98742.036352617972</v>
      </c>
      <c r="L246" s="12">
        <v>0</v>
      </c>
      <c r="M246" s="11">
        <v>154</v>
      </c>
      <c r="N246" s="13"/>
      <c r="O246" t="str">
        <f t="shared" si="11"/>
        <v/>
      </c>
    </row>
    <row r="247" spans="1:15" hidden="1">
      <c r="A247" s="7">
        <f t="shared" si="9"/>
        <v>11</v>
      </c>
      <c r="B247" s="14">
        <v>45609</v>
      </c>
      <c r="C247" s="8" t="s">
        <v>13</v>
      </c>
      <c r="D247" s="8" t="s">
        <v>15</v>
      </c>
      <c r="E247" s="8" t="s">
        <v>15</v>
      </c>
      <c r="F247" s="9">
        <f t="shared" si="10"/>
        <v>50000000</v>
      </c>
      <c r="G247" s="9">
        <v>500</v>
      </c>
      <c r="H247" s="10">
        <v>49725000</v>
      </c>
      <c r="I247" s="11">
        <v>12270039419</v>
      </c>
      <c r="J247" s="11">
        <v>124260</v>
      </c>
      <c r="K247" s="11">
        <v>98744.885071624012</v>
      </c>
      <c r="L247" s="12">
        <v>0</v>
      </c>
      <c r="M247" s="11">
        <v>155</v>
      </c>
      <c r="N247" s="13"/>
      <c r="O247" t="str">
        <f t="shared" si="11"/>
        <v/>
      </c>
    </row>
    <row r="248" spans="1:15" hidden="1">
      <c r="A248" s="7">
        <f t="shared" si="9"/>
        <v>11</v>
      </c>
      <c r="B248" s="14">
        <v>45609</v>
      </c>
      <c r="C248" s="8" t="s">
        <v>13</v>
      </c>
      <c r="D248" s="8" t="s">
        <v>15</v>
      </c>
      <c r="E248" s="8" t="s">
        <v>15</v>
      </c>
      <c r="F248" s="9">
        <f t="shared" si="10"/>
        <v>70000000</v>
      </c>
      <c r="G248" s="9">
        <v>700</v>
      </c>
      <c r="H248" s="10">
        <v>69615000</v>
      </c>
      <c r="I248" s="11">
        <v>12339654419</v>
      </c>
      <c r="J248" s="11">
        <v>124960</v>
      </c>
      <c r="K248" s="11">
        <v>98748.834979193343</v>
      </c>
      <c r="L248" s="12">
        <v>0</v>
      </c>
      <c r="M248" s="11">
        <v>156</v>
      </c>
      <c r="N248" s="13"/>
      <c r="O248" t="str">
        <f t="shared" si="11"/>
        <v/>
      </c>
    </row>
    <row r="249" spans="1:15" hidden="1">
      <c r="A249" s="7">
        <f t="shared" si="9"/>
        <v>11</v>
      </c>
      <c r="B249" s="14">
        <v>45609</v>
      </c>
      <c r="C249" s="8" t="s">
        <v>13</v>
      </c>
      <c r="D249" s="8" t="s">
        <v>15</v>
      </c>
      <c r="E249" s="8" t="s">
        <v>15</v>
      </c>
      <c r="F249" s="9">
        <f t="shared" si="10"/>
        <v>100000000</v>
      </c>
      <c r="G249" s="9">
        <v>1000</v>
      </c>
      <c r="H249" s="10">
        <v>99450000</v>
      </c>
      <c r="I249" s="11">
        <v>12439104419</v>
      </c>
      <c r="J249" s="11">
        <v>125960</v>
      </c>
      <c r="K249" s="11">
        <v>98754.401548110516</v>
      </c>
      <c r="L249" s="12">
        <v>0</v>
      </c>
      <c r="M249" s="11">
        <v>157</v>
      </c>
      <c r="N249" s="13"/>
      <c r="O249" t="str">
        <f t="shared" si="11"/>
        <v/>
      </c>
    </row>
    <row r="250" spans="1:15" hidden="1">
      <c r="A250" s="7">
        <f t="shared" si="9"/>
        <v>11</v>
      </c>
      <c r="B250" s="14">
        <v>45609</v>
      </c>
      <c r="C250" s="8" t="s">
        <v>13</v>
      </c>
      <c r="D250" s="8" t="s">
        <v>15</v>
      </c>
      <c r="E250" s="8" t="s">
        <v>15</v>
      </c>
      <c r="F250" s="9">
        <f t="shared" si="10"/>
        <v>110000000</v>
      </c>
      <c r="G250" s="9">
        <v>1100</v>
      </c>
      <c r="H250" s="10">
        <v>109395000</v>
      </c>
      <c r="I250" s="11">
        <v>12548499419</v>
      </c>
      <c r="J250" s="11">
        <v>127060</v>
      </c>
      <c r="K250" s="11">
        <v>98760.423571541003</v>
      </c>
      <c r="L250" s="12">
        <v>0</v>
      </c>
      <c r="M250" s="11">
        <v>158</v>
      </c>
      <c r="N250" s="13"/>
      <c r="O250" t="str">
        <f t="shared" si="11"/>
        <v/>
      </c>
    </row>
    <row r="251" spans="1:15" hidden="1">
      <c r="A251" s="7">
        <f t="shared" si="9"/>
        <v>11</v>
      </c>
      <c r="B251" s="14">
        <v>45609</v>
      </c>
      <c r="C251" s="8" t="s">
        <v>13</v>
      </c>
      <c r="D251" s="8" t="s">
        <v>15</v>
      </c>
      <c r="E251" s="8" t="s">
        <v>15</v>
      </c>
      <c r="F251" s="9">
        <f t="shared" si="10"/>
        <v>40000000</v>
      </c>
      <c r="G251" s="9">
        <v>400</v>
      </c>
      <c r="H251" s="10">
        <v>39800000</v>
      </c>
      <c r="I251" s="11">
        <v>12588299419</v>
      </c>
      <c r="J251" s="11">
        <v>127460</v>
      </c>
      <c r="K251" s="11">
        <v>98762.744539463354</v>
      </c>
      <c r="L251" s="12">
        <v>0</v>
      </c>
      <c r="M251" s="11">
        <v>159</v>
      </c>
      <c r="N251" s="13"/>
      <c r="O251" t="str">
        <f t="shared" si="11"/>
        <v/>
      </c>
    </row>
    <row r="252" spans="1:15" hidden="1">
      <c r="A252" s="7">
        <f t="shared" si="9"/>
        <v>11</v>
      </c>
      <c r="B252" s="14">
        <v>45609</v>
      </c>
      <c r="C252" s="8" t="s">
        <v>13</v>
      </c>
      <c r="D252" s="8" t="s">
        <v>15</v>
      </c>
      <c r="E252" s="8" t="s">
        <v>15</v>
      </c>
      <c r="F252" s="9">
        <f t="shared" si="10"/>
        <v>80000000</v>
      </c>
      <c r="G252" s="9">
        <v>800</v>
      </c>
      <c r="H252" s="10">
        <v>79600000</v>
      </c>
      <c r="I252" s="11">
        <v>12667899419</v>
      </c>
      <c r="J252" s="11">
        <v>128260</v>
      </c>
      <c r="K252" s="11">
        <v>98767.343045376576</v>
      </c>
      <c r="L252" s="12">
        <v>0</v>
      </c>
      <c r="M252" s="11">
        <v>160</v>
      </c>
      <c r="N252" s="13"/>
      <c r="O252" t="str">
        <f t="shared" si="11"/>
        <v/>
      </c>
    </row>
    <row r="253" spans="1:15" hidden="1">
      <c r="A253" s="7">
        <f t="shared" si="9"/>
        <v>11</v>
      </c>
      <c r="B253" s="14">
        <v>45609</v>
      </c>
      <c r="C253" s="8" t="s">
        <v>13</v>
      </c>
      <c r="D253" s="8" t="s">
        <v>14</v>
      </c>
      <c r="E253" s="8" t="s">
        <v>14</v>
      </c>
      <c r="F253" s="9">
        <f t="shared" si="10"/>
        <v>280000000</v>
      </c>
      <c r="G253" s="9">
        <v>2800</v>
      </c>
      <c r="H253" s="10">
        <v>288400000</v>
      </c>
      <c r="I253" s="11">
        <v>22080587520</v>
      </c>
      <c r="J253" s="11">
        <v>209221</v>
      </c>
      <c r="K253" s="11">
        <v>105537.14741828019</v>
      </c>
      <c r="L253" s="12">
        <v>0</v>
      </c>
      <c r="M253" s="11">
        <v>84</v>
      </c>
      <c r="N253" s="13"/>
      <c r="O253" t="str">
        <f t="shared" si="11"/>
        <v/>
      </c>
    </row>
    <row r="254" spans="1:15" hidden="1">
      <c r="A254" s="7">
        <f t="shared" si="9"/>
        <v>11</v>
      </c>
      <c r="B254" s="14">
        <v>45609</v>
      </c>
      <c r="C254" s="8" t="s">
        <v>13</v>
      </c>
      <c r="D254" s="8" t="s">
        <v>14</v>
      </c>
      <c r="E254" s="8" t="s">
        <v>14</v>
      </c>
      <c r="F254" s="9">
        <f t="shared" si="10"/>
        <v>150000000</v>
      </c>
      <c r="G254" s="9">
        <v>1500</v>
      </c>
      <c r="H254" s="10">
        <v>155250000</v>
      </c>
      <c r="I254" s="11">
        <v>22235837520</v>
      </c>
      <c r="J254" s="11">
        <v>210721</v>
      </c>
      <c r="K254" s="11">
        <v>105522.64615297005</v>
      </c>
      <c r="L254" s="12">
        <v>0</v>
      </c>
      <c r="M254" s="11">
        <v>85</v>
      </c>
      <c r="N254" s="13"/>
      <c r="O254" t="str">
        <f t="shared" si="11"/>
        <v/>
      </c>
    </row>
    <row r="255" spans="1:15" hidden="1">
      <c r="A255" s="7">
        <f t="shared" si="9"/>
        <v>11</v>
      </c>
      <c r="B255" s="14">
        <v>45609</v>
      </c>
      <c r="C255" s="8" t="s">
        <v>13</v>
      </c>
      <c r="D255" s="8" t="s">
        <v>15</v>
      </c>
      <c r="E255" s="8" t="s">
        <v>15</v>
      </c>
      <c r="F255" s="9">
        <f t="shared" si="10"/>
        <v>20000000</v>
      </c>
      <c r="G255" s="9">
        <v>200</v>
      </c>
      <c r="H255" s="10">
        <v>19900000</v>
      </c>
      <c r="I255" s="11">
        <v>12687799419</v>
      </c>
      <c r="J255" s="11">
        <v>128460</v>
      </c>
      <c r="K255" s="11">
        <v>98768.483722559555</v>
      </c>
      <c r="L255" s="12">
        <v>0</v>
      </c>
      <c r="M255" s="11">
        <v>161</v>
      </c>
      <c r="N255" s="13"/>
      <c r="O255" t="str">
        <f t="shared" si="11"/>
        <v/>
      </c>
    </row>
    <row r="256" spans="1:15" hidden="1">
      <c r="A256" s="7">
        <f t="shared" si="9"/>
        <v>11</v>
      </c>
      <c r="B256" s="14">
        <v>45609</v>
      </c>
      <c r="C256" s="8" t="s">
        <v>13</v>
      </c>
      <c r="D256" s="8" t="s">
        <v>15</v>
      </c>
      <c r="E256" s="8" t="s">
        <v>15</v>
      </c>
      <c r="F256" s="9">
        <f t="shared" si="10"/>
        <v>5000000</v>
      </c>
      <c r="G256" s="9">
        <v>50</v>
      </c>
      <c r="H256" s="10">
        <v>4975000</v>
      </c>
      <c r="I256" s="11">
        <v>12692774419</v>
      </c>
      <c r="J256" s="11">
        <v>128510</v>
      </c>
      <c r="K256" s="11">
        <v>98768.768337094385</v>
      </c>
      <c r="L256" s="12">
        <v>0</v>
      </c>
      <c r="M256" s="11">
        <v>162</v>
      </c>
      <c r="N256" s="13"/>
      <c r="O256" t="str">
        <f t="shared" si="11"/>
        <v/>
      </c>
    </row>
    <row r="257" spans="1:15" hidden="1">
      <c r="A257" s="7">
        <f t="shared" si="9"/>
        <v>11</v>
      </c>
      <c r="B257" s="14">
        <v>45609</v>
      </c>
      <c r="C257" s="8" t="s">
        <v>13</v>
      </c>
      <c r="D257" s="8" t="s">
        <v>15</v>
      </c>
      <c r="E257" s="8" t="s">
        <v>15</v>
      </c>
      <c r="F257" s="9">
        <f t="shared" si="10"/>
        <v>20000000</v>
      </c>
      <c r="G257" s="9">
        <v>200</v>
      </c>
      <c r="H257" s="10">
        <v>19910000</v>
      </c>
      <c r="I257" s="11">
        <v>12712684419</v>
      </c>
      <c r="J257" s="11">
        <v>128710</v>
      </c>
      <c r="K257" s="11">
        <v>98769.982277989271</v>
      </c>
      <c r="L257" s="12">
        <v>0</v>
      </c>
      <c r="M257" s="11">
        <v>163</v>
      </c>
      <c r="N257" s="13"/>
      <c r="O257" t="str">
        <f t="shared" si="11"/>
        <v/>
      </c>
    </row>
    <row r="258" spans="1:15" hidden="1">
      <c r="A258" s="7">
        <f t="shared" ref="A258:A321" si="12">MONTH(B258)</f>
        <v>11</v>
      </c>
      <c r="B258" s="14">
        <v>45609</v>
      </c>
      <c r="C258" s="8" t="s">
        <v>13</v>
      </c>
      <c r="D258" s="8" t="s">
        <v>15</v>
      </c>
      <c r="E258" s="8" t="s">
        <v>15</v>
      </c>
      <c r="F258" s="9">
        <f t="shared" ref="F258:F264" si="13">100000*G258</f>
        <v>140000000</v>
      </c>
      <c r="G258" s="9">
        <v>1400</v>
      </c>
      <c r="H258" s="10">
        <v>139300000</v>
      </c>
      <c r="I258" s="11">
        <v>12851984419</v>
      </c>
      <c r="J258" s="11">
        <v>130110</v>
      </c>
      <c r="K258" s="11">
        <v>98777.837360694801</v>
      </c>
      <c r="L258" s="12">
        <v>0</v>
      </c>
      <c r="M258" s="11">
        <v>164</v>
      </c>
      <c r="N258" s="13"/>
      <c r="O258" t="str">
        <f t="shared" ref="O258:O321" si="14">IF(M258=_xlfn.MAXIFS(M:M,D:D,D258),"X","")</f>
        <v/>
      </c>
    </row>
    <row r="259" spans="1:15" hidden="1">
      <c r="A259" s="7">
        <f t="shared" si="12"/>
        <v>11</v>
      </c>
      <c r="B259" s="14">
        <v>45609</v>
      </c>
      <c r="C259" s="8" t="s">
        <v>13</v>
      </c>
      <c r="D259" s="8" t="s">
        <v>15</v>
      </c>
      <c r="E259" s="8" t="s">
        <v>15</v>
      </c>
      <c r="F259" s="9">
        <f t="shared" si="13"/>
        <v>5000000</v>
      </c>
      <c r="G259" s="9">
        <v>50</v>
      </c>
      <c r="H259" s="10">
        <v>4980000</v>
      </c>
      <c r="I259" s="11">
        <v>12856964419</v>
      </c>
      <c r="J259" s="11">
        <v>130160</v>
      </c>
      <c r="K259" s="11">
        <v>98778.153188383527</v>
      </c>
      <c r="L259" s="12">
        <v>0</v>
      </c>
      <c r="M259" s="11">
        <v>165</v>
      </c>
      <c r="N259" s="13"/>
      <c r="O259" t="str">
        <f t="shared" si="14"/>
        <v/>
      </c>
    </row>
    <row r="260" spans="1:15" hidden="1">
      <c r="A260" s="7">
        <f t="shared" si="12"/>
        <v>11</v>
      </c>
      <c r="B260" s="14">
        <v>45609</v>
      </c>
      <c r="C260" s="8" t="s">
        <v>13</v>
      </c>
      <c r="D260" s="8" t="s">
        <v>15</v>
      </c>
      <c r="E260" s="8" t="s">
        <v>15</v>
      </c>
      <c r="F260" s="9">
        <f t="shared" si="13"/>
        <v>60000000</v>
      </c>
      <c r="G260" s="9">
        <v>600</v>
      </c>
      <c r="H260" s="10">
        <v>59760000</v>
      </c>
      <c r="I260" s="11">
        <v>12916724419</v>
      </c>
      <c r="J260" s="11">
        <v>130760</v>
      </c>
      <c r="K260" s="11">
        <v>98781.924281125728</v>
      </c>
      <c r="L260" s="12">
        <v>0</v>
      </c>
      <c r="M260" s="11">
        <v>166</v>
      </c>
      <c r="N260" s="13"/>
      <c r="O260" t="str">
        <f t="shared" si="14"/>
        <v/>
      </c>
    </row>
    <row r="261" spans="1:15" hidden="1">
      <c r="A261" s="7">
        <f t="shared" si="12"/>
        <v>11</v>
      </c>
      <c r="B261" s="14">
        <v>45609</v>
      </c>
      <c r="C261" s="8" t="s">
        <v>13</v>
      </c>
      <c r="D261" s="8" t="s">
        <v>15</v>
      </c>
      <c r="E261" s="8" t="s">
        <v>15</v>
      </c>
      <c r="F261" s="9">
        <f t="shared" si="13"/>
        <v>110000000</v>
      </c>
      <c r="G261" s="9">
        <v>1100</v>
      </c>
      <c r="H261" s="10">
        <v>109560000</v>
      </c>
      <c r="I261" s="11">
        <v>13026284419</v>
      </c>
      <c r="J261" s="11">
        <v>131860</v>
      </c>
      <c r="K261" s="11">
        <v>98788.748816927051</v>
      </c>
      <c r="L261" s="12">
        <v>0</v>
      </c>
      <c r="M261" s="11">
        <v>167</v>
      </c>
      <c r="N261" s="13"/>
      <c r="O261" t="str">
        <f t="shared" si="14"/>
        <v/>
      </c>
    </row>
    <row r="262" spans="1:15" hidden="1">
      <c r="A262" s="7">
        <f t="shared" si="12"/>
        <v>11</v>
      </c>
      <c r="B262" s="14">
        <v>45609</v>
      </c>
      <c r="C262" s="8" t="s">
        <v>13</v>
      </c>
      <c r="D262" s="8" t="s">
        <v>15</v>
      </c>
      <c r="E262" s="8" t="s">
        <v>15</v>
      </c>
      <c r="F262" s="9">
        <f t="shared" si="13"/>
        <v>5000000</v>
      </c>
      <c r="G262" s="9">
        <v>50</v>
      </c>
      <c r="H262" s="10">
        <v>4980000</v>
      </c>
      <c r="I262" s="11">
        <v>13031264419</v>
      </c>
      <c r="J262" s="11">
        <v>131910</v>
      </c>
      <c r="K262" s="11">
        <v>98789.056318702147</v>
      </c>
      <c r="L262" s="12">
        <v>0</v>
      </c>
      <c r="M262" s="11">
        <v>168</v>
      </c>
      <c r="N262" s="13"/>
      <c r="O262" t="str">
        <f t="shared" si="14"/>
        <v/>
      </c>
    </row>
    <row r="263" spans="1:15" hidden="1">
      <c r="A263" s="7">
        <f t="shared" si="12"/>
        <v>11</v>
      </c>
      <c r="B263" s="14">
        <v>45609</v>
      </c>
      <c r="C263" s="8" t="s">
        <v>13</v>
      </c>
      <c r="D263" s="8" t="s">
        <v>15</v>
      </c>
      <c r="E263" s="8" t="s">
        <v>15</v>
      </c>
      <c r="F263" s="9">
        <f t="shared" si="13"/>
        <v>5000000</v>
      </c>
      <c r="G263" s="9">
        <v>50</v>
      </c>
      <c r="H263" s="10">
        <v>4980000</v>
      </c>
      <c r="I263" s="11">
        <v>13036244419</v>
      </c>
      <c r="J263" s="11">
        <v>131960</v>
      </c>
      <c r="K263" s="11">
        <v>98789.363587450745</v>
      </c>
      <c r="L263" s="12">
        <v>0</v>
      </c>
      <c r="M263" s="11">
        <v>169</v>
      </c>
      <c r="N263" s="13"/>
      <c r="O263" t="str">
        <f t="shared" si="14"/>
        <v/>
      </c>
    </row>
    <row r="264" spans="1:15" hidden="1">
      <c r="A264" s="7">
        <f t="shared" si="12"/>
        <v>11</v>
      </c>
      <c r="B264" s="14">
        <v>45609</v>
      </c>
      <c r="C264" s="8" t="s">
        <v>13</v>
      </c>
      <c r="D264" s="8" t="s">
        <v>15</v>
      </c>
      <c r="E264" s="8" t="s">
        <v>15</v>
      </c>
      <c r="F264" s="9">
        <f t="shared" si="13"/>
        <v>65000000</v>
      </c>
      <c r="G264" s="9">
        <v>650</v>
      </c>
      <c r="H264" s="10">
        <v>64740000</v>
      </c>
      <c r="I264" s="11">
        <v>13100984419</v>
      </c>
      <c r="J264" s="11">
        <v>132610</v>
      </c>
      <c r="K264" s="11">
        <v>98793.336995701684</v>
      </c>
      <c r="L264" s="12">
        <v>0</v>
      </c>
      <c r="M264" s="11">
        <v>170</v>
      </c>
      <c r="N264" s="13"/>
      <c r="O264" t="str">
        <f t="shared" si="14"/>
        <v/>
      </c>
    </row>
    <row r="265" spans="1:15" hidden="1">
      <c r="A265" s="29">
        <f t="shared" si="12"/>
        <v>11</v>
      </c>
      <c r="B265" s="30">
        <v>45610</v>
      </c>
      <c r="C265" s="31" t="s">
        <v>13</v>
      </c>
      <c r="D265" s="31" t="s">
        <v>14</v>
      </c>
      <c r="E265" s="31" t="s">
        <v>14</v>
      </c>
      <c r="F265" s="32" t="s">
        <v>17</v>
      </c>
      <c r="G265" s="32"/>
      <c r="H265" s="33">
        <f>-5523*J254</f>
        <v>-1163812083</v>
      </c>
      <c r="I265" s="34">
        <v>21072025437</v>
      </c>
      <c r="J265" s="34">
        <v>210721</v>
      </c>
      <c r="K265" s="34">
        <v>99999.646152970046</v>
      </c>
      <c r="L265" s="35"/>
      <c r="M265" s="34">
        <v>86</v>
      </c>
      <c r="N265" s="13"/>
      <c r="O265" t="str">
        <f t="shared" si="14"/>
        <v/>
      </c>
    </row>
    <row r="266" spans="1:15" hidden="1">
      <c r="A266" s="7">
        <f t="shared" si="12"/>
        <v>11</v>
      </c>
      <c r="B266" s="14">
        <v>45610</v>
      </c>
      <c r="C266" s="8" t="s">
        <v>13</v>
      </c>
      <c r="D266" s="8" t="s">
        <v>15</v>
      </c>
      <c r="E266" s="8" t="s">
        <v>15</v>
      </c>
      <c r="F266" s="9">
        <f t="shared" ref="F266:F329" si="15">100000*G266</f>
        <v>200000000</v>
      </c>
      <c r="G266" s="9">
        <v>2000</v>
      </c>
      <c r="H266" s="10">
        <v>199200000</v>
      </c>
      <c r="I266" s="11">
        <v>13300184419</v>
      </c>
      <c r="J266" s="11">
        <v>134610</v>
      </c>
      <c r="K266" s="11">
        <v>98805.322182601594</v>
      </c>
      <c r="L266" s="12">
        <v>0</v>
      </c>
      <c r="M266" s="11">
        <v>171</v>
      </c>
      <c r="N266" s="13"/>
      <c r="O266" t="str">
        <f t="shared" si="14"/>
        <v/>
      </c>
    </row>
    <row r="267" spans="1:15" hidden="1">
      <c r="A267" s="7">
        <f t="shared" si="12"/>
        <v>11</v>
      </c>
      <c r="B267" s="14">
        <v>45610</v>
      </c>
      <c r="C267" s="8" t="s">
        <v>13</v>
      </c>
      <c r="D267" s="8" t="s">
        <v>15</v>
      </c>
      <c r="E267" s="8" t="s">
        <v>15</v>
      </c>
      <c r="F267" s="9">
        <f t="shared" si="15"/>
        <v>10000000</v>
      </c>
      <c r="G267" s="9">
        <v>100</v>
      </c>
      <c r="H267" s="10">
        <v>9960000</v>
      </c>
      <c r="I267" s="11">
        <v>13310144419</v>
      </c>
      <c r="J267" s="11">
        <v>134710</v>
      </c>
      <c r="K267" s="11">
        <v>98805.912100066809</v>
      </c>
      <c r="L267" s="12">
        <v>0</v>
      </c>
      <c r="M267" s="11">
        <v>172</v>
      </c>
      <c r="N267" s="13"/>
      <c r="O267" t="str">
        <f t="shared" si="14"/>
        <v/>
      </c>
    </row>
    <row r="268" spans="1:15" hidden="1">
      <c r="A268" s="7">
        <f t="shared" si="12"/>
        <v>11</v>
      </c>
      <c r="B268" s="14">
        <v>45610</v>
      </c>
      <c r="C268" s="8" t="s">
        <v>13</v>
      </c>
      <c r="D268" s="8" t="s">
        <v>15</v>
      </c>
      <c r="E268" s="8" t="s">
        <v>15</v>
      </c>
      <c r="F268" s="9">
        <f t="shared" si="15"/>
        <v>100000000</v>
      </c>
      <c r="G268" s="9">
        <v>1000</v>
      </c>
      <c r="H268" s="10">
        <v>99600000</v>
      </c>
      <c r="I268" s="11">
        <v>13409744419</v>
      </c>
      <c r="J268" s="11">
        <v>135710</v>
      </c>
      <c r="K268" s="11">
        <v>98811.763458846064</v>
      </c>
      <c r="L268" s="12">
        <v>0</v>
      </c>
      <c r="M268" s="11">
        <v>173</v>
      </c>
      <c r="N268" s="13"/>
      <c r="O268" t="str">
        <f t="shared" si="14"/>
        <v/>
      </c>
    </row>
    <row r="269" spans="1:15" hidden="1">
      <c r="A269" s="7">
        <f t="shared" si="12"/>
        <v>11</v>
      </c>
      <c r="B269" s="14">
        <v>45610</v>
      </c>
      <c r="C269" s="8" t="s">
        <v>13</v>
      </c>
      <c r="D269" s="8" t="s">
        <v>15</v>
      </c>
      <c r="E269" s="8" t="s">
        <v>15</v>
      </c>
      <c r="F269" s="9">
        <f t="shared" si="15"/>
        <v>60000000</v>
      </c>
      <c r="G269" s="9">
        <v>600</v>
      </c>
      <c r="H269" s="10">
        <v>59760000</v>
      </c>
      <c r="I269" s="11">
        <v>13469504419</v>
      </c>
      <c r="J269" s="11">
        <v>136310</v>
      </c>
      <c r="K269" s="11">
        <v>98815.233064338638</v>
      </c>
      <c r="L269" s="12">
        <v>0</v>
      </c>
      <c r="M269" s="11">
        <v>174</v>
      </c>
      <c r="N269" s="13"/>
      <c r="O269" t="str">
        <f t="shared" si="14"/>
        <v/>
      </c>
    </row>
    <row r="270" spans="1:15" hidden="1">
      <c r="A270" s="7">
        <f t="shared" si="12"/>
        <v>11</v>
      </c>
      <c r="B270" s="14">
        <v>45610</v>
      </c>
      <c r="C270" s="8" t="s">
        <v>13</v>
      </c>
      <c r="D270" s="8" t="s">
        <v>15</v>
      </c>
      <c r="E270" s="8" t="s">
        <v>15</v>
      </c>
      <c r="F270" s="9">
        <f t="shared" si="15"/>
        <v>30000000</v>
      </c>
      <c r="G270" s="9">
        <v>300</v>
      </c>
      <c r="H270" s="10">
        <v>29880000</v>
      </c>
      <c r="I270" s="11">
        <v>13499384419</v>
      </c>
      <c r="J270" s="11">
        <v>136610</v>
      </c>
      <c r="K270" s="11">
        <v>98816.956438035282</v>
      </c>
      <c r="L270" s="12">
        <v>0</v>
      </c>
      <c r="M270" s="11">
        <v>175</v>
      </c>
      <c r="N270" s="13"/>
      <c r="O270" t="str">
        <f t="shared" si="14"/>
        <v/>
      </c>
    </row>
    <row r="271" spans="1:15" hidden="1">
      <c r="A271" s="7">
        <f t="shared" si="12"/>
        <v>11</v>
      </c>
      <c r="B271" s="14">
        <v>45610</v>
      </c>
      <c r="C271" s="8" t="s">
        <v>13</v>
      </c>
      <c r="D271" s="8" t="s">
        <v>15</v>
      </c>
      <c r="E271" s="8" t="s">
        <v>15</v>
      </c>
      <c r="F271" s="9">
        <f t="shared" si="15"/>
        <v>100000000</v>
      </c>
      <c r="G271" s="9">
        <v>1000</v>
      </c>
      <c r="H271" s="10">
        <v>99600000</v>
      </c>
      <c r="I271" s="11">
        <v>13598984419</v>
      </c>
      <c r="J271" s="11">
        <v>137610</v>
      </c>
      <c r="K271" s="11">
        <v>98822.646748056097</v>
      </c>
      <c r="L271" s="12">
        <v>0</v>
      </c>
      <c r="M271" s="11">
        <v>176</v>
      </c>
      <c r="N271" s="13"/>
      <c r="O271" t="str">
        <f t="shared" si="14"/>
        <v/>
      </c>
    </row>
    <row r="272" spans="1:15" hidden="1">
      <c r="A272" s="7">
        <f t="shared" si="12"/>
        <v>11</v>
      </c>
      <c r="B272" s="14">
        <v>45610</v>
      </c>
      <c r="C272" s="8" t="s">
        <v>13</v>
      </c>
      <c r="D272" s="8" t="s">
        <v>15</v>
      </c>
      <c r="E272" s="8" t="s">
        <v>15</v>
      </c>
      <c r="F272" s="9">
        <f t="shared" si="15"/>
        <v>100000000</v>
      </c>
      <c r="G272" s="9">
        <v>1000</v>
      </c>
      <c r="H272" s="10">
        <v>99600000</v>
      </c>
      <c r="I272" s="11">
        <v>13698584419</v>
      </c>
      <c r="J272" s="11">
        <v>138610</v>
      </c>
      <c r="K272" s="11">
        <v>98828.254952745119</v>
      </c>
      <c r="L272" s="12">
        <v>0</v>
      </c>
      <c r="M272" s="11">
        <v>177</v>
      </c>
      <c r="N272" s="13"/>
      <c r="O272" t="str">
        <f t="shared" si="14"/>
        <v/>
      </c>
    </row>
    <row r="273" spans="1:15" hidden="1">
      <c r="A273" s="7">
        <f t="shared" si="12"/>
        <v>11</v>
      </c>
      <c r="B273" s="14">
        <v>45610</v>
      </c>
      <c r="C273" s="8" t="s">
        <v>13</v>
      </c>
      <c r="D273" s="8" t="s">
        <v>15</v>
      </c>
      <c r="E273" s="8" t="s">
        <v>15</v>
      </c>
      <c r="F273" s="9">
        <f t="shared" si="15"/>
        <v>10000000</v>
      </c>
      <c r="G273" s="9">
        <v>100</v>
      </c>
      <c r="H273" s="10">
        <v>9960000</v>
      </c>
      <c r="I273" s="11">
        <v>13708544419</v>
      </c>
      <c r="J273" s="11">
        <v>138710</v>
      </c>
      <c r="K273" s="11">
        <v>98828.81132578761</v>
      </c>
      <c r="L273" s="12">
        <v>0</v>
      </c>
      <c r="M273" s="11">
        <v>178</v>
      </c>
      <c r="N273" s="13"/>
      <c r="O273" t="str">
        <f t="shared" si="14"/>
        <v/>
      </c>
    </row>
    <row r="274" spans="1:15" hidden="1">
      <c r="A274" s="7">
        <f t="shared" si="12"/>
        <v>11</v>
      </c>
      <c r="B274" s="14">
        <v>45610</v>
      </c>
      <c r="C274" s="8" t="s">
        <v>13</v>
      </c>
      <c r="D274" s="8" t="s">
        <v>15</v>
      </c>
      <c r="E274" s="8" t="s">
        <v>15</v>
      </c>
      <c r="F274" s="9">
        <f t="shared" si="15"/>
        <v>2600000</v>
      </c>
      <c r="G274" s="9">
        <v>26</v>
      </c>
      <c r="H274" s="10">
        <v>2589600</v>
      </c>
      <c r="I274" s="11">
        <v>13711134019</v>
      </c>
      <c r="J274" s="11">
        <v>138736</v>
      </c>
      <c r="K274" s="11">
        <v>98828.955851401217</v>
      </c>
      <c r="L274" s="12">
        <v>0</v>
      </c>
      <c r="M274" s="11">
        <v>179</v>
      </c>
      <c r="N274" s="13"/>
      <c r="O274" t="str">
        <f t="shared" si="14"/>
        <v/>
      </c>
    </row>
    <row r="275" spans="1:15" hidden="1">
      <c r="A275" s="7">
        <f t="shared" si="12"/>
        <v>11</v>
      </c>
      <c r="B275" s="14">
        <v>45610</v>
      </c>
      <c r="C275" s="8" t="s">
        <v>13</v>
      </c>
      <c r="D275" s="8" t="s">
        <v>15</v>
      </c>
      <c r="E275" s="8" t="s">
        <v>15</v>
      </c>
      <c r="F275" s="9">
        <f t="shared" si="15"/>
        <v>100000000</v>
      </c>
      <c r="G275" s="9">
        <v>1000</v>
      </c>
      <c r="H275" s="10">
        <v>99600000</v>
      </c>
      <c r="I275" s="11">
        <v>13810734019</v>
      </c>
      <c r="J275" s="11">
        <v>139736</v>
      </c>
      <c r="K275" s="11">
        <v>98834.473714719192</v>
      </c>
      <c r="L275" s="12">
        <v>0</v>
      </c>
      <c r="M275" s="11">
        <v>180</v>
      </c>
      <c r="N275" s="13"/>
      <c r="O275" t="str">
        <f t="shared" si="14"/>
        <v/>
      </c>
    </row>
    <row r="276" spans="1:15" hidden="1">
      <c r="A276" s="7">
        <f t="shared" si="12"/>
        <v>11</v>
      </c>
      <c r="B276" s="14">
        <v>45610</v>
      </c>
      <c r="C276" s="8" t="s">
        <v>13</v>
      </c>
      <c r="D276" s="8" t="s">
        <v>15</v>
      </c>
      <c r="E276" s="8" t="s">
        <v>15</v>
      </c>
      <c r="F276" s="9">
        <f t="shared" si="15"/>
        <v>100000000</v>
      </c>
      <c r="G276" s="9">
        <v>1000</v>
      </c>
      <c r="H276" s="10">
        <v>99600000</v>
      </c>
      <c r="I276" s="11">
        <v>13910334019</v>
      </c>
      <c r="J276" s="11">
        <v>140736</v>
      </c>
      <c r="K276" s="11">
        <v>98839.913163653939</v>
      </c>
      <c r="L276" s="12">
        <v>0</v>
      </c>
      <c r="M276" s="11">
        <v>181</v>
      </c>
      <c r="N276" s="13"/>
      <c r="O276" t="str">
        <f t="shared" si="14"/>
        <v/>
      </c>
    </row>
    <row r="277" spans="1:15" hidden="1">
      <c r="A277" s="7">
        <f t="shared" si="12"/>
        <v>11</v>
      </c>
      <c r="B277" s="14">
        <v>45610</v>
      </c>
      <c r="C277" s="8" t="s">
        <v>13</v>
      </c>
      <c r="D277" s="8" t="s">
        <v>15</v>
      </c>
      <c r="E277" s="8" t="s">
        <v>15</v>
      </c>
      <c r="F277" s="9">
        <f t="shared" si="15"/>
        <v>50000000</v>
      </c>
      <c r="G277" s="9">
        <v>500</v>
      </c>
      <c r="H277" s="10">
        <v>49800000</v>
      </c>
      <c r="I277" s="11">
        <v>13960134019</v>
      </c>
      <c r="J277" s="11">
        <v>141236</v>
      </c>
      <c r="K277" s="11">
        <v>98842.60400322864</v>
      </c>
      <c r="L277" s="12">
        <v>0</v>
      </c>
      <c r="M277" s="11">
        <v>182</v>
      </c>
      <c r="N277" s="13"/>
      <c r="O277" t="str">
        <f t="shared" si="14"/>
        <v/>
      </c>
    </row>
    <row r="278" spans="1:15" hidden="1">
      <c r="A278" s="7">
        <f t="shared" si="12"/>
        <v>11</v>
      </c>
      <c r="B278" s="14">
        <v>45610</v>
      </c>
      <c r="C278" s="8" t="s">
        <v>13</v>
      </c>
      <c r="D278" s="8" t="s">
        <v>15</v>
      </c>
      <c r="E278" s="8" t="s">
        <v>15</v>
      </c>
      <c r="F278" s="9">
        <f t="shared" si="15"/>
        <v>100000000</v>
      </c>
      <c r="G278" s="9">
        <v>1000</v>
      </c>
      <c r="H278" s="10">
        <v>99700000</v>
      </c>
      <c r="I278" s="11">
        <v>14059834019</v>
      </c>
      <c r="J278" s="11">
        <v>142236</v>
      </c>
      <c r="K278" s="11">
        <v>98848.631984870211</v>
      </c>
      <c r="L278" s="12">
        <v>0</v>
      </c>
      <c r="M278" s="11">
        <v>183</v>
      </c>
      <c r="N278" s="13"/>
      <c r="O278" t="str">
        <f t="shared" si="14"/>
        <v/>
      </c>
    </row>
    <row r="279" spans="1:15" hidden="1">
      <c r="A279" s="7">
        <f t="shared" si="12"/>
        <v>11</v>
      </c>
      <c r="B279" s="14">
        <v>45610</v>
      </c>
      <c r="C279" s="8" t="s">
        <v>13</v>
      </c>
      <c r="D279" s="8" t="s">
        <v>15</v>
      </c>
      <c r="E279" s="8" t="s">
        <v>15</v>
      </c>
      <c r="F279" s="9">
        <f t="shared" si="15"/>
        <v>130000000</v>
      </c>
      <c r="G279" s="9">
        <v>1300</v>
      </c>
      <c r="H279" s="10">
        <v>129610000</v>
      </c>
      <c r="I279" s="11">
        <v>14189444019</v>
      </c>
      <c r="J279" s="11">
        <v>143536</v>
      </c>
      <c r="K279" s="11">
        <v>98856.342792052164</v>
      </c>
      <c r="L279" s="12">
        <v>0</v>
      </c>
      <c r="M279" s="11">
        <v>184</v>
      </c>
      <c r="N279" s="13"/>
      <c r="O279" t="str">
        <f t="shared" si="14"/>
        <v/>
      </c>
    </row>
    <row r="280" spans="1:15" hidden="1">
      <c r="A280" s="7">
        <f t="shared" si="12"/>
        <v>11</v>
      </c>
      <c r="B280" s="14">
        <v>45611</v>
      </c>
      <c r="C280" s="8" t="s">
        <v>13</v>
      </c>
      <c r="D280" s="8" t="s">
        <v>15</v>
      </c>
      <c r="E280" s="8" t="s">
        <v>15</v>
      </c>
      <c r="F280" s="9">
        <f t="shared" si="15"/>
        <v>100000</v>
      </c>
      <c r="G280" s="9">
        <v>1</v>
      </c>
      <c r="H280" s="10">
        <v>99696</v>
      </c>
      <c r="I280" s="11">
        <v>14189543715</v>
      </c>
      <c r="J280" s="11">
        <v>143537</v>
      </c>
      <c r="K280" s="11">
        <v>98856.348641813616</v>
      </c>
      <c r="L280" s="12">
        <v>0</v>
      </c>
      <c r="M280" s="11">
        <v>185</v>
      </c>
      <c r="N280" s="13"/>
      <c r="O280" t="str">
        <f t="shared" si="14"/>
        <v/>
      </c>
    </row>
    <row r="281" spans="1:15" hidden="1">
      <c r="A281" s="7">
        <f t="shared" si="12"/>
        <v>11</v>
      </c>
      <c r="B281" s="14">
        <v>45611</v>
      </c>
      <c r="C281" s="8" t="s">
        <v>13</v>
      </c>
      <c r="D281" s="8" t="s">
        <v>15</v>
      </c>
      <c r="E281" s="8" t="s">
        <v>15</v>
      </c>
      <c r="F281" s="9">
        <f t="shared" si="15"/>
        <v>129900000</v>
      </c>
      <c r="G281" s="9">
        <v>1299</v>
      </c>
      <c r="H281" s="10">
        <v>129510300</v>
      </c>
      <c r="I281" s="11">
        <v>14319054015</v>
      </c>
      <c r="J281" s="11">
        <v>144836</v>
      </c>
      <c r="K281" s="11">
        <v>98863.915152310205</v>
      </c>
      <c r="L281" s="12">
        <v>0</v>
      </c>
      <c r="M281" s="11">
        <v>186</v>
      </c>
      <c r="N281" s="13"/>
      <c r="O281" t="str">
        <f t="shared" si="14"/>
        <v/>
      </c>
    </row>
    <row r="282" spans="1:15" hidden="1">
      <c r="A282" s="7">
        <f t="shared" si="12"/>
        <v>11</v>
      </c>
      <c r="B282" s="14">
        <v>45611</v>
      </c>
      <c r="C282" s="8" t="s">
        <v>13</v>
      </c>
      <c r="D282" s="8" t="s">
        <v>15</v>
      </c>
      <c r="E282" s="8" t="s">
        <v>15</v>
      </c>
      <c r="F282" s="9">
        <f t="shared" si="15"/>
        <v>50000000</v>
      </c>
      <c r="G282" s="9">
        <v>500</v>
      </c>
      <c r="H282" s="10">
        <v>49850000</v>
      </c>
      <c r="I282" s="11">
        <v>14368904015</v>
      </c>
      <c r="J282" s="11">
        <v>145336</v>
      </c>
      <c r="K282" s="11">
        <v>98866.791538228659</v>
      </c>
      <c r="L282" s="12">
        <v>0</v>
      </c>
      <c r="M282" s="11">
        <v>187</v>
      </c>
      <c r="N282" s="13"/>
      <c r="O282" t="str">
        <f t="shared" si="14"/>
        <v/>
      </c>
    </row>
    <row r="283" spans="1:15" hidden="1">
      <c r="A283" s="7">
        <f t="shared" si="12"/>
        <v>11</v>
      </c>
      <c r="B283" s="14">
        <v>45611</v>
      </c>
      <c r="C283" s="8" t="s">
        <v>13</v>
      </c>
      <c r="D283" s="8" t="s">
        <v>15</v>
      </c>
      <c r="E283" s="8" t="s">
        <v>15</v>
      </c>
      <c r="F283" s="9">
        <f t="shared" si="15"/>
        <v>50000000</v>
      </c>
      <c r="G283" s="9">
        <v>500</v>
      </c>
      <c r="H283" s="10">
        <v>49850000</v>
      </c>
      <c r="I283" s="11">
        <v>14418754015</v>
      </c>
      <c r="J283" s="11">
        <v>145836</v>
      </c>
      <c r="K283" s="11">
        <v>98869.648200718613</v>
      </c>
      <c r="L283" s="12">
        <v>0</v>
      </c>
      <c r="M283" s="11">
        <v>188</v>
      </c>
      <c r="N283" s="13"/>
      <c r="O283" t="str">
        <f t="shared" si="14"/>
        <v/>
      </c>
    </row>
    <row r="284" spans="1:15" hidden="1">
      <c r="A284" s="7">
        <f t="shared" si="12"/>
        <v>11</v>
      </c>
      <c r="B284" s="14">
        <v>45611</v>
      </c>
      <c r="C284" s="8" t="s">
        <v>13</v>
      </c>
      <c r="D284" s="8" t="s">
        <v>15</v>
      </c>
      <c r="E284" s="8" t="s">
        <v>15</v>
      </c>
      <c r="F284" s="9">
        <f t="shared" si="15"/>
        <v>70000000</v>
      </c>
      <c r="G284" s="9">
        <v>700</v>
      </c>
      <c r="H284" s="10">
        <v>69790000</v>
      </c>
      <c r="I284" s="11">
        <v>14488544015</v>
      </c>
      <c r="J284" s="11">
        <v>146536</v>
      </c>
      <c r="K284" s="11">
        <v>98873.614777256094</v>
      </c>
      <c r="L284" s="12">
        <v>0</v>
      </c>
      <c r="M284" s="11">
        <v>189</v>
      </c>
      <c r="N284" s="13"/>
      <c r="O284" t="str">
        <f t="shared" si="14"/>
        <v/>
      </c>
    </row>
    <row r="285" spans="1:15" hidden="1">
      <c r="A285" s="7">
        <f t="shared" si="12"/>
        <v>11</v>
      </c>
      <c r="B285" s="14">
        <v>45611</v>
      </c>
      <c r="C285" s="8" t="s">
        <v>13</v>
      </c>
      <c r="D285" s="8" t="s">
        <v>15</v>
      </c>
      <c r="E285" s="8" t="s">
        <v>15</v>
      </c>
      <c r="F285" s="9">
        <f t="shared" si="15"/>
        <v>100000</v>
      </c>
      <c r="G285" s="9">
        <v>1</v>
      </c>
      <c r="H285" s="10">
        <v>99700</v>
      </c>
      <c r="I285" s="11">
        <v>14488643715</v>
      </c>
      <c r="J285" s="11">
        <v>146537</v>
      </c>
      <c r="K285" s="11">
        <v>98873.620416686565</v>
      </c>
      <c r="L285" s="12">
        <v>0</v>
      </c>
      <c r="M285" s="11">
        <v>190</v>
      </c>
      <c r="N285" s="13"/>
      <c r="O285" t="str">
        <f t="shared" si="14"/>
        <v/>
      </c>
    </row>
    <row r="286" spans="1:15" hidden="1">
      <c r="A286" s="7">
        <f t="shared" si="12"/>
        <v>11</v>
      </c>
      <c r="B286" s="14">
        <v>45611</v>
      </c>
      <c r="C286" s="8" t="s">
        <v>13</v>
      </c>
      <c r="D286" s="8" t="s">
        <v>15</v>
      </c>
      <c r="E286" s="8" t="s">
        <v>15</v>
      </c>
      <c r="F286" s="9">
        <f t="shared" si="15"/>
        <v>9900000</v>
      </c>
      <c r="G286" s="9">
        <v>99</v>
      </c>
      <c r="H286" s="10">
        <v>9870300</v>
      </c>
      <c r="I286" s="11">
        <v>14498514015</v>
      </c>
      <c r="J286" s="11">
        <v>146636</v>
      </c>
      <c r="K286" s="11">
        <v>98874.178339561913</v>
      </c>
      <c r="L286" s="12">
        <v>0</v>
      </c>
      <c r="M286" s="11">
        <v>191</v>
      </c>
      <c r="N286" s="13"/>
      <c r="O286" t="str">
        <f t="shared" si="14"/>
        <v/>
      </c>
    </row>
    <row r="287" spans="1:15" hidden="1">
      <c r="A287" s="7">
        <f t="shared" si="12"/>
        <v>11</v>
      </c>
      <c r="B287" s="14">
        <v>45611</v>
      </c>
      <c r="C287" s="8" t="s">
        <v>13</v>
      </c>
      <c r="D287" s="8" t="s">
        <v>15</v>
      </c>
      <c r="E287" s="8" t="s">
        <v>15</v>
      </c>
      <c r="F287" s="9">
        <f t="shared" si="15"/>
        <v>100000</v>
      </c>
      <c r="G287" s="9">
        <v>1</v>
      </c>
      <c r="H287" s="10">
        <v>99700</v>
      </c>
      <c r="I287" s="11">
        <v>14498613715</v>
      </c>
      <c r="J287" s="11">
        <v>146637</v>
      </c>
      <c r="K287" s="11">
        <v>98874.183971303282</v>
      </c>
      <c r="L287" s="12">
        <v>0</v>
      </c>
      <c r="M287" s="11">
        <v>192</v>
      </c>
      <c r="N287" s="13"/>
      <c r="O287" t="str">
        <f t="shared" si="14"/>
        <v/>
      </c>
    </row>
    <row r="288" spans="1:15" hidden="1">
      <c r="A288" s="7">
        <f t="shared" si="12"/>
        <v>11</v>
      </c>
      <c r="B288" s="14">
        <v>45611</v>
      </c>
      <c r="C288" s="8" t="s">
        <v>13</v>
      </c>
      <c r="D288" s="8" t="s">
        <v>15</v>
      </c>
      <c r="E288" s="8" t="s">
        <v>15</v>
      </c>
      <c r="F288" s="9">
        <f t="shared" si="15"/>
        <v>10000000</v>
      </c>
      <c r="G288" s="9">
        <v>100</v>
      </c>
      <c r="H288" s="10">
        <v>9970000</v>
      </c>
      <c r="I288" s="11">
        <v>14508583715</v>
      </c>
      <c r="J288" s="11">
        <v>146737</v>
      </c>
      <c r="K288" s="11">
        <v>98874.74675780478</v>
      </c>
      <c r="L288" s="12">
        <v>0</v>
      </c>
      <c r="M288" s="11">
        <v>193</v>
      </c>
      <c r="N288" s="13"/>
      <c r="O288" t="str">
        <f t="shared" si="14"/>
        <v/>
      </c>
    </row>
    <row r="289" spans="1:15" hidden="1">
      <c r="A289" s="7">
        <f t="shared" si="12"/>
        <v>11</v>
      </c>
      <c r="B289" s="14">
        <v>45611</v>
      </c>
      <c r="C289" s="8" t="s">
        <v>13</v>
      </c>
      <c r="D289" s="8" t="s">
        <v>15</v>
      </c>
      <c r="E289" s="8" t="s">
        <v>15</v>
      </c>
      <c r="F289" s="9">
        <f t="shared" si="15"/>
        <v>60000000</v>
      </c>
      <c r="G289" s="9">
        <v>600</v>
      </c>
      <c r="H289" s="10">
        <v>59820000</v>
      </c>
      <c r="I289" s="11">
        <v>14568403715</v>
      </c>
      <c r="J289" s="11">
        <v>147337</v>
      </c>
      <c r="K289" s="11">
        <v>98878.107433977886</v>
      </c>
      <c r="L289" s="12">
        <v>0</v>
      </c>
      <c r="M289" s="11">
        <v>194</v>
      </c>
      <c r="N289" s="13"/>
      <c r="O289" t="str">
        <f t="shared" si="14"/>
        <v/>
      </c>
    </row>
    <row r="290" spans="1:15" hidden="1">
      <c r="A290" s="7">
        <f t="shared" si="12"/>
        <v>11</v>
      </c>
      <c r="B290" s="14">
        <v>45611</v>
      </c>
      <c r="C290" s="8" t="s">
        <v>13</v>
      </c>
      <c r="D290" s="8" t="s">
        <v>15</v>
      </c>
      <c r="E290" s="8" t="s">
        <v>15</v>
      </c>
      <c r="F290" s="9">
        <f t="shared" si="15"/>
        <v>50000000</v>
      </c>
      <c r="G290" s="9">
        <v>500</v>
      </c>
      <c r="H290" s="10">
        <v>49850000</v>
      </c>
      <c r="I290" s="11">
        <v>14618253715</v>
      </c>
      <c r="J290" s="11">
        <v>147837</v>
      </c>
      <c r="K290" s="11">
        <v>98880.887159506761</v>
      </c>
      <c r="L290" s="12">
        <v>0</v>
      </c>
      <c r="M290" s="11">
        <v>195</v>
      </c>
      <c r="N290" s="13"/>
      <c r="O290" t="str">
        <f t="shared" si="14"/>
        <v/>
      </c>
    </row>
    <row r="291" spans="1:15" hidden="1">
      <c r="A291" s="7">
        <f t="shared" si="12"/>
        <v>11</v>
      </c>
      <c r="B291" s="14">
        <v>45611</v>
      </c>
      <c r="C291" s="8" t="s">
        <v>13</v>
      </c>
      <c r="D291" s="8" t="s">
        <v>15</v>
      </c>
      <c r="E291" s="8" t="s">
        <v>15</v>
      </c>
      <c r="F291" s="9">
        <f t="shared" si="15"/>
        <v>9500000</v>
      </c>
      <c r="G291" s="9">
        <v>95</v>
      </c>
      <c r="H291" s="10">
        <v>9471500</v>
      </c>
      <c r="I291" s="11">
        <v>14627725215</v>
      </c>
      <c r="J291" s="11">
        <v>147932</v>
      </c>
      <c r="K291" s="11">
        <v>98881.413183084122</v>
      </c>
      <c r="L291" s="12">
        <v>0</v>
      </c>
      <c r="M291" s="11">
        <v>196</v>
      </c>
      <c r="N291" s="13"/>
      <c r="O291" t="str">
        <f t="shared" si="14"/>
        <v/>
      </c>
    </row>
    <row r="292" spans="1:15" hidden="1">
      <c r="A292" s="7">
        <f t="shared" si="12"/>
        <v>11</v>
      </c>
      <c r="B292" s="14">
        <v>45611</v>
      </c>
      <c r="C292" s="8" t="s">
        <v>13</v>
      </c>
      <c r="D292" s="8" t="s">
        <v>15</v>
      </c>
      <c r="E292" s="8" t="s">
        <v>15</v>
      </c>
      <c r="F292" s="9">
        <f t="shared" si="15"/>
        <v>60000000</v>
      </c>
      <c r="G292" s="9">
        <v>600</v>
      </c>
      <c r="H292" s="10">
        <v>59820000</v>
      </c>
      <c r="I292" s="11">
        <v>14687545215</v>
      </c>
      <c r="J292" s="11">
        <v>148532</v>
      </c>
      <c r="K292" s="11">
        <v>98884.719892009802</v>
      </c>
      <c r="L292" s="12">
        <v>0</v>
      </c>
      <c r="M292" s="11">
        <v>197</v>
      </c>
      <c r="N292" s="13"/>
      <c r="O292" t="str">
        <f t="shared" si="14"/>
        <v/>
      </c>
    </row>
    <row r="293" spans="1:15" hidden="1">
      <c r="A293" s="7">
        <f t="shared" si="12"/>
        <v>11</v>
      </c>
      <c r="B293" s="14">
        <v>45611</v>
      </c>
      <c r="C293" s="8" t="s">
        <v>13</v>
      </c>
      <c r="D293" s="8" t="s">
        <v>15</v>
      </c>
      <c r="E293" s="8" t="s">
        <v>15</v>
      </c>
      <c r="F293" s="9">
        <f t="shared" si="15"/>
        <v>50000000</v>
      </c>
      <c r="G293" s="9">
        <v>500</v>
      </c>
      <c r="H293" s="10">
        <v>49850000</v>
      </c>
      <c r="I293" s="11">
        <v>14737395215</v>
      </c>
      <c r="J293" s="11">
        <v>149032</v>
      </c>
      <c r="K293" s="11">
        <v>98887.45514386172</v>
      </c>
      <c r="L293" s="12">
        <v>0</v>
      </c>
      <c r="M293" s="11">
        <v>198</v>
      </c>
      <c r="N293" s="13"/>
      <c r="O293" t="str">
        <f t="shared" si="14"/>
        <v/>
      </c>
    </row>
    <row r="294" spans="1:15" hidden="1">
      <c r="A294" s="7">
        <f t="shared" si="12"/>
        <v>11</v>
      </c>
      <c r="B294" s="14">
        <v>45611</v>
      </c>
      <c r="C294" s="8" t="s">
        <v>13</v>
      </c>
      <c r="D294" s="8" t="s">
        <v>15</v>
      </c>
      <c r="E294" s="8" t="s">
        <v>15</v>
      </c>
      <c r="F294" s="9">
        <f t="shared" si="15"/>
        <v>50000000</v>
      </c>
      <c r="G294" s="9">
        <v>500</v>
      </c>
      <c r="H294" s="10">
        <v>49850000</v>
      </c>
      <c r="I294" s="11">
        <v>14787245215</v>
      </c>
      <c r="J294" s="11">
        <v>149532</v>
      </c>
      <c r="K294" s="11">
        <v>98890.172103629986</v>
      </c>
      <c r="L294" s="12">
        <v>0</v>
      </c>
      <c r="M294" s="11">
        <v>199</v>
      </c>
      <c r="N294" s="13"/>
      <c r="O294" t="str">
        <f t="shared" si="14"/>
        <v/>
      </c>
    </row>
    <row r="295" spans="1:15" hidden="1">
      <c r="A295" s="7">
        <f t="shared" si="12"/>
        <v>11</v>
      </c>
      <c r="B295" s="14">
        <v>45614</v>
      </c>
      <c r="C295" s="8" t="s">
        <v>13</v>
      </c>
      <c r="D295" s="8" t="s">
        <v>15</v>
      </c>
      <c r="E295" s="8" t="s">
        <v>15</v>
      </c>
      <c r="F295" s="9">
        <f t="shared" si="15"/>
        <v>4000000</v>
      </c>
      <c r="G295" s="9">
        <v>40</v>
      </c>
      <c r="H295" s="10">
        <v>3988000</v>
      </c>
      <c r="I295" s="11">
        <v>14791233215</v>
      </c>
      <c r="J295" s="11">
        <v>149572</v>
      </c>
      <c r="K295" s="11">
        <v>98890.388675687966</v>
      </c>
      <c r="L295" s="12">
        <v>0</v>
      </c>
      <c r="M295" s="11">
        <v>200</v>
      </c>
      <c r="N295" s="13"/>
      <c r="O295" t="str">
        <f t="shared" si="14"/>
        <v/>
      </c>
    </row>
    <row r="296" spans="1:15" hidden="1">
      <c r="A296" s="7">
        <f t="shared" si="12"/>
        <v>11</v>
      </c>
      <c r="B296" s="14">
        <v>45614</v>
      </c>
      <c r="C296" s="8" t="s">
        <v>13</v>
      </c>
      <c r="D296" s="8" t="s">
        <v>15</v>
      </c>
      <c r="E296" s="8" t="s">
        <v>15</v>
      </c>
      <c r="F296" s="9">
        <f t="shared" si="15"/>
        <v>5000000</v>
      </c>
      <c r="G296" s="9">
        <v>50</v>
      </c>
      <c r="H296" s="10">
        <v>4985000</v>
      </c>
      <c r="I296" s="11">
        <v>14796218215</v>
      </c>
      <c r="J296" s="11">
        <v>149622</v>
      </c>
      <c r="K296" s="11">
        <v>98890.659227921031</v>
      </c>
      <c r="L296" s="12">
        <v>0</v>
      </c>
      <c r="M296" s="11">
        <v>201</v>
      </c>
      <c r="N296" s="13"/>
      <c r="O296" t="str">
        <f t="shared" si="14"/>
        <v/>
      </c>
    </row>
    <row r="297" spans="1:15" hidden="1">
      <c r="A297" s="7">
        <f t="shared" si="12"/>
        <v>11</v>
      </c>
      <c r="B297" s="14">
        <v>45614</v>
      </c>
      <c r="C297" s="8" t="s">
        <v>13</v>
      </c>
      <c r="D297" s="8" t="s">
        <v>15</v>
      </c>
      <c r="E297" s="8" t="s">
        <v>15</v>
      </c>
      <c r="F297" s="9">
        <f t="shared" si="15"/>
        <v>95000000</v>
      </c>
      <c r="G297" s="9">
        <v>950</v>
      </c>
      <c r="H297" s="10">
        <v>94715000</v>
      </c>
      <c r="I297" s="11">
        <v>14890933215</v>
      </c>
      <c r="J297" s="11">
        <v>150572</v>
      </c>
      <c r="K297" s="11">
        <v>98895.765580586027</v>
      </c>
      <c r="L297" s="12">
        <v>0</v>
      </c>
      <c r="M297" s="11">
        <v>202</v>
      </c>
      <c r="N297" s="13"/>
      <c r="O297" t="str">
        <f t="shared" si="14"/>
        <v/>
      </c>
    </row>
    <row r="298" spans="1:15" hidden="1">
      <c r="A298" s="7">
        <f t="shared" si="12"/>
        <v>11</v>
      </c>
      <c r="B298" s="14">
        <v>45614</v>
      </c>
      <c r="C298" s="8" t="s">
        <v>13</v>
      </c>
      <c r="D298" s="8" t="s">
        <v>15</v>
      </c>
      <c r="E298" s="8" t="s">
        <v>15</v>
      </c>
      <c r="F298" s="9">
        <f t="shared" si="15"/>
        <v>75000000</v>
      </c>
      <c r="G298" s="9">
        <v>750</v>
      </c>
      <c r="H298" s="10">
        <v>74775000</v>
      </c>
      <c r="I298" s="11">
        <v>14965708215</v>
      </c>
      <c r="J298" s="11">
        <v>151322</v>
      </c>
      <c r="K298" s="11">
        <v>98899.751622368189</v>
      </c>
      <c r="L298" s="12">
        <v>0</v>
      </c>
      <c r="M298" s="11">
        <v>203</v>
      </c>
      <c r="N298" s="13"/>
      <c r="O298" t="str">
        <f t="shared" si="14"/>
        <v/>
      </c>
    </row>
    <row r="299" spans="1:15" hidden="1">
      <c r="A299" s="7">
        <f t="shared" si="12"/>
        <v>11</v>
      </c>
      <c r="B299" s="14">
        <v>45614</v>
      </c>
      <c r="C299" s="8" t="s">
        <v>13</v>
      </c>
      <c r="D299" s="8" t="s">
        <v>15</v>
      </c>
      <c r="E299" s="8" t="s">
        <v>15</v>
      </c>
      <c r="F299" s="9">
        <f t="shared" si="15"/>
        <v>80000000</v>
      </c>
      <c r="G299" s="9">
        <v>800</v>
      </c>
      <c r="H299" s="10">
        <v>79760000</v>
      </c>
      <c r="I299" s="11">
        <v>15045468215</v>
      </c>
      <c r="J299" s="11">
        <v>152122</v>
      </c>
      <c r="K299" s="11">
        <v>98903.960078095217</v>
      </c>
      <c r="L299" s="12">
        <v>0</v>
      </c>
      <c r="M299" s="11">
        <v>204</v>
      </c>
      <c r="N299" s="13"/>
      <c r="O299" t="str">
        <f t="shared" si="14"/>
        <v/>
      </c>
    </row>
    <row r="300" spans="1:15" hidden="1">
      <c r="A300" s="7">
        <f t="shared" si="12"/>
        <v>11</v>
      </c>
      <c r="B300" s="14">
        <v>45614</v>
      </c>
      <c r="C300" s="8" t="s">
        <v>13</v>
      </c>
      <c r="D300" s="8" t="s">
        <v>15</v>
      </c>
      <c r="E300" s="8" t="s">
        <v>15</v>
      </c>
      <c r="F300" s="9">
        <f t="shared" si="15"/>
        <v>100000000</v>
      </c>
      <c r="G300" s="9">
        <v>1000</v>
      </c>
      <c r="H300" s="10">
        <v>99700000</v>
      </c>
      <c r="I300" s="11">
        <v>15145168215</v>
      </c>
      <c r="J300" s="11">
        <v>153122</v>
      </c>
      <c r="K300" s="11">
        <v>98909.158808009306</v>
      </c>
      <c r="L300" s="12">
        <v>0</v>
      </c>
      <c r="M300" s="11">
        <v>205</v>
      </c>
      <c r="N300" s="13"/>
      <c r="O300" t="str">
        <f t="shared" si="14"/>
        <v/>
      </c>
    </row>
    <row r="301" spans="1:15" hidden="1">
      <c r="A301" s="7">
        <f t="shared" si="12"/>
        <v>11</v>
      </c>
      <c r="B301" s="14">
        <v>45614</v>
      </c>
      <c r="C301" s="8" t="s">
        <v>13</v>
      </c>
      <c r="D301" s="8" t="s">
        <v>15</v>
      </c>
      <c r="E301" s="8" t="s">
        <v>15</v>
      </c>
      <c r="F301" s="9">
        <f t="shared" si="15"/>
        <v>36000000</v>
      </c>
      <c r="G301" s="9">
        <v>360</v>
      </c>
      <c r="H301" s="10">
        <v>35892000</v>
      </c>
      <c r="I301" s="11">
        <v>15181060215</v>
      </c>
      <c r="J301" s="11">
        <v>153482</v>
      </c>
      <c r="K301" s="11">
        <v>98911.013767086697</v>
      </c>
      <c r="L301" s="12">
        <v>0</v>
      </c>
      <c r="M301" s="11">
        <v>206</v>
      </c>
      <c r="N301" s="13"/>
      <c r="O301" t="str">
        <f t="shared" si="14"/>
        <v/>
      </c>
    </row>
    <row r="302" spans="1:15" hidden="1">
      <c r="A302" s="7">
        <f t="shared" si="12"/>
        <v>11</v>
      </c>
      <c r="B302" s="14">
        <v>45614</v>
      </c>
      <c r="C302" s="8" t="s">
        <v>13</v>
      </c>
      <c r="D302" s="8" t="s">
        <v>15</v>
      </c>
      <c r="E302" s="8" t="s">
        <v>15</v>
      </c>
      <c r="F302" s="9">
        <f t="shared" si="15"/>
        <v>174000000</v>
      </c>
      <c r="G302" s="9">
        <v>1740</v>
      </c>
      <c r="H302" s="10">
        <v>173478000</v>
      </c>
      <c r="I302" s="11">
        <v>15354538215</v>
      </c>
      <c r="J302" s="11">
        <v>155222</v>
      </c>
      <c r="K302" s="11">
        <v>98919.858106453976</v>
      </c>
      <c r="L302" s="12">
        <v>0</v>
      </c>
      <c r="M302" s="11">
        <v>207</v>
      </c>
      <c r="N302" s="13"/>
      <c r="O302" t="str">
        <f t="shared" si="14"/>
        <v/>
      </c>
    </row>
    <row r="303" spans="1:15" hidden="1">
      <c r="A303" s="7">
        <f t="shared" si="12"/>
        <v>11</v>
      </c>
      <c r="B303" s="14">
        <v>45614</v>
      </c>
      <c r="C303" s="8" t="s">
        <v>13</v>
      </c>
      <c r="D303" s="8" t="s">
        <v>15</v>
      </c>
      <c r="E303" s="8" t="s">
        <v>15</v>
      </c>
      <c r="F303" s="9">
        <f t="shared" si="15"/>
        <v>6000000</v>
      </c>
      <c r="G303" s="9">
        <v>60</v>
      </c>
      <c r="H303" s="10">
        <v>5982000</v>
      </c>
      <c r="I303" s="11">
        <v>15360520215</v>
      </c>
      <c r="J303" s="11">
        <v>155282</v>
      </c>
      <c r="K303" s="11">
        <v>98920.159548434458</v>
      </c>
      <c r="L303" s="12">
        <v>0</v>
      </c>
      <c r="M303" s="11">
        <v>208</v>
      </c>
      <c r="N303" s="13"/>
      <c r="O303" t="str">
        <f t="shared" si="14"/>
        <v/>
      </c>
    </row>
    <row r="304" spans="1:15" hidden="1">
      <c r="A304" s="7">
        <f t="shared" si="12"/>
        <v>11</v>
      </c>
      <c r="B304" s="14">
        <v>45614</v>
      </c>
      <c r="C304" s="8" t="s">
        <v>13</v>
      </c>
      <c r="D304" s="8" t="s">
        <v>15</v>
      </c>
      <c r="E304" s="8" t="s">
        <v>15</v>
      </c>
      <c r="F304" s="9">
        <f t="shared" si="15"/>
        <v>100000000</v>
      </c>
      <c r="G304" s="9">
        <v>1000</v>
      </c>
      <c r="H304" s="10">
        <v>99700000</v>
      </c>
      <c r="I304" s="11">
        <v>15460220215</v>
      </c>
      <c r="J304" s="11">
        <v>156282</v>
      </c>
      <c r="K304" s="11">
        <v>98925.149505381298</v>
      </c>
      <c r="L304" s="12">
        <v>0</v>
      </c>
      <c r="M304" s="11">
        <v>209</v>
      </c>
      <c r="N304" s="13"/>
      <c r="O304" t="str">
        <f t="shared" si="14"/>
        <v/>
      </c>
    </row>
    <row r="305" spans="1:15" hidden="1">
      <c r="A305" s="7">
        <f t="shared" si="12"/>
        <v>11</v>
      </c>
      <c r="B305" s="14">
        <v>45614</v>
      </c>
      <c r="C305" s="8" t="s">
        <v>13</v>
      </c>
      <c r="D305" s="8" t="s">
        <v>15</v>
      </c>
      <c r="E305" s="8" t="s">
        <v>15</v>
      </c>
      <c r="F305" s="9">
        <f t="shared" si="15"/>
        <v>70000000</v>
      </c>
      <c r="G305" s="9">
        <v>700</v>
      </c>
      <c r="H305" s="10">
        <v>69790000</v>
      </c>
      <c r="I305" s="11">
        <v>15530010215</v>
      </c>
      <c r="J305" s="11">
        <v>156982</v>
      </c>
      <c r="K305" s="11">
        <v>98928.604648940644</v>
      </c>
      <c r="L305" s="12">
        <v>0</v>
      </c>
      <c r="M305" s="11">
        <v>210</v>
      </c>
      <c r="N305" s="13"/>
      <c r="O305" t="str">
        <f t="shared" si="14"/>
        <v/>
      </c>
    </row>
    <row r="306" spans="1:15" hidden="1">
      <c r="A306" s="7">
        <f t="shared" si="12"/>
        <v>11</v>
      </c>
      <c r="B306" s="14">
        <v>45614</v>
      </c>
      <c r="C306" s="8" t="s">
        <v>13</v>
      </c>
      <c r="D306" s="8" t="s">
        <v>15</v>
      </c>
      <c r="E306" s="8" t="s">
        <v>15</v>
      </c>
      <c r="F306" s="9">
        <f t="shared" si="15"/>
        <v>140000000</v>
      </c>
      <c r="G306" s="9">
        <v>1400</v>
      </c>
      <c r="H306" s="10">
        <v>139580000</v>
      </c>
      <c r="I306" s="11">
        <v>15669590215</v>
      </c>
      <c r="J306" s="11">
        <v>158382</v>
      </c>
      <c r="K306" s="11">
        <v>98935.423311992519</v>
      </c>
      <c r="L306" s="12">
        <v>0</v>
      </c>
      <c r="M306" s="11">
        <v>211</v>
      </c>
      <c r="N306" s="13"/>
      <c r="O306" t="str">
        <f t="shared" si="14"/>
        <v/>
      </c>
    </row>
    <row r="307" spans="1:15" hidden="1">
      <c r="A307" s="7">
        <f t="shared" si="12"/>
        <v>11</v>
      </c>
      <c r="B307" s="14">
        <v>45615</v>
      </c>
      <c r="C307" s="8" t="s">
        <v>13</v>
      </c>
      <c r="D307" s="8" t="s">
        <v>15</v>
      </c>
      <c r="E307" s="8" t="s">
        <v>15</v>
      </c>
      <c r="F307" s="9">
        <f t="shared" si="15"/>
        <v>19800000</v>
      </c>
      <c r="G307" s="9">
        <v>198</v>
      </c>
      <c r="H307" s="10">
        <v>19730700</v>
      </c>
      <c r="I307" s="11">
        <v>15689320915</v>
      </c>
      <c r="J307" s="11">
        <v>158580</v>
      </c>
      <c r="K307" s="11">
        <v>98936.315518980962</v>
      </c>
      <c r="L307" s="12">
        <v>0</v>
      </c>
      <c r="M307" s="11">
        <v>212</v>
      </c>
      <c r="N307" s="13"/>
      <c r="O307" t="str">
        <f t="shared" si="14"/>
        <v/>
      </c>
    </row>
    <row r="308" spans="1:15" hidden="1">
      <c r="A308" s="7">
        <f t="shared" si="12"/>
        <v>11</v>
      </c>
      <c r="B308" s="14">
        <v>45615</v>
      </c>
      <c r="C308" s="8" t="s">
        <v>13</v>
      </c>
      <c r="D308" s="8" t="s">
        <v>15</v>
      </c>
      <c r="E308" s="8" t="s">
        <v>15</v>
      </c>
      <c r="F308" s="9">
        <f t="shared" si="15"/>
        <v>60200000</v>
      </c>
      <c r="G308" s="9">
        <v>602</v>
      </c>
      <c r="H308" s="10">
        <v>59989300</v>
      </c>
      <c r="I308" s="11">
        <v>15749310215</v>
      </c>
      <c r="J308" s="11">
        <v>159182</v>
      </c>
      <c r="K308" s="11">
        <v>98939.014555665839</v>
      </c>
      <c r="L308" s="12">
        <v>0</v>
      </c>
      <c r="M308" s="11">
        <v>213</v>
      </c>
      <c r="N308" s="13"/>
      <c r="O308" t="str">
        <f t="shared" si="14"/>
        <v/>
      </c>
    </row>
    <row r="309" spans="1:15" hidden="1">
      <c r="A309" s="7">
        <f t="shared" si="12"/>
        <v>11</v>
      </c>
      <c r="B309" s="14">
        <v>45615</v>
      </c>
      <c r="C309" s="8" t="s">
        <v>13</v>
      </c>
      <c r="D309" s="8" t="s">
        <v>15</v>
      </c>
      <c r="E309" s="8" t="s">
        <v>15</v>
      </c>
      <c r="F309" s="9">
        <f t="shared" si="15"/>
        <v>9800000</v>
      </c>
      <c r="G309" s="9">
        <v>98</v>
      </c>
      <c r="H309" s="10">
        <v>9765700</v>
      </c>
      <c r="I309" s="11">
        <v>15759075915</v>
      </c>
      <c r="J309" s="11">
        <v>159280</v>
      </c>
      <c r="K309" s="11">
        <v>98939.452002762424</v>
      </c>
      <c r="L309" s="12">
        <v>0</v>
      </c>
      <c r="M309" s="11">
        <v>214</v>
      </c>
      <c r="N309" s="13"/>
      <c r="O309" t="str">
        <f t="shared" si="14"/>
        <v/>
      </c>
    </row>
    <row r="310" spans="1:15" hidden="1">
      <c r="A310" s="7">
        <f t="shared" si="12"/>
        <v>11</v>
      </c>
      <c r="B310" s="14">
        <v>45615</v>
      </c>
      <c r="C310" s="8" t="s">
        <v>13</v>
      </c>
      <c r="D310" s="8" t="s">
        <v>15</v>
      </c>
      <c r="E310" s="8" t="s">
        <v>15</v>
      </c>
      <c r="F310" s="9">
        <f t="shared" si="15"/>
        <v>100000000</v>
      </c>
      <c r="G310" s="9">
        <v>1000</v>
      </c>
      <c r="H310" s="10">
        <v>99700000</v>
      </c>
      <c r="I310" s="11">
        <v>15858775915</v>
      </c>
      <c r="J310" s="11">
        <v>160280</v>
      </c>
      <c r="K310" s="11">
        <v>98944.197123783379</v>
      </c>
      <c r="L310" s="12">
        <v>0</v>
      </c>
      <c r="M310" s="11">
        <v>215</v>
      </c>
      <c r="N310" s="13"/>
      <c r="O310" t="str">
        <f t="shared" si="14"/>
        <v/>
      </c>
    </row>
    <row r="311" spans="1:15" hidden="1">
      <c r="A311" s="7">
        <f t="shared" si="12"/>
        <v>11</v>
      </c>
      <c r="B311" s="14">
        <v>45615</v>
      </c>
      <c r="C311" s="8" t="s">
        <v>13</v>
      </c>
      <c r="D311" s="8" t="s">
        <v>15</v>
      </c>
      <c r="E311" s="8" t="s">
        <v>15</v>
      </c>
      <c r="F311" s="9">
        <f t="shared" si="15"/>
        <v>10000000</v>
      </c>
      <c r="G311" s="9">
        <v>100</v>
      </c>
      <c r="H311" s="10">
        <v>9970000</v>
      </c>
      <c r="I311" s="11">
        <v>15868745915</v>
      </c>
      <c r="J311" s="11">
        <v>160380</v>
      </c>
      <c r="K311" s="11">
        <v>98944.668381344309</v>
      </c>
      <c r="L311" s="12">
        <v>0</v>
      </c>
      <c r="M311" s="11">
        <v>216</v>
      </c>
      <c r="N311" s="13"/>
      <c r="O311" t="str">
        <f t="shared" si="14"/>
        <v/>
      </c>
    </row>
    <row r="312" spans="1:15" hidden="1">
      <c r="A312" s="7">
        <f t="shared" si="12"/>
        <v>11</v>
      </c>
      <c r="B312" s="14">
        <v>45615</v>
      </c>
      <c r="C312" s="8" t="s">
        <v>13</v>
      </c>
      <c r="D312" s="8" t="s">
        <v>15</v>
      </c>
      <c r="E312" s="8" t="s">
        <v>15</v>
      </c>
      <c r="F312" s="9">
        <f t="shared" si="15"/>
        <v>150000000</v>
      </c>
      <c r="G312" s="9">
        <v>1500</v>
      </c>
      <c r="H312" s="10">
        <v>149550000</v>
      </c>
      <c r="I312" s="11">
        <v>16018295915</v>
      </c>
      <c r="J312" s="11">
        <v>161880</v>
      </c>
      <c r="K312" s="11">
        <v>98951.667377069432</v>
      </c>
      <c r="L312" s="12">
        <v>0</v>
      </c>
      <c r="M312" s="11">
        <v>217</v>
      </c>
      <c r="N312" s="13"/>
      <c r="O312" t="str">
        <f t="shared" si="14"/>
        <v/>
      </c>
    </row>
    <row r="313" spans="1:15" hidden="1">
      <c r="A313" s="7">
        <f t="shared" si="12"/>
        <v>11</v>
      </c>
      <c r="B313" s="14">
        <v>45615</v>
      </c>
      <c r="C313" s="8" t="s">
        <v>13</v>
      </c>
      <c r="D313" s="8" t="s">
        <v>15</v>
      </c>
      <c r="E313" s="8" t="s">
        <v>15</v>
      </c>
      <c r="F313" s="9">
        <f t="shared" si="15"/>
        <v>110000000</v>
      </c>
      <c r="G313" s="9">
        <v>1100</v>
      </c>
      <c r="H313" s="10">
        <v>109670000</v>
      </c>
      <c r="I313" s="11">
        <v>16127965915</v>
      </c>
      <c r="J313" s="11">
        <v>162980</v>
      </c>
      <c r="K313" s="11">
        <v>98956.718094244687</v>
      </c>
      <c r="L313" s="12">
        <v>0</v>
      </c>
      <c r="M313" s="11">
        <v>218</v>
      </c>
      <c r="N313" s="13"/>
      <c r="O313" t="str">
        <f t="shared" si="14"/>
        <v/>
      </c>
    </row>
    <row r="314" spans="1:15" hidden="1">
      <c r="A314" s="7">
        <f t="shared" si="12"/>
        <v>11</v>
      </c>
      <c r="B314" s="14">
        <v>45615</v>
      </c>
      <c r="C314" s="8" t="s">
        <v>13</v>
      </c>
      <c r="D314" s="8" t="s">
        <v>15</v>
      </c>
      <c r="E314" s="8" t="s">
        <v>15</v>
      </c>
      <c r="F314" s="9">
        <f t="shared" si="15"/>
        <v>85000000</v>
      </c>
      <c r="G314" s="9">
        <v>850</v>
      </c>
      <c r="H314" s="10">
        <v>84745000</v>
      </c>
      <c r="I314" s="11">
        <v>16212710915</v>
      </c>
      <c r="J314" s="11">
        <v>163830</v>
      </c>
      <c r="K314" s="11">
        <v>98960.574467435756</v>
      </c>
      <c r="L314" s="12">
        <v>0</v>
      </c>
      <c r="M314" s="11">
        <v>219</v>
      </c>
      <c r="N314" s="13"/>
      <c r="O314" t="str">
        <f t="shared" si="14"/>
        <v/>
      </c>
    </row>
    <row r="315" spans="1:15" hidden="1">
      <c r="A315" s="7">
        <f t="shared" si="12"/>
        <v>11</v>
      </c>
      <c r="B315" s="14">
        <v>45615</v>
      </c>
      <c r="C315" s="8" t="s">
        <v>13</v>
      </c>
      <c r="D315" s="8" t="s">
        <v>15</v>
      </c>
      <c r="E315" s="8" t="s">
        <v>15</v>
      </c>
      <c r="F315" s="9">
        <f t="shared" si="15"/>
        <v>75000000</v>
      </c>
      <c r="G315" s="9">
        <v>750</v>
      </c>
      <c r="H315" s="10">
        <v>74775000</v>
      </c>
      <c r="I315" s="11">
        <v>16287485915</v>
      </c>
      <c r="J315" s="11">
        <v>164580</v>
      </c>
      <c r="K315" s="11">
        <v>98963.944069753314</v>
      </c>
      <c r="L315" s="12">
        <v>0</v>
      </c>
      <c r="M315" s="11">
        <v>220</v>
      </c>
      <c r="N315" s="13"/>
      <c r="O315" t="str">
        <f t="shared" si="14"/>
        <v/>
      </c>
    </row>
    <row r="316" spans="1:15" hidden="1">
      <c r="A316" s="7">
        <f t="shared" si="12"/>
        <v>11</v>
      </c>
      <c r="B316" s="14">
        <v>45615</v>
      </c>
      <c r="C316" s="8" t="s">
        <v>13</v>
      </c>
      <c r="D316" s="8" t="s">
        <v>15</v>
      </c>
      <c r="E316" s="8" t="s">
        <v>15</v>
      </c>
      <c r="F316" s="9">
        <f t="shared" si="15"/>
        <v>40000000</v>
      </c>
      <c r="G316" s="9">
        <v>400</v>
      </c>
      <c r="H316" s="10">
        <v>39880000</v>
      </c>
      <c r="I316" s="11">
        <v>16327365915</v>
      </c>
      <c r="J316" s="11">
        <v>164980</v>
      </c>
      <c r="K316" s="11">
        <v>98965.728664080496</v>
      </c>
      <c r="L316" s="12">
        <v>0</v>
      </c>
      <c r="M316" s="11">
        <v>221</v>
      </c>
      <c r="N316" s="13"/>
      <c r="O316" t="str">
        <f t="shared" si="14"/>
        <v/>
      </c>
    </row>
    <row r="317" spans="1:15" hidden="1">
      <c r="A317" s="7">
        <f t="shared" si="12"/>
        <v>11</v>
      </c>
      <c r="B317" s="14">
        <v>45615</v>
      </c>
      <c r="C317" s="8" t="s">
        <v>13</v>
      </c>
      <c r="D317" s="8" t="s">
        <v>15</v>
      </c>
      <c r="E317" s="8" t="s">
        <v>15</v>
      </c>
      <c r="F317" s="9">
        <f t="shared" si="15"/>
        <v>9900000</v>
      </c>
      <c r="G317" s="9">
        <v>99</v>
      </c>
      <c r="H317" s="10">
        <v>9870300</v>
      </c>
      <c r="I317" s="11">
        <v>16337236215</v>
      </c>
      <c r="J317" s="11">
        <v>165079</v>
      </c>
      <c r="K317" s="11">
        <v>98966.169016046857</v>
      </c>
      <c r="L317" s="12">
        <v>0</v>
      </c>
      <c r="M317" s="11">
        <v>222</v>
      </c>
      <c r="N317" s="13"/>
      <c r="O317" t="str">
        <f t="shared" si="14"/>
        <v/>
      </c>
    </row>
    <row r="318" spans="1:15" hidden="1">
      <c r="A318" s="7">
        <f t="shared" si="12"/>
        <v>11</v>
      </c>
      <c r="B318" s="14">
        <v>45615</v>
      </c>
      <c r="C318" s="8" t="s">
        <v>13</v>
      </c>
      <c r="D318" s="8" t="s">
        <v>15</v>
      </c>
      <c r="E318" s="8" t="s">
        <v>15</v>
      </c>
      <c r="F318" s="9">
        <f t="shared" si="15"/>
        <v>100000</v>
      </c>
      <c r="G318" s="9">
        <v>1</v>
      </c>
      <c r="H318" s="10">
        <v>99700</v>
      </c>
      <c r="I318" s="11">
        <v>16337335915</v>
      </c>
      <c r="J318" s="11">
        <v>165080</v>
      </c>
      <c r="K318" s="11">
        <v>98966.173461352068</v>
      </c>
      <c r="L318" s="12">
        <v>0</v>
      </c>
      <c r="M318" s="11">
        <v>223</v>
      </c>
      <c r="N318" s="13"/>
      <c r="O318" t="str">
        <f t="shared" si="14"/>
        <v/>
      </c>
    </row>
    <row r="319" spans="1:15" hidden="1">
      <c r="A319" s="7">
        <f t="shared" si="12"/>
        <v>11</v>
      </c>
      <c r="B319" s="14">
        <v>45615</v>
      </c>
      <c r="C319" s="8" t="s">
        <v>13</v>
      </c>
      <c r="D319" s="8" t="s">
        <v>15</v>
      </c>
      <c r="E319" s="8" t="s">
        <v>15</v>
      </c>
      <c r="F319" s="9">
        <f t="shared" si="15"/>
        <v>9900000</v>
      </c>
      <c r="G319" s="9">
        <v>99</v>
      </c>
      <c r="H319" s="10">
        <v>9870300</v>
      </c>
      <c r="I319" s="11">
        <v>16347206215</v>
      </c>
      <c r="J319" s="11">
        <v>165179</v>
      </c>
      <c r="K319" s="11">
        <v>98966.61328013851</v>
      </c>
      <c r="L319" s="12">
        <v>0</v>
      </c>
      <c r="M319" s="11">
        <v>224</v>
      </c>
      <c r="N319" s="13"/>
      <c r="O319" t="str">
        <f t="shared" si="14"/>
        <v/>
      </c>
    </row>
    <row r="320" spans="1:15" hidden="1">
      <c r="A320" s="7">
        <f t="shared" si="12"/>
        <v>11</v>
      </c>
      <c r="B320" s="14">
        <v>45616</v>
      </c>
      <c r="C320" s="8" t="s">
        <v>13</v>
      </c>
      <c r="D320" s="8" t="s">
        <v>15</v>
      </c>
      <c r="E320" s="8" t="s">
        <v>15</v>
      </c>
      <c r="F320" s="9">
        <f t="shared" si="15"/>
        <v>60000000</v>
      </c>
      <c r="G320" s="9">
        <v>600</v>
      </c>
      <c r="H320" s="10">
        <v>59880000</v>
      </c>
      <c r="I320" s="11">
        <v>16407086215</v>
      </c>
      <c r="J320" s="11">
        <v>165779</v>
      </c>
      <c r="K320" s="11">
        <v>98969.629536913606</v>
      </c>
      <c r="L320" s="12">
        <v>0</v>
      </c>
      <c r="M320" s="11">
        <v>225</v>
      </c>
      <c r="N320" s="13"/>
      <c r="O320" t="str">
        <f t="shared" si="14"/>
        <v/>
      </c>
    </row>
    <row r="321" spans="1:15" hidden="1">
      <c r="A321" s="7">
        <f t="shared" si="12"/>
        <v>11</v>
      </c>
      <c r="B321" s="14">
        <v>45616</v>
      </c>
      <c r="C321" s="8" t="s">
        <v>13</v>
      </c>
      <c r="D321" s="8" t="s">
        <v>15</v>
      </c>
      <c r="E321" s="8" t="s">
        <v>15</v>
      </c>
      <c r="F321" s="9">
        <f t="shared" si="15"/>
        <v>100000000</v>
      </c>
      <c r="G321" s="9">
        <v>1000</v>
      </c>
      <c r="H321" s="10">
        <v>99800000</v>
      </c>
      <c r="I321" s="11">
        <v>16506886215</v>
      </c>
      <c r="J321" s="11">
        <v>166779</v>
      </c>
      <c r="K321" s="11">
        <v>98974.608403935752</v>
      </c>
      <c r="L321" s="12">
        <v>0</v>
      </c>
      <c r="M321" s="11">
        <v>226</v>
      </c>
      <c r="N321" s="13"/>
      <c r="O321" t="str">
        <f t="shared" si="14"/>
        <v/>
      </c>
    </row>
    <row r="322" spans="1:15" hidden="1">
      <c r="A322" s="7">
        <f t="shared" ref="A322:A369" si="16">MONTH(B322)</f>
        <v>11</v>
      </c>
      <c r="B322" s="14">
        <v>45616</v>
      </c>
      <c r="C322" s="8" t="s">
        <v>13</v>
      </c>
      <c r="D322" s="8" t="s">
        <v>15</v>
      </c>
      <c r="E322" s="8" t="s">
        <v>15</v>
      </c>
      <c r="F322" s="9">
        <f t="shared" si="15"/>
        <v>130000000</v>
      </c>
      <c r="G322" s="9">
        <v>1300</v>
      </c>
      <c r="H322" s="10">
        <v>129740000</v>
      </c>
      <c r="I322" s="11">
        <v>16636626215</v>
      </c>
      <c r="J322" s="11">
        <v>168079</v>
      </c>
      <c r="K322" s="11">
        <v>98980.992360735137</v>
      </c>
      <c r="L322" s="12">
        <v>0</v>
      </c>
      <c r="M322" s="11">
        <v>227</v>
      </c>
      <c r="N322" s="13"/>
      <c r="O322" t="str">
        <f t="shared" ref="O322:O385" si="17">IF(M322=_xlfn.MAXIFS(M:M,D:D,D322),"X","")</f>
        <v/>
      </c>
    </row>
    <row r="323" spans="1:15" hidden="1">
      <c r="A323" s="7">
        <f t="shared" si="16"/>
        <v>11</v>
      </c>
      <c r="B323" s="14">
        <v>45616</v>
      </c>
      <c r="C323" s="8" t="s">
        <v>13</v>
      </c>
      <c r="D323" s="8" t="s">
        <v>15</v>
      </c>
      <c r="E323" s="8" t="s">
        <v>15</v>
      </c>
      <c r="F323" s="9">
        <f t="shared" si="15"/>
        <v>1000000</v>
      </c>
      <c r="G323" s="9">
        <v>10</v>
      </c>
      <c r="H323" s="10">
        <v>998000</v>
      </c>
      <c r="I323" s="11">
        <v>16637624215</v>
      </c>
      <c r="J323" s="11">
        <v>168089</v>
      </c>
      <c r="K323" s="11">
        <v>98981.041085377394</v>
      </c>
      <c r="L323" s="12">
        <v>0</v>
      </c>
      <c r="M323" s="11">
        <v>228</v>
      </c>
      <c r="N323" s="13"/>
      <c r="O323" t="str">
        <f t="shared" si="17"/>
        <v/>
      </c>
    </row>
    <row r="324" spans="1:15" hidden="1">
      <c r="A324" s="7">
        <f t="shared" si="16"/>
        <v>11</v>
      </c>
      <c r="B324" s="14">
        <v>45617</v>
      </c>
      <c r="C324" s="8" t="s">
        <v>13</v>
      </c>
      <c r="D324" s="8" t="s">
        <v>15</v>
      </c>
      <c r="E324" s="8" t="s">
        <v>15</v>
      </c>
      <c r="F324" s="9">
        <f t="shared" si="15"/>
        <v>70000000</v>
      </c>
      <c r="G324" s="9">
        <v>700</v>
      </c>
      <c r="H324" s="10">
        <v>69860000</v>
      </c>
      <c r="I324" s="11">
        <v>16707484215</v>
      </c>
      <c r="J324" s="11">
        <v>168789</v>
      </c>
      <c r="K324" s="11">
        <v>98984.437463341805</v>
      </c>
      <c r="L324" s="12">
        <v>0</v>
      </c>
      <c r="M324" s="11">
        <v>229</v>
      </c>
      <c r="N324" s="13"/>
      <c r="O324" t="str">
        <f t="shared" si="17"/>
        <v/>
      </c>
    </row>
    <row r="325" spans="1:15" hidden="1">
      <c r="A325" s="7">
        <f t="shared" si="16"/>
        <v>11</v>
      </c>
      <c r="B325" s="14">
        <v>45618</v>
      </c>
      <c r="C325" s="8" t="s">
        <v>13</v>
      </c>
      <c r="D325" s="8" t="s">
        <v>15</v>
      </c>
      <c r="E325" s="8" t="s">
        <v>15</v>
      </c>
      <c r="F325" s="9">
        <f t="shared" si="15"/>
        <v>100000000</v>
      </c>
      <c r="G325" s="9">
        <v>1000</v>
      </c>
      <c r="H325" s="10">
        <v>99900000</v>
      </c>
      <c r="I325" s="11">
        <v>16807384215</v>
      </c>
      <c r="J325" s="11">
        <v>169789</v>
      </c>
      <c r="K325" s="11">
        <v>98989.829818186103</v>
      </c>
      <c r="L325" s="12">
        <v>0</v>
      </c>
      <c r="M325" s="11">
        <v>230</v>
      </c>
      <c r="N325" s="13"/>
      <c r="O325" t="str">
        <f t="shared" si="17"/>
        <v/>
      </c>
    </row>
    <row r="326" spans="1:15" hidden="1">
      <c r="A326" s="7">
        <f t="shared" si="16"/>
        <v>11</v>
      </c>
      <c r="B326" s="14">
        <v>45618</v>
      </c>
      <c r="C326" s="8" t="s">
        <v>13</v>
      </c>
      <c r="D326" s="8" t="s">
        <v>15</v>
      </c>
      <c r="E326" s="8" t="s">
        <v>15</v>
      </c>
      <c r="F326" s="9">
        <f t="shared" si="15"/>
        <v>5000000</v>
      </c>
      <c r="G326" s="9">
        <v>50</v>
      </c>
      <c r="H326" s="10">
        <v>4999500</v>
      </c>
      <c r="I326" s="11">
        <v>16812383715</v>
      </c>
      <c r="J326" s="11">
        <v>169839</v>
      </c>
      <c r="K326" s="11">
        <v>98990.124264744853</v>
      </c>
      <c r="L326" s="12">
        <v>0</v>
      </c>
      <c r="M326" s="11">
        <v>231</v>
      </c>
      <c r="N326" s="13"/>
      <c r="O326" t="str">
        <f t="shared" si="17"/>
        <v/>
      </c>
    </row>
    <row r="327" spans="1:15" hidden="1">
      <c r="A327" s="7">
        <f t="shared" si="16"/>
        <v>11</v>
      </c>
      <c r="B327" s="14">
        <v>45618</v>
      </c>
      <c r="C327" s="8" t="s">
        <v>13</v>
      </c>
      <c r="D327" s="8" t="s">
        <v>15</v>
      </c>
      <c r="E327" s="8" t="s">
        <v>15</v>
      </c>
      <c r="F327" s="9">
        <f t="shared" si="15"/>
        <v>70000000</v>
      </c>
      <c r="G327" s="9">
        <v>700</v>
      </c>
      <c r="H327" s="10">
        <v>69993000</v>
      </c>
      <c r="I327" s="11">
        <v>16882376715</v>
      </c>
      <c r="J327" s="11">
        <v>170539</v>
      </c>
      <c r="K327" s="11">
        <v>98994.228387641531</v>
      </c>
      <c r="L327" s="12">
        <v>0</v>
      </c>
      <c r="M327" s="11">
        <v>232</v>
      </c>
      <c r="N327" s="13"/>
      <c r="O327" t="str">
        <f t="shared" si="17"/>
        <v/>
      </c>
    </row>
    <row r="328" spans="1:15" hidden="1">
      <c r="A328" s="7">
        <f t="shared" si="16"/>
        <v>11</v>
      </c>
      <c r="B328" s="14">
        <v>45618</v>
      </c>
      <c r="C328" s="8" t="s">
        <v>13</v>
      </c>
      <c r="D328" s="8" t="s">
        <v>15</v>
      </c>
      <c r="E328" s="8" t="s">
        <v>15</v>
      </c>
      <c r="F328" s="9">
        <f t="shared" si="15"/>
        <v>120000000</v>
      </c>
      <c r="G328" s="9">
        <v>1200</v>
      </c>
      <c r="H328" s="10">
        <v>119988000</v>
      </c>
      <c r="I328" s="11">
        <v>17002364715</v>
      </c>
      <c r="J328" s="11">
        <v>171739</v>
      </c>
      <c r="K328" s="11">
        <v>99001.186189508502</v>
      </c>
      <c r="L328" s="12">
        <v>0</v>
      </c>
      <c r="M328" s="11">
        <v>233</v>
      </c>
      <c r="N328" s="13"/>
      <c r="O328" t="str">
        <f t="shared" si="17"/>
        <v/>
      </c>
    </row>
    <row r="329" spans="1:15" hidden="1">
      <c r="A329" s="7">
        <f t="shared" si="16"/>
        <v>11</v>
      </c>
      <c r="B329" s="14">
        <v>45618</v>
      </c>
      <c r="C329" s="8" t="s">
        <v>13</v>
      </c>
      <c r="D329" s="8" t="s">
        <v>15</v>
      </c>
      <c r="E329" s="8" t="s">
        <v>15</v>
      </c>
      <c r="F329" s="9">
        <f t="shared" si="15"/>
        <v>180000000</v>
      </c>
      <c r="G329" s="9">
        <v>1800</v>
      </c>
      <c r="H329" s="10">
        <v>180000000</v>
      </c>
      <c r="I329" s="11">
        <v>17182364715</v>
      </c>
      <c r="J329" s="11">
        <v>173539</v>
      </c>
      <c r="K329" s="11">
        <v>99011.546194227238</v>
      </c>
      <c r="L329" s="12">
        <v>0</v>
      </c>
      <c r="M329" s="11">
        <v>234</v>
      </c>
      <c r="N329" s="13"/>
      <c r="O329" t="str">
        <f t="shared" si="17"/>
        <v/>
      </c>
    </row>
    <row r="330" spans="1:15" hidden="1">
      <c r="A330" s="7">
        <f t="shared" si="16"/>
        <v>11</v>
      </c>
      <c r="B330" s="14">
        <v>45618</v>
      </c>
      <c r="C330" s="8" t="s">
        <v>13</v>
      </c>
      <c r="D330" s="8" t="s">
        <v>15</v>
      </c>
      <c r="E330" s="8" t="s">
        <v>15</v>
      </c>
      <c r="F330" s="9">
        <f t="shared" ref="F330:F392" si="18">100000*G330</f>
        <v>40000000</v>
      </c>
      <c r="G330" s="9">
        <v>400</v>
      </c>
      <c r="H330" s="10">
        <v>40000000</v>
      </c>
      <c r="I330" s="11">
        <v>17222364715</v>
      </c>
      <c r="J330" s="11">
        <v>173939</v>
      </c>
      <c r="K330" s="11">
        <v>99013.819298719667</v>
      </c>
      <c r="L330" s="12">
        <v>0</v>
      </c>
      <c r="M330" s="11">
        <v>235</v>
      </c>
      <c r="N330" s="13"/>
      <c r="O330" t="str">
        <f t="shared" si="17"/>
        <v/>
      </c>
    </row>
    <row r="331" spans="1:15" hidden="1">
      <c r="A331" s="7">
        <f t="shared" si="16"/>
        <v>11</v>
      </c>
      <c r="B331" s="14">
        <v>45618</v>
      </c>
      <c r="C331" s="8" t="s">
        <v>13</v>
      </c>
      <c r="D331" s="8" t="s">
        <v>15</v>
      </c>
      <c r="E331" s="8" t="s">
        <v>15</v>
      </c>
      <c r="F331" s="9">
        <f t="shared" si="18"/>
        <v>180000000</v>
      </c>
      <c r="G331" s="9">
        <v>1800</v>
      </c>
      <c r="H331" s="10">
        <v>180000000</v>
      </c>
      <c r="I331" s="11">
        <v>17402364715</v>
      </c>
      <c r="J331" s="11">
        <v>175739</v>
      </c>
      <c r="K331" s="11">
        <v>99023.920216912578</v>
      </c>
      <c r="L331" s="12">
        <v>0</v>
      </c>
      <c r="M331" s="11">
        <v>236</v>
      </c>
      <c r="N331" s="13"/>
      <c r="O331" t="str">
        <f t="shared" si="17"/>
        <v/>
      </c>
    </row>
    <row r="332" spans="1:15" hidden="1">
      <c r="A332" s="7">
        <f t="shared" si="16"/>
        <v>11</v>
      </c>
      <c r="B332" s="14">
        <v>45618</v>
      </c>
      <c r="C332" s="8" t="s">
        <v>13</v>
      </c>
      <c r="D332" s="8" t="s">
        <v>15</v>
      </c>
      <c r="E332" s="8" t="s">
        <v>15</v>
      </c>
      <c r="F332" s="9">
        <f t="shared" si="18"/>
        <v>60000000</v>
      </c>
      <c r="G332" s="9">
        <v>600</v>
      </c>
      <c r="H332" s="10">
        <v>60000000</v>
      </c>
      <c r="I332" s="11">
        <v>17462364715</v>
      </c>
      <c r="J332" s="11">
        <v>176339</v>
      </c>
      <c r="K332" s="11">
        <v>99027.241364644229</v>
      </c>
      <c r="L332" s="12">
        <v>0</v>
      </c>
      <c r="M332" s="11">
        <v>237</v>
      </c>
      <c r="N332" s="13"/>
      <c r="O332" t="str">
        <f t="shared" si="17"/>
        <v/>
      </c>
    </row>
    <row r="333" spans="1:15" hidden="1">
      <c r="A333" s="7">
        <f t="shared" si="16"/>
        <v>11</v>
      </c>
      <c r="B333" s="14">
        <v>45618</v>
      </c>
      <c r="C333" s="8" t="s">
        <v>13</v>
      </c>
      <c r="D333" s="8" t="s">
        <v>15</v>
      </c>
      <c r="E333" s="8" t="s">
        <v>15</v>
      </c>
      <c r="F333" s="9">
        <f t="shared" si="18"/>
        <v>20000000</v>
      </c>
      <c r="G333" s="9">
        <v>200</v>
      </c>
      <c r="H333" s="10">
        <v>20000000</v>
      </c>
      <c r="I333" s="11">
        <v>17482364715</v>
      </c>
      <c r="J333" s="11">
        <v>176539</v>
      </c>
      <c r="K333" s="11">
        <v>99028.343397209683</v>
      </c>
      <c r="L333" s="12">
        <v>0</v>
      </c>
      <c r="M333" s="11">
        <v>238</v>
      </c>
      <c r="N333" s="13"/>
      <c r="O333" t="str">
        <f t="shared" si="17"/>
        <v/>
      </c>
    </row>
    <row r="334" spans="1:15" hidden="1">
      <c r="A334" s="7">
        <f t="shared" si="16"/>
        <v>11</v>
      </c>
      <c r="B334" s="14">
        <v>45618</v>
      </c>
      <c r="C334" s="8" t="s">
        <v>13</v>
      </c>
      <c r="D334" s="8" t="s">
        <v>15</v>
      </c>
      <c r="E334" s="8" t="s">
        <v>15</v>
      </c>
      <c r="F334" s="9">
        <f t="shared" si="18"/>
        <v>150000000</v>
      </c>
      <c r="G334" s="9">
        <v>1500</v>
      </c>
      <c r="H334" s="10">
        <v>150000000</v>
      </c>
      <c r="I334" s="11">
        <v>17632364715</v>
      </c>
      <c r="J334" s="11">
        <v>178039</v>
      </c>
      <c r="K334" s="11">
        <v>99036.529721016181</v>
      </c>
      <c r="L334" s="12">
        <v>0</v>
      </c>
      <c r="M334" s="11">
        <v>239</v>
      </c>
      <c r="N334" s="13"/>
      <c r="O334" t="str">
        <f t="shared" si="17"/>
        <v/>
      </c>
    </row>
    <row r="335" spans="1:15" hidden="1">
      <c r="A335" s="7">
        <f t="shared" si="16"/>
        <v>11</v>
      </c>
      <c r="B335" s="14">
        <v>45618</v>
      </c>
      <c r="C335" s="8" t="s">
        <v>13</v>
      </c>
      <c r="D335" s="8" t="s">
        <v>15</v>
      </c>
      <c r="E335" s="8" t="s">
        <v>15</v>
      </c>
      <c r="F335" s="9">
        <f t="shared" si="18"/>
        <v>120000000</v>
      </c>
      <c r="G335" s="9">
        <v>1200</v>
      </c>
      <c r="H335" s="10">
        <v>120000000</v>
      </c>
      <c r="I335" s="11">
        <v>17752364715</v>
      </c>
      <c r="J335" s="11">
        <v>179239</v>
      </c>
      <c r="K335" s="11">
        <v>99042.980127092873</v>
      </c>
      <c r="L335" s="12">
        <v>0</v>
      </c>
      <c r="M335" s="11">
        <v>240</v>
      </c>
      <c r="N335" s="13"/>
      <c r="O335" t="str">
        <f t="shared" si="17"/>
        <v/>
      </c>
    </row>
    <row r="336" spans="1:15" hidden="1">
      <c r="A336" s="7">
        <f t="shared" si="16"/>
        <v>11</v>
      </c>
      <c r="B336" s="14">
        <v>45618</v>
      </c>
      <c r="C336" s="8" t="s">
        <v>13</v>
      </c>
      <c r="D336" s="8" t="s">
        <v>15</v>
      </c>
      <c r="E336" s="8" t="s">
        <v>15</v>
      </c>
      <c r="F336" s="9">
        <f t="shared" si="18"/>
        <v>60000000</v>
      </c>
      <c r="G336" s="9">
        <v>600</v>
      </c>
      <c r="H336" s="10">
        <v>59994000</v>
      </c>
      <c r="I336" s="11">
        <v>17812358715</v>
      </c>
      <c r="J336" s="11">
        <v>179839</v>
      </c>
      <c r="K336" s="11">
        <v>99046.139686052527</v>
      </c>
      <c r="L336" s="12">
        <v>0</v>
      </c>
      <c r="M336" s="11">
        <v>241</v>
      </c>
      <c r="N336" s="13"/>
      <c r="O336" t="str">
        <f t="shared" si="17"/>
        <v/>
      </c>
    </row>
    <row r="337" spans="1:15" hidden="1">
      <c r="A337" s="7">
        <f t="shared" si="16"/>
        <v>11</v>
      </c>
      <c r="B337" s="14">
        <v>45621</v>
      </c>
      <c r="C337" s="8" t="s">
        <v>13</v>
      </c>
      <c r="D337" s="8" t="s">
        <v>15</v>
      </c>
      <c r="E337" s="8" t="s">
        <v>15</v>
      </c>
      <c r="F337" s="9">
        <f t="shared" si="18"/>
        <v>2000000</v>
      </c>
      <c r="G337" s="9">
        <v>20</v>
      </c>
      <c r="H337" s="10">
        <v>1999800</v>
      </c>
      <c r="I337" s="11">
        <v>17814358515</v>
      </c>
      <c r="J337" s="11">
        <v>179859</v>
      </c>
      <c r="K337" s="11">
        <v>99046.244641635945</v>
      </c>
      <c r="L337" s="12">
        <v>0</v>
      </c>
      <c r="M337" s="11">
        <v>242</v>
      </c>
      <c r="N337" s="13"/>
      <c r="O337" t="str">
        <f t="shared" si="17"/>
        <v/>
      </c>
    </row>
    <row r="338" spans="1:15" hidden="1">
      <c r="A338" s="7">
        <f t="shared" si="16"/>
        <v>11</v>
      </c>
      <c r="B338" s="14">
        <v>45621</v>
      </c>
      <c r="C338" s="8" t="s">
        <v>13</v>
      </c>
      <c r="D338" s="8" t="s">
        <v>15</v>
      </c>
      <c r="E338" s="8" t="s">
        <v>15</v>
      </c>
      <c r="F338" s="9">
        <f t="shared" si="18"/>
        <v>25000000</v>
      </c>
      <c r="G338" s="9">
        <v>250</v>
      </c>
      <c r="H338" s="10">
        <v>24997500</v>
      </c>
      <c r="I338" s="11">
        <v>17839356015</v>
      </c>
      <c r="J338" s="11">
        <v>180109</v>
      </c>
      <c r="K338" s="11">
        <v>99047.554619702511</v>
      </c>
      <c r="L338" s="12">
        <v>0</v>
      </c>
      <c r="M338" s="11">
        <v>243</v>
      </c>
      <c r="N338" s="13"/>
      <c r="O338" t="str">
        <f t="shared" si="17"/>
        <v/>
      </c>
    </row>
    <row r="339" spans="1:15" hidden="1">
      <c r="A339" s="7">
        <f t="shared" si="16"/>
        <v>11</v>
      </c>
      <c r="B339" s="14">
        <v>45621</v>
      </c>
      <c r="C339" s="8" t="s">
        <v>13</v>
      </c>
      <c r="D339" s="8" t="s">
        <v>15</v>
      </c>
      <c r="E339" s="8" t="s">
        <v>15</v>
      </c>
      <c r="F339" s="9">
        <f t="shared" si="18"/>
        <v>55000000</v>
      </c>
      <c r="G339" s="9">
        <v>550</v>
      </c>
      <c r="H339" s="10">
        <v>54994500</v>
      </c>
      <c r="I339" s="11">
        <v>17894350515</v>
      </c>
      <c r="J339" s="11">
        <v>180659</v>
      </c>
      <c r="K339" s="11">
        <v>99050.423809497457</v>
      </c>
      <c r="L339" s="12">
        <v>0</v>
      </c>
      <c r="M339" s="11">
        <v>244</v>
      </c>
      <c r="N339" s="13"/>
      <c r="O339" t="str">
        <f t="shared" si="17"/>
        <v/>
      </c>
    </row>
    <row r="340" spans="1:15" hidden="1">
      <c r="A340" s="7">
        <f t="shared" si="16"/>
        <v>11</v>
      </c>
      <c r="B340" s="14">
        <v>45621</v>
      </c>
      <c r="C340" s="8" t="s">
        <v>13</v>
      </c>
      <c r="D340" s="8" t="s">
        <v>15</v>
      </c>
      <c r="E340" s="8" t="s">
        <v>15</v>
      </c>
      <c r="F340" s="9">
        <f t="shared" si="18"/>
        <v>20000000</v>
      </c>
      <c r="G340" s="9">
        <v>200</v>
      </c>
      <c r="H340" s="10">
        <v>19998000</v>
      </c>
      <c r="I340" s="11">
        <v>17914348515</v>
      </c>
      <c r="J340" s="11">
        <v>180859</v>
      </c>
      <c r="K340" s="11">
        <v>99051.462824631337</v>
      </c>
      <c r="L340" s="12">
        <v>0</v>
      </c>
      <c r="M340" s="11">
        <v>245</v>
      </c>
      <c r="N340" s="13"/>
      <c r="O340" t="str">
        <f t="shared" si="17"/>
        <v/>
      </c>
    </row>
    <row r="341" spans="1:15" hidden="1">
      <c r="A341" s="7">
        <f t="shared" si="16"/>
        <v>11</v>
      </c>
      <c r="B341" s="14">
        <v>45621</v>
      </c>
      <c r="C341" s="8" t="s">
        <v>13</v>
      </c>
      <c r="D341" s="8" t="s">
        <v>15</v>
      </c>
      <c r="E341" s="8" t="s">
        <v>15</v>
      </c>
      <c r="F341" s="9">
        <f t="shared" si="18"/>
        <v>60000000</v>
      </c>
      <c r="G341" s="9">
        <v>600</v>
      </c>
      <c r="H341" s="10">
        <v>59994000</v>
      </c>
      <c r="I341" s="11">
        <v>17974342515</v>
      </c>
      <c r="J341" s="11">
        <v>181459</v>
      </c>
      <c r="K341" s="11">
        <v>99054.566127885642</v>
      </c>
      <c r="L341" s="12">
        <v>0</v>
      </c>
      <c r="M341" s="11">
        <v>246</v>
      </c>
      <c r="N341" s="13"/>
      <c r="O341" t="str">
        <f t="shared" si="17"/>
        <v/>
      </c>
    </row>
    <row r="342" spans="1:15" hidden="1">
      <c r="A342" s="7">
        <f t="shared" si="16"/>
        <v>11</v>
      </c>
      <c r="B342" s="14">
        <v>45621</v>
      </c>
      <c r="C342" s="8" t="s">
        <v>13</v>
      </c>
      <c r="D342" s="8" t="s">
        <v>15</v>
      </c>
      <c r="E342" s="8" t="s">
        <v>15</v>
      </c>
      <c r="F342" s="9">
        <f t="shared" si="18"/>
        <v>5000000</v>
      </c>
      <c r="G342" s="9">
        <v>50</v>
      </c>
      <c r="H342" s="10">
        <v>4999500</v>
      </c>
      <c r="I342" s="11">
        <v>17979342015</v>
      </c>
      <c r="J342" s="11">
        <v>181509</v>
      </c>
      <c r="K342" s="11">
        <v>99054.823810389571</v>
      </c>
      <c r="L342" s="12">
        <v>0</v>
      </c>
      <c r="M342" s="11">
        <v>247</v>
      </c>
      <c r="N342" s="13"/>
      <c r="O342" t="str">
        <f t="shared" si="17"/>
        <v/>
      </c>
    </row>
    <row r="343" spans="1:15" hidden="1">
      <c r="A343" s="7">
        <f t="shared" si="16"/>
        <v>11</v>
      </c>
      <c r="B343" s="14">
        <v>45621</v>
      </c>
      <c r="C343" s="8" t="s">
        <v>13</v>
      </c>
      <c r="D343" s="8" t="s">
        <v>15</v>
      </c>
      <c r="E343" s="8" t="s">
        <v>15</v>
      </c>
      <c r="F343" s="9">
        <f t="shared" si="18"/>
        <v>65000000</v>
      </c>
      <c r="G343" s="9">
        <v>650</v>
      </c>
      <c r="H343" s="10">
        <v>64941500</v>
      </c>
      <c r="I343" s="11">
        <v>18044283515</v>
      </c>
      <c r="J343" s="11">
        <v>182159</v>
      </c>
      <c r="K343" s="11">
        <v>99057.875345165492</v>
      </c>
      <c r="L343" s="12">
        <v>0</v>
      </c>
      <c r="M343" s="11">
        <v>248</v>
      </c>
      <c r="N343" s="13"/>
      <c r="O343" t="str">
        <f t="shared" si="17"/>
        <v/>
      </c>
    </row>
    <row r="344" spans="1:15" hidden="1">
      <c r="A344" s="7">
        <f t="shared" si="16"/>
        <v>11</v>
      </c>
      <c r="B344" s="14">
        <v>45621</v>
      </c>
      <c r="C344" s="8" t="s">
        <v>13</v>
      </c>
      <c r="D344" s="8" t="s">
        <v>15</v>
      </c>
      <c r="E344" s="8" t="s">
        <v>15</v>
      </c>
      <c r="F344" s="9">
        <f t="shared" si="18"/>
        <v>125000000</v>
      </c>
      <c r="G344" s="9">
        <v>1250</v>
      </c>
      <c r="H344" s="10">
        <v>124887500</v>
      </c>
      <c r="I344" s="11">
        <v>18169171015</v>
      </c>
      <c r="J344" s="11">
        <v>183409</v>
      </c>
      <c r="K344" s="11">
        <v>99063.682889062155</v>
      </c>
      <c r="L344" s="12">
        <v>0</v>
      </c>
      <c r="M344" s="11">
        <v>249</v>
      </c>
      <c r="N344" s="13"/>
      <c r="O344" t="str">
        <f t="shared" si="17"/>
        <v/>
      </c>
    </row>
    <row r="345" spans="1:15" hidden="1">
      <c r="A345" s="7">
        <f t="shared" si="16"/>
        <v>11</v>
      </c>
      <c r="B345" s="14">
        <v>45621</v>
      </c>
      <c r="C345" s="8" t="s">
        <v>13</v>
      </c>
      <c r="D345" s="8" t="s">
        <v>15</v>
      </c>
      <c r="E345" s="8" t="s">
        <v>15</v>
      </c>
      <c r="F345" s="9">
        <f t="shared" si="18"/>
        <v>10000000</v>
      </c>
      <c r="G345" s="9">
        <v>100</v>
      </c>
      <c r="H345" s="10">
        <v>9991000</v>
      </c>
      <c r="I345" s="11">
        <v>18179162015</v>
      </c>
      <c r="J345" s="11">
        <v>183509</v>
      </c>
      <c r="K345" s="11">
        <v>99064.144074677533</v>
      </c>
      <c r="L345" s="12">
        <v>0</v>
      </c>
      <c r="M345" s="11">
        <v>250</v>
      </c>
      <c r="N345" s="13"/>
      <c r="O345" t="str">
        <f t="shared" si="17"/>
        <v/>
      </c>
    </row>
    <row r="346" spans="1:15" hidden="1">
      <c r="A346" s="7">
        <f t="shared" si="16"/>
        <v>11</v>
      </c>
      <c r="B346" s="14">
        <v>45621</v>
      </c>
      <c r="C346" s="8" t="s">
        <v>13</v>
      </c>
      <c r="D346" s="8" t="s">
        <v>15</v>
      </c>
      <c r="E346" s="8" t="s">
        <v>15</v>
      </c>
      <c r="F346" s="9">
        <f t="shared" si="18"/>
        <v>100000000</v>
      </c>
      <c r="G346" s="9">
        <v>1000</v>
      </c>
      <c r="H346" s="10">
        <v>100000000</v>
      </c>
      <c r="I346" s="11">
        <v>18279162015</v>
      </c>
      <c r="J346" s="11">
        <v>184509</v>
      </c>
      <c r="K346" s="11">
        <v>99069.216217095105</v>
      </c>
      <c r="L346" s="12">
        <v>0</v>
      </c>
      <c r="M346" s="11">
        <v>251</v>
      </c>
      <c r="N346" s="13"/>
      <c r="O346" t="str">
        <f t="shared" si="17"/>
        <v/>
      </c>
    </row>
    <row r="347" spans="1:15" hidden="1">
      <c r="A347" s="7">
        <f t="shared" si="16"/>
        <v>11</v>
      </c>
      <c r="B347" s="14">
        <v>45621</v>
      </c>
      <c r="C347" s="8" t="s">
        <v>13</v>
      </c>
      <c r="D347" s="8" t="s">
        <v>15</v>
      </c>
      <c r="E347" s="8" t="s">
        <v>15</v>
      </c>
      <c r="F347" s="9">
        <f t="shared" si="18"/>
        <v>160000000</v>
      </c>
      <c r="G347" s="9">
        <v>1600</v>
      </c>
      <c r="H347" s="10">
        <v>160000000</v>
      </c>
      <c r="I347" s="11">
        <v>18439162015</v>
      </c>
      <c r="J347" s="11">
        <v>186109</v>
      </c>
      <c r="K347" s="11">
        <v>99077.218269938588</v>
      </c>
      <c r="L347" s="12">
        <v>0</v>
      </c>
      <c r="M347" s="11">
        <v>252</v>
      </c>
      <c r="N347" s="13"/>
      <c r="O347" t="str">
        <f t="shared" si="17"/>
        <v/>
      </c>
    </row>
    <row r="348" spans="1:15" hidden="1">
      <c r="A348" s="7">
        <f t="shared" si="16"/>
        <v>11</v>
      </c>
      <c r="B348" s="14">
        <v>45621</v>
      </c>
      <c r="C348" s="8" t="s">
        <v>13</v>
      </c>
      <c r="D348" s="8" t="s">
        <v>15</v>
      </c>
      <c r="E348" s="8" t="s">
        <v>15</v>
      </c>
      <c r="F348" s="9">
        <f t="shared" si="18"/>
        <v>80000000</v>
      </c>
      <c r="G348" s="9">
        <v>800</v>
      </c>
      <c r="H348" s="10">
        <v>79928000</v>
      </c>
      <c r="I348" s="11">
        <v>18519090015</v>
      </c>
      <c r="J348" s="11">
        <v>186909</v>
      </c>
      <c r="K348" s="11">
        <v>99080.78270709276</v>
      </c>
      <c r="L348" s="12">
        <v>0</v>
      </c>
      <c r="M348" s="11">
        <v>253</v>
      </c>
      <c r="N348" s="13"/>
      <c r="O348" t="str">
        <f t="shared" si="17"/>
        <v/>
      </c>
    </row>
    <row r="349" spans="1:15" hidden="1">
      <c r="A349" s="7">
        <f t="shared" si="16"/>
        <v>11</v>
      </c>
      <c r="B349" s="14">
        <v>45621</v>
      </c>
      <c r="C349" s="8" t="s">
        <v>13</v>
      </c>
      <c r="D349" s="8" t="s">
        <v>15</v>
      </c>
      <c r="E349" s="8" t="s">
        <v>15</v>
      </c>
      <c r="F349" s="9">
        <f t="shared" si="18"/>
        <v>100000000</v>
      </c>
      <c r="G349" s="9">
        <v>1000</v>
      </c>
      <c r="H349" s="10">
        <v>99910000</v>
      </c>
      <c r="I349" s="11">
        <v>18619000015</v>
      </c>
      <c r="J349" s="11">
        <v>187909</v>
      </c>
      <c r="K349" s="11">
        <v>99085.195573389254</v>
      </c>
      <c r="L349" s="12">
        <v>0</v>
      </c>
      <c r="M349" s="11">
        <v>254</v>
      </c>
      <c r="N349" s="13"/>
      <c r="O349" t="str">
        <f t="shared" si="17"/>
        <v/>
      </c>
    </row>
    <row r="350" spans="1:15" hidden="1">
      <c r="A350" s="7">
        <f t="shared" si="16"/>
        <v>11</v>
      </c>
      <c r="B350" s="14">
        <v>45622</v>
      </c>
      <c r="C350" s="8" t="s">
        <v>13</v>
      </c>
      <c r="D350" s="8" t="s">
        <v>15</v>
      </c>
      <c r="E350" s="8" t="s">
        <v>15</v>
      </c>
      <c r="F350" s="9">
        <f t="shared" si="18"/>
        <v>120000000</v>
      </c>
      <c r="G350" s="9">
        <v>1200</v>
      </c>
      <c r="H350" s="10">
        <v>119904000</v>
      </c>
      <c r="I350" s="11">
        <v>18738904015</v>
      </c>
      <c r="J350" s="11">
        <v>189109</v>
      </c>
      <c r="K350" s="11">
        <v>99090.492863903884</v>
      </c>
      <c r="L350" s="12">
        <v>0</v>
      </c>
      <c r="M350" s="11">
        <v>255</v>
      </c>
      <c r="N350" s="13"/>
      <c r="O350" t="str">
        <f t="shared" si="17"/>
        <v/>
      </c>
    </row>
    <row r="351" spans="1:15" hidden="1">
      <c r="A351" s="7">
        <f t="shared" si="16"/>
        <v>11</v>
      </c>
      <c r="B351" s="14">
        <v>45622</v>
      </c>
      <c r="C351" s="8" t="s">
        <v>13</v>
      </c>
      <c r="D351" s="8" t="s">
        <v>15</v>
      </c>
      <c r="E351" s="8" t="s">
        <v>15</v>
      </c>
      <c r="F351" s="9">
        <f t="shared" si="18"/>
        <v>100000000</v>
      </c>
      <c r="G351" s="9">
        <v>1000</v>
      </c>
      <c r="H351" s="10">
        <v>99920000</v>
      </c>
      <c r="I351" s="11">
        <v>18838824015</v>
      </c>
      <c r="J351" s="11">
        <v>190109</v>
      </c>
      <c r="K351" s="11">
        <v>99094.856187765967</v>
      </c>
      <c r="L351" s="12">
        <v>0</v>
      </c>
      <c r="M351" s="11">
        <v>256</v>
      </c>
      <c r="N351" s="13"/>
      <c r="O351" t="str">
        <f t="shared" si="17"/>
        <v/>
      </c>
    </row>
    <row r="352" spans="1:15" hidden="1">
      <c r="A352" s="7">
        <f t="shared" si="16"/>
        <v>11</v>
      </c>
      <c r="B352" s="14">
        <v>45622</v>
      </c>
      <c r="C352" s="8" t="s">
        <v>13</v>
      </c>
      <c r="D352" s="8" t="s">
        <v>15</v>
      </c>
      <c r="E352" s="8" t="s">
        <v>15</v>
      </c>
      <c r="F352" s="9">
        <f t="shared" si="18"/>
        <v>160000000</v>
      </c>
      <c r="G352" s="9">
        <v>1600</v>
      </c>
      <c r="H352" s="10">
        <v>159872000</v>
      </c>
      <c r="I352" s="11">
        <v>18998696015</v>
      </c>
      <c r="J352" s="11">
        <v>191709</v>
      </c>
      <c r="K352" s="11">
        <v>99101.742823758919</v>
      </c>
      <c r="L352" s="12">
        <v>0</v>
      </c>
      <c r="M352" s="11">
        <v>257</v>
      </c>
      <c r="N352" s="13"/>
      <c r="O352" t="str">
        <f t="shared" si="17"/>
        <v/>
      </c>
    </row>
    <row r="353" spans="1:15" hidden="1">
      <c r="A353" s="7">
        <f t="shared" si="16"/>
        <v>11</v>
      </c>
      <c r="B353" s="14">
        <v>45622</v>
      </c>
      <c r="C353" s="8" t="s">
        <v>13</v>
      </c>
      <c r="D353" s="8" t="s">
        <v>15</v>
      </c>
      <c r="E353" s="8" t="s">
        <v>15</v>
      </c>
      <c r="F353" s="9">
        <f t="shared" si="18"/>
        <v>120000000</v>
      </c>
      <c r="G353" s="9">
        <v>1200</v>
      </c>
      <c r="H353" s="10">
        <v>119904000</v>
      </c>
      <c r="I353" s="11">
        <v>19118600015</v>
      </c>
      <c r="J353" s="11">
        <v>192909</v>
      </c>
      <c r="K353" s="11">
        <v>99106.832833097476</v>
      </c>
      <c r="L353" s="12">
        <v>0</v>
      </c>
      <c r="M353" s="11">
        <v>258</v>
      </c>
      <c r="N353" s="13"/>
      <c r="O353" t="str">
        <f t="shared" si="17"/>
        <v/>
      </c>
    </row>
    <row r="354" spans="1:15" hidden="1">
      <c r="A354" s="7">
        <f t="shared" si="16"/>
        <v>11</v>
      </c>
      <c r="B354" s="14">
        <v>45622</v>
      </c>
      <c r="C354" s="8" t="s">
        <v>13</v>
      </c>
      <c r="D354" s="8" t="s">
        <v>15</v>
      </c>
      <c r="E354" s="8" t="s">
        <v>15</v>
      </c>
      <c r="F354" s="9">
        <f t="shared" si="18"/>
        <v>150000000</v>
      </c>
      <c r="G354" s="9">
        <v>1500</v>
      </c>
      <c r="H354" s="10">
        <v>149880000</v>
      </c>
      <c r="I354" s="11">
        <v>19268480015</v>
      </c>
      <c r="J354" s="11">
        <v>194409</v>
      </c>
      <c r="K354" s="11">
        <v>99113.106980643905</v>
      </c>
      <c r="L354" s="12">
        <v>0</v>
      </c>
      <c r="M354" s="11">
        <v>259</v>
      </c>
      <c r="N354" s="13"/>
      <c r="O354" t="str">
        <f t="shared" si="17"/>
        <v/>
      </c>
    </row>
    <row r="355" spans="1:15" hidden="1">
      <c r="A355" s="7">
        <f t="shared" si="16"/>
        <v>11</v>
      </c>
      <c r="B355" s="14">
        <v>45623</v>
      </c>
      <c r="C355" s="8" t="s">
        <v>13</v>
      </c>
      <c r="D355" s="8" t="s">
        <v>14</v>
      </c>
      <c r="E355" s="8" t="s">
        <v>14</v>
      </c>
      <c r="F355" s="9">
        <f t="shared" si="18"/>
        <v>-900000</v>
      </c>
      <c r="G355" s="9">
        <v>-9</v>
      </c>
      <c r="H355" s="10">
        <v>-934704</v>
      </c>
      <c r="I355" s="11">
        <v>21071125440.184624</v>
      </c>
      <c r="J355" s="11">
        <v>210712</v>
      </c>
      <c r="K355" s="11">
        <v>99999.646152970046</v>
      </c>
      <c r="L355" s="12">
        <v>34707.184623269597</v>
      </c>
      <c r="M355" s="11">
        <v>87</v>
      </c>
      <c r="N355" s="13"/>
      <c r="O355" t="str">
        <f t="shared" si="17"/>
        <v/>
      </c>
    </row>
    <row r="356" spans="1:15" hidden="1">
      <c r="A356" s="7">
        <f t="shared" si="16"/>
        <v>11</v>
      </c>
      <c r="B356" s="14">
        <v>45623</v>
      </c>
      <c r="C356" s="8" t="s">
        <v>13</v>
      </c>
      <c r="D356" s="8" t="s">
        <v>14</v>
      </c>
      <c r="E356" s="8" t="s">
        <v>14</v>
      </c>
      <c r="F356" s="9">
        <f t="shared" si="18"/>
        <v>-1000000</v>
      </c>
      <c r="G356" s="9">
        <v>-10</v>
      </c>
      <c r="H356" s="10">
        <v>-1038560</v>
      </c>
      <c r="I356" s="11">
        <v>21070125443.723095</v>
      </c>
      <c r="J356" s="11">
        <v>210702</v>
      </c>
      <c r="K356" s="11">
        <v>99999.646152970046</v>
      </c>
      <c r="L356" s="12">
        <v>38563.538470299565</v>
      </c>
      <c r="M356" s="11">
        <v>88</v>
      </c>
      <c r="N356" s="13"/>
      <c r="O356" t="str">
        <f t="shared" si="17"/>
        <v/>
      </c>
    </row>
    <row r="357" spans="1:15" hidden="1">
      <c r="A357" s="7">
        <f t="shared" si="16"/>
        <v>11</v>
      </c>
      <c r="B357" s="14">
        <v>45623</v>
      </c>
      <c r="C357" s="8" t="s">
        <v>13</v>
      </c>
      <c r="D357" s="8" t="s">
        <v>14</v>
      </c>
      <c r="E357" s="8" t="s">
        <v>14</v>
      </c>
      <c r="F357" s="9">
        <f t="shared" si="18"/>
        <v>-900000</v>
      </c>
      <c r="G357" s="9">
        <v>-9</v>
      </c>
      <c r="H357" s="10">
        <v>-934704</v>
      </c>
      <c r="I357" s="11">
        <v>21069225446.907719</v>
      </c>
      <c r="J357" s="11">
        <v>210693</v>
      </c>
      <c r="K357" s="11">
        <v>99999.646152970046</v>
      </c>
      <c r="L357" s="12">
        <v>34707.184623269597</v>
      </c>
      <c r="M357" s="11">
        <v>89</v>
      </c>
      <c r="N357" s="13"/>
      <c r="O357" t="str">
        <f t="shared" si="17"/>
        <v/>
      </c>
    </row>
    <row r="358" spans="1:15" hidden="1">
      <c r="A358" s="7">
        <f t="shared" si="16"/>
        <v>11</v>
      </c>
      <c r="B358" s="14">
        <v>45623</v>
      </c>
      <c r="C358" s="8" t="s">
        <v>13</v>
      </c>
      <c r="D358" s="8" t="s">
        <v>14</v>
      </c>
      <c r="E358" s="8" t="s">
        <v>14</v>
      </c>
      <c r="F358" s="9">
        <f t="shared" si="18"/>
        <v>-900000</v>
      </c>
      <c r="G358" s="9">
        <v>-9</v>
      </c>
      <c r="H358" s="10">
        <v>-934704</v>
      </c>
      <c r="I358" s="11">
        <v>21068325450.092342</v>
      </c>
      <c r="J358" s="11">
        <v>210684</v>
      </c>
      <c r="K358" s="11">
        <v>99999.646152970046</v>
      </c>
      <c r="L358" s="12">
        <v>34707.184623269597</v>
      </c>
      <c r="M358" s="11">
        <v>90</v>
      </c>
      <c r="N358" s="13"/>
      <c r="O358" t="str">
        <f t="shared" si="17"/>
        <v/>
      </c>
    </row>
    <row r="359" spans="1:15" hidden="1">
      <c r="A359" s="7">
        <f t="shared" si="16"/>
        <v>11</v>
      </c>
      <c r="B359" s="14">
        <v>45623</v>
      </c>
      <c r="C359" s="8" t="s">
        <v>13</v>
      </c>
      <c r="D359" s="8" t="s">
        <v>15</v>
      </c>
      <c r="E359" s="8" t="s">
        <v>15</v>
      </c>
      <c r="F359" s="9">
        <f t="shared" si="18"/>
        <v>70000000</v>
      </c>
      <c r="G359" s="9">
        <v>700</v>
      </c>
      <c r="H359" s="10">
        <v>69944000</v>
      </c>
      <c r="I359" s="11">
        <v>19338424015</v>
      </c>
      <c r="J359" s="11">
        <v>195109</v>
      </c>
      <c r="K359" s="11">
        <v>99116.001901501208</v>
      </c>
      <c r="L359" s="12">
        <v>0</v>
      </c>
      <c r="M359" s="11">
        <v>260</v>
      </c>
      <c r="N359" s="13"/>
      <c r="O359" t="str">
        <f t="shared" si="17"/>
        <v/>
      </c>
    </row>
    <row r="360" spans="1:15" hidden="1">
      <c r="A360" s="7">
        <f t="shared" si="16"/>
        <v>11</v>
      </c>
      <c r="B360" s="14">
        <v>45623</v>
      </c>
      <c r="C360" s="8" t="s">
        <v>13</v>
      </c>
      <c r="D360" s="8" t="s">
        <v>15</v>
      </c>
      <c r="E360" s="8" t="s">
        <v>15</v>
      </c>
      <c r="F360" s="9">
        <f t="shared" si="18"/>
        <v>60000000</v>
      </c>
      <c r="G360" s="9">
        <v>600</v>
      </c>
      <c r="H360" s="10">
        <v>59952000</v>
      </c>
      <c r="I360" s="11">
        <v>19398376015</v>
      </c>
      <c r="J360" s="11">
        <v>195709</v>
      </c>
      <c r="K360" s="11">
        <v>99118.46677975975</v>
      </c>
      <c r="L360" s="12">
        <v>0</v>
      </c>
      <c r="M360" s="11">
        <v>261</v>
      </c>
      <c r="N360" s="13"/>
      <c r="O360" t="str">
        <f t="shared" si="17"/>
        <v/>
      </c>
    </row>
    <row r="361" spans="1:15" hidden="1">
      <c r="A361" s="7">
        <f t="shared" si="16"/>
        <v>11</v>
      </c>
      <c r="B361" s="14">
        <v>45623</v>
      </c>
      <c r="C361" s="8" t="s">
        <v>13</v>
      </c>
      <c r="D361" s="8" t="s">
        <v>15</v>
      </c>
      <c r="E361" s="8" t="s">
        <v>15</v>
      </c>
      <c r="F361" s="9">
        <f t="shared" si="18"/>
        <v>159500000</v>
      </c>
      <c r="G361" s="9">
        <v>1595</v>
      </c>
      <c r="H361" s="10">
        <v>159372400</v>
      </c>
      <c r="I361" s="11">
        <v>19557748415</v>
      </c>
      <c r="J361" s="11">
        <v>197304</v>
      </c>
      <c r="K361" s="11">
        <v>99124.946351822568</v>
      </c>
      <c r="L361" s="12">
        <v>0</v>
      </c>
      <c r="M361" s="11">
        <v>262</v>
      </c>
      <c r="N361" s="13"/>
      <c r="O361" t="str">
        <f t="shared" si="17"/>
        <v/>
      </c>
    </row>
    <row r="362" spans="1:15" hidden="1">
      <c r="A362" s="7">
        <f t="shared" si="16"/>
        <v>11</v>
      </c>
      <c r="B362" s="14">
        <v>45623</v>
      </c>
      <c r="C362" s="8" t="s">
        <v>13</v>
      </c>
      <c r="D362" s="8" t="s">
        <v>15</v>
      </c>
      <c r="E362" s="8" t="s">
        <v>15</v>
      </c>
      <c r="F362" s="9">
        <f t="shared" si="18"/>
        <v>20500000</v>
      </c>
      <c r="G362" s="9">
        <v>205</v>
      </c>
      <c r="H362" s="10">
        <v>20483600</v>
      </c>
      <c r="I362" s="11">
        <v>19578232015</v>
      </c>
      <c r="J362" s="11">
        <v>197509</v>
      </c>
      <c r="K362" s="11">
        <v>99125.771559777029</v>
      </c>
      <c r="L362" s="12">
        <v>0</v>
      </c>
      <c r="M362" s="11">
        <v>263</v>
      </c>
      <c r="N362" s="13"/>
      <c r="O362" t="str">
        <f t="shared" si="17"/>
        <v/>
      </c>
    </row>
    <row r="363" spans="1:15" hidden="1">
      <c r="A363" s="7">
        <f t="shared" si="16"/>
        <v>11</v>
      </c>
      <c r="B363" s="14">
        <v>45623</v>
      </c>
      <c r="C363" s="8" t="s">
        <v>13</v>
      </c>
      <c r="D363" s="8" t="s">
        <v>15</v>
      </c>
      <c r="E363" s="8" t="s">
        <v>15</v>
      </c>
      <c r="F363" s="9">
        <f t="shared" si="18"/>
        <v>120000000</v>
      </c>
      <c r="G363" s="9">
        <v>1200</v>
      </c>
      <c r="H363" s="10">
        <v>119904000</v>
      </c>
      <c r="I363" s="11">
        <v>19698136015</v>
      </c>
      <c r="J363" s="11">
        <v>198709</v>
      </c>
      <c r="K363" s="11">
        <v>99130.567890734688</v>
      </c>
      <c r="L363" s="12">
        <v>0</v>
      </c>
      <c r="M363" s="11">
        <v>264</v>
      </c>
      <c r="N363" s="13"/>
      <c r="O363" t="str">
        <f t="shared" si="17"/>
        <v/>
      </c>
    </row>
    <row r="364" spans="1:15" hidden="1">
      <c r="A364" s="7">
        <f t="shared" si="16"/>
        <v>11</v>
      </c>
      <c r="B364" s="14">
        <v>45623</v>
      </c>
      <c r="C364" s="8" t="s">
        <v>13</v>
      </c>
      <c r="D364" s="8" t="s">
        <v>15</v>
      </c>
      <c r="E364" s="8" t="s">
        <v>15</v>
      </c>
      <c r="F364" s="9">
        <f t="shared" si="18"/>
        <v>50000000</v>
      </c>
      <c r="G364" s="9">
        <v>500</v>
      </c>
      <c r="H364" s="10">
        <v>49960000</v>
      </c>
      <c r="I364" s="11">
        <v>19748096015</v>
      </c>
      <c r="J364" s="11">
        <v>199209</v>
      </c>
      <c r="K364" s="11">
        <v>99132.549307511203</v>
      </c>
      <c r="L364" s="12">
        <v>0</v>
      </c>
      <c r="M364" s="11">
        <v>265</v>
      </c>
      <c r="N364" s="13"/>
      <c r="O364" t="str">
        <f t="shared" si="17"/>
        <v/>
      </c>
    </row>
    <row r="365" spans="1:15" hidden="1">
      <c r="A365" s="7">
        <f t="shared" si="16"/>
        <v>11</v>
      </c>
      <c r="B365" s="14">
        <v>45623</v>
      </c>
      <c r="C365" s="8" t="s">
        <v>13</v>
      </c>
      <c r="D365" s="8" t="s">
        <v>15</v>
      </c>
      <c r="E365" s="8" t="s">
        <v>15</v>
      </c>
      <c r="F365" s="9">
        <f t="shared" si="18"/>
        <v>20000000</v>
      </c>
      <c r="G365" s="9">
        <v>200</v>
      </c>
      <c r="H365" s="10">
        <v>19984000</v>
      </c>
      <c r="I365" s="11">
        <v>19768080015</v>
      </c>
      <c r="J365" s="11">
        <v>199409</v>
      </c>
      <c r="K365" s="11">
        <v>99133.339092016904</v>
      </c>
      <c r="L365" s="12">
        <v>0</v>
      </c>
      <c r="M365" s="11">
        <v>266</v>
      </c>
      <c r="N365" s="13"/>
      <c r="O365" t="str">
        <f t="shared" si="17"/>
        <v/>
      </c>
    </row>
    <row r="366" spans="1:15" hidden="1">
      <c r="A366" s="7">
        <f t="shared" si="16"/>
        <v>11</v>
      </c>
      <c r="B366" s="14">
        <v>45623</v>
      </c>
      <c r="C366" s="8" t="s">
        <v>13</v>
      </c>
      <c r="D366" s="8" t="s">
        <v>15</v>
      </c>
      <c r="E366" s="8" t="s">
        <v>15</v>
      </c>
      <c r="F366" s="9">
        <f t="shared" si="18"/>
        <v>150000000</v>
      </c>
      <c r="G366" s="9">
        <v>1500</v>
      </c>
      <c r="H366" s="10">
        <v>149880000</v>
      </c>
      <c r="I366" s="11">
        <v>19917960015</v>
      </c>
      <c r="J366" s="11">
        <v>200909</v>
      </c>
      <c r="K366" s="11">
        <v>99139.212354847215</v>
      </c>
      <c r="L366" s="12">
        <v>0</v>
      </c>
      <c r="M366" s="11">
        <v>267</v>
      </c>
      <c r="N366" s="13"/>
      <c r="O366" t="str">
        <f t="shared" si="17"/>
        <v/>
      </c>
    </row>
    <row r="367" spans="1:15" hidden="1">
      <c r="A367" s="7">
        <f t="shared" si="16"/>
        <v>11</v>
      </c>
      <c r="B367" s="14">
        <v>45623</v>
      </c>
      <c r="C367" s="8" t="s">
        <v>13</v>
      </c>
      <c r="D367" s="8" t="s">
        <v>15</v>
      </c>
      <c r="E367" s="8" t="s">
        <v>15</v>
      </c>
      <c r="F367" s="9">
        <f t="shared" si="18"/>
        <v>9500000</v>
      </c>
      <c r="G367" s="9">
        <v>95</v>
      </c>
      <c r="H367" s="10">
        <v>9492400</v>
      </c>
      <c r="I367" s="11">
        <v>19927452415</v>
      </c>
      <c r="J367" s="11">
        <v>201004</v>
      </c>
      <c r="K367" s="11">
        <v>99139.581376490023</v>
      </c>
      <c r="L367" s="12">
        <v>0</v>
      </c>
      <c r="M367" s="11">
        <v>268</v>
      </c>
      <c r="N367" s="13"/>
      <c r="O367" t="str">
        <f t="shared" si="17"/>
        <v/>
      </c>
    </row>
    <row r="368" spans="1:15" hidden="1">
      <c r="A368" s="7">
        <f t="shared" si="16"/>
        <v>11</v>
      </c>
      <c r="B368" s="14">
        <v>45624</v>
      </c>
      <c r="C368" s="8" t="s">
        <v>13</v>
      </c>
      <c r="D368" s="8" t="s">
        <v>14</v>
      </c>
      <c r="E368" s="8" t="s">
        <v>14</v>
      </c>
      <c r="F368" s="9">
        <f t="shared" si="18"/>
        <v>-900000</v>
      </c>
      <c r="G368" s="9">
        <v>-9</v>
      </c>
      <c r="H368" s="10">
        <v>-934893</v>
      </c>
      <c r="I368" s="11">
        <v>21067425453.276966</v>
      </c>
      <c r="J368" s="11">
        <v>210675</v>
      </c>
      <c r="K368" s="11">
        <v>99999.646152970046</v>
      </c>
      <c r="L368" s="12">
        <v>34896.184623269597</v>
      </c>
      <c r="M368" s="11">
        <v>91</v>
      </c>
      <c r="N368" s="13"/>
      <c r="O368" t="str">
        <f t="shared" si="17"/>
        <v/>
      </c>
    </row>
    <row r="369" spans="1:15" hidden="1">
      <c r="A369" s="7">
        <f t="shared" si="16"/>
        <v>11</v>
      </c>
      <c r="B369" s="14">
        <v>45625</v>
      </c>
      <c r="C369" s="8" t="s">
        <v>13</v>
      </c>
      <c r="D369" s="8" t="s">
        <v>14</v>
      </c>
      <c r="E369" s="8" t="s">
        <v>14</v>
      </c>
      <c r="F369" s="9">
        <f t="shared" si="18"/>
        <v>900000</v>
      </c>
      <c r="G369" s="9">
        <v>9</v>
      </c>
      <c r="H369" s="10">
        <v>934902</v>
      </c>
      <c r="I369" s="11">
        <v>21068360355.276966</v>
      </c>
      <c r="J369" s="11">
        <v>210684</v>
      </c>
      <c r="K369" s="11">
        <v>99999.811828506034</v>
      </c>
      <c r="L369" s="12">
        <v>0</v>
      </c>
      <c r="M369" s="11">
        <v>92</v>
      </c>
      <c r="N369" s="13"/>
      <c r="O369" t="str">
        <f t="shared" si="17"/>
        <v/>
      </c>
    </row>
    <row r="370" spans="1:15" hidden="1">
      <c r="A370" s="7">
        <v>12</v>
      </c>
      <c r="B370" s="14">
        <v>45628</v>
      </c>
      <c r="C370" s="8" t="s">
        <v>13</v>
      </c>
      <c r="D370" s="8" t="s">
        <v>14</v>
      </c>
      <c r="E370" s="8" t="s">
        <v>14</v>
      </c>
      <c r="F370" s="9">
        <f t="shared" si="18"/>
        <v>-196000000</v>
      </c>
      <c r="G370" s="9">
        <v>-1960</v>
      </c>
      <c r="H370" s="10">
        <v>-203759640</v>
      </c>
      <c r="I370" s="11">
        <v>20872360724.093094</v>
      </c>
      <c r="J370" s="11">
        <v>208724</v>
      </c>
      <c r="K370" s="11">
        <v>99999.811828506034</v>
      </c>
      <c r="L370" s="12">
        <v>7760008.8161281645</v>
      </c>
      <c r="M370" s="11">
        <v>93</v>
      </c>
      <c r="N370" s="13"/>
      <c r="O370" t="str">
        <f t="shared" si="17"/>
        <v/>
      </c>
    </row>
    <row r="371" spans="1:15" hidden="1">
      <c r="A371" s="7">
        <v>12</v>
      </c>
      <c r="B371" s="14">
        <v>45630</v>
      </c>
      <c r="C371" s="8" t="s">
        <v>13</v>
      </c>
      <c r="D371" s="8" t="s">
        <v>14</v>
      </c>
      <c r="E371" s="8" t="s">
        <v>14</v>
      </c>
      <c r="F371" s="9">
        <f t="shared" si="18"/>
        <v>-900000</v>
      </c>
      <c r="G371" s="9">
        <v>-9</v>
      </c>
      <c r="H371" s="10">
        <v>-936000</v>
      </c>
      <c r="I371" s="11">
        <v>20871460725.786636</v>
      </c>
      <c r="J371" s="11">
        <v>208715</v>
      </c>
      <c r="K371" s="11">
        <v>99999.811828506034</v>
      </c>
      <c r="L371" s="12">
        <v>36001.693543445668</v>
      </c>
      <c r="M371" s="11">
        <v>94</v>
      </c>
      <c r="N371" s="13"/>
      <c r="O371" t="str">
        <f t="shared" si="17"/>
        <v/>
      </c>
    </row>
    <row r="372" spans="1:15" hidden="1">
      <c r="A372" s="7">
        <v>12</v>
      </c>
      <c r="B372" s="14">
        <v>45631</v>
      </c>
      <c r="C372" s="8" t="s">
        <v>13</v>
      </c>
      <c r="D372" s="8" t="s">
        <v>14</v>
      </c>
      <c r="E372" s="8" t="s">
        <v>14</v>
      </c>
      <c r="F372" s="9">
        <f t="shared" si="18"/>
        <v>900000</v>
      </c>
      <c r="G372" s="9">
        <v>9</v>
      </c>
      <c r="H372" s="10">
        <v>935109</v>
      </c>
      <c r="I372" s="11">
        <v>20872395834.786636</v>
      </c>
      <c r="J372" s="11">
        <v>208724</v>
      </c>
      <c r="K372" s="11">
        <v>99999.980044396609</v>
      </c>
      <c r="L372" s="12">
        <v>0</v>
      </c>
      <c r="M372" s="11">
        <v>95</v>
      </c>
      <c r="N372" s="13"/>
      <c r="O372" t="str">
        <f t="shared" si="17"/>
        <v/>
      </c>
    </row>
    <row r="373" spans="1:15" hidden="1">
      <c r="A373" s="7">
        <v>12</v>
      </c>
      <c r="B373" s="14">
        <v>45631</v>
      </c>
      <c r="C373" s="8" t="s">
        <v>13</v>
      </c>
      <c r="D373" s="8" t="s">
        <v>14</v>
      </c>
      <c r="E373" s="8" t="s">
        <v>14</v>
      </c>
      <c r="F373" s="9">
        <f t="shared" si="18"/>
        <v>-900000</v>
      </c>
      <c r="G373" s="9">
        <v>-9</v>
      </c>
      <c r="H373" s="10">
        <v>-936189</v>
      </c>
      <c r="I373" s="11">
        <v>20871495834.966236</v>
      </c>
      <c r="J373" s="11">
        <v>208715</v>
      </c>
      <c r="K373" s="11">
        <v>99999.980044396609</v>
      </c>
      <c r="L373" s="12">
        <v>36189.179600430536</v>
      </c>
      <c r="M373" s="11">
        <v>96</v>
      </c>
      <c r="N373" s="13"/>
      <c r="O373" t="str">
        <f t="shared" si="17"/>
        <v/>
      </c>
    </row>
    <row r="374" spans="1:15" hidden="1">
      <c r="A374" s="7">
        <v>12</v>
      </c>
      <c r="B374" s="14">
        <v>45631</v>
      </c>
      <c r="C374" s="8" t="s">
        <v>13</v>
      </c>
      <c r="D374" s="8" t="s">
        <v>14</v>
      </c>
      <c r="E374" s="8" t="s">
        <v>14</v>
      </c>
      <c r="F374" s="9">
        <f t="shared" si="18"/>
        <v>900000</v>
      </c>
      <c r="G374" s="9">
        <v>9</v>
      </c>
      <c r="H374" s="10">
        <v>935244</v>
      </c>
      <c r="I374" s="11">
        <v>20872431078.966236</v>
      </c>
      <c r="J374" s="11">
        <v>208724</v>
      </c>
      <c r="K374" s="11">
        <v>100000.14889982098</v>
      </c>
      <c r="L374" s="12">
        <v>0</v>
      </c>
      <c r="M374" s="11">
        <v>97</v>
      </c>
      <c r="N374" s="13"/>
      <c r="O374" t="str">
        <f t="shared" si="17"/>
        <v/>
      </c>
    </row>
    <row r="375" spans="1:15" hidden="1">
      <c r="A375" s="7">
        <v>12</v>
      </c>
      <c r="B375" s="14">
        <v>45631</v>
      </c>
      <c r="C375" s="8" t="s">
        <v>13</v>
      </c>
      <c r="D375" s="8" t="s">
        <v>14</v>
      </c>
      <c r="E375" s="8" t="s">
        <v>14</v>
      </c>
      <c r="F375" s="9">
        <f t="shared" si="18"/>
        <v>-2400000</v>
      </c>
      <c r="G375" s="9">
        <v>-24</v>
      </c>
      <c r="H375" s="10">
        <v>-2496504</v>
      </c>
      <c r="I375" s="11">
        <v>20870031075.392639</v>
      </c>
      <c r="J375" s="11">
        <v>208700</v>
      </c>
      <c r="K375" s="11">
        <v>100000.14889982098</v>
      </c>
      <c r="L375" s="12">
        <v>96500.426404296421</v>
      </c>
      <c r="M375" s="11">
        <v>98</v>
      </c>
      <c r="N375" s="13"/>
      <c r="O375" t="str">
        <f t="shared" si="17"/>
        <v/>
      </c>
    </row>
    <row r="376" spans="1:15" hidden="1">
      <c r="A376" s="7">
        <v>12</v>
      </c>
      <c r="B376" s="14">
        <v>45631</v>
      </c>
      <c r="C376" s="8" t="s">
        <v>13</v>
      </c>
      <c r="D376" s="8" t="s">
        <v>14</v>
      </c>
      <c r="E376" s="8" t="s">
        <v>14</v>
      </c>
      <c r="F376" s="9">
        <f t="shared" si="18"/>
        <v>-900000</v>
      </c>
      <c r="G376" s="9">
        <v>-9</v>
      </c>
      <c r="H376" s="10">
        <v>-936189</v>
      </c>
      <c r="I376" s="11">
        <v>20869131074.05254</v>
      </c>
      <c r="J376" s="11">
        <v>208691</v>
      </c>
      <c r="K376" s="11">
        <v>100000.14889982098</v>
      </c>
      <c r="L376" s="12">
        <v>36187.659901611158</v>
      </c>
      <c r="M376" s="11">
        <v>99</v>
      </c>
      <c r="N376" s="13"/>
      <c r="O376" t="str">
        <f t="shared" si="17"/>
        <v/>
      </c>
    </row>
    <row r="377" spans="1:15" hidden="1">
      <c r="A377" s="7">
        <v>12</v>
      </c>
      <c r="B377" s="14">
        <v>45632</v>
      </c>
      <c r="C377" s="8" t="s">
        <v>13</v>
      </c>
      <c r="D377" s="8" t="s">
        <v>14</v>
      </c>
      <c r="E377" s="8" t="s">
        <v>14</v>
      </c>
      <c r="F377" s="9">
        <f t="shared" si="18"/>
        <v>-9600000</v>
      </c>
      <c r="G377" s="9">
        <v>-96</v>
      </c>
      <c r="H377" s="10">
        <v>-9991968</v>
      </c>
      <c r="I377" s="11">
        <v>20859531059.758156</v>
      </c>
      <c r="J377" s="11">
        <v>208595</v>
      </c>
      <c r="K377" s="11">
        <v>100000.14889982098</v>
      </c>
      <c r="L377" s="12">
        <v>391953.70561718568</v>
      </c>
      <c r="M377" s="11">
        <v>100</v>
      </c>
      <c r="N377" s="13"/>
      <c r="O377" t="str">
        <f t="shared" si="17"/>
        <v/>
      </c>
    </row>
    <row r="378" spans="1:15" hidden="1">
      <c r="A378" s="7">
        <v>12</v>
      </c>
      <c r="B378" s="14">
        <v>45632</v>
      </c>
      <c r="C378" s="8" t="s">
        <v>13</v>
      </c>
      <c r="D378" s="8" t="s">
        <v>14</v>
      </c>
      <c r="E378" s="8" t="s">
        <v>14</v>
      </c>
      <c r="F378" s="9">
        <f t="shared" si="18"/>
        <v>-1000000</v>
      </c>
      <c r="G378" s="9">
        <v>-10</v>
      </c>
      <c r="H378" s="10">
        <v>-1040830</v>
      </c>
      <c r="I378" s="11">
        <v>20858531058.269157</v>
      </c>
      <c r="J378" s="11">
        <v>208585</v>
      </c>
      <c r="K378" s="11">
        <v>100000.14889982098</v>
      </c>
      <c r="L378" s="12">
        <v>40828.511001790175</v>
      </c>
      <c r="M378" s="11">
        <v>101</v>
      </c>
      <c r="N378" s="13"/>
      <c r="O378" t="str">
        <f t="shared" si="17"/>
        <v/>
      </c>
    </row>
    <row r="379" spans="1:15" hidden="1">
      <c r="A379" s="7">
        <v>12</v>
      </c>
      <c r="B379" s="14">
        <v>45632</v>
      </c>
      <c r="C379" s="8" t="s">
        <v>13</v>
      </c>
      <c r="D379" s="8" t="s">
        <v>14</v>
      </c>
      <c r="E379" s="8" t="s">
        <v>14</v>
      </c>
      <c r="F379" s="9">
        <f t="shared" si="18"/>
        <v>-3200000</v>
      </c>
      <c r="G379" s="9">
        <v>-32</v>
      </c>
      <c r="H379" s="10">
        <v>-3330656</v>
      </c>
      <c r="I379" s="11">
        <v>20855331053.504364</v>
      </c>
      <c r="J379" s="11">
        <v>208553</v>
      </c>
      <c r="K379" s="11">
        <v>100000.14889982098</v>
      </c>
      <c r="L379" s="12">
        <v>130651.23520572856</v>
      </c>
      <c r="M379" s="11">
        <v>102</v>
      </c>
      <c r="N379" s="13"/>
      <c r="O379" t="str">
        <f t="shared" si="17"/>
        <v/>
      </c>
    </row>
    <row r="380" spans="1:15" hidden="1">
      <c r="A380" s="7">
        <v>12</v>
      </c>
      <c r="B380" s="14">
        <v>45635</v>
      </c>
      <c r="C380" s="8" t="s">
        <v>13</v>
      </c>
      <c r="D380" s="8" t="s">
        <v>14</v>
      </c>
      <c r="E380" s="8" t="s">
        <v>14</v>
      </c>
      <c r="F380" s="9">
        <f t="shared" si="18"/>
        <v>-5200000</v>
      </c>
      <c r="G380" s="9">
        <v>-52</v>
      </c>
      <c r="H380" s="10">
        <v>-5413408</v>
      </c>
      <c r="I380" s="11">
        <v>20850131045.761574</v>
      </c>
      <c r="J380" s="11">
        <v>208501</v>
      </c>
      <c r="K380" s="11">
        <v>100000.14889982098</v>
      </c>
      <c r="L380" s="12">
        <v>213400.25720930845</v>
      </c>
      <c r="M380" s="11">
        <v>103</v>
      </c>
      <c r="N380" s="13"/>
      <c r="O380" t="str">
        <f t="shared" si="17"/>
        <v/>
      </c>
    </row>
    <row r="381" spans="1:15" hidden="1">
      <c r="A381" s="7">
        <v>12</v>
      </c>
      <c r="B381" s="14">
        <v>45635</v>
      </c>
      <c r="C381" s="8" t="s">
        <v>13</v>
      </c>
      <c r="D381" s="8" t="s">
        <v>14</v>
      </c>
      <c r="E381" s="8" t="s">
        <v>14</v>
      </c>
      <c r="F381" s="9">
        <f t="shared" si="18"/>
        <v>-9600000</v>
      </c>
      <c r="G381" s="9">
        <v>-96</v>
      </c>
      <c r="H381" s="10">
        <v>-9993984</v>
      </c>
      <c r="I381" s="11">
        <v>20840531031.46719</v>
      </c>
      <c r="J381" s="11">
        <v>208405</v>
      </c>
      <c r="K381" s="11">
        <v>100000.14889982098</v>
      </c>
      <c r="L381" s="12">
        <v>393969.70561718568</v>
      </c>
      <c r="M381" s="11">
        <v>104</v>
      </c>
      <c r="N381" s="13"/>
      <c r="O381" t="str">
        <f t="shared" si="17"/>
        <v/>
      </c>
    </row>
    <row r="382" spans="1:15" hidden="1">
      <c r="A382" s="7">
        <v>12</v>
      </c>
      <c r="B382" s="14">
        <v>45635</v>
      </c>
      <c r="C382" s="8" t="s">
        <v>13</v>
      </c>
      <c r="D382" s="8" t="s">
        <v>14</v>
      </c>
      <c r="E382" s="8" t="s">
        <v>14</v>
      </c>
      <c r="F382" s="9">
        <f t="shared" si="18"/>
        <v>-1000000</v>
      </c>
      <c r="G382" s="9">
        <v>-10</v>
      </c>
      <c r="H382" s="10">
        <v>-1041040</v>
      </c>
      <c r="I382" s="11">
        <v>20839531029.978191</v>
      </c>
      <c r="J382" s="11">
        <v>208395</v>
      </c>
      <c r="K382" s="11">
        <v>100000.14889982098</v>
      </c>
      <c r="L382" s="12">
        <v>41038.511001790175</v>
      </c>
      <c r="M382" s="11">
        <v>105</v>
      </c>
      <c r="N382" s="13"/>
      <c r="O382" t="str">
        <f t="shared" si="17"/>
        <v/>
      </c>
    </row>
    <row r="383" spans="1:15" hidden="1">
      <c r="A383" s="7">
        <v>12</v>
      </c>
      <c r="B383" s="14">
        <v>45635</v>
      </c>
      <c r="C383" s="8" t="s">
        <v>13</v>
      </c>
      <c r="D383" s="8" t="s">
        <v>14</v>
      </c>
      <c r="E383" s="8" t="s">
        <v>14</v>
      </c>
      <c r="F383" s="9">
        <f t="shared" si="18"/>
        <v>-48000000</v>
      </c>
      <c r="G383" s="9">
        <v>-480</v>
      </c>
      <c r="H383" s="10">
        <v>-49969920</v>
      </c>
      <c r="I383" s="11">
        <v>20791530958.506279</v>
      </c>
      <c r="J383" s="11">
        <v>207915</v>
      </c>
      <c r="K383" s="11">
        <v>100000.14889982098</v>
      </c>
      <c r="L383" s="12">
        <v>1969848.5280859321</v>
      </c>
      <c r="M383" s="11">
        <v>106</v>
      </c>
      <c r="N383" s="13"/>
      <c r="O383" t="str">
        <f t="shared" si="17"/>
        <v/>
      </c>
    </row>
    <row r="384" spans="1:15" hidden="1">
      <c r="A384" s="7">
        <v>12</v>
      </c>
      <c r="B384" s="14">
        <v>45636</v>
      </c>
      <c r="C384" s="8" t="s">
        <v>13</v>
      </c>
      <c r="D384" s="8" t="s">
        <v>14</v>
      </c>
      <c r="E384" s="8" t="s">
        <v>14</v>
      </c>
      <c r="F384" s="9">
        <f t="shared" si="18"/>
        <v>900000</v>
      </c>
      <c r="G384" s="9">
        <v>9</v>
      </c>
      <c r="H384" s="10">
        <v>936306</v>
      </c>
      <c r="I384" s="11">
        <v>20792467264.506279</v>
      </c>
      <c r="J384" s="11">
        <v>207924</v>
      </c>
      <c r="K384" s="11">
        <v>100000.32350525325</v>
      </c>
      <c r="L384" s="12">
        <v>0</v>
      </c>
      <c r="M384" s="11">
        <v>107</v>
      </c>
      <c r="N384" s="13"/>
      <c r="O384" t="str">
        <f t="shared" si="17"/>
        <v/>
      </c>
    </row>
    <row r="385" spans="1:15" hidden="1">
      <c r="A385" s="7">
        <v>12</v>
      </c>
      <c r="B385" s="14">
        <v>45636</v>
      </c>
      <c r="C385" s="8" t="s">
        <v>13</v>
      </c>
      <c r="D385" s="8" t="s">
        <v>14</v>
      </c>
      <c r="E385" s="8" t="s">
        <v>14</v>
      </c>
      <c r="F385" s="9">
        <f t="shared" si="18"/>
        <v>-900000</v>
      </c>
      <c r="G385" s="9">
        <v>-9</v>
      </c>
      <c r="H385" s="10">
        <v>-937035</v>
      </c>
      <c r="I385" s="11">
        <v>20791567261.59473</v>
      </c>
      <c r="J385" s="11">
        <v>207915</v>
      </c>
      <c r="K385" s="11">
        <v>100000.32350525325</v>
      </c>
      <c r="L385" s="12">
        <v>37032.088452720665</v>
      </c>
      <c r="M385" s="11">
        <v>108</v>
      </c>
      <c r="N385" s="13"/>
      <c r="O385" t="str">
        <f t="shared" si="17"/>
        <v/>
      </c>
    </row>
    <row r="386" spans="1:15" hidden="1">
      <c r="A386" s="7">
        <v>12</v>
      </c>
      <c r="B386" s="14">
        <v>45636</v>
      </c>
      <c r="C386" s="8" t="s">
        <v>13</v>
      </c>
      <c r="D386" s="8" t="s">
        <v>14</v>
      </c>
      <c r="E386" s="8" t="s">
        <v>14</v>
      </c>
      <c r="F386" s="9">
        <f t="shared" si="18"/>
        <v>-900000</v>
      </c>
      <c r="G386" s="9">
        <v>-9</v>
      </c>
      <c r="H386" s="10">
        <v>-937035</v>
      </c>
      <c r="I386" s="11">
        <v>20790667258.683182</v>
      </c>
      <c r="J386" s="11">
        <v>207906</v>
      </c>
      <c r="K386" s="11">
        <v>100000.32350525325</v>
      </c>
      <c r="L386" s="12">
        <v>37032.088452720665</v>
      </c>
      <c r="M386" s="11">
        <v>109</v>
      </c>
      <c r="N386" s="13"/>
      <c r="O386" t="str">
        <f t="shared" ref="O386:O449" si="19">IF(M386=_xlfn.MAXIFS(M:M,D:D,D386),"X","")</f>
        <v/>
      </c>
    </row>
    <row r="387" spans="1:15" hidden="1">
      <c r="A387" s="7">
        <v>12</v>
      </c>
      <c r="B387" s="14">
        <v>45636</v>
      </c>
      <c r="C387" s="8" t="s">
        <v>13</v>
      </c>
      <c r="D387" s="8" t="s">
        <v>14</v>
      </c>
      <c r="E387" s="8" t="s">
        <v>14</v>
      </c>
      <c r="F387" s="9">
        <f t="shared" si="18"/>
        <v>-900000</v>
      </c>
      <c r="G387" s="9">
        <v>-9</v>
      </c>
      <c r="H387" s="10">
        <v>-937035</v>
      </c>
      <c r="I387" s="11">
        <v>20789767255.771633</v>
      </c>
      <c r="J387" s="11">
        <v>207897</v>
      </c>
      <c r="K387" s="11">
        <v>100000.32350525325</v>
      </c>
      <c r="L387" s="12">
        <v>37032.088452720665</v>
      </c>
      <c r="M387" s="11">
        <v>110</v>
      </c>
      <c r="N387" s="13"/>
      <c r="O387" t="str">
        <f t="shared" si="19"/>
        <v/>
      </c>
    </row>
    <row r="388" spans="1:15" hidden="1">
      <c r="A388" s="7">
        <v>12</v>
      </c>
      <c r="B388" s="14">
        <v>45636</v>
      </c>
      <c r="C388" s="8" t="s">
        <v>13</v>
      </c>
      <c r="D388" s="8" t="s">
        <v>14</v>
      </c>
      <c r="E388" s="8" t="s">
        <v>14</v>
      </c>
      <c r="F388" s="9">
        <f t="shared" si="18"/>
        <v>-19400000</v>
      </c>
      <c r="G388" s="9">
        <v>-194</v>
      </c>
      <c r="H388" s="10">
        <v>-20198310</v>
      </c>
      <c r="I388" s="11">
        <v>20770367193.011616</v>
      </c>
      <c r="J388" s="11">
        <v>207703</v>
      </c>
      <c r="K388" s="11">
        <v>100000.32350525325</v>
      </c>
      <c r="L388" s="12">
        <v>798247.239980869</v>
      </c>
      <c r="M388" s="11">
        <v>111</v>
      </c>
      <c r="N388" s="13"/>
      <c r="O388" t="str">
        <f t="shared" si="19"/>
        <v/>
      </c>
    </row>
    <row r="389" spans="1:15" hidden="1">
      <c r="A389" s="7">
        <v>12</v>
      </c>
      <c r="B389" s="14">
        <v>45637</v>
      </c>
      <c r="C389" s="8" t="s">
        <v>13</v>
      </c>
      <c r="D389" s="8" t="s">
        <v>14</v>
      </c>
      <c r="E389" s="8" t="s">
        <v>14</v>
      </c>
      <c r="F389" s="9">
        <f t="shared" si="18"/>
        <v>-900000</v>
      </c>
      <c r="G389" s="9">
        <v>-9</v>
      </c>
      <c r="H389" s="10">
        <v>-937206</v>
      </c>
      <c r="I389" s="11">
        <v>20769467190.100067</v>
      </c>
      <c r="J389" s="11">
        <v>207694</v>
      </c>
      <c r="K389" s="11">
        <v>100000.32350525325</v>
      </c>
      <c r="L389" s="12">
        <v>37203.088452720665</v>
      </c>
      <c r="M389" s="11">
        <v>112</v>
      </c>
      <c r="N389" s="13"/>
      <c r="O389" t="str">
        <f t="shared" si="19"/>
        <v/>
      </c>
    </row>
    <row r="390" spans="1:15" hidden="1">
      <c r="A390" s="7">
        <v>12</v>
      </c>
      <c r="B390" s="14">
        <v>45637</v>
      </c>
      <c r="C390" s="8" t="s">
        <v>13</v>
      </c>
      <c r="D390" s="8" t="s">
        <v>14</v>
      </c>
      <c r="E390" s="8" t="s">
        <v>14</v>
      </c>
      <c r="F390" s="9">
        <f t="shared" si="18"/>
        <v>-7000000</v>
      </c>
      <c r="G390" s="9">
        <v>-70</v>
      </c>
      <c r="H390" s="10">
        <v>-7289380</v>
      </c>
      <c r="I390" s="11">
        <v>20762467167.4547</v>
      </c>
      <c r="J390" s="11">
        <v>207624</v>
      </c>
      <c r="K390" s="11">
        <v>100000.32350525325</v>
      </c>
      <c r="L390" s="12">
        <v>289357.35463227239</v>
      </c>
      <c r="M390" s="11">
        <v>113</v>
      </c>
      <c r="N390" s="13"/>
      <c r="O390" t="str">
        <f t="shared" si="19"/>
        <v/>
      </c>
    </row>
    <row r="391" spans="1:15" hidden="1">
      <c r="A391" s="7">
        <v>12</v>
      </c>
      <c r="B391" s="14">
        <v>45638</v>
      </c>
      <c r="C391" s="8" t="s">
        <v>13</v>
      </c>
      <c r="D391" s="8" t="s">
        <v>14</v>
      </c>
      <c r="E391" s="8" t="s">
        <v>14</v>
      </c>
      <c r="F391" s="9">
        <f t="shared" si="18"/>
        <v>-17200000</v>
      </c>
      <c r="G391" s="9">
        <v>-172</v>
      </c>
      <c r="H391" s="10">
        <v>-17914316</v>
      </c>
      <c r="I391" s="11">
        <v>20745267111.811798</v>
      </c>
      <c r="J391" s="11">
        <v>207452</v>
      </c>
      <c r="K391" s="11">
        <v>100000.32350525325</v>
      </c>
      <c r="L391" s="12">
        <v>714260.35709644109</v>
      </c>
      <c r="M391" s="11">
        <v>114</v>
      </c>
      <c r="N391" s="13"/>
      <c r="O391" t="str">
        <f t="shared" si="19"/>
        <v/>
      </c>
    </row>
    <row r="392" spans="1:15" hidden="1">
      <c r="A392" s="7">
        <v>12</v>
      </c>
      <c r="B392" s="14">
        <v>45638</v>
      </c>
      <c r="C392" s="8" t="s">
        <v>13</v>
      </c>
      <c r="D392" s="8" t="s">
        <v>14</v>
      </c>
      <c r="E392" s="8" t="s">
        <v>14</v>
      </c>
      <c r="F392" s="9">
        <f t="shared" si="18"/>
        <v>-16200000</v>
      </c>
      <c r="G392" s="9">
        <v>-162</v>
      </c>
      <c r="H392" s="10">
        <v>-16872786</v>
      </c>
      <c r="I392" s="11">
        <v>20729067059.403946</v>
      </c>
      <c r="J392" s="11">
        <v>207290</v>
      </c>
      <c r="K392" s="11">
        <v>100000.32350525325</v>
      </c>
      <c r="L392" s="12">
        <v>672733.59214897268</v>
      </c>
      <c r="M392" s="11">
        <v>115</v>
      </c>
      <c r="N392" s="13"/>
      <c r="O392" t="str">
        <f t="shared" si="19"/>
        <v/>
      </c>
    </row>
    <row r="393" spans="1:15" hidden="1">
      <c r="A393" s="7">
        <v>12</v>
      </c>
      <c r="B393" s="14">
        <v>45638</v>
      </c>
      <c r="C393" s="8" t="s">
        <v>13</v>
      </c>
      <c r="D393" s="8" t="s">
        <v>14</v>
      </c>
      <c r="E393" s="8" t="s">
        <v>14</v>
      </c>
      <c r="F393" s="9">
        <f>100000*G393</f>
        <v>-900000</v>
      </c>
      <c r="G393" s="9">
        <v>-9</v>
      </c>
      <c r="H393" s="10">
        <v>-937377</v>
      </c>
      <c r="I393" s="11">
        <v>20728167056.492397</v>
      </c>
      <c r="J393" s="11">
        <v>207281</v>
      </c>
      <c r="K393" s="11">
        <v>100000.32350525325</v>
      </c>
      <c r="L393" s="12">
        <v>37374.088452720665</v>
      </c>
      <c r="M393" s="11">
        <v>116</v>
      </c>
      <c r="N393" s="13"/>
      <c r="O393" t="str">
        <f t="shared" si="19"/>
        <v/>
      </c>
    </row>
    <row r="394" spans="1:15" hidden="1">
      <c r="A394" s="7">
        <v>12</v>
      </c>
      <c r="B394" s="14">
        <v>45638</v>
      </c>
      <c r="C394" s="8" t="s">
        <v>13</v>
      </c>
      <c r="D394" s="8" t="s">
        <v>14</v>
      </c>
      <c r="E394" s="8" t="s">
        <v>14</v>
      </c>
      <c r="F394" s="9">
        <f t="shared" ref="F394:F457" si="20">100000*G394</f>
        <v>900000</v>
      </c>
      <c r="G394" s="9">
        <v>9</v>
      </c>
      <c r="H394" s="10">
        <v>937134</v>
      </c>
      <c r="I394" s="11">
        <v>20729104190.492397</v>
      </c>
      <c r="J394" s="11">
        <v>207290</v>
      </c>
      <c r="K394" s="11">
        <v>100000.50263154227</v>
      </c>
      <c r="L394" s="12">
        <v>0</v>
      </c>
      <c r="M394" s="11">
        <v>117</v>
      </c>
      <c r="N394" s="13"/>
      <c r="O394" t="str">
        <f t="shared" si="19"/>
        <v/>
      </c>
    </row>
    <row r="395" spans="1:15" hidden="1">
      <c r="A395" s="7">
        <v>12</v>
      </c>
      <c r="B395" s="14">
        <v>45638</v>
      </c>
      <c r="C395" s="8" t="s">
        <v>13</v>
      </c>
      <c r="D395" s="8" t="s">
        <v>14</v>
      </c>
      <c r="E395" s="8" t="s">
        <v>14</v>
      </c>
      <c r="F395" s="9">
        <f t="shared" si="20"/>
        <v>-900000</v>
      </c>
      <c r="G395" s="9">
        <v>-9</v>
      </c>
      <c r="H395" s="10">
        <v>-937377</v>
      </c>
      <c r="I395" s="11">
        <v>20728204185.968712</v>
      </c>
      <c r="J395" s="11">
        <v>207281</v>
      </c>
      <c r="K395" s="11">
        <v>100000.50263154227</v>
      </c>
      <c r="L395" s="12">
        <v>37372.476316119544</v>
      </c>
      <c r="M395" s="11">
        <v>118</v>
      </c>
      <c r="N395" s="13"/>
      <c r="O395" t="str">
        <f t="shared" si="19"/>
        <v/>
      </c>
    </row>
    <row r="396" spans="1:15" hidden="1">
      <c r="A396" s="7">
        <v>12</v>
      </c>
      <c r="B396" s="14">
        <v>45638</v>
      </c>
      <c r="C396" s="8" t="s">
        <v>13</v>
      </c>
      <c r="D396" s="8" t="s">
        <v>14</v>
      </c>
      <c r="E396" s="8" t="s">
        <v>14</v>
      </c>
      <c r="F396" s="9">
        <f t="shared" si="20"/>
        <v>-900000</v>
      </c>
      <c r="G396" s="9">
        <v>-9</v>
      </c>
      <c r="H396" s="10">
        <v>-937377</v>
      </c>
      <c r="I396" s="11">
        <v>20727304181.445026</v>
      </c>
      <c r="J396" s="11">
        <v>207272</v>
      </c>
      <c r="K396" s="11">
        <v>100000.50263154227</v>
      </c>
      <c r="L396" s="12">
        <v>37372.476316119544</v>
      </c>
      <c r="M396" s="11">
        <v>119</v>
      </c>
      <c r="N396" s="13"/>
      <c r="O396" t="str">
        <f t="shared" si="19"/>
        <v/>
      </c>
    </row>
    <row r="397" spans="1:15" hidden="1">
      <c r="A397" s="7">
        <v>12</v>
      </c>
      <c r="B397" s="14">
        <v>45638</v>
      </c>
      <c r="C397" s="8" t="s">
        <v>13</v>
      </c>
      <c r="D397" s="8" t="s">
        <v>14</v>
      </c>
      <c r="E397" s="8" t="s">
        <v>14</v>
      </c>
      <c r="F397" s="9">
        <f t="shared" si="20"/>
        <v>900000</v>
      </c>
      <c r="G397" s="9">
        <v>9</v>
      </c>
      <c r="H397" s="10">
        <v>937134</v>
      </c>
      <c r="I397" s="11">
        <v>20728241315.445026</v>
      </c>
      <c r="J397" s="11">
        <v>207281</v>
      </c>
      <c r="K397" s="11">
        <v>100000.68175783129</v>
      </c>
      <c r="L397" s="12">
        <v>0</v>
      </c>
      <c r="M397" s="11">
        <v>120</v>
      </c>
      <c r="N397" s="13"/>
      <c r="O397" t="str">
        <f t="shared" si="19"/>
        <v/>
      </c>
    </row>
    <row r="398" spans="1:15" hidden="1">
      <c r="A398" s="7">
        <v>12</v>
      </c>
      <c r="B398" s="14">
        <v>45638</v>
      </c>
      <c r="C398" s="8" t="s">
        <v>13</v>
      </c>
      <c r="D398" s="8" t="s">
        <v>14</v>
      </c>
      <c r="E398" s="8" t="s">
        <v>14</v>
      </c>
      <c r="F398" s="9">
        <f t="shared" si="20"/>
        <v>-14300000</v>
      </c>
      <c r="G398" s="9">
        <v>-143</v>
      </c>
      <c r="H398" s="10">
        <v>-14893879</v>
      </c>
      <c r="I398" s="11">
        <v>20713941217.953655</v>
      </c>
      <c r="J398" s="11">
        <v>207138</v>
      </c>
      <c r="K398" s="11">
        <v>100000.68175783129</v>
      </c>
      <c r="L398" s="12">
        <v>593781.50863012485</v>
      </c>
      <c r="M398" s="11">
        <v>121</v>
      </c>
      <c r="N398" s="13"/>
      <c r="O398" t="str">
        <f t="shared" si="19"/>
        <v/>
      </c>
    </row>
    <row r="399" spans="1:15" hidden="1">
      <c r="A399" s="7">
        <v>12</v>
      </c>
      <c r="B399" s="14">
        <v>45638</v>
      </c>
      <c r="C399" s="8" t="s">
        <v>13</v>
      </c>
      <c r="D399" s="8" t="s">
        <v>14</v>
      </c>
      <c r="E399" s="8" t="s">
        <v>14</v>
      </c>
      <c r="F399" s="9">
        <f t="shared" si="20"/>
        <v>-900000</v>
      </c>
      <c r="G399" s="9">
        <v>-9</v>
      </c>
      <c r="H399" s="10">
        <v>-937377</v>
      </c>
      <c r="I399" s="11">
        <v>20713041211.817833</v>
      </c>
      <c r="J399" s="11">
        <v>207129</v>
      </c>
      <c r="K399" s="11">
        <v>100000.68175783129</v>
      </c>
      <c r="L399" s="12">
        <v>37370.864179518423</v>
      </c>
      <c r="M399" s="11">
        <v>122</v>
      </c>
      <c r="N399" s="13"/>
      <c r="O399" t="str">
        <f t="shared" si="19"/>
        <v/>
      </c>
    </row>
    <row r="400" spans="1:15" hidden="1">
      <c r="A400" s="7">
        <v>12</v>
      </c>
      <c r="B400" s="14">
        <v>45638</v>
      </c>
      <c r="C400" s="8" t="s">
        <v>13</v>
      </c>
      <c r="D400" s="8" t="s">
        <v>14</v>
      </c>
      <c r="E400" s="8" t="s">
        <v>14</v>
      </c>
      <c r="F400" s="9">
        <f t="shared" si="20"/>
        <v>-8600000</v>
      </c>
      <c r="G400" s="9">
        <v>-86</v>
      </c>
      <c r="H400" s="10">
        <v>-8957158</v>
      </c>
      <c r="I400" s="11">
        <v>20704441153.186661</v>
      </c>
      <c r="J400" s="11">
        <v>207043</v>
      </c>
      <c r="K400" s="11">
        <v>100000.68175783129</v>
      </c>
      <c r="L400" s="12">
        <v>357099.36882650852</v>
      </c>
      <c r="M400" s="11">
        <v>123</v>
      </c>
      <c r="N400" s="13"/>
      <c r="O400" t="str">
        <f t="shared" si="19"/>
        <v/>
      </c>
    </row>
    <row r="401" spans="1:15" hidden="1">
      <c r="A401" s="7">
        <v>12</v>
      </c>
      <c r="B401" s="14">
        <v>45638</v>
      </c>
      <c r="C401" s="8" t="s">
        <v>13</v>
      </c>
      <c r="D401" s="8" t="s">
        <v>14</v>
      </c>
      <c r="E401" s="8" t="s">
        <v>14</v>
      </c>
      <c r="F401" s="9">
        <f t="shared" si="20"/>
        <v>-900000</v>
      </c>
      <c r="G401" s="9">
        <v>-9</v>
      </c>
      <c r="H401" s="10">
        <v>-937377</v>
      </c>
      <c r="I401" s="11">
        <v>20703541147.050838</v>
      </c>
      <c r="J401" s="11">
        <v>207034</v>
      </c>
      <c r="K401" s="11">
        <v>100000.68175783129</v>
      </c>
      <c r="L401" s="12">
        <v>37370.864179518423</v>
      </c>
      <c r="M401" s="11">
        <v>124</v>
      </c>
      <c r="N401" s="13"/>
      <c r="O401" t="str">
        <f t="shared" si="19"/>
        <v/>
      </c>
    </row>
    <row r="402" spans="1:15" hidden="1">
      <c r="A402" s="7">
        <v>12</v>
      </c>
      <c r="B402" s="14">
        <v>45639</v>
      </c>
      <c r="C402" s="8" t="s">
        <v>13</v>
      </c>
      <c r="D402" s="8" t="s">
        <v>14</v>
      </c>
      <c r="E402" s="8" t="s">
        <v>14</v>
      </c>
      <c r="F402" s="9">
        <f t="shared" si="20"/>
        <v>-64800000</v>
      </c>
      <c r="G402" s="9">
        <v>-648</v>
      </c>
      <c r="H402" s="10">
        <v>-67528080</v>
      </c>
      <c r="I402" s="11">
        <v>20638740705.271763</v>
      </c>
      <c r="J402" s="11">
        <v>206386</v>
      </c>
      <c r="K402" s="11">
        <v>100000.68175783129</v>
      </c>
      <c r="L402" s="12">
        <v>2727638.2209253237</v>
      </c>
      <c r="M402" s="11">
        <v>125</v>
      </c>
      <c r="N402" s="13"/>
      <c r="O402" t="str">
        <f t="shared" si="19"/>
        <v/>
      </c>
    </row>
    <row r="403" spans="1:15" hidden="1">
      <c r="A403" s="7">
        <v>12</v>
      </c>
      <c r="B403" s="14">
        <v>45639</v>
      </c>
      <c r="C403" s="8" t="s">
        <v>13</v>
      </c>
      <c r="D403" s="8" t="s">
        <v>14</v>
      </c>
      <c r="E403" s="8" t="s">
        <v>14</v>
      </c>
      <c r="F403" s="9">
        <f t="shared" si="20"/>
        <v>-19900000</v>
      </c>
      <c r="G403" s="9">
        <v>-199</v>
      </c>
      <c r="H403" s="10">
        <v>-20737790</v>
      </c>
      <c r="I403" s="11">
        <v>20618840569.601955</v>
      </c>
      <c r="J403" s="11">
        <v>206187</v>
      </c>
      <c r="K403" s="11">
        <v>100000.68175783129</v>
      </c>
      <c r="L403" s="12">
        <v>837654.33019157127</v>
      </c>
      <c r="M403" s="11">
        <v>126</v>
      </c>
      <c r="N403" s="13"/>
      <c r="O403" t="str">
        <f t="shared" si="19"/>
        <v/>
      </c>
    </row>
    <row r="404" spans="1:15" hidden="1">
      <c r="A404" s="7">
        <v>12</v>
      </c>
      <c r="B404" s="14">
        <v>45639</v>
      </c>
      <c r="C404" s="8" t="s">
        <v>13</v>
      </c>
      <c r="D404" s="8" t="s">
        <v>14</v>
      </c>
      <c r="E404" s="8" t="s">
        <v>14</v>
      </c>
      <c r="F404" s="9">
        <f t="shared" si="20"/>
        <v>-900000</v>
      </c>
      <c r="G404" s="9">
        <v>-9</v>
      </c>
      <c r="H404" s="10">
        <v>-937890</v>
      </c>
      <c r="I404" s="11">
        <v>20617940563.466133</v>
      </c>
      <c r="J404" s="11">
        <v>206178</v>
      </c>
      <c r="K404" s="11">
        <v>100000.68175783129</v>
      </c>
      <c r="L404" s="12">
        <v>37883.864179518423</v>
      </c>
      <c r="M404" s="11">
        <v>127</v>
      </c>
      <c r="N404" s="13"/>
      <c r="O404" t="str">
        <f t="shared" si="19"/>
        <v/>
      </c>
    </row>
    <row r="405" spans="1:15" hidden="1">
      <c r="A405" s="7">
        <v>12</v>
      </c>
      <c r="B405" s="14">
        <v>45639</v>
      </c>
      <c r="C405" s="8" t="s">
        <v>13</v>
      </c>
      <c r="D405" s="8" t="s">
        <v>14</v>
      </c>
      <c r="E405" s="8" t="s">
        <v>14</v>
      </c>
      <c r="F405" s="9">
        <f t="shared" si="20"/>
        <v>900000</v>
      </c>
      <c r="G405" s="9">
        <v>9</v>
      </c>
      <c r="H405" s="10">
        <v>936693</v>
      </c>
      <c r="I405" s="11">
        <v>20618877256.466133</v>
      </c>
      <c r="J405" s="11">
        <v>206187</v>
      </c>
      <c r="K405" s="11">
        <v>100000.85968788591</v>
      </c>
      <c r="L405" s="12">
        <v>0</v>
      </c>
      <c r="M405" s="11">
        <v>128</v>
      </c>
      <c r="N405" s="13"/>
      <c r="O405" t="str">
        <f t="shared" si="19"/>
        <v/>
      </c>
    </row>
    <row r="406" spans="1:15" hidden="1">
      <c r="A406" s="7">
        <v>12</v>
      </c>
      <c r="B406" s="14">
        <v>45639</v>
      </c>
      <c r="C406" s="8" t="s">
        <v>13</v>
      </c>
      <c r="D406" s="8" t="s">
        <v>14</v>
      </c>
      <c r="E406" s="8" t="s">
        <v>14</v>
      </c>
      <c r="F406" s="9">
        <f t="shared" si="20"/>
        <v>-900000</v>
      </c>
      <c r="G406" s="9">
        <v>-9</v>
      </c>
      <c r="H406" s="10">
        <v>-937890</v>
      </c>
      <c r="I406" s="11">
        <v>20617977248.728943</v>
      </c>
      <c r="J406" s="11">
        <v>206178</v>
      </c>
      <c r="K406" s="11">
        <v>100000.85968788591</v>
      </c>
      <c r="L406" s="12">
        <v>37882.262809026754</v>
      </c>
      <c r="M406" s="11">
        <v>129</v>
      </c>
      <c r="N406" s="13"/>
      <c r="O406" t="str">
        <f t="shared" si="19"/>
        <v/>
      </c>
    </row>
    <row r="407" spans="1:15" hidden="1">
      <c r="A407" s="7">
        <v>12</v>
      </c>
      <c r="B407" s="14">
        <v>45642</v>
      </c>
      <c r="C407" s="8" t="s">
        <v>13</v>
      </c>
      <c r="D407" s="8" t="s">
        <v>14</v>
      </c>
      <c r="E407" s="8" t="s">
        <v>14</v>
      </c>
      <c r="F407" s="9">
        <f t="shared" si="20"/>
        <v>-8300000</v>
      </c>
      <c r="G407" s="9">
        <v>-83</v>
      </c>
      <c r="H407" s="10">
        <v>-8651007</v>
      </c>
      <c r="I407" s="11">
        <v>20609677177.374847</v>
      </c>
      <c r="J407" s="11">
        <v>206095</v>
      </c>
      <c r="K407" s="11">
        <v>100000.85968788591</v>
      </c>
      <c r="L407" s="12">
        <v>350935.64590546954</v>
      </c>
      <c r="M407" s="11">
        <v>130</v>
      </c>
      <c r="N407" s="13"/>
      <c r="O407" t="str">
        <f t="shared" si="19"/>
        <v/>
      </c>
    </row>
    <row r="408" spans="1:15" hidden="1">
      <c r="A408" s="7">
        <v>12</v>
      </c>
      <c r="B408" s="14">
        <v>45642</v>
      </c>
      <c r="C408" s="8" t="s">
        <v>13</v>
      </c>
      <c r="D408" s="8" t="s">
        <v>14</v>
      </c>
      <c r="E408" s="8" t="s">
        <v>14</v>
      </c>
      <c r="F408" s="9">
        <f t="shared" si="20"/>
        <v>-11600000</v>
      </c>
      <c r="G408" s="9">
        <v>-116</v>
      </c>
      <c r="H408" s="10">
        <v>-12090564</v>
      </c>
      <c r="I408" s="11">
        <v>20598077077.651054</v>
      </c>
      <c r="J408" s="11">
        <v>205979</v>
      </c>
      <c r="K408" s="11">
        <v>100000.85968788591</v>
      </c>
      <c r="L408" s="12">
        <v>490464.27620523423</v>
      </c>
      <c r="M408" s="11">
        <v>131</v>
      </c>
      <c r="N408" s="13"/>
      <c r="O408" t="str">
        <f t="shared" si="19"/>
        <v/>
      </c>
    </row>
    <row r="409" spans="1:15" hidden="1">
      <c r="A409" s="7">
        <v>12</v>
      </c>
      <c r="B409" s="14">
        <v>45643</v>
      </c>
      <c r="C409" s="8" t="s">
        <v>13</v>
      </c>
      <c r="D409" s="8" t="s">
        <v>14</v>
      </c>
      <c r="E409" s="8" t="s">
        <v>14</v>
      </c>
      <c r="F409" s="9">
        <f t="shared" si="20"/>
        <v>900000</v>
      </c>
      <c r="G409" s="9">
        <v>9</v>
      </c>
      <c r="H409" s="10">
        <v>937989</v>
      </c>
      <c r="I409" s="11">
        <v>20599015066.651054</v>
      </c>
      <c r="J409" s="11">
        <v>205988</v>
      </c>
      <c r="K409" s="11">
        <v>100001.04407368902</v>
      </c>
      <c r="L409" s="12">
        <v>0</v>
      </c>
      <c r="M409" s="11">
        <v>132</v>
      </c>
      <c r="N409" s="13"/>
      <c r="O409" t="str">
        <f t="shared" si="19"/>
        <v/>
      </c>
    </row>
    <row r="410" spans="1:15" hidden="1">
      <c r="A410" s="7">
        <v>12</v>
      </c>
      <c r="B410" s="14">
        <v>45643</v>
      </c>
      <c r="C410" s="8" t="s">
        <v>13</v>
      </c>
      <c r="D410" s="8" t="s">
        <v>14</v>
      </c>
      <c r="E410" s="8" t="s">
        <v>14</v>
      </c>
      <c r="F410" s="9">
        <f t="shared" si="20"/>
        <v>-900000</v>
      </c>
      <c r="G410" s="9">
        <v>-9</v>
      </c>
      <c r="H410" s="10">
        <v>-938232</v>
      </c>
      <c r="I410" s="11">
        <v>20598115057.254391</v>
      </c>
      <c r="J410" s="11">
        <v>205979</v>
      </c>
      <c r="K410" s="11">
        <v>100001.04407368902</v>
      </c>
      <c r="L410" s="12">
        <v>38222.603336798842</v>
      </c>
      <c r="M410" s="11">
        <v>133</v>
      </c>
      <c r="N410" s="13"/>
      <c r="O410" t="str">
        <f t="shared" si="19"/>
        <v/>
      </c>
    </row>
    <row r="411" spans="1:15" hidden="1">
      <c r="A411" s="7">
        <v>12</v>
      </c>
      <c r="B411" s="14">
        <v>45643</v>
      </c>
      <c r="C411" s="8" t="s">
        <v>13</v>
      </c>
      <c r="D411" s="8" t="s">
        <v>14</v>
      </c>
      <c r="E411" s="8" t="s">
        <v>14</v>
      </c>
      <c r="F411" s="9">
        <f t="shared" si="20"/>
        <v>-4800000</v>
      </c>
      <c r="G411" s="9">
        <v>-48</v>
      </c>
      <c r="H411" s="10">
        <v>-5003904</v>
      </c>
      <c r="I411" s="11">
        <v>20593315007.138855</v>
      </c>
      <c r="J411" s="11">
        <v>205931</v>
      </c>
      <c r="K411" s="11">
        <v>100001.04407368902</v>
      </c>
      <c r="L411" s="12">
        <v>203853.88446292747</v>
      </c>
      <c r="M411" s="11">
        <v>134</v>
      </c>
      <c r="N411" s="13"/>
      <c r="O411" t="str">
        <f t="shared" si="19"/>
        <v/>
      </c>
    </row>
    <row r="412" spans="1:15" hidden="1">
      <c r="A412" s="7">
        <v>12</v>
      </c>
      <c r="B412" s="14">
        <v>45643</v>
      </c>
      <c r="C412" s="8" t="s">
        <v>13</v>
      </c>
      <c r="D412" s="8" t="s">
        <v>14</v>
      </c>
      <c r="E412" s="8" t="s">
        <v>14</v>
      </c>
      <c r="F412" s="9">
        <f t="shared" si="20"/>
        <v>-4700000</v>
      </c>
      <c r="G412" s="9">
        <v>-47</v>
      </c>
      <c r="H412" s="10">
        <v>-4899656</v>
      </c>
      <c r="I412" s="11">
        <v>20588614958.06739</v>
      </c>
      <c r="J412" s="11">
        <v>205884</v>
      </c>
      <c r="K412" s="11">
        <v>100001.04407368902</v>
      </c>
      <c r="L412" s="12">
        <v>199606.92853661627</v>
      </c>
      <c r="M412" s="11">
        <v>135</v>
      </c>
      <c r="N412" s="13"/>
      <c r="O412" t="str">
        <f t="shared" si="19"/>
        <v/>
      </c>
    </row>
    <row r="413" spans="1:15" hidden="1">
      <c r="A413" s="7">
        <v>12</v>
      </c>
      <c r="B413" s="14">
        <v>45643</v>
      </c>
      <c r="C413" s="8" t="s">
        <v>13</v>
      </c>
      <c r="D413" s="8" t="s">
        <v>14</v>
      </c>
      <c r="E413" s="8" t="s">
        <v>14</v>
      </c>
      <c r="F413" s="9">
        <f t="shared" si="20"/>
        <v>-1100000</v>
      </c>
      <c r="G413" s="9">
        <v>-11</v>
      </c>
      <c r="H413" s="10">
        <v>-1146728</v>
      </c>
      <c r="I413" s="11">
        <v>20587514946.582581</v>
      </c>
      <c r="J413" s="11">
        <v>205873</v>
      </c>
      <c r="K413" s="11">
        <v>100001.04407368902</v>
      </c>
      <c r="L413" s="12">
        <v>46716.515189420898</v>
      </c>
      <c r="M413" s="11">
        <v>136</v>
      </c>
      <c r="N413" s="13"/>
      <c r="O413" t="str">
        <f t="shared" si="19"/>
        <v/>
      </c>
    </row>
    <row r="414" spans="1:15" hidden="1">
      <c r="A414" s="7">
        <v>12</v>
      </c>
      <c r="B414" s="14">
        <v>45643</v>
      </c>
      <c r="C414" s="8" t="s">
        <v>13</v>
      </c>
      <c r="D414" s="8" t="s">
        <v>14</v>
      </c>
      <c r="E414" s="8" t="s">
        <v>14</v>
      </c>
      <c r="F414" s="9">
        <f t="shared" si="20"/>
        <v>-95800000</v>
      </c>
      <c r="G414" s="9">
        <v>-958</v>
      </c>
      <c r="H414" s="10">
        <v>-99869584</v>
      </c>
      <c r="I414" s="11">
        <v>20491713946.359985</v>
      </c>
      <c r="J414" s="11">
        <v>204915</v>
      </c>
      <c r="K414" s="11">
        <v>100001.04407368902</v>
      </c>
      <c r="L414" s="12">
        <v>4068583.7774059176</v>
      </c>
      <c r="M414" s="11">
        <v>137</v>
      </c>
      <c r="N414" s="13"/>
      <c r="O414" t="str">
        <f t="shared" si="19"/>
        <v/>
      </c>
    </row>
    <row r="415" spans="1:15" hidden="1">
      <c r="A415" s="7">
        <v>12</v>
      </c>
      <c r="B415" s="14">
        <v>45643</v>
      </c>
      <c r="C415" s="8" t="s">
        <v>13</v>
      </c>
      <c r="D415" s="8" t="s">
        <v>14</v>
      </c>
      <c r="E415" s="8" t="s">
        <v>14</v>
      </c>
      <c r="F415" s="9">
        <f t="shared" si="20"/>
        <v>-10500000</v>
      </c>
      <c r="G415" s="9">
        <v>-105</v>
      </c>
      <c r="H415" s="10">
        <v>-10946040</v>
      </c>
      <c r="I415" s="11">
        <v>20481213836.732246</v>
      </c>
      <c r="J415" s="11">
        <v>204810</v>
      </c>
      <c r="K415" s="11">
        <v>100001.04407368902</v>
      </c>
      <c r="L415" s="12">
        <v>445930.37226265296</v>
      </c>
      <c r="M415" s="11">
        <v>138</v>
      </c>
      <c r="N415" s="13"/>
      <c r="O415" t="str">
        <f t="shared" si="19"/>
        <v/>
      </c>
    </row>
    <row r="416" spans="1:15" hidden="1">
      <c r="A416" s="7">
        <v>12</v>
      </c>
      <c r="B416" s="14">
        <v>45644</v>
      </c>
      <c r="C416" s="8" t="s">
        <v>13</v>
      </c>
      <c r="D416" s="8" t="s">
        <v>14</v>
      </c>
      <c r="E416" s="8" t="s">
        <v>14</v>
      </c>
      <c r="F416" s="9">
        <f t="shared" si="20"/>
        <v>900000</v>
      </c>
      <c r="G416" s="9">
        <v>9</v>
      </c>
      <c r="H416" s="10">
        <v>937557</v>
      </c>
      <c r="I416" s="11">
        <v>20482151393.732246</v>
      </c>
      <c r="J416" s="11">
        <v>204819</v>
      </c>
      <c r="K416" s="11">
        <v>100001.22739458863</v>
      </c>
      <c r="L416" s="12">
        <v>0</v>
      </c>
      <c r="M416" s="11">
        <v>139</v>
      </c>
      <c r="N416" s="13"/>
      <c r="O416" t="str">
        <f t="shared" si="19"/>
        <v/>
      </c>
    </row>
    <row r="417" spans="1:15" hidden="1">
      <c r="A417" s="7">
        <v>12</v>
      </c>
      <c r="B417" s="14">
        <v>45644</v>
      </c>
      <c r="C417" s="8" t="s">
        <v>13</v>
      </c>
      <c r="D417" s="8" t="s">
        <v>14</v>
      </c>
      <c r="E417" s="8" t="s">
        <v>14</v>
      </c>
      <c r="F417" s="9">
        <f t="shared" si="20"/>
        <v>900000</v>
      </c>
      <c r="G417" s="9">
        <v>9</v>
      </c>
      <c r="H417" s="10">
        <v>937683</v>
      </c>
      <c r="I417" s="11">
        <v>20483089076.732246</v>
      </c>
      <c r="J417" s="11">
        <v>204828</v>
      </c>
      <c r="K417" s="11">
        <v>100001.41131452851</v>
      </c>
      <c r="L417" s="12">
        <v>0</v>
      </c>
      <c r="M417" s="11">
        <v>140</v>
      </c>
      <c r="N417" s="13"/>
      <c r="O417" t="str">
        <f t="shared" si="19"/>
        <v/>
      </c>
    </row>
    <row r="418" spans="1:15" hidden="1">
      <c r="A418" s="7">
        <v>12</v>
      </c>
      <c r="B418" s="14">
        <v>45644</v>
      </c>
      <c r="C418" s="8" t="s">
        <v>13</v>
      </c>
      <c r="D418" s="8" t="s">
        <v>14</v>
      </c>
      <c r="E418" s="8" t="s">
        <v>14</v>
      </c>
      <c r="F418" s="9">
        <f t="shared" si="20"/>
        <v>-40200000</v>
      </c>
      <c r="G418" s="9">
        <v>-402</v>
      </c>
      <c r="H418" s="10">
        <v>-41915334</v>
      </c>
      <c r="I418" s="11">
        <v>20442888509.383804</v>
      </c>
      <c r="J418" s="11">
        <v>204426</v>
      </c>
      <c r="K418" s="11">
        <v>100001.41131452851</v>
      </c>
      <c r="L418" s="12">
        <v>1714766.6515595391</v>
      </c>
      <c r="M418" s="11">
        <v>141</v>
      </c>
      <c r="N418" s="13"/>
      <c r="O418" t="str">
        <f t="shared" si="19"/>
        <v/>
      </c>
    </row>
    <row r="419" spans="1:15" hidden="1">
      <c r="A419" s="7">
        <v>12</v>
      </c>
      <c r="B419" s="14">
        <v>45644</v>
      </c>
      <c r="C419" s="8" t="s">
        <v>13</v>
      </c>
      <c r="D419" s="8" t="s">
        <v>14</v>
      </c>
      <c r="E419" s="8" t="s">
        <v>14</v>
      </c>
      <c r="F419" s="9">
        <f t="shared" si="20"/>
        <v>-6700000</v>
      </c>
      <c r="G419" s="9">
        <v>-67</v>
      </c>
      <c r="H419" s="10">
        <v>-6985889</v>
      </c>
      <c r="I419" s="11">
        <v>20436188414.825729</v>
      </c>
      <c r="J419" s="11">
        <v>204359</v>
      </c>
      <c r="K419" s="11">
        <v>100001.41131452851</v>
      </c>
      <c r="L419" s="12">
        <v>285794.44192659017</v>
      </c>
      <c r="M419" s="11">
        <v>142</v>
      </c>
      <c r="N419" s="13"/>
      <c r="O419" t="str">
        <f t="shared" si="19"/>
        <v/>
      </c>
    </row>
    <row r="420" spans="1:15" hidden="1">
      <c r="A420" s="7">
        <v>12</v>
      </c>
      <c r="B420" s="14">
        <v>45644</v>
      </c>
      <c r="C420" s="8" t="s">
        <v>13</v>
      </c>
      <c r="D420" s="8" t="s">
        <v>14</v>
      </c>
      <c r="E420" s="8" t="s">
        <v>14</v>
      </c>
      <c r="F420" s="9">
        <f t="shared" si="20"/>
        <v>-900000</v>
      </c>
      <c r="G420" s="9">
        <v>-9</v>
      </c>
      <c r="H420" s="10">
        <v>-938403</v>
      </c>
      <c r="I420" s="11">
        <v>20435288402.123898</v>
      </c>
      <c r="J420" s="11">
        <v>204350</v>
      </c>
      <c r="K420" s="11">
        <v>100001.41131452851</v>
      </c>
      <c r="L420" s="12">
        <v>38390.298169243382</v>
      </c>
      <c r="M420" s="11">
        <v>143</v>
      </c>
      <c r="N420" s="13"/>
      <c r="O420" t="str">
        <f t="shared" si="19"/>
        <v/>
      </c>
    </row>
    <row r="421" spans="1:15" hidden="1">
      <c r="A421" s="7">
        <v>12</v>
      </c>
      <c r="B421" s="14">
        <v>45644</v>
      </c>
      <c r="C421" s="8" t="s">
        <v>13</v>
      </c>
      <c r="D421" s="8" t="s">
        <v>14</v>
      </c>
      <c r="E421" s="8" t="s">
        <v>14</v>
      </c>
      <c r="F421" s="9">
        <f t="shared" si="20"/>
        <v>-2200000</v>
      </c>
      <c r="G421" s="9">
        <v>-22</v>
      </c>
      <c r="H421" s="10">
        <v>-2293874</v>
      </c>
      <c r="I421" s="11">
        <v>20433088371.074978</v>
      </c>
      <c r="J421" s="11">
        <v>204328</v>
      </c>
      <c r="K421" s="11">
        <v>100001.41131452851</v>
      </c>
      <c r="L421" s="12">
        <v>93842.951080373023</v>
      </c>
      <c r="M421" s="11">
        <v>144</v>
      </c>
      <c r="N421" s="13"/>
      <c r="O421" t="str">
        <f t="shared" si="19"/>
        <v/>
      </c>
    </row>
    <row r="422" spans="1:15" hidden="1">
      <c r="A422" s="7">
        <v>12</v>
      </c>
      <c r="B422" s="14">
        <v>45645</v>
      </c>
      <c r="C422" s="8" t="s">
        <v>13</v>
      </c>
      <c r="D422" s="8" t="s">
        <v>14</v>
      </c>
      <c r="E422" s="8" t="s">
        <v>14</v>
      </c>
      <c r="F422" s="9">
        <f t="shared" si="20"/>
        <v>-900000</v>
      </c>
      <c r="G422" s="9">
        <v>-9</v>
      </c>
      <c r="H422" s="10">
        <v>-938574</v>
      </c>
      <c r="I422" s="11">
        <v>20432188358.373146</v>
      </c>
      <c r="J422" s="11">
        <v>204319</v>
      </c>
      <c r="K422" s="11">
        <v>100001.41131452851</v>
      </c>
      <c r="L422" s="12">
        <v>38561.298169243382</v>
      </c>
      <c r="M422" s="11">
        <v>145</v>
      </c>
      <c r="N422" s="13"/>
      <c r="O422" t="str">
        <f t="shared" si="19"/>
        <v/>
      </c>
    </row>
    <row r="423" spans="1:15" hidden="1">
      <c r="A423" s="7">
        <v>12</v>
      </c>
      <c r="B423" s="14">
        <v>45645</v>
      </c>
      <c r="C423" s="8" t="s">
        <v>13</v>
      </c>
      <c r="D423" s="8" t="s">
        <v>14</v>
      </c>
      <c r="E423" s="8" t="s">
        <v>14</v>
      </c>
      <c r="F423" s="9">
        <f t="shared" si="20"/>
        <v>900000</v>
      </c>
      <c r="G423" s="9">
        <v>9</v>
      </c>
      <c r="H423" s="10">
        <v>938331</v>
      </c>
      <c r="I423" s="11">
        <v>20433126689.373146</v>
      </c>
      <c r="J423" s="11">
        <v>204328</v>
      </c>
      <c r="K423" s="11">
        <v>100001.59884779935</v>
      </c>
      <c r="L423" s="12">
        <v>0</v>
      </c>
      <c r="M423" s="11">
        <v>146</v>
      </c>
      <c r="N423" s="13"/>
      <c r="O423" t="str">
        <f t="shared" si="19"/>
        <v/>
      </c>
    </row>
    <row r="424" spans="1:15" hidden="1">
      <c r="A424" s="7">
        <v>12</v>
      </c>
      <c r="B424" s="14">
        <v>45646</v>
      </c>
      <c r="C424" s="8" t="s">
        <v>13</v>
      </c>
      <c r="D424" s="8" t="s">
        <v>14</v>
      </c>
      <c r="E424" s="8" t="s">
        <v>14</v>
      </c>
      <c r="F424" s="9">
        <f t="shared" si="20"/>
        <v>-900000</v>
      </c>
      <c r="G424" s="9">
        <v>-9</v>
      </c>
      <c r="H424" s="10">
        <v>-939087</v>
      </c>
      <c r="I424" s="11">
        <v>20432226674.983517</v>
      </c>
      <c r="J424" s="11">
        <v>204319</v>
      </c>
      <c r="K424" s="11">
        <v>100001.59884779935</v>
      </c>
      <c r="L424" s="12">
        <v>39072.610369805829</v>
      </c>
      <c r="M424" s="11">
        <v>147</v>
      </c>
      <c r="N424" s="13"/>
      <c r="O424" t="str">
        <f t="shared" si="19"/>
        <v/>
      </c>
    </row>
    <row r="425" spans="1:15" hidden="1">
      <c r="A425" s="7">
        <v>12</v>
      </c>
      <c r="B425" s="14">
        <v>45649</v>
      </c>
      <c r="C425" s="8" t="s">
        <v>13</v>
      </c>
      <c r="D425" s="8" t="s">
        <v>14</v>
      </c>
      <c r="E425" s="8" t="s">
        <v>14</v>
      </c>
      <c r="F425" s="9">
        <f t="shared" si="20"/>
        <v>-11400000</v>
      </c>
      <c r="G425" s="9">
        <v>-114</v>
      </c>
      <c r="H425" s="10">
        <v>-11897268</v>
      </c>
      <c r="I425" s="11">
        <v>20420826492.714867</v>
      </c>
      <c r="J425" s="11">
        <v>204205</v>
      </c>
      <c r="K425" s="11">
        <v>100001.59884779935</v>
      </c>
      <c r="L425" s="12">
        <v>497085.73135087453</v>
      </c>
      <c r="M425" s="11">
        <v>148</v>
      </c>
      <c r="N425" s="13"/>
      <c r="O425" t="str">
        <f t="shared" si="19"/>
        <v/>
      </c>
    </row>
    <row r="426" spans="1:15" hidden="1">
      <c r="A426" s="7">
        <v>12</v>
      </c>
      <c r="B426" s="14">
        <v>45650</v>
      </c>
      <c r="C426" s="8" t="s">
        <v>13</v>
      </c>
      <c r="D426" s="8" t="s">
        <v>14</v>
      </c>
      <c r="E426" s="8" t="s">
        <v>14</v>
      </c>
      <c r="F426" s="9">
        <f t="shared" si="20"/>
        <v>-900000</v>
      </c>
      <c r="G426" s="9">
        <v>-9</v>
      </c>
      <c r="H426" s="10">
        <v>-939429</v>
      </c>
      <c r="I426" s="11">
        <v>20419926478.325237</v>
      </c>
      <c r="J426" s="11">
        <v>204196</v>
      </c>
      <c r="K426" s="11">
        <v>100001.59884779935</v>
      </c>
      <c r="L426" s="12">
        <v>39414.610369805829</v>
      </c>
      <c r="M426" s="11">
        <v>149</v>
      </c>
      <c r="N426" s="13"/>
      <c r="O426" t="str">
        <f t="shared" si="19"/>
        <v/>
      </c>
    </row>
    <row r="427" spans="1:15" hidden="1">
      <c r="A427" s="7">
        <v>12</v>
      </c>
      <c r="B427" s="14">
        <v>45650</v>
      </c>
      <c r="C427" s="8" t="s">
        <v>13</v>
      </c>
      <c r="D427" s="8" t="s">
        <v>14</v>
      </c>
      <c r="E427" s="8" t="s">
        <v>14</v>
      </c>
      <c r="F427" s="9">
        <f t="shared" si="20"/>
        <v>900000</v>
      </c>
      <c r="G427" s="9">
        <v>9</v>
      </c>
      <c r="H427" s="10">
        <v>939186</v>
      </c>
      <c r="I427" s="11">
        <v>20420865664.325237</v>
      </c>
      <c r="J427" s="11">
        <v>204205</v>
      </c>
      <c r="K427" s="11">
        <v>100001.79067273199</v>
      </c>
      <c r="L427" s="12">
        <v>0</v>
      </c>
      <c r="M427" s="11">
        <v>150</v>
      </c>
      <c r="N427" s="13"/>
      <c r="O427" t="str">
        <f t="shared" si="19"/>
        <v/>
      </c>
    </row>
    <row r="428" spans="1:15" hidden="1">
      <c r="A428" s="7">
        <v>12</v>
      </c>
      <c r="B428" s="14">
        <v>45650</v>
      </c>
      <c r="C428" s="8" t="s">
        <v>13</v>
      </c>
      <c r="D428" s="8" t="s">
        <v>14</v>
      </c>
      <c r="E428" s="8" t="s">
        <v>14</v>
      </c>
      <c r="F428" s="9">
        <f t="shared" si="20"/>
        <v>-4100000</v>
      </c>
      <c r="G428" s="9">
        <v>-41</v>
      </c>
      <c r="H428" s="10">
        <v>-4279621</v>
      </c>
      <c r="I428" s="11">
        <v>20416765590.907654</v>
      </c>
      <c r="J428" s="11">
        <v>204164</v>
      </c>
      <c r="K428" s="11">
        <v>100001.79067273199</v>
      </c>
      <c r="L428" s="12">
        <v>179547.58241798822</v>
      </c>
      <c r="M428" s="11">
        <v>151</v>
      </c>
      <c r="N428" s="13"/>
      <c r="O428" t="str">
        <f t="shared" si="19"/>
        <v/>
      </c>
    </row>
    <row r="429" spans="1:15" hidden="1">
      <c r="A429" s="7">
        <v>12</v>
      </c>
      <c r="B429" s="14">
        <v>45650</v>
      </c>
      <c r="C429" s="8" t="s">
        <v>13</v>
      </c>
      <c r="D429" s="8" t="s">
        <v>14</v>
      </c>
      <c r="E429" s="8" t="s">
        <v>14</v>
      </c>
      <c r="F429" s="9">
        <f t="shared" si="20"/>
        <v>-1800000</v>
      </c>
      <c r="G429" s="9">
        <v>-18</v>
      </c>
      <c r="H429" s="10">
        <v>-1878858</v>
      </c>
      <c r="I429" s="11">
        <v>20414965558.675545</v>
      </c>
      <c r="J429" s="11">
        <v>204146</v>
      </c>
      <c r="K429" s="11">
        <v>100001.79067273199</v>
      </c>
      <c r="L429" s="12">
        <v>78825.767890824005</v>
      </c>
      <c r="M429" s="11">
        <v>152</v>
      </c>
      <c r="N429" s="13"/>
      <c r="O429" t="str">
        <f t="shared" si="19"/>
        <v/>
      </c>
    </row>
    <row r="430" spans="1:15" hidden="1">
      <c r="A430" s="7">
        <v>12</v>
      </c>
      <c r="B430" s="14">
        <v>45651</v>
      </c>
      <c r="C430" s="8" t="s">
        <v>13</v>
      </c>
      <c r="D430" s="8" t="s">
        <v>14</v>
      </c>
      <c r="E430" s="8" t="s">
        <v>14</v>
      </c>
      <c r="F430" s="9">
        <f t="shared" si="20"/>
        <v>900000</v>
      </c>
      <c r="G430" s="9">
        <v>9</v>
      </c>
      <c r="H430" s="10">
        <v>938880</v>
      </c>
      <c r="I430" s="11">
        <v>20415904438.675545</v>
      </c>
      <c r="J430" s="11">
        <v>204155</v>
      </c>
      <c r="K430" s="11">
        <v>100001.98103732725</v>
      </c>
      <c r="L430" s="12">
        <v>0</v>
      </c>
      <c r="M430" s="11">
        <v>153</v>
      </c>
      <c r="N430" s="13"/>
      <c r="O430" t="str">
        <f t="shared" si="19"/>
        <v/>
      </c>
    </row>
    <row r="431" spans="1:15" hidden="1">
      <c r="A431" s="7">
        <v>12</v>
      </c>
      <c r="B431" s="14">
        <v>45651</v>
      </c>
      <c r="C431" s="8" t="s">
        <v>13</v>
      </c>
      <c r="D431" s="8" t="s">
        <v>14</v>
      </c>
      <c r="E431" s="8" t="s">
        <v>14</v>
      </c>
      <c r="F431" s="9">
        <f t="shared" si="20"/>
        <v>-478700000</v>
      </c>
      <c r="G431" s="9">
        <v>-4787</v>
      </c>
      <c r="H431" s="10">
        <v>-499762800</v>
      </c>
      <c r="I431" s="11">
        <v>19937194955.44986</v>
      </c>
      <c r="J431" s="11">
        <v>199368</v>
      </c>
      <c r="K431" s="11">
        <v>100001.98103732725</v>
      </c>
      <c r="L431" s="12">
        <v>21053316.774314463</v>
      </c>
      <c r="M431" s="11">
        <v>154</v>
      </c>
      <c r="N431" s="13"/>
      <c r="O431" t="str">
        <f t="shared" si="19"/>
        <v/>
      </c>
    </row>
    <row r="432" spans="1:15" hidden="1">
      <c r="A432" s="7">
        <v>12</v>
      </c>
      <c r="B432" s="14">
        <v>45651</v>
      </c>
      <c r="C432" s="8" t="s">
        <v>13</v>
      </c>
      <c r="D432" s="8" t="s">
        <v>14</v>
      </c>
      <c r="E432" s="8" t="s">
        <v>14</v>
      </c>
      <c r="F432" s="9">
        <f t="shared" si="20"/>
        <v>900000</v>
      </c>
      <c r="G432" s="9">
        <v>9</v>
      </c>
      <c r="H432" s="10">
        <v>938754</v>
      </c>
      <c r="I432" s="11">
        <v>19938133709.44986</v>
      </c>
      <c r="J432" s="11">
        <v>199377</v>
      </c>
      <c r="K432" s="11">
        <v>100002.17532338163</v>
      </c>
      <c r="L432" s="12">
        <v>0</v>
      </c>
      <c r="M432" s="11">
        <v>155</v>
      </c>
      <c r="N432" s="13"/>
      <c r="O432" t="str">
        <f t="shared" si="19"/>
        <v/>
      </c>
    </row>
    <row r="433" spans="1:15" hidden="1">
      <c r="A433" s="7">
        <v>12</v>
      </c>
      <c r="B433" s="14">
        <v>45652</v>
      </c>
      <c r="C433" s="8" t="s">
        <v>13</v>
      </c>
      <c r="D433" s="8" t="s">
        <v>14</v>
      </c>
      <c r="E433" s="8" t="s">
        <v>14</v>
      </c>
      <c r="F433" s="9">
        <f t="shared" si="20"/>
        <v>-900000</v>
      </c>
      <c r="G433" s="9">
        <v>-9</v>
      </c>
      <c r="H433" s="10">
        <v>-939771</v>
      </c>
      <c r="I433" s="11">
        <v>19937233689.871948</v>
      </c>
      <c r="J433" s="11">
        <v>199368</v>
      </c>
      <c r="K433" s="11">
        <v>100002.17532338163</v>
      </c>
      <c r="L433" s="12">
        <v>39751.422089565312</v>
      </c>
      <c r="M433" s="11">
        <v>156</v>
      </c>
      <c r="N433" s="13"/>
      <c r="O433" t="str">
        <f t="shared" si="19"/>
        <v/>
      </c>
    </row>
    <row r="434" spans="1:15" hidden="1">
      <c r="A434" s="7">
        <v>12</v>
      </c>
      <c r="B434" s="14">
        <v>45653</v>
      </c>
      <c r="C434" s="8" t="s">
        <v>13</v>
      </c>
      <c r="D434" s="8" t="s">
        <v>14</v>
      </c>
      <c r="E434" s="8" t="s">
        <v>14</v>
      </c>
      <c r="F434" s="9">
        <f t="shared" si="20"/>
        <v>900000</v>
      </c>
      <c r="G434" s="9">
        <v>9</v>
      </c>
      <c r="H434" s="10">
        <v>939681</v>
      </c>
      <c r="I434" s="11">
        <v>19938173370.871948</v>
      </c>
      <c r="J434" s="11">
        <v>199377</v>
      </c>
      <c r="K434" s="11">
        <v>100002.37425014896</v>
      </c>
      <c r="L434" s="12">
        <v>0</v>
      </c>
      <c r="M434" s="11">
        <v>157</v>
      </c>
      <c r="N434" s="13"/>
      <c r="O434" t="str">
        <f t="shared" si="19"/>
        <v/>
      </c>
    </row>
    <row r="435" spans="1:15" hidden="1">
      <c r="A435" s="29">
        <v>12</v>
      </c>
      <c r="B435" s="30">
        <v>45656</v>
      </c>
      <c r="C435" s="31" t="s">
        <v>13</v>
      </c>
      <c r="D435" s="31" t="s">
        <v>16</v>
      </c>
      <c r="E435" s="31" t="s">
        <v>16</v>
      </c>
      <c r="F435" s="32" t="s">
        <v>17</v>
      </c>
      <c r="G435" s="32"/>
      <c r="H435" s="33">
        <v>-41615000</v>
      </c>
      <c r="I435" s="34">
        <v>1015000000</v>
      </c>
      <c r="J435" s="34">
        <v>10150</v>
      </c>
      <c r="K435" s="34">
        <v>100000</v>
      </c>
      <c r="L435" s="35"/>
      <c r="M435" s="34">
        <v>9</v>
      </c>
      <c r="N435" s="13"/>
      <c r="O435" t="str">
        <f t="shared" si="19"/>
        <v/>
      </c>
    </row>
    <row r="436" spans="1:15" hidden="1">
      <c r="A436" s="7">
        <v>12</v>
      </c>
      <c r="B436" s="14">
        <v>45656</v>
      </c>
      <c r="C436" s="8" t="s">
        <v>13</v>
      </c>
      <c r="D436" s="8" t="s">
        <v>14</v>
      </c>
      <c r="E436" s="8" t="s">
        <v>14</v>
      </c>
      <c r="F436" s="9">
        <f t="shared" si="20"/>
        <v>-148200000</v>
      </c>
      <c r="G436" s="9">
        <v>-1482</v>
      </c>
      <c r="H436" s="10">
        <v>-154861590</v>
      </c>
      <c r="I436" s="11">
        <v>19789969852.233227</v>
      </c>
      <c r="J436" s="11">
        <v>197895</v>
      </c>
      <c r="K436" s="11">
        <v>100002.37425014896</v>
      </c>
      <c r="L436" s="12">
        <v>6658071.3612792492</v>
      </c>
      <c r="M436" s="11">
        <v>158</v>
      </c>
      <c r="N436" s="13"/>
      <c r="O436" t="str">
        <f t="shared" si="19"/>
        <v/>
      </c>
    </row>
    <row r="437" spans="1:15" hidden="1">
      <c r="A437" s="7">
        <v>12</v>
      </c>
      <c r="B437" s="14">
        <v>45656</v>
      </c>
      <c r="C437" s="8" t="s">
        <v>13</v>
      </c>
      <c r="D437" s="8" t="s">
        <v>14</v>
      </c>
      <c r="E437" s="8" t="s">
        <v>14</v>
      </c>
      <c r="F437" s="9">
        <f t="shared" si="20"/>
        <v>-9500000</v>
      </c>
      <c r="G437" s="9">
        <v>-95</v>
      </c>
      <c r="H437" s="10">
        <v>-9925220</v>
      </c>
      <c r="I437" s="11">
        <v>19780469626.679462</v>
      </c>
      <c r="J437" s="11">
        <v>197800</v>
      </c>
      <c r="K437" s="11">
        <v>100002.37425014896</v>
      </c>
      <c r="L437" s="12">
        <v>424994.44623584859</v>
      </c>
      <c r="M437" s="11">
        <v>159</v>
      </c>
      <c r="N437" s="13"/>
      <c r="O437" t="str">
        <f t="shared" si="19"/>
        <v/>
      </c>
    </row>
    <row r="438" spans="1:15" hidden="1">
      <c r="A438" s="7">
        <v>12</v>
      </c>
      <c r="B438" s="14">
        <v>45656</v>
      </c>
      <c r="C438" s="8" t="s">
        <v>13</v>
      </c>
      <c r="D438" s="8" t="s">
        <v>15</v>
      </c>
      <c r="E438" s="8" t="s">
        <v>15</v>
      </c>
      <c r="F438" s="9">
        <f t="shared" si="20"/>
        <v>-900000</v>
      </c>
      <c r="G438" s="9">
        <v>-9</v>
      </c>
      <c r="H438" s="10">
        <v>-959814</v>
      </c>
      <c r="I438" s="11">
        <v>19926560158.767612</v>
      </c>
      <c r="J438" s="11">
        <v>200995</v>
      </c>
      <c r="K438" s="11">
        <v>99139.581376490023</v>
      </c>
      <c r="L438" s="12">
        <v>67557.767611589748</v>
      </c>
      <c r="M438" s="11">
        <v>269</v>
      </c>
      <c r="N438" s="13"/>
      <c r="O438" t="str">
        <f t="shared" si="19"/>
        <v/>
      </c>
    </row>
    <row r="439" spans="1:15" hidden="1">
      <c r="A439" s="41">
        <v>1.2024999999999999</v>
      </c>
      <c r="B439" s="14">
        <v>45659</v>
      </c>
      <c r="C439" s="8" t="s">
        <v>13</v>
      </c>
      <c r="D439" s="8" t="s">
        <v>14</v>
      </c>
      <c r="E439" s="8" t="s">
        <v>14</v>
      </c>
      <c r="F439" s="9">
        <f t="shared" si="20"/>
        <v>4100000</v>
      </c>
      <c r="G439" s="9">
        <v>41</v>
      </c>
      <c r="H439" s="10">
        <v>4281712</v>
      </c>
      <c r="I439" s="11">
        <v>19784751338.679462</v>
      </c>
      <c r="J439" s="11">
        <v>197841</v>
      </c>
      <c r="K439" s="11">
        <v>100003.29223305311</v>
      </c>
      <c r="L439" s="12">
        <v>0</v>
      </c>
      <c r="M439" s="11">
        <v>160</v>
      </c>
      <c r="N439" s="13"/>
      <c r="O439" t="str">
        <f t="shared" si="19"/>
        <v/>
      </c>
    </row>
    <row r="440" spans="1:15" hidden="1">
      <c r="A440" s="41">
        <v>1.2024999999999999</v>
      </c>
      <c r="B440" s="14">
        <v>45659</v>
      </c>
      <c r="C440" s="8" t="s">
        <v>13</v>
      </c>
      <c r="D440" s="8" t="s">
        <v>14</v>
      </c>
      <c r="E440" s="8" t="s">
        <v>14</v>
      </c>
      <c r="F440" s="9">
        <f t="shared" si="20"/>
        <v>-288200000</v>
      </c>
      <c r="G440" s="9">
        <v>-2882</v>
      </c>
      <c r="H440" s="10">
        <v>-301318864</v>
      </c>
      <c r="I440" s="11">
        <v>19496541850.463802</v>
      </c>
      <c r="J440" s="11">
        <v>194959</v>
      </c>
      <c r="K440" s="11">
        <v>100003.29223305311</v>
      </c>
      <c r="L440" s="12">
        <v>13109375.784340918</v>
      </c>
      <c r="M440" s="11">
        <v>161</v>
      </c>
      <c r="N440" s="13"/>
      <c r="O440" t="str">
        <f t="shared" si="19"/>
        <v/>
      </c>
    </row>
    <row r="441" spans="1:15" hidden="1">
      <c r="A441" s="41">
        <v>1.2024999999999999</v>
      </c>
      <c r="B441" s="14">
        <v>45659</v>
      </c>
      <c r="C441" s="8" t="s">
        <v>13</v>
      </c>
      <c r="D441" s="8" t="s">
        <v>15</v>
      </c>
      <c r="E441" s="8" t="s">
        <v>15</v>
      </c>
      <c r="F441" s="9">
        <f t="shared" si="20"/>
        <v>-9000000</v>
      </c>
      <c r="G441" s="9">
        <v>-90</v>
      </c>
      <c r="H441" s="10">
        <v>-9603270</v>
      </c>
      <c r="I441" s="11">
        <v>19917637596.443729</v>
      </c>
      <c r="J441" s="11">
        <v>200905</v>
      </c>
      <c r="K441" s="11">
        <v>99139.581376490023</v>
      </c>
      <c r="L441" s="12">
        <v>680707.67611589842</v>
      </c>
      <c r="M441" s="11">
        <v>270</v>
      </c>
      <c r="N441" s="13"/>
      <c r="O441" t="str">
        <f t="shared" si="19"/>
        <v/>
      </c>
    </row>
    <row r="442" spans="1:15" hidden="1">
      <c r="A442" s="41">
        <v>1.2024999999999999</v>
      </c>
      <c r="B442" s="14">
        <v>45659</v>
      </c>
      <c r="C442" s="8" t="s">
        <v>13</v>
      </c>
      <c r="D442" s="8" t="s">
        <v>15</v>
      </c>
      <c r="E442" s="8" t="s">
        <v>15</v>
      </c>
      <c r="F442" s="9">
        <f t="shared" si="20"/>
        <v>-62100000</v>
      </c>
      <c r="G442" s="9">
        <v>-621</v>
      </c>
      <c r="H442" s="10">
        <v>-66262563</v>
      </c>
      <c r="I442" s="11">
        <v>19856071916.408928</v>
      </c>
      <c r="J442" s="11">
        <v>200284</v>
      </c>
      <c r="K442" s="11">
        <v>99139.581376490023</v>
      </c>
      <c r="L442" s="12">
        <v>4696882.965199694</v>
      </c>
      <c r="M442" s="11">
        <v>271</v>
      </c>
      <c r="N442" s="13"/>
      <c r="O442" t="str">
        <f t="shared" si="19"/>
        <v/>
      </c>
    </row>
    <row r="443" spans="1:15" hidden="1">
      <c r="A443" s="41">
        <v>1.2024999999999999</v>
      </c>
      <c r="B443" s="14">
        <v>45660</v>
      </c>
      <c r="C443" s="8" t="s">
        <v>13</v>
      </c>
      <c r="D443" s="8" t="s">
        <v>15</v>
      </c>
      <c r="E443" s="8" t="s">
        <v>15</v>
      </c>
      <c r="F443" s="9">
        <f t="shared" si="20"/>
        <v>-1800000</v>
      </c>
      <c r="G443" s="9">
        <v>-18</v>
      </c>
      <c r="H443" s="10">
        <v>-1921680</v>
      </c>
      <c r="I443" s="11">
        <v>19854287403.944153</v>
      </c>
      <c r="J443" s="11">
        <v>200266</v>
      </c>
      <c r="K443" s="11">
        <v>99139.581376490023</v>
      </c>
      <c r="L443" s="12">
        <v>137167.5352231795</v>
      </c>
      <c r="M443" s="11">
        <v>272</v>
      </c>
      <c r="N443" s="13"/>
      <c r="O443" t="str">
        <f t="shared" si="19"/>
        <v/>
      </c>
    </row>
    <row r="444" spans="1:15" hidden="1">
      <c r="A444" s="41">
        <v>1.2024999999999999</v>
      </c>
      <c r="B444" s="14">
        <v>45660</v>
      </c>
      <c r="C444" s="8" t="s">
        <v>13</v>
      </c>
      <c r="D444" s="8" t="s">
        <v>15</v>
      </c>
      <c r="E444" s="8" t="s">
        <v>15</v>
      </c>
      <c r="F444" s="9">
        <f t="shared" si="20"/>
        <v>-7900000</v>
      </c>
      <c r="G444" s="9">
        <v>-79</v>
      </c>
      <c r="H444" s="10">
        <v>-8434040</v>
      </c>
      <c r="I444" s="11">
        <v>19846455377.015411</v>
      </c>
      <c r="J444" s="11">
        <v>200187</v>
      </c>
      <c r="K444" s="11">
        <v>99139.581376490023</v>
      </c>
      <c r="L444" s="12">
        <v>602013.07125728857</v>
      </c>
      <c r="M444" s="11">
        <v>273</v>
      </c>
      <c r="N444" s="13"/>
      <c r="O444" t="str">
        <f t="shared" si="19"/>
        <v/>
      </c>
    </row>
    <row r="445" spans="1:15" hidden="1">
      <c r="A445" s="41">
        <v>1.2024999999999999</v>
      </c>
      <c r="B445" s="14">
        <v>45660</v>
      </c>
      <c r="C445" s="8" t="s">
        <v>13</v>
      </c>
      <c r="D445" s="8" t="s">
        <v>15</v>
      </c>
      <c r="E445" s="8" t="s">
        <v>15</v>
      </c>
      <c r="F445" s="9">
        <f t="shared" si="20"/>
        <v>-7200000</v>
      </c>
      <c r="G445" s="9">
        <v>-72</v>
      </c>
      <c r="H445" s="10">
        <v>-7686720</v>
      </c>
      <c r="I445" s="11">
        <v>19839317327.156303</v>
      </c>
      <c r="J445" s="11">
        <v>200115</v>
      </c>
      <c r="K445" s="11">
        <v>99139.581376490023</v>
      </c>
      <c r="L445" s="12">
        <v>548670.14089271799</v>
      </c>
      <c r="M445" s="11">
        <v>274</v>
      </c>
      <c r="N445" s="13"/>
      <c r="O445" t="str">
        <f t="shared" si="19"/>
        <v/>
      </c>
    </row>
    <row r="446" spans="1:15" hidden="1">
      <c r="A446" s="41">
        <v>1.2024999999999999</v>
      </c>
      <c r="B446" s="14">
        <v>45660</v>
      </c>
      <c r="C446" s="8" t="s">
        <v>13</v>
      </c>
      <c r="D446" s="8" t="s">
        <v>15</v>
      </c>
      <c r="E446" s="8" t="s">
        <v>15</v>
      </c>
      <c r="F446" s="9">
        <f t="shared" si="20"/>
        <v>-9300000</v>
      </c>
      <c r="G446" s="9">
        <v>-93</v>
      </c>
      <c r="H446" s="10">
        <v>-9928680</v>
      </c>
      <c r="I446" s="11">
        <v>19830097346.088291</v>
      </c>
      <c r="J446" s="11">
        <v>200022</v>
      </c>
      <c r="K446" s="11">
        <v>99139.581376490023</v>
      </c>
      <c r="L446" s="12">
        <v>708698.93198642693</v>
      </c>
      <c r="M446" s="11">
        <v>275</v>
      </c>
      <c r="N446" s="13"/>
      <c r="O446" t="str">
        <f t="shared" si="19"/>
        <v/>
      </c>
    </row>
    <row r="447" spans="1:15" hidden="1">
      <c r="A447" s="41">
        <v>1.2024999999999999</v>
      </c>
      <c r="B447" s="14">
        <v>45663</v>
      </c>
      <c r="C447" s="8" t="s">
        <v>13</v>
      </c>
      <c r="D447" s="8" t="s">
        <v>14</v>
      </c>
      <c r="E447" s="8" t="s">
        <v>14</v>
      </c>
      <c r="F447" s="9">
        <f t="shared" si="20"/>
        <v>-717700000</v>
      </c>
      <c r="G447" s="9">
        <v>-7177</v>
      </c>
      <c r="H447" s="10">
        <v>-750922333</v>
      </c>
      <c r="I447" s="11">
        <v>18778818222.107182</v>
      </c>
      <c r="J447" s="11">
        <v>187782</v>
      </c>
      <c r="K447" s="11">
        <v>100003.29223305311</v>
      </c>
      <c r="L447" s="12">
        <v>33198704.643377781</v>
      </c>
      <c r="M447" s="11">
        <v>162</v>
      </c>
      <c r="N447" s="13"/>
      <c r="O447" t="str">
        <f t="shared" si="19"/>
        <v/>
      </c>
    </row>
    <row r="448" spans="1:15" hidden="1">
      <c r="A448" s="41">
        <v>1.2024999999999999</v>
      </c>
      <c r="B448" s="14">
        <v>45663</v>
      </c>
      <c r="C448" s="8" t="s">
        <v>13</v>
      </c>
      <c r="D448" s="8" t="s">
        <v>15</v>
      </c>
      <c r="E448" s="8" t="s">
        <v>15</v>
      </c>
      <c r="F448" s="9">
        <f t="shared" si="20"/>
        <v>-4700000</v>
      </c>
      <c r="G448" s="9">
        <v>-47</v>
      </c>
      <c r="H448" s="10">
        <v>-5018613</v>
      </c>
      <c r="I448" s="11">
        <v>19825437785.763596</v>
      </c>
      <c r="J448" s="11">
        <v>199975</v>
      </c>
      <c r="K448" s="11">
        <v>99139.581376490023</v>
      </c>
      <c r="L448" s="12">
        <v>359052.67530496884</v>
      </c>
      <c r="M448" s="11">
        <v>276</v>
      </c>
      <c r="N448" s="13"/>
      <c r="O448" t="str">
        <f t="shared" si="19"/>
        <v/>
      </c>
    </row>
    <row r="449" spans="1:15" hidden="1">
      <c r="A449" s="41">
        <v>1.2024999999999999</v>
      </c>
      <c r="B449" s="14">
        <v>45663</v>
      </c>
      <c r="C449" s="8" t="s">
        <v>13</v>
      </c>
      <c r="D449" s="8" t="s">
        <v>15</v>
      </c>
      <c r="E449" s="8" t="s">
        <v>15</v>
      </c>
      <c r="F449" s="9">
        <f t="shared" si="20"/>
        <v>-900000</v>
      </c>
      <c r="G449" s="9">
        <v>-9</v>
      </c>
      <c r="H449" s="10">
        <v>-961011</v>
      </c>
      <c r="I449" s="11">
        <v>19824545529.531208</v>
      </c>
      <c r="J449" s="11">
        <v>199966</v>
      </c>
      <c r="K449" s="11">
        <v>99139.581376490023</v>
      </c>
      <c r="L449" s="12">
        <v>68754.767611589748</v>
      </c>
      <c r="M449" s="11">
        <v>277</v>
      </c>
      <c r="N449" s="13"/>
      <c r="O449" t="str">
        <f t="shared" si="19"/>
        <v/>
      </c>
    </row>
    <row r="450" spans="1:15" hidden="1">
      <c r="A450" s="41">
        <v>1.2024999999999999</v>
      </c>
      <c r="B450" s="14">
        <v>45663</v>
      </c>
      <c r="C450" s="8" t="s">
        <v>13</v>
      </c>
      <c r="D450" s="8" t="s">
        <v>15</v>
      </c>
      <c r="E450" s="8" t="s">
        <v>15</v>
      </c>
      <c r="F450" s="9">
        <f t="shared" si="20"/>
        <v>-4600000</v>
      </c>
      <c r="G450" s="9">
        <v>-46</v>
      </c>
      <c r="H450" s="10">
        <v>-4911834</v>
      </c>
      <c r="I450" s="11">
        <v>19819985108.787891</v>
      </c>
      <c r="J450" s="11">
        <v>199920</v>
      </c>
      <c r="K450" s="11">
        <v>99139.581376490023</v>
      </c>
      <c r="L450" s="12">
        <v>351413.25668145902</v>
      </c>
      <c r="M450" s="11">
        <v>278</v>
      </c>
      <c r="N450" s="13"/>
      <c r="O450" t="str">
        <f t="shared" ref="O450:O513" si="21">IF(M450=_xlfn.MAXIFS(M:M,D:D,D450),"X","")</f>
        <v/>
      </c>
    </row>
    <row r="451" spans="1:15" hidden="1">
      <c r="A451" s="41">
        <v>1.2024999999999999</v>
      </c>
      <c r="B451" s="14">
        <v>45663</v>
      </c>
      <c r="C451" s="8" t="s">
        <v>13</v>
      </c>
      <c r="D451" s="8" t="s">
        <v>15</v>
      </c>
      <c r="E451" s="8" t="s">
        <v>15</v>
      </c>
      <c r="F451" s="9">
        <f t="shared" si="20"/>
        <v>-65500000</v>
      </c>
      <c r="G451" s="9">
        <v>-655</v>
      </c>
      <c r="H451" s="10">
        <v>-69940245</v>
      </c>
      <c r="I451" s="11">
        <v>19755048682.98629</v>
      </c>
      <c r="J451" s="11">
        <v>199265</v>
      </c>
      <c r="K451" s="11">
        <v>99139.581376490023</v>
      </c>
      <c r="L451" s="12">
        <v>5003819.1983990371</v>
      </c>
      <c r="M451" s="11">
        <v>279</v>
      </c>
      <c r="N451" s="13"/>
      <c r="O451" t="str">
        <f t="shared" si="21"/>
        <v/>
      </c>
    </row>
    <row r="452" spans="1:15" hidden="1">
      <c r="A452" s="41">
        <v>1.2024999999999999</v>
      </c>
      <c r="B452" s="14">
        <v>45663</v>
      </c>
      <c r="C452" s="8" t="s">
        <v>13</v>
      </c>
      <c r="D452" s="8" t="s">
        <v>15</v>
      </c>
      <c r="E452" s="8" t="s">
        <v>15</v>
      </c>
      <c r="F452" s="9">
        <f t="shared" si="20"/>
        <v>-2800000</v>
      </c>
      <c r="G452" s="9">
        <v>-28</v>
      </c>
      <c r="H452" s="10">
        <v>-2989812</v>
      </c>
      <c r="I452" s="11">
        <v>19752272774.707748</v>
      </c>
      <c r="J452" s="11">
        <v>199237</v>
      </c>
      <c r="K452" s="11">
        <v>99139.581376490023</v>
      </c>
      <c r="L452" s="12">
        <v>213903.72145827953</v>
      </c>
      <c r="M452" s="11">
        <v>280</v>
      </c>
      <c r="N452" s="13"/>
      <c r="O452" t="str">
        <f t="shared" si="21"/>
        <v/>
      </c>
    </row>
    <row r="453" spans="1:15" hidden="1">
      <c r="A453" s="41">
        <v>1.2024999999999999</v>
      </c>
      <c r="B453" s="14">
        <v>45663</v>
      </c>
      <c r="C453" s="8" t="s">
        <v>13</v>
      </c>
      <c r="D453" s="8" t="s">
        <v>14</v>
      </c>
      <c r="E453" s="8" t="s">
        <v>14</v>
      </c>
      <c r="F453" s="9">
        <f t="shared" si="20"/>
        <v>900000</v>
      </c>
      <c r="G453" s="9">
        <v>9</v>
      </c>
      <c r="H453" s="10">
        <v>939024</v>
      </c>
      <c r="I453" s="11">
        <v>18779757246.107182</v>
      </c>
      <c r="J453" s="11">
        <v>187791</v>
      </c>
      <c r="K453" s="11">
        <v>100003.4998807567</v>
      </c>
      <c r="L453" s="12">
        <v>0</v>
      </c>
      <c r="M453" s="11">
        <v>163</v>
      </c>
      <c r="N453" s="13"/>
      <c r="O453" t="str">
        <f t="shared" si="21"/>
        <v/>
      </c>
    </row>
    <row r="454" spans="1:15" hidden="1">
      <c r="A454" s="41">
        <v>1.2024999999999999</v>
      </c>
      <c r="B454" s="14">
        <v>45663</v>
      </c>
      <c r="C454" s="8" t="s">
        <v>13</v>
      </c>
      <c r="D454" s="8" t="s">
        <v>14</v>
      </c>
      <c r="E454" s="8" t="s">
        <v>14</v>
      </c>
      <c r="F454" s="9">
        <f t="shared" si="20"/>
        <v>900000</v>
      </c>
      <c r="G454" s="9">
        <v>9</v>
      </c>
      <c r="H454" s="10">
        <v>938664</v>
      </c>
      <c r="I454" s="11">
        <v>18780695910.107182</v>
      </c>
      <c r="J454" s="11">
        <v>187800</v>
      </c>
      <c r="K454" s="11">
        <v>100003.70559162504</v>
      </c>
      <c r="L454" s="12">
        <v>0</v>
      </c>
      <c r="M454" s="11">
        <v>164</v>
      </c>
      <c r="N454" s="13"/>
      <c r="O454" t="str">
        <f t="shared" si="21"/>
        <v/>
      </c>
    </row>
    <row r="455" spans="1:15" hidden="1">
      <c r="A455" s="41">
        <v>1.2024999999999999</v>
      </c>
      <c r="B455" s="14">
        <v>45663</v>
      </c>
      <c r="C455" s="8" t="s">
        <v>13</v>
      </c>
      <c r="D455" s="8" t="s">
        <v>14</v>
      </c>
      <c r="E455" s="8" t="s">
        <v>14</v>
      </c>
      <c r="F455" s="9">
        <f t="shared" si="20"/>
        <v>900000</v>
      </c>
      <c r="G455" s="9">
        <v>9</v>
      </c>
      <c r="H455" s="10">
        <v>938664</v>
      </c>
      <c r="I455" s="11">
        <v>18781634574.107182</v>
      </c>
      <c r="J455" s="11">
        <v>187809</v>
      </c>
      <c r="K455" s="11">
        <v>100003.91128277761</v>
      </c>
      <c r="L455" s="12">
        <v>0</v>
      </c>
      <c r="M455" s="11">
        <v>165</v>
      </c>
      <c r="N455" s="13"/>
      <c r="O455" t="str">
        <f t="shared" si="21"/>
        <v/>
      </c>
    </row>
    <row r="456" spans="1:15" hidden="1">
      <c r="A456" s="41">
        <v>1.2024999999999999</v>
      </c>
      <c r="B456" s="14">
        <v>45663</v>
      </c>
      <c r="C456" s="8" t="s">
        <v>13</v>
      </c>
      <c r="D456" s="8" t="s">
        <v>14</v>
      </c>
      <c r="E456" s="8" t="s">
        <v>14</v>
      </c>
      <c r="F456" s="9">
        <f t="shared" si="20"/>
        <v>900000</v>
      </c>
      <c r="G456" s="9">
        <v>9</v>
      </c>
      <c r="H456" s="10">
        <v>938664</v>
      </c>
      <c r="I456" s="11">
        <v>18782573238.107182</v>
      </c>
      <c r="J456" s="11">
        <v>187818</v>
      </c>
      <c r="K456" s="11">
        <v>100004.11695421729</v>
      </c>
      <c r="L456" s="12">
        <v>0</v>
      </c>
      <c r="M456" s="11">
        <v>166</v>
      </c>
      <c r="N456" s="13"/>
      <c r="O456" t="str">
        <f t="shared" si="21"/>
        <v/>
      </c>
    </row>
    <row r="457" spans="1:15" hidden="1">
      <c r="A457" s="41">
        <v>1.2024999999999999</v>
      </c>
      <c r="B457" s="14">
        <v>45663</v>
      </c>
      <c r="C457" s="8" t="s">
        <v>13</v>
      </c>
      <c r="D457" s="8" t="s">
        <v>15</v>
      </c>
      <c r="E457" s="8" t="s">
        <v>15</v>
      </c>
      <c r="F457" s="9">
        <f t="shared" si="20"/>
        <v>-10300000</v>
      </c>
      <c r="G457" s="9">
        <v>-103</v>
      </c>
      <c r="H457" s="10">
        <v>-10998237</v>
      </c>
      <c r="I457" s="11">
        <v>19742061397.82597</v>
      </c>
      <c r="J457" s="11">
        <v>199134</v>
      </c>
      <c r="K457" s="11">
        <v>99139.581376490023</v>
      </c>
      <c r="L457" s="12">
        <v>786860.11822152697</v>
      </c>
      <c r="M457" s="11">
        <v>281</v>
      </c>
      <c r="N457" s="13"/>
      <c r="O457" t="str">
        <f t="shared" si="21"/>
        <v/>
      </c>
    </row>
    <row r="458" spans="1:15" hidden="1">
      <c r="A458" s="41">
        <v>1.2024999999999999</v>
      </c>
      <c r="B458" s="14">
        <v>45663</v>
      </c>
      <c r="C458" s="8" t="s">
        <v>13</v>
      </c>
      <c r="D458" s="8" t="s">
        <v>15</v>
      </c>
      <c r="E458" s="8" t="s">
        <v>15</v>
      </c>
      <c r="F458" s="9">
        <f t="shared" ref="F458:F521" si="22">100000*G458</f>
        <v>-9300000</v>
      </c>
      <c r="G458" s="9">
        <v>-93</v>
      </c>
      <c r="H458" s="10">
        <v>-9930447</v>
      </c>
      <c r="I458" s="11">
        <v>19732841416.757957</v>
      </c>
      <c r="J458" s="11">
        <v>199041</v>
      </c>
      <c r="K458" s="11">
        <v>99139.581376490023</v>
      </c>
      <c r="L458" s="12">
        <v>710465.93198642693</v>
      </c>
      <c r="M458" s="11">
        <v>282</v>
      </c>
      <c r="N458" s="13"/>
      <c r="O458" t="str">
        <f t="shared" si="21"/>
        <v/>
      </c>
    </row>
    <row r="459" spans="1:15" hidden="1">
      <c r="A459" s="41">
        <v>1.2024999999999999</v>
      </c>
      <c r="B459" s="14">
        <v>45663</v>
      </c>
      <c r="C459" s="8" t="s">
        <v>13</v>
      </c>
      <c r="D459" s="8" t="s">
        <v>15</v>
      </c>
      <c r="E459" s="8" t="s">
        <v>15</v>
      </c>
      <c r="F459" s="9">
        <f t="shared" si="22"/>
        <v>-1800000</v>
      </c>
      <c r="G459" s="9">
        <v>-18</v>
      </c>
      <c r="H459" s="10">
        <v>-1922022</v>
      </c>
      <c r="I459" s="11">
        <v>19731056904.293182</v>
      </c>
      <c r="J459" s="11">
        <v>199023</v>
      </c>
      <c r="K459" s="11">
        <v>99139.581376490023</v>
      </c>
      <c r="L459" s="12">
        <v>137509.5352231795</v>
      </c>
      <c r="M459" s="11">
        <v>283</v>
      </c>
      <c r="N459" s="13"/>
      <c r="O459" t="str">
        <f t="shared" si="21"/>
        <v/>
      </c>
    </row>
    <row r="460" spans="1:15" hidden="1">
      <c r="A460" s="41">
        <v>1.2024999999999999</v>
      </c>
      <c r="B460" s="14">
        <v>45664</v>
      </c>
      <c r="C460" s="8" t="s">
        <v>13</v>
      </c>
      <c r="D460" s="8" t="s">
        <v>15</v>
      </c>
      <c r="E460" s="8" t="s">
        <v>15</v>
      </c>
      <c r="F460" s="9">
        <f t="shared" si="22"/>
        <v>900000</v>
      </c>
      <c r="G460" s="9">
        <v>9</v>
      </c>
      <c r="H460" s="10">
        <v>960237</v>
      </c>
      <c r="I460" s="11">
        <v>19732017141.293182</v>
      </c>
      <c r="J460" s="11">
        <v>199032</v>
      </c>
      <c r="K460" s="11">
        <v>99139.92293346388</v>
      </c>
      <c r="L460" s="12">
        <v>0</v>
      </c>
      <c r="M460" s="11">
        <v>284</v>
      </c>
      <c r="N460" s="13"/>
      <c r="O460" t="str">
        <f t="shared" si="21"/>
        <v/>
      </c>
    </row>
    <row r="461" spans="1:15" hidden="1">
      <c r="A461" s="41">
        <v>1.2024999999999999</v>
      </c>
      <c r="B461" s="14">
        <v>45664</v>
      </c>
      <c r="C461" s="8" t="s">
        <v>13</v>
      </c>
      <c r="D461" s="8" t="s">
        <v>15</v>
      </c>
      <c r="E461" s="8" t="s">
        <v>15</v>
      </c>
      <c r="F461" s="9">
        <f t="shared" si="22"/>
        <v>-900000</v>
      </c>
      <c r="G461" s="9">
        <v>-9</v>
      </c>
      <c r="H461" s="10">
        <v>-961182</v>
      </c>
      <c r="I461" s="11">
        <v>19731124881.986782</v>
      </c>
      <c r="J461" s="11">
        <v>199023</v>
      </c>
      <c r="K461" s="11">
        <v>99139.92293346388</v>
      </c>
      <c r="L461" s="12">
        <v>68922.693598825019</v>
      </c>
      <c r="M461" s="11">
        <v>285</v>
      </c>
      <c r="N461" s="13"/>
      <c r="O461" t="str">
        <f t="shared" si="21"/>
        <v/>
      </c>
    </row>
    <row r="462" spans="1:15" hidden="1">
      <c r="A462" s="41">
        <v>1.2024999999999999</v>
      </c>
      <c r="B462" s="14">
        <v>45664</v>
      </c>
      <c r="C462" s="8" t="s">
        <v>13</v>
      </c>
      <c r="D462" s="8" t="s">
        <v>15</v>
      </c>
      <c r="E462" s="8" t="s">
        <v>15</v>
      </c>
      <c r="F462" s="9">
        <f t="shared" si="22"/>
        <v>-3700000</v>
      </c>
      <c r="G462" s="9">
        <v>-37</v>
      </c>
      <c r="H462" s="10">
        <v>-3951526</v>
      </c>
      <c r="I462" s="11">
        <v>19727456704.838245</v>
      </c>
      <c r="J462" s="11">
        <v>198986</v>
      </c>
      <c r="K462" s="11">
        <v>99139.92293346388</v>
      </c>
      <c r="L462" s="12">
        <v>283348.8514618366</v>
      </c>
      <c r="M462" s="11">
        <v>286</v>
      </c>
      <c r="N462" s="13"/>
      <c r="O462" t="str">
        <f t="shared" si="21"/>
        <v/>
      </c>
    </row>
    <row r="463" spans="1:15" hidden="1">
      <c r="A463" s="41">
        <v>1.2024999999999999</v>
      </c>
      <c r="B463" s="14">
        <v>45664</v>
      </c>
      <c r="C463" s="8" t="s">
        <v>13</v>
      </c>
      <c r="D463" s="8" t="s">
        <v>15</v>
      </c>
      <c r="E463" s="8" t="s">
        <v>15</v>
      </c>
      <c r="F463" s="9">
        <f t="shared" si="22"/>
        <v>-1800000</v>
      </c>
      <c r="G463" s="9">
        <v>-18</v>
      </c>
      <c r="H463" s="10">
        <v>-1922364</v>
      </c>
      <c r="I463" s="11">
        <v>19725672186.225445</v>
      </c>
      <c r="J463" s="11">
        <v>198968</v>
      </c>
      <c r="K463" s="11">
        <v>99139.92293346388</v>
      </c>
      <c r="L463" s="12">
        <v>137845.38719765004</v>
      </c>
      <c r="M463" s="11">
        <v>287</v>
      </c>
      <c r="N463" s="13"/>
      <c r="O463" t="str">
        <f t="shared" si="21"/>
        <v/>
      </c>
    </row>
    <row r="464" spans="1:15" hidden="1">
      <c r="A464" s="41">
        <v>1.2024999999999999</v>
      </c>
      <c r="B464" s="14">
        <v>45664</v>
      </c>
      <c r="C464" s="8" t="s">
        <v>13</v>
      </c>
      <c r="D464" s="8" t="s">
        <v>15</v>
      </c>
      <c r="E464" s="8" t="s">
        <v>15</v>
      </c>
      <c r="F464" s="9">
        <f t="shared" si="22"/>
        <v>-900000</v>
      </c>
      <c r="G464" s="9">
        <v>-9</v>
      </c>
      <c r="H464" s="10">
        <v>-961182</v>
      </c>
      <c r="I464" s="11">
        <v>19724779926.919044</v>
      </c>
      <c r="J464" s="11">
        <v>198959</v>
      </c>
      <c r="K464" s="11">
        <v>99139.92293346388</v>
      </c>
      <c r="L464" s="12">
        <v>68922.693598825019</v>
      </c>
      <c r="M464" s="11">
        <v>288</v>
      </c>
      <c r="N464" s="13"/>
      <c r="O464" t="str">
        <f t="shared" si="21"/>
        <v/>
      </c>
    </row>
    <row r="465" spans="1:15" hidden="1">
      <c r="A465" s="41">
        <v>1.2024999999999999</v>
      </c>
      <c r="B465" s="14">
        <v>45664</v>
      </c>
      <c r="C465" s="8" t="s">
        <v>13</v>
      </c>
      <c r="D465" s="8" t="s">
        <v>14</v>
      </c>
      <c r="E465" s="8" t="s">
        <v>14</v>
      </c>
      <c r="F465" s="9">
        <f t="shared" si="22"/>
        <v>900000</v>
      </c>
      <c r="G465" s="9">
        <v>9</v>
      </c>
      <c r="H465" s="10">
        <v>940392</v>
      </c>
      <c r="I465" s="11">
        <v>18783513630.107182</v>
      </c>
      <c r="J465" s="11">
        <v>187827</v>
      </c>
      <c r="K465" s="11">
        <v>100004.33180590214</v>
      </c>
      <c r="L465" s="12">
        <v>0</v>
      </c>
      <c r="M465" s="11">
        <v>167</v>
      </c>
      <c r="N465" s="13"/>
      <c r="O465" t="str">
        <f t="shared" si="21"/>
        <v/>
      </c>
    </row>
    <row r="466" spans="1:15" hidden="1">
      <c r="A466" s="41">
        <v>1.2024999999999999</v>
      </c>
      <c r="B466" s="14">
        <v>45664</v>
      </c>
      <c r="C466" s="8" t="s">
        <v>13</v>
      </c>
      <c r="D466" s="8" t="s">
        <v>15</v>
      </c>
      <c r="E466" s="8" t="s">
        <v>15</v>
      </c>
      <c r="F466" s="9">
        <f t="shared" si="22"/>
        <v>-1800000</v>
      </c>
      <c r="G466" s="9">
        <v>-18</v>
      </c>
      <c r="H466" s="10">
        <v>-1922364</v>
      </c>
      <c r="I466" s="11">
        <v>19722995408.306244</v>
      </c>
      <c r="J466" s="11">
        <v>198941</v>
      </c>
      <c r="K466" s="11">
        <v>99139.92293346388</v>
      </c>
      <c r="L466" s="12">
        <v>137845.38719765004</v>
      </c>
      <c r="M466" s="11">
        <v>289</v>
      </c>
      <c r="N466" s="13"/>
      <c r="O466" t="str">
        <f t="shared" si="21"/>
        <v/>
      </c>
    </row>
    <row r="467" spans="1:15" hidden="1">
      <c r="A467" s="41">
        <v>1.2024999999999999</v>
      </c>
      <c r="B467" s="14">
        <v>45664</v>
      </c>
      <c r="C467" s="8" t="s">
        <v>13</v>
      </c>
      <c r="D467" s="8" t="s">
        <v>15</v>
      </c>
      <c r="E467" s="8" t="s">
        <v>15</v>
      </c>
      <c r="F467" s="9">
        <f t="shared" si="22"/>
        <v>-1200000</v>
      </c>
      <c r="G467" s="9">
        <v>-12</v>
      </c>
      <c r="H467" s="10">
        <v>-1281576</v>
      </c>
      <c r="I467" s="11">
        <v>19721805729.231041</v>
      </c>
      <c r="J467" s="11">
        <v>198929</v>
      </c>
      <c r="K467" s="11">
        <v>99139.92293346388</v>
      </c>
      <c r="L467" s="12">
        <v>91896.924798433436</v>
      </c>
      <c r="M467" s="11">
        <v>290</v>
      </c>
      <c r="N467" s="13"/>
      <c r="O467" t="str">
        <f t="shared" si="21"/>
        <v/>
      </c>
    </row>
    <row r="468" spans="1:15" hidden="1">
      <c r="A468" s="41">
        <v>1.2024999999999999</v>
      </c>
      <c r="B468" s="14">
        <v>45665</v>
      </c>
      <c r="C468" s="8" t="s">
        <v>13</v>
      </c>
      <c r="D468" s="8" t="s">
        <v>15</v>
      </c>
      <c r="E468" s="8" t="s">
        <v>15</v>
      </c>
      <c r="F468" s="9">
        <f t="shared" si="22"/>
        <v>20000000000</v>
      </c>
      <c r="G468" s="9">
        <v>200000</v>
      </c>
      <c r="H468" s="10">
        <v>19705800000</v>
      </c>
      <c r="I468" s="11">
        <v>39427605729.231041</v>
      </c>
      <c r="J468" s="11">
        <v>398929</v>
      </c>
      <c r="K468" s="11">
        <v>98833.641397920539</v>
      </c>
      <c r="L468" s="12">
        <v>0</v>
      </c>
      <c r="M468" s="11">
        <v>291</v>
      </c>
      <c r="N468" s="13"/>
      <c r="O468" t="str">
        <f t="shared" si="21"/>
        <v/>
      </c>
    </row>
    <row r="469" spans="1:15" hidden="1">
      <c r="A469" s="41">
        <v>1.2024999999999999</v>
      </c>
      <c r="B469" s="14">
        <v>45665</v>
      </c>
      <c r="C469" s="8" t="s">
        <v>13</v>
      </c>
      <c r="D469" s="8" t="s">
        <v>15</v>
      </c>
      <c r="E469" s="8" t="s">
        <v>15</v>
      </c>
      <c r="F469" s="9">
        <f t="shared" si="22"/>
        <v>-1800000</v>
      </c>
      <c r="G469" s="9">
        <v>-18</v>
      </c>
      <c r="H469" s="10">
        <v>-1922706</v>
      </c>
      <c r="I469" s="11">
        <v>39425826723.685875</v>
      </c>
      <c r="J469" s="11">
        <v>398911</v>
      </c>
      <c r="K469" s="11">
        <v>98833.641397920539</v>
      </c>
      <c r="L469" s="12">
        <v>143700.45483743027</v>
      </c>
      <c r="M469" s="11">
        <v>292</v>
      </c>
      <c r="N469" s="13"/>
      <c r="O469" t="str">
        <f t="shared" si="21"/>
        <v/>
      </c>
    </row>
    <row r="470" spans="1:15" hidden="1">
      <c r="A470" s="41">
        <v>1.2024999999999999</v>
      </c>
      <c r="B470" s="14">
        <v>45665</v>
      </c>
      <c r="C470" s="8" t="s">
        <v>13</v>
      </c>
      <c r="D470" s="8" t="s">
        <v>15</v>
      </c>
      <c r="E470" s="8" t="s">
        <v>15</v>
      </c>
      <c r="F470" s="9">
        <f t="shared" si="22"/>
        <v>-32800000</v>
      </c>
      <c r="G470" s="9">
        <v>-328</v>
      </c>
      <c r="H470" s="10">
        <v>-35035976</v>
      </c>
      <c r="I470" s="11">
        <v>39393409289.307358</v>
      </c>
      <c r="J470" s="11">
        <v>398583</v>
      </c>
      <c r="K470" s="11">
        <v>98833.641397920539</v>
      </c>
      <c r="L470" s="12">
        <v>2618541.6214820631</v>
      </c>
      <c r="M470" s="11">
        <v>293</v>
      </c>
      <c r="N470" s="13"/>
      <c r="O470" t="str">
        <f t="shared" si="21"/>
        <v/>
      </c>
    </row>
    <row r="471" spans="1:15" hidden="1">
      <c r="A471" s="41">
        <v>1.2024999999999999</v>
      </c>
      <c r="B471" s="14">
        <v>45665</v>
      </c>
      <c r="C471" s="8" t="s">
        <v>13</v>
      </c>
      <c r="D471" s="8" t="s">
        <v>15</v>
      </c>
      <c r="E471" s="8" t="s">
        <v>15</v>
      </c>
      <c r="F471" s="9">
        <f t="shared" si="22"/>
        <v>-93500000</v>
      </c>
      <c r="G471" s="9">
        <v>-935</v>
      </c>
      <c r="H471" s="10">
        <v>-99873895</v>
      </c>
      <c r="I471" s="11">
        <v>39300999834.600304</v>
      </c>
      <c r="J471" s="11">
        <v>397648</v>
      </c>
      <c r="K471" s="11">
        <v>98833.641397920539</v>
      </c>
      <c r="L471" s="12">
        <v>7464440.2929442972</v>
      </c>
      <c r="M471" s="11">
        <v>294</v>
      </c>
      <c r="N471" s="13"/>
      <c r="O471" t="str">
        <f t="shared" si="21"/>
        <v/>
      </c>
    </row>
    <row r="472" spans="1:15" hidden="1">
      <c r="A472" s="41">
        <v>1.2024999999999999</v>
      </c>
      <c r="B472" s="14">
        <v>45665</v>
      </c>
      <c r="C472" s="8" t="s">
        <v>13</v>
      </c>
      <c r="D472" s="8" t="s">
        <v>15</v>
      </c>
      <c r="E472" s="8" t="s">
        <v>15</v>
      </c>
      <c r="F472" s="9">
        <f t="shared" si="22"/>
        <v>-9300000</v>
      </c>
      <c r="G472" s="9">
        <v>-93</v>
      </c>
      <c r="H472" s="10">
        <v>-9933981</v>
      </c>
      <c r="I472" s="11">
        <v>39291808305.950294</v>
      </c>
      <c r="J472" s="11">
        <v>397555</v>
      </c>
      <c r="K472" s="11">
        <v>98833.641397920539</v>
      </c>
      <c r="L472" s="12">
        <v>742452.3499933891</v>
      </c>
      <c r="M472" s="11">
        <v>295</v>
      </c>
      <c r="N472" s="13"/>
      <c r="O472" t="str">
        <f t="shared" si="21"/>
        <v/>
      </c>
    </row>
    <row r="473" spans="1:15" hidden="1">
      <c r="A473" s="41">
        <v>1.2024999999999999</v>
      </c>
      <c r="B473" s="14">
        <v>45665</v>
      </c>
      <c r="C473" s="8" t="s">
        <v>13</v>
      </c>
      <c r="D473" s="8" t="s">
        <v>15</v>
      </c>
      <c r="E473" s="8" t="s">
        <v>15</v>
      </c>
      <c r="F473" s="9">
        <f t="shared" si="22"/>
        <v>-900000</v>
      </c>
      <c r="G473" s="9">
        <v>-9</v>
      </c>
      <c r="H473" s="10">
        <v>-961353</v>
      </c>
      <c r="I473" s="11">
        <v>39290918803.177711</v>
      </c>
      <c r="J473" s="11">
        <v>397546</v>
      </c>
      <c r="K473" s="11">
        <v>98833.641397920539</v>
      </c>
      <c r="L473" s="12">
        <v>71850.227418715134</v>
      </c>
      <c r="M473" s="11">
        <v>296</v>
      </c>
      <c r="N473" s="13"/>
      <c r="O473" t="str">
        <f t="shared" si="21"/>
        <v/>
      </c>
    </row>
    <row r="474" spans="1:15" hidden="1">
      <c r="A474" s="41">
        <v>1.2024999999999999</v>
      </c>
      <c r="B474" s="14">
        <v>45665</v>
      </c>
      <c r="C474" s="8" t="s">
        <v>13</v>
      </c>
      <c r="D474" s="8" t="s">
        <v>15</v>
      </c>
      <c r="E474" s="8" t="s">
        <v>15</v>
      </c>
      <c r="F474" s="9">
        <f t="shared" si="22"/>
        <v>900000</v>
      </c>
      <c r="G474" s="9">
        <v>9</v>
      </c>
      <c r="H474" s="10">
        <v>961119</v>
      </c>
      <c r="I474" s="11">
        <v>39291879922.177711</v>
      </c>
      <c r="J474" s="11">
        <v>397555</v>
      </c>
      <c r="K474" s="11">
        <v>98833.821539605109</v>
      </c>
      <c r="L474" s="12">
        <v>0</v>
      </c>
      <c r="M474" s="11">
        <v>297</v>
      </c>
      <c r="N474" s="13"/>
      <c r="O474" t="str">
        <f t="shared" si="21"/>
        <v/>
      </c>
    </row>
    <row r="475" spans="1:15" hidden="1">
      <c r="A475" s="41">
        <v>1.2024999999999999</v>
      </c>
      <c r="B475" s="14">
        <v>45665</v>
      </c>
      <c r="C475" s="8" t="s">
        <v>13</v>
      </c>
      <c r="D475" s="8" t="s">
        <v>15</v>
      </c>
      <c r="E475" s="8" t="s">
        <v>15</v>
      </c>
      <c r="F475" s="9">
        <f t="shared" si="22"/>
        <v>-900000</v>
      </c>
      <c r="G475" s="9">
        <v>-9</v>
      </c>
      <c r="H475" s="10">
        <v>-961353</v>
      </c>
      <c r="I475" s="11">
        <v>39290990417.783852</v>
      </c>
      <c r="J475" s="11">
        <v>397546</v>
      </c>
      <c r="K475" s="11">
        <v>98833.821539605109</v>
      </c>
      <c r="L475" s="12">
        <v>71848.606143553974</v>
      </c>
      <c r="M475" s="11">
        <v>298</v>
      </c>
      <c r="N475" s="13"/>
      <c r="O475" t="str">
        <f t="shared" si="21"/>
        <v/>
      </c>
    </row>
    <row r="476" spans="1:15" hidden="1">
      <c r="A476" s="41">
        <v>1.2024999999999999</v>
      </c>
      <c r="B476" s="14">
        <v>45666</v>
      </c>
      <c r="C476" s="8" t="s">
        <v>13</v>
      </c>
      <c r="D476" s="8" t="s">
        <v>15</v>
      </c>
      <c r="E476" s="8" t="s">
        <v>15</v>
      </c>
      <c r="F476" s="9">
        <f t="shared" si="22"/>
        <v>20000000000</v>
      </c>
      <c r="G476" s="9">
        <v>200000</v>
      </c>
      <c r="H476" s="10">
        <v>19709600000</v>
      </c>
      <c r="I476" s="11">
        <v>59000590417.783852</v>
      </c>
      <c r="J476" s="11">
        <v>597546</v>
      </c>
      <c r="K476" s="11">
        <v>98738.156422742104</v>
      </c>
      <c r="L476" s="12">
        <v>0</v>
      </c>
      <c r="M476" s="11">
        <v>299</v>
      </c>
      <c r="N476" s="13"/>
      <c r="O476" t="str">
        <f t="shared" si="21"/>
        <v/>
      </c>
    </row>
    <row r="477" spans="1:15" hidden="1">
      <c r="A477" s="41">
        <v>1.2024999999999999</v>
      </c>
      <c r="B477" s="14">
        <v>45666</v>
      </c>
      <c r="C477" s="8" t="s">
        <v>13</v>
      </c>
      <c r="D477" s="8" t="s">
        <v>14</v>
      </c>
      <c r="E477" s="8" t="s">
        <v>14</v>
      </c>
      <c r="F477" s="9">
        <f t="shared" si="22"/>
        <v>-340800000</v>
      </c>
      <c r="G477" s="9">
        <v>-3408</v>
      </c>
      <c r="H477" s="10">
        <v>-356769888</v>
      </c>
      <c r="I477" s="11">
        <v>18442698867.312668</v>
      </c>
      <c r="J477" s="11">
        <v>184419</v>
      </c>
      <c r="K477" s="11">
        <v>100004.33180590214</v>
      </c>
      <c r="L477" s="12">
        <v>15955125.205485523</v>
      </c>
      <c r="M477" s="11">
        <v>168</v>
      </c>
      <c r="N477" s="13"/>
      <c r="O477" t="str">
        <f t="shared" si="21"/>
        <v/>
      </c>
    </row>
    <row r="478" spans="1:15" hidden="1">
      <c r="A478" s="41">
        <v>1.2024999999999999</v>
      </c>
      <c r="B478" s="14">
        <v>45666</v>
      </c>
      <c r="C478" s="8" t="s">
        <v>13</v>
      </c>
      <c r="D478" s="8" t="s">
        <v>15</v>
      </c>
      <c r="E478" s="8" t="s">
        <v>15</v>
      </c>
      <c r="F478" s="9">
        <f t="shared" si="22"/>
        <v>-900000</v>
      </c>
      <c r="G478" s="9">
        <v>-9</v>
      </c>
      <c r="H478" s="10">
        <v>-961524</v>
      </c>
      <c r="I478" s="11">
        <v>58999701774.376045</v>
      </c>
      <c r="J478" s="11">
        <v>597537</v>
      </c>
      <c r="K478" s="11">
        <v>98738.156422742104</v>
      </c>
      <c r="L478" s="12">
        <v>72880.592195321107</v>
      </c>
      <c r="M478" s="11">
        <v>300</v>
      </c>
      <c r="N478" s="13"/>
      <c r="O478" t="str">
        <f t="shared" si="21"/>
        <v/>
      </c>
    </row>
    <row r="479" spans="1:15" hidden="1">
      <c r="A479" s="41">
        <v>1.2024999999999999</v>
      </c>
      <c r="B479" s="14">
        <v>45666</v>
      </c>
      <c r="C479" s="8" t="s">
        <v>13</v>
      </c>
      <c r="D479" s="8" t="s">
        <v>15</v>
      </c>
      <c r="E479" s="8" t="s">
        <v>15</v>
      </c>
      <c r="F479" s="9">
        <f t="shared" si="22"/>
        <v>900000</v>
      </c>
      <c r="G479" s="9">
        <v>9</v>
      </c>
      <c r="H479" s="10">
        <v>961290</v>
      </c>
      <c r="I479" s="11">
        <v>59000663064.376045</v>
      </c>
      <c r="J479" s="11">
        <v>597546</v>
      </c>
      <c r="K479" s="11">
        <v>98738.27799763708</v>
      </c>
      <c r="L479" s="12">
        <v>0</v>
      </c>
      <c r="M479" s="11">
        <v>301</v>
      </c>
      <c r="N479" s="13"/>
      <c r="O479" t="str">
        <f t="shared" si="21"/>
        <v/>
      </c>
    </row>
    <row r="480" spans="1:15" hidden="1">
      <c r="A480" s="41">
        <v>1.2024999999999999</v>
      </c>
      <c r="B480" s="14">
        <v>45666</v>
      </c>
      <c r="C480" s="8" t="s">
        <v>13</v>
      </c>
      <c r="D480" s="8" t="s">
        <v>15</v>
      </c>
      <c r="E480" s="8" t="s">
        <v>15</v>
      </c>
      <c r="F480" s="9">
        <f t="shared" si="22"/>
        <v>-9300000</v>
      </c>
      <c r="G480" s="9">
        <v>-93</v>
      </c>
      <c r="H480" s="10">
        <v>-9935748</v>
      </c>
      <c r="I480" s="11">
        <v>58991480404.522263</v>
      </c>
      <c r="J480" s="11">
        <v>597453</v>
      </c>
      <c r="K480" s="11">
        <v>98738.27799763708</v>
      </c>
      <c r="L480" s="12">
        <v>753088.14621975087</v>
      </c>
      <c r="M480" s="11">
        <v>302</v>
      </c>
      <c r="N480" s="13"/>
      <c r="O480" t="str">
        <f t="shared" si="21"/>
        <v/>
      </c>
    </row>
    <row r="481" spans="1:15" hidden="1">
      <c r="A481" s="41">
        <v>1.2024999999999999</v>
      </c>
      <c r="B481" s="14">
        <v>45667</v>
      </c>
      <c r="C481" s="8" t="s">
        <v>13</v>
      </c>
      <c r="D481" s="8" t="s">
        <v>15</v>
      </c>
      <c r="E481" s="8" t="s">
        <v>15</v>
      </c>
      <c r="F481" s="9">
        <f t="shared" si="22"/>
        <v>10000000000</v>
      </c>
      <c r="G481" s="9">
        <v>100000</v>
      </c>
      <c r="H481" s="10">
        <v>9860500000</v>
      </c>
      <c r="I481" s="11">
        <v>68851980404.522263</v>
      </c>
      <c r="J481" s="11">
        <v>697453</v>
      </c>
      <c r="K481" s="11">
        <v>98719.168753338599</v>
      </c>
      <c r="L481" s="12">
        <v>0</v>
      </c>
      <c r="M481" s="11">
        <v>303</v>
      </c>
      <c r="N481" s="13"/>
      <c r="O481" t="str">
        <f t="shared" si="21"/>
        <v/>
      </c>
    </row>
    <row r="482" spans="1:15" hidden="1">
      <c r="A482" s="41">
        <v>1.2024999999999999</v>
      </c>
      <c r="B482" s="14">
        <v>45667</v>
      </c>
      <c r="C482" s="8" t="s">
        <v>13</v>
      </c>
      <c r="D482" s="8" t="s">
        <v>15</v>
      </c>
      <c r="E482" s="8" t="s">
        <v>15</v>
      </c>
      <c r="F482" s="9">
        <f t="shared" si="22"/>
        <v>-28000000</v>
      </c>
      <c r="G482" s="9">
        <v>-280</v>
      </c>
      <c r="H482" s="10">
        <v>-29930320</v>
      </c>
      <c r="I482" s="11">
        <v>68824339037.271332</v>
      </c>
      <c r="J482" s="11">
        <v>697173</v>
      </c>
      <c r="K482" s="11">
        <v>98719.168753338599</v>
      </c>
      <c r="L482" s="12">
        <v>2288952.7490651906</v>
      </c>
      <c r="M482" s="11">
        <v>304</v>
      </c>
      <c r="N482" s="13"/>
      <c r="O482" t="str">
        <f t="shared" si="21"/>
        <v/>
      </c>
    </row>
    <row r="483" spans="1:15" hidden="1">
      <c r="A483" s="41">
        <v>1.2024999999999999</v>
      </c>
      <c r="B483" s="14">
        <v>45667</v>
      </c>
      <c r="C483" s="8" t="s">
        <v>13</v>
      </c>
      <c r="D483" s="8" t="s">
        <v>15</v>
      </c>
      <c r="E483" s="8" t="s">
        <v>15</v>
      </c>
      <c r="F483" s="9">
        <f t="shared" si="22"/>
        <v>-2800000</v>
      </c>
      <c r="G483" s="9">
        <v>-28</v>
      </c>
      <c r="H483" s="10">
        <v>-2993032</v>
      </c>
      <c r="I483" s="11">
        <v>68821574900.546234</v>
      </c>
      <c r="J483" s="11">
        <v>697145</v>
      </c>
      <c r="K483" s="11">
        <v>98719.168753338599</v>
      </c>
      <c r="L483" s="12">
        <v>228895.27490651933</v>
      </c>
      <c r="M483" s="11">
        <v>305</v>
      </c>
      <c r="N483" s="13"/>
      <c r="O483" t="str">
        <f t="shared" si="21"/>
        <v/>
      </c>
    </row>
    <row r="484" spans="1:15" hidden="1">
      <c r="A484" s="41">
        <v>1.2024999999999999</v>
      </c>
      <c r="B484" s="14">
        <v>45667</v>
      </c>
      <c r="C484" s="8" t="s">
        <v>13</v>
      </c>
      <c r="D484" s="8" t="s">
        <v>15</v>
      </c>
      <c r="E484" s="8" t="s">
        <v>15</v>
      </c>
      <c r="F484" s="9">
        <f t="shared" si="22"/>
        <v>-3100000</v>
      </c>
      <c r="G484" s="9">
        <v>-31</v>
      </c>
      <c r="H484" s="10">
        <v>-3313714</v>
      </c>
      <c r="I484" s="11">
        <v>68818514606.31488</v>
      </c>
      <c r="J484" s="11">
        <v>697114</v>
      </c>
      <c r="K484" s="11">
        <v>98719.168753338599</v>
      </c>
      <c r="L484" s="12">
        <v>253419.76864650333</v>
      </c>
      <c r="M484" s="11">
        <v>306</v>
      </c>
      <c r="N484" s="13"/>
      <c r="O484" t="str">
        <f t="shared" si="21"/>
        <v/>
      </c>
    </row>
    <row r="485" spans="1:15" hidden="1">
      <c r="A485" s="41">
        <v>1.2024999999999999</v>
      </c>
      <c r="B485" s="14">
        <v>45667</v>
      </c>
      <c r="C485" s="8" t="s">
        <v>13</v>
      </c>
      <c r="D485" s="8" t="s">
        <v>15</v>
      </c>
      <c r="E485" s="8" t="s">
        <v>15</v>
      </c>
      <c r="F485" s="9">
        <f t="shared" si="22"/>
        <v>-1800000</v>
      </c>
      <c r="G485" s="9">
        <v>-18</v>
      </c>
      <c r="H485" s="10">
        <v>-1924092</v>
      </c>
      <c r="I485" s="11">
        <v>68816737661.277313</v>
      </c>
      <c r="J485" s="11">
        <v>697096</v>
      </c>
      <c r="K485" s="11">
        <v>98719.168753338599</v>
      </c>
      <c r="L485" s="12">
        <v>147146.96243990515</v>
      </c>
      <c r="M485" s="11">
        <v>307</v>
      </c>
      <c r="N485" s="13"/>
      <c r="O485" t="str">
        <f t="shared" si="21"/>
        <v/>
      </c>
    </row>
    <row r="486" spans="1:15" hidden="1">
      <c r="A486" s="41">
        <v>1.2024999999999999</v>
      </c>
      <c r="B486" s="14">
        <v>45667</v>
      </c>
      <c r="C486" s="8" t="s">
        <v>13</v>
      </c>
      <c r="D486" s="8" t="s">
        <v>15</v>
      </c>
      <c r="E486" s="8" t="s">
        <v>15</v>
      </c>
      <c r="F486" s="9">
        <f t="shared" si="22"/>
        <v>-1400000</v>
      </c>
      <c r="G486" s="9">
        <v>-14</v>
      </c>
      <c r="H486" s="10">
        <v>-1496516</v>
      </c>
      <c r="I486" s="11">
        <v>68815355592.914764</v>
      </c>
      <c r="J486" s="11">
        <v>697082</v>
      </c>
      <c r="K486" s="11">
        <v>98719.168753338599</v>
      </c>
      <c r="L486" s="12">
        <v>114447.63745325967</v>
      </c>
      <c r="M486" s="11">
        <v>308</v>
      </c>
      <c r="N486" s="13"/>
      <c r="O486" t="str">
        <f t="shared" si="21"/>
        <v/>
      </c>
    </row>
    <row r="487" spans="1:15" hidden="1">
      <c r="A487" s="41">
        <v>1.2024999999999999</v>
      </c>
      <c r="B487" s="14">
        <v>45667</v>
      </c>
      <c r="C487" s="8" t="s">
        <v>13</v>
      </c>
      <c r="D487" s="8" t="s">
        <v>15</v>
      </c>
      <c r="E487" s="8" t="s">
        <v>15</v>
      </c>
      <c r="F487" s="9">
        <f t="shared" si="22"/>
        <v>-1400000</v>
      </c>
      <c r="G487" s="9">
        <v>-14</v>
      </c>
      <c r="H487" s="10">
        <v>-1496516</v>
      </c>
      <c r="I487" s="11">
        <v>68813973524.552216</v>
      </c>
      <c r="J487" s="11">
        <v>697068</v>
      </c>
      <c r="K487" s="11">
        <v>98719.168753338599</v>
      </c>
      <c r="L487" s="12">
        <v>114447.63745325967</v>
      </c>
      <c r="M487" s="11">
        <v>309</v>
      </c>
      <c r="N487" s="13"/>
      <c r="O487" t="str">
        <f t="shared" si="21"/>
        <v/>
      </c>
    </row>
    <row r="488" spans="1:15" hidden="1">
      <c r="A488" s="41">
        <v>1.2024999999999999</v>
      </c>
      <c r="B488" s="14">
        <v>45667</v>
      </c>
      <c r="C488" s="8" t="s">
        <v>13</v>
      </c>
      <c r="D488" s="8" t="s">
        <v>15</v>
      </c>
      <c r="E488" s="8" t="s">
        <v>15</v>
      </c>
      <c r="F488" s="9">
        <f t="shared" si="22"/>
        <v>-900000</v>
      </c>
      <c r="G488" s="9">
        <v>-9</v>
      </c>
      <c r="H488" s="10">
        <v>-962046</v>
      </c>
      <c r="I488" s="11">
        <v>68813085052.033432</v>
      </c>
      <c r="J488" s="11">
        <v>697059</v>
      </c>
      <c r="K488" s="11">
        <v>98719.168753338599</v>
      </c>
      <c r="L488" s="12">
        <v>73573.481219952577</v>
      </c>
      <c r="M488" s="11">
        <v>310</v>
      </c>
      <c r="N488" s="13"/>
      <c r="O488" t="str">
        <f t="shared" si="21"/>
        <v/>
      </c>
    </row>
    <row r="489" spans="1:15" hidden="1">
      <c r="A489" s="41">
        <v>1.2024999999999999</v>
      </c>
      <c r="B489" s="14">
        <v>45670</v>
      </c>
      <c r="C489" s="8" t="s">
        <v>13</v>
      </c>
      <c r="D489" s="8" t="s">
        <v>15</v>
      </c>
      <c r="E489" s="8" t="s">
        <v>15</v>
      </c>
      <c r="F489" s="9">
        <f t="shared" si="22"/>
        <v>-900000</v>
      </c>
      <c r="G489" s="9">
        <v>-9</v>
      </c>
      <c r="H489" s="10">
        <v>-962217</v>
      </c>
      <c r="I489" s="11">
        <v>68812196579.514648</v>
      </c>
      <c r="J489" s="11">
        <v>697050</v>
      </c>
      <c r="K489" s="11">
        <v>98719.168753338599</v>
      </c>
      <c r="L489" s="12">
        <v>73744.481219952577</v>
      </c>
      <c r="M489" s="11">
        <v>311</v>
      </c>
      <c r="N489" s="13"/>
      <c r="O489" t="str">
        <f t="shared" si="21"/>
        <v/>
      </c>
    </row>
    <row r="490" spans="1:15" hidden="1">
      <c r="A490" s="41">
        <v>1.2024999999999999</v>
      </c>
      <c r="B490" s="14">
        <v>45670</v>
      </c>
      <c r="C490" s="8" t="s">
        <v>13</v>
      </c>
      <c r="D490" s="8" t="s">
        <v>15</v>
      </c>
      <c r="E490" s="8" t="s">
        <v>15</v>
      </c>
      <c r="F490" s="9">
        <f t="shared" si="22"/>
        <v>-900000</v>
      </c>
      <c r="G490" s="9">
        <v>-9</v>
      </c>
      <c r="H490" s="10">
        <v>-962217</v>
      </c>
      <c r="I490" s="11">
        <v>68811308106.995865</v>
      </c>
      <c r="J490" s="11">
        <v>697041</v>
      </c>
      <c r="K490" s="11">
        <v>98719.168753338599</v>
      </c>
      <c r="L490" s="12">
        <v>73744.481219952577</v>
      </c>
      <c r="M490" s="11">
        <v>312</v>
      </c>
      <c r="N490" s="13"/>
      <c r="O490" t="str">
        <f t="shared" si="21"/>
        <v/>
      </c>
    </row>
    <row r="491" spans="1:15" hidden="1">
      <c r="A491" s="41">
        <v>1.2024999999999999</v>
      </c>
      <c r="B491" s="14">
        <v>45670</v>
      </c>
      <c r="C491" s="8" t="s">
        <v>13</v>
      </c>
      <c r="D491" s="8" t="s">
        <v>15</v>
      </c>
      <c r="E491" s="8" t="s">
        <v>15</v>
      </c>
      <c r="F491" s="9">
        <f t="shared" si="22"/>
        <v>-106700000</v>
      </c>
      <c r="G491" s="9">
        <v>-1067</v>
      </c>
      <c r="H491" s="10">
        <v>-114076171</v>
      </c>
      <c r="I491" s="11">
        <v>68705974753.93605</v>
      </c>
      <c r="J491" s="11">
        <v>695974</v>
      </c>
      <c r="K491" s="11">
        <v>98719.168753338599</v>
      </c>
      <c r="L491" s="12">
        <v>8742817.9401877075</v>
      </c>
      <c r="M491" s="11">
        <v>313</v>
      </c>
      <c r="N491" s="13"/>
      <c r="O491" t="str">
        <f t="shared" si="21"/>
        <v/>
      </c>
    </row>
    <row r="492" spans="1:15" hidden="1">
      <c r="A492" s="41">
        <v>1.2024999999999999</v>
      </c>
      <c r="B492" s="14">
        <v>45670</v>
      </c>
      <c r="C492" s="8" t="s">
        <v>13</v>
      </c>
      <c r="D492" s="8" t="s">
        <v>15</v>
      </c>
      <c r="E492" s="8" t="s">
        <v>15</v>
      </c>
      <c r="F492" s="9">
        <f t="shared" si="22"/>
        <v>-1100000</v>
      </c>
      <c r="G492" s="9">
        <v>-11</v>
      </c>
      <c r="H492" s="10">
        <v>-1176043</v>
      </c>
      <c r="I492" s="11">
        <v>68704888843.079765</v>
      </c>
      <c r="J492" s="11">
        <v>695963</v>
      </c>
      <c r="K492" s="11">
        <v>98719.168753338599</v>
      </c>
      <c r="L492" s="12">
        <v>90132.143713275436</v>
      </c>
      <c r="M492" s="11">
        <v>314</v>
      </c>
      <c r="N492" s="13"/>
      <c r="O492" t="str">
        <f t="shared" si="21"/>
        <v/>
      </c>
    </row>
    <row r="493" spans="1:15" hidden="1">
      <c r="A493" s="41">
        <v>1.2024999999999999</v>
      </c>
      <c r="B493" s="14">
        <v>45670</v>
      </c>
      <c r="C493" s="8" t="s">
        <v>13</v>
      </c>
      <c r="D493" s="8" t="s">
        <v>15</v>
      </c>
      <c r="E493" s="8" t="s">
        <v>15</v>
      </c>
      <c r="F493" s="9">
        <f t="shared" si="22"/>
        <v>-4600000</v>
      </c>
      <c r="G493" s="9">
        <v>-46</v>
      </c>
      <c r="H493" s="10">
        <v>-4917998</v>
      </c>
      <c r="I493" s="11">
        <v>68700347761.317108</v>
      </c>
      <c r="J493" s="11">
        <v>695917</v>
      </c>
      <c r="K493" s="11">
        <v>98719.168753338599</v>
      </c>
      <c r="L493" s="12">
        <v>376916.23734642472</v>
      </c>
      <c r="M493" s="11">
        <v>315</v>
      </c>
      <c r="N493" s="13"/>
      <c r="O493" t="str">
        <f t="shared" si="21"/>
        <v/>
      </c>
    </row>
    <row r="494" spans="1:15" hidden="1">
      <c r="A494" s="41">
        <v>1.2024999999999999</v>
      </c>
      <c r="B494" s="14">
        <v>45670</v>
      </c>
      <c r="C494" s="8" t="s">
        <v>13</v>
      </c>
      <c r="D494" s="8" t="s">
        <v>15</v>
      </c>
      <c r="E494" s="8" t="s">
        <v>15</v>
      </c>
      <c r="F494" s="9">
        <f t="shared" si="22"/>
        <v>-900000</v>
      </c>
      <c r="G494" s="9">
        <v>-9</v>
      </c>
      <c r="H494" s="10">
        <v>-962217</v>
      </c>
      <c r="I494" s="11">
        <v>68699459288.798325</v>
      </c>
      <c r="J494" s="11">
        <v>695908</v>
      </c>
      <c r="K494" s="11">
        <v>98719.168753338599</v>
      </c>
      <c r="L494" s="12">
        <v>73744.481219952577</v>
      </c>
      <c r="M494" s="11">
        <v>316</v>
      </c>
      <c r="N494" s="13"/>
      <c r="O494" t="str">
        <f t="shared" si="21"/>
        <v/>
      </c>
    </row>
    <row r="495" spans="1:15" hidden="1">
      <c r="A495" s="41">
        <v>1.2024999999999999</v>
      </c>
      <c r="B495" s="14">
        <v>45670</v>
      </c>
      <c r="C495" s="8" t="s">
        <v>13</v>
      </c>
      <c r="D495" s="8" t="s">
        <v>14</v>
      </c>
      <c r="E495" s="8" t="s">
        <v>14</v>
      </c>
      <c r="F495" s="9">
        <f t="shared" si="22"/>
        <v>-900000</v>
      </c>
      <c r="G495" s="9">
        <v>-9</v>
      </c>
      <c r="H495" s="10">
        <v>-942858</v>
      </c>
      <c r="I495" s="11">
        <v>18441798828.326416</v>
      </c>
      <c r="J495" s="11">
        <v>184410</v>
      </c>
      <c r="K495" s="11">
        <v>100004.33180590214</v>
      </c>
      <c r="L495" s="12">
        <v>42819.013746880693</v>
      </c>
      <c r="M495" s="11">
        <v>169</v>
      </c>
      <c r="N495" s="13"/>
      <c r="O495" t="str">
        <f t="shared" si="21"/>
        <v/>
      </c>
    </row>
    <row r="496" spans="1:15" hidden="1">
      <c r="A496" s="41">
        <v>1.2024999999999999</v>
      </c>
      <c r="B496" s="14">
        <v>45670</v>
      </c>
      <c r="C496" s="8" t="s">
        <v>13</v>
      </c>
      <c r="D496" s="8" t="s">
        <v>14</v>
      </c>
      <c r="E496" s="8" t="s">
        <v>14</v>
      </c>
      <c r="F496" s="9">
        <f t="shared" si="22"/>
        <v>-98000000</v>
      </c>
      <c r="G496" s="9">
        <v>-980</v>
      </c>
      <c r="H496" s="10">
        <v>-102666760</v>
      </c>
      <c r="I496" s="11">
        <v>18343794583.156631</v>
      </c>
      <c r="J496" s="11">
        <v>183430</v>
      </c>
      <c r="K496" s="11">
        <v>100004.33180590214</v>
      </c>
      <c r="L496" s="12">
        <v>4662514.8302159011</v>
      </c>
      <c r="M496" s="11">
        <v>170</v>
      </c>
      <c r="N496" s="13"/>
      <c r="O496" t="str">
        <f t="shared" si="21"/>
        <v/>
      </c>
    </row>
    <row r="497" spans="1:15" hidden="1">
      <c r="A497" s="41">
        <v>1.2024999999999999</v>
      </c>
      <c r="B497" s="14">
        <v>45670</v>
      </c>
      <c r="C497" s="8" t="s">
        <v>13</v>
      </c>
      <c r="D497" s="8" t="s">
        <v>15</v>
      </c>
      <c r="E497" s="8" t="s">
        <v>15</v>
      </c>
      <c r="F497" s="9">
        <f t="shared" si="22"/>
        <v>-12400000</v>
      </c>
      <c r="G497" s="9">
        <v>-124</v>
      </c>
      <c r="H497" s="10">
        <v>-13257212</v>
      </c>
      <c r="I497" s="11">
        <v>68687218111.87291</v>
      </c>
      <c r="J497" s="11">
        <v>695784</v>
      </c>
      <c r="K497" s="11">
        <v>98719.168753338599</v>
      </c>
      <c r="L497" s="12">
        <v>1016035.0745860133</v>
      </c>
      <c r="M497" s="11">
        <v>317</v>
      </c>
      <c r="N497" s="13"/>
      <c r="O497" t="str">
        <f t="shared" si="21"/>
        <v/>
      </c>
    </row>
    <row r="498" spans="1:15" hidden="1">
      <c r="A498" s="41">
        <v>1.2024999999999999</v>
      </c>
      <c r="B498" s="14">
        <v>45671</v>
      </c>
      <c r="C498" s="8" t="s">
        <v>13</v>
      </c>
      <c r="D498" s="8" t="s">
        <v>15</v>
      </c>
      <c r="E498" s="8" t="s">
        <v>15</v>
      </c>
      <c r="F498" s="9">
        <f t="shared" si="22"/>
        <v>-9300000</v>
      </c>
      <c r="G498" s="9">
        <v>-93</v>
      </c>
      <c r="H498" s="10">
        <v>-9944676</v>
      </c>
      <c r="I498" s="11">
        <v>68678037229.178848</v>
      </c>
      <c r="J498" s="11">
        <v>695691</v>
      </c>
      <c r="K498" s="11">
        <v>98719.168753338599</v>
      </c>
      <c r="L498" s="12">
        <v>763793.30593951046</v>
      </c>
      <c r="M498" s="11">
        <v>318</v>
      </c>
      <c r="N498" s="13"/>
      <c r="O498" t="str">
        <f t="shared" si="21"/>
        <v/>
      </c>
    </row>
    <row r="499" spans="1:15" hidden="1">
      <c r="A499" s="41">
        <v>1.2024999999999999</v>
      </c>
      <c r="B499" s="14">
        <v>45671</v>
      </c>
      <c r="C499" s="8" t="s">
        <v>13</v>
      </c>
      <c r="D499" s="8" t="s">
        <v>14</v>
      </c>
      <c r="E499" s="8" t="s">
        <v>14</v>
      </c>
      <c r="F499" s="9">
        <f t="shared" si="22"/>
        <v>1000000</v>
      </c>
      <c r="G499" s="9">
        <v>10</v>
      </c>
      <c r="H499" s="10">
        <v>1043090</v>
      </c>
      <c r="I499" s="11">
        <v>18344837673.156631</v>
      </c>
      <c r="J499" s="11">
        <v>183440</v>
      </c>
      <c r="K499" s="11">
        <v>100004.56646945394</v>
      </c>
      <c r="L499" s="12">
        <v>0</v>
      </c>
      <c r="M499" s="11">
        <v>171</v>
      </c>
      <c r="N499" s="13"/>
      <c r="O499" t="str">
        <f t="shared" si="21"/>
        <v/>
      </c>
    </row>
    <row r="500" spans="1:15" hidden="1">
      <c r="A500" s="41">
        <v>1.2024999999999999</v>
      </c>
      <c r="B500" s="14">
        <v>45671</v>
      </c>
      <c r="C500" s="8" t="s">
        <v>13</v>
      </c>
      <c r="D500" s="8" t="s">
        <v>15</v>
      </c>
      <c r="E500" s="8" t="s">
        <v>15</v>
      </c>
      <c r="F500" s="9">
        <f t="shared" si="22"/>
        <v>-900000</v>
      </c>
      <c r="G500" s="9">
        <v>-9</v>
      </c>
      <c r="H500" s="10">
        <v>-962388</v>
      </c>
      <c r="I500" s="11">
        <v>68677148756.660065</v>
      </c>
      <c r="J500" s="11">
        <v>695682</v>
      </c>
      <c r="K500" s="11">
        <v>98719.168753338599</v>
      </c>
      <c r="L500" s="12">
        <v>73915.481219952577</v>
      </c>
      <c r="M500" s="11">
        <v>319</v>
      </c>
      <c r="N500" s="13"/>
      <c r="O500" t="str">
        <f t="shared" si="21"/>
        <v/>
      </c>
    </row>
    <row r="501" spans="1:15" hidden="1">
      <c r="A501" s="41">
        <v>1.2024999999999999</v>
      </c>
      <c r="B501" s="14">
        <v>45671</v>
      </c>
      <c r="C501" s="8" t="s">
        <v>13</v>
      </c>
      <c r="D501" s="8" t="s">
        <v>15</v>
      </c>
      <c r="E501" s="8" t="s">
        <v>15</v>
      </c>
      <c r="F501" s="9">
        <f t="shared" si="22"/>
        <v>-900000</v>
      </c>
      <c r="G501" s="9">
        <v>-9</v>
      </c>
      <c r="H501" s="10">
        <v>-962388</v>
      </c>
      <c r="I501" s="11">
        <v>68676260284.141281</v>
      </c>
      <c r="J501" s="11">
        <v>695673</v>
      </c>
      <c r="K501" s="11">
        <v>98719.168753338599</v>
      </c>
      <c r="L501" s="12">
        <v>73915.481219952577</v>
      </c>
      <c r="M501" s="11">
        <v>320</v>
      </c>
      <c r="N501" s="13"/>
      <c r="O501" t="str">
        <f t="shared" si="21"/>
        <v/>
      </c>
    </row>
    <row r="502" spans="1:15" hidden="1">
      <c r="A502" s="41">
        <v>1.2024999999999999</v>
      </c>
      <c r="B502" s="14">
        <v>45671</v>
      </c>
      <c r="C502" s="8" t="s">
        <v>13</v>
      </c>
      <c r="D502" s="8" t="s">
        <v>15</v>
      </c>
      <c r="E502" s="8" t="s">
        <v>15</v>
      </c>
      <c r="F502" s="9">
        <f t="shared" si="22"/>
        <v>900000</v>
      </c>
      <c r="G502" s="9">
        <v>9</v>
      </c>
      <c r="H502" s="10">
        <v>961668</v>
      </c>
      <c r="I502" s="11">
        <v>68677221952.141281</v>
      </c>
      <c r="J502" s="11">
        <v>695682</v>
      </c>
      <c r="K502" s="11">
        <v>98719.273967331741</v>
      </c>
      <c r="L502" s="12">
        <v>0</v>
      </c>
      <c r="M502" s="11">
        <v>321</v>
      </c>
      <c r="N502" s="13"/>
      <c r="O502" t="str">
        <f t="shared" si="21"/>
        <v/>
      </c>
    </row>
    <row r="503" spans="1:15" hidden="1">
      <c r="A503" s="41">
        <v>1.2024999999999999</v>
      </c>
      <c r="B503" s="14">
        <v>45672</v>
      </c>
      <c r="C503" s="8" t="s">
        <v>13</v>
      </c>
      <c r="D503" s="8" t="s">
        <v>15</v>
      </c>
      <c r="E503" s="8" t="s">
        <v>15</v>
      </c>
      <c r="F503" s="9">
        <f t="shared" si="22"/>
        <v>-37500000</v>
      </c>
      <c r="G503" s="9">
        <v>-375</v>
      </c>
      <c r="H503" s="10">
        <v>-40106625</v>
      </c>
      <c r="I503" s="11">
        <v>68640202224.403534</v>
      </c>
      <c r="J503" s="11">
        <v>695307</v>
      </c>
      <c r="K503" s="11">
        <v>98719.273967331741</v>
      </c>
      <c r="L503" s="12">
        <v>3086897.2622505948</v>
      </c>
      <c r="M503" s="11">
        <v>322</v>
      </c>
      <c r="N503" s="13"/>
      <c r="O503" t="str">
        <f t="shared" si="21"/>
        <v/>
      </c>
    </row>
    <row r="504" spans="1:15" hidden="1">
      <c r="A504" s="41">
        <v>1.2024999999999999</v>
      </c>
      <c r="B504" s="14">
        <v>45672</v>
      </c>
      <c r="C504" s="8" t="s">
        <v>13</v>
      </c>
      <c r="D504" s="8" t="s">
        <v>15</v>
      </c>
      <c r="E504" s="8" t="s">
        <v>15</v>
      </c>
      <c r="F504" s="9">
        <f t="shared" si="22"/>
        <v>-900000</v>
      </c>
      <c r="G504" s="9">
        <v>-9</v>
      </c>
      <c r="H504" s="10">
        <v>-962559</v>
      </c>
      <c r="I504" s="11">
        <v>68639313750.937828</v>
      </c>
      <c r="J504" s="11">
        <v>695298</v>
      </c>
      <c r="K504" s="11">
        <v>98719.273967331741</v>
      </c>
      <c r="L504" s="12">
        <v>74085.534294014331</v>
      </c>
      <c r="M504" s="11">
        <v>323</v>
      </c>
      <c r="N504" s="13"/>
      <c r="O504" t="str">
        <f t="shared" si="21"/>
        <v/>
      </c>
    </row>
    <row r="505" spans="1:15" hidden="1">
      <c r="A505" s="41">
        <v>1.2024999999999999</v>
      </c>
      <c r="B505" s="14">
        <v>45672</v>
      </c>
      <c r="C505" s="8" t="s">
        <v>13</v>
      </c>
      <c r="D505" s="8" t="s">
        <v>15</v>
      </c>
      <c r="E505" s="8" t="s">
        <v>15</v>
      </c>
      <c r="F505" s="9">
        <f t="shared" si="22"/>
        <v>-19100000</v>
      </c>
      <c r="G505" s="9">
        <v>-191</v>
      </c>
      <c r="H505" s="10">
        <v>-20427641</v>
      </c>
      <c r="I505" s="11">
        <v>68620458369.610069</v>
      </c>
      <c r="J505" s="11">
        <v>695107</v>
      </c>
      <c r="K505" s="11">
        <v>98719.273967331741</v>
      </c>
      <c r="L505" s="12">
        <v>1572259.6722396389</v>
      </c>
      <c r="M505" s="11">
        <v>324</v>
      </c>
      <c r="N505" s="13"/>
      <c r="O505" t="str">
        <f t="shared" si="21"/>
        <v/>
      </c>
    </row>
    <row r="506" spans="1:15" hidden="1">
      <c r="A506" s="41">
        <v>1.2024999999999999</v>
      </c>
      <c r="B506" s="14">
        <v>45672</v>
      </c>
      <c r="C506" s="8" t="s">
        <v>13</v>
      </c>
      <c r="D506" s="8" t="s">
        <v>15</v>
      </c>
      <c r="E506" s="8" t="s">
        <v>15</v>
      </c>
      <c r="F506" s="9">
        <f t="shared" si="22"/>
        <v>-8700000</v>
      </c>
      <c r="G506" s="9">
        <v>-87</v>
      </c>
      <c r="H506" s="10">
        <v>-9304737</v>
      </c>
      <c r="I506" s="11">
        <v>68611869792.77491</v>
      </c>
      <c r="J506" s="11">
        <v>695020</v>
      </c>
      <c r="K506" s="11">
        <v>98719.273967331741</v>
      </c>
      <c r="L506" s="12">
        <v>716160.16484213807</v>
      </c>
      <c r="M506" s="11">
        <v>325</v>
      </c>
      <c r="N506" s="13"/>
      <c r="O506" t="str">
        <f t="shared" si="21"/>
        <v/>
      </c>
    </row>
    <row r="507" spans="1:15" hidden="1">
      <c r="A507" s="41">
        <v>1.2024999999999999</v>
      </c>
      <c r="B507" s="14">
        <v>45673</v>
      </c>
      <c r="C507" s="8" t="s">
        <v>13</v>
      </c>
      <c r="D507" s="8" t="s">
        <v>15</v>
      </c>
      <c r="E507" s="8" t="s">
        <v>15</v>
      </c>
      <c r="F507" s="9">
        <f t="shared" si="22"/>
        <v>-900000</v>
      </c>
      <c r="G507" s="9">
        <v>-9</v>
      </c>
      <c r="H507" s="10">
        <v>-962730</v>
      </c>
      <c r="I507" s="11">
        <v>68610981319.309204</v>
      </c>
      <c r="J507" s="11">
        <v>695011</v>
      </c>
      <c r="K507" s="11">
        <v>98719.273967331741</v>
      </c>
      <c r="L507" s="12">
        <v>74256.534294014331</v>
      </c>
      <c r="M507" s="11">
        <v>326</v>
      </c>
      <c r="N507" s="13"/>
      <c r="O507" t="str">
        <f t="shared" si="21"/>
        <v/>
      </c>
    </row>
    <row r="508" spans="1:15" hidden="1">
      <c r="A508" s="41">
        <v>1.2024999999999999</v>
      </c>
      <c r="B508" s="14">
        <v>45674</v>
      </c>
      <c r="C508" s="8" t="s">
        <v>13</v>
      </c>
      <c r="D508" s="8" t="s">
        <v>15</v>
      </c>
      <c r="E508" s="8" t="s">
        <v>15</v>
      </c>
      <c r="F508" s="9">
        <f t="shared" si="22"/>
        <v>-653700000</v>
      </c>
      <c r="G508" s="9">
        <v>-6537</v>
      </c>
      <c r="H508" s="10">
        <v>-699635499</v>
      </c>
      <c r="I508" s="11">
        <v>67965653425.384758</v>
      </c>
      <c r="J508" s="11">
        <v>688474</v>
      </c>
      <c r="K508" s="11">
        <v>98719.273967331741</v>
      </c>
      <c r="L508" s="12">
        <v>54307605.075552464</v>
      </c>
      <c r="M508" s="11">
        <v>327</v>
      </c>
      <c r="N508" s="13"/>
      <c r="O508" t="str">
        <f t="shared" si="21"/>
        <v/>
      </c>
    </row>
    <row r="509" spans="1:15" hidden="1">
      <c r="A509" s="41">
        <v>1.2024999999999999</v>
      </c>
      <c r="B509" s="14">
        <v>45674</v>
      </c>
      <c r="C509" s="8" t="s">
        <v>13</v>
      </c>
      <c r="D509" s="8" t="s">
        <v>15</v>
      </c>
      <c r="E509" s="8" t="s">
        <v>15</v>
      </c>
      <c r="F509" s="9">
        <f t="shared" si="22"/>
        <v>-1000000</v>
      </c>
      <c r="G509" s="9">
        <v>-10</v>
      </c>
      <c r="H509" s="10">
        <v>-1070270</v>
      </c>
      <c r="I509" s="11">
        <v>67964666232.645088</v>
      </c>
      <c r="J509" s="11">
        <v>688464</v>
      </c>
      <c r="K509" s="11">
        <v>98719.273967331741</v>
      </c>
      <c r="L509" s="12">
        <v>83077.26032668259</v>
      </c>
      <c r="M509" s="11">
        <v>328</v>
      </c>
      <c r="N509" s="13"/>
      <c r="O509" t="str">
        <f t="shared" si="21"/>
        <v/>
      </c>
    </row>
    <row r="510" spans="1:15" hidden="1">
      <c r="A510" s="41">
        <v>1.2024999999999999</v>
      </c>
      <c r="B510" s="14">
        <v>45674</v>
      </c>
      <c r="C510" s="8" t="s">
        <v>13</v>
      </c>
      <c r="D510" s="8" t="s">
        <v>15</v>
      </c>
      <c r="E510" s="8" t="s">
        <v>15</v>
      </c>
      <c r="F510" s="9">
        <f t="shared" si="22"/>
        <v>-9300000</v>
      </c>
      <c r="G510" s="9">
        <v>-93</v>
      </c>
      <c r="H510" s="10">
        <v>-9953511</v>
      </c>
      <c r="I510" s="11">
        <v>67955485340.16613</v>
      </c>
      <c r="J510" s="11">
        <v>688371</v>
      </c>
      <c r="K510" s="11">
        <v>98719.273967331741</v>
      </c>
      <c r="L510" s="12">
        <v>772618.52103814855</v>
      </c>
      <c r="M510" s="11">
        <v>329</v>
      </c>
      <c r="N510" s="13"/>
      <c r="O510" t="str">
        <f t="shared" si="21"/>
        <v/>
      </c>
    </row>
    <row r="511" spans="1:15" hidden="1">
      <c r="A511" s="41">
        <v>1.2024999999999999</v>
      </c>
      <c r="B511" s="14">
        <v>45674</v>
      </c>
      <c r="C511" s="8" t="s">
        <v>13</v>
      </c>
      <c r="D511" s="8" t="s">
        <v>14</v>
      </c>
      <c r="E511" s="8" t="s">
        <v>14</v>
      </c>
      <c r="F511" s="9">
        <f t="shared" si="22"/>
        <v>-4700000</v>
      </c>
      <c r="G511" s="9">
        <v>-47</v>
      </c>
      <c r="H511" s="10">
        <v>-4929172</v>
      </c>
      <c r="I511" s="11">
        <v>18340137458.532566</v>
      </c>
      <c r="J511" s="11">
        <v>183393</v>
      </c>
      <c r="K511" s="11">
        <v>100004.56646945394</v>
      </c>
      <c r="L511" s="12">
        <v>228957.3759356644</v>
      </c>
      <c r="M511" s="11">
        <v>172</v>
      </c>
      <c r="N511" s="13"/>
      <c r="O511" t="str">
        <f t="shared" si="21"/>
        <v/>
      </c>
    </row>
    <row r="512" spans="1:15" hidden="1">
      <c r="A512" s="41">
        <v>1.2024999999999999</v>
      </c>
      <c r="B512" s="14">
        <v>45674</v>
      </c>
      <c r="C512" s="8" t="s">
        <v>13</v>
      </c>
      <c r="D512" s="8" t="s">
        <v>15</v>
      </c>
      <c r="E512" s="8" t="s">
        <v>15</v>
      </c>
      <c r="F512" s="9">
        <f t="shared" si="22"/>
        <v>-24900000</v>
      </c>
      <c r="G512" s="9">
        <v>-249</v>
      </c>
      <c r="H512" s="10">
        <v>-26649723</v>
      </c>
      <c r="I512" s="11">
        <v>67930904240.948265</v>
      </c>
      <c r="J512" s="11">
        <v>688122</v>
      </c>
      <c r="K512" s="11">
        <v>98719.273967331741</v>
      </c>
      <c r="L512" s="12">
        <v>2068623.7821343951</v>
      </c>
      <c r="M512" s="11">
        <v>330</v>
      </c>
      <c r="N512" s="13"/>
      <c r="O512" t="str">
        <f t="shared" si="21"/>
        <v/>
      </c>
    </row>
    <row r="513" spans="1:15" hidden="1">
      <c r="A513" s="41">
        <v>1.2024999999999999</v>
      </c>
      <c r="B513" s="14">
        <v>45674</v>
      </c>
      <c r="C513" s="8" t="s">
        <v>13</v>
      </c>
      <c r="D513" s="8" t="s">
        <v>15</v>
      </c>
      <c r="E513" s="8" t="s">
        <v>15</v>
      </c>
      <c r="F513" s="9">
        <f t="shared" si="22"/>
        <v>-70000000</v>
      </c>
      <c r="G513" s="9">
        <v>-700</v>
      </c>
      <c r="H513" s="10">
        <v>-74918900</v>
      </c>
      <c r="I513" s="11">
        <v>67861800749.171135</v>
      </c>
      <c r="J513" s="11">
        <v>687422</v>
      </c>
      <c r="K513" s="11">
        <v>98719.273967331741</v>
      </c>
      <c r="L513" s="12">
        <v>5815408.2228677869</v>
      </c>
      <c r="M513" s="11">
        <v>331</v>
      </c>
      <c r="N513" s="13"/>
      <c r="O513" t="str">
        <f t="shared" si="21"/>
        <v/>
      </c>
    </row>
    <row r="514" spans="1:15" hidden="1">
      <c r="A514" s="41">
        <v>1.2024999999999999</v>
      </c>
      <c r="B514" s="14">
        <v>45674</v>
      </c>
      <c r="C514" s="8" t="s">
        <v>13</v>
      </c>
      <c r="D514" s="8" t="s">
        <v>15</v>
      </c>
      <c r="E514" s="8" t="s">
        <v>15</v>
      </c>
      <c r="F514" s="9">
        <f t="shared" si="22"/>
        <v>-100700000</v>
      </c>
      <c r="G514" s="9">
        <v>-1007</v>
      </c>
      <c r="H514" s="10">
        <v>-107776189</v>
      </c>
      <c r="I514" s="11">
        <v>67762390440.286034</v>
      </c>
      <c r="J514" s="11">
        <v>686415</v>
      </c>
      <c r="K514" s="11">
        <v>98719.273967331741</v>
      </c>
      <c r="L514" s="12">
        <v>8365880.1148969382</v>
      </c>
      <c r="M514" s="11">
        <v>332</v>
      </c>
      <c r="N514" s="13"/>
      <c r="O514" t="str">
        <f t="shared" ref="O514:O577" si="23">IF(M514=_xlfn.MAXIFS(M:M,D:D,D514),"X","")</f>
        <v/>
      </c>
    </row>
    <row r="515" spans="1:15" hidden="1">
      <c r="A515" s="41">
        <v>1.2024999999999999</v>
      </c>
      <c r="B515" s="14">
        <v>45674</v>
      </c>
      <c r="C515" s="8" t="s">
        <v>13</v>
      </c>
      <c r="D515" s="8" t="s">
        <v>15</v>
      </c>
      <c r="E515" s="8" t="s">
        <v>15</v>
      </c>
      <c r="F515" s="9">
        <f t="shared" si="22"/>
        <v>-46700000</v>
      </c>
      <c r="G515" s="9">
        <v>-467</v>
      </c>
      <c r="H515" s="10">
        <v>-49981609</v>
      </c>
      <c r="I515" s="11">
        <v>67716288539.343292</v>
      </c>
      <c r="J515" s="11">
        <v>685948</v>
      </c>
      <c r="K515" s="11">
        <v>98719.273967331741</v>
      </c>
      <c r="L515" s="12">
        <v>3879708.0572560802</v>
      </c>
      <c r="M515" s="11">
        <v>333</v>
      </c>
      <c r="N515" s="13"/>
      <c r="O515" t="str">
        <f t="shared" si="23"/>
        <v/>
      </c>
    </row>
    <row r="516" spans="1:15" hidden="1">
      <c r="A516" s="41">
        <v>1.2024999999999999</v>
      </c>
      <c r="B516" s="14">
        <v>45674</v>
      </c>
      <c r="C516" s="8" t="s">
        <v>13</v>
      </c>
      <c r="D516" s="8" t="s">
        <v>15</v>
      </c>
      <c r="E516" s="8" t="s">
        <v>15</v>
      </c>
      <c r="F516" s="9">
        <f t="shared" si="22"/>
        <v>-9300000</v>
      </c>
      <c r="G516" s="9">
        <v>-93</v>
      </c>
      <c r="H516" s="10">
        <v>-9953511</v>
      </c>
      <c r="I516" s="11">
        <v>67707107646.864334</v>
      </c>
      <c r="J516" s="11">
        <v>685855</v>
      </c>
      <c r="K516" s="11">
        <v>98719.273967331741</v>
      </c>
      <c r="L516" s="12">
        <v>772618.52103814855</v>
      </c>
      <c r="M516" s="11">
        <v>334</v>
      </c>
      <c r="N516" s="13"/>
      <c r="O516" t="str">
        <f t="shared" si="23"/>
        <v/>
      </c>
    </row>
    <row r="517" spans="1:15" hidden="1">
      <c r="A517" s="41">
        <v>1.2024999999999999</v>
      </c>
      <c r="B517" s="14">
        <v>45674</v>
      </c>
      <c r="C517" s="8" t="s">
        <v>13</v>
      </c>
      <c r="D517" s="8" t="s">
        <v>15</v>
      </c>
      <c r="E517" s="8" t="s">
        <v>15</v>
      </c>
      <c r="F517" s="9">
        <f t="shared" si="22"/>
        <v>-3800000</v>
      </c>
      <c r="G517" s="9">
        <v>-38</v>
      </c>
      <c r="H517" s="10">
        <v>-4067026</v>
      </c>
      <c r="I517" s="11">
        <v>67703356314.453575</v>
      </c>
      <c r="J517" s="11">
        <v>685817</v>
      </c>
      <c r="K517" s="11">
        <v>98719.273967331741</v>
      </c>
      <c r="L517" s="12">
        <v>315693.58924139384</v>
      </c>
      <c r="M517" s="11">
        <v>335</v>
      </c>
      <c r="N517" s="13"/>
      <c r="O517" t="str">
        <f t="shared" si="23"/>
        <v/>
      </c>
    </row>
    <row r="518" spans="1:15" hidden="1">
      <c r="A518" s="41">
        <v>1.2024999999999999</v>
      </c>
      <c r="B518" s="14">
        <v>45674</v>
      </c>
      <c r="C518" s="8" t="s">
        <v>13</v>
      </c>
      <c r="D518" s="8" t="s">
        <v>15</v>
      </c>
      <c r="E518" s="8" t="s">
        <v>15</v>
      </c>
      <c r="F518" s="9">
        <f t="shared" si="22"/>
        <v>900000</v>
      </c>
      <c r="G518" s="9">
        <v>9</v>
      </c>
      <c r="H518" s="10">
        <v>961812</v>
      </c>
      <c r="I518" s="11">
        <v>67704318126.453575</v>
      </c>
      <c r="J518" s="11">
        <v>685826</v>
      </c>
      <c r="K518" s="11">
        <v>98719.380901939527</v>
      </c>
      <c r="L518" s="12">
        <v>0</v>
      </c>
      <c r="M518" s="11">
        <v>336</v>
      </c>
      <c r="N518" s="13"/>
      <c r="O518" t="str">
        <f t="shared" si="23"/>
        <v/>
      </c>
    </row>
    <row r="519" spans="1:15" hidden="1">
      <c r="A519" s="41">
        <v>1.2024999999999999</v>
      </c>
      <c r="B519" s="14">
        <v>45674</v>
      </c>
      <c r="C519" s="8" t="s">
        <v>13</v>
      </c>
      <c r="D519" s="8" t="s">
        <v>15</v>
      </c>
      <c r="E519" s="8" t="s">
        <v>15</v>
      </c>
      <c r="F519" s="9">
        <f t="shared" si="22"/>
        <v>-6500000</v>
      </c>
      <c r="G519" s="9">
        <v>-65</v>
      </c>
      <c r="H519" s="10">
        <v>-6956755</v>
      </c>
      <c r="I519" s="11">
        <v>67697901366.694946</v>
      </c>
      <c r="J519" s="11">
        <v>685761</v>
      </c>
      <c r="K519" s="11">
        <v>98719.380901939527</v>
      </c>
      <c r="L519" s="12">
        <v>539995.24137393106</v>
      </c>
      <c r="M519" s="11">
        <v>337</v>
      </c>
      <c r="N519" s="13"/>
      <c r="O519" t="str">
        <f t="shared" si="23"/>
        <v/>
      </c>
    </row>
    <row r="520" spans="1:15" hidden="1">
      <c r="A520" s="41">
        <v>1.2024999999999999</v>
      </c>
      <c r="B520" s="14">
        <v>45674</v>
      </c>
      <c r="C520" s="8" t="s">
        <v>13</v>
      </c>
      <c r="D520" s="8" t="s">
        <v>15</v>
      </c>
      <c r="E520" s="8" t="s">
        <v>15</v>
      </c>
      <c r="F520" s="9">
        <f t="shared" si="22"/>
        <v>-1800000</v>
      </c>
      <c r="G520" s="9">
        <v>-18</v>
      </c>
      <c r="H520" s="10">
        <v>-1926486</v>
      </c>
      <c r="I520" s="11">
        <v>67696124417.838715</v>
      </c>
      <c r="J520" s="11">
        <v>685743</v>
      </c>
      <c r="K520" s="11">
        <v>98719.380901939527</v>
      </c>
      <c r="L520" s="12">
        <v>149537.14376508864</v>
      </c>
      <c r="M520" s="11">
        <v>338</v>
      </c>
      <c r="N520" s="13"/>
      <c r="O520" t="str">
        <f t="shared" si="23"/>
        <v/>
      </c>
    </row>
    <row r="521" spans="1:15" hidden="1">
      <c r="A521" s="41">
        <v>1.2024999999999999</v>
      </c>
      <c r="B521" s="14">
        <v>45674</v>
      </c>
      <c r="C521" s="8" t="s">
        <v>13</v>
      </c>
      <c r="D521" s="8" t="s">
        <v>15</v>
      </c>
      <c r="E521" s="8" t="s">
        <v>15</v>
      </c>
      <c r="F521" s="9">
        <f t="shared" si="22"/>
        <v>-8500000</v>
      </c>
      <c r="G521" s="9">
        <v>-85</v>
      </c>
      <c r="H521" s="10">
        <v>-9097295</v>
      </c>
      <c r="I521" s="11">
        <v>67687733270.462051</v>
      </c>
      <c r="J521" s="11">
        <v>685658</v>
      </c>
      <c r="K521" s="11">
        <v>98719.380901939527</v>
      </c>
      <c r="L521" s="12">
        <v>706147.62333513983</v>
      </c>
      <c r="M521" s="11">
        <v>339</v>
      </c>
      <c r="N521" s="13"/>
      <c r="O521" t="str">
        <f t="shared" si="23"/>
        <v/>
      </c>
    </row>
    <row r="522" spans="1:15" hidden="1">
      <c r="A522" s="41">
        <v>1.2024999999999999</v>
      </c>
      <c r="B522" s="14">
        <v>45674</v>
      </c>
      <c r="C522" s="8" t="s">
        <v>13</v>
      </c>
      <c r="D522" s="8" t="s">
        <v>15</v>
      </c>
      <c r="E522" s="8" t="s">
        <v>15</v>
      </c>
      <c r="F522" s="9">
        <f t="shared" ref="F522:F585" si="24">100000*G522</f>
        <v>-1800000</v>
      </c>
      <c r="G522" s="9">
        <v>-18</v>
      </c>
      <c r="H522" s="10">
        <v>-1926486</v>
      </c>
      <c r="I522" s="11">
        <v>67685956321.60582</v>
      </c>
      <c r="J522" s="11">
        <v>685640</v>
      </c>
      <c r="K522" s="11">
        <v>98719.380901939527</v>
      </c>
      <c r="L522" s="12">
        <v>149537.14376508864</v>
      </c>
      <c r="M522" s="11">
        <v>340</v>
      </c>
      <c r="N522" s="13"/>
      <c r="O522" t="str">
        <f t="shared" si="23"/>
        <v/>
      </c>
    </row>
    <row r="523" spans="1:15" hidden="1">
      <c r="A523" s="41">
        <v>1.2024999999999999</v>
      </c>
      <c r="B523" s="14">
        <v>45674</v>
      </c>
      <c r="C523" s="8" t="s">
        <v>13</v>
      </c>
      <c r="D523" s="8" t="s">
        <v>15</v>
      </c>
      <c r="E523" s="8" t="s">
        <v>15</v>
      </c>
      <c r="F523" s="9">
        <f t="shared" si="24"/>
        <v>-4600000</v>
      </c>
      <c r="G523" s="9">
        <v>-46</v>
      </c>
      <c r="H523" s="10">
        <v>-4923242</v>
      </c>
      <c r="I523" s="11">
        <v>67681415230.084328</v>
      </c>
      <c r="J523" s="11">
        <v>685594</v>
      </c>
      <c r="K523" s="11">
        <v>98719.380901939527</v>
      </c>
      <c r="L523" s="12">
        <v>382150.47851078212</v>
      </c>
      <c r="M523" s="11">
        <v>341</v>
      </c>
      <c r="N523" s="13"/>
      <c r="O523" t="str">
        <f t="shared" si="23"/>
        <v/>
      </c>
    </row>
    <row r="524" spans="1:15" hidden="1">
      <c r="A524" s="41">
        <v>1.2024999999999999</v>
      </c>
      <c r="B524" s="14">
        <v>45674</v>
      </c>
      <c r="C524" s="8" t="s">
        <v>13</v>
      </c>
      <c r="D524" s="8" t="s">
        <v>15</v>
      </c>
      <c r="E524" s="8" t="s">
        <v>15</v>
      </c>
      <c r="F524" s="9">
        <f t="shared" si="24"/>
        <v>-2300000</v>
      </c>
      <c r="G524" s="9">
        <v>-23</v>
      </c>
      <c r="H524" s="10">
        <v>-2461621</v>
      </c>
      <c r="I524" s="11">
        <v>67679144684.323586</v>
      </c>
      <c r="J524" s="11">
        <v>685571</v>
      </c>
      <c r="K524" s="11">
        <v>98719.380901939527</v>
      </c>
      <c r="L524" s="12">
        <v>191075.23925539106</v>
      </c>
      <c r="M524" s="11">
        <v>342</v>
      </c>
      <c r="N524" s="13"/>
      <c r="O524" t="str">
        <f t="shared" si="23"/>
        <v/>
      </c>
    </row>
    <row r="525" spans="1:15" hidden="1">
      <c r="A525" s="41">
        <v>1.2024999999999999</v>
      </c>
      <c r="B525" s="14">
        <v>45674</v>
      </c>
      <c r="C525" s="8" t="s">
        <v>13</v>
      </c>
      <c r="D525" s="8" t="s">
        <v>15</v>
      </c>
      <c r="E525" s="8" t="s">
        <v>15</v>
      </c>
      <c r="F525" s="9">
        <f t="shared" si="24"/>
        <v>-3800000</v>
      </c>
      <c r="G525" s="9">
        <v>-38</v>
      </c>
      <c r="H525" s="10">
        <v>-4067026</v>
      </c>
      <c r="I525" s="11">
        <v>67675393347.849312</v>
      </c>
      <c r="J525" s="11">
        <v>685533</v>
      </c>
      <c r="K525" s="11">
        <v>98719.380901939527</v>
      </c>
      <c r="L525" s="12">
        <v>315689.52572629787</v>
      </c>
      <c r="M525" s="11">
        <v>343</v>
      </c>
      <c r="N525" s="13"/>
      <c r="O525" t="str">
        <f t="shared" si="23"/>
        <v/>
      </c>
    </row>
    <row r="526" spans="1:15" hidden="1">
      <c r="A526" s="41">
        <v>1.2024999999999999</v>
      </c>
      <c r="B526" s="14">
        <v>45674</v>
      </c>
      <c r="C526" s="8" t="s">
        <v>13</v>
      </c>
      <c r="D526" s="8" t="s">
        <v>15</v>
      </c>
      <c r="E526" s="8" t="s">
        <v>15</v>
      </c>
      <c r="F526" s="9">
        <f t="shared" si="24"/>
        <v>-900000</v>
      </c>
      <c r="G526" s="9">
        <v>-9</v>
      </c>
      <c r="H526" s="10">
        <v>-963243</v>
      </c>
      <c r="I526" s="11">
        <v>67674504873.421196</v>
      </c>
      <c r="J526" s="11">
        <v>685524</v>
      </c>
      <c r="K526" s="11">
        <v>98719.380901939527</v>
      </c>
      <c r="L526" s="12">
        <v>74768.571882544318</v>
      </c>
      <c r="M526" s="11">
        <v>344</v>
      </c>
      <c r="N526" s="13"/>
      <c r="O526" t="str">
        <f t="shared" si="23"/>
        <v/>
      </c>
    </row>
    <row r="527" spans="1:15" hidden="1">
      <c r="A527" s="41">
        <v>1.2024999999999999</v>
      </c>
      <c r="B527" s="14">
        <v>45674</v>
      </c>
      <c r="C527" s="8" t="s">
        <v>13</v>
      </c>
      <c r="D527" s="8" t="s">
        <v>15</v>
      </c>
      <c r="E527" s="8" t="s">
        <v>15</v>
      </c>
      <c r="F527" s="9">
        <f t="shared" si="24"/>
        <v>-186700000</v>
      </c>
      <c r="G527" s="9">
        <v>-1867</v>
      </c>
      <c r="H527" s="10">
        <v>-199819409</v>
      </c>
      <c r="I527" s="11">
        <v>67490195789.277275</v>
      </c>
      <c r="J527" s="11">
        <v>683657</v>
      </c>
      <c r="K527" s="11">
        <v>98719.380901939527</v>
      </c>
      <c r="L527" s="12">
        <v>15510324.856078893</v>
      </c>
      <c r="M527" s="11">
        <v>345</v>
      </c>
      <c r="N527" s="13"/>
      <c r="O527" t="str">
        <f t="shared" si="23"/>
        <v/>
      </c>
    </row>
    <row r="528" spans="1:15" hidden="1">
      <c r="A528" s="41">
        <v>1.2024999999999999</v>
      </c>
      <c r="B528" s="14">
        <v>45674</v>
      </c>
      <c r="C528" s="8" t="s">
        <v>13</v>
      </c>
      <c r="D528" s="8" t="s">
        <v>15</v>
      </c>
      <c r="E528" s="8" t="s">
        <v>15</v>
      </c>
      <c r="F528" s="9">
        <f t="shared" si="24"/>
        <v>-93300000</v>
      </c>
      <c r="G528" s="9">
        <v>-933</v>
      </c>
      <c r="H528" s="10">
        <v>-99856191</v>
      </c>
      <c r="I528" s="11">
        <v>67398090606.895767</v>
      </c>
      <c r="J528" s="11">
        <v>682724</v>
      </c>
      <c r="K528" s="11">
        <v>98719.380901939527</v>
      </c>
      <c r="L528" s="12">
        <v>7751008.6184904277</v>
      </c>
      <c r="M528" s="11">
        <v>346</v>
      </c>
      <c r="N528" s="13"/>
      <c r="O528" t="str">
        <f t="shared" si="23"/>
        <v/>
      </c>
    </row>
    <row r="529" spans="1:15" hidden="1">
      <c r="A529" s="41">
        <v>1.2024999999999999</v>
      </c>
      <c r="B529" s="14">
        <v>45674</v>
      </c>
      <c r="C529" s="8" t="s">
        <v>13</v>
      </c>
      <c r="D529" s="8" t="s">
        <v>15</v>
      </c>
      <c r="E529" s="8" t="s">
        <v>15</v>
      </c>
      <c r="F529" s="9">
        <f t="shared" si="24"/>
        <v>-9300000</v>
      </c>
      <c r="G529" s="9">
        <v>-93</v>
      </c>
      <c r="H529" s="10">
        <v>-9953511</v>
      </c>
      <c r="I529" s="11">
        <v>67388909704.471886</v>
      </c>
      <c r="J529" s="11">
        <v>682631</v>
      </c>
      <c r="K529" s="11">
        <v>98719.380901939527</v>
      </c>
      <c r="L529" s="12">
        <v>772608.57611962408</v>
      </c>
      <c r="M529" s="11">
        <v>347</v>
      </c>
      <c r="N529" s="13"/>
      <c r="O529" t="str">
        <f t="shared" si="23"/>
        <v/>
      </c>
    </row>
    <row r="530" spans="1:15" hidden="1">
      <c r="A530" s="41">
        <v>1.2024999999999999</v>
      </c>
      <c r="B530" s="14">
        <v>45674</v>
      </c>
      <c r="C530" s="8" t="s">
        <v>13</v>
      </c>
      <c r="D530" s="8" t="s">
        <v>15</v>
      </c>
      <c r="E530" s="8" t="s">
        <v>15</v>
      </c>
      <c r="F530" s="9">
        <f t="shared" si="24"/>
        <v>-93300000</v>
      </c>
      <c r="G530" s="9">
        <v>-933</v>
      </c>
      <c r="H530" s="10">
        <v>-99856191</v>
      </c>
      <c r="I530" s="11">
        <v>67296804522.090378</v>
      </c>
      <c r="J530" s="11">
        <v>681698</v>
      </c>
      <c r="K530" s="11">
        <v>98719.380901939527</v>
      </c>
      <c r="L530" s="12">
        <v>7751008.6184904277</v>
      </c>
      <c r="M530" s="11">
        <v>348</v>
      </c>
      <c r="N530" s="13"/>
      <c r="O530" t="str">
        <f t="shared" si="23"/>
        <v/>
      </c>
    </row>
    <row r="531" spans="1:15" hidden="1">
      <c r="A531" s="41">
        <v>1.2024999999999999</v>
      </c>
      <c r="B531" s="14">
        <v>45674</v>
      </c>
      <c r="C531" s="8" t="s">
        <v>13</v>
      </c>
      <c r="D531" s="8" t="s">
        <v>15</v>
      </c>
      <c r="E531" s="8" t="s">
        <v>15</v>
      </c>
      <c r="F531" s="9">
        <f t="shared" si="24"/>
        <v>-18600000</v>
      </c>
      <c r="G531" s="9">
        <v>-186</v>
      </c>
      <c r="H531" s="10">
        <v>-19907022</v>
      </c>
      <c r="I531" s="11">
        <v>67278442717.242615</v>
      </c>
      <c r="J531" s="11">
        <v>681512</v>
      </c>
      <c r="K531" s="11">
        <v>98719.380901939527</v>
      </c>
      <c r="L531" s="12">
        <v>1545217.1522392482</v>
      </c>
      <c r="M531" s="11">
        <v>349</v>
      </c>
      <c r="N531" s="13"/>
      <c r="O531" t="str">
        <f t="shared" si="23"/>
        <v/>
      </c>
    </row>
    <row r="532" spans="1:15" hidden="1">
      <c r="A532" s="41">
        <v>1.2024999999999999</v>
      </c>
      <c r="B532" s="14">
        <v>45677</v>
      </c>
      <c r="C532" s="8" t="s">
        <v>13</v>
      </c>
      <c r="D532" s="8" t="s">
        <v>15</v>
      </c>
      <c r="E532" s="8" t="s">
        <v>15</v>
      </c>
      <c r="F532" s="9">
        <f t="shared" si="24"/>
        <v>-112000000</v>
      </c>
      <c r="G532" s="9">
        <v>-1120</v>
      </c>
      <c r="H532" s="10">
        <v>-119891520</v>
      </c>
      <c r="I532" s="11">
        <v>67167877010.632446</v>
      </c>
      <c r="J532" s="11">
        <v>680392</v>
      </c>
      <c r="K532" s="11">
        <v>98719.380901939527</v>
      </c>
      <c r="L532" s="12">
        <v>9325813.3898277283</v>
      </c>
      <c r="M532" s="11">
        <v>350</v>
      </c>
      <c r="N532" s="13"/>
      <c r="O532" t="str">
        <f t="shared" si="23"/>
        <v/>
      </c>
    </row>
    <row r="533" spans="1:15" hidden="1">
      <c r="A533" s="41">
        <v>1.2024999999999999</v>
      </c>
      <c r="B533" s="14">
        <v>45677</v>
      </c>
      <c r="C533" s="8" t="s">
        <v>13</v>
      </c>
      <c r="D533" s="8" t="s">
        <v>15</v>
      </c>
      <c r="E533" s="8" t="s">
        <v>15</v>
      </c>
      <c r="F533" s="9">
        <f t="shared" si="24"/>
        <v>-23200000</v>
      </c>
      <c r="G533" s="9">
        <v>-232</v>
      </c>
      <c r="H533" s="10">
        <v>-24834672</v>
      </c>
      <c r="I533" s="11">
        <v>67144974114.263199</v>
      </c>
      <c r="J533" s="11">
        <v>680160</v>
      </c>
      <c r="K533" s="11">
        <v>98719.380901939527</v>
      </c>
      <c r="L533" s="12">
        <v>1931775.6307500303</v>
      </c>
      <c r="M533" s="11">
        <v>351</v>
      </c>
      <c r="N533" s="13"/>
      <c r="O533" t="str">
        <f t="shared" si="23"/>
        <v/>
      </c>
    </row>
    <row r="534" spans="1:15" hidden="1">
      <c r="A534" s="41">
        <v>1.2024999999999999</v>
      </c>
      <c r="B534" s="14">
        <v>45677</v>
      </c>
      <c r="C534" s="8" t="s">
        <v>13</v>
      </c>
      <c r="D534" s="8" t="s">
        <v>15</v>
      </c>
      <c r="E534" s="8" t="s">
        <v>15</v>
      </c>
      <c r="F534" s="9">
        <f t="shared" si="24"/>
        <v>-28000000</v>
      </c>
      <c r="G534" s="9">
        <v>-280</v>
      </c>
      <c r="H534" s="10">
        <v>-29972880</v>
      </c>
      <c r="I534" s="11">
        <v>67117332687.610657</v>
      </c>
      <c r="J534" s="11">
        <v>679880</v>
      </c>
      <c r="K534" s="11">
        <v>98719.380901939527</v>
      </c>
      <c r="L534" s="12">
        <v>2331453.3474569321</v>
      </c>
      <c r="M534" s="11">
        <v>352</v>
      </c>
      <c r="N534" s="13"/>
      <c r="O534" t="str">
        <f t="shared" si="23"/>
        <v/>
      </c>
    </row>
    <row r="535" spans="1:15" hidden="1">
      <c r="A535" s="41">
        <v>1.2024999999999999</v>
      </c>
      <c r="B535" s="14">
        <v>45677</v>
      </c>
      <c r="C535" s="8" t="s">
        <v>13</v>
      </c>
      <c r="D535" s="8" t="s">
        <v>15</v>
      </c>
      <c r="E535" s="8" t="s">
        <v>15</v>
      </c>
      <c r="F535" s="9">
        <f t="shared" si="24"/>
        <v>-47200000</v>
      </c>
      <c r="G535" s="9">
        <v>-472</v>
      </c>
      <c r="H535" s="10">
        <v>-50525712</v>
      </c>
      <c r="I535" s="11">
        <v>67070737139.824944</v>
      </c>
      <c r="J535" s="11">
        <v>679408</v>
      </c>
      <c r="K535" s="11">
        <v>98719.380901939527</v>
      </c>
      <c r="L535" s="12">
        <v>3930164.2142845467</v>
      </c>
      <c r="M535" s="11">
        <v>353</v>
      </c>
      <c r="N535" s="13"/>
      <c r="O535" t="str">
        <f t="shared" si="23"/>
        <v/>
      </c>
    </row>
    <row r="536" spans="1:15" hidden="1">
      <c r="A536" s="41">
        <v>1.2024999999999999</v>
      </c>
      <c r="B536" s="14">
        <v>45677</v>
      </c>
      <c r="C536" s="8" t="s">
        <v>13</v>
      </c>
      <c r="D536" s="8" t="s">
        <v>15</v>
      </c>
      <c r="E536" s="8" t="s">
        <v>15</v>
      </c>
      <c r="F536" s="9">
        <f t="shared" si="24"/>
        <v>-115200000</v>
      </c>
      <c r="G536" s="9">
        <v>-1152</v>
      </c>
      <c r="H536" s="10">
        <v>-123316992</v>
      </c>
      <c r="I536" s="11">
        <v>66957012413.025909</v>
      </c>
      <c r="J536" s="11">
        <v>678256</v>
      </c>
      <c r="K536" s="11">
        <v>98719.380901939527</v>
      </c>
      <c r="L536" s="12">
        <v>9592265.2009656727</v>
      </c>
      <c r="M536" s="11">
        <v>354</v>
      </c>
      <c r="N536" s="13"/>
      <c r="O536" t="str">
        <f t="shared" si="23"/>
        <v/>
      </c>
    </row>
    <row r="537" spans="1:15" hidden="1">
      <c r="A537" s="41">
        <v>1.2024999999999999</v>
      </c>
      <c r="B537" s="14">
        <v>45677</v>
      </c>
      <c r="C537" s="8" t="s">
        <v>13</v>
      </c>
      <c r="D537" s="8" t="s">
        <v>15</v>
      </c>
      <c r="E537" s="8" t="s">
        <v>15</v>
      </c>
      <c r="F537" s="9">
        <f t="shared" si="24"/>
        <v>-93300000</v>
      </c>
      <c r="G537" s="9">
        <v>-933</v>
      </c>
      <c r="H537" s="10">
        <v>-99873918</v>
      </c>
      <c r="I537" s="11">
        <v>66864907230.644402</v>
      </c>
      <c r="J537" s="11">
        <v>677323</v>
      </c>
      <c r="K537" s="11">
        <v>98719.380901939527</v>
      </c>
      <c r="L537" s="12">
        <v>7768735.6184904277</v>
      </c>
      <c r="M537" s="11">
        <v>355</v>
      </c>
      <c r="N537" s="13"/>
      <c r="O537" t="str">
        <f t="shared" si="23"/>
        <v/>
      </c>
    </row>
    <row r="538" spans="1:15" hidden="1">
      <c r="A538" s="41">
        <v>1.2024999999999999</v>
      </c>
      <c r="B538" s="14">
        <v>45677</v>
      </c>
      <c r="C538" s="8" t="s">
        <v>13</v>
      </c>
      <c r="D538" s="8" t="s">
        <v>15</v>
      </c>
      <c r="E538" s="8" t="s">
        <v>15</v>
      </c>
      <c r="F538" s="9">
        <f t="shared" si="24"/>
        <v>-3200000</v>
      </c>
      <c r="G538" s="9">
        <v>-32</v>
      </c>
      <c r="H538" s="10">
        <v>-3425472</v>
      </c>
      <c r="I538" s="11">
        <v>66861748210.455536</v>
      </c>
      <c r="J538" s="11">
        <v>677291</v>
      </c>
      <c r="K538" s="11">
        <v>98719.380901939527</v>
      </c>
      <c r="L538" s="12">
        <v>266451.81113793515</v>
      </c>
      <c r="M538" s="11">
        <v>356</v>
      </c>
      <c r="N538" s="13"/>
      <c r="O538" t="str">
        <f t="shared" si="23"/>
        <v/>
      </c>
    </row>
    <row r="539" spans="1:15" hidden="1">
      <c r="A539" s="41">
        <v>1.2024999999999999</v>
      </c>
      <c r="B539" s="14">
        <v>45677</v>
      </c>
      <c r="C539" s="8" t="s">
        <v>13</v>
      </c>
      <c r="D539" s="8" t="s">
        <v>15</v>
      </c>
      <c r="E539" s="8" t="s">
        <v>15</v>
      </c>
      <c r="F539" s="9">
        <f t="shared" si="24"/>
        <v>-28000000</v>
      </c>
      <c r="G539" s="9">
        <v>-280</v>
      </c>
      <c r="H539" s="10">
        <v>-29972880</v>
      </c>
      <c r="I539" s="11">
        <v>66834106783.802994</v>
      </c>
      <c r="J539" s="11">
        <v>677011</v>
      </c>
      <c r="K539" s="11">
        <v>98719.380901939527</v>
      </c>
      <c r="L539" s="12">
        <v>2331453.3474569321</v>
      </c>
      <c r="M539" s="11">
        <v>357</v>
      </c>
      <c r="N539" s="13"/>
      <c r="O539" t="str">
        <f t="shared" si="23"/>
        <v/>
      </c>
    </row>
    <row r="540" spans="1:15" hidden="1">
      <c r="A540" s="41">
        <v>1.2024999999999999</v>
      </c>
      <c r="B540" s="14">
        <v>45677</v>
      </c>
      <c r="C540" s="8" t="s">
        <v>13</v>
      </c>
      <c r="D540" s="8" t="s">
        <v>15</v>
      </c>
      <c r="E540" s="8" t="s">
        <v>15</v>
      </c>
      <c r="F540" s="9">
        <f t="shared" si="24"/>
        <v>-56500000</v>
      </c>
      <c r="G540" s="9">
        <v>-565</v>
      </c>
      <c r="H540" s="10">
        <v>-60480990</v>
      </c>
      <c r="I540" s="11">
        <v>66778330333.593399</v>
      </c>
      <c r="J540" s="11">
        <v>676446</v>
      </c>
      <c r="K540" s="11">
        <v>98719.380901939527</v>
      </c>
      <c r="L540" s="12">
        <v>4704539.7904041708</v>
      </c>
      <c r="M540" s="11">
        <v>358</v>
      </c>
      <c r="N540" s="13"/>
      <c r="O540" t="str">
        <f t="shared" si="23"/>
        <v/>
      </c>
    </row>
    <row r="541" spans="1:15" hidden="1">
      <c r="A541" s="41">
        <v>1.2024999999999999</v>
      </c>
      <c r="B541" s="14">
        <v>45677</v>
      </c>
      <c r="C541" s="8" t="s">
        <v>13</v>
      </c>
      <c r="D541" s="8" t="s">
        <v>15</v>
      </c>
      <c r="E541" s="8" t="s">
        <v>15</v>
      </c>
      <c r="F541" s="9">
        <f t="shared" si="24"/>
        <v>-93300000</v>
      </c>
      <c r="G541" s="9">
        <v>-933</v>
      </c>
      <c r="H541" s="10">
        <v>-99873918</v>
      </c>
      <c r="I541" s="11">
        <v>66686225151.211891</v>
      </c>
      <c r="J541" s="11">
        <v>675513</v>
      </c>
      <c r="K541" s="11">
        <v>98719.380901939527</v>
      </c>
      <c r="L541" s="12">
        <v>7768735.6184904277</v>
      </c>
      <c r="M541" s="11">
        <v>359</v>
      </c>
      <c r="N541" s="13"/>
      <c r="O541" t="str">
        <f t="shared" si="23"/>
        <v/>
      </c>
    </row>
    <row r="542" spans="1:15" hidden="1">
      <c r="A542" s="41">
        <v>1.2024999999999999</v>
      </c>
      <c r="B542" s="14">
        <v>45677</v>
      </c>
      <c r="C542" s="8" t="s">
        <v>13</v>
      </c>
      <c r="D542" s="8" t="s">
        <v>15</v>
      </c>
      <c r="E542" s="8" t="s">
        <v>15</v>
      </c>
      <c r="F542" s="9">
        <f t="shared" si="24"/>
        <v>-4600000</v>
      </c>
      <c r="G542" s="9">
        <v>-46</v>
      </c>
      <c r="H542" s="10">
        <v>-4924116</v>
      </c>
      <c r="I542" s="11">
        <v>66681684059.690399</v>
      </c>
      <c r="J542" s="11">
        <v>675467</v>
      </c>
      <c r="K542" s="11">
        <v>98719.380901939527</v>
      </c>
      <c r="L542" s="12">
        <v>383024.47851078212</v>
      </c>
      <c r="M542" s="11">
        <v>360</v>
      </c>
      <c r="N542" s="13"/>
      <c r="O542" t="str">
        <f t="shared" si="23"/>
        <v/>
      </c>
    </row>
    <row r="543" spans="1:15" hidden="1">
      <c r="A543" s="41">
        <v>1.2024999999999999</v>
      </c>
      <c r="B543" s="14">
        <v>45677</v>
      </c>
      <c r="C543" s="8" t="s">
        <v>13</v>
      </c>
      <c r="D543" s="8" t="s">
        <v>15</v>
      </c>
      <c r="E543" s="8" t="s">
        <v>15</v>
      </c>
      <c r="F543" s="9">
        <f t="shared" si="24"/>
        <v>-15200000</v>
      </c>
      <c r="G543" s="9">
        <v>-152</v>
      </c>
      <c r="H543" s="10">
        <v>-16270992</v>
      </c>
      <c r="I543" s="11">
        <v>66666678713.793304</v>
      </c>
      <c r="J543" s="11">
        <v>675315</v>
      </c>
      <c r="K543" s="11">
        <v>98719.380901939527</v>
      </c>
      <c r="L543" s="12">
        <v>1265646.1029051915</v>
      </c>
      <c r="M543" s="11">
        <v>361</v>
      </c>
      <c r="N543" s="13"/>
      <c r="O543" t="str">
        <f t="shared" si="23"/>
        <v/>
      </c>
    </row>
    <row r="544" spans="1:15" hidden="1">
      <c r="A544" s="41">
        <v>1.2024999999999999</v>
      </c>
      <c r="B544" s="14">
        <v>45677</v>
      </c>
      <c r="C544" s="8" t="s">
        <v>13</v>
      </c>
      <c r="D544" s="8" t="s">
        <v>15</v>
      </c>
      <c r="E544" s="8" t="s">
        <v>15</v>
      </c>
      <c r="F544" s="9">
        <f t="shared" si="24"/>
        <v>-18600000</v>
      </c>
      <c r="G544" s="9">
        <v>-186</v>
      </c>
      <c r="H544" s="10">
        <v>-19910556</v>
      </c>
      <c r="I544" s="11">
        <v>66648316908.945541</v>
      </c>
      <c r="J544" s="11">
        <v>675129</v>
      </c>
      <c r="K544" s="11">
        <v>98719.380901939527</v>
      </c>
      <c r="L544" s="12">
        <v>1548751.1522392482</v>
      </c>
      <c r="M544" s="11">
        <v>362</v>
      </c>
      <c r="N544" s="13"/>
      <c r="O544" t="str">
        <f t="shared" si="23"/>
        <v/>
      </c>
    </row>
    <row r="545" spans="1:15" hidden="1">
      <c r="A545" s="41">
        <v>1.2024999999999999</v>
      </c>
      <c r="B545" s="14">
        <v>45677</v>
      </c>
      <c r="C545" s="8" t="s">
        <v>13</v>
      </c>
      <c r="D545" s="8" t="s">
        <v>15</v>
      </c>
      <c r="E545" s="8" t="s">
        <v>15</v>
      </c>
      <c r="F545" s="9">
        <f t="shared" si="24"/>
        <v>-5600000</v>
      </c>
      <c r="G545" s="9">
        <v>-56</v>
      </c>
      <c r="H545" s="10">
        <v>-5994576</v>
      </c>
      <c r="I545" s="11">
        <v>66642788623.615036</v>
      </c>
      <c r="J545" s="11">
        <v>675073</v>
      </c>
      <c r="K545" s="11">
        <v>98719.380901939527</v>
      </c>
      <c r="L545" s="12">
        <v>466290.66949138604</v>
      </c>
      <c r="M545" s="11">
        <v>363</v>
      </c>
      <c r="N545" s="13"/>
      <c r="O545" t="str">
        <f t="shared" si="23"/>
        <v/>
      </c>
    </row>
    <row r="546" spans="1:15" hidden="1">
      <c r="A546" s="41">
        <v>1.2024999999999999</v>
      </c>
      <c r="B546" s="14">
        <v>45677</v>
      </c>
      <c r="C546" s="8" t="s">
        <v>13</v>
      </c>
      <c r="D546" s="8" t="s">
        <v>15</v>
      </c>
      <c r="E546" s="8" t="s">
        <v>15</v>
      </c>
      <c r="F546" s="9">
        <f t="shared" si="24"/>
        <v>-900000</v>
      </c>
      <c r="G546" s="9">
        <v>-9</v>
      </c>
      <c r="H546" s="10">
        <v>-963414</v>
      </c>
      <c r="I546" s="11">
        <v>66641900149.18692</v>
      </c>
      <c r="J546" s="11">
        <v>675064</v>
      </c>
      <c r="K546" s="11">
        <v>98719.380901939527</v>
      </c>
      <c r="L546" s="12">
        <v>74939.571882544318</v>
      </c>
      <c r="M546" s="11">
        <v>364</v>
      </c>
      <c r="N546" s="13"/>
      <c r="O546" t="str">
        <f t="shared" si="23"/>
        <v/>
      </c>
    </row>
    <row r="547" spans="1:15" hidden="1">
      <c r="A547" s="41">
        <v>1.2024999999999999</v>
      </c>
      <c r="B547" s="14">
        <v>45677</v>
      </c>
      <c r="C547" s="8" t="s">
        <v>13</v>
      </c>
      <c r="D547" s="8" t="s">
        <v>15</v>
      </c>
      <c r="E547" s="8" t="s">
        <v>15</v>
      </c>
      <c r="F547" s="9">
        <f t="shared" si="24"/>
        <v>-900000</v>
      </c>
      <c r="G547" s="9">
        <v>-9</v>
      </c>
      <c r="H547" s="10">
        <v>-963414</v>
      </c>
      <c r="I547" s="11">
        <v>66641011674.758804</v>
      </c>
      <c r="J547" s="11">
        <v>675055</v>
      </c>
      <c r="K547" s="11">
        <v>98719.380901939527</v>
      </c>
      <c r="L547" s="12">
        <v>74939.571882544318</v>
      </c>
      <c r="M547" s="11">
        <v>365</v>
      </c>
      <c r="N547" s="13"/>
      <c r="O547" t="str">
        <f t="shared" si="23"/>
        <v/>
      </c>
    </row>
    <row r="548" spans="1:15" hidden="1">
      <c r="A548" s="41">
        <v>1.2024999999999999</v>
      </c>
      <c r="B548" s="14">
        <v>45677</v>
      </c>
      <c r="C548" s="8" t="s">
        <v>13</v>
      </c>
      <c r="D548" s="8" t="s">
        <v>15</v>
      </c>
      <c r="E548" s="8" t="s">
        <v>15</v>
      </c>
      <c r="F548" s="9">
        <f t="shared" si="24"/>
        <v>-1000000</v>
      </c>
      <c r="G548" s="9">
        <v>-10</v>
      </c>
      <c r="H548" s="10">
        <v>-1070460</v>
      </c>
      <c r="I548" s="11">
        <v>66640024480.949783</v>
      </c>
      <c r="J548" s="11">
        <v>675045</v>
      </c>
      <c r="K548" s="11">
        <v>98719.380901939527</v>
      </c>
      <c r="L548" s="12">
        <v>83266.190980604733</v>
      </c>
      <c r="M548" s="11">
        <v>366</v>
      </c>
      <c r="N548" s="13"/>
      <c r="O548" t="str">
        <f t="shared" si="23"/>
        <v/>
      </c>
    </row>
    <row r="549" spans="1:15" hidden="1">
      <c r="A549" s="41">
        <v>1.2024999999999999</v>
      </c>
      <c r="B549" s="14">
        <v>45677</v>
      </c>
      <c r="C549" s="8" t="s">
        <v>13</v>
      </c>
      <c r="D549" s="8" t="s">
        <v>15</v>
      </c>
      <c r="E549" s="8" t="s">
        <v>15</v>
      </c>
      <c r="F549" s="9">
        <f t="shared" si="24"/>
        <v>-900000</v>
      </c>
      <c r="G549" s="9">
        <v>-9</v>
      </c>
      <c r="H549" s="10">
        <v>-963414</v>
      </c>
      <c r="I549" s="11">
        <v>66639136006.521667</v>
      </c>
      <c r="J549" s="11">
        <v>675036</v>
      </c>
      <c r="K549" s="11">
        <v>98719.380901939527</v>
      </c>
      <c r="L549" s="12">
        <v>74939.571882544318</v>
      </c>
      <c r="M549" s="11">
        <v>367</v>
      </c>
      <c r="N549" s="13"/>
      <c r="O549" t="str">
        <f t="shared" si="23"/>
        <v/>
      </c>
    </row>
    <row r="550" spans="1:15" hidden="1">
      <c r="A550" s="41">
        <v>1.2024999999999999</v>
      </c>
      <c r="B550" s="14">
        <v>45677</v>
      </c>
      <c r="C550" s="8" t="s">
        <v>13</v>
      </c>
      <c r="D550" s="8" t="s">
        <v>15</v>
      </c>
      <c r="E550" s="8" t="s">
        <v>15</v>
      </c>
      <c r="F550" s="9">
        <f t="shared" si="24"/>
        <v>-4600000</v>
      </c>
      <c r="G550" s="9">
        <v>-46</v>
      </c>
      <c r="H550" s="10">
        <v>-4924116</v>
      </c>
      <c r="I550" s="11">
        <v>66634594915.000175</v>
      </c>
      <c r="J550" s="11">
        <v>674990</v>
      </c>
      <c r="K550" s="11">
        <v>98719.380901939527</v>
      </c>
      <c r="L550" s="12">
        <v>383024.47851078212</v>
      </c>
      <c r="M550" s="11">
        <v>368</v>
      </c>
      <c r="N550" s="13"/>
      <c r="O550" t="str">
        <f t="shared" si="23"/>
        <v/>
      </c>
    </row>
    <row r="551" spans="1:15" hidden="1">
      <c r="A551" s="41">
        <v>1.2024999999999999</v>
      </c>
      <c r="B551" s="14">
        <v>45677</v>
      </c>
      <c r="C551" s="8" t="s">
        <v>13</v>
      </c>
      <c r="D551" s="8" t="s">
        <v>15</v>
      </c>
      <c r="E551" s="8" t="s">
        <v>15</v>
      </c>
      <c r="F551" s="9">
        <f t="shared" si="24"/>
        <v>-1800000</v>
      </c>
      <c r="G551" s="9">
        <v>-18</v>
      </c>
      <c r="H551" s="10">
        <v>-1926828</v>
      </c>
      <c r="I551" s="11">
        <v>66632817966.143944</v>
      </c>
      <c r="J551" s="11">
        <v>674972</v>
      </c>
      <c r="K551" s="11">
        <v>98719.380901939527</v>
      </c>
      <c r="L551" s="12">
        <v>149879.14376508864</v>
      </c>
      <c r="M551" s="11">
        <v>369</v>
      </c>
      <c r="N551" s="13"/>
      <c r="O551" t="str">
        <f t="shared" si="23"/>
        <v/>
      </c>
    </row>
    <row r="552" spans="1:15" hidden="1">
      <c r="A552" s="41">
        <v>1.2024999999999999</v>
      </c>
      <c r="B552" s="14">
        <v>45677</v>
      </c>
      <c r="C552" s="8" t="s">
        <v>13</v>
      </c>
      <c r="D552" s="8" t="s">
        <v>14</v>
      </c>
      <c r="E552" s="8" t="s">
        <v>14</v>
      </c>
      <c r="F552" s="9">
        <f t="shared" si="24"/>
        <v>-4700000</v>
      </c>
      <c r="G552" s="9">
        <v>-47</v>
      </c>
      <c r="H552" s="10">
        <v>-4930065</v>
      </c>
      <c r="I552" s="11">
        <v>18335437243.908501</v>
      </c>
      <c r="J552" s="11">
        <v>183346</v>
      </c>
      <c r="K552" s="11">
        <v>100004.56646945394</v>
      </c>
      <c r="L552" s="12">
        <v>229850.3759356644</v>
      </c>
      <c r="M552" s="11">
        <v>173</v>
      </c>
      <c r="N552" s="13"/>
      <c r="O552" t="str">
        <f t="shared" si="23"/>
        <v/>
      </c>
    </row>
    <row r="553" spans="1:15" hidden="1">
      <c r="A553" s="41">
        <v>1.2024999999999999</v>
      </c>
      <c r="B553" s="14">
        <v>45677</v>
      </c>
      <c r="C553" s="8" t="s">
        <v>13</v>
      </c>
      <c r="D553" s="8" t="s">
        <v>15</v>
      </c>
      <c r="E553" s="8" t="s">
        <v>15</v>
      </c>
      <c r="F553" s="9">
        <f t="shared" si="24"/>
        <v>-900000</v>
      </c>
      <c r="G553" s="9">
        <v>-9</v>
      </c>
      <c r="H553" s="10">
        <v>-963414</v>
      </c>
      <c r="I553" s="11">
        <v>66631929491.715828</v>
      </c>
      <c r="J553" s="11">
        <v>674963</v>
      </c>
      <c r="K553" s="11">
        <v>98719.380901939527</v>
      </c>
      <c r="L553" s="12">
        <v>74939.571882544318</v>
      </c>
      <c r="M553" s="11">
        <v>370</v>
      </c>
      <c r="N553" s="13"/>
      <c r="O553" t="str">
        <f t="shared" si="23"/>
        <v/>
      </c>
    </row>
    <row r="554" spans="1:15" hidden="1">
      <c r="A554" s="41">
        <v>1.2024999999999999</v>
      </c>
      <c r="B554" s="14">
        <v>45677</v>
      </c>
      <c r="C554" s="8" t="s">
        <v>13</v>
      </c>
      <c r="D554" s="8" t="s">
        <v>15</v>
      </c>
      <c r="E554" s="8" t="s">
        <v>15</v>
      </c>
      <c r="F554" s="9">
        <f t="shared" si="24"/>
        <v>-900000</v>
      </c>
      <c r="G554" s="9">
        <v>-9</v>
      </c>
      <c r="H554" s="10">
        <v>-963414</v>
      </c>
      <c r="I554" s="11">
        <v>66631041017.287712</v>
      </c>
      <c r="J554" s="11">
        <v>674954</v>
      </c>
      <c r="K554" s="11">
        <v>98719.380901939527</v>
      </c>
      <c r="L554" s="12">
        <v>74939.571882544318</v>
      </c>
      <c r="M554" s="11">
        <v>371</v>
      </c>
      <c r="N554" s="13"/>
      <c r="O554" t="str">
        <f t="shared" si="23"/>
        <v/>
      </c>
    </row>
    <row r="555" spans="1:15" hidden="1">
      <c r="A555" s="41">
        <v>1.2024999999999999</v>
      </c>
      <c r="B555" s="14">
        <v>45677</v>
      </c>
      <c r="C555" s="8" t="s">
        <v>13</v>
      </c>
      <c r="D555" s="8" t="s">
        <v>15</v>
      </c>
      <c r="E555" s="8" t="s">
        <v>15</v>
      </c>
      <c r="F555" s="9">
        <f t="shared" si="24"/>
        <v>-900000</v>
      </c>
      <c r="G555" s="9">
        <v>-9</v>
      </c>
      <c r="H555" s="10">
        <v>-963414</v>
      </c>
      <c r="I555" s="11">
        <v>66630152542.859596</v>
      </c>
      <c r="J555" s="11">
        <v>674945</v>
      </c>
      <c r="K555" s="11">
        <v>98719.380901939527</v>
      </c>
      <c r="L555" s="12">
        <v>74939.571882544318</v>
      </c>
      <c r="M555" s="11">
        <v>372</v>
      </c>
      <c r="N555" s="13"/>
      <c r="O555" t="str">
        <f t="shared" si="23"/>
        <v/>
      </c>
    </row>
    <row r="556" spans="1:15" hidden="1">
      <c r="A556" s="41">
        <v>1.2024999999999999</v>
      </c>
      <c r="B556" s="14">
        <v>45677</v>
      </c>
      <c r="C556" s="8" t="s">
        <v>13</v>
      </c>
      <c r="D556" s="8" t="s">
        <v>15</v>
      </c>
      <c r="E556" s="8" t="s">
        <v>15</v>
      </c>
      <c r="F556" s="9">
        <f t="shared" si="24"/>
        <v>-1000000</v>
      </c>
      <c r="G556" s="9">
        <v>-10</v>
      </c>
      <c r="H556" s="10">
        <v>-1070460</v>
      </c>
      <c r="I556" s="11">
        <v>66629165349.050575</v>
      </c>
      <c r="J556" s="11">
        <v>674935</v>
      </c>
      <c r="K556" s="11">
        <v>98719.380901939527</v>
      </c>
      <c r="L556" s="12">
        <v>83266.190980604733</v>
      </c>
      <c r="M556" s="11">
        <v>373</v>
      </c>
      <c r="N556" s="13"/>
      <c r="O556" t="str">
        <f t="shared" si="23"/>
        <v/>
      </c>
    </row>
    <row r="557" spans="1:15" hidden="1">
      <c r="A557" s="41">
        <v>1.2024999999999999</v>
      </c>
      <c r="B557" s="14">
        <v>45677</v>
      </c>
      <c r="C557" s="8" t="s">
        <v>13</v>
      </c>
      <c r="D557" s="8" t="s">
        <v>15</v>
      </c>
      <c r="E557" s="8" t="s">
        <v>15</v>
      </c>
      <c r="F557" s="9">
        <f t="shared" si="24"/>
        <v>-3700000</v>
      </c>
      <c r="G557" s="9">
        <v>-37</v>
      </c>
      <c r="H557" s="10">
        <v>-3960702</v>
      </c>
      <c r="I557" s="11">
        <v>66625512731.957207</v>
      </c>
      <c r="J557" s="11">
        <v>674898</v>
      </c>
      <c r="K557" s="11">
        <v>98719.380901939527</v>
      </c>
      <c r="L557" s="12">
        <v>308084.90662823757</v>
      </c>
      <c r="M557" s="11">
        <v>374</v>
      </c>
      <c r="N557" s="13"/>
      <c r="O557" t="str">
        <f t="shared" si="23"/>
        <v/>
      </c>
    </row>
    <row r="558" spans="1:15" hidden="1">
      <c r="A558" s="41">
        <v>1.2024999999999999</v>
      </c>
      <c r="B558" s="14">
        <v>45677</v>
      </c>
      <c r="C558" s="8" t="s">
        <v>13</v>
      </c>
      <c r="D558" s="8" t="s">
        <v>15</v>
      </c>
      <c r="E558" s="8" t="s">
        <v>15</v>
      </c>
      <c r="F558" s="9">
        <f t="shared" si="24"/>
        <v>-2800000</v>
      </c>
      <c r="G558" s="9">
        <v>-28</v>
      </c>
      <c r="H558" s="10">
        <v>-2997288</v>
      </c>
      <c r="I558" s="11">
        <v>66622748589.291954</v>
      </c>
      <c r="J558" s="11">
        <v>674870</v>
      </c>
      <c r="K558" s="11">
        <v>98719.380901939527</v>
      </c>
      <c r="L558" s="12">
        <v>233145.33474569302</v>
      </c>
      <c r="M558" s="11">
        <v>375</v>
      </c>
      <c r="N558" s="13"/>
      <c r="O558" t="str">
        <f t="shared" si="23"/>
        <v/>
      </c>
    </row>
    <row r="559" spans="1:15" hidden="1">
      <c r="A559" s="41">
        <v>1.2024999999999999</v>
      </c>
      <c r="B559" s="14">
        <v>45677</v>
      </c>
      <c r="C559" s="8" t="s">
        <v>13</v>
      </c>
      <c r="D559" s="8" t="s">
        <v>15</v>
      </c>
      <c r="E559" s="8" t="s">
        <v>15</v>
      </c>
      <c r="F559" s="9">
        <f t="shared" si="24"/>
        <v>-18600000</v>
      </c>
      <c r="G559" s="9">
        <v>-186</v>
      </c>
      <c r="H559" s="10">
        <v>-19910556</v>
      </c>
      <c r="I559" s="11">
        <v>66604386784.444191</v>
      </c>
      <c r="J559" s="11">
        <v>674684</v>
      </c>
      <c r="K559" s="11">
        <v>98719.380901939527</v>
      </c>
      <c r="L559" s="12">
        <v>1548751.1522392482</v>
      </c>
      <c r="M559" s="11">
        <v>376</v>
      </c>
      <c r="N559" s="13"/>
      <c r="O559" t="str">
        <f t="shared" si="23"/>
        <v/>
      </c>
    </row>
    <row r="560" spans="1:15" hidden="1">
      <c r="A560" s="41">
        <v>1.2024999999999999</v>
      </c>
      <c r="B560" s="14">
        <v>45677</v>
      </c>
      <c r="C560" s="8" t="s">
        <v>13</v>
      </c>
      <c r="D560" s="8" t="s">
        <v>15</v>
      </c>
      <c r="E560" s="8" t="s">
        <v>15</v>
      </c>
      <c r="F560" s="9">
        <f t="shared" si="24"/>
        <v>-35400000</v>
      </c>
      <c r="G560" s="9">
        <v>-354</v>
      </c>
      <c r="H560" s="10">
        <v>-37894284</v>
      </c>
      <c r="I560" s="11">
        <v>66569440123.604904</v>
      </c>
      <c r="J560" s="11">
        <v>674330</v>
      </c>
      <c r="K560" s="11">
        <v>98719.380901939527</v>
      </c>
      <c r="L560" s="12">
        <v>2947623.1607134044</v>
      </c>
      <c r="M560" s="11">
        <v>377</v>
      </c>
      <c r="N560" s="13"/>
      <c r="O560" t="str">
        <f t="shared" si="23"/>
        <v/>
      </c>
    </row>
    <row r="561" spans="1:15" hidden="1">
      <c r="A561" s="41">
        <v>1.2024999999999999</v>
      </c>
      <c r="B561" s="14">
        <v>45677</v>
      </c>
      <c r="C561" s="8" t="s">
        <v>13</v>
      </c>
      <c r="D561" s="8" t="s">
        <v>15</v>
      </c>
      <c r="E561" s="8" t="s">
        <v>15</v>
      </c>
      <c r="F561" s="9">
        <f t="shared" si="24"/>
        <v>-93300000</v>
      </c>
      <c r="G561" s="9">
        <v>-933</v>
      </c>
      <c r="H561" s="10">
        <v>-99873918</v>
      </c>
      <c r="I561" s="11">
        <v>66477334941.223396</v>
      </c>
      <c r="J561" s="11">
        <v>673397</v>
      </c>
      <c r="K561" s="11">
        <v>98719.380901939527</v>
      </c>
      <c r="L561" s="12">
        <v>7768735.6184904277</v>
      </c>
      <c r="M561" s="11">
        <v>378</v>
      </c>
      <c r="N561" s="13"/>
      <c r="O561" t="str">
        <f t="shared" si="23"/>
        <v/>
      </c>
    </row>
    <row r="562" spans="1:15" hidden="1">
      <c r="A562" s="41">
        <v>1.2024999999999999</v>
      </c>
      <c r="B562" s="14">
        <v>45677</v>
      </c>
      <c r="C562" s="8" t="s">
        <v>13</v>
      </c>
      <c r="D562" s="8" t="s">
        <v>15</v>
      </c>
      <c r="E562" s="8" t="s">
        <v>15</v>
      </c>
      <c r="F562" s="9">
        <f t="shared" si="24"/>
        <v>-2800000</v>
      </c>
      <c r="G562" s="9">
        <v>-28</v>
      </c>
      <c r="H562" s="10">
        <v>-2997288</v>
      </c>
      <c r="I562" s="11">
        <v>66474570798.558144</v>
      </c>
      <c r="J562" s="11">
        <v>673369</v>
      </c>
      <c r="K562" s="11">
        <v>98719.380901939527</v>
      </c>
      <c r="L562" s="12">
        <v>233145.33474569302</v>
      </c>
      <c r="M562" s="11">
        <v>379</v>
      </c>
      <c r="N562" s="13"/>
      <c r="O562" t="str">
        <f t="shared" si="23"/>
        <v/>
      </c>
    </row>
    <row r="563" spans="1:15" hidden="1">
      <c r="A563" s="41">
        <v>1.2024999999999999</v>
      </c>
      <c r="B563" s="14">
        <v>45677</v>
      </c>
      <c r="C563" s="8" t="s">
        <v>13</v>
      </c>
      <c r="D563" s="8" t="s">
        <v>15</v>
      </c>
      <c r="E563" s="8" t="s">
        <v>15</v>
      </c>
      <c r="F563" s="9">
        <f t="shared" si="24"/>
        <v>-2800000</v>
      </c>
      <c r="G563" s="9">
        <v>-28</v>
      </c>
      <c r="H563" s="10">
        <v>-2997288</v>
      </c>
      <c r="I563" s="11">
        <v>66471806655.892891</v>
      </c>
      <c r="J563" s="11">
        <v>673341</v>
      </c>
      <c r="K563" s="11">
        <v>98719.380901939527</v>
      </c>
      <c r="L563" s="12">
        <v>233145.33474569302</v>
      </c>
      <c r="M563" s="11">
        <v>380</v>
      </c>
      <c r="N563" s="13"/>
      <c r="O563" t="str">
        <f t="shared" si="23"/>
        <v/>
      </c>
    </row>
    <row r="564" spans="1:15" hidden="1">
      <c r="A564" s="41">
        <v>1.2024999999999999</v>
      </c>
      <c r="B564" s="14">
        <v>45677</v>
      </c>
      <c r="C564" s="8" t="s">
        <v>13</v>
      </c>
      <c r="D564" s="8" t="s">
        <v>15</v>
      </c>
      <c r="E564" s="8" t="s">
        <v>15</v>
      </c>
      <c r="F564" s="9">
        <f t="shared" si="24"/>
        <v>-2000000</v>
      </c>
      <c r="G564" s="9">
        <v>-20</v>
      </c>
      <c r="H564" s="10">
        <v>-2140920</v>
      </c>
      <c r="I564" s="11">
        <v>66469832268.274849</v>
      </c>
      <c r="J564" s="11">
        <v>673321</v>
      </c>
      <c r="K564" s="11">
        <v>98719.380901939527</v>
      </c>
      <c r="L564" s="12">
        <v>166532.38196120947</v>
      </c>
      <c r="M564" s="11">
        <v>381</v>
      </c>
      <c r="N564" s="13"/>
      <c r="O564" t="str">
        <f t="shared" si="23"/>
        <v/>
      </c>
    </row>
    <row r="565" spans="1:15" hidden="1">
      <c r="A565" s="41">
        <v>1.2024999999999999</v>
      </c>
      <c r="B565" s="14">
        <v>45677</v>
      </c>
      <c r="C565" s="8" t="s">
        <v>13</v>
      </c>
      <c r="D565" s="8" t="s">
        <v>15</v>
      </c>
      <c r="E565" s="8" t="s">
        <v>15</v>
      </c>
      <c r="F565" s="9">
        <f t="shared" si="24"/>
        <v>-1800000</v>
      </c>
      <c r="G565" s="9">
        <v>-18</v>
      </c>
      <c r="H565" s="10">
        <v>-1926828</v>
      </c>
      <c r="I565" s="11">
        <v>66468055319.418617</v>
      </c>
      <c r="J565" s="11">
        <v>673303</v>
      </c>
      <c r="K565" s="11">
        <v>98719.380901939527</v>
      </c>
      <c r="L565" s="12">
        <v>149879.14376508864</v>
      </c>
      <c r="M565" s="11">
        <v>382</v>
      </c>
      <c r="N565" s="13"/>
      <c r="O565" t="str">
        <f t="shared" si="23"/>
        <v/>
      </c>
    </row>
    <row r="566" spans="1:15" hidden="1">
      <c r="A566" s="41">
        <v>1.2024999999999999</v>
      </c>
      <c r="B566" s="14">
        <v>45677</v>
      </c>
      <c r="C566" s="8" t="s">
        <v>13</v>
      </c>
      <c r="D566" s="8" t="s">
        <v>15</v>
      </c>
      <c r="E566" s="8" t="s">
        <v>15</v>
      </c>
      <c r="F566" s="9">
        <f t="shared" si="24"/>
        <v>-2800000</v>
      </c>
      <c r="G566" s="9">
        <v>-28</v>
      </c>
      <c r="H566" s="10">
        <v>-2997288</v>
      </c>
      <c r="I566" s="11">
        <v>66465291176.753365</v>
      </c>
      <c r="J566" s="11">
        <v>673275</v>
      </c>
      <c r="K566" s="11">
        <v>98719.380901939527</v>
      </c>
      <c r="L566" s="12">
        <v>233145.33474569302</v>
      </c>
      <c r="M566" s="11">
        <v>383</v>
      </c>
      <c r="N566" s="13"/>
      <c r="O566" t="str">
        <f t="shared" si="23"/>
        <v/>
      </c>
    </row>
    <row r="567" spans="1:15" hidden="1">
      <c r="A567" s="41">
        <v>1.2024999999999999</v>
      </c>
      <c r="B567" s="14">
        <v>45677</v>
      </c>
      <c r="C567" s="8" t="s">
        <v>13</v>
      </c>
      <c r="D567" s="8" t="s">
        <v>15</v>
      </c>
      <c r="E567" s="8" t="s">
        <v>15</v>
      </c>
      <c r="F567" s="9">
        <f t="shared" si="24"/>
        <v>-1800000</v>
      </c>
      <c r="G567" s="9">
        <v>-18</v>
      </c>
      <c r="H567" s="10">
        <v>-1926828</v>
      </c>
      <c r="I567" s="11">
        <v>66463514227.897133</v>
      </c>
      <c r="J567" s="11">
        <v>673257</v>
      </c>
      <c r="K567" s="11">
        <v>98719.380901939527</v>
      </c>
      <c r="L567" s="12">
        <v>149879.14376508864</v>
      </c>
      <c r="M567" s="11">
        <v>384</v>
      </c>
      <c r="N567" s="13"/>
      <c r="O567" t="str">
        <f t="shared" si="23"/>
        <v/>
      </c>
    </row>
    <row r="568" spans="1:15" hidden="1">
      <c r="A568" s="41">
        <v>1.2024999999999999</v>
      </c>
      <c r="B568" s="14">
        <v>45677</v>
      </c>
      <c r="C568" s="8" t="s">
        <v>13</v>
      </c>
      <c r="D568" s="8" t="s">
        <v>15</v>
      </c>
      <c r="E568" s="8" t="s">
        <v>15</v>
      </c>
      <c r="F568" s="9">
        <f t="shared" si="24"/>
        <v>-2300000</v>
      </c>
      <c r="G568" s="9">
        <v>-23</v>
      </c>
      <c r="H568" s="10">
        <v>-2462058</v>
      </c>
      <c r="I568" s="11">
        <v>66461243682.136391</v>
      </c>
      <c r="J568" s="11">
        <v>673234</v>
      </c>
      <c r="K568" s="11">
        <v>98719.380901939527</v>
      </c>
      <c r="L568" s="12">
        <v>191512.23925539106</v>
      </c>
      <c r="M568" s="11">
        <v>385</v>
      </c>
      <c r="N568" s="13"/>
      <c r="O568" t="str">
        <f t="shared" si="23"/>
        <v/>
      </c>
    </row>
    <row r="569" spans="1:15" hidden="1">
      <c r="A569" s="41">
        <v>1.2024999999999999</v>
      </c>
      <c r="B569" s="14">
        <v>45677</v>
      </c>
      <c r="C569" s="8" t="s">
        <v>13</v>
      </c>
      <c r="D569" s="8" t="s">
        <v>15</v>
      </c>
      <c r="E569" s="8" t="s">
        <v>15</v>
      </c>
      <c r="F569" s="9">
        <f t="shared" si="24"/>
        <v>-2400000</v>
      </c>
      <c r="G569" s="9">
        <v>-24</v>
      </c>
      <c r="H569" s="10">
        <v>-2569104</v>
      </c>
      <c r="I569" s="11">
        <v>66458874416.994743</v>
      </c>
      <c r="J569" s="11">
        <v>673210</v>
      </c>
      <c r="K569" s="11">
        <v>98719.380901939527</v>
      </c>
      <c r="L569" s="12">
        <v>199838.85835345136</v>
      </c>
      <c r="M569" s="11">
        <v>386</v>
      </c>
      <c r="N569" s="13"/>
      <c r="O569" t="str">
        <f t="shared" si="23"/>
        <v/>
      </c>
    </row>
    <row r="570" spans="1:15" hidden="1">
      <c r="A570" s="41">
        <v>1.2024999999999999</v>
      </c>
      <c r="B570" s="14">
        <v>45677</v>
      </c>
      <c r="C570" s="8" t="s">
        <v>13</v>
      </c>
      <c r="D570" s="8" t="s">
        <v>14</v>
      </c>
      <c r="E570" s="8" t="s">
        <v>14</v>
      </c>
      <c r="F570" s="9">
        <f t="shared" si="24"/>
        <v>-17200000</v>
      </c>
      <c r="G570" s="9">
        <v>-172</v>
      </c>
      <c r="H570" s="10">
        <v>-18041940</v>
      </c>
      <c r="I570" s="11">
        <v>18318236458.475754</v>
      </c>
      <c r="J570" s="11">
        <v>183174</v>
      </c>
      <c r="K570" s="11">
        <v>100004.56646945394</v>
      </c>
      <c r="L570" s="12">
        <v>841154.56725392118</v>
      </c>
      <c r="M570" s="11">
        <v>174</v>
      </c>
      <c r="N570" s="13"/>
      <c r="O570" t="str">
        <f t="shared" si="23"/>
        <v/>
      </c>
    </row>
    <row r="571" spans="1:15" hidden="1">
      <c r="A571" s="41">
        <v>1.2024999999999999</v>
      </c>
      <c r="B571" s="14">
        <v>45677</v>
      </c>
      <c r="C571" s="8" t="s">
        <v>13</v>
      </c>
      <c r="D571" s="8" t="s">
        <v>15</v>
      </c>
      <c r="E571" s="8" t="s">
        <v>15</v>
      </c>
      <c r="F571" s="9">
        <f t="shared" si="24"/>
        <v>-4700000</v>
      </c>
      <c r="G571" s="9">
        <v>-47</v>
      </c>
      <c r="H571" s="10">
        <v>-5031162</v>
      </c>
      <c r="I571" s="11">
        <v>66454234606.092354</v>
      </c>
      <c r="J571" s="11">
        <v>673163</v>
      </c>
      <c r="K571" s="11">
        <v>98719.380901939527</v>
      </c>
      <c r="L571" s="12">
        <v>391351.09760884196</v>
      </c>
      <c r="M571" s="11">
        <v>387</v>
      </c>
      <c r="N571" s="13"/>
      <c r="O571" t="str">
        <f t="shared" si="23"/>
        <v/>
      </c>
    </row>
    <row r="572" spans="1:15" hidden="1">
      <c r="A572" s="41">
        <v>1.2024999999999999</v>
      </c>
      <c r="B572" s="14">
        <v>45677</v>
      </c>
      <c r="C572" s="8" t="s">
        <v>13</v>
      </c>
      <c r="D572" s="8" t="s">
        <v>15</v>
      </c>
      <c r="E572" s="8" t="s">
        <v>15</v>
      </c>
      <c r="F572" s="9">
        <f t="shared" si="24"/>
        <v>-4600000</v>
      </c>
      <c r="G572" s="9">
        <v>-46</v>
      </c>
      <c r="H572" s="10">
        <v>-4924116</v>
      </c>
      <c r="I572" s="11">
        <v>66449693514.570862</v>
      </c>
      <c r="J572" s="11">
        <v>673117</v>
      </c>
      <c r="K572" s="11">
        <v>98719.380901939527</v>
      </c>
      <c r="L572" s="12">
        <v>383024.47851078212</v>
      </c>
      <c r="M572" s="11">
        <v>388</v>
      </c>
      <c r="N572" s="13"/>
      <c r="O572" t="str">
        <f t="shared" si="23"/>
        <v/>
      </c>
    </row>
    <row r="573" spans="1:15" hidden="1">
      <c r="A573" s="41">
        <v>1.2024999999999999</v>
      </c>
      <c r="B573" s="14">
        <v>45677</v>
      </c>
      <c r="C573" s="8" t="s">
        <v>13</v>
      </c>
      <c r="D573" s="8" t="s">
        <v>15</v>
      </c>
      <c r="E573" s="8" t="s">
        <v>15</v>
      </c>
      <c r="F573" s="9">
        <f t="shared" si="24"/>
        <v>-2400000</v>
      </c>
      <c r="G573" s="9">
        <v>-24</v>
      </c>
      <c r="H573" s="10">
        <v>-2569104</v>
      </c>
      <c r="I573" s="11">
        <v>66447324249.429214</v>
      </c>
      <c r="J573" s="11">
        <v>673093</v>
      </c>
      <c r="K573" s="11">
        <v>98719.380901939527</v>
      </c>
      <c r="L573" s="12">
        <v>199838.85835345136</v>
      </c>
      <c r="M573" s="11">
        <v>389</v>
      </c>
      <c r="N573" s="13"/>
      <c r="O573" t="str">
        <f t="shared" si="23"/>
        <v/>
      </c>
    </row>
    <row r="574" spans="1:15" hidden="1">
      <c r="A574" s="41">
        <v>1.2024999999999999</v>
      </c>
      <c r="B574" s="14">
        <v>45677</v>
      </c>
      <c r="C574" s="8" t="s">
        <v>13</v>
      </c>
      <c r="D574" s="8" t="s">
        <v>15</v>
      </c>
      <c r="E574" s="8" t="s">
        <v>15</v>
      </c>
      <c r="F574" s="9">
        <f t="shared" si="24"/>
        <v>-2500000</v>
      </c>
      <c r="G574" s="9">
        <v>-25</v>
      </c>
      <c r="H574" s="10">
        <v>-2676150</v>
      </c>
      <c r="I574" s="11">
        <v>66444856264.90667</v>
      </c>
      <c r="J574" s="11">
        <v>673068</v>
      </c>
      <c r="K574" s="11">
        <v>98719.380901939527</v>
      </c>
      <c r="L574" s="12">
        <v>208165.47745151166</v>
      </c>
      <c r="M574" s="11">
        <v>390</v>
      </c>
      <c r="N574" s="13"/>
      <c r="O574" t="str">
        <f t="shared" si="23"/>
        <v/>
      </c>
    </row>
    <row r="575" spans="1:15" hidden="1">
      <c r="A575" s="41">
        <v>1.2024999999999999</v>
      </c>
      <c r="B575" s="14">
        <v>45677</v>
      </c>
      <c r="C575" s="8" t="s">
        <v>13</v>
      </c>
      <c r="D575" s="8" t="s">
        <v>15</v>
      </c>
      <c r="E575" s="8" t="s">
        <v>15</v>
      </c>
      <c r="F575" s="9">
        <f t="shared" si="24"/>
        <v>-1800000</v>
      </c>
      <c r="G575" s="9">
        <v>-18</v>
      </c>
      <c r="H575" s="10">
        <v>-1926828</v>
      </c>
      <c r="I575" s="11">
        <v>66443079316.050438</v>
      </c>
      <c r="J575" s="11">
        <v>673050</v>
      </c>
      <c r="K575" s="11">
        <v>98719.380901939527</v>
      </c>
      <c r="L575" s="12">
        <v>149879.14376508864</v>
      </c>
      <c r="M575" s="11">
        <v>391</v>
      </c>
      <c r="N575" s="13"/>
      <c r="O575" t="str">
        <f t="shared" si="23"/>
        <v/>
      </c>
    </row>
    <row r="576" spans="1:15" hidden="1">
      <c r="A576" s="41">
        <v>1.2024999999999999</v>
      </c>
      <c r="B576" s="14">
        <v>45677</v>
      </c>
      <c r="C576" s="8" t="s">
        <v>13</v>
      </c>
      <c r="D576" s="8" t="s">
        <v>15</v>
      </c>
      <c r="E576" s="8" t="s">
        <v>15</v>
      </c>
      <c r="F576" s="9">
        <f t="shared" si="24"/>
        <v>-2900000</v>
      </c>
      <c r="G576" s="9">
        <v>-29</v>
      </c>
      <c r="H576" s="10">
        <v>-3104334</v>
      </c>
      <c r="I576" s="11">
        <v>66440216454.00428</v>
      </c>
      <c r="J576" s="11">
        <v>673021</v>
      </c>
      <c r="K576" s="11">
        <v>98719.380901939527</v>
      </c>
      <c r="L576" s="12">
        <v>241471.95384375378</v>
      </c>
      <c r="M576" s="11">
        <v>392</v>
      </c>
      <c r="N576" s="13"/>
      <c r="O576" t="str">
        <f t="shared" si="23"/>
        <v/>
      </c>
    </row>
    <row r="577" spans="1:15" hidden="1">
      <c r="A577" s="41">
        <v>1.2024999999999999</v>
      </c>
      <c r="B577" s="14">
        <v>45677</v>
      </c>
      <c r="C577" s="8" t="s">
        <v>13</v>
      </c>
      <c r="D577" s="8" t="s">
        <v>15</v>
      </c>
      <c r="E577" s="8" t="s">
        <v>15</v>
      </c>
      <c r="F577" s="9">
        <f t="shared" si="24"/>
        <v>-2900000</v>
      </c>
      <c r="G577" s="9">
        <v>-29</v>
      </c>
      <c r="H577" s="10">
        <v>-3104334</v>
      </c>
      <c r="I577" s="11">
        <v>66437353591.958122</v>
      </c>
      <c r="J577" s="11">
        <v>672992</v>
      </c>
      <c r="K577" s="11">
        <v>98719.380901939527</v>
      </c>
      <c r="L577" s="12">
        <v>241471.95384375378</v>
      </c>
      <c r="M577" s="11">
        <v>393</v>
      </c>
      <c r="N577" s="13"/>
      <c r="O577" t="str">
        <f t="shared" si="23"/>
        <v/>
      </c>
    </row>
    <row r="578" spans="1:15" hidden="1">
      <c r="A578" s="41">
        <v>1.2024999999999999</v>
      </c>
      <c r="B578" s="14">
        <v>45677</v>
      </c>
      <c r="C578" s="8" t="s">
        <v>13</v>
      </c>
      <c r="D578" s="8" t="s">
        <v>15</v>
      </c>
      <c r="E578" s="8" t="s">
        <v>15</v>
      </c>
      <c r="F578" s="9">
        <f t="shared" si="24"/>
        <v>-2900000</v>
      </c>
      <c r="G578" s="9">
        <v>-29</v>
      </c>
      <c r="H578" s="10">
        <v>-3104334</v>
      </c>
      <c r="I578" s="11">
        <v>66434490729.911964</v>
      </c>
      <c r="J578" s="11">
        <v>672963</v>
      </c>
      <c r="K578" s="11">
        <v>98719.380901939527</v>
      </c>
      <c r="L578" s="12">
        <v>241471.95384375378</v>
      </c>
      <c r="M578" s="11">
        <v>394</v>
      </c>
      <c r="N578" s="13"/>
      <c r="O578" t="str">
        <f t="shared" ref="O578:O641" si="25">IF(M578=_xlfn.MAXIFS(M:M,D:D,D578),"X","")</f>
        <v/>
      </c>
    </row>
    <row r="579" spans="1:15" hidden="1">
      <c r="A579" s="41">
        <v>1.2024999999999999</v>
      </c>
      <c r="B579" s="14">
        <v>45677</v>
      </c>
      <c r="C579" s="8" t="s">
        <v>13</v>
      </c>
      <c r="D579" s="8" t="s">
        <v>15</v>
      </c>
      <c r="E579" s="8" t="s">
        <v>15</v>
      </c>
      <c r="F579" s="9">
        <f t="shared" si="24"/>
        <v>-46600000</v>
      </c>
      <c r="G579" s="9">
        <v>-466</v>
      </c>
      <c r="H579" s="10">
        <v>-49883436</v>
      </c>
      <c r="I579" s="11">
        <v>66388487498.411659</v>
      </c>
      <c r="J579" s="11">
        <v>672497</v>
      </c>
      <c r="K579" s="11">
        <v>98719.380901939527</v>
      </c>
      <c r="L579" s="12">
        <v>3880204.4996961802</v>
      </c>
      <c r="M579" s="11">
        <v>395</v>
      </c>
      <c r="N579" s="13"/>
      <c r="O579" t="str">
        <f t="shared" si="25"/>
        <v/>
      </c>
    </row>
    <row r="580" spans="1:15" hidden="1">
      <c r="A580" s="41">
        <v>1.2024999999999999</v>
      </c>
      <c r="B580" s="14">
        <v>45677</v>
      </c>
      <c r="C580" s="8" t="s">
        <v>13</v>
      </c>
      <c r="D580" s="8" t="s">
        <v>15</v>
      </c>
      <c r="E580" s="8" t="s">
        <v>15</v>
      </c>
      <c r="F580" s="9">
        <f t="shared" si="24"/>
        <v>-18600000</v>
      </c>
      <c r="G580" s="9">
        <v>-186</v>
      </c>
      <c r="H580" s="10">
        <v>-19910556</v>
      </c>
      <c r="I580" s="11">
        <v>66370125693.563896</v>
      </c>
      <c r="J580" s="11">
        <v>672311</v>
      </c>
      <c r="K580" s="11">
        <v>98719.380901939527</v>
      </c>
      <c r="L580" s="12">
        <v>1548751.1522392482</v>
      </c>
      <c r="M580" s="11">
        <v>396</v>
      </c>
      <c r="N580" s="13"/>
      <c r="O580" t="str">
        <f t="shared" si="25"/>
        <v/>
      </c>
    </row>
    <row r="581" spans="1:15" hidden="1">
      <c r="A581" s="41">
        <v>1.2024999999999999</v>
      </c>
      <c r="B581" s="14">
        <v>45677</v>
      </c>
      <c r="C581" s="8" t="s">
        <v>13</v>
      </c>
      <c r="D581" s="8" t="s">
        <v>15</v>
      </c>
      <c r="E581" s="8" t="s">
        <v>15</v>
      </c>
      <c r="F581" s="9">
        <f t="shared" si="24"/>
        <v>-3900000</v>
      </c>
      <c r="G581" s="9">
        <v>-39</v>
      </c>
      <c r="H581" s="10">
        <v>-4174794</v>
      </c>
      <c r="I581" s="11">
        <v>66366275637.708717</v>
      </c>
      <c r="J581" s="11">
        <v>672272</v>
      </c>
      <c r="K581" s="11">
        <v>98719.380901939527</v>
      </c>
      <c r="L581" s="12">
        <v>324738.14482435863</v>
      </c>
      <c r="M581" s="11">
        <v>397</v>
      </c>
      <c r="N581" s="13"/>
      <c r="O581" t="str">
        <f t="shared" si="25"/>
        <v/>
      </c>
    </row>
    <row r="582" spans="1:15" hidden="1">
      <c r="A582" s="41">
        <v>1.2024999999999999</v>
      </c>
      <c r="B582" s="14">
        <v>45677</v>
      </c>
      <c r="C582" s="8" t="s">
        <v>13</v>
      </c>
      <c r="D582" s="8" t="s">
        <v>15</v>
      </c>
      <c r="E582" s="8" t="s">
        <v>15</v>
      </c>
      <c r="F582" s="9">
        <f t="shared" si="24"/>
        <v>-900000</v>
      </c>
      <c r="G582" s="9">
        <v>-9</v>
      </c>
      <c r="H582" s="10">
        <v>-963414</v>
      </c>
      <c r="I582" s="11">
        <v>66365387163.280602</v>
      </c>
      <c r="J582" s="11">
        <v>672263</v>
      </c>
      <c r="K582" s="11">
        <v>98719.380901939527</v>
      </c>
      <c r="L582" s="12">
        <v>74939.571882544318</v>
      </c>
      <c r="M582" s="11">
        <v>398</v>
      </c>
      <c r="N582" s="13"/>
      <c r="O582" t="str">
        <f t="shared" si="25"/>
        <v/>
      </c>
    </row>
    <row r="583" spans="1:15" hidden="1">
      <c r="A583" s="41">
        <v>1.2024999999999999</v>
      </c>
      <c r="B583" s="14">
        <v>45677</v>
      </c>
      <c r="C583" s="8" t="s">
        <v>13</v>
      </c>
      <c r="D583" s="8" t="s">
        <v>15</v>
      </c>
      <c r="E583" s="8" t="s">
        <v>15</v>
      </c>
      <c r="F583" s="9">
        <f t="shared" si="24"/>
        <v>-37400000</v>
      </c>
      <c r="G583" s="9">
        <v>-374</v>
      </c>
      <c r="H583" s="10">
        <v>-40035204</v>
      </c>
      <c r="I583" s="11">
        <v>66328466114.823273</v>
      </c>
      <c r="J583" s="11">
        <v>671889</v>
      </c>
      <c r="K583" s="11">
        <v>98719.380901939527</v>
      </c>
      <c r="L583" s="12">
        <v>3114155.542674616</v>
      </c>
      <c r="M583" s="11">
        <v>399</v>
      </c>
      <c r="N583" s="13"/>
      <c r="O583" t="str">
        <f t="shared" si="25"/>
        <v/>
      </c>
    </row>
    <row r="584" spans="1:15" hidden="1">
      <c r="A584" s="41">
        <v>1.2024999999999999</v>
      </c>
      <c r="B584" s="14">
        <v>45677</v>
      </c>
      <c r="C584" s="8" t="s">
        <v>13</v>
      </c>
      <c r="D584" s="8" t="s">
        <v>15</v>
      </c>
      <c r="E584" s="8" t="s">
        <v>15</v>
      </c>
      <c r="F584" s="9">
        <f t="shared" si="24"/>
        <v>-900000</v>
      </c>
      <c r="G584" s="9">
        <v>-9</v>
      </c>
      <c r="H584" s="10">
        <v>-963414</v>
      </c>
      <c r="I584" s="11">
        <v>66327577640.395157</v>
      </c>
      <c r="J584" s="11">
        <v>671880</v>
      </c>
      <c r="K584" s="11">
        <v>98719.380901939527</v>
      </c>
      <c r="L584" s="12">
        <v>74939.571882544318</v>
      </c>
      <c r="M584" s="11">
        <v>400</v>
      </c>
      <c r="N584" s="13"/>
      <c r="O584" t="str">
        <f t="shared" si="25"/>
        <v/>
      </c>
    </row>
    <row r="585" spans="1:15" hidden="1">
      <c r="A585" s="41">
        <v>1.2024999999999999</v>
      </c>
      <c r="B585" s="14">
        <v>45677</v>
      </c>
      <c r="C585" s="8" t="s">
        <v>13</v>
      </c>
      <c r="D585" s="8" t="s">
        <v>15</v>
      </c>
      <c r="E585" s="8" t="s">
        <v>15</v>
      </c>
      <c r="F585" s="9">
        <f t="shared" si="24"/>
        <v>-9300000</v>
      </c>
      <c r="G585" s="9">
        <v>-93</v>
      </c>
      <c r="H585" s="10">
        <v>-9955278</v>
      </c>
      <c r="I585" s="11">
        <v>66318396737.971275</v>
      </c>
      <c r="J585" s="11">
        <v>671787</v>
      </c>
      <c r="K585" s="11">
        <v>98719.380901939527</v>
      </c>
      <c r="L585" s="12">
        <v>774375.57611962408</v>
      </c>
      <c r="M585" s="11">
        <v>401</v>
      </c>
      <c r="N585" s="13"/>
      <c r="O585" t="str">
        <f t="shared" si="25"/>
        <v/>
      </c>
    </row>
    <row r="586" spans="1:15" hidden="1">
      <c r="A586" s="41">
        <v>1.2024999999999999</v>
      </c>
      <c r="B586" s="14">
        <v>45677</v>
      </c>
      <c r="C586" s="8" t="s">
        <v>13</v>
      </c>
      <c r="D586" s="8" t="s">
        <v>15</v>
      </c>
      <c r="E586" s="8" t="s">
        <v>15</v>
      </c>
      <c r="F586" s="9">
        <f t="shared" ref="F586:F649" si="26">100000*G586</f>
        <v>-58600000</v>
      </c>
      <c r="G586" s="9">
        <v>-586</v>
      </c>
      <c r="H586" s="10">
        <v>-62728956</v>
      </c>
      <c r="I586" s="11">
        <v>66260547180.762741</v>
      </c>
      <c r="J586" s="11">
        <v>671201</v>
      </c>
      <c r="K586" s="11">
        <v>98719.380901939527</v>
      </c>
      <c r="L586" s="12">
        <v>4879398.7914634347</v>
      </c>
      <c r="M586" s="11">
        <v>402</v>
      </c>
      <c r="N586" s="13"/>
      <c r="O586" t="str">
        <f t="shared" si="25"/>
        <v/>
      </c>
    </row>
    <row r="587" spans="1:15" hidden="1">
      <c r="A587" s="41">
        <v>1.2024999999999999</v>
      </c>
      <c r="B587" s="14">
        <v>45677</v>
      </c>
      <c r="C587" s="8" t="s">
        <v>13</v>
      </c>
      <c r="D587" s="8" t="s">
        <v>15</v>
      </c>
      <c r="E587" s="8" t="s">
        <v>15</v>
      </c>
      <c r="F587" s="9">
        <f t="shared" si="26"/>
        <v>-4700000</v>
      </c>
      <c r="G587" s="9">
        <v>-47</v>
      </c>
      <c r="H587" s="10">
        <v>-5031162</v>
      </c>
      <c r="I587" s="11">
        <v>66255907369.860352</v>
      </c>
      <c r="J587" s="11">
        <v>671154</v>
      </c>
      <c r="K587" s="11">
        <v>98719.380901939527</v>
      </c>
      <c r="L587" s="12">
        <v>391351.09760884196</v>
      </c>
      <c r="M587" s="11">
        <v>403</v>
      </c>
      <c r="N587" s="13"/>
      <c r="O587" t="str">
        <f t="shared" si="25"/>
        <v/>
      </c>
    </row>
    <row r="588" spans="1:15" hidden="1">
      <c r="A588" s="41">
        <v>1.2024999999999999</v>
      </c>
      <c r="B588" s="14">
        <v>45677</v>
      </c>
      <c r="C588" s="8" t="s">
        <v>13</v>
      </c>
      <c r="D588" s="8" t="s">
        <v>15</v>
      </c>
      <c r="E588" s="8" t="s">
        <v>15</v>
      </c>
      <c r="F588" s="9">
        <f t="shared" si="26"/>
        <v>-1900000</v>
      </c>
      <c r="G588" s="9">
        <v>-19</v>
      </c>
      <c r="H588" s="10">
        <v>-2033874</v>
      </c>
      <c r="I588" s="11">
        <v>66254031701.623215</v>
      </c>
      <c r="J588" s="11">
        <v>671135</v>
      </c>
      <c r="K588" s="11">
        <v>98719.380901939527</v>
      </c>
      <c r="L588" s="12">
        <v>158205.76286314894</v>
      </c>
      <c r="M588" s="11">
        <v>404</v>
      </c>
      <c r="N588" s="13"/>
      <c r="O588" t="str">
        <f t="shared" si="25"/>
        <v/>
      </c>
    </row>
    <row r="589" spans="1:15" hidden="1">
      <c r="A589" s="41">
        <v>1.2024999999999999</v>
      </c>
      <c r="B589" s="14">
        <v>45677</v>
      </c>
      <c r="C589" s="8" t="s">
        <v>13</v>
      </c>
      <c r="D589" s="8" t="s">
        <v>15</v>
      </c>
      <c r="E589" s="8" t="s">
        <v>15</v>
      </c>
      <c r="F589" s="9">
        <f t="shared" si="26"/>
        <v>-18600000</v>
      </c>
      <c r="G589" s="9">
        <v>-186</v>
      </c>
      <c r="H589" s="10">
        <v>-19910556</v>
      </c>
      <c r="I589" s="11">
        <v>66235669896.775452</v>
      </c>
      <c r="J589" s="11">
        <v>670949</v>
      </c>
      <c r="K589" s="11">
        <v>98719.380901939527</v>
      </c>
      <c r="L589" s="12">
        <v>1548751.1522392482</v>
      </c>
      <c r="M589" s="11">
        <v>405</v>
      </c>
      <c r="N589" s="13"/>
      <c r="O589" t="str">
        <f t="shared" si="25"/>
        <v/>
      </c>
    </row>
    <row r="590" spans="1:15" hidden="1">
      <c r="A590" s="41">
        <v>1.2024999999999999</v>
      </c>
      <c r="B590" s="14">
        <v>45677</v>
      </c>
      <c r="C590" s="8" t="s">
        <v>13</v>
      </c>
      <c r="D590" s="8" t="s">
        <v>15</v>
      </c>
      <c r="E590" s="8" t="s">
        <v>15</v>
      </c>
      <c r="F590" s="9">
        <f t="shared" si="26"/>
        <v>-107200000</v>
      </c>
      <c r="G590" s="9">
        <v>-1072</v>
      </c>
      <c r="H590" s="10">
        <v>-114753312</v>
      </c>
      <c r="I590" s="11">
        <v>66129842720.44857</v>
      </c>
      <c r="J590" s="11">
        <v>669877</v>
      </c>
      <c r="K590" s="11">
        <v>98719.380901939527</v>
      </c>
      <c r="L590" s="12">
        <v>8926135.6731208265</v>
      </c>
      <c r="M590" s="11">
        <v>406</v>
      </c>
      <c r="N590" s="13"/>
      <c r="O590" t="str">
        <f t="shared" si="25"/>
        <v/>
      </c>
    </row>
    <row r="591" spans="1:15" hidden="1">
      <c r="A591" s="41">
        <v>1.2024999999999999</v>
      </c>
      <c r="B591" s="14">
        <v>45677</v>
      </c>
      <c r="C591" s="8" t="s">
        <v>13</v>
      </c>
      <c r="D591" s="8" t="s">
        <v>15</v>
      </c>
      <c r="E591" s="8" t="s">
        <v>15</v>
      </c>
      <c r="F591" s="9">
        <f t="shared" si="26"/>
        <v>-900000</v>
      </c>
      <c r="G591" s="9">
        <v>-9</v>
      </c>
      <c r="H591" s="10">
        <v>-963414</v>
      </c>
      <c r="I591" s="11">
        <v>66128954246.020454</v>
      </c>
      <c r="J591" s="11">
        <v>669868</v>
      </c>
      <c r="K591" s="11">
        <v>98719.380901939527</v>
      </c>
      <c r="L591" s="12">
        <v>74939.571882544318</v>
      </c>
      <c r="M591" s="11">
        <v>407</v>
      </c>
      <c r="N591" s="13"/>
      <c r="O591" t="str">
        <f t="shared" si="25"/>
        <v/>
      </c>
    </row>
    <row r="592" spans="1:15" hidden="1">
      <c r="A592" s="41">
        <v>1.2024999999999999</v>
      </c>
      <c r="B592" s="14">
        <v>45677</v>
      </c>
      <c r="C592" s="8" t="s">
        <v>13</v>
      </c>
      <c r="D592" s="8" t="s">
        <v>15</v>
      </c>
      <c r="E592" s="8" t="s">
        <v>15</v>
      </c>
      <c r="F592" s="9">
        <f t="shared" si="26"/>
        <v>-1100000</v>
      </c>
      <c r="G592" s="9">
        <v>-11</v>
      </c>
      <c r="H592" s="10">
        <v>-1177506</v>
      </c>
      <c r="I592" s="11">
        <v>66127868332.830536</v>
      </c>
      <c r="J592" s="11">
        <v>669857</v>
      </c>
      <c r="K592" s="11">
        <v>98719.380901939527</v>
      </c>
      <c r="L592" s="12">
        <v>91592.810078665148</v>
      </c>
      <c r="M592" s="11">
        <v>408</v>
      </c>
      <c r="N592" s="13"/>
      <c r="O592" t="str">
        <f t="shared" si="25"/>
        <v/>
      </c>
    </row>
    <row r="593" spans="1:15" hidden="1">
      <c r="A593" s="41">
        <v>1.2024999999999999</v>
      </c>
      <c r="B593" s="14">
        <v>45677</v>
      </c>
      <c r="C593" s="8" t="s">
        <v>13</v>
      </c>
      <c r="D593" s="8" t="s">
        <v>15</v>
      </c>
      <c r="E593" s="8" t="s">
        <v>15</v>
      </c>
      <c r="F593" s="9">
        <f t="shared" si="26"/>
        <v>-9300000</v>
      </c>
      <c r="G593" s="9">
        <v>-93</v>
      </c>
      <c r="H593" s="10">
        <v>-9955278</v>
      </c>
      <c r="I593" s="11">
        <v>66118687430.406654</v>
      </c>
      <c r="J593" s="11">
        <v>669764</v>
      </c>
      <c r="K593" s="11">
        <v>98719.380901939527</v>
      </c>
      <c r="L593" s="12">
        <v>774375.57611962408</v>
      </c>
      <c r="M593" s="11">
        <v>409</v>
      </c>
      <c r="N593" s="13"/>
      <c r="O593" t="str">
        <f t="shared" si="25"/>
        <v/>
      </c>
    </row>
    <row r="594" spans="1:15" hidden="1">
      <c r="A594" s="41">
        <v>1.2024999999999999</v>
      </c>
      <c r="B594" s="14">
        <v>45677</v>
      </c>
      <c r="C594" s="8" t="s">
        <v>13</v>
      </c>
      <c r="D594" s="8" t="s">
        <v>15</v>
      </c>
      <c r="E594" s="8" t="s">
        <v>15</v>
      </c>
      <c r="F594" s="9">
        <f t="shared" si="26"/>
        <v>-1900000</v>
      </c>
      <c r="G594" s="9">
        <v>-19</v>
      </c>
      <c r="H594" s="10">
        <v>-2033874</v>
      </c>
      <c r="I594" s="11">
        <v>66116811762.169518</v>
      </c>
      <c r="J594" s="11">
        <v>669745</v>
      </c>
      <c r="K594" s="11">
        <v>98719.380901939527</v>
      </c>
      <c r="L594" s="12">
        <v>158205.76286314894</v>
      </c>
      <c r="M594" s="11">
        <v>410</v>
      </c>
      <c r="N594" s="13"/>
      <c r="O594" t="str">
        <f t="shared" si="25"/>
        <v/>
      </c>
    </row>
    <row r="595" spans="1:15" hidden="1">
      <c r="A595" s="41">
        <v>1.2024999999999999</v>
      </c>
      <c r="B595" s="14">
        <v>45677</v>
      </c>
      <c r="C595" s="8" t="s">
        <v>13</v>
      </c>
      <c r="D595" s="8" t="s">
        <v>15</v>
      </c>
      <c r="E595" s="8" t="s">
        <v>15</v>
      </c>
      <c r="F595" s="9">
        <f t="shared" si="26"/>
        <v>-3400000</v>
      </c>
      <c r="G595" s="9">
        <v>-34</v>
      </c>
      <c r="H595" s="10">
        <v>-3639564</v>
      </c>
      <c r="I595" s="11">
        <v>66113455303.218849</v>
      </c>
      <c r="J595" s="11">
        <v>669711</v>
      </c>
      <c r="K595" s="11">
        <v>98719.380901939527</v>
      </c>
      <c r="L595" s="12">
        <v>283105.04933405621</v>
      </c>
      <c r="M595" s="11">
        <v>411</v>
      </c>
      <c r="N595" s="13"/>
      <c r="O595" t="str">
        <f t="shared" si="25"/>
        <v/>
      </c>
    </row>
    <row r="596" spans="1:15" hidden="1">
      <c r="A596" s="41">
        <v>1.2024999999999999</v>
      </c>
      <c r="B596" s="14">
        <v>45677</v>
      </c>
      <c r="C596" s="8" t="s">
        <v>13</v>
      </c>
      <c r="D596" s="8" t="s">
        <v>15</v>
      </c>
      <c r="E596" s="8" t="s">
        <v>15</v>
      </c>
      <c r="F596" s="9">
        <f t="shared" si="26"/>
        <v>-3000000</v>
      </c>
      <c r="G596" s="9">
        <v>-30</v>
      </c>
      <c r="H596" s="10">
        <v>-3211380</v>
      </c>
      <c r="I596" s="11">
        <v>66110493721.791794</v>
      </c>
      <c r="J596" s="11">
        <v>669681</v>
      </c>
      <c r="K596" s="11">
        <v>98719.380901939527</v>
      </c>
      <c r="L596" s="12">
        <v>249798.57294181408</v>
      </c>
      <c r="M596" s="11">
        <v>412</v>
      </c>
      <c r="N596" s="13"/>
      <c r="O596" t="str">
        <f t="shared" si="25"/>
        <v/>
      </c>
    </row>
    <row r="597" spans="1:15" hidden="1">
      <c r="A597" s="41">
        <v>1.2024999999999999</v>
      </c>
      <c r="B597" s="14">
        <v>45677</v>
      </c>
      <c r="C597" s="8" t="s">
        <v>13</v>
      </c>
      <c r="D597" s="8" t="s">
        <v>15</v>
      </c>
      <c r="E597" s="8" t="s">
        <v>15</v>
      </c>
      <c r="F597" s="9">
        <f t="shared" si="26"/>
        <v>-1100000</v>
      </c>
      <c r="G597" s="9">
        <v>-11</v>
      </c>
      <c r="H597" s="10">
        <v>-1177506</v>
      </c>
      <c r="I597" s="11">
        <v>66109407808.601875</v>
      </c>
      <c r="J597" s="11">
        <v>669670</v>
      </c>
      <c r="K597" s="11">
        <v>98719.380901939527</v>
      </c>
      <c r="L597" s="12">
        <v>91592.810078665148</v>
      </c>
      <c r="M597" s="11">
        <v>413</v>
      </c>
      <c r="N597" s="13"/>
      <c r="O597" t="str">
        <f t="shared" si="25"/>
        <v/>
      </c>
    </row>
    <row r="598" spans="1:15" hidden="1">
      <c r="A598" s="41">
        <v>1.2024999999999999</v>
      </c>
      <c r="B598" s="14">
        <v>45677</v>
      </c>
      <c r="C598" s="8" t="s">
        <v>13</v>
      </c>
      <c r="D598" s="8" t="s">
        <v>15</v>
      </c>
      <c r="E598" s="8" t="s">
        <v>15</v>
      </c>
      <c r="F598" s="9">
        <f t="shared" si="26"/>
        <v>-5100000</v>
      </c>
      <c r="G598" s="9">
        <v>-51</v>
      </c>
      <c r="H598" s="10">
        <v>-5459346</v>
      </c>
      <c r="I598" s="11">
        <v>66104373120.175873</v>
      </c>
      <c r="J598" s="11">
        <v>669619</v>
      </c>
      <c r="K598" s="11">
        <v>98719.380901939527</v>
      </c>
      <c r="L598" s="12">
        <v>424657.57400108408</v>
      </c>
      <c r="M598" s="11">
        <v>414</v>
      </c>
      <c r="N598" s="13"/>
      <c r="O598" t="str">
        <f t="shared" si="25"/>
        <v/>
      </c>
    </row>
    <row r="599" spans="1:15" hidden="1">
      <c r="A599" s="41">
        <v>1.2024999999999999</v>
      </c>
      <c r="B599" s="14">
        <v>45677</v>
      </c>
      <c r="C599" s="8" t="s">
        <v>13</v>
      </c>
      <c r="D599" s="8" t="s">
        <v>15</v>
      </c>
      <c r="E599" s="8" t="s">
        <v>15</v>
      </c>
      <c r="F599" s="9">
        <f t="shared" si="26"/>
        <v>-3200000</v>
      </c>
      <c r="G599" s="9">
        <v>-32</v>
      </c>
      <c r="H599" s="10">
        <v>-3425472</v>
      </c>
      <c r="I599" s="11">
        <v>66101214099.987007</v>
      </c>
      <c r="J599" s="11">
        <v>669587</v>
      </c>
      <c r="K599" s="11">
        <v>98719.380901939527</v>
      </c>
      <c r="L599" s="12">
        <v>266451.81113793515</v>
      </c>
      <c r="M599" s="11">
        <v>415</v>
      </c>
      <c r="N599" s="13"/>
      <c r="O599" t="str">
        <f t="shared" si="25"/>
        <v/>
      </c>
    </row>
    <row r="600" spans="1:15" hidden="1">
      <c r="A600" s="41">
        <v>1.2024999999999999</v>
      </c>
      <c r="B600" s="14">
        <v>45677</v>
      </c>
      <c r="C600" s="8" t="s">
        <v>13</v>
      </c>
      <c r="D600" s="8" t="s">
        <v>15</v>
      </c>
      <c r="E600" s="8" t="s">
        <v>15</v>
      </c>
      <c r="F600" s="9">
        <f t="shared" si="26"/>
        <v>-3900000</v>
      </c>
      <c r="G600" s="9">
        <v>-39</v>
      </c>
      <c r="H600" s="10">
        <v>-4174794</v>
      </c>
      <c r="I600" s="11">
        <v>66097364044.131828</v>
      </c>
      <c r="J600" s="11">
        <v>669548</v>
      </c>
      <c r="K600" s="11">
        <v>98719.380901939527</v>
      </c>
      <c r="L600" s="12">
        <v>324738.14482435863</v>
      </c>
      <c r="M600" s="11">
        <v>416</v>
      </c>
      <c r="N600" s="13"/>
      <c r="O600" t="str">
        <f t="shared" si="25"/>
        <v/>
      </c>
    </row>
    <row r="601" spans="1:15" hidden="1">
      <c r="A601" s="41">
        <v>1.2024999999999999</v>
      </c>
      <c r="B601" s="14">
        <v>45677</v>
      </c>
      <c r="C601" s="8" t="s">
        <v>13</v>
      </c>
      <c r="D601" s="8" t="s">
        <v>15</v>
      </c>
      <c r="E601" s="8" t="s">
        <v>15</v>
      </c>
      <c r="F601" s="9">
        <f t="shared" si="26"/>
        <v>-1500000</v>
      </c>
      <c r="G601" s="9">
        <v>-15</v>
      </c>
      <c r="H601" s="10">
        <v>-1605690</v>
      </c>
      <c r="I601" s="11">
        <v>66095883253.418297</v>
      </c>
      <c r="J601" s="11">
        <v>669533</v>
      </c>
      <c r="K601" s="11">
        <v>98719.380901939527</v>
      </c>
      <c r="L601" s="12">
        <v>124899.28647090704</v>
      </c>
      <c r="M601" s="11">
        <v>417</v>
      </c>
      <c r="N601" s="13"/>
      <c r="O601" t="str">
        <f t="shared" si="25"/>
        <v/>
      </c>
    </row>
    <row r="602" spans="1:15" hidden="1">
      <c r="A602" s="41">
        <v>1.2024999999999999</v>
      </c>
      <c r="B602" s="14">
        <v>45677</v>
      </c>
      <c r="C602" s="8" t="s">
        <v>13</v>
      </c>
      <c r="D602" s="8" t="s">
        <v>15</v>
      </c>
      <c r="E602" s="8" t="s">
        <v>15</v>
      </c>
      <c r="F602" s="9">
        <f t="shared" si="26"/>
        <v>-1200000</v>
      </c>
      <c r="G602" s="9">
        <v>-12</v>
      </c>
      <c r="H602" s="10">
        <v>-1284552</v>
      </c>
      <c r="I602" s="11">
        <v>66094698620.847473</v>
      </c>
      <c r="J602" s="11">
        <v>669521</v>
      </c>
      <c r="K602" s="11">
        <v>98719.380901939527</v>
      </c>
      <c r="L602" s="12">
        <v>99919.42917672568</v>
      </c>
      <c r="M602" s="11">
        <v>418</v>
      </c>
      <c r="N602" s="13"/>
      <c r="O602" t="str">
        <f t="shared" si="25"/>
        <v/>
      </c>
    </row>
    <row r="603" spans="1:15" hidden="1">
      <c r="A603" s="41">
        <v>1.2024999999999999</v>
      </c>
      <c r="B603" s="14">
        <v>45677</v>
      </c>
      <c r="C603" s="8" t="s">
        <v>13</v>
      </c>
      <c r="D603" s="8" t="s">
        <v>15</v>
      </c>
      <c r="E603" s="8" t="s">
        <v>15</v>
      </c>
      <c r="F603" s="9">
        <f t="shared" si="26"/>
        <v>-1400000</v>
      </c>
      <c r="G603" s="9">
        <v>-14</v>
      </c>
      <c r="H603" s="10">
        <v>-1498644</v>
      </c>
      <c r="I603" s="11">
        <v>66093316549.514847</v>
      </c>
      <c r="J603" s="11">
        <v>669507</v>
      </c>
      <c r="K603" s="11">
        <v>98719.380901939527</v>
      </c>
      <c r="L603" s="12">
        <v>116572.66737284651</v>
      </c>
      <c r="M603" s="11">
        <v>419</v>
      </c>
      <c r="N603" s="13"/>
      <c r="O603" t="str">
        <f t="shared" si="25"/>
        <v/>
      </c>
    </row>
    <row r="604" spans="1:15" hidden="1">
      <c r="A604" s="41">
        <v>1.2024999999999999</v>
      </c>
      <c r="B604" s="14">
        <v>45677</v>
      </c>
      <c r="C604" s="8" t="s">
        <v>13</v>
      </c>
      <c r="D604" s="8" t="s">
        <v>15</v>
      </c>
      <c r="E604" s="8" t="s">
        <v>15</v>
      </c>
      <c r="F604" s="9">
        <f t="shared" si="26"/>
        <v>-3100000</v>
      </c>
      <c r="G604" s="9">
        <v>-31</v>
      </c>
      <c r="H604" s="10">
        <v>-3318426</v>
      </c>
      <c r="I604" s="11">
        <v>66090256248.706886</v>
      </c>
      <c r="J604" s="11">
        <v>669476</v>
      </c>
      <c r="K604" s="11">
        <v>98719.380901939527</v>
      </c>
      <c r="L604" s="12">
        <v>258125.19203987485</v>
      </c>
      <c r="M604" s="11">
        <v>420</v>
      </c>
      <c r="N604" s="13"/>
      <c r="O604" t="str">
        <f t="shared" si="25"/>
        <v/>
      </c>
    </row>
    <row r="605" spans="1:15" hidden="1">
      <c r="A605" s="41">
        <v>1.2024999999999999</v>
      </c>
      <c r="B605" s="14">
        <v>45677</v>
      </c>
      <c r="C605" s="8" t="s">
        <v>13</v>
      </c>
      <c r="D605" s="8" t="s">
        <v>15</v>
      </c>
      <c r="E605" s="8" t="s">
        <v>15</v>
      </c>
      <c r="F605" s="9">
        <f t="shared" si="26"/>
        <v>-4500000</v>
      </c>
      <c r="G605" s="9">
        <v>-45</v>
      </c>
      <c r="H605" s="10">
        <v>-4817070</v>
      </c>
      <c r="I605" s="11">
        <v>66085813876.566299</v>
      </c>
      <c r="J605" s="11">
        <v>669431</v>
      </c>
      <c r="K605" s="11">
        <v>98719.380901939527</v>
      </c>
      <c r="L605" s="12">
        <v>374697.85941272136</v>
      </c>
      <c r="M605" s="11">
        <v>421</v>
      </c>
      <c r="N605" s="13"/>
      <c r="O605" t="str">
        <f t="shared" si="25"/>
        <v/>
      </c>
    </row>
    <row r="606" spans="1:15" hidden="1">
      <c r="A606" s="41">
        <v>1.2024999999999999</v>
      </c>
      <c r="B606" s="14">
        <v>45677</v>
      </c>
      <c r="C606" s="8" t="s">
        <v>13</v>
      </c>
      <c r="D606" s="8" t="s">
        <v>15</v>
      </c>
      <c r="E606" s="8" t="s">
        <v>15</v>
      </c>
      <c r="F606" s="9">
        <f t="shared" si="26"/>
        <v>-2200000</v>
      </c>
      <c r="G606" s="9">
        <v>-22</v>
      </c>
      <c r="H606" s="10">
        <v>-2355012</v>
      </c>
      <c r="I606" s="11">
        <v>66083642050.186455</v>
      </c>
      <c r="J606" s="11">
        <v>669409</v>
      </c>
      <c r="K606" s="11">
        <v>98719.380901939527</v>
      </c>
      <c r="L606" s="12">
        <v>183185.6201573303</v>
      </c>
      <c r="M606" s="11">
        <v>422</v>
      </c>
      <c r="N606" s="13"/>
      <c r="O606" t="str">
        <f t="shared" si="25"/>
        <v/>
      </c>
    </row>
    <row r="607" spans="1:15" hidden="1">
      <c r="A607" s="41">
        <v>1.2024999999999999</v>
      </c>
      <c r="B607" s="14">
        <v>45677</v>
      </c>
      <c r="C607" s="8" t="s">
        <v>13</v>
      </c>
      <c r="D607" s="8" t="s">
        <v>15</v>
      </c>
      <c r="E607" s="8" t="s">
        <v>15</v>
      </c>
      <c r="F607" s="9">
        <f t="shared" si="26"/>
        <v>-2300000</v>
      </c>
      <c r="G607" s="9">
        <v>-23</v>
      </c>
      <c r="H607" s="10">
        <v>-2462058</v>
      </c>
      <c r="I607" s="11">
        <v>66081371504.425713</v>
      </c>
      <c r="J607" s="11">
        <v>669386</v>
      </c>
      <c r="K607" s="11">
        <v>98719.380901939527</v>
      </c>
      <c r="L607" s="12">
        <v>191512.23925539106</v>
      </c>
      <c r="M607" s="11">
        <v>423</v>
      </c>
      <c r="N607" s="13"/>
      <c r="O607" t="str">
        <f t="shared" si="25"/>
        <v/>
      </c>
    </row>
    <row r="608" spans="1:15" hidden="1">
      <c r="A608" s="41">
        <v>1.2024999999999999</v>
      </c>
      <c r="B608" s="14">
        <v>45677</v>
      </c>
      <c r="C608" s="8" t="s">
        <v>13</v>
      </c>
      <c r="D608" s="8" t="s">
        <v>15</v>
      </c>
      <c r="E608" s="8" t="s">
        <v>15</v>
      </c>
      <c r="F608" s="9">
        <f t="shared" si="26"/>
        <v>-2600000</v>
      </c>
      <c r="G608" s="9">
        <v>-26</v>
      </c>
      <c r="H608" s="10">
        <v>-2783196</v>
      </c>
      <c r="I608" s="11">
        <v>66078804800.522263</v>
      </c>
      <c r="J608" s="11">
        <v>669360</v>
      </c>
      <c r="K608" s="11">
        <v>98719.380901939527</v>
      </c>
      <c r="L608" s="12">
        <v>216492.09654957242</v>
      </c>
      <c r="M608" s="11">
        <v>424</v>
      </c>
      <c r="N608" s="13"/>
      <c r="O608" t="str">
        <f t="shared" si="25"/>
        <v/>
      </c>
    </row>
    <row r="609" spans="1:15" hidden="1">
      <c r="A609" s="41">
        <v>1.2024999999999999</v>
      </c>
      <c r="B609" s="14">
        <v>45677</v>
      </c>
      <c r="C609" s="8" t="s">
        <v>13</v>
      </c>
      <c r="D609" s="8" t="s">
        <v>15</v>
      </c>
      <c r="E609" s="8" t="s">
        <v>15</v>
      </c>
      <c r="F609" s="9">
        <f t="shared" si="26"/>
        <v>-1600000</v>
      </c>
      <c r="G609" s="9">
        <v>-16</v>
      </c>
      <c r="H609" s="10">
        <v>-1712736</v>
      </c>
      <c r="I609" s="11">
        <v>66077225290.427834</v>
      </c>
      <c r="J609" s="11">
        <v>669344</v>
      </c>
      <c r="K609" s="11">
        <v>98719.380901939527</v>
      </c>
      <c r="L609" s="12">
        <v>133225.90556896757</v>
      </c>
      <c r="M609" s="11">
        <v>425</v>
      </c>
      <c r="N609" s="13"/>
      <c r="O609" t="str">
        <f t="shared" si="25"/>
        <v/>
      </c>
    </row>
    <row r="610" spans="1:15" hidden="1">
      <c r="A610" s="41">
        <v>1.2024999999999999</v>
      </c>
      <c r="B610" s="14">
        <v>45677</v>
      </c>
      <c r="C610" s="8" t="s">
        <v>13</v>
      </c>
      <c r="D610" s="8" t="s">
        <v>15</v>
      </c>
      <c r="E610" s="8" t="s">
        <v>15</v>
      </c>
      <c r="F610" s="9">
        <f t="shared" si="26"/>
        <v>-3600000</v>
      </c>
      <c r="G610" s="9">
        <v>-36</v>
      </c>
      <c r="H610" s="10">
        <v>-3853656</v>
      </c>
      <c r="I610" s="11">
        <v>66073671392.715363</v>
      </c>
      <c r="J610" s="11">
        <v>669308</v>
      </c>
      <c r="K610" s="11">
        <v>98719.380901939527</v>
      </c>
      <c r="L610" s="12">
        <v>299758.28753017727</v>
      </c>
      <c r="M610" s="11">
        <v>426</v>
      </c>
      <c r="N610" s="13"/>
      <c r="O610" t="str">
        <f t="shared" si="25"/>
        <v/>
      </c>
    </row>
    <row r="611" spans="1:15" hidden="1">
      <c r="A611" s="41">
        <v>1.2024999999999999</v>
      </c>
      <c r="B611" s="14">
        <v>45677</v>
      </c>
      <c r="C611" s="8" t="s">
        <v>13</v>
      </c>
      <c r="D611" s="8" t="s">
        <v>15</v>
      </c>
      <c r="E611" s="8" t="s">
        <v>15</v>
      </c>
      <c r="F611" s="9">
        <f t="shared" si="26"/>
        <v>-1400000</v>
      </c>
      <c r="G611" s="9">
        <v>-14</v>
      </c>
      <c r="H611" s="10">
        <v>-1498644</v>
      </c>
      <c r="I611" s="11">
        <v>66072289321.382736</v>
      </c>
      <c r="J611" s="11">
        <v>669294</v>
      </c>
      <c r="K611" s="11">
        <v>98719.380901939527</v>
      </c>
      <c r="L611" s="12">
        <v>116572.66737284651</v>
      </c>
      <c r="M611" s="11">
        <v>427</v>
      </c>
      <c r="N611" s="13"/>
      <c r="O611" t="str">
        <f t="shared" si="25"/>
        <v/>
      </c>
    </row>
    <row r="612" spans="1:15" hidden="1">
      <c r="A612" s="41">
        <v>1.2024999999999999</v>
      </c>
      <c r="B612" s="14">
        <v>45677</v>
      </c>
      <c r="C612" s="8" t="s">
        <v>13</v>
      </c>
      <c r="D612" s="8" t="s">
        <v>15</v>
      </c>
      <c r="E612" s="8" t="s">
        <v>15</v>
      </c>
      <c r="F612" s="9">
        <f t="shared" si="26"/>
        <v>-7700000</v>
      </c>
      <c r="G612" s="9">
        <v>-77</v>
      </c>
      <c r="H612" s="10">
        <v>-8242542</v>
      </c>
      <c r="I612" s="11">
        <v>66064687929.053284</v>
      </c>
      <c r="J612" s="11">
        <v>669217</v>
      </c>
      <c r="K612" s="11">
        <v>98719.380901939527</v>
      </c>
      <c r="L612" s="12">
        <v>641149.6705506565</v>
      </c>
      <c r="M612" s="11">
        <v>428</v>
      </c>
      <c r="N612" s="13"/>
      <c r="O612" t="str">
        <f t="shared" si="25"/>
        <v/>
      </c>
    </row>
    <row r="613" spans="1:15" hidden="1">
      <c r="A613" s="41">
        <v>1.2024999999999999</v>
      </c>
      <c r="B613" s="14">
        <v>45677</v>
      </c>
      <c r="C613" s="8" t="s">
        <v>13</v>
      </c>
      <c r="D613" s="8" t="s">
        <v>15</v>
      </c>
      <c r="E613" s="8" t="s">
        <v>15</v>
      </c>
      <c r="F613" s="9">
        <f t="shared" si="26"/>
        <v>-4900000</v>
      </c>
      <c r="G613" s="9">
        <v>-49</v>
      </c>
      <c r="H613" s="10">
        <v>-5245254</v>
      </c>
      <c r="I613" s="11">
        <v>66059850679.389091</v>
      </c>
      <c r="J613" s="11">
        <v>669168</v>
      </c>
      <c r="K613" s="11">
        <v>98719.380901939527</v>
      </c>
      <c r="L613" s="12">
        <v>408004.33580496348</v>
      </c>
      <c r="M613" s="11">
        <v>429</v>
      </c>
      <c r="N613" s="13"/>
      <c r="O613" t="str">
        <f t="shared" si="25"/>
        <v/>
      </c>
    </row>
    <row r="614" spans="1:15" hidden="1">
      <c r="A614" s="41">
        <v>1.2024999999999999</v>
      </c>
      <c r="B614" s="14">
        <v>45677</v>
      </c>
      <c r="C614" s="8" t="s">
        <v>13</v>
      </c>
      <c r="D614" s="8" t="s">
        <v>15</v>
      </c>
      <c r="E614" s="8" t="s">
        <v>15</v>
      </c>
      <c r="F614" s="9">
        <f t="shared" si="26"/>
        <v>-9800000</v>
      </c>
      <c r="G614" s="9">
        <v>-98</v>
      </c>
      <c r="H614" s="10">
        <v>-10490508</v>
      </c>
      <c r="I614" s="11">
        <v>66050176180.060699</v>
      </c>
      <c r="J614" s="11">
        <v>669070</v>
      </c>
      <c r="K614" s="11">
        <v>98719.380901939527</v>
      </c>
      <c r="L614" s="12">
        <v>816008.67160992697</v>
      </c>
      <c r="M614" s="11">
        <v>430</v>
      </c>
      <c r="N614" s="13"/>
      <c r="O614" t="str">
        <f t="shared" si="25"/>
        <v/>
      </c>
    </row>
    <row r="615" spans="1:15" hidden="1">
      <c r="A615" s="41">
        <v>1.2024999999999999</v>
      </c>
      <c r="B615" s="14">
        <v>45677</v>
      </c>
      <c r="C615" s="8" t="s">
        <v>13</v>
      </c>
      <c r="D615" s="8" t="s">
        <v>15</v>
      </c>
      <c r="E615" s="8" t="s">
        <v>15</v>
      </c>
      <c r="F615" s="9">
        <f t="shared" si="26"/>
        <v>-2100000</v>
      </c>
      <c r="G615" s="9">
        <v>-21</v>
      </c>
      <c r="H615" s="10">
        <v>-2247966</v>
      </c>
      <c r="I615" s="11">
        <v>66048103073.06176</v>
      </c>
      <c r="J615" s="11">
        <v>669049</v>
      </c>
      <c r="K615" s="11">
        <v>98719.380901939527</v>
      </c>
      <c r="L615" s="12">
        <v>174859.00105927</v>
      </c>
      <c r="M615" s="11">
        <v>431</v>
      </c>
      <c r="N615" s="13"/>
      <c r="O615" t="str">
        <f t="shared" si="25"/>
        <v/>
      </c>
    </row>
    <row r="616" spans="1:15" hidden="1">
      <c r="A616" s="41">
        <v>1.2024999999999999</v>
      </c>
      <c r="B616" s="14">
        <v>45677</v>
      </c>
      <c r="C616" s="8" t="s">
        <v>13</v>
      </c>
      <c r="D616" s="8" t="s">
        <v>15</v>
      </c>
      <c r="E616" s="8" t="s">
        <v>15</v>
      </c>
      <c r="F616" s="9">
        <f t="shared" si="26"/>
        <v>-5000000</v>
      </c>
      <c r="G616" s="9">
        <v>-50</v>
      </c>
      <c r="H616" s="10">
        <v>-5352300</v>
      </c>
      <c r="I616" s="11">
        <v>66043167104.016663</v>
      </c>
      <c r="J616" s="11">
        <v>668999</v>
      </c>
      <c r="K616" s="11">
        <v>98719.380901939527</v>
      </c>
      <c r="L616" s="12">
        <v>416330.95490302332</v>
      </c>
      <c r="M616" s="11">
        <v>432</v>
      </c>
      <c r="N616" s="13"/>
      <c r="O616" t="str">
        <f t="shared" si="25"/>
        <v/>
      </c>
    </row>
    <row r="617" spans="1:15" hidden="1">
      <c r="A617" s="41">
        <v>1.2024999999999999</v>
      </c>
      <c r="B617" s="14">
        <v>45677</v>
      </c>
      <c r="C617" s="8" t="s">
        <v>13</v>
      </c>
      <c r="D617" s="8" t="s">
        <v>14</v>
      </c>
      <c r="E617" s="8" t="s">
        <v>14</v>
      </c>
      <c r="F617" s="9">
        <f t="shared" si="26"/>
        <v>-1100000</v>
      </c>
      <c r="G617" s="9">
        <v>-11</v>
      </c>
      <c r="H617" s="10">
        <v>-1153845</v>
      </c>
      <c r="I617" s="11">
        <v>18317136408.244591</v>
      </c>
      <c r="J617" s="11">
        <v>183163</v>
      </c>
      <c r="K617" s="11">
        <v>100004.56646945394</v>
      </c>
      <c r="L617" s="12">
        <v>53794.768836006522</v>
      </c>
      <c r="M617" s="11">
        <v>175</v>
      </c>
      <c r="N617" s="13"/>
      <c r="O617" t="str">
        <f t="shared" si="25"/>
        <v/>
      </c>
    </row>
    <row r="618" spans="1:15" hidden="1">
      <c r="A618" s="41">
        <v>1.2024999999999999</v>
      </c>
      <c r="B618" s="14">
        <v>45677</v>
      </c>
      <c r="C618" s="8" t="s">
        <v>13</v>
      </c>
      <c r="D618" s="8" t="s">
        <v>15</v>
      </c>
      <c r="E618" s="8" t="s">
        <v>15</v>
      </c>
      <c r="F618" s="9">
        <f t="shared" si="26"/>
        <v>-82700000</v>
      </c>
      <c r="G618" s="9">
        <v>-827</v>
      </c>
      <c r="H618" s="10">
        <v>-88527042</v>
      </c>
      <c r="I618" s="11">
        <v>65961526176.010757</v>
      </c>
      <c r="J618" s="11">
        <v>668172</v>
      </c>
      <c r="K618" s="11">
        <v>98719.380901939527</v>
      </c>
      <c r="L618" s="12">
        <v>6886113.9940960109</v>
      </c>
      <c r="M618" s="11">
        <v>433</v>
      </c>
      <c r="N618" s="13"/>
      <c r="O618" t="str">
        <f t="shared" si="25"/>
        <v/>
      </c>
    </row>
    <row r="619" spans="1:15" hidden="1">
      <c r="A619" s="41">
        <v>1.2024999999999999</v>
      </c>
      <c r="B619" s="14">
        <v>45677</v>
      </c>
      <c r="C619" s="8" t="s">
        <v>13</v>
      </c>
      <c r="D619" s="8" t="s">
        <v>15</v>
      </c>
      <c r="E619" s="8" t="s">
        <v>15</v>
      </c>
      <c r="F619" s="9">
        <f t="shared" si="26"/>
        <v>-7100000</v>
      </c>
      <c r="G619" s="9">
        <v>-71</v>
      </c>
      <c r="H619" s="10">
        <v>-7600266</v>
      </c>
      <c r="I619" s="11">
        <v>65954517099.966721</v>
      </c>
      <c r="J619" s="11">
        <v>668101</v>
      </c>
      <c r="K619" s="11">
        <v>98719.380901939527</v>
      </c>
      <c r="L619" s="12">
        <v>591189.95596229378</v>
      </c>
      <c r="M619" s="11">
        <v>434</v>
      </c>
      <c r="N619" s="13"/>
      <c r="O619" t="str">
        <f t="shared" si="25"/>
        <v/>
      </c>
    </row>
    <row r="620" spans="1:15" hidden="1">
      <c r="A620" s="41">
        <v>1.2024999999999999</v>
      </c>
      <c r="B620" s="14">
        <v>45677</v>
      </c>
      <c r="C620" s="8" t="s">
        <v>13</v>
      </c>
      <c r="D620" s="8" t="s">
        <v>14</v>
      </c>
      <c r="E620" s="8" t="s">
        <v>14</v>
      </c>
      <c r="F620" s="9">
        <f t="shared" si="26"/>
        <v>-1900000</v>
      </c>
      <c r="G620" s="9">
        <v>-19</v>
      </c>
      <c r="H620" s="10">
        <v>-1993005</v>
      </c>
      <c r="I620" s="11">
        <v>18315236321.48167</v>
      </c>
      <c r="J620" s="11">
        <v>183144</v>
      </c>
      <c r="K620" s="11">
        <v>100004.56646945394</v>
      </c>
      <c r="L620" s="12">
        <v>92918.237080374965</v>
      </c>
      <c r="M620" s="11">
        <v>176</v>
      </c>
      <c r="N620" s="13"/>
      <c r="O620" t="str">
        <f t="shared" si="25"/>
        <v/>
      </c>
    </row>
    <row r="621" spans="1:15" hidden="1">
      <c r="A621" s="41">
        <v>1.2024999999999999</v>
      </c>
      <c r="B621" s="14">
        <v>45677</v>
      </c>
      <c r="C621" s="8" t="s">
        <v>13</v>
      </c>
      <c r="D621" s="8" t="s">
        <v>14</v>
      </c>
      <c r="E621" s="8" t="s">
        <v>14</v>
      </c>
      <c r="F621" s="9">
        <f t="shared" si="26"/>
        <v>-1100000</v>
      </c>
      <c r="G621" s="9">
        <v>-11</v>
      </c>
      <c r="H621" s="10">
        <v>-1153845</v>
      </c>
      <c r="I621" s="11">
        <v>18314136271.250507</v>
      </c>
      <c r="J621" s="11">
        <v>183133</v>
      </c>
      <c r="K621" s="11">
        <v>100004.56646945394</v>
      </c>
      <c r="L621" s="12">
        <v>53794.768836006522</v>
      </c>
      <c r="M621" s="11">
        <v>177</v>
      </c>
      <c r="N621" s="13"/>
      <c r="O621" t="str">
        <f t="shared" si="25"/>
        <v/>
      </c>
    </row>
    <row r="622" spans="1:15" hidden="1">
      <c r="A622" s="41">
        <v>1.2024999999999999</v>
      </c>
      <c r="B622" s="14">
        <v>45677</v>
      </c>
      <c r="C622" s="8" t="s">
        <v>13</v>
      </c>
      <c r="D622" s="8" t="s">
        <v>15</v>
      </c>
      <c r="E622" s="8" t="s">
        <v>15</v>
      </c>
      <c r="F622" s="9">
        <f t="shared" si="26"/>
        <v>-93300000</v>
      </c>
      <c r="G622" s="9">
        <v>-933</v>
      </c>
      <c r="H622" s="10">
        <v>-99873918</v>
      </c>
      <c r="I622" s="11">
        <v>65862411917.585213</v>
      </c>
      <c r="J622" s="11">
        <v>667168</v>
      </c>
      <c r="K622" s="11">
        <v>98719.380901939527</v>
      </c>
      <c r="L622" s="12">
        <v>7768735.6184904277</v>
      </c>
      <c r="M622" s="11">
        <v>435</v>
      </c>
      <c r="N622" s="13"/>
      <c r="O622" t="str">
        <f t="shared" si="25"/>
        <v/>
      </c>
    </row>
    <row r="623" spans="1:15" hidden="1">
      <c r="A623" s="41">
        <v>1.2024999999999999</v>
      </c>
      <c r="B623" s="14">
        <v>45677</v>
      </c>
      <c r="C623" s="8" t="s">
        <v>13</v>
      </c>
      <c r="D623" s="8" t="s">
        <v>15</v>
      </c>
      <c r="E623" s="8" t="s">
        <v>15</v>
      </c>
      <c r="F623" s="9">
        <f t="shared" si="26"/>
        <v>-4200000</v>
      </c>
      <c r="G623" s="9">
        <v>-42</v>
      </c>
      <c r="H623" s="10">
        <v>-4495932</v>
      </c>
      <c r="I623" s="11">
        <v>65858265703.587334</v>
      </c>
      <c r="J623" s="11">
        <v>667126</v>
      </c>
      <c r="K623" s="11">
        <v>98719.380901939527</v>
      </c>
      <c r="L623" s="12">
        <v>349718.00211854</v>
      </c>
      <c r="M623" s="11">
        <v>436</v>
      </c>
      <c r="N623" s="13"/>
      <c r="O623" t="str">
        <f t="shared" si="25"/>
        <v/>
      </c>
    </row>
    <row r="624" spans="1:15" hidden="1">
      <c r="A624" s="41">
        <v>1.2024999999999999</v>
      </c>
      <c r="B624" s="14">
        <v>45677</v>
      </c>
      <c r="C624" s="8" t="s">
        <v>13</v>
      </c>
      <c r="D624" s="8" t="s">
        <v>15</v>
      </c>
      <c r="E624" s="8" t="s">
        <v>15</v>
      </c>
      <c r="F624" s="9">
        <f t="shared" si="26"/>
        <v>-900000</v>
      </c>
      <c r="G624" s="9">
        <v>-9</v>
      </c>
      <c r="H624" s="10">
        <v>-963414</v>
      </c>
      <c r="I624" s="11">
        <v>65857377229.159218</v>
      </c>
      <c r="J624" s="11">
        <v>667117</v>
      </c>
      <c r="K624" s="11">
        <v>98719.380901939527</v>
      </c>
      <c r="L624" s="12">
        <v>74939.571882544318</v>
      </c>
      <c r="M624" s="11">
        <v>437</v>
      </c>
      <c r="N624" s="13"/>
      <c r="O624" t="str">
        <f t="shared" si="25"/>
        <v/>
      </c>
    </row>
    <row r="625" spans="1:15" hidden="1">
      <c r="A625" s="41">
        <v>1.2024999999999999</v>
      </c>
      <c r="B625" s="14">
        <v>45677</v>
      </c>
      <c r="C625" s="8" t="s">
        <v>13</v>
      </c>
      <c r="D625" s="8" t="s">
        <v>15</v>
      </c>
      <c r="E625" s="8" t="s">
        <v>15</v>
      </c>
      <c r="F625" s="9">
        <f t="shared" si="26"/>
        <v>-397300000</v>
      </c>
      <c r="G625" s="9">
        <v>-3973</v>
      </c>
      <c r="H625" s="10">
        <v>-425293758</v>
      </c>
      <c r="I625" s="11">
        <v>65465165128.835815</v>
      </c>
      <c r="J625" s="11">
        <v>663144</v>
      </c>
      <c r="K625" s="11">
        <v>98719.380901939527</v>
      </c>
      <c r="L625" s="12">
        <v>33081657.676594257</v>
      </c>
      <c r="M625" s="11">
        <v>438</v>
      </c>
      <c r="N625" s="13"/>
      <c r="O625" t="str">
        <f t="shared" si="25"/>
        <v/>
      </c>
    </row>
    <row r="626" spans="1:15" hidden="1">
      <c r="A626" s="41">
        <v>1.2024999999999999</v>
      </c>
      <c r="B626" s="14">
        <v>45677</v>
      </c>
      <c r="C626" s="8" t="s">
        <v>13</v>
      </c>
      <c r="D626" s="8" t="s">
        <v>15</v>
      </c>
      <c r="E626" s="8" t="s">
        <v>15</v>
      </c>
      <c r="F626" s="9">
        <f t="shared" si="26"/>
        <v>-18600000</v>
      </c>
      <c r="G626" s="9">
        <v>-186</v>
      </c>
      <c r="H626" s="10">
        <v>-19910556</v>
      </c>
      <c r="I626" s="11">
        <v>65446803323.988052</v>
      </c>
      <c r="J626" s="11">
        <v>662958</v>
      </c>
      <c r="K626" s="11">
        <v>98719.380901939527</v>
      </c>
      <c r="L626" s="12">
        <v>1548751.1522392482</v>
      </c>
      <c r="M626" s="11">
        <v>439</v>
      </c>
      <c r="N626" s="13"/>
      <c r="O626" t="str">
        <f t="shared" si="25"/>
        <v/>
      </c>
    </row>
    <row r="627" spans="1:15" hidden="1">
      <c r="A627" s="41">
        <v>1.2024999999999999</v>
      </c>
      <c r="B627" s="14">
        <v>45677</v>
      </c>
      <c r="C627" s="8" t="s">
        <v>13</v>
      </c>
      <c r="D627" s="8" t="s">
        <v>15</v>
      </c>
      <c r="E627" s="8" t="s">
        <v>15</v>
      </c>
      <c r="F627" s="9">
        <f t="shared" si="26"/>
        <v>-900000</v>
      </c>
      <c r="G627" s="9">
        <v>-9</v>
      </c>
      <c r="H627" s="10">
        <v>-963414</v>
      </c>
      <c r="I627" s="11">
        <v>65445914849.559937</v>
      </c>
      <c r="J627" s="11">
        <v>662949</v>
      </c>
      <c r="K627" s="11">
        <v>98719.380901939527</v>
      </c>
      <c r="L627" s="12">
        <v>74939.571882544318</v>
      </c>
      <c r="M627" s="11">
        <v>440</v>
      </c>
      <c r="N627" s="13"/>
      <c r="O627" t="str">
        <f t="shared" si="25"/>
        <v/>
      </c>
    </row>
    <row r="628" spans="1:15" hidden="1">
      <c r="A628" s="41">
        <v>1.2024999999999999</v>
      </c>
      <c r="B628" s="14">
        <v>45677</v>
      </c>
      <c r="C628" s="8" t="s">
        <v>13</v>
      </c>
      <c r="D628" s="8" t="s">
        <v>15</v>
      </c>
      <c r="E628" s="8" t="s">
        <v>15</v>
      </c>
      <c r="F628" s="9">
        <f t="shared" si="26"/>
        <v>-9300000</v>
      </c>
      <c r="G628" s="9">
        <v>-93</v>
      </c>
      <c r="H628" s="10">
        <v>-9955278</v>
      </c>
      <c r="I628" s="11">
        <v>65436733947.136055</v>
      </c>
      <c r="J628" s="11">
        <v>662856</v>
      </c>
      <c r="K628" s="11">
        <v>98719.380901939527</v>
      </c>
      <c r="L628" s="12">
        <v>774375.57611962408</v>
      </c>
      <c r="M628" s="11">
        <v>441</v>
      </c>
      <c r="N628" s="13"/>
      <c r="O628" t="str">
        <f t="shared" si="25"/>
        <v/>
      </c>
    </row>
    <row r="629" spans="1:15" hidden="1">
      <c r="A629" s="41">
        <v>1.2024999999999999</v>
      </c>
      <c r="B629" s="14">
        <v>45677</v>
      </c>
      <c r="C629" s="8" t="s">
        <v>13</v>
      </c>
      <c r="D629" s="8" t="s">
        <v>15</v>
      </c>
      <c r="E629" s="8" t="s">
        <v>15</v>
      </c>
      <c r="F629" s="9">
        <f t="shared" si="26"/>
        <v>-18600000</v>
      </c>
      <c r="G629" s="9">
        <v>-186</v>
      </c>
      <c r="H629" s="10">
        <v>-19910556</v>
      </c>
      <c r="I629" s="11">
        <v>65418372142.288292</v>
      </c>
      <c r="J629" s="11">
        <v>662670</v>
      </c>
      <c r="K629" s="11">
        <v>98719.380901939527</v>
      </c>
      <c r="L629" s="12">
        <v>1548751.1522392482</v>
      </c>
      <c r="M629" s="11">
        <v>442</v>
      </c>
      <c r="N629" s="13"/>
      <c r="O629" t="str">
        <f t="shared" si="25"/>
        <v/>
      </c>
    </row>
    <row r="630" spans="1:15" hidden="1">
      <c r="A630" s="41">
        <v>1.2024999999999999</v>
      </c>
      <c r="B630" s="14">
        <v>45678</v>
      </c>
      <c r="C630" s="8" t="s">
        <v>13</v>
      </c>
      <c r="D630" s="8" t="s">
        <v>15</v>
      </c>
      <c r="E630" s="8" t="s">
        <v>15</v>
      </c>
      <c r="F630" s="9">
        <f t="shared" si="26"/>
        <v>-6600000</v>
      </c>
      <c r="G630" s="9">
        <v>-66</v>
      </c>
      <c r="H630" s="10">
        <v>-7066290</v>
      </c>
      <c r="I630" s="11">
        <v>65411856663.148766</v>
      </c>
      <c r="J630" s="11">
        <v>662604</v>
      </c>
      <c r="K630" s="11">
        <v>98719.380901939527</v>
      </c>
      <c r="L630" s="12">
        <v>550810.86047199089</v>
      </c>
      <c r="M630" s="11">
        <v>443</v>
      </c>
      <c r="N630" s="13"/>
      <c r="O630" t="str">
        <f t="shared" si="25"/>
        <v/>
      </c>
    </row>
    <row r="631" spans="1:15" hidden="1">
      <c r="A631" s="41">
        <v>1.2024999999999999</v>
      </c>
      <c r="B631" s="14">
        <v>45678</v>
      </c>
      <c r="C631" s="8" t="s">
        <v>13</v>
      </c>
      <c r="D631" s="8" t="s">
        <v>15</v>
      </c>
      <c r="E631" s="8" t="s">
        <v>15</v>
      </c>
      <c r="F631" s="9">
        <f t="shared" si="26"/>
        <v>-900000</v>
      </c>
      <c r="G631" s="9">
        <v>-9</v>
      </c>
      <c r="H631" s="10">
        <v>-963585</v>
      </c>
      <c r="I631" s="11">
        <v>65410968188.72065</v>
      </c>
      <c r="J631" s="11">
        <v>662595</v>
      </c>
      <c r="K631" s="11">
        <v>98719.380901939527</v>
      </c>
      <c r="L631" s="12">
        <v>75110.571882544318</v>
      </c>
      <c r="M631" s="11">
        <v>444</v>
      </c>
      <c r="N631" s="13"/>
      <c r="O631" t="str">
        <f t="shared" si="25"/>
        <v/>
      </c>
    </row>
    <row r="632" spans="1:15" hidden="1">
      <c r="A632" s="41">
        <v>1.2024999999999999</v>
      </c>
      <c r="B632" s="14">
        <v>45678</v>
      </c>
      <c r="C632" s="8" t="s">
        <v>13</v>
      </c>
      <c r="D632" s="8" t="s">
        <v>15</v>
      </c>
      <c r="E632" s="8" t="s">
        <v>15</v>
      </c>
      <c r="F632" s="9">
        <f t="shared" si="26"/>
        <v>-3000000</v>
      </c>
      <c r="G632" s="9">
        <v>-30</v>
      </c>
      <c r="H632" s="10">
        <v>-3211950</v>
      </c>
      <c r="I632" s="11">
        <v>65408006607.293594</v>
      </c>
      <c r="J632" s="11">
        <v>662565</v>
      </c>
      <c r="K632" s="11">
        <v>98719.380901939527</v>
      </c>
      <c r="L632" s="12">
        <v>250368.57294181408</v>
      </c>
      <c r="M632" s="11">
        <v>445</v>
      </c>
      <c r="N632" s="13"/>
      <c r="O632" t="str">
        <f t="shared" si="25"/>
        <v/>
      </c>
    </row>
    <row r="633" spans="1:15" hidden="1">
      <c r="A633" s="41">
        <v>1.2024999999999999</v>
      </c>
      <c r="B633" s="14">
        <v>45678</v>
      </c>
      <c r="C633" s="8" t="s">
        <v>13</v>
      </c>
      <c r="D633" s="8" t="s">
        <v>15</v>
      </c>
      <c r="E633" s="8" t="s">
        <v>15</v>
      </c>
      <c r="F633" s="9">
        <f t="shared" si="26"/>
        <v>-11700000</v>
      </c>
      <c r="G633" s="9">
        <v>-117</v>
      </c>
      <c r="H633" s="10">
        <v>-12526605</v>
      </c>
      <c r="I633" s="11">
        <v>65396456439.728065</v>
      </c>
      <c r="J633" s="11">
        <v>662448</v>
      </c>
      <c r="K633" s="11">
        <v>98719.380901939527</v>
      </c>
      <c r="L633" s="12">
        <v>976437.43447307497</v>
      </c>
      <c r="M633" s="11">
        <v>446</v>
      </c>
      <c r="N633" s="13"/>
      <c r="O633" t="str">
        <f t="shared" si="25"/>
        <v/>
      </c>
    </row>
    <row r="634" spans="1:15" hidden="1">
      <c r="A634" s="41">
        <v>1.2024999999999999</v>
      </c>
      <c r="B634" s="14">
        <v>45678</v>
      </c>
      <c r="C634" s="8" t="s">
        <v>13</v>
      </c>
      <c r="D634" s="8" t="s">
        <v>15</v>
      </c>
      <c r="E634" s="8" t="s">
        <v>15</v>
      </c>
      <c r="F634" s="9">
        <f t="shared" si="26"/>
        <v>-900000</v>
      </c>
      <c r="G634" s="9">
        <v>-9</v>
      </c>
      <c r="H634" s="10">
        <v>-963585</v>
      </c>
      <c r="I634" s="11">
        <v>65395567965.29995</v>
      </c>
      <c r="J634" s="11">
        <v>662439</v>
      </c>
      <c r="K634" s="11">
        <v>98719.380901939527</v>
      </c>
      <c r="L634" s="12">
        <v>75110.571882544318</v>
      </c>
      <c r="M634" s="11">
        <v>447</v>
      </c>
      <c r="N634" s="13"/>
      <c r="O634" t="str">
        <f t="shared" si="25"/>
        <v/>
      </c>
    </row>
    <row r="635" spans="1:15" hidden="1">
      <c r="A635" s="41">
        <v>1.2024999999999999</v>
      </c>
      <c r="B635" s="14">
        <v>45678</v>
      </c>
      <c r="C635" s="8" t="s">
        <v>13</v>
      </c>
      <c r="D635" s="8" t="s">
        <v>15</v>
      </c>
      <c r="E635" s="8" t="s">
        <v>15</v>
      </c>
      <c r="F635" s="9">
        <f t="shared" si="26"/>
        <v>-93300000</v>
      </c>
      <c r="G635" s="9">
        <v>-933</v>
      </c>
      <c r="H635" s="10">
        <v>-99891645</v>
      </c>
      <c r="I635" s="11">
        <v>65303462782.918442</v>
      </c>
      <c r="J635" s="11">
        <v>661506</v>
      </c>
      <c r="K635" s="11">
        <v>98719.380901939527</v>
      </c>
      <c r="L635" s="12">
        <v>7786462.6184904277</v>
      </c>
      <c r="M635" s="11">
        <v>448</v>
      </c>
      <c r="N635" s="13"/>
      <c r="O635" t="str">
        <f t="shared" si="25"/>
        <v/>
      </c>
    </row>
    <row r="636" spans="1:15" hidden="1">
      <c r="A636" s="41">
        <v>1.2024999999999999</v>
      </c>
      <c r="B636" s="14">
        <v>45678</v>
      </c>
      <c r="C636" s="8" t="s">
        <v>13</v>
      </c>
      <c r="D636" s="8" t="s">
        <v>15</v>
      </c>
      <c r="E636" s="8" t="s">
        <v>15</v>
      </c>
      <c r="F636" s="9">
        <f t="shared" si="26"/>
        <v>-1000000</v>
      </c>
      <c r="G636" s="9">
        <v>-10</v>
      </c>
      <c r="H636" s="10">
        <v>-1070650</v>
      </c>
      <c r="I636" s="11">
        <v>65302475589.109421</v>
      </c>
      <c r="J636" s="11">
        <v>661496</v>
      </c>
      <c r="K636" s="11">
        <v>98719.380901939527</v>
      </c>
      <c r="L636" s="12">
        <v>83456.190980604733</v>
      </c>
      <c r="M636" s="11">
        <v>449</v>
      </c>
      <c r="N636" s="13"/>
      <c r="O636" t="str">
        <f t="shared" si="25"/>
        <v/>
      </c>
    </row>
    <row r="637" spans="1:15" hidden="1">
      <c r="A637" s="41">
        <v>1.2024999999999999</v>
      </c>
      <c r="B637" s="14">
        <v>45678</v>
      </c>
      <c r="C637" s="8" t="s">
        <v>13</v>
      </c>
      <c r="D637" s="8" t="s">
        <v>15</v>
      </c>
      <c r="E637" s="8" t="s">
        <v>15</v>
      </c>
      <c r="F637" s="9">
        <f t="shared" si="26"/>
        <v>-5900000</v>
      </c>
      <c r="G637" s="9">
        <v>-59</v>
      </c>
      <c r="H637" s="10">
        <v>-6316835</v>
      </c>
      <c r="I637" s="11">
        <v>65296651145.636208</v>
      </c>
      <c r="J637" s="11">
        <v>661437</v>
      </c>
      <c r="K637" s="11">
        <v>98719.380901939527</v>
      </c>
      <c r="L637" s="12">
        <v>492391.52678556833</v>
      </c>
      <c r="M637" s="11">
        <v>450</v>
      </c>
      <c r="N637" s="13"/>
      <c r="O637" t="str">
        <f t="shared" si="25"/>
        <v/>
      </c>
    </row>
    <row r="638" spans="1:15" hidden="1">
      <c r="A638" s="41">
        <v>1.2024999999999999</v>
      </c>
      <c r="B638" s="14">
        <v>45678</v>
      </c>
      <c r="C638" s="8" t="s">
        <v>13</v>
      </c>
      <c r="D638" s="8" t="s">
        <v>15</v>
      </c>
      <c r="E638" s="8" t="s">
        <v>15</v>
      </c>
      <c r="F638" s="9">
        <f t="shared" si="26"/>
        <v>-19200000</v>
      </c>
      <c r="G638" s="9">
        <v>-192</v>
      </c>
      <c r="H638" s="10">
        <v>-20556480</v>
      </c>
      <c r="I638" s="11">
        <v>65277697024.503036</v>
      </c>
      <c r="J638" s="11">
        <v>661245</v>
      </c>
      <c r="K638" s="11">
        <v>98719.380901939527</v>
      </c>
      <c r="L638" s="12">
        <v>1602358.8668276109</v>
      </c>
      <c r="M638" s="11">
        <v>451</v>
      </c>
      <c r="N638" s="13"/>
      <c r="O638" t="str">
        <f t="shared" si="25"/>
        <v/>
      </c>
    </row>
    <row r="639" spans="1:15" hidden="1">
      <c r="A639" s="41">
        <v>1.2024999999999999</v>
      </c>
      <c r="B639" s="14">
        <v>45678</v>
      </c>
      <c r="C639" s="8" t="s">
        <v>13</v>
      </c>
      <c r="D639" s="8" t="s">
        <v>15</v>
      </c>
      <c r="E639" s="8" t="s">
        <v>15</v>
      </c>
      <c r="F639" s="9">
        <f t="shared" si="26"/>
        <v>-900000</v>
      </c>
      <c r="G639" s="9">
        <v>-9</v>
      </c>
      <c r="H639" s="10">
        <v>-963585</v>
      </c>
      <c r="I639" s="11">
        <v>65276808550.074921</v>
      </c>
      <c r="J639" s="11">
        <v>661236</v>
      </c>
      <c r="K639" s="11">
        <v>98719.380901939527</v>
      </c>
      <c r="L639" s="12">
        <v>75110.571882544318</v>
      </c>
      <c r="M639" s="11">
        <v>452</v>
      </c>
      <c r="N639" s="13"/>
      <c r="O639" t="str">
        <f t="shared" si="25"/>
        <v/>
      </c>
    </row>
    <row r="640" spans="1:15" hidden="1">
      <c r="A640" s="41">
        <v>1.2024999999999999</v>
      </c>
      <c r="B640" s="14">
        <v>45678</v>
      </c>
      <c r="C640" s="8" t="s">
        <v>13</v>
      </c>
      <c r="D640" s="8" t="s">
        <v>15</v>
      </c>
      <c r="E640" s="8" t="s">
        <v>15</v>
      </c>
      <c r="F640" s="9">
        <f t="shared" si="26"/>
        <v>-900000</v>
      </c>
      <c r="G640" s="9">
        <v>-9</v>
      </c>
      <c r="H640" s="10">
        <v>-963585</v>
      </c>
      <c r="I640" s="11">
        <v>65275920075.646805</v>
      </c>
      <c r="J640" s="11">
        <v>661227</v>
      </c>
      <c r="K640" s="11">
        <v>98719.380901939527</v>
      </c>
      <c r="L640" s="12">
        <v>75110.571882544318</v>
      </c>
      <c r="M640" s="11">
        <v>453</v>
      </c>
      <c r="N640" s="13"/>
      <c r="O640" t="str">
        <f t="shared" si="25"/>
        <v/>
      </c>
    </row>
    <row r="641" spans="1:15" hidden="1">
      <c r="A641" s="41">
        <v>1.2024999999999999</v>
      </c>
      <c r="B641" s="14">
        <v>45678</v>
      </c>
      <c r="C641" s="8" t="s">
        <v>13</v>
      </c>
      <c r="D641" s="8" t="s">
        <v>15</v>
      </c>
      <c r="E641" s="8" t="s">
        <v>15</v>
      </c>
      <c r="F641" s="9">
        <f t="shared" si="26"/>
        <v>-19200000</v>
      </c>
      <c r="G641" s="9">
        <v>-192</v>
      </c>
      <c r="H641" s="10">
        <v>-20556480</v>
      </c>
      <c r="I641" s="11">
        <v>65256965954.513634</v>
      </c>
      <c r="J641" s="11">
        <v>661035</v>
      </c>
      <c r="K641" s="11">
        <v>98719.380901939527</v>
      </c>
      <c r="L641" s="12">
        <v>1602358.8668276109</v>
      </c>
      <c r="M641" s="11">
        <v>454</v>
      </c>
      <c r="N641" s="13"/>
      <c r="O641" t="str">
        <f t="shared" si="25"/>
        <v/>
      </c>
    </row>
    <row r="642" spans="1:15" hidden="1">
      <c r="A642" s="41">
        <v>1.2024999999999999</v>
      </c>
      <c r="B642" s="14">
        <v>45678</v>
      </c>
      <c r="C642" s="8" t="s">
        <v>13</v>
      </c>
      <c r="D642" s="8" t="s">
        <v>15</v>
      </c>
      <c r="E642" s="8" t="s">
        <v>15</v>
      </c>
      <c r="F642" s="9">
        <f t="shared" si="26"/>
        <v>-1000000</v>
      </c>
      <c r="G642" s="9">
        <v>-10</v>
      </c>
      <c r="H642" s="10">
        <v>-1070650</v>
      </c>
      <c r="I642" s="11">
        <v>65255978760.704613</v>
      </c>
      <c r="J642" s="11">
        <v>661025</v>
      </c>
      <c r="K642" s="11">
        <v>98719.380901939527</v>
      </c>
      <c r="L642" s="12">
        <v>83456.190980604733</v>
      </c>
      <c r="M642" s="11">
        <v>455</v>
      </c>
      <c r="N642" s="13"/>
      <c r="O642" t="str">
        <f t="shared" ref="O642:O705" si="27">IF(M642=_xlfn.MAXIFS(M:M,D:D,D642),"X","")</f>
        <v/>
      </c>
    </row>
    <row r="643" spans="1:15" hidden="1">
      <c r="A643" s="41">
        <v>1.2024999999999999</v>
      </c>
      <c r="B643" s="14">
        <v>45678</v>
      </c>
      <c r="C643" s="8" t="s">
        <v>13</v>
      </c>
      <c r="D643" s="8" t="s">
        <v>15</v>
      </c>
      <c r="E643" s="8" t="s">
        <v>15</v>
      </c>
      <c r="F643" s="9">
        <f t="shared" si="26"/>
        <v>-2600000</v>
      </c>
      <c r="G643" s="9">
        <v>-26</v>
      </c>
      <c r="H643" s="10">
        <v>-2783690</v>
      </c>
      <c r="I643" s="11">
        <v>65253412056.801163</v>
      </c>
      <c r="J643" s="11">
        <v>660999</v>
      </c>
      <c r="K643" s="11">
        <v>98719.380901939527</v>
      </c>
      <c r="L643" s="12">
        <v>216986.09654957242</v>
      </c>
      <c r="M643" s="11">
        <v>456</v>
      </c>
      <c r="N643" s="13"/>
      <c r="O643" t="str">
        <f t="shared" si="27"/>
        <v/>
      </c>
    </row>
    <row r="644" spans="1:15" hidden="1">
      <c r="A644" s="41">
        <v>1.2024999999999999</v>
      </c>
      <c r="B644" s="14">
        <v>45678</v>
      </c>
      <c r="C644" s="8" t="s">
        <v>13</v>
      </c>
      <c r="D644" s="8" t="s">
        <v>15</v>
      </c>
      <c r="E644" s="8" t="s">
        <v>15</v>
      </c>
      <c r="F644" s="9">
        <f t="shared" si="26"/>
        <v>-900000</v>
      </c>
      <c r="G644" s="9">
        <v>-9</v>
      </c>
      <c r="H644" s="10">
        <v>-963585</v>
      </c>
      <c r="I644" s="11">
        <v>65252523582.373047</v>
      </c>
      <c r="J644" s="11">
        <v>660990</v>
      </c>
      <c r="K644" s="11">
        <v>98719.380901939527</v>
      </c>
      <c r="L644" s="12">
        <v>75110.571882544318</v>
      </c>
      <c r="M644" s="11">
        <v>457</v>
      </c>
      <c r="N644" s="13"/>
      <c r="O644" t="str">
        <f t="shared" si="27"/>
        <v/>
      </c>
    </row>
    <row r="645" spans="1:15" hidden="1">
      <c r="A645" s="41">
        <v>1.2024999999999999</v>
      </c>
      <c r="B645" s="14">
        <v>45678</v>
      </c>
      <c r="C645" s="8" t="s">
        <v>13</v>
      </c>
      <c r="D645" s="8" t="s">
        <v>15</v>
      </c>
      <c r="E645" s="8" t="s">
        <v>15</v>
      </c>
      <c r="F645" s="9">
        <f t="shared" si="26"/>
        <v>-9300000</v>
      </c>
      <c r="G645" s="9">
        <v>-93</v>
      </c>
      <c r="H645" s="10">
        <v>-9957045</v>
      </c>
      <c r="I645" s="11">
        <v>65243342679.949165</v>
      </c>
      <c r="J645" s="11">
        <v>660897</v>
      </c>
      <c r="K645" s="11">
        <v>98719.380901939527</v>
      </c>
      <c r="L645" s="12">
        <v>776142.57611962408</v>
      </c>
      <c r="M645" s="11">
        <v>458</v>
      </c>
      <c r="N645" s="13"/>
      <c r="O645" t="str">
        <f t="shared" si="27"/>
        <v/>
      </c>
    </row>
    <row r="646" spans="1:15" hidden="1">
      <c r="A646" s="41">
        <v>1.2024999999999999</v>
      </c>
      <c r="B646" s="14">
        <v>45678</v>
      </c>
      <c r="C646" s="8" t="s">
        <v>13</v>
      </c>
      <c r="D646" s="8" t="s">
        <v>15</v>
      </c>
      <c r="E646" s="8" t="s">
        <v>15</v>
      </c>
      <c r="F646" s="9">
        <f t="shared" si="26"/>
        <v>-4700000</v>
      </c>
      <c r="G646" s="9">
        <v>-47</v>
      </c>
      <c r="H646" s="10">
        <v>-5032055</v>
      </c>
      <c r="I646" s="11">
        <v>65238702869.046776</v>
      </c>
      <c r="J646" s="11">
        <v>660850</v>
      </c>
      <c r="K646" s="11">
        <v>98719.380901939527</v>
      </c>
      <c r="L646" s="12">
        <v>392244.09760884196</v>
      </c>
      <c r="M646" s="11">
        <v>459</v>
      </c>
      <c r="N646" s="13"/>
      <c r="O646" t="str">
        <f t="shared" si="27"/>
        <v/>
      </c>
    </row>
    <row r="647" spans="1:15" hidden="1">
      <c r="A647" s="41">
        <v>1.2024999999999999</v>
      </c>
      <c r="B647" s="14">
        <v>45678</v>
      </c>
      <c r="C647" s="8" t="s">
        <v>13</v>
      </c>
      <c r="D647" s="8" t="s">
        <v>15</v>
      </c>
      <c r="E647" s="8" t="s">
        <v>15</v>
      </c>
      <c r="F647" s="9">
        <f t="shared" si="26"/>
        <v>-1800000</v>
      </c>
      <c r="G647" s="9">
        <v>-18</v>
      </c>
      <c r="H647" s="10">
        <v>-1927170</v>
      </c>
      <c r="I647" s="11">
        <v>65236925920.190544</v>
      </c>
      <c r="J647" s="11">
        <v>660832</v>
      </c>
      <c r="K647" s="11">
        <v>98719.380901939527</v>
      </c>
      <c r="L647" s="12">
        <v>150221.14376508864</v>
      </c>
      <c r="M647" s="11">
        <v>460</v>
      </c>
      <c r="N647" s="13"/>
      <c r="O647" t="str">
        <f t="shared" si="27"/>
        <v/>
      </c>
    </row>
    <row r="648" spans="1:15" hidden="1">
      <c r="A648" s="41">
        <v>1.2024999999999999</v>
      </c>
      <c r="B648" s="14">
        <v>45678</v>
      </c>
      <c r="C648" s="8" t="s">
        <v>13</v>
      </c>
      <c r="D648" s="8" t="s">
        <v>15</v>
      </c>
      <c r="E648" s="8" t="s">
        <v>15</v>
      </c>
      <c r="F648" s="9">
        <f t="shared" si="26"/>
        <v>-47100000</v>
      </c>
      <c r="G648" s="9">
        <v>-471</v>
      </c>
      <c r="H648" s="10">
        <v>-50427615</v>
      </c>
      <c r="I648" s="11">
        <v>65190429091.785728</v>
      </c>
      <c r="J648" s="11">
        <v>660361</v>
      </c>
      <c r="K648" s="11">
        <v>98719.380901939527</v>
      </c>
      <c r="L648" s="12">
        <v>3930786.5951864794</v>
      </c>
      <c r="M648" s="11">
        <v>461</v>
      </c>
      <c r="N648" s="13"/>
      <c r="O648" t="str">
        <f t="shared" si="27"/>
        <v/>
      </c>
    </row>
    <row r="649" spans="1:15" hidden="1">
      <c r="A649" s="41">
        <v>1.2024999999999999</v>
      </c>
      <c r="B649" s="14">
        <v>45678</v>
      </c>
      <c r="C649" s="8" t="s">
        <v>13</v>
      </c>
      <c r="D649" s="8" t="s">
        <v>15</v>
      </c>
      <c r="E649" s="8" t="s">
        <v>15</v>
      </c>
      <c r="F649" s="9">
        <f t="shared" si="26"/>
        <v>-2800000</v>
      </c>
      <c r="G649" s="9">
        <v>-28</v>
      </c>
      <c r="H649" s="10">
        <v>-2997820</v>
      </c>
      <c r="I649" s="11">
        <v>65187664949.120476</v>
      </c>
      <c r="J649" s="11">
        <v>660333</v>
      </c>
      <c r="K649" s="11">
        <v>98719.380901939527</v>
      </c>
      <c r="L649" s="12">
        <v>233677.33474569302</v>
      </c>
      <c r="M649" s="11">
        <v>462</v>
      </c>
      <c r="N649" s="13"/>
      <c r="O649" t="str">
        <f t="shared" si="27"/>
        <v/>
      </c>
    </row>
    <row r="650" spans="1:15" hidden="1">
      <c r="A650" s="41">
        <v>1.2024999999999999</v>
      </c>
      <c r="B650" s="14">
        <v>45678</v>
      </c>
      <c r="C650" s="8" t="s">
        <v>13</v>
      </c>
      <c r="D650" s="8" t="s">
        <v>14</v>
      </c>
      <c r="E650" s="8" t="s">
        <v>14</v>
      </c>
      <c r="F650" s="9">
        <f t="shared" ref="F650:F713" si="28">100000*G650</f>
        <v>-4700000</v>
      </c>
      <c r="G650" s="9">
        <v>-47</v>
      </c>
      <c r="H650" s="10">
        <v>-4930958</v>
      </c>
      <c r="I650" s="11">
        <v>18309436056.626442</v>
      </c>
      <c r="J650" s="11">
        <v>183086</v>
      </c>
      <c r="K650" s="11">
        <v>100004.56646945394</v>
      </c>
      <c r="L650" s="12">
        <v>230743.3759356644</v>
      </c>
      <c r="M650" s="11">
        <v>178</v>
      </c>
      <c r="N650" s="13"/>
      <c r="O650" t="str">
        <f t="shared" si="27"/>
        <v/>
      </c>
    </row>
    <row r="651" spans="1:15" hidden="1">
      <c r="A651" s="41">
        <v>1.2024999999999999</v>
      </c>
      <c r="B651" s="14">
        <v>45678</v>
      </c>
      <c r="C651" s="8" t="s">
        <v>13</v>
      </c>
      <c r="D651" s="8" t="s">
        <v>15</v>
      </c>
      <c r="E651" s="8" t="s">
        <v>15</v>
      </c>
      <c r="F651" s="9">
        <f t="shared" si="28"/>
        <v>-9300000</v>
      </c>
      <c r="G651" s="9">
        <v>-93</v>
      </c>
      <c r="H651" s="10">
        <v>-9957045</v>
      </c>
      <c r="I651" s="11">
        <v>65178484046.696594</v>
      </c>
      <c r="J651" s="11">
        <v>660240</v>
      </c>
      <c r="K651" s="11">
        <v>98719.380901939527</v>
      </c>
      <c r="L651" s="12">
        <v>776142.57611962408</v>
      </c>
      <c r="M651" s="11">
        <v>463</v>
      </c>
      <c r="N651" s="13"/>
      <c r="O651" t="str">
        <f t="shared" si="27"/>
        <v/>
      </c>
    </row>
    <row r="652" spans="1:15" hidden="1">
      <c r="A652" s="41">
        <v>1.2024999999999999</v>
      </c>
      <c r="B652" s="14">
        <v>45678</v>
      </c>
      <c r="C652" s="8" t="s">
        <v>13</v>
      </c>
      <c r="D652" s="8" t="s">
        <v>15</v>
      </c>
      <c r="E652" s="8" t="s">
        <v>15</v>
      </c>
      <c r="F652" s="9">
        <f t="shared" si="28"/>
        <v>-94200000</v>
      </c>
      <c r="G652" s="9">
        <v>-942</v>
      </c>
      <c r="H652" s="10">
        <v>-100855230</v>
      </c>
      <c r="I652" s="11">
        <v>65085490389.886971</v>
      </c>
      <c r="J652" s="11">
        <v>659298</v>
      </c>
      <c r="K652" s="11">
        <v>98719.380901939527</v>
      </c>
      <c r="L652" s="12">
        <v>7861573.1903729588</v>
      </c>
      <c r="M652" s="11">
        <v>464</v>
      </c>
      <c r="N652" s="13"/>
      <c r="O652" t="str">
        <f t="shared" si="27"/>
        <v/>
      </c>
    </row>
    <row r="653" spans="1:15" hidden="1">
      <c r="A653" s="41">
        <v>1.2024999999999999</v>
      </c>
      <c r="B653" s="14">
        <v>45678</v>
      </c>
      <c r="C653" s="8" t="s">
        <v>13</v>
      </c>
      <c r="D653" s="8" t="s">
        <v>15</v>
      </c>
      <c r="E653" s="8" t="s">
        <v>15</v>
      </c>
      <c r="F653" s="9">
        <f t="shared" si="28"/>
        <v>-4700000</v>
      </c>
      <c r="G653" s="9">
        <v>-47</v>
      </c>
      <c r="H653" s="10">
        <v>-5032055</v>
      </c>
      <c r="I653" s="11">
        <v>65080850578.984581</v>
      </c>
      <c r="J653" s="11">
        <v>659251</v>
      </c>
      <c r="K653" s="11">
        <v>98719.380901939527</v>
      </c>
      <c r="L653" s="12">
        <v>392244.09760884196</v>
      </c>
      <c r="M653" s="11">
        <v>465</v>
      </c>
      <c r="N653" s="13"/>
      <c r="O653" t="str">
        <f t="shared" si="27"/>
        <v/>
      </c>
    </row>
    <row r="654" spans="1:15" hidden="1">
      <c r="A654" s="41">
        <v>1.2024999999999999</v>
      </c>
      <c r="B654" s="14">
        <v>45678</v>
      </c>
      <c r="C654" s="8" t="s">
        <v>13</v>
      </c>
      <c r="D654" s="8" t="s">
        <v>15</v>
      </c>
      <c r="E654" s="8" t="s">
        <v>15</v>
      </c>
      <c r="F654" s="9">
        <f t="shared" si="28"/>
        <v>-2000000</v>
      </c>
      <c r="G654" s="9">
        <v>-20</v>
      </c>
      <c r="H654" s="10">
        <v>-2141300</v>
      </c>
      <c r="I654" s="11">
        <v>65078876191.366539</v>
      </c>
      <c r="J654" s="11">
        <v>659231</v>
      </c>
      <c r="K654" s="11">
        <v>98719.380901939527</v>
      </c>
      <c r="L654" s="12">
        <v>166912.38196120947</v>
      </c>
      <c r="M654" s="11">
        <v>466</v>
      </c>
      <c r="N654" s="13"/>
      <c r="O654" t="str">
        <f t="shared" si="27"/>
        <v/>
      </c>
    </row>
    <row r="655" spans="1:15" hidden="1">
      <c r="A655" s="41">
        <v>1.2024999999999999</v>
      </c>
      <c r="B655" s="14">
        <v>45678</v>
      </c>
      <c r="C655" s="8" t="s">
        <v>13</v>
      </c>
      <c r="D655" s="8" t="s">
        <v>15</v>
      </c>
      <c r="E655" s="8" t="s">
        <v>15</v>
      </c>
      <c r="F655" s="9">
        <f t="shared" si="28"/>
        <v>-46700000</v>
      </c>
      <c r="G655" s="9">
        <v>-467</v>
      </c>
      <c r="H655" s="10">
        <v>-49999355</v>
      </c>
      <c r="I655" s="11">
        <v>65032774240.485336</v>
      </c>
      <c r="J655" s="11">
        <v>658764</v>
      </c>
      <c r="K655" s="11">
        <v>98719.380901939527</v>
      </c>
      <c r="L655" s="12">
        <v>3897404.1187942401</v>
      </c>
      <c r="M655" s="11">
        <v>467</v>
      </c>
      <c r="N655" s="13"/>
      <c r="O655" t="str">
        <f t="shared" si="27"/>
        <v/>
      </c>
    </row>
    <row r="656" spans="1:15" hidden="1">
      <c r="A656" s="41">
        <v>1.2024999999999999</v>
      </c>
      <c r="B656" s="14">
        <v>45678</v>
      </c>
      <c r="C656" s="8" t="s">
        <v>13</v>
      </c>
      <c r="D656" s="8" t="s">
        <v>15</v>
      </c>
      <c r="E656" s="8" t="s">
        <v>15</v>
      </c>
      <c r="F656" s="9">
        <f t="shared" si="28"/>
        <v>-26000000</v>
      </c>
      <c r="G656" s="9">
        <v>-260</v>
      </c>
      <c r="H656" s="10">
        <v>-27836900</v>
      </c>
      <c r="I656" s="11">
        <v>65007107201.450829</v>
      </c>
      <c r="J656" s="11">
        <v>658504</v>
      </c>
      <c r="K656" s="11">
        <v>98719.380901939527</v>
      </c>
      <c r="L656" s="12">
        <v>2169860.9654957242</v>
      </c>
      <c r="M656" s="11">
        <v>468</v>
      </c>
      <c r="N656" s="13"/>
      <c r="O656" t="str">
        <f t="shared" si="27"/>
        <v/>
      </c>
    </row>
    <row r="657" spans="1:15" hidden="1">
      <c r="A657" s="41">
        <v>1.2024999999999999</v>
      </c>
      <c r="B657" s="14">
        <v>45678</v>
      </c>
      <c r="C657" s="8" t="s">
        <v>13</v>
      </c>
      <c r="D657" s="8" t="s">
        <v>15</v>
      </c>
      <c r="E657" s="8" t="s">
        <v>15</v>
      </c>
      <c r="F657" s="9">
        <f t="shared" si="28"/>
        <v>-5600000</v>
      </c>
      <c r="G657" s="9">
        <v>-56</v>
      </c>
      <c r="H657" s="10">
        <v>-5995640</v>
      </c>
      <c r="I657" s="11">
        <v>65001578916.120323</v>
      </c>
      <c r="J657" s="11">
        <v>658448</v>
      </c>
      <c r="K657" s="11">
        <v>98719.380901939527</v>
      </c>
      <c r="L657" s="12">
        <v>467354.66949138604</v>
      </c>
      <c r="M657" s="11">
        <v>469</v>
      </c>
      <c r="N657" s="13"/>
      <c r="O657" t="str">
        <f t="shared" si="27"/>
        <v/>
      </c>
    </row>
    <row r="658" spans="1:15" hidden="1">
      <c r="A658" s="41">
        <v>1.2024999999999999</v>
      </c>
      <c r="B658" s="14">
        <v>45678</v>
      </c>
      <c r="C658" s="8" t="s">
        <v>13</v>
      </c>
      <c r="D658" s="8" t="s">
        <v>15</v>
      </c>
      <c r="E658" s="8" t="s">
        <v>15</v>
      </c>
      <c r="F658" s="9">
        <f t="shared" si="28"/>
        <v>-18800000</v>
      </c>
      <c r="G658" s="9">
        <v>-188</v>
      </c>
      <c r="H658" s="10">
        <v>-20128220</v>
      </c>
      <c r="I658" s="11">
        <v>64983019672.510757</v>
      </c>
      <c r="J658" s="11">
        <v>658260</v>
      </c>
      <c r="K658" s="11">
        <v>98719.380901939527</v>
      </c>
      <c r="L658" s="12">
        <v>1568976.3904353678</v>
      </c>
      <c r="M658" s="11">
        <v>470</v>
      </c>
      <c r="N658" s="13"/>
      <c r="O658" t="str">
        <f t="shared" si="27"/>
        <v/>
      </c>
    </row>
    <row r="659" spans="1:15" hidden="1">
      <c r="A659" s="41">
        <v>1.2024999999999999</v>
      </c>
      <c r="B659" s="14">
        <v>45678</v>
      </c>
      <c r="C659" s="8" t="s">
        <v>13</v>
      </c>
      <c r="D659" s="8" t="s">
        <v>15</v>
      </c>
      <c r="E659" s="8" t="s">
        <v>15</v>
      </c>
      <c r="F659" s="9">
        <f t="shared" si="28"/>
        <v>-9300000</v>
      </c>
      <c r="G659" s="9">
        <v>-93</v>
      </c>
      <c r="H659" s="10">
        <v>-9957045</v>
      </c>
      <c r="I659" s="11">
        <v>64973838770.086876</v>
      </c>
      <c r="J659" s="11">
        <v>658167</v>
      </c>
      <c r="K659" s="11">
        <v>98719.380901939527</v>
      </c>
      <c r="L659" s="12">
        <v>776142.57611962408</v>
      </c>
      <c r="M659" s="11">
        <v>471</v>
      </c>
      <c r="N659" s="13"/>
      <c r="O659" t="str">
        <f t="shared" si="27"/>
        <v/>
      </c>
    </row>
    <row r="660" spans="1:15" hidden="1">
      <c r="A660" s="41">
        <v>1.2024999999999999</v>
      </c>
      <c r="B660" s="14">
        <v>45678</v>
      </c>
      <c r="C660" s="8" t="s">
        <v>13</v>
      </c>
      <c r="D660" s="8" t="s">
        <v>15</v>
      </c>
      <c r="E660" s="8" t="s">
        <v>15</v>
      </c>
      <c r="F660" s="9">
        <f t="shared" si="28"/>
        <v>-17700000</v>
      </c>
      <c r="G660" s="9">
        <v>-177</v>
      </c>
      <c r="H660" s="10">
        <v>-18950505</v>
      </c>
      <c r="I660" s="11">
        <v>64956365439.667236</v>
      </c>
      <c r="J660" s="11">
        <v>657990</v>
      </c>
      <c r="K660" s="11">
        <v>98719.380901939527</v>
      </c>
      <c r="L660" s="12">
        <v>1477174.5803567022</v>
      </c>
      <c r="M660" s="11">
        <v>472</v>
      </c>
      <c r="N660" s="13"/>
      <c r="O660" t="str">
        <f t="shared" si="27"/>
        <v/>
      </c>
    </row>
    <row r="661" spans="1:15" hidden="1">
      <c r="A661" s="41">
        <v>1.2024999999999999</v>
      </c>
      <c r="B661" s="14">
        <v>45678</v>
      </c>
      <c r="C661" s="8" t="s">
        <v>13</v>
      </c>
      <c r="D661" s="8" t="s">
        <v>15</v>
      </c>
      <c r="E661" s="8" t="s">
        <v>15</v>
      </c>
      <c r="F661" s="9">
        <f t="shared" si="28"/>
        <v>-17700000</v>
      </c>
      <c r="G661" s="9">
        <v>-177</v>
      </c>
      <c r="H661" s="10">
        <v>-18950505</v>
      </c>
      <c r="I661" s="11">
        <v>64938892109.247597</v>
      </c>
      <c r="J661" s="11">
        <v>657813</v>
      </c>
      <c r="K661" s="11">
        <v>98719.380901939527</v>
      </c>
      <c r="L661" s="12">
        <v>1477174.5803567022</v>
      </c>
      <c r="M661" s="11">
        <v>473</v>
      </c>
      <c r="N661" s="13"/>
      <c r="O661" t="str">
        <f t="shared" si="27"/>
        <v/>
      </c>
    </row>
    <row r="662" spans="1:15" hidden="1">
      <c r="A662" s="41">
        <v>1.2024999999999999</v>
      </c>
      <c r="B662" s="14">
        <v>45678</v>
      </c>
      <c r="C662" s="8" t="s">
        <v>13</v>
      </c>
      <c r="D662" s="8" t="s">
        <v>15</v>
      </c>
      <c r="E662" s="8" t="s">
        <v>15</v>
      </c>
      <c r="F662" s="9">
        <f t="shared" si="28"/>
        <v>-3400000</v>
      </c>
      <c r="G662" s="9">
        <v>-34</v>
      </c>
      <c r="H662" s="10">
        <v>-3640210</v>
      </c>
      <c r="I662" s="11">
        <v>64935535650.296928</v>
      </c>
      <c r="J662" s="11">
        <v>657779</v>
      </c>
      <c r="K662" s="11">
        <v>98719.380901939527</v>
      </c>
      <c r="L662" s="12">
        <v>283751.04933405621</v>
      </c>
      <c r="M662" s="11">
        <v>474</v>
      </c>
      <c r="N662" s="13"/>
      <c r="O662" t="str">
        <f t="shared" si="27"/>
        <v/>
      </c>
    </row>
    <row r="663" spans="1:15" hidden="1">
      <c r="A663" s="41">
        <v>1.2024999999999999</v>
      </c>
      <c r="B663" s="14">
        <v>45678</v>
      </c>
      <c r="C663" s="8" t="s">
        <v>13</v>
      </c>
      <c r="D663" s="8" t="s">
        <v>15</v>
      </c>
      <c r="E663" s="8" t="s">
        <v>15</v>
      </c>
      <c r="F663" s="9">
        <f t="shared" si="28"/>
        <v>-2300000</v>
      </c>
      <c r="G663" s="9">
        <v>-23</v>
      </c>
      <c r="H663" s="10">
        <v>-2462495</v>
      </c>
      <c r="I663" s="11">
        <v>64933265104.536186</v>
      </c>
      <c r="J663" s="11">
        <v>657756</v>
      </c>
      <c r="K663" s="11">
        <v>98719.380901939527</v>
      </c>
      <c r="L663" s="12">
        <v>191949.23925539106</v>
      </c>
      <c r="M663" s="11">
        <v>475</v>
      </c>
      <c r="N663" s="13"/>
      <c r="O663" t="str">
        <f t="shared" si="27"/>
        <v/>
      </c>
    </row>
    <row r="664" spans="1:15" hidden="1">
      <c r="A664" s="41">
        <v>1.2024999999999999</v>
      </c>
      <c r="B664" s="14">
        <v>45678</v>
      </c>
      <c r="C664" s="8" t="s">
        <v>13</v>
      </c>
      <c r="D664" s="8" t="s">
        <v>14</v>
      </c>
      <c r="E664" s="8" t="s">
        <v>14</v>
      </c>
      <c r="F664" s="9">
        <f t="shared" si="28"/>
        <v>-4000000</v>
      </c>
      <c r="G664" s="9">
        <v>-40</v>
      </c>
      <c r="H664" s="10">
        <v>-4196560</v>
      </c>
      <c r="I664" s="11">
        <v>18305435873.967663</v>
      </c>
      <c r="J664" s="11">
        <v>183046</v>
      </c>
      <c r="K664" s="11">
        <v>100004.56646945394</v>
      </c>
      <c r="L664" s="12">
        <v>196377.34122184198</v>
      </c>
      <c r="M664" s="11">
        <v>179</v>
      </c>
      <c r="N664" s="13"/>
      <c r="O664" t="str">
        <f t="shared" si="27"/>
        <v/>
      </c>
    </row>
    <row r="665" spans="1:15" hidden="1">
      <c r="A665" s="41">
        <v>1.2024999999999999</v>
      </c>
      <c r="B665" s="14">
        <v>45678</v>
      </c>
      <c r="C665" s="8" t="s">
        <v>13</v>
      </c>
      <c r="D665" s="8" t="s">
        <v>15</v>
      </c>
      <c r="E665" s="8" t="s">
        <v>15</v>
      </c>
      <c r="F665" s="9">
        <f t="shared" si="28"/>
        <v>-12100000</v>
      </c>
      <c r="G665" s="9">
        <v>-121</v>
      </c>
      <c r="H665" s="10">
        <v>-12954865</v>
      </c>
      <c r="I665" s="11">
        <v>64921320059.447052</v>
      </c>
      <c r="J665" s="11">
        <v>657635</v>
      </c>
      <c r="K665" s="11">
        <v>98719.380901939527</v>
      </c>
      <c r="L665" s="12">
        <v>1009819.910865318</v>
      </c>
      <c r="M665" s="11">
        <v>476</v>
      </c>
      <c r="N665" s="13"/>
      <c r="O665" t="str">
        <f t="shared" si="27"/>
        <v/>
      </c>
    </row>
    <row r="666" spans="1:15" hidden="1">
      <c r="A666" s="41">
        <v>1.2024999999999999</v>
      </c>
      <c r="B666" s="14">
        <v>45678</v>
      </c>
      <c r="C666" s="8" t="s">
        <v>13</v>
      </c>
      <c r="D666" s="8" t="s">
        <v>15</v>
      </c>
      <c r="E666" s="8" t="s">
        <v>15</v>
      </c>
      <c r="F666" s="9">
        <f t="shared" si="28"/>
        <v>-2300000</v>
      </c>
      <c r="G666" s="9">
        <v>-23</v>
      </c>
      <c r="H666" s="10">
        <v>-2462495</v>
      </c>
      <c r="I666" s="11">
        <v>64919049513.68631</v>
      </c>
      <c r="J666" s="11">
        <v>657612</v>
      </c>
      <c r="K666" s="11">
        <v>98719.380901939527</v>
      </c>
      <c r="L666" s="12">
        <v>191949.23925539106</v>
      </c>
      <c r="M666" s="11">
        <v>477</v>
      </c>
      <c r="N666" s="13"/>
      <c r="O666" t="str">
        <f t="shared" si="27"/>
        <v/>
      </c>
    </row>
    <row r="667" spans="1:15" hidden="1">
      <c r="A667" s="41">
        <v>1.2024999999999999</v>
      </c>
      <c r="B667" s="14">
        <v>45678</v>
      </c>
      <c r="C667" s="8" t="s">
        <v>13</v>
      </c>
      <c r="D667" s="8" t="s">
        <v>15</v>
      </c>
      <c r="E667" s="8" t="s">
        <v>15</v>
      </c>
      <c r="F667" s="9">
        <f t="shared" si="28"/>
        <v>-8700000</v>
      </c>
      <c r="G667" s="9">
        <v>-87</v>
      </c>
      <c r="H667" s="10">
        <v>-9314655</v>
      </c>
      <c r="I667" s="11">
        <v>64910460927.547844</v>
      </c>
      <c r="J667" s="11">
        <v>657525</v>
      </c>
      <c r="K667" s="11">
        <v>98719.380901939527</v>
      </c>
      <c r="L667" s="12">
        <v>726068.86153126135</v>
      </c>
      <c r="M667" s="11">
        <v>478</v>
      </c>
      <c r="N667" s="13"/>
      <c r="O667" t="str">
        <f t="shared" si="27"/>
        <v/>
      </c>
    </row>
    <row r="668" spans="1:15" hidden="1">
      <c r="A668" s="41">
        <v>1.2024999999999999</v>
      </c>
      <c r="B668" s="14">
        <v>45678</v>
      </c>
      <c r="C668" s="8" t="s">
        <v>13</v>
      </c>
      <c r="D668" s="8" t="s">
        <v>15</v>
      </c>
      <c r="E668" s="8" t="s">
        <v>15</v>
      </c>
      <c r="F668" s="9">
        <f t="shared" si="28"/>
        <v>-19000000</v>
      </c>
      <c r="G668" s="9">
        <v>-190</v>
      </c>
      <c r="H668" s="10">
        <v>-20342350</v>
      </c>
      <c r="I668" s="11">
        <v>64891704245.176476</v>
      </c>
      <c r="J668" s="11">
        <v>657335</v>
      </c>
      <c r="K668" s="11">
        <v>98719.380901939527</v>
      </c>
      <c r="L668" s="12">
        <v>1585667.6286314912</v>
      </c>
      <c r="M668" s="11">
        <v>479</v>
      </c>
      <c r="N668" s="13"/>
      <c r="O668" t="str">
        <f t="shared" si="27"/>
        <v/>
      </c>
    </row>
    <row r="669" spans="1:15" hidden="1">
      <c r="A669" s="41">
        <v>1.2024999999999999</v>
      </c>
      <c r="B669" s="14">
        <v>45678</v>
      </c>
      <c r="C669" s="8" t="s">
        <v>13</v>
      </c>
      <c r="D669" s="8" t="s">
        <v>15</v>
      </c>
      <c r="E669" s="8" t="s">
        <v>15</v>
      </c>
      <c r="F669" s="9">
        <f t="shared" si="28"/>
        <v>-4600000</v>
      </c>
      <c r="G669" s="9">
        <v>-46</v>
      </c>
      <c r="H669" s="10">
        <v>-4924990</v>
      </c>
      <c r="I669" s="11">
        <v>64887163153.654984</v>
      </c>
      <c r="J669" s="11">
        <v>657289</v>
      </c>
      <c r="K669" s="11">
        <v>98719.380901939527</v>
      </c>
      <c r="L669" s="12">
        <v>383898.47851078212</v>
      </c>
      <c r="M669" s="11">
        <v>480</v>
      </c>
      <c r="N669" s="13"/>
      <c r="O669" t="str">
        <f t="shared" si="27"/>
        <v/>
      </c>
    </row>
    <row r="670" spans="1:15" hidden="1">
      <c r="A670" s="41">
        <v>1.2024999999999999</v>
      </c>
      <c r="B670" s="14">
        <v>45678</v>
      </c>
      <c r="C670" s="8" t="s">
        <v>13</v>
      </c>
      <c r="D670" s="8" t="s">
        <v>15</v>
      </c>
      <c r="E670" s="8" t="s">
        <v>15</v>
      </c>
      <c r="F670" s="9">
        <f t="shared" si="28"/>
        <v>-18600000</v>
      </c>
      <c r="G670" s="9">
        <v>-186</v>
      </c>
      <c r="H670" s="10">
        <v>-19914090</v>
      </c>
      <c r="I670" s="11">
        <v>64868801348.80722</v>
      </c>
      <c r="J670" s="11">
        <v>657103</v>
      </c>
      <c r="K670" s="11">
        <v>98719.380901939527</v>
      </c>
      <c r="L670" s="12">
        <v>1552285.1522392482</v>
      </c>
      <c r="M670" s="11">
        <v>481</v>
      </c>
      <c r="N670" s="13"/>
      <c r="O670" t="str">
        <f t="shared" si="27"/>
        <v/>
      </c>
    </row>
    <row r="671" spans="1:15" hidden="1">
      <c r="A671" s="41">
        <v>1.2024999999999999</v>
      </c>
      <c r="B671" s="14">
        <v>45678</v>
      </c>
      <c r="C671" s="8" t="s">
        <v>13</v>
      </c>
      <c r="D671" s="8" t="s">
        <v>15</v>
      </c>
      <c r="E671" s="8" t="s">
        <v>15</v>
      </c>
      <c r="F671" s="9">
        <f t="shared" si="28"/>
        <v>-1900000</v>
      </c>
      <c r="G671" s="9">
        <v>-19</v>
      </c>
      <c r="H671" s="10">
        <v>-2034235</v>
      </c>
      <c r="I671" s="11">
        <v>64866925680.570084</v>
      </c>
      <c r="J671" s="11">
        <v>657084</v>
      </c>
      <c r="K671" s="11">
        <v>98719.380901939527</v>
      </c>
      <c r="L671" s="12">
        <v>158566.76286314894</v>
      </c>
      <c r="M671" s="11">
        <v>482</v>
      </c>
      <c r="N671" s="13"/>
      <c r="O671" t="str">
        <f t="shared" si="27"/>
        <v/>
      </c>
    </row>
    <row r="672" spans="1:15" hidden="1">
      <c r="A672" s="41">
        <v>1.2024999999999999</v>
      </c>
      <c r="B672" s="14">
        <v>45678</v>
      </c>
      <c r="C672" s="8" t="s">
        <v>13</v>
      </c>
      <c r="D672" s="8" t="s">
        <v>15</v>
      </c>
      <c r="E672" s="8" t="s">
        <v>15</v>
      </c>
      <c r="F672" s="9">
        <f t="shared" si="28"/>
        <v>-46700000</v>
      </c>
      <c r="G672" s="9">
        <v>-467</v>
      </c>
      <c r="H672" s="10">
        <v>-49999355</v>
      </c>
      <c r="I672" s="11">
        <v>64820823729.688881</v>
      </c>
      <c r="J672" s="11">
        <v>656617</v>
      </c>
      <c r="K672" s="11">
        <v>98719.380901939527</v>
      </c>
      <c r="L672" s="12">
        <v>3897404.1187942401</v>
      </c>
      <c r="M672" s="11">
        <v>483</v>
      </c>
      <c r="N672" s="13"/>
      <c r="O672" t="str">
        <f t="shared" si="27"/>
        <v/>
      </c>
    </row>
    <row r="673" spans="1:15" hidden="1">
      <c r="A673" s="41">
        <v>1.2024999999999999</v>
      </c>
      <c r="B673" s="14">
        <v>45678</v>
      </c>
      <c r="C673" s="8" t="s">
        <v>13</v>
      </c>
      <c r="D673" s="8" t="s">
        <v>15</v>
      </c>
      <c r="E673" s="8" t="s">
        <v>15</v>
      </c>
      <c r="F673" s="9">
        <f t="shared" si="28"/>
        <v>-81000000</v>
      </c>
      <c r="G673" s="9">
        <v>-810</v>
      </c>
      <c r="H673" s="10">
        <v>-86722650</v>
      </c>
      <c r="I673" s="11">
        <v>64740861031.15831</v>
      </c>
      <c r="J673" s="11">
        <v>655807</v>
      </c>
      <c r="K673" s="11">
        <v>98719.380901939527</v>
      </c>
      <c r="L673" s="12">
        <v>6759951.4694289863</v>
      </c>
      <c r="M673" s="11">
        <v>484</v>
      </c>
      <c r="N673" s="13"/>
      <c r="O673" t="str">
        <f t="shared" si="27"/>
        <v/>
      </c>
    </row>
    <row r="674" spans="1:15" hidden="1">
      <c r="A674" s="41">
        <v>1.2024999999999999</v>
      </c>
      <c r="B674" s="14">
        <v>45678</v>
      </c>
      <c r="C674" s="8" t="s">
        <v>13</v>
      </c>
      <c r="D674" s="8" t="s">
        <v>15</v>
      </c>
      <c r="E674" s="8" t="s">
        <v>15</v>
      </c>
      <c r="F674" s="9">
        <f t="shared" si="28"/>
        <v>-1800000</v>
      </c>
      <c r="G674" s="9">
        <v>-18</v>
      </c>
      <c r="H674" s="10">
        <v>-1927170</v>
      </c>
      <c r="I674" s="11">
        <v>64739084082.302078</v>
      </c>
      <c r="J674" s="11">
        <v>655789</v>
      </c>
      <c r="K674" s="11">
        <v>98719.380901939527</v>
      </c>
      <c r="L674" s="12">
        <v>150221.14376508864</v>
      </c>
      <c r="M674" s="11">
        <v>485</v>
      </c>
      <c r="N674" s="13"/>
      <c r="O674" t="str">
        <f t="shared" si="27"/>
        <v/>
      </c>
    </row>
    <row r="675" spans="1:15" hidden="1">
      <c r="A675" s="41">
        <v>1.2024999999999999</v>
      </c>
      <c r="B675" s="14">
        <v>45678</v>
      </c>
      <c r="C675" s="8" t="s">
        <v>13</v>
      </c>
      <c r="D675" s="8" t="s">
        <v>15</v>
      </c>
      <c r="E675" s="8" t="s">
        <v>15</v>
      </c>
      <c r="F675" s="9">
        <f t="shared" si="28"/>
        <v>-4700000</v>
      </c>
      <c r="G675" s="9">
        <v>-47</v>
      </c>
      <c r="H675" s="10">
        <v>-5032055</v>
      </c>
      <c r="I675" s="11">
        <v>64734444271.399689</v>
      </c>
      <c r="J675" s="11">
        <v>655742</v>
      </c>
      <c r="K675" s="11">
        <v>98719.380901939527</v>
      </c>
      <c r="L675" s="12">
        <v>392244.09760884196</v>
      </c>
      <c r="M675" s="11">
        <v>486</v>
      </c>
      <c r="N675" s="13"/>
      <c r="O675" t="str">
        <f t="shared" si="27"/>
        <v/>
      </c>
    </row>
    <row r="676" spans="1:15" hidden="1">
      <c r="A676" s="41">
        <v>1.2024999999999999</v>
      </c>
      <c r="B676" s="14">
        <v>45678</v>
      </c>
      <c r="C676" s="8" t="s">
        <v>13</v>
      </c>
      <c r="D676" s="8" t="s">
        <v>15</v>
      </c>
      <c r="E676" s="8" t="s">
        <v>15</v>
      </c>
      <c r="F676" s="9">
        <f t="shared" si="28"/>
        <v>-33900000</v>
      </c>
      <c r="G676" s="9">
        <v>-339</v>
      </c>
      <c r="H676" s="10">
        <v>-36295035</v>
      </c>
      <c r="I676" s="11">
        <v>64700978401.273933</v>
      </c>
      <c r="J676" s="11">
        <v>655403</v>
      </c>
      <c r="K676" s="11">
        <v>98719.380901939527</v>
      </c>
      <c r="L676" s="12">
        <v>2829164.8742424995</v>
      </c>
      <c r="M676" s="11">
        <v>487</v>
      </c>
      <c r="N676" s="13"/>
      <c r="O676" t="str">
        <f t="shared" si="27"/>
        <v/>
      </c>
    </row>
    <row r="677" spans="1:15" hidden="1">
      <c r="A677" s="41">
        <v>1.2024999999999999</v>
      </c>
      <c r="B677" s="14">
        <v>45678</v>
      </c>
      <c r="C677" s="8" t="s">
        <v>13</v>
      </c>
      <c r="D677" s="8" t="s">
        <v>14</v>
      </c>
      <c r="E677" s="8" t="s">
        <v>14</v>
      </c>
      <c r="F677" s="9">
        <f t="shared" si="28"/>
        <v>-4700000</v>
      </c>
      <c r="G677" s="9">
        <v>-47</v>
      </c>
      <c r="H677" s="10">
        <v>-4930958</v>
      </c>
      <c r="I677" s="11">
        <v>18300735659.343597</v>
      </c>
      <c r="J677" s="11">
        <v>182999</v>
      </c>
      <c r="K677" s="11">
        <v>100004.56646945394</v>
      </c>
      <c r="L677" s="12">
        <v>230743.3759356644</v>
      </c>
      <c r="M677" s="11">
        <v>180</v>
      </c>
      <c r="N677" s="13"/>
      <c r="O677" t="str">
        <f t="shared" si="27"/>
        <v/>
      </c>
    </row>
    <row r="678" spans="1:15" hidden="1">
      <c r="A678" s="41">
        <v>1.2024999999999999</v>
      </c>
      <c r="B678" s="14">
        <v>45678</v>
      </c>
      <c r="C678" s="8" t="s">
        <v>13</v>
      </c>
      <c r="D678" s="8" t="s">
        <v>14</v>
      </c>
      <c r="E678" s="8" t="s">
        <v>14</v>
      </c>
      <c r="F678" s="9">
        <f t="shared" si="28"/>
        <v>-4700000</v>
      </c>
      <c r="G678" s="9">
        <v>-47</v>
      </c>
      <c r="H678" s="10">
        <v>-4930958</v>
      </c>
      <c r="I678" s="11">
        <v>18296035444.719532</v>
      </c>
      <c r="J678" s="11">
        <v>182952</v>
      </c>
      <c r="K678" s="11">
        <v>100004.56646945394</v>
      </c>
      <c r="L678" s="12">
        <v>230743.3759356644</v>
      </c>
      <c r="M678" s="11">
        <v>181</v>
      </c>
      <c r="N678" s="13"/>
      <c r="O678" t="str">
        <f t="shared" si="27"/>
        <v/>
      </c>
    </row>
    <row r="679" spans="1:15" hidden="1">
      <c r="A679" s="41">
        <v>1.2024999999999999</v>
      </c>
      <c r="B679" s="14">
        <v>45678</v>
      </c>
      <c r="C679" s="8" t="s">
        <v>13</v>
      </c>
      <c r="D679" s="8" t="s">
        <v>15</v>
      </c>
      <c r="E679" s="8" t="s">
        <v>15</v>
      </c>
      <c r="F679" s="9">
        <f t="shared" si="28"/>
        <v>-46700000</v>
      </c>
      <c r="G679" s="9">
        <v>-467</v>
      </c>
      <c r="H679" s="10">
        <v>-49999355</v>
      </c>
      <c r="I679" s="11">
        <v>64654876450.392731</v>
      </c>
      <c r="J679" s="11">
        <v>654936</v>
      </c>
      <c r="K679" s="11">
        <v>98719.380901939527</v>
      </c>
      <c r="L679" s="12">
        <v>3897404.1187942401</v>
      </c>
      <c r="M679" s="11">
        <v>488</v>
      </c>
      <c r="N679" s="13"/>
      <c r="O679" t="str">
        <f t="shared" si="27"/>
        <v/>
      </c>
    </row>
    <row r="680" spans="1:15" hidden="1">
      <c r="A680" s="41">
        <v>1.2024999999999999</v>
      </c>
      <c r="B680" s="14">
        <v>45678</v>
      </c>
      <c r="C680" s="8" t="s">
        <v>13</v>
      </c>
      <c r="D680" s="8" t="s">
        <v>15</v>
      </c>
      <c r="E680" s="8" t="s">
        <v>15</v>
      </c>
      <c r="F680" s="9">
        <f t="shared" si="28"/>
        <v>-28000000</v>
      </c>
      <c r="G680" s="9">
        <v>-280</v>
      </c>
      <c r="H680" s="10">
        <v>-29978200</v>
      </c>
      <c r="I680" s="11">
        <v>64627235023.740189</v>
      </c>
      <c r="J680" s="11">
        <v>654656</v>
      </c>
      <c r="K680" s="11">
        <v>98719.380901939527</v>
      </c>
      <c r="L680" s="12">
        <v>2336773.3474569321</v>
      </c>
      <c r="M680" s="11">
        <v>489</v>
      </c>
      <c r="N680" s="13"/>
      <c r="O680" t="str">
        <f t="shared" si="27"/>
        <v/>
      </c>
    </row>
    <row r="681" spans="1:15" hidden="1">
      <c r="A681" s="41">
        <v>1.2024999999999999</v>
      </c>
      <c r="B681" s="14">
        <v>45678</v>
      </c>
      <c r="C681" s="8" t="s">
        <v>13</v>
      </c>
      <c r="D681" s="8" t="s">
        <v>15</v>
      </c>
      <c r="E681" s="8" t="s">
        <v>15</v>
      </c>
      <c r="F681" s="9">
        <f t="shared" si="28"/>
        <v>-19300000</v>
      </c>
      <c r="G681" s="9">
        <v>-193</v>
      </c>
      <c r="H681" s="10">
        <v>-20663545</v>
      </c>
      <c r="I681" s="11">
        <v>64608182183.226112</v>
      </c>
      <c r="J681" s="11">
        <v>654463</v>
      </c>
      <c r="K681" s="11">
        <v>98719.380901939527</v>
      </c>
      <c r="L681" s="12">
        <v>1610704.4859256707</v>
      </c>
      <c r="M681" s="11">
        <v>490</v>
      </c>
      <c r="N681" s="13"/>
      <c r="O681" t="str">
        <f t="shared" si="27"/>
        <v/>
      </c>
    </row>
    <row r="682" spans="1:15" hidden="1">
      <c r="A682" s="41">
        <v>1.2024999999999999</v>
      </c>
      <c r="B682" s="14">
        <v>45678</v>
      </c>
      <c r="C682" s="8" t="s">
        <v>13</v>
      </c>
      <c r="D682" s="8" t="s">
        <v>14</v>
      </c>
      <c r="E682" s="8" t="s">
        <v>14</v>
      </c>
      <c r="F682" s="9">
        <f t="shared" si="28"/>
        <v>-4700000</v>
      </c>
      <c r="G682" s="9">
        <v>-47</v>
      </c>
      <c r="H682" s="10">
        <v>-4930958</v>
      </c>
      <c r="I682" s="11">
        <v>18291335230.095467</v>
      </c>
      <c r="J682" s="11">
        <v>182905</v>
      </c>
      <c r="K682" s="11">
        <v>100004.56646945394</v>
      </c>
      <c r="L682" s="12">
        <v>230743.3759356644</v>
      </c>
      <c r="M682" s="11">
        <v>182</v>
      </c>
      <c r="N682" s="13"/>
      <c r="O682" t="str">
        <f t="shared" si="27"/>
        <v/>
      </c>
    </row>
    <row r="683" spans="1:15" hidden="1">
      <c r="A683" s="41">
        <v>1.2024999999999999</v>
      </c>
      <c r="B683" s="14">
        <v>45678</v>
      </c>
      <c r="C683" s="8" t="s">
        <v>13</v>
      </c>
      <c r="D683" s="8" t="s">
        <v>15</v>
      </c>
      <c r="E683" s="8" t="s">
        <v>15</v>
      </c>
      <c r="F683" s="9">
        <f t="shared" si="28"/>
        <v>-3700000</v>
      </c>
      <c r="G683" s="9">
        <v>-37</v>
      </c>
      <c r="H683" s="10">
        <v>-3961405</v>
      </c>
      <c r="I683" s="11">
        <v>64604529566.132744</v>
      </c>
      <c r="J683" s="11">
        <v>654426</v>
      </c>
      <c r="K683" s="11">
        <v>98719.380901939527</v>
      </c>
      <c r="L683" s="12">
        <v>308787.90662823757</v>
      </c>
      <c r="M683" s="11">
        <v>491</v>
      </c>
      <c r="N683" s="13"/>
      <c r="O683" t="str">
        <f t="shared" si="27"/>
        <v/>
      </c>
    </row>
    <row r="684" spans="1:15" hidden="1">
      <c r="A684" s="41">
        <v>1.2024999999999999</v>
      </c>
      <c r="B684" s="14">
        <v>45678</v>
      </c>
      <c r="C684" s="8" t="s">
        <v>13</v>
      </c>
      <c r="D684" s="8" t="s">
        <v>15</v>
      </c>
      <c r="E684" s="8" t="s">
        <v>15</v>
      </c>
      <c r="F684" s="9">
        <f t="shared" si="28"/>
        <v>-900000</v>
      </c>
      <c r="G684" s="9">
        <v>-9</v>
      </c>
      <c r="H684" s="10">
        <v>-963585</v>
      </c>
      <c r="I684" s="11">
        <v>64603641091.704628</v>
      </c>
      <c r="J684" s="11">
        <v>654417</v>
      </c>
      <c r="K684" s="11">
        <v>98719.380901939527</v>
      </c>
      <c r="L684" s="12">
        <v>75110.571882544318</v>
      </c>
      <c r="M684" s="11">
        <v>492</v>
      </c>
      <c r="N684" s="13"/>
      <c r="O684" t="str">
        <f t="shared" si="27"/>
        <v/>
      </c>
    </row>
    <row r="685" spans="1:15" hidden="1">
      <c r="A685" s="41">
        <v>1.2024999999999999</v>
      </c>
      <c r="B685" s="14">
        <v>45678</v>
      </c>
      <c r="C685" s="8" t="s">
        <v>13</v>
      </c>
      <c r="D685" s="8" t="s">
        <v>15</v>
      </c>
      <c r="E685" s="8" t="s">
        <v>15</v>
      </c>
      <c r="F685" s="9">
        <f t="shared" si="28"/>
        <v>-961900000</v>
      </c>
      <c r="G685" s="9">
        <v>-9619</v>
      </c>
      <c r="H685" s="10">
        <v>-1029858235</v>
      </c>
      <c r="I685" s="11">
        <v>63654059366.808868</v>
      </c>
      <c r="J685" s="11">
        <v>644798</v>
      </c>
      <c r="K685" s="11">
        <v>98719.380901939527</v>
      </c>
      <c r="L685" s="12">
        <v>80276510.104243636</v>
      </c>
      <c r="M685" s="11">
        <v>493</v>
      </c>
      <c r="N685" s="13"/>
      <c r="O685" t="str">
        <f t="shared" si="27"/>
        <v/>
      </c>
    </row>
    <row r="686" spans="1:15" hidden="1">
      <c r="A686" s="41">
        <v>1.2024999999999999</v>
      </c>
      <c r="B686" s="14">
        <v>45678</v>
      </c>
      <c r="C686" s="8" t="s">
        <v>13</v>
      </c>
      <c r="D686" s="8" t="s">
        <v>15</v>
      </c>
      <c r="E686" s="8" t="s">
        <v>15</v>
      </c>
      <c r="F686" s="9">
        <f t="shared" si="28"/>
        <v>-4600000</v>
      </c>
      <c r="G686" s="9">
        <v>-46</v>
      </c>
      <c r="H686" s="10">
        <v>-4924990</v>
      </c>
      <c r="I686" s="11">
        <v>63649518275.287376</v>
      </c>
      <c r="J686" s="11">
        <v>644752</v>
      </c>
      <c r="K686" s="11">
        <v>98719.380901939527</v>
      </c>
      <c r="L686" s="12">
        <v>383898.47851078212</v>
      </c>
      <c r="M686" s="11">
        <v>494</v>
      </c>
      <c r="N686" s="13"/>
      <c r="O686" t="str">
        <f t="shared" si="27"/>
        <v/>
      </c>
    </row>
    <row r="687" spans="1:15" hidden="1">
      <c r="A687" s="41">
        <v>1.2024999999999999</v>
      </c>
      <c r="B687" s="14">
        <v>45678</v>
      </c>
      <c r="C687" s="8" t="s">
        <v>13</v>
      </c>
      <c r="D687" s="8" t="s">
        <v>15</v>
      </c>
      <c r="E687" s="8" t="s">
        <v>15</v>
      </c>
      <c r="F687" s="9">
        <f t="shared" si="28"/>
        <v>-4700000</v>
      </c>
      <c r="G687" s="9">
        <v>-47</v>
      </c>
      <c r="H687" s="10">
        <v>-5032055</v>
      </c>
      <c r="I687" s="11">
        <v>63644878464.384987</v>
      </c>
      <c r="J687" s="11">
        <v>644705</v>
      </c>
      <c r="K687" s="11">
        <v>98719.380901939527</v>
      </c>
      <c r="L687" s="12">
        <v>392244.09760884196</v>
      </c>
      <c r="M687" s="11">
        <v>495</v>
      </c>
      <c r="N687" s="13"/>
      <c r="O687" t="str">
        <f t="shared" si="27"/>
        <v/>
      </c>
    </row>
    <row r="688" spans="1:15" hidden="1">
      <c r="A688" s="41">
        <v>1.2024999999999999</v>
      </c>
      <c r="B688" s="14">
        <v>45678</v>
      </c>
      <c r="C688" s="8" t="s">
        <v>13</v>
      </c>
      <c r="D688" s="8" t="s">
        <v>15</v>
      </c>
      <c r="E688" s="8" t="s">
        <v>15</v>
      </c>
      <c r="F688" s="9">
        <f t="shared" si="28"/>
        <v>-4600000</v>
      </c>
      <c r="G688" s="9">
        <v>-46</v>
      </c>
      <c r="H688" s="10">
        <v>-4924990</v>
      </c>
      <c r="I688" s="11">
        <v>63640337372.863495</v>
      </c>
      <c r="J688" s="11">
        <v>644659</v>
      </c>
      <c r="K688" s="11">
        <v>98719.380901939527</v>
      </c>
      <c r="L688" s="12">
        <v>383898.47851078212</v>
      </c>
      <c r="M688" s="11">
        <v>496</v>
      </c>
      <c r="N688" s="13"/>
      <c r="O688" t="str">
        <f t="shared" si="27"/>
        <v/>
      </c>
    </row>
    <row r="689" spans="1:15" hidden="1">
      <c r="A689" s="41">
        <v>1.2024999999999999</v>
      </c>
      <c r="B689" s="14">
        <v>45678</v>
      </c>
      <c r="C689" s="8" t="s">
        <v>13</v>
      </c>
      <c r="D689" s="8" t="s">
        <v>15</v>
      </c>
      <c r="E689" s="8" t="s">
        <v>15</v>
      </c>
      <c r="F689" s="9">
        <f t="shared" si="28"/>
        <v>-9300000</v>
      </c>
      <c r="G689" s="9">
        <v>-93</v>
      </c>
      <c r="H689" s="10">
        <v>-9957045</v>
      </c>
      <c r="I689" s="11">
        <v>63631156470.439613</v>
      </c>
      <c r="J689" s="11">
        <v>644566</v>
      </c>
      <c r="K689" s="11">
        <v>98719.380901939527</v>
      </c>
      <c r="L689" s="12">
        <v>776142.57611962408</v>
      </c>
      <c r="M689" s="11">
        <v>497</v>
      </c>
      <c r="N689" s="13"/>
      <c r="O689" t="str">
        <f t="shared" si="27"/>
        <v/>
      </c>
    </row>
    <row r="690" spans="1:15" hidden="1">
      <c r="A690" s="41">
        <v>1.2024999999999999</v>
      </c>
      <c r="B690" s="14">
        <v>45678</v>
      </c>
      <c r="C690" s="8" t="s">
        <v>13</v>
      </c>
      <c r="D690" s="8" t="s">
        <v>15</v>
      </c>
      <c r="E690" s="8" t="s">
        <v>15</v>
      </c>
      <c r="F690" s="9">
        <f t="shared" si="28"/>
        <v>-31600000</v>
      </c>
      <c r="G690" s="9">
        <v>-316</v>
      </c>
      <c r="H690" s="10">
        <v>-33832540</v>
      </c>
      <c r="I690" s="11">
        <v>63599961146.0746</v>
      </c>
      <c r="J690" s="11">
        <v>644250</v>
      </c>
      <c r="K690" s="11">
        <v>98719.380901939527</v>
      </c>
      <c r="L690" s="12">
        <v>2637215.6349871084</v>
      </c>
      <c r="M690" s="11">
        <v>498</v>
      </c>
      <c r="N690" s="13"/>
      <c r="O690" t="str">
        <f t="shared" si="27"/>
        <v/>
      </c>
    </row>
    <row r="691" spans="1:15" hidden="1">
      <c r="A691" s="41">
        <v>1.2024999999999999</v>
      </c>
      <c r="B691" s="14">
        <v>45678</v>
      </c>
      <c r="C691" s="8" t="s">
        <v>13</v>
      </c>
      <c r="D691" s="8" t="s">
        <v>15</v>
      </c>
      <c r="E691" s="8" t="s">
        <v>15</v>
      </c>
      <c r="F691" s="9">
        <f t="shared" si="28"/>
        <v>-37900000</v>
      </c>
      <c r="G691" s="9">
        <v>-379</v>
      </c>
      <c r="H691" s="10">
        <v>-40577635</v>
      </c>
      <c r="I691" s="11">
        <v>63562546500.712769</v>
      </c>
      <c r="J691" s="11">
        <v>643871</v>
      </c>
      <c r="K691" s="11">
        <v>98719.380901939527</v>
      </c>
      <c r="L691" s="12">
        <v>3162989.6381649226</v>
      </c>
      <c r="M691" s="11">
        <v>499</v>
      </c>
      <c r="N691" s="13"/>
      <c r="O691" t="str">
        <f t="shared" si="27"/>
        <v/>
      </c>
    </row>
    <row r="692" spans="1:15" hidden="1">
      <c r="A692" s="41">
        <v>1.2024999999999999</v>
      </c>
      <c r="B692" s="14">
        <v>45678</v>
      </c>
      <c r="C692" s="8" t="s">
        <v>13</v>
      </c>
      <c r="D692" s="8" t="s">
        <v>15</v>
      </c>
      <c r="E692" s="8" t="s">
        <v>15</v>
      </c>
      <c r="F692" s="9">
        <f t="shared" si="28"/>
        <v>-23400000</v>
      </c>
      <c r="G692" s="9">
        <v>-234</v>
      </c>
      <c r="H692" s="10">
        <v>-25053210</v>
      </c>
      <c r="I692" s="11">
        <v>63539446165.581718</v>
      </c>
      <c r="J692" s="11">
        <v>643637</v>
      </c>
      <c r="K692" s="11">
        <v>98719.380901939527</v>
      </c>
      <c r="L692" s="12">
        <v>1952874.8689461499</v>
      </c>
      <c r="M692" s="11">
        <v>500</v>
      </c>
      <c r="N692" s="13"/>
      <c r="O692" t="str">
        <f t="shared" si="27"/>
        <v/>
      </c>
    </row>
    <row r="693" spans="1:15" hidden="1">
      <c r="A693" s="41">
        <v>1.2024999999999999</v>
      </c>
      <c r="B693" s="14">
        <v>45679</v>
      </c>
      <c r="C693" s="8" t="s">
        <v>13</v>
      </c>
      <c r="D693" s="8" t="s">
        <v>15</v>
      </c>
      <c r="E693" s="8" t="s">
        <v>15</v>
      </c>
      <c r="F693" s="9">
        <f t="shared" si="28"/>
        <v>-2000000</v>
      </c>
      <c r="G693" s="9">
        <v>-20</v>
      </c>
      <c r="H693" s="10">
        <v>-2141680</v>
      </c>
      <c r="I693" s="11">
        <v>63537471777.963676</v>
      </c>
      <c r="J693" s="11">
        <v>643617</v>
      </c>
      <c r="K693" s="11">
        <v>98719.380901939527</v>
      </c>
      <c r="L693" s="12">
        <v>167292.38196120947</v>
      </c>
      <c r="M693" s="11">
        <v>501</v>
      </c>
      <c r="N693" s="13"/>
      <c r="O693" t="str">
        <f t="shared" si="27"/>
        <v/>
      </c>
    </row>
    <row r="694" spans="1:15" hidden="1">
      <c r="A694" s="41">
        <v>1.2024999999999999</v>
      </c>
      <c r="B694" s="14">
        <v>45679</v>
      </c>
      <c r="C694" s="8" t="s">
        <v>13</v>
      </c>
      <c r="D694" s="8" t="s">
        <v>15</v>
      </c>
      <c r="E694" s="8" t="s">
        <v>15</v>
      </c>
      <c r="F694" s="9">
        <f t="shared" si="28"/>
        <v>-1100000</v>
      </c>
      <c r="G694" s="9">
        <v>-11</v>
      </c>
      <c r="H694" s="10">
        <v>-1177924</v>
      </c>
      <c r="I694" s="11">
        <v>63536385864.773758</v>
      </c>
      <c r="J694" s="11">
        <v>643606</v>
      </c>
      <c r="K694" s="11">
        <v>98719.380901939527</v>
      </c>
      <c r="L694" s="12">
        <v>92010.810078665148</v>
      </c>
      <c r="M694" s="11">
        <v>502</v>
      </c>
      <c r="N694" s="13"/>
      <c r="O694" t="str">
        <f t="shared" si="27"/>
        <v/>
      </c>
    </row>
    <row r="695" spans="1:15" hidden="1">
      <c r="A695" s="41">
        <v>1.2024999999999999</v>
      </c>
      <c r="B695" s="14">
        <v>45679</v>
      </c>
      <c r="C695" s="8" t="s">
        <v>13</v>
      </c>
      <c r="D695" s="8" t="s">
        <v>15</v>
      </c>
      <c r="E695" s="8" t="s">
        <v>15</v>
      </c>
      <c r="F695" s="9">
        <f t="shared" si="28"/>
        <v>-900000</v>
      </c>
      <c r="G695" s="9">
        <v>-9</v>
      </c>
      <c r="H695" s="10">
        <v>-963756</v>
      </c>
      <c r="I695" s="11">
        <v>63535497390.345642</v>
      </c>
      <c r="J695" s="11">
        <v>643597</v>
      </c>
      <c r="K695" s="11">
        <v>98719.380901939527</v>
      </c>
      <c r="L695" s="12">
        <v>75281.571882544318</v>
      </c>
      <c r="M695" s="11">
        <v>503</v>
      </c>
      <c r="N695" s="13"/>
      <c r="O695" t="str">
        <f t="shared" si="27"/>
        <v/>
      </c>
    </row>
    <row r="696" spans="1:15" hidden="1">
      <c r="A696" s="41">
        <v>1.2024999999999999</v>
      </c>
      <c r="B696" s="14">
        <v>45679</v>
      </c>
      <c r="C696" s="8" t="s">
        <v>13</v>
      </c>
      <c r="D696" s="8" t="s">
        <v>15</v>
      </c>
      <c r="E696" s="8" t="s">
        <v>15</v>
      </c>
      <c r="F696" s="9">
        <f t="shared" si="28"/>
        <v>-1100000</v>
      </c>
      <c r="G696" s="9">
        <v>-11</v>
      </c>
      <c r="H696" s="10">
        <v>-1177924</v>
      </c>
      <c r="I696" s="11">
        <v>63534411477.155724</v>
      </c>
      <c r="J696" s="11">
        <v>643586</v>
      </c>
      <c r="K696" s="11">
        <v>98719.380901939527</v>
      </c>
      <c r="L696" s="12">
        <v>92010.810078665148</v>
      </c>
      <c r="M696" s="11">
        <v>504</v>
      </c>
      <c r="N696" s="13"/>
      <c r="O696" t="str">
        <f t="shared" si="27"/>
        <v/>
      </c>
    </row>
    <row r="697" spans="1:15" hidden="1">
      <c r="A697" s="41">
        <v>1.2024999999999999</v>
      </c>
      <c r="B697" s="14">
        <v>45679</v>
      </c>
      <c r="C697" s="8" t="s">
        <v>13</v>
      </c>
      <c r="D697" s="8" t="s">
        <v>15</v>
      </c>
      <c r="E697" s="8" t="s">
        <v>15</v>
      </c>
      <c r="F697" s="9">
        <f t="shared" si="28"/>
        <v>-900000</v>
      </c>
      <c r="G697" s="9">
        <v>-9</v>
      </c>
      <c r="H697" s="10">
        <v>-963756</v>
      </c>
      <c r="I697" s="11">
        <v>63533523002.727608</v>
      </c>
      <c r="J697" s="11">
        <v>643577</v>
      </c>
      <c r="K697" s="11">
        <v>98719.380901939527</v>
      </c>
      <c r="L697" s="12">
        <v>75281.571882544318</v>
      </c>
      <c r="M697" s="11">
        <v>505</v>
      </c>
      <c r="N697" s="13"/>
      <c r="O697" t="str">
        <f t="shared" si="27"/>
        <v/>
      </c>
    </row>
    <row r="698" spans="1:15" hidden="1">
      <c r="A698" s="41">
        <v>1.2024999999999999</v>
      </c>
      <c r="B698" s="14">
        <v>45679</v>
      </c>
      <c r="C698" s="8" t="s">
        <v>13</v>
      </c>
      <c r="D698" s="8" t="s">
        <v>15</v>
      </c>
      <c r="E698" s="8" t="s">
        <v>15</v>
      </c>
      <c r="F698" s="9">
        <f t="shared" si="28"/>
        <v>-900000</v>
      </c>
      <c r="G698" s="9">
        <v>-9</v>
      </c>
      <c r="H698" s="10">
        <v>-963756</v>
      </c>
      <c r="I698" s="11">
        <v>63532634528.299492</v>
      </c>
      <c r="J698" s="11">
        <v>643568</v>
      </c>
      <c r="K698" s="11">
        <v>98719.380901939527</v>
      </c>
      <c r="L698" s="12">
        <v>75281.571882544318</v>
      </c>
      <c r="M698" s="11">
        <v>506</v>
      </c>
      <c r="N698" s="13"/>
      <c r="O698" t="str">
        <f t="shared" si="27"/>
        <v/>
      </c>
    </row>
    <row r="699" spans="1:15" hidden="1">
      <c r="A699" s="41">
        <v>1.2024999999999999</v>
      </c>
      <c r="B699" s="14">
        <v>45679</v>
      </c>
      <c r="C699" s="8" t="s">
        <v>13</v>
      </c>
      <c r="D699" s="8" t="s">
        <v>15</v>
      </c>
      <c r="E699" s="8" t="s">
        <v>15</v>
      </c>
      <c r="F699" s="9">
        <f t="shared" si="28"/>
        <v>-4500000</v>
      </c>
      <c r="G699" s="9">
        <v>-45</v>
      </c>
      <c r="H699" s="10">
        <v>-4818780</v>
      </c>
      <c r="I699" s="11">
        <v>63528192156.158905</v>
      </c>
      <c r="J699" s="11">
        <v>643523</v>
      </c>
      <c r="K699" s="11">
        <v>98719.380901939527</v>
      </c>
      <c r="L699" s="12">
        <v>376407.85941272136</v>
      </c>
      <c r="M699" s="11">
        <v>507</v>
      </c>
      <c r="N699" s="13"/>
      <c r="O699" t="str">
        <f t="shared" si="27"/>
        <v/>
      </c>
    </row>
    <row r="700" spans="1:15" hidden="1">
      <c r="A700" s="41">
        <v>1.2024999999999999</v>
      </c>
      <c r="B700" s="14">
        <v>45679</v>
      </c>
      <c r="C700" s="8" t="s">
        <v>13</v>
      </c>
      <c r="D700" s="8" t="s">
        <v>15</v>
      </c>
      <c r="E700" s="8" t="s">
        <v>15</v>
      </c>
      <c r="F700" s="9">
        <f t="shared" si="28"/>
        <v>-900000</v>
      </c>
      <c r="G700" s="9">
        <v>-9</v>
      </c>
      <c r="H700" s="10">
        <v>-963756</v>
      </c>
      <c r="I700" s="11">
        <v>63527303681.730789</v>
      </c>
      <c r="J700" s="11">
        <v>643514</v>
      </c>
      <c r="K700" s="11">
        <v>98719.380901939527</v>
      </c>
      <c r="L700" s="12">
        <v>75281.571882544318</v>
      </c>
      <c r="M700" s="11">
        <v>508</v>
      </c>
      <c r="N700" s="13"/>
      <c r="O700" t="str">
        <f t="shared" si="27"/>
        <v/>
      </c>
    </row>
    <row r="701" spans="1:15" hidden="1">
      <c r="A701" s="41">
        <v>1.2024999999999999</v>
      </c>
      <c r="B701" s="14">
        <v>45679</v>
      </c>
      <c r="C701" s="8" t="s">
        <v>13</v>
      </c>
      <c r="D701" s="8" t="s">
        <v>15</v>
      </c>
      <c r="E701" s="8" t="s">
        <v>15</v>
      </c>
      <c r="F701" s="9">
        <f t="shared" si="28"/>
        <v>-9500000</v>
      </c>
      <c r="G701" s="9">
        <v>-95</v>
      </c>
      <c r="H701" s="10">
        <v>-10172980</v>
      </c>
      <c r="I701" s="11">
        <v>63517925340.545105</v>
      </c>
      <c r="J701" s="11">
        <v>643419</v>
      </c>
      <c r="K701" s="11">
        <v>98719.380901939527</v>
      </c>
      <c r="L701" s="12">
        <v>794638.81431574561</v>
      </c>
      <c r="M701" s="11">
        <v>509</v>
      </c>
      <c r="N701" s="13"/>
      <c r="O701" t="str">
        <f t="shared" si="27"/>
        <v/>
      </c>
    </row>
    <row r="702" spans="1:15" hidden="1">
      <c r="A702" s="41">
        <v>1.2024999999999999</v>
      </c>
      <c r="B702" s="14">
        <v>45679</v>
      </c>
      <c r="C702" s="8" t="s">
        <v>13</v>
      </c>
      <c r="D702" s="8" t="s">
        <v>14</v>
      </c>
      <c r="E702" s="8" t="s">
        <v>14</v>
      </c>
      <c r="F702" s="9">
        <f t="shared" si="28"/>
        <v>-2800000</v>
      </c>
      <c r="G702" s="9">
        <v>-28</v>
      </c>
      <c r="H702" s="10">
        <v>-2938124</v>
      </c>
      <c r="I702" s="11">
        <v>18288535102.234322</v>
      </c>
      <c r="J702" s="11">
        <v>182877</v>
      </c>
      <c r="K702" s="11">
        <v>100004.56646945394</v>
      </c>
      <c r="L702" s="12">
        <v>137996.13885528967</v>
      </c>
      <c r="M702" s="11">
        <v>183</v>
      </c>
      <c r="N702" s="13"/>
      <c r="O702" t="str">
        <f t="shared" si="27"/>
        <v/>
      </c>
    </row>
    <row r="703" spans="1:15" hidden="1">
      <c r="A703" s="41">
        <v>1.2024999999999999</v>
      </c>
      <c r="B703" s="14">
        <v>45679</v>
      </c>
      <c r="C703" s="8" t="s">
        <v>13</v>
      </c>
      <c r="D703" s="8" t="s">
        <v>15</v>
      </c>
      <c r="E703" s="8" t="s">
        <v>15</v>
      </c>
      <c r="F703" s="9">
        <f t="shared" si="28"/>
        <v>-46600000</v>
      </c>
      <c r="G703" s="9">
        <v>-466</v>
      </c>
      <c r="H703" s="10">
        <v>-49901144</v>
      </c>
      <c r="I703" s="11">
        <v>63471922109.0448</v>
      </c>
      <c r="J703" s="11">
        <v>642953</v>
      </c>
      <c r="K703" s="11">
        <v>98719.380901939527</v>
      </c>
      <c r="L703" s="12">
        <v>3897912.4996961802</v>
      </c>
      <c r="M703" s="11">
        <v>510</v>
      </c>
      <c r="N703" s="13"/>
      <c r="O703" t="str">
        <f t="shared" si="27"/>
        <v/>
      </c>
    </row>
    <row r="704" spans="1:15" hidden="1">
      <c r="A704" s="41">
        <v>1.2024999999999999</v>
      </c>
      <c r="B704" s="14">
        <v>45679</v>
      </c>
      <c r="C704" s="8" t="s">
        <v>13</v>
      </c>
      <c r="D704" s="8" t="s">
        <v>15</v>
      </c>
      <c r="E704" s="8" t="s">
        <v>15</v>
      </c>
      <c r="F704" s="9">
        <f t="shared" si="28"/>
        <v>-6700000</v>
      </c>
      <c r="G704" s="9">
        <v>-67</v>
      </c>
      <c r="H704" s="10">
        <v>-7174628</v>
      </c>
      <c r="I704" s="11">
        <v>63465307910.524368</v>
      </c>
      <c r="J704" s="11">
        <v>642886</v>
      </c>
      <c r="K704" s="11">
        <v>98719.380901939527</v>
      </c>
      <c r="L704" s="12">
        <v>560429.47957005166</v>
      </c>
      <c r="M704" s="11">
        <v>511</v>
      </c>
      <c r="N704" s="13"/>
      <c r="O704" t="str">
        <f t="shared" si="27"/>
        <v/>
      </c>
    </row>
    <row r="705" spans="1:15" hidden="1">
      <c r="A705" s="41">
        <v>1.2024999999999999</v>
      </c>
      <c r="B705" s="14">
        <v>45679</v>
      </c>
      <c r="C705" s="8" t="s">
        <v>13</v>
      </c>
      <c r="D705" s="8" t="s">
        <v>15</v>
      </c>
      <c r="E705" s="8" t="s">
        <v>15</v>
      </c>
      <c r="F705" s="9">
        <f t="shared" si="28"/>
        <v>-9300000</v>
      </c>
      <c r="G705" s="9">
        <v>-93</v>
      </c>
      <c r="H705" s="10">
        <v>-9958812</v>
      </c>
      <c r="I705" s="11">
        <v>63456127008.100487</v>
      </c>
      <c r="J705" s="11">
        <v>642793</v>
      </c>
      <c r="K705" s="11">
        <v>98719.380901939527</v>
      </c>
      <c r="L705" s="12">
        <v>777909.57611962408</v>
      </c>
      <c r="M705" s="11">
        <v>512</v>
      </c>
      <c r="N705" s="13"/>
      <c r="O705" t="str">
        <f t="shared" si="27"/>
        <v/>
      </c>
    </row>
    <row r="706" spans="1:15" hidden="1">
      <c r="A706" s="41">
        <v>1.2024999999999999</v>
      </c>
      <c r="B706" s="14">
        <v>45679</v>
      </c>
      <c r="C706" s="8" t="s">
        <v>13</v>
      </c>
      <c r="D706" s="8" t="s">
        <v>15</v>
      </c>
      <c r="E706" s="8" t="s">
        <v>15</v>
      </c>
      <c r="F706" s="9">
        <f t="shared" si="28"/>
        <v>-18600000</v>
      </c>
      <c r="G706" s="9">
        <v>-186</v>
      </c>
      <c r="H706" s="10">
        <v>-19917624</v>
      </c>
      <c r="I706" s="11">
        <v>63437765203.252724</v>
      </c>
      <c r="J706" s="11">
        <v>642607</v>
      </c>
      <c r="K706" s="11">
        <v>98719.380901939527</v>
      </c>
      <c r="L706" s="12">
        <v>1555819.1522392482</v>
      </c>
      <c r="M706" s="11">
        <v>513</v>
      </c>
      <c r="N706" s="13"/>
      <c r="O706" t="str">
        <f t="shared" ref="O706:O769" si="29">IF(M706=_xlfn.MAXIFS(M:M,D:D,D706),"X","")</f>
        <v/>
      </c>
    </row>
    <row r="707" spans="1:15" hidden="1">
      <c r="A707" s="41">
        <v>1.2024999999999999</v>
      </c>
      <c r="B707" s="14">
        <v>45679</v>
      </c>
      <c r="C707" s="8" t="s">
        <v>13</v>
      </c>
      <c r="D707" s="8" t="s">
        <v>15</v>
      </c>
      <c r="E707" s="8" t="s">
        <v>15</v>
      </c>
      <c r="F707" s="9">
        <f t="shared" si="28"/>
        <v>-1000000</v>
      </c>
      <c r="G707" s="9">
        <v>-10</v>
      </c>
      <c r="H707" s="10">
        <v>-1070840</v>
      </c>
      <c r="I707" s="11">
        <v>63436778009.443703</v>
      </c>
      <c r="J707" s="11">
        <v>642597</v>
      </c>
      <c r="K707" s="11">
        <v>98719.380901939527</v>
      </c>
      <c r="L707" s="12">
        <v>83646.190980604733</v>
      </c>
      <c r="M707" s="11">
        <v>514</v>
      </c>
      <c r="N707" s="13"/>
      <c r="O707" t="str">
        <f t="shared" si="29"/>
        <v/>
      </c>
    </row>
    <row r="708" spans="1:15" hidden="1">
      <c r="A708" s="41">
        <v>1.2024999999999999</v>
      </c>
      <c r="B708" s="14">
        <v>45679</v>
      </c>
      <c r="C708" s="8" t="s">
        <v>13</v>
      </c>
      <c r="D708" s="8" t="s">
        <v>15</v>
      </c>
      <c r="E708" s="8" t="s">
        <v>15</v>
      </c>
      <c r="F708" s="9">
        <f t="shared" si="28"/>
        <v>-9300000</v>
      </c>
      <c r="G708" s="9">
        <v>-93</v>
      </c>
      <c r="H708" s="10">
        <v>-9958812</v>
      </c>
      <c r="I708" s="11">
        <v>63427597107.019821</v>
      </c>
      <c r="J708" s="11">
        <v>642504</v>
      </c>
      <c r="K708" s="11">
        <v>98719.380901939527</v>
      </c>
      <c r="L708" s="12">
        <v>777909.57611962408</v>
      </c>
      <c r="M708" s="11">
        <v>515</v>
      </c>
      <c r="N708" s="13"/>
      <c r="O708" t="str">
        <f t="shared" si="29"/>
        <v/>
      </c>
    </row>
    <row r="709" spans="1:15" hidden="1">
      <c r="A709" s="41">
        <v>1.2024999999999999</v>
      </c>
      <c r="B709" s="14">
        <v>45679</v>
      </c>
      <c r="C709" s="8" t="s">
        <v>13</v>
      </c>
      <c r="D709" s="8" t="s">
        <v>15</v>
      </c>
      <c r="E709" s="8" t="s">
        <v>15</v>
      </c>
      <c r="F709" s="9">
        <f t="shared" si="28"/>
        <v>-4700000</v>
      </c>
      <c r="G709" s="9">
        <v>-47</v>
      </c>
      <c r="H709" s="10">
        <v>-5032948</v>
      </c>
      <c r="I709" s="11">
        <v>63422957296.117432</v>
      </c>
      <c r="J709" s="11">
        <v>642457</v>
      </c>
      <c r="K709" s="11">
        <v>98719.380901939527</v>
      </c>
      <c r="L709" s="12">
        <v>393137.09760884196</v>
      </c>
      <c r="M709" s="11">
        <v>516</v>
      </c>
      <c r="N709" s="13"/>
      <c r="O709" t="str">
        <f t="shared" si="29"/>
        <v/>
      </c>
    </row>
    <row r="710" spans="1:15" hidden="1">
      <c r="A710" s="41">
        <v>1.2024999999999999</v>
      </c>
      <c r="B710" s="14">
        <v>45679</v>
      </c>
      <c r="C710" s="8" t="s">
        <v>13</v>
      </c>
      <c r="D710" s="8" t="s">
        <v>15</v>
      </c>
      <c r="E710" s="8" t="s">
        <v>15</v>
      </c>
      <c r="F710" s="9">
        <f t="shared" si="28"/>
        <v>-900000</v>
      </c>
      <c r="G710" s="9">
        <v>-9</v>
      </c>
      <c r="H710" s="10">
        <v>-963756</v>
      </c>
      <c r="I710" s="11">
        <v>63422068821.689316</v>
      </c>
      <c r="J710" s="11">
        <v>642448</v>
      </c>
      <c r="K710" s="11">
        <v>98719.380901939527</v>
      </c>
      <c r="L710" s="12">
        <v>75281.571882544318</v>
      </c>
      <c r="M710" s="11">
        <v>517</v>
      </c>
      <c r="N710" s="13"/>
      <c r="O710" t="str">
        <f t="shared" si="29"/>
        <v/>
      </c>
    </row>
    <row r="711" spans="1:15" hidden="1">
      <c r="A711" s="41">
        <v>1.2024999999999999</v>
      </c>
      <c r="B711" s="14">
        <v>45679</v>
      </c>
      <c r="C711" s="8" t="s">
        <v>13</v>
      </c>
      <c r="D711" s="8" t="s">
        <v>15</v>
      </c>
      <c r="E711" s="8" t="s">
        <v>15</v>
      </c>
      <c r="F711" s="9">
        <f t="shared" si="28"/>
        <v>-28300000</v>
      </c>
      <c r="G711" s="9">
        <v>-283</v>
      </c>
      <c r="H711" s="10">
        <v>-30304772</v>
      </c>
      <c r="I711" s="11">
        <v>63394131236.894066</v>
      </c>
      <c r="J711" s="11">
        <v>642165</v>
      </c>
      <c r="K711" s="11">
        <v>98719.380901939527</v>
      </c>
      <c r="L711" s="12">
        <v>2367187.2047511153</v>
      </c>
      <c r="M711" s="11">
        <v>518</v>
      </c>
      <c r="N711" s="13"/>
      <c r="O711" t="str">
        <f t="shared" si="29"/>
        <v/>
      </c>
    </row>
    <row r="712" spans="1:15" hidden="1">
      <c r="A712" s="41">
        <v>1.2024999999999999</v>
      </c>
      <c r="B712" s="14">
        <v>45679</v>
      </c>
      <c r="C712" s="8" t="s">
        <v>13</v>
      </c>
      <c r="D712" s="8" t="s">
        <v>15</v>
      </c>
      <c r="E712" s="8" t="s">
        <v>15</v>
      </c>
      <c r="F712" s="9">
        <f t="shared" si="28"/>
        <v>-14100000</v>
      </c>
      <c r="G712" s="9">
        <v>-141</v>
      </c>
      <c r="H712" s="10">
        <v>-15098844</v>
      </c>
      <c r="I712" s="11">
        <v>63380211804.18689</v>
      </c>
      <c r="J712" s="11">
        <v>642024</v>
      </c>
      <c r="K712" s="11">
        <v>98719.380901939527</v>
      </c>
      <c r="L712" s="12">
        <v>1179411.2928265259</v>
      </c>
      <c r="M712" s="11">
        <v>519</v>
      </c>
      <c r="N712" s="13"/>
      <c r="O712" t="str">
        <f t="shared" si="29"/>
        <v/>
      </c>
    </row>
    <row r="713" spans="1:15" hidden="1">
      <c r="A713" s="41">
        <v>1.2024999999999999</v>
      </c>
      <c r="B713" s="14">
        <v>45679</v>
      </c>
      <c r="C713" s="8" t="s">
        <v>13</v>
      </c>
      <c r="D713" s="8" t="s">
        <v>15</v>
      </c>
      <c r="E713" s="8" t="s">
        <v>15</v>
      </c>
      <c r="F713" s="9">
        <f t="shared" si="28"/>
        <v>-9300000</v>
      </c>
      <c r="G713" s="9">
        <v>-93</v>
      </c>
      <c r="H713" s="10">
        <v>-9958812</v>
      </c>
      <c r="I713" s="11">
        <v>63371030901.763008</v>
      </c>
      <c r="J713" s="11">
        <v>641931</v>
      </c>
      <c r="K713" s="11">
        <v>98719.380901939527</v>
      </c>
      <c r="L713" s="12">
        <v>777909.57611962408</v>
      </c>
      <c r="M713" s="11">
        <v>520</v>
      </c>
      <c r="N713" s="13"/>
      <c r="O713" t="str">
        <f t="shared" si="29"/>
        <v/>
      </c>
    </row>
    <row r="714" spans="1:15" hidden="1">
      <c r="A714" s="41">
        <v>1.2024999999999999</v>
      </c>
      <c r="B714" s="14">
        <v>45679</v>
      </c>
      <c r="C714" s="8" t="s">
        <v>13</v>
      </c>
      <c r="D714" s="8" t="s">
        <v>15</v>
      </c>
      <c r="E714" s="8" t="s">
        <v>15</v>
      </c>
      <c r="F714" s="9">
        <f t="shared" ref="F714:F777" si="30">100000*G714</f>
        <v>-6500000</v>
      </c>
      <c r="G714" s="9">
        <v>-65</v>
      </c>
      <c r="H714" s="10">
        <v>-6960460</v>
      </c>
      <c r="I714" s="11">
        <v>63364614142.004379</v>
      </c>
      <c r="J714" s="11">
        <v>641866</v>
      </c>
      <c r="K714" s="11">
        <v>98719.380901939527</v>
      </c>
      <c r="L714" s="12">
        <v>543700.24137393106</v>
      </c>
      <c r="M714" s="11">
        <v>521</v>
      </c>
      <c r="N714" s="13"/>
      <c r="O714" t="str">
        <f t="shared" si="29"/>
        <v/>
      </c>
    </row>
    <row r="715" spans="1:15" hidden="1">
      <c r="A715" s="41">
        <v>1.2024999999999999</v>
      </c>
      <c r="B715" s="14">
        <v>45679</v>
      </c>
      <c r="C715" s="8" t="s">
        <v>13</v>
      </c>
      <c r="D715" s="8" t="s">
        <v>15</v>
      </c>
      <c r="E715" s="8" t="s">
        <v>15</v>
      </c>
      <c r="F715" s="9">
        <f t="shared" si="30"/>
        <v>-23300000</v>
      </c>
      <c r="G715" s="9">
        <v>-233</v>
      </c>
      <c r="H715" s="10">
        <v>-24950572</v>
      </c>
      <c r="I715" s="11">
        <v>63341612526.254227</v>
      </c>
      <c r="J715" s="11">
        <v>641633</v>
      </c>
      <c r="K715" s="11">
        <v>98719.380901939527</v>
      </c>
      <c r="L715" s="12">
        <v>1948956.2498480901</v>
      </c>
      <c r="M715" s="11">
        <v>522</v>
      </c>
      <c r="N715" s="13"/>
      <c r="O715" t="str">
        <f t="shared" si="29"/>
        <v/>
      </c>
    </row>
    <row r="716" spans="1:15" hidden="1">
      <c r="A716" s="41">
        <v>1.2024999999999999</v>
      </c>
      <c r="B716" s="14">
        <v>45679</v>
      </c>
      <c r="C716" s="8" t="s">
        <v>13</v>
      </c>
      <c r="D716" s="8" t="s">
        <v>15</v>
      </c>
      <c r="E716" s="8" t="s">
        <v>15</v>
      </c>
      <c r="F716" s="9">
        <f t="shared" si="30"/>
        <v>-3700000</v>
      </c>
      <c r="G716" s="9">
        <v>-37</v>
      </c>
      <c r="H716" s="10">
        <v>-3962108</v>
      </c>
      <c r="I716" s="11">
        <v>63337959909.160858</v>
      </c>
      <c r="J716" s="11">
        <v>641596</v>
      </c>
      <c r="K716" s="11">
        <v>98719.380901939527</v>
      </c>
      <c r="L716" s="12">
        <v>309490.90662823757</v>
      </c>
      <c r="M716" s="11">
        <v>523</v>
      </c>
      <c r="N716" s="13"/>
      <c r="O716" t="str">
        <f t="shared" si="29"/>
        <v/>
      </c>
    </row>
    <row r="717" spans="1:15" hidden="1">
      <c r="A717" s="41">
        <v>1.2024999999999999</v>
      </c>
      <c r="B717" s="14">
        <v>45679</v>
      </c>
      <c r="C717" s="8" t="s">
        <v>13</v>
      </c>
      <c r="D717" s="8" t="s">
        <v>15</v>
      </c>
      <c r="E717" s="8" t="s">
        <v>15</v>
      </c>
      <c r="F717" s="9">
        <f t="shared" si="30"/>
        <v>-1800000</v>
      </c>
      <c r="G717" s="9">
        <v>-18</v>
      </c>
      <c r="H717" s="10">
        <v>-1927512</v>
      </c>
      <c r="I717" s="11">
        <v>63336182960.304626</v>
      </c>
      <c r="J717" s="11">
        <v>641578</v>
      </c>
      <c r="K717" s="11">
        <v>98719.380901939527</v>
      </c>
      <c r="L717" s="12">
        <v>150563.14376508864</v>
      </c>
      <c r="M717" s="11">
        <v>524</v>
      </c>
      <c r="N717" s="13"/>
      <c r="O717" t="str">
        <f t="shared" si="29"/>
        <v/>
      </c>
    </row>
    <row r="718" spans="1:15" hidden="1">
      <c r="A718" s="41">
        <v>1.2024999999999999</v>
      </c>
      <c r="B718" s="14">
        <v>45679</v>
      </c>
      <c r="C718" s="8" t="s">
        <v>13</v>
      </c>
      <c r="D718" s="8" t="s">
        <v>15</v>
      </c>
      <c r="E718" s="8" t="s">
        <v>15</v>
      </c>
      <c r="F718" s="9">
        <f t="shared" si="30"/>
        <v>-2000000</v>
      </c>
      <c r="G718" s="9">
        <v>-20</v>
      </c>
      <c r="H718" s="10">
        <v>-2141680</v>
      </c>
      <c r="I718" s="11">
        <v>63334208572.686584</v>
      </c>
      <c r="J718" s="11">
        <v>641558</v>
      </c>
      <c r="K718" s="11">
        <v>98719.380901939527</v>
      </c>
      <c r="L718" s="12">
        <v>167292.38196120947</v>
      </c>
      <c r="M718" s="11">
        <v>525</v>
      </c>
      <c r="N718" s="13"/>
      <c r="O718" t="str">
        <f t="shared" si="29"/>
        <v/>
      </c>
    </row>
    <row r="719" spans="1:15" hidden="1">
      <c r="A719" s="41">
        <v>1.2024999999999999</v>
      </c>
      <c r="B719" s="14">
        <v>45679</v>
      </c>
      <c r="C719" s="8" t="s">
        <v>13</v>
      </c>
      <c r="D719" s="8" t="s">
        <v>15</v>
      </c>
      <c r="E719" s="8" t="s">
        <v>15</v>
      </c>
      <c r="F719" s="9">
        <f t="shared" si="30"/>
        <v>-1800000</v>
      </c>
      <c r="G719" s="9">
        <v>-18</v>
      </c>
      <c r="H719" s="10">
        <v>-1927512</v>
      </c>
      <c r="I719" s="11">
        <v>63332431623.830353</v>
      </c>
      <c r="J719" s="11">
        <v>641540</v>
      </c>
      <c r="K719" s="11">
        <v>98719.380901939527</v>
      </c>
      <c r="L719" s="12">
        <v>150563.14376508864</v>
      </c>
      <c r="M719" s="11">
        <v>526</v>
      </c>
      <c r="N719" s="13"/>
      <c r="O719" t="str">
        <f t="shared" si="29"/>
        <v/>
      </c>
    </row>
    <row r="720" spans="1:15" hidden="1">
      <c r="A720" s="41">
        <v>1.2024999999999999</v>
      </c>
      <c r="B720" s="14">
        <v>45679</v>
      </c>
      <c r="C720" s="8" t="s">
        <v>13</v>
      </c>
      <c r="D720" s="8" t="s">
        <v>15</v>
      </c>
      <c r="E720" s="8" t="s">
        <v>15</v>
      </c>
      <c r="F720" s="9">
        <f t="shared" si="30"/>
        <v>-1800000</v>
      </c>
      <c r="G720" s="9">
        <v>-18</v>
      </c>
      <c r="H720" s="10">
        <v>-1927512</v>
      </c>
      <c r="I720" s="11">
        <v>63330654674.974121</v>
      </c>
      <c r="J720" s="11">
        <v>641522</v>
      </c>
      <c r="K720" s="11">
        <v>98719.380901939527</v>
      </c>
      <c r="L720" s="12">
        <v>150563.14376508864</v>
      </c>
      <c r="M720" s="11">
        <v>527</v>
      </c>
      <c r="N720" s="13"/>
      <c r="O720" t="str">
        <f t="shared" si="29"/>
        <v/>
      </c>
    </row>
    <row r="721" spans="1:15" hidden="1">
      <c r="A721" s="41">
        <v>1.2024999999999999</v>
      </c>
      <c r="B721" s="14">
        <v>45679</v>
      </c>
      <c r="C721" s="8" t="s">
        <v>13</v>
      </c>
      <c r="D721" s="8" t="s">
        <v>15</v>
      </c>
      <c r="E721" s="8" t="s">
        <v>15</v>
      </c>
      <c r="F721" s="9">
        <f t="shared" si="30"/>
        <v>-9300000</v>
      </c>
      <c r="G721" s="9">
        <v>-93</v>
      </c>
      <c r="H721" s="10">
        <v>-9958812</v>
      </c>
      <c r="I721" s="11">
        <v>63321473772.55024</v>
      </c>
      <c r="J721" s="11">
        <v>641429</v>
      </c>
      <c r="K721" s="11">
        <v>98719.380901939527</v>
      </c>
      <c r="L721" s="12">
        <v>777909.57611962408</v>
      </c>
      <c r="M721" s="11">
        <v>528</v>
      </c>
      <c r="N721" s="13"/>
      <c r="O721" t="str">
        <f t="shared" si="29"/>
        <v/>
      </c>
    </row>
    <row r="722" spans="1:15" hidden="1">
      <c r="A722" s="41">
        <v>1.2024999999999999</v>
      </c>
      <c r="B722" s="14">
        <v>45679</v>
      </c>
      <c r="C722" s="8" t="s">
        <v>13</v>
      </c>
      <c r="D722" s="8" t="s">
        <v>15</v>
      </c>
      <c r="E722" s="8" t="s">
        <v>15</v>
      </c>
      <c r="F722" s="9">
        <f t="shared" si="30"/>
        <v>-900000</v>
      </c>
      <c r="G722" s="9">
        <v>-9</v>
      </c>
      <c r="H722" s="10">
        <v>-963756</v>
      </c>
      <c r="I722" s="11">
        <v>63320585298.122124</v>
      </c>
      <c r="J722" s="11">
        <v>641420</v>
      </c>
      <c r="K722" s="11">
        <v>98719.380901939527</v>
      </c>
      <c r="L722" s="12">
        <v>75281.571882544318</v>
      </c>
      <c r="M722" s="11">
        <v>529</v>
      </c>
      <c r="N722" s="13"/>
      <c r="O722" t="str">
        <f t="shared" si="29"/>
        <v/>
      </c>
    </row>
    <row r="723" spans="1:15" hidden="1">
      <c r="A723" s="41">
        <v>1.2024999999999999</v>
      </c>
      <c r="B723" s="14">
        <v>45679</v>
      </c>
      <c r="C723" s="8" t="s">
        <v>13</v>
      </c>
      <c r="D723" s="8" t="s">
        <v>15</v>
      </c>
      <c r="E723" s="8" t="s">
        <v>15</v>
      </c>
      <c r="F723" s="9">
        <f t="shared" si="30"/>
        <v>-10200000</v>
      </c>
      <c r="G723" s="9">
        <v>-102</v>
      </c>
      <c r="H723" s="10">
        <v>-10922568</v>
      </c>
      <c r="I723" s="11">
        <v>63310515921.270126</v>
      </c>
      <c r="J723" s="11">
        <v>641318</v>
      </c>
      <c r="K723" s="11">
        <v>98719.380901939527</v>
      </c>
      <c r="L723" s="12">
        <v>853191.14800216816</v>
      </c>
      <c r="M723" s="11">
        <v>530</v>
      </c>
      <c r="N723" s="13"/>
      <c r="O723" t="str">
        <f t="shared" si="29"/>
        <v/>
      </c>
    </row>
    <row r="724" spans="1:15" hidden="1">
      <c r="A724" s="41">
        <v>1.2024999999999999</v>
      </c>
      <c r="B724" s="14">
        <v>45679</v>
      </c>
      <c r="C724" s="8" t="s">
        <v>13</v>
      </c>
      <c r="D724" s="8" t="s">
        <v>15</v>
      </c>
      <c r="E724" s="8" t="s">
        <v>15</v>
      </c>
      <c r="F724" s="9">
        <f t="shared" si="30"/>
        <v>-53100000</v>
      </c>
      <c r="G724" s="9">
        <v>-531</v>
      </c>
      <c r="H724" s="10">
        <v>-56861604</v>
      </c>
      <c r="I724" s="11">
        <v>63258095930.0112</v>
      </c>
      <c r="J724" s="11">
        <v>640787</v>
      </c>
      <c r="K724" s="11">
        <v>98719.380901939527</v>
      </c>
      <c r="L724" s="12">
        <v>4441612.7410701141</v>
      </c>
      <c r="M724" s="11">
        <v>531</v>
      </c>
      <c r="N724" s="13"/>
      <c r="O724" t="str">
        <f t="shared" si="29"/>
        <v/>
      </c>
    </row>
    <row r="725" spans="1:15" hidden="1">
      <c r="A725" s="41">
        <v>1.2024999999999999</v>
      </c>
      <c r="B725" s="14">
        <v>45679</v>
      </c>
      <c r="C725" s="8" t="s">
        <v>13</v>
      </c>
      <c r="D725" s="8" t="s">
        <v>15</v>
      </c>
      <c r="E725" s="8" t="s">
        <v>15</v>
      </c>
      <c r="F725" s="9">
        <f t="shared" si="30"/>
        <v>-2800000</v>
      </c>
      <c r="G725" s="9">
        <v>-28</v>
      </c>
      <c r="H725" s="10">
        <v>-2998352</v>
      </c>
      <c r="I725" s="11">
        <v>63255331787.345947</v>
      </c>
      <c r="J725" s="11">
        <v>640759</v>
      </c>
      <c r="K725" s="11">
        <v>98719.380901939527</v>
      </c>
      <c r="L725" s="12">
        <v>234209.33474569302</v>
      </c>
      <c r="M725" s="11">
        <v>532</v>
      </c>
      <c r="N725" s="13"/>
      <c r="O725" t="str">
        <f t="shared" si="29"/>
        <v/>
      </c>
    </row>
    <row r="726" spans="1:15" hidden="1">
      <c r="A726" s="41">
        <v>1.2024999999999999</v>
      </c>
      <c r="B726" s="14">
        <v>45679</v>
      </c>
      <c r="C726" s="8" t="s">
        <v>13</v>
      </c>
      <c r="D726" s="8" t="s">
        <v>15</v>
      </c>
      <c r="E726" s="8" t="s">
        <v>15</v>
      </c>
      <c r="F726" s="9">
        <f t="shared" si="30"/>
        <v>900000</v>
      </c>
      <c r="G726" s="9">
        <v>9</v>
      </c>
      <c r="H726" s="10">
        <v>962811</v>
      </c>
      <c r="I726" s="11">
        <v>63256294598.345947</v>
      </c>
      <c r="J726" s="11">
        <v>640768</v>
      </c>
      <c r="K726" s="11">
        <v>98719.496913619194</v>
      </c>
      <c r="L726" s="12">
        <v>0</v>
      </c>
      <c r="M726" s="11">
        <v>533</v>
      </c>
      <c r="N726" s="13"/>
      <c r="O726" t="str">
        <f t="shared" si="29"/>
        <v/>
      </c>
    </row>
    <row r="727" spans="1:15" hidden="1">
      <c r="A727" s="41">
        <v>1.2024999999999999</v>
      </c>
      <c r="B727" s="14">
        <v>45679</v>
      </c>
      <c r="C727" s="8" t="s">
        <v>13</v>
      </c>
      <c r="D727" s="8" t="s">
        <v>15</v>
      </c>
      <c r="E727" s="8" t="s">
        <v>15</v>
      </c>
      <c r="F727" s="9">
        <f t="shared" si="30"/>
        <v>-233300000</v>
      </c>
      <c r="G727" s="9">
        <v>-2333</v>
      </c>
      <c r="H727" s="10">
        <v>-249826972</v>
      </c>
      <c r="I727" s="11">
        <v>63025982012.046471</v>
      </c>
      <c r="J727" s="11">
        <v>638435</v>
      </c>
      <c r="K727" s="11">
        <v>98719.496913619194</v>
      </c>
      <c r="L727" s="12">
        <v>19514385.700526416</v>
      </c>
      <c r="M727" s="11">
        <v>534</v>
      </c>
      <c r="N727" s="13"/>
      <c r="O727" t="str">
        <f t="shared" si="29"/>
        <v/>
      </c>
    </row>
    <row r="728" spans="1:15" hidden="1">
      <c r="A728" s="41">
        <v>1.2024999999999999</v>
      </c>
      <c r="B728" s="14">
        <v>45679</v>
      </c>
      <c r="C728" s="8" t="s">
        <v>13</v>
      </c>
      <c r="D728" s="8" t="s">
        <v>15</v>
      </c>
      <c r="E728" s="8" t="s">
        <v>15</v>
      </c>
      <c r="F728" s="9">
        <f t="shared" si="30"/>
        <v>-29100000</v>
      </c>
      <c r="G728" s="9">
        <v>-291</v>
      </c>
      <c r="H728" s="10">
        <v>-31161444</v>
      </c>
      <c r="I728" s="11">
        <v>62997254638.444611</v>
      </c>
      <c r="J728" s="11">
        <v>638144</v>
      </c>
      <c r="K728" s="11">
        <v>98719.496913619194</v>
      </c>
      <c r="L728" s="12">
        <v>2434070.3981368132</v>
      </c>
      <c r="M728" s="11">
        <v>535</v>
      </c>
      <c r="N728" s="13"/>
      <c r="O728" t="str">
        <f t="shared" si="29"/>
        <v/>
      </c>
    </row>
    <row r="729" spans="1:15" hidden="1">
      <c r="A729" s="41">
        <v>1.2024999999999999</v>
      </c>
      <c r="B729" s="14">
        <v>45679</v>
      </c>
      <c r="C729" s="8" t="s">
        <v>13</v>
      </c>
      <c r="D729" s="8" t="s">
        <v>15</v>
      </c>
      <c r="E729" s="8" t="s">
        <v>15</v>
      </c>
      <c r="F729" s="9">
        <f t="shared" si="30"/>
        <v>-4700000</v>
      </c>
      <c r="G729" s="9">
        <v>-47</v>
      </c>
      <c r="H729" s="10">
        <v>-5032948</v>
      </c>
      <c r="I729" s="11">
        <v>62992614822.089668</v>
      </c>
      <c r="J729" s="11">
        <v>638097</v>
      </c>
      <c r="K729" s="11">
        <v>98719.496913619194</v>
      </c>
      <c r="L729" s="12">
        <v>393131.64505989756</v>
      </c>
      <c r="M729" s="11">
        <v>536</v>
      </c>
      <c r="N729" s="13"/>
      <c r="O729" t="str">
        <f t="shared" si="29"/>
        <v/>
      </c>
    </row>
    <row r="730" spans="1:15" hidden="1">
      <c r="A730" s="41">
        <v>1.2024999999999999</v>
      </c>
      <c r="B730" s="14">
        <v>45679</v>
      </c>
      <c r="C730" s="8" t="s">
        <v>13</v>
      </c>
      <c r="D730" s="8" t="s">
        <v>15</v>
      </c>
      <c r="E730" s="8" t="s">
        <v>15</v>
      </c>
      <c r="F730" s="9">
        <f t="shared" si="30"/>
        <v>-4200000</v>
      </c>
      <c r="G730" s="9">
        <v>-42</v>
      </c>
      <c r="H730" s="10">
        <v>-4497528</v>
      </c>
      <c r="I730" s="11">
        <v>62988468603.219299</v>
      </c>
      <c r="J730" s="11">
        <v>638055</v>
      </c>
      <c r="K730" s="11">
        <v>98719.496913619194</v>
      </c>
      <c r="L730" s="12">
        <v>351309.1296279938</v>
      </c>
      <c r="M730" s="11">
        <v>537</v>
      </c>
      <c r="N730" s="13"/>
      <c r="O730" t="str">
        <f t="shared" si="29"/>
        <v/>
      </c>
    </row>
    <row r="731" spans="1:15" hidden="1">
      <c r="A731" s="41">
        <v>1.2024999999999999</v>
      </c>
      <c r="B731" s="14">
        <v>45679</v>
      </c>
      <c r="C731" s="8" t="s">
        <v>13</v>
      </c>
      <c r="D731" s="8" t="s">
        <v>15</v>
      </c>
      <c r="E731" s="8" t="s">
        <v>15</v>
      </c>
      <c r="F731" s="9">
        <f t="shared" si="30"/>
        <v>-3700000</v>
      </c>
      <c r="G731" s="9">
        <v>-37</v>
      </c>
      <c r="H731" s="10">
        <v>-3962108</v>
      </c>
      <c r="I731" s="11">
        <v>62984815981.833496</v>
      </c>
      <c r="J731" s="11">
        <v>638018</v>
      </c>
      <c r="K731" s="11">
        <v>98719.496913619194</v>
      </c>
      <c r="L731" s="12">
        <v>309486.61419609003</v>
      </c>
      <c r="M731" s="11">
        <v>538</v>
      </c>
      <c r="N731" s="13"/>
      <c r="O731" t="str">
        <f t="shared" si="29"/>
        <v/>
      </c>
    </row>
    <row r="732" spans="1:15" hidden="1">
      <c r="A732" s="41">
        <v>1.2024999999999999</v>
      </c>
      <c r="B732" s="14">
        <v>45679</v>
      </c>
      <c r="C732" s="8" t="s">
        <v>13</v>
      </c>
      <c r="D732" s="8" t="s">
        <v>15</v>
      </c>
      <c r="E732" s="8" t="s">
        <v>15</v>
      </c>
      <c r="F732" s="9">
        <f t="shared" si="30"/>
        <v>-4800000</v>
      </c>
      <c r="G732" s="9">
        <v>-48</v>
      </c>
      <c r="H732" s="10">
        <v>-5140032</v>
      </c>
      <c r="I732" s="11">
        <v>62980077445.981644</v>
      </c>
      <c r="J732" s="11">
        <v>637970</v>
      </c>
      <c r="K732" s="11">
        <v>98719.496913619194</v>
      </c>
      <c r="L732" s="12">
        <v>401496.14814627916</v>
      </c>
      <c r="M732" s="11">
        <v>539</v>
      </c>
      <c r="N732" s="13"/>
      <c r="O732" t="str">
        <f t="shared" si="29"/>
        <v/>
      </c>
    </row>
    <row r="733" spans="1:15" hidden="1">
      <c r="A733" s="41">
        <v>1.2024999999999999</v>
      </c>
      <c r="B733" s="14">
        <v>45679</v>
      </c>
      <c r="C733" s="8" t="s">
        <v>13</v>
      </c>
      <c r="D733" s="8" t="s">
        <v>15</v>
      </c>
      <c r="E733" s="8" t="s">
        <v>15</v>
      </c>
      <c r="F733" s="9">
        <f t="shared" si="30"/>
        <v>-2200000</v>
      </c>
      <c r="G733" s="9">
        <v>-22</v>
      </c>
      <c r="H733" s="10">
        <v>-2355848</v>
      </c>
      <c r="I733" s="11">
        <v>62977905617.049545</v>
      </c>
      <c r="J733" s="11">
        <v>637948</v>
      </c>
      <c r="K733" s="11">
        <v>98719.496913619194</v>
      </c>
      <c r="L733" s="12">
        <v>184019.06790037779</v>
      </c>
      <c r="M733" s="11">
        <v>540</v>
      </c>
      <c r="N733" s="13"/>
      <c r="O733" t="str">
        <f t="shared" si="29"/>
        <v/>
      </c>
    </row>
    <row r="734" spans="1:15" hidden="1">
      <c r="A734" s="41">
        <v>1.2024999999999999</v>
      </c>
      <c r="B734" s="14">
        <v>45679</v>
      </c>
      <c r="C734" s="8" t="s">
        <v>13</v>
      </c>
      <c r="D734" s="8" t="s">
        <v>15</v>
      </c>
      <c r="E734" s="8" t="s">
        <v>15</v>
      </c>
      <c r="F734" s="9">
        <f t="shared" si="30"/>
        <v>-2500000</v>
      </c>
      <c r="G734" s="9">
        <v>-25</v>
      </c>
      <c r="H734" s="10">
        <v>-2677100</v>
      </c>
      <c r="I734" s="11">
        <v>62975437629.626701</v>
      </c>
      <c r="J734" s="11">
        <v>637923</v>
      </c>
      <c r="K734" s="11">
        <v>98719.496913619194</v>
      </c>
      <c r="L734" s="12">
        <v>209112.57715952024</v>
      </c>
      <c r="M734" s="11">
        <v>541</v>
      </c>
      <c r="N734" s="13"/>
      <c r="O734" t="str">
        <f t="shared" si="29"/>
        <v/>
      </c>
    </row>
    <row r="735" spans="1:15" hidden="1">
      <c r="A735" s="41">
        <v>1.2024999999999999</v>
      </c>
      <c r="B735" s="14">
        <v>45679</v>
      </c>
      <c r="C735" s="8" t="s">
        <v>13</v>
      </c>
      <c r="D735" s="8" t="s">
        <v>15</v>
      </c>
      <c r="E735" s="8" t="s">
        <v>15</v>
      </c>
      <c r="F735" s="9">
        <f t="shared" si="30"/>
        <v>-3200000</v>
      </c>
      <c r="G735" s="9">
        <v>-32</v>
      </c>
      <c r="H735" s="10">
        <v>-3426688</v>
      </c>
      <c r="I735" s="11">
        <v>62972278605.725464</v>
      </c>
      <c r="J735" s="11">
        <v>637891</v>
      </c>
      <c r="K735" s="11">
        <v>98719.496913619194</v>
      </c>
      <c r="L735" s="12">
        <v>267664.09876418579</v>
      </c>
      <c r="M735" s="11">
        <v>542</v>
      </c>
      <c r="N735" s="13"/>
      <c r="O735" t="str">
        <f t="shared" si="29"/>
        <v/>
      </c>
    </row>
    <row r="736" spans="1:15" hidden="1">
      <c r="A736" s="41">
        <v>1.2024999999999999</v>
      </c>
      <c r="B736" s="14">
        <v>45679</v>
      </c>
      <c r="C736" s="8" t="s">
        <v>13</v>
      </c>
      <c r="D736" s="8" t="s">
        <v>15</v>
      </c>
      <c r="E736" s="8" t="s">
        <v>15</v>
      </c>
      <c r="F736" s="9">
        <f t="shared" si="30"/>
        <v>-2800000</v>
      </c>
      <c r="G736" s="9">
        <v>-28</v>
      </c>
      <c r="H736" s="10">
        <v>-2998352</v>
      </c>
      <c r="I736" s="11">
        <v>62969514459.811882</v>
      </c>
      <c r="J736" s="11">
        <v>637863</v>
      </c>
      <c r="K736" s="11">
        <v>98719.496913619194</v>
      </c>
      <c r="L736" s="12">
        <v>234206.08641866269</v>
      </c>
      <c r="M736" s="11">
        <v>543</v>
      </c>
      <c r="N736" s="13"/>
      <c r="O736" t="str">
        <f t="shared" si="29"/>
        <v/>
      </c>
    </row>
    <row r="737" spans="1:15" hidden="1">
      <c r="A737" s="41">
        <v>1.2024999999999999</v>
      </c>
      <c r="B737" s="14">
        <v>45679</v>
      </c>
      <c r="C737" s="8" t="s">
        <v>13</v>
      </c>
      <c r="D737" s="8" t="s">
        <v>15</v>
      </c>
      <c r="E737" s="8" t="s">
        <v>15</v>
      </c>
      <c r="F737" s="9">
        <f t="shared" si="30"/>
        <v>-1200000</v>
      </c>
      <c r="G737" s="9">
        <v>-12</v>
      </c>
      <c r="H737" s="10">
        <v>-1285008</v>
      </c>
      <c r="I737" s="11">
        <v>62968329825.848915</v>
      </c>
      <c r="J737" s="11">
        <v>637851</v>
      </c>
      <c r="K737" s="11">
        <v>98719.496913619194</v>
      </c>
      <c r="L737" s="12">
        <v>100374.03703656979</v>
      </c>
      <c r="M737" s="11">
        <v>544</v>
      </c>
      <c r="N737" s="13"/>
      <c r="O737" t="str">
        <f t="shared" si="29"/>
        <v/>
      </c>
    </row>
    <row r="738" spans="1:15" hidden="1">
      <c r="A738" s="41">
        <v>1.2024999999999999</v>
      </c>
      <c r="B738" s="14">
        <v>45679</v>
      </c>
      <c r="C738" s="8" t="s">
        <v>13</v>
      </c>
      <c r="D738" s="8" t="s">
        <v>15</v>
      </c>
      <c r="E738" s="8" t="s">
        <v>15</v>
      </c>
      <c r="F738" s="9">
        <f t="shared" si="30"/>
        <v>-2300000</v>
      </c>
      <c r="G738" s="9">
        <v>-23</v>
      </c>
      <c r="H738" s="10">
        <v>-2462932</v>
      </c>
      <c r="I738" s="11">
        <v>62966059277.419899</v>
      </c>
      <c r="J738" s="11">
        <v>637828</v>
      </c>
      <c r="K738" s="11">
        <v>98719.496913619194</v>
      </c>
      <c r="L738" s="12">
        <v>192383.57098675845</v>
      </c>
      <c r="M738" s="11">
        <v>545</v>
      </c>
      <c r="N738" s="13"/>
      <c r="O738" t="str">
        <f t="shared" si="29"/>
        <v/>
      </c>
    </row>
    <row r="739" spans="1:15" hidden="1">
      <c r="A739" s="41">
        <v>1.2024999999999999</v>
      </c>
      <c r="B739" s="14">
        <v>45679</v>
      </c>
      <c r="C739" s="8" t="s">
        <v>13</v>
      </c>
      <c r="D739" s="8" t="s">
        <v>15</v>
      </c>
      <c r="E739" s="8" t="s">
        <v>15</v>
      </c>
      <c r="F739" s="9">
        <f t="shared" si="30"/>
        <v>-3200000</v>
      </c>
      <c r="G739" s="9">
        <v>-32</v>
      </c>
      <c r="H739" s="10">
        <v>-3426688</v>
      </c>
      <c r="I739" s="11">
        <v>62962900253.518661</v>
      </c>
      <c r="J739" s="11">
        <v>637796</v>
      </c>
      <c r="K739" s="11">
        <v>98719.496913619194</v>
      </c>
      <c r="L739" s="12">
        <v>267664.09876418579</v>
      </c>
      <c r="M739" s="11">
        <v>546</v>
      </c>
      <c r="N739" s="13"/>
      <c r="O739" t="str">
        <f t="shared" si="29"/>
        <v/>
      </c>
    </row>
    <row r="740" spans="1:15" hidden="1">
      <c r="A740" s="41">
        <v>1.2024999999999999</v>
      </c>
      <c r="B740" s="14">
        <v>45679</v>
      </c>
      <c r="C740" s="8" t="s">
        <v>13</v>
      </c>
      <c r="D740" s="8" t="s">
        <v>15</v>
      </c>
      <c r="E740" s="8" t="s">
        <v>15</v>
      </c>
      <c r="F740" s="9">
        <f t="shared" si="30"/>
        <v>-1900000</v>
      </c>
      <c r="G740" s="9">
        <v>-19</v>
      </c>
      <c r="H740" s="10">
        <v>-2034596</v>
      </c>
      <c r="I740" s="11">
        <v>62961024583.077301</v>
      </c>
      <c r="J740" s="11">
        <v>637777</v>
      </c>
      <c r="K740" s="11">
        <v>98719.496913619194</v>
      </c>
      <c r="L740" s="12">
        <v>158925.55864123534</v>
      </c>
      <c r="M740" s="11">
        <v>547</v>
      </c>
      <c r="N740" s="13"/>
      <c r="O740" t="str">
        <f t="shared" si="29"/>
        <v/>
      </c>
    </row>
    <row r="741" spans="1:15" hidden="1">
      <c r="A741" s="41">
        <v>1.2024999999999999</v>
      </c>
      <c r="B741" s="14">
        <v>45679</v>
      </c>
      <c r="C741" s="8" t="s">
        <v>13</v>
      </c>
      <c r="D741" s="8" t="s">
        <v>15</v>
      </c>
      <c r="E741" s="8" t="s">
        <v>15</v>
      </c>
      <c r="F741" s="9">
        <f t="shared" si="30"/>
        <v>-8700000</v>
      </c>
      <c r="G741" s="9">
        <v>-87</v>
      </c>
      <c r="H741" s="10">
        <v>-9316308</v>
      </c>
      <c r="I741" s="11">
        <v>62952435986.845818</v>
      </c>
      <c r="J741" s="11">
        <v>637690</v>
      </c>
      <c r="K741" s="11">
        <v>98719.496913619194</v>
      </c>
      <c r="L741" s="12">
        <v>727711.7685151305</v>
      </c>
      <c r="M741" s="11">
        <v>548</v>
      </c>
      <c r="N741" s="13"/>
      <c r="O741" t="str">
        <f t="shared" si="29"/>
        <v/>
      </c>
    </row>
    <row r="742" spans="1:15" hidden="1">
      <c r="A742" s="41">
        <v>1.2024999999999999</v>
      </c>
      <c r="B742" s="14">
        <v>45679</v>
      </c>
      <c r="C742" s="8" t="s">
        <v>13</v>
      </c>
      <c r="D742" s="8" t="s">
        <v>15</v>
      </c>
      <c r="E742" s="8" t="s">
        <v>15</v>
      </c>
      <c r="F742" s="9">
        <f t="shared" si="30"/>
        <v>-2000000</v>
      </c>
      <c r="G742" s="9">
        <v>-20</v>
      </c>
      <c r="H742" s="10">
        <v>-2141680</v>
      </c>
      <c r="I742" s="11">
        <v>62950461596.907547</v>
      </c>
      <c r="J742" s="11">
        <v>637670</v>
      </c>
      <c r="K742" s="11">
        <v>98719.496913619194</v>
      </c>
      <c r="L742" s="12">
        <v>167290.061727616</v>
      </c>
      <c r="M742" s="11">
        <v>549</v>
      </c>
      <c r="N742" s="13"/>
      <c r="O742" t="str">
        <f t="shared" si="29"/>
        <v/>
      </c>
    </row>
    <row r="743" spans="1:15" hidden="1">
      <c r="A743" s="41">
        <v>1.2024999999999999</v>
      </c>
      <c r="B743" s="14">
        <v>45679</v>
      </c>
      <c r="C743" s="8" t="s">
        <v>13</v>
      </c>
      <c r="D743" s="8" t="s">
        <v>15</v>
      </c>
      <c r="E743" s="8" t="s">
        <v>15</v>
      </c>
      <c r="F743" s="9">
        <f t="shared" si="30"/>
        <v>-1800000</v>
      </c>
      <c r="G743" s="9">
        <v>-18</v>
      </c>
      <c r="H743" s="10">
        <v>-1927512</v>
      </c>
      <c r="I743" s="11">
        <v>62948684645.963104</v>
      </c>
      <c r="J743" s="11">
        <v>637652</v>
      </c>
      <c r="K743" s="11">
        <v>98719.496913619194</v>
      </c>
      <c r="L743" s="12">
        <v>150561.05555485445</v>
      </c>
      <c r="M743" s="11">
        <v>550</v>
      </c>
      <c r="N743" s="13"/>
      <c r="O743" t="str">
        <f t="shared" si="29"/>
        <v/>
      </c>
    </row>
    <row r="744" spans="1:15" hidden="1">
      <c r="A744" s="41">
        <v>1.2024999999999999</v>
      </c>
      <c r="B744" s="14">
        <v>45679</v>
      </c>
      <c r="C744" s="8" t="s">
        <v>13</v>
      </c>
      <c r="D744" s="8" t="s">
        <v>15</v>
      </c>
      <c r="E744" s="8" t="s">
        <v>15</v>
      </c>
      <c r="F744" s="9">
        <f t="shared" si="30"/>
        <v>-8700000</v>
      </c>
      <c r="G744" s="9">
        <v>-87</v>
      </c>
      <c r="H744" s="10">
        <v>-9316308</v>
      </c>
      <c r="I744" s="11">
        <v>62940096049.731621</v>
      </c>
      <c r="J744" s="11">
        <v>637565</v>
      </c>
      <c r="K744" s="11">
        <v>98719.496913619194</v>
      </c>
      <c r="L744" s="12">
        <v>727711.7685151305</v>
      </c>
      <c r="M744" s="11">
        <v>551</v>
      </c>
      <c r="N744" s="13"/>
      <c r="O744" t="str">
        <f t="shared" si="29"/>
        <v/>
      </c>
    </row>
    <row r="745" spans="1:15" hidden="1">
      <c r="A745" s="41">
        <v>1.2024999999999999</v>
      </c>
      <c r="B745" s="14">
        <v>45679</v>
      </c>
      <c r="C745" s="8" t="s">
        <v>13</v>
      </c>
      <c r="D745" s="8" t="s">
        <v>15</v>
      </c>
      <c r="E745" s="8" t="s">
        <v>15</v>
      </c>
      <c r="F745" s="9">
        <f t="shared" si="30"/>
        <v>-10900000</v>
      </c>
      <c r="G745" s="9">
        <v>-109</v>
      </c>
      <c r="H745" s="10">
        <v>-11672156</v>
      </c>
      <c r="I745" s="11">
        <v>62929335624.568039</v>
      </c>
      <c r="J745" s="11">
        <v>637456</v>
      </c>
      <c r="K745" s="11">
        <v>98719.496913619194</v>
      </c>
      <c r="L745" s="12">
        <v>911730.83641550876</v>
      </c>
      <c r="M745" s="11">
        <v>552</v>
      </c>
      <c r="N745" s="13"/>
      <c r="O745" t="str">
        <f t="shared" si="29"/>
        <v/>
      </c>
    </row>
    <row r="746" spans="1:15" hidden="1">
      <c r="A746" s="41">
        <v>1.2024999999999999</v>
      </c>
      <c r="B746" s="14">
        <v>45679</v>
      </c>
      <c r="C746" s="8" t="s">
        <v>13</v>
      </c>
      <c r="D746" s="8" t="s">
        <v>15</v>
      </c>
      <c r="E746" s="8" t="s">
        <v>15</v>
      </c>
      <c r="F746" s="9">
        <f t="shared" si="30"/>
        <v>-6900000</v>
      </c>
      <c r="G746" s="9">
        <v>-69</v>
      </c>
      <c r="H746" s="10">
        <v>-7388796</v>
      </c>
      <c r="I746" s="11">
        <v>62922523979.280998</v>
      </c>
      <c r="J746" s="11">
        <v>637387</v>
      </c>
      <c r="K746" s="11">
        <v>98719.496913619194</v>
      </c>
      <c r="L746" s="12">
        <v>577150.71296027582</v>
      </c>
      <c r="M746" s="11">
        <v>553</v>
      </c>
      <c r="N746" s="13"/>
      <c r="O746" t="str">
        <f t="shared" si="29"/>
        <v/>
      </c>
    </row>
    <row r="747" spans="1:15" hidden="1">
      <c r="A747" s="41">
        <v>1.2024999999999999</v>
      </c>
      <c r="B747" s="14">
        <v>45679</v>
      </c>
      <c r="C747" s="8" t="s">
        <v>13</v>
      </c>
      <c r="D747" s="8" t="s">
        <v>15</v>
      </c>
      <c r="E747" s="8" t="s">
        <v>15</v>
      </c>
      <c r="F747" s="9">
        <f t="shared" si="30"/>
        <v>-5800000</v>
      </c>
      <c r="G747" s="9">
        <v>-58</v>
      </c>
      <c r="H747" s="10">
        <v>-6210872</v>
      </c>
      <c r="I747" s="11">
        <v>62916798248.460007</v>
      </c>
      <c r="J747" s="11">
        <v>637329</v>
      </c>
      <c r="K747" s="11">
        <v>98719.496913619194</v>
      </c>
      <c r="L747" s="12">
        <v>485141.17901008669</v>
      </c>
      <c r="M747" s="11">
        <v>554</v>
      </c>
      <c r="N747" s="13"/>
      <c r="O747" t="str">
        <f t="shared" si="29"/>
        <v/>
      </c>
    </row>
    <row r="748" spans="1:15" hidden="1">
      <c r="A748" s="41">
        <v>1.2024999999999999</v>
      </c>
      <c r="B748" s="14">
        <v>45679</v>
      </c>
      <c r="C748" s="8" t="s">
        <v>13</v>
      </c>
      <c r="D748" s="8" t="s">
        <v>15</v>
      </c>
      <c r="E748" s="8" t="s">
        <v>15</v>
      </c>
      <c r="F748" s="9">
        <f t="shared" si="30"/>
        <v>-1000000</v>
      </c>
      <c r="G748" s="9">
        <v>-10</v>
      </c>
      <c r="H748" s="10">
        <v>-1070840</v>
      </c>
      <c r="I748" s="11">
        <v>62915811053.490868</v>
      </c>
      <c r="J748" s="11">
        <v>637319</v>
      </c>
      <c r="K748" s="11">
        <v>98719.496913619194</v>
      </c>
      <c r="L748" s="12">
        <v>83645.030863808002</v>
      </c>
      <c r="M748" s="11">
        <v>555</v>
      </c>
      <c r="N748" s="13"/>
      <c r="O748" t="str">
        <f t="shared" si="29"/>
        <v/>
      </c>
    </row>
    <row r="749" spans="1:15" hidden="1">
      <c r="A749" s="41">
        <v>1.2024999999999999</v>
      </c>
      <c r="B749" s="14">
        <v>45679</v>
      </c>
      <c r="C749" s="8" t="s">
        <v>13</v>
      </c>
      <c r="D749" s="8" t="s">
        <v>15</v>
      </c>
      <c r="E749" s="8" t="s">
        <v>15</v>
      </c>
      <c r="F749" s="9">
        <f t="shared" si="30"/>
        <v>-1500000</v>
      </c>
      <c r="G749" s="9">
        <v>-15</v>
      </c>
      <c r="H749" s="10">
        <v>-1606260</v>
      </c>
      <c r="I749" s="11">
        <v>62914330261.037163</v>
      </c>
      <c r="J749" s="11">
        <v>637304</v>
      </c>
      <c r="K749" s="11">
        <v>98719.496913619194</v>
      </c>
      <c r="L749" s="12">
        <v>125467.546295712</v>
      </c>
      <c r="M749" s="11">
        <v>556</v>
      </c>
      <c r="N749" s="13"/>
      <c r="O749" t="str">
        <f t="shared" si="29"/>
        <v/>
      </c>
    </row>
    <row r="750" spans="1:15" hidden="1">
      <c r="A750" s="41">
        <v>1.2024999999999999</v>
      </c>
      <c r="B750" s="14">
        <v>45679</v>
      </c>
      <c r="C750" s="8" t="s">
        <v>13</v>
      </c>
      <c r="D750" s="8" t="s">
        <v>15</v>
      </c>
      <c r="E750" s="8" t="s">
        <v>15</v>
      </c>
      <c r="F750" s="9">
        <f t="shared" si="30"/>
        <v>-4800000</v>
      </c>
      <c r="G750" s="9">
        <v>-48</v>
      </c>
      <c r="H750" s="10">
        <v>-5140032</v>
      </c>
      <c r="I750" s="11">
        <v>62909591725.18531</v>
      </c>
      <c r="J750" s="11">
        <v>637256</v>
      </c>
      <c r="K750" s="11">
        <v>98719.496913619194</v>
      </c>
      <c r="L750" s="12">
        <v>401496.14814627916</v>
      </c>
      <c r="M750" s="11">
        <v>557</v>
      </c>
      <c r="N750" s="13"/>
      <c r="O750" t="str">
        <f t="shared" si="29"/>
        <v/>
      </c>
    </row>
    <row r="751" spans="1:15" hidden="1">
      <c r="A751" s="41">
        <v>1.2024999999999999</v>
      </c>
      <c r="B751" s="14">
        <v>45679</v>
      </c>
      <c r="C751" s="8" t="s">
        <v>13</v>
      </c>
      <c r="D751" s="8" t="s">
        <v>15</v>
      </c>
      <c r="E751" s="8" t="s">
        <v>15</v>
      </c>
      <c r="F751" s="9">
        <f t="shared" si="30"/>
        <v>-74300000</v>
      </c>
      <c r="G751" s="9">
        <v>-743</v>
      </c>
      <c r="H751" s="10">
        <v>-79563412</v>
      </c>
      <c r="I751" s="11">
        <v>62836243138.978493</v>
      </c>
      <c r="J751" s="11">
        <v>636513</v>
      </c>
      <c r="K751" s="11">
        <v>98719.496913619194</v>
      </c>
      <c r="L751" s="12">
        <v>6214825.7931809425</v>
      </c>
      <c r="M751" s="11">
        <v>558</v>
      </c>
      <c r="N751" s="13"/>
      <c r="O751" t="str">
        <f t="shared" si="29"/>
        <v/>
      </c>
    </row>
    <row r="752" spans="1:15" hidden="1">
      <c r="A752" s="41">
        <v>1.2024999999999999</v>
      </c>
      <c r="B752" s="14">
        <v>45679</v>
      </c>
      <c r="C752" s="8" t="s">
        <v>13</v>
      </c>
      <c r="D752" s="8" t="s">
        <v>15</v>
      </c>
      <c r="E752" s="8" t="s">
        <v>15</v>
      </c>
      <c r="F752" s="9">
        <f t="shared" si="30"/>
        <v>-15500000</v>
      </c>
      <c r="G752" s="9">
        <v>-155</v>
      </c>
      <c r="H752" s="10">
        <v>-16598020</v>
      </c>
      <c r="I752" s="11">
        <v>62820941616.956879</v>
      </c>
      <c r="J752" s="11">
        <v>636358</v>
      </c>
      <c r="K752" s="11">
        <v>98719.496913619194</v>
      </c>
      <c r="L752" s="12">
        <v>1296497.9783890247</v>
      </c>
      <c r="M752" s="11">
        <v>559</v>
      </c>
      <c r="N752" s="13"/>
      <c r="O752" t="str">
        <f t="shared" si="29"/>
        <v/>
      </c>
    </row>
    <row r="753" spans="1:15" hidden="1">
      <c r="A753" s="41">
        <v>1.2024999999999999</v>
      </c>
      <c r="B753" s="14">
        <v>45679</v>
      </c>
      <c r="C753" s="8" t="s">
        <v>13</v>
      </c>
      <c r="D753" s="8" t="s">
        <v>15</v>
      </c>
      <c r="E753" s="8" t="s">
        <v>15</v>
      </c>
      <c r="F753" s="9">
        <f t="shared" si="30"/>
        <v>-8800000</v>
      </c>
      <c r="G753" s="9">
        <v>-88</v>
      </c>
      <c r="H753" s="10">
        <v>-9423392</v>
      </c>
      <c r="I753" s="11">
        <v>62812254301.228477</v>
      </c>
      <c r="J753" s="11">
        <v>636270</v>
      </c>
      <c r="K753" s="11">
        <v>98719.496913619194</v>
      </c>
      <c r="L753" s="12">
        <v>736076.27160151117</v>
      </c>
      <c r="M753" s="11">
        <v>560</v>
      </c>
      <c r="N753" s="13"/>
      <c r="O753" t="str">
        <f t="shared" si="29"/>
        <v/>
      </c>
    </row>
    <row r="754" spans="1:15" hidden="1">
      <c r="A754" s="41">
        <v>1.2024999999999999</v>
      </c>
      <c r="B754" s="14">
        <v>45679</v>
      </c>
      <c r="C754" s="8" t="s">
        <v>13</v>
      </c>
      <c r="D754" s="8" t="s">
        <v>15</v>
      </c>
      <c r="E754" s="8" t="s">
        <v>15</v>
      </c>
      <c r="F754" s="9">
        <f t="shared" si="30"/>
        <v>-33600000</v>
      </c>
      <c r="G754" s="9">
        <v>-336</v>
      </c>
      <c r="H754" s="10">
        <v>-35980224</v>
      </c>
      <c r="I754" s="11">
        <v>62779084550.265503</v>
      </c>
      <c r="J754" s="11">
        <v>635934</v>
      </c>
      <c r="K754" s="11">
        <v>98719.496913619194</v>
      </c>
      <c r="L754" s="12">
        <v>2810473.0370239504</v>
      </c>
      <c r="M754" s="11">
        <v>561</v>
      </c>
      <c r="N754" s="13"/>
      <c r="O754" t="str">
        <f t="shared" si="29"/>
        <v/>
      </c>
    </row>
    <row r="755" spans="1:15" hidden="1">
      <c r="A755" s="41">
        <v>1.2024999999999999</v>
      </c>
      <c r="B755" s="14">
        <v>45679</v>
      </c>
      <c r="C755" s="8" t="s">
        <v>13</v>
      </c>
      <c r="D755" s="8" t="s">
        <v>15</v>
      </c>
      <c r="E755" s="8" t="s">
        <v>15</v>
      </c>
      <c r="F755" s="9">
        <f t="shared" si="30"/>
        <v>-13700000</v>
      </c>
      <c r="G755" s="9">
        <v>-137</v>
      </c>
      <c r="H755" s="10">
        <v>-14670508</v>
      </c>
      <c r="I755" s="11">
        <v>62765559979.188339</v>
      </c>
      <c r="J755" s="11">
        <v>635797</v>
      </c>
      <c r="K755" s="11">
        <v>98719.496913619194</v>
      </c>
      <c r="L755" s="12">
        <v>1145936.922834171</v>
      </c>
      <c r="M755" s="11">
        <v>562</v>
      </c>
      <c r="N755" s="13"/>
      <c r="O755" t="str">
        <f t="shared" si="29"/>
        <v/>
      </c>
    </row>
    <row r="756" spans="1:15" hidden="1">
      <c r="A756" s="41">
        <v>1.2024999999999999</v>
      </c>
      <c r="B756" s="14">
        <v>45679</v>
      </c>
      <c r="C756" s="8" t="s">
        <v>13</v>
      </c>
      <c r="D756" s="8" t="s">
        <v>15</v>
      </c>
      <c r="E756" s="8" t="s">
        <v>15</v>
      </c>
      <c r="F756" s="9">
        <f t="shared" si="30"/>
        <v>-6600000</v>
      </c>
      <c r="G756" s="9">
        <v>-66</v>
      </c>
      <c r="H756" s="10">
        <v>-7067544</v>
      </c>
      <c r="I756" s="11">
        <v>62759044492.392044</v>
      </c>
      <c r="J756" s="11">
        <v>635731</v>
      </c>
      <c r="K756" s="11">
        <v>98719.496913619194</v>
      </c>
      <c r="L756" s="12">
        <v>552057.20370113291</v>
      </c>
      <c r="M756" s="11">
        <v>563</v>
      </c>
      <c r="N756" s="13"/>
      <c r="O756" t="str">
        <f t="shared" si="29"/>
        <v/>
      </c>
    </row>
    <row r="757" spans="1:15" hidden="1">
      <c r="A757" s="41">
        <v>1.2024999999999999</v>
      </c>
      <c r="B757" s="14">
        <v>45679</v>
      </c>
      <c r="C757" s="8" t="s">
        <v>13</v>
      </c>
      <c r="D757" s="8" t="s">
        <v>15</v>
      </c>
      <c r="E757" s="8" t="s">
        <v>15</v>
      </c>
      <c r="F757" s="9">
        <f t="shared" si="30"/>
        <v>-4600000</v>
      </c>
      <c r="G757" s="9">
        <v>-46</v>
      </c>
      <c r="H757" s="10">
        <v>-4925864</v>
      </c>
      <c r="I757" s="11">
        <v>62754503395.534019</v>
      </c>
      <c r="J757" s="11">
        <v>635685</v>
      </c>
      <c r="K757" s="11">
        <v>98719.496913619194</v>
      </c>
      <c r="L757" s="12">
        <v>384767.1419735169</v>
      </c>
      <c r="M757" s="11">
        <v>564</v>
      </c>
      <c r="N757" s="13"/>
      <c r="O757" t="str">
        <f t="shared" si="29"/>
        <v/>
      </c>
    </row>
    <row r="758" spans="1:15" hidden="1">
      <c r="A758" s="41">
        <v>1.2024999999999999</v>
      </c>
      <c r="B758" s="14">
        <v>45679</v>
      </c>
      <c r="C758" s="8" t="s">
        <v>13</v>
      </c>
      <c r="D758" s="8" t="s">
        <v>15</v>
      </c>
      <c r="E758" s="8" t="s">
        <v>15</v>
      </c>
      <c r="F758" s="9">
        <f t="shared" si="30"/>
        <v>-4600000</v>
      </c>
      <c r="G758" s="9">
        <v>-46</v>
      </c>
      <c r="H758" s="10">
        <v>-4925864</v>
      </c>
      <c r="I758" s="11">
        <v>62749962298.675995</v>
      </c>
      <c r="J758" s="11">
        <v>635639</v>
      </c>
      <c r="K758" s="11">
        <v>98719.496913619194</v>
      </c>
      <c r="L758" s="12">
        <v>384767.1419735169</v>
      </c>
      <c r="M758" s="11">
        <v>565</v>
      </c>
      <c r="N758" s="13"/>
      <c r="O758" t="str">
        <f t="shared" si="29"/>
        <v/>
      </c>
    </row>
    <row r="759" spans="1:15" hidden="1">
      <c r="A759" s="41">
        <v>1.2024999999999999</v>
      </c>
      <c r="B759" s="14">
        <v>45679</v>
      </c>
      <c r="C759" s="8" t="s">
        <v>13</v>
      </c>
      <c r="D759" s="8" t="s">
        <v>15</v>
      </c>
      <c r="E759" s="8" t="s">
        <v>15</v>
      </c>
      <c r="F759" s="9">
        <f t="shared" si="30"/>
        <v>-29900000</v>
      </c>
      <c r="G759" s="9">
        <v>-299</v>
      </c>
      <c r="H759" s="10">
        <v>-32018116</v>
      </c>
      <c r="I759" s="11">
        <v>62720445169.098824</v>
      </c>
      <c r="J759" s="11">
        <v>635340</v>
      </c>
      <c r="K759" s="11">
        <v>98719.496913619194</v>
      </c>
      <c r="L759" s="12">
        <v>2500986.4228278622</v>
      </c>
      <c r="M759" s="11">
        <v>566</v>
      </c>
      <c r="N759" s="13"/>
      <c r="O759" t="str">
        <f t="shared" si="29"/>
        <v/>
      </c>
    </row>
    <row r="760" spans="1:15" hidden="1">
      <c r="A760" s="41">
        <v>1.2024999999999999</v>
      </c>
      <c r="B760" s="14">
        <v>45679</v>
      </c>
      <c r="C760" s="8" t="s">
        <v>13</v>
      </c>
      <c r="D760" s="8" t="s">
        <v>15</v>
      </c>
      <c r="E760" s="8" t="s">
        <v>15</v>
      </c>
      <c r="F760" s="9">
        <f t="shared" si="30"/>
        <v>-1800000</v>
      </c>
      <c r="G760" s="9">
        <v>-18</v>
      </c>
      <c r="H760" s="10">
        <v>-1927512</v>
      </c>
      <c r="I760" s="11">
        <v>62718668218.154381</v>
      </c>
      <c r="J760" s="11">
        <v>635322</v>
      </c>
      <c r="K760" s="11">
        <v>98719.496913619194</v>
      </c>
      <c r="L760" s="12">
        <v>150561.05555485445</v>
      </c>
      <c r="M760" s="11">
        <v>567</v>
      </c>
      <c r="N760" s="13"/>
      <c r="O760" t="str">
        <f t="shared" si="29"/>
        <v/>
      </c>
    </row>
    <row r="761" spans="1:15" hidden="1">
      <c r="A761" s="41">
        <v>1.2024999999999999</v>
      </c>
      <c r="B761" s="14">
        <v>45679</v>
      </c>
      <c r="C761" s="8" t="s">
        <v>13</v>
      </c>
      <c r="D761" s="8" t="s">
        <v>15</v>
      </c>
      <c r="E761" s="8" t="s">
        <v>15</v>
      </c>
      <c r="F761" s="9">
        <f t="shared" si="30"/>
        <v>-1000000</v>
      </c>
      <c r="G761" s="9">
        <v>-10</v>
      </c>
      <c r="H761" s="10">
        <v>-1070840</v>
      </c>
      <c r="I761" s="11">
        <v>62717681023.185242</v>
      </c>
      <c r="J761" s="11">
        <v>635312</v>
      </c>
      <c r="K761" s="11">
        <v>98719.496913619194</v>
      </c>
      <c r="L761" s="12">
        <v>83645.030863808002</v>
      </c>
      <c r="M761" s="11">
        <v>568</v>
      </c>
      <c r="N761" s="13"/>
      <c r="O761" t="str">
        <f t="shared" si="29"/>
        <v/>
      </c>
    </row>
    <row r="762" spans="1:15" hidden="1">
      <c r="A762" s="41">
        <v>1.2024999999999999</v>
      </c>
      <c r="B762" s="14">
        <v>45679</v>
      </c>
      <c r="C762" s="8" t="s">
        <v>13</v>
      </c>
      <c r="D762" s="8" t="s">
        <v>15</v>
      </c>
      <c r="E762" s="8" t="s">
        <v>15</v>
      </c>
      <c r="F762" s="9">
        <f t="shared" si="30"/>
        <v>-13100000</v>
      </c>
      <c r="G762" s="9">
        <v>-131</v>
      </c>
      <c r="H762" s="10">
        <v>-14028004</v>
      </c>
      <c r="I762" s="11">
        <v>62704748769.089554</v>
      </c>
      <c r="J762" s="11">
        <v>635181</v>
      </c>
      <c r="K762" s="11">
        <v>98719.496913619194</v>
      </c>
      <c r="L762" s="12">
        <v>1095749.9043158852</v>
      </c>
      <c r="M762" s="11">
        <v>569</v>
      </c>
      <c r="N762" s="13"/>
      <c r="O762" t="str">
        <f t="shared" si="29"/>
        <v/>
      </c>
    </row>
    <row r="763" spans="1:15" hidden="1">
      <c r="A763" s="41">
        <v>1.2024999999999999</v>
      </c>
      <c r="B763" s="14">
        <v>45679</v>
      </c>
      <c r="C763" s="8" t="s">
        <v>13</v>
      </c>
      <c r="D763" s="8" t="s">
        <v>15</v>
      </c>
      <c r="E763" s="8" t="s">
        <v>15</v>
      </c>
      <c r="F763" s="9">
        <f t="shared" si="30"/>
        <v>-1900000</v>
      </c>
      <c r="G763" s="9">
        <v>-19</v>
      </c>
      <c r="H763" s="10">
        <v>-2034596</v>
      </c>
      <c r="I763" s="11">
        <v>62702873098.648193</v>
      </c>
      <c r="J763" s="11">
        <v>635162</v>
      </c>
      <c r="K763" s="11">
        <v>98719.496913619194</v>
      </c>
      <c r="L763" s="12">
        <v>158925.55864123534</v>
      </c>
      <c r="M763" s="11">
        <v>570</v>
      </c>
      <c r="N763" s="13"/>
      <c r="O763" t="str">
        <f t="shared" si="29"/>
        <v/>
      </c>
    </row>
    <row r="764" spans="1:15" hidden="1">
      <c r="A764" s="41">
        <v>1.2024999999999999</v>
      </c>
      <c r="B764" s="14">
        <v>45679</v>
      </c>
      <c r="C764" s="8" t="s">
        <v>13</v>
      </c>
      <c r="D764" s="8" t="s">
        <v>15</v>
      </c>
      <c r="E764" s="8" t="s">
        <v>15</v>
      </c>
      <c r="F764" s="9">
        <f t="shared" si="30"/>
        <v>-2800000</v>
      </c>
      <c r="G764" s="9">
        <v>-28</v>
      </c>
      <c r="H764" s="10">
        <v>-2998352</v>
      </c>
      <c r="I764" s="11">
        <v>62700108952.734612</v>
      </c>
      <c r="J764" s="11">
        <v>635134</v>
      </c>
      <c r="K764" s="11">
        <v>98719.496913619194</v>
      </c>
      <c r="L764" s="12">
        <v>234206.08641866269</v>
      </c>
      <c r="M764" s="11">
        <v>571</v>
      </c>
      <c r="N764" s="13"/>
      <c r="O764" t="str">
        <f t="shared" si="29"/>
        <v/>
      </c>
    </row>
    <row r="765" spans="1:15" hidden="1">
      <c r="A765" s="41">
        <v>1.2024999999999999</v>
      </c>
      <c r="B765" s="14">
        <v>45679</v>
      </c>
      <c r="C765" s="8" t="s">
        <v>13</v>
      </c>
      <c r="D765" s="8" t="s">
        <v>15</v>
      </c>
      <c r="E765" s="8" t="s">
        <v>15</v>
      </c>
      <c r="F765" s="9">
        <f t="shared" si="30"/>
        <v>-2800000</v>
      </c>
      <c r="G765" s="9">
        <v>-28</v>
      </c>
      <c r="H765" s="10">
        <v>-2998352</v>
      </c>
      <c r="I765" s="11">
        <v>62697344806.82103</v>
      </c>
      <c r="J765" s="11">
        <v>635106</v>
      </c>
      <c r="K765" s="11">
        <v>98719.496913619194</v>
      </c>
      <c r="L765" s="12">
        <v>234206.08641866269</v>
      </c>
      <c r="M765" s="11">
        <v>572</v>
      </c>
      <c r="N765" s="13"/>
      <c r="O765" t="str">
        <f t="shared" si="29"/>
        <v/>
      </c>
    </row>
    <row r="766" spans="1:15" hidden="1">
      <c r="A766" s="41">
        <v>1.2024999999999999</v>
      </c>
      <c r="B766" s="14">
        <v>45679</v>
      </c>
      <c r="C766" s="8" t="s">
        <v>13</v>
      </c>
      <c r="D766" s="8" t="s">
        <v>15</v>
      </c>
      <c r="E766" s="8" t="s">
        <v>15</v>
      </c>
      <c r="F766" s="9">
        <f t="shared" si="30"/>
        <v>-3700000</v>
      </c>
      <c r="G766" s="9">
        <v>-37</v>
      </c>
      <c r="H766" s="10">
        <v>-3962108</v>
      </c>
      <c r="I766" s="11">
        <v>62693692185.435226</v>
      </c>
      <c r="J766" s="11">
        <v>635069</v>
      </c>
      <c r="K766" s="11">
        <v>98719.496913619194</v>
      </c>
      <c r="L766" s="12">
        <v>309486.61419609003</v>
      </c>
      <c r="M766" s="11">
        <v>573</v>
      </c>
      <c r="N766" s="13"/>
      <c r="O766" t="str">
        <f t="shared" si="29"/>
        <v/>
      </c>
    </row>
    <row r="767" spans="1:15" hidden="1">
      <c r="A767" s="41">
        <v>1.2024999999999999</v>
      </c>
      <c r="B767" s="14">
        <v>45679</v>
      </c>
      <c r="C767" s="8" t="s">
        <v>13</v>
      </c>
      <c r="D767" s="8" t="s">
        <v>15</v>
      </c>
      <c r="E767" s="8" t="s">
        <v>15</v>
      </c>
      <c r="F767" s="9">
        <f t="shared" si="30"/>
        <v>900000</v>
      </c>
      <c r="G767" s="9">
        <v>9</v>
      </c>
      <c r="H767" s="10">
        <v>963045</v>
      </c>
      <c r="I767" s="11">
        <v>62694655230.435226</v>
      </c>
      <c r="J767" s="11">
        <v>635078</v>
      </c>
      <c r="K767" s="11">
        <v>98719.614331523408</v>
      </c>
      <c r="L767" s="12">
        <v>0</v>
      </c>
      <c r="M767" s="11">
        <v>574</v>
      </c>
      <c r="N767" s="13"/>
      <c r="O767" t="str">
        <f t="shared" si="29"/>
        <v/>
      </c>
    </row>
    <row r="768" spans="1:15" hidden="1">
      <c r="A768" s="41">
        <v>1.2024999999999999</v>
      </c>
      <c r="B768" s="14">
        <v>45679</v>
      </c>
      <c r="C768" s="8" t="s">
        <v>13</v>
      </c>
      <c r="D768" s="8" t="s">
        <v>15</v>
      </c>
      <c r="E768" s="8" t="s">
        <v>15</v>
      </c>
      <c r="F768" s="9">
        <f t="shared" si="30"/>
        <v>-1800000</v>
      </c>
      <c r="G768" s="9">
        <v>-18</v>
      </c>
      <c r="H768" s="10">
        <v>-1927512</v>
      </c>
      <c r="I768" s="11">
        <v>62692878277.377258</v>
      </c>
      <c r="J768" s="11">
        <v>635060</v>
      </c>
      <c r="K768" s="11">
        <v>98719.614331523408</v>
      </c>
      <c r="L768" s="12">
        <v>150558.94203257863</v>
      </c>
      <c r="M768" s="11">
        <v>575</v>
      </c>
      <c r="N768" s="13"/>
      <c r="O768" t="str">
        <f t="shared" si="29"/>
        <v/>
      </c>
    </row>
    <row r="769" spans="1:15" hidden="1">
      <c r="A769" s="41">
        <v>1.2024999999999999</v>
      </c>
      <c r="B769" s="14">
        <v>45679</v>
      </c>
      <c r="C769" s="8" t="s">
        <v>13</v>
      </c>
      <c r="D769" s="8" t="s">
        <v>15</v>
      </c>
      <c r="E769" s="8" t="s">
        <v>15</v>
      </c>
      <c r="F769" s="9">
        <f t="shared" si="30"/>
        <v>-93300000</v>
      </c>
      <c r="G769" s="9">
        <v>-933</v>
      </c>
      <c r="H769" s="10">
        <v>-99909372</v>
      </c>
      <c r="I769" s="11">
        <v>62600772877.205948</v>
      </c>
      <c r="J769" s="11">
        <v>634127</v>
      </c>
      <c r="K769" s="11">
        <v>98719.614331523408</v>
      </c>
      <c r="L769" s="12">
        <v>7803971.8286886662</v>
      </c>
      <c r="M769" s="11">
        <v>576</v>
      </c>
      <c r="N769" s="13"/>
      <c r="O769" t="str">
        <f t="shared" si="29"/>
        <v/>
      </c>
    </row>
    <row r="770" spans="1:15" hidden="1">
      <c r="A770" s="41">
        <v>1.2024999999999999</v>
      </c>
      <c r="B770" s="14">
        <v>45679</v>
      </c>
      <c r="C770" s="8" t="s">
        <v>13</v>
      </c>
      <c r="D770" s="8" t="s">
        <v>15</v>
      </c>
      <c r="E770" s="8" t="s">
        <v>15</v>
      </c>
      <c r="F770" s="9">
        <f t="shared" si="30"/>
        <v>-4900000</v>
      </c>
      <c r="G770" s="9">
        <v>-49</v>
      </c>
      <c r="H770" s="10">
        <v>-5247116</v>
      </c>
      <c r="I770" s="11">
        <v>62595935616.103706</v>
      </c>
      <c r="J770" s="11">
        <v>634078</v>
      </c>
      <c r="K770" s="11">
        <v>98719.614331523408</v>
      </c>
      <c r="L770" s="12">
        <v>409854.89775535278</v>
      </c>
      <c r="M770" s="11">
        <v>577</v>
      </c>
      <c r="N770" s="13"/>
      <c r="O770" t="str">
        <f t="shared" ref="O770:O833" si="31">IF(M770=_xlfn.MAXIFS(M:M,D:D,D770),"X","")</f>
        <v/>
      </c>
    </row>
    <row r="771" spans="1:15" hidden="1">
      <c r="A771" s="41">
        <v>1.2024999999999999</v>
      </c>
      <c r="B771" s="14">
        <v>45679</v>
      </c>
      <c r="C771" s="8" t="s">
        <v>13</v>
      </c>
      <c r="D771" s="8" t="s">
        <v>15</v>
      </c>
      <c r="E771" s="8" t="s">
        <v>15</v>
      </c>
      <c r="F771" s="9">
        <f t="shared" si="30"/>
        <v>-4900000</v>
      </c>
      <c r="G771" s="9">
        <v>-49</v>
      </c>
      <c r="H771" s="10">
        <v>-5247116</v>
      </c>
      <c r="I771" s="11">
        <v>62591098355.001465</v>
      </c>
      <c r="J771" s="11">
        <v>634029</v>
      </c>
      <c r="K771" s="11">
        <v>98719.614331523408</v>
      </c>
      <c r="L771" s="12">
        <v>409854.89775535278</v>
      </c>
      <c r="M771" s="11">
        <v>578</v>
      </c>
      <c r="N771" s="13"/>
      <c r="O771" t="str">
        <f t="shared" si="31"/>
        <v/>
      </c>
    </row>
    <row r="772" spans="1:15" hidden="1">
      <c r="A772" s="41">
        <v>1.2024999999999999</v>
      </c>
      <c r="B772" s="14">
        <v>45679</v>
      </c>
      <c r="C772" s="8" t="s">
        <v>13</v>
      </c>
      <c r="D772" s="8" t="s">
        <v>15</v>
      </c>
      <c r="E772" s="8" t="s">
        <v>15</v>
      </c>
      <c r="F772" s="9">
        <f t="shared" si="30"/>
        <v>-4900000</v>
      </c>
      <c r="G772" s="9">
        <v>-49</v>
      </c>
      <c r="H772" s="10">
        <v>-5247116</v>
      </c>
      <c r="I772" s="11">
        <v>62586261093.899223</v>
      </c>
      <c r="J772" s="11">
        <v>633980</v>
      </c>
      <c r="K772" s="11">
        <v>98719.614331523408</v>
      </c>
      <c r="L772" s="12">
        <v>409854.89775535278</v>
      </c>
      <c r="M772" s="11">
        <v>579</v>
      </c>
      <c r="N772" s="13"/>
      <c r="O772" t="str">
        <f t="shared" si="31"/>
        <v/>
      </c>
    </row>
    <row r="773" spans="1:15" hidden="1">
      <c r="A773" s="41">
        <v>1.2024999999999999</v>
      </c>
      <c r="B773" s="14">
        <v>45679</v>
      </c>
      <c r="C773" s="8" t="s">
        <v>13</v>
      </c>
      <c r="D773" s="8" t="s">
        <v>15</v>
      </c>
      <c r="E773" s="8" t="s">
        <v>15</v>
      </c>
      <c r="F773" s="9">
        <f t="shared" si="30"/>
        <v>-4900000</v>
      </c>
      <c r="G773" s="9">
        <v>-49</v>
      </c>
      <c r="H773" s="10">
        <v>-5247116</v>
      </c>
      <c r="I773" s="11">
        <v>62581423832.796982</v>
      </c>
      <c r="J773" s="11">
        <v>633931</v>
      </c>
      <c r="K773" s="11">
        <v>98719.614331523408</v>
      </c>
      <c r="L773" s="12">
        <v>409854.89775535278</v>
      </c>
      <c r="M773" s="11">
        <v>580</v>
      </c>
      <c r="N773" s="13"/>
      <c r="O773" t="str">
        <f t="shared" si="31"/>
        <v/>
      </c>
    </row>
    <row r="774" spans="1:15" hidden="1">
      <c r="A774" s="41">
        <v>1.2024999999999999</v>
      </c>
      <c r="B774" s="14">
        <v>45679</v>
      </c>
      <c r="C774" s="8" t="s">
        <v>13</v>
      </c>
      <c r="D774" s="8" t="s">
        <v>15</v>
      </c>
      <c r="E774" s="8" t="s">
        <v>15</v>
      </c>
      <c r="F774" s="9">
        <f t="shared" si="30"/>
        <v>-4900000</v>
      </c>
      <c r="G774" s="9">
        <v>-49</v>
      </c>
      <c r="H774" s="10">
        <v>-5247116</v>
      </c>
      <c r="I774" s="11">
        <v>62576586571.69474</v>
      </c>
      <c r="J774" s="11">
        <v>633882</v>
      </c>
      <c r="K774" s="11">
        <v>98719.614331523408</v>
      </c>
      <c r="L774" s="12">
        <v>409854.89775535278</v>
      </c>
      <c r="M774" s="11">
        <v>581</v>
      </c>
      <c r="N774" s="13"/>
      <c r="O774" t="str">
        <f t="shared" si="31"/>
        <v/>
      </c>
    </row>
    <row r="775" spans="1:15" hidden="1">
      <c r="A775" s="41">
        <v>1.2024999999999999</v>
      </c>
      <c r="B775" s="14">
        <v>45679</v>
      </c>
      <c r="C775" s="8" t="s">
        <v>13</v>
      </c>
      <c r="D775" s="8" t="s">
        <v>15</v>
      </c>
      <c r="E775" s="8" t="s">
        <v>15</v>
      </c>
      <c r="F775" s="9">
        <f t="shared" si="30"/>
        <v>-4900000</v>
      </c>
      <c r="G775" s="9">
        <v>-49</v>
      </c>
      <c r="H775" s="10">
        <v>-5247116</v>
      </c>
      <c r="I775" s="11">
        <v>62571749310.592499</v>
      </c>
      <c r="J775" s="11">
        <v>633833</v>
      </c>
      <c r="K775" s="11">
        <v>98719.614331523408</v>
      </c>
      <c r="L775" s="12">
        <v>409854.89775535278</v>
      </c>
      <c r="M775" s="11">
        <v>582</v>
      </c>
      <c r="N775" s="13"/>
      <c r="O775" t="str">
        <f t="shared" si="31"/>
        <v/>
      </c>
    </row>
    <row r="776" spans="1:15" hidden="1">
      <c r="A776" s="41">
        <v>1.2024999999999999</v>
      </c>
      <c r="B776" s="14">
        <v>45679</v>
      </c>
      <c r="C776" s="8" t="s">
        <v>13</v>
      </c>
      <c r="D776" s="8" t="s">
        <v>15</v>
      </c>
      <c r="E776" s="8" t="s">
        <v>15</v>
      </c>
      <c r="F776" s="9">
        <f t="shared" si="30"/>
        <v>-4900000</v>
      </c>
      <c r="G776" s="9">
        <v>-49</v>
      </c>
      <c r="H776" s="10">
        <v>-5247116</v>
      </c>
      <c r="I776" s="11">
        <v>62566912049.490257</v>
      </c>
      <c r="J776" s="11">
        <v>633784</v>
      </c>
      <c r="K776" s="11">
        <v>98719.614331523408</v>
      </c>
      <c r="L776" s="12">
        <v>409854.89775535278</v>
      </c>
      <c r="M776" s="11">
        <v>583</v>
      </c>
      <c r="N776" s="13"/>
      <c r="O776" t="str">
        <f t="shared" si="31"/>
        <v/>
      </c>
    </row>
    <row r="777" spans="1:15" hidden="1">
      <c r="A777" s="41">
        <v>1.2024999999999999</v>
      </c>
      <c r="B777" s="14">
        <v>45679</v>
      </c>
      <c r="C777" s="8" t="s">
        <v>13</v>
      </c>
      <c r="D777" s="8" t="s">
        <v>15</v>
      </c>
      <c r="E777" s="8" t="s">
        <v>15</v>
      </c>
      <c r="F777" s="9">
        <f t="shared" si="30"/>
        <v>-4900000</v>
      </c>
      <c r="G777" s="9">
        <v>-49</v>
      </c>
      <c r="H777" s="10">
        <v>-5247116</v>
      </c>
      <c r="I777" s="11">
        <v>62562074788.388016</v>
      </c>
      <c r="J777" s="11">
        <v>633735</v>
      </c>
      <c r="K777" s="11">
        <v>98719.614331523408</v>
      </c>
      <c r="L777" s="12">
        <v>409854.89775535278</v>
      </c>
      <c r="M777" s="11">
        <v>584</v>
      </c>
      <c r="N777" s="13"/>
      <c r="O777" t="str">
        <f t="shared" si="31"/>
        <v/>
      </c>
    </row>
    <row r="778" spans="1:15" hidden="1">
      <c r="A778" s="41">
        <v>1.2024999999999999</v>
      </c>
      <c r="B778" s="14">
        <v>45679</v>
      </c>
      <c r="C778" s="8" t="s">
        <v>13</v>
      </c>
      <c r="D778" s="8" t="s">
        <v>15</v>
      </c>
      <c r="E778" s="8" t="s">
        <v>15</v>
      </c>
      <c r="F778" s="9">
        <f t="shared" ref="F778:F841" si="32">100000*G778</f>
        <v>-4900000</v>
      </c>
      <c r="G778" s="9">
        <v>-49</v>
      </c>
      <c r="H778" s="10">
        <v>-5247116</v>
      </c>
      <c r="I778" s="11">
        <v>62557237527.285774</v>
      </c>
      <c r="J778" s="11">
        <v>633686</v>
      </c>
      <c r="K778" s="11">
        <v>98719.614331523408</v>
      </c>
      <c r="L778" s="12">
        <v>409854.89775535278</v>
      </c>
      <c r="M778" s="11">
        <v>585</v>
      </c>
      <c r="N778" s="13"/>
      <c r="O778" t="str">
        <f t="shared" si="31"/>
        <v/>
      </c>
    </row>
    <row r="779" spans="1:15" hidden="1">
      <c r="A779" s="41">
        <v>1.2024999999999999</v>
      </c>
      <c r="B779" s="14">
        <v>45679</v>
      </c>
      <c r="C779" s="8" t="s">
        <v>13</v>
      </c>
      <c r="D779" s="8" t="s">
        <v>15</v>
      </c>
      <c r="E779" s="8" t="s">
        <v>15</v>
      </c>
      <c r="F779" s="9">
        <f t="shared" si="32"/>
        <v>-4900000</v>
      </c>
      <c r="G779" s="9">
        <v>-49</v>
      </c>
      <c r="H779" s="10">
        <v>-5247116</v>
      </c>
      <c r="I779" s="11">
        <v>62552400266.183533</v>
      </c>
      <c r="J779" s="11">
        <v>633637</v>
      </c>
      <c r="K779" s="11">
        <v>98719.614331523408</v>
      </c>
      <c r="L779" s="12">
        <v>409854.89775535278</v>
      </c>
      <c r="M779" s="11">
        <v>586</v>
      </c>
      <c r="N779" s="13"/>
      <c r="O779" t="str">
        <f t="shared" si="31"/>
        <v/>
      </c>
    </row>
    <row r="780" spans="1:15" hidden="1">
      <c r="A780" s="41">
        <v>1.2024999999999999</v>
      </c>
      <c r="B780" s="14">
        <v>45679</v>
      </c>
      <c r="C780" s="8" t="s">
        <v>13</v>
      </c>
      <c r="D780" s="8" t="s">
        <v>15</v>
      </c>
      <c r="E780" s="8" t="s">
        <v>15</v>
      </c>
      <c r="F780" s="9">
        <f t="shared" si="32"/>
        <v>-4800000</v>
      </c>
      <c r="G780" s="9">
        <v>-48</v>
      </c>
      <c r="H780" s="10">
        <v>-5140032</v>
      </c>
      <c r="I780" s="11">
        <v>62547661724.695618</v>
      </c>
      <c r="J780" s="11">
        <v>633589</v>
      </c>
      <c r="K780" s="11">
        <v>98719.614331523408</v>
      </c>
      <c r="L780" s="12">
        <v>401490.51208687667</v>
      </c>
      <c r="M780" s="11">
        <v>587</v>
      </c>
      <c r="N780" s="13"/>
      <c r="O780" t="str">
        <f t="shared" si="31"/>
        <v/>
      </c>
    </row>
    <row r="781" spans="1:15" hidden="1">
      <c r="A781" s="41">
        <v>1.2024999999999999</v>
      </c>
      <c r="B781" s="14">
        <v>45679</v>
      </c>
      <c r="C781" s="8" t="s">
        <v>13</v>
      </c>
      <c r="D781" s="8" t="s">
        <v>15</v>
      </c>
      <c r="E781" s="8" t="s">
        <v>15</v>
      </c>
      <c r="F781" s="9">
        <f t="shared" si="32"/>
        <v>-4800000</v>
      </c>
      <c r="G781" s="9">
        <v>-48</v>
      </c>
      <c r="H781" s="10">
        <v>-5140032</v>
      </c>
      <c r="I781" s="11">
        <v>62542923183.207703</v>
      </c>
      <c r="J781" s="11">
        <v>633541</v>
      </c>
      <c r="K781" s="11">
        <v>98719.614331523408</v>
      </c>
      <c r="L781" s="12">
        <v>401490.51208687667</v>
      </c>
      <c r="M781" s="11">
        <v>588</v>
      </c>
      <c r="N781" s="13"/>
      <c r="O781" t="str">
        <f t="shared" si="31"/>
        <v/>
      </c>
    </row>
    <row r="782" spans="1:15" hidden="1">
      <c r="A782" s="41">
        <v>1.2024999999999999</v>
      </c>
      <c r="B782" s="14">
        <v>45679</v>
      </c>
      <c r="C782" s="8" t="s">
        <v>13</v>
      </c>
      <c r="D782" s="8" t="s">
        <v>15</v>
      </c>
      <c r="E782" s="8" t="s">
        <v>15</v>
      </c>
      <c r="F782" s="9">
        <f t="shared" si="32"/>
        <v>-4800000</v>
      </c>
      <c r="G782" s="9">
        <v>-48</v>
      </c>
      <c r="H782" s="10">
        <v>-5140032</v>
      </c>
      <c r="I782" s="11">
        <v>62538184641.719788</v>
      </c>
      <c r="J782" s="11">
        <v>633493</v>
      </c>
      <c r="K782" s="11">
        <v>98719.614331523408</v>
      </c>
      <c r="L782" s="12">
        <v>401490.51208687667</v>
      </c>
      <c r="M782" s="11">
        <v>589</v>
      </c>
      <c r="N782" s="13"/>
      <c r="O782" t="str">
        <f t="shared" si="31"/>
        <v/>
      </c>
    </row>
    <row r="783" spans="1:15" hidden="1">
      <c r="A783" s="41">
        <v>1.2024999999999999</v>
      </c>
      <c r="B783" s="14">
        <v>45679</v>
      </c>
      <c r="C783" s="8" t="s">
        <v>13</v>
      </c>
      <c r="D783" s="8" t="s">
        <v>15</v>
      </c>
      <c r="E783" s="8" t="s">
        <v>15</v>
      </c>
      <c r="F783" s="9">
        <f t="shared" si="32"/>
        <v>-4800000</v>
      </c>
      <c r="G783" s="9">
        <v>-48</v>
      </c>
      <c r="H783" s="10">
        <v>-5140032</v>
      </c>
      <c r="I783" s="11">
        <v>62533446100.231873</v>
      </c>
      <c r="J783" s="11">
        <v>633445</v>
      </c>
      <c r="K783" s="11">
        <v>98719.614331523408</v>
      </c>
      <c r="L783" s="12">
        <v>401490.51208687667</v>
      </c>
      <c r="M783" s="11">
        <v>590</v>
      </c>
      <c r="N783" s="13"/>
      <c r="O783" t="str">
        <f t="shared" si="31"/>
        <v/>
      </c>
    </row>
    <row r="784" spans="1:15" hidden="1">
      <c r="A784" s="41">
        <v>1.2024999999999999</v>
      </c>
      <c r="B784" s="14">
        <v>45679</v>
      </c>
      <c r="C784" s="8" t="s">
        <v>13</v>
      </c>
      <c r="D784" s="8" t="s">
        <v>15</v>
      </c>
      <c r="E784" s="8" t="s">
        <v>15</v>
      </c>
      <c r="F784" s="9">
        <f t="shared" si="32"/>
        <v>-4800000</v>
      </c>
      <c r="G784" s="9">
        <v>-48</v>
      </c>
      <c r="H784" s="10">
        <v>-5140032</v>
      </c>
      <c r="I784" s="11">
        <v>62528707558.743958</v>
      </c>
      <c r="J784" s="11">
        <v>633397</v>
      </c>
      <c r="K784" s="11">
        <v>98719.614331523408</v>
      </c>
      <c r="L784" s="12">
        <v>401490.51208687667</v>
      </c>
      <c r="M784" s="11">
        <v>591</v>
      </c>
      <c r="N784" s="13"/>
      <c r="O784" t="str">
        <f t="shared" si="31"/>
        <v/>
      </c>
    </row>
    <row r="785" spans="1:15" hidden="1">
      <c r="A785" s="41">
        <v>1.2024999999999999</v>
      </c>
      <c r="B785" s="14">
        <v>45679</v>
      </c>
      <c r="C785" s="8" t="s">
        <v>13</v>
      </c>
      <c r="D785" s="8" t="s">
        <v>15</v>
      </c>
      <c r="E785" s="8" t="s">
        <v>15</v>
      </c>
      <c r="F785" s="9">
        <f t="shared" si="32"/>
        <v>-4800000</v>
      </c>
      <c r="G785" s="9">
        <v>-48</v>
      </c>
      <c r="H785" s="10">
        <v>-5140032</v>
      </c>
      <c r="I785" s="11">
        <v>62523969017.256042</v>
      </c>
      <c r="J785" s="11">
        <v>633349</v>
      </c>
      <c r="K785" s="11">
        <v>98719.614331523408</v>
      </c>
      <c r="L785" s="12">
        <v>401490.51208687667</v>
      </c>
      <c r="M785" s="11">
        <v>592</v>
      </c>
      <c r="N785" s="13"/>
      <c r="O785" t="str">
        <f t="shared" si="31"/>
        <v/>
      </c>
    </row>
    <row r="786" spans="1:15" hidden="1">
      <c r="A786" s="41">
        <v>1.2024999999999999</v>
      </c>
      <c r="B786" s="14">
        <v>45679</v>
      </c>
      <c r="C786" s="8" t="s">
        <v>13</v>
      </c>
      <c r="D786" s="8" t="s">
        <v>15</v>
      </c>
      <c r="E786" s="8" t="s">
        <v>15</v>
      </c>
      <c r="F786" s="9">
        <f t="shared" si="32"/>
        <v>-4800000</v>
      </c>
      <c r="G786" s="9">
        <v>-48</v>
      </c>
      <c r="H786" s="10">
        <v>-5140032</v>
      </c>
      <c r="I786" s="11">
        <v>62519230475.768127</v>
      </c>
      <c r="J786" s="11">
        <v>633301</v>
      </c>
      <c r="K786" s="11">
        <v>98719.614331523408</v>
      </c>
      <c r="L786" s="12">
        <v>401490.51208687667</v>
      </c>
      <c r="M786" s="11">
        <v>593</v>
      </c>
      <c r="N786" s="13"/>
      <c r="O786" t="str">
        <f t="shared" si="31"/>
        <v/>
      </c>
    </row>
    <row r="787" spans="1:15" hidden="1">
      <c r="A787" s="41">
        <v>1.2024999999999999</v>
      </c>
      <c r="B787" s="14">
        <v>45679</v>
      </c>
      <c r="C787" s="8" t="s">
        <v>13</v>
      </c>
      <c r="D787" s="8" t="s">
        <v>15</v>
      </c>
      <c r="E787" s="8" t="s">
        <v>15</v>
      </c>
      <c r="F787" s="9">
        <f t="shared" si="32"/>
        <v>-4800000</v>
      </c>
      <c r="G787" s="9">
        <v>-48</v>
      </c>
      <c r="H787" s="10">
        <v>-5140032</v>
      </c>
      <c r="I787" s="11">
        <v>62514491934.280212</v>
      </c>
      <c r="J787" s="11">
        <v>633253</v>
      </c>
      <c r="K787" s="11">
        <v>98719.614331523408</v>
      </c>
      <c r="L787" s="12">
        <v>401490.51208687667</v>
      </c>
      <c r="M787" s="11">
        <v>594</v>
      </c>
      <c r="N787" s="13"/>
      <c r="O787" t="str">
        <f t="shared" si="31"/>
        <v/>
      </c>
    </row>
    <row r="788" spans="1:15" hidden="1">
      <c r="A788" s="41">
        <v>1.2024999999999999</v>
      </c>
      <c r="B788" s="14">
        <v>45679</v>
      </c>
      <c r="C788" s="8" t="s">
        <v>13</v>
      </c>
      <c r="D788" s="8" t="s">
        <v>15</v>
      </c>
      <c r="E788" s="8" t="s">
        <v>15</v>
      </c>
      <c r="F788" s="9">
        <f t="shared" si="32"/>
        <v>-4800000</v>
      </c>
      <c r="G788" s="9">
        <v>-48</v>
      </c>
      <c r="H788" s="10">
        <v>-5140032</v>
      </c>
      <c r="I788" s="11">
        <v>62509753392.792297</v>
      </c>
      <c r="J788" s="11">
        <v>633205</v>
      </c>
      <c r="K788" s="11">
        <v>98719.614331523408</v>
      </c>
      <c r="L788" s="12">
        <v>401490.51208687667</v>
      </c>
      <c r="M788" s="11">
        <v>595</v>
      </c>
      <c r="N788" s="13"/>
      <c r="O788" t="str">
        <f t="shared" si="31"/>
        <v/>
      </c>
    </row>
    <row r="789" spans="1:15" hidden="1">
      <c r="A789" s="41">
        <v>1.2024999999999999</v>
      </c>
      <c r="B789" s="14">
        <v>45679</v>
      </c>
      <c r="C789" s="8" t="s">
        <v>13</v>
      </c>
      <c r="D789" s="8" t="s">
        <v>15</v>
      </c>
      <c r="E789" s="8" t="s">
        <v>15</v>
      </c>
      <c r="F789" s="9">
        <f t="shared" si="32"/>
        <v>-4800000</v>
      </c>
      <c r="G789" s="9">
        <v>-48</v>
      </c>
      <c r="H789" s="10">
        <v>-5140032</v>
      </c>
      <c r="I789" s="11">
        <v>62505014851.304382</v>
      </c>
      <c r="J789" s="11">
        <v>633157</v>
      </c>
      <c r="K789" s="11">
        <v>98719.614331523408</v>
      </c>
      <c r="L789" s="12">
        <v>401490.51208687667</v>
      </c>
      <c r="M789" s="11">
        <v>596</v>
      </c>
      <c r="N789" s="13"/>
      <c r="O789" t="str">
        <f t="shared" si="31"/>
        <v/>
      </c>
    </row>
    <row r="790" spans="1:15" hidden="1">
      <c r="A790" s="41">
        <v>1.2024999999999999</v>
      </c>
      <c r="B790" s="14">
        <v>45679</v>
      </c>
      <c r="C790" s="8" t="s">
        <v>13</v>
      </c>
      <c r="D790" s="8" t="s">
        <v>15</v>
      </c>
      <c r="E790" s="8" t="s">
        <v>15</v>
      </c>
      <c r="F790" s="9">
        <f t="shared" si="32"/>
        <v>-4800000</v>
      </c>
      <c r="G790" s="9">
        <v>-48</v>
      </c>
      <c r="H790" s="10">
        <v>-5140032</v>
      </c>
      <c r="I790" s="11">
        <v>62500276309.816467</v>
      </c>
      <c r="J790" s="11">
        <v>633109</v>
      </c>
      <c r="K790" s="11">
        <v>98719.614331523408</v>
      </c>
      <c r="L790" s="12">
        <v>401490.51208687667</v>
      </c>
      <c r="M790" s="11">
        <v>597</v>
      </c>
      <c r="N790" s="13"/>
      <c r="O790" t="str">
        <f t="shared" si="31"/>
        <v/>
      </c>
    </row>
    <row r="791" spans="1:15" hidden="1">
      <c r="A791" s="41">
        <v>1.2024999999999999</v>
      </c>
      <c r="B791" s="14">
        <v>45679</v>
      </c>
      <c r="C791" s="8" t="s">
        <v>13</v>
      </c>
      <c r="D791" s="8" t="s">
        <v>15</v>
      </c>
      <c r="E791" s="8" t="s">
        <v>15</v>
      </c>
      <c r="F791" s="9">
        <f t="shared" si="32"/>
        <v>-4800000</v>
      </c>
      <c r="G791" s="9">
        <v>-48</v>
      </c>
      <c r="H791" s="10">
        <v>-5140032</v>
      </c>
      <c r="I791" s="11">
        <v>62495537768.328552</v>
      </c>
      <c r="J791" s="11">
        <v>633061</v>
      </c>
      <c r="K791" s="11">
        <v>98719.614331523408</v>
      </c>
      <c r="L791" s="12">
        <v>401490.51208687667</v>
      </c>
      <c r="M791" s="11">
        <v>598</v>
      </c>
      <c r="N791" s="13"/>
      <c r="O791" t="str">
        <f t="shared" si="31"/>
        <v/>
      </c>
    </row>
    <row r="792" spans="1:15" hidden="1">
      <c r="A792" s="41">
        <v>1.2024999999999999</v>
      </c>
      <c r="B792" s="14">
        <v>45679</v>
      </c>
      <c r="C792" s="8" t="s">
        <v>13</v>
      </c>
      <c r="D792" s="8" t="s">
        <v>15</v>
      </c>
      <c r="E792" s="8" t="s">
        <v>15</v>
      </c>
      <c r="F792" s="9">
        <f t="shared" si="32"/>
        <v>-4700000</v>
      </c>
      <c r="G792" s="9">
        <v>-47</v>
      </c>
      <c r="H792" s="10">
        <v>-5032948</v>
      </c>
      <c r="I792" s="11">
        <v>62490897946.454971</v>
      </c>
      <c r="J792" s="11">
        <v>633014</v>
      </c>
      <c r="K792" s="11">
        <v>98719.614331523408</v>
      </c>
      <c r="L792" s="12">
        <v>393126.12641839962</v>
      </c>
      <c r="M792" s="11">
        <v>599</v>
      </c>
      <c r="N792" s="13"/>
      <c r="O792" t="str">
        <f t="shared" si="31"/>
        <v/>
      </c>
    </row>
    <row r="793" spans="1:15" hidden="1">
      <c r="A793" s="41">
        <v>1.2024999999999999</v>
      </c>
      <c r="B793" s="14">
        <v>45679</v>
      </c>
      <c r="C793" s="8" t="s">
        <v>13</v>
      </c>
      <c r="D793" s="8" t="s">
        <v>15</v>
      </c>
      <c r="E793" s="8" t="s">
        <v>15</v>
      </c>
      <c r="F793" s="9">
        <f t="shared" si="32"/>
        <v>-4800000</v>
      </c>
      <c r="G793" s="9">
        <v>-48</v>
      </c>
      <c r="H793" s="10">
        <v>-5140032</v>
      </c>
      <c r="I793" s="11">
        <v>62486159404.967056</v>
      </c>
      <c r="J793" s="11">
        <v>632966</v>
      </c>
      <c r="K793" s="11">
        <v>98719.614331523408</v>
      </c>
      <c r="L793" s="12">
        <v>401490.51208687667</v>
      </c>
      <c r="M793" s="11">
        <v>600</v>
      </c>
      <c r="N793" s="13"/>
      <c r="O793" t="str">
        <f t="shared" si="31"/>
        <v/>
      </c>
    </row>
    <row r="794" spans="1:15" hidden="1">
      <c r="A794" s="41">
        <v>1.2024999999999999</v>
      </c>
      <c r="B794" s="14">
        <v>45679</v>
      </c>
      <c r="C794" s="8" t="s">
        <v>13</v>
      </c>
      <c r="D794" s="8" t="s">
        <v>15</v>
      </c>
      <c r="E794" s="8" t="s">
        <v>15</v>
      </c>
      <c r="F794" s="9">
        <f t="shared" si="32"/>
        <v>-4700000</v>
      </c>
      <c r="G794" s="9">
        <v>-47</v>
      </c>
      <c r="H794" s="10">
        <v>-5032948</v>
      </c>
      <c r="I794" s="11">
        <v>62481519583.093475</v>
      </c>
      <c r="J794" s="11">
        <v>632919</v>
      </c>
      <c r="K794" s="11">
        <v>98719.614331523408</v>
      </c>
      <c r="L794" s="12">
        <v>393126.12641839962</v>
      </c>
      <c r="M794" s="11">
        <v>601</v>
      </c>
      <c r="N794" s="13"/>
      <c r="O794" t="str">
        <f t="shared" si="31"/>
        <v/>
      </c>
    </row>
    <row r="795" spans="1:15" hidden="1">
      <c r="A795" s="41">
        <v>1.2024999999999999</v>
      </c>
      <c r="B795" s="14">
        <v>45679</v>
      </c>
      <c r="C795" s="8" t="s">
        <v>13</v>
      </c>
      <c r="D795" s="8" t="s">
        <v>15</v>
      </c>
      <c r="E795" s="8" t="s">
        <v>15</v>
      </c>
      <c r="F795" s="9">
        <f t="shared" si="32"/>
        <v>-4800000</v>
      </c>
      <c r="G795" s="9">
        <v>-48</v>
      </c>
      <c r="H795" s="10">
        <v>-5140032</v>
      </c>
      <c r="I795" s="11">
        <v>62476781041.60556</v>
      </c>
      <c r="J795" s="11">
        <v>632871</v>
      </c>
      <c r="K795" s="11">
        <v>98719.614331523408</v>
      </c>
      <c r="L795" s="12">
        <v>401490.51208687667</v>
      </c>
      <c r="M795" s="11">
        <v>602</v>
      </c>
      <c r="N795" s="13"/>
      <c r="O795" t="str">
        <f t="shared" si="31"/>
        <v/>
      </c>
    </row>
    <row r="796" spans="1:15" hidden="1">
      <c r="A796" s="41">
        <v>1.2024999999999999</v>
      </c>
      <c r="B796" s="14">
        <v>45679</v>
      </c>
      <c r="C796" s="8" t="s">
        <v>13</v>
      </c>
      <c r="D796" s="8" t="s">
        <v>15</v>
      </c>
      <c r="E796" s="8" t="s">
        <v>15</v>
      </c>
      <c r="F796" s="9">
        <f t="shared" si="32"/>
        <v>-4700000</v>
      </c>
      <c r="G796" s="9">
        <v>-47</v>
      </c>
      <c r="H796" s="10">
        <v>-5032948</v>
      </c>
      <c r="I796" s="11">
        <v>62472141219.731979</v>
      </c>
      <c r="J796" s="11">
        <v>632824</v>
      </c>
      <c r="K796" s="11">
        <v>98719.614331523408</v>
      </c>
      <c r="L796" s="12">
        <v>393126.12641839962</v>
      </c>
      <c r="M796" s="11">
        <v>603</v>
      </c>
      <c r="N796" s="13"/>
      <c r="O796" t="str">
        <f t="shared" si="31"/>
        <v/>
      </c>
    </row>
    <row r="797" spans="1:15" hidden="1">
      <c r="A797" s="41">
        <v>1.2024999999999999</v>
      </c>
      <c r="B797" s="14">
        <v>45679</v>
      </c>
      <c r="C797" s="8" t="s">
        <v>13</v>
      </c>
      <c r="D797" s="8" t="s">
        <v>15</v>
      </c>
      <c r="E797" s="8" t="s">
        <v>15</v>
      </c>
      <c r="F797" s="9">
        <f t="shared" si="32"/>
        <v>-4700000</v>
      </c>
      <c r="G797" s="9">
        <v>-47</v>
      </c>
      <c r="H797" s="10">
        <v>-5032948</v>
      </c>
      <c r="I797" s="11">
        <v>62467501397.858398</v>
      </c>
      <c r="J797" s="11">
        <v>632777</v>
      </c>
      <c r="K797" s="11">
        <v>98719.614331523408</v>
      </c>
      <c r="L797" s="12">
        <v>393126.12641839962</v>
      </c>
      <c r="M797" s="11">
        <v>604</v>
      </c>
      <c r="N797" s="13"/>
      <c r="O797" t="str">
        <f t="shared" si="31"/>
        <v/>
      </c>
    </row>
    <row r="798" spans="1:15" hidden="1">
      <c r="A798" s="41">
        <v>1.2024999999999999</v>
      </c>
      <c r="B798" s="14">
        <v>45679</v>
      </c>
      <c r="C798" s="8" t="s">
        <v>13</v>
      </c>
      <c r="D798" s="8" t="s">
        <v>15</v>
      </c>
      <c r="E798" s="8" t="s">
        <v>15</v>
      </c>
      <c r="F798" s="9">
        <f t="shared" si="32"/>
        <v>-4700000</v>
      </c>
      <c r="G798" s="9">
        <v>-47</v>
      </c>
      <c r="H798" s="10">
        <v>-5032948</v>
      </c>
      <c r="I798" s="11">
        <v>62462861575.984818</v>
      </c>
      <c r="J798" s="11">
        <v>632730</v>
      </c>
      <c r="K798" s="11">
        <v>98719.614331523408</v>
      </c>
      <c r="L798" s="12">
        <v>393126.12641839962</v>
      </c>
      <c r="M798" s="11">
        <v>605</v>
      </c>
      <c r="N798" s="13"/>
      <c r="O798" t="str">
        <f t="shared" si="31"/>
        <v/>
      </c>
    </row>
    <row r="799" spans="1:15" hidden="1">
      <c r="A799" s="41">
        <v>1.2024999999999999</v>
      </c>
      <c r="B799" s="14">
        <v>45679</v>
      </c>
      <c r="C799" s="8" t="s">
        <v>13</v>
      </c>
      <c r="D799" s="8" t="s">
        <v>15</v>
      </c>
      <c r="E799" s="8" t="s">
        <v>15</v>
      </c>
      <c r="F799" s="9">
        <f t="shared" si="32"/>
        <v>-4700000</v>
      </c>
      <c r="G799" s="9">
        <v>-47</v>
      </c>
      <c r="H799" s="10">
        <v>-5032948</v>
      </c>
      <c r="I799" s="11">
        <v>62458221754.111237</v>
      </c>
      <c r="J799" s="11">
        <v>632683</v>
      </c>
      <c r="K799" s="11">
        <v>98719.614331523408</v>
      </c>
      <c r="L799" s="12">
        <v>393126.12641839962</v>
      </c>
      <c r="M799" s="11">
        <v>606</v>
      </c>
      <c r="N799" s="13"/>
      <c r="O799" t="str">
        <f t="shared" si="31"/>
        <v/>
      </c>
    </row>
    <row r="800" spans="1:15" hidden="1">
      <c r="A800" s="41">
        <v>1.2024999999999999</v>
      </c>
      <c r="B800" s="14">
        <v>45679</v>
      </c>
      <c r="C800" s="8" t="s">
        <v>13</v>
      </c>
      <c r="D800" s="8" t="s">
        <v>15</v>
      </c>
      <c r="E800" s="8" t="s">
        <v>15</v>
      </c>
      <c r="F800" s="9">
        <f t="shared" si="32"/>
        <v>-4700000</v>
      </c>
      <c r="G800" s="9">
        <v>-47</v>
      </c>
      <c r="H800" s="10">
        <v>-5032948</v>
      </c>
      <c r="I800" s="11">
        <v>62453581932.237656</v>
      </c>
      <c r="J800" s="11">
        <v>632636</v>
      </c>
      <c r="K800" s="11">
        <v>98719.614331523408</v>
      </c>
      <c r="L800" s="12">
        <v>393126.12641839962</v>
      </c>
      <c r="M800" s="11">
        <v>607</v>
      </c>
      <c r="N800" s="13"/>
      <c r="O800" t="str">
        <f t="shared" si="31"/>
        <v/>
      </c>
    </row>
    <row r="801" spans="1:15" hidden="1">
      <c r="A801" s="41">
        <v>1.2024999999999999</v>
      </c>
      <c r="B801" s="14">
        <v>45679</v>
      </c>
      <c r="C801" s="8" t="s">
        <v>13</v>
      </c>
      <c r="D801" s="8" t="s">
        <v>15</v>
      </c>
      <c r="E801" s="8" t="s">
        <v>15</v>
      </c>
      <c r="F801" s="9">
        <f t="shared" si="32"/>
        <v>-4700000</v>
      </c>
      <c r="G801" s="9">
        <v>-47</v>
      </c>
      <c r="H801" s="10">
        <v>-5032948</v>
      </c>
      <c r="I801" s="11">
        <v>62448942110.364075</v>
      </c>
      <c r="J801" s="11">
        <v>632589</v>
      </c>
      <c r="K801" s="11">
        <v>98719.614331523408</v>
      </c>
      <c r="L801" s="12">
        <v>393126.12641839962</v>
      </c>
      <c r="M801" s="11">
        <v>608</v>
      </c>
      <c r="N801" s="13"/>
      <c r="O801" t="str">
        <f t="shared" si="31"/>
        <v/>
      </c>
    </row>
    <row r="802" spans="1:15" hidden="1">
      <c r="A802" s="41">
        <v>1.2024999999999999</v>
      </c>
      <c r="B802" s="14">
        <v>45679</v>
      </c>
      <c r="C802" s="8" t="s">
        <v>13</v>
      </c>
      <c r="D802" s="8" t="s">
        <v>15</v>
      </c>
      <c r="E802" s="8" t="s">
        <v>15</v>
      </c>
      <c r="F802" s="9">
        <f t="shared" si="32"/>
        <v>-4900000</v>
      </c>
      <c r="G802" s="9">
        <v>-49</v>
      </c>
      <c r="H802" s="10">
        <v>-5247116</v>
      </c>
      <c r="I802" s="11">
        <v>62444104849.261833</v>
      </c>
      <c r="J802" s="11">
        <v>632540</v>
      </c>
      <c r="K802" s="11">
        <v>98719.614331523408</v>
      </c>
      <c r="L802" s="12">
        <v>409854.89775535278</v>
      </c>
      <c r="M802" s="11">
        <v>609</v>
      </c>
      <c r="N802" s="13"/>
      <c r="O802" t="str">
        <f t="shared" si="31"/>
        <v/>
      </c>
    </row>
    <row r="803" spans="1:15" hidden="1">
      <c r="A803" s="41">
        <v>1.2024999999999999</v>
      </c>
      <c r="B803" s="14">
        <v>45679</v>
      </c>
      <c r="C803" s="8" t="s">
        <v>13</v>
      </c>
      <c r="D803" s="8" t="s">
        <v>15</v>
      </c>
      <c r="E803" s="8" t="s">
        <v>15</v>
      </c>
      <c r="F803" s="9">
        <f t="shared" si="32"/>
        <v>-900000</v>
      </c>
      <c r="G803" s="9">
        <v>-9</v>
      </c>
      <c r="H803" s="10">
        <v>-963756</v>
      </c>
      <c r="I803" s="11">
        <v>62443216372.732849</v>
      </c>
      <c r="J803" s="11">
        <v>632531</v>
      </c>
      <c r="K803" s="11">
        <v>98719.614331523408</v>
      </c>
      <c r="L803" s="12">
        <v>75279.471016289317</v>
      </c>
      <c r="M803" s="11">
        <v>610</v>
      </c>
      <c r="N803" s="13"/>
      <c r="O803" t="str">
        <f t="shared" si="31"/>
        <v/>
      </c>
    </row>
    <row r="804" spans="1:15" hidden="1">
      <c r="A804" s="41">
        <v>1.2024999999999999</v>
      </c>
      <c r="B804" s="14">
        <v>45679</v>
      </c>
      <c r="C804" s="8" t="s">
        <v>13</v>
      </c>
      <c r="D804" s="8" t="s">
        <v>15</v>
      </c>
      <c r="E804" s="8" t="s">
        <v>15</v>
      </c>
      <c r="F804" s="9">
        <f t="shared" si="32"/>
        <v>-4600000</v>
      </c>
      <c r="G804" s="9">
        <v>-46</v>
      </c>
      <c r="H804" s="10">
        <v>-4925864</v>
      </c>
      <c r="I804" s="11">
        <v>62438675270.473602</v>
      </c>
      <c r="J804" s="11">
        <v>632485</v>
      </c>
      <c r="K804" s="11">
        <v>98719.614331523408</v>
      </c>
      <c r="L804" s="12">
        <v>384761.74074992351</v>
      </c>
      <c r="M804" s="11">
        <v>611</v>
      </c>
      <c r="N804" s="13"/>
      <c r="O804" t="str">
        <f t="shared" si="31"/>
        <v/>
      </c>
    </row>
    <row r="805" spans="1:15" hidden="1">
      <c r="A805" s="41">
        <v>1.2024999999999999</v>
      </c>
      <c r="B805" s="14">
        <v>45679</v>
      </c>
      <c r="C805" s="8" t="s">
        <v>13</v>
      </c>
      <c r="D805" s="8" t="s">
        <v>14</v>
      </c>
      <c r="E805" s="8" t="s">
        <v>14</v>
      </c>
      <c r="F805" s="9">
        <f t="shared" si="32"/>
        <v>-6200000</v>
      </c>
      <c r="G805" s="9">
        <v>-62</v>
      </c>
      <c r="H805" s="10">
        <v>-6505846</v>
      </c>
      <c r="I805" s="11">
        <v>18282334819.113216</v>
      </c>
      <c r="J805" s="11">
        <v>182815</v>
      </c>
      <c r="K805" s="11">
        <v>100004.56646945394</v>
      </c>
      <c r="L805" s="12">
        <v>305562.87889385503</v>
      </c>
      <c r="M805" s="11">
        <v>184</v>
      </c>
      <c r="N805" s="13"/>
      <c r="O805" t="str">
        <f t="shared" si="31"/>
        <v/>
      </c>
    </row>
    <row r="806" spans="1:15" hidden="1">
      <c r="A806" s="41">
        <v>1.2024999999999999</v>
      </c>
      <c r="B806" s="14">
        <v>45679</v>
      </c>
      <c r="C806" s="8" t="s">
        <v>13</v>
      </c>
      <c r="D806" s="8" t="s">
        <v>15</v>
      </c>
      <c r="E806" s="8" t="s">
        <v>15</v>
      </c>
      <c r="F806" s="9">
        <f t="shared" si="32"/>
        <v>-1800000</v>
      </c>
      <c r="G806" s="9">
        <v>-18</v>
      </c>
      <c r="H806" s="10">
        <v>-1927512</v>
      </c>
      <c r="I806" s="11">
        <v>62436898317.415634</v>
      </c>
      <c r="J806" s="11">
        <v>632467</v>
      </c>
      <c r="K806" s="11">
        <v>98719.614331523408</v>
      </c>
      <c r="L806" s="12">
        <v>150558.94203257863</v>
      </c>
      <c r="M806" s="11">
        <v>612</v>
      </c>
      <c r="N806" s="13"/>
      <c r="O806" t="str">
        <f t="shared" si="31"/>
        <v/>
      </c>
    </row>
    <row r="807" spans="1:15" hidden="1">
      <c r="A807" s="41">
        <v>1.2024999999999999</v>
      </c>
      <c r="B807" s="14">
        <v>45679</v>
      </c>
      <c r="C807" s="8" t="s">
        <v>13</v>
      </c>
      <c r="D807" s="8" t="s">
        <v>15</v>
      </c>
      <c r="E807" s="8" t="s">
        <v>15</v>
      </c>
      <c r="F807" s="9">
        <f t="shared" si="32"/>
        <v>-900000</v>
      </c>
      <c r="G807" s="9">
        <v>-9</v>
      </c>
      <c r="H807" s="10">
        <v>-963756</v>
      </c>
      <c r="I807" s="11">
        <v>62436009840.88665</v>
      </c>
      <c r="J807" s="11">
        <v>632458</v>
      </c>
      <c r="K807" s="11">
        <v>98719.614331523408</v>
      </c>
      <c r="L807" s="12">
        <v>75279.471016289317</v>
      </c>
      <c r="M807" s="11">
        <v>613</v>
      </c>
      <c r="N807" s="13"/>
      <c r="O807" t="str">
        <f t="shared" si="31"/>
        <v/>
      </c>
    </row>
    <row r="808" spans="1:15" hidden="1">
      <c r="A808" s="41">
        <v>1.2024999999999999</v>
      </c>
      <c r="B808" s="14">
        <v>45679</v>
      </c>
      <c r="C808" s="8" t="s">
        <v>13</v>
      </c>
      <c r="D808" s="8" t="s">
        <v>15</v>
      </c>
      <c r="E808" s="8" t="s">
        <v>15</v>
      </c>
      <c r="F808" s="9">
        <f t="shared" si="32"/>
        <v>-1900000</v>
      </c>
      <c r="G808" s="9">
        <v>-19</v>
      </c>
      <c r="H808" s="10">
        <v>-2034596</v>
      </c>
      <c r="I808" s="11">
        <v>62434134168.214348</v>
      </c>
      <c r="J808" s="11">
        <v>632439</v>
      </c>
      <c r="K808" s="11">
        <v>98719.614331523408</v>
      </c>
      <c r="L808" s="12">
        <v>158923.32770105521</v>
      </c>
      <c r="M808" s="11">
        <v>614</v>
      </c>
      <c r="N808" s="13"/>
      <c r="O808" t="str">
        <f t="shared" si="31"/>
        <v/>
      </c>
    </row>
    <row r="809" spans="1:15" hidden="1">
      <c r="A809" s="41">
        <v>1.2024999999999999</v>
      </c>
      <c r="B809" s="14">
        <v>45679</v>
      </c>
      <c r="C809" s="8" t="s">
        <v>13</v>
      </c>
      <c r="D809" s="8" t="s">
        <v>15</v>
      </c>
      <c r="E809" s="8" t="s">
        <v>15</v>
      </c>
      <c r="F809" s="9">
        <f t="shared" si="32"/>
        <v>-18600000</v>
      </c>
      <c r="G809" s="9">
        <v>-186</v>
      </c>
      <c r="H809" s="10">
        <v>-19917624</v>
      </c>
      <c r="I809" s="11">
        <v>62415772319.948685</v>
      </c>
      <c r="J809" s="11">
        <v>632253</v>
      </c>
      <c r="K809" s="11">
        <v>98719.614331523408</v>
      </c>
      <c r="L809" s="12">
        <v>1555775.7343366444</v>
      </c>
      <c r="M809" s="11">
        <v>615</v>
      </c>
      <c r="N809" s="13"/>
      <c r="O809" t="str">
        <f t="shared" si="31"/>
        <v/>
      </c>
    </row>
    <row r="810" spans="1:15" hidden="1">
      <c r="A810" s="41">
        <v>1.2024999999999999</v>
      </c>
      <c r="B810" s="14">
        <v>45679</v>
      </c>
      <c r="C810" s="8" t="s">
        <v>13</v>
      </c>
      <c r="D810" s="8" t="s">
        <v>15</v>
      </c>
      <c r="E810" s="8" t="s">
        <v>15</v>
      </c>
      <c r="F810" s="9">
        <f t="shared" si="32"/>
        <v>-140000000</v>
      </c>
      <c r="G810" s="9">
        <v>-1400</v>
      </c>
      <c r="H810" s="10">
        <v>-149917600</v>
      </c>
      <c r="I810" s="11">
        <v>62277564859.884552</v>
      </c>
      <c r="J810" s="11">
        <v>630853</v>
      </c>
      <c r="K810" s="11">
        <v>98719.614331523408</v>
      </c>
      <c r="L810" s="12">
        <v>11710139.93586722</v>
      </c>
      <c r="M810" s="11">
        <v>616</v>
      </c>
      <c r="N810" s="13"/>
      <c r="O810" t="str">
        <f t="shared" si="31"/>
        <v/>
      </c>
    </row>
    <row r="811" spans="1:15" hidden="1">
      <c r="A811" s="41">
        <v>1.2024999999999999</v>
      </c>
      <c r="B811" s="14">
        <v>45679</v>
      </c>
      <c r="C811" s="8" t="s">
        <v>13</v>
      </c>
      <c r="D811" s="8" t="s">
        <v>15</v>
      </c>
      <c r="E811" s="8" t="s">
        <v>15</v>
      </c>
      <c r="F811" s="9">
        <f t="shared" si="32"/>
        <v>-96200000</v>
      </c>
      <c r="G811" s="9">
        <v>-962</v>
      </c>
      <c r="H811" s="10">
        <v>-103014808</v>
      </c>
      <c r="I811" s="11">
        <v>62182596590.897629</v>
      </c>
      <c r="J811" s="11">
        <v>629891</v>
      </c>
      <c r="K811" s="11">
        <v>98719.614331523408</v>
      </c>
      <c r="L811" s="12">
        <v>8046539.0130744874</v>
      </c>
      <c r="M811" s="11">
        <v>617</v>
      </c>
      <c r="N811" s="13"/>
      <c r="O811" t="str">
        <f t="shared" si="31"/>
        <v/>
      </c>
    </row>
    <row r="812" spans="1:15" hidden="1">
      <c r="A812" s="41">
        <v>1.2024999999999999</v>
      </c>
      <c r="B812" s="14">
        <v>45679</v>
      </c>
      <c r="C812" s="8" t="s">
        <v>13</v>
      </c>
      <c r="D812" s="8" t="s">
        <v>15</v>
      </c>
      <c r="E812" s="8" t="s">
        <v>15</v>
      </c>
      <c r="F812" s="9">
        <f t="shared" si="32"/>
        <v>-14000000</v>
      </c>
      <c r="G812" s="9">
        <v>-140</v>
      </c>
      <c r="H812" s="10">
        <v>-14991760</v>
      </c>
      <c r="I812" s="11">
        <v>62168775844.891212</v>
      </c>
      <c r="J812" s="11">
        <v>629751</v>
      </c>
      <c r="K812" s="11">
        <v>98719.614331523408</v>
      </c>
      <c r="L812" s="12">
        <v>1171013.9935867228</v>
      </c>
      <c r="M812" s="11">
        <v>618</v>
      </c>
      <c r="N812" s="13"/>
      <c r="O812" t="str">
        <f t="shared" si="31"/>
        <v/>
      </c>
    </row>
    <row r="813" spans="1:15" hidden="1">
      <c r="A813" s="41">
        <v>1.2024999999999999</v>
      </c>
      <c r="B813" s="14">
        <v>45679</v>
      </c>
      <c r="C813" s="8" t="s">
        <v>13</v>
      </c>
      <c r="D813" s="8" t="s">
        <v>15</v>
      </c>
      <c r="E813" s="8" t="s">
        <v>15</v>
      </c>
      <c r="F813" s="9">
        <f t="shared" si="32"/>
        <v>-900000</v>
      </c>
      <c r="G813" s="9">
        <v>-9</v>
      </c>
      <c r="H813" s="10">
        <v>-963756</v>
      </c>
      <c r="I813" s="11">
        <v>62167887368.362228</v>
      </c>
      <c r="J813" s="11">
        <v>629742</v>
      </c>
      <c r="K813" s="11">
        <v>98719.614331523408</v>
      </c>
      <c r="L813" s="12">
        <v>75279.471016289317</v>
      </c>
      <c r="M813" s="11">
        <v>619</v>
      </c>
      <c r="N813" s="13"/>
      <c r="O813" t="str">
        <f t="shared" si="31"/>
        <v/>
      </c>
    </row>
    <row r="814" spans="1:15" hidden="1">
      <c r="A814" s="41">
        <v>1.2024999999999999</v>
      </c>
      <c r="B814" s="14">
        <v>45679</v>
      </c>
      <c r="C814" s="8" t="s">
        <v>13</v>
      </c>
      <c r="D814" s="8" t="s">
        <v>15</v>
      </c>
      <c r="E814" s="8" t="s">
        <v>15</v>
      </c>
      <c r="F814" s="9">
        <f t="shared" si="32"/>
        <v>-14000000</v>
      </c>
      <c r="G814" s="9">
        <v>-140</v>
      </c>
      <c r="H814" s="10">
        <v>-14991760</v>
      </c>
      <c r="I814" s="11">
        <v>62154066622.355812</v>
      </c>
      <c r="J814" s="11">
        <v>629602</v>
      </c>
      <c r="K814" s="11">
        <v>98719.614331523408</v>
      </c>
      <c r="L814" s="12">
        <v>1171013.9935867228</v>
      </c>
      <c r="M814" s="11">
        <v>620</v>
      </c>
      <c r="N814" s="13"/>
      <c r="O814" t="str">
        <f t="shared" si="31"/>
        <v/>
      </c>
    </row>
    <row r="815" spans="1:15" hidden="1">
      <c r="A815" s="41">
        <v>1.2024999999999999</v>
      </c>
      <c r="B815" s="14">
        <v>45679</v>
      </c>
      <c r="C815" s="8" t="s">
        <v>13</v>
      </c>
      <c r="D815" s="8" t="s">
        <v>15</v>
      </c>
      <c r="E815" s="8" t="s">
        <v>15</v>
      </c>
      <c r="F815" s="9">
        <f t="shared" si="32"/>
        <v>-900000</v>
      </c>
      <c r="G815" s="9">
        <v>-9</v>
      </c>
      <c r="H815" s="10">
        <v>-963756</v>
      </c>
      <c r="I815" s="11">
        <v>62153178145.826828</v>
      </c>
      <c r="J815" s="11">
        <v>629593</v>
      </c>
      <c r="K815" s="11">
        <v>98719.614331523408</v>
      </c>
      <c r="L815" s="12">
        <v>75279.471016289317</v>
      </c>
      <c r="M815" s="11">
        <v>621</v>
      </c>
      <c r="N815" s="13"/>
      <c r="O815" t="str">
        <f t="shared" si="31"/>
        <v/>
      </c>
    </row>
    <row r="816" spans="1:15" hidden="1">
      <c r="A816" s="41">
        <v>1.2024999999999999</v>
      </c>
      <c r="B816" s="14">
        <v>45679</v>
      </c>
      <c r="C816" s="8" t="s">
        <v>13</v>
      </c>
      <c r="D816" s="8" t="s">
        <v>15</v>
      </c>
      <c r="E816" s="8" t="s">
        <v>15</v>
      </c>
      <c r="F816" s="9">
        <f t="shared" si="32"/>
        <v>-5900000</v>
      </c>
      <c r="G816" s="9">
        <v>-59</v>
      </c>
      <c r="H816" s="10">
        <v>-6317956</v>
      </c>
      <c r="I816" s="11">
        <v>62147353688.581268</v>
      </c>
      <c r="J816" s="11">
        <v>629534</v>
      </c>
      <c r="K816" s="11">
        <v>98719.614331523408</v>
      </c>
      <c r="L816" s="12">
        <v>493498.75444011856</v>
      </c>
      <c r="M816" s="11">
        <v>622</v>
      </c>
      <c r="N816" s="13"/>
      <c r="O816" t="str">
        <f t="shared" si="31"/>
        <v/>
      </c>
    </row>
    <row r="817" spans="1:15" hidden="1">
      <c r="A817" s="41">
        <v>1.2024999999999999</v>
      </c>
      <c r="B817" s="14">
        <v>45679</v>
      </c>
      <c r="C817" s="8" t="s">
        <v>13</v>
      </c>
      <c r="D817" s="8" t="s">
        <v>15</v>
      </c>
      <c r="E817" s="8" t="s">
        <v>15</v>
      </c>
      <c r="F817" s="9">
        <f t="shared" si="32"/>
        <v>-140000000</v>
      </c>
      <c r="G817" s="9">
        <v>-1400</v>
      </c>
      <c r="H817" s="10">
        <v>-149917600</v>
      </c>
      <c r="I817" s="11">
        <v>62009146228.517136</v>
      </c>
      <c r="J817" s="11">
        <v>628134</v>
      </c>
      <c r="K817" s="11">
        <v>98719.614331523408</v>
      </c>
      <c r="L817" s="12">
        <v>11710139.93586722</v>
      </c>
      <c r="M817" s="11">
        <v>623</v>
      </c>
      <c r="N817" s="13"/>
      <c r="O817" t="str">
        <f t="shared" si="31"/>
        <v/>
      </c>
    </row>
    <row r="818" spans="1:15" hidden="1">
      <c r="A818" s="41">
        <v>1.2024999999999999</v>
      </c>
      <c r="B818" s="14">
        <v>45679</v>
      </c>
      <c r="C818" s="8" t="s">
        <v>13</v>
      </c>
      <c r="D818" s="8" t="s">
        <v>15</v>
      </c>
      <c r="E818" s="8" t="s">
        <v>15</v>
      </c>
      <c r="F818" s="9">
        <f t="shared" si="32"/>
        <v>-28400000</v>
      </c>
      <c r="G818" s="9">
        <v>-284</v>
      </c>
      <c r="H818" s="10">
        <v>-30411856</v>
      </c>
      <c r="I818" s="11">
        <v>61981109858.046982</v>
      </c>
      <c r="J818" s="11">
        <v>627850</v>
      </c>
      <c r="K818" s="11">
        <v>98719.614331523408</v>
      </c>
      <c r="L818" s="12">
        <v>2375485.5298473537</v>
      </c>
      <c r="M818" s="11">
        <v>624</v>
      </c>
      <c r="N818" s="13"/>
      <c r="O818" t="str">
        <f t="shared" si="31"/>
        <v/>
      </c>
    </row>
    <row r="819" spans="1:15" hidden="1">
      <c r="A819" s="41">
        <v>1.2024999999999999</v>
      </c>
      <c r="B819" s="14">
        <v>45679</v>
      </c>
      <c r="C819" s="8" t="s">
        <v>13</v>
      </c>
      <c r="D819" s="8" t="s">
        <v>14</v>
      </c>
      <c r="E819" s="8" t="s">
        <v>14</v>
      </c>
      <c r="F819" s="9">
        <f t="shared" si="32"/>
        <v>30000000</v>
      </c>
      <c r="G819" s="9">
        <v>300</v>
      </c>
      <c r="H819" s="10">
        <v>29700000</v>
      </c>
      <c r="I819" s="11">
        <v>18312034819.113216</v>
      </c>
      <c r="J819" s="11">
        <v>183115</v>
      </c>
      <c r="K819" s="11">
        <v>100002.92067341953</v>
      </c>
      <c r="L819" s="12">
        <v>0</v>
      </c>
      <c r="M819" s="11">
        <v>185</v>
      </c>
      <c r="N819" s="13"/>
      <c r="O819" t="str">
        <f t="shared" si="31"/>
        <v/>
      </c>
    </row>
    <row r="820" spans="1:15" hidden="1">
      <c r="A820" s="41">
        <v>1.2024999999999999</v>
      </c>
      <c r="B820" s="14">
        <v>45679</v>
      </c>
      <c r="C820" s="8" t="s">
        <v>13</v>
      </c>
      <c r="D820" s="8" t="s">
        <v>14</v>
      </c>
      <c r="E820" s="8" t="s">
        <v>14</v>
      </c>
      <c r="F820" s="9">
        <f t="shared" si="32"/>
        <v>20000000</v>
      </c>
      <c r="G820" s="9">
        <v>200</v>
      </c>
      <c r="H820" s="10">
        <v>19800000</v>
      </c>
      <c r="I820" s="11">
        <v>18331834819.113216</v>
      </c>
      <c r="J820" s="11">
        <v>183315</v>
      </c>
      <c r="K820" s="11">
        <v>100001.82646871897</v>
      </c>
      <c r="L820" s="12">
        <v>0</v>
      </c>
      <c r="M820" s="11">
        <v>186</v>
      </c>
      <c r="N820" s="13"/>
      <c r="O820" t="str">
        <f t="shared" si="31"/>
        <v/>
      </c>
    </row>
    <row r="821" spans="1:15" hidden="1">
      <c r="A821" s="41">
        <v>1.2024999999999999</v>
      </c>
      <c r="B821" s="14">
        <v>45679</v>
      </c>
      <c r="C821" s="8" t="s">
        <v>13</v>
      </c>
      <c r="D821" s="8" t="s">
        <v>14</v>
      </c>
      <c r="E821" s="8" t="s">
        <v>14</v>
      </c>
      <c r="F821" s="9">
        <f t="shared" si="32"/>
        <v>50000000</v>
      </c>
      <c r="G821" s="9">
        <v>500</v>
      </c>
      <c r="H821" s="10">
        <v>49500000</v>
      </c>
      <c r="I821" s="11">
        <v>18381334819.113216</v>
      </c>
      <c r="J821" s="11">
        <v>183815</v>
      </c>
      <c r="K821" s="11">
        <v>99999.101374279664</v>
      </c>
      <c r="L821" s="12">
        <v>0</v>
      </c>
      <c r="M821" s="11">
        <v>187</v>
      </c>
      <c r="N821" s="13"/>
      <c r="O821" t="str">
        <f t="shared" si="31"/>
        <v/>
      </c>
    </row>
    <row r="822" spans="1:15" hidden="1">
      <c r="A822" s="41">
        <v>1.2024999999999999</v>
      </c>
      <c r="B822" s="14">
        <v>45679</v>
      </c>
      <c r="C822" s="8" t="s">
        <v>13</v>
      </c>
      <c r="D822" s="8" t="s">
        <v>14</v>
      </c>
      <c r="E822" s="8" t="s">
        <v>14</v>
      </c>
      <c r="F822" s="9">
        <f t="shared" si="32"/>
        <v>90000000</v>
      </c>
      <c r="G822" s="9">
        <v>900</v>
      </c>
      <c r="H822" s="10">
        <v>89100000</v>
      </c>
      <c r="I822" s="11">
        <v>18470434819.113216</v>
      </c>
      <c r="J822" s="11">
        <v>184715</v>
      </c>
      <c r="K822" s="11">
        <v>99994.23338176767</v>
      </c>
      <c r="L822" s="12">
        <v>0</v>
      </c>
      <c r="M822" s="11">
        <v>188</v>
      </c>
      <c r="N822" s="13"/>
      <c r="O822" t="str">
        <f t="shared" si="31"/>
        <v/>
      </c>
    </row>
    <row r="823" spans="1:15" hidden="1">
      <c r="A823" s="41">
        <v>1.2024999999999999</v>
      </c>
      <c r="B823" s="14">
        <v>45679</v>
      </c>
      <c r="C823" s="8" t="s">
        <v>13</v>
      </c>
      <c r="D823" s="8" t="s">
        <v>14</v>
      </c>
      <c r="E823" s="8" t="s">
        <v>14</v>
      </c>
      <c r="F823" s="9">
        <f t="shared" si="32"/>
        <v>270000000</v>
      </c>
      <c r="G823" s="9">
        <v>2700</v>
      </c>
      <c r="H823" s="10">
        <v>267300000</v>
      </c>
      <c r="I823" s="11">
        <v>18737734819.113216</v>
      </c>
      <c r="J823" s="11">
        <v>187415</v>
      </c>
      <c r="K823" s="11">
        <v>99979.909927771077</v>
      </c>
      <c r="L823" s="12">
        <v>0</v>
      </c>
      <c r="M823" s="11">
        <v>189</v>
      </c>
      <c r="N823" s="13"/>
      <c r="O823" t="str">
        <f t="shared" si="31"/>
        <v/>
      </c>
    </row>
    <row r="824" spans="1:15" hidden="1">
      <c r="A824" s="41">
        <v>1.2024999999999999</v>
      </c>
      <c r="B824" s="14">
        <v>45679</v>
      </c>
      <c r="C824" s="8" t="s">
        <v>13</v>
      </c>
      <c r="D824" s="8" t="s">
        <v>14</v>
      </c>
      <c r="E824" s="8" t="s">
        <v>14</v>
      </c>
      <c r="F824" s="9">
        <f t="shared" si="32"/>
        <v>40000000</v>
      </c>
      <c r="G824" s="9">
        <v>400</v>
      </c>
      <c r="H824" s="10">
        <v>39600000</v>
      </c>
      <c r="I824" s="11">
        <v>18777334819.113216</v>
      </c>
      <c r="J824" s="11">
        <v>187815</v>
      </c>
      <c r="K824" s="11">
        <v>99977.822959365425</v>
      </c>
      <c r="L824" s="12">
        <v>0</v>
      </c>
      <c r="M824" s="11">
        <v>190</v>
      </c>
      <c r="N824" s="13"/>
      <c r="O824" t="str">
        <f t="shared" si="31"/>
        <v/>
      </c>
    </row>
    <row r="825" spans="1:15" hidden="1">
      <c r="A825" s="41">
        <v>1.2024999999999999</v>
      </c>
      <c r="B825" s="14">
        <v>45679</v>
      </c>
      <c r="C825" s="8" t="s">
        <v>13</v>
      </c>
      <c r="D825" s="8" t="s">
        <v>14</v>
      </c>
      <c r="E825" s="8" t="s">
        <v>14</v>
      </c>
      <c r="F825" s="9">
        <f t="shared" si="32"/>
        <v>50000000</v>
      </c>
      <c r="G825" s="9">
        <v>500</v>
      </c>
      <c r="H825" s="10">
        <v>49500000</v>
      </c>
      <c r="I825" s="11">
        <v>18826834819.113216</v>
      </c>
      <c r="J825" s="11">
        <v>188315</v>
      </c>
      <c r="K825" s="11">
        <v>99975.226716476202</v>
      </c>
      <c r="L825" s="12">
        <v>0</v>
      </c>
      <c r="M825" s="11">
        <v>191</v>
      </c>
      <c r="N825" s="13"/>
      <c r="O825" t="str">
        <f t="shared" si="31"/>
        <v/>
      </c>
    </row>
    <row r="826" spans="1:15" hidden="1">
      <c r="A826" s="41">
        <v>1.2024999999999999</v>
      </c>
      <c r="B826" s="14">
        <v>45679</v>
      </c>
      <c r="C826" s="8" t="s">
        <v>13</v>
      </c>
      <c r="D826" s="8" t="s">
        <v>14</v>
      </c>
      <c r="E826" s="8" t="s">
        <v>14</v>
      </c>
      <c r="F826" s="9">
        <f t="shared" si="32"/>
        <v>70000000</v>
      </c>
      <c r="G826" s="9">
        <v>700</v>
      </c>
      <c r="H826" s="10">
        <v>69300000</v>
      </c>
      <c r="I826" s="11">
        <v>18896134819.113216</v>
      </c>
      <c r="J826" s="11">
        <v>189015</v>
      </c>
      <c r="K826" s="11">
        <v>99971.615052314446</v>
      </c>
      <c r="L826" s="12">
        <v>0</v>
      </c>
      <c r="M826" s="11">
        <v>192</v>
      </c>
      <c r="N826" s="13"/>
      <c r="O826" t="str">
        <f t="shared" si="31"/>
        <v/>
      </c>
    </row>
    <row r="827" spans="1:15" hidden="1">
      <c r="A827" s="41">
        <v>1.2024999999999999</v>
      </c>
      <c r="B827" s="14">
        <v>45679</v>
      </c>
      <c r="C827" s="8" t="s">
        <v>13</v>
      </c>
      <c r="D827" s="8" t="s">
        <v>15</v>
      </c>
      <c r="E827" s="8" t="s">
        <v>15</v>
      </c>
      <c r="F827" s="9">
        <f t="shared" si="32"/>
        <v>20000000</v>
      </c>
      <c r="G827" s="9">
        <v>200</v>
      </c>
      <c r="H827" s="10">
        <v>20330000</v>
      </c>
      <c r="I827" s="11">
        <v>62001439858.046982</v>
      </c>
      <c r="J827" s="11">
        <v>628050</v>
      </c>
      <c r="K827" s="11">
        <v>98720.547501069945</v>
      </c>
      <c r="L827" s="12">
        <v>0</v>
      </c>
      <c r="M827" s="11">
        <v>625</v>
      </c>
      <c r="N827" s="13"/>
      <c r="O827" t="str">
        <f t="shared" si="31"/>
        <v/>
      </c>
    </row>
    <row r="828" spans="1:15" hidden="1">
      <c r="A828" s="41">
        <v>1.2024999999999999</v>
      </c>
      <c r="B828" s="14">
        <v>45679</v>
      </c>
      <c r="C828" s="8" t="s">
        <v>13</v>
      </c>
      <c r="D828" s="8" t="s">
        <v>15</v>
      </c>
      <c r="E828" s="8" t="s">
        <v>15</v>
      </c>
      <c r="F828" s="9">
        <f t="shared" si="32"/>
        <v>120000000</v>
      </c>
      <c r="G828" s="9">
        <v>1200</v>
      </c>
      <c r="H828" s="10">
        <v>122160000</v>
      </c>
      <c r="I828" s="11">
        <v>62123599858.046982</v>
      </c>
      <c r="J828" s="11">
        <v>629250</v>
      </c>
      <c r="K828" s="11">
        <v>98726.420116085792</v>
      </c>
      <c r="L828" s="12">
        <v>0</v>
      </c>
      <c r="M828" s="11">
        <v>626</v>
      </c>
      <c r="N828" s="13"/>
      <c r="O828" t="str">
        <f t="shared" si="31"/>
        <v/>
      </c>
    </row>
    <row r="829" spans="1:15" hidden="1">
      <c r="A829" s="41">
        <v>1.2024999999999999</v>
      </c>
      <c r="B829" s="14">
        <v>45679</v>
      </c>
      <c r="C829" s="8" t="s">
        <v>13</v>
      </c>
      <c r="D829" s="8" t="s">
        <v>15</v>
      </c>
      <c r="E829" s="8" t="s">
        <v>15</v>
      </c>
      <c r="F829" s="9">
        <f t="shared" si="32"/>
        <v>50000000</v>
      </c>
      <c r="G829" s="9">
        <v>500</v>
      </c>
      <c r="H829" s="10">
        <v>50900000</v>
      </c>
      <c r="I829" s="11">
        <v>62174499858.046982</v>
      </c>
      <c r="J829" s="11">
        <v>629750</v>
      </c>
      <c r="K829" s="11">
        <v>98728.860433579961</v>
      </c>
      <c r="L829" s="12">
        <v>0</v>
      </c>
      <c r="M829" s="11">
        <v>627</v>
      </c>
      <c r="N829" s="13"/>
      <c r="O829" t="str">
        <f t="shared" si="31"/>
        <v/>
      </c>
    </row>
    <row r="830" spans="1:15" hidden="1">
      <c r="A830" s="41">
        <v>1.2024999999999999</v>
      </c>
      <c r="B830" s="14">
        <v>45679</v>
      </c>
      <c r="C830" s="8" t="s">
        <v>13</v>
      </c>
      <c r="D830" s="8" t="s">
        <v>15</v>
      </c>
      <c r="E830" s="8" t="s">
        <v>15</v>
      </c>
      <c r="F830" s="9">
        <f t="shared" si="32"/>
        <v>60000000</v>
      </c>
      <c r="G830" s="9">
        <v>600</v>
      </c>
      <c r="H830" s="10">
        <v>59880000</v>
      </c>
      <c r="I830" s="11">
        <v>62234379858.046982</v>
      </c>
      <c r="J830" s="11">
        <v>630350</v>
      </c>
      <c r="K830" s="11">
        <v>98729.88000007454</v>
      </c>
      <c r="L830" s="12">
        <v>0</v>
      </c>
      <c r="M830" s="11">
        <v>628</v>
      </c>
      <c r="N830" s="13"/>
      <c r="O830" t="str">
        <f t="shared" si="31"/>
        <v/>
      </c>
    </row>
    <row r="831" spans="1:15" hidden="1">
      <c r="A831" s="41">
        <v>1.2024999999999999</v>
      </c>
      <c r="B831" s="14">
        <v>45679</v>
      </c>
      <c r="C831" s="8" t="s">
        <v>13</v>
      </c>
      <c r="D831" s="8" t="s">
        <v>14</v>
      </c>
      <c r="E831" s="8" t="s">
        <v>14</v>
      </c>
      <c r="F831" s="9">
        <f t="shared" si="32"/>
        <v>6800000</v>
      </c>
      <c r="G831" s="9">
        <v>68</v>
      </c>
      <c r="H831" s="10">
        <v>6725200</v>
      </c>
      <c r="I831" s="11">
        <v>18902860019.113216</v>
      </c>
      <c r="J831" s="11">
        <v>189083</v>
      </c>
      <c r="K831" s="11">
        <v>99971.229666935775</v>
      </c>
      <c r="L831" s="12">
        <v>0</v>
      </c>
      <c r="M831" s="11">
        <v>193</v>
      </c>
      <c r="N831" s="13"/>
      <c r="O831" t="str">
        <f t="shared" si="31"/>
        <v/>
      </c>
    </row>
    <row r="832" spans="1:15" hidden="1">
      <c r="A832" s="41">
        <v>1.2024999999999999</v>
      </c>
      <c r="B832" s="14">
        <v>45679</v>
      </c>
      <c r="C832" s="8" t="s">
        <v>13</v>
      </c>
      <c r="D832" s="8" t="s">
        <v>14</v>
      </c>
      <c r="E832" s="8" t="s">
        <v>14</v>
      </c>
      <c r="F832" s="9">
        <f t="shared" si="32"/>
        <v>50000000</v>
      </c>
      <c r="G832" s="9">
        <v>500</v>
      </c>
      <c r="H832" s="10">
        <v>49450000</v>
      </c>
      <c r="I832" s="11">
        <v>18952310019.113216</v>
      </c>
      <c r="J832" s="11">
        <v>189583</v>
      </c>
      <c r="K832" s="11">
        <v>99968.404440868733</v>
      </c>
      <c r="L832" s="12">
        <v>0</v>
      </c>
      <c r="M832" s="11">
        <v>194</v>
      </c>
      <c r="N832" s="13"/>
      <c r="O832" t="str">
        <f t="shared" si="31"/>
        <v/>
      </c>
    </row>
    <row r="833" spans="1:15" hidden="1">
      <c r="A833" s="41">
        <v>1.2024999999999999</v>
      </c>
      <c r="B833" s="14">
        <v>45679</v>
      </c>
      <c r="C833" s="8" t="s">
        <v>13</v>
      </c>
      <c r="D833" s="8" t="s">
        <v>14</v>
      </c>
      <c r="E833" s="8" t="s">
        <v>14</v>
      </c>
      <c r="F833" s="9">
        <f t="shared" si="32"/>
        <v>100000000</v>
      </c>
      <c r="G833" s="9">
        <v>1000</v>
      </c>
      <c r="H833" s="10">
        <v>98900000</v>
      </c>
      <c r="I833" s="11">
        <v>19051210019.113216</v>
      </c>
      <c r="J833" s="11">
        <v>190583</v>
      </c>
      <c r="K833" s="11">
        <v>99962.798461107319</v>
      </c>
      <c r="L833" s="12">
        <v>0</v>
      </c>
      <c r="M833" s="11">
        <v>195</v>
      </c>
      <c r="N833" s="13"/>
      <c r="O833" t="str">
        <f t="shared" si="31"/>
        <v/>
      </c>
    </row>
    <row r="834" spans="1:15" hidden="1">
      <c r="A834" s="41">
        <v>1.2024999999999999</v>
      </c>
      <c r="B834" s="14">
        <v>45679</v>
      </c>
      <c r="C834" s="8" t="s">
        <v>13</v>
      </c>
      <c r="D834" s="8" t="s">
        <v>14</v>
      </c>
      <c r="E834" s="8" t="s">
        <v>14</v>
      </c>
      <c r="F834" s="9">
        <f t="shared" si="32"/>
        <v>10000000</v>
      </c>
      <c r="G834" s="9">
        <v>100</v>
      </c>
      <c r="H834" s="10">
        <v>9890000</v>
      </c>
      <c r="I834" s="11">
        <v>19061100019.113216</v>
      </c>
      <c r="J834" s="11">
        <v>190683</v>
      </c>
      <c r="K834" s="11">
        <v>99962.241097073245</v>
      </c>
      <c r="L834" s="12">
        <v>0</v>
      </c>
      <c r="M834" s="11">
        <v>196</v>
      </c>
      <c r="N834" s="13"/>
      <c r="O834" t="str">
        <f t="shared" ref="O834:O897" si="33">IF(M834=_xlfn.MAXIFS(M:M,D:D,D834),"X","")</f>
        <v/>
      </c>
    </row>
    <row r="835" spans="1:15" hidden="1">
      <c r="A835" s="41">
        <v>1.2024999999999999</v>
      </c>
      <c r="B835" s="14">
        <v>45679</v>
      </c>
      <c r="C835" s="8" t="s">
        <v>13</v>
      </c>
      <c r="D835" s="8" t="s">
        <v>14</v>
      </c>
      <c r="E835" s="8" t="s">
        <v>14</v>
      </c>
      <c r="F835" s="9">
        <f t="shared" si="32"/>
        <v>80000000</v>
      </c>
      <c r="G835" s="9">
        <v>800</v>
      </c>
      <c r="H835" s="10">
        <v>79120000</v>
      </c>
      <c r="I835" s="11">
        <v>19140220019.113216</v>
      </c>
      <c r="J835" s="11">
        <v>191483</v>
      </c>
      <c r="K835" s="11">
        <v>99957.803142384524</v>
      </c>
      <c r="L835" s="12">
        <v>0</v>
      </c>
      <c r="M835" s="11">
        <v>197</v>
      </c>
      <c r="N835" s="13"/>
      <c r="O835" t="str">
        <f t="shared" si="33"/>
        <v/>
      </c>
    </row>
    <row r="836" spans="1:15" hidden="1">
      <c r="A836" s="41">
        <v>1.2024999999999999</v>
      </c>
      <c r="B836" s="14">
        <v>45680</v>
      </c>
      <c r="C836" s="8" t="s">
        <v>13</v>
      </c>
      <c r="D836" s="8" t="s">
        <v>15</v>
      </c>
      <c r="E836" s="8" t="s">
        <v>15</v>
      </c>
      <c r="F836" s="9">
        <f t="shared" si="32"/>
        <v>-1800000</v>
      </c>
      <c r="G836" s="9">
        <v>-18</v>
      </c>
      <c r="H836" s="10">
        <v>-1927854</v>
      </c>
      <c r="I836" s="11">
        <v>62232602720.206978</v>
      </c>
      <c r="J836" s="11">
        <v>630332</v>
      </c>
      <c r="K836" s="11">
        <v>98729.88000007454</v>
      </c>
      <c r="L836" s="12">
        <v>150716.15999865835</v>
      </c>
      <c r="M836" s="11">
        <v>629</v>
      </c>
      <c r="N836" s="13"/>
      <c r="O836" t="str">
        <f t="shared" si="33"/>
        <v/>
      </c>
    </row>
    <row r="837" spans="1:15" hidden="1">
      <c r="A837" s="41">
        <v>1.2024999999999999</v>
      </c>
      <c r="B837" s="14">
        <v>45680</v>
      </c>
      <c r="C837" s="8" t="s">
        <v>13</v>
      </c>
      <c r="D837" s="8" t="s">
        <v>15</v>
      </c>
      <c r="E837" s="8" t="s">
        <v>15</v>
      </c>
      <c r="F837" s="9">
        <f t="shared" si="32"/>
        <v>-401200000</v>
      </c>
      <c r="G837" s="9">
        <v>-4012</v>
      </c>
      <c r="H837" s="10">
        <v>-429697236</v>
      </c>
      <c r="I837" s="11">
        <v>61836498441.646675</v>
      </c>
      <c r="J837" s="11">
        <v>626320</v>
      </c>
      <c r="K837" s="11">
        <v>98729.88000007454</v>
      </c>
      <c r="L837" s="12">
        <v>33592957.439700961</v>
      </c>
      <c r="M837" s="11">
        <v>630</v>
      </c>
      <c r="N837" s="13"/>
      <c r="O837" t="str">
        <f t="shared" si="33"/>
        <v/>
      </c>
    </row>
    <row r="838" spans="1:15" hidden="1">
      <c r="A838" s="41">
        <v>1.2024999999999999</v>
      </c>
      <c r="B838" s="14">
        <v>45680</v>
      </c>
      <c r="C838" s="8" t="s">
        <v>13</v>
      </c>
      <c r="D838" s="8" t="s">
        <v>15</v>
      </c>
      <c r="E838" s="8" t="s">
        <v>15</v>
      </c>
      <c r="F838" s="9">
        <f t="shared" si="32"/>
        <v>-18600000</v>
      </c>
      <c r="G838" s="9">
        <v>-186</v>
      </c>
      <c r="H838" s="10">
        <v>-19921158</v>
      </c>
      <c r="I838" s="11">
        <v>61818134683.96666</v>
      </c>
      <c r="J838" s="11">
        <v>626134</v>
      </c>
      <c r="K838" s="11">
        <v>98729.88000007454</v>
      </c>
      <c r="L838" s="12">
        <v>1557400.3199861348</v>
      </c>
      <c r="M838" s="11">
        <v>631</v>
      </c>
      <c r="N838" s="13"/>
      <c r="O838" t="str">
        <f t="shared" si="33"/>
        <v/>
      </c>
    </row>
    <row r="839" spans="1:15" hidden="1">
      <c r="A839" s="41">
        <v>1.2024999999999999</v>
      </c>
      <c r="B839" s="14">
        <v>45680</v>
      </c>
      <c r="C839" s="8" t="s">
        <v>13</v>
      </c>
      <c r="D839" s="8" t="s">
        <v>15</v>
      </c>
      <c r="E839" s="8" t="s">
        <v>15</v>
      </c>
      <c r="F839" s="9">
        <f t="shared" si="32"/>
        <v>-93300000</v>
      </c>
      <c r="G839" s="9">
        <v>-933</v>
      </c>
      <c r="H839" s="10">
        <v>-99927099</v>
      </c>
      <c r="I839" s="11">
        <v>61726019705.92659</v>
      </c>
      <c r="J839" s="11">
        <v>625201</v>
      </c>
      <c r="K839" s="11">
        <v>98729.88000007454</v>
      </c>
      <c r="L839" s="12">
        <v>7812120.9599304497</v>
      </c>
      <c r="M839" s="11">
        <v>632</v>
      </c>
      <c r="N839" s="13"/>
      <c r="O839" t="str">
        <f t="shared" si="33"/>
        <v/>
      </c>
    </row>
    <row r="840" spans="1:15" hidden="1">
      <c r="A840" s="41">
        <v>1.2024999999999999</v>
      </c>
      <c r="B840" s="14">
        <v>45680</v>
      </c>
      <c r="C840" s="8" t="s">
        <v>13</v>
      </c>
      <c r="D840" s="8" t="s">
        <v>15</v>
      </c>
      <c r="E840" s="8" t="s">
        <v>15</v>
      </c>
      <c r="F840" s="9">
        <f t="shared" si="32"/>
        <v>-93300000</v>
      </c>
      <c r="G840" s="9">
        <v>-933</v>
      </c>
      <c r="H840" s="10">
        <v>-99927099</v>
      </c>
      <c r="I840" s="11">
        <v>61633904727.88652</v>
      </c>
      <c r="J840" s="11">
        <v>624268</v>
      </c>
      <c r="K840" s="11">
        <v>98729.88000007454</v>
      </c>
      <c r="L840" s="12">
        <v>7812120.9599304497</v>
      </c>
      <c r="M840" s="11">
        <v>633</v>
      </c>
      <c r="N840" s="13"/>
      <c r="O840" t="str">
        <f t="shared" si="33"/>
        <v/>
      </c>
    </row>
    <row r="841" spans="1:15" hidden="1">
      <c r="A841" s="41">
        <v>1.2024999999999999</v>
      </c>
      <c r="B841" s="14">
        <v>45680</v>
      </c>
      <c r="C841" s="8" t="s">
        <v>13</v>
      </c>
      <c r="D841" s="8" t="s">
        <v>15</v>
      </c>
      <c r="E841" s="8" t="s">
        <v>15</v>
      </c>
      <c r="F841" s="9">
        <f t="shared" si="32"/>
        <v>-93300000</v>
      </c>
      <c r="G841" s="9">
        <v>-933</v>
      </c>
      <c r="H841" s="10">
        <v>-99927099</v>
      </c>
      <c r="I841" s="11">
        <v>61541789749.846451</v>
      </c>
      <c r="J841" s="11">
        <v>623335</v>
      </c>
      <c r="K841" s="11">
        <v>98729.88000007454</v>
      </c>
      <c r="L841" s="12">
        <v>7812120.9599304497</v>
      </c>
      <c r="M841" s="11">
        <v>634</v>
      </c>
      <c r="N841" s="13"/>
      <c r="O841" t="str">
        <f t="shared" si="33"/>
        <v/>
      </c>
    </row>
    <row r="842" spans="1:15" hidden="1">
      <c r="A842" s="41">
        <v>1.2024999999999999</v>
      </c>
      <c r="B842" s="14">
        <v>45680</v>
      </c>
      <c r="C842" s="8" t="s">
        <v>13</v>
      </c>
      <c r="D842" s="8" t="s">
        <v>15</v>
      </c>
      <c r="E842" s="8" t="s">
        <v>15</v>
      </c>
      <c r="F842" s="9">
        <f t="shared" ref="F842:F905" si="34">100000*G842</f>
        <v>-93300000</v>
      </c>
      <c r="G842" s="9">
        <v>-933</v>
      </c>
      <c r="H842" s="10">
        <v>-99927099</v>
      </c>
      <c r="I842" s="11">
        <v>61449674771.806381</v>
      </c>
      <c r="J842" s="11">
        <v>622402</v>
      </c>
      <c r="K842" s="11">
        <v>98729.88000007454</v>
      </c>
      <c r="L842" s="12">
        <v>7812120.9599304497</v>
      </c>
      <c r="M842" s="11">
        <v>635</v>
      </c>
      <c r="N842" s="13"/>
      <c r="O842" t="str">
        <f t="shared" si="33"/>
        <v/>
      </c>
    </row>
    <row r="843" spans="1:15" hidden="1">
      <c r="A843" s="41">
        <v>1.2024999999999999</v>
      </c>
      <c r="B843" s="14">
        <v>45680</v>
      </c>
      <c r="C843" s="8" t="s">
        <v>13</v>
      </c>
      <c r="D843" s="8" t="s">
        <v>15</v>
      </c>
      <c r="E843" s="8" t="s">
        <v>15</v>
      </c>
      <c r="F843" s="9">
        <f t="shared" si="34"/>
        <v>-46700000</v>
      </c>
      <c r="G843" s="9">
        <v>-467</v>
      </c>
      <c r="H843" s="10">
        <v>-50017101</v>
      </c>
      <c r="I843" s="11">
        <v>61403567917.846344</v>
      </c>
      <c r="J843" s="11">
        <v>621935</v>
      </c>
      <c r="K843" s="11">
        <v>98729.88000007454</v>
      </c>
      <c r="L843" s="12">
        <v>3910247.03996519</v>
      </c>
      <c r="M843" s="11">
        <v>636</v>
      </c>
      <c r="N843" s="13"/>
      <c r="O843" t="str">
        <f t="shared" si="33"/>
        <v/>
      </c>
    </row>
    <row r="844" spans="1:15" hidden="1">
      <c r="A844" s="41">
        <v>1.2024999999999999</v>
      </c>
      <c r="B844" s="14">
        <v>45680</v>
      </c>
      <c r="C844" s="8" t="s">
        <v>13</v>
      </c>
      <c r="D844" s="8" t="s">
        <v>15</v>
      </c>
      <c r="E844" s="8" t="s">
        <v>15</v>
      </c>
      <c r="F844" s="9">
        <f t="shared" si="34"/>
        <v>-18600000</v>
      </c>
      <c r="G844" s="9">
        <v>-186</v>
      </c>
      <c r="H844" s="10">
        <v>-19921158</v>
      </c>
      <c r="I844" s="11">
        <v>61385204160.166328</v>
      </c>
      <c r="J844" s="11">
        <v>621749</v>
      </c>
      <c r="K844" s="11">
        <v>98729.88000007454</v>
      </c>
      <c r="L844" s="12">
        <v>1557400.3199861348</v>
      </c>
      <c r="M844" s="11">
        <v>637</v>
      </c>
      <c r="N844" s="13"/>
      <c r="O844" t="str">
        <f t="shared" si="33"/>
        <v/>
      </c>
    </row>
    <row r="845" spans="1:15" hidden="1">
      <c r="A845" s="41">
        <v>1.2024999999999999</v>
      </c>
      <c r="B845" s="14">
        <v>45680</v>
      </c>
      <c r="C845" s="8" t="s">
        <v>13</v>
      </c>
      <c r="D845" s="8" t="s">
        <v>15</v>
      </c>
      <c r="E845" s="8" t="s">
        <v>15</v>
      </c>
      <c r="F845" s="9">
        <f t="shared" si="34"/>
        <v>-9300000</v>
      </c>
      <c r="G845" s="9">
        <v>-93</v>
      </c>
      <c r="H845" s="10">
        <v>-9960579</v>
      </c>
      <c r="I845" s="11">
        <v>61376022281.326324</v>
      </c>
      <c r="J845" s="11">
        <v>621656</v>
      </c>
      <c r="K845" s="11">
        <v>98729.88000007454</v>
      </c>
      <c r="L845" s="12">
        <v>778700.15999306738</v>
      </c>
      <c r="M845" s="11">
        <v>638</v>
      </c>
      <c r="N845" s="13"/>
      <c r="O845" t="str">
        <f t="shared" si="33"/>
        <v/>
      </c>
    </row>
    <row r="846" spans="1:15" hidden="1">
      <c r="A846" s="41">
        <v>1.2024999999999999</v>
      </c>
      <c r="B846" s="14">
        <v>45680</v>
      </c>
      <c r="C846" s="8" t="s">
        <v>13</v>
      </c>
      <c r="D846" s="8" t="s">
        <v>15</v>
      </c>
      <c r="E846" s="8" t="s">
        <v>15</v>
      </c>
      <c r="F846" s="9">
        <f t="shared" si="34"/>
        <v>-18600000</v>
      </c>
      <c r="G846" s="9">
        <v>-186</v>
      </c>
      <c r="H846" s="10">
        <v>-19921158</v>
      </c>
      <c r="I846" s="11">
        <v>61357658523.646309</v>
      </c>
      <c r="J846" s="11">
        <v>621470</v>
      </c>
      <c r="K846" s="11">
        <v>98729.88000007454</v>
      </c>
      <c r="L846" s="12">
        <v>1557400.3199861348</v>
      </c>
      <c r="M846" s="11">
        <v>639</v>
      </c>
      <c r="N846" s="13"/>
      <c r="O846" t="str">
        <f t="shared" si="33"/>
        <v/>
      </c>
    </row>
    <row r="847" spans="1:15" hidden="1">
      <c r="A847" s="41">
        <v>1.2024999999999999</v>
      </c>
      <c r="B847" s="14">
        <v>45680</v>
      </c>
      <c r="C847" s="8" t="s">
        <v>13</v>
      </c>
      <c r="D847" s="8" t="s">
        <v>15</v>
      </c>
      <c r="E847" s="8" t="s">
        <v>15</v>
      </c>
      <c r="F847" s="9">
        <f t="shared" si="34"/>
        <v>-18600000</v>
      </c>
      <c r="G847" s="9">
        <v>-186</v>
      </c>
      <c r="H847" s="10">
        <v>-19921158</v>
      </c>
      <c r="I847" s="11">
        <v>61339294765.966293</v>
      </c>
      <c r="J847" s="11">
        <v>621284</v>
      </c>
      <c r="K847" s="11">
        <v>98729.88000007454</v>
      </c>
      <c r="L847" s="12">
        <v>1557400.3199861348</v>
      </c>
      <c r="M847" s="11">
        <v>640</v>
      </c>
      <c r="N847" s="13"/>
      <c r="O847" t="str">
        <f t="shared" si="33"/>
        <v/>
      </c>
    </row>
    <row r="848" spans="1:15" hidden="1">
      <c r="A848" s="41">
        <v>1.2024999999999999</v>
      </c>
      <c r="B848" s="14">
        <v>45680</v>
      </c>
      <c r="C848" s="8" t="s">
        <v>13</v>
      </c>
      <c r="D848" s="8" t="s">
        <v>15</v>
      </c>
      <c r="E848" s="8" t="s">
        <v>15</v>
      </c>
      <c r="F848" s="9">
        <f t="shared" si="34"/>
        <v>-12000000</v>
      </c>
      <c r="G848" s="9">
        <v>-120</v>
      </c>
      <c r="H848" s="10">
        <v>-12852360</v>
      </c>
      <c r="I848" s="11">
        <v>61327447180.366287</v>
      </c>
      <c r="J848" s="11">
        <v>621164</v>
      </c>
      <c r="K848" s="11">
        <v>98729.88000007454</v>
      </c>
      <c r="L848" s="12">
        <v>1004774.399991056</v>
      </c>
      <c r="M848" s="11">
        <v>641</v>
      </c>
      <c r="N848" s="13"/>
      <c r="O848" t="str">
        <f t="shared" si="33"/>
        <v/>
      </c>
    </row>
    <row r="849" spans="1:15" hidden="1">
      <c r="A849" s="41">
        <v>1.2024999999999999</v>
      </c>
      <c r="B849" s="14">
        <v>45680</v>
      </c>
      <c r="C849" s="8" t="s">
        <v>13</v>
      </c>
      <c r="D849" s="8" t="s">
        <v>15</v>
      </c>
      <c r="E849" s="8" t="s">
        <v>15</v>
      </c>
      <c r="F849" s="9">
        <f t="shared" si="34"/>
        <v>-9600000</v>
      </c>
      <c r="G849" s="9">
        <v>-96</v>
      </c>
      <c r="H849" s="10">
        <v>-10281888</v>
      </c>
      <c r="I849" s="11">
        <v>61317969111.886284</v>
      </c>
      <c r="J849" s="11">
        <v>621068</v>
      </c>
      <c r="K849" s="11">
        <v>98729.88000007454</v>
      </c>
      <c r="L849" s="12">
        <v>803819.51999284327</v>
      </c>
      <c r="M849" s="11">
        <v>642</v>
      </c>
      <c r="N849" s="13"/>
      <c r="O849" t="str">
        <f t="shared" si="33"/>
        <v/>
      </c>
    </row>
    <row r="850" spans="1:15" hidden="1">
      <c r="A850" s="41">
        <v>1.2024999999999999</v>
      </c>
      <c r="B850" s="14">
        <v>45680</v>
      </c>
      <c r="C850" s="8" t="s">
        <v>13</v>
      </c>
      <c r="D850" s="8" t="s">
        <v>15</v>
      </c>
      <c r="E850" s="8" t="s">
        <v>15</v>
      </c>
      <c r="F850" s="9">
        <f t="shared" si="34"/>
        <v>-37700000</v>
      </c>
      <c r="G850" s="9">
        <v>-377</v>
      </c>
      <c r="H850" s="10">
        <v>-40377831</v>
      </c>
      <c r="I850" s="11">
        <v>61280747947.126259</v>
      </c>
      <c r="J850" s="11">
        <v>620691</v>
      </c>
      <c r="K850" s="11">
        <v>98729.88000007454</v>
      </c>
      <c r="L850" s="12">
        <v>3156666.2399718985</v>
      </c>
      <c r="M850" s="11">
        <v>643</v>
      </c>
      <c r="N850" s="13"/>
      <c r="O850" t="str">
        <f t="shared" si="33"/>
        <v/>
      </c>
    </row>
    <row r="851" spans="1:15" hidden="1">
      <c r="A851" s="41">
        <v>1.2024999999999999</v>
      </c>
      <c r="B851" s="14">
        <v>45680</v>
      </c>
      <c r="C851" s="8" t="s">
        <v>13</v>
      </c>
      <c r="D851" s="8" t="s">
        <v>15</v>
      </c>
      <c r="E851" s="8" t="s">
        <v>15</v>
      </c>
      <c r="F851" s="9">
        <f t="shared" si="34"/>
        <v>-1800000</v>
      </c>
      <c r="G851" s="9">
        <v>-18</v>
      </c>
      <c r="H851" s="10">
        <v>-1927854</v>
      </c>
      <c r="I851" s="11">
        <v>61278970809.286255</v>
      </c>
      <c r="J851" s="11">
        <v>620673</v>
      </c>
      <c r="K851" s="11">
        <v>98729.88000007454</v>
      </c>
      <c r="L851" s="12">
        <v>150716.15999865835</v>
      </c>
      <c r="M851" s="11">
        <v>644</v>
      </c>
      <c r="N851" s="13"/>
      <c r="O851" t="str">
        <f t="shared" si="33"/>
        <v/>
      </c>
    </row>
    <row r="852" spans="1:15" hidden="1">
      <c r="A852" s="41">
        <v>1.2024999999999999</v>
      </c>
      <c r="B852" s="14">
        <v>45680</v>
      </c>
      <c r="C852" s="8" t="s">
        <v>13</v>
      </c>
      <c r="D852" s="8" t="s">
        <v>15</v>
      </c>
      <c r="E852" s="8" t="s">
        <v>15</v>
      </c>
      <c r="F852" s="9">
        <f t="shared" si="34"/>
        <v>-8300000</v>
      </c>
      <c r="G852" s="9">
        <v>-83</v>
      </c>
      <c r="H852" s="10">
        <v>-8889549</v>
      </c>
      <c r="I852" s="11">
        <v>61270776229.246246</v>
      </c>
      <c r="J852" s="11">
        <v>620590</v>
      </c>
      <c r="K852" s="11">
        <v>98729.88000007454</v>
      </c>
      <c r="L852" s="12">
        <v>694968.95999381319</v>
      </c>
      <c r="M852" s="11">
        <v>645</v>
      </c>
      <c r="N852" s="13"/>
      <c r="O852" t="str">
        <f t="shared" si="33"/>
        <v/>
      </c>
    </row>
    <row r="853" spans="1:15" hidden="1">
      <c r="A853" s="41">
        <v>1.2024999999999999</v>
      </c>
      <c r="B853" s="14">
        <v>45680</v>
      </c>
      <c r="C853" s="8" t="s">
        <v>13</v>
      </c>
      <c r="D853" s="8" t="s">
        <v>15</v>
      </c>
      <c r="E853" s="8" t="s">
        <v>15</v>
      </c>
      <c r="F853" s="9">
        <f t="shared" si="34"/>
        <v>-18700000</v>
      </c>
      <c r="G853" s="9">
        <v>-187</v>
      </c>
      <c r="H853" s="10">
        <v>-20028261</v>
      </c>
      <c r="I853" s="11">
        <v>61252313741.686234</v>
      </c>
      <c r="J853" s="11">
        <v>620403</v>
      </c>
      <c r="K853" s="11">
        <v>98729.88000007454</v>
      </c>
      <c r="L853" s="12">
        <v>1565773.4399860613</v>
      </c>
      <c r="M853" s="11">
        <v>646</v>
      </c>
      <c r="N853" s="13"/>
      <c r="O853" t="str">
        <f t="shared" si="33"/>
        <v/>
      </c>
    </row>
    <row r="854" spans="1:15" hidden="1">
      <c r="A854" s="41">
        <v>1.2024999999999999</v>
      </c>
      <c r="B854" s="14">
        <v>45680</v>
      </c>
      <c r="C854" s="8" t="s">
        <v>13</v>
      </c>
      <c r="D854" s="8" t="s">
        <v>15</v>
      </c>
      <c r="E854" s="8" t="s">
        <v>15</v>
      </c>
      <c r="F854" s="9">
        <f t="shared" si="34"/>
        <v>-9300000</v>
      </c>
      <c r="G854" s="9">
        <v>-93</v>
      </c>
      <c r="H854" s="10">
        <v>-9960579</v>
      </c>
      <c r="I854" s="11">
        <v>61243131862.84623</v>
      </c>
      <c r="J854" s="11">
        <v>620310</v>
      </c>
      <c r="K854" s="11">
        <v>98729.88000007454</v>
      </c>
      <c r="L854" s="12">
        <v>778700.15999306738</v>
      </c>
      <c r="M854" s="11">
        <v>647</v>
      </c>
      <c r="N854" s="13"/>
      <c r="O854" t="str">
        <f t="shared" si="33"/>
        <v/>
      </c>
    </row>
    <row r="855" spans="1:15" hidden="1">
      <c r="A855" s="41">
        <v>1.2024999999999999</v>
      </c>
      <c r="B855" s="14">
        <v>45680</v>
      </c>
      <c r="C855" s="8" t="s">
        <v>13</v>
      </c>
      <c r="D855" s="8" t="s">
        <v>15</v>
      </c>
      <c r="E855" s="8" t="s">
        <v>15</v>
      </c>
      <c r="F855" s="9">
        <f t="shared" si="34"/>
        <v>-1300000</v>
      </c>
      <c r="G855" s="9">
        <v>-13</v>
      </c>
      <c r="H855" s="10">
        <v>-1392339</v>
      </c>
      <c r="I855" s="11">
        <v>61241848374.406227</v>
      </c>
      <c r="J855" s="11">
        <v>620297</v>
      </c>
      <c r="K855" s="11">
        <v>98729.88000007454</v>
      </c>
      <c r="L855" s="12">
        <v>108850.55999903101</v>
      </c>
      <c r="M855" s="11">
        <v>648</v>
      </c>
      <c r="N855" s="13"/>
      <c r="O855" t="str">
        <f t="shared" si="33"/>
        <v/>
      </c>
    </row>
    <row r="856" spans="1:15" hidden="1">
      <c r="A856" s="41">
        <v>1.2024999999999999</v>
      </c>
      <c r="B856" s="14">
        <v>45680</v>
      </c>
      <c r="C856" s="8" t="s">
        <v>13</v>
      </c>
      <c r="D856" s="8" t="s">
        <v>14</v>
      </c>
      <c r="E856" s="8" t="s">
        <v>14</v>
      </c>
      <c r="F856" s="9">
        <f t="shared" si="34"/>
        <v>900000</v>
      </c>
      <c r="G856" s="9">
        <v>9</v>
      </c>
      <c r="H856" s="10">
        <v>943371</v>
      </c>
      <c r="I856" s="11">
        <v>19141163390.113216</v>
      </c>
      <c r="J856" s="11">
        <v>191492</v>
      </c>
      <c r="K856" s="11">
        <v>99958.031615488988</v>
      </c>
      <c r="L856" s="12">
        <v>0</v>
      </c>
      <c r="M856" s="11">
        <v>198</v>
      </c>
      <c r="N856" s="13"/>
      <c r="O856" t="str">
        <f t="shared" si="33"/>
        <v/>
      </c>
    </row>
    <row r="857" spans="1:15" hidden="1">
      <c r="A857" s="41">
        <v>1.2024999999999999</v>
      </c>
      <c r="B857" s="14">
        <v>45680</v>
      </c>
      <c r="C857" s="8" t="s">
        <v>13</v>
      </c>
      <c r="D857" s="8" t="s">
        <v>15</v>
      </c>
      <c r="E857" s="8" t="s">
        <v>15</v>
      </c>
      <c r="F857" s="9">
        <f t="shared" si="34"/>
        <v>-900000</v>
      </c>
      <c r="G857" s="9">
        <v>-9</v>
      </c>
      <c r="H857" s="10">
        <v>-963927</v>
      </c>
      <c r="I857" s="11">
        <v>61240959805.486229</v>
      </c>
      <c r="J857" s="11">
        <v>620288</v>
      </c>
      <c r="K857" s="11">
        <v>98729.88000007454</v>
      </c>
      <c r="L857" s="12">
        <v>75358.079999329173</v>
      </c>
      <c r="M857" s="11">
        <v>649</v>
      </c>
      <c r="N857" s="13"/>
      <c r="O857" t="str">
        <f t="shared" si="33"/>
        <v/>
      </c>
    </row>
    <row r="858" spans="1:15" hidden="1">
      <c r="A858" s="41">
        <v>1.2024999999999999</v>
      </c>
      <c r="B858" s="14">
        <v>45680</v>
      </c>
      <c r="C858" s="8" t="s">
        <v>13</v>
      </c>
      <c r="D858" s="8" t="s">
        <v>15</v>
      </c>
      <c r="E858" s="8" t="s">
        <v>15</v>
      </c>
      <c r="F858" s="9">
        <f t="shared" si="34"/>
        <v>-12100000</v>
      </c>
      <c r="G858" s="9">
        <v>-121</v>
      </c>
      <c r="H858" s="10">
        <v>-12959463</v>
      </c>
      <c r="I858" s="11">
        <v>61229013490.006218</v>
      </c>
      <c r="J858" s="11">
        <v>620167</v>
      </c>
      <c r="K858" s="11">
        <v>98729.88000007454</v>
      </c>
      <c r="L858" s="12">
        <v>1013147.5199909806</v>
      </c>
      <c r="M858" s="11">
        <v>650</v>
      </c>
      <c r="N858" s="13"/>
      <c r="O858" t="str">
        <f t="shared" si="33"/>
        <v/>
      </c>
    </row>
    <row r="859" spans="1:15" hidden="1">
      <c r="A859" s="41">
        <v>1.2024999999999999</v>
      </c>
      <c r="B859" s="14">
        <v>45680</v>
      </c>
      <c r="C859" s="8" t="s">
        <v>13</v>
      </c>
      <c r="D859" s="8" t="s">
        <v>15</v>
      </c>
      <c r="E859" s="8" t="s">
        <v>15</v>
      </c>
      <c r="F859" s="9">
        <f t="shared" si="34"/>
        <v>900000</v>
      </c>
      <c r="G859" s="9">
        <v>9</v>
      </c>
      <c r="H859" s="10">
        <v>962865</v>
      </c>
      <c r="I859" s="11">
        <v>61229976355.006218</v>
      </c>
      <c r="J859" s="11">
        <v>620176</v>
      </c>
      <c r="K859" s="11">
        <v>98729.999798454344</v>
      </c>
      <c r="L859" s="12">
        <v>0</v>
      </c>
      <c r="M859" s="11">
        <v>651</v>
      </c>
      <c r="N859" s="13"/>
      <c r="O859" t="str">
        <f t="shared" si="33"/>
        <v/>
      </c>
    </row>
    <row r="860" spans="1:15" hidden="1">
      <c r="A860" s="41">
        <v>1.2024999999999999</v>
      </c>
      <c r="B860" s="14">
        <v>45680</v>
      </c>
      <c r="C860" s="8" t="s">
        <v>13</v>
      </c>
      <c r="D860" s="8" t="s">
        <v>15</v>
      </c>
      <c r="E860" s="8" t="s">
        <v>15</v>
      </c>
      <c r="F860" s="9">
        <f t="shared" si="34"/>
        <v>-4900000</v>
      </c>
      <c r="G860" s="9">
        <v>-49</v>
      </c>
      <c r="H860" s="10">
        <v>-5248047</v>
      </c>
      <c r="I860" s="11">
        <v>61225138585.01609</v>
      </c>
      <c r="J860" s="11">
        <v>620127</v>
      </c>
      <c r="K860" s="11">
        <v>98729.999798454344</v>
      </c>
      <c r="L860" s="12">
        <v>410277.00987573713</v>
      </c>
      <c r="M860" s="11">
        <v>652</v>
      </c>
      <c r="N860" s="13"/>
      <c r="O860" t="str">
        <f t="shared" si="33"/>
        <v/>
      </c>
    </row>
    <row r="861" spans="1:15" hidden="1">
      <c r="A861" s="41">
        <v>1.2024999999999999</v>
      </c>
      <c r="B861" s="14">
        <v>45680</v>
      </c>
      <c r="C861" s="8" t="s">
        <v>13</v>
      </c>
      <c r="D861" s="8" t="s">
        <v>15</v>
      </c>
      <c r="E861" s="8" t="s">
        <v>15</v>
      </c>
      <c r="F861" s="9">
        <f t="shared" si="34"/>
        <v>-2800000</v>
      </c>
      <c r="G861" s="9">
        <v>-28</v>
      </c>
      <c r="H861" s="10">
        <v>-2998884</v>
      </c>
      <c r="I861" s="11">
        <v>61222374145.021736</v>
      </c>
      <c r="J861" s="11">
        <v>620099</v>
      </c>
      <c r="K861" s="11">
        <v>98729.999798454344</v>
      </c>
      <c r="L861" s="12">
        <v>234444.00564327836</v>
      </c>
      <c r="M861" s="11">
        <v>653</v>
      </c>
      <c r="N861" s="13"/>
      <c r="O861" t="str">
        <f t="shared" si="33"/>
        <v/>
      </c>
    </row>
    <row r="862" spans="1:15" hidden="1">
      <c r="A862" s="41">
        <v>1.2024999999999999</v>
      </c>
      <c r="B862" s="14">
        <v>45680</v>
      </c>
      <c r="C862" s="8" t="s">
        <v>13</v>
      </c>
      <c r="D862" s="8" t="s">
        <v>15</v>
      </c>
      <c r="E862" s="8" t="s">
        <v>15</v>
      </c>
      <c r="F862" s="9">
        <f t="shared" si="34"/>
        <v>-93300000</v>
      </c>
      <c r="G862" s="9">
        <v>-933</v>
      </c>
      <c r="H862" s="10">
        <v>-99927099</v>
      </c>
      <c r="I862" s="11">
        <v>61130259055.209778</v>
      </c>
      <c r="J862" s="11">
        <v>619166</v>
      </c>
      <c r="K862" s="11">
        <v>98729.999798454344</v>
      </c>
      <c r="L862" s="12">
        <v>7812009.1880421042</v>
      </c>
      <c r="M862" s="11">
        <v>654</v>
      </c>
      <c r="N862" s="13"/>
      <c r="O862" t="str">
        <f t="shared" si="33"/>
        <v/>
      </c>
    </row>
    <row r="863" spans="1:15" hidden="1">
      <c r="A863" s="41">
        <v>1.2024999999999999</v>
      </c>
      <c r="B863" s="14">
        <v>45680</v>
      </c>
      <c r="C863" s="8" t="s">
        <v>13</v>
      </c>
      <c r="D863" s="8" t="s">
        <v>15</v>
      </c>
      <c r="E863" s="8" t="s">
        <v>15</v>
      </c>
      <c r="F863" s="9">
        <f t="shared" si="34"/>
        <v>-900000</v>
      </c>
      <c r="G863" s="9">
        <v>-9</v>
      </c>
      <c r="H863" s="10">
        <v>-963927</v>
      </c>
      <c r="I863" s="11">
        <v>61129370485.211594</v>
      </c>
      <c r="J863" s="11">
        <v>619157</v>
      </c>
      <c r="K863" s="11">
        <v>98729.999798454344</v>
      </c>
      <c r="L863" s="12">
        <v>75357.001813910902</v>
      </c>
      <c r="M863" s="11">
        <v>655</v>
      </c>
      <c r="N863" s="13"/>
      <c r="O863" t="str">
        <f t="shared" si="33"/>
        <v/>
      </c>
    </row>
    <row r="864" spans="1:15" hidden="1">
      <c r="A864" s="41">
        <v>1.2024999999999999</v>
      </c>
      <c r="B864" s="14">
        <v>45680</v>
      </c>
      <c r="C864" s="8" t="s">
        <v>13</v>
      </c>
      <c r="D864" s="8" t="s">
        <v>15</v>
      </c>
      <c r="E864" s="8" t="s">
        <v>15</v>
      </c>
      <c r="F864" s="9">
        <f t="shared" si="34"/>
        <v>-18600000</v>
      </c>
      <c r="G864" s="9">
        <v>-186</v>
      </c>
      <c r="H864" s="10">
        <v>-19921158</v>
      </c>
      <c r="I864" s="11">
        <v>61111006705.249084</v>
      </c>
      <c r="J864" s="11">
        <v>618971</v>
      </c>
      <c r="K864" s="11">
        <v>98729.999798454344</v>
      </c>
      <c r="L864" s="12">
        <v>1557378.037487492</v>
      </c>
      <c r="M864" s="11">
        <v>656</v>
      </c>
      <c r="N864" s="13"/>
      <c r="O864" t="str">
        <f t="shared" si="33"/>
        <v/>
      </c>
    </row>
    <row r="865" spans="1:15" hidden="1">
      <c r="A865" s="41">
        <v>1.2024999999999999</v>
      </c>
      <c r="B865" s="14">
        <v>45680</v>
      </c>
      <c r="C865" s="8" t="s">
        <v>13</v>
      </c>
      <c r="D865" s="8" t="s">
        <v>15</v>
      </c>
      <c r="E865" s="8" t="s">
        <v>15</v>
      </c>
      <c r="F865" s="9">
        <f t="shared" si="34"/>
        <v>-1300000</v>
      </c>
      <c r="G865" s="9">
        <v>-13</v>
      </c>
      <c r="H865" s="10">
        <v>-1392339</v>
      </c>
      <c r="I865" s="11">
        <v>61109723215.251701</v>
      </c>
      <c r="J865" s="11">
        <v>618958</v>
      </c>
      <c r="K865" s="11">
        <v>98729.999798454344</v>
      </c>
      <c r="L865" s="12">
        <v>108849.00262009352</v>
      </c>
      <c r="M865" s="11">
        <v>657</v>
      </c>
      <c r="N865" s="13"/>
      <c r="O865" t="str">
        <f t="shared" si="33"/>
        <v/>
      </c>
    </row>
    <row r="866" spans="1:15" hidden="1">
      <c r="A866" s="41">
        <v>1.2024999999999999</v>
      </c>
      <c r="B866" s="14">
        <v>45680</v>
      </c>
      <c r="C866" s="8" t="s">
        <v>13</v>
      </c>
      <c r="D866" s="8" t="s">
        <v>15</v>
      </c>
      <c r="E866" s="8" t="s">
        <v>15</v>
      </c>
      <c r="F866" s="9">
        <f t="shared" si="34"/>
        <v>-1800000</v>
      </c>
      <c r="G866" s="9">
        <v>-18</v>
      </c>
      <c r="H866" s="10">
        <v>-1927854</v>
      </c>
      <c r="I866" s="11">
        <v>61107946075.255333</v>
      </c>
      <c r="J866" s="11">
        <v>618940</v>
      </c>
      <c r="K866" s="11">
        <v>98729.999798454344</v>
      </c>
      <c r="L866" s="12">
        <v>150714.0036278218</v>
      </c>
      <c r="M866" s="11">
        <v>658</v>
      </c>
      <c r="N866" s="13"/>
      <c r="O866" t="str">
        <f t="shared" si="33"/>
        <v/>
      </c>
    </row>
    <row r="867" spans="1:15" hidden="1">
      <c r="A867" s="41">
        <v>1.2024999999999999</v>
      </c>
      <c r="B867" s="14">
        <v>45680</v>
      </c>
      <c r="C867" s="8" t="s">
        <v>13</v>
      </c>
      <c r="D867" s="8" t="s">
        <v>15</v>
      </c>
      <c r="E867" s="8" t="s">
        <v>15</v>
      </c>
      <c r="F867" s="9">
        <f t="shared" si="34"/>
        <v>-4800000</v>
      </c>
      <c r="G867" s="9">
        <v>-48</v>
      </c>
      <c r="H867" s="10">
        <v>-5140944</v>
      </c>
      <c r="I867" s="11">
        <v>61103207035.265007</v>
      </c>
      <c r="J867" s="11">
        <v>618892</v>
      </c>
      <c r="K867" s="11">
        <v>98729.999798454344</v>
      </c>
      <c r="L867" s="12">
        <v>401904.00967419147</v>
      </c>
      <c r="M867" s="11">
        <v>659</v>
      </c>
      <c r="N867" s="13"/>
      <c r="O867" t="str">
        <f t="shared" si="33"/>
        <v/>
      </c>
    </row>
    <row r="868" spans="1:15" hidden="1">
      <c r="A868" s="41">
        <v>1.2024999999999999</v>
      </c>
      <c r="B868" s="14">
        <v>45680</v>
      </c>
      <c r="C868" s="8" t="s">
        <v>13</v>
      </c>
      <c r="D868" s="8" t="s">
        <v>15</v>
      </c>
      <c r="E868" s="8" t="s">
        <v>15</v>
      </c>
      <c r="F868" s="9">
        <f t="shared" si="34"/>
        <v>-21600000</v>
      </c>
      <c r="G868" s="9">
        <v>-216</v>
      </c>
      <c r="H868" s="10">
        <v>-23134248</v>
      </c>
      <c r="I868" s="11">
        <v>61081881355.30854</v>
      </c>
      <c r="J868" s="11">
        <v>618676</v>
      </c>
      <c r="K868" s="11">
        <v>98729.999798454344</v>
      </c>
      <c r="L868" s="12">
        <v>1808568.0435338616</v>
      </c>
      <c r="M868" s="11">
        <v>660</v>
      </c>
      <c r="N868" s="13"/>
      <c r="O868" t="str">
        <f t="shared" si="33"/>
        <v/>
      </c>
    </row>
    <row r="869" spans="1:15" hidden="1">
      <c r="A869" s="41">
        <v>1.2024999999999999</v>
      </c>
      <c r="B869" s="14">
        <v>45680</v>
      </c>
      <c r="C869" s="8" t="s">
        <v>13</v>
      </c>
      <c r="D869" s="8" t="s">
        <v>15</v>
      </c>
      <c r="E869" s="8" t="s">
        <v>15</v>
      </c>
      <c r="F869" s="9">
        <f t="shared" si="34"/>
        <v>-93300000</v>
      </c>
      <c r="G869" s="9">
        <v>-933</v>
      </c>
      <c r="H869" s="10">
        <v>-99927099</v>
      </c>
      <c r="I869" s="11">
        <v>60989766265.496582</v>
      </c>
      <c r="J869" s="11">
        <v>617743</v>
      </c>
      <c r="K869" s="11">
        <v>98729.999798454344</v>
      </c>
      <c r="L869" s="12">
        <v>7812009.1880421042</v>
      </c>
      <c r="M869" s="11">
        <v>661</v>
      </c>
      <c r="N869" s="13"/>
      <c r="O869" t="str">
        <f t="shared" si="33"/>
        <v/>
      </c>
    </row>
    <row r="870" spans="1:15" hidden="1">
      <c r="A870" s="41">
        <v>1.2024999999999999</v>
      </c>
      <c r="B870" s="14">
        <v>45680</v>
      </c>
      <c r="C870" s="8" t="s">
        <v>13</v>
      </c>
      <c r="D870" s="8" t="s">
        <v>15</v>
      </c>
      <c r="E870" s="8" t="s">
        <v>15</v>
      </c>
      <c r="F870" s="9">
        <f t="shared" si="34"/>
        <v>-19900000</v>
      </c>
      <c r="G870" s="9">
        <v>-199</v>
      </c>
      <c r="H870" s="10">
        <v>-21313497</v>
      </c>
      <c r="I870" s="11">
        <v>60970118995.53669</v>
      </c>
      <c r="J870" s="11">
        <v>617544</v>
      </c>
      <c r="K870" s="11">
        <v>98729.999798454344</v>
      </c>
      <c r="L870" s="12">
        <v>1666227.0401075855</v>
      </c>
      <c r="M870" s="11">
        <v>662</v>
      </c>
      <c r="N870" s="13"/>
      <c r="O870" t="str">
        <f t="shared" si="33"/>
        <v/>
      </c>
    </row>
    <row r="871" spans="1:15" hidden="1">
      <c r="A871" s="41">
        <v>1.2024999999999999</v>
      </c>
      <c r="B871" s="14">
        <v>45680</v>
      </c>
      <c r="C871" s="8" t="s">
        <v>13</v>
      </c>
      <c r="D871" s="8" t="s">
        <v>15</v>
      </c>
      <c r="E871" s="8" t="s">
        <v>15</v>
      </c>
      <c r="F871" s="9">
        <f t="shared" si="34"/>
        <v>-22300000</v>
      </c>
      <c r="G871" s="9">
        <v>-223</v>
      </c>
      <c r="H871" s="10">
        <v>-23883969</v>
      </c>
      <c r="I871" s="11">
        <v>60948102205.581635</v>
      </c>
      <c r="J871" s="11">
        <v>617321</v>
      </c>
      <c r="K871" s="11">
        <v>98729.999798454344</v>
      </c>
      <c r="L871" s="12">
        <v>1867179.0449446812</v>
      </c>
      <c r="M871" s="11">
        <v>663</v>
      </c>
      <c r="N871" s="13"/>
      <c r="O871" t="str">
        <f t="shared" si="33"/>
        <v/>
      </c>
    </row>
    <row r="872" spans="1:15" hidden="1">
      <c r="A872" s="41">
        <v>1.2024999999999999</v>
      </c>
      <c r="B872" s="14">
        <v>45680</v>
      </c>
      <c r="C872" s="8" t="s">
        <v>13</v>
      </c>
      <c r="D872" s="8" t="s">
        <v>15</v>
      </c>
      <c r="E872" s="8" t="s">
        <v>15</v>
      </c>
      <c r="F872" s="9">
        <f t="shared" si="34"/>
        <v>-900000</v>
      </c>
      <c r="G872" s="9">
        <v>-9</v>
      </c>
      <c r="H872" s="10">
        <v>-963927</v>
      </c>
      <c r="I872" s="11">
        <v>60947213635.58345</v>
      </c>
      <c r="J872" s="11">
        <v>617312</v>
      </c>
      <c r="K872" s="11">
        <v>98729.999798454344</v>
      </c>
      <c r="L872" s="12">
        <v>75357.001813910902</v>
      </c>
      <c r="M872" s="11">
        <v>664</v>
      </c>
      <c r="N872" s="13"/>
      <c r="O872" t="str">
        <f t="shared" si="33"/>
        <v/>
      </c>
    </row>
    <row r="873" spans="1:15" hidden="1">
      <c r="A873" s="41">
        <v>1.2024999999999999</v>
      </c>
      <c r="B873" s="14">
        <v>45680</v>
      </c>
      <c r="C873" s="8" t="s">
        <v>13</v>
      </c>
      <c r="D873" s="8" t="s">
        <v>15</v>
      </c>
      <c r="E873" s="8" t="s">
        <v>15</v>
      </c>
      <c r="F873" s="9">
        <f t="shared" si="34"/>
        <v>-56900000</v>
      </c>
      <c r="G873" s="9">
        <v>-569</v>
      </c>
      <c r="H873" s="10">
        <v>-60941607</v>
      </c>
      <c r="I873" s="11">
        <v>60891036265.698128</v>
      </c>
      <c r="J873" s="11">
        <v>616743</v>
      </c>
      <c r="K873" s="11">
        <v>98729.999798454344</v>
      </c>
      <c r="L873" s="12">
        <v>4764237.1146794781</v>
      </c>
      <c r="M873" s="11">
        <v>665</v>
      </c>
      <c r="N873" s="13"/>
      <c r="O873" t="str">
        <f t="shared" si="33"/>
        <v/>
      </c>
    </row>
    <row r="874" spans="1:15" hidden="1">
      <c r="A874" s="41">
        <v>1.2024999999999999</v>
      </c>
      <c r="B874" s="14">
        <v>45680</v>
      </c>
      <c r="C874" s="8" t="s">
        <v>13</v>
      </c>
      <c r="D874" s="8" t="s">
        <v>15</v>
      </c>
      <c r="E874" s="8" t="s">
        <v>15</v>
      </c>
      <c r="F874" s="9">
        <f t="shared" si="34"/>
        <v>-9300000</v>
      </c>
      <c r="G874" s="9">
        <v>-93</v>
      </c>
      <c r="H874" s="10">
        <v>-9960579</v>
      </c>
      <c r="I874" s="11">
        <v>60881854375.716873</v>
      </c>
      <c r="J874" s="11">
        <v>616650</v>
      </c>
      <c r="K874" s="11">
        <v>98729.999798454344</v>
      </c>
      <c r="L874" s="12">
        <v>778689.01874374598</v>
      </c>
      <c r="M874" s="11">
        <v>666</v>
      </c>
      <c r="N874" s="13"/>
      <c r="O874" t="str">
        <f t="shared" si="33"/>
        <v/>
      </c>
    </row>
    <row r="875" spans="1:15" hidden="1">
      <c r="A875" s="41">
        <v>1.2024999999999999</v>
      </c>
      <c r="B875" s="14">
        <v>45680</v>
      </c>
      <c r="C875" s="8" t="s">
        <v>13</v>
      </c>
      <c r="D875" s="8" t="s">
        <v>15</v>
      </c>
      <c r="E875" s="8" t="s">
        <v>15</v>
      </c>
      <c r="F875" s="9">
        <f t="shared" si="34"/>
        <v>-2900000</v>
      </c>
      <c r="G875" s="9">
        <v>-29</v>
      </c>
      <c r="H875" s="10">
        <v>-3105987</v>
      </c>
      <c r="I875" s="11">
        <v>60878991205.722717</v>
      </c>
      <c r="J875" s="11">
        <v>616621</v>
      </c>
      <c r="K875" s="11">
        <v>98729.999798454344</v>
      </c>
      <c r="L875" s="12">
        <v>242817.00584482402</v>
      </c>
      <c r="M875" s="11">
        <v>667</v>
      </c>
      <c r="N875" s="13"/>
      <c r="O875" t="str">
        <f t="shared" si="33"/>
        <v/>
      </c>
    </row>
    <row r="876" spans="1:15" hidden="1">
      <c r="A876" s="41">
        <v>1.2024999999999999</v>
      </c>
      <c r="B876" s="14">
        <v>45680</v>
      </c>
      <c r="C876" s="8" t="s">
        <v>13</v>
      </c>
      <c r="D876" s="8" t="s">
        <v>15</v>
      </c>
      <c r="E876" s="8" t="s">
        <v>15</v>
      </c>
      <c r="F876" s="9">
        <f t="shared" si="34"/>
        <v>-23300000</v>
      </c>
      <c r="G876" s="9">
        <v>-233</v>
      </c>
      <c r="H876" s="10">
        <v>-24954999</v>
      </c>
      <c r="I876" s="11">
        <v>60855987115.769676</v>
      </c>
      <c r="J876" s="11">
        <v>616388</v>
      </c>
      <c r="K876" s="11">
        <v>98729.999798454344</v>
      </c>
      <c r="L876" s="12">
        <v>1950909.0469601378</v>
      </c>
      <c r="M876" s="11">
        <v>668</v>
      </c>
      <c r="N876" s="13"/>
      <c r="O876" t="str">
        <f t="shared" si="33"/>
        <v/>
      </c>
    </row>
    <row r="877" spans="1:15" hidden="1">
      <c r="A877" s="41">
        <v>1.2024999999999999</v>
      </c>
      <c r="B877" s="14">
        <v>45680</v>
      </c>
      <c r="C877" s="8" t="s">
        <v>13</v>
      </c>
      <c r="D877" s="8" t="s">
        <v>15</v>
      </c>
      <c r="E877" s="8" t="s">
        <v>15</v>
      </c>
      <c r="F877" s="9">
        <f t="shared" si="34"/>
        <v>-136200000</v>
      </c>
      <c r="G877" s="9">
        <v>-1362</v>
      </c>
      <c r="H877" s="10">
        <v>-145874286</v>
      </c>
      <c r="I877" s="11">
        <v>60721516856.044182</v>
      </c>
      <c r="J877" s="11">
        <v>615026</v>
      </c>
      <c r="K877" s="11">
        <v>98729.999798454344</v>
      </c>
      <c r="L877" s="12">
        <v>11404026.274505198</v>
      </c>
      <c r="M877" s="11">
        <v>669</v>
      </c>
      <c r="N877" s="13"/>
      <c r="O877" t="str">
        <f t="shared" si="33"/>
        <v/>
      </c>
    </row>
    <row r="878" spans="1:15" hidden="1">
      <c r="A878" s="41">
        <v>1.2024999999999999</v>
      </c>
      <c r="B878" s="14">
        <v>45680</v>
      </c>
      <c r="C878" s="8" t="s">
        <v>13</v>
      </c>
      <c r="D878" s="8" t="s">
        <v>15</v>
      </c>
      <c r="E878" s="8" t="s">
        <v>15</v>
      </c>
      <c r="F878" s="9">
        <f t="shared" si="34"/>
        <v>-900000</v>
      </c>
      <c r="G878" s="9">
        <v>-9</v>
      </c>
      <c r="H878" s="10">
        <v>-963927</v>
      </c>
      <c r="I878" s="11">
        <v>60720628286.045998</v>
      </c>
      <c r="J878" s="11">
        <v>615017</v>
      </c>
      <c r="K878" s="11">
        <v>98729.999798454344</v>
      </c>
      <c r="L878" s="12">
        <v>75357.001813910902</v>
      </c>
      <c r="M878" s="11">
        <v>670</v>
      </c>
      <c r="N878" s="13"/>
      <c r="O878" t="str">
        <f t="shared" si="33"/>
        <v/>
      </c>
    </row>
    <row r="879" spans="1:15" hidden="1">
      <c r="A879" s="41">
        <v>1.2024999999999999</v>
      </c>
      <c r="B879" s="14">
        <v>45680</v>
      </c>
      <c r="C879" s="8" t="s">
        <v>13</v>
      </c>
      <c r="D879" s="8" t="s">
        <v>15</v>
      </c>
      <c r="E879" s="8" t="s">
        <v>15</v>
      </c>
      <c r="F879" s="9">
        <f t="shared" si="34"/>
        <v>-4700000</v>
      </c>
      <c r="G879" s="9">
        <v>-47</v>
      </c>
      <c r="H879" s="10">
        <v>-5033841</v>
      </c>
      <c r="I879" s="11">
        <v>60715987976.055473</v>
      </c>
      <c r="J879" s="11">
        <v>614970</v>
      </c>
      <c r="K879" s="11">
        <v>98729.999798454344</v>
      </c>
      <c r="L879" s="12">
        <v>393531.00947264582</v>
      </c>
      <c r="M879" s="11">
        <v>671</v>
      </c>
      <c r="N879" s="13"/>
      <c r="O879" t="str">
        <f t="shared" si="33"/>
        <v/>
      </c>
    </row>
    <row r="880" spans="1:15" hidden="1">
      <c r="A880" s="41">
        <v>1.2024999999999999</v>
      </c>
      <c r="B880" s="14">
        <v>45680</v>
      </c>
      <c r="C880" s="8" t="s">
        <v>13</v>
      </c>
      <c r="D880" s="8" t="s">
        <v>15</v>
      </c>
      <c r="E880" s="8" t="s">
        <v>15</v>
      </c>
      <c r="F880" s="9">
        <f t="shared" si="34"/>
        <v>-93300000</v>
      </c>
      <c r="G880" s="9">
        <v>-933</v>
      </c>
      <c r="H880" s="10">
        <v>-99927099</v>
      </c>
      <c r="I880" s="11">
        <v>60623872886.243515</v>
      </c>
      <c r="J880" s="11">
        <v>614037</v>
      </c>
      <c r="K880" s="11">
        <v>98729.999798454344</v>
      </c>
      <c r="L880" s="12">
        <v>7812009.1880421042</v>
      </c>
      <c r="M880" s="11">
        <v>672</v>
      </c>
      <c r="N880" s="13"/>
      <c r="O880" t="str">
        <f t="shared" si="33"/>
        <v/>
      </c>
    </row>
    <row r="881" spans="1:15" hidden="1">
      <c r="A881" s="41">
        <v>1.2024999999999999</v>
      </c>
      <c r="B881" s="14">
        <v>45680</v>
      </c>
      <c r="C881" s="8" t="s">
        <v>13</v>
      </c>
      <c r="D881" s="8" t="s">
        <v>15</v>
      </c>
      <c r="E881" s="8" t="s">
        <v>15</v>
      </c>
      <c r="F881" s="9">
        <f t="shared" si="34"/>
        <v>-12500000</v>
      </c>
      <c r="G881" s="9">
        <v>-125</v>
      </c>
      <c r="H881" s="10">
        <v>-13387875</v>
      </c>
      <c r="I881" s="11">
        <v>60611531636.268707</v>
      </c>
      <c r="J881" s="11">
        <v>613912</v>
      </c>
      <c r="K881" s="11">
        <v>98729.999798454344</v>
      </c>
      <c r="L881" s="12">
        <v>1046625.025193207</v>
      </c>
      <c r="M881" s="11">
        <v>673</v>
      </c>
      <c r="N881" s="13"/>
      <c r="O881" t="str">
        <f t="shared" si="33"/>
        <v/>
      </c>
    </row>
    <row r="882" spans="1:15" hidden="1">
      <c r="A882" s="41">
        <v>1.2024999999999999</v>
      </c>
      <c r="B882" s="14">
        <v>45680</v>
      </c>
      <c r="C882" s="8" t="s">
        <v>13</v>
      </c>
      <c r="D882" s="8" t="s">
        <v>15</v>
      </c>
      <c r="E882" s="8" t="s">
        <v>15</v>
      </c>
      <c r="F882" s="9">
        <f t="shared" si="34"/>
        <v>-2900000</v>
      </c>
      <c r="G882" s="9">
        <v>-29</v>
      </c>
      <c r="H882" s="10">
        <v>-3105987</v>
      </c>
      <c r="I882" s="11">
        <v>60608668466.274551</v>
      </c>
      <c r="J882" s="11">
        <v>613883</v>
      </c>
      <c r="K882" s="11">
        <v>98729.999798454344</v>
      </c>
      <c r="L882" s="12">
        <v>242817.00584482402</v>
      </c>
      <c r="M882" s="11">
        <v>674</v>
      </c>
      <c r="N882" s="13"/>
      <c r="O882" t="str">
        <f t="shared" si="33"/>
        <v/>
      </c>
    </row>
    <row r="883" spans="1:15" hidden="1">
      <c r="A883" s="41">
        <v>1.2024999999999999</v>
      </c>
      <c r="B883" s="14">
        <v>45680</v>
      </c>
      <c r="C883" s="8" t="s">
        <v>13</v>
      </c>
      <c r="D883" s="8" t="s">
        <v>15</v>
      </c>
      <c r="E883" s="8" t="s">
        <v>15</v>
      </c>
      <c r="F883" s="9">
        <f t="shared" si="34"/>
        <v>-46600000</v>
      </c>
      <c r="G883" s="9">
        <v>-466</v>
      </c>
      <c r="H883" s="10">
        <v>-49909998</v>
      </c>
      <c r="I883" s="11">
        <v>60562660286.368469</v>
      </c>
      <c r="J883" s="11">
        <v>613417</v>
      </c>
      <c r="K883" s="11">
        <v>98729.999798454344</v>
      </c>
      <c r="L883" s="12">
        <v>3901818.0939202756</v>
      </c>
      <c r="M883" s="11">
        <v>675</v>
      </c>
      <c r="N883" s="13"/>
      <c r="O883" t="str">
        <f t="shared" si="33"/>
        <v/>
      </c>
    </row>
    <row r="884" spans="1:15" hidden="1">
      <c r="A884" s="41">
        <v>1.2024999999999999</v>
      </c>
      <c r="B884" s="14">
        <v>45680</v>
      </c>
      <c r="C884" s="8" t="s">
        <v>13</v>
      </c>
      <c r="D884" s="8" t="s">
        <v>15</v>
      </c>
      <c r="E884" s="8" t="s">
        <v>15</v>
      </c>
      <c r="F884" s="9">
        <f t="shared" si="34"/>
        <v>-3900000</v>
      </c>
      <c r="G884" s="9">
        <v>-39</v>
      </c>
      <c r="H884" s="10">
        <v>-4177017</v>
      </c>
      <c r="I884" s="11">
        <v>60558809816.376328</v>
      </c>
      <c r="J884" s="11">
        <v>613378</v>
      </c>
      <c r="K884" s="11">
        <v>98729.999798454344</v>
      </c>
      <c r="L884" s="12">
        <v>326547.00786028057</v>
      </c>
      <c r="M884" s="11">
        <v>676</v>
      </c>
      <c r="N884" s="13"/>
      <c r="O884" t="str">
        <f t="shared" si="33"/>
        <v/>
      </c>
    </row>
    <row r="885" spans="1:15" hidden="1">
      <c r="A885" s="41">
        <v>1.2024999999999999</v>
      </c>
      <c r="B885" s="14">
        <v>45680</v>
      </c>
      <c r="C885" s="8" t="s">
        <v>13</v>
      </c>
      <c r="D885" s="8" t="s">
        <v>14</v>
      </c>
      <c r="E885" s="8" t="s">
        <v>14</v>
      </c>
      <c r="F885" s="9">
        <f t="shared" si="34"/>
        <v>-3600000</v>
      </c>
      <c r="G885" s="9">
        <v>-36</v>
      </c>
      <c r="H885" s="10">
        <v>-3778272</v>
      </c>
      <c r="I885" s="11">
        <v>19137564900.97506</v>
      </c>
      <c r="J885" s="11">
        <v>191456</v>
      </c>
      <c r="K885" s="11">
        <v>99958.031615488988</v>
      </c>
      <c r="L885" s="12">
        <v>179782.86184239667</v>
      </c>
      <c r="M885" s="11">
        <v>199</v>
      </c>
      <c r="N885" s="13"/>
      <c r="O885" t="str">
        <f t="shared" si="33"/>
        <v/>
      </c>
    </row>
    <row r="886" spans="1:15" hidden="1">
      <c r="A886" s="41">
        <v>1.2024999999999999</v>
      </c>
      <c r="B886" s="14">
        <v>45680</v>
      </c>
      <c r="C886" s="8" t="s">
        <v>13</v>
      </c>
      <c r="D886" s="8" t="s">
        <v>15</v>
      </c>
      <c r="E886" s="8" t="s">
        <v>15</v>
      </c>
      <c r="F886" s="9">
        <f t="shared" si="34"/>
        <v>-5600000</v>
      </c>
      <c r="G886" s="9">
        <v>-56</v>
      </c>
      <c r="H886" s="10">
        <v>-5997768</v>
      </c>
      <c r="I886" s="11">
        <v>60553280936.387611</v>
      </c>
      <c r="J886" s="11">
        <v>613322</v>
      </c>
      <c r="K886" s="11">
        <v>98729.999798454344</v>
      </c>
      <c r="L886" s="12">
        <v>468888.01128655672</v>
      </c>
      <c r="M886" s="11">
        <v>677</v>
      </c>
      <c r="N886" s="13"/>
      <c r="O886" t="str">
        <f t="shared" si="33"/>
        <v/>
      </c>
    </row>
    <row r="887" spans="1:15" hidden="1">
      <c r="A887" s="41">
        <v>1.2024999999999999</v>
      </c>
      <c r="B887" s="14">
        <v>45680</v>
      </c>
      <c r="C887" s="8" t="s">
        <v>13</v>
      </c>
      <c r="D887" s="8" t="s">
        <v>15</v>
      </c>
      <c r="E887" s="8" t="s">
        <v>15</v>
      </c>
      <c r="F887" s="9">
        <f t="shared" si="34"/>
        <v>-1000000</v>
      </c>
      <c r="G887" s="9">
        <v>-10</v>
      </c>
      <c r="H887" s="10">
        <v>-1071030</v>
      </c>
      <c r="I887" s="11">
        <v>60552293636.389626</v>
      </c>
      <c r="J887" s="11">
        <v>613312</v>
      </c>
      <c r="K887" s="11">
        <v>98729.999798454344</v>
      </c>
      <c r="L887" s="12">
        <v>83730.002015456557</v>
      </c>
      <c r="M887" s="11">
        <v>678</v>
      </c>
      <c r="N887" s="13"/>
      <c r="O887" t="str">
        <f t="shared" si="33"/>
        <v/>
      </c>
    </row>
    <row r="888" spans="1:15" hidden="1">
      <c r="A888" s="41">
        <v>1.2024999999999999</v>
      </c>
      <c r="B888" s="14">
        <v>45680</v>
      </c>
      <c r="C888" s="8" t="s">
        <v>13</v>
      </c>
      <c r="D888" s="8" t="s">
        <v>15</v>
      </c>
      <c r="E888" s="8" t="s">
        <v>15</v>
      </c>
      <c r="F888" s="9">
        <f t="shared" si="34"/>
        <v>-5600000</v>
      </c>
      <c r="G888" s="9">
        <v>-56</v>
      </c>
      <c r="H888" s="10">
        <v>-5997768</v>
      </c>
      <c r="I888" s="11">
        <v>60546764756.400909</v>
      </c>
      <c r="J888" s="11">
        <v>613256</v>
      </c>
      <c r="K888" s="11">
        <v>98729.999798454344</v>
      </c>
      <c r="L888" s="12">
        <v>468888.01128655672</v>
      </c>
      <c r="M888" s="11">
        <v>679</v>
      </c>
      <c r="N888" s="13"/>
      <c r="O888" t="str">
        <f t="shared" si="33"/>
        <v/>
      </c>
    </row>
    <row r="889" spans="1:15" hidden="1">
      <c r="A889" s="41">
        <v>1.2024999999999999</v>
      </c>
      <c r="B889" s="14">
        <v>45680</v>
      </c>
      <c r="C889" s="8" t="s">
        <v>13</v>
      </c>
      <c r="D889" s="8" t="s">
        <v>15</v>
      </c>
      <c r="E889" s="8" t="s">
        <v>15</v>
      </c>
      <c r="F889" s="9">
        <f t="shared" si="34"/>
        <v>-57000000</v>
      </c>
      <c r="G889" s="9">
        <v>-570</v>
      </c>
      <c r="H889" s="10">
        <v>-61048710</v>
      </c>
      <c r="I889" s="11">
        <v>60490488656.515793</v>
      </c>
      <c r="J889" s="11">
        <v>612686</v>
      </c>
      <c r="K889" s="11">
        <v>98729.999798454344</v>
      </c>
      <c r="L889" s="12">
        <v>4772610.1148810238</v>
      </c>
      <c r="M889" s="11">
        <v>680</v>
      </c>
      <c r="N889" s="13"/>
      <c r="O889" t="str">
        <f t="shared" si="33"/>
        <v/>
      </c>
    </row>
    <row r="890" spans="1:15" hidden="1">
      <c r="A890" s="41">
        <v>1.2024999999999999</v>
      </c>
      <c r="B890" s="14">
        <v>45680</v>
      </c>
      <c r="C890" s="8" t="s">
        <v>13</v>
      </c>
      <c r="D890" s="8" t="s">
        <v>15</v>
      </c>
      <c r="E890" s="8" t="s">
        <v>15</v>
      </c>
      <c r="F890" s="9">
        <f t="shared" si="34"/>
        <v>-75500000</v>
      </c>
      <c r="G890" s="9">
        <v>-755</v>
      </c>
      <c r="H890" s="10">
        <v>-80862765</v>
      </c>
      <c r="I890" s="11">
        <v>60415947506.667961</v>
      </c>
      <c r="J890" s="11">
        <v>611931</v>
      </c>
      <c r="K890" s="11">
        <v>98729.999798454344</v>
      </c>
      <c r="L890" s="12">
        <v>6321615.1521669626</v>
      </c>
      <c r="M890" s="11">
        <v>681</v>
      </c>
      <c r="N890" s="13"/>
      <c r="O890" t="str">
        <f t="shared" si="33"/>
        <v/>
      </c>
    </row>
    <row r="891" spans="1:15" hidden="1">
      <c r="A891" s="41">
        <v>1.2024999999999999</v>
      </c>
      <c r="B891" s="14">
        <v>45680</v>
      </c>
      <c r="C891" s="8" t="s">
        <v>13</v>
      </c>
      <c r="D891" s="8" t="s">
        <v>15</v>
      </c>
      <c r="E891" s="8" t="s">
        <v>15</v>
      </c>
      <c r="F891" s="9">
        <f t="shared" si="34"/>
        <v>-1800000</v>
      </c>
      <c r="G891" s="9">
        <v>-18</v>
      </c>
      <c r="H891" s="10">
        <v>-1927854</v>
      </c>
      <c r="I891" s="11">
        <v>60414170366.671593</v>
      </c>
      <c r="J891" s="11">
        <v>611913</v>
      </c>
      <c r="K891" s="11">
        <v>98729.999798454344</v>
      </c>
      <c r="L891" s="12">
        <v>150714.0036278218</v>
      </c>
      <c r="M891" s="11">
        <v>682</v>
      </c>
      <c r="N891" s="13"/>
      <c r="O891" t="str">
        <f t="shared" si="33"/>
        <v/>
      </c>
    </row>
    <row r="892" spans="1:15" hidden="1">
      <c r="A892" s="41">
        <v>1.2024999999999999</v>
      </c>
      <c r="B892" s="14">
        <v>45680</v>
      </c>
      <c r="C892" s="8" t="s">
        <v>13</v>
      </c>
      <c r="D892" s="8" t="s">
        <v>15</v>
      </c>
      <c r="E892" s="8" t="s">
        <v>15</v>
      </c>
      <c r="F892" s="9">
        <f t="shared" si="34"/>
        <v>-1000000</v>
      </c>
      <c r="G892" s="9">
        <v>-10</v>
      </c>
      <c r="H892" s="10">
        <v>-1071030</v>
      </c>
      <c r="I892" s="11">
        <v>60413183066.673607</v>
      </c>
      <c r="J892" s="11">
        <v>611903</v>
      </c>
      <c r="K892" s="11">
        <v>98729.999798454344</v>
      </c>
      <c r="L892" s="12">
        <v>83730.002015456557</v>
      </c>
      <c r="M892" s="11">
        <v>683</v>
      </c>
      <c r="N892" s="13"/>
      <c r="O892" t="str">
        <f t="shared" si="33"/>
        <v/>
      </c>
    </row>
    <row r="893" spans="1:15" hidden="1">
      <c r="A893" s="41">
        <v>1.2024999999999999</v>
      </c>
      <c r="B893" s="14">
        <v>45680</v>
      </c>
      <c r="C893" s="8" t="s">
        <v>13</v>
      </c>
      <c r="D893" s="8" t="s">
        <v>15</v>
      </c>
      <c r="E893" s="8" t="s">
        <v>15</v>
      </c>
      <c r="F893" s="9">
        <f t="shared" si="34"/>
        <v>-900000</v>
      </c>
      <c r="G893" s="9">
        <v>-9</v>
      </c>
      <c r="H893" s="10">
        <v>-963927</v>
      </c>
      <c r="I893" s="11">
        <v>60412294496.675423</v>
      </c>
      <c r="J893" s="11">
        <v>611894</v>
      </c>
      <c r="K893" s="11">
        <v>98729.999798454344</v>
      </c>
      <c r="L893" s="12">
        <v>75357.001813910902</v>
      </c>
      <c r="M893" s="11">
        <v>684</v>
      </c>
      <c r="N893" s="13"/>
      <c r="O893" t="str">
        <f t="shared" si="33"/>
        <v/>
      </c>
    </row>
    <row r="894" spans="1:15" hidden="1">
      <c r="A894" s="41">
        <v>1.2024999999999999</v>
      </c>
      <c r="B894" s="14">
        <v>45680</v>
      </c>
      <c r="C894" s="8" t="s">
        <v>13</v>
      </c>
      <c r="D894" s="8" t="s">
        <v>15</v>
      </c>
      <c r="E894" s="8" t="s">
        <v>15</v>
      </c>
      <c r="F894" s="9">
        <f t="shared" si="34"/>
        <v>-2700000</v>
      </c>
      <c r="G894" s="9">
        <v>-27</v>
      </c>
      <c r="H894" s="10">
        <v>-2891781</v>
      </c>
      <c r="I894" s="11">
        <v>60409628786.680862</v>
      </c>
      <c r="J894" s="11">
        <v>611867</v>
      </c>
      <c r="K894" s="11">
        <v>98729.999798454344</v>
      </c>
      <c r="L894" s="12">
        <v>226071.0054417327</v>
      </c>
      <c r="M894" s="11">
        <v>685</v>
      </c>
      <c r="N894" s="13"/>
      <c r="O894" t="str">
        <f t="shared" si="33"/>
        <v/>
      </c>
    </row>
    <row r="895" spans="1:15" hidden="1">
      <c r="A895" s="41">
        <v>1.2024999999999999</v>
      </c>
      <c r="B895" s="14">
        <v>45680</v>
      </c>
      <c r="C895" s="8" t="s">
        <v>13</v>
      </c>
      <c r="D895" s="8" t="s">
        <v>15</v>
      </c>
      <c r="E895" s="8" t="s">
        <v>15</v>
      </c>
      <c r="F895" s="9">
        <f t="shared" si="34"/>
        <v>-330600000</v>
      </c>
      <c r="G895" s="9">
        <v>-3306</v>
      </c>
      <c r="H895" s="10">
        <v>-354082518</v>
      </c>
      <c r="I895" s="11">
        <v>60083227407.347176</v>
      </c>
      <c r="J895" s="11">
        <v>608561</v>
      </c>
      <c r="K895" s="11">
        <v>98729.999798454344</v>
      </c>
      <c r="L895" s="12">
        <v>27681138.666309953</v>
      </c>
      <c r="M895" s="11">
        <v>686</v>
      </c>
      <c r="N895" s="13"/>
      <c r="O895" t="str">
        <f t="shared" si="33"/>
        <v/>
      </c>
    </row>
    <row r="896" spans="1:15" hidden="1">
      <c r="A896" s="41">
        <v>1.2024999999999999</v>
      </c>
      <c r="B896" s="14">
        <v>45680</v>
      </c>
      <c r="C896" s="8" t="s">
        <v>13</v>
      </c>
      <c r="D896" s="8" t="s">
        <v>15</v>
      </c>
      <c r="E896" s="8" t="s">
        <v>15</v>
      </c>
      <c r="F896" s="9">
        <f t="shared" si="34"/>
        <v>-4600000</v>
      </c>
      <c r="G896" s="9">
        <v>-46</v>
      </c>
      <c r="H896" s="10">
        <v>-4926738</v>
      </c>
      <c r="I896" s="11">
        <v>60078685827.356445</v>
      </c>
      <c r="J896" s="11">
        <v>608515</v>
      </c>
      <c r="K896" s="11">
        <v>98729.999798454344</v>
      </c>
      <c r="L896" s="12">
        <v>385158.00927110016</v>
      </c>
      <c r="M896" s="11">
        <v>687</v>
      </c>
      <c r="N896" s="13"/>
      <c r="O896" t="str">
        <f t="shared" si="33"/>
        <v/>
      </c>
    </row>
    <row r="897" spans="1:15" hidden="1">
      <c r="A897" s="41">
        <v>1.2024999999999999</v>
      </c>
      <c r="B897" s="14">
        <v>45680</v>
      </c>
      <c r="C897" s="8" t="s">
        <v>13</v>
      </c>
      <c r="D897" s="8" t="s">
        <v>15</v>
      </c>
      <c r="E897" s="8" t="s">
        <v>15</v>
      </c>
      <c r="F897" s="9">
        <f t="shared" si="34"/>
        <v>-4200000</v>
      </c>
      <c r="G897" s="9">
        <v>-42</v>
      </c>
      <c r="H897" s="10">
        <v>-4498326</v>
      </c>
      <c r="I897" s="11">
        <v>60074539167.364914</v>
      </c>
      <c r="J897" s="11">
        <v>608473</v>
      </c>
      <c r="K897" s="11">
        <v>98729.999798454344</v>
      </c>
      <c r="L897" s="12">
        <v>351666.00846491754</v>
      </c>
      <c r="M897" s="11">
        <v>688</v>
      </c>
      <c r="N897" s="13"/>
      <c r="O897" t="str">
        <f t="shared" si="33"/>
        <v/>
      </c>
    </row>
    <row r="898" spans="1:15" hidden="1">
      <c r="A898" s="41">
        <v>1.2024999999999999</v>
      </c>
      <c r="B898" s="14">
        <v>45680</v>
      </c>
      <c r="C898" s="8" t="s">
        <v>13</v>
      </c>
      <c r="D898" s="8" t="s">
        <v>15</v>
      </c>
      <c r="E898" s="8" t="s">
        <v>15</v>
      </c>
      <c r="F898" s="9">
        <f t="shared" si="34"/>
        <v>-1900000</v>
      </c>
      <c r="G898" s="9">
        <v>-19</v>
      </c>
      <c r="H898" s="10">
        <v>-2034957</v>
      </c>
      <c r="I898" s="11">
        <v>60072663297.368744</v>
      </c>
      <c r="J898" s="11">
        <v>608454</v>
      </c>
      <c r="K898" s="11">
        <v>98729.999798454344</v>
      </c>
      <c r="L898" s="12">
        <v>159087.00382936746</v>
      </c>
      <c r="M898" s="11">
        <v>689</v>
      </c>
      <c r="N898" s="13"/>
      <c r="O898" t="str">
        <f t="shared" ref="O898:O961" si="35">IF(M898=_xlfn.MAXIFS(M:M,D:D,D898),"X","")</f>
        <v/>
      </c>
    </row>
    <row r="899" spans="1:15" hidden="1">
      <c r="A899" s="41">
        <v>1.2024999999999999</v>
      </c>
      <c r="B899" s="14">
        <v>45680</v>
      </c>
      <c r="C899" s="8" t="s">
        <v>13</v>
      </c>
      <c r="D899" s="8" t="s">
        <v>15</v>
      </c>
      <c r="E899" s="8" t="s">
        <v>15</v>
      </c>
      <c r="F899" s="9">
        <f t="shared" si="34"/>
        <v>-1200000</v>
      </c>
      <c r="G899" s="9">
        <v>-12</v>
      </c>
      <c r="H899" s="10">
        <v>-1285236</v>
      </c>
      <c r="I899" s="11">
        <v>60071478537.371162</v>
      </c>
      <c r="J899" s="11">
        <v>608442</v>
      </c>
      <c r="K899" s="11">
        <v>98729.999798454344</v>
      </c>
      <c r="L899" s="12">
        <v>100476.00241854787</v>
      </c>
      <c r="M899" s="11">
        <v>690</v>
      </c>
      <c r="N899" s="13"/>
      <c r="O899" t="str">
        <f t="shared" si="35"/>
        <v/>
      </c>
    </row>
    <row r="900" spans="1:15" hidden="1">
      <c r="A900" s="41">
        <v>1.2024999999999999</v>
      </c>
      <c r="B900" s="14">
        <v>45680</v>
      </c>
      <c r="C900" s="8" t="s">
        <v>13</v>
      </c>
      <c r="D900" s="8" t="s">
        <v>15</v>
      </c>
      <c r="E900" s="8" t="s">
        <v>15</v>
      </c>
      <c r="F900" s="9">
        <f t="shared" si="34"/>
        <v>-1000000</v>
      </c>
      <c r="G900" s="9">
        <v>-10</v>
      </c>
      <c r="H900" s="10">
        <v>-1071030</v>
      </c>
      <c r="I900" s="11">
        <v>60070491237.373177</v>
      </c>
      <c r="J900" s="11">
        <v>608432</v>
      </c>
      <c r="K900" s="11">
        <v>98729.999798454344</v>
      </c>
      <c r="L900" s="12">
        <v>83730.002015456557</v>
      </c>
      <c r="M900" s="11">
        <v>691</v>
      </c>
      <c r="N900" s="13"/>
      <c r="O900" t="str">
        <f t="shared" si="35"/>
        <v/>
      </c>
    </row>
    <row r="901" spans="1:15" hidden="1">
      <c r="A901" s="41">
        <v>1.2024999999999999</v>
      </c>
      <c r="B901" s="14">
        <v>45680</v>
      </c>
      <c r="C901" s="8" t="s">
        <v>13</v>
      </c>
      <c r="D901" s="8" t="s">
        <v>15</v>
      </c>
      <c r="E901" s="8" t="s">
        <v>15</v>
      </c>
      <c r="F901" s="9">
        <f t="shared" si="34"/>
        <v>-1800000</v>
      </c>
      <c r="G901" s="9">
        <v>-18</v>
      </c>
      <c r="H901" s="10">
        <v>-1927854</v>
      </c>
      <c r="I901" s="11">
        <v>60068714097.376808</v>
      </c>
      <c r="J901" s="11">
        <v>608414</v>
      </c>
      <c r="K901" s="11">
        <v>98729.999798454344</v>
      </c>
      <c r="L901" s="12">
        <v>150714.0036278218</v>
      </c>
      <c r="M901" s="11">
        <v>692</v>
      </c>
      <c r="N901" s="13"/>
      <c r="O901" t="str">
        <f t="shared" si="35"/>
        <v/>
      </c>
    </row>
    <row r="902" spans="1:15" hidden="1">
      <c r="A902" s="41">
        <v>1.2024999999999999</v>
      </c>
      <c r="B902" s="14">
        <v>45680</v>
      </c>
      <c r="C902" s="8" t="s">
        <v>13</v>
      </c>
      <c r="D902" s="8" t="s">
        <v>15</v>
      </c>
      <c r="E902" s="8" t="s">
        <v>15</v>
      </c>
      <c r="F902" s="9">
        <f t="shared" si="34"/>
        <v>-2900000</v>
      </c>
      <c r="G902" s="9">
        <v>-29</v>
      </c>
      <c r="H902" s="10">
        <v>-3105987</v>
      </c>
      <c r="I902" s="11">
        <v>60065850927.382652</v>
      </c>
      <c r="J902" s="11">
        <v>608385</v>
      </c>
      <c r="K902" s="11">
        <v>98729.999798454344</v>
      </c>
      <c r="L902" s="12">
        <v>242817.00584482402</v>
      </c>
      <c r="M902" s="11">
        <v>693</v>
      </c>
      <c r="N902" s="13"/>
      <c r="O902" t="str">
        <f t="shared" si="35"/>
        <v/>
      </c>
    </row>
    <row r="903" spans="1:15" hidden="1">
      <c r="A903" s="41">
        <v>1.2024999999999999</v>
      </c>
      <c r="B903" s="14">
        <v>45680</v>
      </c>
      <c r="C903" s="8" t="s">
        <v>13</v>
      </c>
      <c r="D903" s="8" t="s">
        <v>15</v>
      </c>
      <c r="E903" s="8" t="s">
        <v>15</v>
      </c>
      <c r="F903" s="9">
        <f t="shared" si="34"/>
        <v>-16700000</v>
      </c>
      <c r="G903" s="9">
        <v>-167</v>
      </c>
      <c r="H903" s="10">
        <v>-17886201</v>
      </c>
      <c r="I903" s="11">
        <v>60049363017.416313</v>
      </c>
      <c r="J903" s="11">
        <v>608218</v>
      </c>
      <c r="K903" s="11">
        <v>98729.999798454344</v>
      </c>
      <c r="L903" s="12">
        <v>1398291.0336581245</v>
      </c>
      <c r="M903" s="11">
        <v>694</v>
      </c>
      <c r="N903" s="13"/>
      <c r="O903" t="str">
        <f t="shared" si="35"/>
        <v/>
      </c>
    </row>
    <row r="904" spans="1:15" hidden="1">
      <c r="A904" s="41">
        <v>1.2024999999999999</v>
      </c>
      <c r="B904" s="14">
        <v>45680</v>
      </c>
      <c r="C904" s="8" t="s">
        <v>13</v>
      </c>
      <c r="D904" s="8" t="s">
        <v>15</v>
      </c>
      <c r="E904" s="8" t="s">
        <v>15</v>
      </c>
      <c r="F904" s="9">
        <f t="shared" si="34"/>
        <v>900000</v>
      </c>
      <c r="G904" s="9">
        <v>9</v>
      </c>
      <c r="H904" s="10">
        <v>962262</v>
      </c>
      <c r="I904" s="11">
        <v>60050325279.416313</v>
      </c>
      <c r="J904" s="11">
        <v>608227</v>
      </c>
      <c r="K904" s="11">
        <v>98730.120957169464</v>
      </c>
      <c r="L904" s="12">
        <v>0</v>
      </c>
      <c r="M904" s="11">
        <v>695</v>
      </c>
      <c r="N904" s="13"/>
      <c r="O904" t="str">
        <f t="shared" si="35"/>
        <v/>
      </c>
    </row>
    <row r="905" spans="1:15" hidden="1">
      <c r="A905" s="41">
        <v>1.2024999999999999</v>
      </c>
      <c r="B905" s="14">
        <v>45680</v>
      </c>
      <c r="C905" s="8" t="s">
        <v>13</v>
      </c>
      <c r="D905" s="8" t="s">
        <v>15</v>
      </c>
      <c r="E905" s="8" t="s">
        <v>15</v>
      </c>
      <c r="F905" s="9">
        <f t="shared" si="34"/>
        <v>-18600000</v>
      </c>
      <c r="G905" s="9">
        <v>-186</v>
      </c>
      <c r="H905" s="10">
        <v>-19921158</v>
      </c>
      <c r="I905" s="11">
        <v>60031961476.918282</v>
      </c>
      <c r="J905" s="11">
        <v>608041</v>
      </c>
      <c r="K905" s="11">
        <v>98730.120957169464</v>
      </c>
      <c r="L905" s="12">
        <v>1557355.5019664802</v>
      </c>
      <c r="M905" s="11">
        <v>696</v>
      </c>
      <c r="N905" s="13"/>
      <c r="O905" t="str">
        <f t="shared" si="35"/>
        <v/>
      </c>
    </row>
    <row r="906" spans="1:15" hidden="1">
      <c r="A906" s="41">
        <v>1.2024999999999999</v>
      </c>
      <c r="B906" s="14">
        <v>45680</v>
      </c>
      <c r="C906" s="8" t="s">
        <v>13</v>
      </c>
      <c r="D906" s="8" t="s">
        <v>15</v>
      </c>
      <c r="E906" s="8" t="s">
        <v>15</v>
      </c>
      <c r="F906" s="9">
        <f t="shared" ref="F906:F969" si="36">100000*G906</f>
        <v>-6000000</v>
      </c>
      <c r="G906" s="9">
        <v>-60</v>
      </c>
      <c r="H906" s="10">
        <v>-6426180</v>
      </c>
      <c r="I906" s="11">
        <v>60026037669.660851</v>
      </c>
      <c r="J906" s="11">
        <v>607981</v>
      </c>
      <c r="K906" s="11">
        <v>98730.120957169464</v>
      </c>
      <c r="L906" s="12">
        <v>502372.74256983213</v>
      </c>
      <c r="M906" s="11">
        <v>697</v>
      </c>
      <c r="N906" s="13"/>
      <c r="O906" t="str">
        <f t="shared" si="35"/>
        <v/>
      </c>
    </row>
    <row r="907" spans="1:15" hidden="1">
      <c r="A907" s="41">
        <v>1.2024999999999999</v>
      </c>
      <c r="B907" s="14">
        <v>45680</v>
      </c>
      <c r="C907" s="8" t="s">
        <v>13</v>
      </c>
      <c r="D907" s="8" t="s">
        <v>15</v>
      </c>
      <c r="E907" s="8" t="s">
        <v>15</v>
      </c>
      <c r="F907" s="9">
        <f t="shared" si="36"/>
        <v>-900000</v>
      </c>
      <c r="G907" s="9">
        <v>-9</v>
      </c>
      <c r="H907" s="10">
        <v>-963927</v>
      </c>
      <c r="I907" s="11">
        <v>60025149098.572235</v>
      </c>
      <c r="J907" s="11">
        <v>607972</v>
      </c>
      <c r="K907" s="11">
        <v>98730.120957169464</v>
      </c>
      <c r="L907" s="12">
        <v>75355.911385474843</v>
      </c>
      <c r="M907" s="11">
        <v>698</v>
      </c>
      <c r="N907" s="13"/>
      <c r="O907" t="str">
        <f t="shared" si="35"/>
        <v/>
      </c>
    </row>
    <row r="908" spans="1:15" hidden="1">
      <c r="A908" s="41">
        <v>1.2024999999999999</v>
      </c>
      <c r="B908" s="14">
        <v>45680</v>
      </c>
      <c r="C908" s="8" t="s">
        <v>13</v>
      </c>
      <c r="D908" s="8" t="s">
        <v>15</v>
      </c>
      <c r="E908" s="8" t="s">
        <v>15</v>
      </c>
      <c r="F908" s="9">
        <f t="shared" si="36"/>
        <v>-1800000</v>
      </c>
      <c r="G908" s="9">
        <v>-18</v>
      </c>
      <c r="H908" s="10">
        <v>-1927854</v>
      </c>
      <c r="I908" s="11">
        <v>60023371956.395004</v>
      </c>
      <c r="J908" s="11">
        <v>607954</v>
      </c>
      <c r="K908" s="11">
        <v>98730.120957169464</v>
      </c>
      <c r="L908" s="12">
        <v>150711.82277094969</v>
      </c>
      <c r="M908" s="11">
        <v>699</v>
      </c>
      <c r="N908" s="13"/>
      <c r="O908" t="str">
        <f t="shared" si="35"/>
        <v/>
      </c>
    </row>
    <row r="909" spans="1:15" hidden="1">
      <c r="A909" s="41">
        <v>1.2024999999999999</v>
      </c>
      <c r="B909" s="14">
        <v>45680</v>
      </c>
      <c r="C909" s="8" t="s">
        <v>13</v>
      </c>
      <c r="D909" s="8" t="s">
        <v>15</v>
      </c>
      <c r="E909" s="8" t="s">
        <v>15</v>
      </c>
      <c r="F909" s="9">
        <f t="shared" si="36"/>
        <v>-1800000</v>
      </c>
      <c r="G909" s="9">
        <v>-18</v>
      </c>
      <c r="H909" s="10">
        <v>-1927854</v>
      </c>
      <c r="I909" s="11">
        <v>60021594814.217773</v>
      </c>
      <c r="J909" s="11">
        <v>607936</v>
      </c>
      <c r="K909" s="11">
        <v>98730.120957169464</v>
      </c>
      <c r="L909" s="12">
        <v>150711.82277094969</v>
      </c>
      <c r="M909" s="11">
        <v>700</v>
      </c>
      <c r="N909" s="13"/>
      <c r="O909" t="str">
        <f t="shared" si="35"/>
        <v/>
      </c>
    </row>
    <row r="910" spans="1:15" hidden="1">
      <c r="A910" s="41">
        <v>1.2024999999999999</v>
      </c>
      <c r="B910" s="14">
        <v>45680</v>
      </c>
      <c r="C910" s="8" t="s">
        <v>13</v>
      </c>
      <c r="D910" s="8" t="s">
        <v>15</v>
      </c>
      <c r="E910" s="8" t="s">
        <v>15</v>
      </c>
      <c r="F910" s="9">
        <f t="shared" si="36"/>
        <v>-93300000</v>
      </c>
      <c r="G910" s="9">
        <v>-933</v>
      </c>
      <c r="H910" s="10">
        <v>-99927099</v>
      </c>
      <c r="I910" s="11">
        <v>59929479611.364731</v>
      </c>
      <c r="J910" s="11">
        <v>607003</v>
      </c>
      <c r="K910" s="11">
        <v>98730.120957169464</v>
      </c>
      <c r="L910" s="12">
        <v>7811896.1469608843</v>
      </c>
      <c r="M910" s="11">
        <v>701</v>
      </c>
      <c r="N910" s="13"/>
      <c r="O910" t="str">
        <f t="shared" si="35"/>
        <v/>
      </c>
    </row>
    <row r="911" spans="1:15" hidden="1">
      <c r="A911" s="41">
        <v>1.2024999999999999</v>
      </c>
      <c r="B911" s="14">
        <v>45680</v>
      </c>
      <c r="C911" s="8" t="s">
        <v>13</v>
      </c>
      <c r="D911" s="8" t="s">
        <v>15</v>
      </c>
      <c r="E911" s="8" t="s">
        <v>15</v>
      </c>
      <c r="F911" s="9">
        <f t="shared" si="36"/>
        <v>-59700000</v>
      </c>
      <c r="G911" s="9">
        <v>-597</v>
      </c>
      <c r="H911" s="10">
        <v>-63940491</v>
      </c>
      <c r="I911" s="11">
        <v>59870537729.153297</v>
      </c>
      <c r="J911" s="11">
        <v>606406</v>
      </c>
      <c r="K911" s="11">
        <v>98730.120957169464</v>
      </c>
      <c r="L911" s="12">
        <v>4998608.7885698304</v>
      </c>
      <c r="M911" s="11">
        <v>702</v>
      </c>
      <c r="N911" s="13"/>
      <c r="O911" t="str">
        <f t="shared" si="35"/>
        <v/>
      </c>
    </row>
    <row r="912" spans="1:15" hidden="1">
      <c r="A912" s="41">
        <v>1.2024999999999999</v>
      </c>
      <c r="B912" s="14">
        <v>45680</v>
      </c>
      <c r="C912" s="8" t="s">
        <v>13</v>
      </c>
      <c r="D912" s="8" t="s">
        <v>15</v>
      </c>
      <c r="E912" s="8" t="s">
        <v>15</v>
      </c>
      <c r="F912" s="9">
        <f t="shared" si="36"/>
        <v>-27900000</v>
      </c>
      <c r="G912" s="9">
        <v>-279</v>
      </c>
      <c r="H912" s="10">
        <v>-29881737</v>
      </c>
      <c r="I912" s="11">
        <v>59842992025.40625</v>
      </c>
      <c r="J912" s="11">
        <v>606127</v>
      </c>
      <c r="K912" s="11">
        <v>98730.120957169464</v>
      </c>
      <c r="L912" s="12">
        <v>2336033.2529497184</v>
      </c>
      <c r="M912" s="11">
        <v>703</v>
      </c>
      <c r="N912" s="13"/>
      <c r="O912" t="str">
        <f t="shared" si="35"/>
        <v/>
      </c>
    </row>
    <row r="913" spans="1:15" hidden="1">
      <c r="A913" s="41">
        <v>1.2024999999999999</v>
      </c>
      <c r="B913" s="14">
        <v>45680</v>
      </c>
      <c r="C913" s="8" t="s">
        <v>13</v>
      </c>
      <c r="D913" s="8" t="s">
        <v>15</v>
      </c>
      <c r="E913" s="8" t="s">
        <v>15</v>
      </c>
      <c r="F913" s="9">
        <f t="shared" si="36"/>
        <v>-112300000</v>
      </c>
      <c r="G913" s="9">
        <v>-1123</v>
      </c>
      <c r="H913" s="10">
        <v>-120276669</v>
      </c>
      <c r="I913" s="11">
        <v>59732118099.57135</v>
      </c>
      <c r="J913" s="11">
        <v>605004</v>
      </c>
      <c r="K913" s="11">
        <v>98730.120957169464</v>
      </c>
      <c r="L913" s="12">
        <v>9402743.1650986969</v>
      </c>
      <c r="M913" s="11">
        <v>704</v>
      </c>
      <c r="N913" s="13"/>
      <c r="O913" t="str">
        <f t="shared" si="35"/>
        <v/>
      </c>
    </row>
    <row r="914" spans="1:15" hidden="1">
      <c r="A914" s="41">
        <v>1.2024999999999999</v>
      </c>
      <c r="B914" s="14">
        <v>45680</v>
      </c>
      <c r="C914" s="8" t="s">
        <v>13</v>
      </c>
      <c r="D914" s="8" t="s">
        <v>15</v>
      </c>
      <c r="E914" s="8" t="s">
        <v>15</v>
      </c>
      <c r="F914" s="9">
        <f t="shared" si="36"/>
        <v>-18600000</v>
      </c>
      <c r="G914" s="9">
        <v>-186</v>
      </c>
      <c r="H914" s="10">
        <v>-19921158</v>
      </c>
      <c r="I914" s="11">
        <v>59713754297.073318</v>
      </c>
      <c r="J914" s="11">
        <v>604818</v>
      </c>
      <c r="K914" s="11">
        <v>98730.120957169464</v>
      </c>
      <c r="L914" s="12">
        <v>1557355.5019664802</v>
      </c>
      <c r="M914" s="11">
        <v>705</v>
      </c>
      <c r="N914" s="13"/>
      <c r="O914" t="str">
        <f t="shared" si="35"/>
        <v/>
      </c>
    </row>
    <row r="915" spans="1:15" hidden="1">
      <c r="A915" s="41">
        <v>1.2024999999999999</v>
      </c>
      <c r="B915" s="14">
        <v>45680</v>
      </c>
      <c r="C915" s="8" t="s">
        <v>13</v>
      </c>
      <c r="D915" s="8" t="s">
        <v>15</v>
      </c>
      <c r="E915" s="8" t="s">
        <v>15</v>
      </c>
      <c r="F915" s="9">
        <f t="shared" si="36"/>
        <v>-93300000</v>
      </c>
      <c r="G915" s="9">
        <v>-933</v>
      </c>
      <c r="H915" s="10">
        <v>-99927099</v>
      </c>
      <c r="I915" s="11">
        <v>59621639094.220276</v>
      </c>
      <c r="J915" s="11">
        <v>603885</v>
      </c>
      <c r="K915" s="11">
        <v>98730.120957169464</v>
      </c>
      <c r="L915" s="12">
        <v>7811896.1469608843</v>
      </c>
      <c r="M915" s="11">
        <v>706</v>
      </c>
      <c r="N915" s="13"/>
      <c r="O915" t="str">
        <f t="shared" si="35"/>
        <v/>
      </c>
    </row>
    <row r="916" spans="1:15" hidden="1">
      <c r="A916" s="41">
        <v>1.2024999999999999</v>
      </c>
      <c r="B916" s="14">
        <v>45680</v>
      </c>
      <c r="C916" s="8" t="s">
        <v>13</v>
      </c>
      <c r="D916" s="8" t="s">
        <v>15</v>
      </c>
      <c r="E916" s="8" t="s">
        <v>15</v>
      </c>
      <c r="F916" s="9">
        <f t="shared" si="36"/>
        <v>-900000</v>
      </c>
      <c r="G916" s="9">
        <v>-9</v>
      </c>
      <c r="H916" s="10">
        <v>-963927</v>
      </c>
      <c r="I916" s="11">
        <v>59620750523.13166</v>
      </c>
      <c r="J916" s="11">
        <v>603876</v>
      </c>
      <c r="K916" s="11">
        <v>98730.120957169464</v>
      </c>
      <c r="L916" s="12">
        <v>75355.911385474843</v>
      </c>
      <c r="M916" s="11">
        <v>707</v>
      </c>
      <c r="N916" s="13"/>
      <c r="O916" t="str">
        <f t="shared" si="35"/>
        <v/>
      </c>
    </row>
    <row r="917" spans="1:15" hidden="1">
      <c r="A917" s="41">
        <v>1.2024999999999999</v>
      </c>
      <c r="B917" s="14">
        <v>45680</v>
      </c>
      <c r="C917" s="8" t="s">
        <v>13</v>
      </c>
      <c r="D917" s="8" t="s">
        <v>14</v>
      </c>
      <c r="E917" s="8" t="s">
        <v>14</v>
      </c>
      <c r="F917" s="9">
        <f t="shared" si="36"/>
        <v>-900000</v>
      </c>
      <c r="G917" s="9">
        <v>-9</v>
      </c>
      <c r="H917" s="10">
        <v>-944568</v>
      </c>
      <c r="I917" s="11">
        <v>19136665278.690521</v>
      </c>
      <c r="J917" s="11">
        <v>191447</v>
      </c>
      <c r="K917" s="11">
        <v>99958.031615488988</v>
      </c>
      <c r="L917" s="12">
        <v>44945.715460599167</v>
      </c>
      <c r="M917" s="11">
        <v>200</v>
      </c>
      <c r="N917" s="13"/>
      <c r="O917" t="str">
        <f t="shared" si="35"/>
        <v/>
      </c>
    </row>
    <row r="918" spans="1:15" hidden="1">
      <c r="A918" s="41">
        <v>1.2024999999999999</v>
      </c>
      <c r="B918" s="14">
        <v>45680</v>
      </c>
      <c r="C918" s="8" t="s">
        <v>13</v>
      </c>
      <c r="D918" s="8" t="s">
        <v>15</v>
      </c>
      <c r="E918" s="8" t="s">
        <v>15</v>
      </c>
      <c r="F918" s="9">
        <f t="shared" si="36"/>
        <v>-228600000</v>
      </c>
      <c r="G918" s="9">
        <v>-2286</v>
      </c>
      <c r="H918" s="10">
        <v>-244837458</v>
      </c>
      <c r="I918" s="11">
        <v>59395053466.623573</v>
      </c>
      <c r="J918" s="11">
        <v>601590</v>
      </c>
      <c r="K918" s="11">
        <v>98730.120957169464</v>
      </c>
      <c r="L918" s="12">
        <v>19140401.491910607</v>
      </c>
      <c r="M918" s="11">
        <v>708</v>
      </c>
      <c r="N918" s="13"/>
      <c r="O918" t="str">
        <f t="shared" si="35"/>
        <v/>
      </c>
    </row>
    <row r="919" spans="1:15" hidden="1">
      <c r="A919" s="41">
        <v>1.2024999999999999</v>
      </c>
      <c r="B919" s="14">
        <v>45681</v>
      </c>
      <c r="C919" s="8" t="s">
        <v>13</v>
      </c>
      <c r="D919" s="8" t="s">
        <v>14</v>
      </c>
      <c r="E919" s="8" t="s">
        <v>14</v>
      </c>
      <c r="F919" s="9">
        <f t="shared" si="36"/>
        <v>-2800000</v>
      </c>
      <c r="G919" s="9">
        <v>-28</v>
      </c>
      <c r="H919" s="10">
        <v>-2944004</v>
      </c>
      <c r="I919" s="11">
        <v>19133866453.805286</v>
      </c>
      <c r="J919" s="11">
        <v>191419</v>
      </c>
      <c r="K919" s="11">
        <v>99958.031615488988</v>
      </c>
      <c r="L919" s="12">
        <v>145179.11476630811</v>
      </c>
      <c r="M919" s="11">
        <v>201</v>
      </c>
      <c r="N919" s="13"/>
      <c r="O919" t="str">
        <f t="shared" si="35"/>
        <v/>
      </c>
    </row>
    <row r="920" spans="1:15" hidden="1">
      <c r="A920" s="41">
        <v>1.2024999999999999</v>
      </c>
      <c r="B920" s="14">
        <v>45681</v>
      </c>
      <c r="C920" s="8" t="s">
        <v>13</v>
      </c>
      <c r="D920" s="8" t="s">
        <v>15</v>
      </c>
      <c r="E920" s="8" t="s">
        <v>15</v>
      </c>
      <c r="F920" s="9">
        <f t="shared" si="36"/>
        <v>-47900000</v>
      </c>
      <c r="G920" s="9">
        <v>-479</v>
      </c>
      <c r="H920" s="10">
        <v>-51393347</v>
      </c>
      <c r="I920" s="11">
        <v>59347761738.685089</v>
      </c>
      <c r="J920" s="11">
        <v>601111</v>
      </c>
      <c r="K920" s="11">
        <v>98730.120957169464</v>
      </c>
      <c r="L920" s="12">
        <v>4101619.0615158305</v>
      </c>
      <c r="M920" s="11">
        <v>709</v>
      </c>
      <c r="N920" s="13"/>
      <c r="O920" t="str">
        <f t="shared" si="35"/>
        <v/>
      </c>
    </row>
    <row r="921" spans="1:15" hidden="1">
      <c r="A921" s="41">
        <v>1.2024999999999999</v>
      </c>
      <c r="B921" s="14">
        <v>45681</v>
      </c>
      <c r="C921" s="8" t="s">
        <v>13</v>
      </c>
      <c r="D921" s="8" t="s">
        <v>15</v>
      </c>
      <c r="E921" s="8" t="s">
        <v>15</v>
      </c>
      <c r="F921" s="9">
        <f t="shared" si="36"/>
        <v>-6400000</v>
      </c>
      <c r="G921" s="9">
        <v>-64</v>
      </c>
      <c r="H921" s="10">
        <v>-6866752</v>
      </c>
      <c r="I921" s="11">
        <v>59341443010.943832</v>
      </c>
      <c r="J921" s="11">
        <v>601047</v>
      </c>
      <c r="K921" s="11">
        <v>98730.120957169464</v>
      </c>
      <c r="L921" s="12">
        <v>548024.25874115434</v>
      </c>
      <c r="M921" s="11">
        <v>710</v>
      </c>
      <c r="N921" s="13"/>
      <c r="O921" t="str">
        <f t="shared" si="35"/>
        <v/>
      </c>
    </row>
    <row r="922" spans="1:15" hidden="1">
      <c r="A922" s="41">
        <v>1.2024999999999999</v>
      </c>
      <c r="B922" s="14">
        <v>45681</v>
      </c>
      <c r="C922" s="8" t="s">
        <v>13</v>
      </c>
      <c r="D922" s="8" t="s">
        <v>15</v>
      </c>
      <c r="E922" s="8" t="s">
        <v>15</v>
      </c>
      <c r="F922" s="9">
        <f t="shared" si="36"/>
        <v>-3900000</v>
      </c>
      <c r="G922" s="9">
        <v>-39</v>
      </c>
      <c r="H922" s="10">
        <v>-4184427</v>
      </c>
      <c r="I922" s="11">
        <v>59337592536.226501</v>
      </c>
      <c r="J922" s="11">
        <v>601008</v>
      </c>
      <c r="K922" s="11">
        <v>98730.120957169464</v>
      </c>
      <c r="L922" s="12">
        <v>333952.28267039079</v>
      </c>
      <c r="M922" s="11">
        <v>711</v>
      </c>
      <c r="N922" s="13"/>
      <c r="O922" t="str">
        <f t="shared" si="35"/>
        <v/>
      </c>
    </row>
    <row r="923" spans="1:15" hidden="1">
      <c r="A923" s="41">
        <v>1.2024999999999999</v>
      </c>
      <c r="B923" s="14">
        <v>45681</v>
      </c>
      <c r="C923" s="8" t="s">
        <v>13</v>
      </c>
      <c r="D923" s="8" t="s">
        <v>15</v>
      </c>
      <c r="E923" s="8" t="s">
        <v>15</v>
      </c>
      <c r="F923" s="9">
        <f t="shared" si="36"/>
        <v>-3200000</v>
      </c>
      <c r="G923" s="9">
        <v>-32</v>
      </c>
      <c r="H923" s="10">
        <v>-3433376</v>
      </c>
      <c r="I923" s="11">
        <v>59334433172.355873</v>
      </c>
      <c r="J923" s="11">
        <v>600976</v>
      </c>
      <c r="K923" s="11">
        <v>98730.120957169464</v>
      </c>
      <c r="L923" s="12">
        <v>274012.12937057717</v>
      </c>
      <c r="M923" s="11">
        <v>712</v>
      </c>
      <c r="N923" s="13"/>
      <c r="O923" t="str">
        <f t="shared" si="35"/>
        <v/>
      </c>
    </row>
    <row r="924" spans="1:15" hidden="1">
      <c r="A924" s="41">
        <v>1.2024999999999999</v>
      </c>
      <c r="B924" s="14">
        <v>45681</v>
      </c>
      <c r="C924" s="8" t="s">
        <v>13</v>
      </c>
      <c r="D924" s="8" t="s">
        <v>15</v>
      </c>
      <c r="E924" s="8" t="s">
        <v>15</v>
      </c>
      <c r="F924" s="9">
        <f t="shared" si="36"/>
        <v>900000</v>
      </c>
      <c r="G924" s="9">
        <v>9</v>
      </c>
      <c r="H924" s="10">
        <v>964341</v>
      </c>
      <c r="I924" s="11">
        <v>59335397513.355873</v>
      </c>
      <c r="J924" s="11">
        <v>600985</v>
      </c>
      <c r="K924" s="11">
        <v>98730.247033379987</v>
      </c>
      <c r="L924" s="12">
        <v>0</v>
      </c>
      <c r="M924" s="11">
        <v>713</v>
      </c>
      <c r="N924" s="13"/>
      <c r="O924" t="str">
        <f t="shared" si="35"/>
        <v/>
      </c>
    </row>
    <row r="925" spans="1:15" hidden="1">
      <c r="A925" s="41">
        <v>1.2024999999999999</v>
      </c>
      <c r="B925" s="14">
        <v>45681</v>
      </c>
      <c r="C925" s="8" t="s">
        <v>13</v>
      </c>
      <c r="D925" s="8" t="s">
        <v>15</v>
      </c>
      <c r="E925" s="8" t="s">
        <v>15</v>
      </c>
      <c r="F925" s="9">
        <f t="shared" si="36"/>
        <v>-465700000</v>
      </c>
      <c r="G925" s="9">
        <v>-4657</v>
      </c>
      <c r="H925" s="10">
        <v>-499663501</v>
      </c>
      <c r="I925" s="11">
        <v>58875610752.921425</v>
      </c>
      <c r="J925" s="11">
        <v>596328</v>
      </c>
      <c r="K925" s="11">
        <v>98730.247033379987</v>
      </c>
      <c r="L925" s="12">
        <v>39876740.565549374</v>
      </c>
      <c r="M925" s="11">
        <v>714</v>
      </c>
      <c r="N925" s="13"/>
      <c r="O925" t="str">
        <f t="shared" si="35"/>
        <v/>
      </c>
    </row>
    <row r="926" spans="1:15" hidden="1">
      <c r="A926" s="41">
        <v>1.2024999999999999</v>
      </c>
      <c r="B926" s="14">
        <v>45681</v>
      </c>
      <c r="C926" s="8" t="s">
        <v>13</v>
      </c>
      <c r="D926" s="8" t="s">
        <v>15</v>
      </c>
      <c r="E926" s="8" t="s">
        <v>15</v>
      </c>
      <c r="F926" s="9">
        <f t="shared" si="36"/>
        <v>-9300000</v>
      </c>
      <c r="G926" s="9">
        <v>-93</v>
      </c>
      <c r="H926" s="10">
        <v>-9978249</v>
      </c>
      <c r="I926" s="11">
        <v>58866428839.947319</v>
      </c>
      <c r="J926" s="11">
        <v>596235</v>
      </c>
      <c r="K926" s="11">
        <v>98730.247033379987</v>
      </c>
      <c r="L926" s="12">
        <v>796336.02589566074</v>
      </c>
      <c r="M926" s="11">
        <v>715</v>
      </c>
      <c r="N926" s="13"/>
      <c r="O926" t="str">
        <f t="shared" si="35"/>
        <v/>
      </c>
    </row>
    <row r="927" spans="1:15" hidden="1">
      <c r="A927" s="41">
        <v>1.2024999999999999</v>
      </c>
      <c r="B927" s="14">
        <v>45681</v>
      </c>
      <c r="C927" s="8" t="s">
        <v>13</v>
      </c>
      <c r="D927" s="8" t="s">
        <v>15</v>
      </c>
      <c r="E927" s="8" t="s">
        <v>15</v>
      </c>
      <c r="F927" s="9">
        <f t="shared" si="36"/>
        <v>-9300000</v>
      </c>
      <c r="G927" s="9">
        <v>-93</v>
      </c>
      <c r="H927" s="10">
        <v>-9978249</v>
      </c>
      <c r="I927" s="11">
        <v>58857246926.973213</v>
      </c>
      <c r="J927" s="11">
        <v>596142</v>
      </c>
      <c r="K927" s="11">
        <v>98730.247033379987</v>
      </c>
      <c r="L927" s="12">
        <v>796336.02589566074</v>
      </c>
      <c r="M927" s="11">
        <v>716</v>
      </c>
      <c r="N927" s="13"/>
      <c r="O927" t="str">
        <f t="shared" si="35"/>
        <v/>
      </c>
    </row>
    <row r="928" spans="1:15" hidden="1">
      <c r="A928" s="41">
        <v>1.2024999999999999</v>
      </c>
      <c r="B928" s="14">
        <v>45681</v>
      </c>
      <c r="C928" s="8" t="s">
        <v>13</v>
      </c>
      <c r="D928" s="8" t="s">
        <v>15</v>
      </c>
      <c r="E928" s="8" t="s">
        <v>15</v>
      </c>
      <c r="F928" s="9">
        <f t="shared" si="36"/>
        <v>-900000</v>
      </c>
      <c r="G928" s="9">
        <v>-9</v>
      </c>
      <c r="H928" s="10">
        <v>-965637</v>
      </c>
      <c r="I928" s="11">
        <v>58856358354.749916</v>
      </c>
      <c r="J928" s="11">
        <v>596133</v>
      </c>
      <c r="K928" s="11">
        <v>98730.247033379987</v>
      </c>
      <c r="L928" s="12">
        <v>77064.776699580136</v>
      </c>
      <c r="M928" s="11">
        <v>717</v>
      </c>
      <c r="N928" s="13"/>
      <c r="O928" t="str">
        <f t="shared" si="35"/>
        <v/>
      </c>
    </row>
    <row r="929" spans="1:15" hidden="1">
      <c r="A929" s="41">
        <v>1.2024999999999999</v>
      </c>
      <c r="B929" s="14">
        <v>45681</v>
      </c>
      <c r="C929" s="8" t="s">
        <v>13</v>
      </c>
      <c r="D929" s="8" t="s">
        <v>15</v>
      </c>
      <c r="E929" s="8" t="s">
        <v>15</v>
      </c>
      <c r="F929" s="9">
        <f t="shared" si="36"/>
        <v>-166500000</v>
      </c>
      <c r="G929" s="9">
        <v>-1665</v>
      </c>
      <c r="H929" s="10">
        <v>-178642845</v>
      </c>
      <c r="I929" s="11">
        <v>58691972493.439339</v>
      </c>
      <c r="J929" s="11">
        <v>594468</v>
      </c>
      <c r="K929" s="11">
        <v>98730.247033379987</v>
      </c>
      <c r="L929" s="12">
        <v>14256983.689422309</v>
      </c>
      <c r="M929" s="11">
        <v>718</v>
      </c>
      <c r="N929" s="13"/>
      <c r="O929" t="str">
        <f t="shared" si="35"/>
        <v/>
      </c>
    </row>
    <row r="930" spans="1:15" hidden="1">
      <c r="A930" s="41">
        <v>1.2024999999999999</v>
      </c>
      <c r="B930" s="14">
        <v>45681</v>
      </c>
      <c r="C930" s="8" t="s">
        <v>13</v>
      </c>
      <c r="D930" s="8" t="s">
        <v>15</v>
      </c>
      <c r="E930" s="8" t="s">
        <v>15</v>
      </c>
      <c r="F930" s="9">
        <f t="shared" si="36"/>
        <v>-30600000</v>
      </c>
      <c r="G930" s="9">
        <v>-306</v>
      </c>
      <c r="H930" s="10">
        <v>-32831658</v>
      </c>
      <c r="I930" s="11">
        <v>58661761037.847122</v>
      </c>
      <c r="J930" s="11">
        <v>594162</v>
      </c>
      <c r="K930" s="11">
        <v>98730.247033379987</v>
      </c>
      <c r="L930" s="12">
        <v>2620202.4077857248</v>
      </c>
      <c r="M930" s="11">
        <v>719</v>
      </c>
      <c r="N930" s="13"/>
      <c r="O930" t="str">
        <f t="shared" si="35"/>
        <v/>
      </c>
    </row>
    <row r="931" spans="1:15" hidden="1">
      <c r="A931" s="41">
        <v>1.2024999999999999</v>
      </c>
      <c r="B931" s="14">
        <v>45681</v>
      </c>
      <c r="C931" s="8" t="s">
        <v>13</v>
      </c>
      <c r="D931" s="8" t="s">
        <v>14</v>
      </c>
      <c r="E931" s="8" t="s">
        <v>14</v>
      </c>
      <c r="F931" s="9">
        <f t="shared" si="36"/>
        <v>-900000</v>
      </c>
      <c r="G931" s="9">
        <v>-9</v>
      </c>
      <c r="H931" s="10">
        <v>-946287</v>
      </c>
      <c r="I931" s="11">
        <v>19132966831.520748</v>
      </c>
      <c r="J931" s="11">
        <v>191410</v>
      </c>
      <c r="K931" s="11">
        <v>99958.031615488988</v>
      </c>
      <c r="L931" s="12">
        <v>46664.715460599167</v>
      </c>
      <c r="M931" s="11">
        <v>202</v>
      </c>
      <c r="N931" s="13"/>
      <c r="O931" t="str">
        <f t="shared" si="35"/>
        <v/>
      </c>
    </row>
    <row r="932" spans="1:15" hidden="1">
      <c r="A932" s="41">
        <v>1.2024999999999999</v>
      </c>
      <c r="B932" s="14">
        <v>45681</v>
      </c>
      <c r="C932" s="8" t="s">
        <v>13</v>
      </c>
      <c r="D932" s="8" t="s">
        <v>15</v>
      </c>
      <c r="E932" s="8" t="s">
        <v>15</v>
      </c>
      <c r="F932" s="9">
        <f t="shared" si="36"/>
        <v>-18600000</v>
      </c>
      <c r="G932" s="9">
        <v>-186</v>
      </c>
      <c r="H932" s="10">
        <v>-19956498</v>
      </c>
      <c r="I932" s="11">
        <v>58643397211.898911</v>
      </c>
      <c r="J932" s="11">
        <v>593976</v>
      </c>
      <c r="K932" s="11">
        <v>98730.247033379987</v>
      </c>
      <c r="L932" s="12">
        <v>1592672.0517913215</v>
      </c>
      <c r="M932" s="11">
        <v>720</v>
      </c>
      <c r="N932" s="13"/>
      <c r="O932" t="str">
        <f t="shared" si="35"/>
        <v/>
      </c>
    </row>
    <row r="933" spans="1:15" hidden="1">
      <c r="A933" s="41">
        <v>1.2024999999999999</v>
      </c>
      <c r="B933" s="14">
        <v>45681</v>
      </c>
      <c r="C933" s="8" t="s">
        <v>13</v>
      </c>
      <c r="D933" s="8" t="s">
        <v>15</v>
      </c>
      <c r="E933" s="8" t="s">
        <v>15</v>
      </c>
      <c r="F933" s="9">
        <f t="shared" si="36"/>
        <v>-4600000</v>
      </c>
      <c r="G933" s="9">
        <v>-46</v>
      </c>
      <c r="H933" s="10">
        <v>-4935478</v>
      </c>
      <c r="I933" s="11">
        <v>58638855620.535378</v>
      </c>
      <c r="J933" s="11">
        <v>593930</v>
      </c>
      <c r="K933" s="11">
        <v>98730.247033379987</v>
      </c>
      <c r="L933" s="12">
        <v>393886.63646452036</v>
      </c>
      <c r="M933" s="11">
        <v>721</v>
      </c>
      <c r="N933" s="13"/>
      <c r="O933" t="str">
        <f t="shared" si="35"/>
        <v/>
      </c>
    </row>
    <row r="934" spans="1:15" hidden="1">
      <c r="A934" s="41">
        <v>1.2024999999999999</v>
      </c>
      <c r="B934" s="14">
        <v>45681</v>
      </c>
      <c r="C934" s="8" t="s">
        <v>13</v>
      </c>
      <c r="D934" s="8" t="s">
        <v>14</v>
      </c>
      <c r="E934" s="8" t="s">
        <v>14</v>
      </c>
      <c r="F934" s="9">
        <f t="shared" si="36"/>
        <v>-4700000</v>
      </c>
      <c r="G934" s="9">
        <v>-47</v>
      </c>
      <c r="H934" s="10">
        <v>-4941721</v>
      </c>
      <c r="I934" s="11">
        <v>19128268804.034821</v>
      </c>
      <c r="J934" s="11">
        <v>191363</v>
      </c>
      <c r="K934" s="11">
        <v>99958.031615488988</v>
      </c>
      <c r="L934" s="12">
        <v>243693.51407201774</v>
      </c>
      <c r="M934" s="11">
        <v>203</v>
      </c>
      <c r="N934" s="13"/>
      <c r="O934" t="str">
        <f t="shared" si="35"/>
        <v/>
      </c>
    </row>
    <row r="935" spans="1:15" hidden="1">
      <c r="A935" s="41">
        <v>1.2024999999999999</v>
      </c>
      <c r="B935" s="14">
        <v>45681</v>
      </c>
      <c r="C935" s="8" t="s">
        <v>13</v>
      </c>
      <c r="D935" s="8" t="s">
        <v>15</v>
      </c>
      <c r="E935" s="8" t="s">
        <v>15</v>
      </c>
      <c r="F935" s="9">
        <f t="shared" si="36"/>
        <v>-4600000</v>
      </c>
      <c r="G935" s="9">
        <v>-46</v>
      </c>
      <c r="H935" s="10">
        <v>-4935478</v>
      </c>
      <c r="I935" s="11">
        <v>58634314029.171844</v>
      </c>
      <c r="J935" s="11">
        <v>593884</v>
      </c>
      <c r="K935" s="11">
        <v>98730.247033379987</v>
      </c>
      <c r="L935" s="12">
        <v>393886.63646452036</v>
      </c>
      <c r="M935" s="11">
        <v>722</v>
      </c>
      <c r="N935" s="13"/>
      <c r="O935" t="str">
        <f t="shared" si="35"/>
        <v/>
      </c>
    </row>
    <row r="936" spans="1:15" hidden="1">
      <c r="A936" s="41">
        <v>1.2024999999999999</v>
      </c>
      <c r="B936" s="14">
        <v>45681</v>
      </c>
      <c r="C936" s="8" t="s">
        <v>13</v>
      </c>
      <c r="D936" s="8" t="s">
        <v>15</v>
      </c>
      <c r="E936" s="8" t="s">
        <v>15</v>
      </c>
      <c r="F936" s="9">
        <f t="shared" si="36"/>
        <v>-46500000</v>
      </c>
      <c r="G936" s="9">
        <v>-465</v>
      </c>
      <c r="H936" s="10">
        <v>-49891245</v>
      </c>
      <c r="I936" s="11">
        <v>58588404464.301323</v>
      </c>
      <c r="J936" s="11">
        <v>593419</v>
      </c>
      <c r="K936" s="11">
        <v>98730.247033379987</v>
      </c>
      <c r="L936" s="12">
        <v>3981680.1294783056</v>
      </c>
      <c r="M936" s="11">
        <v>723</v>
      </c>
      <c r="N936" s="13"/>
      <c r="O936" t="str">
        <f t="shared" si="35"/>
        <v/>
      </c>
    </row>
    <row r="937" spans="1:15" hidden="1">
      <c r="A937" s="41">
        <v>1.2024999999999999</v>
      </c>
      <c r="B937" s="14">
        <v>45681</v>
      </c>
      <c r="C937" s="8" t="s">
        <v>13</v>
      </c>
      <c r="D937" s="8" t="s">
        <v>14</v>
      </c>
      <c r="E937" s="8" t="s">
        <v>14</v>
      </c>
      <c r="F937" s="9">
        <f t="shared" si="36"/>
        <v>-9500000</v>
      </c>
      <c r="G937" s="9">
        <v>-95</v>
      </c>
      <c r="H937" s="10">
        <v>-9988585</v>
      </c>
      <c r="I937" s="11">
        <v>19118772791.031349</v>
      </c>
      <c r="J937" s="11">
        <v>191268</v>
      </c>
      <c r="K937" s="11">
        <v>99958.031615488988</v>
      </c>
      <c r="L937" s="12">
        <v>492571.99652854539</v>
      </c>
      <c r="M937" s="11">
        <v>204</v>
      </c>
      <c r="N937" s="13"/>
      <c r="O937" t="str">
        <f t="shared" si="35"/>
        <v/>
      </c>
    </row>
    <row r="938" spans="1:15" hidden="1">
      <c r="A938" s="41">
        <v>1.2024999999999999</v>
      </c>
      <c r="B938" s="14">
        <v>45681</v>
      </c>
      <c r="C938" s="8" t="s">
        <v>13</v>
      </c>
      <c r="D938" s="8" t="s">
        <v>15</v>
      </c>
      <c r="E938" s="8" t="s">
        <v>15</v>
      </c>
      <c r="F938" s="9">
        <f t="shared" si="36"/>
        <v>-10700000</v>
      </c>
      <c r="G938" s="9">
        <v>-107</v>
      </c>
      <c r="H938" s="10">
        <v>-11480351</v>
      </c>
      <c r="I938" s="11">
        <v>58577840327.868752</v>
      </c>
      <c r="J938" s="11">
        <v>593312</v>
      </c>
      <c r="K938" s="11">
        <v>98730.247033379987</v>
      </c>
      <c r="L938" s="12">
        <v>916214.56742834114</v>
      </c>
      <c r="M938" s="11">
        <v>724</v>
      </c>
      <c r="N938" s="13"/>
      <c r="O938" t="str">
        <f t="shared" si="35"/>
        <v/>
      </c>
    </row>
    <row r="939" spans="1:15" hidden="1">
      <c r="A939" s="41">
        <v>1.2024999999999999</v>
      </c>
      <c r="B939" s="14">
        <v>45681</v>
      </c>
      <c r="C939" s="8" t="s">
        <v>13</v>
      </c>
      <c r="D939" s="8" t="s">
        <v>15</v>
      </c>
      <c r="E939" s="8" t="s">
        <v>15</v>
      </c>
      <c r="F939" s="9">
        <f t="shared" si="36"/>
        <v>-9300000</v>
      </c>
      <c r="G939" s="9">
        <v>-93</v>
      </c>
      <c r="H939" s="10">
        <v>-9978249</v>
      </c>
      <c r="I939" s="11">
        <v>58568658414.894646</v>
      </c>
      <c r="J939" s="11">
        <v>593219</v>
      </c>
      <c r="K939" s="11">
        <v>98730.247033379987</v>
      </c>
      <c r="L939" s="12">
        <v>796336.02589566074</v>
      </c>
      <c r="M939" s="11">
        <v>725</v>
      </c>
      <c r="N939" s="13"/>
      <c r="O939" t="str">
        <f t="shared" si="35"/>
        <v/>
      </c>
    </row>
    <row r="940" spans="1:15" hidden="1">
      <c r="A940" s="41">
        <v>1.2024999999999999</v>
      </c>
      <c r="B940" s="14">
        <v>45681</v>
      </c>
      <c r="C940" s="8" t="s">
        <v>13</v>
      </c>
      <c r="D940" s="8" t="s">
        <v>15</v>
      </c>
      <c r="E940" s="8" t="s">
        <v>15</v>
      </c>
      <c r="F940" s="9">
        <f t="shared" si="36"/>
        <v>-900000</v>
      </c>
      <c r="G940" s="9">
        <v>-9</v>
      </c>
      <c r="H940" s="10">
        <v>-965637</v>
      </c>
      <c r="I940" s="11">
        <v>58567769842.671349</v>
      </c>
      <c r="J940" s="11">
        <v>593210</v>
      </c>
      <c r="K940" s="11">
        <v>98730.247033379987</v>
      </c>
      <c r="L940" s="12">
        <v>77064.776699580136</v>
      </c>
      <c r="M940" s="11">
        <v>726</v>
      </c>
      <c r="N940" s="13"/>
      <c r="O940" t="str">
        <f t="shared" si="35"/>
        <v/>
      </c>
    </row>
    <row r="941" spans="1:15" hidden="1">
      <c r="A941" s="41">
        <v>1.2024999999999999</v>
      </c>
      <c r="B941" s="14">
        <v>45681</v>
      </c>
      <c r="C941" s="8" t="s">
        <v>13</v>
      </c>
      <c r="D941" s="8" t="s">
        <v>15</v>
      </c>
      <c r="E941" s="8" t="s">
        <v>15</v>
      </c>
      <c r="F941" s="9">
        <f t="shared" si="36"/>
        <v>-1500000</v>
      </c>
      <c r="G941" s="9">
        <v>-15</v>
      </c>
      <c r="H941" s="10">
        <v>-1609395</v>
      </c>
      <c r="I941" s="11">
        <v>58566288888.965851</v>
      </c>
      <c r="J941" s="11">
        <v>593195</v>
      </c>
      <c r="K941" s="11">
        <v>98730.247033379987</v>
      </c>
      <c r="L941" s="12">
        <v>128441.29449930019</v>
      </c>
      <c r="M941" s="11">
        <v>727</v>
      </c>
      <c r="N941" s="13"/>
      <c r="O941" t="str">
        <f t="shared" si="35"/>
        <v/>
      </c>
    </row>
    <row r="942" spans="1:15" hidden="1">
      <c r="A942" s="41">
        <v>1.2024999999999999</v>
      </c>
      <c r="B942" s="14">
        <v>45681</v>
      </c>
      <c r="C942" s="8" t="s">
        <v>13</v>
      </c>
      <c r="D942" s="8" t="s">
        <v>15</v>
      </c>
      <c r="E942" s="8" t="s">
        <v>15</v>
      </c>
      <c r="F942" s="9">
        <f t="shared" si="36"/>
        <v>-29800000</v>
      </c>
      <c r="G942" s="9">
        <v>-298</v>
      </c>
      <c r="H942" s="10">
        <v>-31973314</v>
      </c>
      <c r="I942" s="11">
        <v>58536867275.349907</v>
      </c>
      <c r="J942" s="11">
        <v>592897</v>
      </c>
      <c r="K942" s="11">
        <v>98730.247033379987</v>
      </c>
      <c r="L942" s="12">
        <v>2551700.3840527646</v>
      </c>
      <c r="M942" s="11">
        <v>728</v>
      </c>
      <c r="N942" s="13"/>
      <c r="O942" t="str">
        <f t="shared" si="35"/>
        <v/>
      </c>
    </row>
    <row r="943" spans="1:15" hidden="1">
      <c r="A943" s="41">
        <v>1.2024999999999999</v>
      </c>
      <c r="B943" s="14">
        <v>45681</v>
      </c>
      <c r="C943" s="8" t="s">
        <v>13</v>
      </c>
      <c r="D943" s="8" t="s">
        <v>15</v>
      </c>
      <c r="E943" s="8" t="s">
        <v>15</v>
      </c>
      <c r="F943" s="9">
        <f t="shared" si="36"/>
        <v>-93100000</v>
      </c>
      <c r="G943" s="9">
        <v>-931</v>
      </c>
      <c r="H943" s="10">
        <v>-99889783</v>
      </c>
      <c r="I943" s="11">
        <v>58444949415.361832</v>
      </c>
      <c r="J943" s="11">
        <v>591966</v>
      </c>
      <c r="K943" s="11">
        <v>98730.247033379987</v>
      </c>
      <c r="L943" s="12">
        <v>7971923.0119232386</v>
      </c>
      <c r="M943" s="11">
        <v>729</v>
      </c>
      <c r="N943" s="13"/>
      <c r="O943" t="str">
        <f t="shared" si="35"/>
        <v/>
      </c>
    </row>
    <row r="944" spans="1:15" hidden="1">
      <c r="A944" s="41">
        <v>1.2024999999999999</v>
      </c>
      <c r="B944" s="14">
        <v>45681</v>
      </c>
      <c r="C944" s="8" t="s">
        <v>13</v>
      </c>
      <c r="D944" s="8" t="s">
        <v>15</v>
      </c>
      <c r="E944" s="8" t="s">
        <v>15</v>
      </c>
      <c r="F944" s="9">
        <f t="shared" si="36"/>
        <v>-14000000</v>
      </c>
      <c r="G944" s="9">
        <v>-140</v>
      </c>
      <c r="H944" s="10">
        <v>-15021020</v>
      </c>
      <c r="I944" s="11">
        <v>58431127180.777161</v>
      </c>
      <c r="J944" s="11">
        <v>591826</v>
      </c>
      <c r="K944" s="11">
        <v>98730.247033379987</v>
      </c>
      <c r="L944" s="12">
        <v>1198785.4153268021</v>
      </c>
      <c r="M944" s="11">
        <v>730</v>
      </c>
      <c r="N944" s="13"/>
      <c r="O944" t="str">
        <f t="shared" si="35"/>
        <v/>
      </c>
    </row>
    <row r="945" spans="1:15" hidden="1">
      <c r="A945" s="41">
        <v>1.2024999999999999</v>
      </c>
      <c r="B945" s="14">
        <v>45681</v>
      </c>
      <c r="C945" s="8" t="s">
        <v>13</v>
      </c>
      <c r="D945" s="8" t="s">
        <v>15</v>
      </c>
      <c r="E945" s="8" t="s">
        <v>15</v>
      </c>
      <c r="F945" s="9">
        <f t="shared" si="36"/>
        <v>-10200000</v>
      </c>
      <c r="G945" s="9">
        <v>-102</v>
      </c>
      <c r="H945" s="10">
        <v>-10943886</v>
      </c>
      <c r="I945" s="11">
        <v>58421056695.579758</v>
      </c>
      <c r="J945" s="11">
        <v>591724</v>
      </c>
      <c r="K945" s="11">
        <v>98730.247033379987</v>
      </c>
      <c r="L945" s="12">
        <v>873400.802595241</v>
      </c>
      <c r="M945" s="11">
        <v>731</v>
      </c>
      <c r="N945" s="13"/>
      <c r="O945" t="str">
        <f t="shared" si="35"/>
        <v/>
      </c>
    </row>
    <row r="946" spans="1:15" hidden="1">
      <c r="A946" s="41">
        <v>1.2024999999999999</v>
      </c>
      <c r="B946" s="14">
        <v>45681</v>
      </c>
      <c r="C946" s="8" t="s">
        <v>13</v>
      </c>
      <c r="D946" s="8" t="s">
        <v>15</v>
      </c>
      <c r="E946" s="8" t="s">
        <v>15</v>
      </c>
      <c r="F946" s="9">
        <f t="shared" si="36"/>
        <v>-44200000</v>
      </c>
      <c r="G946" s="9">
        <v>-442</v>
      </c>
      <c r="H946" s="10">
        <v>-47423506</v>
      </c>
      <c r="I946" s="11">
        <v>58377417926.391006</v>
      </c>
      <c r="J946" s="11">
        <v>591282</v>
      </c>
      <c r="K946" s="11">
        <v>98730.247033379987</v>
      </c>
      <c r="L946" s="12">
        <v>3784736.8112460449</v>
      </c>
      <c r="M946" s="11">
        <v>732</v>
      </c>
      <c r="N946" s="13"/>
      <c r="O946" t="str">
        <f t="shared" si="35"/>
        <v/>
      </c>
    </row>
    <row r="947" spans="1:15" hidden="1">
      <c r="A947" s="41">
        <v>1.2024999999999999</v>
      </c>
      <c r="B947" s="14">
        <v>45681</v>
      </c>
      <c r="C947" s="8" t="s">
        <v>13</v>
      </c>
      <c r="D947" s="8" t="s">
        <v>15</v>
      </c>
      <c r="E947" s="8" t="s">
        <v>15</v>
      </c>
      <c r="F947" s="9">
        <f t="shared" si="36"/>
        <v>-4600000</v>
      </c>
      <c r="G947" s="9">
        <v>-46</v>
      </c>
      <c r="H947" s="10">
        <v>-4935478</v>
      </c>
      <c r="I947" s="11">
        <v>58372876335.027473</v>
      </c>
      <c r="J947" s="11">
        <v>591236</v>
      </c>
      <c r="K947" s="11">
        <v>98730.247033379987</v>
      </c>
      <c r="L947" s="12">
        <v>393886.63646452036</v>
      </c>
      <c r="M947" s="11">
        <v>733</v>
      </c>
      <c r="N947" s="13"/>
      <c r="O947" t="str">
        <f t="shared" si="35"/>
        <v/>
      </c>
    </row>
    <row r="948" spans="1:15" hidden="1">
      <c r="A948" s="41">
        <v>1.2024999999999999</v>
      </c>
      <c r="B948" s="14">
        <v>45681</v>
      </c>
      <c r="C948" s="8" t="s">
        <v>13</v>
      </c>
      <c r="D948" s="8" t="s">
        <v>15</v>
      </c>
      <c r="E948" s="8" t="s">
        <v>15</v>
      </c>
      <c r="F948" s="9">
        <f t="shared" si="36"/>
        <v>-1800000</v>
      </c>
      <c r="G948" s="9">
        <v>-18</v>
      </c>
      <c r="H948" s="10">
        <v>-1931274</v>
      </c>
      <c r="I948" s="11">
        <v>58371099190.580872</v>
      </c>
      <c r="J948" s="11">
        <v>591218</v>
      </c>
      <c r="K948" s="11">
        <v>98730.247033379987</v>
      </c>
      <c r="L948" s="12">
        <v>154129.55339916027</v>
      </c>
      <c r="M948" s="11">
        <v>734</v>
      </c>
      <c r="N948" s="13"/>
      <c r="O948" t="str">
        <f t="shared" si="35"/>
        <v/>
      </c>
    </row>
    <row r="949" spans="1:15" hidden="1">
      <c r="A949" s="41">
        <v>1.2024999999999999</v>
      </c>
      <c r="B949" s="14">
        <v>45681</v>
      </c>
      <c r="C949" s="8" t="s">
        <v>13</v>
      </c>
      <c r="D949" s="8" t="s">
        <v>15</v>
      </c>
      <c r="E949" s="8" t="s">
        <v>15</v>
      </c>
      <c r="F949" s="9">
        <f t="shared" si="36"/>
        <v>-1800000</v>
      </c>
      <c r="G949" s="9">
        <v>-18</v>
      </c>
      <c r="H949" s="10">
        <v>-1931274</v>
      </c>
      <c r="I949" s="11">
        <v>58369322046.13427</v>
      </c>
      <c r="J949" s="11">
        <v>591200</v>
      </c>
      <c r="K949" s="11">
        <v>98730.247033379987</v>
      </c>
      <c r="L949" s="12">
        <v>154129.55339916027</v>
      </c>
      <c r="M949" s="11">
        <v>735</v>
      </c>
      <c r="N949" s="13"/>
      <c r="O949" t="str">
        <f t="shared" si="35"/>
        <v/>
      </c>
    </row>
    <row r="950" spans="1:15" hidden="1">
      <c r="A950" s="41">
        <v>1.2024999999999999</v>
      </c>
      <c r="B950" s="14">
        <v>45681</v>
      </c>
      <c r="C950" s="8" t="s">
        <v>13</v>
      </c>
      <c r="D950" s="8" t="s">
        <v>15</v>
      </c>
      <c r="E950" s="8" t="s">
        <v>15</v>
      </c>
      <c r="F950" s="9">
        <f t="shared" si="36"/>
        <v>-4700000</v>
      </c>
      <c r="G950" s="9">
        <v>-47</v>
      </c>
      <c r="H950" s="10">
        <v>-5042771</v>
      </c>
      <c r="I950" s="11">
        <v>58364681724.523705</v>
      </c>
      <c r="J950" s="11">
        <v>591153</v>
      </c>
      <c r="K950" s="11">
        <v>98730.247033379987</v>
      </c>
      <c r="L950" s="12">
        <v>402449.38943114039</v>
      </c>
      <c r="M950" s="11">
        <v>736</v>
      </c>
      <c r="N950" s="13"/>
      <c r="O950" t="str">
        <f t="shared" si="35"/>
        <v/>
      </c>
    </row>
    <row r="951" spans="1:15" hidden="1">
      <c r="A951" s="41">
        <v>1.2024999999999999</v>
      </c>
      <c r="B951" s="14">
        <v>45681</v>
      </c>
      <c r="C951" s="8" t="s">
        <v>13</v>
      </c>
      <c r="D951" s="8" t="s">
        <v>15</v>
      </c>
      <c r="E951" s="8" t="s">
        <v>15</v>
      </c>
      <c r="F951" s="9">
        <f t="shared" si="36"/>
        <v>-10000000</v>
      </c>
      <c r="G951" s="9">
        <v>-100</v>
      </c>
      <c r="H951" s="10">
        <v>-10729300</v>
      </c>
      <c r="I951" s="11">
        <v>58354808699.820366</v>
      </c>
      <c r="J951" s="11">
        <v>591053</v>
      </c>
      <c r="K951" s="11">
        <v>98730.247033379987</v>
      </c>
      <c r="L951" s="12">
        <v>856275.29666200094</v>
      </c>
      <c r="M951" s="11">
        <v>737</v>
      </c>
      <c r="N951" s="13"/>
      <c r="O951" t="str">
        <f t="shared" si="35"/>
        <v/>
      </c>
    </row>
    <row r="952" spans="1:15" hidden="1">
      <c r="A952" s="41">
        <v>1.2024999999999999</v>
      </c>
      <c r="B952" s="14">
        <v>45681</v>
      </c>
      <c r="C952" s="8" t="s">
        <v>13</v>
      </c>
      <c r="D952" s="8" t="s">
        <v>15</v>
      </c>
      <c r="E952" s="8" t="s">
        <v>15</v>
      </c>
      <c r="F952" s="9">
        <f t="shared" si="36"/>
        <v>-900000</v>
      </c>
      <c r="G952" s="9">
        <v>-9</v>
      </c>
      <c r="H952" s="10">
        <v>-965637</v>
      </c>
      <c r="I952" s="11">
        <v>58353920127.597069</v>
      </c>
      <c r="J952" s="11">
        <v>591044</v>
      </c>
      <c r="K952" s="11">
        <v>98730.247033379987</v>
      </c>
      <c r="L952" s="12">
        <v>77064.776699580136</v>
      </c>
      <c r="M952" s="11">
        <v>738</v>
      </c>
      <c r="N952" s="13"/>
      <c r="O952" t="str">
        <f t="shared" si="35"/>
        <v/>
      </c>
    </row>
    <row r="953" spans="1:15" hidden="1">
      <c r="A953" s="41">
        <v>1.2024999999999999</v>
      </c>
      <c r="B953" s="14">
        <v>45681</v>
      </c>
      <c r="C953" s="8" t="s">
        <v>13</v>
      </c>
      <c r="D953" s="8" t="s">
        <v>15</v>
      </c>
      <c r="E953" s="8" t="s">
        <v>15</v>
      </c>
      <c r="F953" s="9">
        <f t="shared" si="36"/>
        <v>-55800000</v>
      </c>
      <c r="G953" s="9">
        <v>-558</v>
      </c>
      <c r="H953" s="10">
        <v>-59869494</v>
      </c>
      <c r="I953" s="11">
        <v>58298828649.752441</v>
      </c>
      <c r="J953" s="11">
        <v>590486</v>
      </c>
      <c r="K953" s="11">
        <v>98730.247033379987</v>
      </c>
      <c r="L953" s="12">
        <v>4778016.1553739682</v>
      </c>
      <c r="M953" s="11">
        <v>739</v>
      </c>
      <c r="N953" s="13"/>
      <c r="O953" t="str">
        <f t="shared" si="35"/>
        <v/>
      </c>
    </row>
    <row r="954" spans="1:15" hidden="1">
      <c r="A954" s="41">
        <v>1.2024999999999999</v>
      </c>
      <c r="B954" s="14">
        <v>45681</v>
      </c>
      <c r="C954" s="8" t="s">
        <v>13</v>
      </c>
      <c r="D954" s="8" t="s">
        <v>15</v>
      </c>
      <c r="E954" s="8" t="s">
        <v>15</v>
      </c>
      <c r="F954" s="9">
        <f t="shared" si="36"/>
        <v>-4700000</v>
      </c>
      <c r="G954" s="9">
        <v>-47</v>
      </c>
      <c r="H954" s="10">
        <v>-5042771</v>
      </c>
      <c r="I954" s="11">
        <v>58294188328.141876</v>
      </c>
      <c r="J954" s="11">
        <v>590439</v>
      </c>
      <c r="K954" s="11">
        <v>98730.247033379987</v>
      </c>
      <c r="L954" s="12">
        <v>402449.38943114039</v>
      </c>
      <c r="M954" s="11">
        <v>740</v>
      </c>
      <c r="N954" s="13"/>
      <c r="O954" t="str">
        <f t="shared" si="35"/>
        <v/>
      </c>
    </row>
    <row r="955" spans="1:15" hidden="1">
      <c r="A955" s="41">
        <v>1.2024999999999999</v>
      </c>
      <c r="B955" s="14">
        <v>45681</v>
      </c>
      <c r="C955" s="8" t="s">
        <v>13</v>
      </c>
      <c r="D955" s="8" t="s">
        <v>14</v>
      </c>
      <c r="E955" s="8" t="s">
        <v>14</v>
      </c>
      <c r="F955" s="9">
        <f t="shared" si="36"/>
        <v>-95000000</v>
      </c>
      <c r="G955" s="9">
        <v>-950</v>
      </c>
      <c r="H955" s="10">
        <v>-99885850</v>
      </c>
      <c r="I955" s="11">
        <v>19023812660.996635</v>
      </c>
      <c r="J955" s="11">
        <v>190318</v>
      </c>
      <c r="K955" s="11">
        <v>99958.031615488988</v>
      </c>
      <c r="L955" s="12">
        <v>4925719.9652854651</v>
      </c>
      <c r="M955" s="11">
        <v>205</v>
      </c>
      <c r="N955" s="13"/>
      <c r="O955" t="str">
        <f t="shared" si="35"/>
        <v/>
      </c>
    </row>
    <row r="956" spans="1:15" hidden="1">
      <c r="A956" s="41">
        <v>1.2024999999999999</v>
      </c>
      <c r="B956" s="14">
        <v>45681</v>
      </c>
      <c r="C956" s="8" t="s">
        <v>13</v>
      </c>
      <c r="D956" s="8" t="s">
        <v>15</v>
      </c>
      <c r="E956" s="8" t="s">
        <v>15</v>
      </c>
      <c r="F956" s="9">
        <f t="shared" si="36"/>
        <v>-37400000</v>
      </c>
      <c r="G956" s="9">
        <v>-374</v>
      </c>
      <c r="H956" s="10">
        <v>-40127582</v>
      </c>
      <c r="I956" s="11">
        <v>58257263215.751389</v>
      </c>
      <c r="J956" s="11">
        <v>590065</v>
      </c>
      <c r="K956" s="11">
        <v>98730.247033379987</v>
      </c>
      <c r="L956" s="12">
        <v>3202469.609515883</v>
      </c>
      <c r="M956" s="11">
        <v>741</v>
      </c>
      <c r="N956" s="13"/>
      <c r="O956" t="str">
        <f t="shared" si="35"/>
        <v/>
      </c>
    </row>
    <row r="957" spans="1:15" hidden="1">
      <c r="A957" s="41">
        <v>1.2024999999999999</v>
      </c>
      <c r="B957" s="14">
        <v>45681</v>
      </c>
      <c r="C957" s="8" t="s">
        <v>13</v>
      </c>
      <c r="D957" s="8" t="s">
        <v>15</v>
      </c>
      <c r="E957" s="8" t="s">
        <v>15</v>
      </c>
      <c r="F957" s="9">
        <f t="shared" si="36"/>
        <v>-18600000</v>
      </c>
      <c r="G957" s="9">
        <v>-186</v>
      </c>
      <c r="H957" s="10">
        <v>-19956498</v>
      </c>
      <c r="I957" s="11">
        <v>58238899389.803177</v>
      </c>
      <c r="J957" s="11">
        <v>589879</v>
      </c>
      <c r="K957" s="11">
        <v>98730.247033379987</v>
      </c>
      <c r="L957" s="12">
        <v>1592672.0517913215</v>
      </c>
      <c r="M957" s="11">
        <v>742</v>
      </c>
      <c r="N957" s="13"/>
      <c r="O957" t="str">
        <f t="shared" si="35"/>
        <v/>
      </c>
    </row>
    <row r="958" spans="1:15" hidden="1">
      <c r="A958" s="41">
        <v>1.2024999999999999</v>
      </c>
      <c r="B958" s="14">
        <v>45681</v>
      </c>
      <c r="C958" s="8" t="s">
        <v>13</v>
      </c>
      <c r="D958" s="8" t="s">
        <v>15</v>
      </c>
      <c r="E958" s="8" t="s">
        <v>15</v>
      </c>
      <c r="F958" s="9">
        <f t="shared" si="36"/>
        <v>-1800000</v>
      </c>
      <c r="G958" s="9">
        <v>-18</v>
      </c>
      <c r="H958" s="10">
        <v>-1931274</v>
      </c>
      <c r="I958" s="11">
        <v>58237122245.356575</v>
      </c>
      <c r="J958" s="11">
        <v>589861</v>
      </c>
      <c r="K958" s="11">
        <v>98730.247033379987</v>
      </c>
      <c r="L958" s="12">
        <v>154129.55339916027</v>
      </c>
      <c r="M958" s="11">
        <v>743</v>
      </c>
      <c r="N958" s="13"/>
      <c r="O958" t="str">
        <f t="shared" si="35"/>
        <v/>
      </c>
    </row>
    <row r="959" spans="1:15" hidden="1">
      <c r="A959" s="41">
        <v>1.2024999999999999</v>
      </c>
      <c r="B959" s="14">
        <v>45681</v>
      </c>
      <c r="C959" s="8" t="s">
        <v>13</v>
      </c>
      <c r="D959" s="8" t="s">
        <v>15</v>
      </c>
      <c r="E959" s="8" t="s">
        <v>15</v>
      </c>
      <c r="F959" s="9">
        <f t="shared" si="36"/>
        <v>-1200000</v>
      </c>
      <c r="G959" s="9">
        <v>-12</v>
      </c>
      <c r="H959" s="10">
        <v>-1287516</v>
      </c>
      <c r="I959" s="11">
        <v>58235937482.392174</v>
      </c>
      <c r="J959" s="11">
        <v>589849</v>
      </c>
      <c r="K959" s="11">
        <v>98730.247033379987</v>
      </c>
      <c r="L959" s="12">
        <v>102753.0355994401</v>
      </c>
      <c r="M959" s="11">
        <v>744</v>
      </c>
      <c r="N959" s="13"/>
      <c r="O959" t="str">
        <f t="shared" si="35"/>
        <v/>
      </c>
    </row>
    <row r="960" spans="1:15" hidden="1">
      <c r="A960" s="41">
        <v>1.2024999999999999</v>
      </c>
      <c r="B960" s="14">
        <v>45681</v>
      </c>
      <c r="C960" s="8" t="s">
        <v>13</v>
      </c>
      <c r="D960" s="8" t="s">
        <v>15</v>
      </c>
      <c r="E960" s="8" t="s">
        <v>15</v>
      </c>
      <c r="F960" s="9">
        <f t="shared" si="36"/>
        <v>-21200000</v>
      </c>
      <c r="G960" s="9">
        <v>-212</v>
      </c>
      <c r="H960" s="10">
        <v>-22746116</v>
      </c>
      <c r="I960" s="11">
        <v>58215006670.021095</v>
      </c>
      <c r="J960" s="11">
        <v>589637</v>
      </c>
      <c r="K960" s="11">
        <v>98730.247033379987</v>
      </c>
      <c r="L960" s="12">
        <v>1815303.6289234422</v>
      </c>
      <c r="M960" s="11">
        <v>745</v>
      </c>
      <c r="N960" s="13"/>
      <c r="O960" t="str">
        <f t="shared" si="35"/>
        <v/>
      </c>
    </row>
    <row r="961" spans="1:15" hidden="1">
      <c r="A961" s="41">
        <v>1.2024999999999999</v>
      </c>
      <c r="B961" s="14">
        <v>45681</v>
      </c>
      <c r="C961" s="8" t="s">
        <v>13</v>
      </c>
      <c r="D961" s="8" t="s">
        <v>14</v>
      </c>
      <c r="E961" s="8" t="s">
        <v>14</v>
      </c>
      <c r="F961" s="9">
        <f t="shared" si="36"/>
        <v>-4700000</v>
      </c>
      <c r="G961" s="9">
        <v>-47</v>
      </c>
      <c r="H961" s="10">
        <v>-4941721</v>
      </c>
      <c r="I961" s="11">
        <v>19019114633.510708</v>
      </c>
      <c r="J961" s="11">
        <v>190271</v>
      </c>
      <c r="K961" s="11">
        <v>99958.031615488988</v>
      </c>
      <c r="L961" s="12">
        <v>243693.51407201774</v>
      </c>
      <c r="M961" s="11">
        <v>206</v>
      </c>
      <c r="N961" s="13"/>
      <c r="O961" t="str">
        <f t="shared" si="35"/>
        <v/>
      </c>
    </row>
    <row r="962" spans="1:15" hidden="1">
      <c r="A962" s="41">
        <v>1.2024999999999999</v>
      </c>
      <c r="B962" s="14">
        <v>45681</v>
      </c>
      <c r="C962" s="8" t="s">
        <v>13</v>
      </c>
      <c r="D962" s="8" t="s">
        <v>15</v>
      </c>
      <c r="E962" s="8" t="s">
        <v>15</v>
      </c>
      <c r="F962" s="9">
        <f t="shared" si="36"/>
        <v>-35800000</v>
      </c>
      <c r="G962" s="9">
        <v>-358</v>
      </c>
      <c r="H962" s="10">
        <v>-38410894</v>
      </c>
      <c r="I962" s="11">
        <v>58179661241.583145</v>
      </c>
      <c r="J962" s="11">
        <v>589279</v>
      </c>
      <c r="K962" s="11">
        <v>98730.247033379987</v>
      </c>
      <c r="L962" s="12">
        <v>3065465.5620499626</v>
      </c>
      <c r="M962" s="11">
        <v>746</v>
      </c>
      <c r="N962" s="13"/>
      <c r="O962" t="str">
        <f t="shared" ref="O962:O1025" si="37">IF(M962=_xlfn.MAXIFS(M:M,D:D,D962),"X","")</f>
        <v/>
      </c>
    </row>
    <row r="963" spans="1:15" hidden="1">
      <c r="A963" s="41">
        <v>1.2024999999999999</v>
      </c>
      <c r="B963" s="14">
        <v>45681</v>
      </c>
      <c r="C963" s="8" t="s">
        <v>13</v>
      </c>
      <c r="D963" s="8" t="s">
        <v>15</v>
      </c>
      <c r="E963" s="8" t="s">
        <v>15</v>
      </c>
      <c r="F963" s="9">
        <f t="shared" si="36"/>
        <v>-2300000</v>
      </c>
      <c r="G963" s="9">
        <v>-23</v>
      </c>
      <c r="H963" s="10">
        <v>-2467739</v>
      </c>
      <c r="I963" s="11">
        <v>58177390445.901375</v>
      </c>
      <c r="J963" s="11">
        <v>589256</v>
      </c>
      <c r="K963" s="11">
        <v>98730.247033379987</v>
      </c>
      <c r="L963" s="12">
        <v>196943.31823226018</v>
      </c>
      <c r="M963" s="11">
        <v>747</v>
      </c>
      <c r="N963" s="13"/>
      <c r="O963" t="str">
        <f t="shared" si="37"/>
        <v/>
      </c>
    </row>
    <row r="964" spans="1:15" hidden="1">
      <c r="A964" s="41">
        <v>1.2024999999999999</v>
      </c>
      <c r="B964" s="14">
        <v>45681</v>
      </c>
      <c r="C964" s="8" t="s">
        <v>13</v>
      </c>
      <c r="D964" s="8" t="s">
        <v>15</v>
      </c>
      <c r="E964" s="8" t="s">
        <v>15</v>
      </c>
      <c r="F964" s="9">
        <f t="shared" si="36"/>
        <v>-12100000</v>
      </c>
      <c r="G964" s="9">
        <v>-121</v>
      </c>
      <c r="H964" s="10">
        <v>-12982453</v>
      </c>
      <c r="I964" s="11">
        <v>58165444086.010338</v>
      </c>
      <c r="J964" s="11">
        <v>589135</v>
      </c>
      <c r="K964" s="11">
        <v>98730.247033379987</v>
      </c>
      <c r="L964" s="12">
        <v>1036093.1089610215</v>
      </c>
      <c r="M964" s="11">
        <v>748</v>
      </c>
      <c r="N964" s="13"/>
      <c r="O964" t="str">
        <f t="shared" si="37"/>
        <v/>
      </c>
    </row>
    <row r="965" spans="1:15" hidden="1">
      <c r="A965" s="41">
        <v>1.2024999999999999</v>
      </c>
      <c r="B965" s="14">
        <v>45681</v>
      </c>
      <c r="C965" s="8" t="s">
        <v>13</v>
      </c>
      <c r="D965" s="8" t="s">
        <v>15</v>
      </c>
      <c r="E965" s="8" t="s">
        <v>15</v>
      </c>
      <c r="F965" s="9">
        <f t="shared" si="36"/>
        <v>-9300000</v>
      </c>
      <c r="G965" s="9">
        <v>-93</v>
      </c>
      <c r="H965" s="10">
        <v>-9978249</v>
      </c>
      <c r="I965" s="11">
        <v>58156262173.036232</v>
      </c>
      <c r="J965" s="11">
        <v>589042</v>
      </c>
      <c r="K965" s="11">
        <v>98730.247033379987</v>
      </c>
      <c r="L965" s="12">
        <v>796336.02589566074</v>
      </c>
      <c r="M965" s="11">
        <v>749</v>
      </c>
      <c r="N965" s="13"/>
      <c r="O965" t="str">
        <f t="shared" si="37"/>
        <v/>
      </c>
    </row>
    <row r="966" spans="1:15" hidden="1">
      <c r="A966" s="41">
        <v>1.2024999999999999</v>
      </c>
      <c r="B966" s="14">
        <v>45681</v>
      </c>
      <c r="C966" s="8" t="s">
        <v>13</v>
      </c>
      <c r="D966" s="8" t="s">
        <v>15</v>
      </c>
      <c r="E966" s="8" t="s">
        <v>15</v>
      </c>
      <c r="F966" s="9">
        <f t="shared" si="36"/>
        <v>-1800000</v>
      </c>
      <c r="G966" s="9">
        <v>-18</v>
      </c>
      <c r="H966" s="10">
        <v>-1931274</v>
      </c>
      <c r="I966" s="11">
        <v>58154485028.58963</v>
      </c>
      <c r="J966" s="11">
        <v>589024</v>
      </c>
      <c r="K966" s="11">
        <v>98730.247033379987</v>
      </c>
      <c r="L966" s="12">
        <v>154129.55339916027</v>
      </c>
      <c r="M966" s="11">
        <v>750</v>
      </c>
      <c r="N966" s="13"/>
      <c r="O966" t="str">
        <f t="shared" si="37"/>
        <v/>
      </c>
    </row>
    <row r="967" spans="1:15" hidden="1">
      <c r="A967" s="41">
        <v>1.2024999999999999</v>
      </c>
      <c r="B967" s="14">
        <v>45681</v>
      </c>
      <c r="C967" s="8" t="s">
        <v>13</v>
      </c>
      <c r="D967" s="8" t="s">
        <v>15</v>
      </c>
      <c r="E967" s="8" t="s">
        <v>15</v>
      </c>
      <c r="F967" s="9">
        <f t="shared" si="36"/>
        <v>-1900000</v>
      </c>
      <c r="G967" s="9">
        <v>-19</v>
      </c>
      <c r="H967" s="10">
        <v>-2038567</v>
      </c>
      <c r="I967" s="11">
        <v>58152609153.895996</v>
      </c>
      <c r="J967" s="11">
        <v>589005</v>
      </c>
      <c r="K967" s="11">
        <v>98730.247033379987</v>
      </c>
      <c r="L967" s="12">
        <v>162692.3063657803</v>
      </c>
      <c r="M967" s="11">
        <v>751</v>
      </c>
      <c r="N967" s="13"/>
      <c r="O967" t="str">
        <f t="shared" si="37"/>
        <v/>
      </c>
    </row>
    <row r="968" spans="1:15" hidden="1">
      <c r="A968" s="41">
        <v>1.2024999999999999</v>
      </c>
      <c r="B968" s="14">
        <v>45681</v>
      </c>
      <c r="C968" s="8" t="s">
        <v>13</v>
      </c>
      <c r="D968" s="8" t="s">
        <v>15</v>
      </c>
      <c r="E968" s="8" t="s">
        <v>15</v>
      </c>
      <c r="F968" s="9">
        <f t="shared" si="36"/>
        <v>-7600000</v>
      </c>
      <c r="G968" s="9">
        <v>-76</v>
      </c>
      <c r="H968" s="10">
        <v>-8154268</v>
      </c>
      <c r="I968" s="11">
        <v>58145105655.12146</v>
      </c>
      <c r="J968" s="11">
        <v>588929</v>
      </c>
      <c r="K968" s="11">
        <v>98730.247033379987</v>
      </c>
      <c r="L968" s="12">
        <v>650769.2254631212</v>
      </c>
      <c r="M968" s="11">
        <v>752</v>
      </c>
      <c r="N968" s="13"/>
      <c r="O968" t="str">
        <f t="shared" si="37"/>
        <v/>
      </c>
    </row>
    <row r="969" spans="1:15" hidden="1">
      <c r="A969" s="41">
        <v>1.2024999999999999</v>
      </c>
      <c r="B969" s="14">
        <v>45681</v>
      </c>
      <c r="C969" s="8" t="s">
        <v>13</v>
      </c>
      <c r="D969" s="8" t="s">
        <v>15</v>
      </c>
      <c r="E969" s="8" t="s">
        <v>15</v>
      </c>
      <c r="F969" s="9">
        <f t="shared" si="36"/>
        <v>-1100000</v>
      </c>
      <c r="G969" s="9">
        <v>-11</v>
      </c>
      <c r="H969" s="10">
        <v>-1180223</v>
      </c>
      <c r="I969" s="11">
        <v>58144019622.404091</v>
      </c>
      <c r="J969" s="11">
        <v>588918</v>
      </c>
      <c r="K969" s="11">
        <v>98730.247033379987</v>
      </c>
      <c r="L969" s="12">
        <v>94190.282632820075</v>
      </c>
      <c r="M969" s="11">
        <v>753</v>
      </c>
      <c r="N969" s="13"/>
      <c r="O969" t="str">
        <f t="shared" si="37"/>
        <v/>
      </c>
    </row>
    <row r="970" spans="1:15" hidden="1">
      <c r="A970" s="41">
        <v>1.2024999999999999</v>
      </c>
      <c r="B970" s="14">
        <v>45681</v>
      </c>
      <c r="C970" s="8" t="s">
        <v>13</v>
      </c>
      <c r="D970" s="8" t="s">
        <v>15</v>
      </c>
      <c r="E970" s="8" t="s">
        <v>15</v>
      </c>
      <c r="F970" s="9">
        <f t="shared" ref="F970:F1033" si="38">100000*G970</f>
        <v>-1200000</v>
      </c>
      <c r="G970" s="9">
        <v>-12</v>
      </c>
      <c r="H970" s="10">
        <v>-1287516</v>
      </c>
      <c r="I970" s="11">
        <v>58142834859.43969</v>
      </c>
      <c r="J970" s="11">
        <v>588906</v>
      </c>
      <c r="K970" s="11">
        <v>98730.247033379987</v>
      </c>
      <c r="L970" s="12">
        <v>102753.0355994401</v>
      </c>
      <c r="M970" s="11">
        <v>754</v>
      </c>
      <c r="N970" s="13"/>
      <c r="O970" t="str">
        <f t="shared" si="37"/>
        <v/>
      </c>
    </row>
    <row r="971" spans="1:15" hidden="1">
      <c r="A971" s="41">
        <v>1.2024999999999999</v>
      </c>
      <c r="B971" s="14">
        <v>45681</v>
      </c>
      <c r="C971" s="8" t="s">
        <v>13</v>
      </c>
      <c r="D971" s="8" t="s">
        <v>15</v>
      </c>
      <c r="E971" s="8" t="s">
        <v>15</v>
      </c>
      <c r="F971" s="9">
        <f t="shared" si="38"/>
        <v>-1100000</v>
      </c>
      <c r="G971" s="9">
        <v>-11</v>
      </c>
      <c r="H971" s="10">
        <v>-1180223</v>
      </c>
      <c r="I971" s="11">
        <v>58141748826.722321</v>
      </c>
      <c r="J971" s="11">
        <v>588895</v>
      </c>
      <c r="K971" s="11">
        <v>98730.247033379987</v>
      </c>
      <c r="L971" s="12">
        <v>94190.282632820075</v>
      </c>
      <c r="M971" s="11">
        <v>755</v>
      </c>
      <c r="N971" s="13"/>
      <c r="O971" t="str">
        <f t="shared" si="37"/>
        <v/>
      </c>
    </row>
    <row r="972" spans="1:15" hidden="1">
      <c r="A972" s="41">
        <v>1.2024999999999999</v>
      </c>
      <c r="B972" s="14">
        <v>45681</v>
      </c>
      <c r="C972" s="8" t="s">
        <v>13</v>
      </c>
      <c r="D972" s="8" t="s">
        <v>15</v>
      </c>
      <c r="E972" s="8" t="s">
        <v>15</v>
      </c>
      <c r="F972" s="9">
        <f t="shared" si="38"/>
        <v>-1100000</v>
      </c>
      <c r="G972" s="9">
        <v>-11</v>
      </c>
      <c r="H972" s="10">
        <v>-1180223</v>
      </c>
      <c r="I972" s="11">
        <v>58140662794.004951</v>
      </c>
      <c r="J972" s="11">
        <v>588884</v>
      </c>
      <c r="K972" s="11">
        <v>98730.247033379987</v>
      </c>
      <c r="L972" s="12">
        <v>94190.282632820075</v>
      </c>
      <c r="M972" s="11">
        <v>756</v>
      </c>
      <c r="N972" s="13"/>
      <c r="O972" t="str">
        <f t="shared" si="37"/>
        <v/>
      </c>
    </row>
    <row r="973" spans="1:15" hidden="1">
      <c r="A973" s="41">
        <v>1.2024999999999999</v>
      </c>
      <c r="B973" s="14">
        <v>45681</v>
      </c>
      <c r="C973" s="8" t="s">
        <v>13</v>
      </c>
      <c r="D973" s="8" t="s">
        <v>15</v>
      </c>
      <c r="E973" s="8" t="s">
        <v>15</v>
      </c>
      <c r="F973" s="9">
        <f t="shared" si="38"/>
        <v>-1100000</v>
      </c>
      <c r="G973" s="9">
        <v>-11</v>
      </c>
      <c r="H973" s="10">
        <v>-1180223</v>
      </c>
      <c r="I973" s="11">
        <v>58139576761.287582</v>
      </c>
      <c r="J973" s="11">
        <v>588873</v>
      </c>
      <c r="K973" s="11">
        <v>98730.247033379987</v>
      </c>
      <c r="L973" s="12">
        <v>94190.282632820075</v>
      </c>
      <c r="M973" s="11">
        <v>757</v>
      </c>
      <c r="N973" s="13"/>
      <c r="O973" t="str">
        <f t="shared" si="37"/>
        <v/>
      </c>
    </row>
    <row r="974" spans="1:15" hidden="1">
      <c r="A974" s="41">
        <v>1.2024999999999999</v>
      </c>
      <c r="B974" s="14">
        <v>45681</v>
      </c>
      <c r="C974" s="8" t="s">
        <v>13</v>
      </c>
      <c r="D974" s="8" t="s">
        <v>15</v>
      </c>
      <c r="E974" s="8" t="s">
        <v>15</v>
      </c>
      <c r="F974" s="9">
        <f t="shared" si="38"/>
        <v>-2200000</v>
      </c>
      <c r="G974" s="9">
        <v>-22</v>
      </c>
      <c r="H974" s="10">
        <v>-2360446</v>
      </c>
      <c r="I974" s="11">
        <v>58137404695.852844</v>
      </c>
      <c r="J974" s="11">
        <v>588851</v>
      </c>
      <c r="K974" s="11">
        <v>98730.247033379987</v>
      </c>
      <c r="L974" s="12">
        <v>188380.56526564015</v>
      </c>
      <c r="M974" s="11">
        <v>758</v>
      </c>
      <c r="N974" s="13"/>
      <c r="O974" t="str">
        <f t="shared" si="37"/>
        <v/>
      </c>
    </row>
    <row r="975" spans="1:15" hidden="1">
      <c r="A975" s="41">
        <v>1.2024999999999999</v>
      </c>
      <c r="B975" s="14">
        <v>45681</v>
      </c>
      <c r="C975" s="8" t="s">
        <v>13</v>
      </c>
      <c r="D975" s="8" t="s">
        <v>15</v>
      </c>
      <c r="E975" s="8" t="s">
        <v>15</v>
      </c>
      <c r="F975" s="9">
        <f t="shared" si="38"/>
        <v>-1100000</v>
      </c>
      <c r="G975" s="9">
        <v>-11</v>
      </c>
      <c r="H975" s="10">
        <v>-1180223</v>
      </c>
      <c r="I975" s="11">
        <v>58136318663.135475</v>
      </c>
      <c r="J975" s="11">
        <v>588840</v>
      </c>
      <c r="K975" s="11">
        <v>98730.247033379987</v>
      </c>
      <c r="L975" s="12">
        <v>94190.282632820075</v>
      </c>
      <c r="M975" s="11">
        <v>759</v>
      </c>
      <c r="N975" s="13"/>
      <c r="O975" t="str">
        <f t="shared" si="37"/>
        <v/>
      </c>
    </row>
    <row r="976" spans="1:15" hidden="1">
      <c r="A976" s="41">
        <v>1.2024999999999999</v>
      </c>
      <c r="B976" s="14">
        <v>45681</v>
      </c>
      <c r="C976" s="8" t="s">
        <v>13</v>
      </c>
      <c r="D976" s="8" t="s">
        <v>15</v>
      </c>
      <c r="E976" s="8" t="s">
        <v>15</v>
      </c>
      <c r="F976" s="9">
        <f t="shared" si="38"/>
        <v>-1100000</v>
      </c>
      <c r="G976" s="9">
        <v>-11</v>
      </c>
      <c r="H976" s="10">
        <v>-1180223</v>
      </c>
      <c r="I976" s="11">
        <v>58135232630.418106</v>
      </c>
      <c r="J976" s="11">
        <v>588829</v>
      </c>
      <c r="K976" s="11">
        <v>98730.247033379987</v>
      </c>
      <c r="L976" s="12">
        <v>94190.282632820075</v>
      </c>
      <c r="M976" s="11">
        <v>760</v>
      </c>
      <c r="N976" s="13"/>
      <c r="O976" t="str">
        <f t="shared" si="37"/>
        <v/>
      </c>
    </row>
    <row r="977" spans="1:15" hidden="1">
      <c r="A977" s="41">
        <v>1.2024999999999999</v>
      </c>
      <c r="B977" s="14">
        <v>45681</v>
      </c>
      <c r="C977" s="8" t="s">
        <v>13</v>
      </c>
      <c r="D977" s="8" t="s">
        <v>15</v>
      </c>
      <c r="E977" s="8" t="s">
        <v>15</v>
      </c>
      <c r="F977" s="9">
        <f t="shared" si="38"/>
        <v>-1100000</v>
      </c>
      <c r="G977" s="9">
        <v>-11</v>
      </c>
      <c r="H977" s="10">
        <v>-1180223</v>
      </c>
      <c r="I977" s="11">
        <v>58134146597.700737</v>
      </c>
      <c r="J977" s="11">
        <v>588818</v>
      </c>
      <c r="K977" s="11">
        <v>98730.247033379987</v>
      </c>
      <c r="L977" s="12">
        <v>94190.282632820075</v>
      </c>
      <c r="M977" s="11">
        <v>761</v>
      </c>
      <c r="N977" s="13"/>
      <c r="O977" t="str">
        <f t="shared" si="37"/>
        <v/>
      </c>
    </row>
    <row r="978" spans="1:15" hidden="1">
      <c r="A978" s="41">
        <v>1.2024999999999999</v>
      </c>
      <c r="B978" s="14">
        <v>45681</v>
      </c>
      <c r="C978" s="8" t="s">
        <v>13</v>
      </c>
      <c r="D978" s="8" t="s">
        <v>15</v>
      </c>
      <c r="E978" s="8" t="s">
        <v>15</v>
      </c>
      <c r="F978" s="9">
        <f t="shared" si="38"/>
        <v>-41700000</v>
      </c>
      <c r="G978" s="9">
        <v>-417</v>
      </c>
      <c r="H978" s="10">
        <v>-44741181</v>
      </c>
      <c r="I978" s="11">
        <v>58092976084.68782</v>
      </c>
      <c r="J978" s="11">
        <v>588401</v>
      </c>
      <c r="K978" s="11">
        <v>98730.247033379987</v>
      </c>
      <c r="L978" s="12">
        <v>3570667.9870805442</v>
      </c>
      <c r="M978" s="11">
        <v>762</v>
      </c>
      <c r="N978" s="13"/>
      <c r="O978" t="str">
        <f t="shared" si="37"/>
        <v/>
      </c>
    </row>
    <row r="979" spans="1:15" hidden="1">
      <c r="A979" s="41">
        <v>1.2024999999999999</v>
      </c>
      <c r="B979" s="14">
        <v>45681</v>
      </c>
      <c r="C979" s="8" t="s">
        <v>13</v>
      </c>
      <c r="D979" s="8" t="s">
        <v>15</v>
      </c>
      <c r="E979" s="8" t="s">
        <v>15</v>
      </c>
      <c r="F979" s="9">
        <f t="shared" si="38"/>
        <v>-32300000</v>
      </c>
      <c r="G979" s="9">
        <v>-323</v>
      </c>
      <c r="H979" s="10">
        <v>-34655639</v>
      </c>
      <c r="I979" s="11">
        <v>58061086214.896042</v>
      </c>
      <c r="J979" s="11">
        <v>588078</v>
      </c>
      <c r="K979" s="11">
        <v>98730.247033379987</v>
      </c>
      <c r="L979" s="12">
        <v>2765769.2082182653</v>
      </c>
      <c r="M979" s="11">
        <v>763</v>
      </c>
      <c r="N979" s="13"/>
      <c r="O979" t="str">
        <f t="shared" si="37"/>
        <v/>
      </c>
    </row>
    <row r="980" spans="1:15" hidden="1">
      <c r="A980" s="41">
        <v>1.2024999999999999</v>
      </c>
      <c r="B980" s="14">
        <v>45681</v>
      </c>
      <c r="C980" s="8" t="s">
        <v>13</v>
      </c>
      <c r="D980" s="8" t="s">
        <v>15</v>
      </c>
      <c r="E980" s="8" t="s">
        <v>15</v>
      </c>
      <c r="F980" s="9">
        <f t="shared" si="38"/>
        <v>-48300000</v>
      </c>
      <c r="G980" s="9">
        <v>-483</v>
      </c>
      <c r="H980" s="10">
        <v>-51822519</v>
      </c>
      <c r="I980" s="11">
        <v>58013399505.578918</v>
      </c>
      <c r="J980" s="11">
        <v>587595</v>
      </c>
      <c r="K980" s="11">
        <v>98730.247033379987</v>
      </c>
      <c r="L980" s="12">
        <v>4135809.6828774661</v>
      </c>
      <c r="M980" s="11">
        <v>764</v>
      </c>
      <c r="N980" s="13"/>
      <c r="O980" t="str">
        <f t="shared" si="37"/>
        <v/>
      </c>
    </row>
    <row r="981" spans="1:15" hidden="1">
      <c r="A981" s="41">
        <v>1.2024999999999999</v>
      </c>
      <c r="B981" s="14">
        <v>45681</v>
      </c>
      <c r="C981" s="8" t="s">
        <v>13</v>
      </c>
      <c r="D981" s="8" t="s">
        <v>15</v>
      </c>
      <c r="E981" s="8" t="s">
        <v>15</v>
      </c>
      <c r="F981" s="9">
        <f t="shared" si="38"/>
        <v>-47600000</v>
      </c>
      <c r="G981" s="9">
        <v>-476</v>
      </c>
      <c r="H981" s="10">
        <v>-51071468</v>
      </c>
      <c r="I981" s="11">
        <v>57966403907.991028</v>
      </c>
      <c r="J981" s="11">
        <v>587119</v>
      </c>
      <c r="K981" s="11">
        <v>98730.247033379987</v>
      </c>
      <c r="L981" s="12">
        <v>4075870.4121111259</v>
      </c>
      <c r="M981" s="11">
        <v>765</v>
      </c>
      <c r="N981" s="13"/>
      <c r="O981" t="str">
        <f t="shared" si="37"/>
        <v/>
      </c>
    </row>
    <row r="982" spans="1:15" hidden="1">
      <c r="A982" s="41">
        <v>1.2024999999999999</v>
      </c>
      <c r="B982" s="14">
        <v>45681</v>
      </c>
      <c r="C982" s="8" t="s">
        <v>13</v>
      </c>
      <c r="D982" s="8" t="s">
        <v>15</v>
      </c>
      <c r="E982" s="8" t="s">
        <v>15</v>
      </c>
      <c r="F982" s="9">
        <f t="shared" si="38"/>
        <v>-6300000</v>
      </c>
      <c r="G982" s="9">
        <v>-63</v>
      </c>
      <c r="H982" s="10">
        <v>-6759459</v>
      </c>
      <c r="I982" s="11">
        <v>57960183902.427925</v>
      </c>
      <c r="J982" s="11">
        <v>587056</v>
      </c>
      <c r="K982" s="11">
        <v>98730.247033379987</v>
      </c>
      <c r="L982" s="12">
        <v>539453.43689706083</v>
      </c>
      <c r="M982" s="11">
        <v>766</v>
      </c>
      <c r="N982" s="13"/>
      <c r="O982" t="str">
        <f t="shared" si="37"/>
        <v/>
      </c>
    </row>
    <row r="983" spans="1:15" hidden="1">
      <c r="A983" s="41">
        <v>1.2024999999999999</v>
      </c>
      <c r="B983" s="14">
        <v>45681</v>
      </c>
      <c r="C983" s="8" t="s">
        <v>13</v>
      </c>
      <c r="D983" s="8" t="s">
        <v>15</v>
      </c>
      <c r="E983" s="8" t="s">
        <v>15</v>
      </c>
      <c r="F983" s="9">
        <f t="shared" si="38"/>
        <v>-900000</v>
      </c>
      <c r="G983" s="9">
        <v>-9</v>
      </c>
      <c r="H983" s="10">
        <v>-965637</v>
      </c>
      <c r="I983" s="11">
        <v>57959295330.204628</v>
      </c>
      <c r="J983" s="11">
        <v>587047</v>
      </c>
      <c r="K983" s="11">
        <v>98730.247033379987</v>
      </c>
      <c r="L983" s="12">
        <v>77064.776699580136</v>
      </c>
      <c r="M983" s="11">
        <v>767</v>
      </c>
      <c r="N983" s="13"/>
      <c r="O983" t="str">
        <f t="shared" si="37"/>
        <v/>
      </c>
    </row>
    <row r="984" spans="1:15" hidden="1">
      <c r="A984" s="41">
        <v>1.2024999999999999</v>
      </c>
      <c r="B984" s="14">
        <v>45681</v>
      </c>
      <c r="C984" s="8" t="s">
        <v>13</v>
      </c>
      <c r="D984" s="8" t="s">
        <v>15</v>
      </c>
      <c r="E984" s="8" t="s">
        <v>15</v>
      </c>
      <c r="F984" s="9">
        <f t="shared" si="38"/>
        <v>-95000000</v>
      </c>
      <c r="G984" s="9">
        <v>-950</v>
      </c>
      <c r="H984" s="10">
        <v>-101928350</v>
      </c>
      <c r="I984" s="11">
        <v>57865501595.522919</v>
      </c>
      <c r="J984" s="11">
        <v>586097</v>
      </c>
      <c r="K984" s="11">
        <v>98730.247033379987</v>
      </c>
      <c r="L984" s="12">
        <v>8134615.3182890117</v>
      </c>
      <c r="M984" s="11">
        <v>768</v>
      </c>
      <c r="N984" s="13"/>
      <c r="O984" t="str">
        <f t="shared" si="37"/>
        <v/>
      </c>
    </row>
    <row r="985" spans="1:15" hidden="1">
      <c r="A985" s="41">
        <v>1.2024999999999999</v>
      </c>
      <c r="B985" s="14">
        <v>45681</v>
      </c>
      <c r="C985" s="8" t="s">
        <v>13</v>
      </c>
      <c r="D985" s="8" t="s">
        <v>15</v>
      </c>
      <c r="E985" s="8" t="s">
        <v>15</v>
      </c>
      <c r="F985" s="9">
        <f t="shared" si="38"/>
        <v>-10600000</v>
      </c>
      <c r="G985" s="9">
        <v>-106</v>
      </c>
      <c r="H985" s="10">
        <v>-11373058</v>
      </c>
      <c r="I985" s="11">
        <v>57855036189.337379</v>
      </c>
      <c r="J985" s="11">
        <v>585991</v>
      </c>
      <c r="K985" s="11">
        <v>98730.247033379987</v>
      </c>
      <c r="L985" s="12">
        <v>907651.81446172111</v>
      </c>
      <c r="M985" s="11">
        <v>769</v>
      </c>
      <c r="N985" s="13"/>
      <c r="O985" t="str">
        <f t="shared" si="37"/>
        <v/>
      </c>
    </row>
    <row r="986" spans="1:15" hidden="1">
      <c r="A986" s="41">
        <v>1.2024999999999999</v>
      </c>
      <c r="B986" s="14">
        <v>45681</v>
      </c>
      <c r="C986" s="8" t="s">
        <v>13</v>
      </c>
      <c r="D986" s="8" t="s">
        <v>15</v>
      </c>
      <c r="E986" s="8" t="s">
        <v>15</v>
      </c>
      <c r="F986" s="9">
        <f t="shared" si="38"/>
        <v>-9300000</v>
      </c>
      <c r="G986" s="9">
        <v>-93</v>
      </c>
      <c r="H986" s="10">
        <v>-9978249</v>
      </c>
      <c r="I986" s="11">
        <v>57845854276.363274</v>
      </c>
      <c r="J986" s="11">
        <v>585898</v>
      </c>
      <c r="K986" s="11">
        <v>98730.247033379987</v>
      </c>
      <c r="L986" s="12">
        <v>796336.02589566074</v>
      </c>
      <c r="M986" s="11">
        <v>770</v>
      </c>
      <c r="N986" s="13"/>
      <c r="O986" t="str">
        <f t="shared" si="37"/>
        <v/>
      </c>
    </row>
    <row r="987" spans="1:15" hidden="1">
      <c r="A987" s="41">
        <v>1.2024999999999999</v>
      </c>
      <c r="B987" s="14">
        <v>45681</v>
      </c>
      <c r="C987" s="8" t="s">
        <v>13</v>
      </c>
      <c r="D987" s="8" t="s">
        <v>14</v>
      </c>
      <c r="E987" s="8" t="s">
        <v>14</v>
      </c>
      <c r="F987" s="9">
        <f t="shared" si="38"/>
        <v>-4700000</v>
      </c>
      <c r="G987" s="9">
        <v>-47</v>
      </c>
      <c r="H987" s="10">
        <v>-4941721</v>
      </c>
      <c r="I987" s="11">
        <v>19014416606.02478</v>
      </c>
      <c r="J987" s="11">
        <v>190224</v>
      </c>
      <c r="K987" s="11">
        <v>99958.031615488988</v>
      </c>
      <c r="L987" s="12">
        <v>243693.51407201774</v>
      </c>
      <c r="M987" s="11">
        <v>207</v>
      </c>
      <c r="N987" s="13"/>
      <c r="O987" t="str">
        <f t="shared" si="37"/>
        <v/>
      </c>
    </row>
    <row r="988" spans="1:15" hidden="1">
      <c r="A988" s="41">
        <v>1.2024999999999999</v>
      </c>
      <c r="B988" s="14">
        <v>45681</v>
      </c>
      <c r="C988" s="8" t="s">
        <v>13</v>
      </c>
      <c r="D988" s="8" t="s">
        <v>15</v>
      </c>
      <c r="E988" s="8" t="s">
        <v>15</v>
      </c>
      <c r="F988" s="9">
        <f t="shared" si="38"/>
        <v>-8200000</v>
      </c>
      <c r="G988" s="9">
        <v>-82</v>
      </c>
      <c r="H988" s="10">
        <v>-8798026</v>
      </c>
      <c r="I988" s="11">
        <v>57837758396.106537</v>
      </c>
      <c r="J988" s="11">
        <v>585816</v>
      </c>
      <c r="K988" s="11">
        <v>98730.247033379987</v>
      </c>
      <c r="L988" s="12">
        <v>702145.74326284137</v>
      </c>
      <c r="M988" s="11">
        <v>771</v>
      </c>
      <c r="N988" s="13"/>
      <c r="O988" t="str">
        <f t="shared" si="37"/>
        <v/>
      </c>
    </row>
    <row r="989" spans="1:15" hidden="1">
      <c r="A989" s="41">
        <v>1.2024999999999999</v>
      </c>
      <c r="B989" s="14">
        <v>45681</v>
      </c>
      <c r="C989" s="8" t="s">
        <v>13</v>
      </c>
      <c r="D989" s="8" t="s">
        <v>15</v>
      </c>
      <c r="E989" s="8" t="s">
        <v>15</v>
      </c>
      <c r="F989" s="9">
        <f t="shared" si="38"/>
        <v>-9300000</v>
      </c>
      <c r="G989" s="9">
        <v>-93</v>
      </c>
      <c r="H989" s="10">
        <v>-9978249</v>
      </c>
      <c r="I989" s="11">
        <v>57828576483.132431</v>
      </c>
      <c r="J989" s="11">
        <v>585723</v>
      </c>
      <c r="K989" s="11">
        <v>98730.247033379987</v>
      </c>
      <c r="L989" s="12">
        <v>796336.02589566074</v>
      </c>
      <c r="M989" s="11">
        <v>772</v>
      </c>
      <c r="N989" s="13"/>
      <c r="O989" t="str">
        <f t="shared" si="37"/>
        <v/>
      </c>
    </row>
    <row r="990" spans="1:15" hidden="1">
      <c r="A990" s="41">
        <v>1.2024999999999999</v>
      </c>
      <c r="B990" s="14">
        <v>45681</v>
      </c>
      <c r="C990" s="8" t="s">
        <v>13</v>
      </c>
      <c r="D990" s="8" t="s">
        <v>15</v>
      </c>
      <c r="E990" s="8" t="s">
        <v>15</v>
      </c>
      <c r="F990" s="9">
        <f t="shared" si="38"/>
        <v>-9300000</v>
      </c>
      <c r="G990" s="9">
        <v>-93</v>
      </c>
      <c r="H990" s="10">
        <v>-9978249</v>
      </c>
      <c r="I990" s="11">
        <v>57819394570.158325</v>
      </c>
      <c r="J990" s="11">
        <v>585630</v>
      </c>
      <c r="K990" s="11">
        <v>98730.247033379987</v>
      </c>
      <c r="L990" s="12">
        <v>796336.02589566074</v>
      </c>
      <c r="M990" s="11">
        <v>773</v>
      </c>
      <c r="N990" s="13"/>
      <c r="O990" t="str">
        <f t="shared" si="37"/>
        <v/>
      </c>
    </row>
    <row r="991" spans="1:15" hidden="1">
      <c r="A991" s="41">
        <v>1.2024999999999999</v>
      </c>
      <c r="B991" s="14">
        <v>45681</v>
      </c>
      <c r="C991" s="8" t="s">
        <v>13</v>
      </c>
      <c r="D991" s="8" t="s">
        <v>15</v>
      </c>
      <c r="E991" s="8" t="s">
        <v>15</v>
      </c>
      <c r="F991" s="9">
        <f t="shared" si="38"/>
        <v>-28000000</v>
      </c>
      <c r="G991" s="9">
        <v>-280</v>
      </c>
      <c r="H991" s="10">
        <v>-30042040</v>
      </c>
      <c r="I991" s="11">
        <v>57791750100.988976</v>
      </c>
      <c r="J991" s="11">
        <v>585350</v>
      </c>
      <c r="K991" s="11">
        <v>98730.247033379987</v>
      </c>
      <c r="L991" s="12">
        <v>2397570.8306536041</v>
      </c>
      <c r="M991" s="11">
        <v>774</v>
      </c>
      <c r="N991" s="13"/>
      <c r="O991" t="str">
        <f t="shared" si="37"/>
        <v/>
      </c>
    </row>
    <row r="992" spans="1:15" hidden="1">
      <c r="A992" s="41">
        <v>1.2024999999999999</v>
      </c>
      <c r="B992" s="14">
        <v>45681</v>
      </c>
      <c r="C992" s="8" t="s">
        <v>13</v>
      </c>
      <c r="D992" s="8" t="s">
        <v>15</v>
      </c>
      <c r="E992" s="8" t="s">
        <v>15</v>
      </c>
      <c r="F992" s="9">
        <f t="shared" si="38"/>
        <v>-14900000</v>
      </c>
      <c r="G992" s="9">
        <v>-149</v>
      </c>
      <c r="H992" s="10">
        <v>-15986657</v>
      </c>
      <c r="I992" s="11">
        <v>57777039294.181</v>
      </c>
      <c r="J992" s="11">
        <v>585201</v>
      </c>
      <c r="K992" s="11">
        <v>98730.247033379987</v>
      </c>
      <c r="L992" s="12">
        <v>1275850.1920263823</v>
      </c>
      <c r="M992" s="11">
        <v>775</v>
      </c>
      <c r="N992" s="13"/>
      <c r="O992" t="str">
        <f t="shared" si="37"/>
        <v/>
      </c>
    </row>
    <row r="993" spans="1:15" hidden="1">
      <c r="A993" s="41">
        <v>1.2024999999999999</v>
      </c>
      <c r="B993" s="14">
        <v>45681</v>
      </c>
      <c r="C993" s="8" t="s">
        <v>13</v>
      </c>
      <c r="D993" s="8" t="s">
        <v>15</v>
      </c>
      <c r="E993" s="8" t="s">
        <v>15</v>
      </c>
      <c r="F993" s="9">
        <f t="shared" si="38"/>
        <v>-19600000</v>
      </c>
      <c r="G993" s="9">
        <v>-196</v>
      </c>
      <c r="H993" s="10">
        <v>-21029428</v>
      </c>
      <c r="I993" s="11">
        <v>57757688165.762459</v>
      </c>
      <c r="J993" s="11">
        <v>585005</v>
      </c>
      <c r="K993" s="11">
        <v>98730.247033379987</v>
      </c>
      <c r="L993" s="12">
        <v>1678299.5814575218</v>
      </c>
      <c r="M993" s="11">
        <v>776</v>
      </c>
      <c r="N993" s="13"/>
      <c r="O993" t="str">
        <f t="shared" si="37"/>
        <v/>
      </c>
    </row>
    <row r="994" spans="1:15" hidden="1">
      <c r="A994" s="41">
        <v>1.2024999999999999</v>
      </c>
      <c r="B994" s="14">
        <v>45681</v>
      </c>
      <c r="C994" s="8" t="s">
        <v>13</v>
      </c>
      <c r="D994" s="8" t="s">
        <v>15</v>
      </c>
      <c r="E994" s="8" t="s">
        <v>15</v>
      </c>
      <c r="F994" s="9">
        <f t="shared" si="38"/>
        <v>-9800000</v>
      </c>
      <c r="G994" s="9">
        <v>-98</v>
      </c>
      <c r="H994" s="10">
        <v>-10514714</v>
      </c>
      <c r="I994" s="11">
        <v>57748012601.553185</v>
      </c>
      <c r="J994" s="11">
        <v>584907</v>
      </c>
      <c r="K994" s="11">
        <v>98730.247033379987</v>
      </c>
      <c r="L994" s="12">
        <v>839149.79072876088</v>
      </c>
      <c r="M994" s="11">
        <v>777</v>
      </c>
      <c r="N994" s="13"/>
      <c r="O994" t="str">
        <f t="shared" si="37"/>
        <v/>
      </c>
    </row>
    <row r="995" spans="1:15" hidden="1">
      <c r="A995" s="41">
        <v>1.2024999999999999</v>
      </c>
      <c r="B995" s="14">
        <v>45681</v>
      </c>
      <c r="C995" s="8" t="s">
        <v>13</v>
      </c>
      <c r="D995" s="8" t="s">
        <v>15</v>
      </c>
      <c r="E995" s="8" t="s">
        <v>15</v>
      </c>
      <c r="F995" s="9">
        <f t="shared" si="38"/>
        <v>-2900000</v>
      </c>
      <c r="G995" s="9">
        <v>-29</v>
      </c>
      <c r="H995" s="10">
        <v>-3111497</v>
      </c>
      <c r="I995" s="11">
        <v>57745149424.389214</v>
      </c>
      <c r="J995" s="11">
        <v>584878</v>
      </c>
      <c r="K995" s="11">
        <v>98730.247033379987</v>
      </c>
      <c r="L995" s="12">
        <v>248319.83603198035</v>
      </c>
      <c r="M995" s="11">
        <v>778</v>
      </c>
      <c r="N995" s="13"/>
      <c r="O995" t="str">
        <f t="shared" si="37"/>
        <v/>
      </c>
    </row>
    <row r="996" spans="1:15" hidden="1">
      <c r="A996" s="41">
        <v>1.2024999999999999</v>
      </c>
      <c r="B996" s="14">
        <v>45681</v>
      </c>
      <c r="C996" s="8" t="s">
        <v>13</v>
      </c>
      <c r="D996" s="8" t="s">
        <v>15</v>
      </c>
      <c r="E996" s="8" t="s">
        <v>15</v>
      </c>
      <c r="F996" s="9">
        <f t="shared" si="38"/>
        <v>-4900000</v>
      </c>
      <c r="G996" s="9">
        <v>-49</v>
      </c>
      <c r="H996" s="10">
        <v>-5257357</v>
      </c>
      <c r="I996" s="11">
        <v>57740311642.284576</v>
      </c>
      <c r="J996" s="11">
        <v>584829</v>
      </c>
      <c r="K996" s="11">
        <v>98730.247033379987</v>
      </c>
      <c r="L996" s="12">
        <v>419574.89536438044</v>
      </c>
      <c r="M996" s="11">
        <v>779</v>
      </c>
      <c r="N996" s="13"/>
      <c r="O996" t="str">
        <f t="shared" si="37"/>
        <v/>
      </c>
    </row>
    <row r="997" spans="1:15" hidden="1">
      <c r="A997" s="41">
        <v>1.2024999999999999</v>
      </c>
      <c r="B997" s="14">
        <v>45681</v>
      </c>
      <c r="C997" s="8" t="s">
        <v>13</v>
      </c>
      <c r="D997" s="8" t="s">
        <v>15</v>
      </c>
      <c r="E997" s="8" t="s">
        <v>15</v>
      </c>
      <c r="F997" s="9">
        <f t="shared" si="38"/>
        <v>-1900000</v>
      </c>
      <c r="G997" s="9">
        <v>-19</v>
      </c>
      <c r="H997" s="10">
        <v>-2038567</v>
      </c>
      <c r="I997" s="11">
        <v>57738435767.590942</v>
      </c>
      <c r="J997" s="11">
        <v>584810</v>
      </c>
      <c r="K997" s="11">
        <v>98730.247033379987</v>
      </c>
      <c r="L997" s="12">
        <v>162692.3063657803</v>
      </c>
      <c r="M997" s="11">
        <v>780</v>
      </c>
      <c r="N997" s="13"/>
      <c r="O997" t="str">
        <f t="shared" si="37"/>
        <v/>
      </c>
    </row>
    <row r="998" spans="1:15" hidden="1">
      <c r="A998" s="41">
        <v>1.2024999999999999</v>
      </c>
      <c r="B998" s="14">
        <v>45681</v>
      </c>
      <c r="C998" s="8" t="s">
        <v>13</v>
      </c>
      <c r="D998" s="8" t="s">
        <v>15</v>
      </c>
      <c r="E998" s="8" t="s">
        <v>15</v>
      </c>
      <c r="F998" s="9">
        <f t="shared" si="38"/>
        <v>-9700000</v>
      </c>
      <c r="G998" s="9">
        <v>-97</v>
      </c>
      <c r="H998" s="10">
        <v>-10407421</v>
      </c>
      <c r="I998" s="11">
        <v>57728858933.628708</v>
      </c>
      <c r="J998" s="11">
        <v>584713</v>
      </c>
      <c r="K998" s="11">
        <v>98730.247033379987</v>
      </c>
      <c r="L998" s="12">
        <v>830587.03776214086</v>
      </c>
      <c r="M998" s="11">
        <v>781</v>
      </c>
      <c r="N998" s="13"/>
      <c r="O998" t="str">
        <f t="shared" si="37"/>
        <v/>
      </c>
    </row>
    <row r="999" spans="1:15" hidden="1">
      <c r="A999" s="41">
        <v>1.2024999999999999</v>
      </c>
      <c r="B999" s="14">
        <v>45681</v>
      </c>
      <c r="C999" s="8" t="s">
        <v>13</v>
      </c>
      <c r="D999" s="8" t="s">
        <v>15</v>
      </c>
      <c r="E999" s="8" t="s">
        <v>15</v>
      </c>
      <c r="F999" s="9">
        <f t="shared" si="38"/>
        <v>-7700000</v>
      </c>
      <c r="G999" s="9">
        <v>-77</v>
      </c>
      <c r="H999" s="10">
        <v>-8261561</v>
      </c>
      <c r="I999" s="11">
        <v>57721256704.60714</v>
      </c>
      <c r="J999" s="11">
        <v>584636</v>
      </c>
      <c r="K999" s="11">
        <v>98730.247033379987</v>
      </c>
      <c r="L999" s="12">
        <v>659331.97842974123</v>
      </c>
      <c r="M999" s="11">
        <v>782</v>
      </c>
      <c r="N999" s="13"/>
      <c r="O999" t="str">
        <f t="shared" si="37"/>
        <v/>
      </c>
    </row>
    <row r="1000" spans="1:15" hidden="1">
      <c r="A1000" s="41">
        <v>1.2024999999999999</v>
      </c>
      <c r="B1000" s="14">
        <v>45681</v>
      </c>
      <c r="C1000" s="8" t="s">
        <v>13</v>
      </c>
      <c r="D1000" s="8" t="s">
        <v>15</v>
      </c>
      <c r="E1000" s="8" t="s">
        <v>15</v>
      </c>
      <c r="F1000" s="9">
        <f t="shared" si="38"/>
        <v>-6800000</v>
      </c>
      <c r="G1000" s="9">
        <v>-68</v>
      </c>
      <c r="H1000" s="10">
        <v>-7295924</v>
      </c>
      <c r="I1000" s="11">
        <v>57714543047.808868</v>
      </c>
      <c r="J1000" s="11">
        <v>584568</v>
      </c>
      <c r="K1000" s="11">
        <v>98730.247033379987</v>
      </c>
      <c r="L1000" s="12">
        <v>582267.20173016097</v>
      </c>
      <c r="M1000" s="11">
        <v>783</v>
      </c>
      <c r="N1000" s="13"/>
      <c r="O1000" t="str">
        <f t="shared" si="37"/>
        <v/>
      </c>
    </row>
    <row r="1001" spans="1:15" hidden="1">
      <c r="A1001" s="41">
        <v>1.2024999999999999</v>
      </c>
      <c r="B1001" s="14">
        <v>45681</v>
      </c>
      <c r="C1001" s="8" t="s">
        <v>13</v>
      </c>
      <c r="D1001" s="8" t="s">
        <v>15</v>
      </c>
      <c r="E1001" s="8" t="s">
        <v>15</v>
      </c>
      <c r="F1001" s="9">
        <f t="shared" si="38"/>
        <v>-5800000</v>
      </c>
      <c r="G1001" s="9">
        <v>-58</v>
      </c>
      <c r="H1001" s="10">
        <v>-6222994</v>
      </c>
      <c r="I1001" s="11">
        <v>57708816693.480934</v>
      </c>
      <c r="J1001" s="11">
        <v>584510</v>
      </c>
      <c r="K1001" s="11">
        <v>98730.247033379987</v>
      </c>
      <c r="L1001" s="12">
        <v>496639.67206396069</v>
      </c>
      <c r="M1001" s="11">
        <v>784</v>
      </c>
      <c r="N1001" s="13"/>
      <c r="O1001" t="str">
        <f t="shared" si="37"/>
        <v/>
      </c>
    </row>
    <row r="1002" spans="1:15" hidden="1">
      <c r="A1002" s="41">
        <v>1.2024999999999999</v>
      </c>
      <c r="B1002" s="14">
        <v>45681</v>
      </c>
      <c r="C1002" s="8" t="s">
        <v>13</v>
      </c>
      <c r="D1002" s="8" t="s">
        <v>15</v>
      </c>
      <c r="E1002" s="8" t="s">
        <v>15</v>
      </c>
      <c r="F1002" s="9">
        <f t="shared" si="38"/>
        <v>-9600000</v>
      </c>
      <c r="G1002" s="9">
        <v>-96</v>
      </c>
      <c r="H1002" s="10">
        <v>-10300128</v>
      </c>
      <c r="I1002" s="11">
        <v>57699338589.765732</v>
      </c>
      <c r="J1002" s="11">
        <v>584414</v>
      </c>
      <c r="K1002" s="11">
        <v>98730.247033379987</v>
      </c>
      <c r="L1002" s="12">
        <v>822024.28479552083</v>
      </c>
      <c r="M1002" s="11">
        <v>785</v>
      </c>
      <c r="N1002" s="13"/>
      <c r="O1002" t="str">
        <f t="shared" si="37"/>
        <v/>
      </c>
    </row>
    <row r="1003" spans="1:15" hidden="1">
      <c r="A1003" s="41">
        <v>1.2024999999999999</v>
      </c>
      <c r="B1003" s="14">
        <v>45681</v>
      </c>
      <c r="C1003" s="8" t="s">
        <v>13</v>
      </c>
      <c r="D1003" s="8" t="s">
        <v>15</v>
      </c>
      <c r="E1003" s="8" t="s">
        <v>15</v>
      </c>
      <c r="F1003" s="9">
        <f t="shared" si="38"/>
        <v>-19900000</v>
      </c>
      <c r="G1003" s="9">
        <v>-199</v>
      </c>
      <c r="H1003" s="10">
        <v>-21351307</v>
      </c>
      <c r="I1003" s="11">
        <v>57679691270.606087</v>
      </c>
      <c r="J1003" s="11">
        <v>584215</v>
      </c>
      <c r="K1003" s="11">
        <v>98730.247033379987</v>
      </c>
      <c r="L1003" s="12">
        <v>1703987.8403573819</v>
      </c>
      <c r="M1003" s="11">
        <v>786</v>
      </c>
      <c r="N1003" s="13"/>
      <c r="O1003" t="str">
        <f t="shared" si="37"/>
        <v/>
      </c>
    </row>
    <row r="1004" spans="1:15" hidden="1">
      <c r="A1004" s="41">
        <v>1.2024999999999999</v>
      </c>
      <c r="B1004" s="14">
        <v>45681</v>
      </c>
      <c r="C1004" s="8" t="s">
        <v>13</v>
      </c>
      <c r="D1004" s="8" t="s">
        <v>15</v>
      </c>
      <c r="E1004" s="8" t="s">
        <v>15</v>
      </c>
      <c r="F1004" s="9">
        <f t="shared" si="38"/>
        <v>-4800000</v>
      </c>
      <c r="G1004" s="9">
        <v>-48</v>
      </c>
      <c r="H1004" s="10">
        <v>-5150064</v>
      </c>
      <c r="I1004" s="11">
        <v>57674952218.748482</v>
      </c>
      <c r="J1004" s="11">
        <v>584167</v>
      </c>
      <c r="K1004" s="11">
        <v>98730.247033379987</v>
      </c>
      <c r="L1004" s="12">
        <v>411012.14239776041</v>
      </c>
      <c r="M1004" s="11">
        <v>787</v>
      </c>
      <c r="N1004" s="13"/>
      <c r="O1004" t="str">
        <f t="shared" si="37"/>
        <v/>
      </c>
    </row>
    <row r="1005" spans="1:15" hidden="1">
      <c r="A1005" s="41">
        <v>1.2024999999999999</v>
      </c>
      <c r="B1005" s="14">
        <v>45681</v>
      </c>
      <c r="C1005" s="8" t="s">
        <v>13</v>
      </c>
      <c r="D1005" s="8" t="s">
        <v>15</v>
      </c>
      <c r="E1005" s="8" t="s">
        <v>15</v>
      </c>
      <c r="F1005" s="9">
        <f t="shared" si="38"/>
        <v>-7600000</v>
      </c>
      <c r="G1005" s="9">
        <v>-76</v>
      </c>
      <c r="H1005" s="10">
        <v>-8154268</v>
      </c>
      <c r="I1005" s="11">
        <v>57667448719.973946</v>
      </c>
      <c r="J1005" s="11">
        <v>584091</v>
      </c>
      <c r="K1005" s="11">
        <v>98730.247033379987</v>
      </c>
      <c r="L1005" s="12">
        <v>650769.2254631212</v>
      </c>
      <c r="M1005" s="11">
        <v>788</v>
      </c>
      <c r="N1005" s="13"/>
      <c r="O1005" t="str">
        <f t="shared" si="37"/>
        <v/>
      </c>
    </row>
    <row r="1006" spans="1:15" hidden="1">
      <c r="A1006" s="41">
        <v>1.2024999999999999</v>
      </c>
      <c r="B1006" s="14">
        <v>45681</v>
      </c>
      <c r="C1006" s="8" t="s">
        <v>13</v>
      </c>
      <c r="D1006" s="8" t="s">
        <v>15</v>
      </c>
      <c r="E1006" s="8" t="s">
        <v>15</v>
      </c>
      <c r="F1006" s="9">
        <f t="shared" si="38"/>
        <v>-9400000</v>
      </c>
      <c r="G1006" s="9">
        <v>-94</v>
      </c>
      <c r="H1006" s="10">
        <v>-10085542</v>
      </c>
      <c r="I1006" s="11">
        <v>57658168076.752808</v>
      </c>
      <c r="J1006" s="11">
        <v>583997</v>
      </c>
      <c r="K1006" s="11">
        <v>98730.247033379987</v>
      </c>
      <c r="L1006" s="12">
        <v>804898.77886228077</v>
      </c>
      <c r="M1006" s="11">
        <v>789</v>
      </c>
      <c r="N1006" s="13"/>
      <c r="O1006" t="str">
        <f t="shared" si="37"/>
        <v/>
      </c>
    </row>
    <row r="1007" spans="1:15" hidden="1">
      <c r="A1007" s="41">
        <v>1.2024999999999999</v>
      </c>
      <c r="B1007" s="14">
        <v>45681</v>
      </c>
      <c r="C1007" s="8" t="s">
        <v>13</v>
      </c>
      <c r="D1007" s="8" t="s">
        <v>15</v>
      </c>
      <c r="E1007" s="8" t="s">
        <v>15</v>
      </c>
      <c r="F1007" s="9">
        <f t="shared" si="38"/>
        <v>-2300000</v>
      </c>
      <c r="G1007" s="9">
        <v>-23</v>
      </c>
      <c r="H1007" s="10">
        <v>-2467739</v>
      </c>
      <c r="I1007" s="11">
        <v>57655897281.071037</v>
      </c>
      <c r="J1007" s="11">
        <v>583974</v>
      </c>
      <c r="K1007" s="11">
        <v>98730.247033379987</v>
      </c>
      <c r="L1007" s="12">
        <v>196943.31823226018</v>
      </c>
      <c r="M1007" s="11">
        <v>790</v>
      </c>
      <c r="N1007" s="13"/>
      <c r="O1007" t="str">
        <f t="shared" si="37"/>
        <v/>
      </c>
    </row>
    <row r="1008" spans="1:15" hidden="1">
      <c r="A1008" s="41">
        <v>1.2024999999999999</v>
      </c>
      <c r="B1008" s="14">
        <v>45681</v>
      </c>
      <c r="C1008" s="8" t="s">
        <v>13</v>
      </c>
      <c r="D1008" s="8" t="s">
        <v>15</v>
      </c>
      <c r="E1008" s="8" t="s">
        <v>15</v>
      </c>
      <c r="F1008" s="9">
        <f t="shared" si="38"/>
        <v>-18800000</v>
      </c>
      <c r="G1008" s="9">
        <v>-188</v>
      </c>
      <c r="H1008" s="10">
        <v>-20171084</v>
      </c>
      <c r="I1008" s="11">
        <v>57637335994.628761</v>
      </c>
      <c r="J1008" s="11">
        <v>583786</v>
      </c>
      <c r="K1008" s="11">
        <v>98730.247033379987</v>
      </c>
      <c r="L1008" s="12">
        <v>1609797.5577245615</v>
      </c>
      <c r="M1008" s="11">
        <v>791</v>
      </c>
      <c r="N1008" s="13"/>
      <c r="O1008" t="str">
        <f t="shared" si="37"/>
        <v/>
      </c>
    </row>
    <row r="1009" spans="1:15" hidden="1">
      <c r="A1009" s="41">
        <v>1.2024999999999999</v>
      </c>
      <c r="B1009" s="14">
        <v>45681</v>
      </c>
      <c r="C1009" s="8" t="s">
        <v>13</v>
      </c>
      <c r="D1009" s="8" t="s">
        <v>15</v>
      </c>
      <c r="E1009" s="8" t="s">
        <v>15</v>
      </c>
      <c r="F1009" s="9">
        <f t="shared" si="38"/>
        <v>-18800000</v>
      </c>
      <c r="G1009" s="9">
        <v>-188</v>
      </c>
      <c r="H1009" s="10">
        <v>-20171084</v>
      </c>
      <c r="I1009" s="11">
        <v>57618774708.186485</v>
      </c>
      <c r="J1009" s="11">
        <v>583598</v>
      </c>
      <c r="K1009" s="11">
        <v>98730.247033379987</v>
      </c>
      <c r="L1009" s="12">
        <v>1609797.5577245615</v>
      </c>
      <c r="M1009" s="11">
        <v>792</v>
      </c>
      <c r="N1009" s="13"/>
      <c r="O1009" t="str">
        <f t="shared" si="37"/>
        <v/>
      </c>
    </row>
    <row r="1010" spans="1:15" hidden="1">
      <c r="A1010" s="41">
        <v>1.2024999999999999</v>
      </c>
      <c r="B1010" s="14">
        <v>45681</v>
      </c>
      <c r="C1010" s="8" t="s">
        <v>13</v>
      </c>
      <c r="D1010" s="8" t="s">
        <v>15</v>
      </c>
      <c r="E1010" s="8" t="s">
        <v>15</v>
      </c>
      <c r="F1010" s="9">
        <f t="shared" si="38"/>
        <v>-18800000</v>
      </c>
      <c r="G1010" s="9">
        <v>-188</v>
      </c>
      <c r="H1010" s="10">
        <v>-20171084</v>
      </c>
      <c r="I1010" s="11">
        <v>57600213421.744209</v>
      </c>
      <c r="J1010" s="11">
        <v>583410</v>
      </c>
      <c r="K1010" s="11">
        <v>98730.247033379987</v>
      </c>
      <c r="L1010" s="12">
        <v>1609797.5577245615</v>
      </c>
      <c r="M1010" s="11">
        <v>793</v>
      </c>
      <c r="N1010" s="13"/>
      <c r="O1010" t="str">
        <f t="shared" si="37"/>
        <v/>
      </c>
    </row>
    <row r="1011" spans="1:15" hidden="1">
      <c r="A1011" s="41">
        <v>1.2024999999999999</v>
      </c>
      <c r="B1011" s="14">
        <v>45681</v>
      </c>
      <c r="C1011" s="8" t="s">
        <v>13</v>
      </c>
      <c r="D1011" s="8" t="s">
        <v>15</v>
      </c>
      <c r="E1011" s="8" t="s">
        <v>15</v>
      </c>
      <c r="F1011" s="9">
        <f t="shared" si="38"/>
        <v>-18800000</v>
      </c>
      <c r="G1011" s="9">
        <v>-188</v>
      </c>
      <c r="H1011" s="10">
        <v>-20171084</v>
      </c>
      <c r="I1011" s="11">
        <v>57581652135.301933</v>
      </c>
      <c r="J1011" s="11">
        <v>583222</v>
      </c>
      <c r="K1011" s="11">
        <v>98730.247033379987</v>
      </c>
      <c r="L1011" s="12">
        <v>1609797.5577245615</v>
      </c>
      <c r="M1011" s="11">
        <v>794</v>
      </c>
      <c r="N1011" s="13"/>
      <c r="O1011" t="str">
        <f t="shared" si="37"/>
        <v/>
      </c>
    </row>
    <row r="1012" spans="1:15" hidden="1">
      <c r="A1012" s="41">
        <v>1.2024999999999999</v>
      </c>
      <c r="B1012" s="14">
        <v>45681</v>
      </c>
      <c r="C1012" s="8" t="s">
        <v>13</v>
      </c>
      <c r="D1012" s="8" t="s">
        <v>15</v>
      </c>
      <c r="E1012" s="8" t="s">
        <v>15</v>
      </c>
      <c r="F1012" s="9">
        <f t="shared" si="38"/>
        <v>-9300000</v>
      </c>
      <c r="G1012" s="9">
        <v>-93</v>
      </c>
      <c r="H1012" s="10">
        <v>-9978249</v>
      </c>
      <c r="I1012" s="11">
        <v>57572470222.327827</v>
      </c>
      <c r="J1012" s="11">
        <v>583129</v>
      </c>
      <c r="K1012" s="11">
        <v>98730.247033379987</v>
      </c>
      <c r="L1012" s="12">
        <v>796336.02589566074</v>
      </c>
      <c r="M1012" s="11">
        <v>795</v>
      </c>
      <c r="N1012" s="13"/>
      <c r="O1012" t="str">
        <f t="shared" si="37"/>
        <v/>
      </c>
    </row>
    <row r="1013" spans="1:15" hidden="1">
      <c r="A1013" s="41">
        <v>1.2024999999999999</v>
      </c>
      <c r="B1013" s="14">
        <v>45681</v>
      </c>
      <c r="C1013" s="8" t="s">
        <v>13</v>
      </c>
      <c r="D1013" s="8" t="s">
        <v>15</v>
      </c>
      <c r="E1013" s="8" t="s">
        <v>15</v>
      </c>
      <c r="F1013" s="9">
        <f t="shared" si="38"/>
        <v>-7500000</v>
      </c>
      <c r="G1013" s="9">
        <v>-75</v>
      </c>
      <c r="H1013" s="10">
        <v>-8046975</v>
      </c>
      <c r="I1013" s="11">
        <v>57565065453.800323</v>
      </c>
      <c r="J1013" s="11">
        <v>583054</v>
      </c>
      <c r="K1013" s="11">
        <v>98730.247033379987</v>
      </c>
      <c r="L1013" s="12">
        <v>642206.47249650117</v>
      </c>
      <c r="M1013" s="11">
        <v>796</v>
      </c>
      <c r="N1013" s="13"/>
      <c r="O1013" t="str">
        <f t="shared" si="37"/>
        <v/>
      </c>
    </row>
    <row r="1014" spans="1:15" hidden="1">
      <c r="A1014" s="41">
        <v>1.2024999999999999</v>
      </c>
      <c r="B1014" s="14">
        <v>45681</v>
      </c>
      <c r="C1014" s="8" t="s">
        <v>13</v>
      </c>
      <c r="D1014" s="8" t="s">
        <v>15</v>
      </c>
      <c r="E1014" s="8" t="s">
        <v>15</v>
      </c>
      <c r="F1014" s="9">
        <f t="shared" si="38"/>
        <v>-900000</v>
      </c>
      <c r="G1014" s="9">
        <v>-9</v>
      </c>
      <c r="H1014" s="10">
        <v>-965637</v>
      </c>
      <c r="I1014" s="11">
        <v>57564176881.577026</v>
      </c>
      <c r="J1014" s="11">
        <v>583045</v>
      </c>
      <c r="K1014" s="11">
        <v>98730.247033379987</v>
      </c>
      <c r="L1014" s="12">
        <v>77064.776699580136</v>
      </c>
      <c r="M1014" s="11">
        <v>797</v>
      </c>
      <c r="N1014" s="13"/>
      <c r="O1014" t="str">
        <f t="shared" si="37"/>
        <v/>
      </c>
    </row>
    <row r="1015" spans="1:15" hidden="1">
      <c r="A1015" s="41">
        <v>1.2024999999999999</v>
      </c>
      <c r="B1015" s="14">
        <v>45681</v>
      </c>
      <c r="C1015" s="8" t="s">
        <v>13</v>
      </c>
      <c r="D1015" s="8" t="s">
        <v>15</v>
      </c>
      <c r="E1015" s="8" t="s">
        <v>15</v>
      </c>
      <c r="F1015" s="9">
        <f t="shared" si="38"/>
        <v>-49600000</v>
      </c>
      <c r="G1015" s="9">
        <v>-496</v>
      </c>
      <c r="H1015" s="10">
        <v>-53217328</v>
      </c>
      <c r="I1015" s="11">
        <v>57515206679.04847</v>
      </c>
      <c r="J1015" s="11">
        <v>582549</v>
      </c>
      <c r="K1015" s="11">
        <v>98730.247033379987</v>
      </c>
      <c r="L1015" s="12">
        <v>4247125.4714435264</v>
      </c>
      <c r="M1015" s="11">
        <v>798</v>
      </c>
      <c r="N1015" s="13"/>
      <c r="O1015" t="str">
        <f t="shared" si="37"/>
        <v/>
      </c>
    </row>
    <row r="1016" spans="1:15" hidden="1">
      <c r="A1016" s="41">
        <v>1.2024999999999999</v>
      </c>
      <c r="B1016" s="14">
        <v>45681</v>
      </c>
      <c r="C1016" s="8" t="s">
        <v>13</v>
      </c>
      <c r="D1016" s="8" t="s">
        <v>15</v>
      </c>
      <c r="E1016" s="8" t="s">
        <v>15</v>
      </c>
      <c r="F1016" s="9">
        <f t="shared" si="38"/>
        <v>-5600000</v>
      </c>
      <c r="G1016" s="9">
        <v>-56</v>
      </c>
      <c r="H1016" s="10">
        <v>-6008408</v>
      </c>
      <c r="I1016" s="11">
        <v>57509677785.2146</v>
      </c>
      <c r="J1016" s="11">
        <v>582493</v>
      </c>
      <c r="K1016" s="11">
        <v>98730.247033379987</v>
      </c>
      <c r="L1016" s="12">
        <v>479514.16613072064</v>
      </c>
      <c r="M1016" s="11">
        <v>799</v>
      </c>
      <c r="N1016" s="13"/>
      <c r="O1016" t="str">
        <f t="shared" si="37"/>
        <v/>
      </c>
    </row>
    <row r="1017" spans="1:15" hidden="1">
      <c r="A1017" s="41">
        <v>1.2024999999999999</v>
      </c>
      <c r="B1017" s="14">
        <v>45681</v>
      </c>
      <c r="C1017" s="8" t="s">
        <v>13</v>
      </c>
      <c r="D1017" s="8" t="s">
        <v>15</v>
      </c>
      <c r="E1017" s="8" t="s">
        <v>15</v>
      </c>
      <c r="F1017" s="9">
        <f t="shared" si="38"/>
        <v>-900000</v>
      </c>
      <c r="G1017" s="9">
        <v>-9</v>
      </c>
      <c r="H1017" s="10">
        <v>-965637</v>
      </c>
      <c r="I1017" s="11">
        <v>57508789212.991302</v>
      </c>
      <c r="J1017" s="11">
        <v>582484</v>
      </c>
      <c r="K1017" s="11">
        <v>98730.247033379987</v>
      </c>
      <c r="L1017" s="12">
        <v>77064.776699580136</v>
      </c>
      <c r="M1017" s="11">
        <v>800</v>
      </c>
      <c r="N1017" s="13"/>
      <c r="O1017" t="str">
        <f t="shared" si="37"/>
        <v/>
      </c>
    </row>
    <row r="1018" spans="1:15" hidden="1">
      <c r="A1018" s="41">
        <v>1.2024999999999999</v>
      </c>
      <c r="B1018" s="14">
        <v>45681</v>
      </c>
      <c r="C1018" s="8" t="s">
        <v>13</v>
      </c>
      <c r="D1018" s="8" t="s">
        <v>15</v>
      </c>
      <c r="E1018" s="8" t="s">
        <v>15</v>
      </c>
      <c r="F1018" s="9">
        <f t="shared" si="38"/>
        <v>-5600000</v>
      </c>
      <c r="G1018" s="9">
        <v>-56</v>
      </c>
      <c r="H1018" s="10">
        <v>-6008408</v>
      </c>
      <c r="I1018" s="11">
        <v>57503260319.157433</v>
      </c>
      <c r="J1018" s="11">
        <v>582428</v>
      </c>
      <c r="K1018" s="11">
        <v>98730.247033379987</v>
      </c>
      <c r="L1018" s="12">
        <v>479514.16613072064</v>
      </c>
      <c r="M1018" s="11">
        <v>801</v>
      </c>
      <c r="N1018" s="13"/>
      <c r="O1018" t="str">
        <f t="shared" si="37"/>
        <v/>
      </c>
    </row>
    <row r="1019" spans="1:15" hidden="1">
      <c r="A1019" s="41">
        <v>1.2024999999999999</v>
      </c>
      <c r="B1019" s="14">
        <v>45681</v>
      </c>
      <c r="C1019" s="8" t="s">
        <v>13</v>
      </c>
      <c r="D1019" s="8" t="s">
        <v>15</v>
      </c>
      <c r="E1019" s="8" t="s">
        <v>15</v>
      </c>
      <c r="F1019" s="9">
        <f t="shared" si="38"/>
        <v>-1000000</v>
      </c>
      <c r="G1019" s="9">
        <v>-10</v>
      </c>
      <c r="H1019" s="10">
        <v>-1072930</v>
      </c>
      <c r="I1019" s="11">
        <v>57502273016.687096</v>
      </c>
      <c r="J1019" s="11">
        <v>582418</v>
      </c>
      <c r="K1019" s="11">
        <v>98730.247033379987</v>
      </c>
      <c r="L1019" s="12">
        <v>85627.529666200164</v>
      </c>
      <c r="M1019" s="11">
        <v>802</v>
      </c>
      <c r="N1019" s="13"/>
      <c r="O1019" t="str">
        <f t="shared" si="37"/>
        <v/>
      </c>
    </row>
    <row r="1020" spans="1:15" hidden="1">
      <c r="A1020" s="41">
        <v>1.2024999999999999</v>
      </c>
      <c r="B1020" s="14">
        <v>45681</v>
      </c>
      <c r="C1020" s="8" t="s">
        <v>13</v>
      </c>
      <c r="D1020" s="8" t="s">
        <v>15</v>
      </c>
      <c r="E1020" s="8" t="s">
        <v>15</v>
      </c>
      <c r="F1020" s="9">
        <f t="shared" si="38"/>
        <v>-45600000</v>
      </c>
      <c r="G1020" s="9">
        <v>-456</v>
      </c>
      <c r="H1020" s="10">
        <v>-48925608</v>
      </c>
      <c r="I1020" s="11">
        <v>57457252024.039871</v>
      </c>
      <c r="J1020" s="11">
        <v>581962</v>
      </c>
      <c r="K1020" s="11">
        <v>98730.247033379987</v>
      </c>
      <c r="L1020" s="12">
        <v>3904615.3527787253</v>
      </c>
      <c r="M1020" s="11">
        <v>803</v>
      </c>
      <c r="N1020" s="13"/>
      <c r="O1020" t="str">
        <f t="shared" si="37"/>
        <v/>
      </c>
    </row>
    <row r="1021" spans="1:15" hidden="1">
      <c r="A1021" s="41">
        <v>1.2024999999999999</v>
      </c>
      <c r="B1021" s="14">
        <v>45681</v>
      </c>
      <c r="C1021" s="8" t="s">
        <v>13</v>
      </c>
      <c r="D1021" s="8" t="s">
        <v>15</v>
      </c>
      <c r="E1021" s="8" t="s">
        <v>15</v>
      </c>
      <c r="F1021" s="9">
        <f t="shared" si="38"/>
        <v>-17100000</v>
      </c>
      <c r="G1021" s="9">
        <v>-171</v>
      </c>
      <c r="H1021" s="10">
        <v>-18347103</v>
      </c>
      <c r="I1021" s="11">
        <v>57440369151.797165</v>
      </c>
      <c r="J1021" s="11">
        <v>581791</v>
      </c>
      <c r="K1021" s="11">
        <v>98730.247033379987</v>
      </c>
      <c r="L1021" s="12">
        <v>1464230.7572920211</v>
      </c>
      <c r="M1021" s="11">
        <v>804</v>
      </c>
      <c r="N1021" s="13"/>
      <c r="O1021" t="str">
        <f t="shared" si="37"/>
        <v/>
      </c>
    </row>
    <row r="1022" spans="1:15" hidden="1">
      <c r="A1022" s="41">
        <v>1.2024999999999999</v>
      </c>
      <c r="B1022" s="14">
        <v>45681</v>
      </c>
      <c r="C1022" s="8" t="s">
        <v>13</v>
      </c>
      <c r="D1022" s="8" t="s">
        <v>14</v>
      </c>
      <c r="E1022" s="8" t="s">
        <v>14</v>
      </c>
      <c r="F1022" s="9">
        <f t="shared" si="38"/>
        <v>-4700000</v>
      </c>
      <c r="G1022" s="9">
        <v>-47</v>
      </c>
      <c r="H1022" s="10">
        <v>-4941721</v>
      </c>
      <c r="I1022" s="11">
        <v>19009718578.538853</v>
      </c>
      <c r="J1022" s="11">
        <v>190177</v>
      </c>
      <c r="K1022" s="11">
        <v>99958.031615488988</v>
      </c>
      <c r="L1022" s="12">
        <v>243693.51407201774</v>
      </c>
      <c r="M1022" s="11">
        <v>208</v>
      </c>
      <c r="N1022" s="13"/>
      <c r="O1022" t="str">
        <f t="shared" si="37"/>
        <v/>
      </c>
    </row>
    <row r="1023" spans="1:15" hidden="1">
      <c r="A1023" s="41">
        <v>1.2024999999999999</v>
      </c>
      <c r="B1023" s="14">
        <v>45681</v>
      </c>
      <c r="C1023" s="8" t="s">
        <v>13</v>
      </c>
      <c r="D1023" s="8" t="s">
        <v>15</v>
      </c>
      <c r="E1023" s="8" t="s">
        <v>15</v>
      </c>
      <c r="F1023" s="9">
        <f t="shared" si="38"/>
        <v>-9300000</v>
      </c>
      <c r="G1023" s="9">
        <v>-93</v>
      </c>
      <c r="H1023" s="10">
        <v>-9978249</v>
      </c>
      <c r="I1023" s="11">
        <v>57431187238.823059</v>
      </c>
      <c r="J1023" s="11">
        <v>581698</v>
      </c>
      <c r="K1023" s="11">
        <v>98730.247033379987</v>
      </c>
      <c r="L1023" s="12">
        <v>796336.02589566074</v>
      </c>
      <c r="M1023" s="11">
        <v>805</v>
      </c>
      <c r="N1023" s="13"/>
      <c r="O1023" t="str">
        <f t="shared" si="37"/>
        <v/>
      </c>
    </row>
    <row r="1024" spans="1:15" hidden="1">
      <c r="A1024" s="41">
        <v>1.2024999999999999</v>
      </c>
      <c r="B1024" s="14">
        <v>45681</v>
      </c>
      <c r="C1024" s="8" t="s">
        <v>13</v>
      </c>
      <c r="D1024" s="8" t="s">
        <v>15</v>
      </c>
      <c r="E1024" s="8" t="s">
        <v>15</v>
      </c>
      <c r="F1024" s="9">
        <f t="shared" si="38"/>
        <v>-42900000</v>
      </c>
      <c r="G1024" s="9">
        <v>-429</v>
      </c>
      <c r="H1024" s="10">
        <v>-46028697</v>
      </c>
      <c r="I1024" s="11">
        <v>57388831962.845741</v>
      </c>
      <c r="J1024" s="11">
        <v>581269</v>
      </c>
      <c r="K1024" s="11">
        <v>98730.247033379987</v>
      </c>
      <c r="L1024" s="12">
        <v>3673421.0226799846</v>
      </c>
      <c r="M1024" s="11">
        <v>806</v>
      </c>
      <c r="N1024" s="13"/>
      <c r="O1024" t="str">
        <f t="shared" si="37"/>
        <v/>
      </c>
    </row>
    <row r="1025" spans="1:15" hidden="1">
      <c r="A1025" s="41">
        <v>1.2024999999999999</v>
      </c>
      <c r="B1025" s="14">
        <v>45681</v>
      </c>
      <c r="C1025" s="8" t="s">
        <v>13</v>
      </c>
      <c r="D1025" s="8" t="s">
        <v>15</v>
      </c>
      <c r="E1025" s="8" t="s">
        <v>15</v>
      </c>
      <c r="F1025" s="9">
        <f t="shared" si="38"/>
        <v>-37400000</v>
      </c>
      <c r="G1025" s="9">
        <v>-374</v>
      </c>
      <c r="H1025" s="10">
        <v>-40127582</v>
      </c>
      <c r="I1025" s="11">
        <v>57351906850.455254</v>
      </c>
      <c r="J1025" s="11">
        <v>580895</v>
      </c>
      <c r="K1025" s="11">
        <v>98730.247033379987</v>
      </c>
      <c r="L1025" s="12">
        <v>3202469.609515883</v>
      </c>
      <c r="M1025" s="11">
        <v>807</v>
      </c>
      <c r="N1025" s="13"/>
      <c r="O1025" t="str">
        <f t="shared" si="37"/>
        <v/>
      </c>
    </row>
    <row r="1026" spans="1:15" hidden="1">
      <c r="A1026" s="41">
        <v>1.2024999999999999</v>
      </c>
      <c r="B1026" s="14">
        <v>45681</v>
      </c>
      <c r="C1026" s="8" t="s">
        <v>13</v>
      </c>
      <c r="D1026" s="8" t="s">
        <v>15</v>
      </c>
      <c r="E1026" s="8" t="s">
        <v>15</v>
      </c>
      <c r="F1026" s="9">
        <f t="shared" si="38"/>
        <v>-18600000</v>
      </c>
      <c r="G1026" s="9">
        <v>-186</v>
      </c>
      <c r="H1026" s="10">
        <v>-19956498</v>
      </c>
      <c r="I1026" s="11">
        <v>57333543024.507042</v>
      </c>
      <c r="J1026" s="11">
        <v>580709</v>
      </c>
      <c r="K1026" s="11">
        <v>98730.247033379987</v>
      </c>
      <c r="L1026" s="12">
        <v>1592672.0517913215</v>
      </c>
      <c r="M1026" s="11">
        <v>808</v>
      </c>
      <c r="N1026" s="13"/>
      <c r="O1026" t="str">
        <f t="shared" ref="O1026:O1089" si="39">IF(M1026=_xlfn.MAXIFS(M:M,D:D,D1026),"X","")</f>
        <v/>
      </c>
    </row>
    <row r="1027" spans="1:15" hidden="1">
      <c r="A1027" s="41">
        <v>1.2024999999999999</v>
      </c>
      <c r="B1027" s="14">
        <v>45681</v>
      </c>
      <c r="C1027" s="8" t="s">
        <v>13</v>
      </c>
      <c r="D1027" s="8" t="s">
        <v>14</v>
      </c>
      <c r="E1027" s="8" t="s">
        <v>14</v>
      </c>
      <c r="F1027" s="9">
        <f t="shared" si="38"/>
        <v>-4700000</v>
      </c>
      <c r="G1027" s="9">
        <v>-47</v>
      </c>
      <c r="H1027" s="10">
        <v>-4941721</v>
      </c>
      <c r="I1027" s="11">
        <v>19005020551.052925</v>
      </c>
      <c r="J1027" s="11">
        <v>190130</v>
      </c>
      <c r="K1027" s="11">
        <v>99958.031615488988</v>
      </c>
      <c r="L1027" s="12">
        <v>243693.51407201774</v>
      </c>
      <c r="M1027" s="11">
        <v>209</v>
      </c>
      <c r="N1027" s="13"/>
      <c r="O1027" t="str">
        <f t="shared" si="39"/>
        <v/>
      </c>
    </row>
    <row r="1028" spans="1:15" hidden="1">
      <c r="A1028" s="41">
        <v>1.2024999999999999</v>
      </c>
      <c r="B1028" s="14">
        <v>45681</v>
      </c>
      <c r="C1028" s="8" t="s">
        <v>13</v>
      </c>
      <c r="D1028" s="8" t="s">
        <v>15</v>
      </c>
      <c r="E1028" s="8" t="s">
        <v>15</v>
      </c>
      <c r="F1028" s="9">
        <f t="shared" si="38"/>
        <v>-4700000</v>
      </c>
      <c r="G1028" s="9">
        <v>-47</v>
      </c>
      <c r="H1028" s="10">
        <v>-5042771</v>
      </c>
      <c r="I1028" s="11">
        <v>57328902702.896477</v>
      </c>
      <c r="J1028" s="11">
        <v>580662</v>
      </c>
      <c r="K1028" s="11">
        <v>98730.247033379987</v>
      </c>
      <c r="L1028" s="12">
        <v>402449.38943114039</v>
      </c>
      <c r="M1028" s="11">
        <v>809</v>
      </c>
      <c r="N1028" s="13"/>
      <c r="O1028" t="str">
        <f t="shared" si="39"/>
        <v/>
      </c>
    </row>
    <row r="1029" spans="1:15" hidden="1">
      <c r="A1029" s="41">
        <v>1.2024999999999999</v>
      </c>
      <c r="B1029" s="14">
        <v>45681</v>
      </c>
      <c r="C1029" s="8" t="s">
        <v>13</v>
      </c>
      <c r="D1029" s="8" t="s">
        <v>15</v>
      </c>
      <c r="E1029" s="8" t="s">
        <v>15</v>
      </c>
      <c r="F1029" s="9">
        <f t="shared" si="38"/>
        <v>-900000</v>
      </c>
      <c r="G1029" s="9">
        <v>-9</v>
      </c>
      <c r="H1029" s="10">
        <v>-965637</v>
      </c>
      <c r="I1029" s="11">
        <v>57328014130.67318</v>
      </c>
      <c r="J1029" s="11">
        <v>580653</v>
      </c>
      <c r="K1029" s="11">
        <v>98730.247033379987</v>
      </c>
      <c r="L1029" s="12">
        <v>77064.776699580136</v>
      </c>
      <c r="M1029" s="11">
        <v>810</v>
      </c>
      <c r="N1029" s="13"/>
      <c r="O1029" t="str">
        <f t="shared" si="39"/>
        <v/>
      </c>
    </row>
    <row r="1030" spans="1:15" hidden="1">
      <c r="A1030" s="41">
        <v>1.2024999999999999</v>
      </c>
      <c r="B1030" s="14">
        <v>45681</v>
      </c>
      <c r="C1030" s="8" t="s">
        <v>13</v>
      </c>
      <c r="D1030" s="8" t="s">
        <v>15</v>
      </c>
      <c r="E1030" s="8" t="s">
        <v>15</v>
      </c>
      <c r="F1030" s="9">
        <f t="shared" si="38"/>
        <v>-9400000</v>
      </c>
      <c r="G1030" s="9">
        <v>-94</v>
      </c>
      <c r="H1030" s="10">
        <v>-10085542</v>
      </c>
      <c r="I1030" s="11">
        <v>57318733487.452042</v>
      </c>
      <c r="J1030" s="11">
        <v>580559</v>
      </c>
      <c r="K1030" s="11">
        <v>98730.247033379987</v>
      </c>
      <c r="L1030" s="12">
        <v>804898.77886228077</v>
      </c>
      <c r="M1030" s="11">
        <v>811</v>
      </c>
      <c r="N1030" s="13"/>
      <c r="O1030" t="str">
        <f t="shared" si="39"/>
        <v/>
      </c>
    </row>
    <row r="1031" spans="1:15" hidden="1">
      <c r="A1031" s="41">
        <v>2.2025000000000001</v>
      </c>
      <c r="B1031" s="14">
        <v>45691</v>
      </c>
      <c r="C1031" s="8" t="s">
        <v>13</v>
      </c>
      <c r="D1031" s="8" t="s">
        <v>15</v>
      </c>
      <c r="E1031" s="8" t="s">
        <v>15</v>
      </c>
      <c r="F1031" s="9">
        <f t="shared" si="38"/>
        <v>-2300000</v>
      </c>
      <c r="G1031" s="9">
        <v>-23</v>
      </c>
      <c r="H1031" s="10">
        <v>-2468176</v>
      </c>
      <c r="I1031" s="11">
        <v>57316462691.770271</v>
      </c>
      <c r="J1031" s="11">
        <v>580536</v>
      </c>
      <c r="K1031" s="11">
        <v>98730.247033379987</v>
      </c>
      <c r="L1031" s="12">
        <v>197380.31823226018</v>
      </c>
      <c r="M1031" s="11">
        <v>812</v>
      </c>
      <c r="N1031" s="13"/>
      <c r="O1031" t="str">
        <f t="shared" si="39"/>
        <v/>
      </c>
    </row>
    <row r="1032" spans="1:15" hidden="1">
      <c r="A1032" s="41">
        <v>2.2025000000000001</v>
      </c>
      <c r="B1032" s="14">
        <v>45691</v>
      </c>
      <c r="C1032" s="8" t="s">
        <v>13</v>
      </c>
      <c r="D1032" s="8" t="s">
        <v>15</v>
      </c>
      <c r="E1032" s="8" t="s">
        <v>15</v>
      </c>
      <c r="F1032" s="9">
        <f t="shared" si="38"/>
        <v>-3200000</v>
      </c>
      <c r="G1032" s="9">
        <v>-32</v>
      </c>
      <c r="H1032" s="10">
        <v>-3433984</v>
      </c>
      <c r="I1032" s="11">
        <v>57313303323.865204</v>
      </c>
      <c r="J1032" s="11">
        <v>580504</v>
      </c>
      <c r="K1032" s="11">
        <v>98730.247033379987</v>
      </c>
      <c r="L1032" s="12">
        <v>274616.09493184043</v>
      </c>
      <c r="M1032" s="11">
        <v>813</v>
      </c>
      <c r="N1032" s="13"/>
      <c r="O1032" t="str">
        <f t="shared" si="39"/>
        <v/>
      </c>
    </row>
    <row r="1033" spans="1:15" hidden="1">
      <c r="A1033" s="41">
        <v>2.2025000000000001</v>
      </c>
      <c r="B1033" s="14">
        <v>45691</v>
      </c>
      <c r="C1033" s="8" t="s">
        <v>13</v>
      </c>
      <c r="D1033" s="8" t="s">
        <v>15</v>
      </c>
      <c r="E1033" s="8" t="s">
        <v>15</v>
      </c>
      <c r="F1033" s="9">
        <f t="shared" si="38"/>
        <v>-3900000</v>
      </c>
      <c r="G1033" s="9">
        <v>-39</v>
      </c>
      <c r="H1033" s="10">
        <v>-4185168</v>
      </c>
      <c r="I1033" s="11">
        <v>57309452844.230904</v>
      </c>
      <c r="J1033" s="11">
        <v>580465</v>
      </c>
      <c r="K1033" s="11">
        <v>98730.247033379987</v>
      </c>
      <c r="L1033" s="12">
        <v>334688.36569818063</v>
      </c>
      <c r="M1033" s="11">
        <v>814</v>
      </c>
      <c r="N1033" s="13"/>
      <c r="O1033" t="str">
        <f t="shared" si="39"/>
        <v/>
      </c>
    </row>
    <row r="1034" spans="1:15" hidden="1">
      <c r="A1034" s="41">
        <v>2.2025000000000001</v>
      </c>
      <c r="B1034" s="14">
        <v>45691</v>
      </c>
      <c r="C1034" s="8" t="s">
        <v>13</v>
      </c>
      <c r="D1034" s="8" t="s">
        <v>15</v>
      </c>
      <c r="E1034" s="8" t="s">
        <v>15</v>
      </c>
      <c r="F1034" s="9">
        <f t="shared" ref="F1034:F1097" si="40">100000*G1034</f>
        <v>-3900000</v>
      </c>
      <c r="G1034" s="9">
        <v>-39</v>
      </c>
      <c r="H1034" s="10">
        <v>-4185168</v>
      </c>
      <c r="I1034" s="11">
        <v>57305602364.596603</v>
      </c>
      <c r="J1034" s="11">
        <v>580426</v>
      </c>
      <c r="K1034" s="11">
        <v>98730.247033379987</v>
      </c>
      <c r="L1034" s="12">
        <v>334688.36569818063</v>
      </c>
      <c r="M1034" s="11">
        <v>815</v>
      </c>
      <c r="N1034" s="13"/>
      <c r="O1034" t="str">
        <f t="shared" si="39"/>
        <v/>
      </c>
    </row>
    <row r="1035" spans="1:15" hidden="1">
      <c r="A1035" s="41">
        <v>2.2025000000000001</v>
      </c>
      <c r="B1035" s="14">
        <v>45691</v>
      </c>
      <c r="C1035" s="8" t="s">
        <v>13</v>
      </c>
      <c r="D1035" s="8" t="s">
        <v>15</v>
      </c>
      <c r="E1035" s="8" t="s">
        <v>15</v>
      </c>
      <c r="F1035" s="9">
        <f t="shared" si="40"/>
        <v>-2300000</v>
      </c>
      <c r="G1035" s="9">
        <v>-23</v>
      </c>
      <c r="H1035" s="10">
        <v>-2468176</v>
      </c>
      <c r="I1035" s="11">
        <v>57303331568.914833</v>
      </c>
      <c r="J1035" s="11">
        <v>580403</v>
      </c>
      <c r="K1035" s="11">
        <v>98730.247033379987</v>
      </c>
      <c r="L1035" s="12">
        <v>197380.31823226018</v>
      </c>
      <c r="M1035" s="11">
        <v>816</v>
      </c>
      <c r="N1035" s="13"/>
      <c r="O1035" t="str">
        <f t="shared" si="39"/>
        <v/>
      </c>
    </row>
    <row r="1036" spans="1:15" hidden="1">
      <c r="A1036" s="41">
        <v>2.2025000000000001</v>
      </c>
      <c r="B1036" s="14">
        <v>45691</v>
      </c>
      <c r="C1036" s="8" t="s">
        <v>13</v>
      </c>
      <c r="D1036" s="8" t="s">
        <v>15</v>
      </c>
      <c r="E1036" s="8" t="s">
        <v>15</v>
      </c>
      <c r="F1036" s="9">
        <f t="shared" si="40"/>
        <v>-3400000</v>
      </c>
      <c r="G1036" s="9">
        <v>-34</v>
      </c>
      <c r="H1036" s="10">
        <v>-3648608</v>
      </c>
      <c r="I1036" s="11">
        <v>57299974740.515701</v>
      </c>
      <c r="J1036" s="11">
        <v>580369</v>
      </c>
      <c r="K1036" s="11">
        <v>98730.247033379987</v>
      </c>
      <c r="L1036" s="12">
        <v>291779.60086508049</v>
      </c>
      <c r="M1036" s="11">
        <v>817</v>
      </c>
      <c r="N1036" s="13"/>
      <c r="O1036" t="str">
        <f t="shared" si="39"/>
        <v/>
      </c>
    </row>
    <row r="1037" spans="1:15" hidden="1">
      <c r="A1037" s="41">
        <v>2.2025000000000001</v>
      </c>
      <c r="B1037" s="14">
        <v>45691</v>
      </c>
      <c r="C1037" s="8" t="s">
        <v>13</v>
      </c>
      <c r="D1037" s="8" t="s">
        <v>15</v>
      </c>
      <c r="E1037" s="8" t="s">
        <v>15</v>
      </c>
      <c r="F1037" s="9">
        <f t="shared" si="40"/>
        <v>-3200000</v>
      </c>
      <c r="G1037" s="9">
        <v>-32</v>
      </c>
      <c r="H1037" s="10">
        <v>-3433984</v>
      </c>
      <c r="I1037" s="11">
        <v>57296815372.610634</v>
      </c>
      <c r="J1037" s="11">
        <v>580337</v>
      </c>
      <c r="K1037" s="11">
        <v>98730.247033379987</v>
      </c>
      <c r="L1037" s="12">
        <v>274616.09493184043</v>
      </c>
      <c r="M1037" s="11">
        <v>818</v>
      </c>
      <c r="N1037" s="13"/>
      <c r="O1037" t="str">
        <f t="shared" si="39"/>
        <v/>
      </c>
    </row>
    <row r="1038" spans="1:15" hidden="1">
      <c r="A1038" s="41">
        <v>2.2025000000000001</v>
      </c>
      <c r="B1038" s="14">
        <v>45691</v>
      </c>
      <c r="C1038" s="8" t="s">
        <v>13</v>
      </c>
      <c r="D1038" s="8" t="s">
        <v>15</v>
      </c>
      <c r="E1038" s="8" t="s">
        <v>15</v>
      </c>
      <c r="F1038" s="9">
        <f t="shared" si="40"/>
        <v>-3100000</v>
      </c>
      <c r="G1038" s="9">
        <v>-31</v>
      </c>
      <c r="H1038" s="10">
        <v>-3326672</v>
      </c>
      <c r="I1038" s="11">
        <v>57293754734.952599</v>
      </c>
      <c r="J1038" s="11">
        <v>580306</v>
      </c>
      <c r="K1038" s="11">
        <v>98730.247033379987</v>
      </c>
      <c r="L1038" s="12">
        <v>266034.3419652204</v>
      </c>
      <c r="M1038" s="11">
        <v>819</v>
      </c>
      <c r="N1038" s="13"/>
      <c r="O1038" t="str">
        <f t="shared" si="39"/>
        <v/>
      </c>
    </row>
    <row r="1039" spans="1:15" hidden="1">
      <c r="A1039" s="41">
        <v>2.2025000000000001</v>
      </c>
      <c r="B1039" s="14">
        <v>45691</v>
      </c>
      <c r="C1039" s="8" t="s">
        <v>13</v>
      </c>
      <c r="D1039" s="8" t="s">
        <v>15</v>
      </c>
      <c r="E1039" s="8" t="s">
        <v>15</v>
      </c>
      <c r="F1039" s="9">
        <f t="shared" si="40"/>
        <v>-2900000</v>
      </c>
      <c r="G1039" s="9">
        <v>-29</v>
      </c>
      <c r="H1039" s="10">
        <v>-3112048</v>
      </c>
      <c r="I1039" s="11">
        <v>57290891557.788628</v>
      </c>
      <c r="J1039" s="11">
        <v>580277</v>
      </c>
      <c r="K1039" s="11">
        <v>98730.247033379987</v>
      </c>
      <c r="L1039" s="12">
        <v>248870.83603198035</v>
      </c>
      <c r="M1039" s="11">
        <v>820</v>
      </c>
      <c r="N1039" s="13"/>
      <c r="O1039" t="str">
        <f t="shared" si="39"/>
        <v/>
      </c>
    </row>
    <row r="1040" spans="1:15" hidden="1">
      <c r="A1040" s="41">
        <v>2.2025000000000001</v>
      </c>
      <c r="B1040" s="14">
        <v>45691</v>
      </c>
      <c r="C1040" s="8" t="s">
        <v>13</v>
      </c>
      <c r="D1040" s="8" t="s">
        <v>15</v>
      </c>
      <c r="E1040" s="8" t="s">
        <v>15</v>
      </c>
      <c r="F1040" s="9">
        <f t="shared" si="40"/>
        <v>-6500000</v>
      </c>
      <c r="G1040" s="9">
        <v>-65</v>
      </c>
      <c r="H1040" s="10">
        <v>-6975280</v>
      </c>
      <c r="I1040" s="11">
        <v>57284474091.731461</v>
      </c>
      <c r="J1040" s="11">
        <v>580212</v>
      </c>
      <c r="K1040" s="11">
        <v>98730.247033379987</v>
      </c>
      <c r="L1040" s="12">
        <v>557813.94283030089</v>
      </c>
      <c r="M1040" s="11">
        <v>821</v>
      </c>
      <c r="N1040" s="13"/>
      <c r="O1040" t="str">
        <f t="shared" si="39"/>
        <v/>
      </c>
    </row>
    <row r="1041" spans="1:15" hidden="1">
      <c r="A1041" s="41">
        <v>2.2025000000000001</v>
      </c>
      <c r="B1041" s="14">
        <v>45691</v>
      </c>
      <c r="C1041" s="8" t="s">
        <v>13</v>
      </c>
      <c r="D1041" s="8" t="s">
        <v>15</v>
      </c>
      <c r="E1041" s="8" t="s">
        <v>15</v>
      </c>
      <c r="F1041" s="9">
        <f t="shared" si="40"/>
        <v>-2900000</v>
      </c>
      <c r="G1041" s="9">
        <v>-29</v>
      </c>
      <c r="H1041" s="10">
        <v>-3112048</v>
      </c>
      <c r="I1041" s="11">
        <v>57281610914.56749</v>
      </c>
      <c r="J1041" s="11">
        <v>580183</v>
      </c>
      <c r="K1041" s="11">
        <v>98730.247033379987</v>
      </c>
      <c r="L1041" s="12">
        <v>248870.83603198035</v>
      </c>
      <c r="M1041" s="11">
        <v>822</v>
      </c>
      <c r="N1041" s="13"/>
      <c r="O1041" t="str">
        <f t="shared" si="39"/>
        <v/>
      </c>
    </row>
    <row r="1042" spans="1:15" hidden="1">
      <c r="A1042" s="41">
        <v>2.2025000000000001</v>
      </c>
      <c r="B1042" s="14">
        <v>45691</v>
      </c>
      <c r="C1042" s="8" t="s">
        <v>13</v>
      </c>
      <c r="D1042" s="8" t="s">
        <v>15</v>
      </c>
      <c r="E1042" s="8" t="s">
        <v>15</v>
      </c>
      <c r="F1042" s="9">
        <f t="shared" si="40"/>
        <v>-3000000</v>
      </c>
      <c r="G1042" s="9">
        <v>-30</v>
      </c>
      <c r="H1042" s="10">
        <v>-3219360</v>
      </c>
      <c r="I1042" s="11">
        <v>57278649007.156487</v>
      </c>
      <c r="J1042" s="11">
        <v>580153</v>
      </c>
      <c r="K1042" s="11">
        <v>98730.247033379987</v>
      </c>
      <c r="L1042" s="12">
        <v>257452.58899860037</v>
      </c>
      <c r="M1042" s="11">
        <v>823</v>
      </c>
      <c r="N1042" s="13"/>
      <c r="O1042" t="str">
        <f t="shared" si="39"/>
        <v/>
      </c>
    </row>
    <row r="1043" spans="1:15" hidden="1">
      <c r="A1043" s="41">
        <v>2.2025000000000001</v>
      </c>
      <c r="B1043" s="14">
        <v>45691</v>
      </c>
      <c r="C1043" s="8" t="s">
        <v>13</v>
      </c>
      <c r="D1043" s="8" t="s">
        <v>15</v>
      </c>
      <c r="E1043" s="8" t="s">
        <v>15</v>
      </c>
      <c r="F1043" s="9">
        <f t="shared" si="40"/>
        <v>-3300000</v>
      </c>
      <c r="G1043" s="9">
        <v>-33</v>
      </c>
      <c r="H1043" s="10">
        <v>-3541296</v>
      </c>
      <c r="I1043" s="11">
        <v>57275390909.004387</v>
      </c>
      <c r="J1043" s="11">
        <v>580120</v>
      </c>
      <c r="K1043" s="11">
        <v>98730.247033379987</v>
      </c>
      <c r="L1043" s="12">
        <v>283197.84789846046</v>
      </c>
      <c r="M1043" s="11">
        <v>824</v>
      </c>
      <c r="N1043" s="13"/>
      <c r="O1043" t="str">
        <f t="shared" si="39"/>
        <v/>
      </c>
    </row>
    <row r="1044" spans="1:15" hidden="1">
      <c r="A1044" s="41">
        <v>2.2025000000000001</v>
      </c>
      <c r="B1044" s="14">
        <v>45691</v>
      </c>
      <c r="C1044" s="8" t="s">
        <v>13</v>
      </c>
      <c r="D1044" s="8" t="s">
        <v>15</v>
      </c>
      <c r="E1044" s="8" t="s">
        <v>15</v>
      </c>
      <c r="F1044" s="9">
        <f t="shared" si="40"/>
        <v>-3000000</v>
      </c>
      <c r="G1044" s="9">
        <v>-30</v>
      </c>
      <c r="H1044" s="10">
        <v>-3219360</v>
      </c>
      <c r="I1044" s="11">
        <v>57272429001.593384</v>
      </c>
      <c r="J1044" s="11">
        <v>580090</v>
      </c>
      <c r="K1044" s="11">
        <v>98730.247033379987</v>
      </c>
      <c r="L1044" s="12">
        <v>257452.58899860037</v>
      </c>
      <c r="M1044" s="11">
        <v>825</v>
      </c>
      <c r="N1044" s="13"/>
      <c r="O1044" t="str">
        <f t="shared" si="39"/>
        <v/>
      </c>
    </row>
    <row r="1045" spans="1:15" hidden="1">
      <c r="A1045" s="41">
        <v>2.2025000000000001</v>
      </c>
      <c r="B1045" s="14">
        <v>45691</v>
      </c>
      <c r="C1045" s="8" t="s">
        <v>13</v>
      </c>
      <c r="D1045" s="8" t="s">
        <v>15</v>
      </c>
      <c r="E1045" s="8" t="s">
        <v>15</v>
      </c>
      <c r="F1045" s="9">
        <f t="shared" si="40"/>
        <v>-3900000</v>
      </c>
      <c r="G1045" s="9">
        <v>-39</v>
      </c>
      <c r="H1045" s="10">
        <v>-4185168</v>
      </c>
      <c r="I1045" s="11">
        <v>57268578521.959084</v>
      </c>
      <c r="J1045" s="11">
        <v>580051</v>
      </c>
      <c r="K1045" s="11">
        <v>98730.247033379987</v>
      </c>
      <c r="L1045" s="12">
        <v>334688.36569818063</v>
      </c>
      <c r="M1045" s="11">
        <v>826</v>
      </c>
      <c r="N1045" s="13"/>
      <c r="O1045" t="str">
        <f t="shared" si="39"/>
        <v/>
      </c>
    </row>
    <row r="1046" spans="1:15" hidden="1">
      <c r="A1046" s="41">
        <v>2.2025000000000001</v>
      </c>
      <c r="B1046" s="14">
        <v>45691</v>
      </c>
      <c r="C1046" s="8" t="s">
        <v>13</v>
      </c>
      <c r="D1046" s="8" t="s">
        <v>15</v>
      </c>
      <c r="E1046" s="8" t="s">
        <v>15</v>
      </c>
      <c r="F1046" s="9">
        <f t="shared" si="40"/>
        <v>-2300000</v>
      </c>
      <c r="G1046" s="9">
        <v>-23</v>
      </c>
      <c r="H1046" s="10">
        <v>-2468176</v>
      </c>
      <c r="I1046" s="11">
        <v>57266307726.277313</v>
      </c>
      <c r="J1046" s="11">
        <v>580028</v>
      </c>
      <c r="K1046" s="11">
        <v>98730.247033379987</v>
      </c>
      <c r="L1046" s="12">
        <v>197380.31823226018</v>
      </c>
      <c r="M1046" s="11">
        <v>827</v>
      </c>
      <c r="N1046" s="13"/>
      <c r="O1046" t="str">
        <f t="shared" si="39"/>
        <v/>
      </c>
    </row>
    <row r="1047" spans="1:15" hidden="1">
      <c r="A1047" s="41">
        <v>2.2025000000000001</v>
      </c>
      <c r="B1047" s="14">
        <v>45691</v>
      </c>
      <c r="C1047" s="8" t="s">
        <v>13</v>
      </c>
      <c r="D1047" s="8" t="s">
        <v>15</v>
      </c>
      <c r="E1047" s="8" t="s">
        <v>15</v>
      </c>
      <c r="F1047" s="9">
        <f t="shared" si="40"/>
        <v>-9300000</v>
      </c>
      <c r="G1047" s="9">
        <v>-93</v>
      </c>
      <c r="H1047" s="10">
        <v>-9980016</v>
      </c>
      <c r="I1047" s="11">
        <v>57257125813.303207</v>
      </c>
      <c r="J1047" s="11">
        <v>579935</v>
      </c>
      <c r="K1047" s="11">
        <v>98730.247033379987</v>
      </c>
      <c r="L1047" s="12">
        <v>798103.02589566074</v>
      </c>
      <c r="M1047" s="11">
        <v>828</v>
      </c>
      <c r="N1047" s="13"/>
      <c r="O1047" t="str">
        <f t="shared" si="39"/>
        <v/>
      </c>
    </row>
    <row r="1048" spans="1:15" hidden="1">
      <c r="A1048" s="41">
        <v>2.2025000000000001</v>
      </c>
      <c r="B1048" s="14">
        <v>45691</v>
      </c>
      <c r="C1048" s="8" t="s">
        <v>13</v>
      </c>
      <c r="D1048" s="8" t="s">
        <v>15</v>
      </c>
      <c r="E1048" s="8" t="s">
        <v>15</v>
      </c>
      <c r="F1048" s="9">
        <f t="shared" si="40"/>
        <v>-900000</v>
      </c>
      <c r="G1048" s="9">
        <v>-9</v>
      </c>
      <c r="H1048" s="10">
        <v>-965808</v>
      </c>
      <c r="I1048" s="11">
        <v>57256237241.07991</v>
      </c>
      <c r="J1048" s="11">
        <v>579926</v>
      </c>
      <c r="K1048" s="11">
        <v>98730.247033379987</v>
      </c>
      <c r="L1048" s="12">
        <v>77235.776699580136</v>
      </c>
      <c r="M1048" s="11">
        <v>829</v>
      </c>
      <c r="N1048" s="13"/>
      <c r="O1048" t="str">
        <f t="shared" si="39"/>
        <v/>
      </c>
    </row>
    <row r="1049" spans="1:15" hidden="1">
      <c r="A1049" s="41">
        <v>2.2025000000000001</v>
      </c>
      <c r="B1049" s="14">
        <v>45691</v>
      </c>
      <c r="C1049" s="8" t="s">
        <v>13</v>
      </c>
      <c r="D1049" s="8" t="s">
        <v>14</v>
      </c>
      <c r="E1049" s="8" t="s">
        <v>14</v>
      </c>
      <c r="F1049" s="9">
        <f t="shared" si="40"/>
        <v>-4700000</v>
      </c>
      <c r="G1049" s="9">
        <v>-47</v>
      </c>
      <c r="H1049" s="10">
        <v>-4942614</v>
      </c>
      <c r="I1049" s="11">
        <v>19000322523.566998</v>
      </c>
      <c r="J1049" s="11">
        <v>190083</v>
      </c>
      <c r="K1049" s="11">
        <v>99958.031615488988</v>
      </c>
      <c r="L1049" s="12">
        <v>244586.51407201774</v>
      </c>
      <c r="M1049" s="11">
        <v>210</v>
      </c>
      <c r="N1049" s="13"/>
      <c r="O1049" t="str">
        <f t="shared" si="39"/>
        <v/>
      </c>
    </row>
    <row r="1050" spans="1:15" hidden="1">
      <c r="A1050" s="41">
        <v>2.2025000000000001</v>
      </c>
      <c r="B1050" s="14">
        <v>45691</v>
      </c>
      <c r="C1050" s="8" t="s">
        <v>13</v>
      </c>
      <c r="D1050" s="8" t="s">
        <v>15</v>
      </c>
      <c r="E1050" s="8" t="s">
        <v>15</v>
      </c>
      <c r="F1050" s="9">
        <f t="shared" si="40"/>
        <v>-1800000</v>
      </c>
      <c r="G1050" s="9">
        <v>-18</v>
      </c>
      <c r="H1050" s="10">
        <v>-1931616</v>
      </c>
      <c r="I1050" s="11">
        <v>57254460096.633308</v>
      </c>
      <c r="J1050" s="11">
        <v>579908</v>
      </c>
      <c r="K1050" s="11">
        <v>98730.247033379987</v>
      </c>
      <c r="L1050" s="12">
        <v>154471.55339916027</v>
      </c>
      <c r="M1050" s="11">
        <v>830</v>
      </c>
      <c r="N1050" s="13"/>
      <c r="O1050" t="str">
        <f t="shared" si="39"/>
        <v/>
      </c>
    </row>
    <row r="1051" spans="1:15" hidden="1">
      <c r="A1051" s="41">
        <v>2.2025000000000001</v>
      </c>
      <c r="B1051" s="14">
        <v>45691</v>
      </c>
      <c r="C1051" s="8" t="s">
        <v>13</v>
      </c>
      <c r="D1051" s="8" t="s">
        <v>15</v>
      </c>
      <c r="E1051" s="8" t="s">
        <v>15</v>
      </c>
      <c r="F1051" s="9">
        <f t="shared" si="40"/>
        <v>-2300000</v>
      </c>
      <c r="G1051" s="9">
        <v>-23</v>
      </c>
      <c r="H1051" s="10">
        <v>-2468176</v>
      </c>
      <c r="I1051" s="11">
        <v>57252189300.951538</v>
      </c>
      <c r="J1051" s="11">
        <v>579885</v>
      </c>
      <c r="K1051" s="11">
        <v>98730.247033379987</v>
      </c>
      <c r="L1051" s="12">
        <v>197380.31823226018</v>
      </c>
      <c r="M1051" s="11">
        <v>831</v>
      </c>
      <c r="N1051" s="13"/>
      <c r="O1051" t="str">
        <f t="shared" si="39"/>
        <v/>
      </c>
    </row>
    <row r="1052" spans="1:15" hidden="1">
      <c r="A1052" s="41">
        <v>2.2025000000000001</v>
      </c>
      <c r="B1052" s="14">
        <v>45691</v>
      </c>
      <c r="C1052" s="8" t="s">
        <v>13</v>
      </c>
      <c r="D1052" s="8" t="s">
        <v>15</v>
      </c>
      <c r="E1052" s="8" t="s">
        <v>15</v>
      </c>
      <c r="F1052" s="9">
        <f t="shared" si="40"/>
        <v>-9300000</v>
      </c>
      <c r="G1052" s="9">
        <v>-93</v>
      </c>
      <c r="H1052" s="10">
        <v>-9980016</v>
      </c>
      <c r="I1052" s="11">
        <v>57243007387.977432</v>
      </c>
      <c r="J1052" s="11">
        <v>579792</v>
      </c>
      <c r="K1052" s="11">
        <v>98730.247033379987</v>
      </c>
      <c r="L1052" s="12">
        <v>798103.02589566074</v>
      </c>
      <c r="M1052" s="11">
        <v>832</v>
      </c>
      <c r="N1052" s="13"/>
      <c r="O1052" t="str">
        <f t="shared" si="39"/>
        <v/>
      </c>
    </row>
    <row r="1053" spans="1:15" hidden="1">
      <c r="A1053" s="41">
        <v>2.2025000000000001</v>
      </c>
      <c r="B1053" s="14">
        <v>45691</v>
      </c>
      <c r="C1053" s="8" t="s">
        <v>13</v>
      </c>
      <c r="D1053" s="8" t="s">
        <v>15</v>
      </c>
      <c r="E1053" s="8" t="s">
        <v>15</v>
      </c>
      <c r="F1053" s="9">
        <f t="shared" si="40"/>
        <v>-437700000</v>
      </c>
      <c r="G1053" s="9">
        <v>-4377</v>
      </c>
      <c r="H1053" s="10">
        <v>-469704624</v>
      </c>
      <c r="I1053" s="11">
        <v>56810865096.712326</v>
      </c>
      <c r="J1053" s="11">
        <v>575415</v>
      </c>
      <c r="K1053" s="11">
        <v>98730.247033379987</v>
      </c>
      <c r="L1053" s="12">
        <v>37562332.734895825</v>
      </c>
      <c r="M1053" s="11">
        <v>833</v>
      </c>
      <c r="N1053" s="13"/>
      <c r="O1053" t="str">
        <f t="shared" si="39"/>
        <v/>
      </c>
    </row>
    <row r="1054" spans="1:15" hidden="1">
      <c r="A1054" s="41">
        <v>2.2025000000000001</v>
      </c>
      <c r="B1054" s="14">
        <v>45691</v>
      </c>
      <c r="C1054" s="8" t="s">
        <v>13</v>
      </c>
      <c r="D1054" s="8" t="s">
        <v>15</v>
      </c>
      <c r="E1054" s="8" t="s">
        <v>15</v>
      </c>
      <c r="F1054" s="9">
        <f t="shared" si="40"/>
        <v>-9300000</v>
      </c>
      <c r="G1054" s="9">
        <v>-93</v>
      </c>
      <c r="H1054" s="10">
        <v>-9980016</v>
      </c>
      <c r="I1054" s="11">
        <v>56801683183.73822</v>
      </c>
      <c r="J1054" s="11">
        <v>575322</v>
      </c>
      <c r="K1054" s="11">
        <v>98730.247033379987</v>
      </c>
      <c r="L1054" s="12">
        <v>798103.02589566074</v>
      </c>
      <c r="M1054" s="11">
        <v>834</v>
      </c>
      <c r="N1054" s="13"/>
      <c r="O1054" t="str">
        <f t="shared" si="39"/>
        <v/>
      </c>
    </row>
    <row r="1055" spans="1:15" hidden="1">
      <c r="A1055" s="41">
        <v>2.2025000000000001</v>
      </c>
      <c r="B1055" s="14">
        <v>45691</v>
      </c>
      <c r="C1055" s="8" t="s">
        <v>13</v>
      </c>
      <c r="D1055" s="8" t="s">
        <v>15</v>
      </c>
      <c r="E1055" s="8" t="s">
        <v>15</v>
      </c>
      <c r="F1055" s="9">
        <f t="shared" si="40"/>
        <v>-20500000</v>
      </c>
      <c r="G1055" s="9">
        <v>-205</v>
      </c>
      <c r="H1055" s="10">
        <v>-21998960</v>
      </c>
      <c r="I1055" s="11">
        <v>56781443483.096375</v>
      </c>
      <c r="J1055" s="11">
        <v>575117</v>
      </c>
      <c r="K1055" s="11">
        <v>98730.247033379987</v>
      </c>
      <c r="L1055" s="12">
        <v>1759259.358157102</v>
      </c>
      <c r="M1055" s="11">
        <v>835</v>
      </c>
      <c r="N1055" s="13"/>
      <c r="O1055" t="str">
        <f t="shared" si="39"/>
        <v/>
      </c>
    </row>
    <row r="1056" spans="1:15" hidden="1">
      <c r="A1056" s="41">
        <v>2.2025000000000001</v>
      </c>
      <c r="B1056" s="14">
        <v>45691</v>
      </c>
      <c r="C1056" s="8" t="s">
        <v>13</v>
      </c>
      <c r="D1056" s="8" t="s">
        <v>15</v>
      </c>
      <c r="E1056" s="8" t="s">
        <v>15</v>
      </c>
      <c r="F1056" s="9">
        <f t="shared" si="40"/>
        <v>-1800000</v>
      </c>
      <c r="G1056" s="9">
        <v>-18</v>
      </c>
      <c r="H1056" s="10">
        <v>-1931616</v>
      </c>
      <c r="I1056" s="11">
        <v>56779666338.649773</v>
      </c>
      <c r="J1056" s="11">
        <v>575099</v>
      </c>
      <c r="K1056" s="11">
        <v>98730.247033379987</v>
      </c>
      <c r="L1056" s="12">
        <v>154471.55339916027</v>
      </c>
      <c r="M1056" s="11">
        <v>836</v>
      </c>
      <c r="N1056" s="13"/>
      <c r="O1056" t="str">
        <f t="shared" si="39"/>
        <v/>
      </c>
    </row>
    <row r="1057" spans="1:15" hidden="1">
      <c r="A1057" s="41">
        <v>2.2025000000000001</v>
      </c>
      <c r="B1057" s="14">
        <v>45691</v>
      </c>
      <c r="C1057" s="8" t="s">
        <v>13</v>
      </c>
      <c r="D1057" s="8" t="s">
        <v>15</v>
      </c>
      <c r="E1057" s="8" t="s">
        <v>15</v>
      </c>
      <c r="F1057" s="9">
        <f t="shared" si="40"/>
        <v>-3700000</v>
      </c>
      <c r="G1057" s="9">
        <v>-37</v>
      </c>
      <c r="H1057" s="10">
        <v>-3970544</v>
      </c>
      <c r="I1057" s="11">
        <v>56776013319.509537</v>
      </c>
      <c r="J1057" s="11">
        <v>575062</v>
      </c>
      <c r="K1057" s="11">
        <v>98730.247033379987</v>
      </c>
      <c r="L1057" s="12">
        <v>317524.85976494057</v>
      </c>
      <c r="M1057" s="11">
        <v>837</v>
      </c>
      <c r="N1057" s="13"/>
      <c r="O1057" t="str">
        <f t="shared" si="39"/>
        <v/>
      </c>
    </row>
    <row r="1058" spans="1:15" hidden="1">
      <c r="A1058" s="41">
        <v>2.2025000000000001</v>
      </c>
      <c r="B1058" s="14">
        <v>45691</v>
      </c>
      <c r="C1058" s="8" t="s">
        <v>13</v>
      </c>
      <c r="D1058" s="8" t="s">
        <v>15</v>
      </c>
      <c r="E1058" s="8" t="s">
        <v>15</v>
      </c>
      <c r="F1058" s="9">
        <f t="shared" si="40"/>
        <v>-1800000</v>
      </c>
      <c r="G1058" s="9">
        <v>-18</v>
      </c>
      <c r="H1058" s="10">
        <v>-1931616</v>
      </c>
      <c r="I1058" s="11">
        <v>56774236175.062935</v>
      </c>
      <c r="J1058" s="11">
        <v>575044</v>
      </c>
      <c r="K1058" s="11">
        <v>98730.247033379987</v>
      </c>
      <c r="L1058" s="12">
        <v>154471.55339916027</v>
      </c>
      <c r="M1058" s="11">
        <v>838</v>
      </c>
      <c r="N1058" s="13"/>
      <c r="O1058" t="str">
        <f t="shared" si="39"/>
        <v/>
      </c>
    </row>
    <row r="1059" spans="1:15" hidden="1">
      <c r="A1059" s="41">
        <v>2.2025000000000001</v>
      </c>
      <c r="B1059" s="14">
        <v>45691</v>
      </c>
      <c r="C1059" s="8" t="s">
        <v>13</v>
      </c>
      <c r="D1059" s="8" t="s">
        <v>15</v>
      </c>
      <c r="E1059" s="8" t="s">
        <v>15</v>
      </c>
      <c r="F1059" s="9">
        <f t="shared" si="40"/>
        <v>-93100000</v>
      </c>
      <c r="G1059" s="9">
        <v>-931</v>
      </c>
      <c r="H1059" s="10">
        <v>-99907472</v>
      </c>
      <c r="I1059" s="11">
        <v>56682318315.07486</v>
      </c>
      <c r="J1059" s="11">
        <v>574113</v>
      </c>
      <c r="K1059" s="11">
        <v>98730.247033379987</v>
      </c>
      <c r="L1059" s="12">
        <v>7989612.0119232386</v>
      </c>
      <c r="M1059" s="11">
        <v>839</v>
      </c>
      <c r="N1059" s="13"/>
      <c r="O1059" t="str">
        <f t="shared" si="39"/>
        <v/>
      </c>
    </row>
    <row r="1060" spans="1:15" hidden="1">
      <c r="A1060" s="41">
        <v>2.2025000000000001</v>
      </c>
      <c r="B1060" s="14">
        <v>45691</v>
      </c>
      <c r="C1060" s="8" t="s">
        <v>13</v>
      </c>
      <c r="D1060" s="8" t="s">
        <v>15</v>
      </c>
      <c r="E1060" s="8" t="s">
        <v>15</v>
      </c>
      <c r="F1060" s="9">
        <f t="shared" si="40"/>
        <v>-1100000</v>
      </c>
      <c r="G1060" s="9">
        <v>-11</v>
      </c>
      <c r="H1060" s="10">
        <v>-1180432</v>
      </c>
      <c r="I1060" s="11">
        <v>56681232282.357491</v>
      </c>
      <c r="J1060" s="11">
        <v>574102</v>
      </c>
      <c r="K1060" s="11">
        <v>98730.247033379987</v>
      </c>
      <c r="L1060" s="12">
        <v>94399.282632820075</v>
      </c>
      <c r="M1060" s="11">
        <v>840</v>
      </c>
      <c r="N1060" s="13"/>
      <c r="O1060" t="str">
        <f t="shared" si="39"/>
        <v/>
      </c>
    </row>
    <row r="1061" spans="1:15" hidden="1">
      <c r="A1061" s="41">
        <v>2.2025000000000001</v>
      </c>
      <c r="B1061" s="14">
        <v>45691</v>
      </c>
      <c r="C1061" s="8" t="s">
        <v>13</v>
      </c>
      <c r="D1061" s="8" t="s">
        <v>15</v>
      </c>
      <c r="E1061" s="8" t="s">
        <v>15</v>
      </c>
      <c r="F1061" s="9">
        <f t="shared" si="40"/>
        <v>-5600000</v>
      </c>
      <c r="G1061" s="9">
        <v>-56</v>
      </c>
      <c r="H1061" s="10">
        <v>-6009472</v>
      </c>
      <c r="I1061" s="11">
        <v>56675703388.523621</v>
      </c>
      <c r="J1061" s="11">
        <v>574046</v>
      </c>
      <c r="K1061" s="11">
        <v>98730.247033379987</v>
      </c>
      <c r="L1061" s="12">
        <v>480578.16613072064</v>
      </c>
      <c r="M1061" s="11">
        <v>841</v>
      </c>
      <c r="N1061" s="13"/>
      <c r="O1061" t="str">
        <f t="shared" si="39"/>
        <v/>
      </c>
    </row>
    <row r="1062" spans="1:15" hidden="1">
      <c r="A1062" s="41">
        <v>2.2025000000000001</v>
      </c>
      <c r="B1062" s="14">
        <v>45691</v>
      </c>
      <c r="C1062" s="8" t="s">
        <v>13</v>
      </c>
      <c r="D1062" s="8" t="s">
        <v>15</v>
      </c>
      <c r="E1062" s="8" t="s">
        <v>15</v>
      </c>
      <c r="F1062" s="9">
        <f t="shared" si="40"/>
        <v>-1300000</v>
      </c>
      <c r="G1062" s="9">
        <v>-13</v>
      </c>
      <c r="H1062" s="10">
        <v>-1395056</v>
      </c>
      <c r="I1062" s="11">
        <v>56674419895.312187</v>
      </c>
      <c r="J1062" s="11">
        <v>574033</v>
      </c>
      <c r="K1062" s="11">
        <v>98730.247033379987</v>
      </c>
      <c r="L1062" s="12">
        <v>111562.78856606013</v>
      </c>
      <c r="M1062" s="11">
        <v>842</v>
      </c>
      <c r="N1062" s="13"/>
      <c r="O1062" t="str">
        <f t="shared" si="39"/>
        <v/>
      </c>
    </row>
    <row r="1063" spans="1:15" hidden="1">
      <c r="A1063" s="41">
        <v>2.2025000000000001</v>
      </c>
      <c r="B1063" s="14">
        <v>45691</v>
      </c>
      <c r="C1063" s="8" t="s">
        <v>13</v>
      </c>
      <c r="D1063" s="8" t="s">
        <v>15</v>
      </c>
      <c r="E1063" s="8" t="s">
        <v>15</v>
      </c>
      <c r="F1063" s="9">
        <f t="shared" si="40"/>
        <v>-46500000</v>
      </c>
      <c r="G1063" s="9">
        <v>-465</v>
      </c>
      <c r="H1063" s="10">
        <v>-49900080</v>
      </c>
      <c r="I1063" s="11">
        <v>56628510330.441666</v>
      </c>
      <c r="J1063" s="11">
        <v>573568</v>
      </c>
      <c r="K1063" s="11">
        <v>98730.247033379987</v>
      </c>
      <c r="L1063" s="12">
        <v>3990515.1294783056</v>
      </c>
      <c r="M1063" s="11">
        <v>843</v>
      </c>
      <c r="N1063" s="13"/>
      <c r="O1063" t="str">
        <f t="shared" si="39"/>
        <v/>
      </c>
    </row>
    <row r="1064" spans="1:15" hidden="1">
      <c r="A1064" s="41">
        <v>2.2025000000000001</v>
      </c>
      <c r="B1064" s="14">
        <v>45691</v>
      </c>
      <c r="C1064" s="8" t="s">
        <v>13</v>
      </c>
      <c r="D1064" s="8" t="s">
        <v>15</v>
      </c>
      <c r="E1064" s="8" t="s">
        <v>15</v>
      </c>
      <c r="F1064" s="9">
        <f t="shared" si="40"/>
        <v>-1800000</v>
      </c>
      <c r="G1064" s="9">
        <v>-18</v>
      </c>
      <c r="H1064" s="10">
        <v>-1931616</v>
      </c>
      <c r="I1064" s="11">
        <v>56626733185.995064</v>
      </c>
      <c r="J1064" s="11">
        <v>573550</v>
      </c>
      <c r="K1064" s="11">
        <v>98730.247033379987</v>
      </c>
      <c r="L1064" s="12">
        <v>154471.55339916027</v>
      </c>
      <c r="M1064" s="11">
        <v>844</v>
      </c>
      <c r="N1064" s="13"/>
      <c r="O1064" t="str">
        <f t="shared" si="39"/>
        <v/>
      </c>
    </row>
    <row r="1065" spans="1:15" hidden="1">
      <c r="A1065" s="41">
        <v>2.2025000000000001</v>
      </c>
      <c r="B1065" s="14">
        <v>45691</v>
      </c>
      <c r="C1065" s="8" t="s">
        <v>13</v>
      </c>
      <c r="D1065" s="8" t="s">
        <v>15</v>
      </c>
      <c r="E1065" s="8" t="s">
        <v>15</v>
      </c>
      <c r="F1065" s="9">
        <f t="shared" si="40"/>
        <v>-167600000</v>
      </c>
      <c r="G1065" s="9">
        <v>-1676</v>
      </c>
      <c r="H1065" s="10">
        <v>-179854912</v>
      </c>
      <c r="I1065" s="11">
        <v>56461261291.967117</v>
      </c>
      <c r="J1065" s="11">
        <v>571874</v>
      </c>
      <c r="K1065" s="11">
        <v>98730.247033379987</v>
      </c>
      <c r="L1065" s="12">
        <v>14383017.972055137</v>
      </c>
      <c r="M1065" s="11">
        <v>845</v>
      </c>
      <c r="N1065" s="13"/>
      <c r="O1065" t="str">
        <f t="shared" si="39"/>
        <v/>
      </c>
    </row>
    <row r="1066" spans="1:15" hidden="1">
      <c r="A1066" s="41">
        <v>2.2025000000000001</v>
      </c>
      <c r="B1066" s="14">
        <v>45691</v>
      </c>
      <c r="C1066" s="8" t="s">
        <v>13</v>
      </c>
      <c r="D1066" s="8" t="s">
        <v>15</v>
      </c>
      <c r="E1066" s="8" t="s">
        <v>15</v>
      </c>
      <c r="F1066" s="9">
        <f t="shared" si="40"/>
        <v>-55600000</v>
      </c>
      <c r="G1066" s="9">
        <v>-556</v>
      </c>
      <c r="H1066" s="10">
        <v>-59665472</v>
      </c>
      <c r="I1066" s="11">
        <v>56406367274.616554</v>
      </c>
      <c r="J1066" s="11">
        <v>571318</v>
      </c>
      <c r="K1066" s="11">
        <v>98730.247033379987</v>
      </c>
      <c r="L1066" s="12">
        <v>4771454.6494407281</v>
      </c>
      <c r="M1066" s="11">
        <v>846</v>
      </c>
      <c r="N1066" s="13"/>
      <c r="O1066" t="str">
        <f t="shared" si="39"/>
        <v/>
      </c>
    </row>
    <row r="1067" spans="1:15" hidden="1">
      <c r="A1067" s="41">
        <v>2.2025000000000001</v>
      </c>
      <c r="B1067" s="14">
        <v>45691</v>
      </c>
      <c r="C1067" s="8" t="s">
        <v>13</v>
      </c>
      <c r="D1067" s="8" t="s">
        <v>15</v>
      </c>
      <c r="E1067" s="8" t="s">
        <v>15</v>
      </c>
      <c r="F1067" s="9">
        <f t="shared" si="40"/>
        <v>-94400000</v>
      </c>
      <c r="G1067" s="9">
        <v>-944</v>
      </c>
      <c r="H1067" s="10">
        <v>-101302528</v>
      </c>
      <c r="I1067" s="11">
        <v>56313165921.417046</v>
      </c>
      <c r="J1067" s="11">
        <v>570374</v>
      </c>
      <c r="K1067" s="11">
        <v>98730.247033379987</v>
      </c>
      <c r="L1067" s="12">
        <v>8101174.8004892915</v>
      </c>
      <c r="M1067" s="11">
        <v>847</v>
      </c>
      <c r="N1067" s="13"/>
      <c r="O1067" t="str">
        <f t="shared" si="39"/>
        <v/>
      </c>
    </row>
    <row r="1068" spans="1:15" hidden="1">
      <c r="A1068" s="41">
        <v>2.2025000000000001</v>
      </c>
      <c r="B1068" s="14">
        <v>45691</v>
      </c>
      <c r="C1068" s="8" t="s">
        <v>13</v>
      </c>
      <c r="D1068" s="8" t="s">
        <v>14</v>
      </c>
      <c r="E1068" s="8" t="s">
        <v>14</v>
      </c>
      <c r="F1068" s="9">
        <f t="shared" si="40"/>
        <v>-4700000</v>
      </c>
      <c r="G1068" s="9">
        <v>-47</v>
      </c>
      <c r="H1068" s="10">
        <v>-4942614</v>
      </c>
      <c r="I1068" s="11">
        <v>18995624496.08107</v>
      </c>
      <c r="J1068" s="11">
        <v>190036</v>
      </c>
      <c r="K1068" s="11">
        <v>99958.031615488988</v>
      </c>
      <c r="L1068" s="12">
        <v>244586.51407201774</v>
      </c>
      <c r="M1068" s="11">
        <v>211</v>
      </c>
      <c r="N1068" s="13"/>
      <c r="O1068" t="str">
        <f t="shared" si="39"/>
        <v/>
      </c>
    </row>
    <row r="1069" spans="1:15" hidden="1">
      <c r="A1069" s="41">
        <v>2.2025000000000001</v>
      </c>
      <c r="B1069" s="14">
        <v>45691</v>
      </c>
      <c r="C1069" s="8" t="s">
        <v>13</v>
      </c>
      <c r="D1069" s="8" t="s">
        <v>15</v>
      </c>
      <c r="E1069" s="8" t="s">
        <v>15</v>
      </c>
      <c r="F1069" s="9">
        <f t="shared" si="40"/>
        <v>-2000000</v>
      </c>
      <c r="G1069" s="9">
        <v>-20</v>
      </c>
      <c r="H1069" s="10">
        <v>-2146240</v>
      </c>
      <c r="I1069" s="11">
        <v>56311191316.476379</v>
      </c>
      <c r="J1069" s="11">
        <v>570354</v>
      </c>
      <c r="K1069" s="11">
        <v>98730.247033379987</v>
      </c>
      <c r="L1069" s="12">
        <v>171635.05933240033</v>
      </c>
      <c r="M1069" s="11">
        <v>848</v>
      </c>
      <c r="N1069" s="13"/>
      <c r="O1069" t="str">
        <f t="shared" si="39"/>
        <v/>
      </c>
    </row>
    <row r="1070" spans="1:15" hidden="1">
      <c r="A1070" s="41">
        <v>2.2025000000000001</v>
      </c>
      <c r="B1070" s="14">
        <v>45691</v>
      </c>
      <c r="C1070" s="8" t="s">
        <v>13</v>
      </c>
      <c r="D1070" s="8" t="s">
        <v>15</v>
      </c>
      <c r="E1070" s="8" t="s">
        <v>15</v>
      </c>
      <c r="F1070" s="9">
        <f t="shared" si="40"/>
        <v>-9400000</v>
      </c>
      <c r="G1070" s="9">
        <v>-94</v>
      </c>
      <c r="H1070" s="10">
        <v>-10087328</v>
      </c>
      <c r="I1070" s="11">
        <v>56301910673.255241</v>
      </c>
      <c r="J1070" s="11">
        <v>570260</v>
      </c>
      <c r="K1070" s="11">
        <v>98730.247033379987</v>
      </c>
      <c r="L1070" s="12">
        <v>806684.77886228077</v>
      </c>
      <c r="M1070" s="11">
        <v>849</v>
      </c>
      <c r="N1070" s="13"/>
      <c r="O1070" t="str">
        <f t="shared" si="39"/>
        <v/>
      </c>
    </row>
    <row r="1071" spans="1:15" hidden="1">
      <c r="A1071" s="41">
        <v>2.2025000000000001</v>
      </c>
      <c r="B1071" s="14">
        <v>45691</v>
      </c>
      <c r="C1071" s="8" t="s">
        <v>13</v>
      </c>
      <c r="D1071" s="8" t="s">
        <v>15</v>
      </c>
      <c r="E1071" s="8" t="s">
        <v>15</v>
      </c>
      <c r="F1071" s="9">
        <f t="shared" si="40"/>
        <v>-18600000</v>
      </c>
      <c r="G1071" s="9">
        <v>-186</v>
      </c>
      <c r="H1071" s="10">
        <v>-19960032</v>
      </c>
      <c r="I1071" s="11">
        <v>56283546847.30703</v>
      </c>
      <c r="J1071" s="11">
        <v>570074</v>
      </c>
      <c r="K1071" s="11">
        <v>98730.247033379987</v>
      </c>
      <c r="L1071" s="12">
        <v>1596206.0517913215</v>
      </c>
      <c r="M1071" s="11">
        <v>850</v>
      </c>
      <c r="N1071" s="13"/>
      <c r="O1071" t="str">
        <f t="shared" si="39"/>
        <v/>
      </c>
    </row>
    <row r="1072" spans="1:15" hidden="1">
      <c r="A1072" s="41">
        <v>2.2025000000000001</v>
      </c>
      <c r="B1072" s="14">
        <v>45691</v>
      </c>
      <c r="C1072" s="8" t="s">
        <v>13</v>
      </c>
      <c r="D1072" s="8" t="s">
        <v>15</v>
      </c>
      <c r="E1072" s="8" t="s">
        <v>15</v>
      </c>
      <c r="F1072" s="9">
        <f t="shared" si="40"/>
        <v>-1800000</v>
      </c>
      <c r="G1072" s="9">
        <v>-18</v>
      </c>
      <c r="H1072" s="10">
        <v>-1931616</v>
      </c>
      <c r="I1072" s="11">
        <v>56281769702.860428</v>
      </c>
      <c r="J1072" s="11">
        <v>570056</v>
      </c>
      <c r="K1072" s="11">
        <v>98730.247033379987</v>
      </c>
      <c r="L1072" s="12">
        <v>154471.55339916027</v>
      </c>
      <c r="M1072" s="11">
        <v>851</v>
      </c>
      <c r="N1072" s="13"/>
      <c r="O1072" t="str">
        <f t="shared" si="39"/>
        <v/>
      </c>
    </row>
    <row r="1073" spans="1:15" hidden="1">
      <c r="A1073" s="41">
        <v>2.2025000000000001</v>
      </c>
      <c r="B1073" s="14">
        <v>45691</v>
      </c>
      <c r="C1073" s="8" t="s">
        <v>13</v>
      </c>
      <c r="D1073" s="8" t="s">
        <v>15</v>
      </c>
      <c r="E1073" s="8" t="s">
        <v>15</v>
      </c>
      <c r="F1073" s="9">
        <f t="shared" si="40"/>
        <v>-37200000</v>
      </c>
      <c r="G1073" s="9">
        <v>-372</v>
      </c>
      <c r="H1073" s="10">
        <v>-39920064</v>
      </c>
      <c r="I1073" s="11">
        <v>56245042050.964012</v>
      </c>
      <c r="J1073" s="11">
        <v>569684</v>
      </c>
      <c r="K1073" s="11">
        <v>98730.247033379987</v>
      </c>
      <c r="L1073" s="12">
        <v>3192412.103582643</v>
      </c>
      <c r="M1073" s="11">
        <v>852</v>
      </c>
      <c r="N1073" s="13"/>
      <c r="O1073" t="str">
        <f t="shared" si="39"/>
        <v/>
      </c>
    </row>
    <row r="1074" spans="1:15" hidden="1">
      <c r="A1074" s="41">
        <v>2.2025000000000001</v>
      </c>
      <c r="B1074" s="14">
        <v>45691</v>
      </c>
      <c r="C1074" s="8" t="s">
        <v>13</v>
      </c>
      <c r="D1074" s="8" t="s">
        <v>15</v>
      </c>
      <c r="E1074" s="8" t="s">
        <v>15</v>
      </c>
      <c r="F1074" s="9">
        <f t="shared" si="40"/>
        <v>-18600000</v>
      </c>
      <c r="G1074" s="9">
        <v>-186</v>
      </c>
      <c r="H1074" s="10">
        <v>-19960032</v>
      </c>
      <c r="I1074" s="11">
        <v>56226678225.0158</v>
      </c>
      <c r="J1074" s="11">
        <v>569498</v>
      </c>
      <c r="K1074" s="11">
        <v>98730.247033379987</v>
      </c>
      <c r="L1074" s="12">
        <v>1596206.0517913215</v>
      </c>
      <c r="M1074" s="11">
        <v>853</v>
      </c>
      <c r="N1074" s="13"/>
      <c r="O1074" t="str">
        <f t="shared" si="39"/>
        <v/>
      </c>
    </row>
    <row r="1075" spans="1:15" hidden="1">
      <c r="A1075" s="41">
        <v>2.2025000000000001</v>
      </c>
      <c r="B1075" s="14">
        <v>45691</v>
      </c>
      <c r="C1075" s="8" t="s">
        <v>13</v>
      </c>
      <c r="D1075" s="8" t="s">
        <v>15</v>
      </c>
      <c r="E1075" s="8" t="s">
        <v>15</v>
      </c>
      <c r="F1075" s="9">
        <f t="shared" si="40"/>
        <v>-1800000</v>
      </c>
      <c r="G1075" s="9">
        <v>-18</v>
      </c>
      <c r="H1075" s="10">
        <v>-1931616</v>
      </c>
      <c r="I1075" s="11">
        <v>56224901080.569199</v>
      </c>
      <c r="J1075" s="11">
        <v>569480</v>
      </c>
      <c r="K1075" s="11">
        <v>98730.247033379987</v>
      </c>
      <c r="L1075" s="12">
        <v>154471.55339916027</v>
      </c>
      <c r="M1075" s="11">
        <v>854</v>
      </c>
      <c r="N1075" s="13"/>
      <c r="O1075" t="str">
        <f t="shared" si="39"/>
        <v/>
      </c>
    </row>
    <row r="1076" spans="1:15" hidden="1">
      <c r="A1076" s="41">
        <v>2.2025000000000001</v>
      </c>
      <c r="B1076" s="14">
        <v>45691</v>
      </c>
      <c r="C1076" s="8" t="s">
        <v>13</v>
      </c>
      <c r="D1076" s="8" t="s">
        <v>15</v>
      </c>
      <c r="E1076" s="8" t="s">
        <v>15</v>
      </c>
      <c r="F1076" s="9">
        <f t="shared" si="40"/>
        <v>-3800000</v>
      </c>
      <c r="G1076" s="9">
        <v>-38</v>
      </c>
      <c r="H1076" s="10">
        <v>-4077856</v>
      </c>
      <c r="I1076" s="11">
        <v>56221149331.181931</v>
      </c>
      <c r="J1076" s="11">
        <v>569442</v>
      </c>
      <c r="K1076" s="11">
        <v>98730.247033379987</v>
      </c>
      <c r="L1076" s="12">
        <v>326106.6127315606</v>
      </c>
      <c r="M1076" s="11">
        <v>855</v>
      </c>
      <c r="N1076" s="13"/>
      <c r="O1076" t="str">
        <f t="shared" si="39"/>
        <v/>
      </c>
    </row>
    <row r="1077" spans="1:15" hidden="1">
      <c r="A1077" s="41">
        <v>2.2025000000000001</v>
      </c>
      <c r="B1077" s="14">
        <v>45691</v>
      </c>
      <c r="C1077" s="8" t="s">
        <v>13</v>
      </c>
      <c r="D1077" s="8" t="s">
        <v>14</v>
      </c>
      <c r="E1077" s="8" t="s">
        <v>14</v>
      </c>
      <c r="F1077" s="9">
        <f t="shared" si="40"/>
        <v>-2900000</v>
      </c>
      <c r="G1077" s="9">
        <v>-29</v>
      </c>
      <c r="H1077" s="10">
        <v>-3049698</v>
      </c>
      <c r="I1077" s="11">
        <v>18992725713.164219</v>
      </c>
      <c r="J1077" s="11">
        <v>190007</v>
      </c>
      <c r="K1077" s="11">
        <v>99958.031615488988</v>
      </c>
      <c r="L1077" s="12">
        <v>150915.08315081941</v>
      </c>
      <c r="M1077" s="11">
        <v>212</v>
      </c>
      <c r="N1077" s="13"/>
      <c r="O1077" t="str">
        <f t="shared" si="39"/>
        <v/>
      </c>
    </row>
    <row r="1078" spans="1:15" hidden="1">
      <c r="A1078" s="41">
        <v>2.2025000000000001</v>
      </c>
      <c r="B1078" s="14">
        <v>45691</v>
      </c>
      <c r="C1078" s="8" t="s">
        <v>13</v>
      </c>
      <c r="D1078" s="8" t="s">
        <v>15</v>
      </c>
      <c r="E1078" s="8" t="s">
        <v>15</v>
      </c>
      <c r="F1078" s="9">
        <f t="shared" si="40"/>
        <v>-9300000</v>
      </c>
      <c r="G1078" s="9">
        <v>-93</v>
      </c>
      <c r="H1078" s="10">
        <v>-9980016</v>
      </c>
      <c r="I1078" s="11">
        <v>56211967418.207825</v>
      </c>
      <c r="J1078" s="11">
        <v>569349</v>
      </c>
      <c r="K1078" s="11">
        <v>98730.247033379987</v>
      </c>
      <c r="L1078" s="12">
        <v>798103.02589566074</v>
      </c>
      <c r="M1078" s="11">
        <v>856</v>
      </c>
      <c r="N1078" s="13"/>
      <c r="O1078" t="str">
        <f t="shared" si="39"/>
        <v/>
      </c>
    </row>
    <row r="1079" spans="1:15" hidden="1">
      <c r="A1079" s="41">
        <v>2.2025000000000001</v>
      </c>
      <c r="B1079" s="14">
        <v>45691</v>
      </c>
      <c r="C1079" s="8" t="s">
        <v>13</v>
      </c>
      <c r="D1079" s="8" t="s">
        <v>15</v>
      </c>
      <c r="E1079" s="8" t="s">
        <v>15</v>
      </c>
      <c r="F1079" s="9">
        <f t="shared" si="40"/>
        <v>-2700000</v>
      </c>
      <c r="G1079" s="9">
        <v>-27</v>
      </c>
      <c r="H1079" s="10">
        <v>-2897424</v>
      </c>
      <c r="I1079" s="11">
        <v>56209301701.537926</v>
      </c>
      <c r="J1079" s="11">
        <v>569322</v>
      </c>
      <c r="K1079" s="11">
        <v>98730.247033379987</v>
      </c>
      <c r="L1079" s="12">
        <v>231707.33009874029</v>
      </c>
      <c r="M1079" s="11">
        <v>857</v>
      </c>
      <c r="N1079" s="13"/>
      <c r="O1079" t="str">
        <f t="shared" si="39"/>
        <v/>
      </c>
    </row>
    <row r="1080" spans="1:15" hidden="1">
      <c r="A1080" s="41">
        <v>2.2025000000000001</v>
      </c>
      <c r="B1080" s="14">
        <v>45691</v>
      </c>
      <c r="C1080" s="8" t="s">
        <v>13</v>
      </c>
      <c r="D1080" s="8" t="s">
        <v>15</v>
      </c>
      <c r="E1080" s="8" t="s">
        <v>15</v>
      </c>
      <c r="F1080" s="9">
        <f t="shared" si="40"/>
        <v>-5000000</v>
      </c>
      <c r="G1080" s="9">
        <v>-50</v>
      </c>
      <c r="H1080" s="10">
        <v>-5365600</v>
      </c>
      <c r="I1080" s="11">
        <v>56204365189.186256</v>
      </c>
      <c r="J1080" s="11">
        <v>569272</v>
      </c>
      <c r="K1080" s="11">
        <v>98730.247033379987</v>
      </c>
      <c r="L1080" s="12">
        <v>429087.64833100047</v>
      </c>
      <c r="M1080" s="11">
        <v>858</v>
      </c>
      <c r="N1080" s="13"/>
      <c r="O1080" t="str">
        <f t="shared" si="39"/>
        <v/>
      </c>
    </row>
    <row r="1081" spans="1:15" hidden="1">
      <c r="A1081" s="41">
        <v>2.2025000000000001</v>
      </c>
      <c r="B1081" s="14">
        <v>45691</v>
      </c>
      <c r="C1081" s="8" t="s">
        <v>13</v>
      </c>
      <c r="D1081" s="8" t="s">
        <v>15</v>
      </c>
      <c r="E1081" s="8" t="s">
        <v>15</v>
      </c>
      <c r="F1081" s="9">
        <f t="shared" si="40"/>
        <v>-900000</v>
      </c>
      <c r="G1081" s="9">
        <v>-9</v>
      </c>
      <c r="H1081" s="10">
        <v>-965808</v>
      </c>
      <c r="I1081" s="11">
        <v>56203476616.962959</v>
      </c>
      <c r="J1081" s="11">
        <v>569263</v>
      </c>
      <c r="K1081" s="11">
        <v>98730.247033379987</v>
      </c>
      <c r="L1081" s="12">
        <v>77235.776699580136</v>
      </c>
      <c r="M1081" s="11">
        <v>859</v>
      </c>
      <c r="N1081" s="13"/>
      <c r="O1081" t="str">
        <f t="shared" si="39"/>
        <v/>
      </c>
    </row>
    <row r="1082" spans="1:15" hidden="1">
      <c r="A1082" s="41">
        <v>2.2025000000000001</v>
      </c>
      <c r="B1082" s="14">
        <v>45691</v>
      </c>
      <c r="C1082" s="8" t="s">
        <v>13</v>
      </c>
      <c r="D1082" s="8" t="s">
        <v>15</v>
      </c>
      <c r="E1082" s="8" t="s">
        <v>15</v>
      </c>
      <c r="F1082" s="9">
        <f t="shared" si="40"/>
        <v>-900000</v>
      </c>
      <c r="G1082" s="9">
        <v>-9</v>
      </c>
      <c r="H1082" s="10">
        <v>-965808</v>
      </c>
      <c r="I1082" s="11">
        <v>56202588044.739662</v>
      </c>
      <c r="J1082" s="11">
        <v>569254</v>
      </c>
      <c r="K1082" s="11">
        <v>98730.247033379987</v>
      </c>
      <c r="L1082" s="12">
        <v>77235.776699580136</v>
      </c>
      <c r="M1082" s="11">
        <v>860</v>
      </c>
      <c r="N1082" s="13"/>
      <c r="O1082" t="str">
        <f t="shared" si="39"/>
        <v/>
      </c>
    </row>
    <row r="1083" spans="1:15" hidden="1">
      <c r="A1083" s="41">
        <v>2.2025000000000001</v>
      </c>
      <c r="B1083" s="14">
        <v>45691</v>
      </c>
      <c r="C1083" s="8" t="s">
        <v>13</v>
      </c>
      <c r="D1083" s="8" t="s">
        <v>15</v>
      </c>
      <c r="E1083" s="8" t="s">
        <v>15</v>
      </c>
      <c r="F1083" s="9">
        <f t="shared" si="40"/>
        <v>-6900000</v>
      </c>
      <c r="G1083" s="9">
        <v>-69</v>
      </c>
      <c r="H1083" s="10">
        <v>-7404528</v>
      </c>
      <c r="I1083" s="11">
        <v>56195775657.694359</v>
      </c>
      <c r="J1083" s="11">
        <v>569185</v>
      </c>
      <c r="K1083" s="11">
        <v>98730.247033379987</v>
      </c>
      <c r="L1083" s="12">
        <v>592140.954696781</v>
      </c>
      <c r="M1083" s="11">
        <v>861</v>
      </c>
      <c r="N1083" s="13"/>
      <c r="O1083" t="str">
        <f t="shared" si="39"/>
        <v/>
      </c>
    </row>
    <row r="1084" spans="1:15" hidden="1">
      <c r="A1084" s="41">
        <v>2.2025000000000001</v>
      </c>
      <c r="B1084" s="14">
        <v>45691</v>
      </c>
      <c r="C1084" s="8" t="s">
        <v>13</v>
      </c>
      <c r="D1084" s="8" t="s">
        <v>15</v>
      </c>
      <c r="E1084" s="8" t="s">
        <v>15</v>
      </c>
      <c r="F1084" s="9">
        <f t="shared" si="40"/>
        <v>-900000</v>
      </c>
      <c r="G1084" s="9">
        <v>-9</v>
      </c>
      <c r="H1084" s="10">
        <v>-965808</v>
      </c>
      <c r="I1084" s="11">
        <v>56194887085.471062</v>
      </c>
      <c r="J1084" s="11">
        <v>569176</v>
      </c>
      <c r="K1084" s="11">
        <v>98730.247033379987</v>
      </c>
      <c r="L1084" s="12">
        <v>77235.776699580136</v>
      </c>
      <c r="M1084" s="11">
        <v>862</v>
      </c>
      <c r="N1084" s="13"/>
      <c r="O1084" t="str">
        <f t="shared" si="39"/>
        <v/>
      </c>
    </row>
    <row r="1085" spans="1:15" hidden="1">
      <c r="A1085" s="41">
        <v>2.2025000000000001</v>
      </c>
      <c r="B1085" s="14">
        <v>45691</v>
      </c>
      <c r="C1085" s="8" t="s">
        <v>13</v>
      </c>
      <c r="D1085" s="8" t="s">
        <v>15</v>
      </c>
      <c r="E1085" s="8" t="s">
        <v>15</v>
      </c>
      <c r="F1085" s="9">
        <f t="shared" si="40"/>
        <v>-13900000</v>
      </c>
      <c r="G1085" s="9">
        <v>-139</v>
      </c>
      <c r="H1085" s="10">
        <v>-14916368</v>
      </c>
      <c r="I1085" s="11">
        <v>56181163581.133423</v>
      </c>
      <c r="J1085" s="11">
        <v>569037</v>
      </c>
      <c r="K1085" s="11">
        <v>98730.247033379987</v>
      </c>
      <c r="L1085" s="12">
        <v>1192863.662360182</v>
      </c>
      <c r="M1085" s="11">
        <v>863</v>
      </c>
      <c r="N1085" s="13"/>
      <c r="O1085" t="str">
        <f t="shared" si="39"/>
        <v/>
      </c>
    </row>
    <row r="1086" spans="1:15" hidden="1">
      <c r="A1086" s="41">
        <v>2.2025000000000001</v>
      </c>
      <c r="B1086" s="14">
        <v>45691</v>
      </c>
      <c r="C1086" s="8" t="s">
        <v>13</v>
      </c>
      <c r="D1086" s="8" t="s">
        <v>15</v>
      </c>
      <c r="E1086" s="8" t="s">
        <v>15</v>
      </c>
      <c r="F1086" s="9">
        <f t="shared" si="40"/>
        <v>-1400000</v>
      </c>
      <c r="G1086" s="9">
        <v>-14</v>
      </c>
      <c r="H1086" s="10">
        <v>-1502368</v>
      </c>
      <c r="I1086" s="11">
        <v>56179781357.674957</v>
      </c>
      <c r="J1086" s="11">
        <v>569023</v>
      </c>
      <c r="K1086" s="11">
        <v>98730.247033379987</v>
      </c>
      <c r="L1086" s="12">
        <v>120144.54153268016</v>
      </c>
      <c r="M1086" s="11">
        <v>864</v>
      </c>
      <c r="N1086" s="13"/>
      <c r="O1086" t="str">
        <f t="shared" si="39"/>
        <v/>
      </c>
    </row>
    <row r="1087" spans="1:15" hidden="1">
      <c r="A1087" s="41">
        <v>2.2025000000000001</v>
      </c>
      <c r="B1087" s="14">
        <v>45691</v>
      </c>
      <c r="C1087" s="8" t="s">
        <v>13</v>
      </c>
      <c r="D1087" s="8" t="s">
        <v>15</v>
      </c>
      <c r="E1087" s="8" t="s">
        <v>15</v>
      </c>
      <c r="F1087" s="9">
        <f t="shared" si="40"/>
        <v>-8100000</v>
      </c>
      <c r="G1087" s="9">
        <v>-81</v>
      </c>
      <c r="H1087" s="10">
        <v>-8692272</v>
      </c>
      <c r="I1087" s="11">
        <v>56171784207.665253</v>
      </c>
      <c r="J1087" s="11">
        <v>568942</v>
      </c>
      <c r="K1087" s="11">
        <v>98730.247033379987</v>
      </c>
      <c r="L1087" s="12">
        <v>695121.99029622134</v>
      </c>
      <c r="M1087" s="11">
        <v>865</v>
      </c>
      <c r="N1087" s="13"/>
      <c r="O1087" t="str">
        <f t="shared" si="39"/>
        <v/>
      </c>
    </row>
    <row r="1088" spans="1:15" hidden="1">
      <c r="A1088" s="41">
        <v>2.2025000000000001</v>
      </c>
      <c r="B1088" s="14">
        <v>45691</v>
      </c>
      <c r="C1088" s="8" t="s">
        <v>13</v>
      </c>
      <c r="D1088" s="8" t="s">
        <v>15</v>
      </c>
      <c r="E1088" s="8" t="s">
        <v>15</v>
      </c>
      <c r="F1088" s="9">
        <f t="shared" si="40"/>
        <v>-14900000</v>
      </c>
      <c r="G1088" s="9">
        <v>-149</v>
      </c>
      <c r="H1088" s="10">
        <v>-15989488</v>
      </c>
      <c r="I1088" s="11">
        <v>56157073400.857277</v>
      </c>
      <c r="J1088" s="11">
        <v>568793</v>
      </c>
      <c r="K1088" s="11">
        <v>98730.247033379987</v>
      </c>
      <c r="L1088" s="12">
        <v>1278681.1920263823</v>
      </c>
      <c r="M1088" s="11">
        <v>866</v>
      </c>
      <c r="N1088" s="13"/>
      <c r="O1088" t="str">
        <f t="shared" si="39"/>
        <v/>
      </c>
    </row>
    <row r="1089" spans="1:15" hidden="1">
      <c r="A1089" s="41">
        <v>2.2025000000000001</v>
      </c>
      <c r="B1089" s="14">
        <v>45691</v>
      </c>
      <c r="C1089" s="8" t="s">
        <v>13</v>
      </c>
      <c r="D1089" s="8" t="s">
        <v>15</v>
      </c>
      <c r="E1089" s="8" t="s">
        <v>15</v>
      </c>
      <c r="F1089" s="9">
        <f t="shared" si="40"/>
        <v>-1000000</v>
      </c>
      <c r="G1089" s="9">
        <v>-10</v>
      </c>
      <c r="H1089" s="10">
        <v>-1073120</v>
      </c>
      <c r="I1089" s="11">
        <v>56156086098.38694</v>
      </c>
      <c r="J1089" s="11">
        <v>568783</v>
      </c>
      <c r="K1089" s="11">
        <v>98730.247033379987</v>
      </c>
      <c r="L1089" s="12">
        <v>85817.529666200164</v>
      </c>
      <c r="M1089" s="11">
        <v>867</v>
      </c>
      <c r="N1089" s="13"/>
      <c r="O1089" t="str">
        <f t="shared" si="39"/>
        <v/>
      </c>
    </row>
    <row r="1090" spans="1:15" hidden="1">
      <c r="A1090" s="41">
        <v>2.2025000000000001</v>
      </c>
      <c r="B1090" s="14">
        <v>45691</v>
      </c>
      <c r="C1090" s="8" t="s">
        <v>13</v>
      </c>
      <c r="D1090" s="8" t="s">
        <v>15</v>
      </c>
      <c r="E1090" s="8" t="s">
        <v>15</v>
      </c>
      <c r="F1090" s="9">
        <f t="shared" si="40"/>
        <v>-900000</v>
      </c>
      <c r="G1090" s="9">
        <v>-9</v>
      </c>
      <c r="H1090" s="10">
        <v>-965808</v>
      </c>
      <c r="I1090" s="11">
        <v>56155197526.163643</v>
      </c>
      <c r="J1090" s="11">
        <v>568774</v>
      </c>
      <c r="K1090" s="11">
        <v>98730.247033379987</v>
      </c>
      <c r="L1090" s="12">
        <v>77235.776699580136</v>
      </c>
      <c r="M1090" s="11">
        <v>868</v>
      </c>
      <c r="N1090" s="13"/>
      <c r="O1090" t="str">
        <f t="shared" ref="O1090:O1102" si="41">IF(M1090=_xlfn.MAXIFS(M:M,D:D,D1090),"X","")</f>
        <v/>
      </c>
    </row>
    <row r="1091" spans="1:15" hidden="1">
      <c r="A1091" s="41">
        <v>2.2025000000000001</v>
      </c>
      <c r="B1091" s="14">
        <v>45691</v>
      </c>
      <c r="C1091" s="8" t="s">
        <v>13</v>
      </c>
      <c r="D1091" s="8" t="s">
        <v>15</v>
      </c>
      <c r="E1091" s="8" t="s">
        <v>15</v>
      </c>
      <c r="F1091" s="9">
        <f t="shared" si="40"/>
        <v>-900000</v>
      </c>
      <c r="G1091" s="9">
        <v>-9</v>
      </c>
      <c r="H1091" s="10">
        <v>-965808</v>
      </c>
      <c r="I1091" s="11">
        <v>56154308953.940346</v>
      </c>
      <c r="J1091" s="11">
        <v>568765</v>
      </c>
      <c r="K1091" s="11">
        <v>98730.247033379987</v>
      </c>
      <c r="L1091" s="12">
        <v>77235.776699580136</v>
      </c>
      <c r="M1091" s="11">
        <v>869</v>
      </c>
      <c r="N1091" s="13"/>
      <c r="O1091" t="str">
        <f t="shared" si="41"/>
        <v/>
      </c>
    </row>
    <row r="1092" spans="1:15" hidden="1">
      <c r="A1092" s="41">
        <v>2.2025000000000001</v>
      </c>
      <c r="B1092" s="14">
        <v>45691</v>
      </c>
      <c r="C1092" s="8" t="s">
        <v>13</v>
      </c>
      <c r="D1092" s="8" t="s">
        <v>15</v>
      </c>
      <c r="E1092" s="8" t="s">
        <v>15</v>
      </c>
      <c r="F1092" s="9">
        <f t="shared" si="40"/>
        <v>-4700000</v>
      </c>
      <c r="G1092" s="9">
        <v>-47</v>
      </c>
      <c r="H1092" s="10">
        <v>-5043664</v>
      </c>
      <c r="I1092" s="11">
        <v>56149668632.329781</v>
      </c>
      <c r="J1092" s="11">
        <v>568718</v>
      </c>
      <c r="K1092" s="11">
        <v>98730.247033379987</v>
      </c>
      <c r="L1092" s="12">
        <v>403342.38943114039</v>
      </c>
      <c r="M1092" s="11">
        <v>870</v>
      </c>
      <c r="N1092" s="13"/>
      <c r="O1092" t="str">
        <f t="shared" si="41"/>
        <v/>
      </c>
    </row>
    <row r="1093" spans="1:15" hidden="1">
      <c r="A1093" s="41">
        <v>2.2025000000000001</v>
      </c>
      <c r="B1093" s="14">
        <v>45691</v>
      </c>
      <c r="C1093" s="8" t="s">
        <v>13</v>
      </c>
      <c r="D1093" s="8" t="s">
        <v>15</v>
      </c>
      <c r="E1093" s="8" t="s">
        <v>15</v>
      </c>
      <c r="F1093" s="9">
        <f t="shared" si="40"/>
        <v>-2000000</v>
      </c>
      <c r="G1093" s="9">
        <v>-20</v>
      </c>
      <c r="H1093" s="10">
        <v>-2146240</v>
      </c>
      <c r="I1093" s="11">
        <v>56147694027.389114</v>
      </c>
      <c r="J1093" s="11">
        <v>568698</v>
      </c>
      <c r="K1093" s="11">
        <v>98730.247033379987</v>
      </c>
      <c r="L1093" s="12">
        <v>171635.05933240033</v>
      </c>
      <c r="M1093" s="11">
        <v>871</v>
      </c>
      <c r="N1093" s="13"/>
      <c r="O1093" t="str">
        <f t="shared" si="41"/>
        <v/>
      </c>
    </row>
    <row r="1094" spans="1:15" hidden="1">
      <c r="A1094" s="41">
        <v>2.2025000000000001</v>
      </c>
      <c r="B1094" s="14">
        <v>45691</v>
      </c>
      <c r="C1094" s="8" t="s">
        <v>13</v>
      </c>
      <c r="D1094" s="8" t="s">
        <v>15</v>
      </c>
      <c r="E1094" s="8" t="s">
        <v>15</v>
      </c>
      <c r="F1094" s="9">
        <f t="shared" si="40"/>
        <v>-4800000</v>
      </c>
      <c r="G1094" s="9">
        <v>-48</v>
      </c>
      <c r="H1094" s="10">
        <v>-5150976</v>
      </c>
      <c r="I1094" s="11">
        <v>56142954975.531509</v>
      </c>
      <c r="J1094" s="11">
        <v>568650</v>
      </c>
      <c r="K1094" s="11">
        <v>98730.247033379987</v>
      </c>
      <c r="L1094" s="12">
        <v>411924.14239776041</v>
      </c>
      <c r="M1094" s="11">
        <v>872</v>
      </c>
      <c r="N1094" s="13"/>
      <c r="O1094" t="str">
        <f t="shared" si="41"/>
        <v/>
      </c>
    </row>
    <row r="1095" spans="1:15" hidden="1">
      <c r="A1095" s="41">
        <v>2.2025000000000001</v>
      </c>
      <c r="B1095" s="14">
        <v>45691</v>
      </c>
      <c r="C1095" s="8" t="s">
        <v>13</v>
      </c>
      <c r="D1095" s="8" t="s">
        <v>15</v>
      </c>
      <c r="E1095" s="8" t="s">
        <v>15</v>
      </c>
      <c r="F1095" s="9">
        <f t="shared" si="40"/>
        <v>-1800000</v>
      </c>
      <c r="G1095" s="9">
        <v>-18</v>
      </c>
      <c r="H1095" s="10">
        <v>-1931616</v>
      </c>
      <c r="I1095" s="11">
        <v>56141177831.084908</v>
      </c>
      <c r="J1095" s="11">
        <v>568632</v>
      </c>
      <c r="K1095" s="11">
        <v>98730.247033379987</v>
      </c>
      <c r="L1095" s="12">
        <v>154471.55339916027</v>
      </c>
      <c r="M1095" s="11">
        <v>873</v>
      </c>
      <c r="N1095" s="13"/>
      <c r="O1095" t="str">
        <f t="shared" si="41"/>
        <v/>
      </c>
    </row>
    <row r="1096" spans="1:15" hidden="1">
      <c r="A1096" s="41">
        <v>2.2025000000000001</v>
      </c>
      <c r="B1096" s="14">
        <v>45691</v>
      </c>
      <c r="C1096" s="8" t="s">
        <v>13</v>
      </c>
      <c r="D1096" s="8" t="s">
        <v>15</v>
      </c>
      <c r="E1096" s="8" t="s">
        <v>15</v>
      </c>
      <c r="F1096" s="9">
        <f t="shared" si="40"/>
        <v>-93100000</v>
      </c>
      <c r="G1096" s="9">
        <v>-931</v>
      </c>
      <c r="H1096" s="10">
        <v>-99907472</v>
      </c>
      <c r="I1096" s="11">
        <v>56049259971.096832</v>
      </c>
      <c r="J1096" s="11">
        <v>567701</v>
      </c>
      <c r="K1096" s="11">
        <v>98730.247033379987</v>
      </c>
      <c r="L1096" s="12">
        <v>7989612.0119232386</v>
      </c>
      <c r="M1096" s="11">
        <v>874</v>
      </c>
      <c r="N1096" s="13"/>
      <c r="O1096" t="str">
        <f t="shared" si="41"/>
        <v/>
      </c>
    </row>
    <row r="1097" spans="1:15" hidden="1">
      <c r="A1097" s="41">
        <v>2.2025000000000001</v>
      </c>
      <c r="B1097" s="14">
        <v>45691</v>
      </c>
      <c r="C1097" s="8" t="s">
        <v>13</v>
      </c>
      <c r="D1097" s="8" t="s">
        <v>15</v>
      </c>
      <c r="E1097" s="8" t="s">
        <v>15</v>
      </c>
      <c r="F1097" s="9">
        <f t="shared" si="40"/>
        <v>-65200000</v>
      </c>
      <c r="G1097" s="9">
        <v>-652</v>
      </c>
      <c r="H1097" s="10">
        <v>-69967424</v>
      </c>
      <c r="I1097" s="11">
        <v>55984887850.031067</v>
      </c>
      <c r="J1097" s="11">
        <v>567049</v>
      </c>
      <c r="K1097" s="11">
        <v>98730.247033379987</v>
      </c>
      <c r="L1097" s="12">
        <v>5595302.9342362508</v>
      </c>
      <c r="M1097" s="11">
        <v>875</v>
      </c>
      <c r="N1097" s="13"/>
      <c r="O1097" t="str">
        <f t="shared" si="41"/>
        <v/>
      </c>
    </row>
    <row r="1098" spans="1:15" hidden="1">
      <c r="A1098" s="41">
        <v>2.2025000000000001</v>
      </c>
      <c r="B1098" s="14">
        <v>45691</v>
      </c>
      <c r="C1098" s="8" t="s">
        <v>13</v>
      </c>
      <c r="D1098" s="8" t="s">
        <v>15</v>
      </c>
      <c r="E1098" s="8" t="s">
        <v>15</v>
      </c>
      <c r="F1098" s="9">
        <f t="shared" ref="F1098:F1161" si="42">100000*G1098</f>
        <v>-1900000</v>
      </c>
      <c r="G1098" s="9">
        <v>-19</v>
      </c>
      <c r="H1098" s="10">
        <v>-2038928</v>
      </c>
      <c r="I1098" s="11">
        <v>55983011975.337433</v>
      </c>
      <c r="J1098" s="11">
        <v>567030</v>
      </c>
      <c r="K1098" s="11">
        <v>98730.247033379987</v>
      </c>
      <c r="L1098" s="12">
        <v>163053.3063657803</v>
      </c>
      <c r="M1098" s="11">
        <v>876</v>
      </c>
      <c r="N1098" s="13"/>
      <c r="O1098" t="str">
        <f t="shared" si="41"/>
        <v/>
      </c>
    </row>
    <row r="1099" spans="1:15" hidden="1">
      <c r="A1099" s="41">
        <v>2.2025000000000001</v>
      </c>
      <c r="B1099" s="14">
        <v>45691</v>
      </c>
      <c r="C1099" s="8" t="s">
        <v>13</v>
      </c>
      <c r="D1099" s="8" t="s">
        <v>15</v>
      </c>
      <c r="E1099" s="8" t="s">
        <v>15</v>
      </c>
      <c r="F1099" s="9">
        <f t="shared" si="42"/>
        <v>-2900000</v>
      </c>
      <c r="G1099" s="9">
        <v>-29</v>
      </c>
      <c r="H1099" s="10">
        <v>-3112048</v>
      </c>
      <c r="I1099" s="11">
        <v>55980148798.173462</v>
      </c>
      <c r="J1099" s="11">
        <v>567001</v>
      </c>
      <c r="K1099" s="11">
        <v>98730.247033379987</v>
      </c>
      <c r="L1099" s="12">
        <v>248870.83603198035</v>
      </c>
      <c r="M1099" s="11">
        <v>877</v>
      </c>
      <c r="N1099" s="13"/>
      <c r="O1099" t="str">
        <f t="shared" si="41"/>
        <v/>
      </c>
    </row>
    <row r="1100" spans="1:15" hidden="1">
      <c r="A1100" s="41">
        <v>2.2025000000000001</v>
      </c>
      <c r="B1100" s="14">
        <v>45691</v>
      </c>
      <c r="C1100" s="8" t="s">
        <v>13</v>
      </c>
      <c r="D1100" s="8" t="s">
        <v>15</v>
      </c>
      <c r="E1100" s="8" t="s">
        <v>15</v>
      </c>
      <c r="F1100" s="9">
        <f t="shared" si="42"/>
        <v>-14900000</v>
      </c>
      <c r="G1100" s="9">
        <v>-149</v>
      </c>
      <c r="H1100" s="10">
        <v>-15989488</v>
      </c>
      <c r="I1100" s="11">
        <v>55965437991.365486</v>
      </c>
      <c r="J1100" s="11">
        <v>566852</v>
      </c>
      <c r="K1100" s="11">
        <v>98730.247033379987</v>
      </c>
      <c r="L1100" s="12">
        <v>1278681.1920263823</v>
      </c>
      <c r="M1100" s="11">
        <v>878</v>
      </c>
      <c r="N1100" s="13"/>
      <c r="O1100" t="str">
        <f t="shared" si="41"/>
        <v/>
      </c>
    </row>
    <row r="1101" spans="1:15" hidden="1">
      <c r="A1101" s="41">
        <v>2.2025000000000001</v>
      </c>
      <c r="B1101" s="14">
        <v>45691</v>
      </c>
      <c r="C1101" s="8" t="s">
        <v>13</v>
      </c>
      <c r="D1101" s="8" t="s">
        <v>14</v>
      </c>
      <c r="E1101" s="8" t="s">
        <v>14</v>
      </c>
      <c r="F1101" s="9">
        <f t="shared" si="42"/>
        <v>-4700000</v>
      </c>
      <c r="G1101" s="9">
        <v>-47</v>
      </c>
      <c r="H1101" s="10">
        <v>-4942614</v>
      </c>
      <c r="I1101" s="11">
        <v>18988027685.678291</v>
      </c>
      <c r="J1101" s="11">
        <v>189960</v>
      </c>
      <c r="K1101" s="11">
        <v>99958.031615488988</v>
      </c>
      <c r="L1101" s="12">
        <v>244586.51407201774</v>
      </c>
      <c r="M1101" s="11">
        <v>213</v>
      </c>
      <c r="N1101" s="13"/>
      <c r="O1101" t="str">
        <f t="shared" si="41"/>
        <v/>
      </c>
    </row>
    <row r="1102" spans="1:15" hidden="1">
      <c r="A1102" s="41">
        <v>2.2025000000000001</v>
      </c>
      <c r="B1102" s="14">
        <v>45691</v>
      </c>
      <c r="C1102" s="8" t="s">
        <v>13</v>
      </c>
      <c r="D1102" s="8" t="s">
        <v>15</v>
      </c>
      <c r="E1102" s="8" t="s">
        <v>15</v>
      </c>
      <c r="F1102" s="9">
        <f t="shared" si="42"/>
        <v>-1300000</v>
      </c>
      <c r="G1102" s="9">
        <v>-13</v>
      </c>
      <c r="H1102" s="10">
        <v>-1395056</v>
      </c>
      <c r="I1102" s="11">
        <v>55964154498.154053</v>
      </c>
      <c r="J1102" s="11">
        <v>566839</v>
      </c>
      <c r="K1102" s="11">
        <v>98730.247033379987</v>
      </c>
      <c r="L1102" s="12">
        <v>111562.78856606013</v>
      </c>
      <c r="M1102" s="11">
        <v>879</v>
      </c>
      <c r="N1102" s="13"/>
      <c r="O1102" t="str">
        <f t="shared" si="41"/>
        <v/>
      </c>
    </row>
    <row r="1103" spans="1:15" hidden="1">
      <c r="A1103" s="41">
        <v>2.2025000000000001</v>
      </c>
      <c r="B1103" s="14">
        <v>45691</v>
      </c>
      <c r="C1103" s="8" t="s">
        <v>13</v>
      </c>
      <c r="D1103" s="8" t="s">
        <v>15</v>
      </c>
      <c r="E1103" s="8" t="s">
        <v>15</v>
      </c>
      <c r="F1103" s="9">
        <f t="shared" si="42"/>
        <v>900000</v>
      </c>
      <c r="G1103" s="9">
        <v>9</v>
      </c>
      <c r="H1103" s="10">
        <v>964386</v>
      </c>
      <c r="I1103" s="11">
        <v>55965118884.154053</v>
      </c>
      <c r="J1103" s="11">
        <v>566848</v>
      </c>
      <c r="K1103" s="11">
        <v>98730.380779598854</v>
      </c>
      <c r="L1103" s="12">
        <v>0</v>
      </c>
      <c r="M1103" s="11">
        <v>880</v>
      </c>
      <c r="N1103" s="13"/>
      <c r="O1103" s="42"/>
    </row>
    <row r="1104" spans="1:15" hidden="1">
      <c r="A1104" s="41">
        <v>2.2025000000000001</v>
      </c>
      <c r="B1104" s="14">
        <v>45691</v>
      </c>
      <c r="C1104" s="8" t="s">
        <v>13</v>
      </c>
      <c r="D1104" s="8" t="s">
        <v>15</v>
      </c>
      <c r="E1104" s="8" t="s">
        <v>15</v>
      </c>
      <c r="F1104" s="9">
        <f t="shared" si="42"/>
        <v>-900000</v>
      </c>
      <c r="G1104" s="9">
        <v>-9</v>
      </c>
      <c r="H1104" s="10">
        <v>-965808</v>
      </c>
      <c r="I1104" s="11">
        <v>55964230310.727036</v>
      </c>
      <c r="J1104" s="11">
        <v>566839</v>
      </c>
      <c r="K1104" s="11">
        <v>98730.380779598854</v>
      </c>
      <c r="L1104" s="12">
        <v>77234.572983610327</v>
      </c>
      <c r="M1104" s="11">
        <v>881</v>
      </c>
      <c r="N1104" s="13"/>
      <c r="O1104" t="str">
        <f t="shared" ref="O1104:O1167" si="43">IF(M1104=_xlfn.MAXIFS(M:M,D:D,D1104),"X","")</f>
        <v/>
      </c>
    </row>
    <row r="1105" spans="1:15" hidden="1">
      <c r="A1105" s="41">
        <v>2.2025000000000001</v>
      </c>
      <c r="B1105" s="14">
        <v>45691</v>
      </c>
      <c r="C1105" s="8" t="s">
        <v>13</v>
      </c>
      <c r="D1105" s="8" t="s">
        <v>15</v>
      </c>
      <c r="E1105" s="8" t="s">
        <v>15</v>
      </c>
      <c r="F1105" s="9">
        <f t="shared" si="42"/>
        <v>-9300000</v>
      </c>
      <c r="G1105" s="9">
        <v>-93</v>
      </c>
      <c r="H1105" s="10">
        <v>-9980016</v>
      </c>
      <c r="I1105" s="11">
        <v>55955048385.314529</v>
      </c>
      <c r="J1105" s="11">
        <v>566746</v>
      </c>
      <c r="K1105" s="11">
        <v>98730.380779598854</v>
      </c>
      <c r="L1105" s="12">
        <v>798090.58749730699</v>
      </c>
      <c r="M1105" s="11">
        <v>882</v>
      </c>
      <c r="N1105" s="13"/>
      <c r="O1105" t="str">
        <f t="shared" si="43"/>
        <v/>
      </c>
    </row>
    <row r="1106" spans="1:15" hidden="1">
      <c r="A1106" s="41">
        <v>2.2025000000000001</v>
      </c>
      <c r="B1106" s="14">
        <v>45691</v>
      </c>
      <c r="C1106" s="8" t="s">
        <v>13</v>
      </c>
      <c r="D1106" s="8" t="s">
        <v>15</v>
      </c>
      <c r="E1106" s="8" t="s">
        <v>15</v>
      </c>
      <c r="F1106" s="9">
        <f t="shared" si="42"/>
        <v>-14300000</v>
      </c>
      <c r="G1106" s="9">
        <v>-143</v>
      </c>
      <c r="H1106" s="10">
        <v>-15345616</v>
      </c>
      <c r="I1106" s="11">
        <v>55940929940.863045</v>
      </c>
      <c r="J1106" s="11">
        <v>566603</v>
      </c>
      <c r="K1106" s="11">
        <v>98730.380779598854</v>
      </c>
      <c r="L1106" s="12">
        <v>1227171.5485173631</v>
      </c>
      <c r="M1106" s="11">
        <v>883</v>
      </c>
      <c r="N1106" s="13"/>
      <c r="O1106" t="str">
        <f t="shared" si="43"/>
        <v/>
      </c>
    </row>
    <row r="1107" spans="1:15" hidden="1">
      <c r="A1107" s="41">
        <v>2.2025000000000001</v>
      </c>
      <c r="B1107" s="14">
        <v>45691</v>
      </c>
      <c r="C1107" s="8" t="s">
        <v>13</v>
      </c>
      <c r="D1107" s="8" t="s">
        <v>15</v>
      </c>
      <c r="E1107" s="8" t="s">
        <v>15</v>
      </c>
      <c r="F1107" s="9">
        <f t="shared" si="42"/>
        <v>-9300000</v>
      </c>
      <c r="G1107" s="9">
        <v>-93</v>
      </c>
      <c r="H1107" s="10">
        <v>-9980016</v>
      </c>
      <c r="I1107" s="11">
        <v>55931748015.450539</v>
      </c>
      <c r="J1107" s="11">
        <v>566510</v>
      </c>
      <c r="K1107" s="11">
        <v>98730.380779598854</v>
      </c>
      <c r="L1107" s="12">
        <v>798090.58749730699</v>
      </c>
      <c r="M1107" s="11">
        <v>884</v>
      </c>
      <c r="N1107" s="13"/>
      <c r="O1107" t="str">
        <f t="shared" si="43"/>
        <v/>
      </c>
    </row>
    <row r="1108" spans="1:15" hidden="1">
      <c r="A1108" s="41">
        <v>2.2025000000000001</v>
      </c>
      <c r="B1108" s="14">
        <v>45691</v>
      </c>
      <c r="C1108" s="8" t="s">
        <v>13</v>
      </c>
      <c r="D1108" s="8" t="s">
        <v>15</v>
      </c>
      <c r="E1108" s="8" t="s">
        <v>15</v>
      </c>
      <c r="F1108" s="9">
        <f t="shared" si="42"/>
        <v>-20400000</v>
      </c>
      <c r="G1108" s="9">
        <v>-204</v>
      </c>
      <c r="H1108" s="10">
        <v>-21891648</v>
      </c>
      <c r="I1108" s="11">
        <v>55911607017.7715</v>
      </c>
      <c r="J1108" s="11">
        <v>566306</v>
      </c>
      <c r="K1108" s="11">
        <v>98730.380779598854</v>
      </c>
      <c r="L1108" s="12">
        <v>1750650.320961833</v>
      </c>
      <c r="M1108" s="11">
        <v>885</v>
      </c>
      <c r="N1108" s="13"/>
      <c r="O1108" t="str">
        <f t="shared" si="43"/>
        <v/>
      </c>
    </row>
    <row r="1109" spans="1:15" hidden="1">
      <c r="A1109" s="41">
        <v>2.2025000000000001</v>
      </c>
      <c r="B1109" s="14">
        <v>45691</v>
      </c>
      <c r="C1109" s="8" t="s">
        <v>13</v>
      </c>
      <c r="D1109" s="8" t="s">
        <v>15</v>
      </c>
      <c r="E1109" s="8" t="s">
        <v>15</v>
      </c>
      <c r="F1109" s="9">
        <f t="shared" si="42"/>
        <v>-9300000</v>
      </c>
      <c r="G1109" s="9">
        <v>-93</v>
      </c>
      <c r="H1109" s="10">
        <v>-9980016</v>
      </c>
      <c r="I1109" s="11">
        <v>55902425092.358994</v>
      </c>
      <c r="J1109" s="11">
        <v>566213</v>
      </c>
      <c r="K1109" s="11">
        <v>98730.380779598854</v>
      </c>
      <c r="L1109" s="12">
        <v>798090.58749730699</v>
      </c>
      <c r="M1109" s="11">
        <v>886</v>
      </c>
      <c r="N1109" s="13"/>
      <c r="O1109" t="str">
        <f t="shared" si="43"/>
        <v/>
      </c>
    </row>
    <row r="1110" spans="1:15" hidden="1">
      <c r="A1110" s="41">
        <v>2.2025000000000001</v>
      </c>
      <c r="B1110" s="14">
        <v>45691</v>
      </c>
      <c r="C1110" s="8" t="s">
        <v>13</v>
      </c>
      <c r="D1110" s="8" t="s">
        <v>15</v>
      </c>
      <c r="E1110" s="8" t="s">
        <v>15</v>
      </c>
      <c r="F1110" s="9">
        <f t="shared" si="42"/>
        <v>1000000</v>
      </c>
      <c r="G1110" s="9">
        <v>10</v>
      </c>
      <c r="H1110" s="10">
        <v>1071540</v>
      </c>
      <c r="I1110" s="11">
        <v>55903496632.358994</v>
      </c>
      <c r="J1110" s="11">
        <v>566223</v>
      </c>
      <c r="K1110" s="11">
        <v>98730.529548179766</v>
      </c>
      <c r="L1110" s="12">
        <v>0</v>
      </c>
      <c r="M1110" s="11">
        <v>887</v>
      </c>
      <c r="N1110" s="13"/>
      <c r="O1110" t="str">
        <f t="shared" si="43"/>
        <v/>
      </c>
    </row>
    <row r="1111" spans="1:15" hidden="1">
      <c r="A1111" s="41">
        <v>2.2025000000000001</v>
      </c>
      <c r="B1111" s="14">
        <v>45691</v>
      </c>
      <c r="C1111" s="8" t="s">
        <v>13</v>
      </c>
      <c r="D1111" s="8" t="s">
        <v>14</v>
      </c>
      <c r="E1111" s="8" t="s">
        <v>14</v>
      </c>
      <c r="F1111" s="9">
        <f t="shared" si="42"/>
        <v>-9700000</v>
      </c>
      <c r="G1111" s="9">
        <v>-97</v>
      </c>
      <c r="H1111" s="10">
        <v>-10200714</v>
      </c>
      <c r="I1111" s="11">
        <v>18978331756.611588</v>
      </c>
      <c r="J1111" s="11">
        <v>189863</v>
      </c>
      <c r="K1111" s="11">
        <v>99958.031615488988</v>
      </c>
      <c r="L1111" s="12">
        <v>504784.93329756893</v>
      </c>
      <c r="M1111" s="11">
        <v>214</v>
      </c>
      <c r="N1111" s="13"/>
      <c r="O1111" t="str">
        <f t="shared" si="43"/>
        <v/>
      </c>
    </row>
    <row r="1112" spans="1:15" hidden="1">
      <c r="A1112" s="41">
        <v>2.2025000000000001</v>
      </c>
      <c r="B1112" s="14">
        <v>45691</v>
      </c>
      <c r="C1112" s="8" t="s">
        <v>13</v>
      </c>
      <c r="D1112" s="8" t="s">
        <v>15</v>
      </c>
      <c r="E1112" s="8" t="s">
        <v>15</v>
      </c>
      <c r="F1112" s="9">
        <f t="shared" si="42"/>
        <v>-5500000</v>
      </c>
      <c r="G1112" s="9">
        <v>-55</v>
      </c>
      <c r="H1112" s="10">
        <v>-5902160</v>
      </c>
      <c r="I1112" s="11">
        <v>55898066453.233841</v>
      </c>
      <c r="J1112" s="11">
        <v>566168</v>
      </c>
      <c r="K1112" s="11">
        <v>98730.529548179766</v>
      </c>
      <c r="L1112" s="12">
        <v>471980.87485011294</v>
      </c>
      <c r="M1112" s="11">
        <v>888</v>
      </c>
      <c r="N1112" s="13"/>
      <c r="O1112" t="str">
        <f t="shared" si="43"/>
        <v/>
      </c>
    </row>
    <row r="1113" spans="1:15" hidden="1">
      <c r="A1113" s="41">
        <v>2.2025000000000001</v>
      </c>
      <c r="B1113" s="14">
        <v>45691</v>
      </c>
      <c r="C1113" s="8" t="s">
        <v>13</v>
      </c>
      <c r="D1113" s="8" t="s">
        <v>15</v>
      </c>
      <c r="E1113" s="8" t="s">
        <v>15</v>
      </c>
      <c r="F1113" s="9">
        <f t="shared" si="42"/>
        <v>-900000</v>
      </c>
      <c r="G1113" s="9">
        <v>-9</v>
      </c>
      <c r="H1113" s="10">
        <v>-965808</v>
      </c>
      <c r="I1113" s="11">
        <v>55897177878.467911</v>
      </c>
      <c r="J1113" s="11">
        <v>566159</v>
      </c>
      <c r="K1113" s="11">
        <v>98730.529548179766</v>
      </c>
      <c r="L1113" s="12">
        <v>77233.234066382051</v>
      </c>
      <c r="M1113" s="11">
        <v>889</v>
      </c>
      <c r="N1113" s="13"/>
      <c r="O1113" t="str">
        <f t="shared" si="43"/>
        <v/>
      </c>
    </row>
    <row r="1114" spans="1:15" hidden="1">
      <c r="A1114" s="41">
        <v>2.2025000000000001</v>
      </c>
      <c r="B1114" s="14">
        <v>45691</v>
      </c>
      <c r="C1114" s="8" t="s">
        <v>13</v>
      </c>
      <c r="D1114" s="8" t="s">
        <v>15</v>
      </c>
      <c r="E1114" s="8" t="s">
        <v>15</v>
      </c>
      <c r="F1114" s="9">
        <f t="shared" si="42"/>
        <v>-18700000</v>
      </c>
      <c r="G1114" s="9">
        <v>-187</v>
      </c>
      <c r="H1114" s="10">
        <v>-20067344</v>
      </c>
      <c r="I1114" s="11">
        <v>55878715269.442398</v>
      </c>
      <c r="J1114" s="11">
        <v>565972</v>
      </c>
      <c r="K1114" s="11">
        <v>98730.529548179766</v>
      </c>
      <c r="L1114" s="12">
        <v>1604734.9744903855</v>
      </c>
      <c r="M1114" s="11">
        <v>890</v>
      </c>
      <c r="N1114" s="13"/>
      <c r="O1114" t="str">
        <f t="shared" si="43"/>
        <v/>
      </c>
    </row>
    <row r="1115" spans="1:15" hidden="1">
      <c r="A1115" s="41">
        <v>2.2025000000000001</v>
      </c>
      <c r="B1115" s="14">
        <v>45691</v>
      </c>
      <c r="C1115" s="8" t="s">
        <v>13</v>
      </c>
      <c r="D1115" s="8" t="s">
        <v>15</v>
      </c>
      <c r="E1115" s="8" t="s">
        <v>15</v>
      </c>
      <c r="F1115" s="9">
        <f t="shared" si="42"/>
        <v>-4500000</v>
      </c>
      <c r="G1115" s="9">
        <v>-45</v>
      </c>
      <c r="H1115" s="10">
        <v>-4829040</v>
      </c>
      <c r="I1115" s="11">
        <v>55874272395.612732</v>
      </c>
      <c r="J1115" s="11">
        <v>565927</v>
      </c>
      <c r="K1115" s="11">
        <v>98730.529548179766</v>
      </c>
      <c r="L1115" s="12">
        <v>386166.17033191025</v>
      </c>
      <c r="M1115" s="11">
        <v>891</v>
      </c>
      <c r="N1115" s="13"/>
      <c r="O1115" t="str">
        <f t="shared" si="43"/>
        <v/>
      </c>
    </row>
    <row r="1116" spans="1:15" hidden="1">
      <c r="A1116" s="41">
        <v>2.2025000000000001</v>
      </c>
      <c r="B1116" s="14">
        <v>45691</v>
      </c>
      <c r="C1116" s="8" t="s">
        <v>13</v>
      </c>
      <c r="D1116" s="8" t="s">
        <v>15</v>
      </c>
      <c r="E1116" s="8" t="s">
        <v>15</v>
      </c>
      <c r="F1116" s="9">
        <f t="shared" si="42"/>
        <v>-1300000</v>
      </c>
      <c r="G1116" s="9">
        <v>-13</v>
      </c>
      <c r="H1116" s="10">
        <v>-1395056</v>
      </c>
      <c r="I1116" s="11">
        <v>55872988898.728607</v>
      </c>
      <c r="J1116" s="11">
        <v>565914</v>
      </c>
      <c r="K1116" s="11">
        <v>98730.529548179766</v>
      </c>
      <c r="L1116" s="12">
        <v>111559.11587366299</v>
      </c>
      <c r="M1116" s="11">
        <v>892</v>
      </c>
      <c r="N1116" s="13"/>
      <c r="O1116" t="str">
        <f t="shared" si="43"/>
        <v/>
      </c>
    </row>
    <row r="1117" spans="1:15" hidden="1">
      <c r="A1117" s="41">
        <v>2.2025000000000001</v>
      </c>
      <c r="B1117" s="14">
        <v>45691</v>
      </c>
      <c r="C1117" s="8" t="s">
        <v>13</v>
      </c>
      <c r="D1117" s="8" t="s">
        <v>15</v>
      </c>
      <c r="E1117" s="8" t="s">
        <v>15</v>
      </c>
      <c r="F1117" s="9">
        <f t="shared" si="42"/>
        <v>-3000000</v>
      </c>
      <c r="G1117" s="9">
        <v>-30</v>
      </c>
      <c r="H1117" s="10">
        <v>-3219360</v>
      </c>
      <c r="I1117" s="11">
        <v>55870026982.842163</v>
      </c>
      <c r="J1117" s="11">
        <v>565884</v>
      </c>
      <c r="K1117" s="11">
        <v>98730.529548179766</v>
      </c>
      <c r="L1117" s="12">
        <v>257444.11355460715</v>
      </c>
      <c r="M1117" s="11">
        <v>893</v>
      </c>
      <c r="N1117" s="13"/>
      <c r="O1117" t="str">
        <f t="shared" si="43"/>
        <v/>
      </c>
    </row>
    <row r="1118" spans="1:15" hidden="1">
      <c r="A1118" s="41">
        <v>2.2025000000000001</v>
      </c>
      <c r="B1118" s="14">
        <v>45691</v>
      </c>
      <c r="C1118" s="8" t="s">
        <v>13</v>
      </c>
      <c r="D1118" s="8" t="s">
        <v>15</v>
      </c>
      <c r="E1118" s="8" t="s">
        <v>15</v>
      </c>
      <c r="F1118" s="9">
        <f t="shared" si="42"/>
        <v>-12100000</v>
      </c>
      <c r="G1118" s="9">
        <v>-121</v>
      </c>
      <c r="H1118" s="10">
        <v>-12984752</v>
      </c>
      <c r="I1118" s="11">
        <v>55858080588.76683</v>
      </c>
      <c r="J1118" s="11">
        <v>565763</v>
      </c>
      <c r="K1118" s="11">
        <v>98730.529548179766</v>
      </c>
      <c r="L1118" s="12">
        <v>1038357.9246702492</v>
      </c>
      <c r="M1118" s="11">
        <v>894</v>
      </c>
      <c r="N1118" s="13"/>
      <c r="O1118" t="str">
        <f t="shared" si="43"/>
        <v/>
      </c>
    </row>
    <row r="1119" spans="1:15" hidden="1">
      <c r="A1119" s="41">
        <v>2.2025000000000001</v>
      </c>
      <c r="B1119" s="14">
        <v>45691</v>
      </c>
      <c r="C1119" s="8" t="s">
        <v>13</v>
      </c>
      <c r="D1119" s="8" t="s">
        <v>15</v>
      </c>
      <c r="E1119" s="8" t="s">
        <v>15</v>
      </c>
      <c r="F1119" s="9">
        <f t="shared" si="42"/>
        <v>-7400000</v>
      </c>
      <c r="G1119" s="9">
        <v>-74</v>
      </c>
      <c r="H1119" s="10">
        <v>-7941088</v>
      </c>
      <c r="I1119" s="11">
        <v>55850774529.580269</v>
      </c>
      <c r="J1119" s="11">
        <v>565689</v>
      </c>
      <c r="K1119" s="11">
        <v>98730.529548179766</v>
      </c>
      <c r="L1119" s="12">
        <v>635028.81343469769</v>
      </c>
      <c r="M1119" s="11">
        <v>895</v>
      </c>
      <c r="N1119" s="13"/>
      <c r="O1119" t="str">
        <f t="shared" si="43"/>
        <v/>
      </c>
    </row>
    <row r="1120" spans="1:15" hidden="1">
      <c r="A1120" s="41">
        <v>2.2025000000000001</v>
      </c>
      <c r="B1120" s="14">
        <v>45691</v>
      </c>
      <c r="C1120" s="8" t="s">
        <v>13</v>
      </c>
      <c r="D1120" s="8" t="s">
        <v>15</v>
      </c>
      <c r="E1120" s="8" t="s">
        <v>15</v>
      </c>
      <c r="F1120" s="9">
        <f t="shared" si="42"/>
        <v>-3800000</v>
      </c>
      <c r="G1120" s="9">
        <v>-38</v>
      </c>
      <c r="H1120" s="10">
        <v>-4077856</v>
      </c>
      <c r="I1120" s="11">
        <v>55847022769.457436</v>
      </c>
      <c r="J1120" s="11">
        <v>565651</v>
      </c>
      <c r="K1120" s="11">
        <v>98730.529548179766</v>
      </c>
      <c r="L1120" s="12">
        <v>326095.87716916902</v>
      </c>
      <c r="M1120" s="11">
        <v>896</v>
      </c>
      <c r="N1120" s="13"/>
      <c r="O1120" t="str">
        <f t="shared" si="43"/>
        <v/>
      </c>
    </row>
    <row r="1121" spans="1:15" hidden="1">
      <c r="A1121" s="41">
        <v>2.2025000000000001</v>
      </c>
      <c r="B1121" s="14">
        <v>45691</v>
      </c>
      <c r="C1121" s="8" t="s">
        <v>13</v>
      </c>
      <c r="D1121" s="8" t="s">
        <v>15</v>
      </c>
      <c r="E1121" s="8" t="s">
        <v>15</v>
      </c>
      <c r="F1121" s="9">
        <f t="shared" si="42"/>
        <v>-23300000</v>
      </c>
      <c r="G1121" s="9">
        <v>-233</v>
      </c>
      <c r="H1121" s="10">
        <v>-25003696</v>
      </c>
      <c r="I1121" s="11">
        <v>55824018556.072708</v>
      </c>
      <c r="J1121" s="11">
        <v>565418</v>
      </c>
      <c r="K1121" s="11">
        <v>98730.529548179766</v>
      </c>
      <c r="L1121" s="12">
        <v>1999482.6152741164</v>
      </c>
      <c r="M1121" s="11">
        <v>897</v>
      </c>
      <c r="N1121" s="13"/>
      <c r="O1121" t="str">
        <f t="shared" si="43"/>
        <v/>
      </c>
    </row>
    <row r="1122" spans="1:15" hidden="1">
      <c r="A1122" s="41">
        <v>2.2025000000000001</v>
      </c>
      <c r="B1122" s="14">
        <v>45691</v>
      </c>
      <c r="C1122" s="8" t="s">
        <v>13</v>
      </c>
      <c r="D1122" s="8" t="s">
        <v>15</v>
      </c>
      <c r="E1122" s="8" t="s">
        <v>15</v>
      </c>
      <c r="F1122" s="9">
        <f t="shared" si="42"/>
        <v>-6500000</v>
      </c>
      <c r="G1122" s="9">
        <v>-65</v>
      </c>
      <c r="H1122" s="10">
        <v>-6975280</v>
      </c>
      <c r="I1122" s="11">
        <v>55817601071.652077</v>
      </c>
      <c r="J1122" s="11">
        <v>565353</v>
      </c>
      <c r="K1122" s="11">
        <v>98730.529548179766</v>
      </c>
      <c r="L1122" s="12">
        <v>557795.57936831564</v>
      </c>
      <c r="M1122" s="11">
        <v>898</v>
      </c>
      <c r="N1122" s="13"/>
      <c r="O1122" t="str">
        <f t="shared" si="43"/>
        <v/>
      </c>
    </row>
    <row r="1123" spans="1:15" hidden="1">
      <c r="A1123" s="41">
        <v>2.2025000000000001</v>
      </c>
      <c r="B1123" s="14">
        <v>45691</v>
      </c>
      <c r="C1123" s="8" t="s">
        <v>13</v>
      </c>
      <c r="D1123" s="8" t="s">
        <v>15</v>
      </c>
      <c r="E1123" s="8" t="s">
        <v>15</v>
      </c>
      <c r="F1123" s="9">
        <f t="shared" si="42"/>
        <v>-27600000</v>
      </c>
      <c r="G1123" s="9">
        <v>-276</v>
      </c>
      <c r="H1123" s="10">
        <v>-29618112</v>
      </c>
      <c r="I1123" s="11">
        <v>55790351445.49678</v>
      </c>
      <c r="J1123" s="11">
        <v>565077</v>
      </c>
      <c r="K1123" s="11">
        <v>98730.529548179766</v>
      </c>
      <c r="L1123" s="12">
        <v>2368485.8447023854</v>
      </c>
      <c r="M1123" s="11">
        <v>899</v>
      </c>
      <c r="N1123" s="13"/>
      <c r="O1123" t="str">
        <f t="shared" si="43"/>
        <v/>
      </c>
    </row>
    <row r="1124" spans="1:15" hidden="1">
      <c r="A1124" s="41">
        <v>2.2025000000000001</v>
      </c>
      <c r="B1124" s="14">
        <v>45691</v>
      </c>
      <c r="C1124" s="8" t="s">
        <v>13</v>
      </c>
      <c r="D1124" s="8" t="s">
        <v>15</v>
      </c>
      <c r="E1124" s="8" t="s">
        <v>15</v>
      </c>
      <c r="F1124" s="9">
        <f t="shared" si="42"/>
        <v>-16400000</v>
      </c>
      <c r="G1124" s="9">
        <v>-164</v>
      </c>
      <c r="H1124" s="10">
        <v>-17599168</v>
      </c>
      <c r="I1124" s="11">
        <v>55774159638.650879</v>
      </c>
      <c r="J1124" s="11">
        <v>564913</v>
      </c>
      <c r="K1124" s="11">
        <v>98730.529548179766</v>
      </c>
      <c r="L1124" s="12">
        <v>1407361.1540985182</v>
      </c>
      <c r="M1124" s="11">
        <v>900</v>
      </c>
      <c r="N1124" s="13"/>
      <c r="O1124" t="str">
        <f t="shared" si="43"/>
        <v/>
      </c>
    </row>
    <row r="1125" spans="1:15" hidden="1">
      <c r="A1125" s="41">
        <v>2.2025000000000001</v>
      </c>
      <c r="B1125" s="14">
        <v>45691</v>
      </c>
      <c r="C1125" s="8" t="s">
        <v>13</v>
      </c>
      <c r="D1125" s="8" t="s">
        <v>15</v>
      </c>
      <c r="E1125" s="8" t="s">
        <v>15</v>
      </c>
      <c r="F1125" s="9">
        <f t="shared" si="42"/>
        <v>-9300000</v>
      </c>
      <c r="G1125" s="9">
        <v>-93</v>
      </c>
      <c r="H1125" s="10">
        <v>-9980016</v>
      </c>
      <c r="I1125" s="11">
        <v>55764977699.402901</v>
      </c>
      <c r="J1125" s="11">
        <v>564820</v>
      </c>
      <c r="K1125" s="11">
        <v>98730.529548179766</v>
      </c>
      <c r="L1125" s="12">
        <v>798076.75201928243</v>
      </c>
      <c r="M1125" s="11">
        <v>901</v>
      </c>
      <c r="N1125" s="13"/>
      <c r="O1125" t="str">
        <f t="shared" si="43"/>
        <v/>
      </c>
    </row>
    <row r="1126" spans="1:15" hidden="1">
      <c r="A1126" s="41">
        <v>2.2025000000000001</v>
      </c>
      <c r="B1126" s="14">
        <v>45691</v>
      </c>
      <c r="C1126" s="8" t="s">
        <v>13</v>
      </c>
      <c r="D1126" s="8" t="s">
        <v>15</v>
      </c>
      <c r="E1126" s="8" t="s">
        <v>15</v>
      </c>
      <c r="F1126" s="9">
        <f t="shared" si="42"/>
        <v>-2700000</v>
      </c>
      <c r="G1126" s="9">
        <v>-27</v>
      </c>
      <c r="H1126" s="10">
        <v>-2897424</v>
      </c>
      <c r="I1126" s="11">
        <v>55762311975.105103</v>
      </c>
      <c r="J1126" s="11">
        <v>564793</v>
      </c>
      <c r="K1126" s="11">
        <v>98730.529548179766</v>
      </c>
      <c r="L1126" s="12">
        <v>231699.70219914615</v>
      </c>
      <c r="M1126" s="11">
        <v>902</v>
      </c>
      <c r="N1126" s="13"/>
      <c r="O1126" t="str">
        <f t="shared" si="43"/>
        <v/>
      </c>
    </row>
    <row r="1127" spans="1:15" hidden="1">
      <c r="A1127" s="41">
        <v>2.2025000000000001</v>
      </c>
      <c r="B1127" s="14">
        <v>45691</v>
      </c>
      <c r="C1127" s="8" t="s">
        <v>13</v>
      </c>
      <c r="D1127" s="8" t="s">
        <v>15</v>
      </c>
      <c r="E1127" s="8" t="s">
        <v>15</v>
      </c>
      <c r="F1127" s="9">
        <f t="shared" si="42"/>
        <v>1300000</v>
      </c>
      <c r="G1127" s="9">
        <v>13</v>
      </c>
      <c r="H1127" s="10">
        <v>1393184</v>
      </c>
      <c r="I1127" s="11">
        <v>55763705159.105103</v>
      </c>
      <c r="J1127" s="11">
        <v>564806</v>
      </c>
      <c r="K1127" s="11">
        <v>98730.723751350204</v>
      </c>
      <c r="L1127" s="12">
        <v>0</v>
      </c>
      <c r="M1127" s="11">
        <v>903</v>
      </c>
      <c r="N1127" s="13"/>
      <c r="O1127" t="str">
        <f t="shared" si="43"/>
        <v/>
      </c>
    </row>
    <row r="1128" spans="1:15" hidden="1">
      <c r="A1128" s="41">
        <v>2.2025000000000001</v>
      </c>
      <c r="B1128" s="14">
        <v>45691</v>
      </c>
      <c r="C1128" s="8" t="s">
        <v>13</v>
      </c>
      <c r="D1128" s="8" t="s">
        <v>15</v>
      </c>
      <c r="E1128" s="8" t="s">
        <v>15</v>
      </c>
      <c r="F1128" s="9">
        <f t="shared" si="42"/>
        <v>-900000</v>
      </c>
      <c r="G1128" s="9">
        <v>-9</v>
      </c>
      <c r="H1128" s="10">
        <v>-965808</v>
      </c>
      <c r="I1128" s="11">
        <v>55762816582.591339</v>
      </c>
      <c r="J1128" s="11">
        <v>564797</v>
      </c>
      <c r="K1128" s="11">
        <v>98730.723751350204</v>
      </c>
      <c r="L1128" s="12">
        <v>77231.486237848178</v>
      </c>
      <c r="M1128" s="11">
        <v>904</v>
      </c>
      <c r="N1128" s="13"/>
      <c r="O1128" t="str">
        <f t="shared" si="43"/>
        <v/>
      </c>
    </row>
    <row r="1129" spans="1:15" hidden="1">
      <c r="A1129" s="41">
        <v>2.2025000000000001</v>
      </c>
      <c r="B1129" s="14">
        <v>45691</v>
      </c>
      <c r="C1129" s="8" t="s">
        <v>13</v>
      </c>
      <c r="D1129" s="8" t="s">
        <v>15</v>
      </c>
      <c r="E1129" s="8" t="s">
        <v>15</v>
      </c>
      <c r="F1129" s="9">
        <f t="shared" si="42"/>
        <v>-2300000</v>
      </c>
      <c r="G1129" s="9">
        <v>-23</v>
      </c>
      <c r="H1129" s="10">
        <v>-2468176</v>
      </c>
      <c r="I1129" s="11">
        <v>55760545775.945061</v>
      </c>
      <c r="J1129" s="11">
        <v>564774</v>
      </c>
      <c r="K1129" s="11">
        <v>98730.723751350204</v>
      </c>
      <c r="L1129" s="12">
        <v>197369.35371894529</v>
      </c>
      <c r="M1129" s="11">
        <v>905</v>
      </c>
      <c r="N1129" s="13"/>
      <c r="O1129" t="str">
        <f t="shared" si="43"/>
        <v/>
      </c>
    </row>
    <row r="1130" spans="1:15" hidden="1">
      <c r="A1130" s="41">
        <v>2.2025000000000001</v>
      </c>
      <c r="B1130" s="14">
        <v>45691</v>
      </c>
      <c r="C1130" s="8" t="s">
        <v>13</v>
      </c>
      <c r="D1130" s="8" t="s">
        <v>15</v>
      </c>
      <c r="E1130" s="8" t="s">
        <v>15</v>
      </c>
      <c r="F1130" s="9">
        <f t="shared" si="42"/>
        <v>-2700000</v>
      </c>
      <c r="G1130" s="9">
        <v>-27</v>
      </c>
      <c r="H1130" s="10">
        <v>-2897424</v>
      </c>
      <c r="I1130" s="11">
        <v>55757880046.403778</v>
      </c>
      <c r="J1130" s="11">
        <v>564747</v>
      </c>
      <c r="K1130" s="11">
        <v>98730.723751350204</v>
      </c>
      <c r="L1130" s="12">
        <v>231694.45871354453</v>
      </c>
      <c r="M1130" s="11">
        <v>906</v>
      </c>
      <c r="N1130" s="13"/>
      <c r="O1130" t="str">
        <f t="shared" si="43"/>
        <v/>
      </c>
    </row>
    <row r="1131" spans="1:15" hidden="1">
      <c r="A1131" s="41">
        <v>2.2025000000000001</v>
      </c>
      <c r="B1131" s="14">
        <v>45691</v>
      </c>
      <c r="C1131" s="8" t="s">
        <v>13</v>
      </c>
      <c r="D1131" s="8" t="s">
        <v>15</v>
      </c>
      <c r="E1131" s="8" t="s">
        <v>15</v>
      </c>
      <c r="F1131" s="9">
        <f t="shared" si="42"/>
        <v>-1800000</v>
      </c>
      <c r="G1131" s="9">
        <v>-18</v>
      </c>
      <c r="H1131" s="10">
        <v>-1931616</v>
      </c>
      <c r="I1131" s="11">
        <v>55756102893.376251</v>
      </c>
      <c r="J1131" s="11">
        <v>564729</v>
      </c>
      <c r="K1131" s="11">
        <v>98730.723751350204</v>
      </c>
      <c r="L1131" s="12">
        <v>154462.97247569636</v>
      </c>
      <c r="M1131" s="11">
        <v>907</v>
      </c>
      <c r="N1131" s="13"/>
      <c r="O1131" t="str">
        <f t="shared" si="43"/>
        <v/>
      </c>
    </row>
    <row r="1132" spans="1:15" hidden="1">
      <c r="A1132" s="41">
        <v>2.2025000000000001</v>
      </c>
      <c r="B1132" s="14">
        <v>45691</v>
      </c>
      <c r="C1132" s="8" t="s">
        <v>13</v>
      </c>
      <c r="D1132" s="8" t="s">
        <v>15</v>
      </c>
      <c r="E1132" s="8" t="s">
        <v>15</v>
      </c>
      <c r="F1132" s="9">
        <f t="shared" si="42"/>
        <v>-3400000</v>
      </c>
      <c r="G1132" s="9">
        <v>-34</v>
      </c>
      <c r="H1132" s="10">
        <v>-3648608</v>
      </c>
      <c r="I1132" s="11">
        <v>55752746048.768707</v>
      </c>
      <c r="J1132" s="11">
        <v>564695</v>
      </c>
      <c r="K1132" s="11">
        <v>98730.723751350204</v>
      </c>
      <c r="L1132" s="12">
        <v>291763.39245409286</v>
      </c>
      <c r="M1132" s="11">
        <v>908</v>
      </c>
      <c r="N1132" s="13"/>
      <c r="O1132" t="str">
        <f t="shared" si="43"/>
        <v/>
      </c>
    </row>
    <row r="1133" spans="1:15" hidden="1">
      <c r="A1133" s="41">
        <v>2.2025000000000001</v>
      </c>
      <c r="B1133" s="14">
        <v>45691</v>
      </c>
      <c r="C1133" s="8" t="s">
        <v>13</v>
      </c>
      <c r="D1133" s="8" t="s">
        <v>15</v>
      </c>
      <c r="E1133" s="8" t="s">
        <v>15</v>
      </c>
      <c r="F1133" s="9">
        <f t="shared" si="42"/>
        <v>-18600000</v>
      </c>
      <c r="G1133" s="9">
        <v>-186</v>
      </c>
      <c r="H1133" s="10">
        <v>-19960032</v>
      </c>
      <c r="I1133" s="11">
        <v>55734382134.150955</v>
      </c>
      <c r="J1133" s="11">
        <v>564509</v>
      </c>
      <c r="K1133" s="11">
        <v>98730.723751350204</v>
      </c>
      <c r="L1133" s="12">
        <v>1596117.3822488636</v>
      </c>
      <c r="M1133" s="11">
        <v>909</v>
      </c>
      <c r="N1133" s="13"/>
      <c r="O1133" t="str">
        <f t="shared" si="43"/>
        <v/>
      </c>
    </row>
    <row r="1134" spans="1:15" hidden="1">
      <c r="A1134" s="41">
        <v>2.2025000000000001</v>
      </c>
      <c r="B1134" s="14">
        <v>45691</v>
      </c>
      <c r="C1134" s="8" t="s">
        <v>13</v>
      </c>
      <c r="D1134" s="8" t="s">
        <v>15</v>
      </c>
      <c r="E1134" s="8" t="s">
        <v>15</v>
      </c>
      <c r="F1134" s="9">
        <f t="shared" si="42"/>
        <v>-30100000</v>
      </c>
      <c r="G1134" s="9">
        <v>-301</v>
      </c>
      <c r="H1134" s="10">
        <v>-32300912</v>
      </c>
      <c r="I1134" s="11">
        <v>55704664186.301796</v>
      </c>
      <c r="J1134" s="11">
        <v>564208</v>
      </c>
      <c r="K1134" s="11">
        <v>98730.723751350204</v>
      </c>
      <c r="L1134" s="12">
        <v>2582964.1508435868</v>
      </c>
      <c r="M1134" s="11">
        <v>910</v>
      </c>
      <c r="N1134" s="13"/>
      <c r="O1134" t="str">
        <f t="shared" si="43"/>
        <v/>
      </c>
    </row>
    <row r="1135" spans="1:15" hidden="1">
      <c r="A1135" s="41">
        <v>2.2025000000000001</v>
      </c>
      <c r="B1135" s="14">
        <v>45691</v>
      </c>
      <c r="C1135" s="8" t="s">
        <v>13</v>
      </c>
      <c r="D1135" s="8" t="s">
        <v>15</v>
      </c>
      <c r="E1135" s="8" t="s">
        <v>15</v>
      </c>
      <c r="F1135" s="9">
        <f t="shared" si="42"/>
        <v>-18600000</v>
      </c>
      <c r="G1135" s="9">
        <v>-186</v>
      </c>
      <c r="H1135" s="10">
        <v>-19960032</v>
      </c>
      <c r="I1135" s="11">
        <v>55686300271.684044</v>
      </c>
      <c r="J1135" s="11">
        <v>564022</v>
      </c>
      <c r="K1135" s="11">
        <v>98730.723751350204</v>
      </c>
      <c r="L1135" s="12">
        <v>1596117.3822488636</v>
      </c>
      <c r="M1135" s="11">
        <v>911</v>
      </c>
      <c r="N1135" s="13"/>
      <c r="O1135" t="str">
        <f t="shared" si="43"/>
        <v/>
      </c>
    </row>
    <row r="1136" spans="1:15" hidden="1">
      <c r="A1136" s="41">
        <v>2.2025000000000001</v>
      </c>
      <c r="B1136" s="14">
        <v>45691</v>
      </c>
      <c r="C1136" s="8" t="s">
        <v>13</v>
      </c>
      <c r="D1136" s="8" t="s">
        <v>15</v>
      </c>
      <c r="E1136" s="8" t="s">
        <v>15</v>
      </c>
      <c r="F1136" s="9">
        <f t="shared" si="42"/>
        <v>-139700000</v>
      </c>
      <c r="G1136" s="9">
        <v>-1397</v>
      </c>
      <c r="H1136" s="10">
        <v>-149914864</v>
      </c>
      <c r="I1136" s="11">
        <v>55548373450.603409</v>
      </c>
      <c r="J1136" s="11">
        <v>562625</v>
      </c>
      <c r="K1136" s="11">
        <v>98730.723751350204</v>
      </c>
      <c r="L1136" s="12">
        <v>11988042.919363767</v>
      </c>
      <c r="M1136" s="11">
        <v>912</v>
      </c>
      <c r="N1136" s="13"/>
      <c r="O1136" t="str">
        <f t="shared" si="43"/>
        <v/>
      </c>
    </row>
    <row r="1137" spans="1:15" hidden="1">
      <c r="A1137" s="41">
        <v>2.2025000000000001</v>
      </c>
      <c r="B1137" s="14">
        <v>45691</v>
      </c>
      <c r="C1137" s="8" t="s">
        <v>13</v>
      </c>
      <c r="D1137" s="8" t="s">
        <v>15</v>
      </c>
      <c r="E1137" s="8" t="s">
        <v>15</v>
      </c>
      <c r="F1137" s="9">
        <f t="shared" si="42"/>
        <v>-47400000</v>
      </c>
      <c r="G1137" s="9">
        <v>-474</v>
      </c>
      <c r="H1137" s="10">
        <v>-50865888</v>
      </c>
      <c r="I1137" s="11">
        <v>55501575087.545265</v>
      </c>
      <c r="J1137" s="11">
        <v>562151</v>
      </c>
      <c r="K1137" s="11">
        <v>98730.723751350204</v>
      </c>
      <c r="L1137" s="12">
        <v>4067524.9418600053</v>
      </c>
      <c r="M1137" s="11">
        <v>913</v>
      </c>
      <c r="N1137" s="13"/>
      <c r="O1137" t="str">
        <f t="shared" si="43"/>
        <v/>
      </c>
    </row>
    <row r="1138" spans="1:15" hidden="1">
      <c r="A1138" s="41">
        <v>2.2025000000000001</v>
      </c>
      <c r="B1138" s="14">
        <v>45691</v>
      </c>
      <c r="C1138" s="8" t="s">
        <v>13</v>
      </c>
      <c r="D1138" s="8" t="s">
        <v>15</v>
      </c>
      <c r="E1138" s="8" t="s">
        <v>15</v>
      </c>
      <c r="F1138" s="9">
        <f t="shared" si="42"/>
        <v>-186200000</v>
      </c>
      <c r="G1138" s="9">
        <v>-1862</v>
      </c>
      <c r="H1138" s="10">
        <v>-199814944</v>
      </c>
      <c r="I1138" s="11">
        <v>55317738479.92025</v>
      </c>
      <c r="J1138" s="11">
        <v>560289</v>
      </c>
      <c r="K1138" s="11">
        <v>98730.723751350204</v>
      </c>
      <c r="L1138" s="12">
        <v>15978336.374985933</v>
      </c>
      <c r="M1138" s="11">
        <v>914</v>
      </c>
      <c r="N1138" s="13"/>
      <c r="O1138" t="str">
        <f t="shared" si="43"/>
        <v/>
      </c>
    </row>
    <row r="1139" spans="1:15" hidden="1">
      <c r="A1139" s="41">
        <v>2.2025000000000001</v>
      </c>
      <c r="B1139" s="14">
        <v>45691</v>
      </c>
      <c r="C1139" s="8" t="s">
        <v>13</v>
      </c>
      <c r="D1139" s="8" t="s">
        <v>15</v>
      </c>
      <c r="E1139" s="8" t="s">
        <v>15</v>
      </c>
      <c r="F1139" s="9">
        <f t="shared" si="42"/>
        <v>-22300000</v>
      </c>
      <c r="G1139" s="9">
        <v>-223</v>
      </c>
      <c r="H1139" s="10">
        <v>-23930576</v>
      </c>
      <c r="I1139" s="11">
        <v>55295721528.523697</v>
      </c>
      <c r="J1139" s="11">
        <v>560066</v>
      </c>
      <c r="K1139" s="11">
        <v>98730.723751350204</v>
      </c>
      <c r="L1139" s="12">
        <v>1913624.6034489051</v>
      </c>
      <c r="M1139" s="11">
        <v>915</v>
      </c>
      <c r="N1139" s="13"/>
      <c r="O1139" t="str">
        <f t="shared" si="43"/>
        <v/>
      </c>
    </row>
    <row r="1140" spans="1:15" hidden="1">
      <c r="A1140" s="41">
        <v>2.2025000000000001</v>
      </c>
      <c r="B1140" s="14">
        <v>45691</v>
      </c>
      <c r="C1140" s="8" t="s">
        <v>13</v>
      </c>
      <c r="D1140" s="8" t="s">
        <v>15</v>
      </c>
      <c r="E1140" s="8" t="s">
        <v>15</v>
      </c>
      <c r="F1140" s="9">
        <f t="shared" si="42"/>
        <v>-18600000</v>
      </c>
      <c r="G1140" s="9">
        <v>-186</v>
      </c>
      <c r="H1140" s="10">
        <v>-19960032</v>
      </c>
      <c r="I1140" s="11">
        <v>55277357613.905945</v>
      </c>
      <c r="J1140" s="11">
        <v>559880</v>
      </c>
      <c r="K1140" s="11">
        <v>98730.723751350204</v>
      </c>
      <c r="L1140" s="12">
        <v>1596117.3822488636</v>
      </c>
      <c r="M1140" s="11">
        <v>916</v>
      </c>
      <c r="N1140" s="13"/>
      <c r="O1140" t="str">
        <f t="shared" si="43"/>
        <v/>
      </c>
    </row>
    <row r="1141" spans="1:15" hidden="1">
      <c r="A1141" s="41">
        <v>2.2025000000000001</v>
      </c>
      <c r="B1141" s="14">
        <v>45691</v>
      </c>
      <c r="C1141" s="8" t="s">
        <v>13</v>
      </c>
      <c r="D1141" s="8" t="s">
        <v>15</v>
      </c>
      <c r="E1141" s="8" t="s">
        <v>15</v>
      </c>
      <c r="F1141" s="9">
        <f t="shared" si="42"/>
        <v>-900000</v>
      </c>
      <c r="G1141" s="9">
        <v>-9</v>
      </c>
      <c r="H1141" s="10">
        <v>-965808</v>
      </c>
      <c r="I1141" s="11">
        <v>55276469037.392181</v>
      </c>
      <c r="J1141" s="11">
        <v>559871</v>
      </c>
      <c r="K1141" s="11">
        <v>98730.723751350204</v>
      </c>
      <c r="L1141" s="12">
        <v>77231.486237848178</v>
      </c>
      <c r="M1141" s="11">
        <v>917</v>
      </c>
      <c r="N1141" s="13"/>
      <c r="O1141" t="str">
        <f t="shared" si="43"/>
        <v/>
      </c>
    </row>
    <row r="1142" spans="1:15" hidden="1">
      <c r="A1142" s="41">
        <v>2.2025000000000001</v>
      </c>
      <c r="B1142" s="14">
        <v>45691</v>
      </c>
      <c r="C1142" s="8" t="s">
        <v>13</v>
      </c>
      <c r="D1142" s="8" t="s">
        <v>15</v>
      </c>
      <c r="E1142" s="8" t="s">
        <v>15</v>
      </c>
      <c r="F1142" s="9">
        <f t="shared" si="42"/>
        <v>-54000000</v>
      </c>
      <c r="G1142" s="9">
        <v>-540</v>
      </c>
      <c r="H1142" s="10">
        <v>-57948480</v>
      </c>
      <c r="I1142" s="11">
        <v>55223154446.566452</v>
      </c>
      <c r="J1142" s="11">
        <v>559331</v>
      </c>
      <c r="K1142" s="11">
        <v>98730.723751350204</v>
      </c>
      <c r="L1142" s="12">
        <v>4633889.1742708907</v>
      </c>
      <c r="M1142" s="11">
        <v>918</v>
      </c>
      <c r="N1142" s="13"/>
      <c r="O1142" t="str">
        <f t="shared" si="43"/>
        <v/>
      </c>
    </row>
    <row r="1143" spans="1:15" hidden="1">
      <c r="A1143" s="41">
        <v>2.2025000000000001</v>
      </c>
      <c r="B1143" s="14">
        <v>45691</v>
      </c>
      <c r="C1143" s="8" t="s">
        <v>13</v>
      </c>
      <c r="D1143" s="8" t="s">
        <v>15</v>
      </c>
      <c r="E1143" s="8" t="s">
        <v>15</v>
      </c>
      <c r="F1143" s="9">
        <f t="shared" si="42"/>
        <v>-9300000</v>
      </c>
      <c r="G1143" s="9">
        <v>-93</v>
      </c>
      <c r="H1143" s="10">
        <v>-9980016</v>
      </c>
      <c r="I1143" s="11">
        <v>55213972489.257576</v>
      </c>
      <c r="J1143" s="11">
        <v>559238</v>
      </c>
      <c r="K1143" s="11">
        <v>98730.723751350204</v>
      </c>
      <c r="L1143" s="12">
        <v>798058.69112443179</v>
      </c>
      <c r="M1143" s="11">
        <v>919</v>
      </c>
      <c r="N1143" s="13"/>
      <c r="O1143" t="str">
        <f t="shared" si="43"/>
        <v/>
      </c>
    </row>
    <row r="1144" spans="1:15" hidden="1">
      <c r="A1144" s="41">
        <v>2.2025000000000001</v>
      </c>
      <c r="B1144" s="14">
        <v>45691</v>
      </c>
      <c r="C1144" s="8" t="s">
        <v>13</v>
      </c>
      <c r="D1144" s="8" t="s">
        <v>15</v>
      </c>
      <c r="E1144" s="8" t="s">
        <v>15</v>
      </c>
      <c r="F1144" s="9">
        <f t="shared" si="42"/>
        <v>-466300000</v>
      </c>
      <c r="G1144" s="9">
        <v>-4663</v>
      </c>
      <c r="H1144" s="10">
        <v>-500395856</v>
      </c>
      <c r="I1144" s="11">
        <v>54753591124.405029</v>
      </c>
      <c r="J1144" s="11">
        <v>554575</v>
      </c>
      <c r="K1144" s="11">
        <v>98730.723751350204</v>
      </c>
      <c r="L1144" s="12">
        <v>40014491.147454023</v>
      </c>
      <c r="M1144" s="11">
        <v>920</v>
      </c>
      <c r="N1144" s="13"/>
      <c r="O1144" t="str">
        <f t="shared" si="43"/>
        <v/>
      </c>
    </row>
    <row r="1145" spans="1:15" hidden="1">
      <c r="A1145" s="41">
        <v>2.2025000000000001</v>
      </c>
      <c r="B1145" s="14">
        <v>45691</v>
      </c>
      <c r="C1145" s="8" t="s">
        <v>13</v>
      </c>
      <c r="D1145" s="8" t="s">
        <v>15</v>
      </c>
      <c r="E1145" s="8" t="s">
        <v>15</v>
      </c>
      <c r="F1145" s="9">
        <f t="shared" si="42"/>
        <v>-9300000</v>
      </c>
      <c r="G1145" s="9">
        <v>-93</v>
      </c>
      <c r="H1145" s="10">
        <v>-9980016</v>
      </c>
      <c r="I1145" s="11">
        <v>54744409167.096153</v>
      </c>
      <c r="J1145" s="11">
        <v>554482</v>
      </c>
      <c r="K1145" s="11">
        <v>98730.723751350204</v>
      </c>
      <c r="L1145" s="12">
        <v>798058.69112443179</v>
      </c>
      <c r="M1145" s="11">
        <v>921</v>
      </c>
      <c r="N1145" s="13"/>
      <c r="O1145" t="str">
        <f t="shared" si="43"/>
        <v/>
      </c>
    </row>
    <row r="1146" spans="1:15" hidden="1">
      <c r="A1146" s="41">
        <v>2.2025000000000001</v>
      </c>
      <c r="B1146" s="14">
        <v>45691</v>
      </c>
      <c r="C1146" s="8" t="s">
        <v>13</v>
      </c>
      <c r="D1146" s="8" t="s">
        <v>15</v>
      </c>
      <c r="E1146" s="8" t="s">
        <v>15</v>
      </c>
      <c r="F1146" s="9">
        <f t="shared" si="42"/>
        <v>-900000</v>
      </c>
      <c r="G1146" s="9">
        <v>-9</v>
      </c>
      <c r="H1146" s="10">
        <v>-965808</v>
      </c>
      <c r="I1146" s="11">
        <v>54743520590.58239</v>
      </c>
      <c r="J1146" s="11">
        <v>554473</v>
      </c>
      <c r="K1146" s="11">
        <v>98730.723751350204</v>
      </c>
      <c r="L1146" s="12">
        <v>77231.486237848178</v>
      </c>
      <c r="M1146" s="11">
        <v>922</v>
      </c>
      <c r="N1146" s="13"/>
      <c r="O1146" t="str">
        <f t="shared" si="43"/>
        <v/>
      </c>
    </row>
    <row r="1147" spans="1:15" hidden="1">
      <c r="A1147" s="41">
        <v>2.2025000000000001</v>
      </c>
      <c r="B1147" s="14">
        <v>45691</v>
      </c>
      <c r="C1147" s="8" t="s">
        <v>13</v>
      </c>
      <c r="D1147" s="8" t="s">
        <v>15</v>
      </c>
      <c r="E1147" s="8" t="s">
        <v>15</v>
      </c>
      <c r="F1147" s="9">
        <f t="shared" si="42"/>
        <v>-2300000</v>
      </c>
      <c r="G1147" s="9">
        <v>-23</v>
      </c>
      <c r="H1147" s="10">
        <v>-2468176</v>
      </c>
      <c r="I1147" s="11">
        <v>54741249783.936111</v>
      </c>
      <c r="J1147" s="11">
        <v>554450</v>
      </c>
      <c r="K1147" s="11">
        <v>98730.723751350204</v>
      </c>
      <c r="L1147" s="12">
        <v>197369.35371894529</v>
      </c>
      <c r="M1147" s="11">
        <v>923</v>
      </c>
      <c r="N1147" s="13"/>
      <c r="O1147" t="str">
        <f t="shared" si="43"/>
        <v/>
      </c>
    </row>
    <row r="1148" spans="1:15" hidden="1">
      <c r="A1148" s="41">
        <v>2.2025000000000001</v>
      </c>
      <c r="B1148" s="14">
        <v>45691</v>
      </c>
      <c r="C1148" s="8" t="s">
        <v>13</v>
      </c>
      <c r="D1148" s="8" t="s">
        <v>15</v>
      </c>
      <c r="E1148" s="8" t="s">
        <v>15</v>
      </c>
      <c r="F1148" s="9">
        <f t="shared" si="42"/>
        <v>-9300000</v>
      </c>
      <c r="G1148" s="9">
        <v>-93</v>
      </c>
      <c r="H1148" s="10">
        <v>-9980016</v>
      </c>
      <c r="I1148" s="11">
        <v>54732067826.627235</v>
      </c>
      <c r="J1148" s="11">
        <v>554357</v>
      </c>
      <c r="K1148" s="11">
        <v>98730.723751350204</v>
      </c>
      <c r="L1148" s="12">
        <v>798058.69112443179</v>
      </c>
      <c r="M1148" s="11">
        <v>924</v>
      </c>
      <c r="N1148" s="13"/>
      <c r="O1148" t="str">
        <f t="shared" si="43"/>
        <v/>
      </c>
    </row>
    <row r="1149" spans="1:15" hidden="1">
      <c r="A1149" s="41">
        <v>2.2025000000000001</v>
      </c>
      <c r="B1149" s="14">
        <v>45691</v>
      </c>
      <c r="C1149" s="8" t="s">
        <v>13</v>
      </c>
      <c r="D1149" s="8" t="s">
        <v>15</v>
      </c>
      <c r="E1149" s="8" t="s">
        <v>15</v>
      </c>
      <c r="F1149" s="9">
        <f t="shared" si="42"/>
        <v>-4500000</v>
      </c>
      <c r="G1149" s="9">
        <v>-45</v>
      </c>
      <c r="H1149" s="10">
        <v>-4829040</v>
      </c>
      <c r="I1149" s="11">
        <v>54727624944.058426</v>
      </c>
      <c r="J1149" s="11">
        <v>554312</v>
      </c>
      <c r="K1149" s="11">
        <v>98730.723751350204</v>
      </c>
      <c r="L1149" s="12">
        <v>386157.43118924089</v>
      </c>
      <c r="M1149" s="11">
        <v>925</v>
      </c>
      <c r="N1149" s="13"/>
      <c r="O1149" t="str">
        <f t="shared" si="43"/>
        <v/>
      </c>
    </row>
    <row r="1150" spans="1:15" hidden="1">
      <c r="A1150" s="41">
        <v>2.2025000000000001</v>
      </c>
      <c r="B1150" s="14">
        <v>45691</v>
      </c>
      <c r="C1150" s="8" t="s">
        <v>13</v>
      </c>
      <c r="D1150" s="8" t="s">
        <v>15</v>
      </c>
      <c r="E1150" s="8" t="s">
        <v>15</v>
      </c>
      <c r="F1150" s="9">
        <f t="shared" si="42"/>
        <v>-900000</v>
      </c>
      <c r="G1150" s="9">
        <v>-9</v>
      </c>
      <c r="H1150" s="10">
        <v>-965808</v>
      </c>
      <c r="I1150" s="11">
        <v>54726736367.544662</v>
      </c>
      <c r="J1150" s="11">
        <v>554303</v>
      </c>
      <c r="K1150" s="11">
        <v>98730.723751350204</v>
      </c>
      <c r="L1150" s="12">
        <v>77231.486237848178</v>
      </c>
      <c r="M1150" s="11">
        <v>926</v>
      </c>
      <c r="N1150" s="13"/>
      <c r="O1150" t="str">
        <f t="shared" si="43"/>
        <v/>
      </c>
    </row>
    <row r="1151" spans="1:15" hidden="1">
      <c r="A1151" s="41">
        <v>2.2025000000000001</v>
      </c>
      <c r="B1151" s="14">
        <v>45691</v>
      </c>
      <c r="C1151" s="8" t="s">
        <v>13</v>
      </c>
      <c r="D1151" s="8" t="s">
        <v>15</v>
      </c>
      <c r="E1151" s="8" t="s">
        <v>15</v>
      </c>
      <c r="F1151" s="9">
        <f t="shared" si="42"/>
        <v>-13000000</v>
      </c>
      <c r="G1151" s="9">
        <v>-130</v>
      </c>
      <c r="H1151" s="10">
        <v>-13950560</v>
      </c>
      <c r="I1151" s="11">
        <v>54713901373.456985</v>
      </c>
      <c r="J1151" s="11">
        <v>554173</v>
      </c>
      <c r="K1151" s="11">
        <v>98730.723751350204</v>
      </c>
      <c r="L1151" s="12">
        <v>1115565.9123244733</v>
      </c>
      <c r="M1151" s="11">
        <v>927</v>
      </c>
      <c r="N1151" s="13"/>
      <c r="O1151" t="str">
        <f t="shared" si="43"/>
        <v/>
      </c>
    </row>
    <row r="1152" spans="1:15" hidden="1">
      <c r="A1152" s="41">
        <v>2.2025000000000001</v>
      </c>
      <c r="B1152" s="14">
        <v>45691</v>
      </c>
      <c r="C1152" s="8" t="s">
        <v>13</v>
      </c>
      <c r="D1152" s="8" t="s">
        <v>15</v>
      </c>
      <c r="E1152" s="8" t="s">
        <v>15</v>
      </c>
      <c r="F1152" s="9">
        <f t="shared" si="42"/>
        <v>-27900000</v>
      </c>
      <c r="G1152" s="9">
        <v>-279</v>
      </c>
      <c r="H1152" s="10">
        <v>-29940048</v>
      </c>
      <c r="I1152" s="11">
        <v>54686355501.530357</v>
      </c>
      <c r="J1152" s="11">
        <v>553894</v>
      </c>
      <c r="K1152" s="11">
        <v>98730.723751350204</v>
      </c>
      <c r="L1152" s="12">
        <v>2394176.0733732916</v>
      </c>
      <c r="M1152" s="11">
        <v>928</v>
      </c>
      <c r="N1152" s="13"/>
      <c r="O1152" t="str">
        <f t="shared" si="43"/>
        <v/>
      </c>
    </row>
    <row r="1153" spans="1:15" hidden="1">
      <c r="A1153" s="41">
        <v>2.2025000000000001</v>
      </c>
      <c r="B1153" s="14">
        <v>45691</v>
      </c>
      <c r="C1153" s="8" t="s">
        <v>13</v>
      </c>
      <c r="D1153" s="8" t="s">
        <v>15</v>
      </c>
      <c r="E1153" s="8" t="s">
        <v>15</v>
      </c>
      <c r="F1153" s="9">
        <f t="shared" si="42"/>
        <v>-1300000</v>
      </c>
      <c r="G1153" s="9">
        <v>-13</v>
      </c>
      <c r="H1153" s="10">
        <v>-1395056</v>
      </c>
      <c r="I1153" s="11">
        <v>54685072002.12159</v>
      </c>
      <c r="J1153" s="11">
        <v>553881</v>
      </c>
      <c r="K1153" s="11">
        <v>98730.723751350204</v>
      </c>
      <c r="L1153" s="12">
        <v>111556.59123244742</v>
      </c>
      <c r="M1153" s="11">
        <v>929</v>
      </c>
      <c r="N1153" s="13"/>
      <c r="O1153" t="str">
        <f t="shared" si="43"/>
        <v/>
      </c>
    </row>
    <row r="1154" spans="1:15" hidden="1">
      <c r="A1154" s="41">
        <v>2.2025000000000001</v>
      </c>
      <c r="B1154" s="14">
        <v>45691</v>
      </c>
      <c r="C1154" s="8" t="s">
        <v>13</v>
      </c>
      <c r="D1154" s="8" t="s">
        <v>15</v>
      </c>
      <c r="E1154" s="8" t="s">
        <v>15</v>
      </c>
      <c r="F1154" s="9">
        <f t="shared" si="42"/>
        <v>-10200000</v>
      </c>
      <c r="G1154" s="9">
        <v>-102</v>
      </c>
      <c r="H1154" s="10">
        <v>-10945824</v>
      </c>
      <c r="I1154" s="11">
        <v>54675001468.29895</v>
      </c>
      <c r="J1154" s="11">
        <v>553779</v>
      </c>
      <c r="K1154" s="11">
        <v>98730.723751350204</v>
      </c>
      <c r="L1154" s="12">
        <v>875290.17736227997</v>
      </c>
      <c r="M1154" s="11">
        <v>930</v>
      </c>
      <c r="N1154" s="13"/>
      <c r="O1154" t="str">
        <f t="shared" si="43"/>
        <v/>
      </c>
    </row>
    <row r="1155" spans="1:15" hidden="1">
      <c r="A1155" s="41">
        <v>2.2025000000000001</v>
      </c>
      <c r="B1155" s="14">
        <v>45691</v>
      </c>
      <c r="C1155" s="8" t="s">
        <v>13</v>
      </c>
      <c r="D1155" s="8" t="s">
        <v>15</v>
      </c>
      <c r="E1155" s="8" t="s">
        <v>15</v>
      </c>
      <c r="F1155" s="9">
        <f t="shared" si="42"/>
        <v>-1800000</v>
      </c>
      <c r="G1155" s="9">
        <v>-18</v>
      </c>
      <c r="H1155" s="10">
        <v>-1931616</v>
      </c>
      <c r="I1155" s="11">
        <v>54673224315.271423</v>
      </c>
      <c r="J1155" s="11">
        <v>553761</v>
      </c>
      <c r="K1155" s="11">
        <v>98730.723751350204</v>
      </c>
      <c r="L1155" s="12">
        <v>154462.97247569636</v>
      </c>
      <c r="M1155" s="11">
        <v>931</v>
      </c>
      <c r="N1155" s="13"/>
      <c r="O1155" t="str">
        <f t="shared" si="43"/>
        <v/>
      </c>
    </row>
    <row r="1156" spans="1:15" hidden="1">
      <c r="A1156" s="41">
        <v>2.2025000000000001</v>
      </c>
      <c r="B1156" s="14">
        <v>45691</v>
      </c>
      <c r="C1156" s="8" t="s">
        <v>13</v>
      </c>
      <c r="D1156" s="8" t="s">
        <v>15</v>
      </c>
      <c r="E1156" s="8" t="s">
        <v>15</v>
      </c>
      <c r="F1156" s="9">
        <f t="shared" si="42"/>
        <v>-1000000</v>
      </c>
      <c r="G1156" s="9">
        <v>-10</v>
      </c>
      <c r="H1156" s="10">
        <v>-1073120</v>
      </c>
      <c r="I1156" s="11">
        <v>54672237008.033913</v>
      </c>
      <c r="J1156" s="11">
        <v>553751</v>
      </c>
      <c r="K1156" s="11">
        <v>98730.723751350204</v>
      </c>
      <c r="L1156" s="12">
        <v>85812.762486497988</v>
      </c>
      <c r="M1156" s="11">
        <v>932</v>
      </c>
      <c r="N1156" s="13"/>
      <c r="O1156" t="str">
        <f t="shared" si="43"/>
        <v/>
      </c>
    </row>
    <row r="1157" spans="1:15" hidden="1">
      <c r="A1157" s="41">
        <v>2.2025000000000001</v>
      </c>
      <c r="B1157" s="14">
        <v>45691</v>
      </c>
      <c r="C1157" s="8" t="s">
        <v>13</v>
      </c>
      <c r="D1157" s="8" t="s">
        <v>15</v>
      </c>
      <c r="E1157" s="8" t="s">
        <v>15</v>
      </c>
      <c r="F1157" s="9">
        <f t="shared" si="42"/>
        <v>-1800000</v>
      </c>
      <c r="G1157" s="9">
        <v>-18</v>
      </c>
      <c r="H1157" s="10">
        <v>-1931616</v>
      </c>
      <c r="I1157" s="11">
        <v>54670459855.006386</v>
      </c>
      <c r="J1157" s="11">
        <v>553733</v>
      </c>
      <c r="K1157" s="11">
        <v>98730.723751350204</v>
      </c>
      <c r="L1157" s="12">
        <v>154462.97247569636</v>
      </c>
      <c r="M1157" s="11">
        <v>933</v>
      </c>
      <c r="N1157" s="13"/>
      <c r="O1157" t="str">
        <f t="shared" si="43"/>
        <v/>
      </c>
    </row>
    <row r="1158" spans="1:15" hidden="1">
      <c r="A1158" s="41">
        <v>2.2025000000000001</v>
      </c>
      <c r="B1158" s="14">
        <v>45691</v>
      </c>
      <c r="C1158" s="8" t="s">
        <v>13</v>
      </c>
      <c r="D1158" s="8" t="s">
        <v>15</v>
      </c>
      <c r="E1158" s="8" t="s">
        <v>15</v>
      </c>
      <c r="F1158" s="9">
        <f t="shared" si="42"/>
        <v>-900000</v>
      </c>
      <c r="G1158" s="9">
        <v>-9</v>
      </c>
      <c r="H1158" s="10">
        <v>-965808</v>
      </c>
      <c r="I1158" s="11">
        <v>54669571278.492622</v>
      </c>
      <c r="J1158" s="11">
        <v>553724</v>
      </c>
      <c r="K1158" s="11">
        <v>98730.723751350204</v>
      </c>
      <c r="L1158" s="12">
        <v>77231.486237848178</v>
      </c>
      <c r="M1158" s="11">
        <v>934</v>
      </c>
      <c r="N1158" s="13"/>
      <c r="O1158" t="str">
        <f t="shared" si="43"/>
        <v/>
      </c>
    </row>
    <row r="1159" spans="1:15" hidden="1">
      <c r="A1159" s="41">
        <v>2.2025000000000001</v>
      </c>
      <c r="B1159" s="14">
        <v>45691</v>
      </c>
      <c r="C1159" s="8" t="s">
        <v>13</v>
      </c>
      <c r="D1159" s="8" t="s">
        <v>15</v>
      </c>
      <c r="E1159" s="8" t="s">
        <v>15</v>
      </c>
      <c r="F1159" s="9">
        <f t="shared" si="42"/>
        <v>-6600000</v>
      </c>
      <c r="G1159" s="9">
        <v>-66</v>
      </c>
      <c r="H1159" s="10">
        <v>-7082592</v>
      </c>
      <c r="I1159" s="11">
        <v>54663055050.725037</v>
      </c>
      <c r="J1159" s="11">
        <v>553658</v>
      </c>
      <c r="K1159" s="11">
        <v>98730.723751350204</v>
      </c>
      <c r="L1159" s="12">
        <v>566364.23241088632</v>
      </c>
      <c r="M1159" s="11">
        <v>935</v>
      </c>
      <c r="N1159" s="13"/>
      <c r="O1159" t="str">
        <f t="shared" si="43"/>
        <v/>
      </c>
    </row>
    <row r="1160" spans="1:15" hidden="1">
      <c r="A1160" s="41">
        <v>2.2025000000000001</v>
      </c>
      <c r="B1160" s="14">
        <v>45691</v>
      </c>
      <c r="C1160" s="8" t="s">
        <v>13</v>
      </c>
      <c r="D1160" s="8" t="s">
        <v>15</v>
      </c>
      <c r="E1160" s="8" t="s">
        <v>15</v>
      </c>
      <c r="F1160" s="9">
        <f t="shared" si="42"/>
        <v>-900000</v>
      </c>
      <c r="G1160" s="9">
        <v>-9</v>
      </c>
      <c r="H1160" s="10">
        <v>-965808</v>
      </c>
      <c r="I1160" s="11">
        <v>54662166474.211273</v>
      </c>
      <c r="J1160" s="11">
        <v>553649</v>
      </c>
      <c r="K1160" s="11">
        <v>98730.723751350204</v>
      </c>
      <c r="L1160" s="12">
        <v>77231.486237848178</v>
      </c>
      <c r="M1160" s="11">
        <v>936</v>
      </c>
      <c r="N1160" s="13"/>
      <c r="O1160" t="str">
        <f t="shared" si="43"/>
        <v/>
      </c>
    </row>
    <row r="1161" spans="1:15" hidden="1">
      <c r="A1161" s="41">
        <v>2.2025000000000001</v>
      </c>
      <c r="B1161" s="14">
        <v>45691</v>
      </c>
      <c r="C1161" s="8" t="s">
        <v>13</v>
      </c>
      <c r="D1161" s="8" t="s">
        <v>15</v>
      </c>
      <c r="E1161" s="8" t="s">
        <v>15</v>
      </c>
      <c r="F1161" s="9">
        <f t="shared" si="42"/>
        <v>-3700000</v>
      </c>
      <c r="G1161" s="9">
        <v>-37</v>
      </c>
      <c r="H1161" s="10">
        <v>-3970544</v>
      </c>
      <c r="I1161" s="11">
        <v>54658513437.432472</v>
      </c>
      <c r="J1161" s="11">
        <v>553612</v>
      </c>
      <c r="K1161" s="11">
        <v>98730.723751350204</v>
      </c>
      <c r="L1161" s="12">
        <v>317507.2212000424</v>
      </c>
      <c r="M1161" s="11">
        <v>937</v>
      </c>
      <c r="N1161" s="13"/>
      <c r="O1161" t="str">
        <f t="shared" si="43"/>
        <v/>
      </c>
    </row>
    <row r="1162" spans="1:15" hidden="1">
      <c r="A1162" s="41">
        <v>2.2025000000000001</v>
      </c>
      <c r="B1162" s="14">
        <v>45691</v>
      </c>
      <c r="C1162" s="8" t="s">
        <v>13</v>
      </c>
      <c r="D1162" s="8" t="s">
        <v>15</v>
      </c>
      <c r="E1162" s="8" t="s">
        <v>15</v>
      </c>
      <c r="F1162" s="9">
        <f t="shared" ref="F1162:F1225" si="44">100000*G1162</f>
        <v>-9300000</v>
      </c>
      <c r="G1162" s="9">
        <v>-93</v>
      </c>
      <c r="H1162" s="10">
        <v>-9980016</v>
      </c>
      <c r="I1162" s="11">
        <v>54649331480.123596</v>
      </c>
      <c r="J1162" s="11">
        <v>553519</v>
      </c>
      <c r="K1162" s="11">
        <v>98730.723751350204</v>
      </c>
      <c r="L1162" s="12">
        <v>798058.69112443179</v>
      </c>
      <c r="M1162" s="11">
        <v>938</v>
      </c>
      <c r="N1162" s="13"/>
      <c r="O1162" t="str">
        <f t="shared" si="43"/>
        <v/>
      </c>
    </row>
    <row r="1163" spans="1:15" hidden="1">
      <c r="A1163" s="41">
        <v>2.2025000000000001</v>
      </c>
      <c r="B1163" s="14">
        <v>45691</v>
      </c>
      <c r="C1163" s="8" t="s">
        <v>13</v>
      </c>
      <c r="D1163" s="8" t="s">
        <v>15</v>
      </c>
      <c r="E1163" s="8" t="s">
        <v>15</v>
      </c>
      <c r="F1163" s="9">
        <f t="shared" si="44"/>
        <v>-23200000</v>
      </c>
      <c r="G1163" s="9">
        <v>-232</v>
      </c>
      <c r="H1163" s="10">
        <v>-24896384</v>
      </c>
      <c r="I1163" s="11">
        <v>54626425952.21328</v>
      </c>
      <c r="J1163" s="11">
        <v>553287</v>
      </c>
      <c r="K1163" s="11">
        <v>98730.723751350204</v>
      </c>
      <c r="L1163" s="12">
        <v>1990856.0896867514</v>
      </c>
      <c r="M1163" s="11">
        <v>939</v>
      </c>
      <c r="N1163" s="13"/>
      <c r="O1163" t="str">
        <f t="shared" si="43"/>
        <v/>
      </c>
    </row>
    <row r="1164" spans="1:15" hidden="1">
      <c r="A1164" s="41">
        <v>2.2025000000000001</v>
      </c>
      <c r="B1164" s="14">
        <v>45691</v>
      </c>
      <c r="C1164" s="8" t="s">
        <v>13</v>
      </c>
      <c r="D1164" s="8" t="s">
        <v>15</v>
      </c>
      <c r="E1164" s="8" t="s">
        <v>15</v>
      </c>
      <c r="F1164" s="9">
        <f t="shared" si="44"/>
        <v>-900000</v>
      </c>
      <c r="G1164" s="9">
        <v>-9</v>
      </c>
      <c r="H1164" s="10">
        <v>-965808</v>
      </c>
      <c r="I1164" s="11">
        <v>54625537375.699516</v>
      </c>
      <c r="J1164" s="11">
        <v>553278</v>
      </c>
      <c r="K1164" s="11">
        <v>98730.723751350204</v>
      </c>
      <c r="L1164" s="12">
        <v>77231.486237848178</v>
      </c>
      <c r="M1164" s="11">
        <v>940</v>
      </c>
      <c r="N1164" s="13"/>
      <c r="O1164" t="str">
        <f t="shared" si="43"/>
        <v/>
      </c>
    </row>
    <row r="1165" spans="1:15" hidden="1">
      <c r="A1165" s="41">
        <v>2.2025000000000001</v>
      </c>
      <c r="B1165" s="14">
        <v>45691</v>
      </c>
      <c r="C1165" s="8" t="s">
        <v>13</v>
      </c>
      <c r="D1165" s="8" t="s">
        <v>15</v>
      </c>
      <c r="E1165" s="8" t="s">
        <v>15</v>
      </c>
      <c r="F1165" s="9">
        <f t="shared" si="44"/>
        <v>-1800000</v>
      </c>
      <c r="G1165" s="9">
        <v>-18</v>
      </c>
      <c r="H1165" s="10">
        <v>-1931616</v>
      </c>
      <c r="I1165" s="11">
        <v>54623760222.671989</v>
      </c>
      <c r="J1165" s="11">
        <v>553260</v>
      </c>
      <c r="K1165" s="11">
        <v>98730.723751350204</v>
      </c>
      <c r="L1165" s="12">
        <v>154462.97247569636</v>
      </c>
      <c r="M1165" s="11">
        <v>941</v>
      </c>
      <c r="N1165" s="13"/>
      <c r="O1165" t="str">
        <f t="shared" si="43"/>
        <v/>
      </c>
    </row>
    <row r="1166" spans="1:15" hidden="1">
      <c r="A1166" s="41">
        <v>2.2025000000000001</v>
      </c>
      <c r="B1166" s="14">
        <v>45691</v>
      </c>
      <c r="C1166" s="8" t="s">
        <v>13</v>
      </c>
      <c r="D1166" s="8" t="s">
        <v>15</v>
      </c>
      <c r="E1166" s="8" t="s">
        <v>15</v>
      </c>
      <c r="F1166" s="9">
        <f t="shared" si="44"/>
        <v>-1800000</v>
      </c>
      <c r="G1166" s="9">
        <v>-18</v>
      </c>
      <c r="H1166" s="10">
        <v>-1931616</v>
      </c>
      <c r="I1166" s="11">
        <v>54621983069.644463</v>
      </c>
      <c r="J1166" s="11">
        <v>553242</v>
      </c>
      <c r="K1166" s="11">
        <v>98730.723751350204</v>
      </c>
      <c r="L1166" s="12">
        <v>154462.97247569636</v>
      </c>
      <c r="M1166" s="11">
        <v>942</v>
      </c>
      <c r="N1166" s="13"/>
      <c r="O1166" t="str">
        <f t="shared" si="43"/>
        <v/>
      </c>
    </row>
    <row r="1167" spans="1:15" hidden="1">
      <c r="A1167" s="41">
        <v>2.2025000000000001</v>
      </c>
      <c r="B1167" s="14">
        <v>45691</v>
      </c>
      <c r="C1167" s="8" t="s">
        <v>13</v>
      </c>
      <c r="D1167" s="8" t="s">
        <v>15</v>
      </c>
      <c r="E1167" s="8" t="s">
        <v>15</v>
      </c>
      <c r="F1167" s="9">
        <f t="shared" si="44"/>
        <v>-93100000</v>
      </c>
      <c r="G1167" s="9">
        <v>-931</v>
      </c>
      <c r="H1167" s="10">
        <v>-99907472</v>
      </c>
      <c r="I1167" s="11">
        <v>54530064765.831955</v>
      </c>
      <c r="J1167" s="11">
        <v>552311</v>
      </c>
      <c r="K1167" s="11">
        <v>98730.723751350204</v>
      </c>
      <c r="L1167" s="12">
        <v>7989168.1874929667</v>
      </c>
      <c r="M1167" s="11">
        <v>943</v>
      </c>
      <c r="N1167" s="13"/>
      <c r="O1167" t="str">
        <f t="shared" si="43"/>
        <v/>
      </c>
    </row>
    <row r="1168" spans="1:15" hidden="1">
      <c r="A1168" s="41">
        <v>2.2025000000000001</v>
      </c>
      <c r="B1168" s="14">
        <v>45691</v>
      </c>
      <c r="C1168" s="8" t="s">
        <v>13</v>
      </c>
      <c r="D1168" s="8" t="s">
        <v>15</v>
      </c>
      <c r="E1168" s="8" t="s">
        <v>15</v>
      </c>
      <c r="F1168" s="9">
        <f t="shared" si="44"/>
        <v>-900000</v>
      </c>
      <c r="G1168" s="9">
        <v>-9</v>
      </c>
      <c r="H1168" s="10">
        <v>-965808</v>
      </c>
      <c r="I1168" s="11">
        <v>54529176189.318192</v>
      </c>
      <c r="J1168" s="11">
        <v>552302</v>
      </c>
      <c r="K1168" s="11">
        <v>98730.723751350204</v>
      </c>
      <c r="L1168" s="12">
        <v>77231.486237848178</v>
      </c>
      <c r="M1168" s="11">
        <v>944</v>
      </c>
      <c r="N1168" s="13"/>
      <c r="O1168" t="str">
        <f t="shared" ref="O1168:O1231" si="45">IF(M1168=_xlfn.MAXIFS(M:M,D:D,D1168),"X","")</f>
        <v/>
      </c>
    </row>
    <row r="1169" spans="1:15" hidden="1">
      <c r="A1169" s="41">
        <v>2.2025000000000001</v>
      </c>
      <c r="B1169" s="14">
        <v>45691</v>
      </c>
      <c r="C1169" s="8" t="s">
        <v>13</v>
      </c>
      <c r="D1169" s="8" t="s">
        <v>15</v>
      </c>
      <c r="E1169" s="8" t="s">
        <v>15</v>
      </c>
      <c r="F1169" s="9">
        <f t="shared" si="44"/>
        <v>-11100000</v>
      </c>
      <c r="G1169" s="9">
        <v>-111</v>
      </c>
      <c r="H1169" s="10">
        <v>-11911632</v>
      </c>
      <c r="I1169" s="11">
        <v>54518217078.981789</v>
      </c>
      <c r="J1169" s="11">
        <v>552191</v>
      </c>
      <c r="K1169" s="11">
        <v>98730.723751350204</v>
      </c>
      <c r="L1169" s="12">
        <v>952521.66360012814</v>
      </c>
      <c r="M1169" s="11">
        <v>945</v>
      </c>
      <c r="N1169" s="13"/>
      <c r="O1169" t="str">
        <f t="shared" si="45"/>
        <v/>
      </c>
    </row>
    <row r="1170" spans="1:15" hidden="1">
      <c r="A1170" s="41">
        <v>2.2025000000000001</v>
      </c>
      <c r="B1170" s="14">
        <v>45691</v>
      </c>
      <c r="C1170" s="8" t="s">
        <v>13</v>
      </c>
      <c r="D1170" s="8" t="s">
        <v>15</v>
      </c>
      <c r="E1170" s="8" t="s">
        <v>15</v>
      </c>
      <c r="F1170" s="9">
        <f t="shared" si="44"/>
        <v>-1800000</v>
      </c>
      <c r="G1170" s="9">
        <v>-18</v>
      </c>
      <c r="H1170" s="10">
        <v>-1931616</v>
      </c>
      <c r="I1170" s="11">
        <v>54516439925.954262</v>
      </c>
      <c r="J1170" s="11">
        <v>552173</v>
      </c>
      <c r="K1170" s="11">
        <v>98730.723751350204</v>
      </c>
      <c r="L1170" s="12">
        <v>154462.97247569636</v>
      </c>
      <c r="M1170" s="11">
        <v>946</v>
      </c>
      <c r="N1170" s="13"/>
      <c r="O1170" t="str">
        <f t="shared" si="45"/>
        <v/>
      </c>
    </row>
    <row r="1171" spans="1:15" hidden="1">
      <c r="A1171" s="41">
        <v>2.2025000000000001</v>
      </c>
      <c r="B1171" s="14">
        <v>45691</v>
      </c>
      <c r="C1171" s="8" t="s">
        <v>13</v>
      </c>
      <c r="D1171" s="8" t="s">
        <v>15</v>
      </c>
      <c r="E1171" s="8" t="s">
        <v>15</v>
      </c>
      <c r="F1171" s="9">
        <f t="shared" si="44"/>
        <v>-2700000</v>
      </c>
      <c r="G1171" s="9">
        <v>-27</v>
      </c>
      <c r="H1171" s="10">
        <v>-2897424</v>
      </c>
      <c r="I1171" s="11">
        <v>54513774196.412979</v>
      </c>
      <c r="J1171" s="11">
        <v>552146</v>
      </c>
      <c r="K1171" s="11">
        <v>98730.723751350204</v>
      </c>
      <c r="L1171" s="12">
        <v>231694.45871354453</v>
      </c>
      <c r="M1171" s="11">
        <v>947</v>
      </c>
      <c r="N1171" s="13"/>
      <c r="O1171" t="str">
        <f t="shared" si="45"/>
        <v/>
      </c>
    </row>
    <row r="1172" spans="1:15" hidden="1">
      <c r="A1172" s="41">
        <v>2.2025000000000001</v>
      </c>
      <c r="B1172" s="14">
        <v>45691</v>
      </c>
      <c r="C1172" s="8" t="s">
        <v>13</v>
      </c>
      <c r="D1172" s="8" t="s">
        <v>15</v>
      </c>
      <c r="E1172" s="8" t="s">
        <v>15</v>
      </c>
      <c r="F1172" s="9">
        <f t="shared" si="44"/>
        <v>-1200000</v>
      </c>
      <c r="G1172" s="9">
        <v>-12</v>
      </c>
      <c r="H1172" s="10">
        <v>-1287744</v>
      </c>
      <c r="I1172" s="11">
        <v>54512589427.727966</v>
      </c>
      <c r="J1172" s="11">
        <v>552134</v>
      </c>
      <c r="K1172" s="11">
        <v>98730.723751350204</v>
      </c>
      <c r="L1172" s="12">
        <v>102975.31498379749</v>
      </c>
      <c r="M1172" s="11">
        <v>948</v>
      </c>
      <c r="N1172" s="13"/>
      <c r="O1172" t="str">
        <f t="shared" si="45"/>
        <v/>
      </c>
    </row>
    <row r="1173" spans="1:15" hidden="1">
      <c r="A1173" s="41">
        <v>2.2025000000000001</v>
      </c>
      <c r="B1173" s="14">
        <v>45691</v>
      </c>
      <c r="C1173" s="8" t="s">
        <v>13</v>
      </c>
      <c r="D1173" s="8" t="s">
        <v>15</v>
      </c>
      <c r="E1173" s="8" t="s">
        <v>15</v>
      </c>
      <c r="F1173" s="9">
        <f t="shared" si="44"/>
        <v>-155100000</v>
      </c>
      <c r="G1173" s="9">
        <v>-1551</v>
      </c>
      <c r="H1173" s="10">
        <v>-166440912</v>
      </c>
      <c r="I1173" s="11">
        <v>54359458075.189621</v>
      </c>
      <c r="J1173" s="11">
        <v>550583</v>
      </c>
      <c r="K1173" s="11">
        <v>98730.723751350204</v>
      </c>
      <c r="L1173" s="12">
        <v>13309559.461655825</v>
      </c>
      <c r="M1173" s="11">
        <v>949</v>
      </c>
      <c r="N1173" s="13"/>
      <c r="O1173" t="str">
        <f t="shared" si="45"/>
        <v/>
      </c>
    </row>
    <row r="1174" spans="1:15" hidden="1">
      <c r="A1174" s="41">
        <v>2.2025000000000001</v>
      </c>
      <c r="B1174" s="14">
        <v>45691</v>
      </c>
      <c r="C1174" s="8" t="s">
        <v>13</v>
      </c>
      <c r="D1174" s="8" t="s">
        <v>15</v>
      </c>
      <c r="E1174" s="8" t="s">
        <v>15</v>
      </c>
      <c r="F1174" s="9">
        <f t="shared" si="44"/>
        <v>-27900000</v>
      </c>
      <c r="G1174" s="9">
        <v>-279</v>
      </c>
      <c r="H1174" s="10">
        <v>-29940048</v>
      </c>
      <c r="I1174" s="11">
        <v>54331912203.262993</v>
      </c>
      <c r="J1174" s="11">
        <v>550304</v>
      </c>
      <c r="K1174" s="11">
        <v>98730.723751350204</v>
      </c>
      <c r="L1174" s="12">
        <v>2394176.0733732916</v>
      </c>
      <c r="M1174" s="11">
        <v>950</v>
      </c>
      <c r="N1174" s="13"/>
      <c r="O1174" t="str">
        <f t="shared" si="45"/>
        <v/>
      </c>
    </row>
    <row r="1175" spans="1:15" hidden="1">
      <c r="A1175" s="41">
        <v>2.2025000000000001</v>
      </c>
      <c r="B1175" s="14">
        <v>45691</v>
      </c>
      <c r="C1175" s="8" t="s">
        <v>13</v>
      </c>
      <c r="D1175" s="8" t="s">
        <v>15</v>
      </c>
      <c r="E1175" s="8" t="s">
        <v>15</v>
      </c>
      <c r="F1175" s="9">
        <f t="shared" si="44"/>
        <v>-9700000</v>
      </c>
      <c r="G1175" s="9">
        <v>-97</v>
      </c>
      <c r="H1175" s="10">
        <v>-10409264</v>
      </c>
      <c r="I1175" s="11">
        <v>54322335323.059113</v>
      </c>
      <c r="J1175" s="11">
        <v>550207</v>
      </c>
      <c r="K1175" s="11">
        <v>98730.723751350204</v>
      </c>
      <c r="L1175" s="12">
        <v>832383.79611903057</v>
      </c>
      <c r="M1175" s="11">
        <v>951</v>
      </c>
      <c r="N1175" s="13"/>
      <c r="O1175" t="str">
        <f t="shared" si="45"/>
        <v/>
      </c>
    </row>
    <row r="1176" spans="1:15" hidden="1">
      <c r="A1176" s="41">
        <v>2.2025000000000001</v>
      </c>
      <c r="B1176" s="14">
        <v>45691</v>
      </c>
      <c r="C1176" s="8" t="s">
        <v>13</v>
      </c>
      <c r="D1176" s="8" t="s">
        <v>15</v>
      </c>
      <c r="E1176" s="8" t="s">
        <v>15</v>
      </c>
      <c r="F1176" s="9">
        <f t="shared" si="44"/>
        <v>-900000</v>
      </c>
      <c r="G1176" s="9">
        <v>-9</v>
      </c>
      <c r="H1176" s="10">
        <v>-965808</v>
      </c>
      <c r="I1176" s="11">
        <v>54321446746.545349</v>
      </c>
      <c r="J1176" s="11">
        <v>550198</v>
      </c>
      <c r="K1176" s="11">
        <v>98730.723751350204</v>
      </c>
      <c r="L1176" s="12">
        <v>77231.486237848178</v>
      </c>
      <c r="M1176" s="11">
        <v>952</v>
      </c>
      <c r="N1176" s="13"/>
      <c r="O1176" t="str">
        <f t="shared" si="45"/>
        <v/>
      </c>
    </row>
    <row r="1177" spans="1:15" hidden="1">
      <c r="A1177" s="41">
        <v>2.2025000000000001</v>
      </c>
      <c r="B1177" s="14">
        <v>45691</v>
      </c>
      <c r="C1177" s="8" t="s">
        <v>13</v>
      </c>
      <c r="D1177" s="8" t="s">
        <v>14</v>
      </c>
      <c r="E1177" s="8" t="s">
        <v>14</v>
      </c>
      <c r="F1177" s="9">
        <f t="shared" si="44"/>
        <v>-1900000</v>
      </c>
      <c r="G1177" s="9">
        <v>-19</v>
      </c>
      <c r="H1177" s="10">
        <v>-1998078</v>
      </c>
      <c r="I1177" s="11">
        <v>18976432554.010895</v>
      </c>
      <c r="J1177" s="11">
        <v>189844</v>
      </c>
      <c r="K1177" s="11">
        <v>99958.031615488988</v>
      </c>
      <c r="L1177" s="12">
        <v>98875.399305709172</v>
      </c>
      <c r="M1177" s="11">
        <v>215</v>
      </c>
      <c r="N1177" s="13"/>
      <c r="O1177" t="str">
        <f t="shared" si="45"/>
        <v/>
      </c>
    </row>
    <row r="1178" spans="1:15" hidden="1">
      <c r="A1178" s="41">
        <v>2.2025000000000001</v>
      </c>
      <c r="B1178" s="14">
        <v>45691</v>
      </c>
      <c r="C1178" s="8" t="s">
        <v>13</v>
      </c>
      <c r="D1178" s="8" t="s">
        <v>15</v>
      </c>
      <c r="E1178" s="8" t="s">
        <v>15</v>
      </c>
      <c r="F1178" s="9">
        <f t="shared" si="44"/>
        <v>-20400000</v>
      </c>
      <c r="G1178" s="9">
        <v>-204</v>
      </c>
      <c r="H1178" s="10">
        <v>-21891648</v>
      </c>
      <c r="I1178" s="11">
        <v>54301305678.90007</v>
      </c>
      <c r="J1178" s="11">
        <v>549994</v>
      </c>
      <c r="K1178" s="11">
        <v>98730.723751350204</v>
      </c>
      <c r="L1178" s="12">
        <v>1750580.3547245599</v>
      </c>
      <c r="M1178" s="11">
        <v>953</v>
      </c>
      <c r="N1178" s="13"/>
      <c r="O1178" t="str">
        <f t="shared" si="45"/>
        <v/>
      </c>
    </row>
    <row r="1179" spans="1:15" hidden="1">
      <c r="A1179" s="41">
        <v>2.2025000000000001</v>
      </c>
      <c r="B1179" s="14">
        <v>45691</v>
      </c>
      <c r="C1179" s="8" t="s">
        <v>13</v>
      </c>
      <c r="D1179" s="8" t="s">
        <v>15</v>
      </c>
      <c r="E1179" s="8" t="s">
        <v>15</v>
      </c>
      <c r="F1179" s="9">
        <f t="shared" si="44"/>
        <v>-900000</v>
      </c>
      <c r="G1179" s="9">
        <v>-9</v>
      </c>
      <c r="H1179" s="10">
        <v>-965808</v>
      </c>
      <c r="I1179" s="11">
        <v>54300417102.386307</v>
      </c>
      <c r="J1179" s="11">
        <v>549985</v>
      </c>
      <c r="K1179" s="11">
        <v>98730.723751350204</v>
      </c>
      <c r="L1179" s="12">
        <v>77231.486237848178</v>
      </c>
      <c r="M1179" s="11">
        <v>954</v>
      </c>
      <c r="N1179" s="13"/>
      <c r="O1179" t="str">
        <f t="shared" si="45"/>
        <v/>
      </c>
    </row>
    <row r="1180" spans="1:15" hidden="1">
      <c r="A1180" s="41">
        <v>2.2025000000000001</v>
      </c>
      <c r="B1180" s="14">
        <v>45691</v>
      </c>
      <c r="C1180" s="8" t="s">
        <v>13</v>
      </c>
      <c r="D1180" s="8" t="s">
        <v>15</v>
      </c>
      <c r="E1180" s="8" t="s">
        <v>15</v>
      </c>
      <c r="F1180" s="9">
        <f t="shared" si="44"/>
        <v>-900000</v>
      </c>
      <c r="G1180" s="9">
        <v>-9</v>
      </c>
      <c r="H1180" s="10">
        <v>-965808</v>
      </c>
      <c r="I1180" s="11">
        <v>54299528525.872543</v>
      </c>
      <c r="J1180" s="11">
        <v>549976</v>
      </c>
      <c r="K1180" s="11">
        <v>98730.723751350204</v>
      </c>
      <c r="L1180" s="12">
        <v>77231.486237848178</v>
      </c>
      <c r="M1180" s="11">
        <v>955</v>
      </c>
      <c r="N1180" s="13"/>
      <c r="O1180" t="str">
        <f t="shared" si="45"/>
        <v/>
      </c>
    </row>
    <row r="1181" spans="1:15" hidden="1">
      <c r="A1181" s="41">
        <v>2.2025000000000001</v>
      </c>
      <c r="B1181" s="14">
        <v>45691</v>
      </c>
      <c r="C1181" s="8" t="s">
        <v>13</v>
      </c>
      <c r="D1181" s="8" t="s">
        <v>15</v>
      </c>
      <c r="E1181" s="8" t="s">
        <v>15</v>
      </c>
      <c r="F1181" s="9">
        <f t="shared" si="44"/>
        <v>-9300000</v>
      </c>
      <c r="G1181" s="9">
        <v>-93</v>
      </c>
      <c r="H1181" s="10">
        <v>-9980016</v>
      </c>
      <c r="I1181" s="11">
        <v>54290346568.563667</v>
      </c>
      <c r="J1181" s="11">
        <v>549883</v>
      </c>
      <c r="K1181" s="11">
        <v>98730.723751350204</v>
      </c>
      <c r="L1181" s="12">
        <v>798058.69112443179</v>
      </c>
      <c r="M1181" s="11">
        <v>956</v>
      </c>
      <c r="N1181" s="13"/>
      <c r="O1181" t="str">
        <f t="shared" si="45"/>
        <v/>
      </c>
    </row>
    <row r="1182" spans="1:15" hidden="1">
      <c r="A1182" s="41">
        <v>2.2025000000000001</v>
      </c>
      <c r="B1182" s="14">
        <v>45691</v>
      </c>
      <c r="C1182" s="8" t="s">
        <v>13</v>
      </c>
      <c r="D1182" s="8" t="s">
        <v>15</v>
      </c>
      <c r="E1182" s="8" t="s">
        <v>15</v>
      </c>
      <c r="F1182" s="9">
        <f t="shared" si="44"/>
        <v>-9300000</v>
      </c>
      <c r="G1182" s="9">
        <v>-93</v>
      </c>
      <c r="H1182" s="10">
        <v>-9980016</v>
      </c>
      <c r="I1182" s="11">
        <v>54281164611.254791</v>
      </c>
      <c r="J1182" s="11">
        <v>549790</v>
      </c>
      <c r="K1182" s="11">
        <v>98730.723751350204</v>
      </c>
      <c r="L1182" s="12">
        <v>798058.69112443179</v>
      </c>
      <c r="M1182" s="11">
        <v>957</v>
      </c>
      <c r="N1182" s="13"/>
      <c r="O1182" t="str">
        <f t="shared" si="45"/>
        <v/>
      </c>
    </row>
    <row r="1183" spans="1:15" hidden="1">
      <c r="A1183" s="41">
        <v>2.2025000000000001</v>
      </c>
      <c r="B1183" s="14">
        <v>45691</v>
      </c>
      <c r="C1183" s="8" t="s">
        <v>13</v>
      </c>
      <c r="D1183" s="8" t="s">
        <v>15</v>
      </c>
      <c r="E1183" s="8" t="s">
        <v>15</v>
      </c>
      <c r="F1183" s="9">
        <f t="shared" si="44"/>
        <v>-4100000</v>
      </c>
      <c r="G1183" s="9">
        <v>-41</v>
      </c>
      <c r="H1183" s="10">
        <v>-4399792</v>
      </c>
      <c r="I1183" s="11">
        <v>54277116651.580986</v>
      </c>
      <c r="J1183" s="11">
        <v>549749</v>
      </c>
      <c r="K1183" s="11">
        <v>98730.723751350204</v>
      </c>
      <c r="L1183" s="12">
        <v>351832.32619464165</v>
      </c>
      <c r="M1183" s="11">
        <v>958</v>
      </c>
      <c r="N1183" s="13"/>
      <c r="O1183" t="str">
        <f t="shared" si="45"/>
        <v/>
      </c>
    </row>
    <row r="1184" spans="1:15" hidden="1">
      <c r="A1184" s="41">
        <v>2.2025000000000001</v>
      </c>
      <c r="B1184" s="14">
        <v>45691</v>
      </c>
      <c r="C1184" s="8" t="s">
        <v>13</v>
      </c>
      <c r="D1184" s="8" t="s">
        <v>15</v>
      </c>
      <c r="E1184" s="8" t="s">
        <v>15</v>
      </c>
      <c r="F1184" s="9">
        <f t="shared" si="44"/>
        <v>-5500000</v>
      </c>
      <c r="G1184" s="9">
        <v>-55</v>
      </c>
      <c r="H1184" s="10">
        <v>-5902160</v>
      </c>
      <c r="I1184" s="11">
        <v>54271686461.774658</v>
      </c>
      <c r="J1184" s="11">
        <v>549694</v>
      </c>
      <c r="K1184" s="11">
        <v>98730.723751350204</v>
      </c>
      <c r="L1184" s="12">
        <v>471970.19367573876</v>
      </c>
      <c r="M1184" s="11">
        <v>959</v>
      </c>
      <c r="N1184" s="13"/>
      <c r="O1184" t="str">
        <f t="shared" si="45"/>
        <v/>
      </c>
    </row>
    <row r="1185" spans="1:15" hidden="1">
      <c r="A1185" s="41">
        <v>2.2025000000000001</v>
      </c>
      <c r="B1185" s="14">
        <v>45691</v>
      </c>
      <c r="C1185" s="8" t="s">
        <v>13</v>
      </c>
      <c r="D1185" s="8" t="s">
        <v>15</v>
      </c>
      <c r="E1185" s="8" t="s">
        <v>15</v>
      </c>
      <c r="F1185" s="9">
        <f t="shared" si="44"/>
        <v>-54900000</v>
      </c>
      <c r="G1185" s="9">
        <v>-549</v>
      </c>
      <c r="H1185" s="10">
        <v>-58914288</v>
      </c>
      <c r="I1185" s="11">
        <v>54217483294.435165</v>
      </c>
      <c r="J1185" s="11">
        <v>549145</v>
      </c>
      <c r="K1185" s="11">
        <v>98730.723751350204</v>
      </c>
      <c r="L1185" s="12">
        <v>4711120.660508737</v>
      </c>
      <c r="M1185" s="11">
        <v>960</v>
      </c>
      <c r="N1185" s="13"/>
      <c r="O1185" t="str">
        <f t="shared" si="45"/>
        <v/>
      </c>
    </row>
    <row r="1186" spans="1:15" hidden="1">
      <c r="A1186" s="41">
        <v>2.2025000000000001</v>
      </c>
      <c r="B1186" s="14">
        <v>45691</v>
      </c>
      <c r="C1186" s="8" t="s">
        <v>13</v>
      </c>
      <c r="D1186" s="8" t="s">
        <v>15</v>
      </c>
      <c r="E1186" s="8" t="s">
        <v>15</v>
      </c>
      <c r="F1186" s="9">
        <f t="shared" si="44"/>
        <v>-1500000</v>
      </c>
      <c r="G1186" s="9">
        <v>-15</v>
      </c>
      <c r="H1186" s="10">
        <v>-1609680</v>
      </c>
      <c r="I1186" s="11">
        <v>54216002333.578896</v>
      </c>
      <c r="J1186" s="11">
        <v>549130</v>
      </c>
      <c r="K1186" s="11">
        <v>98730.723751350204</v>
      </c>
      <c r="L1186" s="12">
        <v>128719.14372974704</v>
      </c>
      <c r="M1186" s="11">
        <v>961</v>
      </c>
      <c r="N1186" s="13"/>
      <c r="O1186" t="str">
        <f t="shared" si="45"/>
        <v/>
      </c>
    </row>
    <row r="1187" spans="1:15" hidden="1">
      <c r="A1187" s="41">
        <v>2.2025000000000001</v>
      </c>
      <c r="B1187" s="14">
        <v>45691</v>
      </c>
      <c r="C1187" s="8" t="s">
        <v>13</v>
      </c>
      <c r="D1187" s="8" t="s">
        <v>15</v>
      </c>
      <c r="E1187" s="8" t="s">
        <v>15</v>
      </c>
      <c r="F1187" s="9">
        <f t="shared" si="44"/>
        <v>-1800000</v>
      </c>
      <c r="G1187" s="9">
        <v>-18</v>
      </c>
      <c r="H1187" s="10">
        <v>-1931616</v>
      </c>
      <c r="I1187" s="11">
        <v>54214225180.551369</v>
      </c>
      <c r="J1187" s="11">
        <v>549112</v>
      </c>
      <c r="K1187" s="11">
        <v>98730.723751350204</v>
      </c>
      <c r="L1187" s="12">
        <v>154462.97247569636</v>
      </c>
      <c r="M1187" s="11">
        <v>962</v>
      </c>
      <c r="N1187" s="13"/>
      <c r="O1187" t="str">
        <f t="shared" si="45"/>
        <v/>
      </c>
    </row>
    <row r="1188" spans="1:15" hidden="1">
      <c r="A1188" s="41">
        <v>2.2025000000000001</v>
      </c>
      <c r="B1188" s="14">
        <v>45691</v>
      </c>
      <c r="C1188" s="8" t="s">
        <v>13</v>
      </c>
      <c r="D1188" s="8" t="s">
        <v>15</v>
      </c>
      <c r="E1188" s="8" t="s">
        <v>15</v>
      </c>
      <c r="F1188" s="9">
        <f t="shared" si="44"/>
        <v>-1900000</v>
      </c>
      <c r="G1188" s="9">
        <v>-19</v>
      </c>
      <c r="H1188" s="10">
        <v>-2038928</v>
      </c>
      <c r="I1188" s="11">
        <v>54212349296.800095</v>
      </c>
      <c r="J1188" s="11">
        <v>549093</v>
      </c>
      <c r="K1188" s="11">
        <v>98730.723751350204</v>
      </c>
      <c r="L1188" s="12">
        <v>163044.24872434605</v>
      </c>
      <c r="M1188" s="11">
        <v>963</v>
      </c>
      <c r="N1188" s="13"/>
      <c r="O1188" t="str">
        <f t="shared" si="45"/>
        <v/>
      </c>
    </row>
    <row r="1189" spans="1:15" hidden="1">
      <c r="A1189" s="41">
        <v>2.2025000000000001</v>
      </c>
      <c r="B1189" s="14">
        <v>45691</v>
      </c>
      <c r="C1189" s="8" t="s">
        <v>13</v>
      </c>
      <c r="D1189" s="8" t="s">
        <v>15</v>
      </c>
      <c r="E1189" s="8" t="s">
        <v>15</v>
      </c>
      <c r="F1189" s="9">
        <f t="shared" si="44"/>
        <v>-5600000</v>
      </c>
      <c r="G1189" s="9">
        <v>-56</v>
      </c>
      <c r="H1189" s="10">
        <v>-6009472</v>
      </c>
      <c r="I1189" s="11">
        <v>54206820376.27002</v>
      </c>
      <c r="J1189" s="11">
        <v>549037</v>
      </c>
      <c r="K1189" s="11">
        <v>98730.723751350204</v>
      </c>
      <c r="L1189" s="12">
        <v>480551.46992438845</v>
      </c>
      <c r="M1189" s="11">
        <v>964</v>
      </c>
      <c r="N1189" s="13"/>
      <c r="O1189" t="str">
        <f t="shared" si="45"/>
        <v/>
      </c>
    </row>
    <row r="1190" spans="1:15" hidden="1">
      <c r="A1190" s="41">
        <v>2.2025000000000001</v>
      </c>
      <c r="B1190" s="14">
        <v>45691</v>
      </c>
      <c r="C1190" s="8" t="s">
        <v>13</v>
      </c>
      <c r="D1190" s="8" t="s">
        <v>15</v>
      </c>
      <c r="E1190" s="8" t="s">
        <v>15</v>
      </c>
      <c r="F1190" s="9">
        <f t="shared" si="44"/>
        <v>-1000000</v>
      </c>
      <c r="G1190" s="9">
        <v>-10</v>
      </c>
      <c r="H1190" s="10">
        <v>-1073120</v>
      </c>
      <c r="I1190" s="11">
        <v>54205833069.032509</v>
      </c>
      <c r="J1190" s="11">
        <v>549027</v>
      </c>
      <c r="K1190" s="11">
        <v>98730.723751350204</v>
      </c>
      <c r="L1190" s="12">
        <v>85812.762486497988</v>
      </c>
      <c r="M1190" s="11">
        <v>965</v>
      </c>
      <c r="N1190" s="13"/>
      <c r="O1190" t="str">
        <f t="shared" si="45"/>
        <v/>
      </c>
    </row>
    <row r="1191" spans="1:15" hidden="1">
      <c r="A1191" s="41">
        <v>2.2025000000000001</v>
      </c>
      <c r="B1191" s="14">
        <v>45691</v>
      </c>
      <c r="C1191" s="8" t="s">
        <v>13</v>
      </c>
      <c r="D1191" s="8" t="s">
        <v>15</v>
      </c>
      <c r="E1191" s="8" t="s">
        <v>15</v>
      </c>
      <c r="F1191" s="9">
        <f t="shared" si="44"/>
        <v>-1800000</v>
      </c>
      <c r="G1191" s="9">
        <v>-18</v>
      </c>
      <c r="H1191" s="10">
        <v>-1931616</v>
      </c>
      <c r="I1191" s="11">
        <v>54204055916.004982</v>
      </c>
      <c r="J1191" s="11">
        <v>549009</v>
      </c>
      <c r="K1191" s="11">
        <v>98730.723751350204</v>
      </c>
      <c r="L1191" s="12">
        <v>154462.97247569636</v>
      </c>
      <c r="M1191" s="11">
        <v>966</v>
      </c>
      <c r="N1191" s="13"/>
      <c r="O1191" t="str">
        <f t="shared" si="45"/>
        <v/>
      </c>
    </row>
    <row r="1192" spans="1:15" hidden="1">
      <c r="A1192" s="41">
        <v>2.2025000000000001</v>
      </c>
      <c r="B1192" s="14">
        <v>45691</v>
      </c>
      <c r="C1192" s="8" t="s">
        <v>13</v>
      </c>
      <c r="D1192" s="8" t="s">
        <v>15</v>
      </c>
      <c r="E1192" s="8" t="s">
        <v>15</v>
      </c>
      <c r="F1192" s="9">
        <f t="shared" si="44"/>
        <v>-1800000</v>
      </c>
      <c r="G1192" s="9">
        <v>-18</v>
      </c>
      <c r="H1192" s="10">
        <v>-1931616</v>
      </c>
      <c r="I1192" s="11">
        <v>54202278762.977455</v>
      </c>
      <c r="J1192" s="11">
        <v>548991</v>
      </c>
      <c r="K1192" s="11">
        <v>98730.723751350204</v>
      </c>
      <c r="L1192" s="12">
        <v>154462.97247569636</v>
      </c>
      <c r="M1192" s="11">
        <v>967</v>
      </c>
      <c r="N1192" s="13"/>
      <c r="O1192" t="str">
        <f t="shared" si="45"/>
        <v/>
      </c>
    </row>
    <row r="1193" spans="1:15" hidden="1">
      <c r="A1193" s="41">
        <v>2.2025000000000001</v>
      </c>
      <c r="B1193" s="14">
        <v>45691</v>
      </c>
      <c r="C1193" s="8" t="s">
        <v>13</v>
      </c>
      <c r="D1193" s="8" t="s">
        <v>15</v>
      </c>
      <c r="E1193" s="8" t="s">
        <v>15</v>
      </c>
      <c r="F1193" s="9">
        <f t="shared" si="44"/>
        <v>-1200000</v>
      </c>
      <c r="G1193" s="9">
        <v>-12</v>
      </c>
      <c r="H1193" s="10">
        <v>-1287744</v>
      </c>
      <c r="I1193" s="11">
        <v>54201093994.292442</v>
      </c>
      <c r="J1193" s="11">
        <v>548979</v>
      </c>
      <c r="K1193" s="11">
        <v>98730.723751350204</v>
      </c>
      <c r="L1193" s="12">
        <v>102975.31498379749</v>
      </c>
      <c r="M1193" s="11">
        <v>968</v>
      </c>
      <c r="N1193" s="13"/>
      <c r="O1193" t="str">
        <f t="shared" si="45"/>
        <v/>
      </c>
    </row>
    <row r="1194" spans="1:15" hidden="1">
      <c r="A1194" s="41">
        <v>2.2025000000000001</v>
      </c>
      <c r="B1194" s="14">
        <v>45691</v>
      </c>
      <c r="C1194" s="8" t="s">
        <v>13</v>
      </c>
      <c r="D1194" s="8" t="s">
        <v>15</v>
      </c>
      <c r="E1194" s="8" t="s">
        <v>15</v>
      </c>
      <c r="F1194" s="9">
        <f t="shared" si="44"/>
        <v>-9300000</v>
      </c>
      <c r="G1194" s="9">
        <v>-93</v>
      </c>
      <c r="H1194" s="10">
        <v>-9980016</v>
      </c>
      <c r="I1194" s="11">
        <v>54191912036.983566</v>
      </c>
      <c r="J1194" s="11">
        <v>548886</v>
      </c>
      <c r="K1194" s="11">
        <v>98730.723751350204</v>
      </c>
      <c r="L1194" s="12">
        <v>798058.69112443179</v>
      </c>
      <c r="M1194" s="11">
        <v>969</v>
      </c>
      <c r="N1194" s="13"/>
      <c r="O1194" t="str">
        <f t="shared" si="45"/>
        <v/>
      </c>
    </row>
    <row r="1195" spans="1:15" hidden="1">
      <c r="A1195" s="41">
        <v>2.2025000000000001</v>
      </c>
      <c r="B1195" s="14">
        <v>45691</v>
      </c>
      <c r="C1195" s="8" t="s">
        <v>13</v>
      </c>
      <c r="D1195" s="8" t="s">
        <v>15</v>
      </c>
      <c r="E1195" s="8" t="s">
        <v>15</v>
      </c>
      <c r="F1195" s="9">
        <f t="shared" si="44"/>
        <v>-9300000</v>
      </c>
      <c r="G1195" s="9">
        <v>-93</v>
      </c>
      <c r="H1195" s="10">
        <v>-9980016</v>
      </c>
      <c r="I1195" s="11">
        <v>54182730079.67469</v>
      </c>
      <c r="J1195" s="11">
        <v>548793</v>
      </c>
      <c r="K1195" s="11">
        <v>98730.723751350204</v>
      </c>
      <c r="L1195" s="12">
        <v>798058.69112443179</v>
      </c>
      <c r="M1195" s="11">
        <v>970</v>
      </c>
      <c r="N1195" s="13"/>
      <c r="O1195" t="str">
        <f t="shared" si="45"/>
        <v/>
      </c>
    </row>
    <row r="1196" spans="1:15" hidden="1">
      <c r="A1196" s="41">
        <v>2.2025000000000001</v>
      </c>
      <c r="B1196" s="14">
        <v>45691</v>
      </c>
      <c r="C1196" s="8" t="s">
        <v>13</v>
      </c>
      <c r="D1196" s="8" t="s">
        <v>15</v>
      </c>
      <c r="E1196" s="8" t="s">
        <v>15</v>
      </c>
      <c r="F1196" s="9">
        <f t="shared" si="44"/>
        <v>-111700000</v>
      </c>
      <c r="G1196" s="9">
        <v>-1117</v>
      </c>
      <c r="H1196" s="10">
        <v>-119867504</v>
      </c>
      <c r="I1196" s="11">
        <v>54072447861.244431</v>
      </c>
      <c r="J1196" s="11">
        <v>547676</v>
      </c>
      <c r="K1196" s="11">
        <v>98730.723751350204</v>
      </c>
      <c r="L1196" s="12">
        <v>9585285.5697418153</v>
      </c>
      <c r="M1196" s="11">
        <v>971</v>
      </c>
      <c r="N1196" s="13"/>
      <c r="O1196" t="str">
        <f t="shared" si="45"/>
        <v/>
      </c>
    </row>
    <row r="1197" spans="1:15" hidden="1">
      <c r="A1197" s="41">
        <v>2.2025000000000001</v>
      </c>
      <c r="B1197" s="14">
        <v>45691</v>
      </c>
      <c r="C1197" s="8" t="s">
        <v>13</v>
      </c>
      <c r="D1197" s="8" t="s">
        <v>15</v>
      </c>
      <c r="E1197" s="8" t="s">
        <v>15</v>
      </c>
      <c r="F1197" s="9">
        <f t="shared" si="44"/>
        <v>-13900000</v>
      </c>
      <c r="G1197" s="9">
        <v>-139</v>
      </c>
      <c r="H1197" s="10">
        <v>-14916368</v>
      </c>
      <c r="I1197" s="11">
        <v>54058724290.64299</v>
      </c>
      <c r="J1197" s="11">
        <v>547537</v>
      </c>
      <c r="K1197" s="11">
        <v>98730.723751350204</v>
      </c>
      <c r="L1197" s="12">
        <v>1192797.3985623214</v>
      </c>
      <c r="M1197" s="11">
        <v>972</v>
      </c>
      <c r="N1197" s="13"/>
      <c r="O1197" t="str">
        <f t="shared" si="45"/>
        <v/>
      </c>
    </row>
    <row r="1198" spans="1:15" hidden="1">
      <c r="A1198" s="41">
        <v>2.2025000000000001</v>
      </c>
      <c r="B1198" s="14">
        <v>45691</v>
      </c>
      <c r="C1198" s="8" t="s">
        <v>13</v>
      </c>
      <c r="D1198" s="8" t="s">
        <v>15</v>
      </c>
      <c r="E1198" s="8" t="s">
        <v>15</v>
      </c>
      <c r="F1198" s="9">
        <f t="shared" si="44"/>
        <v>-4600000</v>
      </c>
      <c r="G1198" s="9">
        <v>-46</v>
      </c>
      <c r="H1198" s="10">
        <v>-4936352</v>
      </c>
      <c r="I1198" s="11">
        <v>54054182677.350426</v>
      </c>
      <c r="J1198" s="11">
        <v>547491</v>
      </c>
      <c r="K1198" s="11">
        <v>98730.723751350204</v>
      </c>
      <c r="L1198" s="12">
        <v>394738.70743789058</v>
      </c>
      <c r="M1198" s="11">
        <v>973</v>
      </c>
      <c r="N1198" s="13"/>
      <c r="O1198" t="str">
        <f t="shared" si="45"/>
        <v/>
      </c>
    </row>
    <row r="1199" spans="1:15" hidden="1">
      <c r="A1199" s="41">
        <v>2.2025000000000001</v>
      </c>
      <c r="B1199" s="14">
        <v>45691</v>
      </c>
      <c r="C1199" s="8" t="s">
        <v>13</v>
      </c>
      <c r="D1199" s="8" t="s">
        <v>15</v>
      </c>
      <c r="E1199" s="8" t="s">
        <v>15</v>
      </c>
      <c r="F1199" s="9">
        <f t="shared" si="44"/>
        <v>-1100000</v>
      </c>
      <c r="G1199" s="9">
        <v>-11</v>
      </c>
      <c r="H1199" s="10">
        <v>-1180432</v>
      </c>
      <c r="I1199" s="11">
        <v>54053096639.38916</v>
      </c>
      <c r="J1199" s="11">
        <v>547480</v>
      </c>
      <c r="K1199" s="11">
        <v>98730.723751350204</v>
      </c>
      <c r="L1199" s="12">
        <v>94394.038735147798</v>
      </c>
      <c r="M1199" s="11">
        <v>974</v>
      </c>
      <c r="N1199" s="13"/>
      <c r="O1199" t="str">
        <f t="shared" si="45"/>
        <v/>
      </c>
    </row>
    <row r="1200" spans="1:15" hidden="1">
      <c r="A1200" s="41">
        <v>2.2025000000000001</v>
      </c>
      <c r="B1200" s="14">
        <v>45691</v>
      </c>
      <c r="C1200" s="8" t="s">
        <v>13</v>
      </c>
      <c r="D1200" s="8" t="s">
        <v>15</v>
      </c>
      <c r="E1200" s="8" t="s">
        <v>15</v>
      </c>
      <c r="F1200" s="9">
        <f t="shared" si="44"/>
        <v>-2300000</v>
      </c>
      <c r="G1200" s="9">
        <v>-23</v>
      </c>
      <c r="H1200" s="10">
        <v>-2468176</v>
      </c>
      <c r="I1200" s="11">
        <v>54050825832.742882</v>
      </c>
      <c r="J1200" s="11">
        <v>547457</v>
      </c>
      <c r="K1200" s="11">
        <v>98730.723751350204</v>
      </c>
      <c r="L1200" s="12">
        <v>197369.35371894529</v>
      </c>
      <c r="M1200" s="11">
        <v>975</v>
      </c>
      <c r="N1200" s="13"/>
      <c r="O1200" t="str">
        <f t="shared" si="45"/>
        <v/>
      </c>
    </row>
    <row r="1201" spans="1:15" hidden="1">
      <c r="A1201" s="41">
        <v>2.2025000000000001</v>
      </c>
      <c r="B1201" s="14">
        <v>45691</v>
      </c>
      <c r="C1201" s="8" t="s">
        <v>13</v>
      </c>
      <c r="D1201" s="8" t="s">
        <v>15</v>
      </c>
      <c r="E1201" s="8" t="s">
        <v>15</v>
      </c>
      <c r="F1201" s="9">
        <f t="shared" si="44"/>
        <v>-27900000</v>
      </c>
      <c r="G1201" s="9">
        <v>-279</v>
      </c>
      <c r="H1201" s="10">
        <v>-29940048</v>
      </c>
      <c r="I1201" s="11">
        <v>54023279960.816254</v>
      </c>
      <c r="J1201" s="11">
        <v>547178</v>
      </c>
      <c r="K1201" s="11">
        <v>98730.723751350204</v>
      </c>
      <c r="L1201" s="12">
        <v>2394176.0733732916</v>
      </c>
      <c r="M1201" s="11">
        <v>976</v>
      </c>
      <c r="N1201" s="13"/>
      <c r="O1201" t="str">
        <f t="shared" si="45"/>
        <v/>
      </c>
    </row>
    <row r="1202" spans="1:15" hidden="1">
      <c r="A1202" s="41">
        <v>2.2025000000000001</v>
      </c>
      <c r="B1202" s="14">
        <v>45691</v>
      </c>
      <c r="C1202" s="8" t="s">
        <v>13</v>
      </c>
      <c r="D1202" s="8" t="s">
        <v>15</v>
      </c>
      <c r="E1202" s="8" t="s">
        <v>15</v>
      </c>
      <c r="F1202" s="9">
        <f t="shared" si="44"/>
        <v>-1800000</v>
      </c>
      <c r="G1202" s="9">
        <v>-18</v>
      </c>
      <c r="H1202" s="10">
        <v>-1931616</v>
      </c>
      <c r="I1202" s="11">
        <v>54021502807.788727</v>
      </c>
      <c r="J1202" s="11">
        <v>547160</v>
      </c>
      <c r="K1202" s="11">
        <v>98730.723751350204</v>
      </c>
      <c r="L1202" s="12">
        <v>154462.97247569636</v>
      </c>
      <c r="M1202" s="11">
        <v>977</v>
      </c>
      <c r="N1202" s="13"/>
      <c r="O1202" t="str">
        <f t="shared" si="45"/>
        <v/>
      </c>
    </row>
    <row r="1203" spans="1:15" hidden="1">
      <c r="A1203" s="41">
        <v>2.2025000000000001</v>
      </c>
      <c r="B1203" s="14">
        <v>45691</v>
      </c>
      <c r="C1203" s="8" t="s">
        <v>13</v>
      </c>
      <c r="D1203" s="8" t="s">
        <v>15</v>
      </c>
      <c r="E1203" s="8" t="s">
        <v>15</v>
      </c>
      <c r="F1203" s="9">
        <f t="shared" si="44"/>
        <v>-5100000</v>
      </c>
      <c r="G1203" s="9">
        <v>-51</v>
      </c>
      <c r="H1203" s="10">
        <v>-5472912</v>
      </c>
      <c r="I1203" s="11">
        <v>54016467540.877411</v>
      </c>
      <c r="J1203" s="11">
        <v>547109</v>
      </c>
      <c r="K1203" s="11">
        <v>98730.723751350204</v>
      </c>
      <c r="L1203" s="12">
        <v>437645.08868113998</v>
      </c>
      <c r="M1203" s="11">
        <v>978</v>
      </c>
      <c r="N1203" s="13"/>
      <c r="O1203" t="str">
        <f t="shared" si="45"/>
        <v/>
      </c>
    </row>
    <row r="1204" spans="1:15" hidden="1">
      <c r="A1204" s="41">
        <v>2.2025000000000001</v>
      </c>
      <c r="B1204" s="14">
        <v>45691</v>
      </c>
      <c r="C1204" s="8" t="s">
        <v>13</v>
      </c>
      <c r="D1204" s="8" t="s">
        <v>15</v>
      </c>
      <c r="E1204" s="8" t="s">
        <v>15</v>
      </c>
      <c r="F1204" s="9">
        <f t="shared" si="44"/>
        <v>-1800000</v>
      </c>
      <c r="G1204" s="9">
        <v>-18</v>
      </c>
      <c r="H1204" s="10">
        <v>-1931616</v>
      </c>
      <c r="I1204" s="11">
        <v>54014690387.849884</v>
      </c>
      <c r="J1204" s="11">
        <v>547091</v>
      </c>
      <c r="K1204" s="11">
        <v>98730.723751350204</v>
      </c>
      <c r="L1204" s="12">
        <v>154462.97247569636</v>
      </c>
      <c r="M1204" s="11">
        <v>979</v>
      </c>
      <c r="N1204" s="13"/>
      <c r="O1204" t="str">
        <f t="shared" si="45"/>
        <v/>
      </c>
    </row>
    <row r="1205" spans="1:15" hidden="1">
      <c r="A1205" s="41">
        <v>2.2025000000000001</v>
      </c>
      <c r="B1205" s="14">
        <v>45691</v>
      </c>
      <c r="C1205" s="8" t="s">
        <v>13</v>
      </c>
      <c r="D1205" s="8" t="s">
        <v>15</v>
      </c>
      <c r="E1205" s="8" t="s">
        <v>15</v>
      </c>
      <c r="F1205" s="9">
        <f t="shared" si="44"/>
        <v>-900000</v>
      </c>
      <c r="G1205" s="9">
        <v>-9</v>
      </c>
      <c r="H1205" s="10">
        <v>-965808</v>
      </c>
      <c r="I1205" s="11">
        <v>54013801811.336121</v>
      </c>
      <c r="J1205" s="11">
        <v>547082</v>
      </c>
      <c r="K1205" s="11">
        <v>98730.723751350204</v>
      </c>
      <c r="L1205" s="12">
        <v>77231.486237848178</v>
      </c>
      <c r="M1205" s="11">
        <v>980</v>
      </c>
      <c r="N1205" s="13"/>
      <c r="O1205" t="str">
        <f t="shared" si="45"/>
        <v/>
      </c>
    </row>
    <row r="1206" spans="1:15" hidden="1">
      <c r="A1206" s="41">
        <v>2.2025000000000001</v>
      </c>
      <c r="B1206" s="14">
        <v>45691</v>
      </c>
      <c r="C1206" s="8" t="s">
        <v>13</v>
      </c>
      <c r="D1206" s="8" t="s">
        <v>15</v>
      </c>
      <c r="E1206" s="8" t="s">
        <v>15</v>
      </c>
      <c r="F1206" s="9">
        <f t="shared" si="44"/>
        <v>-1000000</v>
      </c>
      <c r="G1206" s="9">
        <v>-10</v>
      </c>
      <c r="H1206" s="10">
        <v>-1073120</v>
      </c>
      <c r="I1206" s="11">
        <v>54012814504.09861</v>
      </c>
      <c r="J1206" s="11">
        <v>547072</v>
      </c>
      <c r="K1206" s="11">
        <v>98730.723751350204</v>
      </c>
      <c r="L1206" s="12">
        <v>85812.762486497988</v>
      </c>
      <c r="M1206" s="11">
        <v>981</v>
      </c>
      <c r="N1206" s="13"/>
      <c r="O1206" t="str">
        <f t="shared" si="45"/>
        <v/>
      </c>
    </row>
    <row r="1207" spans="1:15" hidden="1">
      <c r="A1207" s="41">
        <v>2.2025000000000001</v>
      </c>
      <c r="B1207" s="14">
        <v>45691</v>
      </c>
      <c r="C1207" s="8" t="s">
        <v>13</v>
      </c>
      <c r="D1207" s="8" t="s">
        <v>15</v>
      </c>
      <c r="E1207" s="8" t="s">
        <v>15</v>
      </c>
      <c r="F1207" s="9">
        <f t="shared" si="44"/>
        <v>-4600000</v>
      </c>
      <c r="G1207" s="9">
        <v>-46</v>
      </c>
      <c r="H1207" s="10">
        <v>-4936352</v>
      </c>
      <c r="I1207" s="11">
        <v>54008272890.806046</v>
      </c>
      <c r="J1207" s="11">
        <v>547026</v>
      </c>
      <c r="K1207" s="11">
        <v>98730.723751350204</v>
      </c>
      <c r="L1207" s="12">
        <v>394738.70743789058</v>
      </c>
      <c r="M1207" s="11">
        <v>982</v>
      </c>
      <c r="N1207" s="13"/>
      <c r="O1207" t="str">
        <f t="shared" si="45"/>
        <v/>
      </c>
    </row>
    <row r="1208" spans="1:15" hidden="1">
      <c r="A1208" s="41">
        <v>2.2025000000000001</v>
      </c>
      <c r="B1208" s="14">
        <v>45691</v>
      </c>
      <c r="C1208" s="8" t="s">
        <v>13</v>
      </c>
      <c r="D1208" s="8" t="s">
        <v>15</v>
      </c>
      <c r="E1208" s="8" t="s">
        <v>15</v>
      </c>
      <c r="F1208" s="9">
        <f t="shared" si="44"/>
        <v>-1000000</v>
      </c>
      <c r="G1208" s="9">
        <v>-10</v>
      </c>
      <c r="H1208" s="10">
        <v>-1073120</v>
      </c>
      <c r="I1208" s="11">
        <v>54007285583.568535</v>
      </c>
      <c r="J1208" s="11">
        <v>547016</v>
      </c>
      <c r="K1208" s="11">
        <v>98730.723751350204</v>
      </c>
      <c r="L1208" s="12">
        <v>85812.762486497988</v>
      </c>
      <c r="M1208" s="11">
        <v>983</v>
      </c>
      <c r="N1208" s="13"/>
      <c r="O1208" t="str">
        <f t="shared" si="45"/>
        <v/>
      </c>
    </row>
    <row r="1209" spans="1:15" hidden="1">
      <c r="A1209" s="41">
        <v>2.2025000000000001</v>
      </c>
      <c r="B1209" s="14">
        <v>45691</v>
      </c>
      <c r="C1209" s="8" t="s">
        <v>13</v>
      </c>
      <c r="D1209" s="8" t="s">
        <v>15</v>
      </c>
      <c r="E1209" s="8" t="s">
        <v>15</v>
      </c>
      <c r="F1209" s="9">
        <f t="shared" si="44"/>
        <v>-4600000</v>
      </c>
      <c r="G1209" s="9">
        <v>-46</v>
      </c>
      <c r="H1209" s="10">
        <v>-4936352</v>
      </c>
      <c r="I1209" s="11">
        <v>54002743970.27597</v>
      </c>
      <c r="J1209" s="11">
        <v>546970</v>
      </c>
      <c r="K1209" s="11">
        <v>98730.723751350204</v>
      </c>
      <c r="L1209" s="12">
        <v>394738.70743789058</v>
      </c>
      <c r="M1209" s="11">
        <v>984</v>
      </c>
      <c r="N1209" s="13"/>
      <c r="O1209" t="str">
        <f t="shared" si="45"/>
        <v/>
      </c>
    </row>
    <row r="1210" spans="1:15" hidden="1">
      <c r="A1210" s="41">
        <v>2.2025000000000001</v>
      </c>
      <c r="B1210" s="14">
        <v>45691</v>
      </c>
      <c r="C1210" s="8" t="s">
        <v>13</v>
      </c>
      <c r="D1210" s="8" t="s">
        <v>15</v>
      </c>
      <c r="E1210" s="8" t="s">
        <v>15</v>
      </c>
      <c r="F1210" s="9">
        <f t="shared" si="44"/>
        <v>-9300000</v>
      </c>
      <c r="G1210" s="9">
        <v>-93</v>
      </c>
      <c r="H1210" s="10">
        <v>-9980016</v>
      </c>
      <c r="I1210" s="11">
        <v>53993562012.967094</v>
      </c>
      <c r="J1210" s="11">
        <v>546877</v>
      </c>
      <c r="K1210" s="11">
        <v>98730.723751350204</v>
      </c>
      <c r="L1210" s="12">
        <v>798058.69112443179</v>
      </c>
      <c r="M1210" s="11">
        <v>985</v>
      </c>
      <c r="N1210" s="13"/>
      <c r="O1210" t="str">
        <f t="shared" si="45"/>
        <v/>
      </c>
    </row>
    <row r="1211" spans="1:15" hidden="1">
      <c r="A1211" s="41">
        <v>2.2025000000000001</v>
      </c>
      <c r="B1211" s="14">
        <v>45691</v>
      </c>
      <c r="C1211" s="8" t="s">
        <v>13</v>
      </c>
      <c r="D1211" s="8" t="s">
        <v>15</v>
      </c>
      <c r="E1211" s="8" t="s">
        <v>15</v>
      </c>
      <c r="F1211" s="9">
        <f t="shared" si="44"/>
        <v>-10000000</v>
      </c>
      <c r="G1211" s="9">
        <v>-100</v>
      </c>
      <c r="H1211" s="10">
        <v>-10731200</v>
      </c>
      <c r="I1211" s="11">
        <v>53983688940.591957</v>
      </c>
      <c r="J1211" s="11">
        <v>546777</v>
      </c>
      <c r="K1211" s="11">
        <v>98730.723751350204</v>
      </c>
      <c r="L1211" s="12">
        <v>858127.62486497872</v>
      </c>
      <c r="M1211" s="11">
        <v>986</v>
      </c>
      <c r="N1211" s="13"/>
      <c r="O1211" t="str">
        <f t="shared" si="45"/>
        <v/>
      </c>
    </row>
    <row r="1212" spans="1:15" hidden="1">
      <c r="A1212" s="41">
        <v>2.2025000000000001</v>
      </c>
      <c r="B1212" s="14">
        <v>45691</v>
      </c>
      <c r="C1212" s="8" t="s">
        <v>13</v>
      </c>
      <c r="D1212" s="8" t="s">
        <v>15</v>
      </c>
      <c r="E1212" s="8" t="s">
        <v>15</v>
      </c>
      <c r="F1212" s="9">
        <f t="shared" si="44"/>
        <v>-18700000</v>
      </c>
      <c r="G1212" s="9">
        <v>-187</v>
      </c>
      <c r="H1212" s="10">
        <v>-20067344</v>
      </c>
      <c r="I1212" s="11">
        <v>53965226295.250458</v>
      </c>
      <c r="J1212" s="11">
        <v>546590</v>
      </c>
      <c r="K1212" s="11">
        <v>98730.723751350204</v>
      </c>
      <c r="L1212" s="12">
        <v>1604698.6584975123</v>
      </c>
      <c r="M1212" s="11">
        <v>987</v>
      </c>
      <c r="N1212" s="13"/>
      <c r="O1212" t="str">
        <f t="shared" si="45"/>
        <v/>
      </c>
    </row>
    <row r="1213" spans="1:15" hidden="1">
      <c r="A1213" s="41">
        <v>2.2025000000000001</v>
      </c>
      <c r="B1213" s="14">
        <v>45691</v>
      </c>
      <c r="C1213" s="8" t="s">
        <v>13</v>
      </c>
      <c r="D1213" s="8" t="s">
        <v>15</v>
      </c>
      <c r="E1213" s="8" t="s">
        <v>15</v>
      </c>
      <c r="F1213" s="9">
        <f t="shared" si="44"/>
        <v>-900000</v>
      </c>
      <c r="G1213" s="9">
        <v>-9</v>
      </c>
      <c r="H1213" s="10">
        <v>-965808</v>
      </c>
      <c r="I1213" s="11">
        <v>53964337718.736694</v>
      </c>
      <c r="J1213" s="11">
        <v>546581</v>
      </c>
      <c r="K1213" s="11">
        <v>98730.723751350204</v>
      </c>
      <c r="L1213" s="12">
        <v>77231.486237848178</v>
      </c>
      <c r="M1213" s="11">
        <v>988</v>
      </c>
      <c r="N1213" s="13"/>
      <c r="O1213" t="str">
        <f t="shared" si="45"/>
        <v/>
      </c>
    </row>
    <row r="1214" spans="1:15" hidden="1">
      <c r="A1214" s="41">
        <v>2.2025000000000001</v>
      </c>
      <c r="B1214" s="14">
        <v>45691</v>
      </c>
      <c r="C1214" s="8" t="s">
        <v>13</v>
      </c>
      <c r="D1214" s="8" t="s">
        <v>15</v>
      </c>
      <c r="E1214" s="8" t="s">
        <v>15</v>
      </c>
      <c r="F1214" s="9">
        <f t="shared" si="44"/>
        <v>-900000</v>
      </c>
      <c r="G1214" s="9">
        <v>-9</v>
      </c>
      <c r="H1214" s="10">
        <v>-965808</v>
      </c>
      <c r="I1214" s="11">
        <v>53963449142.222931</v>
      </c>
      <c r="J1214" s="11">
        <v>546572</v>
      </c>
      <c r="K1214" s="11">
        <v>98730.723751350204</v>
      </c>
      <c r="L1214" s="12">
        <v>77231.486237848178</v>
      </c>
      <c r="M1214" s="11">
        <v>989</v>
      </c>
      <c r="N1214" s="13"/>
      <c r="O1214" t="str">
        <f t="shared" si="45"/>
        <v/>
      </c>
    </row>
    <row r="1215" spans="1:15" hidden="1">
      <c r="A1215" s="41">
        <v>2.2025000000000001</v>
      </c>
      <c r="B1215" s="14">
        <v>45691</v>
      </c>
      <c r="C1215" s="8" t="s">
        <v>13</v>
      </c>
      <c r="D1215" s="8" t="s">
        <v>15</v>
      </c>
      <c r="E1215" s="8" t="s">
        <v>15</v>
      </c>
      <c r="F1215" s="9">
        <f t="shared" si="44"/>
        <v>-900000</v>
      </c>
      <c r="G1215" s="9">
        <v>-9</v>
      </c>
      <c r="H1215" s="10">
        <v>-965808</v>
      </c>
      <c r="I1215" s="11">
        <v>53962560565.709167</v>
      </c>
      <c r="J1215" s="11">
        <v>546563</v>
      </c>
      <c r="K1215" s="11">
        <v>98730.723751350204</v>
      </c>
      <c r="L1215" s="12">
        <v>77231.486237848178</v>
      </c>
      <c r="M1215" s="11">
        <v>990</v>
      </c>
      <c r="N1215" s="13"/>
      <c r="O1215" t="str">
        <f t="shared" si="45"/>
        <v/>
      </c>
    </row>
    <row r="1216" spans="1:15" hidden="1">
      <c r="A1216" s="41">
        <v>2.2025000000000001</v>
      </c>
      <c r="B1216" s="14">
        <v>45691</v>
      </c>
      <c r="C1216" s="8" t="s">
        <v>13</v>
      </c>
      <c r="D1216" s="8" t="s">
        <v>15</v>
      </c>
      <c r="E1216" s="8" t="s">
        <v>15</v>
      </c>
      <c r="F1216" s="9">
        <f t="shared" si="44"/>
        <v>-190900000</v>
      </c>
      <c r="G1216" s="9">
        <v>-1909</v>
      </c>
      <c r="H1216" s="10">
        <v>-204858608</v>
      </c>
      <c r="I1216" s="11">
        <v>53774083614.067841</v>
      </c>
      <c r="J1216" s="11">
        <v>544654</v>
      </c>
      <c r="K1216" s="11">
        <v>98730.723751350204</v>
      </c>
      <c r="L1216" s="12">
        <v>16381656.35867247</v>
      </c>
      <c r="M1216" s="11">
        <v>991</v>
      </c>
      <c r="N1216" s="13"/>
      <c r="O1216" t="str">
        <f t="shared" si="45"/>
        <v/>
      </c>
    </row>
    <row r="1217" spans="1:15" hidden="1">
      <c r="A1217" s="41">
        <v>2.2025000000000001</v>
      </c>
      <c r="B1217" s="14">
        <v>45691</v>
      </c>
      <c r="C1217" s="8" t="s">
        <v>13</v>
      </c>
      <c r="D1217" s="8" t="s">
        <v>15</v>
      </c>
      <c r="E1217" s="8" t="s">
        <v>15</v>
      </c>
      <c r="F1217" s="9">
        <f t="shared" si="44"/>
        <v>-900000</v>
      </c>
      <c r="G1217" s="9">
        <v>-9</v>
      </c>
      <c r="H1217" s="10">
        <v>-965808</v>
      </c>
      <c r="I1217" s="11">
        <v>53773195037.554077</v>
      </c>
      <c r="J1217" s="11">
        <v>544645</v>
      </c>
      <c r="K1217" s="11">
        <v>98730.723751350204</v>
      </c>
      <c r="L1217" s="12">
        <v>77231.486237848178</v>
      </c>
      <c r="M1217" s="11">
        <v>992</v>
      </c>
      <c r="N1217" s="13"/>
      <c r="O1217" t="str">
        <f t="shared" si="45"/>
        <v/>
      </c>
    </row>
    <row r="1218" spans="1:15" hidden="1">
      <c r="A1218" s="41">
        <v>2.2025000000000001</v>
      </c>
      <c r="B1218" s="14">
        <v>45691</v>
      </c>
      <c r="C1218" s="8" t="s">
        <v>13</v>
      </c>
      <c r="D1218" s="8" t="s">
        <v>15</v>
      </c>
      <c r="E1218" s="8" t="s">
        <v>15</v>
      </c>
      <c r="F1218" s="9">
        <f t="shared" si="44"/>
        <v>-4300000</v>
      </c>
      <c r="G1218" s="9">
        <v>-43</v>
      </c>
      <c r="H1218" s="10">
        <v>-4614416</v>
      </c>
      <c r="I1218" s="11">
        <v>53768949616.43277</v>
      </c>
      <c r="J1218" s="11">
        <v>544602</v>
      </c>
      <c r="K1218" s="11">
        <v>98730.723751350204</v>
      </c>
      <c r="L1218" s="12">
        <v>368994.8786919415</v>
      </c>
      <c r="M1218" s="11">
        <v>993</v>
      </c>
      <c r="N1218" s="13"/>
      <c r="O1218" t="str">
        <f t="shared" si="45"/>
        <v/>
      </c>
    </row>
    <row r="1219" spans="1:15" hidden="1">
      <c r="A1219" s="41">
        <v>2.2025000000000001</v>
      </c>
      <c r="B1219" s="14">
        <v>45691</v>
      </c>
      <c r="C1219" s="8" t="s">
        <v>13</v>
      </c>
      <c r="D1219" s="8" t="s">
        <v>15</v>
      </c>
      <c r="E1219" s="8" t="s">
        <v>15</v>
      </c>
      <c r="F1219" s="9">
        <f t="shared" si="44"/>
        <v>-9300000</v>
      </c>
      <c r="G1219" s="9">
        <v>-93</v>
      </c>
      <c r="H1219" s="10">
        <v>-9980016</v>
      </c>
      <c r="I1219" s="11">
        <v>53759767659.123894</v>
      </c>
      <c r="J1219" s="11">
        <v>544509</v>
      </c>
      <c r="K1219" s="11">
        <v>98730.723751350204</v>
      </c>
      <c r="L1219" s="12">
        <v>798058.69112443179</v>
      </c>
      <c r="M1219" s="11">
        <v>994</v>
      </c>
      <c r="N1219" s="13"/>
      <c r="O1219" t="str">
        <f t="shared" si="45"/>
        <v/>
      </c>
    </row>
    <row r="1220" spans="1:15" hidden="1">
      <c r="A1220" s="41">
        <v>2.2025000000000001</v>
      </c>
      <c r="B1220" s="14">
        <v>45691</v>
      </c>
      <c r="C1220" s="8" t="s">
        <v>13</v>
      </c>
      <c r="D1220" s="8" t="s">
        <v>15</v>
      </c>
      <c r="E1220" s="8" t="s">
        <v>15</v>
      </c>
      <c r="F1220" s="9">
        <f t="shared" si="44"/>
        <v>-9300000</v>
      </c>
      <c r="G1220" s="9">
        <v>-93</v>
      </c>
      <c r="H1220" s="10">
        <v>-9980016</v>
      </c>
      <c r="I1220" s="11">
        <v>53750585701.815018</v>
      </c>
      <c r="J1220" s="11">
        <v>544416</v>
      </c>
      <c r="K1220" s="11">
        <v>98730.723751350204</v>
      </c>
      <c r="L1220" s="12">
        <v>798058.69112443179</v>
      </c>
      <c r="M1220" s="11">
        <v>995</v>
      </c>
      <c r="N1220" s="13"/>
      <c r="O1220" t="str">
        <f t="shared" si="45"/>
        <v/>
      </c>
    </row>
    <row r="1221" spans="1:15" hidden="1">
      <c r="A1221" s="41">
        <v>2.2025000000000001</v>
      </c>
      <c r="B1221" s="14">
        <v>45691</v>
      </c>
      <c r="C1221" s="8" t="s">
        <v>13</v>
      </c>
      <c r="D1221" s="8" t="s">
        <v>15</v>
      </c>
      <c r="E1221" s="8" t="s">
        <v>15</v>
      </c>
      <c r="F1221" s="9">
        <f t="shared" si="44"/>
        <v>-2800000</v>
      </c>
      <c r="G1221" s="9">
        <v>-28</v>
      </c>
      <c r="H1221" s="10">
        <v>-3004736</v>
      </c>
      <c r="I1221" s="11">
        <v>53747821241.54998</v>
      </c>
      <c r="J1221" s="11">
        <v>544388</v>
      </c>
      <c r="K1221" s="11">
        <v>98730.723751350204</v>
      </c>
      <c r="L1221" s="12">
        <v>240275.73496219423</v>
      </c>
      <c r="M1221" s="11">
        <v>996</v>
      </c>
      <c r="N1221" s="13"/>
      <c r="O1221" t="str">
        <f t="shared" si="45"/>
        <v/>
      </c>
    </row>
    <row r="1222" spans="1:15" hidden="1">
      <c r="A1222" s="41">
        <v>2.2025000000000001</v>
      </c>
      <c r="B1222" s="14">
        <v>45691</v>
      </c>
      <c r="C1222" s="8" t="s">
        <v>13</v>
      </c>
      <c r="D1222" s="8" t="s">
        <v>15</v>
      </c>
      <c r="E1222" s="8" t="s">
        <v>15</v>
      </c>
      <c r="F1222" s="9">
        <f t="shared" si="44"/>
        <v>-32800000</v>
      </c>
      <c r="G1222" s="9">
        <v>-328</v>
      </c>
      <c r="H1222" s="10">
        <v>-35198336</v>
      </c>
      <c r="I1222" s="11">
        <v>53715437564.159538</v>
      </c>
      <c r="J1222" s="11">
        <v>544060</v>
      </c>
      <c r="K1222" s="11">
        <v>98730.723751350204</v>
      </c>
      <c r="L1222" s="12">
        <v>2814658.6095571332</v>
      </c>
      <c r="M1222" s="11">
        <v>997</v>
      </c>
      <c r="N1222" s="13"/>
      <c r="O1222" t="str">
        <f t="shared" si="45"/>
        <v/>
      </c>
    </row>
    <row r="1223" spans="1:15" hidden="1">
      <c r="A1223" s="41">
        <v>2.2025000000000001</v>
      </c>
      <c r="B1223" s="14">
        <v>45691</v>
      </c>
      <c r="C1223" s="8" t="s">
        <v>13</v>
      </c>
      <c r="D1223" s="8" t="s">
        <v>15</v>
      </c>
      <c r="E1223" s="8" t="s">
        <v>15</v>
      </c>
      <c r="F1223" s="9">
        <f t="shared" si="44"/>
        <v>-15800000</v>
      </c>
      <c r="G1223" s="9">
        <v>-158</v>
      </c>
      <c r="H1223" s="10">
        <v>-16955296</v>
      </c>
      <c r="I1223" s="11">
        <v>53699838109.806824</v>
      </c>
      <c r="J1223" s="11">
        <v>543902</v>
      </c>
      <c r="K1223" s="11">
        <v>98730.723751350204</v>
      </c>
      <c r="L1223" s="12">
        <v>1355841.6472866684</v>
      </c>
      <c r="M1223" s="11">
        <v>998</v>
      </c>
      <c r="N1223" s="13"/>
      <c r="O1223" t="str">
        <f t="shared" si="45"/>
        <v/>
      </c>
    </row>
    <row r="1224" spans="1:15" hidden="1">
      <c r="A1224" s="41">
        <v>2.2025000000000001</v>
      </c>
      <c r="B1224" s="14">
        <v>45691</v>
      </c>
      <c r="C1224" s="8" t="s">
        <v>13</v>
      </c>
      <c r="D1224" s="8" t="s">
        <v>15</v>
      </c>
      <c r="E1224" s="8" t="s">
        <v>15</v>
      </c>
      <c r="F1224" s="9">
        <f t="shared" si="44"/>
        <v>-2800000</v>
      </c>
      <c r="G1224" s="9">
        <v>-28</v>
      </c>
      <c r="H1224" s="10">
        <v>-3004736</v>
      </c>
      <c r="I1224" s="11">
        <v>53697073649.541786</v>
      </c>
      <c r="J1224" s="11">
        <v>543874</v>
      </c>
      <c r="K1224" s="11">
        <v>98730.723751350204</v>
      </c>
      <c r="L1224" s="12">
        <v>240275.73496219423</v>
      </c>
      <c r="M1224" s="11">
        <v>999</v>
      </c>
      <c r="N1224" s="13"/>
      <c r="O1224" t="str">
        <f t="shared" si="45"/>
        <v/>
      </c>
    </row>
    <row r="1225" spans="1:15" hidden="1">
      <c r="A1225" s="41">
        <v>2.2025000000000001</v>
      </c>
      <c r="B1225" s="14">
        <v>45691</v>
      </c>
      <c r="C1225" s="8" t="s">
        <v>13</v>
      </c>
      <c r="D1225" s="8" t="s">
        <v>15</v>
      </c>
      <c r="E1225" s="8" t="s">
        <v>15</v>
      </c>
      <c r="F1225" s="9">
        <f t="shared" si="44"/>
        <v>-1800000</v>
      </c>
      <c r="G1225" s="9">
        <v>-18</v>
      </c>
      <c r="H1225" s="10">
        <v>-1931616</v>
      </c>
      <c r="I1225" s="11">
        <v>53695296496.514259</v>
      </c>
      <c r="J1225" s="11">
        <v>543856</v>
      </c>
      <c r="K1225" s="11">
        <v>98730.723751350204</v>
      </c>
      <c r="L1225" s="12">
        <v>154462.97247569636</v>
      </c>
      <c r="M1225" s="11">
        <v>1000</v>
      </c>
      <c r="N1225" s="13"/>
      <c r="O1225" t="str">
        <f t="shared" si="45"/>
        <v/>
      </c>
    </row>
    <row r="1226" spans="1:15" hidden="1">
      <c r="A1226" s="41">
        <v>2.2025000000000001</v>
      </c>
      <c r="B1226" s="14">
        <v>45691</v>
      </c>
      <c r="C1226" s="8" t="s">
        <v>13</v>
      </c>
      <c r="D1226" s="8" t="s">
        <v>15</v>
      </c>
      <c r="E1226" s="8" t="s">
        <v>15</v>
      </c>
      <c r="F1226" s="9">
        <f t="shared" ref="F1226:F1289" si="46">100000*G1226</f>
        <v>-900000</v>
      </c>
      <c r="G1226" s="9">
        <v>-9</v>
      </c>
      <c r="H1226" s="10">
        <v>-965808</v>
      </c>
      <c r="I1226" s="11">
        <v>53694407920.000496</v>
      </c>
      <c r="J1226" s="11">
        <v>543847</v>
      </c>
      <c r="K1226" s="11">
        <v>98730.723751350204</v>
      </c>
      <c r="L1226" s="12">
        <v>77231.486237848178</v>
      </c>
      <c r="M1226" s="11">
        <v>1001</v>
      </c>
      <c r="N1226" s="13"/>
      <c r="O1226" t="str">
        <f t="shared" si="45"/>
        <v/>
      </c>
    </row>
    <row r="1227" spans="1:15" hidden="1">
      <c r="A1227" s="41">
        <v>2.2025000000000001</v>
      </c>
      <c r="B1227" s="14">
        <v>45691</v>
      </c>
      <c r="C1227" s="8" t="s">
        <v>13</v>
      </c>
      <c r="D1227" s="8" t="s">
        <v>15</v>
      </c>
      <c r="E1227" s="8" t="s">
        <v>15</v>
      </c>
      <c r="F1227" s="9">
        <f t="shared" si="46"/>
        <v>-37200000</v>
      </c>
      <c r="G1227" s="9">
        <v>-372</v>
      </c>
      <c r="H1227" s="10">
        <v>-39920064</v>
      </c>
      <c r="I1227" s="11">
        <v>53657680090.764992</v>
      </c>
      <c r="J1227" s="11">
        <v>543475</v>
      </c>
      <c r="K1227" s="11">
        <v>98730.723751350204</v>
      </c>
      <c r="L1227" s="12">
        <v>3192234.7644977272</v>
      </c>
      <c r="M1227" s="11">
        <v>1002</v>
      </c>
      <c r="N1227" s="13"/>
      <c r="O1227" t="str">
        <f t="shared" si="45"/>
        <v/>
      </c>
    </row>
    <row r="1228" spans="1:15" hidden="1">
      <c r="A1228" s="41">
        <v>2.2025000000000001</v>
      </c>
      <c r="B1228" s="14">
        <v>45691</v>
      </c>
      <c r="C1228" s="8" t="s">
        <v>13</v>
      </c>
      <c r="D1228" s="8" t="s">
        <v>15</v>
      </c>
      <c r="E1228" s="8" t="s">
        <v>15</v>
      </c>
      <c r="F1228" s="9">
        <f t="shared" si="46"/>
        <v>-9300000</v>
      </c>
      <c r="G1228" s="9">
        <v>-93</v>
      </c>
      <c r="H1228" s="10">
        <v>-9980016</v>
      </c>
      <c r="I1228" s="11">
        <v>53648498133.456116</v>
      </c>
      <c r="J1228" s="11">
        <v>543382</v>
      </c>
      <c r="K1228" s="11">
        <v>98730.723751350204</v>
      </c>
      <c r="L1228" s="12">
        <v>798058.69112443179</v>
      </c>
      <c r="M1228" s="11">
        <v>1003</v>
      </c>
      <c r="N1228" s="13"/>
      <c r="O1228" t="str">
        <f t="shared" si="45"/>
        <v/>
      </c>
    </row>
    <row r="1229" spans="1:15" hidden="1">
      <c r="A1229" s="41">
        <v>2.2025000000000001</v>
      </c>
      <c r="B1229" s="14">
        <v>45691</v>
      </c>
      <c r="C1229" s="8" t="s">
        <v>13</v>
      </c>
      <c r="D1229" s="8" t="s">
        <v>15</v>
      </c>
      <c r="E1229" s="8" t="s">
        <v>15</v>
      </c>
      <c r="F1229" s="9">
        <f t="shared" si="46"/>
        <v>-31400000</v>
      </c>
      <c r="G1229" s="9">
        <v>-314</v>
      </c>
      <c r="H1229" s="10">
        <v>-33695968</v>
      </c>
      <c r="I1229" s="11">
        <v>53617496686.198189</v>
      </c>
      <c r="J1229" s="11">
        <v>543068</v>
      </c>
      <c r="K1229" s="11">
        <v>98730.723751350204</v>
      </c>
      <c r="L1229" s="12">
        <v>2694520.7420760356</v>
      </c>
      <c r="M1229" s="11">
        <v>1004</v>
      </c>
      <c r="N1229" s="13"/>
      <c r="O1229" t="str">
        <f t="shared" si="45"/>
        <v/>
      </c>
    </row>
    <row r="1230" spans="1:15" hidden="1">
      <c r="A1230" s="41">
        <v>2.2025000000000001</v>
      </c>
      <c r="B1230" s="14">
        <v>45691</v>
      </c>
      <c r="C1230" s="8" t="s">
        <v>13</v>
      </c>
      <c r="D1230" s="8" t="s">
        <v>15</v>
      </c>
      <c r="E1230" s="8" t="s">
        <v>15</v>
      </c>
      <c r="F1230" s="9">
        <f t="shared" si="46"/>
        <v>-4000000</v>
      </c>
      <c r="G1230" s="9">
        <v>-40</v>
      </c>
      <c r="H1230" s="10">
        <v>-4292480</v>
      </c>
      <c r="I1230" s="11">
        <v>53613547457.248138</v>
      </c>
      <c r="J1230" s="11">
        <v>543028</v>
      </c>
      <c r="K1230" s="11">
        <v>98730.723751350204</v>
      </c>
      <c r="L1230" s="12">
        <v>343251.04994599195</v>
      </c>
      <c r="M1230" s="11">
        <v>1005</v>
      </c>
      <c r="N1230" s="13"/>
      <c r="O1230" t="str">
        <f t="shared" si="45"/>
        <v/>
      </c>
    </row>
    <row r="1231" spans="1:15" hidden="1">
      <c r="A1231" s="41">
        <v>2.2025000000000001</v>
      </c>
      <c r="B1231" s="14">
        <v>45691</v>
      </c>
      <c r="C1231" s="8" t="s">
        <v>13</v>
      </c>
      <c r="D1231" s="8" t="s">
        <v>15</v>
      </c>
      <c r="E1231" s="8" t="s">
        <v>15</v>
      </c>
      <c r="F1231" s="9">
        <f t="shared" si="46"/>
        <v>-18600000</v>
      </c>
      <c r="G1231" s="9">
        <v>-186</v>
      </c>
      <c r="H1231" s="10">
        <v>-19960032</v>
      </c>
      <c r="I1231" s="11">
        <v>53595183542.630386</v>
      </c>
      <c r="J1231" s="11">
        <v>542842</v>
      </c>
      <c r="K1231" s="11">
        <v>98730.723751350204</v>
      </c>
      <c r="L1231" s="12">
        <v>1596117.3822488636</v>
      </c>
      <c r="M1231" s="11">
        <v>1006</v>
      </c>
      <c r="N1231" s="13"/>
      <c r="O1231" t="str">
        <f t="shared" si="45"/>
        <v/>
      </c>
    </row>
    <row r="1232" spans="1:15" hidden="1">
      <c r="A1232" s="41">
        <v>2.2025000000000001</v>
      </c>
      <c r="B1232" s="14">
        <v>45691</v>
      </c>
      <c r="C1232" s="8" t="s">
        <v>13</v>
      </c>
      <c r="D1232" s="8" t="s">
        <v>15</v>
      </c>
      <c r="E1232" s="8" t="s">
        <v>15</v>
      </c>
      <c r="F1232" s="9">
        <f t="shared" si="46"/>
        <v>-900000</v>
      </c>
      <c r="G1232" s="9">
        <v>-9</v>
      </c>
      <c r="H1232" s="10">
        <v>-965808</v>
      </c>
      <c r="I1232" s="11">
        <v>53594294966.116623</v>
      </c>
      <c r="J1232" s="11">
        <v>542833</v>
      </c>
      <c r="K1232" s="11">
        <v>98730.723751350204</v>
      </c>
      <c r="L1232" s="12">
        <v>77231.486237848178</v>
      </c>
      <c r="M1232" s="11">
        <v>1007</v>
      </c>
      <c r="N1232" s="13"/>
      <c r="O1232" t="str">
        <f t="shared" ref="O1232:O1295" si="47">IF(M1232=_xlfn.MAXIFS(M:M,D:D,D1232),"X","")</f>
        <v/>
      </c>
    </row>
    <row r="1233" spans="1:15" hidden="1">
      <c r="A1233" s="41">
        <v>2.2025000000000001</v>
      </c>
      <c r="B1233" s="14">
        <v>45691</v>
      </c>
      <c r="C1233" s="8" t="s">
        <v>13</v>
      </c>
      <c r="D1233" s="8" t="s">
        <v>15</v>
      </c>
      <c r="E1233" s="8" t="s">
        <v>15</v>
      </c>
      <c r="F1233" s="9">
        <f t="shared" si="46"/>
        <v>-38700000</v>
      </c>
      <c r="G1233" s="9">
        <v>-387</v>
      </c>
      <c r="H1233" s="10">
        <v>-41529744</v>
      </c>
      <c r="I1233" s="11">
        <v>53556086176.024849</v>
      </c>
      <c r="J1233" s="11">
        <v>542446</v>
      </c>
      <c r="K1233" s="11">
        <v>98730.723751350204</v>
      </c>
      <c r="L1233" s="12">
        <v>3320953.9082274735</v>
      </c>
      <c r="M1233" s="11">
        <v>1008</v>
      </c>
      <c r="N1233" s="13"/>
      <c r="O1233" t="str">
        <f t="shared" si="47"/>
        <v/>
      </c>
    </row>
    <row r="1234" spans="1:15" hidden="1">
      <c r="A1234" s="41">
        <v>2.2025000000000001</v>
      </c>
      <c r="B1234" s="14">
        <v>45691</v>
      </c>
      <c r="C1234" s="8" t="s">
        <v>13</v>
      </c>
      <c r="D1234" s="8" t="s">
        <v>15</v>
      </c>
      <c r="E1234" s="8" t="s">
        <v>15</v>
      </c>
      <c r="F1234" s="9">
        <f t="shared" si="46"/>
        <v>-93100000</v>
      </c>
      <c r="G1234" s="9">
        <v>-931</v>
      </c>
      <c r="H1234" s="10">
        <v>-99907472</v>
      </c>
      <c r="I1234" s="11">
        <v>53464167872.212341</v>
      </c>
      <c r="J1234" s="11">
        <v>541515</v>
      </c>
      <c r="K1234" s="11">
        <v>98730.723751350204</v>
      </c>
      <c r="L1234" s="12">
        <v>7989168.1874929667</v>
      </c>
      <c r="M1234" s="11">
        <v>1009</v>
      </c>
      <c r="N1234" s="13"/>
      <c r="O1234" t="str">
        <f t="shared" si="47"/>
        <v/>
      </c>
    </row>
    <row r="1235" spans="1:15" hidden="1">
      <c r="A1235" s="41">
        <v>2.2025000000000001</v>
      </c>
      <c r="B1235" s="14">
        <v>45691</v>
      </c>
      <c r="C1235" s="8" t="s">
        <v>13</v>
      </c>
      <c r="D1235" s="8" t="s">
        <v>15</v>
      </c>
      <c r="E1235" s="8" t="s">
        <v>15</v>
      </c>
      <c r="F1235" s="9">
        <f t="shared" si="46"/>
        <v>-59300000</v>
      </c>
      <c r="G1235" s="9">
        <v>-593</v>
      </c>
      <c r="H1235" s="10">
        <v>-63636016</v>
      </c>
      <c r="I1235" s="11">
        <v>53405620553.027794</v>
      </c>
      <c r="J1235" s="11">
        <v>540922</v>
      </c>
      <c r="K1235" s="11">
        <v>98730.723751350204</v>
      </c>
      <c r="L1235" s="12">
        <v>5088696.8154493272</v>
      </c>
      <c r="M1235" s="11">
        <v>1010</v>
      </c>
      <c r="N1235" s="13"/>
      <c r="O1235" t="str">
        <f t="shared" si="47"/>
        <v/>
      </c>
    </row>
    <row r="1236" spans="1:15" hidden="1">
      <c r="A1236" s="41">
        <v>2.2025000000000001</v>
      </c>
      <c r="B1236" s="14">
        <v>45691</v>
      </c>
      <c r="C1236" s="8" t="s">
        <v>13</v>
      </c>
      <c r="D1236" s="8" t="s">
        <v>15</v>
      </c>
      <c r="E1236" s="8" t="s">
        <v>15</v>
      </c>
      <c r="F1236" s="9">
        <f t="shared" si="46"/>
        <v>-22700000</v>
      </c>
      <c r="G1236" s="9">
        <v>-227</v>
      </c>
      <c r="H1236" s="10">
        <v>-24359824</v>
      </c>
      <c r="I1236" s="11">
        <v>53383208678.736237</v>
      </c>
      <c r="J1236" s="11">
        <v>540695</v>
      </c>
      <c r="K1236" s="11">
        <v>98730.723751350204</v>
      </c>
      <c r="L1236" s="12">
        <v>1947949.7084435038</v>
      </c>
      <c r="M1236" s="11">
        <v>1011</v>
      </c>
      <c r="N1236" s="13"/>
      <c r="O1236" t="str">
        <f t="shared" si="47"/>
        <v/>
      </c>
    </row>
    <row r="1237" spans="1:15" hidden="1">
      <c r="A1237" s="41">
        <v>2.2025000000000001</v>
      </c>
      <c r="B1237" s="14">
        <v>45691</v>
      </c>
      <c r="C1237" s="8" t="s">
        <v>13</v>
      </c>
      <c r="D1237" s="8" t="s">
        <v>14</v>
      </c>
      <c r="E1237" s="8" t="s">
        <v>14</v>
      </c>
      <c r="F1237" s="9">
        <f t="shared" si="46"/>
        <v>-22800000</v>
      </c>
      <c r="G1237" s="9">
        <v>-228</v>
      </c>
      <c r="H1237" s="10">
        <v>-23976936</v>
      </c>
      <c r="I1237" s="11">
        <v>18953642122.802563</v>
      </c>
      <c r="J1237" s="11">
        <v>189616</v>
      </c>
      <c r="K1237" s="11">
        <v>99958.031615488988</v>
      </c>
      <c r="L1237" s="12">
        <v>1186504.7916685119</v>
      </c>
      <c r="M1237" s="11">
        <v>216</v>
      </c>
      <c r="N1237" s="13"/>
      <c r="O1237" t="str">
        <f t="shared" si="47"/>
        <v/>
      </c>
    </row>
    <row r="1238" spans="1:15" hidden="1">
      <c r="A1238" s="41">
        <v>2.2025000000000001</v>
      </c>
      <c r="B1238" s="14">
        <v>45691</v>
      </c>
      <c r="C1238" s="8" t="s">
        <v>13</v>
      </c>
      <c r="D1238" s="8" t="s">
        <v>15</v>
      </c>
      <c r="E1238" s="8" t="s">
        <v>15</v>
      </c>
      <c r="F1238" s="9">
        <f t="shared" si="46"/>
        <v>-27900000</v>
      </c>
      <c r="G1238" s="9">
        <v>-279</v>
      </c>
      <c r="H1238" s="10">
        <v>-29940048</v>
      </c>
      <c r="I1238" s="11">
        <v>53355662806.809608</v>
      </c>
      <c r="J1238" s="11">
        <v>540416</v>
      </c>
      <c r="K1238" s="11">
        <v>98730.723751350204</v>
      </c>
      <c r="L1238" s="12">
        <v>2394176.0733732916</v>
      </c>
      <c r="M1238" s="11">
        <v>1012</v>
      </c>
      <c r="N1238" s="13"/>
      <c r="O1238" t="str">
        <f t="shared" si="47"/>
        <v/>
      </c>
    </row>
    <row r="1239" spans="1:15" hidden="1">
      <c r="A1239" s="41">
        <v>2.2025000000000001</v>
      </c>
      <c r="B1239" s="14">
        <v>45691</v>
      </c>
      <c r="C1239" s="8" t="s">
        <v>13</v>
      </c>
      <c r="D1239" s="8" t="s">
        <v>15</v>
      </c>
      <c r="E1239" s="8" t="s">
        <v>15</v>
      </c>
      <c r="F1239" s="9">
        <f t="shared" si="46"/>
        <v>-13900000</v>
      </c>
      <c r="G1239" s="9">
        <v>-139</v>
      </c>
      <c r="H1239" s="10">
        <v>-14916368</v>
      </c>
      <c r="I1239" s="11">
        <v>53341939236.208168</v>
      </c>
      <c r="J1239" s="11">
        <v>540277</v>
      </c>
      <c r="K1239" s="11">
        <v>98730.723751350204</v>
      </c>
      <c r="L1239" s="12">
        <v>1192797.3985623214</v>
      </c>
      <c r="M1239" s="11">
        <v>1013</v>
      </c>
      <c r="N1239" s="13"/>
      <c r="O1239" t="str">
        <f t="shared" si="47"/>
        <v/>
      </c>
    </row>
    <row r="1240" spans="1:15" hidden="1">
      <c r="A1240" s="41">
        <v>2.2025000000000001</v>
      </c>
      <c r="B1240" s="14">
        <v>45691</v>
      </c>
      <c r="C1240" s="8" t="s">
        <v>13</v>
      </c>
      <c r="D1240" s="8" t="s">
        <v>15</v>
      </c>
      <c r="E1240" s="8" t="s">
        <v>15</v>
      </c>
      <c r="F1240" s="9">
        <f t="shared" si="46"/>
        <v>-13900000</v>
      </c>
      <c r="G1240" s="9">
        <v>-139</v>
      </c>
      <c r="H1240" s="10">
        <v>-14916368</v>
      </c>
      <c r="I1240" s="11">
        <v>53328215665.606728</v>
      </c>
      <c r="J1240" s="11">
        <v>540138</v>
      </c>
      <c r="K1240" s="11">
        <v>98730.723751350204</v>
      </c>
      <c r="L1240" s="12">
        <v>1192797.3985623214</v>
      </c>
      <c r="M1240" s="11">
        <v>1014</v>
      </c>
      <c r="N1240" s="13"/>
      <c r="O1240" t="str">
        <f t="shared" si="47"/>
        <v/>
      </c>
    </row>
    <row r="1241" spans="1:15" hidden="1">
      <c r="A1241" s="41">
        <v>2.2025000000000001</v>
      </c>
      <c r="B1241" s="14">
        <v>45691</v>
      </c>
      <c r="C1241" s="8" t="s">
        <v>13</v>
      </c>
      <c r="D1241" s="8" t="s">
        <v>14</v>
      </c>
      <c r="E1241" s="8" t="s">
        <v>14</v>
      </c>
      <c r="F1241" s="9">
        <f t="shared" si="46"/>
        <v>-900000</v>
      </c>
      <c r="G1241" s="9">
        <v>-9</v>
      </c>
      <c r="H1241" s="10">
        <v>-946458</v>
      </c>
      <c r="I1241" s="11">
        <v>18952742500.518024</v>
      </c>
      <c r="J1241" s="11">
        <v>189607</v>
      </c>
      <c r="K1241" s="11">
        <v>99958.031615488988</v>
      </c>
      <c r="L1241" s="12">
        <v>46835.715460599167</v>
      </c>
      <c r="M1241" s="11">
        <v>217</v>
      </c>
      <c r="N1241" s="13"/>
      <c r="O1241" t="str">
        <f t="shared" si="47"/>
        <v/>
      </c>
    </row>
    <row r="1242" spans="1:15" hidden="1">
      <c r="A1242" s="41">
        <v>2.2025000000000001</v>
      </c>
      <c r="B1242" s="14">
        <v>45691</v>
      </c>
      <c r="C1242" s="8" t="s">
        <v>13</v>
      </c>
      <c r="D1242" s="8" t="s">
        <v>15</v>
      </c>
      <c r="E1242" s="8" t="s">
        <v>15</v>
      </c>
      <c r="F1242" s="9">
        <f t="shared" si="46"/>
        <v>-2400000</v>
      </c>
      <c r="G1242" s="9">
        <v>-24</v>
      </c>
      <c r="H1242" s="10">
        <v>-2575488</v>
      </c>
      <c r="I1242" s="11">
        <v>53325846128.236694</v>
      </c>
      <c r="J1242" s="11">
        <v>540114</v>
      </c>
      <c r="K1242" s="11">
        <v>98730.723751350204</v>
      </c>
      <c r="L1242" s="12">
        <v>205950.62996759498</v>
      </c>
      <c r="M1242" s="11">
        <v>1015</v>
      </c>
      <c r="N1242" s="13"/>
      <c r="O1242" t="str">
        <f t="shared" si="47"/>
        <v/>
      </c>
    </row>
    <row r="1243" spans="1:15" hidden="1">
      <c r="A1243" s="41">
        <v>2.2025000000000001</v>
      </c>
      <c r="B1243" s="14">
        <v>45691</v>
      </c>
      <c r="C1243" s="8" t="s">
        <v>13</v>
      </c>
      <c r="D1243" s="8" t="s">
        <v>15</v>
      </c>
      <c r="E1243" s="8" t="s">
        <v>15</v>
      </c>
      <c r="F1243" s="9">
        <f t="shared" si="46"/>
        <v>-9400000</v>
      </c>
      <c r="G1243" s="9">
        <v>-94</v>
      </c>
      <c r="H1243" s="10">
        <v>-10087328</v>
      </c>
      <c r="I1243" s="11">
        <v>53316565440.204071</v>
      </c>
      <c r="J1243" s="11">
        <v>540020</v>
      </c>
      <c r="K1243" s="11">
        <v>98730.723751350204</v>
      </c>
      <c r="L1243" s="12">
        <v>806639.96737308055</v>
      </c>
      <c r="M1243" s="11">
        <v>1016</v>
      </c>
      <c r="N1243" s="13"/>
      <c r="O1243" t="str">
        <f t="shared" si="47"/>
        <v/>
      </c>
    </row>
    <row r="1244" spans="1:15" hidden="1">
      <c r="A1244" s="41">
        <v>2.2025000000000001</v>
      </c>
      <c r="B1244" s="14">
        <v>45691</v>
      </c>
      <c r="C1244" s="8" t="s">
        <v>13</v>
      </c>
      <c r="D1244" s="8" t="s">
        <v>15</v>
      </c>
      <c r="E1244" s="8" t="s">
        <v>15</v>
      </c>
      <c r="F1244" s="9">
        <f t="shared" si="46"/>
        <v>-2300000</v>
      </c>
      <c r="G1244" s="9">
        <v>-23</v>
      </c>
      <c r="H1244" s="10">
        <v>-2468176</v>
      </c>
      <c r="I1244" s="11">
        <v>53314294633.557793</v>
      </c>
      <c r="J1244" s="11">
        <v>539997</v>
      </c>
      <c r="K1244" s="11">
        <v>98730.723751350204</v>
      </c>
      <c r="L1244" s="12">
        <v>197369.35371894529</v>
      </c>
      <c r="M1244" s="11">
        <v>1017</v>
      </c>
      <c r="N1244" s="13"/>
      <c r="O1244" t="str">
        <f t="shared" si="47"/>
        <v/>
      </c>
    </row>
    <row r="1245" spans="1:15" hidden="1">
      <c r="A1245" s="41">
        <v>2.2025000000000001</v>
      </c>
      <c r="B1245" s="14">
        <v>45691</v>
      </c>
      <c r="C1245" s="8" t="s">
        <v>13</v>
      </c>
      <c r="D1245" s="8" t="s">
        <v>15</v>
      </c>
      <c r="E1245" s="8" t="s">
        <v>15</v>
      </c>
      <c r="F1245" s="9">
        <f t="shared" si="46"/>
        <v>-28700000</v>
      </c>
      <c r="G1245" s="9">
        <v>-287</v>
      </c>
      <c r="H1245" s="10">
        <v>-30798544</v>
      </c>
      <c r="I1245" s="11">
        <v>53285958915.841156</v>
      </c>
      <c r="J1245" s="11">
        <v>539710</v>
      </c>
      <c r="K1245" s="11">
        <v>98730.723751350204</v>
      </c>
      <c r="L1245" s="12">
        <v>2462826.2833624929</v>
      </c>
      <c r="M1245" s="11">
        <v>1018</v>
      </c>
      <c r="N1245" s="13"/>
      <c r="O1245" t="str">
        <f t="shared" si="47"/>
        <v/>
      </c>
    </row>
    <row r="1246" spans="1:15" hidden="1">
      <c r="A1246" s="41">
        <v>2.2025000000000001</v>
      </c>
      <c r="B1246" s="14">
        <v>45691</v>
      </c>
      <c r="C1246" s="8" t="s">
        <v>13</v>
      </c>
      <c r="D1246" s="8" t="s">
        <v>15</v>
      </c>
      <c r="E1246" s="8" t="s">
        <v>15</v>
      </c>
      <c r="F1246" s="9">
        <f t="shared" si="46"/>
        <v>-16700000</v>
      </c>
      <c r="G1246" s="9">
        <v>-167</v>
      </c>
      <c r="H1246" s="10">
        <v>-17921104</v>
      </c>
      <c r="I1246" s="11">
        <v>53269470884.974678</v>
      </c>
      <c r="J1246" s="11">
        <v>539543</v>
      </c>
      <c r="K1246" s="11">
        <v>98730.723751350204</v>
      </c>
      <c r="L1246" s="12">
        <v>1433073.1335245166</v>
      </c>
      <c r="M1246" s="11">
        <v>1019</v>
      </c>
      <c r="N1246" s="13"/>
      <c r="O1246" t="str">
        <f t="shared" si="47"/>
        <v/>
      </c>
    </row>
    <row r="1247" spans="1:15" hidden="1">
      <c r="A1247" s="41">
        <v>2.2025000000000001</v>
      </c>
      <c r="B1247" s="14">
        <v>45691</v>
      </c>
      <c r="C1247" s="8" t="s">
        <v>13</v>
      </c>
      <c r="D1247" s="8" t="s">
        <v>15</v>
      </c>
      <c r="E1247" s="8" t="s">
        <v>15</v>
      </c>
      <c r="F1247" s="9">
        <f t="shared" si="46"/>
        <v>-18600000</v>
      </c>
      <c r="G1247" s="9">
        <v>-186</v>
      </c>
      <c r="H1247" s="10">
        <v>-19960032</v>
      </c>
      <c r="I1247" s="11">
        <v>53251106970.356926</v>
      </c>
      <c r="J1247" s="11">
        <v>539357</v>
      </c>
      <c r="K1247" s="11">
        <v>98730.723751350204</v>
      </c>
      <c r="L1247" s="12">
        <v>1596117.3822488636</v>
      </c>
      <c r="M1247" s="11">
        <v>1020</v>
      </c>
      <c r="N1247" s="13"/>
      <c r="O1247" t="str">
        <f t="shared" si="47"/>
        <v/>
      </c>
    </row>
    <row r="1248" spans="1:15" hidden="1">
      <c r="A1248" s="41">
        <v>2.2025000000000001</v>
      </c>
      <c r="B1248" s="14">
        <v>45691</v>
      </c>
      <c r="C1248" s="8" t="s">
        <v>13</v>
      </c>
      <c r="D1248" s="8" t="s">
        <v>15</v>
      </c>
      <c r="E1248" s="8" t="s">
        <v>15</v>
      </c>
      <c r="F1248" s="9">
        <f t="shared" si="46"/>
        <v>-1400000</v>
      </c>
      <c r="G1248" s="9">
        <v>-14</v>
      </c>
      <c r="H1248" s="10">
        <v>-1502368</v>
      </c>
      <c r="I1248" s="11">
        <v>53249724740.224403</v>
      </c>
      <c r="J1248" s="11">
        <v>539343</v>
      </c>
      <c r="K1248" s="11">
        <v>98730.723751350204</v>
      </c>
      <c r="L1248" s="12">
        <v>120137.86748109711</v>
      </c>
      <c r="M1248" s="11">
        <v>1021</v>
      </c>
      <c r="N1248" s="13"/>
      <c r="O1248" t="str">
        <f t="shared" si="47"/>
        <v/>
      </c>
    </row>
    <row r="1249" spans="1:15" hidden="1">
      <c r="A1249" s="41">
        <v>2.2025000000000001</v>
      </c>
      <c r="B1249" s="14">
        <v>45691</v>
      </c>
      <c r="C1249" s="8" t="s">
        <v>13</v>
      </c>
      <c r="D1249" s="8" t="s">
        <v>15</v>
      </c>
      <c r="E1249" s="8" t="s">
        <v>15</v>
      </c>
      <c r="F1249" s="9">
        <f t="shared" si="46"/>
        <v>-9300000</v>
      </c>
      <c r="G1249" s="9">
        <v>-93</v>
      </c>
      <c r="H1249" s="10">
        <v>-9980016</v>
      </c>
      <c r="I1249" s="11">
        <v>53240542782.915527</v>
      </c>
      <c r="J1249" s="11">
        <v>539250</v>
      </c>
      <c r="K1249" s="11">
        <v>98730.723751350204</v>
      </c>
      <c r="L1249" s="12">
        <v>798058.69112443179</v>
      </c>
      <c r="M1249" s="11">
        <v>1022</v>
      </c>
      <c r="N1249" s="13"/>
      <c r="O1249" t="str">
        <f t="shared" si="47"/>
        <v/>
      </c>
    </row>
    <row r="1250" spans="1:15" hidden="1">
      <c r="A1250" s="41">
        <v>2.2025000000000001</v>
      </c>
      <c r="B1250" s="14">
        <v>45691</v>
      </c>
      <c r="C1250" s="8" t="s">
        <v>13</v>
      </c>
      <c r="D1250" s="8" t="s">
        <v>15</v>
      </c>
      <c r="E1250" s="8" t="s">
        <v>15</v>
      </c>
      <c r="F1250" s="9">
        <f t="shared" si="46"/>
        <v>-9300000</v>
      </c>
      <c r="G1250" s="9">
        <v>-93</v>
      </c>
      <c r="H1250" s="10">
        <v>-9980016</v>
      </c>
      <c r="I1250" s="11">
        <v>53231360825.606651</v>
      </c>
      <c r="J1250" s="11">
        <v>539157</v>
      </c>
      <c r="K1250" s="11">
        <v>98730.723751350204</v>
      </c>
      <c r="L1250" s="12">
        <v>798058.69112443179</v>
      </c>
      <c r="M1250" s="11">
        <v>1023</v>
      </c>
      <c r="N1250" s="13"/>
      <c r="O1250" t="str">
        <f t="shared" si="47"/>
        <v/>
      </c>
    </row>
    <row r="1251" spans="1:15" hidden="1">
      <c r="A1251" s="41">
        <v>2.2025000000000001</v>
      </c>
      <c r="B1251" s="14">
        <v>45691</v>
      </c>
      <c r="C1251" s="8" t="s">
        <v>13</v>
      </c>
      <c r="D1251" s="8" t="s">
        <v>15</v>
      </c>
      <c r="E1251" s="8" t="s">
        <v>15</v>
      </c>
      <c r="F1251" s="9">
        <f t="shared" si="46"/>
        <v>-9300000</v>
      </c>
      <c r="G1251" s="9">
        <v>-93</v>
      </c>
      <c r="H1251" s="10">
        <v>-9980016</v>
      </c>
      <c r="I1251" s="11">
        <v>53222178868.297775</v>
      </c>
      <c r="J1251" s="11">
        <v>539064</v>
      </c>
      <c r="K1251" s="11">
        <v>98730.723751350204</v>
      </c>
      <c r="L1251" s="12">
        <v>798058.69112443179</v>
      </c>
      <c r="M1251" s="11">
        <v>1024</v>
      </c>
      <c r="N1251" s="13"/>
      <c r="O1251" t="str">
        <f t="shared" si="47"/>
        <v/>
      </c>
    </row>
    <row r="1252" spans="1:15" hidden="1">
      <c r="A1252" s="41">
        <v>2.2025000000000001</v>
      </c>
      <c r="B1252" s="14">
        <v>45691</v>
      </c>
      <c r="C1252" s="8" t="s">
        <v>13</v>
      </c>
      <c r="D1252" s="8" t="s">
        <v>15</v>
      </c>
      <c r="E1252" s="8" t="s">
        <v>15</v>
      </c>
      <c r="F1252" s="9">
        <f t="shared" si="46"/>
        <v>-1800000</v>
      </c>
      <c r="G1252" s="9">
        <v>-18</v>
      </c>
      <c r="H1252" s="10">
        <v>-1931616</v>
      </c>
      <c r="I1252" s="11">
        <v>53220401715.270248</v>
      </c>
      <c r="J1252" s="11">
        <v>539046</v>
      </c>
      <c r="K1252" s="11">
        <v>98730.723751350204</v>
      </c>
      <c r="L1252" s="12">
        <v>154462.97247569636</v>
      </c>
      <c r="M1252" s="11">
        <v>1025</v>
      </c>
      <c r="N1252" s="13"/>
      <c r="O1252" t="str">
        <f t="shared" si="47"/>
        <v/>
      </c>
    </row>
    <row r="1253" spans="1:15" hidden="1">
      <c r="A1253" s="41">
        <v>2.2025000000000001</v>
      </c>
      <c r="B1253" s="14">
        <v>45691</v>
      </c>
      <c r="C1253" s="8" t="s">
        <v>13</v>
      </c>
      <c r="D1253" s="8" t="s">
        <v>15</v>
      </c>
      <c r="E1253" s="8" t="s">
        <v>15</v>
      </c>
      <c r="F1253" s="9">
        <f t="shared" si="46"/>
        <v>-3700000</v>
      </c>
      <c r="G1253" s="9">
        <v>-37</v>
      </c>
      <c r="H1253" s="10">
        <v>-3970544</v>
      </c>
      <c r="I1253" s="11">
        <v>53216748678.491447</v>
      </c>
      <c r="J1253" s="11">
        <v>539009</v>
      </c>
      <c r="K1253" s="11">
        <v>98730.723751350204</v>
      </c>
      <c r="L1253" s="12">
        <v>317507.2212000424</v>
      </c>
      <c r="M1253" s="11">
        <v>1026</v>
      </c>
      <c r="N1253" s="13"/>
      <c r="O1253" t="str">
        <f t="shared" si="47"/>
        <v/>
      </c>
    </row>
    <row r="1254" spans="1:15" hidden="1">
      <c r="A1254" s="41">
        <v>2.2025000000000001</v>
      </c>
      <c r="B1254" s="14">
        <v>45691</v>
      </c>
      <c r="C1254" s="8" t="s">
        <v>13</v>
      </c>
      <c r="D1254" s="8" t="s">
        <v>15</v>
      </c>
      <c r="E1254" s="8" t="s">
        <v>15</v>
      </c>
      <c r="F1254" s="9">
        <f t="shared" si="46"/>
        <v>-17100000</v>
      </c>
      <c r="G1254" s="9">
        <v>-171</v>
      </c>
      <c r="H1254" s="10">
        <v>-18350352</v>
      </c>
      <c r="I1254" s="11">
        <v>53199865724.729965</v>
      </c>
      <c r="J1254" s="11">
        <v>538838</v>
      </c>
      <c r="K1254" s="11">
        <v>98730.723751350204</v>
      </c>
      <c r="L1254" s="12">
        <v>1467398.2385191135</v>
      </c>
      <c r="M1254" s="11">
        <v>1027</v>
      </c>
      <c r="N1254" s="13"/>
      <c r="O1254" t="str">
        <f t="shared" si="47"/>
        <v/>
      </c>
    </row>
    <row r="1255" spans="1:15" hidden="1">
      <c r="A1255" s="41">
        <v>2.2025000000000001</v>
      </c>
      <c r="B1255" s="14">
        <v>45691</v>
      </c>
      <c r="C1255" s="8" t="s">
        <v>13</v>
      </c>
      <c r="D1255" s="8" t="s">
        <v>15</v>
      </c>
      <c r="E1255" s="8" t="s">
        <v>15</v>
      </c>
      <c r="F1255" s="9">
        <f t="shared" si="46"/>
        <v>-141600000</v>
      </c>
      <c r="G1255" s="9">
        <v>-1416</v>
      </c>
      <c r="H1255" s="10">
        <v>-151953792</v>
      </c>
      <c r="I1255" s="11">
        <v>53060063019.898056</v>
      </c>
      <c r="J1255" s="11">
        <v>537422</v>
      </c>
      <c r="K1255" s="11">
        <v>98730.723751350204</v>
      </c>
      <c r="L1255" s="12">
        <v>12151087.168088108</v>
      </c>
      <c r="M1255" s="11">
        <v>1028</v>
      </c>
      <c r="N1255" s="13"/>
      <c r="O1255" t="str">
        <f t="shared" si="47"/>
        <v/>
      </c>
    </row>
    <row r="1256" spans="1:15" hidden="1">
      <c r="A1256" s="41">
        <v>2.2025000000000001</v>
      </c>
      <c r="B1256" s="14">
        <v>45691</v>
      </c>
      <c r="C1256" s="8" t="s">
        <v>13</v>
      </c>
      <c r="D1256" s="8" t="s">
        <v>15</v>
      </c>
      <c r="E1256" s="8" t="s">
        <v>15</v>
      </c>
      <c r="F1256" s="9">
        <f t="shared" si="46"/>
        <v>-9300000</v>
      </c>
      <c r="G1256" s="9">
        <v>-93</v>
      </c>
      <c r="H1256" s="10">
        <v>-9980016</v>
      </c>
      <c r="I1256" s="11">
        <v>53050881062.58918</v>
      </c>
      <c r="J1256" s="11">
        <v>537329</v>
      </c>
      <c r="K1256" s="11">
        <v>98730.723751350204</v>
      </c>
      <c r="L1256" s="12">
        <v>798058.69112443179</v>
      </c>
      <c r="M1256" s="11">
        <v>1029</v>
      </c>
      <c r="N1256" s="13"/>
      <c r="O1256" t="str">
        <f t="shared" si="47"/>
        <v/>
      </c>
    </row>
    <row r="1257" spans="1:15" hidden="1">
      <c r="A1257" s="41">
        <v>2.2025000000000001</v>
      </c>
      <c r="B1257" s="14">
        <v>45691</v>
      </c>
      <c r="C1257" s="8" t="s">
        <v>13</v>
      </c>
      <c r="D1257" s="8" t="s">
        <v>15</v>
      </c>
      <c r="E1257" s="8" t="s">
        <v>15</v>
      </c>
      <c r="F1257" s="9">
        <f t="shared" si="46"/>
        <v>-142500000</v>
      </c>
      <c r="G1257" s="9">
        <v>-1425</v>
      </c>
      <c r="H1257" s="10">
        <v>-152919600</v>
      </c>
      <c r="I1257" s="11">
        <v>52910189781.243507</v>
      </c>
      <c r="J1257" s="11">
        <v>535904</v>
      </c>
      <c r="K1257" s="11">
        <v>98730.723751350204</v>
      </c>
      <c r="L1257" s="12">
        <v>12228318.654325962</v>
      </c>
      <c r="M1257" s="11">
        <v>1030</v>
      </c>
      <c r="N1257" s="13"/>
      <c r="O1257" t="str">
        <f t="shared" si="47"/>
        <v/>
      </c>
    </row>
    <row r="1258" spans="1:15" hidden="1">
      <c r="A1258" s="41">
        <v>2.2025000000000001</v>
      </c>
      <c r="B1258" s="14">
        <v>45691</v>
      </c>
      <c r="C1258" s="8" t="s">
        <v>13</v>
      </c>
      <c r="D1258" s="8" t="s">
        <v>15</v>
      </c>
      <c r="E1258" s="8" t="s">
        <v>15</v>
      </c>
      <c r="F1258" s="9">
        <f t="shared" si="46"/>
        <v>-14500000</v>
      </c>
      <c r="G1258" s="9">
        <v>-145</v>
      </c>
      <c r="H1258" s="10">
        <v>-15560240</v>
      </c>
      <c r="I1258" s="11">
        <v>52895873826.299561</v>
      </c>
      <c r="J1258" s="11">
        <v>535759</v>
      </c>
      <c r="K1258" s="11">
        <v>98730.723751350204</v>
      </c>
      <c r="L1258" s="12">
        <v>1244285.0560542196</v>
      </c>
      <c r="M1258" s="11">
        <v>1031</v>
      </c>
      <c r="N1258" s="13"/>
      <c r="O1258" t="str">
        <f t="shared" si="47"/>
        <v/>
      </c>
    </row>
    <row r="1259" spans="1:15" hidden="1">
      <c r="A1259" s="41">
        <v>2.2025000000000001</v>
      </c>
      <c r="B1259" s="14">
        <v>45691</v>
      </c>
      <c r="C1259" s="8" t="s">
        <v>13</v>
      </c>
      <c r="D1259" s="8" t="s">
        <v>15</v>
      </c>
      <c r="E1259" s="8" t="s">
        <v>15</v>
      </c>
      <c r="F1259" s="9">
        <f t="shared" si="46"/>
        <v>-186200000</v>
      </c>
      <c r="G1259" s="9">
        <v>-1862</v>
      </c>
      <c r="H1259" s="10">
        <v>-199814944</v>
      </c>
      <c r="I1259" s="11">
        <v>52712037218.674545</v>
      </c>
      <c r="J1259" s="11">
        <v>533897</v>
      </c>
      <c r="K1259" s="11">
        <v>98730.723751350204</v>
      </c>
      <c r="L1259" s="12">
        <v>15978336.374985933</v>
      </c>
      <c r="M1259" s="11">
        <v>1032</v>
      </c>
      <c r="N1259" s="13"/>
      <c r="O1259" t="str">
        <f t="shared" si="47"/>
        <v/>
      </c>
    </row>
    <row r="1260" spans="1:15" hidden="1">
      <c r="A1260" s="41">
        <v>2.2025000000000001</v>
      </c>
      <c r="B1260" s="14">
        <v>45691</v>
      </c>
      <c r="C1260" s="8" t="s">
        <v>13</v>
      </c>
      <c r="D1260" s="8" t="s">
        <v>15</v>
      </c>
      <c r="E1260" s="8" t="s">
        <v>15</v>
      </c>
      <c r="F1260" s="9">
        <f t="shared" si="46"/>
        <v>-93100000</v>
      </c>
      <c r="G1260" s="9">
        <v>-931</v>
      </c>
      <c r="H1260" s="10">
        <v>-99907472</v>
      </c>
      <c r="I1260" s="11">
        <v>52620118914.862038</v>
      </c>
      <c r="J1260" s="11">
        <v>532966</v>
      </c>
      <c r="K1260" s="11">
        <v>98730.723751350204</v>
      </c>
      <c r="L1260" s="12">
        <v>7989168.1874929667</v>
      </c>
      <c r="M1260" s="11">
        <v>1033</v>
      </c>
      <c r="N1260" s="13"/>
      <c r="O1260" t="str">
        <f t="shared" si="47"/>
        <v/>
      </c>
    </row>
    <row r="1261" spans="1:15" hidden="1">
      <c r="A1261" s="41">
        <v>2.2025000000000001</v>
      </c>
      <c r="B1261" s="14">
        <v>45691</v>
      </c>
      <c r="C1261" s="8" t="s">
        <v>13</v>
      </c>
      <c r="D1261" s="8" t="s">
        <v>15</v>
      </c>
      <c r="E1261" s="8" t="s">
        <v>15</v>
      </c>
      <c r="F1261" s="9">
        <f t="shared" si="46"/>
        <v>-3300000</v>
      </c>
      <c r="G1261" s="9">
        <v>-33</v>
      </c>
      <c r="H1261" s="10">
        <v>-3541296</v>
      </c>
      <c r="I1261" s="11">
        <v>52616860800.978241</v>
      </c>
      <c r="J1261" s="11">
        <v>532933</v>
      </c>
      <c r="K1261" s="11">
        <v>98730.723751350204</v>
      </c>
      <c r="L1261" s="12">
        <v>283182.11620544316</v>
      </c>
      <c r="M1261" s="11">
        <v>1034</v>
      </c>
      <c r="N1261" s="13"/>
      <c r="O1261" t="str">
        <f t="shared" si="47"/>
        <v/>
      </c>
    </row>
    <row r="1262" spans="1:15" hidden="1">
      <c r="A1262" s="41">
        <v>2.2025000000000001</v>
      </c>
      <c r="B1262" s="14">
        <v>45691</v>
      </c>
      <c r="C1262" s="8" t="s">
        <v>13</v>
      </c>
      <c r="D1262" s="8" t="s">
        <v>15</v>
      </c>
      <c r="E1262" s="8" t="s">
        <v>15</v>
      </c>
      <c r="F1262" s="9">
        <f t="shared" si="46"/>
        <v>-93100000</v>
      </c>
      <c r="G1262" s="9">
        <v>-931</v>
      </c>
      <c r="H1262" s="10">
        <v>-99907472</v>
      </c>
      <c r="I1262" s="11">
        <v>52524942497.165733</v>
      </c>
      <c r="J1262" s="11">
        <v>532002</v>
      </c>
      <c r="K1262" s="11">
        <v>98730.723751350204</v>
      </c>
      <c r="L1262" s="12">
        <v>7989168.1874929667</v>
      </c>
      <c r="M1262" s="11">
        <v>1035</v>
      </c>
      <c r="N1262" s="13"/>
      <c r="O1262" t="str">
        <f t="shared" si="47"/>
        <v/>
      </c>
    </row>
    <row r="1263" spans="1:15" hidden="1">
      <c r="A1263" s="41">
        <v>2.2025000000000001</v>
      </c>
      <c r="B1263" s="14">
        <v>45691</v>
      </c>
      <c r="C1263" s="8" t="s">
        <v>13</v>
      </c>
      <c r="D1263" s="8" t="s">
        <v>15</v>
      </c>
      <c r="E1263" s="8" t="s">
        <v>15</v>
      </c>
      <c r="F1263" s="9">
        <f t="shared" si="46"/>
        <v>-3200000</v>
      </c>
      <c r="G1263" s="9">
        <v>-32</v>
      </c>
      <c r="H1263" s="10">
        <v>-3433984</v>
      </c>
      <c r="I1263" s="11">
        <v>52521783114.005692</v>
      </c>
      <c r="J1263" s="11">
        <v>531970</v>
      </c>
      <c r="K1263" s="11">
        <v>98730.723751350204</v>
      </c>
      <c r="L1263" s="12">
        <v>274600.83995679347</v>
      </c>
      <c r="M1263" s="11">
        <v>1036</v>
      </c>
      <c r="N1263" s="13"/>
      <c r="O1263" t="str">
        <f t="shared" si="47"/>
        <v/>
      </c>
    </row>
    <row r="1264" spans="1:15" hidden="1">
      <c r="A1264" s="41">
        <v>2.2025000000000001</v>
      </c>
      <c r="B1264" s="14">
        <v>45691</v>
      </c>
      <c r="C1264" s="8" t="s">
        <v>13</v>
      </c>
      <c r="D1264" s="8" t="s">
        <v>15</v>
      </c>
      <c r="E1264" s="8" t="s">
        <v>15</v>
      </c>
      <c r="F1264" s="9">
        <f t="shared" si="46"/>
        <v>-2700000</v>
      </c>
      <c r="G1264" s="9">
        <v>-27</v>
      </c>
      <c r="H1264" s="10">
        <v>-2897424</v>
      </c>
      <c r="I1264" s="11">
        <v>52519117384.464409</v>
      </c>
      <c r="J1264" s="11">
        <v>531943</v>
      </c>
      <c r="K1264" s="11">
        <v>98730.723751350204</v>
      </c>
      <c r="L1264" s="12">
        <v>231694.45871354453</v>
      </c>
      <c r="M1264" s="11">
        <v>1037</v>
      </c>
      <c r="N1264" s="13"/>
      <c r="O1264" t="str">
        <f t="shared" si="47"/>
        <v/>
      </c>
    </row>
    <row r="1265" spans="1:15" hidden="1">
      <c r="A1265" s="41">
        <v>2.2025000000000001</v>
      </c>
      <c r="B1265" s="14">
        <v>45691</v>
      </c>
      <c r="C1265" s="8" t="s">
        <v>13</v>
      </c>
      <c r="D1265" s="8" t="s">
        <v>15</v>
      </c>
      <c r="E1265" s="8" t="s">
        <v>15</v>
      </c>
      <c r="F1265" s="9">
        <f t="shared" si="46"/>
        <v>-2700000</v>
      </c>
      <c r="G1265" s="9">
        <v>-27</v>
      </c>
      <c r="H1265" s="10">
        <v>-2897424</v>
      </c>
      <c r="I1265" s="11">
        <v>52516451654.923126</v>
      </c>
      <c r="J1265" s="11">
        <v>531916</v>
      </c>
      <c r="K1265" s="11">
        <v>98730.723751350204</v>
      </c>
      <c r="L1265" s="12">
        <v>231694.45871354453</v>
      </c>
      <c r="M1265" s="11">
        <v>1038</v>
      </c>
      <c r="N1265" s="13"/>
      <c r="O1265" t="str">
        <f t="shared" si="47"/>
        <v/>
      </c>
    </row>
    <row r="1266" spans="1:15" hidden="1">
      <c r="A1266" s="41">
        <v>2.2025000000000001</v>
      </c>
      <c r="B1266" s="14">
        <v>45691</v>
      </c>
      <c r="C1266" s="8" t="s">
        <v>13</v>
      </c>
      <c r="D1266" s="8" t="s">
        <v>15</v>
      </c>
      <c r="E1266" s="8" t="s">
        <v>15</v>
      </c>
      <c r="F1266" s="9">
        <f t="shared" si="46"/>
        <v>-18600000</v>
      </c>
      <c r="G1266" s="9">
        <v>-186</v>
      </c>
      <c r="H1266" s="10">
        <v>-19960032</v>
      </c>
      <c r="I1266" s="11">
        <v>52498087740.305374</v>
      </c>
      <c r="J1266" s="11">
        <v>531730</v>
      </c>
      <c r="K1266" s="11">
        <v>98730.723751350204</v>
      </c>
      <c r="L1266" s="12">
        <v>1596117.3822488636</v>
      </c>
      <c r="M1266" s="11">
        <v>1039</v>
      </c>
      <c r="N1266" s="13"/>
      <c r="O1266" t="str">
        <f t="shared" si="47"/>
        <v/>
      </c>
    </row>
    <row r="1267" spans="1:15" hidden="1">
      <c r="A1267" s="41">
        <v>2.2025000000000001</v>
      </c>
      <c r="B1267" s="14">
        <v>45691</v>
      </c>
      <c r="C1267" s="8" t="s">
        <v>13</v>
      </c>
      <c r="D1267" s="8" t="s">
        <v>15</v>
      </c>
      <c r="E1267" s="8" t="s">
        <v>15</v>
      </c>
      <c r="F1267" s="9">
        <f t="shared" si="46"/>
        <v>-2700000</v>
      </c>
      <c r="G1267" s="9">
        <v>-27</v>
      </c>
      <c r="H1267" s="10">
        <v>-2897424</v>
      </c>
      <c r="I1267" s="11">
        <v>52495422010.764091</v>
      </c>
      <c r="J1267" s="11">
        <v>531703</v>
      </c>
      <c r="K1267" s="11">
        <v>98730.723751350204</v>
      </c>
      <c r="L1267" s="12">
        <v>231694.45871354453</v>
      </c>
      <c r="M1267" s="11">
        <v>1040</v>
      </c>
      <c r="N1267" s="13"/>
      <c r="O1267" t="str">
        <f t="shared" si="47"/>
        <v/>
      </c>
    </row>
    <row r="1268" spans="1:15" hidden="1">
      <c r="A1268" s="41">
        <v>2.2025000000000001</v>
      </c>
      <c r="B1268" s="14">
        <v>45691</v>
      </c>
      <c r="C1268" s="8" t="s">
        <v>13</v>
      </c>
      <c r="D1268" s="8" t="s">
        <v>15</v>
      </c>
      <c r="E1268" s="8" t="s">
        <v>15</v>
      </c>
      <c r="F1268" s="9">
        <f t="shared" si="46"/>
        <v>-59400000</v>
      </c>
      <c r="G1268" s="9">
        <v>-594</v>
      </c>
      <c r="H1268" s="10">
        <v>-63743328</v>
      </c>
      <c r="I1268" s="11">
        <v>52436775960.855789</v>
      </c>
      <c r="J1268" s="11">
        <v>531109</v>
      </c>
      <c r="K1268" s="11">
        <v>98730.723751350204</v>
      </c>
      <c r="L1268" s="12">
        <v>5097278.091697976</v>
      </c>
      <c r="M1268" s="11">
        <v>1041</v>
      </c>
      <c r="N1268" s="13"/>
      <c r="O1268" t="str">
        <f t="shared" si="47"/>
        <v/>
      </c>
    </row>
    <row r="1269" spans="1:15" hidden="1">
      <c r="A1269" s="41">
        <v>2.2025000000000001</v>
      </c>
      <c r="B1269" s="14">
        <v>45691</v>
      </c>
      <c r="C1269" s="8" t="s">
        <v>13</v>
      </c>
      <c r="D1269" s="8" t="s">
        <v>15</v>
      </c>
      <c r="E1269" s="8" t="s">
        <v>15</v>
      </c>
      <c r="F1269" s="9">
        <f t="shared" si="46"/>
        <v>-5100000</v>
      </c>
      <c r="G1269" s="9">
        <v>-51</v>
      </c>
      <c r="H1269" s="10">
        <v>-5472912</v>
      </c>
      <c r="I1269" s="11">
        <v>52431740693.944473</v>
      </c>
      <c r="J1269" s="11">
        <v>531058</v>
      </c>
      <c r="K1269" s="11">
        <v>98730.723751350204</v>
      </c>
      <c r="L1269" s="12">
        <v>437645.08868113998</v>
      </c>
      <c r="M1269" s="11">
        <v>1042</v>
      </c>
      <c r="N1269" s="13"/>
      <c r="O1269" t="str">
        <f t="shared" si="47"/>
        <v/>
      </c>
    </row>
    <row r="1270" spans="1:15" hidden="1">
      <c r="A1270" s="41">
        <v>2.2025000000000001</v>
      </c>
      <c r="B1270" s="14">
        <v>45691</v>
      </c>
      <c r="C1270" s="8" t="s">
        <v>13</v>
      </c>
      <c r="D1270" s="8" t="s">
        <v>15</v>
      </c>
      <c r="E1270" s="8" t="s">
        <v>15</v>
      </c>
      <c r="F1270" s="9">
        <f t="shared" si="46"/>
        <v>-1800000</v>
      </c>
      <c r="G1270" s="9">
        <v>-18</v>
      </c>
      <c r="H1270" s="10">
        <v>-1931616</v>
      </c>
      <c r="I1270" s="11">
        <v>52429963540.916946</v>
      </c>
      <c r="J1270" s="11">
        <v>531040</v>
      </c>
      <c r="K1270" s="11">
        <v>98730.723751350204</v>
      </c>
      <c r="L1270" s="12">
        <v>154462.97247569636</v>
      </c>
      <c r="M1270" s="11">
        <v>1043</v>
      </c>
      <c r="N1270" s="13"/>
      <c r="O1270" t="str">
        <f t="shared" si="47"/>
        <v/>
      </c>
    </row>
    <row r="1271" spans="1:15" hidden="1">
      <c r="A1271" s="41">
        <v>2.2025000000000001</v>
      </c>
      <c r="B1271" s="14">
        <v>45691</v>
      </c>
      <c r="C1271" s="8" t="s">
        <v>13</v>
      </c>
      <c r="D1271" s="8" t="s">
        <v>15</v>
      </c>
      <c r="E1271" s="8" t="s">
        <v>15</v>
      </c>
      <c r="F1271" s="9">
        <f t="shared" si="46"/>
        <v>-2700000</v>
      </c>
      <c r="G1271" s="9">
        <v>-27</v>
      </c>
      <c r="H1271" s="10">
        <v>-2897424</v>
      </c>
      <c r="I1271" s="11">
        <v>52427297811.375664</v>
      </c>
      <c r="J1271" s="11">
        <v>531013</v>
      </c>
      <c r="K1271" s="11">
        <v>98730.723751350204</v>
      </c>
      <c r="L1271" s="12">
        <v>231694.45871354453</v>
      </c>
      <c r="M1271" s="11">
        <v>1044</v>
      </c>
      <c r="N1271" s="13"/>
      <c r="O1271" t="str">
        <f t="shared" si="47"/>
        <v/>
      </c>
    </row>
    <row r="1272" spans="1:15" hidden="1">
      <c r="A1272" s="41">
        <v>2.2025000000000001</v>
      </c>
      <c r="B1272" s="14">
        <v>45691</v>
      </c>
      <c r="C1272" s="8" t="s">
        <v>13</v>
      </c>
      <c r="D1272" s="8" t="s">
        <v>15</v>
      </c>
      <c r="E1272" s="8" t="s">
        <v>15</v>
      </c>
      <c r="F1272" s="9">
        <f t="shared" si="46"/>
        <v>-1300000</v>
      </c>
      <c r="G1272" s="9">
        <v>-13</v>
      </c>
      <c r="H1272" s="10">
        <v>-1395056</v>
      </c>
      <c r="I1272" s="11">
        <v>52426014311.966896</v>
      </c>
      <c r="J1272" s="11">
        <v>531000</v>
      </c>
      <c r="K1272" s="11">
        <v>98730.723751350204</v>
      </c>
      <c r="L1272" s="12">
        <v>111556.59123244742</v>
      </c>
      <c r="M1272" s="11">
        <v>1045</v>
      </c>
      <c r="N1272" s="13"/>
      <c r="O1272" t="str">
        <f t="shared" si="47"/>
        <v/>
      </c>
    </row>
    <row r="1273" spans="1:15" hidden="1">
      <c r="A1273" s="41">
        <v>2.2025000000000001</v>
      </c>
      <c r="B1273" s="14">
        <v>45691</v>
      </c>
      <c r="C1273" s="8" t="s">
        <v>13</v>
      </c>
      <c r="D1273" s="8" t="s">
        <v>15</v>
      </c>
      <c r="E1273" s="8" t="s">
        <v>15</v>
      </c>
      <c r="F1273" s="9">
        <f t="shared" si="46"/>
        <v>-1800000</v>
      </c>
      <c r="G1273" s="9">
        <v>-18</v>
      </c>
      <c r="H1273" s="10">
        <v>-1931616</v>
      </c>
      <c r="I1273" s="11">
        <v>52424237158.939369</v>
      </c>
      <c r="J1273" s="11">
        <v>530982</v>
      </c>
      <c r="K1273" s="11">
        <v>98730.723751350204</v>
      </c>
      <c r="L1273" s="12">
        <v>154462.97247569636</v>
      </c>
      <c r="M1273" s="11">
        <v>1046</v>
      </c>
      <c r="N1273" s="13"/>
      <c r="O1273" t="str">
        <f t="shared" si="47"/>
        <v/>
      </c>
    </row>
    <row r="1274" spans="1:15" hidden="1">
      <c r="A1274" s="41">
        <v>2.2025000000000001</v>
      </c>
      <c r="B1274" s="14">
        <v>45691</v>
      </c>
      <c r="C1274" s="8" t="s">
        <v>13</v>
      </c>
      <c r="D1274" s="8" t="s">
        <v>15</v>
      </c>
      <c r="E1274" s="8" t="s">
        <v>15</v>
      </c>
      <c r="F1274" s="9">
        <f t="shared" si="46"/>
        <v>-18600000</v>
      </c>
      <c r="G1274" s="9">
        <v>-186</v>
      </c>
      <c r="H1274" s="10">
        <v>-19960032</v>
      </c>
      <c r="I1274" s="11">
        <v>52405873244.321617</v>
      </c>
      <c r="J1274" s="11">
        <v>530796</v>
      </c>
      <c r="K1274" s="11">
        <v>98730.723751350204</v>
      </c>
      <c r="L1274" s="12">
        <v>1596117.3822488636</v>
      </c>
      <c r="M1274" s="11">
        <v>1047</v>
      </c>
      <c r="N1274" s="13"/>
      <c r="O1274" t="str">
        <f t="shared" si="47"/>
        <v/>
      </c>
    </row>
    <row r="1275" spans="1:15" hidden="1">
      <c r="A1275" s="41">
        <v>2.2025000000000001</v>
      </c>
      <c r="B1275" s="14">
        <v>45691</v>
      </c>
      <c r="C1275" s="8" t="s">
        <v>13</v>
      </c>
      <c r="D1275" s="8" t="s">
        <v>15</v>
      </c>
      <c r="E1275" s="8" t="s">
        <v>15</v>
      </c>
      <c r="F1275" s="9">
        <f t="shared" si="46"/>
        <v>-279400000</v>
      </c>
      <c r="G1275" s="9">
        <v>-2794</v>
      </c>
      <c r="H1275" s="10">
        <v>-299829728</v>
      </c>
      <c r="I1275" s="11">
        <v>52130019602.160347</v>
      </c>
      <c r="J1275" s="11">
        <v>528002</v>
      </c>
      <c r="K1275" s="11">
        <v>98730.723751350204</v>
      </c>
      <c r="L1275" s="12">
        <v>23976085.838727534</v>
      </c>
      <c r="M1275" s="11">
        <v>1048</v>
      </c>
      <c r="N1275" s="13"/>
      <c r="O1275" t="str">
        <f t="shared" si="47"/>
        <v/>
      </c>
    </row>
    <row r="1276" spans="1:15" hidden="1">
      <c r="A1276" s="41">
        <v>2.2025000000000001</v>
      </c>
      <c r="B1276" s="14">
        <v>45691</v>
      </c>
      <c r="C1276" s="8" t="s">
        <v>13</v>
      </c>
      <c r="D1276" s="8" t="s">
        <v>15</v>
      </c>
      <c r="E1276" s="8" t="s">
        <v>15</v>
      </c>
      <c r="F1276" s="9">
        <f t="shared" si="46"/>
        <v>-1800000</v>
      </c>
      <c r="G1276" s="9">
        <v>-18</v>
      </c>
      <c r="H1276" s="10">
        <v>-1931616</v>
      </c>
      <c r="I1276" s="11">
        <v>52128242449.13282</v>
      </c>
      <c r="J1276" s="11">
        <v>527984</v>
      </c>
      <c r="K1276" s="11">
        <v>98730.723751350204</v>
      </c>
      <c r="L1276" s="12">
        <v>154462.97247569636</v>
      </c>
      <c r="M1276" s="11">
        <v>1049</v>
      </c>
      <c r="N1276" s="13"/>
      <c r="O1276" t="str">
        <f t="shared" si="47"/>
        <v/>
      </c>
    </row>
    <row r="1277" spans="1:15" hidden="1">
      <c r="A1277" s="41">
        <v>2.2025000000000001</v>
      </c>
      <c r="B1277" s="14">
        <v>45691</v>
      </c>
      <c r="C1277" s="8" t="s">
        <v>13</v>
      </c>
      <c r="D1277" s="8" t="s">
        <v>15</v>
      </c>
      <c r="E1277" s="8" t="s">
        <v>15</v>
      </c>
      <c r="F1277" s="9">
        <f t="shared" si="46"/>
        <v>-46500000</v>
      </c>
      <c r="G1277" s="9">
        <v>-465</v>
      </c>
      <c r="H1277" s="10">
        <v>-49900080</v>
      </c>
      <c r="I1277" s="11">
        <v>52082332662.58844</v>
      </c>
      <c r="J1277" s="11">
        <v>527519</v>
      </c>
      <c r="K1277" s="11">
        <v>98730.723751350204</v>
      </c>
      <c r="L1277" s="12">
        <v>3990293.4556221515</v>
      </c>
      <c r="M1277" s="11">
        <v>1050</v>
      </c>
      <c r="N1277" s="13"/>
      <c r="O1277" t="str">
        <f t="shared" si="47"/>
        <v/>
      </c>
    </row>
    <row r="1278" spans="1:15" hidden="1">
      <c r="A1278" s="41">
        <v>2.2025000000000001</v>
      </c>
      <c r="B1278" s="14">
        <v>45691</v>
      </c>
      <c r="C1278" s="8" t="s">
        <v>13</v>
      </c>
      <c r="D1278" s="8" t="s">
        <v>14</v>
      </c>
      <c r="E1278" s="8" t="s">
        <v>14</v>
      </c>
      <c r="F1278" s="9">
        <f t="shared" si="46"/>
        <v>-900000</v>
      </c>
      <c r="G1278" s="9">
        <v>-9</v>
      </c>
      <c r="H1278" s="10">
        <v>-946458</v>
      </c>
      <c r="I1278" s="11">
        <v>18951842878.233486</v>
      </c>
      <c r="J1278" s="11">
        <v>189598</v>
      </c>
      <c r="K1278" s="11">
        <v>99958.031615488988</v>
      </c>
      <c r="L1278" s="12">
        <v>46835.715460599167</v>
      </c>
      <c r="M1278" s="11">
        <v>218</v>
      </c>
      <c r="N1278" s="13"/>
      <c r="O1278" t="str">
        <f t="shared" si="47"/>
        <v/>
      </c>
    </row>
    <row r="1279" spans="1:15" hidden="1">
      <c r="A1279" s="41">
        <v>2.2025000000000001</v>
      </c>
      <c r="B1279" s="14">
        <v>45691</v>
      </c>
      <c r="C1279" s="8" t="s">
        <v>13</v>
      </c>
      <c r="D1279" s="8" t="s">
        <v>15</v>
      </c>
      <c r="E1279" s="8" t="s">
        <v>15</v>
      </c>
      <c r="F1279" s="9">
        <f t="shared" si="46"/>
        <v>-900000</v>
      </c>
      <c r="G1279" s="9">
        <v>-9</v>
      </c>
      <c r="H1279" s="10">
        <v>-965808</v>
      </c>
      <c r="I1279" s="11">
        <v>52081444086.074677</v>
      </c>
      <c r="J1279" s="11">
        <v>527510</v>
      </c>
      <c r="K1279" s="11">
        <v>98730.723751350204</v>
      </c>
      <c r="L1279" s="12">
        <v>77231.486237848178</v>
      </c>
      <c r="M1279" s="11">
        <v>1051</v>
      </c>
      <c r="N1279" s="13"/>
      <c r="O1279" t="str">
        <f t="shared" si="47"/>
        <v/>
      </c>
    </row>
    <row r="1280" spans="1:15" hidden="1">
      <c r="A1280" s="41">
        <v>2.2025000000000001</v>
      </c>
      <c r="B1280" s="14">
        <v>45691</v>
      </c>
      <c r="C1280" s="8" t="s">
        <v>13</v>
      </c>
      <c r="D1280" s="8" t="s">
        <v>14</v>
      </c>
      <c r="E1280" s="8" t="s">
        <v>14</v>
      </c>
      <c r="F1280" s="9">
        <f t="shared" si="46"/>
        <v>-4700000</v>
      </c>
      <c r="G1280" s="9">
        <v>-47</v>
      </c>
      <c r="H1280" s="10">
        <v>-4942614</v>
      </c>
      <c r="I1280" s="11">
        <v>18947144850.747559</v>
      </c>
      <c r="J1280" s="11">
        <v>189551</v>
      </c>
      <c r="K1280" s="11">
        <v>99958.031615488988</v>
      </c>
      <c r="L1280" s="12">
        <v>244586.51407201774</v>
      </c>
      <c r="M1280" s="11">
        <v>219</v>
      </c>
      <c r="N1280" s="13"/>
      <c r="O1280" t="str">
        <f t="shared" si="47"/>
        <v/>
      </c>
    </row>
    <row r="1281" spans="1:15" hidden="1">
      <c r="A1281" s="41">
        <v>2.2025000000000001</v>
      </c>
      <c r="B1281" s="14">
        <v>45691</v>
      </c>
      <c r="C1281" s="8" t="s">
        <v>13</v>
      </c>
      <c r="D1281" s="8" t="s">
        <v>14</v>
      </c>
      <c r="E1281" s="8" t="s">
        <v>14</v>
      </c>
      <c r="F1281" s="9">
        <f t="shared" si="46"/>
        <v>-3800000</v>
      </c>
      <c r="G1281" s="9">
        <v>-38</v>
      </c>
      <c r="H1281" s="10">
        <v>-3996156</v>
      </c>
      <c r="I1281" s="11">
        <v>18943346445.546169</v>
      </c>
      <c r="J1281" s="11">
        <v>189513</v>
      </c>
      <c r="K1281" s="11">
        <v>99958.031615488988</v>
      </c>
      <c r="L1281" s="12">
        <v>197750.79861141834</v>
      </c>
      <c r="M1281" s="11">
        <v>220</v>
      </c>
      <c r="N1281" s="13"/>
      <c r="O1281" t="str">
        <f t="shared" si="47"/>
        <v/>
      </c>
    </row>
    <row r="1282" spans="1:15" hidden="1">
      <c r="A1282" s="41">
        <v>2.2025000000000001</v>
      </c>
      <c r="B1282" s="14">
        <v>45691</v>
      </c>
      <c r="C1282" s="8" t="s">
        <v>13</v>
      </c>
      <c r="D1282" s="8" t="s">
        <v>15</v>
      </c>
      <c r="E1282" s="8" t="s">
        <v>15</v>
      </c>
      <c r="F1282" s="9">
        <f t="shared" si="46"/>
        <v>-3700000</v>
      </c>
      <c r="G1282" s="9">
        <v>-37</v>
      </c>
      <c r="H1282" s="10">
        <v>-3970544</v>
      </c>
      <c r="I1282" s="11">
        <v>52077791049.295876</v>
      </c>
      <c r="J1282" s="11">
        <v>527473</v>
      </c>
      <c r="K1282" s="11">
        <v>98730.723751350204</v>
      </c>
      <c r="L1282" s="12">
        <v>317507.2212000424</v>
      </c>
      <c r="M1282" s="11">
        <v>1052</v>
      </c>
      <c r="N1282" s="13"/>
      <c r="O1282" t="str">
        <f t="shared" si="47"/>
        <v/>
      </c>
    </row>
    <row r="1283" spans="1:15" hidden="1">
      <c r="A1283" s="41">
        <v>2.2025000000000001</v>
      </c>
      <c r="B1283" s="14">
        <v>45691</v>
      </c>
      <c r="C1283" s="8" t="s">
        <v>13</v>
      </c>
      <c r="D1283" s="8" t="s">
        <v>15</v>
      </c>
      <c r="E1283" s="8" t="s">
        <v>15</v>
      </c>
      <c r="F1283" s="9">
        <f t="shared" si="46"/>
        <v>-9300000</v>
      </c>
      <c r="G1283" s="9">
        <v>-93</v>
      </c>
      <c r="H1283" s="10">
        <v>-9980016</v>
      </c>
      <c r="I1283" s="11">
        <v>52068609091.987</v>
      </c>
      <c r="J1283" s="11">
        <v>527380</v>
      </c>
      <c r="K1283" s="11">
        <v>98730.723751350204</v>
      </c>
      <c r="L1283" s="12">
        <v>798058.69112443179</v>
      </c>
      <c r="M1283" s="11">
        <v>1053</v>
      </c>
      <c r="N1283" s="13"/>
      <c r="O1283" t="str">
        <f t="shared" si="47"/>
        <v/>
      </c>
    </row>
    <row r="1284" spans="1:15" hidden="1">
      <c r="A1284" s="41">
        <v>2.2025000000000001</v>
      </c>
      <c r="B1284" s="14">
        <v>45691</v>
      </c>
      <c r="C1284" s="8" t="s">
        <v>13</v>
      </c>
      <c r="D1284" s="8" t="s">
        <v>15</v>
      </c>
      <c r="E1284" s="8" t="s">
        <v>15</v>
      </c>
      <c r="F1284" s="9">
        <f t="shared" si="46"/>
        <v>-4600000</v>
      </c>
      <c r="G1284" s="9">
        <v>-46</v>
      </c>
      <c r="H1284" s="10">
        <v>-4936352</v>
      </c>
      <c r="I1284" s="11">
        <v>52064067478.694435</v>
      </c>
      <c r="J1284" s="11">
        <v>527334</v>
      </c>
      <c r="K1284" s="11">
        <v>98730.723751350204</v>
      </c>
      <c r="L1284" s="12">
        <v>394738.70743789058</v>
      </c>
      <c r="M1284" s="11">
        <v>1054</v>
      </c>
      <c r="N1284" s="13"/>
      <c r="O1284" t="str">
        <f t="shared" si="47"/>
        <v/>
      </c>
    </row>
    <row r="1285" spans="1:15" hidden="1">
      <c r="A1285" s="41">
        <v>2.2025000000000001</v>
      </c>
      <c r="B1285" s="14">
        <v>45691</v>
      </c>
      <c r="C1285" s="8" t="s">
        <v>13</v>
      </c>
      <c r="D1285" s="8" t="s">
        <v>15</v>
      </c>
      <c r="E1285" s="8" t="s">
        <v>15</v>
      </c>
      <c r="F1285" s="9">
        <f t="shared" si="46"/>
        <v>-1800000</v>
      </c>
      <c r="G1285" s="9">
        <v>-18</v>
      </c>
      <c r="H1285" s="10">
        <v>-1931616</v>
      </c>
      <c r="I1285" s="11">
        <v>52062290325.666908</v>
      </c>
      <c r="J1285" s="11">
        <v>527316</v>
      </c>
      <c r="K1285" s="11">
        <v>98730.723751350204</v>
      </c>
      <c r="L1285" s="12">
        <v>154462.97247569636</v>
      </c>
      <c r="M1285" s="11">
        <v>1055</v>
      </c>
      <c r="N1285" s="13"/>
      <c r="O1285" t="str">
        <f t="shared" si="47"/>
        <v/>
      </c>
    </row>
    <row r="1286" spans="1:15" hidden="1">
      <c r="A1286" s="41">
        <v>2.2025000000000001</v>
      </c>
      <c r="B1286" s="14">
        <v>45691</v>
      </c>
      <c r="C1286" s="8" t="s">
        <v>13</v>
      </c>
      <c r="D1286" s="8" t="s">
        <v>15</v>
      </c>
      <c r="E1286" s="8" t="s">
        <v>15</v>
      </c>
      <c r="F1286" s="9">
        <f t="shared" si="46"/>
        <v>-14500000</v>
      </c>
      <c r="G1286" s="9">
        <v>-145</v>
      </c>
      <c r="H1286" s="10">
        <v>-15560240</v>
      </c>
      <c r="I1286" s="11">
        <v>52047974370.722961</v>
      </c>
      <c r="J1286" s="11">
        <v>527171</v>
      </c>
      <c r="K1286" s="11">
        <v>98730.723751350204</v>
      </c>
      <c r="L1286" s="12">
        <v>1244285.0560542196</v>
      </c>
      <c r="M1286" s="11">
        <v>1056</v>
      </c>
      <c r="N1286" s="13"/>
      <c r="O1286" t="str">
        <f t="shared" si="47"/>
        <v/>
      </c>
    </row>
    <row r="1287" spans="1:15" hidden="1">
      <c r="A1287" s="41">
        <v>2.2025000000000001</v>
      </c>
      <c r="B1287" s="14">
        <v>45691</v>
      </c>
      <c r="C1287" s="8" t="s">
        <v>13</v>
      </c>
      <c r="D1287" s="8" t="s">
        <v>15</v>
      </c>
      <c r="E1287" s="8" t="s">
        <v>15</v>
      </c>
      <c r="F1287" s="9">
        <f t="shared" si="46"/>
        <v>-64500000</v>
      </c>
      <c r="G1287" s="9">
        <v>-645</v>
      </c>
      <c r="H1287" s="10">
        <v>-69216240</v>
      </c>
      <c r="I1287" s="11">
        <v>51984293053.903343</v>
      </c>
      <c r="J1287" s="11">
        <v>526526</v>
      </c>
      <c r="K1287" s="11">
        <v>98730.723751350204</v>
      </c>
      <c r="L1287" s="12">
        <v>5534923.180379115</v>
      </c>
      <c r="M1287" s="11">
        <v>1057</v>
      </c>
      <c r="N1287" s="13"/>
      <c r="O1287" t="str">
        <f t="shared" si="47"/>
        <v/>
      </c>
    </row>
    <row r="1288" spans="1:15" hidden="1">
      <c r="A1288" s="41">
        <v>2.2025000000000001</v>
      </c>
      <c r="B1288" s="14">
        <v>45691</v>
      </c>
      <c r="C1288" s="8" t="s">
        <v>13</v>
      </c>
      <c r="D1288" s="8" t="s">
        <v>15</v>
      </c>
      <c r="E1288" s="8" t="s">
        <v>15</v>
      </c>
      <c r="F1288" s="9">
        <f t="shared" si="46"/>
        <v>-98000000</v>
      </c>
      <c r="G1288" s="9">
        <v>-980</v>
      </c>
      <c r="H1288" s="10">
        <v>-105165760</v>
      </c>
      <c r="I1288" s="11">
        <v>51887536944.627022</v>
      </c>
      <c r="J1288" s="11">
        <v>525546</v>
      </c>
      <c r="K1288" s="11">
        <v>98730.723751350204</v>
      </c>
      <c r="L1288" s="12">
        <v>8409650.7236768007</v>
      </c>
      <c r="M1288" s="11">
        <v>1058</v>
      </c>
      <c r="N1288" s="13"/>
      <c r="O1288" t="str">
        <f t="shared" si="47"/>
        <v/>
      </c>
    </row>
    <row r="1289" spans="1:15" hidden="1">
      <c r="A1289" s="41">
        <v>2.2025000000000001</v>
      </c>
      <c r="B1289" s="14">
        <v>45691</v>
      </c>
      <c r="C1289" s="8" t="s">
        <v>13</v>
      </c>
      <c r="D1289" s="8" t="s">
        <v>14</v>
      </c>
      <c r="E1289" s="8" t="s">
        <v>14</v>
      </c>
      <c r="F1289" s="9">
        <f t="shared" si="46"/>
        <v>-1700000</v>
      </c>
      <c r="G1289" s="9">
        <v>-17</v>
      </c>
      <c r="H1289" s="10">
        <v>-1787754</v>
      </c>
      <c r="I1289" s="11">
        <v>18941647159.008705</v>
      </c>
      <c r="J1289" s="11">
        <v>189496</v>
      </c>
      <c r="K1289" s="11">
        <v>99958.031615488988</v>
      </c>
      <c r="L1289" s="12">
        <v>88467.462536687264</v>
      </c>
      <c r="M1289" s="11">
        <v>221</v>
      </c>
      <c r="N1289" s="13"/>
      <c r="O1289" t="str">
        <f t="shared" si="47"/>
        <v/>
      </c>
    </row>
    <row r="1290" spans="1:15" hidden="1">
      <c r="A1290" s="41">
        <v>2.2025000000000001</v>
      </c>
      <c r="B1290" s="14">
        <v>45691</v>
      </c>
      <c r="C1290" s="8" t="s">
        <v>13</v>
      </c>
      <c r="D1290" s="8" t="s">
        <v>15</v>
      </c>
      <c r="E1290" s="8" t="s">
        <v>15</v>
      </c>
      <c r="F1290" s="9">
        <f t="shared" ref="F1290:F1353" si="48">100000*G1290</f>
        <v>-31000000</v>
      </c>
      <c r="G1290" s="9">
        <v>-310</v>
      </c>
      <c r="H1290" s="10">
        <v>-33266720</v>
      </c>
      <c r="I1290" s="11">
        <v>51856930420.264107</v>
      </c>
      <c r="J1290" s="11">
        <v>525236</v>
      </c>
      <c r="K1290" s="11">
        <v>98730.723751350204</v>
      </c>
      <c r="L1290" s="12">
        <v>2660195.6370814368</v>
      </c>
      <c r="M1290" s="11">
        <v>1059</v>
      </c>
      <c r="N1290" s="13"/>
      <c r="O1290" t="str">
        <f t="shared" si="47"/>
        <v/>
      </c>
    </row>
    <row r="1291" spans="1:15" hidden="1">
      <c r="A1291" s="41">
        <v>2.2025000000000001</v>
      </c>
      <c r="B1291" s="14">
        <v>45691</v>
      </c>
      <c r="C1291" s="8" t="s">
        <v>13</v>
      </c>
      <c r="D1291" s="8" t="s">
        <v>15</v>
      </c>
      <c r="E1291" s="8" t="s">
        <v>15</v>
      </c>
      <c r="F1291" s="9">
        <f t="shared" si="48"/>
        <v>-1700000</v>
      </c>
      <c r="G1291" s="9">
        <v>-17</v>
      </c>
      <c r="H1291" s="10">
        <v>-1824304</v>
      </c>
      <c r="I1291" s="11">
        <v>51855251997.960335</v>
      </c>
      <c r="J1291" s="11">
        <v>525219</v>
      </c>
      <c r="K1291" s="11">
        <v>98730.723751350204</v>
      </c>
      <c r="L1291" s="12">
        <v>145881.69622704643</v>
      </c>
      <c r="M1291" s="11">
        <v>1060</v>
      </c>
      <c r="N1291" s="13"/>
      <c r="O1291" t="str">
        <f t="shared" si="47"/>
        <v/>
      </c>
    </row>
    <row r="1292" spans="1:15" hidden="1">
      <c r="A1292" s="41">
        <v>2.2025000000000001</v>
      </c>
      <c r="B1292" s="14">
        <v>45691</v>
      </c>
      <c r="C1292" s="8" t="s">
        <v>13</v>
      </c>
      <c r="D1292" s="8" t="s">
        <v>15</v>
      </c>
      <c r="E1292" s="8" t="s">
        <v>15</v>
      </c>
      <c r="F1292" s="9">
        <f t="shared" si="48"/>
        <v>-11300000</v>
      </c>
      <c r="G1292" s="9">
        <v>-113</v>
      </c>
      <c r="H1292" s="10">
        <v>-12126256</v>
      </c>
      <c r="I1292" s="11">
        <v>51844095426.17643</v>
      </c>
      <c r="J1292" s="11">
        <v>525106</v>
      </c>
      <c r="K1292" s="11">
        <v>98730.723751350204</v>
      </c>
      <c r="L1292" s="12">
        <v>969684.21609742753</v>
      </c>
      <c r="M1292" s="11">
        <v>1061</v>
      </c>
      <c r="N1292" s="13"/>
      <c r="O1292" t="str">
        <f t="shared" si="47"/>
        <v/>
      </c>
    </row>
    <row r="1293" spans="1:15" hidden="1">
      <c r="A1293" s="41">
        <v>2.2025000000000001</v>
      </c>
      <c r="B1293" s="14">
        <v>45691</v>
      </c>
      <c r="C1293" s="8" t="s">
        <v>13</v>
      </c>
      <c r="D1293" s="8" t="s">
        <v>15</v>
      </c>
      <c r="E1293" s="8" t="s">
        <v>15</v>
      </c>
      <c r="F1293" s="9">
        <f t="shared" si="48"/>
        <v>-1200000</v>
      </c>
      <c r="G1293" s="9">
        <v>-12</v>
      </c>
      <c r="H1293" s="10">
        <v>-1287744</v>
      </c>
      <c r="I1293" s="11">
        <v>51842910657.491417</v>
      </c>
      <c r="J1293" s="11">
        <v>525094</v>
      </c>
      <c r="K1293" s="11">
        <v>98730.723751350204</v>
      </c>
      <c r="L1293" s="12">
        <v>102975.31498379749</v>
      </c>
      <c r="M1293" s="11">
        <v>1062</v>
      </c>
      <c r="N1293" s="13"/>
      <c r="O1293" t="str">
        <f t="shared" si="47"/>
        <v/>
      </c>
    </row>
    <row r="1294" spans="1:15" hidden="1">
      <c r="A1294" s="41">
        <v>2.2025000000000001</v>
      </c>
      <c r="B1294" s="14">
        <v>45691</v>
      </c>
      <c r="C1294" s="8" t="s">
        <v>13</v>
      </c>
      <c r="D1294" s="8" t="s">
        <v>15</v>
      </c>
      <c r="E1294" s="8" t="s">
        <v>15</v>
      </c>
      <c r="F1294" s="9">
        <f t="shared" si="48"/>
        <v>-2200000</v>
      </c>
      <c r="G1294" s="9">
        <v>-22</v>
      </c>
      <c r="H1294" s="10">
        <v>-2360864</v>
      </c>
      <c r="I1294" s="11">
        <v>51840738581.568886</v>
      </c>
      <c r="J1294" s="11">
        <v>525072</v>
      </c>
      <c r="K1294" s="11">
        <v>98730.723751350204</v>
      </c>
      <c r="L1294" s="12">
        <v>188788.0774702956</v>
      </c>
      <c r="M1294" s="11">
        <v>1063</v>
      </c>
      <c r="N1294" s="13"/>
      <c r="O1294" t="str">
        <f t="shared" si="47"/>
        <v/>
      </c>
    </row>
    <row r="1295" spans="1:15" hidden="1">
      <c r="A1295" s="41">
        <v>2.2025000000000001</v>
      </c>
      <c r="B1295" s="14">
        <v>45691</v>
      </c>
      <c r="C1295" s="8" t="s">
        <v>13</v>
      </c>
      <c r="D1295" s="8" t="s">
        <v>15</v>
      </c>
      <c r="E1295" s="8" t="s">
        <v>15</v>
      </c>
      <c r="F1295" s="9">
        <f t="shared" si="48"/>
        <v>-6100000</v>
      </c>
      <c r="G1295" s="9">
        <v>-61</v>
      </c>
      <c r="H1295" s="10">
        <v>-6546032</v>
      </c>
      <c r="I1295" s="11">
        <v>51834716007.420052</v>
      </c>
      <c r="J1295" s="11">
        <v>525011</v>
      </c>
      <c r="K1295" s="11">
        <v>98730.723751350204</v>
      </c>
      <c r="L1295" s="12">
        <v>523457.85116763785</v>
      </c>
      <c r="M1295" s="11">
        <v>1064</v>
      </c>
      <c r="N1295" s="13"/>
      <c r="O1295" t="str">
        <f t="shared" si="47"/>
        <v/>
      </c>
    </row>
    <row r="1296" spans="1:15" hidden="1">
      <c r="A1296" s="41">
        <v>2.2025000000000001</v>
      </c>
      <c r="B1296" s="14">
        <v>45691</v>
      </c>
      <c r="C1296" s="8" t="s">
        <v>13</v>
      </c>
      <c r="D1296" s="8" t="s">
        <v>15</v>
      </c>
      <c r="E1296" s="8" t="s">
        <v>15</v>
      </c>
      <c r="F1296" s="9">
        <f t="shared" si="48"/>
        <v>-1300000</v>
      </c>
      <c r="G1296" s="9">
        <v>-13</v>
      </c>
      <c r="H1296" s="10">
        <v>-1395056</v>
      </c>
      <c r="I1296" s="11">
        <v>51833432508.011284</v>
      </c>
      <c r="J1296" s="11">
        <v>524998</v>
      </c>
      <c r="K1296" s="11">
        <v>98730.723751350204</v>
      </c>
      <c r="L1296" s="12">
        <v>111556.59123244742</v>
      </c>
      <c r="M1296" s="11">
        <v>1065</v>
      </c>
      <c r="N1296" s="13"/>
      <c r="O1296" t="str">
        <f t="shared" ref="O1296:O1359" si="49">IF(M1296=_xlfn.MAXIFS(M:M,D:D,D1296),"X","")</f>
        <v/>
      </c>
    </row>
    <row r="1297" spans="1:15" hidden="1">
      <c r="A1297" s="41">
        <v>2.2025000000000001</v>
      </c>
      <c r="B1297" s="14">
        <v>45691</v>
      </c>
      <c r="C1297" s="8" t="s">
        <v>13</v>
      </c>
      <c r="D1297" s="8" t="s">
        <v>15</v>
      </c>
      <c r="E1297" s="8" t="s">
        <v>15</v>
      </c>
      <c r="F1297" s="9">
        <f t="shared" si="48"/>
        <v>-1700000</v>
      </c>
      <c r="G1297" s="9">
        <v>-17</v>
      </c>
      <c r="H1297" s="10">
        <v>-1824304</v>
      </c>
      <c r="I1297" s="11">
        <v>51831754085.707512</v>
      </c>
      <c r="J1297" s="11">
        <v>524981</v>
      </c>
      <c r="K1297" s="11">
        <v>98730.723751350204</v>
      </c>
      <c r="L1297" s="12">
        <v>145881.69622704643</v>
      </c>
      <c r="M1297" s="11">
        <v>1066</v>
      </c>
      <c r="N1297" s="13"/>
      <c r="O1297" t="str">
        <f t="shared" si="49"/>
        <v/>
      </c>
    </row>
    <row r="1298" spans="1:15" hidden="1">
      <c r="A1298" s="41">
        <v>2.2025000000000001</v>
      </c>
      <c r="B1298" s="14">
        <v>45691</v>
      </c>
      <c r="C1298" s="8" t="s">
        <v>13</v>
      </c>
      <c r="D1298" s="8" t="s">
        <v>15</v>
      </c>
      <c r="E1298" s="8" t="s">
        <v>15</v>
      </c>
      <c r="F1298" s="9">
        <f t="shared" si="48"/>
        <v>-21900000</v>
      </c>
      <c r="G1298" s="9">
        <v>-219</v>
      </c>
      <c r="H1298" s="10">
        <v>-23501328</v>
      </c>
      <c r="I1298" s="11">
        <v>51810132057.205963</v>
      </c>
      <c r="J1298" s="11">
        <v>524762</v>
      </c>
      <c r="K1298" s="11">
        <v>98730.723751350204</v>
      </c>
      <c r="L1298" s="12">
        <v>1879299.4984543063</v>
      </c>
      <c r="M1298" s="11">
        <v>1067</v>
      </c>
      <c r="N1298" s="13"/>
      <c r="O1298" t="str">
        <f t="shared" si="49"/>
        <v/>
      </c>
    </row>
    <row r="1299" spans="1:15" hidden="1">
      <c r="A1299" s="41">
        <v>2.2025000000000001</v>
      </c>
      <c r="B1299" s="14">
        <v>45691</v>
      </c>
      <c r="C1299" s="8" t="s">
        <v>13</v>
      </c>
      <c r="D1299" s="8" t="s">
        <v>14</v>
      </c>
      <c r="E1299" s="8" t="s">
        <v>14</v>
      </c>
      <c r="F1299" s="9">
        <f t="shared" si="48"/>
        <v>-3500000</v>
      </c>
      <c r="G1299" s="9">
        <v>-35</v>
      </c>
      <c r="H1299" s="10">
        <v>-3680670</v>
      </c>
      <c r="I1299" s="11">
        <v>18938148627.902164</v>
      </c>
      <c r="J1299" s="11">
        <v>189461</v>
      </c>
      <c r="K1299" s="11">
        <v>99958.031615488988</v>
      </c>
      <c r="L1299" s="12">
        <v>182138.89345788537</v>
      </c>
      <c r="M1299" s="11">
        <v>222</v>
      </c>
      <c r="N1299" s="13"/>
      <c r="O1299" t="str">
        <f t="shared" si="49"/>
        <v/>
      </c>
    </row>
    <row r="1300" spans="1:15" hidden="1">
      <c r="A1300" s="41">
        <v>2.2025000000000001</v>
      </c>
      <c r="B1300" s="14">
        <v>45691</v>
      </c>
      <c r="C1300" s="8" t="s">
        <v>13</v>
      </c>
      <c r="D1300" s="8" t="s">
        <v>15</v>
      </c>
      <c r="E1300" s="8" t="s">
        <v>15</v>
      </c>
      <c r="F1300" s="9">
        <f t="shared" si="48"/>
        <v>-19500000</v>
      </c>
      <c r="G1300" s="9">
        <v>-195</v>
      </c>
      <c r="H1300" s="10">
        <v>-20925840</v>
      </c>
      <c r="I1300" s="11">
        <v>51790879566.074448</v>
      </c>
      <c r="J1300" s="11">
        <v>524567</v>
      </c>
      <c r="K1300" s="11">
        <v>98730.723751350204</v>
      </c>
      <c r="L1300" s="12">
        <v>1673348.8684867099</v>
      </c>
      <c r="M1300" s="11">
        <v>1068</v>
      </c>
      <c r="N1300" s="13"/>
      <c r="O1300" t="str">
        <f t="shared" si="49"/>
        <v/>
      </c>
    </row>
    <row r="1301" spans="1:15" hidden="1">
      <c r="A1301" s="41">
        <v>2.2025000000000001</v>
      </c>
      <c r="B1301" s="14">
        <v>45691</v>
      </c>
      <c r="C1301" s="8" t="s">
        <v>13</v>
      </c>
      <c r="D1301" s="8" t="s">
        <v>15</v>
      </c>
      <c r="E1301" s="8" t="s">
        <v>15</v>
      </c>
      <c r="F1301" s="9">
        <f t="shared" si="48"/>
        <v>-19500000</v>
      </c>
      <c r="G1301" s="9">
        <v>-195</v>
      </c>
      <c r="H1301" s="10">
        <v>-20925840</v>
      </c>
      <c r="I1301" s="11">
        <v>51771627074.942932</v>
      </c>
      <c r="J1301" s="11">
        <v>524372</v>
      </c>
      <c r="K1301" s="11">
        <v>98730.723751350204</v>
      </c>
      <c r="L1301" s="12">
        <v>1673348.8684867099</v>
      </c>
      <c r="M1301" s="11">
        <v>1069</v>
      </c>
      <c r="N1301" s="13"/>
      <c r="O1301" t="str">
        <f t="shared" si="49"/>
        <v/>
      </c>
    </row>
    <row r="1302" spans="1:15" hidden="1">
      <c r="A1302" s="41">
        <v>2.2025000000000001</v>
      </c>
      <c r="B1302" s="14">
        <v>45691</v>
      </c>
      <c r="C1302" s="8" t="s">
        <v>13</v>
      </c>
      <c r="D1302" s="8" t="s">
        <v>15</v>
      </c>
      <c r="E1302" s="8" t="s">
        <v>15</v>
      </c>
      <c r="F1302" s="9">
        <f t="shared" si="48"/>
        <v>-13900000</v>
      </c>
      <c r="G1302" s="9">
        <v>-139</v>
      </c>
      <c r="H1302" s="10">
        <v>-14916368</v>
      </c>
      <c r="I1302" s="11">
        <v>51757903504.341492</v>
      </c>
      <c r="J1302" s="11">
        <v>524233</v>
      </c>
      <c r="K1302" s="11">
        <v>98730.723751350204</v>
      </c>
      <c r="L1302" s="12">
        <v>1192797.3985623214</v>
      </c>
      <c r="M1302" s="11">
        <v>1070</v>
      </c>
      <c r="N1302" s="13"/>
      <c r="O1302" t="str">
        <f t="shared" si="49"/>
        <v/>
      </c>
    </row>
    <row r="1303" spans="1:15" hidden="1">
      <c r="A1303" s="41">
        <v>2.2025000000000001</v>
      </c>
      <c r="B1303" s="14">
        <v>45691</v>
      </c>
      <c r="C1303" s="8" t="s">
        <v>13</v>
      </c>
      <c r="D1303" s="8" t="s">
        <v>15</v>
      </c>
      <c r="E1303" s="8" t="s">
        <v>15</v>
      </c>
      <c r="F1303" s="9">
        <f t="shared" si="48"/>
        <v>-58900000</v>
      </c>
      <c r="G1303" s="9">
        <v>-589</v>
      </c>
      <c r="H1303" s="10">
        <v>-63206768</v>
      </c>
      <c r="I1303" s="11">
        <v>51699751108.051949</v>
      </c>
      <c r="J1303" s="11">
        <v>523644</v>
      </c>
      <c r="K1303" s="11">
        <v>98730.723751350204</v>
      </c>
      <c r="L1303" s="12">
        <v>5054371.7104547322</v>
      </c>
      <c r="M1303" s="11">
        <v>1071</v>
      </c>
      <c r="N1303" s="13"/>
      <c r="O1303" t="str">
        <f t="shared" si="49"/>
        <v/>
      </c>
    </row>
    <row r="1304" spans="1:15" hidden="1">
      <c r="A1304" s="41">
        <v>2.2025000000000001</v>
      </c>
      <c r="B1304" s="14">
        <v>45691</v>
      </c>
      <c r="C1304" s="8" t="s">
        <v>13</v>
      </c>
      <c r="D1304" s="8" t="s">
        <v>15</v>
      </c>
      <c r="E1304" s="8" t="s">
        <v>15</v>
      </c>
      <c r="F1304" s="9">
        <f t="shared" si="48"/>
        <v>-1500000</v>
      </c>
      <c r="G1304" s="9">
        <v>-15</v>
      </c>
      <c r="H1304" s="10">
        <v>-1609680</v>
      </c>
      <c r="I1304" s="11">
        <v>51698270147.195679</v>
      </c>
      <c r="J1304" s="11">
        <v>523629</v>
      </c>
      <c r="K1304" s="11">
        <v>98730.723751350204</v>
      </c>
      <c r="L1304" s="12">
        <v>128719.14372974704</v>
      </c>
      <c r="M1304" s="11">
        <v>1072</v>
      </c>
      <c r="N1304" s="13"/>
      <c r="O1304" t="str">
        <f t="shared" si="49"/>
        <v/>
      </c>
    </row>
    <row r="1305" spans="1:15" hidden="1">
      <c r="A1305" s="41">
        <v>2.2025000000000001</v>
      </c>
      <c r="B1305" s="14">
        <v>45691</v>
      </c>
      <c r="C1305" s="8" t="s">
        <v>13</v>
      </c>
      <c r="D1305" s="8" t="s">
        <v>15</v>
      </c>
      <c r="E1305" s="8" t="s">
        <v>15</v>
      </c>
      <c r="F1305" s="9">
        <f t="shared" si="48"/>
        <v>-4600000</v>
      </c>
      <c r="G1305" s="9">
        <v>-46</v>
      </c>
      <c r="H1305" s="10">
        <v>-4936352</v>
      </c>
      <c r="I1305" s="11">
        <v>51693728533.903114</v>
      </c>
      <c r="J1305" s="11">
        <v>523583</v>
      </c>
      <c r="K1305" s="11">
        <v>98730.723751350204</v>
      </c>
      <c r="L1305" s="12">
        <v>394738.70743789058</v>
      </c>
      <c r="M1305" s="11">
        <v>1073</v>
      </c>
      <c r="N1305" s="13"/>
      <c r="O1305" t="str">
        <f t="shared" si="49"/>
        <v/>
      </c>
    </row>
    <row r="1306" spans="1:15" hidden="1">
      <c r="A1306" s="41">
        <v>2.2025000000000001</v>
      </c>
      <c r="B1306" s="14">
        <v>45691</v>
      </c>
      <c r="C1306" s="8" t="s">
        <v>13</v>
      </c>
      <c r="D1306" s="8" t="s">
        <v>15</v>
      </c>
      <c r="E1306" s="8" t="s">
        <v>15</v>
      </c>
      <c r="F1306" s="9">
        <f t="shared" si="48"/>
        <v>-21400000</v>
      </c>
      <c r="G1306" s="9">
        <v>-214</v>
      </c>
      <c r="H1306" s="10">
        <v>-22964768</v>
      </c>
      <c r="I1306" s="11">
        <v>51672600159.020325</v>
      </c>
      <c r="J1306" s="11">
        <v>523369</v>
      </c>
      <c r="K1306" s="11">
        <v>98730.723751350204</v>
      </c>
      <c r="L1306" s="12">
        <v>1836393.117211055</v>
      </c>
      <c r="M1306" s="11">
        <v>1074</v>
      </c>
      <c r="N1306" s="13"/>
      <c r="O1306" t="str">
        <f t="shared" si="49"/>
        <v/>
      </c>
    </row>
    <row r="1307" spans="1:15" hidden="1">
      <c r="A1307" s="41">
        <v>2.2025000000000001</v>
      </c>
      <c r="B1307" s="14">
        <v>45691</v>
      </c>
      <c r="C1307" s="8" t="s">
        <v>13</v>
      </c>
      <c r="D1307" s="8" t="s">
        <v>15</v>
      </c>
      <c r="E1307" s="8" t="s">
        <v>15</v>
      </c>
      <c r="F1307" s="9">
        <f t="shared" si="48"/>
        <v>-900000</v>
      </c>
      <c r="G1307" s="9">
        <v>-9</v>
      </c>
      <c r="H1307" s="10">
        <v>-965808</v>
      </c>
      <c r="I1307" s="11">
        <v>51671711582.506561</v>
      </c>
      <c r="J1307" s="11">
        <v>523360</v>
      </c>
      <c r="K1307" s="11">
        <v>98730.723751350204</v>
      </c>
      <c r="L1307" s="12">
        <v>77231.486237848178</v>
      </c>
      <c r="M1307" s="11">
        <v>1075</v>
      </c>
      <c r="N1307" s="13"/>
      <c r="O1307" t="str">
        <f t="shared" si="49"/>
        <v/>
      </c>
    </row>
    <row r="1308" spans="1:15" hidden="1">
      <c r="A1308" s="41">
        <v>2.2025000000000001</v>
      </c>
      <c r="B1308" s="14">
        <v>45691</v>
      </c>
      <c r="C1308" s="8" t="s">
        <v>13</v>
      </c>
      <c r="D1308" s="8" t="s">
        <v>15</v>
      </c>
      <c r="E1308" s="8" t="s">
        <v>15</v>
      </c>
      <c r="F1308" s="9">
        <f t="shared" si="48"/>
        <v>-1800000</v>
      </c>
      <c r="G1308" s="9">
        <v>-18</v>
      </c>
      <c r="H1308" s="10">
        <v>-1931616</v>
      </c>
      <c r="I1308" s="11">
        <v>51669934429.479034</v>
      </c>
      <c r="J1308" s="11">
        <v>523342</v>
      </c>
      <c r="K1308" s="11">
        <v>98730.723751350204</v>
      </c>
      <c r="L1308" s="12">
        <v>154462.97247569636</v>
      </c>
      <c r="M1308" s="11">
        <v>1076</v>
      </c>
      <c r="N1308" s="13"/>
      <c r="O1308" t="str">
        <f t="shared" si="49"/>
        <v/>
      </c>
    </row>
    <row r="1309" spans="1:15" hidden="1">
      <c r="A1309" s="41">
        <v>2.2025000000000001</v>
      </c>
      <c r="B1309" s="14">
        <v>45691</v>
      </c>
      <c r="C1309" s="8" t="s">
        <v>13</v>
      </c>
      <c r="D1309" s="8" t="s">
        <v>15</v>
      </c>
      <c r="E1309" s="8" t="s">
        <v>15</v>
      </c>
      <c r="F1309" s="9">
        <f t="shared" si="48"/>
        <v>-900000</v>
      </c>
      <c r="G1309" s="9">
        <v>-9</v>
      </c>
      <c r="H1309" s="10">
        <v>-965808</v>
      </c>
      <c r="I1309" s="11">
        <v>51669045852.965271</v>
      </c>
      <c r="J1309" s="11">
        <v>523333</v>
      </c>
      <c r="K1309" s="11">
        <v>98730.723751350204</v>
      </c>
      <c r="L1309" s="12">
        <v>77231.486237848178</v>
      </c>
      <c r="M1309" s="11">
        <v>1077</v>
      </c>
      <c r="N1309" s="13"/>
      <c r="O1309" t="str">
        <f t="shared" si="49"/>
        <v/>
      </c>
    </row>
    <row r="1310" spans="1:15" hidden="1">
      <c r="A1310" s="41">
        <v>2.2025000000000001</v>
      </c>
      <c r="B1310" s="14">
        <v>45691</v>
      </c>
      <c r="C1310" s="8" t="s">
        <v>13</v>
      </c>
      <c r="D1310" s="8" t="s">
        <v>15</v>
      </c>
      <c r="E1310" s="8" t="s">
        <v>15</v>
      </c>
      <c r="F1310" s="9">
        <f t="shared" si="48"/>
        <v>-4500000</v>
      </c>
      <c r="G1310" s="9">
        <v>-45</v>
      </c>
      <c r="H1310" s="10">
        <v>-4829040</v>
      </c>
      <c r="I1310" s="11">
        <v>51664602970.396461</v>
      </c>
      <c r="J1310" s="11">
        <v>523288</v>
      </c>
      <c r="K1310" s="11">
        <v>98730.723751350204</v>
      </c>
      <c r="L1310" s="12">
        <v>386157.43118924089</v>
      </c>
      <c r="M1310" s="11">
        <v>1078</v>
      </c>
      <c r="N1310" s="13"/>
      <c r="O1310" t="str">
        <f t="shared" si="49"/>
        <v/>
      </c>
    </row>
    <row r="1311" spans="1:15" hidden="1">
      <c r="A1311" s="41">
        <v>2.2025000000000001</v>
      </c>
      <c r="B1311" s="14">
        <v>45691</v>
      </c>
      <c r="C1311" s="8" t="s">
        <v>13</v>
      </c>
      <c r="D1311" s="8" t="s">
        <v>15</v>
      </c>
      <c r="E1311" s="8" t="s">
        <v>15</v>
      </c>
      <c r="F1311" s="9">
        <f t="shared" si="48"/>
        <v>-21800000</v>
      </c>
      <c r="G1311" s="9">
        <v>-218</v>
      </c>
      <c r="H1311" s="10">
        <v>-23394016</v>
      </c>
      <c r="I1311" s="11">
        <v>51643079672.618668</v>
      </c>
      <c r="J1311" s="11">
        <v>523070</v>
      </c>
      <c r="K1311" s="11">
        <v>98730.723751350204</v>
      </c>
      <c r="L1311" s="12">
        <v>1870718.2222056538</v>
      </c>
      <c r="M1311" s="11">
        <v>1079</v>
      </c>
      <c r="N1311" s="13"/>
      <c r="O1311" t="str">
        <f t="shared" si="49"/>
        <v/>
      </c>
    </row>
    <row r="1312" spans="1:15" hidden="1">
      <c r="A1312" s="41">
        <v>2.2025000000000001</v>
      </c>
      <c r="B1312" s="14">
        <v>45691</v>
      </c>
      <c r="C1312" s="8" t="s">
        <v>13</v>
      </c>
      <c r="D1312" s="8" t="s">
        <v>15</v>
      </c>
      <c r="E1312" s="8" t="s">
        <v>15</v>
      </c>
      <c r="F1312" s="9">
        <f t="shared" si="48"/>
        <v>-179000000</v>
      </c>
      <c r="G1312" s="9">
        <v>-1790</v>
      </c>
      <c r="H1312" s="10">
        <v>-192088480</v>
      </c>
      <c r="I1312" s="11">
        <v>51466351677.103752</v>
      </c>
      <c r="J1312" s="11">
        <v>521280</v>
      </c>
      <c r="K1312" s="11">
        <v>98730.723751350204</v>
      </c>
      <c r="L1312" s="12">
        <v>15360484.485083133</v>
      </c>
      <c r="M1312" s="11">
        <v>1080</v>
      </c>
      <c r="N1312" s="13"/>
      <c r="O1312" t="str">
        <f t="shared" si="49"/>
        <v/>
      </c>
    </row>
    <row r="1313" spans="1:15" hidden="1">
      <c r="A1313" s="41">
        <v>2.2025000000000001</v>
      </c>
      <c r="B1313" s="14">
        <v>45691</v>
      </c>
      <c r="C1313" s="8" t="s">
        <v>13</v>
      </c>
      <c r="D1313" s="8" t="s">
        <v>15</v>
      </c>
      <c r="E1313" s="8" t="s">
        <v>15</v>
      </c>
      <c r="F1313" s="9">
        <f t="shared" si="48"/>
        <v>-93100000</v>
      </c>
      <c r="G1313" s="9">
        <v>-931</v>
      </c>
      <c r="H1313" s="10">
        <v>-99907472</v>
      </c>
      <c r="I1313" s="11">
        <v>51374433373.291245</v>
      </c>
      <c r="J1313" s="11">
        <v>520349</v>
      </c>
      <c r="K1313" s="11">
        <v>98730.723751350204</v>
      </c>
      <c r="L1313" s="12">
        <v>7989168.1874929667</v>
      </c>
      <c r="M1313" s="11">
        <v>1081</v>
      </c>
      <c r="N1313" s="13"/>
      <c r="O1313" t="str">
        <f t="shared" si="49"/>
        <v/>
      </c>
    </row>
    <row r="1314" spans="1:15" hidden="1">
      <c r="A1314" s="41">
        <v>2.2025000000000001</v>
      </c>
      <c r="B1314" s="14">
        <v>45691</v>
      </c>
      <c r="C1314" s="8" t="s">
        <v>13</v>
      </c>
      <c r="D1314" s="8" t="s">
        <v>15</v>
      </c>
      <c r="E1314" s="8" t="s">
        <v>15</v>
      </c>
      <c r="F1314" s="9">
        <f t="shared" si="48"/>
        <v>-2200000</v>
      </c>
      <c r="G1314" s="9">
        <v>-22</v>
      </c>
      <c r="H1314" s="10">
        <v>-2360864</v>
      </c>
      <c r="I1314" s="11">
        <v>51372261297.368713</v>
      </c>
      <c r="J1314" s="11">
        <v>520327</v>
      </c>
      <c r="K1314" s="11">
        <v>98730.723751350204</v>
      </c>
      <c r="L1314" s="12">
        <v>188788.0774702956</v>
      </c>
      <c r="M1314" s="11">
        <v>1082</v>
      </c>
      <c r="N1314" s="13"/>
      <c r="O1314" t="str">
        <f t="shared" si="49"/>
        <v/>
      </c>
    </row>
    <row r="1315" spans="1:15" hidden="1">
      <c r="A1315" s="41">
        <v>2.2025000000000001</v>
      </c>
      <c r="B1315" s="14">
        <v>45691</v>
      </c>
      <c r="C1315" s="8" t="s">
        <v>13</v>
      </c>
      <c r="D1315" s="8" t="s">
        <v>15</v>
      </c>
      <c r="E1315" s="8" t="s">
        <v>15</v>
      </c>
      <c r="F1315" s="9">
        <f t="shared" si="48"/>
        <v>-3700000</v>
      </c>
      <c r="G1315" s="9">
        <v>-37</v>
      </c>
      <c r="H1315" s="10">
        <v>-3970544</v>
      </c>
      <c r="I1315" s="11">
        <v>51368608260.589912</v>
      </c>
      <c r="J1315" s="11">
        <v>520290</v>
      </c>
      <c r="K1315" s="11">
        <v>98730.723751350204</v>
      </c>
      <c r="L1315" s="12">
        <v>317507.2212000424</v>
      </c>
      <c r="M1315" s="11">
        <v>1083</v>
      </c>
      <c r="N1315" s="13"/>
      <c r="O1315" t="str">
        <f t="shared" si="49"/>
        <v/>
      </c>
    </row>
    <row r="1316" spans="1:15" hidden="1">
      <c r="A1316" s="41">
        <v>2.2025000000000001</v>
      </c>
      <c r="B1316" s="14">
        <v>45691</v>
      </c>
      <c r="C1316" s="8" t="s">
        <v>13</v>
      </c>
      <c r="D1316" s="8" t="s">
        <v>15</v>
      </c>
      <c r="E1316" s="8" t="s">
        <v>15</v>
      </c>
      <c r="F1316" s="9">
        <f t="shared" si="48"/>
        <v>-9300000</v>
      </c>
      <c r="G1316" s="9">
        <v>-93</v>
      </c>
      <c r="H1316" s="10">
        <v>-9980016</v>
      </c>
      <c r="I1316" s="11">
        <v>51359426303.281036</v>
      </c>
      <c r="J1316" s="11">
        <v>520197</v>
      </c>
      <c r="K1316" s="11">
        <v>98730.723751350204</v>
      </c>
      <c r="L1316" s="12">
        <v>798058.69112443179</v>
      </c>
      <c r="M1316" s="11">
        <v>1084</v>
      </c>
      <c r="N1316" s="13"/>
      <c r="O1316" t="str">
        <f t="shared" si="49"/>
        <v/>
      </c>
    </row>
    <row r="1317" spans="1:15" hidden="1">
      <c r="A1317" s="41">
        <v>2.2025000000000001</v>
      </c>
      <c r="B1317" s="14">
        <v>45691</v>
      </c>
      <c r="C1317" s="8" t="s">
        <v>13</v>
      </c>
      <c r="D1317" s="8" t="s">
        <v>15</v>
      </c>
      <c r="E1317" s="8" t="s">
        <v>15</v>
      </c>
      <c r="F1317" s="9">
        <f t="shared" si="48"/>
        <v>-93100000</v>
      </c>
      <c r="G1317" s="9">
        <v>-931</v>
      </c>
      <c r="H1317" s="10">
        <v>-99907472</v>
      </c>
      <c r="I1317" s="11">
        <v>51267507999.468529</v>
      </c>
      <c r="J1317" s="11">
        <v>519266</v>
      </c>
      <c r="K1317" s="11">
        <v>98730.723751350204</v>
      </c>
      <c r="L1317" s="12">
        <v>7989168.1874929667</v>
      </c>
      <c r="M1317" s="11">
        <v>1085</v>
      </c>
      <c r="N1317" s="13"/>
      <c r="O1317" t="str">
        <f t="shared" si="49"/>
        <v/>
      </c>
    </row>
    <row r="1318" spans="1:15" hidden="1">
      <c r="A1318" s="41">
        <v>2.2025000000000001</v>
      </c>
      <c r="B1318" s="14">
        <v>45691</v>
      </c>
      <c r="C1318" s="8" t="s">
        <v>13</v>
      </c>
      <c r="D1318" s="8" t="s">
        <v>14</v>
      </c>
      <c r="E1318" s="8" t="s">
        <v>14</v>
      </c>
      <c r="F1318" s="9">
        <f t="shared" si="48"/>
        <v>-900000</v>
      </c>
      <c r="G1318" s="9">
        <v>-9</v>
      </c>
      <c r="H1318" s="10">
        <v>-946458</v>
      </c>
      <c r="I1318" s="11">
        <v>18937249005.617626</v>
      </c>
      <c r="J1318" s="11">
        <v>189452</v>
      </c>
      <c r="K1318" s="11">
        <v>99958.031615488988</v>
      </c>
      <c r="L1318" s="12">
        <v>46835.715460599167</v>
      </c>
      <c r="M1318" s="11">
        <v>223</v>
      </c>
      <c r="N1318" s="13"/>
      <c r="O1318" t="str">
        <f t="shared" si="49"/>
        <v/>
      </c>
    </row>
    <row r="1319" spans="1:15" hidden="1">
      <c r="A1319" s="41">
        <v>2.2025000000000001</v>
      </c>
      <c r="B1319" s="14">
        <v>45691</v>
      </c>
      <c r="C1319" s="8" t="s">
        <v>13</v>
      </c>
      <c r="D1319" s="8" t="s">
        <v>15</v>
      </c>
      <c r="E1319" s="8" t="s">
        <v>15</v>
      </c>
      <c r="F1319" s="9">
        <f t="shared" si="48"/>
        <v>-2300000</v>
      </c>
      <c r="G1319" s="9">
        <v>-23</v>
      </c>
      <c r="H1319" s="10">
        <v>-2468176</v>
      </c>
      <c r="I1319" s="11">
        <v>51265237192.82225</v>
      </c>
      <c r="J1319" s="11">
        <v>519243</v>
      </c>
      <c r="K1319" s="11">
        <v>98730.723751350204</v>
      </c>
      <c r="L1319" s="12">
        <v>197369.35371894529</v>
      </c>
      <c r="M1319" s="11">
        <v>1086</v>
      </c>
      <c r="N1319" s="13"/>
      <c r="O1319" t="str">
        <f t="shared" si="49"/>
        <v/>
      </c>
    </row>
    <row r="1320" spans="1:15" hidden="1">
      <c r="A1320" s="41">
        <v>2.2025000000000001</v>
      </c>
      <c r="B1320" s="14">
        <v>45691</v>
      </c>
      <c r="C1320" s="8" t="s">
        <v>13</v>
      </c>
      <c r="D1320" s="8" t="s">
        <v>15</v>
      </c>
      <c r="E1320" s="8" t="s">
        <v>15</v>
      </c>
      <c r="F1320" s="9">
        <f t="shared" si="48"/>
        <v>-900000</v>
      </c>
      <c r="G1320" s="9">
        <v>-9</v>
      </c>
      <c r="H1320" s="10">
        <v>-965808</v>
      </c>
      <c r="I1320" s="11">
        <v>51264348616.308487</v>
      </c>
      <c r="J1320" s="11">
        <v>519234</v>
      </c>
      <c r="K1320" s="11">
        <v>98730.723751350204</v>
      </c>
      <c r="L1320" s="12">
        <v>77231.486237848178</v>
      </c>
      <c r="M1320" s="11">
        <v>1087</v>
      </c>
      <c r="N1320" s="13"/>
      <c r="O1320" t="str">
        <f t="shared" si="49"/>
        <v/>
      </c>
    </row>
    <row r="1321" spans="1:15" hidden="1">
      <c r="A1321" s="41">
        <v>2.2025000000000001</v>
      </c>
      <c r="B1321" s="14">
        <v>45691</v>
      </c>
      <c r="C1321" s="8" t="s">
        <v>13</v>
      </c>
      <c r="D1321" s="8" t="s">
        <v>15</v>
      </c>
      <c r="E1321" s="8" t="s">
        <v>15</v>
      </c>
      <c r="F1321" s="9">
        <f t="shared" si="48"/>
        <v>-2500000</v>
      </c>
      <c r="G1321" s="9">
        <v>-25</v>
      </c>
      <c r="H1321" s="10">
        <v>-2682800</v>
      </c>
      <c r="I1321" s="11">
        <v>51261880348.214706</v>
      </c>
      <c r="J1321" s="11">
        <v>519209</v>
      </c>
      <c r="K1321" s="11">
        <v>98730.723751350204</v>
      </c>
      <c r="L1321" s="12">
        <v>214531.90621624468</v>
      </c>
      <c r="M1321" s="11">
        <v>1088</v>
      </c>
      <c r="N1321" s="13"/>
      <c r="O1321" t="str">
        <f t="shared" si="49"/>
        <v/>
      </c>
    </row>
    <row r="1322" spans="1:15" hidden="1">
      <c r="A1322" s="41">
        <v>2.2025000000000001</v>
      </c>
      <c r="B1322" s="14">
        <v>45691</v>
      </c>
      <c r="C1322" s="8" t="s">
        <v>13</v>
      </c>
      <c r="D1322" s="8" t="s">
        <v>14</v>
      </c>
      <c r="E1322" s="8" t="s">
        <v>14</v>
      </c>
      <c r="F1322" s="9">
        <f t="shared" si="48"/>
        <v>-900000</v>
      </c>
      <c r="G1322" s="9">
        <v>-9</v>
      </c>
      <c r="H1322" s="10">
        <v>-946458</v>
      </c>
      <c r="I1322" s="11">
        <v>18936349383.333088</v>
      </c>
      <c r="J1322" s="11">
        <v>189443</v>
      </c>
      <c r="K1322" s="11">
        <v>99958.031615488988</v>
      </c>
      <c r="L1322" s="12">
        <v>46835.715460599167</v>
      </c>
      <c r="M1322" s="11">
        <v>224</v>
      </c>
      <c r="N1322" s="13"/>
      <c r="O1322" t="str">
        <f t="shared" si="49"/>
        <v/>
      </c>
    </row>
    <row r="1323" spans="1:15" hidden="1">
      <c r="A1323" s="41">
        <v>2.2025000000000001</v>
      </c>
      <c r="B1323" s="14">
        <v>45691</v>
      </c>
      <c r="C1323" s="8" t="s">
        <v>13</v>
      </c>
      <c r="D1323" s="8" t="s">
        <v>14</v>
      </c>
      <c r="E1323" s="8" t="s">
        <v>14</v>
      </c>
      <c r="F1323" s="9">
        <f t="shared" si="48"/>
        <v>-1900000</v>
      </c>
      <c r="G1323" s="9">
        <v>-19</v>
      </c>
      <c r="H1323" s="10">
        <v>-1998078</v>
      </c>
      <c r="I1323" s="11">
        <v>18934450180.732395</v>
      </c>
      <c r="J1323" s="11">
        <v>189424</v>
      </c>
      <c r="K1323" s="11">
        <v>99958.031615488988</v>
      </c>
      <c r="L1323" s="12">
        <v>98875.399305709172</v>
      </c>
      <c r="M1323" s="11">
        <v>225</v>
      </c>
      <c r="N1323" s="13"/>
      <c r="O1323" t="str">
        <f t="shared" si="49"/>
        <v/>
      </c>
    </row>
    <row r="1324" spans="1:15" hidden="1">
      <c r="A1324" s="41">
        <v>2.2025000000000001</v>
      </c>
      <c r="B1324" s="14">
        <v>45691</v>
      </c>
      <c r="C1324" s="8" t="s">
        <v>13</v>
      </c>
      <c r="D1324" s="8" t="s">
        <v>14</v>
      </c>
      <c r="E1324" s="8" t="s">
        <v>14</v>
      </c>
      <c r="F1324" s="9">
        <f t="shared" si="48"/>
        <v>-3800000</v>
      </c>
      <c r="G1324" s="9">
        <v>-38</v>
      </c>
      <c r="H1324" s="10">
        <v>-3996156</v>
      </c>
      <c r="I1324" s="11">
        <v>18930651775.531006</v>
      </c>
      <c r="J1324" s="11">
        <v>189386</v>
      </c>
      <c r="K1324" s="11">
        <v>99958.031615488988</v>
      </c>
      <c r="L1324" s="12">
        <v>197750.79861141834</v>
      </c>
      <c r="M1324" s="11">
        <v>226</v>
      </c>
      <c r="N1324" s="13"/>
      <c r="O1324" t="str">
        <f t="shared" si="49"/>
        <v/>
      </c>
    </row>
    <row r="1325" spans="1:15" hidden="1">
      <c r="A1325" s="41">
        <v>2.2025000000000001</v>
      </c>
      <c r="B1325" s="14">
        <v>45691</v>
      </c>
      <c r="C1325" s="8" t="s">
        <v>13</v>
      </c>
      <c r="D1325" s="8" t="s">
        <v>14</v>
      </c>
      <c r="E1325" s="8" t="s">
        <v>14</v>
      </c>
      <c r="F1325" s="9">
        <f t="shared" si="48"/>
        <v>-1000000</v>
      </c>
      <c r="G1325" s="9">
        <v>-10</v>
      </c>
      <c r="H1325" s="10">
        <v>-1051620</v>
      </c>
      <c r="I1325" s="11">
        <v>18929652195.214851</v>
      </c>
      <c r="J1325" s="11">
        <v>189376</v>
      </c>
      <c r="K1325" s="11">
        <v>99958.031615488988</v>
      </c>
      <c r="L1325" s="12">
        <v>52039.683845110121</v>
      </c>
      <c r="M1325" s="11">
        <v>227</v>
      </c>
      <c r="N1325" s="13"/>
      <c r="O1325" t="str">
        <f t="shared" si="49"/>
        <v/>
      </c>
    </row>
    <row r="1326" spans="1:15" hidden="1">
      <c r="A1326" s="41">
        <v>2.2025000000000001</v>
      </c>
      <c r="B1326" s="14">
        <v>45691</v>
      </c>
      <c r="C1326" s="8" t="s">
        <v>13</v>
      </c>
      <c r="D1326" s="8" t="s">
        <v>15</v>
      </c>
      <c r="E1326" s="8" t="s">
        <v>15</v>
      </c>
      <c r="F1326" s="9">
        <f t="shared" si="48"/>
        <v>-139700000</v>
      </c>
      <c r="G1326" s="9">
        <v>-1397</v>
      </c>
      <c r="H1326" s="10">
        <v>-149914864</v>
      </c>
      <c r="I1326" s="11">
        <v>51123953527.134071</v>
      </c>
      <c r="J1326" s="11">
        <v>517812</v>
      </c>
      <c r="K1326" s="11">
        <v>98730.723751350204</v>
      </c>
      <c r="L1326" s="12">
        <v>11988042.919363767</v>
      </c>
      <c r="M1326" s="11">
        <v>1089</v>
      </c>
      <c r="N1326" s="13"/>
      <c r="O1326" t="str">
        <f t="shared" si="49"/>
        <v/>
      </c>
    </row>
    <row r="1327" spans="1:15" hidden="1">
      <c r="A1327" s="41">
        <v>2.2025000000000001</v>
      </c>
      <c r="B1327" s="14">
        <v>45691</v>
      </c>
      <c r="C1327" s="8" t="s">
        <v>13</v>
      </c>
      <c r="D1327" s="8" t="s">
        <v>15</v>
      </c>
      <c r="E1327" s="8" t="s">
        <v>15</v>
      </c>
      <c r="F1327" s="9">
        <f t="shared" si="48"/>
        <v>-1800000</v>
      </c>
      <c r="G1327" s="9">
        <v>-18</v>
      </c>
      <c r="H1327" s="10">
        <v>-1931616</v>
      </c>
      <c r="I1327" s="11">
        <v>51122176374.106544</v>
      </c>
      <c r="J1327" s="11">
        <v>517794</v>
      </c>
      <c r="K1327" s="11">
        <v>98730.723751350204</v>
      </c>
      <c r="L1327" s="12">
        <v>154462.97247569636</v>
      </c>
      <c r="M1327" s="11">
        <v>1090</v>
      </c>
      <c r="N1327" s="13"/>
      <c r="O1327" t="str">
        <f t="shared" si="49"/>
        <v/>
      </c>
    </row>
    <row r="1328" spans="1:15" hidden="1">
      <c r="A1328" s="41">
        <v>2.2025000000000001</v>
      </c>
      <c r="B1328" s="14">
        <v>45691</v>
      </c>
      <c r="C1328" s="8" t="s">
        <v>13</v>
      </c>
      <c r="D1328" s="8" t="s">
        <v>14</v>
      </c>
      <c r="E1328" s="8" t="s">
        <v>14</v>
      </c>
      <c r="F1328" s="9">
        <f t="shared" si="48"/>
        <v>-1000000</v>
      </c>
      <c r="G1328" s="9">
        <v>-10</v>
      </c>
      <c r="H1328" s="10">
        <v>-1051620</v>
      </c>
      <c r="I1328" s="11">
        <v>18928652614.898697</v>
      </c>
      <c r="J1328" s="11">
        <v>189366</v>
      </c>
      <c r="K1328" s="11">
        <v>99958.031615488988</v>
      </c>
      <c r="L1328" s="12">
        <v>52039.683845110121</v>
      </c>
      <c r="M1328" s="11">
        <v>228</v>
      </c>
      <c r="N1328" s="13"/>
      <c r="O1328" t="str">
        <f t="shared" si="49"/>
        <v/>
      </c>
    </row>
    <row r="1329" spans="1:15" hidden="1">
      <c r="A1329" s="41">
        <v>2.2025000000000001</v>
      </c>
      <c r="B1329" s="14">
        <v>45691</v>
      </c>
      <c r="C1329" s="8" t="s">
        <v>13</v>
      </c>
      <c r="D1329" s="8" t="s">
        <v>15</v>
      </c>
      <c r="E1329" s="8" t="s">
        <v>15</v>
      </c>
      <c r="F1329" s="9">
        <f t="shared" si="48"/>
        <v>17700000</v>
      </c>
      <c r="G1329" s="9">
        <v>177</v>
      </c>
      <c r="H1329" s="10">
        <v>18963957</v>
      </c>
      <c r="I1329" s="11">
        <v>51141140331.106544</v>
      </c>
      <c r="J1329" s="11">
        <v>517971</v>
      </c>
      <c r="K1329" s="11">
        <v>98733.597693898977</v>
      </c>
      <c r="L1329" s="12">
        <v>0</v>
      </c>
      <c r="M1329" s="11">
        <v>1091</v>
      </c>
      <c r="N1329" s="13"/>
      <c r="O1329" t="str">
        <f t="shared" si="49"/>
        <v/>
      </c>
    </row>
    <row r="1330" spans="1:15" hidden="1">
      <c r="A1330" s="41">
        <v>2.2025000000000001</v>
      </c>
      <c r="B1330" s="14">
        <v>45691</v>
      </c>
      <c r="C1330" s="8" t="s">
        <v>13</v>
      </c>
      <c r="D1330" s="8" t="s">
        <v>15</v>
      </c>
      <c r="E1330" s="8" t="s">
        <v>15</v>
      </c>
      <c r="F1330" s="9">
        <f t="shared" si="48"/>
        <v>-10800000</v>
      </c>
      <c r="G1330" s="9">
        <v>-108</v>
      </c>
      <c r="H1330" s="10">
        <v>-11589696</v>
      </c>
      <c r="I1330" s="11">
        <v>51130477102.555603</v>
      </c>
      <c r="J1330" s="11">
        <v>517863</v>
      </c>
      <c r="K1330" s="11">
        <v>98733.597693898977</v>
      </c>
      <c r="L1330" s="12">
        <v>926467.44905891083</v>
      </c>
      <c r="M1330" s="11">
        <v>1092</v>
      </c>
      <c r="N1330" s="13"/>
      <c r="O1330" t="str">
        <f t="shared" si="49"/>
        <v/>
      </c>
    </row>
    <row r="1331" spans="1:15" hidden="1">
      <c r="A1331" s="41">
        <v>2.2025000000000001</v>
      </c>
      <c r="B1331" s="14">
        <v>45691</v>
      </c>
      <c r="C1331" s="8" t="s">
        <v>13</v>
      </c>
      <c r="D1331" s="8" t="s">
        <v>15</v>
      </c>
      <c r="E1331" s="8" t="s">
        <v>15</v>
      </c>
      <c r="F1331" s="9">
        <f t="shared" si="48"/>
        <v>-10700000</v>
      </c>
      <c r="G1331" s="9">
        <v>-107</v>
      </c>
      <c r="H1331" s="10">
        <v>-11482384</v>
      </c>
      <c r="I1331" s="11">
        <v>51119912607.602356</v>
      </c>
      <c r="J1331" s="11">
        <v>517756</v>
      </c>
      <c r="K1331" s="11">
        <v>98733.597693898977</v>
      </c>
      <c r="L1331" s="12">
        <v>917889.04675280862</v>
      </c>
      <c r="M1331" s="11">
        <v>1093</v>
      </c>
      <c r="N1331" s="13"/>
      <c r="O1331" t="str">
        <f t="shared" si="49"/>
        <v/>
      </c>
    </row>
    <row r="1332" spans="1:15" hidden="1">
      <c r="A1332" s="41">
        <v>2.2025000000000001</v>
      </c>
      <c r="B1332" s="14">
        <v>45691</v>
      </c>
      <c r="C1332" s="8" t="s">
        <v>13</v>
      </c>
      <c r="D1332" s="8" t="s">
        <v>15</v>
      </c>
      <c r="E1332" s="8" t="s">
        <v>15</v>
      </c>
      <c r="F1332" s="9">
        <f t="shared" si="48"/>
        <v>-38200000</v>
      </c>
      <c r="G1332" s="9">
        <v>-382</v>
      </c>
      <c r="H1332" s="10">
        <v>-40993184</v>
      </c>
      <c r="I1332" s="11">
        <v>51082196373.283287</v>
      </c>
      <c r="J1332" s="11">
        <v>517374</v>
      </c>
      <c r="K1332" s="11">
        <v>98733.597693898977</v>
      </c>
      <c r="L1332" s="12">
        <v>3276949.6809305921</v>
      </c>
      <c r="M1332" s="11">
        <v>1094</v>
      </c>
      <c r="N1332" s="13"/>
      <c r="O1332" t="str">
        <f t="shared" si="49"/>
        <v/>
      </c>
    </row>
    <row r="1333" spans="1:15" hidden="1">
      <c r="A1333" s="41">
        <v>2.2025000000000001</v>
      </c>
      <c r="B1333" s="14">
        <v>45691</v>
      </c>
      <c r="C1333" s="8" t="s">
        <v>13</v>
      </c>
      <c r="D1333" s="8" t="s">
        <v>15</v>
      </c>
      <c r="E1333" s="8" t="s">
        <v>15</v>
      </c>
      <c r="F1333" s="9">
        <f t="shared" si="48"/>
        <v>-4700000</v>
      </c>
      <c r="G1333" s="9">
        <v>-47</v>
      </c>
      <c r="H1333" s="10">
        <v>-5043664</v>
      </c>
      <c r="I1333" s="11">
        <v>51077555894.191673</v>
      </c>
      <c r="J1333" s="11">
        <v>517327</v>
      </c>
      <c r="K1333" s="11">
        <v>98733.597693898977</v>
      </c>
      <c r="L1333" s="12">
        <v>403184.90838674828</v>
      </c>
      <c r="M1333" s="11">
        <v>1095</v>
      </c>
      <c r="N1333" s="13"/>
      <c r="O1333" t="str">
        <f t="shared" si="49"/>
        <v/>
      </c>
    </row>
    <row r="1334" spans="1:15" hidden="1">
      <c r="A1334" s="41">
        <v>2.2025000000000001</v>
      </c>
      <c r="B1334" s="14">
        <v>45691</v>
      </c>
      <c r="C1334" s="8" t="s">
        <v>13</v>
      </c>
      <c r="D1334" s="8" t="s">
        <v>15</v>
      </c>
      <c r="E1334" s="8" t="s">
        <v>15</v>
      </c>
      <c r="F1334" s="9">
        <f t="shared" si="48"/>
        <v>-900000</v>
      </c>
      <c r="G1334" s="9">
        <v>-9</v>
      </c>
      <c r="H1334" s="10">
        <v>-965808</v>
      </c>
      <c r="I1334" s="11">
        <v>51076667291.812431</v>
      </c>
      <c r="J1334" s="11">
        <v>517318</v>
      </c>
      <c r="K1334" s="11">
        <v>98733.597693898977</v>
      </c>
      <c r="L1334" s="12">
        <v>77205.620754909236</v>
      </c>
      <c r="M1334" s="11">
        <v>1096</v>
      </c>
      <c r="N1334" s="13"/>
      <c r="O1334" t="str">
        <f t="shared" si="49"/>
        <v/>
      </c>
    </row>
    <row r="1335" spans="1:15" hidden="1">
      <c r="A1335" s="41">
        <v>2.2025000000000001</v>
      </c>
      <c r="B1335" s="14">
        <v>45691</v>
      </c>
      <c r="C1335" s="8" t="s">
        <v>13</v>
      </c>
      <c r="D1335" s="8" t="s">
        <v>14</v>
      </c>
      <c r="E1335" s="8" t="s">
        <v>14</v>
      </c>
      <c r="F1335" s="9">
        <f t="shared" si="48"/>
        <v>-900000</v>
      </c>
      <c r="G1335" s="9">
        <v>-9</v>
      </c>
      <c r="H1335" s="10">
        <v>-946458</v>
      </c>
      <c r="I1335" s="11">
        <v>18927752992.614159</v>
      </c>
      <c r="J1335" s="11">
        <v>189357</v>
      </c>
      <c r="K1335" s="11">
        <v>99958.031615488988</v>
      </c>
      <c r="L1335" s="12">
        <v>46835.715460599167</v>
      </c>
      <c r="M1335" s="11">
        <v>229</v>
      </c>
      <c r="N1335" s="13"/>
      <c r="O1335" t="str">
        <f t="shared" si="49"/>
        <v/>
      </c>
    </row>
    <row r="1336" spans="1:15" hidden="1">
      <c r="A1336" s="41">
        <v>2.2025000000000001</v>
      </c>
      <c r="B1336" s="14">
        <v>45691</v>
      </c>
      <c r="C1336" s="8" t="s">
        <v>13</v>
      </c>
      <c r="D1336" s="8" t="s">
        <v>15</v>
      </c>
      <c r="E1336" s="8" t="s">
        <v>15</v>
      </c>
      <c r="F1336" s="9">
        <f t="shared" si="48"/>
        <v>-18600000</v>
      </c>
      <c r="G1336" s="9">
        <v>-186</v>
      </c>
      <c r="H1336" s="10">
        <v>-19960032</v>
      </c>
      <c r="I1336" s="11">
        <v>51058302842.641365</v>
      </c>
      <c r="J1336" s="11">
        <v>517132</v>
      </c>
      <c r="K1336" s="11">
        <v>98733.597693898977</v>
      </c>
      <c r="L1336" s="12">
        <v>1595582.8289347887</v>
      </c>
      <c r="M1336" s="11">
        <v>1097</v>
      </c>
      <c r="N1336" s="13"/>
      <c r="O1336" t="str">
        <f t="shared" si="49"/>
        <v/>
      </c>
    </row>
    <row r="1337" spans="1:15" hidden="1">
      <c r="A1337" s="41">
        <v>2.2025000000000001</v>
      </c>
      <c r="B1337" s="14">
        <v>45691</v>
      </c>
      <c r="C1337" s="8" t="s">
        <v>13</v>
      </c>
      <c r="D1337" s="8" t="s">
        <v>15</v>
      </c>
      <c r="E1337" s="8" t="s">
        <v>15</v>
      </c>
      <c r="F1337" s="9">
        <f t="shared" si="48"/>
        <v>-21100000</v>
      </c>
      <c r="G1337" s="9">
        <v>-211</v>
      </c>
      <c r="H1337" s="10">
        <v>-22642832</v>
      </c>
      <c r="I1337" s="11">
        <v>51037470053.527954</v>
      </c>
      <c r="J1337" s="11">
        <v>516921</v>
      </c>
      <c r="K1337" s="11">
        <v>98733.597693898977</v>
      </c>
      <c r="L1337" s="12">
        <v>1810042.8865873143</v>
      </c>
      <c r="M1337" s="11">
        <v>1098</v>
      </c>
      <c r="N1337" s="13"/>
      <c r="O1337" t="str">
        <f t="shared" si="49"/>
        <v/>
      </c>
    </row>
    <row r="1338" spans="1:15" hidden="1">
      <c r="A1338" s="41">
        <v>2.2025000000000001</v>
      </c>
      <c r="B1338" s="14">
        <v>45691</v>
      </c>
      <c r="C1338" s="8" t="s">
        <v>13</v>
      </c>
      <c r="D1338" s="8" t="s">
        <v>15</v>
      </c>
      <c r="E1338" s="8" t="s">
        <v>15</v>
      </c>
      <c r="F1338" s="9">
        <f t="shared" si="48"/>
        <v>-9300000</v>
      </c>
      <c r="G1338" s="9">
        <v>-93</v>
      </c>
      <c r="H1338" s="10">
        <v>-9980016</v>
      </c>
      <c r="I1338" s="11">
        <v>51028287828.942421</v>
      </c>
      <c r="J1338" s="11">
        <v>516828</v>
      </c>
      <c r="K1338" s="11">
        <v>98733.597693898977</v>
      </c>
      <c r="L1338" s="12">
        <v>797791.41446739435</v>
      </c>
      <c r="M1338" s="11">
        <v>1099</v>
      </c>
      <c r="N1338" s="13"/>
      <c r="O1338" t="str">
        <f t="shared" si="49"/>
        <v/>
      </c>
    </row>
    <row r="1339" spans="1:15" hidden="1">
      <c r="A1339" s="41">
        <v>2.2025000000000001</v>
      </c>
      <c r="B1339" s="14">
        <v>45691</v>
      </c>
      <c r="C1339" s="8" t="s">
        <v>13</v>
      </c>
      <c r="D1339" s="8" t="s">
        <v>15</v>
      </c>
      <c r="E1339" s="8" t="s">
        <v>15</v>
      </c>
      <c r="F1339" s="9">
        <f t="shared" si="48"/>
        <v>-1000000</v>
      </c>
      <c r="G1339" s="9">
        <v>-10</v>
      </c>
      <c r="H1339" s="10">
        <v>-1073120</v>
      </c>
      <c r="I1339" s="11">
        <v>51027300492.965485</v>
      </c>
      <c r="J1339" s="11">
        <v>516818</v>
      </c>
      <c r="K1339" s="11">
        <v>98733.597693898977</v>
      </c>
      <c r="L1339" s="12">
        <v>85784.023061010288</v>
      </c>
      <c r="M1339" s="11">
        <v>1100</v>
      </c>
      <c r="N1339" s="13"/>
      <c r="O1339" t="str">
        <f t="shared" si="49"/>
        <v/>
      </c>
    </row>
    <row r="1340" spans="1:15" hidden="1">
      <c r="A1340" s="41">
        <v>2.2025000000000001</v>
      </c>
      <c r="B1340" s="14">
        <v>45691</v>
      </c>
      <c r="C1340" s="8" t="s">
        <v>13</v>
      </c>
      <c r="D1340" s="8" t="s">
        <v>15</v>
      </c>
      <c r="E1340" s="8" t="s">
        <v>15</v>
      </c>
      <c r="F1340" s="9">
        <f t="shared" si="48"/>
        <v>-8800000</v>
      </c>
      <c r="G1340" s="9">
        <v>-88</v>
      </c>
      <c r="H1340" s="10">
        <v>-9443456</v>
      </c>
      <c r="I1340" s="11">
        <v>51018611936.368423</v>
      </c>
      <c r="J1340" s="11">
        <v>516730</v>
      </c>
      <c r="K1340" s="11">
        <v>98733.597693898977</v>
      </c>
      <c r="L1340" s="12">
        <v>754899.40293689072</v>
      </c>
      <c r="M1340" s="11">
        <v>1101</v>
      </c>
      <c r="N1340" s="13"/>
      <c r="O1340" t="str">
        <f t="shared" si="49"/>
        <v/>
      </c>
    </row>
    <row r="1341" spans="1:15" hidden="1">
      <c r="A1341" s="41">
        <v>2.2025000000000001</v>
      </c>
      <c r="B1341" s="14">
        <v>45691</v>
      </c>
      <c r="C1341" s="8" t="s">
        <v>13</v>
      </c>
      <c r="D1341" s="8" t="s">
        <v>14</v>
      </c>
      <c r="E1341" s="8" t="s">
        <v>14</v>
      </c>
      <c r="F1341" s="9">
        <f t="shared" si="48"/>
        <v>-4700000</v>
      </c>
      <c r="G1341" s="9">
        <v>-47</v>
      </c>
      <c r="H1341" s="10">
        <v>-4942614</v>
      </c>
      <c r="I1341" s="11">
        <v>18923054965.128231</v>
      </c>
      <c r="J1341" s="11">
        <v>189310</v>
      </c>
      <c r="K1341" s="11">
        <v>99958.031615488988</v>
      </c>
      <c r="L1341" s="12">
        <v>244586.51407201774</v>
      </c>
      <c r="M1341" s="11">
        <v>230</v>
      </c>
      <c r="N1341" s="13"/>
      <c r="O1341" t="str">
        <f t="shared" si="49"/>
        <v/>
      </c>
    </row>
    <row r="1342" spans="1:15" hidden="1">
      <c r="A1342" s="41">
        <v>2.2025000000000001</v>
      </c>
      <c r="B1342" s="14">
        <v>45691</v>
      </c>
      <c r="C1342" s="8" t="s">
        <v>13</v>
      </c>
      <c r="D1342" s="8" t="s">
        <v>15</v>
      </c>
      <c r="E1342" s="8" t="s">
        <v>15</v>
      </c>
      <c r="F1342" s="9">
        <f t="shared" si="48"/>
        <v>-1200000</v>
      </c>
      <c r="G1342" s="9">
        <v>-12</v>
      </c>
      <c r="H1342" s="10">
        <v>-1287744</v>
      </c>
      <c r="I1342" s="11">
        <v>51017427133.196098</v>
      </c>
      <c r="J1342" s="11">
        <v>516718</v>
      </c>
      <c r="K1342" s="11">
        <v>98733.597693898977</v>
      </c>
      <c r="L1342" s="12">
        <v>102940.82767321216</v>
      </c>
      <c r="M1342" s="11">
        <v>1102</v>
      </c>
      <c r="N1342" s="13"/>
      <c r="O1342" t="str">
        <f t="shared" si="49"/>
        <v/>
      </c>
    </row>
    <row r="1343" spans="1:15" hidden="1">
      <c r="A1343" s="41">
        <v>2.2025000000000001</v>
      </c>
      <c r="B1343" s="14">
        <v>45691</v>
      </c>
      <c r="C1343" s="8" t="s">
        <v>13</v>
      </c>
      <c r="D1343" s="8" t="s">
        <v>15</v>
      </c>
      <c r="E1343" s="8" t="s">
        <v>15</v>
      </c>
      <c r="F1343" s="9">
        <f t="shared" si="48"/>
        <v>-13900000</v>
      </c>
      <c r="G1343" s="9">
        <v>-139</v>
      </c>
      <c r="H1343" s="10">
        <v>-14916368</v>
      </c>
      <c r="I1343" s="11">
        <v>51003703163.116646</v>
      </c>
      <c r="J1343" s="11">
        <v>516579</v>
      </c>
      <c r="K1343" s="11">
        <v>98733.597693898977</v>
      </c>
      <c r="L1343" s="12">
        <v>1192397.9205480423</v>
      </c>
      <c r="M1343" s="11">
        <v>1103</v>
      </c>
      <c r="N1343" s="13"/>
      <c r="O1343" t="str">
        <f t="shared" si="49"/>
        <v/>
      </c>
    </row>
    <row r="1344" spans="1:15" hidden="1">
      <c r="A1344" s="41">
        <v>2.2025000000000001</v>
      </c>
      <c r="B1344" s="14">
        <v>45691</v>
      </c>
      <c r="C1344" s="8" t="s">
        <v>13</v>
      </c>
      <c r="D1344" s="8" t="s">
        <v>15</v>
      </c>
      <c r="E1344" s="8" t="s">
        <v>15</v>
      </c>
      <c r="F1344" s="9">
        <f t="shared" si="48"/>
        <v>-1300000</v>
      </c>
      <c r="G1344" s="9">
        <v>-13</v>
      </c>
      <c r="H1344" s="10">
        <v>-1395056</v>
      </c>
      <c r="I1344" s="11">
        <v>51002419626.346626</v>
      </c>
      <c r="J1344" s="11">
        <v>516566</v>
      </c>
      <c r="K1344" s="11">
        <v>98733.597693898977</v>
      </c>
      <c r="L1344" s="12">
        <v>111519.22997931321</v>
      </c>
      <c r="M1344" s="11">
        <v>1104</v>
      </c>
      <c r="N1344" s="13"/>
      <c r="O1344" t="str">
        <f t="shared" si="49"/>
        <v/>
      </c>
    </row>
    <row r="1345" spans="1:15" hidden="1">
      <c r="A1345" s="41">
        <v>2.2025000000000001</v>
      </c>
      <c r="B1345" s="14">
        <v>45691</v>
      </c>
      <c r="C1345" s="8" t="s">
        <v>13</v>
      </c>
      <c r="D1345" s="8" t="s">
        <v>15</v>
      </c>
      <c r="E1345" s="8" t="s">
        <v>15</v>
      </c>
      <c r="F1345" s="9">
        <f t="shared" si="48"/>
        <v>-900000</v>
      </c>
      <c r="G1345" s="9">
        <v>-9</v>
      </c>
      <c r="H1345" s="10">
        <v>-965808</v>
      </c>
      <c r="I1345" s="11">
        <v>51001531023.967384</v>
      </c>
      <c r="J1345" s="11">
        <v>516557</v>
      </c>
      <c r="K1345" s="11">
        <v>98733.597693898977</v>
      </c>
      <c r="L1345" s="12">
        <v>77205.620754909236</v>
      </c>
      <c r="M1345" s="11">
        <v>1105</v>
      </c>
      <c r="N1345" s="13"/>
      <c r="O1345" t="str">
        <f t="shared" si="49"/>
        <v/>
      </c>
    </row>
    <row r="1346" spans="1:15" hidden="1">
      <c r="A1346" s="41">
        <v>2.2025000000000001</v>
      </c>
      <c r="B1346" s="14">
        <v>45691</v>
      </c>
      <c r="C1346" s="8" t="s">
        <v>13</v>
      </c>
      <c r="D1346" s="8" t="s">
        <v>15</v>
      </c>
      <c r="E1346" s="8" t="s">
        <v>15</v>
      </c>
      <c r="F1346" s="9">
        <f t="shared" si="48"/>
        <v>-2300000</v>
      </c>
      <c r="G1346" s="9">
        <v>-23</v>
      </c>
      <c r="H1346" s="10">
        <v>-2468176</v>
      </c>
      <c r="I1346" s="11">
        <v>50999260151.220428</v>
      </c>
      <c r="J1346" s="11">
        <v>516534</v>
      </c>
      <c r="K1346" s="11">
        <v>98733.597693898977</v>
      </c>
      <c r="L1346" s="12">
        <v>197303.2530403235</v>
      </c>
      <c r="M1346" s="11">
        <v>1106</v>
      </c>
      <c r="N1346" s="13"/>
      <c r="O1346" t="str">
        <f t="shared" si="49"/>
        <v/>
      </c>
    </row>
    <row r="1347" spans="1:15" hidden="1">
      <c r="A1347" s="41">
        <v>2.2025000000000001</v>
      </c>
      <c r="B1347" s="14">
        <v>45691</v>
      </c>
      <c r="C1347" s="8" t="s">
        <v>13</v>
      </c>
      <c r="D1347" s="8" t="s">
        <v>15</v>
      </c>
      <c r="E1347" s="8" t="s">
        <v>15</v>
      </c>
      <c r="F1347" s="9">
        <f t="shared" si="48"/>
        <v>-7400000</v>
      </c>
      <c r="G1347" s="9">
        <v>-74</v>
      </c>
      <c r="H1347" s="10">
        <v>-7941088</v>
      </c>
      <c r="I1347" s="11">
        <v>50991953864.991081</v>
      </c>
      <c r="J1347" s="11">
        <v>516460</v>
      </c>
      <c r="K1347" s="11">
        <v>98733.597693898977</v>
      </c>
      <c r="L1347" s="12">
        <v>634801.77065147553</v>
      </c>
      <c r="M1347" s="11">
        <v>1107</v>
      </c>
      <c r="N1347" s="13"/>
      <c r="O1347" t="str">
        <f t="shared" si="49"/>
        <v/>
      </c>
    </row>
    <row r="1348" spans="1:15" hidden="1">
      <c r="A1348" s="41">
        <v>2.2025000000000001</v>
      </c>
      <c r="B1348" s="14">
        <v>45691</v>
      </c>
      <c r="C1348" s="8" t="s">
        <v>13</v>
      </c>
      <c r="D1348" s="8" t="s">
        <v>14</v>
      </c>
      <c r="E1348" s="8" t="s">
        <v>14</v>
      </c>
      <c r="F1348" s="9">
        <f t="shared" si="48"/>
        <v>-900000</v>
      </c>
      <c r="G1348" s="9">
        <v>-9</v>
      </c>
      <c r="H1348" s="10">
        <v>-946458</v>
      </c>
      <c r="I1348" s="11">
        <v>18922155342.843693</v>
      </c>
      <c r="J1348" s="11">
        <v>189301</v>
      </c>
      <c r="K1348" s="11">
        <v>99958.031615488988</v>
      </c>
      <c r="L1348" s="12">
        <v>46835.715460599167</v>
      </c>
      <c r="M1348" s="11">
        <v>231</v>
      </c>
      <c r="N1348" s="13"/>
      <c r="O1348" t="str">
        <f t="shared" si="49"/>
        <v/>
      </c>
    </row>
    <row r="1349" spans="1:15" hidden="1">
      <c r="A1349" s="41">
        <v>2.2025000000000001</v>
      </c>
      <c r="B1349" s="14">
        <v>45691</v>
      </c>
      <c r="C1349" s="8" t="s">
        <v>13</v>
      </c>
      <c r="D1349" s="8" t="s">
        <v>14</v>
      </c>
      <c r="E1349" s="8" t="s">
        <v>14</v>
      </c>
      <c r="F1349" s="9">
        <f t="shared" si="48"/>
        <v>-4700000</v>
      </c>
      <c r="G1349" s="9">
        <v>-47</v>
      </c>
      <c r="H1349" s="10">
        <v>-4942614</v>
      </c>
      <c r="I1349" s="11">
        <v>18917457315.357765</v>
      </c>
      <c r="J1349" s="11">
        <v>189254</v>
      </c>
      <c r="K1349" s="11">
        <v>99958.031615488988</v>
      </c>
      <c r="L1349" s="12">
        <v>244586.51407201774</v>
      </c>
      <c r="M1349" s="11">
        <v>232</v>
      </c>
      <c r="N1349" s="13"/>
      <c r="O1349" t="str">
        <f t="shared" si="49"/>
        <v/>
      </c>
    </row>
    <row r="1350" spans="1:15" hidden="1">
      <c r="A1350" s="41">
        <v>2.2025000000000001</v>
      </c>
      <c r="B1350" s="14">
        <v>45691</v>
      </c>
      <c r="C1350" s="8" t="s">
        <v>13</v>
      </c>
      <c r="D1350" s="8" t="s">
        <v>15</v>
      </c>
      <c r="E1350" s="8" t="s">
        <v>15</v>
      </c>
      <c r="F1350" s="9">
        <f t="shared" si="48"/>
        <v>-9300000</v>
      </c>
      <c r="G1350" s="9">
        <v>-93</v>
      </c>
      <c r="H1350" s="10">
        <v>-9980016</v>
      </c>
      <c r="I1350" s="11">
        <v>50982771640.405548</v>
      </c>
      <c r="J1350" s="11">
        <v>516367</v>
      </c>
      <c r="K1350" s="11">
        <v>98733.597693898977</v>
      </c>
      <c r="L1350" s="12">
        <v>797791.41446739435</v>
      </c>
      <c r="M1350" s="11">
        <v>1108</v>
      </c>
      <c r="N1350" s="13"/>
      <c r="O1350" t="str">
        <f t="shared" si="49"/>
        <v/>
      </c>
    </row>
    <row r="1351" spans="1:15" hidden="1">
      <c r="A1351" s="41">
        <v>2.2025000000000001</v>
      </c>
      <c r="B1351" s="14">
        <v>45691</v>
      </c>
      <c r="C1351" s="8" t="s">
        <v>13</v>
      </c>
      <c r="D1351" s="8" t="s">
        <v>14</v>
      </c>
      <c r="E1351" s="8" t="s">
        <v>14</v>
      </c>
      <c r="F1351" s="9">
        <f t="shared" si="48"/>
        <v>-1900000</v>
      </c>
      <c r="G1351" s="9">
        <v>-19</v>
      </c>
      <c r="H1351" s="10">
        <v>-1998078</v>
      </c>
      <c r="I1351" s="11">
        <v>18915558112.757072</v>
      </c>
      <c r="J1351" s="11">
        <v>189235</v>
      </c>
      <c r="K1351" s="11">
        <v>99958.031615488988</v>
      </c>
      <c r="L1351" s="12">
        <v>98875.399305709172</v>
      </c>
      <c r="M1351" s="11">
        <v>233</v>
      </c>
      <c r="N1351" s="13"/>
      <c r="O1351" t="str">
        <f t="shared" si="49"/>
        <v/>
      </c>
    </row>
    <row r="1352" spans="1:15" hidden="1">
      <c r="A1352" s="41">
        <v>2.2025000000000001</v>
      </c>
      <c r="B1352" s="14">
        <v>45691</v>
      </c>
      <c r="C1352" s="8" t="s">
        <v>13</v>
      </c>
      <c r="D1352" s="8" t="s">
        <v>15</v>
      </c>
      <c r="E1352" s="8" t="s">
        <v>15</v>
      </c>
      <c r="F1352" s="9">
        <f t="shared" si="48"/>
        <v>-5400000</v>
      </c>
      <c r="G1352" s="9">
        <v>-54</v>
      </c>
      <c r="H1352" s="10">
        <v>-5794848</v>
      </c>
      <c r="I1352" s="11">
        <v>50977440026.130081</v>
      </c>
      <c r="J1352" s="11">
        <v>516313</v>
      </c>
      <c r="K1352" s="11">
        <v>98733.597693898977</v>
      </c>
      <c r="L1352" s="12">
        <v>463233.72452945542</v>
      </c>
      <c r="M1352" s="11">
        <v>1109</v>
      </c>
      <c r="N1352" s="13"/>
      <c r="O1352" t="str">
        <f t="shared" si="49"/>
        <v/>
      </c>
    </row>
    <row r="1353" spans="1:15" hidden="1">
      <c r="A1353" s="41">
        <v>2.2025000000000001</v>
      </c>
      <c r="B1353" s="14">
        <v>45691</v>
      </c>
      <c r="C1353" s="8" t="s">
        <v>13</v>
      </c>
      <c r="D1353" s="8" t="s">
        <v>15</v>
      </c>
      <c r="E1353" s="8" t="s">
        <v>15</v>
      </c>
      <c r="F1353" s="9">
        <f t="shared" si="48"/>
        <v>-33600000</v>
      </c>
      <c r="G1353" s="9">
        <v>-336</v>
      </c>
      <c r="H1353" s="10">
        <v>-36056832</v>
      </c>
      <c r="I1353" s="11">
        <v>50944265537.304932</v>
      </c>
      <c r="J1353" s="11">
        <v>515977</v>
      </c>
      <c r="K1353" s="11">
        <v>98733.597693898977</v>
      </c>
      <c r="L1353" s="12">
        <v>2882343.1748499423</v>
      </c>
      <c r="M1353" s="11">
        <v>1110</v>
      </c>
      <c r="N1353" s="13"/>
      <c r="O1353" t="str">
        <f t="shared" si="49"/>
        <v/>
      </c>
    </row>
    <row r="1354" spans="1:15" hidden="1">
      <c r="A1354" s="41">
        <v>2.2025000000000001</v>
      </c>
      <c r="B1354" s="14">
        <v>45691</v>
      </c>
      <c r="C1354" s="8" t="s">
        <v>13</v>
      </c>
      <c r="D1354" s="8" t="s">
        <v>15</v>
      </c>
      <c r="E1354" s="8" t="s">
        <v>15</v>
      </c>
      <c r="F1354" s="9">
        <f t="shared" ref="F1354:F1417" si="50">100000*G1354</f>
        <v>-238300000</v>
      </c>
      <c r="G1354" s="9">
        <v>-2383</v>
      </c>
      <c r="H1354" s="10">
        <v>-255724496</v>
      </c>
      <c r="I1354" s="11">
        <v>50708983374.000374</v>
      </c>
      <c r="J1354" s="11">
        <v>513594</v>
      </c>
      <c r="K1354" s="11">
        <v>98733.597693898977</v>
      </c>
      <c r="L1354" s="12">
        <v>20442332.695438743</v>
      </c>
      <c r="M1354" s="11">
        <v>1111</v>
      </c>
      <c r="N1354" s="13"/>
      <c r="O1354" t="str">
        <f t="shared" si="49"/>
        <v/>
      </c>
    </row>
    <row r="1355" spans="1:15" hidden="1">
      <c r="A1355" s="41">
        <v>2.2025000000000001</v>
      </c>
      <c r="B1355" s="14">
        <v>45691</v>
      </c>
      <c r="C1355" s="8" t="s">
        <v>13</v>
      </c>
      <c r="D1355" s="8" t="s">
        <v>14</v>
      </c>
      <c r="E1355" s="8" t="s">
        <v>14</v>
      </c>
      <c r="F1355" s="9">
        <f t="shared" si="50"/>
        <v>-4700000</v>
      </c>
      <c r="G1355" s="9">
        <v>-47</v>
      </c>
      <c r="H1355" s="10">
        <v>-4942614</v>
      </c>
      <c r="I1355" s="11">
        <v>18910860085.271145</v>
      </c>
      <c r="J1355" s="11">
        <v>189188</v>
      </c>
      <c r="K1355" s="11">
        <v>99958.031615488988</v>
      </c>
      <c r="L1355" s="12">
        <v>244586.51407201774</v>
      </c>
      <c r="M1355" s="11">
        <v>234</v>
      </c>
      <c r="N1355" s="13"/>
      <c r="O1355" t="str">
        <f t="shared" si="49"/>
        <v/>
      </c>
    </row>
    <row r="1356" spans="1:15" hidden="1">
      <c r="A1356" s="41">
        <v>2.2025000000000001</v>
      </c>
      <c r="B1356" s="14">
        <v>45691</v>
      </c>
      <c r="C1356" s="8" t="s">
        <v>13</v>
      </c>
      <c r="D1356" s="8" t="s">
        <v>14</v>
      </c>
      <c r="E1356" s="8" t="s">
        <v>14</v>
      </c>
      <c r="F1356" s="9">
        <f t="shared" si="50"/>
        <v>-3800000</v>
      </c>
      <c r="G1356" s="9">
        <v>-38</v>
      </c>
      <c r="H1356" s="10">
        <v>-3996156</v>
      </c>
      <c r="I1356" s="11">
        <v>18907061680.069756</v>
      </c>
      <c r="J1356" s="11">
        <v>189150</v>
      </c>
      <c r="K1356" s="11">
        <v>99958.031615488988</v>
      </c>
      <c r="L1356" s="12">
        <v>197750.79861141834</v>
      </c>
      <c r="M1356" s="11">
        <v>235</v>
      </c>
      <c r="N1356" s="13"/>
      <c r="O1356" t="str">
        <f t="shared" si="49"/>
        <v/>
      </c>
    </row>
    <row r="1357" spans="1:15" hidden="1">
      <c r="A1357" s="41">
        <v>2.2025000000000001</v>
      </c>
      <c r="B1357" s="14">
        <v>45691</v>
      </c>
      <c r="C1357" s="8" t="s">
        <v>13</v>
      </c>
      <c r="D1357" s="8" t="s">
        <v>15</v>
      </c>
      <c r="E1357" s="8" t="s">
        <v>15</v>
      </c>
      <c r="F1357" s="9">
        <f t="shared" si="50"/>
        <v>100000000</v>
      </c>
      <c r="G1357" s="9">
        <v>1000</v>
      </c>
      <c r="H1357" s="10">
        <v>99600000</v>
      </c>
      <c r="I1357" s="11">
        <v>50808583374.000374</v>
      </c>
      <c r="J1357" s="11">
        <v>514594</v>
      </c>
      <c r="K1357" s="11">
        <v>98735.281355788014</v>
      </c>
      <c r="L1357" s="12">
        <v>0</v>
      </c>
      <c r="M1357" s="11">
        <v>1112</v>
      </c>
      <c r="N1357" s="13"/>
      <c r="O1357" t="str">
        <f t="shared" si="49"/>
        <v/>
      </c>
    </row>
    <row r="1358" spans="1:15" hidden="1">
      <c r="A1358" s="41">
        <v>2.2025000000000001</v>
      </c>
      <c r="B1358" s="14">
        <v>45692</v>
      </c>
      <c r="C1358" s="8" t="s">
        <v>13</v>
      </c>
      <c r="D1358" s="8" t="s">
        <v>15</v>
      </c>
      <c r="E1358" s="8" t="s">
        <v>15</v>
      </c>
      <c r="F1358" s="9">
        <f t="shared" si="50"/>
        <v>-5000000</v>
      </c>
      <c r="G1358" s="9">
        <v>-50</v>
      </c>
      <c r="H1358" s="10">
        <v>-5366550</v>
      </c>
      <c r="I1358" s="11">
        <v>50803646609.932587</v>
      </c>
      <c r="J1358" s="11">
        <v>514544</v>
      </c>
      <c r="K1358" s="11">
        <v>98735.281355788014</v>
      </c>
      <c r="L1358" s="12">
        <v>429785.93221059907</v>
      </c>
      <c r="M1358" s="11">
        <v>1113</v>
      </c>
      <c r="N1358" s="13"/>
      <c r="O1358" t="str">
        <f t="shared" si="49"/>
        <v/>
      </c>
    </row>
    <row r="1359" spans="1:15" hidden="1">
      <c r="A1359" s="41">
        <v>2.2025000000000001</v>
      </c>
      <c r="B1359" s="14">
        <v>45692</v>
      </c>
      <c r="C1359" s="8" t="s">
        <v>13</v>
      </c>
      <c r="D1359" s="8" t="s">
        <v>15</v>
      </c>
      <c r="E1359" s="8" t="s">
        <v>15</v>
      </c>
      <c r="F1359" s="9">
        <f t="shared" si="50"/>
        <v>-5000000</v>
      </c>
      <c r="G1359" s="9">
        <v>-50</v>
      </c>
      <c r="H1359" s="10">
        <v>-5366550</v>
      </c>
      <c r="I1359" s="11">
        <v>50798709845.864799</v>
      </c>
      <c r="J1359" s="11">
        <v>514494</v>
      </c>
      <c r="K1359" s="11">
        <v>98735.281355788014</v>
      </c>
      <c r="L1359" s="12">
        <v>429785.93221059907</v>
      </c>
      <c r="M1359" s="11">
        <v>1114</v>
      </c>
      <c r="N1359" s="13"/>
      <c r="O1359" t="str">
        <f t="shared" si="49"/>
        <v/>
      </c>
    </row>
    <row r="1360" spans="1:15" hidden="1">
      <c r="A1360" s="41">
        <v>2.2025000000000001</v>
      </c>
      <c r="B1360" s="14">
        <v>45692</v>
      </c>
      <c r="C1360" s="8" t="s">
        <v>13</v>
      </c>
      <c r="D1360" s="8" t="s">
        <v>14</v>
      </c>
      <c r="E1360" s="8" t="s">
        <v>14</v>
      </c>
      <c r="F1360" s="9">
        <f t="shared" si="50"/>
        <v>-900000</v>
      </c>
      <c r="G1360" s="9">
        <v>-9</v>
      </c>
      <c r="H1360" s="10">
        <v>-946629</v>
      </c>
      <c r="I1360" s="11">
        <v>18906162057.785217</v>
      </c>
      <c r="J1360" s="11">
        <v>189141</v>
      </c>
      <c r="K1360" s="11">
        <v>99958.031615488988</v>
      </c>
      <c r="L1360" s="12">
        <v>47006.715460599167</v>
      </c>
      <c r="M1360" s="11">
        <v>236</v>
      </c>
      <c r="N1360" s="13"/>
      <c r="O1360" t="str">
        <f t="shared" ref="O1360:O1423" si="51">IF(M1360=_xlfn.MAXIFS(M:M,D:D,D1360),"X","")</f>
        <v/>
      </c>
    </row>
    <row r="1361" spans="1:15" hidden="1">
      <c r="A1361" s="41">
        <v>2.2025000000000001</v>
      </c>
      <c r="B1361" s="14">
        <v>45692</v>
      </c>
      <c r="C1361" s="8" t="s">
        <v>13</v>
      </c>
      <c r="D1361" s="8" t="s">
        <v>15</v>
      </c>
      <c r="E1361" s="8" t="s">
        <v>15</v>
      </c>
      <c r="F1361" s="9">
        <f t="shared" si="50"/>
        <v>-9300000</v>
      </c>
      <c r="G1361" s="9">
        <v>-93</v>
      </c>
      <c r="H1361" s="10">
        <v>-9981783</v>
      </c>
      <c r="I1361" s="11">
        <v>50789527464.698708</v>
      </c>
      <c r="J1361" s="11">
        <v>514401</v>
      </c>
      <c r="K1361" s="11">
        <v>98735.281355788014</v>
      </c>
      <c r="L1361" s="12">
        <v>799401.83391171508</v>
      </c>
      <c r="M1361" s="11">
        <v>1115</v>
      </c>
      <c r="N1361" s="13"/>
      <c r="O1361" t="str">
        <f t="shared" si="51"/>
        <v/>
      </c>
    </row>
    <row r="1362" spans="1:15" hidden="1">
      <c r="A1362" s="41">
        <v>2.2025000000000001</v>
      </c>
      <c r="B1362" s="14">
        <v>45692</v>
      </c>
      <c r="C1362" s="8" t="s">
        <v>13</v>
      </c>
      <c r="D1362" s="8" t="s">
        <v>15</v>
      </c>
      <c r="E1362" s="8" t="s">
        <v>15</v>
      </c>
      <c r="F1362" s="9">
        <f t="shared" si="50"/>
        <v>-43800000</v>
      </c>
      <c r="G1362" s="9">
        <v>-438</v>
      </c>
      <c r="H1362" s="10">
        <v>-47010978</v>
      </c>
      <c r="I1362" s="11">
        <v>50746281411.464874</v>
      </c>
      <c r="J1362" s="11">
        <v>513963</v>
      </c>
      <c r="K1362" s="11">
        <v>98735.281355788014</v>
      </c>
      <c r="L1362" s="12">
        <v>3764924.7661648467</v>
      </c>
      <c r="M1362" s="11">
        <v>1116</v>
      </c>
      <c r="N1362" s="13"/>
      <c r="O1362" t="str">
        <f t="shared" si="51"/>
        <v/>
      </c>
    </row>
    <row r="1363" spans="1:15" hidden="1">
      <c r="A1363" s="41">
        <v>2.2025000000000001</v>
      </c>
      <c r="B1363" s="14">
        <v>45692</v>
      </c>
      <c r="C1363" s="8" t="s">
        <v>13</v>
      </c>
      <c r="D1363" s="8" t="s">
        <v>14</v>
      </c>
      <c r="E1363" s="8" t="s">
        <v>14</v>
      </c>
      <c r="F1363" s="9">
        <f t="shared" si="50"/>
        <v>-9500000</v>
      </c>
      <c r="G1363" s="9">
        <v>-95</v>
      </c>
      <c r="H1363" s="10">
        <v>-9992195</v>
      </c>
      <c r="I1363" s="11">
        <v>18896666044.781746</v>
      </c>
      <c r="J1363" s="11">
        <v>189046</v>
      </c>
      <c r="K1363" s="11">
        <v>99958.031615488988</v>
      </c>
      <c r="L1363" s="12">
        <v>496181.99652854539</v>
      </c>
      <c r="M1363" s="11">
        <v>237</v>
      </c>
      <c r="N1363" s="13"/>
      <c r="O1363" t="str">
        <f t="shared" si="51"/>
        <v/>
      </c>
    </row>
    <row r="1364" spans="1:15" hidden="1">
      <c r="A1364" s="41">
        <v>2.2025000000000001</v>
      </c>
      <c r="B1364" s="14">
        <v>45692</v>
      </c>
      <c r="C1364" s="8" t="s">
        <v>13</v>
      </c>
      <c r="D1364" s="8" t="s">
        <v>15</v>
      </c>
      <c r="E1364" s="8" t="s">
        <v>15</v>
      </c>
      <c r="F1364" s="9">
        <f t="shared" si="50"/>
        <v>-16200000</v>
      </c>
      <c r="G1364" s="9">
        <v>-162</v>
      </c>
      <c r="H1364" s="10">
        <v>-17387622</v>
      </c>
      <c r="I1364" s="11">
        <v>50730286295.885239</v>
      </c>
      <c r="J1364" s="11">
        <v>513801</v>
      </c>
      <c r="K1364" s="11">
        <v>98735.281355788014</v>
      </c>
      <c r="L1364" s="12">
        <v>1392506.4203623421</v>
      </c>
      <c r="M1364" s="11">
        <v>1117</v>
      </c>
      <c r="N1364" s="13"/>
      <c r="O1364" t="str">
        <f t="shared" si="51"/>
        <v/>
      </c>
    </row>
    <row r="1365" spans="1:15" hidden="1">
      <c r="A1365" s="41">
        <v>2.2025000000000001</v>
      </c>
      <c r="B1365" s="14">
        <v>45692</v>
      </c>
      <c r="C1365" s="8" t="s">
        <v>13</v>
      </c>
      <c r="D1365" s="8" t="s">
        <v>15</v>
      </c>
      <c r="E1365" s="8" t="s">
        <v>15</v>
      </c>
      <c r="F1365" s="9">
        <f t="shared" si="50"/>
        <v>-46500000</v>
      </c>
      <c r="G1365" s="9">
        <v>-465</v>
      </c>
      <c r="H1365" s="10">
        <v>-49908915</v>
      </c>
      <c r="I1365" s="11">
        <v>50684374390.054794</v>
      </c>
      <c r="J1365" s="11">
        <v>513336</v>
      </c>
      <c r="K1365" s="11">
        <v>98735.281355788014</v>
      </c>
      <c r="L1365" s="12">
        <v>3997009.1695585698</v>
      </c>
      <c r="M1365" s="11">
        <v>1118</v>
      </c>
      <c r="N1365" s="13"/>
      <c r="O1365" t="str">
        <f t="shared" si="51"/>
        <v/>
      </c>
    </row>
    <row r="1366" spans="1:15" hidden="1">
      <c r="A1366" s="41">
        <v>2.2025000000000001</v>
      </c>
      <c r="B1366" s="14">
        <v>45692</v>
      </c>
      <c r="C1366" s="8" t="s">
        <v>13</v>
      </c>
      <c r="D1366" s="8" t="s">
        <v>15</v>
      </c>
      <c r="E1366" s="8" t="s">
        <v>15</v>
      </c>
      <c r="F1366" s="9">
        <f t="shared" si="50"/>
        <v>-4900000</v>
      </c>
      <c r="G1366" s="9">
        <v>-49</v>
      </c>
      <c r="H1366" s="10">
        <v>-5259219</v>
      </c>
      <c r="I1366" s="11">
        <v>50679536361.268364</v>
      </c>
      <c r="J1366" s="11">
        <v>513287</v>
      </c>
      <c r="K1366" s="11">
        <v>98735.281355788014</v>
      </c>
      <c r="L1366" s="12">
        <v>421190.21356638707</v>
      </c>
      <c r="M1366" s="11">
        <v>1119</v>
      </c>
      <c r="N1366" s="13"/>
      <c r="O1366" t="str">
        <f t="shared" si="51"/>
        <v/>
      </c>
    </row>
    <row r="1367" spans="1:15" hidden="1">
      <c r="A1367" s="41">
        <v>2.2025000000000001</v>
      </c>
      <c r="B1367" s="14">
        <v>45692</v>
      </c>
      <c r="C1367" s="8" t="s">
        <v>13</v>
      </c>
      <c r="D1367" s="8" t="s">
        <v>15</v>
      </c>
      <c r="E1367" s="8" t="s">
        <v>15</v>
      </c>
      <c r="F1367" s="9">
        <f t="shared" si="50"/>
        <v>-9900000</v>
      </c>
      <c r="G1367" s="9">
        <v>-99</v>
      </c>
      <c r="H1367" s="10">
        <v>-10625769</v>
      </c>
      <c r="I1367" s="11">
        <v>50669761568.414139</v>
      </c>
      <c r="J1367" s="11">
        <v>513188</v>
      </c>
      <c r="K1367" s="11">
        <v>98735.281355788014</v>
      </c>
      <c r="L1367" s="12">
        <v>850976.14577698708</v>
      </c>
      <c r="M1367" s="11">
        <v>1120</v>
      </c>
      <c r="N1367" s="13"/>
      <c r="O1367" t="str">
        <f t="shared" si="51"/>
        <v/>
      </c>
    </row>
    <row r="1368" spans="1:15" hidden="1">
      <c r="A1368" s="41">
        <v>2.2025000000000001</v>
      </c>
      <c r="B1368" s="14">
        <v>45692</v>
      </c>
      <c r="C1368" s="8" t="s">
        <v>13</v>
      </c>
      <c r="D1368" s="8" t="s">
        <v>14</v>
      </c>
      <c r="E1368" s="8" t="s">
        <v>14</v>
      </c>
      <c r="F1368" s="9">
        <f t="shared" si="50"/>
        <v>-9500000</v>
      </c>
      <c r="G1368" s="9">
        <v>-95</v>
      </c>
      <c r="H1368" s="10">
        <v>-9992195</v>
      </c>
      <c r="I1368" s="11">
        <v>18887170031.778275</v>
      </c>
      <c r="J1368" s="11">
        <v>188951</v>
      </c>
      <c r="K1368" s="11">
        <v>99958.031615488988</v>
      </c>
      <c r="L1368" s="12">
        <v>496181.99652854539</v>
      </c>
      <c r="M1368" s="11">
        <v>238</v>
      </c>
      <c r="N1368" s="13"/>
      <c r="O1368" t="str">
        <f t="shared" si="51"/>
        <v/>
      </c>
    </row>
    <row r="1369" spans="1:15" hidden="1">
      <c r="A1369" s="41">
        <v>2.2025000000000001</v>
      </c>
      <c r="B1369" s="14">
        <v>45692</v>
      </c>
      <c r="C1369" s="8" t="s">
        <v>13</v>
      </c>
      <c r="D1369" s="8" t="s">
        <v>15</v>
      </c>
      <c r="E1369" s="8" t="s">
        <v>15</v>
      </c>
      <c r="F1369" s="9">
        <f t="shared" si="50"/>
        <v>-900000</v>
      </c>
      <c r="G1369" s="9">
        <v>-9</v>
      </c>
      <c r="H1369" s="10">
        <v>-965979</v>
      </c>
      <c r="I1369" s="11">
        <v>50668872950.881935</v>
      </c>
      <c r="J1369" s="11">
        <v>513179</v>
      </c>
      <c r="K1369" s="11">
        <v>98735.281355788014</v>
      </c>
      <c r="L1369" s="12">
        <v>77361.467797907884</v>
      </c>
      <c r="M1369" s="11">
        <v>1121</v>
      </c>
      <c r="N1369" s="13"/>
      <c r="O1369" t="str">
        <f t="shared" si="51"/>
        <v/>
      </c>
    </row>
    <row r="1370" spans="1:15" hidden="1">
      <c r="A1370" s="41">
        <v>2.2025000000000001</v>
      </c>
      <c r="B1370" s="14">
        <v>45692</v>
      </c>
      <c r="C1370" s="8" t="s">
        <v>13</v>
      </c>
      <c r="D1370" s="8" t="s">
        <v>15</v>
      </c>
      <c r="E1370" s="8" t="s">
        <v>15</v>
      </c>
      <c r="F1370" s="9">
        <f t="shared" si="50"/>
        <v>900000</v>
      </c>
      <c r="G1370" s="9">
        <v>9</v>
      </c>
      <c r="H1370" s="10">
        <v>964557</v>
      </c>
      <c r="I1370" s="11">
        <v>50669837507.881935</v>
      </c>
      <c r="J1370" s="11">
        <v>513188</v>
      </c>
      <c r="K1370" s="11">
        <v>98735.429331710664</v>
      </c>
      <c r="L1370" s="12">
        <v>0</v>
      </c>
      <c r="M1370" s="11">
        <v>1122</v>
      </c>
      <c r="N1370" s="13"/>
      <c r="O1370" t="str">
        <f t="shared" si="51"/>
        <v/>
      </c>
    </row>
    <row r="1371" spans="1:15" hidden="1">
      <c r="A1371" s="41">
        <v>2.2025000000000001</v>
      </c>
      <c r="B1371" s="14">
        <v>45692</v>
      </c>
      <c r="C1371" s="8" t="s">
        <v>13</v>
      </c>
      <c r="D1371" s="8" t="s">
        <v>15</v>
      </c>
      <c r="E1371" s="8" t="s">
        <v>15</v>
      </c>
      <c r="F1371" s="9">
        <f t="shared" si="50"/>
        <v>465700000</v>
      </c>
      <c r="G1371" s="9">
        <v>4657</v>
      </c>
      <c r="H1371" s="10">
        <v>499719385</v>
      </c>
      <c r="I1371" s="11">
        <v>51169556892.881935</v>
      </c>
      <c r="J1371" s="11">
        <v>517845</v>
      </c>
      <c r="K1371" s="11">
        <v>98812.495810294466</v>
      </c>
      <c r="L1371" s="12">
        <v>0</v>
      </c>
      <c r="M1371" s="11">
        <v>1123</v>
      </c>
      <c r="N1371" s="13"/>
      <c r="O1371" t="str">
        <f t="shared" si="51"/>
        <v/>
      </c>
    </row>
    <row r="1372" spans="1:15" hidden="1">
      <c r="A1372" s="41">
        <v>2.2025000000000001</v>
      </c>
      <c r="B1372" s="14">
        <v>45692</v>
      </c>
      <c r="C1372" s="8" t="s">
        <v>13</v>
      </c>
      <c r="D1372" s="8" t="s">
        <v>15</v>
      </c>
      <c r="E1372" s="8" t="s">
        <v>15</v>
      </c>
      <c r="F1372" s="9">
        <f t="shared" si="50"/>
        <v>-3500000</v>
      </c>
      <c r="G1372" s="9">
        <v>-35</v>
      </c>
      <c r="H1372" s="10">
        <v>-3756585</v>
      </c>
      <c r="I1372" s="11">
        <v>51166098455.528572</v>
      </c>
      <c r="J1372" s="11">
        <v>517810</v>
      </c>
      <c r="K1372" s="11">
        <v>98812.495810294466</v>
      </c>
      <c r="L1372" s="12">
        <v>298147.64663969353</v>
      </c>
      <c r="M1372" s="11">
        <v>1124</v>
      </c>
      <c r="N1372" s="13"/>
      <c r="O1372" t="str">
        <f t="shared" si="51"/>
        <v/>
      </c>
    </row>
    <row r="1373" spans="1:15" hidden="1">
      <c r="A1373" s="41">
        <v>2.2025000000000001</v>
      </c>
      <c r="B1373" s="14">
        <v>45692</v>
      </c>
      <c r="C1373" s="8" t="s">
        <v>13</v>
      </c>
      <c r="D1373" s="8" t="s">
        <v>15</v>
      </c>
      <c r="E1373" s="8" t="s">
        <v>15</v>
      </c>
      <c r="F1373" s="9">
        <f t="shared" si="50"/>
        <v>-28600000</v>
      </c>
      <c r="G1373" s="9">
        <v>-286</v>
      </c>
      <c r="H1373" s="10">
        <v>-30696666</v>
      </c>
      <c r="I1373" s="11">
        <v>51137838081.72683</v>
      </c>
      <c r="J1373" s="11">
        <v>517524</v>
      </c>
      <c r="K1373" s="11">
        <v>98812.495810294466</v>
      </c>
      <c r="L1373" s="12">
        <v>2436292.1982557811</v>
      </c>
      <c r="M1373" s="11">
        <v>1125</v>
      </c>
      <c r="N1373" s="13"/>
      <c r="O1373" t="str">
        <f t="shared" si="51"/>
        <v/>
      </c>
    </row>
    <row r="1374" spans="1:15" hidden="1">
      <c r="A1374" s="41">
        <v>2.2025000000000001</v>
      </c>
      <c r="B1374" s="14">
        <v>45692</v>
      </c>
      <c r="C1374" s="8" t="s">
        <v>13</v>
      </c>
      <c r="D1374" s="8" t="s">
        <v>15</v>
      </c>
      <c r="E1374" s="8" t="s">
        <v>15</v>
      </c>
      <c r="F1374" s="9">
        <f t="shared" si="50"/>
        <v>-4600000</v>
      </c>
      <c r="G1374" s="9">
        <v>-46</v>
      </c>
      <c r="H1374" s="10">
        <v>-4937226</v>
      </c>
      <c r="I1374" s="11">
        <v>51133292706.919556</v>
      </c>
      <c r="J1374" s="11">
        <v>517478</v>
      </c>
      <c r="K1374" s="11">
        <v>98812.495810294466</v>
      </c>
      <c r="L1374" s="12">
        <v>391851.1927264547</v>
      </c>
      <c r="M1374" s="11">
        <v>1126</v>
      </c>
      <c r="N1374" s="13"/>
      <c r="O1374" t="str">
        <f t="shared" si="51"/>
        <v/>
      </c>
    </row>
    <row r="1375" spans="1:15" hidden="1">
      <c r="A1375" s="41">
        <v>2.2025000000000001</v>
      </c>
      <c r="B1375" s="14">
        <v>45692</v>
      </c>
      <c r="C1375" s="8" t="s">
        <v>13</v>
      </c>
      <c r="D1375" s="8" t="s">
        <v>15</v>
      </c>
      <c r="E1375" s="8" t="s">
        <v>15</v>
      </c>
      <c r="F1375" s="9">
        <f t="shared" si="50"/>
        <v>-1600000</v>
      </c>
      <c r="G1375" s="9">
        <v>-16</v>
      </c>
      <c r="H1375" s="10">
        <v>-1717296</v>
      </c>
      <c r="I1375" s="11">
        <v>51131711706.986588</v>
      </c>
      <c r="J1375" s="11">
        <v>517462</v>
      </c>
      <c r="K1375" s="11">
        <v>98812.495810294466</v>
      </c>
      <c r="L1375" s="12">
        <v>136296.06703528855</v>
      </c>
      <c r="M1375" s="11">
        <v>1127</v>
      </c>
      <c r="N1375" s="13"/>
      <c r="O1375" t="str">
        <f t="shared" si="51"/>
        <v/>
      </c>
    </row>
    <row r="1376" spans="1:15" hidden="1">
      <c r="A1376" s="41">
        <v>2.2025000000000001</v>
      </c>
      <c r="B1376" s="14">
        <v>45692</v>
      </c>
      <c r="C1376" s="8" t="s">
        <v>13</v>
      </c>
      <c r="D1376" s="8" t="s">
        <v>14</v>
      </c>
      <c r="E1376" s="8" t="s">
        <v>14</v>
      </c>
      <c r="F1376" s="9">
        <f t="shared" si="50"/>
        <v>-9500000</v>
      </c>
      <c r="G1376" s="9">
        <v>-95</v>
      </c>
      <c r="H1376" s="10">
        <v>-9992195</v>
      </c>
      <c r="I1376" s="11">
        <v>18877674018.774803</v>
      </c>
      <c r="J1376" s="11">
        <v>188856</v>
      </c>
      <c r="K1376" s="11">
        <v>99958.031615488988</v>
      </c>
      <c r="L1376" s="12">
        <v>496181.99652854539</v>
      </c>
      <c r="M1376" s="11">
        <v>239</v>
      </c>
      <c r="N1376" s="13"/>
      <c r="O1376" t="str">
        <f t="shared" si="51"/>
        <v/>
      </c>
    </row>
    <row r="1377" spans="1:15" hidden="1">
      <c r="A1377" s="41">
        <v>2.2025000000000001</v>
      </c>
      <c r="B1377" s="14">
        <v>45692</v>
      </c>
      <c r="C1377" s="8" t="s">
        <v>13</v>
      </c>
      <c r="D1377" s="8" t="s">
        <v>15</v>
      </c>
      <c r="E1377" s="8" t="s">
        <v>15</v>
      </c>
      <c r="F1377" s="9">
        <f t="shared" si="50"/>
        <v>-18600000</v>
      </c>
      <c r="G1377" s="9">
        <v>-186</v>
      </c>
      <c r="H1377" s="10">
        <v>-19963566</v>
      </c>
      <c r="I1377" s="11">
        <v>51113332582.765869</v>
      </c>
      <c r="J1377" s="11">
        <v>517276</v>
      </c>
      <c r="K1377" s="11">
        <v>98812.495810294466</v>
      </c>
      <c r="L1377" s="12">
        <v>1584441.7792852297</v>
      </c>
      <c r="M1377" s="11">
        <v>1128</v>
      </c>
      <c r="N1377" s="13"/>
      <c r="O1377" t="str">
        <f t="shared" si="51"/>
        <v/>
      </c>
    </row>
    <row r="1378" spans="1:15" hidden="1">
      <c r="A1378" s="41">
        <v>2.2025000000000001</v>
      </c>
      <c r="B1378" s="14">
        <v>45692</v>
      </c>
      <c r="C1378" s="8" t="s">
        <v>13</v>
      </c>
      <c r="D1378" s="8" t="s">
        <v>14</v>
      </c>
      <c r="E1378" s="8" t="s">
        <v>14</v>
      </c>
      <c r="F1378" s="9">
        <f t="shared" si="50"/>
        <v>-9500000</v>
      </c>
      <c r="G1378" s="9">
        <v>-95</v>
      </c>
      <c r="H1378" s="10">
        <v>-9992195</v>
      </c>
      <c r="I1378" s="11">
        <v>18868178005.771332</v>
      </c>
      <c r="J1378" s="11">
        <v>188761</v>
      </c>
      <c r="K1378" s="11">
        <v>99958.031615488988</v>
      </c>
      <c r="L1378" s="12">
        <v>496181.99652854539</v>
      </c>
      <c r="M1378" s="11">
        <v>240</v>
      </c>
      <c r="N1378" s="13"/>
      <c r="O1378" t="str">
        <f t="shared" si="51"/>
        <v/>
      </c>
    </row>
    <row r="1379" spans="1:15" hidden="1">
      <c r="A1379" s="41">
        <v>2.2025000000000001</v>
      </c>
      <c r="B1379" s="14">
        <v>45692</v>
      </c>
      <c r="C1379" s="8" t="s">
        <v>13</v>
      </c>
      <c r="D1379" s="8" t="s">
        <v>15</v>
      </c>
      <c r="E1379" s="8" t="s">
        <v>15</v>
      </c>
      <c r="F1379" s="9">
        <f t="shared" si="50"/>
        <v>-4900000</v>
      </c>
      <c r="G1379" s="9">
        <v>-49</v>
      </c>
      <c r="H1379" s="10">
        <v>-5259219</v>
      </c>
      <c r="I1379" s="11">
        <v>51108490770.471169</v>
      </c>
      <c r="J1379" s="11">
        <v>517227</v>
      </c>
      <c r="K1379" s="11">
        <v>98812.495810294466</v>
      </c>
      <c r="L1379" s="12">
        <v>417406.70529557113</v>
      </c>
      <c r="M1379" s="11">
        <v>1129</v>
      </c>
      <c r="N1379" s="13"/>
      <c r="O1379" t="str">
        <f t="shared" si="51"/>
        <v/>
      </c>
    </row>
    <row r="1380" spans="1:15" hidden="1">
      <c r="A1380" s="41">
        <v>2.2025000000000001</v>
      </c>
      <c r="B1380" s="14">
        <v>45692</v>
      </c>
      <c r="C1380" s="8" t="s">
        <v>13</v>
      </c>
      <c r="D1380" s="8" t="s">
        <v>15</v>
      </c>
      <c r="E1380" s="8" t="s">
        <v>15</v>
      </c>
      <c r="F1380" s="9">
        <f t="shared" si="50"/>
        <v>-21000000</v>
      </c>
      <c r="G1380" s="9">
        <v>-210</v>
      </c>
      <c r="H1380" s="10">
        <v>-22539510</v>
      </c>
      <c r="I1380" s="11">
        <v>51087740146.351006</v>
      </c>
      <c r="J1380" s="11">
        <v>517017</v>
      </c>
      <c r="K1380" s="11">
        <v>98812.495810294466</v>
      </c>
      <c r="L1380" s="12">
        <v>1788885.8798381612</v>
      </c>
      <c r="M1380" s="11">
        <v>1130</v>
      </c>
      <c r="N1380" s="13"/>
      <c r="O1380" t="str">
        <f t="shared" si="51"/>
        <v/>
      </c>
    </row>
    <row r="1381" spans="1:15" hidden="1">
      <c r="A1381" s="41">
        <v>2.2025000000000001</v>
      </c>
      <c r="B1381" s="14">
        <v>45692</v>
      </c>
      <c r="C1381" s="8" t="s">
        <v>13</v>
      </c>
      <c r="D1381" s="8" t="s">
        <v>15</v>
      </c>
      <c r="E1381" s="8" t="s">
        <v>15</v>
      </c>
      <c r="F1381" s="9">
        <f t="shared" si="50"/>
        <v>-8900000</v>
      </c>
      <c r="G1381" s="9">
        <v>-89</v>
      </c>
      <c r="H1381" s="10">
        <v>-9552459</v>
      </c>
      <c r="I1381" s="11">
        <v>51078945834.223892</v>
      </c>
      <c r="J1381" s="11">
        <v>516928</v>
      </c>
      <c r="K1381" s="11">
        <v>98812.495810294466</v>
      </c>
      <c r="L1381" s="12">
        <v>758146.87288379297</v>
      </c>
      <c r="M1381" s="11">
        <v>1131</v>
      </c>
      <c r="N1381" s="13"/>
      <c r="O1381" t="str">
        <f t="shared" si="51"/>
        <v/>
      </c>
    </row>
    <row r="1382" spans="1:15" hidden="1">
      <c r="A1382" s="41">
        <v>2.2025000000000001</v>
      </c>
      <c r="B1382" s="14">
        <v>45692</v>
      </c>
      <c r="C1382" s="8" t="s">
        <v>13</v>
      </c>
      <c r="D1382" s="8" t="s">
        <v>15</v>
      </c>
      <c r="E1382" s="8" t="s">
        <v>15</v>
      </c>
      <c r="F1382" s="9">
        <f t="shared" si="50"/>
        <v>-186200000</v>
      </c>
      <c r="G1382" s="9">
        <v>-1862</v>
      </c>
      <c r="H1382" s="10">
        <v>-199850322</v>
      </c>
      <c r="I1382" s="11">
        <v>50894956967.025124</v>
      </c>
      <c r="J1382" s="11">
        <v>515066</v>
      </c>
      <c r="K1382" s="11">
        <v>98812.495810294466</v>
      </c>
      <c r="L1382" s="12">
        <v>15861454.801231712</v>
      </c>
      <c r="M1382" s="11">
        <v>1132</v>
      </c>
      <c r="N1382" s="13"/>
      <c r="O1382" t="str">
        <f t="shared" si="51"/>
        <v/>
      </c>
    </row>
    <row r="1383" spans="1:15" hidden="1">
      <c r="A1383" s="41">
        <v>2.2025000000000001</v>
      </c>
      <c r="B1383" s="14">
        <v>45692</v>
      </c>
      <c r="C1383" s="8" t="s">
        <v>13</v>
      </c>
      <c r="D1383" s="8" t="s">
        <v>14</v>
      </c>
      <c r="E1383" s="8" t="s">
        <v>14</v>
      </c>
      <c r="F1383" s="9">
        <f t="shared" si="50"/>
        <v>-900000</v>
      </c>
      <c r="G1383" s="9">
        <v>-9</v>
      </c>
      <c r="H1383" s="10">
        <v>-946629</v>
      </c>
      <c r="I1383" s="11">
        <v>18867278383.486794</v>
      </c>
      <c r="J1383" s="11">
        <v>188752</v>
      </c>
      <c r="K1383" s="11">
        <v>99958.031615488988</v>
      </c>
      <c r="L1383" s="12">
        <v>47006.715460599167</v>
      </c>
      <c r="M1383" s="11">
        <v>241</v>
      </c>
      <c r="N1383" s="13"/>
      <c r="O1383" t="str">
        <f t="shared" si="51"/>
        <v/>
      </c>
    </row>
    <row r="1384" spans="1:15" hidden="1">
      <c r="A1384" s="41">
        <v>2.2025000000000001</v>
      </c>
      <c r="B1384" s="14">
        <v>45692</v>
      </c>
      <c r="C1384" s="8" t="s">
        <v>13</v>
      </c>
      <c r="D1384" s="8" t="s">
        <v>15</v>
      </c>
      <c r="E1384" s="8" t="s">
        <v>15</v>
      </c>
      <c r="F1384" s="9">
        <f t="shared" si="50"/>
        <v>-6500000</v>
      </c>
      <c r="G1384" s="9">
        <v>-65</v>
      </c>
      <c r="H1384" s="10">
        <v>-6976515</v>
      </c>
      <c r="I1384" s="11">
        <v>50888534154.797455</v>
      </c>
      <c r="J1384" s="11">
        <v>515001</v>
      </c>
      <c r="K1384" s="11">
        <v>98812.495810294466</v>
      </c>
      <c r="L1384" s="12">
        <v>553702.77233085968</v>
      </c>
      <c r="M1384" s="11">
        <v>1133</v>
      </c>
      <c r="N1384" s="13"/>
      <c r="O1384" t="str">
        <f t="shared" si="51"/>
        <v/>
      </c>
    </row>
    <row r="1385" spans="1:15" hidden="1">
      <c r="A1385" s="41">
        <v>2.2025000000000001</v>
      </c>
      <c r="B1385" s="14">
        <v>45692</v>
      </c>
      <c r="C1385" s="8" t="s">
        <v>13</v>
      </c>
      <c r="D1385" s="8" t="s">
        <v>15</v>
      </c>
      <c r="E1385" s="8" t="s">
        <v>15</v>
      </c>
      <c r="F1385" s="9">
        <f t="shared" si="50"/>
        <v>-3200000</v>
      </c>
      <c r="G1385" s="9">
        <v>-32</v>
      </c>
      <c r="H1385" s="10">
        <v>-3434592</v>
      </c>
      <c r="I1385" s="11">
        <v>50885372154.931526</v>
      </c>
      <c r="J1385" s="11">
        <v>514969</v>
      </c>
      <c r="K1385" s="11">
        <v>98812.495810294466</v>
      </c>
      <c r="L1385" s="12">
        <v>272592.1340705771</v>
      </c>
      <c r="M1385" s="11">
        <v>1134</v>
      </c>
      <c r="N1385" s="13"/>
      <c r="O1385" t="str">
        <f t="shared" si="51"/>
        <v/>
      </c>
    </row>
    <row r="1386" spans="1:15" hidden="1">
      <c r="A1386" s="41">
        <v>2.2025000000000001</v>
      </c>
      <c r="B1386" s="14">
        <v>45692</v>
      </c>
      <c r="C1386" s="8" t="s">
        <v>13</v>
      </c>
      <c r="D1386" s="8" t="s">
        <v>15</v>
      </c>
      <c r="E1386" s="8" t="s">
        <v>15</v>
      </c>
      <c r="F1386" s="9">
        <f t="shared" si="50"/>
        <v>-43000000</v>
      </c>
      <c r="G1386" s="9">
        <v>-430</v>
      </c>
      <c r="H1386" s="10">
        <v>-46152330</v>
      </c>
      <c r="I1386" s="11">
        <v>50842882781.733101</v>
      </c>
      <c r="J1386" s="11">
        <v>514539</v>
      </c>
      <c r="K1386" s="11">
        <v>98812.495810294466</v>
      </c>
      <c r="L1386" s="12">
        <v>3662956.8015733808</v>
      </c>
      <c r="M1386" s="11">
        <v>1135</v>
      </c>
      <c r="N1386" s="13"/>
      <c r="O1386" t="str">
        <f t="shared" si="51"/>
        <v/>
      </c>
    </row>
    <row r="1387" spans="1:15" hidden="1">
      <c r="A1387" s="41">
        <v>2.2025000000000001</v>
      </c>
      <c r="B1387" s="14">
        <v>45692</v>
      </c>
      <c r="C1387" s="8" t="s">
        <v>13</v>
      </c>
      <c r="D1387" s="8" t="s">
        <v>15</v>
      </c>
      <c r="E1387" s="8" t="s">
        <v>15</v>
      </c>
      <c r="F1387" s="9">
        <f t="shared" si="50"/>
        <v>-46500000</v>
      </c>
      <c r="G1387" s="9">
        <v>-465</v>
      </c>
      <c r="H1387" s="10">
        <v>-49908915</v>
      </c>
      <c r="I1387" s="11">
        <v>50796934971.181313</v>
      </c>
      <c r="J1387" s="11">
        <v>514074</v>
      </c>
      <c r="K1387" s="11">
        <v>98812.495810294466</v>
      </c>
      <c r="L1387" s="12">
        <v>3961104.4482130706</v>
      </c>
      <c r="M1387" s="11">
        <v>1136</v>
      </c>
      <c r="N1387" s="13"/>
      <c r="O1387" t="str">
        <f t="shared" si="51"/>
        <v/>
      </c>
    </row>
    <row r="1388" spans="1:15" hidden="1">
      <c r="A1388" s="41">
        <v>2.2025000000000001</v>
      </c>
      <c r="B1388" s="14">
        <v>45692</v>
      </c>
      <c r="C1388" s="8" t="s">
        <v>13</v>
      </c>
      <c r="D1388" s="8" t="s">
        <v>15</v>
      </c>
      <c r="E1388" s="8" t="s">
        <v>15</v>
      </c>
      <c r="F1388" s="9">
        <f t="shared" si="50"/>
        <v>-15300000</v>
      </c>
      <c r="G1388" s="9">
        <v>-153</v>
      </c>
      <c r="H1388" s="10">
        <v>-16421643</v>
      </c>
      <c r="I1388" s="11">
        <v>50781816659.322334</v>
      </c>
      <c r="J1388" s="11">
        <v>513921</v>
      </c>
      <c r="K1388" s="11">
        <v>98812.495810294466</v>
      </c>
      <c r="L1388" s="12">
        <v>1303331.1410249472</v>
      </c>
      <c r="M1388" s="11">
        <v>1137</v>
      </c>
      <c r="N1388" s="13"/>
      <c r="O1388" t="str">
        <f t="shared" si="51"/>
        <v/>
      </c>
    </row>
    <row r="1389" spans="1:15" hidden="1">
      <c r="A1389" s="41">
        <v>2.2025000000000001</v>
      </c>
      <c r="B1389" s="14">
        <v>45692</v>
      </c>
      <c r="C1389" s="8" t="s">
        <v>13</v>
      </c>
      <c r="D1389" s="8" t="s">
        <v>15</v>
      </c>
      <c r="E1389" s="8" t="s">
        <v>15</v>
      </c>
      <c r="F1389" s="9">
        <f t="shared" si="50"/>
        <v>-2400000</v>
      </c>
      <c r="G1389" s="9">
        <v>-24</v>
      </c>
      <c r="H1389" s="10">
        <v>-2575944</v>
      </c>
      <c r="I1389" s="11">
        <v>50779445159.42289</v>
      </c>
      <c r="J1389" s="11">
        <v>513897</v>
      </c>
      <c r="K1389" s="11">
        <v>98812.495810294466</v>
      </c>
      <c r="L1389" s="12">
        <v>204444.10055293282</v>
      </c>
      <c r="M1389" s="11">
        <v>1138</v>
      </c>
      <c r="N1389" s="13"/>
      <c r="O1389" t="str">
        <f t="shared" si="51"/>
        <v/>
      </c>
    </row>
    <row r="1390" spans="1:15" hidden="1">
      <c r="A1390" s="41">
        <v>2.2025000000000001</v>
      </c>
      <c r="B1390" s="14">
        <v>45692</v>
      </c>
      <c r="C1390" s="8" t="s">
        <v>13</v>
      </c>
      <c r="D1390" s="8" t="s">
        <v>15</v>
      </c>
      <c r="E1390" s="8" t="s">
        <v>15</v>
      </c>
      <c r="F1390" s="9">
        <f t="shared" si="50"/>
        <v>-3700000</v>
      </c>
      <c r="G1390" s="9">
        <v>-37</v>
      </c>
      <c r="H1390" s="10">
        <v>-3971247</v>
      </c>
      <c r="I1390" s="11">
        <v>50775789097.077911</v>
      </c>
      <c r="J1390" s="11">
        <v>513860</v>
      </c>
      <c r="K1390" s="11">
        <v>98812.495810294466</v>
      </c>
      <c r="L1390" s="12">
        <v>315184.65501910495</v>
      </c>
      <c r="M1390" s="11">
        <v>1139</v>
      </c>
      <c r="N1390" s="13"/>
      <c r="O1390" t="str">
        <f t="shared" si="51"/>
        <v/>
      </c>
    </row>
    <row r="1391" spans="1:15" hidden="1">
      <c r="A1391" s="41">
        <v>2.2025000000000001</v>
      </c>
      <c r="B1391" s="14">
        <v>45692</v>
      </c>
      <c r="C1391" s="8" t="s">
        <v>13</v>
      </c>
      <c r="D1391" s="8" t="s">
        <v>15</v>
      </c>
      <c r="E1391" s="8" t="s">
        <v>15</v>
      </c>
      <c r="F1391" s="9">
        <f t="shared" si="50"/>
        <v>-4600000</v>
      </c>
      <c r="G1391" s="9">
        <v>-46</v>
      </c>
      <c r="H1391" s="10">
        <v>-4937226</v>
      </c>
      <c r="I1391" s="11">
        <v>50771243722.270638</v>
      </c>
      <c r="J1391" s="11">
        <v>513814</v>
      </c>
      <c r="K1391" s="11">
        <v>98812.495810294466</v>
      </c>
      <c r="L1391" s="12">
        <v>391851.1927264547</v>
      </c>
      <c r="M1391" s="11">
        <v>1140</v>
      </c>
      <c r="N1391" s="13"/>
      <c r="O1391" t="str">
        <f t="shared" si="51"/>
        <v/>
      </c>
    </row>
    <row r="1392" spans="1:15" hidden="1">
      <c r="A1392" s="41">
        <v>2.2025000000000001</v>
      </c>
      <c r="B1392" s="14">
        <v>45692</v>
      </c>
      <c r="C1392" s="8" t="s">
        <v>13</v>
      </c>
      <c r="D1392" s="8" t="s">
        <v>14</v>
      </c>
      <c r="E1392" s="8" t="s">
        <v>14</v>
      </c>
      <c r="F1392" s="9">
        <f t="shared" si="50"/>
        <v>-4700000</v>
      </c>
      <c r="G1392" s="9">
        <v>-47</v>
      </c>
      <c r="H1392" s="10">
        <v>-4943507</v>
      </c>
      <c r="I1392" s="11">
        <v>18862580356.000866</v>
      </c>
      <c r="J1392" s="11">
        <v>188705</v>
      </c>
      <c r="K1392" s="11">
        <v>99958.031615488988</v>
      </c>
      <c r="L1392" s="12">
        <v>245479.51407201774</v>
      </c>
      <c r="M1392" s="11">
        <v>242</v>
      </c>
      <c r="N1392" s="13"/>
      <c r="O1392" t="str">
        <f t="shared" si="51"/>
        <v/>
      </c>
    </row>
    <row r="1393" spans="1:15" hidden="1">
      <c r="A1393" s="41">
        <v>2.2025000000000001</v>
      </c>
      <c r="B1393" s="14">
        <v>45692</v>
      </c>
      <c r="C1393" s="8" t="s">
        <v>13</v>
      </c>
      <c r="D1393" s="8" t="s">
        <v>14</v>
      </c>
      <c r="E1393" s="8" t="s">
        <v>14</v>
      </c>
      <c r="F1393" s="9">
        <f t="shared" si="50"/>
        <v>-4700000</v>
      </c>
      <c r="G1393" s="9">
        <v>-47</v>
      </c>
      <c r="H1393" s="10">
        <v>-4943507</v>
      </c>
      <c r="I1393" s="11">
        <v>18857882328.514938</v>
      </c>
      <c r="J1393" s="11">
        <v>188658</v>
      </c>
      <c r="K1393" s="11">
        <v>99958.031615488988</v>
      </c>
      <c r="L1393" s="12">
        <v>245479.51407201774</v>
      </c>
      <c r="M1393" s="11">
        <v>243</v>
      </c>
      <c r="N1393" s="13"/>
      <c r="O1393" t="str">
        <f t="shared" si="51"/>
        <v/>
      </c>
    </row>
    <row r="1394" spans="1:15" hidden="1">
      <c r="A1394" s="41">
        <v>2.2025000000000001</v>
      </c>
      <c r="B1394" s="14">
        <v>45692</v>
      </c>
      <c r="C1394" s="8" t="s">
        <v>13</v>
      </c>
      <c r="D1394" s="8" t="s">
        <v>15</v>
      </c>
      <c r="E1394" s="8" t="s">
        <v>15</v>
      </c>
      <c r="F1394" s="9">
        <f t="shared" si="50"/>
        <v>-900000</v>
      </c>
      <c r="G1394" s="9">
        <v>-9</v>
      </c>
      <c r="H1394" s="10">
        <v>-965979</v>
      </c>
      <c r="I1394" s="11">
        <v>50770354409.808342</v>
      </c>
      <c r="J1394" s="11">
        <v>513805</v>
      </c>
      <c r="K1394" s="11">
        <v>98812.495810294466</v>
      </c>
      <c r="L1394" s="12">
        <v>76666.537707349751</v>
      </c>
      <c r="M1394" s="11">
        <v>1141</v>
      </c>
      <c r="N1394" s="13"/>
      <c r="O1394" t="str">
        <f t="shared" si="51"/>
        <v/>
      </c>
    </row>
    <row r="1395" spans="1:15" hidden="1">
      <c r="A1395" s="41">
        <v>2.2025000000000001</v>
      </c>
      <c r="B1395" s="14">
        <v>45692</v>
      </c>
      <c r="C1395" s="8" t="s">
        <v>13</v>
      </c>
      <c r="D1395" s="8" t="s">
        <v>15</v>
      </c>
      <c r="E1395" s="8" t="s">
        <v>15</v>
      </c>
      <c r="F1395" s="9">
        <f t="shared" si="50"/>
        <v>-9300000</v>
      </c>
      <c r="G1395" s="9">
        <v>-93</v>
      </c>
      <c r="H1395" s="10">
        <v>-9981783</v>
      </c>
      <c r="I1395" s="11">
        <v>50761164847.697983</v>
      </c>
      <c r="J1395" s="11">
        <v>513712</v>
      </c>
      <c r="K1395" s="11">
        <v>98812.495810294466</v>
      </c>
      <c r="L1395" s="12">
        <v>792220.88964261487</v>
      </c>
      <c r="M1395" s="11">
        <v>1142</v>
      </c>
      <c r="N1395" s="13"/>
      <c r="O1395" t="str">
        <f t="shared" si="51"/>
        <v/>
      </c>
    </row>
    <row r="1396" spans="1:15" hidden="1">
      <c r="A1396" s="41">
        <v>2.2025000000000001</v>
      </c>
      <c r="B1396" s="14">
        <v>45692</v>
      </c>
      <c r="C1396" s="8" t="s">
        <v>13</v>
      </c>
      <c r="D1396" s="8" t="s">
        <v>15</v>
      </c>
      <c r="E1396" s="8" t="s">
        <v>15</v>
      </c>
      <c r="F1396" s="9">
        <f t="shared" si="50"/>
        <v>-4600000</v>
      </c>
      <c r="G1396" s="9">
        <v>-46</v>
      </c>
      <c r="H1396" s="10">
        <v>-4937226</v>
      </c>
      <c r="I1396" s="11">
        <v>50756619472.890709</v>
      </c>
      <c r="J1396" s="11">
        <v>513666</v>
      </c>
      <c r="K1396" s="11">
        <v>98812.495810294466</v>
      </c>
      <c r="L1396" s="12">
        <v>391851.1927264547</v>
      </c>
      <c r="M1396" s="11">
        <v>1143</v>
      </c>
      <c r="N1396" s="13"/>
      <c r="O1396" t="str">
        <f t="shared" si="51"/>
        <v/>
      </c>
    </row>
    <row r="1397" spans="1:15" hidden="1">
      <c r="A1397" s="41">
        <v>2.2025000000000001</v>
      </c>
      <c r="B1397" s="14">
        <v>45692</v>
      </c>
      <c r="C1397" s="8" t="s">
        <v>13</v>
      </c>
      <c r="D1397" s="8" t="s">
        <v>15</v>
      </c>
      <c r="E1397" s="8" t="s">
        <v>15</v>
      </c>
      <c r="F1397" s="9">
        <f t="shared" si="50"/>
        <v>-4600000</v>
      </c>
      <c r="G1397" s="9">
        <v>-46</v>
      </c>
      <c r="H1397" s="10">
        <v>-4937226</v>
      </c>
      <c r="I1397" s="11">
        <v>50752074098.083435</v>
      </c>
      <c r="J1397" s="11">
        <v>513620</v>
      </c>
      <c r="K1397" s="11">
        <v>98812.495810294466</v>
      </c>
      <c r="L1397" s="12">
        <v>391851.1927264547</v>
      </c>
      <c r="M1397" s="11">
        <v>1144</v>
      </c>
      <c r="N1397" s="13"/>
      <c r="O1397" t="str">
        <f t="shared" si="51"/>
        <v/>
      </c>
    </row>
    <row r="1398" spans="1:15" hidden="1">
      <c r="A1398" s="41">
        <v>2.2025000000000001</v>
      </c>
      <c r="B1398" s="14">
        <v>45692</v>
      </c>
      <c r="C1398" s="8" t="s">
        <v>13</v>
      </c>
      <c r="D1398" s="8" t="s">
        <v>14</v>
      </c>
      <c r="E1398" s="8" t="s">
        <v>14</v>
      </c>
      <c r="F1398" s="9">
        <f t="shared" si="50"/>
        <v>-9500000</v>
      </c>
      <c r="G1398" s="9">
        <v>-95</v>
      </c>
      <c r="H1398" s="10">
        <v>-9992195</v>
      </c>
      <c r="I1398" s="11">
        <v>18848386315.511467</v>
      </c>
      <c r="J1398" s="11">
        <v>188563</v>
      </c>
      <c r="K1398" s="11">
        <v>99958.031615488988</v>
      </c>
      <c r="L1398" s="12">
        <v>496181.99652854539</v>
      </c>
      <c r="M1398" s="11">
        <v>244</v>
      </c>
      <c r="N1398" s="13"/>
      <c r="O1398" t="str">
        <f t="shared" si="51"/>
        <v/>
      </c>
    </row>
    <row r="1399" spans="1:15" hidden="1">
      <c r="A1399" s="41">
        <v>2.2025000000000001</v>
      </c>
      <c r="B1399" s="14">
        <v>45692</v>
      </c>
      <c r="C1399" s="8" t="s">
        <v>13</v>
      </c>
      <c r="D1399" s="8" t="s">
        <v>15</v>
      </c>
      <c r="E1399" s="8" t="s">
        <v>15</v>
      </c>
      <c r="F1399" s="9">
        <f t="shared" si="50"/>
        <v>-270000000</v>
      </c>
      <c r="G1399" s="9">
        <v>-2700</v>
      </c>
      <c r="H1399" s="10">
        <v>-289793700</v>
      </c>
      <c r="I1399" s="11">
        <v>50485280359.395638</v>
      </c>
      <c r="J1399" s="11">
        <v>510920</v>
      </c>
      <c r="K1399" s="11">
        <v>98812.495810294466</v>
      </c>
      <c r="L1399" s="12">
        <v>22999961.312204957</v>
      </c>
      <c r="M1399" s="11">
        <v>1145</v>
      </c>
      <c r="N1399" s="13"/>
      <c r="O1399" t="str">
        <f t="shared" si="51"/>
        <v/>
      </c>
    </row>
    <row r="1400" spans="1:15" hidden="1">
      <c r="A1400" s="41">
        <v>2.2025000000000001</v>
      </c>
      <c r="B1400" s="14">
        <v>45692</v>
      </c>
      <c r="C1400" s="8" t="s">
        <v>13</v>
      </c>
      <c r="D1400" s="8" t="s">
        <v>15</v>
      </c>
      <c r="E1400" s="8" t="s">
        <v>15</v>
      </c>
      <c r="F1400" s="9">
        <f t="shared" si="50"/>
        <v>-1800000</v>
      </c>
      <c r="G1400" s="9">
        <v>-18</v>
      </c>
      <c r="H1400" s="10">
        <v>-1931958</v>
      </c>
      <c r="I1400" s="11">
        <v>50483501734.471054</v>
      </c>
      <c r="J1400" s="11">
        <v>510902</v>
      </c>
      <c r="K1400" s="11">
        <v>98812.495810294466</v>
      </c>
      <c r="L1400" s="12">
        <v>153333.0754146995</v>
      </c>
      <c r="M1400" s="11">
        <v>1146</v>
      </c>
      <c r="N1400" s="13"/>
      <c r="O1400" t="str">
        <f t="shared" si="51"/>
        <v/>
      </c>
    </row>
    <row r="1401" spans="1:15" hidden="1">
      <c r="A1401" s="41">
        <v>2.2025000000000001</v>
      </c>
      <c r="B1401" s="14">
        <v>45692</v>
      </c>
      <c r="C1401" s="8" t="s">
        <v>13</v>
      </c>
      <c r="D1401" s="8" t="s">
        <v>15</v>
      </c>
      <c r="E1401" s="8" t="s">
        <v>15</v>
      </c>
      <c r="F1401" s="9">
        <f t="shared" si="50"/>
        <v>-900000</v>
      </c>
      <c r="G1401" s="9">
        <v>-9</v>
      </c>
      <c r="H1401" s="10">
        <v>-965979</v>
      </c>
      <c r="I1401" s="11">
        <v>50482612422.008759</v>
      </c>
      <c r="J1401" s="11">
        <v>510893</v>
      </c>
      <c r="K1401" s="11">
        <v>98812.495810294466</v>
      </c>
      <c r="L1401" s="12">
        <v>76666.537707349751</v>
      </c>
      <c r="M1401" s="11">
        <v>1147</v>
      </c>
      <c r="N1401" s="13"/>
      <c r="O1401" t="str">
        <f t="shared" si="51"/>
        <v/>
      </c>
    </row>
    <row r="1402" spans="1:15" hidden="1">
      <c r="A1402" s="41">
        <v>2.2025000000000001</v>
      </c>
      <c r="B1402" s="14">
        <v>45692</v>
      </c>
      <c r="C1402" s="8" t="s">
        <v>13</v>
      </c>
      <c r="D1402" s="8" t="s">
        <v>15</v>
      </c>
      <c r="E1402" s="8" t="s">
        <v>15</v>
      </c>
      <c r="F1402" s="9">
        <f t="shared" si="50"/>
        <v>-1800000</v>
      </c>
      <c r="G1402" s="9">
        <v>-18</v>
      </c>
      <c r="H1402" s="10">
        <v>-1931958</v>
      </c>
      <c r="I1402" s="11">
        <v>50480833797.084175</v>
      </c>
      <c r="J1402" s="11">
        <v>510875</v>
      </c>
      <c r="K1402" s="11">
        <v>98812.495810294466</v>
      </c>
      <c r="L1402" s="12">
        <v>153333.0754146995</v>
      </c>
      <c r="M1402" s="11">
        <v>1148</v>
      </c>
      <c r="N1402" s="13"/>
      <c r="O1402" t="str">
        <f t="shared" si="51"/>
        <v/>
      </c>
    </row>
    <row r="1403" spans="1:15" hidden="1">
      <c r="A1403" s="41">
        <v>2.2025000000000001</v>
      </c>
      <c r="B1403" s="14">
        <v>45692</v>
      </c>
      <c r="C1403" s="8" t="s">
        <v>13</v>
      </c>
      <c r="D1403" s="8" t="s">
        <v>15</v>
      </c>
      <c r="E1403" s="8" t="s">
        <v>15</v>
      </c>
      <c r="F1403" s="9">
        <f t="shared" si="50"/>
        <v>-60900000</v>
      </c>
      <c r="G1403" s="9">
        <v>-609</v>
      </c>
      <c r="H1403" s="10">
        <v>-65364579</v>
      </c>
      <c r="I1403" s="11">
        <v>50420656987.135704</v>
      </c>
      <c r="J1403" s="11">
        <v>510266</v>
      </c>
      <c r="K1403" s="11">
        <v>98812.495810294466</v>
      </c>
      <c r="L1403" s="12">
        <v>5187769.0515306741</v>
      </c>
      <c r="M1403" s="11">
        <v>1149</v>
      </c>
      <c r="N1403" s="13"/>
      <c r="O1403" t="str">
        <f t="shared" si="51"/>
        <v/>
      </c>
    </row>
    <row r="1404" spans="1:15" hidden="1">
      <c r="A1404" s="41">
        <v>2.2025000000000001</v>
      </c>
      <c r="B1404" s="14">
        <v>45692</v>
      </c>
      <c r="C1404" s="8" t="s">
        <v>13</v>
      </c>
      <c r="D1404" s="8" t="s">
        <v>15</v>
      </c>
      <c r="E1404" s="8" t="s">
        <v>15</v>
      </c>
      <c r="F1404" s="9">
        <f t="shared" si="50"/>
        <v>-9300000</v>
      </c>
      <c r="G1404" s="9">
        <v>-93</v>
      </c>
      <c r="H1404" s="10">
        <v>-9981783</v>
      </c>
      <c r="I1404" s="11">
        <v>50411467425.025345</v>
      </c>
      <c r="J1404" s="11">
        <v>510173</v>
      </c>
      <c r="K1404" s="11">
        <v>98812.495810294466</v>
      </c>
      <c r="L1404" s="12">
        <v>792220.88964261487</v>
      </c>
      <c r="M1404" s="11">
        <v>1150</v>
      </c>
      <c r="N1404" s="13"/>
      <c r="O1404" t="str">
        <f t="shared" si="51"/>
        <v/>
      </c>
    </row>
    <row r="1405" spans="1:15" hidden="1">
      <c r="A1405" s="41">
        <v>2.2025000000000001</v>
      </c>
      <c r="B1405" s="14">
        <v>45692</v>
      </c>
      <c r="C1405" s="8" t="s">
        <v>13</v>
      </c>
      <c r="D1405" s="8" t="s">
        <v>15</v>
      </c>
      <c r="E1405" s="8" t="s">
        <v>15</v>
      </c>
      <c r="F1405" s="9">
        <f t="shared" si="50"/>
        <v>-3200000</v>
      </c>
      <c r="G1405" s="9">
        <v>-32</v>
      </c>
      <c r="H1405" s="10">
        <v>-3434592</v>
      </c>
      <c r="I1405" s="11">
        <v>50408305425.159416</v>
      </c>
      <c r="J1405" s="11">
        <v>510141</v>
      </c>
      <c r="K1405" s="11">
        <v>98812.495810294466</v>
      </c>
      <c r="L1405" s="12">
        <v>272592.1340705771</v>
      </c>
      <c r="M1405" s="11">
        <v>1151</v>
      </c>
      <c r="N1405" s="13"/>
      <c r="O1405" t="str">
        <f t="shared" si="51"/>
        <v/>
      </c>
    </row>
    <row r="1406" spans="1:15" hidden="1">
      <c r="A1406" s="41">
        <v>2.2025000000000001</v>
      </c>
      <c r="B1406" s="14">
        <v>45692</v>
      </c>
      <c r="C1406" s="8" t="s">
        <v>13</v>
      </c>
      <c r="D1406" s="8" t="s">
        <v>15</v>
      </c>
      <c r="E1406" s="8" t="s">
        <v>15</v>
      </c>
      <c r="F1406" s="9">
        <f t="shared" si="50"/>
        <v>-23200000</v>
      </c>
      <c r="G1406" s="9">
        <v>-232</v>
      </c>
      <c r="H1406" s="10">
        <v>-24900792</v>
      </c>
      <c r="I1406" s="11">
        <v>50385380926.131432</v>
      </c>
      <c r="J1406" s="11">
        <v>509909</v>
      </c>
      <c r="K1406" s="11">
        <v>98812.495810294466</v>
      </c>
      <c r="L1406" s="12">
        <v>1976292.9720116854</v>
      </c>
      <c r="M1406" s="11">
        <v>1152</v>
      </c>
      <c r="N1406" s="13"/>
      <c r="O1406" t="str">
        <f t="shared" si="51"/>
        <v/>
      </c>
    </row>
    <row r="1407" spans="1:15" hidden="1">
      <c r="A1407" s="41">
        <v>2.2025000000000001</v>
      </c>
      <c r="B1407" s="14">
        <v>45692</v>
      </c>
      <c r="C1407" s="8" t="s">
        <v>13</v>
      </c>
      <c r="D1407" s="8" t="s">
        <v>15</v>
      </c>
      <c r="E1407" s="8" t="s">
        <v>15</v>
      </c>
      <c r="F1407" s="9">
        <f t="shared" si="50"/>
        <v>-900000</v>
      </c>
      <c r="G1407" s="9">
        <v>-9</v>
      </c>
      <c r="H1407" s="10">
        <v>-965979</v>
      </c>
      <c r="I1407" s="11">
        <v>50384491613.669136</v>
      </c>
      <c r="J1407" s="11">
        <v>509900</v>
      </c>
      <c r="K1407" s="11">
        <v>98812.495810294466</v>
      </c>
      <c r="L1407" s="12">
        <v>76666.537707349751</v>
      </c>
      <c r="M1407" s="11">
        <v>1153</v>
      </c>
      <c r="N1407" s="13"/>
      <c r="O1407" t="str">
        <f t="shared" si="51"/>
        <v/>
      </c>
    </row>
    <row r="1408" spans="1:15" hidden="1">
      <c r="A1408" s="41">
        <v>2.2025000000000001</v>
      </c>
      <c r="B1408" s="14">
        <v>45692</v>
      </c>
      <c r="C1408" s="8" t="s">
        <v>13</v>
      </c>
      <c r="D1408" s="8" t="s">
        <v>14</v>
      </c>
      <c r="E1408" s="8" t="s">
        <v>14</v>
      </c>
      <c r="F1408" s="9">
        <f t="shared" si="50"/>
        <v>-1000000</v>
      </c>
      <c r="G1408" s="9">
        <v>-10</v>
      </c>
      <c r="H1408" s="10">
        <v>-1051810</v>
      </c>
      <c r="I1408" s="11">
        <v>18847386735.195313</v>
      </c>
      <c r="J1408" s="11">
        <v>188553</v>
      </c>
      <c r="K1408" s="11">
        <v>99958.031615488988</v>
      </c>
      <c r="L1408" s="12">
        <v>52229.683845110121</v>
      </c>
      <c r="M1408" s="11">
        <v>245</v>
      </c>
      <c r="N1408" s="13"/>
      <c r="O1408" t="str">
        <f t="shared" si="51"/>
        <v/>
      </c>
    </row>
    <row r="1409" spans="1:15" hidden="1">
      <c r="A1409" s="41">
        <v>2.2025000000000001</v>
      </c>
      <c r="B1409" s="14">
        <v>45692</v>
      </c>
      <c r="C1409" s="8" t="s">
        <v>13</v>
      </c>
      <c r="D1409" s="8" t="s">
        <v>15</v>
      </c>
      <c r="E1409" s="8" t="s">
        <v>15</v>
      </c>
      <c r="F1409" s="9">
        <f t="shared" si="50"/>
        <v>-3700000</v>
      </c>
      <c r="G1409" s="9">
        <v>-37</v>
      </c>
      <c r="H1409" s="10">
        <v>-3971247</v>
      </c>
      <c r="I1409" s="11">
        <v>50380835551.324158</v>
      </c>
      <c r="J1409" s="11">
        <v>509863</v>
      </c>
      <c r="K1409" s="11">
        <v>98812.495810294466</v>
      </c>
      <c r="L1409" s="12">
        <v>315184.65501910495</v>
      </c>
      <c r="M1409" s="11">
        <v>1154</v>
      </c>
      <c r="N1409" s="13"/>
      <c r="O1409" t="str">
        <f t="shared" si="51"/>
        <v/>
      </c>
    </row>
    <row r="1410" spans="1:15" hidden="1">
      <c r="A1410" s="41">
        <v>2.2025000000000001</v>
      </c>
      <c r="B1410" s="14">
        <v>45692</v>
      </c>
      <c r="C1410" s="8" t="s">
        <v>13</v>
      </c>
      <c r="D1410" s="8" t="s">
        <v>14</v>
      </c>
      <c r="E1410" s="8" t="s">
        <v>14</v>
      </c>
      <c r="F1410" s="9">
        <f t="shared" si="50"/>
        <v>-46700000</v>
      </c>
      <c r="G1410" s="9">
        <v>-467</v>
      </c>
      <c r="H1410" s="10">
        <v>-49119527</v>
      </c>
      <c r="I1410" s="11">
        <v>18800706334.430878</v>
      </c>
      <c r="J1410" s="11">
        <v>188086</v>
      </c>
      <c r="K1410" s="11">
        <v>99958.031615488988</v>
      </c>
      <c r="L1410" s="12">
        <v>2439126.2355666459</v>
      </c>
      <c r="M1410" s="11">
        <v>246</v>
      </c>
      <c r="N1410" s="13"/>
      <c r="O1410" t="str">
        <f t="shared" si="51"/>
        <v/>
      </c>
    </row>
    <row r="1411" spans="1:15" hidden="1">
      <c r="A1411" s="41">
        <v>2.2025000000000001</v>
      </c>
      <c r="B1411" s="14">
        <v>45692</v>
      </c>
      <c r="C1411" s="8" t="s">
        <v>13</v>
      </c>
      <c r="D1411" s="8" t="s">
        <v>14</v>
      </c>
      <c r="E1411" s="8" t="s">
        <v>14</v>
      </c>
      <c r="F1411" s="9">
        <f t="shared" si="50"/>
        <v>-900000</v>
      </c>
      <c r="G1411" s="9">
        <v>-9</v>
      </c>
      <c r="H1411" s="10">
        <v>-946629</v>
      </c>
      <c r="I1411" s="11">
        <v>18799806712.146339</v>
      </c>
      <c r="J1411" s="11">
        <v>188077</v>
      </c>
      <c r="K1411" s="11">
        <v>99958.031615488988</v>
      </c>
      <c r="L1411" s="12">
        <v>47006.715460599167</v>
      </c>
      <c r="M1411" s="11">
        <v>247</v>
      </c>
      <c r="N1411" s="13"/>
      <c r="O1411" t="str">
        <f t="shared" si="51"/>
        <v/>
      </c>
    </row>
    <row r="1412" spans="1:15" hidden="1">
      <c r="A1412" s="41">
        <v>2.2025000000000001</v>
      </c>
      <c r="B1412" s="14">
        <v>45692</v>
      </c>
      <c r="C1412" s="8" t="s">
        <v>13</v>
      </c>
      <c r="D1412" s="8" t="s">
        <v>15</v>
      </c>
      <c r="E1412" s="8" t="s">
        <v>15</v>
      </c>
      <c r="F1412" s="9">
        <f t="shared" si="50"/>
        <v>-57400000</v>
      </c>
      <c r="G1412" s="9">
        <v>-574</v>
      </c>
      <c r="H1412" s="10">
        <v>-61607994</v>
      </c>
      <c r="I1412" s="11">
        <v>50324117178.72905</v>
      </c>
      <c r="J1412" s="11">
        <v>509289</v>
      </c>
      <c r="K1412" s="11">
        <v>98812.495810294466</v>
      </c>
      <c r="L1412" s="12">
        <v>4889621.4048909768</v>
      </c>
      <c r="M1412" s="11">
        <v>1155</v>
      </c>
      <c r="N1412" s="13"/>
      <c r="O1412" t="str">
        <f t="shared" si="51"/>
        <v/>
      </c>
    </row>
    <row r="1413" spans="1:15" hidden="1">
      <c r="A1413" s="41">
        <v>2.2025000000000001</v>
      </c>
      <c r="B1413" s="14">
        <v>45692</v>
      </c>
      <c r="C1413" s="8" t="s">
        <v>13</v>
      </c>
      <c r="D1413" s="8" t="s">
        <v>15</v>
      </c>
      <c r="E1413" s="8" t="s">
        <v>15</v>
      </c>
      <c r="F1413" s="9">
        <f t="shared" si="50"/>
        <v>-93100000</v>
      </c>
      <c r="G1413" s="9">
        <v>-931</v>
      </c>
      <c r="H1413" s="10">
        <v>-99925161</v>
      </c>
      <c r="I1413" s="11">
        <v>50232122745.129669</v>
      </c>
      <c r="J1413" s="11">
        <v>508358</v>
      </c>
      <c r="K1413" s="11">
        <v>98812.495810294466</v>
      </c>
      <c r="L1413" s="12">
        <v>7930727.4006158561</v>
      </c>
      <c r="M1413" s="11">
        <v>1156</v>
      </c>
      <c r="N1413" s="13"/>
      <c r="O1413" t="str">
        <f t="shared" si="51"/>
        <v/>
      </c>
    </row>
    <row r="1414" spans="1:15" hidden="1">
      <c r="A1414" s="41">
        <v>2.2025000000000001</v>
      </c>
      <c r="B1414" s="14">
        <v>45692</v>
      </c>
      <c r="C1414" s="8" t="s">
        <v>13</v>
      </c>
      <c r="D1414" s="8" t="s">
        <v>15</v>
      </c>
      <c r="E1414" s="8" t="s">
        <v>15</v>
      </c>
      <c r="F1414" s="9">
        <f t="shared" si="50"/>
        <v>-900000</v>
      </c>
      <c r="G1414" s="9">
        <v>-9</v>
      </c>
      <c r="H1414" s="10">
        <v>-965979</v>
      </c>
      <c r="I1414" s="11">
        <v>50231233432.667374</v>
      </c>
      <c r="J1414" s="11">
        <v>508349</v>
      </c>
      <c r="K1414" s="11">
        <v>98812.495810294466</v>
      </c>
      <c r="L1414" s="12">
        <v>76666.537707349751</v>
      </c>
      <c r="M1414" s="11">
        <v>1157</v>
      </c>
      <c r="N1414" s="13"/>
      <c r="O1414" t="str">
        <f t="shared" si="51"/>
        <v/>
      </c>
    </row>
    <row r="1415" spans="1:15" hidden="1">
      <c r="A1415" s="41">
        <v>2.2025000000000001</v>
      </c>
      <c r="B1415" s="14">
        <v>45692</v>
      </c>
      <c r="C1415" s="8" t="s">
        <v>13</v>
      </c>
      <c r="D1415" s="8" t="s">
        <v>14</v>
      </c>
      <c r="E1415" s="8" t="s">
        <v>14</v>
      </c>
      <c r="F1415" s="9">
        <f t="shared" si="50"/>
        <v>-2800000</v>
      </c>
      <c r="G1415" s="9">
        <v>-28</v>
      </c>
      <c r="H1415" s="10">
        <v>-2945068</v>
      </c>
      <c r="I1415" s="11">
        <v>18797007887.261105</v>
      </c>
      <c r="J1415" s="11">
        <v>188049</v>
      </c>
      <c r="K1415" s="11">
        <v>99958.031615488988</v>
      </c>
      <c r="L1415" s="12">
        <v>146243.11476630811</v>
      </c>
      <c r="M1415" s="11">
        <v>248</v>
      </c>
      <c r="N1415" s="13"/>
      <c r="O1415" t="str">
        <f t="shared" si="51"/>
        <v/>
      </c>
    </row>
    <row r="1416" spans="1:15" hidden="1">
      <c r="A1416" s="41">
        <v>2.2025000000000001</v>
      </c>
      <c r="B1416" s="14">
        <v>45692</v>
      </c>
      <c r="C1416" s="8" t="s">
        <v>13</v>
      </c>
      <c r="D1416" s="8" t="s">
        <v>15</v>
      </c>
      <c r="E1416" s="8" t="s">
        <v>15</v>
      </c>
      <c r="F1416" s="9">
        <f t="shared" si="50"/>
        <v>-19400000</v>
      </c>
      <c r="G1416" s="9">
        <v>-194</v>
      </c>
      <c r="H1416" s="10">
        <v>-20822214</v>
      </c>
      <c r="I1416" s="11">
        <v>50212063808.480179</v>
      </c>
      <c r="J1416" s="11">
        <v>508155</v>
      </c>
      <c r="K1416" s="11">
        <v>98812.495810294466</v>
      </c>
      <c r="L1416" s="12">
        <v>1652589.8128028736</v>
      </c>
      <c r="M1416" s="11">
        <v>1158</v>
      </c>
      <c r="N1416" s="13"/>
      <c r="O1416" t="str">
        <f t="shared" si="51"/>
        <v/>
      </c>
    </row>
    <row r="1417" spans="1:15" hidden="1">
      <c r="A1417" s="41">
        <v>2.2025000000000001</v>
      </c>
      <c r="B1417" s="14">
        <v>45692</v>
      </c>
      <c r="C1417" s="8" t="s">
        <v>13</v>
      </c>
      <c r="D1417" s="8" t="s">
        <v>15</v>
      </c>
      <c r="E1417" s="8" t="s">
        <v>15</v>
      </c>
      <c r="F1417" s="9">
        <f t="shared" si="50"/>
        <v>-1200000</v>
      </c>
      <c r="G1417" s="9">
        <v>-12</v>
      </c>
      <c r="H1417" s="10">
        <v>-1287972</v>
      </c>
      <c r="I1417" s="11">
        <v>50210878058.530457</v>
      </c>
      <c r="J1417" s="11">
        <v>508143</v>
      </c>
      <c r="K1417" s="11">
        <v>98812.495810294466</v>
      </c>
      <c r="L1417" s="12">
        <v>102222.05027646641</v>
      </c>
      <c r="M1417" s="11">
        <v>1159</v>
      </c>
      <c r="N1417" s="13"/>
      <c r="O1417" t="str">
        <f t="shared" si="51"/>
        <v/>
      </c>
    </row>
    <row r="1418" spans="1:15" hidden="1">
      <c r="A1418" s="41">
        <v>2.2025000000000001</v>
      </c>
      <c r="B1418" s="14">
        <v>45692</v>
      </c>
      <c r="C1418" s="8" t="s">
        <v>13</v>
      </c>
      <c r="D1418" s="8" t="s">
        <v>15</v>
      </c>
      <c r="E1418" s="8" t="s">
        <v>15</v>
      </c>
      <c r="F1418" s="9">
        <f t="shared" ref="F1418:F1481" si="52">100000*G1418</f>
        <v>-2000000</v>
      </c>
      <c r="G1418" s="9">
        <v>-20</v>
      </c>
      <c r="H1418" s="10">
        <v>-2146620</v>
      </c>
      <c r="I1418" s="11">
        <v>50208901808.61425</v>
      </c>
      <c r="J1418" s="11">
        <v>508123</v>
      </c>
      <c r="K1418" s="11">
        <v>98812.495810294466</v>
      </c>
      <c r="L1418" s="12">
        <v>170370.08379411069</v>
      </c>
      <c r="M1418" s="11">
        <v>1160</v>
      </c>
      <c r="N1418" s="13"/>
      <c r="O1418" t="str">
        <f t="shared" si="51"/>
        <v/>
      </c>
    </row>
    <row r="1419" spans="1:15" hidden="1">
      <c r="A1419" s="41">
        <v>2.2025000000000001</v>
      </c>
      <c r="B1419" s="14">
        <v>45692</v>
      </c>
      <c r="C1419" s="8" t="s">
        <v>13</v>
      </c>
      <c r="D1419" s="8" t="s">
        <v>15</v>
      </c>
      <c r="E1419" s="8" t="s">
        <v>15</v>
      </c>
      <c r="F1419" s="9">
        <f t="shared" si="52"/>
        <v>-10100000</v>
      </c>
      <c r="G1419" s="9">
        <v>-101</v>
      </c>
      <c r="H1419" s="10">
        <v>-10840431</v>
      </c>
      <c r="I1419" s="11">
        <v>50198921746.537407</v>
      </c>
      <c r="J1419" s="11">
        <v>508022</v>
      </c>
      <c r="K1419" s="11">
        <v>98812.495810294466</v>
      </c>
      <c r="L1419" s="12">
        <v>860368.92316025868</v>
      </c>
      <c r="M1419" s="11">
        <v>1161</v>
      </c>
      <c r="N1419" s="13"/>
      <c r="O1419" t="str">
        <f t="shared" si="51"/>
        <v/>
      </c>
    </row>
    <row r="1420" spans="1:15" hidden="1">
      <c r="A1420" s="41">
        <v>2.2025000000000001</v>
      </c>
      <c r="B1420" s="14">
        <v>45692</v>
      </c>
      <c r="C1420" s="8" t="s">
        <v>13</v>
      </c>
      <c r="D1420" s="8" t="s">
        <v>15</v>
      </c>
      <c r="E1420" s="8" t="s">
        <v>15</v>
      </c>
      <c r="F1420" s="9">
        <f t="shared" si="52"/>
        <v>-130300000</v>
      </c>
      <c r="G1420" s="9">
        <v>-1303</v>
      </c>
      <c r="H1420" s="10">
        <v>-139852293</v>
      </c>
      <c r="I1420" s="11">
        <v>50070169064.49659</v>
      </c>
      <c r="J1420" s="11">
        <v>506719</v>
      </c>
      <c r="K1420" s="11">
        <v>98812.495810294466</v>
      </c>
      <c r="L1420" s="12">
        <v>11099610.959186316</v>
      </c>
      <c r="M1420" s="11">
        <v>1162</v>
      </c>
      <c r="N1420" s="13"/>
      <c r="O1420" t="str">
        <f t="shared" si="51"/>
        <v/>
      </c>
    </row>
    <row r="1421" spans="1:15" hidden="1">
      <c r="A1421" s="41">
        <v>2.2025000000000001</v>
      </c>
      <c r="B1421" s="14">
        <v>45692</v>
      </c>
      <c r="C1421" s="8" t="s">
        <v>13</v>
      </c>
      <c r="D1421" s="8" t="s">
        <v>15</v>
      </c>
      <c r="E1421" s="8" t="s">
        <v>15</v>
      </c>
      <c r="F1421" s="9">
        <f t="shared" si="52"/>
        <v>-1000000</v>
      </c>
      <c r="G1421" s="9">
        <v>-10</v>
      </c>
      <c r="H1421" s="10">
        <v>-1073310</v>
      </c>
      <c r="I1421" s="11">
        <v>50069180939.53849</v>
      </c>
      <c r="J1421" s="11">
        <v>506709</v>
      </c>
      <c r="K1421" s="11">
        <v>98812.495810294466</v>
      </c>
      <c r="L1421" s="12">
        <v>85185.041897055344</v>
      </c>
      <c r="M1421" s="11">
        <v>1163</v>
      </c>
      <c r="N1421" s="13"/>
      <c r="O1421" t="str">
        <f t="shared" si="51"/>
        <v/>
      </c>
    </row>
    <row r="1422" spans="1:15" hidden="1">
      <c r="A1422" s="41">
        <v>2.2025000000000001</v>
      </c>
      <c r="B1422" s="14">
        <v>45692</v>
      </c>
      <c r="C1422" s="8" t="s">
        <v>13</v>
      </c>
      <c r="D1422" s="8" t="s">
        <v>15</v>
      </c>
      <c r="E1422" s="8" t="s">
        <v>15</v>
      </c>
      <c r="F1422" s="9">
        <f t="shared" si="52"/>
        <v>-1000000</v>
      </c>
      <c r="G1422" s="9">
        <v>-10</v>
      </c>
      <c r="H1422" s="10">
        <v>-1073310</v>
      </c>
      <c r="I1422" s="11">
        <v>50068192814.580391</v>
      </c>
      <c r="J1422" s="11">
        <v>506699</v>
      </c>
      <c r="K1422" s="11">
        <v>98812.495810294466</v>
      </c>
      <c r="L1422" s="12">
        <v>85185.041897055344</v>
      </c>
      <c r="M1422" s="11">
        <v>1164</v>
      </c>
      <c r="N1422" s="13"/>
      <c r="O1422" t="str">
        <f t="shared" si="51"/>
        <v/>
      </c>
    </row>
    <row r="1423" spans="1:15" hidden="1">
      <c r="A1423" s="41">
        <v>2.2025000000000001</v>
      </c>
      <c r="B1423" s="14">
        <v>45692</v>
      </c>
      <c r="C1423" s="8" t="s">
        <v>13</v>
      </c>
      <c r="D1423" s="8" t="s">
        <v>15</v>
      </c>
      <c r="E1423" s="8" t="s">
        <v>15</v>
      </c>
      <c r="F1423" s="9">
        <f t="shared" si="52"/>
        <v>-900000</v>
      </c>
      <c r="G1423" s="9">
        <v>-9</v>
      </c>
      <c r="H1423" s="10">
        <v>-965979</v>
      </c>
      <c r="I1423" s="11">
        <v>50067303502.118095</v>
      </c>
      <c r="J1423" s="11">
        <v>506690</v>
      </c>
      <c r="K1423" s="11">
        <v>98812.495810294466</v>
      </c>
      <c r="L1423" s="12">
        <v>76666.537707349751</v>
      </c>
      <c r="M1423" s="11">
        <v>1165</v>
      </c>
      <c r="N1423" s="13"/>
      <c r="O1423" t="str">
        <f t="shared" si="51"/>
        <v/>
      </c>
    </row>
    <row r="1424" spans="1:15" hidden="1">
      <c r="A1424" s="41">
        <v>2.2025000000000001</v>
      </c>
      <c r="B1424" s="14">
        <v>45692</v>
      </c>
      <c r="C1424" s="8" t="s">
        <v>13</v>
      </c>
      <c r="D1424" s="8" t="s">
        <v>15</v>
      </c>
      <c r="E1424" s="8" t="s">
        <v>15</v>
      </c>
      <c r="F1424" s="9">
        <f t="shared" si="52"/>
        <v>-900000</v>
      </c>
      <c r="G1424" s="9">
        <v>-9</v>
      </c>
      <c r="H1424" s="10">
        <v>-965979</v>
      </c>
      <c r="I1424" s="11">
        <v>50066414189.6558</v>
      </c>
      <c r="J1424" s="11">
        <v>506681</v>
      </c>
      <c r="K1424" s="11">
        <v>98812.495810294466</v>
      </c>
      <c r="L1424" s="12">
        <v>76666.537707349751</v>
      </c>
      <c r="M1424" s="11">
        <v>1166</v>
      </c>
      <c r="N1424" s="13"/>
      <c r="O1424" t="str">
        <f t="shared" ref="O1424:O1487" si="53">IF(M1424=_xlfn.MAXIFS(M:M,D:D,D1424),"X","")</f>
        <v/>
      </c>
    </row>
    <row r="1425" spans="1:15" hidden="1">
      <c r="A1425" s="41">
        <v>2.2025000000000001</v>
      </c>
      <c r="B1425" s="14">
        <v>45692</v>
      </c>
      <c r="C1425" s="8" t="s">
        <v>13</v>
      </c>
      <c r="D1425" s="8" t="s">
        <v>14</v>
      </c>
      <c r="E1425" s="8" t="s">
        <v>14</v>
      </c>
      <c r="F1425" s="9">
        <f t="shared" si="52"/>
        <v>-9500000</v>
      </c>
      <c r="G1425" s="9">
        <v>-95</v>
      </c>
      <c r="H1425" s="10">
        <v>-9992195</v>
      </c>
      <c r="I1425" s="11">
        <v>18787511874.257633</v>
      </c>
      <c r="J1425" s="11">
        <v>187954</v>
      </c>
      <c r="K1425" s="11">
        <v>99958.031615488988</v>
      </c>
      <c r="L1425" s="12">
        <v>496181.99652854539</v>
      </c>
      <c r="M1425" s="11">
        <v>249</v>
      </c>
      <c r="N1425" s="13"/>
      <c r="O1425" t="str">
        <f t="shared" si="53"/>
        <v/>
      </c>
    </row>
    <row r="1426" spans="1:15" hidden="1">
      <c r="A1426" s="41">
        <v>2.2025000000000001</v>
      </c>
      <c r="B1426" s="14">
        <v>45692</v>
      </c>
      <c r="C1426" s="8" t="s">
        <v>13</v>
      </c>
      <c r="D1426" s="8" t="s">
        <v>15</v>
      </c>
      <c r="E1426" s="8" t="s">
        <v>15</v>
      </c>
      <c r="F1426" s="9">
        <f t="shared" si="52"/>
        <v>-900000</v>
      </c>
      <c r="G1426" s="9">
        <v>-9</v>
      </c>
      <c r="H1426" s="10">
        <v>-965979</v>
      </c>
      <c r="I1426" s="11">
        <v>50065524877.193504</v>
      </c>
      <c r="J1426" s="11">
        <v>506672</v>
      </c>
      <c r="K1426" s="11">
        <v>98812.495810294466</v>
      </c>
      <c r="L1426" s="12">
        <v>76666.537707349751</v>
      </c>
      <c r="M1426" s="11">
        <v>1167</v>
      </c>
      <c r="N1426" s="13"/>
      <c r="O1426" t="str">
        <f t="shared" si="53"/>
        <v/>
      </c>
    </row>
    <row r="1427" spans="1:15" hidden="1">
      <c r="A1427" s="41">
        <v>2.2025000000000001</v>
      </c>
      <c r="B1427" s="14">
        <v>45692</v>
      </c>
      <c r="C1427" s="8" t="s">
        <v>13</v>
      </c>
      <c r="D1427" s="8" t="s">
        <v>14</v>
      </c>
      <c r="E1427" s="8" t="s">
        <v>14</v>
      </c>
      <c r="F1427" s="9">
        <f t="shared" si="52"/>
        <v>-9500000</v>
      </c>
      <c r="G1427" s="9">
        <v>-95</v>
      </c>
      <c r="H1427" s="10">
        <v>-9992195</v>
      </c>
      <c r="I1427" s="11">
        <v>18778015861.254162</v>
      </c>
      <c r="J1427" s="11">
        <v>187859</v>
      </c>
      <c r="K1427" s="11">
        <v>99958.031615488988</v>
      </c>
      <c r="L1427" s="12">
        <v>496181.99652854539</v>
      </c>
      <c r="M1427" s="11">
        <v>250</v>
      </c>
      <c r="N1427" s="13"/>
      <c r="O1427" t="str">
        <f t="shared" si="53"/>
        <v/>
      </c>
    </row>
    <row r="1428" spans="1:15" hidden="1">
      <c r="A1428" s="41">
        <v>2.2025000000000001</v>
      </c>
      <c r="B1428" s="14">
        <v>45692</v>
      </c>
      <c r="C1428" s="8" t="s">
        <v>13</v>
      </c>
      <c r="D1428" s="8" t="s">
        <v>15</v>
      </c>
      <c r="E1428" s="8" t="s">
        <v>15</v>
      </c>
      <c r="F1428" s="9">
        <f t="shared" si="52"/>
        <v>-79500000</v>
      </c>
      <c r="G1428" s="9">
        <v>-795</v>
      </c>
      <c r="H1428" s="10">
        <v>-85328145</v>
      </c>
      <c r="I1428" s="11">
        <v>49986968943.024323</v>
      </c>
      <c r="J1428" s="11">
        <v>505877</v>
      </c>
      <c r="K1428" s="11">
        <v>98812.495810294466</v>
      </c>
      <c r="L1428" s="12">
        <v>6772210.8308158964</v>
      </c>
      <c r="M1428" s="11">
        <v>1168</v>
      </c>
      <c r="N1428" s="13"/>
      <c r="O1428" t="str">
        <f t="shared" si="53"/>
        <v/>
      </c>
    </row>
    <row r="1429" spans="1:15" hidden="1">
      <c r="A1429" s="41">
        <v>2.2025000000000001</v>
      </c>
      <c r="B1429" s="14">
        <v>45692</v>
      </c>
      <c r="C1429" s="8" t="s">
        <v>13</v>
      </c>
      <c r="D1429" s="8" t="s">
        <v>15</v>
      </c>
      <c r="E1429" s="8" t="s">
        <v>15</v>
      </c>
      <c r="F1429" s="9">
        <f t="shared" si="52"/>
        <v>-14700000</v>
      </c>
      <c r="G1429" s="9">
        <v>-147</v>
      </c>
      <c r="H1429" s="10">
        <v>-15777657</v>
      </c>
      <c r="I1429" s="11">
        <v>49972443506.140213</v>
      </c>
      <c r="J1429" s="11">
        <v>505730</v>
      </c>
      <c r="K1429" s="11">
        <v>98812.495810294466</v>
      </c>
      <c r="L1429" s="12">
        <v>1252220.1158867143</v>
      </c>
      <c r="M1429" s="11">
        <v>1169</v>
      </c>
      <c r="N1429" s="13"/>
      <c r="O1429" t="str">
        <f t="shared" si="53"/>
        <v/>
      </c>
    </row>
    <row r="1430" spans="1:15" hidden="1">
      <c r="A1430" s="41">
        <v>2.2025000000000001</v>
      </c>
      <c r="B1430" s="14">
        <v>45692</v>
      </c>
      <c r="C1430" s="8" t="s">
        <v>13</v>
      </c>
      <c r="D1430" s="8" t="s">
        <v>15</v>
      </c>
      <c r="E1430" s="8" t="s">
        <v>15</v>
      </c>
      <c r="F1430" s="9">
        <f t="shared" si="52"/>
        <v>-5500000</v>
      </c>
      <c r="G1430" s="9">
        <v>-55</v>
      </c>
      <c r="H1430" s="10">
        <v>-5903205</v>
      </c>
      <c r="I1430" s="11">
        <v>49967008818.870644</v>
      </c>
      <c r="J1430" s="11">
        <v>505675</v>
      </c>
      <c r="K1430" s="11">
        <v>98812.495810294466</v>
      </c>
      <c r="L1430" s="12">
        <v>468517.73043380398</v>
      </c>
      <c r="M1430" s="11">
        <v>1170</v>
      </c>
      <c r="N1430" s="13"/>
      <c r="O1430" t="str">
        <f t="shared" si="53"/>
        <v/>
      </c>
    </row>
    <row r="1431" spans="1:15" hidden="1">
      <c r="A1431" s="41">
        <v>2.2025000000000001</v>
      </c>
      <c r="B1431" s="14">
        <v>45692</v>
      </c>
      <c r="C1431" s="8" t="s">
        <v>13</v>
      </c>
      <c r="D1431" s="8" t="s">
        <v>14</v>
      </c>
      <c r="E1431" s="8" t="s">
        <v>14</v>
      </c>
      <c r="F1431" s="9">
        <f t="shared" si="52"/>
        <v>-6000000</v>
      </c>
      <c r="G1431" s="9">
        <v>-60</v>
      </c>
      <c r="H1431" s="10">
        <v>-6310860</v>
      </c>
      <c r="I1431" s="11">
        <v>18772018379.357231</v>
      </c>
      <c r="J1431" s="11">
        <v>187799</v>
      </c>
      <c r="K1431" s="11">
        <v>99958.031615488988</v>
      </c>
      <c r="L1431" s="12">
        <v>313378.10307066049</v>
      </c>
      <c r="M1431" s="11">
        <v>251</v>
      </c>
      <c r="N1431" s="13"/>
      <c r="O1431" t="str">
        <f t="shared" si="53"/>
        <v/>
      </c>
    </row>
    <row r="1432" spans="1:15" hidden="1">
      <c r="A1432" s="41">
        <v>2.2025000000000001</v>
      </c>
      <c r="B1432" s="14">
        <v>45692</v>
      </c>
      <c r="C1432" s="8" t="s">
        <v>13</v>
      </c>
      <c r="D1432" s="8" t="s">
        <v>14</v>
      </c>
      <c r="E1432" s="8" t="s">
        <v>14</v>
      </c>
      <c r="F1432" s="9">
        <f t="shared" si="52"/>
        <v>-6000000</v>
      </c>
      <c r="G1432" s="9">
        <v>-60</v>
      </c>
      <c r="H1432" s="10">
        <v>-6310860</v>
      </c>
      <c r="I1432" s="11">
        <v>18766020897.4603</v>
      </c>
      <c r="J1432" s="11">
        <v>187739</v>
      </c>
      <c r="K1432" s="11">
        <v>99958.031615488988</v>
      </c>
      <c r="L1432" s="12">
        <v>313378.10307066049</v>
      </c>
      <c r="M1432" s="11">
        <v>252</v>
      </c>
      <c r="N1432" s="13"/>
      <c r="O1432" t="str">
        <f t="shared" si="53"/>
        <v/>
      </c>
    </row>
    <row r="1433" spans="1:15" hidden="1">
      <c r="A1433" s="41">
        <v>2.2025000000000001</v>
      </c>
      <c r="B1433" s="14">
        <v>45692</v>
      </c>
      <c r="C1433" s="8" t="s">
        <v>13</v>
      </c>
      <c r="D1433" s="8" t="s">
        <v>15</v>
      </c>
      <c r="E1433" s="8" t="s">
        <v>15</v>
      </c>
      <c r="F1433" s="9">
        <f t="shared" si="52"/>
        <v>-22500000</v>
      </c>
      <c r="G1433" s="9">
        <v>-225</v>
      </c>
      <c r="H1433" s="10">
        <v>-24149475</v>
      </c>
      <c r="I1433" s="11">
        <v>49944776007.313324</v>
      </c>
      <c r="J1433" s="11">
        <v>505450</v>
      </c>
      <c r="K1433" s="11">
        <v>98812.495810294466</v>
      </c>
      <c r="L1433" s="12">
        <v>1916663.4426837452</v>
      </c>
      <c r="M1433" s="11">
        <v>1171</v>
      </c>
      <c r="N1433" s="13"/>
      <c r="O1433" t="str">
        <f t="shared" si="53"/>
        <v/>
      </c>
    </row>
    <row r="1434" spans="1:15" hidden="1">
      <c r="A1434" s="41">
        <v>2.2025000000000001</v>
      </c>
      <c r="B1434" s="14">
        <v>45692</v>
      </c>
      <c r="C1434" s="8" t="s">
        <v>13</v>
      </c>
      <c r="D1434" s="8" t="s">
        <v>15</v>
      </c>
      <c r="E1434" s="8" t="s">
        <v>15</v>
      </c>
      <c r="F1434" s="9">
        <f t="shared" si="52"/>
        <v>-4700000</v>
      </c>
      <c r="G1434" s="9">
        <v>-47</v>
      </c>
      <c r="H1434" s="10">
        <v>-5044557</v>
      </c>
      <c r="I1434" s="11">
        <v>49940131820.010239</v>
      </c>
      <c r="J1434" s="11">
        <v>505403</v>
      </c>
      <c r="K1434" s="11">
        <v>98812.495810294466</v>
      </c>
      <c r="L1434" s="12">
        <v>400369.69691616017</v>
      </c>
      <c r="M1434" s="11">
        <v>1172</v>
      </c>
      <c r="N1434" s="13"/>
      <c r="O1434" t="str">
        <f t="shared" si="53"/>
        <v/>
      </c>
    </row>
    <row r="1435" spans="1:15" hidden="1">
      <c r="A1435" s="41">
        <v>2.2025000000000001</v>
      </c>
      <c r="B1435" s="14">
        <v>45692</v>
      </c>
      <c r="C1435" s="8" t="s">
        <v>13</v>
      </c>
      <c r="D1435" s="8" t="s">
        <v>15</v>
      </c>
      <c r="E1435" s="8" t="s">
        <v>15</v>
      </c>
      <c r="F1435" s="9">
        <f t="shared" si="52"/>
        <v>-8100000</v>
      </c>
      <c r="G1435" s="9">
        <v>-81</v>
      </c>
      <c r="H1435" s="10">
        <v>-8693811</v>
      </c>
      <c r="I1435" s="11">
        <v>49932128007.849602</v>
      </c>
      <c r="J1435" s="11">
        <v>505322</v>
      </c>
      <c r="K1435" s="11">
        <v>98812.495810294466</v>
      </c>
      <c r="L1435" s="12">
        <v>689998.83936614823</v>
      </c>
      <c r="M1435" s="11">
        <v>1173</v>
      </c>
      <c r="N1435" s="13"/>
      <c r="O1435" t="str">
        <f t="shared" si="53"/>
        <v/>
      </c>
    </row>
    <row r="1436" spans="1:15" hidden="1">
      <c r="A1436" s="41">
        <v>2.2025000000000001</v>
      </c>
      <c r="B1436" s="14">
        <v>45692</v>
      </c>
      <c r="C1436" s="8" t="s">
        <v>13</v>
      </c>
      <c r="D1436" s="8" t="s">
        <v>14</v>
      </c>
      <c r="E1436" s="8" t="s">
        <v>14</v>
      </c>
      <c r="F1436" s="9">
        <f t="shared" si="52"/>
        <v>-1500000</v>
      </c>
      <c r="G1436" s="9">
        <v>-15</v>
      </c>
      <c r="H1436" s="10">
        <v>-1577715</v>
      </c>
      <c r="I1436" s="11">
        <v>18764521526.986069</v>
      </c>
      <c r="J1436" s="11">
        <v>187724</v>
      </c>
      <c r="K1436" s="11">
        <v>99958.031615488988</v>
      </c>
      <c r="L1436" s="12">
        <v>78344.525767665124</v>
      </c>
      <c r="M1436" s="11">
        <v>253</v>
      </c>
      <c r="N1436" s="13"/>
      <c r="O1436" t="str">
        <f t="shared" si="53"/>
        <v/>
      </c>
    </row>
    <row r="1437" spans="1:15" hidden="1">
      <c r="A1437" s="41">
        <v>2.2025000000000001</v>
      </c>
      <c r="B1437" s="14">
        <v>45692</v>
      </c>
      <c r="C1437" s="8" t="s">
        <v>13</v>
      </c>
      <c r="D1437" s="8" t="s">
        <v>15</v>
      </c>
      <c r="E1437" s="8" t="s">
        <v>15</v>
      </c>
      <c r="F1437" s="9">
        <f t="shared" si="52"/>
        <v>-11100000</v>
      </c>
      <c r="G1437" s="9">
        <v>-111</v>
      </c>
      <c r="H1437" s="10">
        <v>-11913741</v>
      </c>
      <c r="I1437" s="11">
        <v>49921159820.814659</v>
      </c>
      <c r="J1437" s="11">
        <v>505211</v>
      </c>
      <c r="K1437" s="11">
        <v>98812.495810294466</v>
      </c>
      <c r="L1437" s="12">
        <v>945553.96505731344</v>
      </c>
      <c r="M1437" s="11">
        <v>1174</v>
      </c>
      <c r="N1437" s="13"/>
      <c r="O1437" t="str">
        <f t="shared" si="53"/>
        <v/>
      </c>
    </row>
    <row r="1438" spans="1:15" hidden="1">
      <c r="A1438" s="41">
        <v>2.2025000000000001</v>
      </c>
      <c r="B1438" s="14">
        <v>45692</v>
      </c>
      <c r="C1438" s="8" t="s">
        <v>13</v>
      </c>
      <c r="D1438" s="8" t="s">
        <v>15</v>
      </c>
      <c r="E1438" s="8" t="s">
        <v>15</v>
      </c>
      <c r="F1438" s="9">
        <f t="shared" si="52"/>
        <v>-17700000</v>
      </c>
      <c r="G1438" s="9">
        <v>-177</v>
      </c>
      <c r="H1438" s="10">
        <v>-18997587</v>
      </c>
      <c r="I1438" s="11">
        <v>49903670009.056236</v>
      </c>
      <c r="J1438" s="11">
        <v>505034</v>
      </c>
      <c r="K1438" s="11">
        <v>98812.495810294466</v>
      </c>
      <c r="L1438" s="12">
        <v>1507775.2415778786</v>
      </c>
      <c r="M1438" s="11">
        <v>1175</v>
      </c>
      <c r="N1438" s="13"/>
      <c r="O1438" t="str">
        <f t="shared" si="53"/>
        <v/>
      </c>
    </row>
    <row r="1439" spans="1:15" hidden="1">
      <c r="A1439" s="41">
        <v>2.2025000000000001</v>
      </c>
      <c r="B1439" s="14">
        <v>45692</v>
      </c>
      <c r="C1439" s="8" t="s">
        <v>13</v>
      </c>
      <c r="D1439" s="8" t="s">
        <v>15</v>
      </c>
      <c r="E1439" s="8" t="s">
        <v>15</v>
      </c>
      <c r="F1439" s="9">
        <f t="shared" si="52"/>
        <v>-18900000</v>
      </c>
      <c r="G1439" s="9">
        <v>-189</v>
      </c>
      <c r="H1439" s="10">
        <v>-20285559</v>
      </c>
      <c r="I1439" s="11">
        <v>49884994447.348091</v>
      </c>
      <c r="J1439" s="11">
        <v>504845</v>
      </c>
      <c r="K1439" s="11">
        <v>98812.495810294466</v>
      </c>
      <c r="L1439" s="12">
        <v>1609997.2918543443</v>
      </c>
      <c r="M1439" s="11">
        <v>1176</v>
      </c>
      <c r="N1439" s="13"/>
      <c r="O1439" t="str">
        <f t="shared" si="53"/>
        <v/>
      </c>
    </row>
    <row r="1440" spans="1:15" hidden="1">
      <c r="A1440" s="41">
        <v>2.2025000000000001</v>
      </c>
      <c r="B1440" s="14">
        <v>45692</v>
      </c>
      <c r="C1440" s="8" t="s">
        <v>13</v>
      </c>
      <c r="D1440" s="8" t="s">
        <v>15</v>
      </c>
      <c r="E1440" s="8" t="s">
        <v>15</v>
      </c>
      <c r="F1440" s="9">
        <f t="shared" si="52"/>
        <v>-24000000</v>
      </c>
      <c r="G1440" s="9">
        <v>-240</v>
      </c>
      <c r="H1440" s="10">
        <v>-25759440</v>
      </c>
      <c r="I1440" s="11">
        <v>49861279448.353622</v>
      </c>
      <c r="J1440" s="11">
        <v>504605</v>
      </c>
      <c r="K1440" s="11">
        <v>98812.495810294466</v>
      </c>
      <c r="L1440" s="12">
        <v>2044441.0055293292</v>
      </c>
      <c r="M1440" s="11">
        <v>1177</v>
      </c>
      <c r="N1440" s="13"/>
      <c r="O1440" t="str">
        <f t="shared" si="53"/>
        <v/>
      </c>
    </row>
    <row r="1441" spans="1:15" hidden="1">
      <c r="A1441" s="41">
        <v>2.2025000000000001</v>
      </c>
      <c r="B1441" s="14">
        <v>45692</v>
      </c>
      <c r="C1441" s="8" t="s">
        <v>13</v>
      </c>
      <c r="D1441" s="8" t="s">
        <v>15</v>
      </c>
      <c r="E1441" s="8" t="s">
        <v>15</v>
      </c>
      <c r="F1441" s="9">
        <f t="shared" si="52"/>
        <v>-27600000</v>
      </c>
      <c r="G1441" s="9">
        <v>-276</v>
      </c>
      <c r="H1441" s="10">
        <v>-29623356</v>
      </c>
      <c r="I1441" s="11">
        <v>49834007199.509979</v>
      </c>
      <c r="J1441" s="11">
        <v>504329</v>
      </c>
      <c r="K1441" s="11">
        <v>98812.495810294466</v>
      </c>
      <c r="L1441" s="12">
        <v>2351107.1563587263</v>
      </c>
      <c r="M1441" s="11">
        <v>1178</v>
      </c>
      <c r="N1441" s="13"/>
      <c r="O1441" t="str">
        <f t="shared" si="53"/>
        <v/>
      </c>
    </row>
    <row r="1442" spans="1:15" hidden="1">
      <c r="A1442" s="41">
        <v>2.2025000000000001</v>
      </c>
      <c r="B1442" s="14">
        <v>45692</v>
      </c>
      <c r="C1442" s="8" t="s">
        <v>13</v>
      </c>
      <c r="D1442" s="8" t="s">
        <v>15</v>
      </c>
      <c r="E1442" s="8" t="s">
        <v>15</v>
      </c>
      <c r="F1442" s="9">
        <f t="shared" si="52"/>
        <v>-23800000</v>
      </c>
      <c r="G1442" s="9">
        <v>-238</v>
      </c>
      <c r="H1442" s="10">
        <v>-25544778</v>
      </c>
      <c r="I1442" s="11">
        <v>49810489825.507126</v>
      </c>
      <c r="J1442" s="11">
        <v>504091</v>
      </c>
      <c r="K1442" s="11">
        <v>98812.495810294466</v>
      </c>
      <c r="L1442" s="12">
        <v>2027403.9971499182</v>
      </c>
      <c r="M1442" s="11">
        <v>1179</v>
      </c>
      <c r="N1442" s="13"/>
      <c r="O1442" t="str">
        <f t="shared" si="53"/>
        <v/>
      </c>
    </row>
    <row r="1443" spans="1:15" hidden="1">
      <c r="A1443" s="41">
        <v>2.2025000000000001</v>
      </c>
      <c r="B1443" s="14">
        <v>45692</v>
      </c>
      <c r="C1443" s="8" t="s">
        <v>13</v>
      </c>
      <c r="D1443" s="8" t="s">
        <v>15</v>
      </c>
      <c r="E1443" s="8" t="s">
        <v>15</v>
      </c>
      <c r="F1443" s="9">
        <f t="shared" si="52"/>
        <v>-900000</v>
      </c>
      <c r="G1443" s="9">
        <v>-9</v>
      </c>
      <c r="H1443" s="10">
        <v>-965979</v>
      </c>
      <c r="I1443" s="11">
        <v>49809600513.04483</v>
      </c>
      <c r="J1443" s="11">
        <v>504082</v>
      </c>
      <c r="K1443" s="11">
        <v>98812.495810294466</v>
      </c>
      <c r="L1443" s="12">
        <v>76666.537707349751</v>
      </c>
      <c r="M1443" s="11">
        <v>1180</v>
      </c>
      <c r="N1443" s="13"/>
      <c r="O1443" t="str">
        <f t="shared" si="53"/>
        <v/>
      </c>
    </row>
    <row r="1444" spans="1:15" hidden="1">
      <c r="A1444" s="41">
        <v>2.2025000000000001</v>
      </c>
      <c r="B1444" s="14">
        <v>45692</v>
      </c>
      <c r="C1444" s="8" t="s">
        <v>13</v>
      </c>
      <c r="D1444" s="8" t="s">
        <v>15</v>
      </c>
      <c r="E1444" s="8" t="s">
        <v>15</v>
      </c>
      <c r="F1444" s="9">
        <f t="shared" si="52"/>
        <v>-1100000</v>
      </c>
      <c r="G1444" s="9">
        <v>-11</v>
      </c>
      <c r="H1444" s="10">
        <v>-1180641</v>
      </c>
      <c r="I1444" s="11">
        <v>49808513575.590919</v>
      </c>
      <c r="J1444" s="11">
        <v>504071</v>
      </c>
      <c r="K1444" s="11">
        <v>98812.495810294466</v>
      </c>
      <c r="L1444" s="12">
        <v>93703.546086760936</v>
      </c>
      <c r="M1444" s="11">
        <v>1181</v>
      </c>
      <c r="N1444" s="13"/>
      <c r="O1444" t="str">
        <f t="shared" si="53"/>
        <v/>
      </c>
    </row>
    <row r="1445" spans="1:15" hidden="1">
      <c r="A1445" s="41">
        <v>2.2025000000000001</v>
      </c>
      <c r="B1445" s="14">
        <v>45692</v>
      </c>
      <c r="C1445" s="8" t="s">
        <v>13</v>
      </c>
      <c r="D1445" s="8" t="s">
        <v>15</v>
      </c>
      <c r="E1445" s="8" t="s">
        <v>15</v>
      </c>
      <c r="F1445" s="9">
        <f t="shared" si="52"/>
        <v>-14300000</v>
      </c>
      <c r="G1445" s="9">
        <v>-143</v>
      </c>
      <c r="H1445" s="10">
        <v>-15348333</v>
      </c>
      <c r="I1445" s="11">
        <v>49794383388.690048</v>
      </c>
      <c r="J1445" s="11">
        <v>503928</v>
      </c>
      <c r="K1445" s="11">
        <v>98812.495810294466</v>
      </c>
      <c r="L1445" s="12">
        <v>1218146.0991278905</v>
      </c>
      <c r="M1445" s="11">
        <v>1182</v>
      </c>
      <c r="N1445" s="13"/>
      <c r="O1445" t="str">
        <f t="shared" si="53"/>
        <v/>
      </c>
    </row>
    <row r="1446" spans="1:15" hidden="1">
      <c r="A1446" s="41">
        <v>2.2025000000000001</v>
      </c>
      <c r="B1446" s="14">
        <v>45692</v>
      </c>
      <c r="C1446" s="8" t="s">
        <v>13</v>
      </c>
      <c r="D1446" s="8" t="s">
        <v>15</v>
      </c>
      <c r="E1446" s="8" t="s">
        <v>15</v>
      </c>
      <c r="F1446" s="9">
        <f t="shared" si="52"/>
        <v>-36200000</v>
      </c>
      <c r="G1446" s="9">
        <v>-362</v>
      </c>
      <c r="H1446" s="10">
        <v>-38853822</v>
      </c>
      <c r="I1446" s="11">
        <v>49758613265.206718</v>
      </c>
      <c r="J1446" s="11">
        <v>503566</v>
      </c>
      <c r="K1446" s="11">
        <v>98812.495810294466</v>
      </c>
      <c r="L1446" s="12">
        <v>3083698.516673401</v>
      </c>
      <c r="M1446" s="11">
        <v>1183</v>
      </c>
      <c r="N1446" s="13"/>
      <c r="O1446" t="str">
        <f t="shared" si="53"/>
        <v/>
      </c>
    </row>
    <row r="1447" spans="1:15" hidden="1">
      <c r="A1447" s="41">
        <v>2.2025000000000001</v>
      </c>
      <c r="B1447" s="14">
        <v>45692</v>
      </c>
      <c r="C1447" s="8" t="s">
        <v>13</v>
      </c>
      <c r="D1447" s="8" t="s">
        <v>15</v>
      </c>
      <c r="E1447" s="8" t="s">
        <v>15</v>
      </c>
      <c r="F1447" s="9">
        <f t="shared" si="52"/>
        <v>-20400000</v>
      </c>
      <c r="G1447" s="9">
        <v>-204</v>
      </c>
      <c r="H1447" s="10">
        <v>-21895524</v>
      </c>
      <c r="I1447" s="11">
        <v>49738455516.061417</v>
      </c>
      <c r="J1447" s="11">
        <v>503362</v>
      </c>
      <c r="K1447" s="11">
        <v>98812.495810294466</v>
      </c>
      <c r="L1447" s="12">
        <v>1737774.8546999283</v>
      </c>
      <c r="M1447" s="11">
        <v>1184</v>
      </c>
      <c r="N1447" s="13"/>
      <c r="O1447" t="str">
        <f t="shared" si="53"/>
        <v/>
      </c>
    </row>
    <row r="1448" spans="1:15" hidden="1">
      <c r="A1448" s="41">
        <v>2.2025000000000001</v>
      </c>
      <c r="B1448" s="14">
        <v>45692</v>
      </c>
      <c r="C1448" s="8" t="s">
        <v>13</v>
      </c>
      <c r="D1448" s="8" t="s">
        <v>15</v>
      </c>
      <c r="E1448" s="8" t="s">
        <v>15</v>
      </c>
      <c r="F1448" s="9">
        <f t="shared" si="52"/>
        <v>-16800000</v>
      </c>
      <c r="G1448" s="9">
        <v>-168</v>
      </c>
      <c r="H1448" s="10">
        <v>-18031608</v>
      </c>
      <c r="I1448" s="11">
        <v>49721855016.765289</v>
      </c>
      <c r="J1448" s="11">
        <v>503194</v>
      </c>
      <c r="K1448" s="11">
        <v>98812.495810294466</v>
      </c>
      <c r="L1448" s="12">
        <v>1431108.7038705293</v>
      </c>
      <c r="M1448" s="11">
        <v>1185</v>
      </c>
      <c r="N1448" s="13"/>
      <c r="O1448" t="str">
        <f t="shared" si="53"/>
        <v/>
      </c>
    </row>
    <row r="1449" spans="1:15" hidden="1">
      <c r="A1449" s="41">
        <v>2.2025000000000001</v>
      </c>
      <c r="B1449" s="14">
        <v>45692</v>
      </c>
      <c r="C1449" s="8" t="s">
        <v>13</v>
      </c>
      <c r="D1449" s="8" t="s">
        <v>15</v>
      </c>
      <c r="E1449" s="8" t="s">
        <v>15</v>
      </c>
      <c r="F1449" s="9">
        <f t="shared" si="52"/>
        <v>-19200000</v>
      </c>
      <c r="G1449" s="9">
        <v>-192</v>
      </c>
      <c r="H1449" s="10">
        <v>-20607552</v>
      </c>
      <c r="I1449" s="11">
        <v>49702883017.56971</v>
      </c>
      <c r="J1449" s="11">
        <v>503002</v>
      </c>
      <c r="K1449" s="11">
        <v>98812.495810294466</v>
      </c>
      <c r="L1449" s="12">
        <v>1635552.8044234626</v>
      </c>
      <c r="M1449" s="11">
        <v>1186</v>
      </c>
      <c r="N1449" s="13"/>
      <c r="O1449" t="str">
        <f t="shared" si="53"/>
        <v/>
      </c>
    </row>
    <row r="1450" spans="1:15" hidden="1">
      <c r="A1450" s="41">
        <v>2.2025000000000001</v>
      </c>
      <c r="B1450" s="14">
        <v>45692</v>
      </c>
      <c r="C1450" s="8" t="s">
        <v>13</v>
      </c>
      <c r="D1450" s="8" t="s">
        <v>15</v>
      </c>
      <c r="E1450" s="8" t="s">
        <v>15</v>
      </c>
      <c r="F1450" s="9">
        <f t="shared" si="52"/>
        <v>-18600000</v>
      </c>
      <c r="G1450" s="9">
        <v>-186</v>
      </c>
      <c r="H1450" s="10">
        <v>-19963566</v>
      </c>
      <c r="I1450" s="11">
        <v>49684503893.348991</v>
      </c>
      <c r="J1450" s="11">
        <v>502816</v>
      </c>
      <c r="K1450" s="11">
        <v>98812.495810294466</v>
      </c>
      <c r="L1450" s="12">
        <v>1584441.7792852297</v>
      </c>
      <c r="M1450" s="11">
        <v>1187</v>
      </c>
      <c r="N1450" s="13"/>
      <c r="O1450" t="str">
        <f t="shared" si="53"/>
        <v/>
      </c>
    </row>
    <row r="1451" spans="1:15" hidden="1">
      <c r="A1451" s="41">
        <v>2.2025000000000001</v>
      </c>
      <c r="B1451" s="14">
        <v>45692</v>
      </c>
      <c r="C1451" s="8" t="s">
        <v>13</v>
      </c>
      <c r="D1451" s="8" t="s">
        <v>15</v>
      </c>
      <c r="E1451" s="8" t="s">
        <v>15</v>
      </c>
      <c r="F1451" s="9">
        <f t="shared" si="52"/>
        <v>-3700000</v>
      </c>
      <c r="G1451" s="9">
        <v>-37</v>
      </c>
      <c r="H1451" s="10">
        <v>-3971247</v>
      </c>
      <c r="I1451" s="11">
        <v>49680847831.004013</v>
      </c>
      <c r="J1451" s="11">
        <v>502779</v>
      </c>
      <c r="K1451" s="11">
        <v>98812.495810294466</v>
      </c>
      <c r="L1451" s="12">
        <v>315184.65501910495</v>
      </c>
      <c r="M1451" s="11">
        <v>1188</v>
      </c>
      <c r="N1451" s="13"/>
      <c r="O1451" t="str">
        <f t="shared" si="53"/>
        <v/>
      </c>
    </row>
    <row r="1452" spans="1:15" hidden="1">
      <c r="A1452" s="41">
        <v>2.2025000000000001</v>
      </c>
      <c r="B1452" s="14">
        <v>45692</v>
      </c>
      <c r="C1452" s="8" t="s">
        <v>13</v>
      </c>
      <c r="D1452" s="8" t="s">
        <v>15</v>
      </c>
      <c r="E1452" s="8" t="s">
        <v>15</v>
      </c>
      <c r="F1452" s="9">
        <f t="shared" si="52"/>
        <v>-10700000</v>
      </c>
      <c r="G1452" s="9">
        <v>-107</v>
      </c>
      <c r="H1452" s="10">
        <v>-11484417</v>
      </c>
      <c r="I1452" s="11">
        <v>49670274893.952309</v>
      </c>
      <c r="J1452" s="11">
        <v>502672</v>
      </c>
      <c r="K1452" s="11">
        <v>98812.495810294466</v>
      </c>
      <c r="L1452" s="12">
        <v>911479.94829849154</v>
      </c>
      <c r="M1452" s="11">
        <v>1189</v>
      </c>
      <c r="N1452" s="13"/>
      <c r="O1452" t="str">
        <f t="shared" si="53"/>
        <v/>
      </c>
    </row>
    <row r="1453" spans="1:15" hidden="1">
      <c r="A1453" s="41">
        <v>2.2025000000000001</v>
      </c>
      <c r="B1453" s="14">
        <v>45692</v>
      </c>
      <c r="C1453" s="8" t="s">
        <v>13</v>
      </c>
      <c r="D1453" s="8" t="s">
        <v>15</v>
      </c>
      <c r="E1453" s="8" t="s">
        <v>15</v>
      </c>
      <c r="F1453" s="9">
        <f t="shared" si="52"/>
        <v>-23900000</v>
      </c>
      <c r="G1453" s="9">
        <v>-239</v>
      </c>
      <c r="H1453" s="10">
        <v>-25652109</v>
      </c>
      <c r="I1453" s="11">
        <v>49646658707.453651</v>
      </c>
      <c r="J1453" s="11">
        <v>502433</v>
      </c>
      <c r="K1453" s="11">
        <v>98812.495810294466</v>
      </c>
      <c r="L1453" s="12">
        <v>2035922.5013396218</v>
      </c>
      <c r="M1453" s="11">
        <v>1190</v>
      </c>
      <c r="N1453" s="13"/>
      <c r="O1453" t="str">
        <f t="shared" si="53"/>
        <v/>
      </c>
    </row>
    <row r="1454" spans="1:15" hidden="1">
      <c r="A1454" s="41">
        <v>2.2025000000000001</v>
      </c>
      <c r="B1454" s="14">
        <v>45692</v>
      </c>
      <c r="C1454" s="8" t="s">
        <v>13</v>
      </c>
      <c r="D1454" s="8" t="s">
        <v>15</v>
      </c>
      <c r="E1454" s="8" t="s">
        <v>15</v>
      </c>
      <c r="F1454" s="9">
        <f t="shared" si="52"/>
        <v>-28400000</v>
      </c>
      <c r="G1454" s="9">
        <v>-284</v>
      </c>
      <c r="H1454" s="10">
        <v>-30482004</v>
      </c>
      <c r="I1454" s="11">
        <v>49618595958.643524</v>
      </c>
      <c r="J1454" s="11">
        <v>502149</v>
      </c>
      <c r="K1454" s="11">
        <v>98812.495810294466</v>
      </c>
      <c r="L1454" s="12">
        <v>2419255.1898763701</v>
      </c>
      <c r="M1454" s="11">
        <v>1191</v>
      </c>
      <c r="N1454" s="13"/>
      <c r="O1454" t="str">
        <f t="shared" si="53"/>
        <v/>
      </c>
    </row>
    <row r="1455" spans="1:15" hidden="1">
      <c r="A1455" s="41">
        <v>2.2025000000000001</v>
      </c>
      <c r="B1455" s="14">
        <v>45692</v>
      </c>
      <c r="C1455" s="8" t="s">
        <v>13</v>
      </c>
      <c r="D1455" s="8" t="s">
        <v>15</v>
      </c>
      <c r="E1455" s="8" t="s">
        <v>15</v>
      </c>
      <c r="F1455" s="9">
        <f t="shared" si="52"/>
        <v>-1800000</v>
      </c>
      <c r="G1455" s="9">
        <v>-18</v>
      </c>
      <c r="H1455" s="10">
        <v>-1931958</v>
      </c>
      <c r="I1455" s="11">
        <v>49616817333.718941</v>
      </c>
      <c r="J1455" s="11">
        <v>502131</v>
      </c>
      <c r="K1455" s="11">
        <v>98812.495810294466</v>
      </c>
      <c r="L1455" s="12">
        <v>153333.0754146995</v>
      </c>
      <c r="M1455" s="11">
        <v>1192</v>
      </c>
      <c r="N1455" s="13"/>
      <c r="O1455" t="str">
        <f t="shared" si="53"/>
        <v/>
      </c>
    </row>
    <row r="1456" spans="1:15" hidden="1">
      <c r="A1456" s="41">
        <v>2.2025000000000001</v>
      </c>
      <c r="B1456" s="14">
        <v>45692</v>
      </c>
      <c r="C1456" s="8" t="s">
        <v>13</v>
      </c>
      <c r="D1456" s="8" t="s">
        <v>14</v>
      </c>
      <c r="E1456" s="8" t="s">
        <v>14</v>
      </c>
      <c r="F1456" s="9">
        <f t="shared" si="52"/>
        <v>-9500000</v>
      </c>
      <c r="G1456" s="9">
        <v>-95</v>
      </c>
      <c r="H1456" s="10">
        <v>-9992195</v>
      </c>
      <c r="I1456" s="11">
        <v>18755025513.982597</v>
      </c>
      <c r="J1456" s="11">
        <v>187629</v>
      </c>
      <c r="K1456" s="11">
        <v>99958.031615488988</v>
      </c>
      <c r="L1456" s="12">
        <v>496181.99652854539</v>
      </c>
      <c r="M1456" s="11">
        <v>254</v>
      </c>
      <c r="N1456" s="13"/>
      <c r="O1456" t="str">
        <f t="shared" si="53"/>
        <v/>
      </c>
    </row>
    <row r="1457" spans="1:15" hidden="1">
      <c r="A1457" s="41">
        <v>2.2025000000000001</v>
      </c>
      <c r="B1457" s="14">
        <v>45692</v>
      </c>
      <c r="C1457" s="8" t="s">
        <v>13</v>
      </c>
      <c r="D1457" s="8" t="s">
        <v>15</v>
      </c>
      <c r="E1457" s="8" t="s">
        <v>15</v>
      </c>
      <c r="F1457" s="9">
        <f t="shared" si="52"/>
        <v>-9300000</v>
      </c>
      <c r="G1457" s="9">
        <v>-93</v>
      </c>
      <c r="H1457" s="10">
        <v>-9981783</v>
      </c>
      <c r="I1457" s="11">
        <v>49607627771.608582</v>
      </c>
      <c r="J1457" s="11">
        <v>502038</v>
      </c>
      <c r="K1457" s="11">
        <v>98812.495810294466</v>
      </c>
      <c r="L1457" s="12">
        <v>792220.88964261487</v>
      </c>
      <c r="M1457" s="11">
        <v>1193</v>
      </c>
      <c r="N1457" s="13"/>
      <c r="O1457" t="str">
        <f t="shared" si="53"/>
        <v/>
      </c>
    </row>
    <row r="1458" spans="1:15" hidden="1">
      <c r="A1458" s="41">
        <v>2.2025000000000001</v>
      </c>
      <c r="B1458" s="14">
        <v>45692</v>
      </c>
      <c r="C1458" s="8" t="s">
        <v>13</v>
      </c>
      <c r="D1458" s="8" t="s">
        <v>14</v>
      </c>
      <c r="E1458" s="8" t="s">
        <v>14</v>
      </c>
      <c r="F1458" s="9">
        <f t="shared" si="52"/>
        <v>200000</v>
      </c>
      <c r="G1458" s="9">
        <v>2</v>
      </c>
      <c r="H1458" s="10">
        <v>210180</v>
      </c>
      <c r="I1458" s="11">
        <v>18755235693.982597</v>
      </c>
      <c r="J1458" s="11">
        <v>187631</v>
      </c>
      <c r="K1458" s="11">
        <v>99958.086318266156</v>
      </c>
      <c r="L1458" s="12">
        <v>0</v>
      </c>
      <c r="M1458" s="11">
        <v>255</v>
      </c>
      <c r="N1458" s="13"/>
      <c r="O1458" t="str">
        <f t="shared" si="53"/>
        <v/>
      </c>
    </row>
    <row r="1459" spans="1:15" hidden="1">
      <c r="A1459" s="41">
        <v>2.2025000000000001</v>
      </c>
      <c r="B1459" s="14">
        <v>45692</v>
      </c>
      <c r="C1459" s="8" t="s">
        <v>13</v>
      </c>
      <c r="D1459" s="8" t="s">
        <v>15</v>
      </c>
      <c r="E1459" s="8" t="s">
        <v>15</v>
      </c>
      <c r="F1459" s="9">
        <f t="shared" si="52"/>
        <v>-186200000</v>
      </c>
      <c r="G1459" s="9">
        <v>-1862</v>
      </c>
      <c r="H1459" s="10">
        <v>-199850322</v>
      </c>
      <c r="I1459" s="11">
        <v>49423638904.409813</v>
      </c>
      <c r="J1459" s="11">
        <v>500176</v>
      </c>
      <c r="K1459" s="11">
        <v>98812.495810294466</v>
      </c>
      <c r="L1459" s="12">
        <v>15861454.801231712</v>
      </c>
      <c r="M1459" s="11">
        <v>1194</v>
      </c>
      <c r="N1459" s="13"/>
      <c r="O1459" t="str">
        <f t="shared" si="53"/>
        <v/>
      </c>
    </row>
    <row r="1460" spans="1:15" hidden="1">
      <c r="A1460" s="41">
        <v>2.2025000000000001</v>
      </c>
      <c r="B1460" s="14">
        <v>45692</v>
      </c>
      <c r="C1460" s="8" t="s">
        <v>13</v>
      </c>
      <c r="D1460" s="8" t="s">
        <v>15</v>
      </c>
      <c r="E1460" s="8" t="s">
        <v>15</v>
      </c>
      <c r="F1460" s="9">
        <f t="shared" si="52"/>
        <v>-900000</v>
      </c>
      <c r="G1460" s="9">
        <v>-9</v>
      </c>
      <c r="H1460" s="10">
        <v>-965979</v>
      </c>
      <c r="I1460" s="11">
        <v>49422749591.947517</v>
      </c>
      <c r="J1460" s="11">
        <v>500167</v>
      </c>
      <c r="K1460" s="11">
        <v>98812.495810294466</v>
      </c>
      <c r="L1460" s="12">
        <v>76666.537707349751</v>
      </c>
      <c r="M1460" s="11">
        <v>1195</v>
      </c>
      <c r="N1460" s="13"/>
      <c r="O1460" t="str">
        <f t="shared" si="53"/>
        <v/>
      </c>
    </row>
    <row r="1461" spans="1:15" hidden="1">
      <c r="A1461" s="41">
        <v>2.2025000000000001</v>
      </c>
      <c r="B1461" s="14">
        <v>45692</v>
      </c>
      <c r="C1461" s="8" t="s">
        <v>13</v>
      </c>
      <c r="D1461" s="8" t="s">
        <v>15</v>
      </c>
      <c r="E1461" s="8" t="s">
        <v>15</v>
      </c>
      <c r="F1461" s="9">
        <f t="shared" si="52"/>
        <v>-1800000</v>
      </c>
      <c r="G1461" s="9">
        <v>-18</v>
      </c>
      <c r="H1461" s="10">
        <v>-1931958</v>
      </c>
      <c r="I1461" s="11">
        <v>49420970967.022934</v>
      </c>
      <c r="J1461" s="11">
        <v>500149</v>
      </c>
      <c r="K1461" s="11">
        <v>98812.495810294466</v>
      </c>
      <c r="L1461" s="12">
        <v>153333.0754146995</v>
      </c>
      <c r="M1461" s="11">
        <v>1196</v>
      </c>
      <c r="N1461" s="13"/>
      <c r="O1461" t="str">
        <f t="shared" si="53"/>
        <v/>
      </c>
    </row>
    <row r="1462" spans="1:15" hidden="1">
      <c r="A1462" s="41">
        <v>2.2025000000000001</v>
      </c>
      <c r="B1462" s="14">
        <v>45692</v>
      </c>
      <c r="C1462" s="8" t="s">
        <v>13</v>
      </c>
      <c r="D1462" s="8" t="s">
        <v>15</v>
      </c>
      <c r="E1462" s="8" t="s">
        <v>15</v>
      </c>
      <c r="F1462" s="9">
        <f t="shared" si="52"/>
        <v>-1800000</v>
      </c>
      <c r="G1462" s="9">
        <v>-18</v>
      </c>
      <c r="H1462" s="10">
        <v>-1931958</v>
      </c>
      <c r="I1462" s="11">
        <v>49419192342.098351</v>
      </c>
      <c r="J1462" s="11">
        <v>500131</v>
      </c>
      <c r="K1462" s="11">
        <v>98812.495810294466</v>
      </c>
      <c r="L1462" s="12">
        <v>153333.0754146995</v>
      </c>
      <c r="M1462" s="11">
        <v>1197</v>
      </c>
      <c r="N1462" s="13"/>
      <c r="O1462" t="str">
        <f t="shared" si="53"/>
        <v/>
      </c>
    </row>
    <row r="1463" spans="1:15" hidden="1">
      <c r="A1463" s="41">
        <v>2.2025000000000001</v>
      </c>
      <c r="B1463" s="14">
        <v>45692</v>
      </c>
      <c r="C1463" s="8" t="s">
        <v>13</v>
      </c>
      <c r="D1463" s="8" t="s">
        <v>15</v>
      </c>
      <c r="E1463" s="8" t="s">
        <v>15</v>
      </c>
      <c r="F1463" s="9">
        <f t="shared" si="52"/>
        <v>-1800000</v>
      </c>
      <c r="G1463" s="9">
        <v>-18</v>
      </c>
      <c r="H1463" s="10">
        <v>-1931958</v>
      </c>
      <c r="I1463" s="11">
        <v>49417413717.173767</v>
      </c>
      <c r="J1463" s="11">
        <v>500113</v>
      </c>
      <c r="K1463" s="11">
        <v>98812.495810294466</v>
      </c>
      <c r="L1463" s="12">
        <v>153333.0754146995</v>
      </c>
      <c r="M1463" s="11">
        <v>1198</v>
      </c>
      <c r="N1463" s="13"/>
      <c r="O1463" t="str">
        <f t="shared" si="53"/>
        <v/>
      </c>
    </row>
    <row r="1464" spans="1:15" hidden="1">
      <c r="A1464" s="41">
        <v>2.2025000000000001</v>
      </c>
      <c r="B1464" s="14">
        <v>45692</v>
      </c>
      <c r="C1464" s="8" t="s">
        <v>13</v>
      </c>
      <c r="D1464" s="8" t="s">
        <v>14</v>
      </c>
      <c r="E1464" s="8" t="s">
        <v>14</v>
      </c>
      <c r="F1464" s="9">
        <f t="shared" si="52"/>
        <v>-1700000</v>
      </c>
      <c r="G1464" s="9">
        <v>-17</v>
      </c>
      <c r="H1464" s="10">
        <v>-1788077</v>
      </c>
      <c r="I1464" s="11">
        <v>18753536406.515186</v>
      </c>
      <c r="J1464" s="11">
        <v>187614</v>
      </c>
      <c r="K1464" s="11">
        <v>99958.086318266156</v>
      </c>
      <c r="L1464" s="12">
        <v>88789.532589475391</v>
      </c>
      <c r="M1464" s="11">
        <v>256</v>
      </c>
      <c r="N1464" s="13"/>
      <c r="O1464" t="str">
        <f t="shared" si="53"/>
        <v/>
      </c>
    </row>
    <row r="1465" spans="1:15" hidden="1">
      <c r="A1465" s="41">
        <v>2.2025000000000001</v>
      </c>
      <c r="B1465" s="14">
        <v>45692</v>
      </c>
      <c r="C1465" s="8" t="s">
        <v>13</v>
      </c>
      <c r="D1465" s="8" t="s">
        <v>15</v>
      </c>
      <c r="E1465" s="8" t="s">
        <v>15</v>
      </c>
      <c r="F1465" s="9">
        <f t="shared" si="52"/>
        <v>-49200000</v>
      </c>
      <c r="G1465" s="9">
        <v>-492</v>
      </c>
      <c r="H1465" s="10">
        <v>-52806852</v>
      </c>
      <c r="I1465" s="11">
        <v>49368797969.2351</v>
      </c>
      <c r="J1465" s="11">
        <v>499621</v>
      </c>
      <c r="K1465" s="11">
        <v>98812.495810294466</v>
      </c>
      <c r="L1465" s="12">
        <v>4191104.0613351241</v>
      </c>
      <c r="M1465" s="11">
        <v>1199</v>
      </c>
      <c r="N1465" s="13"/>
      <c r="O1465" t="str">
        <f t="shared" si="53"/>
        <v/>
      </c>
    </row>
    <row r="1466" spans="1:15" hidden="1">
      <c r="A1466" s="41">
        <v>2.2025000000000001</v>
      </c>
      <c r="B1466" s="14">
        <v>45692</v>
      </c>
      <c r="C1466" s="8" t="s">
        <v>13</v>
      </c>
      <c r="D1466" s="8" t="s">
        <v>15</v>
      </c>
      <c r="E1466" s="8" t="s">
        <v>15</v>
      </c>
      <c r="F1466" s="9">
        <f t="shared" si="52"/>
        <v>-931200000</v>
      </c>
      <c r="G1466" s="9">
        <v>-9312</v>
      </c>
      <c r="H1466" s="10">
        <v>-999466272</v>
      </c>
      <c r="I1466" s="11">
        <v>48448656008.249641</v>
      </c>
      <c r="J1466" s="11">
        <v>490309</v>
      </c>
      <c r="K1466" s="11">
        <v>98812.495810294466</v>
      </c>
      <c r="L1466" s="12">
        <v>79324311.01453793</v>
      </c>
      <c r="M1466" s="11">
        <v>1200</v>
      </c>
      <c r="N1466" s="13"/>
      <c r="O1466" t="str">
        <f t="shared" si="53"/>
        <v/>
      </c>
    </row>
    <row r="1467" spans="1:15" hidden="1">
      <c r="A1467" s="41">
        <v>2.2025000000000001</v>
      </c>
      <c r="B1467" s="14">
        <v>45692</v>
      </c>
      <c r="C1467" s="8" t="s">
        <v>13</v>
      </c>
      <c r="D1467" s="8" t="s">
        <v>15</v>
      </c>
      <c r="E1467" s="8" t="s">
        <v>15</v>
      </c>
      <c r="F1467" s="9">
        <f t="shared" si="52"/>
        <v>-655700000</v>
      </c>
      <c r="G1467" s="9">
        <v>-6557</v>
      </c>
      <c r="H1467" s="10">
        <v>-703769367</v>
      </c>
      <c r="I1467" s="11">
        <v>47800742473.221542</v>
      </c>
      <c r="J1467" s="11">
        <v>483752</v>
      </c>
      <c r="K1467" s="11">
        <v>98812.495810294466</v>
      </c>
      <c r="L1467" s="12">
        <v>55855831.971899152</v>
      </c>
      <c r="M1467" s="11">
        <v>1201</v>
      </c>
      <c r="N1467" s="13"/>
      <c r="O1467" t="str">
        <f t="shared" si="53"/>
        <v/>
      </c>
    </row>
    <row r="1468" spans="1:15" hidden="1">
      <c r="A1468" s="41">
        <v>2.2025000000000001</v>
      </c>
      <c r="B1468" s="14">
        <v>45692</v>
      </c>
      <c r="C1468" s="8" t="s">
        <v>13</v>
      </c>
      <c r="D1468" s="8" t="s">
        <v>15</v>
      </c>
      <c r="E1468" s="8" t="s">
        <v>15</v>
      </c>
      <c r="F1468" s="9">
        <f t="shared" si="52"/>
        <v>-4600000</v>
      </c>
      <c r="G1468" s="9">
        <v>-46</v>
      </c>
      <c r="H1468" s="10">
        <v>-4937226</v>
      </c>
      <c r="I1468" s="11">
        <v>47796197098.414268</v>
      </c>
      <c r="J1468" s="11">
        <v>483706</v>
      </c>
      <c r="K1468" s="11">
        <v>98812.495810294466</v>
      </c>
      <c r="L1468" s="12">
        <v>391851.1927264547</v>
      </c>
      <c r="M1468" s="11">
        <v>1202</v>
      </c>
      <c r="N1468" s="13"/>
      <c r="O1468" t="str">
        <f t="shared" si="53"/>
        <v/>
      </c>
    </row>
    <row r="1469" spans="1:15" hidden="1">
      <c r="A1469" s="41">
        <v>2.2025000000000001</v>
      </c>
      <c r="B1469" s="14">
        <v>45692</v>
      </c>
      <c r="C1469" s="8" t="s">
        <v>13</v>
      </c>
      <c r="D1469" s="8" t="s">
        <v>15</v>
      </c>
      <c r="E1469" s="8" t="s">
        <v>15</v>
      </c>
      <c r="F1469" s="9">
        <f t="shared" si="52"/>
        <v>-4800000</v>
      </c>
      <c r="G1469" s="9">
        <v>-48</v>
      </c>
      <c r="H1469" s="10">
        <v>-5151888</v>
      </c>
      <c r="I1469" s="11">
        <v>47791454098.615372</v>
      </c>
      <c r="J1469" s="11">
        <v>483658</v>
      </c>
      <c r="K1469" s="11">
        <v>98812.495810294466</v>
      </c>
      <c r="L1469" s="12">
        <v>408888.20110586565</v>
      </c>
      <c r="M1469" s="11">
        <v>1203</v>
      </c>
      <c r="N1469" s="13"/>
      <c r="O1469" t="str">
        <f t="shared" si="53"/>
        <v/>
      </c>
    </row>
    <row r="1470" spans="1:15" hidden="1">
      <c r="A1470" s="41">
        <v>2.2025000000000001</v>
      </c>
      <c r="B1470" s="14">
        <v>45692</v>
      </c>
      <c r="C1470" s="8" t="s">
        <v>13</v>
      </c>
      <c r="D1470" s="8" t="s">
        <v>15</v>
      </c>
      <c r="E1470" s="8" t="s">
        <v>15</v>
      </c>
      <c r="F1470" s="9">
        <f t="shared" si="52"/>
        <v>-67000000</v>
      </c>
      <c r="G1470" s="9">
        <v>-670</v>
      </c>
      <c r="H1470" s="10">
        <v>-71911770</v>
      </c>
      <c r="I1470" s="11">
        <v>47725249726.422478</v>
      </c>
      <c r="J1470" s="11">
        <v>482988</v>
      </c>
      <c r="K1470" s="11">
        <v>98812.495810294466</v>
      </c>
      <c r="L1470" s="12">
        <v>5707397.80710271</v>
      </c>
      <c r="M1470" s="11">
        <v>1204</v>
      </c>
      <c r="N1470" s="13"/>
      <c r="O1470" t="str">
        <f t="shared" si="53"/>
        <v/>
      </c>
    </row>
    <row r="1471" spans="1:15" hidden="1">
      <c r="A1471" s="41">
        <v>2.2025000000000001</v>
      </c>
      <c r="B1471" s="14">
        <v>45692</v>
      </c>
      <c r="C1471" s="8" t="s">
        <v>13</v>
      </c>
      <c r="D1471" s="8" t="s">
        <v>15</v>
      </c>
      <c r="E1471" s="8" t="s">
        <v>15</v>
      </c>
      <c r="F1471" s="9">
        <f t="shared" si="52"/>
        <v>-14900000</v>
      </c>
      <c r="G1471" s="9">
        <v>-149</v>
      </c>
      <c r="H1471" s="10">
        <v>-15992319</v>
      </c>
      <c r="I1471" s="11">
        <v>47710526664.546745</v>
      </c>
      <c r="J1471" s="11">
        <v>482839</v>
      </c>
      <c r="K1471" s="11">
        <v>98812.495810294466</v>
      </c>
      <c r="L1471" s="12">
        <v>1269257.1242661253</v>
      </c>
      <c r="M1471" s="11">
        <v>1205</v>
      </c>
      <c r="N1471" s="13"/>
      <c r="O1471" t="str">
        <f t="shared" si="53"/>
        <v/>
      </c>
    </row>
    <row r="1472" spans="1:15" hidden="1">
      <c r="A1472" s="41">
        <v>2.2025000000000001</v>
      </c>
      <c r="B1472" s="14">
        <v>45692</v>
      </c>
      <c r="C1472" s="8" t="s">
        <v>13</v>
      </c>
      <c r="D1472" s="8" t="s">
        <v>15</v>
      </c>
      <c r="E1472" s="8" t="s">
        <v>15</v>
      </c>
      <c r="F1472" s="9">
        <f t="shared" si="52"/>
        <v>-42400000</v>
      </c>
      <c r="G1472" s="9">
        <v>-424</v>
      </c>
      <c r="H1472" s="10">
        <v>-45508344</v>
      </c>
      <c r="I1472" s="11">
        <v>47668630166.323181</v>
      </c>
      <c r="J1472" s="11">
        <v>482415</v>
      </c>
      <c r="K1472" s="11">
        <v>98812.495810294466</v>
      </c>
      <c r="L1472" s="12">
        <v>3611845.7764351442</v>
      </c>
      <c r="M1472" s="11">
        <v>1206</v>
      </c>
      <c r="N1472" s="13"/>
      <c r="O1472" t="str">
        <f t="shared" si="53"/>
        <v/>
      </c>
    </row>
    <row r="1473" spans="1:15" hidden="1">
      <c r="A1473" s="41">
        <v>2.2025000000000001</v>
      </c>
      <c r="B1473" s="14">
        <v>45692</v>
      </c>
      <c r="C1473" s="8" t="s">
        <v>13</v>
      </c>
      <c r="D1473" s="8" t="s">
        <v>14</v>
      </c>
      <c r="E1473" s="8" t="s">
        <v>14</v>
      </c>
      <c r="F1473" s="9">
        <f t="shared" si="52"/>
        <v>-9500000</v>
      </c>
      <c r="G1473" s="9">
        <v>-95</v>
      </c>
      <c r="H1473" s="10">
        <v>-9992195</v>
      </c>
      <c r="I1473" s="11">
        <v>18744040388.314953</v>
      </c>
      <c r="J1473" s="11">
        <v>187519</v>
      </c>
      <c r="K1473" s="11">
        <v>99958.086318266156</v>
      </c>
      <c r="L1473" s="12">
        <v>496176.79976471514</v>
      </c>
      <c r="M1473" s="11">
        <v>257</v>
      </c>
      <c r="N1473" s="13"/>
      <c r="O1473" t="str">
        <f t="shared" si="53"/>
        <v/>
      </c>
    </row>
    <row r="1474" spans="1:15" hidden="1">
      <c r="A1474" s="41">
        <v>2.2025000000000001</v>
      </c>
      <c r="B1474" s="14">
        <v>45692</v>
      </c>
      <c r="C1474" s="8" t="s">
        <v>13</v>
      </c>
      <c r="D1474" s="8" t="s">
        <v>15</v>
      </c>
      <c r="E1474" s="8" t="s">
        <v>15</v>
      </c>
      <c r="F1474" s="9">
        <f t="shared" si="52"/>
        <v>-55800000</v>
      </c>
      <c r="G1474" s="9">
        <v>-558</v>
      </c>
      <c r="H1474" s="10">
        <v>-59890698</v>
      </c>
      <c r="I1474" s="11">
        <v>47613492793.661034</v>
      </c>
      <c r="J1474" s="11">
        <v>481857</v>
      </c>
      <c r="K1474" s="11">
        <v>98812.495810294466</v>
      </c>
      <c r="L1474" s="12">
        <v>4753325.3378556892</v>
      </c>
      <c r="M1474" s="11">
        <v>1207</v>
      </c>
      <c r="N1474" s="13"/>
      <c r="O1474" t="str">
        <f t="shared" si="53"/>
        <v/>
      </c>
    </row>
    <row r="1475" spans="1:15" hidden="1">
      <c r="A1475" s="41">
        <v>2.2025000000000001</v>
      </c>
      <c r="B1475" s="14">
        <v>45692</v>
      </c>
      <c r="C1475" s="8" t="s">
        <v>13</v>
      </c>
      <c r="D1475" s="8" t="s">
        <v>15</v>
      </c>
      <c r="E1475" s="8" t="s">
        <v>15</v>
      </c>
      <c r="F1475" s="9">
        <f t="shared" si="52"/>
        <v>-13900000</v>
      </c>
      <c r="G1475" s="9">
        <v>-139</v>
      </c>
      <c r="H1475" s="10">
        <v>-14919009</v>
      </c>
      <c r="I1475" s="11">
        <v>47599757856.743401</v>
      </c>
      <c r="J1475" s="11">
        <v>481718</v>
      </c>
      <c r="K1475" s="11">
        <v>98812.495810294466</v>
      </c>
      <c r="L1475" s="12">
        <v>1184072.0823690686</v>
      </c>
      <c r="M1475" s="11">
        <v>1208</v>
      </c>
      <c r="N1475" s="13"/>
      <c r="O1475" t="str">
        <f t="shared" si="53"/>
        <v/>
      </c>
    </row>
    <row r="1476" spans="1:15" hidden="1">
      <c r="A1476" s="41">
        <v>2.2025000000000001</v>
      </c>
      <c r="B1476" s="14">
        <v>45692</v>
      </c>
      <c r="C1476" s="8" t="s">
        <v>13</v>
      </c>
      <c r="D1476" s="8" t="s">
        <v>15</v>
      </c>
      <c r="E1476" s="8" t="s">
        <v>15</v>
      </c>
      <c r="F1476" s="9">
        <f t="shared" si="52"/>
        <v>-10700000</v>
      </c>
      <c r="G1476" s="9">
        <v>-107</v>
      </c>
      <c r="H1476" s="10">
        <v>-11484417</v>
      </c>
      <c r="I1476" s="11">
        <v>47589184919.691696</v>
      </c>
      <c r="J1476" s="11">
        <v>481611</v>
      </c>
      <c r="K1476" s="11">
        <v>98812.495810294466</v>
      </c>
      <c r="L1476" s="12">
        <v>911479.94829849154</v>
      </c>
      <c r="M1476" s="11">
        <v>1209</v>
      </c>
      <c r="N1476" s="13"/>
      <c r="O1476" t="str">
        <f t="shared" si="53"/>
        <v/>
      </c>
    </row>
    <row r="1477" spans="1:15" hidden="1">
      <c r="A1477" s="41">
        <v>2.2025000000000001</v>
      </c>
      <c r="B1477" s="14">
        <v>45692</v>
      </c>
      <c r="C1477" s="8" t="s">
        <v>13</v>
      </c>
      <c r="D1477" s="8" t="s">
        <v>15</v>
      </c>
      <c r="E1477" s="8" t="s">
        <v>15</v>
      </c>
      <c r="F1477" s="9">
        <f t="shared" si="52"/>
        <v>-3500000</v>
      </c>
      <c r="G1477" s="9">
        <v>-35</v>
      </c>
      <c r="H1477" s="10">
        <v>-3756585</v>
      </c>
      <c r="I1477" s="11">
        <v>47585726482.338333</v>
      </c>
      <c r="J1477" s="11">
        <v>481576</v>
      </c>
      <c r="K1477" s="11">
        <v>98812.495810294466</v>
      </c>
      <c r="L1477" s="12">
        <v>298147.64663969353</v>
      </c>
      <c r="M1477" s="11">
        <v>1210</v>
      </c>
      <c r="N1477" s="13"/>
      <c r="O1477" t="str">
        <f t="shared" si="53"/>
        <v/>
      </c>
    </row>
    <row r="1478" spans="1:15" hidden="1">
      <c r="A1478" s="41">
        <v>2.2025000000000001</v>
      </c>
      <c r="B1478" s="14">
        <v>45693</v>
      </c>
      <c r="C1478" s="8" t="s">
        <v>13</v>
      </c>
      <c r="D1478" s="8" t="s">
        <v>14</v>
      </c>
      <c r="E1478" s="8" t="s">
        <v>14</v>
      </c>
      <c r="F1478" s="9">
        <f t="shared" si="52"/>
        <v>-900000</v>
      </c>
      <c r="G1478" s="9">
        <v>-9</v>
      </c>
      <c r="H1478" s="10">
        <v>-946800</v>
      </c>
      <c r="I1478" s="11">
        <v>18743140765.53809</v>
      </c>
      <c r="J1478" s="11">
        <v>187510</v>
      </c>
      <c r="K1478" s="11">
        <v>99958.086318266156</v>
      </c>
      <c r="L1478" s="12">
        <v>47177.22313560464</v>
      </c>
      <c r="M1478" s="11">
        <v>258</v>
      </c>
      <c r="N1478" s="13"/>
      <c r="O1478" t="str">
        <f t="shared" si="53"/>
        <v/>
      </c>
    </row>
    <row r="1479" spans="1:15" hidden="1">
      <c r="A1479" s="41">
        <v>2.2025000000000001</v>
      </c>
      <c r="B1479" s="14">
        <v>45693</v>
      </c>
      <c r="C1479" s="8" t="s">
        <v>13</v>
      </c>
      <c r="D1479" s="8" t="s">
        <v>15</v>
      </c>
      <c r="E1479" s="8" t="s">
        <v>15</v>
      </c>
      <c r="F1479" s="9">
        <f t="shared" si="52"/>
        <v>-9300000</v>
      </c>
      <c r="G1479" s="9">
        <v>-93</v>
      </c>
      <c r="H1479" s="10">
        <v>-9983550</v>
      </c>
      <c r="I1479" s="11">
        <v>47576536920.227974</v>
      </c>
      <c r="J1479" s="11">
        <v>481483</v>
      </c>
      <c r="K1479" s="11">
        <v>98812.495810294466</v>
      </c>
      <c r="L1479" s="12">
        <v>793987.88964261487</v>
      </c>
      <c r="M1479" s="11">
        <v>1211</v>
      </c>
      <c r="N1479" s="13"/>
      <c r="O1479" t="str">
        <f t="shared" si="53"/>
        <v/>
      </c>
    </row>
    <row r="1480" spans="1:15" hidden="1">
      <c r="A1480" s="41">
        <v>2.2025000000000001</v>
      </c>
      <c r="B1480" s="14">
        <v>45693</v>
      </c>
      <c r="C1480" s="8" t="s">
        <v>13</v>
      </c>
      <c r="D1480" s="8" t="s">
        <v>15</v>
      </c>
      <c r="E1480" s="8" t="s">
        <v>15</v>
      </c>
      <c r="F1480" s="9">
        <f t="shared" si="52"/>
        <v>-1900000</v>
      </c>
      <c r="G1480" s="9">
        <v>-19</v>
      </c>
      <c r="H1480" s="10">
        <v>-2039650</v>
      </c>
      <c r="I1480" s="11">
        <v>47574659482.807579</v>
      </c>
      <c r="J1480" s="11">
        <v>481464</v>
      </c>
      <c r="K1480" s="11">
        <v>98812.495810294466</v>
      </c>
      <c r="L1480" s="12">
        <v>162212.57960440521</v>
      </c>
      <c r="M1480" s="11">
        <v>1212</v>
      </c>
      <c r="N1480" s="13"/>
      <c r="O1480" t="str">
        <f t="shared" si="53"/>
        <v/>
      </c>
    </row>
    <row r="1481" spans="1:15" hidden="1">
      <c r="A1481" s="41">
        <v>2.2025000000000001</v>
      </c>
      <c r="B1481" s="14">
        <v>45693</v>
      </c>
      <c r="C1481" s="8" t="s">
        <v>13</v>
      </c>
      <c r="D1481" s="8" t="s">
        <v>15</v>
      </c>
      <c r="E1481" s="8" t="s">
        <v>15</v>
      </c>
      <c r="F1481" s="9">
        <f t="shared" si="52"/>
        <v>-9300000</v>
      </c>
      <c r="G1481" s="9">
        <v>-93</v>
      </c>
      <c r="H1481" s="10">
        <v>-9983550</v>
      </c>
      <c r="I1481" s="11">
        <v>47565469920.69722</v>
      </c>
      <c r="J1481" s="11">
        <v>481371</v>
      </c>
      <c r="K1481" s="11">
        <v>98812.495810294466</v>
      </c>
      <c r="L1481" s="12">
        <v>793987.88964261487</v>
      </c>
      <c r="M1481" s="11">
        <v>1213</v>
      </c>
      <c r="N1481" s="13"/>
      <c r="O1481" t="str">
        <f t="shared" si="53"/>
        <v/>
      </c>
    </row>
    <row r="1482" spans="1:15" hidden="1">
      <c r="A1482" s="41">
        <v>2.2025000000000001</v>
      </c>
      <c r="B1482" s="14">
        <v>45693</v>
      </c>
      <c r="C1482" s="8" t="s">
        <v>13</v>
      </c>
      <c r="D1482" s="8" t="s">
        <v>15</v>
      </c>
      <c r="E1482" s="8" t="s">
        <v>15</v>
      </c>
      <c r="F1482" s="9">
        <f t="shared" ref="F1482:F1545" si="54">100000*G1482</f>
        <v>-4800000</v>
      </c>
      <c r="G1482" s="9">
        <v>-48</v>
      </c>
      <c r="H1482" s="10">
        <v>-5152800</v>
      </c>
      <c r="I1482" s="11">
        <v>47560726920.898323</v>
      </c>
      <c r="J1482" s="11">
        <v>481323</v>
      </c>
      <c r="K1482" s="11">
        <v>98812.495810294466</v>
      </c>
      <c r="L1482" s="12">
        <v>409800.20110586565</v>
      </c>
      <c r="M1482" s="11">
        <v>1214</v>
      </c>
      <c r="N1482" s="13"/>
      <c r="O1482" t="str">
        <f t="shared" si="53"/>
        <v/>
      </c>
    </row>
    <row r="1483" spans="1:15" hidden="1">
      <c r="A1483" s="41">
        <v>2.2025000000000001</v>
      </c>
      <c r="B1483" s="14">
        <v>45693</v>
      </c>
      <c r="C1483" s="8" t="s">
        <v>13</v>
      </c>
      <c r="D1483" s="8" t="s">
        <v>15</v>
      </c>
      <c r="E1483" s="8" t="s">
        <v>15</v>
      </c>
      <c r="F1483" s="9">
        <f t="shared" si="54"/>
        <v>-4600000</v>
      </c>
      <c r="G1483" s="9">
        <v>-46</v>
      </c>
      <c r="H1483" s="10">
        <v>-4938100</v>
      </c>
      <c r="I1483" s="11">
        <v>47556181546.091049</v>
      </c>
      <c r="J1483" s="11">
        <v>481277</v>
      </c>
      <c r="K1483" s="11">
        <v>98812.495810294466</v>
      </c>
      <c r="L1483" s="12">
        <v>392725.1927264547</v>
      </c>
      <c r="M1483" s="11">
        <v>1215</v>
      </c>
      <c r="N1483" s="13"/>
      <c r="O1483" t="str">
        <f t="shared" si="53"/>
        <v/>
      </c>
    </row>
    <row r="1484" spans="1:15" hidden="1">
      <c r="A1484" s="41">
        <v>2.2025000000000001</v>
      </c>
      <c r="B1484" s="14">
        <v>45693</v>
      </c>
      <c r="C1484" s="8" t="s">
        <v>13</v>
      </c>
      <c r="D1484" s="8" t="s">
        <v>15</v>
      </c>
      <c r="E1484" s="8" t="s">
        <v>15</v>
      </c>
      <c r="F1484" s="9">
        <f t="shared" si="54"/>
        <v>-23200000</v>
      </c>
      <c r="G1484" s="9">
        <v>-232</v>
      </c>
      <c r="H1484" s="10">
        <v>-24905200</v>
      </c>
      <c r="I1484" s="11">
        <v>47533257047.063065</v>
      </c>
      <c r="J1484" s="11">
        <v>481045</v>
      </c>
      <c r="K1484" s="11">
        <v>98812.495810294466</v>
      </c>
      <c r="L1484" s="12">
        <v>1980700.9720116854</v>
      </c>
      <c r="M1484" s="11">
        <v>1216</v>
      </c>
      <c r="N1484" s="13"/>
      <c r="O1484" t="str">
        <f t="shared" si="53"/>
        <v/>
      </c>
    </row>
    <row r="1485" spans="1:15" hidden="1">
      <c r="A1485" s="41">
        <v>2.2025000000000001</v>
      </c>
      <c r="B1485" s="14">
        <v>45693</v>
      </c>
      <c r="C1485" s="8" t="s">
        <v>13</v>
      </c>
      <c r="D1485" s="8" t="s">
        <v>15</v>
      </c>
      <c r="E1485" s="8" t="s">
        <v>15</v>
      </c>
      <c r="F1485" s="9">
        <f t="shared" si="54"/>
        <v>-189500000</v>
      </c>
      <c r="G1485" s="9">
        <v>-1895</v>
      </c>
      <c r="H1485" s="10">
        <v>-203428250</v>
      </c>
      <c r="I1485" s="11">
        <v>47346007367.502556</v>
      </c>
      <c r="J1485" s="11">
        <v>479150</v>
      </c>
      <c r="K1485" s="11">
        <v>98812.495810294466</v>
      </c>
      <c r="L1485" s="12">
        <v>16178570.439491987</v>
      </c>
      <c r="M1485" s="11">
        <v>1217</v>
      </c>
      <c r="N1485" s="13"/>
      <c r="O1485" t="str">
        <f t="shared" si="53"/>
        <v/>
      </c>
    </row>
    <row r="1486" spans="1:15" hidden="1">
      <c r="A1486" s="41">
        <v>2.2025000000000001</v>
      </c>
      <c r="B1486" s="14">
        <v>45693</v>
      </c>
      <c r="C1486" s="8" t="s">
        <v>13</v>
      </c>
      <c r="D1486" s="8" t="s">
        <v>15</v>
      </c>
      <c r="E1486" s="8" t="s">
        <v>15</v>
      </c>
      <c r="F1486" s="9">
        <f t="shared" si="54"/>
        <v>-1000000</v>
      </c>
      <c r="G1486" s="9">
        <v>-10</v>
      </c>
      <c r="H1486" s="10">
        <v>-1073500</v>
      </c>
      <c r="I1486" s="11">
        <v>47345019242.544456</v>
      </c>
      <c r="J1486" s="11">
        <v>479140</v>
      </c>
      <c r="K1486" s="11">
        <v>98812.495810294466</v>
      </c>
      <c r="L1486" s="12">
        <v>85375.041897055344</v>
      </c>
      <c r="M1486" s="11">
        <v>1218</v>
      </c>
      <c r="N1486" s="13"/>
      <c r="O1486" t="str">
        <f t="shared" si="53"/>
        <v/>
      </c>
    </row>
    <row r="1487" spans="1:15" hidden="1">
      <c r="A1487" s="41">
        <v>2.2025000000000001</v>
      </c>
      <c r="B1487" s="14">
        <v>45693</v>
      </c>
      <c r="C1487" s="8" t="s">
        <v>13</v>
      </c>
      <c r="D1487" s="8" t="s">
        <v>15</v>
      </c>
      <c r="E1487" s="8" t="s">
        <v>15</v>
      </c>
      <c r="F1487" s="9">
        <f t="shared" si="54"/>
        <v>-82800000</v>
      </c>
      <c r="G1487" s="9">
        <v>-828</v>
      </c>
      <c r="H1487" s="10">
        <v>-88885800</v>
      </c>
      <c r="I1487" s="11">
        <v>47263202496.013535</v>
      </c>
      <c r="J1487" s="11">
        <v>478312</v>
      </c>
      <c r="K1487" s="11">
        <v>98812.495810294466</v>
      </c>
      <c r="L1487" s="12">
        <v>7069053.4690761864</v>
      </c>
      <c r="M1487" s="11">
        <v>1219</v>
      </c>
      <c r="N1487" s="13"/>
      <c r="O1487" t="str">
        <f t="shared" si="53"/>
        <v/>
      </c>
    </row>
    <row r="1488" spans="1:15" hidden="1">
      <c r="A1488" s="41">
        <v>2.2025000000000001</v>
      </c>
      <c r="B1488" s="14">
        <v>45693</v>
      </c>
      <c r="C1488" s="8" t="s">
        <v>13</v>
      </c>
      <c r="D1488" s="8" t="s">
        <v>15</v>
      </c>
      <c r="E1488" s="8" t="s">
        <v>15</v>
      </c>
      <c r="F1488" s="9">
        <f t="shared" si="54"/>
        <v>-900000</v>
      </c>
      <c r="G1488" s="9">
        <v>-9</v>
      </c>
      <c r="H1488" s="10">
        <v>-966150</v>
      </c>
      <c r="I1488" s="11">
        <v>47262313183.551239</v>
      </c>
      <c r="J1488" s="11">
        <v>478303</v>
      </c>
      <c r="K1488" s="11">
        <v>98812.495810294466</v>
      </c>
      <c r="L1488" s="12">
        <v>76837.537707349751</v>
      </c>
      <c r="M1488" s="11">
        <v>1220</v>
      </c>
      <c r="N1488" s="13"/>
      <c r="O1488" t="str">
        <f t="shared" ref="O1488:O1551" si="55">IF(M1488=_xlfn.MAXIFS(M:M,D:D,D1488),"X","")</f>
        <v/>
      </c>
    </row>
    <row r="1489" spans="1:15" hidden="1">
      <c r="A1489" s="41">
        <v>2.2025000000000001</v>
      </c>
      <c r="B1489" s="14">
        <v>45693</v>
      </c>
      <c r="C1489" s="8" t="s">
        <v>13</v>
      </c>
      <c r="D1489" s="8" t="s">
        <v>15</v>
      </c>
      <c r="E1489" s="8" t="s">
        <v>15</v>
      </c>
      <c r="F1489" s="9">
        <f t="shared" si="54"/>
        <v>-9300000</v>
      </c>
      <c r="G1489" s="9">
        <v>-93</v>
      </c>
      <c r="H1489" s="10">
        <v>-9983550</v>
      </c>
      <c r="I1489" s="11">
        <v>47253123621.44088</v>
      </c>
      <c r="J1489" s="11">
        <v>478210</v>
      </c>
      <c r="K1489" s="11">
        <v>98812.495810294466</v>
      </c>
      <c r="L1489" s="12">
        <v>793987.88964261487</v>
      </c>
      <c r="M1489" s="11">
        <v>1221</v>
      </c>
      <c r="N1489" s="13"/>
      <c r="O1489" t="str">
        <f t="shared" si="55"/>
        <v/>
      </c>
    </row>
    <row r="1490" spans="1:15" hidden="1">
      <c r="A1490" s="41">
        <v>2.2025000000000001</v>
      </c>
      <c r="B1490" s="14">
        <v>45693</v>
      </c>
      <c r="C1490" s="8" t="s">
        <v>13</v>
      </c>
      <c r="D1490" s="8" t="s">
        <v>15</v>
      </c>
      <c r="E1490" s="8" t="s">
        <v>15</v>
      </c>
      <c r="F1490" s="9">
        <f t="shared" si="54"/>
        <v>-46500000</v>
      </c>
      <c r="G1490" s="9">
        <v>-465</v>
      </c>
      <c r="H1490" s="10">
        <v>-49917750</v>
      </c>
      <c r="I1490" s="11">
        <v>47207175810.889091</v>
      </c>
      <c r="J1490" s="11">
        <v>477745</v>
      </c>
      <c r="K1490" s="11">
        <v>98812.495810294466</v>
      </c>
      <c r="L1490" s="12">
        <v>3969939.4482130706</v>
      </c>
      <c r="M1490" s="11">
        <v>1222</v>
      </c>
      <c r="N1490" s="13"/>
      <c r="O1490" t="str">
        <f t="shared" si="55"/>
        <v/>
      </c>
    </row>
    <row r="1491" spans="1:15" hidden="1">
      <c r="A1491" s="41">
        <v>2.2025000000000001</v>
      </c>
      <c r="B1491" s="14">
        <v>45693</v>
      </c>
      <c r="C1491" s="8" t="s">
        <v>13</v>
      </c>
      <c r="D1491" s="8" t="s">
        <v>15</v>
      </c>
      <c r="E1491" s="8" t="s">
        <v>15</v>
      </c>
      <c r="F1491" s="9">
        <f t="shared" si="54"/>
        <v>-900000</v>
      </c>
      <c r="G1491" s="9">
        <v>-9</v>
      </c>
      <c r="H1491" s="10">
        <v>-966150</v>
      </c>
      <c r="I1491" s="11">
        <v>47206286498.426796</v>
      </c>
      <c r="J1491" s="11">
        <v>477736</v>
      </c>
      <c r="K1491" s="11">
        <v>98812.495810294466</v>
      </c>
      <c r="L1491" s="12">
        <v>76837.537707349751</v>
      </c>
      <c r="M1491" s="11">
        <v>1223</v>
      </c>
      <c r="N1491" s="13"/>
      <c r="O1491" t="str">
        <f t="shared" si="55"/>
        <v/>
      </c>
    </row>
    <row r="1492" spans="1:15" hidden="1">
      <c r="A1492" s="41">
        <v>2.2025000000000001</v>
      </c>
      <c r="B1492" s="14">
        <v>45693</v>
      </c>
      <c r="C1492" s="8" t="s">
        <v>13</v>
      </c>
      <c r="D1492" s="8" t="s">
        <v>15</v>
      </c>
      <c r="E1492" s="8" t="s">
        <v>15</v>
      </c>
      <c r="F1492" s="9">
        <f t="shared" si="54"/>
        <v>-900000</v>
      </c>
      <c r="G1492" s="9">
        <v>-9</v>
      </c>
      <c r="H1492" s="10">
        <v>-966150</v>
      </c>
      <c r="I1492" s="11">
        <v>47205397185.9645</v>
      </c>
      <c r="J1492" s="11">
        <v>477727</v>
      </c>
      <c r="K1492" s="11">
        <v>98812.495810294466</v>
      </c>
      <c r="L1492" s="12">
        <v>76837.537707349751</v>
      </c>
      <c r="M1492" s="11">
        <v>1224</v>
      </c>
      <c r="N1492" s="13"/>
      <c r="O1492" t="str">
        <f t="shared" si="55"/>
        <v/>
      </c>
    </row>
    <row r="1493" spans="1:15" hidden="1">
      <c r="A1493" s="41">
        <v>2.2025000000000001</v>
      </c>
      <c r="B1493" s="14">
        <v>45693</v>
      </c>
      <c r="C1493" s="8" t="s">
        <v>13</v>
      </c>
      <c r="D1493" s="8" t="s">
        <v>15</v>
      </c>
      <c r="E1493" s="8" t="s">
        <v>15</v>
      </c>
      <c r="F1493" s="9">
        <f t="shared" si="54"/>
        <v>-900000</v>
      </c>
      <c r="G1493" s="9">
        <v>-9</v>
      </c>
      <c r="H1493" s="10">
        <v>-966150</v>
      </c>
      <c r="I1493" s="11">
        <v>47204507873.502205</v>
      </c>
      <c r="J1493" s="11">
        <v>477718</v>
      </c>
      <c r="K1493" s="11">
        <v>98812.495810294466</v>
      </c>
      <c r="L1493" s="12">
        <v>76837.537707349751</v>
      </c>
      <c r="M1493" s="11">
        <v>1225</v>
      </c>
      <c r="N1493" s="13"/>
      <c r="O1493" t="str">
        <f t="shared" si="55"/>
        <v/>
      </c>
    </row>
    <row r="1494" spans="1:15" hidden="1">
      <c r="A1494" s="41">
        <v>2.2025000000000001</v>
      </c>
      <c r="B1494" s="14">
        <v>45693</v>
      </c>
      <c r="C1494" s="8" t="s">
        <v>13</v>
      </c>
      <c r="D1494" s="8" t="s">
        <v>15</v>
      </c>
      <c r="E1494" s="8" t="s">
        <v>15</v>
      </c>
      <c r="F1494" s="9">
        <f t="shared" si="54"/>
        <v>-19900000</v>
      </c>
      <c r="G1494" s="9">
        <v>-199</v>
      </c>
      <c r="H1494" s="10">
        <v>-21362650</v>
      </c>
      <c r="I1494" s="11">
        <v>47184844186.835953</v>
      </c>
      <c r="J1494" s="11">
        <v>477519</v>
      </c>
      <c r="K1494" s="11">
        <v>98812.495810294466</v>
      </c>
      <c r="L1494" s="12">
        <v>1698963.3337514028</v>
      </c>
      <c r="M1494" s="11">
        <v>1226</v>
      </c>
      <c r="N1494" s="13"/>
      <c r="O1494" t="str">
        <f t="shared" si="55"/>
        <v/>
      </c>
    </row>
    <row r="1495" spans="1:15" hidden="1">
      <c r="A1495" s="41">
        <v>2.2025000000000001</v>
      </c>
      <c r="B1495" s="14">
        <v>45693</v>
      </c>
      <c r="C1495" s="8" t="s">
        <v>13</v>
      </c>
      <c r="D1495" s="8" t="s">
        <v>15</v>
      </c>
      <c r="E1495" s="8" t="s">
        <v>15</v>
      </c>
      <c r="F1495" s="9">
        <f t="shared" si="54"/>
        <v>-15800000</v>
      </c>
      <c r="G1495" s="9">
        <v>-158</v>
      </c>
      <c r="H1495" s="10">
        <v>-16961300</v>
      </c>
      <c r="I1495" s="11">
        <v>47169231812.497925</v>
      </c>
      <c r="J1495" s="11">
        <v>477361</v>
      </c>
      <c r="K1495" s="11">
        <v>98812.495810294466</v>
      </c>
      <c r="L1495" s="12">
        <v>1348925.6619734745</v>
      </c>
      <c r="M1495" s="11">
        <v>1227</v>
      </c>
      <c r="N1495" s="13"/>
      <c r="O1495" t="str">
        <f t="shared" si="55"/>
        <v/>
      </c>
    </row>
    <row r="1496" spans="1:15" hidden="1">
      <c r="A1496" s="41">
        <v>2.2025000000000001</v>
      </c>
      <c r="B1496" s="14">
        <v>45693</v>
      </c>
      <c r="C1496" s="8" t="s">
        <v>13</v>
      </c>
      <c r="D1496" s="8" t="s">
        <v>15</v>
      </c>
      <c r="E1496" s="8" t="s">
        <v>15</v>
      </c>
      <c r="F1496" s="9">
        <f t="shared" si="54"/>
        <v>-1900000</v>
      </c>
      <c r="G1496" s="9">
        <v>-19</v>
      </c>
      <c r="H1496" s="10">
        <v>-2039650</v>
      </c>
      <c r="I1496" s="11">
        <v>47167354375.07753</v>
      </c>
      <c r="J1496" s="11">
        <v>477342</v>
      </c>
      <c r="K1496" s="11">
        <v>98812.495810294466</v>
      </c>
      <c r="L1496" s="12">
        <v>162212.57960440521</v>
      </c>
      <c r="M1496" s="11">
        <v>1228</v>
      </c>
      <c r="N1496" s="13"/>
      <c r="O1496" t="str">
        <f t="shared" si="55"/>
        <v/>
      </c>
    </row>
    <row r="1497" spans="1:15" hidden="1">
      <c r="A1497" s="41">
        <v>2.2025000000000001</v>
      </c>
      <c r="B1497" s="14">
        <v>45693</v>
      </c>
      <c r="C1497" s="8" t="s">
        <v>13</v>
      </c>
      <c r="D1497" s="8" t="s">
        <v>15</v>
      </c>
      <c r="E1497" s="8" t="s">
        <v>15</v>
      </c>
      <c r="F1497" s="9">
        <f t="shared" si="54"/>
        <v>-74400000</v>
      </c>
      <c r="G1497" s="9">
        <v>-744</v>
      </c>
      <c r="H1497" s="10">
        <v>-79868400</v>
      </c>
      <c r="I1497" s="11">
        <v>47093837878.194672</v>
      </c>
      <c r="J1497" s="11">
        <v>476598</v>
      </c>
      <c r="K1497" s="11">
        <v>98812.495810294466</v>
      </c>
      <c r="L1497" s="12">
        <v>6351903.117140919</v>
      </c>
      <c r="M1497" s="11">
        <v>1229</v>
      </c>
      <c r="N1497" s="13"/>
      <c r="O1497" t="str">
        <f t="shared" si="55"/>
        <v/>
      </c>
    </row>
    <row r="1498" spans="1:15" hidden="1">
      <c r="A1498" s="41">
        <v>2.2025000000000001</v>
      </c>
      <c r="B1498" s="14">
        <v>45693</v>
      </c>
      <c r="C1498" s="8" t="s">
        <v>13</v>
      </c>
      <c r="D1498" s="8" t="s">
        <v>14</v>
      </c>
      <c r="E1498" s="8" t="s">
        <v>14</v>
      </c>
      <c r="F1498" s="9">
        <f t="shared" si="54"/>
        <v>-323100000</v>
      </c>
      <c r="G1498" s="9">
        <v>-3231</v>
      </c>
      <c r="H1498" s="10">
        <v>-339901200</v>
      </c>
      <c r="I1498" s="11">
        <v>18420176188.643772</v>
      </c>
      <c r="J1498" s="11">
        <v>184279</v>
      </c>
      <c r="K1498" s="11">
        <v>99958.086318266156</v>
      </c>
      <c r="L1498" s="12">
        <v>16936623.105682075</v>
      </c>
      <c r="M1498" s="11">
        <v>259</v>
      </c>
      <c r="N1498" s="13"/>
      <c r="O1498" t="str">
        <f t="shared" si="55"/>
        <v/>
      </c>
    </row>
    <row r="1499" spans="1:15" hidden="1">
      <c r="A1499" s="41">
        <v>2.2025000000000001</v>
      </c>
      <c r="B1499" s="14">
        <v>45693</v>
      </c>
      <c r="C1499" s="8" t="s">
        <v>13</v>
      </c>
      <c r="D1499" s="8" t="s">
        <v>15</v>
      </c>
      <c r="E1499" s="8" t="s">
        <v>15</v>
      </c>
      <c r="F1499" s="9">
        <f t="shared" si="54"/>
        <v>-93100000</v>
      </c>
      <c r="G1499" s="9">
        <v>-931</v>
      </c>
      <c r="H1499" s="10">
        <v>-99942850</v>
      </c>
      <c r="I1499" s="11">
        <v>47001843444.595291</v>
      </c>
      <c r="J1499" s="11">
        <v>475667</v>
      </c>
      <c r="K1499" s="11">
        <v>98812.495810294466</v>
      </c>
      <c r="L1499" s="12">
        <v>7948416.4006158561</v>
      </c>
      <c r="M1499" s="11">
        <v>1230</v>
      </c>
      <c r="N1499" s="13"/>
      <c r="O1499" t="str">
        <f t="shared" si="55"/>
        <v/>
      </c>
    </row>
    <row r="1500" spans="1:15" hidden="1">
      <c r="A1500" s="41">
        <v>2.2025000000000001</v>
      </c>
      <c r="B1500" s="14">
        <v>45693</v>
      </c>
      <c r="C1500" s="8" t="s">
        <v>13</v>
      </c>
      <c r="D1500" s="8" t="s">
        <v>15</v>
      </c>
      <c r="E1500" s="8" t="s">
        <v>15</v>
      </c>
      <c r="F1500" s="9">
        <f t="shared" si="54"/>
        <v>-5700000</v>
      </c>
      <c r="G1500" s="9">
        <v>-57</v>
      </c>
      <c r="H1500" s="10">
        <v>-6118950</v>
      </c>
      <c r="I1500" s="11">
        <v>46996211132.334106</v>
      </c>
      <c r="J1500" s="11">
        <v>475610</v>
      </c>
      <c r="K1500" s="11">
        <v>98812.495810294466</v>
      </c>
      <c r="L1500" s="12">
        <v>486637.73881321587</v>
      </c>
      <c r="M1500" s="11">
        <v>1231</v>
      </c>
      <c r="N1500" s="13"/>
      <c r="O1500" t="str">
        <f t="shared" si="55"/>
        <v/>
      </c>
    </row>
    <row r="1501" spans="1:15" hidden="1">
      <c r="A1501" s="41">
        <v>2.2025000000000001</v>
      </c>
      <c r="B1501" s="14">
        <v>45693</v>
      </c>
      <c r="C1501" s="8" t="s">
        <v>13</v>
      </c>
      <c r="D1501" s="8" t="s">
        <v>15</v>
      </c>
      <c r="E1501" s="8" t="s">
        <v>15</v>
      </c>
      <c r="F1501" s="9">
        <f t="shared" si="54"/>
        <v>-900000</v>
      </c>
      <c r="G1501" s="9">
        <v>-9</v>
      </c>
      <c r="H1501" s="10">
        <v>-966150</v>
      </c>
      <c r="I1501" s="11">
        <v>46995321819.871811</v>
      </c>
      <c r="J1501" s="11">
        <v>475601</v>
      </c>
      <c r="K1501" s="11">
        <v>98812.495810294466</v>
      </c>
      <c r="L1501" s="12">
        <v>76837.537707349751</v>
      </c>
      <c r="M1501" s="11">
        <v>1232</v>
      </c>
      <c r="N1501" s="13"/>
      <c r="O1501" t="str">
        <f t="shared" si="55"/>
        <v/>
      </c>
    </row>
    <row r="1502" spans="1:15" hidden="1">
      <c r="A1502" s="41">
        <v>2.2025000000000001</v>
      </c>
      <c r="B1502" s="14">
        <v>45693</v>
      </c>
      <c r="C1502" s="8" t="s">
        <v>13</v>
      </c>
      <c r="D1502" s="8" t="s">
        <v>15</v>
      </c>
      <c r="E1502" s="8" t="s">
        <v>15</v>
      </c>
      <c r="F1502" s="9">
        <f t="shared" si="54"/>
        <v>-18600000</v>
      </c>
      <c r="G1502" s="9">
        <v>-186</v>
      </c>
      <c r="H1502" s="10">
        <v>-19967100</v>
      </c>
      <c r="I1502" s="11">
        <v>46976942695.651093</v>
      </c>
      <c r="J1502" s="11">
        <v>475415</v>
      </c>
      <c r="K1502" s="11">
        <v>98812.495810294466</v>
      </c>
      <c r="L1502" s="12">
        <v>1587975.7792852297</v>
      </c>
      <c r="M1502" s="11">
        <v>1233</v>
      </c>
      <c r="N1502" s="13"/>
      <c r="O1502" t="str">
        <f t="shared" si="55"/>
        <v/>
      </c>
    </row>
    <row r="1503" spans="1:15" hidden="1">
      <c r="A1503" s="41">
        <v>2.2025000000000001</v>
      </c>
      <c r="B1503" s="14">
        <v>45693</v>
      </c>
      <c r="C1503" s="8" t="s">
        <v>13</v>
      </c>
      <c r="D1503" s="8" t="s">
        <v>14</v>
      </c>
      <c r="E1503" s="8" t="s">
        <v>14</v>
      </c>
      <c r="F1503" s="9">
        <f t="shared" si="54"/>
        <v>-900000</v>
      </c>
      <c r="G1503" s="9">
        <v>-9</v>
      </c>
      <c r="H1503" s="10">
        <v>-946800</v>
      </c>
      <c r="I1503" s="11">
        <v>18419276565.866909</v>
      </c>
      <c r="J1503" s="11">
        <v>184270</v>
      </c>
      <c r="K1503" s="11">
        <v>99958.086318266156</v>
      </c>
      <c r="L1503" s="12">
        <v>47177.22313560464</v>
      </c>
      <c r="M1503" s="11">
        <v>260</v>
      </c>
      <c r="N1503" s="13"/>
      <c r="O1503" t="str">
        <f t="shared" si="55"/>
        <v/>
      </c>
    </row>
    <row r="1504" spans="1:15" hidden="1">
      <c r="A1504" s="41">
        <v>2.2025000000000001</v>
      </c>
      <c r="B1504" s="14">
        <v>45693</v>
      </c>
      <c r="C1504" s="8" t="s">
        <v>13</v>
      </c>
      <c r="D1504" s="8" t="s">
        <v>15</v>
      </c>
      <c r="E1504" s="8" t="s">
        <v>15</v>
      </c>
      <c r="F1504" s="9">
        <f t="shared" si="54"/>
        <v>-37200000</v>
      </c>
      <c r="G1504" s="9">
        <v>-372</v>
      </c>
      <c r="H1504" s="10">
        <v>-39934200</v>
      </c>
      <c r="I1504" s="11">
        <v>46940184447.209663</v>
      </c>
      <c r="J1504" s="11">
        <v>475043</v>
      </c>
      <c r="K1504" s="11">
        <v>98812.495810294466</v>
      </c>
      <c r="L1504" s="12">
        <v>3175951.5585704595</v>
      </c>
      <c r="M1504" s="11">
        <v>1234</v>
      </c>
      <c r="N1504" s="13"/>
      <c r="O1504" t="str">
        <f t="shared" si="55"/>
        <v/>
      </c>
    </row>
    <row r="1505" spans="1:15" hidden="1">
      <c r="A1505" s="41">
        <v>2.2025000000000001</v>
      </c>
      <c r="B1505" s="14">
        <v>45693</v>
      </c>
      <c r="C1505" s="8" t="s">
        <v>13</v>
      </c>
      <c r="D1505" s="8" t="s">
        <v>15</v>
      </c>
      <c r="E1505" s="8" t="s">
        <v>15</v>
      </c>
      <c r="F1505" s="9">
        <f t="shared" si="54"/>
        <v>-9300000</v>
      </c>
      <c r="G1505" s="9">
        <v>-93</v>
      </c>
      <c r="H1505" s="10">
        <v>-9983550</v>
      </c>
      <c r="I1505" s="11">
        <v>46930994885.099304</v>
      </c>
      <c r="J1505" s="11">
        <v>474950</v>
      </c>
      <c r="K1505" s="11">
        <v>98812.495810294466</v>
      </c>
      <c r="L1505" s="12">
        <v>793987.88964261487</v>
      </c>
      <c r="M1505" s="11">
        <v>1235</v>
      </c>
      <c r="N1505" s="13"/>
      <c r="O1505" t="str">
        <f t="shared" si="55"/>
        <v/>
      </c>
    </row>
    <row r="1506" spans="1:15" hidden="1">
      <c r="A1506" s="41">
        <v>2.2025000000000001</v>
      </c>
      <c r="B1506" s="14">
        <v>45693</v>
      </c>
      <c r="C1506" s="8" t="s">
        <v>13</v>
      </c>
      <c r="D1506" s="8" t="s">
        <v>15</v>
      </c>
      <c r="E1506" s="8" t="s">
        <v>15</v>
      </c>
      <c r="F1506" s="9">
        <f t="shared" si="54"/>
        <v>-18600000</v>
      </c>
      <c r="G1506" s="9">
        <v>-186</v>
      </c>
      <c r="H1506" s="10">
        <v>-19967100</v>
      </c>
      <c r="I1506" s="11">
        <v>46912615760.878586</v>
      </c>
      <c r="J1506" s="11">
        <v>474764</v>
      </c>
      <c r="K1506" s="11">
        <v>98812.495810294466</v>
      </c>
      <c r="L1506" s="12">
        <v>1587975.7792852297</v>
      </c>
      <c r="M1506" s="11">
        <v>1236</v>
      </c>
      <c r="N1506" s="13"/>
      <c r="O1506" t="str">
        <f t="shared" si="55"/>
        <v/>
      </c>
    </row>
    <row r="1507" spans="1:15" hidden="1">
      <c r="A1507" s="41">
        <v>2.2025000000000001</v>
      </c>
      <c r="B1507" s="14">
        <v>45693</v>
      </c>
      <c r="C1507" s="8" t="s">
        <v>13</v>
      </c>
      <c r="D1507" s="8" t="s">
        <v>14</v>
      </c>
      <c r="E1507" s="8" t="s">
        <v>14</v>
      </c>
      <c r="F1507" s="9">
        <f t="shared" si="54"/>
        <v>-9500000</v>
      </c>
      <c r="G1507" s="9">
        <v>-95</v>
      </c>
      <c r="H1507" s="10">
        <v>-9994000</v>
      </c>
      <c r="I1507" s="11">
        <v>18409780547.666676</v>
      </c>
      <c r="J1507" s="11">
        <v>184175</v>
      </c>
      <c r="K1507" s="11">
        <v>99958.086318266156</v>
      </c>
      <c r="L1507" s="12">
        <v>497981.79976471514</v>
      </c>
      <c r="M1507" s="11">
        <v>261</v>
      </c>
      <c r="N1507" s="13"/>
      <c r="O1507" t="str">
        <f t="shared" si="55"/>
        <v/>
      </c>
    </row>
    <row r="1508" spans="1:15" hidden="1">
      <c r="A1508" s="41">
        <v>2.2025000000000001</v>
      </c>
      <c r="B1508" s="14">
        <v>45693</v>
      </c>
      <c r="C1508" s="8" t="s">
        <v>13</v>
      </c>
      <c r="D1508" s="8" t="s">
        <v>15</v>
      </c>
      <c r="E1508" s="8" t="s">
        <v>15</v>
      </c>
      <c r="F1508" s="9">
        <f t="shared" si="54"/>
        <v>-15800000</v>
      </c>
      <c r="G1508" s="9">
        <v>-158</v>
      </c>
      <c r="H1508" s="10">
        <v>-16961300</v>
      </c>
      <c r="I1508" s="11">
        <v>46897003386.540558</v>
      </c>
      <c r="J1508" s="11">
        <v>474606</v>
      </c>
      <c r="K1508" s="11">
        <v>98812.495810294466</v>
      </c>
      <c r="L1508" s="12">
        <v>1348925.6619734745</v>
      </c>
      <c r="M1508" s="11">
        <v>1237</v>
      </c>
      <c r="N1508" s="13"/>
      <c r="O1508" t="str">
        <f t="shared" si="55"/>
        <v/>
      </c>
    </row>
    <row r="1509" spans="1:15" hidden="1">
      <c r="A1509" s="41">
        <v>2.2025000000000001</v>
      </c>
      <c r="B1509" s="14">
        <v>45693</v>
      </c>
      <c r="C1509" s="8" t="s">
        <v>13</v>
      </c>
      <c r="D1509" s="8" t="s">
        <v>15</v>
      </c>
      <c r="E1509" s="8" t="s">
        <v>15</v>
      </c>
      <c r="F1509" s="9">
        <f t="shared" si="54"/>
        <v>-5100000</v>
      </c>
      <c r="G1509" s="9">
        <v>-51</v>
      </c>
      <c r="H1509" s="10">
        <v>-5474850</v>
      </c>
      <c r="I1509" s="11">
        <v>46891963949.254234</v>
      </c>
      <c r="J1509" s="11">
        <v>474555</v>
      </c>
      <c r="K1509" s="11">
        <v>98812.495810294466</v>
      </c>
      <c r="L1509" s="12">
        <v>435412.71367498208</v>
      </c>
      <c r="M1509" s="11">
        <v>1238</v>
      </c>
      <c r="N1509" s="13"/>
      <c r="O1509" t="str">
        <f t="shared" si="55"/>
        <v/>
      </c>
    </row>
    <row r="1510" spans="1:15" hidden="1">
      <c r="A1510" s="41">
        <v>2.2025000000000001</v>
      </c>
      <c r="B1510" s="14">
        <v>45693</v>
      </c>
      <c r="C1510" s="8" t="s">
        <v>13</v>
      </c>
      <c r="D1510" s="8" t="s">
        <v>15</v>
      </c>
      <c r="E1510" s="8" t="s">
        <v>15</v>
      </c>
      <c r="F1510" s="9">
        <f t="shared" si="54"/>
        <v>-65100000</v>
      </c>
      <c r="G1510" s="9">
        <v>-651</v>
      </c>
      <c r="H1510" s="10">
        <v>-69884850</v>
      </c>
      <c r="I1510" s="11">
        <v>46827637014.481735</v>
      </c>
      <c r="J1510" s="11">
        <v>473904</v>
      </c>
      <c r="K1510" s="11">
        <v>98812.495810294466</v>
      </c>
      <c r="L1510" s="12">
        <v>5557915.2274983004</v>
      </c>
      <c r="M1510" s="11">
        <v>1239</v>
      </c>
      <c r="N1510" s="13"/>
      <c r="O1510" t="str">
        <f t="shared" si="55"/>
        <v/>
      </c>
    </row>
    <row r="1511" spans="1:15" hidden="1">
      <c r="A1511" s="41">
        <v>2.2025000000000001</v>
      </c>
      <c r="B1511" s="14">
        <v>45693</v>
      </c>
      <c r="C1511" s="8" t="s">
        <v>13</v>
      </c>
      <c r="D1511" s="8" t="s">
        <v>15</v>
      </c>
      <c r="E1511" s="8" t="s">
        <v>15</v>
      </c>
      <c r="F1511" s="9">
        <f t="shared" si="54"/>
        <v>-3800000</v>
      </c>
      <c r="G1511" s="9">
        <v>-38</v>
      </c>
      <c r="H1511" s="10">
        <v>-4079300</v>
      </c>
      <c r="I1511" s="11">
        <v>46823882139.640945</v>
      </c>
      <c r="J1511" s="11">
        <v>473866</v>
      </c>
      <c r="K1511" s="11">
        <v>98812.495810294466</v>
      </c>
      <c r="L1511" s="12">
        <v>324425.15920881042</v>
      </c>
      <c r="M1511" s="11">
        <v>1240</v>
      </c>
      <c r="N1511" s="13"/>
      <c r="O1511" t="str">
        <f t="shared" si="55"/>
        <v/>
      </c>
    </row>
    <row r="1512" spans="1:15" hidden="1">
      <c r="A1512" s="41">
        <v>2.2025000000000001</v>
      </c>
      <c r="B1512" s="14">
        <v>45693</v>
      </c>
      <c r="C1512" s="8" t="s">
        <v>13</v>
      </c>
      <c r="D1512" s="8" t="s">
        <v>15</v>
      </c>
      <c r="E1512" s="8" t="s">
        <v>15</v>
      </c>
      <c r="F1512" s="9">
        <f t="shared" si="54"/>
        <v>-8000000</v>
      </c>
      <c r="G1512" s="9">
        <v>-80</v>
      </c>
      <c r="H1512" s="10">
        <v>-8588000</v>
      </c>
      <c r="I1512" s="11">
        <v>46815977139.97612</v>
      </c>
      <c r="J1512" s="11">
        <v>473786</v>
      </c>
      <c r="K1512" s="11">
        <v>98812.495810294466</v>
      </c>
      <c r="L1512" s="12">
        <v>683000.33517644275</v>
      </c>
      <c r="M1512" s="11">
        <v>1241</v>
      </c>
      <c r="N1512" s="13"/>
      <c r="O1512" t="str">
        <f t="shared" si="55"/>
        <v/>
      </c>
    </row>
    <row r="1513" spans="1:15" hidden="1">
      <c r="A1513" s="41">
        <v>2.2025000000000001</v>
      </c>
      <c r="B1513" s="14">
        <v>45693</v>
      </c>
      <c r="C1513" s="8" t="s">
        <v>13</v>
      </c>
      <c r="D1513" s="8" t="s">
        <v>15</v>
      </c>
      <c r="E1513" s="8" t="s">
        <v>15</v>
      </c>
      <c r="F1513" s="9">
        <f t="shared" si="54"/>
        <v>4900000</v>
      </c>
      <c r="G1513" s="9">
        <v>49</v>
      </c>
      <c r="H1513" s="10">
        <v>5251134</v>
      </c>
      <c r="I1513" s="11">
        <v>46821228273.97612</v>
      </c>
      <c r="J1513" s="11">
        <v>473835</v>
      </c>
      <c r="K1513" s="11">
        <v>98813.359658902613</v>
      </c>
      <c r="L1513" s="12">
        <v>0</v>
      </c>
      <c r="M1513" s="11">
        <v>1242</v>
      </c>
      <c r="N1513" s="13"/>
      <c r="O1513" t="str">
        <f t="shared" si="55"/>
        <v/>
      </c>
    </row>
    <row r="1514" spans="1:15" hidden="1">
      <c r="A1514" s="41">
        <v>2.2025000000000001</v>
      </c>
      <c r="B1514" s="14">
        <v>45693</v>
      </c>
      <c r="C1514" s="8" t="s">
        <v>13</v>
      </c>
      <c r="D1514" s="8" t="s">
        <v>15</v>
      </c>
      <c r="E1514" s="8" t="s">
        <v>15</v>
      </c>
      <c r="F1514" s="9">
        <f t="shared" si="54"/>
        <v>-93100000</v>
      </c>
      <c r="G1514" s="9">
        <v>-931</v>
      </c>
      <c r="H1514" s="10">
        <v>-99942850</v>
      </c>
      <c r="I1514" s="11">
        <v>46729233036.133682</v>
      </c>
      <c r="J1514" s="11">
        <v>472904</v>
      </c>
      <c r="K1514" s="11">
        <v>98813.359658902613</v>
      </c>
      <c r="L1514" s="12">
        <v>7947612.1575616747</v>
      </c>
      <c r="M1514" s="11">
        <v>1243</v>
      </c>
      <c r="N1514" s="13"/>
      <c r="O1514" t="str">
        <f t="shared" si="55"/>
        <v/>
      </c>
    </row>
    <row r="1515" spans="1:15" hidden="1">
      <c r="A1515" s="41">
        <v>2.2025000000000001</v>
      </c>
      <c r="B1515" s="14">
        <v>45693</v>
      </c>
      <c r="C1515" s="8" t="s">
        <v>13</v>
      </c>
      <c r="D1515" s="8" t="s">
        <v>14</v>
      </c>
      <c r="E1515" s="8" t="s">
        <v>14</v>
      </c>
      <c r="F1515" s="9">
        <f t="shared" si="54"/>
        <v>-7600000</v>
      </c>
      <c r="G1515" s="9">
        <v>-76</v>
      </c>
      <c r="H1515" s="10">
        <v>-7995200</v>
      </c>
      <c r="I1515" s="11">
        <v>18402183733.106487</v>
      </c>
      <c r="J1515" s="11">
        <v>184099</v>
      </c>
      <c r="K1515" s="11">
        <v>99958.086318266156</v>
      </c>
      <c r="L1515" s="12">
        <v>398385.43981177174</v>
      </c>
      <c r="M1515" s="11">
        <v>262</v>
      </c>
      <c r="N1515" s="13"/>
      <c r="O1515" t="str">
        <f t="shared" si="55"/>
        <v/>
      </c>
    </row>
    <row r="1516" spans="1:15" hidden="1">
      <c r="A1516" s="41">
        <v>2.2025000000000001</v>
      </c>
      <c r="B1516" s="14">
        <v>45693</v>
      </c>
      <c r="C1516" s="8" t="s">
        <v>13</v>
      </c>
      <c r="D1516" s="8" t="s">
        <v>15</v>
      </c>
      <c r="E1516" s="8" t="s">
        <v>15</v>
      </c>
      <c r="F1516" s="9">
        <f t="shared" si="54"/>
        <v>-1000000</v>
      </c>
      <c r="G1516" s="9">
        <v>-10</v>
      </c>
      <c r="H1516" s="10">
        <v>-1073500</v>
      </c>
      <c r="I1516" s="11">
        <v>46728244902.537094</v>
      </c>
      <c r="J1516" s="11">
        <v>472894</v>
      </c>
      <c r="K1516" s="11">
        <v>98813.359658902613</v>
      </c>
      <c r="L1516" s="12">
        <v>85366.403410973842</v>
      </c>
      <c r="M1516" s="11">
        <v>1244</v>
      </c>
      <c r="N1516" s="13"/>
      <c r="O1516" t="str">
        <f t="shared" si="55"/>
        <v/>
      </c>
    </row>
    <row r="1517" spans="1:15" hidden="1">
      <c r="A1517" s="41">
        <v>2.2025000000000001</v>
      </c>
      <c r="B1517" s="14">
        <v>45693</v>
      </c>
      <c r="C1517" s="8" t="s">
        <v>13</v>
      </c>
      <c r="D1517" s="8" t="s">
        <v>15</v>
      </c>
      <c r="E1517" s="8" t="s">
        <v>15</v>
      </c>
      <c r="F1517" s="9">
        <f t="shared" si="54"/>
        <v>-14400000</v>
      </c>
      <c r="G1517" s="9">
        <v>-144</v>
      </c>
      <c r="H1517" s="10">
        <v>-15458400</v>
      </c>
      <c r="I1517" s="11">
        <v>46714015778.746216</v>
      </c>
      <c r="J1517" s="11">
        <v>472750</v>
      </c>
      <c r="K1517" s="11">
        <v>98813.359658902613</v>
      </c>
      <c r="L1517" s="12">
        <v>1229276.2091180235</v>
      </c>
      <c r="M1517" s="11">
        <v>1245</v>
      </c>
      <c r="N1517" s="13"/>
      <c r="O1517" t="str">
        <f t="shared" si="55"/>
        <v/>
      </c>
    </row>
    <row r="1518" spans="1:15" hidden="1">
      <c r="A1518" s="41">
        <v>2.2025000000000001</v>
      </c>
      <c r="B1518" s="14">
        <v>45693</v>
      </c>
      <c r="C1518" s="8" t="s">
        <v>13</v>
      </c>
      <c r="D1518" s="8" t="s">
        <v>15</v>
      </c>
      <c r="E1518" s="8" t="s">
        <v>15</v>
      </c>
      <c r="F1518" s="9">
        <f t="shared" si="54"/>
        <v>-900000</v>
      </c>
      <c r="G1518" s="9">
        <v>-9</v>
      </c>
      <c r="H1518" s="10">
        <v>-966150</v>
      </c>
      <c r="I1518" s="11">
        <v>46713126458.509285</v>
      </c>
      <c r="J1518" s="11">
        <v>472741</v>
      </c>
      <c r="K1518" s="11">
        <v>98813.359658902613</v>
      </c>
      <c r="L1518" s="12">
        <v>76829.76306987647</v>
      </c>
      <c r="M1518" s="11">
        <v>1246</v>
      </c>
      <c r="N1518" s="13"/>
      <c r="O1518" t="str">
        <f t="shared" si="55"/>
        <v/>
      </c>
    </row>
    <row r="1519" spans="1:15" hidden="1">
      <c r="A1519" s="41">
        <v>2.2025000000000001</v>
      </c>
      <c r="B1519" s="14">
        <v>45693</v>
      </c>
      <c r="C1519" s="8" t="s">
        <v>13</v>
      </c>
      <c r="D1519" s="8" t="s">
        <v>15</v>
      </c>
      <c r="E1519" s="8" t="s">
        <v>15</v>
      </c>
      <c r="F1519" s="9">
        <f t="shared" si="54"/>
        <v>-4600000</v>
      </c>
      <c r="G1519" s="9">
        <v>-46</v>
      </c>
      <c r="H1519" s="10">
        <v>-4938100</v>
      </c>
      <c r="I1519" s="11">
        <v>46708581043.964973</v>
      </c>
      <c r="J1519" s="11">
        <v>472695</v>
      </c>
      <c r="K1519" s="11">
        <v>98813.359658902613</v>
      </c>
      <c r="L1519" s="12">
        <v>392685.45569047984</v>
      </c>
      <c r="M1519" s="11">
        <v>1247</v>
      </c>
      <c r="N1519" s="13"/>
      <c r="O1519" t="str">
        <f t="shared" si="55"/>
        <v/>
      </c>
    </row>
    <row r="1520" spans="1:15" hidden="1">
      <c r="A1520" s="41">
        <v>2.2025000000000001</v>
      </c>
      <c r="B1520" s="14">
        <v>45693</v>
      </c>
      <c r="C1520" s="8" t="s">
        <v>13</v>
      </c>
      <c r="D1520" s="8" t="s">
        <v>15</v>
      </c>
      <c r="E1520" s="8" t="s">
        <v>15</v>
      </c>
      <c r="F1520" s="9">
        <f t="shared" si="54"/>
        <v>-900000</v>
      </c>
      <c r="G1520" s="9">
        <v>-9</v>
      </c>
      <c r="H1520" s="10">
        <v>-966150</v>
      </c>
      <c r="I1520" s="11">
        <v>46707691723.728043</v>
      </c>
      <c r="J1520" s="11">
        <v>472686</v>
      </c>
      <c r="K1520" s="11">
        <v>98813.359658902613</v>
      </c>
      <c r="L1520" s="12">
        <v>76829.76306987647</v>
      </c>
      <c r="M1520" s="11">
        <v>1248</v>
      </c>
      <c r="N1520" s="13"/>
      <c r="O1520" t="str">
        <f t="shared" si="55"/>
        <v/>
      </c>
    </row>
    <row r="1521" spans="1:15" hidden="1">
      <c r="A1521" s="41">
        <v>2.2025000000000001</v>
      </c>
      <c r="B1521" s="14">
        <v>45693</v>
      </c>
      <c r="C1521" s="8" t="s">
        <v>13</v>
      </c>
      <c r="D1521" s="8" t="s">
        <v>15</v>
      </c>
      <c r="E1521" s="8" t="s">
        <v>15</v>
      </c>
      <c r="F1521" s="9">
        <f t="shared" si="54"/>
        <v>-900000</v>
      </c>
      <c r="G1521" s="9">
        <v>-9</v>
      </c>
      <c r="H1521" s="10">
        <v>-966150</v>
      </c>
      <c r="I1521" s="11">
        <v>46706802403.491112</v>
      </c>
      <c r="J1521" s="11">
        <v>472677</v>
      </c>
      <c r="K1521" s="11">
        <v>98813.359658902613</v>
      </c>
      <c r="L1521" s="12">
        <v>76829.76306987647</v>
      </c>
      <c r="M1521" s="11">
        <v>1249</v>
      </c>
      <c r="N1521" s="13"/>
      <c r="O1521" t="str">
        <f t="shared" si="55"/>
        <v/>
      </c>
    </row>
    <row r="1522" spans="1:15" hidden="1">
      <c r="A1522" s="41">
        <v>2.2025000000000001</v>
      </c>
      <c r="B1522" s="14">
        <v>45693</v>
      </c>
      <c r="C1522" s="8" t="s">
        <v>13</v>
      </c>
      <c r="D1522" s="8" t="s">
        <v>15</v>
      </c>
      <c r="E1522" s="8" t="s">
        <v>15</v>
      </c>
      <c r="F1522" s="9">
        <f t="shared" si="54"/>
        <v>-20200000</v>
      </c>
      <c r="G1522" s="9">
        <v>-202</v>
      </c>
      <c r="H1522" s="10">
        <v>-21684700</v>
      </c>
      <c r="I1522" s="11">
        <v>46686842104.840012</v>
      </c>
      <c r="J1522" s="11">
        <v>472475</v>
      </c>
      <c r="K1522" s="11">
        <v>98813.359658902613</v>
      </c>
      <c r="L1522" s="12">
        <v>1724401.3489016704</v>
      </c>
      <c r="M1522" s="11">
        <v>1250</v>
      </c>
      <c r="N1522" s="13"/>
      <c r="O1522" t="str">
        <f t="shared" si="55"/>
        <v/>
      </c>
    </row>
    <row r="1523" spans="1:15" hidden="1">
      <c r="A1523" s="41">
        <v>2.2025000000000001</v>
      </c>
      <c r="B1523" s="14">
        <v>45693</v>
      </c>
      <c r="C1523" s="8" t="s">
        <v>13</v>
      </c>
      <c r="D1523" s="8" t="s">
        <v>15</v>
      </c>
      <c r="E1523" s="8" t="s">
        <v>15</v>
      </c>
      <c r="F1523" s="9">
        <f t="shared" si="54"/>
        <v>-27900000</v>
      </c>
      <c r="G1523" s="9">
        <v>-279</v>
      </c>
      <c r="H1523" s="10">
        <v>-29950650</v>
      </c>
      <c r="I1523" s="11">
        <v>46659273177.495178</v>
      </c>
      <c r="J1523" s="11">
        <v>472196</v>
      </c>
      <c r="K1523" s="11">
        <v>98813.359658902613</v>
      </c>
      <c r="L1523" s="12">
        <v>2381722.6551661715</v>
      </c>
      <c r="M1523" s="11">
        <v>1251</v>
      </c>
      <c r="N1523" s="13"/>
      <c r="O1523" t="str">
        <f t="shared" si="55"/>
        <v/>
      </c>
    </row>
    <row r="1524" spans="1:15" hidden="1">
      <c r="A1524" s="41">
        <v>2.2025000000000001</v>
      </c>
      <c r="B1524" s="14">
        <v>45693</v>
      </c>
      <c r="C1524" s="8" t="s">
        <v>13</v>
      </c>
      <c r="D1524" s="8" t="s">
        <v>15</v>
      </c>
      <c r="E1524" s="8" t="s">
        <v>15</v>
      </c>
      <c r="F1524" s="9">
        <f t="shared" si="54"/>
        <v>-27900000</v>
      </c>
      <c r="G1524" s="9">
        <v>-279</v>
      </c>
      <c r="H1524" s="10">
        <v>-29950650</v>
      </c>
      <c r="I1524" s="11">
        <v>46631704250.150345</v>
      </c>
      <c r="J1524" s="11">
        <v>471917</v>
      </c>
      <c r="K1524" s="11">
        <v>98813.359658902613</v>
      </c>
      <c r="L1524" s="12">
        <v>2381722.6551661715</v>
      </c>
      <c r="M1524" s="11">
        <v>1252</v>
      </c>
      <c r="N1524" s="13"/>
      <c r="O1524" t="str">
        <f t="shared" si="55"/>
        <v/>
      </c>
    </row>
    <row r="1525" spans="1:15" hidden="1">
      <c r="A1525" s="41">
        <v>2.2025000000000001</v>
      </c>
      <c r="B1525" s="14">
        <v>45693</v>
      </c>
      <c r="C1525" s="8" t="s">
        <v>13</v>
      </c>
      <c r="D1525" s="8" t="s">
        <v>15</v>
      </c>
      <c r="E1525" s="8" t="s">
        <v>15</v>
      </c>
      <c r="F1525" s="9">
        <f t="shared" si="54"/>
        <v>-4600000</v>
      </c>
      <c r="G1525" s="9">
        <v>-46</v>
      </c>
      <c r="H1525" s="10">
        <v>-4938100</v>
      </c>
      <c r="I1525" s="11">
        <v>46627158835.606033</v>
      </c>
      <c r="J1525" s="11">
        <v>471871</v>
      </c>
      <c r="K1525" s="11">
        <v>98813.359658902613</v>
      </c>
      <c r="L1525" s="12">
        <v>392685.45569047984</v>
      </c>
      <c r="M1525" s="11">
        <v>1253</v>
      </c>
      <c r="N1525" s="13"/>
      <c r="O1525" t="str">
        <f t="shared" si="55"/>
        <v/>
      </c>
    </row>
    <row r="1526" spans="1:15" hidden="1">
      <c r="A1526" s="41">
        <v>2.2025000000000001</v>
      </c>
      <c r="B1526" s="14">
        <v>45693</v>
      </c>
      <c r="C1526" s="8" t="s">
        <v>13</v>
      </c>
      <c r="D1526" s="8" t="s">
        <v>15</v>
      </c>
      <c r="E1526" s="8" t="s">
        <v>15</v>
      </c>
      <c r="F1526" s="9">
        <f t="shared" si="54"/>
        <v>2300000</v>
      </c>
      <c r="G1526" s="9">
        <v>23</v>
      </c>
      <c r="H1526" s="10">
        <v>2468452</v>
      </c>
      <c r="I1526" s="11">
        <v>46629627287.606033</v>
      </c>
      <c r="J1526" s="11">
        <v>471894</v>
      </c>
      <c r="K1526" s="11">
        <v>98813.774465464769</v>
      </c>
      <c r="L1526" s="12">
        <v>0</v>
      </c>
      <c r="M1526" s="11">
        <v>1254</v>
      </c>
      <c r="N1526" s="13"/>
      <c r="O1526" t="str">
        <f t="shared" si="55"/>
        <v/>
      </c>
    </row>
    <row r="1527" spans="1:15" hidden="1">
      <c r="A1527" s="41">
        <v>2.2025000000000001</v>
      </c>
      <c r="B1527" s="14">
        <v>45693</v>
      </c>
      <c r="C1527" s="8" t="s">
        <v>13</v>
      </c>
      <c r="D1527" s="8" t="s">
        <v>15</v>
      </c>
      <c r="E1527" s="8" t="s">
        <v>15</v>
      </c>
      <c r="F1527" s="9">
        <f t="shared" si="54"/>
        <v>-51300000</v>
      </c>
      <c r="G1527" s="9">
        <v>-513</v>
      </c>
      <c r="H1527" s="10">
        <v>-55070550</v>
      </c>
      <c r="I1527" s="11">
        <v>46578935821.305252</v>
      </c>
      <c r="J1527" s="11">
        <v>471381</v>
      </c>
      <c r="K1527" s="11">
        <v>98813.774465464769</v>
      </c>
      <c r="L1527" s="12">
        <v>4379083.6992165744</v>
      </c>
      <c r="M1527" s="11">
        <v>1255</v>
      </c>
      <c r="N1527" s="13"/>
      <c r="O1527" t="str">
        <f t="shared" si="55"/>
        <v/>
      </c>
    </row>
    <row r="1528" spans="1:15" hidden="1">
      <c r="A1528" s="41">
        <v>2.2025000000000001</v>
      </c>
      <c r="B1528" s="14">
        <v>45693</v>
      </c>
      <c r="C1528" s="8" t="s">
        <v>13</v>
      </c>
      <c r="D1528" s="8" t="s">
        <v>15</v>
      </c>
      <c r="E1528" s="8" t="s">
        <v>15</v>
      </c>
      <c r="F1528" s="9">
        <f t="shared" si="54"/>
        <v>1800000</v>
      </c>
      <c r="G1528" s="9">
        <v>18</v>
      </c>
      <c r="H1528" s="10">
        <v>1931832</v>
      </c>
      <c r="I1528" s="11">
        <v>46580867653.305252</v>
      </c>
      <c r="J1528" s="11">
        <v>471399</v>
      </c>
      <c r="K1528" s="11">
        <v>98814.099421732448</v>
      </c>
      <c r="L1528" s="12">
        <v>0</v>
      </c>
      <c r="M1528" s="11">
        <v>1256</v>
      </c>
      <c r="N1528" s="13"/>
      <c r="O1528" t="str">
        <f t="shared" si="55"/>
        <v/>
      </c>
    </row>
    <row r="1529" spans="1:15" hidden="1">
      <c r="A1529" s="41">
        <v>2.2025000000000001</v>
      </c>
      <c r="B1529" s="14">
        <v>45693</v>
      </c>
      <c r="C1529" s="8" t="s">
        <v>13</v>
      </c>
      <c r="D1529" s="8" t="s">
        <v>15</v>
      </c>
      <c r="E1529" s="8" t="s">
        <v>15</v>
      </c>
      <c r="F1529" s="9">
        <f t="shared" si="54"/>
        <v>-1800000</v>
      </c>
      <c r="G1529" s="9">
        <v>-18</v>
      </c>
      <c r="H1529" s="10">
        <v>-1932300</v>
      </c>
      <c r="I1529" s="11">
        <v>46579088999.515663</v>
      </c>
      <c r="J1529" s="11">
        <v>471381</v>
      </c>
      <c r="K1529" s="11">
        <v>98814.099421732448</v>
      </c>
      <c r="L1529" s="12">
        <v>153646.21040881588</v>
      </c>
      <c r="M1529" s="11">
        <v>1257</v>
      </c>
      <c r="N1529" s="13"/>
      <c r="O1529" t="str">
        <f t="shared" si="55"/>
        <v/>
      </c>
    </row>
    <row r="1530" spans="1:15" hidden="1">
      <c r="A1530" s="41">
        <v>2.2025000000000001</v>
      </c>
      <c r="B1530" s="14">
        <v>45693</v>
      </c>
      <c r="C1530" s="8" t="s">
        <v>13</v>
      </c>
      <c r="D1530" s="8" t="s">
        <v>15</v>
      </c>
      <c r="E1530" s="8" t="s">
        <v>15</v>
      </c>
      <c r="F1530" s="9">
        <f t="shared" si="54"/>
        <v>-91500000</v>
      </c>
      <c r="G1530" s="9">
        <v>-915</v>
      </c>
      <c r="H1530" s="10">
        <v>-98225250</v>
      </c>
      <c r="I1530" s="11">
        <v>46488674098.544777</v>
      </c>
      <c r="J1530" s="11">
        <v>470466</v>
      </c>
      <c r="K1530" s="11">
        <v>98814.099421732448</v>
      </c>
      <c r="L1530" s="12">
        <v>7810349.0291148126</v>
      </c>
      <c r="M1530" s="11">
        <v>1258</v>
      </c>
      <c r="N1530" s="13"/>
      <c r="O1530" t="str">
        <f t="shared" si="55"/>
        <v/>
      </c>
    </row>
    <row r="1531" spans="1:15" hidden="1">
      <c r="A1531" s="41">
        <v>2.2025000000000001</v>
      </c>
      <c r="B1531" s="14">
        <v>45693</v>
      </c>
      <c r="C1531" s="8" t="s">
        <v>13</v>
      </c>
      <c r="D1531" s="8" t="s">
        <v>15</v>
      </c>
      <c r="E1531" s="8" t="s">
        <v>15</v>
      </c>
      <c r="F1531" s="9">
        <f t="shared" si="54"/>
        <v>-31000000</v>
      </c>
      <c r="G1531" s="9">
        <v>-310</v>
      </c>
      <c r="H1531" s="10">
        <v>-33278500</v>
      </c>
      <c r="I1531" s="11">
        <v>46458041727.724037</v>
      </c>
      <c r="J1531" s="11">
        <v>470156</v>
      </c>
      <c r="K1531" s="11">
        <v>98814.099421732448</v>
      </c>
      <c r="L1531" s="12">
        <v>2646129.1792629398</v>
      </c>
      <c r="M1531" s="11">
        <v>1259</v>
      </c>
      <c r="N1531" s="13"/>
      <c r="O1531" t="str">
        <f t="shared" si="55"/>
        <v/>
      </c>
    </row>
    <row r="1532" spans="1:15" hidden="1">
      <c r="A1532" s="41">
        <v>2.2025000000000001</v>
      </c>
      <c r="B1532" s="14">
        <v>45693</v>
      </c>
      <c r="C1532" s="8" t="s">
        <v>13</v>
      </c>
      <c r="D1532" s="8" t="s">
        <v>15</v>
      </c>
      <c r="E1532" s="8" t="s">
        <v>15</v>
      </c>
      <c r="F1532" s="9">
        <f t="shared" si="54"/>
        <v>-27900000</v>
      </c>
      <c r="G1532" s="9">
        <v>-279</v>
      </c>
      <c r="H1532" s="10">
        <v>-29950650</v>
      </c>
      <c r="I1532" s="11">
        <v>46430472593.985374</v>
      </c>
      <c r="J1532" s="11">
        <v>469877</v>
      </c>
      <c r="K1532" s="11">
        <v>98814.099421732448</v>
      </c>
      <c r="L1532" s="12">
        <v>2381516.261336647</v>
      </c>
      <c r="M1532" s="11">
        <v>1260</v>
      </c>
      <c r="N1532" s="13"/>
      <c r="O1532" t="str">
        <f t="shared" si="55"/>
        <v/>
      </c>
    </row>
    <row r="1533" spans="1:15" hidden="1">
      <c r="A1533" s="41">
        <v>2.2025000000000001</v>
      </c>
      <c r="B1533" s="14">
        <v>45693</v>
      </c>
      <c r="C1533" s="8" t="s">
        <v>13</v>
      </c>
      <c r="D1533" s="8" t="s">
        <v>14</v>
      </c>
      <c r="E1533" s="8" t="s">
        <v>14</v>
      </c>
      <c r="F1533" s="9">
        <f t="shared" si="54"/>
        <v>-6700000</v>
      </c>
      <c r="G1533" s="9">
        <v>-67</v>
      </c>
      <c r="H1533" s="10">
        <v>-7048400</v>
      </c>
      <c r="I1533" s="11">
        <v>18395486541.323162</v>
      </c>
      <c r="J1533" s="11">
        <v>184032</v>
      </c>
      <c r="K1533" s="11">
        <v>99958.086318266156</v>
      </c>
      <c r="L1533" s="12">
        <v>351208.21667616721</v>
      </c>
      <c r="M1533" s="11">
        <v>263</v>
      </c>
      <c r="N1533" s="13"/>
      <c r="O1533" t="str">
        <f t="shared" si="55"/>
        <v/>
      </c>
    </row>
    <row r="1534" spans="1:15" hidden="1">
      <c r="A1534" s="41">
        <v>2.2025000000000001</v>
      </c>
      <c r="B1534" s="14">
        <v>45693</v>
      </c>
      <c r="C1534" s="8" t="s">
        <v>13</v>
      </c>
      <c r="D1534" s="8" t="s">
        <v>15</v>
      </c>
      <c r="E1534" s="8" t="s">
        <v>15</v>
      </c>
      <c r="F1534" s="9">
        <f t="shared" si="54"/>
        <v>-155000000</v>
      </c>
      <c r="G1534" s="9">
        <v>-1550</v>
      </c>
      <c r="H1534" s="10">
        <v>-166392500</v>
      </c>
      <c r="I1534" s="11">
        <v>46277310739.881691</v>
      </c>
      <c r="J1534" s="11">
        <v>468327</v>
      </c>
      <c r="K1534" s="11">
        <v>98814.099421732448</v>
      </c>
      <c r="L1534" s="12">
        <v>13230645.89631471</v>
      </c>
      <c r="M1534" s="11">
        <v>1261</v>
      </c>
      <c r="N1534" s="13"/>
      <c r="O1534" t="str">
        <f t="shared" si="55"/>
        <v/>
      </c>
    </row>
    <row r="1535" spans="1:15" hidden="1">
      <c r="A1535" s="41">
        <v>2.2025000000000001</v>
      </c>
      <c r="B1535" s="14">
        <v>45693</v>
      </c>
      <c r="C1535" s="8" t="s">
        <v>13</v>
      </c>
      <c r="D1535" s="8" t="s">
        <v>15</v>
      </c>
      <c r="E1535" s="8" t="s">
        <v>15</v>
      </c>
      <c r="F1535" s="9">
        <f t="shared" si="54"/>
        <v>-13900000</v>
      </c>
      <c r="G1535" s="9">
        <v>-139</v>
      </c>
      <c r="H1535" s="10">
        <v>-14921650</v>
      </c>
      <c r="I1535" s="11">
        <v>46263575580.062073</v>
      </c>
      <c r="J1535" s="11">
        <v>468188</v>
      </c>
      <c r="K1535" s="11">
        <v>98814.099421732448</v>
      </c>
      <c r="L1535" s="12">
        <v>1186490.1803791896</v>
      </c>
      <c r="M1535" s="11">
        <v>1262</v>
      </c>
      <c r="N1535" s="13"/>
      <c r="O1535" t="str">
        <f t="shared" si="55"/>
        <v/>
      </c>
    </row>
    <row r="1536" spans="1:15" hidden="1">
      <c r="A1536" s="41">
        <v>2.2025000000000001</v>
      </c>
      <c r="B1536" s="14">
        <v>45693</v>
      </c>
      <c r="C1536" s="8" t="s">
        <v>13</v>
      </c>
      <c r="D1536" s="8" t="s">
        <v>15</v>
      </c>
      <c r="E1536" s="8" t="s">
        <v>15</v>
      </c>
      <c r="F1536" s="9">
        <f t="shared" si="54"/>
        <v>16400000</v>
      </c>
      <c r="G1536" s="9">
        <v>164</v>
      </c>
      <c r="H1536" s="10">
        <v>17601136</v>
      </c>
      <c r="I1536" s="11">
        <v>46281176716.062073</v>
      </c>
      <c r="J1536" s="11">
        <v>468352</v>
      </c>
      <c r="K1536" s="11">
        <v>98817.079282381776</v>
      </c>
      <c r="L1536" s="12">
        <v>0</v>
      </c>
      <c r="M1536" s="11">
        <v>1263</v>
      </c>
      <c r="N1536" s="13"/>
      <c r="O1536" t="str">
        <f t="shared" si="55"/>
        <v/>
      </c>
    </row>
    <row r="1537" spans="1:15" hidden="1">
      <c r="A1537" s="41">
        <v>2.2025000000000001</v>
      </c>
      <c r="B1537" s="14">
        <v>45693</v>
      </c>
      <c r="C1537" s="8" t="s">
        <v>13</v>
      </c>
      <c r="D1537" s="8" t="s">
        <v>15</v>
      </c>
      <c r="E1537" s="8" t="s">
        <v>15</v>
      </c>
      <c r="F1537" s="9">
        <f t="shared" si="54"/>
        <v>-9300000</v>
      </c>
      <c r="G1537" s="9">
        <v>-93</v>
      </c>
      <c r="H1537" s="10">
        <v>-9983550</v>
      </c>
      <c r="I1537" s="11">
        <v>46271986727.688812</v>
      </c>
      <c r="J1537" s="11">
        <v>468259</v>
      </c>
      <c r="K1537" s="11">
        <v>98817.079282381776</v>
      </c>
      <c r="L1537" s="12">
        <v>793561.62673849426</v>
      </c>
      <c r="M1537" s="11">
        <v>1264</v>
      </c>
      <c r="N1537" s="13"/>
      <c r="O1537" t="str">
        <f t="shared" si="55"/>
        <v/>
      </c>
    </row>
    <row r="1538" spans="1:15" hidden="1">
      <c r="A1538" s="41">
        <v>2.2025000000000001</v>
      </c>
      <c r="B1538" s="14">
        <v>45693</v>
      </c>
      <c r="C1538" s="8" t="s">
        <v>13</v>
      </c>
      <c r="D1538" s="8" t="s">
        <v>15</v>
      </c>
      <c r="E1538" s="8" t="s">
        <v>15</v>
      </c>
      <c r="F1538" s="9">
        <f t="shared" si="54"/>
        <v>-27900000</v>
      </c>
      <c r="G1538" s="9">
        <v>-279</v>
      </c>
      <c r="H1538" s="10">
        <v>-29950650</v>
      </c>
      <c r="I1538" s="11">
        <v>46244416762.569031</v>
      </c>
      <c r="J1538" s="11">
        <v>467980</v>
      </c>
      <c r="K1538" s="11">
        <v>98817.079282381776</v>
      </c>
      <c r="L1538" s="12">
        <v>2380684.8802154846</v>
      </c>
      <c r="M1538" s="11">
        <v>1265</v>
      </c>
      <c r="N1538" s="13"/>
      <c r="O1538" t="str">
        <f t="shared" si="55"/>
        <v/>
      </c>
    </row>
    <row r="1539" spans="1:15" hidden="1">
      <c r="A1539" s="41">
        <v>2.2025000000000001</v>
      </c>
      <c r="B1539" s="14">
        <v>45693</v>
      </c>
      <c r="C1539" s="8" t="s">
        <v>13</v>
      </c>
      <c r="D1539" s="8" t="s">
        <v>15</v>
      </c>
      <c r="E1539" s="8" t="s">
        <v>15</v>
      </c>
      <c r="F1539" s="9">
        <f t="shared" si="54"/>
        <v>-1100000</v>
      </c>
      <c r="G1539" s="9">
        <v>-11</v>
      </c>
      <c r="H1539" s="10">
        <v>-1180850</v>
      </c>
      <c r="I1539" s="11">
        <v>46243329774.696922</v>
      </c>
      <c r="J1539" s="11">
        <v>467969</v>
      </c>
      <c r="K1539" s="11">
        <v>98817.079282381776</v>
      </c>
      <c r="L1539" s="12">
        <v>93862.127893800382</v>
      </c>
      <c r="M1539" s="11">
        <v>1266</v>
      </c>
      <c r="N1539" s="13"/>
      <c r="O1539" t="str">
        <f t="shared" si="55"/>
        <v/>
      </c>
    </row>
    <row r="1540" spans="1:15" hidden="1">
      <c r="A1540" s="41">
        <v>2.2025000000000001</v>
      </c>
      <c r="B1540" s="14">
        <v>45693</v>
      </c>
      <c r="C1540" s="8" t="s">
        <v>13</v>
      </c>
      <c r="D1540" s="8" t="s">
        <v>15</v>
      </c>
      <c r="E1540" s="8" t="s">
        <v>15</v>
      </c>
      <c r="F1540" s="9">
        <f t="shared" si="54"/>
        <v>-1800000</v>
      </c>
      <c r="G1540" s="9">
        <v>-18</v>
      </c>
      <c r="H1540" s="10">
        <v>-1932300</v>
      </c>
      <c r="I1540" s="11">
        <v>46241551067.269836</v>
      </c>
      <c r="J1540" s="11">
        <v>467951</v>
      </c>
      <c r="K1540" s="11">
        <v>98817.079282381776</v>
      </c>
      <c r="L1540" s="12">
        <v>153592.57291712798</v>
      </c>
      <c r="M1540" s="11">
        <v>1267</v>
      </c>
      <c r="N1540" s="13"/>
      <c r="O1540" t="str">
        <f t="shared" si="55"/>
        <v/>
      </c>
    </row>
    <row r="1541" spans="1:15" hidden="1">
      <c r="A1541" s="41">
        <v>2.2025000000000001</v>
      </c>
      <c r="B1541" s="14">
        <v>45693</v>
      </c>
      <c r="C1541" s="8" t="s">
        <v>13</v>
      </c>
      <c r="D1541" s="8" t="s">
        <v>15</v>
      </c>
      <c r="E1541" s="8" t="s">
        <v>15</v>
      </c>
      <c r="F1541" s="9">
        <f t="shared" si="54"/>
        <v>-18000000</v>
      </c>
      <c r="G1541" s="9">
        <v>-180</v>
      </c>
      <c r="H1541" s="10">
        <v>-19323000</v>
      </c>
      <c r="I1541" s="11">
        <v>46223763992.999008</v>
      </c>
      <c r="J1541" s="11">
        <v>467771</v>
      </c>
      <c r="K1541" s="11">
        <v>98817.079282381776</v>
      </c>
      <c r="L1541" s="12">
        <v>1535925.7291712798</v>
      </c>
      <c r="M1541" s="11">
        <v>1268</v>
      </c>
      <c r="N1541" s="13"/>
      <c r="O1541" t="str">
        <f t="shared" si="55"/>
        <v/>
      </c>
    </row>
    <row r="1542" spans="1:15" hidden="1">
      <c r="A1542" s="41">
        <v>2.2025000000000001</v>
      </c>
      <c r="B1542" s="14">
        <v>45693</v>
      </c>
      <c r="C1542" s="8" t="s">
        <v>13</v>
      </c>
      <c r="D1542" s="8" t="s">
        <v>15</v>
      </c>
      <c r="E1542" s="8" t="s">
        <v>15</v>
      </c>
      <c r="F1542" s="9">
        <f t="shared" si="54"/>
        <v>-5200000</v>
      </c>
      <c r="G1542" s="9">
        <v>-52</v>
      </c>
      <c r="H1542" s="10">
        <v>-5582200</v>
      </c>
      <c r="I1542" s="11">
        <v>46218625504.876328</v>
      </c>
      <c r="J1542" s="11">
        <v>467719</v>
      </c>
      <c r="K1542" s="11">
        <v>98817.079282381776</v>
      </c>
      <c r="L1542" s="12">
        <v>443711.87731614802</v>
      </c>
      <c r="M1542" s="11">
        <v>1269</v>
      </c>
      <c r="N1542" s="13"/>
      <c r="O1542" t="str">
        <f t="shared" si="55"/>
        <v/>
      </c>
    </row>
    <row r="1543" spans="1:15" hidden="1">
      <c r="A1543" s="41">
        <v>2.2025000000000001</v>
      </c>
      <c r="B1543" s="14">
        <v>45693</v>
      </c>
      <c r="C1543" s="8" t="s">
        <v>13</v>
      </c>
      <c r="D1543" s="8" t="s">
        <v>15</v>
      </c>
      <c r="E1543" s="8" t="s">
        <v>15</v>
      </c>
      <c r="F1543" s="9">
        <f t="shared" si="54"/>
        <v>-9300000</v>
      </c>
      <c r="G1543" s="9">
        <v>-93</v>
      </c>
      <c r="H1543" s="10">
        <v>-9983550</v>
      </c>
      <c r="I1543" s="11">
        <v>46209435516.503067</v>
      </c>
      <c r="J1543" s="11">
        <v>467626</v>
      </c>
      <c r="K1543" s="11">
        <v>98817.079282381776</v>
      </c>
      <c r="L1543" s="12">
        <v>793561.62673849426</v>
      </c>
      <c r="M1543" s="11">
        <v>1270</v>
      </c>
      <c r="N1543" s="13"/>
      <c r="O1543" t="str">
        <f t="shared" si="55"/>
        <v/>
      </c>
    </row>
    <row r="1544" spans="1:15" hidden="1">
      <c r="A1544" s="41">
        <v>2.2025000000000001</v>
      </c>
      <c r="B1544" s="14">
        <v>45693</v>
      </c>
      <c r="C1544" s="8" t="s">
        <v>13</v>
      </c>
      <c r="D1544" s="8" t="s">
        <v>15</v>
      </c>
      <c r="E1544" s="8" t="s">
        <v>15</v>
      </c>
      <c r="F1544" s="9">
        <f t="shared" si="54"/>
        <v>-6000000</v>
      </c>
      <c r="G1544" s="9">
        <v>-60</v>
      </c>
      <c r="H1544" s="10">
        <v>-6441000</v>
      </c>
      <c r="I1544" s="11">
        <v>46203506491.746124</v>
      </c>
      <c r="J1544" s="11">
        <v>467566</v>
      </c>
      <c r="K1544" s="11">
        <v>98817.079282381776</v>
      </c>
      <c r="L1544" s="12">
        <v>511975.24305709358</v>
      </c>
      <c r="M1544" s="11">
        <v>1271</v>
      </c>
      <c r="N1544" s="13"/>
      <c r="O1544" t="str">
        <f t="shared" si="55"/>
        <v/>
      </c>
    </row>
    <row r="1545" spans="1:15" hidden="1">
      <c r="A1545" s="41">
        <v>2.2025000000000001</v>
      </c>
      <c r="B1545" s="14">
        <v>45693</v>
      </c>
      <c r="C1545" s="8" t="s">
        <v>13</v>
      </c>
      <c r="D1545" s="8" t="s">
        <v>15</v>
      </c>
      <c r="E1545" s="8" t="s">
        <v>15</v>
      </c>
      <c r="F1545" s="9">
        <f t="shared" si="54"/>
        <v>900000</v>
      </c>
      <c r="G1545" s="9">
        <v>9</v>
      </c>
      <c r="H1545" s="10">
        <v>965799</v>
      </c>
      <c r="I1545" s="11">
        <v>46204472290.746124</v>
      </c>
      <c r="J1545" s="11">
        <v>467575</v>
      </c>
      <c r="K1545" s="11">
        <v>98817.242775482271</v>
      </c>
      <c r="L1545" s="12">
        <v>0</v>
      </c>
      <c r="M1545" s="11">
        <v>1272</v>
      </c>
      <c r="N1545" s="13"/>
      <c r="O1545" t="str">
        <f t="shared" si="55"/>
        <v/>
      </c>
    </row>
    <row r="1546" spans="1:15" hidden="1">
      <c r="A1546" s="41">
        <v>2.2025000000000001</v>
      </c>
      <c r="B1546" s="14">
        <v>45693</v>
      </c>
      <c r="C1546" s="8" t="s">
        <v>13</v>
      </c>
      <c r="D1546" s="8" t="s">
        <v>15</v>
      </c>
      <c r="E1546" s="8" t="s">
        <v>15</v>
      </c>
      <c r="F1546" s="9">
        <f t="shared" ref="F1546:F1609" si="56">100000*G1546</f>
        <v>-3900000</v>
      </c>
      <c r="G1546" s="9">
        <v>-39</v>
      </c>
      <c r="H1546" s="10">
        <v>-4186650</v>
      </c>
      <c r="I1546" s="11">
        <v>46200618418.277878</v>
      </c>
      <c r="J1546" s="11">
        <v>467536</v>
      </c>
      <c r="K1546" s="11">
        <v>98817.242775482271</v>
      </c>
      <c r="L1546" s="12">
        <v>332777.53175619151</v>
      </c>
      <c r="M1546" s="11">
        <v>1273</v>
      </c>
      <c r="N1546" s="13"/>
      <c r="O1546" t="str">
        <f t="shared" si="55"/>
        <v/>
      </c>
    </row>
    <row r="1547" spans="1:15" hidden="1">
      <c r="A1547" s="41">
        <v>2.2025000000000001</v>
      </c>
      <c r="B1547" s="14">
        <v>45693</v>
      </c>
      <c r="C1547" s="8" t="s">
        <v>13</v>
      </c>
      <c r="D1547" s="8" t="s">
        <v>15</v>
      </c>
      <c r="E1547" s="8" t="s">
        <v>15</v>
      </c>
      <c r="F1547" s="9">
        <f t="shared" si="56"/>
        <v>-3700000</v>
      </c>
      <c r="G1547" s="9">
        <v>-37</v>
      </c>
      <c r="H1547" s="10">
        <v>-3971950</v>
      </c>
      <c r="I1547" s="11">
        <v>46196962180.295181</v>
      </c>
      <c r="J1547" s="11">
        <v>467499</v>
      </c>
      <c r="K1547" s="11">
        <v>98817.242775482271</v>
      </c>
      <c r="L1547" s="12">
        <v>315712.01730715577</v>
      </c>
      <c r="M1547" s="11">
        <v>1274</v>
      </c>
      <c r="N1547" s="13"/>
      <c r="O1547" t="str">
        <f t="shared" si="55"/>
        <v/>
      </c>
    </row>
    <row r="1548" spans="1:15" hidden="1">
      <c r="A1548" s="41">
        <v>2.2025000000000001</v>
      </c>
      <c r="B1548" s="14">
        <v>45693</v>
      </c>
      <c r="C1548" s="8" t="s">
        <v>13</v>
      </c>
      <c r="D1548" s="8" t="s">
        <v>15</v>
      </c>
      <c r="E1548" s="8" t="s">
        <v>15</v>
      </c>
      <c r="F1548" s="9">
        <f t="shared" si="56"/>
        <v>-74400000</v>
      </c>
      <c r="G1548" s="9">
        <v>-744</v>
      </c>
      <c r="H1548" s="10">
        <v>-79868400</v>
      </c>
      <c r="I1548" s="11">
        <v>46123442151.670219</v>
      </c>
      <c r="J1548" s="11">
        <v>466755</v>
      </c>
      <c r="K1548" s="11">
        <v>98817.242775482271</v>
      </c>
      <c r="L1548" s="12">
        <v>6348371.3750411868</v>
      </c>
      <c r="M1548" s="11">
        <v>1275</v>
      </c>
      <c r="N1548" s="13"/>
      <c r="O1548" t="str">
        <f t="shared" si="55"/>
        <v/>
      </c>
    </row>
    <row r="1549" spans="1:15" hidden="1">
      <c r="A1549" s="41">
        <v>2.2025000000000001</v>
      </c>
      <c r="B1549" s="14">
        <v>45693</v>
      </c>
      <c r="C1549" s="8" t="s">
        <v>13</v>
      </c>
      <c r="D1549" s="8" t="s">
        <v>15</v>
      </c>
      <c r="E1549" s="8" t="s">
        <v>15</v>
      </c>
      <c r="F1549" s="9">
        <f t="shared" si="56"/>
        <v>-186200000</v>
      </c>
      <c r="G1549" s="9">
        <v>-1862</v>
      </c>
      <c r="H1549" s="10">
        <v>-199885700</v>
      </c>
      <c r="I1549" s="11">
        <v>45939444445.622269</v>
      </c>
      <c r="J1549" s="11">
        <v>464893</v>
      </c>
      <c r="K1549" s="11">
        <v>98817.242775482271</v>
      </c>
      <c r="L1549" s="12">
        <v>15887993.952051997</v>
      </c>
      <c r="M1549" s="11">
        <v>1276</v>
      </c>
      <c r="N1549" s="13"/>
      <c r="O1549" t="str">
        <f t="shared" si="55"/>
        <v/>
      </c>
    </row>
    <row r="1550" spans="1:15" hidden="1">
      <c r="A1550" s="41">
        <v>2.2025000000000001</v>
      </c>
      <c r="B1550" s="14">
        <v>45693</v>
      </c>
      <c r="C1550" s="8" t="s">
        <v>13</v>
      </c>
      <c r="D1550" s="8" t="s">
        <v>15</v>
      </c>
      <c r="E1550" s="8" t="s">
        <v>15</v>
      </c>
      <c r="F1550" s="9">
        <f t="shared" si="56"/>
        <v>-1800000</v>
      </c>
      <c r="G1550" s="9">
        <v>-18</v>
      </c>
      <c r="H1550" s="10">
        <v>-1932300</v>
      </c>
      <c r="I1550" s="11">
        <v>45937665735.252312</v>
      </c>
      <c r="J1550" s="11">
        <v>464875</v>
      </c>
      <c r="K1550" s="11">
        <v>98817.242775482271</v>
      </c>
      <c r="L1550" s="12">
        <v>153589.63004131918</v>
      </c>
      <c r="M1550" s="11">
        <v>1277</v>
      </c>
      <c r="N1550" s="13"/>
      <c r="O1550" t="str">
        <f t="shared" si="55"/>
        <v/>
      </c>
    </row>
    <row r="1551" spans="1:15" hidden="1">
      <c r="A1551" s="41">
        <v>2.2025000000000001</v>
      </c>
      <c r="B1551" s="14">
        <v>45693</v>
      </c>
      <c r="C1551" s="8" t="s">
        <v>13</v>
      </c>
      <c r="D1551" s="8" t="s">
        <v>15</v>
      </c>
      <c r="E1551" s="8" t="s">
        <v>15</v>
      </c>
      <c r="F1551" s="9">
        <f t="shared" si="56"/>
        <v>-55800000</v>
      </c>
      <c r="G1551" s="9">
        <v>-558</v>
      </c>
      <c r="H1551" s="10">
        <v>-59901300</v>
      </c>
      <c r="I1551" s="11">
        <v>45882525713.783592</v>
      </c>
      <c r="J1551" s="11">
        <v>464317</v>
      </c>
      <c r="K1551" s="11">
        <v>98817.242775482271</v>
      </c>
      <c r="L1551" s="12">
        <v>4761278.5312808901</v>
      </c>
      <c r="M1551" s="11">
        <v>1278</v>
      </c>
      <c r="N1551" s="13"/>
      <c r="O1551" t="str">
        <f t="shared" si="55"/>
        <v/>
      </c>
    </row>
    <row r="1552" spans="1:15" hidden="1">
      <c r="A1552" s="41">
        <v>2.2025000000000001</v>
      </c>
      <c r="B1552" s="14">
        <v>45693</v>
      </c>
      <c r="C1552" s="8" t="s">
        <v>13</v>
      </c>
      <c r="D1552" s="8" t="s">
        <v>15</v>
      </c>
      <c r="E1552" s="8" t="s">
        <v>15</v>
      </c>
      <c r="F1552" s="9">
        <f t="shared" si="56"/>
        <v>-1800000</v>
      </c>
      <c r="G1552" s="9">
        <v>-18</v>
      </c>
      <c r="H1552" s="10">
        <v>-1932300</v>
      </c>
      <c r="I1552" s="11">
        <v>45880747003.413635</v>
      </c>
      <c r="J1552" s="11">
        <v>464299</v>
      </c>
      <c r="K1552" s="11">
        <v>98817.242775482271</v>
      </c>
      <c r="L1552" s="12">
        <v>153589.63004131918</v>
      </c>
      <c r="M1552" s="11">
        <v>1279</v>
      </c>
      <c r="N1552" s="13"/>
      <c r="O1552" t="str">
        <f t="shared" ref="O1552:O1615" si="57">IF(M1552=_xlfn.MAXIFS(M:M,D:D,D1552),"X","")</f>
        <v/>
      </c>
    </row>
    <row r="1553" spans="1:15" hidden="1">
      <c r="A1553" s="41">
        <v>2.2025000000000001</v>
      </c>
      <c r="B1553" s="14">
        <v>45693</v>
      </c>
      <c r="C1553" s="8" t="s">
        <v>13</v>
      </c>
      <c r="D1553" s="8" t="s">
        <v>15</v>
      </c>
      <c r="E1553" s="8" t="s">
        <v>15</v>
      </c>
      <c r="F1553" s="9">
        <f t="shared" si="56"/>
        <v>-3800000</v>
      </c>
      <c r="G1553" s="9">
        <v>-38</v>
      </c>
      <c r="H1553" s="10">
        <v>-4079300</v>
      </c>
      <c r="I1553" s="11">
        <v>45876991948.188164</v>
      </c>
      <c r="J1553" s="11">
        <v>464261</v>
      </c>
      <c r="K1553" s="11">
        <v>98817.242775482271</v>
      </c>
      <c r="L1553" s="12">
        <v>324244.77453167364</v>
      </c>
      <c r="M1553" s="11">
        <v>1280</v>
      </c>
      <c r="N1553" s="13"/>
      <c r="O1553" t="str">
        <f t="shared" si="57"/>
        <v/>
      </c>
    </row>
    <row r="1554" spans="1:15" hidden="1">
      <c r="A1554" s="41">
        <v>2.2025000000000001</v>
      </c>
      <c r="B1554" s="14">
        <v>45693</v>
      </c>
      <c r="C1554" s="8" t="s">
        <v>13</v>
      </c>
      <c r="D1554" s="8" t="s">
        <v>15</v>
      </c>
      <c r="E1554" s="8" t="s">
        <v>15</v>
      </c>
      <c r="F1554" s="9">
        <f t="shared" si="56"/>
        <v>-9500000</v>
      </c>
      <c r="G1554" s="9">
        <v>-95</v>
      </c>
      <c r="H1554" s="10">
        <v>-10198250</v>
      </c>
      <c r="I1554" s="11">
        <v>45867604310.124496</v>
      </c>
      <c r="J1554" s="11">
        <v>464166</v>
      </c>
      <c r="K1554" s="11">
        <v>98817.242775482271</v>
      </c>
      <c r="L1554" s="12">
        <v>810611.9363291841</v>
      </c>
      <c r="M1554" s="11">
        <v>1281</v>
      </c>
      <c r="N1554" s="13"/>
      <c r="O1554" t="str">
        <f t="shared" si="57"/>
        <v/>
      </c>
    </row>
    <row r="1555" spans="1:15" hidden="1">
      <c r="A1555" s="41">
        <v>2.2025000000000001</v>
      </c>
      <c r="B1555" s="14">
        <v>45693</v>
      </c>
      <c r="C1555" s="8" t="s">
        <v>13</v>
      </c>
      <c r="D1555" s="8" t="s">
        <v>15</v>
      </c>
      <c r="E1555" s="8" t="s">
        <v>15</v>
      </c>
      <c r="F1555" s="9">
        <f t="shared" si="56"/>
        <v>-5600000</v>
      </c>
      <c r="G1555" s="9">
        <v>-56</v>
      </c>
      <c r="H1555" s="10">
        <v>-6011600</v>
      </c>
      <c r="I1555" s="11">
        <v>45862070544.529068</v>
      </c>
      <c r="J1555" s="11">
        <v>464110</v>
      </c>
      <c r="K1555" s="11">
        <v>98817.242775482271</v>
      </c>
      <c r="L1555" s="12">
        <v>477834.40457299259</v>
      </c>
      <c r="M1555" s="11">
        <v>1282</v>
      </c>
      <c r="N1555" s="13"/>
      <c r="O1555" t="str">
        <f t="shared" si="57"/>
        <v/>
      </c>
    </row>
    <row r="1556" spans="1:15" hidden="1">
      <c r="A1556" s="41">
        <v>2.2025000000000001</v>
      </c>
      <c r="B1556" s="14">
        <v>45693</v>
      </c>
      <c r="C1556" s="8" t="s">
        <v>13</v>
      </c>
      <c r="D1556" s="8" t="s">
        <v>15</v>
      </c>
      <c r="E1556" s="8" t="s">
        <v>15</v>
      </c>
      <c r="F1556" s="9">
        <f t="shared" si="56"/>
        <v>-900000</v>
      </c>
      <c r="G1556" s="9">
        <v>-9</v>
      </c>
      <c r="H1556" s="10">
        <v>-966150</v>
      </c>
      <c r="I1556" s="11">
        <v>45861181189.344086</v>
      </c>
      <c r="J1556" s="11">
        <v>464101</v>
      </c>
      <c r="K1556" s="11">
        <v>98817.242775482271</v>
      </c>
      <c r="L1556" s="12">
        <v>76794.815020659589</v>
      </c>
      <c r="M1556" s="11">
        <v>1283</v>
      </c>
      <c r="N1556" s="13"/>
      <c r="O1556" t="str">
        <f t="shared" si="57"/>
        <v/>
      </c>
    </row>
    <row r="1557" spans="1:15" hidden="1">
      <c r="A1557" s="41">
        <v>2.2025000000000001</v>
      </c>
      <c r="B1557" s="14">
        <v>45693</v>
      </c>
      <c r="C1557" s="8" t="s">
        <v>13</v>
      </c>
      <c r="D1557" s="8" t="s">
        <v>15</v>
      </c>
      <c r="E1557" s="8" t="s">
        <v>15</v>
      </c>
      <c r="F1557" s="9">
        <f t="shared" si="56"/>
        <v>-900000</v>
      </c>
      <c r="G1557" s="9">
        <v>-9</v>
      </c>
      <c r="H1557" s="10">
        <v>-966150</v>
      </c>
      <c r="I1557" s="11">
        <v>45860291834.159103</v>
      </c>
      <c r="J1557" s="11">
        <v>464092</v>
      </c>
      <c r="K1557" s="11">
        <v>98817.242775482271</v>
      </c>
      <c r="L1557" s="12">
        <v>76794.815020659589</v>
      </c>
      <c r="M1557" s="11">
        <v>1284</v>
      </c>
      <c r="N1557" s="13"/>
      <c r="O1557" t="str">
        <f t="shared" si="57"/>
        <v/>
      </c>
    </row>
    <row r="1558" spans="1:15" hidden="1">
      <c r="A1558" s="41">
        <v>2.2025000000000001</v>
      </c>
      <c r="B1558" s="14">
        <v>45693</v>
      </c>
      <c r="C1558" s="8" t="s">
        <v>13</v>
      </c>
      <c r="D1558" s="8" t="s">
        <v>15</v>
      </c>
      <c r="E1558" s="8" t="s">
        <v>15</v>
      </c>
      <c r="F1558" s="9">
        <f t="shared" si="56"/>
        <v>-3400000</v>
      </c>
      <c r="G1558" s="9">
        <v>-34</v>
      </c>
      <c r="H1558" s="10">
        <v>-3649900</v>
      </c>
      <c r="I1558" s="11">
        <v>45856932047.904739</v>
      </c>
      <c r="J1558" s="11">
        <v>464058</v>
      </c>
      <c r="K1558" s="11">
        <v>98817.242775482271</v>
      </c>
      <c r="L1558" s="12">
        <v>290113.74563360261</v>
      </c>
      <c r="M1558" s="11">
        <v>1285</v>
      </c>
      <c r="N1558" s="13"/>
      <c r="O1558" t="str">
        <f t="shared" si="57"/>
        <v/>
      </c>
    </row>
    <row r="1559" spans="1:15" hidden="1">
      <c r="A1559" s="41">
        <v>2.2025000000000001</v>
      </c>
      <c r="B1559" s="14">
        <v>45693</v>
      </c>
      <c r="C1559" s="8" t="s">
        <v>13</v>
      </c>
      <c r="D1559" s="8" t="s">
        <v>15</v>
      </c>
      <c r="E1559" s="8" t="s">
        <v>15</v>
      </c>
      <c r="F1559" s="9">
        <f t="shared" si="56"/>
        <v>-9300000</v>
      </c>
      <c r="G1559" s="9">
        <v>-93</v>
      </c>
      <c r="H1559" s="10">
        <v>-9983550</v>
      </c>
      <c r="I1559" s="11">
        <v>45847742044.326622</v>
      </c>
      <c r="J1559" s="11">
        <v>463965</v>
      </c>
      <c r="K1559" s="11">
        <v>98817.242775482271</v>
      </c>
      <c r="L1559" s="12">
        <v>793546.42188014835</v>
      </c>
      <c r="M1559" s="11">
        <v>1286</v>
      </c>
      <c r="N1559" s="13"/>
      <c r="O1559" t="str">
        <f t="shared" si="57"/>
        <v/>
      </c>
    </row>
    <row r="1560" spans="1:15" hidden="1">
      <c r="A1560" s="41">
        <v>2.2025000000000001</v>
      </c>
      <c r="B1560" s="14">
        <v>45693</v>
      </c>
      <c r="C1560" s="8" t="s">
        <v>13</v>
      </c>
      <c r="D1560" s="8" t="s">
        <v>15</v>
      </c>
      <c r="E1560" s="8" t="s">
        <v>15</v>
      </c>
      <c r="F1560" s="9">
        <f t="shared" si="56"/>
        <v>-9300000</v>
      </c>
      <c r="G1560" s="9">
        <v>-93</v>
      </c>
      <c r="H1560" s="10">
        <v>-9983550</v>
      </c>
      <c r="I1560" s="11">
        <v>45838552040.748505</v>
      </c>
      <c r="J1560" s="11">
        <v>463872</v>
      </c>
      <c r="K1560" s="11">
        <v>98817.242775482271</v>
      </c>
      <c r="L1560" s="12">
        <v>793546.42188014835</v>
      </c>
      <c r="M1560" s="11">
        <v>1287</v>
      </c>
      <c r="N1560" s="13"/>
      <c r="O1560" t="str">
        <f t="shared" si="57"/>
        <v/>
      </c>
    </row>
    <row r="1561" spans="1:15" hidden="1">
      <c r="A1561" s="41">
        <v>2.2025000000000001</v>
      </c>
      <c r="B1561" s="14">
        <v>45693</v>
      </c>
      <c r="C1561" s="8" t="s">
        <v>13</v>
      </c>
      <c r="D1561" s="8" t="s">
        <v>15</v>
      </c>
      <c r="E1561" s="8" t="s">
        <v>15</v>
      </c>
      <c r="F1561" s="9">
        <f t="shared" si="56"/>
        <v>-5400000</v>
      </c>
      <c r="G1561" s="9">
        <v>-54</v>
      </c>
      <c r="H1561" s="10">
        <v>-5796900</v>
      </c>
      <c r="I1561" s="11">
        <v>45833215909.638626</v>
      </c>
      <c r="J1561" s="11">
        <v>463818</v>
      </c>
      <c r="K1561" s="11">
        <v>98817.242775482271</v>
      </c>
      <c r="L1561" s="12">
        <v>460768.89012395777</v>
      </c>
      <c r="M1561" s="11">
        <v>1288</v>
      </c>
      <c r="N1561" s="13"/>
      <c r="O1561" t="str">
        <f t="shared" si="57"/>
        <v/>
      </c>
    </row>
    <row r="1562" spans="1:15" hidden="1">
      <c r="A1562" s="41">
        <v>2.2025000000000001</v>
      </c>
      <c r="B1562" s="14">
        <v>45693</v>
      </c>
      <c r="C1562" s="8" t="s">
        <v>13</v>
      </c>
      <c r="D1562" s="8" t="s">
        <v>15</v>
      </c>
      <c r="E1562" s="8" t="s">
        <v>15</v>
      </c>
      <c r="F1562" s="9">
        <f t="shared" si="56"/>
        <v>-8300000</v>
      </c>
      <c r="G1562" s="9">
        <v>-83</v>
      </c>
      <c r="H1562" s="10">
        <v>-8910050</v>
      </c>
      <c r="I1562" s="11">
        <v>45825014078.488258</v>
      </c>
      <c r="J1562" s="11">
        <v>463735</v>
      </c>
      <c r="K1562" s="11">
        <v>98817.242775482271</v>
      </c>
      <c r="L1562" s="12">
        <v>708218.84963497147</v>
      </c>
      <c r="M1562" s="11">
        <v>1289</v>
      </c>
      <c r="N1562" s="13"/>
      <c r="O1562" t="str">
        <f t="shared" si="57"/>
        <v/>
      </c>
    </row>
    <row r="1563" spans="1:15" hidden="1">
      <c r="A1563" s="41">
        <v>2.2025000000000001</v>
      </c>
      <c r="B1563" s="14">
        <v>45693</v>
      </c>
      <c r="C1563" s="8" t="s">
        <v>13</v>
      </c>
      <c r="D1563" s="8" t="s">
        <v>15</v>
      </c>
      <c r="E1563" s="8" t="s">
        <v>15</v>
      </c>
      <c r="F1563" s="9">
        <f t="shared" si="56"/>
        <v>-9200000</v>
      </c>
      <c r="G1563" s="9">
        <v>-92</v>
      </c>
      <c r="H1563" s="10">
        <v>-9876200</v>
      </c>
      <c r="I1563" s="11">
        <v>45815922892.152916</v>
      </c>
      <c r="J1563" s="11">
        <v>463643</v>
      </c>
      <c r="K1563" s="11">
        <v>98817.242775482271</v>
      </c>
      <c r="L1563" s="12">
        <v>785013.66465563141</v>
      </c>
      <c r="M1563" s="11">
        <v>1290</v>
      </c>
      <c r="N1563" s="13"/>
      <c r="O1563" t="str">
        <f t="shared" si="57"/>
        <v/>
      </c>
    </row>
    <row r="1564" spans="1:15" hidden="1">
      <c r="A1564" s="41">
        <v>2.2025000000000001</v>
      </c>
      <c r="B1564" s="14">
        <v>45693</v>
      </c>
      <c r="C1564" s="8" t="s">
        <v>13</v>
      </c>
      <c r="D1564" s="8" t="s">
        <v>15</v>
      </c>
      <c r="E1564" s="8" t="s">
        <v>15</v>
      </c>
      <c r="F1564" s="9">
        <f t="shared" si="56"/>
        <v>-65900000</v>
      </c>
      <c r="G1564" s="9">
        <v>-659</v>
      </c>
      <c r="H1564" s="10">
        <v>-70743650</v>
      </c>
      <c r="I1564" s="11">
        <v>45750802329.163872</v>
      </c>
      <c r="J1564" s="11">
        <v>462984</v>
      </c>
      <c r="K1564" s="11">
        <v>98817.242775482271</v>
      </c>
      <c r="L1564" s="12">
        <v>5623087.0109571815</v>
      </c>
      <c r="M1564" s="11">
        <v>1291</v>
      </c>
      <c r="N1564" s="13"/>
      <c r="O1564" t="str">
        <f t="shared" si="57"/>
        <v/>
      </c>
    </row>
    <row r="1565" spans="1:15" hidden="1">
      <c r="A1565" s="41">
        <v>2.2025000000000001</v>
      </c>
      <c r="B1565" s="14">
        <v>45693</v>
      </c>
      <c r="C1565" s="8" t="s">
        <v>13</v>
      </c>
      <c r="D1565" s="8" t="s">
        <v>15</v>
      </c>
      <c r="E1565" s="8" t="s">
        <v>15</v>
      </c>
      <c r="F1565" s="9">
        <f t="shared" si="56"/>
        <v>-15000000</v>
      </c>
      <c r="G1565" s="9">
        <v>-150</v>
      </c>
      <c r="H1565" s="10">
        <v>-16102500</v>
      </c>
      <c r="I1565" s="11">
        <v>45735979742.747551</v>
      </c>
      <c r="J1565" s="11">
        <v>462834</v>
      </c>
      <c r="K1565" s="11">
        <v>98817.242775482271</v>
      </c>
      <c r="L1565" s="12">
        <v>1279913.5836776588</v>
      </c>
      <c r="M1565" s="11">
        <v>1292</v>
      </c>
      <c r="N1565" s="13"/>
      <c r="O1565" t="str">
        <f t="shared" si="57"/>
        <v/>
      </c>
    </row>
    <row r="1566" spans="1:15" hidden="1">
      <c r="A1566" s="41">
        <v>2.2025000000000001</v>
      </c>
      <c r="B1566" s="14">
        <v>45693</v>
      </c>
      <c r="C1566" s="8" t="s">
        <v>13</v>
      </c>
      <c r="D1566" s="8" t="s">
        <v>15</v>
      </c>
      <c r="E1566" s="8" t="s">
        <v>15</v>
      </c>
      <c r="F1566" s="9">
        <f t="shared" si="56"/>
        <v>4900000</v>
      </c>
      <c r="G1566" s="9">
        <v>49</v>
      </c>
      <c r="H1566" s="10">
        <v>5251134</v>
      </c>
      <c r="I1566" s="11">
        <v>45741230876.747551</v>
      </c>
      <c r="J1566" s="11">
        <v>462883</v>
      </c>
      <c r="K1566" s="11">
        <v>98818.126560594261</v>
      </c>
      <c r="L1566" s="12">
        <v>0</v>
      </c>
      <c r="M1566" s="11">
        <v>1293</v>
      </c>
      <c r="N1566" s="13"/>
      <c r="O1566" t="str">
        <f t="shared" si="57"/>
        <v/>
      </c>
    </row>
    <row r="1567" spans="1:15" hidden="1">
      <c r="A1567" s="41">
        <v>2.2025000000000001</v>
      </c>
      <c r="B1567" s="14">
        <v>45693</v>
      </c>
      <c r="C1567" s="8" t="s">
        <v>13</v>
      </c>
      <c r="D1567" s="8" t="s">
        <v>15</v>
      </c>
      <c r="E1567" s="8" t="s">
        <v>15</v>
      </c>
      <c r="F1567" s="9">
        <f t="shared" si="56"/>
        <v>-37200000</v>
      </c>
      <c r="G1567" s="9">
        <v>-372</v>
      </c>
      <c r="H1567" s="10">
        <v>-39934200</v>
      </c>
      <c r="I1567" s="11">
        <v>45704470533.667007</v>
      </c>
      <c r="J1567" s="11">
        <v>462511</v>
      </c>
      <c r="K1567" s="11">
        <v>98818.126560594261</v>
      </c>
      <c r="L1567" s="12">
        <v>3173856.9194589332</v>
      </c>
      <c r="M1567" s="11">
        <v>1294</v>
      </c>
      <c r="N1567" s="13"/>
      <c r="O1567" t="str">
        <f t="shared" si="57"/>
        <v/>
      </c>
    </row>
    <row r="1568" spans="1:15" hidden="1">
      <c r="A1568" s="41">
        <v>2.2025000000000001</v>
      </c>
      <c r="B1568" s="14">
        <v>45693</v>
      </c>
      <c r="C1568" s="8" t="s">
        <v>13</v>
      </c>
      <c r="D1568" s="8" t="s">
        <v>15</v>
      </c>
      <c r="E1568" s="8" t="s">
        <v>15</v>
      </c>
      <c r="F1568" s="9">
        <f t="shared" si="56"/>
        <v>4900000</v>
      </c>
      <c r="G1568" s="9">
        <v>49</v>
      </c>
      <c r="H1568" s="10">
        <v>5251134</v>
      </c>
      <c r="I1568" s="11">
        <v>45709721667.667007</v>
      </c>
      <c r="J1568" s="11">
        <v>462560</v>
      </c>
      <c r="K1568" s="11">
        <v>98819.010869221311</v>
      </c>
      <c r="L1568" s="12">
        <v>0</v>
      </c>
      <c r="M1568" s="11">
        <v>1295</v>
      </c>
      <c r="N1568" s="13"/>
      <c r="O1568" t="str">
        <f t="shared" si="57"/>
        <v/>
      </c>
    </row>
    <row r="1569" spans="1:15" hidden="1">
      <c r="A1569" s="41">
        <v>2.2025000000000001</v>
      </c>
      <c r="B1569" s="14">
        <v>45693</v>
      </c>
      <c r="C1569" s="8" t="s">
        <v>13</v>
      </c>
      <c r="D1569" s="8" t="s">
        <v>15</v>
      </c>
      <c r="E1569" s="8" t="s">
        <v>15</v>
      </c>
      <c r="F1569" s="9">
        <f t="shared" si="56"/>
        <v>4900000</v>
      </c>
      <c r="G1569" s="9">
        <v>49</v>
      </c>
      <c r="H1569" s="10">
        <v>5251134</v>
      </c>
      <c r="I1569" s="11">
        <v>45714972801.667007</v>
      </c>
      <c r="J1569" s="11">
        <v>462609</v>
      </c>
      <c r="K1569" s="11">
        <v>98819.894990514687</v>
      </c>
      <c r="L1569" s="12">
        <v>0</v>
      </c>
      <c r="M1569" s="11">
        <v>1296</v>
      </c>
      <c r="N1569" s="13"/>
      <c r="O1569" t="str">
        <f t="shared" si="57"/>
        <v/>
      </c>
    </row>
    <row r="1570" spans="1:15" hidden="1">
      <c r="A1570" s="41">
        <v>2.2025000000000001</v>
      </c>
      <c r="B1570" s="14">
        <v>45693</v>
      </c>
      <c r="C1570" s="8" t="s">
        <v>13</v>
      </c>
      <c r="D1570" s="8" t="s">
        <v>15</v>
      </c>
      <c r="E1570" s="8" t="s">
        <v>15</v>
      </c>
      <c r="F1570" s="9">
        <f t="shared" si="56"/>
        <v>4900000</v>
      </c>
      <c r="G1570" s="9">
        <v>49</v>
      </c>
      <c r="H1570" s="10">
        <v>5251134</v>
      </c>
      <c r="I1570" s="11">
        <v>45720223935.667007</v>
      </c>
      <c r="J1570" s="11">
        <v>462658</v>
      </c>
      <c r="K1570" s="11">
        <v>98820.778924533908</v>
      </c>
      <c r="L1570" s="12">
        <v>0</v>
      </c>
      <c r="M1570" s="11">
        <v>1297</v>
      </c>
      <c r="N1570" s="13"/>
      <c r="O1570" t="str">
        <f t="shared" si="57"/>
        <v/>
      </c>
    </row>
    <row r="1571" spans="1:15" hidden="1">
      <c r="A1571" s="41">
        <v>2.2025000000000001</v>
      </c>
      <c r="B1571" s="14">
        <v>45693</v>
      </c>
      <c r="C1571" s="8" t="s">
        <v>13</v>
      </c>
      <c r="D1571" s="8" t="s">
        <v>15</v>
      </c>
      <c r="E1571" s="8" t="s">
        <v>15</v>
      </c>
      <c r="F1571" s="9">
        <f t="shared" si="56"/>
        <v>4900000</v>
      </c>
      <c r="G1571" s="9">
        <v>49</v>
      </c>
      <c r="H1571" s="10">
        <v>5251134</v>
      </c>
      <c r="I1571" s="11">
        <v>45725475069.667007</v>
      </c>
      <c r="J1571" s="11">
        <v>462707</v>
      </c>
      <c r="K1571" s="11">
        <v>98821.662671338461</v>
      </c>
      <c r="L1571" s="12">
        <v>0</v>
      </c>
      <c r="M1571" s="11">
        <v>1298</v>
      </c>
      <c r="N1571" s="13"/>
      <c r="O1571" t="str">
        <f t="shared" si="57"/>
        <v/>
      </c>
    </row>
    <row r="1572" spans="1:15" hidden="1">
      <c r="A1572" s="41">
        <v>2.2025000000000001</v>
      </c>
      <c r="B1572" s="14">
        <v>45693</v>
      </c>
      <c r="C1572" s="8" t="s">
        <v>13</v>
      </c>
      <c r="D1572" s="8" t="s">
        <v>15</v>
      </c>
      <c r="E1572" s="8" t="s">
        <v>15</v>
      </c>
      <c r="F1572" s="9">
        <f t="shared" si="56"/>
        <v>4900000</v>
      </c>
      <c r="G1572" s="9">
        <v>49</v>
      </c>
      <c r="H1572" s="10">
        <v>5251134</v>
      </c>
      <c r="I1572" s="11">
        <v>45730726203.667007</v>
      </c>
      <c r="J1572" s="11">
        <v>462756</v>
      </c>
      <c r="K1572" s="11">
        <v>98822.546230987835</v>
      </c>
      <c r="L1572" s="12">
        <v>0</v>
      </c>
      <c r="M1572" s="11">
        <v>1299</v>
      </c>
      <c r="N1572" s="13"/>
      <c r="O1572" t="str">
        <f t="shared" si="57"/>
        <v/>
      </c>
    </row>
    <row r="1573" spans="1:15" hidden="1">
      <c r="A1573" s="41">
        <v>2.2025000000000001</v>
      </c>
      <c r="B1573" s="14">
        <v>45693</v>
      </c>
      <c r="C1573" s="8" t="s">
        <v>13</v>
      </c>
      <c r="D1573" s="8" t="s">
        <v>15</v>
      </c>
      <c r="E1573" s="8" t="s">
        <v>15</v>
      </c>
      <c r="F1573" s="9">
        <f t="shared" si="56"/>
        <v>4900000</v>
      </c>
      <c r="G1573" s="9">
        <v>49</v>
      </c>
      <c r="H1573" s="10">
        <v>5251134</v>
      </c>
      <c r="I1573" s="11">
        <v>45735977337.667007</v>
      </c>
      <c r="J1573" s="11">
        <v>462805</v>
      </c>
      <c r="K1573" s="11">
        <v>98823.429603541459</v>
      </c>
      <c r="L1573" s="12">
        <v>0</v>
      </c>
      <c r="M1573" s="11">
        <v>1300</v>
      </c>
      <c r="N1573" s="13"/>
      <c r="O1573" t="str">
        <f t="shared" si="57"/>
        <v/>
      </c>
    </row>
    <row r="1574" spans="1:15" hidden="1">
      <c r="A1574" s="41">
        <v>2.2025000000000001</v>
      </c>
      <c r="B1574" s="14">
        <v>45693</v>
      </c>
      <c r="C1574" s="8" t="s">
        <v>13</v>
      </c>
      <c r="D1574" s="8" t="s">
        <v>15</v>
      </c>
      <c r="E1574" s="8" t="s">
        <v>15</v>
      </c>
      <c r="F1574" s="9">
        <f t="shared" si="56"/>
        <v>4900000</v>
      </c>
      <c r="G1574" s="9">
        <v>49</v>
      </c>
      <c r="H1574" s="10">
        <v>5251134</v>
      </c>
      <c r="I1574" s="11">
        <v>45741228471.667007</v>
      </c>
      <c r="J1574" s="11">
        <v>462854</v>
      </c>
      <c r="K1574" s="11">
        <v>98824.312789058764</v>
      </c>
      <c r="L1574" s="12">
        <v>0</v>
      </c>
      <c r="M1574" s="11">
        <v>1301</v>
      </c>
      <c r="N1574" s="13"/>
      <c r="O1574" t="str">
        <f t="shared" si="57"/>
        <v/>
      </c>
    </row>
    <row r="1575" spans="1:15" hidden="1">
      <c r="A1575" s="41">
        <v>2.2025000000000001</v>
      </c>
      <c r="B1575" s="14">
        <v>45693</v>
      </c>
      <c r="C1575" s="8" t="s">
        <v>13</v>
      </c>
      <c r="D1575" s="8" t="s">
        <v>15</v>
      </c>
      <c r="E1575" s="8" t="s">
        <v>15</v>
      </c>
      <c r="F1575" s="9">
        <f t="shared" si="56"/>
        <v>4900000</v>
      </c>
      <c r="G1575" s="9">
        <v>49</v>
      </c>
      <c r="H1575" s="10">
        <v>5251134</v>
      </c>
      <c r="I1575" s="11">
        <v>45746479605.667007</v>
      </c>
      <c r="J1575" s="11">
        <v>462903</v>
      </c>
      <c r="K1575" s="11">
        <v>98825.19578759915</v>
      </c>
      <c r="L1575" s="12">
        <v>0</v>
      </c>
      <c r="M1575" s="11">
        <v>1302</v>
      </c>
      <c r="N1575" s="13"/>
      <c r="O1575" t="str">
        <f t="shared" si="57"/>
        <v/>
      </c>
    </row>
    <row r="1576" spans="1:15" hidden="1">
      <c r="A1576" s="41">
        <v>2.2025000000000001</v>
      </c>
      <c r="B1576" s="14">
        <v>45693</v>
      </c>
      <c r="C1576" s="8" t="s">
        <v>13</v>
      </c>
      <c r="D1576" s="8" t="s">
        <v>15</v>
      </c>
      <c r="E1576" s="8" t="s">
        <v>15</v>
      </c>
      <c r="F1576" s="9">
        <f t="shared" si="56"/>
        <v>4800000</v>
      </c>
      <c r="G1576" s="9">
        <v>48</v>
      </c>
      <c r="H1576" s="10">
        <v>5143968</v>
      </c>
      <c r="I1576" s="11">
        <v>45751623573.667007</v>
      </c>
      <c r="J1576" s="11">
        <v>462951</v>
      </c>
      <c r="K1576" s="11">
        <v>98826.060584526247</v>
      </c>
      <c r="L1576" s="12">
        <v>0</v>
      </c>
      <c r="M1576" s="11">
        <v>1303</v>
      </c>
      <c r="N1576" s="13"/>
      <c r="O1576" t="str">
        <f t="shared" si="57"/>
        <v/>
      </c>
    </row>
    <row r="1577" spans="1:15" hidden="1">
      <c r="A1577" s="41">
        <v>2.2025000000000001</v>
      </c>
      <c r="B1577" s="14">
        <v>45693</v>
      </c>
      <c r="C1577" s="8" t="s">
        <v>13</v>
      </c>
      <c r="D1577" s="8" t="s">
        <v>15</v>
      </c>
      <c r="E1577" s="8" t="s">
        <v>15</v>
      </c>
      <c r="F1577" s="9">
        <f t="shared" si="56"/>
        <v>4800000</v>
      </c>
      <c r="G1577" s="9">
        <v>48</v>
      </c>
      <c r="H1577" s="10">
        <v>5143968</v>
      </c>
      <c r="I1577" s="11">
        <v>45756767541.667007</v>
      </c>
      <c r="J1577" s="11">
        <v>462999</v>
      </c>
      <c r="K1577" s="11">
        <v>98826.925202143</v>
      </c>
      <c r="L1577" s="12">
        <v>0</v>
      </c>
      <c r="M1577" s="11">
        <v>1304</v>
      </c>
      <c r="N1577" s="13"/>
      <c r="O1577" t="str">
        <f t="shared" si="57"/>
        <v/>
      </c>
    </row>
    <row r="1578" spans="1:15" hidden="1">
      <c r="A1578" s="41">
        <v>2.2025000000000001</v>
      </c>
      <c r="B1578" s="14">
        <v>45693</v>
      </c>
      <c r="C1578" s="8" t="s">
        <v>13</v>
      </c>
      <c r="D1578" s="8" t="s">
        <v>15</v>
      </c>
      <c r="E1578" s="8" t="s">
        <v>15</v>
      </c>
      <c r="F1578" s="9">
        <f t="shared" si="56"/>
        <v>-279300000</v>
      </c>
      <c r="G1578" s="9">
        <v>-2793</v>
      </c>
      <c r="H1578" s="10">
        <v>-299828550</v>
      </c>
      <c r="I1578" s="11">
        <v>45480743939.577423</v>
      </c>
      <c r="J1578" s="11">
        <v>460206</v>
      </c>
      <c r="K1578" s="11">
        <v>98826.925202143</v>
      </c>
      <c r="L1578" s="12">
        <v>23804947.910414577</v>
      </c>
      <c r="M1578" s="11">
        <v>1305</v>
      </c>
      <c r="N1578" s="13"/>
      <c r="O1578" t="str">
        <f t="shared" si="57"/>
        <v/>
      </c>
    </row>
    <row r="1579" spans="1:15" hidden="1">
      <c r="A1579" s="41">
        <v>2.2025000000000001</v>
      </c>
      <c r="B1579" s="14">
        <v>45693</v>
      </c>
      <c r="C1579" s="8" t="s">
        <v>13</v>
      </c>
      <c r="D1579" s="8" t="s">
        <v>15</v>
      </c>
      <c r="E1579" s="8" t="s">
        <v>15</v>
      </c>
      <c r="F1579" s="9">
        <f t="shared" si="56"/>
        <v>-103300000</v>
      </c>
      <c r="G1579" s="9">
        <v>-1033</v>
      </c>
      <c r="H1579" s="10">
        <v>-110892550</v>
      </c>
      <c r="I1579" s="11">
        <v>45378655725.843613</v>
      </c>
      <c r="J1579" s="11">
        <v>459173</v>
      </c>
      <c r="K1579" s="11">
        <v>98826.925202143</v>
      </c>
      <c r="L1579" s="12">
        <v>8804336.266186282</v>
      </c>
      <c r="M1579" s="11">
        <v>1306</v>
      </c>
      <c r="N1579" s="13"/>
      <c r="O1579" t="str">
        <f t="shared" si="57"/>
        <v/>
      </c>
    </row>
    <row r="1580" spans="1:15" hidden="1">
      <c r="A1580" s="41">
        <v>2.2025000000000001</v>
      </c>
      <c r="B1580" s="14">
        <v>45693</v>
      </c>
      <c r="C1580" s="8" t="s">
        <v>13</v>
      </c>
      <c r="D1580" s="8" t="s">
        <v>15</v>
      </c>
      <c r="E1580" s="8" t="s">
        <v>15</v>
      </c>
      <c r="F1580" s="9">
        <f t="shared" si="56"/>
        <v>4800000</v>
      </c>
      <c r="G1580" s="9">
        <v>48</v>
      </c>
      <c r="H1580" s="10">
        <v>5143968</v>
      </c>
      <c r="I1580" s="11">
        <v>45383799693.843613</v>
      </c>
      <c r="J1580" s="11">
        <v>459221</v>
      </c>
      <c r="K1580" s="11">
        <v>98827.796842573865</v>
      </c>
      <c r="L1580" s="12">
        <v>0</v>
      </c>
      <c r="M1580" s="11">
        <v>1307</v>
      </c>
      <c r="N1580" s="13"/>
      <c r="O1580" t="str">
        <f t="shared" si="57"/>
        <v/>
      </c>
    </row>
    <row r="1581" spans="1:15" hidden="1">
      <c r="A1581" s="41">
        <v>2.2025000000000001</v>
      </c>
      <c r="B1581" s="14">
        <v>45693</v>
      </c>
      <c r="C1581" s="8" t="s">
        <v>13</v>
      </c>
      <c r="D1581" s="8" t="s">
        <v>15</v>
      </c>
      <c r="E1581" s="8" t="s">
        <v>15</v>
      </c>
      <c r="F1581" s="9">
        <f t="shared" si="56"/>
        <v>4800000</v>
      </c>
      <c r="G1581" s="9">
        <v>48</v>
      </c>
      <c r="H1581" s="10">
        <v>5143968</v>
      </c>
      <c r="I1581" s="11">
        <v>45388943661.843613</v>
      </c>
      <c r="J1581" s="11">
        <v>459269</v>
      </c>
      <c r="K1581" s="11">
        <v>98828.668300807622</v>
      </c>
      <c r="L1581" s="12">
        <v>0</v>
      </c>
      <c r="M1581" s="11">
        <v>1308</v>
      </c>
      <c r="N1581" s="13"/>
      <c r="O1581" t="str">
        <f t="shared" si="57"/>
        <v/>
      </c>
    </row>
    <row r="1582" spans="1:15" hidden="1">
      <c r="A1582" s="41">
        <v>2.2025000000000001</v>
      </c>
      <c r="B1582" s="14">
        <v>45693</v>
      </c>
      <c r="C1582" s="8" t="s">
        <v>13</v>
      </c>
      <c r="D1582" s="8" t="s">
        <v>15</v>
      </c>
      <c r="E1582" s="8" t="s">
        <v>15</v>
      </c>
      <c r="F1582" s="9">
        <f t="shared" si="56"/>
        <v>4800000</v>
      </c>
      <c r="G1582" s="9">
        <v>48</v>
      </c>
      <c r="H1582" s="10">
        <v>5143968</v>
      </c>
      <c r="I1582" s="11">
        <v>45394087629.843613</v>
      </c>
      <c r="J1582" s="11">
        <v>459317</v>
      </c>
      <c r="K1582" s="11">
        <v>98829.539576901385</v>
      </c>
      <c r="L1582" s="12">
        <v>0</v>
      </c>
      <c r="M1582" s="11">
        <v>1309</v>
      </c>
      <c r="N1582" s="13"/>
      <c r="O1582" t="str">
        <f t="shared" si="57"/>
        <v/>
      </c>
    </row>
    <row r="1583" spans="1:15" hidden="1">
      <c r="A1583" s="41">
        <v>2.2025000000000001</v>
      </c>
      <c r="B1583" s="14">
        <v>45693</v>
      </c>
      <c r="C1583" s="8" t="s">
        <v>13</v>
      </c>
      <c r="D1583" s="8" t="s">
        <v>14</v>
      </c>
      <c r="E1583" s="8" t="s">
        <v>14</v>
      </c>
      <c r="F1583" s="9">
        <f t="shared" si="56"/>
        <v>2900000</v>
      </c>
      <c r="G1583" s="9">
        <v>29</v>
      </c>
      <c r="H1583" s="10">
        <v>3050046</v>
      </c>
      <c r="I1583" s="11">
        <v>18398536587.323162</v>
      </c>
      <c r="J1583" s="11">
        <v>184061</v>
      </c>
      <c r="K1583" s="11">
        <v>99958.908119173328</v>
      </c>
      <c r="L1583" s="12">
        <v>0</v>
      </c>
      <c r="M1583" s="11">
        <v>264</v>
      </c>
      <c r="N1583" s="13"/>
      <c r="O1583" t="str">
        <f t="shared" si="57"/>
        <v/>
      </c>
    </row>
    <row r="1584" spans="1:15" hidden="1">
      <c r="A1584" s="41">
        <v>2.2025000000000001</v>
      </c>
      <c r="B1584" s="14">
        <v>45693</v>
      </c>
      <c r="C1584" s="8" t="s">
        <v>13</v>
      </c>
      <c r="D1584" s="8" t="s">
        <v>15</v>
      </c>
      <c r="E1584" s="8" t="s">
        <v>15</v>
      </c>
      <c r="F1584" s="9">
        <f t="shared" si="56"/>
        <v>4800000</v>
      </c>
      <c r="G1584" s="9">
        <v>48</v>
      </c>
      <c r="H1584" s="10">
        <v>5143968</v>
      </c>
      <c r="I1584" s="11">
        <v>45399231597.843613</v>
      </c>
      <c r="J1584" s="11">
        <v>459365</v>
      </c>
      <c r="K1584" s="11">
        <v>98830.410670912272</v>
      </c>
      <c r="L1584" s="12">
        <v>0</v>
      </c>
      <c r="M1584" s="11">
        <v>1310</v>
      </c>
      <c r="N1584" s="13"/>
      <c r="O1584" t="str">
        <f t="shared" si="57"/>
        <v/>
      </c>
    </row>
    <row r="1585" spans="1:15" hidden="1">
      <c r="A1585" s="41">
        <v>2.2025000000000001</v>
      </c>
      <c r="B1585" s="14">
        <v>45693</v>
      </c>
      <c r="C1585" s="8" t="s">
        <v>13</v>
      </c>
      <c r="D1585" s="8" t="s">
        <v>15</v>
      </c>
      <c r="E1585" s="8" t="s">
        <v>15</v>
      </c>
      <c r="F1585" s="9">
        <f t="shared" si="56"/>
        <v>4800000</v>
      </c>
      <c r="G1585" s="9">
        <v>48</v>
      </c>
      <c r="H1585" s="10">
        <v>5143968</v>
      </c>
      <c r="I1585" s="11">
        <v>45404375565.843613</v>
      </c>
      <c r="J1585" s="11">
        <v>459413</v>
      </c>
      <c r="K1585" s="11">
        <v>98831.28158289734</v>
      </c>
      <c r="L1585" s="12">
        <v>0</v>
      </c>
      <c r="M1585" s="11">
        <v>1311</v>
      </c>
      <c r="N1585" s="13"/>
      <c r="O1585" t="str">
        <f t="shared" si="57"/>
        <v/>
      </c>
    </row>
    <row r="1586" spans="1:15" hidden="1">
      <c r="A1586" s="41">
        <v>2.2025000000000001</v>
      </c>
      <c r="B1586" s="14">
        <v>45693</v>
      </c>
      <c r="C1586" s="8" t="s">
        <v>13</v>
      </c>
      <c r="D1586" s="8" t="s">
        <v>15</v>
      </c>
      <c r="E1586" s="8" t="s">
        <v>15</v>
      </c>
      <c r="F1586" s="9">
        <f t="shared" si="56"/>
        <v>4800000</v>
      </c>
      <c r="G1586" s="9">
        <v>48</v>
      </c>
      <c r="H1586" s="10">
        <v>5143968</v>
      </c>
      <c r="I1586" s="11">
        <v>45409519533.843613</v>
      </c>
      <c r="J1586" s="11">
        <v>459461</v>
      </c>
      <c r="K1586" s="11">
        <v>98832.152312913633</v>
      </c>
      <c r="L1586" s="12">
        <v>0</v>
      </c>
      <c r="M1586" s="11">
        <v>1312</v>
      </c>
      <c r="N1586" s="13"/>
      <c r="O1586" t="str">
        <f t="shared" si="57"/>
        <v/>
      </c>
    </row>
    <row r="1587" spans="1:15" hidden="1">
      <c r="A1587" s="41">
        <v>2.2025000000000001</v>
      </c>
      <c r="B1587" s="14">
        <v>45693</v>
      </c>
      <c r="C1587" s="8" t="s">
        <v>13</v>
      </c>
      <c r="D1587" s="8" t="s">
        <v>15</v>
      </c>
      <c r="E1587" s="8" t="s">
        <v>15</v>
      </c>
      <c r="F1587" s="9">
        <f t="shared" si="56"/>
        <v>4800000</v>
      </c>
      <c r="G1587" s="9">
        <v>48</v>
      </c>
      <c r="H1587" s="10">
        <v>5143968</v>
      </c>
      <c r="I1587" s="11">
        <v>45414663501.843613</v>
      </c>
      <c r="J1587" s="11">
        <v>459509</v>
      </c>
      <c r="K1587" s="11">
        <v>98833.022861018195</v>
      </c>
      <c r="L1587" s="12">
        <v>0</v>
      </c>
      <c r="M1587" s="11">
        <v>1313</v>
      </c>
      <c r="N1587" s="13"/>
      <c r="O1587" t="str">
        <f t="shared" si="57"/>
        <v/>
      </c>
    </row>
    <row r="1588" spans="1:15" hidden="1">
      <c r="A1588" s="41">
        <v>2.2025000000000001</v>
      </c>
      <c r="B1588" s="14">
        <v>45693</v>
      </c>
      <c r="C1588" s="8" t="s">
        <v>13</v>
      </c>
      <c r="D1588" s="8" t="s">
        <v>15</v>
      </c>
      <c r="E1588" s="8" t="s">
        <v>15</v>
      </c>
      <c r="F1588" s="9">
        <f t="shared" si="56"/>
        <v>4800000</v>
      </c>
      <c r="G1588" s="9">
        <v>48</v>
      </c>
      <c r="H1588" s="10">
        <v>5143968</v>
      </c>
      <c r="I1588" s="11">
        <v>45419807469.843613</v>
      </c>
      <c r="J1588" s="11">
        <v>459557</v>
      </c>
      <c r="K1588" s="11">
        <v>98833.893227268025</v>
      </c>
      <c r="L1588" s="12">
        <v>0</v>
      </c>
      <c r="M1588" s="11">
        <v>1314</v>
      </c>
      <c r="N1588" s="13"/>
      <c r="O1588" t="str">
        <f t="shared" si="57"/>
        <v/>
      </c>
    </row>
    <row r="1589" spans="1:15" hidden="1">
      <c r="A1589" s="41">
        <v>2.2025000000000001</v>
      </c>
      <c r="B1589" s="14">
        <v>45693</v>
      </c>
      <c r="C1589" s="8" t="s">
        <v>13</v>
      </c>
      <c r="D1589" s="8" t="s">
        <v>15</v>
      </c>
      <c r="E1589" s="8" t="s">
        <v>15</v>
      </c>
      <c r="F1589" s="9">
        <f t="shared" si="56"/>
        <v>4800000</v>
      </c>
      <c r="G1589" s="9">
        <v>48</v>
      </c>
      <c r="H1589" s="10">
        <v>5143968</v>
      </c>
      <c r="I1589" s="11">
        <v>45424951437.843613</v>
      </c>
      <c r="J1589" s="11">
        <v>459605</v>
      </c>
      <c r="K1589" s="11">
        <v>98834.763411720094</v>
      </c>
      <c r="L1589" s="12">
        <v>0</v>
      </c>
      <c r="M1589" s="11">
        <v>1315</v>
      </c>
      <c r="N1589" s="13"/>
      <c r="O1589" t="str">
        <f t="shared" si="57"/>
        <v/>
      </c>
    </row>
    <row r="1590" spans="1:15" hidden="1">
      <c r="A1590" s="41">
        <v>2.2025000000000001</v>
      </c>
      <c r="B1590" s="14">
        <v>45693</v>
      </c>
      <c r="C1590" s="8" t="s">
        <v>13</v>
      </c>
      <c r="D1590" s="8" t="s">
        <v>15</v>
      </c>
      <c r="E1590" s="8" t="s">
        <v>15</v>
      </c>
      <c r="F1590" s="9">
        <f t="shared" si="56"/>
        <v>4800000</v>
      </c>
      <c r="G1590" s="9">
        <v>48</v>
      </c>
      <c r="H1590" s="10">
        <v>5143968</v>
      </c>
      <c r="I1590" s="11">
        <v>45430095405.843613</v>
      </c>
      <c r="J1590" s="11">
        <v>459653</v>
      </c>
      <c r="K1590" s="11">
        <v>98835.633414431344</v>
      </c>
      <c r="L1590" s="12">
        <v>0</v>
      </c>
      <c r="M1590" s="11">
        <v>1316</v>
      </c>
      <c r="N1590" s="13"/>
      <c r="O1590" t="str">
        <f t="shared" si="57"/>
        <v/>
      </c>
    </row>
    <row r="1591" spans="1:15" hidden="1">
      <c r="A1591" s="41">
        <v>2.2025000000000001</v>
      </c>
      <c r="B1591" s="14">
        <v>45693</v>
      </c>
      <c r="C1591" s="8" t="s">
        <v>13</v>
      </c>
      <c r="D1591" s="8" t="s">
        <v>15</v>
      </c>
      <c r="E1591" s="8" t="s">
        <v>15</v>
      </c>
      <c r="F1591" s="9">
        <f t="shared" si="56"/>
        <v>4700000</v>
      </c>
      <c r="G1591" s="9">
        <v>47</v>
      </c>
      <c r="H1591" s="10">
        <v>5036802</v>
      </c>
      <c r="I1591" s="11">
        <v>45435132207.843613</v>
      </c>
      <c r="J1591" s="11">
        <v>459700</v>
      </c>
      <c r="K1591" s="11">
        <v>98836.485116040058</v>
      </c>
      <c r="L1591" s="12">
        <v>0</v>
      </c>
      <c r="M1591" s="11">
        <v>1317</v>
      </c>
      <c r="N1591" s="13"/>
      <c r="O1591" t="str">
        <f t="shared" si="57"/>
        <v/>
      </c>
    </row>
    <row r="1592" spans="1:15" hidden="1">
      <c r="A1592" s="41">
        <v>2.2025000000000001</v>
      </c>
      <c r="B1592" s="14">
        <v>45693</v>
      </c>
      <c r="C1592" s="8" t="s">
        <v>13</v>
      </c>
      <c r="D1592" s="8" t="s">
        <v>15</v>
      </c>
      <c r="E1592" s="8" t="s">
        <v>15</v>
      </c>
      <c r="F1592" s="9">
        <f t="shared" si="56"/>
        <v>4800000</v>
      </c>
      <c r="G1592" s="9">
        <v>48</v>
      </c>
      <c r="H1592" s="10">
        <v>5143968</v>
      </c>
      <c r="I1592" s="11">
        <v>45440276175.843613</v>
      </c>
      <c r="J1592" s="11">
        <v>459748</v>
      </c>
      <c r="K1592" s="11">
        <v>98837.354759223774</v>
      </c>
      <c r="L1592" s="12">
        <v>0</v>
      </c>
      <c r="M1592" s="11">
        <v>1318</v>
      </c>
      <c r="N1592" s="13"/>
      <c r="O1592" t="str">
        <f t="shared" si="57"/>
        <v/>
      </c>
    </row>
    <row r="1593" spans="1:15" hidden="1">
      <c r="A1593" s="41">
        <v>2.2025000000000001</v>
      </c>
      <c r="B1593" s="14">
        <v>45693</v>
      </c>
      <c r="C1593" s="8" t="s">
        <v>13</v>
      </c>
      <c r="D1593" s="8" t="s">
        <v>15</v>
      </c>
      <c r="E1593" s="8" t="s">
        <v>15</v>
      </c>
      <c r="F1593" s="9">
        <f t="shared" si="56"/>
        <v>4700000</v>
      </c>
      <c r="G1593" s="9">
        <v>47</v>
      </c>
      <c r="H1593" s="10">
        <v>5036802</v>
      </c>
      <c r="I1593" s="11">
        <v>45445312977.843613</v>
      </c>
      <c r="J1593" s="11">
        <v>459795</v>
      </c>
      <c r="K1593" s="11">
        <v>98838.206108904211</v>
      </c>
      <c r="L1593" s="12">
        <v>0</v>
      </c>
      <c r="M1593" s="11">
        <v>1319</v>
      </c>
      <c r="N1593" s="13"/>
      <c r="O1593" t="str">
        <f t="shared" si="57"/>
        <v/>
      </c>
    </row>
    <row r="1594" spans="1:15" hidden="1">
      <c r="A1594" s="41">
        <v>2.2025000000000001</v>
      </c>
      <c r="B1594" s="14">
        <v>45693</v>
      </c>
      <c r="C1594" s="8" t="s">
        <v>13</v>
      </c>
      <c r="D1594" s="8" t="s">
        <v>15</v>
      </c>
      <c r="E1594" s="8" t="s">
        <v>15</v>
      </c>
      <c r="F1594" s="9">
        <f t="shared" si="56"/>
        <v>4800000</v>
      </c>
      <c r="G1594" s="9">
        <v>48</v>
      </c>
      <c r="H1594" s="10">
        <v>5143968</v>
      </c>
      <c r="I1594" s="11">
        <v>45450456945.843613</v>
      </c>
      <c r="J1594" s="11">
        <v>459843</v>
      </c>
      <c r="K1594" s="11">
        <v>98839.075392783212</v>
      </c>
      <c r="L1594" s="12">
        <v>0</v>
      </c>
      <c r="M1594" s="11">
        <v>1320</v>
      </c>
      <c r="N1594" s="13"/>
      <c r="O1594" t="str">
        <f t="shared" si="57"/>
        <v/>
      </c>
    </row>
    <row r="1595" spans="1:15" hidden="1">
      <c r="A1595" s="41">
        <v>2.2025000000000001</v>
      </c>
      <c r="B1595" s="14">
        <v>45693</v>
      </c>
      <c r="C1595" s="8" t="s">
        <v>13</v>
      </c>
      <c r="D1595" s="8" t="s">
        <v>15</v>
      </c>
      <c r="E1595" s="8" t="s">
        <v>15</v>
      </c>
      <c r="F1595" s="9">
        <f t="shared" si="56"/>
        <v>-26000000</v>
      </c>
      <c r="G1595" s="9">
        <v>-260</v>
      </c>
      <c r="H1595" s="10">
        <v>-27911000</v>
      </c>
      <c r="I1595" s="11">
        <v>45424758786.241486</v>
      </c>
      <c r="J1595" s="11">
        <v>459583</v>
      </c>
      <c r="K1595" s="11">
        <v>98839.075392783212</v>
      </c>
      <c r="L1595" s="12">
        <v>2212840.3978763632</v>
      </c>
      <c r="M1595" s="11">
        <v>1321</v>
      </c>
      <c r="N1595" s="13"/>
      <c r="O1595" t="str">
        <f t="shared" si="57"/>
        <v/>
      </c>
    </row>
    <row r="1596" spans="1:15" hidden="1">
      <c r="A1596" s="41">
        <v>2.2025000000000001</v>
      </c>
      <c r="B1596" s="14">
        <v>45693</v>
      </c>
      <c r="C1596" s="8" t="s">
        <v>13</v>
      </c>
      <c r="D1596" s="8" t="s">
        <v>15</v>
      </c>
      <c r="E1596" s="8" t="s">
        <v>15</v>
      </c>
      <c r="F1596" s="9">
        <f t="shared" si="56"/>
        <v>-9300000</v>
      </c>
      <c r="G1596" s="9">
        <v>-93</v>
      </c>
      <c r="H1596" s="10">
        <v>-9983550</v>
      </c>
      <c r="I1596" s="11">
        <v>45415566752.229958</v>
      </c>
      <c r="J1596" s="11">
        <v>459490</v>
      </c>
      <c r="K1596" s="11">
        <v>98839.075392783212</v>
      </c>
      <c r="L1596" s="12">
        <v>791515.98847116157</v>
      </c>
      <c r="M1596" s="11">
        <v>1322</v>
      </c>
      <c r="N1596" s="13"/>
      <c r="O1596" t="str">
        <f t="shared" si="57"/>
        <v/>
      </c>
    </row>
    <row r="1597" spans="1:15" hidden="1">
      <c r="A1597" s="41">
        <v>2.2025000000000001</v>
      </c>
      <c r="B1597" s="14">
        <v>45693</v>
      </c>
      <c r="C1597" s="8" t="s">
        <v>13</v>
      </c>
      <c r="D1597" s="8" t="s">
        <v>15</v>
      </c>
      <c r="E1597" s="8" t="s">
        <v>15</v>
      </c>
      <c r="F1597" s="9">
        <f t="shared" si="56"/>
        <v>-55800000</v>
      </c>
      <c r="G1597" s="9">
        <v>-558</v>
      </c>
      <c r="H1597" s="10">
        <v>-59901300</v>
      </c>
      <c r="I1597" s="11">
        <v>45360414548.160782</v>
      </c>
      <c r="J1597" s="11">
        <v>458932</v>
      </c>
      <c r="K1597" s="11">
        <v>98839.075392783212</v>
      </c>
      <c r="L1597" s="12">
        <v>4749095.9308269694</v>
      </c>
      <c r="M1597" s="11">
        <v>1323</v>
      </c>
      <c r="N1597" s="13"/>
      <c r="O1597" t="str">
        <f t="shared" si="57"/>
        <v/>
      </c>
    </row>
    <row r="1598" spans="1:15" hidden="1">
      <c r="A1598" s="41">
        <v>2.2025000000000001</v>
      </c>
      <c r="B1598" s="14">
        <v>45693</v>
      </c>
      <c r="C1598" s="8" t="s">
        <v>13</v>
      </c>
      <c r="D1598" s="8" t="s">
        <v>15</v>
      </c>
      <c r="E1598" s="8" t="s">
        <v>15</v>
      </c>
      <c r="F1598" s="9">
        <f t="shared" si="56"/>
        <v>-5500000</v>
      </c>
      <c r="G1598" s="9">
        <v>-55</v>
      </c>
      <c r="H1598" s="10">
        <v>-5904250</v>
      </c>
      <c r="I1598" s="11">
        <v>45354978399.014175</v>
      </c>
      <c r="J1598" s="11">
        <v>458877</v>
      </c>
      <c r="K1598" s="11">
        <v>98839.075392783212</v>
      </c>
      <c r="L1598" s="12">
        <v>468100.85339692328</v>
      </c>
      <c r="M1598" s="11">
        <v>1324</v>
      </c>
      <c r="N1598" s="13"/>
      <c r="O1598" t="str">
        <f t="shared" si="57"/>
        <v/>
      </c>
    </row>
    <row r="1599" spans="1:15" hidden="1">
      <c r="A1599" s="41">
        <v>2.2025000000000001</v>
      </c>
      <c r="B1599" s="14">
        <v>45693</v>
      </c>
      <c r="C1599" s="8" t="s">
        <v>13</v>
      </c>
      <c r="D1599" s="8" t="s">
        <v>15</v>
      </c>
      <c r="E1599" s="8" t="s">
        <v>15</v>
      </c>
      <c r="F1599" s="9">
        <f t="shared" si="56"/>
        <v>-4600000</v>
      </c>
      <c r="G1599" s="9">
        <v>-46</v>
      </c>
      <c r="H1599" s="10">
        <v>-4938100</v>
      </c>
      <c r="I1599" s="11">
        <v>45350431801.546104</v>
      </c>
      <c r="J1599" s="11">
        <v>458831</v>
      </c>
      <c r="K1599" s="11">
        <v>98839.075392783212</v>
      </c>
      <c r="L1599" s="12">
        <v>391502.53193197213</v>
      </c>
      <c r="M1599" s="11">
        <v>1325</v>
      </c>
      <c r="N1599" s="13"/>
      <c r="O1599" t="str">
        <f t="shared" si="57"/>
        <v/>
      </c>
    </row>
    <row r="1600" spans="1:15" hidden="1">
      <c r="A1600" s="41">
        <v>2.2025000000000001</v>
      </c>
      <c r="B1600" s="14">
        <v>45693</v>
      </c>
      <c r="C1600" s="8" t="s">
        <v>13</v>
      </c>
      <c r="D1600" s="8" t="s">
        <v>15</v>
      </c>
      <c r="E1600" s="8" t="s">
        <v>15</v>
      </c>
      <c r="F1600" s="9">
        <f t="shared" si="56"/>
        <v>-1300000</v>
      </c>
      <c r="G1600" s="9">
        <v>-13</v>
      </c>
      <c r="H1600" s="10">
        <v>-1395550</v>
      </c>
      <c r="I1600" s="11">
        <v>45349146893.566002</v>
      </c>
      <c r="J1600" s="11">
        <v>458818</v>
      </c>
      <c r="K1600" s="11">
        <v>98839.075392783212</v>
      </c>
      <c r="L1600" s="12">
        <v>110642.0198938183</v>
      </c>
      <c r="M1600" s="11">
        <v>1326</v>
      </c>
      <c r="N1600" s="13"/>
      <c r="O1600" t="str">
        <f t="shared" si="57"/>
        <v/>
      </c>
    </row>
    <row r="1601" spans="1:15" hidden="1">
      <c r="A1601" s="41">
        <v>2.2025000000000001</v>
      </c>
      <c r="B1601" s="14">
        <v>45693</v>
      </c>
      <c r="C1601" s="8" t="s">
        <v>13</v>
      </c>
      <c r="D1601" s="8" t="s">
        <v>15</v>
      </c>
      <c r="E1601" s="8" t="s">
        <v>15</v>
      </c>
      <c r="F1601" s="9">
        <f t="shared" si="56"/>
        <v>-900000</v>
      </c>
      <c r="G1601" s="9">
        <v>-9</v>
      </c>
      <c r="H1601" s="10">
        <v>-966150</v>
      </c>
      <c r="I1601" s="11">
        <v>45348257341.887466</v>
      </c>
      <c r="J1601" s="11">
        <v>458809</v>
      </c>
      <c r="K1601" s="11">
        <v>98839.075392783212</v>
      </c>
      <c r="L1601" s="12">
        <v>76598.32146495115</v>
      </c>
      <c r="M1601" s="11">
        <v>1327</v>
      </c>
      <c r="N1601" s="13"/>
      <c r="O1601" t="str">
        <f t="shared" si="57"/>
        <v/>
      </c>
    </row>
    <row r="1602" spans="1:15" hidden="1">
      <c r="A1602" s="41">
        <v>2.2025000000000001</v>
      </c>
      <c r="B1602" s="14">
        <v>45693</v>
      </c>
      <c r="C1602" s="8" t="s">
        <v>13</v>
      </c>
      <c r="D1602" s="8" t="s">
        <v>15</v>
      </c>
      <c r="E1602" s="8" t="s">
        <v>15</v>
      </c>
      <c r="F1602" s="9">
        <f t="shared" si="56"/>
        <v>-6600000</v>
      </c>
      <c r="G1602" s="9">
        <v>-66</v>
      </c>
      <c r="H1602" s="10">
        <v>-7085100</v>
      </c>
      <c r="I1602" s="11">
        <v>45341733962.911545</v>
      </c>
      <c r="J1602" s="11">
        <v>458743</v>
      </c>
      <c r="K1602" s="11">
        <v>98839.075392783212</v>
      </c>
      <c r="L1602" s="12">
        <v>561721.02407630812</v>
      </c>
      <c r="M1602" s="11">
        <v>1328</v>
      </c>
      <c r="N1602" s="13"/>
      <c r="O1602" t="str">
        <f t="shared" si="57"/>
        <v/>
      </c>
    </row>
    <row r="1603" spans="1:15" hidden="1">
      <c r="A1603" s="41">
        <v>2.2025000000000001</v>
      </c>
      <c r="B1603" s="14">
        <v>45693</v>
      </c>
      <c r="C1603" s="8" t="s">
        <v>13</v>
      </c>
      <c r="D1603" s="8" t="s">
        <v>15</v>
      </c>
      <c r="E1603" s="8" t="s">
        <v>15</v>
      </c>
      <c r="F1603" s="9">
        <f t="shared" si="56"/>
        <v>-4700000</v>
      </c>
      <c r="G1603" s="9">
        <v>-47</v>
      </c>
      <c r="H1603" s="10">
        <v>-5045450</v>
      </c>
      <c r="I1603" s="11">
        <v>45337088526.368088</v>
      </c>
      <c r="J1603" s="11">
        <v>458696</v>
      </c>
      <c r="K1603" s="11">
        <v>98839.075392783212</v>
      </c>
      <c r="L1603" s="12">
        <v>400013.45653918944</v>
      </c>
      <c r="M1603" s="11">
        <v>1329</v>
      </c>
      <c r="N1603" s="13"/>
      <c r="O1603" t="str">
        <f t="shared" si="57"/>
        <v/>
      </c>
    </row>
    <row r="1604" spans="1:15" hidden="1">
      <c r="A1604" s="41">
        <v>2.2025000000000001</v>
      </c>
      <c r="B1604" s="14">
        <v>45693</v>
      </c>
      <c r="C1604" s="8" t="s">
        <v>13</v>
      </c>
      <c r="D1604" s="8" t="s">
        <v>15</v>
      </c>
      <c r="E1604" s="8" t="s">
        <v>15</v>
      </c>
      <c r="F1604" s="9">
        <f t="shared" si="56"/>
        <v>-1100000</v>
      </c>
      <c r="G1604" s="9">
        <v>-11</v>
      </c>
      <c r="H1604" s="10">
        <v>-1180850</v>
      </c>
      <c r="I1604" s="11">
        <v>45336001296.538765</v>
      </c>
      <c r="J1604" s="11">
        <v>458685</v>
      </c>
      <c r="K1604" s="11">
        <v>98839.075392783212</v>
      </c>
      <c r="L1604" s="12">
        <v>93620.17067938461</v>
      </c>
      <c r="M1604" s="11">
        <v>1330</v>
      </c>
      <c r="N1604" s="13"/>
      <c r="O1604" t="str">
        <f t="shared" si="57"/>
        <v/>
      </c>
    </row>
    <row r="1605" spans="1:15" hidden="1">
      <c r="A1605" s="41">
        <v>2.2025000000000001</v>
      </c>
      <c r="B1605" s="14">
        <v>45693</v>
      </c>
      <c r="C1605" s="8" t="s">
        <v>13</v>
      </c>
      <c r="D1605" s="8" t="s">
        <v>15</v>
      </c>
      <c r="E1605" s="8" t="s">
        <v>15</v>
      </c>
      <c r="F1605" s="9">
        <f t="shared" si="56"/>
        <v>-6500000</v>
      </c>
      <c r="G1605" s="9">
        <v>-65</v>
      </c>
      <c r="H1605" s="10">
        <v>-6977750</v>
      </c>
      <c r="I1605" s="11">
        <v>45329576756.638237</v>
      </c>
      <c r="J1605" s="11">
        <v>458620</v>
      </c>
      <c r="K1605" s="11">
        <v>98839.075392783212</v>
      </c>
      <c r="L1605" s="12">
        <v>553210.09946909081</v>
      </c>
      <c r="M1605" s="11">
        <v>1331</v>
      </c>
      <c r="N1605" s="13"/>
      <c r="O1605" t="str">
        <f t="shared" si="57"/>
        <v/>
      </c>
    </row>
    <row r="1606" spans="1:15" hidden="1">
      <c r="A1606" s="41">
        <v>2.2025000000000001</v>
      </c>
      <c r="B1606" s="14">
        <v>45693</v>
      </c>
      <c r="C1606" s="8" t="s">
        <v>13</v>
      </c>
      <c r="D1606" s="8" t="s">
        <v>15</v>
      </c>
      <c r="E1606" s="8" t="s">
        <v>15</v>
      </c>
      <c r="F1606" s="9">
        <f t="shared" si="56"/>
        <v>-900000</v>
      </c>
      <c r="G1606" s="9">
        <v>-9</v>
      </c>
      <c r="H1606" s="10">
        <v>-966150</v>
      </c>
      <c r="I1606" s="11">
        <v>45328687204.959702</v>
      </c>
      <c r="J1606" s="11">
        <v>458611</v>
      </c>
      <c r="K1606" s="11">
        <v>98839.075392783212</v>
      </c>
      <c r="L1606" s="12">
        <v>76598.32146495115</v>
      </c>
      <c r="M1606" s="11">
        <v>1332</v>
      </c>
      <c r="N1606" s="13"/>
      <c r="O1606" t="str">
        <f t="shared" si="57"/>
        <v/>
      </c>
    </row>
    <row r="1607" spans="1:15" hidden="1">
      <c r="A1607" s="41">
        <v>2.2025000000000001</v>
      </c>
      <c r="B1607" s="14">
        <v>45694</v>
      </c>
      <c r="C1607" s="8" t="s">
        <v>13</v>
      </c>
      <c r="D1607" s="8" t="s">
        <v>15</v>
      </c>
      <c r="E1607" s="8" t="s">
        <v>15</v>
      </c>
      <c r="F1607" s="9">
        <f t="shared" si="56"/>
        <v>-900000</v>
      </c>
      <c r="G1607" s="9">
        <v>-9</v>
      </c>
      <c r="H1607" s="10">
        <v>-966321</v>
      </c>
      <c r="I1607" s="11">
        <v>45327797653.281166</v>
      </c>
      <c r="J1607" s="11">
        <v>458602</v>
      </c>
      <c r="K1607" s="11">
        <v>98839.075392783212</v>
      </c>
      <c r="L1607" s="12">
        <v>76769.32146495115</v>
      </c>
      <c r="M1607" s="11">
        <v>1333</v>
      </c>
      <c r="N1607" s="13"/>
      <c r="O1607" t="str">
        <f t="shared" si="57"/>
        <v/>
      </c>
    </row>
    <row r="1608" spans="1:15" hidden="1">
      <c r="A1608" s="41">
        <v>2.2025000000000001</v>
      </c>
      <c r="B1608" s="14">
        <v>45694</v>
      </c>
      <c r="C1608" s="8" t="s">
        <v>13</v>
      </c>
      <c r="D1608" s="8" t="s">
        <v>15</v>
      </c>
      <c r="E1608" s="8" t="s">
        <v>15</v>
      </c>
      <c r="F1608" s="9">
        <f t="shared" si="56"/>
        <v>-900000</v>
      </c>
      <c r="G1608" s="9">
        <v>-9</v>
      </c>
      <c r="H1608" s="10">
        <v>-966321</v>
      </c>
      <c r="I1608" s="11">
        <v>45326908101.602631</v>
      </c>
      <c r="J1608" s="11">
        <v>458593</v>
      </c>
      <c r="K1608" s="11">
        <v>98839.075392783212</v>
      </c>
      <c r="L1608" s="12">
        <v>76769.32146495115</v>
      </c>
      <c r="M1608" s="11">
        <v>1334</v>
      </c>
      <c r="N1608" s="13"/>
      <c r="O1608" t="str">
        <f t="shared" si="57"/>
        <v/>
      </c>
    </row>
    <row r="1609" spans="1:15" hidden="1">
      <c r="A1609" s="41">
        <v>2.2025000000000001</v>
      </c>
      <c r="B1609" s="14">
        <v>45694</v>
      </c>
      <c r="C1609" s="8" t="s">
        <v>13</v>
      </c>
      <c r="D1609" s="8" t="s">
        <v>15</v>
      </c>
      <c r="E1609" s="8" t="s">
        <v>15</v>
      </c>
      <c r="F1609" s="9">
        <f t="shared" si="56"/>
        <v>-9300000</v>
      </c>
      <c r="G1609" s="9">
        <v>-93</v>
      </c>
      <c r="H1609" s="10">
        <v>-9985317</v>
      </c>
      <c r="I1609" s="11">
        <v>45317716067.591103</v>
      </c>
      <c r="J1609" s="11">
        <v>458500</v>
      </c>
      <c r="K1609" s="11">
        <v>98839.075392783212</v>
      </c>
      <c r="L1609" s="12">
        <v>793282.98847116157</v>
      </c>
      <c r="M1609" s="11">
        <v>1335</v>
      </c>
      <c r="N1609" s="13"/>
      <c r="O1609" t="str">
        <f t="shared" si="57"/>
        <v/>
      </c>
    </row>
    <row r="1610" spans="1:15" hidden="1">
      <c r="A1610" s="41">
        <v>2.2025000000000001</v>
      </c>
      <c r="B1610" s="14">
        <v>45694</v>
      </c>
      <c r="C1610" s="8" t="s">
        <v>13</v>
      </c>
      <c r="D1610" s="8" t="s">
        <v>15</v>
      </c>
      <c r="E1610" s="8" t="s">
        <v>15</v>
      </c>
      <c r="F1610" s="9">
        <f t="shared" ref="F1610:F1673" si="58">100000*G1610</f>
        <v>-9300000</v>
      </c>
      <c r="G1610" s="9">
        <v>-93</v>
      </c>
      <c r="H1610" s="10">
        <v>-9985317</v>
      </c>
      <c r="I1610" s="11">
        <v>45308524033.579575</v>
      </c>
      <c r="J1610" s="11">
        <v>458407</v>
      </c>
      <c r="K1610" s="11">
        <v>98839.075392783212</v>
      </c>
      <c r="L1610" s="12">
        <v>793282.98847116157</v>
      </c>
      <c r="M1610" s="11">
        <v>1336</v>
      </c>
      <c r="N1610" s="13"/>
      <c r="O1610" t="str">
        <f t="shared" si="57"/>
        <v/>
      </c>
    </row>
    <row r="1611" spans="1:15" hidden="1">
      <c r="A1611" s="41">
        <v>2.2025000000000001</v>
      </c>
      <c r="B1611" s="14">
        <v>45694</v>
      </c>
      <c r="C1611" s="8" t="s">
        <v>13</v>
      </c>
      <c r="D1611" s="8" t="s">
        <v>15</v>
      </c>
      <c r="E1611" s="8" t="s">
        <v>15</v>
      </c>
      <c r="F1611" s="9">
        <f t="shared" si="58"/>
        <v>-9300000</v>
      </c>
      <c r="G1611" s="9">
        <v>-93</v>
      </c>
      <c r="H1611" s="10">
        <v>-9985317</v>
      </c>
      <c r="I1611" s="11">
        <v>45299331999.568047</v>
      </c>
      <c r="J1611" s="11">
        <v>458314</v>
      </c>
      <c r="K1611" s="11">
        <v>98839.075392783212</v>
      </c>
      <c r="L1611" s="12">
        <v>793282.98847116157</v>
      </c>
      <c r="M1611" s="11">
        <v>1337</v>
      </c>
      <c r="N1611" s="13"/>
      <c r="O1611" t="str">
        <f t="shared" si="57"/>
        <v/>
      </c>
    </row>
    <row r="1612" spans="1:15" hidden="1">
      <c r="A1612" s="41">
        <v>2.2025000000000001</v>
      </c>
      <c r="B1612" s="14">
        <v>45694</v>
      </c>
      <c r="C1612" s="8" t="s">
        <v>13</v>
      </c>
      <c r="D1612" s="8" t="s">
        <v>15</v>
      </c>
      <c r="E1612" s="8" t="s">
        <v>15</v>
      </c>
      <c r="F1612" s="9">
        <f t="shared" si="58"/>
        <v>-9300000</v>
      </c>
      <c r="G1612" s="9">
        <v>-93</v>
      </c>
      <c r="H1612" s="10">
        <v>-9985317</v>
      </c>
      <c r="I1612" s="11">
        <v>45290139965.556519</v>
      </c>
      <c r="J1612" s="11">
        <v>458221</v>
      </c>
      <c r="K1612" s="11">
        <v>98839.075392783212</v>
      </c>
      <c r="L1612" s="12">
        <v>793282.98847116157</v>
      </c>
      <c r="M1612" s="11">
        <v>1338</v>
      </c>
      <c r="N1612" s="13"/>
      <c r="O1612" t="str">
        <f t="shared" si="57"/>
        <v/>
      </c>
    </row>
    <row r="1613" spans="1:15" hidden="1">
      <c r="A1613" s="41">
        <v>2.2025000000000001</v>
      </c>
      <c r="B1613" s="14">
        <v>45694</v>
      </c>
      <c r="C1613" s="8" t="s">
        <v>13</v>
      </c>
      <c r="D1613" s="8" t="s">
        <v>15</v>
      </c>
      <c r="E1613" s="8" t="s">
        <v>15</v>
      </c>
      <c r="F1613" s="9">
        <f t="shared" si="58"/>
        <v>-9300000</v>
      </c>
      <c r="G1613" s="9">
        <v>-93</v>
      </c>
      <c r="H1613" s="10">
        <v>-9985317</v>
      </c>
      <c r="I1613" s="11">
        <v>45280947931.544991</v>
      </c>
      <c r="J1613" s="11">
        <v>458128</v>
      </c>
      <c r="K1613" s="11">
        <v>98839.075392783212</v>
      </c>
      <c r="L1613" s="12">
        <v>793282.98847116157</v>
      </c>
      <c r="M1613" s="11">
        <v>1339</v>
      </c>
      <c r="N1613" s="13"/>
      <c r="O1613" t="str">
        <f t="shared" si="57"/>
        <v/>
      </c>
    </row>
    <row r="1614" spans="1:15" hidden="1">
      <c r="A1614" s="41">
        <v>2.2025000000000001</v>
      </c>
      <c r="B1614" s="14">
        <v>45694</v>
      </c>
      <c r="C1614" s="8" t="s">
        <v>13</v>
      </c>
      <c r="D1614" s="8" t="s">
        <v>15</v>
      </c>
      <c r="E1614" s="8" t="s">
        <v>15</v>
      </c>
      <c r="F1614" s="9">
        <f t="shared" si="58"/>
        <v>-9300000</v>
      </c>
      <c r="G1614" s="9">
        <v>-93</v>
      </c>
      <c r="H1614" s="10">
        <v>-9985317</v>
      </c>
      <c r="I1614" s="11">
        <v>45271755897.533463</v>
      </c>
      <c r="J1614" s="11">
        <v>458035</v>
      </c>
      <c r="K1614" s="11">
        <v>98839.075392783212</v>
      </c>
      <c r="L1614" s="12">
        <v>793282.98847116157</v>
      </c>
      <c r="M1614" s="11">
        <v>1340</v>
      </c>
      <c r="N1614" s="13"/>
      <c r="O1614" t="str">
        <f t="shared" si="57"/>
        <v/>
      </c>
    </row>
    <row r="1615" spans="1:15" hidden="1">
      <c r="A1615" s="41">
        <v>2.2025000000000001</v>
      </c>
      <c r="B1615" s="14">
        <v>45694</v>
      </c>
      <c r="C1615" s="8" t="s">
        <v>13</v>
      </c>
      <c r="D1615" s="8" t="s">
        <v>15</v>
      </c>
      <c r="E1615" s="8" t="s">
        <v>15</v>
      </c>
      <c r="F1615" s="9">
        <f t="shared" si="58"/>
        <v>-9300000</v>
      </c>
      <c r="G1615" s="9">
        <v>-93</v>
      </c>
      <c r="H1615" s="10">
        <v>-9985317</v>
      </c>
      <c r="I1615" s="11">
        <v>45262563863.521935</v>
      </c>
      <c r="J1615" s="11">
        <v>457942</v>
      </c>
      <c r="K1615" s="11">
        <v>98839.075392783212</v>
      </c>
      <c r="L1615" s="12">
        <v>793282.98847116157</v>
      </c>
      <c r="M1615" s="11">
        <v>1341</v>
      </c>
      <c r="N1615" s="13"/>
      <c r="O1615" t="str">
        <f t="shared" si="57"/>
        <v/>
      </c>
    </row>
    <row r="1616" spans="1:15" hidden="1">
      <c r="A1616" s="41">
        <v>2.2025000000000001</v>
      </c>
      <c r="B1616" s="14">
        <v>45694</v>
      </c>
      <c r="C1616" s="8" t="s">
        <v>13</v>
      </c>
      <c r="D1616" s="8" t="s">
        <v>15</v>
      </c>
      <c r="E1616" s="8" t="s">
        <v>15</v>
      </c>
      <c r="F1616" s="9">
        <f t="shared" si="58"/>
        <v>-9300000</v>
      </c>
      <c r="G1616" s="9">
        <v>-93</v>
      </c>
      <c r="H1616" s="10">
        <v>-9985317</v>
      </c>
      <c r="I1616" s="11">
        <v>45253371829.510406</v>
      </c>
      <c r="J1616" s="11">
        <v>457849</v>
      </c>
      <c r="K1616" s="11">
        <v>98839.075392783212</v>
      </c>
      <c r="L1616" s="12">
        <v>793282.98847116157</v>
      </c>
      <c r="M1616" s="11">
        <v>1342</v>
      </c>
      <c r="N1616" s="13"/>
      <c r="O1616" t="str">
        <f t="shared" ref="O1616:O1679" si="59">IF(M1616=_xlfn.MAXIFS(M:M,D:D,D1616),"X","")</f>
        <v/>
      </c>
    </row>
    <row r="1617" spans="1:15" hidden="1">
      <c r="A1617" s="41">
        <v>2.2025000000000001</v>
      </c>
      <c r="B1617" s="14">
        <v>45694</v>
      </c>
      <c r="C1617" s="8" t="s">
        <v>13</v>
      </c>
      <c r="D1617" s="8" t="s">
        <v>15</v>
      </c>
      <c r="E1617" s="8" t="s">
        <v>15</v>
      </c>
      <c r="F1617" s="9">
        <f t="shared" si="58"/>
        <v>-3500000</v>
      </c>
      <c r="G1617" s="9">
        <v>-35</v>
      </c>
      <c r="H1617" s="10">
        <v>-3757915</v>
      </c>
      <c r="I1617" s="11">
        <v>45249912461.871658</v>
      </c>
      <c r="J1617" s="11">
        <v>457814</v>
      </c>
      <c r="K1617" s="11">
        <v>98839.075392783212</v>
      </c>
      <c r="L1617" s="12">
        <v>298547.36125258775</v>
      </c>
      <c r="M1617" s="11">
        <v>1343</v>
      </c>
      <c r="N1617" s="13"/>
      <c r="O1617" t="str">
        <f t="shared" si="59"/>
        <v/>
      </c>
    </row>
    <row r="1618" spans="1:15" hidden="1">
      <c r="A1618" s="41">
        <v>2.2025000000000001</v>
      </c>
      <c r="B1618" s="14">
        <v>45694</v>
      </c>
      <c r="C1618" s="8" t="s">
        <v>13</v>
      </c>
      <c r="D1618" s="8" t="s">
        <v>15</v>
      </c>
      <c r="E1618" s="8" t="s">
        <v>15</v>
      </c>
      <c r="F1618" s="9">
        <f t="shared" si="58"/>
        <v>-9300000</v>
      </c>
      <c r="G1618" s="9">
        <v>-93</v>
      </c>
      <c r="H1618" s="10">
        <v>-9985317</v>
      </c>
      <c r="I1618" s="11">
        <v>45240720427.86013</v>
      </c>
      <c r="J1618" s="11">
        <v>457721</v>
      </c>
      <c r="K1618" s="11">
        <v>98839.075392783212</v>
      </c>
      <c r="L1618" s="12">
        <v>793282.98847116157</v>
      </c>
      <c r="M1618" s="11">
        <v>1344</v>
      </c>
      <c r="N1618" s="13"/>
      <c r="O1618" t="str">
        <f t="shared" si="59"/>
        <v/>
      </c>
    </row>
    <row r="1619" spans="1:15" hidden="1">
      <c r="A1619" s="41">
        <v>2.2025000000000001</v>
      </c>
      <c r="B1619" s="14">
        <v>45694</v>
      </c>
      <c r="C1619" s="8" t="s">
        <v>13</v>
      </c>
      <c r="D1619" s="8" t="s">
        <v>15</v>
      </c>
      <c r="E1619" s="8" t="s">
        <v>15</v>
      </c>
      <c r="F1619" s="9">
        <f t="shared" si="58"/>
        <v>-9300000</v>
      </c>
      <c r="G1619" s="9">
        <v>-93</v>
      </c>
      <c r="H1619" s="10">
        <v>-9985317</v>
      </c>
      <c r="I1619" s="11">
        <v>45231528393.848602</v>
      </c>
      <c r="J1619" s="11">
        <v>457628</v>
      </c>
      <c r="K1619" s="11">
        <v>98839.075392783212</v>
      </c>
      <c r="L1619" s="12">
        <v>793282.98847116157</v>
      </c>
      <c r="M1619" s="11">
        <v>1345</v>
      </c>
      <c r="N1619" s="13"/>
      <c r="O1619" t="str">
        <f t="shared" si="59"/>
        <v/>
      </c>
    </row>
    <row r="1620" spans="1:15" hidden="1">
      <c r="A1620" s="41">
        <v>2.2025000000000001</v>
      </c>
      <c r="B1620" s="14">
        <v>45694</v>
      </c>
      <c r="C1620" s="8" t="s">
        <v>13</v>
      </c>
      <c r="D1620" s="8" t="s">
        <v>15</v>
      </c>
      <c r="E1620" s="8" t="s">
        <v>15</v>
      </c>
      <c r="F1620" s="9">
        <f t="shared" si="58"/>
        <v>-9300000</v>
      </c>
      <c r="G1620" s="9">
        <v>-93</v>
      </c>
      <c r="H1620" s="10">
        <v>-9985317</v>
      </c>
      <c r="I1620" s="11">
        <v>45222336359.837074</v>
      </c>
      <c r="J1620" s="11">
        <v>457535</v>
      </c>
      <c r="K1620" s="11">
        <v>98839.075392783212</v>
      </c>
      <c r="L1620" s="12">
        <v>793282.98847116157</v>
      </c>
      <c r="M1620" s="11">
        <v>1346</v>
      </c>
      <c r="N1620" s="13"/>
      <c r="O1620" t="str">
        <f t="shared" si="59"/>
        <v/>
      </c>
    </row>
    <row r="1621" spans="1:15" hidden="1">
      <c r="A1621" s="41">
        <v>2.2025000000000001</v>
      </c>
      <c r="B1621" s="14">
        <v>45694</v>
      </c>
      <c r="C1621" s="8" t="s">
        <v>13</v>
      </c>
      <c r="D1621" s="8" t="s">
        <v>15</v>
      </c>
      <c r="E1621" s="8" t="s">
        <v>15</v>
      </c>
      <c r="F1621" s="9">
        <f t="shared" si="58"/>
        <v>-9300000</v>
      </c>
      <c r="G1621" s="9">
        <v>-93</v>
      </c>
      <c r="H1621" s="10">
        <v>-9985317</v>
      </c>
      <c r="I1621" s="11">
        <v>45213144325.825546</v>
      </c>
      <c r="J1621" s="11">
        <v>457442</v>
      </c>
      <c r="K1621" s="11">
        <v>98839.075392783212</v>
      </c>
      <c r="L1621" s="12">
        <v>793282.98847116157</v>
      </c>
      <c r="M1621" s="11">
        <v>1347</v>
      </c>
      <c r="N1621" s="13"/>
      <c r="O1621" t="str">
        <f t="shared" si="59"/>
        <v/>
      </c>
    </row>
    <row r="1622" spans="1:15" hidden="1">
      <c r="A1622" s="41">
        <v>2.2025000000000001</v>
      </c>
      <c r="B1622" s="14">
        <v>45694</v>
      </c>
      <c r="C1622" s="8" t="s">
        <v>13</v>
      </c>
      <c r="D1622" s="8" t="s">
        <v>15</v>
      </c>
      <c r="E1622" s="8" t="s">
        <v>15</v>
      </c>
      <c r="F1622" s="9">
        <f t="shared" si="58"/>
        <v>-9300000</v>
      </c>
      <c r="G1622" s="9">
        <v>-93</v>
      </c>
      <c r="H1622" s="10">
        <v>-9985317</v>
      </c>
      <c r="I1622" s="11">
        <v>45203952291.814018</v>
      </c>
      <c r="J1622" s="11">
        <v>457349</v>
      </c>
      <c r="K1622" s="11">
        <v>98839.075392783212</v>
      </c>
      <c r="L1622" s="12">
        <v>793282.98847116157</v>
      </c>
      <c r="M1622" s="11">
        <v>1348</v>
      </c>
      <c r="N1622" s="13"/>
      <c r="O1622" t="str">
        <f t="shared" si="59"/>
        <v/>
      </c>
    </row>
    <row r="1623" spans="1:15" hidden="1">
      <c r="A1623" s="41">
        <v>2.2025000000000001</v>
      </c>
      <c r="B1623" s="14">
        <v>45694</v>
      </c>
      <c r="C1623" s="8" t="s">
        <v>13</v>
      </c>
      <c r="D1623" s="8" t="s">
        <v>15</v>
      </c>
      <c r="E1623" s="8" t="s">
        <v>15</v>
      </c>
      <c r="F1623" s="9">
        <f t="shared" si="58"/>
        <v>-9300000</v>
      </c>
      <c r="G1623" s="9">
        <v>-93</v>
      </c>
      <c r="H1623" s="10">
        <v>-9985317</v>
      </c>
      <c r="I1623" s="11">
        <v>45194760257.80249</v>
      </c>
      <c r="J1623" s="11">
        <v>457256</v>
      </c>
      <c r="K1623" s="11">
        <v>98839.075392783212</v>
      </c>
      <c r="L1623" s="12">
        <v>793282.98847116157</v>
      </c>
      <c r="M1623" s="11">
        <v>1349</v>
      </c>
      <c r="N1623" s="13"/>
      <c r="O1623" t="str">
        <f t="shared" si="59"/>
        <v/>
      </c>
    </row>
    <row r="1624" spans="1:15" hidden="1">
      <c r="A1624" s="41">
        <v>2.2025000000000001</v>
      </c>
      <c r="B1624" s="14">
        <v>45694</v>
      </c>
      <c r="C1624" s="8" t="s">
        <v>13</v>
      </c>
      <c r="D1624" s="8" t="s">
        <v>15</v>
      </c>
      <c r="E1624" s="8" t="s">
        <v>15</v>
      </c>
      <c r="F1624" s="9">
        <f t="shared" si="58"/>
        <v>-9300000</v>
      </c>
      <c r="G1624" s="9">
        <v>-93</v>
      </c>
      <c r="H1624" s="10">
        <v>-9985317</v>
      </c>
      <c r="I1624" s="11">
        <v>45185568223.790962</v>
      </c>
      <c r="J1624" s="11">
        <v>457163</v>
      </c>
      <c r="K1624" s="11">
        <v>98839.075392783212</v>
      </c>
      <c r="L1624" s="12">
        <v>793282.98847116157</v>
      </c>
      <c r="M1624" s="11">
        <v>1350</v>
      </c>
      <c r="N1624" s="13"/>
      <c r="O1624" t="str">
        <f t="shared" si="59"/>
        <v/>
      </c>
    </row>
    <row r="1625" spans="1:15" hidden="1">
      <c r="A1625" s="41">
        <v>2.2025000000000001</v>
      </c>
      <c r="B1625" s="14">
        <v>45694</v>
      </c>
      <c r="C1625" s="8" t="s">
        <v>13</v>
      </c>
      <c r="D1625" s="8" t="s">
        <v>14</v>
      </c>
      <c r="E1625" s="8" t="s">
        <v>14</v>
      </c>
      <c r="F1625" s="9">
        <f t="shared" si="58"/>
        <v>-900000</v>
      </c>
      <c r="G1625" s="9">
        <v>-9</v>
      </c>
      <c r="H1625" s="10">
        <v>-946971</v>
      </c>
      <c r="I1625" s="11">
        <v>18397636957.150089</v>
      </c>
      <c r="J1625" s="11">
        <v>184052</v>
      </c>
      <c r="K1625" s="11">
        <v>99958.908119173328</v>
      </c>
      <c r="L1625" s="12">
        <v>47340.826927440008</v>
      </c>
      <c r="M1625" s="11">
        <v>265</v>
      </c>
      <c r="N1625" s="13"/>
      <c r="O1625" t="str">
        <f t="shared" si="59"/>
        <v/>
      </c>
    </row>
    <row r="1626" spans="1:15" hidden="1">
      <c r="A1626" s="41">
        <v>2.2025000000000001</v>
      </c>
      <c r="B1626" s="14">
        <v>45694</v>
      </c>
      <c r="C1626" s="8" t="s">
        <v>13</v>
      </c>
      <c r="D1626" s="8" t="s">
        <v>15</v>
      </c>
      <c r="E1626" s="8" t="s">
        <v>15</v>
      </c>
      <c r="F1626" s="9">
        <f t="shared" si="58"/>
        <v>-2700000</v>
      </c>
      <c r="G1626" s="9">
        <v>-27</v>
      </c>
      <c r="H1626" s="10">
        <v>-2898963</v>
      </c>
      <c r="I1626" s="11">
        <v>45182899568.755356</v>
      </c>
      <c r="J1626" s="11">
        <v>457136</v>
      </c>
      <c r="K1626" s="11">
        <v>98839.075392783212</v>
      </c>
      <c r="L1626" s="12">
        <v>230307.96439485345</v>
      </c>
      <c r="M1626" s="11">
        <v>1351</v>
      </c>
      <c r="N1626" s="13"/>
      <c r="O1626" t="str">
        <f t="shared" si="59"/>
        <v/>
      </c>
    </row>
    <row r="1627" spans="1:15" hidden="1">
      <c r="A1627" s="41">
        <v>2.2025000000000001</v>
      </c>
      <c r="B1627" s="14">
        <v>45694</v>
      </c>
      <c r="C1627" s="8" t="s">
        <v>13</v>
      </c>
      <c r="D1627" s="8" t="s">
        <v>15</v>
      </c>
      <c r="E1627" s="8" t="s">
        <v>15</v>
      </c>
      <c r="F1627" s="9">
        <f t="shared" si="58"/>
        <v>-2900000</v>
      </c>
      <c r="G1627" s="9">
        <v>-29</v>
      </c>
      <c r="H1627" s="10">
        <v>-3113701</v>
      </c>
      <c r="I1627" s="11">
        <v>45180033235.568962</v>
      </c>
      <c r="J1627" s="11">
        <v>457107</v>
      </c>
      <c r="K1627" s="11">
        <v>98839.075392783212</v>
      </c>
      <c r="L1627" s="12">
        <v>247367.81360928668</v>
      </c>
      <c r="M1627" s="11">
        <v>1352</v>
      </c>
      <c r="N1627" s="13"/>
      <c r="O1627" t="str">
        <f t="shared" si="59"/>
        <v/>
      </c>
    </row>
    <row r="1628" spans="1:15" hidden="1">
      <c r="A1628" s="41">
        <v>2.2025000000000001</v>
      </c>
      <c r="B1628" s="14">
        <v>45694</v>
      </c>
      <c r="C1628" s="8" t="s">
        <v>13</v>
      </c>
      <c r="D1628" s="8" t="s">
        <v>15</v>
      </c>
      <c r="E1628" s="8" t="s">
        <v>15</v>
      </c>
      <c r="F1628" s="9">
        <f t="shared" si="58"/>
        <v>4600000</v>
      </c>
      <c r="G1628" s="9">
        <v>46</v>
      </c>
      <c r="H1628" s="10">
        <v>4929314</v>
      </c>
      <c r="I1628" s="11">
        <v>45184962549.568962</v>
      </c>
      <c r="J1628" s="11">
        <v>457153</v>
      </c>
      <c r="K1628" s="11">
        <v>98839.912566622035</v>
      </c>
      <c r="L1628" s="12">
        <v>0</v>
      </c>
      <c r="M1628" s="11">
        <v>1353</v>
      </c>
      <c r="N1628" s="13"/>
      <c r="O1628" t="str">
        <f t="shared" si="59"/>
        <v/>
      </c>
    </row>
    <row r="1629" spans="1:15" hidden="1">
      <c r="A1629" s="41">
        <v>2.2025000000000001</v>
      </c>
      <c r="B1629" s="14">
        <v>45694</v>
      </c>
      <c r="C1629" s="8" t="s">
        <v>13</v>
      </c>
      <c r="D1629" s="8" t="s">
        <v>15</v>
      </c>
      <c r="E1629" s="8" t="s">
        <v>15</v>
      </c>
      <c r="F1629" s="9">
        <f t="shared" si="58"/>
        <v>-139600000</v>
      </c>
      <c r="G1629" s="9">
        <v>-1396</v>
      </c>
      <c r="H1629" s="10">
        <v>-149887124</v>
      </c>
      <c r="I1629" s="11">
        <v>45046982031.625961</v>
      </c>
      <c r="J1629" s="11">
        <v>455757</v>
      </c>
      <c r="K1629" s="11">
        <v>98839.912566622035</v>
      </c>
      <c r="L1629" s="12">
        <v>11906606.05699563</v>
      </c>
      <c r="M1629" s="11">
        <v>1354</v>
      </c>
      <c r="N1629" s="13"/>
      <c r="O1629" t="str">
        <f t="shared" si="59"/>
        <v/>
      </c>
    </row>
    <row r="1630" spans="1:15" hidden="1">
      <c r="A1630" s="41">
        <v>2.2025000000000001</v>
      </c>
      <c r="B1630" s="14">
        <v>45694</v>
      </c>
      <c r="C1630" s="8" t="s">
        <v>13</v>
      </c>
      <c r="D1630" s="8" t="s">
        <v>15</v>
      </c>
      <c r="E1630" s="8" t="s">
        <v>15</v>
      </c>
      <c r="F1630" s="9">
        <f t="shared" si="58"/>
        <v>-1800000</v>
      </c>
      <c r="G1630" s="9">
        <v>-18</v>
      </c>
      <c r="H1630" s="10">
        <v>-1932642</v>
      </c>
      <c r="I1630" s="11">
        <v>45045202913.19976</v>
      </c>
      <c r="J1630" s="11">
        <v>455739</v>
      </c>
      <c r="K1630" s="11">
        <v>98839.912566622035</v>
      </c>
      <c r="L1630" s="12">
        <v>153523.57380080339</v>
      </c>
      <c r="M1630" s="11">
        <v>1355</v>
      </c>
      <c r="N1630" s="13"/>
      <c r="O1630" t="str">
        <f t="shared" si="59"/>
        <v/>
      </c>
    </row>
    <row r="1631" spans="1:15" hidden="1">
      <c r="A1631" s="41">
        <v>2.2025000000000001</v>
      </c>
      <c r="B1631" s="14">
        <v>45694</v>
      </c>
      <c r="C1631" s="8" t="s">
        <v>13</v>
      </c>
      <c r="D1631" s="8" t="s">
        <v>15</v>
      </c>
      <c r="E1631" s="8" t="s">
        <v>15</v>
      </c>
      <c r="F1631" s="9">
        <f t="shared" si="58"/>
        <v>-3600000</v>
      </c>
      <c r="G1631" s="9">
        <v>-36</v>
      </c>
      <c r="H1631" s="10">
        <v>-3865284</v>
      </c>
      <c r="I1631" s="11">
        <v>45041644676.347359</v>
      </c>
      <c r="J1631" s="11">
        <v>455703</v>
      </c>
      <c r="K1631" s="11">
        <v>98839.912566622035</v>
      </c>
      <c r="L1631" s="12">
        <v>307047.14760160679</v>
      </c>
      <c r="M1631" s="11">
        <v>1356</v>
      </c>
      <c r="N1631" s="13"/>
      <c r="O1631" t="str">
        <f t="shared" si="59"/>
        <v/>
      </c>
    </row>
    <row r="1632" spans="1:15" hidden="1">
      <c r="A1632" s="41">
        <v>2.2025000000000001</v>
      </c>
      <c r="B1632" s="14">
        <v>45694</v>
      </c>
      <c r="C1632" s="8" t="s">
        <v>13</v>
      </c>
      <c r="D1632" s="8" t="s">
        <v>15</v>
      </c>
      <c r="E1632" s="8" t="s">
        <v>15</v>
      </c>
      <c r="F1632" s="9">
        <f t="shared" si="58"/>
        <v>-30100000</v>
      </c>
      <c r="G1632" s="9">
        <v>-301</v>
      </c>
      <c r="H1632" s="10">
        <v>-32318069</v>
      </c>
      <c r="I1632" s="11">
        <v>45011893862.664803</v>
      </c>
      <c r="J1632" s="11">
        <v>455402</v>
      </c>
      <c r="K1632" s="11">
        <v>98839.912566622035</v>
      </c>
      <c r="L1632" s="12">
        <v>2567255.3174467683</v>
      </c>
      <c r="M1632" s="11">
        <v>1357</v>
      </c>
      <c r="N1632" s="13"/>
      <c r="O1632" t="str">
        <f t="shared" si="59"/>
        <v/>
      </c>
    </row>
    <row r="1633" spans="1:15" hidden="1">
      <c r="A1633" s="41">
        <v>2.2025000000000001</v>
      </c>
      <c r="B1633" s="14">
        <v>45694</v>
      </c>
      <c r="C1633" s="8" t="s">
        <v>13</v>
      </c>
      <c r="D1633" s="8" t="s">
        <v>15</v>
      </c>
      <c r="E1633" s="8" t="s">
        <v>15</v>
      </c>
      <c r="F1633" s="9">
        <f t="shared" si="58"/>
        <v>-3700000</v>
      </c>
      <c r="G1633" s="9">
        <v>-37</v>
      </c>
      <c r="H1633" s="10">
        <v>-3972653</v>
      </c>
      <c r="I1633" s="11">
        <v>45008236785.899841</v>
      </c>
      <c r="J1633" s="11">
        <v>455365</v>
      </c>
      <c r="K1633" s="11">
        <v>98839.912566622035</v>
      </c>
      <c r="L1633" s="12">
        <v>315576.23503498454</v>
      </c>
      <c r="M1633" s="11">
        <v>1358</v>
      </c>
      <c r="N1633" s="13"/>
      <c r="O1633" t="str">
        <f t="shared" si="59"/>
        <v/>
      </c>
    </row>
    <row r="1634" spans="1:15" hidden="1">
      <c r="A1634" s="41">
        <v>2.2025000000000001</v>
      </c>
      <c r="B1634" s="14">
        <v>45694</v>
      </c>
      <c r="C1634" s="8" t="s">
        <v>13</v>
      </c>
      <c r="D1634" s="8" t="s">
        <v>15</v>
      </c>
      <c r="E1634" s="8" t="s">
        <v>15</v>
      </c>
      <c r="F1634" s="9">
        <f t="shared" si="58"/>
        <v>-900000</v>
      </c>
      <c r="G1634" s="9">
        <v>-9</v>
      </c>
      <c r="H1634" s="10">
        <v>-966321</v>
      </c>
      <c r="I1634" s="11">
        <v>45007347226.686745</v>
      </c>
      <c r="J1634" s="11">
        <v>455356</v>
      </c>
      <c r="K1634" s="11">
        <v>98839.912566622035</v>
      </c>
      <c r="L1634" s="12">
        <v>76761.786900401697</v>
      </c>
      <c r="M1634" s="11">
        <v>1359</v>
      </c>
      <c r="N1634" s="13"/>
      <c r="O1634" t="str">
        <f t="shared" si="59"/>
        <v/>
      </c>
    </row>
    <row r="1635" spans="1:15" hidden="1">
      <c r="A1635" s="41">
        <v>2.2025000000000001</v>
      </c>
      <c r="B1635" s="14">
        <v>45694</v>
      </c>
      <c r="C1635" s="8" t="s">
        <v>13</v>
      </c>
      <c r="D1635" s="8" t="s">
        <v>15</v>
      </c>
      <c r="E1635" s="8" t="s">
        <v>15</v>
      </c>
      <c r="F1635" s="9">
        <f t="shared" si="58"/>
        <v>-1200000</v>
      </c>
      <c r="G1635" s="9">
        <v>-12</v>
      </c>
      <c r="H1635" s="10">
        <v>-1288428</v>
      </c>
      <c r="I1635" s="11">
        <v>45006161147.735947</v>
      </c>
      <c r="J1635" s="11">
        <v>455344</v>
      </c>
      <c r="K1635" s="11">
        <v>98839.912566622035</v>
      </c>
      <c r="L1635" s="12">
        <v>102349.04920053552</v>
      </c>
      <c r="M1635" s="11">
        <v>1360</v>
      </c>
      <c r="N1635" s="13"/>
      <c r="O1635" t="str">
        <f t="shared" si="59"/>
        <v/>
      </c>
    </row>
    <row r="1636" spans="1:15" hidden="1">
      <c r="A1636" s="41">
        <v>2.2025000000000001</v>
      </c>
      <c r="B1636" s="14">
        <v>45694</v>
      </c>
      <c r="C1636" s="8" t="s">
        <v>13</v>
      </c>
      <c r="D1636" s="8" t="s">
        <v>15</v>
      </c>
      <c r="E1636" s="8" t="s">
        <v>15</v>
      </c>
      <c r="F1636" s="9">
        <f t="shared" si="58"/>
        <v>-9300000</v>
      </c>
      <c r="G1636" s="9">
        <v>-93</v>
      </c>
      <c r="H1636" s="10">
        <v>-9985317</v>
      </c>
      <c r="I1636" s="11">
        <v>44996969035.867249</v>
      </c>
      <c r="J1636" s="11">
        <v>455251</v>
      </c>
      <c r="K1636" s="11">
        <v>98839.912566622035</v>
      </c>
      <c r="L1636" s="12">
        <v>793205.13130415045</v>
      </c>
      <c r="M1636" s="11">
        <v>1361</v>
      </c>
      <c r="N1636" s="13"/>
      <c r="O1636" t="str">
        <f t="shared" si="59"/>
        <v/>
      </c>
    </row>
    <row r="1637" spans="1:15" hidden="1">
      <c r="A1637" s="41">
        <v>2.2025000000000001</v>
      </c>
      <c r="B1637" s="14">
        <v>45694</v>
      </c>
      <c r="C1637" s="8" t="s">
        <v>13</v>
      </c>
      <c r="D1637" s="8" t="s">
        <v>15</v>
      </c>
      <c r="E1637" s="8" t="s">
        <v>15</v>
      </c>
      <c r="F1637" s="9">
        <f t="shared" si="58"/>
        <v>-9300000</v>
      </c>
      <c r="G1637" s="9">
        <v>-93</v>
      </c>
      <c r="H1637" s="10">
        <v>-9985317</v>
      </c>
      <c r="I1637" s="11">
        <v>44987776923.99855</v>
      </c>
      <c r="J1637" s="11">
        <v>455158</v>
      </c>
      <c r="K1637" s="11">
        <v>98839.912566622035</v>
      </c>
      <c r="L1637" s="12">
        <v>793205.13130415045</v>
      </c>
      <c r="M1637" s="11">
        <v>1362</v>
      </c>
      <c r="N1637" s="13"/>
      <c r="O1637" t="str">
        <f t="shared" si="59"/>
        <v/>
      </c>
    </row>
    <row r="1638" spans="1:15" hidden="1">
      <c r="A1638" s="41">
        <v>2.2025000000000001</v>
      </c>
      <c r="B1638" s="14">
        <v>45694</v>
      </c>
      <c r="C1638" s="8" t="s">
        <v>13</v>
      </c>
      <c r="D1638" s="8" t="s">
        <v>15</v>
      </c>
      <c r="E1638" s="8" t="s">
        <v>15</v>
      </c>
      <c r="F1638" s="9">
        <f t="shared" si="58"/>
        <v>-9300000</v>
      </c>
      <c r="G1638" s="9">
        <v>-93</v>
      </c>
      <c r="H1638" s="10">
        <v>-9985317</v>
      </c>
      <c r="I1638" s="11">
        <v>44978584812.129852</v>
      </c>
      <c r="J1638" s="11">
        <v>455065</v>
      </c>
      <c r="K1638" s="11">
        <v>98839.912566622035</v>
      </c>
      <c r="L1638" s="12">
        <v>793205.13130415045</v>
      </c>
      <c r="M1638" s="11">
        <v>1363</v>
      </c>
      <c r="N1638" s="13"/>
      <c r="O1638" t="str">
        <f t="shared" si="59"/>
        <v/>
      </c>
    </row>
    <row r="1639" spans="1:15" hidden="1">
      <c r="A1639" s="41">
        <v>2.2025000000000001</v>
      </c>
      <c r="B1639" s="14">
        <v>45694</v>
      </c>
      <c r="C1639" s="8" t="s">
        <v>13</v>
      </c>
      <c r="D1639" s="8" t="s">
        <v>15</v>
      </c>
      <c r="E1639" s="8" t="s">
        <v>15</v>
      </c>
      <c r="F1639" s="9">
        <f t="shared" si="58"/>
        <v>-9300000</v>
      </c>
      <c r="G1639" s="9">
        <v>-93</v>
      </c>
      <c r="H1639" s="10">
        <v>-9985317</v>
      </c>
      <c r="I1639" s="11">
        <v>44969392700.261154</v>
      </c>
      <c r="J1639" s="11">
        <v>454972</v>
      </c>
      <c r="K1639" s="11">
        <v>98839.912566622035</v>
      </c>
      <c r="L1639" s="12">
        <v>793205.13130415045</v>
      </c>
      <c r="M1639" s="11">
        <v>1364</v>
      </c>
      <c r="N1639" s="13"/>
      <c r="O1639" t="str">
        <f t="shared" si="59"/>
        <v/>
      </c>
    </row>
    <row r="1640" spans="1:15" hidden="1">
      <c r="A1640" s="41">
        <v>2.2025000000000001</v>
      </c>
      <c r="B1640" s="14">
        <v>45694</v>
      </c>
      <c r="C1640" s="8" t="s">
        <v>13</v>
      </c>
      <c r="D1640" s="8" t="s">
        <v>15</v>
      </c>
      <c r="E1640" s="8" t="s">
        <v>15</v>
      </c>
      <c r="F1640" s="9">
        <f t="shared" si="58"/>
        <v>-9300000</v>
      </c>
      <c r="G1640" s="9">
        <v>-93</v>
      </c>
      <c r="H1640" s="10">
        <v>-9985317</v>
      </c>
      <c r="I1640" s="11">
        <v>44960200588.392456</v>
      </c>
      <c r="J1640" s="11">
        <v>454879</v>
      </c>
      <c r="K1640" s="11">
        <v>98839.912566622035</v>
      </c>
      <c r="L1640" s="12">
        <v>793205.13130415045</v>
      </c>
      <c r="M1640" s="11">
        <v>1365</v>
      </c>
      <c r="N1640" s="13"/>
      <c r="O1640" t="str">
        <f t="shared" si="59"/>
        <v/>
      </c>
    </row>
    <row r="1641" spans="1:15" hidden="1">
      <c r="A1641" s="41">
        <v>2.2025000000000001</v>
      </c>
      <c r="B1641" s="14">
        <v>45694</v>
      </c>
      <c r="C1641" s="8" t="s">
        <v>13</v>
      </c>
      <c r="D1641" s="8" t="s">
        <v>15</v>
      </c>
      <c r="E1641" s="8" t="s">
        <v>15</v>
      </c>
      <c r="F1641" s="9">
        <f t="shared" si="58"/>
        <v>-9300000</v>
      </c>
      <c r="G1641" s="9">
        <v>-93</v>
      </c>
      <c r="H1641" s="10">
        <v>-9985317</v>
      </c>
      <c r="I1641" s="11">
        <v>44951008476.523758</v>
      </c>
      <c r="J1641" s="11">
        <v>454786</v>
      </c>
      <c r="K1641" s="11">
        <v>98839.912566622035</v>
      </c>
      <c r="L1641" s="12">
        <v>793205.13130415045</v>
      </c>
      <c r="M1641" s="11">
        <v>1366</v>
      </c>
      <c r="N1641" s="13"/>
      <c r="O1641" t="str">
        <f t="shared" si="59"/>
        <v/>
      </c>
    </row>
    <row r="1642" spans="1:15" hidden="1">
      <c r="A1642" s="41">
        <v>2.2025000000000001</v>
      </c>
      <c r="B1642" s="14">
        <v>45694</v>
      </c>
      <c r="C1642" s="8" t="s">
        <v>13</v>
      </c>
      <c r="D1642" s="8" t="s">
        <v>15</v>
      </c>
      <c r="E1642" s="8" t="s">
        <v>15</v>
      </c>
      <c r="F1642" s="9">
        <f t="shared" si="58"/>
        <v>-9300000</v>
      </c>
      <c r="G1642" s="9">
        <v>-93</v>
      </c>
      <c r="H1642" s="10">
        <v>-9985317</v>
      </c>
      <c r="I1642" s="11">
        <v>44941816364.65506</v>
      </c>
      <c r="J1642" s="11">
        <v>454693</v>
      </c>
      <c r="K1642" s="11">
        <v>98839.912566622035</v>
      </c>
      <c r="L1642" s="12">
        <v>793205.13130415045</v>
      </c>
      <c r="M1642" s="11">
        <v>1367</v>
      </c>
      <c r="N1642" s="13"/>
      <c r="O1642" t="str">
        <f t="shared" si="59"/>
        <v/>
      </c>
    </row>
    <row r="1643" spans="1:15" hidden="1">
      <c r="A1643" s="41">
        <v>2.2025000000000001</v>
      </c>
      <c r="B1643" s="14">
        <v>45694</v>
      </c>
      <c r="C1643" s="8" t="s">
        <v>13</v>
      </c>
      <c r="D1643" s="8" t="s">
        <v>15</v>
      </c>
      <c r="E1643" s="8" t="s">
        <v>15</v>
      </c>
      <c r="F1643" s="9">
        <f t="shared" si="58"/>
        <v>-3700000</v>
      </c>
      <c r="G1643" s="9">
        <v>-37</v>
      </c>
      <c r="H1643" s="10">
        <v>-3972653</v>
      </c>
      <c r="I1643" s="11">
        <v>44938159287.890099</v>
      </c>
      <c r="J1643" s="11">
        <v>454656</v>
      </c>
      <c r="K1643" s="11">
        <v>98839.912566622035</v>
      </c>
      <c r="L1643" s="12">
        <v>315576.23503498454</v>
      </c>
      <c r="M1643" s="11">
        <v>1368</v>
      </c>
      <c r="N1643" s="13"/>
      <c r="O1643" t="str">
        <f t="shared" si="59"/>
        <v/>
      </c>
    </row>
    <row r="1644" spans="1:15" hidden="1">
      <c r="A1644" s="41">
        <v>2.2025000000000001</v>
      </c>
      <c r="B1644" s="14">
        <v>45694</v>
      </c>
      <c r="C1644" s="8" t="s">
        <v>13</v>
      </c>
      <c r="D1644" s="8" t="s">
        <v>15</v>
      </c>
      <c r="E1644" s="8" t="s">
        <v>15</v>
      </c>
      <c r="F1644" s="9">
        <f t="shared" si="58"/>
        <v>-3700000</v>
      </c>
      <c r="G1644" s="9">
        <v>-37</v>
      </c>
      <c r="H1644" s="10">
        <v>-3972653</v>
      </c>
      <c r="I1644" s="11">
        <v>44934502211.125137</v>
      </c>
      <c r="J1644" s="11">
        <v>454619</v>
      </c>
      <c r="K1644" s="11">
        <v>98839.912566622035</v>
      </c>
      <c r="L1644" s="12">
        <v>315576.23503498454</v>
      </c>
      <c r="M1644" s="11">
        <v>1369</v>
      </c>
      <c r="N1644" s="13"/>
      <c r="O1644" t="str">
        <f t="shared" si="59"/>
        <v/>
      </c>
    </row>
    <row r="1645" spans="1:15" hidden="1">
      <c r="A1645" s="41">
        <v>2.2025000000000001</v>
      </c>
      <c r="B1645" s="14">
        <v>45694</v>
      </c>
      <c r="C1645" s="8" t="s">
        <v>13</v>
      </c>
      <c r="D1645" s="8" t="s">
        <v>15</v>
      </c>
      <c r="E1645" s="8" t="s">
        <v>15</v>
      </c>
      <c r="F1645" s="9">
        <f t="shared" si="58"/>
        <v>-900000</v>
      </c>
      <c r="G1645" s="9">
        <v>-9</v>
      </c>
      <c r="H1645" s="10">
        <v>-966321</v>
      </c>
      <c r="I1645" s="11">
        <v>44933612651.912041</v>
      </c>
      <c r="J1645" s="11">
        <v>454610</v>
      </c>
      <c r="K1645" s="11">
        <v>98839.912566622035</v>
      </c>
      <c r="L1645" s="12">
        <v>76761.786900401697</v>
      </c>
      <c r="M1645" s="11">
        <v>1370</v>
      </c>
      <c r="N1645" s="13"/>
      <c r="O1645" t="str">
        <f t="shared" si="59"/>
        <v/>
      </c>
    </row>
    <row r="1646" spans="1:15" hidden="1">
      <c r="A1646" s="41">
        <v>2.2025000000000001</v>
      </c>
      <c r="B1646" s="14">
        <v>45694</v>
      </c>
      <c r="C1646" s="8" t="s">
        <v>13</v>
      </c>
      <c r="D1646" s="8" t="s">
        <v>14</v>
      </c>
      <c r="E1646" s="8" t="s">
        <v>14</v>
      </c>
      <c r="F1646" s="9">
        <f t="shared" si="58"/>
        <v>-2400000</v>
      </c>
      <c r="G1646" s="9">
        <v>-24</v>
      </c>
      <c r="H1646" s="10">
        <v>-2525256</v>
      </c>
      <c r="I1646" s="11">
        <v>18395237943.355228</v>
      </c>
      <c r="J1646" s="11">
        <v>184028</v>
      </c>
      <c r="K1646" s="11">
        <v>99958.908119173328</v>
      </c>
      <c r="L1646" s="12">
        <v>126242.20513984002</v>
      </c>
      <c r="M1646" s="11">
        <v>266</v>
      </c>
      <c r="N1646" s="13"/>
      <c r="O1646" t="str">
        <f t="shared" si="59"/>
        <v/>
      </c>
    </row>
    <row r="1647" spans="1:15" hidden="1">
      <c r="A1647" s="41">
        <v>2.2025000000000001</v>
      </c>
      <c r="B1647" s="14">
        <v>45694</v>
      </c>
      <c r="C1647" s="8" t="s">
        <v>13</v>
      </c>
      <c r="D1647" s="8" t="s">
        <v>15</v>
      </c>
      <c r="E1647" s="8" t="s">
        <v>15</v>
      </c>
      <c r="F1647" s="9">
        <f t="shared" si="58"/>
        <v>-5900000</v>
      </c>
      <c r="G1647" s="9">
        <v>-59</v>
      </c>
      <c r="H1647" s="10">
        <v>-6334771</v>
      </c>
      <c r="I1647" s="11">
        <v>44927781097.07061</v>
      </c>
      <c r="J1647" s="11">
        <v>454551</v>
      </c>
      <c r="K1647" s="11">
        <v>98839.912566622035</v>
      </c>
      <c r="L1647" s="12">
        <v>503216.15856929962</v>
      </c>
      <c r="M1647" s="11">
        <v>1371</v>
      </c>
      <c r="N1647" s="13"/>
      <c r="O1647" t="str">
        <f t="shared" si="59"/>
        <v/>
      </c>
    </row>
    <row r="1648" spans="1:15" hidden="1">
      <c r="A1648" s="41">
        <v>2.2025000000000001</v>
      </c>
      <c r="B1648" s="14">
        <v>45694</v>
      </c>
      <c r="C1648" s="8" t="s">
        <v>13</v>
      </c>
      <c r="D1648" s="8" t="s">
        <v>15</v>
      </c>
      <c r="E1648" s="8" t="s">
        <v>15</v>
      </c>
      <c r="F1648" s="9">
        <f t="shared" si="58"/>
        <v>-900000</v>
      </c>
      <c r="G1648" s="9">
        <v>-9</v>
      </c>
      <c r="H1648" s="10">
        <v>-966321</v>
      </c>
      <c r="I1648" s="11">
        <v>44926891537.857513</v>
      </c>
      <c r="J1648" s="11">
        <v>454542</v>
      </c>
      <c r="K1648" s="11">
        <v>98839.912566622035</v>
      </c>
      <c r="L1648" s="12">
        <v>76761.786900401697</v>
      </c>
      <c r="M1648" s="11">
        <v>1372</v>
      </c>
      <c r="N1648" s="13"/>
      <c r="O1648" t="str">
        <f t="shared" si="59"/>
        <v/>
      </c>
    </row>
    <row r="1649" spans="1:15" hidden="1">
      <c r="A1649" s="41">
        <v>2.2025000000000001</v>
      </c>
      <c r="B1649" s="14">
        <v>45694</v>
      </c>
      <c r="C1649" s="8" t="s">
        <v>13</v>
      </c>
      <c r="D1649" s="8" t="s">
        <v>15</v>
      </c>
      <c r="E1649" s="8" t="s">
        <v>15</v>
      </c>
      <c r="F1649" s="9">
        <f t="shared" si="58"/>
        <v>-4700000</v>
      </c>
      <c r="G1649" s="9">
        <v>-47</v>
      </c>
      <c r="H1649" s="10">
        <v>-5046343</v>
      </c>
      <c r="I1649" s="11">
        <v>44922246061.966881</v>
      </c>
      <c r="J1649" s="11">
        <v>454495</v>
      </c>
      <c r="K1649" s="11">
        <v>98839.912566622035</v>
      </c>
      <c r="L1649" s="12">
        <v>400867.1093687648</v>
      </c>
      <c r="M1649" s="11">
        <v>1373</v>
      </c>
      <c r="N1649" s="13"/>
      <c r="O1649" t="str">
        <f t="shared" si="59"/>
        <v/>
      </c>
    </row>
    <row r="1650" spans="1:15" hidden="1">
      <c r="A1650" s="41">
        <v>2.2025000000000001</v>
      </c>
      <c r="B1650" s="14">
        <v>45694</v>
      </c>
      <c r="C1650" s="8" t="s">
        <v>13</v>
      </c>
      <c r="D1650" s="8" t="s">
        <v>15</v>
      </c>
      <c r="E1650" s="8" t="s">
        <v>15</v>
      </c>
      <c r="F1650" s="9">
        <f t="shared" si="58"/>
        <v>-6900000</v>
      </c>
      <c r="G1650" s="9">
        <v>-69</v>
      </c>
      <c r="H1650" s="10">
        <v>-7408461</v>
      </c>
      <c r="I1650" s="11">
        <v>44915426107.999786</v>
      </c>
      <c r="J1650" s="11">
        <v>454426</v>
      </c>
      <c r="K1650" s="11">
        <v>98839.912566622035</v>
      </c>
      <c r="L1650" s="12">
        <v>588507.03290307987</v>
      </c>
      <c r="M1650" s="11">
        <v>1374</v>
      </c>
      <c r="N1650" s="13"/>
      <c r="O1650" t="str">
        <f t="shared" si="59"/>
        <v/>
      </c>
    </row>
    <row r="1651" spans="1:15" hidden="1">
      <c r="A1651" s="41">
        <v>2.2025000000000001</v>
      </c>
      <c r="B1651" s="14">
        <v>45694</v>
      </c>
      <c r="C1651" s="8" t="s">
        <v>13</v>
      </c>
      <c r="D1651" s="8" t="s">
        <v>15</v>
      </c>
      <c r="E1651" s="8" t="s">
        <v>15</v>
      </c>
      <c r="F1651" s="9">
        <f t="shared" si="58"/>
        <v>-1400000</v>
      </c>
      <c r="G1651" s="9">
        <v>-14</v>
      </c>
      <c r="H1651" s="10">
        <v>-1503166</v>
      </c>
      <c r="I1651" s="11">
        <v>44914042349.223854</v>
      </c>
      <c r="J1651" s="11">
        <v>454412</v>
      </c>
      <c r="K1651" s="11">
        <v>98839.912566622035</v>
      </c>
      <c r="L1651" s="12">
        <v>119407.22406729148</v>
      </c>
      <c r="M1651" s="11">
        <v>1375</v>
      </c>
      <c r="N1651" s="13"/>
      <c r="O1651" t="str">
        <f t="shared" si="59"/>
        <v/>
      </c>
    </row>
    <row r="1652" spans="1:15" hidden="1">
      <c r="A1652" s="41">
        <v>2.2025000000000001</v>
      </c>
      <c r="B1652" s="14">
        <v>45694</v>
      </c>
      <c r="C1652" s="8" t="s">
        <v>13</v>
      </c>
      <c r="D1652" s="8" t="s">
        <v>15</v>
      </c>
      <c r="E1652" s="8" t="s">
        <v>15</v>
      </c>
      <c r="F1652" s="9">
        <f t="shared" si="58"/>
        <v>-24000000</v>
      </c>
      <c r="G1652" s="9">
        <v>-240</v>
      </c>
      <c r="H1652" s="10">
        <v>-25768560</v>
      </c>
      <c r="I1652" s="11">
        <v>44890320770.207863</v>
      </c>
      <c r="J1652" s="11">
        <v>454172</v>
      </c>
      <c r="K1652" s="11">
        <v>98839.912566622035</v>
      </c>
      <c r="L1652" s="12">
        <v>2046980.9840107113</v>
      </c>
      <c r="M1652" s="11">
        <v>1376</v>
      </c>
      <c r="N1652" s="13"/>
      <c r="O1652" t="str">
        <f t="shared" si="59"/>
        <v/>
      </c>
    </row>
    <row r="1653" spans="1:15" hidden="1">
      <c r="A1653" s="41">
        <v>2.2025000000000001</v>
      </c>
      <c r="B1653" s="14">
        <v>45694</v>
      </c>
      <c r="C1653" s="8" t="s">
        <v>13</v>
      </c>
      <c r="D1653" s="8" t="s">
        <v>15</v>
      </c>
      <c r="E1653" s="8" t="s">
        <v>15</v>
      </c>
      <c r="F1653" s="9">
        <f t="shared" si="58"/>
        <v>-1800000</v>
      </c>
      <c r="G1653" s="9">
        <v>-18</v>
      </c>
      <c r="H1653" s="10">
        <v>-1932642</v>
      </c>
      <c r="I1653" s="11">
        <v>44888541651.781662</v>
      </c>
      <c r="J1653" s="11">
        <v>454154</v>
      </c>
      <c r="K1653" s="11">
        <v>98839.912566622035</v>
      </c>
      <c r="L1653" s="12">
        <v>153523.57380080339</v>
      </c>
      <c r="M1653" s="11">
        <v>1377</v>
      </c>
      <c r="N1653" s="13"/>
      <c r="O1653" t="str">
        <f t="shared" si="59"/>
        <v/>
      </c>
    </row>
    <row r="1654" spans="1:15" hidden="1">
      <c r="A1654" s="41">
        <v>2.2025000000000001</v>
      </c>
      <c r="B1654" s="14">
        <v>45694</v>
      </c>
      <c r="C1654" s="8" t="s">
        <v>13</v>
      </c>
      <c r="D1654" s="8" t="s">
        <v>15</v>
      </c>
      <c r="E1654" s="8" t="s">
        <v>15</v>
      </c>
      <c r="F1654" s="9">
        <f t="shared" si="58"/>
        <v>-2700000</v>
      </c>
      <c r="G1654" s="9">
        <v>-27</v>
      </c>
      <c r="H1654" s="10">
        <v>-2898963</v>
      </c>
      <c r="I1654" s="11">
        <v>44885872974.142365</v>
      </c>
      <c r="J1654" s="11">
        <v>454127</v>
      </c>
      <c r="K1654" s="11">
        <v>98839.912566622035</v>
      </c>
      <c r="L1654" s="12">
        <v>230285.36070120521</v>
      </c>
      <c r="M1654" s="11">
        <v>1378</v>
      </c>
      <c r="N1654" s="13"/>
      <c r="O1654" t="str">
        <f t="shared" si="59"/>
        <v/>
      </c>
    </row>
    <row r="1655" spans="1:15" hidden="1">
      <c r="A1655" s="41">
        <v>2.2025000000000001</v>
      </c>
      <c r="B1655" s="14">
        <v>45694</v>
      </c>
      <c r="C1655" s="8" t="s">
        <v>13</v>
      </c>
      <c r="D1655" s="8" t="s">
        <v>14</v>
      </c>
      <c r="E1655" s="8" t="s">
        <v>14</v>
      </c>
      <c r="F1655" s="9">
        <f t="shared" si="58"/>
        <v>-4500000</v>
      </c>
      <c r="G1655" s="9">
        <v>-45</v>
      </c>
      <c r="H1655" s="10">
        <v>-4734855</v>
      </c>
      <c r="I1655" s="11">
        <v>18390739792.489864</v>
      </c>
      <c r="J1655" s="11">
        <v>183983</v>
      </c>
      <c r="K1655" s="11">
        <v>99958.908119173328</v>
      </c>
      <c r="L1655" s="12">
        <v>236704.13463720027</v>
      </c>
      <c r="M1655" s="11">
        <v>267</v>
      </c>
      <c r="N1655" s="13"/>
      <c r="O1655" t="str">
        <f t="shared" si="59"/>
        <v/>
      </c>
    </row>
    <row r="1656" spans="1:15" hidden="1">
      <c r="A1656" s="41">
        <v>2.2025000000000001</v>
      </c>
      <c r="B1656" s="14">
        <v>45694</v>
      </c>
      <c r="C1656" s="8" t="s">
        <v>13</v>
      </c>
      <c r="D1656" s="8" t="s">
        <v>15</v>
      </c>
      <c r="E1656" s="8" t="s">
        <v>15</v>
      </c>
      <c r="F1656" s="9">
        <f t="shared" si="58"/>
        <v>-2700000</v>
      </c>
      <c r="G1656" s="9">
        <v>-27</v>
      </c>
      <c r="H1656" s="10">
        <v>-2898963</v>
      </c>
      <c r="I1656" s="11">
        <v>44883204296.503067</v>
      </c>
      <c r="J1656" s="11">
        <v>454100</v>
      </c>
      <c r="K1656" s="11">
        <v>98839.912566622035</v>
      </c>
      <c r="L1656" s="12">
        <v>230285.36070120521</v>
      </c>
      <c r="M1656" s="11">
        <v>1379</v>
      </c>
      <c r="N1656" s="13"/>
      <c r="O1656" t="str">
        <f t="shared" si="59"/>
        <v/>
      </c>
    </row>
    <row r="1657" spans="1:15" hidden="1">
      <c r="A1657" s="41">
        <v>2.2025000000000001</v>
      </c>
      <c r="B1657" s="14">
        <v>45694</v>
      </c>
      <c r="C1657" s="8" t="s">
        <v>13</v>
      </c>
      <c r="D1657" s="8" t="s">
        <v>15</v>
      </c>
      <c r="E1657" s="8" t="s">
        <v>15</v>
      </c>
      <c r="F1657" s="9">
        <f t="shared" si="58"/>
        <v>-18600000</v>
      </c>
      <c r="G1657" s="9">
        <v>-186</v>
      </c>
      <c r="H1657" s="10">
        <v>-19970634</v>
      </c>
      <c r="I1657" s="11">
        <v>44864820072.765678</v>
      </c>
      <c r="J1657" s="11">
        <v>453914</v>
      </c>
      <c r="K1657" s="11">
        <v>98839.912566622035</v>
      </c>
      <c r="L1657" s="12">
        <v>1586410.2626083009</v>
      </c>
      <c r="M1657" s="11">
        <v>1380</v>
      </c>
      <c r="N1657" s="13"/>
      <c r="O1657" t="str">
        <f t="shared" si="59"/>
        <v/>
      </c>
    </row>
    <row r="1658" spans="1:15" hidden="1">
      <c r="A1658" s="41">
        <v>2.2025000000000001</v>
      </c>
      <c r="B1658" s="14">
        <v>45694</v>
      </c>
      <c r="C1658" s="8" t="s">
        <v>13</v>
      </c>
      <c r="D1658" s="8" t="s">
        <v>15</v>
      </c>
      <c r="E1658" s="8" t="s">
        <v>15</v>
      </c>
      <c r="F1658" s="9">
        <f t="shared" si="58"/>
        <v>-900000</v>
      </c>
      <c r="G1658" s="9">
        <v>-9</v>
      </c>
      <c r="H1658" s="10">
        <v>-966321</v>
      </c>
      <c r="I1658" s="11">
        <v>44863930513.552582</v>
      </c>
      <c r="J1658" s="11">
        <v>453905</v>
      </c>
      <c r="K1658" s="11">
        <v>98839.912566622035</v>
      </c>
      <c r="L1658" s="12">
        <v>76761.786900401697</v>
      </c>
      <c r="M1658" s="11">
        <v>1381</v>
      </c>
      <c r="N1658" s="13"/>
      <c r="O1658" t="str">
        <f t="shared" si="59"/>
        <v/>
      </c>
    </row>
    <row r="1659" spans="1:15" hidden="1">
      <c r="A1659" s="41">
        <v>2.2025000000000001</v>
      </c>
      <c r="B1659" s="14">
        <v>45694</v>
      </c>
      <c r="C1659" s="8" t="s">
        <v>13</v>
      </c>
      <c r="D1659" s="8" t="s">
        <v>15</v>
      </c>
      <c r="E1659" s="8" t="s">
        <v>15</v>
      </c>
      <c r="F1659" s="9">
        <f t="shared" si="58"/>
        <v>-900000</v>
      </c>
      <c r="G1659" s="9">
        <v>-9</v>
      </c>
      <c r="H1659" s="10">
        <v>-966321</v>
      </c>
      <c r="I1659" s="11">
        <v>44863040954.339485</v>
      </c>
      <c r="J1659" s="11">
        <v>453896</v>
      </c>
      <c r="K1659" s="11">
        <v>98839.912566622035</v>
      </c>
      <c r="L1659" s="12">
        <v>76761.786900401697</v>
      </c>
      <c r="M1659" s="11">
        <v>1382</v>
      </c>
      <c r="N1659" s="13"/>
      <c r="O1659" t="str">
        <f t="shared" si="59"/>
        <v/>
      </c>
    </row>
    <row r="1660" spans="1:15" hidden="1">
      <c r="A1660" s="41">
        <v>2.2025000000000001</v>
      </c>
      <c r="B1660" s="14">
        <v>45694</v>
      </c>
      <c r="C1660" s="8" t="s">
        <v>13</v>
      </c>
      <c r="D1660" s="8" t="s">
        <v>15</v>
      </c>
      <c r="E1660" s="8" t="s">
        <v>15</v>
      </c>
      <c r="F1660" s="9">
        <f t="shared" si="58"/>
        <v>-217800000</v>
      </c>
      <c r="G1660" s="9">
        <v>-2178</v>
      </c>
      <c r="H1660" s="10">
        <v>-233849682</v>
      </c>
      <c r="I1660" s="11">
        <v>44647767624.769379</v>
      </c>
      <c r="J1660" s="11">
        <v>451718</v>
      </c>
      <c r="K1660" s="11">
        <v>98839.912566622035</v>
      </c>
      <c r="L1660" s="12">
        <v>18576352.429897219</v>
      </c>
      <c r="M1660" s="11">
        <v>1383</v>
      </c>
      <c r="N1660" s="13"/>
      <c r="O1660" t="str">
        <f t="shared" si="59"/>
        <v/>
      </c>
    </row>
    <row r="1661" spans="1:15" hidden="1">
      <c r="A1661" s="41">
        <v>2.2025000000000001</v>
      </c>
      <c r="B1661" s="14">
        <v>45694</v>
      </c>
      <c r="C1661" s="8" t="s">
        <v>13</v>
      </c>
      <c r="D1661" s="8" t="s">
        <v>15</v>
      </c>
      <c r="E1661" s="8" t="s">
        <v>15</v>
      </c>
      <c r="F1661" s="9">
        <f t="shared" si="58"/>
        <v>-4600000</v>
      </c>
      <c r="G1661" s="9">
        <v>-46</v>
      </c>
      <c r="H1661" s="10">
        <v>-4938974</v>
      </c>
      <c r="I1661" s="11">
        <v>44643220988.791313</v>
      </c>
      <c r="J1661" s="11">
        <v>451672</v>
      </c>
      <c r="K1661" s="11">
        <v>98839.912566622035</v>
      </c>
      <c r="L1661" s="12">
        <v>392338.02193538658</v>
      </c>
      <c r="M1661" s="11">
        <v>1384</v>
      </c>
      <c r="N1661" s="13"/>
      <c r="O1661" t="str">
        <f t="shared" si="59"/>
        <v/>
      </c>
    </row>
    <row r="1662" spans="1:15" hidden="1">
      <c r="A1662" s="41">
        <v>2.2025000000000001</v>
      </c>
      <c r="B1662" s="14">
        <v>45694</v>
      </c>
      <c r="C1662" s="8" t="s">
        <v>13</v>
      </c>
      <c r="D1662" s="8" t="s">
        <v>15</v>
      </c>
      <c r="E1662" s="8" t="s">
        <v>15</v>
      </c>
      <c r="F1662" s="9">
        <f t="shared" si="58"/>
        <v>-7800000</v>
      </c>
      <c r="G1662" s="9">
        <v>-78</v>
      </c>
      <c r="H1662" s="10">
        <v>-8374782</v>
      </c>
      <c r="I1662" s="11">
        <v>44635511475.611115</v>
      </c>
      <c r="J1662" s="11">
        <v>451594</v>
      </c>
      <c r="K1662" s="11">
        <v>98839.912566622035</v>
      </c>
      <c r="L1662" s="12">
        <v>665268.81980348099</v>
      </c>
      <c r="M1662" s="11">
        <v>1385</v>
      </c>
      <c r="N1662" s="13"/>
      <c r="O1662" t="str">
        <f t="shared" si="59"/>
        <v/>
      </c>
    </row>
    <row r="1663" spans="1:15" hidden="1">
      <c r="A1663" s="41">
        <v>2.2025000000000001</v>
      </c>
      <c r="B1663" s="14">
        <v>45694</v>
      </c>
      <c r="C1663" s="8" t="s">
        <v>13</v>
      </c>
      <c r="D1663" s="8" t="s">
        <v>15</v>
      </c>
      <c r="E1663" s="8" t="s">
        <v>15</v>
      </c>
      <c r="F1663" s="9">
        <f t="shared" si="58"/>
        <v>-2800000</v>
      </c>
      <c r="G1663" s="9">
        <v>-28</v>
      </c>
      <c r="H1663" s="10">
        <v>-3006332</v>
      </c>
      <c r="I1663" s="11">
        <v>44632743958.05925</v>
      </c>
      <c r="J1663" s="11">
        <v>451566</v>
      </c>
      <c r="K1663" s="11">
        <v>98839.912566622035</v>
      </c>
      <c r="L1663" s="12">
        <v>238814.44813458296</v>
      </c>
      <c r="M1663" s="11">
        <v>1386</v>
      </c>
      <c r="N1663" s="13"/>
      <c r="O1663" t="str">
        <f t="shared" si="59"/>
        <v/>
      </c>
    </row>
    <row r="1664" spans="1:15" hidden="1">
      <c r="A1664" s="41">
        <v>2.2025000000000001</v>
      </c>
      <c r="B1664" s="14">
        <v>45694</v>
      </c>
      <c r="C1664" s="8" t="s">
        <v>13</v>
      </c>
      <c r="D1664" s="8" t="s">
        <v>15</v>
      </c>
      <c r="E1664" s="8" t="s">
        <v>15</v>
      </c>
      <c r="F1664" s="9">
        <f t="shared" si="58"/>
        <v>-14100000</v>
      </c>
      <c r="G1664" s="9">
        <v>-141</v>
      </c>
      <c r="H1664" s="10">
        <v>-15139029</v>
      </c>
      <c r="I1664" s="11">
        <v>44618807530.38736</v>
      </c>
      <c r="J1664" s="11">
        <v>451425</v>
      </c>
      <c r="K1664" s="11">
        <v>98839.912566622035</v>
      </c>
      <c r="L1664" s="12">
        <v>1202601.3281062935</v>
      </c>
      <c r="M1664" s="11">
        <v>1387</v>
      </c>
      <c r="N1664" s="13"/>
      <c r="O1664" t="str">
        <f t="shared" si="59"/>
        <v/>
      </c>
    </row>
    <row r="1665" spans="1:15" hidden="1">
      <c r="A1665" s="41">
        <v>2.2025000000000001</v>
      </c>
      <c r="B1665" s="14">
        <v>45694</v>
      </c>
      <c r="C1665" s="8" t="s">
        <v>13</v>
      </c>
      <c r="D1665" s="8" t="s">
        <v>15</v>
      </c>
      <c r="E1665" s="8" t="s">
        <v>15</v>
      </c>
      <c r="F1665" s="9">
        <f t="shared" si="58"/>
        <v>-9500000</v>
      </c>
      <c r="G1665" s="9">
        <v>-95</v>
      </c>
      <c r="H1665" s="10">
        <v>-10200055</v>
      </c>
      <c r="I1665" s="11">
        <v>44609417738.693527</v>
      </c>
      <c r="J1665" s="11">
        <v>451330</v>
      </c>
      <c r="K1665" s="11">
        <v>98839.912566622035</v>
      </c>
      <c r="L1665" s="12">
        <v>810263.30617090687</v>
      </c>
      <c r="M1665" s="11">
        <v>1388</v>
      </c>
      <c r="N1665" s="13"/>
      <c r="O1665" t="str">
        <f t="shared" si="59"/>
        <v/>
      </c>
    </row>
    <row r="1666" spans="1:15" hidden="1">
      <c r="A1666" s="41">
        <v>2.2025000000000001</v>
      </c>
      <c r="B1666" s="14">
        <v>45694</v>
      </c>
      <c r="C1666" s="8" t="s">
        <v>13</v>
      </c>
      <c r="D1666" s="8" t="s">
        <v>15</v>
      </c>
      <c r="E1666" s="8" t="s">
        <v>15</v>
      </c>
      <c r="F1666" s="9">
        <f t="shared" si="58"/>
        <v>-27900000</v>
      </c>
      <c r="G1666" s="9">
        <v>-279</v>
      </c>
      <c r="H1666" s="10">
        <v>-29955951</v>
      </c>
      <c r="I1666" s="11">
        <v>44581841403.08744</v>
      </c>
      <c r="J1666" s="11">
        <v>451051</v>
      </c>
      <c r="K1666" s="11">
        <v>98839.912566622035</v>
      </c>
      <c r="L1666" s="12">
        <v>2379615.3939124532</v>
      </c>
      <c r="M1666" s="11">
        <v>1389</v>
      </c>
      <c r="N1666" s="13"/>
      <c r="O1666" t="str">
        <f t="shared" si="59"/>
        <v/>
      </c>
    </row>
    <row r="1667" spans="1:15" hidden="1">
      <c r="A1667" s="41">
        <v>2.2025000000000001</v>
      </c>
      <c r="B1667" s="14">
        <v>45694</v>
      </c>
      <c r="C1667" s="8" t="s">
        <v>13</v>
      </c>
      <c r="D1667" s="8" t="s">
        <v>15</v>
      </c>
      <c r="E1667" s="8" t="s">
        <v>15</v>
      </c>
      <c r="F1667" s="9">
        <f t="shared" si="58"/>
        <v>-900000</v>
      </c>
      <c r="G1667" s="9">
        <v>-9</v>
      </c>
      <c r="H1667" s="10">
        <v>-966321</v>
      </c>
      <c r="I1667" s="11">
        <v>44580951843.874344</v>
      </c>
      <c r="J1667" s="11">
        <v>451042</v>
      </c>
      <c r="K1667" s="11">
        <v>98839.912566622035</v>
      </c>
      <c r="L1667" s="12">
        <v>76761.786900401697</v>
      </c>
      <c r="M1667" s="11">
        <v>1390</v>
      </c>
      <c r="N1667" s="13"/>
      <c r="O1667" t="str">
        <f t="shared" si="59"/>
        <v/>
      </c>
    </row>
    <row r="1668" spans="1:15" hidden="1">
      <c r="A1668" s="41">
        <v>2.2025000000000001</v>
      </c>
      <c r="B1668" s="14">
        <v>45694</v>
      </c>
      <c r="C1668" s="8" t="s">
        <v>13</v>
      </c>
      <c r="D1668" s="8" t="s">
        <v>15</v>
      </c>
      <c r="E1668" s="8" t="s">
        <v>15</v>
      </c>
      <c r="F1668" s="9">
        <f t="shared" si="58"/>
        <v>-9300000</v>
      </c>
      <c r="G1668" s="9">
        <v>-93</v>
      </c>
      <c r="H1668" s="10">
        <v>-9985317</v>
      </c>
      <c r="I1668" s="11">
        <v>44571759732.005646</v>
      </c>
      <c r="J1668" s="11">
        <v>450949</v>
      </c>
      <c r="K1668" s="11">
        <v>98839.912566622035</v>
      </c>
      <c r="L1668" s="12">
        <v>793205.13130415045</v>
      </c>
      <c r="M1668" s="11">
        <v>1391</v>
      </c>
      <c r="N1668" s="13"/>
      <c r="O1668" t="str">
        <f t="shared" si="59"/>
        <v/>
      </c>
    </row>
    <row r="1669" spans="1:15" hidden="1">
      <c r="A1669" s="41">
        <v>2.2025000000000001</v>
      </c>
      <c r="B1669" s="14">
        <v>45694</v>
      </c>
      <c r="C1669" s="8" t="s">
        <v>13</v>
      </c>
      <c r="D1669" s="8" t="s">
        <v>15</v>
      </c>
      <c r="E1669" s="8" t="s">
        <v>15</v>
      </c>
      <c r="F1669" s="9">
        <f t="shared" si="58"/>
        <v>-6600000</v>
      </c>
      <c r="G1669" s="9">
        <v>-66</v>
      </c>
      <c r="H1669" s="10">
        <v>-7086354</v>
      </c>
      <c r="I1669" s="11">
        <v>44565236297.776245</v>
      </c>
      <c r="J1669" s="11">
        <v>450883</v>
      </c>
      <c r="K1669" s="11">
        <v>98839.912566622035</v>
      </c>
      <c r="L1669" s="12">
        <v>562919.77060294524</v>
      </c>
      <c r="M1669" s="11">
        <v>1392</v>
      </c>
      <c r="N1669" s="13"/>
      <c r="O1669" t="str">
        <f t="shared" si="59"/>
        <v/>
      </c>
    </row>
    <row r="1670" spans="1:15" hidden="1">
      <c r="A1670" s="41">
        <v>2.2025000000000001</v>
      </c>
      <c r="B1670" s="14">
        <v>45694</v>
      </c>
      <c r="C1670" s="8" t="s">
        <v>13</v>
      </c>
      <c r="D1670" s="8" t="s">
        <v>15</v>
      </c>
      <c r="E1670" s="8" t="s">
        <v>15</v>
      </c>
      <c r="F1670" s="9">
        <f t="shared" si="58"/>
        <v>-1000000</v>
      </c>
      <c r="G1670" s="9">
        <v>-10</v>
      </c>
      <c r="H1670" s="10">
        <v>-1073690</v>
      </c>
      <c r="I1670" s="11">
        <v>44564247898.650581</v>
      </c>
      <c r="J1670" s="11">
        <v>450873</v>
      </c>
      <c r="K1670" s="11">
        <v>98839.912566622035</v>
      </c>
      <c r="L1670" s="12">
        <v>85290.874333779677</v>
      </c>
      <c r="M1670" s="11">
        <v>1393</v>
      </c>
      <c r="N1670" s="13"/>
      <c r="O1670" t="str">
        <f t="shared" si="59"/>
        <v/>
      </c>
    </row>
    <row r="1671" spans="1:15" hidden="1">
      <c r="A1671" s="41">
        <v>2.2025000000000001</v>
      </c>
      <c r="B1671" s="14">
        <v>45694</v>
      </c>
      <c r="C1671" s="8" t="s">
        <v>13</v>
      </c>
      <c r="D1671" s="8" t="s">
        <v>15</v>
      </c>
      <c r="E1671" s="8" t="s">
        <v>15</v>
      </c>
      <c r="F1671" s="9">
        <f t="shared" si="58"/>
        <v>-55800000</v>
      </c>
      <c r="G1671" s="9">
        <v>-558</v>
      </c>
      <c r="H1671" s="10">
        <v>-59911902</v>
      </c>
      <c r="I1671" s="11">
        <v>44509095227.438408</v>
      </c>
      <c r="J1671" s="11">
        <v>450315</v>
      </c>
      <c r="K1671" s="11">
        <v>98839.912566622035</v>
      </c>
      <c r="L1671" s="12">
        <v>4759230.7878249064</v>
      </c>
      <c r="M1671" s="11">
        <v>1394</v>
      </c>
      <c r="N1671" s="13"/>
      <c r="O1671" t="str">
        <f t="shared" si="59"/>
        <v/>
      </c>
    </row>
    <row r="1672" spans="1:15" hidden="1">
      <c r="A1672" s="41">
        <v>2.2025000000000001</v>
      </c>
      <c r="B1672" s="14">
        <v>45694</v>
      </c>
      <c r="C1672" s="8" t="s">
        <v>13</v>
      </c>
      <c r="D1672" s="8" t="s">
        <v>15</v>
      </c>
      <c r="E1672" s="8" t="s">
        <v>15</v>
      </c>
      <c r="F1672" s="9">
        <f t="shared" si="58"/>
        <v>-7700000</v>
      </c>
      <c r="G1672" s="9">
        <v>-77</v>
      </c>
      <c r="H1672" s="10">
        <v>-8267413</v>
      </c>
      <c r="I1672" s="11">
        <v>44501484554.170776</v>
      </c>
      <c r="J1672" s="11">
        <v>450238</v>
      </c>
      <c r="K1672" s="11">
        <v>98839.912566622035</v>
      </c>
      <c r="L1672" s="12">
        <v>656739.73237010371</v>
      </c>
      <c r="M1672" s="11">
        <v>1395</v>
      </c>
      <c r="N1672" s="13"/>
      <c r="O1672" t="str">
        <f t="shared" si="59"/>
        <v/>
      </c>
    </row>
    <row r="1673" spans="1:15" hidden="1">
      <c r="A1673" s="41">
        <v>2.2025000000000001</v>
      </c>
      <c r="B1673" s="14">
        <v>45694</v>
      </c>
      <c r="C1673" s="8" t="s">
        <v>13</v>
      </c>
      <c r="D1673" s="8" t="s">
        <v>15</v>
      </c>
      <c r="E1673" s="8" t="s">
        <v>15</v>
      </c>
      <c r="F1673" s="9">
        <f t="shared" si="58"/>
        <v>-6100000</v>
      </c>
      <c r="G1673" s="9">
        <v>-61</v>
      </c>
      <c r="H1673" s="10">
        <v>-6549509</v>
      </c>
      <c r="I1673" s="11">
        <v>44495455319.504211</v>
      </c>
      <c r="J1673" s="11">
        <v>450177</v>
      </c>
      <c r="K1673" s="11">
        <v>98839.912566622035</v>
      </c>
      <c r="L1673" s="12">
        <v>520274.33343605604</v>
      </c>
      <c r="M1673" s="11">
        <v>1396</v>
      </c>
      <c r="N1673" s="13"/>
      <c r="O1673" t="str">
        <f t="shared" si="59"/>
        <v/>
      </c>
    </row>
    <row r="1674" spans="1:15" hidden="1">
      <c r="A1674" s="41">
        <v>2.2025000000000001</v>
      </c>
      <c r="B1674" s="14">
        <v>45694</v>
      </c>
      <c r="C1674" s="8" t="s">
        <v>13</v>
      </c>
      <c r="D1674" s="8" t="s">
        <v>15</v>
      </c>
      <c r="E1674" s="8" t="s">
        <v>15</v>
      </c>
      <c r="F1674" s="9">
        <f t="shared" ref="F1674:F1737" si="60">100000*G1674</f>
        <v>-13400000</v>
      </c>
      <c r="G1674" s="9">
        <v>-134</v>
      </c>
      <c r="H1674" s="10">
        <v>-14387446</v>
      </c>
      <c r="I1674" s="11">
        <v>44482210771.220284</v>
      </c>
      <c r="J1674" s="11">
        <v>450043</v>
      </c>
      <c r="K1674" s="11">
        <v>98839.912566622035</v>
      </c>
      <c r="L1674" s="12">
        <v>1142897.7160726469</v>
      </c>
      <c r="M1674" s="11">
        <v>1397</v>
      </c>
      <c r="N1674" s="13"/>
      <c r="O1674" t="str">
        <f t="shared" si="59"/>
        <v/>
      </c>
    </row>
    <row r="1675" spans="1:15" hidden="1">
      <c r="A1675" s="41">
        <v>2.2025000000000001</v>
      </c>
      <c r="B1675" s="14">
        <v>45694</v>
      </c>
      <c r="C1675" s="8" t="s">
        <v>13</v>
      </c>
      <c r="D1675" s="8" t="s">
        <v>15</v>
      </c>
      <c r="E1675" s="8" t="s">
        <v>15</v>
      </c>
      <c r="F1675" s="9">
        <f t="shared" si="60"/>
        <v>-4600000</v>
      </c>
      <c r="G1675" s="9">
        <v>-46</v>
      </c>
      <c r="H1675" s="10">
        <v>-4938974</v>
      </c>
      <c r="I1675" s="11">
        <v>44477664135.242218</v>
      </c>
      <c r="J1675" s="11">
        <v>449997</v>
      </c>
      <c r="K1675" s="11">
        <v>98839.912566622035</v>
      </c>
      <c r="L1675" s="12">
        <v>392338.02193538658</v>
      </c>
      <c r="M1675" s="11">
        <v>1398</v>
      </c>
      <c r="N1675" s="13"/>
      <c r="O1675" t="str">
        <f t="shared" si="59"/>
        <v/>
      </c>
    </row>
    <row r="1676" spans="1:15" hidden="1">
      <c r="A1676" s="41">
        <v>2.2025000000000001</v>
      </c>
      <c r="B1676" s="14">
        <v>45694</v>
      </c>
      <c r="C1676" s="8" t="s">
        <v>13</v>
      </c>
      <c r="D1676" s="8" t="s">
        <v>15</v>
      </c>
      <c r="E1676" s="8" t="s">
        <v>15</v>
      </c>
      <c r="F1676" s="9">
        <f t="shared" si="60"/>
        <v>-55800000</v>
      </c>
      <c r="G1676" s="9">
        <v>-558</v>
      </c>
      <c r="H1676" s="10">
        <v>-59911902</v>
      </c>
      <c r="I1676" s="11">
        <v>44422511464.030045</v>
      </c>
      <c r="J1676" s="11">
        <v>449439</v>
      </c>
      <c r="K1676" s="11">
        <v>98839.912566622035</v>
      </c>
      <c r="L1676" s="12">
        <v>4759230.7878249064</v>
      </c>
      <c r="M1676" s="11">
        <v>1399</v>
      </c>
      <c r="N1676" s="13"/>
      <c r="O1676" t="str">
        <f t="shared" si="59"/>
        <v/>
      </c>
    </row>
    <row r="1677" spans="1:15" hidden="1">
      <c r="A1677" s="41">
        <v>2.2025000000000001</v>
      </c>
      <c r="B1677" s="14">
        <v>45694</v>
      </c>
      <c r="C1677" s="8" t="s">
        <v>13</v>
      </c>
      <c r="D1677" s="8" t="s">
        <v>15</v>
      </c>
      <c r="E1677" s="8" t="s">
        <v>15</v>
      </c>
      <c r="F1677" s="9">
        <f t="shared" si="60"/>
        <v>-49700000</v>
      </c>
      <c r="G1677" s="9">
        <v>-497</v>
      </c>
      <c r="H1677" s="10">
        <v>-53362393</v>
      </c>
      <c r="I1677" s="11">
        <v>44373388027.484436</v>
      </c>
      <c r="J1677" s="11">
        <v>448942</v>
      </c>
      <c r="K1677" s="11">
        <v>98839.912566622035</v>
      </c>
      <c r="L1677" s="12">
        <v>4238956.4543888494</v>
      </c>
      <c r="M1677" s="11">
        <v>1400</v>
      </c>
      <c r="N1677" s="13"/>
      <c r="O1677" t="str">
        <f t="shared" si="59"/>
        <v/>
      </c>
    </row>
    <row r="1678" spans="1:15" hidden="1">
      <c r="A1678" s="41">
        <v>2.2025000000000001</v>
      </c>
      <c r="B1678" s="14">
        <v>45694</v>
      </c>
      <c r="C1678" s="8" t="s">
        <v>13</v>
      </c>
      <c r="D1678" s="8" t="s">
        <v>14</v>
      </c>
      <c r="E1678" s="8" t="s">
        <v>14</v>
      </c>
      <c r="F1678" s="9">
        <f t="shared" si="60"/>
        <v>-9400000</v>
      </c>
      <c r="G1678" s="9">
        <v>-94</v>
      </c>
      <c r="H1678" s="10">
        <v>-9890586</v>
      </c>
      <c r="I1678" s="11">
        <v>18381343655.126663</v>
      </c>
      <c r="J1678" s="11">
        <v>183889</v>
      </c>
      <c r="K1678" s="11">
        <v>99958.908119173328</v>
      </c>
      <c r="L1678" s="12">
        <v>494448.63679770753</v>
      </c>
      <c r="M1678" s="11">
        <v>268</v>
      </c>
      <c r="N1678" s="13"/>
      <c r="O1678" t="str">
        <f t="shared" si="59"/>
        <v/>
      </c>
    </row>
    <row r="1679" spans="1:15" hidden="1">
      <c r="A1679" s="41">
        <v>2.2025000000000001</v>
      </c>
      <c r="B1679" s="14">
        <v>45694</v>
      </c>
      <c r="C1679" s="8" t="s">
        <v>13</v>
      </c>
      <c r="D1679" s="8" t="s">
        <v>14</v>
      </c>
      <c r="E1679" s="8" t="s">
        <v>14</v>
      </c>
      <c r="F1679" s="9">
        <f t="shared" si="60"/>
        <v>-9400000</v>
      </c>
      <c r="G1679" s="9">
        <v>-94</v>
      </c>
      <c r="H1679" s="10">
        <v>-9890586</v>
      </c>
      <c r="I1679" s="11">
        <v>18371947517.763462</v>
      </c>
      <c r="J1679" s="11">
        <v>183795</v>
      </c>
      <c r="K1679" s="11">
        <v>99958.908119173328</v>
      </c>
      <c r="L1679" s="12">
        <v>494448.63679770753</v>
      </c>
      <c r="M1679" s="11">
        <v>269</v>
      </c>
      <c r="N1679" s="13"/>
      <c r="O1679" t="str">
        <f t="shared" si="59"/>
        <v/>
      </c>
    </row>
    <row r="1680" spans="1:15" hidden="1">
      <c r="A1680" s="41">
        <v>2.2025000000000001</v>
      </c>
      <c r="B1680" s="14">
        <v>45694</v>
      </c>
      <c r="C1680" s="8" t="s">
        <v>13</v>
      </c>
      <c r="D1680" s="8" t="s">
        <v>15</v>
      </c>
      <c r="E1680" s="8" t="s">
        <v>15</v>
      </c>
      <c r="F1680" s="9">
        <f t="shared" si="60"/>
        <v>-37900000</v>
      </c>
      <c r="G1680" s="9">
        <v>-379</v>
      </c>
      <c r="H1680" s="10">
        <v>-40692851</v>
      </c>
      <c r="I1680" s="11">
        <v>44335927700.621689</v>
      </c>
      <c r="J1680" s="11">
        <v>448563</v>
      </c>
      <c r="K1680" s="11">
        <v>98839.912566622035</v>
      </c>
      <c r="L1680" s="12">
        <v>3232524.1372502521</v>
      </c>
      <c r="M1680" s="11">
        <v>1401</v>
      </c>
      <c r="N1680" s="13"/>
      <c r="O1680" t="str">
        <f t="shared" ref="O1680:O1743" si="61">IF(M1680=_xlfn.MAXIFS(M:M,D:D,D1680),"X","")</f>
        <v/>
      </c>
    </row>
    <row r="1681" spans="1:15" hidden="1">
      <c r="A1681" s="41">
        <v>2.2025000000000001</v>
      </c>
      <c r="B1681" s="14">
        <v>45694</v>
      </c>
      <c r="C1681" s="8" t="s">
        <v>13</v>
      </c>
      <c r="D1681" s="8" t="s">
        <v>15</v>
      </c>
      <c r="E1681" s="8" t="s">
        <v>15</v>
      </c>
      <c r="F1681" s="9">
        <f t="shared" si="60"/>
        <v>-18600000</v>
      </c>
      <c r="G1681" s="9">
        <v>-186</v>
      </c>
      <c r="H1681" s="10">
        <v>-19970634</v>
      </c>
      <c r="I1681" s="11">
        <v>44317543476.8843</v>
      </c>
      <c r="J1681" s="11">
        <v>448377</v>
      </c>
      <c r="K1681" s="11">
        <v>98839.912566622035</v>
      </c>
      <c r="L1681" s="12">
        <v>1586410.2626083009</v>
      </c>
      <c r="M1681" s="11">
        <v>1402</v>
      </c>
      <c r="N1681" s="13"/>
      <c r="O1681" t="str">
        <f t="shared" si="61"/>
        <v/>
      </c>
    </row>
    <row r="1682" spans="1:15" hidden="1">
      <c r="A1682" s="41">
        <v>2.2025000000000001</v>
      </c>
      <c r="B1682" s="14">
        <v>45694</v>
      </c>
      <c r="C1682" s="8" t="s">
        <v>13</v>
      </c>
      <c r="D1682" s="8" t="s">
        <v>15</v>
      </c>
      <c r="E1682" s="8" t="s">
        <v>15</v>
      </c>
      <c r="F1682" s="9">
        <f t="shared" si="60"/>
        <v>-58900000</v>
      </c>
      <c r="G1682" s="9">
        <v>-589</v>
      </c>
      <c r="H1682" s="10">
        <v>-63240341</v>
      </c>
      <c r="I1682" s="11">
        <v>44259326768.382561</v>
      </c>
      <c r="J1682" s="11">
        <v>447788</v>
      </c>
      <c r="K1682" s="11">
        <v>98839.912566622035</v>
      </c>
      <c r="L1682" s="12">
        <v>5023632.4982596189</v>
      </c>
      <c r="M1682" s="11">
        <v>1403</v>
      </c>
      <c r="N1682" s="13"/>
      <c r="O1682" t="str">
        <f t="shared" si="61"/>
        <v/>
      </c>
    </row>
    <row r="1683" spans="1:15" hidden="1">
      <c r="A1683" s="41">
        <v>2.2025000000000001</v>
      </c>
      <c r="B1683" s="14">
        <v>45694</v>
      </c>
      <c r="C1683" s="8" t="s">
        <v>13</v>
      </c>
      <c r="D1683" s="8" t="s">
        <v>15</v>
      </c>
      <c r="E1683" s="8" t="s">
        <v>15</v>
      </c>
      <c r="F1683" s="9">
        <f t="shared" si="60"/>
        <v>-31800000</v>
      </c>
      <c r="G1683" s="9">
        <v>-318</v>
      </c>
      <c r="H1683" s="10">
        <v>-34143342</v>
      </c>
      <c r="I1683" s="11">
        <v>44227895676.186378</v>
      </c>
      <c r="J1683" s="11">
        <v>447470</v>
      </c>
      <c r="K1683" s="11">
        <v>98839.912566622035</v>
      </c>
      <c r="L1683" s="12">
        <v>2712249.8038141914</v>
      </c>
      <c r="M1683" s="11">
        <v>1404</v>
      </c>
      <c r="N1683" s="13"/>
      <c r="O1683" t="str">
        <f t="shared" si="61"/>
        <v/>
      </c>
    </row>
    <row r="1684" spans="1:15" hidden="1">
      <c r="A1684" s="41">
        <v>2.2025000000000001</v>
      </c>
      <c r="B1684" s="14">
        <v>45694</v>
      </c>
      <c r="C1684" s="8" t="s">
        <v>13</v>
      </c>
      <c r="D1684" s="8" t="s">
        <v>15</v>
      </c>
      <c r="E1684" s="8" t="s">
        <v>15</v>
      </c>
      <c r="F1684" s="9">
        <f t="shared" si="60"/>
        <v>-4100000</v>
      </c>
      <c r="G1684" s="9">
        <v>-41</v>
      </c>
      <c r="H1684" s="10">
        <v>-4402129</v>
      </c>
      <c r="I1684" s="11">
        <v>44223843239.771149</v>
      </c>
      <c r="J1684" s="11">
        <v>447429</v>
      </c>
      <c r="K1684" s="11">
        <v>98839.912566622035</v>
      </c>
      <c r="L1684" s="12">
        <v>349692.58476849645</v>
      </c>
      <c r="M1684" s="11">
        <v>1405</v>
      </c>
      <c r="N1684" s="13"/>
      <c r="O1684" t="str">
        <f t="shared" si="61"/>
        <v/>
      </c>
    </row>
    <row r="1685" spans="1:15" hidden="1">
      <c r="A1685" s="41">
        <v>2.2025000000000001</v>
      </c>
      <c r="B1685" s="14">
        <v>45694</v>
      </c>
      <c r="C1685" s="8" t="s">
        <v>13</v>
      </c>
      <c r="D1685" s="8" t="s">
        <v>14</v>
      </c>
      <c r="E1685" s="8" t="s">
        <v>14</v>
      </c>
      <c r="F1685" s="9">
        <f t="shared" si="60"/>
        <v>-4800000</v>
      </c>
      <c r="G1685" s="9">
        <v>-48</v>
      </c>
      <c r="H1685" s="10">
        <v>-5050512</v>
      </c>
      <c r="I1685" s="11">
        <v>18367149490.17374</v>
      </c>
      <c r="J1685" s="11">
        <v>183747</v>
      </c>
      <c r="K1685" s="11">
        <v>99958.908119173328</v>
      </c>
      <c r="L1685" s="12">
        <v>252484.41027968004</v>
      </c>
      <c r="M1685" s="11">
        <v>270</v>
      </c>
      <c r="N1685" s="13"/>
      <c r="O1685" t="str">
        <f t="shared" si="61"/>
        <v/>
      </c>
    </row>
    <row r="1686" spans="1:15" hidden="1">
      <c r="A1686" s="41">
        <v>2.2025000000000001</v>
      </c>
      <c r="B1686" s="14">
        <v>45694</v>
      </c>
      <c r="C1686" s="8" t="s">
        <v>13</v>
      </c>
      <c r="D1686" s="8" t="s">
        <v>15</v>
      </c>
      <c r="E1686" s="8" t="s">
        <v>15</v>
      </c>
      <c r="F1686" s="9">
        <f t="shared" si="60"/>
        <v>-139600000</v>
      </c>
      <c r="G1686" s="9">
        <v>-1396</v>
      </c>
      <c r="H1686" s="10">
        <v>-149887124</v>
      </c>
      <c r="I1686" s="11">
        <v>44085862721.828148</v>
      </c>
      <c r="J1686" s="11">
        <v>446033</v>
      </c>
      <c r="K1686" s="11">
        <v>98839.912566622035</v>
      </c>
      <c r="L1686" s="12">
        <v>11906606.05699563</v>
      </c>
      <c r="M1686" s="11">
        <v>1406</v>
      </c>
      <c r="N1686" s="13"/>
      <c r="O1686" t="str">
        <f t="shared" si="61"/>
        <v/>
      </c>
    </row>
    <row r="1687" spans="1:15" hidden="1">
      <c r="A1687" s="41">
        <v>2.2025000000000001</v>
      </c>
      <c r="B1687" s="14">
        <v>45694</v>
      </c>
      <c r="C1687" s="8" t="s">
        <v>13</v>
      </c>
      <c r="D1687" s="8" t="s">
        <v>15</v>
      </c>
      <c r="E1687" s="8" t="s">
        <v>15</v>
      </c>
      <c r="F1687" s="9">
        <f t="shared" si="60"/>
        <v>-93000000</v>
      </c>
      <c r="G1687" s="9">
        <v>-930</v>
      </c>
      <c r="H1687" s="10">
        <v>-99853170</v>
      </c>
      <c r="I1687" s="11">
        <v>43993941603.14119</v>
      </c>
      <c r="J1687" s="11">
        <v>445103</v>
      </c>
      <c r="K1687" s="11">
        <v>98839.912566622035</v>
      </c>
      <c r="L1687" s="12">
        <v>7932051.3130415082</v>
      </c>
      <c r="M1687" s="11">
        <v>1407</v>
      </c>
      <c r="N1687" s="13"/>
      <c r="O1687" t="str">
        <f t="shared" si="61"/>
        <v/>
      </c>
    </row>
    <row r="1688" spans="1:15" hidden="1">
      <c r="A1688" s="41">
        <v>2.2025000000000001</v>
      </c>
      <c r="B1688" s="14">
        <v>45694</v>
      </c>
      <c r="C1688" s="8" t="s">
        <v>13</v>
      </c>
      <c r="D1688" s="8" t="s">
        <v>15</v>
      </c>
      <c r="E1688" s="8" t="s">
        <v>15</v>
      </c>
      <c r="F1688" s="9">
        <f t="shared" si="60"/>
        <v>4700000</v>
      </c>
      <c r="G1688" s="9">
        <v>47</v>
      </c>
      <c r="H1688" s="10">
        <v>5037084</v>
      </c>
      <c r="I1688" s="11">
        <v>43998978687.14119</v>
      </c>
      <c r="J1688" s="11">
        <v>445150</v>
      </c>
      <c r="K1688" s="11">
        <v>98840.792288309982</v>
      </c>
      <c r="L1688" s="12">
        <v>0</v>
      </c>
      <c r="M1688" s="11">
        <v>1408</v>
      </c>
      <c r="N1688" s="13"/>
      <c r="O1688" t="str">
        <f t="shared" si="61"/>
        <v/>
      </c>
    </row>
    <row r="1689" spans="1:15" hidden="1">
      <c r="A1689" s="41">
        <v>2.2025000000000001</v>
      </c>
      <c r="B1689" s="14">
        <v>45694</v>
      </c>
      <c r="C1689" s="8" t="s">
        <v>13</v>
      </c>
      <c r="D1689" s="8" t="s">
        <v>15</v>
      </c>
      <c r="E1689" s="8" t="s">
        <v>15</v>
      </c>
      <c r="F1689" s="9">
        <f t="shared" si="60"/>
        <v>-4600000</v>
      </c>
      <c r="G1689" s="9">
        <v>-46</v>
      </c>
      <c r="H1689" s="10">
        <v>-4938974</v>
      </c>
      <c r="I1689" s="11">
        <v>43994432010.69593</v>
      </c>
      <c r="J1689" s="11">
        <v>445104</v>
      </c>
      <c r="K1689" s="11">
        <v>98840.792288309982</v>
      </c>
      <c r="L1689" s="12">
        <v>392297.55473774113</v>
      </c>
      <c r="M1689" s="11">
        <v>1409</v>
      </c>
      <c r="N1689" s="13"/>
      <c r="O1689" t="str">
        <f t="shared" si="61"/>
        <v/>
      </c>
    </row>
    <row r="1690" spans="1:15" hidden="1">
      <c r="A1690" s="41">
        <v>2.2025000000000001</v>
      </c>
      <c r="B1690" s="14">
        <v>45694</v>
      </c>
      <c r="C1690" s="8" t="s">
        <v>13</v>
      </c>
      <c r="D1690" s="8" t="s">
        <v>15</v>
      </c>
      <c r="E1690" s="8" t="s">
        <v>15</v>
      </c>
      <c r="F1690" s="9">
        <f t="shared" si="60"/>
        <v>-13900000</v>
      </c>
      <c r="G1690" s="9">
        <v>-139</v>
      </c>
      <c r="H1690" s="10">
        <v>-14924291</v>
      </c>
      <c r="I1690" s="11">
        <v>43980693140.567856</v>
      </c>
      <c r="J1690" s="11">
        <v>444965</v>
      </c>
      <c r="K1690" s="11">
        <v>98840.792288309982</v>
      </c>
      <c r="L1690" s="12">
        <v>1185420.8719249126</v>
      </c>
      <c r="M1690" s="11">
        <v>1410</v>
      </c>
      <c r="N1690" s="13"/>
      <c r="O1690" t="str">
        <f t="shared" si="61"/>
        <v/>
      </c>
    </row>
    <row r="1691" spans="1:15" hidden="1">
      <c r="A1691" s="41">
        <v>2.2025000000000001</v>
      </c>
      <c r="B1691" s="14">
        <v>45694</v>
      </c>
      <c r="C1691" s="8" t="s">
        <v>13</v>
      </c>
      <c r="D1691" s="8" t="s">
        <v>15</v>
      </c>
      <c r="E1691" s="8" t="s">
        <v>15</v>
      </c>
      <c r="F1691" s="9">
        <f t="shared" si="60"/>
        <v>-409500000</v>
      </c>
      <c r="G1691" s="9">
        <v>-4095</v>
      </c>
      <c r="H1691" s="10">
        <v>-439676055</v>
      </c>
      <c r="I1691" s="11">
        <v>43575940096.147224</v>
      </c>
      <c r="J1691" s="11">
        <v>440870</v>
      </c>
      <c r="K1691" s="11">
        <v>98840.792288309982</v>
      </c>
      <c r="L1691" s="12">
        <v>34923010.579370618</v>
      </c>
      <c r="M1691" s="11">
        <v>1411</v>
      </c>
      <c r="N1691" s="13"/>
      <c r="O1691" t="str">
        <f t="shared" si="61"/>
        <v/>
      </c>
    </row>
    <row r="1692" spans="1:15" hidden="1">
      <c r="A1692" s="41">
        <v>2.2025000000000001</v>
      </c>
      <c r="B1692" s="14">
        <v>45694</v>
      </c>
      <c r="C1692" s="8" t="s">
        <v>13</v>
      </c>
      <c r="D1692" s="8" t="s">
        <v>15</v>
      </c>
      <c r="E1692" s="8" t="s">
        <v>15</v>
      </c>
      <c r="F1692" s="9">
        <f t="shared" si="60"/>
        <v>-2300000</v>
      </c>
      <c r="G1692" s="9">
        <v>-23</v>
      </c>
      <c r="H1692" s="10">
        <v>-2469487</v>
      </c>
      <c r="I1692" s="11">
        <v>43573666757.924591</v>
      </c>
      <c r="J1692" s="11">
        <v>440847</v>
      </c>
      <c r="K1692" s="11">
        <v>98840.792288309982</v>
      </c>
      <c r="L1692" s="12">
        <v>196148.77736887056</v>
      </c>
      <c r="M1692" s="11">
        <v>1412</v>
      </c>
      <c r="N1692" s="13"/>
      <c r="O1692" t="str">
        <f t="shared" si="61"/>
        <v/>
      </c>
    </row>
    <row r="1693" spans="1:15" hidden="1">
      <c r="A1693" s="41">
        <v>2.2025000000000001</v>
      </c>
      <c r="B1693" s="14">
        <v>45694</v>
      </c>
      <c r="C1693" s="8" t="s">
        <v>13</v>
      </c>
      <c r="D1693" s="8" t="s">
        <v>15</v>
      </c>
      <c r="E1693" s="8" t="s">
        <v>15</v>
      </c>
      <c r="F1693" s="9">
        <f t="shared" si="60"/>
        <v>-4600000</v>
      </c>
      <c r="G1693" s="9">
        <v>-46</v>
      </c>
      <c r="H1693" s="10">
        <v>-4938974</v>
      </c>
      <c r="I1693" s="11">
        <v>43569120081.479332</v>
      </c>
      <c r="J1693" s="11">
        <v>440801</v>
      </c>
      <c r="K1693" s="11">
        <v>98840.792288309982</v>
      </c>
      <c r="L1693" s="12">
        <v>392297.55473774113</v>
      </c>
      <c r="M1693" s="11">
        <v>1413</v>
      </c>
      <c r="N1693" s="13"/>
      <c r="O1693" t="str">
        <f t="shared" si="61"/>
        <v/>
      </c>
    </row>
    <row r="1694" spans="1:15" hidden="1">
      <c r="A1694" s="41">
        <v>2.2025000000000001</v>
      </c>
      <c r="B1694" s="14">
        <v>45694</v>
      </c>
      <c r="C1694" s="8" t="s">
        <v>13</v>
      </c>
      <c r="D1694" s="8" t="s">
        <v>15</v>
      </c>
      <c r="E1694" s="8" t="s">
        <v>15</v>
      </c>
      <c r="F1694" s="9">
        <f t="shared" si="60"/>
        <v>-3200000</v>
      </c>
      <c r="G1694" s="9">
        <v>-32</v>
      </c>
      <c r="H1694" s="10">
        <v>-3435808</v>
      </c>
      <c r="I1694" s="11">
        <v>43565957176.126106</v>
      </c>
      <c r="J1694" s="11">
        <v>440769</v>
      </c>
      <c r="K1694" s="11">
        <v>98840.792288309982</v>
      </c>
      <c r="L1694" s="12">
        <v>272902.64677408058</v>
      </c>
      <c r="M1694" s="11">
        <v>1414</v>
      </c>
      <c r="N1694" s="13"/>
      <c r="O1694" t="str">
        <f t="shared" si="61"/>
        <v/>
      </c>
    </row>
    <row r="1695" spans="1:15" hidden="1">
      <c r="A1695" s="41">
        <v>2.2025000000000001</v>
      </c>
      <c r="B1695" s="14">
        <v>45694</v>
      </c>
      <c r="C1695" s="8" t="s">
        <v>13</v>
      </c>
      <c r="D1695" s="8" t="s">
        <v>14</v>
      </c>
      <c r="E1695" s="8" t="s">
        <v>14</v>
      </c>
      <c r="F1695" s="9">
        <f t="shared" si="60"/>
        <v>-9400000</v>
      </c>
      <c r="G1695" s="9">
        <v>-94</v>
      </c>
      <c r="H1695" s="10">
        <v>-9890586</v>
      </c>
      <c r="I1695" s="11">
        <v>18357753352.810539</v>
      </c>
      <c r="J1695" s="11">
        <v>183653</v>
      </c>
      <c r="K1695" s="11">
        <v>99958.908119173328</v>
      </c>
      <c r="L1695" s="12">
        <v>494448.63679770753</v>
      </c>
      <c r="M1695" s="11">
        <v>271</v>
      </c>
      <c r="N1695" s="13"/>
      <c r="O1695" t="str">
        <f t="shared" si="61"/>
        <v/>
      </c>
    </row>
    <row r="1696" spans="1:15" hidden="1">
      <c r="A1696" s="41">
        <v>2.2025000000000001</v>
      </c>
      <c r="B1696" s="14">
        <v>45694</v>
      </c>
      <c r="C1696" s="8" t="s">
        <v>13</v>
      </c>
      <c r="D1696" s="8" t="s">
        <v>15</v>
      </c>
      <c r="E1696" s="8" t="s">
        <v>15</v>
      </c>
      <c r="F1696" s="9">
        <f t="shared" si="60"/>
        <v>-13900000</v>
      </c>
      <c r="G1696" s="9">
        <v>-139</v>
      </c>
      <c r="H1696" s="10">
        <v>-14924291</v>
      </c>
      <c r="I1696" s="11">
        <v>43552218305.998032</v>
      </c>
      <c r="J1696" s="11">
        <v>440630</v>
      </c>
      <c r="K1696" s="11">
        <v>98840.792288309982</v>
      </c>
      <c r="L1696" s="12">
        <v>1185420.8719249126</v>
      </c>
      <c r="M1696" s="11">
        <v>1415</v>
      </c>
      <c r="N1696" s="13"/>
      <c r="O1696" t="str">
        <f t="shared" si="61"/>
        <v/>
      </c>
    </row>
    <row r="1697" spans="1:15" hidden="1">
      <c r="A1697" s="41">
        <v>2.2025000000000001</v>
      </c>
      <c r="B1697" s="14">
        <v>45694</v>
      </c>
      <c r="C1697" s="8" t="s">
        <v>13</v>
      </c>
      <c r="D1697" s="8" t="s">
        <v>15</v>
      </c>
      <c r="E1697" s="8" t="s">
        <v>15</v>
      </c>
      <c r="F1697" s="9">
        <f t="shared" si="60"/>
        <v>-11200000</v>
      </c>
      <c r="G1697" s="9">
        <v>-112</v>
      </c>
      <c r="H1697" s="10">
        <v>-12025328</v>
      </c>
      <c r="I1697" s="11">
        <v>43541148137.261742</v>
      </c>
      <c r="J1697" s="11">
        <v>440518</v>
      </c>
      <c r="K1697" s="11">
        <v>98840.792288309982</v>
      </c>
      <c r="L1697" s="12">
        <v>955159.2637092825</v>
      </c>
      <c r="M1697" s="11">
        <v>1416</v>
      </c>
      <c r="N1697" s="13"/>
      <c r="O1697" t="str">
        <f t="shared" si="61"/>
        <v/>
      </c>
    </row>
    <row r="1698" spans="1:15" hidden="1">
      <c r="A1698" s="41">
        <v>2.2025000000000001</v>
      </c>
      <c r="B1698" s="14">
        <v>45694</v>
      </c>
      <c r="C1698" s="8" t="s">
        <v>13</v>
      </c>
      <c r="D1698" s="8" t="s">
        <v>15</v>
      </c>
      <c r="E1698" s="8" t="s">
        <v>15</v>
      </c>
      <c r="F1698" s="9">
        <f t="shared" si="60"/>
        <v>-296700000</v>
      </c>
      <c r="G1698" s="9">
        <v>-2967</v>
      </c>
      <c r="H1698" s="10">
        <v>-318563823</v>
      </c>
      <c r="I1698" s="11">
        <v>43247887506.542328</v>
      </c>
      <c r="J1698" s="11">
        <v>437551</v>
      </c>
      <c r="K1698" s="11">
        <v>98840.792288309982</v>
      </c>
      <c r="L1698" s="12">
        <v>25303192.280584276</v>
      </c>
      <c r="M1698" s="11">
        <v>1417</v>
      </c>
      <c r="N1698" s="13"/>
      <c r="O1698" t="str">
        <f t="shared" si="61"/>
        <v/>
      </c>
    </row>
    <row r="1699" spans="1:15" hidden="1">
      <c r="A1699" s="41">
        <v>2.2025000000000001</v>
      </c>
      <c r="B1699" s="14">
        <v>45694</v>
      </c>
      <c r="C1699" s="8" t="s">
        <v>13</v>
      </c>
      <c r="D1699" s="8" t="s">
        <v>15</v>
      </c>
      <c r="E1699" s="8" t="s">
        <v>15</v>
      </c>
      <c r="F1699" s="9">
        <f t="shared" si="60"/>
        <v>-18600000</v>
      </c>
      <c r="G1699" s="9">
        <v>-186</v>
      </c>
      <c r="H1699" s="10">
        <v>-19970634</v>
      </c>
      <c r="I1699" s="11">
        <v>43229503119.176704</v>
      </c>
      <c r="J1699" s="11">
        <v>437365</v>
      </c>
      <c r="K1699" s="11">
        <v>98840.792288309982</v>
      </c>
      <c r="L1699" s="12">
        <v>1586246.6343743429</v>
      </c>
      <c r="M1699" s="11">
        <v>1418</v>
      </c>
      <c r="N1699" s="13"/>
      <c r="O1699" t="str">
        <f t="shared" si="61"/>
        <v/>
      </c>
    </row>
    <row r="1700" spans="1:15" hidden="1">
      <c r="A1700" s="41">
        <v>2.2025000000000001</v>
      </c>
      <c r="B1700" s="14">
        <v>45694</v>
      </c>
      <c r="C1700" s="8" t="s">
        <v>13</v>
      </c>
      <c r="D1700" s="8" t="s">
        <v>15</v>
      </c>
      <c r="E1700" s="8" t="s">
        <v>15</v>
      </c>
      <c r="F1700" s="9">
        <f t="shared" si="60"/>
        <v>-28300000</v>
      </c>
      <c r="G1700" s="9">
        <v>-283</v>
      </c>
      <c r="H1700" s="10">
        <v>-30385427</v>
      </c>
      <c r="I1700" s="11">
        <v>43201531174.959114</v>
      </c>
      <c r="J1700" s="11">
        <v>437082</v>
      </c>
      <c r="K1700" s="11">
        <v>98840.792288309982</v>
      </c>
      <c r="L1700" s="12">
        <v>2413482.7824082747</v>
      </c>
      <c r="M1700" s="11">
        <v>1419</v>
      </c>
      <c r="N1700" s="13"/>
      <c r="O1700" t="str">
        <f t="shared" si="61"/>
        <v/>
      </c>
    </row>
    <row r="1701" spans="1:15" hidden="1">
      <c r="A1701" s="41">
        <v>2.2025000000000001</v>
      </c>
      <c r="B1701" s="14">
        <v>45694</v>
      </c>
      <c r="C1701" s="8" t="s">
        <v>13</v>
      </c>
      <c r="D1701" s="8" t="s">
        <v>15</v>
      </c>
      <c r="E1701" s="8" t="s">
        <v>15</v>
      </c>
      <c r="F1701" s="9">
        <f t="shared" si="60"/>
        <v>-4700000</v>
      </c>
      <c r="G1701" s="9">
        <v>-47</v>
      </c>
      <c r="H1701" s="10">
        <v>-5046343</v>
      </c>
      <c r="I1701" s="11">
        <v>43196885657.721565</v>
      </c>
      <c r="J1701" s="11">
        <v>437035</v>
      </c>
      <c r="K1701" s="11">
        <v>98840.792288309982</v>
      </c>
      <c r="L1701" s="12">
        <v>400825.76244943123</v>
      </c>
      <c r="M1701" s="11">
        <v>1420</v>
      </c>
      <c r="N1701" s="13"/>
      <c r="O1701" t="str">
        <f t="shared" si="61"/>
        <v/>
      </c>
    </row>
    <row r="1702" spans="1:15" hidden="1">
      <c r="A1702" s="41">
        <v>2.2025000000000001</v>
      </c>
      <c r="B1702" s="14">
        <v>45694</v>
      </c>
      <c r="C1702" s="8" t="s">
        <v>13</v>
      </c>
      <c r="D1702" s="8" t="s">
        <v>15</v>
      </c>
      <c r="E1702" s="8" t="s">
        <v>15</v>
      </c>
      <c r="F1702" s="9">
        <f t="shared" si="60"/>
        <v>-8300000</v>
      </c>
      <c r="G1702" s="9">
        <v>-83</v>
      </c>
      <c r="H1702" s="10">
        <v>-8911627</v>
      </c>
      <c r="I1702" s="11">
        <v>43188681871.961632</v>
      </c>
      <c r="J1702" s="11">
        <v>436952</v>
      </c>
      <c r="K1702" s="11">
        <v>98840.792288309982</v>
      </c>
      <c r="L1702" s="12">
        <v>707841.24007027131</v>
      </c>
      <c r="M1702" s="11">
        <v>1421</v>
      </c>
      <c r="N1702" s="13"/>
      <c r="O1702" t="str">
        <f t="shared" si="61"/>
        <v/>
      </c>
    </row>
    <row r="1703" spans="1:15" hidden="1">
      <c r="A1703" s="41">
        <v>2.2025000000000001</v>
      </c>
      <c r="B1703" s="14">
        <v>45694</v>
      </c>
      <c r="C1703" s="8" t="s">
        <v>13</v>
      </c>
      <c r="D1703" s="8" t="s">
        <v>15</v>
      </c>
      <c r="E1703" s="8" t="s">
        <v>15</v>
      </c>
      <c r="F1703" s="9">
        <f t="shared" si="60"/>
        <v>-4600000</v>
      </c>
      <c r="G1703" s="9">
        <v>-46</v>
      </c>
      <c r="H1703" s="10">
        <v>-4938974</v>
      </c>
      <c r="I1703" s="11">
        <v>43184135195.516373</v>
      </c>
      <c r="J1703" s="11">
        <v>436906</v>
      </c>
      <c r="K1703" s="11">
        <v>98840.792288309982</v>
      </c>
      <c r="L1703" s="12">
        <v>392297.55473774113</v>
      </c>
      <c r="M1703" s="11">
        <v>1422</v>
      </c>
      <c r="N1703" s="13"/>
      <c r="O1703" t="str">
        <f t="shared" si="61"/>
        <v/>
      </c>
    </row>
    <row r="1704" spans="1:15" hidden="1">
      <c r="A1704" s="41">
        <v>2.2025000000000001</v>
      </c>
      <c r="B1704" s="14">
        <v>45694</v>
      </c>
      <c r="C1704" s="8" t="s">
        <v>13</v>
      </c>
      <c r="D1704" s="8" t="s">
        <v>15</v>
      </c>
      <c r="E1704" s="8" t="s">
        <v>15</v>
      </c>
      <c r="F1704" s="9">
        <f t="shared" si="60"/>
        <v>-4600000</v>
      </c>
      <c r="G1704" s="9">
        <v>-46</v>
      </c>
      <c r="H1704" s="10">
        <v>-4938974</v>
      </c>
      <c r="I1704" s="11">
        <v>43179588519.071114</v>
      </c>
      <c r="J1704" s="11">
        <v>436860</v>
      </c>
      <c r="K1704" s="11">
        <v>98840.792288309982</v>
      </c>
      <c r="L1704" s="12">
        <v>392297.55473774113</v>
      </c>
      <c r="M1704" s="11">
        <v>1423</v>
      </c>
      <c r="N1704" s="13"/>
      <c r="O1704" t="str">
        <f t="shared" si="61"/>
        <v/>
      </c>
    </row>
    <row r="1705" spans="1:15" hidden="1">
      <c r="A1705" s="41">
        <v>2.2025000000000001</v>
      </c>
      <c r="B1705" s="14">
        <v>45694</v>
      </c>
      <c r="C1705" s="8" t="s">
        <v>13</v>
      </c>
      <c r="D1705" s="8" t="s">
        <v>15</v>
      </c>
      <c r="E1705" s="8" t="s">
        <v>15</v>
      </c>
      <c r="F1705" s="9">
        <f t="shared" si="60"/>
        <v>-9800000</v>
      </c>
      <c r="G1705" s="9">
        <v>-98</v>
      </c>
      <c r="H1705" s="10">
        <v>-10522162</v>
      </c>
      <c r="I1705" s="11">
        <v>43169902121.426857</v>
      </c>
      <c r="J1705" s="11">
        <v>436762</v>
      </c>
      <c r="K1705" s="11">
        <v>98840.792288309982</v>
      </c>
      <c r="L1705" s="12">
        <v>835764.35574562103</v>
      </c>
      <c r="M1705" s="11">
        <v>1424</v>
      </c>
      <c r="N1705" s="13"/>
      <c r="O1705" t="str">
        <f t="shared" si="61"/>
        <v/>
      </c>
    </row>
    <row r="1706" spans="1:15" hidden="1">
      <c r="A1706" s="41">
        <v>2.2025000000000001</v>
      </c>
      <c r="B1706" s="14">
        <v>45694</v>
      </c>
      <c r="C1706" s="8" t="s">
        <v>13</v>
      </c>
      <c r="D1706" s="8" t="s">
        <v>14</v>
      </c>
      <c r="E1706" s="8" t="s">
        <v>14</v>
      </c>
      <c r="F1706" s="9">
        <f t="shared" si="60"/>
        <v>-1000000</v>
      </c>
      <c r="G1706" s="9">
        <v>-10</v>
      </c>
      <c r="H1706" s="10">
        <v>-1052190</v>
      </c>
      <c r="I1706" s="11">
        <v>18356753763.729347</v>
      </c>
      <c r="J1706" s="11">
        <v>183643</v>
      </c>
      <c r="K1706" s="11">
        <v>99958.908119173328</v>
      </c>
      <c r="L1706" s="12">
        <v>52600.918808266753</v>
      </c>
      <c r="M1706" s="11">
        <v>272</v>
      </c>
      <c r="N1706" s="13"/>
      <c r="O1706" t="str">
        <f t="shared" si="61"/>
        <v/>
      </c>
    </row>
    <row r="1707" spans="1:15" hidden="1">
      <c r="A1707" s="41">
        <v>2.2025000000000001</v>
      </c>
      <c r="B1707" s="14">
        <v>45694</v>
      </c>
      <c r="C1707" s="8" t="s">
        <v>13</v>
      </c>
      <c r="D1707" s="8" t="s">
        <v>15</v>
      </c>
      <c r="E1707" s="8" t="s">
        <v>15</v>
      </c>
      <c r="F1707" s="9">
        <f t="shared" si="60"/>
        <v>-139600000</v>
      </c>
      <c r="G1707" s="9">
        <v>-1396</v>
      </c>
      <c r="H1707" s="10">
        <v>-149887124</v>
      </c>
      <c r="I1707" s="11">
        <v>43031920375.39238</v>
      </c>
      <c r="J1707" s="11">
        <v>435366</v>
      </c>
      <c r="K1707" s="11">
        <v>98840.792288309982</v>
      </c>
      <c r="L1707" s="12">
        <v>11905377.965519279</v>
      </c>
      <c r="M1707" s="11">
        <v>1425</v>
      </c>
      <c r="N1707" s="13"/>
      <c r="O1707" t="str">
        <f t="shared" si="61"/>
        <v/>
      </c>
    </row>
    <row r="1708" spans="1:15" hidden="1">
      <c r="A1708" s="41">
        <v>2.2025000000000001</v>
      </c>
      <c r="B1708" s="14">
        <v>45694</v>
      </c>
      <c r="C1708" s="8" t="s">
        <v>13</v>
      </c>
      <c r="D1708" s="8" t="s">
        <v>15</v>
      </c>
      <c r="E1708" s="8" t="s">
        <v>15</v>
      </c>
      <c r="F1708" s="9">
        <f t="shared" si="60"/>
        <v>-900000</v>
      </c>
      <c r="G1708" s="9">
        <v>-9</v>
      </c>
      <c r="H1708" s="10">
        <v>-966321</v>
      </c>
      <c r="I1708" s="11">
        <v>43031030808.261787</v>
      </c>
      <c r="J1708" s="11">
        <v>435357</v>
      </c>
      <c r="K1708" s="11">
        <v>98840.792288309982</v>
      </c>
      <c r="L1708" s="12">
        <v>76753.869405210135</v>
      </c>
      <c r="M1708" s="11">
        <v>1426</v>
      </c>
      <c r="N1708" s="13"/>
      <c r="O1708" t="str">
        <f t="shared" si="61"/>
        <v/>
      </c>
    </row>
    <row r="1709" spans="1:15" hidden="1">
      <c r="A1709" s="41">
        <v>2.2025000000000001</v>
      </c>
      <c r="B1709" s="14">
        <v>45694</v>
      </c>
      <c r="C1709" s="8" t="s">
        <v>13</v>
      </c>
      <c r="D1709" s="8" t="s">
        <v>15</v>
      </c>
      <c r="E1709" s="8" t="s">
        <v>15</v>
      </c>
      <c r="F1709" s="9">
        <f t="shared" si="60"/>
        <v>-9300000</v>
      </c>
      <c r="G1709" s="9">
        <v>-93</v>
      </c>
      <c r="H1709" s="10">
        <v>-9985317</v>
      </c>
      <c r="I1709" s="11">
        <v>43021838614.578972</v>
      </c>
      <c r="J1709" s="11">
        <v>435264</v>
      </c>
      <c r="K1709" s="11">
        <v>98840.792288309982</v>
      </c>
      <c r="L1709" s="12">
        <v>793123.31718717143</v>
      </c>
      <c r="M1709" s="11">
        <v>1427</v>
      </c>
      <c r="N1709" s="13"/>
      <c r="O1709" t="str">
        <f t="shared" si="61"/>
        <v/>
      </c>
    </row>
    <row r="1710" spans="1:15" hidden="1">
      <c r="A1710" s="41">
        <v>2.2025000000000001</v>
      </c>
      <c r="B1710" s="14">
        <v>45694</v>
      </c>
      <c r="C1710" s="8" t="s">
        <v>13</v>
      </c>
      <c r="D1710" s="8" t="s">
        <v>15</v>
      </c>
      <c r="E1710" s="8" t="s">
        <v>15</v>
      </c>
      <c r="F1710" s="9">
        <f t="shared" si="60"/>
        <v>-4600000</v>
      </c>
      <c r="G1710" s="9">
        <v>-46</v>
      </c>
      <c r="H1710" s="10">
        <v>-4938974</v>
      </c>
      <c r="I1710" s="11">
        <v>43017291938.133713</v>
      </c>
      <c r="J1710" s="11">
        <v>435218</v>
      </c>
      <c r="K1710" s="11">
        <v>98840.792288309982</v>
      </c>
      <c r="L1710" s="12">
        <v>392297.55473774113</v>
      </c>
      <c r="M1710" s="11">
        <v>1428</v>
      </c>
      <c r="N1710" s="13"/>
      <c r="O1710" t="str">
        <f t="shared" si="61"/>
        <v/>
      </c>
    </row>
    <row r="1711" spans="1:15" hidden="1">
      <c r="A1711" s="41">
        <v>2.2025000000000001</v>
      </c>
      <c r="B1711" s="14">
        <v>45694</v>
      </c>
      <c r="C1711" s="8" t="s">
        <v>13</v>
      </c>
      <c r="D1711" s="8" t="s">
        <v>15</v>
      </c>
      <c r="E1711" s="8" t="s">
        <v>15</v>
      </c>
      <c r="F1711" s="9">
        <f t="shared" si="60"/>
        <v>-41800000</v>
      </c>
      <c r="G1711" s="9">
        <v>-418</v>
      </c>
      <c r="H1711" s="10">
        <v>-44880242</v>
      </c>
      <c r="I1711" s="11">
        <v>42975976486.957199</v>
      </c>
      <c r="J1711" s="11">
        <v>434800</v>
      </c>
      <c r="K1711" s="11">
        <v>98840.792288309982</v>
      </c>
      <c r="L1711" s="12">
        <v>3564790.823486425</v>
      </c>
      <c r="M1711" s="11">
        <v>1429</v>
      </c>
      <c r="N1711" s="13"/>
      <c r="O1711" t="str">
        <f t="shared" si="61"/>
        <v/>
      </c>
    </row>
    <row r="1712" spans="1:15" hidden="1">
      <c r="A1712" s="41">
        <v>2.2025000000000001</v>
      </c>
      <c r="B1712" s="14">
        <v>45694</v>
      </c>
      <c r="C1712" s="8" t="s">
        <v>13</v>
      </c>
      <c r="D1712" s="8" t="s">
        <v>15</v>
      </c>
      <c r="E1712" s="8" t="s">
        <v>15</v>
      </c>
      <c r="F1712" s="9">
        <f t="shared" si="60"/>
        <v>-2400000</v>
      </c>
      <c r="G1712" s="9">
        <v>-24</v>
      </c>
      <c r="H1712" s="10">
        <v>-2576856</v>
      </c>
      <c r="I1712" s="11">
        <v>42973604307.942276</v>
      </c>
      <c r="J1712" s="11">
        <v>434776</v>
      </c>
      <c r="K1712" s="11">
        <v>98840.792288309982</v>
      </c>
      <c r="L1712" s="12">
        <v>204676.98508056067</v>
      </c>
      <c r="M1712" s="11">
        <v>1430</v>
      </c>
      <c r="N1712" s="13"/>
      <c r="O1712" t="str">
        <f t="shared" si="61"/>
        <v/>
      </c>
    </row>
    <row r="1713" spans="1:15" hidden="1">
      <c r="A1713" s="41">
        <v>2.2025000000000001</v>
      </c>
      <c r="B1713" s="14">
        <v>45694</v>
      </c>
      <c r="C1713" s="8" t="s">
        <v>13</v>
      </c>
      <c r="D1713" s="8" t="s">
        <v>15</v>
      </c>
      <c r="E1713" s="8" t="s">
        <v>15</v>
      </c>
      <c r="F1713" s="9">
        <f t="shared" si="60"/>
        <v>-9300000</v>
      </c>
      <c r="G1713" s="9">
        <v>-93</v>
      </c>
      <c r="H1713" s="10">
        <v>-9985317</v>
      </c>
      <c r="I1713" s="11">
        <v>42964412114.25946</v>
      </c>
      <c r="J1713" s="11">
        <v>434683</v>
      </c>
      <c r="K1713" s="11">
        <v>98840.792288309982</v>
      </c>
      <c r="L1713" s="12">
        <v>793123.31718717143</v>
      </c>
      <c r="M1713" s="11">
        <v>1431</v>
      </c>
      <c r="N1713" s="13"/>
      <c r="O1713" t="str">
        <f t="shared" si="61"/>
        <v/>
      </c>
    </row>
    <row r="1714" spans="1:15" hidden="1">
      <c r="A1714" s="41">
        <v>2.2025000000000001</v>
      </c>
      <c r="B1714" s="14">
        <v>45694</v>
      </c>
      <c r="C1714" s="8" t="s">
        <v>13</v>
      </c>
      <c r="D1714" s="8" t="s">
        <v>15</v>
      </c>
      <c r="E1714" s="8" t="s">
        <v>15</v>
      </c>
      <c r="F1714" s="9">
        <f t="shared" si="60"/>
        <v>-4600000</v>
      </c>
      <c r="G1714" s="9">
        <v>-46</v>
      </c>
      <c r="H1714" s="10">
        <v>-4938974</v>
      </c>
      <c r="I1714" s="11">
        <v>42959865437.814201</v>
      </c>
      <c r="J1714" s="11">
        <v>434637</v>
      </c>
      <c r="K1714" s="11">
        <v>98840.792288309982</v>
      </c>
      <c r="L1714" s="12">
        <v>392297.55473774113</v>
      </c>
      <c r="M1714" s="11">
        <v>1432</v>
      </c>
      <c r="N1714" s="13"/>
      <c r="O1714" t="str">
        <f t="shared" si="61"/>
        <v/>
      </c>
    </row>
    <row r="1715" spans="1:15" hidden="1">
      <c r="A1715" s="41">
        <v>2.2025000000000001</v>
      </c>
      <c r="B1715" s="14">
        <v>45694</v>
      </c>
      <c r="C1715" s="8" t="s">
        <v>13</v>
      </c>
      <c r="D1715" s="8" t="s">
        <v>15</v>
      </c>
      <c r="E1715" s="8" t="s">
        <v>15</v>
      </c>
      <c r="F1715" s="9">
        <f t="shared" si="60"/>
        <v>-1800000</v>
      </c>
      <c r="G1715" s="9">
        <v>-18</v>
      </c>
      <c r="H1715" s="10">
        <v>-1932642</v>
      </c>
      <c r="I1715" s="11">
        <v>42958086303.553009</v>
      </c>
      <c r="J1715" s="11">
        <v>434619</v>
      </c>
      <c r="K1715" s="11">
        <v>98840.792288309982</v>
      </c>
      <c r="L1715" s="12">
        <v>153507.73881042027</v>
      </c>
      <c r="M1715" s="11">
        <v>1433</v>
      </c>
      <c r="N1715" s="13"/>
      <c r="O1715" t="str">
        <f t="shared" si="61"/>
        <v/>
      </c>
    </row>
    <row r="1716" spans="1:15" hidden="1">
      <c r="A1716" s="41">
        <v>2.2025000000000001</v>
      </c>
      <c r="B1716" s="14">
        <v>45694</v>
      </c>
      <c r="C1716" s="8" t="s">
        <v>13</v>
      </c>
      <c r="D1716" s="8" t="s">
        <v>15</v>
      </c>
      <c r="E1716" s="8" t="s">
        <v>15</v>
      </c>
      <c r="F1716" s="9">
        <f t="shared" si="60"/>
        <v>-16700000</v>
      </c>
      <c r="G1716" s="9">
        <v>-167</v>
      </c>
      <c r="H1716" s="10">
        <v>-17930623</v>
      </c>
      <c r="I1716" s="11">
        <v>42941579891.24086</v>
      </c>
      <c r="J1716" s="11">
        <v>434452</v>
      </c>
      <c r="K1716" s="11">
        <v>98840.792288309982</v>
      </c>
      <c r="L1716" s="12">
        <v>1424210.6878522336</v>
      </c>
      <c r="M1716" s="11">
        <v>1434</v>
      </c>
      <c r="N1716" s="13"/>
      <c r="O1716" t="str">
        <f t="shared" si="61"/>
        <v/>
      </c>
    </row>
    <row r="1717" spans="1:15" hidden="1">
      <c r="A1717" s="41">
        <v>2.2025000000000001</v>
      </c>
      <c r="B1717" s="14">
        <v>45694</v>
      </c>
      <c r="C1717" s="8" t="s">
        <v>13</v>
      </c>
      <c r="D1717" s="8" t="s">
        <v>15</v>
      </c>
      <c r="E1717" s="8" t="s">
        <v>15</v>
      </c>
      <c r="F1717" s="9">
        <f t="shared" si="60"/>
        <v>-15800000</v>
      </c>
      <c r="G1717" s="9">
        <v>-158</v>
      </c>
      <c r="H1717" s="10">
        <v>-16964302</v>
      </c>
      <c r="I1717" s="11">
        <v>42925963046.059303</v>
      </c>
      <c r="J1717" s="11">
        <v>434294</v>
      </c>
      <c r="K1717" s="11">
        <v>98840.792288309982</v>
      </c>
      <c r="L1717" s="12">
        <v>1347456.8184470236</v>
      </c>
      <c r="M1717" s="11">
        <v>1435</v>
      </c>
      <c r="N1717" s="13"/>
      <c r="O1717" t="str">
        <f t="shared" si="61"/>
        <v/>
      </c>
    </row>
    <row r="1718" spans="1:15" hidden="1">
      <c r="A1718" s="41">
        <v>2.2025000000000001</v>
      </c>
      <c r="B1718" s="14">
        <v>45694</v>
      </c>
      <c r="C1718" s="8" t="s">
        <v>13</v>
      </c>
      <c r="D1718" s="8" t="s">
        <v>15</v>
      </c>
      <c r="E1718" s="8" t="s">
        <v>15</v>
      </c>
      <c r="F1718" s="9">
        <f t="shared" si="60"/>
        <v>20000000</v>
      </c>
      <c r="G1718" s="9">
        <v>200</v>
      </c>
      <c r="H1718" s="10">
        <v>20170000</v>
      </c>
      <c r="I1718" s="11">
        <v>42946133046.059303</v>
      </c>
      <c r="J1718" s="11">
        <v>434494</v>
      </c>
      <c r="K1718" s="11">
        <v>98841.717137772444</v>
      </c>
      <c r="L1718" s="12">
        <v>0</v>
      </c>
      <c r="M1718" s="11">
        <v>1436</v>
      </c>
      <c r="N1718" s="13"/>
      <c r="O1718" t="str">
        <f t="shared" si="61"/>
        <v/>
      </c>
    </row>
    <row r="1719" spans="1:15" hidden="1">
      <c r="A1719" s="41">
        <v>2.2025000000000001</v>
      </c>
      <c r="B1719" s="14">
        <v>45694</v>
      </c>
      <c r="C1719" s="8" t="s">
        <v>13</v>
      </c>
      <c r="D1719" s="8" t="s">
        <v>15</v>
      </c>
      <c r="E1719" s="8" t="s">
        <v>15</v>
      </c>
      <c r="F1719" s="9">
        <f t="shared" si="60"/>
        <v>110000000</v>
      </c>
      <c r="G1719" s="9">
        <v>1100</v>
      </c>
      <c r="H1719" s="10">
        <v>110990000</v>
      </c>
      <c r="I1719" s="11">
        <v>43057123046.059303</v>
      </c>
      <c r="J1719" s="11">
        <v>435594</v>
      </c>
      <c r="K1719" s="11">
        <v>98846.914893362409</v>
      </c>
      <c r="L1719" s="12">
        <v>0</v>
      </c>
      <c r="M1719" s="11">
        <v>1437</v>
      </c>
      <c r="N1719" s="13"/>
      <c r="O1719" t="str">
        <f t="shared" si="61"/>
        <v/>
      </c>
    </row>
    <row r="1720" spans="1:15" hidden="1">
      <c r="A1720" s="41">
        <v>2.2025000000000001</v>
      </c>
      <c r="B1720" s="14">
        <v>45694</v>
      </c>
      <c r="C1720" s="8" t="s">
        <v>13</v>
      </c>
      <c r="D1720" s="8" t="s">
        <v>15</v>
      </c>
      <c r="E1720" s="8" t="s">
        <v>15</v>
      </c>
      <c r="F1720" s="9">
        <f t="shared" si="60"/>
        <v>200000000</v>
      </c>
      <c r="G1720" s="9">
        <v>2000</v>
      </c>
      <c r="H1720" s="10">
        <v>201800000</v>
      </c>
      <c r="I1720" s="11">
        <v>43258923046.059303</v>
      </c>
      <c r="J1720" s="11">
        <v>437594</v>
      </c>
      <c r="K1720" s="11">
        <v>98856.298409163064</v>
      </c>
      <c r="L1720" s="12">
        <v>0</v>
      </c>
      <c r="M1720" s="11">
        <v>1438</v>
      </c>
      <c r="N1720" s="13"/>
      <c r="O1720" t="str">
        <f t="shared" si="61"/>
        <v/>
      </c>
    </row>
    <row r="1721" spans="1:15" hidden="1">
      <c r="A1721" s="41">
        <v>2.2025000000000001</v>
      </c>
      <c r="B1721" s="14">
        <v>45694</v>
      </c>
      <c r="C1721" s="8" t="s">
        <v>13</v>
      </c>
      <c r="D1721" s="8" t="s">
        <v>15</v>
      </c>
      <c r="E1721" s="8" t="s">
        <v>15</v>
      </c>
      <c r="F1721" s="9">
        <f t="shared" si="60"/>
        <v>71200000</v>
      </c>
      <c r="G1721" s="9">
        <v>712</v>
      </c>
      <c r="H1721" s="10">
        <v>71912000</v>
      </c>
      <c r="I1721" s="11">
        <v>43330835046.059303</v>
      </c>
      <c r="J1721" s="11">
        <v>438306</v>
      </c>
      <c r="K1721" s="11">
        <v>98859.780714978362</v>
      </c>
      <c r="L1721" s="12">
        <v>0</v>
      </c>
      <c r="M1721" s="11">
        <v>1439</v>
      </c>
      <c r="N1721" s="13"/>
      <c r="O1721" t="str">
        <f t="shared" si="61"/>
        <v/>
      </c>
    </row>
    <row r="1722" spans="1:15" hidden="1">
      <c r="A1722" s="41">
        <v>2.2025000000000001</v>
      </c>
      <c r="B1722" s="14">
        <v>45694</v>
      </c>
      <c r="C1722" s="8" t="s">
        <v>13</v>
      </c>
      <c r="D1722" s="8" t="s">
        <v>15</v>
      </c>
      <c r="E1722" s="8" t="s">
        <v>15</v>
      </c>
      <c r="F1722" s="9">
        <f t="shared" si="60"/>
        <v>58800000</v>
      </c>
      <c r="G1722" s="9">
        <v>588</v>
      </c>
      <c r="H1722" s="10">
        <v>59388000</v>
      </c>
      <c r="I1722" s="11">
        <v>43390223046.059303</v>
      </c>
      <c r="J1722" s="11">
        <v>438894</v>
      </c>
      <c r="K1722" s="11">
        <v>98862.648033601057</v>
      </c>
      <c r="L1722" s="12">
        <v>0</v>
      </c>
      <c r="M1722" s="11">
        <v>1440</v>
      </c>
      <c r="N1722" s="13"/>
      <c r="O1722" t="str">
        <f t="shared" si="61"/>
        <v/>
      </c>
    </row>
    <row r="1723" spans="1:15" hidden="1">
      <c r="A1723" s="41">
        <v>2.2025000000000001</v>
      </c>
      <c r="B1723" s="14">
        <v>45694</v>
      </c>
      <c r="C1723" s="8" t="s">
        <v>13</v>
      </c>
      <c r="D1723" s="8" t="s">
        <v>15</v>
      </c>
      <c r="E1723" s="8" t="s">
        <v>15</v>
      </c>
      <c r="F1723" s="9">
        <f t="shared" si="60"/>
        <v>100000000</v>
      </c>
      <c r="G1723" s="9">
        <v>1000</v>
      </c>
      <c r="H1723" s="10">
        <v>101000000</v>
      </c>
      <c r="I1723" s="11">
        <v>43491223046.059303</v>
      </c>
      <c r="J1723" s="11">
        <v>439894</v>
      </c>
      <c r="K1723" s="11">
        <v>98867.50682223287</v>
      </c>
      <c r="L1723" s="12">
        <v>0</v>
      </c>
      <c r="M1723" s="11">
        <v>1441</v>
      </c>
      <c r="N1723" s="13"/>
      <c r="O1723" t="str">
        <f t="shared" si="61"/>
        <v/>
      </c>
    </row>
    <row r="1724" spans="1:15" hidden="1">
      <c r="A1724" s="41">
        <v>2.2025000000000001</v>
      </c>
      <c r="B1724" s="14">
        <v>45694</v>
      </c>
      <c r="C1724" s="8" t="s">
        <v>13</v>
      </c>
      <c r="D1724" s="8" t="s">
        <v>15</v>
      </c>
      <c r="E1724" s="8" t="s">
        <v>15</v>
      </c>
      <c r="F1724" s="9">
        <f t="shared" si="60"/>
        <v>3800000</v>
      </c>
      <c r="G1724" s="9">
        <v>38</v>
      </c>
      <c r="H1724" s="10">
        <v>3838000</v>
      </c>
      <c r="I1724" s="11">
        <v>43495061046.059303</v>
      </c>
      <c r="J1724" s="11">
        <v>439932</v>
      </c>
      <c r="K1724" s="11">
        <v>98867.691020565238</v>
      </c>
      <c r="L1724" s="12">
        <v>0</v>
      </c>
      <c r="M1724" s="11">
        <v>1442</v>
      </c>
      <c r="N1724" s="13"/>
      <c r="O1724" t="str">
        <f t="shared" si="61"/>
        <v/>
      </c>
    </row>
    <row r="1725" spans="1:15" hidden="1">
      <c r="A1725" s="41">
        <v>2.2025000000000001</v>
      </c>
      <c r="B1725" s="14">
        <v>45695</v>
      </c>
      <c r="C1725" s="8" t="s">
        <v>13</v>
      </c>
      <c r="D1725" s="8" t="s">
        <v>15</v>
      </c>
      <c r="E1725" s="8" t="s">
        <v>15</v>
      </c>
      <c r="F1725" s="9">
        <f t="shared" si="60"/>
        <v>-27900000</v>
      </c>
      <c r="G1725" s="9">
        <v>-279</v>
      </c>
      <c r="H1725" s="10">
        <v>-29972133</v>
      </c>
      <c r="I1725" s="11">
        <v>43467476960.264565</v>
      </c>
      <c r="J1725" s="11">
        <v>439653</v>
      </c>
      <c r="K1725" s="11">
        <v>98867.691020565238</v>
      </c>
      <c r="L1725" s="12">
        <v>2388047.2052622996</v>
      </c>
      <c r="M1725" s="11">
        <v>1443</v>
      </c>
      <c r="N1725" s="13"/>
      <c r="O1725" t="str">
        <f t="shared" si="61"/>
        <v/>
      </c>
    </row>
    <row r="1726" spans="1:15" hidden="1">
      <c r="A1726" s="41">
        <v>2.2025000000000001</v>
      </c>
      <c r="B1726" s="14">
        <v>45695</v>
      </c>
      <c r="C1726" s="8" t="s">
        <v>13</v>
      </c>
      <c r="D1726" s="8" t="s">
        <v>15</v>
      </c>
      <c r="E1726" s="8" t="s">
        <v>15</v>
      </c>
      <c r="F1726" s="9">
        <f t="shared" si="60"/>
        <v>-6600000</v>
      </c>
      <c r="G1726" s="9">
        <v>-66</v>
      </c>
      <c r="H1726" s="10">
        <v>-7090182</v>
      </c>
      <c r="I1726" s="11">
        <v>43460951692.657204</v>
      </c>
      <c r="J1726" s="11">
        <v>439587</v>
      </c>
      <c r="K1726" s="11">
        <v>98867.691020565238</v>
      </c>
      <c r="L1726" s="12">
        <v>564914.39264269453</v>
      </c>
      <c r="M1726" s="11">
        <v>1444</v>
      </c>
      <c r="N1726" s="13"/>
      <c r="O1726" t="str">
        <f t="shared" si="61"/>
        <v/>
      </c>
    </row>
    <row r="1727" spans="1:15" hidden="1">
      <c r="A1727" s="41">
        <v>2.2025000000000001</v>
      </c>
      <c r="B1727" s="14">
        <v>45695</v>
      </c>
      <c r="C1727" s="8" t="s">
        <v>13</v>
      </c>
      <c r="D1727" s="8" t="s">
        <v>14</v>
      </c>
      <c r="E1727" s="8" t="s">
        <v>14</v>
      </c>
      <c r="F1727" s="9">
        <f t="shared" si="60"/>
        <v>-9400000</v>
      </c>
      <c r="G1727" s="9">
        <v>-94</v>
      </c>
      <c r="H1727" s="10">
        <v>-9895944</v>
      </c>
      <c r="I1727" s="11">
        <v>18347357626.366146</v>
      </c>
      <c r="J1727" s="11">
        <v>183549</v>
      </c>
      <c r="K1727" s="11">
        <v>99958.908119173328</v>
      </c>
      <c r="L1727" s="12">
        <v>499806.63679770753</v>
      </c>
      <c r="M1727" s="11">
        <v>273</v>
      </c>
      <c r="N1727" s="13"/>
      <c r="O1727" t="str">
        <f t="shared" si="61"/>
        <v/>
      </c>
    </row>
    <row r="1728" spans="1:15" hidden="1">
      <c r="A1728" s="41">
        <v>2.2025000000000001</v>
      </c>
      <c r="B1728" s="14">
        <v>45695</v>
      </c>
      <c r="C1728" s="8" t="s">
        <v>13</v>
      </c>
      <c r="D1728" s="8" t="s">
        <v>15</v>
      </c>
      <c r="E1728" s="8" t="s">
        <v>15</v>
      </c>
      <c r="F1728" s="9">
        <f t="shared" si="60"/>
        <v>-14000000</v>
      </c>
      <c r="G1728" s="9">
        <v>-140</v>
      </c>
      <c r="H1728" s="10">
        <v>-15039780</v>
      </c>
      <c r="I1728" s="11">
        <v>43447110215.914322</v>
      </c>
      <c r="J1728" s="11">
        <v>439447</v>
      </c>
      <c r="K1728" s="11">
        <v>98867.691020565238</v>
      </c>
      <c r="L1728" s="12">
        <v>1198303.2571208663</v>
      </c>
      <c r="M1728" s="11">
        <v>1445</v>
      </c>
      <c r="N1728" s="13"/>
      <c r="O1728" t="str">
        <f t="shared" si="61"/>
        <v/>
      </c>
    </row>
    <row r="1729" spans="1:15" hidden="1">
      <c r="A1729" s="41">
        <v>2.2025000000000001</v>
      </c>
      <c r="B1729" s="14">
        <v>45695</v>
      </c>
      <c r="C1729" s="8" t="s">
        <v>13</v>
      </c>
      <c r="D1729" s="8" t="s">
        <v>15</v>
      </c>
      <c r="E1729" s="8" t="s">
        <v>15</v>
      </c>
      <c r="F1729" s="9">
        <f t="shared" si="60"/>
        <v>-1000000</v>
      </c>
      <c r="G1729" s="9">
        <v>-10</v>
      </c>
      <c r="H1729" s="10">
        <v>-1074270</v>
      </c>
      <c r="I1729" s="11">
        <v>43446121539.00412</v>
      </c>
      <c r="J1729" s="11">
        <v>439437</v>
      </c>
      <c r="K1729" s="11">
        <v>98867.691020565238</v>
      </c>
      <c r="L1729" s="12">
        <v>85593.089794347645</v>
      </c>
      <c r="M1729" s="11">
        <v>1446</v>
      </c>
      <c r="N1729" s="13"/>
      <c r="O1729" t="str">
        <f t="shared" si="61"/>
        <v/>
      </c>
    </row>
    <row r="1730" spans="1:15" hidden="1">
      <c r="A1730" s="41">
        <v>2.2025000000000001</v>
      </c>
      <c r="B1730" s="14">
        <v>45695</v>
      </c>
      <c r="C1730" s="8" t="s">
        <v>13</v>
      </c>
      <c r="D1730" s="8" t="s">
        <v>15</v>
      </c>
      <c r="E1730" s="8" t="s">
        <v>15</v>
      </c>
      <c r="F1730" s="9">
        <f t="shared" si="60"/>
        <v>-65500000</v>
      </c>
      <c r="G1730" s="9">
        <v>-655</v>
      </c>
      <c r="H1730" s="10">
        <v>-70364685</v>
      </c>
      <c r="I1730" s="11">
        <v>43381363201.385651</v>
      </c>
      <c r="J1730" s="11">
        <v>438782</v>
      </c>
      <c r="K1730" s="11">
        <v>98867.691020565238</v>
      </c>
      <c r="L1730" s="12">
        <v>5606347.3815297708</v>
      </c>
      <c r="M1730" s="11">
        <v>1447</v>
      </c>
      <c r="N1730" s="13"/>
      <c r="O1730" t="str">
        <f t="shared" si="61"/>
        <v/>
      </c>
    </row>
    <row r="1731" spans="1:15" hidden="1">
      <c r="A1731" s="41">
        <v>2.2025000000000001</v>
      </c>
      <c r="B1731" s="14">
        <v>45695</v>
      </c>
      <c r="C1731" s="8" t="s">
        <v>13</v>
      </c>
      <c r="D1731" s="8" t="s">
        <v>15</v>
      </c>
      <c r="E1731" s="8" t="s">
        <v>15</v>
      </c>
      <c r="F1731" s="9">
        <f t="shared" si="60"/>
        <v>-93000000</v>
      </c>
      <c r="G1731" s="9">
        <v>-930</v>
      </c>
      <c r="H1731" s="10">
        <v>-99907110</v>
      </c>
      <c r="I1731" s="11">
        <v>43289416248.736526</v>
      </c>
      <c r="J1731" s="11">
        <v>437852</v>
      </c>
      <c r="K1731" s="11">
        <v>98867.691020565238</v>
      </c>
      <c r="L1731" s="12">
        <v>7960157.3508743346</v>
      </c>
      <c r="M1731" s="11">
        <v>1448</v>
      </c>
      <c r="N1731" s="13"/>
      <c r="O1731" t="str">
        <f t="shared" si="61"/>
        <v/>
      </c>
    </row>
    <row r="1732" spans="1:15" hidden="1">
      <c r="A1732" s="41">
        <v>2.2025000000000001</v>
      </c>
      <c r="B1732" s="14">
        <v>45695</v>
      </c>
      <c r="C1732" s="8" t="s">
        <v>13</v>
      </c>
      <c r="D1732" s="8" t="s">
        <v>15</v>
      </c>
      <c r="E1732" s="8" t="s">
        <v>15</v>
      </c>
      <c r="F1732" s="9">
        <f t="shared" si="60"/>
        <v>-93000000</v>
      </c>
      <c r="G1732" s="9">
        <v>-930</v>
      </c>
      <c r="H1732" s="10">
        <v>-99907110</v>
      </c>
      <c r="I1732" s="11">
        <v>43197469296.087402</v>
      </c>
      <c r="J1732" s="11">
        <v>436922</v>
      </c>
      <c r="K1732" s="11">
        <v>98867.691020565238</v>
      </c>
      <c r="L1732" s="12">
        <v>7960157.3508743346</v>
      </c>
      <c r="M1732" s="11">
        <v>1449</v>
      </c>
      <c r="N1732" s="13"/>
      <c r="O1732" t="str">
        <f t="shared" si="61"/>
        <v/>
      </c>
    </row>
    <row r="1733" spans="1:15" hidden="1">
      <c r="A1733" s="41">
        <v>2.2025000000000001</v>
      </c>
      <c r="B1733" s="14">
        <v>45695</v>
      </c>
      <c r="C1733" s="8" t="s">
        <v>13</v>
      </c>
      <c r="D1733" s="8" t="s">
        <v>14</v>
      </c>
      <c r="E1733" s="8" t="s">
        <v>14</v>
      </c>
      <c r="F1733" s="9">
        <f t="shared" si="60"/>
        <v>-9400000</v>
      </c>
      <c r="G1733" s="9">
        <v>-94</v>
      </c>
      <c r="H1733" s="10">
        <v>-9895944</v>
      </c>
      <c r="I1733" s="11">
        <v>18337961489.002945</v>
      </c>
      <c r="J1733" s="11">
        <v>183455</v>
      </c>
      <c r="K1733" s="11">
        <v>99958.908119173328</v>
      </c>
      <c r="L1733" s="12">
        <v>499806.63679770753</v>
      </c>
      <c r="M1733" s="11">
        <v>274</v>
      </c>
      <c r="N1733" s="13"/>
      <c r="O1733" t="str">
        <f t="shared" si="61"/>
        <v/>
      </c>
    </row>
    <row r="1734" spans="1:15" hidden="1">
      <c r="A1734" s="41">
        <v>2.2025000000000001</v>
      </c>
      <c r="B1734" s="14">
        <v>45695</v>
      </c>
      <c r="C1734" s="8" t="s">
        <v>13</v>
      </c>
      <c r="D1734" s="8" t="s">
        <v>15</v>
      </c>
      <c r="E1734" s="8" t="s">
        <v>15</v>
      </c>
      <c r="F1734" s="9">
        <f t="shared" si="60"/>
        <v>-900000</v>
      </c>
      <c r="G1734" s="9">
        <v>-9</v>
      </c>
      <c r="H1734" s="10">
        <v>-966843</v>
      </c>
      <c r="I1734" s="11">
        <v>43196579486.868217</v>
      </c>
      <c r="J1734" s="11">
        <v>436913</v>
      </c>
      <c r="K1734" s="11">
        <v>98867.691020565238</v>
      </c>
      <c r="L1734" s="12">
        <v>77033.780814912869</v>
      </c>
      <c r="M1734" s="11">
        <v>1450</v>
      </c>
      <c r="N1734" s="13"/>
      <c r="O1734" t="str">
        <f t="shared" si="61"/>
        <v/>
      </c>
    </row>
    <row r="1735" spans="1:15" hidden="1">
      <c r="A1735" s="41">
        <v>2.2025000000000001</v>
      </c>
      <c r="B1735" s="14">
        <v>45695</v>
      </c>
      <c r="C1735" s="8" t="s">
        <v>13</v>
      </c>
      <c r="D1735" s="8" t="s">
        <v>15</v>
      </c>
      <c r="E1735" s="8" t="s">
        <v>15</v>
      </c>
      <c r="F1735" s="9">
        <f t="shared" si="60"/>
        <v>-18600000</v>
      </c>
      <c r="G1735" s="9">
        <v>-186</v>
      </c>
      <c r="H1735" s="10">
        <v>-19981422</v>
      </c>
      <c r="I1735" s="11">
        <v>43178190096.338394</v>
      </c>
      <c r="J1735" s="11">
        <v>436727</v>
      </c>
      <c r="K1735" s="11">
        <v>98867.691020565238</v>
      </c>
      <c r="L1735" s="12">
        <v>1592031.4701748639</v>
      </c>
      <c r="M1735" s="11">
        <v>1451</v>
      </c>
      <c r="N1735" s="13"/>
      <c r="O1735" t="str">
        <f t="shared" si="61"/>
        <v/>
      </c>
    </row>
    <row r="1736" spans="1:15" hidden="1">
      <c r="A1736" s="41">
        <v>2.2025000000000001</v>
      </c>
      <c r="B1736" s="14">
        <v>45695</v>
      </c>
      <c r="C1736" s="8" t="s">
        <v>13</v>
      </c>
      <c r="D1736" s="8" t="s">
        <v>15</v>
      </c>
      <c r="E1736" s="8" t="s">
        <v>15</v>
      </c>
      <c r="F1736" s="9">
        <f t="shared" si="60"/>
        <v>-4600000</v>
      </c>
      <c r="G1736" s="9">
        <v>-46</v>
      </c>
      <c r="H1736" s="10">
        <v>-4941642</v>
      </c>
      <c r="I1736" s="11">
        <v>43173642182.551445</v>
      </c>
      <c r="J1736" s="11">
        <v>436681</v>
      </c>
      <c r="K1736" s="11">
        <v>98867.691020565238</v>
      </c>
      <c r="L1736" s="12">
        <v>393728.21305399947</v>
      </c>
      <c r="M1736" s="11">
        <v>1452</v>
      </c>
      <c r="N1736" s="13"/>
      <c r="O1736" t="str">
        <f t="shared" si="61"/>
        <v/>
      </c>
    </row>
    <row r="1737" spans="1:15" hidden="1">
      <c r="A1737" s="41">
        <v>2.2025000000000001</v>
      </c>
      <c r="B1737" s="14">
        <v>45695</v>
      </c>
      <c r="C1737" s="8" t="s">
        <v>13</v>
      </c>
      <c r="D1737" s="8" t="s">
        <v>15</v>
      </c>
      <c r="E1737" s="8" t="s">
        <v>15</v>
      </c>
      <c r="F1737" s="9">
        <f t="shared" si="60"/>
        <v>-1700000</v>
      </c>
      <c r="G1737" s="9">
        <v>-17</v>
      </c>
      <c r="H1737" s="10">
        <v>-1826259</v>
      </c>
      <c r="I1737" s="11">
        <v>43171961431.804092</v>
      </c>
      <c r="J1737" s="11">
        <v>436664</v>
      </c>
      <c r="K1737" s="11">
        <v>98867.691020565238</v>
      </c>
      <c r="L1737" s="12">
        <v>145508.25265039084</v>
      </c>
      <c r="M1737" s="11">
        <v>1453</v>
      </c>
      <c r="N1737" s="13"/>
      <c r="O1737" t="str">
        <f t="shared" si="61"/>
        <v/>
      </c>
    </row>
    <row r="1738" spans="1:15" hidden="1">
      <c r="A1738" s="41">
        <v>2.2025000000000001</v>
      </c>
      <c r="B1738" s="14">
        <v>45695</v>
      </c>
      <c r="C1738" s="8" t="s">
        <v>13</v>
      </c>
      <c r="D1738" s="8" t="s">
        <v>15</v>
      </c>
      <c r="E1738" s="8" t="s">
        <v>15</v>
      </c>
      <c r="F1738" s="9">
        <f t="shared" ref="F1738:F1801" si="62">100000*G1738</f>
        <v>-1800000</v>
      </c>
      <c r="G1738" s="9">
        <v>-18</v>
      </c>
      <c r="H1738" s="10">
        <v>-1933686</v>
      </c>
      <c r="I1738" s="11">
        <v>43170181813.365723</v>
      </c>
      <c r="J1738" s="11">
        <v>436646</v>
      </c>
      <c r="K1738" s="11">
        <v>98867.691020565238</v>
      </c>
      <c r="L1738" s="12">
        <v>154067.56162982574</v>
      </c>
      <c r="M1738" s="11">
        <v>1454</v>
      </c>
      <c r="N1738" s="13"/>
      <c r="O1738" t="str">
        <f t="shared" si="61"/>
        <v/>
      </c>
    </row>
    <row r="1739" spans="1:15" hidden="1">
      <c r="A1739" s="41">
        <v>2.2025000000000001</v>
      </c>
      <c r="B1739" s="14">
        <v>45695</v>
      </c>
      <c r="C1739" s="8" t="s">
        <v>13</v>
      </c>
      <c r="D1739" s="8" t="s">
        <v>15</v>
      </c>
      <c r="E1739" s="8" t="s">
        <v>15</v>
      </c>
      <c r="F1739" s="9">
        <f t="shared" si="62"/>
        <v>-900000</v>
      </c>
      <c r="G1739" s="9">
        <v>-9</v>
      </c>
      <c r="H1739" s="10">
        <v>-966843</v>
      </c>
      <c r="I1739" s="11">
        <v>43169292004.146538</v>
      </c>
      <c r="J1739" s="11">
        <v>436637</v>
      </c>
      <c r="K1739" s="11">
        <v>98867.691020565238</v>
      </c>
      <c r="L1739" s="12">
        <v>77033.780814912869</v>
      </c>
      <c r="M1739" s="11">
        <v>1455</v>
      </c>
      <c r="N1739" s="13"/>
      <c r="O1739" t="str">
        <f t="shared" si="61"/>
        <v/>
      </c>
    </row>
    <row r="1740" spans="1:15" hidden="1">
      <c r="A1740" s="41">
        <v>2.2025000000000001</v>
      </c>
      <c r="B1740" s="14">
        <v>45695</v>
      </c>
      <c r="C1740" s="8" t="s">
        <v>13</v>
      </c>
      <c r="D1740" s="8" t="s">
        <v>15</v>
      </c>
      <c r="E1740" s="8" t="s">
        <v>15</v>
      </c>
      <c r="F1740" s="9">
        <f t="shared" si="62"/>
        <v>-19600000</v>
      </c>
      <c r="G1740" s="9">
        <v>-196</v>
      </c>
      <c r="H1740" s="10">
        <v>-21055692</v>
      </c>
      <c r="I1740" s="11">
        <v>43149913936.706505</v>
      </c>
      <c r="J1740" s="11">
        <v>436441</v>
      </c>
      <c r="K1740" s="11">
        <v>98867.691020565238</v>
      </c>
      <c r="L1740" s="12">
        <v>1677624.5599692129</v>
      </c>
      <c r="M1740" s="11">
        <v>1456</v>
      </c>
      <c r="N1740" s="13"/>
      <c r="O1740" t="str">
        <f t="shared" si="61"/>
        <v/>
      </c>
    </row>
    <row r="1741" spans="1:15" hidden="1">
      <c r="A1741" s="41">
        <v>2.2025000000000001</v>
      </c>
      <c r="B1741" s="14">
        <v>45695</v>
      </c>
      <c r="C1741" s="8" t="s">
        <v>13</v>
      </c>
      <c r="D1741" s="8" t="s">
        <v>15</v>
      </c>
      <c r="E1741" s="8" t="s">
        <v>15</v>
      </c>
      <c r="F1741" s="9">
        <f t="shared" si="62"/>
        <v>-17000000</v>
      </c>
      <c r="G1741" s="9">
        <v>-170</v>
      </c>
      <c r="H1741" s="10">
        <v>-18262590</v>
      </c>
      <c r="I1741" s="11">
        <v>43133106429.233009</v>
      </c>
      <c r="J1741" s="11">
        <v>436271</v>
      </c>
      <c r="K1741" s="11">
        <v>98867.691020565238</v>
      </c>
      <c r="L1741" s="12">
        <v>1455082.5265039094</v>
      </c>
      <c r="M1741" s="11">
        <v>1457</v>
      </c>
      <c r="N1741" s="13"/>
      <c r="O1741" t="str">
        <f t="shared" si="61"/>
        <v/>
      </c>
    </row>
    <row r="1742" spans="1:15" hidden="1">
      <c r="A1742" s="41">
        <v>2.2025000000000001</v>
      </c>
      <c r="B1742" s="14">
        <v>45695</v>
      </c>
      <c r="C1742" s="8" t="s">
        <v>13</v>
      </c>
      <c r="D1742" s="8" t="s">
        <v>15</v>
      </c>
      <c r="E1742" s="8" t="s">
        <v>15</v>
      </c>
      <c r="F1742" s="9">
        <f t="shared" si="62"/>
        <v>-25500000</v>
      </c>
      <c r="G1742" s="9">
        <v>-255</v>
      </c>
      <c r="H1742" s="10">
        <v>-27393885</v>
      </c>
      <c r="I1742" s="11">
        <v>43107895168.022766</v>
      </c>
      <c r="J1742" s="11">
        <v>436016</v>
      </c>
      <c r="K1742" s="11">
        <v>98867.691020565238</v>
      </c>
      <c r="L1742" s="12">
        <v>2182623.7897558659</v>
      </c>
      <c r="M1742" s="11">
        <v>1458</v>
      </c>
      <c r="N1742" s="13"/>
      <c r="O1742" t="str">
        <f t="shared" si="61"/>
        <v/>
      </c>
    </row>
    <row r="1743" spans="1:15" hidden="1">
      <c r="A1743" s="41">
        <v>2.2025000000000001</v>
      </c>
      <c r="B1743" s="14">
        <v>45695</v>
      </c>
      <c r="C1743" s="8" t="s">
        <v>13</v>
      </c>
      <c r="D1743" s="8" t="s">
        <v>15</v>
      </c>
      <c r="E1743" s="8" t="s">
        <v>15</v>
      </c>
      <c r="F1743" s="9">
        <f t="shared" si="62"/>
        <v>-37200000</v>
      </c>
      <c r="G1743" s="9">
        <v>-372</v>
      </c>
      <c r="H1743" s="10">
        <v>-39962844</v>
      </c>
      <c r="I1743" s="11">
        <v>43071116386.96312</v>
      </c>
      <c r="J1743" s="11">
        <v>435644</v>
      </c>
      <c r="K1743" s="11">
        <v>98867.691020565238</v>
      </c>
      <c r="L1743" s="12">
        <v>3184062.9403497279</v>
      </c>
      <c r="M1743" s="11">
        <v>1459</v>
      </c>
      <c r="N1743" s="13"/>
      <c r="O1743" t="str">
        <f t="shared" si="61"/>
        <v/>
      </c>
    </row>
    <row r="1744" spans="1:15" hidden="1">
      <c r="A1744" s="41">
        <v>2.2025000000000001</v>
      </c>
      <c r="B1744" s="14">
        <v>45695</v>
      </c>
      <c r="C1744" s="8" t="s">
        <v>13</v>
      </c>
      <c r="D1744" s="8" t="s">
        <v>15</v>
      </c>
      <c r="E1744" s="8" t="s">
        <v>15</v>
      </c>
      <c r="F1744" s="9">
        <f t="shared" si="62"/>
        <v>-1800000</v>
      </c>
      <c r="G1744" s="9">
        <v>-18</v>
      </c>
      <c r="H1744" s="10">
        <v>-1933686</v>
      </c>
      <c r="I1744" s="11">
        <v>43069336768.52475</v>
      </c>
      <c r="J1744" s="11">
        <v>435626</v>
      </c>
      <c r="K1744" s="11">
        <v>98867.691020565238</v>
      </c>
      <c r="L1744" s="12">
        <v>154067.56162982574</v>
      </c>
      <c r="M1744" s="11">
        <v>1460</v>
      </c>
      <c r="N1744" s="13"/>
      <c r="O1744" t="str">
        <f t="shared" ref="O1744:O1807" si="63">IF(M1744=_xlfn.MAXIFS(M:M,D:D,D1744),"X","")</f>
        <v/>
      </c>
    </row>
    <row r="1745" spans="1:15" hidden="1">
      <c r="A1745" s="41">
        <v>2.2025000000000001</v>
      </c>
      <c r="B1745" s="14">
        <v>45695</v>
      </c>
      <c r="C1745" s="8" t="s">
        <v>13</v>
      </c>
      <c r="D1745" s="8" t="s">
        <v>15</v>
      </c>
      <c r="E1745" s="8" t="s">
        <v>15</v>
      </c>
      <c r="F1745" s="9">
        <f t="shared" si="62"/>
        <v>-4600000</v>
      </c>
      <c r="G1745" s="9">
        <v>-46</v>
      </c>
      <c r="H1745" s="10">
        <v>-4941642</v>
      </c>
      <c r="I1745" s="11">
        <v>43064788854.737801</v>
      </c>
      <c r="J1745" s="11">
        <v>435580</v>
      </c>
      <c r="K1745" s="11">
        <v>98867.691020565238</v>
      </c>
      <c r="L1745" s="12">
        <v>393728.21305399947</v>
      </c>
      <c r="M1745" s="11">
        <v>1461</v>
      </c>
      <c r="N1745" s="13"/>
      <c r="O1745" t="str">
        <f t="shared" si="63"/>
        <v/>
      </c>
    </row>
    <row r="1746" spans="1:15" hidden="1">
      <c r="A1746" s="41">
        <v>2.2025000000000001</v>
      </c>
      <c r="B1746" s="14">
        <v>45695</v>
      </c>
      <c r="C1746" s="8" t="s">
        <v>13</v>
      </c>
      <c r="D1746" s="8" t="s">
        <v>15</v>
      </c>
      <c r="E1746" s="8" t="s">
        <v>15</v>
      </c>
      <c r="F1746" s="9">
        <f t="shared" si="62"/>
        <v>-4700000</v>
      </c>
      <c r="G1746" s="9">
        <v>-47</v>
      </c>
      <c r="H1746" s="10">
        <v>-5049069</v>
      </c>
      <c r="I1746" s="11">
        <v>43060142073.259834</v>
      </c>
      <c r="J1746" s="11">
        <v>435533</v>
      </c>
      <c r="K1746" s="11">
        <v>98867.691020565238</v>
      </c>
      <c r="L1746" s="12">
        <v>402287.52203343343</v>
      </c>
      <c r="M1746" s="11">
        <v>1462</v>
      </c>
      <c r="N1746" s="13"/>
      <c r="O1746" t="str">
        <f t="shared" si="63"/>
        <v/>
      </c>
    </row>
    <row r="1747" spans="1:15" hidden="1">
      <c r="A1747" s="41">
        <v>2.2025000000000001</v>
      </c>
      <c r="B1747" s="14">
        <v>45695</v>
      </c>
      <c r="C1747" s="8" t="s">
        <v>13</v>
      </c>
      <c r="D1747" s="8" t="s">
        <v>14</v>
      </c>
      <c r="E1747" s="8" t="s">
        <v>14</v>
      </c>
      <c r="F1747" s="9">
        <f t="shared" si="62"/>
        <v>-4700000</v>
      </c>
      <c r="G1747" s="9">
        <v>-47</v>
      </c>
      <c r="H1747" s="10">
        <v>-4947972</v>
      </c>
      <c r="I1747" s="11">
        <v>18333263420.321342</v>
      </c>
      <c r="J1747" s="11">
        <v>183408</v>
      </c>
      <c r="K1747" s="11">
        <v>99958.908119173328</v>
      </c>
      <c r="L1747" s="12">
        <v>249903.31839885376</v>
      </c>
      <c r="M1747" s="11">
        <v>275</v>
      </c>
      <c r="N1747" s="13"/>
      <c r="O1747" t="str">
        <f t="shared" si="63"/>
        <v/>
      </c>
    </row>
    <row r="1748" spans="1:15" hidden="1">
      <c r="A1748" s="41">
        <v>2.2025000000000001</v>
      </c>
      <c r="B1748" s="14">
        <v>45695</v>
      </c>
      <c r="C1748" s="8" t="s">
        <v>13</v>
      </c>
      <c r="D1748" s="8" t="s">
        <v>15</v>
      </c>
      <c r="E1748" s="8" t="s">
        <v>15</v>
      </c>
      <c r="F1748" s="9">
        <f t="shared" si="62"/>
        <v>-59900000</v>
      </c>
      <c r="G1748" s="9">
        <v>-599</v>
      </c>
      <c r="H1748" s="10">
        <v>-64348773</v>
      </c>
      <c r="I1748" s="11">
        <v>43000920326.338516</v>
      </c>
      <c r="J1748" s="11">
        <v>434934</v>
      </c>
      <c r="K1748" s="11">
        <v>98867.691020565238</v>
      </c>
      <c r="L1748" s="12">
        <v>5127026.0786814243</v>
      </c>
      <c r="M1748" s="11">
        <v>1463</v>
      </c>
      <c r="N1748" s="13"/>
      <c r="O1748" t="str">
        <f t="shared" si="63"/>
        <v/>
      </c>
    </row>
    <row r="1749" spans="1:15" hidden="1">
      <c r="A1749" s="41">
        <v>2.2025000000000001</v>
      </c>
      <c r="B1749" s="14">
        <v>45695</v>
      </c>
      <c r="C1749" s="8" t="s">
        <v>13</v>
      </c>
      <c r="D1749" s="8" t="s">
        <v>15</v>
      </c>
      <c r="E1749" s="8" t="s">
        <v>15</v>
      </c>
      <c r="F1749" s="9">
        <f t="shared" si="62"/>
        <v>-6500000</v>
      </c>
      <c r="G1749" s="9">
        <v>-65</v>
      </c>
      <c r="H1749" s="10">
        <v>-6982755</v>
      </c>
      <c r="I1749" s="11">
        <v>42994493926.42218</v>
      </c>
      <c r="J1749" s="11">
        <v>434869</v>
      </c>
      <c r="K1749" s="11">
        <v>98867.691020565238</v>
      </c>
      <c r="L1749" s="12">
        <v>556355.08366325963</v>
      </c>
      <c r="M1749" s="11">
        <v>1464</v>
      </c>
      <c r="N1749" s="13"/>
      <c r="O1749" t="str">
        <f t="shared" si="63"/>
        <v/>
      </c>
    </row>
    <row r="1750" spans="1:15" hidden="1">
      <c r="A1750" s="41">
        <v>2.2025000000000001</v>
      </c>
      <c r="B1750" s="14">
        <v>45695</v>
      </c>
      <c r="C1750" s="8" t="s">
        <v>13</v>
      </c>
      <c r="D1750" s="8" t="s">
        <v>15</v>
      </c>
      <c r="E1750" s="8" t="s">
        <v>15</v>
      </c>
      <c r="F1750" s="9">
        <f t="shared" si="62"/>
        <v>-2100000</v>
      </c>
      <c r="G1750" s="9">
        <v>-21</v>
      </c>
      <c r="H1750" s="10">
        <v>-2255967</v>
      </c>
      <c r="I1750" s="11">
        <v>42992417704.910751</v>
      </c>
      <c r="J1750" s="11">
        <v>434848</v>
      </c>
      <c r="K1750" s="11">
        <v>98867.691020565238</v>
      </c>
      <c r="L1750" s="12">
        <v>179745.48856812995</v>
      </c>
      <c r="M1750" s="11">
        <v>1465</v>
      </c>
      <c r="N1750" s="13"/>
      <c r="O1750" t="str">
        <f t="shared" si="63"/>
        <v/>
      </c>
    </row>
    <row r="1751" spans="1:15" hidden="1">
      <c r="A1751" s="41">
        <v>2.2025000000000001</v>
      </c>
      <c r="B1751" s="14">
        <v>45695</v>
      </c>
      <c r="C1751" s="8" t="s">
        <v>13</v>
      </c>
      <c r="D1751" s="8" t="s">
        <v>15</v>
      </c>
      <c r="E1751" s="8" t="s">
        <v>15</v>
      </c>
      <c r="F1751" s="9">
        <f t="shared" si="62"/>
        <v>-19500000</v>
      </c>
      <c r="G1751" s="9">
        <v>-195</v>
      </c>
      <c r="H1751" s="10">
        <v>-20948265</v>
      </c>
      <c r="I1751" s="11">
        <v>42973138505.161743</v>
      </c>
      <c r="J1751" s="11">
        <v>434653</v>
      </c>
      <c r="K1751" s="11">
        <v>98867.691020565238</v>
      </c>
      <c r="L1751" s="12">
        <v>1669065.2509897798</v>
      </c>
      <c r="M1751" s="11">
        <v>1466</v>
      </c>
      <c r="N1751" s="13"/>
      <c r="O1751" t="str">
        <f t="shared" si="63"/>
        <v/>
      </c>
    </row>
    <row r="1752" spans="1:15" hidden="1">
      <c r="A1752" s="41">
        <v>2.2025000000000001</v>
      </c>
      <c r="B1752" s="14">
        <v>45695</v>
      </c>
      <c r="C1752" s="8" t="s">
        <v>13</v>
      </c>
      <c r="D1752" s="8" t="s">
        <v>15</v>
      </c>
      <c r="E1752" s="8" t="s">
        <v>15</v>
      </c>
      <c r="F1752" s="9">
        <f t="shared" si="62"/>
        <v>-93100000</v>
      </c>
      <c r="G1752" s="9">
        <v>-931</v>
      </c>
      <c r="H1752" s="10">
        <v>-100014537</v>
      </c>
      <c r="I1752" s="11">
        <v>42881092684.821594</v>
      </c>
      <c r="J1752" s="11">
        <v>433722</v>
      </c>
      <c r="K1752" s="11">
        <v>98867.691020565238</v>
      </c>
      <c r="L1752" s="12">
        <v>7968716.6598537564</v>
      </c>
      <c r="M1752" s="11">
        <v>1467</v>
      </c>
      <c r="N1752" s="13"/>
      <c r="O1752" t="str">
        <f t="shared" si="63"/>
        <v/>
      </c>
    </row>
    <row r="1753" spans="1:15" hidden="1">
      <c r="A1753" s="41">
        <v>2.2025000000000001</v>
      </c>
      <c r="B1753" s="14">
        <v>45695</v>
      </c>
      <c r="C1753" s="8" t="s">
        <v>13</v>
      </c>
      <c r="D1753" s="8" t="s">
        <v>15</v>
      </c>
      <c r="E1753" s="8" t="s">
        <v>15</v>
      </c>
      <c r="F1753" s="9">
        <f t="shared" si="62"/>
        <v>-49300000</v>
      </c>
      <c r="G1753" s="9">
        <v>-493</v>
      </c>
      <c r="H1753" s="10">
        <v>-52961511</v>
      </c>
      <c r="I1753" s="11">
        <v>42832350913.148453</v>
      </c>
      <c r="J1753" s="11">
        <v>433229</v>
      </c>
      <c r="K1753" s="11">
        <v>98867.691020565238</v>
      </c>
      <c r="L1753" s="12">
        <v>4219739.3268613368</v>
      </c>
      <c r="M1753" s="11">
        <v>1468</v>
      </c>
      <c r="N1753" s="13"/>
      <c r="O1753" t="str">
        <f t="shared" si="63"/>
        <v/>
      </c>
    </row>
    <row r="1754" spans="1:15" hidden="1">
      <c r="A1754" s="41">
        <v>2.2025000000000001</v>
      </c>
      <c r="B1754" s="14">
        <v>45695</v>
      </c>
      <c r="C1754" s="8" t="s">
        <v>13</v>
      </c>
      <c r="D1754" s="8" t="s">
        <v>15</v>
      </c>
      <c r="E1754" s="8" t="s">
        <v>15</v>
      </c>
      <c r="F1754" s="9">
        <f t="shared" si="62"/>
        <v>-900000</v>
      </c>
      <c r="G1754" s="9">
        <v>-9</v>
      </c>
      <c r="H1754" s="10">
        <v>-966843</v>
      </c>
      <c r="I1754" s="11">
        <v>42831461103.929268</v>
      </c>
      <c r="J1754" s="11">
        <v>433220</v>
      </c>
      <c r="K1754" s="11">
        <v>98867.691020565238</v>
      </c>
      <c r="L1754" s="12">
        <v>77033.780814912869</v>
      </c>
      <c r="M1754" s="11">
        <v>1469</v>
      </c>
      <c r="N1754" s="13"/>
      <c r="O1754" t="str">
        <f t="shared" si="63"/>
        <v/>
      </c>
    </row>
    <row r="1755" spans="1:15" hidden="1">
      <c r="A1755" s="41">
        <v>2.2025000000000001</v>
      </c>
      <c r="B1755" s="14">
        <v>45695</v>
      </c>
      <c r="C1755" s="8" t="s">
        <v>13</v>
      </c>
      <c r="D1755" s="8" t="s">
        <v>15</v>
      </c>
      <c r="E1755" s="8" t="s">
        <v>15</v>
      </c>
      <c r="F1755" s="9">
        <f t="shared" si="62"/>
        <v>-46600000</v>
      </c>
      <c r="G1755" s="9">
        <v>-466</v>
      </c>
      <c r="H1755" s="10">
        <v>-50060982</v>
      </c>
      <c r="I1755" s="11">
        <v>42785388759.913681</v>
      </c>
      <c r="J1755" s="11">
        <v>432754</v>
      </c>
      <c r="K1755" s="11">
        <v>98867.691020565238</v>
      </c>
      <c r="L1755" s="12">
        <v>3988637.9844165966</v>
      </c>
      <c r="M1755" s="11">
        <v>1470</v>
      </c>
      <c r="N1755" s="13"/>
      <c r="O1755" t="str">
        <f t="shared" si="63"/>
        <v/>
      </c>
    </row>
    <row r="1756" spans="1:15" hidden="1">
      <c r="A1756" s="41">
        <v>2.2025000000000001</v>
      </c>
      <c r="B1756" s="14">
        <v>45695</v>
      </c>
      <c r="C1756" s="8" t="s">
        <v>13</v>
      </c>
      <c r="D1756" s="8" t="s">
        <v>15</v>
      </c>
      <c r="E1756" s="8" t="s">
        <v>15</v>
      </c>
      <c r="F1756" s="9">
        <f t="shared" si="62"/>
        <v>-46600000</v>
      </c>
      <c r="G1756" s="9">
        <v>-466</v>
      </c>
      <c r="H1756" s="10">
        <v>-50060982</v>
      </c>
      <c r="I1756" s="11">
        <v>42739316415.898094</v>
      </c>
      <c r="J1756" s="11">
        <v>432288</v>
      </c>
      <c r="K1756" s="11">
        <v>98867.691020565238</v>
      </c>
      <c r="L1756" s="12">
        <v>3988637.9844165966</v>
      </c>
      <c r="M1756" s="11">
        <v>1471</v>
      </c>
      <c r="N1756" s="13"/>
      <c r="O1756" t="str">
        <f t="shared" si="63"/>
        <v/>
      </c>
    </row>
    <row r="1757" spans="1:15" hidden="1">
      <c r="A1757" s="41">
        <v>2.2025000000000001</v>
      </c>
      <c r="B1757" s="14">
        <v>45695</v>
      </c>
      <c r="C1757" s="8" t="s">
        <v>13</v>
      </c>
      <c r="D1757" s="8" t="s">
        <v>14</v>
      </c>
      <c r="E1757" s="8" t="s">
        <v>14</v>
      </c>
      <c r="F1757" s="9">
        <f t="shared" si="62"/>
        <v>-3800000</v>
      </c>
      <c r="G1757" s="9">
        <v>-38</v>
      </c>
      <c r="H1757" s="10">
        <v>-4000488</v>
      </c>
      <c r="I1757" s="11">
        <v>18329464981.812813</v>
      </c>
      <c r="J1757" s="11">
        <v>183370</v>
      </c>
      <c r="K1757" s="11">
        <v>99958.908119173328</v>
      </c>
      <c r="L1757" s="12">
        <v>202049.49147141352</v>
      </c>
      <c r="M1757" s="11">
        <v>276</v>
      </c>
      <c r="N1757" s="13"/>
      <c r="O1757" t="str">
        <f t="shared" si="63"/>
        <v/>
      </c>
    </row>
    <row r="1758" spans="1:15" hidden="1">
      <c r="A1758" s="41">
        <v>2.2025000000000001</v>
      </c>
      <c r="B1758" s="14">
        <v>45695</v>
      </c>
      <c r="C1758" s="8" t="s">
        <v>13</v>
      </c>
      <c r="D1758" s="8" t="s">
        <v>15</v>
      </c>
      <c r="E1758" s="8" t="s">
        <v>15</v>
      </c>
      <c r="F1758" s="9">
        <f t="shared" si="62"/>
        <v>-4600000</v>
      </c>
      <c r="G1758" s="9">
        <v>-46</v>
      </c>
      <c r="H1758" s="10">
        <v>-4941642</v>
      </c>
      <c r="I1758" s="11">
        <v>42734768502.111145</v>
      </c>
      <c r="J1758" s="11">
        <v>432242</v>
      </c>
      <c r="K1758" s="11">
        <v>98867.691020565238</v>
      </c>
      <c r="L1758" s="12">
        <v>393728.21305399947</v>
      </c>
      <c r="M1758" s="11">
        <v>1472</v>
      </c>
      <c r="N1758" s="13"/>
      <c r="O1758" t="str">
        <f t="shared" si="63"/>
        <v/>
      </c>
    </row>
    <row r="1759" spans="1:15" hidden="1">
      <c r="A1759" s="41">
        <v>2.2025000000000001</v>
      </c>
      <c r="B1759" s="14">
        <v>45695</v>
      </c>
      <c r="C1759" s="8" t="s">
        <v>13</v>
      </c>
      <c r="D1759" s="8" t="s">
        <v>15</v>
      </c>
      <c r="E1759" s="8" t="s">
        <v>15</v>
      </c>
      <c r="F1759" s="9">
        <f t="shared" si="62"/>
        <v>-2500000</v>
      </c>
      <c r="G1759" s="9">
        <v>-25</v>
      </c>
      <c r="H1759" s="10">
        <v>-2685675</v>
      </c>
      <c r="I1759" s="11">
        <v>42732296809.835632</v>
      </c>
      <c r="J1759" s="11">
        <v>432217</v>
      </c>
      <c r="K1759" s="11">
        <v>98867.691020565238</v>
      </c>
      <c r="L1759" s="12">
        <v>213982.72448586905</v>
      </c>
      <c r="M1759" s="11">
        <v>1473</v>
      </c>
      <c r="N1759" s="13"/>
      <c r="O1759" t="str">
        <f t="shared" si="63"/>
        <v/>
      </c>
    </row>
    <row r="1760" spans="1:15" hidden="1">
      <c r="A1760" s="41">
        <v>2.2025000000000001</v>
      </c>
      <c r="B1760" s="14">
        <v>45695</v>
      </c>
      <c r="C1760" s="8" t="s">
        <v>13</v>
      </c>
      <c r="D1760" s="8" t="s">
        <v>15</v>
      </c>
      <c r="E1760" s="8" t="s">
        <v>15</v>
      </c>
      <c r="F1760" s="9">
        <f t="shared" si="62"/>
        <v>-93000000</v>
      </c>
      <c r="G1760" s="9">
        <v>-930</v>
      </c>
      <c r="H1760" s="10">
        <v>-99907110</v>
      </c>
      <c r="I1760" s="11">
        <v>42640349857.186508</v>
      </c>
      <c r="J1760" s="11">
        <v>431287</v>
      </c>
      <c r="K1760" s="11">
        <v>98867.691020565238</v>
      </c>
      <c r="L1760" s="12">
        <v>7960157.3508743346</v>
      </c>
      <c r="M1760" s="11">
        <v>1474</v>
      </c>
      <c r="N1760" s="13"/>
      <c r="O1760" t="str">
        <f t="shared" si="63"/>
        <v/>
      </c>
    </row>
    <row r="1761" spans="1:15" hidden="1">
      <c r="A1761" s="41">
        <v>2.2025000000000001</v>
      </c>
      <c r="B1761" s="14">
        <v>45695</v>
      </c>
      <c r="C1761" s="8" t="s">
        <v>13</v>
      </c>
      <c r="D1761" s="8" t="s">
        <v>15</v>
      </c>
      <c r="E1761" s="8" t="s">
        <v>15</v>
      </c>
      <c r="F1761" s="9">
        <f t="shared" si="62"/>
        <v>-46500000</v>
      </c>
      <c r="G1761" s="9">
        <v>-465</v>
      </c>
      <c r="H1761" s="10">
        <v>-49953555</v>
      </c>
      <c r="I1761" s="11">
        <v>42594376380.861946</v>
      </c>
      <c r="J1761" s="11">
        <v>430822</v>
      </c>
      <c r="K1761" s="11">
        <v>98867.691020565238</v>
      </c>
      <c r="L1761" s="12">
        <v>3980078.6754371673</v>
      </c>
      <c r="M1761" s="11">
        <v>1475</v>
      </c>
      <c r="N1761" s="13"/>
      <c r="O1761" t="str">
        <f t="shared" si="63"/>
        <v/>
      </c>
    </row>
    <row r="1762" spans="1:15" hidden="1">
      <c r="A1762" s="41">
        <v>2.2025000000000001</v>
      </c>
      <c r="B1762" s="14">
        <v>45695</v>
      </c>
      <c r="C1762" s="8" t="s">
        <v>13</v>
      </c>
      <c r="D1762" s="8" t="s">
        <v>15</v>
      </c>
      <c r="E1762" s="8" t="s">
        <v>15</v>
      </c>
      <c r="F1762" s="9">
        <f t="shared" si="62"/>
        <v>-55800000</v>
      </c>
      <c r="G1762" s="9">
        <v>-558</v>
      </c>
      <c r="H1762" s="10">
        <v>-59944266</v>
      </c>
      <c r="I1762" s="11">
        <v>42539208209.272469</v>
      </c>
      <c r="J1762" s="11">
        <v>430264</v>
      </c>
      <c r="K1762" s="11">
        <v>98867.691020565238</v>
      </c>
      <c r="L1762" s="12">
        <v>4776094.4105245993</v>
      </c>
      <c r="M1762" s="11">
        <v>1476</v>
      </c>
      <c r="N1762" s="13"/>
      <c r="O1762" t="str">
        <f t="shared" si="63"/>
        <v/>
      </c>
    </row>
    <row r="1763" spans="1:15" hidden="1">
      <c r="A1763" s="41">
        <v>2.2025000000000001</v>
      </c>
      <c r="B1763" s="14">
        <v>45695</v>
      </c>
      <c r="C1763" s="8" t="s">
        <v>13</v>
      </c>
      <c r="D1763" s="8" t="s">
        <v>15</v>
      </c>
      <c r="E1763" s="8" t="s">
        <v>15</v>
      </c>
      <c r="F1763" s="9">
        <f t="shared" si="62"/>
        <v>-93000000</v>
      </c>
      <c r="G1763" s="9">
        <v>-930</v>
      </c>
      <c r="H1763" s="10">
        <v>-99907110</v>
      </c>
      <c r="I1763" s="11">
        <v>42447261256.623344</v>
      </c>
      <c r="J1763" s="11">
        <v>429334</v>
      </c>
      <c r="K1763" s="11">
        <v>98867.691020565238</v>
      </c>
      <c r="L1763" s="12">
        <v>7960157.3508743346</v>
      </c>
      <c r="M1763" s="11">
        <v>1477</v>
      </c>
      <c r="N1763" s="13"/>
      <c r="O1763" t="str">
        <f t="shared" si="63"/>
        <v/>
      </c>
    </row>
    <row r="1764" spans="1:15" hidden="1">
      <c r="A1764" s="41">
        <v>2.2025000000000001</v>
      </c>
      <c r="B1764" s="14">
        <v>45695</v>
      </c>
      <c r="C1764" s="8" t="s">
        <v>13</v>
      </c>
      <c r="D1764" s="8" t="s">
        <v>15</v>
      </c>
      <c r="E1764" s="8" t="s">
        <v>15</v>
      </c>
      <c r="F1764" s="9">
        <f t="shared" si="62"/>
        <v>-9300000</v>
      </c>
      <c r="G1764" s="9">
        <v>-93</v>
      </c>
      <c r="H1764" s="10">
        <v>-9990711</v>
      </c>
      <c r="I1764" s="11">
        <v>42438066561.358429</v>
      </c>
      <c r="J1764" s="11">
        <v>429241</v>
      </c>
      <c r="K1764" s="11">
        <v>98867.691020565238</v>
      </c>
      <c r="L1764" s="12">
        <v>796015.73508743197</v>
      </c>
      <c r="M1764" s="11">
        <v>1478</v>
      </c>
      <c r="N1764" s="13"/>
      <c r="O1764" t="str">
        <f t="shared" si="63"/>
        <v/>
      </c>
    </row>
    <row r="1765" spans="1:15" hidden="1">
      <c r="A1765" s="41">
        <v>2.2025000000000001</v>
      </c>
      <c r="B1765" s="14">
        <v>45695</v>
      </c>
      <c r="C1765" s="8" t="s">
        <v>13</v>
      </c>
      <c r="D1765" s="8" t="s">
        <v>15</v>
      </c>
      <c r="E1765" s="8" t="s">
        <v>15</v>
      </c>
      <c r="F1765" s="9">
        <f t="shared" si="62"/>
        <v>-2800000</v>
      </c>
      <c r="G1765" s="9">
        <v>-28</v>
      </c>
      <c r="H1765" s="10">
        <v>-3007956</v>
      </c>
      <c r="I1765" s="11">
        <v>42435298266.00985</v>
      </c>
      <c r="J1765" s="11">
        <v>429213</v>
      </c>
      <c r="K1765" s="11">
        <v>98867.691020565238</v>
      </c>
      <c r="L1765" s="12">
        <v>239660.65142417327</v>
      </c>
      <c r="M1765" s="11">
        <v>1479</v>
      </c>
      <c r="N1765" s="13"/>
      <c r="O1765" t="str">
        <f t="shared" si="63"/>
        <v/>
      </c>
    </row>
    <row r="1766" spans="1:15" hidden="1">
      <c r="A1766" s="41">
        <v>2.2025000000000001</v>
      </c>
      <c r="B1766" s="14">
        <v>45695</v>
      </c>
      <c r="C1766" s="8" t="s">
        <v>13</v>
      </c>
      <c r="D1766" s="8" t="s">
        <v>15</v>
      </c>
      <c r="E1766" s="8" t="s">
        <v>15</v>
      </c>
      <c r="F1766" s="9">
        <f t="shared" si="62"/>
        <v>-9300000</v>
      </c>
      <c r="G1766" s="9">
        <v>-93</v>
      </c>
      <c r="H1766" s="10">
        <v>-9990711</v>
      </c>
      <c r="I1766" s="11">
        <v>42426103570.744934</v>
      </c>
      <c r="J1766" s="11">
        <v>429120</v>
      </c>
      <c r="K1766" s="11">
        <v>98867.691020565238</v>
      </c>
      <c r="L1766" s="12">
        <v>796015.73508743197</v>
      </c>
      <c r="M1766" s="11">
        <v>1480</v>
      </c>
      <c r="N1766" s="13"/>
      <c r="O1766" t="str">
        <f t="shared" si="63"/>
        <v/>
      </c>
    </row>
    <row r="1767" spans="1:15" hidden="1">
      <c r="A1767" s="41">
        <v>2.2025000000000001</v>
      </c>
      <c r="B1767" s="14">
        <v>45695</v>
      </c>
      <c r="C1767" s="8" t="s">
        <v>13</v>
      </c>
      <c r="D1767" s="8" t="s">
        <v>15</v>
      </c>
      <c r="E1767" s="8" t="s">
        <v>15</v>
      </c>
      <c r="F1767" s="9">
        <f t="shared" si="62"/>
        <v>-141300000</v>
      </c>
      <c r="G1767" s="9">
        <v>-1413</v>
      </c>
      <c r="H1767" s="10">
        <v>-151794351</v>
      </c>
      <c r="I1767" s="11">
        <v>42286403523.332878</v>
      </c>
      <c r="J1767" s="11">
        <v>427707</v>
      </c>
      <c r="K1767" s="11">
        <v>98867.691020565238</v>
      </c>
      <c r="L1767" s="12">
        <v>12094303.587941319</v>
      </c>
      <c r="M1767" s="11">
        <v>1481</v>
      </c>
      <c r="N1767" s="13"/>
      <c r="O1767" t="str">
        <f t="shared" si="63"/>
        <v/>
      </c>
    </row>
    <row r="1768" spans="1:15" hidden="1">
      <c r="A1768" s="41">
        <v>2.2025000000000001</v>
      </c>
      <c r="B1768" s="14">
        <v>45695</v>
      </c>
      <c r="C1768" s="8" t="s">
        <v>13</v>
      </c>
      <c r="D1768" s="8" t="s">
        <v>15</v>
      </c>
      <c r="E1768" s="8" t="s">
        <v>15</v>
      </c>
      <c r="F1768" s="9">
        <f t="shared" si="62"/>
        <v>-148800000</v>
      </c>
      <c r="G1768" s="9">
        <v>-1488</v>
      </c>
      <c r="H1768" s="10">
        <v>-159851376</v>
      </c>
      <c r="I1768" s="11">
        <v>42139288399.094276</v>
      </c>
      <c r="J1768" s="11">
        <v>426219</v>
      </c>
      <c r="K1768" s="11">
        <v>98867.691020565238</v>
      </c>
      <c r="L1768" s="12">
        <v>12736251.761398911</v>
      </c>
      <c r="M1768" s="11">
        <v>1482</v>
      </c>
      <c r="N1768" s="13"/>
      <c r="O1768" t="str">
        <f t="shared" si="63"/>
        <v/>
      </c>
    </row>
    <row r="1769" spans="1:15" hidden="1">
      <c r="A1769" s="41">
        <v>2.2025000000000001</v>
      </c>
      <c r="B1769" s="14">
        <v>45695</v>
      </c>
      <c r="C1769" s="8" t="s">
        <v>13</v>
      </c>
      <c r="D1769" s="8" t="s">
        <v>15</v>
      </c>
      <c r="E1769" s="8" t="s">
        <v>15</v>
      </c>
      <c r="F1769" s="9">
        <f t="shared" si="62"/>
        <v>-8500000</v>
      </c>
      <c r="G1769" s="9">
        <v>-85</v>
      </c>
      <c r="H1769" s="10">
        <v>-9131295</v>
      </c>
      <c r="I1769" s="11">
        <v>42130884645.357529</v>
      </c>
      <c r="J1769" s="11">
        <v>426134</v>
      </c>
      <c r="K1769" s="11">
        <v>98867.691020565238</v>
      </c>
      <c r="L1769" s="12">
        <v>727541.26325195469</v>
      </c>
      <c r="M1769" s="11">
        <v>1483</v>
      </c>
      <c r="N1769" s="13"/>
      <c r="O1769" t="str">
        <f t="shared" si="63"/>
        <v/>
      </c>
    </row>
    <row r="1770" spans="1:15" hidden="1">
      <c r="A1770" s="41">
        <v>2.2025000000000001</v>
      </c>
      <c r="B1770" s="14">
        <v>45695</v>
      </c>
      <c r="C1770" s="8" t="s">
        <v>13</v>
      </c>
      <c r="D1770" s="8" t="s">
        <v>15</v>
      </c>
      <c r="E1770" s="8" t="s">
        <v>15</v>
      </c>
      <c r="F1770" s="9">
        <f t="shared" si="62"/>
        <v>-1900000</v>
      </c>
      <c r="G1770" s="9">
        <v>-19</v>
      </c>
      <c r="H1770" s="10">
        <v>-2041113</v>
      </c>
      <c r="I1770" s="11">
        <v>42129006159.228134</v>
      </c>
      <c r="J1770" s="11">
        <v>426115</v>
      </c>
      <c r="K1770" s="11">
        <v>98867.691020565238</v>
      </c>
      <c r="L1770" s="12">
        <v>162626.8706092604</v>
      </c>
      <c r="M1770" s="11">
        <v>1484</v>
      </c>
      <c r="N1770" s="13"/>
      <c r="O1770" t="str">
        <f t="shared" si="63"/>
        <v/>
      </c>
    </row>
    <row r="1771" spans="1:15" hidden="1">
      <c r="A1771" s="41">
        <v>2.2025000000000001</v>
      </c>
      <c r="B1771" s="14">
        <v>45695</v>
      </c>
      <c r="C1771" s="8" t="s">
        <v>13</v>
      </c>
      <c r="D1771" s="8" t="s">
        <v>15</v>
      </c>
      <c r="E1771" s="8" t="s">
        <v>15</v>
      </c>
      <c r="F1771" s="9">
        <f t="shared" si="62"/>
        <v>-9300000</v>
      </c>
      <c r="G1771" s="9">
        <v>-93</v>
      </c>
      <c r="H1771" s="10">
        <v>-9990711</v>
      </c>
      <c r="I1771" s="11">
        <v>42119811463.963219</v>
      </c>
      <c r="J1771" s="11">
        <v>426022</v>
      </c>
      <c r="K1771" s="11">
        <v>98867.691020565238</v>
      </c>
      <c r="L1771" s="12">
        <v>796015.73508743197</v>
      </c>
      <c r="M1771" s="11">
        <v>1485</v>
      </c>
      <c r="N1771" s="13"/>
      <c r="O1771" t="str">
        <f t="shared" si="63"/>
        <v/>
      </c>
    </row>
    <row r="1772" spans="1:15" hidden="1">
      <c r="A1772" s="41">
        <v>2.2025000000000001</v>
      </c>
      <c r="B1772" s="14">
        <v>45695</v>
      </c>
      <c r="C1772" s="8" t="s">
        <v>13</v>
      </c>
      <c r="D1772" s="8" t="s">
        <v>15</v>
      </c>
      <c r="E1772" s="8" t="s">
        <v>15</v>
      </c>
      <c r="F1772" s="9">
        <f t="shared" si="62"/>
        <v>-9300000</v>
      </c>
      <c r="G1772" s="9">
        <v>-93</v>
      </c>
      <c r="H1772" s="10">
        <v>-9990711</v>
      </c>
      <c r="I1772" s="11">
        <v>42110616768.698303</v>
      </c>
      <c r="J1772" s="11">
        <v>425929</v>
      </c>
      <c r="K1772" s="11">
        <v>98867.691020565238</v>
      </c>
      <c r="L1772" s="12">
        <v>796015.73508743197</v>
      </c>
      <c r="M1772" s="11">
        <v>1486</v>
      </c>
      <c r="N1772" s="13"/>
      <c r="O1772" t="str">
        <f t="shared" si="63"/>
        <v/>
      </c>
    </row>
    <row r="1773" spans="1:15" hidden="1">
      <c r="A1773" s="41">
        <v>2.2025000000000001</v>
      </c>
      <c r="B1773" s="14">
        <v>45695</v>
      </c>
      <c r="C1773" s="8" t="s">
        <v>13</v>
      </c>
      <c r="D1773" s="8" t="s">
        <v>15</v>
      </c>
      <c r="E1773" s="8" t="s">
        <v>15</v>
      </c>
      <c r="F1773" s="9">
        <f t="shared" si="62"/>
        <v>-4400000</v>
      </c>
      <c r="G1773" s="9">
        <v>-44</v>
      </c>
      <c r="H1773" s="10">
        <v>-4726788</v>
      </c>
      <c r="I1773" s="11">
        <v>42106266590.293396</v>
      </c>
      <c r="J1773" s="11">
        <v>425885</v>
      </c>
      <c r="K1773" s="11">
        <v>98867.691020565238</v>
      </c>
      <c r="L1773" s="12">
        <v>376609.59509512968</v>
      </c>
      <c r="M1773" s="11">
        <v>1487</v>
      </c>
      <c r="N1773" s="13"/>
      <c r="O1773" t="str">
        <f t="shared" si="63"/>
        <v/>
      </c>
    </row>
    <row r="1774" spans="1:15" hidden="1">
      <c r="A1774" s="41">
        <v>2.2025000000000001</v>
      </c>
      <c r="B1774" s="14">
        <v>45695</v>
      </c>
      <c r="C1774" s="8" t="s">
        <v>13</v>
      </c>
      <c r="D1774" s="8" t="s">
        <v>15</v>
      </c>
      <c r="E1774" s="8" t="s">
        <v>15</v>
      </c>
      <c r="F1774" s="9">
        <f t="shared" si="62"/>
        <v>-93900000</v>
      </c>
      <c r="G1774" s="9">
        <v>-939</v>
      </c>
      <c r="H1774" s="10">
        <v>-100873953</v>
      </c>
      <c r="I1774" s="11">
        <v>42013429828.425087</v>
      </c>
      <c r="J1774" s="11">
        <v>424946</v>
      </c>
      <c r="K1774" s="11">
        <v>98867.691020565238</v>
      </c>
      <c r="L1774" s="12">
        <v>8037191.1316892356</v>
      </c>
      <c r="M1774" s="11">
        <v>1488</v>
      </c>
      <c r="N1774" s="13"/>
      <c r="O1774" t="str">
        <f t="shared" si="63"/>
        <v/>
      </c>
    </row>
    <row r="1775" spans="1:15" hidden="1">
      <c r="A1775" s="41">
        <v>2.2025000000000001</v>
      </c>
      <c r="B1775" s="14">
        <v>45695</v>
      </c>
      <c r="C1775" s="8" t="s">
        <v>13</v>
      </c>
      <c r="D1775" s="8" t="s">
        <v>15</v>
      </c>
      <c r="E1775" s="8" t="s">
        <v>15</v>
      </c>
      <c r="F1775" s="9">
        <f t="shared" si="62"/>
        <v>-118000000</v>
      </c>
      <c r="G1775" s="9">
        <v>-1180</v>
      </c>
      <c r="H1775" s="10">
        <v>-126763860</v>
      </c>
      <c r="I1775" s="11">
        <v>41896765953.020821</v>
      </c>
      <c r="J1775" s="11">
        <v>423766</v>
      </c>
      <c r="K1775" s="11">
        <v>98867.691020565238</v>
      </c>
      <c r="L1775" s="12">
        <v>10099984.595733017</v>
      </c>
      <c r="M1775" s="11">
        <v>1489</v>
      </c>
      <c r="N1775" s="13"/>
      <c r="O1775" t="str">
        <f t="shared" si="63"/>
        <v/>
      </c>
    </row>
    <row r="1776" spans="1:15" hidden="1">
      <c r="A1776" s="41">
        <v>2.2025000000000001</v>
      </c>
      <c r="B1776" s="14">
        <v>45695</v>
      </c>
      <c r="C1776" s="8" t="s">
        <v>13</v>
      </c>
      <c r="D1776" s="8" t="s">
        <v>14</v>
      </c>
      <c r="E1776" s="8" t="s">
        <v>14</v>
      </c>
      <c r="F1776" s="9">
        <f t="shared" si="62"/>
        <v>-9400000</v>
      </c>
      <c r="G1776" s="9">
        <v>-94</v>
      </c>
      <c r="H1776" s="10">
        <v>-9895944</v>
      </c>
      <c r="I1776" s="11">
        <v>18320068844.449612</v>
      </c>
      <c r="J1776" s="11">
        <v>183276</v>
      </c>
      <c r="K1776" s="11">
        <v>99958.908119173328</v>
      </c>
      <c r="L1776" s="12">
        <v>499806.63679770753</v>
      </c>
      <c r="M1776" s="11">
        <v>277</v>
      </c>
      <c r="N1776" s="13"/>
      <c r="O1776" t="str">
        <f t="shared" si="63"/>
        <v/>
      </c>
    </row>
    <row r="1777" spans="1:15" hidden="1">
      <c r="A1777" s="41">
        <v>2.2025000000000001</v>
      </c>
      <c r="B1777" s="14">
        <v>45695</v>
      </c>
      <c r="C1777" s="8" t="s">
        <v>13</v>
      </c>
      <c r="D1777" s="8" t="s">
        <v>15</v>
      </c>
      <c r="E1777" s="8" t="s">
        <v>15</v>
      </c>
      <c r="F1777" s="9">
        <f t="shared" si="62"/>
        <v>-41800000</v>
      </c>
      <c r="G1777" s="9">
        <v>-418</v>
      </c>
      <c r="H1777" s="10">
        <v>-44904486</v>
      </c>
      <c r="I1777" s="11">
        <v>41855439258.174225</v>
      </c>
      <c r="J1777" s="11">
        <v>423348</v>
      </c>
      <c r="K1777" s="11">
        <v>98867.691020565238</v>
      </c>
      <c r="L1777" s="12">
        <v>3577791.1534037292</v>
      </c>
      <c r="M1777" s="11">
        <v>1490</v>
      </c>
      <c r="N1777" s="13"/>
      <c r="O1777" t="str">
        <f t="shared" si="63"/>
        <v/>
      </c>
    </row>
    <row r="1778" spans="1:15" hidden="1">
      <c r="A1778" s="41">
        <v>2.2025000000000001</v>
      </c>
      <c r="B1778" s="14">
        <v>45695</v>
      </c>
      <c r="C1778" s="8" t="s">
        <v>13</v>
      </c>
      <c r="D1778" s="8" t="s">
        <v>14</v>
      </c>
      <c r="E1778" s="8" t="s">
        <v>14</v>
      </c>
      <c r="F1778" s="9">
        <f t="shared" si="62"/>
        <v>-1800000</v>
      </c>
      <c r="G1778" s="9">
        <v>-18</v>
      </c>
      <c r="H1778" s="10">
        <v>-1894968</v>
      </c>
      <c r="I1778" s="11">
        <v>18318269584.103466</v>
      </c>
      <c r="J1778" s="11">
        <v>183258</v>
      </c>
      <c r="K1778" s="11">
        <v>99958.908119173328</v>
      </c>
      <c r="L1778" s="12">
        <v>95707.653854880016</v>
      </c>
      <c r="M1778" s="11">
        <v>278</v>
      </c>
      <c r="N1778" s="13"/>
      <c r="O1778" t="str">
        <f t="shared" si="63"/>
        <v/>
      </c>
    </row>
    <row r="1779" spans="1:15" hidden="1">
      <c r="A1779" s="41">
        <v>2.2025000000000001</v>
      </c>
      <c r="B1779" s="14">
        <v>45695</v>
      </c>
      <c r="C1779" s="8" t="s">
        <v>13</v>
      </c>
      <c r="D1779" s="8" t="s">
        <v>15</v>
      </c>
      <c r="E1779" s="8" t="s">
        <v>15</v>
      </c>
      <c r="F1779" s="9">
        <f t="shared" si="62"/>
        <v>-93100000</v>
      </c>
      <c r="G1779" s="9">
        <v>-931</v>
      </c>
      <c r="H1779" s="10">
        <v>-100014537</v>
      </c>
      <c r="I1779" s="11">
        <v>41763393437.834076</v>
      </c>
      <c r="J1779" s="11">
        <v>422417</v>
      </c>
      <c r="K1779" s="11">
        <v>98867.691020565238</v>
      </c>
      <c r="L1779" s="12">
        <v>7968716.6598537564</v>
      </c>
      <c r="M1779" s="11">
        <v>1491</v>
      </c>
      <c r="N1779" s="13"/>
      <c r="O1779" t="str">
        <f t="shared" si="63"/>
        <v/>
      </c>
    </row>
    <row r="1780" spans="1:15" hidden="1">
      <c r="A1780" s="41">
        <v>2.2025000000000001</v>
      </c>
      <c r="B1780" s="14">
        <v>45695</v>
      </c>
      <c r="C1780" s="8" t="s">
        <v>13</v>
      </c>
      <c r="D1780" s="8" t="s">
        <v>15</v>
      </c>
      <c r="E1780" s="8" t="s">
        <v>15</v>
      </c>
      <c r="F1780" s="9">
        <f t="shared" si="62"/>
        <v>-4100000</v>
      </c>
      <c r="G1780" s="9">
        <v>-41</v>
      </c>
      <c r="H1780" s="10">
        <v>-4404507</v>
      </c>
      <c r="I1780" s="11">
        <v>41759339862.502235</v>
      </c>
      <c r="J1780" s="11">
        <v>422376</v>
      </c>
      <c r="K1780" s="11">
        <v>98867.691020565238</v>
      </c>
      <c r="L1780" s="12">
        <v>350931.66815682501</v>
      </c>
      <c r="M1780" s="11">
        <v>1492</v>
      </c>
      <c r="N1780" s="13"/>
      <c r="O1780" t="str">
        <f t="shared" si="63"/>
        <v/>
      </c>
    </row>
    <row r="1781" spans="1:15" hidden="1">
      <c r="A1781" s="41">
        <v>2.2025000000000001</v>
      </c>
      <c r="B1781" s="14">
        <v>45695</v>
      </c>
      <c r="C1781" s="8" t="s">
        <v>13</v>
      </c>
      <c r="D1781" s="8" t="s">
        <v>15</v>
      </c>
      <c r="E1781" s="8" t="s">
        <v>15</v>
      </c>
      <c r="F1781" s="9">
        <f t="shared" si="62"/>
        <v>-4600000</v>
      </c>
      <c r="G1781" s="9">
        <v>-46</v>
      </c>
      <c r="H1781" s="10">
        <v>-4941642</v>
      </c>
      <c r="I1781" s="11">
        <v>41754791948.715286</v>
      </c>
      <c r="J1781" s="11">
        <v>422330</v>
      </c>
      <c r="K1781" s="11">
        <v>98867.691020565238</v>
      </c>
      <c r="L1781" s="12">
        <v>393728.21305399947</v>
      </c>
      <c r="M1781" s="11">
        <v>1493</v>
      </c>
      <c r="N1781" s="13"/>
      <c r="O1781" t="str">
        <f t="shared" si="63"/>
        <v/>
      </c>
    </row>
    <row r="1782" spans="1:15" hidden="1">
      <c r="A1782" s="41">
        <v>2.2025000000000001</v>
      </c>
      <c r="B1782" s="14">
        <v>45695</v>
      </c>
      <c r="C1782" s="8" t="s">
        <v>13</v>
      </c>
      <c r="D1782" s="8" t="s">
        <v>15</v>
      </c>
      <c r="E1782" s="8" t="s">
        <v>15</v>
      </c>
      <c r="F1782" s="9">
        <f t="shared" si="62"/>
        <v>-19100000</v>
      </c>
      <c r="G1782" s="9">
        <v>-191</v>
      </c>
      <c r="H1782" s="10">
        <v>-20518557</v>
      </c>
      <c r="I1782" s="11">
        <v>41735908219.730362</v>
      </c>
      <c r="J1782" s="11">
        <v>422139</v>
      </c>
      <c r="K1782" s="11">
        <v>98867.691020565238</v>
      </c>
      <c r="L1782" s="12">
        <v>1634828.0150720403</v>
      </c>
      <c r="M1782" s="11">
        <v>1494</v>
      </c>
      <c r="N1782" s="13"/>
      <c r="O1782" t="str">
        <f t="shared" si="63"/>
        <v/>
      </c>
    </row>
    <row r="1783" spans="1:15" hidden="1">
      <c r="A1783" s="41">
        <v>2.2025000000000001</v>
      </c>
      <c r="B1783" s="14">
        <v>45695</v>
      </c>
      <c r="C1783" s="8" t="s">
        <v>13</v>
      </c>
      <c r="D1783" s="8" t="s">
        <v>14</v>
      </c>
      <c r="E1783" s="8" t="s">
        <v>14</v>
      </c>
      <c r="F1783" s="9">
        <f t="shared" si="62"/>
        <v>-900000</v>
      </c>
      <c r="G1783" s="9">
        <v>-9</v>
      </c>
      <c r="H1783" s="10">
        <v>-947484</v>
      </c>
      <c r="I1783" s="11">
        <v>18317369953.930393</v>
      </c>
      <c r="J1783" s="11">
        <v>183249</v>
      </c>
      <c r="K1783" s="11">
        <v>99958.908119173328</v>
      </c>
      <c r="L1783" s="12">
        <v>47853.826927440008</v>
      </c>
      <c r="M1783" s="11">
        <v>279</v>
      </c>
      <c r="N1783" s="13"/>
      <c r="O1783" t="str">
        <f t="shared" si="63"/>
        <v/>
      </c>
    </row>
    <row r="1784" spans="1:15" hidden="1">
      <c r="A1784" s="41">
        <v>2.2025000000000001</v>
      </c>
      <c r="B1784" s="14">
        <v>45695</v>
      </c>
      <c r="C1784" s="8" t="s">
        <v>13</v>
      </c>
      <c r="D1784" s="8" t="s">
        <v>15</v>
      </c>
      <c r="E1784" s="8" t="s">
        <v>15</v>
      </c>
      <c r="F1784" s="9">
        <f t="shared" si="62"/>
        <v>-2200000</v>
      </c>
      <c r="G1784" s="9">
        <v>-22</v>
      </c>
      <c r="H1784" s="10">
        <v>-2363394</v>
      </c>
      <c r="I1784" s="11">
        <v>41733733130.527908</v>
      </c>
      <c r="J1784" s="11">
        <v>422117</v>
      </c>
      <c r="K1784" s="11">
        <v>98867.691020565238</v>
      </c>
      <c r="L1784" s="12">
        <v>188304.79754756484</v>
      </c>
      <c r="M1784" s="11">
        <v>1495</v>
      </c>
      <c r="N1784" s="13"/>
      <c r="O1784" t="str">
        <f t="shared" si="63"/>
        <v/>
      </c>
    </row>
    <row r="1785" spans="1:15" hidden="1">
      <c r="A1785" s="41">
        <v>2.2025000000000001</v>
      </c>
      <c r="B1785" s="14">
        <v>45695</v>
      </c>
      <c r="C1785" s="8" t="s">
        <v>13</v>
      </c>
      <c r="D1785" s="8" t="s">
        <v>15</v>
      </c>
      <c r="E1785" s="8" t="s">
        <v>15</v>
      </c>
      <c r="F1785" s="9">
        <f t="shared" si="62"/>
        <v>-23800000</v>
      </c>
      <c r="G1785" s="9">
        <v>-238</v>
      </c>
      <c r="H1785" s="10">
        <v>-25567626</v>
      </c>
      <c r="I1785" s="11">
        <v>41710202620.06501</v>
      </c>
      <c r="J1785" s="11">
        <v>421879</v>
      </c>
      <c r="K1785" s="11">
        <v>98867.691020565238</v>
      </c>
      <c r="L1785" s="12">
        <v>2037115.5371054746</v>
      </c>
      <c r="M1785" s="11">
        <v>1496</v>
      </c>
      <c r="N1785" s="13"/>
      <c r="O1785" t="str">
        <f t="shared" si="63"/>
        <v/>
      </c>
    </row>
    <row r="1786" spans="1:15" hidden="1">
      <c r="A1786" s="41">
        <v>2.2025000000000001</v>
      </c>
      <c r="B1786" s="14">
        <v>45695</v>
      </c>
      <c r="C1786" s="8" t="s">
        <v>13</v>
      </c>
      <c r="D1786" s="8" t="s">
        <v>14</v>
      </c>
      <c r="E1786" s="8" t="s">
        <v>14</v>
      </c>
      <c r="F1786" s="9">
        <f t="shared" si="62"/>
        <v>-9400000</v>
      </c>
      <c r="G1786" s="9">
        <v>-94</v>
      </c>
      <c r="H1786" s="10">
        <v>-9895944</v>
      </c>
      <c r="I1786" s="11">
        <v>18307973816.567192</v>
      </c>
      <c r="J1786" s="11">
        <v>183155</v>
      </c>
      <c r="K1786" s="11">
        <v>99958.908119173328</v>
      </c>
      <c r="L1786" s="12">
        <v>499806.63679770753</v>
      </c>
      <c r="M1786" s="11">
        <v>280</v>
      </c>
      <c r="N1786" s="13"/>
      <c r="O1786" t="str">
        <f t="shared" si="63"/>
        <v/>
      </c>
    </row>
    <row r="1787" spans="1:15" hidden="1">
      <c r="A1787" s="41">
        <v>2.2025000000000001</v>
      </c>
      <c r="B1787" s="14">
        <v>45695</v>
      </c>
      <c r="C1787" s="8" t="s">
        <v>13</v>
      </c>
      <c r="D1787" s="8" t="s">
        <v>15</v>
      </c>
      <c r="E1787" s="8" t="s">
        <v>15</v>
      </c>
      <c r="F1787" s="9">
        <f t="shared" si="62"/>
        <v>-11600000</v>
      </c>
      <c r="G1787" s="9">
        <v>-116</v>
      </c>
      <c r="H1787" s="10">
        <v>-12461532</v>
      </c>
      <c r="I1787" s="11">
        <v>41698733967.906624</v>
      </c>
      <c r="J1787" s="11">
        <v>421763</v>
      </c>
      <c r="K1787" s="11">
        <v>98867.691020565238</v>
      </c>
      <c r="L1787" s="12">
        <v>992879.84161443263</v>
      </c>
      <c r="M1787" s="11">
        <v>1497</v>
      </c>
      <c r="N1787" s="13"/>
      <c r="O1787" t="str">
        <f t="shared" si="63"/>
        <v/>
      </c>
    </row>
    <row r="1788" spans="1:15" hidden="1">
      <c r="A1788" s="41">
        <v>2.2025000000000001</v>
      </c>
      <c r="B1788" s="14">
        <v>45695</v>
      </c>
      <c r="C1788" s="8" t="s">
        <v>13</v>
      </c>
      <c r="D1788" s="8" t="s">
        <v>15</v>
      </c>
      <c r="E1788" s="8" t="s">
        <v>15</v>
      </c>
      <c r="F1788" s="9">
        <f t="shared" si="62"/>
        <v>-1800000</v>
      </c>
      <c r="G1788" s="9">
        <v>-18</v>
      </c>
      <c r="H1788" s="10">
        <v>-1933686</v>
      </c>
      <c r="I1788" s="11">
        <v>41696954349.468254</v>
      </c>
      <c r="J1788" s="11">
        <v>421745</v>
      </c>
      <c r="K1788" s="11">
        <v>98867.691020565238</v>
      </c>
      <c r="L1788" s="12">
        <v>154067.56162982574</v>
      </c>
      <c r="M1788" s="11">
        <v>1498</v>
      </c>
      <c r="N1788" s="13"/>
      <c r="O1788" t="str">
        <f t="shared" si="63"/>
        <v/>
      </c>
    </row>
    <row r="1789" spans="1:15" hidden="1">
      <c r="A1789" s="41">
        <v>2.2025000000000001</v>
      </c>
      <c r="B1789" s="14">
        <v>45695</v>
      </c>
      <c r="C1789" s="8" t="s">
        <v>13</v>
      </c>
      <c r="D1789" s="8" t="s">
        <v>15</v>
      </c>
      <c r="E1789" s="8" t="s">
        <v>15</v>
      </c>
      <c r="F1789" s="9">
        <f t="shared" si="62"/>
        <v>-18600000</v>
      </c>
      <c r="G1789" s="9">
        <v>-186</v>
      </c>
      <c r="H1789" s="10">
        <v>-19981422</v>
      </c>
      <c r="I1789" s="11">
        <v>41678564958.938431</v>
      </c>
      <c r="J1789" s="11">
        <v>421559</v>
      </c>
      <c r="K1789" s="11">
        <v>98867.691020565238</v>
      </c>
      <c r="L1789" s="12">
        <v>1592031.4701748639</v>
      </c>
      <c r="M1789" s="11">
        <v>1499</v>
      </c>
      <c r="N1789" s="13"/>
      <c r="O1789" t="str">
        <f t="shared" si="63"/>
        <v/>
      </c>
    </row>
    <row r="1790" spans="1:15" hidden="1">
      <c r="A1790" s="41">
        <v>2.2025000000000001</v>
      </c>
      <c r="B1790" s="14">
        <v>45695</v>
      </c>
      <c r="C1790" s="8" t="s">
        <v>13</v>
      </c>
      <c r="D1790" s="8" t="s">
        <v>15</v>
      </c>
      <c r="E1790" s="8" t="s">
        <v>15</v>
      </c>
      <c r="F1790" s="9">
        <f t="shared" si="62"/>
        <v>-3700000</v>
      </c>
      <c r="G1790" s="9">
        <v>-37</v>
      </c>
      <c r="H1790" s="10">
        <v>-3974799</v>
      </c>
      <c r="I1790" s="11">
        <v>41674906854.370667</v>
      </c>
      <c r="J1790" s="11">
        <v>421522</v>
      </c>
      <c r="K1790" s="11">
        <v>98867.691020565238</v>
      </c>
      <c r="L1790" s="12">
        <v>316694.43223908637</v>
      </c>
      <c r="M1790" s="11">
        <v>1500</v>
      </c>
      <c r="N1790" s="13"/>
      <c r="O1790" t="str">
        <f t="shared" si="63"/>
        <v/>
      </c>
    </row>
    <row r="1791" spans="1:15" hidden="1">
      <c r="A1791" s="41">
        <v>2.2025000000000001</v>
      </c>
      <c r="B1791" s="14">
        <v>45695</v>
      </c>
      <c r="C1791" s="8" t="s">
        <v>13</v>
      </c>
      <c r="D1791" s="8" t="s">
        <v>15</v>
      </c>
      <c r="E1791" s="8" t="s">
        <v>15</v>
      </c>
      <c r="F1791" s="9">
        <f t="shared" si="62"/>
        <v>-98600000</v>
      </c>
      <c r="G1791" s="9">
        <v>-986</v>
      </c>
      <c r="H1791" s="10">
        <v>-105923022</v>
      </c>
      <c r="I1791" s="11">
        <v>41577423311.024391</v>
      </c>
      <c r="J1791" s="11">
        <v>420536</v>
      </c>
      <c r="K1791" s="11">
        <v>98867.691020565238</v>
      </c>
      <c r="L1791" s="12">
        <v>8439478.6537226737</v>
      </c>
      <c r="M1791" s="11">
        <v>1501</v>
      </c>
      <c r="N1791" s="13"/>
      <c r="O1791" t="str">
        <f t="shared" si="63"/>
        <v/>
      </c>
    </row>
    <row r="1792" spans="1:15" hidden="1">
      <c r="A1792" s="41">
        <v>2.2025000000000001</v>
      </c>
      <c r="B1792" s="14">
        <v>45695</v>
      </c>
      <c r="C1792" s="8" t="s">
        <v>13</v>
      </c>
      <c r="D1792" s="8" t="s">
        <v>15</v>
      </c>
      <c r="E1792" s="8" t="s">
        <v>15</v>
      </c>
      <c r="F1792" s="9">
        <f t="shared" si="62"/>
        <v>-9000000</v>
      </c>
      <c r="G1792" s="9">
        <v>-90</v>
      </c>
      <c r="H1792" s="10">
        <v>-9668430</v>
      </c>
      <c r="I1792" s="11">
        <v>41568525218.832542</v>
      </c>
      <c r="J1792" s="11">
        <v>420446</v>
      </c>
      <c r="K1792" s="11">
        <v>98867.691020565238</v>
      </c>
      <c r="L1792" s="12">
        <v>770337.80814912915</v>
      </c>
      <c r="M1792" s="11">
        <v>1502</v>
      </c>
      <c r="N1792" s="13"/>
      <c r="O1792" t="str">
        <f t="shared" si="63"/>
        <v/>
      </c>
    </row>
    <row r="1793" spans="1:15" hidden="1">
      <c r="A1793" s="41">
        <v>2.2025000000000001</v>
      </c>
      <c r="B1793" s="14">
        <v>45695</v>
      </c>
      <c r="C1793" s="8" t="s">
        <v>13</v>
      </c>
      <c r="D1793" s="8" t="s">
        <v>15</v>
      </c>
      <c r="E1793" s="8" t="s">
        <v>15</v>
      </c>
      <c r="F1793" s="9">
        <f t="shared" si="62"/>
        <v>-18600000</v>
      </c>
      <c r="G1793" s="9">
        <v>-186</v>
      </c>
      <c r="H1793" s="10">
        <v>-19981422</v>
      </c>
      <c r="I1793" s="11">
        <v>41550135828.302719</v>
      </c>
      <c r="J1793" s="11">
        <v>420260</v>
      </c>
      <c r="K1793" s="11">
        <v>98867.691020565238</v>
      </c>
      <c r="L1793" s="12">
        <v>1592031.4701748639</v>
      </c>
      <c r="M1793" s="11">
        <v>1503</v>
      </c>
      <c r="N1793" s="13"/>
      <c r="O1793" t="str">
        <f t="shared" si="63"/>
        <v/>
      </c>
    </row>
    <row r="1794" spans="1:15" hidden="1">
      <c r="A1794" s="41">
        <v>2.2025000000000001</v>
      </c>
      <c r="B1794" s="14">
        <v>45695</v>
      </c>
      <c r="C1794" s="8" t="s">
        <v>13</v>
      </c>
      <c r="D1794" s="8" t="s">
        <v>15</v>
      </c>
      <c r="E1794" s="8" t="s">
        <v>15</v>
      </c>
      <c r="F1794" s="9">
        <f t="shared" si="62"/>
        <v>-13000000</v>
      </c>
      <c r="G1794" s="9">
        <v>-130</v>
      </c>
      <c r="H1794" s="10">
        <v>-13965510</v>
      </c>
      <c r="I1794" s="11">
        <v>41537283028.470047</v>
      </c>
      <c r="J1794" s="11">
        <v>420130</v>
      </c>
      <c r="K1794" s="11">
        <v>98867.691020565238</v>
      </c>
      <c r="L1794" s="12">
        <v>1112710.1673265193</v>
      </c>
      <c r="M1794" s="11">
        <v>1504</v>
      </c>
      <c r="N1794" s="13"/>
      <c r="O1794" t="str">
        <f t="shared" si="63"/>
        <v/>
      </c>
    </row>
    <row r="1795" spans="1:15" hidden="1">
      <c r="A1795" s="41">
        <v>2.2025000000000001</v>
      </c>
      <c r="B1795" s="14">
        <v>45695</v>
      </c>
      <c r="C1795" s="8" t="s">
        <v>13</v>
      </c>
      <c r="D1795" s="8" t="s">
        <v>15</v>
      </c>
      <c r="E1795" s="8" t="s">
        <v>15</v>
      </c>
      <c r="F1795" s="9">
        <f t="shared" si="62"/>
        <v>-18600000</v>
      </c>
      <c r="G1795" s="9">
        <v>-186</v>
      </c>
      <c r="H1795" s="10">
        <v>-19981422</v>
      </c>
      <c r="I1795" s="11">
        <v>41518893637.940224</v>
      </c>
      <c r="J1795" s="11">
        <v>419944</v>
      </c>
      <c r="K1795" s="11">
        <v>98867.691020565238</v>
      </c>
      <c r="L1795" s="12">
        <v>1592031.4701748639</v>
      </c>
      <c r="M1795" s="11">
        <v>1505</v>
      </c>
      <c r="N1795" s="13"/>
      <c r="O1795" t="str">
        <f t="shared" si="63"/>
        <v/>
      </c>
    </row>
    <row r="1796" spans="1:15" hidden="1">
      <c r="A1796" s="41">
        <v>2.2025000000000001</v>
      </c>
      <c r="B1796" s="14">
        <v>45695</v>
      </c>
      <c r="C1796" s="8" t="s">
        <v>13</v>
      </c>
      <c r="D1796" s="8" t="s">
        <v>15</v>
      </c>
      <c r="E1796" s="8" t="s">
        <v>15</v>
      </c>
      <c r="F1796" s="9">
        <f t="shared" si="62"/>
        <v>-10900000</v>
      </c>
      <c r="G1796" s="9">
        <v>-109</v>
      </c>
      <c r="H1796" s="10">
        <v>-11709543</v>
      </c>
      <c r="I1796" s="11">
        <v>41508117059.61898</v>
      </c>
      <c r="J1796" s="11">
        <v>419835</v>
      </c>
      <c r="K1796" s="11">
        <v>98867.691020565238</v>
      </c>
      <c r="L1796" s="12">
        <v>932964.67875838839</v>
      </c>
      <c r="M1796" s="11">
        <v>1506</v>
      </c>
      <c r="N1796" s="13"/>
      <c r="O1796" t="str">
        <f t="shared" si="63"/>
        <v/>
      </c>
    </row>
    <row r="1797" spans="1:15" hidden="1">
      <c r="A1797" s="41">
        <v>2.2025000000000001</v>
      </c>
      <c r="B1797" s="14">
        <v>45695</v>
      </c>
      <c r="C1797" s="8" t="s">
        <v>13</v>
      </c>
      <c r="D1797" s="8" t="s">
        <v>15</v>
      </c>
      <c r="E1797" s="8" t="s">
        <v>15</v>
      </c>
      <c r="F1797" s="9">
        <f t="shared" si="62"/>
        <v>-241900000</v>
      </c>
      <c r="G1797" s="9">
        <v>-2419</v>
      </c>
      <c r="H1797" s="10">
        <v>-259865913</v>
      </c>
      <c r="I1797" s="11">
        <v>41268956115.04023</v>
      </c>
      <c r="J1797" s="11">
        <v>417416</v>
      </c>
      <c r="K1797" s="11">
        <v>98867.691020565238</v>
      </c>
      <c r="L1797" s="12">
        <v>20704968.421252698</v>
      </c>
      <c r="M1797" s="11">
        <v>1507</v>
      </c>
      <c r="N1797" s="13"/>
      <c r="O1797" t="str">
        <f t="shared" si="63"/>
        <v/>
      </c>
    </row>
    <row r="1798" spans="1:15" hidden="1">
      <c r="A1798" s="41">
        <v>2.2025000000000001</v>
      </c>
      <c r="B1798" s="14">
        <v>45695</v>
      </c>
      <c r="C1798" s="8" t="s">
        <v>13</v>
      </c>
      <c r="D1798" s="8" t="s">
        <v>15</v>
      </c>
      <c r="E1798" s="8" t="s">
        <v>15</v>
      </c>
      <c r="F1798" s="9">
        <f t="shared" si="62"/>
        <v>-1900000</v>
      </c>
      <c r="G1798" s="9">
        <v>-19</v>
      </c>
      <c r="H1798" s="10">
        <v>-2041113</v>
      </c>
      <c r="I1798" s="11">
        <v>41267077628.910835</v>
      </c>
      <c r="J1798" s="11">
        <v>417397</v>
      </c>
      <c r="K1798" s="11">
        <v>98867.691020565238</v>
      </c>
      <c r="L1798" s="12">
        <v>162626.8706092604</v>
      </c>
      <c r="M1798" s="11">
        <v>1508</v>
      </c>
      <c r="N1798" s="13"/>
      <c r="O1798" t="str">
        <f t="shared" si="63"/>
        <v/>
      </c>
    </row>
    <row r="1799" spans="1:15" hidden="1">
      <c r="A1799" s="41">
        <v>2.2025000000000001</v>
      </c>
      <c r="B1799" s="14">
        <v>45695</v>
      </c>
      <c r="C1799" s="8" t="s">
        <v>13</v>
      </c>
      <c r="D1799" s="8" t="s">
        <v>15</v>
      </c>
      <c r="E1799" s="8" t="s">
        <v>15</v>
      </c>
      <c r="F1799" s="9">
        <f t="shared" si="62"/>
        <v>-13900000</v>
      </c>
      <c r="G1799" s="9">
        <v>-139</v>
      </c>
      <c r="H1799" s="10">
        <v>-14932353</v>
      </c>
      <c r="I1799" s="11">
        <v>41253335019.858978</v>
      </c>
      <c r="J1799" s="11">
        <v>417258</v>
      </c>
      <c r="K1799" s="11">
        <v>98867.691020565238</v>
      </c>
      <c r="L1799" s="12">
        <v>1189743.9481414314</v>
      </c>
      <c r="M1799" s="11">
        <v>1509</v>
      </c>
      <c r="N1799" s="13"/>
      <c r="O1799" t="str">
        <f t="shared" si="63"/>
        <v/>
      </c>
    </row>
    <row r="1800" spans="1:15" hidden="1">
      <c r="A1800" s="41">
        <v>2.2025000000000001</v>
      </c>
      <c r="B1800" s="14">
        <v>45695</v>
      </c>
      <c r="C1800" s="8" t="s">
        <v>13</v>
      </c>
      <c r="D1800" s="8" t="s">
        <v>15</v>
      </c>
      <c r="E1800" s="8" t="s">
        <v>15</v>
      </c>
      <c r="F1800" s="9">
        <f t="shared" si="62"/>
        <v>-65100000</v>
      </c>
      <c r="G1800" s="9">
        <v>-651</v>
      </c>
      <c r="H1800" s="10">
        <v>-69934977</v>
      </c>
      <c r="I1800" s="11">
        <v>41188972153.004593</v>
      </c>
      <c r="J1800" s="11">
        <v>416607</v>
      </c>
      <c r="K1800" s="11">
        <v>98867.691020565238</v>
      </c>
      <c r="L1800" s="12">
        <v>5572110.1456120312</v>
      </c>
      <c r="M1800" s="11">
        <v>1510</v>
      </c>
      <c r="N1800" s="13"/>
      <c r="O1800" t="str">
        <f t="shared" si="63"/>
        <v/>
      </c>
    </row>
    <row r="1801" spans="1:15" hidden="1">
      <c r="A1801" s="41">
        <v>2.2025000000000001</v>
      </c>
      <c r="B1801" s="14">
        <v>45695</v>
      </c>
      <c r="C1801" s="8" t="s">
        <v>13</v>
      </c>
      <c r="D1801" s="8" t="s">
        <v>15</v>
      </c>
      <c r="E1801" s="8" t="s">
        <v>15</v>
      </c>
      <c r="F1801" s="9">
        <f t="shared" si="62"/>
        <v>-900000</v>
      </c>
      <c r="G1801" s="9">
        <v>-9</v>
      </c>
      <c r="H1801" s="10">
        <v>-966843</v>
      </c>
      <c r="I1801" s="11">
        <v>41188082343.785408</v>
      </c>
      <c r="J1801" s="11">
        <v>416598</v>
      </c>
      <c r="K1801" s="11">
        <v>98867.691020565238</v>
      </c>
      <c r="L1801" s="12">
        <v>77033.780814912869</v>
      </c>
      <c r="M1801" s="11">
        <v>1511</v>
      </c>
      <c r="N1801" s="13"/>
      <c r="O1801" t="str">
        <f t="shared" si="63"/>
        <v/>
      </c>
    </row>
    <row r="1802" spans="1:15" hidden="1">
      <c r="A1802" s="41">
        <v>2.2025000000000001</v>
      </c>
      <c r="B1802" s="14">
        <v>45695</v>
      </c>
      <c r="C1802" s="8" t="s">
        <v>13</v>
      </c>
      <c r="D1802" s="8" t="s">
        <v>15</v>
      </c>
      <c r="E1802" s="8" t="s">
        <v>15</v>
      </c>
      <c r="F1802" s="9">
        <f t="shared" ref="F1802:F1865" si="64">100000*G1802</f>
        <v>-4600000</v>
      </c>
      <c r="G1802" s="9">
        <v>-46</v>
      </c>
      <c r="H1802" s="10">
        <v>-4941642</v>
      </c>
      <c r="I1802" s="11">
        <v>41183534429.998459</v>
      </c>
      <c r="J1802" s="11">
        <v>416552</v>
      </c>
      <c r="K1802" s="11">
        <v>98867.691020565238</v>
      </c>
      <c r="L1802" s="12">
        <v>393728.21305399947</v>
      </c>
      <c r="M1802" s="11">
        <v>1512</v>
      </c>
      <c r="N1802" s="13"/>
      <c r="O1802" t="str">
        <f t="shared" si="63"/>
        <v/>
      </c>
    </row>
    <row r="1803" spans="1:15" hidden="1">
      <c r="A1803" s="41">
        <v>2.2025000000000001</v>
      </c>
      <c r="B1803" s="14">
        <v>45695</v>
      </c>
      <c r="C1803" s="8" t="s">
        <v>13</v>
      </c>
      <c r="D1803" s="8" t="s">
        <v>15</v>
      </c>
      <c r="E1803" s="8" t="s">
        <v>15</v>
      </c>
      <c r="F1803" s="9">
        <f t="shared" si="64"/>
        <v>-900000</v>
      </c>
      <c r="G1803" s="9">
        <v>-9</v>
      </c>
      <c r="H1803" s="10">
        <v>-966843</v>
      </c>
      <c r="I1803" s="11">
        <v>41182644620.779274</v>
      </c>
      <c r="J1803" s="11">
        <v>416543</v>
      </c>
      <c r="K1803" s="11">
        <v>98867.691020565238</v>
      </c>
      <c r="L1803" s="12">
        <v>77033.780814912869</v>
      </c>
      <c r="M1803" s="11">
        <v>1513</v>
      </c>
      <c r="N1803" s="13"/>
      <c r="O1803" t="str">
        <f t="shared" si="63"/>
        <v/>
      </c>
    </row>
    <row r="1804" spans="1:15" hidden="1">
      <c r="A1804" s="41">
        <v>2.2025000000000001</v>
      </c>
      <c r="B1804" s="14">
        <v>45695</v>
      </c>
      <c r="C1804" s="8" t="s">
        <v>13</v>
      </c>
      <c r="D1804" s="8" t="s">
        <v>15</v>
      </c>
      <c r="E1804" s="8" t="s">
        <v>15</v>
      </c>
      <c r="F1804" s="9">
        <f t="shared" si="64"/>
        <v>-186000000</v>
      </c>
      <c r="G1804" s="9">
        <v>-1860</v>
      </c>
      <c r="H1804" s="10">
        <v>-199814220</v>
      </c>
      <c r="I1804" s="11">
        <v>40998750715.481026</v>
      </c>
      <c r="J1804" s="11">
        <v>414683</v>
      </c>
      <c r="K1804" s="11">
        <v>98867.691020565238</v>
      </c>
      <c r="L1804" s="12">
        <v>15920314.701748669</v>
      </c>
      <c r="M1804" s="11">
        <v>1514</v>
      </c>
      <c r="N1804" s="13"/>
      <c r="O1804" t="str">
        <f t="shared" si="63"/>
        <v/>
      </c>
    </row>
    <row r="1805" spans="1:15" hidden="1">
      <c r="A1805" s="41">
        <v>2.2025000000000001</v>
      </c>
      <c r="B1805" s="14">
        <v>45695</v>
      </c>
      <c r="C1805" s="8" t="s">
        <v>13</v>
      </c>
      <c r="D1805" s="8" t="s">
        <v>15</v>
      </c>
      <c r="E1805" s="8" t="s">
        <v>15</v>
      </c>
      <c r="F1805" s="9">
        <f t="shared" si="64"/>
        <v>-159600000</v>
      </c>
      <c r="G1805" s="9">
        <v>-1596</v>
      </c>
      <c r="H1805" s="10">
        <v>-171453492</v>
      </c>
      <c r="I1805" s="11">
        <v>40840957880.612206</v>
      </c>
      <c r="J1805" s="11">
        <v>413087</v>
      </c>
      <c r="K1805" s="11">
        <v>98867.691020565238</v>
      </c>
      <c r="L1805" s="12">
        <v>13660657.131177872</v>
      </c>
      <c r="M1805" s="11">
        <v>1515</v>
      </c>
      <c r="N1805" s="13"/>
      <c r="O1805" t="str">
        <f t="shared" si="63"/>
        <v/>
      </c>
    </row>
    <row r="1806" spans="1:15" hidden="1">
      <c r="A1806" s="41">
        <v>2.2025000000000001</v>
      </c>
      <c r="B1806" s="14">
        <v>45695</v>
      </c>
      <c r="C1806" s="8" t="s">
        <v>13</v>
      </c>
      <c r="D1806" s="8" t="s">
        <v>15</v>
      </c>
      <c r="E1806" s="8" t="s">
        <v>15</v>
      </c>
      <c r="F1806" s="9">
        <f t="shared" si="64"/>
        <v>-93000000</v>
      </c>
      <c r="G1806" s="9">
        <v>-930</v>
      </c>
      <c r="H1806" s="10">
        <v>-99907110</v>
      </c>
      <c r="I1806" s="11">
        <v>40749010927.963081</v>
      </c>
      <c r="J1806" s="11">
        <v>412157</v>
      </c>
      <c r="K1806" s="11">
        <v>98867.691020565238</v>
      </c>
      <c r="L1806" s="12">
        <v>7960157.3508743346</v>
      </c>
      <c r="M1806" s="11">
        <v>1516</v>
      </c>
      <c r="N1806" s="13"/>
      <c r="O1806" t="str">
        <f t="shared" si="63"/>
        <v/>
      </c>
    </row>
    <row r="1807" spans="1:15" hidden="1">
      <c r="A1807" s="41">
        <v>2.2025000000000001</v>
      </c>
      <c r="B1807" s="14">
        <v>45695</v>
      </c>
      <c r="C1807" s="8" t="s">
        <v>13</v>
      </c>
      <c r="D1807" s="8" t="s">
        <v>15</v>
      </c>
      <c r="E1807" s="8" t="s">
        <v>15</v>
      </c>
      <c r="F1807" s="9">
        <f t="shared" si="64"/>
        <v>-27900000</v>
      </c>
      <c r="G1807" s="9">
        <v>-279</v>
      </c>
      <c r="H1807" s="10">
        <v>-29972133</v>
      </c>
      <c r="I1807" s="11">
        <v>40721426842.168343</v>
      </c>
      <c r="J1807" s="11">
        <v>411878</v>
      </c>
      <c r="K1807" s="11">
        <v>98867.691020565238</v>
      </c>
      <c r="L1807" s="12">
        <v>2388047.2052622996</v>
      </c>
      <c r="M1807" s="11">
        <v>1517</v>
      </c>
      <c r="N1807" s="13"/>
      <c r="O1807" t="str">
        <f t="shared" si="63"/>
        <v/>
      </c>
    </row>
    <row r="1808" spans="1:15" hidden="1">
      <c r="A1808" s="41">
        <v>2.2025000000000001</v>
      </c>
      <c r="B1808" s="14">
        <v>45695</v>
      </c>
      <c r="C1808" s="8" t="s">
        <v>13</v>
      </c>
      <c r="D1808" s="8" t="s">
        <v>15</v>
      </c>
      <c r="E1808" s="8" t="s">
        <v>15</v>
      </c>
      <c r="F1808" s="9">
        <f t="shared" si="64"/>
        <v>-93200000</v>
      </c>
      <c r="G1808" s="9">
        <v>-932</v>
      </c>
      <c r="H1808" s="10">
        <v>-100121964</v>
      </c>
      <c r="I1808" s="11">
        <v>40629282154.137177</v>
      </c>
      <c r="J1808" s="11">
        <v>410946</v>
      </c>
      <c r="K1808" s="11">
        <v>98867.691020565238</v>
      </c>
      <c r="L1808" s="12">
        <v>7977275.9688331932</v>
      </c>
      <c r="M1808" s="11">
        <v>1518</v>
      </c>
      <c r="N1808" s="13"/>
      <c r="O1808" t="str">
        <f t="shared" ref="O1808:O1871" si="65">IF(M1808=_xlfn.MAXIFS(M:M,D:D,D1808),"X","")</f>
        <v/>
      </c>
    </row>
    <row r="1809" spans="1:15" hidden="1">
      <c r="A1809" s="41">
        <v>2.2025000000000001</v>
      </c>
      <c r="B1809" s="14">
        <v>45695</v>
      </c>
      <c r="C1809" s="8" t="s">
        <v>13</v>
      </c>
      <c r="D1809" s="8" t="s">
        <v>15</v>
      </c>
      <c r="E1809" s="8" t="s">
        <v>15</v>
      </c>
      <c r="F1809" s="9">
        <f t="shared" si="64"/>
        <v>-4600000</v>
      </c>
      <c r="G1809" s="9">
        <v>-46</v>
      </c>
      <c r="H1809" s="10">
        <v>-4941642</v>
      </c>
      <c r="I1809" s="11">
        <v>40624734240.350227</v>
      </c>
      <c r="J1809" s="11">
        <v>410900</v>
      </c>
      <c r="K1809" s="11">
        <v>98867.691020565238</v>
      </c>
      <c r="L1809" s="12">
        <v>393728.21305399947</v>
      </c>
      <c r="M1809" s="11">
        <v>1519</v>
      </c>
      <c r="N1809" s="13"/>
      <c r="O1809" t="str">
        <f t="shared" si="65"/>
        <v/>
      </c>
    </row>
    <row r="1810" spans="1:15" hidden="1">
      <c r="A1810" s="41">
        <v>2.2025000000000001</v>
      </c>
      <c r="B1810" s="14">
        <v>45695</v>
      </c>
      <c r="C1810" s="8" t="s">
        <v>13</v>
      </c>
      <c r="D1810" s="8" t="s">
        <v>14</v>
      </c>
      <c r="E1810" s="8" t="s">
        <v>14</v>
      </c>
      <c r="F1810" s="9">
        <f t="shared" si="64"/>
        <v>-9400000</v>
      </c>
      <c r="G1810" s="9">
        <v>-94</v>
      </c>
      <c r="H1810" s="10">
        <v>-9895944</v>
      </c>
      <c r="I1810" s="11">
        <v>18298577679.203991</v>
      </c>
      <c r="J1810" s="11">
        <v>183061</v>
      </c>
      <c r="K1810" s="11">
        <v>99958.908119173328</v>
      </c>
      <c r="L1810" s="12">
        <v>499806.63679770753</v>
      </c>
      <c r="M1810" s="11">
        <v>281</v>
      </c>
      <c r="N1810" s="13"/>
      <c r="O1810" t="str">
        <f t="shared" si="65"/>
        <v/>
      </c>
    </row>
    <row r="1811" spans="1:15" hidden="1">
      <c r="A1811" s="41">
        <v>2.2025000000000001</v>
      </c>
      <c r="B1811" s="14">
        <v>45695</v>
      </c>
      <c r="C1811" s="8" t="s">
        <v>13</v>
      </c>
      <c r="D1811" s="8" t="s">
        <v>15</v>
      </c>
      <c r="E1811" s="8" t="s">
        <v>15</v>
      </c>
      <c r="F1811" s="9">
        <f t="shared" si="64"/>
        <v>-9300000</v>
      </c>
      <c r="G1811" s="9">
        <v>-93</v>
      </c>
      <c r="H1811" s="10">
        <v>-9990711</v>
      </c>
      <c r="I1811" s="11">
        <v>40615539545.085312</v>
      </c>
      <c r="J1811" s="11">
        <v>410807</v>
      </c>
      <c r="K1811" s="11">
        <v>98867.691020565238</v>
      </c>
      <c r="L1811" s="12">
        <v>796015.73508743197</v>
      </c>
      <c r="M1811" s="11">
        <v>1520</v>
      </c>
      <c r="N1811" s="13"/>
      <c r="O1811" t="str">
        <f t="shared" si="65"/>
        <v/>
      </c>
    </row>
    <row r="1812" spans="1:15" hidden="1">
      <c r="A1812" s="41">
        <v>2.2025000000000001</v>
      </c>
      <c r="B1812" s="14">
        <v>45695</v>
      </c>
      <c r="C1812" s="8" t="s">
        <v>13</v>
      </c>
      <c r="D1812" s="8" t="s">
        <v>15</v>
      </c>
      <c r="E1812" s="8" t="s">
        <v>15</v>
      </c>
      <c r="F1812" s="9">
        <f t="shared" si="64"/>
        <v>-1000000</v>
      </c>
      <c r="G1812" s="9">
        <v>-10</v>
      </c>
      <c r="H1812" s="10">
        <v>-1074270</v>
      </c>
      <c r="I1812" s="11">
        <v>40614550868.17511</v>
      </c>
      <c r="J1812" s="11">
        <v>410797</v>
      </c>
      <c r="K1812" s="11">
        <v>98867.691020565238</v>
      </c>
      <c r="L1812" s="12">
        <v>85593.089794347645</v>
      </c>
      <c r="M1812" s="11">
        <v>1521</v>
      </c>
      <c r="N1812" s="13"/>
      <c r="O1812" t="str">
        <f t="shared" si="65"/>
        <v/>
      </c>
    </row>
    <row r="1813" spans="1:15" hidden="1">
      <c r="A1813" s="41">
        <v>2.2025000000000001</v>
      </c>
      <c r="B1813" s="14">
        <v>45695</v>
      </c>
      <c r="C1813" s="8" t="s">
        <v>13</v>
      </c>
      <c r="D1813" s="8" t="s">
        <v>15</v>
      </c>
      <c r="E1813" s="8" t="s">
        <v>15</v>
      </c>
      <c r="F1813" s="9">
        <f t="shared" si="64"/>
        <v>-900000</v>
      </c>
      <c r="G1813" s="9">
        <v>-9</v>
      </c>
      <c r="H1813" s="10">
        <v>-966843</v>
      </c>
      <c r="I1813" s="11">
        <v>40613661058.955925</v>
      </c>
      <c r="J1813" s="11">
        <v>410788</v>
      </c>
      <c r="K1813" s="11">
        <v>98867.691020565238</v>
      </c>
      <c r="L1813" s="12">
        <v>77033.780814912869</v>
      </c>
      <c r="M1813" s="11">
        <v>1522</v>
      </c>
      <c r="N1813" s="13"/>
      <c r="O1813" t="str">
        <f t="shared" si="65"/>
        <v/>
      </c>
    </row>
    <row r="1814" spans="1:15" hidden="1">
      <c r="A1814" s="41">
        <v>2.2025000000000001</v>
      </c>
      <c r="B1814" s="14">
        <v>45695</v>
      </c>
      <c r="C1814" s="8" t="s">
        <v>13</v>
      </c>
      <c r="D1814" s="8" t="s">
        <v>15</v>
      </c>
      <c r="E1814" s="8" t="s">
        <v>15</v>
      </c>
      <c r="F1814" s="9">
        <f t="shared" si="64"/>
        <v>-4800000</v>
      </c>
      <c r="G1814" s="9">
        <v>-48</v>
      </c>
      <c r="H1814" s="10">
        <v>-5156496</v>
      </c>
      <c r="I1814" s="11">
        <v>40608915409.786942</v>
      </c>
      <c r="J1814" s="11">
        <v>410740</v>
      </c>
      <c r="K1814" s="11">
        <v>98867.691020565238</v>
      </c>
      <c r="L1814" s="12">
        <v>410846.83101286832</v>
      </c>
      <c r="M1814" s="11">
        <v>1523</v>
      </c>
      <c r="N1814" s="13"/>
      <c r="O1814" t="str">
        <f t="shared" si="65"/>
        <v/>
      </c>
    </row>
    <row r="1815" spans="1:15" hidden="1">
      <c r="A1815" s="41">
        <v>2.2025000000000001</v>
      </c>
      <c r="B1815" s="14">
        <v>45695</v>
      </c>
      <c r="C1815" s="8" t="s">
        <v>13</v>
      </c>
      <c r="D1815" s="8" t="s">
        <v>15</v>
      </c>
      <c r="E1815" s="8" t="s">
        <v>15</v>
      </c>
      <c r="F1815" s="9">
        <f t="shared" si="64"/>
        <v>-9300000</v>
      </c>
      <c r="G1815" s="9">
        <v>-93</v>
      </c>
      <c r="H1815" s="10">
        <v>-9990711</v>
      </c>
      <c r="I1815" s="11">
        <v>40599720714.522026</v>
      </c>
      <c r="J1815" s="11">
        <v>410647</v>
      </c>
      <c r="K1815" s="11">
        <v>98867.691020565238</v>
      </c>
      <c r="L1815" s="12">
        <v>796015.73508743197</v>
      </c>
      <c r="M1815" s="11">
        <v>1524</v>
      </c>
      <c r="N1815" s="13"/>
      <c r="O1815" t="str">
        <f t="shared" si="65"/>
        <v/>
      </c>
    </row>
    <row r="1816" spans="1:15" hidden="1">
      <c r="A1816" s="41">
        <v>2.2025000000000001</v>
      </c>
      <c r="B1816" s="14">
        <v>45695</v>
      </c>
      <c r="C1816" s="8" t="s">
        <v>13</v>
      </c>
      <c r="D1816" s="8" t="s">
        <v>15</v>
      </c>
      <c r="E1816" s="8" t="s">
        <v>15</v>
      </c>
      <c r="F1816" s="9">
        <f t="shared" si="64"/>
        <v>-900000</v>
      </c>
      <c r="G1816" s="9">
        <v>-9</v>
      </c>
      <c r="H1816" s="10">
        <v>-966843</v>
      </c>
      <c r="I1816" s="11">
        <v>40598830905.302841</v>
      </c>
      <c r="J1816" s="11">
        <v>410638</v>
      </c>
      <c r="K1816" s="11">
        <v>98867.691020565238</v>
      </c>
      <c r="L1816" s="12">
        <v>77033.780814912869</v>
      </c>
      <c r="M1816" s="11">
        <v>1525</v>
      </c>
      <c r="N1816" s="13"/>
      <c r="O1816" t="str">
        <f t="shared" si="65"/>
        <v/>
      </c>
    </row>
    <row r="1817" spans="1:15" hidden="1">
      <c r="A1817" s="41">
        <v>2.2025000000000001</v>
      </c>
      <c r="B1817" s="14">
        <v>45695</v>
      </c>
      <c r="C1817" s="8" t="s">
        <v>13</v>
      </c>
      <c r="D1817" s="8" t="s">
        <v>15</v>
      </c>
      <c r="E1817" s="8" t="s">
        <v>15</v>
      </c>
      <c r="F1817" s="9">
        <f t="shared" si="64"/>
        <v>15800000</v>
      </c>
      <c r="G1817" s="9">
        <v>158</v>
      </c>
      <c r="H1817" s="10">
        <v>16965092</v>
      </c>
      <c r="I1817" s="11">
        <v>40615795997.302841</v>
      </c>
      <c r="J1817" s="11">
        <v>410796</v>
      </c>
      <c r="K1817" s="11">
        <v>98870.962709721716</v>
      </c>
      <c r="L1817" s="12">
        <v>0</v>
      </c>
      <c r="M1817" s="11">
        <v>1526</v>
      </c>
      <c r="N1817" s="13"/>
      <c r="O1817" t="str">
        <f t="shared" si="65"/>
        <v/>
      </c>
    </row>
    <row r="1818" spans="1:15" hidden="1">
      <c r="A1818" s="41">
        <v>2.2025000000000001</v>
      </c>
      <c r="B1818" s="14">
        <v>45695</v>
      </c>
      <c r="C1818" s="8" t="s">
        <v>13</v>
      </c>
      <c r="D1818" s="8" t="s">
        <v>15</v>
      </c>
      <c r="E1818" s="8" t="s">
        <v>15</v>
      </c>
      <c r="F1818" s="9">
        <f t="shared" si="64"/>
        <v>-5300000</v>
      </c>
      <c r="G1818" s="9">
        <v>-53</v>
      </c>
      <c r="H1818" s="10">
        <v>-5693631</v>
      </c>
      <c r="I1818" s="11">
        <v>40610555836.279228</v>
      </c>
      <c r="J1818" s="11">
        <v>410743</v>
      </c>
      <c r="K1818" s="11">
        <v>98870.962709721716</v>
      </c>
      <c r="L1818" s="12">
        <v>453469.9763847487</v>
      </c>
      <c r="M1818" s="11">
        <v>1527</v>
      </c>
      <c r="N1818" s="13"/>
      <c r="O1818" t="str">
        <f t="shared" si="65"/>
        <v/>
      </c>
    </row>
    <row r="1819" spans="1:15" hidden="1">
      <c r="A1819" s="41">
        <v>2.2025000000000001</v>
      </c>
      <c r="B1819" s="14">
        <v>45695</v>
      </c>
      <c r="C1819" s="8" t="s">
        <v>13</v>
      </c>
      <c r="D1819" s="8" t="s">
        <v>15</v>
      </c>
      <c r="E1819" s="8" t="s">
        <v>15</v>
      </c>
      <c r="F1819" s="9">
        <f t="shared" si="64"/>
        <v>-42000000</v>
      </c>
      <c r="G1819" s="9">
        <v>-420</v>
      </c>
      <c r="H1819" s="10">
        <v>-45119340</v>
      </c>
      <c r="I1819" s="11">
        <v>40569030031.941147</v>
      </c>
      <c r="J1819" s="11">
        <v>410323</v>
      </c>
      <c r="K1819" s="11">
        <v>98870.962709721716</v>
      </c>
      <c r="L1819" s="12">
        <v>3593535.6619168818</v>
      </c>
      <c r="M1819" s="11">
        <v>1528</v>
      </c>
      <c r="N1819" s="13"/>
      <c r="O1819" t="str">
        <f t="shared" si="65"/>
        <v/>
      </c>
    </row>
    <row r="1820" spans="1:15" hidden="1">
      <c r="A1820" s="41">
        <v>2.2025000000000001</v>
      </c>
      <c r="B1820" s="14">
        <v>45695</v>
      </c>
      <c r="C1820" s="8" t="s">
        <v>13</v>
      </c>
      <c r="D1820" s="8" t="s">
        <v>15</v>
      </c>
      <c r="E1820" s="8" t="s">
        <v>15</v>
      </c>
      <c r="F1820" s="9">
        <f t="shared" si="64"/>
        <v>-1400000</v>
      </c>
      <c r="G1820" s="9">
        <v>-14</v>
      </c>
      <c r="H1820" s="10">
        <v>-1503978</v>
      </c>
      <c r="I1820" s="11">
        <v>40567645838.463211</v>
      </c>
      <c r="J1820" s="11">
        <v>410309</v>
      </c>
      <c r="K1820" s="11">
        <v>98870.962709721716</v>
      </c>
      <c r="L1820" s="12">
        <v>119784.52206389606</v>
      </c>
      <c r="M1820" s="11">
        <v>1529</v>
      </c>
      <c r="N1820" s="13"/>
      <c r="O1820" t="str">
        <f t="shared" si="65"/>
        <v/>
      </c>
    </row>
    <row r="1821" spans="1:15" hidden="1">
      <c r="A1821" s="41">
        <v>2.2025000000000001</v>
      </c>
      <c r="B1821" s="14">
        <v>45695</v>
      </c>
      <c r="C1821" s="8" t="s">
        <v>13</v>
      </c>
      <c r="D1821" s="8" t="s">
        <v>15</v>
      </c>
      <c r="E1821" s="8" t="s">
        <v>15</v>
      </c>
      <c r="F1821" s="9">
        <f t="shared" si="64"/>
        <v>-103300000</v>
      </c>
      <c r="G1821" s="9">
        <v>-1033</v>
      </c>
      <c r="H1821" s="10">
        <v>-110972091</v>
      </c>
      <c r="I1821" s="11">
        <v>40465512133.98407</v>
      </c>
      <c r="J1821" s="11">
        <v>409276</v>
      </c>
      <c r="K1821" s="11">
        <v>98870.962709721716</v>
      </c>
      <c r="L1821" s="12">
        <v>8838386.5208574682</v>
      </c>
      <c r="M1821" s="11">
        <v>1530</v>
      </c>
      <c r="N1821" s="13"/>
      <c r="O1821" t="str">
        <f t="shared" si="65"/>
        <v/>
      </c>
    </row>
    <row r="1822" spans="1:15" hidden="1">
      <c r="A1822" s="41">
        <v>2.2025000000000001</v>
      </c>
      <c r="B1822" s="14">
        <v>45695</v>
      </c>
      <c r="C1822" s="8" t="s">
        <v>13</v>
      </c>
      <c r="D1822" s="8" t="s">
        <v>15</v>
      </c>
      <c r="E1822" s="8" t="s">
        <v>15</v>
      </c>
      <c r="F1822" s="9">
        <f t="shared" si="64"/>
        <v>-900000</v>
      </c>
      <c r="G1822" s="9">
        <v>-9</v>
      </c>
      <c r="H1822" s="10">
        <v>-966843</v>
      </c>
      <c r="I1822" s="11">
        <v>40464622295.319679</v>
      </c>
      <c r="J1822" s="11">
        <v>409267</v>
      </c>
      <c r="K1822" s="11">
        <v>98870.962709721716</v>
      </c>
      <c r="L1822" s="12">
        <v>77004.33561250451</v>
      </c>
      <c r="M1822" s="11">
        <v>1531</v>
      </c>
      <c r="N1822" s="13"/>
      <c r="O1822" t="str">
        <f t="shared" si="65"/>
        <v/>
      </c>
    </row>
    <row r="1823" spans="1:15" hidden="1">
      <c r="A1823" s="41">
        <v>2.2025000000000001</v>
      </c>
      <c r="B1823" s="14">
        <v>45695</v>
      </c>
      <c r="C1823" s="8" t="s">
        <v>13</v>
      </c>
      <c r="D1823" s="8" t="s">
        <v>15</v>
      </c>
      <c r="E1823" s="8" t="s">
        <v>15</v>
      </c>
      <c r="F1823" s="9">
        <f t="shared" si="64"/>
        <v>-2800000</v>
      </c>
      <c r="G1823" s="9">
        <v>-28</v>
      </c>
      <c r="H1823" s="10">
        <v>-3007956</v>
      </c>
      <c r="I1823" s="11">
        <v>40461853908.363808</v>
      </c>
      <c r="J1823" s="11">
        <v>409239</v>
      </c>
      <c r="K1823" s="11">
        <v>98870.962709721716</v>
      </c>
      <c r="L1823" s="12">
        <v>239569.04412779212</v>
      </c>
      <c r="M1823" s="11">
        <v>1532</v>
      </c>
      <c r="N1823" s="13"/>
      <c r="O1823" t="str">
        <f t="shared" si="65"/>
        <v/>
      </c>
    </row>
    <row r="1824" spans="1:15" hidden="1">
      <c r="A1824" s="41">
        <v>2.2025000000000001</v>
      </c>
      <c r="B1824" s="14">
        <v>45695</v>
      </c>
      <c r="C1824" s="8" t="s">
        <v>13</v>
      </c>
      <c r="D1824" s="8" t="s">
        <v>14</v>
      </c>
      <c r="E1824" s="8" t="s">
        <v>14</v>
      </c>
      <c r="F1824" s="9">
        <f t="shared" si="64"/>
        <v>-900000</v>
      </c>
      <c r="G1824" s="9">
        <v>-9</v>
      </c>
      <c r="H1824" s="10">
        <v>-947484</v>
      </c>
      <c r="I1824" s="11">
        <v>18297678049.030918</v>
      </c>
      <c r="J1824" s="11">
        <v>183052</v>
      </c>
      <c r="K1824" s="11">
        <v>99958.908119173328</v>
      </c>
      <c r="L1824" s="12">
        <v>47853.826927440008</v>
      </c>
      <c r="M1824" s="11">
        <v>282</v>
      </c>
      <c r="N1824" s="13"/>
      <c r="O1824" t="str">
        <f t="shared" si="65"/>
        <v/>
      </c>
    </row>
    <row r="1825" spans="1:15" hidden="1">
      <c r="A1825" s="41">
        <v>2.2025000000000001</v>
      </c>
      <c r="B1825" s="14">
        <v>45695</v>
      </c>
      <c r="C1825" s="8" t="s">
        <v>13</v>
      </c>
      <c r="D1825" s="8" t="s">
        <v>15</v>
      </c>
      <c r="E1825" s="8" t="s">
        <v>15</v>
      </c>
      <c r="F1825" s="9">
        <f t="shared" si="64"/>
        <v>5000000</v>
      </c>
      <c r="G1825" s="9">
        <v>50</v>
      </c>
      <c r="H1825" s="10">
        <v>5050000</v>
      </c>
      <c r="I1825" s="11">
        <v>40466903908.363808</v>
      </c>
      <c r="J1825" s="11">
        <v>409289</v>
      </c>
      <c r="K1825" s="11">
        <v>98871.222799449301</v>
      </c>
      <c r="L1825" s="12">
        <v>0</v>
      </c>
      <c r="M1825" s="11">
        <v>1533</v>
      </c>
      <c r="N1825" s="13"/>
      <c r="O1825" t="str">
        <f t="shared" si="65"/>
        <v/>
      </c>
    </row>
    <row r="1826" spans="1:15" hidden="1">
      <c r="A1826" s="41">
        <v>2.2025000000000001</v>
      </c>
      <c r="B1826" s="14">
        <v>45695</v>
      </c>
      <c r="C1826" s="8" t="s">
        <v>13</v>
      </c>
      <c r="D1826" s="8" t="s">
        <v>15</v>
      </c>
      <c r="E1826" s="8" t="s">
        <v>15</v>
      </c>
      <c r="F1826" s="9">
        <f t="shared" si="64"/>
        <v>70000000</v>
      </c>
      <c r="G1826" s="9">
        <v>700</v>
      </c>
      <c r="H1826" s="10">
        <v>70700000</v>
      </c>
      <c r="I1826" s="11">
        <v>40537603908.363808</v>
      </c>
      <c r="J1826" s="11">
        <v>409989</v>
      </c>
      <c r="K1826" s="11">
        <v>98874.857394622319</v>
      </c>
      <c r="L1826" s="12">
        <v>0</v>
      </c>
      <c r="M1826" s="11">
        <v>1534</v>
      </c>
      <c r="N1826" s="13"/>
      <c r="O1826" t="str">
        <f t="shared" si="65"/>
        <v/>
      </c>
    </row>
    <row r="1827" spans="1:15" hidden="1">
      <c r="A1827" s="41">
        <v>2.2025000000000001</v>
      </c>
      <c r="B1827" s="14">
        <v>45698</v>
      </c>
      <c r="C1827" s="8" t="s">
        <v>13</v>
      </c>
      <c r="D1827" s="8" t="s">
        <v>14</v>
      </c>
      <c r="E1827" s="8" t="s">
        <v>14</v>
      </c>
      <c r="F1827" s="9">
        <f t="shared" si="64"/>
        <v>-23700000</v>
      </c>
      <c r="G1827" s="9">
        <v>-237</v>
      </c>
      <c r="H1827" s="10">
        <v>-24954915</v>
      </c>
      <c r="I1827" s="11">
        <v>18273987787.806675</v>
      </c>
      <c r="J1827" s="11">
        <v>182815</v>
      </c>
      <c r="K1827" s="11">
        <v>99958.908119173328</v>
      </c>
      <c r="L1827" s="12">
        <v>1264653.7757559195</v>
      </c>
      <c r="M1827" s="11">
        <v>283</v>
      </c>
      <c r="N1827" s="13"/>
      <c r="O1827" t="str">
        <f t="shared" si="65"/>
        <v/>
      </c>
    </row>
    <row r="1828" spans="1:15" hidden="1">
      <c r="A1828" s="41">
        <v>2.2025000000000001</v>
      </c>
      <c r="B1828" s="14">
        <v>45698</v>
      </c>
      <c r="C1828" s="8" t="s">
        <v>13</v>
      </c>
      <c r="D1828" s="8" t="s">
        <v>15</v>
      </c>
      <c r="E1828" s="8" t="s">
        <v>15</v>
      </c>
      <c r="F1828" s="9">
        <f t="shared" si="64"/>
        <v>-465100000</v>
      </c>
      <c r="G1828" s="9">
        <v>-4651</v>
      </c>
      <c r="H1828" s="10">
        <v>-499731346</v>
      </c>
      <c r="I1828" s="11">
        <v>40077736946.621422</v>
      </c>
      <c r="J1828" s="11">
        <v>405338</v>
      </c>
      <c r="K1828" s="11">
        <v>98874.857394622319</v>
      </c>
      <c r="L1828" s="12">
        <v>39864384.257611573</v>
      </c>
      <c r="M1828" s="11">
        <v>1535</v>
      </c>
      <c r="N1828" s="13"/>
      <c r="O1828" t="str">
        <f t="shared" si="65"/>
        <v/>
      </c>
    </row>
    <row r="1829" spans="1:15" hidden="1">
      <c r="A1829" s="41">
        <v>2.2025000000000001</v>
      </c>
      <c r="B1829" s="14">
        <v>45698</v>
      </c>
      <c r="C1829" s="8" t="s">
        <v>13</v>
      </c>
      <c r="D1829" s="8" t="s">
        <v>15</v>
      </c>
      <c r="E1829" s="8" t="s">
        <v>15</v>
      </c>
      <c r="F1829" s="9">
        <f t="shared" si="64"/>
        <v>-2700000</v>
      </c>
      <c r="G1829" s="9">
        <v>-27</v>
      </c>
      <c r="H1829" s="10">
        <v>-2901042</v>
      </c>
      <c r="I1829" s="11">
        <v>40075067325.471764</v>
      </c>
      <c r="J1829" s="11">
        <v>405311</v>
      </c>
      <c r="K1829" s="11">
        <v>98874.857394622319</v>
      </c>
      <c r="L1829" s="12">
        <v>231420.8503451976</v>
      </c>
      <c r="M1829" s="11">
        <v>1536</v>
      </c>
      <c r="N1829" s="13"/>
      <c r="O1829" t="str">
        <f t="shared" si="65"/>
        <v/>
      </c>
    </row>
    <row r="1830" spans="1:15" hidden="1">
      <c r="A1830" s="41">
        <v>2.2025000000000001</v>
      </c>
      <c r="B1830" s="14">
        <v>45698</v>
      </c>
      <c r="C1830" s="8" t="s">
        <v>13</v>
      </c>
      <c r="D1830" s="8" t="s">
        <v>15</v>
      </c>
      <c r="E1830" s="8" t="s">
        <v>15</v>
      </c>
      <c r="F1830" s="9">
        <f t="shared" si="64"/>
        <v>35800000</v>
      </c>
      <c r="G1830" s="9">
        <v>358</v>
      </c>
      <c r="H1830" s="10">
        <v>38427720</v>
      </c>
      <c r="I1830" s="11">
        <v>40113495045.471764</v>
      </c>
      <c r="J1830" s="11">
        <v>405669</v>
      </c>
      <c r="K1830" s="11">
        <v>98882.327822613413</v>
      </c>
      <c r="L1830" s="12">
        <v>0</v>
      </c>
      <c r="M1830" s="11">
        <v>1537</v>
      </c>
      <c r="N1830" s="13"/>
      <c r="O1830" t="str">
        <f t="shared" si="65"/>
        <v/>
      </c>
    </row>
    <row r="1831" spans="1:15" hidden="1">
      <c r="A1831" s="41">
        <v>2.2025000000000001</v>
      </c>
      <c r="B1831" s="14">
        <v>45698</v>
      </c>
      <c r="C1831" s="8" t="s">
        <v>13</v>
      </c>
      <c r="D1831" s="8" t="s">
        <v>15</v>
      </c>
      <c r="E1831" s="8" t="s">
        <v>15</v>
      </c>
      <c r="F1831" s="9">
        <f t="shared" si="64"/>
        <v>-422300000</v>
      </c>
      <c r="G1831" s="9">
        <v>-4223</v>
      </c>
      <c r="H1831" s="10">
        <v>-453744458</v>
      </c>
      <c r="I1831" s="11">
        <v>39695914975.076866</v>
      </c>
      <c r="J1831" s="11">
        <v>401446</v>
      </c>
      <c r="K1831" s="11">
        <v>98882.327822613413</v>
      </c>
      <c r="L1831" s="12">
        <v>36164387.605103552</v>
      </c>
      <c r="M1831" s="11">
        <v>1538</v>
      </c>
      <c r="N1831" s="13"/>
      <c r="O1831" t="str">
        <f t="shared" si="65"/>
        <v/>
      </c>
    </row>
    <row r="1832" spans="1:15" hidden="1">
      <c r="A1832" s="41">
        <v>2.2025000000000001</v>
      </c>
      <c r="B1832" s="14">
        <v>45698</v>
      </c>
      <c r="C1832" s="8" t="s">
        <v>13</v>
      </c>
      <c r="D1832" s="8" t="s">
        <v>15</v>
      </c>
      <c r="E1832" s="8" t="s">
        <v>15</v>
      </c>
      <c r="F1832" s="9">
        <f t="shared" si="64"/>
        <v>-159500000</v>
      </c>
      <c r="G1832" s="9">
        <v>-1595</v>
      </c>
      <c r="H1832" s="10">
        <v>-171376370</v>
      </c>
      <c r="I1832" s="11">
        <v>39538197662.199799</v>
      </c>
      <c r="J1832" s="11">
        <v>399851</v>
      </c>
      <c r="K1832" s="11">
        <v>98882.327822613413</v>
      </c>
      <c r="L1832" s="12">
        <v>13659057.1229316</v>
      </c>
      <c r="M1832" s="11">
        <v>1539</v>
      </c>
      <c r="N1832" s="13"/>
      <c r="O1832" t="str">
        <f t="shared" si="65"/>
        <v/>
      </c>
    </row>
    <row r="1833" spans="1:15" hidden="1">
      <c r="A1833" s="41">
        <v>2.2025000000000001</v>
      </c>
      <c r="B1833" s="14">
        <v>45698</v>
      </c>
      <c r="C1833" s="8" t="s">
        <v>13</v>
      </c>
      <c r="D1833" s="8" t="s">
        <v>15</v>
      </c>
      <c r="E1833" s="8" t="s">
        <v>15</v>
      </c>
      <c r="F1833" s="9">
        <f t="shared" si="64"/>
        <v>-930200000</v>
      </c>
      <c r="G1833" s="9">
        <v>-9302</v>
      </c>
      <c r="H1833" s="10">
        <v>-999462692</v>
      </c>
      <c r="I1833" s="11">
        <v>38618394248.793846</v>
      </c>
      <c r="J1833" s="11">
        <v>390549</v>
      </c>
      <c r="K1833" s="11">
        <v>98882.327822613413</v>
      </c>
      <c r="L1833" s="12">
        <v>79659278.59405005</v>
      </c>
      <c r="M1833" s="11">
        <v>1540</v>
      </c>
      <c r="N1833" s="13"/>
      <c r="O1833" t="str">
        <f t="shared" si="65"/>
        <v/>
      </c>
    </row>
    <row r="1834" spans="1:15" hidden="1">
      <c r="A1834" s="41">
        <v>2.2025000000000001</v>
      </c>
      <c r="B1834" s="14">
        <v>45698</v>
      </c>
      <c r="C1834" s="8" t="s">
        <v>13</v>
      </c>
      <c r="D1834" s="8" t="s">
        <v>15</v>
      </c>
      <c r="E1834" s="8" t="s">
        <v>15</v>
      </c>
      <c r="F1834" s="9">
        <f t="shared" si="64"/>
        <v>-4600000</v>
      </c>
      <c r="G1834" s="9">
        <v>-46</v>
      </c>
      <c r="H1834" s="10">
        <v>-4942516</v>
      </c>
      <c r="I1834" s="11">
        <v>38613845661.714005</v>
      </c>
      <c r="J1834" s="11">
        <v>390503</v>
      </c>
      <c r="K1834" s="11">
        <v>98882.327822613413</v>
      </c>
      <c r="L1834" s="12">
        <v>393928.92015978321</v>
      </c>
      <c r="M1834" s="11">
        <v>1541</v>
      </c>
      <c r="N1834" s="13"/>
      <c r="O1834" t="str">
        <f t="shared" si="65"/>
        <v/>
      </c>
    </row>
    <row r="1835" spans="1:15" hidden="1">
      <c r="A1835" s="41">
        <v>2.2025000000000001</v>
      </c>
      <c r="B1835" s="14">
        <v>45698</v>
      </c>
      <c r="C1835" s="8" t="s">
        <v>13</v>
      </c>
      <c r="D1835" s="8" t="s">
        <v>15</v>
      </c>
      <c r="E1835" s="8" t="s">
        <v>15</v>
      </c>
      <c r="F1835" s="9">
        <f t="shared" si="64"/>
        <v>-746000000</v>
      </c>
      <c r="G1835" s="9">
        <v>-7460</v>
      </c>
      <c r="H1835" s="10">
        <v>-801547160</v>
      </c>
      <c r="I1835" s="11">
        <v>37876183496.15731</v>
      </c>
      <c r="J1835" s="11">
        <v>383043</v>
      </c>
      <c r="K1835" s="11">
        <v>98882.327822613413</v>
      </c>
      <c r="L1835" s="12">
        <v>63884994.443303943</v>
      </c>
      <c r="M1835" s="11">
        <v>1542</v>
      </c>
      <c r="N1835" s="13"/>
      <c r="O1835" t="str">
        <f t="shared" si="65"/>
        <v/>
      </c>
    </row>
    <row r="1836" spans="1:15" hidden="1">
      <c r="A1836" s="41">
        <v>2.2025000000000001</v>
      </c>
      <c r="B1836" s="14">
        <v>45698</v>
      </c>
      <c r="C1836" s="8" t="s">
        <v>13</v>
      </c>
      <c r="D1836" s="8" t="s">
        <v>15</v>
      </c>
      <c r="E1836" s="8" t="s">
        <v>15</v>
      </c>
      <c r="F1836" s="9">
        <f t="shared" si="64"/>
        <v>-46500000</v>
      </c>
      <c r="G1836" s="9">
        <v>-465</v>
      </c>
      <c r="H1836" s="10">
        <v>-49962390</v>
      </c>
      <c r="I1836" s="11">
        <v>37830203213.719795</v>
      </c>
      <c r="J1836" s="11">
        <v>382578</v>
      </c>
      <c r="K1836" s="11">
        <v>98882.327822613413</v>
      </c>
      <c r="L1836" s="12">
        <v>3982107.5624847636</v>
      </c>
      <c r="M1836" s="11">
        <v>1543</v>
      </c>
      <c r="N1836" s="13"/>
      <c r="O1836" t="str">
        <f t="shared" si="65"/>
        <v/>
      </c>
    </row>
    <row r="1837" spans="1:15" hidden="1">
      <c r="A1837" s="41">
        <v>2.2025000000000001</v>
      </c>
      <c r="B1837" s="14">
        <v>45698</v>
      </c>
      <c r="C1837" s="8" t="s">
        <v>13</v>
      </c>
      <c r="D1837" s="8" t="s">
        <v>15</v>
      </c>
      <c r="E1837" s="8" t="s">
        <v>15</v>
      </c>
      <c r="F1837" s="9">
        <f t="shared" si="64"/>
        <v>-4600000</v>
      </c>
      <c r="G1837" s="9">
        <v>-46</v>
      </c>
      <c r="H1837" s="10">
        <v>-4942516</v>
      </c>
      <c r="I1837" s="11">
        <v>37825654626.639954</v>
      </c>
      <c r="J1837" s="11">
        <v>382532</v>
      </c>
      <c r="K1837" s="11">
        <v>98882.327822613413</v>
      </c>
      <c r="L1837" s="12">
        <v>393928.92015978321</v>
      </c>
      <c r="M1837" s="11">
        <v>1544</v>
      </c>
      <c r="N1837" s="13"/>
      <c r="O1837" t="str">
        <f t="shared" si="65"/>
        <v/>
      </c>
    </row>
    <row r="1838" spans="1:15" hidden="1">
      <c r="A1838" s="41">
        <v>2.2025000000000001</v>
      </c>
      <c r="B1838" s="14">
        <v>45698</v>
      </c>
      <c r="C1838" s="8" t="s">
        <v>13</v>
      </c>
      <c r="D1838" s="8" t="s">
        <v>15</v>
      </c>
      <c r="E1838" s="8" t="s">
        <v>15</v>
      </c>
      <c r="F1838" s="9">
        <f t="shared" si="64"/>
        <v>-7900000</v>
      </c>
      <c r="G1838" s="9">
        <v>-79</v>
      </c>
      <c r="H1838" s="10">
        <v>-8488234</v>
      </c>
      <c r="I1838" s="11">
        <v>37817842922.741966</v>
      </c>
      <c r="J1838" s="11">
        <v>382453</v>
      </c>
      <c r="K1838" s="11">
        <v>98882.327822613413</v>
      </c>
      <c r="L1838" s="12">
        <v>676530.10201354045</v>
      </c>
      <c r="M1838" s="11">
        <v>1545</v>
      </c>
      <c r="N1838" s="13"/>
      <c r="O1838" t="str">
        <f t="shared" si="65"/>
        <v/>
      </c>
    </row>
    <row r="1839" spans="1:15" hidden="1">
      <c r="A1839" s="41">
        <v>2.2025000000000001</v>
      </c>
      <c r="B1839" s="14">
        <v>45698</v>
      </c>
      <c r="C1839" s="8" t="s">
        <v>13</v>
      </c>
      <c r="D1839" s="8" t="s">
        <v>14</v>
      </c>
      <c r="E1839" s="8" t="s">
        <v>14</v>
      </c>
      <c r="F1839" s="9">
        <f t="shared" si="64"/>
        <v>-3800000</v>
      </c>
      <c r="G1839" s="9">
        <v>-38</v>
      </c>
      <c r="H1839" s="10">
        <v>-4001210</v>
      </c>
      <c r="I1839" s="11">
        <v>18270189349.298145</v>
      </c>
      <c r="J1839" s="11">
        <v>182777</v>
      </c>
      <c r="K1839" s="11">
        <v>99958.908119173328</v>
      </c>
      <c r="L1839" s="12">
        <v>202771.49147141352</v>
      </c>
      <c r="M1839" s="11">
        <v>284</v>
      </c>
      <c r="N1839" s="13"/>
      <c r="O1839" t="str">
        <f t="shared" si="65"/>
        <v/>
      </c>
    </row>
    <row r="1840" spans="1:15" hidden="1">
      <c r="A1840" s="41">
        <v>2.2025000000000001</v>
      </c>
      <c r="B1840" s="14">
        <v>45698</v>
      </c>
      <c r="C1840" s="8" t="s">
        <v>13</v>
      </c>
      <c r="D1840" s="8" t="s">
        <v>15</v>
      </c>
      <c r="E1840" s="8" t="s">
        <v>15</v>
      </c>
      <c r="F1840" s="9">
        <f t="shared" si="64"/>
        <v>-46500000</v>
      </c>
      <c r="G1840" s="9">
        <v>-465</v>
      </c>
      <c r="H1840" s="10">
        <v>-49962390</v>
      </c>
      <c r="I1840" s="11">
        <v>37771862640.304451</v>
      </c>
      <c r="J1840" s="11">
        <v>381988</v>
      </c>
      <c r="K1840" s="11">
        <v>98882.327822613413</v>
      </c>
      <c r="L1840" s="12">
        <v>3982107.5624847636</v>
      </c>
      <c r="M1840" s="11">
        <v>1546</v>
      </c>
      <c r="N1840" s="13"/>
      <c r="O1840" t="str">
        <f t="shared" si="65"/>
        <v/>
      </c>
    </row>
    <row r="1841" spans="1:15" hidden="1">
      <c r="A1841" s="41">
        <v>2.2025000000000001</v>
      </c>
      <c r="B1841" s="14">
        <v>45698</v>
      </c>
      <c r="C1841" s="8" t="s">
        <v>13</v>
      </c>
      <c r="D1841" s="8" t="s">
        <v>15</v>
      </c>
      <c r="E1841" s="8" t="s">
        <v>15</v>
      </c>
      <c r="F1841" s="9">
        <f t="shared" si="64"/>
        <v>-27900000</v>
      </c>
      <c r="G1841" s="9">
        <v>-279</v>
      </c>
      <c r="H1841" s="10">
        <v>-29977434</v>
      </c>
      <c r="I1841" s="11">
        <v>37744274470.841942</v>
      </c>
      <c r="J1841" s="11">
        <v>381709</v>
      </c>
      <c r="K1841" s="11">
        <v>98882.327822613413</v>
      </c>
      <c r="L1841" s="12">
        <v>2389264.5374908559</v>
      </c>
      <c r="M1841" s="11">
        <v>1547</v>
      </c>
      <c r="N1841" s="13"/>
      <c r="O1841" t="str">
        <f t="shared" si="65"/>
        <v/>
      </c>
    </row>
    <row r="1842" spans="1:15" hidden="1">
      <c r="A1842" s="41">
        <v>2.2025000000000001</v>
      </c>
      <c r="B1842" s="14">
        <v>45698</v>
      </c>
      <c r="C1842" s="8" t="s">
        <v>13</v>
      </c>
      <c r="D1842" s="8" t="s">
        <v>15</v>
      </c>
      <c r="E1842" s="8" t="s">
        <v>15</v>
      </c>
      <c r="F1842" s="9">
        <f t="shared" si="64"/>
        <v>-7500000</v>
      </c>
      <c r="G1842" s="9">
        <v>-75</v>
      </c>
      <c r="H1842" s="10">
        <v>-8058450</v>
      </c>
      <c r="I1842" s="11">
        <v>37736858296.255249</v>
      </c>
      <c r="J1842" s="11">
        <v>381634</v>
      </c>
      <c r="K1842" s="11">
        <v>98882.327822613413</v>
      </c>
      <c r="L1842" s="12">
        <v>642275.41330399364</v>
      </c>
      <c r="M1842" s="11">
        <v>1548</v>
      </c>
      <c r="N1842" s="13"/>
      <c r="O1842" t="str">
        <f t="shared" si="65"/>
        <v/>
      </c>
    </row>
    <row r="1843" spans="1:15" hidden="1">
      <c r="A1843" s="41">
        <v>2.2025000000000001</v>
      </c>
      <c r="B1843" s="14">
        <v>45698</v>
      </c>
      <c r="C1843" s="8" t="s">
        <v>13</v>
      </c>
      <c r="D1843" s="8" t="s">
        <v>15</v>
      </c>
      <c r="E1843" s="8" t="s">
        <v>15</v>
      </c>
      <c r="F1843" s="9">
        <f t="shared" si="64"/>
        <v>-186000000</v>
      </c>
      <c r="G1843" s="9">
        <v>-1860</v>
      </c>
      <c r="H1843" s="10">
        <v>-199849560</v>
      </c>
      <c r="I1843" s="11">
        <v>37552937166.505188</v>
      </c>
      <c r="J1843" s="11">
        <v>379774</v>
      </c>
      <c r="K1843" s="11">
        <v>98882.327822613413</v>
      </c>
      <c r="L1843" s="12">
        <v>15928430.249939054</v>
      </c>
      <c r="M1843" s="11">
        <v>1549</v>
      </c>
      <c r="N1843" s="13"/>
      <c r="O1843" t="str">
        <f t="shared" si="65"/>
        <v/>
      </c>
    </row>
    <row r="1844" spans="1:15" hidden="1">
      <c r="A1844" s="41">
        <v>2.2025000000000001</v>
      </c>
      <c r="B1844" s="14">
        <v>45698</v>
      </c>
      <c r="C1844" s="8" t="s">
        <v>13</v>
      </c>
      <c r="D1844" s="8" t="s">
        <v>15</v>
      </c>
      <c r="E1844" s="8" t="s">
        <v>15</v>
      </c>
      <c r="F1844" s="9">
        <f t="shared" si="64"/>
        <v>-1300000</v>
      </c>
      <c r="G1844" s="9">
        <v>-13</v>
      </c>
      <c r="H1844" s="10">
        <v>-1396798</v>
      </c>
      <c r="I1844" s="11">
        <v>37551651696.243492</v>
      </c>
      <c r="J1844" s="11">
        <v>379761</v>
      </c>
      <c r="K1844" s="11">
        <v>98882.327822613413</v>
      </c>
      <c r="L1844" s="12">
        <v>111327.73830602551</v>
      </c>
      <c r="M1844" s="11">
        <v>1550</v>
      </c>
      <c r="N1844" s="13"/>
      <c r="O1844" t="str">
        <f t="shared" si="65"/>
        <v/>
      </c>
    </row>
    <row r="1845" spans="1:15" hidden="1">
      <c r="A1845" s="41">
        <v>2.2025000000000001</v>
      </c>
      <c r="B1845" s="14">
        <v>45698</v>
      </c>
      <c r="C1845" s="8" t="s">
        <v>13</v>
      </c>
      <c r="D1845" s="8" t="s">
        <v>15</v>
      </c>
      <c r="E1845" s="8" t="s">
        <v>15</v>
      </c>
      <c r="F1845" s="9">
        <f t="shared" si="64"/>
        <v>-13900000</v>
      </c>
      <c r="G1845" s="9">
        <v>-139</v>
      </c>
      <c r="H1845" s="10">
        <v>-14934994</v>
      </c>
      <c r="I1845" s="11">
        <v>37537907052.676147</v>
      </c>
      <c r="J1845" s="11">
        <v>379622</v>
      </c>
      <c r="K1845" s="11">
        <v>98882.327822613413</v>
      </c>
      <c r="L1845" s="12">
        <v>1190350.4326567352</v>
      </c>
      <c r="M1845" s="11">
        <v>1551</v>
      </c>
      <c r="N1845" s="13"/>
      <c r="O1845" t="str">
        <f t="shared" si="65"/>
        <v/>
      </c>
    </row>
    <row r="1846" spans="1:15" hidden="1">
      <c r="A1846" s="41">
        <v>2.2025000000000001</v>
      </c>
      <c r="B1846" s="14">
        <v>45698</v>
      </c>
      <c r="C1846" s="8" t="s">
        <v>13</v>
      </c>
      <c r="D1846" s="8" t="s">
        <v>15</v>
      </c>
      <c r="E1846" s="8" t="s">
        <v>15</v>
      </c>
      <c r="F1846" s="9">
        <f t="shared" si="64"/>
        <v>-1800000</v>
      </c>
      <c r="G1846" s="9">
        <v>-18</v>
      </c>
      <c r="H1846" s="10">
        <v>-1934028</v>
      </c>
      <c r="I1846" s="11">
        <v>37536127170.775337</v>
      </c>
      <c r="J1846" s="11">
        <v>379604</v>
      </c>
      <c r="K1846" s="11">
        <v>98882.327822613413</v>
      </c>
      <c r="L1846" s="12">
        <v>154146.09919295856</v>
      </c>
      <c r="M1846" s="11">
        <v>1552</v>
      </c>
      <c r="N1846" s="13"/>
      <c r="O1846" t="str">
        <f t="shared" si="65"/>
        <v/>
      </c>
    </row>
    <row r="1847" spans="1:15" hidden="1">
      <c r="A1847" s="41">
        <v>2.2025000000000001</v>
      </c>
      <c r="B1847" s="14">
        <v>45698</v>
      </c>
      <c r="C1847" s="8" t="s">
        <v>13</v>
      </c>
      <c r="D1847" s="8" t="s">
        <v>15</v>
      </c>
      <c r="E1847" s="8" t="s">
        <v>15</v>
      </c>
      <c r="F1847" s="9">
        <f t="shared" si="64"/>
        <v>-1000000</v>
      </c>
      <c r="G1847" s="9">
        <v>-10</v>
      </c>
      <c r="H1847" s="10">
        <v>-1074460</v>
      </c>
      <c r="I1847" s="11">
        <v>37535138347.497108</v>
      </c>
      <c r="J1847" s="11">
        <v>379594</v>
      </c>
      <c r="K1847" s="11">
        <v>98882.327822613413</v>
      </c>
      <c r="L1847" s="12">
        <v>85636.721773865866</v>
      </c>
      <c r="M1847" s="11">
        <v>1553</v>
      </c>
      <c r="N1847" s="13"/>
      <c r="O1847" t="str">
        <f t="shared" si="65"/>
        <v/>
      </c>
    </row>
    <row r="1848" spans="1:15" hidden="1">
      <c r="A1848" s="41">
        <v>2.2025000000000001</v>
      </c>
      <c r="B1848" s="14">
        <v>45698</v>
      </c>
      <c r="C1848" s="8" t="s">
        <v>13</v>
      </c>
      <c r="D1848" s="8" t="s">
        <v>15</v>
      </c>
      <c r="E1848" s="8" t="s">
        <v>15</v>
      </c>
      <c r="F1848" s="9">
        <f t="shared" si="64"/>
        <v>-1000000</v>
      </c>
      <c r="G1848" s="9">
        <v>-10</v>
      </c>
      <c r="H1848" s="10">
        <v>-1074460</v>
      </c>
      <c r="I1848" s="11">
        <v>37534149524.21888</v>
      </c>
      <c r="J1848" s="11">
        <v>379584</v>
      </c>
      <c r="K1848" s="11">
        <v>98882.327822613413</v>
      </c>
      <c r="L1848" s="12">
        <v>85636.721773865866</v>
      </c>
      <c r="M1848" s="11">
        <v>1554</v>
      </c>
      <c r="N1848" s="13"/>
      <c r="O1848" t="str">
        <f t="shared" si="65"/>
        <v/>
      </c>
    </row>
    <row r="1849" spans="1:15" hidden="1">
      <c r="A1849" s="41">
        <v>2.2025000000000001</v>
      </c>
      <c r="B1849" s="14">
        <v>45698</v>
      </c>
      <c r="C1849" s="8" t="s">
        <v>13</v>
      </c>
      <c r="D1849" s="8" t="s">
        <v>15</v>
      </c>
      <c r="E1849" s="8" t="s">
        <v>15</v>
      </c>
      <c r="F1849" s="9">
        <f t="shared" si="64"/>
        <v>-54600000</v>
      </c>
      <c r="G1849" s="9">
        <v>-546</v>
      </c>
      <c r="H1849" s="10">
        <v>-58665516</v>
      </c>
      <c r="I1849" s="11">
        <v>37480159773.22773</v>
      </c>
      <c r="J1849" s="11">
        <v>379038</v>
      </c>
      <c r="K1849" s="11">
        <v>98882.327822613413</v>
      </c>
      <c r="L1849" s="12">
        <v>4675765.0088530779</v>
      </c>
      <c r="M1849" s="11">
        <v>1555</v>
      </c>
      <c r="N1849" s="13"/>
      <c r="O1849" t="str">
        <f t="shared" si="65"/>
        <v/>
      </c>
    </row>
    <row r="1850" spans="1:15" hidden="1">
      <c r="A1850" s="41">
        <v>2.2025000000000001</v>
      </c>
      <c r="B1850" s="14">
        <v>45698</v>
      </c>
      <c r="C1850" s="8" t="s">
        <v>13</v>
      </c>
      <c r="D1850" s="8" t="s">
        <v>15</v>
      </c>
      <c r="E1850" s="8" t="s">
        <v>15</v>
      </c>
      <c r="F1850" s="9">
        <f t="shared" si="64"/>
        <v>-8000000</v>
      </c>
      <c r="G1850" s="9">
        <v>-80</v>
      </c>
      <c r="H1850" s="10">
        <v>-8595680</v>
      </c>
      <c r="I1850" s="11">
        <v>37472249187.001923</v>
      </c>
      <c r="J1850" s="11">
        <v>378958</v>
      </c>
      <c r="K1850" s="11">
        <v>98882.327822613413</v>
      </c>
      <c r="L1850" s="12">
        <v>685093.77419092692</v>
      </c>
      <c r="M1850" s="11">
        <v>1556</v>
      </c>
      <c r="N1850" s="13"/>
      <c r="O1850" t="str">
        <f t="shared" si="65"/>
        <v/>
      </c>
    </row>
    <row r="1851" spans="1:15" hidden="1">
      <c r="A1851" s="41">
        <v>2.2025000000000001</v>
      </c>
      <c r="B1851" s="14">
        <v>45698</v>
      </c>
      <c r="C1851" s="8" t="s">
        <v>13</v>
      </c>
      <c r="D1851" s="8" t="s">
        <v>15</v>
      </c>
      <c r="E1851" s="8" t="s">
        <v>15</v>
      </c>
      <c r="F1851" s="9">
        <f t="shared" si="64"/>
        <v>-1300000</v>
      </c>
      <c r="G1851" s="9">
        <v>-13</v>
      </c>
      <c r="H1851" s="10">
        <v>-1396798</v>
      </c>
      <c r="I1851" s="11">
        <v>37470963716.740227</v>
      </c>
      <c r="J1851" s="11">
        <v>378945</v>
      </c>
      <c r="K1851" s="11">
        <v>98882.327822613413</v>
      </c>
      <c r="L1851" s="12">
        <v>111327.73830602551</v>
      </c>
      <c r="M1851" s="11">
        <v>1557</v>
      </c>
      <c r="N1851" s="13"/>
      <c r="O1851" t="str">
        <f t="shared" si="65"/>
        <v/>
      </c>
    </row>
    <row r="1852" spans="1:15" hidden="1">
      <c r="A1852" s="41">
        <v>2.2025000000000001</v>
      </c>
      <c r="B1852" s="14">
        <v>45698</v>
      </c>
      <c r="C1852" s="8" t="s">
        <v>13</v>
      </c>
      <c r="D1852" s="8" t="s">
        <v>14</v>
      </c>
      <c r="E1852" s="8" t="s">
        <v>14</v>
      </c>
      <c r="F1852" s="9">
        <f t="shared" si="64"/>
        <v>-8800000</v>
      </c>
      <c r="G1852" s="9">
        <v>-88</v>
      </c>
      <c r="H1852" s="10">
        <v>-9265960</v>
      </c>
      <c r="I1852" s="11">
        <v>18261392965.383659</v>
      </c>
      <c r="J1852" s="11">
        <v>182689</v>
      </c>
      <c r="K1852" s="11">
        <v>99958.908119173328</v>
      </c>
      <c r="L1852" s="12">
        <v>469576.08551274799</v>
      </c>
      <c r="M1852" s="11">
        <v>285</v>
      </c>
      <c r="N1852" s="13"/>
      <c r="O1852" t="str">
        <f t="shared" si="65"/>
        <v/>
      </c>
    </row>
    <row r="1853" spans="1:15" hidden="1">
      <c r="A1853" s="41">
        <v>2.2025000000000001</v>
      </c>
      <c r="B1853" s="14">
        <v>45698</v>
      </c>
      <c r="C1853" s="8" t="s">
        <v>13</v>
      </c>
      <c r="D1853" s="8" t="s">
        <v>15</v>
      </c>
      <c r="E1853" s="8" t="s">
        <v>15</v>
      </c>
      <c r="F1853" s="9">
        <f t="shared" si="64"/>
        <v>-1400000</v>
      </c>
      <c r="G1853" s="9">
        <v>-14</v>
      </c>
      <c r="H1853" s="10">
        <v>-1504244</v>
      </c>
      <c r="I1853" s="11">
        <v>37469579364.150711</v>
      </c>
      <c r="J1853" s="11">
        <v>378931</v>
      </c>
      <c r="K1853" s="11">
        <v>98882.327822613413</v>
      </c>
      <c r="L1853" s="12">
        <v>119891.41048341221</v>
      </c>
      <c r="M1853" s="11">
        <v>1558</v>
      </c>
      <c r="N1853" s="13"/>
      <c r="O1853" t="str">
        <f t="shared" si="65"/>
        <v/>
      </c>
    </row>
    <row r="1854" spans="1:15" hidden="1">
      <c r="A1854" s="41">
        <v>2.2025000000000001</v>
      </c>
      <c r="B1854" s="14">
        <v>45698</v>
      </c>
      <c r="C1854" s="8" t="s">
        <v>13</v>
      </c>
      <c r="D1854" s="8" t="s">
        <v>15</v>
      </c>
      <c r="E1854" s="8" t="s">
        <v>15</v>
      </c>
      <c r="F1854" s="9">
        <f t="shared" si="64"/>
        <v>-9300000</v>
      </c>
      <c r="G1854" s="9">
        <v>-93</v>
      </c>
      <c r="H1854" s="10">
        <v>-9992478</v>
      </c>
      <c r="I1854" s="11">
        <v>37460383307.663208</v>
      </c>
      <c r="J1854" s="11">
        <v>378838</v>
      </c>
      <c r="K1854" s="11">
        <v>98882.327822613413</v>
      </c>
      <c r="L1854" s="12">
        <v>796421.51249695197</v>
      </c>
      <c r="M1854" s="11">
        <v>1559</v>
      </c>
      <c r="N1854" s="13"/>
      <c r="O1854" t="str">
        <f t="shared" si="65"/>
        <v/>
      </c>
    </row>
    <row r="1855" spans="1:15" hidden="1">
      <c r="A1855" s="41">
        <v>2.2025000000000001</v>
      </c>
      <c r="B1855" s="14">
        <v>45698</v>
      </c>
      <c r="C1855" s="8" t="s">
        <v>13</v>
      </c>
      <c r="D1855" s="8" t="s">
        <v>15</v>
      </c>
      <c r="E1855" s="8" t="s">
        <v>15</v>
      </c>
      <c r="F1855" s="9">
        <f t="shared" si="64"/>
        <v>-93000000</v>
      </c>
      <c r="G1855" s="9">
        <v>-930</v>
      </c>
      <c r="H1855" s="10">
        <v>-99924780</v>
      </c>
      <c r="I1855" s="11">
        <v>37368422742.788177</v>
      </c>
      <c r="J1855" s="11">
        <v>377908</v>
      </c>
      <c r="K1855" s="11">
        <v>98882.327822613413</v>
      </c>
      <c r="L1855" s="12">
        <v>7964215.1249695271</v>
      </c>
      <c r="M1855" s="11">
        <v>1560</v>
      </c>
      <c r="N1855" s="13"/>
      <c r="O1855" t="str">
        <f t="shared" si="65"/>
        <v/>
      </c>
    </row>
    <row r="1856" spans="1:15" hidden="1">
      <c r="A1856" s="41">
        <v>2.2025000000000001</v>
      </c>
      <c r="B1856" s="14">
        <v>45698</v>
      </c>
      <c r="C1856" s="8" t="s">
        <v>13</v>
      </c>
      <c r="D1856" s="8" t="s">
        <v>15</v>
      </c>
      <c r="E1856" s="8" t="s">
        <v>15</v>
      </c>
      <c r="F1856" s="9">
        <f t="shared" si="64"/>
        <v>-1900000</v>
      </c>
      <c r="G1856" s="9">
        <v>-19</v>
      </c>
      <c r="H1856" s="10">
        <v>-2041474</v>
      </c>
      <c r="I1856" s="11">
        <v>37366543978.559547</v>
      </c>
      <c r="J1856" s="11">
        <v>377889</v>
      </c>
      <c r="K1856" s="11">
        <v>98882.327822613413</v>
      </c>
      <c r="L1856" s="12">
        <v>162709.77137034526</v>
      </c>
      <c r="M1856" s="11">
        <v>1561</v>
      </c>
      <c r="N1856" s="13"/>
      <c r="O1856" t="str">
        <f t="shared" si="65"/>
        <v/>
      </c>
    </row>
    <row r="1857" spans="1:15" hidden="1">
      <c r="A1857" s="41">
        <v>2.2025000000000001</v>
      </c>
      <c r="B1857" s="14">
        <v>45698</v>
      </c>
      <c r="C1857" s="8" t="s">
        <v>13</v>
      </c>
      <c r="D1857" s="8" t="s">
        <v>15</v>
      </c>
      <c r="E1857" s="8" t="s">
        <v>15</v>
      </c>
      <c r="F1857" s="9">
        <f t="shared" si="64"/>
        <v>-3300000</v>
      </c>
      <c r="G1857" s="9">
        <v>-33</v>
      </c>
      <c r="H1857" s="10">
        <v>-3545718</v>
      </c>
      <c r="I1857" s="11">
        <v>37363280861.741402</v>
      </c>
      <c r="J1857" s="11">
        <v>377856</v>
      </c>
      <c r="K1857" s="11">
        <v>98882.327822613413</v>
      </c>
      <c r="L1857" s="12">
        <v>282601.18185375724</v>
      </c>
      <c r="M1857" s="11">
        <v>1562</v>
      </c>
      <c r="N1857" s="13"/>
      <c r="O1857" t="str">
        <f t="shared" si="65"/>
        <v/>
      </c>
    </row>
    <row r="1858" spans="1:15" hidden="1">
      <c r="A1858" s="41">
        <v>2.2025000000000001</v>
      </c>
      <c r="B1858" s="14">
        <v>45698</v>
      </c>
      <c r="C1858" s="8" t="s">
        <v>13</v>
      </c>
      <c r="D1858" s="8" t="s">
        <v>14</v>
      </c>
      <c r="E1858" s="8" t="s">
        <v>14</v>
      </c>
      <c r="F1858" s="9">
        <f t="shared" si="64"/>
        <v>-1800000</v>
      </c>
      <c r="G1858" s="9">
        <v>-18</v>
      </c>
      <c r="H1858" s="10">
        <v>-1895310</v>
      </c>
      <c r="I1858" s="11">
        <v>18259593705.037514</v>
      </c>
      <c r="J1858" s="11">
        <v>182671</v>
      </c>
      <c r="K1858" s="11">
        <v>99958.908119173328</v>
      </c>
      <c r="L1858" s="12">
        <v>96049.653854880016</v>
      </c>
      <c r="M1858" s="11">
        <v>286</v>
      </c>
      <c r="N1858" s="13"/>
      <c r="O1858" t="str">
        <f t="shared" si="65"/>
        <v/>
      </c>
    </row>
    <row r="1859" spans="1:15" hidden="1">
      <c r="A1859" s="41">
        <v>2.2025000000000001</v>
      </c>
      <c r="B1859" s="14">
        <v>45698</v>
      </c>
      <c r="C1859" s="8" t="s">
        <v>13</v>
      </c>
      <c r="D1859" s="8" t="s">
        <v>15</v>
      </c>
      <c r="E1859" s="8" t="s">
        <v>15</v>
      </c>
      <c r="F1859" s="9">
        <f t="shared" si="64"/>
        <v>-10200000</v>
      </c>
      <c r="G1859" s="9">
        <v>-102</v>
      </c>
      <c r="H1859" s="10">
        <v>-10959492</v>
      </c>
      <c r="I1859" s="11">
        <v>37353194864.303497</v>
      </c>
      <c r="J1859" s="11">
        <v>377754</v>
      </c>
      <c r="K1859" s="11">
        <v>98882.327822613413</v>
      </c>
      <c r="L1859" s="12">
        <v>873494.56209343113</v>
      </c>
      <c r="M1859" s="11">
        <v>1563</v>
      </c>
      <c r="N1859" s="13"/>
      <c r="O1859" t="str">
        <f t="shared" si="65"/>
        <v/>
      </c>
    </row>
    <row r="1860" spans="1:15" hidden="1">
      <c r="A1860" s="41">
        <v>2.2025000000000001</v>
      </c>
      <c r="B1860" s="14">
        <v>45698</v>
      </c>
      <c r="C1860" s="8" t="s">
        <v>13</v>
      </c>
      <c r="D1860" s="8" t="s">
        <v>15</v>
      </c>
      <c r="E1860" s="8" t="s">
        <v>15</v>
      </c>
      <c r="F1860" s="9">
        <f t="shared" si="64"/>
        <v>-9300000</v>
      </c>
      <c r="G1860" s="9">
        <v>-93</v>
      </c>
      <c r="H1860" s="10">
        <v>-9992478</v>
      </c>
      <c r="I1860" s="11">
        <v>37343998807.815994</v>
      </c>
      <c r="J1860" s="11">
        <v>377661</v>
      </c>
      <c r="K1860" s="11">
        <v>98882.327822613413</v>
      </c>
      <c r="L1860" s="12">
        <v>796421.51249695197</v>
      </c>
      <c r="M1860" s="11">
        <v>1564</v>
      </c>
      <c r="N1860" s="13"/>
      <c r="O1860" t="str">
        <f t="shared" si="65"/>
        <v/>
      </c>
    </row>
    <row r="1861" spans="1:15" hidden="1">
      <c r="A1861" s="41">
        <v>2.2025000000000001</v>
      </c>
      <c r="B1861" s="14">
        <v>45698</v>
      </c>
      <c r="C1861" s="8" t="s">
        <v>13</v>
      </c>
      <c r="D1861" s="8" t="s">
        <v>15</v>
      </c>
      <c r="E1861" s="8" t="s">
        <v>15</v>
      </c>
      <c r="F1861" s="9">
        <f t="shared" si="64"/>
        <v>-15800000</v>
      </c>
      <c r="G1861" s="9">
        <v>-158</v>
      </c>
      <c r="H1861" s="10">
        <v>-16976468</v>
      </c>
      <c r="I1861" s="11">
        <v>37328375400.02002</v>
      </c>
      <c r="J1861" s="11">
        <v>377503</v>
      </c>
      <c r="K1861" s="11">
        <v>98882.327822613413</v>
      </c>
      <c r="L1861" s="12">
        <v>1353060.2040270809</v>
      </c>
      <c r="M1861" s="11">
        <v>1565</v>
      </c>
      <c r="N1861" s="13"/>
      <c r="O1861" t="str">
        <f t="shared" si="65"/>
        <v/>
      </c>
    </row>
    <row r="1862" spans="1:15" hidden="1">
      <c r="A1862" s="41">
        <v>2.2025000000000001</v>
      </c>
      <c r="B1862" s="14">
        <v>45698</v>
      </c>
      <c r="C1862" s="8" t="s">
        <v>13</v>
      </c>
      <c r="D1862" s="8" t="s">
        <v>15</v>
      </c>
      <c r="E1862" s="8" t="s">
        <v>15</v>
      </c>
      <c r="F1862" s="9">
        <f t="shared" si="64"/>
        <v>-2600000</v>
      </c>
      <c r="G1862" s="9">
        <v>-26</v>
      </c>
      <c r="H1862" s="10">
        <v>-2793596</v>
      </c>
      <c r="I1862" s="11">
        <v>37325804459.496628</v>
      </c>
      <c r="J1862" s="11">
        <v>377477</v>
      </c>
      <c r="K1862" s="11">
        <v>98882.327822613413</v>
      </c>
      <c r="L1862" s="12">
        <v>222655.47661205102</v>
      </c>
      <c r="M1862" s="11">
        <v>1566</v>
      </c>
      <c r="N1862" s="13"/>
      <c r="O1862" t="str">
        <f t="shared" si="65"/>
        <v/>
      </c>
    </row>
    <row r="1863" spans="1:15" hidden="1">
      <c r="A1863" s="41">
        <v>2.2025000000000001</v>
      </c>
      <c r="B1863" s="14">
        <v>45698</v>
      </c>
      <c r="C1863" s="8" t="s">
        <v>13</v>
      </c>
      <c r="D1863" s="8" t="s">
        <v>15</v>
      </c>
      <c r="E1863" s="8" t="s">
        <v>15</v>
      </c>
      <c r="F1863" s="9">
        <f t="shared" si="64"/>
        <v>-900000</v>
      </c>
      <c r="G1863" s="9">
        <v>-9</v>
      </c>
      <c r="H1863" s="10">
        <v>-967014</v>
      </c>
      <c r="I1863" s="11">
        <v>37324914518.546227</v>
      </c>
      <c r="J1863" s="11">
        <v>377468</v>
      </c>
      <c r="K1863" s="11">
        <v>98882.327822613413</v>
      </c>
      <c r="L1863" s="12">
        <v>77073.049596479279</v>
      </c>
      <c r="M1863" s="11">
        <v>1567</v>
      </c>
      <c r="N1863" s="13"/>
      <c r="O1863" t="str">
        <f t="shared" si="65"/>
        <v/>
      </c>
    </row>
    <row r="1864" spans="1:15" hidden="1">
      <c r="A1864" s="41">
        <v>2.2025000000000001</v>
      </c>
      <c r="B1864" s="14">
        <v>45698</v>
      </c>
      <c r="C1864" s="8" t="s">
        <v>13</v>
      </c>
      <c r="D1864" s="8" t="s">
        <v>15</v>
      </c>
      <c r="E1864" s="8" t="s">
        <v>15</v>
      </c>
      <c r="F1864" s="9">
        <f t="shared" si="64"/>
        <v>-900000</v>
      </c>
      <c r="G1864" s="9">
        <v>-9</v>
      </c>
      <c r="H1864" s="10">
        <v>-967014</v>
      </c>
      <c r="I1864" s="11">
        <v>37324024577.595825</v>
      </c>
      <c r="J1864" s="11">
        <v>377459</v>
      </c>
      <c r="K1864" s="11">
        <v>98882.327822613413</v>
      </c>
      <c r="L1864" s="12">
        <v>77073.049596479279</v>
      </c>
      <c r="M1864" s="11">
        <v>1568</v>
      </c>
      <c r="N1864" s="13"/>
      <c r="O1864" t="str">
        <f t="shared" si="65"/>
        <v/>
      </c>
    </row>
    <row r="1865" spans="1:15" hidden="1">
      <c r="A1865" s="41">
        <v>2.2025000000000001</v>
      </c>
      <c r="B1865" s="14">
        <v>45698</v>
      </c>
      <c r="C1865" s="8" t="s">
        <v>13</v>
      </c>
      <c r="D1865" s="8" t="s">
        <v>15</v>
      </c>
      <c r="E1865" s="8" t="s">
        <v>15</v>
      </c>
      <c r="F1865" s="9">
        <f t="shared" si="64"/>
        <v>-2400000</v>
      </c>
      <c r="G1865" s="9">
        <v>-24</v>
      </c>
      <c r="H1865" s="10">
        <v>-2578704</v>
      </c>
      <c r="I1865" s="11">
        <v>37321651401.728081</v>
      </c>
      <c r="J1865" s="11">
        <v>377435</v>
      </c>
      <c r="K1865" s="11">
        <v>98882.327822613413</v>
      </c>
      <c r="L1865" s="12">
        <v>205528.13225727808</v>
      </c>
      <c r="M1865" s="11">
        <v>1569</v>
      </c>
      <c r="N1865" s="13"/>
      <c r="O1865" t="str">
        <f t="shared" si="65"/>
        <v/>
      </c>
    </row>
    <row r="1866" spans="1:15" hidden="1">
      <c r="A1866" s="41">
        <v>2.2025000000000001</v>
      </c>
      <c r="B1866" s="14">
        <v>45698</v>
      </c>
      <c r="C1866" s="8" t="s">
        <v>13</v>
      </c>
      <c r="D1866" s="8" t="s">
        <v>15</v>
      </c>
      <c r="E1866" s="8" t="s">
        <v>15</v>
      </c>
      <c r="F1866" s="9">
        <f t="shared" ref="F1866:F1929" si="66">100000*G1866</f>
        <v>-3700000</v>
      </c>
      <c r="G1866" s="9">
        <v>-37</v>
      </c>
      <c r="H1866" s="10">
        <v>-3975502</v>
      </c>
      <c r="I1866" s="11">
        <v>37317992755.59864</v>
      </c>
      <c r="J1866" s="11">
        <v>377398</v>
      </c>
      <c r="K1866" s="11">
        <v>98882.327822613413</v>
      </c>
      <c r="L1866" s="12">
        <v>316855.87056330359</v>
      </c>
      <c r="M1866" s="11">
        <v>1570</v>
      </c>
      <c r="N1866" s="13"/>
      <c r="O1866" t="str">
        <f t="shared" si="65"/>
        <v/>
      </c>
    </row>
    <row r="1867" spans="1:15" hidden="1">
      <c r="A1867" s="41">
        <v>2.2025000000000001</v>
      </c>
      <c r="B1867" s="14">
        <v>45698</v>
      </c>
      <c r="C1867" s="8" t="s">
        <v>13</v>
      </c>
      <c r="D1867" s="8" t="s">
        <v>15</v>
      </c>
      <c r="E1867" s="8" t="s">
        <v>15</v>
      </c>
      <c r="F1867" s="9">
        <f t="shared" si="66"/>
        <v>-7500000</v>
      </c>
      <c r="G1867" s="9">
        <v>-75</v>
      </c>
      <c r="H1867" s="10">
        <v>-8058450</v>
      </c>
      <c r="I1867" s="11">
        <v>37310576581.011948</v>
      </c>
      <c r="J1867" s="11">
        <v>377323</v>
      </c>
      <c r="K1867" s="11">
        <v>98882.327822613413</v>
      </c>
      <c r="L1867" s="12">
        <v>642275.41330399364</v>
      </c>
      <c r="M1867" s="11">
        <v>1571</v>
      </c>
      <c r="N1867" s="13"/>
      <c r="O1867" t="str">
        <f t="shared" si="65"/>
        <v/>
      </c>
    </row>
    <row r="1868" spans="1:15" hidden="1">
      <c r="A1868" s="41">
        <v>2.2025000000000001</v>
      </c>
      <c r="B1868" s="14">
        <v>45698</v>
      </c>
      <c r="C1868" s="8" t="s">
        <v>13</v>
      </c>
      <c r="D1868" s="8" t="s">
        <v>15</v>
      </c>
      <c r="E1868" s="8" t="s">
        <v>15</v>
      </c>
      <c r="F1868" s="9">
        <f t="shared" si="66"/>
        <v>-2600000</v>
      </c>
      <c r="G1868" s="9">
        <v>-26</v>
      </c>
      <c r="H1868" s="10">
        <v>-2793596</v>
      </c>
      <c r="I1868" s="11">
        <v>37308005640.488556</v>
      </c>
      <c r="J1868" s="11">
        <v>377297</v>
      </c>
      <c r="K1868" s="11">
        <v>98882.327822613413</v>
      </c>
      <c r="L1868" s="12">
        <v>222655.47661205102</v>
      </c>
      <c r="M1868" s="11">
        <v>1572</v>
      </c>
      <c r="N1868" s="13"/>
      <c r="O1868" t="str">
        <f t="shared" si="65"/>
        <v/>
      </c>
    </row>
    <row r="1869" spans="1:15" hidden="1">
      <c r="A1869" s="41">
        <v>2.2025000000000001</v>
      </c>
      <c r="B1869" s="14">
        <v>45698</v>
      </c>
      <c r="C1869" s="8" t="s">
        <v>13</v>
      </c>
      <c r="D1869" s="8" t="s">
        <v>15</v>
      </c>
      <c r="E1869" s="8" t="s">
        <v>15</v>
      </c>
      <c r="F1869" s="9">
        <f t="shared" si="66"/>
        <v>-4200000</v>
      </c>
      <c r="G1869" s="9">
        <v>-42</v>
      </c>
      <c r="H1869" s="10">
        <v>-4512732</v>
      </c>
      <c r="I1869" s="11">
        <v>37303852582.720009</v>
      </c>
      <c r="J1869" s="11">
        <v>377255</v>
      </c>
      <c r="K1869" s="11">
        <v>98882.327822613413</v>
      </c>
      <c r="L1869" s="12">
        <v>359674.2314502364</v>
      </c>
      <c r="M1869" s="11">
        <v>1573</v>
      </c>
      <c r="N1869" s="13"/>
      <c r="O1869" t="str">
        <f t="shared" si="65"/>
        <v/>
      </c>
    </row>
    <row r="1870" spans="1:15" hidden="1">
      <c r="A1870" s="41">
        <v>2.2025000000000001</v>
      </c>
      <c r="B1870" s="14">
        <v>45698</v>
      </c>
      <c r="C1870" s="8" t="s">
        <v>13</v>
      </c>
      <c r="D1870" s="8" t="s">
        <v>15</v>
      </c>
      <c r="E1870" s="8" t="s">
        <v>15</v>
      </c>
      <c r="F1870" s="9">
        <f t="shared" si="66"/>
        <v>-3200000</v>
      </c>
      <c r="G1870" s="9">
        <v>-32</v>
      </c>
      <c r="H1870" s="10">
        <v>-3438272</v>
      </c>
      <c r="I1870" s="11">
        <v>37300688348.229683</v>
      </c>
      <c r="J1870" s="11">
        <v>377223</v>
      </c>
      <c r="K1870" s="11">
        <v>98882.327822613413</v>
      </c>
      <c r="L1870" s="12">
        <v>274037.50967637077</v>
      </c>
      <c r="M1870" s="11">
        <v>1574</v>
      </c>
      <c r="N1870" s="13"/>
      <c r="O1870" t="str">
        <f t="shared" si="65"/>
        <v/>
      </c>
    </row>
    <row r="1871" spans="1:15" hidden="1">
      <c r="A1871" s="41">
        <v>2.2025000000000001</v>
      </c>
      <c r="B1871" s="14">
        <v>45698</v>
      </c>
      <c r="C1871" s="8" t="s">
        <v>13</v>
      </c>
      <c r="D1871" s="8" t="s">
        <v>15</v>
      </c>
      <c r="E1871" s="8" t="s">
        <v>15</v>
      </c>
      <c r="F1871" s="9">
        <f t="shared" si="66"/>
        <v>-72000000</v>
      </c>
      <c r="G1871" s="9">
        <v>-720</v>
      </c>
      <c r="H1871" s="10">
        <v>-77361120</v>
      </c>
      <c r="I1871" s="11">
        <v>37229493072.197403</v>
      </c>
      <c r="J1871" s="11">
        <v>376503</v>
      </c>
      <c r="K1871" s="11">
        <v>98882.327822613413</v>
      </c>
      <c r="L1871" s="12">
        <v>6165843.9677183479</v>
      </c>
      <c r="M1871" s="11">
        <v>1575</v>
      </c>
      <c r="N1871" s="13"/>
      <c r="O1871" t="str">
        <f t="shared" si="65"/>
        <v/>
      </c>
    </row>
    <row r="1872" spans="1:15" hidden="1">
      <c r="A1872" s="41">
        <v>2.2025000000000001</v>
      </c>
      <c r="B1872" s="14">
        <v>45698</v>
      </c>
      <c r="C1872" s="8" t="s">
        <v>13</v>
      </c>
      <c r="D1872" s="8" t="s">
        <v>15</v>
      </c>
      <c r="E1872" s="8" t="s">
        <v>15</v>
      </c>
      <c r="F1872" s="9">
        <f t="shared" si="66"/>
        <v>-1900000</v>
      </c>
      <c r="G1872" s="9">
        <v>-19</v>
      </c>
      <c r="H1872" s="10">
        <v>-2041474</v>
      </c>
      <c r="I1872" s="11">
        <v>37227614307.968773</v>
      </c>
      <c r="J1872" s="11">
        <v>376484</v>
      </c>
      <c r="K1872" s="11">
        <v>98882.327822613413</v>
      </c>
      <c r="L1872" s="12">
        <v>162709.77137034526</v>
      </c>
      <c r="M1872" s="11">
        <v>1576</v>
      </c>
      <c r="N1872" s="13"/>
      <c r="O1872" t="str">
        <f t="shared" ref="O1872:O1935" si="67">IF(M1872=_xlfn.MAXIFS(M:M,D:D,D1872),"X","")</f>
        <v/>
      </c>
    </row>
    <row r="1873" spans="1:15" hidden="1">
      <c r="A1873" s="41">
        <v>2.2025000000000001</v>
      </c>
      <c r="B1873" s="14">
        <v>45698</v>
      </c>
      <c r="C1873" s="8" t="s">
        <v>13</v>
      </c>
      <c r="D1873" s="8" t="s">
        <v>15</v>
      </c>
      <c r="E1873" s="8" t="s">
        <v>15</v>
      </c>
      <c r="F1873" s="9">
        <f t="shared" si="66"/>
        <v>-26000000</v>
      </c>
      <c r="G1873" s="9">
        <v>-260</v>
      </c>
      <c r="H1873" s="10">
        <v>-27935960</v>
      </c>
      <c r="I1873" s="11">
        <v>37201904902.734894</v>
      </c>
      <c r="J1873" s="11">
        <v>376224</v>
      </c>
      <c r="K1873" s="11">
        <v>98882.327822613413</v>
      </c>
      <c r="L1873" s="12">
        <v>2226554.766120512</v>
      </c>
      <c r="M1873" s="11">
        <v>1577</v>
      </c>
      <c r="N1873" s="13"/>
      <c r="O1873" t="str">
        <f t="shared" si="67"/>
        <v/>
      </c>
    </row>
    <row r="1874" spans="1:15" hidden="1">
      <c r="A1874" s="41">
        <v>2.2025000000000001</v>
      </c>
      <c r="B1874" s="14">
        <v>45698</v>
      </c>
      <c r="C1874" s="8" t="s">
        <v>13</v>
      </c>
      <c r="D1874" s="8" t="s">
        <v>15</v>
      </c>
      <c r="E1874" s="8" t="s">
        <v>15</v>
      </c>
      <c r="F1874" s="9">
        <f t="shared" si="66"/>
        <v>-46500000</v>
      </c>
      <c r="G1874" s="9">
        <v>-465</v>
      </c>
      <c r="H1874" s="10">
        <v>-49962390</v>
      </c>
      <c r="I1874" s="11">
        <v>37155924620.297379</v>
      </c>
      <c r="J1874" s="11">
        <v>375759</v>
      </c>
      <c r="K1874" s="11">
        <v>98882.327822613413</v>
      </c>
      <c r="L1874" s="12">
        <v>3982107.5624847636</v>
      </c>
      <c r="M1874" s="11">
        <v>1578</v>
      </c>
      <c r="N1874" s="13"/>
      <c r="O1874" t="str">
        <f t="shared" si="67"/>
        <v/>
      </c>
    </row>
    <row r="1875" spans="1:15" hidden="1">
      <c r="A1875" s="41">
        <v>2.2025000000000001</v>
      </c>
      <c r="B1875" s="14">
        <v>45698</v>
      </c>
      <c r="C1875" s="8" t="s">
        <v>13</v>
      </c>
      <c r="D1875" s="8" t="s">
        <v>15</v>
      </c>
      <c r="E1875" s="8" t="s">
        <v>15</v>
      </c>
      <c r="F1875" s="9">
        <f t="shared" si="66"/>
        <v>-46500000</v>
      </c>
      <c r="G1875" s="9">
        <v>-465</v>
      </c>
      <c r="H1875" s="10">
        <v>-49962390</v>
      </c>
      <c r="I1875" s="11">
        <v>37109944337.859863</v>
      </c>
      <c r="J1875" s="11">
        <v>375294</v>
      </c>
      <c r="K1875" s="11">
        <v>98882.327822613413</v>
      </c>
      <c r="L1875" s="12">
        <v>3982107.5624847636</v>
      </c>
      <c r="M1875" s="11">
        <v>1579</v>
      </c>
      <c r="N1875" s="13"/>
      <c r="O1875" t="str">
        <f t="shared" si="67"/>
        <v/>
      </c>
    </row>
    <row r="1876" spans="1:15" hidden="1">
      <c r="A1876" s="41">
        <v>2.2025000000000001</v>
      </c>
      <c r="B1876" s="14">
        <v>45698</v>
      </c>
      <c r="C1876" s="8" t="s">
        <v>13</v>
      </c>
      <c r="D1876" s="8" t="s">
        <v>15</v>
      </c>
      <c r="E1876" s="8" t="s">
        <v>15</v>
      </c>
      <c r="F1876" s="9">
        <f t="shared" si="66"/>
        <v>-5800000</v>
      </c>
      <c r="G1876" s="9">
        <v>-58</v>
      </c>
      <c r="H1876" s="10">
        <v>-6231868</v>
      </c>
      <c r="I1876" s="11">
        <v>37104209162.846153</v>
      </c>
      <c r="J1876" s="11">
        <v>375236</v>
      </c>
      <c r="K1876" s="11">
        <v>98882.327822613413</v>
      </c>
      <c r="L1876" s="12">
        <v>496692.98628842179</v>
      </c>
      <c r="M1876" s="11">
        <v>1580</v>
      </c>
      <c r="N1876" s="13"/>
      <c r="O1876" t="str">
        <f t="shared" si="67"/>
        <v/>
      </c>
    </row>
    <row r="1877" spans="1:15" hidden="1">
      <c r="A1877" s="41">
        <v>2.2025000000000001</v>
      </c>
      <c r="B1877" s="14">
        <v>45698</v>
      </c>
      <c r="C1877" s="8" t="s">
        <v>13</v>
      </c>
      <c r="D1877" s="8" t="s">
        <v>15</v>
      </c>
      <c r="E1877" s="8" t="s">
        <v>15</v>
      </c>
      <c r="F1877" s="9">
        <f t="shared" si="66"/>
        <v>-12800000</v>
      </c>
      <c r="G1877" s="9">
        <v>-128</v>
      </c>
      <c r="H1877" s="10">
        <v>-13753088</v>
      </c>
      <c r="I1877" s="11">
        <v>37091552224.884857</v>
      </c>
      <c r="J1877" s="11">
        <v>375108</v>
      </c>
      <c r="K1877" s="11">
        <v>98882.327822613413</v>
      </c>
      <c r="L1877" s="12">
        <v>1096150.0387054831</v>
      </c>
      <c r="M1877" s="11">
        <v>1581</v>
      </c>
      <c r="N1877" s="13"/>
      <c r="O1877" t="str">
        <f t="shared" si="67"/>
        <v/>
      </c>
    </row>
    <row r="1878" spans="1:15" hidden="1">
      <c r="A1878" s="41">
        <v>2.2025000000000001</v>
      </c>
      <c r="B1878" s="14">
        <v>45698</v>
      </c>
      <c r="C1878" s="8" t="s">
        <v>13</v>
      </c>
      <c r="D1878" s="8" t="s">
        <v>15</v>
      </c>
      <c r="E1878" s="8" t="s">
        <v>15</v>
      </c>
      <c r="F1878" s="9">
        <f t="shared" si="66"/>
        <v>-9300000</v>
      </c>
      <c r="G1878" s="9">
        <v>-93</v>
      </c>
      <c r="H1878" s="10">
        <v>-9992478</v>
      </c>
      <c r="I1878" s="11">
        <v>37082356168.397354</v>
      </c>
      <c r="J1878" s="11">
        <v>375015</v>
      </c>
      <c r="K1878" s="11">
        <v>98882.327822613413</v>
      </c>
      <c r="L1878" s="12">
        <v>796421.51249695197</v>
      </c>
      <c r="M1878" s="11">
        <v>1582</v>
      </c>
      <c r="N1878" s="13"/>
      <c r="O1878" t="str">
        <f t="shared" si="67"/>
        <v/>
      </c>
    </row>
    <row r="1879" spans="1:15" hidden="1">
      <c r="A1879" s="41">
        <v>2.2025000000000001</v>
      </c>
      <c r="B1879" s="14">
        <v>45698</v>
      </c>
      <c r="C1879" s="8" t="s">
        <v>13</v>
      </c>
      <c r="D1879" s="8" t="s">
        <v>15</v>
      </c>
      <c r="E1879" s="8" t="s">
        <v>15</v>
      </c>
      <c r="F1879" s="9">
        <f t="shared" si="66"/>
        <v>-9300000</v>
      </c>
      <c r="G1879" s="9">
        <v>-93</v>
      </c>
      <c r="H1879" s="10">
        <v>-9992478</v>
      </c>
      <c r="I1879" s="11">
        <v>37073160111.909851</v>
      </c>
      <c r="J1879" s="11">
        <v>374922</v>
      </c>
      <c r="K1879" s="11">
        <v>98882.327822613413</v>
      </c>
      <c r="L1879" s="12">
        <v>796421.51249695197</v>
      </c>
      <c r="M1879" s="11">
        <v>1583</v>
      </c>
      <c r="N1879" s="13"/>
      <c r="O1879" t="str">
        <f t="shared" si="67"/>
        <v/>
      </c>
    </row>
    <row r="1880" spans="1:15" hidden="1">
      <c r="A1880" s="41">
        <v>2.2025000000000001</v>
      </c>
      <c r="B1880" s="14">
        <v>45698</v>
      </c>
      <c r="C1880" s="8" t="s">
        <v>13</v>
      </c>
      <c r="D1880" s="8" t="s">
        <v>15</v>
      </c>
      <c r="E1880" s="8" t="s">
        <v>15</v>
      </c>
      <c r="F1880" s="9">
        <f t="shared" si="66"/>
        <v>-29900000</v>
      </c>
      <c r="G1880" s="9">
        <v>-299</v>
      </c>
      <c r="H1880" s="10">
        <v>-32126354</v>
      </c>
      <c r="I1880" s="11">
        <v>37043594295.890892</v>
      </c>
      <c r="J1880" s="11">
        <v>374623</v>
      </c>
      <c r="K1880" s="11">
        <v>98882.327822613413</v>
      </c>
      <c r="L1880" s="12">
        <v>2560537.981038589</v>
      </c>
      <c r="M1880" s="11">
        <v>1584</v>
      </c>
      <c r="N1880" s="13"/>
      <c r="O1880" t="str">
        <f t="shared" si="67"/>
        <v/>
      </c>
    </row>
    <row r="1881" spans="1:15" hidden="1">
      <c r="A1881" s="41">
        <v>2.2025000000000001</v>
      </c>
      <c r="B1881" s="14">
        <v>45698</v>
      </c>
      <c r="C1881" s="8" t="s">
        <v>13</v>
      </c>
      <c r="D1881" s="8" t="s">
        <v>15</v>
      </c>
      <c r="E1881" s="8" t="s">
        <v>15</v>
      </c>
      <c r="F1881" s="9">
        <f t="shared" si="66"/>
        <v>-9300000</v>
      </c>
      <c r="G1881" s="9">
        <v>-93</v>
      </c>
      <c r="H1881" s="10">
        <v>-9992478</v>
      </c>
      <c r="I1881" s="11">
        <v>37034398239.403389</v>
      </c>
      <c r="J1881" s="11">
        <v>374530</v>
      </c>
      <c r="K1881" s="11">
        <v>98882.327822613413</v>
      </c>
      <c r="L1881" s="12">
        <v>796421.51249695197</v>
      </c>
      <c r="M1881" s="11">
        <v>1585</v>
      </c>
      <c r="N1881" s="13"/>
      <c r="O1881" t="str">
        <f t="shared" si="67"/>
        <v/>
      </c>
    </row>
    <row r="1882" spans="1:15" hidden="1">
      <c r="A1882" s="41">
        <v>2.2025000000000001</v>
      </c>
      <c r="B1882" s="14">
        <v>45698</v>
      </c>
      <c r="C1882" s="8" t="s">
        <v>13</v>
      </c>
      <c r="D1882" s="8" t="s">
        <v>15</v>
      </c>
      <c r="E1882" s="8" t="s">
        <v>15</v>
      </c>
      <c r="F1882" s="9">
        <f t="shared" si="66"/>
        <v>-1800000</v>
      </c>
      <c r="G1882" s="9">
        <v>-18</v>
      </c>
      <c r="H1882" s="10">
        <v>-1934028</v>
      </c>
      <c r="I1882" s="11">
        <v>37032618357.502579</v>
      </c>
      <c r="J1882" s="11">
        <v>374512</v>
      </c>
      <c r="K1882" s="11">
        <v>98882.327822613413</v>
      </c>
      <c r="L1882" s="12">
        <v>154146.09919295856</v>
      </c>
      <c r="M1882" s="11">
        <v>1586</v>
      </c>
      <c r="N1882" s="13"/>
      <c r="O1882" t="str">
        <f t="shared" si="67"/>
        <v/>
      </c>
    </row>
    <row r="1883" spans="1:15" hidden="1">
      <c r="A1883" s="41">
        <v>2.2025000000000001</v>
      </c>
      <c r="B1883" s="14">
        <v>45698</v>
      </c>
      <c r="C1883" s="8" t="s">
        <v>13</v>
      </c>
      <c r="D1883" s="8" t="s">
        <v>15</v>
      </c>
      <c r="E1883" s="8" t="s">
        <v>15</v>
      </c>
      <c r="F1883" s="9">
        <f t="shared" si="66"/>
        <v>-4600000</v>
      </c>
      <c r="G1883" s="9">
        <v>-46</v>
      </c>
      <c r="H1883" s="10">
        <v>-4942516</v>
      </c>
      <c r="I1883" s="11">
        <v>37028069770.422737</v>
      </c>
      <c r="J1883" s="11">
        <v>374466</v>
      </c>
      <c r="K1883" s="11">
        <v>98882.327822613413</v>
      </c>
      <c r="L1883" s="12">
        <v>393928.92015978321</v>
      </c>
      <c r="M1883" s="11">
        <v>1587</v>
      </c>
      <c r="N1883" s="13"/>
      <c r="O1883" t="str">
        <f t="shared" si="67"/>
        <v/>
      </c>
    </row>
    <row r="1884" spans="1:15" hidden="1">
      <c r="A1884" s="41">
        <v>2.2025000000000001</v>
      </c>
      <c r="B1884" s="14">
        <v>45698</v>
      </c>
      <c r="C1884" s="8" t="s">
        <v>13</v>
      </c>
      <c r="D1884" s="8" t="s">
        <v>15</v>
      </c>
      <c r="E1884" s="8" t="s">
        <v>15</v>
      </c>
      <c r="F1884" s="9">
        <f t="shared" si="66"/>
        <v>-9300000</v>
      </c>
      <c r="G1884" s="9">
        <v>-93</v>
      </c>
      <c r="H1884" s="10">
        <v>-9992478</v>
      </c>
      <c r="I1884" s="11">
        <v>37018873713.935234</v>
      </c>
      <c r="J1884" s="11">
        <v>374373</v>
      </c>
      <c r="K1884" s="11">
        <v>98882.327822613413</v>
      </c>
      <c r="L1884" s="12">
        <v>796421.51249695197</v>
      </c>
      <c r="M1884" s="11">
        <v>1588</v>
      </c>
      <c r="N1884" s="13"/>
      <c r="O1884" t="str">
        <f t="shared" si="67"/>
        <v/>
      </c>
    </row>
    <row r="1885" spans="1:15" hidden="1">
      <c r="A1885" s="41">
        <v>2.2025000000000001</v>
      </c>
      <c r="B1885" s="14">
        <v>45698</v>
      </c>
      <c r="C1885" s="8" t="s">
        <v>13</v>
      </c>
      <c r="D1885" s="8" t="s">
        <v>15</v>
      </c>
      <c r="E1885" s="8" t="s">
        <v>15</v>
      </c>
      <c r="F1885" s="9">
        <f t="shared" si="66"/>
        <v>-1400000</v>
      </c>
      <c r="G1885" s="9">
        <v>-14</v>
      </c>
      <c r="H1885" s="10">
        <v>-1504244</v>
      </c>
      <c r="I1885" s="11">
        <v>37017489361.345718</v>
      </c>
      <c r="J1885" s="11">
        <v>374359</v>
      </c>
      <c r="K1885" s="11">
        <v>98882.327822613413</v>
      </c>
      <c r="L1885" s="12">
        <v>119891.41048341221</v>
      </c>
      <c r="M1885" s="11">
        <v>1589</v>
      </c>
      <c r="N1885" s="13"/>
      <c r="O1885" t="str">
        <f t="shared" si="67"/>
        <v/>
      </c>
    </row>
    <row r="1886" spans="1:15" hidden="1">
      <c r="A1886" s="41">
        <v>2.2025000000000001</v>
      </c>
      <c r="B1886" s="14">
        <v>45698</v>
      </c>
      <c r="C1886" s="8" t="s">
        <v>13</v>
      </c>
      <c r="D1886" s="8" t="s">
        <v>15</v>
      </c>
      <c r="E1886" s="8" t="s">
        <v>15</v>
      </c>
      <c r="F1886" s="9">
        <f t="shared" si="66"/>
        <v>-13900000</v>
      </c>
      <c r="G1886" s="9">
        <v>-139</v>
      </c>
      <c r="H1886" s="10">
        <v>-14934994</v>
      </c>
      <c r="I1886" s="11">
        <v>37003744717.778374</v>
      </c>
      <c r="J1886" s="11">
        <v>374220</v>
      </c>
      <c r="K1886" s="11">
        <v>98882.327822613413</v>
      </c>
      <c r="L1886" s="12">
        <v>1190350.4326567352</v>
      </c>
      <c r="M1886" s="11">
        <v>1590</v>
      </c>
      <c r="N1886" s="13"/>
      <c r="O1886" t="str">
        <f t="shared" si="67"/>
        <v/>
      </c>
    </row>
    <row r="1887" spans="1:15" hidden="1">
      <c r="A1887" s="41">
        <v>2.2025000000000001</v>
      </c>
      <c r="B1887" s="14">
        <v>45698</v>
      </c>
      <c r="C1887" s="8" t="s">
        <v>13</v>
      </c>
      <c r="D1887" s="8" t="s">
        <v>15</v>
      </c>
      <c r="E1887" s="8" t="s">
        <v>15</v>
      </c>
      <c r="F1887" s="9">
        <f t="shared" si="66"/>
        <v>-18600000</v>
      </c>
      <c r="G1887" s="9">
        <v>-186</v>
      </c>
      <c r="H1887" s="10">
        <v>-19984956</v>
      </c>
      <c r="I1887" s="11">
        <v>36985352604.803368</v>
      </c>
      <c r="J1887" s="11">
        <v>374034</v>
      </c>
      <c r="K1887" s="11">
        <v>98882.327822613413</v>
      </c>
      <c r="L1887" s="12">
        <v>1592843.0249939039</v>
      </c>
      <c r="M1887" s="11">
        <v>1591</v>
      </c>
      <c r="N1887" s="13"/>
      <c r="O1887" t="str">
        <f t="shared" si="67"/>
        <v/>
      </c>
    </row>
    <row r="1888" spans="1:15" hidden="1">
      <c r="A1888" s="41">
        <v>2.2025000000000001</v>
      </c>
      <c r="B1888" s="14">
        <v>45698</v>
      </c>
      <c r="C1888" s="8" t="s">
        <v>13</v>
      </c>
      <c r="D1888" s="8" t="s">
        <v>15</v>
      </c>
      <c r="E1888" s="8" t="s">
        <v>15</v>
      </c>
      <c r="F1888" s="9">
        <f t="shared" si="66"/>
        <v>-13900000</v>
      </c>
      <c r="G1888" s="9">
        <v>-139</v>
      </c>
      <c r="H1888" s="10">
        <v>-14934994</v>
      </c>
      <c r="I1888" s="11">
        <v>36971607961.236023</v>
      </c>
      <c r="J1888" s="11">
        <v>373895</v>
      </c>
      <c r="K1888" s="11">
        <v>98882.327822613413</v>
      </c>
      <c r="L1888" s="12">
        <v>1190350.4326567352</v>
      </c>
      <c r="M1888" s="11">
        <v>1592</v>
      </c>
      <c r="N1888" s="13"/>
      <c r="O1888" t="str">
        <f t="shared" si="67"/>
        <v/>
      </c>
    </row>
    <row r="1889" spans="1:15" hidden="1">
      <c r="A1889" s="41">
        <v>2.2025000000000001</v>
      </c>
      <c r="B1889" s="14">
        <v>45698</v>
      </c>
      <c r="C1889" s="8" t="s">
        <v>13</v>
      </c>
      <c r="D1889" s="8" t="s">
        <v>15</v>
      </c>
      <c r="E1889" s="8" t="s">
        <v>15</v>
      </c>
      <c r="F1889" s="9">
        <f t="shared" si="66"/>
        <v>-9000000</v>
      </c>
      <c r="G1889" s="9">
        <v>-90</v>
      </c>
      <c r="H1889" s="10">
        <v>-9670140</v>
      </c>
      <c r="I1889" s="11">
        <v>36962708551.731987</v>
      </c>
      <c r="J1889" s="11">
        <v>373805</v>
      </c>
      <c r="K1889" s="11">
        <v>98882.327822613413</v>
      </c>
      <c r="L1889" s="12">
        <v>770730.49596479349</v>
      </c>
      <c r="M1889" s="11">
        <v>1593</v>
      </c>
      <c r="N1889" s="13"/>
      <c r="O1889" t="str">
        <f t="shared" si="67"/>
        <v/>
      </c>
    </row>
    <row r="1890" spans="1:15" hidden="1">
      <c r="A1890" s="41">
        <v>2.2025000000000001</v>
      </c>
      <c r="B1890" s="14">
        <v>45698</v>
      </c>
      <c r="C1890" s="8" t="s">
        <v>13</v>
      </c>
      <c r="D1890" s="8" t="s">
        <v>15</v>
      </c>
      <c r="E1890" s="8" t="s">
        <v>15</v>
      </c>
      <c r="F1890" s="9">
        <f t="shared" si="66"/>
        <v>-1800000</v>
      </c>
      <c r="G1890" s="9">
        <v>-18</v>
      </c>
      <c r="H1890" s="10">
        <v>-1934028</v>
      </c>
      <c r="I1890" s="11">
        <v>36960928669.831177</v>
      </c>
      <c r="J1890" s="11">
        <v>373787</v>
      </c>
      <c r="K1890" s="11">
        <v>98882.327822613413</v>
      </c>
      <c r="L1890" s="12">
        <v>154146.09919295856</v>
      </c>
      <c r="M1890" s="11">
        <v>1594</v>
      </c>
      <c r="N1890" s="13"/>
      <c r="O1890" t="str">
        <f t="shared" si="67"/>
        <v/>
      </c>
    </row>
    <row r="1891" spans="1:15" hidden="1">
      <c r="A1891" s="41">
        <v>2.2025000000000001</v>
      </c>
      <c r="B1891" s="14">
        <v>45698</v>
      </c>
      <c r="C1891" s="8" t="s">
        <v>13</v>
      </c>
      <c r="D1891" s="8" t="s">
        <v>15</v>
      </c>
      <c r="E1891" s="8" t="s">
        <v>15</v>
      </c>
      <c r="F1891" s="9">
        <f t="shared" si="66"/>
        <v>-27900000</v>
      </c>
      <c r="G1891" s="9">
        <v>-279</v>
      </c>
      <c r="H1891" s="10">
        <v>-29977434</v>
      </c>
      <c r="I1891" s="11">
        <v>36933340500.368668</v>
      </c>
      <c r="J1891" s="11">
        <v>373508</v>
      </c>
      <c r="K1891" s="11">
        <v>98882.327822613413</v>
      </c>
      <c r="L1891" s="12">
        <v>2389264.5374908559</v>
      </c>
      <c r="M1891" s="11">
        <v>1595</v>
      </c>
      <c r="N1891" s="13"/>
      <c r="O1891" t="str">
        <f t="shared" si="67"/>
        <v/>
      </c>
    </row>
    <row r="1892" spans="1:15" hidden="1">
      <c r="A1892" s="41">
        <v>2.2025000000000001</v>
      </c>
      <c r="B1892" s="14">
        <v>45698</v>
      </c>
      <c r="C1892" s="8" t="s">
        <v>13</v>
      </c>
      <c r="D1892" s="8" t="s">
        <v>15</v>
      </c>
      <c r="E1892" s="8" t="s">
        <v>15</v>
      </c>
      <c r="F1892" s="9">
        <f t="shared" si="66"/>
        <v>-3000000</v>
      </c>
      <c r="G1892" s="9">
        <v>-30</v>
      </c>
      <c r="H1892" s="10">
        <v>-3223380</v>
      </c>
      <c r="I1892" s="11">
        <v>36930374030.533989</v>
      </c>
      <c r="J1892" s="11">
        <v>373478</v>
      </c>
      <c r="K1892" s="11">
        <v>98882.327822613413</v>
      </c>
      <c r="L1892" s="12">
        <v>256910.16532159783</v>
      </c>
      <c r="M1892" s="11">
        <v>1596</v>
      </c>
      <c r="N1892" s="13"/>
      <c r="O1892" t="str">
        <f t="shared" si="67"/>
        <v/>
      </c>
    </row>
    <row r="1893" spans="1:15" hidden="1">
      <c r="A1893" s="41">
        <v>2.2025000000000001</v>
      </c>
      <c r="B1893" s="14">
        <v>45698</v>
      </c>
      <c r="C1893" s="8" t="s">
        <v>13</v>
      </c>
      <c r="D1893" s="8" t="s">
        <v>15</v>
      </c>
      <c r="E1893" s="8" t="s">
        <v>15</v>
      </c>
      <c r="F1893" s="9">
        <f t="shared" si="66"/>
        <v>-900000</v>
      </c>
      <c r="G1893" s="9">
        <v>-9</v>
      </c>
      <c r="H1893" s="10">
        <v>-967014</v>
      </c>
      <c r="I1893" s="11">
        <v>36929484089.583588</v>
      </c>
      <c r="J1893" s="11">
        <v>373469</v>
      </c>
      <c r="K1893" s="11">
        <v>98882.327822613413</v>
      </c>
      <c r="L1893" s="12">
        <v>77073.049596479279</v>
      </c>
      <c r="M1893" s="11">
        <v>1597</v>
      </c>
      <c r="N1893" s="13"/>
      <c r="O1893" t="str">
        <f t="shared" si="67"/>
        <v/>
      </c>
    </row>
    <row r="1894" spans="1:15" hidden="1">
      <c r="A1894" s="41">
        <v>2.2025000000000001</v>
      </c>
      <c r="B1894" s="14">
        <v>45698</v>
      </c>
      <c r="C1894" s="8" t="s">
        <v>13</v>
      </c>
      <c r="D1894" s="8" t="s">
        <v>15</v>
      </c>
      <c r="E1894" s="8" t="s">
        <v>15</v>
      </c>
      <c r="F1894" s="9">
        <f t="shared" si="66"/>
        <v>-29800000</v>
      </c>
      <c r="G1894" s="9">
        <v>-298</v>
      </c>
      <c r="H1894" s="10">
        <v>-32018908</v>
      </c>
      <c r="I1894" s="11">
        <v>36900017155.892448</v>
      </c>
      <c r="J1894" s="11">
        <v>373171</v>
      </c>
      <c r="K1894" s="11">
        <v>98882.327822613413</v>
      </c>
      <c r="L1894" s="12">
        <v>2551974.3088612035</v>
      </c>
      <c r="M1894" s="11">
        <v>1598</v>
      </c>
      <c r="N1894" s="13"/>
      <c r="O1894" t="str">
        <f t="shared" si="67"/>
        <v/>
      </c>
    </row>
    <row r="1895" spans="1:15" hidden="1">
      <c r="A1895" s="41">
        <v>2.2025000000000001</v>
      </c>
      <c r="B1895" s="14">
        <v>45698</v>
      </c>
      <c r="C1895" s="8" t="s">
        <v>13</v>
      </c>
      <c r="D1895" s="8" t="s">
        <v>15</v>
      </c>
      <c r="E1895" s="8" t="s">
        <v>15</v>
      </c>
      <c r="F1895" s="9">
        <f t="shared" si="66"/>
        <v>-53000000</v>
      </c>
      <c r="G1895" s="9">
        <v>-530</v>
      </c>
      <c r="H1895" s="10">
        <v>-56946380</v>
      </c>
      <c r="I1895" s="11">
        <v>36847609522.146461</v>
      </c>
      <c r="J1895" s="11">
        <v>372641</v>
      </c>
      <c r="K1895" s="11">
        <v>98882.327822613413</v>
      </c>
      <c r="L1895" s="12">
        <v>4538746.2540148944</v>
      </c>
      <c r="M1895" s="11">
        <v>1599</v>
      </c>
      <c r="N1895" s="13"/>
      <c r="O1895" t="str">
        <f t="shared" si="67"/>
        <v/>
      </c>
    </row>
    <row r="1896" spans="1:15" hidden="1">
      <c r="A1896" s="41">
        <v>2.2025000000000001</v>
      </c>
      <c r="B1896" s="14">
        <v>45698</v>
      </c>
      <c r="C1896" s="8" t="s">
        <v>13</v>
      </c>
      <c r="D1896" s="8" t="s">
        <v>15</v>
      </c>
      <c r="E1896" s="8" t="s">
        <v>15</v>
      </c>
      <c r="F1896" s="9">
        <f t="shared" si="66"/>
        <v>-900000</v>
      </c>
      <c r="G1896" s="9">
        <v>-9</v>
      </c>
      <c r="H1896" s="10">
        <v>-967014</v>
      </c>
      <c r="I1896" s="11">
        <v>36846719581.19606</v>
      </c>
      <c r="J1896" s="11">
        <v>372632</v>
      </c>
      <c r="K1896" s="11">
        <v>98882.327822613413</v>
      </c>
      <c r="L1896" s="12">
        <v>77073.049596479279</v>
      </c>
      <c r="M1896" s="11">
        <v>1600</v>
      </c>
      <c r="N1896" s="13"/>
      <c r="O1896" t="str">
        <f t="shared" si="67"/>
        <v/>
      </c>
    </row>
    <row r="1897" spans="1:15" hidden="1">
      <c r="A1897" s="41">
        <v>2.2025000000000001</v>
      </c>
      <c r="B1897" s="14">
        <v>45698</v>
      </c>
      <c r="C1897" s="8" t="s">
        <v>13</v>
      </c>
      <c r="D1897" s="8" t="s">
        <v>15</v>
      </c>
      <c r="E1897" s="8" t="s">
        <v>15</v>
      </c>
      <c r="F1897" s="9">
        <f t="shared" si="66"/>
        <v>-1400000</v>
      </c>
      <c r="G1897" s="9">
        <v>-14</v>
      </c>
      <c r="H1897" s="10">
        <v>-1504244</v>
      </c>
      <c r="I1897" s="11">
        <v>36845335228.606544</v>
      </c>
      <c r="J1897" s="11">
        <v>372618</v>
      </c>
      <c r="K1897" s="11">
        <v>98882.327822613413</v>
      </c>
      <c r="L1897" s="12">
        <v>119891.41048341221</v>
      </c>
      <c r="M1897" s="11">
        <v>1601</v>
      </c>
      <c r="N1897" s="13"/>
      <c r="O1897" t="str">
        <f t="shared" si="67"/>
        <v/>
      </c>
    </row>
    <row r="1898" spans="1:15" hidden="1">
      <c r="A1898" s="41">
        <v>2.2025000000000001</v>
      </c>
      <c r="B1898" s="14">
        <v>45698</v>
      </c>
      <c r="C1898" s="8" t="s">
        <v>13</v>
      </c>
      <c r="D1898" s="8" t="s">
        <v>15</v>
      </c>
      <c r="E1898" s="8" t="s">
        <v>15</v>
      </c>
      <c r="F1898" s="9">
        <f t="shared" si="66"/>
        <v>-13000000</v>
      </c>
      <c r="G1898" s="9">
        <v>-130</v>
      </c>
      <c r="H1898" s="10">
        <v>-13967980</v>
      </c>
      <c r="I1898" s="11">
        <v>36832480525.989601</v>
      </c>
      <c r="J1898" s="11">
        <v>372488</v>
      </c>
      <c r="K1898" s="11">
        <v>98882.327822613413</v>
      </c>
      <c r="L1898" s="12">
        <v>1113277.383060256</v>
      </c>
      <c r="M1898" s="11">
        <v>1602</v>
      </c>
      <c r="N1898" s="13"/>
      <c r="O1898" t="str">
        <f t="shared" si="67"/>
        <v/>
      </c>
    </row>
    <row r="1899" spans="1:15" hidden="1">
      <c r="A1899" s="41">
        <v>2.2025000000000001</v>
      </c>
      <c r="B1899" s="14">
        <v>45698</v>
      </c>
      <c r="C1899" s="8" t="s">
        <v>13</v>
      </c>
      <c r="D1899" s="8" t="s">
        <v>15</v>
      </c>
      <c r="E1899" s="8" t="s">
        <v>15</v>
      </c>
      <c r="F1899" s="9">
        <f t="shared" si="66"/>
        <v>-55800000</v>
      </c>
      <c r="G1899" s="9">
        <v>-558</v>
      </c>
      <c r="H1899" s="10">
        <v>-59954868</v>
      </c>
      <c r="I1899" s="11">
        <v>36777304187.064583</v>
      </c>
      <c r="J1899" s="11">
        <v>371930</v>
      </c>
      <c r="K1899" s="11">
        <v>98882.327822613413</v>
      </c>
      <c r="L1899" s="12">
        <v>4778529.0749817118</v>
      </c>
      <c r="M1899" s="11">
        <v>1603</v>
      </c>
      <c r="N1899" s="13"/>
      <c r="O1899" t="str">
        <f t="shared" si="67"/>
        <v/>
      </c>
    </row>
    <row r="1900" spans="1:15" hidden="1">
      <c r="A1900" s="41">
        <v>2.2025000000000001</v>
      </c>
      <c r="B1900" s="14">
        <v>45698</v>
      </c>
      <c r="C1900" s="8" t="s">
        <v>13</v>
      </c>
      <c r="D1900" s="8" t="s">
        <v>15</v>
      </c>
      <c r="E1900" s="8" t="s">
        <v>15</v>
      </c>
      <c r="F1900" s="9">
        <f t="shared" si="66"/>
        <v>-1800000</v>
      </c>
      <c r="G1900" s="9">
        <v>-18</v>
      </c>
      <c r="H1900" s="10">
        <v>-1934028</v>
      </c>
      <c r="I1900" s="11">
        <v>36775524305.163773</v>
      </c>
      <c r="J1900" s="11">
        <v>371912</v>
      </c>
      <c r="K1900" s="11">
        <v>98882.327822613413</v>
      </c>
      <c r="L1900" s="12">
        <v>154146.09919295856</v>
      </c>
      <c r="M1900" s="11">
        <v>1604</v>
      </c>
      <c r="N1900" s="13"/>
      <c r="O1900" t="str">
        <f t="shared" si="67"/>
        <v/>
      </c>
    </row>
    <row r="1901" spans="1:15" hidden="1">
      <c r="A1901" s="41">
        <v>2.2025000000000001</v>
      </c>
      <c r="B1901" s="14">
        <v>45698</v>
      </c>
      <c r="C1901" s="8" t="s">
        <v>13</v>
      </c>
      <c r="D1901" s="8" t="s">
        <v>15</v>
      </c>
      <c r="E1901" s="8" t="s">
        <v>15</v>
      </c>
      <c r="F1901" s="9">
        <f t="shared" si="66"/>
        <v>-900000</v>
      </c>
      <c r="G1901" s="9">
        <v>-9</v>
      </c>
      <c r="H1901" s="10">
        <v>-967014</v>
      </c>
      <c r="I1901" s="11">
        <v>36774634364.213371</v>
      </c>
      <c r="J1901" s="11">
        <v>371903</v>
      </c>
      <c r="K1901" s="11">
        <v>98882.327822613413</v>
      </c>
      <c r="L1901" s="12">
        <v>77073.049596479279</v>
      </c>
      <c r="M1901" s="11">
        <v>1605</v>
      </c>
      <c r="N1901" s="13"/>
      <c r="O1901" t="str">
        <f t="shared" si="67"/>
        <v/>
      </c>
    </row>
    <row r="1902" spans="1:15" hidden="1">
      <c r="A1902" s="41">
        <v>2.2025000000000001</v>
      </c>
      <c r="B1902" s="14">
        <v>45698</v>
      </c>
      <c r="C1902" s="8" t="s">
        <v>13</v>
      </c>
      <c r="D1902" s="8" t="s">
        <v>15</v>
      </c>
      <c r="E1902" s="8" t="s">
        <v>15</v>
      </c>
      <c r="F1902" s="9">
        <f t="shared" si="66"/>
        <v>-1100000</v>
      </c>
      <c r="G1902" s="9">
        <v>-11</v>
      </c>
      <c r="H1902" s="10">
        <v>-1181906</v>
      </c>
      <c r="I1902" s="11">
        <v>36773546658.607323</v>
      </c>
      <c r="J1902" s="11">
        <v>371892</v>
      </c>
      <c r="K1902" s="11">
        <v>98882.327822613413</v>
      </c>
      <c r="L1902" s="12">
        <v>94200.393951252569</v>
      </c>
      <c r="M1902" s="11">
        <v>1606</v>
      </c>
      <c r="N1902" s="13"/>
      <c r="O1902" t="str">
        <f t="shared" si="67"/>
        <v/>
      </c>
    </row>
    <row r="1903" spans="1:15" hidden="1">
      <c r="A1903" s="41">
        <v>2.2025000000000001</v>
      </c>
      <c r="B1903" s="14">
        <v>45698</v>
      </c>
      <c r="C1903" s="8" t="s">
        <v>13</v>
      </c>
      <c r="D1903" s="8" t="s">
        <v>15</v>
      </c>
      <c r="E1903" s="8" t="s">
        <v>15</v>
      </c>
      <c r="F1903" s="9">
        <f t="shared" si="66"/>
        <v>46500000</v>
      </c>
      <c r="G1903" s="9">
        <v>465</v>
      </c>
      <c r="H1903" s="10">
        <v>49919145</v>
      </c>
      <c r="I1903" s="11">
        <v>36823465803.607323</v>
      </c>
      <c r="J1903" s="11">
        <v>372357</v>
      </c>
      <c r="K1903" s="11">
        <v>98892.906011186366</v>
      </c>
      <c r="L1903" s="12">
        <v>0</v>
      </c>
      <c r="M1903" s="11">
        <v>1607</v>
      </c>
      <c r="N1903" s="13"/>
      <c r="O1903" t="str">
        <f t="shared" si="67"/>
        <v/>
      </c>
    </row>
    <row r="1904" spans="1:15" hidden="1">
      <c r="A1904" s="41">
        <v>2.2025000000000001</v>
      </c>
      <c r="B1904" s="14">
        <v>45698</v>
      </c>
      <c r="C1904" s="8" t="s">
        <v>13</v>
      </c>
      <c r="D1904" s="8" t="s">
        <v>14</v>
      </c>
      <c r="E1904" s="8" t="s">
        <v>14</v>
      </c>
      <c r="F1904" s="9">
        <f t="shared" si="66"/>
        <v>-8900000</v>
      </c>
      <c r="G1904" s="9">
        <v>-89</v>
      </c>
      <c r="H1904" s="10">
        <v>-9371255</v>
      </c>
      <c r="I1904" s="11">
        <v>18250697362.214909</v>
      </c>
      <c r="J1904" s="11">
        <v>182582</v>
      </c>
      <c r="K1904" s="11">
        <v>99958.908119173328</v>
      </c>
      <c r="L1904" s="12">
        <v>474912.17739357427</v>
      </c>
      <c r="M1904" s="11">
        <v>287</v>
      </c>
      <c r="N1904" s="13"/>
      <c r="O1904" t="str">
        <f t="shared" si="67"/>
        <v/>
      </c>
    </row>
    <row r="1905" spans="1:15" hidden="1">
      <c r="A1905" s="41">
        <v>2.2025000000000001</v>
      </c>
      <c r="B1905" s="14">
        <v>45698</v>
      </c>
      <c r="C1905" s="8" t="s">
        <v>13</v>
      </c>
      <c r="D1905" s="8" t="s">
        <v>15</v>
      </c>
      <c r="E1905" s="8" t="s">
        <v>15</v>
      </c>
      <c r="F1905" s="9">
        <f t="shared" si="66"/>
        <v>-4600000</v>
      </c>
      <c r="G1905" s="9">
        <v>-46</v>
      </c>
      <c r="H1905" s="10">
        <v>-4942516</v>
      </c>
      <c r="I1905" s="11">
        <v>36818916729.930809</v>
      </c>
      <c r="J1905" s="11">
        <v>372311</v>
      </c>
      <c r="K1905" s="11">
        <v>98892.906011186366</v>
      </c>
      <c r="L1905" s="12">
        <v>393442.32348542754</v>
      </c>
      <c r="M1905" s="11">
        <v>1608</v>
      </c>
      <c r="N1905" s="13"/>
      <c r="O1905" t="str">
        <f t="shared" si="67"/>
        <v/>
      </c>
    </row>
    <row r="1906" spans="1:15" hidden="1">
      <c r="A1906" s="41">
        <v>2.2025000000000001</v>
      </c>
      <c r="B1906" s="14">
        <v>45698</v>
      </c>
      <c r="C1906" s="8" t="s">
        <v>13</v>
      </c>
      <c r="D1906" s="8" t="s">
        <v>15</v>
      </c>
      <c r="E1906" s="8" t="s">
        <v>15</v>
      </c>
      <c r="F1906" s="9">
        <f t="shared" si="66"/>
        <v>-2700000</v>
      </c>
      <c r="G1906" s="9">
        <v>-27</v>
      </c>
      <c r="H1906" s="10">
        <v>-2901042</v>
      </c>
      <c r="I1906" s="11">
        <v>36816246621.468506</v>
      </c>
      <c r="J1906" s="11">
        <v>372284</v>
      </c>
      <c r="K1906" s="11">
        <v>98892.906011186366</v>
      </c>
      <c r="L1906" s="12">
        <v>230933.53769796807</v>
      </c>
      <c r="M1906" s="11">
        <v>1609</v>
      </c>
      <c r="N1906" s="13"/>
      <c r="O1906" t="str">
        <f t="shared" si="67"/>
        <v/>
      </c>
    </row>
    <row r="1907" spans="1:15" hidden="1">
      <c r="A1907" s="41">
        <v>2.2025000000000001</v>
      </c>
      <c r="B1907" s="14">
        <v>45698</v>
      </c>
      <c r="C1907" s="8" t="s">
        <v>13</v>
      </c>
      <c r="D1907" s="8" t="s">
        <v>15</v>
      </c>
      <c r="E1907" s="8" t="s">
        <v>15</v>
      </c>
      <c r="F1907" s="9">
        <f t="shared" si="66"/>
        <v>-1800000</v>
      </c>
      <c r="G1907" s="9">
        <v>-18</v>
      </c>
      <c r="H1907" s="10">
        <v>-1934028</v>
      </c>
      <c r="I1907" s="11">
        <v>36814466549.160301</v>
      </c>
      <c r="J1907" s="11">
        <v>372266</v>
      </c>
      <c r="K1907" s="11">
        <v>98892.906011186366</v>
      </c>
      <c r="L1907" s="12">
        <v>153955.69179864554</v>
      </c>
      <c r="M1907" s="11">
        <v>1610</v>
      </c>
      <c r="N1907" s="13"/>
      <c r="O1907" t="str">
        <f t="shared" si="67"/>
        <v/>
      </c>
    </row>
    <row r="1908" spans="1:15" hidden="1">
      <c r="A1908" s="41">
        <v>2.2025000000000001</v>
      </c>
      <c r="B1908" s="14">
        <v>45698</v>
      </c>
      <c r="C1908" s="8" t="s">
        <v>13</v>
      </c>
      <c r="D1908" s="8" t="s">
        <v>15</v>
      </c>
      <c r="E1908" s="8" t="s">
        <v>15</v>
      </c>
      <c r="F1908" s="9">
        <f t="shared" si="66"/>
        <v>-93000000</v>
      </c>
      <c r="G1908" s="9">
        <v>-930</v>
      </c>
      <c r="H1908" s="10">
        <v>-99924780</v>
      </c>
      <c r="I1908" s="11">
        <v>36722496146.569901</v>
      </c>
      <c r="J1908" s="11">
        <v>371336</v>
      </c>
      <c r="K1908" s="11">
        <v>98892.906011186366</v>
      </c>
      <c r="L1908" s="12">
        <v>7954377.4095966816</v>
      </c>
      <c r="M1908" s="11">
        <v>1611</v>
      </c>
      <c r="N1908" s="13"/>
      <c r="O1908" t="str">
        <f t="shared" si="67"/>
        <v/>
      </c>
    </row>
    <row r="1909" spans="1:15" hidden="1">
      <c r="A1909" s="41">
        <v>2.2025000000000001</v>
      </c>
      <c r="B1909" s="14">
        <v>45698</v>
      </c>
      <c r="C1909" s="8" t="s">
        <v>13</v>
      </c>
      <c r="D1909" s="8" t="s">
        <v>14</v>
      </c>
      <c r="E1909" s="8" t="s">
        <v>14</v>
      </c>
      <c r="F1909" s="9">
        <f t="shared" si="66"/>
        <v>-17600000</v>
      </c>
      <c r="G1909" s="9">
        <v>-176</v>
      </c>
      <c r="H1909" s="10">
        <v>-18531920</v>
      </c>
      <c r="I1909" s="11">
        <v>18233104594.385933</v>
      </c>
      <c r="J1909" s="11">
        <v>182406</v>
      </c>
      <c r="K1909" s="11">
        <v>99958.908119173328</v>
      </c>
      <c r="L1909" s="12">
        <v>939152.17102549598</v>
      </c>
      <c r="M1909" s="11">
        <v>288</v>
      </c>
      <c r="N1909" s="13"/>
      <c r="O1909" t="str">
        <f t="shared" si="67"/>
        <v/>
      </c>
    </row>
    <row r="1910" spans="1:15" hidden="1">
      <c r="A1910" s="41">
        <v>2.2025000000000001</v>
      </c>
      <c r="B1910" s="14">
        <v>45698</v>
      </c>
      <c r="C1910" s="8" t="s">
        <v>13</v>
      </c>
      <c r="D1910" s="8" t="s">
        <v>15</v>
      </c>
      <c r="E1910" s="8" t="s">
        <v>15</v>
      </c>
      <c r="F1910" s="9">
        <f t="shared" si="66"/>
        <v>-9400000</v>
      </c>
      <c r="G1910" s="9">
        <v>-94</v>
      </c>
      <c r="H1910" s="10">
        <v>-10099924</v>
      </c>
      <c r="I1910" s="11">
        <v>36713200213.404846</v>
      </c>
      <c r="J1910" s="11">
        <v>371242</v>
      </c>
      <c r="K1910" s="11">
        <v>98892.906011186366</v>
      </c>
      <c r="L1910" s="12">
        <v>803990.83494848199</v>
      </c>
      <c r="M1910" s="11">
        <v>1612</v>
      </c>
      <c r="N1910" s="13"/>
      <c r="O1910" t="str">
        <f t="shared" si="67"/>
        <v/>
      </c>
    </row>
    <row r="1911" spans="1:15" hidden="1">
      <c r="A1911" s="41">
        <v>2.2025000000000001</v>
      </c>
      <c r="B1911" s="14">
        <v>45698</v>
      </c>
      <c r="C1911" s="8" t="s">
        <v>13</v>
      </c>
      <c r="D1911" s="8" t="s">
        <v>15</v>
      </c>
      <c r="E1911" s="8" t="s">
        <v>15</v>
      </c>
      <c r="F1911" s="9">
        <f t="shared" si="66"/>
        <v>-900000</v>
      </c>
      <c r="G1911" s="9">
        <v>-9</v>
      </c>
      <c r="H1911" s="10">
        <v>-967014</v>
      </c>
      <c r="I1911" s="11">
        <v>36712310177.250748</v>
      </c>
      <c r="J1911" s="11">
        <v>371233</v>
      </c>
      <c r="K1911" s="11">
        <v>98892.906011186366</v>
      </c>
      <c r="L1911" s="12">
        <v>76977.845899322769</v>
      </c>
      <c r="M1911" s="11">
        <v>1613</v>
      </c>
      <c r="N1911" s="13"/>
      <c r="O1911" t="str">
        <f t="shared" si="67"/>
        <v/>
      </c>
    </row>
    <row r="1912" spans="1:15" hidden="1">
      <c r="A1912" s="41">
        <v>2.2025000000000001</v>
      </c>
      <c r="B1912" s="14">
        <v>45698</v>
      </c>
      <c r="C1912" s="8" t="s">
        <v>13</v>
      </c>
      <c r="D1912" s="8" t="s">
        <v>15</v>
      </c>
      <c r="E1912" s="8" t="s">
        <v>15</v>
      </c>
      <c r="F1912" s="9">
        <f t="shared" si="66"/>
        <v>2900000</v>
      </c>
      <c r="G1912" s="9">
        <v>29</v>
      </c>
      <c r="H1912" s="10">
        <v>3107901</v>
      </c>
      <c r="I1912" s="11">
        <v>36715418078.250748</v>
      </c>
      <c r="J1912" s="11">
        <v>371262</v>
      </c>
      <c r="K1912" s="11">
        <v>98893.552473053394</v>
      </c>
      <c r="L1912" s="12">
        <v>0</v>
      </c>
      <c r="M1912" s="11">
        <v>1614</v>
      </c>
      <c r="N1912" s="13"/>
      <c r="O1912" t="str">
        <f t="shared" si="67"/>
        <v/>
      </c>
    </row>
    <row r="1913" spans="1:15" hidden="1">
      <c r="A1913" s="41">
        <v>2.2025000000000001</v>
      </c>
      <c r="B1913" s="14">
        <v>45698</v>
      </c>
      <c r="C1913" s="8" t="s">
        <v>13</v>
      </c>
      <c r="D1913" s="8" t="s">
        <v>15</v>
      </c>
      <c r="E1913" s="8" t="s">
        <v>15</v>
      </c>
      <c r="F1913" s="9">
        <f t="shared" si="66"/>
        <v>-14800000</v>
      </c>
      <c r="G1913" s="9">
        <v>-148</v>
      </c>
      <c r="H1913" s="10">
        <v>-15902008</v>
      </c>
      <c r="I1913" s="11">
        <v>36700781832.484734</v>
      </c>
      <c r="J1913" s="11">
        <v>371114</v>
      </c>
      <c r="K1913" s="11">
        <v>98893.552473053394</v>
      </c>
      <c r="L1913" s="12">
        <v>1265762.2339880969</v>
      </c>
      <c r="M1913" s="11">
        <v>1615</v>
      </c>
      <c r="N1913" s="13"/>
      <c r="O1913" t="str">
        <f t="shared" si="67"/>
        <v/>
      </c>
    </row>
    <row r="1914" spans="1:15" hidden="1">
      <c r="A1914" s="41">
        <v>2.2025000000000001</v>
      </c>
      <c r="B1914" s="14">
        <v>45698</v>
      </c>
      <c r="C1914" s="8" t="s">
        <v>13</v>
      </c>
      <c r="D1914" s="8" t="s">
        <v>15</v>
      </c>
      <c r="E1914" s="8" t="s">
        <v>15</v>
      </c>
      <c r="F1914" s="9">
        <f t="shared" si="66"/>
        <v>-8000000</v>
      </c>
      <c r="G1914" s="9">
        <v>-80</v>
      </c>
      <c r="H1914" s="10">
        <v>-8595680</v>
      </c>
      <c r="I1914" s="11">
        <v>36692870348.286888</v>
      </c>
      <c r="J1914" s="11">
        <v>371034</v>
      </c>
      <c r="K1914" s="11">
        <v>98893.552473053394</v>
      </c>
      <c r="L1914" s="12">
        <v>684195.80215572845</v>
      </c>
      <c r="M1914" s="11">
        <v>1616</v>
      </c>
      <c r="N1914" s="13"/>
      <c r="O1914" t="str">
        <f t="shared" si="67"/>
        <v/>
      </c>
    </row>
    <row r="1915" spans="1:15" hidden="1">
      <c r="A1915" s="41">
        <v>2.2025000000000001</v>
      </c>
      <c r="B1915" s="14">
        <v>45698</v>
      </c>
      <c r="C1915" s="8" t="s">
        <v>13</v>
      </c>
      <c r="D1915" s="8" t="s">
        <v>15</v>
      </c>
      <c r="E1915" s="8" t="s">
        <v>15</v>
      </c>
      <c r="F1915" s="9">
        <f t="shared" si="66"/>
        <v>-94400000</v>
      </c>
      <c r="G1915" s="9">
        <v>-944</v>
      </c>
      <c r="H1915" s="10">
        <v>-101429024</v>
      </c>
      <c r="I1915" s="11">
        <v>36599514834.752327</v>
      </c>
      <c r="J1915" s="11">
        <v>370090</v>
      </c>
      <c r="K1915" s="11">
        <v>98893.552473053394</v>
      </c>
      <c r="L1915" s="12">
        <v>8073510.4654375911</v>
      </c>
      <c r="M1915" s="11">
        <v>1617</v>
      </c>
      <c r="N1915" s="13"/>
      <c r="O1915" t="str">
        <f t="shared" si="67"/>
        <v/>
      </c>
    </row>
    <row r="1916" spans="1:15" hidden="1">
      <c r="A1916" s="41">
        <v>2.2025000000000001</v>
      </c>
      <c r="B1916" s="14">
        <v>45698</v>
      </c>
      <c r="C1916" s="8" t="s">
        <v>13</v>
      </c>
      <c r="D1916" s="8" t="s">
        <v>14</v>
      </c>
      <c r="E1916" s="8" t="s">
        <v>14</v>
      </c>
      <c r="F1916" s="9">
        <f t="shared" si="66"/>
        <v>-9400000</v>
      </c>
      <c r="G1916" s="9">
        <v>-94</v>
      </c>
      <c r="H1916" s="10">
        <v>-9897730</v>
      </c>
      <c r="I1916" s="11">
        <v>18223708457.022732</v>
      </c>
      <c r="J1916" s="11">
        <v>182312</v>
      </c>
      <c r="K1916" s="11">
        <v>99958.908119173328</v>
      </c>
      <c r="L1916" s="12">
        <v>501592.63679770753</v>
      </c>
      <c r="M1916" s="11">
        <v>289</v>
      </c>
      <c r="N1916" s="13"/>
      <c r="O1916" t="str">
        <f t="shared" si="67"/>
        <v/>
      </c>
    </row>
    <row r="1917" spans="1:15" hidden="1">
      <c r="A1917" s="41">
        <v>2.2025000000000001</v>
      </c>
      <c r="B1917" s="14">
        <v>45698</v>
      </c>
      <c r="C1917" s="8" t="s">
        <v>13</v>
      </c>
      <c r="D1917" s="8" t="s">
        <v>15</v>
      </c>
      <c r="E1917" s="8" t="s">
        <v>15</v>
      </c>
      <c r="F1917" s="9">
        <f t="shared" si="66"/>
        <v>900000</v>
      </c>
      <c r="G1917" s="9">
        <v>9</v>
      </c>
      <c r="H1917" s="10">
        <v>964881</v>
      </c>
      <c r="I1917" s="11">
        <v>36600479715.752327</v>
      </c>
      <c r="J1917" s="11">
        <v>370099</v>
      </c>
      <c r="K1917" s="11">
        <v>98893.754686590153</v>
      </c>
      <c r="L1917" s="12">
        <v>0</v>
      </c>
      <c r="M1917" s="11">
        <v>1618</v>
      </c>
      <c r="N1917" s="13"/>
      <c r="O1917" t="str">
        <f t="shared" si="67"/>
        <v/>
      </c>
    </row>
    <row r="1918" spans="1:15" hidden="1">
      <c r="A1918" s="41">
        <v>2.2025000000000001</v>
      </c>
      <c r="B1918" s="14">
        <v>45698</v>
      </c>
      <c r="C1918" s="8" t="s">
        <v>13</v>
      </c>
      <c r="D1918" s="8" t="s">
        <v>15</v>
      </c>
      <c r="E1918" s="8" t="s">
        <v>15</v>
      </c>
      <c r="F1918" s="9">
        <f t="shared" si="66"/>
        <v>-37200000</v>
      </c>
      <c r="G1918" s="9">
        <v>-372</v>
      </c>
      <c r="H1918" s="10">
        <v>-39969912</v>
      </c>
      <c r="I1918" s="11">
        <v>36563691239.008919</v>
      </c>
      <c r="J1918" s="11">
        <v>369727</v>
      </c>
      <c r="K1918" s="11">
        <v>98893.754686590153</v>
      </c>
      <c r="L1918" s="12">
        <v>3181435.2565884665</v>
      </c>
      <c r="M1918" s="11">
        <v>1619</v>
      </c>
      <c r="N1918" s="13"/>
      <c r="O1918" t="str">
        <f t="shared" si="67"/>
        <v/>
      </c>
    </row>
    <row r="1919" spans="1:15" hidden="1">
      <c r="A1919" s="41">
        <v>2.2025000000000001</v>
      </c>
      <c r="B1919" s="14">
        <v>45698</v>
      </c>
      <c r="C1919" s="8" t="s">
        <v>13</v>
      </c>
      <c r="D1919" s="8" t="s">
        <v>15</v>
      </c>
      <c r="E1919" s="8" t="s">
        <v>15</v>
      </c>
      <c r="F1919" s="9">
        <f t="shared" si="66"/>
        <v>-7400000</v>
      </c>
      <c r="G1919" s="9">
        <v>-74</v>
      </c>
      <c r="H1919" s="10">
        <v>-7951004</v>
      </c>
      <c r="I1919" s="11">
        <v>36556373101.162109</v>
      </c>
      <c r="J1919" s="11">
        <v>369653</v>
      </c>
      <c r="K1919" s="11">
        <v>98893.754686590153</v>
      </c>
      <c r="L1919" s="12">
        <v>632866.15319232829</v>
      </c>
      <c r="M1919" s="11">
        <v>1620</v>
      </c>
      <c r="N1919" s="13"/>
      <c r="O1919" t="str">
        <f t="shared" si="67"/>
        <v/>
      </c>
    </row>
    <row r="1920" spans="1:15" hidden="1">
      <c r="A1920" s="41">
        <v>2.2025000000000001</v>
      </c>
      <c r="B1920" s="14">
        <v>45698</v>
      </c>
      <c r="C1920" s="8" t="s">
        <v>13</v>
      </c>
      <c r="D1920" s="8" t="s">
        <v>15</v>
      </c>
      <c r="E1920" s="8" t="s">
        <v>15</v>
      </c>
      <c r="F1920" s="9">
        <f t="shared" si="66"/>
        <v>-33000000</v>
      </c>
      <c r="G1920" s="9">
        <v>-330</v>
      </c>
      <c r="H1920" s="10">
        <v>-35457180</v>
      </c>
      <c r="I1920" s="11">
        <v>36523738162.115532</v>
      </c>
      <c r="J1920" s="11">
        <v>369323</v>
      </c>
      <c r="K1920" s="11">
        <v>98893.754686590153</v>
      </c>
      <c r="L1920" s="12">
        <v>2822240.9534252509</v>
      </c>
      <c r="M1920" s="11">
        <v>1621</v>
      </c>
      <c r="N1920" s="13"/>
      <c r="O1920" t="str">
        <f t="shared" si="67"/>
        <v/>
      </c>
    </row>
    <row r="1921" spans="1:15" hidden="1">
      <c r="A1921" s="41">
        <v>2.2025000000000001</v>
      </c>
      <c r="B1921" s="14">
        <v>45698</v>
      </c>
      <c r="C1921" s="8" t="s">
        <v>13</v>
      </c>
      <c r="D1921" s="8" t="s">
        <v>15</v>
      </c>
      <c r="E1921" s="8" t="s">
        <v>15</v>
      </c>
      <c r="F1921" s="9">
        <f t="shared" si="66"/>
        <v>-2700000</v>
      </c>
      <c r="G1921" s="9">
        <v>-27</v>
      </c>
      <c r="H1921" s="10">
        <v>-2901042</v>
      </c>
      <c r="I1921" s="11">
        <v>36521068030.738991</v>
      </c>
      <c r="J1921" s="11">
        <v>369296</v>
      </c>
      <c r="K1921" s="11">
        <v>98893.754686590153</v>
      </c>
      <c r="L1921" s="12">
        <v>230910.62346206605</v>
      </c>
      <c r="M1921" s="11">
        <v>1622</v>
      </c>
      <c r="N1921" s="13"/>
      <c r="O1921" t="str">
        <f t="shared" si="67"/>
        <v/>
      </c>
    </row>
    <row r="1922" spans="1:15" hidden="1">
      <c r="A1922" s="41">
        <v>2.2025000000000001</v>
      </c>
      <c r="B1922" s="14">
        <v>45698</v>
      </c>
      <c r="C1922" s="8" t="s">
        <v>13</v>
      </c>
      <c r="D1922" s="8" t="s">
        <v>15</v>
      </c>
      <c r="E1922" s="8" t="s">
        <v>15</v>
      </c>
      <c r="F1922" s="9">
        <f t="shared" si="66"/>
        <v>-1800000</v>
      </c>
      <c r="G1922" s="9">
        <v>-18</v>
      </c>
      <c r="H1922" s="10">
        <v>-1934028</v>
      </c>
      <c r="I1922" s="11">
        <v>36519287943.154633</v>
      </c>
      <c r="J1922" s="11">
        <v>369278</v>
      </c>
      <c r="K1922" s="11">
        <v>98893.754686590153</v>
      </c>
      <c r="L1922" s="12">
        <v>153940.41564137721</v>
      </c>
      <c r="M1922" s="11">
        <v>1623</v>
      </c>
      <c r="N1922" s="13"/>
      <c r="O1922" t="str">
        <f t="shared" si="67"/>
        <v/>
      </c>
    </row>
    <row r="1923" spans="1:15" hidden="1">
      <c r="A1923" s="41">
        <v>2.2025000000000001</v>
      </c>
      <c r="B1923" s="14">
        <v>45698</v>
      </c>
      <c r="C1923" s="8" t="s">
        <v>13</v>
      </c>
      <c r="D1923" s="8" t="s">
        <v>15</v>
      </c>
      <c r="E1923" s="8" t="s">
        <v>15</v>
      </c>
      <c r="F1923" s="9">
        <f t="shared" si="66"/>
        <v>-9700000</v>
      </c>
      <c r="G1923" s="9">
        <v>-97</v>
      </c>
      <c r="H1923" s="10">
        <v>-10422262</v>
      </c>
      <c r="I1923" s="11">
        <v>36509695248.950035</v>
      </c>
      <c r="J1923" s="11">
        <v>369181</v>
      </c>
      <c r="K1923" s="11">
        <v>98893.754686590153</v>
      </c>
      <c r="L1923" s="12">
        <v>829567.79540075548</v>
      </c>
      <c r="M1923" s="11">
        <v>1624</v>
      </c>
      <c r="N1923" s="13"/>
      <c r="O1923" t="str">
        <f t="shared" si="67"/>
        <v/>
      </c>
    </row>
    <row r="1924" spans="1:15" hidden="1">
      <c r="A1924" s="41">
        <v>2.2025000000000001</v>
      </c>
      <c r="B1924" s="14">
        <v>45698</v>
      </c>
      <c r="C1924" s="8" t="s">
        <v>13</v>
      </c>
      <c r="D1924" s="8" t="s">
        <v>15</v>
      </c>
      <c r="E1924" s="8" t="s">
        <v>15</v>
      </c>
      <c r="F1924" s="9">
        <f t="shared" si="66"/>
        <v>-94000000</v>
      </c>
      <c r="G1924" s="9">
        <v>-940</v>
      </c>
      <c r="H1924" s="10">
        <v>-100999240</v>
      </c>
      <c r="I1924" s="11">
        <v>36416735119.54464</v>
      </c>
      <c r="J1924" s="11">
        <v>368241</v>
      </c>
      <c r="K1924" s="11">
        <v>98893.754686590153</v>
      </c>
      <c r="L1924" s="12">
        <v>8039110.5946052521</v>
      </c>
      <c r="M1924" s="11">
        <v>1625</v>
      </c>
      <c r="N1924" s="13"/>
      <c r="O1924" t="str">
        <f t="shared" si="67"/>
        <v/>
      </c>
    </row>
    <row r="1925" spans="1:15" hidden="1">
      <c r="A1925" s="41">
        <v>2.2025000000000001</v>
      </c>
      <c r="B1925" s="14">
        <v>45698</v>
      </c>
      <c r="C1925" s="8" t="s">
        <v>13</v>
      </c>
      <c r="D1925" s="8" t="s">
        <v>15</v>
      </c>
      <c r="E1925" s="8" t="s">
        <v>15</v>
      </c>
      <c r="F1925" s="9">
        <f t="shared" si="66"/>
        <v>-191100000</v>
      </c>
      <c r="G1925" s="9">
        <v>-1911</v>
      </c>
      <c r="H1925" s="10">
        <v>-205329306</v>
      </c>
      <c r="I1925" s="11">
        <v>36227749154.338562</v>
      </c>
      <c r="J1925" s="11">
        <v>366330</v>
      </c>
      <c r="K1925" s="11">
        <v>98893.754686590153</v>
      </c>
      <c r="L1925" s="12">
        <v>16343340.793926209</v>
      </c>
      <c r="M1925" s="11">
        <v>1626</v>
      </c>
      <c r="N1925" s="13"/>
      <c r="O1925" t="str">
        <f t="shared" si="67"/>
        <v/>
      </c>
    </row>
    <row r="1926" spans="1:15" hidden="1">
      <c r="A1926" s="41">
        <v>2.2025000000000001</v>
      </c>
      <c r="B1926" s="14">
        <v>45698</v>
      </c>
      <c r="C1926" s="8" t="s">
        <v>13</v>
      </c>
      <c r="D1926" s="8" t="s">
        <v>15</v>
      </c>
      <c r="E1926" s="8" t="s">
        <v>15</v>
      </c>
      <c r="F1926" s="9">
        <f t="shared" si="66"/>
        <v>-1400000</v>
      </c>
      <c r="G1926" s="9">
        <v>-14</v>
      </c>
      <c r="H1926" s="10">
        <v>-1504244</v>
      </c>
      <c r="I1926" s="11">
        <v>36226364641.772949</v>
      </c>
      <c r="J1926" s="11">
        <v>366316</v>
      </c>
      <c r="K1926" s="11">
        <v>98893.754686590153</v>
      </c>
      <c r="L1926" s="12">
        <v>119731.43438773789</v>
      </c>
      <c r="M1926" s="11">
        <v>1627</v>
      </c>
      <c r="N1926" s="13"/>
      <c r="O1926" t="str">
        <f t="shared" si="67"/>
        <v/>
      </c>
    </row>
    <row r="1927" spans="1:15" hidden="1">
      <c r="A1927" s="41">
        <v>2.2025000000000001</v>
      </c>
      <c r="B1927" s="14">
        <v>45698</v>
      </c>
      <c r="C1927" s="8" t="s">
        <v>13</v>
      </c>
      <c r="D1927" s="8" t="s">
        <v>15</v>
      </c>
      <c r="E1927" s="8" t="s">
        <v>15</v>
      </c>
      <c r="F1927" s="9">
        <f t="shared" si="66"/>
        <v>-9300000</v>
      </c>
      <c r="G1927" s="9">
        <v>-93</v>
      </c>
      <c r="H1927" s="10">
        <v>-9992478</v>
      </c>
      <c r="I1927" s="11">
        <v>36217167522.587097</v>
      </c>
      <c r="J1927" s="11">
        <v>366223</v>
      </c>
      <c r="K1927" s="11">
        <v>98893.754686590153</v>
      </c>
      <c r="L1927" s="12">
        <v>795358.81414711662</v>
      </c>
      <c r="M1927" s="11">
        <v>1628</v>
      </c>
      <c r="N1927" s="13"/>
      <c r="O1927" t="str">
        <f t="shared" si="67"/>
        <v/>
      </c>
    </row>
    <row r="1928" spans="1:15" hidden="1">
      <c r="A1928" s="41">
        <v>2.2025000000000001</v>
      </c>
      <c r="B1928" s="14">
        <v>45698</v>
      </c>
      <c r="C1928" s="8" t="s">
        <v>13</v>
      </c>
      <c r="D1928" s="8" t="s">
        <v>15</v>
      </c>
      <c r="E1928" s="8" t="s">
        <v>15</v>
      </c>
      <c r="F1928" s="9">
        <f t="shared" si="66"/>
        <v>-2300000</v>
      </c>
      <c r="G1928" s="9">
        <v>-23</v>
      </c>
      <c r="H1928" s="10">
        <v>-2471258</v>
      </c>
      <c r="I1928" s="11">
        <v>36214892966.229309</v>
      </c>
      <c r="J1928" s="11">
        <v>366200</v>
      </c>
      <c r="K1928" s="11">
        <v>98893.754686590153</v>
      </c>
      <c r="L1928" s="12">
        <v>196701.64220842626</v>
      </c>
      <c r="M1928" s="11">
        <v>1629</v>
      </c>
      <c r="N1928" s="13"/>
      <c r="O1928" t="str">
        <f t="shared" si="67"/>
        <v/>
      </c>
    </row>
    <row r="1929" spans="1:15" hidden="1">
      <c r="A1929" s="41">
        <v>2.2025000000000001</v>
      </c>
      <c r="B1929" s="14">
        <v>45698</v>
      </c>
      <c r="C1929" s="8" t="s">
        <v>13</v>
      </c>
      <c r="D1929" s="8" t="s">
        <v>15</v>
      </c>
      <c r="E1929" s="8" t="s">
        <v>15</v>
      </c>
      <c r="F1929" s="9">
        <f t="shared" si="66"/>
        <v>-186000000</v>
      </c>
      <c r="G1929" s="9">
        <v>-1860</v>
      </c>
      <c r="H1929" s="10">
        <v>-199849560</v>
      </c>
      <c r="I1929" s="11">
        <v>36030950582.512253</v>
      </c>
      <c r="J1929" s="11">
        <v>364340</v>
      </c>
      <c r="K1929" s="11">
        <v>98893.754686590153</v>
      </c>
      <c r="L1929" s="12">
        <v>15907176.282942325</v>
      </c>
      <c r="M1929" s="11">
        <v>1630</v>
      </c>
      <c r="N1929" s="13"/>
      <c r="O1929" t="str">
        <f t="shared" si="67"/>
        <v/>
      </c>
    </row>
    <row r="1930" spans="1:15" hidden="1">
      <c r="A1930" s="41">
        <v>2.2025000000000001</v>
      </c>
      <c r="B1930" s="14">
        <v>45698</v>
      </c>
      <c r="C1930" s="8" t="s">
        <v>13</v>
      </c>
      <c r="D1930" s="8" t="s">
        <v>15</v>
      </c>
      <c r="E1930" s="8" t="s">
        <v>15</v>
      </c>
      <c r="F1930" s="9">
        <f t="shared" ref="F1930:F1993" si="68">100000*G1930</f>
        <v>-4200000</v>
      </c>
      <c r="G1930" s="9">
        <v>-42</v>
      </c>
      <c r="H1930" s="10">
        <v>-4512732</v>
      </c>
      <c r="I1930" s="11">
        <v>36026797044.815414</v>
      </c>
      <c r="J1930" s="11">
        <v>364298</v>
      </c>
      <c r="K1930" s="11">
        <v>98893.754686590153</v>
      </c>
      <c r="L1930" s="12">
        <v>359194.30316321366</v>
      </c>
      <c r="M1930" s="11">
        <v>1631</v>
      </c>
      <c r="N1930" s="13"/>
      <c r="O1930" t="str">
        <f t="shared" si="67"/>
        <v/>
      </c>
    </row>
    <row r="1931" spans="1:15" hidden="1">
      <c r="A1931" s="41">
        <v>2.2025000000000001</v>
      </c>
      <c r="B1931" s="14">
        <v>45698</v>
      </c>
      <c r="C1931" s="8" t="s">
        <v>13</v>
      </c>
      <c r="D1931" s="8" t="s">
        <v>15</v>
      </c>
      <c r="E1931" s="8" t="s">
        <v>15</v>
      </c>
      <c r="F1931" s="9">
        <f t="shared" si="68"/>
        <v>-106400000</v>
      </c>
      <c r="G1931" s="9">
        <v>-1064</v>
      </c>
      <c r="H1931" s="10">
        <v>-114322544</v>
      </c>
      <c r="I1931" s="11">
        <v>35921574089.82888</v>
      </c>
      <c r="J1931" s="11">
        <v>363234</v>
      </c>
      <c r="K1931" s="11">
        <v>98893.754686590153</v>
      </c>
      <c r="L1931" s="12">
        <v>9099589.0134680718</v>
      </c>
      <c r="M1931" s="11">
        <v>1632</v>
      </c>
      <c r="N1931" s="13"/>
      <c r="O1931" t="str">
        <f t="shared" si="67"/>
        <v/>
      </c>
    </row>
    <row r="1932" spans="1:15" hidden="1">
      <c r="A1932" s="41">
        <v>2.2025000000000001</v>
      </c>
      <c r="B1932" s="14">
        <v>45698</v>
      </c>
      <c r="C1932" s="8" t="s">
        <v>13</v>
      </c>
      <c r="D1932" s="8" t="s">
        <v>15</v>
      </c>
      <c r="E1932" s="8" t="s">
        <v>15</v>
      </c>
      <c r="F1932" s="9">
        <f t="shared" si="68"/>
        <v>-40000000</v>
      </c>
      <c r="G1932" s="9">
        <v>-400</v>
      </c>
      <c r="H1932" s="10">
        <v>-42978400</v>
      </c>
      <c r="I1932" s="11">
        <v>35882016587.954247</v>
      </c>
      <c r="J1932" s="11">
        <v>362834</v>
      </c>
      <c r="K1932" s="11">
        <v>98893.754686590153</v>
      </c>
      <c r="L1932" s="12">
        <v>3420898.1253639385</v>
      </c>
      <c r="M1932" s="11">
        <v>1633</v>
      </c>
      <c r="N1932" s="13"/>
      <c r="O1932" t="str">
        <f t="shared" si="67"/>
        <v/>
      </c>
    </row>
    <row r="1933" spans="1:15" hidden="1">
      <c r="A1933" s="41">
        <v>2.2025000000000001</v>
      </c>
      <c r="B1933" s="14">
        <v>45698</v>
      </c>
      <c r="C1933" s="8" t="s">
        <v>13</v>
      </c>
      <c r="D1933" s="8" t="s">
        <v>15</v>
      </c>
      <c r="E1933" s="8" t="s">
        <v>15</v>
      </c>
      <c r="F1933" s="9">
        <f t="shared" si="68"/>
        <v>-94000000</v>
      </c>
      <c r="G1933" s="9">
        <v>-940</v>
      </c>
      <c r="H1933" s="10">
        <v>-100999240</v>
      </c>
      <c r="I1933" s="11">
        <v>35789056458.548851</v>
      </c>
      <c r="J1933" s="11">
        <v>361894</v>
      </c>
      <c r="K1933" s="11">
        <v>98893.754686590153</v>
      </c>
      <c r="L1933" s="12">
        <v>8039110.5946052521</v>
      </c>
      <c r="M1933" s="11">
        <v>1634</v>
      </c>
      <c r="N1933" s="13"/>
      <c r="O1933" t="str">
        <f t="shared" si="67"/>
        <v/>
      </c>
    </row>
    <row r="1934" spans="1:15" hidden="1">
      <c r="A1934" s="41">
        <v>2.2025000000000001</v>
      </c>
      <c r="B1934" s="14">
        <v>45698</v>
      </c>
      <c r="C1934" s="8" t="s">
        <v>13</v>
      </c>
      <c r="D1934" s="8" t="s">
        <v>15</v>
      </c>
      <c r="E1934" s="8" t="s">
        <v>15</v>
      </c>
      <c r="F1934" s="9">
        <f t="shared" si="68"/>
        <v>-5900000</v>
      </c>
      <c r="G1934" s="9">
        <v>-59</v>
      </c>
      <c r="H1934" s="10">
        <v>-6339314</v>
      </c>
      <c r="I1934" s="11">
        <v>35783221727.022339</v>
      </c>
      <c r="J1934" s="11">
        <v>361835</v>
      </c>
      <c r="K1934" s="11">
        <v>98893.754686590153</v>
      </c>
      <c r="L1934" s="12">
        <v>504582.47349118069</v>
      </c>
      <c r="M1934" s="11">
        <v>1635</v>
      </c>
      <c r="N1934" s="13"/>
      <c r="O1934" t="str">
        <f t="shared" si="67"/>
        <v/>
      </c>
    </row>
    <row r="1935" spans="1:15" hidden="1">
      <c r="A1935" s="41">
        <v>2.2025000000000001</v>
      </c>
      <c r="B1935" s="14">
        <v>45698</v>
      </c>
      <c r="C1935" s="8" t="s">
        <v>13</v>
      </c>
      <c r="D1935" s="8" t="s">
        <v>15</v>
      </c>
      <c r="E1935" s="8" t="s">
        <v>15</v>
      </c>
      <c r="F1935" s="9">
        <f t="shared" si="68"/>
        <v>-9300000</v>
      </c>
      <c r="G1935" s="9">
        <v>-93</v>
      </c>
      <c r="H1935" s="10">
        <v>-9992478</v>
      </c>
      <c r="I1935" s="11">
        <v>35774024607.836487</v>
      </c>
      <c r="J1935" s="11">
        <v>361742</v>
      </c>
      <c r="K1935" s="11">
        <v>98893.754686590153</v>
      </c>
      <c r="L1935" s="12">
        <v>795358.81414711662</v>
      </c>
      <c r="M1935" s="11">
        <v>1636</v>
      </c>
      <c r="N1935" s="13"/>
      <c r="O1935" t="str">
        <f t="shared" si="67"/>
        <v/>
      </c>
    </row>
    <row r="1936" spans="1:15" hidden="1">
      <c r="A1936" s="41">
        <v>2.2025000000000001</v>
      </c>
      <c r="B1936" s="14">
        <v>45698</v>
      </c>
      <c r="C1936" s="8" t="s">
        <v>13</v>
      </c>
      <c r="D1936" s="8" t="s">
        <v>15</v>
      </c>
      <c r="E1936" s="8" t="s">
        <v>15</v>
      </c>
      <c r="F1936" s="9">
        <f t="shared" si="68"/>
        <v>-10900000</v>
      </c>
      <c r="G1936" s="9">
        <v>-109</v>
      </c>
      <c r="H1936" s="10">
        <v>-11711614</v>
      </c>
      <c r="I1936" s="11">
        <v>35763245188.575645</v>
      </c>
      <c r="J1936" s="11">
        <v>361633</v>
      </c>
      <c r="K1936" s="11">
        <v>98893.754686590153</v>
      </c>
      <c r="L1936" s="12">
        <v>932194.73916167393</v>
      </c>
      <c r="M1936" s="11">
        <v>1637</v>
      </c>
      <c r="N1936" s="13"/>
      <c r="O1936" t="str">
        <f t="shared" ref="O1936:O1999" si="69">IF(M1936=_xlfn.MAXIFS(M:M,D:D,D1936),"X","")</f>
        <v/>
      </c>
    </row>
    <row r="1937" spans="1:15" hidden="1">
      <c r="A1937" s="41">
        <v>2.2025000000000001</v>
      </c>
      <c r="B1937" s="14">
        <v>45698</v>
      </c>
      <c r="C1937" s="8" t="s">
        <v>13</v>
      </c>
      <c r="D1937" s="8" t="s">
        <v>15</v>
      </c>
      <c r="E1937" s="8" t="s">
        <v>15</v>
      </c>
      <c r="F1937" s="9">
        <f t="shared" si="68"/>
        <v>-1700000</v>
      </c>
      <c r="G1937" s="9">
        <v>-17</v>
      </c>
      <c r="H1937" s="10">
        <v>-1826582</v>
      </c>
      <c r="I1937" s="11">
        <v>35761563994.745972</v>
      </c>
      <c r="J1937" s="11">
        <v>361616</v>
      </c>
      <c r="K1937" s="11">
        <v>98893.754686590153</v>
      </c>
      <c r="L1937" s="12">
        <v>145388.1703279675</v>
      </c>
      <c r="M1937" s="11">
        <v>1638</v>
      </c>
      <c r="N1937" s="13"/>
      <c r="O1937" t="str">
        <f t="shared" si="69"/>
        <v/>
      </c>
    </row>
    <row r="1938" spans="1:15" hidden="1">
      <c r="A1938" s="41">
        <v>2.2025000000000001</v>
      </c>
      <c r="B1938" s="14">
        <v>45698</v>
      </c>
      <c r="C1938" s="8" t="s">
        <v>13</v>
      </c>
      <c r="D1938" s="8" t="s">
        <v>15</v>
      </c>
      <c r="E1938" s="8" t="s">
        <v>15</v>
      </c>
      <c r="F1938" s="9">
        <f t="shared" si="68"/>
        <v>-900000</v>
      </c>
      <c r="G1938" s="9">
        <v>-9</v>
      </c>
      <c r="H1938" s="10">
        <v>-967014</v>
      </c>
      <c r="I1938" s="11">
        <v>35760673950.953789</v>
      </c>
      <c r="J1938" s="11">
        <v>361607</v>
      </c>
      <c r="K1938" s="11">
        <v>98893.754686590153</v>
      </c>
      <c r="L1938" s="12">
        <v>76970.207820688607</v>
      </c>
      <c r="M1938" s="11">
        <v>1639</v>
      </c>
      <c r="N1938" s="13"/>
      <c r="O1938" t="str">
        <f t="shared" si="69"/>
        <v/>
      </c>
    </row>
    <row r="1939" spans="1:15" hidden="1">
      <c r="A1939" s="41">
        <v>2.2025000000000001</v>
      </c>
      <c r="B1939" s="14">
        <v>45698</v>
      </c>
      <c r="C1939" s="8" t="s">
        <v>13</v>
      </c>
      <c r="D1939" s="8" t="s">
        <v>15</v>
      </c>
      <c r="E1939" s="8" t="s">
        <v>15</v>
      </c>
      <c r="F1939" s="9">
        <f t="shared" si="68"/>
        <v>-1800000</v>
      </c>
      <c r="G1939" s="9">
        <v>-18</v>
      </c>
      <c r="H1939" s="10">
        <v>-1934028</v>
      </c>
      <c r="I1939" s="11">
        <v>35758893863.369431</v>
      </c>
      <c r="J1939" s="11">
        <v>361589</v>
      </c>
      <c r="K1939" s="11">
        <v>98893.754686590153</v>
      </c>
      <c r="L1939" s="12">
        <v>153940.41564137721</v>
      </c>
      <c r="M1939" s="11">
        <v>1640</v>
      </c>
      <c r="N1939" s="13"/>
      <c r="O1939" t="str">
        <f t="shared" si="69"/>
        <v/>
      </c>
    </row>
    <row r="1940" spans="1:15" hidden="1">
      <c r="A1940" s="41">
        <v>2.2025000000000001</v>
      </c>
      <c r="B1940" s="14">
        <v>45698</v>
      </c>
      <c r="C1940" s="8" t="s">
        <v>13</v>
      </c>
      <c r="D1940" s="8" t="s">
        <v>15</v>
      </c>
      <c r="E1940" s="8" t="s">
        <v>15</v>
      </c>
      <c r="F1940" s="9">
        <f t="shared" si="68"/>
        <v>21200000</v>
      </c>
      <c r="G1940" s="9">
        <v>212</v>
      </c>
      <c r="H1940" s="10">
        <v>22756080</v>
      </c>
      <c r="I1940" s="11">
        <v>35781649943.369431</v>
      </c>
      <c r="J1940" s="11">
        <v>361801</v>
      </c>
      <c r="K1940" s="11">
        <v>98898.703827157558</v>
      </c>
      <c r="L1940" s="12">
        <v>0</v>
      </c>
      <c r="M1940" s="11">
        <v>1641</v>
      </c>
      <c r="N1940" s="13"/>
      <c r="O1940" t="str">
        <f t="shared" si="69"/>
        <v/>
      </c>
    </row>
    <row r="1941" spans="1:15" hidden="1">
      <c r="A1941" s="41">
        <v>2.2025000000000001</v>
      </c>
      <c r="B1941" s="14">
        <v>45698</v>
      </c>
      <c r="C1941" s="8" t="s">
        <v>13</v>
      </c>
      <c r="D1941" s="8" t="s">
        <v>15</v>
      </c>
      <c r="E1941" s="8" t="s">
        <v>15</v>
      </c>
      <c r="F1941" s="9">
        <f t="shared" si="68"/>
        <v>-900000</v>
      </c>
      <c r="G1941" s="9">
        <v>-9</v>
      </c>
      <c r="H1941" s="10">
        <v>-967014</v>
      </c>
      <c r="I1941" s="11">
        <v>35780759855.034988</v>
      </c>
      <c r="J1941" s="11">
        <v>361792</v>
      </c>
      <c r="K1941" s="11">
        <v>98898.703827157558</v>
      </c>
      <c r="L1941" s="12">
        <v>76925.665555581916</v>
      </c>
      <c r="M1941" s="11">
        <v>1642</v>
      </c>
      <c r="N1941" s="13"/>
      <c r="O1941" t="str">
        <f t="shared" si="69"/>
        <v/>
      </c>
    </row>
    <row r="1942" spans="1:15" hidden="1">
      <c r="A1942" s="41">
        <v>2.2025000000000001</v>
      </c>
      <c r="B1942" s="14">
        <v>45698</v>
      </c>
      <c r="C1942" s="8" t="s">
        <v>13</v>
      </c>
      <c r="D1942" s="8" t="s">
        <v>15</v>
      </c>
      <c r="E1942" s="8" t="s">
        <v>15</v>
      </c>
      <c r="F1942" s="9">
        <f t="shared" si="68"/>
        <v>-9300000</v>
      </c>
      <c r="G1942" s="9">
        <v>-93</v>
      </c>
      <c r="H1942" s="10">
        <v>-9992478</v>
      </c>
      <c r="I1942" s="11">
        <v>35771562275.579063</v>
      </c>
      <c r="J1942" s="11">
        <v>361699</v>
      </c>
      <c r="K1942" s="11">
        <v>98898.703827157558</v>
      </c>
      <c r="L1942" s="12">
        <v>794898.54407434724</v>
      </c>
      <c r="M1942" s="11">
        <v>1643</v>
      </c>
      <c r="N1942" s="13"/>
      <c r="O1942" t="str">
        <f t="shared" si="69"/>
        <v/>
      </c>
    </row>
    <row r="1943" spans="1:15" hidden="1">
      <c r="A1943" s="41">
        <v>2.2025000000000001</v>
      </c>
      <c r="B1943" s="14">
        <v>45698</v>
      </c>
      <c r="C1943" s="8" t="s">
        <v>13</v>
      </c>
      <c r="D1943" s="8" t="s">
        <v>15</v>
      </c>
      <c r="E1943" s="8" t="s">
        <v>15</v>
      </c>
      <c r="F1943" s="9">
        <f t="shared" si="68"/>
        <v>-900000</v>
      </c>
      <c r="G1943" s="9">
        <v>-9</v>
      </c>
      <c r="H1943" s="10">
        <v>-967014</v>
      </c>
      <c r="I1943" s="11">
        <v>35770672187.244621</v>
      </c>
      <c r="J1943" s="11">
        <v>361690</v>
      </c>
      <c r="K1943" s="11">
        <v>98898.703827157558</v>
      </c>
      <c r="L1943" s="12">
        <v>76925.665555581916</v>
      </c>
      <c r="M1943" s="11">
        <v>1644</v>
      </c>
      <c r="N1943" s="13"/>
      <c r="O1943" t="str">
        <f t="shared" si="69"/>
        <v/>
      </c>
    </row>
    <row r="1944" spans="1:15" hidden="1">
      <c r="A1944" s="41">
        <v>2.2025000000000001</v>
      </c>
      <c r="B1944" s="14">
        <v>45698</v>
      </c>
      <c r="C1944" s="8" t="s">
        <v>13</v>
      </c>
      <c r="D1944" s="8" t="s">
        <v>15</v>
      </c>
      <c r="E1944" s="8" t="s">
        <v>15</v>
      </c>
      <c r="F1944" s="9">
        <f t="shared" si="68"/>
        <v>900000</v>
      </c>
      <c r="G1944" s="9">
        <v>9</v>
      </c>
      <c r="H1944" s="10">
        <v>966177</v>
      </c>
      <c r="I1944" s="11">
        <v>35771638364.244621</v>
      </c>
      <c r="J1944" s="11">
        <v>361699</v>
      </c>
      <c r="K1944" s="11">
        <v>98898.914191757853</v>
      </c>
      <c r="L1944" s="12">
        <v>0</v>
      </c>
      <c r="M1944" s="11">
        <v>1645</v>
      </c>
      <c r="N1944" s="13"/>
      <c r="O1944" t="str">
        <f t="shared" si="69"/>
        <v/>
      </c>
    </row>
    <row r="1945" spans="1:15" hidden="1">
      <c r="A1945" s="41">
        <v>2.2025000000000001</v>
      </c>
      <c r="B1945" s="14">
        <v>45698</v>
      </c>
      <c r="C1945" s="8" t="s">
        <v>13</v>
      </c>
      <c r="D1945" s="8" t="s">
        <v>15</v>
      </c>
      <c r="E1945" s="8" t="s">
        <v>15</v>
      </c>
      <c r="F1945" s="9">
        <f t="shared" si="68"/>
        <v>-900000</v>
      </c>
      <c r="G1945" s="9">
        <v>-9</v>
      </c>
      <c r="H1945" s="10">
        <v>-967014</v>
      </c>
      <c r="I1945" s="11">
        <v>35770748274.016899</v>
      </c>
      <c r="J1945" s="11">
        <v>361690</v>
      </c>
      <c r="K1945" s="11">
        <v>98898.914191757853</v>
      </c>
      <c r="L1945" s="12">
        <v>76923.772274179384</v>
      </c>
      <c r="M1945" s="11">
        <v>1646</v>
      </c>
      <c r="N1945" s="13"/>
      <c r="O1945" t="str">
        <f t="shared" si="69"/>
        <v/>
      </c>
    </row>
    <row r="1946" spans="1:15" hidden="1">
      <c r="A1946" s="41">
        <v>2.2025000000000001</v>
      </c>
      <c r="B1946" s="14">
        <v>45698</v>
      </c>
      <c r="C1946" s="8" t="s">
        <v>13</v>
      </c>
      <c r="D1946" s="8" t="s">
        <v>15</v>
      </c>
      <c r="E1946" s="8" t="s">
        <v>15</v>
      </c>
      <c r="F1946" s="9">
        <f t="shared" si="68"/>
        <v>-18600000</v>
      </c>
      <c r="G1946" s="9">
        <v>-186</v>
      </c>
      <c r="H1946" s="10">
        <v>-19984956</v>
      </c>
      <c r="I1946" s="11">
        <v>35752353075.977234</v>
      </c>
      <c r="J1946" s="11">
        <v>361504</v>
      </c>
      <c r="K1946" s="11">
        <v>98898.914191757853</v>
      </c>
      <c r="L1946" s="12">
        <v>1589757.9603330381</v>
      </c>
      <c r="M1946" s="11">
        <v>1647</v>
      </c>
      <c r="N1946" s="13"/>
      <c r="O1946" t="str">
        <f t="shared" si="69"/>
        <v/>
      </c>
    </row>
    <row r="1947" spans="1:15" hidden="1">
      <c r="A1947" s="41">
        <v>2.2025000000000001</v>
      </c>
      <c r="B1947" s="14">
        <v>45698</v>
      </c>
      <c r="C1947" s="8" t="s">
        <v>13</v>
      </c>
      <c r="D1947" s="8" t="s">
        <v>15</v>
      </c>
      <c r="E1947" s="8" t="s">
        <v>15</v>
      </c>
      <c r="F1947" s="9">
        <f t="shared" si="68"/>
        <v>-186100000</v>
      </c>
      <c r="G1947" s="9">
        <v>-1861</v>
      </c>
      <c r="H1947" s="10">
        <v>-199957006</v>
      </c>
      <c r="I1947" s="11">
        <v>35568302196.666374</v>
      </c>
      <c r="J1947" s="11">
        <v>359643</v>
      </c>
      <c r="K1947" s="11">
        <v>98898.914191757853</v>
      </c>
      <c r="L1947" s="12">
        <v>15906126.689138651</v>
      </c>
      <c r="M1947" s="11">
        <v>1648</v>
      </c>
      <c r="N1947" s="13"/>
      <c r="O1947" t="str">
        <f t="shared" si="69"/>
        <v/>
      </c>
    </row>
    <row r="1948" spans="1:15" hidden="1">
      <c r="A1948" s="41">
        <v>2.2025000000000001</v>
      </c>
      <c r="B1948" s="14">
        <v>45698</v>
      </c>
      <c r="C1948" s="8" t="s">
        <v>13</v>
      </c>
      <c r="D1948" s="8" t="s">
        <v>15</v>
      </c>
      <c r="E1948" s="8" t="s">
        <v>15</v>
      </c>
      <c r="F1948" s="9">
        <f t="shared" si="68"/>
        <v>-2200000</v>
      </c>
      <c r="G1948" s="9">
        <v>-22</v>
      </c>
      <c r="H1948" s="10">
        <v>-2363812</v>
      </c>
      <c r="I1948" s="11">
        <v>35566126420.554153</v>
      </c>
      <c r="J1948" s="11">
        <v>359621</v>
      </c>
      <c r="K1948" s="11">
        <v>98898.914191757853</v>
      </c>
      <c r="L1948" s="12">
        <v>188035.88778132712</v>
      </c>
      <c r="M1948" s="11">
        <v>1649</v>
      </c>
      <c r="N1948" s="13"/>
      <c r="O1948" t="str">
        <f t="shared" si="69"/>
        <v/>
      </c>
    </row>
    <row r="1949" spans="1:15" hidden="1">
      <c r="A1949" s="41">
        <v>2.2025000000000001</v>
      </c>
      <c r="B1949" s="14">
        <v>45698</v>
      </c>
      <c r="C1949" s="8" t="s">
        <v>13</v>
      </c>
      <c r="D1949" s="8" t="s">
        <v>15</v>
      </c>
      <c r="E1949" s="8" t="s">
        <v>15</v>
      </c>
      <c r="F1949" s="9">
        <f t="shared" si="68"/>
        <v>-900000</v>
      </c>
      <c r="G1949" s="9">
        <v>-9</v>
      </c>
      <c r="H1949" s="10">
        <v>-967014</v>
      </c>
      <c r="I1949" s="11">
        <v>35565236330.326431</v>
      </c>
      <c r="J1949" s="11">
        <v>359612</v>
      </c>
      <c r="K1949" s="11">
        <v>98898.914191757853</v>
      </c>
      <c r="L1949" s="12">
        <v>76923.772274179384</v>
      </c>
      <c r="M1949" s="11">
        <v>1650</v>
      </c>
      <c r="N1949" s="13"/>
      <c r="O1949" t="str">
        <f t="shared" si="69"/>
        <v/>
      </c>
    </row>
    <row r="1950" spans="1:15" hidden="1">
      <c r="A1950" s="41">
        <v>2.2025000000000001</v>
      </c>
      <c r="B1950" s="14">
        <v>45698</v>
      </c>
      <c r="C1950" s="8" t="s">
        <v>13</v>
      </c>
      <c r="D1950" s="8" t="s">
        <v>15</v>
      </c>
      <c r="E1950" s="8" t="s">
        <v>15</v>
      </c>
      <c r="F1950" s="9">
        <f t="shared" si="68"/>
        <v>-186000000</v>
      </c>
      <c r="G1950" s="9">
        <v>-1860</v>
      </c>
      <c r="H1950" s="10">
        <v>-199849560</v>
      </c>
      <c r="I1950" s="11">
        <v>35381284349.929764</v>
      </c>
      <c r="J1950" s="11">
        <v>357752</v>
      </c>
      <c r="K1950" s="11">
        <v>98898.914191757853</v>
      </c>
      <c r="L1950" s="12">
        <v>15897579.603330404</v>
      </c>
      <c r="M1950" s="11">
        <v>1651</v>
      </c>
      <c r="N1950" s="13"/>
      <c r="O1950" t="str">
        <f t="shared" si="69"/>
        <v/>
      </c>
    </row>
    <row r="1951" spans="1:15" hidden="1">
      <c r="A1951" s="41">
        <v>2.2025000000000001</v>
      </c>
      <c r="B1951" s="14">
        <v>45698</v>
      </c>
      <c r="C1951" s="8" t="s">
        <v>13</v>
      </c>
      <c r="D1951" s="8" t="s">
        <v>14</v>
      </c>
      <c r="E1951" s="8" t="s">
        <v>14</v>
      </c>
      <c r="F1951" s="9">
        <f t="shared" si="68"/>
        <v>-49800000</v>
      </c>
      <c r="G1951" s="9">
        <v>-498</v>
      </c>
      <c r="H1951" s="10">
        <v>-52436910</v>
      </c>
      <c r="I1951" s="11">
        <v>18173928920.779385</v>
      </c>
      <c r="J1951" s="11">
        <v>181814</v>
      </c>
      <c r="K1951" s="11">
        <v>99958.908119173328</v>
      </c>
      <c r="L1951" s="12">
        <v>2657373.7566516846</v>
      </c>
      <c r="M1951" s="11">
        <v>290</v>
      </c>
      <c r="N1951" s="13"/>
      <c r="O1951" t="str">
        <f t="shared" si="69"/>
        <v/>
      </c>
    </row>
    <row r="1952" spans="1:15" hidden="1">
      <c r="A1952" s="41">
        <v>2.2025000000000001</v>
      </c>
      <c r="B1952" s="14">
        <v>45698</v>
      </c>
      <c r="C1952" s="8" t="s">
        <v>13</v>
      </c>
      <c r="D1952" s="8" t="s">
        <v>15</v>
      </c>
      <c r="E1952" s="8" t="s">
        <v>15</v>
      </c>
      <c r="F1952" s="9">
        <f t="shared" si="68"/>
        <v>-2700000</v>
      </c>
      <c r="G1952" s="9">
        <v>-27</v>
      </c>
      <c r="H1952" s="10">
        <v>-2901042</v>
      </c>
      <c r="I1952" s="11">
        <v>35378614079.24659</v>
      </c>
      <c r="J1952" s="11">
        <v>357725</v>
      </c>
      <c r="K1952" s="11">
        <v>98898.914191757853</v>
      </c>
      <c r="L1952" s="12">
        <v>230771.31682253815</v>
      </c>
      <c r="M1952" s="11">
        <v>1652</v>
      </c>
      <c r="N1952" s="13"/>
      <c r="O1952" t="str">
        <f t="shared" si="69"/>
        <v/>
      </c>
    </row>
    <row r="1953" spans="1:15" hidden="1">
      <c r="A1953" s="41">
        <v>2.2025000000000001</v>
      </c>
      <c r="B1953" s="14">
        <v>45698</v>
      </c>
      <c r="C1953" s="8" t="s">
        <v>13</v>
      </c>
      <c r="D1953" s="8" t="s">
        <v>15</v>
      </c>
      <c r="E1953" s="8" t="s">
        <v>15</v>
      </c>
      <c r="F1953" s="9">
        <f t="shared" si="68"/>
        <v>-21300000</v>
      </c>
      <c r="G1953" s="9">
        <v>-213</v>
      </c>
      <c r="H1953" s="10">
        <v>-22885998</v>
      </c>
      <c r="I1953" s="11">
        <v>35357548610.523743</v>
      </c>
      <c r="J1953" s="11">
        <v>357512</v>
      </c>
      <c r="K1953" s="11">
        <v>98898.914191757853</v>
      </c>
      <c r="L1953" s="12">
        <v>1820529.2771555781</v>
      </c>
      <c r="M1953" s="11">
        <v>1653</v>
      </c>
      <c r="N1953" s="13"/>
      <c r="O1953" t="str">
        <f t="shared" si="69"/>
        <v/>
      </c>
    </row>
    <row r="1954" spans="1:15" hidden="1">
      <c r="A1954" s="41">
        <v>2.2025000000000001</v>
      </c>
      <c r="B1954" s="14">
        <v>45698</v>
      </c>
      <c r="C1954" s="8" t="s">
        <v>13</v>
      </c>
      <c r="D1954" s="8" t="s">
        <v>15</v>
      </c>
      <c r="E1954" s="8" t="s">
        <v>15</v>
      </c>
      <c r="F1954" s="9">
        <f t="shared" si="68"/>
        <v>9300000</v>
      </c>
      <c r="G1954" s="9">
        <v>93</v>
      </c>
      <c r="H1954" s="10">
        <v>9982620</v>
      </c>
      <c r="I1954" s="11">
        <v>35367531230.523743</v>
      </c>
      <c r="J1954" s="11">
        <v>357605</v>
      </c>
      <c r="K1954" s="11">
        <v>98901.109409890079</v>
      </c>
      <c r="L1954" s="12">
        <v>0</v>
      </c>
      <c r="M1954" s="11">
        <v>1654</v>
      </c>
      <c r="N1954" s="13"/>
      <c r="O1954" t="str">
        <f t="shared" si="69"/>
        <v/>
      </c>
    </row>
    <row r="1955" spans="1:15" hidden="1">
      <c r="A1955" s="41">
        <v>2.2025000000000001</v>
      </c>
      <c r="B1955" s="14">
        <v>45698</v>
      </c>
      <c r="C1955" s="8" t="s">
        <v>13</v>
      </c>
      <c r="D1955" s="8" t="s">
        <v>14</v>
      </c>
      <c r="E1955" s="8" t="s">
        <v>14</v>
      </c>
      <c r="F1955" s="9">
        <f t="shared" si="68"/>
        <v>-2800000</v>
      </c>
      <c r="G1955" s="9">
        <v>-28</v>
      </c>
      <c r="H1955" s="10">
        <v>-2948260</v>
      </c>
      <c r="I1955" s="11">
        <v>18171130071.352047</v>
      </c>
      <c r="J1955" s="11">
        <v>181786</v>
      </c>
      <c r="K1955" s="11">
        <v>99958.908119173328</v>
      </c>
      <c r="L1955" s="12">
        <v>149410.572663147</v>
      </c>
      <c r="M1955" s="11">
        <v>291</v>
      </c>
      <c r="N1955" s="13"/>
      <c r="O1955" t="str">
        <f t="shared" si="69"/>
        <v/>
      </c>
    </row>
    <row r="1956" spans="1:15" hidden="1">
      <c r="A1956" s="41">
        <v>2.2025000000000001</v>
      </c>
      <c r="B1956" s="14">
        <v>45698</v>
      </c>
      <c r="C1956" s="8" t="s">
        <v>13</v>
      </c>
      <c r="D1956" s="8" t="s">
        <v>14</v>
      </c>
      <c r="E1956" s="8" t="s">
        <v>14</v>
      </c>
      <c r="F1956" s="9">
        <f t="shared" si="68"/>
        <v>-17200000</v>
      </c>
      <c r="G1956" s="9">
        <v>-172</v>
      </c>
      <c r="H1956" s="10">
        <v>-18110740</v>
      </c>
      <c r="I1956" s="11">
        <v>18153937139.155548</v>
      </c>
      <c r="J1956" s="11">
        <v>181614</v>
      </c>
      <c r="K1956" s="11">
        <v>99958.908119173328</v>
      </c>
      <c r="L1956" s="12">
        <v>917807.80350218713</v>
      </c>
      <c r="M1956" s="11">
        <v>292</v>
      </c>
      <c r="N1956" s="13"/>
      <c r="O1956" t="str">
        <f t="shared" si="69"/>
        <v/>
      </c>
    </row>
    <row r="1957" spans="1:15" hidden="1">
      <c r="A1957" s="41">
        <v>2.2025000000000001</v>
      </c>
      <c r="B1957" s="14">
        <v>45698</v>
      </c>
      <c r="C1957" s="8" t="s">
        <v>13</v>
      </c>
      <c r="D1957" s="8" t="s">
        <v>15</v>
      </c>
      <c r="E1957" s="8" t="s">
        <v>15</v>
      </c>
      <c r="F1957" s="9">
        <f t="shared" si="68"/>
        <v>-4600000</v>
      </c>
      <c r="G1957" s="9">
        <v>-46</v>
      </c>
      <c r="H1957" s="10">
        <v>-4942516</v>
      </c>
      <c r="I1957" s="11">
        <v>35362981779.490891</v>
      </c>
      <c r="J1957" s="11">
        <v>357559</v>
      </c>
      <c r="K1957" s="11">
        <v>98901.109409890079</v>
      </c>
      <c r="L1957" s="12">
        <v>393064.96714505646</v>
      </c>
      <c r="M1957" s="11">
        <v>1655</v>
      </c>
      <c r="N1957" s="13"/>
      <c r="O1957" t="str">
        <f t="shared" si="69"/>
        <v/>
      </c>
    </row>
    <row r="1958" spans="1:15" hidden="1">
      <c r="A1958" s="41">
        <v>2.2025000000000001</v>
      </c>
      <c r="B1958" s="14">
        <v>45698</v>
      </c>
      <c r="C1958" s="8" t="s">
        <v>13</v>
      </c>
      <c r="D1958" s="8" t="s">
        <v>15</v>
      </c>
      <c r="E1958" s="8" t="s">
        <v>15</v>
      </c>
      <c r="F1958" s="9">
        <f t="shared" si="68"/>
        <v>-9300000</v>
      </c>
      <c r="G1958" s="9">
        <v>-93</v>
      </c>
      <c r="H1958" s="10">
        <v>-9992478</v>
      </c>
      <c r="I1958" s="11">
        <v>35353783976.315773</v>
      </c>
      <c r="J1958" s="11">
        <v>357466</v>
      </c>
      <c r="K1958" s="11">
        <v>98901.109409890079</v>
      </c>
      <c r="L1958" s="12">
        <v>794674.82488022186</v>
      </c>
      <c r="M1958" s="11">
        <v>1656</v>
      </c>
      <c r="N1958" s="13"/>
      <c r="O1958" t="str">
        <f t="shared" si="69"/>
        <v/>
      </c>
    </row>
    <row r="1959" spans="1:15" hidden="1">
      <c r="A1959" s="41">
        <v>2.2025000000000001</v>
      </c>
      <c r="B1959" s="14">
        <v>45698</v>
      </c>
      <c r="C1959" s="8" t="s">
        <v>13</v>
      </c>
      <c r="D1959" s="8" t="s">
        <v>15</v>
      </c>
      <c r="E1959" s="8" t="s">
        <v>15</v>
      </c>
      <c r="F1959" s="9">
        <f t="shared" si="68"/>
        <v>900000</v>
      </c>
      <c r="G1959" s="9">
        <v>9</v>
      </c>
      <c r="H1959" s="10">
        <v>966177</v>
      </c>
      <c r="I1959" s="11">
        <v>35354750153.315773</v>
      </c>
      <c r="J1959" s="11">
        <v>357475</v>
      </c>
      <c r="K1959" s="11">
        <v>98901.322199638496</v>
      </c>
      <c r="L1959" s="12">
        <v>0</v>
      </c>
      <c r="M1959" s="11">
        <v>1657</v>
      </c>
      <c r="N1959" s="13"/>
      <c r="O1959" t="str">
        <f t="shared" si="69"/>
        <v/>
      </c>
    </row>
    <row r="1960" spans="1:15" hidden="1">
      <c r="A1960" s="41">
        <v>2.2025000000000001</v>
      </c>
      <c r="B1960" s="14">
        <v>45698</v>
      </c>
      <c r="C1960" s="8" t="s">
        <v>13</v>
      </c>
      <c r="D1960" s="8" t="s">
        <v>15</v>
      </c>
      <c r="E1960" s="8" t="s">
        <v>15</v>
      </c>
      <c r="F1960" s="9">
        <f t="shared" si="68"/>
        <v>-46500000</v>
      </c>
      <c r="G1960" s="9">
        <v>-465</v>
      </c>
      <c r="H1960" s="10">
        <v>-49962390</v>
      </c>
      <c r="I1960" s="11">
        <v>35308761038.492943</v>
      </c>
      <c r="J1960" s="11">
        <v>357010</v>
      </c>
      <c r="K1960" s="11">
        <v>98901.322199638496</v>
      </c>
      <c r="L1960" s="12">
        <v>3973275.1771681011</v>
      </c>
      <c r="M1960" s="11">
        <v>1658</v>
      </c>
      <c r="N1960" s="13"/>
      <c r="O1960" t="str">
        <f t="shared" si="69"/>
        <v/>
      </c>
    </row>
    <row r="1961" spans="1:15" hidden="1">
      <c r="A1961" s="41">
        <v>2.2025000000000001</v>
      </c>
      <c r="B1961" s="14">
        <v>45698</v>
      </c>
      <c r="C1961" s="8" t="s">
        <v>13</v>
      </c>
      <c r="D1961" s="8" t="s">
        <v>15</v>
      </c>
      <c r="E1961" s="8" t="s">
        <v>15</v>
      </c>
      <c r="F1961" s="9">
        <f t="shared" si="68"/>
        <v>-3800000</v>
      </c>
      <c r="G1961" s="9">
        <v>-38</v>
      </c>
      <c r="H1961" s="10">
        <v>-4082948</v>
      </c>
      <c r="I1961" s="11">
        <v>35305002788.249359</v>
      </c>
      <c r="J1961" s="11">
        <v>356972</v>
      </c>
      <c r="K1961" s="11">
        <v>98901.322199638496</v>
      </c>
      <c r="L1961" s="12">
        <v>324697.75641373731</v>
      </c>
      <c r="M1961" s="11">
        <v>1659</v>
      </c>
      <c r="N1961" s="13"/>
      <c r="O1961" t="str">
        <f t="shared" si="69"/>
        <v/>
      </c>
    </row>
    <row r="1962" spans="1:15" hidden="1">
      <c r="A1962" s="41">
        <v>2.2025000000000001</v>
      </c>
      <c r="B1962" s="14">
        <v>45698</v>
      </c>
      <c r="C1962" s="8" t="s">
        <v>13</v>
      </c>
      <c r="D1962" s="8" t="s">
        <v>15</v>
      </c>
      <c r="E1962" s="8" t="s">
        <v>15</v>
      </c>
      <c r="F1962" s="9">
        <f t="shared" si="68"/>
        <v>-5100000</v>
      </c>
      <c r="G1962" s="9">
        <v>-51</v>
      </c>
      <c r="H1962" s="10">
        <v>-5479746</v>
      </c>
      <c r="I1962" s="11">
        <v>35299958820.817177</v>
      </c>
      <c r="J1962" s="11">
        <v>356921</v>
      </c>
      <c r="K1962" s="11">
        <v>98901.322199638496</v>
      </c>
      <c r="L1962" s="12">
        <v>435778.56781843677</v>
      </c>
      <c r="M1962" s="11">
        <v>1660</v>
      </c>
      <c r="N1962" s="13"/>
      <c r="O1962" t="str">
        <f t="shared" si="69"/>
        <v/>
      </c>
    </row>
    <row r="1963" spans="1:15" hidden="1">
      <c r="A1963" s="41">
        <v>2.2025000000000001</v>
      </c>
      <c r="B1963" s="14">
        <v>45698</v>
      </c>
      <c r="C1963" s="8" t="s">
        <v>13</v>
      </c>
      <c r="D1963" s="8" t="s">
        <v>14</v>
      </c>
      <c r="E1963" s="8" t="s">
        <v>14</v>
      </c>
      <c r="F1963" s="9">
        <f t="shared" si="68"/>
        <v>-9400000</v>
      </c>
      <c r="G1963" s="9">
        <v>-94</v>
      </c>
      <c r="H1963" s="10">
        <v>-9897730</v>
      </c>
      <c r="I1963" s="11">
        <v>18144541001.792347</v>
      </c>
      <c r="J1963" s="11">
        <v>181520</v>
      </c>
      <c r="K1963" s="11">
        <v>99958.908119173328</v>
      </c>
      <c r="L1963" s="12">
        <v>501592.63679770753</v>
      </c>
      <c r="M1963" s="11">
        <v>293</v>
      </c>
      <c r="N1963" s="13"/>
      <c r="O1963" t="str">
        <f t="shared" si="69"/>
        <v/>
      </c>
    </row>
    <row r="1964" spans="1:15" hidden="1">
      <c r="A1964" s="41">
        <v>2.2025000000000001</v>
      </c>
      <c r="B1964" s="14">
        <v>45698</v>
      </c>
      <c r="C1964" s="8" t="s">
        <v>13</v>
      </c>
      <c r="D1964" s="8" t="s">
        <v>15</v>
      </c>
      <c r="E1964" s="8" t="s">
        <v>15</v>
      </c>
      <c r="F1964" s="9">
        <f t="shared" si="68"/>
        <v>-37400000</v>
      </c>
      <c r="G1964" s="9">
        <v>-374</v>
      </c>
      <c r="H1964" s="10">
        <v>-40184804</v>
      </c>
      <c r="I1964" s="11">
        <v>35262969726.314514</v>
      </c>
      <c r="J1964" s="11">
        <v>356547</v>
      </c>
      <c r="K1964" s="11">
        <v>98901.322199638496</v>
      </c>
      <c r="L1964" s="12">
        <v>3195709.497335203</v>
      </c>
      <c r="M1964" s="11">
        <v>1661</v>
      </c>
      <c r="N1964" s="13"/>
      <c r="O1964" t="str">
        <f t="shared" si="69"/>
        <v/>
      </c>
    </row>
    <row r="1965" spans="1:15" hidden="1">
      <c r="A1965" s="41">
        <v>2.2025000000000001</v>
      </c>
      <c r="B1965" s="14">
        <v>45698</v>
      </c>
      <c r="C1965" s="8" t="s">
        <v>13</v>
      </c>
      <c r="D1965" s="8" t="s">
        <v>15</v>
      </c>
      <c r="E1965" s="8" t="s">
        <v>15</v>
      </c>
      <c r="F1965" s="9">
        <f t="shared" si="68"/>
        <v>-319400000</v>
      </c>
      <c r="G1965" s="9">
        <v>-3194</v>
      </c>
      <c r="H1965" s="10">
        <v>-343182524</v>
      </c>
      <c r="I1965" s="11">
        <v>34947078903.20887</v>
      </c>
      <c r="J1965" s="11">
        <v>353353</v>
      </c>
      <c r="K1965" s="11">
        <v>98901.322199638496</v>
      </c>
      <c r="L1965" s="12">
        <v>27291700.894354641</v>
      </c>
      <c r="M1965" s="11">
        <v>1662</v>
      </c>
      <c r="N1965" s="13"/>
      <c r="O1965" t="str">
        <f t="shared" si="69"/>
        <v/>
      </c>
    </row>
    <row r="1966" spans="1:15" hidden="1">
      <c r="A1966" s="41">
        <v>2.2025000000000001</v>
      </c>
      <c r="B1966" s="14">
        <v>45698</v>
      </c>
      <c r="C1966" s="8" t="s">
        <v>13</v>
      </c>
      <c r="D1966" s="8" t="s">
        <v>15</v>
      </c>
      <c r="E1966" s="8" t="s">
        <v>15</v>
      </c>
      <c r="F1966" s="9">
        <f t="shared" si="68"/>
        <v>-37200000</v>
      </c>
      <c r="G1966" s="9">
        <v>-372</v>
      </c>
      <c r="H1966" s="10">
        <v>-39969912</v>
      </c>
      <c r="I1966" s="11">
        <v>34910287611.350601</v>
      </c>
      <c r="J1966" s="11">
        <v>352981</v>
      </c>
      <c r="K1966" s="11">
        <v>98901.322199638496</v>
      </c>
      <c r="L1966" s="12">
        <v>3178620.1417344809</v>
      </c>
      <c r="M1966" s="11">
        <v>1663</v>
      </c>
      <c r="N1966" s="13"/>
      <c r="O1966" t="str">
        <f t="shared" si="69"/>
        <v/>
      </c>
    </row>
    <row r="1967" spans="1:15" hidden="1">
      <c r="A1967" s="41">
        <v>2.2025000000000001</v>
      </c>
      <c r="B1967" s="14">
        <v>45698</v>
      </c>
      <c r="C1967" s="8" t="s">
        <v>13</v>
      </c>
      <c r="D1967" s="8" t="s">
        <v>15</v>
      </c>
      <c r="E1967" s="8" t="s">
        <v>15</v>
      </c>
      <c r="F1967" s="9">
        <f t="shared" si="68"/>
        <v>-8800000</v>
      </c>
      <c r="G1967" s="9">
        <v>-88</v>
      </c>
      <c r="H1967" s="10">
        <v>-9455248</v>
      </c>
      <c r="I1967" s="11">
        <v>34901584294.997032</v>
      </c>
      <c r="J1967" s="11">
        <v>352893</v>
      </c>
      <c r="K1967" s="11">
        <v>98901.322199638496</v>
      </c>
      <c r="L1967" s="12">
        <v>751931.64643181302</v>
      </c>
      <c r="M1967" s="11">
        <v>1664</v>
      </c>
      <c r="N1967" s="13"/>
      <c r="O1967" t="str">
        <f t="shared" si="69"/>
        <v/>
      </c>
    </row>
    <row r="1968" spans="1:15" hidden="1">
      <c r="A1968" s="41">
        <v>2.2025000000000001</v>
      </c>
      <c r="B1968" s="14">
        <v>45698</v>
      </c>
      <c r="C1968" s="8" t="s">
        <v>13</v>
      </c>
      <c r="D1968" s="8" t="s">
        <v>15</v>
      </c>
      <c r="E1968" s="8" t="s">
        <v>15</v>
      </c>
      <c r="F1968" s="9">
        <f t="shared" si="68"/>
        <v>-900000</v>
      </c>
      <c r="G1968" s="9">
        <v>-9</v>
      </c>
      <c r="H1968" s="10">
        <v>-967014</v>
      </c>
      <c r="I1968" s="11">
        <v>34900694183.097237</v>
      </c>
      <c r="J1968" s="11">
        <v>352884</v>
      </c>
      <c r="K1968" s="11">
        <v>98901.322199638496</v>
      </c>
      <c r="L1968" s="12">
        <v>76902.100203253562</v>
      </c>
      <c r="M1968" s="11">
        <v>1665</v>
      </c>
      <c r="N1968" s="13"/>
      <c r="O1968" t="str">
        <f t="shared" si="69"/>
        <v/>
      </c>
    </row>
    <row r="1969" spans="1:15" hidden="1">
      <c r="A1969" s="41">
        <v>2.2025000000000001</v>
      </c>
      <c r="B1969" s="14">
        <v>45698</v>
      </c>
      <c r="C1969" s="8" t="s">
        <v>13</v>
      </c>
      <c r="D1969" s="8" t="s">
        <v>14</v>
      </c>
      <c r="E1969" s="8" t="s">
        <v>14</v>
      </c>
      <c r="F1969" s="9">
        <f t="shared" si="68"/>
        <v>-1100000</v>
      </c>
      <c r="G1969" s="9">
        <v>-11</v>
      </c>
      <c r="H1969" s="10">
        <v>-1158245</v>
      </c>
      <c r="I1969" s="11">
        <v>18143441453.803036</v>
      </c>
      <c r="J1969" s="11">
        <v>181509</v>
      </c>
      <c r="K1969" s="11">
        <v>99958.908119173328</v>
      </c>
      <c r="L1969" s="12">
        <v>58697.010689093499</v>
      </c>
      <c r="M1969" s="11">
        <v>294</v>
      </c>
      <c r="N1969" s="13"/>
      <c r="O1969" t="str">
        <f t="shared" si="69"/>
        <v/>
      </c>
    </row>
    <row r="1970" spans="1:15" hidden="1">
      <c r="A1970" s="41">
        <v>2.2025000000000001</v>
      </c>
      <c r="B1970" s="14">
        <v>45698</v>
      </c>
      <c r="C1970" s="8" t="s">
        <v>13</v>
      </c>
      <c r="D1970" s="8" t="s">
        <v>15</v>
      </c>
      <c r="E1970" s="8" t="s">
        <v>15</v>
      </c>
      <c r="F1970" s="9">
        <f t="shared" si="68"/>
        <v>-900000</v>
      </c>
      <c r="G1970" s="9">
        <v>-9</v>
      </c>
      <c r="H1970" s="10">
        <v>-967014</v>
      </c>
      <c r="I1970" s="11">
        <v>34899804071.197441</v>
      </c>
      <c r="J1970" s="11">
        <v>352875</v>
      </c>
      <c r="K1970" s="11">
        <v>98901.322199638496</v>
      </c>
      <c r="L1970" s="12">
        <v>76902.100203253562</v>
      </c>
      <c r="M1970" s="11">
        <v>1666</v>
      </c>
      <c r="N1970" s="13"/>
      <c r="O1970" t="str">
        <f t="shared" si="69"/>
        <v/>
      </c>
    </row>
    <row r="1971" spans="1:15" hidden="1">
      <c r="A1971" s="41">
        <v>2.2025000000000001</v>
      </c>
      <c r="B1971" s="14">
        <v>45698</v>
      </c>
      <c r="C1971" s="8" t="s">
        <v>13</v>
      </c>
      <c r="D1971" s="8" t="s">
        <v>14</v>
      </c>
      <c r="E1971" s="8" t="s">
        <v>14</v>
      </c>
      <c r="F1971" s="9">
        <f t="shared" si="68"/>
        <v>-900000</v>
      </c>
      <c r="G1971" s="9">
        <v>-9</v>
      </c>
      <c r="H1971" s="10">
        <v>-947655</v>
      </c>
      <c r="I1971" s="11">
        <v>18142541823.629963</v>
      </c>
      <c r="J1971" s="11">
        <v>181500</v>
      </c>
      <c r="K1971" s="11">
        <v>99958.908119173328</v>
      </c>
      <c r="L1971" s="12">
        <v>48024.826927440008</v>
      </c>
      <c r="M1971" s="11">
        <v>295</v>
      </c>
      <c r="N1971" s="13"/>
      <c r="O1971" t="str">
        <f t="shared" si="69"/>
        <v/>
      </c>
    </row>
    <row r="1972" spans="1:15" hidden="1">
      <c r="A1972" s="41">
        <v>2.2025000000000001</v>
      </c>
      <c r="B1972" s="14">
        <v>45698</v>
      </c>
      <c r="C1972" s="8" t="s">
        <v>13</v>
      </c>
      <c r="D1972" s="8" t="s">
        <v>15</v>
      </c>
      <c r="E1972" s="8" t="s">
        <v>15</v>
      </c>
      <c r="F1972" s="9">
        <f t="shared" si="68"/>
        <v>-24800000</v>
      </c>
      <c r="G1972" s="9">
        <v>-248</v>
      </c>
      <c r="H1972" s="10">
        <v>-26646608</v>
      </c>
      <c r="I1972" s="11">
        <v>34875276543.291931</v>
      </c>
      <c r="J1972" s="11">
        <v>352627</v>
      </c>
      <c r="K1972" s="11">
        <v>98901.322199638496</v>
      </c>
      <c r="L1972" s="12">
        <v>2119080.0944896527</v>
      </c>
      <c r="M1972" s="11">
        <v>1667</v>
      </c>
      <c r="N1972" s="13"/>
      <c r="O1972" t="str">
        <f t="shared" si="69"/>
        <v/>
      </c>
    </row>
    <row r="1973" spans="1:15" hidden="1">
      <c r="A1973" s="41">
        <v>2.2025000000000001</v>
      </c>
      <c r="B1973" s="14">
        <v>45698</v>
      </c>
      <c r="C1973" s="8" t="s">
        <v>13</v>
      </c>
      <c r="D1973" s="8" t="s">
        <v>15</v>
      </c>
      <c r="E1973" s="8" t="s">
        <v>15</v>
      </c>
      <c r="F1973" s="9">
        <f t="shared" si="68"/>
        <v>-13900000</v>
      </c>
      <c r="G1973" s="9">
        <v>-139</v>
      </c>
      <c r="H1973" s="10">
        <v>-14934994</v>
      </c>
      <c r="I1973" s="11">
        <v>34861529259.50618</v>
      </c>
      <c r="J1973" s="11">
        <v>352488</v>
      </c>
      <c r="K1973" s="11">
        <v>98901.322199638496</v>
      </c>
      <c r="L1973" s="12">
        <v>1187710.2142502498</v>
      </c>
      <c r="M1973" s="11">
        <v>1668</v>
      </c>
      <c r="N1973" s="13"/>
      <c r="O1973" t="str">
        <f t="shared" si="69"/>
        <v/>
      </c>
    </row>
    <row r="1974" spans="1:15" hidden="1">
      <c r="A1974" s="41">
        <v>2.2025000000000001</v>
      </c>
      <c r="B1974" s="14">
        <v>45698</v>
      </c>
      <c r="C1974" s="8" t="s">
        <v>13</v>
      </c>
      <c r="D1974" s="8" t="s">
        <v>15</v>
      </c>
      <c r="E1974" s="8" t="s">
        <v>15</v>
      </c>
      <c r="F1974" s="9">
        <f t="shared" si="68"/>
        <v>-1800000</v>
      </c>
      <c r="G1974" s="9">
        <v>-18</v>
      </c>
      <c r="H1974" s="10">
        <v>-1934028</v>
      </c>
      <c r="I1974" s="11">
        <v>34859749035.706589</v>
      </c>
      <c r="J1974" s="11">
        <v>352470</v>
      </c>
      <c r="K1974" s="11">
        <v>98901.322199638496</v>
      </c>
      <c r="L1974" s="12">
        <v>153804.20040650712</v>
      </c>
      <c r="M1974" s="11">
        <v>1669</v>
      </c>
      <c r="N1974" s="13"/>
      <c r="O1974" t="str">
        <f t="shared" si="69"/>
        <v/>
      </c>
    </row>
    <row r="1975" spans="1:15" hidden="1">
      <c r="A1975" s="41">
        <v>2.2025000000000001</v>
      </c>
      <c r="B1975" s="14">
        <v>45698</v>
      </c>
      <c r="C1975" s="8" t="s">
        <v>13</v>
      </c>
      <c r="D1975" s="8" t="s">
        <v>15</v>
      </c>
      <c r="E1975" s="8" t="s">
        <v>15</v>
      </c>
      <c r="F1975" s="9">
        <f t="shared" si="68"/>
        <v>-96300000</v>
      </c>
      <c r="G1975" s="9">
        <v>-963</v>
      </c>
      <c r="H1975" s="10">
        <v>-103470498</v>
      </c>
      <c r="I1975" s="11">
        <v>34764507062.428337</v>
      </c>
      <c r="J1975" s="11">
        <v>351507</v>
      </c>
      <c r="K1975" s="11">
        <v>98901.322199638496</v>
      </c>
      <c r="L1975" s="12">
        <v>8228524.7217481285</v>
      </c>
      <c r="M1975" s="11">
        <v>1670</v>
      </c>
      <c r="N1975" s="13"/>
      <c r="O1975" t="str">
        <f t="shared" si="69"/>
        <v/>
      </c>
    </row>
    <row r="1976" spans="1:15" hidden="1">
      <c r="A1976" s="41">
        <v>2.2025000000000001</v>
      </c>
      <c r="B1976" s="14">
        <v>45698</v>
      </c>
      <c r="C1976" s="8" t="s">
        <v>13</v>
      </c>
      <c r="D1976" s="8" t="s">
        <v>15</v>
      </c>
      <c r="E1976" s="8" t="s">
        <v>15</v>
      </c>
      <c r="F1976" s="9">
        <f t="shared" si="68"/>
        <v>-46500000</v>
      </c>
      <c r="G1976" s="9">
        <v>-465</v>
      </c>
      <c r="H1976" s="10">
        <v>-49962390</v>
      </c>
      <c r="I1976" s="11">
        <v>34718517947.605507</v>
      </c>
      <c r="J1976" s="11">
        <v>351042</v>
      </c>
      <c r="K1976" s="11">
        <v>98901.322199638496</v>
      </c>
      <c r="L1976" s="12">
        <v>3973275.1771681011</v>
      </c>
      <c r="M1976" s="11">
        <v>1671</v>
      </c>
      <c r="N1976" s="13"/>
      <c r="O1976" t="str">
        <f t="shared" si="69"/>
        <v/>
      </c>
    </row>
    <row r="1977" spans="1:15" hidden="1">
      <c r="A1977" s="41">
        <v>2.2025000000000001</v>
      </c>
      <c r="B1977" s="14">
        <v>45698</v>
      </c>
      <c r="C1977" s="8" t="s">
        <v>13</v>
      </c>
      <c r="D1977" s="8" t="s">
        <v>15</v>
      </c>
      <c r="E1977" s="8" t="s">
        <v>15</v>
      </c>
      <c r="F1977" s="9">
        <f t="shared" si="68"/>
        <v>-372000000</v>
      </c>
      <c r="G1977" s="9">
        <v>-3720</v>
      </c>
      <c r="H1977" s="10">
        <v>-399699120</v>
      </c>
      <c r="I1977" s="11">
        <v>34350605029.02285</v>
      </c>
      <c r="J1977" s="11">
        <v>347322</v>
      </c>
      <c r="K1977" s="11">
        <v>98901.322199638496</v>
      </c>
      <c r="L1977" s="12">
        <v>31786201.417344809</v>
      </c>
      <c r="M1977" s="11">
        <v>1672</v>
      </c>
      <c r="N1977" s="13"/>
      <c r="O1977" t="str">
        <f t="shared" si="69"/>
        <v/>
      </c>
    </row>
    <row r="1978" spans="1:15" hidden="1">
      <c r="A1978" s="41">
        <v>2.2025000000000001</v>
      </c>
      <c r="B1978" s="14">
        <v>45698</v>
      </c>
      <c r="C1978" s="8" t="s">
        <v>13</v>
      </c>
      <c r="D1978" s="8" t="s">
        <v>15</v>
      </c>
      <c r="E1978" s="8" t="s">
        <v>15</v>
      </c>
      <c r="F1978" s="9">
        <f t="shared" si="68"/>
        <v>900000</v>
      </c>
      <c r="G1978" s="9">
        <v>9</v>
      </c>
      <c r="H1978" s="10">
        <v>964755</v>
      </c>
      <c r="I1978" s="11">
        <v>34351569784.02285</v>
      </c>
      <c r="J1978" s="11">
        <v>347331</v>
      </c>
      <c r="K1978" s="11">
        <v>98901.537104441726</v>
      </c>
      <c r="L1978" s="12">
        <v>0</v>
      </c>
      <c r="M1978" s="11">
        <v>1673</v>
      </c>
      <c r="N1978" s="13"/>
      <c r="O1978" t="str">
        <f t="shared" si="69"/>
        <v/>
      </c>
    </row>
    <row r="1979" spans="1:15" hidden="1">
      <c r="A1979" s="41">
        <v>2.2025000000000001</v>
      </c>
      <c r="B1979" s="14">
        <v>45698</v>
      </c>
      <c r="C1979" s="8" t="s">
        <v>13</v>
      </c>
      <c r="D1979" s="8" t="s">
        <v>15</v>
      </c>
      <c r="E1979" s="8" t="s">
        <v>15</v>
      </c>
      <c r="F1979" s="9">
        <f t="shared" si="68"/>
        <v>-1900000</v>
      </c>
      <c r="G1979" s="9">
        <v>-19</v>
      </c>
      <c r="H1979" s="10">
        <v>-2041474</v>
      </c>
      <c r="I1979" s="11">
        <v>34349690654.817867</v>
      </c>
      <c r="J1979" s="11">
        <v>347312</v>
      </c>
      <c r="K1979" s="11">
        <v>98901.537104441726</v>
      </c>
      <c r="L1979" s="12">
        <v>162344.79501560726</v>
      </c>
      <c r="M1979" s="11">
        <v>1674</v>
      </c>
      <c r="N1979" s="13"/>
      <c r="O1979" t="str">
        <f t="shared" si="69"/>
        <v/>
      </c>
    </row>
    <row r="1980" spans="1:15" hidden="1">
      <c r="A1980" s="41">
        <v>2.2025000000000001</v>
      </c>
      <c r="B1980" s="14">
        <v>45698</v>
      </c>
      <c r="C1980" s="8" t="s">
        <v>13</v>
      </c>
      <c r="D1980" s="8" t="s">
        <v>15</v>
      </c>
      <c r="E1980" s="8" t="s">
        <v>15</v>
      </c>
      <c r="F1980" s="9">
        <f t="shared" si="68"/>
        <v>-353400000</v>
      </c>
      <c r="G1980" s="9">
        <v>-3534</v>
      </c>
      <c r="H1980" s="10">
        <v>-379714164</v>
      </c>
      <c r="I1980" s="11">
        <v>34000172622.690769</v>
      </c>
      <c r="J1980" s="11">
        <v>343778</v>
      </c>
      <c r="K1980" s="11">
        <v>98901.537104441726</v>
      </c>
      <c r="L1980" s="12">
        <v>30196131.87290293</v>
      </c>
      <c r="M1980" s="11">
        <v>1675</v>
      </c>
      <c r="N1980" s="13"/>
      <c r="O1980" t="str">
        <f t="shared" si="69"/>
        <v/>
      </c>
    </row>
    <row r="1981" spans="1:15" hidden="1">
      <c r="A1981" s="41">
        <v>2.2025000000000001</v>
      </c>
      <c r="B1981" s="14">
        <v>45698</v>
      </c>
      <c r="C1981" s="8" t="s">
        <v>13</v>
      </c>
      <c r="D1981" s="8" t="s">
        <v>15</v>
      </c>
      <c r="E1981" s="8" t="s">
        <v>15</v>
      </c>
      <c r="F1981" s="9">
        <f t="shared" si="68"/>
        <v>-372200000</v>
      </c>
      <c r="G1981" s="9">
        <v>-3722</v>
      </c>
      <c r="H1981" s="10">
        <v>-399914012</v>
      </c>
      <c r="I1981" s="11">
        <v>33632061101.588036</v>
      </c>
      <c r="J1981" s="11">
        <v>340056</v>
      </c>
      <c r="K1981" s="11">
        <v>98901.537104441726</v>
      </c>
      <c r="L1981" s="12">
        <v>31802490.897267878</v>
      </c>
      <c r="M1981" s="11">
        <v>1676</v>
      </c>
      <c r="N1981" s="13"/>
      <c r="O1981" t="str">
        <f t="shared" si="69"/>
        <v/>
      </c>
    </row>
    <row r="1982" spans="1:15" hidden="1">
      <c r="A1982" s="41">
        <v>2.2025000000000001</v>
      </c>
      <c r="B1982" s="14">
        <v>45698</v>
      </c>
      <c r="C1982" s="8" t="s">
        <v>13</v>
      </c>
      <c r="D1982" s="8" t="s">
        <v>15</v>
      </c>
      <c r="E1982" s="8" t="s">
        <v>15</v>
      </c>
      <c r="F1982" s="9">
        <f t="shared" si="68"/>
        <v>-900000</v>
      </c>
      <c r="G1982" s="9">
        <v>-9</v>
      </c>
      <c r="H1982" s="10">
        <v>-967014</v>
      </c>
      <c r="I1982" s="11">
        <v>33631170987.754097</v>
      </c>
      <c r="J1982" s="11">
        <v>340047</v>
      </c>
      <c r="K1982" s="11">
        <v>98901.537104441726</v>
      </c>
      <c r="L1982" s="12">
        <v>76900.166060024407</v>
      </c>
      <c r="M1982" s="11">
        <v>1677</v>
      </c>
      <c r="N1982" s="13"/>
      <c r="O1982" t="str">
        <f t="shared" si="69"/>
        <v/>
      </c>
    </row>
    <row r="1983" spans="1:15" hidden="1">
      <c r="A1983" s="41">
        <v>2.2025000000000001</v>
      </c>
      <c r="B1983" s="14">
        <v>45698</v>
      </c>
      <c r="C1983" s="8" t="s">
        <v>13</v>
      </c>
      <c r="D1983" s="8" t="s">
        <v>15</v>
      </c>
      <c r="E1983" s="8" t="s">
        <v>15</v>
      </c>
      <c r="F1983" s="9">
        <f t="shared" si="68"/>
        <v>-16500000</v>
      </c>
      <c r="G1983" s="9">
        <v>-165</v>
      </c>
      <c r="H1983" s="10">
        <v>-17728590</v>
      </c>
      <c r="I1983" s="11">
        <v>33614852234.131863</v>
      </c>
      <c r="J1983" s="11">
        <v>339882</v>
      </c>
      <c r="K1983" s="11">
        <v>98901.537104441726</v>
      </c>
      <c r="L1983" s="12">
        <v>1409836.3777671158</v>
      </c>
      <c r="M1983" s="11">
        <v>1678</v>
      </c>
      <c r="N1983" s="13"/>
      <c r="O1983" t="str">
        <f t="shared" si="69"/>
        <v/>
      </c>
    </row>
    <row r="1984" spans="1:15" hidden="1">
      <c r="A1984" s="41">
        <v>2.2025000000000001</v>
      </c>
      <c r="B1984" s="14">
        <v>45698</v>
      </c>
      <c r="C1984" s="8" t="s">
        <v>13</v>
      </c>
      <c r="D1984" s="8" t="s">
        <v>15</v>
      </c>
      <c r="E1984" s="8" t="s">
        <v>15</v>
      </c>
      <c r="F1984" s="9">
        <f t="shared" si="68"/>
        <v>-205700000</v>
      </c>
      <c r="G1984" s="9">
        <v>-2057</v>
      </c>
      <c r="H1984" s="10">
        <v>-221016422</v>
      </c>
      <c r="I1984" s="11">
        <v>33411411772.308025</v>
      </c>
      <c r="J1984" s="11">
        <v>337825</v>
      </c>
      <c r="K1984" s="11">
        <v>98901.537104441726</v>
      </c>
      <c r="L1984" s="12">
        <v>17575960.176163375</v>
      </c>
      <c r="M1984" s="11">
        <v>1679</v>
      </c>
      <c r="N1984" s="13"/>
      <c r="O1984" t="str">
        <f t="shared" si="69"/>
        <v/>
      </c>
    </row>
    <row r="1985" spans="1:15" hidden="1">
      <c r="A1985" s="41">
        <v>2.2025000000000001</v>
      </c>
      <c r="B1985" s="14">
        <v>45698</v>
      </c>
      <c r="C1985" s="8" t="s">
        <v>13</v>
      </c>
      <c r="D1985" s="8" t="s">
        <v>14</v>
      </c>
      <c r="E1985" s="8" t="s">
        <v>14</v>
      </c>
      <c r="F1985" s="9">
        <f t="shared" si="68"/>
        <v>-1800000</v>
      </c>
      <c r="G1985" s="9">
        <v>-18</v>
      </c>
      <c r="H1985" s="10">
        <v>-1895310</v>
      </c>
      <c r="I1985" s="11">
        <v>18140742563.283817</v>
      </c>
      <c r="J1985" s="11">
        <v>181482</v>
      </c>
      <c r="K1985" s="11">
        <v>99958.908119173328</v>
      </c>
      <c r="L1985" s="12">
        <v>96049.653854880016</v>
      </c>
      <c r="M1985" s="11">
        <v>296</v>
      </c>
      <c r="N1985" s="13"/>
      <c r="O1985" t="str">
        <f t="shared" si="69"/>
        <v/>
      </c>
    </row>
    <row r="1986" spans="1:15" hidden="1">
      <c r="A1986" s="41">
        <v>2.2025000000000001</v>
      </c>
      <c r="B1986" s="14">
        <v>45698</v>
      </c>
      <c r="C1986" s="8" t="s">
        <v>13</v>
      </c>
      <c r="D1986" s="8" t="s">
        <v>15</v>
      </c>
      <c r="E1986" s="8" t="s">
        <v>15</v>
      </c>
      <c r="F1986" s="9">
        <f t="shared" si="68"/>
        <v>-1400000</v>
      </c>
      <c r="G1986" s="9">
        <v>-14</v>
      </c>
      <c r="H1986" s="10">
        <v>-1504244</v>
      </c>
      <c r="I1986" s="11">
        <v>33410027150.788563</v>
      </c>
      <c r="J1986" s="11">
        <v>337811</v>
      </c>
      <c r="K1986" s="11">
        <v>98901.537104441726</v>
      </c>
      <c r="L1986" s="12">
        <v>119622.48053781595</v>
      </c>
      <c r="M1986" s="11">
        <v>1680</v>
      </c>
      <c r="N1986" s="13"/>
      <c r="O1986" t="str">
        <f t="shared" si="69"/>
        <v/>
      </c>
    </row>
    <row r="1987" spans="1:15" hidden="1">
      <c r="A1987" s="41">
        <v>2.2025000000000001</v>
      </c>
      <c r="B1987" s="14">
        <v>45698</v>
      </c>
      <c r="C1987" s="8" t="s">
        <v>13</v>
      </c>
      <c r="D1987" s="8" t="s">
        <v>14</v>
      </c>
      <c r="E1987" s="8" t="s">
        <v>14</v>
      </c>
      <c r="F1987" s="9">
        <f t="shared" si="68"/>
        <v>-75800000</v>
      </c>
      <c r="G1987" s="9">
        <v>-758</v>
      </c>
      <c r="H1987" s="10">
        <v>-79813610</v>
      </c>
      <c r="I1987" s="11">
        <v>18064973710.929485</v>
      </c>
      <c r="J1987" s="11">
        <v>180724</v>
      </c>
      <c r="K1987" s="11">
        <v>99958.908119173328</v>
      </c>
      <c r="L1987" s="12">
        <v>4044757.6456666142</v>
      </c>
      <c r="M1987" s="11">
        <v>297</v>
      </c>
      <c r="N1987" s="13"/>
      <c r="O1987" t="str">
        <f t="shared" si="69"/>
        <v/>
      </c>
    </row>
    <row r="1988" spans="1:15" hidden="1">
      <c r="A1988" s="41">
        <v>2.2025000000000001</v>
      </c>
      <c r="B1988" s="14">
        <v>45698</v>
      </c>
      <c r="C1988" s="8" t="s">
        <v>13</v>
      </c>
      <c r="D1988" s="8" t="s">
        <v>14</v>
      </c>
      <c r="E1988" s="8" t="s">
        <v>14</v>
      </c>
      <c r="F1988" s="9">
        <f t="shared" si="68"/>
        <v>100000</v>
      </c>
      <c r="G1988" s="9">
        <v>1</v>
      </c>
      <c r="H1988" s="10">
        <v>105159</v>
      </c>
      <c r="I1988" s="11">
        <v>18065078869.929485</v>
      </c>
      <c r="J1988" s="11">
        <v>180725</v>
      </c>
      <c r="K1988" s="11">
        <v>99958.936892679398</v>
      </c>
      <c r="L1988" s="12">
        <v>0</v>
      </c>
      <c r="M1988" s="11">
        <v>298</v>
      </c>
      <c r="N1988" s="13"/>
      <c r="O1988" t="str">
        <f t="shared" si="69"/>
        <v/>
      </c>
    </row>
    <row r="1989" spans="1:15" hidden="1">
      <c r="A1989" s="41">
        <v>2.2025000000000001</v>
      </c>
      <c r="B1989" s="14">
        <v>45698</v>
      </c>
      <c r="C1989" s="8" t="s">
        <v>13</v>
      </c>
      <c r="D1989" s="8" t="s">
        <v>15</v>
      </c>
      <c r="E1989" s="8" t="s">
        <v>15</v>
      </c>
      <c r="F1989" s="9">
        <f t="shared" si="68"/>
        <v>-60400000</v>
      </c>
      <c r="G1989" s="9">
        <v>-604</v>
      </c>
      <c r="H1989" s="10">
        <v>-64897384</v>
      </c>
      <c r="I1989" s="11">
        <v>33350290622.37748</v>
      </c>
      <c r="J1989" s="11">
        <v>337207</v>
      </c>
      <c r="K1989" s="11">
        <v>98901.537104441726</v>
      </c>
      <c r="L1989" s="12">
        <v>5160855.5889171958</v>
      </c>
      <c r="M1989" s="11">
        <v>1681</v>
      </c>
      <c r="N1989" s="13"/>
      <c r="O1989" t="str">
        <f t="shared" si="69"/>
        <v/>
      </c>
    </row>
    <row r="1990" spans="1:15" hidden="1">
      <c r="A1990" s="41">
        <v>2.2025000000000001</v>
      </c>
      <c r="B1990" s="14">
        <v>45698</v>
      </c>
      <c r="C1990" s="8" t="s">
        <v>13</v>
      </c>
      <c r="D1990" s="8" t="s">
        <v>15</v>
      </c>
      <c r="E1990" s="8" t="s">
        <v>15</v>
      </c>
      <c r="F1990" s="9">
        <f t="shared" si="68"/>
        <v>-4600000</v>
      </c>
      <c r="G1990" s="9">
        <v>-46</v>
      </c>
      <c r="H1990" s="10">
        <v>-4942516</v>
      </c>
      <c r="I1990" s="11">
        <v>33345741151.670673</v>
      </c>
      <c r="J1990" s="11">
        <v>337161</v>
      </c>
      <c r="K1990" s="11">
        <v>98901.537104441726</v>
      </c>
      <c r="L1990" s="12">
        <v>393045.29319568072</v>
      </c>
      <c r="M1990" s="11">
        <v>1682</v>
      </c>
      <c r="N1990" s="13"/>
      <c r="O1990" t="str">
        <f t="shared" si="69"/>
        <v/>
      </c>
    </row>
    <row r="1991" spans="1:15" hidden="1">
      <c r="A1991" s="41">
        <v>2.2025000000000001</v>
      </c>
      <c r="B1991" s="14">
        <v>45698</v>
      </c>
      <c r="C1991" s="8" t="s">
        <v>13</v>
      </c>
      <c r="D1991" s="8" t="s">
        <v>15</v>
      </c>
      <c r="E1991" s="8" t="s">
        <v>15</v>
      </c>
      <c r="F1991" s="9">
        <f t="shared" si="68"/>
        <v>-9300000</v>
      </c>
      <c r="G1991" s="9">
        <v>-93</v>
      </c>
      <c r="H1991" s="10">
        <v>-9992478</v>
      </c>
      <c r="I1991" s="11">
        <v>33336543308.719959</v>
      </c>
      <c r="J1991" s="11">
        <v>337068</v>
      </c>
      <c r="K1991" s="11">
        <v>98901.537104441726</v>
      </c>
      <c r="L1991" s="12">
        <v>794635.04928691871</v>
      </c>
      <c r="M1991" s="11">
        <v>1683</v>
      </c>
      <c r="N1991" s="13"/>
      <c r="O1991" t="str">
        <f t="shared" si="69"/>
        <v/>
      </c>
    </row>
    <row r="1992" spans="1:15" hidden="1">
      <c r="A1992" s="41">
        <v>2.2025000000000001</v>
      </c>
      <c r="B1992" s="14">
        <v>45698</v>
      </c>
      <c r="C1992" s="8" t="s">
        <v>13</v>
      </c>
      <c r="D1992" s="8" t="s">
        <v>15</v>
      </c>
      <c r="E1992" s="8" t="s">
        <v>15</v>
      </c>
      <c r="F1992" s="9">
        <f t="shared" si="68"/>
        <v>-900000</v>
      </c>
      <c r="G1992" s="9">
        <v>-9</v>
      </c>
      <c r="H1992" s="10">
        <v>-967014</v>
      </c>
      <c r="I1992" s="11">
        <v>33335653194.886021</v>
      </c>
      <c r="J1992" s="11">
        <v>337059</v>
      </c>
      <c r="K1992" s="11">
        <v>98901.537104441726</v>
      </c>
      <c r="L1992" s="12">
        <v>76900.166060024407</v>
      </c>
      <c r="M1992" s="11">
        <v>1684</v>
      </c>
      <c r="N1992" s="13"/>
      <c r="O1992" t="str">
        <f t="shared" si="69"/>
        <v/>
      </c>
    </row>
    <row r="1993" spans="1:15" hidden="1">
      <c r="A1993" s="41">
        <v>2.2025000000000001</v>
      </c>
      <c r="B1993" s="14">
        <v>45698</v>
      </c>
      <c r="C1993" s="8" t="s">
        <v>13</v>
      </c>
      <c r="D1993" s="8" t="s">
        <v>15</v>
      </c>
      <c r="E1993" s="8" t="s">
        <v>15</v>
      </c>
      <c r="F1993" s="9">
        <f t="shared" si="68"/>
        <v>-2700000</v>
      </c>
      <c r="G1993" s="9">
        <v>-27</v>
      </c>
      <c r="H1993" s="10">
        <v>-2901042</v>
      </c>
      <c r="I1993" s="11">
        <v>33332982853.384201</v>
      </c>
      <c r="J1993" s="11">
        <v>337032</v>
      </c>
      <c r="K1993" s="11">
        <v>98901.537104441726</v>
      </c>
      <c r="L1993" s="12">
        <v>230700.49818007322</v>
      </c>
      <c r="M1993" s="11">
        <v>1685</v>
      </c>
      <c r="N1993" s="13"/>
      <c r="O1993" t="str">
        <f t="shared" si="69"/>
        <v/>
      </c>
    </row>
    <row r="1994" spans="1:15" hidden="1">
      <c r="A1994" s="41">
        <v>2.2025000000000001</v>
      </c>
      <c r="B1994" s="14">
        <v>45698</v>
      </c>
      <c r="C1994" s="8" t="s">
        <v>13</v>
      </c>
      <c r="D1994" s="8" t="s">
        <v>14</v>
      </c>
      <c r="E1994" s="8" t="s">
        <v>14</v>
      </c>
      <c r="F1994" s="9">
        <f t="shared" ref="F1994:F2057" si="70">100000*G1994</f>
        <v>-9400000</v>
      </c>
      <c r="G1994" s="9">
        <v>-94</v>
      </c>
      <c r="H1994" s="10">
        <v>-9897730</v>
      </c>
      <c r="I1994" s="11">
        <v>18055682729.861572</v>
      </c>
      <c r="J1994" s="11">
        <v>180631</v>
      </c>
      <c r="K1994" s="11">
        <v>99958.936892679398</v>
      </c>
      <c r="L1994" s="12">
        <v>501589.93208813667</v>
      </c>
      <c r="M1994" s="11">
        <v>299</v>
      </c>
      <c r="N1994" s="13"/>
      <c r="O1994" t="str">
        <f t="shared" si="69"/>
        <v/>
      </c>
    </row>
    <row r="1995" spans="1:15" hidden="1">
      <c r="A1995" s="41">
        <v>2.2025000000000001</v>
      </c>
      <c r="B1995" s="14">
        <v>45698</v>
      </c>
      <c r="C1995" s="8" t="s">
        <v>13</v>
      </c>
      <c r="D1995" s="8" t="s">
        <v>15</v>
      </c>
      <c r="E1995" s="8" t="s">
        <v>15</v>
      </c>
      <c r="F1995" s="9">
        <f t="shared" si="70"/>
        <v>-9300000</v>
      </c>
      <c r="G1995" s="9">
        <v>-93</v>
      </c>
      <c r="H1995" s="10">
        <v>-9992478</v>
      </c>
      <c r="I1995" s="11">
        <v>33323785010.433487</v>
      </c>
      <c r="J1995" s="11">
        <v>336939</v>
      </c>
      <c r="K1995" s="11">
        <v>98901.537104441726</v>
      </c>
      <c r="L1995" s="12">
        <v>794635.04928691871</v>
      </c>
      <c r="M1995" s="11">
        <v>1686</v>
      </c>
      <c r="N1995" s="13"/>
      <c r="O1995" t="str">
        <f t="shared" si="69"/>
        <v/>
      </c>
    </row>
    <row r="1996" spans="1:15" hidden="1">
      <c r="A1996" s="41">
        <v>2.2025000000000001</v>
      </c>
      <c r="B1996" s="14">
        <v>45698</v>
      </c>
      <c r="C1996" s="8" t="s">
        <v>13</v>
      </c>
      <c r="D1996" s="8" t="s">
        <v>15</v>
      </c>
      <c r="E1996" s="8" t="s">
        <v>15</v>
      </c>
      <c r="F1996" s="9">
        <f t="shared" si="70"/>
        <v>-1800000</v>
      </c>
      <c r="G1996" s="9">
        <v>-18</v>
      </c>
      <c r="H1996" s="10">
        <v>-1934028</v>
      </c>
      <c r="I1996" s="11">
        <v>33322004782.765606</v>
      </c>
      <c r="J1996" s="11">
        <v>336921</v>
      </c>
      <c r="K1996" s="11">
        <v>98901.537104441726</v>
      </c>
      <c r="L1996" s="12">
        <v>153800.33212004881</v>
      </c>
      <c r="M1996" s="11">
        <v>1687</v>
      </c>
      <c r="N1996" s="13"/>
      <c r="O1996" t="str">
        <f t="shared" si="69"/>
        <v/>
      </c>
    </row>
    <row r="1997" spans="1:15" hidden="1">
      <c r="A1997" s="41">
        <v>2.2025000000000001</v>
      </c>
      <c r="B1997" s="14">
        <v>45698</v>
      </c>
      <c r="C1997" s="8" t="s">
        <v>13</v>
      </c>
      <c r="D1997" s="8" t="s">
        <v>14</v>
      </c>
      <c r="E1997" s="8" t="s">
        <v>14</v>
      </c>
      <c r="F1997" s="9">
        <f t="shared" si="70"/>
        <v>-900000</v>
      </c>
      <c r="G1997" s="9">
        <v>-9</v>
      </c>
      <c r="H1997" s="10">
        <v>-947655</v>
      </c>
      <c r="I1997" s="11">
        <v>18054783099.429539</v>
      </c>
      <c r="J1997" s="11">
        <v>180622</v>
      </c>
      <c r="K1997" s="11">
        <v>99958.936892679398</v>
      </c>
      <c r="L1997" s="12">
        <v>48024.567965885391</v>
      </c>
      <c r="M1997" s="11">
        <v>300</v>
      </c>
      <c r="N1997" s="13"/>
      <c r="O1997" t="str">
        <f t="shared" si="69"/>
        <v/>
      </c>
    </row>
    <row r="1998" spans="1:15" hidden="1">
      <c r="A1998" s="41">
        <v>2.2025000000000001</v>
      </c>
      <c r="B1998" s="14">
        <v>45698</v>
      </c>
      <c r="C1998" s="8" t="s">
        <v>13</v>
      </c>
      <c r="D1998" s="8" t="s">
        <v>15</v>
      </c>
      <c r="E1998" s="8" t="s">
        <v>15</v>
      </c>
      <c r="F1998" s="9">
        <f t="shared" si="70"/>
        <v>-38200000</v>
      </c>
      <c r="G1998" s="9">
        <v>-382</v>
      </c>
      <c r="H1998" s="10">
        <v>-41044372</v>
      </c>
      <c r="I1998" s="11">
        <v>33284224395.591709</v>
      </c>
      <c r="J1998" s="11">
        <v>336539</v>
      </c>
      <c r="K1998" s="11">
        <v>98901.537104441726</v>
      </c>
      <c r="L1998" s="12">
        <v>3263984.8261032626</v>
      </c>
      <c r="M1998" s="11">
        <v>1688</v>
      </c>
      <c r="N1998" s="13"/>
      <c r="O1998" t="str">
        <f t="shared" si="69"/>
        <v/>
      </c>
    </row>
    <row r="1999" spans="1:15" hidden="1">
      <c r="A1999" s="41">
        <v>2.2025000000000001</v>
      </c>
      <c r="B1999" s="14">
        <v>45698</v>
      </c>
      <c r="C1999" s="8" t="s">
        <v>13</v>
      </c>
      <c r="D1999" s="8" t="s">
        <v>15</v>
      </c>
      <c r="E1999" s="8" t="s">
        <v>15</v>
      </c>
      <c r="F1999" s="9">
        <f t="shared" si="70"/>
        <v>-26400000</v>
      </c>
      <c r="G1999" s="9">
        <v>-264</v>
      </c>
      <c r="H1999" s="10">
        <v>-28365744</v>
      </c>
      <c r="I1999" s="11">
        <v>33258114389.796135</v>
      </c>
      <c r="J1999" s="11">
        <v>336275</v>
      </c>
      <c r="K1999" s="11">
        <v>98901.537104441726</v>
      </c>
      <c r="L1999" s="12">
        <v>2255738.2044273838</v>
      </c>
      <c r="M1999" s="11">
        <v>1689</v>
      </c>
      <c r="N1999" s="13"/>
      <c r="O1999" t="str">
        <f t="shared" si="69"/>
        <v/>
      </c>
    </row>
    <row r="2000" spans="1:15" hidden="1">
      <c r="A2000" s="41">
        <v>2.2025000000000001</v>
      </c>
      <c r="B2000" s="14">
        <v>45698</v>
      </c>
      <c r="C2000" s="8" t="s">
        <v>13</v>
      </c>
      <c r="D2000" s="8" t="s">
        <v>15</v>
      </c>
      <c r="E2000" s="8" t="s">
        <v>15</v>
      </c>
      <c r="F2000" s="9">
        <f t="shared" si="70"/>
        <v>-10700000</v>
      </c>
      <c r="G2000" s="9">
        <v>-107</v>
      </c>
      <c r="H2000" s="10">
        <v>-11496722</v>
      </c>
      <c r="I2000" s="11">
        <v>33247531925.325958</v>
      </c>
      <c r="J2000" s="11">
        <v>336168</v>
      </c>
      <c r="K2000" s="11">
        <v>98901.537104441726</v>
      </c>
      <c r="L2000" s="12">
        <v>914257.5298247356</v>
      </c>
      <c r="M2000" s="11">
        <v>1690</v>
      </c>
      <c r="N2000" s="13"/>
      <c r="O2000" t="str">
        <f t="shared" ref="O2000:O2063" si="71">IF(M2000=_xlfn.MAXIFS(M:M,D:D,D2000),"X","")</f>
        <v/>
      </c>
    </row>
    <row r="2001" spans="1:15" hidden="1">
      <c r="A2001" s="41">
        <v>2.2025000000000001</v>
      </c>
      <c r="B2001" s="14">
        <v>45698</v>
      </c>
      <c r="C2001" s="8" t="s">
        <v>13</v>
      </c>
      <c r="D2001" s="8" t="s">
        <v>15</v>
      </c>
      <c r="E2001" s="8" t="s">
        <v>15</v>
      </c>
      <c r="F2001" s="9">
        <f t="shared" si="70"/>
        <v>-83700000</v>
      </c>
      <c r="G2001" s="9">
        <v>-837</v>
      </c>
      <c r="H2001" s="10">
        <v>-89932302</v>
      </c>
      <c r="I2001" s="11">
        <v>33164751338.769539</v>
      </c>
      <c r="J2001" s="11">
        <v>335331</v>
      </c>
      <c r="K2001" s="11">
        <v>98901.537104441726</v>
      </c>
      <c r="L2001" s="12">
        <v>7151715.4435822815</v>
      </c>
      <c r="M2001" s="11">
        <v>1691</v>
      </c>
      <c r="N2001" s="13"/>
      <c r="O2001" t="str">
        <f t="shared" si="71"/>
        <v/>
      </c>
    </row>
    <row r="2002" spans="1:15" hidden="1">
      <c r="A2002" s="41">
        <v>2.2025000000000001</v>
      </c>
      <c r="B2002" s="14">
        <v>45698</v>
      </c>
      <c r="C2002" s="8" t="s">
        <v>13</v>
      </c>
      <c r="D2002" s="8" t="s">
        <v>15</v>
      </c>
      <c r="E2002" s="8" t="s">
        <v>15</v>
      </c>
      <c r="F2002" s="9">
        <f t="shared" si="70"/>
        <v>7200000</v>
      </c>
      <c r="G2002" s="9">
        <v>72</v>
      </c>
      <c r="H2002" s="10">
        <v>7272000</v>
      </c>
      <c r="I2002" s="11">
        <v>33172023338.769539</v>
      </c>
      <c r="J2002" s="11">
        <v>335403</v>
      </c>
      <c r="K2002" s="11">
        <v>98901.987575452629</v>
      </c>
      <c r="L2002" s="12">
        <v>0</v>
      </c>
      <c r="M2002" s="11">
        <v>1692</v>
      </c>
      <c r="N2002" s="13"/>
      <c r="O2002" t="str">
        <f t="shared" si="71"/>
        <v/>
      </c>
    </row>
    <row r="2003" spans="1:15" hidden="1">
      <c r="A2003" s="41">
        <v>2.2025000000000001</v>
      </c>
      <c r="B2003" s="14">
        <v>45698</v>
      </c>
      <c r="C2003" s="8" t="s">
        <v>13</v>
      </c>
      <c r="D2003" s="8" t="s">
        <v>15</v>
      </c>
      <c r="E2003" s="8" t="s">
        <v>15</v>
      </c>
      <c r="F2003" s="9">
        <f t="shared" si="70"/>
        <v>80000000</v>
      </c>
      <c r="G2003" s="9">
        <v>800</v>
      </c>
      <c r="H2003" s="10">
        <v>80800000</v>
      </c>
      <c r="I2003" s="11">
        <v>33252823338.769539</v>
      </c>
      <c r="J2003" s="11">
        <v>336203</v>
      </c>
      <c r="K2003" s="11">
        <v>98906.97982697816</v>
      </c>
      <c r="L2003" s="12">
        <v>0</v>
      </c>
      <c r="M2003" s="11">
        <v>1693</v>
      </c>
      <c r="N2003" s="13"/>
      <c r="O2003" t="str">
        <f t="shared" si="71"/>
        <v/>
      </c>
    </row>
    <row r="2004" spans="1:15" hidden="1">
      <c r="A2004" s="41">
        <v>2.2025000000000001</v>
      </c>
      <c r="B2004" s="14">
        <v>45698</v>
      </c>
      <c r="C2004" s="8" t="s">
        <v>13</v>
      </c>
      <c r="D2004" s="8" t="s">
        <v>15</v>
      </c>
      <c r="E2004" s="8" t="s">
        <v>15</v>
      </c>
      <c r="F2004" s="9">
        <f t="shared" si="70"/>
        <v>160000000</v>
      </c>
      <c r="G2004" s="9">
        <v>1600</v>
      </c>
      <c r="H2004" s="10">
        <v>161600000</v>
      </c>
      <c r="I2004" s="11">
        <v>33414423338.769539</v>
      </c>
      <c r="J2004" s="11">
        <v>337803</v>
      </c>
      <c r="K2004" s="11">
        <v>98916.893392804501</v>
      </c>
      <c r="L2004" s="12">
        <v>0</v>
      </c>
      <c r="M2004" s="11">
        <v>1694</v>
      </c>
      <c r="N2004" s="13"/>
      <c r="O2004" t="str">
        <f t="shared" si="71"/>
        <v/>
      </c>
    </row>
    <row r="2005" spans="1:15" hidden="1">
      <c r="A2005" s="41">
        <v>2.2025000000000001</v>
      </c>
      <c r="B2005" s="14">
        <v>45699</v>
      </c>
      <c r="C2005" s="8" t="s">
        <v>13</v>
      </c>
      <c r="D2005" s="8" t="s">
        <v>15</v>
      </c>
      <c r="E2005" s="8" t="s">
        <v>15</v>
      </c>
      <c r="F2005" s="9">
        <f t="shared" si="70"/>
        <v>3700000</v>
      </c>
      <c r="G2005" s="9">
        <v>37</v>
      </c>
      <c r="H2005" s="10">
        <v>3973726</v>
      </c>
      <c r="I2005" s="11">
        <v>33418397064.769539</v>
      </c>
      <c r="J2005" s="11">
        <v>337840</v>
      </c>
      <c r="K2005" s="11">
        <v>98917.82223765552</v>
      </c>
      <c r="L2005" s="12">
        <v>0</v>
      </c>
      <c r="M2005" s="11">
        <v>1695</v>
      </c>
      <c r="N2005" s="13"/>
      <c r="O2005" t="str">
        <f t="shared" si="71"/>
        <v/>
      </c>
    </row>
    <row r="2006" spans="1:15" hidden="1">
      <c r="A2006" s="41">
        <v>2.2025000000000001</v>
      </c>
      <c r="B2006" s="14">
        <v>45699</v>
      </c>
      <c r="C2006" s="8" t="s">
        <v>13</v>
      </c>
      <c r="D2006" s="8" t="s">
        <v>15</v>
      </c>
      <c r="E2006" s="8" t="s">
        <v>15</v>
      </c>
      <c r="F2006" s="9">
        <f t="shared" si="70"/>
        <v>-1000000</v>
      </c>
      <c r="G2006" s="9">
        <v>-10</v>
      </c>
      <c r="H2006" s="10">
        <v>-1074650</v>
      </c>
      <c r="I2006" s="11">
        <v>33417407886.547161</v>
      </c>
      <c r="J2006" s="11">
        <v>337830</v>
      </c>
      <c r="K2006" s="11">
        <v>98917.82223765552</v>
      </c>
      <c r="L2006" s="12">
        <v>85471.777623444796</v>
      </c>
      <c r="M2006" s="11">
        <v>1696</v>
      </c>
      <c r="N2006" s="13"/>
      <c r="O2006" t="str">
        <f t="shared" si="71"/>
        <v/>
      </c>
    </row>
    <row r="2007" spans="1:15" hidden="1">
      <c r="A2007" s="41">
        <v>2.2025000000000001</v>
      </c>
      <c r="B2007" s="14">
        <v>45699</v>
      </c>
      <c r="C2007" s="8" t="s">
        <v>13</v>
      </c>
      <c r="D2007" s="8" t="s">
        <v>15</v>
      </c>
      <c r="E2007" s="8" t="s">
        <v>15</v>
      </c>
      <c r="F2007" s="9">
        <f t="shared" si="70"/>
        <v>-46500000</v>
      </c>
      <c r="G2007" s="9">
        <v>-465</v>
      </c>
      <c r="H2007" s="10">
        <v>-49971225</v>
      </c>
      <c r="I2007" s="11">
        <v>33371411099.20665</v>
      </c>
      <c r="J2007" s="11">
        <v>337365</v>
      </c>
      <c r="K2007" s="11">
        <v>98917.82223765552</v>
      </c>
      <c r="L2007" s="12">
        <v>3974437.659490183</v>
      </c>
      <c r="M2007" s="11">
        <v>1697</v>
      </c>
      <c r="N2007" s="13"/>
      <c r="O2007" t="str">
        <f t="shared" si="71"/>
        <v/>
      </c>
    </row>
    <row r="2008" spans="1:15" hidden="1">
      <c r="A2008" s="41">
        <v>2.2025000000000001</v>
      </c>
      <c r="B2008" s="14">
        <v>45699</v>
      </c>
      <c r="C2008" s="8" t="s">
        <v>13</v>
      </c>
      <c r="D2008" s="8" t="s">
        <v>14</v>
      </c>
      <c r="E2008" s="8" t="s">
        <v>14</v>
      </c>
      <c r="F2008" s="9">
        <f t="shared" si="70"/>
        <v>-1800000</v>
      </c>
      <c r="G2008" s="9">
        <v>-18</v>
      </c>
      <c r="H2008" s="10">
        <v>-1895652</v>
      </c>
      <c r="I2008" s="11">
        <v>18052983838.565472</v>
      </c>
      <c r="J2008" s="11">
        <v>180604</v>
      </c>
      <c r="K2008" s="11">
        <v>99958.936892679398</v>
      </c>
      <c r="L2008" s="12">
        <v>96391.135931770783</v>
      </c>
      <c r="M2008" s="11">
        <v>301</v>
      </c>
      <c r="N2008" s="13"/>
      <c r="O2008" t="str">
        <f t="shared" si="71"/>
        <v/>
      </c>
    </row>
    <row r="2009" spans="1:15" hidden="1">
      <c r="A2009" s="41">
        <v>2.2025000000000001</v>
      </c>
      <c r="B2009" s="14">
        <v>45699</v>
      </c>
      <c r="C2009" s="8" t="s">
        <v>13</v>
      </c>
      <c r="D2009" s="8" t="s">
        <v>14</v>
      </c>
      <c r="E2009" s="8" t="s">
        <v>14</v>
      </c>
      <c r="F2009" s="9">
        <f t="shared" si="70"/>
        <v>-1800000</v>
      </c>
      <c r="G2009" s="9">
        <v>-18</v>
      </c>
      <c r="H2009" s="10">
        <v>-1895652</v>
      </c>
      <c r="I2009" s="11">
        <v>18051184577.701405</v>
      </c>
      <c r="J2009" s="11">
        <v>180586</v>
      </c>
      <c r="K2009" s="11">
        <v>99958.936892679398</v>
      </c>
      <c r="L2009" s="12">
        <v>96391.135931770783</v>
      </c>
      <c r="M2009" s="11">
        <v>302</v>
      </c>
      <c r="N2009" s="13"/>
      <c r="O2009" t="str">
        <f t="shared" si="71"/>
        <v/>
      </c>
    </row>
    <row r="2010" spans="1:15" hidden="1">
      <c r="A2010" s="41">
        <v>2.2025000000000001</v>
      </c>
      <c r="B2010" s="14">
        <v>45699</v>
      </c>
      <c r="C2010" s="8" t="s">
        <v>13</v>
      </c>
      <c r="D2010" s="8" t="s">
        <v>15</v>
      </c>
      <c r="E2010" s="8" t="s">
        <v>15</v>
      </c>
      <c r="F2010" s="9">
        <f t="shared" si="70"/>
        <v>-1000000</v>
      </c>
      <c r="G2010" s="9">
        <v>-10</v>
      </c>
      <c r="H2010" s="10">
        <v>-1074650</v>
      </c>
      <c r="I2010" s="11">
        <v>33370421920.984272</v>
      </c>
      <c r="J2010" s="11">
        <v>337355</v>
      </c>
      <c r="K2010" s="11">
        <v>98917.82223765552</v>
      </c>
      <c r="L2010" s="12">
        <v>85471.777623444796</v>
      </c>
      <c r="M2010" s="11">
        <v>1698</v>
      </c>
      <c r="N2010" s="13"/>
      <c r="O2010" t="str">
        <f t="shared" si="71"/>
        <v/>
      </c>
    </row>
    <row r="2011" spans="1:15" hidden="1">
      <c r="A2011" s="41">
        <v>2.2025000000000001</v>
      </c>
      <c r="B2011" s="14">
        <v>45699</v>
      </c>
      <c r="C2011" s="8" t="s">
        <v>13</v>
      </c>
      <c r="D2011" s="8" t="s">
        <v>15</v>
      </c>
      <c r="E2011" s="8" t="s">
        <v>15</v>
      </c>
      <c r="F2011" s="9">
        <f t="shared" si="70"/>
        <v>-7900000</v>
      </c>
      <c r="G2011" s="9">
        <v>-79</v>
      </c>
      <c r="H2011" s="10">
        <v>-8489735</v>
      </c>
      <c r="I2011" s="11">
        <v>33362607413.027496</v>
      </c>
      <c r="J2011" s="11">
        <v>337276</v>
      </c>
      <c r="K2011" s="11">
        <v>98917.82223765552</v>
      </c>
      <c r="L2011" s="12">
        <v>675227.04322521389</v>
      </c>
      <c r="M2011" s="11">
        <v>1699</v>
      </c>
      <c r="N2011" s="13"/>
      <c r="O2011" t="str">
        <f t="shared" si="71"/>
        <v/>
      </c>
    </row>
    <row r="2012" spans="1:15" hidden="1">
      <c r="A2012" s="41">
        <v>2.2025000000000001</v>
      </c>
      <c r="B2012" s="14">
        <v>45699</v>
      </c>
      <c r="C2012" s="8" t="s">
        <v>13</v>
      </c>
      <c r="D2012" s="8" t="s">
        <v>15</v>
      </c>
      <c r="E2012" s="8" t="s">
        <v>15</v>
      </c>
      <c r="F2012" s="9">
        <f t="shared" si="70"/>
        <v>-14800000</v>
      </c>
      <c r="G2012" s="9">
        <v>-148</v>
      </c>
      <c r="H2012" s="10">
        <v>-15904820</v>
      </c>
      <c r="I2012" s="11">
        <v>33347967575.336323</v>
      </c>
      <c r="J2012" s="11">
        <v>337128</v>
      </c>
      <c r="K2012" s="11">
        <v>98917.82223765552</v>
      </c>
      <c r="L2012" s="12">
        <v>1264982.308826983</v>
      </c>
      <c r="M2012" s="11">
        <v>1700</v>
      </c>
      <c r="N2012" s="13"/>
      <c r="O2012" t="str">
        <f t="shared" si="71"/>
        <v/>
      </c>
    </row>
    <row r="2013" spans="1:15" hidden="1">
      <c r="A2013" s="41">
        <v>2.2025000000000001</v>
      </c>
      <c r="B2013" s="14">
        <v>45699</v>
      </c>
      <c r="C2013" s="8" t="s">
        <v>13</v>
      </c>
      <c r="D2013" s="8" t="s">
        <v>14</v>
      </c>
      <c r="E2013" s="8" t="s">
        <v>14</v>
      </c>
      <c r="F2013" s="9">
        <f t="shared" si="70"/>
        <v>-18900000</v>
      </c>
      <c r="G2013" s="9">
        <v>-189</v>
      </c>
      <c r="H2013" s="10">
        <v>-19904346</v>
      </c>
      <c r="I2013" s="11">
        <v>18032292338.628689</v>
      </c>
      <c r="J2013" s="11">
        <v>180397</v>
      </c>
      <c r="K2013" s="11">
        <v>99958.936892679398</v>
      </c>
      <c r="L2013" s="12">
        <v>1012106.9272835925</v>
      </c>
      <c r="M2013" s="11">
        <v>303</v>
      </c>
      <c r="N2013" s="13"/>
      <c r="O2013" t="str">
        <f t="shared" si="71"/>
        <v/>
      </c>
    </row>
    <row r="2014" spans="1:15" hidden="1">
      <c r="A2014" s="41">
        <v>2.2025000000000001</v>
      </c>
      <c r="B2014" s="14">
        <v>45699</v>
      </c>
      <c r="C2014" s="8" t="s">
        <v>13</v>
      </c>
      <c r="D2014" s="8" t="s">
        <v>15</v>
      </c>
      <c r="E2014" s="8" t="s">
        <v>15</v>
      </c>
      <c r="F2014" s="9">
        <f t="shared" si="70"/>
        <v>-66400000</v>
      </c>
      <c r="G2014" s="9">
        <v>-664</v>
      </c>
      <c r="H2014" s="10">
        <v>-71356760</v>
      </c>
      <c r="I2014" s="11">
        <v>33282286141.370518</v>
      </c>
      <c r="J2014" s="11">
        <v>336464</v>
      </c>
      <c r="K2014" s="11">
        <v>98917.82223765552</v>
      </c>
      <c r="L2014" s="12">
        <v>5675326.0341967344</v>
      </c>
      <c r="M2014" s="11">
        <v>1701</v>
      </c>
      <c r="N2014" s="13"/>
      <c r="O2014" t="str">
        <f t="shared" si="71"/>
        <v/>
      </c>
    </row>
    <row r="2015" spans="1:15" hidden="1">
      <c r="A2015" s="41">
        <v>2.2025000000000001</v>
      </c>
      <c r="B2015" s="14">
        <v>45699</v>
      </c>
      <c r="C2015" s="8" t="s">
        <v>13</v>
      </c>
      <c r="D2015" s="8" t="s">
        <v>15</v>
      </c>
      <c r="E2015" s="8" t="s">
        <v>15</v>
      </c>
      <c r="F2015" s="9">
        <f t="shared" si="70"/>
        <v>-1800000</v>
      </c>
      <c r="G2015" s="9">
        <v>-18</v>
      </c>
      <c r="H2015" s="10">
        <v>-1934370</v>
      </c>
      <c r="I2015" s="11">
        <v>33280505620.57024</v>
      </c>
      <c r="J2015" s="11">
        <v>336446</v>
      </c>
      <c r="K2015" s="11">
        <v>98917.82223765552</v>
      </c>
      <c r="L2015" s="12">
        <v>153849.19972220063</v>
      </c>
      <c r="M2015" s="11">
        <v>1702</v>
      </c>
      <c r="N2015" s="13"/>
      <c r="O2015" t="str">
        <f t="shared" si="71"/>
        <v/>
      </c>
    </row>
    <row r="2016" spans="1:15" hidden="1">
      <c r="A2016" s="41">
        <v>2.2025000000000001</v>
      </c>
      <c r="B2016" s="14">
        <v>45699</v>
      </c>
      <c r="C2016" s="8" t="s">
        <v>13</v>
      </c>
      <c r="D2016" s="8" t="s">
        <v>15</v>
      </c>
      <c r="E2016" s="8" t="s">
        <v>15</v>
      </c>
      <c r="F2016" s="9">
        <f t="shared" si="70"/>
        <v>-1800000</v>
      </c>
      <c r="G2016" s="9">
        <v>-18</v>
      </c>
      <c r="H2016" s="10">
        <v>-1934370</v>
      </c>
      <c r="I2016" s="11">
        <v>33278725099.769962</v>
      </c>
      <c r="J2016" s="11">
        <v>336428</v>
      </c>
      <c r="K2016" s="11">
        <v>98917.82223765552</v>
      </c>
      <c r="L2016" s="12">
        <v>153849.19972220063</v>
      </c>
      <c r="M2016" s="11">
        <v>1703</v>
      </c>
      <c r="N2016" s="13"/>
      <c r="O2016" t="str">
        <f t="shared" si="71"/>
        <v/>
      </c>
    </row>
    <row r="2017" spans="1:15" hidden="1">
      <c r="A2017" s="41">
        <v>2.2025000000000001</v>
      </c>
      <c r="B2017" s="14">
        <v>45699</v>
      </c>
      <c r="C2017" s="8" t="s">
        <v>13</v>
      </c>
      <c r="D2017" s="8" t="s">
        <v>15</v>
      </c>
      <c r="E2017" s="8" t="s">
        <v>15</v>
      </c>
      <c r="F2017" s="9">
        <f t="shared" si="70"/>
        <v>-1800000</v>
      </c>
      <c r="G2017" s="9">
        <v>-18</v>
      </c>
      <c r="H2017" s="10">
        <v>-1934370</v>
      </c>
      <c r="I2017" s="11">
        <v>33276944578.969685</v>
      </c>
      <c r="J2017" s="11">
        <v>336410</v>
      </c>
      <c r="K2017" s="11">
        <v>98917.82223765552</v>
      </c>
      <c r="L2017" s="12">
        <v>153849.19972220063</v>
      </c>
      <c r="M2017" s="11">
        <v>1704</v>
      </c>
      <c r="N2017" s="13"/>
      <c r="O2017" t="str">
        <f t="shared" si="71"/>
        <v/>
      </c>
    </row>
    <row r="2018" spans="1:15" hidden="1">
      <c r="A2018" s="41">
        <v>2.2025000000000001</v>
      </c>
      <c r="B2018" s="14">
        <v>45699</v>
      </c>
      <c r="C2018" s="8" t="s">
        <v>13</v>
      </c>
      <c r="D2018" s="8" t="s">
        <v>15</v>
      </c>
      <c r="E2018" s="8" t="s">
        <v>15</v>
      </c>
      <c r="F2018" s="9">
        <f t="shared" si="70"/>
        <v>-1800000</v>
      </c>
      <c r="G2018" s="9">
        <v>-18</v>
      </c>
      <c r="H2018" s="10">
        <v>-1934370</v>
      </c>
      <c r="I2018" s="11">
        <v>33275164058.169407</v>
      </c>
      <c r="J2018" s="11">
        <v>336392</v>
      </c>
      <c r="K2018" s="11">
        <v>98917.82223765552</v>
      </c>
      <c r="L2018" s="12">
        <v>153849.19972220063</v>
      </c>
      <c r="M2018" s="11">
        <v>1705</v>
      </c>
      <c r="N2018" s="13"/>
      <c r="O2018" t="str">
        <f t="shared" si="71"/>
        <v/>
      </c>
    </row>
    <row r="2019" spans="1:15" hidden="1">
      <c r="A2019" s="41">
        <v>2.2025000000000001</v>
      </c>
      <c r="B2019" s="14">
        <v>45699</v>
      </c>
      <c r="C2019" s="8" t="s">
        <v>13</v>
      </c>
      <c r="D2019" s="8" t="s">
        <v>15</v>
      </c>
      <c r="E2019" s="8" t="s">
        <v>15</v>
      </c>
      <c r="F2019" s="9">
        <f t="shared" si="70"/>
        <v>-1800000</v>
      </c>
      <c r="G2019" s="9">
        <v>-18</v>
      </c>
      <c r="H2019" s="10">
        <v>-1934370</v>
      </c>
      <c r="I2019" s="11">
        <v>33273383537.369129</v>
      </c>
      <c r="J2019" s="11">
        <v>336374</v>
      </c>
      <c r="K2019" s="11">
        <v>98917.82223765552</v>
      </c>
      <c r="L2019" s="12">
        <v>153849.19972220063</v>
      </c>
      <c r="M2019" s="11">
        <v>1706</v>
      </c>
      <c r="N2019" s="13"/>
      <c r="O2019" t="str">
        <f t="shared" si="71"/>
        <v/>
      </c>
    </row>
    <row r="2020" spans="1:15" hidden="1">
      <c r="A2020" s="41">
        <v>2.2025000000000001</v>
      </c>
      <c r="B2020" s="14">
        <v>45699</v>
      </c>
      <c r="C2020" s="8" t="s">
        <v>13</v>
      </c>
      <c r="D2020" s="8" t="s">
        <v>15</v>
      </c>
      <c r="E2020" s="8" t="s">
        <v>15</v>
      </c>
      <c r="F2020" s="9">
        <f t="shared" si="70"/>
        <v>-1800000</v>
      </c>
      <c r="G2020" s="9">
        <v>-18</v>
      </c>
      <c r="H2020" s="10">
        <v>-1934370</v>
      </c>
      <c r="I2020" s="11">
        <v>33271603016.568851</v>
      </c>
      <c r="J2020" s="11">
        <v>336356</v>
      </c>
      <c r="K2020" s="11">
        <v>98917.82223765552</v>
      </c>
      <c r="L2020" s="12">
        <v>153849.19972220063</v>
      </c>
      <c r="M2020" s="11">
        <v>1707</v>
      </c>
      <c r="N2020" s="13"/>
      <c r="O2020" t="str">
        <f t="shared" si="71"/>
        <v/>
      </c>
    </row>
    <row r="2021" spans="1:15" hidden="1">
      <c r="A2021" s="41">
        <v>2.2025000000000001</v>
      </c>
      <c r="B2021" s="14">
        <v>45699</v>
      </c>
      <c r="C2021" s="8" t="s">
        <v>13</v>
      </c>
      <c r="D2021" s="8" t="s">
        <v>15</v>
      </c>
      <c r="E2021" s="8" t="s">
        <v>15</v>
      </c>
      <c r="F2021" s="9">
        <f t="shared" si="70"/>
        <v>-1900000</v>
      </c>
      <c r="G2021" s="9">
        <v>-19</v>
      </c>
      <c r="H2021" s="10">
        <v>-2041835</v>
      </c>
      <c r="I2021" s="11">
        <v>33269723577.946335</v>
      </c>
      <c r="J2021" s="11">
        <v>336337</v>
      </c>
      <c r="K2021" s="11">
        <v>98917.82223765552</v>
      </c>
      <c r="L2021" s="12">
        <v>162396.37748454511</v>
      </c>
      <c r="M2021" s="11">
        <v>1708</v>
      </c>
      <c r="N2021" s="13"/>
      <c r="O2021" t="str">
        <f t="shared" si="71"/>
        <v/>
      </c>
    </row>
    <row r="2022" spans="1:15" hidden="1">
      <c r="A2022" s="41">
        <v>2.2025000000000001</v>
      </c>
      <c r="B2022" s="14">
        <v>45699</v>
      </c>
      <c r="C2022" s="8" t="s">
        <v>13</v>
      </c>
      <c r="D2022" s="8" t="s">
        <v>15</v>
      </c>
      <c r="E2022" s="8" t="s">
        <v>15</v>
      </c>
      <c r="F2022" s="9">
        <f t="shared" si="70"/>
        <v>-900000</v>
      </c>
      <c r="G2022" s="9">
        <v>-9</v>
      </c>
      <c r="H2022" s="10">
        <v>-967185</v>
      </c>
      <c r="I2022" s="11">
        <v>33268833317.546196</v>
      </c>
      <c r="J2022" s="11">
        <v>336328</v>
      </c>
      <c r="K2022" s="11">
        <v>98917.82223765552</v>
      </c>
      <c r="L2022" s="12">
        <v>76924.599861100316</v>
      </c>
      <c r="M2022" s="11">
        <v>1709</v>
      </c>
      <c r="N2022" s="13"/>
      <c r="O2022" t="str">
        <f t="shared" si="71"/>
        <v/>
      </c>
    </row>
    <row r="2023" spans="1:15" hidden="1">
      <c r="A2023" s="41">
        <v>2.2025000000000001</v>
      </c>
      <c r="B2023" s="14">
        <v>45699</v>
      </c>
      <c r="C2023" s="8" t="s">
        <v>13</v>
      </c>
      <c r="D2023" s="8" t="s">
        <v>15</v>
      </c>
      <c r="E2023" s="8" t="s">
        <v>15</v>
      </c>
      <c r="F2023" s="9">
        <f t="shared" si="70"/>
        <v>-74400000</v>
      </c>
      <c r="G2023" s="9">
        <v>-744</v>
      </c>
      <c r="H2023" s="10">
        <v>-79953960</v>
      </c>
      <c r="I2023" s="11">
        <v>33195238457.80138</v>
      </c>
      <c r="J2023" s="11">
        <v>335584</v>
      </c>
      <c r="K2023" s="11">
        <v>98917.82223765552</v>
      </c>
      <c r="L2023" s="12">
        <v>6359100.2551842928</v>
      </c>
      <c r="M2023" s="11">
        <v>1710</v>
      </c>
      <c r="N2023" s="13"/>
      <c r="O2023" t="str">
        <f t="shared" si="71"/>
        <v/>
      </c>
    </row>
    <row r="2024" spans="1:15" hidden="1">
      <c r="A2024" s="41">
        <v>2.2025000000000001</v>
      </c>
      <c r="B2024" s="14">
        <v>45699</v>
      </c>
      <c r="C2024" s="8" t="s">
        <v>13</v>
      </c>
      <c r="D2024" s="8" t="s">
        <v>15</v>
      </c>
      <c r="E2024" s="8" t="s">
        <v>15</v>
      </c>
      <c r="F2024" s="9">
        <f t="shared" si="70"/>
        <v>-5100000</v>
      </c>
      <c r="G2024" s="9">
        <v>-51</v>
      </c>
      <c r="H2024" s="10">
        <v>-5480715</v>
      </c>
      <c r="I2024" s="11">
        <v>33190193648.86726</v>
      </c>
      <c r="J2024" s="11">
        <v>335533</v>
      </c>
      <c r="K2024" s="11">
        <v>98917.82223765552</v>
      </c>
      <c r="L2024" s="12">
        <v>435906.06587956846</v>
      </c>
      <c r="M2024" s="11">
        <v>1711</v>
      </c>
      <c r="N2024" s="13"/>
      <c r="O2024" t="str">
        <f t="shared" si="71"/>
        <v/>
      </c>
    </row>
    <row r="2025" spans="1:15" hidden="1">
      <c r="A2025" s="41">
        <v>2.2025000000000001</v>
      </c>
      <c r="B2025" s="14">
        <v>45699</v>
      </c>
      <c r="C2025" s="8" t="s">
        <v>13</v>
      </c>
      <c r="D2025" s="8" t="s">
        <v>15</v>
      </c>
      <c r="E2025" s="8" t="s">
        <v>15</v>
      </c>
      <c r="F2025" s="9">
        <f t="shared" si="70"/>
        <v>-4700000</v>
      </c>
      <c r="G2025" s="9">
        <v>-47</v>
      </c>
      <c r="H2025" s="10">
        <v>-5050855</v>
      </c>
      <c r="I2025" s="11">
        <v>33185544511.222092</v>
      </c>
      <c r="J2025" s="11">
        <v>335486</v>
      </c>
      <c r="K2025" s="11">
        <v>98917.82223765552</v>
      </c>
      <c r="L2025" s="12">
        <v>401717.35483019054</v>
      </c>
      <c r="M2025" s="11">
        <v>1712</v>
      </c>
      <c r="N2025" s="13"/>
      <c r="O2025" t="str">
        <f t="shared" si="71"/>
        <v/>
      </c>
    </row>
    <row r="2026" spans="1:15" hidden="1">
      <c r="A2026" s="41">
        <v>2.2025000000000001</v>
      </c>
      <c r="B2026" s="14">
        <v>45699</v>
      </c>
      <c r="C2026" s="8" t="s">
        <v>13</v>
      </c>
      <c r="D2026" s="8" t="s">
        <v>15</v>
      </c>
      <c r="E2026" s="8" t="s">
        <v>15</v>
      </c>
      <c r="F2026" s="9">
        <f t="shared" si="70"/>
        <v>900000</v>
      </c>
      <c r="G2026" s="9">
        <v>9</v>
      </c>
      <c r="H2026" s="10">
        <v>966114</v>
      </c>
      <c r="I2026" s="11">
        <v>33186510625.222092</v>
      </c>
      <c r="J2026" s="11">
        <v>335495</v>
      </c>
      <c r="K2026" s="11">
        <v>98918.048332231745</v>
      </c>
      <c r="L2026" s="12">
        <v>0</v>
      </c>
      <c r="M2026" s="11">
        <v>1713</v>
      </c>
      <c r="N2026" s="13"/>
      <c r="O2026" t="str">
        <f t="shared" si="71"/>
        <v/>
      </c>
    </row>
    <row r="2027" spans="1:15" hidden="1">
      <c r="A2027" s="41">
        <v>2.2025000000000001</v>
      </c>
      <c r="B2027" s="14">
        <v>45699</v>
      </c>
      <c r="C2027" s="8" t="s">
        <v>13</v>
      </c>
      <c r="D2027" s="8" t="s">
        <v>15</v>
      </c>
      <c r="E2027" s="8" t="s">
        <v>15</v>
      </c>
      <c r="F2027" s="9">
        <f t="shared" si="70"/>
        <v>-9300000</v>
      </c>
      <c r="G2027" s="9">
        <v>-93</v>
      </c>
      <c r="H2027" s="10">
        <v>-9994245</v>
      </c>
      <c r="I2027" s="11">
        <v>33177311246.727196</v>
      </c>
      <c r="J2027" s="11">
        <v>335402</v>
      </c>
      <c r="K2027" s="11">
        <v>98918.048332231745</v>
      </c>
      <c r="L2027" s="12">
        <v>794866.50510244817</v>
      </c>
      <c r="M2027" s="11">
        <v>1714</v>
      </c>
      <c r="N2027" s="13"/>
      <c r="O2027" t="str">
        <f t="shared" si="71"/>
        <v/>
      </c>
    </row>
    <row r="2028" spans="1:15" hidden="1">
      <c r="A2028" s="41">
        <v>2.2025000000000001</v>
      </c>
      <c r="B2028" s="14">
        <v>45699</v>
      </c>
      <c r="C2028" s="8" t="s">
        <v>13</v>
      </c>
      <c r="D2028" s="8" t="s">
        <v>14</v>
      </c>
      <c r="E2028" s="8" t="s">
        <v>14</v>
      </c>
      <c r="F2028" s="9">
        <f t="shared" si="70"/>
        <v>-1800000</v>
      </c>
      <c r="G2028" s="9">
        <v>-18</v>
      </c>
      <c r="H2028" s="10">
        <v>-1895652</v>
      </c>
      <c r="I2028" s="11">
        <v>18030493077.764622</v>
      </c>
      <c r="J2028" s="11">
        <v>180379</v>
      </c>
      <c r="K2028" s="11">
        <v>99958.936892679398</v>
      </c>
      <c r="L2028" s="12">
        <v>96391.135931770783</v>
      </c>
      <c r="M2028" s="11">
        <v>304</v>
      </c>
      <c r="N2028" s="13"/>
      <c r="O2028" t="str">
        <f t="shared" si="71"/>
        <v/>
      </c>
    </row>
    <row r="2029" spans="1:15" hidden="1">
      <c r="A2029" s="41">
        <v>2.2025000000000001</v>
      </c>
      <c r="B2029" s="14">
        <v>45699</v>
      </c>
      <c r="C2029" s="8" t="s">
        <v>13</v>
      </c>
      <c r="D2029" s="8" t="s">
        <v>15</v>
      </c>
      <c r="E2029" s="8" t="s">
        <v>15</v>
      </c>
      <c r="F2029" s="9">
        <f t="shared" si="70"/>
        <v>-238100000</v>
      </c>
      <c r="G2029" s="9">
        <v>-2381</v>
      </c>
      <c r="H2029" s="10">
        <v>-255874165</v>
      </c>
      <c r="I2029" s="11">
        <v>32941787373.648151</v>
      </c>
      <c r="J2029" s="11">
        <v>333021</v>
      </c>
      <c r="K2029" s="11">
        <v>98918.048332231745</v>
      </c>
      <c r="L2029" s="12">
        <v>20350291.920956224</v>
      </c>
      <c r="M2029" s="11">
        <v>1715</v>
      </c>
      <c r="N2029" s="13"/>
      <c r="O2029" t="str">
        <f t="shared" si="71"/>
        <v/>
      </c>
    </row>
    <row r="2030" spans="1:15" hidden="1">
      <c r="A2030" s="41">
        <v>2.2025000000000001</v>
      </c>
      <c r="B2030" s="14">
        <v>45699</v>
      </c>
      <c r="C2030" s="8" t="s">
        <v>13</v>
      </c>
      <c r="D2030" s="8" t="s">
        <v>14</v>
      </c>
      <c r="E2030" s="8" t="s">
        <v>14</v>
      </c>
      <c r="F2030" s="9">
        <f t="shared" si="70"/>
        <v>-4700000</v>
      </c>
      <c r="G2030" s="9">
        <v>-47</v>
      </c>
      <c r="H2030" s="10">
        <v>-4949758</v>
      </c>
      <c r="I2030" s="11">
        <v>18025795007.730667</v>
      </c>
      <c r="J2030" s="11">
        <v>180332</v>
      </c>
      <c r="K2030" s="11">
        <v>99958.936892679398</v>
      </c>
      <c r="L2030" s="12">
        <v>251687.96604406834</v>
      </c>
      <c r="M2030" s="11">
        <v>305</v>
      </c>
      <c r="N2030" s="13"/>
      <c r="O2030" t="str">
        <f t="shared" si="71"/>
        <v/>
      </c>
    </row>
    <row r="2031" spans="1:15" hidden="1">
      <c r="A2031" s="41">
        <v>2.2025000000000001</v>
      </c>
      <c r="B2031" s="14">
        <v>45699</v>
      </c>
      <c r="C2031" s="8" t="s">
        <v>13</v>
      </c>
      <c r="D2031" s="8" t="s">
        <v>15</v>
      </c>
      <c r="E2031" s="8" t="s">
        <v>15</v>
      </c>
      <c r="F2031" s="9">
        <f t="shared" si="70"/>
        <v>-2700000</v>
      </c>
      <c r="G2031" s="9">
        <v>-27</v>
      </c>
      <c r="H2031" s="10">
        <v>-2901555</v>
      </c>
      <c r="I2031" s="11">
        <v>32939116586.343182</v>
      </c>
      <c r="J2031" s="11">
        <v>332994</v>
      </c>
      <c r="K2031" s="11">
        <v>98918.048332231745</v>
      </c>
      <c r="L2031" s="12">
        <v>230767.69502974302</v>
      </c>
      <c r="M2031" s="11">
        <v>1716</v>
      </c>
      <c r="N2031" s="13"/>
      <c r="O2031" t="str">
        <f t="shared" si="71"/>
        <v/>
      </c>
    </row>
    <row r="2032" spans="1:15" hidden="1">
      <c r="A2032" s="41">
        <v>2.2025000000000001</v>
      </c>
      <c r="B2032" s="14">
        <v>45699</v>
      </c>
      <c r="C2032" s="8" t="s">
        <v>13</v>
      </c>
      <c r="D2032" s="8" t="s">
        <v>15</v>
      </c>
      <c r="E2032" s="8" t="s">
        <v>15</v>
      </c>
      <c r="F2032" s="9">
        <f t="shared" si="70"/>
        <v>-900000</v>
      </c>
      <c r="G2032" s="9">
        <v>-9</v>
      </c>
      <c r="H2032" s="10">
        <v>-967185</v>
      </c>
      <c r="I2032" s="11">
        <v>32938226323.908192</v>
      </c>
      <c r="J2032" s="11">
        <v>332985</v>
      </c>
      <c r="K2032" s="11">
        <v>98918.048332231745</v>
      </c>
      <c r="L2032" s="12">
        <v>76922.565009914339</v>
      </c>
      <c r="M2032" s="11">
        <v>1717</v>
      </c>
      <c r="N2032" s="13"/>
      <c r="O2032" t="str">
        <f t="shared" si="71"/>
        <v/>
      </c>
    </row>
    <row r="2033" spans="1:15" hidden="1">
      <c r="A2033" s="41">
        <v>2.2025000000000001</v>
      </c>
      <c r="B2033" s="14">
        <v>45699</v>
      </c>
      <c r="C2033" s="8" t="s">
        <v>13</v>
      </c>
      <c r="D2033" s="8" t="s">
        <v>15</v>
      </c>
      <c r="E2033" s="8" t="s">
        <v>15</v>
      </c>
      <c r="F2033" s="9">
        <f t="shared" si="70"/>
        <v>-4600000</v>
      </c>
      <c r="G2033" s="9">
        <v>-46</v>
      </c>
      <c r="H2033" s="10">
        <v>-4943390</v>
      </c>
      <c r="I2033" s="11">
        <v>32933676093.68491</v>
      </c>
      <c r="J2033" s="11">
        <v>332939</v>
      </c>
      <c r="K2033" s="11">
        <v>98918.048332231745</v>
      </c>
      <c r="L2033" s="12">
        <v>393159.77671733964</v>
      </c>
      <c r="M2033" s="11">
        <v>1718</v>
      </c>
      <c r="N2033" s="13"/>
      <c r="O2033" t="str">
        <f t="shared" si="71"/>
        <v/>
      </c>
    </row>
    <row r="2034" spans="1:15" hidden="1">
      <c r="A2034" s="41">
        <v>2.2025000000000001</v>
      </c>
      <c r="B2034" s="14">
        <v>45699</v>
      </c>
      <c r="C2034" s="8" t="s">
        <v>13</v>
      </c>
      <c r="D2034" s="8" t="s">
        <v>15</v>
      </c>
      <c r="E2034" s="8" t="s">
        <v>15</v>
      </c>
      <c r="F2034" s="9">
        <f t="shared" si="70"/>
        <v>-1800000</v>
      </c>
      <c r="G2034" s="9">
        <v>-18</v>
      </c>
      <c r="H2034" s="10">
        <v>-1934370</v>
      </c>
      <c r="I2034" s="11">
        <v>32931895568.81493</v>
      </c>
      <c r="J2034" s="11">
        <v>332921</v>
      </c>
      <c r="K2034" s="11">
        <v>98918.048332231745</v>
      </c>
      <c r="L2034" s="12">
        <v>153845.13001982868</v>
      </c>
      <c r="M2034" s="11">
        <v>1719</v>
      </c>
      <c r="N2034" s="13"/>
      <c r="O2034" t="str">
        <f t="shared" si="71"/>
        <v/>
      </c>
    </row>
    <row r="2035" spans="1:15" hidden="1">
      <c r="A2035" s="41">
        <v>2.2025000000000001</v>
      </c>
      <c r="B2035" s="14">
        <v>45699</v>
      </c>
      <c r="C2035" s="8" t="s">
        <v>13</v>
      </c>
      <c r="D2035" s="8" t="s">
        <v>15</v>
      </c>
      <c r="E2035" s="8" t="s">
        <v>15</v>
      </c>
      <c r="F2035" s="9">
        <f t="shared" si="70"/>
        <v>-2800000</v>
      </c>
      <c r="G2035" s="9">
        <v>-28</v>
      </c>
      <c r="H2035" s="10">
        <v>-3009020</v>
      </c>
      <c r="I2035" s="11">
        <v>32929125863.461628</v>
      </c>
      <c r="J2035" s="11">
        <v>332893</v>
      </c>
      <c r="K2035" s="11">
        <v>98918.048332231745</v>
      </c>
      <c r="L2035" s="12">
        <v>239314.64669751097</v>
      </c>
      <c r="M2035" s="11">
        <v>1720</v>
      </c>
      <c r="N2035" s="13"/>
      <c r="O2035" t="str">
        <f t="shared" si="71"/>
        <v/>
      </c>
    </row>
    <row r="2036" spans="1:15" hidden="1">
      <c r="A2036" s="41">
        <v>2.2025000000000001</v>
      </c>
      <c r="B2036" s="14">
        <v>45699</v>
      </c>
      <c r="C2036" s="8" t="s">
        <v>13</v>
      </c>
      <c r="D2036" s="8" t="s">
        <v>15</v>
      </c>
      <c r="E2036" s="8" t="s">
        <v>15</v>
      </c>
      <c r="F2036" s="9">
        <f t="shared" si="70"/>
        <v>-18600000</v>
      </c>
      <c r="G2036" s="9">
        <v>-186</v>
      </c>
      <c r="H2036" s="10">
        <v>-19988490</v>
      </c>
      <c r="I2036" s="11">
        <v>32910727106.471832</v>
      </c>
      <c r="J2036" s="11">
        <v>332707</v>
      </c>
      <c r="K2036" s="11">
        <v>98918.048332231745</v>
      </c>
      <c r="L2036" s="12">
        <v>1589733.0102048963</v>
      </c>
      <c r="M2036" s="11">
        <v>1721</v>
      </c>
      <c r="N2036" s="13"/>
      <c r="O2036" t="str">
        <f t="shared" si="71"/>
        <v/>
      </c>
    </row>
    <row r="2037" spans="1:15" hidden="1">
      <c r="A2037" s="41">
        <v>2.2025000000000001</v>
      </c>
      <c r="B2037" s="14">
        <v>45699</v>
      </c>
      <c r="C2037" s="8" t="s">
        <v>13</v>
      </c>
      <c r="D2037" s="8" t="s">
        <v>15</v>
      </c>
      <c r="E2037" s="8" t="s">
        <v>15</v>
      </c>
      <c r="F2037" s="9">
        <f t="shared" si="70"/>
        <v>-13900000</v>
      </c>
      <c r="G2037" s="9">
        <v>-139</v>
      </c>
      <c r="H2037" s="10">
        <v>-14937635</v>
      </c>
      <c r="I2037" s="11">
        <v>32896977497.753651</v>
      </c>
      <c r="J2037" s="11">
        <v>332568</v>
      </c>
      <c r="K2037" s="11">
        <v>98918.048332231745</v>
      </c>
      <c r="L2037" s="12">
        <v>1188026.2818197869</v>
      </c>
      <c r="M2037" s="11">
        <v>1722</v>
      </c>
      <c r="N2037" s="13"/>
      <c r="O2037" t="str">
        <f t="shared" si="71"/>
        <v/>
      </c>
    </row>
    <row r="2038" spans="1:15" hidden="1">
      <c r="A2038" s="41">
        <v>2.2025000000000001</v>
      </c>
      <c r="B2038" s="14">
        <v>45699</v>
      </c>
      <c r="C2038" s="8" t="s">
        <v>13</v>
      </c>
      <c r="D2038" s="8" t="s">
        <v>15</v>
      </c>
      <c r="E2038" s="8" t="s">
        <v>15</v>
      </c>
      <c r="F2038" s="9">
        <f t="shared" si="70"/>
        <v>-27900000</v>
      </c>
      <c r="G2038" s="9">
        <v>-279</v>
      </c>
      <c r="H2038" s="10">
        <v>-29982735</v>
      </c>
      <c r="I2038" s="11">
        <v>32869379362.268959</v>
      </c>
      <c r="J2038" s="11">
        <v>332289</v>
      </c>
      <c r="K2038" s="11">
        <v>98918.048332231745</v>
      </c>
      <c r="L2038" s="12">
        <v>2384599.5153073445</v>
      </c>
      <c r="M2038" s="11">
        <v>1723</v>
      </c>
      <c r="N2038" s="13"/>
      <c r="O2038" t="str">
        <f t="shared" si="71"/>
        <v/>
      </c>
    </row>
    <row r="2039" spans="1:15" hidden="1">
      <c r="A2039" s="41">
        <v>2.2025000000000001</v>
      </c>
      <c r="B2039" s="14">
        <v>45699</v>
      </c>
      <c r="C2039" s="8" t="s">
        <v>13</v>
      </c>
      <c r="D2039" s="8" t="s">
        <v>15</v>
      </c>
      <c r="E2039" s="8" t="s">
        <v>15</v>
      </c>
      <c r="F2039" s="9">
        <f t="shared" si="70"/>
        <v>-18600000</v>
      </c>
      <c r="G2039" s="9">
        <v>-186</v>
      </c>
      <c r="H2039" s="10">
        <v>-19988490</v>
      </c>
      <c r="I2039" s="11">
        <v>32850980605.279163</v>
      </c>
      <c r="J2039" s="11">
        <v>332103</v>
      </c>
      <c r="K2039" s="11">
        <v>98918.048332231745</v>
      </c>
      <c r="L2039" s="12">
        <v>1589733.0102048963</v>
      </c>
      <c r="M2039" s="11">
        <v>1724</v>
      </c>
      <c r="N2039" s="13"/>
      <c r="O2039" t="str">
        <f t="shared" si="71"/>
        <v/>
      </c>
    </row>
    <row r="2040" spans="1:15" hidden="1">
      <c r="A2040" s="41">
        <v>2.2025000000000001</v>
      </c>
      <c r="B2040" s="14">
        <v>45699</v>
      </c>
      <c r="C2040" s="8" t="s">
        <v>13</v>
      </c>
      <c r="D2040" s="8" t="s">
        <v>15</v>
      </c>
      <c r="E2040" s="8" t="s">
        <v>15</v>
      </c>
      <c r="F2040" s="9">
        <f t="shared" si="70"/>
        <v>-9300000</v>
      </c>
      <c r="G2040" s="9">
        <v>-93</v>
      </c>
      <c r="H2040" s="10">
        <v>-9994245</v>
      </c>
      <c r="I2040" s="11">
        <v>32841781226.784267</v>
      </c>
      <c r="J2040" s="11">
        <v>332010</v>
      </c>
      <c r="K2040" s="11">
        <v>98918.048332231745</v>
      </c>
      <c r="L2040" s="12">
        <v>794866.50510244817</v>
      </c>
      <c r="M2040" s="11">
        <v>1725</v>
      </c>
      <c r="N2040" s="13"/>
      <c r="O2040" t="str">
        <f t="shared" si="71"/>
        <v/>
      </c>
    </row>
    <row r="2041" spans="1:15" hidden="1">
      <c r="A2041" s="41">
        <v>2.2025000000000001</v>
      </c>
      <c r="B2041" s="14">
        <v>45699</v>
      </c>
      <c r="C2041" s="8" t="s">
        <v>13</v>
      </c>
      <c r="D2041" s="8" t="s">
        <v>15</v>
      </c>
      <c r="E2041" s="8" t="s">
        <v>15</v>
      </c>
      <c r="F2041" s="9">
        <f t="shared" si="70"/>
        <v>-4600000</v>
      </c>
      <c r="G2041" s="9">
        <v>-46</v>
      </c>
      <c r="H2041" s="10">
        <v>-4943390</v>
      </c>
      <c r="I2041" s="11">
        <v>32837230996.560986</v>
      </c>
      <c r="J2041" s="11">
        <v>331964</v>
      </c>
      <c r="K2041" s="11">
        <v>98918.048332231745</v>
      </c>
      <c r="L2041" s="12">
        <v>393159.77671733964</v>
      </c>
      <c r="M2041" s="11">
        <v>1726</v>
      </c>
      <c r="N2041" s="13"/>
      <c r="O2041" t="str">
        <f t="shared" si="71"/>
        <v/>
      </c>
    </row>
    <row r="2042" spans="1:15" hidden="1">
      <c r="A2042" s="41">
        <v>2.2025000000000001</v>
      </c>
      <c r="B2042" s="14">
        <v>45699</v>
      </c>
      <c r="C2042" s="8" t="s">
        <v>13</v>
      </c>
      <c r="D2042" s="8" t="s">
        <v>14</v>
      </c>
      <c r="E2042" s="8" t="s">
        <v>14</v>
      </c>
      <c r="F2042" s="9">
        <f t="shared" si="70"/>
        <v>-1800000</v>
      </c>
      <c r="G2042" s="9">
        <v>-18</v>
      </c>
      <c r="H2042" s="10">
        <v>-1895652</v>
      </c>
      <c r="I2042" s="11">
        <v>18023995746.8666</v>
      </c>
      <c r="J2042" s="11">
        <v>180314</v>
      </c>
      <c r="K2042" s="11">
        <v>99958.936892679398</v>
      </c>
      <c r="L2042" s="12">
        <v>96391.135931770783</v>
      </c>
      <c r="M2042" s="11">
        <v>306</v>
      </c>
      <c r="N2042" s="13"/>
      <c r="O2042" t="str">
        <f t="shared" si="71"/>
        <v/>
      </c>
    </row>
    <row r="2043" spans="1:15" hidden="1">
      <c r="A2043" s="41">
        <v>2.2025000000000001</v>
      </c>
      <c r="B2043" s="14">
        <v>45699</v>
      </c>
      <c r="C2043" s="8" t="s">
        <v>13</v>
      </c>
      <c r="D2043" s="8" t="s">
        <v>15</v>
      </c>
      <c r="E2043" s="8" t="s">
        <v>15</v>
      </c>
      <c r="F2043" s="9">
        <f t="shared" si="70"/>
        <v>-24200000</v>
      </c>
      <c r="G2043" s="9">
        <v>-242</v>
      </c>
      <c r="H2043" s="10">
        <v>-26006530</v>
      </c>
      <c r="I2043" s="11">
        <v>32813292828.864586</v>
      </c>
      <c r="J2043" s="11">
        <v>331722</v>
      </c>
      <c r="K2043" s="11">
        <v>98918.048332231745</v>
      </c>
      <c r="L2043" s="12">
        <v>2068362.3035999164</v>
      </c>
      <c r="M2043" s="11">
        <v>1727</v>
      </c>
      <c r="N2043" s="13"/>
      <c r="O2043" t="str">
        <f t="shared" si="71"/>
        <v/>
      </c>
    </row>
    <row r="2044" spans="1:15" hidden="1">
      <c r="A2044" s="41">
        <v>2.2025000000000001</v>
      </c>
      <c r="B2044" s="14">
        <v>45699</v>
      </c>
      <c r="C2044" s="8" t="s">
        <v>13</v>
      </c>
      <c r="D2044" s="8" t="s">
        <v>15</v>
      </c>
      <c r="E2044" s="8" t="s">
        <v>15</v>
      </c>
      <c r="F2044" s="9">
        <f t="shared" si="70"/>
        <v>-186000000</v>
      </c>
      <c r="G2044" s="9">
        <v>-1860</v>
      </c>
      <c r="H2044" s="10">
        <v>-199884900</v>
      </c>
      <c r="I2044" s="11">
        <v>32629305258.966637</v>
      </c>
      <c r="J2044" s="11">
        <v>329862</v>
      </c>
      <c r="K2044" s="11">
        <v>98918.048332231745</v>
      </c>
      <c r="L2044" s="12">
        <v>15897330.102048963</v>
      </c>
      <c r="M2044" s="11">
        <v>1728</v>
      </c>
      <c r="N2044" s="13"/>
      <c r="O2044" t="str">
        <f t="shared" si="71"/>
        <v/>
      </c>
    </row>
    <row r="2045" spans="1:15" hidden="1">
      <c r="A2045" s="41">
        <v>2.2025000000000001</v>
      </c>
      <c r="B2045" s="14">
        <v>45699</v>
      </c>
      <c r="C2045" s="8" t="s">
        <v>13</v>
      </c>
      <c r="D2045" s="8" t="s">
        <v>15</v>
      </c>
      <c r="E2045" s="8" t="s">
        <v>15</v>
      </c>
      <c r="F2045" s="9">
        <f t="shared" si="70"/>
        <v>13900000</v>
      </c>
      <c r="G2045" s="9">
        <v>139</v>
      </c>
      <c r="H2045" s="10">
        <v>14922901</v>
      </c>
      <c r="I2045" s="11">
        <v>32644228159.966637</v>
      </c>
      <c r="J2045" s="11">
        <v>330001</v>
      </c>
      <c r="K2045" s="11">
        <v>98921.603752614799</v>
      </c>
      <c r="L2045" s="12">
        <v>0</v>
      </c>
      <c r="M2045" s="11">
        <v>1729</v>
      </c>
      <c r="N2045" s="13"/>
      <c r="O2045" t="str">
        <f t="shared" si="71"/>
        <v/>
      </c>
    </row>
    <row r="2046" spans="1:15" hidden="1">
      <c r="A2046" s="41">
        <v>2.2025000000000001</v>
      </c>
      <c r="B2046" s="14">
        <v>45699</v>
      </c>
      <c r="C2046" s="8" t="s">
        <v>13</v>
      </c>
      <c r="D2046" s="8" t="s">
        <v>15</v>
      </c>
      <c r="E2046" s="8" t="s">
        <v>15</v>
      </c>
      <c r="F2046" s="9">
        <f t="shared" si="70"/>
        <v>-9400000</v>
      </c>
      <c r="G2046" s="9">
        <v>-94</v>
      </c>
      <c r="H2046" s="10">
        <v>-10101710</v>
      </c>
      <c r="I2046" s="11">
        <v>32634929529.21389</v>
      </c>
      <c r="J2046" s="11">
        <v>329907</v>
      </c>
      <c r="K2046" s="11">
        <v>98921.603752614799</v>
      </c>
      <c r="L2046" s="12">
        <v>803079.24725420959</v>
      </c>
      <c r="M2046" s="11">
        <v>1730</v>
      </c>
      <c r="N2046" s="13"/>
      <c r="O2046" t="str">
        <f t="shared" si="71"/>
        <v/>
      </c>
    </row>
    <row r="2047" spans="1:15" hidden="1">
      <c r="A2047" s="41">
        <v>2.2025000000000001</v>
      </c>
      <c r="B2047" s="14">
        <v>45699</v>
      </c>
      <c r="C2047" s="8" t="s">
        <v>13</v>
      </c>
      <c r="D2047" s="8" t="s">
        <v>15</v>
      </c>
      <c r="E2047" s="8" t="s">
        <v>15</v>
      </c>
      <c r="F2047" s="9">
        <f t="shared" si="70"/>
        <v>-18700000</v>
      </c>
      <c r="G2047" s="9">
        <v>-187</v>
      </c>
      <c r="H2047" s="10">
        <v>-20095955</v>
      </c>
      <c r="I2047" s="11">
        <v>32616431189.312153</v>
      </c>
      <c r="J2047" s="11">
        <v>329720</v>
      </c>
      <c r="K2047" s="11">
        <v>98921.603752614799</v>
      </c>
      <c r="L2047" s="12">
        <v>1597615.0982610323</v>
      </c>
      <c r="M2047" s="11">
        <v>1731</v>
      </c>
      <c r="N2047" s="13"/>
      <c r="O2047" t="str">
        <f t="shared" si="71"/>
        <v/>
      </c>
    </row>
    <row r="2048" spans="1:15" hidden="1">
      <c r="A2048" s="41">
        <v>2.2025000000000001</v>
      </c>
      <c r="B2048" s="14">
        <v>45699</v>
      </c>
      <c r="C2048" s="8" t="s">
        <v>13</v>
      </c>
      <c r="D2048" s="8" t="s">
        <v>15</v>
      </c>
      <c r="E2048" s="8" t="s">
        <v>15</v>
      </c>
      <c r="F2048" s="9">
        <f t="shared" si="70"/>
        <v>-74200000</v>
      </c>
      <c r="G2048" s="9">
        <v>-742</v>
      </c>
      <c r="H2048" s="10">
        <v>-79739030</v>
      </c>
      <c r="I2048" s="11">
        <v>32543031359.327713</v>
      </c>
      <c r="J2048" s="11">
        <v>328978</v>
      </c>
      <c r="K2048" s="11">
        <v>98921.603752614799</v>
      </c>
      <c r="L2048" s="12">
        <v>6339200.0155598223</v>
      </c>
      <c r="M2048" s="11">
        <v>1732</v>
      </c>
      <c r="N2048" s="13"/>
      <c r="O2048" t="str">
        <f t="shared" si="71"/>
        <v/>
      </c>
    </row>
    <row r="2049" spans="1:15" hidden="1">
      <c r="A2049" s="41">
        <v>2.2025000000000001</v>
      </c>
      <c r="B2049" s="14">
        <v>45699</v>
      </c>
      <c r="C2049" s="8" t="s">
        <v>13</v>
      </c>
      <c r="D2049" s="8" t="s">
        <v>15</v>
      </c>
      <c r="E2049" s="8" t="s">
        <v>15</v>
      </c>
      <c r="F2049" s="9">
        <f t="shared" si="70"/>
        <v>-4700000</v>
      </c>
      <c r="G2049" s="9">
        <v>-47</v>
      </c>
      <c r="H2049" s="10">
        <v>-5050855</v>
      </c>
      <c r="I2049" s="11">
        <v>32538382043.95134</v>
      </c>
      <c r="J2049" s="11">
        <v>328931</v>
      </c>
      <c r="K2049" s="11">
        <v>98921.603752614799</v>
      </c>
      <c r="L2049" s="12">
        <v>401539.6236271048</v>
      </c>
      <c r="M2049" s="11">
        <v>1733</v>
      </c>
      <c r="N2049" s="13"/>
      <c r="O2049" t="str">
        <f t="shared" si="71"/>
        <v/>
      </c>
    </row>
    <row r="2050" spans="1:15" hidden="1">
      <c r="A2050" s="41">
        <v>2.2025000000000001</v>
      </c>
      <c r="B2050" s="14">
        <v>45699</v>
      </c>
      <c r="C2050" s="8" t="s">
        <v>13</v>
      </c>
      <c r="D2050" s="8" t="s">
        <v>15</v>
      </c>
      <c r="E2050" s="8" t="s">
        <v>15</v>
      </c>
      <c r="F2050" s="9">
        <f t="shared" si="70"/>
        <v>-25200000</v>
      </c>
      <c r="G2050" s="9">
        <v>-252</v>
      </c>
      <c r="H2050" s="10">
        <v>-27081180</v>
      </c>
      <c r="I2050" s="11">
        <v>32513453799.805679</v>
      </c>
      <c r="J2050" s="11">
        <v>328679</v>
      </c>
      <c r="K2050" s="11">
        <v>98921.603752614799</v>
      </c>
      <c r="L2050" s="12">
        <v>2152935.8543410711</v>
      </c>
      <c r="M2050" s="11">
        <v>1734</v>
      </c>
      <c r="N2050" s="13"/>
      <c r="O2050" t="str">
        <f t="shared" si="71"/>
        <v/>
      </c>
    </row>
    <row r="2051" spans="1:15" hidden="1">
      <c r="A2051" s="41">
        <v>2.2025000000000001</v>
      </c>
      <c r="B2051" s="14">
        <v>45699</v>
      </c>
      <c r="C2051" s="8" t="s">
        <v>13</v>
      </c>
      <c r="D2051" s="8" t="s">
        <v>15</v>
      </c>
      <c r="E2051" s="8" t="s">
        <v>15</v>
      </c>
      <c r="F2051" s="9">
        <f t="shared" si="70"/>
        <v>-1300000</v>
      </c>
      <c r="G2051" s="9">
        <v>-13</v>
      </c>
      <c r="H2051" s="10">
        <v>-1397045</v>
      </c>
      <c r="I2051" s="11">
        <v>32512167818.956894</v>
      </c>
      <c r="J2051" s="11">
        <v>328666</v>
      </c>
      <c r="K2051" s="11">
        <v>98921.603752614799</v>
      </c>
      <c r="L2051" s="12">
        <v>111064.15121600754</v>
      </c>
      <c r="M2051" s="11">
        <v>1735</v>
      </c>
      <c r="N2051" s="13"/>
      <c r="O2051" t="str">
        <f t="shared" si="71"/>
        <v/>
      </c>
    </row>
    <row r="2052" spans="1:15" hidden="1">
      <c r="A2052" s="41">
        <v>2.2025000000000001</v>
      </c>
      <c r="B2052" s="14">
        <v>45699</v>
      </c>
      <c r="C2052" s="8" t="s">
        <v>13</v>
      </c>
      <c r="D2052" s="8" t="s">
        <v>15</v>
      </c>
      <c r="E2052" s="8" t="s">
        <v>15</v>
      </c>
      <c r="F2052" s="9">
        <f t="shared" si="70"/>
        <v>-369200000</v>
      </c>
      <c r="G2052" s="9">
        <v>-3692</v>
      </c>
      <c r="H2052" s="10">
        <v>-396760780</v>
      </c>
      <c r="I2052" s="11">
        <v>32146949257.902241</v>
      </c>
      <c r="J2052" s="11">
        <v>324974</v>
      </c>
      <c r="K2052" s="11">
        <v>98921.603752614799</v>
      </c>
      <c r="L2052" s="12">
        <v>31542218.945346177</v>
      </c>
      <c r="M2052" s="11">
        <v>1736</v>
      </c>
      <c r="N2052" s="13"/>
      <c r="O2052" t="str">
        <f t="shared" si="71"/>
        <v/>
      </c>
    </row>
    <row r="2053" spans="1:15" hidden="1">
      <c r="A2053" s="41">
        <v>2.2025000000000001</v>
      </c>
      <c r="B2053" s="14">
        <v>45699</v>
      </c>
      <c r="C2053" s="8" t="s">
        <v>13</v>
      </c>
      <c r="D2053" s="8" t="s">
        <v>15</v>
      </c>
      <c r="E2053" s="8" t="s">
        <v>15</v>
      </c>
      <c r="F2053" s="9">
        <f t="shared" si="70"/>
        <v>-651000000</v>
      </c>
      <c r="G2053" s="9">
        <v>-6510</v>
      </c>
      <c r="H2053" s="10">
        <v>-699597150</v>
      </c>
      <c r="I2053" s="11">
        <v>31502969617.472717</v>
      </c>
      <c r="J2053" s="11">
        <v>318464</v>
      </c>
      <c r="K2053" s="11">
        <v>98921.603752614799</v>
      </c>
      <c r="L2053" s="12">
        <v>55617509.570477605</v>
      </c>
      <c r="M2053" s="11">
        <v>1737</v>
      </c>
      <c r="N2053" s="13"/>
      <c r="O2053" t="str">
        <f t="shared" si="71"/>
        <v/>
      </c>
    </row>
    <row r="2054" spans="1:15" hidden="1">
      <c r="A2054" s="41">
        <v>2.2025000000000001</v>
      </c>
      <c r="B2054" s="14">
        <v>45699</v>
      </c>
      <c r="C2054" s="8" t="s">
        <v>13</v>
      </c>
      <c r="D2054" s="8" t="s">
        <v>15</v>
      </c>
      <c r="E2054" s="8" t="s">
        <v>15</v>
      </c>
      <c r="F2054" s="9">
        <f t="shared" si="70"/>
        <v>-9300000</v>
      </c>
      <c r="G2054" s="9">
        <v>-93</v>
      </c>
      <c r="H2054" s="10">
        <v>-9994245</v>
      </c>
      <c r="I2054" s="11">
        <v>31493769908.323723</v>
      </c>
      <c r="J2054" s="11">
        <v>318371</v>
      </c>
      <c r="K2054" s="11">
        <v>98921.603752614799</v>
      </c>
      <c r="L2054" s="12">
        <v>794535.85100682452</v>
      </c>
      <c r="M2054" s="11">
        <v>1738</v>
      </c>
      <c r="N2054" s="13"/>
      <c r="O2054" t="str">
        <f t="shared" si="71"/>
        <v/>
      </c>
    </row>
    <row r="2055" spans="1:15" hidden="1">
      <c r="A2055" s="41">
        <v>2.2025000000000001</v>
      </c>
      <c r="B2055" s="14">
        <v>45699</v>
      </c>
      <c r="C2055" s="8" t="s">
        <v>13</v>
      </c>
      <c r="D2055" s="8" t="s">
        <v>14</v>
      </c>
      <c r="E2055" s="8" t="s">
        <v>14</v>
      </c>
      <c r="F2055" s="9">
        <f t="shared" si="70"/>
        <v>-2400000</v>
      </c>
      <c r="G2055" s="9">
        <v>-24</v>
      </c>
      <c r="H2055" s="10">
        <v>-2527536</v>
      </c>
      <c r="I2055" s="11">
        <v>18021596732.381176</v>
      </c>
      <c r="J2055" s="11">
        <v>180290</v>
      </c>
      <c r="K2055" s="11">
        <v>99958.936892679398</v>
      </c>
      <c r="L2055" s="12">
        <v>128521.51457569469</v>
      </c>
      <c r="M2055" s="11">
        <v>307</v>
      </c>
      <c r="N2055" s="13"/>
      <c r="O2055" t="str">
        <f t="shared" si="71"/>
        <v/>
      </c>
    </row>
    <row r="2056" spans="1:15" hidden="1">
      <c r="A2056" s="41">
        <v>2.2025000000000001</v>
      </c>
      <c r="B2056" s="14">
        <v>45699</v>
      </c>
      <c r="C2056" s="8" t="s">
        <v>13</v>
      </c>
      <c r="D2056" s="8" t="s">
        <v>15</v>
      </c>
      <c r="E2056" s="8" t="s">
        <v>15</v>
      </c>
      <c r="F2056" s="9">
        <f t="shared" si="70"/>
        <v>-1900000</v>
      </c>
      <c r="G2056" s="9">
        <v>-19</v>
      </c>
      <c r="H2056" s="10">
        <v>-2041835</v>
      </c>
      <c r="I2056" s="11">
        <v>31491890397.852425</v>
      </c>
      <c r="J2056" s="11">
        <v>318352</v>
      </c>
      <c r="K2056" s="11">
        <v>98921.603752614799</v>
      </c>
      <c r="L2056" s="12">
        <v>162324.52870031889</v>
      </c>
      <c r="M2056" s="11">
        <v>1739</v>
      </c>
      <c r="N2056" s="13"/>
      <c r="O2056" t="str">
        <f t="shared" si="71"/>
        <v/>
      </c>
    </row>
    <row r="2057" spans="1:15" hidden="1">
      <c r="A2057" s="41">
        <v>2.2025000000000001</v>
      </c>
      <c r="B2057" s="14">
        <v>45699</v>
      </c>
      <c r="C2057" s="8" t="s">
        <v>13</v>
      </c>
      <c r="D2057" s="8" t="s">
        <v>15</v>
      </c>
      <c r="E2057" s="8" t="s">
        <v>15</v>
      </c>
      <c r="F2057" s="9">
        <f t="shared" si="70"/>
        <v>-2800000</v>
      </c>
      <c r="G2057" s="9">
        <v>-28</v>
      </c>
      <c r="H2057" s="10">
        <v>-3009020</v>
      </c>
      <c r="I2057" s="11">
        <v>31489120592.94735</v>
      </c>
      <c r="J2057" s="11">
        <v>318324</v>
      </c>
      <c r="K2057" s="11">
        <v>98921.603752614799</v>
      </c>
      <c r="L2057" s="12">
        <v>239215.09492678568</v>
      </c>
      <c r="M2057" s="11">
        <v>1740</v>
      </c>
      <c r="N2057" s="13"/>
      <c r="O2057" t="str">
        <f t="shared" si="71"/>
        <v/>
      </c>
    </row>
    <row r="2058" spans="1:15" hidden="1">
      <c r="A2058" s="41">
        <v>2.2025000000000001</v>
      </c>
      <c r="B2058" s="14">
        <v>45699</v>
      </c>
      <c r="C2058" s="8" t="s">
        <v>13</v>
      </c>
      <c r="D2058" s="8" t="s">
        <v>15</v>
      </c>
      <c r="E2058" s="8" t="s">
        <v>15</v>
      </c>
      <c r="F2058" s="9">
        <f t="shared" ref="F2058:F2121" si="72">100000*G2058</f>
        <v>-43200000</v>
      </c>
      <c r="G2058" s="9">
        <v>-432</v>
      </c>
      <c r="H2058" s="10">
        <v>-46424880</v>
      </c>
      <c r="I2058" s="11">
        <v>31446386460.126221</v>
      </c>
      <c r="J2058" s="11">
        <v>317892</v>
      </c>
      <c r="K2058" s="11">
        <v>98921.603752614799</v>
      </c>
      <c r="L2058" s="12">
        <v>3690747.1788704097</v>
      </c>
      <c r="M2058" s="11">
        <v>1741</v>
      </c>
      <c r="N2058" s="13"/>
      <c r="O2058" t="str">
        <f t="shared" si="71"/>
        <v/>
      </c>
    </row>
    <row r="2059" spans="1:15" hidden="1">
      <c r="A2059" s="41">
        <v>2.2025000000000001</v>
      </c>
      <c r="B2059" s="14">
        <v>45699</v>
      </c>
      <c r="C2059" s="8" t="s">
        <v>13</v>
      </c>
      <c r="D2059" s="8" t="s">
        <v>15</v>
      </c>
      <c r="E2059" s="8" t="s">
        <v>15</v>
      </c>
      <c r="F2059" s="9">
        <f t="shared" si="72"/>
        <v>-46500000</v>
      </c>
      <c r="G2059" s="9">
        <v>-465</v>
      </c>
      <c r="H2059" s="10">
        <v>-49971225</v>
      </c>
      <c r="I2059" s="11">
        <v>31400387914.381256</v>
      </c>
      <c r="J2059" s="11">
        <v>317427</v>
      </c>
      <c r="K2059" s="11">
        <v>98921.603752614799</v>
      </c>
      <c r="L2059" s="12">
        <v>3972679.2550341189</v>
      </c>
      <c r="M2059" s="11">
        <v>1742</v>
      </c>
      <c r="N2059" s="13"/>
      <c r="O2059" t="str">
        <f t="shared" si="71"/>
        <v/>
      </c>
    </row>
    <row r="2060" spans="1:15" hidden="1">
      <c r="A2060" s="41">
        <v>2.2025000000000001</v>
      </c>
      <c r="B2060" s="14">
        <v>45699</v>
      </c>
      <c r="C2060" s="8" t="s">
        <v>13</v>
      </c>
      <c r="D2060" s="8" t="s">
        <v>15</v>
      </c>
      <c r="E2060" s="8" t="s">
        <v>15</v>
      </c>
      <c r="F2060" s="9">
        <f t="shared" si="72"/>
        <v>-46500000</v>
      </c>
      <c r="G2060" s="9">
        <v>-465</v>
      </c>
      <c r="H2060" s="10">
        <v>-49971225</v>
      </c>
      <c r="I2060" s="11">
        <v>31354389368.636292</v>
      </c>
      <c r="J2060" s="11">
        <v>316962</v>
      </c>
      <c r="K2060" s="11">
        <v>98921.603752614799</v>
      </c>
      <c r="L2060" s="12">
        <v>3972679.2550341189</v>
      </c>
      <c r="M2060" s="11">
        <v>1743</v>
      </c>
      <c r="N2060" s="13"/>
      <c r="O2060" t="str">
        <f t="shared" si="71"/>
        <v/>
      </c>
    </row>
    <row r="2061" spans="1:15" hidden="1">
      <c r="A2061" s="41">
        <v>2.2025000000000001</v>
      </c>
      <c r="B2061" s="14">
        <v>45699</v>
      </c>
      <c r="C2061" s="8" t="s">
        <v>13</v>
      </c>
      <c r="D2061" s="8" t="s">
        <v>15</v>
      </c>
      <c r="E2061" s="8" t="s">
        <v>15</v>
      </c>
      <c r="F2061" s="9">
        <f t="shared" si="72"/>
        <v>-4600000</v>
      </c>
      <c r="G2061" s="9">
        <v>-46</v>
      </c>
      <c r="H2061" s="10">
        <v>-4943390</v>
      </c>
      <c r="I2061" s="11">
        <v>31349838974.86367</v>
      </c>
      <c r="J2061" s="11">
        <v>316916</v>
      </c>
      <c r="K2061" s="11">
        <v>98921.603752614799</v>
      </c>
      <c r="L2061" s="12">
        <v>392996.2273797188</v>
      </c>
      <c r="M2061" s="11">
        <v>1744</v>
      </c>
      <c r="N2061" s="13"/>
      <c r="O2061" t="str">
        <f t="shared" si="71"/>
        <v/>
      </c>
    </row>
    <row r="2062" spans="1:15" hidden="1">
      <c r="A2062" s="41">
        <v>2.2025000000000001</v>
      </c>
      <c r="B2062" s="14">
        <v>45699</v>
      </c>
      <c r="C2062" s="8" t="s">
        <v>13</v>
      </c>
      <c r="D2062" s="8" t="s">
        <v>15</v>
      </c>
      <c r="E2062" s="8" t="s">
        <v>15</v>
      </c>
      <c r="F2062" s="9">
        <f t="shared" si="72"/>
        <v>-7400000</v>
      </c>
      <c r="G2062" s="9">
        <v>-74</v>
      </c>
      <c r="H2062" s="10">
        <v>-7952410</v>
      </c>
      <c r="I2062" s="11">
        <v>31342518776.185978</v>
      </c>
      <c r="J2062" s="11">
        <v>316842</v>
      </c>
      <c r="K2062" s="11">
        <v>98921.603752614799</v>
      </c>
      <c r="L2062" s="12">
        <v>632211.32230650447</v>
      </c>
      <c r="M2062" s="11">
        <v>1745</v>
      </c>
      <c r="N2062" s="13"/>
      <c r="O2062" t="str">
        <f t="shared" si="71"/>
        <v/>
      </c>
    </row>
    <row r="2063" spans="1:15" hidden="1">
      <c r="A2063" s="41">
        <v>2.2025000000000001</v>
      </c>
      <c r="B2063" s="14">
        <v>45699</v>
      </c>
      <c r="C2063" s="8" t="s">
        <v>13</v>
      </c>
      <c r="D2063" s="8" t="s">
        <v>15</v>
      </c>
      <c r="E2063" s="8" t="s">
        <v>15</v>
      </c>
      <c r="F2063" s="9">
        <f t="shared" si="72"/>
        <v>-18600000</v>
      </c>
      <c r="G2063" s="9">
        <v>-186</v>
      </c>
      <c r="H2063" s="10">
        <v>-19988490</v>
      </c>
      <c r="I2063" s="11">
        <v>31324119357.887993</v>
      </c>
      <c r="J2063" s="11">
        <v>316656</v>
      </c>
      <c r="K2063" s="11">
        <v>98921.603752614799</v>
      </c>
      <c r="L2063" s="12">
        <v>1589071.702013649</v>
      </c>
      <c r="M2063" s="11">
        <v>1746</v>
      </c>
      <c r="N2063" s="13"/>
      <c r="O2063" t="str">
        <f t="shared" si="71"/>
        <v/>
      </c>
    </row>
    <row r="2064" spans="1:15" hidden="1">
      <c r="A2064" s="41">
        <v>2.2025000000000001</v>
      </c>
      <c r="B2064" s="14">
        <v>45699</v>
      </c>
      <c r="C2064" s="8" t="s">
        <v>13</v>
      </c>
      <c r="D2064" s="8" t="s">
        <v>14</v>
      </c>
      <c r="E2064" s="8" t="s">
        <v>14</v>
      </c>
      <c r="F2064" s="9">
        <f t="shared" si="72"/>
        <v>-5800000</v>
      </c>
      <c r="G2064" s="9">
        <v>-58</v>
      </c>
      <c r="H2064" s="10">
        <v>-6108212</v>
      </c>
      <c r="I2064" s="11">
        <v>18015799114.041401</v>
      </c>
      <c r="J2064" s="11">
        <v>180232</v>
      </c>
      <c r="K2064" s="11">
        <v>99958.936892679398</v>
      </c>
      <c r="L2064" s="12">
        <v>310593.66022459511</v>
      </c>
      <c r="M2064" s="11">
        <v>308</v>
      </c>
      <c r="N2064" s="13"/>
      <c r="O2064" t="str">
        <f t="shared" ref="O2064:O2127" si="73">IF(M2064=_xlfn.MAXIFS(M:M,D:D,D2064),"X","")</f>
        <v/>
      </c>
    </row>
    <row r="2065" spans="1:15" hidden="1">
      <c r="A2065" s="41">
        <v>2.2025000000000001</v>
      </c>
      <c r="B2065" s="14">
        <v>45699</v>
      </c>
      <c r="C2065" s="8" t="s">
        <v>13</v>
      </c>
      <c r="D2065" s="8" t="s">
        <v>15</v>
      </c>
      <c r="E2065" s="8" t="s">
        <v>15</v>
      </c>
      <c r="F2065" s="9">
        <f t="shared" si="72"/>
        <v>-10000000</v>
      </c>
      <c r="G2065" s="9">
        <v>-100</v>
      </c>
      <c r="H2065" s="10">
        <v>-10746500</v>
      </c>
      <c r="I2065" s="11">
        <v>31314227197.51273</v>
      </c>
      <c r="J2065" s="11">
        <v>316556</v>
      </c>
      <c r="K2065" s="11">
        <v>98921.603752614799</v>
      </c>
      <c r="L2065" s="12">
        <v>854339.62473852001</v>
      </c>
      <c r="M2065" s="11">
        <v>1747</v>
      </c>
      <c r="N2065" s="13"/>
      <c r="O2065" t="str">
        <f t="shared" si="73"/>
        <v/>
      </c>
    </row>
    <row r="2066" spans="1:15" hidden="1">
      <c r="A2066" s="41">
        <v>2.2025000000000001</v>
      </c>
      <c r="B2066" s="14">
        <v>45699</v>
      </c>
      <c r="C2066" s="8" t="s">
        <v>13</v>
      </c>
      <c r="D2066" s="8" t="s">
        <v>15</v>
      </c>
      <c r="E2066" s="8" t="s">
        <v>15</v>
      </c>
      <c r="F2066" s="9">
        <f t="shared" si="72"/>
        <v>-7900000</v>
      </c>
      <c r="G2066" s="9">
        <v>-79</v>
      </c>
      <c r="H2066" s="10">
        <v>-8489735</v>
      </c>
      <c r="I2066" s="11">
        <v>31306412390.816273</v>
      </c>
      <c r="J2066" s="11">
        <v>316477</v>
      </c>
      <c r="K2066" s="11">
        <v>98921.603752614799</v>
      </c>
      <c r="L2066" s="12">
        <v>674928.30354343075</v>
      </c>
      <c r="M2066" s="11">
        <v>1748</v>
      </c>
      <c r="N2066" s="13"/>
      <c r="O2066" t="str">
        <f t="shared" si="73"/>
        <v/>
      </c>
    </row>
    <row r="2067" spans="1:15" hidden="1">
      <c r="A2067" s="41">
        <v>2.2025000000000001</v>
      </c>
      <c r="B2067" s="14">
        <v>45699</v>
      </c>
      <c r="C2067" s="8" t="s">
        <v>13</v>
      </c>
      <c r="D2067" s="8" t="s">
        <v>15</v>
      </c>
      <c r="E2067" s="8" t="s">
        <v>15</v>
      </c>
      <c r="F2067" s="9">
        <f t="shared" si="72"/>
        <v>-1100000</v>
      </c>
      <c r="G2067" s="9">
        <v>-11</v>
      </c>
      <c r="H2067" s="10">
        <v>-1182115</v>
      </c>
      <c r="I2067" s="11">
        <v>31305324253.174995</v>
      </c>
      <c r="J2067" s="11">
        <v>316466</v>
      </c>
      <c r="K2067" s="11">
        <v>98921.603752614799</v>
      </c>
      <c r="L2067" s="12">
        <v>93977.358721237164</v>
      </c>
      <c r="M2067" s="11">
        <v>1749</v>
      </c>
      <c r="N2067" s="13"/>
      <c r="O2067" t="str">
        <f t="shared" si="73"/>
        <v/>
      </c>
    </row>
    <row r="2068" spans="1:15" hidden="1">
      <c r="A2068" s="41">
        <v>2.2025000000000001</v>
      </c>
      <c r="B2068" s="14">
        <v>45699</v>
      </c>
      <c r="C2068" s="8" t="s">
        <v>13</v>
      </c>
      <c r="D2068" s="8" t="s">
        <v>15</v>
      </c>
      <c r="E2068" s="8" t="s">
        <v>15</v>
      </c>
      <c r="F2068" s="9">
        <f t="shared" si="72"/>
        <v>-74400000</v>
      </c>
      <c r="G2068" s="9">
        <v>-744</v>
      </c>
      <c r="H2068" s="10">
        <v>-79953960</v>
      </c>
      <c r="I2068" s="11">
        <v>31231726579.983051</v>
      </c>
      <c r="J2068" s="11">
        <v>315722</v>
      </c>
      <c r="K2068" s="11">
        <v>98921.603752614799</v>
      </c>
      <c r="L2068" s="12">
        <v>6356286.8080545962</v>
      </c>
      <c r="M2068" s="11">
        <v>1750</v>
      </c>
      <c r="N2068" s="13"/>
      <c r="O2068" t="str">
        <f t="shared" si="73"/>
        <v/>
      </c>
    </row>
    <row r="2069" spans="1:15" hidden="1">
      <c r="A2069" s="41">
        <v>2.2025000000000001</v>
      </c>
      <c r="B2069" s="14">
        <v>45699</v>
      </c>
      <c r="C2069" s="8" t="s">
        <v>13</v>
      </c>
      <c r="D2069" s="8" t="s">
        <v>15</v>
      </c>
      <c r="E2069" s="8" t="s">
        <v>15</v>
      </c>
      <c r="F2069" s="9">
        <f t="shared" si="72"/>
        <v>-18600000</v>
      </c>
      <c r="G2069" s="9">
        <v>-186</v>
      </c>
      <c r="H2069" s="10">
        <v>-19988490</v>
      </c>
      <c r="I2069" s="11">
        <v>31213327161.685066</v>
      </c>
      <c r="J2069" s="11">
        <v>315536</v>
      </c>
      <c r="K2069" s="11">
        <v>98921.603752614799</v>
      </c>
      <c r="L2069" s="12">
        <v>1589071.702013649</v>
      </c>
      <c r="M2069" s="11">
        <v>1751</v>
      </c>
      <c r="N2069" s="13"/>
      <c r="O2069" t="str">
        <f t="shared" si="73"/>
        <v/>
      </c>
    </row>
    <row r="2070" spans="1:15" hidden="1">
      <c r="A2070" s="41">
        <v>2.2025000000000001</v>
      </c>
      <c r="B2070" s="14">
        <v>45699</v>
      </c>
      <c r="C2070" s="8" t="s">
        <v>13</v>
      </c>
      <c r="D2070" s="8" t="s">
        <v>15</v>
      </c>
      <c r="E2070" s="8" t="s">
        <v>15</v>
      </c>
      <c r="F2070" s="9">
        <f t="shared" si="72"/>
        <v>-18600000</v>
      </c>
      <c r="G2070" s="9">
        <v>-186</v>
      </c>
      <c r="H2070" s="10">
        <v>-19988490</v>
      </c>
      <c r="I2070" s="11">
        <v>31194927743.387081</v>
      </c>
      <c r="J2070" s="11">
        <v>315350</v>
      </c>
      <c r="K2070" s="11">
        <v>98921.603752614799</v>
      </c>
      <c r="L2070" s="12">
        <v>1589071.702013649</v>
      </c>
      <c r="M2070" s="11">
        <v>1752</v>
      </c>
      <c r="N2070" s="13"/>
      <c r="O2070" t="str">
        <f t="shared" si="73"/>
        <v/>
      </c>
    </row>
    <row r="2071" spans="1:15" hidden="1">
      <c r="A2071" s="41">
        <v>2.2025000000000001</v>
      </c>
      <c r="B2071" s="14">
        <v>45699</v>
      </c>
      <c r="C2071" s="8" t="s">
        <v>13</v>
      </c>
      <c r="D2071" s="8" t="s">
        <v>15</v>
      </c>
      <c r="E2071" s="8" t="s">
        <v>15</v>
      </c>
      <c r="F2071" s="9">
        <f t="shared" si="72"/>
        <v>-18600000</v>
      </c>
      <c r="G2071" s="9">
        <v>-186</v>
      </c>
      <c r="H2071" s="10">
        <v>-19988490</v>
      </c>
      <c r="I2071" s="11">
        <v>31176528325.089096</v>
      </c>
      <c r="J2071" s="11">
        <v>315164</v>
      </c>
      <c r="K2071" s="11">
        <v>98921.603752614799</v>
      </c>
      <c r="L2071" s="12">
        <v>1589071.702013649</v>
      </c>
      <c r="M2071" s="11">
        <v>1753</v>
      </c>
      <c r="N2071" s="13"/>
      <c r="O2071" t="str">
        <f t="shared" si="73"/>
        <v/>
      </c>
    </row>
    <row r="2072" spans="1:15" hidden="1">
      <c r="A2072" s="41">
        <v>2.2025000000000001</v>
      </c>
      <c r="B2072" s="14">
        <v>45699</v>
      </c>
      <c r="C2072" s="8" t="s">
        <v>13</v>
      </c>
      <c r="D2072" s="8" t="s">
        <v>15</v>
      </c>
      <c r="E2072" s="8" t="s">
        <v>15</v>
      </c>
      <c r="F2072" s="9">
        <f t="shared" si="72"/>
        <v>-18600000</v>
      </c>
      <c r="G2072" s="9">
        <v>-186</v>
      </c>
      <c r="H2072" s="10">
        <v>-19988490</v>
      </c>
      <c r="I2072" s="11">
        <v>31158128906.791111</v>
      </c>
      <c r="J2072" s="11">
        <v>314978</v>
      </c>
      <c r="K2072" s="11">
        <v>98921.603752614799</v>
      </c>
      <c r="L2072" s="12">
        <v>1589071.702013649</v>
      </c>
      <c r="M2072" s="11">
        <v>1754</v>
      </c>
      <c r="N2072" s="13"/>
      <c r="O2072" t="str">
        <f t="shared" si="73"/>
        <v/>
      </c>
    </row>
    <row r="2073" spans="1:15" hidden="1">
      <c r="A2073" s="41">
        <v>2.2025000000000001</v>
      </c>
      <c r="B2073" s="14">
        <v>45699</v>
      </c>
      <c r="C2073" s="8" t="s">
        <v>13</v>
      </c>
      <c r="D2073" s="8" t="s">
        <v>15</v>
      </c>
      <c r="E2073" s="8" t="s">
        <v>15</v>
      </c>
      <c r="F2073" s="9">
        <f t="shared" si="72"/>
        <v>-18600000</v>
      </c>
      <c r="G2073" s="9">
        <v>-186</v>
      </c>
      <c r="H2073" s="10">
        <v>-19988490</v>
      </c>
      <c r="I2073" s="11">
        <v>31139729488.493126</v>
      </c>
      <c r="J2073" s="11">
        <v>314792</v>
      </c>
      <c r="K2073" s="11">
        <v>98921.603752614799</v>
      </c>
      <c r="L2073" s="12">
        <v>1589071.702013649</v>
      </c>
      <c r="M2073" s="11">
        <v>1755</v>
      </c>
      <c r="N2073" s="13"/>
      <c r="O2073" t="str">
        <f t="shared" si="73"/>
        <v/>
      </c>
    </row>
    <row r="2074" spans="1:15" hidden="1">
      <c r="A2074" s="41">
        <v>2.2025000000000001</v>
      </c>
      <c r="B2074" s="14">
        <v>45699</v>
      </c>
      <c r="C2074" s="8" t="s">
        <v>13</v>
      </c>
      <c r="D2074" s="8" t="s">
        <v>15</v>
      </c>
      <c r="E2074" s="8" t="s">
        <v>15</v>
      </c>
      <c r="F2074" s="9">
        <f t="shared" si="72"/>
        <v>-18600000</v>
      </c>
      <c r="G2074" s="9">
        <v>-186</v>
      </c>
      <c r="H2074" s="10">
        <v>-19988490</v>
      </c>
      <c r="I2074" s="11">
        <v>31121330070.195141</v>
      </c>
      <c r="J2074" s="11">
        <v>314606</v>
      </c>
      <c r="K2074" s="11">
        <v>98921.603752614799</v>
      </c>
      <c r="L2074" s="12">
        <v>1589071.702013649</v>
      </c>
      <c r="M2074" s="11">
        <v>1756</v>
      </c>
      <c r="N2074" s="13"/>
      <c r="O2074" t="str">
        <f t="shared" si="73"/>
        <v/>
      </c>
    </row>
    <row r="2075" spans="1:15" hidden="1">
      <c r="A2075" s="41">
        <v>2.2025000000000001</v>
      </c>
      <c r="B2075" s="14">
        <v>45699</v>
      </c>
      <c r="C2075" s="8" t="s">
        <v>13</v>
      </c>
      <c r="D2075" s="8" t="s">
        <v>15</v>
      </c>
      <c r="E2075" s="8" t="s">
        <v>15</v>
      </c>
      <c r="F2075" s="9">
        <f t="shared" si="72"/>
        <v>-18600000</v>
      </c>
      <c r="G2075" s="9">
        <v>-186</v>
      </c>
      <c r="H2075" s="10">
        <v>-19988490</v>
      </c>
      <c r="I2075" s="11">
        <v>31102930651.897156</v>
      </c>
      <c r="J2075" s="11">
        <v>314420</v>
      </c>
      <c r="K2075" s="11">
        <v>98921.603752614799</v>
      </c>
      <c r="L2075" s="12">
        <v>1589071.702013649</v>
      </c>
      <c r="M2075" s="11">
        <v>1757</v>
      </c>
      <c r="N2075" s="13"/>
      <c r="O2075" t="str">
        <f t="shared" si="73"/>
        <v/>
      </c>
    </row>
    <row r="2076" spans="1:15" hidden="1">
      <c r="A2076" s="41">
        <v>2.2025000000000001</v>
      </c>
      <c r="B2076" s="14">
        <v>45699</v>
      </c>
      <c r="C2076" s="8" t="s">
        <v>13</v>
      </c>
      <c r="D2076" s="8" t="s">
        <v>15</v>
      </c>
      <c r="E2076" s="8" t="s">
        <v>15</v>
      </c>
      <c r="F2076" s="9">
        <f t="shared" si="72"/>
        <v>-18600000</v>
      </c>
      <c r="G2076" s="9">
        <v>-186</v>
      </c>
      <c r="H2076" s="10">
        <v>-19988490</v>
      </c>
      <c r="I2076" s="11">
        <v>31084531233.599171</v>
      </c>
      <c r="J2076" s="11">
        <v>314234</v>
      </c>
      <c r="K2076" s="11">
        <v>98921.603752614799</v>
      </c>
      <c r="L2076" s="12">
        <v>1589071.702013649</v>
      </c>
      <c r="M2076" s="11">
        <v>1758</v>
      </c>
      <c r="N2076" s="13"/>
      <c r="O2076" t="str">
        <f t="shared" si="73"/>
        <v/>
      </c>
    </row>
    <row r="2077" spans="1:15" hidden="1">
      <c r="A2077" s="41">
        <v>2.2025000000000001</v>
      </c>
      <c r="B2077" s="14">
        <v>45699</v>
      </c>
      <c r="C2077" s="8" t="s">
        <v>13</v>
      </c>
      <c r="D2077" s="8" t="s">
        <v>15</v>
      </c>
      <c r="E2077" s="8" t="s">
        <v>15</v>
      </c>
      <c r="F2077" s="9">
        <f t="shared" si="72"/>
        <v>-4600000</v>
      </c>
      <c r="G2077" s="9">
        <v>-46</v>
      </c>
      <c r="H2077" s="10">
        <v>-4943390</v>
      </c>
      <c r="I2077" s="11">
        <v>31079980839.82655</v>
      </c>
      <c r="J2077" s="11">
        <v>314188</v>
      </c>
      <c r="K2077" s="11">
        <v>98921.603752614799</v>
      </c>
      <c r="L2077" s="12">
        <v>392996.2273797188</v>
      </c>
      <c r="M2077" s="11">
        <v>1759</v>
      </c>
      <c r="N2077" s="13"/>
      <c r="O2077" t="str">
        <f t="shared" si="73"/>
        <v/>
      </c>
    </row>
    <row r="2078" spans="1:15" hidden="1">
      <c r="A2078" s="41">
        <v>2.2025000000000001</v>
      </c>
      <c r="B2078" s="14">
        <v>45699</v>
      </c>
      <c r="C2078" s="8" t="s">
        <v>13</v>
      </c>
      <c r="D2078" s="8" t="s">
        <v>15</v>
      </c>
      <c r="E2078" s="8" t="s">
        <v>15</v>
      </c>
      <c r="F2078" s="9">
        <f t="shared" si="72"/>
        <v>-900000</v>
      </c>
      <c r="G2078" s="9">
        <v>-9</v>
      </c>
      <c r="H2078" s="10">
        <v>-967185</v>
      </c>
      <c r="I2078" s="11">
        <v>31079090545.392776</v>
      </c>
      <c r="J2078" s="11">
        <v>314179</v>
      </c>
      <c r="K2078" s="11">
        <v>98921.603752614799</v>
      </c>
      <c r="L2078" s="12">
        <v>76890.566226466792</v>
      </c>
      <c r="M2078" s="11">
        <v>1760</v>
      </c>
      <c r="N2078" s="13"/>
      <c r="O2078" t="str">
        <f t="shared" si="73"/>
        <v/>
      </c>
    </row>
    <row r="2079" spans="1:15" hidden="1">
      <c r="A2079" s="41">
        <v>2.2025000000000001</v>
      </c>
      <c r="B2079" s="14">
        <v>45699</v>
      </c>
      <c r="C2079" s="8" t="s">
        <v>13</v>
      </c>
      <c r="D2079" s="8" t="s">
        <v>15</v>
      </c>
      <c r="E2079" s="8" t="s">
        <v>15</v>
      </c>
      <c r="F2079" s="9">
        <f t="shared" si="72"/>
        <v>-1200000</v>
      </c>
      <c r="G2079" s="9">
        <v>-12</v>
      </c>
      <c r="H2079" s="10">
        <v>-1289580</v>
      </c>
      <c r="I2079" s="11">
        <v>31077903486.147743</v>
      </c>
      <c r="J2079" s="11">
        <v>314167</v>
      </c>
      <c r="K2079" s="11">
        <v>98921.603752614799</v>
      </c>
      <c r="L2079" s="12">
        <v>102520.75496862247</v>
      </c>
      <c r="M2079" s="11">
        <v>1761</v>
      </c>
      <c r="N2079" s="13"/>
      <c r="O2079" t="str">
        <f t="shared" si="73"/>
        <v/>
      </c>
    </row>
    <row r="2080" spans="1:15" hidden="1">
      <c r="A2080" s="41">
        <v>2.2025000000000001</v>
      </c>
      <c r="B2080" s="14">
        <v>45699</v>
      </c>
      <c r="C2080" s="8" t="s">
        <v>13</v>
      </c>
      <c r="D2080" s="8" t="s">
        <v>15</v>
      </c>
      <c r="E2080" s="8" t="s">
        <v>15</v>
      </c>
      <c r="F2080" s="9">
        <f t="shared" si="72"/>
        <v>-6600000</v>
      </c>
      <c r="G2080" s="9">
        <v>-66</v>
      </c>
      <c r="H2080" s="10">
        <v>-7092690</v>
      </c>
      <c r="I2080" s="11">
        <v>31071374660.300072</v>
      </c>
      <c r="J2080" s="11">
        <v>314101</v>
      </c>
      <c r="K2080" s="11">
        <v>98921.603752614799</v>
      </c>
      <c r="L2080" s="12">
        <v>563864.15232742298</v>
      </c>
      <c r="M2080" s="11">
        <v>1762</v>
      </c>
      <c r="N2080" s="13"/>
      <c r="O2080" t="str">
        <f t="shared" si="73"/>
        <v/>
      </c>
    </row>
    <row r="2081" spans="1:15" hidden="1">
      <c r="A2081" s="41">
        <v>2.2025000000000001</v>
      </c>
      <c r="B2081" s="14">
        <v>45699</v>
      </c>
      <c r="C2081" s="8" t="s">
        <v>13</v>
      </c>
      <c r="D2081" s="8" t="s">
        <v>15</v>
      </c>
      <c r="E2081" s="8" t="s">
        <v>15</v>
      </c>
      <c r="F2081" s="9">
        <f t="shared" si="72"/>
        <v>-9000000</v>
      </c>
      <c r="G2081" s="9">
        <v>-90</v>
      </c>
      <c r="H2081" s="10">
        <v>-9671850</v>
      </c>
      <c r="I2081" s="11">
        <v>31062471715.962337</v>
      </c>
      <c r="J2081" s="11">
        <v>314011</v>
      </c>
      <c r="K2081" s="11">
        <v>98921.603752614799</v>
      </c>
      <c r="L2081" s="12">
        <v>768905.66226466745</v>
      </c>
      <c r="M2081" s="11">
        <v>1763</v>
      </c>
      <c r="N2081" s="13"/>
      <c r="O2081" t="str">
        <f t="shared" si="73"/>
        <v/>
      </c>
    </row>
    <row r="2082" spans="1:15" hidden="1">
      <c r="A2082" s="41">
        <v>2.2025000000000001</v>
      </c>
      <c r="B2082" s="14">
        <v>45699</v>
      </c>
      <c r="C2082" s="8" t="s">
        <v>13</v>
      </c>
      <c r="D2082" s="8" t="s">
        <v>15</v>
      </c>
      <c r="E2082" s="8" t="s">
        <v>15</v>
      </c>
      <c r="F2082" s="9">
        <f t="shared" si="72"/>
        <v>-2100000</v>
      </c>
      <c r="G2082" s="9">
        <v>-21</v>
      </c>
      <c r="H2082" s="10">
        <v>-2256765</v>
      </c>
      <c r="I2082" s="11">
        <v>31060394362.283531</v>
      </c>
      <c r="J2082" s="11">
        <v>313990</v>
      </c>
      <c r="K2082" s="11">
        <v>98921.603752614799</v>
      </c>
      <c r="L2082" s="12">
        <v>179411.32119508926</v>
      </c>
      <c r="M2082" s="11">
        <v>1764</v>
      </c>
      <c r="N2082" s="13"/>
      <c r="O2082" t="str">
        <f t="shared" si="73"/>
        <v/>
      </c>
    </row>
    <row r="2083" spans="1:15" hidden="1">
      <c r="A2083" s="41">
        <v>2.2025000000000001</v>
      </c>
      <c r="B2083" s="14">
        <v>45699</v>
      </c>
      <c r="C2083" s="8" t="s">
        <v>13</v>
      </c>
      <c r="D2083" s="8" t="s">
        <v>15</v>
      </c>
      <c r="E2083" s="8" t="s">
        <v>15</v>
      </c>
      <c r="F2083" s="9">
        <f t="shared" si="72"/>
        <v>-6800000</v>
      </c>
      <c r="G2083" s="9">
        <v>-68</v>
      </c>
      <c r="H2083" s="10">
        <v>-7307620</v>
      </c>
      <c r="I2083" s="11">
        <v>31053667693.228352</v>
      </c>
      <c r="J2083" s="11">
        <v>313922</v>
      </c>
      <c r="K2083" s="11">
        <v>98921.603752614799</v>
      </c>
      <c r="L2083" s="12">
        <v>580950.94482219405</v>
      </c>
      <c r="M2083" s="11">
        <v>1765</v>
      </c>
      <c r="N2083" s="13"/>
      <c r="O2083" t="str">
        <f t="shared" si="73"/>
        <v/>
      </c>
    </row>
    <row r="2084" spans="1:15" hidden="1">
      <c r="A2084" s="41">
        <v>2.2025000000000001</v>
      </c>
      <c r="B2084" s="14">
        <v>45699</v>
      </c>
      <c r="C2084" s="8" t="s">
        <v>13</v>
      </c>
      <c r="D2084" s="8" t="s">
        <v>15</v>
      </c>
      <c r="E2084" s="8" t="s">
        <v>15</v>
      </c>
      <c r="F2084" s="9">
        <f t="shared" si="72"/>
        <v>-1800000</v>
      </c>
      <c r="G2084" s="9">
        <v>-18</v>
      </c>
      <c r="H2084" s="10">
        <v>-1934370</v>
      </c>
      <c r="I2084" s="11">
        <v>31051887104.360806</v>
      </c>
      <c r="J2084" s="11">
        <v>313904</v>
      </c>
      <c r="K2084" s="11">
        <v>98921.603752614799</v>
      </c>
      <c r="L2084" s="12">
        <v>153781.13245293358</v>
      </c>
      <c r="M2084" s="11">
        <v>1766</v>
      </c>
      <c r="N2084" s="13"/>
      <c r="O2084" t="str">
        <f t="shared" si="73"/>
        <v/>
      </c>
    </row>
    <row r="2085" spans="1:15" hidden="1">
      <c r="A2085" s="41">
        <v>2.2025000000000001</v>
      </c>
      <c r="B2085" s="14">
        <v>45699</v>
      </c>
      <c r="C2085" s="8" t="s">
        <v>13</v>
      </c>
      <c r="D2085" s="8" t="s">
        <v>15</v>
      </c>
      <c r="E2085" s="8" t="s">
        <v>15</v>
      </c>
      <c r="F2085" s="9">
        <f t="shared" si="72"/>
        <v>-2100000</v>
      </c>
      <c r="G2085" s="9">
        <v>-21</v>
      </c>
      <c r="H2085" s="10">
        <v>-2256765</v>
      </c>
      <c r="I2085" s="11">
        <v>31049809750.681999</v>
      </c>
      <c r="J2085" s="11">
        <v>313883</v>
      </c>
      <c r="K2085" s="11">
        <v>98921.603752614799</v>
      </c>
      <c r="L2085" s="12">
        <v>179411.32119508926</v>
      </c>
      <c r="M2085" s="11">
        <v>1767</v>
      </c>
      <c r="N2085" s="13"/>
      <c r="O2085" t="str">
        <f t="shared" si="73"/>
        <v/>
      </c>
    </row>
    <row r="2086" spans="1:15" hidden="1">
      <c r="A2086" s="41">
        <v>2.2025000000000001</v>
      </c>
      <c r="B2086" s="14">
        <v>45699</v>
      </c>
      <c r="C2086" s="8" t="s">
        <v>13</v>
      </c>
      <c r="D2086" s="8" t="s">
        <v>15</v>
      </c>
      <c r="E2086" s="8" t="s">
        <v>15</v>
      </c>
      <c r="F2086" s="9">
        <f t="shared" si="72"/>
        <v>-5700000</v>
      </c>
      <c r="G2086" s="9">
        <v>-57</v>
      </c>
      <c r="H2086" s="10">
        <v>-6125505</v>
      </c>
      <c r="I2086" s="11">
        <v>31044171219.268101</v>
      </c>
      <c r="J2086" s="11">
        <v>313826</v>
      </c>
      <c r="K2086" s="11">
        <v>98921.603752614799</v>
      </c>
      <c r="L2086" s="12">
        <v>486973.58610095643</v>
      </c>
      <c r="M2086" s="11">
        <v>1768</v>
      </c>
      <c r="N2086" s="13"/>
      <c r="O2086" t="str">
        <f t="shared" si="73"/>
        <v/>
      </c>
    </row>
    <row r="2087" spans="1:15" hidden="1">
      <c r="A2087" s="41">
        <v>2.2025000000000001</v>
      </c>
      <c r="B2087" s="14">
        <v>45699</v>
      </c>
      <c r="C2087" s="8" t="s">
        <v>13</v>
      </c>
      <c r="D2087" s="8" t="s">
        <v>15</v>
      </c>
      <c r="E2087" s="8" t="s">
        <v>15</v>
      </c>
      <c r="F2087" s="9">
        <f t="shared" si="72"/>
        <v>-1800000</v>
      </c>
      <c r="G2087" s="9">
        <v>-18</v>
      </c>
      <c r="H2087" s="10">
        <v>-1934370</v>
      </c>
      <c r="I2087" s="11">
        <v>31042390630.400555</v>
      </c>
      <c r="J2087" s="11">
        <v>313808</v>
      </c>
      <c r="K2087" s="11">
        <v>98921.603752614799</v>
      </c>
      <c r="L2087" s="12">
        <v>153781.13245293358</v>
      </c>
      <c r="M2087" s="11">
        <v>1769</v>
      </c>
      <c r="N2087" s="13"/>
      <c r="O2087" t="str">
        <f t="shared" si="73"/>
        <v/>
      </c>
    </row>
    <row r="2088" spans="1:15" hidden="1">
      <c r="A2088" s="41">
        <v>2.2025000000000001</v>
      </c>
      <c r="B2088" s="14">
        <v>45699</v>
      </c>
      <c r="C2088" s="8" t="s">
        <v>13</v>
      </c>
      <c r="D2088" s="8" t="s">
        <v>15</v>
      </c>
      <c r="E2088" s="8" t="s">
        <v>15</v>
      </c>
      <c r="F2088" s="9">
        <f t="shared" si="72"/>
        <v>-5400000</v>
      </c>
      <c r="G2088" s="9">
        <v>-54</v>
      </c>
      <c r="H2088" s="10">
        <v>-5803110</v>
      </c>
      <c r="I2088" s="11">
        <v>31037048863.797913</v>
      </c>
      <c r="J2088" s="11">
        <v>313754</v>
      </c>
      <c r="K2088" s="11">
        <v>98921.603752614799</v>
      </c>
      <c r="L2088" s="12">
        <v>461343.39735880122</v>
      </c>
      <c r="M2088" s="11">
        <v>1770</v>
      </c>
      <c r="N2088" s="13"/>
      <c r="O2088" t="str">
        <f t="shared" si="73"/>
        <v/>
      </c>
    </row>
    <row r="2089" spans="1:15" hidden="1">
      <c r="A2089" s="41">
        <v>2.2025000000000001</v>
      </c>
      <c r="B2089" s="14">
        <v>45699</v>
      </c>
      <c r="C2089" s="8" t="s">
        <v>13</v>
      </c>
      <c r="D2089" s="8" t="s">
        <v>15</v>
      </c>
      <c r="E2089" s="8" t="s">
        <v>15</v>
      </c>
      <c r="F2089" s="9">
        <f t="shared" si="72"/>
        <v>-4300000</v>
      </c>
      <c r="G2089" s="9">
        <v>-43</v>
      </c>
      <c r="H2089" s="10">
        <v>-4620995</v>
      </c>
      <c r="I2089" s="11">
        <v>31032795234.836552</v>
      </c>
      <c r="J2089" s="11">
        <v>313711</v>
      </c>
      <c r="K2089" s="11">
        <v>98921.603752614799</v>
      </c>
      <c r="L2089" s="12">
        <v>367366.03863756359</v>
      </c>
      <c r="M2089" s="11">
        <v>1771</v>
      </c>
      <c r="N2089" s="13"/>
      <c r="O2089" t="str">
        <f t="shared" si="73"/>
        <v/>
      </c>
    </row>
    <row r="2090" spans="1:15" hidden="1">
      <c r="A2090" s="41">
        <v>2.2025000000000001</v>
      </c>
      <c r="B2090" s="14">
        <v>45699</v>
      </c>
      <c r="C2090" s="8" t="s">
        <v>13</v>
      </c>
      <c r="D2090" s="8" t="s">
        <v>15</v>
      </c>
      <c r="E2090" s="8" t="s">
        <v>15</v>
      </c>
      <c r="F2090" s="9">
        <f t="shared" si="72"/>
        <v>-6700000</v>
      </c>
      <c r="G2090" s="9">
        <v>-67</v>
      </c>
      <c r="H2090" s="10">
        <v>-7200155</v>
      </c>
      <c r="I2090" s="11">
        <v>31026167487.385128</v>
      </c>
      <c r="J2090" s="11">
        <v>313644</v>
      </c>
      <c r="K2090" s="11">
        <v>98921.603752614799</v>
      </c>
      <c r="L2090" s="12">
        <v>572407.54857480805</v>
      </c>
      <c r="M2090" s="11">
        <v>1772</v>
      </c>
      <c r="N2090" s="13"/>
      <c r="O2090" t="str">
        <f t="shared" si="73"/>
        <v/>
      </c>
    </row>
    <row r="2091" spans="1:15" hidden="1">
      <c r="A2091" s="41">
        <v>2.2025000000000001</v>
      </c>
      <c r="B2091" s="14">
        <v>45699</v>
      </c>
      <c r="C2091" s="8" t="s">
        <v>13</v>
      </c>
      <c r="D2091" s="8" t="s">
        <v>15</v>
      </c>
      <c r="E2091" s="8" t="s">
        <v>15</v>
      </c>
      <c r="F2091" s="9">
        <f t="shared" si="72"/>
        <v>-8300000</v>
      </c>
      <c r="G2091" s="9">
        <v>-83</v>
      </c>
      <c r="H2091" s="10">
        <v>-8919595</v>
      </c>
      <c r="I2091" s="11">
        <v>31017956994.273663</v>
      </c>
      <c r="J2091" s="11">
        <v>313561</v>
      </c>
      <c r="K2091" s="11">
        <v>98921.603752614799</v>
      </c>
      <c r="L2091" s="12">
        <v>709101.88853297196</v>
      </c>
      <c r="M2091" s="11">
        <v>1773</v>
      </c>
      <c r="N2091" s="13"/>
      <c r="O2091" t="str">
        <f t="shared" si="73"/>
        <v/>
      </c>
    </row>
    <row r="2092" spans="1:15" hidden="1">
      <c r="A2092" s="41">
        <v>2.2025000000000001</v>
      </c>
      <c r="B2092" s="14">
        <v>45699</v>
      </c>
      <c r="C2092" s="8" t="s">
        <v>13</v>
      </c>
      <c r="D2092" s="8" t="s">
        <v>15</v>
      </c>
      <c r="E2092" s="8" t="s">
        <v>15</v>
      </c>
      <c r="F2092" s="9">
        <f t="shared" si="72"/>
        <v>-3300000</v>
      </c>
      <c r="G2092" s="9">
        <v>-33</v>
      </c>
      <c r="H2092" s="10">
        <v>-3546345</v>
      </c>
      <c r="I2092" s="11">
        <v>31014692581.349827</v>
      </c>
      <c r="J2092" s="11">
        <v>313528</v>
      </c>
      <c r="K2092" s="11">
        <v>98921.603752614799</v>
      </c>
      <c r="L2092" s="12">
        <v>281932.07616371149</v>
      </c>
      <c r="M2092" s="11">
        <v>1774</v>
      </c>
      <c r="N2092" s="13"/>
      <c r="O2092" t="str">
        <f t="shared" si="73"/>
        <v/>
      </c>
    </row>
    <row r="2093" spans="1:15" hidden="1">
      <c r="A2093" s="41">
        <v>2.2025000000000001</v>
      </c>
      <c r="B2093" s="14">
        <v>45699</v>
      </c>
      <c r="C2093" s="8" t="s">
        <v>13</v>
      </c>
      <c r="D2093" s="8" t="s">
        <v>15</v>
      </c>
      <c r="E2093" s="8" t="s">
        <v>15</v>
      </c>
      <c r="F2093" s="9">
        <f t="shared" si="72"/>
        <v>-5600000</v>
      </c>
      <c r="G2093" s="9">
        <v>-56</v>
      </c>
      <c r="H2093" s="10">
        <v>-6018040</v>
      </c>
      <c r="I2093" s="11">
        <v>31009152971.53968</v>
      </c>
      <c r="J2093" s="11">
        <v>313472</v>
      </c>
      <c r="K2093" s="11">
        <v>98921.603752614799</v>
      </c>
      <c r="L2093" s="12">
        <v>478430.18985357136</v>
      </c>
      <c r="M2093" s="11">
        <v>1775</v>
      </c>
      <c r="N2093" s="13"/>
      <c r="O2093" t="str">
        <f t="shared" si="73"/>
        <v/>
      </c>
    </row>
    <row r="2094" spans="1:15" hidden="1">
      <c r="A2094" s="41">
        <v>2.2025000000000001</v>
      </c>
      <c r="B2094" s="14">
        <v>45699</v>
      </c>
      <c r="C2094" s="8" t="s">
        <v>13</v>
      </c>
      <c r="D2094" s="8" t="s">
        <v>15</v>
      </c>
      <c r="E2094" s="8" t="s">
        <v>15</v>
      </c>
      <c r="F2094" s="9">
        <f t="shared" si="72"/>
        <v>-1500000</v>
      </c>
      <c r="G2094" s="9">
        <v>-15</v>
      </c>
      <c r="H2094" s="10">
        <v>-1611975</v>
      </c>
      <c r="I2094" s="11">
        <v>31007669147.483391</v>
      </c>
      <c r="J2094" s="11">
        <v>313457</v>
      </c>
      <c r="K2094" s="11">
        <v>98921.603752614799</v>
      </c>
      <c r="L2094" s="12">
        <v>128150.94371077791</v>
      </c>
      <c r="M2094" s="11">
        <v>1776</v>
      </c>
      <c r="N2094" s="13"/>
      <c r="O2094" t="str">
        <f t="shared" si="73"/>
        <v/>
      </c>
    </row>
    <row r="2095" spans="1:15" hidden="1">
      <c r="A2095" s="41">
        <v>2.2025000000000001</v>
      </c>
      <c r="B2095" s="14">
        <v>45699</v>
      </c>
      <c r="C2095" s="8" t="s">
        <v>13</v>
      </c>
      <c r="D2095" s="8" t="s">
        <v>15</v>
      </c>
      <c r="E2095" s="8" t="s">
        <v>15</v>
      </c>
      <c r="F2095" s="9">
        <f t="shared" si="72"/>
        <v>-2000000</v>
      </c>
      <c r="G2095" s="9">
        <v>-20</v>
      </c>
      <c r="H2095" s="10">
        <v>-2149300</v>
      </c>
      <c r="I2095" s="11">
        <v>31005690715.408337</v>
      </c>
      <c r="J2095" s="11">
        <v>313437</v>
      </c>
      <c r="K2095" s="11">
        <v>98921.603752614799</v>
      </c>
      <c r="L2095" s="12">
        <v>170867.92494770396</v>
      </c>
      <c r="M2095" s="11">
        <v>1777</v>
      </c>
      <c r="N2095" s="13"/>
      <c r="O2095" t="str">
        <f t="shared" si="73"/>
        <v/>
      </c>
    </row>
    <row r="2096" spans="1:15" hidden="1">
      <c r="A2096" s="41">
        <v>2.2025000000000001</v>
      </c>
      <c r="B2096" s="14">
        <v>45699</v>
      </c>
      <c r="C2096" s="8" t="s">
        <v>13</v>
      </c>
      <c r="D2096" s="8" t="s">
        <v>15</v>
      </c>
      <c r="E2096" s="8" t="s">
        <v>15</v>
      </c>
      <c r="F2096" s="9">
        <f t="shared" si="72"/>
        <v>-2000000</v>
      </c>
      <c r="G2096" s="9">
        <v>-20</v>
      </c>
      <c r="H2096" s="10">
        <v>-2149300</v>
      </c>
      <c r="I2096" s="11">
        <v>31003712283.333282</v>
      </c>
      <c r="J2096" s="11">
        <v>313417</v>
      </c>
      <c r="K2096" s="11">
        <v>98921.603752614799</v>
      </c>
      <c r="L2096" s="12">
        <v>170867.92494770396</v>
      </c>
      <c r="M2096" s="11">
        <v>1778</v>
      </c>
      <c r="N2096" s="13"/>
      <c r="O2096" t="str">
        <f t="shared" si="73"/>
        <v/>
      </c>
    </row>
    <row r="2097" spans="1:15" hidden="1">
      <c r="A2097" s="41">
        <v>2.2025000000000001</v>
      </c>
      <c r="B2097" s="14">
        <v>45699</v>
      </c>
      <c r="C2097" s="8" t="s">
        <v>13</v>
      </c>
      <c r="D2097" s="8" t="s">
        <v>15</v>
      </c>
      <c r="E2097" s="8" t="s">
        <v>15</v>
      </c>
      <c r="F2097" s="9">
        <f t="shared" si="72"/>
        <v>-8800000</v>
      </c>
      <c r="G2097" s="9">
        <v>-88</v>
      </c>
      <c r="H2097" s="10">
        <v>-9456920</v>
      </c>
      <c r="I2097" s="11">
        <v>30995007182.203053</v>
      </c>
      <c r="J2097" s="11">
        <v>313329</v>
      </c>
      <c r="K2097" s="11">
        <v>98921.603752614799</v>
      </c>
      <c r="L2097" s="12">
        <v>751818.86976989731</v>
      </c>
      <c r="M2097" s="11">
        <v>1779</v>
      </c>
      <c r="N2097" s="13"/>
      <c r="O2097" t="str">
        <f t="shared" si="73"/>
        <v/>
      </c>
    </row>
    <row r="2098" spans="1:15" hidden="1">
      <c r="A2098" s="41">
        <v>2.2025000000000001</v>
      </c>
      <c r="B2098" s="14">
        <v>45699</v>
      </c>
      <c r="C2098" s="8" t="s">
        <v>13</v>
      </c>
      <c r="D2098" s="8" t="s">
        <v>15</v>
      </c>
      <c r="E2098" s="8" t="s">
        <v>15</v>
      </c>
      <c r="F2098" s="9">
        <f t="shared" si="72"/>
        <v>-2500000</v>
      </c>
      <c r="G2098" s="9">
        <v>-25</v>
      </c>
      <c r="H2098" s="10">
        <v>-2686625</v>
      </c>
      <c r="I2098" s="11">
        <v>30992534142.109238</v>
      </c>
      <c r="J2098" s="11">
        <v>313304</v>
      </c>
      <c r="K2098" s="11">
        <v>98921.603752614799</v>
      </c>
      <c r="L2098" s="12">
        <v>213584.90618463</v>
      </c>
      <c r="M2098" s="11">
        <v>1780</v>
      </c>
      <c r="N2098" s="13"/>
      <c r="O2098" t="str">
        <f t="shared" si="73"/>
        <v/>
      </c>
    </row>
    <row r="2099" spans="1:15" hidden="1">
      <c r="A2099" s="41">
        <v>2.2025000000000001</v>
      </c>
      <c r="B2099" s="14">
        <v>45699</v>
      </c>
      <c r="C2099" s="8" t="s">
        <v>13</v>
      </c>
      <c r="D2099" s="8" t="s">
        <v>15</v>
      </c>
      <c r="E2099" s="8" t="s">
        <v>15</v>
      </c>
      <c r="F2099" s="9">
        <f t="shared" si="72"/>
        <v>-11900000</v>
      </c>
      <c r="G2099" s="9">
        <v>-119</v>
      </c>
      <c r="H2099" s="10">
        <v>-12788335</v>
      </c>
      <c r="I2099" s="11">
        <v>30980762471.262676</v>
      </c>
      <c r="J2099" s="11">
        <v>313185</v>
      </c>
      <c r="K2099" s="11">
        <v>98921.603752614799</v>
      </c>
      <c r="L2099" s="12">
        <v>1016664.1534388382</v>
      </c>
      <c r="M2099" s="11">
        <v>1781</v>
      </c>
      <c r="N2099" s="13"/>
      <c r="O2099" t="str">
        <f t="shared" si="73"/>
        <v/>
      </c>
    </row>
    <row r="2100" spans="1:15" hidden="1">
      <c r="A2100" s="41">
        <v>2.2025000000000001</v>
      </c>
      <c r="B2100" s="14">
        <v>45699</v>
      </c>
      <c r="C2100" s="8" t="s">
        <v>13</v>
      </c>
      <c r="D2100" s="8" t="s">
        <v>15</v>
      </c>
      <c r="E2100" s="8" t="s">
        <v>15</v>
      </c>
      <c r="F2100" s="9">
        <f t="shared" si="72"/>
        <v>-5900000</v>
      </c>
      <c r="G2100" s="9">
        <v>-59</v>
      </c>
      <c r="H2100" s="10">
        <v>-6340435</v>
      </c>
      <c r="I2100" s="11">
        <v>30974926096.641273</v>
      </c>
      <c r="J2100" s="11">
        <v>313126</v>
      </c>
      <c r="K2100" s="11">
        <v>98921.603752614799</v>
      </c>
      <c r="L2100" s="12">
        <v>504060.37859572656</v>
      </c>
      <c r="M2100" s="11">
        <v>1782</v>
      </c>
      <c r="N2100" s="13"/>
      <c r="O2100" t="str">
        <f t="shared" si="73"/>
        <v/>
      </c>
    </row>
    <row r="2101" spans="1:15" hidden="1">
      <c r="A2101" s="41">
        <v>2.2025000000000001</v>
      </c>
      <c r="B2101" s="14">
        <v>45699</v>
      </c>
      <c r="C2101" s="8" t="s">
        <v>13</v>
      </c>
      <c r="D2101" s="8" t="s">
        <v>15</v>
      </c>
      <c r="E2101" s="8" t="s">
        <v>15</v>
      </c>
      <c r="F2101" s="9">
        <f t="shared" si="72"/>
        <v>-15300000</v>
      </c>
      <c r="G2101" s="9">
        <v>-153</v>
      </c>
      <c r="H2101" s="10">
        <v>-16442145</v>
      </c>
      <c r="I2101" s="11">
        <v>30959791091.267124</v>
      </c>
      <c r="J2101" s="11">
        <v>312973</v>
      </c>
      <c r="K2101" s="11">
        <v>98921.603752614799</v>
      </c>
      <c r="L2101" s="12">
        <v>1307139.6258499362</v>
      </c>
      <c r="M2101" s="11">
        <v>1783</v>
      </c>
      <c r="N2101" s="13"/>
      <c r="O2101" t="str">
        <f t="shared" si="73"/>
        <v/>
      </c>
    </row>
    <row r="2102" spans="1:15" hidden="1">
      <c r="A2102" s="41">
        <v>2.2025000000000001</v>
      </c>
      <c r="B2102" s="14">
        <v>45699</v>
      </c>
      <c r="C2102" s="8" t="s">
        <v>13</v>
      </c>
      <c r="D2102" s="8" t="s">
        <v>15</v>
      </c>
      <c r="E2102" s="8" t="s">
        <v>15</v>
      </c>
      <c r="F2102" s="9">
        <f t="shared" si="72"/>
        <v>-1000000</v>
      </c>
      <c r="G2102" s="9">
        <v>-10</v>
      </c>
      <c r="H2102" s="10">
        <v>-1074650</v>
      </c>
      <c r="I2102" s="11">
        <v>30958801875.229599</v>
      </c>
      <c r="J2102" s="11">
        <v>312963</v>
      </c>
      <c r="K2102" s="11">
        <v>98921.603752614799</v>
      </c>
      <c r="L2102" s="12">
        <v>85433.962473851978</v>
      </c>
      <c r="M2102" s="11">
        <v>1784</v>
      </c>
      <c r="N2102" s="13"/>
      <c r="O2102" t="str">
        <f t="shared" si="73"/>
        <v/>
      </c>
    </row>
    <row r="2103" spans="1:15" hidden="1">
      <c r="A2103" s="41">
        <v>2.2025000000000001</v>
      </c>
      <c r="B2103" s="14">
        <v>45699</v>
      </c>
      <c r="C2103" s="8" t="s">
        <v>13</v>
      </c>
      <c r="D2103" s="8" t="s">
        <v>15</v>
      </c>
      <c r="E2103" s="8" t="s">
        <v>15</v>
      </c>
      <c r="F2103" s="9">
        <f t="shared" si="72"/>
        <v>-8200000</v>
      </c>
      <c r="G2103" s="9">
        <v>-82</v>
      </c>
      <c r="H2103" s="10">
        <v>-8812130</v>
      </c>
      <c r="I2103" s="11">
        <v>30950690303.721886</v>
      </c>
      <c r="J2103" s="11">
        <v>312881</v>
      </c>
      <c r="K2103" s="11">
        <v>98921.603752614799</v>
      </c>
      <c r="L2103" s="12">
        <v>700558.49228558689</v>
      </c>
      <c r="M2103" s="11">
        <v>1785</v>
      </c>
      <c r="N2103" s="13"/>
      <c r="O2103" t="str">
        <f t="shared" si="73"/>
        <v/>
      </c>
    </row>
    <row r="2104" spans="1:15" hidden="1">
      <c r="A2104" s="41">
        <v>2.2025000000000001</v>
      </c>
      <c r="B2104" s="14">
        <v>45699</v>
      </c>
      <c r="C2104" s="8" t="s">
        <v>13</v>
      </c>
      <c r="D2104" s="8" t="s">
        <v>15</v>
      </c>
      <c r="E2104" s="8" t="s">
        <v>15</v>
      </c>
      <c r="F2104" s="9">
        <f t="shared" si="72"/>
        <v>-10700000</v>
      </c>
      <c r="G2104" s="9">
        <v>-107</v>
      </c>
      <c r="H2104" s="10">
        <v>-11498755</v>
      </c>
      <c r="I2104" s="11">
        <v>30940105692.120358</v>
      </c>
      <c r="J2104" s="11">
        <v>312774</v>
      </c>
      <c r="K2104" s="11">
        <v>98921.603752614799</v>
      </c>
      <c r="L2104" s="12">
        <v>914143.39847021736</v>
      </c>
      <c r="M2104" s="11">
        <v>1786</v>
      </c>
      <c r="N2104" s="13"/>
      <c r="O2104" t="str">
        <f t="shared" si="73"/>
        <v/>
      </c>
    </row>
    <row r="2105" spans="1:15" hidden="1">
      <c r="A2105" s="41">
        <v>2.2025000000000001</v>
      </c>
      <c r="B2105" s="14">
        <v>45699</v>
      </c>
      <c r="C2105" s="8" t="s">
        <v>13</v>
      </c>
      <c r="D2105" s="8" t="s">
        <v>15</v>
      </c>
      <c r="E2105" s="8" t="s">
        <v>15</v>
      </c>
      <c r="F2105" s="9">
        <f t="shared" si="72"/>
        <v>-3400000</v>
      </c>
      <c r="G2105" s="9">
        <v>-34</v>
      </c>
      <c r="H2105" s="10">
        <v>-3653810</v>
      </c>
      <c r="I2105" s="11">
        <v>30936742357.59277</v>
      </c>
      <c r="J2105" s="11">
        <v>312740</v>
      </c>
      <c r="K2105" s="11">
        <v>98921.603752614799</v>
      </c>
      <c r="L2105" s="12">
        <v>290475.47241109703</v>
      </c>
      <c r="M2105" s="11">
        <v>1787</v>
      </c>
      <c r="N2105" s="13"/>
      <c r="O2105" t="str">
        <f t="shared" si="73"/>
        <v/>
      </c>
    </row>
    <row r="2106" spans="1:15" hidden="1">
      <c r="A2106" s="41">
        <v>2.2025000000000001</v>
      </c>
      <c r="B2106" s="14">
        <v>45699</v>
      </c>
      <c r="C2106" s="8" t="s">
        <v>13</v>
      </c>
      <c r="D2106" s="8" t="s">
        <v>14</v>
      </c>
      <c r="E2106" s="8" t="s">
        <v>14</v>
      </c>
      <c r="F2106" s="9">
        <f t="shared" si="72"/>
        <v>-9400000</v>
      </c>
      <c r="G2106" s="9">
        <v>-94</v>
      </c>
      <c r="H2106" s="10">
        <v>-9899516</v>
      </c>
      <c r="I2106" s="11">
        <v>18006402973.973488</v>
      </c>
      <c r="J2106" s="11">
        <v>180138</v>
      </c>
      <c r="K2106" s="11">
        <v>99958.936892679398</v>
      </c>
      <c r="L2106" s="12">
        <v>503375.93208813667</v>
      </c>
      <c r="M2106" s="11">
        <v>309</v>
      </c>
      <c r="N2106" s="13"/>
      <c r="O2106" t="str">
        <f t="shared" si="73"/>
        <v/>
      </c>
    </row>
    <row r="2107" spans="1:15" hidden="1">
      <c r="A2107" s="41">
        <v>2.2025000000000001</v>
      </c>
      <c r="B2107" s="14">
        <v>45699</v>
      </c>
      <c r="C2107" s="8" t="s">
        <v>13</v>
      </c>
      <c r="D2107" s="8" t="s">
        <v>15</v>
      </c>
      <c r="E2107" s="8" t="s">
        <v>15</v>
      </c>
      <c r="F2107" s="9">
        <f t="shared" si="72"/>
        <v>112300000</v>
      </c>
      <c r="G2107" s="9">
        <v>1123</v>
      </c>
      <c r="H2107" s="10">
        <v>120402445</v>
      </c>
      <c r="I2107" s="11">
        <v>31057144802.59277</v>
      </c>
      <c r="J2107" s="11">
        <v>313863</v>
      </c>
      <c r="K2107" s="11">
        <v>98951.277476455551</v>
      </c>
      <c r="L2107" s="12">
        <v>0</v>
      </c>
      <c r="M2107" s="11">
        <v>1788</v>
      </c>
      <c r="N2107" s="13"/>
      <c r="O2107" t="str">
        <f t="shared" si="73"/>
        <v/>
      </c>
    </row>
    <row r="2108" spans="1:15" hidden="1">
      <c r="A2108" s="41">
        <v>2.2025000000000001</v>
      </c>
      <c r="B2108" s="14">
        <v>45699</v>
      </c>
      <c r="C2108" s="8" t="s">
        <v>13</v>
      </c>
      <c r="D2108" s="8" t="s">
        <v>15</v>
      </c>
      <c r="E2108" s="8" t="s">
        <v>15</v>
      </c>
      <c r="F2108" s="9">
        <f t="shared" si="72"/>
        <v>-93000000</v>
      </c>
      <c r="G2108" s="9">
        <v>-930</v>
      </c>
      <c r="H2108" s="10">
        <v>-99942450</v>
      </c>
      <c r="I2108" s="11">
        <v>30965120114.539665</v>
      </c>
      <c r="J2108" s="11">
        <v>312933</v>
      </c>
      <c r="K2108" s="11">
        <v>98951.277476455551</v>
      </c>
      <c r="L2108" s="12">
        <v>7917761.9468963444</v>
      </c>
      <c r="M2108" s="11">
        <v>1789</v>
      </c>
      <c r="N2108" s="13"/>
      <c r="O2108" t="str">
        <f t="shared" si="73"/>
        <v/>
      </c>
    </row>
    <row r="2109" spans="1:15" hidden="1">
      <c r="A2109" s="41">
        <v>2.2025000000000001</v>
      </c>
      <c r="B2109" s="14">
        <v>45699</v>
      </c>
      <c r="C2109" s="8" t="s">
        <v>13</v>
      </c>
      <c r="D2109" s="8" t="s">
        <v>15</v>
      </c>
      <c r="E2109" s="8" t="s">
        <v>15</v>
      </c>
      <c r="F2109" s="9">
        <f t="shared" si="72"/>
        <v>-900000</v>
      </c>
      <c r="G2109" s="9">
        <v>-9</v>
      </c>
      <c r="H2109" s="10">
        <v>-967185</v>
      </c>
      <c r="I2109" s="11">
        <v>30964229553.042377</v>
      </c>
      <c r="J2109" s="11">
        <v>312924</v>
      </c>
      <c r="K2109" s="11">
        <v>98951.277476455551</v>
      </c>
      <c r="L2109" s="12">
        <v>76623.502711900044</v>
      </c>
      <c r="M2109" s="11">
        <v>1790</v>
      </c>
      <c r="N2109" s="13"/>
      <c r="O2109" t="str">
        <f t="shared" si="73"/>
        <v/>
      </c>
    </row>
    <row r="2110" spans="1:15" hidden="1">
      <c r="A2110" s="41">
        <v>2.2025000000000001</v>
      </c>
      <c r="B2110" s="14">
        <v>45699</v>
      </c>
      <c r="C2110" s="8" t="s">
        <v>13</v>
      </c>
      <c r="D2110" s="8" t="s">
        <v>15</v>
      </c>
      <c r="E2110" s="8" t="s">
        <v>15</v>
      </c>
      <c r="F2110" s="9">
        <f t="shared" si="72"/>
        <v>-1000000</v>
      </c>
      <c r="G2110" s="9">
        <v>-10</v>
      </c>
      <c r="H2110" s="10">
        <v>-1074650</v>
      </c>
      <c r="I2110" s="11">
        <v>30963240040.267612</v>
      </c>
      <c r="J2110" s="11">
        <v>312914</v>
      </c>
      <c r="K2110" s="11">
        <v>98951.277476455551</v>
      </c>
      <c r="L2110" s="12">
        <v>85137.225235444494</v>
      </c>
      <c r="M2110" s="11">
        <v>1791</v>
      </c>
      <c r="N2110" s="13"/>
      <c r="O2110" t="str">
        <f t="shared" si="73"/>
        <v/>
      </c>
    </row>
    <row r="2111" spans="1:15" hidden="1">
      <c r="A2111" s="41">
        <v>2.2025000000000001</v>
      </c>
      <c r="B2111" s="14">
        <v>45699</v>
      </c>
      <c r="C2111" s="8" t="s">
        <v>13</v>
      </c>
      <c r="D2111" s="8" t="s">
        <v>15</v>
      </c>
      <c r="E2111" s="8" t="s">
        <v>15</v>
      </c>
      <c r="F2111" s="9">
        <f t="shared" si="72"/>
        <v>-2000000</v>
      </c>
      <c r="G2111" s="9">
        <v>-20</v>
      </c>
      <c r="H2111" s="10">
        <v>-2149300</v>
      </c>
      <c r="I2111" s="11">
        <v>30961261014.718082</v>
      </c>
      <c r="J2111" s="11">
        <v>312894</v>
      </c>
      <c r="K2111" s="11">
        <v>98951.277476455551</v>
      </c>
      <c r="L2111" s="12">
        <v>170274.45047088899</v>
      </c>
      <c r="M2111" s="11">
        <v>1792</v>
      </c>
      <c r="N2111" s="13"/>
      <c r="O2111" t="str">
        <f t="shared" si="73"/>
        <v/>
      </c>
    </row>
    <row r="2112" spans="1:15" hidden="1">
      <c r="A2112" s="41">
        <v>2.2025000000000001</v>
      </c>
      <c r="B2112" s="14">
        <v>45700</v>
      </c>
      <c r="C2112" s="8" t="s">
        <v>13</v>
      </c>
      <c r="D2112" s="8" t="s">
        <v>46</v>
      </c>
      <c r="E2112" s="8" t="s">
        <v>46</v>
      </c>
      <c r="F2112" s="9">
        <f t="shared" si="72"/>
        <v>10000000000</v>
      </c>
      <c r="G2112" s="9">
        <v>100000</v>
      </c>
      <c r="H2112" s="10">
        <v>10224900000</v>
      </c>
      <c r="I2112" s="11">
        <v>10224900000</v>
      </c>
      <c r="J2112" s="11">
        <v>100000</v>
      </c>
      <c r="K2112" s="11">
        <v>102249</v>
      </c>
      <c r="L2112" s="12">
        <v>0</v>
      </c>
      <c r="M2112" s="11">
        <v>1</v>
      </c>
      <c r="N2112" s="13"/>
      <c r="O2112" t="str">
        <f t="shared" si="73"/>
        <v/>
      </c>
    </row>
    <row r="2113" spans="1:15" hidden="1">
      <c r="A2113" s="41">
        <v>2.2025000000000001</v>
      </c>
      <c r="B2113" s="14">
        <v>45700</v>
      </c>
      <c r="C2113" s="8" t="s">
        <v>13</v>
      </c>
      <c r="D2113" s="8" t="s">
        <v>35</v>
      </c>
      <c r="E2113" s="8" t="s">
        <v>35</v>
      </c>
      <c r="F2113" s="9">
        <f t="shared" si="72"/>
        <v>5000000000</v>
      </c>
      <c r="G2113" s="9">
        <v>50000</v>
      </c>
      <c r="H2113" s="10">
        <v>5217100000</v>
      </c>
      <c r="I2113" s="11">
        <v>5217100000</v>
      </c>
      <c r="J2113" s="11">
        <v>50000</v>
      </c>
      <c r="K2113" s="11">
        <v>104342</v>
      </c>
      <c r="L2113" s="12">
        <v>0</v>
      </c>
      <c r="M2113" s="11">
        <v>1</v>
      </c>
      <c r="N2113" s="13"/>
      <c r="O2113" t="str">
        <f t="shared" si="73"/>
        <v/>
      </c>
    </row>
    <row r="2114" spans="1:15" hidden="1">
      <c r="A2114" s="41">
        <v>2.2025000000000001</v>
      </c>
      <c r="B2114" s="14">
        <v>45700</v>
      </c>
      <c r="C2114" s="8" t="s">
        <v>13</v>
      </c>
      <c r="D2114" s="8" t="s">
        <v>15</v>
      </c>
      <c r="E2114" s="8" t="s">
        <v>15</v>
      </c>
      <c r="F2114" s="9">
        <f t="shared" si="72"/>
        <v>-13900000</v>
      </c>
      <c r="G2114" s="9">
        <v>-139</v>
      </c>
      <c r="H2114" s="10">
        <v>-14940276</v>
      </c>
      <c r="I2114" s="11">
        <v>30947506787.148853</v>
      </c>
      <c r="J2114" s="11">
        <v>312755</v>
      </c>
      <c r="K2114" s="11">
        <v>98951.277476455551</v>
      </c>
      <c r="L2114" s="12">
        <v>1186048.4307726789</v>
      </c>
      <c r="M2114" s="11">
        <v>1793</v>
      </c>
      <c r="N2114" s="13"/>
      <c r="O2114" t="str">
        <f t="shared" si="73"/>
        <v/>
      </c>
    </row>
    <row r="2115" spans="1:15" hidden="1">
      <c r="A2115" s="41">
        <v>2.2025000000000001</v>
      </c>
      <c r="B2115" s="14">
        <v>45700</v>
      </c>
      <c r="C2115" s="8" t="s">
        <v>13</v>
      </c>
      <c r="D2115" s="8" t="s">
        <v>15</v>
      </c>
      <c r="E2115" s="8" t="s">
        <v>15</v>
      </c>
      <c r="F2115" s="9">
        <f t="shared" si="72"/>
        <v>-23000000</v>
      </c>
      <c r="G2115" s="9">
        <v>-230</v>
      </c>
      <c r="H2115" s="10">
        <v>-24721320</v>
      </c>
      <c r="I2115" s="11">
        <v>30924747993.329269</v>
      </c>
      <c r="J2115" s="11">
        <v>312525</v>
      </c>
      <c r="K2115" s="11">
        <v>98951.277476455551</v>
      </c>
      <c r="L2115" s="12">
        <v>1962526.1804152243</v>
      </c>
      <c r="M2115" s="11">
        <v>1794</v>
      </c>
      <c r="N2115" s="13"/>
      <c r="O2115" t="str">
        <f t="shared" si="73"/>
        <v/>
      </c>
    </row>
    <row r="2116" spans="1:15" hidden="1">
      <c r="A2116" s="41">
        <v>2.2025000000000001</v>
      </c>
      <c r="B2116" s="14">
        <v>45700</v>
      </c>
      <c r="C2116" s="8" t="s">
        <v>13</v>
      </c>
      <c r="D2116" s="8" t="s">
        <v>15</v>
      </c>
      <c r="E2116" s="8" t="s">
        <v>15</v>
      </c>
      <c r="F2116" s="9">
        <f t="shared" si="72"/>
        <v>-13900000</v>
      </c>
      <c r="G2116" s="9">
        <v>-139</v>
      </c>
      <c r="H2116" s="10">
        <v>-14940276</v>
      </c>
      <c r="I2116" s="11">
        <v>30910993765.76004</v>
      </c>
      <c r="J2116" s="11">
        <v>312386</v>
      </c>
      <c r="K2116" s="11">
        <v>98951.277476455551</v>
      </c>
      <c r="L2116" s="12">
        <v>1186048.4307726789</v>
      </c>
      <c r="M2116" s="11">
        <v>1795</v>
      </c>
      <c r="N2116" s="13"/>
      <c r="O2116" t="str">
        <f t="shared" si="73"/>
        <v/>
      </c>
    </row>
    <row r="2117" spans="1:15" hidden="1">
      <c r="A2117" s="41">
        <v>2.2025000000000001</v>
      </c>
      <c r="B2117" s="14">
        <v>45700</v>
      </c>
      <c r="C2117" s="8" t="s">
        <v>13</v>
      </c>
      <c r="D2117" s="8" t="s">
        <v>15</v>
      </c>
      <c r="E2117" s="8" t="s">
        <v>15</v>
      </c>
      <c r="F2117" s="9">
        <f t="shared" si="72"/>
        <v>-18500000</v>
      </c>
      <c r="G2117" s="9">
        <v>-185</v>
      </c>
      <c r="H2117" s="10">
        <v>-19884540</v>
      </c>
      <c r="I2117" s="11">
        <v>30892687779.426895</v>
      </c>
      <c r="J2117" s="11">
        <v>312201</v>
      </c>
      <c r="K2117" s="11">
        <v>98951.277476455551</v>
      </c>
      <c r="L2117" s="12">
        <v>1578553.6668557227</v>
      </c>
      <c r="M2117" s="11">
        <v>1796</v>
      </c>
      <c r="N2117" s="13"/>
      <c r="O2117" t="str">
        <f t="shared" si="73"/>
        <v/>
      </c>
    </row>
    <row r="2118" spans="1:15" hidden="1">
      <c r="A2118" s="41">
        <v>2.2025000000000001</v>
      </c>
      <c r="B2118" s="14">
        <v>45700</v>
      </c>
      <c r="C2118" s="8" t="s">
        <v>13</v>
      </c>
      <c r="D2118" s="8" t="s">
        <v>14</v>
      </c>
      <c r="E2118" s="8" t="s">
        <v>14</v>
      </c>
      <c r="F2118" s="9">
        <f t="shared" si="72"/>
        <v>-9400000</v>
      </c>
      <c r="G2118" s="9">
        <v>-94</v>
      </c>
      <c r="H2118" s="10">
        <v>-9901302</v>
      </c>
      <c r="I2118" s="11">
        <v>17997006833.905575</v>
      </c>
      <c r="J2118" s="11">
        <v>180044</v>
      </c>
      <c r="K2118" s="11">
        <v>99958.936892679398</v>
      </c>
      <c r="L2118" s="12">
        <v>505161.93208813667</v>
      </c>
      <c r="M2118" s="11">
        <v>310</v>
      </c>
      <c r="N2118" s="13"/>
      <c r="O2118" t="str">
        <f t="shared" si="73"/>
        <v/>
      </c>
    </row>
    <row r="2119" spans="1:15" hidden="1">
      <c r="A2119" s="41">
        <v>2.2025000000000001</v>
      </c>
      <c r="B2119" s="14">
        <v>45700</v>
      </c>
      <c r="C2119" s="8" t="s">
        <v>13</v>
      </c>
      <c r="D2119" s="8" t="s">
        <v>15</v>
      </c>
      <c r="E2119" s="8" t="s">
        <v>15</v>
      </c>
      <c r="F2119" s="9">
        <f t="shared" si="72"/>
        <v>-9200000</v>
      </c>
      <c r="G2119" s="9">
        <v>-92</v>
      </c>
      <c r="H2119" s="10">
        <v>-9888528</v>
      </c>
      <c r="I2119" s="11">
        <v>30883584261.899063</v>
      </c>
      <c r="J2119" s="11">
        <v>312109</v>
      </c>
      <c r="K2119" s="11">
        <v>98951.277476455551</v>
      </c>
      <c r="L2119" s="12">
        <v>785010.47216608934</v>
      </c>
      <c r="M2119" s="11">
        <v>1797</v>
      </c>
      <c r="N2119" s="13"/>
      <c r="O2119" t="str">
        <f t="shared" si="73"/>
        <v/>
      </c>
    </row>
    <row r="2120" spans="1:15" hidden="1">
      <c r="A2120" s="41">
        <v>2.2025000000000001</v>
      </c>
      <c r="B2120" s="14">
        <v>45700</v>
      </c>
      <c r="C2120" s="8" t="s">
        <v>13</v>
      </c>
      <c r="D2120" s="8" t="s">
        <v>15</v>
      </c>
      <c r="E2120" s="8" t="s">
        <v>15</v>
      </c>
      <c r="F2120" s="9">
        <f t="shared" si="72"/>
        <v>-18600000</v>
      </c>
      <c r="G2120" s="9">
        <v>-186</v>
      </c>
      <c r="H2120" s="10">
        <v>-19992024</v>
      </c>
      <c r="I2120" s="11">
        <v>30865179324.288441</v>
      </c>
      <c r="J2120" s="11">
        <v>311923</v>
      </c>
      <c r="K2120" s="11">
        <v>98951.277476455551</v>
      </c>
      <c r="L2120" s="12">
        <v>1587086.3893792666</v>
      </c>
      <c r="M2120" s="11">
        <v>1798</v>
      </c>
      <c r="N2120" s="13"/>
      <c r="O2120" t="str">
        <f t="shared" si="73"/>
        <v/>
      </c>
    </row>
    <row r="2121" spans="1:15" hidden="1">
      <c r="A2121" s="41">
        <v>2.2025000000000001</v>
      </c>
      <c r="B2121" s="14">
        <v>45700</v>
      </c>
      <c r="C2121" s="8" t="s">
        <v>13</v>
      </c>
      <c r="D2121" s="8" t="s">
        <v>15</v>
      </c>
      <c r="E2121" s="8" t="s">
        <v>15</v>
      </c>
      <c r="F2121" s="9">
        <f t="shared" si="72"/>
        <v>-10200000</v>
      </c>
      <c r="G2121" s="9">
        <v>-102</v>
      </c>
      <c r="H2121" s="10">
        <v>-10963368</v>
      </c>
      <c r="I2121" s="11">
        <v>30855086293.985844</v>
      </c>
      <c r="J2121" s="11">
        <v>311821</v>
      </c>
      <c r="K2121" s="11">
        <v>98951.277476455551</v>
      </c>
      <c r="L2121" s="12">
        <v>870337.69740153477</v>
      </c>
      <c r="M2121" s="11">
        <v>1799</v>
      </c>
      <c r="N2121" s="13"/>
      <c r="O2121" t="str">
        <f t="shared" si="73"/>
        <v/>
      </c>
    </row>
    <row r="2122" spans="1:15" hidden="1">
      <c r="A2122" s="41">
        <v>2.2025000000000001</v>
      </c>
      <c r="B2122" s="14">
        <v>45700</v>
      </c>
      <c r="C2122" s="8" t="s">
        <v>13</v>
      </c>
      <c r="D2122" s="8" t="s">
        <v>15</v>
      </c>
      <c r="E2122" s="8" t="s">
        <v>15</v>
      </c>
      <c r="F2122" s="9">
        <f t="shared" ref="F2122:F2185" si="74">100000*G2122</f>
        <v>-18500000</v>
      </c>
      <c r="G2122" s="9">
        <v>-185</v>
      </c>
      <c r="H2122" s="10">
        <v>-19884540</v>
      </c>
      <c r="I2122" s="11">
        <v>30836780307.652699</v>
      </c>
      <c r="J2122" s="11">
        <v>311636</v>
      </c>
      <c r="K2122" s="11">
        <v>98951.277476455551</v>
      </c>
      <c r="L2122" s="12">
        <v>1578553.6668557227</v>
      </c>
      <c r="M2122" s="11">
        <v>1800</v>
      </c>
      <c r="N2122" s="13"/>
      <c r="O2122" t="str">
        <f t="shared" si="73"/>
        <v/>
      </c>
    </row>
    <row r="2123" spans="1:15" hidden="1">
      <c r="A2123" s="41">
        <v>2.2025000000000001</v>
      </c>
      <c r="B2123" s="14">
        <v>45700</v>
      </c>
      <c r="C2123" s="8" t="s">
        <v>13</v>
      </c>
      <c r="D2123" s="8" t="s">
        <v>15</v>
      </c>
      <c r="E2123" s="8" t="s">
        <v>15</v>
      </c>
      <c r="F2123" s="9">
        <f t="shared" si="74"/>
        <v>-18600000</v>
      </c>
      <c r="G2123" s="9">
        <v>-186</v>
      </c>
      <c r="H2123" s="10">
        <v>-19992024</v>
      </c>
      <c r="I2123" s="11">
        <v>30818375370.042076</v>
      </c>
      <c r="J2123" s="11">
        <v>311450</v>
      </c>
      <c r="K2123" s="11">
        <v>98951.277476455551</v>
      </c>
      <c r="L2123" s="12">
        <v>1587086.3893792666</v>
      </c>
      <c r="M2123" s="11">
        <v>1801</v>
      </c>
      <c r="N2123" s="13"/>
      <c r="O2123" t="str">
        <f t="shared" si="73"/>
        <v/>
      </c>
    </row>
    <row r="2124" spans="1:15" hidden="1">
      <c r="A2124" s="41">
        <v>2.2025000000000001</v>
      </c>
      <c r="B2124" s="14">
        <v>45700</v>
      </c>
      <c r="C2124" s="8" t="s">
        <v>13</v>
      </c>
      <c r="D2124" s="8" t="s">
        <v>15</v>
      </c>
      <c r="E2124" s="8" t="s">
        <v>15</v>
      </c>
      <c r="F2124" s="9">
        <f t="shared" si="74"/>
        <v>900000</v>
      </c>
      <c r="G2124" s="9">
        <v>9</v>
      </c>
      <c r="H2124" s="10">
        <v>966402</v>
      </c>
      <c r="I2124" s="11">
        <v>30819341772.042076</v>
      </c>
      <c r="J2124" s="11">
        <v>311459</v>
      </c>
      <c r="K2124" s="11">
        <v>98951.520977213935</v>
      </c>
      <c r="L2124" s="12">
        <v>0</v>
      </c>
      <c r="M2124" s="11">
        <v>1802</v>
      </c>
      <c r="N2124" s="13"/>
      <c r="O2124" t="str">
        <f t="shared" si="73"/>
        <v/>
      </c>
    </row>
    <row r="2125" spans="1:15" hidden="1">
      <c r="A2125" s="41">
        <v>2.2025000000000001</v>
      </c>
      <c r="B2125" s="14">
        <v>45700</v>
      </c>
      <c r="C2125" s="8" t="s">
        <v>13</v>
      </c>
      <c r="D2125" s="8" t="s">
        <v>15</v>
      </c>
      <c r="E2125" s="8" t="s">
        <v>15</v>
      </c>
      <c r="F2125" s="9">
        <f t="shared" si="74"/>
        <v>-24000000</v>
      </c>
      <c r="G2125" s="9">
        <v>-240</v>
      </c>
      <c r="H2125" s="10">
        <v>-25796160</v>
      </c>
      <c r="I2125" s="11">
        <v>30795593407.007545</v>
      </c>
      <c r="J2125" s="11">
        <v>311219</v>
      </c>
      <c r="K2125" s="11">
        <v>98951.520977213935</v>
      </c>
      <c r="L2125" s="12">
        <v>2047794.9654686563</v>
      </c>
      <c r="M2125" s="11">
        <v>1803</v>
      </c>
      <c r="N2125" s="13"/>
      <c r="O2125" t="str">
        <f t="shared" si="73"/>
        <v/>
      </c>
    </row>
    <row r="2126" spans="1:15" hidden="1">
      <c r="A2126" s="41">
        <v>2.2025000000000001</v>
      </c>
      <c r="B2126" s="14">
        <v>45700</v>
      </c>
      <c r="C2126" s="8" t="s">
        <v>13</v>
      </c>
      <c r="D2126" s="8" t="s">
        <v>15</v>
      </c>
      <c r="E2126" s="8" t="s">
        <v>15</v>
      </c>
      <c r="F2126" s="9">
        <f t="shared" si="74"/>
        <v>-105000000</v>
      </c>
      <c r="G2126" s="9">
        <v>-1050</v>
      </c>
      <c r="H2126" s="10">
        <v>-112858200</v>
      </c>
      <c r="I2126" s="11">
        <v>30691694309.981472</v>
      </c>
      <c r="J2126" s="11">
        <v>310169</v>
      </c>
      <c r="K2126" s="11">
        <v>98951.520977213935</v>
      </c>
      <c r="L2126" s="12">
        <v>8959102.973925367</v>
      </c>
      <c r="M2126" s="11">
        <v>1804</v>
      </c>
      <c r="N2126" s="13"/>
      <c r="O2126" t="str">
        <f t="shared" si="73"/>
        <v/>
      </c>
    </row>
    <row r="2127" spans="1:15" hidden="1">
      <c r="A2127" s="41">
        <v>2.2025000000000001</v>
      </c>
      <c r="B2127" s="14">
        <v>45700</v>
      </c>
      <c r="C2127" s="8" t="s">
        <v>13</v>
      </c>
      <c r="D2127" s="8" t="s">
        <v>15</v>
      </c>
      <c r="E2127" s="8" t="s">
        <v>15</v>
      </c>
      <c r="F2127" s="9">
        <f t="shared" si="74"/>
        <v>-2700000</v>
      </c>
      <c r="G2127" s="9">
        <v>-27</v>
      </c>
      <c r="H2127" s="10">
        <v>-2902068</v>
      </c>
      <c r="I2127" s="11">
        <v>30689022618.915089</v>
      </c>
      <c r="J2127" s="11">
        <v>310142</v>
      </c>
      <c r="K2127" s="11">
        <v>98951.520977213935</v>
      </c>
      <c r="L2127" s="12">
        <v>230376.93361522397</v>
      </c>
      <c r="M2127" s="11">
        <v>1805</v>
      </c>
      <c r="N2127" s="13"/>
      <c r="O2127" t="str">
        <f t="shared" si="73"/>
        <v/>
      </c>
    </row>
    <row r="2128" spans="1:15" hidden="1">
      <c r="A2128" s="41">
        <v>2.2025000000000001</v>
      </c>
      <c r="B2128" s="14">
        <v>45700</v>
      </c>
      <c r="C2128" s="8" t="s">
        <v>13</v>
      </c>
      <c r="D2128" s="8" t="s">
        <v>15</v>
      </c>
      <c r="E2128" s="8" t="s">
        <v>15</v>
      </c>
      <c r="F2128" s="9">
        <f t="shared" si="74"/>
        <v>-900000</v>
      </c>
      <c r="G2128" s="9">
        <v>-9</v>
      </c>
      <c r="H2128" s="10">
        <v>-967356</v>
      </c>
      <c r="I2128" s="11">
        <v>30688132055.226295</v>
      </c>
      <c r="J2128" s="11">
        <v>310133</v>
      </c>
      <c r="K2128" s="11">
        <v>98951.520977213935</v>
      </c>
      <c r="L2128" s="12">
        <v>76792.31120507454</v>
      </c>
      <c r="M2128" s="11">
        <v>1806</v>
      </c>
      <c r="N2128" s="13"/>
      <c r="O2128" t="str">
        <f t="shared" ref="O2128:O2191" si="75">IF(M2128=_xlfn.MAXIFS(M:M,D:D,D2128),"X","")</f>
        <v/>
      </c>
    </row>
    <row r="2129" spans="1:15" hidden="1">
      <c r="A2129" s="41">
        <v>2.2025000000000001</v>
      </c>
      <c r="B2129" s="14">
        <v>45700</v>
      </c>
      <c r="C2129" s="8" t="s">
        <v>13</v>
      </c>
      <c r="D2129" s="8" t="s">
        <v>15</v>
      </c>
      <c r="E2129" s="8" t="s">
        <v>15</v>
      </c>
      <c r="F2129" s="9">
        <f t="shared" si="74"/>
        <v>-9400000</v>
      </c>
      <c r="G2129" s="9">
        <v>-94</v>
      </c>
      <c r="H2129" s="10">
        <v>-10103496</v>
      </c>
      <c r="I2129" s="11">
        <v>30678830612.254436</v>
      </c>
      <c r="J2129" s="11">
        <v>310039</v>
      </c>
      <c r="K2129" s="11">
        <v>98951.520977213935</v>
      </c>
      <c r="L2129" s="12">
        <v>802053.02814188972</v>
      </c>
      <c r="M2129" s="11">
        <v>1807</v>
      </c>
      <c r="N2129" s="13"/>
      <c r="O2129" t="str">
        <f t="shared" si="75"/>
        <v/>
      </c>
    </row>
    <row r="2130" spans="1:15" hidden="1">
      <c r="A2130" s="41">
        <v>2.2025000000000001</v>
      </c>
      <c r="B2130" s="14">
        <v>45700</v>
      </c>
      <c r="C2130" s="8" t="s">
        <v>13</v>
      </c>
      <c r="D2130" s="8" t="s">
        <v>14</v>
      </c>
      <c r="E2130" s="8" t="s">
        <v>14</v>
      </c>
      <c r="F2130" s="9">
        <f t="shared" si="74"/>
        <v>-4500000</v>
      </c>
      <c r="G2130" s="9">
        <v>-45</v>
      </c>
      <c r="H2130" s="10">
        <v>-4739985</v>
      </c>
      <c r="I2130" s="11">
        <v>17992508681.745403</v>
      </c>
      <c r="J2130" s="11">
        <v>179999</v>
      </c>
      <c r="K2130" s="11">
        <v>99958.936892679398</v>
      </c>
      <c r="L2130" s="12">
        <v>241832.83982942719</v>
      </c>
      <c r="M2130" s="11">
        <v>311</v>
      </c>
      <c r="N2130" s="13"/>
      <c r="O2130" t="str">
        <f t="shared" si="75"/>
        <v/>
      </c>
    </row>
    <row r="2131" spans="1:15" hidden="1">
      <c r="A2131" s="41">
        <v>2.2025000000000001</v>
      </c>
      <c r="B2131" s="14">
        <v>45700</v>
      </c>
      <c r="C2131" s="8" t="s">
        <v>13</v>
      </c>
      <c r="D2131" s="8" t="s">
        <v>15</v>
      </c>
      <c r="E2131" s="8" t="s">
        <v>15</v>
      </c>
      <c r="F2131" s="9">
        <f t="shared" si="74"/>
        <v>-1800000</v>
      </c>
      <c r="G2131" s="9">
        <v>-18</v>
      </c>
      <c r="H2131" s="10">
        <v>-1934712</v>
      </c>
      <c r="I2131" s="11">
        <v>30677049484.876846</v>
      </c>
      <c r="J2131" s="11">
        <v>310021</v>
      </c>
      <c r="K2131" s="11">
        <v>98951.520977213935</v>
      </c>
      <c r="L2131" s="12">
        <v>153584.62241014908</v>
      </c>
      <c r="M2131" s="11">
        <v>1808</v>
      </c>
      <c r="N2131" s="13"/>
      <c r="O2131" t="str">
        <f t="shared" si="75"/>
        <v/>
      </c>
    </row>
    <row r="2132" spans="1:15" hidden="1">
      <c r="A2132" s="41">
        <v>2.2025000000000001</v>
      </c>
      <c r="B2132" s="14">
        <v>45700</v>
      </c>
      <c r="C2132" s="8" t="s">
        <v>13</v>
      </c>
      <c r="D2132" s="8" t="s">
        <v>15</v>
      </c>
      <c r="E2132" s="8" t="s">
        <v>15</v>
      </c>
      <c r="F2132" s="9">
        <f t="shared" si="74"/>
        <v>-900000</v>
      </c>
      <c r="G2132" s="9">
        <v>-9</v>
      </c>
      <c r="H2132" s="10">
        <v>-967356</v>
      </c>
      <c r="I2132" s="11">
        <v>30676158921.188053</v>
      </c>
      <c r="J2132" s="11">
        <v>310012</v>
      </c>
      <c r="K2132" s="11">
        <v>98951.520977213935</v>
      </c>
      <c r="L2132" s="12">
        <v>76792.31120507454</v>
      </c>
      <c r="M2132" s="11">
        <v>1809</v>
      </c>
      <c r="N2132" s="13"/>
      <c r="O2132" t="str">
        <f t="shared" si="75"/>
        <v/>
      </c>
    </row>
    <row r="2133" spans="1:15" hidden="1">
      <c r="A2133" s="41">
        <v>2.2025000000000001</v>
      </c>
      <c r="B2133" s="14">
        <v>45700</v>
      </c>
      <c r="C2133" s="8" t="s">
        <v>13</v>
      </c>
      <c r="D2133" s="8" t="s">
        <v>15</v>
      </c>
      <c r="E2133" s="8" t="s">
        <v>15</v>
      </c>
      <c r="F2133" s="9">
        <f t="shared" si="74"/>
        <v>-18500000</v>
      </c>
      <c r="G2133" s="9">
        <v>-185</v>
      </c>
      <c r="H2133" s="10">
        <v>-19884540</v>
      </c>
      <c r="I2133" s="11">
        <v>30657852889.80727</v>
      </c>
      <c r="J2133" s="11">
        <v>309827</v>
      </c>
      <c r="K2133" s="11">
        <v>98951.520977213935</v>
      </c>
      <c r="L2133" s="12">
        <v>1578508.6192154214</v>
      </c>
      <c r="M2133" s="11">
        <v>1810</v>
      </c>
      <c r="N2133" s="13"/>
      <c r="O2133" t="str">
        <f t="shared" si="75"/>
        <v/>
      </c>
    </row>
    <row r="2134" spans="1:15" hidden="1">
      <c r="A2134" s="41">
        <v>2.2025000000000001</v>
      </c>
      <c r="B2134" s="14">
        <v>45700</v>
      </c>
      <c r="C2134" s="8" t="s">
        <v>13</v>
      </c>
      <c r="D2134" s="8" t="s">
        <v>15</v>
      </c>
      <c r="E2134" s="8" t="s">
        <v>15</v>
      </c>
      <c r="F2134" s="9">
        <f t="shared" si="74"/>
        <v>-32500000</v>
      </c>
      <c r="G2134" s="9">
        <v>-325</v>
      </c>
      <c r="H2134" s="10">
        <v>-34932300</v>
      </c>
      <c r="I2134" s="11">
        <v>30625693645.489677</v>
      </c>
      <c r="J2134" s="11">
        <v>309502</v>
      </c>
      <c r="K2134" s="11">
        <v>98951.520977213935</v>
      </c>
      <c r="L2134" s="12">
        <v>2773055.6824054718</v>
      </c>
      <c r="M2134" s="11">
        <v>1811</v>
      </c>
      <c r="N2134" s="13"/>
      <c r="O2134" t="str">
        <f t="shared" si="75"/>
        <v/>
      </c>
    </row>
    <row r="2135" spans="1:15" hidden="1">
      <c r="A2135" s="41">
        <v>2.2025000000000001</v>
      </c>
      <c r="B2135" s="14">
        <v>45700</v>
      </c>
      <c r="C2135" s="8" t="s">
        <v>13</v>
      </c>
      <c r="D2135" s="8" t="s">
        <v>15</v>
      </c>
      <c r="E2135" s="8" t="s">
        <v>15</v>
      </c>
      <c r="F2135" s="9">
        <f t="shared" si="74"/>
        <v>-900000</v>
      </c>
      <c r="G2135" s="9">
        <v>-9</v>
      </c>
      <c r="H2135" s="10">
        <v>-967356</v>
      </c>
      <c r="I2135" s="11">
        <v>30624803081.800884</v>
      </c>
      <c r="J2135" s="11">
        <v>309493</v>
      </c>
      <c r="K2135" s="11">
        <v>98951.520977213935</v>
      </c>
      <c r="L2135" s="12">
        <v>76792.31120507454</v>
      </c>
      <c r="M2135" s="11">
        <v>1812</v>
      </c>
      <c r="N2135" s="13"/>
      <c r="O2135" t="str">
        <f t="shared" si="75"/>
        <v/>
      </c>
    </row>
    <row r="2136" spans="1:15" hidden="1">
      <c r="A2136" s="41">
        <v>2.2025000000000001</v>
      </c>
      <c r="B2136" s="14">
        <v>45700</v>
      </c>
      <c r="C2136" s="8" t="s">
        <v>13</v>
      </c>
      <c r="D2136" s="8" t="s">
        <v>15</v>
      </c>
      <c r="E2136" s="8" t="s">
        <v>15</v>
      </c>
      <c r="F2136" s="9">
        <f t="shared" si="74"/>
        <v>-1000000</v>
      </c>
      <c r="G2136" s="9">
        <v>-10</v>
      </c>
      <c r="H2136" s="10">
        <v>-1074840</v>
      </c>
      <c r="I2136" s="11">
        <v>30623813566.59111</v>
      </c>
      <c r="J2136" s="11">
        <v>309483</v>
      </c>
      <c r="K2136" s="11">
        <v>98951.520977213935</v>
      </c>
      <c r="L2136" s="12">
        <v>85324.790227860678</v>
      </c>
      <c r="M2136" s="11">
        <v>1813</v>
      </c>
      <c r="N2136" s="13"/>
      <c r="O2136" t="str">
        <f t="shared" si="75"/>
        <v/>
      </c>
    </row>
    <row r="2137" spans="1:15" hidden="1">
      <c r="A2137" s="41">
        <v>2.2025000000000001</v>
      </c>
      <c r="B2137" s="14">
        <v>45700</v>
      </c>
      <c r="C2137" s="8" t="s">
        <v>13</v>
      </c>
      <c r="D2137" s="8" t="s">
        <v>15</v>
      </c>
      <c r="E2137" s="8" t="s">
        <v>15</v>
      </c>
      <c r="F2137" s="9">
        <f t="shared" si="74"/>
        <v>-21500000</v>
      </c>
      <c r="G2137" s="9">
        <v>-215</v>
      </c>
      <c r="H2137" s="10">
        <v>-23109060</v>
      </c>
      <c r="I2137" s="11">
        <v>30602538989.581009</v>
      </c>
      <c r="J2137" s="11">
        <v>309268</v>
      </c>
      <c r="K2137" s="11">
        <v>98951.520977213935</v>
      </c>
      <c r="L2137" s="12">
        <v>1834482.9898990057</v>
      </c>
      <c r="M2137" s="11">
        <v>1814</v>
      </c>
      <c r="N2137" s="13"/>
      <c r="O2137" t="str">
        <f t="shared" si="75"/>
        <v/>
      </c>
    </row>
    <row r="2138" spans="1:15" hidden="1">
      <c r="A2138" s="41">
        <v>2.2025000000000001</v>
      </c>
      <c r="B2138" s="14">
        <v>45700</v>
      </c>
      <c r="C2138" s="8" t="s">
        <v>13</v>
      </c>
      <c r="D2138" s="8" t="s">
        <v>15</v>
      </c>
      <c r="E2138" s="8" t="s">
        <v>15</v>
      </c>
      <c r="F2138" s="9">
        <f t="shared" si="74"/>
        <v>46500000</v>
      </c>
      <c r="G2138" s="9">
        <v>465</v>
      </c>
      <c r="H2138" s="10">
        <v>49961925</v>
      </c>
      <c r="I2138" s="11">
        <v>30652500914.581009</v>
      </c>
      <c r="J2138" s="11">
        <v>309733</v>
      </c>
      <c r="K2138" s="11">
        <v>98964.272178234183</v>
      </c>
      <c r="L2138" s="12">
        <v>0</v>
      </c>
      <c r="M2138" s="11">
        <v>1815</v>
      </c>
      <c r="N2138" s="13"/>
      <c r="O2138" t="str">
        <f t="shared" si="75"/>
        <v/>
      </c>
    </row>
    <row r="2139" spans="1:15" hidden="1">
      <c r="A2139" s="41">
        <v>2.2025000000000001</v>
      </c>
      <c r="B2139" s="14">
        <v>45700</v>
      </c>
      <c r="C2139" s="8" t="s">
        <v>13</v>
      </c>
      <c r="D2139" s="8" t="s">
        <v>14</v>
      </c>
      <c r="E2139" s="8" t="s">
        <v>14</v>
      </c>
      <c r="F2139" s="9">
        <f t="shared" si="74"/>
        <v>-51200000</v>
      </c>
      <c r="G2139" s="9">
        <v>-512</v>
      </c>
      <c r="H2139" s="10">
        <v>-53930496</v>
      </c>
      <c r="I2139" s="11">
        <v>17941329706.056351</v>
      </c>
      <c r="J2139" s="11">
        <v>179487</v>
      </c>
      <c r="K2139" s="11">
        <v>99958.936892679398</v>
      </c>
      <c r="L2139" s="12">
        <v>2751520.3109481484</v>
      </c>
      <c r="M2139" s="11">
        <v>312</v>
      </c>
      <c r="N2139" s="13"/>
      <c r="O2139" t="str">
        <f t="shared" si="75"/>
        <v/>
      </c>
    </row>
    <row r="2140" spans="1:15" hidden="1">
      <c r="A2140" s="41">
        <v>2.2025000000000001</v>
      </c>
      <c r="B2140" s="14">
        <v>45700</v>
      </c>
      <c r="C2140" s="8" t="s">
        <v>13</v>
      </c>
      <c r="D2140" s="8" t="s">
        <v>15</v>
      </c>
      <c r="E2140" s="8" t="s">
        <v>15</v>
      </c>
      <c r="F2140" s="9">
        <f t="shared" si="74"/>
        <v>-218600000</v>
      </c>
      <c r="G2140" s="9">
        <v>-2186</v>
      </c>
      <c r="H2140" s="10">
        <v>-234960024</v>
      </c>
      <c r="I2140" s="11">
        <v>30436165015.599388</v>
      </c>
      <c r="J2140" s="11">
        <v>307547</v>
      </c>
      <c r="K2140" s="11">
        <v>98964.272178234183</v>
      </c>
      <c r="L2140" s="12">
        <v>18624125.018380076</v>
      </c>
      <c r="M2140" s="11">
        <v>1816</v>
      </c>
      <c r="N2140" s="13"/>
      <c r="O2140" t="str">
        <f t="shared" si="75"/>
        <v/>
      </c>
    </row>
    <row r="2141" spans="1:15" hidden="1">
      <c r="A2141" s="41">
        <v>2.2025000000000001</v>
      </c>
      <c r="B2141" s="14">
        <v>45700</v>
      </c>
      <c r="C2141" s="8" t="s">
        <v>13</v>
      </c>
      <c r="D2141" s="8" t="s">
        <v>15</v>
      </c>
      <c r="E2141" s="8" t="s">
        <v>15</v>
      </c>
      <c r="F2141" s="9">
        <f t="shared" si="74"/>
        <v>-11500000</v>
      </c>
      <c r="G2141" s="9">
        <v>-115</v>
      </c>
      <c r="H2141" s="10">
        <v>-12360660</v>
      </c>
      <c r="I2141" s="11">
        <v>30424784124.298893</v>
      </c>
      <c r="J2141" s="11">
        <v>307432</v>
      </c>
      <c r="K2141" s="11">
        <v>98964.272178234183</v>
      </c>
      <c r="L2141" s="12">
        <v>979768.69950306974</v>
      </c>
      <c r="M2141" s="11">
        <v>1817</v>
      </c>
      <c r="N2141" s="13"/>
      <c r="O2141" t="str">
        <f t="shared" si="75"/>
        <v/>
      </c>
    </row>
    <row r="2142" spans="1:15" hidden="1">
      <c r="A2142" s="41">
        <v>2.2025000000000001</v>
      </c>
      <c r="B2142" s="14">
        <v>45700</v>
      </c>
      <c r="C2142" s="8" t="s">
        <v>13</v>
      </c>
      <c r="D2142" s="8" t="s">
        <v>14</v>
      </c>
      <c r="E2142" s="8" t="s">
        <v>14</v>
      </c>
      <c r="F2142" s="9">
        <f t="shared" si="74"/>
        <v>-900000</v>
      </c>
      <c r="G2142" s="9">
        <v>-9</v>
      </c>
      <c r="H2142" s="10">
        <v>-947997</v>
      </c>
      <c r="I2142" s="11">
        <v>17940430075.624317</v>
      </c>
      <c r="J2142" s="11">
        <v>179478</v>
      </c>
      <c r="K2142" s="11">
        <v>99958.936892679398</v>
      </c>
      <c r="L2142" s="12">
        <v>48366.567965885391</v>
      </c>
      <c r="M2142" s="11">
        <v>313</v>
      </c>
      <c r="N2142" s="13"/>
      <c r="O2142" t="str">
        <f t="shared" si="75"/>
        <v/>
      </c>
    </row>
    <row r="2143" spans="1:15" hidden="1">
      <c r="A2143" s="41">
        <v>2.2025000000000001</v>
      </c>
      <c r="B2143" s="14">
        <v>45700</v>
      </c>
      <c r="C2143" s="8" t="s">
        <v>13</v>
      </c>
      <c r="D2143" s="8" t="s">
        <v>15</v>
      </c>
      <c r="E2143" s="8" t="s">
        <v>15</v>
      </c>
      <c r="F2143" s="9">
        <f t="shared" si="74"/>
        <v>-1200000</v>
      </c>
      <c r="G2143" s="9">
        <v>-12</v>
      </c>
      <c r="H2143" s="10">
        <v>-1289808</v>
      </c>
      <c r="I2143" s="11">
        <v>30423596553.032753</v>
      </c>
      <c r="J2143" s="11">
        <v>307420</v>
      </c>
      <c r="K2143" s="11">
        <v>98964.272178234183</v>
      </c>
      <c r="L2143" s="12">
        <v>102236.7338611898</v>
      </c>
      <c r="M2143" s="11">
        <v>1818</v>
      </c>
      <c r="N2143" s="13"/>
      <c r="O2143" t="str">
        <f t="shared" si="75"/>
        <v/>
      </c>
    </row>
    <row r="2144" spans="1:15" hidden="1">
      <c r="A2144" s="41">
        <v>2.2025000000000001</v>
      </c>
      <c r="B2144" s="14">
        <v>45700</v>
      </c>
      <c r="C2144" s="8" t="s">
        <v>13</v>
      </c>
      <c r="D2144" s="8" t="s">
        <v>15</v>
      </c>
      <c r="E2144" s="8" t="s">
        <v>15</v>
      </c>
      <c r="F2144" s="9">
        <f t="shared" si="74"/>
        <v>-18600000</v>
      </c>
      <c r="G2144" s="9">
        <v>-186</v>
      </c>
      <c r="H2144" s="10">
        <v>-19992024</v>
      </c>
      <c r="I2144" s="11">
        <v>30405189198.4076</v>
      </c>
      <c r="J2144" s="11">
        <v>307234</v>
      </c>
      <c r="K2144" s="11">
        <v>98964.272178234183</v>
      </c>
      <c r="L2144" s="12">
        <v>1584669.3748484403</v>
      </c>
      <c r="M2144" s="11">
        <v>1819</v>
      </c>
      <c r="N2144" s="13"/>
      <c r="O2144" t="str">
        <f t="shared" si="75"/>
        <v/>
      </c>
    </row>
    <row r="2145" spans="1:15" hidden="1">
      <c r="A2145" s="41">
        <v>2.2025000000000001</v>
      </c>
      <c r="B2145" s="14">
        <v>45700</v>
      </c>
      <c r="C2145" s="8" t="s">
        <v>13</v>
      </c>
      <c r="D2145" s="8" t="s">
        <v>14</v>
      </c>
      <c r="E2145" s="8" t="s">
        <v>14</v>
      </c>
      <c r="F2145" s="9">
        <f t="shared" si="74"/>
        <v>-28400000</v>
      </c>
      <c r="G2145" s="9">
        <v>-284</v>
      </c>
      <c r="H2145" s="10">
        <v>-29914572</v>
      </c>
      <c r="I2145" s="11">
        <v>17912041737.546795</v>
      </c>
      <c r="J2145" s="11">
        <v>179194</v>
      </c>
      <c r="K2145" s="11">
        <v>99958.936892679398</v>
      </c>
      <c r="L2145" s="12">
        <v>1526233.9224790521</v>
      </c>
      <c r="M2145" s="11">
        <v>314</v>
      </c>
      <c r="N2145" s="13"/>
      <c r="O2145" t="str">
        <f t="shared" si="75"/>
        <v/>
      </c>
    </row>
    <row r="2146" spans="1:15" hidden="1">
      <c r="A2146" s="41">
        <v>2.2025000000000001</v>
      </c>
      <c r="B2146" s="14">
        <v>45700</v>
      </c>
      <c r="C2146" s="8" t="s">
        <v>13</v>
      </c>
      <c r="D2146" s="8" t="s">
        <v>15</v>
      </c>
      <c r="E2146" s="8" t="s">
        <v>15</v>
      </c>
      <c r="F2146" s="9">
        <f t="shared" si="74"/>
        <v>-20900000</v>
      </c>
      <c r="G2146" s="9">
        <v>-209</v>
      </c>
      <c r="H2146" s="10">
        <v>-22464156</v>
      </c>
      <c r="I2146" s="11">
        <v>30384505665.52235</v>
      </c>
      <c r="J2146" s="11">
        <v>307025</v>
      </c>
      <c r="K2146" s="11">
        <v>98964.272178234183</v>
      </c>
      <c r="L2146" s="12">
        <v>1780623.1147490554</v>
      </c>
      <c r="M2146" s="11">
        <v>1820</v>
      </c>
      <c r="N2146" s="13"/>
      <c r="O2146" t="str">
        <f t="shared" si="75"/>
        <v/>
      </c>
    </row>
    <row r="2147" spans="1:15" hidden="1">
      <c r="A2147" s="41">
        <v>2.2025000000000001</v>
      </c>
      <c r="B2147" s="14">
        <v>45700</v>
      </c>
      <c r="C2147" s="8" t="s">
        <v>13</v>
      </c>
      <c r="D2147" s="8" t="s">
        <v>15</v>
      </c>
      <c r="E2147" s="8" t="s">
        <v>15</v>
      </c>
      <c r="F2147" s="9">
        <f t="shared" si="74"/>
        <v>-900000</v>
      </c>
      <c r="G2147" s="9">
        <v>-9</v>
      </c>
      <c r="H2147" s="10">
        <v>-967356</v>
      </c>
      <c r="I2147" s="11">
        <v>30383614987.072746</v>
      </c>
      <c r="J2147" s="11">
        <v>307016</v>
      </c>
      <c r="K2147" s="11">
        <v>98964.272178234183</v>
      </c>
      <c r="L2147" s="12">
        <v>76677.550395892351</v>
      </c>
      <c r="M2147" s="11">
        <v>1821</v>
      </c>
      <c r="N2147" s="13"/>
      <c r="O2147" t="str">
        <f t="shared" si="75"/>
        <v/>
      </c>
    </row>
    <row r="2148" spans="1:15" hidden="1">
      <c r="A2148" s="41">
        <v>2.2025000000000001</v>
      </c>
      <c r="B2148" s="14">
        <v>45700</v>
      </c>
      <c r="C2148" s="8" t="s">
        <v>13</v>
      </c>
      <c r="D2148" s="8" t="s">
        <v>15</v>
      </c>
      <c r="E2148" s="8" t="s">
        <v>15</v>
      </c>
      <c r="F2148" s="9">
        <f t="shared" si="74"/>
        <v>-1800000</v>
      </c>
      <c r="G2148" s="9">
        <v>-18</v>
      </c>
      <c r="H2148" s="10">
        <v>-1934712</v>
      </c>
      <c r="I2148" s="11">
        <v>30381833630.173538</v>
      </c>
      <c r="J2148" s="11">
        <v>306998</v>
      </c>
      <c r="K2148" s="11">
        <v>98964.272178234183</v>
      </c>
      <c r="L2148" s="12">
        <v>153355.1007917847</v>
      </c>
      <c r="M2148" s="11">
        <v>1822</v>
      </c>
      <c r="N2148" s="13"/>
      <c r="O2148" t="str">
        <f t="shared" si="75"/>
        <v/>
      </c>
    </row>
    <row r="2149" spans="1:15" hidden="1">
      <c r="A2149" s="41">
        <v>2.2025000000000001</v>
      </c>
      <c r="B2149" s="14">
        <v>45700</v>
      </c>
      <c r="C2149" s="8" t="s">
        <v>13</v>
      </c>
      <c r="D2149" s="8" t="s">
        <v>15</v>
      </c>
      <c r="E2149" s="8" t="s">
        <v>15</v>
      </c>
      <c r="F2149" s="9">
        <f t="shared" si="74"/>
        <v>-1800000</v>
      </c>
      <c r="G2149" s="9">
        <v>-18</v>
      </c>
      <c r="H2149" s="10">
        <v>-1934712</v>
      </c>
      <c r="I2149" s="11">
        <v>30380052273.27433</v>
      </c>
      <c r="J2149" s="11">
        <v>306980</v>
      </c>
      <c r="K2149" s="11">
        <v>98964.272178234183</v>
      </c>
      <c r="L2149" s="12">
        <v>153355.1007917847</v>
      </c>
      <c r="M2149" s="11">
        <v>1823</v>
      </c>
      <c r="N2149" s="13"/>
      <c r="O2149" t="str">
        <f t="shared" si="75"/>
        <v/>
      </c>
    </row>
    <row r="2150" spans="1:15" hidden="1">
      <c r="A2150" s="41">
        <v>2.2025000000000001</v>
      </c>
      <c r="B2150" s="14">
        <v>45700</v>
      </c>
      <c r="C2150" s="8" t="s">
        <v>13</v>
      </c>
      <c r="D2150" s="8" t="s">
        <v>15</v>
      </c>
      <c r="E2150" s="8" t="s">
        <v>15</v>
      </c>
      <c r="F2150" s="9">
        <f t="shared" si="74"/>
        <v>-28700000</v>
      </c>
      <c r="G2150" s="9">
        <v>-287</v>
      </c>
      <c r="H2150" s="10">
        <v>-30847908</v>
      </c>
      <c r="I2150" s="11">
        <v>30351649527.159176</v>
      </c>
      <c r="J2150" s="11">
        <v>306693</v>
      </c>
      <c r="K2150" s="11">
        <v>98964.272178234183</v>
      </c>
      <c r="L2150" s="12">
        <v>2445161.8848467879</v>
      </c>
      <c r="M2150" s="11">
        <v>1824</v>
      </c>
      <c r="N2150" s="13"/>
      <c r="O2150" t="str">
        <f t="shared" si="75"/>
        <v/>
      </c>
    </row>
    <row r="2151" spans="1:15" hidden="1">
      <c r="A2151" s="41">
        <v>2.2025000000000001</v>
      </c>
      <c r="B2151" s="14">
        <v>45700</v>
      </c>
      <c r="C2151" s="8" t="s">
        <v>13</v>
      </c>
      <c r="D2151" s="8" t="s">
        <v>14</v>
      </c>
      <c r="E2151" s="8" t="s">
        <v>14</v>
      </c>
      <c r="F2151" s="9">
        <f t="shared" si="74"/>
        <v>-15500000</v>
      </c>
      <c r="G2151" s="9">
        <v>-155</v>
      </c>
      <c r="H2151" s="10">
        <v>-16326615</v>
      </c>
      <c r="I2151" s="11">
        <v>17896548102.32843</v>
      </c>
      <c r="J2151" s="11">
        <v>179039</v>
      </c>
      <c r="K2151" s="11">
        <v>99958.936892679398</v>
      </c>
      <c r="L2151" s="12">
        <v>832979.78163469397</v>
      </c>
      <c r="M2151" s="11">
        <v>315</v>
      </c>
      <c r="N2151" s="13"/>
      <c r="O2151" t="str">
        <f t="shared" si="75"/>
        <v/>
      </c>
    </row>
    <row r="2152" spans="1:15" hidden="1">
      <c r="A2152" s="41">
        <v>2.2025000000000001</v>
      </c>
      <c r="B2152" s="14">
        <v>45700</v>
      </c>
      <c r="C2152" s="8" t="s">
        <v>13</v>
      </c>
      <c r="D2152" s="8" t="s">
        <v>14</v>
      </c>
      <c r="E2152" s="8" t="s">
        <v>14</v>
      </c>
      <c r="F2152" s="9">
        <f t="shared" si="74"/>
        <v>2800000</v>
      </c>
      <c r="G2152" s="9">
        <v>28</v>
      </c>
      <c r="H2152" s="10">
        <v>2948596</v>
      </c>
      <c r="I2152" s="11">
        <v>17899496698.32843</v>
      </c>
      <c r="J2152" s="11">
        <v>179067</v>
      </c>
      <c r="K2152" s="11">
        <v>99959.773148198336</v>
      </c>
      <c r="L2152" s="12">
        <v>0</v>
      </c>
      <c r="M2152" s="11">
        <v>316</v>
      </c>
      <c r="N2152" s="13"/>
      <c r="O2152" t="str">
        <f t="shared" si="75"/>
        <v/>
      </c>
    </row>
    <row r="2153" spans="1:15" hidden="1">
      <c r="A2153" s="41">
        <v>2.2025000000000001</v>
      </c>
      <c r="B2153" s="14">
        <v>45700</v>
      </c>
      <c r="C2153" s="8" t="s">
        <v>13</v>
      </c>
      <c r="D2153" s="8" t="s">
        <v>15</v>
      </c>
      <c r="E2153" s="8" t="s">
        <v>15</v>
      </c>
      <c r="F2153" s="9">
        <f t="shared" si="74"/>
        <v>-1900000</v>
      </c>
      <c r="G2153" s="9">
        <v>-19</v>
      </c>
      <c r="H2153" s="10">
        <v>-2042196</v>
      </c>
      <c r="I2153" s="11">
        <v>30349769205.987789</v>
      </c>
      <c r="J2153" s="11">
        <v>306674</v>
      </c>
      <c r="K2153" s="11">
        <v>98964.272178234183</v>
      </c>
      <c r="L2153" s="12">
        <v>161874.8286135504</v>
      </c>
      <c r="M2153" s="11">
        <v>1825</v>
      </c>
      <c r="N2153" s="13"/>
      <c r="O2153" t="str">
        <f t="shared" si="75"/>
        <v/>
      </c>
    </row>
    <row r="2154" spans="1:15" hidden="1">
      <c r="A2154" s="41">
        <v>2.2025000000000001</v>
      </c>
      <c r="B2154" s="14">
        <v>45700</v>
      </c>
      <c r="C2154" s="8" t="s">
        <v>13</v>
      </c>
      <c r="D2154" s="8" t="s">
        <v>15</v>
      </c>
      <c r="E2154" s="8" t="s">
        <v>15</v>
      </c>
      <c r="F2154" s="9">
        <f t="shared" si="74"/>
        <v>-89600000</v>
      </c>
      <c r="G2154" s="9">
        <v>-896</v>
      </c>
      <c r="H2154" s="10">
        <v>-96305664</v>
      </c>
      <c r="I2154" s="11">
        <v>30261097218.116093</v>
      </c>
      <c r="J2154" s="11">
        <v>305778</v>
      </c>
      <c r="K2154" s="11">
        <v>98964.272178234183</v>
      </c>
      <c r="L2154" s="12">
        <v>7633676.1283021718</v>
      </c>
      <c r="M2154" s="11">
        <v>1826</v>
      </c>
      <c r="N2154" s="13"/>
      <c r="O2154" t="str">
        <f t="shared" si="75"/>
        <v/>
      </c>
    </row>
    <row r="2155" spans="1:15" hidden="1">
      <c r="A2155" s="41">
        <v>2.2025000000000001</v>
      </c>
      <c r="B2155" s="14">
        <v>45700</v>
      </c>
      <c r="C2155" s="8" t="s">
        <v>13</v>
      </c>
      <c r="D2155" s="8" t="s">
        <v>15</v>
      </c>
      <c r="E2155" s="8" t="s">
        <v>15</v>
      </c>
      <c r="F2155" s="9">
        <f t="shared" si="74"/>
        <v>-17600000</v>
      </c>
      <c r="G2155" s="9">
        <v>-176</v>
      </c>
      <c r="H2155" s="10">
        <v>-18917184</v>
      </c>
      <c r="I2155" s="11">
        <v>30243679506.212723</v>
      </c>
      <c r="J2155" s="11">
        <v>305602</v>
      </c>
      <c r="K2155" s="11">
        <v>98964.272178234183</v>
      </c>
      <c r="L2155" s="12">
        <v>1499472.0966307819</v>
      </c>
      <c r="M2155" s="11">
        <v>1827</v>
      </c>
      <c r="N2155" s="13"/>
      <c r="O2155" t="str">
        <f t="shared" si="75"/>
        <v/>
      </c>
    </row>
    <row r="2156" spans="1:15" hidden="1">
      <c r="A2156" s="41">
        <v>2.2025000000000001</v>
      </c>
      <c r="B2156" s="14">
        <v>45700</v>
      </c>
      <c r="C2156" s="8" t="s">
        <v>13</v>
      </c>
      <c r="D2156" s="8" t="s">
        <v>15</v>
      </c>
      <c r="E2156" s="8" t="s">
        <v>15</v>
      </c>
      <c r="F2156" s="9">
        <f t="shared" si="74"/>
        <v>-4600000</v>
      </c>
      <c r="G2156" s="9">
        <v>-46</v>
      </c>
      <c r="H2156" s="10">
        <v>-4944264</v>
      </c>
      <c r="I2156" s="11">
        <v>30239127149.692524</v>
      </c>
      <c r="J2156" s="11">
        <v>305556</v>
      </c>
      <c r="K2156" s="11">
        <v>98964.272178234183</v>
      </c>
      <c r="L2156" s="12">
        <v>391907.47980122734</v>
      </c>
      <c r="M2156" s="11">
        <v>1828</v>
      </c>
      <c r="N2156" s="13"/>
      <c r="O2156" t="str">
        <f t="shared" si="75"/>
        <v/>
      </c>
    </row>
    <row r="2157" spans="1:15" hidden="1">
      <c r="A2157" s="41">
        <v>2.2025000000000001</v>
      </c>
      <c r="B2157" s="14">
        <v>45700</v>
      </c>
      <c r="C2157" s="8" t="s">
        <v>13</v>
      </c>
      <c r="D2157" s="8" t="s">
        <v>15</v>
      </c>
      <c r="E2157" s="8" t="s">
        <v>15</v>
      </c>
      <c r="F2157" s="9">
        <f t="shared" si="74"/>
        <v>9300000</v>
      </c>
      <c r="G2157" s="9">
        <v>93</v>
      </c>
      <c r="H2157" s="10">
        <v>9984945</v>
      </c>
      <c r="I2157" s="11">
        <v>30249112094.692524</v>
      </c>
      <c r="J2157" s="11">
        <v>305649</v>
      </c>
      <c r="K2157" s="11">
        <v>98966.828272601982</v>
      </c>
      <c r="L2157" s="12">
        <v>0</v>
      </c>
      <c r="M2157" s="11">
        <v>1829</v>
      </c>
      <c r="N2157" s="13"/>
      <c r="O2157" t="str">
        <f t="shared" si="75"/>
        <v/>
      </c>
    </row>
    <row r="2158" spans="1:15" hidden="1">
      <c r="A2158" s="41">
        <v>2.2025000000000001</v>
      </c>
      <c r="B2158" s="14">
        <v>45700</v>
      </c>
      <c r="C2158" s="8" t="s">
        <v>13</v>
      </c>
      <c r="D2158" s="8" t="s">
        <v>15</v>
      </c>
      <c r="E2158" s="8" t="s">
        <v>15</v>
      </c>
      <c r="F2158" s="9">
        <f t="shared" si="74"/>
        <v>-1900000</v>
      </c>
      <c r="G2158" s="9">
        <v>-19</v>
      </c>
      <c r="H2158" s="10">
        <v>-2042196</v>
      </c>
      <c r="I2158" s="11">
        <v>30247231724.955345</v>
      </c>
      <c r="J2158" s="11">
        <v>305630</v>
      </c>
      <c r="K2158" s="11">
        <v>98966.828272601982</v>
      </c>
      <c r="L2158" s="12">
        <v>161826.26282056235</v>
      </c>
      <c r="M2158" s="11">
        <v>1830</v>
      </c>
      <c r="N2158" s="13"/>
      <c r="O2158" t="str">
        <f t="shared" si="75"/>
        <v/>
      </c>
    </row>
    <row r="2159" spans="1:15" hidden="1">
      <c r="A2159" s="41">
        <v>2.2025000000000001</v>
      </c>
      <c r="B2159" s="14">
        <v>45700</v>
      </c>
      <c r="C2159" s="8" t="s">
        <v>13</v>
      </c>
      <c r="D2159" s="8" t="s">
        <v>15</v>
      </c>
      <c r="E2159" s="8" t="s">
        <v>15</v>
      </c>
      <c r="F2159" s="9">
        <f t="shared" si="74"/>
        <v>-4600000</v>
      </c>
      <c r="G2159" s="9">
        <v>-46</v>
      </c>
      <c r="H2159" s="10">
        <v>-4944264</v>
      </c>
      <c r="I2159" s="11">
        <v>30242679250.854805</v>
      </c>
      <c r="J2159" s="11">
        <v>305584</v>
      </c>
      <c r="K2159" s="11">
        <v>98966.828272601982</v>
      </c>
      <c r="L2159" s="12">
        <v>391789.89946030919</v>
      </c>
      <c r="M2159" s="11">
        <v>1831</v>
      </c>
      <c r="N2159" s="13"/>
      <c r="O2159" t="str">
        <f t="shared" si="75"/>
        <v/>
      </c>
    </row>
    <row r="2160" spans="1:15" hidden="1">
      <c r="A2160" s="41">
        <v>2.2025000000000001</v>
      </c>
      <c r="B2160" s="14">
        <v>45700</v>
      </c>
      <c r="C2160" s="8" t="s">
        <v>13</v>
      </c>
      <c r="D2160" s="8" t="s">
        <v>15</v>
      </c>
      <c r="E2160" s="8" t="s">
        <v>15</v>
      </c>
      <c r="F2160" s="9">
        <f t="shared" si="74"/>
        <v>-427800000</v>
      </c>
      <c r="G2160" s="9">
        <v>-4278</v>
      </c>
      <c r="H2160" s="10">
        <v>-459816552</v>
      </c>
      <c r="I2160" s="11">
        <v>29819299159.504612</v>
      </c>
      <c r="J2160" s="11">
        <v>301306</v>
      </c>
      <c r="K2160" s="11">
        <v>98966.828272601982</v>
      </c>
      <c r="L2160" s="12">
        <v>36436460.649808705</v>
      </c>
      <c r="M2160" s="11">
        <v>1832</v>
      </c>
      <c r="N2160" s="13"/>
      <c r="O2160" t="str">
        <f t="shared" si="75"/>
        <v/>
      </c>
    </row>
    <row r="2161" spans="1:15" hidden="1">
      <c r="A2161" s="41">
        <v>2.2025000000000001</v>
      </c>
      <c r="B2161" s="14">
        <v>45700</v>
      </c>
      <c r="C2161" s="8" t="s">
        <v>13</v>
      </c>
      <c r="D2161" s="8" t="s">
        <v>15</v>
      </c>
      <c r="E2161" s="8" t="s">
        <v>15</v>
      </c>
      <c r="F2161" s="9">
        <f t="shared" si="74"/>
        <v>-7300000</v>
      </c>
      <c r="G2161" s="9">
        <v>-73</v>
      </c>
      <c r="H2161" s="10">
        <v>-7846332</v>
      </c>
      <c r="I2161" s="11">
        <v>29812074581.04071</v>
      </c>
      <c r="J2161" s="11">
        <v>301233</v>
      </c>
      <c r="K2161" s="11">
        <v>98966.828272601982</v>
      </c>
      <c r="L2161" s="12">
        <v>621753.53610005509</v>
      </c>
      <c r="M2161" s="11">
        <v>1833</v>
      </c>
      <c r="N2161" s="13"/>
      <c r="O2161" t="str">
        <f t="shared" si="75"/>
        <v/>
      </c>
    </row>
    <row r="2162" spans="1:15" hidden="1">
      <c r="A2162" s="41">
        <v>2.2025000000000001</v>
      </c>
      <c r="B2162" s="14">
        <v>45700</v>
      </c>
      <c r="C2162" s="8" t="s">
        <v>13</v>
      </c>
      <c r="D2162" s="8" t="s">
        <v>15</v>
      </c>
      <c r="E2162" s="8" t="s">
        <v>15</v>
      </c>
      <c r="F2162" s="9">
        <f t="shared" si="74"/>
        <v>-7900000</v>
      </c>
      <c r="G2162" s="9">
        <v>-79</v>
      </c>
      <c r="H2162" s="10">
        <v>-8491236</v>
      </c>
      <c r="I2162" s="11">
        <v>29804256201.607174</v>
      </c>
      <c r="J2162" s="11">
        <v>301154</v>
      </c>
      <c r="K2162" s="11">
        <v>98966.828272601982</v>
      </c>
      <c r="L2162" s="12">
        <v>672856.56646444369</v>
      </c>
      <c r="M2162" s="11">
        <v>1834</v>
      </c>
      <c r="N2162" s="13"/>
      <c r="O2162" t="str">
        <f t="shared" si="75"/>
        <v/>
      </c>
    </row>
    <row r="2163" spans="1:15" hidden="1">
      <c r="A2163" s="41">
        <v>2.2025000000000001</v>
      </c>
      <c r="B2163" s="14">
        <v>45700</v>
      </c>
      <c r="C2163" s="8" t="s">
        <v>13</v>
      </c>
      <c r="D2163" s="8" t="s">
        <v>15</v>
      </c>
      <c r="E2163" s="8" t="s">
        <v>15</v>
      </c>
      <c r="F2163" s="9">
        <f t="shared" si="74"/>
        <v>-2100000</v>
      </c>
      <c r="G2163" s="9">
        <v>-21</v>
      </c>
      <c r="H2163" s="10">
        <v>-2257164</v>
      </c>
      <c r="I2163" s="11">
        <v>29802177898.213448</v>
      </c>
      <c r="J2163" s="11">
        <v>301133</v>
      </c>
      <c r="K2163" s="11">
        <v>98966.828272601982</v>
      </c>
      <c r="L2163" s="12">
        <v>178860.60627535847</v>
      </c>
      <c r="M2163" s="11">
        <v>1835</v>
      </c>
      <c r="N2163" s="13"/>
      <c r="O2163" t="str">
        <f t="shared" si="75"/>
        <v/>
      </c>
    </row>
    <row r="2164" spans="1:15" hidden="1">
      <c r="A2164" s="41">
        <v>2.2025000000000001</v>
      </c>
      <c r="B2164" s="14">
        <v>45700</v>
      </c>
      <c r="C2164" s="8" t="s">
        <v>13</v>
      </c>
      <c r="D2164" s="8" t="s">
        <v>15</v>
      </c>
      <c r="E2164" s="8" t="s">
        <v>15</v>
      </c>
      <c r="F2164" s="9">
        <f t="shared" si="74"/>
        <v>-10600000</v>
      </c>
      <c r="G2164" s="9">
        <v>-106</v>
      </c>
      <c r="H2164" s="10">
        <v>-11393304</v>
      </c>
      <c r="I2164" s="11">
        <v>29791687414.416553</v>
      </c>
      <c r="J2164" s="11">
        <v>301027</v>
      </c>
      <c r="K2164" s="11">
        <v>98966.828272601982</v>
      </c>
      <c r="L2164" s="12">
        <v>902820.20310419053</v>
      </c>
      <c r="M2164" s="11">
        <v>1836</v>
      </c>
      <c r="N2164" s="13"/>
      <c r="O2164" t="str">
        <f t="shared" si="75"/>
        <v/>
      </c>
    </row>
    <row r="2165" spans="1:15" hidden="1">
      <c r="A2165" s="41">
        <v>2.2025000000000001</v>
      </c>
      <c r="B2165" s="14">
        <v>45700</v>
      </c>
      <c r="C2165" s="8" t="s">
        <v>13</v>
      </c>
      <c r="D2165" s="8" t="s">
        <v>15</v>
      </c>
      <c r="E2165" s="8" t="s">
        <v>15</v>
      </c>
      <c r="F2165" s="9">
        <f t="shared" si="74"/>
        <v>-10200000</v>
      </c>
      <c r="G2165" s="9">
        <v>-102</v>
      </c>
      <c r="H2165" s="10">
        <v>-10963368</v>
      </c>
      <c r="I2165" s="11">
        <v>29781592797.932747</v>
      </c>
      <c r="J2165" s="11">
        <v>300925</v>
      </c>
      <c r="K2165" s="11">
        <v>98966.828272601982</v>
      </c>
      <c r="L2165" s="12">
        <v>868751.51619459689</v>
      </c>
      <c r="M2165" s="11">
        <v>1837</v>
      </c>
      <c r="N2165" s="13"/>
      <c r="O2165" t="str">
        <f t="shared" si="75"/>
        <v/>
      </c>
    </row>
    <row r="2166" spans="1:15" hidden="1">
      <c r="A2166" s="41">
        <v>2.2025000000000001</v>
      </c>
      <c r="B2166" s="14">
        <v>45700</v>
      </c>
      <c r="C2166" s="8" t="s">
        <v>13</v>
      </c>
      <c r="D2166" s="8" t="s">
        <v>15</v>
      </c>
      <c r="E2166" s="8" t="s">
        <v>15</v>
      </c>
      <c r="F2166" s="9">
        <f t="shared" si="74"/>
        <v>-11100000</v>
      </c>
      <c r="G2166" s="9">
        <v>-111</v>
      </c>
      <c r="H2166" s="10">
        <v>-11930724</v>
      </c>
      <c r="I2166" s="11">
        <v>29770607479.994488</v>
      </c>
      <c r="J2166" s="11">
        <v>300814</v>
      </c>
      <c r="K2166" s="11">
        <v>98966.828272601982</v>
      </c>
      <c r="L2166" s="12">
        <v>945406.06174118072</v>
      </c>
      <c r="M2166" s="11">
        <v>1838</v>
      </c>
      <c r="N2166" s="13"/>
      <c r="O2166" t="str">
        <f t="shared" si="75"/>
        <v/>
      </c>
    </row>
    <row r="2167" spans="1:15" hidden="1">
      <c r="A2167" s="41">
        <v>2.2025000000000001</v>
      </c>
      <c r="B2167" s="14">
        <v>45700</v>
      </c>
      <c r="C2167" s="8" t="s">
        <v>13</v>
      </c>
      <c r="D2167" s="8" t="s">
        <v>15</v>
      </c>
      <c r="E2167" s="8" t="s">
        <v>15</v>
      </c>
      <c r="F2167" s="9">
        <f t="shared" si="74"/>
        <v>-32000000</v>
      </c>
      <c r="G2167" s="9">
        <v>-320</v>
      </c>
      <c r="H2167" s="10">
        <v>-34394880</v>
      </c>
      <c r="I2167" s="11">
        <v>29738938094.947254</v>
      </c>
      <c r="J2167" s="11">
        <v>300494</v>
      </c>
      <c r="K2167" s="11">
        <v>98966.828272601982</v>
      </c>
      <c r="L2167" s="12">
        <v>2725494.9527673647</v>
      </c>
      <c r="M2167" s="11">
        <v>1839</v>
      </c>
      <c r="N2167" s="13"/>
      <c r="O2167" t="str">
        <f t="shared" si="75"/>
        <v/>
      </c>
    </row>
    <row r="2168" spans="1:15" hidden="1">
      <c r="A2168" s="41">
        <v>2.2025000000000001</v>
      </c>
      <c r="B2168" s="14">
        <v>45700</v>
      </c>
      <c r="C2168" s="8" t="s">
        <v>13</v>
      </c>
      <c r="D2168" s="8" t="s">
        <v>15</v>
      </c>
      <c r="E2168" s="8" t="s">
        <v>15</v>
      </c>
      <c r="F2168" s="9">
        <f t="shared" si="74"/>
        <v>-27800000</v>
      </c>
      <c r="G2168" s="9">
        <v>-278</v>
      </c>
      <c r="H2168" s="10">
        <v>-29880552</v>
      </c>
      <c r="I2168" s="11">
        <v>29711425316.687469</v>
      </c>
      <c r="J2168" s="11">
        <v>300216</v>
      </c>
      <c r="K2168" s="11">
        <v>98966.828272601982</v>
      </c>
      <c r="L2168" s="12">
        <v>2367773.7402166501</v>
      </c>
      <c r="M2168" s="11">
        <v>1840</v>
      </c>
      <c r="N2168" s="13"/>
      <c r="O2168" t="str">
        <f t="shared" si="75"/>
        <v/>
      </c>
    </row>
    <row r="2169" spans="1:15" hidden="1">
      <c r="A2169" s="41">
        <v>2.2025000000000001</v>
      </c>
      <c r="B2169" s="14">
        <v>45700</v>
      </c>
      <c r="C2169" s="8" t="s">
        <v>13</v>
      </c>
      <c r="D2169" s="8" t="s">
        <v>15</v>
      </c>
      <c r="E2169" s="8" t="s">
        <v>15</v>
      </c>
      <c r="F2169" s="9">
        <f t="shared" si="74"/>
        <v>-464900000</v>
      </c>
      <c r="G2169" s="9">
        <v>-4649</v>
      </c>
      <c r="H2169" s="10">
        <v>-499693116</v>
      </c>
      <c r="I2169" s="11">
        <v>29251328532.048141</v>
      </c>
      <c r="J2169" s="11">
        <v>295567</v>
      </c>
      <c r="K2169" s="11">
        <v>98966.828272601982</v>
      </c>
      <c r="L2169" s="12">
        <v>39596331.360673368</v>
      </c>
      <c r="M2169" s="11">
        <v>1841</v>
      </c>
      <c r="N2169" s="13"/>
      <c r="O2169" t="str">
        <f t="shared" si="75"/>
        <v/>
      </c>
    </row>
    <row r="2170" spans="1:15" hidden="1">
      <c r="A2170" s="41">
        <v>2.2025000000000001</v>
      </c>
      <c r="B2170" s="14">
        <v>45700</v>
      </c>
      <c r="C2170" s="8" t="s">
        <v>13</v>
      </c>
      <c r="D2170" s="8" t="s">
        <v>15</v>
      </c>
      <c r="E2170" s="8" t="s">
        <v>15</v>
      </c>
      <c r="F2170" s="9">
        <f t="shared" si="74"/>
        <v>-900000</v>
      </c>
      <c r="G2170" s="9">
        <v>-9</v>
      </c>
      <c r="H2170" s="10">
        <v>-967356</v>
      </c>
      <c r="I2170" s="11">
        <v>29250437830.593689</v>
      </c>
      <c r="J2170" s="11">
        <v>295558</v>
      </c>
      <c r="K2170" s="11">
        <v>98966.828272601982</v>
      </c>
      <c r="L2170" s="12">
        <v>76654.545546582201</v>
      </c>
      <c r="M2170" s="11">
        <v>1842</v>
      </c>
      <c r="N2170" s="13"/>
      <c r="O2170" t="str">
        <f t="shared" si="75"/>
        <v/>
      </c>
    </row>
    <row r="2171" spans="1:15" hidden="1">
      <c r="A2171" s="41">
        <v>2.2025000000000001</v>
      </c>
      <c r="B2171" s="14">
        <v>45700</v>
      </c>
      <c r="C2171" s="8" t="s">
        <v>13</v>
      </c>
      <c r="D2171" s="8" t="s">
        <v>15</v>
      </c>
      <c r="E2171" s="8" t="s">
        <v>15</v>
      </c>
      <c r="F2171" s="9">
        <f t="shared" si="74"/>
        <v>-19200000</v>
      </c>
      <c r="G2171" s="9">
        <v>-192</v>
      </c>
      <c r="H2171" s="10">
        <v>-20636928</v>
      </c>
      <c r="I2171" s="11">
        <v>29231436199.56535</v>
      </c>
      <c r="J2171" s="11">
        <v>295366</v>
      </c>
      <c r="K2171" s="11">
        <v>98966.828272601982</v>
      </c>
      <c r="L2171" s="12">
        <v>1635296.9716604203</v>
      </c>
      <c r="M2171" s="11">
        <v>1843</v>
      </c>
      <c r="N2171" s="13"/>
      <c r="O2171" t="str">
        <f t="shared" si="75"/>
        <v/>
      </c>
    </row>
    <row r="2172" spans="1:15" hidden="1">
      <c r="A2172" s="41">
        <v>2.2025000000000001</v>
      </c>
      <c r="B2172" s="14">
        <v>45700</v>
      </c>
      <c r="C2172" s="8" t="s">
        <v>13</v>
      </c>
      <c r="D2172" s="8" t="s">
        <v>15</v>
      </c>
      <c r="E2172" s="8" t="s">
        <v>15</v>
      </c>
      <c r="F2172" s="9">
        <f t="shared" si="74"/>
        <v>-1800000</v>
      </c>
      <c r="G2172" s="9">
        <v>-18</v>
      </c>
      <c r="H2172" s="10">
        <v>-1934712</v>
      </c>
      <c r="I2172" s="11">
        <v>29229654796.656445</v>
      </c>
      <c r="J2172" s="11">
        <v>295348</v>
      </c>
      <c r="K2172" s="11">
        <v>98966.828272601982</v>
      </c>
      <c r="L2172" s="12">
        <v>153309.0910931644</v>
      </c>
      <c r="M2172" s="11">
        <v>1844</v>
      </c>
      <c r="N2172" s="13"/>
      <c r="O2172" t="str">
        <f t="shared" si="75"/>
        <v/>
      </c>
    </row>
    <row r="2173" spans="1:15" hidden="1">
      <c r="A2173" s="41">
        <v>2.2025000000000001</v>
      </c>
      <c r="B2173" s="14">
        <v>45700</v>
      </c>
      <c r="C2173" s="8" t="s">
        <v>13</v>
      </c>
      <c r="D2173" s="8" t="s">
        <v>14</v>
      </c>
      <c r="E2173" s="8" t="s">
        <v>14</v>
      </c>
      <c r="F2173" s="9">
        <f t="shared" si="74"/>
        <v>-900000</v>
      </c>
      <c r="G2173" s="9">
        <v>-9</v>
      </c>
      <c r="H2173" s="10">
        <v>-947997</v>
      </c>
      <c r="I2173" s="11">
        <v>17898597060.370098</v>
      </c>
      <c r="J2173" s="11">
        <v>179058</v>
      </c>
      <c r="K2173" s="11">
        <v>99959.773148198336</v>
      </c>
      <c r="L2173" s="12">
        <v>48359.041666214936</v>
      </c>
      <c r="M2173" s="11">
        <v>317</v>
      </c>
      <c r="N2173" s="13"/>
      <c r="O2173" t="str">
        <f t="shared" si="75"/>
        <v/>
      </c>
    </row>
    <row r="2174" spans="1:15" hidden="1">
      <c r="A2174" s="41">
        <v>2.2025000000000001</v>
      </c>
      <c r="B2174" s="14">
        <v>45700</v>
      </c>
      <c r="C2174" s="8" t="s">
        <v>13</v>
      </c>
      <c r="D2174" s="8" t="s">
        <v>14</v>
      </c>
      <c r="E2174" s="8" t="s">
        <v>14</v>
      </c>
      <c r="F2174" s="9">
        <f t="shared" si="74"/>
        <v>-9400000</v>
      </c>
      <c r="G2174" s="9">
        <v>-94</v>
      </c>
      <c r="H2174" s="10">
        <v>-9901302</v>
      </c>
      <c r="I2174" s="11">
        <v>17889200841.694168</v>
      </c>
      <c r="J2174" s="11">
        <v>178964</v>
      </c>
      <c r="K2174" s="11">
        <v>99959.773148198336</v>
      </c>
      <c r="L2174" s="12">
        <v>505083.32406935655</v>
      </c>
      <c r="M2174" s="11">
        <v>318</v>
      </c>
      <c r="N2174" s="13"/>
      <c r="O2174" t="str">
        <f t="shared" si="75"/>
        <v/>
      </c>
    </row>
    <row r="2175" spans="1:15" hidden="1">
      <c r="A2175" s="41">
        <v>2.2025000000000001</v>
      </c>
      <c r="B2175" s="14">
        <v>45700</v>
      </c>
      <c r="C2175" s="8" t="s">
        <v>13</v>
      </c>
      <c r="D2175" s="8" t="s">
        <v>15</v>
      </c>
      <c r="E2175" s="8" t="s">
        <v>15</v>
      </c>
      <c r="F2175" s="9">
        <f t="shared" si="74"/>
        <v>-92900000</v>
      </c>
      <c r="G2175" s="9">
        <v>-929</v>
      </c>
      <c r="H2175" s="10">
        <v>-99852636</v>
      </c>
      <c r="I2175" s="11">
        <v>29137714613.191196</v>
      </c>
      <c r="J2175" s="11">
        <v>294419</v>
      </c>
      <c r="K2175" s="11">
        <v>98966.828272601982</v>
      </c>
      <c r="L2175" s="12">
        <v>7912452.5347527564</v>
      </c>
      <c r="M2175" s="11">
        <v>1845</v>
      </c>
      <c r="N2175" s="13"/>
      <c r="O2175" t="str">
        <f t="shared" si="75"/>
        <v/>
      </c>
    </row>
    <row r="2176" spans="1:15" hidden="1">
      <c r="A2176" s="41">
        <v>2.2025000000000001</v>
      </c>
      <c r="B2176" s="14">
        <v>45700</v>
      </c>
      <c r="C2176" s="8" t="s">
        <v>13</v>
      </c>
      <c r="D2176" s="8" t="s">
        <v>14</v>
      </c>
      <c r="E2176" s="8" t="s">
        <v>14</v>
      </c>
      <c r="F2176" s="9">
        <f t="shared" si="74"/>
        <v>-9400000</v>
      </c>
      <c r="G2176" s="9">
        <v>-94</v>
      </c>
      <c r="H2176" s="10">
        <v>-9901302</v>
      </c>
      <c r="I2176" s="11">
        <v>17879804623.018238</v>
      </c>
      <c r="J2176" s="11">
        <v>178870</v>
      </c>
      <c r="K2176" s="11">
        <v>99959.773148198336</v>
      </c>
      <c r="L2176" s="12">
        <v>505083.32406935655</v>
      </c>
      <c r="M2176" s="11">
        <v>319</v>
      </c>
      <c r="N2176" s="13"/>
      <c r="O2176" t="str">
        <f t="shared" si="75"/>
        <v/>
      </c>
    </row>
    <row r="2177" spans="1:15" hidden="1">
      <c r="A2177" s="41">
        <v>2.2025000000000001</v>
      </c>
      <c r="B2177" s="14">
        <v>45700</v>
      </c>
      <c r="C2177" s="8" t="s">
        <v>13</v>
      </c>
      <c r="D2177" s="8" t="s">
        <v>14</v>
      </c>
      <c r="E2177" s="8" t="s">
        <v>14</v>
      </c>
      <c r="F2177" s="9">
        <f t="shared" si="74"/>
        <v>-9400000</v>
      </c>
      <c r="G2177" s="9">
        <v>-94</v>
      </c>
      <c r="H2177" s="10">
        <v>-9901302</v>
      </c>
      <c r="I2177" s="11">
        <v>17870408404.342308</v>
      </c>
      <c r="J2177" s="11">
        <v>178776</v>
      </c>
      <c r="K2177" s="11">
        <v>99959.773148198336</v>
      </c>
      <c r="L2177" s="12">
        <v>505083.32406935655</v>
      </c>
      <c r="M2177" s="11">
        <v>320</v>
      </c>
      <c r="N2177" s="13"/>
      <c r="O2177" t="str">
        <f t="shared" si="75"/>
        <v/>
      </c>
    </row>
    <row r="2178" spans="1:15" hidden="1">
      <c r="A2178" s="41">
        <v>2.2025000000000001</v>
      </c>
      <c r="B2178" s="14">
        <v>45700</v>
      </c>
      <c r="C2178" s="8" t="s">
        <v>13</v>
      </c>
      <c r="D2178" s="8" t="s">
        <v>15</v>
      </c>
      <c r="E2178" s="8" t="s">
        <v>15</v>
      </c>
      <c r="F2178" s="9">
        <f t="shared" si="74"/>
        <v>-89200000</v>
      </c>
      <c r="G2178" s="9">
        <v>-892</v>
      </c>
      <c r="H2178" s="10">
        <v>-95875728</v>
      </c>
      <c r="I2178" s="11">
        <v>29049436202.372036</v>
      </c>
      <c r="J2178" s="11">
        <v>293527</v>
      </c>
      <c r="K2178" s="11">
        <v>98966.828272601982</v>
      </c>
      <c r="L2178" s="12">
        <v>7597317.1808390319</v>
      </c>
      <c r="M2178" s="11">
        <v>1846</v>
      </c>
      <c r="N2178" s="13"/>
      <c r="O2178" t="str">
        <f t="shared" si="75"/>
        <v/>
      </c>
    </row>
    <row r="2179" spans="1:15" hidden="1">
      <c r="A2179" s="41">
        <v>2.2025000000000001</v>
      </c>
      <c r="B2179" s="14">
        <v>45700</v>
      </c>
      <c r="C2179" s="8" t="s">
        <v>13</v>
      </c>
      <c r="D2179" s="8" t="s">
        <v>15</v>
      </c>
      <c r="E2179" s="8" t="s">
        <v>15</v>
      </c>
      <c r="F2179" s="9">
        <f t="shared" si="74"/>
        <v>-148700000</v>
      </c>
      <c r="G2179" s="9">
        <v>-1487</v>
      </c>
      <c r="H2179" s="10">
        <v>-159828708</v>
      </c>
      <c r="I2179" s="11">
        <v>28902272528.730679</v>
      </c>
      <c r="J2179" s="11">
        <v>292040</v>
      </c>
      <c r="K2179" s="11">
        <v>98966.828272601982</v>
      </c>
      <c r="L2179" s="12">
        <v>12665034.35864085</v>
      </c>
      <c r="M2179" s="11">
        <v>1847</v>
      </c>
      <c r="N2179" s="13"/>
      <c r="O2179" t="str">
        <f t="shared" si="75"/>
        <v/>
      </c>
    </row>
    <row r="2180" spans="1:15" hidden="1">
      <c r="A2180" s="41">
        <v>2.2025000000000001</v>
      </c>
      <c r="B2180" s="14">
        <v>45700</v>
      </c>
      <c r="C2180" s="8" t="s">
        <v>13</v>
      </c>
      <c r="D2180" s="8" t="s">
        <v>15</v>
      </c>
      <c r="E2180" s="8" t="s">
        <v>15</v>
      </c>
      <c r="F2180" s="9">
        <f t="shared" si="74"/>
        <v>-4600000</v>
      </c>
      <c r="G2180" s="9">
        <v>-46</v>
      </c>
      <c r="H2180" s="10">
        <v>-4944264</v>
      </c>
      <c r="I2180" s="11">
        <v>28897720054.630138</v>
      </c>
      <c r="J2180" s="11">
        <v>291994</v>
      </c>
      <c r="K2180" s="11">
        <v>98966.828272601982</v>
      </c>
      <c r="L2180" s="12">
        <v>391789.89946030919</v>
      </c>
      <c r="M2180" s="11">
        <v>1848</v>
      </c>
      <c r="N2180" s="13"/>
      <c r="O2180" t="str">
        <f t="shared" si="75"/>
        <v/>
      </c>
    </row>
    <row r="2181" spans="1:15" hidden="1">
      <c r="A2181" s="41">
        <v>2.2025000000000001</v>
      </c>
      <c r="B2181" s="14">
        <v>45700</v>
      </c>
      <c r="C2181" s="8" t="s">
        <v>13</v>
      </c>
      <c r="D2181" s="8" t="s">
        <v>15</v>
      </c>
      <c r="E2181" s="8" t="s">
        <v>15</v>
      </c>
      <c r="F2181" s="9">
        <f t="shared" si="74"/>
        <v>-4600000</v>
      </c>
      <c r="G2181" s="9">
        <v>-46</v>
      </c>
      <c r="H2181" s="10">
        <v>-4944264</v>
      </c>
      <c r="I2181" s="11">
        <v>28893167580.529598</v>
      </c>
      <c r="J2181" s="11">
        <v>291948</v>
      </c>
      <c r="K2181" s="11">
        <v>98966.828272601982</v>
      </c>
      <c r="L2181" s="12">
        <v>391789.89946030919</v>
      </c>
      <c r="M2181" s="11">
        <v>1849</v>
      </c>
      <c r="N2181" s="13"/>
      <c r="O2181" t="str">
        <f t="shared" si="75"/>
        <v/>
      </c>
    </row>
    <row r="2182" spans="1:15" hidden="1">
      <c r="A2182" s="41">
        <v>2.2025000000000001</v>
      </c>
      <c r="B2182" s="14">
        <v>45700</v>
      </c>
      <c r="C2182" s="8" t="s">
        <v>13</v>
      </c>
      <c r="D2182" s="8" t="s">
        <v>15</v>
      </c>
      <c r="E2182" s="8" t="s">
        <v>15</v>
      </c>
      <c r="F2182" s="9">
        <f t="shared" si="74"/>
        <v>-1800000</v>
      </c>
      <c r="G2182" s="9">
        <v>-18</v>
      </c>
      <c r="H2182" s="10">
        <v>-1934712</v>
      </c>
      <c r="I2182" s="11">
        <v>28891386177.620693</v>
      </c>
      <c r="J2182" s="11">
        <v>291930</v>
      </c>
      <c r="K2182" s="11">
        <v>98966.828272601982</v>
      </c>
      <c r="L2182" s="12">
        <v>153309.0910931644</v>
      </c>
      <c r="M2182" s="11">
        <v>1850</v>
      </c>
      <c r="N2182" s="13"/>
      <c r="O2182" t="str">
        <f t="shared" si="75"/>
        <v/>
      </c>
    </row>
    <row r="2183" spans="1:15" hidden="1">
      <c r="A2183" s="41">
        <v>2.2025000000000001</v>
      </c>
      <c r="B2183" s="14">
        <v>45700</v>
      </c>
      <c r="C2183" s="8" t="s">
        <v>13</v>
      </c>
      <c r="D2183" s="8" t="s">
        <v>14</v>
      </c>
      <c r="E2183" s="8" t="s">
        <v>14</v>
      </c>
      <c r="F2183" s="9">
        <f t="shared" si="74"/>
        <v>-8600000</v>
      </c>
      <c r="G2183" s="9">
        <v>-86</v>
      </c>
      <c r="H2183" s="10">
        <v>-9058638</v>
      </c>
      <c r="I2183" s="11">
        <v>17861811863.851563</v>
      </c>
      <c r="J2183" s="11">
        <v>178690</v>
      </c>
      <c r="K2183" s="11">
        <v>99959.773148198336</v>
      </c>
      <c r="L2183" s="12">
        <v>462097.50925494358</v>
      </c>
      <c r="M2183" s="11">
        <v>321</v>
      </c>
      <c r="N2183" s="13"/>
      <c r="O2183" t="str">
        <f t="shared" si="75"/>
        <v/>
      </c>
    </row>
    <row r="2184" spans="1:15" hidden="1">
      <c r="A2184" s="41">
        <v>2.2025000000000001</v>
      </c>
      <c r="B2184" s="14">
        <v>45700</v>
      </c>
      <c r="C2184" s="8" t="s">
        <v>13</v>
      </c>
      <c r="D2184" s="8" t="s">
        <v>15</v>
      </c>
      <c r="E2184" s="8" t="s">
        <v>15</v>
      </c>
      <c r="F2184" s="9">
        <f t="shared" si="74"/>
        <v>-9200000</v>
      </c>
      <c r="G2184" s="9">
        <v>-92</v>
      </c>
      <c r="H2184" s="10">
        <v>-9888528</v>
      </c>
      <c r="I2184" s="11">
        <v>28882281229.419613</v>
      </c>
      <c r="J2184" s="11">
        <v>291838</v>
      </c>
      <c r="K2184" s="11">
        <v>98966.828272601982</v>
      </c>
      <c r="L2184" s="12">
        <v>783579.79892061837</v>
      </c>
      <c r="M2184" s="11">
        <v>1851</v>
      </c>
      <c r="N2184" s="13"/>
      <c r="O2184" t="str">
        <f t="shared" si="75"/>
        <v/>
      </c>
    </row>
    <row r="2185" spans="1:15" hidden="1">
      <c r="A2185" s="41">
        <v>2.2025000000000001</v>
      </c>
      <c r="B2185" s="14">
        <v>45700</v>
      </c>
      <c r="C2185" s="8" t="s">
        <v>13</v>
      </c>
      <c r="D2185" s="8" t="s">
        <v>15</v>
      </c>
      <c r="E2185" s="8" t="s">
        <v>15</v>
      </c>
      <c r="F2185" s="9">
        <f t="shared" si="74"/>
        <v>1800000</v>
      </c>
      <c r="G2185" s="9">
        <v>18</v>
      </c>
      <c r="H2185" s="10">
        <v>1932570</v>
      </c>
      <c r="I2185" s="11">
        <v>28884213799.419613</v>
      </c>
      <c r="J2185" s="11">
        <v>291856</v>
      </c>
      <c r="K2185" s="11">
        <v>98967.346223547269</v>
      </c>
      <c r="L2185" s="12">
        <v>0</v>
      </c>
      <c r="M2185" s="11">
        <v>1852</v>
      </c>
      <c r="N2185" s="13"/>
      <c r="O2185" t="str">
        <f t="shared" si="75"/>
        <v/>
      </c>
    </row>
    <row r="2186" spans="1:15" hidden="1">
      <c r="A2186" s="41">
        <v>2.2025000000000001</v>
      </c>
      <c r="B2186" s="14">
        <v>45700</v>
      </c>
      <c r="C2186" s="8" t="s">
        <v>13</v>
      </c>
      <c r="D2186" s="8" t="s">
        <v>15</v>
      </c>
      <c r="E2186" s="8" t="s">
        <v>15</v>
      </c>
      <c r="F2186" s="9">
        <f t="shared" ref="F2186:F2249" si="76">100000*G2186</f>
        <v>-128700000</v>
      </c>
      <c r="G2186" s="9">
        <v>-1287</v>
      </c>
      <c r="H2186" s="10">
        <v>-138331908</v>
      </c>
      <c r="I2186" s="11">
        <v>28756842824.829906</v>
      </c>
      <c r="J2186" s="11">
        <v>290569</v>
      </c>
      <c r="K2186" s="11">
        <v>98967.346223547269</v>
      </c>
      <c r="L2186" s="12">
        <v>10960933.410294667</v>
      </c>
      <c r="M2186" s="11">
        <v>1853</v>
      </c>
      <c r="N2186" s="13"/>
      <c r="O2186" t="str">
        <f t="shared" si="75"/>
        <v/>
      </c>
    </row>
    <row r="2187" spans="1:15" hidden="1">
      <c r="A2187" s="41">
        <v>2.2025000000000001</v>
      </c>
      <c r="B2187" s="14">
        <v>45700</v>
      </c>
      <c r="C2187" s="8" t="s">
        <v>13</v>
      </c>
      <c r="D2187" s="8" t="s">
        <v>15</v>
      </c>
      <c r="E2187" s="8" t="s">
        <v>15</v>
      </c>
      <c r="F2187" s="9">
        <f t="shared" si="76"/>
        <v>-65200000</v>
      </c>
      <c r="G2187" s="9">
        <v>-652</v>
      </c>
      <c r="H2187" s="10">
        <v>-70079568</v>
      </c>
      <c r="I2187" s="11">
        <v>28692316115.092155</v>
      </c>
      <c r="J2187" s="11">
        <v>289917</v>
      </c>
      <c r="K2187" s="11">
        <v>98967.346223547269</v>
      </c>
      <c r="L2187" s="12">
        <v>5552858.2622471824</v>
      </c>
      <c r="M2187" s="11">
        <v>1854</v>
      </c>
      <c r="N2187" s="13"/>
      <c r="O2187" t="str">
        <f t="shared" si="75"/>
        <v/>
      </c>
    </row>
    <row r="2188" spans="1:15" hidden="1">
      <c r="A2188" s="41">
        <v>2.2025000000000001</v>
      </c>
      <c r="B2188" s="14">
        <v>45700</v>
      </c>
      <c r="C2188" s="8" t="s">
        <v>13</v>
      </c>
      <c r="D2188" s="8" t="s">
        <v>15</v>
      </c>
      <c r="E2188" s="8" t="s">
        <v>15</v>
      </c>
      <c r="F2188" s="9">
        <f t="shared" si="76"/>
        <v>-18500000</v>
      </c>
      <c r="G2188" s="9">
        <v>-185</v>
      </c>
      <c r="H2188" s="10">
        <v>-19884540</v>
      </c>
      <c r="I2188" s="11">
        <v>28674007156.040798</v>
      </c>
      <c r="J2188" s="11">
        <v>289732</v>
      </c>
      <c r="K2188" s="11">
        <v>98967.346223547269</v>
      </c>
      <c r="L2188" s="12">
        <v>1575580.9486437552</v>
      </c>
      <c r="M2188" s="11">
        <v>1855</v>
      </c>
      <c r="N2188" s="13"/>
      <c r="O2188" t="str">
        <f t="shared" si="75"/>
        <v/>
      </c>
    </row>
    <row r="2189" spans="1:15" hidden="1">
      <c r="A2189" s="41">
        <v>2.2025000000000001</v>
      </c>
      <c r="B2189" s="14">
        <v>45700</v>
      </c>
      <c r="C2189" s="8" t="s">
        <v>13</v>
      </c>
      <c r="D2189" s="8" t="s">
        <v>15</v>
      </c>
      <c r="E2189" s="8" t="s">
        <v>15</v>
      </c>
      <c r="F2189" s="9">
        <f t="shared" si="76"/>
        <v>-9200000</v>
      </c>
      <c r="G2189" s="9">
        <v>-92</v>
      </c>
      <c r="H2189" s="10">
        <v>-9888528</v>
      </c>
      <c r="I2189" s="11">
        <v>28664902160.188232</v>
      </c>
      <c r="J2189" s="11">
        <v>289640</v>
      </c>
      <c r="K2189" s="11">
        <v>98967.346223547269</v>
      </c>
      <c r="L2189" s="12">
        <v>783532.14743365161</v>
      </c>
      <c r="M2189" s="11">
        <v>1856</v>
      </c>
      <c r="N2189" s="13"/>
      <c r="O2189" t="str">
        <f t="shared" si="75"/>
        <v/>
      </c>
    </row>
    <row r="2190" spans="1:15" hidden="1">
      <c r="A2190" s="41">
        <v>2.2025000000000001</v>
      </c>
      <c r="B2190" s="14">
        <v>45700</v>
      </c>
      <c r="C2190" s="8" t="s">
        <v>13</v>
      </c>
      <c r="D2190" s="8" t="s">
        <v>15</v>
      </c>
      <c r="E2190" s="8" t="s">
        <v>15</v>
      </c>
      <c r="F2190" s="9">
        <f t="shared" si="76"/>
        <v>-13900000</v>
      </c>
      <c r="G2190" s="9">
        <v>-139</v>
      </c>
      <c r="H2190" s="10">
        <v>-14940276</v>
      </c>
      <c r="I2190" s="11">
        <v>28651145699.06316</v>
      </c>
      <c r="J2190" s="11">
        <v>289501</v>
      </c>
      <c r="K2190" s="11">
        <v>98967.346223547269</v>
      </c>
      <c r="L2190" s="12">
        <v>1183814.8749269303</v>
      </c>
      <c r="M2190" s="11">
        <v>1857</v>
      </c>
      <c r="N2190" s="13"/>
      <c r="O2190" t="str">
        <f t="shared" si="75"/>
        <v/>
      </c>
    </row>
    <row r="2191" spans="1:15" hidden="1">
      <c r="A2191" s="41">
        <v>2.2025000000000001</v>
      </c>
      <c r="B2191" s="14">
        <v>45700</v>
      </c>
      <c r="C2191" s="8" t="s">
        <v>13</v>
      </c>
      <c r="D2191" s="8" t="s">
        <v>15</v>
      </c>
      <c r="E2191" s="8" t="s">
        <v>15</v>
      </c>
      <c r="F2191" s="9">
        <f t="shared" si="76"/>
        <v>-9200000</v>
      </c>
      <c r="G2191" s="9">
        <v>-92</v>
      </c>
      <c r="H2191" s="10">
        <v>-9888528</v>
      </c>
      <c r="I2191" s="11">
        <v>28642040703.210594</v>
      </c>
      <c r="J2191" s="11">
        <v>289409</v>
      </c>
      <c r="K2191" s="11">
        <v>98967.346223547269</v>
      </c>
      <c r="L2191" s="12">
        <v>783532.14743365161</v>
      </c>
      <c r="M2191" s="11">
        <v>1858</v>
      </c>
      <c r="N2191" s="13"/>
      <c r="O2191" t="str">
        <f t="shared" si="75"/>
        <v/>
      </c>
    </row>
    <row r="2192" spans="1:15" hidden="1">
      <c r="A2192" s="41">
        <v>2.2025000000000001</v>
      </c>
      <c r="B2192" s="14">
        <v>45700</v>
      </c>
      <c r="C2192" s="8" t="s">
        <v>13</v>
      </c>
      <c r="D2192" s="8" t="s">
        <v>15</v>
      </c>
      <c r="E2192" s="8" t="s">
        <v>15</v>
      </c>
      <c r="F2192" s="9">
        <f t="shared" si="76"/>
        <v>-9500000</v>
      </c>
      <c r="G2192" s="9">
        <v>-95</v>
      </c>
      <c r="H2192" s="10">
        <v>-10210980</v>
      </c>
      <c r="I2192" s="11">
        <v>28632638805.319359</v>
      </c>
      <c r="J2192" s="11">
        <v>289314</v>
      </c>
      <c r="K2192" s="11">
        <v>98967.346223547269</v>
      </c>
      <c r="L2192" s="12">
        <v>809082.10876300931</v>
      </c>
      <c r="M2192" s="11">
        <v>1859</v>
      </c>
      <c r="N2192" s="13"/>
      <c r="O2192" t="str">
        <f t="shared" ref="O2192:O2255" si="77">IF(M2192=_xlfn.MAXIFS(M:M,D:D,D2192),"X","")</f>
        <v/>
      </c>
    </row>
    <row r="2193" spans="1:15" hidden="1">
      <c r="A2193" s="41">
        <v>2.2025000000000001</v>
      </c>
      <c r="B2193" s="14">
        <v>45700</v>
      </c>
      <c r="C2193" s="8" t="s">
        <v>13</v>
      </c>
      <c r="D2193" s="8" t="s">
        <v>15</v>
      </c>
      <c r="E2193" s="8" t="s">
        <v>15</v>
      </c>
      <c r="F2193" s="9">
        <f t="shared" si="76"/>
        <v>95000000</v>
      </c>
      <c r="G2193" s="9">
        <v>950</v>
      </c>
      <c r="H2193" s="10">
        <v>101984400</v>
      </c>
      <c r="I2193" s="11">
        <v>28734623205.319359</v>
      </c>
      <c r="J2193" s="11">
        <v>290264</v>
      </c>
      <c r="K2193" s="11">
        <v>98994.788211143503</v>
      </c>
      <c r="L2193" s="12">
        <v>0</v>
      </c>
      <c r="M2193" s="11">
        <v>1860</v>
      </c>
      <c r="N2193" s="13"/>
      <c r="O2193" t="str">
        <f t="shared" si="77"/>
        <v/>
      </c>
    </row>
    <row r="2194" spans="1:15" hidden="1">
      <c r="A2194" s="41">
        <v>2.2025000000000001</v>
      </c>
      <c r="B2194" s="14">
        <v>45700</v>
      </c>
      <c r="C2194" s="8" t="s">
        <v>13</v>
      </c>
      <c r="D2194" s="8" t="s">
        <v>15</v>
      </c>
      <c r="E2194" s="8" t="s">
        <v>15</v>
      </c>
      <c r="F2194" s="9">
        <f t="shared" si="76"/>
        <v>-5500000</v>
      </c>
      <c r="G2194" s="9">
        <v>-55</v>
      </c>
      <c r="H2194" s="10">
        <v>-5911620</v>
      </c>
      <c r="I2194" s="11">
        <v>28729178491.967747</v>
      </c>
      <c r="J2194" s="11">
        <v>290209</v>
      </c>
      <c r="K2194" s="11">
        <v>98994.788211143503</v>
      </c>
      <c r="L2194" s="12">
        <v>466906.64838710707</v>
      </c>
      <c r="M2194" s="11">
        <v>1861</v>
      </c>
      <c r="N2194" s="13"/>
      <c r="O2194" t="str">
        <f t="shared" si="77"/>
        <v/>
      </c>
    </row>
    <row r="2195" spans="1:15" hidden="1">
      <c r="A2195" s="41">
        <v>2.2025000000000001</v>
      </c>
      <c r="B2195" s="14">
        <v>45700</v>
      </c>
      <c r="C2195" s="8" t="s">
        <v>13</v>
      </c>
      <c r="D2195" s="8" t="s">
        <v>15</v>
      </c>
      <c r="E2195" s="8" t="s">
        <v>15</v>
      </c>
      <c r="F2195" s="9">
        <f t="shared" si="76"/>
        <v>-2600000</v>
      </c>
      <c r="G2195" s="9">
        <v>-26</v>
      </c>
      <c r="H2195" s="10">
        <v>-2794584</v>
      </c>
      <c r="I2195" s="11">
        <v>28726604627.474258</v>
      </c>
      <c r="J2195" s="11">
        <v>290183</v>
      </c>
      <c r="K2195" s="11">
        <v>98994.788211143503</v>
      </c>
      <c r="L2195" s="12">
        <v>220719.5065102689</v>
      </c>
      <c r="M2195" s="11">
        <v>1862</v>
      </c>
      <c r="N2195" s="13"/>
      <c r="O2195" t="str">
        <f t="shared" si="77"/>
        <v/>
      </c>
    </row>
    <row r="2196" spans="1:15" hidden="1">
      <c r="A2196" s="41">
        <v>2.2025000000000001</v>
      </c>
      <c r="B2196" s="14">
        <v>45701</v>
      </c>
      <c r="C2196" s="8" t="s">
        <v>13</v>
      </c>
      <c r="D2196" s="8" t="s">
        <v>15</v>
      </c>
      <c r="E2196" s="8" t="s">
        <v>15</v>
      </c>
      <c r="F2196" s="9">
        <f t="shared" si="76"/>
        <v>-139400000</v>
      </c>
      <c r="G2196" s="9">
        <v>-1394</v>
      </c>
      <c r="H2196" s="10">
        <v>-149859182</v>
      </c>
      <c r="I2196" s="11">
        <v>28588605892.707924</v>
      </c>
      <c r="J2196" s="11">
        <v>288789</v>
      </c>
      <c r="K2196" s="11">
        <v>98994.788211143503</v>
      </c>
      <c r="L2196" s="12">
        <v>11860447.233665943</v>
      </c>
      <c r="M2196" s="11">
        <v>1863</v>
      </c>
      <c r="N2196" s="13"/>
      <c r="O2196" t="str">
        <f t="shared" si="77"/>
        <v/>
      </c>
    </row>
    <row r="2197" spans="1:15" hidden="1">
      <c r="A2197" s="41">
        <v>2.2025000000000001</v>
      </c>
      <c r="B2197" s="14">
        <v>45701</v>
      </c>
      <c r="C2197" s="8" t="s">
        <v>13</v>
      </c>
      <c r="D2197" s="8" t="s">
        <v>15</v>
      </c>
      <c r="E2197" s="8" t="s">
        <v>15</v>
      </c>
      <c r="F2197" s="9">
        <f t="shared" si="76"/>
        <v>9300000</v>
      </c>
      <c r="G2197" s="9">
        <v>93</v>
      </c>
      <c r="H2197" s="10">
        <v>9995361</v>
      </c>
      <c r="I2197" s="11">
        <v>28598601253.707924</v>
      </c>
      <c r="J2197" s="11">
        <v>288882</v>
      </c>
      <c r="K2197" s="11">
        <v>98997.518895978021</v>
      </c>
      <c r="L2197" s="12">
        <v>0</v>
      </c>
      <c r="M2197" s="11">
        <v>1864</v>
      </c>
      <c r="N2197" s="13"/>
      <c r="O2197" t="str">
        <f t="shared" si="77"/>
        <v/>
      </c>
    </row>
    <row r="2198" spans="1:15" hidden="1">
      <c r="A2198" s="41">
        <v>2.2025000000000001</v>
      </c>
      <c r="B2198" s="14">
        <v>45701</v>
      </c>
      <c r="C2198" s="8" t="s">
        <v>13</v>
      </c>
      <c r="D2198" s="8" t="s">
        <v>15</v>
      </c>
      <c r="E2198" s="8" t="s">
        <v>15</v>
      </c>
      <c r="F2198" s="9">
        <f t="shared" si="76"/>
        <v>-8100000</v>
      </c>
      <c r="G2198" s="9">
        <v>-81</v>
      </c>
      <c r="H2198" s="10">
        <v>-8707743</v>
      </c>
      <c r="I2198" s="11">
        <v>28590582454.677349</v>
      </c>
      <c r="J2198" s="11">
        <v>288801</v>
      </c>
      <c r="K2198" s="11">
        <v>98997.518895978021</v>
      </c>
      <c r="L2198" s="12">
        <v>688943.9694257807</v>
      </c>
      <c r="M2198" s="11">
        <v>1865</v>
      </c>
      <c r="N2198" s="13"/>
      <c r="O2198" t="str">
        <f t="shared" si="77"/>
        <v/>
      </c>
    </row>
    <row r="2199" spans="1:15" hidden="1">
      <c r="A2199" s="41">
        <v>2.2025000000000001</v>
      </c>
      <c r="B2199" s="14">
        <v>45701</v>
      </c>
      <c r="C2199" s="8" t="s">
        <v>13</v>
      </c>
      <c r="D2199" s="8" t="s">
        <v>15</v>
      </c>
      <c r="E2199" s="8" t="s">
        <v>15</v>
      </c>
      <c r="F2199" s="9">
        <f t="shared" si="76"/>
        <v>-148700000</v>
      </c>
      <c r="G2199" s="9">
        <v>-1487</v>
      </c>
      <c r="H2199" s="10">
        <v>-159856961</v>
      </c>
      <c r="I2199" s="11">
        <v>28443373144.079029</v>
      </c>
      <c r="J2199" s="11">
        <v>287314</v>
      </c>
      <c r="K2199" s="11">
        <v>98997.518895978021</v>
      </c>
      <c r="L2199" s="12">
        <v>12647650.401680678</v>
      </c>
      <c r="M2199" s="11">
        <v>1866</v>
      </c>
      <c r="N2199" s="13"/>
      <c r="O2199" t="str">
        <f t="shared" si="77"/>
        <v/>
      </c>
    </row>
    <row r="2200" spans="1:15" hidden="1">
      <c r="A2200" s="41">
        <v>2.2025000000000001</v>
      </c>
      <c r="B2200" s="14">
        <v>45701</v>
      </c>
      <c r="C2200" s="8" t="s">
        <v>13</v>
      </c>
      <c r="D2200" s="8" t="s">
        <v>15</v>
      </c>
      <c r="E2200" s="8" t="s">
        <v>15</v>
      </c>
      <c r="F2200" s="9">
        <f t="shared" si="76"/>
        <v>-23200000</v>
      </c>
      <c r="G2200" s="9">
        <v>-232</v>
      </c>
      <c r="H2200" s="10">
        <v>-24940696</v>
      </c>
      <c r="I2200" s="11">
        <v>28420405719.695164</v>
      </c>
      <c r="J2200" s="11">
        <v>287082</v>
      </c>
      <c r="K2200" s="11">
        <v>98997.518895978021</v>
      </c>
      <c r="L2200" s="12">
        <v>1973271.6161330976</v>
      </c>
      <c r="M2200" s="11">
        <v>1867</v>
      </c>
      <c r="N2200" s="13"/>
      <c r="O2200" t="str">
        <f t="shared" si="77"/>
        <v/>
      </c>
    </row>
    <row r="2201" spans="1:15" hidden="1">
      <c r="A2201" s="41">
        <v>2.2025000000000001</v>
      </c>
      <c r="B2201" s="14">
        <v>45701</v>
      </c>
      <c r="C2201" s="8" t="s">
        <v>13</v>
      </c>
      <c r="D2201" s="8" t="s">
        <v>15</v>
      </c>
      <c r="E2201" s="8" t="s">
        <v>15</v>
      </c>
      <c r="F2201" s="9">
        <f t="shared" si="76"/>
        <v>-23200000</v>
      </c>
      <c r="G2201" s="9">
        <v>-232</v>
      </c>
      <c r="H2201" s="10">
        <v>-24940696</v>
      </c>
      <c r="I2201" s="11">
        <v>28397438295.311298</v>
      </c>
      <c r="J2201" s="11">
        <v>286850</v>
      </c>
      <c r="K2201" s="11">
        <v>98997.518895978021</v>
      </c>
      <c r="L2201" s="12">
        <v>1973271.6161330976</v>
      </c>
      <c r="M2201" s="11">
        <v>1868</v>
      </c>
      <c r="N2201" s="13"/>
      <c r="O2201" t="str">
        <f t="shared" si="77"/>
        <v/>
      </c>
    </row>
    <row r="2202" spans="1:15" hidden="1">
      <c r="A2202" s="41">
        <v>2.2025000000000001</v>
      </c>
      <c r="B2202" s="14">
        <v>45701</v>
      </c>
      <c r="C2202" s="8" t="s">
        <v>13</v>
      </c>
      <c r="D2202" s="8" t="s">
        <v>15</v>
      </c>
      <c r="E2202" s="8" t="s">
        <v>15</v>
      </c>
      <c r="F2202" s="9">
        <f t="shared" si="76"/>
        <v>-8000000</v>
      </c>
      <c r="G2202" s="9">
        <v>-80</v>
      </c>
      <c r="H2202" s="10">
        <v>-8600240</v>
      </c>
      <c r="I2202" s="11">
        <v>28389518493.799622</v>
      </c>
      <c r="J2202" s="11">
        <v>286770</v>
      </c>
      <c r="K2202" s="11">
        <v>98997.518895978021</v>
      </c>
      <c r="L2202" s="12">
        <v>680438.48832175881</v>
      </c>
      <c r="M2202" s="11">
        <v>1869</v>
      </c>
      <c r="N2202" s="13"/>
      <c r="O2202" t="str">
        <f t="shared" si="77"/>
        <v/>
      </c>
    </row>
    <row r="2203" spans="1:15" hidden="1">
      <c r="A2203" s="41">
        <v>2.2025000000000001</v>
      </c>
      <c r="B2203" s="14">
        <v>45701</v>
      </c>
      <c r="C2203" s="8" t="s">
        <v>13</v>
      </c>
      <c r="D2203" s="8" t="s">
        <v>15</v>
      </c>
      <c r="E2203" s="8" t="s">
        <v>15</v>
      </c>
      <c r="F2203" s="9">
        <f t="shared" si="76"/>
        <v>-13900000</v>
      </c>
      <c r="G2203" s="9">
        <v>-139</v>
      </c>
      <c r="H2203" s="10">
        <v>-14942917</v>
      </c>
      <c r="I2203" s="11">
        <v>28375757838.67308</v>
      </c>
      <c r="J2203" s="11">
        <v>286631</v>
      </c>
      <c r="K2203" s="11">
        <v>98997.518895978021</v>
      </c>
      <c r="L2203" s="12">
        <v>1182261.873459056</v>
      </c>
      <c r="M2203" s="11">
        <v>1870</v>
      </c>
      <c r="N2203" s="13"/>
      <c r="O2203" t="str">
        <f t="shared" si="77"/>
        <v/>
      </c>
    </row>
    <row r="2204" spans="1:15" hidden="1">
      <c r="A2204" s="41">
        <v>2.2025000000000001</v>
      </c>
      <c r="B2204" s="14">
        <v>45701</v>
      </c>
      <c r="C2204" s="8" t="s">
        <v>13</v>
      </c>
      <c r="D2204" s="8" t="s">
        <v>15</v>
      </c>
      <c r="E2204" s="8" t="s">
        <v>15</v>
      </c>
      <c r="F2204" s="9">
        <f t="shared" si="76"/>
        <v>-9300000</v>
      </c>
      <c r="G2204" s="9">
        <v>-93</v>
      </c>
      <c r="H2204" s="10">
        <v>-9997779</v>
      </c>
      <c r="I2204" s="11">
        <v>28366551069.415756</v>
      </c>
      <c r="J2204" s="11">
        <v>286538</v>
      </c>
      <c r="K2204" s="11">
        <v>98997.518895978021</v>
      </c>
      <c r="L2204" s="12">
        <v>791009.7426740434</v>
      </c>
      <c r="M2204" s="11">
        <v>1871</v>
      </c>
      <c r="N2204" s="13"/>
      <c r="O2204" t="str">
        <f t="shared" si="77"/>
        <v/>
      </c>
    </row>
    <row r="2205" spans="1:15" hidden="1">
      <c r="A2205" s="41">
        <v>2.2025000000000001</v>
      </c>
      <c r="B2205" s="14">
        <v>45701</v>
      </c>
      <c r="C2205" s="8" t="s">
        <v>13</v>
      </c>
      <c r="D2205" s="8" t="s">
        <v>15</v>
      </c>
      <c r="E2205" s="8" t="s">
        <v>15</v>
      </c>
      <c r="F2205" s="9">
        <f t="shared" si="76"/>
        <v>-27800000</v>
      </c>
      <c r="G2205" s="9">
        <v>-278</v>
      </c>
      <c r="H2205" s="10">
        <v>-29885834</v>
      </c>
      <c r="I2205" s="11">
        <v>28339029759.162674</v>
      </c>
      <c r="J2205" s="11">
        <v>286260</v>
      </c>
      <c r="K2205" s="11">
        <v>98997.518895978021</v>
      </c>
      <c r="L2205" s="12">
        <v>2364523.746918112</v>
      </c>
      <c r="M2205" s="11">
        <v>1872</v>
      </c>
      <c r="N2205" s="13"/>
      <c r="O2205" t="str">
        <f t="shared" si="77"/>
        <v/>
      </c>
    </row>
    <row r="2206" spans="1:15" hidden="1">
      <c r="A2206" s="41">
        <v>2.2025000000000001</v>
      </c>
      <c r="B2206" s="14">
        <v>45701</v>
      </c>
      <c r="C2206" s="8" t="s">
        <v>13</v>
      </c>
      <c r="D2206" s="8" t="s">
        <v>14</v>
      </c>
      <c r="E2206" s="8" t="s">
        <v>14</v>
      </c>
      <c r="F2206" s="9">
        <f t="shared" si="76"/>
        <v>-1500000</v>
      </c>
      <c r="G2206" s="9">
        <v>-15</v>
      </c>
      <c r="H2206" s="10">
        <v>-1580280</v>
      </c>
      <c r="I2206" s="11">
        <v>17860312467.254341</v>
      </c>
      <c r="J2206" s="11">
        <v>178675</v>
      </c>
      <c r="K2206" s="11">
        <v>99959.773148198336</v>
      </c>
      <c r="L2206" s="12">
        <v>80883.40277702501</v>
      </c>
      <c r="M2206" s="11">
        <v>322</v>
      </c>
      <c r="N2206" s="13"/>
      <c r="O2206" t="str">
        <f t="shared" si="77"/>
        <v/>
      </c>
    </row>
    <row r="2207" spans="1:15" hidden="1">
      <c r="A2207" s="41">
        <v>2.2025000000000001</v>
      </c>
      <c r="B2207" s="14">
        <v>45701</v>
      </c>
      <c r="C2207" s="8" t="s">
        <v>13</v>
      </c>
      <c r="D2207" s="8" t="s">
        <v>15</v>
      </c>
      <c r="E2207" s="8" t="s">
        <v>15</v>
      </c>
      <c r="F2207" s="9">
        <f t="shared" si="76"/>
        <v>-35200000</v>
      </c>
      <c r="G2207" s="9">
        <v>-352</v>
      </c>
      <c r="H2207" s="10">
        <v>-37841056</v>
      </c>
      <c r="I2207" s="11">
        <v>28304182632.511292</v>
      </c>
      <c r="J2207" s="11">
        <v>285908</v>
      </c>
      <c r="K2207" s="11">
        <v>98997.518895978021</v>
      </c>
      <c r="L2207" s="12">
        <v>2993929.3486157358</v>
      </c>
      <c r="M2207" s="11">
        <v>1873</v>
      </c>
      <c r="N2207" s="13"/>
      <c r="O2207" t="str">
        <f t="shared" si="77"/>
        <v/>
      </c>
    </row>
    <row r="2208" spans="1:15" hidden="1">
      <c r="A2208" s="41">
        <v>2.2025000000000001</v>
      </c>
      <c r="B2208" s="14">
        <v>45701</v>
      </c>
      <c r="C2208" s="8" t="s">
        <v>13</v>
      </c>
      <c r="D2208" s="8" t="s">
        <v>14</v>
      </c>
      <c r="E2208" s="8" t="s">
        <v>14</v>
      </c>
      <c r="F2208" s="9">
        <f t="shared" si="76"/>
        <v>-900000</v>
      </c>
      <c r="G2208" s="9">
        <v>-9</v>
      </c>
      <c r="H2208" s="10">
        <v>-948168</v>
      </c>
      <c r="I2208" s="11">
        <v>17859412829.296009</v>
      </c>
      <c r="J2208" s="11">
        <v>178666</v>
      </c>
      <c r="K2208" s="11">
        <v>99959.773148198336</v>
      </c>
      <c r="L2208" s="12">
        <v>48530.041666214936</v>
      </c>
      <c r="M2208" s="11">
        <v>323</v>
      </c>
      <c r="N2208" s="13"/>
      <c r="O2208" t="str">
        <f t="shared" si="77"/>
        <v/>
      </c>
    </row>
    <row r="2209" spans="1:15" hidden="1">
      <c r="A2209" s="41">
        <v>2.2025000000000001</v>
      </c>
      <c r="B2209" s="14">
        <v>45701</v>
      </c>
      <c r="C2209" s="8" t="s">
        <v>13</v>
      </c>
      <c r="D2209" s="8" t="s">
        <v>15</v>
      </c>
      <c r="E2209" s="8" t="s">
        <v>15</v>
      </c>
      <c r="F2209" s="9">
        <f t="shared" si="76"/>
        <v>-7900000</v>
      </c>
      <c r="G2209" s="9">
        <v>-79</v>
      </c>
      <c r="H2209" s="10">
        <v>-8492737</v>
      </c>
      <c r="I2209" s="11">
        <v>28296361828.518509</v>
      </c>
      <c r="J2209" s="11">
        <v>285829</v>
      </c>
      <c r="K2209" s="11">
        <v>98997.518895978021</v>
      </c>
      <c r="L2209" s="12">
        <v>671933.00721773598</v>
      </c>
      <c r="M2209" s="11">
        <v>1874</v>
      </c>
      <c r="N2209" s="13"/>
      <c r="O2209" t="str">
        <f t="shared" si="77"/>
        <v/>
      </c>
    </row>
    <row r="2210" spans="1:15" hidden="1">
      <c r="A2210" s="41">
        <v>2.2025000000000001</v>
      </c>
      <c r="B2210" s="14">
        <v>45701</v>
      </c>
      <c r="C2210" s="8" t="s">
        <v>13</v>
      </c>
      <c r="D2210" s="8" t="s">
        <v>15</v>
      </c>
      <c r="E2210" s="8" t="s">
        <v>15</v>
      </c>
      <c r="F2210" s="9">
        <f t="shared" si="76"/>
        <v>-27800000</v>
      </c>
      <c r="G2210" s="9">
        <v>-278</v>
      </c>
      <c r="H2210" s="10">
        <v>-29885834</v>
      </c>
      <c r="I2210" s="11">
        <v>28268840518.265427</v>
      </c>
      <c r="J2210" s="11">
        <v>285551</v>
      </c>
      <c r="K2210" s="11">
        <v>98997.518895978021</v>
      </c>
      <c r="L2210" s="12">
        <v>2364523.746918112</v>
      </c>
      <c r="M2210" s="11">
        <v>1875</v>
      </c>
      <c r="N2210" s="13"/>
      <c r="O2210" t="str">
        <f t="shared" si="77"/>
        <v/>
      </c>
    </row>
    <row r="2211" spans="1:15" hidden="1">
      <c r="A2211" s="41">
        <v>2.2025000000000001</v>
      </c>
      <c r="B2211" s="14">
        <v>45701</v>
      </c>
      <c r="C2211" s="8" t="s">
        <v>13</v>
      </c>
      <c r="D2211" s="8" t="s">
        <v>15</v>
      </c>
      <c r="E2211" s="8" t="s">
        <v>15</v>
      </c>
      <c r="F2211" s="9">
        <f t="shared" si="76"/>
        <v>-6500000</v>
      </c>
      <c r="G2211" s="9">
        <v>-65</v>
      </c>
      <c r="H2211" s="10">
        <v>-6987695</v>
      </c>
      <c r="I2211" s="11">
        <v>28262405679.537189</v>
      </c>
      <c r="J2211" s="11">
        <v>285486</v>
      </c>
      <c r="K2211" s="11">
        <v>98997.518895978021</v>
      </c>
      <c r="L2211" s="12">
        <v>552856.27176142856</v>
      </c>
      <c r="M2211" s="11">
        <v>1876</v>
      </c>
      <c r="N2211" s="13"/>
      <c r="O2211" t="str">
        <f t="shared" si="77"/>
        <v/>
      </c>
    </row>
    <row r="2212" spans="1:15" hidden="1">
      <c r="A2212" s="41">
        <v>2.2025000000000001</v>
      </c>
      <c r="B2212" s="14">
        <v>45701</v>
      </c>
      <c r="C2212" s="8" t="s">
        <v>13</v>
      </c>
      <c r="D2212" s="8" t="s">
        <v>15</v>
      </c>
      <c r="E2212" s="8" t="s">
        <v>15</v>
      </c>
      <c r="F2212" s="9">
        <f t="shared" si="76"/>
        <v>-97600000</v>
      </c>
      <c r="G2212" s="9">
        <v>-976</v>
      </c>
      <c r="H2212" s="10">
        <v>-104922928</v>
      </c>
      <c r="I2212" s="11">
        <v>28165784101.094715</v>
      </c>
      <c r="J2212" s="11">
        <v>284510</v>
      </c>
      <c r="K2212" s="11">
        <v>98997.518895978021</v>
      </c>
      <c r="L2212" s="12">
        <v>8301349.557525456</v>
      </c>
      <c r="M2212" s="11">
        <v>1877</v>
      </c>
      <c r="N2212" s="13"/>
      <c r="O2212" t="str">
        <f t="shared" si="77"/>
        <v/>
      </c>
    </row>
    <row r="2213" spans="1:15" hidden="1">
      <c r="A2213" s="41">
        <v>2.2025000000000001</v>
      </c>
      <c r="B2213" s="14">
        <v>45701</v>
      </c>
      <c r="C2213" s="8" t="s">
        <v>13</v>
      </c>
      <c r="D2213" s="8" t="s">
        <v>15</v>
      </c>
      <c r="E2213" s="8" t="s">
        <v>15</v>
      </c>
      <c r="F2213" s="9">
        <f t="shared" si="76"/>
        <v>-900000</v>
      </c>
      <c r="G2213" s="9">
        <v>-9</v>
      </c>
      <c r="H2213" s="10">
        <v>-967527</v>
      </c>
      <c r="I2213" s="11">
        <v>28164893123.424652</v>
      </c>
      <c r="J2213" s="11">
        <v>284501</v>
      </c>
      <c r="K2213" s="11">
        <v>98997.518895978021</v>
      </c>
      <c r="L2213" s="12">
        <v>76549.329936197842</v>
      </c>
      <c r="M2213" s="11">
        <v>1878</v>
      </c>
      <c r="N2213" s="13"/>
      <c r="O2213" t="str">
        <f t="shared" si="77"/>
        <v/>
      </c>
    </row>
    <row r="2214" spans="1:15" hidden="1">
      <c r="A2214" s="41">
        <v>2.2025000000000001</v>
      </c>
      <c r="B2214" s="14">
        <v>45701</v>
      </c>
      <c r="C2214" s="8" t="s">
        <v>13</v>
      </c>
      <c r="D2214" s="8" t="s">
        <v>15</v>
      </c>
      <c r="E2214" s="8" t="s">
        <v>15</v>
      </c>
      <c r="F2214" s="9">
        <f t="shared" si="76"/>
        <v>-900000</v>
      </c>
      <c r="G2214" s="9">
        <v>-9</v>
      </c>
      <c r="H2214" s="10">
        <v>-967527</v>
      </c>
      <c r="I2214" s="11">
        <v>28164002145.754589</v>
      </c>
      <c r="J2214" s="11">
        <v>284492</v>
      </c>
      <c r="K2214" s="11">
        <v>98997.518895978021</v>
      </c>
      <c r="L2214" s="12">
        <v>76549.329936197842</v>
      </c>
      <c r="M2214" s="11">
        <v>1879</v>
      </c>
      <c r="N2214" s="13"/>
      <c r="O2214" t="str">
        <f t="shared" si="77"/>
        <v/>
      </c>
    </row>
    <row r="2215" spans="1:15" hidden="1">
      <c r="A2215" s="41">
        <v>2.2025000000000001</v>
      </c>
      <c r="B2215" s="14">
        <v>45701</v>
      </c>
      <c r="C2215" s="8" t="s">
        <v>13</v>
      </c>
      <c r="D2215" s="8" t="s">
        <v>15</v>
      </c>
      <c r="E2215" s="8" t="s">
        <v>15</v>
      </c>
      <c r="F2215" s="9">
        <f t="shared" si="76"/>
        <v>-900000</v>
      </c>
      <c r="G2215" s="9">
        <v>-9</v>
      </c>
      <c r="H2215" s="10">
        <v>-967527</v>
      </c>
      <c r="I2215" s="11">
        <v>28163111168.084526</v>
      </c>
      <c r="J2215" s="11">
        <v>284483</v>
      </c>
      <c r="K2215" s="11">
        <v>98997.518895978021</v>
      </c>
      <c r="L2215" s="12">
        <v>76549.329936197842</v>
      </c>
      <c r="M2215" s="11">
        <v>1880</v>
      </c>
      <c r="N2215" s="13"/>
      <c r="O2215" t="str">
        <f t="shared" si="77"/>
        <v/>
      </c>
    </row>
    <row r="2216" spans="1:15" hidden="1">
      <c r="A2216" s="41">
        <v>2.2025000000000001</v>
      </c>
      <c r="B2216" s="14">
        <v>45701</v>
      </c>
      <c r="C2216" s="8" t="s">
        <v>13</v>
      </c>
      <c r="D2216" s="8" t="s">
        <v>15</v>
      </c>
      <c r="E2216" s="8" t="s">
        <v>15</v>
      </c>
      <c r="F2216" s="9">
        <f t="shared" si="76"/>
        <v>-39400000</v>
      </c>
      <c r="G2216" s="9">
        <v>-394</v>
      </c>
      <c r="H2216" s="10">
        <v>-42356182</v>
      </c>
      <c r="I2216" s="11">
        <v>28124106145.639511</v>
      </c>
      <c r="J2216" s="11">
        <v>284089</v>
      </c>
      <c r="K2216" s="11">
        <v>98997.518895978021</v>
      </c>
      <c r="L2216" s="12">
        <v>3351159.554984659</v>
      </c>
      <c r="M2216" s="11">
        <v>1881</v>
      </c>
      <c r="N2216" s="13"/>
      <c r="O2216" t="str">
        <f t="shared" si="77"/>
        <v/>
      </c>
    </row>
    <row r="2217" spans="1:15" hidden="1">
      <c r="A2217" s="41">
        <v>2.2025000000000001</v>
      </c>
      <c r="B2217" s="14">
        <v>45701</v>
      </c>
      <c r="C2217" s="8" t="s">
        <v>13</v>
      </c>
      <c r="D2217" s="8" t="s">
        <v>15</v>
      </c>
      <c r="E2217" s="8" t="s">
        <v>15</v>
      </c>
      <c r="F2217" s="9">
        <f t="shared" si="76"/>
        <v>-19100000</v>
      </c>
      <c r="G2217" s="9">
        <v>-191</v>
      </c>
      <c r="H2217" s="10">
        <v>-20533073</v>
      </c>
      <c r="I2217" s="11">
        <v>28105197619.53038</v>
      </c>
      <c r="J2217" s="11">
        <v>283898</v>
      </c>
      <c r="K2217" s="11">
        <v>98997.518895978021</v>
      </c>
      <c r="L2217" s="12">
        <v>1624546.8908681981</v>
      </c>
      <c r="M2217" s="11">
        <v>1882</v>
      </c>
      <c r="N2217" s="13"/>
      <c r="O2217" t="str">
        <f t="shared" si="77"/>
        <v/>
      </c>
    </row>
    <row r="2218" spans="1:15" hidden="1">
      <c r="A2218" s="41">
        <v>2.2025000000000001</v>
      </c>
      <c r="B2218" s="14">
        <v>45701</v>
      </c>
      <c r="C2218" s="8" t="s">
        <v>13</v>
      </c>
      <c r="D2218" s="8" t="s">
        <v>15</v>
      </c>
      <c r="E2218" s="8" t="s">
        <v>15</v>
      </c>
      <c r="F2218" s="9">
        <f t="shared" si="76"/>
        <v>900000</v>
      </c>
      <c r="G2218" s="9">
        <v>9</v>
      </c>
      <c r="H2218" s="10">
        <v>967176</v>
      </c>
      <c r="I2218" s="11">
        <v>28106164795.53038</v>
      </c>
      <c r="J2218" s="11">
        <v>283907</v>
      </c>
      <c r="K2218" s="11">
        <v>98997.787287845596</v>
      </c>
      <c r="L2218" s="12">
        <v>0</v>
      </c>
      <c r="M2218" s="11">
        <v>1883</v>
      </c>
      <c r="N2218" s="13"/>
      <c r="O2218" t="str">
        <f t="shared" si="77"/>
        <v/>
      </c>
    </row>
    <row r="2219" spans="1:15" hidden="1">
      <c r="A2219" s="41">
        <v>2.2025000000000001</v>
      </c>
      <c r="B2219" s="14">
        <v>45701</v>
      </c>
      <c r="C2219" s="8" t="s">
        <v>13</v>
      </c>
      <c r="D2219" s="8" t="s">
        <v>15</v>
      </c>
      <c r="E2219" s="8" t="s">
        <v>15</v>
      </c>
      <c r="F2219" s="9">
        <f t="shared" si="76"/>
        <v>4200000</v>
      </c>
      <c r="G2219" s="9">
        <v>42</v>
      </c>
      <c r="H2219" s="10">
        <v>4513488</v>
      </c>
      <c r="I2219" s="11">
        <v>28110678283.53038</v>
      </c>
      <c r="J2219" s="11">
        <v>283949</v>
      </c>
      <c r="K2219" s="11">
        <v>98999.03955826709</v>
      </c>
      <c r="L2219" s="12">
        <v>0</v>
      </c>
      <c r="M2219" s="11">
        <v>1884</v>
      </c>
      <c r="N2219" s="13"/>
      <c r="O2219" t="str">
        <f t="shared" si="77"/>
        <v/>
      </c>
    </row>
    <row r="2220" spans="1:15" hidden="1">
      <c r="A2220" s="41">
        <v>2.2025000000000001</v>
      </c>
      <c r="B2220" s="14">
        <v>45701</v>
      </c>
      <c r="C2220" s="8" t="s">
        <v>13</v>
      </c>
      <c r="D2220" s="8" t="s">
        <v>15</v>
      </c>
      <c r="E2220" s="8" t="s">
        <v>15</v>
      </c>
      <c r="F2220" s="9">
        <f t="shared" si="76"/>
        <v>-4600000</v>
      </c>
      <c r="G2220" s="9">
        <v>-46</v>
      </c>
      <c r="H2220" s="10">
        <v>-4945138</v>
      </c>
      <c r="I2220" s="11">
        <v>28106124327.710701</v>
      </c>
      <c r="J2220" s="11">
        <v>283903</v>
      </c>
      <c r="K2220" s="11">
        <v>98999.03955826709</v>
      </c>
      <c r="L2220" s="12">
        <v>391182.18031971343</v>
      </c>
      <c r="M2220" s="11">
        <v>1885</v>
      </c>
      <c r="N2220" s="13"/>
      <c r="O2220" t="str">
        <f t="shared" si="77"/>
        <v/>
      </c>
    </row>
    <row r="2221" spans="1:15" hidden="1">
      <c r="A2221" s="41">
        <v>2.2025000000000001</v>
      </c>
      <c r="B2221" s="14">
        <v>45701</v>
      </c>
      <c r="C2221" s="8" t="s">
        <v>13</v>
      </c>
      <c r="D2221" s="8" t="s">
        <v>15</v>
      </c>
      <c r="E2221" s="8" t="s">
        <v>15</v>
      </c>
      <c r="F2221" s="9">
        <f t="shared" si="76"/>
        <v>-11100000</v>
      </c>
      <c r="G2221" s="9">
        <v>-111</v>
      </c>
      <c r="H2221" s="10">
        <v>-11932833</v>
      </c>
      <c r="I2221" s="11">
        <v>28095135434.319733</v>
      </c>
      <c r="J2221" s="11">
        <v>283792</v>
      </c>
      <c r="K2221" s="11">
        <v>98999.03955826709</v>
      </c>
      <c r="L2221" s="12">
        <v>943939.60903235339</v>
      </c>
      <c r="M2221" s="11">
        <v>1886</v>
      </c>
      <c r="N2221" s="13"/>
      <c r="O2221" t="str">
        <f t="shared" si="77"/>
        <v/>
      </c>
    </row>
    <row r="2222" spans="1:15" hidden="1">
      <c r="A2222" s="41">
        <v>2.2025000000000001</v>
      </c>
      <c r="B2222" s="14">
        <v>45701</v>
      </c>
      <c r="C2222" s="8" t="s">
        <v>13</v>
      </c>
      <c r="D2222" s="8" t="s">
        <v>15</v>
      </c>
      <c r="E2222" s="8" t="s">
        <v>15</v>
      </c>
      <c r="F2222" s="9">
        <f t="shared" si="76"/>
        <v>-1300000</v>
      </c>
      <c r="G2222" s="9">
        <v>-13</v>
      </c>
      <c r="H2222" s="10">
        <v>-1397539</v>
      </c>
      <c r="I2222" s="11">
        <v>28093848446.805473</v>
      </c>
      <c r="J2222" s="11">
        <v>283779</v>
      </c>
      <c r="K2222" s="11">
        <v>98999.03955826709</v>
      </c>
      <c r="L2222" s="12">
        <v>110551.48574252776</v>
      </c>
      <c r="M2222" s="11">
        <v>1887</v>
      </c>
      <c r="N2222" s="13"/>
      <c r="O2222" t="str">
        <f t="shared" si="77"/>
        <v/>
      </c>
    </row>
    <row r="2223" spans="1:15" hidden="1">
      <c r="A2223" s="41">
        <v>2.2025000000000001</v>
      </c>
      <c r="B2223" s="14">
        <v>45701</v>
      </c>
      <c r="C2223" s="8" t="s">
        <v>13</v>
      </c>
      <c r="D2223" s="8" t="s">
        <v>15</v>
      </c>
      <c r="E2223" s="8" t="s">
        <v>15</v>
      </c>
      <c r="F2223" s="9">
        <f t="shared" si="76"/>
        <v>-9200000</v>
      </c>
      <c r="G2223" s="9">
        <v>-92</v>
      </c>
      <c r="H2223" s="10">
        <v>-9890276</v>
      </c>
      <c r="I2223" s="11">
        <v>28084740535.166111</v>
      </c>
      <c r="J2223" s="11">
        <v>283687</v>
      </c>
      <c r="K2223" s="11">
        <v>98999.03955826709</v>
      </c>
      <c r="L2223" s="12">
        <v>782364.36063942686</v>
      </c>
      <c r="M2223" s="11">
        <v>1888</v>
      </c>
      <c r="N2223" s="13"/>
      <c r="O2223" t="str">
        <f t="shared" si="77"/>
        <v/>
      </c>
    </row>
    <row r="2224" spans="1:15" hidden="1">
      <c r="A2224" s="41">
        <v>2.2025000000000001</v>
      </c>
      <c r="B2224" s="14">
        <v>45701</v>
      </c>
      <c r="C2224" s="8" t="s">
        <v>13</v>
      </c>
      <c r="D2224" s="8" t="s">
        <v>14</v>
      </c>
      <c r="E2224" s="8" t="s">
        <v>14</v>
      </c>
      <c r="F2224" s="9">
        <f t="shared" si="76"/>
        <v>-9400000</v>
      </c>
      <c r="G2224" s="9">
        <v>-94</v>
      </c>
      <c r="H2224" s="10">
        <v>-9903088</v>
      </c>
      <c r="I2224" s="11">
        <v>17850016610.620079</v>
      </c>
      <c r="J2224" s="11">
        <v>178572</v>
      </c>
      <c r="K2224" s="11">
        <v>99959.773148198336</v>
      </c>
      <c r="L2224" s="12">
        <v>506869.32406935655</v>
      </c>
      <c r="M2224" s="11">
        <v>324</v>
      </c>
      <c r="N2224" s="13"/>
      <c r="O2224" t="str">
        <f t="shared" si="77"/>
        <v/>
      </c>
    </row>
    <row r="2225" spans="1:15" hidden="1">
      <c r="A2225" s="41">
        <v>2.2025000000000001</v>
      </c>
      <c r="B2225" s="14">
        <v>45701</v>
      </c>
      <c r="C2225" s="8" t="s">
        <v>13</v>
      </c>
      <c r="D2225" s="8" t="s">
        <v>15</v>
      </c>
      <c r="E2225" s="8" t="s">
        <v>15</v>
      </c>
      <c r="F2225" s="9">
        <f t="shared" si="76"/>
        <v>-27800000</v>
      </c>
      <c r="G2225" s="9">
        <v>-278</v>
      </c>
      <c r="H2225" s="10">
        <v>-29885834</v>
      </c>
      <c r="I2225" s="11">
        <v>28057218802.168911</v>
      </c>
      <c r="J2225" s="11">
        <v>283409</v>
      </c>
      <c r="K2225" s="11">
        <v>98999.03955826709</v>
      </c>
      <c r="L2225" s="12">
        <v>2364101.0028017499</v>
      </c>
      <c r="M2225" s="11">
        <v>1889</v>
      </c>
      <c r="N2225" s="13"/>
      <c r="O2225" t="str">
        <f t="shared" si="77"/>
        <v/>
      </c>
    </row>
    <row r="2226" spans="1:15" hidden="1">
      <c r="A2226" s="41">
        <v>2.2025000000000001</v>
      </c>
      <c r="B2226" s="14">
        <v>45701</v>
      </c>
      <c r="C2226" s="8" t="s">
        <v>13</v>
      </c>
      <c r="D2226" s="8" t="s">
        <v>15</v>
      </c>
      <c r="E2226" s="8" t="s">
        <v>15</v>
      </c>
      <c r="F2226" s="9">
        <f t="shared" si="76"/>
        <v>-9700000</v>
      </c>
      <c r="G2226" s="9">
        <v>-97</v>
      </c>
      <c r="H2226" s="10">
        <v>-10427791</v>
      </c>
      <c r="I2226" s="11">
        <v>28047615895.33176</v>
      </c>
      <c r="J2226" s="11">
        <v>283312</v>
      </c>
      <c r="K2226" s="11">
        <v>98999.03955826709</v>
      </c>
      <c r="L2226" s="12">
        <v>824884.16284809262</v>
      </c>
      <c r="M2226" s="11">
        <v>1890</v>
      </c>
      <c r="N2226" s="13"/>
      <c r="O2226" t="str">
        <f t="shared" si="77"/>
        <v/>
      </c>
    </row>
    <row r="2227" spans="1:15" hidden="1">
      <c r="A2227" s="41">
        <v>2.2025000000000001</v>
      </c>
      <c r="B2227" s="14">
        <v>45701</v>
      </c>
      <c r="C2227" s="8" t="s">
        <v>13</v>
      </c>
      <c r="D2227" s="8" t="s">
        <v>15</v>
      </c>
      <c r="E2227" s="8" t="s">
        <v>15</v>
      </c>
      <c r="F2227" s="9">
        <f t="shared" si="76"/>
        <v>-37200000</v>
      </c>
      <c r="G2227" s="9">
        <v>-372</v>
      </c>
      <c r="H2227" s="10">
        <v>-39991116</v>
      </c>
      <c r="I2227" s="11">
        <v>28010788252.616085</v>
      </c>
      <c r="J2227" s="11">
        <v>282940</v>
      </c>
      <c r="K2227" s="11">
        <v>98999.03955826709</v>
      </c>
      <c r="L2227" s="12">
        <v>3163473.284324646</v>
      </c>
      <c r="M2227" s="11">
        <v>1891</v>
      </c>
      <c r="N2227" s="13"/>
      <c r="O2227" t="str">
        <f t="shared" si="77"/>
        <v/>
      </c>
    </row>
    <row r="2228" spans="1:15" hidden="1">
      <c r="A2228" s="41">
        <v>2.2025000000000001</v>
      </c>
      <c r="B2228" s="14">
        <v>45701</v>
      </c>
      <c r="C2228" s="8" t="s">
        <v>13</v>
      </c>
      <c r="D2228" s="8" t="s">
        <v>15</v>
      </c>
      <c r="E2228" s="8" t="s">
        <v>15</v>
      </c>
      <c r="F2228" s="9">
        <f t="shared" si="76"/>
        <v>-4600000</v>
      </c>
      <c r="G2228" s="9">
        <v>-46</v>
      </c>
      <c r="H2228" s="10">
        <v>-4945138</v>
      </c>
      <c r="I2228" s="11">
        <v>28006234296.796406</v>
      </c>
      <c r="J2228" s="11">
        <v>282894</v>
      </c>
      <c r="K2228" s="11">
        <v>98999.03955826709</v>
      </c>
      <c r="L2228" s="12">
        <v>391182.18031971343</v>
      </c>
      <c r="M2228" s="11">
        <v>1892</v>
      </c>
      <c r="N2228" s="13"/>
      <c r="O2228" t="str">
        <f t="shared" si="77"/>
        <v/>
      </c>
    </row>
    <row r="2229" spans="1:15" hidden="1">
      <c r="A2229" s="41">
        <v>2.2025000000000001</v>
      </c>
      <c r="B2229" s="14">
        <v>45701</v>
      </c>
      <c r="C2229" s="8" t="s">
        <v>13</v>
      </c>
      <c r="D2229" s="8" t="s">
        <v>15</v>
      </c>
      <c r="E2229" s="8" t="s">
        <v>15</v>
      </c>
      <c r="F2229" s="9">
        <f t="shared" si="76"/>
        <v>-4600000</v>
      </c>
      <c r="G2229" s="9">
        <v>-46</v>
      </c>
      <c r="H2229" s="10">
        <v>-4945138</v>
      </c>
      <c r="I2229" s="11">
        <v>28001680340.976727</v>
      </c>
      <c r="J2229" s="11">
        <v>282848</v>
      </c>
      <c r="K2229" s="11">
        <v>98999.03955826709</v>
      </c>
      <c r="L2229" s="12">
        <v>391182.18031971343</v>
      </c>
      <c r="M2229" s="11">
        <v>1893</v>
      </c>
      <c r="N2229" s="13"/>
      <c r="O2229" t="str">
        <f t="shared" si="77"/>
        <v/>
      </c>
    </row>
    <row r="2230" spans="1:15" hidden="1">
      <c r="A2230" s="41">
        <v>2.2025000000000001</v>
      </c>
      <c r="B2230" s="14">
        <v>45701</v>
      </c>
      <c r="C2230" s="8" t="s">
        <v>13</v>
      </c>
      <c r="D2230" s="8" t="s">
        <v>15</v>
      </c>
      <c r="E2230" s="8" t="s">
        <v>15</v>
      </c>
      <c r="F2230" s="9">
        <f t="shared" si="76"/>
        <v>-46400000</v>
      </c>
      <c r="G2230" s="9">
        <v>-464</v>
      </c>
      <c r="H2230" s="10">
        <v>-49881392</v>
      </c>
      <c r="I2230" s="11">
        <v>27955744786.621689</v>
      </c>
      <c r="J2230" s="11">
        <v>282384</v>
      </c>
      <c r="K2230" s="11">
        <v>98999.03955826709</v>
      </c>
      <c r="L2230" s="12">
        <v>3945837.6449640691</v>
      </c>
      <c r="M2230" s="11">
        <v>1894</v>
      </c>
      <c r="N2230" s="13"/>
      <c r="O2230" t="str">
        <f t="shared" si="77"/>
        <v/>
      </c>
    </row>
    <row r="2231" spans="1:15" hidden="1">
      <c r="A2231" s="41">
        <v>2.2025000000000001</v>
      </c>
      <c r="B2231" s="14">
        <v>45701</v>
      </c>
      <c r="C2231" s="8" t="s">
        <v>13</v>
      </c>
      <c r="D2231" s="8" t="s">
        <v>15</v>
      </c>
      <c r="E2231" s="8" t="s">
        <v>15</v>
      </c>
      <c r="F2231" s="9">
        <f t="shared" si="76"/>
        <v>-900000</v>
      </c>
      <c r="G2231" s="9">
        <v>-9</v>
      </c>
      <c r="H2231" s="10">
        <v>-967527</v>
      </c>
      <c r="I2231" s="11">
        <v>27954853795.265663</v>
      </c>
      <c r="J2231" s="11">
        <v>282375</v>
      </c>
      <c r="K2231" s="11">
        <v>98999.03955826709</v>
      </c>
      <c r="L2231" s="12">
        <v>76535.643975596176</v>
      </c>
      <c r="M2231" s="11">
        <v>1895</v>
      </c>
      <c r="N2231" s="13"/>
      <c r="O2231" t="str">
        <f t="shared" si="77"/>
        <v/>
      </c>
    </row>
    <row r="2232" spans="1:15" hidden="1">
      <c r="A2232" s="41">
        <v>2.2025000000000001</v>
      </c>
      <c r="B2232" s="14">
        <v>45701</v>
      </c>
      <c r="C2232" s="8" t="s">
        <v>13</v>
      </c>
      <c r="D2232" s="8" t="s">
        <v>15</v>
      </c>
      <c r="E2232" s="8" t="s">
        <v>15</v>
      </c>
      <c r="F2232" s="9">
        <f t="shared" si="76"/>
        <v>-1000000</v>
      </c>
      <c r="G2232" s="9">
        <v>-10</v>
      </c>
      <c r="H2232" s="10">
        <v>-1075030</v>
      </c>
      <c r="I2232" s="11">
        <v>27953863804.870079</v>
      </c>
      <c r="J2232" s="11">
        <v>282365</v>
      </c>
      <c r="K2232" s="11">
        <v>98999.03955826709</v>
      </c>
      <c r="L2232" s="12">
        <v>85039.604417329072</v>
      </c>
      <c r="M2232" s="11">
        <v>1896</v>
      </c>
      <c r="N2232" s="13"/>
      <c r="O2232" t="str">
        <f t="shared" si="77"/>
        <v/>
      </c>
    </row>
    <row r="2233" spans="1:15" hidden="1">
      <c r="A2233" s="41">
        <v>2.2025000000000001</v>
      </c>
      <c r="B2233" s="14">
        <v>45701</v>
      </c>
      <c r="C2233" s="8" t="s">
        <v>13</v>
      </c>
      <c r="D2233" s="8" t="s">
        <v>15</v>
      </c>
      <c r="E2233" s="8" t="s">
        <v>15</v>
      </c>
      <c r="F2233" s="9">
        <f t="shared" si="76"/>
        <v>-59100000</v>
      </c>
      <c r="G2233" s="9">
        <v>-591</v>
      </c>
      <c r="H2233" s="10">
        <v>-63534273</v>
      </c>
      <c r="I2233" s="11">
        <v>27895355372.491142</v>
      </c>
      <c r="J2233" s="11">
        <v>281774</v>
      </c>
      <c r="K2233" s="11">
        <v>98999.03955826709</v>
      </c>
      <c r="L2233" s="12">
        <v>5025840.6210641488</v>
      </c>
      <c r="M2233" s="11">
        <v>1897</v>
      </c>
      <c r="N2233" s="13"/>
      <c r="O2233" t="str">
        <f t="shared" si="77"/>
        <v/>
      </c>
    </row>
    <row r="2234" spans="1:15" hidden="1">
      <c r="A2234" s="41">
        <v>2.2025000000000001</v>
      </c>
      <c r="B2234" s="14">
        <v>45701</v>
      </c>
      <c r="C2234" s="8" t="s">
        <v>13</v>
      </c>
      <c r="D2234" s="8" t="s">
        <v>15</v>
      </c>
      <c r="E2234" s="8" t="s">
        <v>15</v>
      </c>
      <c r="F2234" s="9">
        <f t="shared" si="76"/>
        <v>-177900000</v>
      </c>
      <c r="G2234" s="9">
        <v>-1779</v>
      </c>
      <c r="H2234" s="10">
        <v>-191247837</v>
      </c>
      <c r="I2234" s="11">
        <v>27719236081.116985</v>
      </c>
      <c r="J2234" s="11">
        <v>279995</v>
      </c>
      <c r="K2234" s="11">
        <v>98999.03955826709</v>
      </c>
      <c r="L2234" s="12">
        <v>15128545.625842839</v>
      </c>
      <c r="M2234" s="11">
        <v>1898</v>
      </c>
      <c r="N2234" s="13"/>
      <c r="O2234" t="str">
        <f t="shared" si="77"/>
        <v/>
      </c>
    </row>
    <row r="2235" spans="1:15" hidden="1">
      <c r="A2235" s="41">
        <v>2.2025000000000001</v>
      </c>
      <c r="B2235" s="14">
        <v>45701</v>
      </c>
      <c r="C2235" s="8" t="s">
        <v>13</v>
      </c>
      <c r="D2235" s="8" t="s">
        <v>15</v>
      </c>
      <c r="E2235" s="8" t="s">
        <v>15</v>
      </c>
      <c r="F2235" s="9">
        <f t="shared" si="76"/>
        <v>-15300000</v>
      </c>
      <c r="G2235" s="9">
        <v>-153</v>
      </c>
      <c r="H2235" s="10">
        <v>-16447959</v>
      </c>
      <c r="I2235" s="11">
        <v>27704089228.064571</v>
      </c>
      <c r="J2235" s="11">
        <v>279842</v>
      </c>
      <c r="K2235" s="11">
        <v>98999.03955826709</v>
      </c>
      <c r="L2235" s="12">
        <v>1301105.9475851357</v>
      </c>
      <c r="M2235" s="11">
        <v>1899</v>
      </c>
      <c r="N2235" s="13"/>
      <c r="O2235" t="str">
        <f t="shared" si="77"/>
        <v/>
      </c>
    </row>
    <row r="2236" spans="1:15" hidden="1">
      <c r="A2236" s="41">
        <v>2.2025000000000001</v>
      </c>
      <c r="B2236" s="14">
        <v>45701</v>
      </c>
      <c r="C2236" s="8" t="s">
        <v>13</v>
      </c>
      <c r="D2236" s="8" t="s">
        <v>15</v>
      </c>
      <c r="E2236" s="8" t="s">
        <v>15</v>
      </c>
      <c r="F2236" s="9">
        <f t="shared" si="76"/>
        <v>-9200000</v>
      </c>
      <c r="G2236" s="9">
        <v>-92</v>
      </c>
      <c r="H2236" s="10">
        <v>-9890276</v>
      </c>
      <c r="I2236" s="11">
        <v>27694981316.425209</v>
      </c>
      <c r="J2236" s="11">
        <v>279750</v>
      </c>
      <c r="K2236" s="11">
        <v>98999.03955826709</v>
      </c>
      <c r="L2236" s="12">
        <v>782364.36063942686</v>
      </c>
      <c r="M2236" s="11">
        <v>1900</v>
      </c>
      <c r="N2236" s="13"/>
      <c r="O2236" t="str">
        <f t="shared" si="77"/>
        <v/>
      </c>
    </row>
    <row r="2237" spans="1:15" hidden="1">
      <c r="A2237" s="41">
        <v>2.2025000000000001</v>
      </c>
      <c r="B2237" s="14">
        <v>45701</v>
      </c>
      <c r="C2237" s="8" t="s">
        <v>13</v>
      </c>
      <c r="D2237" s="8" t="s">
        <v>15</v>
      </c>
      <c r="E2237" s="8" t="s">
        <v>15</v>
      </c>
      <c r="F2237" s="9">
        <f t="shared" si="76"/>
        <v>-5500000</v>
      </c>
      <c r="G2237" s="9">
        <v>-55</v>
      </c>
      <c r="H2237" s="10">
        <v>-5912665</v>
      </c>
      <c r="I2237" s="11">
        <v>27689536369.249504</v>
      </c>
      <c r="J2237" s="11">
        <v>279695</v>
      </c>
      <c r="K2237" s="11">
        <v>98999.03955826709</v>
      </c>
      <c r="L2237" s="12">
        <v>467717.8242953103</v>
      </c>
      <c r="M2237" s="11">
        <v>1901</v>
      </c>
      <c r="N2237" s="13"/>
      <c r="O2237" t="str">
        <f t="shared" si="77"/>
        <v/>
      </c>
    </row>
    <row r="2238" spans="1:15" hidden="1">
      <c r="A2238" s="41">
        <v>2.2025000000000001</v>
      </c>
      <c r="B2238" s="14">
        <v>45701</v>
      </c>
      <c r="C2238" s="8" t="s">
        <v>13</v>
      </c>
      <c r="D2238" s="8" t="s">
        <v>15</v>
      </c>
      <c r="E2238" s="8" t="s">
        <v>15</v>
      </c>
      <c r="F2238" s="9">
        <f t="shared" si="76"/>
        <v>900000</v>
      </c>
      <c r="G2238" s="9">
        <v>9</v>
      </c>
      <c r="H2238" s="10">
        <v>966339</v>
      </c>
      <c r="I2238" s="11">
        <v>27690502708.249504</v>
      </c>
      <c r="J2238" s="11">
        <v>279704</v>
      </c>
      <c r="K2238" s="11">
        <v>98999.308941772382</v>
      </c>
      <c r="L2238" s="12">
        <v>0</v>
      </c>
      <c r="M2238" s="11">
        <v>1902</v>
      </c>
      <c r="N2238" s="13"/>
      <c r="O2238" t="str">
        <f t="shared" si="77"/>
        <v/>
      </c>
    </row>
    <row r="2239" spans="1:15" hidden="1">
      <c r="A2239" s="41">
        <v>2.2025000000000001</v>
      </c>
      <c r="B2239" s="14">
        <v>45701</v>
      </c>
      <c r="C2239" s="8" t="s">
        <v>13</v>
      </c>
      <c r="D2239" s="8" t="s">
        <v>15</v>
      </c>
      <c r="E2239" s="8" t="s">
        <v>15</v>
      </c>
      <c r="F2239" s="9">
        <f t="shared" si="76"/>
        <v>900000</v>
      </c>
      <c r="G2239" s="9">
        <v>9</v>
      </c>
      <c r="H2239" s="10">
        <v>966339</v>
      </c>
      <c r="I2239" s="11">
        <v>27691469047.249504</v>
      </c>
      <c r="J2239" s="11">
        <v>279713</v>
      </c>
      <c r="K2239" s="11">
        <v>98999.578307942444</v>
      </c>
      <c r="L2239" s="12">
        <v>0</v>
      </c>
      <c r="M2239" s="11">
        <v>1903</v>
      </c>
      <c r="N2239" s="13"/>
      <c r="O2239" t="str">
        <f t="shared" si="77"/>
        <v/>
      </c>
    </row>
    <row r="2240" spans="1:15" hidden="1">
      <c r="A2240" s="41">
        <v>2.2025000000000001</v>
      </c>
      <c r="B2240" s="14">
        <v>45701</v>
      </c>
      <c r="C2240" s="8" t="s">
        <v>13</v>
      </c>
      <c r="D2240" s="8" t="s">
        <v>15</v>
      </c>
      <c r="E2240" s="8" t="s">
        <v>15</v>
      </c>
      <c r="F2240" s="9">
        <f t="shared" si="76"/>
        <v>-4600000</v>
      </c>
      <c r="G2240" s="9">
        <v>-46</v>
      </c>
      <c r="H2240" s="10">
        <v>-4945138</v>
      </c>
      <c r="I2240" s="11">
        <v>27686915066.647339</v>
      </c>
      <c r="J2240" s="11">
        <v>279667</v>
      </c>
      <c r="K2240" s="11">
        <v>98999.578307942444</v>
      </c>
      <c r="L2240" s="12">
        <v>391157.39783464745</v>
      </c>
      <c r="M2240" s="11">
        <v>1904</v>
      </c>
      <c r="N2240" s="13"/>
      <c r="O2240" t="str">
        <f t="shared" si="77"/>
        <v/>
      </c>
    </row>
    <row r="2241" spans="1:15" hidden="1">
      <c r="A2241" s="41">
        <v>2.2025000000000001</v>
      </c>
      <c r="B2241" s="14">
        <v>45701</v>
      </c>
      <c r="C2241" s="8" t="s">
        <v>13</v>
      </c>
      <c r="D2241" s="8" t="s">
        <v>15</v>
      </c>
      <c r="E2241" s="8" t="s">
        <v>15</v>
      </c>
      <c r="F2241" s="9">
        <f t="shared" si="76"/>
        <v>-27800000</v>
      </c>
      <c r="G2241" s="9">
        <v>-278</v>
      </c>
      <c r="H2241" s="10">
        <v>-29885834</v>
      </c>
      <c r="I2241" s="11">
        <v>27659393183.877731</v>
      </c>
      <c r="J2241" s="11">
        <v>279389</v>
      </c>
      <c r="K2241" s="11">
        <v>98999.578307942444</v>
      </c>
      <c r="L2241" s="12">
        <v>2363951.2303920016</v>
      </c>
      <c r="M2241" s="11">
        <v>1905</v>
      </c>
      <c r="N2241" s="13"/>
      <c r="O2241" t="str">
        <f t="shared" si="77"/>
        <v/>
      </c>
    </row>
    <row r="2242" spans="1:15" hidden="1">
      <c r="A2242" s="41">
        <v>2.2025000000000001</v>
      </c>
      <c r="B2242" s="14">
        <v>45701</v>
      </c>
      <c r="C2242" s="8" t="s">
        <v>13</v>
      </c>
      <c r="D2242" s="8" t="s">
        <v>15</v>
      </c>
      <c r="E2242" s="8" t="s">
        <v>15</v>
      </c>
      <c r="F2242" s="9">
        <f t="shared" si="76"/>
        <v>-19800000</v>
      </c>
      <c r="G2242" s="9">
        <v>-198</v>
      </c>
      <c r="H2242" s="10">
        <v>-21285594</v>
      </c>
      <c r="I2242" s="11">
        <v>27639791267.372757</v>
      </c>
      <c r="J2242" s="11">
        <v>279191</v>
      </c>
      <c r="K2242" s="11">
        <v>98999.578307942444</v>
      </c>
      <c r="L2242" s="12">
        <v>1683677.4950273968</v>
      </c>
      <c r="M2242" s="11">
        <v>1906</v>
      </c>
      <c r="N2242" s="13"/>
      <c r="O2242" t="str">
        <f t="shared" si="77"/>
        <v/>
      </c>
    </row>
    <row r="2243" spans="1:15" hidden="1">
      <c r="A2243" s="41">
        <v>2.2025000000000001</v>
      </c>
      <c r="B2243" s="14">
        <v>45701</v>
      </c>
      <c r="C2243" s="8" t="s">
        <v>13</v>
      </c>
      <c r="D2243" s="8" t="s">
        <v>15</v>
      </c>
      <c r="E2243" s="8" t="s">
        <v>15</v>
      </c>
      <c r="F2243" s="9">
        <f t="shared" si="76"/>
        <v>-45700000</v>
      </c>
      <c r="G2243" s="9">
        <v>-457</v>
      </c>
      <c r="H2243" s="10">
        <v>-49128871</v>
      </c>
      <c r="I2243" s="11">
        <v>27594548460.086029</v>
      </c>
      <c r="J2243" s="11">
        <v>278734</v>
      </c>
      <c r="K2243" s="11">
        <v>98999.578307942444</v>
      </c>
      <c r="L2243" s="12">
        <v>3886063.7132703066</v>
      </c>
      <c r="M2243" s="11">
        <v>1907</v>
      </c>
      <c r="N2243" s="13"/>
      <c r="O2243" t="str">
        <f t="shared" si="77"/>
        <v/>
      </c>
    </row>
    <row r="2244" spans="1:15" hidden="1">
      <c r="A2244" s="41">
        <v>2.2025000000000001</v>
      </c>
      <c r="B2244" s="14">
        <v>45701</v>
      </c>
      <c r="C2244" s="8" t="s">
        <v>13</v>
      </c>
      <c r="D2244" s="8" t="s">
        <v>15</v>
      </c>
      <c r="E2244" s="8" t="s">
        <v>15</v>
      </c>
      <c r="F2244" s="9">
        <f t="shared" si="76"/>
        <v>-9300000</v>
      </c>
      <c r="G2244" s="9">
        <v>-93</v>
      </c>
      <c r="H2244" s="10">
        <v>-9997779</v>
      </c>
      <c r="I2244" s="11">
        <v>27585341499.303391</v>
      </c>
      <c r="J2244" s="11">
        <v>278641</v>
      </c>
      <c r="K2244" s="11">
        <v>98999.578307942444</v>
      </c>
      <c r="L2244" s="12">
        <v>790818.21736135334</v>
      </c>
      <c r="M2244" s="11">
        <v>1908</v>
      </c>
      <c r="N2244" s="13"/>
      <c r="O2244" t="str">
        <f t="shared" si="77"/>
        <v/>
      </c>
    </row>
    <row r="2245" spans="1:15" hidden="1">
      <c r="A2245" s="41">
        <v>2.2025000000000001</v>
      </c>
      <c r="B2245" s="14">
        <v>45701</v>
      </c>
      <c r="C2245" s="8" t="s">
        <v>13</v>
      </c>
      <c r="D2245" s="8" t="s">
        <v>14</v>
      </c>
      <c r="E2245" s="8" t="s">
        <v>14</v>
      </c>
      <c r="F2245" s="9">
        <f t="shared" si="76"/>
        <v>-1900000</v>
      </c>
      <c r="G2245" s="9">
        <v>-19</v>
      </c>
      <c r="H2245" s="10">
        <v>-2001688</v>
      </c>
      <c r="I2245" s="11">
        <v>17848117374.930264</v>
      </c>
      <c r="J2245" s="11">
        <v>178553</v>
      </c>
      <c r="K2245" s="11">
        <v>99959.773148198336</v>
      </c>
      <c r="L2245" s="12">
        <v>102452.31018423173</v>
      </c>
      <c r="M2245" s="11">
        <v>325</v>
      </c>
      <c r="N2245" s="13"/>
      <c r="O2245" t="str">
        <f t="shared" si="77"/>
        <v/>
      </c>
    </row>
    <row r="2246" spans="1:15" hidden="1">
      <c r="A2246" s="41">
        <v>2.2025000000000001</v>
      </c>
      <c r="B2246" s="14">
        <v>45701</v>
      </c>
      <c r="C2246" s="8" t="s">
        <v>13</v>
      </c>
      <c r="D2246" s="8" t="s">
        <v>15</v>
      </c>
      <c r="E2246" s="8" t="s">
        <v>15</v>
      </c>
      <c r="F2246" s="9">
        <f t="shared" si="76"/>
        <v>-1800000</v>
      </c>
      <c r="G2246" s="9">
        <v>-18</v>
      </c>
      <c r="H2246" s="10">
        <v>-1935054</v>
      </c>
      <c r="I2246" s="11">
        <v>27583559506.893848</v>
      </c>
      <c r="J2246" s="11">
        <v>278623</v>
      </c>
      <c r="K2246" s="11">
        <v>98999.578307942444</v>
      </c>
      <c r="L2246" s="12">
        <v>153061.59045703593</v>
      </c>
      <c r="M2246" s="11">
        <v>1909</v>
      </c>
      <c r="N2246" s="13"/>
      <c r="O2246" t="str">
        <f t="shared" si="77"/>
        <v/>
      </c>
    </row>
    <row r="2247" spans="1:15" hidden="1">
      <c r="A2247" s="41">
        <v>2.2025000000000001</v>
      </c>
      <c r="B2247" s="14">
        <v>45701</v>
      </c>
      <c r="C2247" s="8" t="s">
        <v>13</v>
      </c>
      <c r="D2247" s="8" t="s">
        <v>15</v>
      </c>
      <c r="E2247" s="8" t="s">
        <v>15</v>
      </c>
      <c r="F2247" s="9">
        <f t="shared" si="76"/>
        <v>-18700000</v>
      </c>
      <c r="G2247" s="9">
        <v>-187</v>
      </c>
      <c r="H2247" s="10">
        <v>-20103061</v>
      </c>
      <c r="I2247" s="11">
        <v>27565046585.750263</v>
      </c>
      <c r="J2247" s="11">
        <v>278436</v>
      </c>
      <c r="K2247" s="11">
        <v>98999.578307942444</v>
      </c>
      <c r="L2247" s="12">
        <v>1590139.8564147614</v>
      </c>
      <c r="M2247" s="11">
        <v>1910</v>
      </c>
      <c r="N2247" s="13"/>
      <c r="O2247" t="str">
        <f t="shared" si="77"/>
        <v/>
      </c>
    </row>
    <row r="2248" spans="1:15" hidden="1">
      <c r="A2248" s="41">
        <v>2.2025000000000001</v>
      </c>
      <c r="B2248" s="14">
        <v>45701</v>
      </c>
      <c r="C2248" s="8" t="s">
        <v>13</v>
      </c>
      <c r="D2248" s="8" t="s">
        <v>15</v>
      </c>
      <c r="E2248" s="8" t="s">
        <v>15</v>
      </c>
      <c r="F2248" s="9">
        <f t="shared" si="76"/>
        <v>-186200000</v>
      </c>
      <c r="G2248" s="9">
        <v>-1862</v>
      </c>
      <c r="H2248" s="10">
        <v>-200170586</v>
      </c>
      <c r="I2248" s="11">
        <v>27380709370.940876</v>
      </c>
      <c r="J2248" s="11">
        <v>276574</v>
      </c>
      <c r="K2248" s="11">
        <v>98999.578307942444</v>
      </c>
      <c r="L2248" s="12">
        <v>15833371.190611184</v>
      </c>
      <c r="M2248" s="11">
        <v>1911</v>
      </c>
      <c r="N2248" s="13"/>
      <c r="O2248" t="str">
        <f t="shared" si="77"/>
        <v/>
      </c>
    </row>
    <row r="2249" spans="1:15" hidden="1">
      <c r="A2249" s="41">
        <v>2.2025000000000001</v>
      </c>
      <c r="B2249" s="14">
        <v>45701</v>
      </c>
      <c r="C2249" s="8" t="s">
        <v>13</v>
      </c>
      <c r="D2249" s="8" t="s">
        <v>15</v>
      </c>
      <c r="E2249" s="8" t="s">
        <v>15</v>
      </c>
      <c r="F2249" s="9">
        <f t="shared" si="76"/>
        <v>-3700000</v>
      </c>
      <c r="G2249" s="9">
        <v>-37</v>
      </c>
      <c r="H2249" s="10">
        <v>-3977611</v>
      </c>
      <c r="I2249" s="11">
        <v>27377046386.543484</v>
      </c>
      <c r="J2249" s="11">
        <v>276537</v>
      </c>
      <c r="K2249" s="11">
        <v>98999.578307942444</v>
      </c>
      <c r="L2249" s="12">
        <v>314626.60260612937</v>
      </c>
      <c r="M2249" s="11">
        <v>1912</v>
      </c>
      <c r="N2249" s="13"/>
      <c r="O2249" t="str">
        <f t="shared" si="77"/>
        <v/>
      </c>
    </row>
    <row r="2250" spans="1:15" hidden="1">
      <c r="A2250" s="41">
        <v>2.2025000000000001</v>
      </c>
      <c r="B2250" s="14">
        <v>45701</v>
      </c>
      <c r="C2250" s="8" t="s">
        <v>13</v>
      </c>
      <c r="D2250" s="8" t="s">
        <v>15</v>
      </c>
      <c r="E2250" s="8" t="s">
        <v>15</v>
      </c>
      <c r="F2250" s="9">
        <f t="shared" ref="F2250:F2313" si="78">100000*G2250</f>
        <v>-900000</v>
      </c>
      <c r="G2250" s="9">
        <v>-9</v>
      </c>
      <c r="H2250" s="10">
        <v>-967527</v>
      </c>
      <c r="I2250" s="11">
        <v>27376155390.338711</v>
      </c>
      <c r="J2250" s="11">
        <v>276528</v>
      </c>
      <c r="K2250" s="11">
        <v>98999.578307942444</v>
      </c>
      <c r="L2250" s="12">
        <v>76530.795228517964</v>
      </c>
      <c r="M2250" s="11">
        <v>1913</v>
      </c>
      <c r="N2250" s="13"/>
      <c r="O2250" t="str">
        <f t="shared" si="77"/>
        <v/>
      </c>
    </row>
    <row r="2251" spans="1:15" hidden="1">
      <c r="A2251" s="41">
        <v>2.2025000000000001</v>
      </c>
      <c r="B2251" s="14">
        <v>45701</v>
      </c>
      <c r="C2251" s="8" t="s">
        <v>13</v>
      </c>
      <c r="D2251" s="8" t="s">
        <v>15</v>
      </c>
      <c r="E2251" s="8" t="s">
        <v>15</v>
      </c>
      <c r="F2251" s="9">
        <f t="shared" si="78"/>
        <v>-1800000</v>
      </c>
      <c r="G2251" s="9">
        <v>-18</v>
      </c>
      <c r="H2251" s="10">
        <v>-1935054</v>
      </c>
      <c r="I2251" s="11">
        <v>27374373397.929169</v>
      </c>
      <c r="J2251" s="11">
        <v>276510</v>
      </c>
      <c r="K2251" s="11">
        <v>98999.578307942444</v>
      </c>
      <c r="L2251" s="12">
        <v>153061.59045703593</v>
      </c>
      <c r="M2251" s="11">
        <v>1914</v>
      </c>
      <c r="N2251" s="13"/>
      <c r="O2251" t="str">
        <f t="shared" si="77"/>
        <v/>
      </c>
    </row>
    <row r="2252" spans="1:15" hidden="1">
      <c r="A2252" s="41">
        <v>2.2025000000000001</v>
      </c>
      <c r="B2252" s="14">
        <v>45701</v>
      </c>
      <c r="C2252" s="8" t="s">
        <v>13</v>
      </c>
      <c r="D2252" s="8" t="s">
        <v>15</v>
      </c>
      <c r="E2252" s="8" t="s">
        <v>15</v>
      </c>
      <c r="F2252" s="9">
        <f t="shared" si="78"/>
        <v>-8500000</v>
      </c>
      <c r="G2252" s="9">
        <v>-85</v>
      </c>
      <c r="H2252" s="10">
        <v>-9137755</v>
      </c>
      <c r="I2252" s="11">
        <v>27365958433.772995</v>
      </c>
      <c r="J2252" s="11">
        <v>276425</v>
      </c>
      <c r="K2252" s="11">
        <v>98999.578307942444</v>
      </c>
      <c r="L2252" s="12">
        <v>722790.84382489137</v>
      </c>
      <c r="M2252" s="11">
        <v>1915</v>
      </c>
      <c r="N2252" s="13"/>
      <c r="O2252" t="str">
        <f t="shared" si="77"/>
        <v/>
      </c>
    </row>
    <row r="2253" spans="1:15" hidden="1">
      <c r="A2253" s="41">
        <v>2.2025000000000001</v>
      </c>
      <c r="B2253" s="14">
        <v>45701</v>
      </c>
      <c r="C2253" s="8" t="s">
        <v>13</v>
      </c>
      <c r="D2253" s="8" t="s">
        <v>15</v>
      </c>
      <c r="E2253" s="8" t="s">
        <v>15</v>
      </c>
      <c r="F2253" s="9">
        <f t="shared" si="78"/>
        <v>-2100000</v>
      </c>
      <c r="G2253" s="9">
        <v>-21</v>
      </c>
      <c r="H2253" s="10">
        <v>-2257563</v>
      </c>
      <c r="I2253" s="11">
        <v>27363879442.628529</v>
      </c>
      <c r="J2253" s="11">
        <v>276404</v>
      </c>
      <c r="K2253" s="11">
        <v>98999.578307942444</v>
      </c>
      <c r="L2253" s="12">
        <v>178571.8555332087</v>
      </c>
      <c r="M2253" s="11">
        <v>1916</v>
      </c>
      <c r="N2253" s="13"/>
      <c r="O2253" t="str">
        <f t="shared" si="77"/>
        <v/>
      </c>
    </row>
    <row r="2254" spans="1:15" hidden="1">
      <c r="A2254" s="41">
        <v>2.2025000000000001</v>
      </c>
      <c r="B2254" s="14">
        <v>45701</v>
      </c>
      <c r="C2254" s="8" t="s">
        <v>13</v>
      </c>
      <c r="D2254" s="8" t="s">
        <v>15</v>
      </c>
      <c r="E2254" s="8" t="s">
        <v>15</v>
      </c>
      <c r="F2254" s="9">
        <f t="shared" si="78"/>
        <v>-4800000</v>
      </c>
      <c r="G2254" s="9">
        <v>-48</v>
      </c>
      <c r="H2254" s="10">
        <v>-5160144</v>
      </c>
      <c r="I2254" s="11">
        <v>27359127462.869747</v>
      </c>
      <c r="J2254" s="11">
        <v>276356</v>
      </c>
      <c r="K2254" s="11">
        <v>98999.578307942444</v>
      </c>
      <c r="L2254" s="12">
        <v>408164.24121876247</v>
      </c>
      <c r="M2254" s="11">
        <v>1917</v>
      </c>
      <c r="N2254" s="13"/>
      <c r="O2254" t="str">
        <f t="shared" si="77"/>
        <v/>
      </c>
    </row>
    <row r="2255" spans="1:15" hidden="1">
      <c r="A2255" s="41">
        <v>2.2025000000000001</v>
      </c>
      <c r="B2255" s="14">
        <v>45701</v>
      </c>
      <c r="C2255" s="8" t="s">
        <v>13</v>
      </c>
      <c r="D2255" s="8" t="s">
        <v>14</v>
      </c>
      <c r="E2255" s="8" t="s">
        <v>14</v>
      </c>
      <c r="F2255" s="9">
        <f t="shared" si="78"/>
        <v>-900000</v>
      </c>
      <c r="G2255" s="9">
        <v>-9</v>
      </c>
      <c r="H2255" s="10">
        <v>-948168</v>
      </c>
      <c r="I2255" s="11">
        <v>17847217736.971931</v>
      </c>
      <c r="J2255" s="11">
        <v>178544</v>
      </c>
      <c r="K2255" s="11">
        <v>99959.773148198336</v>
      </c>
      <c r="L2255" s="12">
        <v>48530.041666214936</v>
      </c>
      <c r="M2255" s="11">
        <v>326</v>
      </c>
      <c r="N2255" s="13"/>
      <c r="O2255" t="str">
        <f t="shared" si="77"/>
        <v/>
      </c>
    </row>
    <row r="2256" spans="1:15" hidden="1">
      <c r="A2256" s="41">
        <v>2.2025000000000001</v>
      </c>
      <c r="B2256" s="14">
        <v>45701</v>
      </c>
      <c r="C2256" s="8" t="s">
        <v>13</v>
      </c>
      <c r="D2256" s="8" t="s">
        <v>15</v>
      </c>
      <c r="E2256" s="8" t="s">
        <v>15</v>
      </c>
      <c r="F2256" s="9">
        <f t="shared" si="78"/>
        <v>-278900000</v>
      </c>
      <c r="G2256" s="9">
        <v>-2789</v>
      </c>
      <c r="H2256" s="10">
        <v>-299825867</v>
      </c>
      <c r="I2256" s="11">
        <v>27083017638.968895</v>
      </c>
      <c r="J2256" s="11">
        <v>273567</v>
      </c>
      <c r="K2256" s="11">
        <v>98999.578307942444</v>
      </c>
      <c r="L2256" s="12">
        <v>23716043.099148512</v>
      </c>
      <c r="M2256" s="11">
        <v>1918</v>
      </c>
      <c r="N2256" s="13"/>
      <c r="O2256" t="str">
        <f t="shared" ref="O2256:O2319" si="79">IF(M2256=_xlfn.MAXIFS(M:M,D:D,D2256),"X","")</f>
        <v/>
      </c>
    </row>
    <row r="2257" spans="1:15" hidden="1">
      <c r="A2257" s="41">
        <v>2.2025000000000001</v>
      </c>
      <c r="B2257" s="14">
        <v>45701</v>
      </c>
      <c r="C2257" s="8" t="s">
        <v>13</v>
      </c>
      <c r="D2257" s="8" t="s">
        <v>15</v>
      </c>
      <c r="E2257" s="8" t="s">
        <v>15</v>
      </c>
      <c r="F2257" s="9">
        <f t="shared" si="78"/>
        <v>-5500000</v>
      </c>
      <c r="G2257" s="9">
        <v>-55</v>
      </c>
      <c r="H2257" s="10">
        <v>-5912665</v>
      </c>
      <c r="I2257" s="11">
        <v>27077572662.161957</v>
      </c>
      <c r="J2257" s="11">
        <v>273512</v>
      </c>
      <c r="K2257" s="11">
        <v>98999.578307942444</v>
      </c>
      <c r="L2257" s="12">
        <v>467688.19306316599</v>
      </c>
      <c r="M2257" s="11">
        <v>1919</v>
      </c>
      <c r="N2257" s="13"/>
      <c r="O2257" t="str">
        <f t="shared" si="79"/>
        <v/>
      </c>
    </row>
    <row r="2258" spans="1:15" hidden="1">
      <c r="A2258" s="41">
        <v>2.2025000000000001</v>
      </c>
      <c r="B2258" s="14">
        <v>45701</v>
      </c>
      <c r="C2258" s="8" t="s">
        <v>13</v>
      </c>
      <c r="D2258" s="8" t="s">
        <v>14</v>
      </c>
      <c r="E2258" s="8" t="s">
        <v>14</v>
      </c>
      <c r="F2258" s="9">
        <f t="shared" si="78"/>
        <v>-9100000</v>
      </c>
      <c r="G2258" s="9">
        <v>-91</v>
      </c>
      <c r="H2258" s="10">
        <v>-9587032</v>
      </c>
      <c r="I2258" s="11">
        <v>17838121397.615444</v>
      </c>
      <c r="J2258" s="11">
        <v>178453</v>
      </c>
      <c r="K2258" s="11">
        <v>99959.773148198336</v>
      </c>
      <c r="L2258" s="12">
        <v>490692.64351395145</v>
      </c>
      <c r="M2258" s="11">
        <v>327</v>
      </c>
      <c r="N2258" s="13"/>
      <c r="O2258" t="str">
        <f t="shared" si="79"/>
        <v/>
      </c>
    </row>
    <row r="2259" spans="1:15" hidden="1">
      <c r="A2259" s="41">
        <v>2.2025000000000001</v>
      </c>
      <c r="B2259" s="14">
        <v>45701</v>
      </c>
      <c r="C2259" s="8" t="s">
        <v>13</v>
      </c>
      <c r="D2259" s="8" t="s">
        <v>14</v>
      </c>
      <c r="E2259" s="8" t="s">
        <v>14</v>
      </c>
      <c r="F2259" s="9">
        <f t="shared" si="78"/>
        <v>-4700000</v>
      </c>
      <c r="G2259" s="9">
        <v>-47</v>
      </c>
      <c r="H2259" s="10">
        <v>-4951544</v>
      </c>
      <c r="I2259" s="11">
        <v>17833423288.277477</v>
      </c>
      <c r="J2259" s="11">
        <v>178406</v>
      </c>
      <c r="K2259" s="11">
        <v>99959.773148198336</v>
      </c>
      <c r="L2259" s="12">
        <v>253434.66203467827</v>
      </c>
      <c r="M2259" s="11">
        <v>328</v>
      </c>
      <c r="N2259" s="13"/>
      <c r="O2259" t="str">
        <f t="shared" si="79"/>
        <v/>
      </c>
    </row>
    <row r="2260" spans="1:15" hidden="1">
      <c r="A2260" s="41">
        <v>2.2025000000000001</v>
      </c>
      <c r="B2260" s="14">
        <v>45701</v>
      </c>
      <c r="C2260" s="8" t="s">
        <v>13</v>
      </c>
      <c r="D2260" s="8" t="s">
        <v>14</v>
      </c>
      <c r="E2260" s="8" t="s">
        <v>14</v>
      </c>
      <c r="F2260" s="9">
        <f t="shared" si="78"/>
        <v>-9500000</v>
      </c>
      <c r="G2260" s="9">
        <v>-95</v>
      </c>
      <c r="H2260" s="10">
        <v>-10008440</v>
      </c>
      <c r="I2260" s="11">
        <v>17823927109.8284</v>
      </c>
      <c r="J2260" s="11">
        <v>178311</v>
      </c>
      <c r="K2260" s="11">
        <v>99959.773148198336</v>
      </c>
      <c r="L2260" s="12">
        <v>512261.55092115887</v>
      </c>
      <c r="M2260" s="11">
        <v>329</v>
      </c>
      <c r="N2260" s="13"/>
      <c r="O2260" t="str">
        <f t="shared" si="79"/>
        <v/>
      </c>
    </row>
    <row r="2261" spans="1:15" hidden="1">
      <c r="A2261" s="41">
        <v>2.2025000000000001</v>
      </c>
      <c r="B2261" s="14">
        <v>45701</v>
      </c>
      <c r="C2261" s="8" t="s">
        <v>13</v>
      </c>
      <c r="D2261" s="8" t="s">
        <v>15</v>
      </c>
      <c r="E2261" s="8" t="s">
        <v>15</v>
      </c>
      <c r="F2261" s="9">
        <f t="shared" si="78"/>
        <v>-1800000</v>
      </c>
      <c r="G2261" s="9">
        <v>-18</v>
      </c>
      <c r="H2261" s="10">
        <v>-1935054</v>
      </c>
      <c r="I2261" s="11">
        <v>27075790669.752415</v>
      </c>
      <c r="J2261" s="11">
        <v>273494</v>
      </c>
      <c r="K2261" s="11">
        <v>98999.578307942444</v>
      </c>
      <c r="L2261" s="12">
        <v>153061.59045703593</v>
      </c>
      <c r="M2261" s="11">
        <v>1920</v>
      </c>
      <c r="N2261" s="13"/>
      <c r="O2261" t="str">
        <f t="shared" si="79"/>
        <v/>
      </c>
    </row>
    <row r="2262" spans="1:15" hidden="1">
      <c r="A2262" s="41">
        <v>2.2025000000000001</v>
      </c>
      <c r="B2262" s="14">
        <v>45701</v>
      </c>
      <c r="C2262" s="8" t="s">
        <v>13</v>
      </c>
      <c r="D2262" s="8" t="s">
        <v>14</v>
      </c>
      <c r="E2262" s="8" t="s">
        <v>14</v>
      </c>
      <c r="F2262" s="9">
        <f t="shared" si="78"/>
        <v>-900000</v>
      </c>
      <c r="G2262" s="9">
        <v>-9</v>
      </c>
      <c r="H2262" s="10">
        <v>-948168</v>
      </c>
      <c r="I2262" s="11">
        <v>17823027471.870068</v>
      </c>
      <c r="J2262" s="11">
        <v>178302</v>
      </c>
      <c r="K2262" s="11">
        <v>99959.773148198336</v>
      </c>
      <c r="L2262" s="12">
        <v>48530.041666214936</v>
      </c>
      <c r="M2262" s="11">
        <v>330</v>
      </c>
      <c r="N2262" s="13"/>
      <c r="O2262" t="str">
        <f t="shared" si="79"/>
        <v/>
      </c>
    </row>
    <row r="2263" spans="1:15" hidden="1">
      <c r="A2263" s="41">
        <v>2.2025000000000001</v>
      </c>
      <c r="B2263" s="14">
        <v>45701</v>
      </c>
      <c r="C2263" s="8" t="s">
        <v>13</v>
      </c>
      <c r="D2263" s="8" t="s">
        <v>15</v>
      </c>
      <c r="E2263" s="8" t="s">
        <v>15</v>
      </c>
      <c r="F2263" s="9">
        <f t="shared" si="78"/>
        <v>-27800000</v>
      </c>
      <c r="G2263" s="9">
        <v>-278</v>
      </c>
      <c r="H2263" s="10">
        <v>-29885834</v>
      </c>
      <c r="I2263" s="11">
        <v>27048268786.982807</v>
      </c>
      <c r="J2263" s="11">
        <v>273216</v>
      </c>
      <c r="K2263" s="11">
        <v>98999.578307942444</v>
      </c>
      <c r="L2263" s="12">
        <v>2363951.2303920016</v>
      </c>
      <c r="M2263" s="11">
        <v>1921</v>
      </c>
      <c r="N2263" s="13"/>
      <c r="O2263" t="str">
        <f t="shared" si="79"/>
        <v/>
      </c>
    </row>
    <row r="2264" spans="1:15" hidden="1">
      <c r="A2264" s="41">
        <v>2.2025000000000001</v>
      </c>
      <c r="B2264" s="14">
        <v>45701</v>
      </c>
      <c r="C2264" s="8" t="s">
        <v>13</v>
      </c>
      <c r="D2264" s="8" t="s">
        <v>15</v>
      </c>
      <c r="E2264" s="8" t="s">
        <v>15</v>
      </c>
      <c r="F2264" s="9">
        <f t="shared" si="78"/>
        <v>-4600000</v>
      </c>
      <c r="G2264" s="9">
        <v>-46</v>
      </c>
      <c r="H2264" s="10">
        <v>-4945138</v>
      </c>
      <c r="I2264" s="11">
        <v>27043714806.380642</v>
      </c>
      <c r="J2264" s="11">
        <v>273170</v>
      </c>
      <c r="K2264" s="11">
        <v>98999.578307942444</v>
      </c>
      <c r="L2264" s="12">
        <v>391157.39783464745</v>
      </c>
      <c r="M2264" s="11">
        <v>1922</v>
      </c>
      <c r="N2264" s="13"/>
      <c r="O2264" t="str">
        <f t="shared" si="79"/>
        <v/>
      </c>
    </row>
    <row r="2265" spans="1:15" hidden="1">
      <c r="A2265" s="41">
        <v>2.2025000000000001</v>
      </c>
      <c r="B2265" s="14">
        <v>45701</v>
      </c>
      <c r="C2265" s="8" t="s">
        <v>13</v>
      </c>
      <c r="D2265" s="8" t="s">
        <v>15</v>
      </c>
      <c r="E2265" s="8" t="s">
        <v>15</v>
      </c>
      <c r="F2265" s="9">
        <f t="shared" si="78"/>
        <v>-11900000</v>
      </c>
      <c r="G2265" s="9">
        <v>-119</v>
      </c>
      <c r="H2265" s="10">
        <v>-12792857</v>
      </c>
      <c r="I2265" s="11">
        <v>27031933856.561996</v>
      </c>
      <c r="J2265" s="11">
        <v>273051</v>
      </c>
      <c r="K2265" s="11">
        <v>98999.578307942444</v>
      </c>
      <c r="L2265" s="12">
        <v>1011907.1813548487</v>
      </c>
      <c r="M2265" s="11">
        <v>1923</v>
      </c>
      <c r="N2265" s="13"/>
      <c r="O2265" t="str">
        <f t="shared" si="79"/>
        <v/>
      </c>
    </row>
    <row r="2266" spans="1:15" hidden="1">
      <c r="A2266" s="41">
        <v>2.2025000000000001</v>
      </c>
      <c r="B2266" s="14">
        <v>45701</v>
      </c>
      <c r="C2266" s="8" t="s">
        <v>13</v>
      </c>
      <c r="D2266" s="8" t="s">
        <v>15</v>
      </c>
      <c r="E2266" s="8" t="s">
        <v>15</v>
      </c>
      <c r="F2266" s="9">
        <f t="shared" si="78"/>
        <v>-12900000</v>
      </c>
      <c r="G2266" s="9">
        <v>-129</v>
      </c>
      <c r="H2266" s="10">
        <v>-13867887</v>
      </c>
      <c r="I2266" s="11">
        <v>27019162910.960274</v>
      </c>
      <c r="J2266" s="11">
        <v>272922</v>
      </c>
      <c r="K2266" s="11">
        <v>98999.578307942444</v>
      </c>
      <c r="L2266" s="12">
        <v>1096941.3982754257</v>
      </c>
      <c r="M2266" s="11">
        <v>1924</v>
      </c>
      <c r="N2266" s="13"/>
      <c r="O2266" t="str">
        <f t="shared" si="79"/>
        <v/>
      </c>
    </row>
    <row r="2267" spans="1:15" hidden="1">
      <c r="A2267" s="41">
        <v>2.2025000000000001</v>
      </c>
      <c r="B2267" s="14">
        <v>45701</v>
      </c>
      <c r="C2267" s="8" t="s">
        <v>13</v>
      </c>
      <c r="D2267" s="8" t="s">
        <v>14</v>
      </c>
      <c r="E2267" s="8" t="s">
        <v>14</v>
      </c>
      <c r="F2267" s="9">
        <f t="shared" si="78"/>
        <v>-4700000</v>
      </c>
      <c r="G2267" s="9">
        <v>-47</v>
      </c>
      <c r="H2267" s="10">
        <v>-4951544</v>
      </c>
      <c r="I2267" s="11">
        <v>17818329362.532101</v>
      </c>
      <c r="J2267" s="11">
        <v>178255</v>
      </c>
      <c r="K2267" s="11">
        <v>99959.773148198336</v>
      </c>
      <c r="L2267" s="12">
        <v>253434.66203467827</v>
      </c>
      <c r="M2267" s="11">
        <v>331</v>
      </c>
      <c r="N2267" s="13"/>
      <c r="O2267" t="str">
        <f t="shared" si="79"/>
        <v/>
      </c>
    </row>
    <row r="2268" spans="1:15" hidden="1">
      <c r="A2268" s="41">
        <v>2.2025000000000001</v>
      </c>
      <c r="B2268" s="14">
        <v>45701</v>
      </c>
      <c r="C2268" s="8" t="s">
        <v>13</v>
      </c>
      <c r="D2268" s="8" t="s">
        <v>15</v>
      </c>
      <c r="E2268" s="8" t="s">
        <v>15</v>
      </c>
      <c r="F2268" s="9">
        <f t="shared" si="78"/>
        <v>-1800000</v>
      </c>
      <c r="G2268" s="9">
        <v>-18</v>
      </c>
      <c r="H2268" s="10">
        <v>-1935054</v>
      </c>
      <c r="I2268" s="11">
        <v>27017380918.550732</v>
      </c>
      <c r="J2268" s="11">
        <v>272904</v>
      </c>
      <c r="K2268" s="11">
        <v>98999.578307942444</v>
      </c>
      <c r="L2268" s="12">
        <v>153061.59045703593</v>
      </c>
      <c r="M2268" s="11">
        <v>1925</v>
      </c>
      <c r="N2268" s="13"/>
      <c r="O2268" t="str">
        <f t="shared" si="79"/>
        <v/>
      </c>
    </row>
    <row r="2269" spans="1:15" hidden="1">
      <c r="A2269" s="41">
        <v>2.2025000000000001</v>
      </c>
      <c r="B2269" s="14">
        <v>45701</v>
      </c>
      <c r="C2269" s="8" t="s">
        <v>13</v>
      </c>
      <c r="D2269" s="8" t="s">
        <v>15</v>
      </c>
      <c r="E2269" s="8" t="s">
        <v>15</v>
      </c>
      <c r="F2269" s="9">
        <f t="shared" si="78"/>
        <v>-37100000</v>
      </c>
      <c r="G2269" s="9">
        <v>-371</v>
      </c>
      <c r="H2269" s="10">
        <v>-39883613</v>
      </c>
      <c r="I2269" s="11">
        <v>26980652074.998486</v>
      </c>
      <c r="J2269" s="11">
        <v>272533</v>
      </c>
      <c r="K2269" s="11">
        <v>98999.578307942444</v>
      </c>
      <c r="L2269" s="12">
        <v>3154769.4477533549</v>
      </c>
      <c r="M2269" s="11">
        <v>1926</v>
      </c>
      <c r="N2269" s="13"/>
      <c r="O2269" t="str">
        <f t="shared" si="79"/>
        <v/>
      </c>
    </row>
    <row r="2270" spans="1:15" hidden="1">
      <c r="A2270" s="41">
        <v>2.2025000000000001</v>
      </c>
      <c r="B2270" s="14">
        <v>45702</v>
      </c>
      <c r="C2270" s="8" t="s">
        <v>13</v>
      </c>
      <c r="D2270" s="8" t="s">
        <v>15</v>
      </c>
      <c r="E2270" s="8" t="s">
        <v>15</v>
      </c>
      <c r="F2270" s="9">
        <f t="shared" si="78"/>
        <v>-9300000</v>
      </c>
      <c r="G2270" s="9">
        <v>-93</v>
      </c>
      <c r="H2270" s="10">
        <v>-10003080</v>
      </c>
      <c r="I2270" s="11">
        <v>26971445114.215847</v>
      </c>
      <c r="J2270" s="11">
        <v>272440</v>
      </c>
      <c r="K2270" s="11">
        <v>98999.578307942444</v>
      </c>
      <c r="L2270" s="12">
        <v>796119.21736135334</v>
      </c>
      <c r="M2270" s="11">
        <v>1927</v>
      </c>
      <c r="N2270" s="13"/>
      <c r="O2270" t="str">
        <f t="shared" si="79"/>
        <v/>
      </c>
    </row>
    <row r="2271" spans="1:15" hidden="1">
      <c r="A2271" s="41">
        <v>2.2025000000000001</v>
      </c>
      <c r="B2271" s="14">
        <v>45702</v>
      </c>
      <c r="C2271" s="8" t="s">
        <v>13</v>
      </c>
      <c r="D2271" s="8" t="s">
        <v>15</v>
      </c>
      <c r="E2271" s="8" t="s">
        <v>15</v>
      </c>
      <c r="F2271" s="9">
        <f t="shared" si="78"/>
        <v>-24900000</v>
      </c>
      <c r="G2271" s="9">
        <v>-249</v>
      </c>
      <c r="H2271" s="10">
        <v>-26782440</v>
      </c>
      <c r="I2271" s="11">
        <v>26946794219.217171</v>
      </c>
      <c r="J2271" s="11">
        <v>272191</v>
      </c>
      <c r="K2271" s="11">
        <v>98999.578307942444</v>
      </c>
      <c r="L2271" s="12">
        <v>2131545.0013223328</v>
      </c>
      <c r="M2271" s="11">
        <v>1928</v>
      </c>
      <c r="N2271" s="13"/>
      <c r="O2271" t="str">
        <f t="shared" si="79"/>
        <v/>
      </c>
    </row>
    <row r="2272" spans="1:15" hidden="1">
      <c r="A2272" s="41">
        <v>2.2025000000000001</v>
      </c>
      <c r="B2272" s="14">
        <v>45702</v>
      </c>
      <c r="C2272" s="8" t="s">
        <v>13</v>
      </c>
      <c r="D2272" s="8" t="s">
        <v>15</v>
      </c>
      <c r="E2272" s="8" t="s">
        <v>15</v>
      </c>
      <c r="F2272" s="9">
        <f t="shared" si="78"/>
        <v>-900000</v>
      </c>
      <c r="G2272" s="9">
        <v>-9</v>
      </c>
      <c r="H2272" s="10">
        <v>-968040</v>
      </c>
      <c r="I2272" s="11">
        <v>26945903223.012398</v>
      </c>
      <c r="J2272" s="11">
        <v>272182</v>
      </c>
      <c r="K2272" s="11">
        <v>98999.578307942444</v>
      </c>
      <c r="L2272" s="12">
        <v>77043.795228517964</v>
      </c>
      <c r="M2272" s="11">
        <v>1929</v>
      </c>
      <c r="N2272" s="13"/>
      <c r="O2272" t="str">
        <f t="shared" si="79"/>
        <v/>
      </c>
    </row>
    <row r="2273" spans="1:15" hidden="1">
      <c r="A2273" s="41">
        <v>2.2025000000000001</v>
      </c>
      <c r="B2273" s="14">
        <v>45702</v>
      </c>
      <c r="C2273" s="8" t="s">
        <v>13</v>
      </c>
      <c r="D2273" s="8" t="s">
        <v>15</v>
      </c>
      <c r="E2273" s="8" t="s">
        <v>15</v>
      </c>
      <c r="F2273" s="9">
        <f t="shared" si="78"/>
        <v>-6500000</v>
      </c>
      <c r="G2273" s="9">
        <v>-65</v>
      </c>
      <c r="H2273" s="10">
        <v>-6991400</v>
      </c>
      <c r="I2273" s="11">
        <v>26939468250.422382</v>
      </c>
      <c r="J2273" s="11">
        <v>272117</v>
      </c>
      <c r="K2273" s="11">
        <v>98999.578307942444</v>
      </c>
      <c r="L2273" s="12">
        <v>556427.40998374112</v>
      </c>
      <c r="M2273" s="11">
        <v>1930</v>
      </c>
      <c r="N2273" s="13"/>
      <c r="O2273" t="str">
        <f t="shared" si="79"/>
        <v/>
      </c>
    </row>
    <row r="2274" spans="1:15" hidden="1">
      <c r="A2274" s="41">
        <v>2.2025000000000001</v>
      </c>
      <c r="B2274" s="14">
        <v>45702</v>
      </c>
      <c r="C2274" s="8" t="s">
        <v>13</v>
      </c>
      <c r="D2274" s="8" t="s">
        <v>15</v>
      </c>
      <c r="E2274" s="8" t="s">
        <v>15</v>
      </c>
      <c r="F2274" s="9">
        <f t="shared" si="78"/>
        <v>-63800000</v>
      </c>
      <c r="G2274" s="9">
        <v>-638</v>
      </c>
      <c r="H2274" s="10">
        <v>-68623280</v>
      </c>
      <c r="I2274" s="11">
        <v>26876306519.461914</v>
      </c>
      <c r="J2274" s="11">
        <v>271479</v>
      </c>
      <c r="K2274" s="11">
        <v>98999.578307942444</v>
      </c>
      <c r="L2274" s="12">
        <v>5461549.039532721</v>
      </c>
      <c r="M2274" s="11">
        <v>1931</v>
      </c>
      <c r="N2274" s="13"/>
      <c r="O2274" t="str">
        <f t="shared" si="79"/>
        <v/>
      </c>
    </row>
    <row r="2275" spans="1:15" hidden="1">
      <c r="A2275" s="41">
        <v>2.2025000000000001</v>
      </c>
      <c r="B2275" s="14">
        <v>45702</v>
      </c>
      <c r="C2275" s="8" t="s">
        <v>13</v>
      </c>
      <c r="D2275" s="8" t="s">
        <v>15</v>
      </c>
      <c r="E2275" s="8" t="s">
        <v>15</v>
      </c>
      <c r="F2275" s="9">
        <f t="shared" si="78"/>
        <v>-900000</v>
      </c>
      <c r="G2275" s="9">
        <v>-9</v>
      </c>
      <c r="H2275" s="10">
        <v>-968040</v>
      </c>
      <c r="I2275" s="11">
        <v>26875415523.257141</v>
      </c>
      <c r="J2275" s="11">
        <v>271470</v>
      </c>
      <c r="K2275" s="11">
        <v>98999.578307942444</v>
      </c>
      <c r="L2275" s="12">
        <v>77043.795228517964</v>
      </c>
      <c r="M2275" s="11">
        <v>1932</v>
      </c>
      <c r="N2275" s="13"/>
      <c r="O2275" t="str">
        <f t="shared" si="79"/>
        <v/>
      </c>
    </row>
    <row r="2276" spans="1:15" hidden="1">
      <c r="A2276" s="41">
        <v>2.2025000000000001</v>
      </c>
      <c r="B2276" s="14">
        <v>45702</v>
      </c>
      <c r="C2276" s="8" t="s">
        <v>13</v>
      </c>
      <c r="D2276" s="8" t="s">
        <v>15</v>
      </c>
      <c r="E2276" s="8" t="s">
        <v>15</v>
      </c>
      <c r="F2276" s="9">
        <f t="shared" si="78"/>
        <v>-900000</v>
      </c>
      <c r="G2276" s="9">
        <v>-9</v>
      </c>
      <c r="H2276" s="10">
        <v>-968040</v>
      </c>
      <c r="I2276" s="11">
        <v>26874524527.052368</v>
      </c>
      <c r="J2276" s="11">
        <v>271461</v>
      </c>
      <c r="K2276" s="11">
        <v>98999.578307942444</v>
      </c>
      <c r="L2276" s="12">
        <v>77043.795228517964</v>
      </c>
      <c r="M2276" s="11">
        <v>1933</v>
      </c>
      <c r="N2276" s="13"/>
      <c r="O2276" t="str">
        <f t="shared" si="79"/>
        <v/>
      </c>
    </row>
    <row r="2277" spans="1:15" hidden="1">
      <c r="A2277" s="41">
        <v>2.2025000000000001</v>
      </c>
      <c r="B2277" s="14">
        <v>45702</v>
      </c>
      <c r="C2277" s="8" t="s">
        <v>13</v>
      </c>
      <c r="D2277" s="8" t="s">
        <v>15</v>
      </c>
      <c r="E2277" s="8" t="s">
        <v>15</v>
      </c>
      <c r="F2277" s="9">
        <f t="shared" si="78"/>
        <v>-111700000</v>
      </c>
      <c r="G2277" s="9">
        <v>-1117</v>
      </c>
      <c r="H2277" s="10">
        <v>-120144520</v>
      </c>
      <c r="I2277" s="11">
        <v>26763941998.082397</v>
      </c>
      <c r="J2277" s="11">
        <v>270344</v>
      </c>
      <c r="K2277" s="11">
        <v>98999.578307942444</v>
      </c>
      <c r="L2277" s="12">
        <v>9561991.0300282836</v>
      </c>
      <c r="M2277" s="11">
        <v>1934</v>
      </c>
      <c r="N2277" s="13"/>
      <c r="O2277" t="str">
        <f t="shared" si="79"/>
        <v/>
      </c>
    </row>
    <row r="2278" spans="1:15" hidden="1">
      <c r="A2278" s="41">
        <v>2.2025000000000001</v>
      </c>
      <c r="B2278" s="14">
        <v>45702</v>
      </c>
      <c r="C2278" s="8" t="s">
        <v>13</v>
      </c>
      <c r="D2278" s="8" t="s">
        <v>15</v>
      </c>
      <c r="E2278" s="8" t="s">
        <v>15</v>
      </c>
      <c r="F2278" s="9">
        <f t="shared" si="78"/>
        <v>-68800000</v>
      </c>
      <c r="G2278" s="9">
        <v>-688</v>
      </c>
      <c r="H2278" s="10">
        <v>-74001280</v>
      </c>
      <c r="I2278" s="11">
        <v>26695830288.206532</v>
      </c>
      <c r="J2278" s="11">
        <v>269656</v>
      </c>
      <c r="K2278" s="11">
        <v>98999.578307942444</v>
      </c>
      <c r="L2278" s="12">
        <v>5889570.1241355985</v>
      </c>
      <c r="M2278" s="11">
        <v>1935</v>
      </c>
      <c r="N2278" s="13"/>
      <c r="O2278" t="str">
        <f t="shared" si="79"/>
        <v/>
      </c>
    </row>
    <row r="2279" spans="1:15" hidden="1">
      <c r="A2279" s="41">
        <v>2.2025000000000001</v>
      </c>
      <c r="B2279" s="14">
        <v>45702</v>
      </c>
      <c r="C2279" s="8" t="s">
        <v>13</v>
      </c>
      <c r="D2279" s="8" t="s">
        <v>15</v>
      </c>
      <c r="E2279" s="8" t="s">
        <v>15</v>
      </c>
      <c r="F2279" s="9">
        <f t="shared" si="78"/>
        <v>-3700000</v>
      </c>
      <c r="G2279" s="9">
        <v>-37</v>
      </c>
      <c r="H2279" s="10">
        <v>-3979720</v>
      </c>
      <c r="I2279" s="11">
        <v>26692167303.809139</v>
      </c>
      <c r="J2279" s="11">
        <v>269619</v>
      </c>
      <c r="K2279" s="11">
        <v>98999.578307942444</v>
      </c>
      <c r="L2279" s="12">
        <v>316735.60260612937</v>
      </c>
      <c r="M2279" s="11">
        <v>1936</v>
      </c>
      <c r="N2279" s="13"/>
      <c r="O2279" t="str">
        <f t="shared" si="79"/>
        <v/>
      </c>
    </row>
    <row r="2280" spans="1:15" hidden="1">
      <c r="A2280" s="41">
        <v>2.2025000000000001</v>
      </c>
      <c r="B2280" s="14">
        <v>45702</v>
      </c>
      <c r="C2280" s="8" t="s">
        <v>13</v>
      </c>
      <c r="D2280" s="8" t="s">
        <v>15</v>
      </c>
      <c r="E2280" s="8" t="s">
        <v>15</v>
      </c>
      <c r="F2280" s="9">
        <f t="shared" si="78"/>
        <v>-7400000</v>
      </c>
      <c r="G2280" s="9">
        <v>-74</v>
      </c>
      <c r="H2280" s="10">
        <v>-7959440</v>
      </c>
      <c r="I2280" s="11">
        <v>26684841335.014351</v>
      </c>
      <c r="J2280" s="11">
        <v>269545</v>
      </c>
      <c r="K2280" s="11">
        <v>98999.578307942444</v>
      </c>
      <c r="L2280" s="12">
        <v>633471.20521225873</v>
      </c>
      <c r="M2280" s="11">
        <v>1937</v>
      </c>
      <c r="N2280" s="13"/>
      <c r="O2280" t="str">
        <f t="shared" si="79"/>
        <v/>
      </c>
    </row>
    <row r="2281" spans="1:15" hidden="1">
      <c r="A2281" s="41">
        <v>2.2025000000000001</v>
      </c>
      <c r="B2281" s="14">
        <v>45702</v>
      </c>
      <c r="C2281" s="8" t="s">
        <v>13</v>
      </c>
      <c r="D2281" s="8" t="s">
        <v>14</v>
      </c>
      <c r="E2281" s="8" t="s">
        <v>14</v>
      </c>
      <c r="F2281" s="9">
        <f t="shared" si="78"/>
        <v>-17000000</v>
      </c>
      <c r="G2281" s="9">
        <v>-170</v>
      </c>
      <c r="H2281" s="10">
        <v>-17919530</v>
      </c>
      <c r="I2281" s="11">
        <v>17801336201.096909</v>
      </c>
      <c r="J2281" s="11">
        <v>178085</v>
      </c>
      <c r="K2281" s="11">
        <v>99959.773148198336</v>
      </c>
      <c r="L2281" s="12">
        <v>926368.56480628252</v>
      </c>
      <c r="M2281" s="11">
        <v>332</v>
      </c>
      <c r="N2281" s="13"/>
      <c r="O2281" t="str">
        <f t="shared" si="79"/>
        <v/>
      </c>
    </row>
    <row r="2282" spans="1:15" hidden="1">
      <c r="A2282" s="41">
        <v>2.2025000000000001</v>
      </c>
      <c r="B2282" s="14">
        <v>45702</v>
      </c>
      <c r="C2282" s="8" t="s">
        <v>13</v>
      </c>
      <c r="D2282" s="8" t="s">
        <v>15</v>
      </c>
      <c r="E2282" s="8" t="s">
        <v>15</v>
      </c>
      <c r="F2282" s="9">
        <f t="shared" si="78"/>
        <v>-1900000</v>
      </c>
      <c r="G2282" s="9">
        <v>-19</v>
      </c>
      <c r="H2282" s="10">
        <v>-2043640</v>
      </c>
      <c r="I2282" s="11">
        <v>26682960343.026501</v>
      </c>
      <c r="J2282" s="11">
        <v>269526</v>
      </c>
      <c r="K2282" s="11">
        <v>98999.578307942444</v>
      </c>
      <c r="L2282" s="12">
        <v>162648.01214909367</v>
      </c>
      <c r="M2282" s="11">
        <v>1938</v>
      </c>
      <c r="N2282" s="13"/>
      <c r="O2282" t="str">
        <f t="shared" si="79"/>
        <v/>
      </c>
    </row>
    <row r="2283" spans="1:15" hidden="1">
      <c r="A2283" s="41">
        <v>2.2025000000000001</v>
      </c>
      <c r="B2283" s="14">
        <v>45702</v>
      </c>
      <c r="C2283" s="8" t="s">
        <v>13</v>
      </c>
      <c r="D2283" s="8" t="s">
        <v>15</v>
      </c>
      <c r="E2283" s="8" t="s">
        <v>15</v>
      </c>
      <c r="F2283" s="9">
        <f t="shared" si="78"/>
        <v>-900000</v>
      </c>
      <c r="G2283" s="9">
        <v>-9</v>
      </c>
      <c r="H2283" s="10">
        <v>-968040</v>
      </c>
      <c r="I2283" s="11">
        <v>26682069346.821728</v>
      </c>
      <c r="J2283" s="11">
        <v>269517</v>
      </c>
      <c r="K2283" s="11">
        <v>98999.578307942444</v>
      </c>
      <c r="L2283" s="12">
        <v>77043.795228517964</v>
      </c>
      <c r="M2283" s="11">
        <v>1939</v>
      </c>
      <c r="N2283" s="13"/>
      <c r="O2283" t="str">
        <f t="shared" si="79"/>
        <v/>
      </c>
    </row>
    <row r="2284" spans="1:15" hidden="1">
      <c r="A2284" s="41">
        <v>2.2025000000000001</v>
      </c>
      <c r="B2284" s="14">
        <v>45702</v>
      </c>
      <c r="C2284" s="8" t="s">
        <v>13</v>
      </c>
      <c r="D2284" s="8" t="s">
        <v>15</v>
      </c>
      <c r="E2284" s="8" t="s">
        <v>15</v>
      </c>
      <c r="F2284" s="9">
        <f t="shared" si="78"/>
        <v>-9300000</v>
      </c>
      <c r="G2284" s="9">
        <v>-93</v>
      </c>
      <c r="H2284" s="10">
        <v>-10003080</v>
      </c>
      <c r="I2284" s="11">
        <v>26672862386.039089</v>
      </c>
      <c r="J2284" s="11">
        <v>269424</v>
      </c>
      <c r="K2284" s="11">
        <v>98999.578307942444</v>
      </c>
      <c r="L2284" s="12">
        <v>796119.21736135334</v>
      </c>
      <c r="M2284" s="11">
        <v>1940</v>
      </c>
      <c r="N2284" s="13"/>
      <c r="O2284" t="str">
        <f t="shared" si="79"/>
        <v/>
      </c>
    </row>
    <row r="2285" spans="1:15" hidden="1">
      <c r="A2285" s="41">
        <v>2.2025000000000001</v>
      </c>
      <c r="B2285" s="14">
        <v>45702</v>
      </c>
      <c r="C2285" s="8" t="s">
        <v>13</v>
      </c>
      <c r="D2285" s="8" t="s">
        <v>15</v>
      </c>
      <c r="E2285" s="8" t="s">
        <v>15</v>
      </c>
      <c r="F2285" s="9">
        <f t="shared" si="78"/>
        <v>-2700000</v>
      </c>
      <c r="G2285" s="9">
        <v>-27</v>
      </c>
      <c r="H2285" s="10">
        <v>-2904120</v>
      </c>
      <c r="I2285" s="11">
        <v>26670189397.424774</v>
      </c>
      <c r="J2285" s="11">
        <v>269397</v>
      </c>
      <c r="K2285" s="11">
        <v>98999.578307942444</v>
      </c>
      <c r="L2285" s="12">
        <v>231131.38568555424</v>
      </c>
      <c r="M2285" s="11">
        <v>1941</v>
      </c>
      <c r="N2285" s="13"/>
      <c r="O2285" t="str">
        <f t="shared" si="79"/>
        <v/>
      </c>
    </row>
    <row r="2286" spans="1:15" hidden="1">
      <c r="A2286" s="41">
        <v>2.2025000000000001</v>
      </c>
      <c r="B2286" s="14">
        <v>45702</v>
      </c>
      <c r="C2286" s="8" t="s">
        <v>13</v>
      </c>
      <c r="D2286" s="8" t="s">
        <v>15</v>
      </c>
      <c r="E2286" s="8" t="s">
        <v>15</v>
      </c>
      <c r="F2286" s="9">
        <f t="shared" si="78"/>
        <v>-18500000</v>
      </c>
      <c r="G2286" s="9">
        <v>-185</v>
      </c>
      <c r="H2286" s="10">
        <v>-19898600</v>
      </c>
      <c r="I2286" s="11">
        <v>26651874475.437805</v>
      </c>
      <c r="J2286" s="11">
        <v>269212</v>
      </c>
      <c r="K2286" s="11">
        <v>98999.578307942444</v>
      </c>
      <c r="L2286" s="12">
        <v>1583678.0130306482</v>
      </c>
      <c r="M2286" s="11">
        <v>1942</v>
      </c>
      <c r="N2286" s="13"/>
      <c r="O2286" t="str">
        <f t="shared" si="79"/>
        <v/>
      </c>
    </row>
    <row r="2287" spans="1:15" hidden="1">
      <c r="A2287" s="41">
        <v>2.2025000000000001</v>
      </c>
      <c r="B2287" s="14">
        <v>45702</v>
      </c>
      <c r="C2287" s="8" t="s">
        <v>13</v>
      </c>
      <c r="D2287" s="8" t="s">
        <v>15</v>
      </c>
      <c r="E2287" s="8" t="s">
        <v>15</v>
      </c>
      <c r="F2287" s="9">
        <f t="shared" si="78"/>
        <v>-101200000</v>
      </c>
      <c r="G2287" s="9">
        <v>-1012</v>
      </c>
      <c r="H2287" s="10">
        <v>-108850720</v>
      </c>
      <c r="I2287" s="11">
        <v>26551686902.190166</v>
      </c>
      <c r="J2287" s="11">
        <v>268200</v>
      </c>
      <c r="K2287" s="11">
        <v>98999.578307942444</v>
      </c>
      <c r="L2287" s="12">
        <v>8663146.7523622513</v>
      </c>
      <c r="M2287" s="11">
        <v>1943</v>
      </c>
      <c r="N2287" s="13"/>
      <c r="O2287" t="str">
        <f t="shared" si="79"/>
        <v/>
      </c>
    </row>
    <row r="2288" spans="1:15" hidden="1">
      <c r="A2288" s="41">
        <v>2.2025000000000001</v>
      </c>
      <c r="B2288" s="14">
        <v>45702</v>
      </c>
      <c r="C2288" s="8" t="s">
        <v>13</v>
      </c>
      <c r="D2288" s="8" t="s">
        <v>15</v>
      </c>
      <c r="E2288" s="8" t="s">
        <v>15</v>
      </c>
      <c r="F2288" s="9">
        <f t="shared" si="78"/>
        <v>-3700000</v>
      </c>
      <c r="G2288" s="9">
        <v>-37</v>
      </c>
      <c r="H2288" s="10">
        <v>-3979720</v>
      </c>
      <c r="I2288" s="11">
        <v>26548023917.792774</v>
      </c>
      <c r="J2288" s="11">
        <v>268163</v>
      </c>
      <c r="K2288" s="11">
        <v>98999.578307942444</v>
      </c>
      <c r="L2288" s="12">
        <v>316735.60260612937</v>
      </c>
      <c r="M2288" s="11">
        <v>1944</v>
      </c>
      <c r="N2288" s="13"/>
      <c r="O2288" t="str">
        <f t="shared" si="79"/>
        <v/>
      </c>
    </row>
    <row r="2289" spans="1:15" hidden="1">
      <c r="A2289" s="41">
        <v>2.2025000000000001</v>
      </c>
      <c r="B2289" s="14">
        <v>45702</v>
      </c>
      <c r="C2289" s="8" t="s">
        <v>13</v>
      </c>
      <c r="D2289" s="8" t="s">
        <v>15</v>
      </c>
      <c r="E2289" s="8" t="s">
        <v>15</v>
      </c>
      <c r="F2289" s="9">
        <f t="shared" si="78"/>
        <v>-4700000</v>
      </c>
      <c r="G2289" s="9">
        <v>-47</v>
      </c>
      <c r="H2289" s="10">
        <v>-5055320</v>
      </c>
      <c r="I2289" s="11">
        <v>26543370937.612301</v>
      </c>
      <c r="J2289" s="11">
        <v>268116</v>
      </c>
      <c r="K2289" s="11">
        <v>98999.578307942444</v>
      </c>
      <c r="L2289" s="12">
        <v>402339.81952670496</v>
      </c>
      <c r="M2289" s="11">
        <v>1945</v>
      </c>
      <c r="N2289" s="13"/>
      <c r="O2289" t="str">
        <f t="shared" si="79"/>
        <v/>
      </c>
    </row>
    <row r="2290" spans="1:15" hidden="1">
      <c r="A2290" s="41">
        <v>2.2025000000000001</v>
      </c>
      <c r="B2290" s="14">
        <v>45702</v>
      </c>
      <c r="C2290" s="8" t="s">
        <v>13</v>
      </c>
      <c r="D2290" s="8" t="s">
        <v>15</v>
      </c>
      <c r="E2290" s="8" t="s">
        <v>15</v>
      </c>
      <c r="F2290" s="9">
        <f t="shared" si="78"/>
        <v>-9800000</v>
      </c>
      <c r="G2290" s="9">
        <v>-98</v>
      </c>
      <c r="H2290" s="10">
        <v>-10540880</v>
      </c>
      <c r="I2290" s="11">
        <v>26533668978.938122</v>
      </c>
      <c r="J2290" s="11">
        <v>268018</v>
      </c>
      <c r="K2290" s="11">
        <v>98999.578307942444</v>
      </c>
      <c r="L2290" s="12">
        <v>838921.32582163997</v>
      </c>
      <c r="M2290" s="11">
        <v>1946</v>
      </c>
      <c r="N2290" s="13"/>
      <c r="O2290" t="str">
        <f t="shared" si="79"/>
        <v/>
      </c>
    </row>
    <row r="2291" spans="1:15" hidden="1">
      <c r="A2291" s="41">
        <v>2.2025000000000001</v>
      </c>
      <c r="B2291" s="14">
        <v>45702</v>
      </c>
      <c r="C2291" s="8" t="s">
        <v>13</v>
      </c>
      <c r="D2291" s="8" t="s">
        <v>15</v>
      </c>
      <c r="E2291" s="8" t="s">
        <v>15</v>
      </c>
      <c r="F2291" s="9">
        <f t="shared" si="78"/>
        <v>-900000</v>
      </c>
      <c r="G2291" s="9">
        <v>-9</v>
      </c>
      <c r="H2291" s="10">
        <v>-968040</v>
      </c>
      <c r="I2291" s="11">
        <v>26532777982.733349</v>
      </c>
      <c r="J2291" s="11">
        <v>268009</v>
      </c>
      <c r="K2291" s="11">
        <v>98999.578307942444</v>
      </c>
      <c r="L2291" s="12">
        <v>77043.795228517964</v>
      </c>
      <c r="M2291" s="11">
        <v>1947</v>
      </c>
      <c r="N2291" s="13"/>
      <c r="O2291" t="str">
        <f t="shared" si="79"/>
        <v/>
      </c>
    </row>
    <row r="2292" spans="1:15" hidden="1">
      <c r="A2292" s="41">
        <v>2.2025000000000001</v>
      </c>
      <c r="B2292" s="14">
        <v>45702</v>
      </c>
      <c r="C2292" s="8" t="s">
        <v>13</v>
      </c>
      <c r="D2292" s="8" t="s">
        <v>15</v>
      </c>
      <c r="E2292" s="8" t="s">
        <v>15</v>
      </c>
      <c r="F2292" s="9">
        <f t="shared" si="78"/>
        <v>-1800000</v>
      </c>
      <c r="G2292" s="9">
        <v>-18</v>
      </c>
      <c r="H2292" s="10">
        <v>-1936080</v>
      </c>
      <c r="I2292" s="11">
        <v>26530995990.323807</v>
      </c>
      <c r="J2292" s="11">
        <v>267991</v>
      </c>
      <c r="K2292" s="11">
        <v>98999.578307942444</v>
      </c>
      <c r="L2292" s="12">
        <v>154087.59045703593</v>
      </c>
      <c r="M2292" s="11">
        <v>1948</v>
      </c>
      <c r="N2292" s="13"/>
      <c r="O2292" t="str">
        <f t="shared" si="79"/>
        <v/>
      </c>
    </row>
    <row r="2293" spans="1:15" hidden="1">
      <c r="A2293" s="41">
        <v>2.2025000000000001</v>
      </c>
      <c r="B2293" s="14">
        <v>45702</v>
      </c>
      <c r="C2293" s="8" t="s">
        <v>13</v>
      </c>
      <c r="D2293" s="8" t="s">
        <v>15</v>
      </c>
      <c r="E2293" s="8" t="s">
        <v>15</v>
      </c>
      <c r="F2293" s="9">
        <f t="shared" si="78"/>
        <v>-900000</v>
      </c>
      <c r="G2293" s="9">
        <v>-9</v>
      </c>
      <c r="H2293" s="10">
        <v>-968040</v>
      </c>
      <c r="I2293" s="11">
        <v>26530104994.119034</v>
      </c>
      <c r="J2293" s="11">
        <v>267982</v>
      </c>
      <c r="K2293" s="11">
        <v>98999.578307942444</v>
      </c>
      <c r="L2293" s="12">
        <v>77043.795228517964</v>
      </c>
      <c r="M2293" s="11">
        <v>1949</v>
      </c>
      <c r="N2293" s="13"/>
      <c r="O2293" t="str">
        <f t="shared" si="79"/>
        <v/>
      </c>
    </row>
    <row r="2294" spans="1:15" hidden="1">
      <c r="A2294" s="41">
        <v>2.2025000000000001</v>
      </c>
      <c r="B2294" s="14">
        <v>45702</v>
      </c>
      <c r="C2294" s="8" t="s">
        <v>13</v>
      </c>
      <c r="D2294" s="8" t="s">
        <v>15</v>
      </c>
      <c r="E2294" s="8" t="s">
        <v>15</v>
      </c>
      <c r="F2294" s="9">
        <f t="shared" si="78"/>
        <v>-30200000</v>
      </c>
      <c r="G2294" s="9">
        <v>-302</v>
      </c>
      <c r="H2294" s="10">
        <v>-32483120</v>
      </c>
      <c r="I2294" s="11">
        <v>26500207121.470036</v>
      </c>
      <c r="J2294" s="11">
        <v>267680</v>
      </c>
      <c r="K2294" s="11">
        <v>98999.578307942444</v>
      </c>
      <c r="L2294" s="12">
        <v>2585247.3510013819</v>
      </c>
      <c r="M2294" s="11">
        <v>1950</v>
      </c>
      <c r="N2294" s="13"/>
      <c r="O2294" t="str">
        <f t="shared" si="79"/>
        <v/>
      </c>
    </row>
    <row r="2295" spans="1:15" hidden="1">
      <c r="A2295" s="41">
        <v>2.2025000000000001</v>
      </c>
      <c r="B2295" s="14">
        <v>45702</v>
      </c>
      <c r="C2295" s="8" t="s">
        <v>13</v>
      </c>
      <c r="D2295" s="8" t="s">
        <v>14</v>
      </c>
      <c r="E2295" s="8" t="s">
        <v>14</v>
      </c>
      <c r="F2295" s="9">
        <f t="shared" si="78"/>
        <v>-900000</v>
      </c>
      <c r="G2295" s="9">
        <v>-9</v>
      </c>
      <c r="H2295" s="10">
        <v>-948681</v>
      </c>
      <c r="I2295" s="11">
        <v>17800436563.138577</v>
      </c>
      <c r="J2295" s="11">
        <v>178076</v>
      </c>
      <c r="K2295" s="11">
        <v>99959.773148198336</v>
      </c>
      <c r="L2295" s="12">
        <v>49043.041666214936</v>
      </c>
      <c r="M2295" s="11">
        <v>333</v>
      </c>
      <c r="N2295" s="13"/>
      <c r="O2295" t="str">
        <f t="shared" si="79"/>
        <v/>
      </c>
    </row>
    <row r="2296" spans="1:15" hidden="1">
      <c r="A2296" s="41">
        <v>2.2025000000000001</v>
      </c>
      <c r="B2296" s="14">
        <v>45702</v>
      </c>
      <c r="C2296" s="8" t="s">
        <v>13</v>
      </c>
      <c r="D2296" s="8" t="s">
        <v>15</v>
      </c>
      <c r="E2296" s="8" t="s">
        <v>15</v>
      </c>
      <c r="F2296" s="9">
        <f t="shared" si="78"/>
        <v>-74300000</v>
      </c>
      <c r="G2296" s="9">
        <v>-743</v>
      </c>
      <c r="H2296" s="10">
        <v>-79917080</v>
      </c>
      <c r="I2296" s="11">
        <v>26426650434.787235</v>
      </c>
      <c r="J2296" s="11">
        <v>266937</v>
      </c>
      <c r="K2296" s="11">
        <v>98999.578307942444</v>
      </c>
      <c r="L2296" s="12">
        <v>6360393.3171987683</v>
      </c>
      <c r="M2296" s="11">
        <v>1951</v>
      </c>
      <c r="N2296" s="13"/>
      <c r="O2296" t="str">
        <f t="shared" si="79"/>
        <v/>
      </c>
    </row>
    <row r="2297" spans="1:15" hidden="1">
      <c r="A2297" s="41">
        <v>2.2025000000000001</v>
      </c>
      <c r="B2297" s="14">
        <v>45702</v>
      </c>
      <c r="C2297" s="8" t="s">
        <v>13</v>
      </c>
      <c r="D2297" s="8" t="s">
        <v>14</v>
      </c>
      <c r="E2297" s="8" t="s">
        <v>14</v>
      </c>
      <c r="F2297" s="9">
        <f t="shared" si="78"/>
        <v>-4700000</v>
      </c>
      <c r="G2297" s="9">
        <v>-47</v>
      </c>
      <c r="H2297" s="10">
        <v>-4954223</v>
      </c>
      <c r="I2297" s="11">
        <v>17795738453.80061</v>
      </c>
      <c r="J2297" s="11">
        <v>178029</v>
      </c>
      <c r="K2297" s="11">
        <v>99959.773148198336</v>
      </c>
      <c r="L2297" s="12">
        <v>256113.66203467827</v>
      </c>
      <c r="M2297" s="11">
        <v>334</v>
      </c>
      <c r="N2297" s="13"/>
      <c r="O2297" t="str">
        <f t="shared" si="79"/>
        <v/>
      </c>
    </row>
    <row r="2298" spans="1:15" hidden="1">
      <c r="A2298" s="41">
        <v>2.2025000000000001</v>
      </c>
      <c r="B2298" s="14">
        <v>45702</v>
      </c>
      <c r="C2298" s="8" t="s">
        <v>13</v>
      </c>
      <c r="D2298" s="8" t="s">
        <v>15</v>
      </c>
      <c r="E2298" s="8" t="s">
        <v>15</v>
      </c>
      <c r="F2298" s="9">
        <f t="shared" si="78"/>
        <v>-95300000</v>
      </c>
      <c r="G2298" s="9">
        <v>-953</v>
      </c>
      <c r="H2298" s="10">
        <v>-102504680</v>
      </c>
      <c r="I2298" s="11">
        <v>26332303836.659767</v>
      </c>
      <c r="J2298" s="11">
        <v>265984</v>
      </c>
      <c r="K2298" s="11">
        <v>98999.578307942444</v>
      </c>
      <c r="L2298" s="12">
        <v>8158081.8725308478</v>
      </c>
      <c r="M2298" s="11">
        <v>1952</v>
      </c>
      <c r="N2298" s="13"/>
      <c r="O2298" t="str">
        <f t="shared" si="79"/>
        <v/>
      </c>
    </row>
    <row r="2299" spans="1:15" hidden="1">
      <c r="A2299" s="41">
        <v>2.2025000000000001</v>
      </c>
      <c r="B2299" s="14">
        <v>45702</v>
      </c>
      <c r="C2299" s="8" t="s">
        <v>13</v>
      </c>
      <c r="D2299" s="8" t="s">
        <v>15</v>
      </c>
      <c r="E2299" s="8" t="s">
        <v>15</v>
      </c>
      <c r="F2299" s="9">
        <f t="shared" si="78"/>
        <v>-9500000</v>
      </c>
      <c r="G2299" s="9">
        <v>-95</v>
      </c>
      <c r="H2299" s="10">
        <v>-10218200</v>
      </c>
      <c r="I2299" s="11">
        <v>26322898876.720512</v>
      </c>
      <c r="J2299" s="11">
        <v>265889</v>
      </c>
      <c r="K2299" s="11">
        <v>98999.578307942444</v>
      </c>
      <c r="L2299" s="12">
        <v>813240.06074546836</v>
      </c>
      <c r="M2299" s="11">
        <v>1953</v>
      </c>
      <c r="N2299" s="13"/>
      <c r="O2299" t="str">
        <f t="shared" si="79"/>
        <v/>
      </c>
    </row>
    <row r="2300" spans="1:15" hidden="1">
      <c r="A2300" s="41">
        <v>2.2025000000000001</v>
      </c>
      <c r="B2300" s="14">
        <v>45702</v>
      </c>
      <c r="C2300" s="8" t="s">
        <v>13</v>
      </c>
      <c r="D2300" s="8" t="s">
        <v>15</v>
      </c>
      <c r="E2300" s="8" t="s">
        <v>15</v>
      </c>
      <c r="F2300" s="9">
        <f t="shared" si="78"/>
        <v>-30600000</v>
      </c>
      <c r="G2300" s="9">
        <v>-306</v>
      </c>
      <c r="H2300" s="10">
        <v>-32913360</v>
      </c>
      <c r="I2300" s="11">
        <v>26292605005.758282</v>
      </c>
      <c r="J2300" s="11">
        <v>265583</v>
      </c>
      <c r="K2300" s="11">
        <v>98999.578307942444</v>
      </c>
      <c r="L2300" s="12">
        <v>2619489.0377696119</v>
      </c>
      <c r="M2300" s="11">
        <v>1954</v>
      </c>
      <c r="N2300" s="13"/>
      <c r="O2300" t="str">
        <f t="shared" si="79"/>
        <v/>
      </c>
    </row>
    <row r="2301" spans="1:15" hidden="1">
      <c r="A2301" s="41">
        <v>2.2025000000000001</v>
      </c>
      <c r="B2301" s="14">
        <v>45702</v>
      </c>
      <c r="C2301" s="8" t="s">
        <v>13</v>
      </c>
      <c r="D2301" s="8" t="s">
        <v>15</v>
      </c>
      <c r="E2301" s="8" t="s">
        <v>15</v>
      </c>
      <c r="F2301" s="9">
        <f t="shared" si="78"/>
        <v>-9300000</v>
      </c>
      <c r="G2301" s="9">
        <v>-93</v>
      </c>
      <c r="H2301" s="10">
        <v>-10003080</v>
      </c>
      <c r="I2301" s="11">
        <v>26283398044.975643</v>
      </c>
      <c r="J2301" s="11">
        <v>265490</v>
      </c>
      <c r="K2301" s="11">
        <v>98999.578307942444</v>
      </c>
      <c r="L2301" s="12">
        <v>796119.21736135334</v>
      </c>
      <c r="M2301" s="11">
        <v>1955</v>
      </c>
      <c r="N2301" s="13"/>
      <c r="O2301" t="str">
        <f t="shared" si="79"/>
        <v/>
      </c>
    </row>
    <row r="2302" spans="1:15" hidden="1">
      <c r="A2302" s="41">
        <v>2.2025000000000001</v>
      </c>
      <c r="B2302" s="14">
        <v>45702</v>
      </c>
      <c r="C2302" s="8" t="s">
        <v>13</v>
      </c>
      <c r="D2302" s="8" t="s">
        <v>15</v>
      </c>
      <c r="E2302" s="8" t="s">
        <v>15</v>
      </c>
      <c r="F2302" s="9">
        <f t="shared" si="78"/>
        <v>-9900000</v>
      </c>
      <c r="G2302" s="9">
        <v>-99</v>
      </c>
      <c r="H2302" s="10">
        <v>-10648440</v>
      </c>
      <c r="I2302" s="11">
        <v>26273597086.723156</v>
      </c>
      <c r="J2302" s="11">
        <v>265391</v>
      </c>
      <c r="K2302" s="11">
        <v>98999.578307942444</v>
      </c>
      <c r="L2302" s="12">
        <v>847481.74751369841</v>
      </c>
      <c r="M2302" s="11">
        <v>1956</v>
      </c>
      <c r="N2302" s="13"/>
      <c r="O2302" t="str">
        <f t="shared" si="79"/>
        <v/>
      </c>
    </row>
    <row r="2303" spans="1:15" hidden="1">
      <c r="A2303" s="41">
        <v>2.2025000000000001</v>
      </c>
      <c r="B2303" s="14">
        <v>45702</v>
      </c>
      <c r="C2303" s="8" t="s">
        <v>13</v>
      </c>
      <c r="D2303" s="8" t="s">
        <v>15</v>
      </c>
      <c r="E2303" s="8" t="s">
        <v>15</v>
      </c>
      <c r="F2303" s="9">
        <f t="shared" si="78"/>
        <v>-9900000</v>
      </c>
      <c r="G2303" s="9">
        <v>-99</v>
      </c>
      <c r="H2303" s="10">
        <v>-10648440</v>
      </c>
      <c r="I2303" s="11">
        <v>26263796128.470669</v>
      </c>
      <c r="J2303" s="11">
        <v>265292</v>
      </c>
      <c r="K2303" s="11">
        <v>98999.578307942444</v>
      </c>
      <c r="L2303" s="12">
        <v>847481.74751369841</v>
      </c>
      <c r="M2303" s="11">
        <v>1957</v>
      </c>
      <c r="N2303" s="13"/>
      <c r="O2303" t="str">
        <f t="shared" si="79"/>
        <v/>
      </c>
    </row>
    <row r="2304" spans="1:15" hidden="1">
      <c r="A2304" s="41">
        <v>2.2025000000000001</v>
      </c>
      <c r="B2304" s="14">
        <v>45702</v>
      </c>
      <c r="C2304" s="8" t="s">
        <v>13</v>
      </c>
      <c r="D2304" s="8" t="s">
        <v>15</v>
      </c>
      <c r="E2304" s="8" t="s">
        <v>15</v>
      </c>
      <c r="F2304" s="9">
        <f t="shared" si="78"/>
        <v>-9900000</v>
      </c>
      <c r="G2304" s="9">
        <v>-99</v>
      </c>
      <c r="H2304" s="10">
        <v>-10648440</v>
      </c>
      <c r="I2304" s="11">
        <v>26253995170.218182</v>
      </c>
      <c r="J2304" s="11">
        <v>265193</v>
      </c>
      <c r="K2304" s="11">
        <v>98999.578307942444</v>
      </c>
      <c r="L2304" s="12">
        <v>847481.74751369841</v>
      </c>
      <c r="M2304" s="11">
        <v>1958</v>
      </c>
      <c r="N2304" s="13"/>
      <c r="O2304" t="str">
        <f t="shared" si="79"/>
        <v/>
      </c>
    </row>
    <row r="2305" spans="1:15" hidden="1">
      <c r="A2305" s="41">
        <v>2.2025000000000001</v>
      </c>
      <c r="B2305" s="14">
        <v>45702</v>
      </c>
      <c r="C2305" s="8" t="s">
        <v>13</v>
      </c>
      <c r="D2305" s="8" t="s">
        <v>15</v>
      </c>
      <c r="E2305" s="8" t="s">
        <v>15</v>
      </c>
      <c r="F2305" s="9">
        <f t="shared" si="78"/>
        <v>-9300000</v>
      </c>
      <c r="G2305" s="9">
        <v>-93</v>
      </c>
      <c r="H2305" s="10">
        <v>-10003080</v>
      </c>
      <c r="I2305" s="11">
        <v>26244788209.435543</v>
      </c>
      <c r="J2305" s="11">
        <v>265100</v>
      </c>
      <c r="K2305" s="11">
        <v>98999.578307942444</v>
      </c>
      <c r="L2305" s="12">
        <v>796119.21736135334</v>
      </c>
      <c r="M2305" s="11">
        <v>1959</v>
      </c>
      <c r="N2305" s="13"/>
      <c r="O2305" t="str">
        <f t="shared" si="79"/>
        <v/>
      </c>
    </row>
    <row r="2306" spans="1:15" hidden="1">
      <c r="A2306" s="41">
        <v>2.2025000000000001</v>
      </c>
      <c r="B2306" s="14">
        <v>45702</v>
      </c>
      <c r="C2306" s="8" t="s">
        <v>13</v>
      </c>
      <c r="D2306" s="8" t="s">
        <v>15</v>
      </c>
      <c r="E2306" s="8" t="s">
        <v>15</v>
      </c>
      <c r="F2306" s="9">
        <f t="shared" si="78"/>
        <v>-4300000</v>
      </c>
      <c r="G2306" s="9">
        <v>-43</v>
      </c>
      <c r="H2306" s="10">
        <v>-4625080</v>
      </c>
      <c r="I2306" s="11">
        <v>26240531227.568302</v>
      </c>
      <c r="J2306" s="11">
        <v>265057</v>
      </c>
      <c r="K2306" s="11">
        <v>98999.578307942444</v>
      </c>
      <c r="L2306" s="12">
        <v>368098.13275847491</v>
      </c>
      <c r="M2306" s="11">
        <v>1960</v>
      </c>
      <c r="N2306" s="13"/>
      <c r="O2306" t="str">
        <f t="shared" si="79"/>
        <v/>
      </c>
    </row>
    <row r="2307" spans="1:15" hidden="1">
      <c r="A2307" s="41">
        <v>2.2025000000000001</v>
      </c>
      <c r="B2307" s="14">
        <v>45702</v>
      </c>
      <c r="C2307" s="8" t="s">
        <v>13</v>
      </c>
      <c r="D2307" s="8" t="s">
        <v>15</v>
      </c>
      <c r="E2307" s="8" t="s">
        <v>15</v>
      </c>
      <c r="F2307" s="9">
        <f t="shared" si="78"/>
        <v>-18500000</v>
      </c>
      <c r="G2307" s="9">
        <v>-185</v>
      </c>
      <c r="H2307" s="10">
        <v>-19898600</v>
      </c>
      <c r="I2307" s="11">
        <v>26222216305.581333</v>
      </c>
      <c r="J2307" s="11">
        <v>264872</v>
      </c>
      <c r="K2307" s="11">
        <v>98999.578307942444</v>
      </c>
      <c r="L2307" s="12">
        <v>1583678.0130306482</v>
      </c>
      <c r="M2307" s="11">
        <v>1961</v>
      </c>
      <c r="N2307" s="13"/>
      <c r="O2307" t="str">
        <f t="shared" si="79"/>
        <v/>
      </c>
    </row>
    <row r="2308" spans="1:15" hidden="1">
      <c r="A2308" s="41">
        <v>2.2025000000000001</v>
      </c>
      <c r="B2308" s="14">
        <v>45702</v>
      </c>
      <c r="C2308" s="8" t="s">
        <v>13</v>
      </c>
      <c r="D2308" s="8" t="s">
        <v>14</v>
      </c>
      <c r="E2308" s="8" t="s">
        <v>14</v>
      </c>
      <c r="F2308" s="9">
        <f t="shared" si="78"/>
        <v>-52100000</v>
      </c>
      <c r="G2308" s="9">
        <v>-521</v>
      </c>
      <c r="H2308" s="10">
        <v>-54918089</v>
      </c>
      <c r="I2308" s="11">
        <v>17743659411.990398</v>
      </c>
      <c r="J2308" s="11">
        <v>177508</v>
      </c>
      <c r="K2308" s="11">
        <v>99959.773148198336</v>
      </c>
      <c r="L2308" s="12">
        <v>2839047.1897886693</v>
      </c>
      <c r="M2308" s="11">
        <v>335</v>
      </c>
      <c r="N2308" s="13"/>
      <c r="O2308" t="str">
        <f t="shared" si="79"/>
        <v/>
      </c>
    </row>
    <row r="2309" spans="1:15" hidden="1">
      <c r="A2309" s="41">
        <v>2.2025000000000001</v>
      </c>
      <c r="B2309" s="14">
        <v>45702</v>
      </c>
      <c r="C2309" s="8" t="s">
        <v>13</v>
      </c>
      <c r="D2309" s="8" t="s">
        <v>15</v>
      </c>
      <c r="E2309" s="8" t="s">
        <v>15</v>
      </c>
      <c r="F2309" s="9">
        <f t="shared" si="78"/>
        <v>-1800000</v>
      </c>
      <c r="G2309" s="9">
        <v>-18</v>
      </c>
      <c r="H2309" s="10">
        <v>-1936080</v>
      </c>
      <c r="I2309" s="11">
        <v>26220434313.171791</v>
      </c>
      <c r="J2309" s="11">
        <v>264854</v>
      </c>
      <c r="K2309" s="11">
        <v>98999.578307942444</v>
      </c>
      <c r="L2309" s="12">
        <v>154087.59045703593</v>
      </c>
      <c r="M2309" s="11">
        <v>1962</v>
      </c>
      <c r="N2309" s="13"/>
      <c r="O2309" t="str">
        <f t="shared" si="79"/>
        <v/>
      </c>
    </row>
    <row r="2310" spans="1:15" hidden="1">
      <c r="A2310" s="41">
        <v>2.2025000000000001</v>
      </c>
      <c r="B2310" s="14">
        <v>45702</v>
      </c>
      <c r="C2310" s="8" t="s">
        <v>13</v>
      </c>
      <c r="D2310" s="8" t="s">
        <v>15</v>
      </c>
      <c r="E2310" s="8" t="s">
        <v>15</v>
      </c>
      <c r="F2310" s="9">
        <f t="shared" si="78"/>
        <v>1900000</v>
      </c>
      <c r="G2310" s="9">
        <v>19</v>
      </c>
      <c r="H2310" s="10">
        <v>2040885</v>
      </c>
      <c r="I2310" s="11">
        <v>26222475198.171791</v>
      </c>
      <c r="J2310" s="11">
        <v>264873</v>
      </c>
      <c r="K2310" s="11">
        <v>99000.18196710042</v>
      </c>
      <c r="L2310" s="12">
        <v>0</v>
      </c>
      <c r="M2310" s="11">
        <v>1963</v>
      </c>
      <c r="N2310" s="13"/>
      <c r="O2310" t="str">
        <f t="shared" si="79"/>
        <v/>
      </c>
    </row>
    <row r="2311" spans="1:15" hidden="1">
      <c r="A2311" s="41">
        <v>2.2025000000000001</v>
      </c>
      <c r="B2311" s="14">
        <v>45702</v>
      </c>
      <c r="C2311" s="8" t="s">
        <v>13</v>
      </c>
      <c r="D2311" s="8" t="s">
        <v>15</v>
      </c>
      <c r="E2311" s="8" t="s">
        <v>15</v>
      </c>
      <c r="F2311" s="9">
        <f t="shared" si="78"/>
        <v>4800000</v>
      </c>
      <c r="G2311" s="9">
        <v>48</v>
      </c>
      <c r="H2311" s="10">
        <v>5155920</v>
      </c>
      <c r="I2311" s="11">
        <v>26227631118.171791</v>
      </c>
      <c r="J2311" s="11">
        <v>264921</v>
      </c>
      <c r="K2311" s="11">
        <v>99001.706615073141</v>
      </c>
      <c r="L2311" s="12">
        <v>0</v>
      </c>
      <c r="M2311" s="11">
        <v>1964</v>
      </c>
      <c r="N2311" s="13"/>
      <c r="O2311" t="str">
        <f t="shared" si="79"/>
        <v/>
      </c>
    </row>
    <row r="2312" spans="1:15" hidden="1">
      <c r="A2312" s="41">
        <v>2.2025000000000001</v>
      </c>
      <c r="B2312" s="14">
        <v>45702</v>
      </c>
      <c r="C2312" s="8" t="s">
        <v>13</v>
      </c>
      <c r="D2312" s="8" t="s">
        <v>15</v>
      </c>
      <c r="E2312" s="8" t="s">
        <v>15</v>
      </c>
      <c r="F2312" s="9">
        <f t="shared" si="78"/>
        <v>4600000</v>
      </c>
      <c r="G2312" s="9">
        <v>46</v>
      </c>
      <c r="H2312" s="10">
        <v>4941090</v>
      </c>
      <c r="I2312" s="11">
        <v>26232572208.171791</v>
      </c>
      <c r="J2312" s="11">
        <v>264967</v>
      </c>
      <c r="K2312" s="11">
        <v>99003.167217698021</v>
      </c>
      <c r="L2312" s="12">
        <v>0</v>
      </c>
      <c r="M2312" s="11">
        <v>1965</v>
      </c>
      <c r="N2312" s="13"/>
      <c r="O2312" t="str">
        <f t="shared" si="79"/>
        <v/>
      </c>
    </row>
    <row r="2313" spans="1:15" hidden="1">
      <c r="A2313" s="41">
        <v>2.2025000000000001</v>
      </c>
      <c r="B2313" s="14">
        <v>45702</v>
      </c>
      <c r="C2313" s="8" t="s">
        <v>13</v>
      </c>
      <c r="D2313" s="8" t="s">
        <v>15</v>
      </c>
      <c r="E2313" s="8" t="s">
        <v>15</v>
      </c>
      <c r="F2313" s="9">
        <f t="shared" si="78"/>
        <v>-49700000</v>
      </c>
      <c r="G2313" s="9">
        <v>-497</v>
      </c>
      <c r="H2313" s="10">
        <v>-53457320</v>
      </c>
      <c r="I2313" s="11">
        <v>26183367634.064594</v>
      </c>
      <c r="J2313" s="11">
        <v>264470</v>
      </c>
      <c r="K2313" s="11">
        <v>99003.167217698021</v>
      </c>
      <c r="L2313" s="12">
        <v>4252745.8928040862</v>
      </c>
      <c r="M2313" s="11">
        <v>1966</v>
      </c>
      <c r="N2313" s="13"/>
      <c r="O2313" t="str">
        <f t="shared" si="79"/>
        <v/>
      </c>
    </row>
    <row r="2314" spans="1:15" hidden="1">
      <c r="A2314" s="41">
        <v>2.2025000000000001</v>
      </c>
      <c r="B2314" s="14">
        <v>45702</v>
      </c>
      <c r="C2314" s="8" t="s">
        <v>13</v>
      </c>
      <c r="D2314" s="8" t="s">
        <v>15</v>
      </c>
      <c r="E2314" s="8" t="s">
        <v>15</v>
      </c>
      <c r="F2314" s="9">
        <f t="shared" ref="F2314:F2377" si="80">100000*G2314</f>
        <v>1800000</v>
      </c>
      <c r="G2314" s="9">
        <v>18</v>
      </c>
      <c r="H2314" s="10">
        <v>1935144</v>
      </c>
      <c r="I2314" s="11">
        <v>26185302778.064594</v>
      </c>
      <c r="J2314" s="11">
        <v>264488</v>
      </c>
      <c r="K2314" s="11">
        <v>99003.746022748077</v>
      </c>
      <c r="L2314" s="12">
        <v>0</v>
      </c>
      <c r="M2314" s="11">
        <v>1967</v>
      </c>
      <c r="N2314" s="13"/>
      <c r="O2314" t="str">
        <f t="shared" si="79"/>
        <v/>
      </c>
    </row>
    <row r="2315" spans="1:15" hidden="1">
      <c r="A2315" s="41">
        <v>2.2025000000000001</v>
      </c>
      <c r="B2315" s="14">
        <v>45702</v>
      </c>
      <c r="C2315" s="8" t="s">
        <v>13</v>
      </c>
      <c r="D2315" s="8" t="s">
        <v>15</v>
      </c>
      <c r="E2315" s="8" t="s">
        <v>15</v>
      </c>
      <c r="F2315" s="9">
        <f t="shared" si="80"/>
        <v>14900000</v>
      </c>
      <c r="G2315" s="9">
        <v>149</v>
      </c>
      <c r="H2315" s="10">
        <v>16002898</v>
      </c>
      <c r="I2315" s="11">
        <v>26201305676.064594</v>
      </c>
      <c r="J2315" s="11">
        <v>264637</v>
      </c>
      <c r="K2315" s="11">
        <v>99008.474537062444</v>
      </c>
      <c r="L2315" s="12">
        <v>0</v>
      </c>
      <c r="M2315" s="11">
        <v>1968</v>
      </c>
      <c r="N2315" s="13"/>
      <c r="O2315" t="str">
        <f t="shared" si="79"/>
        <v/>
      </c>
    </row>
    <row r="2316" spans="1:15" hidden="1">
      <c r="A2316" s="41">
        <v>2.2025000000000001</v>
      </c>
      <c r="B2316" s="14">
        <v>45702</v>
      </c>
      <c r="C2316" s="8" t="s">
        <v>13</v>
      </c>
      <c r="D2316" s="8" t="s">
        <v>15</v>
      </c>
      <c r="E2316" s="8" t="s">
        <v>15</v>
      </c>
      <c r="F2316" s="9">
        <f t="shared" si="80"/>
        <v>-112900000</v>
      </c>
      <c r="G2316" s="9">
        <v>-1129</v>
      </c>
      <c r="H2316" s="10">
        <v>-121435240</v>
      </c>
      <c r="I2316" s="11">
        <v>26089525108.312252</v>
      </c>
      <c r="J2316" s="11">
        <v>263508</v>
      </c>
      <c r="K2316" s="11">
        <v>99008.474537062444</v>
      </c>
      <c r="L2316" s="12">
        <v>9654672.2476564944</v>
      </c>
      <c r="M2316" s="11">
        <v>1969</v>
      </c>
      <c r="N2316" s="13"/>
      <c r="O2316" t="str">
        <f t="shared" si="79"/>
        <v/>
      </c>
    </row>
    <row r="2317" spans="1:15" hidden="1">
      <c r="A2317" s="41">
        <v>2.2025000000000001</v>
      </c>
      <c r="B2317" s="14">
        <v>45702</v>
      </c>
      <c r="C2317" s="8" t="s">
        <v>13</v>
      </c>
      <c r="D2317" s="8" t="s">
        <v>15</v>
      </c>
      <c r="E2317" s="8" t="s">
        <v>15</v>
      </c>
      <c r="F2317" s="9">
        <f t="shared" si="80"/>
        <v>-1800000</v>
      </c>
      <c r="G2317" s="9">
        <v>-18</v>
      </c>
      <c r="H2317" s="10">
        <v>-1936080</v>
      </c>
      <c r="I2317" s="11">
        <v>26087742955.770584</v>
      </c>
      <c r="J2317" s="11">
        <v>263490</v>
      </c>
      <c r="K2317" s="11">
        <v>99008.474537062444</v>
      </c>
      <c r="L2317" s="12">
        <v>153927.45833287598</v>
      </c>
      <c r="M2317" s="11">
        <v>1970</v>
      </c>
      <c r="N2317" s="13"/>
      <c r="O2317" t="str">
        <f t="shared" si="79"/>
        <v/>
      </c>
    </row>
    <row r="2318" spans="1:15" hidden="1">
      <c r="A2318" s="41">
        <v>2.2025000000000001</v>
      </c>
      <c r="B2318" s="14">
        <v>45702</v>
      </c>
      <c r="C2318" s="8" t="s">
        <v>13</v>
      </c>
      <c r="D2318" s="8" t="s">
        <v>15</v>
      </c>
      <c r="E2318" s="8" t="s">
        <v>15</v>
      </c>
      <c r="F2318" s="9">
        <f t="shared" si="80"/>
        <v>-111500000</v>
      </c>
      <c r="G2318" s="9">
        <v>-1115</v>
      </c>
      <c r="H2318" s="10">
        <v>-119929400</v>
      </c>
      <c r="I2318" s="11">
        <v>25977348506.661758</v>
      </c>
      <c r="J2318" s="11">
        <v>262375</v>
      </c>
      <c r="K2318" s="11">
        <v>99008.474537062444</v>
      </c>
      <c r="L2318" s="12">
        <v>9534950.8911753744</v>
      </c>
      <c r="M2318" s="11">
        <v>1971</v>
      </c>
      <c r="N2318" s="13"/>
      <c r="O2318" t="str">
        <f t="shared" si="79"/>
        <v/>
      </c>
    </row>
    <row r="2319" spans="1:15" hidden="1">
      <c r="A2319" s="41">
        <v>2.2025000000000001</v>
      </c>
      <c r="B2319" s="14">
        <v>45702</v>
      </c>
      <c r="C2319" s="8" t="s">
        <v>13</v>
      </c>
      <c r="D2319" s="8" t="s">
        <v>14</v>
      </c>
      <c r="E2319" s="8" t="s">
        <v>14</v>
      </c>
      <c r="F2319" s="9">
        <f t="shared" si="80"/>
        <v>-9400000</v>
      </c>
      <c r="G2319" s="9">
        <v>-94</v>
      </c>
      <c r="H2319" s="10">
        <v>-9908446</v>
      </c>
      <c r="I2319" s="11">
        <v>17734263193.314468</v>
      </c>
      <c r="J2319" s="11">
        <v>177414</v>
      </c>
      <c r="K2319" s="11">
        <v>99959.773148198336</v>
      </c>
      <c r="L2319" s="12">
        <v>512227.32406935655</v>
      </c>
      <c r="M2319" s="11">
        <v>336</v>
      </c>
      <c r="N2319" s="13"/>
      <c r="O2319" t="str">
        <f t="shared" si="79"/>
        <v/>
      </c>
    </row>
    <row r="2320" spans="1:15" hidden="1">
      <c r="A2320" s="41">
        <v>2.2025000000000001</v>
      </c>
      <c r="B2320" s="14">
        <v>45702</v>
      </c>
      <c r="C2320" s="8" t="s">
        <v>13</v>
      </c>
      <c r="D2320" s="8" t="s">
        <v>15</v>
      </c>
      <c r="E2320" s="8" t="s">
        <v>15</v>
      </c>
      <c r="F2320" s="9">
        <f t="shared" si="80"/>
        <v>-900000</v>
      </c>
      <c r="G2320" s="9">
        <v>-9</v>
      </c>
      <c r="H2320" s="10">
        <v>-968040</v>
      </c>
      <c r="I2320" s="11">
        <v>25976457430.390926</v>
      </c>
      <c r="J2320" s="11">
        <v>262366</v>
      </c>
      <c r="K2320" s="11">
        <v>99008.474537062444</v>
      </c>
      <c r="L2320" s="12">
        <v>76963.729166437988</v>
      </c>
      <c r="M2320" s="11">
        <v>1972</v>
      </c>
      <c r="N2320" s="13"/>
      <c r="O2320" t="str">
        <f t="shared" ref="O2320:O2383" si="81">IF(M2320=_xlfn.MAXIFS(M:M,D:D,D2320),"X","")</f>
        <v/>
      </c>
    </row>
    <row r="2321" spans="1:15" hidden="1">
      <c r="A2321" s="41">
        <v>2.2025000000000001</v>
      </c>
      <c r="B2321" s="14">
        <v>45702</v>
      </c>
      <c r="C2321" s="8" t="s">
        <v>13</v>
      </c>
      <c r="D2321" s="8" t="s">
        <v>14</v>
      </c>
      <c r="E2321" s="8" t="s">
        <v>14</v>
      </c>
      <c r="F2321" s="9">
        <f t="shared" si="80"/>
        <v>-1800000</v>
      </c>
      <c r="G2321" s="9">
        <v>-18</v>
      </c>
      <c r="H2321" s="10">
        <v>-1897362</v>
      </c>
      <c r="I2321" s="11">
        <v>17732463917.3978</v>
      </c>
      <c r="J2321" s="11">
        <v>177396</v>
      </c>
      <c r="K2321" s="11">
        <v>99959.773148198336</v>
      </c>
      <c r="L2321" s="12">
        <v>98086.083332429873</v>
      </c>
      <c r="M2321" s="11">
        <v>337</v>
      </c>
      <c r="N2321" s="13"/>
      <c r="O2321" t="str">
        <f t="shared" si="81"/>
        <v/>
      </c>
    </row>
    <row r="2322" spans="1:15" hidden="1">
      <c r="A2322" s="41">
        <v>2.2025000000000001</v>
      </c>
      <c r="B2322" s="14">
        <v>45702</v>
      </c>
      <c r="C2322" s="8" t="s">
        <v>13</v>
      </c>
      <c r="D2322" s="8" t="s">
        <v>15</v>
      </c>
      <c r="E2322" s="8" t="s">
        <v>15</v>
      </c>
      <c r="F2322" s="9">
        <f t="shared" si="80"/>
        <v>-900000</v>
      </c>
      <c r="G2322" s="9">
        <v>-9</v>
      </c>
      <c r="H2322" s="10">
        <v>-968040</v>
      </c>
      <c r="I2322" s="11">
        <v>25975566354.120094</v>
      </c>
      <c r="J2322" s="11">
        <v>262357</v>
      </c>
      <c r="K2322" s="11">
        <v>99008.474537062444</v>
      </c>
      <c r="L2322" s="12">
        <v>76963.729166437988</v>
      </c>
      <c r="M2322" s="11">
        <v>1973</v>
      </c>
      <c r="N2322" s="13"/>
      <c r="O2322" t="str">
        <f t="shared" si="81"/>
        <v/>
      </c>
    </row>
    <row r="2323" spans="1:15" hidden="1">
      <c r="A2323" s="41">
        <v>2.2025000000000001</v>
      </c>
      <c r="B2323" s="14">
        <v>45702</v>
      </c>
      <c r="C2323" s="8" t="s">
        <v>13</v>
      </c>
      <c r="D2323" s="8" t="s">
        <v>15</v>
      </c>
      <c r="E2323" s="8" t="s">
        <v>15</v>
      </c>
      <c r="F2323" s="9">
        <f t="shared" si="80"/>
        <v>-1100000</v>
      </c>
      <c r="G2323" s="9">
        <v>-11</v>
      </c>
      <c r="H2323" s="10">
        <v>-1183160</v>
      </c>
      <c r="I2323" s="11">
        <v>25974477260.900188</v>
      </c>
      <c r="J2323" s="11">
        <v>262346</v>
      </c>
      <c r="K2323" s="11">
        <v>99008.474537062444</v>
      </c>
      <c r="L2323" s="12">
        <v>94066.780092313187</v>
      </c>
      <c r="M2323" s="11">
        <v>1974</v>
      </c>
      <c r="N2323" s="13"/>
      <c r="O2323" t="str">
        <f t="shared" si="81"/>
        <v/>
      </c>
    </row>
    <row r="2324" spans="1:15" hidden="1">
      <c r="A2324" s="41">
        <v>2.2025000000000001</v>
      </c>
      <c r="B2324" s="14">
        <v>45702</v>
      </c>
      <c r="C2324" s="8" t="s">
        <v>13</v>
      </c>
      <c r="D2324" s="8" t="s">
        <v>15</v>
      </c>
      <c r="E2324" s="8" t="s">
        <v>15</v>
      </c>
      <c r="F2324" s="9">
        <f t="shared" si="80"/>
        <v>-2700000</v>
      </c>
      <c r="G2324" s="9">
        <v>-27</v>
      </c>
      <c r="H2324" s="10">
        <v>-2904120</v>
      </c>
      <c r="I2324" s="11">
        <v>25971804032.087688</v>
      </c>
      <c r="J2324" s="11">
        <v>262319</v>
      </c>
      <c r="K2324" s="11">
        <v>99008.474537062444</v>
      </c>
      <c r="L2324" s="12">
        <v>230891.18749931408</v>
      </c>
      <c r="M2324" s="11">
        <v>1975</v>
      </c>
      <c r="N2324" s="13"/>
      <c r="O2324" t="str">
        <f t="shared" si="81"/>
        <v/>
      </c>
    </row>
    <row r="2325" spans="1:15" hidden="1">
      <c r="A2325" s="41">
        <v>2.2025000000000001</v>
      </c>
      <c r="B2325" s="14">
        <v>45702</v>
      </c>
      <c r="C2325" s="8" t="s">
        <v>13</v>
      </c>
      <c r="D2325" s="8" t="s">
        <v>15</v>
      </c>
      <c r="E2325" s="8" t="s">
        <v>15</v>
      </c>
      <c r="F2325" s="9">
        <f t="shared" si="80"/>
        <v>-23000000</v>
      </c>
      <c r="G2325" s="9">
        <v>-230</v>
      </c>
      <c r="H2325" s="10">
        <v>-24738800</v>
      </c>
      <c r="I2325" s="11">
        <v>25949032082.944164</v>
      </c>
      <c r="J2325" s="11">
        <v>262089</v>
      </c>
      <c r="K2325" s="11">
        <v>99008.474537062444</v>
      </c>
      <c r="L2325" s="12">
        <v>1966850.8564756364</v>
      </c>
      <c r="M2325" s="11">
        <v>1976</v>
      </c>
      <c r="N2325" s="13"/>
      <c r="O2325" t="str">
        <f t="shared" si="81"/>
        <v/>
      </c>
    </row>
    <row r="2326" spans="1:15" hidden="1">
      <c r="A2326" s="41">
        <v>2.2025000000000001</v>
      </c>
      <c r="B2326" s="14">
        <v>45702</v>
      </c>
      <c r="C2326" s="8" t="s">
        <v>13</v>
      </c>
      <c r="D2326" s="8" t="s">
        <v>15</v>
      </c>
      <c r="E2326" s="8" t="s">
        <v>15</v>
      </c>
      <c r="F2326" s="9">
        <f t="shared" si="80"/>
        <v>-27800000</v>
      </c>
      <c r="G2326" s="9">
        <v>-278</v>
      </c>
      <c r="H2326" s="10">
        <v>-29901680</v>
      </c>
      <c r="I2326" s="11">
        <v>25921507727.022861</v>
      </c>
      <c r="J2326" s="11">
        <v>261811</v>
      </c>
      <c r="K2326" s="11">
        <v>99008.474537062444</v>
      </c>
      <c r="L2326" s="12">
        <v>2377324.0786966421</v>
      </c>
      <c r="M2326" s="11">
        <v>1977</v>
      </c>
      <c r="N2326" s="13"/>
      <c r="O2326" t="str">
        <f t="shared" si="81"/>
        <v/>
      </c>
    </row>
    <row r="2327" spans="1:15" hidden="1">
      <c r="A2327" s="41">
        <v>2.2025000000000001</v>
      </c>
      <c r="B2327" s="14">
        <v>45702</v>
      </c>
      <c r="C2327" s="8" t="s">
        <v>13</v>
      </c>
      <c r="D2327" s="8" t="s">
        <v>15</v>
      </c>
      <c r="E2327" s="8" t="s">
        <v>15</v>
      </c>
      <c r="F2327" s="9">
        <f t="shared" si="80"/>
        <v>-46400000</v>
      </c>
      <c r="G2327" s="9">
        <v>-464</v>
      </c>
      <c r="H2327" s="10">
        <v>-49907840</v>
      </c>
      <c r="I2327" s="11">
        <v>25875567794.837666</v>
      </c>
      <c r="J2327" s="11">
        <v>261347</v>
      </c>
      <c r="K2327" s="11">
        <v>99008.474537062444</v>
      </c>
      <c r="L2327" s="12">
        <v>3967907.8148030266</v>
      </c>
      <c r="M2327" s="11">
        <v>1978</v>
      </c>
      <c r="N2327" s="13"/>
      <c r="O2327" t="str">
        <f t="shared" si="81"/>
        <v/>
      </c>
    </row>
    <row r="2328" spans="1:15" hidden="1">
      <c r="A2328" s="41">
        <v>2.2025000000000001</v>
      </c>
      <c r="B2328" s="14">
        <v>45702</v>
      </c>
      <c r="C2328" s="8" t="s">
        <v>13</v>
      </c>
      <c r="D2328" s="8" t="s">
        <v>15</v>
      </c>
      <c r="E2328" s="8" t="s">
        <v>15</v>
      </c>
      <c r="F2328" s="9">
        <f t="shared" si="80"/>
        <v>-15700000</v>
      </c>
      <c r="G2328" s="9">
        <v>-157</v>
      </c>
      <c r="H2328" s="10">
        <v>-16886920</v>
      </c>
      <c r="I2328" s="11">
        <v>25860023464.335346</v>
      </c>
      <c r="J2328" s="11">
        <v>261190</v>
      </c>
      <c r="K2328" s="11">
        <v>99008.474537062444</v>
      </c>
      <c r="L2328" s="12">
        <v>1342589.4976811968</v>
      </c>
      <c r="M2328" s="11">
        <v>1979</v>
      </c>
      <c r="N2328" s="13"/>
      <c r="O2328" t="str">
        <f t="shared" si="81"/>
        <v/>
      </c>
    </row>
    <row r="2329" spans="1:15" hidden="1">
      <c r="A2329" s="41">
        <v>2.2025000000000001</v>
      </c>
      <c r="B2329" s="14">
        <v>45702</v>
      </c>
      <c r="C2329" s="8" t="s">
        <v>13</v>
      </c>
      <c r="D2329" s="8" t="s">
        <v>15</v>
      </c>
      <c r="E2329" s="8" t="s">
        <v>15</v>
      </c>
      <c r="F2329" s="9">
        <f t="shared" si="80"/>
        <v>-28100000</v>
      </c>
      <c r="G2329" s="9">
        <v>-281</v>
      </c>
      <c r="H2329" s="10">
        <v>-30224360</v>
      </c>
      <c r="I2329" s="11">
        <v>25832202082.990433</v>
      </c>
      <c r="J2329" s="11">
        <v>260909</v>
      </c>
      <c r="K2329" s="11">
        <v>99008.474537062444</v>
      </c>
      <c r="L2329" s="12">
        <v>2402978.6550854519</v>
      </c>
      <c r="M2329" s="11">
        <v>1980</v>
      </c>
      <c r="N2329" s="13"/>
      <c r="O2329" t="str">
        <f t="shared" si="81"/>
        <v/>
      </c>
    </row>
    <row r="2330" spans="1:15" hidden="1">
      <c r="A2330" s="41">
        <v>2.2025000000000001</v>
      </c>
      <c r="B2330" s="14">
        <v>45702</v>
      </c>
      <c r="C2330" s="8" t="s">
        <v>13</v>
      </c>
      <c r="D2330" s="8" t="s">
        <v>15</v>
      </c>
      <c r="E2330" s="8" t="s">
        <v>15</v>
      </c>
      <c r="F2330" s="9">
        <f t="shared" si="80"/>
        <v>-4200000</v>
      </c>
      <c r="G2330" s="9">
        <v>-42</v>
      </c>
      <c r="H2330" s="10">
        <v>-4517520</v>
      </c>
      <c r="I2330" s="11">
        <v>25828043727.059875</v>
      </c>
      <c r="J2330" s="11">
        <v>260867</v>
      </c>
      <c r="K2330" s="11">
        <v>99008.474537062444</v>
      </c>
      <c r="L2330" s="12">
        <v>359164.0694433772</v>
      </c>
      <c r="M2330" s="11">
        <v>1981</v>
      </c>
      <c r="N2330" s="13"/>
      <c r="O2330" t="str">
        <f t="shared" si="81"/>
        <v/>
      </c>
    </row>
    <row r="2331" spans="1:15" hidden="1">
      <c r="A2331" s="41">
        <v>2.2025000000000001</v>
      </c>
      <c r="B2331" s="14">
        <v>45702</v>
      </c>
      <c r="C2331" s="8" t="s">
        <v>13</v>
      </c>
      <c r="D2331" s="8" t="s">
        <v>14</v>
      </c>
      <c r="E2331" s="8" t="s">
        <v>14</v>
      </c>
      <c r="F2331" s="9">
        <f t="shared" si="80"/>
        <v>-900000</v>
      </c>
      <c r="G2331" s="9">
        <v>-9</v>
      </c>
      <c r="H2331" s="10">
        <v>-948681</v>
      </c>
      <c r="I2331" s="11">
        <v>17731564279.439468</v>
      </c>
      <c r="J2331" s="11">
        <v>177387</v>
      </c>
      <c r="K2331" s="11">
        <v>99959.773148198336</v>
      </c>
      <c r="L2331" s="12">
        <v>49043.041666214936</v>
      </c>
      <c r="M2331" s="11">
        <v>338</v>
      </c>
      <c r="N2331" s="13"/>
      <c r="O2331" t="str">
        <f t="shared" si="81"/>
        <v/>
      </c>
    </row>
    <row r="2332" spans="1:15" hidden="1">
      <c r="A2332" s="41">
        <v>2.2025000000000001</v>
      </c>
      <c r="B2332" s="14">
        <v>45702</v>
      </c>
      <c r="C2332" s="8" t="s">
        <v>13</v>
      </c>
      <c r="D2332" s="8" t="s">
        <v>15</v>
      </c>
      <c r="E2332" s="8" t="s">
        <v>15</v>
      </c>
      <c r="F2332" s="9">
        <f t="shared" si="80"/>
        <v>-8300000</v>
      </c>
      <c r="G2332" s="9">
        <v>-83</v>
      </c>
      <c r="H2332" s="10">
        <v>-8927480</v>
      </c>
      <c r="I2332" s="11">
        <v>25819826023.673298</v>
      </c>
      <c r="J2332" s="11">
        <v>260784</v>
      </c>
      <c r="K2332" s="11">
        <v>99008.474537062444</v>
      </c>
      <c r="L2332" s="12">
        <v>709776.61342381686</v>
      </c>
      <c r="M2332" s="11">
        <v>1982</v>
      </c>
      <c r="N2332" s="13"/>
      <c r="O2332" t="str">
        <f t="shared" si="81"/>
        <v/>
      </c>
    </row>
    <row r="2333" spans="1:15" hidden="1">
      <c r="A2333" s="41">
        <v>2.2025000000000001</v>
      </c>
      <c r="B2333" s="14">
        <v>45705</v>
      </c>
      <c r="C2333" s="8" t="s">
        <v>13</v>
      </c>
      <c r="D2333" s="8" t="s">
        <v>35</v>
      </c>
      <c r="E2333" s="8" t="s">
        <v>35</v>
      </c>
      <c r="F2333" s="9">
        <f t="shared" si="80"/>
        <v>-5000000000</v>
      </c>
      <c r="G2333" s="9">
        <v>-50000</v>
      </c>
      <c r="H2333" s="10">
        <v>-5253850000</v>
      </c>
      <c r="I2333" s="11">
        <v>0</v>
      </c>
      <c r="J2333" s="11">
        <v>0</v>
      </c>
      <c r="K2333" s="11">
        <v>104342</v>
      </c>
      <c r="L2333" s="12">
        <v>36750000</v>
      </c>
      <c r="M2333" s="11">
        <v>2</v>
      </c>
      <c r="N2333" s="13"/>
      <c r="O2333" t="str">
        <f t="shared" si="81"/>
        <v/>
      </c>
    </row>
    <row r="2334" spans="1:15" hidden="1">
      <c r="A2334" s="41">
        <v>2.2025000000000001</v>
      </c>
      <c r="B2334" s="14">
        <v>45705</v>
      </c>
      <c r="C2334" s="8" t="s">
        <v>13</v>
      </c>
      <c r="D2334" s="8" t="s">
        <v>15</v>
      </c>
      <c r="E2334" s="8" t="s">
        <v>15</v>
      </c>
      <c r="F2334" s="9">
        <f t="shared" si="80"/>
        <v>-8600000</v>
      </c>
      <c r="G2334" s="9">
        <v>-86</v>
      </c>
      <c r="H2334" s="10">
        <v>-9251794</v>
      </c>
      <c r="I2334" s="11">
        <v>25811311294.86311</v>
      </c>
      <c r="J2334" s="11">
        <v>260698</v>
      </c>
      <c r="K2334" s="11">
        <v>99008.474537062444</v>
      </c>
      <c r="L2334" s="12">
        <v>737065.18981263041</v>
      </c>
      <c r="M2334" s="11">
        <v>1983</v>
      </c>
      <c r="N2334" s="13"/>
      <c r="O2334" t="str">
        <f t="shared" si="81"/>
        <v/>
      </c>
    </row>
    <row r="2335" spans="1:15" hidden="1">
      <c r="A2335" s="41">
        <v>2.2025000000000001</v>
      </c>
      <c r="B2335" s="14">
        <v>45705</v>
      </c>
      <c r="C2335" s="8" t="s">
        <v>13</v>
      </c>
      <c r="D2335" s="8" t="s">
        <v>15</v>
      </c>
      <c r="E2335" s="8" t="s">
        <v>15</v>
      </c>
      <c r="F2335" s="9">
        <f t="shared" si="80"/>
        <v>-18500000</v>
      </c>
      <c r="G2335" s="9">
        <v>-185</v>
      </c>
      <c r="H2335" s="10">
        <v>-19902115</v>
      </c>
      <c r="I2335" s="11">
        <v>25792994727.073753</v>
      </c>
      <c r="J2335" s="11">
        <v>260513</v>
      </c>
      <c r="K2335" s="11">
        <v>99008.474537062444</v>
      </c>
      <c r="L2335" s="12">
        <v>1585547.2106434479</v>
      </c>
      <c r="M2335" s="11">
        <v>1984</v>
      </c>
      <c r="N2335" s="13"/>
      <c r="O2335" t="str">
        <f t="shared" si="81"/>
        <v/>
      </c>
    </row>
    <row r="2336" spans="1:15" hidden="1">
      <c r="A2336" s="41">
        <v>2.2025000000000001</v>
      </c>
      <c r="B2336" s="14">
        <v>45705</v>
      </c>
      <c r="C2336" s="8" t="s">
        <v>13</v>
      </c>
      <c r="D2336" s="8" t="s">
        <v>15</v>
      </c>
      <c r="E2336" s="8" t="s">
        <v>15</v>
      </c>
      <c r="F2336" s="9">
        <f t="shared" si="80"/>
        <v>-4600000</v>
      </c>
      <c r="G2336" s="9">
        <v>-46</v>
      </c>
      <c r="H2336" s="10">
        <v>-4948634</v>
      </c>
      <c r="I2336" s="11">
        <v>25788440337.245049</v>
      </c>
      <c r="J2336" s="11">
        <v>260467</v>
      </c>
      <c r="K2336" s="11">
        <v>99008.474537062444</v>
      </c>
      <c r="L2336" s="12">
        <v>394244.17129512783</v>
      </c>
      <c r="M2336" s="11">
        <v>1985</v>
      </c>
      <c r="N2336" s="13"/>
      <c r="O2336" t="str">
        <f t="shared" si="81"/>
        <v/>
      </c>
    </row>
    <row r="2337" spans="1:15" hidden="1">
      <c r="A2337" s="41">
        <v>2.2025000000000001</v>
      </c>
      <c r="B2337" s="14">
        <v>45705</v>
      </c>
      <c r="C2337" s="8" t="s">
        <v>13</v>
      </c>
      <c r="D2337" s="8" t="s">
        <v>15</v>
      </c>
      <c r="E2337" s="8" t="s">
        <v>15</v>
      </c>
      <c r="F2337" s="9">
        <f t="shared" si="80"/>
        <v>-18500000</v>
      </c>
      <c r="G2337" s="9">
        <v>-185</v>
      </c>
      <c r="H2337" s="10">
        <v>-19902115</v>
      </c>
      <c r="I2337" s="11">
        <v>25770123769.455692</v>
      </c>
      <c r="J2337" s="11">
        <v>260282</v>
      </c>
      <c r="K2337" s="11">
        <v>99008.474537062444</v>
      </c>
      <c r="L2337" s="12">
        <v>1585547.2106434479</v>
      </c>
      <c r="M2337" s="11">
        <v>1986</v>
      </c>
      <c r="N2337" s="13"/>
      <c r="O2337" t="str">
        <f t="shared" si="81"/>
        <v/>
      </c>
    </row>
    <row r="2338" spans="1:15" hidden="1">
      <c r="A2338" s="41">
        <v>2.2025000000000001</v>
      </c>
      <c r="B2338" s="14">
        <v>45705</v>
      </c>
      <c r="C2338" s="8" t="s">
        <v>13</v>
      </c>
      <c r="D2338" s="8" t="s">
        <v>15</v>
      </c>
      <c r="E2338" s="8" t="s">
        <v>15</v>
      </c>
      <c r="F2338" s="9">
        <f t="shared" si="80"/>
        <v>-18500000</v>
      </c>
      <c r="G2338" s="9">
        <v>-185</v>
      </c>
      <c r="H2338" s="10">
        <v>-19902115</v>
      </c>
      <c r="I2338" s="11">
        <v>25751807201.666336</v>
      </c>
      <c r="J2338" s="11">
        <v>260097</v>
      </c>
      <c r="K2338" s="11">
        <v>99008.474537062444</v>
      </c>
      <c r="L2338" s="12">
        <v>1585547.2106434479</v>
      </c>
      <c r="M2338" s="11">
        <v>1987</v>
      </c>
      <c r="N2338" s="13"/>
      <c r="O2338" t="str">
        <f t="shared" si="81"/>
        <v/>
      </c>
    </row>
    <row r="2339" spans="1:15" hidden="1">
      <c r="A2339" s="41">
        <v>2.2025000000000001</v>
      </c>
      <c r="B2339" s="14">
        <v>45705</v>
      </c>
      <c r="C2339" s="8" t="s">
        <v>13</v>
      </c>
      <c r="D2339" s="8" t="s">
        <v>15</v>
      </c>
      <c r="E2339" s="8" t="s">
        <v>15</v>
      </c>
      <c r="F2339" s="9">
        <f t="shared" si="80"/>
        <v>-18500000</v>
      </c>
      <c r="G2339" s="9">
        <v>-185</v>
      </c>
      <c r="H2339" s="10">
        <v>-19902115</v>
      </c>
      <c r="I2339" s="11">
        <v>25733490633.87698</v>
      </c>
      <c r="J2339" s="11">
        <v>259912</v>
      </c>
      <c r="K2339" s="11">
        <v>99008.474537062444</v>
      </c>
      <c r="L2339" s="12">
        <v>1585547.2106434479</v>
      </c>
      <c r="M2339" s="11">
        <v>1988</v>
      </c>
      <c r="N2339" s="13"/>
      <c r="O2339" t="str">
        <f t="shared" si="81"/>
        <v/>
      </c>
    </row>
    <row r="2340" spans="1:15" hidden="1">
      <c r="A2340" s="41">
        <v>2.2025000000000001</v>
      </c>
      <c r="B2340" s="14">
        <v>45705</v>
      </c>
      <c r="C2340" s="8" t="s">
        <v>13</v>
      </c>
      <c r="D2340" s="8" t="s">
        <v>15</v>
      </c>
      <c r="E2340" s="8" t="s">
        <v>15</v>
      </c>
      <c r="F2340" s="9">
        <f t="shared" si="80"/>
        <v>-18500000</v>
      </c>
      <c r="G2340" s="9">
        <v>-185</v>
      </c>
      <c r="H2340" s="10">
        <v>-19902115</v>
      </c>
      <c r="I2340" s="11">
        <v>25715174066.087624</v>
      </c>
      <c r="J2340" s="11">
        <v>259727</v>
      </c>
      <c r="K2340" s="11">
        <v>99008.474537062444</v>
      </c>
      <c r="L2340" s="12">
        <v>1585547.2106434479</v>
      </c>
      <c r="M2340" s="11">
        <v>1989</v>
      </c>
      <c r="N2340" s="13"/>
      <c r="O2340" t="str">
        <f t="shared" si="81"/>
        <v/>
      </c>
    </row>
    <row r="2341" spans="1:15" hidden="1">
      <c r="A2341" s="41">
        <v>2.2025000000000001</v>
      </c>
      <c r="B2341" s="14">
        <v>45705</v>
      </c>
      <c r="C2341" s="8" t="s">
        <v>13</v>
      </c>
      <c r="D2341" s="8" t="s">
        <v>15</v>
      </c>
      <c r="E2341" s="8" t="s">
        <v>15</v>
      </c>
      <c r="F2341" s="9">
        <f t="shared" si="80"/>
        <v>-20600000</v>
      </c>
      <c r="G2341" s="9">
        <v>-206</v>
      </c>
      <c r="H2341" s="10">
        <v>-22161274</v>
      </c>
      <c r="I2341" s="11">
        <v>25694778320.332989</v>
      </c>
      <c r="J2341" s="11">
        <v>259521</v>
      </c>
      <c r="K2341" s="11">
        <v>99008.474537062444</v>
      </c>
      <c r="L2341" s="12">
        <v>1765528.2453651354</v>
      </c>
      <c r="M2341" s="11">
        <v>1990</v>
      </c>
      <c r="N2341" s="13"/>
      <c r="O2341" t="str">
        <f t="shared" si="81"/>
        <v/>
      </c>
    </row>
    <row r="2342" spans="1:15" hidden="1">
      <c r="A2342" s="41">
        <v>2.2025000000000001</v>
      </c>
      <c r="B2342" s="14">
        <v>45705</v>
      </c>
      <c r="C2342" s="8" t="s">
        <v>13</v>
      </c>
      <c r="D2342" s="8" t="s">
        <v>15</v>
      </c>
      <c r="E2342" s="8" t="s">
        <v>15</v>
      </c>
      <c r="F2342" s="9">
        <f t="shared" si="80"/>
        <v>-66900000</v>
      </c>
      <c r="G2342" s="9">
        <v>-669</v>
      </c>
      <c r="H2342" s="10">
        <v>-71970351</v>
      </c>
      <c r="I2342" s="11">
        <v>25628541650.867695</v>
      </c>
      <c r="J2342" s="11">
        <v>258852</v>
      </c>
      <c r="K2342" s="11">
        <v>99008.474537062444</v>
      </c>
      <c r="L2342" s="12">
        <v>5733681.5347052217</v>
      </c>
      <c r="M2342" s="11">
        <v>1991</v>
      </c>
      <c r="N2342" s="13"/>
      <c r="O2342" t="str">
        <f t="shared" si="81"/>
        <v/>
      </c>
    </row>
    <row r="2343" spans="1:15" hidden="1">
      <c r="A2343" s="41">
        <v>2.2025000000000001</v>
      </c>
      <c r="B2343" s="14">
        <v>45705</v>
      </c>
      <c r="C2343" s="8" t="s">
        <v>13</v>
      </c>
      <c r="D2343" s="8" t="s">
        <v>15</v>
      </c>
      <c r="E2343" s="8" t="s">
        <v>15</v>
      </c>
      <c r="F2343" s="9">
        <f t="shared" si="80"/>
        <v>-9200000</v>
      </c>
      <c r="G2343" s="9">
        <v>-92</v>
      </c>
      <c r="H2343" s="10">
        <v>-9897268</v>
      </c>
      <c r="I2343" s="11">
        <v>25619432871.210285</v>
      </c>
      <c r="J2343" s="11">
        <v>258760</v>
      </c>
      <c r="K2343" s="11">
        <v>99008.474537062444</v>
      </c>
      <c r="L2343" s="12">
        <v>788488.34259025566</v>
      </c>
      <c r="M2343" s="11">
        <v>1992</v>
      </c>
      <c r="N2343" s="13"/>
      <c r="O2343" t="str">
        <f t="shared" si="81"/>
        <v/>
      </c>
    </row>
    <row r="2344" spans="1:15" hidden="1">
      <c r="A2344" s="41">
        <v>2.2025000000000001</v>
      </c>
      <c r="B2344" s="14">
        <v>45705</v>
      </c>
      <c r="C2344" s="8" t="s">
        <v>13</v>
      </c>
      <c r="D2344" s="8" t="s">
        <v>15</v>
      </c>
      <c r="E2344" s="8" t="s">
        <v>15</v>
      </c>
      <c r="F2344" s="9">
        <f t="shared" si="80"/>
        <v>-35100000</v>
      </c>
      <c r="G2344" s="9">
        <v>-351</v>
      </c>
      <c r="H2344" s="10">
        <v>-37760229</v>
      </c>
      <c r="I2344" s="11">
        <v>25584680896.647778</v>
      </c>
      <c r="J2344" s="11">
        <v>258409</v>
      </c>
      <c r="K2344" s="11">
        <v>99008.474537062444</v>
      </c>
      <c r="L2344" s="12">
        <v>3008254.4374910817</v>
      </c>
      <c r="M2344" s="11">
        <v>1993</v>
      </c>
      <c r="N2344" s="13"/>
      <c r="O2344" t="str">
        <f t="shared" si="81"/>
        <v/>
      </c>
    </row>
    <row r="2345" spans="1:15" hidden="1">
      <c r="A2345" s="41">
        <v>2.2025000000000001</v>
      </c>
      <c r="B2345" s="14">
        <v>45705</v>
      </c>
      <c r="C2345" s="8" t="s">
        <v>13</v>
      </c>
      <c r="D2345" s="8" t="s">
        <v>15</v>
      </c>
      <c r="E2345" s="8" t="s">
        <v>15</v>
      </c>
      <c r="F2345" s="9">
        <f t="shared" si="80"/>
        <v>-23200000</v>
      </c>
      <c r="G2345" s="9">
        <v>-232</v>
      </c>
      <c r="H2345" s="10">
        <v>-24958328</v>
      </c>
      <c r="I2345" s="11">
        <v>25561710930.55518</v>
      </c>
      <c r="J2345" s="11">
        <v>258177</v>
      </c>
      <c r="K2345" s="11">
        <v>99008.474537062444</v>
      </c>
      <c r="L2345" s="12">
        <v>1988361.9074015133</v>
      </c>
      <c r="M2345" s="11">
        <v>1994</v>
      </c>
      <c r="N2345" s="13"/>
      <c r="O2345" t="str">
        <f t="shared" si="81"/>
        <v/>
      </c>
    </row>
    <row r="2346" spans="1:15" hidden="1">
      <c r="A2346" s="41">
        <v>2.2025000000000001</v>
      </c>
      <c r="B2346" s="14">
        <v>45705</v>
      </c>
      <c r="C2346" s="8" t="s">
        <v>13</v>
      </c>
      <c r="D2346" s="8" t="s">
        <v>15</v>
      </c>
      <c r="E2346" s="8" t="s">
        <v>15</v>
      </c>
      <c r="F2346" s="9">
        <f t="shared" si="80"/>
        <v>-6500000</v>
      </c>
      <c r="G2346" s="9">
        <v>-65</v>
      </c>
      <c r="H2346" s="10">
        <v>-6992635</v>
      </c>
      <c r="I2346" s="11">
        <v>25555275379.71027</v>
      </c>
      <c r="J2346" s="11">
        <v>258112</v>
      </c>
      <c r="K2346" s="11">
        <v>99008.474537062444</v>
      </c>
      <c r="L2346" s="12">
        <v>557084.15509094112</v>
      </c>
      <c r="M2346" s="11">
        <v>1995</v>
      </c>
      <c r="N2346" s="13"/>
      <c r="O2346" t="str">
        <f t="shared" si="81"/>
        <v/>
      </c>
    </row>
    <row r="2347" spans="1:15" hidden="1">
      <c r="A2347" s="41">
        <v>2.2025000000000001</v>
      </c>
      <c r="B2347" s="14">
        <v>45705</v>
      </c>
      <c r="C2347" s="8" t="s">
        <v>13</v>
      </c>
      <c r="D2347" s="8" t="s">
        <v>15</v>
      </c>
      <c r="E2347" s="8" t="s">
        <v>15</v>
      </c>
      <c r="F2347" s="9">
        <f t="shared" si="80"/>
        <v>-1800000</v>
      </c>
      <c r="G2347" s="9">
        <v>-18</v>
      </c>
      <c r="H2347" s="10">
        <v>-1936422</v>
      </c>
      <c r="I2347" s="11">
        <v>25553493227.168602</v>
      </c>
      <c r="J2347" s="11">
        <v>258094</v>
      </c>
      <c r="K2347" s="11">
        <v>99008.474537062444</v>
      </c>
      <c r="L2347" s="12">
        <v>154269.45833287598</v>
      </c>
      <c r="M2347" s="11">
        <v>1996</v>
      </c>
      <c r="N2347" s="13"/>
      <c r="O2347" t="str">
        <f t="shared" si="81"/>
        <v/>
      </c>
    </row>
    <row r="2348" spans="1:15" hidden="1">
      <c r="A2348" s="41">
        <v>2.2025000000000001</v>
      </c>
      <c r="B2348" s="14">
        <v>45705</v>
      </c>
      <c r="C2348" s="8" t="s">
        <v>13</v>
      </c>
      <c r="D2348" s="8" t="s">
        <v>15</v>
      </c>
      <c r="E2348" s="8" t="s">
        <v>15</v>
      </c>
      <c r="F2348" s="9">
        <f t="shared" si="80"/>
        <v>-9200000</v>
      </c>
      <c r="G2348" s="9">
        <v>-92</v>
      </c>
      <c r="H2348" s="10">
        <v>-9897268</v>
      </c>
      <c r="I2348" s="11">
        <v>25544384447.511192</v>
      </c>
      <c r="J2348" s="11">
        <v>258002</v>
      </c>
      <c r="K2348" s="11">
        <v>99008.474537062444</v>
      </c>
      <c r="L2348" s="12">
        <v>788488.34259025566</v>
      </c>
      <c r="M2348" s="11">
        <v>1997</v>
      </c>
      <c r="N2348" s="13"/>
      <c r="O2348" t="str">
        <f t="shared" si="81"/>
        <v/>
      </c>
    </row>
    <row r="2349" spans="1:15" hidden="1">
      <c r="A2349" s="41">
        <v>2.2025000000000001</v>
      </c>
      <c r="B2349" s="14">
        <v>45705</v>
      </c>
      <c r="C2349" s="8" t="s">
        <v>13</v>
      </c>
      <c r="D2349" s="8" t="s">
        <v>15</v>
      </c>
      <c r="E2349" s="8" t="s">
        <v>15</v>
      </c>
      <c r="F2349" s="9">
        <f t="shared" si="80"/>
        <v>-2600000</v>
      </c>
      <c r="G2349" s="9">
        <v>-26</v>
      </c>
      <c r="H2349" s="10">
        <v>-2797054</v>
      </c>
      <c r="I2349" s="11">
        <v>25541810227.173229</v>
      </c>
      <c r="J2349" s="11">
        <v>257976</v>
      </c>
      <c r="K2349" s="11">
        <v>99008.474537062444</v>
      </c>
      <c r="L2349" s="12">
        <v>222833.66203637654</v>
      </c>
      <c r="M2349" s="11">
        <v>1998</v>
      </c>
      <c r="N2349" s="13"/>
      <c r="O2349" t="str">
        <f t="shared" si="81"/>
        <v/>
      </c>
    </row>
    <row r="2350" spans="1:15" hidden="1">
      <c r="A2350" s="41">
        <v>2.2025000000000001</v>
      </c>
      <c r="B2350" s="14">
        <v>45705</v>
      </c>
      <c r="C2350" s="8" t="s">
        <v>13</v>
      </c>
      <c r="D2350" s="8" t="s">
        <v>14</v>
      </c>
      <c r="E2350" s="8" t="s">
        <v>14</v>
      </c>
      <c r="F2350" s="9">
        <f t="shared" si="80"/>
        <v>-4700000</v>
      </c>
      <c r="G2350" s="9">
        <v>-47</v>
      </c>
      <c r="H2350" s="10">
        <v>-4955116</v>
      </c>
      <c r="I2350" s="11">
        <v>17726866170.101501</v>
      </c>
      <c r="J2350" s="11">
        <v>177340</v>
      </c>
      <c r="K2350" s="11">
        <v>99959.773148198336</v>
      </c>
      <c r="L2350" s="12">
        <v>257006.66203467827</v>
      </c>
      <c r="M2350" s="11">
        <v>339</v>
      </c>
      <c r="N2350" s="13"/>
      <c r="O2350" t="str">
        <f t="shared" si="81"/>
        <v/>
      </c>
    </row>
    <row r="2351" spans="1:15" hidden="1">
      <c r="A2351" s="41">
        <v>2.2025000000000001</v>
      </c>
      <c r="B2351" s="14">
        <v>45705</v>
      </c>
      <c r="C2351" s="8" t="s">
        <v>13</v>
      </c>
      <c r="D2351" s="8" t="s">
        <v>15</v>
      </c>
      <c r="E2351" s="8" t="s">
        <v>15</v>
      </c>
      <c r="F2351" s="9">
        <f t="shared" si="80"/>
        <v>-9400000</v>
      </c>
      <c r="G2351" s="9">
        <v>-94</v>
      </c>
      <c r="H2351" s="10">
        <v>-10112426</v>
      </c>
      <c r="I2351" s="11">
        <v>25532503430.566746</v>
      </c>
      <c r="J2351" s="11">
        <v>257882</v>
      </c>
      <c r="K2351" s="11">
        <v>99008.474537062444</v>
      </c>
      <c r="L2351" s="12">
        <v>805629.39351613075</v>
      </c>
      <c r="M2351" s="11">
        <v>1999</v>
      </c>
      <c r="N2351" s="13"/>
      <c r="O2351" t="str">
        <f t="shared" si="81"/>
        <v/>
      </c>
    </row>
    <row r="2352" spans="1:15" hidden="1">
      <c r="A2352" s="41">
        <v>2.2025000000000001</v>
      </c>
      <c r="B2352" s="14">
        <v>45705</v>
      </c>
      <c r="C2352" s="8" t="s">
        <v>13</v>
      </c>
      <c r="D2352" s="8" t="s">
        <v>15</v>
      </c>
      <c r="E2352" s="8" t="s">
        <v>15</v>
      </c>
      <c r="F2352" s="9">
        <f t="shared" si="80"/>
        <v>-35400000</v>
      </c>
      <c r="G2352" s="9">
        <v>-354</v>
      </c>
      <c r="H2352" s="10">
        <v>-38082966</v>
      </c>
      <c r="I2352" s="11">
        <v>25497454430.580627</v>
      </c>
      <c r="J2352" s="11">
        <v>257528</v>
      </c>
      <c r="K2352" s="11">
        <v>99008.474537062444</v>
      </c>
      <c r="L2352" s="12">
        <v>3033966.0138798952</v>
      </c>
      <c r="M2352" s="11">
        <v>2000</v>
      </c>
      <c r="N2352" s="13"/>
      <c r="O2352" t="str">
        <f t="shared" si="81"/>
        <v/>
      </c>
    </row>
    <row r="2353" spans="1:15" hidden="1">
      <c r="A2353" s="41">
        <v>2.2025000000000001</v>
      </c>
      <c r="B2353" s="14">
        <v>45705</v>
      </c>
      <c r="C2353" s="8" t="s">
        <v>13</v>
      </c>
      <c r="D2353" s="8" t="s">
        <v>15</v>
      </c>
      <c r="E2353" s="8" t="s">
        <v>15</v>
      </c>
      <c r="F2353" s="9">
        <f t="shared" si="80"/>
        <v>-9900000</v>
      </c>
      <c r="G2353" s="9">
        <v>-99</v>
      </c>
      <c r="H2353" s="10">
        <v>-10650321</v>
      </c>
      <c r="I2353" s="11">
        <v>25487652591.60146</v>
      </c>
      <c r="J2353" s="11">
        <v>257429</v>
      </c>
      <c r="K2353" s="11">
        <v>99008.474537062444</v>
      </c>
      <c r="L2353" s="12">
        <v>848482.02083081752</v>
      </c>
      <c r="M2353" s="11">
        <v>2001</v>
      </c>
      <c r="N2353" s="13"/>
      <c r="O2353" t="str">
        <f t="shared" si="81"/>
        <v/>
      </c>
    </row>
    <row r="2354" spans="1:15" hidden="1">
      <c r="A2354" s="41">
        <v>2.2025000000000001</v>
      </c>
      <c r="B2354" s="14">
        <v>45705</v>
      </c>
      <c r="C2354" s="8" t="s">
        <v>13</v>
      </c>
      <c r="D2354" s="8" t="s">
        <v>15</v>
      </c>
      <c r="E2354" s="8" t="s">
        <v>15</v>
      </c>
      <c r="F2354" s="9">
        <f t="shared" si="80"/>
        <v>-9200000</v>
      </c>
      <c r="G2354" s="9">
        <v>-92</v>
      </c>
      <c r="H2354" s="10">
        <v>-9897268</v>
      </c>
      <c r="I2354" s="11">
        <v>25478543811.94405</v>
      </c>
      <c r="J2354" s="11">
        <v>257337</v>
      </c>
      <c r="K2354" s="11">
        <v>99008.474537062444</v>
      </c>
      <c r="L2354" s="12">
        <v>788488.34259025566</v>
      </c>
      <c r="M2354" s="11">
        <v>2002</v>
      </c>
      <c r="N2354" s="13"/>
      <c r="O2354" t="str">
        <f t="shared" si="81"/>
        <v/>
      </c>
    </row>
    <row r="2355" spans="1:15" hidden="1">
      <c r="A2355" s="41">
        <v>2.2025000000000001</v>
      </c>
      <c r="B2355" s="14">
        <v>45705</v>
      </c>
      <c r="C2355" s="8" t="s">
        <v>13</v>
      </c>
      <c r="D2355" s="8" t="s">
        <v>15</v>
      </c>
      <c r="E2355" s="8" t="s">
        <v>15</v>
      </c>
      <c r="F2355" s="9">
        <f t="shared" si="80"/>
        <v>-900000</v>
      </c>
      <c r="G2355" s="9">
        <v>-9</v>
      </c>
      <c r="H2355" s="10">
        <v>-968211</v>
      </c>
      <c r="I2355" s="11">
        <v>25477652735.673218</v>
      </c>
      <c r="J2355" s="11">
        <v>257328</v>
      </c>
      <c r="K2355" s="11">
        <v>99008.474537062444</v>
      </c>
      <c r="L2355" s="12">
        <v>77134.729166437988</v>
      </c>
      <c r="M2355" s="11">
        <v>2003</v>
      </c>
      <c r="N2355" s="13"/>
      <c r="O2355" t="str">
        <f t="shared" si="81"/>
        <v/>
      </c>
    </row>
    <row r="2356" spans="1:15" hidden="1">
      <c r="A2356" s="41">
        <v>2.2025000000000001</v>
      </c>
      <c r="B2356" s="14">
        <v>45705</v>
      </c>
      <c r="C2356" s="8" t="s">
        <v>13</v>
      </c>
      <c r="D2356" s="8" t="s">
        <v>15</v>
      </c>
      <c r="E2356" s="8" t="s">
        <v>15</v>
      </c>
      <c r="F2356" s="9">
        <f t="shared" si="80"/>
        <v>-20700000</v>
      </c>
      <c r="G2356" s="9">
        <v>-207</v>
      </c>
      <c r="H2356" s="10">
        <v>-22268853</v>
      </c>
      <c r="I2356" s="11">
        <v>25457157981.444046</v>
      </c>
      <c r="J2356" s="11">
        <v>257121</v>
      </c>
      <c r="K2356" s="11">
        <v>99008.474537062444</v>
      </c>
      <c r="L2356" s="12">
        <v>1774098.7708280757</v>
      </c>
      <c r="M2356" s="11">
        <v>2004</v>
      </c>
      <c r="N2356" s="13"/>
      <c r="O2356" t="str">
        <f t="shared" si="81"/>
        <v/>
      </c>
    </row>
    <row r="2357" spans="1:15" hidden="1">
      <c r="A2357" s="41">
        <v>2.2025000000000001</v>
      </c>
      <c r="B2357" s="14">
        <v>45705</v>
      </c>
      <c r="C2357" s="8" t="s">
        <v>13</v>
      </c>
      <c r="D2357" s="8" t="s">
        <v>15</v>
      </c>
      <c r="E2357" s="8" t="s">
        <v>15</v>
      </c>
      <c r="F2357" s="9">
        <f t="shared" si="80"/>
        <v>-26900000</v>
      </c>
      <c r="G2357" s="9">
        <v>-269</v>
      </c>
      <c r="H2357" s="10">
        <v>-28938751</v>
      </c>
      <c r="I2357" s="11">
        <v>25430524701.793575</v>
      </c>
      <c r="J2357" s="11">
        <v>256852</v>
      </c>
      <c r="K2357" s="11">
        <v>99008.474537062444</v>
      </c>
      <c r="L2357" s="12">
        <v>2305471.3495302014</v>
      </c>
      <c r="M2357" s="11">
        <v>2005</v>
      </c>
      <c r="N2357" s="13"/>
      <c r="O2357" t="str">
        <f t="shared" si="81"/>
        <v/>
      </c>
    </row>
    <row r="2358" spans="1:15" hidden="1">
      <c r="A2358" s="41">
        <v>2.2025000000000001</v>
      </c>
      <c r="B2358" s="14">
        <v>45705</v>
      </c>
      <c r="C2358" s="8" t="s">
        <v>13</v>
      </c>
      <c r="D2358" s="8" t="s">
        <v>15</v>
      </c>
      <c r="E2358" s="8" t="s">
        <v>15</v>
      </c>
      <c r="F2358" s="9">
        <f t="shared" si="80"/>
        <v>-1900000</v>
      </c>
      <c r="G2358" s="9">
        <v>-19</v>
      </c>
      <c r="H2358" s="10">
        <v>-2044001</v>
      </c>
      <c r="I2358" s="11">
        <v>25428643540.77737</v>
      </c>
      <c r="J2358" s="11">
        <v>256833</v>
      </c>
      <c r="K2358" s="11">
        <v>99008.474537062444</v>
      </c>
      <c r="L2358" s="12">
        <v>162839.98379581352</v>
      </c>
      <c r="M2358" s="11">
        <v>2006</v>
      </c>
      <c r="N2358" s="13"/>
      <c r="O2358" t="str">
        <f t="shared" si="81"/>
        <v/>
      </c>
    </row>
    <row r="2359" spans="1:15" hidden="1">
      <c r="A2359" s="41">
        <v>2.2025000000000001</v>
      </c>
      <c r="B2359" s="14">
        <v>45705</v>
      </c>
      <c r="C2359" s="8" t="s">
        <v>13</v>
      </c>
      <c r="D2359" s="8" t="s">
        <v>15</v>
      </c>
      <c r="E2359" s="8" t="s">
        <v>15</v>
      </c>
      <c r="F2359" s="9">
        <f t="shared" si="80"/>
        <v>-93000000</v>
      </c>
      <c r="G2359" s="9">
        <v>-930</v>
      </c>
      <c r="H2359" s="10">
        <v>-100048470</v>
      </c>
      <c r="I2359" s="11">
        <v>25336565659.457901</v>
      </c>
      <c r="J2359" s="11">
        <v>255903</v>
      </c>
      <c r="K2359" s="11">
        <v>99008.474537062444</v>
      </c>
      <c r="L2359" s="12">
        <v>7970588.6805319339</v>
      </c>
      <c r="M2359" s="11">
        <v>2007</v>
      </c>
      <c r="N2359" s="13"/>
      <c r="O2359" t="str">
        <f t="shared" si="81"/>
        <v/>
      </c>
    </row>
    <row r="2360" spans="1:15" hidden="1">
      <c r="A2360" s="41">
        <v>2.2025000000000001</v>
      </c>
      <c r="B2360" s="14">
        <v>45705</v>
      </c>
      <c r="C2360" s="8" t="s">
        <v>13</v>
      </c>
      <c r="D2360" s="8" t="s">
        <v>15</v>
      </c>
      <c r="E2360" s="8" t="s">
        <v>15</v>
      </c>
      <c r="F2360" s="9">
        <f t="shared" si="80"/>
        <v>-35300000</v>
      </c>
      <c r="G2360" s="9">
        <v>-353</v>
      </c>
      <c r="H2360" s="10">
        <v>-37975387</v>
      </c>
      <c r="I2360" s="11">
        <v>25301615667.94632</v>
      </c>
      <c r="J2360" s="11">
        <v>255550</v>
      </c>
      <c r="K2360" s="11">
        <v>99008.474537062444</v>
      </c>
      <c r="L2360" s="12">
        <v>3025395.4884169549</v>
      </c>
      <c r="M2360" s="11">
        <v>2008</v>
      </c>
      <c r="N2360" s="13"/>
      <c r="O2360" t="str">
        <f t="shared" si="81"/>
        <v/>
      </c>
    </row>
    <row r="2361" spans="1:15" hidden="1">
      <c r="A2361" s="41">
        <v>2.2025000000000001</v>
      </c>
      <c r="B2361" s="14">
        <v>45705</v>
      </c>
      <c r="C2361" s="8" t="s">
        <v>13</v>
      </c>
      <c r="D2361" s="8" t="s">
        <v>15</v>
      </c>
      <c r="E2361" s="8" t="s">
        <v>15</v>
      </c>
      <c r="F2361" s="9">
        <f t="shared" si="80"/>
        <v>-1000000</v>
      </c>
      <c r="G2361" s="9">
        <v>-10</v>
      </c>
      <c r="H2361" s="10">
        <v>-1075790</v>
      </c>
      <c r="I2361" s="11">
        <v>25300625583.200951</v>
      </c>
      <c r="J2361" s="11">
        <v>255540</v>
      </c>
      <c r="K2361" s="11">
        <v>99008.474537062444</v>
      </c>
      <c r="L2361" s="12">
        <v>85705.254629375529</v>
      </c>
      <c r="M2361" s="11">
        <v>2009</v>
      </c>
      <c r="N2361" s="13"/>
      <c r="O2361" t="str">
        <f t="shared" si="81"/>
        <v/>
      </c>
    </row>
    <row r="2362" spans="1:15" hidden="1">
      <c r="A2362" s="41">
        <v>2.2025000000000001</v>
      </c>
      <c r="B2362" s="14">
        <v>45705</v>
      </c>
      <c r="C2362" s="8" t="s">
        <v>13</v>
      </c>
      <c r="D2362" s="8" t="s">
        <v>15</v>
      </c>
      <c r="E2362" s="8" t="s">
        <v>15</v>
      </c>
      <c r="F2362" s="9">
        <f t="shared" si="80"/>
        <v>-1500000</v>
      </c>
      <c r="G2362" s="9">
        <v>-15</v>
      </c>
      <c r="H2362" s="10">
        <v>-1613685</v>
      </c>
      <c r="I2362" s="11">
        <v>25299140456.082893</v>
      </c>
      <c r="J2362" s="11">
        <v>255525</v>
      </c>
      <c r="K2362" s="11">
        <v>99008.474537062444</v>
      </c>
      <c r="L2362" s="12">
        <v>128557.88194406335</v>
      </c>
      <c r="M2362" s="11">
        <v>2010</v>
      </c>
      <c r="N2362" s="13"/>
      <c r="O2362" t="str">
        <f t="shared" si="81"/>
        <v/>
      </c>
    </row>
    <row r="2363" spans="1:15" hidden="1">
      <c r="A2363" s="41">
        <v>2.2025000000000001</v>
      </c>
      <c r="B2363" s="14">
        <v>45705</v>
      </c>
      <c r="C2363" s="8" t="s">
        <v>13</v>
      </c>
      <c r="D2363" s="8" t="s">
        <v>15</v>
      </c>
      <c r="E2363" s="8" t="s">
        <v>15</v>
      </c>
      <c r="F2363" s="9">
        <f t="shared" si="80"/>
        <v>-5400000</v>
      </c>
      <c r="G2363" s="9">
        <v>-54</v>
      </c>
      <c r="H2363" s="10">
        <v>-5809266</v>
      </c>
      <c r="I2363" s="11">
        <v>25293793998.457893</v>
      </c>
      <c r="J2363" s="11">
        <v>255471</v>
      </c>
      <c r="K2363" s="11">
        <v>99008.474537062444</v>
      </c>
      <c r="L2363" s="12">
        <v>462808.37499862816</v>
      </c>
      <c r="M2363" s="11">
        <v>2011</v>
      </c>
      <c r="N2363" s="13"/>
      <c r="O2363" t="str">
        <f t="shared" si="81"/>
        <v/>
      </c>
    </row>
    <row r="2364" spans="1:15" hidden="1">
      <c r="A2364" s="41">
        <v>2.2025000000000001</v>
      </c>
      <c r="B2364" s="14">
        <v>45705</v>
      </c>
      <c r="C2364" s="8" t="s">
        <v>13</v>
      </c>
      <c r="D2364" s="8" t="s">
        <v>15</v>
      </c>
      <c r="E2364" s="8" t="s">
        <v>15</v>
      </c>
      <c r="F2364" s="9">
        <f t="shared" si="80"/>
        <v>-1300000</v>
      </c>
      <c r="G2364" s="9">
        <v>-13</v>
      </c>
      <c r="H2364" s="10">
        <v>-1398527</v>
      </c>
      <c r="I2364" s="11">
        <v>25292506888.28891</v>
      </c>
      <c r="J2364" s="11">
        <v>255458</v>
      </c>
      <c r="K2364" s="11">
        <v>99008.474537062444</v>
      </c>
      <c r="L2364" s="12">
        <v>111416.83101818827</v>
      </c>
      <c r="M2364" s="11">
        <v>2012</v>
      </c>
      <c r="N2364" s="13"/>
      <c r="O2364" t="str">
        <f t="shared" si="81"/>
        <v/>
      </c>
    </row>
    <row r="2365" spans="1:15" hidden="1">
      <c r="A2365" s="41">
        <v>2.2025000000000001</v>
      </c>
      <c r="B2365" s="14">
        <v>45705</v>
      </c>
      <c r="C2365" s="8" t="s">
        <v>13</v>
      </c>
      <c r="D2365" s="8" t="s">
        <v>15</v>
      </c>
      <c r="E2365" s="8" t="s">
        <v>15</v>
      </c>
      <c r="F2365" s="9">
        <f t="shared" si="80"/>
        <v>-9300000</v>
      </c>
      <c r="G2365" s="9">
        <v>-93</v>
      </c>
      <c r="H2365" s="10">
        <v>-10004847</v>
      </c>
      <c r="I2365" s="11">
        <v>25283299100.156963</v>
      </c>
      <c r="J2365" s="11">
        <v>255365</v>
      </c>
      <c r="K2365" s="11">
        <v>99008.474537062444</v>
      </c>
      <c r="L2365" s="12">
        <v>797058.86805319227</v>
      </c>
      <c r="M2365" s="11">
        <v>2013</v>
      </c>
      <c r="N2365" s="13"/>
      <c r="O2365" t="str">
        <f t="shared" si="81"/>
        <v/>
      </c>
    </row>
    <row r="2366" spans="1:15" hidden="1">
      <c r="A2366" s="41">
        <v>2.2025000000000001</v>
      </c>
      <c r="B2366" s="14">
        <v>45705</v>
      </c>
      <c r="C2366" s="8" t="s">
        <v>13</v>
      </c>
      <c r="D2366" s="8" t="s">
        <v>14</v>
      </c>
      <c r="E2366" s="8" t="s">
        <v>14</v>
      </c>
      <c r="F2366" s="9">
        <f t="shared" si="80"/>
        <v>-9400000</v>
      </c>
      <c r="G2366" s="9">
        <v>-94</v>
      </c>
      <c r="H2366" s="10">
        <v>-9910232</v>
      </c>
      <c r="I2366" s="11">
        <v>17717469951.425571</v>
      </c>
      <c r="J2366" s="11">
        <v>177246</v>
      </c>
      <c r="K2366" s="11">
        <v>99959.773148198336</v>
      </c>
      <c r="L2366" s="12">
        <v>514013.32406935655</v>
      </c>
      <c r="M2366" s="11">
        <v>340</v>
      </c>
      <c r="N2366" s="13"/>
      <c r="O2366" t="str">
        <f t="shared" si="81"/>
        <v/>
      </c>
    </row>
    <row r="2367" spans="1:15" hidden="1">
      <c r="A2367" s="41">
        <v>2.2025000000000001</v>
      </c>
      <c r="B2367" s="14">
        <v>45705</v>
      </c>
      <c r="C2367" s="8" t="s">
        <v>13</v>
      </c>
      <c r="D2367" s="8" t="s">
        <v>15</v>
      </c>
      <c r="E2367" s="8" t="s">
        <v>15</v>
      </c>
      <c r="F2367" s="9">
        <f t="shared" si="80"/>
        <v>-83000000</v>
      </c>
      <c r="G2367" s="9">
        <v>-830</v>
      </c>
      <c r="H2367" s="10">
        <v>-89290570</v>
      </c>
      <c r="I2367" s="11">
        <v>25201122066.291203</v>
      </c>
      <c r="J2367" s="11">
        <v>254535</v>
      </c>
      <c r="K2367" s="11">
        <v>99008.474537062444</v>
      </c>
      <c r="L2367" s="12">
        <v>7113536.1342381686</v>
      </c>
      <c r="M2367" s="11">
        <v>2014</v>
      </c>
      <c r="N2367" s="13"/>
      <c r="O2367" t="str">
        <f t="shared" si="81"/>
        <v/>
      </c>
    </row>
    <row r="2368" spans="1:15" hidden="1">
      <c r="A2368" s="41">
        <v>2.2025000000000001</v>
      </c>
      <c r="B2368" s="14">
        <v>45705</v>
      </c>
      <c r="C2368" s="8" t="s">
        <v>13</v>
      </c>
      <c r="D2368" s="8" t="s">
        <v>15</v>
      </c>
      <c r="E2368" s="8" t="s">
        <v>15</v>
      </c>
      <c r="F2368" s="9">
        <f t="shared" si="80"/>
        <v>-5500000</v>
      </c>
      <c r="G2368" s="9">
        <v>-55</v>
      </c>
      <c r="H2368" s="10">
        <v>-5916845</v>
      </c>
      <c r="I2368" s="11">
        <v>25195676600.191666</v>
      </c>
      <c r="J2368" s="11">
        <v>254480</v>
      </c>
      <c r="K2368" s="11">
        <v>99008.474537062444</v>
      </c>
      <c r="L2368" s="12">
        <v>471378.9004615657</v>
      </c>
      <c r="M2368" s="11">
        <v>2015</v>
      </c>
      <c r="N2368" s="13"/>
      <c r="O2368" t="str">
        <f t="shared" si="81"/>
        <v/>
      </c>
    </row>
    <row r="2369" spans="1:15" hidden="1">
      <c r="A2369" s="41">
        <v>2.2025000000000001</v>
      </c>
      <c r="B2369" s="14">
        <v>45705</v>
      </c>
      <c r="C2369" s="8" t="s">
        <v>13</v>
      </c>
      <c r="D2369" s="8" t="s">
        <v>15</v>
      </c>
      <c r="E2369" s="8" t="s">
        <v>15</v>
      </c>
      <c r="F2369" s="9">
        <f t="shared" si="80"/>
        <v>-26900000</v>
      </c>
      <c r="G2369" s="9">
        <v>-269</v>
      </c>
      <c r="H2369" s="10">
        <v>-28938751</v>
      </c>
      <c r="I2369" s="11">
        <v>25169043320.541195</v>
      </c>
      <c r="J2369" s="11">
        <v>254211</v>
      </c>
      <c r="K2369" s="11">
        <v>99008.474537062444</v>
      </c>
      <c r="L2369" s="12">
        <v>2305471.3495302014</v>
      </c>
      <c r="M2369" s="11">
        <v>2016</v>
      </c>
      <c r="N2369" s="13"/>
      <c r="O2369" t="str">
        <f t="shared" si="81"/>
        <v/>
      </c>
    </row>
    <row r="2370" spans="1:15" hidden="1">
      <c r="A2370" s="41">
        <v>2.2025000000000001</v>
      </c>
      <c r="B2370" s="14">
        <v>45705</v>
      </c>
      <c r="C2370" s="8" t="s">
        <v>13</v>
      </c>
      <c r="D2370" s="8" t="s">
        <v>15</v>
      </c>
      <c r="E2370" s="8" t="s">
        <v>15</v>
      </c>
      <c r="F2370" s="9">
        <f t="shared" si="80"/>
        <v>-1800000</v>
      </c>
      <c r="G2370" s="9">
        <v>-18</v>
      </c>
      <c r="H2370" s="10">
        <v>-1936422</v>
      </c>
      <c r="I2370" s="11">
        <v>25167261167.999527</v>
      </c>
      <c r="J2370" s="11">
        <v>254193</v>
      </c>
      <c r="K2370" s="11">
        <v>99008.474537062444</v>
      </c>
      <c r="L2370" s="12">
        <v>154269.45833287598</v>
      </c>
      <c r="M2370" s="11">
        <v>2017</v>
      </c>
      <c r="N2370" s="13"/>
      <c r="O2370" t="str">
        <f t="shared" si="81"/>
        <v/>
      </c>
    </row>
    <row r="2371" spans="1:15" hidden="1">
      <c r="A2371" s="41">
        <v>2.2025000000000001</v>
      </c>
      <c r="B2371" s="14">
        <v>45705</v>
      </c>
      <c r="C2371" s="8" t="s">
        <v>13</v>
      </c>
      <c r="D2371" s="8" t="s">
        <v>15</v>
      </c>
      <c r="E2371" s="8" t="s">
        <v>15</v>
      </c>
      <c r="F2371" s="9">
        <f t="shared" si="80"/>
        <v>-27900000</v>
      </c>
      <c r="G2371" s="9">
        <v>-279</v>
      </c>
      <c r="H2371" s="10">
        <v>-30014541</v>
      </c>
      <c r="I2371" s="11">
        <v>25139637803.603687</v>
      </c>
      <c r="J2371" s="11">
        <v>253914</v>
      </c>
      <c r="K2371" s="11">
        <v>99008.474537062444</v>
      </c>
      <c r="L2371" s="12">
        <v>2391176.6041595787</v>
      </c>
      <c r="M2371" s="11">
        <v>2018</v>
      </c>
      <c r="N2371" s="13"/>
      <c r="O2371" t="str">
        <f t="shared" si="81"/>
        <v/>
      </c>
    </row>
    <row r="2372" spans="1:15" hidden="1">
      <c r="A2372" s="41">
        <v>2.2025000000000001</v>
      </c>
      <c r="B2372" s="14">
        <v>45705</v>
      </c>
      <c r="C2372" s="8" t="s">
        <v>13</v>
      </c>
      <c r="D2372" s="8" t="s">
        <v>15</v>
      </c>
      <c r="E2372" s="8" t="s">
        <v>15</v>
      </c>
      <c r="F2372" s="9">
        <f t="shared" si="80"/>
        <v>-2700000</v>
      </c>
      <c r="G2372" s="9">
        <v>-27</v>
      </c>
      <c r="H2372" s="10">
        <v>-2904633</v>
      </c>
      <c r="I2372" s="11">
        <v>25136964574.791187</v>
      </c>
      <c r="J2372" s="11">
        <v>253887</v>
      </c>
      <c r="K2372" s="11">
        <v>99008.474537062444</v>
      </c>
      <c r="L2372" s="12">
        <v>231404.18749931408</v>
      </c>
      <c r="M2372" s="11">
        <v>2019</v>
      </c>
      <c r="N2372" s="13"/>
      <c r="O2372" t="str">
        <f t="shared" si="81"/>
        <v/>
      </c>
    </row>
    <row r="2373" spans="1:15" hidden="1">
      <c r="A2373" s="41">
        <v>2.2025000000000001</v>
      </c>
      <c r="B2373" s="14">
        <v>45705</v>
      </c>
      <c r="C2373" s="8" t="s">
        <v>13</v>
      </c>
      <c r="D2373" s="8" t="s">
        <v>15</v>
      </c>
      <c r="E2373" s="8" t="s">
        <v>15</v>
      </c>
      <c r="F2373" s="9">
        <f t="shared" si="80"/>
        <v>-2900000</v>
      </c>
      <c r="G2373" s="9">
        <v>-29</v>
      </c>
      <c r="H2373" s="10">
        <v>-3119791</v>
      </c>
      <c r="I2373" s="11">
        <v>25134093329.029613</v>
      </c>
      <c r="J2373" s="11">
        <v>253858</v>
      </c>
      <c r="K2373" s="11">
        <v>99008.474537062444</v>
      </c>
      <c r="L2373" s="12">
        <v>248545.23842518916</v>
      </c>
      <c r="M2373" s="11">
        <v>2020</v>
      </c>
      <c r="N2373" s="13"/>
      <c r="O2373" t="str">
        <f t="shared" si="81"/>
        <v/>
      </c>
    </row>
    <row r="2374" spans="1:15" hidden="1">
      <c r="A2374" s="41">
        <v>2.2025000000000001</v>
      </c>
      <c r="B2374" s="14">
        <v>45705</v>
      </c>
      <c r="C2374" s="8" t="s">
        <v>13</v>
      </c>
      <c r="D2374" s="8" t="s">
        <v>15</v>
      </c>
      <c r="E2374" s="8" t="s">
        <v>15</v>
      </c>
      <c r="F2374" s="9">
        <f t="shared" si="80"/>
        <v>900000</v>
      </c>
      <c r="G2374" s="9">
        <v>9</v>
      </c>
      <c r="H2374" s="10">
        <v>967743</v>
      </c>
      <c r="I2374" s="11">
        <v>25135061072.029613</v>
      </c>
      <c r="J2374" s="11">
        <v>253867</v>
      </c>
      <c r="K2374" s="11">
        <v>99008.776532710486</v>
      </c>
      <c r="L2374" s="12">
        <v>0</v>
      </c>
      <c r="M2374" s="11">
        <v>2021</v>
      </c>
      <c r="N2374" s="13"/>
      <c r="O2374" t="str">
        <f t="shared" si="81"/>
        <v/>
      </c>
    </row>
    <row r="2375" spans="1:15" hidden="1">
      <c r="A2375" s="41">
        <v>2.2025000000000001</v>
      </c>
      <c r="B2375" s="14">
        <v>45705</v>
      </c>
      <c r="C2375" s="8" t="s">
        <v>13</v>
      </c>
      <c r="D2375" s="8" t="s">
        <v>14</v>
      </c>
      <c r="E2375" s="8" t="s">
        <v>14</v>
      </c>
      <c r="F2375" s="9">
        <f t="shared" si="80"/>
        <v>-1800000</v>
      </c>
      <c r="G2375" s="9">
        <v>-18</v>
      </c>
      <c r="H2375" s="10">
        <v>-1897704</v>
      </c>
      <c r="I2375" s="11">
        <v>17715670675.508904</v>
      </c>
      <c r="J2375" s="11">
        <v>177228</v>
      </c>
      <c r="K2375" s="11">
        <v>99959.773148198336</v>
      </c>
      <c r="L2375" s="12">
        <v>98428.083332429873</v>
      </c>
      <c r="M2375" s="11">
        <v>341</v>
      </c>
      <c r="N2375" s="13"/>
      <c r="O2375" t="str">
        <f t="shared" si="81"/>
        <v/>
      </c>
    </row>
    <row r="2376" spans="1:15" hidden="1">
      <c r="A2376" s="41">
        <v>2.2025000000000001</v>
      </c>
      <c r="B2376" s="14">
        <v>45705</v>
      </c>
      <c r="C2376" s="8" t="s">
        <v>13</v>
      </c>
      <c r="D2376" s="8" t="s">
        <v>15</v>
      </c>
      <c r="E2376" s="8" t="s">
        <v>15</v>
      </c>
      <c r="F2376" s="9">
        <f t="shared" si="80"/>
        <v>-900000</v>
      </c>
      <c r="G2376" s="9">
        <v>-9</v>
      </c>
      <c r="H2376" s="10">
        <v>-968211</v>
      </c>
      <c r="I2376" s="11">
        <v>25134169993.040817</v>
      </c>
      <c r="J2376" s="11">
        <v>253858</v>
      </c>
      <c r="K2376" s="11">
        <v>99008.776532710486</v>
      </c>
      <c r="L2376" s="12">
        <v>77132.01120560558</v>
      </c>
      <c r="M2376" s="11">
        <v>2022</v>
      </c>
      <c r="N2376" s="13"/>
      <c r="O2376" t="str">
        <f t="shared" si="81"/>
        <v/>
      </c>
    </row>
    <row r="2377" spans="1:15" hidden="1">
      <c r="A2377" s="41">
        <v>2.2025000000000001</v>
      </c>
      <c r="B2377" s="14">
        <v>45705</v>
      </c>
      <c r="C2377" s="8" t="s">
        <v>13</v>
      </c>
      <c r="D2377" s="8" t="s">
        <v>14</v>
      </c>
      <c r="E2377" s="8" t="s">
        <v>14</v>
      </c>
      <c r="F2377" s="9">
        <f t="shared" si="80"/>
        <v>-4700000</v>
      </c>
      <c r="G2377" s="9">
        <v>-47</v>
      </c>
      <c r="H2377" s="10">
        <v>-4955116</v>
      </c>
      <c r="I2377" s="11">
        <v>17710972566.170937</v>
      </c>
      <c r="J2377" s="11">
        <v>177181</v>
      </c>
      <c r="K2377" s="11">
        <v>99959.773148198336</v>
      </c>
      <c r="L2377" s="12">
        <v>257006.66203467827</v>
      </c>
      <c r="M2377" s="11">
        <v>342</v>
      </c>
      <c r="N2377" s="13"/>
      <c r="O2377" t="str">
        <f t="shared" si="81"/>
        <v/>
      </c>
    </row>
    <row r="2378" spans="1:15" hidden="1">
      <c r="A2378" s="41">
        <v>2.2025000000000001</v>
      </c>
      <c r="B2378" s="14">
        <v>45705</v>
      </c>
      <c r="C2378" s="8" t="s">
        <v>13</v>
      </c>
      <c r="D2378" s="8" t="s">
        <v>15</v>
      </c>
      <c r="E2378" s="8" t="s">
        <v>15</v>
      </c>
      <c r="F2378" s="9">
        <f t="shared" ref="F2378:F2441" si="82">100000*G2378</f>
        <v>-399500000</v>
      </c>
      <c r="G2378" s="9">
        <v>-3995</v>
      </c>
      <c r="H2378" s="10">
        <v>-429778105</v>
      </c>
      <c r="I2378" s="11">
        <v>24738629930.792641</v>
      </c>
      <c r="J2378" s="11">
        <v>249863</v>
      </c>
      <c r="K2378" s="11">
        <v>99008.776532710486</v>
      </c>
      <c r="L2378" s="12">
        <v>34238042.751821637</v>
      </c>
      <c r="M2378" s="11">
        <v>2023</v>
      </c>
      <c r="N2378" s="13"/>
      <c r="O2378" t="str">
        <f t="shared" si="81"/>
        <v/>
      </c>
    </row>
    <row r="2379" spans="1:15" hidden="1">
      <c r="A2379" s="41">
        <v>2.2025000000000001</v>
      </c>
      <c r="B2379" s="14">
        <v>45705</v>
      </c>
      <c r="C2379" s="8" t="s">
        <v>13</v>
      </c>
      <c r="D2379" s="8" t="s">
        <v>15</v>
      </c>
      <c r="E2379" s="8" t="s">
        <v>15</v>
      </c>
      <c r="F2379" s="9">
        <f t="shared" si="82"/>
        <v>-10600000</v>
      </c>
      <c r="G2379" s="9">
        <v>-106</v>
      </c>
      <c r="H2379" s="10">
        <v>-11403374</v>
      </c>
      <c r="I2379" s="11">
        <v>24728135000.480175</v>
      </c>
      <c r="J2379" s="11">
        <v>249757</v>
      </c>
      <c r="K2379" s="11">
        <v>99008.776532710486</v>
      </c>
      <c r="L2379" s="12">
        <v>908443.68753268756</v>
      </c>
      <c r="M2379" s="11">
        <v>2024</v>
      </c>
      <c r="N2379" s="13"/>
      <c r="O2379" t="str">
        <f t="shared" si="81"/>
        <v/>
      </c>
    </row>
    <row r="2380" spans="1:15" hidden="1">
      <c r="A2380" s="41">
        <v>2.2025000000000001</v>
      </c>
      <c r="B2380" s="14">
        <v>45705</v>
      </c>
      <c r="C2380" s="8" t="s">
        <v>13</v>
      </c>
      <c r="D2380" s="8" t="s">
        <v>15</v>
      </c>
      <c r="E2380" s="8" t="s">
        <v>15</v>
      </c>
      <c r="F2380" s="9">
        <f t="shared" si="82"/>
        <v>-1000000</v>
      </c>
      <c r="G2380" s="9">
        <v>-10</v>
      </c>
      <c r="H2380" s="10">
        <v>-1075790</v>
      </c>
      <c r="I2380" s="11">
        <v>24727144912.714848</v>
      </c>
      <c r="J2380" s="11">
        <v>249747</v>
      </c>
      <c r="K2380" s="11">
        <v>99008.776532710486</v>
      </c>
      <c r="L2380" s="12">
        <v>85702.234672895167</v>
      </c>
      <c r="M2380" s="11">
        <v>2025</v>
      </c>
      <c r="N2380" s="13"/>
      <c r="O2380" t="str">
        <f t="shared" si="81"/>
        <v/>
      </c>
    </row>
    <row r="2381" spans="1:15" hidden="1">
      <c r="A2381" s="41">
        <v>2.2025000000000001</v>
      </c>
      <c r="B2381" s="14">
        <v>45705</v>
      </c>
      <c r="C2381" s="8" t="s">
        <v>13</v>
      </c>
      <c r="D2381" s="8" t="s">
        <v>15</v>
      </c>
      <c r="E2381" s="8" t="s">
        <v>15</v>
      </c>
      <c r="F2381" s="9">
        <f t="shared" si="82"/>
        <v>-1900000</v>
      </c>
      <c r="G2381" s="9">
        <v>-19</v>
      </c>
      <c r="H2381" s="10">
        <v>-2044001</v>
      </c>
      <c r="I2381" s="11">
        <v>24725263745.960728</v>
      </c>
      <c r="J2381" s="11">
        <v>249728</v>
      </c>
      <c r="K2381" s="11">
        <v>99008.776532710486</v>
      </c>
      <c r="L2381" s="12">
        <v>162834.24587850086</v>
      </c>
      <c r="M2381" s="11">
        <v>2026</v>
      </c>
      <c r="N2381" s="13"/>
      <c r="O2381" t="str">
        <f t="shared" si="81"/>
        <v/>
      </c>
    </row>
    <row r="2382" spans="1:15" hidden="1">
      <c r="A2382" s="41">
        <v>2.2025000000000001</v>
      </c>
      <c r="B2382" s="14">
        <v>45705</v>
      </c>
      <c r="C2382" s="8" t="s">
        <v>13</v>
      </c>
      <c r="D2382" s="8" t="s">
        <v>14</v>
      </c>
      <c r="E2382" s="8" t="s">
        <v>14</v>
      </c>
      <c r="F2382" s="9">
        <f t="shared" si="82"/>
        <v>-900000</v>
      </c>
      <c r="G2382" s="9">
        <v>-9</v>
      </c>
      <c r="H2382" s="10">
        <v>-948852</v>
      </c>
      <c r="I2382" s="11">
        <v>17710072928.212605</v>
      </c>
      <c r="J2382" s="11">
        <v>177172</v>
      </c>
      <c r="K2382" s="11">
        <v>99959.773148198336</v>
      </c>
      <c r="L2382" s="12">
        <v>49214.041666214936</v>
      </c>
      <c r="M2382" s="11">
        <v>343</v>
      </c>
      <c r="N2382" s="13"/>
      <c r="O2382" t="str">
        <f t="shared" si="81"/>
        <v/>
      </c>
    </row>
    <row r="2383" spans="1:15" hidden="1">
      <c r="A2383" s="41">
        <v>2.2025000000000001</v>
      </c>
      <c r="B2383" s="14">
        <v>45705</v>
      </c>
      <c r="C2383" s="8" t="s">
        <v>13</v>
      </c>
      <c r="D2383" s="8" t="s">
        <v>15</v>
      </c>
      <c r="E2383" s="8" t="s">
        <v>15</v>
      </c>
      <c r="F2383" s="9">
        <f t="shared" si="82"/>
        <v>-900000</v>
      </c>
      <c r="G2383" s="9">
        <v>-9</v>
      </c>
      <c r="H2383" s="10">
        <v>-968211</v>
      </c>
      <c r="I2383" s="11">
        <v>24724372666.971931</v>
      </c>
      <c r="J2383" s="11">
        <v>249719</v>
      </c>
      <c r="K2383" s="11">
        <v>99008.776532710486</v>
      </c>
      <c r="L2383" s="12">
        <v>77132.01120560558</v>
      </c>
      <c r="M2383" s="11">
        <v>2027</v>
      </c>
      <c r="N2383" s="13"/>
      <c r="O2383" t="str">
        <f t="shared" si="81"/>
        <v/>
      </c>
    </row>
    <row r="2384" spans="1:15" hidden="1">
      <c r="A2384" s="41">
        <v>2.2025000000000001</v>
      </c>
      <c r="B2384" s="14">
        <v>45705</v>
      </c>
      <c r="C2384" s="8" t="s">
        <v>13</v>
      </c>
      <c r="D2384" s="8" t="s">
        <v>15</v>
      </c>
      <c r="E2384" s="8" t="s">
        <v>15</v>
      </c>
      <c r="F2384" s="9">
        <f t="shared" si="82"/>
        <v>-3300000</v>
      </c>
      <c r="G2384" s="9">
        <v>-33</v>
      </c>
      <c r="H2384" s="10">
        <v>-3550107</v>
      </c>
      <c r="I2384" s="11">
        <v>24721105377.346352</v>
      </c>
      <c r="J2384" s="11">
        <v>249686</v>
      </c>
      <c r="K2384" s="11">
        <v>99008.776532710486</v>
      </c>
      <c r="L2384" s="12">
        <v>282817.37442055391</v>
      </c>
      <c r="M2384" s="11">
        <v>2028</v>
      </c>
      <c r="N2384" s="13"/>
      <c r="O2384" t="str">
        <f t="shared" ref="O2384:O2447" si="83">IF(M2384=_xlfn.MAXIFS(M:M,D:D,D2384),"X","")</f>
        <v/>
      </c>
    </row>
    <row r="2385" spans="1:15" hidden="1">
      <c r="A2385" s="41">
        <v>2.2025000000000001</v>
      </c>
      <c r="B2385" s="14">
        <v>45705</v>
      </c>
      <c r="C2385" s="8" t="s">
        <v>13</v>
      </c>
      <c r="D2385" s="8" t="s">
        <v>15</v>
      </c>
      <c r="E2385" s="8" t="s">
        <v>15</v>
      </c>
      <c r="F2385" s="9">
        <f t="shared" si="82"/>
        <v>-4600000</v>
      </c>
      <c r="G2385" s="9">
        <v>-46</v>
      </c>
      <c r="H2385" s="10">
        <v>-4948634</v>
      </c>
      <c r="I2385" s="11">
        <v>24716550973.625847</v>
      </c>
      <c r="J2385" s="11">
        <v>249640</v>
      </c>
      <c r="K2385" s="11">
        <v>99008.776532710486</v>
      </c>
      <c r="L2385" s="12">
        <v>394230.27949531749</v>
      </c>
      <c r="M2385" s="11">
        <v>2029</v>
      </c>
      <c r="N2385" s="13"/>
      <c r="O2385" t="str">
        <f t="shared" si="83"/>
        <v/>
      </c>
    </row>
    <row r="2386" spans="1:15" hidden="1">
      <c r="A2386" s="41">
        <v>2.2025000000000001</v>
      </c>
      <c r="B2386" s="14">
        <v>45705</v>
      </c>
      <c r="C2386" s="8" t="s">
        <v>13</v>
      </c>
      <c r="D2386" s="8" t="s">
        <v>15</v>
      </c>
      <c r="E2386" s="8" t="s">
        <v>15</v>
      </c>
      <c r="F2386" s="9">
        <f t="shared" si="82"/>
        <v>-1800000</v>
      </c>
      <c r="G2386" s="9">
        <v>-18</v>
      </c>
      <c r="H2386" s="10">
        <v>-1936422</v>
      </c>
      <c r="I2386" s="11">
        <v>24714768815.648258</v>
      </c>
      <c r="J2386" s="11">
        <v>249622</v>
      </c>
      <c r="K2386" s="11">
        <v>99008.776532710486</v>
      </c>
      <c r="L2386" s="12">
        <v>154264.02241121116</v>
      </c>
      <c r="M2386" s="11">
        <v>2030</v>
      </c>
      <c r="N2386" s="13"/>
      <c r="O2386" t="str">
        <f t="shared" si="83"/>
        <v/>
      </c>
    </row>
    <row r="2387" spans="1:15" hidden="1">
      <c r="A2387" s="41">
        <v>2.2025000000000001</v>
      </c>
      <c r="B2387" s="14">
        <v>45705</v>
      </c>
      <c r="C2387" s="8" t="s">
        <v>13</v>
      </c>
      <c r="D2387" s="8" t="s">
        <v>15</v>
      </c>
      <c r="E2387" s="8" t="s">
        <v>15</v>
      </c>
      <c r="F2387" s="9">
        <f t="shared" si="82"/>
        <v>-2100000</v>
      </c>
      <c r="G2387" s="9">
        <v>-21</v>
      </c>
      <c r="H2387" s="10">
        <v>-2259159</v>
      </c>
      <c r="I2387" s="11">
        <v>24712689631.341072</v>
      </c>
      <c r="J2387" s="11">
        <v>249601</v>
      </c>
      <c r="K2387" s="11">
        <v>99008.776532710486</v>
      </c>
      <c r="L2387" s="12">
        <v>179974.6928130798</v>
      </c>
      <c r="M2387" s="11">
        <v>2031</v>
      </c>
      <c r="N2387" s="13"/>
      <c r="O2387" t="str">
        <f t="shared" si="83"/>
        <v/>
      </c>
    </row>
    <row r="2388" spans="1:15" hidden="1">
      <c r="A2388" s="41">
        <v>2.2025000000000001</v>
      </c>
      <c r="B2388" s="14">
        <v>45705</v>
      </c>
      <c r="C2388" s="8" t="s">
        <v>13</v>
      </c>
      <c r="D2388" s="8" t="s">
        <v>15</v>
      </c>
      <c r="E2388" s="8" t="s">
        <v>15</v>
      </c>
      <c r="F2388" s="9">
        <f t="shared" si="82"/>
        <v>-6700000</v>
      </c>
      <c r="G2388" s="9">
        <v>-67</v>
      </c>
      <c r="H2388" s="10">
        <v>-7207793</v>
      </c>
      <c r="I2388" s="11">
        <v>24706056043.313381</v>
      </c>
      <c r="J2388" s="11">
        <v>249534</v>
      </c>
      <c r="K2388" s="11">
        <v>99008.776532710486</v>
      </c>
      <c r="L2388" s="12">
        <v>574204.97230839729</v>
      </c>
      <c r="M2388" s="11">
        <v>2032</v>
      </c>
      <c r="N2388" s="13"/>
      <c r="O2388" t="str">
        <f t="shared" si="83"/>
        <v/>
      </c>
    </row>
    <row r="2389" spans="1:15" hidden="1">
      <c r="A2389" s="41">
        <v>2.2025000000000001</v>
      </c>
      <c r="B2389" s="14">
        <v>45705</v>
      </c>
      <c r="C2389" s="8" t="s">
        <v>13</v>
      </c>
      <c r="D2389" s="8" t="s">
        <v>15</v>
      </c>
      <c r="E2389" s="8" t="s">
        <v>15</v>
      </c>
      <c r="F2389" s="9">
        <f t="shared" si="82"/>
        <v>-4600000</v>
      </c>
      <c r="G2389" s="9">
        <v>-46</v>
      </c>
      <c r="H2389" s="10">
        <v>-4948634</v>
      </c>
      <c r="I2389" s="11">
        <v>24701501639.592876</v>
      </c>
      <c r="J2389" s="11">
        <v>249488</v>
      </c>
      <c r="K2389" s="11">
        <v>99008.776532710486</v>
      </c>
      <c r="L2389" s="12">
        <v>394230.27949531749</v>
      </c>
      <c r="M2389" s="11">
        <v>2033</v>
      </c>
      <c r="N2389" s="13"/>
      <c r="O2389" t="str">
        <f t="shared" si="83"/>
        <v/>
      </c>
    </row>
    <row r="2390" spans="1:15" hidden="1">
      <c r="A2390" s="41">
        <v>2.2025000000000001</v>
      </c>
      <c r="B2390" s="14">
        <v>45705</v>
      </c>
      <c r="C2390" s="8" t="s">
        <v>13</v>
      </c>
      <c r="D2390" s="8" t="s">
        <v>15</v>
      </c>
      <c r="E2390" s="8" t="s">
        <v>15</v>
      </c>
      <c r="F2390" s="9">
        <f t="shared" si="82"/>
        <v>-472300000</v>
      </c>
      <c r="G2390" s="9">
        <v>-4723</v>
      </c>
      <c r="H2390" s="10">
        <v>-508095617</v>
      </c>
      <c r="I2390" s="11">
        <v>24233883188.028885</v>
      </c>
      <c r="J2390" s="11">
        <v>244765</v>
      </c>
      <c r="K2390" s="11">
        <v>99008.776532710486</v>
      </c>
      <c r="L2390" s="12">
        <v>40477165.436008394</v>
      </c>
      <c r="M2390" s="11">
        <v>2034</v>
      </c>
      <c r="N2390" s="13"/>
      <c r="O2390" t="str">
        <f t="shared" si="83"/>
        <v/>
      </c>
    </row>
    <row r="2391" spans="1:15" hidden="1">
      <c r="A2391" s="41">
        <v>2.2025000000000001</v>
      </c>
      <c r="B2391" s="14">
        <v>45705</v>
      </c>
      <c r="C2391" s="8" t="s">
        <v>13</v>
      </c>
      <c r="D2391" s="8" t="s">
        <v>14</v>
      </c>
      <c r="E2391" s="8" t="s">
        <v>14</v>
      </c>
      <c r="F2391" s="9">
        <f t="shared" si="82"/>
        <v>-900000</v>
      </c>
      <c r="G2391" s="9">
        <v>-9</v>
      </c>
      <c r="H2391" s="10">
        <v>-948852</v>
      </c>
      <c r="I2391" s="11">
        <v>17709173290.254272</v>
      </c>
      <c r="J2391" s="11">
        <v>177163</v>
      </c>
      <c r="K2391" s="11">
        <v>99959.773148198336</v>
      </c>
      <c r="L2391" s="12">
        <v>49214.041666214936</v>
      </c>
      <c r="M2391" s="11">
        <v>344</v>
      </c>
      <c r="N2391" s="13"/>
      <c r="O2391" t="str">
        <f t="shared" si="83"/>
        <v/>
      </c>
    </row>
    <row r="2392" spans="1:15" hidden="1">
      <c r="A2392" s="41">
        <v>2.2025000000000001</v>
      </c>
      <c r="B2392" s="14">
        <v>45705</v>
      </c>
      <c r="C2392" s="8" t="s">
        <v>13</v>
      </c>
      <c r="D2392" s="8" t="s">
        <v>15</v>
      </c>
      <c r="E2392" s="8" t="s">
        <v>15</v>
      </c>
      <c r="F2392" s="9">
        <f t="shared" si="82"/>
        <v>-900000</v>
      </c>
      <c r="G2392" s="9">
        <v>-9</v>
      </c>
      <c r="H2392" s="10">
        <v>-968211</v>
      </c>
      <c r="I2392" s="11">
        <v>24232992109.040089</v>
      </c>
      <c r="J2392" s="11">
        <v>244756</v>
      </c>
      <c r="K2392" s="11">
        <v>99008.776532710486</v>
      </c>
      <c r="L2392" s="12">
        <v>77132.01120560558</v>
      </c>
      <c r="M2392" s="11">
        <v>2035</v>
      </c>
      <c r="N2392" s="13"/>
      <c r="O2392" t="str">
        <f t="shared" si="83"/>
        <v/>
      </c>
    </row>
    <row r="2393" spans="1:15" hidden="1">
      <c r="A2393" s="41">
        <v>2.2025000000000001</v>
      </c>
      <c r="B2393" s="14">
        <v>45705</v>
      </c>
      <c r="C2393" s="8" t="s">
        <v>13</v>
      </c>
      <c r="D2393" s="8" t="s">
        <v>15</v>
      </c>
      <c r="E2393" s="8" t="s">
        <v>15</v>
      </c>
      <c r="F2393" s="9">
        <f t="shared" si="82"/>
        <v>-4600000</v>
      </c>
      <c r="G2393" s="9">
        <v>-46</v>
      </c>
      <c r="H2393" s="10">
        <v>-4948634</v>
      </c>
      <c r="I2393" s="11">
        <v>24228437705.319584</v>
      </c>
      <c r="J2393" s="11">
        <v>244710</v>
      </c>
      <c r="K2393" s="11">
        <v>99008.776532710486</v>
      </c>
      <c r="L2393" s="12">
        <v>394230.27949531749</v>
      </c>
      <c r="M2393" s="11">
        <v>2036</v>
      </c>
      <c r="N2393" s="13"/>
      <c r="O2393" t="str">
        <f t="shared" si="83"/>
        <v/>
      </c>
    </row>
    <row r="2394" spans="1:15" hidden="1">
      <c r="A2394" s="41">
        <v>2.2025000000000001</v>
      </c>
      <c r="B2394" s="14">
        <v>45705</v>
      </c>
      <c r="C2394" s="8" t="s">
        <v>13</v>
      </c>
      <c r="D2394" s="8" t="s">
        <v>15</v>
      </c>
      <c r="E2394" s="8" t="s">
        <v>15</v>
      </c>
      <c r="F2394" s="9">
        <f t="shared" si="82"/>
        <v>-46400000</v>
      </c>
      <c r="G2394" s="9">
        <v>-464</v>
      </c>
      <c r="H2394" s="10">
        <v>-49916656</v>
      </c>
      <c r="I2394" s="11">
        <v>24182497633.008408</v>
      </c>
      <c r="J2394" s="11">
        <v>244246</v>
      </c>
      <c r="K2394" s="11">
        <v>99008.776532710486</v>
      </c>
      <c r="L2394" s="12">
        <v>3976583.6888223365</v>
      </c>
      <c r="M2394" s="11">
        <v>2037</v>
      </c>
      <c r="N2394" s="13"/>
      <c r="O2394" t="str">
        <f t="shared" si="83"/>
        <v/>
      </c>
    </row>
    <row r="2395" spans="1:15" hidden="1">
      <c r="A2395" s="41">
        <v>2.2025000000000001</v>
      </c>
      <c r="B2395" s="14">
        <v>45705</v>
      </c>
      <c r="C2395" s="8" t="s">
        <v>13</v>
      </c>
      <c r="D2395" s="8" t="s">
        <v>15</v>
      </c>
      <c r="E2395" s="8" t="s">
        <v>15</v>
      </c>
      <c r="F2395" s="9">
        <f t="shared" si="82"/>
        <v>-154700000</v>
      </c>
      <c r="G2395" s="9">
        <v>-1547</v>
      </c>
      <c r="H2395" s="10">
        <v>-166424713</v>
      </c>
      <c r="I2395" s="11">
        <v>24029331055.712303</v>
      </c>
      <c r="J2395" s="11">
        <v>242699</v>
      </c>
      <c r="K2395" s="11">
        <v>99008.776532710486</v>
      </c>
      <c r="L2395" s="12">
        <v>13258135.70389688</v>
      </c>
      <c r="M2395" s="11">
        <v>2038</v>
      </c>
      <c r="N2395" s="13"/>
      <c r="O2395" t="str">
        <f t="shared" si="83"/>
        <v/>
      </c>
    </row>
    <row r="2396" spans="1:15" hidden="1">
      <c r="A2396" s="41">
        <v>2.2025000000000001</v>
      </c>
      <c r="B2396" s="14">
        <v>45705</v>
      </c>
      <c r="C2396" s="8" t="s">
        <v>13</v>
      </c>
      <c r="D2396" s="8" t="s">
        <v>15</v>
      </c>
      <c r="E2396" s="8" t="s">
        <v>15</v>
      </c>
      <c r="F2396" s="9">
        <f t="shared" si="82"/>
        <v>-900000</v>
      </c>
      <c r="G2396" s="9">
        <v>-9</v>
      </c>
      <c r="H2396" s="10">
        <v>-968211</v>
      </c>
      <c r="I2396" s="11">
        <v>24028439976.723507</v>
      </c>
      <c r="J2396" s="11">
        <v>242690</v>
      </c>
      <c r="K2396" s="11">
        <v>99008.776532710486</v>
      </c>
      <c r="L2396" s="12">
        <v>77132.01120560558</v>
      </c>
      <c r="M2396" s="11">
        <v>2039</v>
      </c>
      <c r="N2396" s="13"/>
      <c r="O2396" t="str">
        <f t="shared" si="83"/>
        <v/>
      </c>
    </row>
    <row r="2397" spans="1:15" hidden="1">
      <c r="A2397" s="41">
        <v>2.2025000000000001</v>
      </c>
      <c r="B2397" s="14">
        <v>45705</v>
      </c>
      <c r="C2397" s="8" t="s">
        <v>13</v>
      </c>
      <c r="D2397" s="8" t="s">
        <v>15</v>
      </c>
      <c r="E2397" s="8" t="s">
        <v>15</v>
      </c>
      <c r="F2397" s="9">
        <f t="shared" si="82"/>
        <v>-46400000</v>
      </c>
      <c r="G2397" s="9">
        <v>-464</v>
      </c>
      <c r="H2397" s="10">
        <v>-49916656</v>
      </c>
      <c r="I2397" s="11">
        <v>23982499904.412331</v>
      </c>
      <c r="J2397" s="11">
        <v>242226</v>
      </c>
      <c r="K2397" s="11">
        <v>99008.776532710486</v>
      </c>
      <c r="L2397" s="12">
        <v>3976583.6888223365</v>
      </c>
      <c r="M2397" s="11">
        <v>2040</v>
      </c>
      <c r="N2397" s="13"/>
      <c r="O2397" t="str">
        <f t="shared" si="83"/>
        <v/>
      </c>
    </row>
    <row r="2398" spans="1:15" hidden="1">
      <c r="A2398" s="41">
        <v>2.2025000000000001</v>
      </c>
      <c r="B2398" s="14">
        <v>45705</v>
      </c>
      <c r="C2398" s="8" t="s">
        <v>13</v>
      </c>
      <c r="D2398" s="8" t="s">
        <v>15</v>
      </c>
      <c r="E2398" s="8" t="s">
        <v>15</v>
      </c>
      <c r="F2398" s="9">
        <f t="shared" si="82"/>
        <v>-900000</v>
      </c>
      <c r="G2398" s="9">
        <v>-9</v>
      </c>
      <c r="H2398" s="10">
        <v>-968211</v>
      </c>
      <c r="I2398" s="11">
        <v>23981608825.423534</v>
      </c>
      <c r="J2398" s="11">
        <v>242217</v>
      </c>
      <c r="K2398" s="11">
        <v>99008.776532710486</v>
      </c>
      <c r="L2398" s="12">
        <v>77132.01120560558</v>
      </c>
      <c r="M2398" s="11">
        <v>2041</v>
      </c>
      <c r="N2398" s="13"/>
      <c r="O2398" t="str">
        <f t="shared" si="83"/>
        <v/>
      </c>
    </row>
    <row r="2399" spans="1:15" hidden="1">
      <c r="A2399" s="41">
        <v>2.2025000000000001</v>
      </c>
      <c r="B2399" s="14">
        <v>45705</v>
      </c>
      <c r="C2399" s="8" t="s">
        <v>13</v>
      </c>
      <c r="D2399" s="8" t="s">
        <v>15</v>
      </c>
      <c r="E2399" s="8" t="s">
        <v>15</v>
      </c>
      <c r="F2399" s="9">
        <f t="shared" si="82"/>
        <v>-6500000</v>
      </c>
      <c r="G2399" s="9">
        <v>-65</v>
      </c>
      <c r="H2399" s="10">
        <v>-6992635</v>
      </c>
      <c r="I2399" s="11">
        <v>23975173254.94891</v>
      </c>
      <c r="J2399" s="11">
        <v>242152</v>
      </c>
      <c r="K2399" s="11">
        <v>99008.776532710486</v>
      </c>
      <c r="L2399" s="12">
        <v>557064.52537381835</v>
      </c>
      <c r="M2399" s="11">
        <v>2042</v>
      </c>
      <c r="N2399" s="13"/>
      <c r="O2399" t="str">
        <f t="shared" si="83"/>
        <v/>
      </c>
    </row>
    <row r="2400" spans="1:15" hidden="1">
      <c r="A2400" s="41">
        <v>2.2025000000000001</v>
      </c>
      <c r="B2400" s="14">
        <v>45705</v>
      </c>
      <c r="C2400" s="8" t="s">
        <v>13</v>
      </c>
      <c r="D2400" s="8" t="s">
        <v>15</v>
      </c>
      <c r="E2400" s="8" t="s">
        <v>15</v>
      </c>
      <c r="F2400" s="9">
        <f t="shared" si="82"/>
        <v>-6500000</v>
      </c>
      <c r="G2400" s="9">
        <v>-65</v>
      </c>
      <c r="H2400" s="10">
        <v>-6992635</v>
      </c>
      <c r="I2400" s="11">
        <v>23968737684.474285</v>
      </c>
      <c r="J2400" s="11">
        <v>242087</v>
      </c>
      <c r="K2400" s="11">
        <v>99008.776532710486</v>
      </c>
      <c r="L2400" s="12">
        <v>557064.52537381835</v>
      </c>
      <c r="M2400" s="11">
        <v>2043</v>
      </c>
      <c r="N2400" s="13"/>
      <c r="O2400" t="str">
        <f t="shared" si="83"/>
        <v/>
      </c>
    </row>
    <row r="2401" spans="1:15" hidden="1">
      <c r="A2401" s="41">
        <v>2.2025000000000001</v>
      </c>
      <c r="B2401" s="14">
        <v>45705</v>
      </c>
      <c r="C2401" s="8" t="s">
        <v>13</v>
      </c>
      <c r="D2401" s="8" t="s">
        <v>15</v>
      </c>
      <c r="E2401" s="8" t="s">
        <v>15</v>
      </c>
      <c r="F2401" s="9">
        <f t="shared" si="82"/>
        <v>-900000</v>
      </c>
      <c r="G2401" s="9">
        <v>-9</v>
      </c>
      <c r="H2401" s="10">
        <v>-968211</v>
      </c>
      <c r="I2401" s="11">
        <v>23967846605.485489</v>
      </c>
      <c r="J2401" s="11">
        <v>242078</v>
      </c>
      <c r="K2401" s="11">
        <v>99008.776532710486</v>
      </c>
      <c r="L2401" s="12">
        <v>77132.01120560558</v>
      </c>
      <c r="M2401" s="11">
        <v>2044</v>
      </c>
      <c r="N2401" s="13"/>
      <c r="O2401" t="str">
        <f t="shared" si="83"/>
        <v/>
      </c>
    </row>
    <row r="2402" spans="1:15" hidden="1">
      <c r="A2402" s="41">
        <v>2.2025000000000001</v>
      </c>
      <c r="B2402" s="14">
        <v>45705</v>
      </c>
      <c r="C2402" s="8" t="s">
        <v>13</v>
      </c>
      <c r="D2402" s="8" t="s">
        <v>15</v>
      </c>
      <c r="E2402" s="8" t="s">
        <v>15</v>
      </c>
      <c r="F2402" s="9">
        <f t="shared" si="82"/>
        <v>-900000</v>
      </c>
      <c r="G2402" s="9">
        <v>-9</v>
      </c>
      <c r="H2402" s="10">
        <v>-968211</v>
      </c>
      <c r="I2402" s="11">
        <v>23966955526.496693</v>
      </c>
      <c r="J2402" s="11">
        <v>242069</v>
      </c>
      <c r="K2402" s="11">
        <v>99008.776532710486</v>
      </c>
      <c r="L2402" s="12">
        <v>77132.01120560558</v>
      </c>
      <c r="M2402" s="11">
        <v>2045</v>
      </c>
      <c r="N2402" s="13"/>
      <c r="O2402" t="str">
        <f t="shared" si="83"/>
        <v/>
      </c>
    </row>
    <row r="2403" spans="1:15" hidden="1">
      <c r="A2403" s="41">
        <v>2.2025000000000001</v>
      </c>
      <c r="B2403" s="14">
        <v>45705</v>
      </c>
      <c r="C2403" s="8" t="s">
        <v>13</v>
      </c>
      <c r="D2403" s="8" t="s">
        <v>15</v>
      </c>
      <c r="E2403" s="8" t="s">
        <v>15</v>
      </c>
      <c r="F2403" s="9">
        <f t="shared" si="82"/>
        <v>-100300000</v>
      </c>
      <c r="G2403" s="9">
        <v>-1003</v>
      </c>
      <c r="H2403" s="10">
        <v>-107901737</v>
      </c>
      <c r="I2403" s="11">
        <v>23867649723.634384</v>
      </c>
      <c r="J2403" s="11">
        <v>241066</v>
      </c>
      <c r="K2403" s="11">
        <v>99008.776532710486</v>
      </c>
      <c r="L2403" s="12">
        <v>8595934.1376913786</v>
      </c>
      <c r="M2403" s="11">
        <v>2046</v>
      </c>
      <c r="N2403" s="13"/>
      <c r="O2403" t="str">
        <f t="shared" si="83"/>
        <v/>
      </c>
    </row>
    <row r="2404" spans="1:15" hidden="1">
      <c r="A2404" s="41">
        <v>2.2025000000000001</v>
      </c>
      <c r="B2404" s="14">
        <v>45705</v>
      </c>
      <c r="C2404" s="8" t="s">
        <v>13</v>
      </c>
      <c r="D2404" s="8" t="s">
        <v>15</v>
      </c>
      <c r="E2404" s="8" t="s">
        <v>15</v>
      </c>
      <c r="F2404" s="9">
        <f t="shared" si="82"/>
        <v>-1000000</v>
      </c>
      <c r="G2404" s="9">
        <v>-10</v>
      </c>
      <c r="H2404" s="10">
        <v>-1075790</v>
      </c>
      <c r="I2404" s="11">
        <v>23866659635.869057</v>
      </c>
      <c r="J2404" s="11">
        <v>241056</v>
      </c>
      <c r="K2404" s="11">
        <v>99008.776532710486</v>
      </c>
      <c r="L2404" s="12">
        <v>85702.234672895167</v>
      </c>
      <c r="M2404" s="11">
        <v>2047</v>
      </c>
      <c r="N2404" s="13"/>
      <c r="O2404" t="str">
        <f t="shared" si="83"/>
        <v/>
      </c>
    </row>
    <row r="2405" spans="1:15" hidden="1">
      <c r="A2405" s="41">
        <v>2.2025000000000001</v>
      </c>
      <c r="B2405" s="14">
        <v>45705</v>
      </c>
      <c r="C2405" s="8" t="s">
        <v>13</v>
      </c>
      <c r="D2405" s="8" t="s">
        <v>15</v>
      </c>
      <c r="E2405" s="8" t="s">
        <v>15</v>
      </c>
      <c r="F2405" s="9">
        <f t="shared" si="82"/>
        <v>-4600000</v>
      </c>
      <c r="G2405" s="9">
        <v>-46</v>
      </c>
      <c r="H2405" s="10">
        <v>-4948634</v>
      </c>
      <c r="I2405" s="11">
        <v>23862105232.148552</v>
      </c>
      <c r="J2405" s="11">
        <v>241010</v>
      </c>
      <c r="K2405" s="11">
        <v>99008.776532710486</v>
      </c>
      <c r="L2405" s="12">
        <v>394230.27949531749</v>
      </c>
      <c r="M2405" s="11">
        <v>2048</v>
      </c>
      <c r="N2405" s="13"/>
      <c r="O2405" t="str">
        <f t="shared" si="83"/>
        <v/>
      </c>
    </row>
    <row r="2406" spans="1:15" hidden="1">
      <c r="A2406" s="41">
        <v>2.2025000000000001</v>
      </c>
      <c r="B2406" s="14">
        <v>45705</v>
      </c>
      <c r="C2406" s="8" t="s">
        <v>13</v>
      </c>
      <c r="D2406" s="8" t="s">
        <v>15</v>
      </c>
      <c r="E2406" s="8" t="s">
        <v>15</v>
      </c>
      <c r="F2406" s="9">
        <f t="shared" si="82"/>
        <v>-900000</v>
      </c>
      <c r="G2406" s="9">
        <v>-9</v>
      </c>
      <c r="H2406" s="10">
        <v>-968211</v>
      </c>
      <c r="I2406" s="11">
        <v>23861214153.159756</v>
      </c>
      <c r="J2406" s="11">
        <v>241001</v>
      </c>
      <c r="K2406" s="11">
        <v>99008.776532710486</v>
      </c>
      <c r="L2406" s="12">
        <v>77132.01120560558</v>
      </c>
      <c r="M2406" s="11">
        <v>2049</v>
      </c>
      <c r="N2406" s="13"/>
      <c r="O2406" t="str">
        <f t="shared" si="83"/>
        <v/>
      </c>
    </row>
    <row r="2407" spans="1:15" hidden="1">
      <c r="A2407" s="41">
        <v>2.2025000000000001</v>
      </c>
      <c r="B2407" s="14">
        <v>45705</v>
      </c>
      <c r="C2407" s="8" t="s">
        <v>13</v>
      </c>
      <c r="D2407" s="8" t="s">
        <v>15</v>
      </c>
      <c r="E2407" s="8" t="s">
        <v>15</v>
      </c>
      <c r="F2407" s="9">
        <f t="shared" si="82"/>
        <v>-2500000</v>
      </c>
      <c r="G2407" s="9">
        <v>-25</v>
      </c>
      <c r="H2407" s="10">
        <v>-2689475</v>
      </c>
      <c r="I2407" s="11">
        <v>23858738933.746437</v>
      </c>
      <c r="J2407" s="11">
        <v>240976</v>
      </c>
      <c r="K2407" s="11">
        <v>99008.776532710486</v>
      </c>
      <c r="L2407" s="12">
        <v>214255.58668223768</v>
      </c>
      <c r="M2407" s="11">
        <v>2050</v>
      </c>
      <c r="N2407" s="13"/>
      <c r="O2407" t="str">
        <f t="shared" si="83"/>
        <v/>
      </c>
    </row>
    <row r="2408" spans="1:15" hidden="1">
      <c r="A2408" s="41">
        <v>2.2025000000000001</v>
      </c>
      <c r="B2408" s="14">
        <v>45705</v>
      </c>
      <c r="C2408" s="8" t="s">
        <v>13</v>
      </c>
      <c r="D2408" s="8" t="s">
        <v>15</v>
      </c>
      <c r="E2408" s="8" t="s">
        <v>15</v>
      </c>
      <c r="F2408" s="9">
        <f t="shared" si="82"/>
        <v>-278700000</v>
      </c>
      <c r="G2408" s="9">
        <v>-2787</v>
      </c>
      <c r="H2408" s="10">
        <v>-299822673</v>
      </c>
      <c r="I2408" s="11">
        <v>23582801473.549774</v>
      </c>
      <c r="J2408" s="11">
        <v>238189</v>
      </c>
      <c r="K2408" s="11">
        <v>99008.776532710486</v>
      </c>
      <c r="L2408" s="12">
        <v>23885212.803335845</v>
      </c>
      <c r="M2408" s="11">
        <v>2051</v>
      </c>
      <c r="N2408" s="13"/>
      <c r="O2408" t="str">
        <f t="shared" si="83"/>
        <v/>
      </c>
    </row>
    <row r="2409" spans="1:15" hidden="1">
      <c r="A2409" s="41">
        <v>2.2025000000000001</v>
      </c>
      <c r="B2409" s="14">
        <v>45705</v>
      </c>
      <c r="C2409" s="8" t="s">
        <v>13</v>
      </c>
      <c r="D2409" s="8" t="s">
        <v>15</v>
      </c>
      <c r="E2409" s="8" t="s">
        <v>15</v>
      </c>
      <c r="F2409" s="9">
        <f t="shared" si="82"/>
        <v>-92900000</v>
      </c>
      <c r="G2409" s="9">
        <v>-929</v>
      </c>
      <c r="H2409" s="10">
        <v>-99940891</v>
      </c>
      <c r="I2409" s="11">
        <v>23490822320.150887</v>
      </c>
      <c r="J2409" s="11">
        <v>237260</v>
      </c>
      <c r="K2409" s="11">
        <v>99008.776532710486</v>
      </c>
      <c r="L2409" s="12">
        <v>7961737.6011119634</v>
      </c>
      <c r="M2409" s="11">
        <v>2052</v>
      </c>
      <c r="N2409" s="13"/>
      <c r="O2409" t="str">
        <f t="shared" si="83"/>
        <v/>
      </c>
    </row>
    <row r="2410" spans="1:15" hidden="1">
      <c r="A2410" s="41">
        <v>2.2025000000000001</v>
      </c>
      <c r="B2410" s="14">
        <v>45705</v>
      </c>
      <c r="C2410" s="8" t="s">
        <v>13</v>
      </c>
      <c r="D2410" s="8" t="s">
        <v>15</v>
      </c>
      <c r="E2410" s="8" t="s">
        <v>15</v>
      </c>
      <c r="F2410" s="9">
        <f t="shared" si="82"/>
        <v>-4700000</v>
      </c>
      <c r="G2410" s="9">
        <v>-47</v>
      </c>
      <c r="H2410" s="10">
        <v>-5056213</v>
      </c>
      <c r="I2410" s="11">
        <v>23486168907.653851</v>
      </c>
      <c r="J2410" s="11">
        <v>237213</v>
      </c>
      <c r="K2410" s="11">
        <v>99008.776532710486</v>
      </c>
      <c r="L2410" s="12">
        <v>402800.50296260696</v>
      </c>
      <c r="M2410" s="11">
        <v>2053</v>
      </c>
      <c r="N2410" s="13"/>
      <c r="O2410" t="str">
        <f t="shared" si="83"/>
        <v/>
      </c>
    </row>
    <row r="2411" spans="1:15" hidden="1">
      <c r="A2411" s="41">
        <v>2.2025000000000001</v>
      </c>
      <c r="B2411" s="14">
        <v>45705</v>
      </c>
      <c r="C2411" s="8" t="s">
        <v>13</v>
      </c>
      <c r="D2411" s="8" t="s">
        <v>15</v>
      </c>
      <c r="E2411" s="8" t="s">
        <v>15</v>
      </c>
      <c r="F2411" s="9">
        <f t="shared" si="82"/>
        <v>-1100000</v>
      </c>
      <c r="G2411" s="9">
        <v>-11</v>
      </c>
      <c r="H2411" s="10">
        <v>-1183369</v>
      </c>
      <c r="I2411" s="11">
        <v>23485079811.111992</v>
      </c>
      <c r="J2411" s="11">
        <v>237202</v>
      </c>
      <c r="K2411" s="11">
        <v>99008.776532710486</v>
      </c>
      <c r="L2411" s="12">
        <v>94272.458140184637</v>
      </c>
      <c r="M2411" s="11">
        <v>2054</v>
      </c>
      <c r="N2411" s="13"/>
      <c r="O2411" t="str">
        <f t="shared" si="83"/>
        <v/>
      </c>
    </row>
    <row r="2412" spans="1:15" hidden="1">
      <c r="A2412" s="41">
        <v>2.2025000000000001</v>
      </c>
      <c r="B2412" s="14">
        <v>45705</v>
      </c>
      <c r="C2412" s="8" t="s">
        <v>13</v>
      </c>
      <c r="D2412" s="8" t="s">
        <v>15</v>
      </c>
      <c r="E2412" s="8" t="s">
        <v>15</v>
      </c>
      <c r="F2412" s="9">
        <f t="shared" si="82"/>
        <v>-139300000</v>
      </c>
      <c r="G2412" s="9">
        <v>-1393</v>
      </c>
      <c r="H2412" s="10">
        <v>-149857547</v>
      </c>
      <c r="I2412" s="11">
        <v>23347160585.401928</v>
      </c>
      <c r="J2412" s="11">
        <v>235809</v>
      </c>
      <c r="K2412" s="11">
        <v>99008.776532710486</v>
      </c>
      <c r="L2412" s="12">
        <v>11938321.289934307</v>
      </c>
      <c r="M2412" s="11">
        <v>2055</v>
      </c>
      <c r="N2412" s="13"/>
      <c r="O2412" t="str">
        <f t="shared" si="83"/>
        <v/>
      </c>
    </row>
    <row r="2413" spans="1:15" hidden="1">
      <c r="A2413" s="41">
        <v>2.2025000000000001</v>
      </c>
      <c r="B2413" s="14">
        <v>45705</v>
      </c>
      <c r="C2413" s="8" t="s">
        <v>13</v>
      </c>
      <c r="D2413" s="8" t="s">
        <v>15</v>
      </c>
      <c r="E2413" s="8" t="s">
        <v>15</v>
      </c>
      <c r="F2413" s="9">
        <f t="shared" si="82"/>
        <v>-9200000</v>
      </c>
      <c r="G2413" s="9">
        <v>-92</v>
      </c>
      <c r="H2413" s="10">
        <v>-9897268</v>
      </c>
      <c r="I2413" s="11">
        <v>23338051777.960918</v>
      </c>
      <c r="J2413" s="11">
        <v>235717</v>
      </c>
      <c r="K2413" s="11">
        <v>99008.776532710486</v>
      </c>
      <c r="L2413" s="12">
        <v>788460.55899063498</v>
      </c>
      <c r="M2413" s="11">
        <v>2056</v>
      </c>
      <c r="N2413" s="13"/>
      <c r="O2413" t="str">
        <f t="shared" si="83"/>
        <v/>
      </c>
    </row>
    <row r="2414" spans="1:15" hidden="1">
      <c r="A2414" s="41">
        <v>2.2025000000000001</v>
      </c>
      <c r="B2414" s="14">
        <v>45705</v>
      </c>
      <c r="C2414" s="8" t="s">
        <v>13</v>
      </c>
      <c r="D2414" s="8" t="s">
        <v>15</v>
      </c>
      <c r="E2414" s="8" t="s">
        <v>15</v>
      </c>
      <c r="F2414" s="9">
        <f t="shared" si="82"/>
        <v>-9200000</v>
      </c>
      <c r="G2414" s="9">
        <v>-92</v>
      </c>
      <c r="H2414" s="10">
        <v>-9897268</v>
      </c>
      <c r="I2414" s="11">
        <v>23328942970.519909</v>
      </c>
      <c r="J2414" s="11">
        <v>235625</v>
      </c>
      <c r="K2414" s="11">
        <v>99008.776532710486</v>
      </c>
      <c r="L2414" s="12">
        <v>788460.55899063498</v>
      </c>
      <c r="M2414" s="11">
        <v>2057</v>
      </c>
      <c r="N2414" s="13"/>
      <c r="O2414" t="str">
        <f t="shared" si="83"/>
        <v/>
      </c>
    </row>
    <row r="2415" spans="1:15" hidden="1">
      <c r="A2415" s="41">
        <v>2.2025000000000001</v>
      </c>
      <c r="B2415" s="14">
        <v>45705</v>
      </c>
      <c r="C2415" s="8" t="s">
        <v>13</v>
      </c>
      <c r="D2415" s="8" t="s">
        <v>15</v>
      </c>
      <c r="E2415" s="8" t="s">
        <v>15</v>
      </c>
      <c r="F2415" s="9">
        <f t="shared" si="82"/>
        <v>-47800000</v>
      </c>
      <c r="G2415" s="9">
        <v>-478</v>
      </c>
      <c r="H2415" s="10">
        <v>-51422762</v>
      </c>
      <c r="I2415" s="11">
        <v>23281616775.337273</v>
      </c>
      <c r="J2415" s="11">
        <v>235147</v>
      </c>
      <c r="K2415" s="11">
        <v>99008.776532710486</v>
      </c>
      <c r="L2415" s="12">
        <v>4096566.8173643872</v>
      </c>
      <c r="M2415" s="11">
        <v>2058</v>
      </c>
      <c r="N2415" s="13"/>
      <c r="O2415" t="str">
        <f t="shared" si="83"/>
        <v/>
      </c>
    </row>
    <row r="2416" spans="1:15" hidden="1">
      <c r="A2416" s="41">
        <v>2.2025000000000001</v>
      </c>
      <c r="B2416" s="14">
        <v>45705</v>
      </c>
      <c r="C2416" s="8" t="s">
        <v>13</v>
      </c>
      <c r="D2416" s="8" t="s">
        <v>15</v>
      </c>
      <c r="E2416" s="8" t="s">
        <v>15</v>
      </c>
      <c r="F2416" s="9">
        <f t="shared" si="82"/>
        <v>-900000</v>
      </c>
      <c r="G2416" s="9">
        <v>-9</v>
      </c>
      <c r="H2416" s="10">
        <v>-968211</v>
      </c>
      <c r="I2416" s="11">
        <v>23280725696.348476</v>
      </c>
      <c r="J2416" s="11">
        <v>235138</v>
      </c>
      <c r="K2416" s="11">
        <v>99008.776532710486</v>
      </c>
      <c r="L2416" s="12">
        <v>77132.01120560558</v>
      </c>
      <c r="M2416" s="11">
        <v>2059</v>
      </c>
      <c r="N2416" s="13"/>
      <c r="O2416" t="str">
        <f t="shared" si="83"/>
        <v/>
      </c>
    </row>
    <row r="2417" spans="1:15" hidden="1">
      <c r="A2417" s="41">
        <v>2.2025000000000001</v>
      </c>
      <c r="B2417" s="14">
        <v>45705</v>
      </c>
      <c r="C2417" s="8" t="s">
        <v>13</v>
      </c>
      <c r="D2417" s="8" t="s">
        <v>15</v>
      </c>
      <c r="E2417" s="8" t="s">
        <v>15</v>
      </c>
      <c r="F2417" s="9">
        <f t="shared" si="82"/>
        <v>-4100000</v>
      </c>
      <c r="G2417" s="9">
        <v>-41</v>
      </c>
      <c r="H2417" s="10">
        <v>-4410739</v>
      </c>
      <c r="I2417" s="11">
        <v>23276666336.510635</v>
      </c>
      <c r="J2417" s="11">
        <v>235097</v>
      </c>
      <c r="K2417" s="11">
        <v>99008.776532710486</v>
      </c>
      <c r="L2417" s="12">
        <v>351379.16215887014</v>
      </c>
      <c r="M2417" s="11">
        <v>2060</v>
      </c>
      <c r="N2417" s="13"/>
      <c r="O2417" t="str">
        <f t="shared" si="83"/>
        <v/>
      </c>
    </row>
    <row r="2418" spans="1:15" hidden="1">
      <c r="A2418" s="41">
        <v>2.2025000000000001</v>
      </c>
      <c r="B2418" s="14">
        <v>45705</v>
      </c>
      <c r="C2418" s="8" t="s">
        <v>13</v>
      </c>
      <c r="D2418" s="8" t="s">
        <v>15</v>
      </c>
      <c r="E2418" s="8" t="s">
        <v>15</v>
      </c>
      <c r="F2418" s="9">
        <f t="shared" si="82"/>
        <v>-46400000</v>
      </c>
      <c r="G2418" s="9">
        <v>-464</v>
      </c>
      <c r="H2418" s="10">
        <v>-49916656</v>
      </c>
      <c r="I2418" s="11">
        <v>23230726264.199459</v>
      </c>
      <c r="J2418" s="11">
        <v>234633</v>
      </c>
      <c r="K2418" s="11">
        <v>99008.776532710486</v>
      </c>
      <c r="L2418" s="12">
        <v>3976583.6888223365</v>
      </c>
      <c r="M2418" s="11">
        <v>2061</v>
      </c>
      <c r="N2418" s="13"/>
      <c r="O2418" t="str">
        <f t="shared" si="83"/>
        <v/>
      </c>
    </row>
    <row r="2419" spans="1:15" hidden="1">
      <c r="A2419" s="41">
        <v>2.2025000000000001</v>
      </c>
      <c r="B2419" s="14">
        <v>45705</v>
      </c>
      <c r="C2419" s="8" t="s">
        <v>13</v>
      </c>
      <c r="D2419" s="8" t="s">
        <v>15</v>
      </c>
      <c r="E2419" s="8" t="s">
        <v>15</v>
      </c>
      <c r="F2419" s="9">
        <f t="shared" si="82"/>
        <v>-46400000</v>
      </c>
      <c r="G2419" s="9">
        <v>-464</v>
      </c>
      <c r="H2419" s="10">
        <v>-49916656</v>
      </c>
      <c r="I2419" s="11">
        <v>23184786191.888283</v>
      </c>
      <c r="J2419" s="11">
        <v>234169</v>
      </c>
      <c r="K2419" s="11">
        <v>99008.776532710486</v>
      </c>
      <c r="L2419" s="12">
        <v>3976583.6888223365</v>
      </c>
      <c r="M2419" s="11">
        <v>2062</v>
      </c>
      <c r="N2419" s="13"/>
      <c r="O2419" t="str">
        <f t="shared" si="83"/>
        <v/>
      </c>
    </row>
    <row r="2420" spans="1:15" hidden="1">
      <c r="A2420" s="41">
        <v>2.2025000000000001</v>
      </c>
      <c r="B2420" s="14">
        <v>45705</v>
      </c>
      <c r="C2420" s="8" t="s">
        <v>13</v>
      </c>
      <c r="D2420" s="8" t="s">
        <v>15</v>
      </c>
      <c r="E2420" s="8" t="s">
        <v>15</v>
      </c>
      <c r="F2420" s="9">
        <f t="shared" si="82"/>
        <v>10200000</v>
      </c>
      <c r="G2420" s="9">
        <v>102</v>
      </c>
      <c r="H2420" s="10">
        <v>10952862</v>
      </c>
      <c r="I2420" s="11">
        <v>23195739053.888283</v>
      </c>
      <c r="J2420" s="11">
        <v>234271</v>
      </c>
      <c r="K2420" s="11">
        <v>99012.421741864266</v>
      </c>
      <c r="L2420" s="12">
        <v>0</v>
      </c>
      <c r="M2420" s="11">
        <v>2063</v>
      </c>
      <c r="N2420" s="13"/>
      <c r="O2420" t="str">
        <f t="shared" si="83"/>
        <v/>
      </c>
    </row>
    <row r="2421" spans="1:15" hidden="1">
      <c r="A2421" s="41">
        <v>2.2025000000000001</v>
      </c>
      <c r="B2421" s="14">
        <v>45705</v>
      </c>
      <c r="C2421" s="8" t="s">
        <v>13</v>
      </c>
      <c r="D2421" s="8" t="s">
        <v>15</v>
      </c>
      <c r="E2421" s="8" t="s">
        <v>15</v>
      </c>
      <c r="F2421" s="9">
        <f t="shared" si="82"/>
        <v>-46400000</v>
      </c>
      <c r="G2421" s="9">
        <v>-464</v>
      </c>
      <c r="H2421" s="10">
        <v>-49916656</v>
      </c>
      <c r="I2421" s="11">
        <v>23149797290.200058</v>
      </c>
      <c r="J2421" s="11">
        <v>233807</v>
      </c>
      <c r="K2421" s="11">
        <v>99012.421741864266</v>
      </c>
      <c r="L2421" s="12">
        <v>3974892.311774984</v>
      </c>
      <c r="M2421" s="11">
        <v>2064</v>
      </c>
      <c r="N2421" s="13"/>
      <c r="O2421" t="str">
        <f t="shared" si="83"/>
        <v/>
      </c>
    </row>
    <row r="2422" spans="1:15" hidden="1">
      <c r="A2422" s="41">
        <v>2.2025000000000001</v>
      </c>
      <c r="B2422" s="14">
        <v>45705</v>
      </c>
      <c r="C2422" s="8" t="s">
        <v>13</v>
      </c>
      <c r="D2422" s="8" t="s">
        <v>15</v>
      </c>
      <c r="E2422" s="8" t="s">
        <v>15</v>
      </c>
      <c r="F2422" s="9">
        <f t="shared" si="82"/>
        <v>-8300000</v>
      </c>
      <c r="G2422" s="9">
        <v>-83</v>
      </c>
      <c r="H2422" s="10">
        <v>-8929057</v>
      </c>
      <c r="I2422" s="11">
        <v>23141579259.195484</v>
      </c>
      <c r="J2422" s="11">
        <v>233724</v>
      </c>
      <c r="K2422" s="11">
        <v>99012.421741864266</v>
      </c>
      <c r="L2422" s="12">
        <v>711025.99542526621</v>
      </c>
      <c r="M2422" s="11">
        <v>2065</v>
      </c>
      <c r="N2422" s="13"/>
      <c r="O2422" t="str">
        <f t="shared" si="83"/>
        <v/>
      </c>
    </row>
    <row r="2423" spans="1:15" hidden="1">
      <c r="A2423" s="41">
        <v>2.2025000000000001</v>
      </c>
      <c r="B2423" s="14">
        <v>45705</v>
      </c>
      <c r="C2423" s="8" t="s">
        <v>13</v>
      </c>
      <c r="D2423" s="8" t="s">
        <v>15</v>
      </c>
      <c r="E2423" s="8" t="s">
        <v>15</v>
      </c>
      <c r="F2423" s="9">
        <f t="shared" si="82"/>
        <v>-1200000</v>
      </c>
      <c r="G2423" s="9">
        <v>-12</v>
      </c>
      <c r="H2423" s="10">
        <v>-1290948</v>
      </c>
      <c r="I2423" s="11">
        <v>23140391110.134583</v>
      </c>
      <c r="J2423" s="11">
        <v>233712</v>
      </c>
      <c r="K2423" s="11">
        <v>99012.421741864266</v>
      </c>
      <c r="L2423" s="12">
        <v>102798.93909762893</v>
      </c>
      <c r="M2423" s="11">
        <v>2066</v>
      </c>
      <c r="N2423" s="13"/>
      <c r="O2423" t="str">
        <f t="shared" si="83"/>
        <v/>
      </c>
    </row>
    <row r="2424" spans="1:15" hidden="1">
      <c r="A2424" s="41">
        <v>2.2025000000000001</v>
      </c>
      <c r="B2424" s="14">
        <v>45705</v>
      </c>
      <c r="C2424" s="8" t="s">
        <v>13</v>
      </c>
      <c r="D2424" s="8" t="s">
        <v>15</v>
      </c>
      <c r="E2424" s="8" t="s">
        <v>15</v>
      </c>
      <c r="F2424" s="9">
        <f t="shared" si="82"/>
        <v>-3600000</v>
      </c>
      <c r="G2424" s="9">
        <v>-36</v>
      </c>
      <c r="H2424" s="10">
        <v>-3872844</v>
      </c>
      <c r="I2424" s="11">
        <v>23136826662.951874</v>
      </c>
      <c r="J2424" s="11">
        <v>233676</v>
      </c>
      <c r="K2424" s="11">
        <v>99012.421741864266</v>
      </c>
      <c r="L2424" s="12">
        <v>308396.81729288632</v>
      </c>
      <c r="M2424" s="11">
        <v>2067</v>
      </c>
      <c r="N2424" s="13"/>
      <c r="O2424" t="str">
        <f t="shared" si="83"/>
        <v/>
      </c>
    </row>
    <row r="2425" spans="1:15" hidden="1">
      <c r="A2425" s="41">
        <v>2.2025000000000001</v>
      </c>
      <c r="B2425" s="14">
        <v>45705</v>
      </c>
      <c r="C2425" s="8" t="s">
        <v>13</v>
      </c>
      <c r="D2425" s="8" t="s">
        <v>15</v>
      </c>
      <c r="E2425" s="8" t="s">
        <v>15</v>
      </c>
      <c r="F2425" s="9">
        <f t="shared" si="82"/>
        <v>-6500000</v>
      </c>
      <c r="G2425" s="9">
        <v>-65</v>
      </c>
      <c r="H2425" s="10">
        <v>-6992635</v>
      </c>
      <c r="I2425" s="11">
        <v>23130390855.538654</v>
      </c>
      <c r="J2425" s="11">
        <v>233611</v>
      </c>
      <c r="K2425" s="11">
        <v>99012.421741864266</v>
      </c>
      <c r="L2425" s="12">
        <v>556827.58677882235</v>
      </c>
      <c r="M2425" s="11">
        <v>2068</v>
      </c>
      <c r="N2425" s="13"/>
      <c r="O2425" t="str">
        <f t="shared" si="83"/>
        <v/>
      </c>
    </row>
    <row r="2426" spans="1:15" hidden="1">
      <c r="A2426" s="41">
        <v>2.2025000000000001</v>
      </c>
      <c r="B2426" s="14">
        <v>45705</v>
      </c>
      <c r="C2426" s="8" t="s">
        <v>13</v>
      </c>
      <c r="D2426" s="8" t="s">
        <v>15</v>
      </c>
      <c r="E2426" s="8" t="s">
        <v>15</v>
      </c>
      <c r="F2426" s="9">
        <f t="shared" si="82"/>
        <v>-900000</v>
      </c>
      <c r="G2426" s="9">
        <v>-9</v>
      </c>
      <c r="H2426" s="10">
        <v>-968211</v>
      </c>
      <c r="I2426" s="11">
        <v>23129499743.742977</v>
      </c>
      <c r="J2426" s="11">
        <v>233602</v>
      </c>
      <c r="K2426" s="11">
        <v>99012.421741864266</v>
      </c>
      <c r="L2426" s="12">
        <v>77099.20432322158</v>
      </c>
      <c r="M2426" s="11">
        <v>2069</v>
      </c>
      <c r="N2426" s="13"/>
      <c r="O2426" t="str">
        <f t="shared" si="83"/>
        <v/>
      </c>
    </row>
    <row r="2427" spans="1:15" hidden="1">
      <c r="A2427" s="41">
        <v>2.2025000000000001</v>
      </c>
      <c r="B2427" s="14">
        <v>45705</v>
      </c>
      <c r="C2427" s="8" t="s">
        <v>13</v>
      </c>
      <c r="D2427" s="8" t="s">
        <v>15</v>
      </c>
      <c r="E2427" s="8" t="s">
        <v>15</v>
      </c>
      <c r="F2427" s="9">
        <f t="shared" si="82"/>
        <v>20900000</v>
      </c>
      <c r="G2427" s="9">
        <v>209</v>
      </c>
      <c r="H2427" s="10">
        <v>22470217</v>
      </c>
      <c r="I2427" s="11">
        <v>23151969960.742977</v>
      </c>
      <c r="J2427" s="11">
        <v>233811</v>
      </c>
      <c r="K2427" s="11">
        <v>99020.020275962117</v>
      </c>
      <c r="L2427" s="12">
        <v>0</v>
      </c>
      <c r="M2427" s="11">
        <v>2070</v>
      </c>
      <c r="N2427" s="13"/>
      <c r="O2427" t="str">
        <f t="shared" si="83"/>
        <v/>
      </c>
    </row>
    <row r="2428" spans="1:15" hidden="1">
      <c r="A2428" s="41">
        <v>2.2025000000000001</v>
      </c>
      <c r="B2428" s="14">
        <v>45705</v>
      </c>
      <c r="C2428" s="8" t="s">
        <v>13</v>
      </c>
      <c r="D2428" s="8" t="s">
        <v>15</v>
      </c>
      <c r="E2428" s="8" t="s">
        <v>15</v>
      </c>
      <c r="F2428" s="9">
        <f t="shared" si="82"/>
        <v>-27800000</v>
      </c>
      <c r="G2428" s="9">
        <v>-278</v>
      </c>
      <c r="H2428" s="10">
        <v>-29906962</v>
      </c>
      <c r="I2428" s="11">
        <v>23124442395.106258</v>
      </c>
      <c r="J2428" s="11">
        <v>233533</v>
      </c>
      <c r="K2428" s="11">
        <v>99020.020275962117</v>
      </c>
      <c r="L2428" s="12">
        <v>2379396.3632825315</v>
      </c>
      <c r="M2428" s="11">
        <v>2071</v>
      </c>
      <c r="N2428" s="13"/>
      <c r="O2428" t="str">
        <f t="shared" si="83"/>
        <v/>
      </c>
    </row>
    <row r="2429" spans="1:15" hidden="1">
      <c r="A2429" s="41">
        <v>2.2025000000000001</v>
      </c>
      <c r="B2429" s="14">
        <v>45705</v>
      </c>
      <c r="C2429" s="8" t="s">
        <v>13</v>
      </c>
      <c r="D2429" s="8" t="s">
        <v>15</v>
      </c>
      <c r="E2429" s="8" t="s">
        <v>15</v>
      </c>
      <c r="F2429" s="9">
        <f t="shared" si="82"/>
        <v>-18500000</v>
      </c>
      <c r="G2429" s="9">
        <v>-185</v>
      </c>
      <c r="H2429" s="10">
        <v>-19902115</v>
      </c>
      <c r="I2429" s="11">
        <v>23106123691.355206</v>
      </c>
      <c r="J2429" s="11">
        <v>233348</v>
      </c>
      <c r="K2429" s="11">
        <v>99020.020275962117</v>
      </c>
      <c r="L2429" s="12">
        <v>1583411.2489470094</v>
      </c>
      <c r="M2429" s="11">
        <v>2072</v>
      </c>
      <c r="N2429" s="13"/>
      <c r="O2429" t="str">
        <f t="shared" si="83"/>
        <v/>
      </c>
    </row>
    <row r="2430" spans="1:15" hidden="1">
      <c r="A2430" s="41">
        <v>2.2025000000000001</v>
      </c>
      <c r="B2430" s="14">
        <v>45705</v>
      </c>
      <c r="C2430" s="8" t="s">
        <v>13</v>
      </c>
      <c r="D2430" s="8" t="s">
        <v>15</v>
      </c>
      <c r="E2430" s="8" t="s">
        <v>15</v>
      </c>
      <c r="F2430" s="9">
        <f t="shared" si="82"/>
        <v>-18500000</v>
      </c>
      <c r="G2430" s="9">
        <v>-185</v>
      </c>
      <c r="H2430" s="10">
        <v>-19902115</v>
      </c>
      <c r="I2430" s="11">
        <v>23087804987.604153</v>
      </c>
      <c r="J2430" s="11">
        <v>233163</v>
      </c>
      <c r="K2430" s="11">
        <v>99020.020275962117</v>
      </c>
      <c r="L2430" s="12">
        <v>1583411.2489470094</v>
      </c>
      <c r="M2430" s="11">
        <v>2073</v>
      </c>
      <c r="N2430" s="13"/>
      <c r="O2430" t="str">
        <f t="shared" si="83"/>
        <v/>
      </c>
    </row>
    <row r="2431" spans="1:15" hidden="1">
      <c r="A2431" s="41">
        <v>2.2025000000000001</v>
      </c>
      <c r="B2431" s="14">
        <v>45705</v>
      </c>
      <c r="C2431" s="8" t="s">
        <v>13</v>
      </c>
      <c r="D2431" s="8" t="s">
        <v>15</v>
      </c>
      <c r="E2431" s="8" t="s">
        <v>15</v>
      </c>
      <c r="F2431" s="9">
        <f t="shared" si="82"/>
        <v>-16100000</v>
      </c>
      <c r="G2431" s="9">
        <v>-161</v>
      </c>
      <c r="H2431" s="10">
        <v>-17320219</v>
      </c>
      <c r="I2431" s="11">
        <v>23071862764.339722</v>
      </c>
      <c r="J2431" s="11">
        <v>233002</v>
      </c>
      <c r="K2431" s="11">
        <v>99020.020275962117</v>
      </c>
      <c r="L2431" s="12">
        <v>1377995.7355700992</v>
      </c>
      <c r="M2431" s="11">
        <v>2074</v>
      </c>
      <c r="N2431" s="13"/>
      <c r="O2431" t="str">
        <f t="shared" si="83"/>
        <v/>
      </c>
    </row>
    <row r="2432" spans="1:15" hidden="1">
      <c r="A2432" s="41">
        <v>2.2025000000000001</v>
      </c>
      <c r="B2432" s="14">
        <v>45705</v>
      </c>
      <c r="C2432" s="8" t="s">
        <v>13</v>
      </c>
      <c r="D2432" s="8" t="s">
        <v>15</v>
      </c>
      <c r="E2432" s="8" t="s">
        <v>15</v>
      </c>
      <c r="F2432" s="9">
        <f t="shared" si="82"/>
        <v>-9200000</v>
      </c>
      <c r="G2432" s="9">
        <v>-92</v>
      </c>
      <c r="H2432" s="10">
        <v>-9897268</v>
      </c>
      <c r="I2432" s="11">
        <v>23062752922.474335</v>
      </c>
      <c r="J2432" s="11">
        <v>232910</v>
      </c>
      <c r="K2432" s="11">
        <v>99020.020275962117</v>
      </c>
      <c r="L2432" s="12">
        <v>787426.13461148553</v>
      </c>
      <c r="M2432" s="11">
        <v>2075</v>
      </c>
      <c r="N2432" s="13"/>
      <c r="O2432" t="str">
        <f t="shared" si="83"/>
        <v/>
      </c>
    </row>
    <row r="2433" spans="1:15" hidden="1">
      <c r="A2433" s="41">
        <v>2.2025000000000001</v>
      </c>
      <c r="B2433" s="14">
        <v>45705</v>
      </c>
      <c r="C2433" s="8" t="s">
        <v>13</v>
      </c>
      <c r="D2433" s="8" t="s">
        <v>15</v>
      </c>
      <c r="E2433" s="8" t="s">
        <v>15</v>
      </c>
      <c r="F2433" s="9">
        <f t="shared" si="82"/>
        <v>-1300000</v>
      </c>
      <c r="G2433" s="9">
        <v>-13</v>
      </c>
      <c r="H2433" s="10">
        <v>-1398527</v>
      </c>
      <c r="I2433" s="11">
        <v>23061465662.210747</v>
      </c>
      <c r="J2433" s="11">
        <v>232897</v>
      </c>
      <c r="K2433" s="11">
        <v>99020.020275962117</v>
      </c>
      <c r="L2433" s="12">
        <v>111266.73641249258</v>
      </c>
      <c r="M2433" s="11">
        <v>2076</v>
      </c>
      <c r="N2433" s="13"/>
      <c r="O2433" t="str">
        <f t="shared" si="83"/>
        <v/>
      </c>
    </row>
    <row r="2434" spans="1:15" hidden="1">
      <c r="A2434" s="41">
        <v>2.2025000000000001</v>
      </c>
      <c r="B2434" s="14">
        <v>45705</v>
      </c>
      <c r="C2434" s="8" t="s">
        <v>13</v>
      </c>
      <c r="D2434" s="8" t="s">
        <v>15</v>
      </c>
      <c r="E2434" s="8" t="s">
        <v>15</v>
      </c>
      <c r="F2434" s="9">
        <f t="shared" si="82"/>
        <v>-28100000</v>
      </c>
      <c r="G2434" s="9">
        <v>-281</v>
      </c>
      <c r="H2434" s="10">
        <v>-30229699</v>
      </c>
      <c r="I2434" s="11">
        <v>23033641036.513203</v>
      </c>
      <c r="J2434" s="11">
        <v>232616</v>
      </c>
      <c r="K2434" s="11">
        <v>99020.020275962117</v>
      </c>
      <c r="L2434" s="12">
        <v>2405073.3024546467</v>
      </c>
      <c r="M2434" s="11">
        <v>2077</v>
      </c>
      <c r="N2434" s="13"/>
      <c r="O2434" t="str">
        <f t="shared" si="83"/>
        <v/>
      </c>
    </row>
    <row r="2435" spans="1:15" hidden="1">
      <c r="A2435" s="41">
        <v>2.2025000000000001</v>
      </c>
      <c r="B2435" s="14">
        <v>45705</v>
      </c>
      <c r="C2435" s="8" t="s">
        <v>13</v>
      </c>
      <c r="D2435" s="8" t="s">
        <v>15</v>
      </c>
      <c r="E2435" s="8" t="s">
        <v>15</v>
      </c>
      <c r="F2435" s="9">
        <f t="shared" si="82"/>
        <v>-92900000</v>
      </c>
      <c r="G2435" s="9">
        <v>-929</v>
      </c>
      <c r="H2435" s="10">
        <v>-99940891</v>
      </c>
      <c r="I2435" s="11">
        <v>22941651437.676834</v>
      </c>
      <c r="J2435" s="11">
        <v>231687</v>
      </c>
      <c r="K2435" s="11">
        <v>99020.020275962117</v>
      </c>
      <c r="L2435" s="12">
        <v>7951292.1636311859</v>
      </c>
      <c r="M2435" s="11">
        <v>2078</v>
      </c>
      <c r="N2435" s="13"/>
      <c r="O2435" t="str">
        <f t="shared" si="83"/>
        <v/>
      </c>
    </row>
    <row r="2436" spans="1:15" hidden="1">
      <c r="A2436" s="41">
        <v>2.2025000000000001</v>
      </c>
      <c r="B2436" s="14">
        <v>45705</v>
      </c>
      <c r="C2436" s="8" t="s">
        <v>13</v>
      </c>
      <c r="D2436" s="8" t="s">
        <v>15</v>
      </c>
      <c r="E2436" s="8" t="s">
        <v>15</v>
      </c>
      <c r="F2436" s="9">
        <f t="shared" si="82"/>
        <v>-1000000</v>
      </c>
      <c r="G2436" s="9">
        <v>-10</v>
      </c>
      <c r="H2436" s="10">
        <v>-1075790</v>
      </c>
      <c r="I2436" s="11">
        <v>22940661237.474075</v>
      </c>
      <c r="J2436" s="11">
        <v>231677</v>
      </c>
      <c r="K2436" s="11">
        <v>99020.020275962117</v>
      </c>
      <c r="L2436" s="12">
        <v>85589.797240378801</v>
      </c>
      <c r="M2436" s="11">
        <v>2079</v>
      </c>
      <c r="N2436" s="13"/>
      <c r="O2436" t="str">
        <f t="shared" si="83"/>
        <v/>
      </c>
    </row>
    <row r="2437" spans="1:15" hidden="1">
      <c r="A2437" s="41">
        <v>2.2025000000000001</v>
      </c>
      <c r="B2437" s="14">
        <v>45705</v>
      </c>
      <c r="C2437" s="8" t="s">
        <v>13</v>
      </c>
      <c r="D2437" s="8" t="s">
        <v>15</v>
      </c>
      <c r="E2437" s="8" t="s">
        <v>15</v>
      </c>
      <c r="F2437" s="9">
        <f t="shared" si="82"/>
        <v>-13900000</v>
      </c>
      <c r="G2437" s="9">
        <v>-139</v>
      </c>
      <c r="H2437" s="10">
        <v>-14953481</v>
      </c>
      <c r="I2437" s="11">
        <v>22926897454.655716</v>
      </c>
      <c r="J2437" s="11">
        <v>231538</v>
      </c>
      <c r="K2437" s="11">
        <v>99020.020275962117</v>
      </c>
      <c r="L2437" s="12">
        <v>1189698.1816412657</v>
      </c>
      <c r="M2437" s="11">
        <v>2080</v>
      </c>
      <c r="N2437" s="13"/>
      <c r="O2437" t="str">
        <f t="shared" si="83"/>
        <v/>
      </c>
    </row>
    <row r="2438" spans="1:15" hidden="1">
      <c r="A2438" s="41">
        <v>2.2025000000000001</v>
      </c>
      <c r="B2438" s="14">
        <v>45705</v>
      </c>
      <c r="C2438" s="8" t="s">
        <v>13</v>
      </c>
      <c r="D2438" s="8" t="s">
        <v>15</v>
      </c>
      <c r="E2438" s="8" t="s">
        <v>15</v>
      </c>
      <c r="F2438" s="9">
        <f t="shared" si="82"/>
        <v>-9200000</v>
      </c>
      <c r="G2438" s="9">
        <v>-92</v>
      </c>
      <c r="H2438" s="10">
        <v>-9897268</v>
      </c>
      <c r="I2438" s="11">
        <v>22917787612.790329</v>
      </c>
      <c r="J2438" s="11">
        <v>231446</v>
      </c>
      <c r="K2438" s="11">
        <v>99020.020275962117</v>
      </c>
      <c r="L2438" s="12">
        <v>787426.13461148553</v>
      </c>
      <c r="M2438" s="11">
        <v>2081</v>
      </c>
      <c r="N2438" s="13"/>
      <c r="O2438" t="str">
        <f t="shared" si="83"/>
        <v/>
      </c>
    </row>
    <row r="2439" spans="1:15" hidden="1">
      <c r="A2439" s="41">
        <v>2.2025000000000001</v>
      </c>
      <c r="B2439" s="14">
        <v>45705</v>
      </c>
      <c r="C2439" s="8" t="s">
        <v>13</v>
      </c>
      <c r="D2439" s="8" t="s">
        <v>15</v>
      </c>
      <c r="E2439" s="8" t="s">
        <v>15</v>
      </c>
      <c r="F2439" s="9">
        <f t="shared" si="82"/>
        <v>-9200000</v>
      </c>
      <c r="G2439" s="9">
        <v>-92</v>
      </c>
      <c r="H2439" s="10">
        <v>-9897268</v>
      </c>
      <c r="I2439" s="11">
        <v>22908677770.924942</v>
      </c>
      <c r="J2439" s="11">
        <v>231354</v>
      </c>
      <c r="K2439" s="11">
        <v>99020.020275962117</v>
      </c>
      <c r="L2439" s="12">
        <v>787426.13461148553</v>
      </c>
      <c r="M2439" s="11">
        <v>2082</v>
      </c>
      <c r="N2439" s="13"/>
      <c r="O2439" t="str">
        <f t="shared" si="83"/>
        <v/>
      </c>
    </row>
    <row r="2440" spans="1:15" hidden="1">
      <c r="A2440" s="41">
        <v>2.2025000000000001</v>
      </c>
      <c r="B2440" s="14">
        <v>45705</v>
      </c>
      <c r="C2440" s="8" t="s">
        <v>13</v>
      </c>
      <c r="D2440" s="8" t="s">
        <v>15</v>
      </c>
      <c r="E2440" s="8" t="s">
        <v>15</v>
      </c>
      <c r="F2440" s="9">
        <f t="shared" si="82"/>
        <v>-9400000</v>
      </c>
      <c r="G2440" s="9">
        <v>-94</v>
      </c>
      <c r="H2440" s="10">
        <v>-10112426</v>
      </c>
      <c r="I2440" s="11">
        <v>22899369889.019001</v>
      </c>
      <c r="J2440" s="11">
        <v>231260</v>
      </c>
      <c r="K2440" s="11">
        <v>99020.020275962117</v>
      </c>
      <c r="L2440" s="12">
        <v>804544.09405956045</v>
      </c>
      <c r="M2440" s="11">
        <v>2083</v>
      </c>
      <c r="N2440" s="13"/>
      <c r="O2440" t="str">
        <f t="shared" si="83"/>
        <v/>
      </c>
    </row>
    <row r="2441" spans="1:15" hidden="1">
      <c r="A2441" s="41">
        <v>2.2025000000000001</v>
      </c>
      <c r="B2441" s="14">
        <v>45705</v>
      </c>
      <c r="C2441" s="8" t="s">
        <v>13</v>
      </c>
      <c r="D2441" s="8" t="s">
        <v>15</v>
      </c>
      <c r="E2441" s="8" t="s">
        <v>15</v>
      </c>
      <c r="F2441" s="9">
        <f t="shared" si="82"/>
        <v>-37100000</v>
      </c>
      <c r="G2441" s="9">
        <v>-371</v>
      </c>
      <c r="H2441" s="10">
        <v>-39911809</v>
      </c>
      <c r="I2441" s="11">
        <v>22862633461.49662</v>
      </c>
      <c r="J2441" s="11">
        <v>230889</v>
      </c>
      <c r="K2441" s="11">
        <v>99020.020275962117</v>
      </c>
      <c r="L2441" s="12">
        <v>3175381.4776180536</v>
      </c>
      <c r="M2441" s="11">
        <v>2084</v>
      </c>
      <c r="N2441" s="13"/>
      <c r="O2441" t="str">
        <f t="shared" si="83"/>
        <v/>
      </c>
    </row>
    <row r="2442" spans="1:15" hidden="1">
      <c r="A2442" s="41">
        <v>2.2025000000000001</v>
      </c>
      <c r="B2442" s="14">
        <v>45705</v>
      </c>
      <c r="C2442" s="8" t="s">
        <v>13</v>
      </c>
      <c r="D2442" s="8" t="s">
        <v>15</v>
      </c>
      <c r="E2442" s="8" t="s">
        <v>15</v>
      </c>
      <c r="F2442" s="9">
        <f t="shared" ref="F2442:F2505" si="84">100000*G2442</f>
        <v>-2300000</v>
      </c>
      <c r="G2442" s="9">
        <v>-23</v>
      </c>
      <c r="H2442" s="10">
        <v>-2474317</v>
      </c>
      <c r="I2442" s="11">
        <v>22860356001.030273</v>
      </c>
      <c r="J2442" s="11">
        <v>230866</v>
      </c>
      <c r="K2442" s="11">
        <v>99020.020275962117</v>
      </c>
      <c r="L2442" s="12">
        <v>196856.53365287138</v>
      </c>
      <c r="M2442" s="11">
        <v>2085</v>
      </c>
      <c r="N2442" s="13"/>
      <c r="O2442" t="str">
        <f t="shared" si="83"/>
        <v/>
      </c>
    </row>
    <row r="2443" spans="1:15" hidden="1">
      <c r="A2443" s="41">
        <v>2.2025000000000001</v>
      </c>
      <c r="B2443" s="14">
        <v>45705</v>
      </c>
      <c r="C2443" s="8" t="s">
        <v>13</v>
      </c>
      <c r="D2443" s="8" t="s">
        <v>14</v>
      </c>
      <c r="E2443" s="8" t="s">
        <v>14</v>
      </c>
      <c r="F2443" s="9">
        <f t="shared" si="84"/>
        <v>-900000</v>
      </c>
      <c r="G2443" s="9">
        <v>-9</v>
      </c>
      <c r="H2443" s="10">
        <v>-948852</v>
      </c>
      <c r="I2443" s="11">
        <v>17708273652.29594</v>
      </c>
      <c r="J2443" s="11">
        <v>177154</v>
      </c>
      <c r="K2443" s="11">
        <v>99959.773148198336</v>
      </c>
      <c r="L2443" s="12">
        <v>49214.041666214936</v>
      </c>
      <c r="M2443" s="11">
        <v>345</v>
      </c>
      <c r="N2443" s="13"/>
      <c r="O2443" t="str">
        <f t="shared" si="83"/>
        <v/>
      </c>
    </row>
    <row r="2444" spans="1:15" hidden="1">
      <c r="A2444" s="41">
        <v>2.2025000000000001</v>
      </c>
      <c r="B2444" s="14">
        <v>45705</v>
      </c>
      <c r="C2444" s="8" t="s">
        <v>13</v>
      </c>
      <c r="D2444" s="8" t="s">
        <v>15</v>
      </c>
      <c r="E2444" s="8" t="s">
        <v>15</v>
      </c>
      <c r="F2444" s="9">
        <f t="shared" si="84"/>
        <v>-46400000</v>
      </c>
      <c r="G2444" s="9">
        <v>-464</v>
      </c>
      <c r="H2444" s="10">
        <v>-49916656</v>
      </c>
      <c r="I2444" s="11">
        <v>22814410711.622227</v>
      </c>
      <c r="J2444" s="11">
        <v>230402</v>
      </c>
      <c r="K2444" s="11">
        <v>99020.020275962117</v>
      </c>
      <c r="L2444" s="12">
        <v>3971366.5919535756</v>
      </c>
      <c r="M2444" s="11">
        <v>2086</v>
      </c>
      <c r="N2444" s="13"/>
      <c r="O2444" t="str">
        <f t="shared" si="83"/>
        <v/>
      </c>
    </row>
    <row r="2445" spans="1:15" hidden="1">
      <c r="A2445" s="41">
        <v>2.2025000000000001</v>
      </c>
      <c r="B2445" s="14">
        <v>45705</v>
      </c>
      <c r="C2445" s="8" t="s">
        <v>13</v>
      </c>
      <c r="D2445" s="8" t="s">
        <v>14</v>
      </c>
      <c r="E2445" s="8" t="s">
        <v>14</v>
      </c>
      <c r="F2445" s="9">
        <f t="shared" si="84"/>
        <v>900000</v>
      </c>
      <c r="G2445" s="9">
        <v>9</v>
      </c>
      <c r="H2445" s="10">
        <v>948375</v>
      </c>
      <c r="I2445" s="11">
        <v>17709222027.29594</v>
      </c>
      <c r="J2445" s="11">
        <v>177163</v>
      </c>
      <c r="K2445" s="11">
        <v>99960.048245378217</v>
      </c>
      <c r="L2445" s="12">
        <v>0</v>
      </c>
      <c r="M2445" s="11">
        <v>346</v>
      </c>
      <c r="N2445" s="13"/>
      <c r="O2445" t="str">
        <f t="shared" si="83"/>
        <v/>
      </c>
    </row>
    <row r="2446" spans="1:15" hidden="1">
      <c r="A2446" s="41">
        <v>2.2025000000000001</v>
      </c>
      <c r="B2446" s="14">
        <v>45705</v>
      </c>
      <c r="C2446" s="8" t="s">
        <v>13</v>
      </c>
      <c r="D2446" s="8" t="s">
        <v>14</v>
      </c>
      <c r="E2446" s="8" t="s">
        <v>14</v>
      </c>
      <c r="F2446" s="9">
        <f t="shared" si="84"/>
        <v>-900000</v>
      </c>
      <c r="G2446" s="9">
        <v>-9</v>
      </c>
      <c r="H2446" s="10">
        <v>-948852</v>
      </c>
      <c r="I2446" s="11">
        <v>17708322386.861732</v>
      </c>
      <c r="J2446" s="11">
        <v>177154</v>
      </c>
      <c r="K2446" s="11">
        <v>99960.048245378217</v>
      </c>
      <c r="L2446" s="12">
        <v>49211.565791596076</v>
      </c>
      <c r="M2446" s="11">
        <v>347</v>
      </c>
      <c r="N2446" s="13"/>
      <c r="O2446" t="str">
        <f t="shared" si="83"/>
        <v/>
      </c>
    </row>
    <row r="2447" spans="1:15" hidden="1">
      <c r="A2447" s="41">
        <v>2.2025000000000001</v>
      </c>
      <c r="B2447" s="14">
        <v>45705</v>
      </c>
      <c r="C2447" s="8" t="s">
        <v>13</v>
      </c>
      <c r="D2447" s="8" t="s">
        <v>15</v>
      </c>
      <c r="E2447" s="8" t="s">
        <v>15</v>
      </c>
      <c r="F2447" s="9">
        <f t="shared" si="84"/>
        <v>-38500000</v>
      </c>
      <c r="G2447" s="9">
        <v>-385</v>
      </c>
      <c r="H2447" s="10">
        <v>-41417915</v>
      </c>
      <c r="I2447" s="11">
        <v>22776288003.815983</v>
      </c>
      <c r="J2447" s="11">
        <v>230017</v>
      </c>
      <c r="K2447" s="11">
        <v>99020.020275962117</v>
      </c>
      <c r="L2447" s="12">
        <v>3295207.1937545836</v>
      </c>
      <c r="M2447" s="11">
        <v>2087</v>
      </c>
      <c r="N2447" s="13"/>
      <c r="O2447" t="str">
        <f t="shared" si="83"/>
        <v/>
      </c>
    </row>
    <row r="2448" spans="1:15" hidden="1">
      <c r="A2448" s="41">
        <v>2.2025000000000001</v>
      </c>
      <c r="B2448" s="14">
        <v>45705</v>
      </c>
      <c r="C2448" s="8" t="s">
        <v>13</v>
      </c>
      <c r="D2448" s="8" t="s">
        <v>15</v>
      </c>
      <c r="E2448" s="8" t="s">
        <v>15</v>
      </c>
      <c r="F2448" s="9">
        <f t="shared" si="84"/>
        <v>-153700000</v>
      </c>
      <c r="G2448" s="9">
        <v>-1537</v>
      </c>
      <c r="H2448" s="10">
        <v>-165348923</v>
      </c>
      <c r="I2448" s="11">
        <v>22624094232.651829</v>
      </c>
      <c r="J2448" s="11">
        <v>228480</v>
      </c>
      <c r="K2448" s="11">
        <v>99020.020275962117</v>
      </c>
      <c r="L2448" s="12">
        <v>13155151.835846215</v>
      </c>
      <c r="M2448" s="11">
        <v>2088</v>
      </c>
      <c r="N2448" s="13"/>
      <c r="O2448" t="str">
        <f t="shared" ref="O2448:O2511" si="85">IF(M2448=_xlfn.MAXIFS(M:M,D:D,D2448),"X","")</f>
        <v/>
      </c>
    </row>
    <row r="2449" spans="1:15" hidden="1">
      <c r="A2449" s="41">
        <v>2.2025000000000001</v>
      </c>
      <c r="B2449" s="14">
        <v>45705</v>
      </c>
      <c r="C2449" s="8" t="s">
        <v>13</v>
      </c>
      <c r="D2449" s="8" t="s">
        <v>15</v>
      </c>
      <c r="E2449" s="8" t="s">
        <v>15</v>
      </c>
      <c r="F2449" s="9">
        <f t="shared" si="84"/>
        <v>-9200000</v>
      </c>
      <c r="G2449" s="9">
        <v>-92</v>
      </c>
      <c r="H2449" s="10">
        <v>-9897268</v>
      </c>
      <c r="I2449" s="11">
        <v>22614984390.786442</v>
      </c>
      <c r="J2449" s="11">
        <v>228388</v>
      </c>
      <c r="K2449" s="11">
        <v>99020.020275962117</v>
      </c>
      <c r="L2449" s="12">
        <v>787426.13461148553</v>
      </c>
      <c r="M2449" s="11">
        <v>2089</v>
      </c>
      <c r="N2449" s="13"/>
      <c r="O2449" t="str">
        <f t="shared" si="85"/>
        <v/>
      </c>
    </row>
    <row r="2450" spans="1:15" hidden="1">
      <c r="A2450" s="41">
        <v>2.2025000000000001</v>
      </c>
      <c r="B2450" s="14">
        <v>45705</v>
      </c>
      <c r="C2450" s="8" t="s">
        <v>13</v>
      </c>
      <c r="D2450" s="8" t="s">
        <v>15</v>
      </c>
      <c r="E2450" s="8" t="s">
        <v>15</v>
      </c>
      <c r="F2450" s="9">
        <f t="shared" si="84"/>
        <v>-9200000</v>
      </c>
      <c r="G2450" s="9">
        <v>-92</v>
      </c>
      <c r="H2450" s="10">
        <v>-9897268</v>
      </c>
      <c r="I2450" s="11">
        <v>22605874548.921055</v>
      </c>
      <c r="J2450" s="11">
        <v>228296</v>
      </c>
      <c r="K2450" s="11">
        <v>99020.020275962117</v>
      </c>
      <c r="L2450" s="12">
        <v>787426.13461148553</v>
      </c>
      <c r="M2450" s="11">
        <v>2090</v>
      </c>
      <c r="N2450" s="13"/>
      <c r="O2450" t="str">
        <f t="shared" si="85"/>
        <v/>
      </c>
    </row>
    <row r="2451" spans="1:15" hidden="1">
      <c r="A2451" s="41">
        <v>2.2025000000000001</v>
      </c>
      <c r="B2451" s="14">
        <v>45705</v>
      </c>
      <c r="C2451" s="8" t="s">
        <v>13</v>
      </c>
      <c r="D2451" s="8" t="s">
        <v>15</v>
      </c>
      <c r="E2451" s="8" t="s">
        <v>15</v>
      </c>
      <c r="F2451" s="9">
        <f t="shared" si="84"/>
        <v>-6500000</v>
      </c>
      <c r="G2451" s="9">
        <v>-65</v>
      </c>
      <c r="H2451" s="10">
        <v>-6992635</v>
      </c>
      <c r="I2451" s="11">
        <v>22599438247.603119</v>
      </c>
      <c r="J2451" s="11">
        <v>228231</v>
      </c>
      <c r="K2451" s="11">
        <v>99020.020275962117</v>
      </c>
      <c r="L2451" s="12">
        <v>556333.68206246197</v>
      </c>
      <c r="M2451" s="11">
        <v>2091</v>
      </c>
      <c r="N2451" s="13"/>
      <c r="O2451" t="str">
        <f t="shared" si="85"/>
        <v/>
      </c>
    </row>
    <row r="2452" spans="1:15" hidden="1">
      <c r="A2452" s="41">
        <v>2.2025000000000001</v>
      </c>
      <c r="B2452" s="14">
        <v>45705</v>
      </c>
      <c r="C2452" s="8" t="s">
        <v>13</v>
      </c>
      <c r="D2452" s="8" t="s">
        <v>15</v>
      </c>
      <c r="E2452" s="8" t="s">
        <v>15</v>
      </c>
      <c r="F2452" s="9">
        <f t="shared" si="84"/>
        <v>-5600000</v>
      </c>
      <c r="G2452" s="9">
        <v>-56</v>
      </c>
      <c r="H2452" s="10">
        <v>-6024424</v>
      </c>
      <c r="I2452" s="11">
        <v>22593893126.467667</v>
      </c>
      <c r="J2452" s="11">
        <v>228175</v>
      </c>
      <c r="K2452" s="11">
        <v>99020.020275962117</v>
      </c>
      <c r="L2452" s="12">
        <v>479302.8645461211</v>
      </c>
      <c r="M2452" s="11">
        <v>2092</v>
      </c>
      <c r="N2452" s="13"/>
      <c r="O2452" t="str">
        <f t="shared" si="85"/>
        <v/>
      </c>
    </row>
    <row r="2453" spans="1:15" hidden="1">
      <c r="A2453" s="41">
        <v>2.2025000000000001</v>
      </c>
      <c r="B2453" s="14">
        <v>45705</v>
      </c>
      <c r="C2453" s="8" t="s">
        <v>13</v>
      </c>
      <c r="D2453" s="8" t="s">
        <v>15</v>
      </c>
      <c r="E2453" s="8" t="s">
        <v>15</v>
      </c>
      <c r="F2453" s="9">
        <f t="shared" si="84"/>
        <v>-6700000</v>
      </c>
      <c r="G2453" s="9">
        <v>-67</v>
      </c>
      <c r="H2453" s="10">
        <v>-7207793</v>
      </c>
      <c r="I2453" s="11">
        <v>22587258785.109177</v>
      </c>
      <c r="J2453" s="11">
        <v>228108</v>
      </c>
      <c r="K2453" s="11">
        <v>99020.020275962117</v>
      </c>
      <c r="L2453" s="12">
        <v>573451.64151053783</v>
      </c>
      <c r="M2453" s="11">
        <v>2093</v>
      </c>
      <c r="N2453" s="13"/>
      <c r="O2453" t="str">
        <f t="shared" si="85"/>
        <v/>
      </c>
    </row>
    <row r="2454" spans="1:15" hidden="1">
      <c r="A2454" s="41">
        <v>2.2025000000000001</v>
      </c>
      <c r="B2454" s="14">
        <v>45705</v>
      </c>
      <c r="C2454" s="8" t="s">
        <v>13</v>
      </c>
      <c r="D2454" s="8" t="s">
        <v>15</v>
      </c>
      <c r="E2454" s="8" t="s">
        <v>15</v>
      </c>
      <c r="F2454" s="9">
        <f t="shared" si="84"/>
        <v>-3800000</v>
      </c>
      <c r="G2454" s="9">
        <v>-38</v>
      </c>
      <c r="H2454" s="10">
        <v>-4088002</v>
      </c>
      <c r="I2454" s="11">
        <v>22583496024.338692</v>
      </c>
      <c r="J2454" s="11">
        <v>228070</v>
      </c>
      <c r="K2454" s="11">
        <v>99020.020275962117</v>
      </c>
      <c r="L2454" s="12">
        <v>325241.22951343935</v>
      </c>
      <c r="M2454" s="11">
        <v>2094</v>
      </c>
      <c r="N2454" s="13"/>
      <c r="O2454" t="str">
        <f t="shared" si="85"/>
        <v/>
      </c>
    </row>
    <row r="2455" spans="1:15" hidden="1">
      <c r="A2455" s="41">
        <v>2.2025000000000001</v>
      </c>
      <c r="B2455" s="14">
        <v>45705</v>
      </c>
      <c r="C2455" s="8" t="s">
        <v>13</v>
      </c>
      <c r="D2455" s="8" t="s">
        <v>15</v>
      </c>
      <c r="E2455" s="8" t="s">
        <v>15</v>
      </c>
      <c r="F2455" s="9">
        <f t="shared" si="84"/>
        <v>-9300000</v>
      </c>
      <c r="G2455" s="9">
        <v>-93</v>
      </c>
      <c r="H2455" s="10">
        <v>-10004847</v>
      </c>
      <c r="I2455" s="11">
        <v>22574287162.453026</v>
      </c>
      <c r="J2455" s="11">
        <v>227977</v>
      </c>
      <c r="K2455" s="11">
        <v>99020.020275962117</v>
      </c>
      <c r="L2455" s="12">
        <v>795985.11433552392</v>
      </c>
      <c r="M2455" s="11">
        <v>2095</v>
      </c>
      <c r="N2455" s="13"/>
      <c r="O2455" t="str">
        <f t="shared" si="85"/>
        <v/>
      </c>
    </row>
    <row r="2456" spans="1:15" hidden="1">
      <c r="A2456" s="41">
        <v>2.2025000000000001</v>
      </c>
      <c r="B2456" s="14">
        <v>45705</v>
      </c>
      <c r="C2456" s="8" t="s">
        <v>13</v>
      </c>
      <c r="D2456" s="8" t="s">
        <v>15</v>
      </c>
      <c r="E2456" s="8" t="s">
        <v>15</v>
      </c>
      <c r="F2456" s="9">
        <f t="shared" si="84"/>
        <v>-3500000</v>
      </c>
      <c r="G2456" s="9">
        <v>-35</v>
      </c>
      <c r="H2456" s="10">
        <v>-3765265</v>
      </c>
      <c r="I2456" s="11">
        <v>22570821461.743366</v>
      </c>
      <c r="J2456" s="11">
        <v>227942</v>
      </c>
      <c r="K2456" s="11">
        <v>99020.020275962117</v>
      </c>
      <c r="L2456" s="12">
        <v>299564.29034132604</v>
      </c>
      <c r="M2456" s="11">
        <v>2096</v>
      </c>
      <c r="N2456" s="13"/>
      <c r="O2456" t="str">
        <f t="shared" si="85"/>
        <v/>
      </c>
    </row>
    <row r="2457" spans="1:15" hidden="1">
      <c r="A2457" s="41">
        <v>2.2025000000000001</v>
      </c>
      <c r="B2457" s="14">
        <v>45705</v>
      </c>
      <c r="C2457" s="8" t="s">
        <v>13</v>
      </c>
      <c r="D2457" s="8" t="s">
        <v>15</v>
      </c>
      <c r="E2457" s="8" t="s">
        <v>15</v>
      </c>
      <c r="F2457" s="9">
        <f t="shared" si="84"/>
        <v>-16900000</v>
      </c>
      <c r="G2457" s="9">
        <v>-169</v>
      </c>
      <c r="H2457" s="10">
        <v>-18180851</v>
      </c>
      <c r="I2457" s="11">
        <v>22554087078.31673</v>
      </c>
      <c r="J2457" s="11">
        <v>227773</v>
      </c>
      <c r="K2457" s="11">
        <v>99020.020275962117</v>
      </c>
      <c r="L2457" s="12">
        <v>1446467.5733624026</v>
      </c>
      <c r="M2457" s="11">
        <v>2097</v>
      </c>
      <c r="N2457" s="13"/>
      <c r="O2457" t="str">
        <f t="shared" si="85"/>
        <v/>
      </c>
    </row>
    <row r="2458" spans="1:15" hidden="1">
      <c r="A2458" s="41">
        <v>2.2025000000000001</v>
      </c>
      <c r="B2458" s="14">
        <v>45705</v>
      </c>
      <c r="C2458" s="8" t="s">
        <v>13</v>
      </c>
      <c r="D2458" s="8" t="s">
        <v>15</v>
      </c>
      <c r="E2458" s="8" t="s">
        <v>15</v>
      </c>
      <c r="F2458" s="9">
        <f t="shared" si="84"/>
        <v>-4700000</v>
      </c>
      <c r="G2458" s="9">
        <v>-47</v>
      </c>
      <c r="H2458" s="10">
        <v>-5056213</v>
      </c>
      <c r="I2458" s="11">
        <v>22549433137.363762</v>
      </c>
      <c r="J2458" s="11">
        <v>227726</v>
      </c>
      <c r="K2458" s="11">
        <v>99020.020275962117</v>
      </c>
      <c r="L2458" s="12">
        <v>402272.04702978022</v>
      </c>
      <c r="M2458" s="11">
        <v>2098</v>
      </c>
      <c r="N2458" s="13"/>
      <c r="O2458" t="str">
        <f t="shared" si="85"/>
        <v/>
      </c>
    </row>
    <row r="2459" spans="1:15" hidden="1">
      <c r="A2459" s="41">
        <v>2.2025000000000001</v>
      </c>
      <c r="B2459" s="14">
        <v>45705</v>
      </c>
      <c r="C2459" s="8" t="s">
        <v>13</v>
      </c>
      <c r="D2459" s="8" t="s">
        <v>15</v>
      </c>
      <c r="E2459" s="8" t="s">
        <v>15</v>
      </c>
      <c r="F2459" s="9">
        <f t="shared" si="84"/>
        <v>-9400000</v>
      </c>
      <c r="G2459" s="9">
        <v>-94</v>
      </c>
      <c r="H2459" s="10">
        <v>-10112426</v>
      </c>
      <c r="I2459" s="11">
        <v>22540125255.457821</v>
      </c>
      <c r="J2459" s="11">
        <v>227632</v>
      </c>
      <c r="K2459" s="11">
        <v>99020.020275962117</v>
      </c>
      <c r="L2459" s="12">
        <v>804544.09405956045</v>
      </c>
      <c r="M2459" s="11">
        <v>2099</v>
      </c>
      <c r="N2459" s="13"/>
      <c r="O2459" t="str">
        <f t="shared" si="85"/>
        <v/>
      </c>
    </row>
    <row r="2460" spans="1:15" hidden="1">
      <c r="A2460" s="41">
        <v>2.2025000000000001</v>
      </c>
      <c r="B2460" s="14">
        <v>45705</v>
      </c>
      <c r="C2460" s="8" t="s">
        <v>13</v>
      </c>
      <c r="D2460" s="8" t="s">
        <v>15</v>
      </c>
      <c r="E2460" s="8" t="s">
        <v>15</v>
      </c>
      <c r="F2460" s="9">
        <f t="shared" si="84"/>
        <v>-9400000</v>
      </c>
      <c r="G2460" s="9">
        <v>-94</v>
      </c>
      <c r="H2460" s="10">
        <v>-10112426</v>
      </c>
      <c r="I2460" s="11">
        <v>22530817373.55188</v>
      </c>
      <c r="J2460" s="11">
        <v>227538</v>
      </c>
      <c r="K2460" s="11">
        <v>99020.020275962117</v>
      </c>
      <c r="L2460" s="12">
        <v>804544.09405956045</v>
      </c>
      <c r="M2460" s="11">
        <v>2100</v>
      </c>
      <c r="N2460" s="13"/>
      <c r="O2460" t="str">
        <f t="shared" si="85"/>
        <v/>
      </c>
    </row>
    <row r="2461" spans="1:15" hidden="1">
      <c r="A2461" s="41">
        <v>2.2025000000000001</v>
      </c>
      <c r="B2461" s="14">
        <v>45705</v>
      </c>
      <c r="C2461" s="8" t="s">
        <v>13</v>
      </c>
      <c r="D2461" s="8" t="s">
        <v>15</v>
      </c>
      <c r="E2461" s="8" t="s">
        <v>15</v>
      </c>
      <c r="F2461" s="9">
        <f t="shared" si="84"/>
        <v>-4800000</v>
      </c>
      <c r="G2461" s="9">
        <v>-48</v>
      </c>
      <c r="H2461" s="10">
        <v>-5163792</v>
      </c>
      <c r="I2461" s="11">
        <v>22526064412.578632</v>
      </c>
      <c r="J2461" s="11">
        <v>227490</v>
      </c>
      <c r="K2461" s="11">
        <v>99020.020275962117</v>
      </c>
      <c r="L2461" s="12">
        <v>410831.02675381862</v>
      </c>
      <c r="M2461" s="11">
        <v>2101</v>
      </c>
      <c r="N2461" s="13"/>
      <c r="O2461" t="str">
        <f t="shared" si="85"/>
        <v/>
      </c>
    </row>
    <row r="2462" spans="1:15" hidden="1">
      <c r="A2462" s="41">
        <v>2.2025000000000001</v>
      </c>
      <c r="B2462" s="14">
        <v>45705</v>
      </c>
      <c r="C2462" s="8" t="s">
        <v>13</v>
      </c>
      <c r="D2462" s="8" t="s">
        <v>15</v>
      </c>
      <c r="E2462" s="8" t="s">
        <v>15</v>
      </c>
      <c r="F2462" s="9">
        <f t="shared" si="84"/>
        <v>-14500000</v>
      </c>
      <c r="G2462" s="9">
        <v>-145</v>
      </c>
      <c r="H2462" s="10">
        <v>-15598955</v>
      </c>
      <c r="I2462" s="11">
        <v>22511706509.638618</v>
      </c>
      <c r="J2462" s="11">
        <v>227345</v>
      </c>
      <c r="K2462" s="11">
        <v>99020.020275962117</v>
      </c>
      <c r="L2462" s="12">
        <v>1241052.0599854924</v>
      </c>
      <c r="M2462" s="11">
        <v>2102</v>
      </c>
      <c r="N2462" s="13"/>
      <c r="O2462" t="str">
        <f t="shared" si="85"/>
        <v/>
      </c>
    </row>
    <row r="2463" spans="1:15" hidden="1">
      <c r="A2463" s="41">
        <v>2.2025000000000001</v>
      </c>
      <c r="B2463" s="14">
        <v>45705</v>
      </c>
      <c r="C2463" s="8" t="s">
        <v>13</v>
      </c>
      <c r="D2463" s="8" t="s">
        <v>15</v>
      </c>
      <c r="E2463" s="8" t="s">
        <v>15</v>
      </c>
      <c r="F2463" s="9">
        <f t="shared" si="84"/>
        <v>-1000000</v>
      </c>
      <c r="G2463" s="9">
        <v>-10</v>
      </c>
      <c r="H2463" s="10">
        <v>-1075790</v>
      </c>
      <c r="I2463" s="11">
        <v>22510716309.43586</v>
      </c>
      <c r="J2463" s="11">
        <v>227335</v>
      </c>
      <c r="K2463" s="11">
        <v>99020.020275962117</v>
      </c>
      <c r="L2463" s="12">
        <v>85589.797240378801</v>
      </c>
      <c r="M2463" s="11">
        <v>2103</v>
      </c>
      <c r="N2463" s="13"/>
      <c r="O2463" t="str">
        <f t="shared" si="85"/>
        <v/>
      </c>
    </row>
    <row r="2464" spans="1:15" hidden="1">
      <c r="A2464" s="41">
        <v>2.2025000000000001</v>
      </c>
      <c r="B2464" s="14">
        <v>45705</v>
      </c>
      <c r="C2464" s="8" t="s">
        <v>13</v>
      </c>
      <c r="D2464" s="8" t="s">
        <v>15</v>
      </c>
      <c r="E2464" s="8" t="s">
        <v>15</v>
      </c>
      <c r="F2464" s="9">
        <f t="shared" si="84"/>
        <v>-6400000</v>
      </c>
      <c r="G2464" s="9">
        <v>-64</v>
      </c>
      <c r="H2464" s="10">
        <v>-6885056</v>
      </c>
      <c r="I2464" s="11">
        <v>22504379028.138199</v>
      </c>
      <c r="J2464" s="11">
        <v>227271</v>
      </c>
      <c r="K2464" s="11">
        <v>99020.020275962117</v>
      </c>
      <c r="L2464" s="12">
        <v>547774.70233842451</v>
      </c>
      <c r="M2464" s="11">
        <v>2104</v>
      </c>
      <c r="N2464" s="13"/>
      <c r="O2464" t="str">
        <f t="shared" si="85"/>
        <v/>
      </c>
    </row>
    <row r="2465" spans="1:15" hidden="1">
      <c r="A2465" s="41">
        <v>2.2025000000000001</v>
      </c>
      <c r="B2465" s="14">
        <v>45705</v>
      </c>
      <c r="C2465" s="8" t="s">
        <v>13</v>
      </c>
      <c r="D2465" s="8" t="s">
        <v>15</v>
      </c>
      <c r="E2465" s="8" t="s">
        <v>15</v>
      </c>
      <c r="F2465" s="9">
        <f t="shared" si="84"/>
        <v>-1200000</v>
      </c>
      <c r="G2465" s="9">
        <v>-12</v>
      </c>
      <c r="H2465" s="10">
        <v>-1290948</v>
      </c>
      <c r="I2465" s="11">
        <v>22503190787.894886</v>
      </c>
      <c r="J2465" s="11">
        <v>227259</v>
      </c>
      <c r="K2465" s="11">
        <v>99020.020275962117</v>
      </c>
      <c r="L2465" s="12">
        <v>102707.75668845465</v>
      </c>
      <c r="M2465" s="11">
        <v>2105</v>
      </c>
      <c r="N2465" s="13"/>
      <c r="O2465" t="str">
        <f t="shared" si="85"/>
        <v/>
      </c>
    </row>
    <row r="2466" spans="1:15" hidden="1">
      <c r="A2466" s="41">
        <v>2.2025000000000001</v>
      </c>
      <c r="B2466" s="14">
        <v>45705</v>
      </c>
      <c r="C2466" s="8" t="s">
        <v>13</v>
      </c>
      <c r="D2466" s="8" t="s">
        <v>15</v>
      </c>
      <c r="E2466" s="8" t="s">
        <v>15</v>
      </c>
      <c r="F2466" s="9">
        <f t="shared" si="84"/>
        <v>-5000000</v>
      </c>
      <c r="G2466" s="9">
        <v>-50</v>
      </c>
      <c r="H2466" s="10">
        <v>-5378950</v>
      </c>
      <c r="I2466" s="11">
        <v>22498239786.881088</v>
      </c>
      <c r="J2466" s="11">
        <v>227209</v>
      </c>
      <c r="K2466" s="11">
        <v>99020.020275962117</v>
      </c>
      <c r="L2466" s="12">
        <v>427948.98620189447</v>
      </c>
      <c r="M2466" s="11">
        <v>2106</v>
      </c>
      <c r="N2466" s="13"/>
      <c r="O2466" t="str">
        <f t="shared" si="85"/>
        <v/>
      </c>
    </row>
    <row r="2467" spans="1:15" hidden="1">
      <c r="A2467" s="41">
        <v>2.2025000000000001</v>
      </c>
      <c r="B2467" s="14">
        <v>45705</v>
      </c>
      <c r="C2467" s="8" t="s">
        <v>13</v>
      </c>
      <c r="D2467" s="8" t="s">
        <v>15</v>
      </c>
      <c r="E2467" s="8" t="s">
        <v>15</v>
      </c>
      <c r="F2467" s="9">
        <f t="shared" si="84"/>
        <v>-1000000</v>
      </c>
      <c r="G2467" s="9">
        <v>-10</v>
      </c>
      <c r="H2467" s="10">
        <v>-1075790</v>
      </c>
      <c r="I2467" s="11">
        <v>22497249586.678329</v>
      </c>
      <c r="J2467" s="11">
        <v>227199</v>
      </c>
      <c r="K2467" s="11">
        <v>99020.020275962117</v>
      </c>
      <c r="L2467" s="12">
        <v>85589.797240378801</v>
      </c>
      <c r="M2467" s="11">
        <v>2107</v>
      </c>
      <c r="N2467" s="13"/>
      <c r="O2467" t="str">
        <f t="shared" si="85"/>
        <v/>
      </c>
    </row>
    <row r="2468" spans="1:15" hidden="1">
      <c r="A2468" s="41">
        <v>2.2025000000000001</v>
      </c>
      <c r="B2468" s="14">
        <v>45705</v>
      </c>
      <c r="C2468" s="8" t="s">
        <v>13</v>
      </c>
      <c r="D2468" s="8" t="s">
        <v>15</v>
      </c>
      <c r="E2468" s="8" t="s">
        <v>15</v>
      </c>
      <c r="F2468" s="9">
        <f t="shared" si="84"/>
        <v>-3800000</v>
      </c>
      <c r="G2468" s="9">
        <v>-38</v>
      </c>
      <c r="H2468" s="10">
        <v>-4088002</v>
      </c>
      <c r="I2468" s="11">
        <v>22493486825.907845</v>
      </c>
      <c r="J2468" s="11">
        <v>227161</v>
      </c>
      <c r="K2468" s="11">
        <v>99020.020275962117</v>
      </c>
      <c r="L2468" s="12">
        <v>325241.22951343935</v>
      </c>
      <c r="M2468" s="11">
        <v>2108</v>
      </c>
      <c r="N2468" s="13"/>
      <c r="O2468" t="str">
        <f t="shared" si="85"/>
        <v/>
      </c>
    </row>
    <row r="2469" spans="1:15" hidden="1">
      <c r="A2469" s="41">
        <v>2.2025000000000001</v>
      </c>
      <c r="B2469" s="14">
        <v>45705</v>
      </c>
      <c r="C2469" s="8" t="s">
        <v>13</v>
      </c>
      <c r="D2469" s="8" t="s">
        <v>15</v>
      </c>
      <c r="E2469" s="8" t="s">
        <v>15</v>
      </c>
      <c r="F2469" s="9">
        <f t="shared" si="84"/>
        <v>-900000</v>
      </c>
      <c r="G2469" s="9">
        <v>-9</v>
      </c>
      <c r="H2469" s="10">
        <v>-968211</v>
      </c>
      <c r="I2469" s="11">
        <v>22492595645.725361</v>
      </c>
      <c r="J2469" s="11">
        <v>227152</v>
      </c>
      <c r="K2469" s="11">
        <v>99020.020275962117</v>
      </c>
      <c r="L2469" s="12">
        <v>77030.817516340991</v>
      </c>
      <c r="M2469" s="11">
        <v>2109</v>
      </c>
      <c r="N2469" s="13"/>
      <c r="O2469" t="str">
        <f t="shared" si="85"/>
        <v/>
      </c>
    </row>
    <row r="2470" spans="1:15" hidden="1">
      <c r="A2470" s="41">
        <v>2.2025000000000001</v>
      </c>
      <c r="B2470" s="14">
        <v>45705</v>
      </c>
      <c r="C2470" s="8" t="s">
        <v>13</v>
      </c>
      <c r="D2470" s="8" t="s">
        <v>15</v>
      </c>
      <c r="E2470" s="8" t="s">
        <v>15</v>
      </c>
      <c r="F2470" s="9">
        <f t="shared" si="84"/>
        <v>-1000000</v>
      </c>
      <c r="G2470" s="9">
        <v>-10</v>
      </c>
      <c r="H2470" s="10">
        <v>-1075790</v>
      </c>
      <c r="I2470" s="11">
        <v>22491605445.522602</v>
      </c>
      <c r="J2470" s="11">
        <v>227142</v>
      </c>
      <c r="K2470" s="11">
        <v>99020.020275962117</v>
      </c>
      <c r="L2470" s="12">
        <v>85589.797240378801</v>
      </c>
      <c r="M2470" s="11">
        <v>2110</v>
      </c>
      <c r="N2470" s="13"/>
      <c r="O2470" t="str">
        <f t="shared" si="85"/>
        <v/>
      </c>
    </row>
    <row r="2471" spans="1:15" hidden="1">
      <c r="A2471" s="41">
        <v>2.2025000000000001</v>
      </c>
      <c r="B2471" s="14">
        <v>45705</v>
      </c>
      <c r="C2471" s="8" t="s">
        <v>13</v>
      </c>
      <c r="D2471" s="8" t="s">
        <v>15</v>
      </c>
      <c r="E2471" s="8" t="s">
        <v>15</v>
      </c>
      <c r="F2471" s="9">
        <f t="shared" si="84"/>
        <v>-3700000</v>
      </c>
      <c r="G2471" s="9">
        <v>-37</v>
      </c>
      <c r="H2471" s="10">
        <v>-3980423</v>
      </c>
      <c r="I2471" s="11">
        <v>22487941704.772392</v>
      </c>
      <c r="J2471" s="11">
        <v>227105</v>
      </c>
      <c r="K2471" s="11">
        <v>99020.020275962117</v>
      </c>
      <c r="L2471" s="12">
        <v>316682.24978940189</v>
      </c>
      <c r="M2471" s="11">
        <v>2111</v>
      </c>
      <c r="N2471" s="13"/>
      <c r="O2471" t="str">
        <f t="shared" si="85"/>
        <v/>
      </c>
    </row>
    <row r="2472" spans="1:15" hidden="1">
      <c r="A2472" s="41">
        <v>2.2025000000000001</v>
      </c>
      <c r="B2472" s="14">
        <v>45705</v>
      </c>
      <c r="C2472" s="8" t="s">
        <v>13</v>
      </c>
      <c r="D2472" s="8" t="s">
        <v>15</v>
      </c>
      <c r="E2472" s="8" t="s">
        <v>15</v>
      </c>
      <c r="F2472" s="9">
        <f t="shared" si="84"/>
        <v>-21300000</v>
      </c>
      <c r="G2472" s="9">
        <v>-213</v>
      </c>
      <c r="H2472" s="10">
        <v>-22914327</v>
      </c>
      <c r="I2472" s="11">
        <v>22466850440.453613</v>
      </c>
      <c r="J2472" s="11">
        <v>226892</v>
      </c>
      <c r="K2472" s="11">
        <v>99020.020275962117</v>
      </c>
      <c r="L2472" s="12">
        <v>1823062.6812200695</v>
      </c>
      <c r="M2472" s="11">
        <v>2112</v>
      </c>
      <c r="N2472" s="13"/>
      <c r="O2472" t="str">
        <f t="shared" si="85"/>
        <v/>
      </c>
    </row>
    <row r="2473" spans="1:15" hidden="1">
      <c r="A2473" s="41">
        <v>2.2025000000000001</v>
      </c>
      <c r="B2473" s="14">
        <v>45705</v>
      </c>
      <c r="C2473" s="8" t="s">
        <v>13</v>
      </c>
      <c r="D2473" s="8" t="s">
        <v>14</v>
      </c>
      <c r="E2473" s="8" t="s">
        <v>14</v>
      </c>
      <c r="F2473" s="9">
        <f t="shared" si="84"/>
        <v>-1800000</v>
      </c>
      <c r="G2473" s="9">
        <v>-18</v>
      </c>
      <c r="H2473" s="10">
        <v>-1897704</v>
      </c>
      <c r="I2473" s="11">
        <v>17706523105.993317</v>
      </c>
      <c r="J2473" s="11">
        <v>177136</v>
      </c>
      <c r="K2473" s="11">
        <v>99960.048245378217</v>
      </c>
      <c r="L2473" s="12">
        <v>98423.131583192153</v>
      </c>
      <c r="M2473" s="11">
        <v>348</v>
      </c>
      <c r="N2473" s="13"/>
      <c r="O2473" t="str">
        <f t="shared" si="85"/>
        <v/>
      </c>
    </row>
    <row r="2474" spans="1:15" hidden="1">
      <c r="A2474" s="41">
        <v>2.2025000000000001</v>
      </c>
      <c r="B2474" s="14">
        <v>45705</v>
      </c>
      <c r="C2474" s="8" t="s">
        <v>13</v>
      </c>
      <c r="D2474" s="8" t="s">
        <v>14</v>
      </c>
      <c r="E2474" s="8" t="s">
        <v>14</v>
      </c>
      <c r="F2474" s="9">
        <f t="shared" si="84"/>
        <v>-7600000</v>
      </c>
      <c r="G2474" s="9">
        <v>-76</v>
      </c>
      <c r="H2474" s="10">
        <v>-8012528</v>
      </c>
      <c r="I2474" s="11">
        <v>17698926142.326668</v>
      </c>
      <c r="J2474" s="11">
        <v>177060</v>
      </c>
      <c r="K2474" s="11">
        <v>99960.048245378217</v>
      </c>
      <c r="L2474" s="12">
        <v>415564.33335125539</v>
      </c>
      <c r="M2474" s="11">
        <v>349</v>
      </c>
      <c r="N2474" s="13"/>
      <c r="O2474" t="str">
        <f t="shared" si="85"/>
        <v/>
      </c>
    </row>
    <row r="2475" spans="1:15" hidden="1">
      <c r="A2475" s="41">
        <v>2.2025000000000001</v>
      </c>
      <c r="B2475" s="14">
        <v>45705</v>
      </c>
      <c r="C2475" s="8" t="s">
        <v>13</v>
      </c>
      <c r="D2475" s="8" t="s">
        <v>15</v>
      </c>
      <c r="E2475" s="8" t="s">
        <v>15</v>
      </c>
      <c r="F2475" s="9">
        <f t="shared" si="84"/>
        <v>-1800000</v>
      </c>
      <c r="G2475" s="9">
        <v>-18</v>
      </c>
      <c r="H2475" s="10">
        <v>-1936422</v>
      </c>
      <c r="I2475" s="11">
        <v>22465068080.088646</v>
      </c>
      <c r="J2475" s="11">
        <v>226874</v>
      </c>
      <c r="K2475" s="11">
        <v>99020.020275962117</v>
      </c>
      <c r="L2475" s="12">
        <v>154061.63503268198</v>
      </c>
      <c r="M2475" s="11">
        <v>2113</v>
      </c>
      <c r="N2475" s="13"/>
      <c r="O2475" t="str">
        <f t="shared" si="85"/>
        <v/>
      </c>
    </row>
    <row r="2476" spans="1:15" hidden="1">
      <c r="A2476" s="41">
        <v>2.2025000000000001</v>
      </c>
      <c r="B2476" s="14">
        <v>45705</v>
      </c>
      <c r="C2476" s="8" t="s">
        <v>13</v>
      </c>
      <c r="D2476" s="8" t="s">
        <v>15</v>
      </c>
      <c r="E2476" s="8" t="s">
        <v>15</v>
      </c>
      <c r="F2476" s="9">
        <f t="shared" si="84"/>
        <v>-10200000</v>
      </c>
      <c r="G2476" s="9">
        <v>-102</v>
      </c>
      <c r="H2476" s="10">
        <v>-10973058</v>
      </c>
      <c r="I2476" s="11">
        <v>22454968038.020496</v>
      </c>
      <c r="J2476" s="11">
        <v>226772</v>
      </c>
      <c r="K2476" s="11">
        <v>99020.020275962117</v>
      </c>
      <c r="L2476" s="12">
        <v>873015.93185186386</v>
      </c>
      <c r="M2476" s="11">
        <v>2114</v>
      </c>
      <c r="N2476" s="13"/>
      <c r="O2476" t="str">
        <f t="shared" si="85"/>
        <v/>
      </c>
    </row>
    <row r="2477" spans="1:15" hidden="1">
      <c r="A2477" s="41">
        <v>2.2025000000000001</v>
      </c>
      <c r="B2477" s="14">
        <v>45705</v>
      </c>
      <c r="C2477" s="8" t="s">
        <v>13</v>
      </c>
      <c r="D2477" s="8" t="s">
        <v>15</v>
      </c>
      <c r="E2477" s="8" t="s">
        <v>15</v>
      </c>
      <c r="F2477" s="9">
        <f t="shared" si="84"/>
        <v>-900000</v>
      </c>
      <c r="G2477" s="9">
        <v>-9</v>
      </c>
      <c r="H2477" s="10">
        <v>-968211</v>
      </c>
      <c r="I2477" s="11">
        <v>22454076857.838013</v>
      </c>
      <c r="J2477" s="11">
        <v>226763</v>
      </c>
      <c r="K2477" s="11">
        <v>99020.020275962117</v>
      </c>
      <c r="L2477" s="12">
        <v>77030.817516340991</v>
      </c>
      <c r="M2477" s="11">
        <v>2115</v>
      </c>
      <c r="N2477" s="13"/>
      <c r="O2477" t="str">
        <f t="shared" si="85"/>
        <v/>
      </c>
    </row>
    <row r="2478" spans="1:15" hidden="1">
      <c r="A2478" s="41">
        <v>2.2025000000000001</v>
      </c>
      <c r="B2478" s="14">
        <v>45705</v>
      </c>
      <c r="C2478" s="8" t="s">
        <v>13</v>
      </c>
      <c r="D2478" s="8" t="s">
        <v>15</v>
      </c>
      <c r="E2478" s="8" t="s">
        <v>15</v>
      </c>
      <c r="F2478" s="9">
        <f t="shared" si="84"/>
        <v>-2700000</v>
      </c>
      <c r="G2478" s="9">
        <v>-27</v>
      </c>
      <c r="H2478" s="10">
        <v>-2904633</v>
      </c>
      <c r="I2478" s="11">
        <v>22451403317.290562</v>
      </c>
      <c r="J2478" s="11">
        <v>226736</v>
      </c>
      <c r="K2478" s="11">
        <v>99020.020275962117</v>
      </c>
      <c r="L2478" s="12">
        <v>231092.45254902262</v>
      </c>
      <c r="M2478" s="11">
        <v>2116</v>
      </c>
      <c r="N2478" s="13"/>
      <c r="O2478" t="str">
        <f t="shared" si="85"/>
        <v/>
      </c>
    </row>
    <row r="2479" spans="1:15" hidden="1">
      <c r="A2479" s="41">
        <v>2.2025000000000001</v>
      </c>
      <c r="B2479" s="14">
        <v>45705</v>
      </c>
      <c r="C2479" s="8" t="s">
        <v>13</v>
      </c>
      <c r="D2479" s="8" t="s">
        <v>15</v>
      </c>
      <c r="E2479" s="8" t="s">
        <v>15</v>
      </c>
      <c r="F2479" s="9">
        <f t="shared" si="84"/>
        <v>-2700000</v>
      </c>
      <c r="G2479" s="9">
        <v>-27</v>
      </c>
      <c r="H2479" s="10">
        <v>-2904633</v>
      </c>
      <c r="I2479" s="11">
        <v>22448729776.743111</v>
      </c>
      <c r="J2479" s="11">
        <v>226709</v>
      </c>
      <c r="K2479" s="11">
        <v>99020.020275962117</v>
      </c>
      <c r="L2479" s="12">
        <v>231092.45254902262</v>
      </c>
      <c r="M2479" s="11">
        <v>2117</v>
      </c>
      <c r="N2479" s="13"/>
      <c r="O2479" t="str">
        <f t="shared" si="85"/>
        <v/>
      </c>
    </row>
    <row r="2480" spans="1:15" hidden="1">
      <c r="A2480" s="41">
        <v>2.2025000000000001</v>
      </c>
      <c r="B2480" s="14">
        <v>45705</v>
      </c>
      <c r="C2480" s="8" t="s">
        <v>13</v>
      </c>
      <c r="D2480" s="8" t="s">
        <v>15</v>
      </c>
      <c r="E2480" s="8" t="s">
        <v>15</v>
      </c>
      <c r="F2480" s="9">
        <f t="shared" si="84"/>
        <v>-2700000</v>
      </c>
      <c r="G2480" s="9">
        <v>-27</v>
      </c>
      <c r="H2480" s="10">
        <v>-2904633</v>
      </c>
      <c r="I2480" s="11">
        <v>22446056236.19566</v>
      </c>
      <c r="J2480" s="11">
        <v>226682</v>
      </c>
      <c r="K2480" s="11">
        <v>99020.020275962117</v>
      </c>
      <c r="L2480" s="12">
        <v>231092.45254902262</v>
      </c>
      <c r="M2480" s="11">
        <v>2118</v>
      </c>
      <c r="N2480" s="13"/>
      <c r="O2480" t="str">
        <f t="shared" si="85"/>
        <v/>
      </c>
    </row>
    <row r="2481" spans="1:15" hidden="1">
      <c r="A2481" s="41">
        <v>2.2025000000000001</v>
      </c>
      <c r="B2481" s="14">
        <v>45705</v>
      </c>
      <c r="C2481" s="8" t="s">
        <v>13</v>
      </c>
      <c r="D2481" s="8" t="s">
        <v>15</v>
      </c>
      <c r="E2481" s="8" t="s">
        <v>15</v>
      </c>
      <c r="F2481" s="9">
        <f t="shared" si="84"/>
        <v>-185900000</v>
      </c>
      <c r="G2481" s="9">
        <v>-1859</v>
      </c>
      <c r="H2481" s="10">
        <v>-199989361</v>
      </c>
      <c r="I2481" s="11">
        <v>22261978018.502647</v>
      </c>
      <c r="J2481" s="11">
        <v>224823</v>
      </c>
      <c r="K2481" s="11">
        <v>99020.020275962117</v>
      </c>
      <c r="L2481" s="12">
        <v>15911143.306986421</v>
      </c>
      <c r="M2481" s="11">
        <v>2119</v>
      </c>
      <c r="N2481" s="13"/>
      <c r="O2481" t="str">
        <f t="shared" si="85"/>
        <v/>
      </c>
    </row>
    <row r="2482" spans="1:15" hidden="1">
      <c r="A2482" s="41">
        <v>2.2025000000000001</v>
      </c>
      <c r="B2482" s="14">
        <v>45705</v>
      </c>
      <c r="C2482" s="8" t="s">
        <v>13</v>
      </c>
      <c r="D2482" s="8" t="s">
        <v>15</v>
      </c>
      <c r="E2482" s="8" t="s">
        <v>15</v>
      </c>
      <c r="F2482" s="9">
        <f t="shared" si="84"/>
        <v>-13900000</v>
      </c>
      <c r="G2482" s="9">
        <v>-139</v>
      </c>
      <c r="H2482" s="10">
        <v>-14953481</v>
      </c>
      <c r="I2482" s="11">
        <v>22248214235.684288</v>
      </c>
      <c r="J2482" s="11">
        <v>224684</v>
      </c>
      <c r="K2482" s="11">
        <v>99020.020275962117</v>
      </c>
      <c r="L2482" s="12">
        <v>1189698.1816412657</v>
      </c>
      <c r="M2482" s="11">
        <v>2120</v>
      </c>
      <c r="N2482" s="13"/>
      <c r="O2482" t="str">
        <f t="shared" si="85"/>
        <v/>
      </c>
    </row>
    <row r="2483" spans="1:15" hidden="1">
      <c r="A2483" s="41">
        <v>2.2025000000000001</v>
      </c>
      <c r="B2483" s="14">
        <v>45705</v>
      </c>
      <c r="C2483" s="8" t="s">
        <v>13</v>
      </c>
      <c r="D2483" s="8" t="s">
        <v>15</v>
      </c>
      <c r="E2483" s="8" t="s">
        <v>15</v>
      </c>
      <c r="F2483" s="9">
        <f t="shared" si="84"/>
        <v>-93200000</v>
      </c>
      <c r="G2483" s="9">
        <v>-932</v>
      </c>
      <c r="H2483" s="10">
        <v>-100263628</v>
      </c>
      <c r="I2483" s="11">
        <v>22155927576.78709</v>
      </c>
      <c r="J2483" s="11">
        <v>223752</v>
      </c>
      <c r="K2483" s="11">
        <v>99020.020275962117</v>
      </c>
      <c r="L2483" s="12">
        <v>7976969.1028033048</v>
      </c>
      <c r="M2483" s="11">
        <v>2121</v>
      </c>
      <c r="N2483" s="13"/>
      <c r="O2483" t="str">
        <f t="shared" si="85"/>
        <v/>
      </c>
    </row>
    <row r="2484" spans="1:15" hidden="1">
      <c r="A2484" s="41">
        <v>2.2025000000000001</v>
      </c>
      <c r="B2484" s="14">
        <v>45705</v>
      </c>
      <c r="C2484" s="8" t="s">
        <v>13</v>
      </c>
      <c r="D2484" s="8" t="s">
        <v>15</v>
      </c>
      <c r="E2484" s="8" t="s">
        <v>15</v>
      </c>
      <c r="F2484" s="9">
        <f t="shared" si="84"/>
        <v>-139300000</v>
      </c>
      <c r="G2484" s="9">
        <v>-1393</v>
      </c>
      <c r="H2484" s="10">
        <v>-149857547</v>
      </c>
      <c r="I2484" s="11">
        <v>22017992688.542675</v>
      </c>
      <c r="J2484" s="11">
        <v>222359</v>
      </c>
      <c r="K2484" s="11">
        <v>99020.020275962117</v>
      </c>
      <c r="L2484" s="12">
        <v>11922658.755584776</v>
      </c>
      <c r="M2484" s="11">
        <v>2122</v>
      </c>
      <c r="N2484" s="13"/>
      <c r="O2484" t="str">
        <f t="shared" si="85"/>
        <v/>
      </c>
    </row>
    <row r="2485" spans="1:15" hidden="1">
      <c r="A2485" s="41">
        <v>2.2025000000000001</v>
      </c>
      <c r="B2485" s="14">
        <v>45705</v>
      </c>
      <c r="C2485" s="8" t="s">
        <v>13</v>
      </c>
      <c r="D2485" s="8" t="s">
        <v>15</v>
      </c>
      <c r="E2485" s="8" t="s">
        <v>15</v>
      </c>
      <c r="F2485" s="9">
        <f t="shared" si="84"/>
        <v>-900000</v>
      </c>
      <c r="G2485" s="9">
        <v>-9</v>
      </c>
      <c r="H2485" s="10">
        <v>-968211</v>
      </c>
      <c r="I2485" s="11">
        <v>22017101508.360191</v>
      </c>
      <c r="J2485" s="11">
        <v>222350</v>
      </c>
      <c r="K2485" s="11">
        <v>99020.020275962117</v>
      </c>
      <c r="L2485" s="12">
        <v>77030.817516340991</v>
      </c>
      <c r="M2485" s="11">
        <v>2123</v>
      </c>
      <c r="N2485" s="13"/>
      <c r="O2485" t="str">
        <f t="shared" si="85"/>
        <v/>
      </c>
    </row>
    <row r="2486" spans="1:15" hidden="1">
      <c r="A2486" s="41">
        <v>2.2025000000000001</v>
      </c>
      <c r="B2486" s="14">
        <v>45705</v>
      </c>
      <c r="C2486" s="8" t="s">
        <v>13</v>
      </c>
      <c r="D2486" s="8" t="s">
        <v>15</v>
      </c>
      <c r="E2486" s="8" t="s">
        <v>15</v>
      </c>
      <c r="F2486" s="9">
        <f t="shared" si="84"/>
        <v>-46400000</v>
      </c>
      <c r="G2486" s="9">
        <v>-464</v>
      </c>
      <c r="H2486" s="10">
        <v>-49916656</v>
      </c>
      <c r="I2486" s="11">
        <v>21971156218.952145</v>
      </c>
      <c r="J2486" s="11">
        <v>221886</v>
      </c>
      <c r="K2486" s="11">
        <v>99020.020275962117</v>
      </c>
      <c r="L2486" s="12">
        <v>3971366.5919535756</v>
      </c>
      <c r="M2486" s="11">
        <v>2124</v>
      </c>
      <c r="N2486" s="13"/>
      <c r="O2486" t="str">
        <f t="shared" si="85"/>
        <v/>
      </c>
    </row>
    <row r="2487" spans="1:15" hidden="1">
      <c r="A2487" s="41">
        <v>2.2025000000000001</v>
      </c>
      <c r="B2487" s="14">
        <v>45705</v>
      </c>
      <c r="C2487" s="8" t="s">
        <v>13</v>
      </c>
      <c r="D2487" s="8" t="s">
        <v>14</v>
      </c>
      <c r="E2487" s="8" t="s">
        <v>14</v>
      </c>
      <c r="F2487" s="9">
        <f t="shared" si="84"/>
        <v>-900000</v>
      </c>
      <c r="G2487" s="9">
        <v>-9</v>
      </c>
      <c r="H2487" s="10">
        <v>-948852</v>
      </c>
      <c r="I2487" s="11">
        <v>17698026501.89246</v>
      </c>
      <c r="J2487" s="11">
        <v>177051</v>
      </c>
      <c r="K2487" s="11">
        <v>99960.048245378217</v>
      </c>
      <c r="L2487" s="12">
        <v>49211.565791596076</v>
      </c>
      <c r="M2487" s="11">
        <v>350</v>
      </c>
      <c r="N2487" s="13"/>
      <c r="O2487" t="str">
        <f t="shared" si="85"/>
        <v/>
      </c>
    </row>
    <row r="2488" spans="1:15" hidden="1">
      <c r="A2488" s="41">
        <v>2.2025000000000001</v>
      </c>
      <c r="B2488" s="14">
        <v>45705</v>
      </c>
      <c r="C2488" s="8" t="s">
        <v>13</v>
      </c>
      <c r="D2488" s="8" t="s">
        <v>15</v>
      </c>
      <c r="E2488" s="8" t="s">
        <v>15</v>
      </c>
      <c r="F2488" s="9">
        <f t="shared" si="84"/>
        <v>-1400000</v>
      </c>
      <c r="G2488" s="9">
        <v>-14</v>
      </c>
      <c r="H2488" s="10">
        <v>-1506106</v>
      </c>
      <c r="I2488" s="11">
        <v>21969769938.668282</v>
      </c>
      <c r="J2488" s="11">
        <v>221872</v>
      </c>
      <c r="K2488" s="11">
        <v>99020.020275962117</v>
      </c>
      <c r="L2488" s="12">
        <v>119825.71613653027</v>
      </c>
      <c r="M2488" s="11">
        <v>2125</v>
      </c>
      <c r="N2488" s="13"/>
      <c r="O2488" t="str">
        <f t="shared" si="85"/>
        <v/>
      </c>
    </row>
    <row r="2489" spans="1:15" hidden="1">
      <c r="A2489" s="41">
        <v>2.2025000000000001</v>
      </c>
      <c r="B2489" s="14">
        <v>45705</v>
      </c>
      <c r="C2489" s="8" t="s">
        <v>13</v>
      </c>
      <c r="D2489" s="8" t="s">
        <v>14</v>
      </c>
      <c r="E2489" s="8" t="s">
        <v>14</v>
      </c>
      <c r="F2489" s="9">
        <f t="shared" si="84"/>
        <v>-9400000</v>
      </c>
      <c r="G2489" s="9">
        <v>-94</v>
      </c>
      <c r="H2489" s="10">
        <v>-9910232</v>
      </c>
      <c r="I2489" s="11">
        <v>17688630257.357395</v>
      </c>
      <c r="J2489" s="11">
        <v>176957</v>
      </c>
      <c r="K2489" s="11">
        <v>99960.048245378217</v>
      </c>
      <c r="L2489" s="12">
        <v>513987.46493444778</v>
      </c>
      <c r="M2489" s="11">
        <v>351</v>
      </c>
      <c r="N2489" s="13"/>
      <c r="O2489" t="str">
        <f t="shared" si="85"/>
        <v/>
      </c>
    </row>
    <row r="2490" spans="1:15" hidden="1">
      <c r="A2490" s="41">
        <v>2.2025000000000001</v>
      </c>
      <c r="B2490" s="14">
        <v>45705</v>
      </c>
      <c r="C2490" s="8" t="s">
        <v>13</v>
      </c>
      <c r="D2490" s="8" t="s">
        <v>15</v>
      </c>
      <c r="E2490" s="8" t="s">
        <v>15</v>
      </c>
      <c r="F2490" s="9">
        <f t="shared" si="84"/>
        <v>-37200000</v>
      </c>
      <c r="G2490" s="9">
        <v>-372</v>
      </c>
      <c r="H2490" s="10">
        <v>-40019388</v>
      </c>
      <c r="I2490" s="11">
        <v>21932934491.125622</v>
      </c>
      <c r="J2490" s="11">
        <v>221500</v>
      </c>
      <c r="K2490" s="11">
        <v>99020.020275962117</v>
      </c>
      <c r="L2490" s="12">
        <v>3183940.4573420957</v>
      </c>
      <c r="M2490" s="11">
        <v>2126</v>
      </c>
      <c r="N2490" s="13"/>
      <c r="O2490" t="str">
        <f t="shared" si="85"/>
        <v/>
      </c>
    </row>
    <row r="2491" spans="1:15" hidden="1">
      <c r="A2491" s="41">
        <v>2.2025000000000001</v>
      </c>
      <c r="B2491" s="14">
        <v>45705</v>
      </c>
      <c r="C2491" s="8" t="s">
        <v>13</v>
      </c>
      <c r="D2491" s="8" t="s">
        <v>15</v>
      </c>
      <c r="E2491" s="8" t="s">
        <v>15</v>
      </c>
      <c r="F2491" s="9">
        <f t="shared" si="84"/>
        <v>-9400000</v>
      </c>
      <c r="G2491" s="9">
        <v>-94</v>
      </c>
      <c r="H2491" s="10">
        <v>-10112426</v>
      </c>
      <c r="I2491" s="11">
        <v>21923626609.219681</v>
      </c>
      <c r="J2491" s="11">
        <v>221406</v>
      </c>
      <c r="K2491" s="11">
        <v>99020.020275962117</v>
      </c>
      <c r="L2491" s="12">
        <v>804544.09405956045</v>
      </c>
      <c r="M2491" s="11">
        <v>2127</v>
      </c>
      <c r="N2491" s="13"/>
      <c r="O2491" t="str">
        <f t="shared" si="85"/>
        <v/>
      </c>
    </row>
    <row r="2492" spans="1:15" hidden="1">
      <c r="A2492" s="41">
        <v>2.2025000000000001</v>
      </c>
      <c r="B2492" s="14">
        <v>45705</v>
      </c>
      <c r="C2492" s="8" t="s">
        <v>13</v>
      </c>
      <c r="D2492" s="8" t="s">
        <v>15</v>
      </c>
      <c r="E2492" s="8" t="s">
        <v>15</v>
      </c>
      <c r="F2492" s="9">
        <f t="shared" si="84"/>
        <v>-1500000</v>
      </c>
      <c r="G2492" s="9">
        <v>-15</v>
      </c>
      <c r="H2492" s="10">
        <v>-1613685</v>
      </c>
      <c r="I2492" s="11">
        <v>21922141308.915543</v>
      </c>
      <c r="J2492" s="11">
        <v>221391</v>
      </c>
      <c r="K2492" s="11">
        <v>99020.020275962117</v>
      </c>
      <c r="L2492" s="12">
        <v>128384.6958605682</v>
      </c>
      <c r="M2492" s="11">
        <v>2128</v>
      </c>
      <c r="N2492" s="13"/>
      <c r="O2492" t="str">
        <f t="shared" si="85"/>
        <v/>
      </c>
    </row>
    <row r="2493" spans="1:15" hidden="1">
      <c r="A2493" s="41">
        <v>2.2025000000000001</v>
      </c>
      <c r="B2493" s="14">
        <v>45705</v>
      </c>
      <c r="C2493" s="8" t="s">
        <v>13</v>
      </c>
      <c r="D2493" s="8" t="s">
        <v>15</v>
      </c>
      <c r="E2493" s="8" t="s">
        <v>15</v>
      </c>
      <c r="F2493" s="9">
        <f t="shared" si="84"/>
        <v>-4600000</v>
      </c>
      <c r="G2493" s="9">
        <v>-46</v>
      </c>
      <c r="H2493" s="10">
        <v>-4948634</v>
      </c>
      <c r="I2493" s="11">
        <v>21917586387.982849</v>
      </c>
      <c r="J2493" s="11">
        <v>221345</v>
      </c>
      <c r="K2493" s="11">
        <v>99020.020275962117</v>
      </c>
      <c r="L2493" s="12">
        <v>393713.06730574276</v>
      </c>
      <c r="M2493" s="11">
        <v>2129</v>
      </c>
      <c r="N2493" s="13"/>
      <c r="O2493" t="str">
        <f t="shared" si="85"/>
        <v/>
      </c>
    </row>
    <row r="2494" spans="1:15" hidden="1">
      <c r="A2494" s="41">
        <v>2.2025000000000001</v>
      </c>
      <c r="B2494" s="14">
        <v>45705</v>
      </c>
      <c r="C2494" s="8" t="s">
        <v>13</v>
      </c>
      <c r="D2494" s="8" t="s">
        <v>15</v>
      </c>
      <c r="E2494" s="8" t="s">
        <v>15</v>
      </c>
      <c r="F2494" s="9">
        <f t="shared" si="84"/>
        <v>-37100000</v>
      </c>
      <c r="G2494" s="9">
        <v>-371</v>
      </c>
      <c r="H2494" s="10">
        <v>-39911809</v>
      </c>
      <c r="I2494" s="11">
        <v>21880849960.460468</v>
      </c>
      <c r="J2494" s="11">
        <v>220974</v>
      </c>
      <c r="K2494" s="11">
        <v>99020.020275962117</v>
      </c>
      <c r="L2494" s="12">
        <v>3175381.4776180536</v>
      </c>
      <c r="M2494" s="11">
        <v>2130</v>
      </c>
      <c r="N2494" s="13"/>
      <c r="O2494" t="str">
        <f t="shared" si="85"/>
        <v/>
      </c>
    </row>
    <row r="2495" spans="1:15" hidden="1">
      <c r="A2495" s="41">
        <v>2.2025000000000001</v>
      </c>
      <c r="B2495" s="14">
        <v>45705</v>
      </c>
      <c r="C2495" s="8" t="s">
        <v>13</v>
      </c>
      <c r="D2495" s="8" t="s">
        <v>14</v>
      </c>
      <c r="E2495" s="8" t="s">
        <v>14</v>
      </c>
      <c r="F2495" s="9">
        <f t="shared" si="84"/>
        <v>-2800000</v>
      </c>
      <c r="G2495" s="9">
        <v>-28</v>
      </c>
      <c r="H2495" s="10">
        <v>-2951984</v>
      </c>
      <c r="I2495" s="11">
        <v>17685831376.006523</v>
      </c>
      <c r="J2495" s="11">
        <v>176929</v>
      </c>
      <c r="K2495" s="11">
        <v>99960.048245378217</v>
      </c>
      <c r="L2495" s="12">
        <v>153102.64912940981</v>
      </c>
      <c r="M2495" s="11">
        <v>352</v>
      </c>
      <c r="N2495" s="13"/>
      <c r="O2495" t="str">
        <f t="shared" si="85"/>
        <v/>
      </c>
    </row>
    <row r="2496" spans="1:15" hidden="1">
      <c r="A2496" s="41">
        <v>2.2025000000000001</v>
      </c>
      <c r="B2496" s="14">
        <v>45705</v>
      </c>
      <c r="C2496" s="8" t="s">
        <v>13</v>
      </c>
      <c r="D2496" s="8" t="s">
        <v>15</v>
      </c>
      <c r="E2496" s="8" t="s">
        <v>15</v>
      </c>
      <c r="F2496" s="9">
        <f t="shared" si="84"/>
        <v>-900000</v>
      </c>
      <c r="G2496" s="9">
        <v>-9</v>
      </c>
      <c r="H2496" s="10">
        <v>-968211</v>
      </c>
      <c r="I2496" s="11">
        <v>21879958780.277985</v>
      </c>
      <c r="J2496" s="11">
        <v>220965</v>
      </c>
      <c r="K2496" s="11">
        <v>99020.020275962117</v>
      </c>
      <c r="L2496" s="12">
        <v>77030.817516340991</v>
      </c>
      <c r="M2496" s="11">
        <v>2131</v>
      </c>
      <c r="N2496" s="13"/>
      <c r="O2496" t="str">
        <f t="shared" si="85"/>
        <v/>
      </c>
    </row>
    <row r="2497" spans="1:15" hidden="1">
      <c r="A2497" s="41">
        <v>2.2025000000000001</v>
      </c>
      <c r="B2497" s="14">
        <v>45705</v>
      </c>
      <c r="C2497" s="8" t="s">
        <v>13</v>
      </c>
      <c r="D2497" s="8" t="s">
        <v>15</v>
      </c>
      <c r="E2497" s="8" t="s">
        <v>15</v>
      </c>
      <c r="F2497" s="9">
        <f t="shared" si="84"/>
        <v>-18500000</v>
      </c>
      <c r="G2497" s="9">
        <v>-185</v>
      </c>
      <c r="H2497" s="10">
        <v>-19902115</v>
      </c>
      <c r="I2497" s="11">
        <v>21861640076.526932</v>
      </c>
      <c r="J2497" s="11">
        <v>220780</v>
      </c>
      <c r="K2497" s="11">
        <v>99020.020275962117</v>
      </c>
      <c r="L2497" s="12">
        <v>1583411.2489470094</v>
      </c>
      <c r="M2497" s="11">
        <v>2132</v>
      </c>
      <c r="N2497" s="13"/>
      <c r="O2497" t="str">
        <f t="shared" si="85"/>
        <v/>
      </c>
    </row>
    <row r="2498" spans="1:15" hidden="1">
      <c r="A2498" s="41">
        <v>2.2025000000000001</v>
      </c>
      <c r="B2498" s="14">
        <v>45705</v>
      </c>
      <c r="C2498" s="8" t="s">
        <v>13</v>
      </c>
      <c r="D2498" s="8" t="s">
        <v>15</v>
      </c>
      <c r="E2498" s="8" t="s">
        <v>15</v>
      </c>
      <c r="F2498" s="9">
        <f t="shared" si="84"/>
        <v>-9200000</v>
      </c>
      <c r="G2498" s="9">
        <v>-92</v>
      </c>
      <c r="H2498" s="10">
        <v>-9897268</v>
      </c>
      <c r="I2498" s="11">
        <v>21852530234.661545</v>
      </c>
      <c r="J2498" s="11">
        <v>220688</v>
      </c>
      <c r="K2498" s="11">
        <v>99020.020275962117</v>
      </c>
      <c r="L2498" s="12">
        <v>787426.13461148553</v>
      </c>
      <c r="M2498" s="11">
        <v>2133</v>
      </c>
      <c r="N2498" s="13"/>
      <c r="O2498" t="str">
        <f t="shared" si="85"/>
        <v/>
      </c>
    </row>
    <row r="2499" spans="1:15" hidden="1">
      <c r="A2499" s="41">
        <v>2.2025000000000001</v>
      </c>
      <c r="B2499" s="14">
        <v>45705</v>
      </c>
      <c r="C2499" s="8" t="s">
        <v>13</v>
      </c>
      <c r="D2499" s="8" t="s">
        <v>15</v>
      </c>
      <c r="E2499" s="8" t="s">
        <v>15</v>
      </c>
      <c r="F2499" s="9">
        <f t="shared" si="84"/>
        <v>-1300000</v>
      </c>
      <c r="G2499" s="9">
        <v>-13</v>
      </c>
      <c r="H2499" s="10">
        <v>-1398527</v>
      </c>
      <c r="I2499" s="11">
        <v>21851242974.397957</v>
      </c>
      <c r="J2499" s="11">
        <v>220675</v>
      </c>
      <c r="K2499" s="11">
        <v>99020.020275962117</v>
      </c>
      <c r="L2499" s="12">
        <v>111266.73641249258</v>
      </c>
      <c r="M2499" s="11">
        <v>2134</v>
      </c>
      <c r="N2499" s="13"/>
      <c r="O2499" t="str">
        <f t="shared" si="85"/>
        <v/>
      </c>
    </row>
    <row r="2500" spans="1:15" hidden="1">
      <c r="A2500" s="41">
        <v>2.2025000000000001</v>
      </c>
      <c r="B2500" s="14">
        <v>45705</v>
      </c>
      <c r="C2500" s="8" t="s">
        <v>13</v>
      </c>
      <c r="D2500" s="8" t="s">
        <v>15</v>
      </c>
      <c r="E2500" s="8" t="s">
        <v>15</v>
      </c>
      <c r="F2500" s="9">
        <f t="shared" si="84"/>
        <v>-33200000</v>
      </c>
      <c r="G2500" s="9">
        <v>-332</v>
      </c>
      <c r="H2500" s="10">
        <v>-35716228</v>
      </c>
      <c r="I2500" s="11">
        <v>21818368327.666336</v>
      </c>
      <c r="J2500" s="11">
        <v>220343</v>
      </c>
      <c r="K2500" s="11">
        <v>99020.020275962117</v>
      </c>
      <c r="L2500" s="12">
        <v>2841581.2683805786</v>
      </c>
      <c r="M2500" s="11">
        <v>2135</v>
      </c>
      <c r="N2500" s="13"/>
      <c r="O2500" t="str">
        <f t="shared" si="85"/>
        <v/>
      </c>
    </row>
    <row r="2501" spans="1:15" hidden="1">
      <c r="A2501" s="41">
        <v>2.2025000000000001</v>
      </c>
      <c r="B2501" s="14">
        <v>45705</v>
      </c>
      <c r="C2501" s="8" t="s">
        <v>13</v>
      </c>
      <c r="D2501" s="8" t="s">
        <v>15</v>
      </c>
      <c r="E2501" s="8" t="s">
        <v>15</v>
      </c>
      <c r="F2501" s="9">
        <f t="shared" si="84"/>
        <v>-1800000</v>
      </c>
      <c r="G2501" s="9">
        <v>-18</v>
      </c>
      <c r="H2501" s="10">
        <v>-1936422</v>
      </c>
      <c r="I2501" s="11">
        <v>21816585967.301369</v>
      </c>
      <c r="J2501" s="11">
        <v>220325</v>
      </c>
      <c r="K2501" s="11">
        <v>99020.020275962117</v>
      </c>
      <c r="L2501" s="12">
        <v>154061.63503268198</v>
      </c>
      <c r="M2501" s="11">
        <v>2136</v>
      </c>
      <c r="N2501" s="13"/>
      <c r="O2501" t="str">
        <f t="shared" si="85"/>
        <v/>
      </c>
    </row>
    <row r="2502" spans="1:15" hidden="1">
      <c r="A2502" s="41">
        <v>2.2025000000000001</v>
      </c>
      <c r="B2502" s="14">
        <v>45705</v>
      </c>
      <c r="C2502" s="8" t="s">
        <v>13</v>
      </c>
      <c r="D2502" s="8" t="s">
        <v>15</v>
      </c>
      <c r="E2502" s="8" t="s">
        <v>15</v>
      </c>
      <c r="F2502" s="9">
        <f t="shared" si="84"/>
        <v>-4600000</v>
      </c>
      <c r="G2502" s="9">
        <v>-46</v>
      </c>
      <c r="H2502" s="10">
        <v>-4948634</v>
      </c>
      <c r="I2502" s="11">
        <v>21812031046.368675</v>
      </c>
      <c r="J2502" s="11">
        <v>220279</v>
      </c>
      <c r="K2502" s="11">
        <v>99020.020275962117</v>
      </c>
      <c r="L2502" s="12">
        <v>393713.06730574276</v>
      </c>
      <c r="M2502" s="11">
        <v>2137</v>
      </c>
      <c r="N2502" s="13"/>
      <c r="O2502" t="str">
        <f t="shared" si="85"/>
        <v/>
      </c>
    </row>
    <row r="2503" spans="1:15" hidden="1">
      <c r="A2503" s="41">
        <v>2.2025000000000001</v>
      </c>
      <c r="B2503" s="14">
        <v>45705</v>
      </c>
      <c r="C2503" s="8" t="s">
        <v>13</v>
      </c>
      <c r="D2503" s="8" t="s">
        <v>14</v>
      </c>
      <c r="E2503" s="8" t="s">
        <v>14</v>
      </c>
      <c r="F2503" s="9">
        <f t="shared" si="84"/>
        <v>-9400000</v>
      </c>
      <c r="G2503" s="9">
        <v>-94</v>
      </c>
      <c r="H2503" s="10">
        <v>-9910232</v>
      </c>
      <c r="I2503" s="11">
        <v>17676435131.471458</v>
      </c>
      <c r="J2503" s="11">
        <v>176835</v>
      </c>
      <c r="K2503" s="11">
        <v>99960.048245378217</v>
      </c>
      <c r="L2503" s="12">
        <v>513987.46493444778</v>
      </c>
      <c r="M2503" s="11">
        <v>353</v>
      </c>
      <c r="N2503" s="13"/>
      <c r="O2503" t="str">
        <f t="shared" si="85"/>
        <v/>
      </c>
    </row>
    <row r="2504" spans="1:15" hidden="1">
      <c r="A2504" s="41">
        <v>2.2025000000000001</v>
      </c>
      <c r="B2504" s="14">
        <v>45705</v>
      </c>
      <c r="C2504" s="8" t="s">
        <v>13</v>
      </c>
      <c r="D2504" s="8" t="s">
        <v>15</v>
      </c>
      <c r="E2504" s="8" t="s">
        <v>15</v>
      </c>
      <c r="F2504" s="9">
        <f t="shared" si="84"/>
        <v>-49600000</v>
      </c>
      <c r="G2504" s="9">
        <v>-496</v>
      </c>
      <c r="H2504" s="10">
        <v>-53359184</v>
      </c>
      <c r="I2504" s="11">
        <v>21762917116.311798</v>
      </c>
      <c r="J2504" s="11">
        <v>219783</v>
      </c>
      <c r="K2504" s="11">
        <v>99020.020275962117</v>
      </c>
      <c r="L2504" s="12">
        <v>4245253.9431227893</v>
      </c>
      <c r="M2504" s="11">
        <v>2138</v>
      </c>
      <c r="N2504" s="13"/>
      <c r="O2504" t="str">
        <f t="shared" si="85"/>
        <v/>
      </c>
    </row>
    <row r="2505" spans="1:15" hidden="1">
      <c r="A2505" s="41">
        <v>2.2025000000000001</v>
      </c>
      <c r="B2505" s="14">
        <v>45705</v>
      </c>
      <c r="C2505" s="8" t="s">
        <v>13</v>
      </c>
      <c r="D2505" s="8" t="s">
        <v>15</v>
      </c>
      <c r="E2505" s="8" t="s">
        <v>15</v>
      </c>
      <c r="F2505" s="9">
        <f t="shared" si="84"/>
        <v>-900000</v>
      </c>
      <c r="G2505" s="9">
        <v>-9</v>
      </c>
      <c r="H2505" s="10">
        <v>-968211</v>
      </c>
      <c r="I2505" s="11">
        <v>21762025936.129314</v>
      </c>
      <c r="J2505" s="11">
        <v>219774</v>
      </c>
      <c r="K2505" s="11">
        <v>99020.020275962117</v>
      </c>
      <c r="L2505" s="12">
        <v>77030.817516340991</v>
      </c>
      <c r="M2505" s="11">
        <v>2139</v>
      </c>
      <c r="N2505" s="13"/>
      <c r="O2505" t="str">
        <f t="shared" si="85"/>
        <v/>
      </c>
    </row>
    <row r="2506" spans="1:15" hidden="1">
      <c r="A2506" s="41">
        <v>2.2025000000000001</v>
      </c>
      <c r="B2506" s="14">
        <v>45705</v>
      </c>
      <c r="C2506" s="8" t="s">
        <v>13</v>
      </c>
      <c r="D2506" s="8" t="s">
        <v>14</v>
      </c>
      <c r="E2506" s="8" t="s">
        <v>14</v>
      </c>
      <c r="F2506" s="9">
        <f t="shared" ref="F2506:F2569" si="86">100000*G2506</f>
        <v>-900000</v>
      </c>
      <c r="G2506" s="9">
        <v>-9</v>
      </c>
      <c r="H2506" s="10">
        <v>-948852</v>
      </c>
      <c r="I2506" s="11">
        <v>17675535491.037251</v>
      </c>
      <c r="J2506" s="11">
        <v>176826</v>
      </c>
      <c r="K2506" s="11">
        <v>99960.048245378217</v>
      </c>
      <c r="L2506" s="12">
        <v>49211.565791596076</v>
      </c>
      <c r="M2506" s="11">
        <v>354</v>
      </c>
      <c r="N2506" s="13"/>
      <c r="O2506" t="str">
        <f t="shared" si="85"/>
        <v/>
      </c>
    </row>
    <row r="2507" spans="1:15" hidden="1">
      <c r="A2507" s="41">
        <v>2.2025000000000001</v>
      </c>
      <c r="B2507" s="14">
        <v>45706</v>
      </c>
      <c r="C2507" s="8" t="s">
        <v>13</v>
      </c>
      <c r="D2507" s="8" t="s">
        <v>15</v>
      </c>
      <c r="E2507" s="8" t="s">
        <v>15</v>
      </c>
      <c r="F2507" s="9">
        <f t="shared" si="86"/>
        <v>-46400000</v>
      </c>
      <c r="G2507" s="9">
        <v>-464</v>
      </c>
      <c r="H2507" s="10">
        <v>-49925472</v>
      </c>
      <c r="I2507" s="11">
        <v>21716080646.721268</v>
      </c>
      <c r="J2507" s="11">
        <v>219310</v>
      </c>
      <c r="K2507" s="11">
        <v>99020.020275962117</v>
      </c>
      <c r="L2507" s="12">
        <v>3980182.5919535756</v>
      </c>
      <c r="M2507" s="11">
        <v>2140</v>
      </c>
      <c r="N2507" s="13"/>
      <c r="O2507" t="str">
        <f t="shared" si="85"/>
        <v/>
      </c>
    </row>
    <row r="2508" spans="1:15" hidden="1">
      <c r="A2508" s="41">
        <v>2.2025000000000001</v>
      </c>
      <c r="B2508" s="14">
        <v>45706</v>
      </c>
      <c r="C2508" s="8" t="s">
        <v>13</v>
      </c>
      <c r="D2508" s="8" t="s">
        <v>15</v>
      </c>
      <c r="E2508" s="8" t="s">
        <v>15</v>
      </c>
      <c r="F2508" s="9">
        <f t="shared" si="86"/>
        <v>-3700000</v>
      </c>
      <c r="G2508" s="9">
        <v>-37</v>
      </c>
      <c r="H2508" s="10">
        <v>-3981126</v>
      </c>
      <c r="I2508" s="11">
        <v>21712416905.971058</v>
      </c>
      <c r="J2508" s="11">
        <v>219273</v>
      </c>
      <c r="K2508" s="11">
        <v>99020.020275962117</v>
      </c>
      <c r="L2508" s="12">
        <v>317385.24978940189</v>
      </c>
      <c r="M2508" s="11">
        <v>2141</v>
      </c>
      <c r="N2508" s="13"/>
      <c r="O2508" t="str">
        <f t="shared" si="85"/>
        <v/>
      </c>
    </row>
    <row r="2509" spans="1:15" hidden="1">
      <c r="A2509" s="41">
        <v>2.2025000000000001</v>
      </c>
      <c r="B2509" s="14">
        <v>45706</v>
      </c>
      <c r="C2509" s="8" t="s">
        <v>13</v>
      </c>
      <c r="D2509" s="8" t="s">
        <v>15</v>
      </c>
      <c r="E2509" s="8" t="s">
        <v>15</v>
      </c>
      <c r="F2509" s="9">
        <f t="shared" si="86"/>
        <v>-1400000</v>
      </c>
      <c r="G2509" s="9">
        <v>-14</v>
      </c>
      <c r="H2509" s="10">
        <v>-1506372</v>
      </c>
      <c r="I2509" s="11">
        <v>21711030625.687195</v>
      </c>
      <c r="J2509" s="11">
        <v>219259</v>
      </c>
      <c r="K2509" s="11">
        <v>99020.020275962117</v>
      </c>
      <c r="L2509" s="12">
        <v>120091.71613653027</v>
      </c>
      <c r="M2509" s="11">
        <v>2142</v>
      </c>
      <c r="N2509" s="13"/>
      <c r="O2509" t="str">
        <f t="shared" si="85"/>
        <v/>
      </c>
    </row>
    <row r="2510" spans="1:15" hidden="1">
      <c r="A2510" s="41">
        <v>2.2025000000000001</v>
      </c>
      <c r="B2510" s="14">
        <v>45706</v>
      </c>
      <c r="C2510" s="8" t="s">
        <v>13</v>
      </c>
      <c r="D2510" s="8" t="s">
        <v>15</v>
      </c>
      <c r="E2510" s="8" t="s">
        <v>15</v>
      </c>
      <c r="F2510" s="9">
        <f t="shared" si="86"/>
        <v>-900000</v>
      </c>
      <c r="G2510" s="9">
        <v>-9</v>
      </c>
      <c r="H2510" s="10">
        <v>-968382</v>
      </c>
      <c r="I2510" s="11">
        <v>21710139445.504711</v>
      </c>
      <c r="J2510" s="11">
        <v>219250</v>
      </c>
      <c r="K2510" s="11">
        <v>99020.020275962117</v>
      </c>
      <c r="L2510" s="12">
        <v>77201.817516340991</v>
      </c>
      <c r="M2510" s="11">
        <v>2143</v>
      </c>
      <c r="N2510" s="13"/>
      <c r="O2510" t="str">
        <f t="shared" si="85"/>
        <v/>
      </c>
    </row>
    <row r="2511" spans="1:15" hidden="1">
      <c r="A2511" s="41">
        <v>2.2025000000000001</v>
      </c>
      <c r="B2511" s="14">
        <v>45706</v>
      </c>
      <c r="C2511" s="8" t="s">
        <v>13</v>
      </c>
      <c r="D2511" s="8" t="s">
        <v>15</v>
      </c>
      <c r="E2511" s="8" t="s">
        <v>15</v>
      </c>
      <c r="F2511" s="9">
        <f t="shared" si="86"/>
        <v>-37200000</v>
      </c>
      <c r="G2511" s="9">
        <v>-372</v>
      </c>
      <c r="H2511" s="10">
        <v>-40026456</v>
      </c>
      <c r="I2511" s="11">
        <v>21673303997.962051</v>
      </c>
      <c r="J2511" s="11">
        <v>218878</v>
      </c>
      <c r="K2511" s="11">
        <v>99020.020275962117</v>
      </c>
      <c r="L2511" s="12">
        <v>3191008.4573420957</v>
      </c>
      <c r="M2511" s="11">
        <v>2144</v>
      </c>
      <c r="N2511" s="13"/>
      <c r="O2511" t="str">
        <f t="shared" si="85"/>
        <v/>
      </c>
    </row>
    <row r="2512" spans="1:15" hidden="1">
      <c r="A2512" s="41">
        <v>2.2025000000000001</v>
      </c>
      <c r="B2512" s="14">
        <v>45706</v>
      </c>
      <c r="C2512" s="8" t="s">
        <v>13</v>
      </c>
      <c r="D2512" s="8" t="s">
        <v>15</v>
      </c>
      <c r="E2512" s="8" t="s">
        <v>15</v>
      </c>
      <c r="F2512" s="9">
        <f t="shared" si="86"/>
        <v>-18600000</v>
      </c>
      <c r="G2512" s="9">
        <v>-186</v>
      </c>
      <c r="H2512" s="10">
        <v>-20013228</v>
      </c>
      <c r="I2512" s="11">
        <v>21654886274.190723</v>
      </c>
      <c r="J2512" s="11">
        <v>218692</v>
      </c>
      <c r="K2512" s="11">
        <v>99020.020275962117</v>
      </c>
      <c r="L2512" s="12">
        <v>1595504.2286710478</v>
      </c>
      <c r="M2512" s="11">
        <v>2145</v>
      </c>
      <c r="N2512" s="13"/>
      <c r="O2512" t="str">
        <f t="shared" ref="O2512:O2575" si="87">IF(M2512=_xlfn.MAXIFS(M:M,D:D,D2512),"X","")</f>
        <v/>
      </c>
    </row>
    <row r="2513" spans="1:15" hidden="1">
      <c r="A2513" s="41">
        <v>2.2025000000000001</v>
      </c>
      <c r="B2513" s="14">
        <v>45706</v>
      </c>
      <c r="C2513" s="8" t="s">
        <v>13</v>
      </c>
      <c r="D2513" s="8" t="s">
        <v>15</v>
      </c>
      <c r="E2513" s="8" t="s">
        <v>15</v>
      </c>
      <c r="F2513" s="9">
        <f t="shared" si="86"/>
        <v>111500000</v>
      </c>
      <c r="G2513" s="9">
        <v>1115</v>
      </c>
      <c r="H2513" s="10">
        <v>119942780</v>
      </c>
      <c r="I2513" s="11">
        <v>21774829054.190723</v>
      </c>
      <c r="J2513" s="11">
        <v>219807</v>
      </c>
      <c r="K2513" s="11">
        <v>99063.40132111682</v>
      </c>
      <c r="L2513" s="12">
        <v>0</v>
      </c>
      <c r="M2513" s="11">
        <v>2146</v>
      </c>
      <c r="N2513" s="13"/>
      <c r="O2513" t="str">
        <f t="shared" si="87"/>
        <v/>
      </c>
    </row>
    <row r="2514" spans="1:15" hidden="1">
      <c r="A2514" s="41">
        <v>2.2025000000000001</v>
      </c>
      <c r="B2514" s="14">
        <v>45706</v>
      </c>
      <c r="C2514" s="8" t="s">
        <v>13</v>
      </c>
      <c r="D2514" s="8" t="s">
        <v>14</v>
      </c>
      <c r="E2514" s="8" t="s">
        <v>14</v>
      </c>
      <c r="F2514" s="9">
        <f t="shared" si="86"/>
        <v>9400000</v>
      </c>
      <c r="G2514" s="9">
        <v>94</v>
      </c>
      <c r="H2514" s="10">
        <v>9909574</v>
      </c>
      <c r="I2514" s="11">
        <v>17685445065.037251</v>
      </c>
      <c r="J2514" s="11">
        <v>176920</v>
      </c>
      <c r="K2514" s="11">
        <v>99962.949723249214</v>
      </c>
      <c r="L2514" s="12">
        <v>0</v>
      </c>
      <c r="M2514" s="11">
        <v>355</v>
      </c>
      <c r="N2514" s="13"/>
      <c r="O2514" t="str">
        <f t="shared" si="87"/>
        <v/>
      </c>
    </row>
    <row r="2515" spans="1:15" hidden="1">
      <c r="A2515" s="41">
        <v>2.2025000000000001</v>
      </c>
      <c r="B2515" s="14">
        <v>45706</v>
      </c>
      <c r="C2515" s="8" t="s">
        <v>13</v>
      </c>
      <c r="D2515" s="8" t="s">
        <v>15</v>
      </c>
      <c r="E2515" s="8" t="s">
        <v>15</v>
      </c>
      <c r="F2515" s="9">
        <f t="shared" si="86"/>
        <v>-12000000</v>
      </c>
      <c r="G2515" s="9">
        <v>-120</v>
      </c>
      <c r="H2515" s="10">
        <v>-12911760</v>
      </c>
      <c r="I2515" s="11">
        <v>21762941446.032188</v>
      </c>
      <c r="J2515" s="11">
        <v>219687</v>
      </c>
      <c r="K2515" s="11">
        <v>99063.40132111682</v>
      </c>
      <c r="L2515" s="12">
        <v>1024151.8414659817</v>
      </c>
      <c r="M2515" s="11">
        <v>2147</v>
      </c>
      <c r="N2515" s="13"/>
      <c r="O2515" t="str">
        <f t="shared" si="87"/>
        <v/>
      </c>
    </row>
    <row r="2516" spans="1:15" hidden="1">
      <c r="A2516" s="41">
        <v>2.2025000000000001</v>
      </c>
      <c r="B2516" s="14">
        <v>45706</v>
      </c>
      <c r="C2516" s="8" t="s">
        <v>13</v>
      </c>
      <c r="D2516" s="8" t="s">
        <v>15</v>
      </c>
      <c r="E2516" s="8" t="s">
        <v>15</v>
      </c>
      <c r="F2516" s="9">
        <f t="shared" si="86"/>
        <v>-46400000</v>
      </c>
      <c r="G2516" s="9">
        <v>-464</v>
      </c>
      <c r="H2516" s="10">
        <v>-49925472</v>
      </c>
      <c r="I2516" s="11">
        <v>21716976027.819191</v>
      </c>
      <c r="J2516" s="11">
        <v>219223</v>
      </c>
      <c r="K2516" s="11">
        <v>99063.40132111682</v>
      </c>
      <c r="L2516" s="12">
        <v>3960053.7870017961</v>
      </c>
      <c r="M2516" s="11">
        <v>2148</v>
      </c>
      <c r="N2516" s="13"/>
      <c r="O2516" t="str">
        <f t="shared" si="87"/>
        <v/>
      </c>
    </row>
    <row r="2517" spans="1:15" hidden="1">
      <c r="A2517" s="41">
        <v>2.2025000000000001</v>
      </c>
      <c r="B2517" s="14">
        <v>45706</v>
      </c>
      <c r="C2517" s="8" t="s">
        <v>13</v>
      </c>
      <c r="D2517" s="8" t="s">
        <v>14</v>
      </c>
      <c r="E2517" s="8" t="s">
        <v>14</v>
      </c>
      <c r="F2517" s="9">
        <f t="shared" si="86"/>
        <v>-1300000</v>
      </c>
      <c r="G2517" s="9">
        <v>-13</v>
      </c>
      <c r="H2517" s="10">
        <v>-1370811</v>
      </c>
      <c r="I2517" s="11">
        <v>17684145546.690849</v>
      </c>
      <c r="J2517" s="11">
        <v>176907</v>
      </c>
      <c r="K2517" s="11">
        <v>99962.949723249214</v>
      </c>
      <c r="L2517" s="12">
        <v>71292.653597760247</v>
      </c>
      <c r="M2517" s="11">
        <v>356</v>
      </c>
      <c r="N2517" s="13"/>
      <c r="O2517" t="str">
        <f t="shared" si="87"/>
        <v/>
      </c>
    </row>
    <row r="2518" spans="1:15" hidden="1">
      <c r="A2518" s="41">
        <v>2.2025000000000001</v>
      </c>
      <c r="B2518" s="14">
        <v>45706</v>
      </c>
      <c r="C2518" s="8" t="s">
        <v>13</v>
      </c>
      <c r="D2518" s="8" t="s">
        <v>14</v>
      </c>
      <c r="E2518" s="8" t="s">
        <v>14</v>
      </c>
      <c r="F2518" s="9">
        <f t="shared" si="86"/>
        <v>-4700000</v>
      </c>
      <c r="G2518" s="9">
        <v>-47</v>
      </c>
      <c r="H2518" s="10">
        <v>-4956009</v>
      </c>
      <c r="I2518" s="11">
        <v>17679447288.053856</v>
      </c>
      <c r="J2518" s="11">
        <v>176860</v>
      </c>
      <c r="K2518" s="11">
        <v>99962.949723249214</v>
      </c>
      <c r="L2518" s="12">
        <v>257750.36300728656</v>
      </c>
      <c r="M2518" s="11">
        <v>357</v>
      </c>
      <c r="N2518" s="13"/>
      <c r="O2518" t="str">
        <f t="shared" si="87"/>
        <v/>
      </c>
    </row>
    <row r="2519" spans="1:15" hidden="1">
      <c r="A2519" s="41">
        <v>2.2025000000000001</v>
      </c>
      <c r="B2519" s="14">
        <v>45706</v>
      </c>
      <c r="C2519" s="8" t="s">
        <v>13</v>
      </c>
      <c r="D2519" s="8" t="s">
        <v>15</v>
      </c>
      <c r="E2519" s="8" t="s">
        <v>15</v>
      </c>
      <c r="F2519" s="9">
        <f t="shared" si="86"/>
        <v>-54200000</v>
      </c>
      <c r="G2519" s="9">
        <v>-542</v>
      </c>
      <c r="H2519" s="10">
        <v>-58318116</v>
      </c>
      <c r="I2519" s="11">
        <v>21663283664.303146</v>
      </c>
      <c r="J2519" s="11">
        <v>218681</v>
      </c>
      <c r="K2519" s="11">
        <v>99063.40132111682</v>
      </c>
      <c r="L2519" s="12">
        <v>4625752.4839546829</v>
      </c>
      <c r="M2519" s="11">
        <v>2149</v>
      </c>
      <c r="N2519" s="13"/>
      <c r="O2519" t="str">
        <f t="shared" si="87"/>
        <v/>
      </c>
    </row>
    <row r="2520" spans="1:15" hidden="1">
      <c r="A2520" s="41">
        <v>2.2025000000000001</v>
      </c>
      <c r="B2520" s="14">
        <v>45706</v>
      </c>
      <c r="C2520" s="8" t="s">
        <v>13</v>
      </c>
      <c r="D2520" s="8" t="s">
        <v>15</v>
      </c>
      <c r="E2520" s="8" t="s">
        <v>15</v>
      </c>
      <c r="F2520" s="9">
        <f t="shared" si="86"/>
        <v>15700000</v>
      </c>
      <c r="G2520" s="9">
        <v>157</v>
      </c>
      <c r="H2520" s="10">
        <v>16888804</v>
      </c>
      <c r="I2520" s="11">
        <v>21680172468.303146</v>
      </c>
      <c r="J2520" s="11">
        <v>218838</v>
      </c>
      <c r="K2520" s="11">
        <v>99069.505608272535</v>
      </c>
      <c r="L2520" s="12">
        <v>0</v>
      </c>
      <c r="M2520" s="11">
        <v>2150</v>
      </c>
      <c r="N2520" s="13"/>
      <c r="O2520" t="str">
        <f t="shared" si="87"/>
        <v/>
      </c>
    </row>
    <row r="2521" spans="1:15" hidden="1">
      <c r="A2521" s="41">
        <v>2.2025000000000001</v>
      </c>
      <c r="B2521" s="14">
        <v>45706</v>
      </c>
      <c r="C2521" s="8" t="s">
        <v>13</v>
      </c>
      <c r="D2521" s="8" t="s">
        <v>15</v>
      </c>
      <c r="E2521" s="8" t="s">
        <v>15</v>
      </c>
      <c r="F2521" s="9">
        <f t="shared" si="86"/>
        <v>-900000</v>
      </c>
      <c r="G2521" s="9">
        <v>-9</v>
      </c>
      <c r="H2521" s="10">
        <v>-968382</v>
      </c>
      <c r="I2521" s="11">
        <v>21679280842.75267</v>
      </c>
      <c r="J2521" s="11">
        <v>218829</v>
      </c>
      <c r="K2521" s="11">
        <v>99069.505608272535</v>
      </c>
      <c r="L2521" s="12">
        <v>76756.449525547214</v>
      </c>
      <c r="M2521" s="11">
        <v>2151</v>
      </c>
      <c r="N2521" s="13"/>
      <c r="O2521" t="str">
        <f t="shared" si="87"/>
        <v/>
      </c>
    </row>
    <row r="2522" spans="1:15" hidden="1">
      <c r="A2522" s="41">
        <v>2.2025000000000001</v>
      </c>
      <c r="B2522" s="14">
        <v>45706</v>
      </c>
      <c r="C2522" s="8" t="s">
        <v>13</v>
      </c>
      <c r="D2522" s="8" t="s">
        <v>15</v>
      </c>
      <c r="E2522" s="8" t="s">
        <v>15</v>
      </c>
      <c r="F2522" s="9">
        <f t="shared" si="86"/>
        <v>-9200000</v>
      </c>
      <c r="G2522" s="9">
        <v>-92</v>
      </c>
      <c r="H2522" s="10">
        <v>-9899016</v>
      </c>
      <c r="I2522" s="11">
        <v>21670166448.23671</v>
      </c>
      <c r="J2522" s="11">
        <v>218737</v>
      </c>
      <c r="K2522" s="11">
        <v>99069.505608272535</v>
      </c>
      <c r="L2522" s="12">
        <v>784621.48403892666</v>
      </c>
      <c r="M2522" s="11">
        <v>2152</v>
      </c>
      <c r="N2522" s="13"/>
      <c r="O2522" t="str">
        <f t="shared" si="87"/>
        <v/>
      </c>
    </row>
    <row r="2523" spans="1:15" hidden="1">
      <c r="A2523" s="41">
        <v>2.2025000000000001</v>
      </c>
      <c r="B2523" s="14">
        <v>45706</v>
      </c>
      <c r="C2523" s="8" t="s">
        <v>13</v>
      </c>
      <c r="D2523" s="8" t="s">
        <v>15</v>
      </c>
      <c r="E2523" s="8" t="s">
        <v>15</v>
      </c>
      <c r="F2523" s="9">
        <f t="shared" si="86"/>
        <v>7900000</v>
      </c>
      <c r="G2523" s="9">
        <v>79</v>
      </c>
      <c r="H2523" s="10">
        <v>8495028</v>
      </c>
      <c r="I2523" s="11">
        <v>21678661476.23671</v>
      </c>
      <c r="J2523" s="11">
        <v>218816</v>
      </c>
      <c r="K2523" s="11">
        <v>99072.560855863878</v>
      </c>
      <c r="L2523" s="12">
        <v>0</v>
      </c>
      <c r="M2523" s="11">
        <v>2153</v>
      </c>
      <c r="N2523" s="13"/>
      <c r="O2523" t="str">
        <f t="shared" si="87"/>
        <v/>
      </c>
    </row>
    <row r="2524" spans="1:15" hidden="1">
      <c r="A2524" s="41">
        <v>2.2025000000000001</v>
      </c>
      <c r="B2524" s="14">
        <v>45706</v>
      </c>
      <c r="C2524" s="8" t="s">
        <v>13</v>
      </c>
      <c r="D2524" s="8" t="s">
        <v>15</v>
      </c>
      <c r="E2524" s="8" t="s">
        <v>15</v>
      </c>
      <c r="F2524" s="9">
        <f t="shared" si="86"/>
        <v>-55700000</v>
      </c>
      <c r="G2524" s="9">
        <v>-557</v>
      </c>
      <c r="H2524" s="10">
        <v>-59932086</v>
      </c>
      <c r="I2524" s="11">
        <v>21623478059.839993</v>
      </c>
      <c r="J2524" s="11">
        <v>218259</v>
      </c>
      <c r="K2524" s="11">
        <v>99072.560855863878</v>
      </c>
      <c r="L2524" s="12">
        <v>4748669.6032838225</v>
      </c>
      <c r="M2524" s="11">
        <v>2154</v>
      </c>
      <c r="N2524" s="13"/>
      <c r="O2524" t="str">
        <f t="shared" si="87"/>
        <v/>
      </c>
    </row>
    <row r="2525" spans="1:15" hidden="1">
      <c r="A2525" s="41">
        <v>2.2025000000000001</v>
      </c>
      <c r="B2525" s="14">
        <v>45706</v>
      </c>
      <c r="C2525" s="8" t="s">
        <v>13</v>
      </c>
      <c r="D2525" s="8" t="s">
        <v>15</v>
      </c>
      <c r="E2525" s="8" t="s">
        <v>15</v>
      </c>
      <c r="F2525" s="9">
        <f t="shared" si="86"/>
        <v>-1000000</v>
      </c>
      <c r="G2525" s="9">
        <v>-10</v>
      </c>
      <c r="H2525" s="10">
        <v>-1075980</v>
      </c>
      <c r="I2525" s="11">
        <v>21622487334.231434</v>
      </c>
      <c r="J2525" s="11">
        <v>218249</v>
      </c>
      <c r="K2525" s="11">
        <v>99072.560855863878</v>
      </c>
      <c r="L2525" s="12">
        <v>85254.39144136128</v>
      </c>
      <c r="M2525" s="11">
        <v>2155</v>
      </c>
      <c r="N2525" s="13"/>
      <c r="O2525" t="str">
        <f t="shared" si="87"/>
        <v/>
      </c>
    </row>
    <row r="2526" spans="1:15" hidden="1">
      <c r="A2526" s="41">
        <v>2.2025000000000001</v>
      </c>
      <c r="B2526" s="14">
        <v>45706</v>
      </c>
      <c r="C2526" s="8" t="s">
        <v>13</v>
      </c>
      <c r="D2526" s="8" t="s">
        <v>15</v>
      </c>
      <c r="E2526" s="8" t="s">
        <v>15</v>
      </c>
      <c r="F2526" s="9">
        <f t="shared" si="86"/>
        <v>-3700000</v>
      </c>
      <c r="G2526" s="9">
        <v>-37</v>
      </c>
      <c r="H2526" s="10">
        <v>-3981126</v>
      </c>
      <c r="I2526" s="11">
        <v>21618821649.479767</v>
      </c>
      <c r="J2526" s="11">
        <v>218212</v>
      </c>
      <c r="K2526" s="11">
        <v>99072.560855863878</v>
      </c>
      <c r="L2526" s="12">
        <v>315441.24833303643</v>
      </c>
      <c r="M2526" s="11">
        <v>2156</v>
      </c>
      <c r="N2526" s="13"/>
      <c r="O2526" t="str">
        <f t="shared" si="87"/>
        <v/>
      </c>
    </row>
    <row r="2527" spans="1:15" hidden="1">
      <c r="A2527" s="41">
        <v>2.2025000000000001</v>
      </c>
      <c r="B2527" s="14">
        <v>45706</v>
      </c>
      <c r="C2527" s="8" t="s">
        <v>13</v>
      </c>
      <c r="D2527" s="8" t="s">
        <v>15</v>
      </c>
      <c r="E2527" s="8" t="s">
        <v>15</v>
      </c>
      <c r="F2527" s="9">
        <f t="shared" si="86"/>
        <v>-11700000</v>
      </c>
      <c r="G2527" s="9">
        <v>-117</v>
      </c>
      <c r="H2527" s="10">
        <v>-12588966</v>
      </c>
      <c r="I2527" s="11">
        <v>21607230159.859631</v>
      </c>
      <c r="J2527" s="11">
        <v>218095</v>
      </c>
      <c r="K2527" s="11">
        <v>99072.560855863878</v>
      </c>
      <c r="L2527" s="12">
        <v>997476.37986392714</v>
      </c>
      <c r="M2527" s="11">
        <v>2157</v>
      </c>
      <c r="N2527" s="13"/>
      <c r="O2527" t="str">
        <f t="shared" si="87"/>
        <v/>
      </c>
    </row>
    <row r="2528" spans="1:15" hidden="1">
      <c r="A2528" s="41">
        <v>2.2025000000000001</v>
      </c>
      <c r="B2528" s="14">
        <v>45706</v>
      </c>
      <c r="C2528" s="8" t="s">
        <v>13</v>
      </c>
      <c r="D2528" s="8" t="s">
        <v>15</v>
      </c>
      <c r="E2528" s="8" t="s">
        <v>15</v>
      </c>
      <c r="F2528" s="9">
        <f t="shared" si="86"/>
        <v>-900000</v>
      </c>
      <c r="G2528" s="9">
        <v>-9</v>
      </c>
      <c r="H2528" s="10">
        <v>-968382</v>
      </c>
      <c r="I2528" s="11">
        <v>21606338506.811928</v>
      </c>
      <c r="J2528" s="11">
        <v>218086</v>
      </c>
      <c r="K2528" s="11">
        <v>99072.560855863878</v>
      </c>
      <c r="L2528" s="12">
        <v>76728.952297225129</v>
      </c>
      <c r="M2528" s="11">
        <v>2158</v>
      </c>
      <c r="N2528" s="13"/>
      <c r="O2528" t="str">
        <f t="shared" si="87"/>
        <v/>
      </c>
    </row>
    <row r="2529" spans="1:15" hidden="1">
      <c r="A2529" s="41">
        <v>2.2025000000000001</v>
      </c>
      <c r="B2529" s="14">
        <v>45706</v>
      </c>
      <c r="C2529" s="8" t="s">
        <v>13</v>
      </c>
      <c r="D2529" s="8" t="s">
        <v>15</v>
      </c>
      <c r="E2529" s="8" t="s">
        <v>15</v>
      </c>
      <c r="F2529" s="9">
        <f t="shared" si="86"/>
        <v>-48400000</v>
      </c>
      <c r="G2529" s="9">
        <v>-484</v>
      </c>
      <c r="H2529" s="10">
        <v>-52077432</v>
      </c>
      <c r="I2529" s="11">
        <v>21558387387.357689</v>
      </c>
      <c r="J2529" s="11">
        <v>217602</v>
      </c>
      <c r="K2529" s="11">
        <v>99072.560855863878</v>
      </c>
      <c r="L2529" s="12">
        <v>4126312.5457618833</v>
      </c>
      <c r="M2529" s="11">
        <v>2159</v>
      </c>
      <c r="N2529" s="13"/>
      <c r="O2529" t="str">
        <f t="shared" si="87"/>
        <v/>
      </c>
    </row>
    <row r="2530" spans="1:15" hidden="1">
      <c r="A2530" s="41">
        <v>2.2025000000000001</v>
      </c>
      <c r="B2530" s="14">
        <v>45706</v>
      </c>
      <c r="C2530" s="8" t="s">
        <v>13</v>
      </c>
      <c r="D2530" s="8" t="s">
        <v>15</v>
      </c>
      <c r="E2530" s="8" t="s">
        <v>15</v>
      </c>
      <c r="F2530" s="9">
        <f t="shared" si="86"/>
        <v>-24800000</v>
      </c>
      <c r="G2530" s="9">
        <v>-248</v>
      </c>
      <c r="H2530" s="10">
        <v>-26684304</v>
      </c>
      <c r="I2530" s="11">
        <v>21533817392.265434</v>
      </c>
      <c r="J2530" s="11">
        <v>217354</v>
      </c>
      <c r="K2530" s="11">
        <v>99072.560855863878</v>
      </c>
      <c r="L2530" s="12">
        <v>2114308.9077457599</v>
      </c>
      <c r="M2530" s="11">
        <v>2160</v>
      </c>
      <c r="N2530" s="13"/>
      <c r="O2530" t="str">
        <f t="shared" si="87"/>
        <v/>
      </c>
    </row>
    <row r="2531" spans="1:15" hidden="1">
      <c r="A2531" s="41">
        <v>2.2025000000000001</v>
      </c>
      <c r="B2531" s="14">
        <v>45706</v>
      </c>
      <c r="C2531" s="8" t="s">
        <v>13</v>
      </c>
      <c r="D2531" s="8" t="s">
        <v>15</v>
      </c>
      <c r="E2531" s="8" t="s">
        <v>15</v>
      </c>
      <c r="F2531" s="9">
        <f t="shared" si="86"/>
        <v>-900000</v>
      </c>
      <c r="G2531" s="9">
        <v>-9</v>
      </c>
      <c r="H2531" s="10">
        <v>-968382</v>
      </c>
      <c r="I2531" s="11">
        <v>21532925739.217731</v>
      </c>
      <c r="J2531" s="11">
        <v>217345</v>
      </c>
      <c r="K2531" s="11">
        <v>99072.560855863878</v>
      </c>
      <c r="L2531" s="12">
        <v>76728.952297225129</v>
      </c>
      <c r="M2531" s="11">
        <v>2161</v>
      </c>
      <c r="N2531" s="13"/>
      <c r="O2531" t="str">
        <f t="shared" si="87"/>
        <v/>
      </c>
    </row>
    <row r="2532" spans="1:15" hidden="1">
      <c r="A2532" s="41">
        <v>2.2025000000000001</v>
      </c>
      <c r="B2532" s="14">
        <v>45706</v>
      </c>
      <c r="C2532" s="8" t="s">
        <v>13</v>
      </c>
      <c r="D2532" s="8" t="s">
        <v>15</v>
      </c>
      <c r="E2532" s="8" t="s">
        <v>15</v>
      </c>
      <c r="F2532" s="9">
        <f t="shared" si="86"/>
        <v>-900000</v>
      </c>
      <c r="G2532" s="9">
        <v>-9</v>
      </c>
      <c r="H2532" s="10">
        <v>-968382</v>
      </c>
      <c r="I2532" s="11">
        <v>21532034086.170029</v>
      </c>
      <c r="J2532" s="11">
        <v>217336</v>
      </c>
      <c r="K2532" s="11">
        <v>99072.560855863878</v>
      </c>
      <c r="L2532" s="12">
        <v>76728.952297225129</v>
      </c>
      <c r="M2532" s="11">
        <v>2162</v>
      </c>
      <c r="N2532" s="13"/>
      <c r="O2532" t="str">
        <f t="shared" si="87"/>
        <v/>
      </c>
    </row>
    <row r="2533" spans="1:15" hidden="1">
      <c r="A2533" s="41">
        <v>2.2025000000000001</v>
      </c>
      <c r="B2533" s="14">
        <v>45706</v>
      </c>
      <c r="C2533" s="8" t="s">
        <v>13</v>
      </c>
      <c r="D2533" s="8" t="s">
        <v>14</v>
      </c>
      <c r="E2533" s="8" t="s">
        <v>14</v>
      </c>
      <c r="F2533" s="9">
        <f t="shared" si="86"/>
        <v>-5000000</v>
      </c>
      <c r="G2533" s="9">
        <v>-50</v>
      </c>
      <c r="H2533" s="10">
        <v>-5272350</v>
      </c>
      <c r="I2533" s="11">
        <v>17674449140.567692</v>
      </c>
      <c r="J2533" s="11">
        <v>176810</v>
      </c>
      <c r="K2533" s="11">
        <v>99962.949723249214</v>
      </c>
      <c r="L2533" s="12">
        <v>274202.51383753959</v>
      </c>
      <c r="M2533" s="11">
        <v>358</v>
      </c>
      <c r="N2533" s="13"/>
      <c r="O2533" t="str">
        <f t="shared" si="87"/>
        <v/>
      </c>
    </row>
    <row r="2534" spans="1:15" hidden="1">
      <c r="A2534" s="41">
        <v>2.2025000000000001</v>
      </c>
      <c r="B2534" s="14">
        <v>45706</v>
      </c>
      <c r="C2534" s="8" t="s">
        <v>13</v>
      </c>
      <c r="D2534" s="8" t="s">
        <v>15</v>
      </c>
      <c r="E2534" s="8" t="s">
        <v>15</v>
      </c>
      <c r="F2534" s="9">
        <f t="shared" si="86"/>
        <v>-399400000</v>
      </c>
      <c r="G2534" s="9">
        <v>-3994</v>
      </c>
      <c r="H2534" s="10">
        <v>-429746412</v>
      </c>
      <c r="I2534" s="11">
        <v>21136338278.11171</v>
      </c>
      <c r="J2534" s="11">
        <v>213342</v>
      </c>
      <c r="K2534" s="11">
        <v>99072.560855863878</v>
      </c>
      <c r="L2534" s="12">
        <v>34050603.941679657</v>
      </c>
      <c r="M2534" s="11">
        <v>2163</v>
      </c>
      <c r="N2534" s="13"/>
      <c r="O2534" t="str">
        <f t="shared" si="87"/>
        <v/>
      </c>
    </row>
    <row r="2535" spans="1:15" hidden="1">
      <c r="A2535" s="41">
        <v>2.2025000000000001</v>
      </c>
      <c r="B2535" s="14">
        <v>45706</v>
      </c>
      <c r="C2535" s="8" t="s">
        <v>13</v>
      </c>
      <c r="D2535" s="8" t="s">
        <v>15</v>
      </c>
      <c r="E2535" s="8" t="s">
        <v>15</v>
      </c>
      <c r="F2535" s="9">
        <f t="shared" si="86"/>
        <v>-18500000</v>
      </c>
      <c r="G2535" s="9">
        <v>-185</v>
      </c>
      <c r="H2535" s="10">
        <v>-19905630</v>
      </c>
      <c r="I2535" s="11">
        <v>21118009854.353374</v>
      </c>
      <c r="J2535" s="11">
        <v>213157</v>
      </c>
      <c r="K2535" s="11">
        <v>99072.560855863878</v>
      </c>
      <c r="L2535" s="12">
        <v>1577206.2416651808</v>
      </c>
      <c r="M2535" s="11">
        <v>2164</v>
      </c>
      <c r="N2535" s="13"/>
      <c r="O2535" t="str">
        <f t="shared" si="87"/>
        <v/>
      </c>
    </row>
    <row r="2536" spans="1:15" hidden="1">
      <c r="A2536" s="41">
        <v>2.2025000000000001</v>
      </c>
      <c r="B2536" s="14">
        <v>45706</v>
      </c>
      <c r="C2536" s="8" t="s">
        <v>13</v>
      </c>
      <c r="D2536" s="8" t="s">
        <v>15</v>
      </c>
      <c r="E2536" s="8" t="s">
        <v>15</v>
      </c>
      <c r="F2536" s="9">
        <f t="shared" si="86"/>
        <v>-11200000</v>
      </c>
      <c r="G2536" s="9">
        <v>-112</v>
      </c>
      <c r="H2536" s="10">
        <v>-12050976</v>
      </c>
      <c r="I2536" s="11">
        <v>21106913727.537518</v>
      </c>
      <c r="J2536" s="11">
        <v>213045</v>
      </c>
      <c r="K2536" s="11">
        <v>99072.560855863878</v>
      </c>
      <c r="L2536" s="12">
        <v>954849.18414324522</v>
      </c>
      <c r="M2536" s="11">
        <v>2165</v>
      </c>
      <c r="N2536" s="13"/>
      <c r="O2536" t="str">
        <f t="shared" si="87"/>
        <v/>
      </c>
    </row>
    <row r="2537" spans="1:15" hidden="1">
      <c r="A2537" s="41">
        <v>2.2025000000000001</v>
      </c>
      <c r="B2537" s="14">
        <v>45706</v>
      </c>
      <c r="C2537" s="8" t="s">
        <v>13</v>
      </c>
      <c r="D2537" s="8" t="s">
        <v>15</v>
      </c>
      <c r="E2537" s="8" t="s">
        <v>15</v>
      </c>
      <c r="F2537" s="9">
        <f t="shared" si="86"/>
        <v>-18500000</v>
      </c>
      <c r="G2537" s="9">
        <v>-185</v>
      </c>
      <c r="H2537" s="10">
        <v>-19905630</v>
      </c>
      <c r="I2537" s="11">
        <v>21088585303.779182</v>
      </c>
      <c r="J2537" s="11">
        <v>212860</v>
      </c>
      <c r="K2537" s="11">
        <v>99072.560855863878</v>
      </c>
      <c r="L2537" s="12">
        <v>1577206.2416651808</v>
      </c>
      <c r="M2537" s="11">
        <v>2166</v>
      </c>
      <c r="N2537" s="13"/>
      <c r="O2537" t="str">
        <f t="shared" si="87"/>
        <v/>
      </c>
    </row>
    <row r="2538" spans="1:15" hidden="1">
      <c r="A2538" s="41">
        <v>2.2025000000000001</v>
      </c>
      <c r="B2538" s="14">
        <v>45706</v>
      </c>
      <c r="C2538" s="8" t="s">
        <v>13</v>
      </c>
      <c r="D2538" s="8" t="s">
        <v>14</v>
      </c>
      <c r="E2538" s="8" t="s">
        <v>14</v>
      </c>
      <c r="F2538" s="9">
        <f t="shared" si="86"/>
        <v>-900000</v>
      </c>
      <c r="G2538" s="9">
        <v>-9</v>
      </c>
      <c r="H2538" s="10">
        <v>-949023</v>
      </c>
      <c r="I2538" s="11">
        <v>17673549474.020184</v>
      </c>
      <c r="J2538" s="11">
        <v>176801</v>
      </c>
      <c r="K2538" s="11">
        <v>99962.949723249214</v>
      </c>
      <c r="L2538" s="12">
        <v>49356.452490757103</v>
      </c>
      <c r="M2538" s="11">
        <v>359</v>
      </c>
      <c r="N2538" s="13"/>
      <c r="O2538" t="str">
        <f t="shared" si="87"/>
        <v/>
      </c>
    </row>
    <row r="2539" spans="1:15" hidden="1">
      <c r="A2539" s="41">
        <v>2.2025000000000001</v>
      </c>
      <c r="B2539" s="14">
        <v>45706</v>
      </c>
      <c r="C2539" s="8" t="s">
        <v>13</v>
      </c>
      <c r="D2539" s="8" t="s">
        <v>15</v>
      </c>
      <c r="E2539" s="8" t="s">
        <v>15</v>
      </c>
      <c r="F2539" s="9">
        <f t="shared" si="86"/>
        <v>-27800000</v>
      </c>
      <c r="G2539" s="9">
        <v>-278</v>
      </c>
      <c r="H2539" s="10">
        <v>-29912244</v>
      </c>
      <c r="I2539" s="11">
        <v>21061043131.861252</v>
      </c>
      <c r="J2539" s="11">
        <v>212582</v>
      </c>
      <c r="K2539" s="11">
        <v>99072.560855863878</v>
      </c>
      <c r="L2539" s="12">
        <v>2370072.0820698403</v>
      </c>
      <c r="M2539" s="11">
        <v>2167</v>
      </c>
      <c r="N2539" s="13"/>
      <c r="O2539" t="str">
        <f t="shared" si="87"/>
        <v/>
      </c>
    </row>
    <row r="2540" spans="1:15" hidden="1">
      <c r="A2540" s="41">
        <v>2.2025000000000001</v>
      </c>
      <c r="B2540" s="14">
        <v>45706</v>
      </c>
      <c r="C2540" s="8" t="s">
        <v>13</v>
      </c>
      <c r="D2540" s="8" t="s">
        <v>15</v>
      </c>
      <c r="E2540" s="8" t="s">
        <v>15</v>
      </c>
      <c r="F2540" s="9">
        <f t="shared" si="86"/>
        <v>-3100000</v>
      </c>
      <c r="G2540" s="9">
        <v>-31</v>
      </c>
      <c r="H2540" s="10">
        <v>-3335538</v>
      </c>
      <c r="I2540" s="11">
        <v>21057971882.47472</v>
      </c>
      <c r="J2540" s="11">
        <v>212551</v>
      </c>
      <c r="K2540" s="11">
        <v>99072.560855863878</v>
      </c>
      <c r="L2540" s="12">
        <v>264288.61346821999</v>
      </c>
      <c r="M2540" s="11">
        <v>2168</v>
      </c>
      <c r="N2540" s="13"/>
      <c r="O2540" t="str">
        <f t="shared" si="87"/>
        <v/>
      </c>
    </row>
    <row r="2541" spans="1:15" hidden="1">
      <c r="A2541" s="41">
        <v>2.2025000000000001</v>
      </c>
      <c r="B2541" s="14">
        <v>45706</v>
      </c>
      <c r="C2541" s="8" t="s">
        <v>13</v>
      </c>
      <c r="D2541" s="8" t="s">
        <v>15</v>
      </c>
      <c r="E2541" s="8" t="s">
        <v>15</v>
      </c>
      <c r="F2541" s="9">
        <f t="shared" si="86"/>
        <v>-2700000</v>
      </c>
      <c r="G2541" s="9">
        <v>-27</v>
      </c>
      <c r="H2541" s="10">
        <v>-2905146</v>
      </c>
      <c r="I2541" s="11">
        <v>21055296923.331612</v>
      </c>
      <c r="J2541" s="11">
        <v>212524</v>
      </c>
      <c r="K2541" s="11">
        <v>99072.560855863878</v>
      </c>
      <c r="L2541" s="12">
        <v>230186.85689167539</v>
      </c>
      <c r="M2541" s="11">
        <v>2169</v>
      </c>
      <c r="N2541" s="13"/>
      <c r="O2541" t="str">
        <f t="shared" si="87"/>
        <v/>
      </c>
    </row>
    <row r="2542" spans="1:15" hidden="1">
      <c r="A2542" s="41">
        <v>2.2025000000000001</v>
      </c>
      <c r="B2542" s="14">
        <v>45706</v>
      </c>
      <c r="C2542" s="8" t="s">
        <v>13</v>
      </c>
      <c r="D2542" s="8" t="s">
        <v>15</v>
      </c>
      <c r="E2542" s="8" t="s">
        <v>15</v>
      </c>
      <c r="F2542" s="9">
        <f t="shared" si="86"/>
        <v>-900000</v>
      </c>
      <c r="G2542" s="9">
        <v>-9</v>
      </c>
      <c r="H2542" s="10">
        <v>-968382</v>
      </c>
      <c r="I2542" s="11">
        <v>21054405270.283909</v>
      </c>
      <c r="J2542" s="11">
        <v>212515</v>
      </c>
      <c r="K2542" s="11">
        <v>99072.560855863878</v>
      </c>
      <c r="L2542" s="12">
        <v>76728.952297225129</v>
      </c>
      <c r="M2542" s="11">
        <v>2170</v>
      </c>
      <c r="N2542" s="13"/>
      <c r="O2542" t="str">
        <f t="shared" si="87"/>
        <v/>
      </c>
    </row>
    <row r="2543" spans="1:15" hidden="1">
      <c r="A2543" s="41">
        <v>2.2025000000000001</v>
      </c>
      <c r="B2543" s="14">
        <v>45706</v>
      </c>
      <c r="C2543" s="8" t="s">
        <v>13</v>
      </c>
      <c r="D2543" s="8" t="s">
        <v>15</v>
      </c>
      <c r="E2543" s="8" t="s">
        <v>15</v>
      </c>
      <c r="F2543" s="9">
        <f t="shared" si="86"/>
        <v>900000</v>
      </c>
      <c r="G2543" s="9">
        <v>9</v>
      </c>
      <c r="H2543" s="10">
        <v>967788</v>
      </c>
      <c r="I2543" s="11">
        <v>21055373058.283909</v>
      </c>
      <c r="J2543" s="11">
        <v>212524</v>
      </c>
      <c r="K2543" s="11">
        <v>99072.919097532082</v>
      </c>
      <c r="L2543" s="12">
        <v>0</v>
      </c>
      <c r="M2543" s="11">
        <v>2171</v>
      </c>
      <c r="N2543" s="13"/>
      <c r="O2543" t="str">
        <f t="shared" si="87"/>
        <v/>
      </c>
    </row>
    <row r="2544" spans="1:15" hidden="1">
      <c r="A2544" s="41">
        <v>2.2025000000000001</v>
      </c>
      <c r="B2544" s="14">
        <v>45706</v>
      </c>
      <c r="C2544" s="8" t="s">
        <v>13</v>
      </c>
      <c r="D2544" s="8" t="s">
        <v>15</v>
      </c>
      <c r="E2544" s="8" t="s">
        <v>15</v>
      </c>
      <c r="F2544" s="9">
        <f t="shared" si="86"/>
        <v>1800000</v>
      </c>
      <c r="G2544" s="9">
        <v>18</v>
      </c>
      <c r="H2544" s="10">
        <v>1934874</v>
      </c>
      <c r="I2544" s="11">
        <v>21057307932.283909</v>
      </c>
      <c r="J2544" s="11">
        <v>212542</v>
      </c>
      <c r="K2544" s="11">
        <v>99073.632186974384</v>
      </c>
      <c r="L2544" s="12">
        <v>0</v>
      </c>
      <c r="M2544" s="11">
        <v>2172</v>
      </c>
      <c r="N2544" s="13"/>
      <c r="O2544" t="str">
        <f t="shared" si="87"/>
        <v/>
      </c>
    </row>
    <row r="2545" spans="1:15" hidden="1">
      <c r="A2545" s="41">
        <v>2.2025000000000001</v>
      </c>
      <c r="B2545" s="14">
        <v>45706</v>
      </c>
      <c r="C2545" s="8" t="s">
        <v>13</v>
      </c>
      <c r="D2545" s="8" t="s">
        <v>14</v>
      </c>
      <c r="E2545" s="8" t="s">
        <v>14</v>
      </c>
      <c r="F2545" s="9">
        <f t="shared" si="86"/>
        <v>-47300000</v>
      </c>
      <c r="G2545" s="9">
        <v>-473</v>
      </c>
      <c r="H2545" s="10">
        <v>-49876431</v>
      </c>
      <c r="I2545" s="11">
        <v>17626266998.801086</v>
      </c>
      <c r="J2545" s="11">
        <v>176328</v>
      </c>
      <c r="K2545" s="11">
        <v>99962.949723249214</v>
      </c>
      <c r="L2545" s="12">
        <v>2593955.7809031233</v>
      </c>
      <c r="M2545" s="11">
        <v>360</v>
      </c>
      <c r="N2545" s="13"/>
      <c r="O2545" t="str">
        <f t="shared" si="87"/>
        <v/>
      </c>
    </row>
    <row r="2546" spans="1:15" hidden="1">
      <c r="A2546" s="41">
        <v>2.2025000000000001</v>
      </c>
      <c r="B2546" s="14">
        <v>45706</v>
      </c>
      <c r="C2546" s="8" t="s">
        <v>13</v>
      </c>
      <c r="D2546" s="8" t="s">
        <v>15</v>
      </c>
      <c r="E2546" s="8" t="s">
        <v>15</v>
      </c>
      <c r="F2546" s="9">
        <f t="shared" si="86"/>
        <v>1000000</v>
      </c>
      <c r="G2546" s="9">
        <v>10</v>
      </c>
      <c r="H2546" s="10">
        <v>1074930</v>
      </c>
      <c r="I2546" s="11">
        <v>21058382862.283909</v>
      </c>
      <c r="J2546" s="11">
        <v>212552</v>
      </c>
      <c r="K2546" s="11">
        <v>99074.028295588418</v>
      </c>
      <c r="L2546" s="12">
        <v>0</v>
      </c>
      <c r="M2546" s="11">
        <v>2173</v>
      </c>
      <c r="N2546" s="13"/>
      <c r="O2546" t="str">
        <f t="shared" si="87"/>
        <v/>
      </c>
    </row>
    <row r="2547" spans="1:15" hidden="1">
      <c r="A2547" s="41">
        <v>2.2025000000000001</v>
      </c>
      <c r="B2547" s="14">
        <v>45706</v>
      </c>
      <c r="C2547" s="8" t="s">
        <v>13</v>
      </c>
      <c r="D2547" s="8" t="s">
        <v>15</v>
      </c>
      <c r="E2547" s="8" t="s">
        <v>15</v>
      </c>
      <c r="F2547" s="9">
        <f t="shared" si="86"/>
        <v>-13900000</v>
      </c>
      <c r="G2547" s="9">
        <v>-139</v>
      </c>
      <c r="H2547" s="10">
        <v>-14956122</v>
      </c>
      <c r="I2547" s="11">
        <v>21044611572.350822</v>
      </c>
      <c r="J2547" s="11">
        <v>212413</v>
      </c>
      <c r="K2547" s="11">
        <v>99074.028295588418</v>
      </c>
      <c r="L2547" s="12">
        <v>1184832.0669132099</v>
      </c>
      <c r="M2547" s="11">
        <v>2174</v>
      </c>
      <c r="N2547" s="13"/>
      <c r="O2547" t="str">
        <f t="shared" si="87"/>
        <v/>
      </c>
    </row>
    <row r="2548" spans="1:15" hidden="1">
      <c r="A2548" s="41">
        <v>2.2025000000000001</v>
      </c>
      <c r="B2548" s="14">
        <v>45706</v>
      </c>
      <c r="C2548" s="8" t="s">
        <v>13</v>
      </c>
      <c r="D2548" s="8" t="s">
        <v>14</v>
      </c>
      <c r="E2548" s="8" t="s">
        <v>14</v>
      </c>
      <c r="F2548" s="9">
        <f t="shared" si="86"/>
        <v>6700000</v>
      </c>
      <c r="G2548" s="9">
        <v>67</v>
      </c>
      <c r="H2548" s="10">
        <v>7009607</v>
      </c>
      <c r="I2548" s="11">
        <v>17633276605.801086</v>
      </c>
      <c r="J2548" s="11">
        <v>176395</v>
      </c>
      <c r="K2548" s="11">
        <v>99964.71898750581</v>
      </c>
      <c r="L2548" s="12">
        <v>0</v>
      </c>
      <c r="M2548" s="11">
        <v>361</v>
      </c>
      <c r="N2548" s="13"/>
      <c r="O2548" t="str">
        <f t="shared" si="87"/>
        <v/>
      </c>
    </row>
    <row r="2549" spans="1:15" hidden="1">
      <c r="A2549" s="41">
        <v>2.2025000000000001</v>
      </c>
      <c r="B2549" s="14">
        <v>45706</v>
      </c>
      <c r="C2549" s="8" t="s">
        <v>13</v>
      </c>
      <c r="D2549" s="8" t="s">
        <v>14</v>
      </c>
      <c r="E2549" s="8" t="s">
        <v>14</v>
      </c>
      <c r="F2549" s="9">
        <f t="shared" si="86"/>
        <v>4700000</v>
      </c>
      <c r="G2549" s="9">
        <v>47</v>
      </c>
      <c r="H2549" s="10">
        <v>4916576</v>
      </c>
      <c r="I2549" s="11">
        <v>17638193181.801086</v>
      </c>
      <c r="J2549" s="11">
        <v>176442</v>
      </c>
      <c r="K2549" s="11">
        <v>99965.955848386933</v>
      </c>
      <c r="L2549" s="12">
        <v>0</v>
      </c>
      <c r="M2549" s="11">
        <v>362</v>
      </c>
      <c r="N2549" s="13"/>
      <c r="O2549" t="str">
        <f t="shared" si="87"/>
        <v/>
      </c>
    </row>
    <row r="2550" spans="1:15" hidden="1">
      <c r="A2550" s="41">
        <v>2.2025000000000001</v>
      </c>
      <c r="B2550" s="14">
        <v>45706</v>
      </c>
      <c r="C2550" s="8" t="s">
        <v>13</v>
      </c>
      <c r="D2550" s="8" t="s">
        <v>14</v>
      </c>
      <c r="E2550" s="8" t="s">
        <v>14</v>
      </c>
      <c r="F2550" s="9">
        <f t="shared" si="86"/>
        <v>4800000</v>
      </c>
      <c r="G2550" s="9">
        <v>48</v>
      </c>
      <c r="H2550" s="10">
        <v>5021184</v>
      </c>
      <c r="I2550" s="11">
        <v>17643214365.801086</v>
      </c>
      <c r="J2550" s="11">
        <v>176490</v>
      </c>
      <c r="K2550" s="11">
        <v>99967.218345521484</v>
      </c>
      <c r="L2550" s="12">
        <v>0</v>
      </c>
      <c r="M2550" s="11">
        <v>363</v>
      </c>
      <c r="N2550" s="13"/>
      <c r="O2550" t="str">
        <f t="shared" si="87"/>
        <v/>
      </c>
    </row>
    <row r="2551" spans="1:15" hidden="1">
      <c r="A2551" s="41">
        <v>2.2025000000000001</v>
      </c>
      <c r="B2551" s="14">
        <v>45706</v>
      </c>
      <c r="C2551" s="8" t="s">
        <v>13</v>
      </c>
      <c r="D2551" s="8" t="s">
        <v>15</v>
      </c>
      <c r="E2551" s="8" t="s">
        <v>15</v>
      </c>
      <c r="F2551" s="9">
        <f t="shared" si="86"/>
        <v>-46400000</v>
      </c>
      <c r="G2551" s="9">
        <v>-464</v>
      </c>
      <c r="H2551" s="10">
        <v>-49925472</v>
      </c>
      <c r="I2551" s="11">
        <v>20998641223.221668</v>
      </c>
      <c r="J2551" s="11">
        <v>211949</v>
      </c>
      <c r="K2551" s="11">
        <v>99074.028295588418</v>
      </c>
      <c r="L2551" s="12">
        <v>3955122.8708469719</v>
      </c>
      <c r="M2551" s="11">
        <v>2175</v>
      </c>
      <c r="N2551" s="13"/>
      <c r="O2551" t="str">
        <f t="shared" si="87"/>
        <v/>
      </c>
    </row>
    <row r="2552" spans="1:15" hidden="1">
      <c r="A2552" s="41">
        <v>2.2025000000000001</v>
      </c>
      <c r="B2552" s="14">
        <v>45706</v>
      </c>
      <c r="C2552" s="8" t="s">
        <v>13</v>
      </c>
      <c r="D2552" s="8" t="s">
        <v>15</v>
      </c>
      <c r="E2552" s="8" t="s">
        <v>15</v>
      </c>
      <c r="F2552" s="9">
        <f t="shared" si="86"/>
        <v>900000</v>
      </c>
      <c r="G2552" s="9">
        <v>9</v>
      </c>
      <c r="H2552" s="10">
        <v>967320</v>
      </c>
      <c r="I2552" s="11">
        <v>20999608543.221668</v>
      </c>
      <c r="J2552" s="11">
        <v>211958</v>
      </c>
      <c r="K2552" s="11">
        <v>99074.385223589896</v>
      </c>
      <c r="L2552" s="12">
        <v>0</v>
      </c>
      <c r="M2552" s="11">
        <v>2176</v>
      </c>
      <c r="N2552" s="13"/>
      <c r="O2552" t="str">
        <f t="shared" si="87"/>
        <v/>
      </c>
    </row>
    <row r="2553" spans="1:15" hidden="1">
      <c r="A2553" s="41">
        <v>2.2025000000000001</v>
      </c>
      <c r="B2553" s="14">
        <v>45706</v>
      </c>
      <c r="C2553" s="8" t="s">
        <v>13</v>
      </c>
      <c r="D2553" s="8" t="s">
        <v>15</v>
      </c>
      <c r="E2553" s="8" t="s">
        <v>15</v>
      </c>
      <c r="F2553" s="9">
        <f t="shared" si="86"/>
        <v>-46400000</v>
      </c>
      <c r="G2553" s="9">
        <v>-464</v>
      </c>
      <c r="H2553" s="10">
        <v>-49925472</v>
      </c>
      <c r="I2553" s="11">
        <v>20953638028.477924</v>
      </c>
      <c r="J2553" s="11">
        <v>211494</v>
      </c>
      <c r="K2553" s="11">
        <v>99074.385223589896</v>
      </c>
      <c r="L2553" s="12">
        <v>3954957.2562542856</v>
      </c>
      <c r="M2553" s="11">
        <v>2177</v>
      </c>
      <c r="N2553" s="13"/>
      <c r="O2553" t="str">
        <f t="shared" si="87"/>
        <v/>
      </c>
    </row>
    <row r="2554" spans="1:15" hidden="1">
      <c r="A2554" s="41">
        <v>2.2025000000000001</v>
      </c>
      <c r="B2554" s="14">
        <v>45706</v>
      </c>
      <c r="C2554" s="8" t="s">
        <v>13</v>
      </c>
      <c r="D2554" s="8" t="s">
        <v>15</v>
      </c>
      <c r="E2554" s="8" t="s">
        <v>15</v>
      </c>
      <c r="F2554" s="9">
        <f t="shared" si="86"/>
        <v>-11100000</v>
      </c>
      <c r="G2554" s="9">
        <v>-111</v>
      </c>
      <c r="H2554" s="10">
        <v>-11943378</v>
      </c>
      <c r="I2554" s="11">
        <v>20942640771.718105</v>
      </c>
      <c r="J2554" s="11">
        <v>211383</v>
      </c>
      <c r="K2554" s="11">
        <v>99074.385223589896</v>
      </c>
      <c r="L2554" s="12">
        <v>946121.24018152244</v>
      </c>
      <c r="M2554" s="11">
        <v>2178</v>
      </c>
      <c r="N2554" s="13"/>
      <c r="O2554" t="str">
        <f t="shared" si="87"/>
        <v/>
      </c>
    </row>
    <row r="2555" spans="1:15" hidden="1">
      <c r="A2555" s="41">
        <v>2.2025000000000001</v>
      </c>
      <c r="B2555" s="14">
        <v>45706</v>
      </c>
      <c r="C2555" s="8" t="s">
        <v>13</v>
      </c>
      <c r="D2555" s="8" t="s">
        <v>15</v>
      </c>
      <c r="E2555" s="8" t="s">
        <v>15</v>
      </c>
      <c r="F2555" s="9">
        <f t="shared" si="86"/>
        <v>-92800000</v>
      </c>
      <c r="G2555" s="9">
        <v>-928</v>
      </c>
      <c r="H2555" s="10">
        <v>-99850944</v>
      </c>
      <c r="I2555" s="11">
        <v>20850699742.230614</v>
      </c>
      <c r="J2555" s="11">
        <v>210455</v>
      </c>
      <c r="K2555" s="11">
        <v>99074.385223589896</v>
      </c>
      <c r="L2555" s="12">
        <v>7909914.5125085711</v>
      </c>
      <c r="M2555" s="11">
        <v>2179</v>
      </c>
      <c r="N2555" s="13"/>
      <c r="O2555" t="str">
        <f t="shared" si="87"/>
        <v/>
      </c>
    </row>
    <row r="2556" spans="1:15" hidden="1">
      <c r="A2556" s="41">
        <v>2.2025000000000001</v>
      </c>
      <c r="B2556" s="14">
        <v>45707</v>
      </c>
      <c r="C2556" s="8" t="s">
        <v>13</v>
      </c>
      <c r="D2556" s="8" t="s">
        <v>46</v>
      </c>
      <c r="E2556" s="8" t="s">
        <v>46</v>
      </c>
      <c r="F2556" s="9">
        <f t="shared" si="86"/>
        <v>15000000000</v>
      </c>
      <c r="G2556" s="9">
        <v>150000</v>
      </c>
      <c r="H2556" s="10">
        <v>14969100000</v>
      </c>
      <c r="I2556" s="11">
        <v>25194000000</v>
      </c>
      <c r="J2556" s="11">
        <v>250000</v>
      </c>
      <c r="K2556" s="11">
        <v>100776</v>
      </c>
      <c r="L2556" s="12">
        <v>0</v>
      </c>
      <c r="M2556" s="11">
        <v>2</v>
      </c>
      <c r="N2556" s="13"/>
      <c r="O2556" t="str">
        <f t="shared" si="87"/>
        <v/>
      </c>
    </row>
    <row r="2557" spans="1:15" hidden="1">
      <c r="A2557" s="41">
        <v>2.2025000000000001</v>
      </c>
      <c r="B2557" s="14">
        <v>45707</v>
      </c>
      <c r="C2557" s="8" t="s">
        <v>13</v>
      </c>
      <c r="D2557" s="8" t="s">
        <v>14</v>
      </c>
      <c r="E2557" s="8" t="s">
        <v>14</v>
      </c>
      <c r="F2557" s="9">
        <f t="shared" si="86"/>
        <v>-19400000</v>
      </c>
      <c r="G2557" s="9">
        <v>-194</v>
      </c>
      <c r="H2557" s="10">
        <v>-20460404</v>
      </c>
      <c r="I2557" s="11">
        <v>17623820725.442055</v>
      </c>
      <c r="J2557" s="11">
        <v>176296</v>
      </c>
      <c r="K2557" s="11">
        <v>99967.218345521484</v>
      </c>
      <c r="L2557" s="12">
        <v>1066763.6409688331</v>
      </c>
      <c r="M2557" s="11">
        <v>364</v>
      </c>
      <c r="N2557" s="13"/>
      <c r="O2557" t="str">
        <f t="shared" si="87"/>
        <v/>
      </c>
    </row>
    <row r="2558" spans="1:15" hidden="1">
      <c r="A2558" s="41">
        <v>2.2025000000000001</v>
      </c>
      <c r="B2558" s="14">
        <v>45707</v>
      </c>
      <c r="C2558" s="8" t="s">
        <v>13</v>
      </c>
      <c r="D2558" s="8" t="s">
        <v>15</v>
      </c>
      <c r="E2558" s="8" t="s">
        <v>15</v>
      </c>
      <c r="F2558" s="9">
        <f t="shared" si="86"/>
        <v>-92800000</v>
      </c>
      <c r="G2558" s="9">
        <v>-928</v>
      </c>
      <c r="H2558" s="10">
        <v>-99868576</v>
      </c>
      <c r="I2558" s="11">
        <v>20758758712.743122</v>
      </c>
      <c r="J2558" s="11">
        <v>209527</v>
      </c>
      <c r="K2558" s="11">
        <v>99074.385223589896</v>
      </c>
      <c r="L2558" s="12">
        <v>7927546.5125085711</v>
      </c>
      <c r="M2558" s="11">
        <v>2180</v>
      </c>
      <c r="N2558" s="13"/>
      <c r="O2558" t="str">
        <f t="shared" si="87"/>
        <v/>
      </c>
    </row>
    <row r="2559" spans="1:15" hidden="1">
      <c r="A2559" s="41">
        <v>2.2025000000000001</v>
      </c>
      <c r="B2559" s="14">
        <v>45707</v>
      </c>
      <c r="C2559" s="8" t="s">
        <v>13</v>
      </c>
      <c r="D2559" s="8" t="s">
        <v>15</v>
      </c>
      <c r="E2559" s="8" t="s">
        <v>15</v>
      </c>
      <c r="F2559" s="9">
        <f t="shared" si="86"/>
        <v>-1300000</v>
      </c>
      <c r="G2559" s="9">
        <v>-13</v>
      </c>
      <c r="H2559" s="10">
        <v>-1399021</v>
      </c>
      <c r="I2559" s="11">
        <v>20757470745.735214</v>
      </c>
      <c r="J2559" s="11">
        <v>209514</v>
      </c>
      <c r="K2559" s="11">
        <v>99074.385223589896</v>
      </c>
      <c r="L2559" s="12">
        <v>111053.99209333141</v>
      </c>
      <c r="M2559" s="11">
        <v>2181</v>
      </c>
      <c r="N2559" s="13"/>
      <c r="O2559" t="str">
        <f t="shared" si="87"/>
        <v/>
      </c>
    </row>
    <row r="2560" spans="1:15" hidden="1">
      <c r="A2560" s="41">
        <v>2.2025000000000001</v>
      </c>
      <c r="B2560" s="14">
        <v>45707</v>
      </c>
      <c r="C2560" s="8" t="s">
        <v>13</v>
      </c>
      <c r="D2560" s="8" t="s">
        <v>15</v>
      </c>
      <c r="E2560" s="8" t="s">
        <v>15</v>
      </c>
      <c r="F2560" s="9">
        <f t="shared" si="86"/>
        <v>-49100000</v>
      </c>
      <c r="G2560" s="9">
        <v>-491</v>
      </c>
      <c r="H2560" s="10">
        <v>-52839947</v>
      </c>
      <c r="I2560" s="11">
        <v>20708825222.590431</v>
      </c>
      <c r="J2560" s="11">
        <v>209023</v>
      </c>
      <c r="K2560" s="11">
        <v>99074.385223589896</v>
      </c>
      <c r="L2560" s="12">
        <v>4194423.85521736</v>
      </c>
      <c r="M2560" s="11">
        <v>2182</v>
      </c>
      <c r="N2560" s="13"/>
      <c r="O2560" t="str">
        <f t="shared" si="87"/>
        <v/>
      </c>
    </row>
    <row r="2561" spans="1:15" hidden="1">
      <c r="A2561" s="41">
        <v>2.2025000000000001</v>
      </c>
      <c r="B2561" s="14">
        <v>45707</v>
      </c>
      <c r="C2561" s="8" t="s">
        <v>13</v>
      </c>
      <c r="D2561" s="8" t="s">
        <v>15</v>
      </c>
      <c r="E2561" s="8" t="s">
        <v>15</v>
      </c>
      <c r="F2561" s="9">
        <f t="shared" si="86"/>
        <v>-4600000</v>
      </c>
      <c r="G2561" s="9">
        <v>-46</v>
      </c>
      <c r="H2561" s="10">
        <v>-4950382</v>
      </c>
      <c r="I2561" s="11">
        <v>20704267800.870148</v>
      </c>
      <c r="J2561" s="11">
        <v>208977</v>
      </c>
      <c r="K2561" s="11">
        <v>99074.385223589896</v>
      </c>
      <c r="L2561" s="12">
        <v>392960.27971486468</v>
      </c>
      <c r="M2561" s="11">
        <v>2183</v>
      </c>
      <c r="N2561" s="13"/>
      <c r="O2561" t="str">
        <f t="shared" si="87"/>
        <v/>
      </c>
    </row>
    <row r="2562" spans="1:15" hidden="1">
      <c r="A2562" s="41">
        <v>2.2025000000000001</v>
      </c>
      <c r="B2562" s="14">
        <v>45707</v>
      </c>
      <c r="C2562" s="8" t="s">
        <v>13</v>
      </c>
      <c r="D2562" s="8" t="s">
        <v>15</v>
      </c>
      <c r="E2562" s="8" t="s">
        <v>15</v>
      </c>
      <c r="F2562" s="9">
        <f t="shared" si="86"/>
        <v>-900000</v>
      </c>
      <c r="G2562" s="9">
        <v>-9</v>
      </c>
      <c r="H2562" s="10">
        <v>-968553</v>
      </c>
      <c r="I2562" s="11">
        <v>20703376131.403137</v>
      </c>
      <c r="J2562" s="11">
        <v>208968</v>
      </c>
      <c r="K2562" s="11">
        <v>99074.385223589896</v>
      </c>
      <c r="L2562" s="12">
        <v>76883.532987690996</v>
      </c>
      <c r="M2562" s="11">
        <v>2184</v>
      </c>
      <c r="N2562" s="13"/>
      <c r="O2562" t="str">
        <f t="shared" si="87"/>
        <v/>
      </c>
    </row>
    <row r="2563" spans="1:15" hidden="1">
      <c r="A2563" s="41">
        <v>2.2025000000000001</v>
      </c>
      <c r="B2563" s="14">
        <v>45707</v>
      </c>
      <c r="C2563" s="8" t="s">
        <v>13</v>
      </c>
      <c r="D2563" s="8" t="s">
        <v>15</v>
      </c>
      <c r="E2563" s="8" t="s">
        <v>15</v>
      </c>
      <c r="F2563" s="9">
        <f t="shared" si="86"/>
        <v>-141100000</v>
      </c>
      <c r="G2563" s="9">
        <v>-1411</v>
      </c>
      <c r="H2563" s="10">
        <v>-151847587</v>
      </c>
      <c r="I2563" s="11">
        <v>20563582173.852654</v>
      </c>
      <c r="J2563" s="11">
        <v>207557</v>
      </c>
      <c r="K2563" s="11">
        <v>99074.385223589896</v>
      </c>
      <c r="L2563" s="12">
        <v>12053629.449514657</v>
      </c>
      <c r="M2563" s="11">
        <v>2185</v>
      </c>
      <c r="N2563" s="13"/>
      <c r="O2563" t="str">
        <f t="shared" si="87"/>
        <v/>
      </c>
    </row>
    <row r="2564" spans="1:15" hidden="1">
      <c r="A2564" s="41">
        <v>2.2025000000000001</v>
      </c>
      <c r="B2564" s="14">
        <v>45707</v>
      </c>
      <c r="C2564" s="8" t="s">
        <v>13</v>
      </c>
      <c r="D2564" s="8" t="s">
        <v>15</v>
      </c>
      <c r="E2564" s="8" t="s">
        <v>15</v>
      </c>
      <c r="F2564" s="9">
        <f t="shared" si="86"/>
        <v>900000</v>
      </c>
      <c r="G2564" s="9">
        <v>9</v>
      </c>
      <c r="H2564" s="10">
        <v>968319</v>
      </c>
      <c r="I2564" s="11">
        <v>20564550492.852654</v>
      </c>
      <c r="J2564" s="11">
        <v>207566</v>
      </c>
      <c r="K2564" s="11">
        <v>99074.754501472562</v>
      </c>
      <c r="L2564" s="12">
        <v>0</v>
      </c>
      <c r="M2564" s="11">
        <v>2186</v>
      </c>
      <c r="N2564" s="13"/>
      <c r="O2564" t="str">
        <f t="shared" si="87"/>
        <v/>
      </c>
    </row>
    <row r="2565" spans="1:15" hidden="1">
      <c r="A2565" s="41">
        <v>2.2025000000000001</v>
      </c>
      <c r="B2565" s="14">
        <v>45707</v>
      </c>
      <c r="C2565" s="8" t="s">
        <v>13</v>
      </c>
      <c r="D2565" s="8" t="s">
        <v>15</v>
      </c>
      <c r="E2565" s="8" t="s">
        <v>15</v>
      </c>
      <c r="F2565" s="9">
        <f t="shared" si="86"/>
        <v>-46900000</v>
      </c>
      <c r="G2565" s="9">
        <v>-469</v>
      </c>
      <c r="H2565" s="10">
        <v>-50472373</v>
      </c>
      <c r="I2565" s="11">
        <v>20518084432.991463</v>
      </c>
      <c r="J2565" s="11">
        <v>207097</v>
      </c>
      <c r="K2565" s="11">
        <v>99074.754501472562</v>
      </c>
      <c r="L2565" s="12">
        <v>4006313.138809368</v>
      </c>
      <c r="M2565" s="11">
        <v>2187</v>
      </c>
      <c r="N2565" s="13"/>
      <c r="O2565" t="str">
        <f t="shared" si="87"/>
        <v/>
      </c>
    </row>
    <row r="2566" spans="1:15" hidden="1">
      <c r="A2566" s="41">
        <v>2.2025000000000001</v>
      </c>
      <c r="B2566" s="14">
        <v>45707</v>
      </c>
      <c r="C2566" s="8" t="s">
        <v>13</v>
      </c>
      <c r="D2566" s="8" t="s">
        <v>15</v>
      </c>
      <c r="E2566" s="8" t="s">
        <v>15</v>
      </c>
      <c r="F2566" s="9">
        <f t="shared" si="86"/>
        <v>-1900000</v>
      </c>
      <c r="G2566" s="9">
        <v>-19</v>
      </c>
      <c r="H2566" s="10">
        <v>-2044723</v>
      </c>
      <c r="I2566" s="11">
        <v>20516202012.655933</v>
      </c>
      <c r="J2566" s="11">
        <v>207078</v>
      </c>
      <c r="K2566" s="11">
        <v>99074.754501472562</v>
      </c>
      <c r="L2566" s="12">
        <v>162302.6644720214</v>
      </c>
      <c r="M2566" s="11">
        <v>2188</v>
      </c>
      <c r="N2566" s="13"/>
      <c r="O2566" t="str">
        <f t="shared" si="87"/>
        <v/>
      </c>
    </row>
    <row r="2567" spans="1:15" hidden="1">
      <c r="A2567" s="41">
        <v>2.2025000000000001</v>
      </c>
      <c r="B2567" s="14">
        <v>45707</v>
      </c>
      <c r="C2567" s="8" t="s">
        <v>13</v>
      </c>
      <c r="D2567" s="8" t="s">
        <v>15</v>
      </c>
      <c r="E2567" s="8" t="s">
        <v>15</v>
      </c>
      <c r="F2567" s="9">
        <f t="shared" si="86"/>
        <v>-1800000</v>
      </c>
      <c r="G2567" s="9">
        <v>-18</v>
      </c>
      <c r="H2567" s="10">
        <v>-1937106</v>
      </c>
      <c r="I2567" s="11">
        <v>20514418667.074905</v>
      </c>
      <c r="J2567" s="11">
        <v>207060</v>
      </c>
      <c r="K2567" s="11">
        <v>99074.754501472562</v>
      </c>
      <c r="L2567" s="12">
        <v>153760.41897349386</v>
      </c>
      <c r="M2567" s="11">
        <v>2189</v>
      </c>
      <c r="N2567" s="13"/>
      <c r="O2567" t="str">
        <f t="shared" si="87"/>
        <v/>
      </c>
    </row>
    <row r="2568" spans="1:15" hidden="1">
      <c r="A2568" s="41">
        <v>2.2025000000000001</v>
      </c>
      <c r="B2568" s="14">
        <v>45707</v>
      </c>
      <c r="C2568" s="8" t="s">
        <v>13</v>
      </c>
      <c r="D2568" s="8" t="s">
        <v>15</v>
      </c>
      <c r="E2568" s="8" t="s">
        <v>15</v>
      </c>
      <c r="F2568" s="9">
        <f t="shared" si="86"/>
        <v>-900000</v>
      </c>
      <c r="G2568" s="9">
        <v>-9</v>
      </c>
      <c r="H2568" s="10">
        <v>-968553</v>
      </c>
      <c r="I2568" s="11">
        <v>20513526994.284393</v>
      </c>
      <c r="J2568" s="11">
        <v>207051</v>
      </c>
      <c r="K2568" s="11">
        <v>99074.754501472562</v>
      </c>
      <c r="L2568" s="12">
        <v>76880.209486746928</v>
      </c>
      <c r="M2568" s="11">
        <v>2190</v>
      </c>
      <c r="N2568" s="13"/>
      <c r="O2568" t="str">
        <f t="shared" si="87"/>
        <v/>
      </c>
    </row>
    <row r="2569" spans="1:15" hidden="1">
      <c r="A2569" s="41">
        <v>2.2025000000000001</v>
      </c>
      <c r="B2569" s="14">
        <v>45707</v>
      </c>
      <c r="C2569" s="8" t="s">
        <v>13</v>
      </c>
      <c r="D2569" s="8" t="s">
        <v>15</v>
      </c>
      <c r="E2569" s="8" t="s">
        <v>15</v>
      </c>
      <c r="F2569" s="9">
        <f t="shared" si="86"/>
        <v>-1800000</v>
      </c>
      <c r="G2569" s="9">
        <v>-18</v>
      </c>
      <c r="H2569" s="10">
        <v>-1937106</v>
      </c>
      <c r="I2569" s="11">
        <v>20511743648.703365</v>
      </c>
      <c r="J2569" s="11">
        <v>207033</v>
      </c>
      <c r="K2569" s="11">
        <v>99074.754501472562</v>
      </c>
      <c r="L2569" s="12">
        <v>153760.41897349386</v>
      </c>
      <c r="M2569" s="11">
        <v>2191</v>
      </c>
      <c r="N2569" s="13"/>
      <c r="O2569" t="str">
        <f t="shared" si="87"/>
        <v/>
      </c>
    </row>
    <row r="2570" spans="1:15" hidden="1">
      <c r="A2570" s="41">
        <v>2.2025000000000001</v>
      </c>
      <c r="B2570" s="14">
        <v>45707</v>
      </c>
      <c r="C2570" s="8" t="s">
        <v>13</v>
      </c>
      <c r="D2570" s="8" t="s">
        <v>15</v>
      </c>
      <c r="E2570" s="8" t="s">
        <v>15</v>
      </c>
      <c r="F2570" s="9">
        <f t="shared" ref="F2570:F2633" si="88">100000*G2570</f>
        <v>-900000</v>
      </c>
      <c r="G2570" s="9">
        <v>-9</v>
      </c>
      <c r="H2570" s="10">
        <v>-968553</v>
      </c>
      <c r="I2570" s="11">
        <v>20510851975.912853</v>
      </c>
      <c r="J2570" s="11">
        <v>207024</v>
      </c>
      <c r="K2570" s="11">
        <v>99074.754501472562</v>
      </c>
      <c r="L2570" s="12">
        <v>76880.209486746928</v>
      </c>
      <c r="M2570" s="11">
        <v>2192</v>
      </c>
      <c r="N2570" s="13"/>
      <c r="O2570" t="str">
        <f t="shared" si="87"/>
        <v/>
      </c>
    </row>
    <row r="2571" spans="1:15" hidden="1">
      <c r="A2571" s="41">
        <v>2.2025000000000001</v>
      </c>
      <c r="B2571" s="14">
        <v>45707</v>
      </c>
      <c r="C2571" s="8" t="s">
        <v>13</v>
      </c>
      <c r="D2571" s="8" t="s">
        <v>14</v>
      </c>
      <c r="E2571" s="8" t="s">
        <v>14</v>
      </c>
      <c r="F2571" s="9">
        <f t="shared" si="88"/>
        <v>-34600000</v>
      </c>
      <c r="G2571" s="9">
        <v>-346</v>
      </c>
      <c r="H2571" s="10">
        <v>-36491236</v>
      </c>
      <c r="I2571" s="11">
        <v>17589232067.894505</v>
      </c>
      <c r="J2571" s="11">
        <v>175950</v>
      </c>
      <c r="K2571" s="11">
        <v>99967.218345521484</v>
      </c>
      <c r="L2571" s="12">
        <v>1902578.4524495676</v>
      </c>
      <c r="M2571" s="11">
        <v>365</v>
      </c>
      <c r="N2571" s="13"/>
      <c r="O2571" t="str">
        <f t="shared" si="87"/>
        <v/>
      </c>
    </row>
    <row r="2572" spans="1:15" hidden="1">
      <c r="A2572" s="41">
        <v>2.2025000000000001</v>
      </c>
      <c r="B2572" s="14">
        <v>45707</v>
      </c>
      <c r="C2572" s="8" t="s">
        <v>13</v>
      </c>
      <c r="D2572" s="8" t="s">
        <v>15</v>
      </c>
      <c r="E2572" s="8" t="s">
        <v>15</v>
      </c>
      <c r="F2572" s="9">
        <f t="shared" si="88"/>
        <v>-18500000</v>
      </c>
      <c r="G2572" s="9">
        <v>-185</v>
      </c>
      <c r="H2572" s="10">
        <v>-19909145</v>
      </c>
      <c r="I2572" s="11">
        <v>20492523146.330082</v>
      </c>
      <c r="J2572" s="11">
        <v>206839</v>
      </c>
      <c r="K2572" s="11">
        <v>99074.754501472562</v>
      </c>
      <c r="L2572" s="12">
        <v>1580315.4172275774</v>
      </c>
      <c r="M2572" s="11">
        <v>2193</v>
      </c>
      <c r="N2572" s="13"/>
      <c r="O2572" t="str">
        <f t="shared" si="87"/>
        <v/>
      </c>
    </row>
    <row r="2573" spans="1:15" hidden="1">
      <c r="A2573" s="41">
        <v>2.2025000000000001</v>
      </c>
      <c r="B2573" s="14">
        <v>45707</v>
      </c>
      <c r="C2573" s="8" t="s">
        <v>13</v>
      </c>
      <c r="D2573" s="8" t="s">
        <v>15</v>
      </c>
      <c r="E2573" s="8" t="s">
        <v>15</v>
      </c>
      <c r="F2573" s="9">
        <f t="shared" si="88"/>
        <v>-3300000</v>
      </c>
      <c r="G2573" s="9">
        <v>-33</v>
      </c>
      <c r="H2573" s="10">
        <v>-3551361</v>
      </c>
      <c r="I2573" s="11">
        <v>20489253679.431534</v>
      </c>
      <c r="J2573" s="11">
        <v>206806</v>
      </c>
      <c r="K2573" s="11">
        <v>99074.754501472562</v>
      </c>
      <c r="L2573" s="12">
        <v>281894.10145140532</v>
      </c>
      <c r="M2573" s="11">
        <v>2194</v>
      </c>
      <c r="N2573" s="13"/>
      <c r="O2573" t="str">
        <f t="shared" si="87"/>
        <v/>
      </c>
    </row>
    <row r="2574" spans="1:15" hidden="1">
      <c r="A2574" s="41">
        <v>2.2025000000000001</v>
      </c>
      <c r="B2574" s="14">
        <v>45707</v>
      </c>
      <c r="C2574" s="8" t="s">
        <v>13</v>
      </c>
      <c r="D2574" s="8" t="s">
        <v>15</v>
      </c>
      <c r="E2574" s="8" t="s">
        <v>15</v>
      </c>
      <c r="F2574" s="9">
        <f t="shared" si="88"/>
        <v>-2700000</v>
      </c>
      <c r="G2574" s="9">
        <v>-27</v>
      </c>
      <c r="H2574" s="10">
        <v>-2905659</v>
      </c>
      <c r="I2574" s="11">
        <v>20486578661.059994</v>
      </c>
      <c r="J2574" s="11">
        <v>206779</v>
      </c>
      <c r="K2574" s="11">
        <v>99074.754501472562</v>
      </c>
      <c r="L2574" s="12">
        <v>230640.62846024102</v>
      </c>
      <c r="M2574" s="11">
        <v>2195</v>
      </c>
      <c r="N2574" s="13"/>
      <c r="O2574" t="str">
        <f t="shared" si="87"/>
        <v/>
      </c>
    </row>
    <row r="2575" spans="1:15" hidden="1">
      <c r="A2575" s="41">
        <v>2.2025000000000001</v>
      </c>
      <c r="B2575" s="14">
        <v>45707</v>
      </c>
      <c r="C2575" s="8" t="s">
        <v>13</v>
      </c>
      <c r="D2575" s="8" t="s">
        <v>15</v>
      </c>
      <c r="E2575" s="8" t="s">
        <v>15</v>
      </c>
      <c r="F2575" s="9">
        <f t="shared" si="88"/>
        <v>-23200000</v>
      </c>
      <c r="G2575" s="9">
        <v>-232</v>
      </c>
      <c r="H2575" s="10">
        <v>-24967144</v>
      </c>
      <c r="I2575" s="11">
        <v>20463593318.015652</v>
      </c>
      <c r="J2575" s="11">
        <v>206547</v>
      </c>
      <c r="K2575" s="11">
        <v>99074.754501472562</v>
      </c>
      <c r="L2575" s="12">
        <v>1981800.955658365</v>
      </c>
      <c r="M2575" s="11">
        <v>2196</v>
      </c>
      <c r="N2575" s="13"/>
      <c r="O2575" t="str">
        <f t="shared" si="87"/>
        <v/>
      </c>
    </row>
    <row r="2576" spans="1:15" hidden="1">
      <c r="A2576" s="41">
        <v>2.2025000000000001</v>
      </c>
      <c r="B2576" s="14">
        <v>45707</v>
      </c>
      <c r="C2576" s="8" t="s">
        <v>13</v>
      </c>
      <c r="D2576" s="8" t="s">
        <v>14</v>
      </c>
      <c r="E2576" s="8" t="s">
        <v>14</v>
      </c>
      <c r="F2576" s="9">
        <f t="shared" si="88"/>
        <v>-1800000</v>
      </c>
      <c r="G2576" s="9">
        <v>-18</v>
      </c>
      <c r="H2576" s="10">
        <v>-1898388</v>
      </c>
      <c r="I2576" s="11">
        <v>17587432657.964287</v>
      </c>
      <c r="J2576" s="11">
        <v>175932</v>
      </c>
      <c r="K2576" s="11">
        <v>99967.218345521484</v>
      </c>
      <c r="L2576" s="12">
        <v>98978.069780613296</v>
      </c>
      <c r="M2576" s="11">
        <v>366</v>
      </c>
      <c r="N2576" s="13"/>
      <c r="O2576" t="str">
        <f t="shared" ref="O2576:O2639" si="89">IF(M2576=_xlfn.MAXIFS(M:M,D:D,D2576),"X","")</f>
        <v/>
      </c>
    </row>
    <row r="2577" spans="1:15" hidden="1">
      <c r="A2577" s="41">
        <v>2.2025000000000001</v>
      </c>
      <c r="B2577" s="14">
        <v>45707</v>
      </c>
      <c r="C2577" s="8" t="s">
        <v>13</v>
      </c>
      <c r="D2577" s="8" t="s">
        <v>15</v>
      </c>
      <c r="E2577" s="8" t="s">
        <v>15</v>
      </c>
      <c r="F2577" s="9">
        <f t="shared" si="88"/>
        <v>-65000000</v>
      </c>
      <c r="G2577" s="9">
        <v>-650</v>
      </c>
      <c r="H2577" s="10">
        <v>-69951050</v>
      </c>
      <c r="I2577" s="11">
        <v>20399194727.589695</v>
      </c>
      <c r="J2577" s="11">
        <v>205897</v>
      </c>
      <c r="K2577" s="11">
        <v>99074.754501472562</v>
      </c>
      <c r="L2577" s="12">
        <v>5552459.5740428343</v>
      </c>
      <c r="M2577" s="11">
        <v>2197</v>
      </c>
      <c r="N2577" s="13"/>
      <c r="O2577" t="str">
        <f t="shared" si="89"/>
        <v/>
      </c>
    </row>
    <row r="2578" spans="1:15" hidden="1">
      <c r="A2578" s="41">
        <v>2.2025000000000001</v>
      </c>
      <c r="B2578" s="14">
        <v>45707</v>
      </c>
      <c r="C2578" s="8" t="s">
        <v>13</v>
      </c>
      <c r="D2578" s="8" t="s">
        <v>14</v>
      </c>
      <c r="E2578" s="8" t="s">
        <v>14</v>
      </c>
      <c r="F2578" s="9">
        <f t="shared" si="88"/>
        <v>-9400000</v>
      </c>
      <c r="G2578" s="9">
        <v>-94</v>
      </c>
      <c r="H2578" s="10">
        <v>-9913804</v>
      </c>
      <c r="I2578" s="11">
        <v>17578035739.439808</v>
      </c>
      <c r="J2578" s="11">
        <v>175838</v>
      </c>
      <c r="K2578" s="11">
        <v>99967.218345521484</v>
      </c>
      <c r="L2578" s="12">
        <v>516885.47552097961</v>
      </c>
      <c r="M2578" s="11">
        <v>367</v>
      </c>
      <c r="N2578" s="13"/>
      <c r="O2578" t="str">
        <f t="shared" si="89"/>
        <v/>
      </c>
    </row>
    <row r="2579" spans="1:15" hidden="1">
      <c r="A2579" s="41">
        <v>2.2025000000000001</v>
      </c>
      <c r="B2579" s="14">
        <v>45707</v>
      </c>
      <c r="C2579" s="8" t="s">
        <v>13</v>
      </c>
      <c r="D2579" s="8" t="s">
        <v>15</v>
      </c>
      <c r="E2579" s="8" t="s">
        <v>15</v>
      </c>
      <c r="F2579" s="9">
        <f t="shared" si="88"/>
        <v>-29200000</v>
      </c>
      <c r="G2579" s="9">
        <v>-292</v>
      </c>
      <c r="H2579" s="10">
        <v>-31424164</v>
      </c>
      <c r="I2579" s="11">
        <v>20370264899.275265</v>
      </c>
      <c r="J2579" s="11">
        <v>205605</v>
      </c>
      <c r="K2579" s="11">
        <v>99074.754501472562</v>
      </c>
      <c r="L2579" s="12">
        <v>2494335.6855700128</v>
      </c>
      <c r="M2579" s="11">
        <v>2198</v>
      </c>
      <c r="N2579" s="13"/>
      <c r="O2579" t="str">
        <f t="shared" si="89"/>
        <v/>
      </c>
    </row>
    <row r="2580" spans="1:15" hidden="1">
      <c r="A2580" s="41">
        <v>2.2025000000000001</v>
      </c>
      <c r="B2580" s="14">
        <v>45707</v>
      </c>
      <c r="C2580" s="8" t="s">
        <v>13</v>
      </c>
      <c r="D2580" s="8" t="s">
        <v>15</v>
      </c>
      <c r="E2580" s="8" t="s">
        <v>15</v>
      </c>
      <c r="F2580" s="9">
        <f t="shared" si="88"/>
        <v>-4600000</v>
      </c>
      <c r="G2580" s="9">
        <v>-46</v>
      </c>
      <c r="H2580" s="10">
        <v>-4950382</v>
      </c>
      <c r="I2580" s="11">
        <v>20365707460.568195</v>
      </c>
      <c r="J2580" s="11">
        <v>205559</v>
      </c>
      <c r="K2580" s="11">
        <v>99074.754501472562</v>
      </c>
      <c r="L2580" s="12">
        <v>392943.29293226171</v>
      </c>
      <c r="M2580" s="11">
        <v>2199</v>
      </c>
      <c r="N2580" s="13"/>
      <c r="O2580" t="str">
        <f t="shared" si="89"/>
        <v/>
      </c>
    </row>
    <row r="2581" spans="1:15" hidden="1">
      <c r="A2581" s="41">
        <v>2.2025000000000001</v>
      </c>
      <c r="B2581" s="14">
        <v>45707</v>
      </c>
      <c r="C2581" s="8" t="s">
        <v>13</v>
      </c>
      <c r="D2581" s="8" t="s">
        <v>15</v>
      </c>
      <c r="E2581" s="8" t="s">
        <v>15</v>
      </c>
      <c r="F2581" s="9">
        <f t="shared" si="88"/>
        <v>-1400000</v>
      </c>
      <c r="G2581" s="9">
        <v>-14</v>
      </c>
      <c r="H2581" s="10">
        <v>-1506638</v>
      </c>
      <c r="I2581" s="11">
        <v>20364320414.005177</v>
      </c>
      <c r="J2581" s="11">
        <v>205545</v>
      </c>
      <c r="K2581" s="11">
        <v>99074.754501472562</v>
      </c>
      <c r="L2581" s="12">
        <v>119591.43697938416</v>
      </c>
      <c r="M2581" s="11">
        <v>2200</v>
      </c>
      <c r="N2581" s="13"/>
      <c r="O2581" t="str">
        <f t="shared" si="89"/>
        <v/>
      </c>
    </row>
    <row r="2582" spans="1:15" hidden="1">
      <c r="A2582" s="41">
        <v>2.2025000000000001</v>
      </c>
      <c r="B2582" s="14">
        <v>45707</v>
      </c>
      <c r="C2582" s="8" t="s">
        <v>13</v>
      </c>
      <c r="D2582" s="8" t="s">
        <v>15</v>
      </c>
      <c r="E2582" s="8" t="s">
        <v>15</v>
      </c>
      <c r="F2582" s="9">
        <f t="shared" si="88"/>
        <v>-900000</v>
      </c>
      <c r="G2582" s="9">
        <v>-9</v>
      </c>
      <c r="H2582" s="10">
        <v>-968553</v>
      </c>
      <c r="I2582" s="11">
        <v>20363428741.214664</v>
      </c>
      <c r="J2582" s="11">
        <v>205536</v>
      </c>
      <c r="K2582" s="11">
        <v>99074.754501472562</v>
      </c>
      <c r="L2582" s="12">
        <v>76880.209486746928</v>
      </c>
      <c r="M2582" s="11">
        <v>2201</v>
      </c>
      <c r="N2582" s="13"/>
      <c r="O2582" t="str">
        <f t="shared" si="89"/>
        <v/>
      </c>
    </row>
    <row r="2583" spans="1:15" hidden="1">
      <c r="A2583" s="41">
        <v>2.2025000000000001</v>
      </c>
      <c r="B2583" s="14">
        <v>45707</v>
      </c>
      <c r="C2583" s="8" t="s">
        <v>13</v>
      </c>
      <c r="D2583" s="8" t="s">
        <v>15</v>
      </c>
      <c r="E2583" s="8" t="s">
        <v>15</v>
      </c>
      <c r="F2583" s="9">
        <f t="shared" si="88"/>
        <v>-900000</v>
      </c>
      <c r="G2583" s="9">
        <v>-9</v>
      </c>
      <c r="H2583" s="10">
        <v>-968553</v>
      </c>
      <c r="I2583" s="11">
        <v>20362537068.424152</v>
      </c>
      <c r="J2583" s="11">
        <v>205527</v>
      </c>
      <c r="K2583" s="11">
        <v>99074.754501472562</v>
      </c>
      <c r="L2583" s="12">
        <v>76880.209486746928</v>
      </c>
      <c r="M2583" s="11">
        <v>2202</v>
      </c>
      <c r="N2583" s="13"/>
      <c r="O2583" t="str">
        <f t="shared" si="89"/>
        <v/>
      </c>
    </row>
    <row r="2584" spans="1:15" hidden="1">
      <c r="A2584" s="41">
        <v>2.2025000000000001</v>
      </c>
      <c r="B2584" s="14">
        <v>45707</v>
      </c>
      <c r="C2584" s="8" t="s">
        <v>13</v>
      </c>
      <c r="D2584" s="8" t="s">
        <v>15</v>
      </c>
      <c r="E2584" s="8" t="s">
        <v>15</v>
      </c>
      <c r="F2584" s="9">
        <f t="shared" si="88"/>
        <v>-92800000</v>
      </c>
      <c r="G2584" s="9">
        <v>-928</v>
      </c>
      <c r="H2584" s="10">
        <v>-99868576</v>
      </c>
      <c r="I2584" s="11">
        <v>20270595696.246784</v>
      </c>
      <c r="J2584" s="11">
        <v>204599</v>
      </c>
      <c r="K2584" s="11">
        <v>99074.754501472562</v>
      </c>
      <c r="L2584" s="12">
        <v>7927203.8226334602</v>
      </c>
      <c r="M2584" s="11">
        <v>2203</v>
      </c>
      <c r="N2584" s="13"/>
      <c r="O2584" t="str">
        <f t="shared" si="89"/>
        <v/>
      </c>
    </row>
    <row r="2585" spans="1:15" hidden="1">
      <c r="A2585" s="41">
        <v>2.2025000000000001</v>
      </c>
      <c r="B2585" s="14">
        <v>45707</v>
      </c>
      <c r="C2585" s="8" t="s">
        <v>13</v>
      </c>
      <c r="D2585" s="8" t="s">
        <v>15</v>
      </c>
      <c r="E2585" s="8" t="s">
        <v>15</v>
      </c>
      <c r="F2585" s="9">
        <f t="shared" si="88"/>
        <v>-93200000</v>
      </c>
      <c r="G2585" s="9">
        <v>-932</v>
      </c>
      <c r="H2585" s="10">
        <v>-100299044</v>
      </c>
      <c r="I2585" s="11">
        <v>20178258025.051411</v>
      </c>
      <c r="J2585" s="11">
        <v>203667</v>
      </c>
      <c r="K2585" s="11">
        <v>99074.754501472562</v>
      </c>
      <c r="L2585" s="12">
        <v>7961372.8046275675</v>
      </c>
      <c r="M2585" s="11">
        <v>2204</v>
      </c>
      <c r="N2585" s="13"/>
      <c r="O2585" t="str">
        <f t="shared" si="89"/>
        <v/>
      </c>
    </row>
    <row r="2586" spans="1:15" hidden="1">
      <c r="A2586" s="41">
        <v>2.2025000000000001</v>
      </c>
      <c r="B2586" s="14">
        <v>45707</v>
      </c>
      <c r="C2586" s="8" t="s">
        <v>13</v>
      </c>
      <c r="D2586" s="8" t="s">
        <v>15</v>
      </c>
      <c r="E2586" s="8" t="s">
        <v>15</v>
      </c>
      <c r="F2586" s="9">
        <f t="shared" si="88"/>
        <v>-92800000</v>
      </c>
      <c r="G2586" s="9">
        <v>-928</v>
      </c>
      <c r="H2586" s="10">
        <v>-99868576</v>
      </c>
      <c r="I2586" s="11">
        <v>20086316652.874043</v>
      </c>
      <c r="J2586" s="11">
        <v>202739</v>
      </c>
      <c r="K2586" s="11">
        <v>99074.754501472562</v>
      </c>
      <c r="L2586" s="12">
        <v>7927203.8226334602</v>
      </c>
      <c r="M2586" s="11">
        <v>2205</v>
      </c>
      <c r="N2586" s="13"/>
      <c r="O2586" t="str">
        <f t="shared" si="89"/>
        <v/>
      </c>
    </row>
    <row r="2587" spans="1:15" hidden="1">
      <c r="A2587" s="41">
        <v>2.2025000000000001</v>
      </c>
      <c r="B2587" s="14">
        <v>45707</v>
      </c>
      <c r="C2587" s="8" t="s">
        <v>13</v>
      </c>
      <c r="D2587" s="8" t="s">
        <v>15</v>
      </c>
      <c r="E2587" s="8" t="s">
        <v>15</v>
      </c>
      <c r="F2587" s="9">
        <f t="shared" si="88"/>
        <v>-17100000</v>
      </c>
      <c r="G2587" s="9">
        <v>-171</v>
      </c>
      <c r="H2587" s="10">
        <v>-18402507</v>
      </c>
      <c r="I2587" s="11">
        <v>20069374869.85429</v>
      </c>
      <c r="J2587" s="11">
        <v>202568</v>
      </c>
      <c r="K2587" s="11">
        <v>99074.754501472562</v>
      </c>
      <c r="L2587" s="12">
        <v>1460723.9802481905</v>
      </c>
      <c r="M2587" s="11">
        <v>2206</v>
      </c>
      <c r="N2587" s="13"/>
      <c r="O2587" t="str">
        <f t="shared" si="89"/>
        <v/>
      </c>
    </row>
    <row r="2588" spans="1:15" hidden="1">
      <c r="A2588" s="41">
        <v>2.2025000000000001</v>
      </c>
      <c r="B2588" s="14">
        <v>45707</v>
      </c>
      <c r="C2588" s="8" t="s">
        <v>13</v>
      </c>
      <c r="D2588" s="8" t="s">
        <v>15</v>
      </c>
      <c r="E2588" s="8" t="s">
        <v>15</v>
      </c>
      <c r="F2588" s="9">
        <f t="shared" si="88"/>
        <v>-900000</v>
      </c>
      <c r="G2588" s="9">
        <v>-9</v>
      </c>
      <c r="H2588" s="10">
        <v>-968553</v>
      </c>
      <c r="I2588" s="11">
        <v>20068483197.063778</v>
      </c>
      <c r="J2588" s="11">
        <v>202559</v>
      </c>
      <c r="K2588" s="11">
        <v>99074.754501472562</v>
      </c>
      <c r="L2588" s="12">
        <v>76880.209486746928</v>
      </c>
      <c r="M2588" s="11">
        <v>2207</v>
      </c>
      <c r="N2588" s="13"/>
      <c r="O2588" t="str">
        <f t="shared" si="89"/>
        <v/>
      </c>
    </row>
    <row r="2589" spans="1:15" hidden="1">
      <c r="A2589" s="41">
        <v>2.2025000000000001</v>
      </c>
      <c r="B2589" s="14">
        <v>45707</v>
      </c>
      <c r="C2589" s="8" t="s">
        <v>13</v>
      </c>
      <c r="D2589" s="8" t="s">
        <v>15</v>
      </c>
      <c r="E2589" s="8" t="s">
        <v>15</v>
      </c>
      <c r="F2589" s="9">
        <f t="shared" si="88"/>
        <v>-4600000</v>
      </c>
      <c r="G2589" s="9">
        <v>-46</v>
      </c>
      <c r="H2589" s="10">
        <v>-4950382</v>
      </c>
      <c r="I2589" s="11">
        <v>20063925758.356709</v>
      </c>
      <c r="J2589" s="11">
        <v>202513</v>
      </c>
      <c r="K2589" s="11">
        <v>99074.754501472562</v>
      </c>
      <c r="L2589" s="12">
        <v>392943.29293226171</v>
      </c>
      <c r="M2589" s="11">
        <v>2208</v>
      </c>
      <c r="N2589" s="13"/>
      <c r="O2589" t="str">
        <f t="shared" si="89"/>
        <v/>
      </c>
    </row>
    <row r="2590" spans="1:15" hidden="1">
      <c r="A2590" s="41">
        <v>2.2025000000000001</v>
      </c>
      <c r="B2590" s="14">
        <v>45707</v>
      </c>
      <c r="C2590" s="8" t="s">
        <v>13</v>
      </c>
      <c r="D2590" s="8" t="s">
        <v>15</v>
      </c>
      <c r="E2590" s="8" t="s">
        <v>15</v>
      </c>
      <c r="F2590" s="9">
        <f t="shared" si="88"/>
        <v>-900000</v>
      </c>
      <c r="G2590" s="9">
        <v>-9</v>
      </c>
      <c r="H2590" s="10">
        <v>-968553</v>
      </c>
      <c r="I2590" s="11">
        <v>20063034085.566196</v>
      </c>
      <c r="J2590" s="11">
        <v>202504</v>
      </c>
      <c r="K2590" s="11">
        <v>99074.754501472562</v>
      </c>
      <c r="L2590" s="12">
        <v>76880.209486746928</v>
      </c>
      <c r="M2590" s="11">
        <v>2209</v>
      </c>
      <c r="N2590" s="13"/>
      <c r="O2590" t="str">
        <f t="shared" si="89"/>
        <v/>
      </c>
    </row>
    <row r="2591" spans="1:15" hidden="1">
      <c r="A2591" s="41">
        <v>2.2025000000000001</v>
      </c>
      <c r="B2591" s="14">
        <v>45707</v>
      </c>
      <c r="C2591" s="8" t="s">
        <v>13</v>
      </c>
      <c r="D2591" s="8" t="s">
        <v>15</v>
      </c>
      <c r="E2591" s="8" t="s">
        <v>15</v>
      </c>
      <c r="F2591" s="9">
        <f t="shared" si="88"/>
        <v>-4000000</v>
      </c>
      <c r="G2591" s="9">
        <v>-40</v>
      </c>
      <c r="H2591" s="10">
        <v>-4304680</v>
      </c>
      <c r="I2591" s="11">
        <v>20059071095.386139</v>
      </c>
      <c r="J2591" s="11">
        <v>202464</v>
      </c>
      <c r="K2591" s="11">
        <v>99074.754501472562</v>
      </c>
      <c r="L2591" s="12">
        <v>341689.8199410974</v>
      </c>
      <c r="M2591" s="11">
        <v>2210</v>
      </c>
      <c r="N2591" s="13"/>
      <c r="O2591" t="str">
        <f t="shared" si="89"/>
        <v/>
      </c>
    </row>
    <row r="2592" spans="1:15" hidden="1">
      <c r="A2592" s="41">
        <v>2.2025000000000001</v>
      </c>
      <c r="B2592" s="14">
        <v>45707</v>
      </c>
      <c r="C2592" s="8" t="s">
        <v>13</v>
      </c>
      <c r="D2592" s="8" t="s">
        <v>15</v>
      </c>
      <c r="E2592" s="8" t="s">
        <v>15</v>
      </c>
      <c r="F2592" s="9">
        <f t="shared" si="88"/>
        <v>-4800000</v>
      </c>
      <c r="G2592" s="9">
        <v>-48</v>
      </c>
      <c r="H2592" s="10">
        <v>-5165616</v>
      </c>
      <c r="I2592" s="11">
        <v>20054315507.170067</v>
      </c>
      <c r="J2592" s="11">
        <v>202416</v>
      </c>
      <c r="K2592" s="11">
        <v>99074.754501472562</v>
      </c>
      <c r="L2592" s="12">
        <v>410027.78392931726</v>
      </c>
      <c r="M2592" s="11">
        <v>2211</v>
      </c>
      <c r="N2592" s="13"/>
      <c r="O2592" t="str">
        <f t="shared" si="89"/>
        <v/>
      </c>
    </row>
    <row r="2593" spans="1:15" hidden="1">
      <c r="A2593" s="41">
        <v>2.2025000000000001</v>
      </c>
      <c r="B2593" s="14">
        <v>45707</v>
      </c>
      <c r="C2593" s="8" t="s">
        <v>13</v>
      </c>
      <c r="D2593" s="8" t="s">
        <v>15</v>
      </c>
      <c r="E2593" s="8" t="s">
        <v>15</v>
      </c>
      <c r="F2593" s="9">
        <f t="shared" si="88"/>
        <v>-39700000</v>
      </c>
      <c r="G2593" s="9">
        <v>-397</v>
      </c>
      <c r="H2593" s="10">
        <v>-42723949</v>
      </c>
      <c r="I2593" s="11">
        <v>20014982829.63298</v>
      </c>
      <c r="J2593" s="11">
        <v>202019</v>
      </c>
      <c r="K2593" s="11">
        <v>99074.754501472562</v>
      </c>
      <c r="L2593" s="12">
        <v>3391271.4629153907</v>
      </c>
      <c r="M2593" s="11">
        <v>2212</v>
      </c>
      <c r="N2593" s="13"/>
      <c r="O2593" t="str">
        <f t="shared" si="89"/>
        <v/>
      </c>
    </row>
    <row r="2594" spans="1:15" hidden="1">
      <c r="A2594" s="41">
        <v>2.2025000000000001</v>
      </c>
      <c r="B2594" s="14">
        <v>45707</v>
      </c>
      <c r="C2594" s="8" t="s">
        <v>13</v>
      </c>
      <c r="D2594" s="8" t="s">
        <v>15</v>
      </c>
      <c r="E2594" s="8" t="s">
        <v>15</v>
      </c>
      <c r="F2594" s="9">
        <f t="shared" si="88"/>
        <v>-17000000</v>
      </c>
      <c r="G2594" s="9">
        <v>-170</v>
      </c>
      <c r="H2594" s="10">
        <v>-18294890</v>
      </c>
      <c r="I2594" s="11">
        <v>19998140121.367729</v>
      </c>
      <c r="J2594" s="11">
        <v>201849</v>
      </c>
      <c r="K2594" s="11">
        <v>99074.754501472562</v>
      </c>
      <c r="L2594" s="12">
        <v>1452181.7347496636</v>
      </c>
      <c r="M2594" s="11">
        <v>2213</v>
      </c>
      <c r="N2594" s="13"/>
      <c r="O2594" t="str">
        <f t="shared" si="89"/>
        <v/>
      </c>
    </row>
    <row r="2595" spans="1:15" hidden="1">
      <c r="A2595" s="41">
        <v>2.2025000000000001</v>
      </c>
      <c r="B2595" s="14">
        <v>45707</v>
      </c>
      <c r="C2595" s="8" t="s">
        <v>13</v>
      </c>
      <c r="D2595" s="8" t="s">
        <v>15</v>
      </c>
      <c r="E2595" s="8" t="s">
        <v>15</v>
      </c>
      <c r="F2595" s="9">
        <f t="shared" si="88"/>
        <v>-5600000</v>
      </c>
      <c r="G2595" s="9">
        <v>-56</v>
      </c>
      <c r="H2595" s="10">
        <v>-6026552</v>
      </c>
      <c r="I2595" s="11">
        <v>19992591935.115646</v>
      </c>
      <c r="J2595" s="11">
        <v>201793</v>
      </c>
      <c r="K2595" s="11">
        <v>99074.754501472562</v>
      </c>
      <c r="L2595" s="12">
        <v>478365.74791753665</v>
      </c>
      <c r="M2595" s="11">
        <v>2214</v>
      </c>
      <c r="N2595" s="13"/>
      <c r="O2595" t="str">
        <f t="shared" si="89"/>
        <v/>
      </c>
    </row>
    <row r="2596" spans="1:15" hidden="1">
      <c r="A2596" s="41">
        <v>2.2025000000000001</v>
      </c>
      <c r="B2596" s="14">
        <v>45707</v>
      </c>
      <c r="C2596" s="8" t="s">
        <v>13</v>
      </c>
      <c r="D2596" s="8" t="s">
        <v>15</v>
      </c>
      <c r="E2596" s="8" t="s">
        <v>15</v>
      </c>
      <c r="F2596" s="9">
        <f t="shared" si="88"/>
        <v>-5600000</v>
      </c>
      <c r="G2596" s="9">
        <v>-56</v>
      </c>
      <c r="H2596" s="10">
        <v>-6026552</v>
      </c>
      <c r="I2596" s="11">
        <v>19987043748.863564</v>
      </c>
      <c r="J2596" s="11">
        <v>201737</v>
      </c>
      <c r="K2596" s="11">
        <v>99074.754501472562</v>
      </c>
      <c r="L2596" s="12">
        <v>478365.74791753665</v>
      </c>
      <c r="M2596" s="11">
        <v>2215</v>
      </c>
      <c r="N2596" s="13"/>
      <c r="O2596" t="str">
        <f t="shared" si="89"/>
        <v/>
      </c>
    </row>
    <row r="2597" spans="1:15" hidden="1">
      <c r="A2597" s="41">
        <v>2.2025000000000001</v>
      </c>
      <c r="B2597" s="14">
        <v>45707</v>
      </c>
      <c r="C2597" s="8" t="s">
        <v>13</v>
      </c>
      <c r="D2597" s="8" t="s">
        <v>15</v>
      </c>
      <c r="E2597" s="8" t="s">
        <v>15</v>
      </c>
      <c r="F2597" s="9">
        <f t="shared" si="88"/>
        <v>-2300000</v>
      </c>
      <c r="G2597" s="9">
        <v>-23</v>
      </c>
      <c r="H2597" s="10">
        <v>-2475191</v>
      </c>
      <c r="I2597" s="11">
        <v>19984765029.510029</v>
      </c>
      <c r="J2597" s="11">
        <v>201714</v>
      </c>
      <c r="K2597" s="11">
        <v>99074.754501472562</v>
      </c>
      <c r="L2597" s="12">
        <v>196471.64646613086</v>
      </c>
      <c r="M2597" s="11">
        <v>2216</v>
      </c>
      <c r="N2597" s="13"/>
      <c r="O2597" t="str">
        <f t="shared" si="89"/>
        <v/>
      </c>
    </row>
    <row r="2598" spans="1:15" hidden="1">
      <c r="A2598" s="41">
        <v>2.2025000000000001</v>
      </c>
      <c r="B2598" s="14">
        <v>45707</v>
      </c>
      <c r="C2598" s="8" t="s">
        <v>13</v>
      </c>
      <c r="D2598" s="8" t="s">
        <v>15</v>
      </c>
      <c r="E2598" s="8" t="s">
        <v>15</v>
      </c>
      <c r="F2598" s="9">
        <f t="shared" si="88"/>
        <v>-2800000</v>
      </c>
      <c r="G2598" s="9">
        <v>-28</v>
      </c>
      <c r="H2598" s="10">
        <v>-3013276</v>
      </c>
      <c r="I2598" s="11">
        <v>19981990936.383987</v>
      </c>
      <c r="J2598" s="11">
        <v>201686</v>
      </c>
      <c r="K2598" s="11">
        <v>99074.754501472562</v>
      </c>
      <c r="L2598" s="12">
        <v>239182.87395876832</v>
      </c>
      <c r="M2598" s="11">
        <v>2217</v>
      </c>
      <c r="N2598" s="13"/>
      <c r="O2598" t="str">
        <f t="shared" si="89"/>
        <v/>
      </c>
    </row>
    <row r="2599" spans="1:15" hidden="1">
      <c r="A2599" s="41">
        <v>2.2025000000000001</v>
      </c>
      <c r="B2599" s="14">
        <v>45707</v>
      </c>
      <c r="C2599" s="8" t="s">
        <v>13</v>
      </c>
      <c r="D2599" s="8" t="s">
        <v>15</v>
      </c>
      <c r="E2599" s="8" t="s">
        <v>15</v>
      </c>
      <c r="F2599" s="9">
        <f t="shared" si="88"/>
        <v>-99200000</v>
      </c>
      <c r="G2599" s="9">
        <v>-992</v>
      </c>
      <c r="H2599" s="10">
        <v>-106756064</v>
      </c>
      <c r="I2599" s="11">
        <v>19883708779.918526</v>
      </c>
      <c r="J2599" s="11">
        <v>200694</v>
      </c>
      <c r="K2599" s="11">
        <v>99074.754501472562</v>
      </c>
      <c r="L2599" s="12">
        <v>8473907.5345392227</v>
      </c>
      <c r="M2599" s="11">
        <v>2218</v>
      </c>
      <c r="N2599" s="13"/>
      <c r="O2599" t="str">
        <f t="shared" si="89"/>
        <v/>
      </c>
    </row>
    <row r="2600" spans="1:15" hidden="1">
      <c r="A2600" s="41">
        <v>2.2025000000000001</v>
      </c>
      <c r="B2600" s="14">
        <v>45707</v>
      </c>
      <c r="C2600" s="8" t="s">
        <v>13</v>
      </c>
      <c r="D2600" s="8" t="s">
        <v>15</v>
      </c>
      <c r="E2600" s="8" t="s">
        <v>15</v>
      </c>
      <c r="F2600" s="9">
        <f t="shared" si="88"/>
        <v>-4200000</v>
      </c>
      <c r="G2600" s="9">
        <v>-42</v>
      </c>
      <c r="H2600" s="10">
        <v>-4519914</v>
      </c>
      <c r="I2600" s="11">
        <v>19879547640.229465</v>
      </c>
      <c r="J2600" s="11">
        <v>200652</v>
      </c>
      <c r="K2600" s="11">
        <v>99074.754501472562</v>
      </c>
      <c r="L2600" s="12">
        <v>358774.31093815248</v>
      </c>
      <c r="M2600" s="11">
        <v>2219</v>
      </c>
      <c r="N2600" s="13"/>
      <c r="O2600" t="str">
        <f t="shared" si="89"/>
        <v/>
      </c>
    </row>
    <row r="2601" spans="1:15" hidden="1">
      <c r="A2601" s="41">
        <v>2.2025000000000001</v>
      </c>
      <c r="B2601" s="14">
        <v>45707</v>
      </c>
      <c r="C2601" s="8" t="s">
        <v>13</v>
      </c>
      <c r="D2601" s="8" t="s">
        <v>15</v>
      </c>
      <c r="E2601" s="8" t="s">
        <v>15</v>
      </c>
      <c r="F2601" s="9">
        <f t="shared" si="88"/>
        <v>-59600000</v>
      </c>
      <c r="G2601" s="9">
        <v>-596</v>
      </c>
      <c r="H2601" s="10">
        <v>-64139732</v>
      </c>
      <c r="I2601" s="11">
        <v>19820499086.546589</v>
      </c>
      <c r="J2601" s="11">
        <v>200056</v>
      </c>
      <c r="K2601" s="11">
        <v>99074.754501472562</v>
      </c>
      <c r="L2601" s="12">
        <v>5091178.3171223551</v>
      </c>
      <c r="M2601" s="11">
        <v>2220</v>
      </c>
      <c r="N2601" s="13"/>
      <c r="O2601" t="str">
        <f t="shared" si="89"/>
        <v/>
      </c>
    </row>
    <row r="2602" spans="1:15" hidden="1">
      <c r="A2602" s="41">
        <v>2.2025000000000001</v>
      </c>
      <c r="B2602" s="14">
        <v>45707</v>
      </c>
      <c r="C2602" s="8" t="s">
        <v>13</v>
      </c>
      <c r="D2602" s="8" t="s">
        <v>15</v>
      </c>
      <c r="E2602" s="8" t="s">
        <v>15</v>
      </c>
      <c r="F2602" s="9">
        <f t="shared" si="88"/>
        <v>-4800000</v>
      </c>
      <c r="G2602" s="9">
        <v>-48</v>
      </c>
      <c r="H2602" s="10">
        <v>-5165616</v>
      </c>
      <c r="I2602" s="11">
        <v>19815743498.330517</v>
      </c>
      <c r="J2602" s="11">
        <v>200008</v>
      </c>
      <c r="K2602" s="11">
        <v>99074.754501472562</v>
      </c>
      <c r="L2602" s="12">
        <v>410027.78392931726</v>
      </c>
      <c r="M2602" s="11">
        <v>2221</v>
      </c>
      <c r="N2602" s="13"/>
      <c r="O2602" t="str">
        <f t="shared" si="89"/>
        <v/>
      </c>
    </row>
    <row r="2603" spans="1:15" hidden="1">
      <c r="A2603" s="41">
        <v>2.2025000000000001</v>
      </c>
      <c r="B2603" s="14">
        <v>45707</v>
      </c>
      <c r="C2603" s="8" t="s">
        <v>13</v>
      </c>
      <c r="D2603" s="8" t="s">
        <v>15</v>
      </c>
      <c r="E2603" s="8" t="s">
        <v>15</v>
      </c>
      <c r="F2603" s="9">
        <f t="shared" si="88"/>
        <v>-2000000</v>
      </c>
      <c r="G2603" s="9">
        <v>-20</v>
      </c>
      <c r="H2603" s="10">
        <v>-2152340</v>
      </c>
      <c r="I2603" s="11">
        <v>19813762003.240486</v>
      </c>
      <c r="J2603" s="11">
        <v>199988</v>
      </c>
      <c r="K2603" s="11">
        <v>99074.754501472562</v>
      </c>
      <c r="L2603" s="12">
        <v>170844.9099705487</v>
      </c>
      <c r="M2603" s="11">
        <v>2222</v>
      </c>
      <c r="N2603" s="13"/>
      <c r="O2603" t="str">
        <f t="shared" si="89"/>
        <v/>
      </c>
    </row>
    <row r="2604" spans="1:15" hidden="1">
      <c r="A2604" s="41">
        <v>2.2025000000000001</v>
      </c>
      <c r="B2604" s="14">
        <v>45707</v>
      </c>
      <c r="C2604" s="8" t="s">
        <v>13</v>
      </c>
      <c r="D2604" s="8" t="s">
        <v>15</v>
      </c>
      <c r="E2604" s="8" t="s">
        <v>15</v>
      </c>
      <c r="F2604" s="9">
        <f t="shared" si="88"/>
        <v>-9200000</v>
      </c>
      <c r="G2604" s="9">
        <v>-92</v>
      </c>
      <c r="H2604" s="10">
        <v>-9900764</v>
      </c>
      <c r="I2604" s="11">
        <v>19804647125.826351</v>
      </c>
      <c r="J2604" s="11">
        <v>199896</v>
      </c>
      <c r="K2604" s="11">
        <v>99074.754501472562</v>
      </c>
      <c r="L2604" s="12">
        <v>785886.58586452343</v>
      </c>
      <c r="M2604" s="11">
        <v>2223</v>
      </c>
      <c r="N2604" s="13"/>
      <c r="O2604" t="str">
        <f t="shared" si="89"/>
        <v/>
      </c>
    </row>
    <row r="2605" spans="1:15" hidden="1">
      <c r="A2605" s="41">
        <v>2.2025000000000001</v>
      </c>
      <c r="B2605" s="14">
        <v>45707</v>
      </c>
      <c r="C2605" s="8" t="s">
        <v>13</v>
      </c>
      <c r="D2605" s="8" t="s">
        <v>15</v>
      </c>
      <c r="E2605" s="8" t="s">
        <v>15</v>
      </c>
      <c r="F2605" s="9">
        <f t="shared" si="88"/>
        <v>-185700000</v>
      </c>
      <c r="G2605" s="9">
        <v>-1857</v>
      </c>
      <c r="H2605" s="10">
        <v>-199844769</v>
      </c>
      <c r="I2605" s="11">
        <v>19620665306.717117</v>
      </c>
      <c r="J2605" s="11">
        <v>198039</v>
      </c>
      <c r="K2605" s="11">
        <v>99074.754501472562</v>
      </c>
      <c r="L2605" s="12">
        <v>15862949.890765458</v>
      </c>
      <c r="M2605" s="11">
        <v>2224</v>
      </c>
      <c r="N2605" s="13"/>
      <c r="O2605" t="str">
        <f t="shared" si="89"/>
        <v/>
      </c>
    </row>
    <row r="2606" spans="1:15" hidden="1">
      <c r="A2606" s="41">
        <v>2.2025000000000001</v>
      </c>
      <c r="B2606" s="14">
        <v>45707</v>
      </c>
      <c r="C2606" s="8" t="s">
        <v>13</v>
      </c>
      <c r="D2606" s="8" t="s">
        <v>15</v>
      </c>
      <c r="E2606" s="8" t="s">
        <v>15</v>
      </c>
      <c r="F2606" s="9">
        <f t="shared" si="88"/>
        <v>-29400000</v>
      </c>
      <c r="G2606" s="9">
        <v>-294</v>
      </c>
      <c r="H2606" s="10">
        <v>-31639398</v>
      </c>
      <c r="I2606" s="11">
        <v>19591537328.893684</v>
      </c>
      <c r="J2606" s="11">
        <v>197745</v>
      </c>
      <c r="K2606" s="11">
        <v>99074.754501472562</v>
      </c>
      <c r="L2606" s="12">
        <v>2511420.1765670665</v>
      </c>
      <c r="M2606" s="11">
        <v>2225</v>
      </c>
      <c r="N2606" s="13"/>
      <c r="O2606" t="str">
        <f t="shared" si="89"/>
        <v/>
      </c>
    </row>
    <row r="2607" spans="1:15" hidden="1">
      <c r="A2607" s="41">
        <v>2.2025000000000001</v>
      </c>
      <c r="B2607" s="14">
        <v>45707</v>
      </c>
      <c r="C2607" s="8" t="s">
        <v>13</v>
      </c>
      <c r="D2607" s="8" t="s">
        <v>15</v>
      </c>
      <c r="E2607" s="8" t="s">
        <v>15</v>
      </c>
      <c r="F2607" s="9">
        <f t="shared" si="88"/>
        <v>-3300000</v>
      </c>
      <c r="G2607" s="9">
        <v>-33</v>
      </c>
      <c r="H2607" s="10">
        <v>-3551361</v>
      </c>
      <c r="I2607" s="11">
        <v>19588267861.995136</v>
      </c>
      <c r="J2607" s="11">
        <v>197712</v>
      </c>
      <c r="K2607" s="11">
        <v>99074.754501472562</v>
      </c>
      <c r="L2607" s="12">
        <v>281894.10145140532</v>
      </c>
      <c r="M2607" s="11">
        <v>2226</v>
      </c>
      <c r="N2607" s="13"/>
      <c r="O2607" t="str">
        <f t="shared" si="89"/>
        <v/>
      </c>
    </row>
    <row r="2608" spans="1:15" hidden="1">
      <c r="A2608" s="41">
        <v>2.2025000000000001</v>
      </c>
      <c r="B2608" s="14">
        <v>45707</v>
      </c>
      <c r="C2608" s="8" t="s">
        <v>13</v>
      </c>
      <c r="D2608" s="8" t="s">
        <v>14</v>
      </c>
      <c r="E2608" s="8" t="s">
        <v>14</v>
      </c>
      <c r="F2608" s="9">
        <f t="shared" si="88"/>
        <v>-9400000</v>
      </c>
      <c r="G2608" s="9">
        <v>-94</v>
      </c>
      <c r="H2608" s="10">
        <v>-9913804</v>
      </c>
      <c r="I2608" s="11">
        <v>17568638820.915329</v>
      </c>
      <c r="J2608" s="11">
        <v>175744</v>
      </c>
      <c r="K2608" s="11">
        <v>99967.218345521484</v>
      </c>
      <c r="L2608" s="12">
        <v>516885.47552097961</v>
      </c>
      <c r="M2608" s="11">
        <v>368</v>
      </c>
      <c r="N2608" s="13"/>
      <c r="O2608" t="str">
        <f t="shared" si="89"/>
        <v/>
      </c>
    </row>
    <row r="2609" spans="1:15" hidden="1">
      <c r="A2609" s="41">
        <v>2.2025000000000001</v>
      </c>
      <c r="B2609" s="14">
        <v>45707</v>
      </c>
      <c r="C2609" s="8" t="s">
        <v>13</v>
      </c>
      <c r="D2609" s="8" t="s">
        <v>15</v>
      </c>
      <c r="E2609" s="8" t="s">
        <v>15</v>
      </c>
      <c r="F2609" s="9">
        <f t="shared" si="88"/>
        <v>-9200000</v>
      </c>
      <c r="G2609" s="9">
        <v>-92</v>
      </c>
      <c r="H2609" s="10">
        <v>-9900764</v>
      </c>
      <c r="I2609" s="11">
        <v>19579152984.581001</v>
      </c>
      <c r="J2609" s="11">
        <v>197620</v>
      </c>
      <c r="K2609" s="11">
        <v>99074.754501472562</v>
      </c>
      <c r="L2609" s="12">
        <v>785886.58586452343</v>
      </c>
      <c r="M2609" s="11">
        <v>2227</v>
      </c>
      <c r="N2609" s="13"/>
      <c r="O2609" t="str">
        <f t="shared" si="89"/>
        <v/>
      </c>
    </row>
    <row r="2610" spans="1:15" hidden="1">
      <c r="A2610" s="41">
        <v>2.2025000000000001</v>
      </c>
      <c r="B2610" s="14">
        <v>45707</v>
      </c>
      <c r="C2610" s="8" t="s">
        <v>13</v>
      </c>
      <c r="D2610" s="8" t="s">
        <v>15</v>
      </c>
      <c r="E2610" s="8" t="s">
        <v>15</v>
      </c>
      <c r="F2610" s="9">
        <f t="shared" si="88"/>
        <v>-11800000</v>
      </c>
      <c r="G2610" s="9">
        <v>-118</v>
      </c>
      <c r="H2610" s="10">
        <v>-12698806</v>
      </c>
      <c r="I2610" s="11">
        <v>19567462163.549828</v>
      </c>
      <c r="J2610" s="11">
        <v>197502</v>
      </c>
      <c r="K2610" s="11">
        <v>99074.754501472562</v>
      </c>
      <c r="L2610" s="12">
        <v>1007984.9688262381</v>
      </c>
      <c r="M2610" s="11">
        <v>2228</v>
      </c>
      <c r="N2610" s="13"/>
      <c r="O2610" t="str">
        <f t="shared" si="89"/>
        <v/>
      </c>
    </row>
    <row r="2611" spans="1:15" hidden="1">
      <c r="A2611" s="41">
        <v>2.2025000000000001</v>
      </c>
      <c r="B2611" s="14">
        <v>45707</v>
      </c>
      <c r="C2611" s="8" t="s">
        <v>13</v>
      </c>
      <c r="D2611" s="8" t="s">
        <v>15</v>
      </c>
      <c r="E2611" s="8" t="s">
        <v>15</v>
      </c>
      <c r="F2611" s="9">
        <f t="shared" si="88"/>
        <v>-9200000</v>
      </c>
      <c r="G2611" s="9">
        <v>-92</v>
      </c>
      <c r="H2611" s="10">
        <v>-9900764</v>
      </c>
      <c r="I2611" s="11">
        <v>19558347286.135693</v>
      </c>
      <c r="J2611" s="11">
        <v>197410</v>
      </c>
      <c r="K2611" s="11">
        <v>99074.754501472562</v>
      </c>
      <c r="L2611" s="12">
        <v>785886.58586452343</v>
      </c>
      <c r="M2611" s="11">
        <v>2229</v>
      </c>
      <c r="N2611" s="13"/>
      <c r="O2611" t="str">
        <f t="shared" si="89"/>
        <v/>
      </c>
    </row>
    <row r="2612" spans="1:15" hidden="1">
      <c r="A2612" s="41">
        <v>2.2025000000000001</v>
      </c>
      <c r="B2612" s="14">
        <v>45707</v>
      </c>
      <c r="C2612" s="8" t="s">
        <v>13</v>
      </c>
      <c r="D2612" s="8" t="s">
        <v>15</v>
      </c>
      <c r="E2612" s="8" t="s">
        <v>15</v>
      </c>
      <c r="F2612" s="9">
        <f t="shared" si="88"/>
        <v>-18500000</v>
      </c>
      <c r="G2612" s="9">
        <v>-185</v>
      </c>
      <c r="H2612" s="10">
        <v>-19909145</v>
      </c>
      <c r="I2612" s="11">
        <v>19540018456.552921</v>
      </c>
      <c r="J2612" s="11">
        <v>197225</v>
      </c>
      <c r="K2612" s="11">
        <v>99074.754501472562</v>
      </c>
      <c r="L2612" s="12">
        <v>1580315.4172275774</v>
      </c>
      <c r="M2612" s="11">
        <v>2230</v>
      </c>
      <c r="N2612" s="13"/>
      <c r="O2612" t="str">
        <f t="shared" si="89"/>
        <v/>
      </c>
    </row>
    <row r="2613" spans="1:15" hidden="1">
      <c r="A2613" s="41">
        <v>2.2025000000000001</v>
      </c>
      <c r="B2613" s="14">
        <v>45707</v>
      </c>
      <c r="C2613" s="8" t="s">
        <v>13</v>
      </c>
      <c r="D2613" s="8" t="s">
        <v>15</v>
      </c>
      <c r="E2613" s="8" t="s">
        <v>15</v>
      </c>
      <c r="F2613" s="9">
        <f t="shared" si="88"/>
        <v>900000</v>
      </c>
      <c r="G2613" s="9">
        <v>9</v>
      </c>
      <c r="H2613" s="10">
        <v>966888</v>
      </c>
      <c r="I2613" s="11">
        <v>19540985344.552921</v>
      </c>
      <c r="J2613" s="11">
        <v>197234</v>
      </c>
      <c r="K2613" s="11">
        <v>99075.135851592131</v>
      </c>
      <c r="L2613" s="12">
        <v>0</v>
      </c>
      <c r="M2613" s="11">
        <v>2231</v>
      </c>
      <c r="N2613" s="13"/>
      <c r="O2613" t="str">
        <f t="shared" si="89"/>
        <v/>
      </c>
    </row>
    <row r="2614" spans="1:15" hidden="1">
      <c r="A2614" s="41">
        <v>2.2025000000000001</v>
      </c>
      <c r="B2614" s="14">
        <v>45707</v>
      </c>
      <c r="C2614" s="8" t="s">
        <v>13</v>
      </c>
      <c r="D2614" s="8" t="s">
        <v>15</v>
      </c>
      <c r="E2614" s="8" t="s">
        <v>15</v>
      </c>
      <c r="F2614" s="9">
        <f t="shared" si="88"/>
        <v>-19300000</v>
      </c>
      <c r="G2614" s="9">
        <v>-193</v>
      </c>
      <c r="H2614" s="10">
        <v>-20770081</v>
      </c>
      <c r="I2614" s="11">
        <v>19521863843.333565</v>
      </c>
      <c r="J2614" s="11">
        <v>197041</v>
      </c>
      <c r="K2614" s="11">
        <v>99075.135851592131</v>
      </c>
      <c r="L2614" s="12">
        <v>1648579.7806427181</v>
      </c>
      <c r="M2614" s="11">
        <v>2232</v>
      </c>
      <c r="N2614" s="13"/>
      <c r="O2614" t="str">
        <f t="shared" si="89"/>
        <v/>
      </c>
    </row>
    <row r="2615" spans="1:15" hidden="1">
      <c r="A2615" s="41">
        <v>2.2025000000000001</v>
      </c>
      <c r="B2615" s="14">
        <v>45707</v>
      </c>
      <c r="C2615" s="8" t="s">
        <v>13</v>
      </c>
      <c r="D2615" s="8" t="s">
        <v>15</v>
      </c>
      <c r="E2615" s="8" t="s">
        <v>15</v>
      </c>
      <c r="F2615" s="9">
        <f t="shared" si="88"/>
        <v>-65000000</v>
      </c>
      <c r="G2615" s="9">
        <v>-650</v>
      </c>
      <c r="H2615" s="10">
        <v>-69951050</v>
      </c>
      <c r="I2615" s="11">
        <v>19457465005.030029</v>
      </c>
      <c r="J2615" s="11">
        <v>196391</v>
      </c>
      <c r="K2615" s="11">
        <v>99075.135851592131</v>
      </c>
      <c r="L2615" s="12">
        <v>5552211.6964651123</v>
      </c>
      <c r="M2615" s="11">
        <v>2233</v>
      </c>
      <c r="N2615" s="13"/>
      <c r="O2615" t="str">
        <f t="shared" si="89"/>
        <v/>
      </c>
    </row>
    <row r="2616" spans="1:15" hidden="1">
      <c r="A2616" s="41">
        <v>2.2025000000000001</v>
      </c>
      <c r="B2616" s="14">
        <v>45707</v>
      </c>
      <c r="C2616" s="8" t="s">
        <v>13</v>
      </c>
      <c r="D2616" s="8" t="s">
        <v>15</v>
      </c>
      <c r="E2616" s="8" t="s">
        <v>15</v>
      </c>
      <c r="F2616" s="9">
        <f t="shared" si="88"/>
        <v>-92800000</v>
      </c>
      <c r="G2616" s="9">
        <v>-928</v>
      </c>
      <c r="H2616" s="10">
        <v>-99868576</v>
      </c>
      <c r="I2616" s="11">
        <v>19365523278.959751</v>
      </c>
      <c r="J2616" s="11">
        <v>195463</v>
      </c>
      <c r="K2616" s="11">
        <v>99075.135851592131</v>
      </c>
      <c r="L2616" s="12">
        <v>7926849.9297225028</v>
      </c>
      <c r="M2616" s="11">
        <v>2234</v>
      </c>
      <c r="N2616" s="13"/>
      <c r="O2616" t="str">
        <f t="shared" si="89"/>
        <v/>
      </c>
    </row>
    <row r="2617" spans="1:15" hidden="1">
      <c r="A2617" s="41">
        <v>2.2025000000000001</v>
      </c>
      <c r="B2617" s="14">
        <v>45707</v>
      </c>
      <c r="C2617" s="8" t="s">
        <v>13</v>
      </c>
      <c r="D2617" s="8" t="s">
        <v>15</v>
      </c>
      <c r="E2617" s="8" t="s">
        <v>15</v>
      </c>
      <c r="F2617" s="9">
        <f t="shared" si="88"/>
        <v>-8400000</v>
      </c>
      <c r="G2617" s="9">
        <v>-84</v>
      </c>
      <c r="H2617" s="10">
        <v>-9039828</v>
      </c>
      <c r="I2617" s="11">
        <v>19357200967.548218</v>
      </c>
      <c r="J2617" s="11">
        <v>195379</v>
      </c>
      <c r="K2617" s="11">
        <v>99075.135851592131</v>
      </c>
      <c r="L2617" s="12">
        <v>717516.58846626058</v>
      </c>
      <c r="M2617" s="11">
        <v>2235</v>
      </c>
      <c r="N2617" s="13"/>
      <c r="O2617" t="str">
        <f t="shared" si="89"/>
        <v/>
      </c>
    </row>
    <row r="2618" spans="1:15" hidden="1">
      <c r="A2618" s="41">
        <v>2.2025000000000001</v>
      </c>
      <c r="B2618" s="14">
        <v>45708</v>
      </c>
      <c r="C2618" s="8" t="s">
        <v>13</v>
      </c>
      <c r="D2618" s="8" t="s">
        <v>15</v>
      </c>
      <c r="E2618" s="8" t="s">
        <v>15</v>
      </c>
      <c r="F2618" s="9">
        <f t="shared" si="88"/>
        <v>-8800000</v>
      </c>
      <c r="G2618" s="9">
        <v>-88</v>
      </c>
      <c r="H2618" s="10">
        <v>-9471968</v>
      </c>
      <c r="I2618" s="11">
        <v>19348482355.593277</v>
      </c>
      <c r="J2618" s="11">
        <v>195291</v>
      </c>
      <c r="K2618" s="11">
        <v>99075.135851592131</v>
      </c>
      <c r="L2618" s="12">
        <v>753356.04505989328</v>
      </c>
      <c r="M2618" s="11">
        <v>2236</v>
      </c>
      <c r="N2618" s="13"/>
      <c r="O2618" t="str">
        <f t="shared" si="89"/>
        <v/>
      </c>
    </row>
    <row r="2619" spans="1:15" hidden="1">
      <c r="A2619" s="41">
        <v>2.2025000000000001</v>
      </c>
      <c r="B2619" s="14">
        <v>45708</v>
      </c>
      <c r="C2619" s="8" t="s">
        <v>13</v>
      </c>
      <c r="D2619" s="8" t="s">
        <v>15</v>
      </c>
      <c r="E2619" s="8" t="s">
        <v>15</v>
      </c>
      <c r="F2619" s="9">
        <f t="shared" si="88"/>
        <v>-15600000</v>
      </c>
      <c r="G2619" s="9">
        <v>-156</v>
      </c>
      <c r="H2619" s="10">
        <v>-16791216</v>
      </c>
      <c r="I2619" s="11">
        <v>19333026634.400429</v>
      </c>
      <c r="J2619" s="11">
        <v>195135</v>
      </c>
      <c r="K2619" s="11">
        <v>99075.135851592131</v>
      </c>
      <c r="L2619" s="12">
        <v>1335494.8071516268</v>
      </c>
      <c r="M2619" s="11">
        <v>2237</v>
      </c>
      <c r="N2619" s="13"/>
      <c r="O2619" t="str">
        <f t="shared" si="89"/>
        <v/>
      </c>
    </row>
    <row r="2620" spans="1:15" hidden="1">
      <c r="A2620" s="41">
        <v>2.2025000000000001</v>
      </c>
      <c r="B2620" s="14">
        <v>45708</v>
      </c>
      <c r="C2620" s="8" t="s">
        <v>13</v>
      </c>
      <c r="D2620" s="8" t="s">
        <v>15</v>
      </c>
      <c r="E2620" s="8" t="s">
        <v>15</v>
      </c>
      <c r="F2620" s="9">
        <f t="shared" si="88"/>
        <v>-55700000</v>
      </c>
      <c r="G2620" s="9">
        <v>-557</v>
      </c>
      <c r="H2620" s="10">
        <v>-59953252</v>
      </c>
      <c r="I2620" s="11">
        <v>19277841783.731091</v>
      </c>
      <c r="J2620" s="11">
        <v>194578</v>
      </c>
      <c r="K2620" s="11">
        <v>99075.135851592131</v>
      </c>
      <c r="L2620" s="12">
        <v>4768401.3306631818</v>
      </c>
      <c r="M2620" s="11">
        <v>2238</v>
      </c>
      <c r="N2620" s="13"/>
      <c r="O2620" t="str">
        <f t="shared" si="89"/>
        <v/>
      </c>
    </row>
    <row r="2621" spans="1:15" hidden="1">
      <c r="A2621" s="41">
        <v>2.2025000000000001</v>
      </c>
      <c r="B2621" s="14">
        <v>45708</v>
      </c>
      <c r="C2621" s="8" t="s">
        <v>13</v>
      </c>
      <c r="D2621" s="8" t="s">
        <v>15</v>
      </c>
      <c r="E2621" s="8" t="s">
        <v>15</v>
      </c>
      <c r="F2621" s="9">
        <f t="shared" si="88"/>
        <v>-9200000</v>
      </c>
      <c r="G2621" s="9">
        <v>-92</v>
      </c>
      <c r="H2621" s="10">
        <v>-9902512</v>
      </c>
      <c r="I2621" s="11">
        <v>19268726871.232742</v>
      </c>
      <c r="J2621" s="11">
        <v>194486</v>
      </c>
      <c r="K2621" s="11">
        <v>99075.135851592131</v>
      </c>
      <c r="L2621" s="12">
        <v>787599.50165352412</v>
      </c>
      <c r="M2621" s="11">
        <v>2239</v>
      </c>
      <c r="N2621" s="13"/>
      <c r="O2621" t="str">
        <f t="shared" si="89"/>
        <v/>
      </c>
    </row>
    <row r="2622" spans="1:15" hidden="1">
      <c r="A2622" s="41">
        <v>2.2025000000000001</v>
      </c>
      <c r="B2622" s="14">
        <v>45708</v>
      </c>
      <c r="C2622" s="8" t="s">
        <v>13</v>
      </c>
      <c r="D2622" s="8" t="s">
        <v>14</v>
      </c>
      <c r="E2622" s="8" t="s">
        <v>14</v>
      </c>
      <c r="F2622" s="9">
        <f t="shared" si="88"/>
        <v>-9400000</v>
      </c>
      <c r="G2622" s="9">
        <v>-94</v>
      </c>
      <c r="H2622" s="10">
        <v>-9915590</v>
      </c>
      <c r="I2622" s="11">
        <v>17559241902.39085</v>
      </c>
      <c r="J2622" s="11">
        <v>175650</v>
      </c>
      <c r="K2622" s="11">
        <v>99967.218345521484</v>
      </c>
      <c r="L2622" s="12">
        <v>518671.47552097961</v>
      </c>
      <c r="M2622" s="11">
        <v>369</v>
      </c>
      <c r="N2622" s="13"/>
      <c r="O2622" t="str">
        <f t="shared" si="89"/>
        <v/>
      </c>
    </row>
    <row r="2623" spans="1:15" hidden="1">
      <c r="A2623" s="41">
        <v>2.2025000000000001</v>
      </c>
      <c r="B2623" s="14">
        <v>45708</v>
      </c>
      <c r="C2623" s="8" t="s">
        <v>13</v>
      </c>
      <c r="D2623" s="8" t="s">
        <v>15</v>
      </c>
      <c r="E2623" s="8" t="s">
        <v>15</v>
      </c>
      <c r="F2623" s="9">
        <f t="shared" si="88"/>
        <v>-185700000</v>
      </c>
      <c r="G2623" s="9">
        <v>-1857</v>
      </c>
      <c r="H2623" s="10">
        <v>-199880052</v>
      </c>
      <c r="I2623" s="11">
        <v>19084744343.956337</v>
      </c>
      <c r="J2623" s="11">
        <v>192629</v>
      </c>
      <c r="K2623" s="11">
        <v>99075.135851592131</v>
      </c>
      <c r="L2623" s="12">
        <v>15897524.723593414</v>
      </c>
      <c r="M2623" s="11">
        <v>2240</v>
      </c>
      <c r="N2623" s="13"/>
      <c r="O2623" t="str">
        <f t="shared" si="89"/>
        <v/>
      </c>
    </row>
    <row r="2624" spans="1:15" hidden="1">
      <c r="A2624" s="41">
        <v>2.2025000000000001</v>
      </c>
      <c r="B2624" s="14">
        <v>45708</v>
      </c>
      <c r="C2624" s="8" t="s">
        <v>13</v>
      </c>
      <c r="D2624" s="8" t="s">
        <v>15</v>
      </c>
      <c r="E2624" s="8" t="s">
        <v>15</v>
      </c>
      <c r="F2624" s="9">
        <f t="shared" si="88"/>
        <v>-6600000</v>
      </c>
      <c r="G2624" s="9">
        <v>-66</v>
      </c>
      <c r="H2624" s="10">
        <v>-7103976</v>
      </c>
      <c r="I2624" s="11">
        <v>19078205384.990131</v>
      </c>
      <c r="J2624" s="11">
        <v>192563</v>
      </c>
      <c r="K2624" s="11">
        <v>99075.135851592131</v>
      </c>
      <c r="L2624" s="12">
        <v>565017.03379491903</v>
      </c>
      <c r="M2624" s="11">
        <v>2241</v>
      </c>
      <c r="N2624" s="13"/>
      <c r="O2624" t="str">
        <f t="shared" si="89"/>
        <v/>
      </c>
    </row>
    <row r="2625" spans="1:15" hidden="1">
      <c r="A2625" s="41">
        <v>2.2025000000000001</v>
      </c>
      <c r="B2625" s="14">
        <v>45708</v>
      </c>
      <c r="C2625" s="8" t="s">
        <v>13</v>
      </c>
      <c r="D2625" s="8" t="s">
        <v>15</v>
      </c>
      <c r="E2625" s="8" t="s">
        <v>15</v>
      </c>
      <c r="F2625" s="9">
        <f t="shared" si="88"/>
        <v>-13900000</v>
      </c>
      <c r="G2625" s="9">
        <v>-139</v>
      </c>
      <c r="H2625" s="10">
        <v>-14961404</v>
      </c>
      <c r="I2625" s="11">
        <v>19064433941.106762</v>
      </c>
      <c r="J2625" s="11">
        <v>192424</v>
      </c>
      <c r="K2625" s="11">
        <v>99075.135851592131</v>
      </c>
      <c r="L2625" s="12">
        <v>1189960.1166286934</v>
      </c>
      <c r="M2625" s="11">
        <v>2242</v>
      </c>
      <c r="N2625" s="13"/>
      <c r="O2625" t="str">
        <f t="shared" si="89"/>
        <v/>
      </c>
    </row>
    <row r="2626" spans="1:15" hidden="1">
      <c r="A2626" s="41">
        <v>2.2025000000000001</v>
      </c>
      <c r="B2626" s="14">
        <v>45708</v>
      </c>
      <c r="C2626" s="8" t="s">
        <v>13</v>
      </c>
      <c r="D2626" s="8" t="s">
        <v>15</v>
      </c>
      <c r="E2626" s="8" t="s">
        <v>15</v>
      </c>
      <c r="F2626" s="9">
        <f t="shared" si="88"/>
        <v>-3200000</v>
      </c>
      <c r="G2626" s="9">
        <v>-32</v>
      </c>
      <c r="H2626" s="10">
        <v>-3444352</v>
      </c>
      <c r="I2626" s="11">
        <v>19061263536.75951</v>
      </c>
      <c r="J2626" s="11">
        <v>192392</v>
      </c>
      <c r="K2626" s="11">
        <v>99075.135851592131</v>
      </c>
      <c r="L2626" s="12">
        <v>273947.65274905181</v>
      </c>
      <c r="M2626" s="11">
        <v>2243</v>
      </c>
      <c r="N2626" s="13"/>
      <c r="O2626" t="str">
        <f t="shared" si="89"/>
        <v/>
      </c>
    </row>
    <row r="2627" spans="1:15" hidden="1">
      <c r="A2627" s="41">
        <v>2.2025000000000001</v>
      </c>
      <c r="B2627" s="14">
        <v>45708</v>
      </c>
      <c r="C2627" s="8" t="s">
        <v>13</v>
      </c>
      <c r="D2627" s="8" t="s">
        <v>15</v>
      </c>
      <c r="E2627" s="8" t="s">
        <v>15</v>
      </c>
      <c r="F2627" s="9">
        <f t="shared" si="88"/>
        <v>-92800000</v>
      </c>
      <c r="G2627" s="9">
        <v>-928</v>
      </c>
      <c r="H2627" s="10">
        <v>-99886208</v>
      </c>
      <c r="I2627" s="11">
        <v>18969321810.689232</v>
      </c>
      <c r="J2627" s="11">
        <v>191464</v>
      </c>
      <c r="K2627" s="11">
        <v>99075.135851592131</v>
      </c>
      <c r="L2627" s="12">
        <v>7944481.9297225028</v>
      </c>
      <c r="M2627" s="11">
        <v>2244</v>
      </c>
      <c r="N2627" s="13"/>
      <c r="O2627" t="str">
        <f t="shared" si="89"/>
        <v/>
      </c>
    </row>
    <row r="2628" spans="1:15" hidden="1">
      <c r="A2628" s="41">
        <v>2.2025000000000001</v>
      </c>
      <c r="B2628" s="14">
        <v>45708</v>
      </c>
      <c r="C2628" s="8" t="s">
        <v>13</v>
      </c>
      <c r="D2628" s="8" t="s">
        <v>15</v>
      </c>
      <c r="E2628" s="8" t="s">
        <v>15</v>
      </c>
      <c r="F2628" s="9">
        <f t="shared" si="88"/>
        <v>-92800000</v>
      </c>
      <c r="G2628" s="9">
        <v>-928</v>
      </c>
      <c r="H2628" s="10">
        <v>-99886208</v>
      </c>
      <c r="I2628" s="11">
        <v>18877380084.618954</v>
      </c>
      <c r="J2628" s="11">
        <v>190536</v>
      </c>
      <c r="K2628" s="11">
        <v>99075.135851592131</v>
      </c>
      <c r="L2628" s="12">
        <v>7944481.9297225028</v>
      </c>
      <c r="M2628" s="11">
        <v>2245</v>
      </c>
      <c r="N2628" s="13"/>
      <c r="O2628" t="str">
        <f t="shared" si="89"/>
        <v/>
      </c>
    </row>
    <row r="2629" spans="1:15" hidden="1">
      <c r="A2629" s="41">
        <v>2.2025000000000001</v>
      </c>
      <c r="B2629" s="14">
        <v>45708</v>
      </c>
      <c r="C2629" s="8" t="s">
        <v>13</v>
      </c>
      <c r="D2629" s="8" t="s">
        <v>15</v>
      </c>
      <c r="E2629" s="8" t="s">
        <v>15</v>
      </c>
      <c r="F2629" s="9">
        <f t="shared" si="88"/>
        <v>-92800000</v>
      </c>
      <c r="G2629" s="9">
        <v>-928</v>
      </c>
      <c r="H2629" s="10">
        <v>-99886208</v>
      </c>
      <c r="I2629" s="11">
        <v>18785438358.548676</v>
      </c>
      <c r="J2629" s="11">
        <v>189608</v>
      </c>
      <c r="K2629" s="11">
        <v>99075.135851592131</v>
      </c>
      <c r="L2629" s="12">
        <v>7944481.9297225028</v>
      </c>
      <c r="M2629" s="11">
        <v>2246</v>
      </c>
      <c r="N2629" s="13"/>
      <c r="O2629" t="str">
        <f t="shared" si="89"/>
        <v/>
      </c>
    </row>
    <row r="2630" spans="1:15" hidden="1">
      <c r="A2630" s="41">
        <v>2.2025000000000001</v>
      </c>
      <c r="B2630" s="14">
        <v>45708</v>
      </c>
      <c r="C2630" s="8" t="s">
        <v>13</v>
      </c>
      <c r="D2630" s="8" t="s">
        <v>15</v>
      </c>
      <c r="E2630" s="8" t="s">
        <v>15</v>
      </c>
      <c r="F2630" s="9">
        <f t="shared" si="88"/>
        <v>-46400000</v>
      </c>
      <c r="G2630" s="9">
        <v>-464</v>
      </c>
      <c r="H2630" s="10">
        <v>-49943104</v>
      </c>
      <c r="I2630" s="11">
        <v>18739467495.513538</v>
      </c>
      <c r="J2630" s="11">
        <v>189144</v>
      </c>
      <c r="K2630" s="11">
        <v>99075.135851592131</v>
      </c>
      <c r="L2630" s="12">
        <v>3972240.9648612514</v>
      </c>
      <c r="M2630" s="11">
        <v>2247</v>
      </c>
      <c r="N2630" s="13"/>
      <c r="O2630" t="str">
        <f t="shared" si="89"/>
        <v/>
      </c>
    </row>
    <row r="2631" spans="1:15" hidden="1">
      <c r="A2631" s="41">
        <v>2.2025000000000001</v>
      </c>
      <c r="B2631" s="14">
        <v>45708</v>
      </c>
      <c r="C2631" s="8" t="s">
        <v>13</v>
      </c>
      <c r="D2631" s="8" t="s">
        <v>15</v>
      </c>
      <c r="E2631" s="8" t="s">
        <v>15</v>
      </c>
      <c r="F2631" s="9">
        <f t="shared" si="88"/>
        <v>-2700000</v>
      </c>
      <c r="G2631" s="9">
        <v>-27</v>
      </c>
      <c r="H2631" s="10">
        <v>-2906172</v>
      </c>
      <c r="I2631" s="11">
        <v>18736792466.845547</v>
      </c>
      <c r="J2631" s="11">
        <v>189117</v>
      </c>
      <c r="K2631" s="11">
        <v>99075.135851592131</v>
      </c>
      <c r="L2631" s="12">
        <v>231143.33200701233</v>
      </c>
      <c r="M2631" s="11">
        <v>2248</v>
      </c>
      <c r="N2631" s="13"/>
      <c r="O2631" t="str">
        <f t="shared" si="89"/>
        <v/>
      </c>
    </row>
    <row r="2632" spans="1:15" hidden="1">
      <c r="A2632" s="41">
        <v>2.2025000000000001</v>
      </c>
      <c r="B2632" s="14">
        <v>45708</v>
      </c>
      <c r="C2632" s="8" t="s">
        <v>13</v>
      </c>
      <c r="D2632" s="8" t="s">
        <v>15</v>
      </c>
      <c r="E2632" s="8" t="s">
        <v>15</v>
      </c>
      <c r="F2632" s="9">
        <f t="shared" si="88"/>
        <v>-46400000</v>
      </c>
      <c r="G2632" s="9">
        <v>-464</v>
      </c>
      <c r="H2632" s="10">
        <v>-49943104</v>
      </c>
      <c r="I2632" s="11">
        <v>18690821603.81041</v>
      </c>
      <c r="J2632" s="11">
        <v>188653</v>
      </c>
      <c r="K2632" s="11">
        <v>99075.135851592131</v>
      </c>
      <c r="L2632" s="12">
        <v>3972240.9648612514</v>
      </c>
      <c r="M2632" s="11">
        <v>2249</v>
      </c>
      <c r="N2632" s="13"/>
      <c r="O2632" t="str">
        <f t="shared" si="89"/>
        <v/>
      </c>
    </row>
    <row r="2633" spans="1:15" hidden="1">
      <c r="A2633" s="41">
        <v>2.2025000000000001</v>
      </c>
      <c r="B2633" s="14">
        <v>45708</v>
      </c>
      <c r="C2633" s="8" t="s">
        <v>13</v>
      </c>
      <c r="D2633" s="8" t="s">
        <v>14</v>
      </c>
      <c r="E2633" s="8" t="s">
        <v>14</v>
      </c>
      <c r="F2633" s="9">
        <f t="shared" si="88"/>
        <v>-9400000</v>
      </c>
      <c r="G2633" s="9">
        <v>-94</v>
      </c>
      <c r="H2633" s="10">
        <v>-9915590</v>
      </c>
      <c r="I2633" s="11">
        <v>17549844983.866371</v>
      </c>
      <c r="J2633" s="11">
        <v>175556</v>
      </c>
      <c r="K2633" s="11">
        <v>99967.218345521484</v>
      </c>
      <c r="L2633" s="12">
        <v>518671.47552097961</v>
      </c>
      <c r="M2633" s="11">
        <v>370</v>
      </c>
      <c r="N2633" s="13"/>
      <c r="O2633" t="str">
        <f t="shared" si="89"/>
        <v/>
      </c>
    </row>
    <row r="2634" spans="1:15" hidden="1">
      <c r="A2634" s="41">
        <v>2.2025000000000001</v>
      </c>
      <c r="B2634" s="14">
        <v>45708</v>
      </c>
      <c r="C2634" s="8" t="s">
        <v>13</v>
      </c>
      <c r="D2634" s="8" t="s">
        <v>15</v>
      </c>
      <c r="E2634" s="8" t="s">
        <v>15</v>
      </c>
      <c r="F2634" s="9">
        <f t="shared" ref="F2634:F2697" si="90">100000*G2634</f>
        <v>-4900000</v>
      </c>
      <c r="G2634" s="9">
        <v>-49</v>
      </c>
      <c r="H2634" s="10">
        <v>-5274164</v>
      </c>
      <c r="I2634" s="11">
        <v>18685966922.153683</v>
      </c>
      <c r="J2634" s="11">
        <v>188604</v>
      </c>
      <c r="K2634" s="11">
        <v>99075.135851592131</v>
      </c>
      <c r="L2634" s="12">
        <v>419482.34327198565</v>
      </c>
      <c r="M2634" s="11">
        <v>2250</v>
      </c>
      <c r="N2634" s="13"/>
      <c r="O2634" t="str">
        <f t="shared" si="89"/>
        <v/>
      </c>
    </row>
    <row r="2635" spans="1:15" hidden="1">
      <c r="A2635" s="41">
        <v>2.2025000000000001</v>
      </c>
      <c r="B2635" s="14">
        <v>45708</v>
      </c>
      <c r="C2635" s="8" t="s">
        <v>13</v>
      </c>
      <c r="D2635" s="8" t="s">
        <v>14</v>
      </c>
      <c r="E2635" s="8" t="s">
        <v>14</v>
      </c>
      <c r="F2635" s="9">
        <f t="shared" si="90"/>
        <v>-900000</v>
      </c>
      <c r="G2635" s="9">
        <v>-9</v>
      </c>
      <c r="H2635" s="10">
        <v>-949365</v>
      </c>
      <c r="I2635" s="11">
        <v>17548945278.90126</v>
      </c>
      <c r="J2635" s="11">
        <v>175547</v>
      </c>
      <c r="K2635" s="11">
        <v>99967.218345521484</v>
      </c>
      <c r="L2635" s="12">
        <v>49660.034890306648</v>
      </c>
      <c r="M2635" s="11">
        <v>371</v>
      </c>
      <c r="N2635" s="13"/>
      <c r="O2635" t="str">
        <f t="shared" si="89"/>
        <v/>
      </c>
    </row>
    <row r="2636" spans="1:15" hidden="1">
      <c r="A2636" s="41">
        <v>2.2025000000000001</v>
      </c>
      <c r="B2636" s="14">
        <v>45708</v>
      </c>
      <c r="C2636" s="8" t="s">
        <v>13</v>
      </c>
      <c r="D2636" s="8" t="s">
        <v>15</v>
      </c>
      <c r="E2636" s="8" t="s">
        <v>15</v>
      </c>
      <c r="F2636" s="9">
        <f t="shared" si="90"/>
        <v>-54200000</v>
      </c>
      <c r="G2636" s="9">
        <v>-542</v>
      </c>
      <c r="H2636" s="10">
        <v>-58338712</v>
      </c>
      <c r="I2636" s="11">
        <v>18632268198.522121</v>
      </c>
      <c r="J2636" s="11">
        <v>188062</v>
      </c>
      <c r="K2636" s="11">
        <v>99075.135851592131</v>
      </c>
      <c r="L2636" s="12">
        <v>4639988.3684370667</v>
      </c>
      <c r="M2636" s="11">
        <v>2251</v>
      </c>
      <c r="N2636" s="13"/>
      <c r="O2636" t="str">
        <f t="shared" si="89"/>
        <v/>
      </c>
    </row>
    <row r="2637" spans="1:15" hidden="1">
      <c r="A2637" s="41">
        <v>2.2025000000000001</v>
      </c>
      <c r="B2637" s="14">
        <v>45708</v>
      </c>
      <c r="C2637" s="8" t="s">
        <v>13</v>
      </c>
      <c r="D2637" s="8" t="s">
        <v>15</v>
      </c>
      <c r="E2637" s="8" t="s">
        <v>15</v>
      </c>
      <c r="F2637" s="9">
        <f t="shared" si="90"/>
        <v>-1800000</v>
      </c>
      <c r="G2637" s="9">
        <v>-18</v>
      </c>
      <c r="H2637" s="10">
        <v>-1937448</v>
      </c>
      <c r="I2637" s="11">
        <v>18630484846.076794</v>
      </c>
      <c r="J2637" s="11">
        <v>188044</v>
      </c>
      <c r="K2637" s="11">
        <v>99075.135851592131</v>
      </c>
      <c r="L2637" s="12">
        <v>154095.55467134155</v>
      </c>
      <c r="M2637" s="11">
        <v>2252</v>
      </c>
      <c r="N2637" s="13"/>
      <c r="O2637" t="str">
        <f t="shared" si="89"/>
        <v/>
      </c>
    </row>
    <row r="2638" spans="1:15" hidden="1">
      <c r="A2638" s="41">
        <v>2.2025000000000001</v>
      </c>
      <c r="B2638" s="14">
        <v>45708</v>
      </c>
      <c r="C2638" s="8" t="s">
        <v>13</v>
      </c>
      <c r="D2638" s="8" t="s">
        <v>14</v>
      </c>
      <c r="E2638" s="8" t="s">
        <v>14</v>
      </c>
      <c r="F2638" s="9">
        <f t="shared" si="90"/>
        <v>-9400000</v>
      </c>
      <c r="G2638" s="9">
        <v>-94</v>
      </c>
      <c r="H2638" s="10">
        <v>-9915590</v>
      </c>
      <c r="I2638" s="11">
        <v>17539548360.376781</v>
      </c>
      <c r="J2638" s="11">
        <v>175453</v>
      </c>
      <c r="K2638" s="11">
        <v>99967.218345521484</v>
      </c>
      <c r="L2638" s="12">
        <v>518671.47552097961</v>
      </c>
      <c r="M2638" s="11">
        <v>372</v>
      </c>
      <c r="N2638" s="13"/>
      <c r="O2638" t="str">
        <f t="shared" si="89"/>
        <v/>
      </c>
    </row>
    <row r="2639" spans="1:15" hidden="1">
      <c r="A2639" s="41">
        <v>2.2025000000000001</v>
      </c>
      <c r="B2639" s="14">
        <v>45708</v>
      </c>
      <c r="C2639" s="8" t="s">
        <v>13</v>
      </c>
      <c r="D2639" s="8" t="s">
        <v>15</v>
      </c>
      <c r="E2639" s="8" t="s">
        <v>15</v>
      </c>
      <c r="F2639" s="9">
        <f t="shared" si="90"/>
        <v>-9300000</v>
      </c>
      <c r="G2639" s="9">
        <v>-93</v>
      </c>
      <c r="H2639" s="10">
        <v>-10010148</v>
      </c>
      <c r="I2639" s="11">
        <v>18621270858.442596</v>
      </c>
      <c r="J2639" s="11">
        <v>187951</v>
      </c>
      <c r="K2639" s="11">
        <v>99075.135851592131</v>
      </c>
      <c r="L2639" s="12">
        <v>796160.36580193229</v>
      </c>
      <c r="M2639" s="11">
        <v>2253</v>
      </c>
      <c r="N2639" s="13"/>
      <c r="O2639" t="str">
        <f t="shared" si="89"/>
        <v/>
      </c>
    </row>
    <row r="2640" spans="1:15" hidden="1">
      <c r="A2640" s="41">
        <v>2.2025000000000001</v>
      </c>
      <c r="B2640" s="14">
        <v>45708</v>
      </c>
      <c r="C2640" s="8" t="s">
        <v>13</v>
      </c>
      <c r="D2640" s="8" t="s">
        <v>15</v>
      </c>
      <c r="E2640" s="8" t="s">
        <v>15</v>
      </c>
      <c r="F2640" s="9">
        <f t="shared" si="90"/>
        <v>-1129200000</v>
      </c>
      <c r="G2640" s="9">
        <v>-11292</v>
      </c>
      <c r="H2640" s="10">
        <v>-1215425712</v>
      </c>
      <c r="I2640" s="11">
        <v>17502514424.406418</v>
      </c>
      <c r="J2640" s="11">
        <v>176659</v>
      </c>
      <c r="K2640" s="11">
        <v>99075.135851592131</v>
      </c>
      <c r="L2640" s="12">
        <v>96669277.96382165</v>
      </c>
      <c r="M2640" s="11">
        <v>2254</v>
      </c>
      <c r="N2640" s="13"/>
      <c r="O2640" t="str">
        <f t="shared" ref="O2640:O2703" si="91">IF(M2640=_xlfn.MAXIFS(M:M,D:D,D2640),"X","")</f>
        <v/>
      </c>
    </row>
    <row r="2641" spans="1:15" hidden="1">
      <c r="A2641" s="41">
        <v>2.2025000000000001</v>
      </c>
      <c r="B2641" s="14">
        <v>45708</v>
      </c>
      <c r="C2641" s="8" t="s">
        <v>13</v>
      </c>
      <c r="D2641" s="8" t="s">
        <v>15</v>
      </c>
      <c r="E2641" s="8" t="s">
        <v>15</v>
      </c>
      <c r="F2641" s="9">
        <f t="shared" si="90"/>
        <v>-3500000</v>
      </c>
      <c r="G2641" s="9">
        <v>-35</v>
      </c>
      <c r="H2641" s="10">
        <v>-3767260</v>
      </c>
      <c r="I2641" s="11">
        <v>17499046794.651611</v>
      </c>
      <c r="J2641" s="11">
        <v>176624</v>
      </c>
      <c r="K2641" s="11">
        <v>99075.135851592131</v>
      </c>
      <c r="L2641" s="12">
        <v>299630.2451942754</v>
      </c>
      <c r="M2641" s="11">
        <v>2255</v>
      </c>
      <c r="N2641" s="13"/>
      <c r="O2641" t="str">
        <f t="shared" si="91"/>
        <v/>
      </c>
    </row>
    <row r="2642" spans="1:15" hidden="1">
      <c r="A2642" s="41">
        <v>2.2025000000000001</v>
      </c>
      <c r="B2642" s="14">
        <v>45708</v>
      </c>
      <c r="C2642" s="8" t="s">
        <v>13</v>
      </c>
      <c r="D2642" s="8" t="s">
        <v>15</v>
      </c>
      <c r="E2642" s="8" t="s">
        <v>15</v>
      </c>
      <c r="F2642" s="9">
        <f t="shared" si="90"/>
        <v>-37100000</v>
      </c>
      <c r="G2642" s="9">
        <v>-371</v>
      </c>
      <c r="H2642" s="10">
        <v>-39932956</v>
      </c>
      <c r="I2642" s="11">
        <v>17462289919.250671</v>
      </c>
      <c r="J2642" s="11">
        <v>176253</v>
      </c>
      <c r="K2642" s="11">
        <v>99075.135851592131</v>
      </c>
      <c r="L2642" s="12">
        <v>3176080.599059321</v>
      </c>
      <c r="M2642" s="11">
        <v>2256</v>
      </c>
      <c r="N2642" s="13"/>
      <c r="O2642" t="str">
        <f t="shared" si="91"/>
        <v/>
      </c>
    </row>
    <row r="2643" spans="1:15" hidden="1">
      <c r="A2643" s="41">
        <v>2.2025000000000001</v>
      </c>
      <c r="B2643" s="14">
        <v>45708</v>
      </c>
      <c r="C2643" s="8" t="s">
        <v>13</v>
      </c>
      <c r="D2643" s="8" t="s">
        <v>15</v>
      </c>
      <c r="E2643" s="8" t="s">
        <v>15</v>
      </c>
      <c r="F2643" s="9">
        <f t="shared" si="90"/>
        <v>-18500000</v>
      </c>
      <c r="G2643" s="9">
        <v>-185</v>
      </c>
      <c r="H2643" s="10">
        <v>-19912660</v>
      </c>
      <c r="I2643" s="11">
        <v>17443961019.118126</v>
      </c>
      <c r="J2643" s="11">
        <v>176068</v>
      </c>
      <c r="K2643" s="11">
        <v>99075.135851592131</v>
      </c>
      <c r="L2643" s="12">
        <v>1583759.8674554564</v>
      </c>
      <c r="M2643" s="11">
        <v>2257</v>
      </c>
      <c r="N2643" s="13"/>
      <c r="O2643" t="str">
        <f t="shared" si="91"/>
        <v/>
      </c>
    </row>
    <row r="2644" spans="1:15" hidden="1">
      <c r="A2644" s="41">
        <v>2.2025000000000001</v>
      </c>
      <c r="B2644" s="14">
        <v>45708</v>
      </c>
      <c r="C2644" s="8" t="s">
        <v>13</v>
      </c>
      <c r="D2644" s="8" t="s">
        <v>15</v>
      </c>
      <c r="E2644" s="8" t="s">
        <v>15</v>
      </c>
      <c r="F2644" s="9">
        <f t="shared" si="90"/>
        <v>9300000</v>
      </c>
      <c r="G2644" s="9">
        <v>93</v>
      </c>
      <c r="H2644" s="10">
        <v>9996756</v>
      </c>
      <c r="I2644" s="11">
        <v>17453957775.118126</v>
      </c>
      <c r="J2644" s="11">
        <v>176161</v>
      </c>
      <c r="K2644" s="11">
        <v>99079.579334348266</v>
      </c>
      <c r="L2644" s="12">
        <v>0</v>
      </c>
      <c r="M2644" s="11">
        <v>2258</v>
      </c>
      <c r="N2644" s="13"/>
      <c r="O2644" t="str">
        <f t="shared" si="91"/>
        <v/>
      </c>
    </row>
    <row r="2645" spans="1:15" hidden="1">
      <c r="A2645" s="41">
        <v>2.2025000000000001</v>
      </c>
      <c r="B2645" s="14">
        <v>45708</v>
      </c>
      <c r="C2645" s="8" t="s">
        <v>13</v>
      </c>
      <c r="D2645" s="8" t="s">
        <v>15</v>
      </c>
      <c r="E2645" s="8" t="s">
        <v>15</v>
      </c>
      <c r="F2645" s="9">
        <f t="shared" si="90"/>
        <v>-900000</v>
      </c>
      <c r="G2645" s="9">
        <v>-9</v>
      </c>
      <c r="H2645" s="10">
        <v>-968724</v>
      </c>
      <c r="I2645" s="11">
        <v>17453066058.904118</v>
      </c>
      <c r="J2645" s="11">
        <v>176152</v>
      </c>
      <c r="K2645" s="11">
        <v>99079.579334348266</v>
      </c>
      <c r="L2645" s="12">
        <v>77007.785990865668</v>
      </c>
      <c r="M2645" s="11">
        <v>2259</v>
      </c>
      <c r="N2645" s="13"/>
      <c r="O2645" t="str">
        <f t="shared" si="91"/>
        <v/>
      </c>
    </row>
    <row r="2646" spans="1:15" hidden="1">
      <c r="A2646" s="41">
        <v>2.2025000000000001</v>
      </c>
      <c r="B2646" s="14">
        <v>45708</v>
      </c>
      <c r="C2646" s="8" t="s">
        <v>13</v>
      </c>
      <c r="D2646" s="8" t="s">
        <v>15</v>
      </c>
      <c r="E2646" s="8" t="s">
        <v>15</v>
      </c>
      <c r="F2646" s="9">
        <f t="shared" si="90"/>
        <v>9300000</v>
      </c>
      <c r="G2646" s="9">
        <v>93</v>
      </c>
      <c r="H2646" s="10">
        <v>9990525</v>
      </c>
      <c r="I2646" s="11">
        <v>17463056583.904118</v>
      </c>
      <c r="J2646" s="11">
        <v>176245</v>
      </c>
      <c r="K2646" s="11">
        <v>99083.983000392167</v>
      </c>
      <c r="L2646" s="12">
        <v>0</v>
      </c>
      <c r="M2646" s="11">
        <v>2260</v>
      </c>
      <c r="N2646" s="13"/>
      <c r="O2646" t="str">
        <f t="shared" si="91"/>
        <v/>
      </c>
    </row>
    <row r="2647" spans="1:15" hidden="1">
      <c r="A2647" s="41">
        <v>2.2025000000000001</v>
      </c>
      <c r="B2647" s="14">
        <v>45708</v>
      </c>
      <c r="C2647" s="8" t="s">
        <v>13</v>
      </c>
      <c r="D2647" s="8" t="s">
        <v>15</v>
      </c>
      <c r="E2647" s="8" t="s">
        <v>15</v>
      </c>
      <c r="F2647" s="9">
        <f t="shared" si="90"/>
        <v>-1000000</v>
      </c>
      <c r="G2647" s="9">
        <v>-10</v>
      </c>
      <c r="H2647" s="10">
        <v>-1076360</v>
      </c>
      <c r="I2647" s="11">
        <v>17462065744.074112</v>
      </c>
      <c r="J2647" s="11">
        <v>176235</v>
      </c>
      <c r="K2647" s="11">
        <v>99083.983000392167</v>
      </c>
      <c r="L2647" s="12">
        <v>85520.169996078359</v>
      </c>
      <c r="M2647" s="11">
        <v>2261</v>
      </c>
      <c r="N2647" s="13"/>
      <c r="O2647" t="str">
        <f t="shared" si="91"/>
        <v/>
      </c>
    </row>
    <row r="2648" spans="1:15" hidden="1">
      <c r="A2648" s="41">
        <v>2.2025000000000001</v>
      </c>
      <c r="B2648" s="14">
        <v>45708</v>
      </c>
      <c r="C2648" s="8" t="s">
        <v>13</v>
      </c>
      <c r="D2648" s="8" t="s">
        <v>15</v>
      </c>
      <c r="E2648" s="8" t="s">
        <v>15</v>
      </c>
      <c r="F2648" s="9">
        <f t="shared" si="90"/>
        <v>9300000</v>
      </c>
      <c r="G2648" s="9">
        <v>93</v>
      </c>
      <c r="H2648" s="10">
        <v>9991734</v>
      </c>
      <c r="I2648" s="11">
        <v>17472057478.074112</v>
      </c>
      <c r="J2648" s="11">
        <v>176328</v>
      </c>
      <c r="K2648" s="11">
        <v>99088.38912750165</v>
      </c>
      <c r="L2648" s="12">
        <v>0</v>
      </c>
      <c r="M2648" s="11">
        <v>2262</v>
      </c>
      <c r="N2648" s="13"/>
      <c r="O2648" t="str">
        <f t="shared" si="91"/>
        <v/>
      </c>
    </row>
    <row r="2649" spans="1:15" hidden="1">
      <c r="A2649" s="41">
        <v>2.2025000000000001</v>
      </c>
      <c r="B2649" s="14">
        <v>45708</v>
      </c>
      <c r="C2649" s="8" t="s">
        <v>13</v>
      </c>
      <c r="D2649" s="8" t="s">
        <v>15</v>
      </c>
      <c r="E2649" s="8" t="s">
        <v>15</v>
      </c>
      <c r="F2649" s="9">
        <f t="shared" si="90"/>
        <v>-9200000</v>
      </c>
      <c r="G2649" s="9">
        <v>-92</v>
      </c>
      <c r="H2649" s="10">
        <v>-9902512</v>
      </c>
      <c r="I2649" s="11">
        <v>17462941346.274384</v>
      </c>
      <c r="J2649" s="11">
        <v>176236</v>
      </c>
      <c r="K2649" s="11">
        <v>99088.38912750165</v>
      </c>
      <c r="L2649" s="12">
        <v>786380.20026984811</v>
      </c>
      <c r="M2649" s="11">
        <v>2263</v>
      </c>
      <c r="N2649" s="13"/>
      <c r="O2649" t="str">
        <f t="shared" si="91"/>
        <v/>
      </c>
    </row>
    <row r="2650" spans="1:15" hidden="1">
      <c r="A2650" s="41">
        <v>2.2025000000000001</v>
      </c>
      <c r="B2650" s="14">
        <v>45708</v>
      </c>
      <c r="C2650" s="8" t="s">
        <v>13</v>
      </c>
      <c r="D2650" s="8" t="s">
        <v>14</v>
      </c>
      <c r="E2650" s="8" t="s">
        <v>14</v>
      </c>
      <c r="F2650" s="9">
        <f t="shared" si="90"/>
        <v>-31300000</v>
      </c>
      <c r="G2650" s="9">
        <v>-313</v>
      </c>
      <c r="H2650" s="10">
        <v>-33016805</v>
      </c>
      <c r="I2650" s="11">
        <v>17508258621.034634</v>
      </c>
      <c r="J2650" s="11">
        <v>175140</v>
      </c>
      <c r="K2650" s="11">
        <v>99967.218345521484</v>
      </c>
      <c r="L2650" s="12">
        <v>1727065.6578517742</v>
      </c>
      <c r="M2650" s="11">
        <v>373</v>
      </c>
      <c r="N2650" s="13"/>
      <c r="O2650" t="str">
        <f t="shared" si="91"/>
        <v/>
      </c>
    </row>
    <row r="2651" spans="1:15" hidden="1">
      <c r="A2651" s="41">
        <v>2.2025000000000001</v>
      </c>
      <c r="B2651" s="14">
        <v>45708</v>
      </c>
      <c r="C2651" s="8" t="s">
        <v>13</v>
      </c>
      <c r="D2651" s="8" t="s">
        <v>15</v>
      </c>
      <c r="E2651" s="8" t="s">
        <v>15</v>
      </c>
      <c r="F2651" s="9">
        <f t="shared" si="90"/>
        <v>5600000</v>
      </c>
      <c r="G2651" s="9">
        <v>56</v>
      </c>
      <c r="H2651" s="10">
        <v>6014344</v>
      </c>
      <c r="I2651" s="11">
        <v>17468955690.274384</v>
      </c>
      <c r="J2651" s="11">
        <v>176292</v>
      </c>
      <c r="K2651" s="11">
        <v>99091.029032936174</v>
      </c>
      <c r="L2651" s="12">
        <v>0</v>
      </c>
      <c r="M2651" s="11">
        <v>2264</v>
      </c>
      <c r="N2651" s="13"/>
      <c r="O2651" t="str">
        <f t="shared" si="91"/>
        <v/>
      </c>
    </row>
    <row r="2652" spans="1:15" hidden="1">
      <c r="A2652" s="41">
        <v>2.2025000000000001</v>
      </c>
      <c r="B2652" s="14">
        <v>45708</v>
      </c>
      <c r="C2652" s="8" t="s">
        <v>13</v>
      </c>
      <c r="D2652" s="8" t="s">
        <v>15</v>
      </c>
      <c r="E2652" s="8" t="s">
        <v>15</v>
      </c>
      <c r="F2652" s="9">
        <f t="shared" si="90"/>
        <v>-4600000</v>
      </c>
      <c r="G2652" s="9">
        <v>-46</v>
      </c>
      <c r="H2652" s="10">
        <v>-4951256</v>
      </c>
      <c r="I2652" s="11">
        <v>17464397502.938869</v>
      </c>
      <c r="J2652" s="11">
        <v>176246</v>
      </c>
      <c r="K2652" s="11">
        <v>99091.029032936174</v>
      </c>
      <c r="L2652" s="12">
        <v>393068.66448493581</v>
      </c>
      <c r="M2652" s="11">
        <v>2265</v>
      </c>
      <c r="N2652" s="13"/>
      <c r="O2652" t="str">
        <f t="shared" si="91"/>
        <v/>
      </c>
    </row>
    <row r="2653" spans="1:15" hidden="1">
      <c r="A2653" s="41">
        <v>2.2025000000000001</v>
      </c>
      <c r="B2653" s="14">
        <v>45708</v>
      </c>
      <c r="C2653" s="8" t="s">
        <v>13</v>
      </c>
      <c r="D2653" s="8" t="s">
        <v>15</v>
      </c>
      <c r="E2653" s="8" t="s">
        <v>15</v>
      </c>
      <c r="F2653" s="9">
        <f t="shared" si="90"/>
        <v>-46400000</v>
      </c>
      <c r="G2653" s="9">
        <v>-464</v>
      </c>
      <c r="H2653" s="10">
        <v>-49943104</v>
      </c>
      <c r="I2653" s="11">
        <v>17418419265.467587</v>
      </c>
      <c r="J2653" s="11">
        <v>175782</v>
      </c>
      <c r="K2653" s="11">
        <v>99091.029032936174</v>
      </c>
      <c r="L2653" s="12">
        <v>3964866.5287176147</v>
      </c>
      <c r="M2653" s="11">
        <v>2266</v>
      </c>
      <c r="N2653" s="13"/>
      <c r="O2653" t="str">
        <f t="shared" si="91"/>
        <v/>
      </c>
    </row>
    <row r="2654" spans="1:15" hidden="1">
      <c r="A2654" s="41">
        <v>2.2025000000000001</v>
      </c>
      <c r="B2654" s="14">
        <v>45708</v>
      </c>
      <c r="C2654" s="8" t="s">
        <v>13</v>
      </c>
      <c r="D2654" s="8" t="s">
        <v>15</v>
      </c>
      <c r="E2654" s="8" t="s">
        <v>15</v>
      </c>
      <c r="F2654" s="9">
        <f t="shared" si="90"/>
        <v>4900000</v>
      </c>
      <c r="G2654" s="9">
        <v>49</v>
      </c>
      <c r="H2654" s="10">
        <v>5256083</v>
      </c>
      <c r="I2654" s="11">
        <v>17423675348.467587</v>
      </c>
      <c r="J2654" s="11">
        <v>175831</v>
      </c>
      <c r="K2654" s="11">
        <v>99093.307485412617</v>
      </c>
      <c r="L2654" s="12">
        <v>0</v>
      </c>
      <c r="M2654" s="11">
        <v>2267</v>
      </c>
      <c r="N2654" s="13"/>
      <c r="O2654" t="str">
        <f t="shared" si="91"/>
        <v/>
      </c>
    </row>
    <row r="2655" spans="1:15" hidden="1">
      <c r="A2655" s="41">
        <v>2.2025000000000001</v>
      </c>
      <c r="B2655" s="14">
        <v>45708</v>
      </c>
      <c r="C2655" s="8" t="s">
        <v>13</v>
      </c>
      <c r="D2655" s="8" t="s">
        <v>15</v>
      </c>
      <c r="E2655" s="8" t="s">
        <v>15</v>
      </c>
      <c r="F2655" s="9">
        <f t="shared" si="90"/>
        <v>-900000</v>
      </c>
      <c r="G2655" s="9">
        <v>-9</v>
      </c>
      <c r="H2655" s="10">
        <v>-968724</v>
      </c>
      <c r="I2655" s="11">
        <v>17422783508.700218</v>
      </c>
      <c r="J2655" s="11">
        <v>175822</v>
      </c>
      <c r="K2655" s="11">
        <v>99093.307485412617</v>
      </c>
      <c r="L2655" s="12">
        <v>76884.23263128649</v>
      </c>
      <c r="M2655" s="11">
        <v>2268</v>
      </c>
      <c r="N2655" s="13"/>
      <c r="O2655" t="str">
        <f t="shared" si="91"/>
        <v/>
      </c>
    </row>
    <row r="2656" spans="1:15" hidden="1">
      <c r="A2656" s="41">
        <v>2.2025000000000001</v>
      </c>
      <c r="B2656" s="14">
        <v>45708</v>
      </c>
      <c r="C2656" s="8" t="s">
        <v>13</v>
      </c>
      <c r="D2656" s="8" t="s">
        <v>15</v>
      </c>
      <c r="E2656" s="8" t="s">
        <v>15</v>
      </c>
      <c r="F2656" s="9">
        <f t="shared" si="90"/>
        <v>-900000</v>
      </c>
      <c r="G2656" s="9">
        <v>-9</v>
      </c>
      <c r="H2656" s="10">
        <v>-968724</v>
      </c>
      <c r="I2656" s="11">
        <v>17421891668.93285</v>
      </c>
      <c r="J2656" s="11">
        <v>175813</v>
      </c>
      <c r="K2656" s="11">
        <v>99093.307485412617</v>
      </c>
      <c r="L2656" s="12">
        <v>76884.23263128649</v>
      </c>
      <c r="M2656" s="11">
        <v>2269</v>
      </c>
      <c r="N2656" s="13"/>
      <c r="O2656" t="str">
        <f t="shared" si="91"/>
        <v/>
      </c>
    </row>
    <row r="2657" spans="1:15" hidden="1">
      <c r="A2657" s="41">
        <v>2.2025000000000001</v>
      </c>
      <c r="B2657" s="14">
        <v>45708</v>
      </c>
      <c r="C2657" s="8" t="s">
        <v>13</v>
      </c>
      <c r="D2657" s="8" t="s">
        <v>15</v>
      </c>
      <c r="E2657" s="8" t="s">
        <v>15</v>
      </c>
      <c r="F2657" s="9">
        <f t="shared" si="90"/>
        <v>-92900000</v>
      </c>
      <c r="G2657" s="9">
        <v>-929</v>
      </c>
      <c r="H2657" s="10">
        <v>-99993844</v>
      </c>
      <c r="I2657" s="11">
        <v>17329833986.2789</v>
      </c>
      <c r="J2657" s="11">
        <v>174884</v>
      </c>
      <c r="K2657" s="11">
        <v>99093.307485412617</v>
      </c>
      <c r="L2657" s="12">
        <v>7936161.3460516781</v>
      </c>
      <c r="M2657" s="11">
        <v>2270</v>
      </c>
      <c r="N2657" s="13"/>
      <c r="O2657" t="str">
        <f t="shared" si="91"/>
        <v/>
      </c>
    </row>
    <row r="2658" spans="1:15" hidden="1">
      <c r="A2658" s="41">
        <v>2.2025000000000001</v>
      </c>
      <c r="B2658" s="14">
        <v>45708</v>
      </c>
      <c r="C2658" s="8" t="s">
        <v>13</v>
      </c>
      <c r="D2658" s="8" t="s">
        <v>15</v>
      </c>
      <c r="E2658" s="8" t="s">
        <v>15</v>
      </c>
      <c r="F2658" s="9">
        <f t="shared" si="90"/>
        <v>-9200000</v>
      </c>
      <c r="G2658" s="9">
        <v>-92</v>
      </c>
      <c r="H2658" s="10">
        <v>-9902512</v>
      </c>
      <c r="I2658" s="11">
        <v>17320717401.990242</v>
      </c>
      <c r="J2658" s="11">
        <v>174792</v>
      </c>
      <c r="K2658" s="11">
        <v>99093.307485412617</v>
      </c>
      <c r="L2658" s="12">
        <v>785927.71134203859</v>
      </c>
      <c r="M2658" s="11">
        <v>2271</v>
      </c>
      <c r="N2658" s="13"/>
      <c r="O2658" t="str">
        <f t="shared" si="91"/>
        <v/>
      </c>
    </row>
    <row r="2659" spans="1:15" hidden="1">
      <c r="A2659" s="41">
        <v>2.2025000000000001</v>
      </c>
      <c r="B2659" s="14">
        <v>45708</v>
      </c>
      <c r="C2659" s="8" t="s">
        <v>13</v>
      </c>
      <c r="D2659" s="8" t="s">
        <v>15</v>
      </c>
      <c r="E2659" s="8" t="s">
        <v>15</v>
      </c>
      <c r="F2659" s="9">
        <f t="shared" si="90"/>
        <v>-20500000</v>
      </c>
      <c r="G2659" s="9">
        <v>-205</v>
      </c>
      <c r="H2659" s="10">
        <v>-22065380</v>
      </c>
      <c r="I2659" s="11">
        <v>17300403273.955734</v>
      </c>
      <c r="J2659" s="11">
        <v>174587</v>
      </c>
      <c r="K2659" s="11">
        <v>99093.307485412617</v>
      </c>
      <c r="L2659" s="12">
        <v>1751251.965490412</v>
      </c>
      <c r="M2659" s="11">
        <v>2272</v>
      </c>
      <c r="N2659" s="13"/>
      <c r="O2659" t="str">
        <f t="shared" si="91"/>
        <v/>
      </c>
    </row>
    <row r="2660" spans="1:15" hidden="1">
      <c r="A2660" s="41">
        <v>2.2025000000000001</v>
      </c>
      <c r="B2660" s="14">
        <v>45708</v>
      </c>
      <c r="C2660" s="8" t="s">
        <v>13</v>
      </c>
      <c r="D2660" s="8" t="s">
        <v>15</v>
      </c>
      <c r="E2660" s="8" t="s">
        <v>15</v>
      </c>
      <c r="F2660" s="9">
        <f t="shared" si="90"/>
        <v>-92800000</v>
      </c>
      <c r="G2660" s="9">
        <v>-928</v>
      </c>
      <c r="H2660" s="10">
        <v>-99886208</v>
      </c>
      <c r="I2660" s="11">
        <v>17208444684.609272</v>
      </c>
      <c r="J2660" s="11">
        <v>173659</v>
      </c>
      <c r="K2660" s="11">
        <v>99093.307485412617</v>
      </c>
      <c r="L2660" s="12">
        <v>7927618.6535370946</v>
      </c>
      <c r="M2660" s="11">
        <v>2273</v>
      </c>
      <c r="N2660" s="13"/>
      <c r="O2660" t="str">
        <f t="shared" si="91"/>
        <v/>
      </c>
    </row>
    <row r="2661" spans="1:15" hidden="1">
      <c r="A2661" s="41">
        <v>2.2025000000000001</v>
      </c>
      <c r="B2661" s="14">
        <v>45708</v>
      </c>
      <c r="C2661" s="8" t="s">
        <v>13</v>
      </c>
      <c r="D2661" s="8" t="s">
        <v>15</v>
      </c>
      <c r="E2661" s="8" t="s">
        <v>15</v>
      </c>
      <c r="F2661" s="9">
        <f t="shared" si="90"/>
        <v>-27700000</v>
      </c>
      <c r="G2661" s="9">
        <v>-277</v>
      </c>
      <c r="H2661" s="10">
        <v>-29815172</v>
      </c>
      <c r="I2661" s="11">
        <v>17180995838.435814</v>
      </c>
      <c r="J2661" s="11">
        <v>173382</v>
      </c>
      <c r="K2661" s="11">
        <v>99093.307485412617</v>
      </c>
      <c r="L2661" s="12">
        <v>2366325.8265407048</v>
      </c>
      <c r="M2661" s="11">
        <v>2274</v>
      </c>
      <c r="N2661" s="13"/>
      <c r="O2661" t="str">
        <f t="shared" si="91"/>
        <v/>
      </c>
    </row>
    <row r="2662" spans="1:15" hidden="1">
      <c r="A2662" s="41">
        <v>2.2025000000000001</v>
      </c>
      <c r="B2662" s="14">
        <v>45708</v>
      </c>
      <c r="C2662" s="8" t="s">
        <v>13</v>
      </c>
      <c r="D2662" s="8" t="s">
        <v>15</v>
      </c>
      <c r="E2662" s="8" t="s">
        <v>15</v>
      </c>
      <c r="F2662" s="9">
        <f t="shared" si="90"/>
        <v>-18600000</v>
      </c>
      <c r="G2662" s="9">
        <v>-186</v>
      </c>
      <c r="H2662" s="10">
        <v>-20020296</v>
      </c>
      <c r="I2662" s="11">
        <v>17162564483.243526</v>
      </c>
      <c r="J2662" s="11">
        <v>173196</v>
      </c>
      <c r="K2662" s="11">
        <v>99093.307485412617</v>
      </c>
      <c r="L2662" s="12">
        <v>1588940.8077132516</v>
      </c>
      <c r="M2662" s="11">
        <v>2275</v>
      </c>
      <c r="N2662" s="13"/>
      <c r="O2662" t="str">
        <f t="shared" si="91"/>
        <v/>
      </c>
    </row>
    <row r="2663" spans="1:15" hidden="1">
      <c r="A2663" s="41">
        <v>2.2025000000000001</v>
      </c>
      <c r="B2663" s="14">
        <v>45708</v>
      </c>
      <c r="C2663" s="8" t="s">
        <v>13</v>
      </c>
      <c r="D2663" s="8" t="s">
        <v>15</v>
      </c>
      <c r="E2663" s="8" t="s">
        <v>15</v>
      </c>
      <c r="F2663" s="9">
        <f t="shared" si="90"/>
        <v>4600000</v>
      </c>
      <c r="G2663" s="9">
        <v>46</v>
      </c>
      <c r="H2663" s="10">
        <v>4942148</v>
      </c>
      <c r="I2663" s="11">
        <v>17167506631.243526</v>
      </c>
      <c r="J2663" s="11">
        <v>173242</v>
      </c>
      <c r="K2663" s="11">
        <v>99095.523205940393</v>
      </c>
      <c r="L2663" s="12">
        <v>0</v>
      </c>
      <c r="M2663" s="11">
        <v>2276</v>
      </c>
      <c r="N2663" s="13"/>
      <c r="O2663" t="str">
        <f t="shared" si="91"/>
        <v/>
      </c>
    </row>
    <row r="2664" spans="1:15" hidden="1">
      <c r="A2664" s="41">
        <v>2.2025000000000001</v>
      </c>
      <c r="B2664" s="14">
        <v>45708</v>
      </c>
      <c r="C2664" s="8" t="s">
        <v>13</v>
      </c>
      <c r="D2664" s="8" t="s">
        <v>15</v>
      </c>
      <c r="E2664" s="8" t="s">
        <v>15</v>
      </c>
      <c r="F2664" s="9">
        <f t="shared" si="90"/>
        <v>-1800000</v>
      </c>
      <c r="G2664" s="9">
        <v>-18</v>
      </c>
      <c r="H2664" s="10">
        <v>-1937448</v>
      </c>
      <c r="I2664" s="11">
        <v>17165722911.825819</v>
      </c>
      <c r="J2664" s="11">
        <v>173224</v>
      </c>
      <c r="K2664" s="11">
        <v>99095.523205940393</v>
      </c>
      <c r="L2664" s="12">
        <v>153728.58229307295</v>
      </c>
      <c r="M2664" s="11">
        <v>2277</v>
      </c>
      <c r="N2664" s="13"/>
      <c r="O2664" t="str">
        <f t="shared" si="91"/>
        <v/>
      </c>
    </row>
    <row r="2665" spans="1:15" hidden="1">
      <c r="A2665" s="41">
        <v>2.2025000000000001</v>
      </c>
      <c r="B2665" s="14">
        <v>45708</v>
      </c>
      <c r="C2665" s="8" t="s">
        <v>13</v>
      </c>
      <c r="D2665" s="8" t="s">
        <v>15</v>
      </c>
      <c r="E2665" s="8" t="s">
        <v>15</v>
      </c>
      <c r="F2665" s="9">
        <f t="shared" si="90"/>
        <v>-4700000</v>
      </c>
      <c r="G2665" s="9">
        <v>-47</v>
      </c>
      <c r="H2665" s="10">
        <v>-5058892</v>
      </c>
      <c r="I2665" s="11">
        <v>17161065422.23514</v>
      </c>
      <c r="J2665" s="11">
        <v>173177</v>
      </c>
      <c r="K2665" s="11">
        <v>99095.523205940393</v>
      </c>
      <c r="L2665" s="12">
        <v>401402.4093208015</v>
      </c>
      <c r="M2665" s="11">
        <v>2278</v>
      </c>
      <c r="N2665" s="13"/>
      <c r="O2665" t="str">
        <f t="shared" si="91"/>
        <v/>
      </c>
    </row>
    <row r="2666" spans="1:15" hidden="1">
      <c r="A2666" s="41">
        <v>2.2025000000000001</v>
      </c>
      <c r="B2666" s="14">
        <v>45708</v>
      </c>
      <c r="C2666" s="8" t="s">
        <v>13</v>
      </c>
      <c r="D2666" s="8" t="s">
        <v>15</v>
      </c>
      <c r="E2666" s="8" t="s">
        <v>15</v>
      </c>
      <c r="F2666" s="9">
        <f t="shared" si="90"/>
        <v>-4600000</v>
      </c>
      <c r="G2666" s="9">
        <v>-46</v>
      </c>
      <c r="H2666" s="10">
        <v>-4951256</v>
      </c>
      <c r="I2666" s="11">
        <v>17156507028.167667</v>
      </c>
      <c r="J2666" s="11">
        <v>173131</v>
      </c>
      <c r="K2666" s="11">
        <v>99095.523205940393</v>
      </c>
      <c r="L2666" s="12">
        <v>392861.93252674211</v>
      </c>
      <c r="M2666" s="11">
        <v>2279</v>
      </c>
      <c r="N2666" s="13"/>
      <c r="O2666" t="str">
        <f t="shared" si="91"/>
        <v/>
      </c>
    </row>
    <row r="2667" spans="1:15" hidden="1">
      <c r="A2667" s="41">
        <v>2.2025000000000001</v>
      </c>
      <c r="B2667" s="14">
        <v>45708</v>
      </c>
      <c r="C2667" s="8" t="s">
        <v>13</v>
      </c>
      <c r="D2667" s="8" t="s">
        <v>15</v>
      </c>
      <c r="E2667" s="8" t="s">
        <v>15</v>
      </c>
      <c r="F2667" s="9">
        <f t="shared" si="90"/>
        <v>-18500000</v>
      </c>
      <c r="G2667" s="9">
        <v>-185</v>
      </c>
      <c r="H2667" s="10">
        <v>-19912660</v>
      </c>
      <c r="I2667" s="11">
        <v>17138174356.374569</v>
      </c>
      <c r="J2667" s="11">
        <v>172946</v>
      </c>
      <c r="K2667" s="11">
        <v>99095.523205940393</v>
      </c>
      <c r="L2667" s="12">
        <v>1579988.2069010288</v>
      </c>
      <c r="M2667" s="11">
        <v>2280</v>
      </c>
      <c r="N2667" s="13"/>
      <c r="O2667" t="str">
        <f t="shared" si="91"/>
        <v/>
      </c>
    </row>
    <row r="2668" spans="1:15" hidden="1">
      <c r="A2668" s="41">
        <v>2.2025000000000001</v>
      </c>
      <c r="B2668" s="14">
        <v>45708</v>
      </c>
      <c r="C2668" s="8" t="s">
        <v>13</v>
      </c>
      <c r="D2668" s="8" t="s">
        <v>15</v>
      </c>
      <c r="E2668" s="8" t="s">
        <v>15</v>
      </c>
      <c r="F2668" s="9">
        <f t="shared" si="90"/>
        <v>-900000</v>
      </c>
      <c r="G2668" s="9">
        <v>-9</v>
      </c>
      <c r="H2668" s="10">
        <v>-968724</v>
      </c>
      <c r="I2668" s="11">
        <v>17137282496.665716</v>
      </c>
      <c r="J2668" s="11">
        <v>172937</v>
      </c>
      <c r="K2668" s="11">
        <v>99095.523205940393</v>
      </c>
      <c r="L2668" s="12">
        <v>76864.291146536474</v>
      </c>
      <c r="M2668" s="11">
        <v>2281</v>
      </c>
      <c r="N2668" s="13"/>
      <c r="O2668" t="str">
        <f t="shared" si="91"/>
        <v/>
      </c>
    </row>
    <row r="2669" spans="1:15" hidden="1">
      <c r="A2669" s="41">
        <v>2.2025000000000001</v>
      </c>
      <c r="B2669" s="14">
        <v>45708</v>
      </c>
      <c r="C2669" s="8" t="s">
        <v>13</v>
      </c>
      <c r="D2669" s="8" t="s">
        <v>15</v>
      </c>
      <c r="E2669" s="8" t="s">
        <v>15</v>
      </c>
      <c r="F2669" s="9">
        <f t="shared" si="90"/>
        <v>-900000</v>
      </c>
      <c r="G2669" s="9">
        <v>-9</v>
      </c>
      <c r="H2669" s="10">
        <v>-968724</v>
      </c>
      <c r="I2669" s="11">
        <v>17136390636.956863</v>
      </c>
      <c r="J2669" s="11">
        <v>172928</v>
      </c>
      <c r="K2669" s="11">
        <v>99095.523205940393</v>
      </c>
      <c r="L2669" s="12">
        <v>76864.291146536474</v>
      </c>
      <c r="M2669" s="11">
        <v>2282</v>
      </c>
      <c r="N2669" s="13"/>
      <c r="O2669" t="str">
        <f t="shared" si="91"/>
        <v/>
      </c>
    </row>
    <row r="2670" spans="1:15" hidden="1">
      <c r="A2670" s="41">
        <v>2.2025000000000001</v>
      </c>
      <c r="B2670" s="14">
        <v>45708</v>
      </c>
      <c r="C2670" s="8" t="s">
        <v>13</v>
      </c>
      <c r="D2670" s="8" t="s">
        <v>14</v>
      </c>
      <c r="E2670" s="8" t="s">
        <v>14</v>
      </c>
      <c r="F2670" s="9">
        <f t="shared" si="90"/>
        <v>-9400000</v>
      </c>
      <c r="G2670" s="9">
        <v>-94</v>
      </c>
      <c r="H2670" s="10">
        <v>-9915590</v>
      </c>
      <c r="I2670" s="11">
        <v>17498861702.510155</v>
      </c>
      <c r="J2670" s="11">
        <v>175046</v>
      </c>
      <c r="K2670" s="11">
        <v>99967.218345521484</v>
      </c>
      <c r="L2670" s="12">
        <v>518671.47552097961</v>
      </c>
      <c r="M2670" s="11">
        <v>374</v>
      </c>
      <c r="N2670" s="13"/>
      <c r="O2670" t="str">
        <f t="shared" si="91"/>
        <v/>
      </c>
    </row>
    <row r="2671" spans="1:15" hidden="1">
      <c r="A2671" s="41">
        <v>2.2025000000000001</v>
      </c>
      <c r="B2671" s="14">
        <v>45708</v>
      </c>
      <c r="C2671" s="8" t="s">
        <v>13</v>
      </c>
      <c r="D2671" s="8" t="s">
        <v>15</v>
      </c>
      <c r="E2671" s="8" t="s">
        <v>15</v>
      </c>
      <c r="F2671" s="9">
        <f t="shared" si="90"/>
        <v>-1400000</v>
      </c>
      <c r="G2671" s="9">
        <v>-14</v>
      </c>
      <c r="H2671" s="10">
        <v>-1506904</v>
      </c>
      <c r="I2671" s="11">
        <v>17135003299.631981</v>
      </c>
      <c r="J2671" s="11">
        <v>172914</v>
      </c>
      <c r="K2671" s="11">
        <v>99095.523205940393</v>
      </c>
      <c r="L2671" s="12">
        <v>119566.67511683446</v>
      </c>
      <c r="M2671" s="11">
        <v>2283</v>
      </c>
      <c r="N2671" s="13"/>
      <c r="O2671" t="str">
        <f t="shared" si="91"/>
        <v/>
      </c>
    </row>
    <row r="2672" spans="1:15" hidden="1">
      <c r="A2672" s="41">
        <v>2.2025000000000001</v>
      </c>
      <c r="B2672" s="14">
        <v>45708</v>
      </c>
      <c r="C2672" s="8" t="s">
        <v>13</v>
      </c>
      <c r="D2672" s="8" t="s">
        <v>15</v>
      </c>
      <c r="E2672" s="8" t="s">
        <v>15</v>
      </c>
      <c r="F2672" s="9">
        <f t="shared" si="90"/>
        <v>-55700000</v>
      </c>
      <c r="G2672" s="9">
        <v>-557</v>
      </c>
      <c r="H2672" s="10">
        <v>-59953252</v>
      </c>
      <c r="I2672" s="11">
        <v>17079807093.206272</v>
      </c>
      <c r="J2672" s="11">
        <v>172357</v>
      </c>
      <c r="K2672" s="11">
        <v>99095.523205940393</v>
      </c>
      <c r="L2672" s="12">
        <v>4757045.5742911994</v>
      </c>
      <c r="M2672" s="11">
        <v>2284</v>
      </c>
      <c r="N2672" s="13"/>
      <c r="O2672" t="str">
        <f t="shared" si="91"/>
        <v/>
      </c>
    </row>
    <row r="2673" spans="1:15" hidden="1">
      <c r="A2673" s="41">
        <v>2.2025000000000001</v>
      </c>
      <c r="B2673" s="14">
        <v>45708</v>
      </c>
      <c r="C2673" s="8" t="s">
        <v>13</v>
      </c>
      <c r="D2673" s="8" t="s">
        <v>15</v>
      </c>
      <c r="E2673" s="8" t="s">
        <v>15</v>
      </c>
      <c r="F2673" s="9">
        <f t="shared" si="90"/>
        <v>-1300000</v>
      </c>
      <c r="G2673" s="9">
        <v>-13</v>
      </c>
      <c r="H2673" s="10">
        <v>-1399268</v>
      </c>
      <c r="I2673" s="11">
        <v>17078518851.404594</v>
      </c>
      <c r="J2673" s="11">
        <v>172344</v>
      </c>
      <c r="K2673" s="11">
        <v>99095.523205940393</v>
      </c>
      <c r="L2673" s="12">
        <v>111026.19832277484</v>
      </c>
      <c r="M2673" s="11">
        <v>2285</v>
      </c>
      <c r="N2673" s="13"/>
      <c r="O2673" t="str">
        <f t="shared" si="91"/>
        <v/>
      </c>
    </row>
    <row r="2674" spans="1:15" hidden="1">
      <c r="A2674" s="41">
        <v>2.2025000000000001</v>
      </c>
      <c r="B2674" s="14">
        <v>45708</v>
      </c>
      <c r="C2674" s="8" t="s">
        <v>13</v>
      </c>
      <c r="D2674" s="8" t="s">
        <v>15</v>
      </c>
      <c r="E2674" s="8" t="s">
        <v>15</v>
      </c>
      <c r="F2674" s="9">
        <f t="shared" si="90"/>
        <v>-92900000</v>
      </c>
      <c r="G2674" s="9">
        <v>-929</v>
      </c>
      <c r="H2674" s="10">
        <v>-99993844</v>
      </c>
      <c r="I2674" s="11">
        <v>16986459110.346275</v>
      </c>
      <c r="J2674" s="11">
        <v>171415</v>
      </c>
      <c r="K2674" s="11">
        <v>99095.523205940393</v>
      </c>
      <c r="L2674" s="12">
        <v>7934102.9416813701</v>
      </c>
      <c r="M2674" s="11">
        <v>2286</v>
      </c>
      <c r="N2674" s="13"/>
      <c r="O2674" t="str">
        <f t="shared" si="91"/>
        <v/>
      </c>
    </row>
    <row r="2675" spans="1:15" hidden="1">
      <c r="A2675" s="41">
        <v>2.2025000000000001</v>
      </c>
      <c r="B2675" s="14">
        <v>45708</v>
      </c>
      <c r="C2675" s="8" t="s">
        <v>13</v>
      </c>
      <c r="D2675" s="8" t="s">
        <v>14</v>
      </c>
      <c r="E2675" s="8" t="s">
        <v>14</v>
      </c>
      <c r="F2675" s="9">
        <f t="shared" si="90"/>
        <v>-900000</v>
      </c>
      <c r="G2675" s="9">
        <v>-9</v>
      </c>
      <c r="H2675" s="10">
        <v>-949365</v>
      </c>
      <c r="I2675" s="11">
        <v>17497961997.545044</v>
      </c>
      <c r="J2675" s="11">
        <v>175037</v>
      </c>
      <c r="K2675" s="11">
        <v>99967.218345521484</v>
      </c>
      <c r="L2675" s="12">
        <v>49660.034890306648</v>
      </c>
      <c r="M2675" s="11">
        <v>375</v>
      </c>
      <c r="N2675" s="13"/>
      <c r="O2675" t="str">
        <f t="shared" si="91"/>
        <v/>
      </c>
    </row>
    <row r="2676" spans="1:15" hidden="1">
      <c r="A2676" s="41">
        <v>2.2025000000000001</v>
      </c>
      <c r="B2676" s="14">
        <v>45708</v>
      </c>
      <c r="C2676" s="8" t="s">
        <v>13</v>
      </c>
      <c r="D2676" s="8" t="s">
        <v>15</v>
      </c>
      <c r="E2676" s="8" t="s">
        <v>15</v>
      </c>
      <c r="F2676" s="9">
        <f t="shared" si="90"/>
        <v>-900000</v>
      </c>
      <c r="G2676" s="9">
        <v>-9</v>
      </c>
      <c r="H2676" s="10">
        <v>-968724</v>
      </c>
      <c r="I2676" s="11">
        <v>16985567250.637423</v>
      </c>
      <c r="J2676" s="11">
        <v>171406</v>
      </c>
      <c r="K2676" s="11">
        <v>99095.523205940393</v>
      </c>
      <c r="L2676" s="12">
        <v>76864.291146536474</v>
      </c>
      <c r="M2676" s="11">
        <v>2287</v>
      </c>
      <c r="N2676" s="13"/>
      <c r="O2676" t="str">
        <f t="shared" si="91"/>
        <v/>
      </c>
    </row>
    <row r="2677" spans="1:15" hidden="1">
      <c r="A2677" s="41">
        <v>2.2025000000000001</v>
      </c>
      <c r="B2677" s="14">
        <v>45708</v>
      </c>
      <c r="C2677" s="8" t="s">
        <v>13</v>
      </c>
      <c r="D2677" s="8" t="s">
        <v>15</v>
      </c>
      <c r="E2677" s="8" t="s">
        <v>15</v>
      </c>
      <c r="F2677" s="9">
        <f t="shared" si="90"/>
        <v>-900000</v>
      </c>
      <c r="G2677" s="9">
        <v>-9</v>
      </c>
      <c r="H2677" s="10">
        <v>-968724</v>
      </c>
      <c r="I2677" s="11">
        <v>16984675390.92857</v>
      </c>
      <c r="J2677" s="11">
        <v>171397</v>
      </c>
      <c r="K2677" s="11">
        <v>99095.523205940393</v>
      </c>
      <c r="L2677" s="12">
        <v>76864.291146536474</v>
      </c>
      <c r="M2677" s="11">
        <v>2288</v>
      </c>
      <c r="N2677" s="13"/>
      <c r="O2677" t="str">
        <f t="shared" si="91"/>
        <v/>
      </c>
    </row>
    <row r="2678" spans="1:15" hidden="1">
      <c r="A2678" s="41">
        <v>2.2025000000000001</v>
      </c>
      <c r="B2678" s="14">
        <v>45708</v>
      </c>
      <c r="C2678" s="8" t="s">
        <v>13</v>
      </c>
      <c r="D2678" s="8" t="s">
        <v>15</v>
      </c>
      <c r="E2678" s="8" t="s">
        <v>15</v>
      </c>
      <c r="F2678" s="9">
        <f t="shared" si="90"/>
        <v>-6500000</v>
      </c>
      <c r="G2678" s="9">
        <v>-65</v>
      </c>
      <c r="H2678" s="10">
        <v>-6996340</v>
      </c>
      <c r="I2678" s="11">
        <v>16978234181.920183</v>
      </c>
      <c r="J2678" s="11">
        <v>171332</v>
      </c>
      <c r="K2678" s="11">
        <v>99095.523205940393</v>
      </c>
      <c r="L2678" s="12">
        <v>555130.99161387421</v>
      </c>
      <c r="M2678" s="11">
        <v>2289</v>
      </c>
      <c r="N2678" s="13"/>
      <c r="O2678" t="str">
        <f t="shared" si="91"/>
        <v/>
      </c>
    </row>
    <row r="2679" spans="1:15" hidden="1">
      <c r="A2679" s="41">
        <v>2.2025000000000001</v>
      </c>
      <c r="B2679" s="14">
        <v>45709</v>
      </c>
      <c r="C2679" s="8" t="s">
        <v>13</v>
      </c>
      <c r="D2679" s="8" t="s">
        <v>35</v>
      </c>
      <c r="E2679" s="8" t="s">
        <v>35</v>
      </c>
      <c r="F2679" s="9">
        <f t="shared" si="90"/>
        <v>40000000000</v>
      </c>
      <c r="G2679" s="9">
        <v>400000</v>
      </c>
      <c r="H2679" s="10">
        <v>41834800000</v>
      </c>
      <c r="I2679" s="11">
        <v>41834800000</v>
      </c>
      <c r="J2679" s="11">
        <v>400000</v>
      </c>
      <c r="K2679" s="11">
        <v>104587</v>
      </c>
      <c r="L2679" s="12">
        <v>0</v>
      </c>
      <c r="M2679" s="11">
        <v>3</v>
      </c>
      <c r="N2679" s="13"/>
      <c r="O2679" t="str">
        <f t="shared" si="91"/>
        <v/>
      </c>
    </row>
    <row r="2680" spans="1:15" hidden="1">
      <c r="A2680" s="41">
        <v>2.2025000000000001</v>
      </c>
      <c r="B2680" s="14">
        <v>45709</v>
      </c>
      <c r="C2680" s="8" t="s">
        <v>13</v>
      </c>
      <c r="D2680" s="8" t="s">
        <v>15</v>
      </c>
      <c r="E2680" s="8" t="s">
        <v>15</v>
      </c>
      <c r="F2680" s="9">
        <f t="shared" si="90"/>
        <v>900000</v>
      </c>
      <c r="G2680" s="9">
        <v>9</v>
      </c>
      <c r="H2680" s="10">
        <v>968022</v>
      </c>
      <c r="I2680" s="11">
        <v>16979202203.920183</v>
      </c>
      <c r="J2680" s="11">
        <v>171341</v>
      </c>
      <c r="K2680" s="11">
        <v>99095.967713041144</v>
      </c>
      <c r="L2680" s="12">
        <v>0</v>
      </c>
      <c r="M2680" s="11">
        <v>2290</v>
      </c>
      <c r="N2680" s="13"/>
      <c r="O2680" t="str">
        <f t="shared" si="91"/>
        <v/>
      </c>
    </row>
    <row r="2681" spans="1:15" hidden="1">
      <c r="A2681" s="41">
        <v>2.2025000000000001</v>
      </c>
      <c r="B2681" s="14">
        <v>45709</v>
      </c>
      <c r="C2681" s="8" t="s">
        <v>13</v>
      </c>
      <c r="D2681" s="8" t="s">
        <v>15</v>
      </c>
      <c r="E2681" s="8" t="s">
        <v>15</v>
      </c>
      <c r="F2681" s="9">
        <f t="shared" si="90"/>
        <v>900000</v>
      </c>
      <c r="G2681" s="9">
        <v>9</v>
      </c>
      <c r="H2681" s="10">
        <v>968022</v>
      </c>
      <c r="I2681" s="11">
        <v>16980170225.920183</v>
      </c>
      <c r="J2681" s="11">
        <v>171350</v>
      </c>
      <c r="K2681" s="11">
        <v>99096.412173447228</v>
      </c>
      <c r="L2681" s="12">
        <v>0</v>
      </c>
      <c r="M2681" s="11">
        <v>2291</v>
      </c>
      <c r="N2681" s="13"/>
      <c r="O2681" t="str">
        <f t="shared" si="91"/>
        <v/>
      </c>
    </row>
    <row r="2682" spans="1:15" hidden="1">
      <c r="A2682" s="41">
        <v>2.2025000000000001</v>
      </c>
      <c r="B2682" s="14">
        <v>45709</v>
      </c>
      <c r="C2682" s="8" t="s">
        <v>13</v>
      </c>
      <c r="D2682" s="8" t="s">
        <v>15</v>
      </c>
      <c r="E2682" s="8" t="s">
        <v>15</v>
      </c>
      <c r="F2682" s="9">
        <f t="shared" si="90"/>
        <v>-18500000</v>
      </c>
      <c r="G2682" s="9">
        <v>-185</v>
      </c>
      <c r="H2682" s="10">
        <v>-19923205</v>
      </c>
      <c r="I2682" s="11">
        <v>16961837389.668095</v>
      </c>
      <c r="J2682" s="11">
        <v>171165</v>
      </c>
      <c r="K2682" s="11">
        <v>99096.412173447228</v>
      </c>
      <c r="L2682" s="12">
        <v>1590368.7479122616</v>
      </c>
      <c r="M2682" s="11">
        <v>2292</v>
      </c>
      <c r="N2682" s="13"/>
      <c r="O2682" t="str">
        <f t="shared" si="91"/>
        <v/>
      </c>
    </row>
    <row r="2683" spans="1:15" hidden="1">
      <c r="A2683" s="41">
        <v>2.2025000000000001</v>
      </c>
      <c r="B2683" s="14">
        <v>45709</v>
      </c>
      <c r="C2683" s="8" t="s">
        <v>13</v>
      </c>
      <c r="D2683" s="8" t="s">
        <v>15</v>
      </c>
      <c r="E2683" s="8" t="s">
        <v>15</v>
      </c>
      <c r="F2683" s="9">
        <f t="shared" si="90"/>
        <v>-139200000</v>
      </c>
      <c r="G2683" s="9">
        <v>-1392</v>
      </c>
      <c r="H2683" s="10">
        <v>-149908656</v>
      </c>
      <c r="I2683" s="11">
        <v>16823895183.922657</v>
      </c>
      <c r="J2683" s="11">
        <v>169773</v>
      </c>
      <c r="K2683" s="11">
        <v>99096.412173447228</v>
      </c>
      <c r="L2683" s="12">
        <v>11966450.254561454</v>
      </c>
      <c r="M2683" s="11">
        <v>2293</v>
      </c>
      <c r="N2683" s="13"/>
      <c r="O2683" t="str">
        <f t="shared" si="91"/>
        <v/>
      </c>
    </row>
    <row r="2684" spans="1:15" hidden="1">
      <c r="A2684" s="41">
        <v>2.2025000000000001</v>
      </c>
      <c r="B2684" s="14">
        <v>45709</v>
      </c>
      <c r="C2684" s="8" t="s">
        <v>13</v>
      </c>
      <c r="D2684" s="8" t="s">
        <v>14</v>
      </c>
      <c r="E2684" s="8" t="s">
        <v>14</v>
      </c>
      <c r="F2684" s="9">
        <f t="shared" si="90"/>
        <v>-9400000</v>
      </c>
      <c r="G2684" s="9">
        <v>-94</v>
      </c>
      <c r="H2684" s="10">
        <v>-9920948</v>
      </c>
      <c r="I2684" s="11">
        <v>17488565079.020565</v>
      </c>
      <c r="J2684" s="11">
        <v>174943</v>
      </c>
      <c r="K2684" s="11">
        <v>99967.218345521484</v>
      </c>
      <c r="L2684" s="12">
        <v>524029.47552097961</v>
      </c>
      <c r="M2684" s="11">
        <v>376</v>
      </c>
      <c r="N2684" s="13"/>
      <c r="O2684" t="str">
        <f t="shared" si="91"/>
        <v/>
      </c>
    </row>
    <row r="2685" spans="1:15" hidden="1">
      <c r="A2685" s="41">
        <v>2.2025000000000001</v>
      </c>
      <c r="B2685" s="14">
        <v>45709</v>
      </c>
      <c r="C2685" s="8" t="s">
        <v>13</v>
      </c>
      <c r="D2685" s="8" t="s">
        <v>14</v>
      </c>
      <c r="E2685" s="8" t="s">
        <v>14</v>
      </c>
      <c r="F2685" s="9">
        <f t="shared" si="90"/>
        <v>-3700000</v>
      </c>
      <c r="G2685" s="9">
        <v>-37</v>
      </c>
      <c r="H2685" s="10">
        <v>-3905054</v>
      </c>
      <c r="I2685" s="11">
        <v>17484866291.94178</v>
      </c>
      <c r="J2685" s="11">
        <v>174906</v>
      </c>
      <c r="K2685" s="11">
        <v>99967.218345521484</v>
      </c>
      <c r="L2685" s="12">
        <v>206266.92121570511</v>
      </c>
      <c r="M2685" s="11">
        <v>377</v>
      </c>
      <c r="N2685" s="13"/>
      <c r="O2685" t="str">
        <f t="shared" si="91"/>
        <v/>
      </c>
    </row>
    <row r="2686" spans="1:15" hidden="1">
      <c r="A2686" s="41">
        <v>2.2025000000000001</v>
      </c>
      <c r="B2686" s="14">
        <v>45709</v>
      </c>
      <c r="C2686" s="8" t="s">
        <v>13</v>
      </c>
      <c r="D2686" s="8" t="s">
        <v>15</v>
      </c>
      <c r="E2686" s="8" t="s">
        <v>15</v>
      </c>
      <c r="F2686" s="9">
        <f t="shared" si="90"/>
        <v>-139200000</v>
      </c>
      <c r="G2686" s="9">
        <v>-1392</v>
      </c>
      <c r="H2686" s="10">
        <v>-149908656</v>
      </c>
      <c r="I2686" s="11">
        <v>16685952978.177219</v>
      </c>
      <c r="J2686" s="11">
        <v>168381</v>
      </c>
      <c r="K2686" s="11">
        <v>99096.412173447228</v>
      </c>
      <c r="L2686" s="12">
        <v>11966450.254561454</v>
      </c>
      <c r="M2686" s="11">
        <v>2294</v>
      </c>
      <c r="N2686" s="13"/>
      <c r="O2686" t="str">
        <f t="shared" si="91"/>
        <v/>
      </c>
    </row>
    <row r="2687" spans="1:15" hidden="1">
      <c r="A2687" s="41">
        <v>2.2025000000000001</v>
      </c>
      <c r="B2687" s="14">
        <v>45709</v>
      </c>
      <c r="C2687" s="8" t="s">
        <v>13</v>
      </c>
      <c r="D2687" s="8" t="s">
        <v>15</v>
      </c>
      <c r="E2687" s="8" t="s">
        <v>15</v>
      </c>
      <c r="F2687" s="9">
        <f t="shared" si="90"/>
        <v>-33400000</v>
      </c>
      <c r="G2687" s="9">
        <v>-334</v>
      </c>
      <c r="H2687" s="10">
        <v>-35969462</v>
      </c>
      <c r="I2687" s="11">
        <v>16652854776.511288</v>
      </c>
      <c r="J2687" s="11">
        <v>168047</v>
      </c>
      <c r="K2687" s="11">
        <v>99096.412173447228</v>
      </c>
      <c r="L2687" s="12">
        <v>2871260.3340686262</v>
      </c>
      <c r="M2687" s="11">
        <v>2295</v>
      </c>
      <c r="N2687" s="13"/>
      <c r="O2687" t="str">
        <f t="shared" si="91"/>
        <v/>
      </c>
    </row>
    <row r="2688" spans="1:15" hidden="1">
      <c r="A2688" s="41">
        <v>2.2025000000000001</v>
      </c>
      <c r="B2688" s="14">
        <v>45709</v>
      </c>
      <c r="C2688" s="8" t="s">
        <v>13</v>
      </c>
      <c r="D2688" s="8" t="s">
        <v>15</v>
      </c>
      <c r="E2688" s="8" t="s">
        <v>15</v>
      </c>
      <c r="F2688" s="9">
        <f t="shared" si="90"/>
        <v>-120700000</v>
      </c>
      <c r="G2688" s="9">
        <v>-1207</v>
      </c>
      <c r="H2688" s="10">
        <v>-129985451</v>
      </c>
      <c r="I2688" s="11">
        <v>16533245407.017937</v>
      </c>
      <c r="J2688" s="11">
        <v>166840</v>
      </c>
      <c r="K2688" s="11">
        <v>99096.412173447228</v>
      </c>
      <c r="L2688" s="12">
        <v>10376081.506649196</v>
      </c>
      <c r="M2688" s="11">
        <v>2296</v>
      </c>
      <c r="N2688" s="13"/>
      <c r="O2688" t="str">
        <f t="shared" si="91"/>
        <v/>
      </c>
    </row>
    <row r="2689" spans="1:15" hidden="1">
      <c r="A2689" s="41">
        <v>2.2025000000000001</v>
      </c>
      <c r="B2689" s="14">
        <v>45709</v>
      </c>
      <c r="C2689" s="8" t="s">
        <v>13</v>
      </c>
      <c r="D2689" s="8" t="s">
        <v>15</v>
      </c>
      <c r="E2689" s="8" t="s">
        <v>15</v>
      </c>
      <c r="F2689" s="9">
        <f t="shared" si="90"/>
        <v>14700000</v>
      </c>
      <c r="G2689" s="9">
        <v>147</v>
      </c>
      <c r="H2689" s="10">
        <v>15794121</v>
      </c>
      <c r="I2689" s="11">
        <v>16549039528.017937</v>
      </c>
      <c r="J2689" s="11">
        <v>166987</v>
      </c>
      <c r="K2689" s="11">
        <v>99103.759741883725</v>
      </c>
      <c r="L2689" s="12">
        <v>0</v>
      </c>
      <c r="M2689" s="11">
        <v>2297</v>
      </c>
      <c r="N2689" s="13"/>
      <c r="O2689" t="str">
        <f t="shared" si="91"/>
        <v/>
      </c>
    </row>
    <row r="2690" spans="1:15" hidden="1">
      <c r="A2690" s="41">
        <v>2.2025000000000001</v>
      </c>
      <c r="B2690" s="14">
        <v>45709</v>
      </c>
      <c r="C2690" s="8" t="s">
        <v>13</v>
      </c>
      <c r="D2690" s="8" t="s">
        <v>15</v>
      </c>
      <c r="E2690" s="8" t="s">
        <v>15</v>
      </c>
      <c r="F2690" s="9">
        <f t="shared" si="90"/>
        <v>22500000</v>
      </c>
      <c r="G2690" s="9">
        <v>225</v>
      </c>
      <c r="H2690" s="10">
        <v>24174675</v>
      </c>
      <c r="I2690" s="11">
        <v>16573214203.017937</v>
      </c>
      <c r="J2690" s="11">
        <v>167212</v>
      </c>
      <c r="K2690" s="11">
        <v>99114.981000274725</v>
      </c>
      <c r="L2690" s="12">
        <v>0</v>
      </c>
      <c r="M2690" s="11">
        <v>2298</v>
      </c>
      <c r="N2690" s="13"/>
      <c r="O2690" t="str">
        <f t="shared" si="91"/>
        <v/>
      </c>
    </row>
    <row r="2691" spans="1:15" hidden="1">
      <c r="A2691" s="41">
        <v>2.2025000000000001</v>
      </c>
      <c r="B2691" s="14">
        <v>45709</v>
      </c>
      <c r="C2691" s="8" t="s">
        <v>13</v>
      </c>
      <c r="D2691" s="8" t="s">
        <v>15</v>
      </c>
      <c r="E2691" s="8" t="s">
        <v>15</v>
      </c>
      <c r="F2691" s="9">
        <f t="shared" si="90"/>
        <v>-9200000</v>
      </c>
      <c r="G2691" s="9">
        <v>-92</v>
      </c>
      <c r="H2691" s="10">
        <v>-9907756</v>
      </c>
      <c r="I2691" s="11">
        <v>16564095624.765911</v>
      </c>
      <c r="J2691" s="11">
        <v>167120</v>
      </c>
      <c r="K2691" s="11">
        <v>99114.981000274725</v>
      </c>
      <c r="L2691" s="12">
        <v>789177.74797472544</v>
      </c>
      <c r="M2691" s="11">
        <v>2299</v>
      </c>
      <c r="N2691" s="13"/>
      <c r="O2691" t="str">
        <f t="shared" si="91"/>
        <v/>
      </c>
    </row>
    <row r="2692" spans="1:15" hidden="1">
      <c r="A2692" s="41">
        <v>2.2025000000000001</v>
      </c>
      <c r="B2692" s="14">
        <v>45709</v>
      </c>
      <c r="C2692" s="8" t="s">
        <v>13</v>
      </c>
      <c r="D2692" s="8" t="s">
        <v>15</v>
      </c>
      <c r="E2692" s="8" t="s">
        <v>15</v>
      </c>
      <c r="F2692" s="9">
        <f t="shared" si="90"/>
        <v>-19700000</v>
      </c>
      <c r="G2692" s="9">
        <v>-197</v>
      </c>
      <c r="H2692" s="10">
        <v>-21215521</v>
      </c>
      <c r="I2692" s="11">
        <v>16544569973.508858</v>
      </c>
      <c r="J2692" s="11">
        <v>166923</v>
      </c>
      <c r="K2692" s="11">
        <v>99114.981000274725</v>
      </c>
      <c r="L2692" s="12">
        <v>1689869.7429458797</v>
      </c>
      <c r="M2692" s="11">
        <v>2300</v>
      </c>
      <c r="N2692" s="13"/>
      <c r="O2692" t="str">
        <f t="shared" si="91"/>
        <v/>
      </c>
    </row>
    <row r="2693" spans="1:15" hidden="1">
      <c r="A2693" s="41">
        <v>2.2025000000000001</v>
      </c>
      <c r="B2693" s="14">
        <v>45709</v>
      </c>
      <c r="C2693" s="8" t="s">
        <v>13</v>
      </c>
      <c r="D2693" s="8" t="s">
        <v>15</v>
      </c>
      <c r="E2693" s="8" t="s">
        <v>15</v>
      </c>
      <c r="F2693" s="9">
        <f t="shared" si="90"/>
        <v>-3100000</v>
      </c>
      <c r="G2693" s="9">
        <v>-31</v>
      </c>
      <c r="H2693" s="10">
        <v>-3338483</v>
      </c>
      <c r="I2693" s="11">
        <v>16541497409.097849</v>
      </c>
      <c r="J2693" s="11">
        <v>166892</v>
      </c>
      <c r="K2693" s="11">
        <v>99114.981000274725</v>
      </c>
      <c r="L2693" s="12">
        <v>265918.58899148367</v>
      </c>
      <c r="M2693" s="11">
        <v>2301</v>
      </c>
      <c r="N2693" s="13"/>
      <c r="O2693" t="str">
        <f t="shared" si="91"/>
        <v/>
      </c>
    </row>
    <row r="2694" spans="1:15" hidden="1">
      <c r="A2694" s="41">
        <v>2.2025000000000001</v>
      </c>
      <c r="B2694" s="14">
        <v>45709</v>
      </c>
      <c r="C2694" s="8" t="s">
        <v>13</v>
      </c>
      <c r="D2694" s="8" t="s">
        <v>15</v>
      </c>
      <c r="E2694" s="8" t="s">
        <v>15</v>
      </c>
      <c r="F2694" s="9">
        <f t="shared" si="90"/>
        <v>-2700000</v>
      </c>
      <c r="G2694" s="9">
        <v>-27</v>
      </c>
      <c r="H2694" s="10">
        <v>-2907711</v>
      </c>
      <c r="I2694" s="11">
        <v>16538821304.610842</v>
      </c>
      <c r="J2694" s="11">
        <v>166865</v>
      </c>
      <c r="K2694" s="11">
        <v>99114.981000274725</v>
      </c>
      <c r="L2694" s="12">
        <v>231606.51299258228</v>
      </c>
      <c r="M2694" s="11">
        <v>2302</v>
      </c>
      <c r="N2694" s="13"/>
      <c r="O2694" t="str">
        <f t="shared" si="91"/>
        <v/>
      </c>
    </row>
    <row r="2695" spans="1:15" hidden="1">
      <c r="A2695" s="41">
        <v>2.2025000000000001</v>
      </c>
      <c r="B2695" s="14">
        <v>45709</v>
      </c>
      <c r="C2695" s="8" t="s">
        <v>13</v>
      </c>
      <c r="D2695" s="8" t="s">
        <v>14</v>
      </c>
      <c r="E2695" s="8" t="s">
        <v>14</v>
      </c>
      <c r="F2695" s="9">
        <f t="shared" si="90"/>
        <v>-9400000</v>
      </c>
      <c r="G2695" s="9">
        <v>-94</v>
      </c>
      <c r="H2695" s="10">
        <v>-9920948</v>
      </c>
      <c r="I2695" s="11">
        <v>17475469373.417301</v>
      </c>
      <c r="J2695" s="11">
        <v>174812</v>
      </c>
      <c r="K2695" s="11">
        <v>99967.218345521484</v>
      </c>
      <c r="L2695" s="12">
        <v>524029.47552097961</v>
      </c>
      <c r="M2695" s="11">
        <v>378</v>
      </c>
      <c r="N2695" s="13"/>
      <c r="O2695" t="str">
        <f t="shared" si="91"/>
        <v/>
      </c>
    </row>
    <row r="2696" spans="1:15" hidden="1">
      <c r="A2696" s="41">
        <v>2.2025000000000001</v>
      </c>
      <c r="B2696" s="14">
        <v>45709</v>
      </c>
      <c r="C2696" s="8" t="s">
        <v>13</v>
      </c>
      <c r="D2696" s="8" t="s">
        <v>14</v>
      </c>
      <c r="E2696" s="8" t="s">
        <v>14</v>
      </c>
      <c r="F2696" s="9">
        <f t="shared" si="90"/>
        <v>-900000</v>
      </c>
      <c r="G2696" s="9">
        <v>-9</v>
      </c>
      <c r="H2696" s="10">
        <v>-949878</v>
      </c>
      <c r="I2696" s="11">
        <v>17474569668.45219</v>
      </c>
      <c r="J2696" s="11">
        <v>174803</v>
      </c>
      <c r="K2696" s="11">
        <v>99967.218345521484</v>
      </c>
      <c r="L2696" s="12">
        <v>50173.034890306648</v>
      </c>
      <c r="M2696" s="11">
        <v>379</v>
      </c>
      <c r="N2696" s="13"/>
      <c r="O2696" t="str">
        <f t="shared" si="91"/>
        <v/>
      </c>
    </row>
    <row r="2697" spans="1:15" hidden="1">
      <c r="A2697" s="41">
        <v>2.2025000000000001</v>
      </c>
      <c r="B2697" s="14">
        <v>45709</v>
      </c>
      <c r="C2697" s="8" t="s">
        <v>13</v>
      </c>
      <c r="D2697" s="8" t="s">
        <v>14</v>
      </c>
      <c r="E2697" s="8" t="s">
        <v>14</v>
      </c>
      <c r="F2697" s="9">
        <f t="shared" si="90"/>
        <v>-900000</v>
      </c>
      <c r="G2697" s="9">
        <v>-9</v>
      </c>
      <c r="H2697" s="10">
        <v>-949878</v>
      </c>
      <c r="I2697" s="11">
        <v>17473669963.48708</v>
      </c>
      <c r="J2697" s="11">
        <v>174794</v>
      </c>
      <c r="K2697" s="11">
        <v>99967.218345521484</v>
      </c>
      <c r="L2697" s="12">
        <v>50173.034890306648</v>
      </c>
      <c r="M2697" s="11">
        <v>380</v>
      </c>
      <c r="N2697" s="13"/>
      <c r="O2697" t="str">
        <f t="shared" si="91"/>
        <v/>
      </c>
    </row>
    <row r="2698" spans="1:15" hidden="1">
      <c r="A2698" s="41">
        <v>2.2025000000000001</v>
      </c>
      <c r="B2698" s="14">
        <v>45709</v>
      </c>
      <c r="C2698" s="8" t="s">
        <v>13</v>
      </c>
      <c r="D2698" s="8" t="s">
        <v>15</v>
      </c>
      <c r="E2698" s="8" t="s">
        <v>15</v>
      </c>
      <c r="F2698" s="9">
        <f t="shared" ref="F2698:F2761" si="92">100000*G2698</f>
        <v>-11100000</v>
      </c>
      <c r="G2698" s="9">
        <v>-111</v>
      </c>
      <c r="H2698" s="10">
        <v>-11953923</v>
      </c>
      <c r="I2698" s="11">
        <v>16527819541.71981</v>
      </c>
      <c r="J2698" s="11">
        <v>166754</v>
      </c>
      <c r="K2698" s="11">
        <v>99114.981000274725</v>
      </c>
      <c r="L2698" s="12">
        <v>952160.10896950588</v>
      </c>
      <c r="M2698" s="11">
        <v>2303</v>
      </c>
      <c r="N2698" s="13"/>
      <c r="O2698" t="str">
        <f t="shared" si="91"/>
        <v/>
      </c>
    </row>
    <row r="2699" spans="1:15" hidden="1">
      <c r="A2699" s="41">
        <v>2.2025000000000001</v>
      </c>
      <c r="B2699" s="14">
        <v>45709</v>
      </c>
      <c r="C2699" s="8" t="s">
        <v>13</v>
      </c>
      <c r="D2699" s="8" t="s">
        <v>14</v>
      </c>
      <c r="E2699" s="8" t="s">
        <v>14</v>
      </c>
      <c r="F2699" s="9">
        <f t="shared" si="92"/>
        <v>-4700000</v>
      </c>
      <c r="G2699" s="9">
        <v>-47</v>
      </c>
      <c r="H2699" s="10">
        <v>-4960474</v>
      </c>
      <c r="I2699" s="11">
        <v>17468971504.224838</v>
      </c>
      <c r="J2699" s="11">
        <v>174747</v>
      </c>
      <c r="K2699" s="11">
        <v>99967.218345521484</v>
      </c>
      <c r="L2699" s="12">
        <v>262014.73776048981</v>
      </c>
      <c r="M2699" s="11">
        <v>381</v>
      </c>
      <c r="N2699" s="13"/>
      <c r="O2699" t="str">
        <f t="shared" si="91"/>
        <v/>
      </c>
    </row>
    <row r="2700" spans="1:15" hidden="1">
      <c r="A2700" s="41">
        <v>2.2025000000000001</v>
      </c>
      <c r="B2700" s="14">
        <v>45709</v>
      </c>
      <c r="C2700" s="8" t="s">
        <v>13</v>
      </c>
      <c r="D2700" s="8" t="s">
        <v>15</v>
      </c>
      <c r="E2700" s="8" t="s">
        <v>15</v>
      </c>
      <c r="F2700" s="9">
        <f t="shared" si="92"/>
        <v>-900000</v>
      </c>
      <c r="G2700" s="9">
        <v>-9</v>
      </c>
      <c r="H2700" s="10">
        <v>-969237</v>
      </c>
      <c r="I2700" s="11">
        <v>16526927506.890808</v>
      </c>
      <c r="J2700" s="11">
        <v>166745</v>
      </c>
      <c r="K2700" s="11">
        <v>99114.981000274725</v>
      </c>
      <c r="L2700" s="12">
        <v>77202.170997527428</v>
      </c>
      <c r="M2700" s="11">
        <v>2304</v>
      </c>
      <c r="N2700" s="13"/>
      <c r="O2700" t="str">
        <f t="shared" si="91"/>
        <v/>
      </c>
    </row>
    <row r="2701" spans="1:15" hidden="1">
      <c r="A2701" s="41">
        <v>2.2025000000000001</v>
      </c>
      <c r="B2701" s="14">
        <v>45709</v>
      </c>
      <c r="C2701" s="8" t="s">
        <v>13</v>
      </c>
      <c r="D2701" s="8" t="s">
        <v>15</v>
      </c>
      <c r="E2701" s="8" t="s">
        <v>15</v>
      </c>
      <c r="F2701" s="9">
        <f t="shared" si="92"/>
        <v>-1300000</v>
      </c>
      <c r="G2701" s="9">
        <v>-13</v>
      </c>
      <c r="H2701" s="10">
        <v>-1400009</v>
      </c>
      <c r="I2701" s="11">
        <v>16525639012.137804</v>
      </c>
      <c r="J2701" s="11">
        <v>166732</v>
      </c>
      <c r="K2701" s="11">
        <v>99114.981000274725</v>
      </c>
      <c r="L2701" s="12">
        <v>111514.24699642858</v>
      </c>
      <c r="M2701" s="11">
        <v>2305</v>
      </c>
      <c r="N2701" s="13"/>
      <c r="O2701" t="str">
        <f t="shared" si="91"/>
        <v/>
      </c>
    </row>
    <row r="2702" spans="1:15" hidden="1">
      <c r="A2702" s="41">
        <v>2.2025000000000001</v>
      </c>
      <c r="B2702" s="14">
        <v>45709</v>
      </c>
      <c r="C2702" s="8" t="s">
        <v>13</v>
      </c>
      <c r="D2702" s="8" t="s">
        <v>14</v>
      </c>
      <c r="E2702" s="8" t="s">
        <v>14</v>
      </c>
      <c r="F2702" s="9">
        <f t="shared" si="92"/>
        <v>-19500000</v>
      </c>
      <c r="G2702" s="9">
        <v>-195</v>
      </c>
      <c r="H2702" s="10">
        <v>-20580690</v>
      </c>
      <c r="I2702" s="11">
        <v>17449477896.647461</v>
      </c>
      <c r="J2702" s="11">
        <v>174552</v>
      </c>
      <c r="K2702" s="11">
        <v>99967.218345521484</v>
      </c>
      <c r="L2702" s="12">
        <v>1087082.4226233102</v>
      </c>
      <c r="M2702" s="11">
        <v>382</v>
      </c>
      <c r="N2702" s="13"/>
      <c r="O2702" t="str">
        <f t="shared" si="91"/>
        <v/>
      </c>
    </row>
    <row r="2703" spans="1:15" hidden="1">
      <c r="A2703" s="41">
        <v>2.2025000000000001</v>
      </c>
      <c r="B2703" s="14">
        <v>45709</v>
      </c>
      <c r="C2703" s="8" t="s">
        <v>13</v>
      </c>
      <c r="D2703" s="8" t="s">
        <v>15</v>
      </c>
      <c r="E2703" s="8" t="s">
        <v>15</v>
      </c>
      <c r="F2703" s="9">
        <f t="shared" si="92"/>
        <v>-1800000</v>
      </c>
      <c r="G2703" s="9">
        <v>-18</v>
      </c>
      <c r="H2703" s="10">
        <v>-1938474</v>
      </c>
      <c r="I2703" s="11">
        <v>16523854942.479799</v>
      </c>
      <c r="J2703" s="11">
        <v>166714</v>
      </c>
      <c r="K2703" s="11">
        <v>99114.981000274725</v>
      </c>
      <c r="L2703" s="12">
        <v>154404.34199505486</v>
      </c>
      <c r="M2703" s="11">
        <v>2306</v>
      </c>
      <c r="N2703" s="13"/>
      <c r="O2703" t="str">
        <f t="shared" si="91"/>
        <v/>
      </c>
    </row>
    <row r="2704" spans="1:15" hidden="1">
      <c r="A2704" s="41">
        <v>2.2025000000000001</v>
      </c>
      <c r="B2704" s="14">
        <v>45709</v>
      </c>
      <c r="C2704" s="8" t="s">
        <v>13</v>
      </c>
      <c r="D2704" s="8" t="s">
        <v>14</v>
      </c>
      <c r="E2704" s="8" t="s">
        <v>14</v>
      </c>
      <c r="F2704" s="9">
        <f t="shared" si="92"/>
        <v>-900000</v>
      </c>
      <c r="G2704" s="9">
        <v>-9</v>
      </c>
      <c r="H2704" s="10">
        <v>-949878</v>
      </c>
      <c r="I2704" s="11">
        <v>17448578191.68235</v>
      </c>
      <c r="J2704" s="11">
        <v>174543</v>
      </c>
      <c r="K2704" s="11">
        <v>99967.218345521484</v>
      </c>
      <c r="L2704" s="12">
        <v>50173.034890306648</v>
      </c>
      <c r="M2704" s="11">
        <v>383</v>
      </c>
      <c r="N2704" s="13"/>
      <c r="O2704" t="str">
        <f t="shared" ref="O2704:O2767" si="93">IF(M2704=_xlfn.MAXIFS(M:M,D:D,D2704),"X","")</f>
        <v/>
      </c>
    </row>
    <row r="2705" spans="1:15" hidden="1">
      <c r="A2705" s="41">
        <v>2.2025000000000001</v>
      </c>
      <c r="B2705" s="14">
        <v>45709</v>
      </c>
      <c r="C2705" s="8" t="s">
        <v>13</v>
      </c>
      <c r="D2705" s="8" t="s">
        <v>15</v>
      </c>
      <c r="E2705" s="8" t="s">
        <v>15</v>
      </c>
      <c r="F2705" s="9">
        <f t="shared" si="92"/>
        <v>-8500000</v>
      </c>
      <c r="G2705" s="9">
        <v>-85</v>
      </c>
      <c r="H2705" s="10">
        <v>-9153905</v>
      </c>
      <c r="I2705" s="11">
        <v>16515430169.094776</v>
      </c>
      <c r="J2705" s="11">
        <v>166629</v>
      </c>
      <c r="K2705" s="11">
        <v>99114.981000274725</v>
      </c>
      <c r="L2705" s="12">
        <v>729131.61497664824</v>
      </c>
      <c r="M2705" s="11">
        <v>2307</v>
      </c>
      <c r="N2705" s="13"/>
      <c r="O2705" t="str">
        <f t="shared" si="93"/>
        <v/>
      </c>
    </row>
    <row r="2706" spans="1:15" hidden="1">
      <c r="A2706" s="41">
        <v>2.2025000000000001</v>
      </c>
      <c r="B2706" s="14">
        <v>45709</v>
      </c>
      <c r="C2706" s="8" t="s">
        <v>13</v>
      </c>
      <c r="D2706" s="8" t="s">
        <v>15</v>
      </c>
      <c r="E2706" s="8" t="s">
        <v>15</v>
      </c>
      <c r="F2706" s="9">
        <f t="shared" si="92"/>
        <v>-2700000</v>
      </c>
      <c r="G2706" s="9">
        <v>-27</v>
      </c>
      <c r="H2706" s="10">
        <v>-2907711</v>
      </c>
      <c r="I2706" s="11">
        <v>16512754064.607769</v>
      </c>
      <c r="J2706" s="11">
        <v>166602</v>
      </c>
      <c r="K2706" s="11">
        <v>99114.981000274725</v>
      </c>
      <c r="L2706" s="12">
        <v>231606.51299258228</v>
      </c>
      <c r="M2706" s="11">
        <v>2308</v>
      </c>
      <c r="N2706" s="13"/>
      <c r="O2706" t="str">
        <f t="shared" si="93"/>
        <v/>
      </c>
    </row>
    <row r="2707" spans="1:15" hidden="1">
      <c r="A2707" s="41">
        <v>2.2025000000000001</v>
      </c>
      <c r="B2707" s="14">
        <v>45709</v>
      </c>
      <c r="C2707" s="8" t="s">
        <v>13</v>
      </c>
      <c r="D2707" s="8" t="s">
        <v>15</v>
      </c>
      <c r="E2707" s="8" t="s">
        <v>15</v>
      </c>
      <c r="F2707" s="9">
        <f t="shared" si="92"/>
        <v>-60700000</v>
      </c>
      <c r="G2707" s="9">
        <v>-607</v>
      </c>
      <c r="H2707" s="10">
        <v>-65369651</v>
      </c>
      <c r="I2707" s="11">
        <v>16452591271.140602</v>
      </c>
      <c r="J2707" s="11">
        <v>165995</v>
      </c>
      <c r="K2707" s="11">
        <v>99114.981000274725</v>
      </c>
      <c r="L2707" s="12">
        <v>5206857.5328332409</v>
      </c>
      <c r="M2707" s="11">
        <v>2309</v>
      </c>
      <c r="N2707" s="13"/>
      <c r="O2707" t="str">
        <f t="shared" si="93"/>
        <v/>
      </c>
    </row>
    <row r="2708" spans="1:15" hidden="1">
      <c r="A2708" s="41">
        <v>2.2025000000000001</v>
      </c>
      <c r="B2708" s="14">
        <v>45709</v>
      </c>
      <c r="C2708" s="8" t="s">
        <v>13</v>
      </c>
      <c r="D2708" s="8" t="s">
        <v>15</v>
      </c>
      <c r="E2708" s="8" t="s">
        <v>15</v>
      </c>
      <c r="F2708" s="9">
        <f t="shared" si="92"/>
        <v>-1400000</v>
      </c>
      <c r="G2708" s="9">
        <v>-14</v>
      </c>
      <c r="H2708" s="10">
        <v>-1507702</v>
      </c>
      <c r="I2708" s="11">
        <v>16451203661.406599</v>
      </c>
      <c r="J2708" s="11">
        <v>165981</v>
      </c>
      <c r="K2708" s="11">
        <v>99114.981000274725</v>
      </c>
      <c r="L2708" s="12">
        <v>120092.26599615393</v>
      </c>
      <c r="M2708" s="11">
        <v>2310</v>
      </c>
      <c r="N2708" s="13"/>
      <c r="O2708" t="str">
        <f t="shared" si="93"/>
        <v/>
      </c>
    </row>
    <row r="2709" spans="1:15" hidden="1">
      <c r="A2709" s="41">
        <v>2.2025000000000001</v>
      </c>
      <c r="B2709" s="14">
        <v>45709</v>
      </c>
      <c r="C2709" s="8" t="s">
        <v>13</v>
      </c>
      <c r="D2709" s="8" t="s">
        <v>14</v>
      </c>
      <c r="E2709" s="8" t="s">
        <v>14</v>
      </c>
      <c r="F2709" s="9">
        <f t="shared" si="92"/>
        <v>-59900000</v>
      </c>
      <c r="G2709" s="9">
        <v>-599</v>
      </c>
      <c r="H2709" s="10">
        <v>-63219658</v>
      </c>
      <c r="I2709" s="11">
        <v>17388697827.893383</v>
      </c>
      <c r="J2709" s="11">
        <v>173944</v>
      </c>
      <c r="K2709" s="11">
        <v>99967.218345521484</v>
      </c>
      <c r="L2709" s="12">
        <v>3339294.211032629</v>
      </c>
      <c r="M2709" s="11">
        <v>384</v>
      </c>
      <c r="N2709" s="13"/>
      <c r="O2709" t="str">
        <f t="shared" si="93"/>
        <v/>
      </c>
    </row>
    <row r="2710" spans="1:15" hidden="1">
      <c r="A2710" s="41">
        <v>2.2025000000000001</v>
      </c>
      <c r="B2710" s="14">
        <v>45709</v>
      </c>
      <c r="C2710" s="8" t="s">
        <v>13</v>
      </c>
      <c r="D2710" s="8" t="s">
        <v>15</v>
      </c>
      <c r="E2710" s="8" t="s">
        <v>15</v>
      </c>
      <c r="F2710" s="9">
        <f t="shared" si="92"/>
        <v>-46500000</v>
      </c>
      <c r="G2710" s="9">
        <v>-465</v>
      </c>
      <c r="H2710" s="10">
        <v>-50077245</v>
      </c>
      <c r="I2710" s="11">
        <v>16405115195.241472</v>
      </c>
      <c r="J2710" s="11">
        <v>165516</v>
      </c>
      <c r="K2710" s="11">
        <v>99114.981000274725</v>
      </c>
      <c r="L2710" s="12">
        <v>3988778.8348722532</v>
      </c>
      <c r="M2710" s="11">
        <v>2311</v>
      </c>
      <c r="N2710" s="13"/>
      <c r="O2710" t="str">
        <f t="shared" si="93"/>
        <v/>
      </c>
    </row>
    <row r="2711" spans="1:15" hidden="1">
      <c r="A2711" s="41">
        <v>2.2025000000000001</v>
      </c>
      <c r="B2711" s="14">
        <v>45709</v>
      </c>
      <c r="C2711" s="8" t="s">
        <v>13</v>
      </c>
      <c r="D2711" s="8" t="s">
        <v>14</v>
      </c>
      <c r="E2711" s="8" t="s">
        <v>14</v>
      </c>
      <c r="F2711" s="9">
        <f t="shared" si="92"/>
        <v>-13200000</v>
      </c>
      <c r="G2711" s="9">
        <v>-132</v>
      </c>
      <c r="H2711" s="10">
        <v>-13931544</v>
      </c>
      <c r="I2711" s="11">
        <v>17375502155.071774</v>
      </c>
      <c r="J2711" s="11">
        <v>173812</v>
      </c>
      <c r="K2711" s="11">
        <v>99967.218345521484</v>
      </c>
      <c r="L2711" s="12">
        <v>735871.17839116417</v>
      </c>
      <c r="M2711" s="11">
        <v>385</v>
      </c>
      <c r="N2711" s="13"/>
      <c r="O2711" t="str">
        <f t="shared" si="93"/>
        <v/>
      </c>
    </row>
    <row r="2712" spans="1:15" hidden="1">
      <c r="A2712" s="41">
        <v>2.2025000000000001</v>
      </c>
      <c r="B2712" s="14">
        <v>45709</v>
      </c>
      <c r="C2712" s="8" t="s">
        <v>13</v>
      </c>
      <c r="D2712" s="8" t="s">
        <v>15</v>
      </c>
      <c r="E2712" s="8" t="s">
        <v>15</v>
      </c>
      <c r="F2712" s="9">
        <f t="shared" si="92"/>
        <v>-9200000</v>
      </c>
      <c r="G2712" s="9">
        <v>-92</v>
      </c>
      <c r="H2712" s="10">
        <v>-9907756</v>
      </c>
      <c r="I2712" s="11">
        <v>16395996616.989447</v>
      </c>
      <c r="J2712" s="11">
        <v>165424</v>
      </c>
      <c r="K2712" s="11">
        <v>99114.981000274725</v>
      </c>
      <c r="L2712" s="12">
        <v>789177.74797472544</v>
      </c>
      <c r="M2712" s="11">
        <v>2312</v>
      </c>
      <c r="N2712" s="13"/>
      <c r="O2712" t="str">
        <f t="shared" si="93"/>
        <v/>
      </c>
    </row>
    <row r="2713" spans="1:15" hidden="1">
      <c r="A2713" s="41">
        <v>2.2025000000000001</v>
      </c>
      <c r="B2713" s="14">
        <v>45709</v>
      </c>
      <c r="C2713" s="8" t="s">
        <v>13</v>
      </c>
      <c r="D2713" s="8" t="s">
        <v>15</v>
      </c>
      <c r="E2713" s="8" t="s">
        <v>15</v>
      </c>
      <c r="F2713" s="9">
        <f t="shared" si="92"/>
        <v>900000</v>
      </c>
      <c r="G2713" s="9">
        <v>9</v>
      </c>
      <c r="H2713" s="10">
        <v>967581</v>
      </c>
      <c r="I2713" s="11">
        <v>16396964197.989447</v>
      </c>
      <c r="J2713" s="11">
        <v>165433</v>
      </c>
      <c r="K2713" s="11">
        <v>99115.437657477334</v>
      </c>
      <c r="L2713" s="12">
        <v>0</v>
      </c>
      <c r="M2713" s="11">
        <v>2313</v>
      </c>
      <c r="N2713" s="13"/>
      <c r="O2713" t="str">
        <f t="shared" si="93"/>
        <v/>
      </c>
    </row>
    <row r="2714" spans="1:15" hidden="1">
      <c r="A2714" s="41">
        <v>2.2025000000000001</v>
      </c>
      <c r="B2714" s="14">
        <v>45709</v>
      </c>
      <c r="C2714" s="8" t="s">
        <v>13</v>
      </c>
      <c r="D2714" s="8" t="s">
        <v>15</v>
      </c>
      <c r="E2714" s="8" t="s">
        <v>15</v>
      </c>
      <c r="F2714" s="9">
        <f t="shared" si="92"/>
        <v>92800000</v>
      </c>
      <c r="G2714" s="9">
        <v>928</v>
      </c>
      <c r="H2714" s="10">
        <v>99877856</v>
      </c>
      <c r="I2714" s="11">
        <v>16496842053.989447</v>
      </c>
      <c r="J2714" s="11">
        <v>166361</v>
      </c>
      <c r="K2714" s="11">
        <v>99162.917113923613</v>
      </c>
      <c r="L2714" s="12">
        <v>0</v>
      </c>
      <c r="M2714" s="11">
        <v>2314</v>
      </c>
      <c r="N2714" s="13"/>
      <c r="O2714" t="str">
        <f t="shared" si="93"/>
        <v/>
      </c>
    </row>
    <row r="2715" spans="1:15" hidden="1">
      <c r="A2715" s="41">
        <v>2.2025000000000001</v>
      </c>
      <c r="B2715" s="14">
        <v>45709</v>
      </c>
      <c r="C2715" s="8" t="s">
        <v>13</v>
      </c>
      <c r="D2715" s="8" t="s">
        <v>15</v>
      </c>
      <c r="E2715" s="8" t="s">
        <v>15</v>
      </c>
      <c r="F2715" s="9">
        <f t="shared" si="92"/>
        <v>-8300000</v>
      </c>
      <c r="G2715" s="9">
        <v>-83</v>
      </c>
      <c r="H2715" s="10">
        <v>-8938519</v>
      </c>
      <c r="I2715" s="11">
        <v>16488611531.868992</v>
      </c>
      <c r="J2715" s="11">
        <v>166278</v>
      </c>
      <c r="K2715" s="11">
        <v>99162.917113923613</v>
      </c>
      <c r="L2715" s="12">
        <v>707996.87954434007</v>
      </c>
      <c r="M2715" s="11">
        <v>2315</v>
      </c>
      <c r="N2715" s="13"/>
      <c r="O2715" t="str">
        <f t="shared" si="93"/>
        <v/>
      </c>
    </row>
    <row r="2716" spans="1:15" hidden="1">
      <c r="A2716" s="41">
        <v>2.2025000000000001</v>
      </c>
      <c r="B2716" s="14">
        <v>45709</v>
      </c>
      <c r="C2716" s="8" t="s">
        <v>13</v>
      </c>
      <c r="D2716" s="8" t="s">
        <v>15</v>
      </c>
      <c r="E2716" s="8" t="s">
        <v>15</v>
      </c>
      <c r="F2716" s="9">
        <f t="shared" si="92"/>
        <v>-900000</v>
      </c>
      <c r="G2716" s="9">
        <v>-9</v>
      </c>
      <c r="H2716" s="10">
        <v>-969237</v>
      </c>
      <c r="I2716" s="11">
        <v>16487719065.614967</v>
      </c>
      <c r="J2716" s="11">
        <v>166269</v>
      </c>
      <c r="K2716" s="11">
        <v>99162.917113923613</v>
      </c>
      <c r="L2716" s="12">
        <v>76770.74597468751</v>
      </c>
      <c r="M2716" s="11">
        <v>2316</v>
      </c>
      <c r="N2716" s="13"/>
      <c r="O2716" t="str">
        <f t="shared" si="93"/>
        <v/>
      </c>
    </row>
    <row r="2717" spans="1:15" hidden="1">
      <c r="A2717" s="41">
        <v>2.2025000000000001</v>
      </c>
      <c r="B2717" s="14">
        <v>45709</v>
      </c>
      <c r="C2717" s="8" t="s">
        <v>13</v>
      </c>
      <c r="D2717" s="8" t="s">
        <v>15</v>
      </c>
      <c r="E2717" s="8" t="s">
        <v>15</v>
      </c>
      <c r="F2717" s="9">
        <f t="shared" si="92"/>
        <v>-1000000</v>
      </c>
      <c r="G2717" s="9">
        <v>-10</v>
      </c>
      <c r="H2717" s="10">
        <v>-1076930</v>
      </c>
      <c r="I2717" s="11">
        <v>16486727436.443829</v>
      </c>
      <c r="J2717" s="11">
        <v>166259</v>
      </c>
      <c r="K2717" s="11">
        <v>99162.917113923613</v>
      </c>
      <c r="L2717" s="12">
        <v>85300.828860763926</v>
      </c>
      <c r="M2717" s="11">
        <v>2317</v>
      </c>
      <c r="N2717" s="13"/>
      <c r="O2717" t="str">
        <f t="shared" si="93"/>
        <v/>
      </c>
    </row>
    <row r="2718" spans="1:15" hidden="1">
      <c r="A2718" s="41">
        <v>2.2025000000000001</v>
      </c>
      <c r="B2718" s="14">
        <v>45709</v>
      </c>
      <c r="C2718" s="8" t="s">
        <v>13</v>
      </c>
      <c r="D2718" s="8" t="s">
        <v>15</v>
      </c>
      <c r="E2718" s="8" t="s">
        <v>15</v>
      </c>
      <c r="F2718" s="9">
        <f t="shared" si="92"/>
        <v>-5000000</v>
      </c>
      <c r="G2718" s="9">
        <v>-50</v>
      </c>
      <c r="H2718" s="10">
        <v>-5384650</v>
      </c>
      <c r="I2718" s="11">
        <v>16481769290.588133</v>
      </c>
      <c r="J2718" s="11">
        <v>166209</v>
      </c>
      <c r="K2718" s="11">
        <v>99162.917113923613</v>
      </c>
      <c r="L2718" s="12">
        <v>426504.14430381916</v>
      </c>
      <c r="M2718" s="11">
        <v>2318</v>
      </c>
      <c r="N2718" s="13"/>
      <c r="O2718" t="str">
        <f t="shared" si="93"/>
        <v/>
      </c>
    </row>
    <row r="2719" spans="1:15" hidden="1">
      <c r="A2719" s="41">
        <v>2.2025000000000001</v>
      </c>
      <c r="B2719" s="14">
        <v>45709</v>
      </c>
      <c r="C2719" s="8" t="s">
        <v>13</v>
      </c>
      <c r="D2719" s="8" t="s">
        <v>15</v>
      </c>
      <c r="E2719" s="8" t="s">
        <v>15</v>
      </c>
      <c r="F2719" s="9">
        <f t="shared" si="92"/>
        <v>-1000000</v>
      </c>
      <c r="G2719" s="9">
        <v>-10</v>
      </c>
      <c r="H2719" s="10">
        <v>-1076930</v>
      </c>
      <c r="I2719" s="11">
        <v>16480777661.416994</v>
      </c>
      <c r="J2719" s="11">
        <v>166199</v>
      </c>
      <c r="K2719" s="11">
        <v>99162.917113923613</v>
      </c>
      <c r="L2719" s="12">
        <v>85300.828860763926</v>
      </c>
      <c r="M2719" s="11">
        <v>2319</v>
      </c>
      <c r="N2719" s="13"/>
      <c r="O2719" t="str">
        <f t="shared" si="93"/>
        <v/>
      </c>
    </row>
    <row r="2720" spans="1:15" hidden="1">
      <c r="A2720" s="41">
        <v>2.2025000000000001</v>
      </c>
      <c r="B2720" s="14">
        <v>45709</v>
      </c>
      <c r="C2720" s="8" t="s">
        <v>13</v>
      </c>
      <c r="D2720" s="8" t="s">
        <v>15</v>
      </c>
      <c r="E2720" s="8" t="s">
        <v>15</v>
      </c>
      <c r="F2720" s="9">
        <f t="shared" si="92"/>
        <v>-900000</v>
      </c>
      <c r="G2720" s="9">
        <v>-9</v>
      </c>
      <c r="H2720" s="10">
        <v>-969237</v>
      </c>
      <c r="I2720" s="11">
        <v>16479885195.16297</v>
      </c>
      <c r="J2720" s="11">
        <v>166190</v>
      </c>
      <c r="K2720" s="11">
        <v>99162.917113923613</v>
      </c>
      <c r="L2720" s="12">
        <v>76770.74597468751</v>
      </c>
      <c r="M2720" s="11">
        <v>2320</v>
      </c>
      <c r="N2720" s="13"/>
      <c r="O2720" t="str">
        <f t="shared" si="93"/>
        <v/>
      </c>
    </row>
    <row r="2721" spans="1:15" hidden="1">
      <c r="A2721" s="41">
        <v>2.2025000000000001</v>
      </c>
      <c r="B2721" s="14">
        <v>45709</v>
      </c>
      <c r="C2721" s="8" t="s">
        <v>13</v>
      </c>
      <c r="D2721" s="8" t="s">
        <v>15</v>
      </c>
      <c r="E2721" s="8" t="s">
        <v>15</v>
      </c>
      <c r="F2721" s="9">
        <f t="shared" si="92"/>
        <v>-9200000</v>
      </c>
      <c r="G2721" s="9">
        <v>-92</v>
      </c>
      <c r="H2721" s="10">
        <v>-9907756</v>
      </c>
      <c r="I2721" s="11">
        <v>16470762206.788488</v>
      </c>
      <c r="J2721" s="11">
        <v>166098</v>
      </c>
      <c r="K2721" s="11">
        <v>99162.917113923613</v>
      </c>
      <c r="L2721" s="12">
        <v>784767.62551902793</v>
      </c>
      <c r="M2721" s="11">
        <v>2321</v>
      </c>
      <c r="N2721" s="13"/>
      <c r="O2721" t="str">
        <f t="shared" si="93"/>
        <v/>
      </c>
    </row>
    <row r="2722" spans="1:15" hidden="1">
      <c r="A2722" s="41">
        <v>2.2025000000000001</v>
      </c>
      <c r="B2722" s="14">
        <v>45709</v>
      </c>
      <c r="C2722" s="8" t="s">
        <v>13</v>
      </c>
      <c r="D2722" s="8" t="s">
        <v>15</v>
      </c>
      <c r="E2722" s="8" t="s">
        <v>15</v>
      </c>
      <c r="F2722" s="9">
        <f t="shared" si="92"/>
        <v>-46400000</v>
      </c>
      <c r="G2722" s="9">
        <v>-464</v>
      </c>
      <c r="H2722" s="10">
        <v>-49969552</v>
      </c>
      <c r="I2722" s="11">
        <v>16424750613.247627</v>
      </c>
      <c r="J2722" s="11">
        <v>165634</v>
      </c>
      <c r="K2722" s="11">
        <v>99162.917113923613</v>
      </c>
      <c r="L2722" s="12">
        <v>3957958.4591394439</v>
      </c>
      <c r="M2722" s="11">
        <v>2322</v>
      </c>
      <c r="N2722" s="13"/>
      <c r="O2722" t="str">
        <f t="shared" si="93"/>
        <v/>
      </c>
    </row>
    <row r="2723" spans="1:15" hidden="1">
      <c r="A2723" s="41">
        <v>2.2025000000000001</v>
      </c>
      <c r="B2723" s="14">
        <v>45709</v>
      </c>
      <c r="C2723" s="8" t="s">
        <v>13</v>
      </c>
      <c r="D2723" s="8" t="s">
        <v>15</v>
      </c>
      <c r="E2723" s="8" t="s">
        <v>15</v>
      </c>
      <c r="F2723" s="9">
        <f t="shared" si="92"/>
        <v>-1800000</v>
      </c>
      <c r="G2723" s="9">
        <v>-18</v>
      </c>
      <c r="H2723" s="10">
        <v>-1938474</v>
      </c>
      <c r="I2723" s="11">
        <v>16422965680.739576</v>
      </c>
      <c r="J2723" s="11">
        <v>165616</v>
      </c>
      <c r="K2723" s="11">
        <v>99162.917113923613</v>
      </c>
      <c r="L2723" s="12">
        <v>153541.49194937502</v>
      </c>
      <c r="M2723" s="11">
        <v>2323</v>
      </c>
      <c r="N2723" s="13"/>
      <c r="O2723" t="str">
        <f t="shared" si="93"/>
        <v/>
      </c>
    </row>
    <row r="2724" spans="1:15" hidden="1">
      <c r="A2724" s="41">
        <v>2.2025000000000001</v>
      </c>
      <c r="B2724" s="14">
        <v>45709</v>
      </c>
      <c r="C2724" s="8" t="s">
        <v>13</v>
      </c>
      <c r="D2724" s="8" t="s">
        <v>15</v>
      </c>
      <c r="E2724" s="8" t="s">
        <v>15</v>
      </c>
      <c r="F2724" s="9">
        <f t="shared" si="92"/>
        <v>-1200000</v>
      </c>
      <c r="G2724" s="9">
        <v>-12</v>
      </c>
      <c r="H2724" s="10">
        <v>-1292316</v>
      </c>
      <c r="I2724" s="11">
        <v>16421775725.734209</v>
      </c>
      <c r="J2724" s="11">
        <v>165604</v>
      </c>
      <c r="K2724" s="11">
        <v>99162.917113923613</v>
      </c>
      <c r="L2724" s="12">
        <v>102360.99463291653</v>
      </c>
      <c r="M2724" s="11">
        <v>2324</v>
      </c>
      <c r="N2724" s="13"/>
      <c r="O2724" t="str">
        <f t="shared" si="93"/>
        <v/>
      </c>
    </row>
    <row r="2725" spans="1:15" hidden="1">
      <c r="A2725" s="41">
        <v>2.2025000000000001</v>
      </c>
      <c r="B2725" s="14">
        <v>45709</v>
      </c>
      <c r="C2725" s="8" t="s">
        <v>13</v>
      </c>
      <c r="D2725" s="8" t="s">
        <v>15</v>
      </c>
      <c r="E2725" s="8" t="s">
        <v>15</v>
      </c>
      <c r="F2725" s="9">
        <f t="shared" si="92"/>
        <v>-1100000</v>
      </c>
      <c r="G2725" s="9">
        <v>-11</v>
      </c>
      <c r="H2725" s="10">
        <v>-1184623</v>
      </c>
      <c r="I2725" s="11">
        <v>16420684933.645956</v>
      </c>
      <c r="J2725" s="11">
        <v>165593</v>
      </c>
      <c r="K2725" s="11">
        <v>99162.917113923613</v>
      </c>
      <c r="L2725" s="12">
        <v>93830.911746840226</v>
      </c>
      <c r="M2725" s="11">
        <v>2325</v>
      </c>
      <c r="N2725" s="13"/>
      <c r="O2725" t="str">
        <f t="shared" si="93"/>
        <v/>
      </c>
    </row>
    <row r="2726" spans="1:15" hidden="1">
      <c r="A2726" s="41">
        <v>2.2025000000000001</v>
      </c>
      <c r="B2726" s="14">
        <v>45709</v>
      </c>
      <c r="C2726" s="8" t="s">
        <v>13</v>
      </c>
      <c r="D2726" s="8" t="s">
        <v>15</v>
      </c>
      <c r="E2726" s="8" t="s">
        <v>15</v>
      </c>
      <c r="F2726" s="9">
        <f t="shared" si="92"/>
        <v>-306200000</v>
      </c>
      <c r="G2726" s="9">
        <v>-3062</v>
      </c>
      <c r="H2726" s="10">
        <v>-329755966</v>
      </c>
      <c r="I2726" s="11">
        <v>16117048081.443123</v>
      </c>
      <c r="J2726" s="11">
        <v>162531</v>
      </c>
      <c r="K2726" s="11">
        <v>99162.917113923613</v>
      </c>
      <c r="L2726" s="12">
        <v>26119113.797165871</v>
      </c>
      <c r="M2726" s="11">
        <v>2326</v>
      </c>
      <c r="N2726" s="13"/>
      <c r="O2726" t="str">
        <f t="shared" si="93"/>
        <v/>
      </c>
    </row>
    <row r="2727" spans="1:15" hidden="1">
      <c r="A2727" s="41">
        <v>2.2025000000000001</v>
      </c>
      <c r="B2727" s="14">
        <v>45709</v>
      </c>
      <c r="C2727" s="8" t="s">
        <v>13</v>
      </c>
      <c r="D2727" s="8" t="s">
        <v>15</v>
      </c>
      <c r="E2727" s="8" t="s">
        <v>15</v>
      </c>
      <c r="F2727" s="9">
        <f t="shared" si="92"/>
        <v>-46400000</v>
      </c>
      <c r="G2727" s="9">
        <v>-464</v>
      </c>
      <c r="H2727" s="10">
        <v>-49969552</v>
      </c>
      <c r="I2727" s="11">
        <v>16071036487.902262</v>
      </c>
      <c r="J2727" s="11">
        <v>162067</v>
      </c>
      <c r="K2727" s="11">
        <v>99162.917113923613</v>
      </c>
      <c r="L2727" s="12">
        <v>3957958.4591394439</v>
      </c>
      <c r="M2727" s="11">
        <v>2327</v>
      </c>
      <c r="N2727" s="13"/>
      <c r="O2727" t="str">
        <f t="shared" si="93"/>
        <v/>
      </c>
    </row>
    <row r="2728" spans="1:15" hidden="1">
      <c r="A2728" s="41">
        <v>2.2025000000000001</v>
      </c>
      <c r="B2728" s="14">
        <v>45709</v>
      </c>
      <c r="C2728" s="8" t="s">
        <v>13</v>
      </c>
      <c r="D2728" s="8" t="s">
        <v>15</v>
      </c>
      <c r="E2728" s="8" t="s">
        <v>15</v>
      </c>
      <c r="F2728" s="9">
        <f t="shared" si="92"/>
        <v>-27800000</v>
      </c>
      <c r="G2728" s="9">
        <v>-278</v>
      </c>
      <c r="H2728" s="10">
        <v>-29938654</v>
      </c>
      <c r="I2728" s="11">
        <v>16043469196.944592</v>
      </c>
      <c r="J2728" s="11">
        <v>161789</v>
      </c>
      <c r="K2728" s="11">
        <v>99162.917113923613</v>
      </c>
      <c r="L2728" s="12">
        <v>2371363.0423292369</v>
      </c>
      <c r="M2728" s="11">
        <v>2328</v>
      </c>
      <c r="N2728" s="13"/>
      <c r="O2728" t="str">
        <f t="shared" si="93"/>
        <v/>
      </c>
    </row>
    <row r="2729" spans="1:15" hidden="1">
      <c r="A2729" s="41">
        <v>2.2025000000000001</v>
      </c>
      <c r="B2729" s="14">
        <v>45709</v>
      </c>
      <c r="C2729" s="8" t="s">
        <v>13</v>
      </c>
      <c r="D2729" s="8" t="s">
        <v>15</v>
      </c>
      <c r="E2729" s="8" t="s">
        <v>15</v>
      </c>
      <c r="F2729" s="9">
        <f t="shared" si="92"/>
        <v>-900000</v>
      </c>
      <c r="G2729" s="9">
        <v>-9</v>
      </c>
      <c r="H2729" s="10">
        <v>-969237</v>
      </c>
      <c r="I2729" s="11">
        <v>16042576730.690567</v>
      </c>
      <c r="J2729" s="11">
        <v>161780</v>
      </c>
      <c r="K2729" s="11">
        <v>99162.917113923613</v>
      </c>
      <c r="L2729" s="12">
        <v>76770.74597468751</v>
      </c>
      <c r="M2729" s="11">
        <v>2329</v>
      </c>
      <c r="N2729" s="13"/>
      <c r="O2729" t="str">
        <f t="shared" si="93"/>
        <v/>
      </c>
    </row>
    <row r="2730" spans="1:15" hidden="1">
      <c r="A2730" s="41">
        <v>2.2025000000000001</v>
      </c>
      <c r="B2730" s="14">
        <v>45709</v>
      </c>
      <c r="C2730" s="8" t="s">
        <v>13</v>
      </c>
      <c r="D2730" s="8" t="s">
        <v>15</v>
      </c>
      <c r="E2730" s="8" t="s">
        <v>15</v>
      </c>
      <c r="F2730" s="9">
        <f t="shared" si="92"/>
        <v>-92800000</v>
      </c>
      <c r="G2730" s="9">
        <v>-928</v>
      </c>
      <c r="H2730" s="10">
        <v>-99939104</v>
      </c>
      <c r="I2730" s="11">
        <v>15950553543.608847</v>
      </c>
      <c r="J2730" s="11">
        <v>160852</v>
      </c>
      <c r="K2730" s="11">
        <v>99162.917113923613</v>
      </c>
      <c r="L2730" s="12">
        <v>7915916.9182788879</v>
      </c>
      <c r="M2730" s="11">
        <v>2330</v>
      </c>
      <c r="N2730" s="13"/>
      <c r="O2730" t="str">
        <f t="shared" si="93"/>
        <v/>
      </c>
    </row>
    <row r="2731" spans="1:15" hidden="1">
      <c r="A2731" s="41">
        <v>2.2025000000000001</v>
      </c>
      <c r="B2731" s="14">
        <v>45709</v>
      </c>
      <c r="C2731" s="8" t="s">
        <v>13</v>
      </c>
      <c r="D2731" s="8" t="s">
        <v>14</v>
      </c>
      <c r="E2731" s="8" t="s">
        <v>14</v>
      </c>
      <c r="F2731" s="9">
        <f t="shared" si="92"/>
        <v>-4700000</v>
      </c>
      <c r="G2731" s="9">
        <v>-47</v>
      </c>
      <c r="H2731" s="10">
        <v>-4960474</v>
      </c>
      <c r="I2731" s="11">
        <v>17370803695.809532</v>
      </c>
      <c r="J2731" s="11">
        <v>173765</v>
      </c>
      <c r="K2731" s="11">
        <v>99967.218345521484</v>
      </c>
      <c r="L2731" s="12">
        <v>262014.73776048981</v>
      </c>
      <c r="M2731" s="11">
        <v>386</v>
      </c>
      <c r="N2731" s="13"/>
      <c r="O2731" t="str">
        <f t="shared" si="93"/>
        <v/>
      </c>
    </row>
    <row r="2732" spans="1:15" hidden="1">
      <c r="A2732" s="41">
        <v>2.2025000000000001</v>
      </c>
      <c r="B2732" s="14">
        <v>45709</v>
      </c>
      <c r="C2732" s="8" t="s">
        <v>13</v>
      </c>
      <c r="D2732" s="8" t="s">
        <v>15</v>
      </c>
      <c r="E2732" s="8" t="s">
        <v>15</v>
      </c>
      <c r="F2732" s="9">
        <f t="shared" si="92"/>
        <v>-16900000</v>
      </c>
      <c r="G2732" s="9">
        <v>-169</v>
      </c>
      <c r="H2732" s="10">
        <v>-18200117</v>
      </c>
      <c r="I2732" s="11">
        <v>15933795010.616594</v>
      </c>
      <c r="J2732" s="11">
        <v>160683</v>
      </c>
      <c r="K2732" s="11">
        <v>99162.917113923613</v>
      </c>
      <c r="L2732" s="12">
        <v>1441584.0077469088</v>
      </c>
      <c r="M2732" s="11">
        <v>2331</v>
      </c>
      <c r="N2732" s="13"/>
      <c r="O2732" t="str">
        <f t="shared" si="93"/>
        <v/>
      </c>
    </row>
    <row r="2733" spans="1:15" hidden="1">
      <c r="A2733" s="41">
        <v>2.2025000000000001</v>
      </c>
      <c r="B2733" s="14">
        <v>45709</v>
      </c>
      <c r="C2733" s="8" t="s">
        <v>13</v>
      </c>
      <c r="D2733" s="8" t="s">
        <v>15</v>
      </c>
      <c r="E2733" s="8" t="s">
        <v>15</v>
      </c>
      <c r="F2733" s="9">
        <f t="shared" si="92"/>
        <v>-1400000</v>
      </c>
      <c r="G2733" s="9">
        <v>-14</v>
      </c>
      <c r="H2733" s="10">
        <v>-1507702</v>
      </c>
      <c r="I2733" s="11">
        <v>15932406729.776999</v>
      </c>
      <c r="J2733" s="11">
        <v>160669</v>
      </c>
      <c r="K2733" s="11">
        <v>99162.917113923613</v>
      </c>
      <c r="L2733" s="12">
        <v>119421.16040506936</v>
      </c>
      <c r="M2733" s="11">
        <v>2332</v>
      </c>
      <c r="N2733" s="13"/>
      <c r="O2733" t="str">
        <f t="shared" si="93"/>
        <v/>
      </c>
    </row>
    <row r="2734" spans="1:15" hidden="1">
      <c r="A2734" s="41">
        <v>2.2025000000000001</v>
      </c>
      <c r="B2734" s="14">
        <v>45709</v>
      </c>
      <c r="C2734" s="8" t="s">
        <v>13</v>
      </c>
      <c r="D2734" s="8" t="s">
        <v>15</v>
      </c>
      <c r="E2734" s="8" t="s">
        <v>15</v>
      </c>
      <c r="F2734" s="9">
        <f t="shared" si="92"/>
        <v>23200000</v>
      </c>
      <c r="G2734" s="9">
        <v>232</v>
      </c>
      <c r="H2734" s="10">
        <v>24923760</v>
      </c>
      <c r="I2734" s="11">
        <v>15957330489.776999</v>
      </c>
      <c r="J2734" s="11">
        <v>160901</v>
      </c>
      <c r="K2734" s="11">
        <v>99174.837258792671</v>
      </c>
      <c r="L2734" s="12">
        <v>0</v>
      </c>
      <c r="M2734" s="11">
        <v>2333</v>
      </c>
      <c r="N2734" s="13"/>
      <c r="O2734" t="str">
        <f t="shared" si="93"/>
        <v/>
      </c>
    </row>
    <row r="2735" spans="1:15" hidden="1">
      <c r="A2735" s="41">
        <v>2.2025000000000001</v>
      </c>
      <c r="B2735" s="14">
        <v>45709</v>
      </c>
      <c r="C2735" s="8" t="s">
        <v>13</v>
      </c>
      <c r="D2735" s="8" t="s">
        <v>15</v>
      </c>
      <c r="E2735" s="8" t="s">
        <v>15</v>
      </c>
      <c r="F2735" s="9">
        <f t="shared" si="92"/>
        <v>-1000000</v>
      </c>
      <c r="G2735" s="9">
        <v>-10</v>
      </c>
      <c r="H2735" s="10">
        <v>-1076930</v>
      </c>
      <c r="I2735" s="11">
        <v>15956338741.404411</v>
      </c>
      <c r="J2735" s="11">
        <v>160891</v>
      </c>
      <c r="K2735" s="11">
        <v>99174.837258792671</v>
      </c>
      <c r="L2735" s="12">
        <v>85181.627412073314</v>
      </c>
      <c r="M2735" s="11">
        <v>2334</v>
      </c>
      <c r="N2735" s="13"/>
      <c r="O2735" t="str">
        <f t="shared" si="93"/>
        <v/>
      </c>
    </row>
    <row r="2736" spans="1:15" hidden="1">
      <c r="A2736" s="41">
        <v>2.2025000000000001</v>
      </c>
      <c r="B2736" s="14">
        <v>45709</v>
      </c>
      <c r="C2736" s="8" t="s">
        <v>13</v>
      </c>
      <c r="D2736" s="8" t="s">
        <v>15</v>
      </c>
      <c r="E2736" s="8" t="s">
        <v>15</v>
      </c>
      <c r="F2736" s="9">
        <f t="shared" si="92"/>
        <v>-900000</v>
      </c>
      <c r="G2736" s="9">
        <v>-9</v>
      </c>
      <c r="H2736" s="10">
        <v>-969237</v>
      </c>
      <c r="I2736" s="11">
        <v>15955446167.869081</v>
      </c>
      <c r="J2736" s="11">
        <v>160882</v>
      </c>
      <c r="K2736" s="11">
        <v>99174.837258792671</v>
      </c>
      <c r="L2736" s="12">
        <v>76663.464670865913</v>
      </c>
      <c r="M2736" s="11">
        <v>2335</v>
      </c>
      <c r="N2736" s="13"/>
      <c r="O2736" t="str">
        <f t="shared" si="93"/>
        <v/>
      </c>
    </row>
    <row r="2737" spans="1:15" hidden="1">
      <c r="A2737" s="41">
        <v>2.2025000000000001</v>
      </c>
      <c r="B2737" s="14">
        <v>45709</v>
      </c>
      <c r="C2737" s="8" t="s">
        <v>13</v>
      </c>
      <c r="D2737" s="8" t="s">
        <v>15</v>
      </c>
      <c r="E2737" s="8" t="s">
        <v>15</v>
      </c>
      <c r="F2737" s="9">
        <f t="shared" si="92"/>
        <v>-4600000</v>
      </c>
      <c r="G2737" s="9">
        <v>-46</v>
      </c>
      <c r="H2737" s="10">
        <v>-4953878</v>
      </c>
      <c r="I2737" s="11">
        <v>15950884125.355177</v>
      </c>
      <c r="J2737" s="11">
        <v>160836</v>
      </c>
      <c r="K2737" s="11">
        <v>99174.837258792671</v>
      </c>
      <c r="L2737" s="12">
        <v>391835.48609553743</v>
      </c>
      <c r="M2737" s="11">
        <v>2336</v>
      </c>
      <c r="N2737" s="13"/>
      <c r="O2737" t="str">
        <f t="shared" si="93"/>
        <v/>
      </c>
    </row>
    <row r="2738" spans="1:15" hidden="1">
      <c r="A2738" s="41">
        <v>2.2025000000000001</v>
      </c>
      <c r="B2738" s="14">
        <v>45709</v>
      </c>
      <c r="C2738" s="8" t="s">
        <v>13</v>
      </c>
      <c r="D2738" s="8" t="s">
        <v>15</v>
      </c>
      <c r="E2738" s="8" t="s">
        <v>15</v>
      </c>
      <c r="F2738" s="9">
        <f t="shared" si="92"/>
        <v>-4900000</v>
      </c>
      <c r="G2738" s="9">
        <v>-49</v>
      </c>
      <c r="H2738" s="10">
        <v>-5276957</v>
      </c>
      <c r="I2738" s="11">
        <v>15946024558.329496</v>
      </c>
      <c r="J2738" s="11">
        <v>160787</v>
      </c>
      <c r="K2738" s="11">
        <v>99174.837258792671</v>
      </c>
      <c r="L2738" s="12">
        <v>417389.97431915905</v>
      </c>
      <c r="M2738" s="11">
        <v>2337</v>
      </c>
      <c r="N2738" s="13"/>
      <c r="O2738" t="str">
        <f t="shared" si="93"/>
        <v/>
      </c>
    </row>
    <row r="2739" spans="1:15" hidden="1">
      <c r="A2739" s="41">
        <v>2.2025000000000001</v>
      </c>
      <c r="B2739" s="14">
        <v>45709</v>
      </c>
      <c r="C2739" s="8" t="s">
        <v>13</v>
      </c>
      <c r="D2739" s="8" t="s">
        <v>15</v>
      </c>
      <c r="E2739" s="8" t="s">
        <v>15</v>
      </c>
      <c r="F2739" s="9">
        <f t="shared" si="92"/>
        <v>-2800000</v>
      </c>
      <c r="G2739" s="9">
        <v>-28</v>
      </c>
      <c r="H2739" s="10">
        <v>-3015404</v>
      </c>
      <c r="I2739" s="11">
        <v>15943247662.88625</v>
      </c>
      <c r="J2739" s="11">
        <v>160759</v>
      </c>
      <c r="K2739" s="11">
        <v>99174.837258792671</v>
      </c>
      <c r="L2739" s="12">
        <v>238508.55675380537</v>
      </c>
      <c r="M2739" s="11">
        <v>2338</v>
      </c>
      <c r="N2739" s="13"/>
      <c r="O2739" t="str">
        <f t="shared" si="93"/>
        <v/>
      </c>
    </row>
    <row r="2740" spans="1:15" hidden="1">
      <c r="A2740" s="41">
        <v>2.2025000000000001</v>
      </c>
      <c r="B2740" s="14">
        <v>45709</v>
      </c>
      <c r="C2740" s="8" t="s">
        <v>13</v>
      </c>
      <c r="D2740" s="8" t="s">
        <v>15</v>
      </c>
      <c r="E2740" s="8" t="s">
        <v>15</v>
      </c>
      <c r="F2740" s="9">
        <f t="shared" si="92"/>
        <v>-4700000</v>
      </c>
      <c r="G2740" s="9">
        <v>-47</v>
      </c>
      <c r="H2740" s="10">
        <v>-5061571</v>
      </c>
      <c r="I2740" s="11">
        <v>15938586445.535086</v>
      </c>
      <c r="J2740" s="11">
        <v>160712</v>
      </c>
      <c r="K2740" s="11">
        <v>99174.837258792671</v>
      </c>
      <c r="L2740" s="12">
        <v>400353.64883674402</v>
      </c>
      <c r="M2740" s="11">
        <v>2339</v>
      </c>
      <c r="N2740" s="13"/>
      <c r="O2740" t="str">
        <f t="shared" si="93"/>
        <v/>
      </c>
    </row>
    <row r="2741" spans="1:15" hidden="1">
      <c r="A2741" s="41">
        <v>2.2025000000000001</v>
      </c>
      <c r="B2741" s="14">
        <v>45709</v>
      </c>
      <c r="C2741" s="8" t="s">
        <v>13</v>
      </c>
      <c r="D2741" s="8" t="s">
        <v>15</v>
      </c>
      <c r="E2741" s="8" t="s">
        <v>15</v>
      </c>
      <c r="F2741" s="9">
        <f t="shared" si="92"/>
        <v>-1800000</v>
      </c>
      <c r="G2741" s="9">
        <v>-18</v>
      </c>
      <c r="H2741" s="10">
        <v>-1938474</v>
      </c>
      <c r="I2741" s="11">
        <v>15936801298.464428</v>
      </c>
      <c r="J2741" s="11">
        <v>160694</v>
      </c>
      <c r="K2741" s="11">
        <v>99174.837258792671</v>
      </c>
      <c r="L2741" s="12">
        <v>153326.92934173183</v>
      </c>
      <c r="M2741" s="11">
        <v>2340</v>
      </c>
      <c r="N2741" s="13"/>
      <c r="O2741" t="str">
        <f t="shared" si="93"/>
        <v/>
      </c>
    </row>
    <row r="2742" spans="1:15" hidden="1">
      <c r="A2742" s="41">
        <v>2.2025000000000001</v>
      </c>
      <c r="B2742" s="14">
        <v>45709</v>
      </c>
      <c r="C2742" s="8" t="s">
        <v>13</v>
      </c>
      <c r="D2742" s="8" t="s">
        <v>15</v>
      </c>
      <c r="E2742" s="8" t="s">
        <v>15</v>
      </c>
      <c r="F2742" s="9">
        <f t="shared" si="92"/>
        <v>-5900000</v>
      </c>
      <c r="G2742" s="9">
        <v>-59</v>
      </c>
      <c r="H2742" s="10">
        <v>-6353887</v>
      </c>
      <c r="I2742" s="11">
        <v>15930949983.066158</v>
      </c>
      <c r="J2742" s="11">
        <v>160635</v>
      </c>
      <c r="K2742" s="11">
        <v>99174.837258792671</v>
      </c>
      <c r="L2742" s="12">
        <v>502571.60173123237</v>
      </c>
      <c r="M2742" s="11">
        <v>2341</v>
      </c>
      <c r="N2742" s="13"/>
      <c r="O2742" t="str">
        <f t="shared" si="93"/>
        <v/>
      </c>
    </row>
    <row r="2743" spans="1:15" hidden="1">
      <c r="A2743" s="41">
        <v>2.2025000000000001</v>
      </c>
      <c r="B2743" s="14">
        <v>45709</v>
      </c>
      <c r="C2743" s="8" t="s">
        <v>13</v>
      </c>
      <c r="D2743" s="8" t="s">
        <v>14</v>
      </c>
      <c r="E2743" s="8" t="s">
        <v>14</v>
      </c>
      <c r="F2743" s="9">
        <f t="shared" si="92"/>
        <v>-1200000</v>
      </c>
      <c r="G2743" s="9">
        <v>-12</v>
      </c>
      <c r="H2743" s="10">
        <v>-1266504</v>
      </c>
      <c r="I2743" s="11">
        <v>17369604089.189384</v>
      </c>
      <c r="J2743" s="11">
        <v>173753</v>
      </c>
      <c r="K2743" s="11">
        <v>99967.218345521484</v>
      </c>
      <c r="L2743" s="12">
        <v>66897.379853742197</v>
      </c>
      <c r="M2743" s="11">
        <v>387</v>
      </c>
      <c r="N2743" s="13"/>
      <c r="O2743" t="str">
        <f t="shared" si="93"/>
        <v/>
      </c>
    </row>
    <row r="2744" spans="1:15" hidden="1">
      <c r="A2744" s="41">
        <v>2.2025000000000001</v>
      </c>
      <c r="B2744" s="14">
        <v>45709</v>
      </c>
      <c r="C2744" s="8" t="s">
        <v>13</v>
      </c>
      <c r="D2744" s="8" t="s">
        <v>14</v>
      </c>
      <c r="E2744" s="8" t="s">
        <v>14</v>
      </c>
      <c r="F2744" s="9">
        <f t="shared" si="92"/>
        <v>-1800000</v>
      </c>
      <c r="G2744" s="9">
        <v>-18</v>
      </c>
      <c r="H2744" s="10">
        <v>-1899756</v>
      </c>
      <c r="I2744" s="11">
        <v>17367804679.259167</v>
      </c>
      <c r="J2744" s="11">
        <v>173735</v>
      </c>
      <c r="K2744" s="11">
        <v>99967.218345521484</v>
      </c>
      <c r="L2744" s="12">
        <v>100346.0697806133</v>
      </c>
      <c r="M2744" s="11">
        <v>388</v>
      </c>
      <c r="N2744" s="13"/>
      <c r="O2744" t="str">
        <f t="shared" si="93"/>
        <v/>
      </c>
    </row>
    <row r="2745" spans="1:15" hidden="1">
      <c r="A2745" s="41">
        <v>2.2025000000000001</v>
      </c>
      <c r="B2745" s="14">
        <v>45709</v>
      </c>
      <c r="C2745" s="8" t="s">
        <v>13</v>
      </c>
      <c r="D2745" s="8" t="s">
        <v>15</v>
      </c>
      <c r="E2745" s="8" t="s">
        <v>15</v>
      </c>
      <c r="F2745" s="9">
        <f t="shared" si="92"/>
        <v>-324800000</v>
      </c>
      <c r="G2745" s="9">
        <v>-3248</v>
      </c>
      <c r="H2745" s="10">
        <v>-349786864</v>
      </c>
      <c r="I2745" s="11">
        <v>15608830111.649599</v>
      </c>
      <c r="J2745" s="11">
        <v>157387</v>
      </c>
      <c r="K2745" s="11">
        <v>99174.837258792671</v>
      </c>
      <c r="L2745" s="12">
        <v>27666992.583441377</v>
      </c>
      <c r="M2745" s="11">
        <v>2342</v>
      </c>
      <c r="N2745" s="13"/>
      <c r="O2745" t="str">
        <f t="shared" si="93"/>
        <v/>
      </c>
    </row>
    <row r="2746" spans="1:15" hidden="1">
      <c r="A2746" s="41">
        <v>2.2025000000000001</v>
      </c>
      <c r="B2746" s="14">
        <v>45709</v>
      </c>
      <c r="C2746" s="8" t="s">
        <v>13</v>
      </c>
      <c r="D2746" s="8" t="s">
        <v>15</v>
      </c>
      <c r="E2746" s="8" t="s">
        <v>15</v>
      </c>
      <c r="F2746" s="9">
        <f t="shared" si="92"/>
        <v>-10900000</v>
      </c>
      <c r="G2746" s="9">
        <v>-109</v>
      </c>
      <c r="H2746" s="10">
        <v>-11738537</v>
      </c>
      <c r="I2746" s="11">
        <v>15598020054.388391</v>
      </c>
      <c r="J2746" s="11">
        <v>157278</v>
      </c>
      <c r="K2746" s="11">
        <v>99174.837258792671</v>
      </c>
      <c r="L2746" s="12">
        <v>928479.73879159801</v>
      </c>
      <c r="M2746" s="11">
        <v>2343</v>
      </c>
      <c r="N2746" s="13"/>
      <c r="O2746" t="str">
        <f t="shared" si="93"/>
        <v/>
      </c>
    </row>
    <row r="2747" spans="1:15" hidden="1">
      <c r="A2747" s="41">
        <v>2.2025000000000001</v>
      </c>
      <c r="B2747" s="14">
        <v>45709</v>
      </c>
      <c r="C2747" s="8" t="s">
        <v>13</v>
      </c>
      <c r="D2747" s="8" t="s">
        <v>15</v>
      </c>
      <c r="E2747" s="8" t="s">
        <v>15</v>
      </c>
      <c r="F2747" s="9">
        <f t="shared" si="92"/>
        <v>-900000</v>
      </c>
      <c r="G2747" s="9">
        <v>-9</v>
      </c>
      <c r="H2747" s="10">
        <v>-969237</v>
      </c>
      <c r="I2747" s="11">
        <v>15597127480.853062</v>
      </c>
      <c r="J2747" s="11">
        <v>157269</v>
      </c>
      <c r="K2747" s="11">
        <v>99174.837258792671</v>
      </c>
      <c r="L2747" s="12">
        <v>76663.464670865913</v>
      </c>
      <c r="M2747" s="11">
        <v>2344</v>
      </c>
      <c r="N2747" s="13"/>
      <c r="O2747" t="str">
        <f t="shared" si="93"/>
        <v/>
      </c>
    </row>
    <row r="2748" spans="1:15" hidden="1">
      <c r="A2748" s="41">
        <v>2.2025000000000001</v>
      </c>
      <c r="B2748" s="14">
        <v>45709</v>
      </c>
      <c r="C2748" s="8" t="s">
        <v>13</v>
      </c>
      <c r="D2748" s="8" t="s">
        <v>15</v>
      </c>
      <c r="E2748" s="8" t="s">
        <v>15</v>
      </c>
      <c r="F2748" s="9">
        <f t="shared" si="92"/>
        <v>-2700000</v>
      </c>
      <c r="G2748" s="9">
        <v>-27</v>
      </c>
      <c r="H2748" s="10">
        <v>-2907711</v>
      </c>
      <c r="I2748" s="11">
        <v>15594449760.247074</v>
      </c>
      <c r="J2748" s="11">
        <v>157242</v>
      </c>
      <c r="K2748" s="11">
        <v>99174.837258792671</v>
      </c>
      <c r="L2748" s="12">
        <v>229990.39401259786</v>
      </c>
      <c r="M2748" s="11">
        <v>2345</v>
      </c>
      <c r="N2748" s="13"/>
      <c r="O2748" t="str">
        <f t="shared" si="93"/>
        <v/>
      </c>
    </row>
    <row r="2749" spans="1:15" hidden="1">
      <c r="A2749" s="41">
        <v>2.2025000000000001</v>
      </c>
      <c r="B2749" s="14">
        <v>45712</v>
      </c>
      <c r="C2749" s="8" t="s">
        <v>13</v>
      </c>
      <c r="D2749" s="8" t="s">
        <v>15</v>
      </c>
      <c r="E2749" s="8" t="s">
        <v>15</v>
      </c>
      <c r="F2749" s="9">
        <f t="shared" si="92"/>
        <v>-4600000</v>
      </c>
      <c r="G2749" s="9">
        <v>-46</v>
      </c>
      <c r="H2749" s="10">
        <v>-4954752</v>
      </c>
      <c r="I2749" s="11">
        <v>15589887717.73317</v>
      </c>
      <c r="J2749" s="11">
        <v>157196</v>
      </c>
      <c r="K2749" s="11">
        <v>99174.837258792671</v>
      </c>
      <c r="L2749" s="12">
        <v>392709.48609553743</v>
      </c>
      <c r="M2749" s="11">
        <v>2346</v>
      </c>
      <c r="N2749" s="13"/>
      <c r="O2749" t="str">
        <f t="shared" si="93"/>
        <v/>
      </c>
    </row>
    <row r="2750" spans="1:15" hidden="1">
      <c r="A2750" s="41">
        <v>2.2025000000000001</v>
      </c>
      <c r="B2750" s="14">
        <v>45712</v>
      </c>
      <c r="C2750" s="8" t="s">
        <v>13</v>
      </c>
      <c r="D2750" s="8" t="s">
        <v>15</v>
      </c>
      <c r="E2750" s="8" t="s">
        <v>15</v>
      </c>
      <c r="F2750" s="9">
        <f t="shared" si="92"/>
        <v>-900000</v>
      </c>
      <c r="G2750" s="9">
        <v>-9</v>
      </c>
      <c r="H2750" s="10">
        <v>-969408</v>
      </c>
      <c r="I2750" s="11">
        <v>15588995144.19784</v>
      </c>
      <c r="J2750" s="11">
        <v>157187</v>
      </c>
      <c r="K2750" s="11">
        <v>99174.837258792671</v>
      </c>
      <c r="L2750" s="12">
        <v>76834.464670865913</v>
      </c>
      <c r="M2750" s="11">
        <v>2347</v>
      </c>
      <c r="N2750" s="13"/>
      <c r="O2750" t="str">
        <f t="shared" si="93"/>
        <v/>
      </c>
    </row>
    <row r="2751" spans="1:15" hidden="1">
      <c r="A2751" s="41">
        <v>2.2025000000000001</v>
      </c>
      <c r="B2751" s="14">
        <v>45712</v>
      </c>
      <c r="C2751" s="8" t="s">
        <v>13</v>
      </c>
      <c r="D2751" s="8" t="s">
        <v>15</v>
      </c>
      <c r="E2751" s="8" t="s">
        <v>15</v>
      </c>
      <c r="F2751" s="9">
        <f t="shared" si="92"/>
        <v>-5900000</v>
      </c>
      <c r="G2751" s="9">
        <v>-59</v>
      </c>
      <c r="H2751" s="10">
        <v>-6355008</v>
      </c>
      <c r="I2751" s="11">
        <v>15583143828.79957</v>
      </c>
      <c r="J2751" s="11">
        <v>157128</v>
      </c>
      <c r="K2751" s="11">
        <v>99174.837258792671</v>
      </c>
      <c r="L2751" s="12">
        <v>503692.60173123237</v>
      </c>
      <c r="M2751" s="11">
        <v>2348</v>
      </c>
      <c r="N2751" s="13"/>
      <c r="O2751" t="str">
        <f t="shared" si="93"/>
        <v/>
      </c>
    </row>
    <row r="2752" spans="1:15" hidden="1">
      <c r="A2752" s="41">
        <v>2.2025000000000001</v>
      </c>
      <c r="B2752" s="14">
        <v>45712</v>
      </c>
      <c r="C2752" s="8" t="s">
        <v>13</v>
      </c>
      <c r="D2752" s="8" t="s">
        <v>15</v>
      </c>
      <c r="E2752" s="8" t="s">
        <v>15</v>
      </c>
      <c r="F2752" s="9">
        <f t="shared" si="92"/>
        <v>-9200000</v>
      </c>
      <c r="G2752" s="9">
        <v>-92</v>
      </c>
      <c r="H2752" s="10">
        <v>-9909504</v>
      </c>
      <c r="I2752" s="11">
        <v>15574019743.771761</v>
      </c>
      <c r="J2752" s="11">
        <v>157036</v>
      </c>
      <c r="K2752" s="11">
        <v>99174.837258792671</v>
      </c>
      <c r="L2752" s="12">
        <v>785418.97219107486</v>
      </c>
      <c r="M2752" s="11">
        <v>2349</v>
      </c>
      <c r="N2752" s="13"/>
      <c r="O2752" t="str">
        <f t="shared" si="93"/>
        <v/>
      </c>
    </row>
    <row r="2753" spans="1:15" hidden="1">
      <c r="A2753" s="41">
        <v>2.2025000000000001</v>
      </c>
      <c r="B2753" s="14">
        <v>45712</v>
      </c>
      <c r="C2753" s="8" t="s">
        <v>13</v>
      </c>
      <c r="D2753" s="8" t="s">
        <v>15</v>
      </c>
      <c r="E2753" s="8" t="s">
        <v>15</v>
      </c>
      <c r="F2753" s="9">
        <f t="shared" si="92"/>
        <v>-1500000</v>
      </c>
      <c r="G2753" s="9">
        <v>-15</v>
      </c>
      <c r="H2753" s="10">
        <v>-1615680</v>
      </c>
      <c r="I2753" s="11">
        <v>15572532121.212879</v>
      </c>
      <c r="J2753" s="11">
        <v>157021</v>
      </c>
      <c r="K2753" s="11">
        <v>99174.837258792671</v>
      </c>
      <c r="L2753" s="12">
        <v>128057.44111810997</v>
      </c>
      <c r="M2753" s="11">
        <v>2350</v>
      </c>
      <c r="N2753" s="13"/>
      <c r="O2753" t="str">
        <f t="shared" si="93"/>
        <v/>
      </c>
    </row>
    <row r="2754" spans="1:15" hidden="1">
      <c r="A2754" s="41">
        <v>2.2025000000000001</v>
      </c>
      <c r="B2754" s="14">
        <v>45712</v>
      </c>
      <c r="C2754" s="8" t="s">
        <v>13</v>
      </c>
      <c r="D2754" s="8" t="s">
        <v>15</v>
      </c>
      <c r="E2754" s="8" t="s">
        <v>15</v>
      </c>
      <c r="F2754" s="9">
        <f t="shared" si="92"/>
        <v>-11900000</v>
      </c>
      <c r="G2754" s="9">
        <v>-119</v>
      </c>
      <c r="H2754" s="10">
        <v>-12817728</v>
      </c>
      <c r="I2754" s="11">
        <v>15560730315.579082</v>
      </c>
      <c r="J2754" s="11">
        <v>156902</v>
      </c>
      <c r="K2754" s="11">
        <v>99174.837258792671</v>
      </c>
      <c r="L2754" s="12">
        <v>1015922.3662036713</v>
      </c>
      <c r="M2754" s="11">
        <v>2351</v>
      </c>
      <c r="N2754" s="13"/>
      <c r="O2754" t="str">
        <f t="shared" si="93"/>
        <v/>
      </c>
    </row>
    <row r="2755" spans="1:15" hidden="1">
      <c r="A2755" s="41">
        <v>2.2025000000000001</v>
      </c>
      <c r="B2755" s="14">
        <v>45712</v>
      </c>
      <c r="C2755" s="8" t="s">
        <v>13</v>
      </c>
      <c r="D2755" s="8" t="s">
        <v>15</v>
      </c>
      <c r="E2755" s="8" t="s">
        <v>15</v>
      </c>
      <c r="F2755" s="9">
        <f t="shared" si="92"/>
        <v>-1800000</v>
      </c>
      <c r="G2755" s="9">
        <v>-18</v>
      </c>
      <c r="H2755" s="10">
        <v>-1938816</v>
      </c>
      <c r="I2755" s="11">
        <v>15558945168.508425</v>
      </c>
      <c r="J2755" s="11">
        <v>156884</v>
      </c>
      <c r="K2755" s="11">
        <v>99174.837258792671</v>
      </c>
      <c r="L2755" s="12">
        <v>153668.92934173183</v>
      </c>
      <c r="M2755" s="11">
        <v>2352</v>
      </c>
      <c r="N2755" s="13"/>
      <c r="O2755" t="str">
        <f t="shared" si="93"/>
        <v/>
      </c>
    </row>
    <row r="2756" spans="1:15" hidden="1">
      <c r="A2756" s="41">
        <v>2.2025000000000001</v>
      </c>
      <c r="B2756" s="14">
        <v>45712</v>
      </c>
      <c r="C2756" s="8" t="s">
        <v>13</v>
      </c>
      <c r="D2756" s="8" t="s">
        <v>15</v>
      </c>
      <c r="E2756" s="8" t="s">
        <v>15</v>
      </c>
      <c r="F2756" s="9">
        <f t="shared" si="92"/>
        <v>-1800000</v>
      </c>
      <c r="G2756" s="9">
        <v>-18</v>
      </c>
      <c r="H2756" s="10">
        <v>-1938816</v>
      </c>
      <c r="I2756" s="11">
        <v>15557160021.437767</v>
      </c>
      <c r="J2756" s="11">
        <v>156866</v>
      </c>
      <c r="K2756" s="11">
        <v>99174.837258792671</v>
      </c>
      <c r="L2756" s="12">
        <v>153668.92934173183</v>
      </c>
      <c r="M2756" s="11">
        <v>2353</v>
      </c>
      <c r="N2756" s="13"/>
      <c r="O2756" t="str">
        <f t="shared" si="93"/>
        <v/>
      </c>
    </row>
    <row r="2757" spans="1:15" hidden="1">
      <c r="A2757" s="41">
        <v>2.2025000000000001</v>
      </c>
      <c r="B2757" s="14">
        <v>45712</v>
      </c>
      <c r="C2757" s="8" t="s">
        <v>13</v>
      </c>
      <c r="D2757" s="8" t="s">
        <v>15</v>
      </c>
      <c r="E2757" s="8" t="s">
        <v>15</v>
      </c>
      <c r="F2757" s="9">
        <f t="shared" si="92"/>
        <v>-7400000</v>
      </c>
      <c r="G2757" s="9">
        <v>-74</v>
      </c>
      <c r="H2757" s="10">
        <v>-7970688</v>
      </c>
      <c r="I2757" s="11">
        <v>15549821083.480616</v>
      </c>
      <c r="J2757" s="11">
        <v>156792</v>
      </c>
      <c r="K2757" s="11">
        <v>99174.837258792671</v>
      </c>
      <c r="L2757" s="12">
        <v>631750.04284934234</v>
      </c>
      <c r="M2757" s="11">
        <v>2354</v>
      </c>
      <c r="N2757" s="13"/>
      <c r="O2757" t="str">
        <f t="shared" si="93"/>
        <v/>
      </c>
    </row>
    <row r="2758" spans="1:15" hidden="1">
      <c r="A2758" s="41">
        <v>2.2025000000000001</v>
      </c>
      <c r="B2758" s="14">
        <v>45712</v>
      </c>
      <c r="C2758" s="8" t="s">
        <v>13</v>
      </c>
      <c r="D2758" s="8" t="s">
        <v>15</v>
      </c>
      <c r="E2758" s="8" t="s">
        <v>15</v>
      </c>
      <c r="F2758" s="9">
        <f t="shared" si="92"/>
        <v>-1300000</v>
      </c>
      <c r="G2758" s="9">
        <v>-13</v>
      </c>
      <c r="H2758" s="10">
        <v>-1400256</v>
      </c>
      <c r="I2758" s="11">
        <v>15548531810.596251</v>
      </c>
      <c r="J2758" s="11">
        <v>156779</v>
      </c>
      <c r="K2758" s="11">
        <v>99174.837258792671</v>
      </c>
      <c r="L2758" s="12">
        <v>110983.11563569517</v>
      </c>
      <c r="M2758" s="11">
        <v>2355</v>
      </c>
      <c r="N2758" s="13"/>
      <c r="O2758" t="str">
        <f t="shared" si="93"/>
        <v/>
      </c>
    </row>
    <row r="2759" spans="1:15" hidden="1">
      <c r="A2759" s="41">
        <v>2.2025000000000001</v>
      </c>
      <c r="B2759" s="14">
        <v>45712</v>
      </c>
      <c r="C2759" s="8" t="s">
        <v>13</v>
      </c>
      <c r="D2759" s="8" t="s">
        <v>15</v>
      </c>
      <c r="E2759" s="8" t="s">
        <v>15</v>
      </c>
      <c r="F2759" s="9">
        <f t="shared" si="92"/>
        <v>-176300000</v>
      </c>
      <c r="G2759" s="9">
        <v>-1763</v>
      </c>
      <c r="H2759" s="10">
        <v>-189896256</v>
      </c>
      <c r="I2759" s="11">
        <v>15373686572.508999</v>
      </c>
      <c r="J2759" s="11">
        <v>155016</v>
      </c>
      <c r="K2759" s="11">
        <v>99174.837258792671</v>
      </c>
      <c r="L2759" s="12">
        <v>15051017.912748516</v>
      </c>
      <c r="M2759" s="11">
        <v>2356</v>
      </c>
      <c r="N2759" s="13"/>
      <c r="O2759" t="str">
        <f t="shared" si="93"/>
        <v/>
      </c>
    </row>
    <row r="2760" spans="1:15" hidden="1">
      <c r="A2760" s="41">
        <v>2.2025000000000001</v>
      </c>
      <c r="B2760" s="14">
        <v>45712</v>
      </c>
      <c r="C2760" s="8" t="s">
        <v>13</v>
      </c>
      <c r="D2760" s="8" t="s">
        <v>15</v>
      </c>
      <c r="E2760" s="8" t="s">
        <v>15</v>
      </c>
      <c r="F2760" s="9">
        <f t="shared" si="92"/>
        <v>-2100000</v>
      </c>
      <c r="G2760" s="9">
        <v>-21</v>
      </c>
      <c r="H2760" s="10">
        <v>-2261952</v>
      </c>
      <c r="I2760" s="11">
        <v>15371603900.926565</v>
      </c>
      <c r="J2760" s="11">
        <v>154995</v>
      </c>
      <c r="K2760" s="11">
        <v>99174.837258792671</v>
      </c>
      <c r="L2760" s="12">
        <v>179280.41756535391</v>
      </c>
      <c r="M2760" s="11">
        <v>2357</v>
      </c>
      <c r="N2760" s="13"/>
      <c r="O2760" t="str">
        <f t="shared" si="93"/>
        <v/>
      </c>
    </row>
    <row r="2761" spans="1:15" hidden="1">
      <c r="A2761" s="41">
        <v>2.2025000000000001</v>
      </c>
      <c r="B2761" s="14">
        <v>45712</v>
      </c>
      <c r="C2761" s="8" t="s">
        <v>13</v>
      </c>
      <c r="D2761" s="8" t="s">
        <v>15</v>
      </c>
      <c r="E2761" s="8" t="s">
        <v>15</v>
      </c>
      <c r="F2761" s="9">
        <f t="shared" si="92"/>
        <v>-55700000</v>
      </c>
      <c r="G2761" s="9">
        <v>-557</v>
      </c>
      <c r="H2761" s="10">
        <v>-59995584</v>
      </c>
      <c r="I2761" s="11">
        <v>15316363516.573418</v>
      </c>
      <c r="J2761" s="11">
        <v>154438</v>
      </c>
      <c r="K2761" s="11">
        <v>99174.837258792671</v>
      </c>
      <c r="L2761" s="12">
        <v>4755199.6468524784</v>
      </c>
      <c r="M2761" s="11">
        <v>2358</v>
      </c>
      <c r="N2761" s="13"/>
      <c r="O2761" t="str">
        <f t="shared" si="93"/>
        <v/>
      </c>
    </row>
    <row r="2762" spans="1:15" hidden="1">
      <c r="A2762" s="41">
        <v>2.2025000000000001</v>
      </c>
      <c r="B2762" s="14">
        <v>45712</v>
      </c>
      <c r="C2762" s="8" t="s">
        <v>13</v>
      </c>
      <c r="D2762" s="8" t="s">
        <v>15</v>
      </c>
      <c r="E2762" s="8" t="s">
        <v>15</v>
      </c>
      <c r="F2762" s="9">
        <f t="shared" ref="F2762:F2825" si="94">100000*G2762</f>
        <v>-9300000</v>
      </c>
      <c r="G2762" s="9">
        <v>-93</v>
      </c>
      <c r="H2762" s="10">
        <v>-10017216</v>
      </c>
      <c r="I2762" s="11">
        <v>15307140256.708349</v>
      </c>
      <c r="J2762" s="11">
        <v>154345</v>
      </c>
      <c r="K2762" s="11">
        <v>99174.837258792671</v>
      </c>
      <c r="L2762" s="12">
        <v>793956.13493228145</v>
      </c>
      <c r="M2762" s="11">
        <v>2359</v>
      </c>
      <c r="N2762" s="13"/>
      <c r="O2762" t="str">
        <f t="shared" si="93"/>
        <v/>
      </c>
    </row>
    <row r="2763" spans="1:15" hidden="1">
      <c r="A2763" s="41">
        <v>2.2025000000000001</v>
      </c>
      <c r="B2763" s="14">
        <v>45712</v>
      </c>
      <c r="C2763" s="8" t="s">
        <v>13</v>
      </c>
      <c r="D2763" s="8" t="s">
        <v>15</v>
      </c>
      <c r="E2763" s="8" t="s">
        <v>15</v>
      </c>
      <c r="F2763" s="9">
        <f t="shared" si="94"/>
        <v>-12300000</v>
      </c>
      <c r="G2763" s="9">
        <v>-123</v>
      </c>
      <c r="H2763" s="10">
        <v>-13248576</v>
      </c>
      <c r="I2763" s="11">
        <v>15294941751.725517</v>
      </c>
      <c r="J2763" s="11">
        <v>154222</v>
      </c>
      <c r="K2763" s="11">
        <v>99174.837258792671</v>
      </c>
      <c r="L2763" s="12">
        <v>1050071.0171685014</v>
      </c>
      <c r="M2763" s="11">
        <v>2360</v>
      </c>
      <c r="N2763" s="13"/>
      <c r="O2763" t="str">
        <f t="shared" si="93"/>
        <v/>
      </c>
    </row>
    <row r="2764" spans="1:15" hidden="1">
      <c r="A2764" s="41">
        <v>2.2025000000000001</v>
      </c>
      <c r="B2764" s="14">
        <v>45712</v>
      </c>
      <c r="C2764" s="8" t="s">
        <v>13</v>
      </c>
      <c r="D2764" s="8" t="s">
        <v>15</v>
      </c>
      <c r="E2764" s="8" t="s">
        <v>15</v>
      </c>
      <c r="F2764" s="9">
        <f t="shared" si="94"/>
        <v>-9200000</v>
      </c>
      <c r="G2764" s="9">
        <v>-92</v>
      </c>
      <c r="H2764" s="10">
        <v>-9909504</v>
      </c>
      <c r="I2764" s="11">
        <v>15285817666.697708</v>
      </c>
      <c r="J2764" s="11">
        <v>154130</v>
      </c>
      <c r="K2764" s="11">
        <v>99174.837258792671</v>
      </c>
      <c r="L2764" s="12">
        <v>785418.97219107486</v>
      </c>
      <c r="M2764" s="11">
        <v>2361</v>
      </c>
      <c r="N2764" s="13"/>
      <c r="O2764" t="str">
        <f t="shared" si="93"/>
        <v/>
      </c>
    </row>
    <row r="2765" spans="1:15" hidden="1">
      <c r="A2765" s="41">
        <v>2.2025000000000001</v>
      </c>
      <c r="B2765" s="14">
        <v>45712</v>
      </c>
      <c r="C2765" s="8" t="s">
        <v>13</v>
      </c>
      <c r="D2765" s="8" t="s">
        <v>15</v>
      </c>
      <c r="E2765" s="8" t="s">
        <v>15</v>
      </c>
      <c r="F2765" s="9">
        <f t="shared" si="94"/>
        <v>-9200000</v>
      </c>
      <c r="G2765" s="9">
        <v>-92</v>
      </c>
      <c r="H2765" s="10">
        <v>-9909504</v>
      </c>
      <c r="I2765" s="11">
        <v>15276693581.669899</v>
      </c>
      <c r="J2765" s="11">
        <v>154038</v>
      </c>
      <c r="K2765" s="11">
        <v>99174.837258792671</v>
      </c>
      <c r="L2765" s="12">
        <v>785418.97219107486</v>
      </c>
      <c r="M2765" s="11">
        <v>2362</v>
      </c>
      <c r="N2765" s="13"/>
      <c r="O2765" t="str">
        <f t="shared" si="93"/>
        <v/>
      </c>
    </row>
    <row r="2766" spans="1:15" hidden="1">
      <c r="A2766" s="41">
        <v>2.2025000000000001</v>
      </c>
      <c r="B2766" s="14">
        <v>45712</v>
      </c>
      <c r="C2766" s="8" t="s">
        <v>13</v>
      </c>
      <c r="D2766" s="8" t="s">
        <v>15</v>
      </c>
      <c r="E2766" s="8" t="s">
        <v>15</v>
      </c>
      <c r="F2766" s="9">
        <f t="shared" si="94"/>
        <v>-2700000</v>
      </c>
      <c r="G2766" s="9">
        <v>-27</v>
      </c>
      <c r="H2766" s="10">
        <v>-2908224</v>
      </c>
      <c r="I2766" s="11">
        <v>15274015861.063911</v>
      </c>
      <c r="J2766" s="11">
        <v>154011</v>
      </c>
      <c r="K2766" s="11">
        <v>99174.837258792671</v>
      </c>
      <c r="L2766" s="12">
        <v>230503.39401259786</v>
      </c>
      <c r="M2766" s="11">
        <v>2363</v>
      </c>
      <c r="N2766" s="13"/>
      <c r="O2766" t="str">
        <f t="shared" si="93"/>
        <v/>
      </c>
    </row>
    <row r="2767" spans="1:15" hidden="1">
      <c r="A2767" s="41">
        <v>2.2025000000000001</v>
      </c>
      <c r="B2767" s="14">
        <v>45712</v>
      </c>
      <c r="C2767" s="8" t="s">
        <v>13</v>
      </c>
      <c r="D2767" s="8" t="s">
        <v>15</v>
      </c>
      <c r="E2767" s="8" t="s">
        <v>15</v>
      </c>
      <c r="F2767" s="9">
        <f t="shared" si="94"/>
        <v>-97300000</v>
      </c>
      <c r="G2767" s="9">
        <v>-973</v>
      </c>
      <c r="H2767" s="10">
        <v>-104803776</v>
      </c>
      <c r="I2767" s="11">
        <v>15177518744.411106</v>
      </c>
      <c r="J2767" s="11">
        <v>153038</v>
      </c>
      <c r="K2767" s="11">
        <v>99174.837258792671</v>
      </c>
      <c r="L2767" s="12">
        <v>8306659.3471947312</v>
      </c>
      <c r="M2767" s="11">
        <v>2364</v>
      </c>
      <c r="N2767" s="13"/>
      <c r="O2767" t="str">
        <f t="shared" si="93"/>
        <v/>
      </c>
    </row>
    <row r="2768" spans="1:15" hidden="1">
      <c r="A2768" s="41">
        <v>2.2025000000000001</v>
      </c>
      <c r="B2768" s="14">
        <v>45712</v>
      </c>
      <c r="C2768" s="8" t="s">
        <v>13</v>
      </c>
      <c r="D2768" s="8" t="s">
        <v>15</v>
      </c>
      <c r="E2768" s="8" t="s">
        <v>15</v>
      </c>
      <c r="F2768" s="9">
        <f t="shared" si="94"/>
        <v>-18500000</v>
      </c>
      <c r="G2768" s="9">
        <v>-185</v>
      </c>
      <c r="H2768" s="10">
        <v>-19926720</v>
      </c>
      <c r="I2768" s="11">
        <v>15159171399.518229</v>
      </c>
      <c r="J2768" s="11">
        <v>152853</v>
      </c>
      <c r="K2768" s="11">
        <v>99174.837258792671</v>
      </c>
      <c r="L2768" s="12">
        <v>1579375.1071233563</v>
      </c>
      <c r="M2768" s="11">
        <v>2365</v>
      </c>
      <c r="N2768" s="13"/>
      <c r="O2768" t="str">
        <f t="shared" ref="O2768:O2831" si="95">IF(M2768=_xlfn.MAXIFS(M:M,D:D,D2768),"X","")</f>
        <v/>
      </c>
    </row>
    <row r="2769" spans="1:15" hidden="1">
      <c r="A2769" s="41">
        <v>2.2025000000000001</v>
      </c>
      <c r="B2769" s="14">
        <v>45712</v>
      </c>
      <c r="C2769" s="8" t="s">
        <v>13</v>
      </c>
      <c r="D2769" s="8" t="s">
        <v>15</v>
      </c>
      <c r="E2769" s="8" t="s">
        <v>15</v>
      </c>
      <c r="F2769" s="9">
        <f t="shared" si="94"/>
        <v>-155400000</v>
      </c>
      <c r="G2769" s="9">
        <v>-1554</v>
      </c>
      <c r="H2769" s="10">
        <v>-167384448</v>
      </c>
      <c r="I2769" s="11">
        <v>15005053702.418064</v>
      </c>
      <c r="J2769" s="11">
        <v>151299</v>
      </c>
      <c r="K2769" s="11">
        <v>99174.837258792671</v>
      </c>
      <c r="L2769" s="12">
        <v>13266750.899836183</v>
      </c>
      <c r="M2769" s="11">
        <v>2366</v>
      </c>
      <c r="N2769" s="13"/>
      <c r="O2769" t="str">
        <f t="shared" si="95"/>
        <v/>
      </c>
    </row>
    <row r="2770" spans="1:15" hidden="1">
      <c r="A2770" s="41">
        <v>2.2025000000000001</v>
      </c>
      <c r="B2770" s="14">
        <v>45712</v>
      </c>
      <c r="C2770" s="8" t="s">
        <v>13</v>
      </c>
      <c r="D2770" s="8" t="s">
        <v>15</v>
      </c>
      <c r="E2770" s="8" t="s">
        <v>15</v>
      </c>
      <c r="F2770" s="9">
        <f t="shared" si="94"/>
        <v>-92700000</v>
      </c>
      <c r="G2770" s="9">
        <v>-927</v>
      </c>
      <c r="H2770" s="10">
        <v>-99849024</v>
      </c>
      <c r="I2770" s="11">
        <v>14913118628.279163</v>
      </c>
      <c r="J2770" s="11">
        <v>150372</v>
      </c>
      <c r="K2770" s="11">
        <v>99174.837258792671</v>
      </c>
      <c r="L2770" s="12">
        <v>7913949.8610991985</v>
      </c>
      <c r="M2770" s="11">
        <v>2367</v>
      </c>
      <c r="N2770" s="13"/>
      <c r="O2770" t="str">
        <f t="shared" si="95"/>
        <v/>
      </c>
    </row>
    <row r="2771" spans="1:15" hidden="1">
      <c r="A2771" s="41">
        <v>2.2025000000000001</v>
      </c>
      <c r="B2771" s="14">
        <v>45712</v>
      </c>
      <c r="C2771" s="8" t="s">
        <v>13</v>
      </c>
      <c r="D2771" s="8" t="s">
        <v>14</v>
      </c>
      <c r="E2771" s="8" t="s">
        <v>14</v>
      </c>
      <c r="F2771" s="9">
        <f t="shared" si="94"/>
        <v>-1800000</v>
      </c>
      <c r="G2771" s="9">
        <v>-18</v>
      </c>
      <c r="H2771" s="10">
        <v>-1900098</v>
      </c>
      <c r="I2771" s="11">
        <v>17366005269.328949</v>
      </c>
      <c r="J2771" s="11">
        <v>173717</v>
      </c>
      <c r="K2771" s="11">
        <v>99967.218345521484</v>
      </c>
      <c r="L2771" s="12">
        <v>100688.0697806133</v>
      </c>
      <c r="M2771" s="11">
        <v>389</v>
      </c>
      <c r="N2771" s="13"/>
      <c r="O2771" t="str">
        <f t="shared" si="95"/>
        <v/>
      </c>
    </row>
    <row r="2772" spans="1:15" hidden="1">
      <c r="A2772" s="41">
        <v>2.2025000000000001</v>
      </c>
      <c r="B2772" s="14">
        <v>45712</v>
      </c>
      <c r="C2772" s="8" t="s">
        <v>13</v>
      </c>
      <c r="D2772" s="8" t="s">
        <v>14</v>
      </c>
      <c r="E2772" s="8" t="s">
        <v>14</v>
      </c>
      <c r="F2772" s="9">
        <f t="shared" si="94"/>
        <v>-4800000</v>
      </c>
      <c r="G2772" s="9">
        <v>-48</v>
      </c>
      <c r="H2772" s="10">
        <v>-5066928</v>
      </c>
      <c r="I2772" s="11">
        <v>17361206842.848366</v>
      </c>
      <c r="J2772" s="11">
        <v>173669</v>
      </c>
      <c r="K2772" s="11">
        <v>99967.218345521484</v>
      </c>
      <c r="L2772" s="12">
        <v>268501.51941496879</v>
      </c>
      <c r="M2772" s="11">
        <v>390</v>
      </c>
      <c r="N2772" s="13"/>
      <c r="O2772" t="str">
        <f t="shared" si="95"/>
        <v/>
      </c>
    </row>
    <row r="2773" spans="1:15" hidden="1">
      <c r="A2773" s="41">
        <v>2.2025000000000001</v>
      </c>
      <c r="B2773" s="14">
        <v>45712</v>
      </c>
      <c r="C2773" s="8" t="s">
        <v>13</v>
      </c>
      <c r="D2773" s="8" t="s">
        <v>15</v>
      </c>
      <c r="E2773" s="8" t="s">
        <v>15</v>
      </c>
      <c r="F2773" s="9">
        <f t="shared" si="94"/>
        <v>-278300000</v>
      </c>
      <c r="G2773" s="9">
        <v>-2783</v>
      </c>
      <c r="H2773" s="10">
        <v>-299762496</v>
      </c>
      <c r="I2773" s="11">
        <v>14637115056.187943</v>
      </c>
      <c r="J2773" s="11">
        <v>147589</v>
      </c>
      <c r="K2773" s="11">
        <v>99174.837258792671</v>
      </c>
      <c r="L2773" s="12">
        <v>23758923.908779979</v>
      </c>
      <c r="M2773" s="11">
        <v>2368</v>
      </c>
      <c r="N2773" s="13"/>
      <c r="O2773" t="str">
        <f t="shared" si="95"/>
        <v/>
      </c>
    </row>
    <row r="2774" spans="1:15" hidden="1">
      <c r="A2774" s="41">
        <v>2.2025000000000001</v>
      </c>
      <c r="B2774" s="14">
        <v>45712</v>
      </c>
      <c r="C2774" s="8" t="s">
        <v>13</v>
      </c>
      <c r="D2774" s="8" t="s">
        <v>14</v>
      </c>
      <c r="E2774" s="8" t="s">
        <v>14</v>
      </c>
      <c r="F2774" s="9">
        <f t="shared" si="94"/>
        <v>-900000</v>
      </c>
      <c r="G2774" s="9">
        <v>-9</v>
      </c>
      <c r="H2774" s="10">
        <v>-950049</v>
      </c>
      <c r="I2774" s="11">
        <v>17360307137.883255</v>
      </c>
      <c r="J2774" s="11">
        <v>173660</v>
      </c>
      <c r="K2774" s="11">
        <v>99967.218345521484</v>
      </c>
      <c r="L2774" s="12">
        <v>50344.034890306648</v>
      </c>
      <c r="M2774" s="11">
        <v>391</v>
      </c>
      <c r="N2774" s="13"/>
      <c r="O2774" t="str">
        <f t="shared" si="95"/>
        <v/>
      </c>
    </row>
    <row r="2775" spans="1:15" hidden="1">
      <c r="A2775" s="41">
        <v>2.2025000000000001</v>
      </c>
      <c r="B2775" s="14">
        <v>45712</v>
      </c>
      <c r="C2775" s="8" t="s">
        <v>13</v>
      </c>
      <c r="D2775" s="8" t="s">
        <v>15</v>
      </c>
      <c r="E2775" s="8" t="s">
        <v>15</v>
      </c>
      <c r="F2775" s="9">
        <f t="shared" si="94"/>
        <v>-129900000</v>
      </c>
      <c r="G2775" s="9">
        <v>-1299</v>
      </c>
      <c r="H2775" s="10">
        <v>-139917888</v>
      </c>
      <c r="I2775" s="11">
        <v>14508286942.58877</v>
      </c>
      <c r="J2775" s="11">
        <v>146290</v>
      </c>
      <c r="K2775" s="11">
        <v>99174.837258792671</v>
      </c>
      <c r="L2775" s="12">
        <v>11089774.400828317</v>
      </c>
      <c r="M2775" s="11">
        <v>2369</v>
      </c>
      <c r="N2775" s="13"/>
      <c r="O2775" t="str">
        <f t="shared" si="95"/>
        <v/>
      </c>
    </row>
    <row r="2776" spans="1:15" hidden="1">
      <c r="A2776" s="41">
        <v>2.2025000000000001</v>
      </c>
      <c r="B2776" s="14">
        <v>45712</v>
      </c>
      <c r="C2776" s="8" t="s">
        <v>13</v>
      </c>
      <c r="D2776" s="8" t="s">
        <v>15</v>
      </c>
      <c r="E2776" s="8" t="s">
        <v>15</v>
      </c>
      <c r="F2776" s="9">
        <f t="shared" si="94"/>
        <v>-91700000</v>
      </c>
      <c r="G2776" s="9">
        <v>-917</v>
      </c>
      <c r="H2776" s="10">
        <v>-98771904</v>
      </c>
      <c r="I2776" s="11">
        <v>14417343616.822456</v>
      </c>
      <c r="J2776" s="11">
        <v>145373</v>
      </c>
      <c r="K2776" s="11">
        <v>99174.837258792671</v>
      </c>
      <c r="L2776" s="12">
        <v>7828578.2336871177</v>
      </c>
      <c r="M2776" s="11">
        <v>2370</v>
      </c>
      <c r="N2776" s="13"/>
      <c r="O2776" t="str">
        <f t="shared" si="95"/>
        <v/>
      </c>
    </row>
    <row r="2777" spans="1:15" hidden="1">
      <c r="A2777" s="41">
        <v>2.2025000000000001</v>
      </c>
      <c r="B2777" s="14">
        <v>45712</v>
      </c>
      <c r="C2777" s="8" t="s">
        <v>13</v>
      </c>
      <c r="D2777" s="8" t="s">
        <v>15</v>
      </c>
      <c r="E2777" s="8" t="s">
        <v>15</v>
      </c>
      <c r="F2777" s="9">
        <f t="shared" si="94"/>
        <v>-92700000</v>
      </c>
      <c r="G2777" s="9">
        <v>-927</v>
      </c>
      <c r="H2777" s="10">
        <v>-99849024</v>
      </c>
      <c r="I2777" s="11">
        <v>14325408542.683556</v>
      </c>
      <c r="J2777" s="11">
        <v>144446</v>
      </c>
      <c r="K2777" s="11">
        <v>99174.837258792671</v>
      </c>
      <c r="L2777" s="12">
        <v>7913949.8610991985</v>
      </c>
      <c r="M2777" s="11">
        <v>2371</v>
      </c>
      <c r="N2777" s="13"/>
      <c r="O2777" t="str">
        <f t="shared" si="95"/>
        <v/>
      </c>
    </row>
    <row r="2778" spans="1:15" hidden="1">
      <c r="A2778" s="41">
        <v>2.2025000000000001</v>
      </c>
      <c r="B2778" s="14">
        <v>45712</v>
      </c>
      <c r="C2778" s="8" t="s">
        <v>13</v>
      </c>
      <c r="D2778" s="8" t="s">
        <v>15</v>
      </c>
      <c r="E2778" s="8" t="s">
        <v>15</v>
      </c>
      <c r="F2778" s="9">
        <f t="shared" si="94"/>
        <v>-1800000</v>
      </c>
      <c r="G2778" s="9">
        <v>-18</v>
      </c>
      <c r="H2778" s="10">
        <v>-1938816</v>
      </c>
      <c r="I2778" s="11">
        <v>14323623395.612898</v>
      </c>
      <c r="J2778" s="11">
        <v>144428</v>
      </c>
      <c r="K2778" s="11">
        <v>99174.837258792671</v>
      </c>
      <c r="L2778" s="12">
        <v>153668.92934173183</v>
      </c>
      <c r="M2778" s="11">
        <v>2372</v>
      </c>
      <c r="N2778" s="13"/>
      <c r="O2778" t="str">
        <f t="shared" si="95"/>
        <v/>
      </c>
    </row>
    <row r="2779" spans="1:15" hidden="1">
      <c r="A2779" s="41">
        <v>2.2025000000000001</v>
      </c>
      <c r="B2779" s="14">
        <v>45712</v>
      </c>
      <c r="C2779" s="8" t="s">
        <v>13</v>
      </c>
      <c r="D2779" s="8" t="s">
        <v>15</v>
      </c>
      <c r="E2779" s="8" t="s">
        <v>15</v>
      </c>
      <c r="F2779" s="9">
        <f t="shared" si="94"/>
        <v>-49200000</v>
      </c>
      <c r="G2779" s="9">
        <v>-492</v>
      </c>
      <c r="H2779" s="10">
        <v>-52994304</v>
      </c>
      <c r="I2779" s="11">
        <v>14274829375.681572</v>
      </c>
      <c r="J2779" s="11">
        <v>143936</v>
      </c>
      <c r="K2779" s="11">
        <v>99174.837258792671</v>
      </c>
      <c r="L2779" s="12">
        <v>4200284.0686740056</v>
      </c>
      <c r="M2779" s="11">
        <v>2373</v>
      </c>
      <c r="N2779" s="13"/>
      <c r="O2779" t="str">
        <f t="shared" si="95"/>
        <v/>
      </c>
    </row>
    <row r="2780" spans="1:15" hidden="1">
      <c r="A2780" s="41">
        <v>2.2025000000000001</v>
      </c>
      <c r="B2780" s="14">
        <v>45712</v>
      </c>
      <c r="C2780" s="8" t="s">
        <v>13</v>
      </c>
      <c r="D2780" s="8" t="s">
        <v>15</v>
      </c>
      <c r="E2780" s="8" t="s">
        <v>15</v>
      </c>
      <c r="F2780" s="9">
        <f t="shared" si="94"/>
        <v>-2700000</v>
      </c>
      <c r="G2780" s="9">
        <v>-27</v>
      </c>
      <c r="H2780" s="10">
        <v>-2908224</v>
      </c>
      <c r="I2780" s="11">
        <v>14272151655.075584</v>
      </c>
      <c r="J2780" s="11">
        <v>143909</v>
      </c>
      <c r="K2780" s="11">
        <v>99174.837258792671</v>
      </c>
      <c r="L2780" s="12">
        <v>230503.39401259786</v>
      </c>
      <c r="M2780" s="11">
        <v>2374</v>
      </c>
      <c r="N2780" s="13"/>
      <c r="O2780" t="str">
        <f t="shared" si="95"/>
        <v/>
      </c>
    </row>
    <row r="2781" spans="1:15" hidden="1">
      <c r="A2781" s="41">
        <v>2.2025000000000001</v>
      </c>
      <c r="B2781" s="14">
        <v>45712</v>
      </c>
      <c r="C2781" s="8" t="s">
        <v>13</v>
      </c>
      <c r="D2781" s="8" t="s">
        <v>15</v>
      </c>
      <c r="E2781" s="8" t="s">
        <v>15</v>
      </c>
      <c r="F2781" s="9">
        <f t="shared" si="94"/>
        <v>-29600000</v>
      </c>
      <c r="G2781" s="9">
        <v>-296</v>
      </c>
      <c r="H2781" s="10">
        <v>-31882752</v>
      </c>
      <c r="I2781" s="11">
        <v>14242795903.246983</v>
      </c>
      <c r="J2781" s="11">
        <v>143613</v>
      </c>
      <c r="K2781" s="11">
        <v>99174.837258792671</v>
      </c>
      <c r="L2781" s="12">
        <v>2527000.1713973694</v>
      </c>
      <c r="M2781" s="11">
        <v>2375</v>
      </c>
      <c r="N2781" s="13"/>
      <c r="O2781" t="str">
        <f t="shared" si="95"/>
        <v/>
      </c>
    </row>
    <row r="2782" spans="1:15" hidden="1">
      <c r="A2782" s="41">
        <v>2.2025000000000001</v>
      </c>
      <c r="B2782" s="14">
        <v>45712</v>
      </c>
      <c r="C2782" s="8" t="s">
        <v>13</v>
      </c>
      <c r="D2782" s="8" t="s">
        <v>15</v>
      </c>
      <c r="E2782" s="8" t="s">
        <v>15</v>
      </c>
      <c r="F2782" s="9">
        <f t="shared" si="94"/>
        <v>-900000</v>
      </c>
      <c r="G2782" s="9">
        <v>-9</v>
      </c>
      <c r="H2782" s="10">
        <v>-969408</v>
      </c>
      <c r="I2782" s="11">
        <v>14241903329.711653</v>
      </c>
      <c r="J2782" s="11">
        <v>143604</v>
      </c>
      <c r="K2782" s="11">
        <v>99174.837258792671</v>
      </c>
      <c r="L2782" s="12">
        <v>76834.464670865913</v>
      </c>
      <c r="M2782" s="11">
        <v>2376</v>
      </c>
      <c r="N2782" s="13"/>
      <c r="O2782" t="str">
        <f t="shared" si="95"/>
        <v/>
      </c>
    </row>
    <row r="2783" spans="1:15" hidden="1">
      <c r="A2783" s="41">
        <v>2.2025000000000001</v>
      </c>
      <c r="B2783" s="14">
        <v>45712</v>
      </c>
      <c r="C2783" s="8" t="s">
        <v>13</v>
      </c>
      <c r="D2783" s="8" t="s">
        <v>15</v>
      </c>
      <c r="E2783" s="8" t="s">
        <v>15</v>
      </c>
      <c r="F2783" s="9">
        <f t="shared" si="94"/>
        <v>900000</v>
      </c>
      <c r="G2783" s="9">
        <v>9</v>
      </c>
      <c r="H2783" s="10">
        <v>967158</v>
      </c>
      <c r="I2783" s="11">
        <v>14242870487.711653</v>
      </c>
      <c r="J2783" s="11">
        <v>143613</v>
      </c>
      <c r="K2783" s="11">
        <v>99175.356602199332</v>
      </c>
      <c r="L2783" s="12">
        <v>0</v>
      </c>
      <c r="M2783" s="11">
        <v>2377</v>
      </c>
      <c r="N2783" s="13"/>
      <c r="O2783" t="str">
        <f t="shared" si="95"/>
        <v/>
      </c>
    </row>
    <row r="2784" spans="1:15" hidden="1">
      <c r="A2784" s="41">
        <v>2.2025000000000001</v>
      </c>
      <c r="B2784" s="14">
        <v>45712</v>
      </c>
      <c r="C2784" s="8" t="s">
        <v>13</v>
      </c>
      <c r="D2784" s="8" t="s">
        <v>15</v>
      </c>
      <c r="E2784" s="8" t="s">
        <v>15</v>
      </c>
      <c r="F2784" s="9">
        <f t="shared" si="94"/>
        <v>-3300000</v>
      </c>
      <c r="G2784" s="9">
        <v>-33</v>
      </c>
      <c r="H2784" s="10">
        <v>-3554496</v>
      </c>
      <c r="I2784" s="11">
        <v>14239597700.943781</v>
      </c>
      <c r="J2784" s="11">
        <v>143580</v>
      </c>
      <c r="K2784" s="11">
        <v>99175.356602199332</v>
      </c>
      <c r="L2784" s="12">
        <v>281709.232127422</v>
      </c>
      <c r="M2784" s="11">
        <v>2378</v>
      </c>
      <c r="N2784" s="13"/>
      <c r="O2784" t="str">
        <f t="shared" si="95"/>
        <v/>
      </c>
    </row>
    <row r="2785" spans="1:15" hidden="1">
      <c r="A2785" s="41">
        <v>2.2025000000000001</v>
      </c>
      <c r="B2785" s="14">
        <v>45712</v>
      </c>
      <c r="C2785" s="8" t="s">
        <v>13</v>
      </c>
      <c r="D2785" s="8" t="s">
        <v>15</v>
      </c>
      <c r="E2785" s="8" t="s">
        <v>15</v>
      </c>
      <c r="F2785" s="9">
        <f t="shared" si="94"/>
        <v>17600000</v>
      </c>
      <c r="G2785" s="9">
        <v>176</v>
      </c>
      <c r="H2785" s="10">
        <v>18929680</v>
      </c>
      <c r="I2785" s="11">
        <v>14258527380.943781</v>
      </c>
      <c r="J2785" s="11">
        <v>143756</v>
      </c>
      <c r="K2785" s="11">
        <v>99185.615772167992</v>
      </c>
      <c r="L2785" s="12">
        <v>0</v>
      </c>
      <c r="M2785" s="11">
        <v>2379</v>
      </c>
      <c r="N2785" s="13"/>
      <c r="O2785" t="str">
        <f t="shared" si="95"/>
        <v/>
      </c>
    </row>
    <row r="2786" spans="1:15" hidden="1">
      <c r="A2786" s="41">
        <v>2.2025000000000001</v>
      </c>
      <c r="B2786" s="14">
        <v>45712</v>
      </c>
      <c r="C2786" s="8" t="s">
        <v>13</v>
      </c>
      <c r="D2786" s="8" t="s">
        <v>15</v>
      </c>
      <c r="E2786" s="8" t="s">
        <v>15</v>
      </c>
      <c r="F2786" s="9">
        <f t="shared" si="94"/>
        <v>-2100000</v>
      </c>
      <c r="G2786" s="9">
        <v>-21</v>
      </c>
      <c r="H2786" s="10">
        <v>-2261952</v>
      </c>
      <c r="I2786" s="11">
        <v>14256444483.012566</v>
      </c>
      <c r="J2786" s="11">
        <v>143735</v>
      </c>
      <c r="K2786" s="11">
        <v>99185.615772167992</v>
      </c>
      <c r="L2786" s="12">
        <v>179054.06878447207</v>
      </c>
      <c r="M2786" s="11">
        <v>2380</v>
      </c>
      <c r="N2786" s="13"/>
      <c r="O2786" t="str">
        <f t="shared" si="95"/>
        <v/>
      </c>
    </row>
    <row r="2787" spans="1:15" hidden="1">
      <c r="A2787" s="41">
        <v>2.2025000000000001</v>
      </c>
      <c r="B2787" s="14">
        <v>45712</v>
      </c>
      <c r="C2787" s="8" t="s">
        <v>13</v>
      </c>
      <c r="D2787" s="8" t="s">
        <v>15</v>
      </c>
      <c r="E2787" s="8" t="s">
        <v>15</v>
      </c>
      <c r="F2787" s="9">
        <f t="shared" si="94"/>
        <v>900000</v>
      </c>
      <c r="G2787" s="9">
        <v>9</v>
      </c>
      <c r="H2787" s="10">
        <v>967878</v>
      </c>
      <c r="I2787" s="11">
        <v>14257412361.012566</v>
      </c>
      <c r="J2787" s="11">
        <v>143744</v>
      </c>
      <c r="K2787" s="11">
        <v>99186.138976322953</v>
      </c>
      <c r="L2787" s="12">
        <v>0</v>
      </c>
      <c r="M2787" s="11">
        <v>2381</v>
      </c>
      <c r="N2787" s="13"/>
      <c r="O2787" t="str">
        <f t="shared" si="95"/>
        <v/>
      </c>
    </row>
    <row r="2788" spans="1:15" hidden="1">
      <c r="A2788" s="41">
        <v>2.2025000000000001</v>
      </c>
      <c r="B2788" s="14">
        <v>45712</v>
      </c>
      <c r="C2788" s="8" t="s">
        <v>13</v>
      </c>
      <c r="D2788" s="8" t="s">
        <v>15</v>
      </c>
      <c r="E2788" s="8" t="s">
        <v>15</v>
      </c>
      <c r="F2788" s="9">
        <f t="shared" si="94"/>
        <v>-1900000</v>
      </c>
      <c r="G2788" s="9">
        <v>-19</v>
      </c>
      <c r="H2788" s="10">
        <v>-2046528</v>
      </c>
      <c r="I2788" s="11">
        <v>14255527824.372015</v>
      </c>
      <c r="J2788" s="11">
        <v>143725</v>
      </c>
      <c r="K2788" s="11">
        <v>99186.138976322953</v>
      </c>
      <c r="L2788" s="12">
        <v>161991.3594498639</v>
      </c>
      <c r="M2788" s="11">
        <v>2382</v>
      </c>
      <c r="N2788" s="13"/>
      <c r="O2788" t="str">
        <f t="shared" si="95"/>
        <v/>
      </c>
    </row>
    <row r="2789" spans="1:15" hidden="1">
      <c r="A2789" s="41">
        <v>2.2025000000000001</v>
      </c>
      <c r="B2789" s="14">
        <v>45712</v>
      </c>
      <c r="C2789" s="8" t="s">
        <v>13</v>
      </c>
      <c r="D2789" s="8" t="s">
        <v>15</v>
      </c>
      <c r="E2789" s="8" t="s">
        <v>15</v>
      </c>
      <c r="F2789" s="9">
        <f t="shared" si="94"/>
        <v>-110500000</v>
      </c>
      <c r="G2789" s="9">
        <v>-1105</v>
      </c>
      <c r="H2789" s="10">
        <v>-119021760</v>
      </c>
      <c r="I2789" s="11">
        <v>14145927140.803179</v>
      </c>
      <c r="J2789" s="11">
        <v>142620</v>
      </c>
      <c r="K2789" s="11">
        <v>99186.138976322953</v>
      </c>
      <c r="L2789" s="12">
        <v>9421076.4311631322</v>
      </c>
      <c r="M2789" s="11">
        <v>2383</v>
      </c>
      <c r="N2789" s="13"/>
      <c r="O2789" t="str">
        <f t="shared" si="95"/>
        <v/>
      </c>
    </row>
    <row r="2790" spans="1:15" hidden="1">
      <c r="A2790" s="41">
        <v>2.2025000000000001</v>
      </c>
      <c r="B2790" s="14">
        <v>45712</v>
      </c>
      <c r="C2790" s="8" t="s">
        <v>13</v>
      </c>
      <c r="D2790" s="8" t="s">
        <v>15</v>
      </c>
      <c r="E2790" s="8" t="s">
        <v>15</v>
      </c>
      <c r="F2790" s="9">
        <f t="shared" si="94"/>
        <v>-46300000</v>
      </c>
      <c r="G2790" s="9">
        <v>-463</v>
      </c>
      <c r="H2790" s="10">
        <v>-49870656</v>
      </c>
      <c r="I2790" s="11">
        <v>14100003958.457142</v>
      </c>
      <c r="J2790" s="11">
        <v>142157</v>
      </c>
      <c r="K2790" s="11">
        <v>99186.138976322953</v>
      </c>
      <c r="L2790" s="12">
        <v>3947473.6539624706</v>
      </c>
      <c r="M2790" s="11">
        <v>2384</v>
      </c>
      <c r="N2790" s="13"/>
      <c r="O2790" t="str">
        <f t="shared" si="95"/>
        <v/>
      </c>
    </row>
    <row r="2791" spans="1:15" hidden="1">
      <c r="A2791" s="41">
        <v>2.2025000000000001</v>
      </c>
      <c r="B2791" s="14">
        <v>45712</v>
      </c>
      <c r="C2791" s="8" t="s">
        <v>13</v>
      </c>
      <c r="D2791" s="8" t="s">
        <v>15</v>
      </c>
      <c r="E2791" s="8" t="s">
        <v>15</v>
      </c>
      <c r="F2791" s="9">
        <f t="shared" si="94"/>
        <v>-131700000</v>
      </c>
      <c r="G2791" s="9">
        <v>-1317</v>
      </c>
      <c r="H2791" s="10">
        <v>-141856704</v>
      </c>
      <c r="I2791" s="11">
        <v>13969375813.425325</v>
      </c>
      <c r="J2791" s="11">
        <v>140840</v>
      </c>
      <c r="K2791" s="11">
        <v>99186.138976322953</v>
      </c>
      <c r="L2791" s="12">
        <v>11228558.968182668</v>
      </c>
      <c r="M2791" s="11">
        <v>2385</v>
      </c>
      <c r="N2791" s="13"/>
      <c r="O2791" t="str">
        <f t="shared" si="95"/>
        <v/>
      </c>
    </row>
    <row r="2792" spans="1:15" hidden="1">
      <c r="A2792" s="41">
        <v>2.2025000000000001</v>
      </c>
      <c r="B2792" s="14">
        <v>45712</v>
      </c>
      <c r="C2792" s="8" t="s">
        <v>13</v>
      </c>
      <c r="D2792" s="8" t="s">
        <v>15</v>
      </c>
      <c r="E2792" s="8" t="s">
        <v>15</v>
      </c>
      <c r="F2792" s="9">
        <f t="shared" si="94"/>
        <v>-92700000</v>
      </c>
      <c r="G2792" s="9">
        <v>-927</v>
      </c>
      <c r="H2792" s="10">
        <v>-99849024</v>
      </c>
      <c r="I2792" s="11">
        <v>13877430262.594275</v>
      </c>
      <c r="J2792" s="11">
        <v>139913</v>
      </c>
      <c r="K2792" s="11">
        <v>99186.138976322953</v>
      </c>
      <c r="L2792" s="12">
        <v>7903473.1689486206</v>
      </c>
      <c r="M2792" s="11">
        <v>2386</v>
      </c>
      <c r="N2792" s="13"/>
      <c r="O2792" t="str">
        <f t="shared" si="95"/>
        <v/>
      </c>
    </row>
    <row r="2793" spans="1:15" hidden="1">
      <c r="A2793" s="41">
        <v>2.2025000000000001</v>
      </c>
      <c r="B2793" s="14">
        <v>45712</v>
      </c>
      <c r="C2793" s="8" t="s">
        <v>13</v>
      </c>
      <c r="D2793" s="8" t="s">
        <v>15</v>
      </c>
      <c r="E2793" s="8" t="s">
        <v>15</v>
      </c>
      <c r="F2793" s="9">
        <f t="shared" si="94"/>
        <v>-4600000</v>
      </c>
      <c r="G2793" s="9">
        <v>-46</v>
      </c>
      <c r="H2793" s="10">
        <v>-4954752</v>
      </c>
      <c r="I2793" s="11">
        <v>13872867700.201365</v>
      </c>
      <c r="J2793" s="11">
        <v>139867</v>
      </c>
      <c r="K2793" s="11">
        <v>99186.138976322953</v>
      </c>
      <c r="L2793" s="12">
        <v>392189.60708914418</v>
      </c>
      <c r="M2793" s="11">
        <v>2387</v>
      </c>
      <c r="N2793" s="13"/>
      <c r="O2793" t="str">
        <f t="shared" si="95"/>
        <v/>
      </c>
    </row>
    <row r="2794" spans="1:15" hidden="1">
      <c r="A2794" s="41">
        <v>2.2025000000000001</v>
      </c>
      <c r="B2794" s="14">
        <v>45712</v>
      </c>
      <c r="C2794" s="8" t="s">
        <v>13</v>
      </c>
      <c r="D2794" s="8" t="s">
        <v>15</v>
      </c>
      <c r="E2794" s="8" t="s">
        <v>15</v>
      </c>
      <c r="F2794" s="9">
        <f t="shared" si="94"/>
        <v>-75000000</v>
      </c>
      <c r="G2794" s="9">
        <v>-750</v>
      </c>
      <c r="H2794" s="10">
        <v>-80784000</v>
      </c>
      <c r="I2794" s="11">
        <v>13798478095.969122</v>
      </c>
      <c r="J2794" s="11">
        <v>139117</v>
      </c>
      <c r="K2794" s="11">
        <v>99186.138976322953</v>
      </c>
      <c r="L2794" s="12">
        <v>6394395.7677577883</v>
      </c>
      <c r="M2794" s="11">
        <v>2388</v>
      </c>
      <c r="N2794" s="13"/>
      <c r="O2794" t="str">
        <f t="shared" si="95"/>
        <v/>
      </c>
    </row>
    <row r="2795" spans="1:15" hidden="1">
      <c r="A2795" s="41">
        <v>2.2025000000000001</v>
      </c>
      <c r="B2795" s="14">
        <v>45712</v>
      </c>
      <c r="C2795" s="8" t="s">
        <v>13</v>
      </c>
      <c r="D2795" s="8" t="s">
        <v>15</v>
      </c>
      <c r="E2795" s="8" t="s">
        <v>15</v>
      </c>
      <c r="F2795" s="9">
        <f t="shared" si="94"/>
        <v>-46300000</v>
      </c>
      <c r="G2795" s="9">
        <v>-463</v>
      </c>
      <c r="H2795" s="10">
        <v>-49870656</v>
      </c>
      <c r="I2795" s="11">
        <v>13752554913.623085</v>
      </c>
      <c r="J2795" s="11">
        <v>138654</v>
      </c>
      <c r="K2795" s="11">
        <v>99186.138976322953</v>
      </c>
      <c r="L2795" s="12">
        <v>3947473.6539624706</v>
      </c>
      <c r="M2795" s="11">
        <v>2389</v>
      </c>
      <c r="N2795" s="13"/>
      <c r="O2795" t="str">
        <f t="shared" si="95"/>
        <v/>
      </c>
    </row>
    <row r="2796" spans="1:15" hidden="1">
      <c r="A2796" s="41">
        <v>2.2025000000000001</v>
      </c>
      <c r="B2796" s="14">
        <v>45712</v>
      </c>
      <c r="C2796" s="8" t="s">
        <v>13</v>
      </c>
      <c r="D2796" s="8" t="s">
        <v>15</v>
      </c>
      <c r="E2796" s="8" t="s">
        <v>15</v>
      </c>
      <c r="F2796" s="9">
        <f t="shared" si="94"/>
        <v>-1100000</v>
      </c>
      <c r="G2796" s="9">
        <v>-11</v>
      </c>
      <c r="H2796" s="10">
        <v>-1184832</v>
      </c>
      <c r="I2796" s="11">
        <v>13751463866.094345</v>
      </c>
      <c r="J2796" s="11">
        <v>138643</v>
      </c>
      <c r="K2796" s="11">
        <v>99186.138976322953</v>
      </c>
      <c r="L2796" s="12">
        <v>93784.471260447521</v>
      </c>
      <c r="M2796" s="11">
        <v>2390</v>
      </c>
      <c r="N2796" s="13"/>
      <c r="O2796" t="str">
        <f t="shared" si="95"/>
        <v/>
      </c>
    </row>
    <row r="2797" spans="1:15" hidden="1">
      <c r="A2797" s="41">
        <v>2.2025000000000001</v>
      </c>
      <c r="B2797" s="14">
        <v>45712</v>
      </c>
      <c r="C2797" s="8" t="s">
        <v>13</v>
      </c>
      <c r="D2797" s="8" t="s">
        <v>14</v>
      </c>
      <c r="E2797" s="8" t="s">
        <v>14</v>
      </c>
      <c r="F2797" s="9">
        <f t="shared" si="94"/>
        <v>900000</v>
      </c>
      <c r="G2797" s="9">
        <v>9</v>
      </c>
      <c r="H2797" s="10">
        <v>949212</v>
      </c>
      <c r="I2797" s="11">
        <v>17361256349.883255</v>
      </c>
      <c r="J2797" s="11">
        <v>173669</v>
      </c>
      <c r="K2797" s="11">
        <v>99967.50341099019</v>
      </c>
      <c r="L2797" s="12">
        <v>0</v>
      </c>
      <c r="M2797" s="11">
        <v>392</v>
      </c>
      <c r="N2797" s="13"/>
      <c r="O2797" t="str">
        <f t="shared" si="95"/>
        <v/>
      </c>
    </row>
    <row r="2798" spans="1:15" hidden="1">
      <c r="A2798" s="41">
        <v>2.2025000000000001</v>
      </c>
      <c r="B2798" s="14">
        <v>45712</v>
      </c>
      <c r="C2798" s="8" t="s">
        <v>13</v>
      </c>
      <c r="D2798" s="8" t="s">
        <v>15</v>
      </c>
      <c r="E2798" s="8" t="s">
        <v>15</v>
      </c>
      <c r="F2798" s="9">
        <f t="shared" si="94"/>
        <v>-46300000</v>
      </c>
      <c r="G2798" s="9">
        <v>-463</v>
      </c>
      <c r="H2798" s="10">
        <v>-49870656</v>
      </c>
      <c r="I2798" s="11">
        <v>13705540683.748308</v>
      </c>
      <c r="J2798" s="11">
        <v>138180</v>
      </c>
      <c r="K2798" s="11">
        <v>99186.138976322953</v>
      </c>
      <c r="L2798" s="12">
        <v>3947473.6539624706</v>
      </c>
      <c r="M2798" s="11">
        <v>2391</v>
      </c>
      <c r="N2798" s="13"/>
      <c r="O2798" t="str">
        <f t="shared" si="95"/>
        <v/>
      </c>
    </row>
    <row r="2799" spans="1:15" hidden="1">
      <c r="A2799" s="41">
        <v>2.2025000000000001</v>
      </c>
      <c r="B2799" s="14">
        <v>45712</v>
      </c>
      <c r="C2799" s="8" t="s">
        <v>13</v>
      </c>
      <c r="D2799" s="8" t="s">
        <v>15</v>
      </c>
      <c r="E2799" s="8" t="s">
        <v>15</v>
      </c>
      <c r="F2799" s="9">
        <f t="shared" si="94"/>
        <v>-9300000</v>
      </c>
      <c r="G2799" s="9">
        <v>-93</v>
      </c>
      <c r="H2799" s="10">
        <v>-10017216</v>
      </c>
      <c r="I2799" s="11">
        <v>13696316372.823509</v>
      </c>
      <c r="J2799" s="11">
        <v>138087</v>
      </c>
      <c r="K2799" s="11">
        <v>99186.138976322953</v>
      </c>
      <c r="L2799" s="12">
        <v>792905.07520196587</v>
      </c>
      <c r="M2799" s="11">
        <v>2392</v>
      </c>
      <c r="N2799" s="13"/>
      <c r="O2799" t="str">
        <f t="shared" si="95"/>
        <v/>
      </c>
    </row>
    <row r="2800" spans="1:15" hidden="1">
      <c r="A2800" s="41">
        <v>2.2025000000000001</v>
      </c>
      <c r="B2800" s="14">
        <v>45712</v>
      </c>
      <c r="C2800" s="8" t="s">
        <v>13</v>
      </c>
      <c r="D2800" s="8" t="s">
        <v>15</v>
      </c>
      <c r="E2800" s="8" t="s">
        <v>15</v>
      </c>
      <c r="F2800" s="9">
        <f t="shared" si="94"/>
        <v>-92700000</v>
      </c>
      <c r="G2800" s="9">
        <v>-927</v>
      </c>
      <c r="H2800" s="10">
        <v>-99849024</v>
      </c>
      <c r="I2800" s="11">
        <v>13604370821.992458</v>
      </c>
      <c r="J2800" s="11">
        <v>137160</v>
      </c>
      <c r="K2800" s="11">
        <v>99186.138976322953</v>
      </c>
      <c r="L2800" s="12">
        <v>7903473.1689486206</v>
      </c>
      <c r="M2800" s="11">
        <v>2393</v>
      </c>
      <c r="N2800" s="13"/>
      <c r="O2800" t="str">
        <f t="shared" si="95"/>
        <v/>
      </c>
    </row>
    <row r="2801" spans="1:15" hidden="1">
      <c r="A2801" s="41">
        <v>2.2025000000000001</v>
      </c>
      <c r="B2801" s="14">
        <v>45712</v>
      </c>
      <c r="C2801" s="8" t="s">
        <v>13</v>
      </c>
      <c r="D2801" s="8" t="s">
        <v>15</v>
      </c>
      <c r="E2801" s="8" t="s">
        <v>15</v>
      </c>
      <c r="F2801" s="9">
        <f t="shared" si="94"/>
        <v>-900000</v>
      </c>
      <c r="G2801" s="9">
        <v>-9</v>
      </c>
      <c r="H2801" s="10">
        <v>-969408</v>
      </c>
      <c r="I2801" s="11">
        <v>13603478146.741671</v>
      </c>
      <c r="J2801" s="11">
        <v>137151</v>
      </c>
      <c r="K2801" s="11">
        <v>99186.138976322953</v>
      </c>
      <c r="L2801" s="12">
        <v>76732.749213093426</v>
      </c>
      <c r="M2801" s="11">
        <v>2394</v>
      </c>
      <c r="N2801" s="13"/>
      <c r="O2801" t="str">
        <f t="shared" si="95"/>
        <v/>
      </c>
    </row>
    <row r="2802" spans="1:15" hidden="1">
      <c r="A2802" s="41">
        <v>2.2025000000000001</v>
      </c>
      <c r="B2802" s="14">
        <v>45712</v>
      </c>
      <c r="C2802" s="8" t="s">
        <v>13</v>
      </c>
      <c r="D2802" s="8" t="s">
        <v>15</v>
      </c>
      <c r="E2802" s="8" t="s">
        <v>15</v>
      </c>
      <c r="F2802" s="9">
        <f t="shared" si="94"/>
        <v>-42000000</v>
      </c>
      <c r="G2802" s="9">
        <v>-420</v>
      </c>
      <c r="H2802" s="10">
        <v>-45239040</v>
      </c>
      <c r="I2802" s="11">
        <v>13561819968.371614</v>
      </c>
      <c r="J2802" s="11">
        <v>136731</v>
      </c>
      <c r="K2802" s="11">
        <v>99186.138976322953</v>
      </c>
      <c r="L2802" s="12">
        <v>3580861.6299443617</v>
      </c>
      <c r="M2802" s="11">
        <v>2395</v>
      </c>
      <c r="N2802" s="13"/>
      <c r="O2802" t="str">
        <f t="shared" si="95"/>
        <v/>
      </c>
    </row>
    <row r="2803" spans="1:15" hidden="1">
      <c r="A2803" s="41">
        <v>2.2025000000000001</v>
      </c>
      <c r="B2803" s="14">
        <v>45712</v>
      </c>
      <c r="C2803" s="8" t="s">
        <v>13</v>
      </c>
      <c r="D2803" s="8" t="s">
        <v>15</v>
      </c>
      <c r="E2803" s="8" t="s">
        <v>15</v>
      </c>
      <c r="F2803" s="9">
        <f t="shared" si="94"/>
        <v>-5900000</v>
      </c>
      <c r="G2803" s="9">
        <v>-59</v>
      </c>
      <c r="H2803" s="10">
        <v>-6355008</v>
      </c>
      <c r="I2803" s="11">
        <v>13555967986.172012</v>
      </c>
      <c r="J2803" s="11">
        <v>136672</v>
      </c>
      <c r="K2803" s="11">
        <v>99186.138976322953</v>
      </c>
      <c r="L2803" s="12">
        <v>503025.80039694533</v>
      </c>
      <c r="M2803" s="11">
        <v>2396</v>
      </c>
      <c r="N2803" s="13"/>
      <c r="O2803" t="str">
        <f t="shared" si="95"/>
        <v/>
      </c>
    </row>
    <row r="2804" spans="1:15" hidden="1">
      <c r="A2804" s="41">
        <v>2.2025000000000001</v>
      </c>
      <c r="B2804" s="14">
        <v>45712</v>
      </c>
      <c r="C2804" s="8" t="s">
        <v>13</v>
      </c>
      <c r="D2804" s="8" t="s">
        <v>15</v>
      </c>
      <c r="E2804" s="8" t="s">
        <v>15</v>
      </c>
      <c r="F2804" s="9">
        <f t="shared" si="94"/>
        <v>-92700000</v>
      </c>
      <c r="G2804" s="9">
        <v>-927</v>
      </c>
      <c r="H2804" s="10">
        <v>-99849024</v>
      </c>
      <c r="I2804" s="11">
        <v>13464022435.340961</v>
      </c>
      <c r="J2804" s="11">
        <v>135745</v>
      </c>
      <c r="K2804" s="11">
        <v>99186.138976322953</v>
      </c>
      <c r="L2804" s="12">
        <v>7903473.1689486206</v>
      </c>
      <c r="M2804" s="11">
        <v>2397</v>
      </c>
      <c r="N2804" s="13"/>
      <c r="O2804" t="str">
        <f t="shared" si="95"/>
        <v/>
      </c>
    </row>
    <row r="2805" spans="1:15" hidden="1">
      <c r="A2805" s="41">
        <v>2.2025000000000001</v>
      </c>
      <c r="B2805" s="14">
        <v>45712</v>
      </c>
      <c r="C2805" s="8" t="s">
        <v>13</v>
      </c>
      <c r="D2805" s="8" t="s">
        <v>15</v>
      </c>
      <c r="E2805" s="8" t="s">
        <v>15</v>
      </c>
      <c r="F2805" s="9">
        <f t="shared" si="94"/>
        <v>-18500000</v>
      </c>
      <c r="G2805" s="9">
        <v>-185</v>
      </c>
      <c r="H2805" s="10">
        <v>-19926720</v>
      </c>
      <c r="I2805" s="11">
        <v>13445672999.630342</v>
      </c>
      <c r="J2805" s="11">
        <v>135560</v>
      </c>
      <c r="K2805" s="11">
        <v>99186.138976322953</v>
      </c>
      <c r="L2805" s="12">
        <v>1577284.2893802524</v>
      </c>
      <c r="M2805" s="11">
        <v>2398</v>
      </c>
      <c r="N2805" s="13"/>
      <c r="O2805" t="str">
        <f t="shared" si="95"/>
        <v/>
      </c>
    </row>
    <row r="2806" spans="1:15" hidden="1">
      <c r="A2806" s="41">
        <v>2.2025000000000001</v>
      </c>
      <c r="B2806" s="14">
        <v>45712</v>
      </c>
      <c r="C2806" s="8" t="s">
        <v>13</v>
      </c>
      <c r="D2806" s="8" t="s">
        <v>15</v>
      </c>
      <c r="E2806" s="8" t="s">
        <v>15</v>
      </c>
      <c r="F2806" s="9">
        <f t="shared" si="94"/>
        <v>-18500000</v>
      </c>
      <c r="G2806" s="9">
        <v>-185</v>
      </c>
      <c r="H2806" s="10">
        <v>-19926720</v>
      </c>
      <c r="I2806" s="11">
        <v>13427323563.919724</v>
      </c>
      <c r="J2806" s="11">
        <v>135375</v>
      </c>
      <c r="K2806" s="11">
        <v>99186.138976322953</v>
      </c>
      <c r="L2806" s="12">
        <v>1577284.2893802524</v>
      </c>
      <c r="M2806" s="11">
        <v>2399</v>
      </c>
      <c r="N2806" s="13"/>
      <c r="O2806" t="str">
        <f t="shared" si="95"/>
        <v/>
      </c>
    </row>
    <row r="2807" spans="1:15" hidden="1">
      <c r="A2807" s="41">
        <v>2.2025000000000001</v>
      </c>
      <c r="B2807" s="14">
        <v>45712</v>
      </c>
      <c r="C2807" s="8" t="s">
        <v>13</v>
      </c>
      <c r="D2807" s="8" t="s">
        <v>15</v>
      </c>
      <c r="E2807" s="8" t="s">
        <v>15</v>
      </c>
      <c r="F2807" s="9">
        <f t="shared" si="94"/>
        <v>-9700000</v>
      </c>
      <c r="G2807" s="9">
        <v>-97</v>
      </c>
      <c r="H2807" s="10">
        <v>-10448064</v>
      </c>
      <c r="I2807" s="11">
        <v>13417702508.43902</v>
      </c>
      <c r="J2807" s="11">
        <v>135278</v>
      </c>
      <c r="K2807" s="11">
        <v>99186.138976322953</v>
      </c>
      <c r="L2807" s="12">
        <v>827008.51929667406</v>
      </c>
      <c r="M2807" s="11">
        <v>2400</v>
      </c>
      <c r="N2807" s="13"/>
      <c r="O2807" t="str">
        <f t="shared" si="95"/>
        <v/>
      </c>
    </row>
    <row r="2808" spans="1:15" hidden="1">
      <c r="A2808" s="41">
        <v>2.2025000000000001</v>
      </c>
      <c r="B2808" s="14">
        <v>45712</v>
      </c>
      <c r="C2808" s="8" t="s">
        <v>13</v>
      </c>
      <c r="D2808" s="8" t="s">
        <v>15</v>
      </c>
      <c r="E2808" s="8" t="s">
        <v>15</v>
      </c>
      <c r="F2808" s="9">
        <f t="shared" si="94"/>
        <v>-1900000</v>
      </c>
      <c r="G2808" s="9">
        <v>-19</v>
      </c>
      <c r="H2808" s="10">
        <v>-2046528</v>
      </c>
      <c r="I2808" s="11">
        <v>13415817971.79847</v>
      </c>
      <c r="J2808" s="11">
        <v>135259</v>
      </c>
      <c r="K2808" s="11">
        <v>99186.138976322953</v>
      </c>
      <c r="L2808" s="12">
        <v>161991.3594498639</v>
      </c>
      <c r="M2808" s="11">
        <v>2401</v>
      </c>
      <c r="N2808" s="13"/>
      <c r="O2808" t="str">
        <f t="shared" si="95"/>
        <v/>
      </c>
    </row>
    <row r="2809" spans="1:15" hidden="1">
      <c r="A2809" s="41">
        <v>2.2025000000000001</v>
      </c>
      <c r="B2809" s="14">
        <v>45712</v>
      </c>
      <c r="C2809" s="8" t="s">
        <v>13</v>
      </c>
      <c r="D2809" s="8" t="s">
        <v>14</v>
      </c>
      <c r="E2809" s="8" t="s">
        <v>14</v>
      </c>
      <c r="F2809" s="9">
        <f t="shared" si="94"/>
        <v>-1000000</v>
      </c>
      <c r="G2809" s="9">
        <v>-10</v>
      </c>
      <c r="H2809" s="10">
        <v>-1055610</v>
      </c>
      <c r="I2809" s="11">
        <v>17360256674.849144</v>
      </c>
      <c r="J2809" s="11">
        <v>173659</v>
      </c>
      <c r="K2809" s="11">
        <v>99967.50341099019</v>
      </c>
      <c r="L2809" s="12">
        <v>55934.96589009813</v>
      </c>
      <c r="M2809" s="11">
        <v>393</v>
      </c>
      <c r="N2809" s="13"/>
      <c r="O2809" t="str">
        <f t="shared" si="95"/>
        <v/>
      </c>
    </row>
    <row r="2810" spans="1:15" hidden="1">
      <c r="A2810" s="41">
        <v>2.2025000000000001</v>
      </c>
      <c r="B2810" s="14">
        <v>45712</v>
      </c>
      <c r="C2810" s="8" t="s">
        <v>13</v>
      </c>
      <c r="D2810" s="8" t="s">
        <v>15</v>
      </c>
      <c r="E2810" s="8" t="s">
        <v>15</v>
      </c>
      <c r="F2810" s="9">
        <f t="shared" si="94"/>
        <v>2900000</v>
      </c>
      <c r="G2810" s="9">
        <v>29</v>
      </c>
      <c r="H2810" s="10">
        <v>3110279</v>
      </c>
      <c r="I2810" s="11">
        <v>13418928250.79847</v>
      </c>
      <c r="J2810" s="11">
        <v>135288</v>
      </c>
      <c r="K2810" s="11">
        <v>99187.867739921276</v>
      </c>
      <c r="L2810" s="12">
        <v>0</v>
      </c>
      <c r="M2810" s="11">
        <v>2402</v>
      </c>
      <c r="N2810" s="13"/>
      <c r="O2810" t="str">
        <f t="shared" si="95"/>
        <v/>
      </c>
    </row>
    <row r="2811" spans="1:15" hidden="1">
      <c r="A2811" s="41">
        <v>2.2025000000000001</v>
      </c>
      <c r="B2811" s="14">
        <v>45712</v>
      </c>
      <c r="C2811" s="8" t="s">
        <v>13</v>
      </c>
      <c r="D2811" s="8" t="s">
        <v>14</v>
      </c>
      <c r="E2811" s="8" t="s">
        <v>14</v>
      </c>
      <c r="F2811" s="9">
        <f t="shared" si="94"/>
        <v>-9500000</v>
      </c>
      <c r="G2811" s="9">
        <v>-95</v>
      </c>
      <c r="H2811" s="10">
        <v>-10028295</v>
      </c>
      <c r="I2811" s="11">
        <v>17350759762.025101</v>
      </c>
      <c r="J2811" s="11">
        <v>173564</v>
      </c>
      <c r="K2811" s="11">
        <v>99967.50341099019</v>
      </c>
      <c r="L2811" s="12">
        <v>531382.17595593259</v>
      </c>
      <c r="M2811" s="11">
        <v>394</v>
      </c>
      <c r="N2811" s="13"/>
      <c r="O2811" t="str">
        <f t="shared" si="95"/>
        <v/>
      </c>
    </row>
    <row r="2812" spans="1:15" hidden="1">
      <c r="A2812" s="41">
        <v>2.2025000000000001</v>
      </c>
      <c r="B2812" s="14">
        <v>45712</v>
      </c>
      <c r="C2812" s="8" t="s">
        <v>13</v>
      </c>
      <c r="D2812" s="8" t="s">
        <v>15</v>
      </c>
      <c r="E2812" s="8" t="s">
        <v>15</v>
      </c>
      <c r="F2812" s="9">
        <f t="shared" si="94"/>
        <v>-9200000</v>
      </c>
      <c r="G2812" s="9">
        <v>-92</v>
      </c>
      <c r="H2812" s="10">
        <v>-9909504</v>
      </c>
      <c r="I2812" s="11">
        <v>13409802966.966396</v>
      </c>
      <c r="J2812" s="11">
        <v>135196</v>
      </c>
      <c r="K2812" s="11">
        <v>99187.867739921276</v>
      </c>
      <c r="L2812" s="12">
        <v>784220.16792724282</v>
      </c>
      <c r="M2812" s="11">
        <v>2403</v>
      </c>
      <c r="N2812" s="13"/>
      <c r="O2812" t="str">
        <f t="shared" si="95"/>
        <v/>
      </c>
    </row>
    <row r="2813" spans="1:15" hidden="1">
      <c r="A2813" s="41">
        <v>2.2025000000000001</v>
      </c>
      <c r="B2813" s="14">
        <v>45712</v>
      </c>
      <c r="C2813" s="8" t="s">
        <v>13</v>
      </c>
      <c r="D2813" s="8" t="s">
        <v>15</v>
      </c>
      <c r="E2813" s="8" t="s">
        <v>15</v>
      </c>
      <c r="F2813" s="9">
        <f t="shared" si="94"/>
        <v>-4700000</v>
      </c>
      <c r="G2813" s="9">
        <v>-47</v>
      </c>
      <c r="H2813" s="10">
        <v>-5062464</v>
      </c>
      <c r="I2813" s="11">
        <v>13405141137.182619</v>
      </c>
      <c r="J2813" s="11">
        <v>135149</v>
      </c>
      <c r="K2813" s="11">
        <v>99187.867739921276</v>
      </c>
      <c r="L2813" s="12">
        <v>400634.21622369997</v>
      </c>
      <c r="M2813" s="11">
        <v>2404</v>
      </c>
      <c r="N2813" s="13"/>
      <c r="O2813" t="str">
        <f t="shared" si="95"/>
        <v/>
      </c>
    </row>
    <row r="2814" spans="1:15" hidden="1">
      <c r="A2814" s="41">
        <v>2.2025000000000001</v>
      </c>
      <c r="B2814" s="14">
        <v>45712</v>
      </c>
      <c r="C2814" s="8" t="s">
        <v>13</v>
      </c>
      <c r="D2814" s="8" t="s">
        <v>15</v>
      </c>
      <c r="E2814" s="8" t="s">
        <v>15</v>
      </c>
      <c r="F2814" s="9">
        <f t="shared" si="94"/>
        <v>-9200000</v>
      </c>
      <c r="G2814" s="9">
        <v>-92</v>
      </c>
      <c r="H2814" s="10">
        <v>-9909504</v>
      </c>
      <c r="I2814" s="11">
        <v>13396015853.350546</v>
      </c>
      <c r="J2814" s="11">
        <v>135057</v>
      </c>
      <c r="K2814" s="11">
        <v>99187.867739921276</v>
      </c>
      <c r="L2814" s="12">
        <v>784220.16792724282</v>
      </c>
      <c r="M2814" s="11">
        <v>2405</v>
      </c>
      <c r="N2814" s="13"/>
      <c r="O2814" t="str">
        <f t="shared" si="95"/>
        <v/>
      </c>
    </row>
    <row r="2815" spans="1:15" hidden="1">
      <c r="A2815" s="41">
        <v>2.2025000000000001</v>
      </c>
      <c r="B2815" s="14">
        <v>45712</v>
      </c>
      <c r="C2815" s="8" t="s">
        <v>13</v>
      </c>
      <c r="D2815" s="8" t="s">
        <v>15</v>
      </c>
      <c r="E2815" s="8" t="s">
        <v>15</v>
      </c>
      <c r="F2815" s="9">
        <f t="shared" si="94"/>
        <v>-25700000</v>
      </c>
      <c r="G2815" s="9">
        <v>-257</v>
      </c>
      <c r="H2815" s="10">
        <v>-27681984</v>
      </c>
      <c r="I2815" s="11">
        <v>13370524571.341387</v>
      </c>
      <c r="J2815" s="11">
        <v>134800</v>
      </c>
      <c r="K2815" s="11">
        <v>99187.867739921276</v>
      </c>
      <c r="L2815" s="12">
        <v>2190701.9908402339</v>
      </c>
      <c r="M2815" s="11">
        <v>2406</v>
      </c>
      <c r="N2815" s="13"/>
      <c r="O2815" t="str">
        <f t="shared" si="95"/>
        <v/>
      </c>
    </row>
    <row r="2816" spans="1:15" hidden="1">
      <c r="A2816" s="41">
        <v>2.2025000000000001</v>
      </c>
      <c r="B2816" s="14">
        <v>45712</v>
      </c>
      <c r="C2816" s="8" t="s">
        <v>13</v>
      </c>
      <c r="D2816" s="8" t="s">
        <v>15</v>
      </c>
      <c r="E2816" s="8" t="s">
        <v>15</v>
      </c>
      <c r="F2816" s="9">
        <f t="shared" si="94"/>
        <v>-1114100000</v>
      </c>
      <c r="G2816" s="9">
        <v>-11141</v>
      </c>
      <c r="H2816" s="10">
        <v>-1200019392</v>
      </c>
      <c r="I2816" s="11">
        <v>12265472536.850924</v>
      </c>
      <c r="J2816" s="11">
        <v>123659</v>
      </c>
      <c r="K2816" s="11">
        <v>99187.867739921276</v>
      </c>
      <c r="L2816" s="12">
        <v>94967357.509536982</v>
      </c>
      <c r="M2816" s="11">
        <v>2407</v>
      </c>
      <c r="N2816" s="13"/>
      <c r="O2816" t="str">
        <f t="shared" si="95"/>
        <v/>
      </c>
    </row>
    <row r="2817" spans="1:15" hidden="1">
      <c r="A2817" s="41">
        <v>2.2025000000000001</v>
      </c>
      <c r="B2817" s="14">
        <v>45712</v>
      </c>
      <c r="C2817" s="8" t="s">
        <v>13</v>
      </c>
      <c r="D2817" s="8" t="s">
        <v>15</v>
      </c>
      <c r="E2817" s="8" t="s">
        <v>15</v>
      </c>
      <c r="F2817" s="9">
        <f t="shared" si="94"/>
        <v>-27800000</v>
      </c>
      <c r="G2817" s="9">
        <v>-278</v>
      </c>
      <c r="H2817" s="10">
        <v>-29943936</v>
      </c>
      <c r="I2817" s="11">
        <v>12237898309.619225</v>
      </c>
      <c r="J2817" s="11">
        <v>123381</v>
      </c>
      <c r="K2817" s="11">
        <v>99187.867739921276</v>
      </c>
      <c r="L2817" s="12">
        <v>2369708.7683018856</v>
      </c>
      <c r="M2817" s="11">
        <v>2408</v>
      </c>
      <c r="N2817" s="13"/>
      <c r="O2817" t="str">
        <f t="shared" si="95"/>
        <v/>
      </c>
    </row>
    <row r="2818" spans="1:15" hidden="1">
      <c r="A2818" s="41">
        <v>2.2025000000000001</v>
      </c>
      <c r="B2818" s="14">
        <v>45712</v>
      </c>
      <c r="C2818" s="8" t="s">
        <v>13</v>
      </c>
      <c r="D2818" s="8" t="s">
        <v>15</v>
      </c>
      <c r="E2818" s="8" t="s">
        <v>15</v>
      </c>
      <c r="F2818" s="9">
        <f t="shared" si="94"/>
        <v>-18500000</v>
      </c>
      <c r="G2818" s="9">
        <v>-185</v>
      </c>
      <c r="H2818" s="10">
        <v>-19926720</v>
      </c>
      <c r="I2818" s="11">
        <v>12219548554.087339</v>
      </c>
      <c r="J2818" s="11">
        <v>123196</v>
      </c>
      <c r="K2818" s="11">
        <v>99187.867739921276</v>
      </c>
      <c r="L2818" s="12">
        <v>1576964.4681145623</v>
      </c>
      <c r="M2818" s="11">
        <v>2409</v>
      </c>
      <c r="N2818" s="13"/>
      <c r="O2818" t="str">
        <f t="shared" si="95"/>
        <v/>
      </c>
    </row>
    <row r="2819" spans="1:15" hidden="1">
      <c r="A2819" s="41">
        <v>2.2025000000000001</v>
      </c>
      <c r="B2819" s="14">
        <v>45712</v>
      </c>
      <c r="C2819" s="8" t="s">
        <v>13</v>
      </c>
      <c r="D2819" s="8" t="s">
        <v>15</v>
      </c>
      <c r="E2819" s="8" t="s">
        <v>15</v>
      </c>
      <c r="F2819" s="9">
        <f t="shared" si="94"/>
        <v>-9200000</v>
      </c>
      <c r="G2819" s="9">
        <v>-92</v>
      </c>
      <c r="H2819" s="10">
        <v>-9909504</v>
      </c>
      <c r="I2819" s="11">
        <v>12210423270.255266</v>
      </c>
      <c r="J2819" s="11">
        <v>123104</v>
      </c>
      <c r="K2819" s="11">
        <v>99187.867739921276</v>
      </c>
      <c r="L2819" s="12">
        <v>784220.16792724282</v>
      </c>
      <c r="M2819" s="11">
        <v>2410</v>
      </c>
      <c r="N2819" s="13"/>
      <c r="O2819" t="str">
        <f t="shared" si="95"/>
        <v/>
      </c>
    </row>
    <row r="2820" spans="1:15" hidden="1">
      <c r="A2820" s="41">
        <v>2.2025000000000001</v>
      </c>
      <c r="B2820" s="14">
        <v>45712</v>
      </c>
      <c r="C2820" s="8" t="s">
        <v>13</v>
      </c>
      <c r="D2820" s="8" t="s">
        <v>14</v>
      </c>
      <c r="E2820" s="8" t="s">
        <v>14</v>
      </c>
      <c r="F2820" s="9">
        <f t="shared" si="94"/>
        <v>-47300000</v>
      </c>
      <c r="G2820" s="9">
        <v>-473</v>
      </c>
      <c r="H2820" s="10">
        <v>-49930353</v>
      </c>
      <c r="I2820" s="11">
        <v>17303475132.911701</v>
      </c>
      <c r="J2820" s="11">
        <v>173091</v>
      </c>
      <c r="K2820" s="11">
        <v>99967.50341099019</v>
      </c>
      <c r="L2820" s="12">
        <v>2645723.8866016418</v>
      </c>
      <c r="M2820" s="11">
        <v>395</v>
      </c>
      <c r="N2820" s="13"/>
      <c r="O2820" t="str">
        <f t="shared" si="95"/>
        <v/>
      </c>
    </row>
    <row r="2821" spans="1:15" hidden="1">
      <c r="A2821" s="41">
        <v>2.2025000000000001</v>
      </c>
      <c r="B2821" s="14">
        <v>45712</v>
      </c>
      <c r="C2821" s="8" t="s">
        <v>13</v>
      </c>
      <c r="D2821" s="8" t="s">
        <v>15</v>
      </c>
      <c r="E2821" s="8" t="s">
        <v>15</v>
      </c>
      <c r="F2821" s="9">
        <f t="shared" si="94"/>
        <v>-4600000</v>
      </c>
      <c r="G2821" s="9">
        <v>-46</v>
      </c>
      <c r="H2821" s="10">
        <v>-4954752</v>
      </c>
      <c r="I2821" s="11">
        <v>12205860628.33923</v>
      </c>
      <c r="J2821" s="11">
        <v>123058</v>
      </c>
      <c r="K2821" s="11">
        <v>99187.867739921276</v>
      </c>
      <c r="L2821" s="12">
        <v>392110.08396362141</v>
      </c>
      <c r="M2821" s="11">
        <v>2411</v>
      </c>
      <c r="N2821" s="13"/>
      <c r="O2821" t="str">
        <f t="shared" si="95"/>
        <v/>
      </c>
    </row>
    <row r="2822" spans="1:15" hidden="1">
      <c r="A2822" s="41">
        <v>2.2025000000000001</v>
      </c>
      <c r="B2822" s="14">
        <v>45712</v>
      </c>
      <c r="C2822" s="8" t="s">
        <v>13</v>
      </c>
      <c r="D2822" s="8" t="s">
        <v>15</v>
      </c>
      <c r="E2822" s="8" t="s">
        <v>15</v>
      </c>
      <c r="F2822" s="9">
        <f t="shared" si="94"/>
        <v>-9200000</v>
      </c>
      <c r="G2822" s="9">
        <v>-92</v>
      </c>
      <c r="H2822" s="10">
        <v>-9909504</v>
      </c>
      <c r="I2822" s="11">
        <v>12196735344.507156</v>
      </c>
      <c r="J2822" s="11">
        <v>122966</v>
      </c>
      <c r="K2822" s="11">
        <v>99187.867739921276</v>
      </c>
      <c r="L2822" s="12">
        <v>784220.16792724282</v>
      </c>
      <c r="M2822" s="11">
        <v>2412</v>
      </c>
      <c r="N2822" s="13"/>
      <c r="O2822" t="str">
        <f t="shared" si="95"/>
        <v/>
      </c>
    </row>
    <row r="2823" spans="1:15" hidden="1">
      <c r="A2823" s="41">
        <v>2.2025000000000001</v>
      </c>
      <c r="B2823" s="14">
        <v>45712</v>
      </c>
      <c r="C2823" s="8" t="s">
        <v>13</v>
      </c>
      <c r="D2823" s="8" t="s">
        <v>15</v>
      </c>
      <c r="E2823" s="8" t="s">
        <v>15</v>
      </c>
      <c r="F2823" s="9">
        <f t="shared" si="94"/>
        <v>-9200000</v>
      </c>
      <c r="G2823" s="9">
        <v>-92</v>
      </c>
      <c r="H2823" s="10">
        <v>-9909504</v>
      </c>
      <c r="I2823" s="11">
        <v>12187610060.675083</v>
      </c>
      <c r="J2823" s="11">
        <v>122874</v>
      </c>
      <c r="K2823" s="11">
        <v>99187.867739921276</v>
      </c>
      <c r="L2823" s="12">
        <v>784220.16792724282</v>
      </c>
      <c r="M2823" s="11">
        <v>2413</v>
      </c>
      <c r="N2823" s="13"/>
      <c r="O2823" t="str">
        <f t="shared" si="95"/>
        <v/>
      </c>
    </row>
    <row r="2824" spans="1:15" hidden="1">
      <c r="A2824" s="41">
        <v>2.2025000000000001</v>
      </c>
      <c r="B2824" s="14">
        <v>45712</v>
      </c>
      <c r="C2824" s="8" t="s">
        <v>13</v>
      </c>
      <c r="D2824" s="8" t="s">
        <v>15</v>
      </c>
      <c r="E2824" s="8" t="s">
        <v>15</v>
      </c>
      <c r="F2824" s="9">
        <f t="shared" si="94"/>
        <v>-900000</v>
      </c>
      <c r="G2824" s="9">
        <v>-9</v>
      </c>
      <c r="H2824" s="10">
        <v>-969408</v>
      </c>
      <c r="I2824" s="11">
        <v>12186717369.865423</v>
      </c>
      <c r="J2824" s="11">
        <v>122865</v>
      </c>
      <c r="K2824" s="11">
        <v>99187.867739921276</v>
      </c>
      <c r="L2824" s="12">
        <v>76717.190340708476</v>
      </c>
      <c r="M2824" s="11">
        <v>2414</v>
      </c>
      <c r="N2824" s="13"/>
      <c r="O2824" t="str">
        <f t="shared" si="95"/>
        <v/>
      </c>
    </row>
    <row r="2825" spans="1:15" hidden="1">
      <c r="A2825" s="41">
        <v>2.2025000000000001</v>
      </c>
      <c r="B2825" s="14">
        <v>45712</v>
      </c>
      <c r="C2825" s="8" t="s">
        <v>13</v>
      </c>
      <c r="D2825" s="8" t="s">
        <v>15</v>
      </c>
      <c r="E2825" s="8" t="s">
        <v>15</v>
      </c>
      <c r="F2825" s="9">
        <f t="shared" si="94"/>
        <v>-20300000</v>
      </c>
      <c r="G2825" s="9">
        <v>-203</v>
      </c>
      <c r="H2825" s="10">
        <v>-21865536</v>
      </c>
      <c r="I2825" s="11">
        <v>12166582232.71422</v>
      </c>
      <c r="J2825" s="11">
        <v>122662</v>
      </c>
      <c r="K2825" s="11">
        <v>99187.867739921276</v>
      </c>
      <c r="L2825" s="12">
        <v>1730398.8487959802</v>
      </c>
      <c r="M2825" s="11">
        <v>2415</v>
      </c>
      <c r="N2825" s="13"/>
      <c r="O2825" t="str">
        <f t="shared" si="95"/>
        <v/>
      </c>
    </row>
    <row r="2826" spans="1:15" hidden="1">
      <c r="A2826" s="41">
        <v>2.2025000000000001</v>
      </c>
      <c r="B2826" s="14">
        <v>45712</v>
      </c>
      <c r="C2826" s="8" t="s">
        <v>13</v>
      </c>
      <c r="D2826" s="8" t="s">
        <v>14</v>
      </c>
      <c r="E2826" s="8" t="s">
        <v>14</v>
      </c>
      <c r="F2826" s="9">
        <f t="shared" ref="F2826:F2889" si="96">100000*G2826</f>
        <v>-900000</v>
      </c>
      <c r="G2826" s="9">
        <v>-9</v>
      </c>
      <c r="H2826" s="10">
        <v>-950049</v>
      </c>
      <c r="I2826" s="11">
        <v>17302575425.381001</v>
      </c>
      <c r="J2826" s="11">
        <v>173082</v>
      </c>
      <c r="K2826" s="11">
        <v>99967.50341099019</v>
      </c>
      <c r="L2826" s="12">
        <v>50341.469301088247</v>
      </c>
      <c r="M2826" s="11">
        <v>396</v>
      </c>
      <c r="N2826" s="13"/>
      <c r="O2826" t="str">
        <f t="shared" si="95"/>
        <v/>
      </c>
    </row>
    <row r="2827" spans="1:15" hidden="1">
      <c r="A2827" s="41">
        <v>2.2025000000000001</v>
      </c>
      <c r="B2827" s="14">
        <v>45712</v>
      </c>
      <c r="C2827" s="8" t="s">
        <v>13</v>
      </c>
      <c r="D2827" s="8" t="s">
        <v>15</v>
      </c>
      <c r="E2827" s="8" t="s">
        <v>15</v>
      </c>
      <c r="F2827" s="9">
        <f t="shared" si="96"/>
        <v>-3300000</v>
      </c>
      <c r="G2827" s="9">
        <v>-33</v>
      </c>
      <c r="H2827" s="10">
        <v>-3554496</v>
      </c>
      <c r="I2827" s="11">
        <v>12163309033.078802</v>
      </c>
      <c r="J2827" s="11">
        <v>122629</v>
      </c>
      <c r="K2827" s="11">
        <v>99187.867739921276</v>
      </c>
      <c r="L2827" s="12">
        <v>281296.36458259774</v>
      </c>
      <c r="M2827" s="11">
        <v>2416</v>
      </c>
      <c r="N2827" s="13"/>
      <c r="O2827" t="str">
        <f t="shared" si="95"/>
        <v/>
      </c>
    </row>
    <row r="2828" spans="1:15" hidden="1">
      <c r="A2828" s="41">
        <v>2.2025000000000001</v>
      </c>
      <c r="B2828" s="14">
        <v>45712</v>
      </c>
      <c r="C2828" s="8" t="s">
        <v>13</v>
      </c>
      <c r="D2828" s="8" t="s">
        <v>15</v>
      </c>
      <c r="E2828" s="8" t="s">
        <v>15</v>
      </c>
      <c r="F2828" s="9">
        <f t="shared" si="96"/>
        <v>-1300000</v>
      </c>
      <c r="G2828" s="9">
        <v>-13</v>
      </c>
      <c r="H2828" s="10">
        <v>-1400256</v>
      </c>
      <c r="I2828" s="11">
        <v>12162019590.798183</v>
      </c>
      <c r="J2828" s="11">
        <v>122616</v>
      </c>
      <c r="K2828" s="11">
        <v>99187.867739921276</v>
      </c>
      <c r="L2828" s="12">
        <v>110813.71938102343</v>
      </c>
      <c r="M2828" s="11">
        <v>2417</v>
      </c>
      <c r="N2828" s="13"/>
      <c r="O2828" t="str">
        <f t="shared" si="95"/>
        <v/>
      </c>
    </row>
    <row r="2829" spans="1:15" hidden="1">
      <c r="A2829" s="41">
        <v>2.2025000000000001</v>
      </c>
      <c r="B2829" s="14">
        <v>45712</v>
      </c>
      <c r="C2829" s="8" t="s">
        <v>13</v>
      </c>
      <c r="D2829" s="8" t="s">
        <v>15</v>
      </c>
      <c r="E2829" s="8" t="s">
        <v>15</v>
      </c>
      <c r="F2829" s="9">
        <f t="shared" si="96"/>
        <v>-2800000</v>
      </c>
      <c r="G2829" s="9">
        <v>-28</v>
      </c>
      <c r="H2829" s="10">
        <v>-3015936</v>
      </c>
      <c r="I2829" s="11">
        <v>12159242330.501465</v>
      </c>
      <c r="J2829" s="11">
        <v>122588</v>
      </c>
      <c r="K2829" s="11">
        <v>99187.867739921276</v>
      </c>
      <c r="L2829" s="12">
        <v>238675.70328220446</v>
      </c>
      <c r="M2829" s="11">
        <v>2418</v>
      </c>
      <c r="N2829" s="13"/>
      <c r="O2829" t="str">
        <f t="shared" si="95"/>
        <v/>
      </c>
    </row>
    <row r="2830" spans="1:15" hidden="1">
      <c r="A2830" s="41">
        <v>2.2025000000000001</v>
      </c>
      <c r="B2830" s="14">
        <v>45712</v>
      </c>
      <c r="C2830" s="8" t="s">
        <v>13</v>
      </c>
      <c r="D2830" s="8" t="s">
        <v>15</v>
      </c>
      <c r="E2830" s="8" t="s">
        <v>15</v>
      </c>
      <c r="F2830" s="9">
        <f t="shared" si="96"/>
        <v>-4600000</v>
      </c>
      <c r="G2830" s="9">
        <v>-46</v>
      </c>
      <c r="H2830" s="10">
        <v>-4954752</v>
      </c>
      <c r="I2830" s="11">
        <v>12154679688.585428</v>
      </c>
      <c r="J2830" s="11">
        <v>122542</v>
      </c>
      <c r="K2830" s="11">
        <v>99187.867739921276</v>
      </c>
      <c r="L2830" s="12">
        <v>392110.08396362141</v>
      </c>
      <c r="M2830" s="11">
        <v>2419</v>
      </c>
      <c r="N2830" s="13"/>
      <c r="O2830" t="str">
        <f t="shared" si="95"/>
        <v/>
      </c>
    </row>
    <row r="2831" spans="1:15" hidden="1">
      <c r="A2831" s="41">
        <v>2.2025000000000001</v>
      </c>
      <c r="B2831" s="14">
        <v>45712</v>
      </c>
      <c r="C2831" s="8" t="s">
        <v>13</v>
      </c>
      <c r="D2831" s="8" t="s">
        <v>15</v>
      </c>
      <c r="E2831" s="8" t="s">
        <v>15</v>
      </c>
      <c r="F2831" s="9">
        <f t="shared" si="96"/>
        <v>-1100000</v>
      </c>
      <c r="G2831" s="9">
        <v>-11</v>
      </c>
      <c r="H2831" s="10">
        <v>-1184832</v>
      </c>
      <c r="I2831" s="11">
        <v>12153588622.040289</v>
      </c>
      <c r="J2831" s="11">
        <v>122531</v>
      </c>
      <c r="K2831" s="11">
        <v>99187.867739921276</v>
      </c>
      <c r="L2831" s="12">
        <v>93765.45486086607</v>
      </c>
      <c r="M2831" s="11">
        <v>2420</v>
      </c>
      <c r="N2831" s="13"/>
      <c r="O2831" t="str">
        <f t="shared" si="95"/>
        <v/>
      </c>
    </row>
    <row r="2832" spans="1:15" hidden="1">
      <c r="A2832" s="41">
        <v>2.2025000000000001</v>
      </c>
      <c r="B2832" s="14">
        <v>45712</v>
      </c>
      <c r="C2832" s="8" t="s">
        <v>13</v>
      </c>
      <c r="D2832" s="8" t="s">
        <v>15</v>
      </c>
      <c r="E2832" s="8" t="s">
        <v>15</v>
      </c>
      <c r="F2832" s="9">
        <f t="shared" si="96"/>
        <v>-1900000</v>
      </c>
      <c r="G2832" s="9">
        <v>-19</v>
      </c>
      <c r="H2832" s="10">
        <v>-2046528</v>
      </c>
      <c r="I2832" s="11">
        <v>12151704052.55323</v>
      </c>
      <c r="J2832" s="11">
        <v>122512</v>
      </c>
      <c r="K2832" s="11">
        <v>99187.867739921276</v>
      </c>
      <c r="L2832" s="12">
        <v>161958.51294149575</v>
      </c>
      <c r="M2832" s="11">
        <v>2421</v>
      </c>
      <c r="N2832" s="13"/>
      <c r="O2832" t="str">
        <f t="shared" ref="O2832:O2895" si="97">IF(M2832=_xlfn.MAXIFS(M:M,D:D,D2832),"X","")</f>
        <v/>
      </c>
    </row>
    <row r="2833" spans="1:15" hidden="1">
      <c r="A2833" s="41">
        <v>2.2025000000000001</v>
      </c>
      <c r="B2833" s="14">
        <v>45712</v>
      </c>
      <c r="C2833" s="8" t="s">
        <v>13</v>
      </c>
      <c r="D2833" s="8" t="s">
        <v>15</v>
      </c>
      <c r="E2833" s="8" t="s">
        <v>15</v>
      </c>
      <c r="F2833" s="9">
        <f t="shared" si="96"/>
        <v>-38100000</v>
      </c>
      <c r="G2833" s="9">
        <v>-381</v>
      </c>
      <c r="H2833" s="10">
        <v>-41038272</v>
      </c>
      <c r="I2833" s="11">
        <v>12113913474.944321</v>
      </c>
      <c r="J2833" s="11">
        <v>122131</v>
      </c>
      <c r="K2833" s="11">
        <v>99187.867739921276</v>
      </c>
      <c r="L2833" s="12">
        <v>3247694.3910899907</v>
      </c>
      <c r="M2833" s="11">
        <v>2422</v>
      </c>
      <c r="N2833" s="13"/>
      <c r="O2833" t="str">
        <f t="shared" si="97"/>
        <v/>
      </c>
    </row>
    <row r="2834" spans="1:15" hidden="1">
      <c r="A2834" s="41">
        <v>2.2025000000000001</v>
      </c>
      <c r="B2834" s="14">
        <v>45712</v>
      </c>
      <c r="C2834" s="8" t="s">
        <v>13</v>
      </c>
      <c r="D2834" s="8" t="s">
        <v>15</v>
      </c>
      <c r="E2834" s="8" t="s">
        <v>15</v>
      </c>
      <c r="F2834" s="9">
        <f t="shared" si="96"/>
        <v>-46400000</v>
      </c>
      <c r="G2834" s="9">
        <v>-464</v>
      </c>
      <c r="H2834" s="10">
        <v>-49978368</v>
      </c>
      <c r="I2834" s="11">
        <v>12067890304.312998</v>
      </c>
      <c r="J2834" s="11">
        <v>121667</v>
      </c>
      <c r="K2834" s="11">
        <v>99187.867739921276</v>
      </c>
      <c r="L2834" s="12">
        <v>3955197.3686765283</v>
      </c>
      <c r="M2834" s="11">
        <v>2423</v>
      </c>
      <c r="N2834" s="13"/>
      <c r="O2834" t="str">
        <f t="shared" si="97"/>
        <v/>
      </c>
    </row>
    <row r="2835" spans="1:15" hidden="1">
      <c r="A2835" s="41">
        <v>2.2025000000000001</v>
      </c>
      <c r="B2835" s="14">
        <v>45712</v>
      </c>
      <c r="C2835" s="8" t="s">
        <v>13</v>
      </c>
      <c r="D2835" s="8" t="s">
        <v>15</v>
      </c>
      <c r="E2835" s="8" t="s">
        <v>15</v>
      </c>
      <c r="F2835" s="9">
        <f t="shared" si="96"/>
        <v>-1800000</v>
      </c>
      <c r="G2835" s="9">
        <v>-18</v>
      </c>
      <c r="H2835" s="10">
        <v>-1938816</v>
      </c>
      <c r="I2835" s="11">
        <v>12066104922.69368</v>
      </c>
      <c r="J2835" s="11">
        <v>121649</v>
      </c>
      <c r="K2835" s="11">
        <v>99187.867739921276</v>
      </c>
      <c r="L2835" s="12">
        <v>153434.38068141695</v>
      </c>
      <c r="M2835" s="11">
        <v>2424</v>
      </c>
      <c r="N2835" s="13"/>
      <c r="O2835" t="str">
        <f t="shared" si="97"/>
        <v/>
      </c>
    </row>
    <row r="2836" spans="1:15" hidden="1">
      <c r="A2836" s="41">
        <v>2.2025000000000001</v>
      </c>
      <c r="B2836" s="14">
        <v>45712</v>
      </c>
      <c r="C2836" s="8" t="s">
        <v>13</v>
      </c>
      <c r="D2836" s="8" t="s">
        <v>15</v>
      </c>
      <c r="E2836" s="8" t="s">
        <v>15</v>
      </c>
      <c r="F2836" s="9">
        <f t="shared" si="96"/>
        <v>-1000000</v>
      </c>
      <c r="G2836" s="9">
        <v>-10</v>
      </c>
      <c r="H2836" s="10">
        <v>-1077120</v>
      </c>
      <c r="I2836" s="11">
        <v>12065113044.016281</v>
      </c>
      <c r="J2836" s="11">
        <v>121639</v>
      </c>
      <c r="K2836" s="11">
        <v>99187.867739921276</v>
      </c>
      <c r="L2836" s="12">
        <v>85241.322600787273</v>
      </c>
      <c r="M2836" s="11">
        <v>2425</v>
      </c>
      <c r="N2836" s="13"/>
      <c r="O2836" t="str">
        <f t="shared" si="97"/>
        <v/>
      </c>
    </row>
    <row r="2837" spans="1:15" hidden="1">
      <c r="A2837" s="41">
        <v>2.2025000000000001</v>
      </c>
      <c r="B2837" s="14">
        <v>45712</v>
      </c>
      <c r="C2837" s="8" t="s">
        <v>13</v>
      </c>
      <c r="D2837" s="8" t="s">
        <v>15</v>
      </c>
      <c r="E2837" s="8" t="s">
        <v>15</v>
      </c>
      <c r="F2837" s="9">
        <f t="shared" si="96"/>
        <v>-21800000</v>
      </c>
      <c r="G2837" s="9">
        <v>-218</v>
      </c>
      <c r="H2837" s="10">
        <v>-23481216</v>
      </c>
      <c r="I2837" s="11">
        <v>12043490088.848978</v>
      </c>
      <c r="J2837" s="11">
        <v>121421</v>
      </c>
      <c r="K2837" s="11">
        <v>99187.867739921276</v>
      </c>
      <c r="L2837" s="12">
        <v>1858260.8326971605</v>
      </c>
      <c r="M2837" s="11">
        <v>2426</v>
      </c>
      <c r="N2837" s="13"/>
      <c r="O2837" t="str">
        <f t="shared" si="97"/>
        <v/>
      </c>
    </row>
    <row r="2838" spans="1:15" hidden="1">
      <c r="A2838" s="41">
        <v>2.2025000000000001</v>
      </c>
      <c r="B2838" s="14">
        <v>45712</v>
      </c>
      <c r="C2838" s="8" t="s">
        <v>13</v>
      </c>
      <c r="D2838" s="8" t="s">
        <v>15</v>
      </c>
      <c r="E2838" s="8" t="s">
        <v>15</v>
      </c>
      <c r="F2838" s="9">
        <f t="shared" si="96"/>
        <v>-1900000</v>
      </c>
      <c r="G2838" s="9">
        <v>-19</v>
      </c>
      <c r="H2838" s="10">
        <v>-2046528</v>
      </c>
      <c r="I2838" s="11">
        <v>12041605519.361919</v>
      </c>
      <c r="J2838" s="11">
        <v>121402</v>
      </c>
      <c r="K2838" s="11">
        <v>99187.867739921276</v>
      </c>
      <c r="L2838" s="12">
        <v>161958.51294149575</v>
      </c>
      <c r="M2838" s="11">
        <v>2427</v>
      </c>
      <c r="N2838" s="13"/>
      <c r="O2838" t="str">
        <f t="shared" si="97"/>
        <v/>
      </c>
    </row>
    <row r="2839" spans="1:15" hidden="1">
      <c r="A2839" s="41">
        <v>2.2025000000000001</v>
      </c>
      <c r="B2839" s="14">
        <v>45712</v>
      </c>
      <c r="C2839" s="8" t="s">
        <v>13</v>
      </c>
      <c r="D2839" s="8" t="s">
        <v>15</v>
      </c>
      <c r="E2839" s="8" t="s">
        <v>15</v>
      </c>
      <c r="F2839" s="9">
        <f t="shared" si="96"/>
        <v>-92700000</v>
      </c>
      <c r="G2839" s="9">
        <v>-927</v>
      </c>
      <c r="H2839" s="10">
        <v>-99849024</v>
      </c>
      <c r="I2839" s="11">
        <v>11949658365.967012</v>
      </c>
      <c r="J2839" s="11">
        <v>120475</v>
      </c>
      <c r="K2839" s="11">
        <v>99187.867739921276</v>
      </c>
      <c r="L2839" s="12">
        <v>7901870.6050929725</v>
      </c>
      <c r="M2839" s="11">
        <v>2428</v>
      </c>
      <c r="N2839" s="13"/>
      <c r="O2839" t="str">
        <f t="shared" si="97"/>
        <v/>
      </c>
    </row>
    <row r="2840" spans="1:15" hidden="1">
      <c r="A2840" s="41">
        <v>2.2025000000000001</v>
      </c>
      <c r="B2840" s="14">
        <v>45712</v>
      </c>
      <c r="C2840" s="8" t="s">
        <v>13</v>
      </c>
      <c r="D2840" s="8" t="s">
        <v>15</v>
      </c>
      <c r="E2840" s="8" t="s">
        <v>15</v>
      </c>
      <c r="F2840" s="9">
        <f t="shared" si="96"/>
        <v>-19200000</v>
      </c>
      <c r="G2840" s="9">
        <v>-192</v>
      </c>
      <c r="H2840" s="10">
        <v>-20680704</v>
      </c>
      <c r="I2840" s="11">
        <v>11930614295.360947</v>
      </c>
      <c r="J2840" s="11">
        <v>120283</v>
      </c>
      <c r="K2840" s="11">
        <v>99187.867739921276</v>
      </c>
      <c r="L2840" s="12">
        <v>1636633.3939351141</v>
      </c>
      <c r="M2840" s="11">
        <v>2429</v>
      </c>
      <c r="N2840" s="13"/>
      <c r="O2840" t="str">
        <f t="shared" si="97"/>
        <v/>
      </c>
    </row>
    <row r="2841" spans="1:15" hidden="1">
      <c r="A2841" s="41">
        <v>2.2025000000000001</v>
      </c>
      <c r="B2841" s="14">
        <v>45712</v>
      </c>
      <c r="C2841" s="8" t="s">
        <v>13</v>
      </c>
      <c r="D2841" s="8" t="s">
        <v>15</v>
      </c>
      <c r="E2841" s="8" t="s">
        <v>15</v>
      </c>
      <c r="F2841" s="9">
        <f t="shared" si="96"/>
        <v>-1200000</v>
      </c>
      <c r="G2841" s="9">
        <v>-12</v>
      </c>
      <c r="H2841" s="10">
        <v>-1292544</v>
      </c>
      <c r="I2841" s="11">
        <v>11929424040.948067</v>
      </c>
      <c r="J2841" s="11">
        <v>120271</v>
      </c>
      <c r="K2841" s="11">
        <v>99187.867739921276</v>
      </c>
      <c r="L2841" s="12">
        <v>102289.58712094463</v>
      </c>
      <c r="M2841" s="11">
        <v>2430</v>
      </c>
      <c r="N2841" s="13"/>
      <c r="O2841" t="str">
        <f t="shared" si="97"/>
        <v/>
      </c>
    </row>
    <row r="2842" spans="1:15" hidden="1">
      <c r="A2842" s="41">
        <v>2.2025000000000001</v>
      </c>
      <c r="B2842" s="14">
        <v>45712</v>
      </c>
      <c r="C2842" s="8" t="s">
        <v>13</v>
      </c>
      <c r="D2842" s="8" t="s">
        <v>14</v>
      </c>
      <c r="E2842" s="8" t="s">
        <v>14</v>
      </c>
      <c r="F2842" s="9">
        <f t="shared" si="96"/>
        <v>-4800000</v>
      </c>
      <c r="G2842" s="9">
        <v>-48</v>
      </c>
      <c r="H2842" s="10">
        <v>-5066928</v>
      </c>
      <c r="I2842" s="11">
        <v>17297776985.217274</v>
      </c>
      <c r="J2842" s="11">
        <v>173034</v>
      </c>
      <c r="K2842" s="11">
        <v>99967.50341099019</v>
      </c>
      <c r="L2842" s="12">
        <v>268487.83627247065</v>
      </c>
      <c r="M2842" s="11">
        <v>397</v>
      </c>
      <c r="N2842" s="13"/>
      <c r="O2842" t="str">
        <f t="shared" si="97"/>
        <v/>
      </c>
    </row>
    <row r="2843" spans="1:15" hidden="1">
      <c r="A2843" s="41">
        <v>2.2025000000000001</v>
      </c>
      <c r="B2843" s="14">
        <v>45712</v>
      </c>
      <c r="C2843" s="8" t="s">
        <v>13</v>
      </c>
      <c r="D2843" s="8" t="s">
        <v>14</v>
      </c>
      <c r="E2843" s="8" t="s">
        <v>14</v>
      </c>
      <c r="F2843" s="9">
        <f t="shared" si="96"/>
        <v>4700000</v>
      </c>
      <c r="G2843" s="9">
        <v>47</v>
      </c>
      <c r="H2843" s="10">
        <v>4956996</v>
      </c>
      <c r="I2843" s="11">
        <v>17302733981.217274</v>
      </c>
      <c r="J2843" s="11">
        <v>173081</v>
      </c>
      <c r="K2843" s="11">
        <v>99968.997066213356</v>
      </c>
      <c r="L2843" s="12">
        <v>0</v>
      </c>
      <c r="M2843" s="11">
        <v>398</v>
      </c>
      <c r="N2843" s="13"/>
      <c r="O2843" t="str">
        <f t="shared" si="97"/>
        <v/>
      </c>
    </row>
    <row r="2844" spans="1:15" hidden="1">
      <c r="A2844" s="41">
        <v>2.2025000000000001</v>
      </c>
      <c r="B2844" s="14">
        <v>45712</v>
      </c>
      <c r="C2844" s="8" t="s">
        <v>13</v>
      </c>
      <c r="D2844" s="8" t="s">
        <v>15</v>
      </c>
      <c r="E2844" s="8" t="s">
        <v>15</v>
      </c>
      <c r="F2844" s="9">
        <f t="shared" si="96"/>
        <v>-1800000</v>
      </c>
      <c r="G2844" s="9">
        <v>-18</v>
      </c>
      <c r="H2844" s="10">
        <v>-1938816</v>
      </c>
      <c r="I2844" s="11">
        <v>11927638659.328749</v>
      </c>
      <c r="J2844" s="11">
        <v>120253</v>
      </c>
      <c r="K2844" s="11">
        <v>99187.867739921276</v>
      </c>
      <c r="L2844" s="12">
        <v>153434.38068141695</v>
      </c>
      <c r="M2844" s="11">
        <v>2431</v>
      </c>
      <c r="N2844" s="13"/>
      <c r="O2844" t="str">
        <f t="shared" si="97"/>
        <v/>
      </c>
    </row>
    <row r="2845" spans="1:15" hidden="1">
      <c r="A2845" s="41">
        <v>2.2025000000000001</v>
      </c>
      <c r="B2845" s="14">
        <v>45712</v>
      </c>
      <c r="C2845" s="8" t="s">
        <v>13</v>
      </c>
      <c r="D2845" s="8" t="s">
        <v>14</v>
      </c>
      <c r="E2845" s="8" t="s">
        <v>14</v>
      </c>
      <c r="F2845" s="9">
        <f t="shared" si="96"/>
        <v>4700000</v>
      </c>
      <c r="G2845" s="9">
        <v>47</v>
      </c>
      <c r="H2845" s="10">
        <v>4954505</v>
      </c>
      <c r="I2845" s="11">
        <v>17307688486.217274</v>
      </c>
      <c r="J2845" s="11">
        <v>173128</v>
      </c>
      <c r="K2845" s="11">
        <v>99970.475522256791</v>
      </c>
      <c r="L2845" s="12">
        <v>0</v>
      </c>
      <c r="M2845" s="11">
        <v>399</v>
      </c>
      <c r="N2845" s="13"/>
      <c r="O2845" t="str">
        <f t="shared" si="97"/>
        <v/>
      </c>
    </row>
    <row r="2846" spans="1:15" hidden="1">
      <c r="A2846" s="41">
        <v>2.2025000000000001</v>
      </c>
      <c r="B2846" s="14">
        <v>45712</v>
      </c>
      <c r="C2846" s="8" t="s">
        <v>13</v>
      </c>
      <c r="D2846" s="8" t="s">
        <v>15</v>
      </c>
      <c r="E2846" s="8" t="s">
        <v>15</v>
      </c>
      <c r="F2846" s="9">
        <f t="shared" si="96"/>
        <v>18600000</v>
      </c>
      <c r="G2846" s="9">
        <v>186</v>
      </c>
      <c r="H2846" s="10">
        <v>19990350</v>
      </c>
      <c r="I2846" s="11">
        <v>11947629009.328749</v>
      </c>
      <c r="J2846" s="11">
        <v>120439</v>
      </c>
      <c r="K2846" s="11">
        <v>99200.665974715404</v>
      </c>
      <c r="L2846" s="12">
        <v>0</v>
      </c>
      <c r="M2846" s="11">
        <v>2432</v>
      </c>
      <c r="N2846" s="13"/>
      <c r="O2846" t="str">
        <f t="shared" si="97"/>
        <v/>
      </c>
    </row>
    <row r="2847" spans="1:15" hidden="1">
      <c r="A2847" s="41">
        <v>2.2025000000000001</v>
      </c>
      <c r="B2847" s="14">
        <v>45712</v>
      </c>
      <c r="C2847" s="8" t="s">
        <v>13</v>
      </c>
      <c r="D2847" s="8" t="s">
        <v>15</v>
      </c>
      <c r="E2847" s="8" t="s">
        <v>15</v>
      </c>
      <c r="F2847" s="9">
        <f t="shared" si="96"/>
        <v>-900000</v>
      </c>
      <c r="G2847" s="9">
        <v>-9</v>
      </c>
      <c r="H2847" s="10">
        <v>-969408</v>
      </c>
      <c r="I2847" s="11">
        <v>11946736203.334976</v>
      </c>
      <c r="J2847" s="11">
        <v>120430</v>
      </c>
      <c r="K2847" s="11">
        <v>99200.665974715404</v>
      </c>
      <c r="L2847" s="12">
        <v>76602.006227561389</v>
      </c>
      <c r="M2847" s="11">
        <v>2433</v>
      </c>
      <c r="N2847" s="13"/>
      <c r="O2847" t="str">
        <f t="shared" si="97"/>
        <v/>
      </c>
    </row>
    <row r="2848" spans="1:15" hidden="1">
      <c r="A2848" s="41">
        <v>2.2025000000000001</v>
      </c>
      <c r="B2848" s="14">
        <v>45712</v>
      </c>
      <c r="C2848" s="8" t="s">
        <v>13</v>
      </c>
      <c r="D2848" s="8" t="s">
        <v>15</v>
      </c>
      <c r="E2848" s="8" t="s">
        <v>15</v>
      </c>
      <c r="F2848" s="9">
        <f t="shared" si="96"/>
        <v>-19400000</v>
      </c>
      <c r="G2848" s="9">
        <v>-194</v>
      </c>
      <c r="H2848" s="10">
        <v>-20896128</v>
      </c>
      <c r="I2848" s="11">
        <v>11927491274.135881</v>
      </c>
      <c r="J2848" s="11">
        <v>120236</v>
      </c>
      <c r="K2848" s="11">
        <v>99200.665974715404</v>
      </c>
      <c r="L2848" s="12">
        <v>1651198.8009052128</v>
      </c>
      <c r="M2848" s="11">
        <v>2434</v>
      </c>
      <c r="N2848" s="13"/>
      <c r="O2848" t="str">
        <f t="shared" si="97"/>
        <v/>
      </c>
    </row>
    <row r="2849" spans="1:15" hidden="1">
      <c r="A2849" s="41">
        <v>2.2025000000000001</v>
      </c>
      <c r="B2849" s="14">
        <v>45712</v>
      </c>
      <c r="C2849" s="8" t="s">
        <v>13</v>
      </c>
      <c r="D2849" s="8" t="s">
        <v>15</v>
      </c>
      <c r="E2849" s="8" t="s">
        <v>15</v>
      </c>
      <c r="F2849" s="9">
        <f t="shared" si="96"/>
        <v>19300000</v>
      </c>
      <c r="G2849" s="9">
        <v>193</v>
      </c>
      <c r="H2849" s="10">
        <v>20701952</v>
      </c>
      <c r="I2849" s="11">
        <v>11948193226.135881</v>
      </c>
      <c r="J2849" s="11">
        <v>120429</v>
      </c>
      <c r="K2849" s="11">
        <v>99213.588306270758</v>
      </c>
      <c r="L2849" s="12">
        <v>0</v>
      </c>
      <c r="M2849" s="11">
        <v>2435</v>
      </c>
      <c r="N2849" s="13"/>
      <c r="O2849" t="str">
        <f t="shared" si="97"/>
        <v/>
      </c>
    </row>
    <row r="2850" spans="1:15" hidden="1">
      <c r="A2850" s="41">
        <v>2.2025000000000001</v>
      </c>
      <c r="B2850" s="14">
        <v>45712</v>
      </c>
      <c r="C2850" s="8" t="s">
        <v>13</v>
      </c>
      <c r="D2850" s="8" t="s">
        <v>15</v>
      </c>
      <c r="E2850" s="8" t="s">
        <v>15</v>
      </c>
      <c r="F2850" s="9">
        <f t="shared" si="96"/>
        <v>4600000</v>
      </c>
      <c r="G2850" s="9">
        <v>46</v>
      </c>
      <c r="H2850" s="10">
        <v>4952360</v>
      </c>
      <c r="I2850" s="11">
        <v>11953145586.135881</v>
      </c>
      <c r="J2850" s="11">
        <v>120475</v>
      </c>
      <c r="K2850" s="11">
        <v>99216.813331694386</v>
      </c>
      <c r="L2850" s="12">
        <v>0</v>
      </c>
      <c r="M2850" s="11">
        <v>2436</v>
      </c>
      <c r="N2850" s="13"/>
      <c r="O2850" t="str">
        <f t="shared" si="97"/>
        <v/>
      </c>
    </row>
    <row r="2851" spans="1:15" hidden="1">
      <c r="A2851" s="41">
        <v>2.2025000000000001</v>
      </c>
      <c r="B2851" s="14">
        <v>45712</v>
      </c>
      <c r="C2851" s="8" t="s">
        <v>13</v>
      </c>
      <c r="D2851" s="8" t="s">
        <v>15</v>
      </c>
      <c r="E2851" s="8" t="s">
        <v>15</v>
      </c>
      <c r="F2851" s="9">
        <f t="shared" si="96"/>
        <v>-4600000</v>
      </c>
      <c r="G2851" s="9">
        <v>-46</v>
      </c>
      <c r="H2851" s="10">
        <v>-4954752</v>
      </c>
      <c r="I2851" s="11">
        <v>11948581612.722624</v>
      </c>
      <c r="J2851" s="11">
        <v>120429</v>
      </c>
      <c r="K2851" s="11">
        <v>99216.813331694386</v>
      </c>
      <c r="L2851" s="12">
        <v>390778.5867420584</v>
      </c>
      <c r="M2851" s="11">
        <v>2437</v>
      </c>
      <c r="N2851" s="13"/>
      <c r="O2851" t="str">
        <f t="shared" si="97"/>
        <v/>
      </c>
    </row>
    <row r="2852" spans="1:15" hidden="1">
      <c r="A2852" s="41">
        <v>2.2025000000000001</v>
      </c>
      <c r="B2852" s="14">
        <v>45712</v>
      </c>
      <c r="C2852" s="8" t="s">
        <v>13</v>
      </c>
      <c r="D2852" s="8" t="s">
        <v>15</v>
      </c>
      <c r="E2852" s="8" t="s">
        <v>15</v>
      </c>
      <c r="F2852" s="9">
        <f t="shared" si="96"/>
        <v>-927900000</v>
      </c>
      <c r="G2852" s="9">
        <v>-9279</v>
      </c>
      <c r="H2852" s="10">
        <v>-999459648</v>
      </c>
      <c r="I2852" s="11">
        <v>11027948801.817831</v>
      </c>
      <c r="J2852" s="11">
        <v>111150</v>
      </c>
      <c r="K2852" s="11">
        <v>99216.813331694386</v>
      </c>
      <c r="L2852" s="12">
        <v>78826837.09520781</v>
      </c>
      <c r="M2852" s="11">
        <v>2438</v>
      </c>
      <c r="N2852" s="13"/>
      <c r="O2852" t="str">
        <f t="shared" si="97"/>
        <v/>
      </c>
    </row>
    <row r="2853" spans="1:15" hidden="1">
      <c r="A2853" s="41">
        <v>2.2025000000000001</v>
      </c>
      <c r="B2853" s="14">
        <v>45712</v>
      </c>
      <c r="C2853" s="8" t="s">
        <v>13</v>
      </c>
      <c r="D2853" s="8" t="s">
        <v>15</v>
      </c>
      <c r="E2853" s="8" t="s">
        <v>15</v>
      </c>
      <c r="F2853" s="9">
        <f t="shared" si="96"/>
        <v>-6300000</v>
      </c>
      <c r="G2853" s="9">
        <v>-63</v>
      </c>
      <c r="H2853" s="10">
        <v>-6785856</v>
      </c>
      <c r="I2853" s="11">
        <v>11021698142.577934</v>
      </c>
      <c r="J2853" s="11">
        <v>111087</v>
      </c>
      <c r="K2853" s="11">
        <v>99216.813331694386</v>
      </c>
      <c r="L2853" s="12">
        <v>535196.76010325365</v>
      </c>
      <c r="M2853" s="11">
        <v>2439</v>
      </c>
      <c r="N2853" s="13"/>
      <c r="O2853" t="str">
        <f t="shared" si="97"/>
        <v/>
      </c>
    </row>
    <row r="2854" spans="1:15" hidden="1">
      <c r="A2854" s="41">
        <v>2.2025000000000001</v>
      </c>
      <c r="B2854" s="14">
        <v>45712</v>
      </c>
      <c r="C2854" s="8" t="s">
        <v>13</v>
      </c>
      <c r="D2854" s="8" t="s">
        <v>15</v>
      </c>
      <c r="E2854" s="8" t="s">
        <v>15</v>
      </c>
      <c r="F2854" s="9">
        <f t="shared" si="96"/>
        <v>-2300000</v>
      </c>
      <c r="G2854" s="9">
        <v>-23</v>
      </c>
      <c r="H2854" s="10">
        <v>-2477376</v>
      </c>
      <c r="I2854" s="11">
        <v>11019416155.871305</v>
      </c>
      <c r="J2854" s="11">
        <v>111064</v>
      </c>
      <c r="K2854" s="11">
        <v>99216.813331694386</v>
      </c>
      <c r="L2854" s="12">
        <v>195389.2933710292</v>
      </c>
      <c r="M2854" s="11">
        <v>2440</v>
      </c>
      <c r="N2854" s="13"/>
      <c r="O2854" t="str">
        <f t="shared" si="97"/>
        <v/>
      </c>
    </row>
    <row r="2855" spans="1:15" hidden="1">
      <c r="A2855" s="41">
        <v>2.2025000000000001</v>
      </c>
      <c r="B2855" s="14">
        <v>45712</v>
      </c>
      <c r="C2855" s="8" t="s">
        <v>13</v>
      </c>
      <c r="D2855" s="8" t="s">
        <v>15</v>
      </c>
      <c r="E2855" s="8" t="s">
        <v>15</v>
      </c>
      <c r="F2855" s="9">
        <f t="shared" si="96"/>
        <v>-1500000</v>
      </c>
      <c r="G2855" s="9">
        <v>-15</v>
      </c>
      <c r="H2855" s="10">
        <v>-1615680</v>
      </c>
      <c r="I2855" s="11">
        <v>11017927903.671329</v>
      </c>
      <c r="J2855" s="11">
        <v>111049</v>
      </c>
      <c r="K2855" s="11">
        <v>99216.813331694386</v>
      </c>
      <c r="L2855" s="12">
        <v>127427.80002458417</v>
      </c>
      <c r="M2855" s="11">
        <v>2441</v>
      </c>
      <c r="N2855" s="13"/>
      <c r="O2855" t="str">
        <f t="shared" si="97"/>
        <v/>
      </c>
    </row>
    <row r="2856" spans="1:15" hidden="1">
      <c r="A2856" s="41">
        <v>2.2025000000000001</v>
      </c>
      <c r="B2856" s="14">
        <v>45712</v>
      </c>
      <c r="C2856" s="8" t="s">
        <v>13</v>
      </c>
      <c r="D2856" s="8" t="s">
        <v>15</v>
      </c>
      <c r="E2856" s="8" t="s">
        <v>15</v>
      </c>
      <c r="F2856" s="9">
        <f t="shared" si="96"/>
        <v>-3500000</v>
      </c>
      <c r="G2856" s="9">
        <v>-35</v>
      </c>
      <c r="H2856" s="10">
        <v>-3769920</v>
      </c>
      <c r="I2856" s="11">
        <v>11014455315.20472</v>
      </c>
      <c r="J2856" s="11">
        <v>111014</v>
      </c>
      <c r="K2856" s="11">
        <v>99216.813331694386</v>
      </c>
      <c r="L2856" s="12">
        <v>297331.53339069663</v>
      </c>
      <c r="M2856" s="11">
        <v>2442</v>
      </c>
      <c r="N2856" s="13"/>
      <c r="O2856" t="str">
        <f t="shared" si="97"/>
        <v/>
      </c>
    </row>
    <row r="2857" spans="1:15" hidden="1">
      <c r="A2857" s="41">
        <v>2.2025000000000001</v>
      </c>
      <c r="B2857" s="14">
        <v>45712</v>
      </c>
      <c r="C2857" s="8" t="s">
        <v>13</v>
      </c>
      <c r="D2857" s="8" t="s">
        <v>15</v>
      </c>
      <c r="E2857" s="8" t="s">
        <v>15</v>
      </c>
      <c r="F2857" s="9">
        <f t="shared" si="96"/>
        <v>-2000000</v>
      </c>
      <c r="G2857" s="9">
        <v>-20</v>
      </c>
      <c r="H2857" s="10">
        <v>-2154240</v>
      </c>
      <c r="I2857" s="11">
        <v>11012470978.938086</v>
      </c>
      <c r="J2857" s="11">
        <v>110994</v>
      </c>
      <c r="K2857" s="11">
        <v>99216.813331694386</v>
      </c>
      <c r="L2857" s="12">
        <v>169903.73336611222</v>
      </c>
      <c r="M2857" s="11">
        <v>2443</v>
      </c>
      <c r="N2857" s="13"/>
      <c r="O2857" t="str">
        <f t="shared" si="97"/>
        <v/>
      </c>
    </row>
    <row r="2858" spans="1:15" hidden="1">
      <c r="A2858" s="41">
        <v>2.2025000000000001</v>
      </c>
      <c r="B2858" s="14">
        <v>45712</v>
      </c>
      <c r="C2858" s="8" t="s">
        <v>13</v>
      </c>
      <c r="D2858" s="8" t="s">
        <v>15</v>
      </c>
      <c r="E2858" s="8" t="s">
        <v>15</v>
      </c>
      <c r="F2858" s="9">
        <f t="shared" si="96"/>
        <v>-3200000</v>
      </c>
      <c r="G2858" s="9">
        <v>-32</v>
      </c>
      <c r="H2858" s="10">
        <v>-3446784</v>
      </c>
      <c r="I2858" s="11">
        <v>11009296040.91147</v>
      </c>
      <c r="J2858" s="11">
        <v>110962</v>
      </c>
      <c r="K2858" s="11">
        <v>99216.813331694386</v>
      </c>
      <c r="L2858" s="12">
        <v>271845.97338577965</v>
      </c>
      <c r="M2858" s="11">
        <v>2444</v>
      </c>
      <c r="N2858" s="13"/>
      <c r="O2858" t="str">
        <f t="shared" si="97"/>
        <v/>
      </c>
    </row>
    <row r="2859" spans="1:15" hidden="1">
      <c r="A2859" s="41">
        <v>2.2025000000000001</v>
      </c>
      <c r="B2859" s="14">
        <v>45712</v>
      </c>
      <c r="C2859" s="8" t="s">
        <v>13</v>
      </c>
      <c r="D2859" s="8" t="s">
        <v>14</v>
      </c>
      <c r="E2859" s="8" t="s">
        <v>14</v>
      </c>
      <c r="F2859" s="9">
        <f t="shared" si="96"/>
        <v>-2800000</v>
      </c>
      <c r="G2859" s="9">
        <v>-28</v>
      </c>
      <c r="H2859" s="10">
        <v>-2955708</v>
      </c>
      <c r="I2859" s="11">
        <v>17304889312.902649</v>
      </c>
      <c r="J2859" s="11">
        <v>173100</v>
      </c>
      <c r="K2859" s="11">
        <v>99970.475522256791</v>
      </c>
      <c r="L2859" s="12">
        <v>156534.68537680991</v>
      </c>
      <c r="M2859" s="11">
        <v>400</v>
      </c>
      <c r="N2859" s="13"/>
      <c r="O2859" t="str">
        <f t="shared" si="97"/>
        <v/>
      </c>
    </row>
    <row r="2860" spans="1:15" hidden="1">
      <c r="A2860" s="41">
        <v>2.2025000000000001</v>
      </c>
      <c r="B2860" s="14">
        <v>45712</v>
      </c>
      <c r="C2860" s="8" t="s">
        <v>13</v>
      </c>
      <c r="D2860" s="8" t="s">
        <v>14</v>
      </c>
      <c r="E2860" s="8" t="s">
        <v>14</v>
      </c>
      <c r="F2860" s="9">
        <f t="shared" si="96"/>
        <v>-4700000</v>
      </c>
      <c r="G2860" s="9">
        <v>-47</v>
      </c>
      <c r="H2860" s="10">
        <v>-4961367</v>
      </c>
      <c r="I2860" s="11">
        <v>17300190700.553104</v>
      </c>
      <c r="J2860" s="11">
        <v>173053</v>
      </c>
      <c r="K2860" s="11">
        <v>99970.475522256791</v>
      </c>
      <c r="L2860" s="12">
        <v>262754.65045393072</v>
      </c>
      <c r="M2860" s="11">
        <v>401</v>
      </c>
      <c r="N2860" s="13"/>
      <c r="O2860" t="str">
        <f t="shared" si="97"/>
        <v/>
      </c>
    </row>
    <row r="2861" spans="1:15" hidden="1">
      <c r="A2861" s="41">
        <v>2.2025000000000001</v>
      </c>
      <c r="B2861" s="14">
        <v>45712</v>
      </c>
      <c r="C2861" s="8" t="s">
        <v>13</v>
      </c>
      <c r="D2861" s="8" t="s">
        <v>15</v>
      </c>
      <c r="E2861" s="8" t="s">
        <v>15</v>
      </c>
      <c r="F2861" s="9">
        <f t="shared" si="96"/>
        <v>-9300000</v>
      </c>
      <c r="G2861" s="9">
        <v>-93</v>
      </c>
      <c r="H2861" s="10">
        <v>-10017216</v>
      </c>
      <c r="I2861" s="11">
        <v>11000068877.271624</v>
      </c>
      <c r="J2861" s="11">
        <v>110869</v>
      </c>
      <c r="K2861" s="11">
        <v>99216.813331694386</v>
      </c>
      <c r="L2861" s="12">
        <v>790052.36015242152</v>
      </c>
      <c r="M2861" s="11">
        <v>2445</v>
      </c>
      <c r="N2861" s="13"/>
      <c r="O2861" t="str">
        <f t="shared" si="97"/>
        <v/>
      </c>
    </row>
    <row r="2862" spans="1:15" hidden="1">
      <c r="A2862" s="41">
        <v>2.2025000000000001</v>
      </c>
      <c r="B2862" s="14">
        <v>45712</v>
      </c>
      <c r="C2862" s="8" t="s">
        <v>13</v>
      </c>
      <c r="D2862" s="8" t="s">
        <v>14</v>
      </c>
      <c r="E2862" s="8" t="s">
        <v>14</v>
      </c>
      <c r="F2862" s="9">
        <f t="shared" si="96"/>
        <v>-900000</v>
      </c>
      <c r="G2862" s="9">
        <v>-9</v>
      </c>
      <c r="H2862" s="10">
        <v>-950049</v>
      </c>
      <c r="I2862" s="11">
        <v>17299290966.273403</v>
      </c>
      <c r="J2862" s="11">
        <v>173044</v>
      </c>
      <c r="K2862" s="11">
        <v>99970.475522256791</v>
      </c>
      <c r="L2862" s="12">
        <v>50314.720299688866</v>
      </c>
      <c r="M2862" s="11">
        <v>402</v>
      </c>
      <c r="N2862" s="13"/>
      <c r="O2862" t="str">
        <f t="shared" si="97"/>
        <v/>
      </c>
    </row>
    <row r="2863" spans="1:15" hidden="1">
      <c r="A2863" s="41">
        <v>2.2025000000000001</v>
      </c>
      <c r="B2863" s="14">
        <v>45712</v>
      </c>
      <c r="C2863" s="8" t="s">
        <v>13</v>
      </c>
      <c r="D2863" s="8" t="s">
        <v>15</v>
      </c>
      <c r="E2863" s="8" t="s">
        <v>15</v>
      </c>
      <c r="F2863" s="9">
        <f t="shared" si="96"/>
        <v>-900000</v>
      </c>
      <c r="G2863" s="9">
        <v>-9</v>
      </c>
      <c r="H2863" s="10">
        <v>-969408</v>
      </c>
      <c r="I2863" s="11">
        <v>10999175925.951639</v>
      </c>
      <c r="J2863" s="11">
        <v>110860</v>
      </c>
      <c r="K2863" s="11">
        <v>99216.813331694386</v>
      </c>
      <c r="L2863" s="12">
        <v>76456.680014750571</v>
      </c>
      <c r="M2863" s="11">
        <v>2446</v>
      </c>
      <c r="N2863" s="13"/>
      <c r="O2863" t="str">
        <f t="shared" si="97"/>
        <v/>
      </c>
    </row>
    <row r="2864" spans="1:15" hidden="1">
      <c r="A2864" s="41">
        <v>2.2025000000000001</v>
      </c>
      <c r="B2864" s="14">
        <v>45712</v>
      </c>
      <c r="C2864" s="8" t="s">
        <v>13</v>
      </c>
      <c r="D2864" s="8" t="s">
        <v>15</v>
      </c>
      <c r="E2864" s="8" t="s">
        <v>15</v>
      </c>
      <c r="F2864" s="9">
        <f t="shared" si="96"/>
        <v>-1900000</v>
      </c>
      <c r="G2864" s="9">
        <v>-19</v>
      </c>
      <c r="H2864" s="10">
        <v>-2046528</v>
      </c>
      <c r="I2864" s="11">
        <v>10997290806.498337</v>
      </c>
      <c r="J2864" s="11">
        <v>110841</v>
      </c>
      <c r="K2864" s="11">
        <v>99216.813331694386</v>
      </c>
      <c r="L2864" s="12">
        <v>161408.54669780657</v>
      </c>
      <c r="M2864" s="11">
        <v>2447</v>
      </c>
      <c r="N2864" s="13"/>
      <c r="O2864" t="str">
        <f t="shared" si="97"/>
        <v/>
      </c>
    </row>
    <row r="2865" spans="1:15" hidden="1">
      <c r="A2865" s="41">
        <v>2.2025000000000001</v>
      </c>
      <c r="B2865" s="14">
        <v>45712</v>
      </c>
      <c r="C2865" s="8" t="s">
        <v>13</v>
      </c>
      <c r="D2865" s="8" t="s">
        <v>15</v>
      </c>
      <c r="E2865" s="8" t="s">
        <v>15</v>
      </c>
      <c r="F2865" s="9">
        <f t="shared" si="96"/>
        <v>-1800000</v>
      </c>
      <c r="G2865" s="9">
        <v>-18</v>
      </c>
      <c r="H2865" s="10">
        <v>-1938816</v>
      </c>
      <c r="I2865" s="11">
        <v>10995504903.858366</v>
      </c>
      <c r="J2865" s="11">
        <v>110823</v>
      </c>
      <c r="K2865" s="11">
        <v>99216.813331694386</v>
      </c>
      <c r="L2865" s="12">
        <v>152913.36002950114</v>
      </c>
      <c r="M2865" s="11">
        <v>2448</v>
      </c>
      <c r="N2865" s="13"/>
      <c r="O2865" t="str">
        <f t="shared" si="97"/>
        <v/>
      </c>
    </row>
    <row r="2866" spans="1:15" hidden="1">
      <c r="A2866" s="41">
        <v>2.2025000000000001</v>
      </c>
      <c r="B2866" s="14">
        <v>45712</v>
      </c>
      <c r="C2866" s="8" t="s">
        <v>13</v>
      </c>
      <c r="D2866" s="8" t="s">
        <v>15</v>
      </c>
      <c r="E2866" s="8" t="s">
        <v>15</v>
      </c>
      <c r="F2866" s="9">
        <f t="shared" si="96"/>
        <v>-900000</v>
      </c>
      <c r="G2866" s="9">
        <v>-9</v>
      </c>
      <c r="H2866" s="10">
        <v>-969408</v>
      </c>
      <c r="I2866" s="11">
        <v>10994611952.538382</v>
      </c>
      <c r="J2866" s="11">
        <v>110814</v>
      </c>
      <c r="K2866" s="11">
        <v>99216.813331694386</v>
      </c>
      <c r="L2866" s="12">
        <v>76456.680014750571</v>
      </c>
      <c r="M2866" s="11">
        <v>2449</v>
      </c>
      <c r="N2866" s="13"/>
      <c r="O2866" t="str">
        <f t="shared" si="97"/>
        <v/>
      </c>
    </row>
    <row r="2867" spans="1:15" hidden="1">
      <c r="A2867" s="41">
        <v>2.2025000000000001</v>
      </c>
      <c r="B2867" s="14">
        <v>45712</v>
      </c>
      <c r="C2867" s="8" t="s">
        <v>13</v>
      </c>
      <c r="D2867" s="8" t="s">
        <v>15</v>
      </c>
      <c r="E2867" s="8" t="s">
        <v>15</v>
      </c>
      <c r="F2867" s="9">
        <f t="shared" si="96"/>
        <v>-1800000</v>
      </c>
      <c r="G2867" s="9">
        <v>-18</v>
      </c>
      <c r="H2867" s="10">
        <v>-1938816</v>
      </c>
      <c r="I2867" s="11">
        <v>10992826049.898411</v>
      </c>
      <c r="J2867" s="11">
        <v>110796</v>
      </c>
      <c r="K2867" s="11">
        <v>99216.813331694386</v>
      </c>
      <c r="L2867" s="12">
        <v>152913.36002950114</v>
      </c>
      <c r="M2867" s="11">
        <v>2450</v>
      </c>
      <c r="N2867" s="13"/>
      <c r="O2867" t="str">
        <f t="shared" si="97"/>
        <v/>
      </c>
    </row>
    <row r="2868" spans="1:15" hidden="1">
      <c r="A2868" s="41">
        <v>2.2025000000000001</v>
      </c>
      <c r="B2868" s="14">
        <v>45712</v>
      </c>
      <c r="C2868" s="8" t="s">
        <v>13</v>
      </c>
      <c r="D2868" s="8" t="s">
        <v>15</v>
      </c>
      <c r="E2868" s="8" t="s">
        <v>15</v>
      </c>
      <c r="F2868" s="9">
        <f t="shared" si="96"/>
        <v>-900000</v>
      </c>
      <c r="G2868" s="9">
        <v>-9</v>
      </c>
      <c r="H2868" s="10">
        <v>-969408</v>
      </c>
      <c r="I2868" s="11">
        <v>10991933098.578426</v>
      </c>
      <c r="J2868" s="11">
        <v>110787</v>
      </c>
      <c r="K2868" s="11">
        <v>99216.813331694386</v>
      </c>
      <c r="L2868" s="12">
        <v>76456.680014750571</v>
      </c>
      <c r="M2868" s="11">
        <v>2451</v>
      </c>
      <c r="N2868" s="13"/>
      <c r="O2868" t="str">
        <f t="shared" si="97"/>
        <v/>
      </c>
    </row>
    <row r="2869" spans="1:15" hidden="1">
      <c r="A2869" s="41">
        <v>2.2025000000000001</v>
      </c>
      <c r="B2869" s="14">
        <v>45712</v>
      </c>
      <c r="C2869" s="8" t="s">
        <v>13</v>
      </c>
      <c r="D2869" s="8" t="s">
        <v>15</v>
      </c>
      <c r="E2869" s="8" t="s">
        <v>15</v>
      </c>
      <c r="F2869" s="9">
        <f t="shared" si="96"/>
        <v>-900000</v>
      </c>
      <c r="G2869" s="9">
        <v>-9</v>
      </c>
      <c r="H2869" s="10">
        <v>-969408</v>
      </c>
      <c r="I2869" s="11">
        <v>10991040147.258442</v>
      </c>
      <c r="J2869" s="11">
        <v>110778</v>
      </c>
      <c r="K2869" s="11">
        <v>99216.813331694386</v>
      </c>
      <c r="L2869" s="12">
        <v>76456.680014750571</v>
      </c>
      <c r="M2869" s="11">
        <v>2452</v>
      </c>
      <c r="N2869" s="13"/>
      <c r="O2869" t="str">
        <f t="shared" si="97"/>
        <v/>
      </c>
    </row>
    <row r="2870" spans="1:15" hidden="1">
      <c r="A2870" s="41">
        <v>2.2025000000000001</v>
      </c>
      <c r="B2870" s="14">
        <v>45712</v>
      </c>
      <c r="C2870" s="8" t="s">
        <v>13</v>
      </c>
      <c r="D2870" s="8" t="s">
        <v>15</v>
      </c>
      <c r="E2870" s="8" t="s">
        <v>15</v>
      </c>
      <c r="F2870" s="9">
        <f t="shared" si="96"/>
        <v>-3700000</v>
      </c>
      <c r="G2870" s="9">
        <v>-37</v>
      </c>
      <c r="H2870" s="10">
        <v>-3985344</v>
      </c>
      <c r="I2870" s="11">
        <v>10987369125.165169</v>
      </c>
      <c r="J2870" s="11">
        <v>110741</v>
      </c>
      <c r="K2870" s="11">
        <v>99216.813331694386</v>
      </c>
      <c r="L2870" s="12">
        <v>314321.90672730794</v>
      </c>
      <c r="M2870" s="11">
        <v>2453</v>
      </c>
      <c r="N2870" s="13"/>
      <c r="O2870" t="str">
        <f t="shared" si="97"/>
        <v/>
      </c>
    </row>
    <row r="2871" spans="1:15" hidden="1">
      <c r="A2871" s="41">
        <v>2.2025000000000001</v>
      </c>
      <c r="B2871" s="14">
        <v>45712</v>
      </c>
      <c r="C2871" s="8" t="s">
        <v>13</v>
      </c>
      <c r="D2871" s="8" t="s">
        <v>15</v>
      </c>
      <c r="E2871" s="8" t="s">
        <v>15</v>
      </c>
      <c r="F2871" s="9">
        <f t="shared" si="96"/>
        <v>-900000</v>
      </c>
      <c r="G2871" s="9">
        <v>-9</v>
      </c>
      <c r="H2871" s="10">
        <v>-969408</v>
      </c>
      <c r="I2871" s="11">
        <v>10986476173.845184</v>
      </c>
      <c r="J2871" s="11">
        <v>110732</v>
      </c>
      <c r="K2871" s="11">
        <v>99216.813331694386</v>
      </c>
      <c r="L2871" s="12">
        <v>76456.680014750571</v>
      </c>
      <c r="M2871" s="11">
        <v>2454</v>
      </c>
      <c r="N2871" s="13"/>
      <c r="O2871" t="str">
        <f t="shared" si="97"/>
        <v/>
      </c>
    </row>
    <row r="2872" spans="1:15" hidden="1">
      <c r="A2872" s="41">
        <v>2.2025000000000001</v>
      </c>
      <c r="B2872" s="14">
        <v>45712</v>
      </c>
      <c r="C2872" s="8" t="s">
        <v>13</v>
      </c>
      <c r="D2872" s="8" t="s">
        <v>15</v>
      </c>
      <c r="E2872" s="8" t="s">
        <v>15</v>
      </c>
      <c r="F2872" s="9">
        <f t="shared" si="96"/>
        <v>-1800000</v>
      </c>
      <c r="G2872" s="9">
        <v>-18</v>
      </c>
      <c r="H2872" s="10">
        <v>-1938816</v>
      </c>
      <c r="I2872" s="11">
        <v>10984690271.205214</v>
      </c>
      <c r="J2872" s="11">
        <v>110714</v>
      </c>
      <c r="K2872" s="11">
        <v>99216.813331694386</v>
      </c>
      <c r="L2872" s="12">
        <v>152913.36002950114</v>
      </c>
      <c r="M2872" s="11">
        <v>2455</v>
      </c>
      <c r="N2872" s="13"/>
      <c r="O2872" t="str">
        <f t="shared" si="97"/>
        <v/>
      </c>
    </row>
    <row r="2873" spans="1:15" hidden="1">
      <c r="A2873" s="41">
        <v>2.2025000000000001</v>
      </c>
      <c r="B2873" s="14">
        <v>45712</v>
      </c>
      <c r="C2873" s="8" t="s">
        <v>13</v>
      </c>
      <c r="D2873" s="8" t="s">
        <v>15</v>
      </c>
      <c r="E2873" s="8" t="s">
        <v>15</v>
      </c>
      <c r="F2873" s="9">
        <f t="shared" si="96"/>
        <v>-1800000</v>
      </c>
      <c r="G2873" s="9">
        <v>-18</v>
      </c>
      <c r="H2873" s="10">
        <v>-1938816</v>
      </c>
      <c r="I2873" s="11">
        <v>10982904368.565243</v>
      </c>
      <c r="J2873" s="11">
        <v>110696</v>
      </c>
      <c r="K2873" s="11">
        <v>99216.813331694386</v>
      </c>
      <c r="L2873" s="12">
        <v>152913.36002950114</v>
      </c>
      <c r="M2873" s="11">
        <v>2456</v>
      </c>
      <c r="N2873" s="13"/>
      <c r="O2873" t="str">
        <f t="shared" si="97"/>
        <v/>
      </c>
    </row>
    <row r="2874" spans="1:15" hidden="1">
      <c r="A2874" s="41">
        <v>2.2025000000000001</v>
      </c>
      <c r="B2874" s="14">
        <v>45712</v>
      </c>
      <c r="C2874" s="8" t="s">
        <v>13</v>
      </c>
      <c r="D2874" s="8" t="s">
        <v>15</v>
      </c>
      <c r="E2874" s="8" t="s">
        <v>15</v>
      </c>
      <c r="F2874" s="9">
        <f t="shared" si="96"/>
        <v>-900000</v>
      </c>
      <c r="G2874" s="9">
        <v>-9</v>
      </c>
      <c r="H2874" s="10">
        <v>-969408</v>
      </c>
      <c r="I2874" s="11">
        <v>10982011417.245258</v>
      </c>
      <c r="J2874" s="11">
        <v>110687</v>
      </c>
      <c r="K2874" s="11">
        <v>99216.813331694386</v>
      </c>
      <c r="L2874" s="12">
        <v>76456.680014750571</v>
      </c>
      <c r="M2874" s="11">
        <v>2457</v>
      </c>
      <c r="N2874" s="13"/>
      <c r="O2874" t="str">
        <f t="shared" si="97"/>
        <v/>
      </c>
    </row>
    <row r="2875" spans="1:15" hidden="1">
      <c r="A2875" s="41">
        <v>2.2025000000000001</v>
      </c>
      <c r="B2875" s="14">
        <v>45712</v>
      </c>
      <c r="C2875" s="8" t="s">
        <v>13</v>
      </c>
      <c r="D2875" s="8" t="s">
        <v>15</v>
      </c>
      <c r="E2875" s="8" t="s">
        <v>15</v>
      </c>
      <c r="F2875" s="9">
        <f t="shared" si="96"/>
        <v>-900000</v>
      </c>
      <c r="G2875" s="9">
        <v>-9</v>
      </c>
      <c r="H2875" s="10">
        <v>-969408</v>
      </c>
      <c r="I2875" s="11">
        <v>10981118465.925274</v>
      </c>
      <c r="J2875" s="11">
        <v>110678</v>
      </c>
      <c r="K2875" s="11">
        <v>99216.813331694386</v>
      </c>
      <c r="L2875" s="12">
        <v>76456.680014750571</v>
      </c>
      <c r="M2875" s="11">
        <v>2458</v>
      </c>
      <c r="N2875" s="13"/>
      <c r="O2875" t="str">
        <f t="shared" si="97"/>
        <v/>
      </c>
    </row>
    <row r="2876" spans="1:15" hidden="1">
      <c r="A2876" s="41">
        <v>2.2025000000000001</v>
      </c>
      <c r="B2876" s="14">
        <v>45712</v>
      </c>
      <c r="C2876" s="8" t="s">
        <v>13</v>
      </c>
      <c r="D2876" s="8" t="s">
        <v>15</v>
      </c>
      <c r="E2876" s="8" t="s">
        <v>15</v>
      </c>
      <c r="F2876" s="9">
        <f t="shared" si="96"/>
        <v>-1800000</v>
      </c>
      <c r="G2876" s="9">
        <v>-18</v>
      </c>
      <c r="H2876" s="10">
        <v>-1938816</v>
      </c>
      <c r="I2876" s="11">
        <v>10979332563.285303</v>
      </c>
      <c r="J2876" s="11">
        <v>110660</v>
      </c>
      <c r="K2876" s="11">
        <v>99216.813331694386</v>
      </c>
      <c r="L2876" s="12">
        <v>152913.36002950114</v>
      </c>
      <c r="M2876" s="11">
        <v>2459</v>
      </c>
      <c r="N2876" s="13"/>
      <c r="O2876" t="str">
        <f t="shared" si="97"/>
        <v/>
      </c>
    </row>
    <row r="2877" spans="1:15" hidden="1">
      <c r="A2877" s="41">
        <v>2.2025000000000001</v>
      </c>
      <c r="B2877" s="14">
        <v>45712</v>
      </c>
      <c r="C2877" s="8" t="s">
        <v>13</v>
      </c>
      <c r="D2877" s="8" t="s">
        <v>15</v>
      </c>
      <c r="E2877" s="8" t="s">
        <v>15</v>
      </c>
      <c r="F2877" s="9">
        <f t="shared" si="96"/>
        <v>-900000</v>
      </c>
      <c r="G2877" s="9">
        <v>-9</v>
      </c>
      <c r="H2877" s="10">
        <v>-969408</v>
      </c>
      <c r="I2877" s="11">
        <v>10978439611.965319</v>
      </c>
      <c r="J2877" s="11">
        <v>110651</v>
      </c>
      <c r="K2877" s="11">
        <v>99216.813331694386</v>
      </c>
      <c r="L2877" s="12">
        <v>76456.680014750571</v>
      </c>
      <c r="M2877" s="11">
        <v>2460</v>
      </c>
      <c r="N2877" s="13"/>
      <c r="O2877" t="str">
        <f t="shared" si="97"/>
        <v/>
      </c>
    </row>
    <row r="2878" spans="1:15" hidden="1">
      <c r="A2878" s="41">
        <v>2.2025000000000001</v>
      </c>
      <c r="B2878" s="14">
        <v>45712</v>
      </c>
      <c r="C2878" s="8" t="s">
        <v>13</v>
      </c>
      <c r="D2878" s="8" t="s">
        <v>15</v>
      </c>
      <c r="E2878" s="8" t="s">
        <v>15</v>
      </c>
      <c r="F2878" s="9">
        <f t="shared" si="96"/>
        <v>-900000</v>
      </c>
      <c r="G2878" s="9">
        <v>-9</v>
      </c>
      <c r="H2878" s="10">
        <v>-969408</v>
      </c>
      <c r="I2878" s="11">
        <v>10977546660.645334</v>
      </c>
      <c r="J2878" s="11">
        <v>110642</v>
      </c>
      <c r="K2878" s="11">
        <v>99216.813331694386</v>
      </c>
      <c r="L2878" s="12">
        <v>76456.680014750571</v>
      </c>
      <c r="M2878" s="11">
        <v>2461</v>
      </c>
      <c r="N2878" s="13"/>
      <c r="O2878" t="str">
        <f t="shared" si="97"/>
        <v/>
      </c>
    </row>
    <row r="2879" spans="1:15" hidden="1">
      <c r="A2879" s="41">
        <v>2.2025000000000001</v>
      </c>
      <c r="B2879" s="14">
        <v>45712</v>
      </c>
      <c r="C2879" s="8" t="s">
        <v>13</v>
      </c>
      <c r="D2879" s="8" t="s">
        <v>15</v>
      </c>
      <c r="E2879" s="8" t="s">
        <v>15</v>
      </c>
      <c r="F2879" s="9">
        <f t="shared" si="96"/>
        <v>-900000</v>
      </c>
      <c r="G2879" s="9">
        <v>-9</v>
      </c>
      <c r="H2879" s="10">
        <v>-969408</v>
      </c>
      <c r="I2879" s="11">
        <v>10976653709.32535</v>
      </c>
      <c r="J2879" s="11">
        <v>110633</v>
      </c>
      <c r="K2879" s="11">
        <v>99216.813331694386</v>
      </c>
      <c r="L2879" s="12">
        <v>76456.680014750571</v>
      </c>
      <c r="M2879" s="11">
        <v>2462</v>
      </c>
      <c r="N2879" s="13"/>
      <c r="O2879" t="str">
        <f t="shared" si="97"/>
        <v/>
      </c>
    </row>
    <row r="2880" spans="1:15" hidden="1">
      <c r="A2880" s="41">
        <v>2.2025000000000001</v>
      </c>
      <c r="B2880" s="14">
        <v>45712</v>
      </c>
      <c r="C2880" s="8" t="s">
        <v>13</v>
      </c>
      <c r="D2880" s="8" t="s">
        <v>15</v>
      </c>
      <c r="E2880" s="8" t="s">
        <v>15</v>
      </c>
      <c r="F2880" s="9">
        <f t="shared" si="96"/>
        <v>-1800000</v>
      </c>
      <c r="G2880" s="9">
        <v>-18</v>
      </c>
      <c r="H2880" s="10">
        <v>-1938816</v>
      </c>
      <c r="I2880" s="11">
        <v>10974867806.685379</v>
      </c>
      <c r="J2880" s="11">
        <v>110615</v>
      </c>
      <c r="K2880" s="11">
        <v>99216.813331694386</v>
      </c>
      <c r="L2880" s="12">
        <v>152913.36002950114</v>
      </c>
      <c r="M2880" s="11">
        <v>2463</v>
      </c>
      <c r="N2880" s="13"/>
      <c r="O2880" t="str">
        <f t="shared" si="97"/>
        <v/>
      </c>
    </row>
    <row r="2881" spans="1:15" hidden="1">
      <c r="A2881" s="41">
        <v>2.2025000000000001</v>
      </c>
      <c r="B2881" s="14">
        <v>45712</v>
      </c>
      <c r="C2881" s="8" t="s">
        <v>13</v>
      </c>
      <c r="D2881" s="8" t="s">
        <v>15</v>
      </c>
      <c r="E2881" s="8" t="s">
        <v>15</v>
      </c>
      <c r="F2881" s="9">
        <f t="shared" si="96"/>
        <v>-900000</v>
      </c>
      <c r="G2881" s="9">
        <v>-9</v>
      </c>
      <c r="H2881" s="10">
        <v>-969408</v>
      </c>
      <c r="I2881" s="11">
        <v>10973974855.365395</v>
      </c>
      <c r="J2881" s="11">
        <v>110606</v>
      </c>
      <c r="K2881" s="11">
        <v>99216.813331694386</v>
      </c>
      <c r="L2881" s="12">
        <v>76456.680014750571</v>
      </c>
      <c r="M2881" s="11">
        <v>2464</v>
      </c>
      <c r="N2881" s="13"/>
      <c r="O2881" t="str">
        <f t="shared" si="97"/>
        <v/>
      </c>
    </row>
    <row r="2882" spans="1:15" hidden="1">
      <c r="A2882" s="41">
        <v>2.2025000000000001</v>
      </c>
      <c r="B2882" s="14">
        <v>45712</v>
      </c>
      <c r="C2882" s="8" t="s">
        <v>13</v>
      </c>
      <c r="D2882" s="8" t="s">
        <v>15</v>
      </c>
      <c r="E2882" s="8" t="s">
        <v>15</v>
      </c>
      <c r="F2882" s="9">
        <f t="shared" si="96"/>
        <v>-2800000</v>
      </c>
      <c r="G2882" s="9">
        <v>-28</v>
      </c>
      <c r="H2882" s="10">
        <v>-3015936</v>
      </c>
      <c r="I2882" s="11">
        <v>10971196784.592108</v>
      </c>
      <c r="J2882" s="11">
        <v>110578</v>
      </c>
      <c r="K2882" s="11">
        <v>99216.813331694386</v>
      </c>
      <c r="L2882" s="12">
        <v>237865.22671255702</v>
      </c>
      <c r="M2882" s="11">
        <v>2465</v>
      </c>
      <c r="N2882" s="13"/>
      <c r="O2882" t="str">
        <f t="shared" si="97"/>
        <v/>
      </c>
    </row>
    <row r="2883" spans="1:15" hidden="1">
      <c r="A2883" s="41">
        <v>2.2025000000000001</v>
      </c>
      <c r="B2883" s="14">
        <v>45712</v>
      </c>
      <c r="C2883" s="8" t="s">
        <v>13</v>
      </c>
      <c r="D2883" s="8" t="s">
        <v>15</v>
      </c>
      <c r="E2883" s="8" t="s">
        <v>15</v>
      </c>
      <c r="F2883" s="9">
        <f t="shared" si="96"/>
        <v>-2800000</v>
      </c>
      <c r="G2883" s="9">
        <v>-28</v>
      </c>
      <c r="H2883" s="10">
        <v>-3015936</v>
      </c>
      <c r="I2883" s="11">
        <v>10968418713.818821</v>
      </c>
      <c r="J2883" s="11">
        <v>110550</v>
      </c>
      <c r="K2883" s="11">
        <v>99216.813331694386</v>
      </c>
      <c r="L2883" s="12">
        <v>237865.22671255702</v>
      </c>
      <c r="M2883" s="11">
        <v>2466</v>
      </c>
      <c r="N2883" s="13"/>
      <c r="O2883" t="str">
        <f t="shared" si="97"/>
        <v/>
      </c>
    </row>
    <row r="2884" spans="1:15" hidden="1">
      <c r="A2884" s="41">
        <v>2.2025000000000001</v>
      </c>
      <c r="B2884" s="14">
        <v>45712</v>
      </c>
      <c r="C2884" s="8" t="s">
        <v>13</v>
      </c>
      <c r="D2884" s="8" t="s">
        <v>15</v>
      </c>
      <c r="E2884" s="8" t="s">
        <v>15</v>
      </c>
      <c r="F2884" s="9">
        <f t="shared" si="96"/>
        <v>-900000</v>
      </c>
      <c r="G2884" s="9">
        <v>-9</v>
      </c>
      <c r="H2884" s="10">
        <v>-969408</v>
      </c>
      <c r="I2884" s="11">
        <v>10967525762.498837</v>
      </c>
      <c r="J2884" s="11">
        <v>110541</v>
      </c>
      <c r="K2884" s="11">
        <v>99216.813331694386</v>
      </c>
      <c r="L2884" s="12">
        <v>76456.680014750571</v>
      </c>
      <c r="M2884" s="11">
        <v>2467</v>
      </c>
      <c r="N2884" s="13"/>
      <c r="O2884" t="str">
        <f t="shared" si="97"/>
        <v/>
      </c>
    </row>
    <row r="2885" spans="1:15" hidden="1">
      <c r="A2885" s="41">
        <v>2.2025000000000001</v>
      </c>
      <c r="B2885" s="14">
        <v>45712</v>
      </c>
      <c r="C2885" s="8" t="s">
        <v>13</v>
      </c>
      <c r="D2885" s="8" t="s">
        <v>15</v>
      </c>
      <c r="E2885" s="8" t="s">
        <v>15</v>
      </c>
      <c r="F2885" s="9">
        <f t="shared" si="96"/>
        <v>-4800000</v>
      </c>
      <c r="G2885" s="9">
        <v>-48</v>
      </c>
      <c r="H2885" s="10">
        <v>-5170176</v>
      </c>
      <c r="I2885" s="11">
        <v>10962763355.458916</v>
      </c>
      <c r="J2885" s="11">
        <v>110493</v>
      </c>
      <c r="K2885" s="11">
        <v>99216.813331694386</v>
      </c>
      <c r="L2885" s="12">
        <v>407768.96007866971</v>
      </c>
      <c r="M2885" s="11">
        <v>2468</v>
      </c>
      <c r="N2885" s="13"/>
      <c r="O2885" t="str">
        <f t="shared" si="97"/>
        <v/>
      </c>
    </row>
    <row r="2886" spans="1:15" hidden="1">
      <c r="A2886" s="41">
        <v>2.2025000000000001</v>
      </c>
      <c r="B2886" s="14">
        <v>45712</v>
      </c>
      <c r="C2886" s="8" t="s">
        <v>13</v>
      </c>
      <c r="D2886" s="8" t="s">
        <v>15</v>
      </c>
      <c r="E2886" s="8" t="s">
        <v>15</v>
      </c>
      <c r="F2886" s="9">
        <f t="shared" si="96"/>
        <v>-4700000</v>
      </c>
      <c r="G2886" s="9">
        <v>-47</v>
      </c>
      <c r="H2886" s="10">
        <v>-5062464</v>
      </c>
      <c r="I2886" s="11">
        <v>10958100165.232327</v>
      </c>
      <c r="J2886" s="11">
        <v>110446</v>
      </c>
      <c r="K2886" s="11">
        <v>99216.813331694386</v>
      </c>
      <c r="L2886" s="12">
        <v>399273.77341036405</v>
      </c>
      <c r="M2886" s="11">
        <v>2469</v>
      </c>
      <c r="N2886" s="13"/>
      <c r="O2886" t="str">
        <f t="shared" si="97"/>
        <v/>
      </c>
    </row>
    <row r="2887" spans="1:15" hidden="1">
      <c r="A2887" s="41">
        <v>2.2025000000000001</v>
      </c>
      <c r="B2887" s="14">
        <v>45712</v>
      </c>
      <c r="C2887" s="8" t="s">
        <v>13</v>
      </c>
      <c r="D2887" s="8" t="s">
        <v>15</v>
      </c>
      <c r="E2887" s="8" t="s">
        <v>15</v>
      </c>
      <c r="F2887" s="9">
        <f t="shared" si="96"/>
        <v>-1000000</v>
      </c>
      <c r="G2887" s="9">
        <v>-10</v>
      </c>
      <c r="H2887" s="10">
        <v>-1077120</v>
      </c>
      <c r="I2887" s="11">
        <v>10957107997.09901</v>
      </c>
      <c r="J2887" s="11">
        <v>110436</v>
      </c>
      <c r="K2887" s="11">
        <v>99216.813331694386</v>
      </c>
      <c r="L2887" s="12">
        <v>84951.866683056112</v>
      </c>
      <c r="M2887" s="11">
        <v>2470</v>
      </c>
      <c r="N2887" s="13"/>
      <c r="O2887" t="str">
        <f t="shared" si="97"/>
        <v/>
      </c>
    </row>
    <row r="2888" spans="1:15" hidden="1">
      <c r="A2888" s="41">
        <v>2.2025000000000001</v>
      </c>
      <c r="B2888" s="14">
        <v>45712</v>
      </c>
      <c r="C2888" s="8" t="s">
        <v>13</v>
      </c>
      <c r="D2888" s="8" t="s">
        <v>15</v>
      </c>
      <c r="E2888" s="8" t="s">
        <v>15</v>
      </c>
      <c r="F2888" s="9">
        <f t="shared" si="96"/>
        <v>-900000</v>
      </c>
      <c r="G2888" s="9">
        <v>-9</v>
      </c>
      <c r="H2888" s="10">
        <v>-969408</v>
      </c>
      <c r="I2888" s="11">
        <v>10956215045.779026</v>
      </c>
      <c r="J2888" s="11">
        <v>110427</v>
      </c>
      <c r="K2888" s="11">
        <v>99216.813331694386</v>
      </c>
      <c r="L2888" s="12">
        <v>76456.680014750571</v>
      </c>
      <c r="M2888" s="11">
        <v>2471</v>
      </c>
      <c r="N2888" s="13"/>
      <c r="O2888" t="str">
        <f t="shared" si="97"/>
        <v/>
      </c>
    </row>
    <row r="2889" spans="1:15" hidden="1">
      <c r="A2889" s="41">
        <v>2.2025000000000001</v>
      </c>
      <c r="B2889" s="14">
        <v>45712</v>
      </c>
      <c r="C2889" s="8" t="s">
        <v>13</v>
      </c>
      <c r="D2889" s="8" t="s">
        <v>15</v>
      </c>
      <c r="E2889" s="8" t="s">
        <v>15</v>
      </c>
      <c r="F2889" s="9">
        <f t="shared" si="96"/>
        <v>-900000</v>
      </c>
      <c r="G2889" s="9">
        <v>-9</v>
      </c>
      <c r="H2889" s="10">
        <v>-969408</v>
      </c>
      <c r="I2889" s="11">
        <v>10955322094.459042</v>
      </c>
      <c r="J2889" s="11">
        <v>110418</v>
      </c>
      <c r="K2889" s="11">
        <v>99216.813331694386</v>
      </c>
      <c r="L2889" s="12">
        <v>76456.680014750571</v>
      </c>
      <c r="M2889" s="11">
        <v>2472</v>
      </c>
      <c r="N2889" s="13"/>
      <c r="O2889" t="str">
        <f t="shared" si="97"/>
        <v/>
      </c>
    </row>
    <row r="2890" spans="1:15" hidden="1">
      <c r="A2890" s="41">
        <v>2.2025000000000001</v>
      </c>
      <c r="B2890" s="14">
        <v>45712</v>
      </c>
      <c r="C2890" s="8" t="s">
        <v>13</v>
      </c>
      <c r="D2890" s="8" t="s">
        <v>15</v>
      </c>
      <c r="E2890" s="8" t="s">
        <v>15</v>
      </c>
      <c r="F2890" s="9">
        <f t="shared" ref="F2890:F2953" si="98">100000*G2890</f>
        <v>-1900000</v>
      </c>
      <c r="G2890" s="9">
        <v>-19</v>
      </c>
      <c r="H2890" s="10">
        <v>-2046528</v>
      </c>
      <c r="I2890" s="11">
        <v>10953436975.005739</v>
      </c>
      <c r="J2890" s="11">
        <v>110399</v>
      </c>
      <c r="K2890" s="11">
        <v>99216.813331694386</v>
      </c>
      <c r="L2890" s="12">
        <v>161408.54669780657</v>
      </c>
      <c r="M2890" s="11">
        <v>2473</v>
      </c>
      <c r="N2890" s="13"/>
      <c r="O2890" t="str">
        <f t="shared" si="97"/>
        <v/>
      </c>
    </row>
    <row r="2891" spans="1:15" hidden="1">
      <c r="A2891" s="41">
        <v>2.2025000000000001</v>
      </c>
      <c r="B2891" s="14">
        <v>45712</v>
      </c>
      <c r="C2891" s="8" t="s">
        <v>13</v>
      </c>
      <c r="D2891" s="8" t="s">
        <v>15</v>
      </c>
      <c r="E2891" s="8" t="s">
        <v>15</v>
      </c>
      <c r="F2891" s="9">
        <f t="shared" si="98"/>
        <v>-900000</v>
      </c>
      <c r="G2891" s="9">
        <v>-9</v>
      </c>
      <c r="H2891" s="10">
        <v>-969408</v>
      </c>
      <c r="I2891" s="11">
        <v>10952544023.685755</v>
      </c>
      <c r="J2891" s="11">
        <v>110390</v>
      </c>
      <c r="K2891" s="11">
        <v>99216.813331694386</v>
      </c>
      <c r="L2891" s="12">
        <v>76456.680014750571</v>
      </c>
      <c r="M2891" s="11">
        <v>2474</v>
      </c>
      <c r="N2891" s="13"/>
      <c r="O2891" t="str">
        <f t="shared" si="97"/>
        <v/>
      </c>
    </row>
    <row r="2892" spans="1:15" hidden="1">
      <c r="A2892" s="41">
        <v>2.2025000000000001</v>
      </c>
      <c r="B2892" s="14">
        <v>45712</v>
      </c>
      <c r="C2892" s="8" t="s">
        <v>13</v>
      </c>
      <c r="D2892" s="8" t="s">
        <v>15</v>
      </c>
      <c r="E2892" s="8" t="s">
        <v>15</v>
      </c>
      <c r="F2892" s="9">
        <f t="shared" si="98"/>
        <v>-14900000</v>
      </c>
      <c r="G2892" s="9">
        <v>-149</v>
      </c>
      <c r="H2892" s="10">
        <v>-16049088</v>
      </c>
      <c r="I2892" s="11">
        <v>10937760718.499332</v>
      </c>
      <c r="J2892" s="11">
        <v>110241</v>
      </c>
      <c r="K2892" s="11">
        <v>99216.813331694386</v>
      </c>
      <c r="L2892" s="12">
        <v>1265782.8135775365</v>
      </c>
      <c r="M2892" s="11">
        <v>2475</v>
      </c>
      <c r="N2892" s="13"/>
      <c r="O2892" t="str">
        <f t="shared" si="97"/>
        <v/>
      </c>
    </row>
    <row r="2893" spans="1:15" hidden="1">
      <c r="A2893" s="41">
        <v>2.2025000000000001</v>
      </c>
      <c r="B2893" s="14">
        <v>45712</v>
      </c>
      <c r="C2893" s="8" t="s">
        <v>13</v>
      </c>
      <c r="D2893" s="8" t="s">
        <v>14</v>
      </c>
      <c r="E2893" s="8" t="s">
        <v>14</v>
      </c>
      <c r="F2893" s="9">
        <f t="shared" si="98"/>
        <v>-19800000</v>
      </c>
      <c r="G2893" s="9">
        <v>-198</v>
      </c>
      <c r="H2893" s="10">
        <v>-20901078</v>
      </c>
      <c r="I2893" s="11">
        <v>17279496812.119995</v>
      </c>
      <c r="J2893" s="11">
        <v>172846</v>
      </c>
      <c r="K2893" s="11">
        <v>99970.475522256791</v>
      </c>
      <c r="L2893" s="12">
        <v>1106923.8465931565</v>
      </c>
      <c r="M2893" s="11">
        <v>403</v>
      </c>
      <c r="N2893" s="13"/>
      <c r="O2893" t="str">
        <f t="shared" si="97"/>
        <v/>
      </c>
    </row>
    <row r="2894" spans="1:15" hidden="1">
      <c r="A2894" s="41">
        <v>2.2025000000000001</v>
      </c>
      <c r="B2894" s="14">
        <v>45712</v>
      </c>
      <c r="C2894" s="8" t="s">
        <v>13</v>
      </c>
      <c r="D2894" s="8" t="s">
        <v>14</v>
      </c>
      <c r="E2894" s="8" t="s">
        <v>14</v>
      </c>
      <c r="F2894" s="9">
        <f t="shared" si="98"/>
        <v>-900000</v>
      </c>
      <c r="G2894" s="9">
        <v>-9</v>
      </c>
      <c r="H2894" s="10">
        <v>-950049</v>
      </c>
      <c r="I2894" s="11">
        <v>17278597077.840294</v>
      </c>
      <c r="J2894" s="11">
        <v>172837</v>
      </c>
      <c r="K2894" s="11">
        <v>99970.475522256791</v>
      </c>
      <c r="L2894" s="12">
        <v>50314.720299688866</v>
      </c>
      <c r="M2894" s="11">
        <v>404</v>
      </c>
      <c r="N2894" s="13"/>
      <c r="O2894" t="str">
        <f t="shared" si="97"/>
        <v/>
      </c>
    </row>
    <row r="2895" spans="1:15" hidden="1">
      <c r="A2895" s="41">
        <v>2.2025000000000001</v>
      </c>
      <c r="B2895" s="14">
        <v>45712</v>
      </c>
      <c r="C2895" s="8" t="s">
        <v>13</v>
      </c>
      <c r="D2895" s="8" t="s">
        <v>15</v>
      </c>
      <c r="E2895" s="8" t="s">
        <v>15</v>
      </c>
      <c r="F2895" s="9">
        <f t="shared" si="98"/>
        <v>-6500000</v>
      </c>
      <c r="G2895" s="9">
        <v>-65</v>
      </c>
      <c r="H2895" s="10">
        <v>-7001280</v>
      </c>
      <c r="I2895" s="11">
        <v>10931311625.632772</v>
      </c>
      <c r="J2895" s="11">
        <v>110176</v>
      </c>
      <c r="K2895" s="11">
        <v>99216.813331694386</v>
      </c>
      <c r="L2895" s="12">
        <v>552187.13343986496</v>
      </c>
      <c r="M2895" s="11">
        <v>2476</v>
      </c>
      <c r="N2895" s="13"/>
      <c r="O2895" t="str">
        <f t="shared" si="97"/>
        <v/>
      </c>
    </row>
    <row r="2896" spans="1:15" hidden="1">
      <c r="A2896" s="41">
        <v>2.2025000000000001</v>
      </c>
      <c r="B2896" s="14">
        <v>45712</v>
      </c>
      <c r="C2896" s="8" t="s">
        <v>13</v>
      </c>
      <c r="D2896" s="8" t="s">
        <v>14</v>
      </c>
      <c r="E2896" s="8" t="s">
        <v>14</v>
      </c>
      <c r="F2896" s="9">
        <f t="shared" si="98"/>
        <v>-900000</v>
      </c>
      <c r="G2896" s="9">
        <v>-9</v>
      </c>
      <c r="H2896" s="10">
        <v>-950049</v>
      </c>
      <c r="I2896" s="11">
        <v>17277697343.560593</v>
      </c>
      <c r="J2896" s="11">
        <v>172828</v>
      </c>
      <c r="K2896" s="11">
        <v>99970.475522256791</v>
      </c>
      <c r="L2896" s="12">
        <v>50314.720299688866</v>
      </c>
      <c r="M2896" s="11">
        <v>405</v>
      </c>
      <c r="N2896" s="13"/>
      <c r="O2896" t="str">
        <f t="shared" ref="O2896:O2959" si="99">IF(M2896=_xlfn.MAXIFS(M:M,D:D,D2896),"X","")</f>
        <v/>
      </c>
    </row>
    <row r="2897" spans="1:15" hidden="1">
      <c r="A2897" s="41">
        <v>2.2025000000000001</v>
      </c>
      <c r="B2897" s="14">
        <v>45712</v>
      </c>
      <c r="C2897" s="8" t="s">
        <v>13</v>
      </c>
      <c r="D2897" s="8" t="s">
        <v>15</v>
      </c>
      <c r="E2897" s="8" t="s">
        <v>15</v>
      </c>
      <c r="F2897" s="9">
        <f t="shared" si="98"/>
        <v>-658100000</v>
      </c>
      <c r="G2897" s="9">
        <v>-6581</v>
      </c>
      <c r="H2897" s="10">
        <v>-708852672</v>
      </c>
      <c r="I2897" s="11">
        <v>10278365777.096891</v>
      </c>
      <c r="J2897" s="11">
        <v>103595</v>
      </c>
      <c r="K2897" s="11">
        <v>99216.813331694386</v>
      </c>
      <c r="L2897" s="12">
        <v>55906823.464119196</v>
      </c>
      <c r="M2897" s="11">
        <v>2477</v>
      </c>
      <c r="N2897" s="13"/>
      <c r="O2897" t="str">
        <f t="shared" si="99"/>
        <v/>
      </c>
    </row>
    <row r="2898" spans="1:15" hidden="1">
      <c r="A2898" s="41">
        <v>2.2025000000000001</v>
      </c>
      <c r="B2898" s="14">
        <v>45712</v>
      </c>
      <c r="C2898" s="8" t="s">
        <v>13</v>
      </c>
      <c r="D2898" s="8" t="s">
        <v>15</v>
      </c>
      <c r="E2898" s="8" t="s">
        <v>15</v>
      </c>
      <c r="F2898" s="9">
        <f t="shared" si="98"/>
        <v>-21300000</v>
      </c>
      <c r="G2898" s="9">
        <v>-213</v>
      </c>
      <c r="H2898" s="10">
        <v>-22942656</v>
      </c>
      <c r="I2898" s="11">
        <v>10257232595.857241</v>
      </c>
      <c r="J2898" s="11">
        <v>103382</v>
      </c>
      <c r="K2898" s="11">
        <v>99216.813331694386</v>
      </c>
      <c r="L2898" s="12">
        <v>1809474.7603490949</v>
      </c>
      <c r="M2898" s="11">
        <v>2478</v>
      </c>
      <c r="N2898" s="13"/>
      <c r="O2898" t="str">
        <f t="shared" si="99"/>
        <v/>
      </c>
    </row>
    <row r="2899" spans="1:15" hidden="1">
      <c r="A2899" s="41">
        <v>2.2025000000000001</v>
      </c>
      <c r="B2899" s="14">
        <v>45712</v>
      </c>
      <c r="C2899" s="8" t="s">
        <v>13</v>
      </c>
      <c r="D2899" s="8" t="s">
        <v>15</v>
      </c>
      <c r="E2899" s="8" t="s">
        <v>15</v>
      </c>
      <c r="F2899" s="9">
        <f t="shared" si="98"/>
        <v>-120600000</v>
      </c>
      <c r="G2899" s="9">
        <v>-1206</v>
      </c>
      <c r="H2899" s="10">
        <v>-129900672</v>
      </c>
      <c r="I2899" s="11">
        <v>10137577118.979218</v>
      </c>
      <c r="J2899" s="11">
        <v>102176</v>
      </c>
      <c r="K2899" s="11">
        <v>99216.813331694386</v>
      </c>
      <c r="L2899" s="12">
        <v>10245195.121976569</v>
      </c>
      <c r="M2899" s="11">
        <v>2479</v>
      </c>
      <c r="N2899" s="13"/>
      <c r="O2899" t="str">
        <f t="shared" si="99"/>
        <v/>
      </c>
    </row>
    <row r="2900" spans="1:15" hidden="1">
      <c r="A2900" s="41">
        <v>2.2025000000000001</v>
      </c>
      <c r="B2900" s="14">
        <v>45712</v>
      </c>
      <c r="C2900" s="8" t="s">
        <v>13</v>
      </c>
      <c r="D2900" s="8" t="s">
        <v>15</v>
      </c>
      <c r="E2900" s="8" t="s">
        <v>15</v>
      </c>
      <c r="F2900" s="9">
        <f t="shared" si="98"/>
        <v>-4600000</v>
      </c>
      <c r="G2900" s="9">
        <v>-46</v>
      </c>
      <c r="H2900" s="10">
        <v>-4954752</v>
      </c>
      <c r="I2900" s="11">
        <v>10133013145.56596</v>
      </c>
      <c r="J2900" s="11">
        <v>102130</v>
      </c>
      <c r="K2900" s="11">
        <v>99216.813331694386</v>
      </c>
      <c r="L2900" s="12">
        <v>390778.5867420584</v>
      </c>
      <c r="M2900" s="11">
        <v>2480</v>
      </c>
      <c r="N2900" s="13"/>
      <c r="O2900" t="str">
        <f t="shared" si="99"/>
        <v/>
      </c>
    </row>
    <row r="2901" spans="1:15" hidden="1">
      <c r="A2901" s="41">
        <v>2.2025000000000001</v>
      </c>
      <c r="B2901" s="14">
        <v>45712</v>
      </c>
      <c r="C2901" s="8" t="s">
        <v>13</v>
      </c>
      <c r="D2901" s="8" t="s">
        <v>14</v>
      </c>
      <c r="E2901" s="8" t="s">
        <v>14</v>
      </c>
      <c r="F2901" s="9">
        <f t="shared" si="98"/>
        <v>900000</v>
      </c>
      <c r="G2901" s="9">
        <v>9</v>
      </c>
      <c r="H2901" s="10">
        <v>947547</v>
      </c>
      <c r="I2901" s="11">
        <v>17278644890.560593</v>
      </c>
      <c r="J2901" s="11">
        <v>172837</v>
      </c>
      <c r="K2901" s="11">
        <v>99970.752157006849</v>
      </c>
      <c r="L2901" s="12">
        <v>0</v>
      </c>
      <c r="M2901" s="11">
        <v>406</v>
      </c>
      <c r="N2901" s="13"/>
      <c r="O2901" t="str">
        <f t="shared" si="99"/>
        <v/>
      </c>
    </row>
    <row r="2902" spans="1:15" hidden="1">
      <c r="A2902" s="41">
        <v>2.2025000000000001</v>
      </c>
      <c r="B2902" s="14">
        <v>45712</v>
      </c>
      <c r="C2902" s="8" t="s">
        <v>13</v>
      </c>
      <c r="D2902" s="8" t="s">
        <v>14</v>
      </c>
      <c r="E2902" s="8" t="s">
        <v>14</v>
      </c>
      <c r="F2902" s="9">
        <f t="shared" si="98"/>
        <v>-900000</v>
      </c>
      <c r="G2902" s="9">
        <v>-9</v>
      </c>
      <c r="H2902" s="10">
        <v>-950049</v>
      </c>
      <c r="I2902" s="11">
        <v>17277745153.79118</v>
      </c>
      <c r="J2902" s="11">
        <v>172828</v>
      </c>
      <c r="K2902" s="11">
        <v>99970.752157006849</v>
      </c>
      <c r="L2902" s="12">
        <v>50312.230586938327</v>
      </c>
      <c r="M2902" s="11">
        <v>407</v>
      </c>
      <c r="N2902" s="13"/>
      <c r="O2902" t="str">
        <f t="shared" si="99"/>
        <v/>
      </c>
    </row>
    <row r="2903" spans="1:15" hidden="1">
      <c r="A2903" s="41">
        <v>2.2025000000000001</v>
      </c>
      <c r="B2903" s="14">
        <v>45712</v>
      </c>
      <c r="C2903" s="8" t="s">
        <v>13</v>
      </c>
      <c r="D2903" s="8" t="s">
        <v>15</v>
      </c>
      <c r="E2903" s="8" t="s">
        <v>15</v>
      </c>
      <c r="F2903" s="9">
        <f t="shared" si="98"/>
        <v>-1600000</v>
      </c>
      <c r="G2903" s="9">
        <v>-16</v>
      </c>
      <c r="H2903" s="10">
        <v>-1723392</v>
      </c>
      <c r="I2903" s="11">
        <v>10131425676.552652</v>
      </c>
      <c r="J2903" s="11">
        <v>102114</v>
      </c>
      <c r="K2903" s="11">
        <v>99216.813331694386</v>
      </c>
      <c r="L2903" s="12">
        <v>135922.98669288983</v>
      </c>
      <c r="M2903" s="11">
        <v>2481</v>
      </c>
      <c r="N2903" s="13"/>
      <c r="O2903" t="str">
        <f t="shared" si="99"/>
        <v/>
      </c>
    </row>
    <row r="2904" spans="1:15" hidden="1">
      <c r="A2904" s="41">
        <v>2.2025000000000001</v>
      </c>
      <c r="B2904" s="14">
        <v>45712</v>
      </c>
      <c r="C2904" s="8" t="s">
        <v>13</v>
      </c>
      <c r="D2904" s="8" t="s">
        <v>15</v>
      </c>
      <c r="E2904" s="8" t="s">
        <v>15</v>
      </c>
      <c r="F2904" s="9">
        <f t="shared" si="98"/>
        <v>-1900000</v>
      </c>
      <c r="G2904" s="9">
        <v>-19</v>
      </c>
      <c r="H2904" s="10">
        <v>-2046528</v>
      </c>
      <c r="I2904" s="11">
        <v>10129540557.09935</v>
      </c>
      <c r="J2904" s="11">
        <v>102095</v>
      </c>
      <c r="K2904" s="11">
        <v>99216.813331694386</v>
      </c>
      <c r="L2904" s="12">
        <v>161408.54669780657</v>
      </c>
      <c r="M2904" s="11">
        <v>2482</v>
      </c>
      <c r="N2904" s="13"/>
      <c r="O2904" t="str">
        <f t="shared" si="99"/>
        <v/>
      </c>
    </row>
    <row r="2905" spans="1:15" hidden="1">
      <c r="A2905" s="41">
        <v>2.2025000000000001</v>
      </c>
      <c r="B2905" s="14">
        <v>45712</v>
      </c>
      <c r="C2905" s="8" t="s">
        <v>13</v>
      </c>
      <c r="D2905" s="8" t="s">
        <v>14</v>
      </c>
      <c r="E2905" s="8" t="s">
        <v>14</v>
      </c>
      <c r="F2905" s="9">
        <f t="shared" si="98"/>
        <v>-900000</v>
      </c>
      <c r="G2905" s="9">
        <v>-9</v>
      </c>
      <c r="H2905" s="10">
        <v>-950049</v>
      </c>
      <c r="I2905" s="11">
        <v>17276845417.021767</v>
      </c>
      <c r="J2905" s="11">
        <v>172819</v>
      </c>
      <c r="K2905" s="11">
        <v>99970.752157006849</v>
      </c>
      <c r="L2905" s="12">
        <v>50312.230586938327</v>
      </c>
      <c r="M2905" s="11">
        <v>408</v>
      </c>
      <c r="N2905" s="13"/>
      <c r="O2905" t="str">
        <f t="shared" si="99"/>
        <v/>
      </c>
    </row>
    <row r="2906" spans="1:15" hidden="1">
      <c r="A2906" s="41">
        <v>2.2025000000000001</v>
      </c>
      <c r="B2906" s="14">
        <v>45712</v>
      </c>
      <c r="C2906" s="8" t="s">
        <v>13</v>
      </c>
      <c r="D2906" s="8" t="s">
        <v>15</v>
      </c>
      <c r="E2906" s="8" t="s">
        <v>15</v>
      </c>
      <c r="F2906" s="9">
        <f t="shared" si="98"/>
        <v>2700000</v>
      </c>
      <c r="G2906" s="9">
        <v>27</v>
      </c>
      <c r="H2906" s="10">
        <v>2900745</v>
      </c>
      <c r="I2906" s="11">
        <v>10132441302.09935</v>
      </c>
      <c r="J2906" s="11">
        <v>102122</v>
      </c>
      <c r="K2906" s="11">
        <v>99218.986135204468</v>
      </c>
      <c r="L2906" s="12">
        <v>0</v>
      </c>
      <c r="M2906" s="11">
        <v>2483</v>
      </c>
      <c r="N2906" s="13"/>
      <c r="O2906" t="str">
        <f t="shared" si="99"/>
        <v/>
      </c>
    </row>
    <row r="2907" spans="1:15" hidden="1">
      <c r="A2907" s="41">
        <v>2.2025000000000001</v>
      </c>
      <c r="B2907" s="14">
        <v>45712</v>
      </c>
      <c r="C2907" s="8" t="s">
        <v>13</v>
      </c>
      <c r="D2907" s="8" t="s">
        <v>15</v>
      </c>
      <c r="E2907" s="8" t="s">
        <v>15</v>
      </c>
      <c r="F2907" s="9">
        <f t="shared" si="98"/>
        <v>24800000</v>
      </c>
      <c r="G2907" s="9">
        <v>248</v>
      </c>
      <c r="H2907" s="10">
        <v>26666944</v>
      </c>
      <c r="I2907" s="11">
        <v>10159108246.09935</v>
      </c>
      <c r="J2907" s="11">
        <v>102370</v>
      </c>
      <c r="K2907" s="11">
        <v>99239.115425411248</v>
      </c>
      <c r="L2907" s="12">
        <v>0</v>
      </c>
      <c r="M2907" s="11">
        <v>2484</v>
      </c>
      <c r="N2907" s="13"/>
      <c r="O2907" t="str">
        <f t="shared" si="99"/>
        <v/>
      </c>
    </row>
    <row r="2908" spans="1:15" hidden="1">
      <c r="A2908" s="41">
        <v>2.2025000000000001</v>
      </c>
      <c r="B2908" s="14">
        <v>45712</v>
      </c>
      <c r="C2908" s="8" t="s">
        <v>13</v>
      </c>
      <c r="D2908" s="8" t="s">
        <v>14</v>
      </c>
      <c r="E2908" s="8" t="s">
        <v>14</v>
      </c>
      <c r="F2908" s="9">
        <f t="shared" si="98"/>
        <v>8300000</v>
      </c>
      <c r="G2908" s="9">
        <v>83</v>
      </c>
      <c r="H2908" s="10">
        <v>8684207</v>
      </c>
      <c r="I2908" s="11">
        <v>17285529624.021767</v>
      </c>
      <c r="J2908" s="11">
        <v>172902</v>
      </c>
      <c r="K2908" s="11">
        <v>99972.988305639999</v>
      </c>
      <c r="L2908" s="12">
        <v>0</v>
      </c>
      <c r="M2908" s="11">
        <v>409</v>
      </c>
      <c r="N2908" s="13"/>
      <c r="O2908" t="str">
        <f t="shared" si="99"/>
        <v/>
      </c>
    </row>
    <row r="2909" spans="1:15" hidden="1">
      <c r="A2909" s="41">
        <v>2.2025000000000001</v>
      </c>
      <c r="B2909" s="14">
        <v>45712</v>
      </c>
      <c r="C2909" s="8" t="s">
        <v>13</v>
      </c>
      <c r="D2909" s="8" t="s">
        <v>15</v>
      </c>
      <c r="E2909" s="8" t="s">
        <v>15</v>
      </c>
      <c r="F2909" s="9">
        <f t="shared" si="98"/>
        <v>-900000</v>
      </c>
      <c r="G2909" s="9">
        <v>-9</v>
      </c>
      <c r="H2909" s="10">
        <v>-969408</v>
      </c>
      <c r="I2909" s="11">
        <v>10158215094.060522</v>
      </c>
      <c r="J2909" s="11">
        <v>102361</v>
      </c>
      <c r="K2909" s="11">
        <v>99239.115425411248</v>
      </c>
      <c r="L2909" s="12">
        <v>76255.961171298753</v>
      </c>
      <c r="M2909" s="11">
        <v>2485</v>
      </c>
      <c r="N2909" s="13"/>
      <c r="O2909" t="str">
        <f t="shared" si="99"/>
        <v/>
      </c>
    </row>
    <row r="2910" spans="1:15" hidden="1">
      <c r="A2910" s="41">
        <v>2.2025000000000001</v>
      </c>
      <c r="B2910" s="14">
        <v>45712</v>
      </c>
      <c r="C2910" s="8" t="s">
        <v>13</v>
      </c>
      <c r="D2910" s="8" t="s">
        <v>14</v>
      </c>
      <c r="E2910" s="8" t="s">
        <v>14</v>
      </c>
      <c r="F2910" s="9">
        <f t="shared" si="98"/>
        <v>-1800000</v>
      </c>
      <c r="G2910" s="9">
        <v>-18</v>
      </c>
      <c r="H2910" s="10">
        <v>-1900098</v>
      </c>
      <c r="I2910" s="11">
        <v>17283730110.232265</v>
      </c>
      <c r="J2910" s="11">
        <v>172884</v>
      </c>
      <c r="K2910" s="11">
        <v>99972.988305639999</v>
      </c>
      <c r="L2910" s="12">
        <v>100584.21049848013</v>
      </c>
      <c r="M2910" s="11">
        <v>410</v>
      </c>
      <c r="N2910" s="13"/>
      <c r="O2910" t="str">
        <f t="shared" si="99"/>
        <v/>
      </c>
    </row>
    <row r="2911" spans="1:15" hidden="1">
      <c r="A2911" s="41">
        <v>2.2025000000000001</v>
      </c>
      <c r="B2911" s="14">
        <v>45712</v>
      </c>
      <c r="C2911" s="8" t="s">
        <v>13</v>
      </c>
      <c r="D2911" s="8" t="s">
        <v>15</v>
      </c>
      <c r="E2911" s="8" t="s">
        <v>15</v>
      </c>
      <c r="F2911" s="9">
        <f t="shared" si="98"/>
        <v>-11100000</v>
      </c>
      <c r="G2911" s="9">
        <v>-111</v>
      </c>
      <c r="H2911" s="10">
        <v>-11956032</v>
      </c>
      <c r="I2911" s="11">
        <v>10147199552.248301</v>
      </c>
      <c r="J2911" s="11">
        <v>102250</v>
      </c>
      <c r="K2911" s="11">
        <v>99239.115425411248</v>
      </c>
      <c r="L2911" s="12">
        <v>940490.18777935207</v>
      </c>
      <c r="M2911" s="11">
        <v>2486</v>
      </c>
      <c r="N2911" s="13"/>
      <c r="O2911" t="str">
        <f t="shared" si="99"/>
        <v/>
      </c>
    </row>
    <row r="2912" spans="1:15" hidden="1">
      <c r="A2912" s="41">
        <v>2.2025000000000001</v>
      </c>
      <c r="B2912" s="14">
        <v>45712</v>
      </c>
      <c r="C2912" s="8" t="s">
        <v>13</v>
      </c>
      <c r="D2912" s="8" t="s">
        <v>15</v>
      </c>
      <c r="E2912" s="8" t="s">
        <v>15</v>
      </c>
      <c r="F2912" s="9">
        <f t="shared" si="98"/>
        <v>-46300000</v>
      </c>
      <c r="G2912" s="9">
        <v>-463</v>
      </c>
      <c r="H2912" s="10">
        <v>-49870656</v>
      </c>
      <c r="I2912" s="11">
        <v>10101251841.806335</v>
      </c>
      <c r="J2912" s="11">
        <v>101787</v>
      </c>
      <c r="K2912" s="11">
        <v>99239.115425411248</v>
      </c>
      <c r="L2912" s="12">
        <v>3922945.5580345914</v>
      </c>
      <c r="M2912" s="11">
        <v>2487</v>
      </c>
      <c r="N2912" s="13"/>
      <c r="O2912" t="str">
        <f t="shared" si="99"/>
        <v/>
      </c>
    </row>
    <row r="2913" spans="1:15" hidden="1">
      <c r="A2913" s="41">
        <v>2.2025000000000001</v>
      </c>
      <c r="B2913" s="14">
        <v>45712</v>
      </c>
      <c r="C2913" s="8" t="s">
        <v>13</v>
      </c>
      <c r="D2913" s="8" t="s">
        <v>15</v>
      </c>
      <c r="E2913" s="8" t="s">
        <v>15</v>
      </c>
      <c r="F2913" s="9">
        <f t="shared" si="98"/>
        <v>-42000000</v>
      </c>
      <c r="G2913" s="9">
        <v>-420</v>
      </c>
      <c r="H2913" s="10">
        <v>-45239040</v>
      </c>
      <c r="I2913" s="11">
        <v>10059571413.327663</v>
      </c>
      <c r="J2913" s="11">
        <v>101367</v>
      </c>
      <c r="K2913" s="11">
        <v>99239.115425411248</v>
      </c>
      <c r="L2913" s="12">
        <v>3558611.5213272795</v>
      </c>
      <c r="M2913" s="11">
        <v>2488</v>
      </c>
      <c r="N2913" s="13"/>
      <c r="O2913" t="str">
        <f t="shared" si="99"/>
        <v/>
      </c>
    </row>
    <row r="2914" spans="1:15" hidden="1">
      <c r="A2914" s="41">
        <v>2.2025000000000001</v>
      </c>
      <c r="B2914" s="14">
        <v>45713</v>
      </c>
      <c r="C2914" s="8" t="s">
        <v>13</v>
      </c>
      <c r="D2914" s="8" t="s">
        <v>35</v>
      </c>
      <c r="E2914" s="8" t="s">
        <v>35</v>
      </c>
      <c r="F2914" s="9">
        <f t="shared" si="98"/>
        <v>-5000000000</v>
      </c>
      <c r="G2914" s="9">
        <v>-50000</v>
      </c>
      <c r="H2914" s="10">
        <v>-5255900000</v>
      </c>
      <c r="I2914" s="11">
        <v>36605450000</v>
      </c>
      <c r="J2914" s="11">
        <v>350000</v>
      </c>
      <c r="K2914" s="11">
        <v>104587</v>
      </c>
      <c r="L2914" s="12">
        <v>26550000</v>
      </c>
      <c r="M2914" s="11">
        <v>4</v>
      </c>
      <c r="N2914" s="13"/>
      <c r="O2914" t="str">
        <f t="shared" si="99"/>
        <v/>
      </c>
    </row>
    <row r="2915" spans="1:15" hidden="1">
      <c r="A2915" s="41">
        <v>2.2025000000000001</v>
      </c>
      <c r="B2915" s="14">
        <v>45713</v>
      </c>
      <c r="C2915" s="8" t="s">
        <v>13</v>
      </c>
      <c r="D2915" s="8" t="s">
        <v>35</v>
      </c>
      <c r="E2915" s="8" t="s">
        <v>35</v>
      </c>
      <c r="F2915" s="9">
        <f t="shared" si="98"/>
        <v>5000000000</v>
      </c>
      <c r="G2915" s="9">
        <v>50000</v>
      </c>
      <c r="H2915" s="10">
        <v>5231550000</v>
      </c>
      <c r="I2915" s="11">
        <v>41837000000</v>
      </c>
      <c r="J2915" s="11">
        <v>400000</v>
      </c>
      <c r="K2915" s="11">
        <v>104592.5</v>
      </c>
      <c r="L2915" s="12">
        <v>0</v>
      </c>
      <c r="M2915" s="11">
        <v>5</v>
      </c>
      <c r="N2915" s="13"/>
      <c r="O2915" t="str">
        <f t="shared" si="99"/>
        <v/>
      </c>
    </row>
    <row r="2916" spans="1:15" hidden="1">
      <c r="A2916" s="41">
        <v>2.2025000000000001</v>
      </c>
      <c r="B2916" s="14">
        <v>45713</v>
      </c>
      <c r="C2916" s="8" t="s">
        <v>13</v>
      </c>
      <c r="D2916" s="8" t="s">
        <v>15</v>
      </c>
      <c r="E2916" s="8" t="s">
        <v>15</v>
      </c>
      <c r="F2916" s="9">
        <f t="shared" si="98"/>
        <v>-927700000</v>
      </c>
      <c r="G2916" s="9">
        <v>-9277</v>
      </c>
      <c r="H2916" s="10">
        <v>-999420487</v>
      </c>
      <c r="I2916" s="11">
        <v>9138930139.526123</v>
      </c>
      <c r="J2916" s="11">
        <v>92090</v>
      </c>
      <c r="K2916" s="11">
        <v>99239.115425411248</v>
      </c>
      <c r="L2916" s="12">
        <v>78779213.198459864</v>
      </c>
      <c r="M2916" s="11">
        <v>2489</v>
      </c>
      <c r="N2916" s="13"/>
      <c r="O2916" t="str">
        <f t="shared" si="99"/>
        <v/>
      </c>
    </row>
    <row r="2917" spans="1:15" hidden="1">
      <c r="A2917" s="41">
        <v>2.2025000000000001</v>
      </c>
      <c r="B2917" s="14">
        <v>45713</v>
      </c>
      <c r="C2917" s="8" t="s">
        <v>13</v>
      </c>
      <c r="D2917" s="8" t="s">
        <v>15</v>
      </c>
      <c r="E2917" s="8" t="s">
        <v>15</v>
      </c>
      <c r="F2917" s="9">
        <f t="shared" si="98"/>
        <v>-37800000</v>
      </c>
      <c r="G2917" s="9">
        <v>-378</v>
      </c>
      <c r="H2917" s="10">
        <v>-40722318</v>
      </c>
      <c r="I2917" s="11">
        <v>9101417753.8953171</v>
      </c>
      <c r="J2917" s="11">
        <v>91712</v>
      </c>
      <c r="K2917" s="11">
        <v>99239.115425411248</v>
      </c>
      <c r="L2917" s="12">
        <v>3209932.3691945449</v>
      </c>
      <c r="M2917" s="11">
        <v>2490</v>
      </c>
      <c r="N2917" s="13"/>
      <c r="O2917" t="str">
        <f t="shared" si="99"/>
        <v/>
      </c>
    </row>
    <row r="2918" spans="1:15" hidden="1">
      <c r="A2918" s="41">
        <v>2.2025000000000001</v>
      </c>
      <c r="B2918" s="14">
        <v>45713</v>
      </c>
      <c r="C2918" s="8" t="s">
        <v>13</v>
      </c>
      <c r="D2918" s="8" t="s">
        <v>15</v>
      </c>
      <c r="E2918" s="8" t="s">
        <v>15</v>
      </c>
      <c r="F2918" s="9">
        <f t="shared" si="98"/>
        <v>-42800000</v>
      </c>
      <c r="G2918" s="9">
        <v>-428</v>
      </c>
      <c r="H2918" s="10">
        <v>-46108868</v>
      </c>
      <c r="I2918" s="11">
        <v>9058943412.4932404</v>
      </c>
      <c r="J2918" s="11">
        <v>91284</v>
      </c>
      <c r="K2918" s="11">
        <v>99239.115425411248</v>
      </c>
      <c r="L2918" s="12">
        <v>3634526.5979239866</v>
      </c>
      <c r="M2918" s="11">
        <v>2491</v>
      </c>
      <c r="N2918" s="13"/>
      <c r="O2918" t="str">
        <f t="shared" si="99"/>
        <v/>
      </c>
    </row>
    <row r="2919" spans="1:15" hidden="1">
      <c r="A2919" s="41">
        <v>2.2025000000000001</v>
      </c>
      <c r="B2919" s="14">
        <v>45713</v>
      </c>
      <c r="C2919" s="8" t="s">
        <v>13</v>
      </c>
      <c r="D2919" s="8" t="s">
        <v>14</v>
      </c>
      <c r="E2919" s="8" t="s">
        <v>14</v>
      </c>
      <c r="F2919" s="9">
        <f t="shared" si="98"/>
        <v>900000</v>
      </c>
      <c r="G2919" s="9">
        <v>9</v>
      </c>
      <c r="H2919" s="10">
        <v>949266</v>
      </c>
      <c r="I2919" s="11">
        <v>17284679376.232265</v>
      </c>
      <c r="J2919" s="11">
        <v>172893</v>
      </c>
      <c r="K2919" s="11">
        <v>99973.274662550044</v>
      </c>
      <c r="L2919" s="12">
        <v>0</v>
      </c>
      <c r="M2919" s="11">
        <v>411</v>
      </c>
      <c r="N2919" s="13"/>
      <c r="O2919" t="str">
        <f t="shared" si="99"/>
        <v/>
      </c>
    </row>
    <row r="2920" spans="1:15" hidden="1">
      <c r="A2920" s="41">
        <v>2.2025000000000001</v>
      </c>
      <c r="B2920" s="14">
        <v>45713</v>
      </c>
      <c r="C2920" s="8" t="s">
        <v>13</v>
      </c>
      <c r="D2920" s="8" t="s">
        <v>15</v>
      </c>
      <c r="E2920" s="8" t="s">
        <v>15</v>
      </c>
      <c r="F2920" s="9">
        <f t="shared" si="98"/>
        <v>1000000</v>
      </c>
      <c r="G2920" s="9">
        <v>10</v>
      </c>
      <c r="H2920" s="10">
        <v>1077050</v>
      </c>
      <c r="I2920" s="11">
        <v>9060020462.4932404</v>
      </c>
      <c r="J2920" s="11">
        <v>91294</v>
      </c>
      <c r="K2920" s="11">
        <v>99240.042746437233</v>
      </c>
      <c r="L2920" s="12">
        <v>0</v>
      </c>
      <c r="M2920" s="11">
        <v>2492</v>
      </c>
      <c r="N2920" s="13"/>
      <c r="O2920" t="str">
        <f t="shared" si="99"/>
        <v/>
      </c>
    </row>
    <row r="2921" spans="1:15" hidden="1">
      <c r="A2921" s="41">
        <v>2.2025000000000001</v>
      </c>
      <c r="B2921" s="14">
        <v>45713</v>
      </c>
      <c r="C2921" s="8" t="s">
        <v>13</v>
      </c>
      <c r="D2921" s="8" t="s">
        <v>15</v>
      </c>
      <c r="E2921" s="8" t="s">
        <v>15</v>
      </c>
      <c r="F2921" s="9">
        <f t="shared" si="98"/>
        <v>-92700000</v>
      </c>
      <c r="G2921" s="9">
        <v>-927</v>
      </c>
      <c r="H2921" s="10">
        <v>-99866637</v>
      </c>
      <c r="I2921" s="11">
        <v>8968024942.8672924</v>
      </c>
      <c r="J2921" s="11">
        <v>90367</v>
      </c>
      <c r="K2921" s="11">
        <v>99240.042746437233</v>
      </c>
      <c r="L2921" s="12">
        <v>7871117.3740526885</v>
      </c>
      <c r="M2921" s="11">
        <v>2493</v>
      </c>
      <c r="N2921" s="13"/>
      <c r="O2921" t="str">
        <f t="shared" si="99"/>
        <v/>
      </c>
    </row>
    <row r="2922" spans="1:15" hidden="1">
      <c r="A2922" s="41">
        <v>2.2025000000000001</v>
      </c>
      <c r="B2922" s="14">
        <v>45713</v>
      </c>
      <c r="C2922" s="8" t="s">
        <v>13</v>
      </c>
      <c r="D2922" s="8" t="s">
        <v>15</v>
      </c>
      <c r="E2922" s="8" t="s">
        <v>15</v>
      </c>
      <c r="F2922" s="9">
        <f t="shared" si="98"/>
        <v>-900000</v>
      </c>
      <c r="G2922" s="9">
        <v>-9</v>
      </c>
      <c r="H2922" s="10">
        <v>-969579</v>
      </c>
      <c r="I2922" s="11">
        <v>8967131782.4825745</v>
      </c>
      <c r="J2922" s="11">
        <v>90358</v>
      </c>
      <c r="K2922" s="11">
        <v>99240.042746437233</v>
      </c>
      <c r="L2922" s="12">
        <v>76418.615282064886</v>
      </c>
      <c r="M2922" s="11">
        <v>2494</v>
      </c>
      <c r="N2922" s="13"/>
      <c r="O2922" t="str">
        <f t="shared" si="99"/>
        <v/>
      </c>
    </row>
    <row r="2923" spans="1:15" hidden="1">
      <c r="A2923" s="41">
        <v>2.2025000000000001</v>
      </c>
      <c r="B2923" s="14">
        <v>45713</v>
      </c>
      <c r="C2923" s="8" t="s">
        <v>13</v>
      </c>
      <c r="D2923" s="8" t="s">
        <v>14</v>
      </c>
      <c r="E2923" s="8" t="s">
        <v>14</v>
      </c>
      <c r="F2923" s="9">
        <f t="shared" si="98"/>
        <v>-9400000</v>
      </c>
      <c r="G2923" s="9">
        <v>-94</v>
      </c>
      <c r="H2923" s="10">
        <v>-9924520</v>
      </c>
      <c r="I2923" s="11">
        <v>17275281888.413986</v>
      </c>
      <c r="J2923" s="11">
        <v>172799</v>
      </c>
      <c r="K2923" s="11">
        <v>99973.274662550044</v>
      </c>
      <c r="L2923" s="12">
        <v>527032.18172029592</v>
      </c>
      <c r="M2923" s="11">
        <v>412</v>
      </c>
      <c r="N2923" s="13"/>
      <c r="O2923" t="str">
        <f t="shared" si="99"/>
        <v/>
      </c>
    </row>
    <row r="2924" spans="1:15" hidden="1">
      <c r="A2924" s="41">
        <v>2.2025000000000001</v>
      </c>
      <c r="B2924" s="14">
        <v>45713</v>
      </c>
      <c r="C2924" s="8" t="s">
        <v>13</v>
      </c>
      <c r="D2924" s="8" t="s">
        <v>15</v>
      </c>
      <c r="E2924" s="8" t="s">
        <v>15</v>
      </c>
      <c r="F2924" s="9">
        <f t="shared" si="98"/>
        <v>-60300000</v>
      </c>
      <c r="G2924" s="9">
        <v>-603</v>
      </c>
      <c r="H2924" s="10">
        <v>-64961793</v>
      </c>
      <c r="I2924" s="11">
        <v>8907290036.7064724</v>
      </c>
      <c r="J2924" s="11">
        <v>89755</v>
      </c>
      <c r="K2924" s="11">
        <v>99240.042746437233</v>
      </c>
      <c r="L2924" s="12">
        <v>5120047.2238983512</v>
      </c>
      <c r="M2924" s="11">
        <v>2495</v>
      </c>
      <c r="N2924" s="13"/>
      <c r="O2924" t="str">
        <f t="shared" si="99"/>
        <v/>
      </c>
    </row>
    <row r="2925" spans="1:15" hidden="1">
      <c r="A2925" s="41">
        <v>2.2025000000000001</v>
      </c>
      <c r="B2925" s="14">
        <v>45713</v>
      </c>
      <c r="C2925" s="8" t="s">
        <v>13</v>
      </c>
      <c r="D2925" s="8" t="s">
        <v>15</v>
      </c>
      <c r="E2925" s="8" t="s">
        <v>15</v>
      </c>
      <c r="F2925" s="9">
        <f t="shared" si="98"/>
        <v>900000</v>
      </c>
      <c r="G2925" s="9">
        <v>9</v>
      </c>
      <c r="H2925" s="10">
        <v>968868</v>
      </c>
      <c r="I2925" s="11">
        <v>8908258904.7064724</v>
      </c>
      <c r="J2925" s="11">
        <v>89764</v>
      </c>
      <c r="K2925" s="11">
        <v>99240.886153764004</v>
      </c>
      <c r="L2925" s="12">
        <v>0</v>
      </c>
      <c r="M2925" s="11">
        <v>2496</v>
      </c>
      <c r="N2925" s="13"/>
      <c r="O2925" t="str">
        <f t="shared" si="99"/>
        <v/>
      </c>
    </row>
    <row r="2926" spans="1:15" hidden="1">
      <c r="A2926" s="41">
        <v>2.2025000000000001</v>
      </c>
      <c r="B2926" s="14">
        <v>45713</v>
      </c>
      <c r="C2926" s="8" t="s">
        <v>13</v>
      </c>
      <c r="D2926" s="8" t="s">
        <v>15</v>
      </c>
      <c r="E2926" s="8" t="s">
        <v>15</v>
      </c>
      <c r="F2926" s="9">
        <f t="shared" si="98"/>
        <v>-6400000</v>
      </c>
      <c r="G2926" s="9">
        <v>-64</v>
      </c>
      <c r="H2926" s="10">
        <v>-6894784</v>
      </c>
      <c r="I2926" s="11">
        <v>8901907487.9926319</v>
      </c>
      <c r="J2926" s="11">
        <v>89700</v>
      </c>
      <c r="K2926" s="11">
        <v>99240.886153764004</v>
      </c>
      <c r="L2926" s="12">
        <v>543367.28615910374</v>
      </c>
      <c r="M2926" s="11">
        <v>2497</v>
      </c>
      <c r="N2926" s="13"/>
      <c r="O2926" t="str">
        <f t="shared" si="99"/>
        <v/>
      </c>
    </row>
    <row r="2927" spans="1:15" hidden="1">
      <c r="A2927" s="41">
        <v>2.2025000000000001</v>
      </c>
      <c r="B2927" s="14">
        <v>45713</v>
      </c>
      <c r="C2927" s="8" t="s">
        <v>13</v>
      </c>
      <c r="D2927" s="8" t="s">
        <v>15</v>
      </c>
      <c r="E2927" s="8" t="s">
        <v>15</v>
      </c>
      <c r="F2927" s="9">
        <f t="shared" si="98"/>
        <v>-2000000</v>
      </c>
      <c r="G2927" s="9">
        <v>-20</v>
      </c>
      <c r="H2927" s="10">
        <v>-2154620</v>
      </c>
      <c r="I2927" s="11">
        <v>8899922670.269556</v>
      </c>
      <c r="J2927" s="11">
        <v>89680</v>
      </c>
      <c r="K2927" s="11">
        <v>99240.886153764004</v>
      </c>
      <c r="L2927" s="12">
        <v>169802.27692472003</v>
      </c>
      <c r="M2927" s="11">
        <v>2498</v>
      </c>
      <c r="N2927" s="13"/>
      <c r="O2927" t="str">
        <f t="shared" si="99"/>
        <v/>
      </c>
    </row>
    <row r="2928" spans="1:15" hidden="1">
      <c r="A2928" s="41">
        <v>2.2025000000000001</v>
      </c>
      <c r="B2928" s="14">
        <v>45713</v>
      </c>
      <c r="C2928" s="8" t="s">
        <v>13</v>
      </c>
      <c r="D2928" s="8" t="s">
        <v>15</v>
      </c>
      <c r="E2928" s="8" t="s">
        <v>15</v>
      </c>
      <c r="F2928" s="9">
        <f t="shared" si="98"/>
        <v>-900000</v>
      </c>
      <c r="G2928" s="9">
        <v>-9</v>
      </c>
      <c r="H2928" s="10">
        <v>-969579</v>
      </c>
      <c r="I2928" s="11">
        <v>8899029502.2941723</v>
      </c>
      <c r="J2928" s="11">
        <v>89671</v>
      </c>
      <c r="K2928" s="11">
        <v>99240.886153764004</v>
      </c>
      <c r="L2928" s="12">
        <v>76411.024616123992</v>
      </c>
      <c r="M2928" s="11">
        <v>2499</v>
      </c>
      <c r="N2928" s="13"/>
      <c r="O2928" t="str">
        <f t="shared" si="99"/>
        <v/>
      </c>
    </row>
    <row r="2929" spans="1:15" hidden="1">
      <c r="A2929" s="41">
        <v>2.2025000000000001</v>
      </c>
      <c r="B2929" s="14">
        <v>45713</v>
      </c>
      <c r="C2929" s="8" t="s">
        <v>13</v>
      </c>
      <c r="D2929" s="8" t="s">
        <v>15</v>
      </c>
      <c r="E2929" s="8" t="s">
        <v>15</v>
      </c>
      <c r="F2929" s="9">
        <f t="shared" si="98"/>
        <v>-6800000</v>
      </c>
      <c r="G2929" s="9">
        <v>-68</v>
      </c>
      <c r="H2929" s="10">
        <v>-7325708</v>
      </c>
      <c r="I2929" s="11">
        <v>8892281122.035717</v>
      </c>
      <c r="J2929" s="11">
        <v>89603</v>
      </c>
      <c r="K2929" s="11">
        <v>99240.886153764004</v>
      </c>
      <c r="L2929" s="12">
        <v>577327.74154404737</v>
      </c>
      <c r="M2929" s="11">
        <v>2500</v>
      </c>
      <c r="N2929" s="13"/>
      <c r="O2929" t="str">
        <f t="shared" si="99"/>
        <v/>
      </c>
    </row>
    <row r="2930" spans="1:15" hidden="1">
      <c r="A2930" s="41">
        <v>2.2025000000000001</v>
      </c>
      <c r="B2930" s="14">
        <v>45713</v>
      </c>
      <c r="C2930" s="8" t="s">
        <v>13</v>
      </c>
      <c r="D2930" s="8" t="s">
        <v>15</v>
      </c>
      <c r="E2930" s="8" t="s">
        <v>15</v>
      </c>
      <c r="F2930" s="9">
        <f t="shared" si="98"/>
        <v>-4500000</v>
      </c>
      <c r="G2930" s="9">
        <v>-45</v>
      </c>
      <c r="H2930" s="10">
        <v>-4847895</v>
      </c>
      <c r="I2930" s="11">
        <v>8887815282.1587982</v>
      </c>
      <c r="J2930" s="11">
        <v>89558</v>
      </c>
      <c r="K2930" s="11">
        <v>99240.886153764004</v>
      </c>
      <c r="L2930" s="12">
        <v>382055.12308061961</v>
      </c>
      <c r="M2930" s="11">
        <v>2501</v>
      </c>
      <c r="N2930" s="13"/>
      <c r="O2930" t="str">
        <f t="shared" si="99"/>
        <v/>
      </c>
    </row>
    <row r="2931" spans="1:15" hidden="1">
      <c r="A2931" s="41">
        <v>2.2025000000000001</v>
      </c>
      <c r="B2931" s="14">
        <v>45713</v>
      </c>
      <c r="C2931" s="8" t="s">
        <v>13</v>
      </c>
      <c r="D2931" s="8" t="s">
        <v>15</v>
      </c>
      <c r="E2931" s="8" t="s">
        <v>15</v>
      </c>
      <c r="F2931" s="9">
        <f t="shared" si="98"/>
        <v>-9300000</v>
      </c>
      <c r="G2931" s="9">
        <v>-93</v>
      </c>
      <c r="H2931" s="10">
        <v>-10018983</v>
      </c>
      <c r="I2931" s="11">
        <v>8878585879.7464981</v>
      </c>
      <c r="J2931" s="11">
        <v>89465</v>
      </c>
      <c r="K2931" s="11">
        <v>99240.886153764004</v>
      </c>
      <c r="L2931" s="12">
        <v>789580.58769994788</v>
      </c>
      <c r="M2931" s="11">
        <v>2502</v>
      </c>
      <c r="N2931" s="13"/>
      <c r="O2931" t="str">
        <f t="shared" si="99"/>
        <v/>
      </c>
    </row>
    <row r="2932" spans="1:15" hidden="1">
      <c r="A2932" s="41">
        <v>2.2025000000000001</v>
      </c>
      <c r="B2932" s="14">
        <v>45713</v>
      </c>
      <c r="C2932" s="8" t="s">
        <v>13</v>
      </c>
      <c r="D2932" s="8" t="s">
        <v>14</v>
      </c>
      <c r="E2932" s="8" t="s">
        <v>14</v>
      </c>
      <c r="F2932" s="9">
        <f t="shared" si="98"/>
        <v>-4700000</v>
      </c>
      <c r="G2932" s="9">
        <v>-47</v>
      </c>
      <c r="H2932" s="10">
        <v>-4962260</v>
      </c>
      <c r="I2932" s="11">
        <v>17270583144.504845</v>
      </c>
      <c r="J2932" s="11">
        <v>172752</v>
      </c>
      <c r="K2932" s="11">
        <v>99973.274662550044</v>
      </c>
      <c r="L2932" s="12">
        <v>263516.09086014796</v>
      </c>
      <c r="M2932" s="11">
        <v>413</v>
      </c>
      <c r="N2932" s="13"/>
      <c r="O2932" t="str">
        <f t="shared" si="99"/>
        <v/>
      </c>
    </row>
    <row r="2933" spans="1:15" hidden="1">
      <c r="A2933" s="41">
        <v>2.2025000000000001</v>
      </c>
      <c r="B2933" s="14">
        <v>45713</v>
      </c>
      <c r="C2933" s="8" t="s">
        <v>13</v>
      </c>
      <c r="D2933" s="8" t="s">
        <v>15</v>
      </c>
      <c r="E2933" s="8" t="s">
        <v>15</v>
      </c>
      <c r="F2933" s="9">
        <f t="shared" si="98"/>
        <v>-92800000</v>
      </c>
      <c r="G2933" s="9">
        <v>-928</v>
      </c>
      <c r="H2933" s="10">
        <v>-99974368</v>
      </c>
      <c r="I2933" s="11">
        <v>8786490337.3958054</v>
      </c>
      <c r="J2933" s="11">
        <v>88537</v>
      </c>
      <c r="K2933" s="11">
        <v>99240.886153764004</v>
      </c>
      <c r="L2933" s="12">
        <v>7878825.6493069977</v>
      </c>
      <c r="M2933" s="11">
        <v>2503</v>
      </c>
      <c r="N2933" s="13"/>
      <c r="O2933" t="str">
        <f t="shared" si="99"/>
        <v/>
      </c>
    </row>
    <row r="2934" spans="1:15" hidden="1">
      <c r="A2934" s="41">
        <v>2.2025000000000001</v>
      </c>
      <c r="B2934" s="14">
        <v>45713</v>
      </c>
      <c r="C2934" s="8" t="s">
        <v>13</v>
      </c>
      <c r="D2934" s="8" t="s">
        <v>15</v>
      </c>
      <c r="E2934" s="8" t="s">
        <v>15</v>
      </c>
      <c r="F2934" s="9">
        <f t="shared" si="98"/>
        <v>-11800000</v>
      </c>
      <c r="G2934" s="9">
        <v>-118</v>
      </c>
      <c r="H2934" s="10">
        <v>-12712258</v>
      </c>
      <c r="I2934" s="11">
        <v>8774779912.8296604</v>
      </c>
      <c r="J2934" s="11">
        <v>88419</v>
      </c>
      <c r="K2934" s="11">
        <v>99240.886153764004</v>
      </c>
      <c r="L2934" s="12">
        <v>1001833.4338558484</v>
      </c>
      <c r="M2934" s="11">
        <v>2504</v>
      </c>
      <c r="N2934" s="13"/>
      <c r="O2934" t="str">
        <f t="shared" si="99"/>
        <v/>
      </c>
    </row>
    <row r="2935" spans="1:15" hidden="1">
      <c r="A2935" s="41">
        <v>2.2025000000000001</v>
      </c>
      <c r="B2935" s="14">
        <v>45713</v>
      </c>
      <c r="C2935" s="8" t="s">
        <v>13</v>
      </c>
      <c r="D2935" s="8" t="s">
        <v>15</v>
      </c>
      <c r="E2935" s="8" t="s">
        <v>15</v>
      </c>
      <c r="F2935" s="9">
        <f t="shared" si="98"/>
        <v>-900000</v>
      </c>
      <c r="G2935" s="9">
        <v>-9</v>
      </c>
      <c r="H2935" s="10">
        <v>-969579</v>
      </c>
      <c r="I2935" s="11">
        <v>8773886744.8542767</v>
      </c>
      <c r="J2935" s="11">
        <v>88410</v>
      </c>
      <c r="K2935" s="11">
        <v>99240.886153764004</v>
      </c>
      <c r="L2935" s="12">
        <v>76411.024616123992</v>
      </c>
      <c r="M2935" s="11">
        <v>2505</v>
      </c>
      <c r="N2935" s="13"/>
      <c r="O2935" t="str">
        <f t="shared" si="99"/>
        <v/>
      </c>
    </row>
    <row r="2936" spans="1:15" hidden="1">
      <c r="A2936" s="41">
        <v>2.2025000000000001</v>
      </c>
      <c r="B2936" s="14">
        <v>45713</v>
      </c>
      <c r="C2936" s="8" t="s">
        <v>13</v>
      </c>
      <c r="D2936" s="8" t="s">
        <v>15</v>
      </c>
      <c r="E2936" s="8" t="s">
        <v>15</v>
      </c>
      <c r="F2936" s="9">
        <f t="shared" si="98"/>
        <v>-2800000</v>
      </c>
      <c r="G2936" s="9">
        <v>-28</v>
      </c>
      <c r="H2936" s="10">
        <v>-3016468</v>
      </c>
      <c r="I2936" s="11">
        <v>8771108000.0419712</v>
      </c>
      <c r="J2936" s="11">
        <v>88382</v>
      </c>
      <c r="K2936" s="11">
        <v>99240.886153764004</v>
      </c>
      <c r="L2936" s="12">
        <v>237723.18769460777</v>
      </c>
      <c r="M2936" s="11">
        <v>2506</v>
      </c>
      <c r="N2936" s="13"/>
      <c r="O2936" t="str">
        <f t="shared" si="99"/>
        <v/>
      </c>
    </row>
    <row r="2937" spans="1:15" hidden="1">
      <c r="A2937" s="41">
        <v>2.2025000000000001</v>
      </c>
      <c r="B2937" s="14">
        <v>45713</v>
      </c>
      <c r="C2937" s="8" t="s">
        <v>13</v>
      </c>
      <c r="D2937" s="8" t="s">
        <v>15</v>
      </c>
      <c r="E2937" s="8" t="s">
        <v>15</v>
      </c>
      <c r="F2937" s="9">
        <f t="shared" si="98"/>
        <v>-900000</v>
      </c>
      <c r="G2937" s="9">
        <v>-9</v>
      </c>
      <c r="H2937" s="10">
        <v>-969579</v>
      </c>
      <c r="I2937" s="11">
        <v>8770214832.0665874</v>
      </c>
      <c r="J2937" s="11">
        <v>88373</v>
      </c>
      <c r="K2937" s="11">
        <v>99240.886153764004</v>
      </c>
      <c r="L2937" s="12">
        <v>76411.024616123992</v>
      </c>
      <c r="M2937" s="11">
        <v>2507</v>
      </c>
      <c r="N2937" s="13"/>
      <c r="O2937" t="str">
        <f t="shared" si="99"/>
        <v/>
      </c>
    </row>
    <row r="2938" spans="1:15" hidden="1">
      <c r="A2938" s="41">
        <v>2.2025000000000001</v>
      </c>
      <c r="B2938" s="14">
        <v>45713</v>
      </c>
      <c r="C2938" s="8" t="s">
        <v>13</v>
      </c>
      <c r="D2938" s="8" t="s">
        <v>14</v>
      </c>
      <c r="E2938" s="8" t="s">
        <v>14</v>
      </c>
      <c r="F2938" s="9">
        <f t="shared" si="98"/>
        <v>-900000</v>
      </c>
      <c r="G2938" s="9">
        <v>-9</v>
      </c>
      <c r="H2938" s="10">
        <v>-950220</v>
      </c>
      <c r="I2938" s="11">
        <v>17269683385.032883</v>
      </c>
      <c r="J2938" s="11">
        <v>172743</v>
      </c>
      <c r="K2938" s="11">
        <v>99973.274662550044</v>
      </c>
      <c r="L2938" s="12">
        <v>50460.528037049575</v>
      </c>
      <c r="M2938" s="11">
        <v>414</v>
      </c>
      <c r="N2938" s="13"/>
      <c r="O2938" t="str">
        <f t="shared" si="99"/>
        <v/>
      </c>
    </row>
    <row r="2939" spans="1:15" hidden="1">
      <c r="A2939" s="41">
        <v>2.2025000000000001</v>
      </c>
      <c r="B2939" s="14">
        <v>45713</v>
      </c>
      <c r="C2939" s="8" t="s">
        <v>13</v>
      </c>
      <c r="D2939" s="8" t="s">
        <v>15</v>
      </c>
      <c r="E2939" s="8" t="s">
        <v>15</v>
      </c>
      <c r="F2939" s="9">
        <f t="shared" si="98"/>
        <v>-900000</v>
      </c>
      <c r="G2939" s="9">
        <v>-9</v>
      </c>
      <c r="H2939" s="10">
        <v>-969579</v>
      </c>
      <c r="I2939" s="11">
        <v>8769321664.0912037</v>
      </c>
      <c r="J2939" s="11">
        <v>88364</v>
      </c>
      <c r="K2939" s="11">
        <v>99240.886153764004</v>
      </c>
      <c r="L2939" s="12">
        <v>76411.024616123992</v>
      </c>
      <c r="M2939" s="11">
        <v>2508</v>
      </c>
      <c r="N2939" s="13"/>
      <c r="O2939" t="str">
        <f t="shared" si="99"/>
        <v/>
      </c>
    </row>
    <row r="2940" spans="1:15" hidden="1">
      <c r="A2940" s="41">
        <v>2.2025000000000001</v>
      </c>
      <c r="B2940" s="14">
        <v>45713</v>
      </c>
      <c r="C2940" s="8" t="s">
        <v>13</v>
      </c>
      <c r="D2940" s="8" t="s">
        <v>15</v>
      </c>
      <c r="E2940" s="8" t="s">
        <v>15</v>
      </c>
      <c r="F2940" s="9">
        <f t="shared" si="98"/>
        <v>-1800000</v>
      </c>
      <c r="G2940" s="9">
        <v>-18</v>
      </c>
      <c r="H2940" s="10">
        <v>-1939158</v>
      </c>
      <c r="I2940" s="11">
        <v>8767535328.1404362</v>
      </c>
      <c r="J2940" s="11">
        <v>88346</v>
      </c>
      <c r="K2940" s="11">
        <v>99240.886153764004</v>
      </c>
      <c r="L2940" s="12">
        <v>152822.04923224798</v>
      </c>
      <c r="M2940" s="11">
        <v>2509</v>
      </c>
      <c r="N2940" s="13"/>
      <c r="O2940" t="str">
        <f t="shared" si="99"/>
        <v/>
      </c>
    </row>
    <row r="2941" spans="1:15" hidden="1">
      <c r="A2941" s="41">
        <v>2.2025000000000001</v>
      </c>
      <c r="B2941" s="14">
        <v>45713</v>
      </c>
      <c r="C2941" s="8" t="s">
        <v>13</v>
      </c>
      <c r="D2941" s="8" t="s">
        <v>14</v>
      </c>
      <c r="E2941" s="8" t="s">
        <v>14</v>
      </c>
      <c r="F2941" s="9">
        <f t="shared" si="98"/>
        <v>-18900000</v>
      </c>
      <c r="G2941" s="9">
        <v>-189</v>
      </c>
      <c r="H2941" s="10">
        <v>-19954620</v>
      </c>
      <c r="I2941" s="11">
        <v>17250788436.121662</v>
      </c>
      <c r="J2941" s="11">
        <v>172554</v>
      </c>
      <c r="K2941" s="11">
        <v>99973.274662550044</v>
      </c>
      <c r="L2941" s="12">
        <v>1059671.0887780413</v>
      </c>
      <c r="M2941" s="11">
        <v>415</v>
      </c>
      <c r="N2941" s="13"/>
      <c r="O2941" t="str">
        <f t="shared" si="99"/>
        <v/>
      </c>
    </row>
    <row r="2942" spans="1:15" hidden="1">
      <c r="A2942" s="41">
        <v>2.2025000000000001</v>
      </c>
      <c r="B2942" s="14">
        <v>45713</v>
      </c>
      <c r="C2942" s="8" t="s">
        <v>13</v>
      </c>
      <c r="D2942" s="8" t="s">
        <v>14</v>
      </c>
      <c r="E2942" s="8" t="s">
        <v>14</v>
      </c>
      <c r="F2942" s="9">
        <f t="shared" si="98"/>
        <v>-900000</v>
      </c>
      <c r="G2942" s="9">
        <v>-9</v>
      </c>
      <c r="H2942" s="10">
        <v>-950220</v>
      </c>
      <c r="I2942" s="11">
        <v>17249888676.6497</v>
      </c>
      <c r="J2942" s="11">
        <v>172545</v>
      </c>
      <c r="K2942" s="11">
        <v>99973.274662550044</v>
      </c>
      <c r="L2942" s="12">
        <v>50460.528037049575</v>
      </c>
      <c r="M2942" s="11">
        <v>416</v>
      </c>
      <c r="N2942" s="13"/>
      <c r="O2942" t="str">
        <f t="shared" si="99"/>
        <v/>
      </c>
    </row>
    <row r="2943" spans="1:15" hidden="1">
      <c r="A2943" s="41">
        <v>2.2025000000000001</v>
      </c>
      <c r="B2943" s="14">
        <v>45713</v>
      </c>
      <c r="C2943" s="8" t="s">
        <v>13</v>
      </c>
      <c r="D2943" s="8" t="s">
        <v>15</v>
      </c>
      <c r="E2943" s="8" t="s">
        <v>15</v>
      </c>
      <c r="F2943" s="9">
        <f t="shared" si="98"/>
        <v>-116500000</v>
      </c>
      <c r="G2943" s="9">
        <v>-1165</v>
      </c>
      <c r="H2943" s="10">
        <v>-125506615</v>
      </c>
      <c r="I2943" s="11">
        <v>8651919695.7713013</v>
      </c>
      <c r="J2943" s="11">
        <v>87181</v>
      </c>
      <c r="K2943" s="11">
        <v>99240.886153764004</v>
      </c>
      <c r="L2943" s="12">
        <v>9890982.6308649331</v>
      </c>
      <c r="M2943" s="11">
        <v>2510</v>
      </c>
      <c r="N2943" s="13"/>
      <c r="O2943" t="str">
        <f t="shared" si="99"/>
        <v/>
      </c>
    </row>
    <row r="2944" spans="1:15" hidden="1">
      <c r="A2944" s="41">
        <v>2.2025000000000001</v>
      </c>
      <c r="B2944" s="14">
        <v>45713</v>
      </c>
      <c r="C2944" s="8" t="s">
        <v>13</v>
      </c>
      <c r="D2944" s="8" t="s">
        <v>14</v>
      </c>
      <c r="E2944" s="8" t="s">
        <v>14</v>
      </c>
      <c r="F2944" s="9">
        <f t="shared" si="98"/>
        <v>2400000</v>
      </c>
      <c r="G2944" s="9">
        <v>24</v>
      </c>
      <c r="H2944" s="10">
        <v>2527896</v>
      </c>
      <c r="I2944" s="11">
        <v>17252416572.6497</v>
      </c>
      <c r="J2944" s="11">
        <v>172569</v>
      </c>
      <c r="K2944" s="11">
        <v>99974.019509006248</v>
      </c>
      <c r="L2944" s="12">
        <v>0</v>
      </c>
      <c r="M2944" s="11">
        <v>417</v>
      </c>
      <c r="N2944" s="13"/>
      <c r="O2944" t="str">
        <f t="shared" si="99"/>
        <v/>
      </c>
    </row>
    <row r="2945" spans="1:15" hidden="1">
      <c r="A2945" s="41">
        <v>2.2025000000000001</v>
      </c>
      <c r="B2945" s="14">
        <v>45713</v>
      </c>
      <c r="C2945" s="8" t="s">
        <v>13</v>
      </c>
      <c r="D2945" s="8" t="s">
        <v>15</v>
      </c>
      <c r="E2945" s="8" t="s">
        <v>15</v>
      </c>
      <c r="F2945" s="9">
        <f t="shared" si="98"/>
        <v>13900000</v>
      </c>
      <c r="G2945" s="9">
        <v>139</v>
      </c>
      <c r="H2945" s="10">
        <v>14934299</v>
      </c>
      <c r="I2945" s="11">
        <v>8666853994.7713013</v>
      </c>
      <c r="J2945" s="11">
        <v>87320</v>
      </c>
      <c r="K2945" s="11">
        <v>99253.939472873361</v>
      </c>
      <c r="L2945" s="12">
        <v>0</v>
      </c>
      <c r="M2945" s="11">
        <v>2511</v>
      </c>
      <c r="N2945" s="13"/>
      <c r="O2945" t="str">
        <f t="shared" si="99"/>
        <v/>
      </c>
    </row>
    <row r="2946" spans="1:15" hidden="1">
      <c r="A2946" s="41">
        <v>2.2025000000000001</v>
      </c>
      <c r="B2946" s="14">
        <v>45713</v>
      </c>
      <c r="C2946" s="8" t="s">
        <v>13</v>
      </c>
      <c r="D2946" s="8" t="s">
        <v>14</v>
      </c>
      <c r="E2946" s="8" t="s">
        <v>14</v>
      </c>
      <c r="F2946" s="9">
        <f t="shared" si="98"/>
        <v>-900000</v>
      </c>
      <c r="G2946" s="9">
        <v>-9</v>
      </c>
      <c r="H2946" s="10">
        <v>-950220</v>
      </c>
      <c r="I2946" s="11">
        <v>17251516806.474117</v>
      </c>
      <c r="J2946" s="11">
        <v>172560</v>
      </c>
      <c r="K2946" s="11">
        <v>99974.019509006248</v>
      </c>
      <c r="L2946" s="12">
        <v>50453.824418943725</v>
      </c>
      <c r="M2946" s="11">
        <v>418</v>
      </c>
      <c r="N2946" s="13"/>
      <c r="O2946" t="str">
        <f t="shared" si="99"/>
        <v/>
      </c>
    </row>
    <row r="2947" spans="1:15" hidden="1">
      <c r="A2947" s="41">
        <v>2.2025000000000001</v>
      </c>
      <c r="B2947" s="14">
        <v>45713</v>
      </c>
      <c r="C2947" s="8" t="s">
        <v>13</v>
      </c>
      <c r="D2947" s="8" t="s">
        <v>15</v>
      </c>
      <c r="E2947" s="8" t="s">
        <v>15</v>
      </c>
      <c r="F2947" s="9">
        <f t="shared" si="98"/>
        <v>-4600000</v>
      </c>
      <c r="G2947" s="9">
        <v>-46</v>
      </c>
      <c r="H2947" s="10">
        <v>-4955626</v>
      </c>
      <c r="I2947" s="11">
        <v>8662288313.5555496</v>
      </c>
      <c r="J2947" s="11">
        <v>87274</v>
      </c>
      <c r="K2947" s="11">
        <v>99253.939472873361</v>
      </c>
      <c r="L2947" s="12">
        <v>389944.78424782585</v>
      </c>
      <c r="M2947" s="11">
        <v>2512</v>
      </c>
      <c r="N2947" s="13"/>
      <c r="O2947" t="str">
        <f t="shared" si="99"/>
        <v/>
      </c>
    </row>
    <row r="2948" spans="1:15" hidden="1">
      <c r="A2948" s="41">
        <v>2.2025000000000001</v>
      </c>
      <c r="B2948" s="14">
        <v>45713</v>
      </c>
      <c r="C2948" s="8" t="s">
        <v>13</v>
      </c>
      <c r="D2948" s="8" t="s">
        <v>15</v>
      </c>
      <c r="E2948" s="8" t="s">
        <v>15</v>
      </c>
      <c r="F2948" s="9">
        <f t="shared" si="98"/>
        <v>-900000</v>
      </c>
      <c r="G2948" s="9">
        <v>-9</v>
      </c>
      <c r="H2948" s="10">
        <v>-969579</v>
      </c>
      <c r="I2948" s="11">
        <v>8661395028.1002941</v>
      </c>
      <c r="J2948" s="11">
        <v>87265</v>
      </c>
      <c r="K2948" s="11">
        <v>99253.939472873361</v>
      </c>
      <c r="L2948" s="12">
        <v>76293.54474413977</v>
      </c>
      <c r="M2948" s="11">
        <v>2513</v>
      </c>
      <c r="N2948" s="13"/>
      <c r="O2948" t="str">
        <f t="shared" si="99"/>
        <v/>
      </c>
    </row>
    <row r="2949" spans="1:15" hidden="1">
      <c r="A2949" s="41">
        <v>2.2025000000000001</v>
      </c>
      <c r="B2949" s="14">
        <v>45713</v>
      </c>
      <c r="C2949" s="8" t="s">
        <v>13</v>
      </c>
      <c r="D2949" s="8" t="s">
        <v>15</v>
      </c>
      <c r="E2949" s="8" t="s">
        <v>15</v>
      </c>
      <c r="F2949" s="9">
        <f t="shared" si="98"/>
        <v>-4600000</v>
      </c>
      <c r="G2949" s="9">
        <v>-46</v>
      </c>
      <c r="H2949" s="10">
        <v>-4955626</v>
      </c>
      <c r="I2949" s="11">
        <v>8656829346.8845425</v>
      </c>
      <c r="J2949" s="11">
        <v>87219</v>
      </c>
      <c r="K2949" s="11">
        <v>99253.939472873361</v>
      </c>
      <c r="L2949" s="12">
        <v>389944.78424782585</v>
      </c>
      <c r="M2949" s="11">
        <v>2514</v>
      </c>
      <c r="N2949" s="13"/>
      <c r="O2949" t="str">
        <f t="shared" si="99"/>
        <v/>
      </c>
    </row>
    <row r="2950" spans="1:15" hidden="1">
      <c r="A2950" s="41">
        <v>2.2025000000000001</v>
      </c>
      <c r="B2950" s="14">
        <v>45713</v>
      </c>
      <c r="C2950" s="8" t="s">
        <v>13</v>
      </c>
      <c r="D2950" s="8" t="s">
        <v>15</v>
      </c>
      <c r="E2950" s="8" t="s">
        <v>15</v>
      </c>
      <c r="F2950" s="9">
        <f t="shared" si="98"/>
        <v>-4600000</v>
      </c>
      <c r="G2950" s="9">
        <v>-46</v>
      </c>
      <c r="H2950" s="10">
        <v>-4955626</v>
      </c>
      <c r="I2950" s="11">
        <v>8652263665.6687908</v>
      </c>
      <c r="J2950" s="11">
        <v>87173</v>
      </c>
      <c r="K2950" s="11">
        <v>99253.939472873361</v>
      </c>
      <c r="L2950" s="12">
        <v>389944.78424782585</v>
      </c>
      <c r="M2950" s="11">
        <v>2515</v>
      </c>
      <c r="N2950" s="13"/>
      <c r="O2950" t="str">
        <f t="shared" si="99"/>
        <v/>
      </c>
    </row>
    <row r="2951" spans="1:15" hidden="1">
      <c r="A2951" s="41">
        <v>2.2025000000000001</v>
      </c>
      <c r="B2951" s="14">
        <v>45713</v>
      </c>
      <c r="C2951" s="8" t="s">
        <v>13</v>
      </c>
      <c r="D2951" s="8" t="s">
        <v>15</v>
      </c>
      <c r="E2951" s="8" t="s">
        <v>15</v>
      </c>
      <c r="F2951" s="9">
        <f t="shared" si="98"/>
        <v>-900000</v>
      </c>
      <c r="G2951" s="9">
        <v>-9</v>
      </c>
      <c r="H2951" s="10">
        <v>-969579</v>
      </c>
      <c r="I2951" s="11">
        <v>8651370380.2135353</v>
      </c>
      <c r="J2951" s="11">
        <v>87164</v>
      </c>
      <c r="K2951" s="11">
        <v>99253.939472873361</v>
      </c>
      <c r="L2951" s="12">
        <v>76293.54474413977</v>
      </c>
      <c r="M2951" s="11">
        <v>2516</v>
      </c>
      <c r="N2951" s="13"/>
      <c r="O2951" t="str">
        <f t="shared" si="99"/>
        <v/>
      </c>
    </row>
    <row r="2952" spans="1:15" hidden="1">
      <c r="A2952" s="41">
        <v>2.2025000000000001</v>
      </c>
      <c r="B2952" s="14">
        <v>45713</v>
      </c>
      <c r="C2952" s="8" t="s">
        <v>13</v>
      </c>
      <c r="D2952" s="8" t="s">
        <v>14</v>
      </c>
      <c r="E2952" s="8" t="s">
        <v>14</v>
      </c>
      <c r="F2952" s="9">
        <f t="shared" si="98"/>
        <v>-1800000</v>
      </c>
      <c r="G2952" s="9">
        <v>-18</v>
      </c>
      <c r="H2952" s="10">
        <v>-1900440</v>
      </c>
      <c r="I2952" s="11">
        <v>17249717274.122955</v>
      </c>
      <c r="J2952" s="11">
        <v>172542</v>
      </c>
      <c r="K2952" s="11">
        <v>99974.019509006248</v>
      </c>
      <c r="L2952" s="12">
        <v>100907.64883788745</v>
      </c>
      <c r="M2952" s="11">
        <v>419</v>
      </c>
      <c r="N2952" s="13"/>
      <c r="O2952" t="str">
        <f t="shared" si="99"/>
        <v/>
      </c>
    </row>
    <row r="2953" spans="1:15" hidden="1">
      <c r="A2953" s="41">
        <v>2.2025000000000001</v>
      </c>
      <c r="B2953" s="14">
        <v>45713</v>
      </c>
      <c r="C2953" s="8" t="s">
        <v>13</v>
      </c>
      <c r="D2953" s="8" t="s">
        <v>15</v>
      </c>
      <c r="E2953" s="8" t="s">
        <v>15</v>
      </c>
      <c r="F2953" s="9">
        <f t="shared" si="98"/>
        <v>-28900000</v>
      </c>
      <c r="G2953" s="9">
        <v>-289</v>
      </c>
      <c r="H2953" s="10">
        <v>-31134259</v>
      </c>
      <c r="I2953" s="11">
        <v>8622685991.7058754</v>
      </c>
      <c r="J2953" s="11">
        <v>86875</v>
      </c>
      <c r="K2953" s="11">
        <v>99253.939472873361</v>
      </c>
      <c r="L2953" s="12">
        <v>2449870.4923395999</v>
      </c>
      <c r="M2953" s="11">
        <v>2517</v>
      </c>
      <c r="N2953" s="13"/>
      <c r="O2953" t="str">
        <f t="shared" si="99"/>
        <v/>
      </c>
    </row>
    <row r="2954" spans="1:15" hidden="1">
      <c r="A2954" s="41">
        <v>2.2025000000000001</v>
      </c>
      <c r="B2954" s="14">
        <v>45713</v>
      </c>
      <c r="C2954" s="8" t="s">
        <v>13</v>
      </c>
      <c r="D2954" s="8" t="s">
        <v>15</v>
      </c>
      <c r="E2954" s="8" t="s">
        <v>15</v>
      </c>
      <c r="F2954" s="9">
        <f t="shared" ref="F2954:F3017" si="100">100000*G2954</f>
        <v>-13900000</v>
      </c>
      <c r="G2954" s="9">
        <v>-139</v>
      </c>
      <c r="H2954" s="10">
        <v>-14974609</v>
      </c>
      <c r="I2954" s="11">
        <v>8608889694.1191463</v>
      </c>
      <c r="J2954" s="11">
        <v>86736</v>
      </c>
      <c r="K2954" s="11">
        <v>99253.939472873361</v>
      </c>
      <c r="L2954" s="12">
        <v>1178311.413270602</v>
      </c>
      <c r="M2954" s="11">
        <v>2518</v>
      </c>
      <c r="N2954" s="13"/>
      <c r="O2954" t="str">
        <f t="shared" si="99"/>
        <v/>
      </c>
    </row>
    <row r="2955" spans="1:15" hidden="1">
      <c r="A2955" s="41">
        <v>2.2025000000000001</v>
      </c>
      <c r="B2955" s="14">
        <v>45713</v>
      </c>
      <c r="C2955" s="8" t="s">
        <v>13</v>
      </c>
      <c r="D2955" s="8" t="s">
        <v>14</v>
      </c>
      <c r="E2955" s="8" t="s">
        <v>14</v>
      </c>
      <c r="F2955" s="9">
        <f t="shared" si="100"/>
        <v>-900000</v>
      </c>
      <c r="G2955" s="9">
        <v>-9</v>
      </c>
      <c r="H2955" s="10">
        <v>-950220</v>
      </c>
      <c r="I2955" s="11">
        <v>17248817507.947372</v>
      </c>
      <c r="J2955" s="11">
        <v>172533</v>
      </c>
      <c r="K2955" s="11">
        <v>99974.019509006248</v>
      </c>
      <c r="L2955" s="12">
        <v>50453.824418943725</v>
      </c>
      <c r="M2955" s="11">
        <v>420</v>
      </c>
      <c r="N2955" s="13"/>
      <c r="O2955" t="str">
        <f t="shared" si="99"/>
        <v/>
      </c>
    </row>
    <row r="2956" spans="1:15" hidden="1">
      <c r="A2956" s="41">
        <v>2.2025000000000001</v>
      </c>
      <c r="B2956" s="14">
        <v>45713</v>
      </c>
      <c r="C2956" s="8" t="s">
        <v>13</v>
      </c>
      <c r="D2956" s="8" t="s">
        <v>15</v>
      </c>
      <c r="E2956" s="8" t="s">
        <v>15</v>
      </c>
      <c r="F2956" s="9">
        <f t="shared" si="100"/>
        <v>-1800000</v>
      </c>
      <c r="G2956" s="9">
        <v>-18</v>
      </c>
      <c r="H2956" s="10">
        <v>-1939158</v>
      </c>
      <c r="I2956" s="11">
        <v>8607103123.2086353</v>
      </c>
      <c r="J2956" s="11">
        <v>86718</v>
      </c>
      <c r="K2956" s="11">
        <v>99253.939472873361</v>
      </c>
      <c r="L2956" s="12">
        <v>152587.08948827954</v>
      </c>
      <c r="M2956" s="11">
        <v>2519</v>
      </c>
      <c r="N2956" s="13"/>
      <c r="O2956" t="str">
        <f t="shared" si="99"/>
        <v/>
      </c>
    </row>
    <row r="2957" spans="1:15" hidden="1">
      <c r="A2957" s="41">
        <v>2.2025000000000001</v>
      </c>
      <c r="B2957" s="14">
        <v>45713</v>
      </c>
      <c r="C2957" s="8" t="s">
        <v>13</v>
      </c>
      <c r="D2957" s="8" t="s">
        <v>15</v>
      </c>
      <c r="E2957" s="8" t="s">
        <v>15</v>
      </c>
      <c r="F2957" s="9">
        <f t="shared" si="100"/>
        <v>-92700000</v>
      </c>
      <c r="G2957" s="9">
        <v>-927</v>
      </c>
      <c r="H2957" s="10">
        <v>-99866637</v>
      </c>
      <c r="I2957" s="11">
        <v>8515094721.3172817</v>
      </c>
      <c r="J2957" s="11">
        <v>85791</v>
      </c>
      <c r="K2957" s="11">
        <v>99253.939472873361</v>
      </c>
      <c r="L2957" s="12">
        <v>7858235.1086463928</v>
      </c>
      <c r="M2957" s="11">
        <v>2520</v>
      </c>
      <c r="N2957" s="13"/>
      <c r="O2957" t="str">
        <f t="shared" si="99"/>
        <v/>
      </c>
    </row>
    <row r="2958" spans="1:15" hidden="1">
      <c r="A2958" s="41">
        <v>2.2025000000000001</v>
      </c>
      <c r="B2958" s="14">
        <v>45713</v>
      </c>
      <c r="C2958" s="8" t="s">
        <v>13</v>
      </c>
      <c r="D2958" s="8" t="s">
        <v>15</v>
      </c>
      <c r="E2958" s="8" t="s">
        <v>15</v>
      </c>
      <c r="F2958" s="9">
        <f t="shared" si="100"/>
        <v>-18500000</v>
      </c>
      <c r="G2958" s="9">
        <v>-185</v>
      </c>
      <c r="H2958" s="10">
        <v>-19930235</v>
      </c>
      <c r="I2958" s="11">
        <v>8496732742.5148001</v>
      </c>
      <c r="J2958" s="11">
        <v>85606</v>
      </c>
      <c r="K2958" s="11">
        <v>99253.939472873361</v>
      </c>
      <c r="L2958" s="12">
        <v>1568256.1975184269</v>
      </c>
      <c r="M2958" s="11">
        <v>2521</v>
      </c>
      <c r="N2958" s="13"/>
      <c r="O2958" t="str">
        <f t="shared" si="99"/>
        <v/>
      </c>
    </row>
    <row r="2959" spans="1:15" hidden="1">
      <c r="A2959" s="41">
        <v>2.2025000000000001</v>
      </c>
      <c r="B2959" s="14">
        <v>45713</v>
      </c>
      <c r="C2959" s="8" t="s">
        <v>13</v>
      </c>
      <c r="D2959" s="8" t="s">
        <v>15</v>
      </c>
      <c r="E2959" s="8" t="s">
        <v>15</v>
      </c>
      <c r="F2959" s="9">
        <f t="shared" si="100"/>
        <v>-12100000</v>
      </c>
      <c r="G2959" s="9">
        <v>-121</v>
      </c>
      <c r="H2959" s="10">
        <v>-13035451</v>
      </c>
      <c r="I2959" s="11">
        <v>8484723015.838582</v>
      </c>
      <c r="J2959" s="11">
        <v>85485</v>
      </c>
      <c r="K2959" s="11">
        <v>99253.939472873361</v>
      </c>
      <c r="L2959" s="12">
        <v>1025724.3237823229</v>
      </c>
      <c r="M2959" s="11">
        <v>2522</v>
      </c>
      <c r="N2959" s="13"/>
      <c r="O2959" t="str">
        <f t="shared" si="99"/>
        <v/>
      </c>
    </row>
    <row r="2960" spans="1:15" hidden="1">
      <c r="A2960" s="41">
        <v>2.2025000000000001</v>
      </c>
      <c r="B2960" s="14">
        <v>45713</v>
      </c>
      <c r="C2960" s="8" t="s">
        <v>13</v>
      </c>
      <c r="D2960" s="8" t="s">
        <v>15</v>
      </c>
      <c r="E2960" s="8" t="s">
        <v>15</v>
      </c>
      <c r="F2960" s="9">
        <f t="shared" si="100"/>
        <v>-47300000</v>
      </c>
      <c r="G2960" s="9">
        <v>-473</v>
      </c>
      <c r="H2960" s="10">
        <v>-50956763</v>
      </c>
      <c r="I2960" s="11">
        <v>8437775902.4679127</v>
      </c>
      <c r="J2960" s="11">
        <v>85012</v>
      </c>
      <c r="K2960" s="11">
        <v>99253.939472873361</v>
      </c>
      <c r="L2960" s="12">
        <v>4009649.6293309033</v>
      </c>
      <c r="M2960" s="11">
        <v>2523</v>
      </c>
      <c r="N2960" s="13"/>
      <c r="O2960" t="str">
        <f t="shared" ref="O2960:O3023" si="101">IF(M2960=_xlfn.MAXIFS(M:M,D:D,D2960),"X","")</f>
        <v/>
      </c>
    </row>
    <row r="2961" spans="1:15" hidden="1">
      <c r="A2961" s="41">
        <v>2.2025000000000001</v>
      </c>
      <c r="B2961" s="14">
        <v>45713</v>
      </c>
      <c r="C2961" s="8" t="s">
        <v>13</v>
      </c>
      <c r="D2961" s="8" t="s">
        <v>15</v>
      </c>
      <c r="E2961" s="8" t="s">
        <v>15</v>
      </c>
      <c r="F2961" s="9">
        <f t="shared" si="100"/>
        <v>-4600000</v>
      </c>
      <c r="G2961" s="9">
        <v>-46</v>
      </c>
      <c r="H2961" s="10">
        <v>-4955626</v>
      </c>
      <c r="I2961" s="11">
        <v>8433210221.2521601</v>
      </c>
      <c r="J2961" s="11">
        <v>84966</v>
      </c>
      <c r="K2961" s="11">
        <v>99253.939472873361</v>
      </c>
      <c r="L2961" s="12">
        <v>389944.78424782585</v>
      </c>
      <c r="M2961" s="11">
        <v>2524</v>
      </c>
      <c r="N2961" s="13"/>
      <c r="O2961" t="str">
        <f t="shared" si="101"/>
        <v/>
      </c>
    </row>
    <row r="2962" spans="1:15" hidden="1">
      <c r="A2962" s="41">
        <v>2.2025000000000001</v>
      </c>
      <c r="B2962" s="14">
        <v>45713</v>
      </c>
      <c r="C2962" s="8" t="s">
        <v>13</v>
      </c>
      <c r="D2962" s="8" t="s">
        <v>14</v>
      </c>
      <c r="E2962" s="8" t="s">
        <v>14</v>
      </c>
      <c r="F2962" s="9">
        <f t="shared" si="100"/>
        <v>-4700000</v>
      </c>
      <c r="G2962" s="9">
        <v>-47</v>
      </c>
      <c r="H2962" s="10">
        <v>-4962260</v>
      </c>
      <c r="I2962" s="11">
        <v>17244118729.030449</v>
      </c>
      <c r="J2962" s="11">
        <v>172486</v>
      </c>
      <c r="K2962" s="11">
        <v>99974.019509006248</v>
      </c>
      <c r="L2962" s="12">
        <v>263481.08307670616</v>
      </c>
      <c r="M2962" s="11">
        <v>421</v>
      </c>
      <c r="N2962" s="13"/>
      <c r="O2962" t="str">
        <f t="shared" si="101"/>
        <v/>
      </c>
    </row>
    <row r="2963" spans="1:15" hidden="1">
      <c r="A2963" s="41">
        <v>2.2025000000000001</v>
      </c>
      <c r="B2963" s="14">
        <v>45713</v>
      </c>
      <c r="C2963" s="8" t="s">
        <v>13</v>
      </c>
      <c r="D2963" s="8" t="s">
        <v>14</v>
      </c>
      <c r="E2963" s="8" t="s">
        <v>14</v>
      </c>
      <c r="F2963" s="9">
        <f t="shared" si="100"/>
        <v>-2800000</v>
      </c>
      <c r="G2963" s="9">
        <v>-28</v>
      </c>
      <c r="H2963" s="10">
        <v>-2956240</v>
      </c>
      <c r="I2963" s="11">
        <v>17241319456.484196</v>
      </c>
      <c r="J2963" s="11">
        <v>172458</v>
      </c>
      <c r="K2963" s="11">
        <v>99974.019509006248</v>
      </c>
      <c r="L2963" s="12">
        <v>156967.45374782523</v>
      </c>
      <c r="M2963" s="11">
        <v>422</v>
      </c>
      <c r="N2963" s="13"/>
      <c r="O2963" t="str">
        <f t="shared" si="101"/>
        <v/>
      </c>
    </row>
    <row r="2964" spans="1:15" hidden="1">
      <c r="A2964" s="41">
        <v>2.2025000000000001</v>
      </c>
      <c r="B2964" s="14">
        <v>45713</v>
      </c>
      <c r="C2964" s="8" t="s">
        <v>13</v>
      </c>
      <c r="D2964" s="8" t="s">
        <v>15</v>
      </c>
      <c r="E2964" s="8" t="s">
        <v>15</v>
      </c>
      <c r="F2964" s="9">
        <f t="shared" si="100"/>
        <v>-900000</v>
      </c>
      <c r="G2964" s="9">
        <v>-9</v>
      </c>
      <c r="H2964" s="10">
        <v>-969579</v>
      </c>
      <c r="I2964" s="11">
        <v>8432316935.7969046</v>
      </c>
      <c r="J2964" s="11">
        <v>84957</v>
      </c>
      <c r="K2964" s="11">
        <v>99253.939472873361</v>
      </c>
      <c r="L2964" s="12">
        <v>76293.54474413977</v>
      </c>
      <c r="M2964" s="11">
        <v>2525</v>
      </c>
      <c r="N2964" s="13"/>
      <c r="O2964" t="str">
        <f t="shared" si="101"/>
        <v/>
      </c>
    </row>
    <row r="2965" spans="1:15" hidden="1">
      <c r="A2965" s="41">
        <v>2.2025000000000001</v>
      </c>
      <c r="B2965" s="14">
        <v>45713</v>
      </c>
      <c r="C2965" s="8" t="s">
        <v>13</v>
      </c>
      <c r="D2965" s="8" t="s">
        <v>15</v>
      </c>
      <c r="E2965" s="8" t="s">
        <v>15</v>
      </c>
      <c r="F2965" s="9">
        <f t="shared" si="100"/>
        <v>-900000</v>
      </c>
      <c r="G2965" s="9">
        <v>-9</v>
      </c>
      <c r="H2965" s="10">
        <v>-969579</v>
      </c>
      <c r="I2965" s="11">
        <v>8431423650.3416491</v>
      </c>
      <c r="J2965" s="11">
        <v>84948</v>
      </c>
      <c r="K2965" s="11">
        <v>99253.939472873361</v>
      </c>
      <c r="L2965" s="12">
        <v>76293.54474413977</v>
      </c>
      <c r="M2965" s="11">
        <v>2526</v>
      </c>
      <c r="N2965" s="13"/>
      <c r="O2965" t="str">
        <f t="shared" si="101"/>
        <v/>
      </c>
    </row>
    <row r="2966" spans="1:15" hidden="1">
      <c r="A2966" s="41">
        <v>2.2025000000000001</v>
      </c>
      <c r="B2966" s="14">
        <v>45713</v>
      </c>
      <c r="C2966" s="8" t="s">
        <v>13</v>
      </c>
      <c r="D2966" s="8" t="s">
        <v>15</v>
      </c>
      <c r="E2966" s="8" t="s">
        <v>15</v>
      </c>
      <c r="F2966" s="9">
        <f t="shared" si="100"/>
        <v>-371100000</v>
      </c>
      <c r="G2966" s="9">
        <v>-3711</v>
      </c>
      <c r="H2966" s="10">
        <v>-399789741</v>
      </c>
      <c r="I2966" s="11">
        <v>8063092280.9578161</v>
      </c>
      <c r="J2966" s="11">
        <v>81237</v>
      </c>
      <c r="K2966" s="11">
        <v>99253.939472873361</v>
      </c>
      <c r="L2966" s="12">
        <v>31458371.616166949</v>
      </c>
      <c r="M2966" s="11">
        <v>2527</v>
      </c>
      <c r="N2966" s="13"/>
      <c r="O2966" t="str">
        <f t="shared" si="101"/>
        <v/>
      </c>
    </row>
    <row r="2967" spans="1:15" hidden="1">
      <c r="A2967" s="41">
        <v>2.2025000000000001</v>
      </c>
      <c r="B2967" s="14">
        <v>45713</v>
      </c>
      <c r="C2967" s="8" t="s">
        <v>13</v>
      </c>
      <c r="D2967" s="8" t="s">
        <v>15</v>
      </c>
      <c r="E2967" s="8" t="s">
        <v>15</v>
      </c>
      <c r="F2967" s="9">
        <f t="shared" si="100"/>
        <v>-1000000</v>
      </c>
      <c r="G2967" s="9">
        <v>-10</v>
      </c>
      <c r="H2967" s="10">
        <v>-1077310</v>
      </c>
      <c r="I2967" s="11">
        <v>8062099741.5630875</v>
      </c>
      <c r="J2967" s="11">
        <v>81227</v>
      </c>
      <c r="K2967" s="11">
        <v>99253.939472873361</v>
      </c>
      <c r="L2967" s="12">
        <v>84770.605271266424</v>
      </c>
      <c r="M2967" s="11">
        <v>2528</v>
      </c>
      <c r="N2967" s="13"/>
      <c r="O2967" t="str">
        <f t="shared" si="101"/>
        <v/>
      </c>
    </row>
    <row r="2968" spans="1:15" hidden="1">
      <c r="A2968" s="41">
        <v>2.2025000000000001</v>
      </c>
      <c r="B2968" s="14">
        <v>45713</v>
      </c>
      <c r="C2968" s="8" t="s">
        <v>13</v>
      </c>
      <c r="D2968" s="8" t="s">
        <v>14</v>
      </c>
      <c r="E2968" s="8" t="s">
        <v>14</v>
      </c>
      <c r="F2968" s="9">
        <f t="shared" si="100"/>
        <v>-4700000</v>
      </c>
      <c r="G2968" s="9">
        <v>-47</v>
      </c>
      <c r="H2968" s="10">
        <v>-4962260</v>
      </c>
      <c r="I2968" s="11">
        <v>17236620677.567272</v>
      </c>
      <c r="J2968" s="11">
        <v>172411</v>
      </c>
      <c r="K2968" s="11">
        <v>99974.019509006248</v>
      </c>
      <c r="L2968" s="12">
        <v>263481.08307670616</v>
      </c>
      <c r="M2968" s="11">
        <v>423</v>
      </c>
      <c r="N2968" s="13"/>
      <c r="O2968" t="str">
        <f t="shared" si="101"/>
        <v/>
      </c>
    </row>
    <row r="2969" spans="1:15" hidden="1">
      <c r="A2969" s="41">
        <v>2.2025000000000001</v>
      </c>
      <c r="B2969" s="14">
        <v>45713</v>
      </c>
      <c r="C2969" s="8" t="s">
        <v>13</v>
      </c>
      <c r="D2969" s="8" t="s">
        <v>15</v>
      </c>
      <c r="E2969" s="8" t="s">
        <v>15</v>
      </c>
      <c r="F2969" s="9">
        <f t="shared" si="100"/>
        <v>-900000</v>
      </c>
      <c r="G2969" s="9">
        <v>-9</v>
      </c>
      <c r="H2969" s="10">
        <v>-969579</v>
      </c>
      <c r="I2969" s="11">
        <v>8061206456.107832</v>
      </c>
      <c r="J2969" s="11">
        <v>81218</v>
      </c>
      <c r="K2969" s="11">
        <v>99253.939472873361</v>
      </c>
      <c r="L2969" s="12">
        <v>76293.54474413977</v>
      </c>
      <c r="M2969" s="11">
        <v>2529</v>
      </c>
      <c r="N2969" s="13"/>
      <c r="O2969" t="str">
        <f t="shared" si="101"/>
        <v/>
      </c>
    </row>
    <row r="2970" spans="1:15" hidden="1">
      <c r="A2970" s="41">
        <v>2.2025000000000001</v>
      </c>
      <c r="B2970" s="14">
        <v>45713</v>
      </c>
      <c r="C2970" s="8" t="s">
        <v>13</v>
      </c>
      <c r="D2970" s="8" t="s">
        <v>15</v>
      </c>
      <c r="E2970" s="8" t="s">
        <v>15</v>
      </c>
      <c r="F2970" s="9">
        <f t="shared" si="100"/>
        <v>-900000</v>
      </c>
      <c r="G2970" s="9">
        <v>-9</v>
      </c>
      <c r="H2970" s="10">
        <v>-969579</v>
      </c>
      <c r="I2970" s="11">
        <v>8060313170.6525764</v>
      </c>
      <c r="J2970" s="11">
        <v>81209</v>
      </c>
      <c r="K2970" s="11">
        <v>99253.939472873361</v>
      </c>
      <c r="L2970" s="12">
        <v>76293.54474413977</v>
      </c>
      <c r="M2970" s="11">
        <v>2530</v>
      </c>
      <c r="N2970" s="13"/>
      <c r="O2970" t="str">
        <f t="shared" si="101"/>
        <v/>
      </c>
    </row>
    <row r="2971" spans="1:15" hidden="1">
      <c r="A2971" s="41">
        <v>2.2025000000000001</v>
      </c>
      <c r="B2971" s="14">
        <v>45713</v>
      </c>
      <c r="C2971" s="8" t="s">
        <v>13</v>
      </c>
      <c r="D2971" s="8" t="s">
        <v>14</v>
      </c>
      <c r="E2971" s="8" t="s">
        <v>14</v>
      </c>
      <c r="F2971" s="9">
        <f t="shared" si="100"/>
        <v>-1800000</v>
      </c>
      <c r="G2971" s="9">
        <v>-18</v>
      </c>
      <c r="H2971" s="10">
        <v>-1900440</v>
      </c>
      <c r="I2971" s="11">
        <v>17234821145.21611</v>
      </c>
      <c r="J2971" s="11">
        <v>172393</v>
      </c>
      <c r="K2971" s="11">
        <v>99974.019509006248</v>
      </c>
      <c r="L2971" s="12">
        <v>100907.64883788745</v>
      </c>
      <c r="M2971" s="11">
        <v>424</v>
      </c>
      <c r="N2971" s="13"/>
      <c r="O2971" t="str">
        <f t="shared" si="101"/>
        <v/>
      </c>
    </row>
    <row r="2972" spans="1:15" hidden="1">
      <c r="A2972" s="41">
        <v>2.2025000000000001</v>
      </c>
      <c r="B2972" s="14">
        <v>45713</v>
      </c>
      <c r="C2972" s="8" t="s">
        <v>13</v>
      </c>
      <c r="D2972" s="8" t="s">
        <v>15</v>
      </c>
      <c r="E2972" s="8" t="s">
        <v>15</v>
      </c>
      <c r="F2972" s="9">
        <f t="shared" si="100"/>
        <v>-900000</v>
      </c>
      <c r="G2972" s="9">
        <v>-9</v>
      </c>
      <c r="H2972" s="10">
        <v>-969579</v>
      </c>
      <c r="I2972" s="11">
        <v>8059419885.1973209</v>
      </c>
      <c r="J2972" s="11">
        <v>81200</v>
      </c>
      <c r="K2972" s="11">
        <v>99253.939472873361</v>
      </c>
      <c r="L2972" s="12">
        <v>76293.54474413977</v>
      </c>
      <c r="M2972" s="11">
        <v>2531</v>
      </c>
      <c r="N2972" s="13"/>
      <c r="O2972" t="str">
        <f t="shared" si="101"/>
        <v/>
      </c>
    </row>
    <row r="2973" spans="1:15" hidden="1">
      <c r="A2973" s="41">
        <v>2.2025000000000001</v>
      </c>
      <c r="B2973" s="14">
        <v>45713</v>
      </c>
      <c r="C2973" s="8" t="s">
        <v>13</v>
      </c>
      <c r="D2973" s="8" t="s">
        <v>14</v>
      </c>
      <c r="E2973" s="8" t="s">
        <v>14</v>
      </c>
      <c r="F2973" s="9">
        <f t="shared" si="100"/>
        <v>-900000</v>
      </c>
      <c r="G2973" s="9">
        <v>-9</v>
      </c>
      <c r="H2973" s="10">
        <v>-950220</v>
      </c>
      <c r="I2973" s="11">
        <v>17233921379.040527</v>
      </c>
      <c r="J2973" s="11">
        <v>172384</v>
      </c>
      <c r="K2973" s="11">
        <v>99974.019509006248</v>
      </c>
      <c r="L2973" s="12">
        <v>50453.824418943725</v>
      </c>
      <c r="M2973" s="11">
        <v>425</v>
      </c>
      <c r="N2973" s="13"/>
      <c r="O2973" t="str">
        <f t="shared" si="101"/>
        <v/>
      </c>
    </row>
    <row r="2974" spans="1:15" hidden="1">
      <c r="A2974" s="41">
        <v>2.2025000000000001</v>
      </c>
      <c r="B2974" s="14">
        <v>45713</v>
      </c>
      <c r="C2974" s="8" t="s">
        <v>13</v>
      </c>
      <c r="D2974" s="8" t="s">
        <v>15</v>
      </c>
      <c r="E2974" s="8" t="s">
        <v>15</v>
      </c>
      <c r="F2974" s="9">
        <f t="shared" si="100"/>
        <v>900000</v>
      </c>
      <c r="G2974" s="9">
        <v>9</v>
      </c>
      <c r="H2974" s="10">
        <v>966969</v>
      </c>
      <c r="I2974" s="11">
        <v>8060386854.1973209</v>
      </c>
      <c r="J2974" s="11">
        <v>81209</v>
      </c>
      <c r="K2974" s="11">
        <v>99254.846805124078</v>
      </c>
      <c r="L2974" s="12">
        <v>0</v>
      </c>
      <c r="M2974" s="11">
        <v>2532</v>
      </c>
      <c r="N2974" s="13"/>
      <c r="O2974" t="str">
        <f t="shared" si="101"/>
        <v/>
      </c>
    </row>
    <row r="2975" spans="1:15" hidden="1">
      <c r="A2975" s="41">
        <v>2.2025000000000001</v>
      </c>
      <c r="B2975" s="14">
        <v>45713</v>
      </c>
      <c r="C2975" s="8" t="s">
        <v>13</v>
      </c>
      <c r="D2975" s="8" t="s">
        <v>15</v>
      </c>
      <c r="E2975" s="8" t="s">
        <v>15</v>
      </c>
      <c r="F2975" s="9">
        <f t="shared" si="100"/>
        <v>-900000</v>
      </c>
      <c r="G2975" s="9">
        <v>-9</v>
      </c>
      <c r="H2975" s="10">
        <v>-969579</v>
      </c>
      <c r="I2975" s="11">
        <v>8059493560.5760746</v>
      </c>
      <c r="J2975" s="11">
        <v>81200</v>
      </c>
      <c r="K2975" s="11">
        <v>99254.846805124078</v>
      </c>
      <c r="L2975" s="12">
        <v>76285.378753883298</v>
      </c>
      <c r="M2975" s="11">
        <v>2533</v>
      </c>
      <c r="N2975" s="13"/>
      <c r="O2975" t="str">
        <f t="shared" si="101"/>
        <v/>
      </c>
    </row>
    <row r="2976" spans="1:15" hidden="1">
      <c r="A2976" s="41">
        <v>2.2025000000000001</v>
      </c>
      <c r="B2976" s="14">
        <v>45713</v>
      </c>
      <c r="C2976" s="8" t="s">
        <v>13</v>
      </c>
      <c r="D2976" s="8" t="s">
        <v>14</v>
      </c>
      <c r="E2976" s="8" t="s">
        <v>14</v>
      </c>
      <c r="F2976" s="9">
        <f t="shared" si="100"/>
        <v>100000</v>
      </c>
      <c r="G2976" s="9">
        <v>1</v>
      </c>
      <c r="H2976" s="10">
        <v>105332</v>
      </c>
      <c r="I2976" s="11">
        <v>17234026711.040527</v>
      </c>
      <c r="J2976" s="11">
        <v>172385</v>
      </c>
      <c r="K2976" s="11">
        <v>99974.050590483675</v>
      </c>
      <c r="L2976" s="12">
        <v>0</v>
      </c>
      <c r="M2976" s="11">
        <v>426</v>
      </c>
      <c r="N2976" s="13"/>
      <c r="O2976" t="str">
        <f t="shared" si="101"/>
        <v/>
      </c>
    </row>
    <row r="2977" spans="1:15" hidden="1">
      <c r="A2977" s="41">
        <v>2.2025000000000001</v>
      </c>
      <c r="B2977" s="14">
        <v>45713</v>
      </c>
      <c r="C2977" s="8" t="s">
        <v>13</v>
      </c>
      <c r="D2977" s="8" t="s">
        <v>15</v>
      </c>
      <c r="E2977" s="8" t="s">
        <v>15</v>
      </c>
      <c r="F2977" s="9">
        <f t="shared" si="100"/>
        <v>-18500000</v>
      </c>
      <c r="G2977" s="9">
        <v>-185</v>
      </c>
      <c r="H2977" s="10">
        <v>-19930235</v>
      </c>
      <c r="I2977" s="11">
        <v>8041131413.9171267</v>
      </c>
      <c r="J2977" s="11">
        <v>81015</v>
      </c>
      <c r="K2977" s="11">
        <v>99254.846805124078</v>
      </c>
      <c r="L2977" s="12">
        <v>1568088.3410520442</v>
      </c>
      <c r="M2977" s="11">
        <v>2534</v>
      </c>
      <c r="N2977" s="13"/>
      <c r="O2977" t="str">
        <f t="shared" si="101"/>
        <v/>
      </c>
    </row>
    <row r="2978" spans="1:15" hidden="1">
      <c r="A2978" s="41">
        <v>2.2025000000000001</v>
      </c>
      <c r="B2978" s="14">
        <v>45713</v>
      </c>
      <c r="C2978" s="8" t="s">
        <v>13</v>
      </c>
      <c r="D2978" s="8" t="s">
        <v>15</v>
      </c>
      <c r="E2978" s="8" t="s">
        <v>15</v>
      </c>
      <c r="F2978" s="9">
        <f t="shared" si="100"/>
        <v>-900000</v>
      </c>
      <c r="G2978" s="9">
        <v>-9</v>
      </c>
      <c r="H2978" s="10">
        <v>-969579</v>
      </c>
      <c r="I2978" s="11">
        <v>8040238120.2958803</v>
      </c>
      <c r="J2978" s="11">
        <v>81006</v>
      </c>
      <c r="K2978" s="11">
        <v>99254.846805124078</v>
      </c>
      <c r="L2978" s="12">
        <v>76285.378753883298</v>
      </c>
      <c r="M2978" s="11">
        <v>2535</v>
      </c>
      <c r="N2978" s="13"/>
      <c r="O2978" t="str">
        <f t="shared" si="101"/>
        <v/>
      </c>
    </row>
    <row r="2979" spans="1:15" hidden="1">
      <c r="A2979" s="41">
        <v>2.2025000000000001</v>
      </c>
      <c r="B2979" s="14">
        <v>45713</v>
      </c>
      <c r="C2979" s="8" t="s">
        <v>13</v>
      </c>
      <c r="D2979" s="8" t="s">
        <v>15</v>
      </c>
      <c r="E2979" s="8" t="s">
        <v>15</v>
      </c>
      <c r="F2979" s="9">
        <f t="shared" si="100"/>
        <v>-2800000</v>
      </c>
      <c r="G2979" s="9">
        <v>-28</v>
      </c>
      <c r="H2979" s="10">
        <v>-3016468</v>
      </c>
      <c r="I2979" s="11">
        <v>8037458984.5853367</v>
      </c>
      <c r="J2979" s="11">
        <v>80978</v>
      </c>
      <c r="K2979" s="11">
        <v>99254.846805124078</v>
      </c>
      <c r="L2979" s="12">
        <v>237332.28945652582</v>
      </c>
      <c r="M2979" s="11">
        <v>2536</v>
      </c>
      <c r="N2979" s="13"/>
      <c r="O2979" t="str">
        <f t="shared" si="101"/>
        <v/>
      </c>
    </row>
    <row r="2980" spans="1:15" hidden="1">
      <c r="A2980" s="41">
        <v>2.2025000000000001</v>
      </c>
      <c r="B2980" s="14">
        <v>45713</v>
      </c>
      <c r="C2980" s="8" t="s">
        <v>13</v>
      </c>
      <c r="D2980" s="8" t="s">
        <v>14</v>
      </c>
      <c r="E2980" s="8" t="s">
        <v>14</v>
      </c>
      <c r="F2980" s="9">
        <f t="shared" si="100"/>
        <v>-2800000</v>
      </c>
      <c r="G2980" s="9">
        <v>-28</v>
      </c>
      <c r="H2980" s="10">
        <v>-2956240</v>
      </c>
      <c r="I2980" s="11">
        <v>17231227437.623993</v>
      </c>
      <c r="J2980" s="11">
        <v>172357</v>
      </c>
      <c r="K2980" s="11">
        <v>99974.050590483675</v>
      </c>
      <c r="L2980" s="12">
        <v>156966.5834664572</v>
      </c>
      <c r="M2980" s="11">
        <v>427</v>
      </c>
      <c r="N2980" s="13"/>
      <c r="O2980" t="str">
        <f t="shared" si="101"/>
        <v/>
      </c>
    </row>
    <row r="2981" spans="1:15" hidden="1">
      <c r="A2981" s="41">
        <v>2.2025000000000001</v>
      </c>
      <c r="B2981" s="14">
        <v>45713</v>
      </c>
      <c r="C2981" s="8" t="s">
        <v>13</v>
      </c>
      <c r="D2981" s="8" t="s">
        <v>14</v>
      </c>
      <c r="E2981" s="8" t="s">
        <v>14</v>
      </c>
      <c r="F2981" s="9">
        <f t="shared" si="100"/>
        <v>500000</v>
      </c>
      <c r="G2981" s="9">
        <v>5</v>
      </c>
      <c r="H2981" s="10">
        <v>526660</v>
      </c>
      <c r="I2981" s="11">
        <v>17231754097.623993</v>
      </c>
      <c r="J2981" s="11">
        <v>172362</v>
      </c>
      <c r="K2981" s="11">
        <v>99974.206017706878</v>
      </c>
      <c r="L2981" s="12">
        <v>0</v>
      </c>
      <c r="M2981" s="11">
        <v>428</v>
      </c>
      <c r="N2981" s="13"/>
      <c r="O2981" t="str">
        <f t="shared" si="101"/>
        <v/>
      </c>
    </row>
    <row r="2982" spans="1:15" hidden="1">
      <c r="A2982" s="41">
        <v>2.2025000000000001</v>
      </c>
      <c r="B2982" s="14">
        <v>45713</v>
      </c>
      <c r="C2982" s="8" t="s">
        <v>13</v>
      </c>
      <c r="D2982" s="8" t="s">
        <v>15</v>
      </c>
      <c r="E2982" s="8" t="s">
        <v>15</v>
      </c>
      <c r="F2982" s="9">
        <f t="shared" si="100"/>
        <v>-18500000</v>
      </c>
      <c r="G2982" s="9">
        <v>-185</v>
      </c>
      <c r="H2982" s="10">
        <v>-19930235</v>
      </c>
      <c r="I2982" s="11">
        <v>8019096837.9263887</v>
      </c>
      <c r="J2982" s="11">
        <v>80793</v>
      </c>
      <c r="K2982" s="11">
        <v>99254.846805124078</v>
      </c>
      <c r="L2982" s="12">
        <v>1568088.3410520442</v>
      </c>
      <c r="M2982" s="11">
        <v>2537</v>
      </c>
      <c r="N2982" s="13"/>
      <c r="O2982" t="str">
        <f t="shared" si="101"/>
        <v/>
      </c>
    </row>
    <row r="2983" spans="1:15" hidden="1">
      <c r="A2983" s="41">
        <v>2.2025000000000001</v>
      </c>
      <c r="B2983" s="14">
        <v>45714</v>
      </c>
      <c r="C2983" s="8" t="s">
        <v>13</v>
      </c>
      <c r="D2983" s="8" t="s">
        <v>15</v>
      </c>
      <c r="E2983" s="8" t="s">
        <v>15</v>
      </c>
      <c r="F2983" s="9">
        <f t="shared" si="100"/>
        <v>-9200000</v>
      </c>
      <c r="G2983" s="9">
        <v>-92</v>
      </c>
      <c r="H2983" s="10">
        <v>-9913000</v>
      </c>
      <c r="I2983" s="11">
        <v>8009965392.0203171</v>
      </c>
      <c r="J2983" s="11">
        <v>80701</v>
      </c>
      <c r="K2983" s="11">
        <v>99254.846805124078</v>
      </c>
      <c r="L2983" s="12">
        <v>781554.09392858483</v>
      </c>
      <c r="M2983" s="11">
        <v>2538</v>
      </c>
      <c r="N2983" s="13"/>
      <c r="O2983" t="str">
        <f t="shared" si="101"/>
        <v/>
      </c>
    </row>
    <row r="2984" spans="1:15" hidden="1">
      <c r="A2984" s="41">
        <v>2.2025000000000001</v>
      </c>
      <c r="B2984" s="14">
        <v>45714</v>
      </c>
      <c r="C2984" s="8" t="s">
        <v>13</v>
      </c>
      <c r="D2984" s="8" t="s">
        <v>15</v>
      </c>
      <c r="E2984" s="8" t="s">
        <v>15</v>
      </c>
      <c r="F2984" s="9">
        <f t="shared" si="100"/>
        <v>-80100000</v>
      </c>
      <c r="G2984" s="9">
        <v>-801</v>
      </c>
      <c r="H2984" s="10">
        <v>-86307750</v>
      </c>
      <c r="I2984" s="11">
        <v>7930462259.729413</v>
      </c>
      <c r="J2984" s="11">
        <v>79900</v>
      </c>
      <c r="K2984" s="11">
        <v>99254.846805124078</v>
      </c>
      <c r="L2984" s="12">
        <v>6804617.7090956122</v>
      </c>
      <c r="M2984" s="11">
        <v>2539</v>
      </c>
      <c r="N2984" s="13"/>
      <c r="O2984" t="str">
        <f t="shared" si="101"/>
        <v/>
      </c>
    </row>
    <row r="2985" spans="1:15" hidden="1">
      <c r="A2985" s="41">
        <v>2.2025000000000001</v>
      </c>
      <c r="B2985" s="14">
        <v>45714</v>
      </c>
      <c r="C2985" s="8" t="s">
        <v>13</v>
      </c>
      <c r="D2985" s="8" t="s">
        <v>15</v>
      </c>
      <c r="E2985" s="8" t="s">
        <v>15</v>
      </c>
      <c r="F2985" s="9">
        <f t="shared" si="100"/>
        <v>-900000</v>
      </c>
      <c r="G2985" s="9">
        <v>-9</v>
      </c>
      <c r="H2985" s="10">
        <v>-969750</v>
      </c>
      <c r="I2985" s="11">
        <v>7929568966.1081667</v>
      </c>
      <c r="J2985" s="11">
        <v>79891</v>
      </c>
      <c r="K2985" s="11">
        <v>99254.846805124078</v>
      </c>
      <c r="L2985" s="12">
        <v>76456.378753883298</v>
      </c>
      <c r="M2985" s="11">
        <v>2540</v>
      </c>
      <c r="N2985" s="13"/>
      <c r="O2985" t="str">
        <f t="shared" si="101"/>
        <v/>
      </c>
    </row>
    <row r="2986" spans="1:15" hidden="1">
      <c r="A2986" s="41">
        <v>2.2025000000000001</v>
      </c>
      <c r="B2986" s="14">
        <v>45714</v>
      </c>
      <c r="C2986" s="8" t="s">
        <v>13</v>
      </c>
      <c r="D2986" s="8" t="s">
        <v>15</v>
      </c>
      <c r="E2986" s="8" t="s">
        <v>15</v>
      </c>
      <c r="F2986" s="9">
        <f t="shared" si="100"/>
        <v>-900000</v>
      </c>
      <c r="G2986" s="9">
        <v>-9</v>
      </c>
      <c r="H2986" s="10">
        <v>-969750</v>
      </c>
      <c r="I2986" s="11">
        <v>7928675672.4869204</v>
      </c>
      <c r="J2986" s="11">
        <v>79882</v>
      </c>
      <c r="K2986" s="11">
        <v>99254.846805124078</v>
      </c>
      <c r="L2986" s="12">
        <v>76456.378753883298</v>
      </c>
      <c r="M2986" s="11">
        <v>2541</v>
      </c>
      <c r="N2986" s="13"/>
      <c r="O2986" t="str">
        <f t="shared" si="101"/>
        <v/>
      </c>
    </row>
    <row r="2987" spans="1:15" hidden="1">
      <c r="A2987" s="41">
        <v>2.2025000000000001</v>
      </c>
      <c r="B2987" s="14">
        <v>45714</v>
      </c>
      <c r="C2987" s="8" t="s">
        <v>13</v>
      </c>
      <c r="D2987" s="8" t="s">
        <v>14</v>
      </c>
      <c r="E2987" s="8" t="s">
        <v>14</v>
      </c>
      <c r="F2987" s="9">
        <f t="shared" si="100"/>
        <v>148200000</v>
      </c>
      <c r="G2987" s="9">
        <v>1482</v>
      </c>
      <c r="H2987" s="10">
        <v>155353614</v>
      </c>
      <c r="I2987" s="11">
        <v>17387107711.623993</v>
      </c>
      <c r="J2987" s="11">
        <v>173844</v>
      </c>
      <c r="K2987" s="11">
        <v>100015.57552532152</v>
      </c>
      <c r="L2987" s="12">
        <v>0</v>
      </c>
      <c r="M2987" s="11">
        <v>429</v>
      </c>
      <c r="N2987" s="13"/>
      <c r="O2987" t="str">
        <f t="shared" si="101"/>
        <v/>
      </c>
    </row>
    <row r="2988" spans="1:15" hidden="1">
      <c r="A2988" s="41">
        <v>2.2025000000000001</v>
      </c>
      <c r="B2988" s="14">
        <v>45714</v>
      </c>
      <c r="C2988" s="8" t="s">
        <v>13</v>
      </c>
      <c r="D2988" s="8" t="s">
        <v>15</v>
      </c>
      <c r="E2988" s="8" t="s">
        <v>15</v>
      </c>
      <c r="F2988" s="9">
        <f t="shared" si="100"/>
        <v>-4600000</v>
      </c>
      <c r="G2988" s="9">
        <v>-46</v>
      </c>
      <c r="H2988" s="10">
        <v>-4956500</v>
      </c>
      <c r="I2988" s="11">
        <v>7924109949.533885</v>
      </c>
      <c r="J2988" s="11">
        <v>79836</v>
      </c>
      <c r="K2988" s="11">
        <v>99254.846805124078</v>
      </c>
      <c r="L2988" s="12">
        <v>390777.04696429241</v>
      </c>
      <c r="M2988" s="11">
        <v>2542</v>
      </c>
      <c r="N2988" s="13"/>
      <c r="O2988" t="str">
        <f t="shared" si="101"/>
        <v/>
      </c>
    </row>
    <row r="2989" spans="1:15" hidden="1">
      <c r="A2989" s="41">
        <v>2.2025000000000001</v>
      </c>
      <c r="B2989" s="14">
        <v>45714</v>
      </c>
      <c r="C2989" s="8" t="s">
        <v>13</v>
      </c>
      <c r="D2989" s="8" t="s">
        <v>15</v>
      </c>
      <c r="E2989" s="8" t="s">
        <v>15</v>
      </c>
      <c r="F2989" s="9">
        <f t="shared" si="100"/>
        <v>-9200000</v>
      </c>
      <c r="G2989" s="9">
        <v>-92</v>
      </c>
      <c r="H2989" s="10">
        <v>-9913000</v>
      </c>
      <c r="I2989" s="11">
        <v>7914978503.6278133</v>
      </c>
      <c r="J2989" s="11">
        <v>79744</v>
      </c>
      <c r="K2989" s="11">
        <v>99254.846805124078</v>
      </c>
      <c r="L2989" s="12">
        <v>781554.09392858483</v>
      </c>
      <c r="M2989" s="11">
        <v>2543</v>
      </c>
      <c r="N2989" s="13"/>
      <c r="O2989" t="str">
        <f t="shared" si="101"/>
        <v/>
      </c>
    </row>
    <row r="2990" spans="1:15" hidden="1">
      <c r="A2990" s="41">
        <v>2.2025000000000001</v>
      </c>
      <c r="B2990" s="14">
        <v>45714</v>
      </c>
      <c r="C2990" s="8" t="s">
        <v>13</v>
      </c>
      <c r="D2990" s="8" t="s">
        <v>15</v>
      </c>
      <c r="E2990" s="8" t="s">
        <v>15</v>
      </c>
      <c r="F2990" s="9">
        <f t="shared" si="100"/>
        <v>-6700000</v>
      </c>
      <c r="G2990" s="9">
        <v>-67</v>
      </c>
      <c r="H2990" s="10">
        <v>-7219250</v>
      </c>
      <c r="I2990" s="11">
        <v>7908328428.8918705</v>
      </c>
      <c r="J2990" s="11">
        <v>79677</v>
      </c>
      <c r="K2990" s="11">
        <v>99254.846805124078</v>
      </c>
      <c r="L2990" s="12">
        <v>569175.26405668631</v>
      </c>
      <c r="M2990" s="11">
        <v>2544</v>
      </c>
      <c r="N2990" s="13"/>
      <c r="O2990" t="str">
        <f t="shared" si="101"/>
        <v/>
      </c>
    </row>
    <row r="2991" spans="1:15" hidden="1">
      <c r="A2991" s="41">
        <v>2.2025000000000001</v>
      </c>
      <c r="B2991" s="14">
        <v>45714</v>
      </c>
      <c r="C2991" s="8" t="s">
        <v>13</v>
      </c>
      <c r="D2991" s="8" t="s">
        <v>15</v>
      </c>
      <c r="E2991" s="8" t="s">
        <v>15</v>
      </c>
      <c r="F2991" s="9">
        <f t="shared" si="100"/>
        <v>-88300000</v>
      </c>
      <c r="G2991" s="9">
        <v>-883</v>
      </c>
      <c r="H2991" s="10">
        <v>-95143250</v>
      </c>
      <c r="I2991" s="11">
        <v>7820686399.1629457</v>
      </c>
      <c r="J2991" s="11">
        <v>78794</v>
      </c>
      <c r="K2991" s="11">
        <v>99254.846805124078</v>
      </c>
      <c r="L2991" s="12">
        <v>7501220.2710754424</v>
      </c>
      <c r="M2991" s="11">
        <v>2545</v>
      </c>
      <c r="N2991" s="13"/>
      <c r="O2991" t="str">
        <f t="shared" si="101"/>
        <v/>
      </c>
    </row>
    <row r="2992" spans="1:15" hidden="1">
      <c r="A2992" s="41">
        <v>2.2025000000000001</v>
      </c>
      <c r="B2992" s="14">
        <v>45714</v>
      </c>
      <c r="C2992" s="8" t="s">
        <v>13</v>
      </c>
      <c r="D2992" s="8" t="s">
        <v>15</v>
      </c>
      <c r="E2992" s="8" t="s">
        <v>15</v>
      </c>
      <c r="F2992" s="9">
        <f t="shared" si="100"/>
        <v>-132300000</v>
      </c>
      <c r="G2992" s="9">
        <v>-1323</v>
      </c>
      <c r="H2992" s="10">
        <v>-142553250</v>
      </c>
      <c r="I2992" s="11">
        <v>7689372236.8397665</v>
      </c>
      <c r="J2992" s="11">
        <v>77471</v>
      </c>
      <c r="K2992" s="11">
        <v>99254.846805124078</v>
      </c>
      <c r="L2992" s="12">
        <v>11239087.676820844</v>
      </c>
      <c r="M2992" s="11">
        <v>2546</v>
      </c>
      <c r="N2992" s="13"/>
      <c r="O2992" t="str">
        <f t="shared" si="101"/>
        <v/>
      </c>
    </row>
    <row r="2993" spans="1:15" hidden="1">
      <c r="A2993" s="41">
        <v>2.2025000000000001</v>
      </c>
      <c r="B2993" s="14">
        <v>45714</v>
      </c>
      <c r="C2993" s="8" t="s">
        <v>13</v>
      </c>
      <c r="D2993" s="8" t="s">
        <v>15</v>
      </c>
      <c r="E2993" s="8" t="s">
        <v>15</v>
      </c>
      <c r="F2993" s="9">
        <f t="shared" si="100"/>
        <v>-9200000</v>
      </c>
      <c r="G2993" s="9">
        <v>-92</v>
      </c>
      <c r="H2993" s="10">
        <v>-9913000</v>
      </c>
      <c r="I2993" s="11">
        <v>7680240790.9336948</v>
      </c>
      <c r="J2993" s="11">
        <v>77379</v>
      </c>
      <c r="K2993" s="11">
        <v>99254.846805124078</v>
      </c>
      <c r="L2993" s="12">
        <v>781554.09392858483</v>
      </c>
      <c r="M2993" s="11">
        <v>2547</v>
      </c>
      <c r="N2993" s="13"/>
      <c r="O2993" t="str">
        <f t="shared" si="101"/>
        <v/>
      </c>
    </row>
    <row r="2994" spans="1:15" hidden="1">
      <c r="A2994" s="41">
        <v>2.2025000000000001</v>
      </c>
      <c r="B2994" s="14">
        <v>45714</v>
      </c>
      <c r="C2994" s="8" t="s">
        <v>13</v>
      </c>
      <c r="D2994" s="8" t="s">
        <v>15</v>
      </c>
      <c r="E2994" s="8" t="s">
        <v>15</v>
      </c>
      <c r="F2994" s="9">
        <f t="shared" si="100"/>
        <v>-2900000</v>
      </c>
      <c r="G2994" s="9">
        <v>-29</v>
      </c>
      <c r="H2994" s="10">
        <v>-3124750</v>
      </c>
      <c r="I2994" s="11">
        <v>7677362400.3763466</v>
      </c>
      <c r="J2994" s="11">
        <v>77350</v>
      </c>
      <c r="K2994" s="11">
        <v>99254.846805124078</v>
      </c>
      <c r="L2994" s="12">
        <v>246359.44265140174</v>
      </c>
      <c r="M2994" s="11">
        <v>2548</v>
      </c>
      <c r="N2994" s="13"/>
      <c r="O2994" t="str">
        <f t="shared" si="101"/>
        <v/>
      </c>
    </row>
    <row r="2995" spans="1:15" hidden="1">
      <c r="A2995" s="41">
        <v>2.2025000000000001</v>
      </c>
      <c r="B2995" s="14">
        <v>45714</v>
      </c>
      <c r="C2995" s="8" t="s">
        <v>13</v>
      </c>
      <c r="D2995" s="8" t="s">
        <v>15</v>
      </c>
      <c r="E2995" s="8" t="s">
        <v>15</v>
      </c>
      <c r="F2995" s="9">
        <f t="shared" si="100"/>
        <v>-9300000</v>
      </c>
      <c r="G2995" s="9">
        <v>-93</v>
      </c>
      <c r="H2995" s="10">
        <v>-10020750</v>
      </c>
      <c r="I2995" s="11">
        <v>7668131699.6234703</v>
      </c>
      <c r="J2995" s="11">
        <v>77257</v>
      </c>
      <c r="K2995" s="11">
        <v>99254.846805124078</v>
      </c>
      <c r="L2995" s="12">
        <v>790049.24712346122</v>
      </c>
      <c r="M2995" s="11">
        <v>2549</v>
      </c>
      <c r="N2995" s="13"/>
      <c r="O2995" t="str">
        <f t="shared" si="101"/>
        <v/>
      </c>
    </row>
    <row r="2996" spans="1:15" hidden="1">
      <c r="A2996" s="41">
        <v>2.2025000000000001</v>
      </c>
      <c r="B2996" s="14">
        <v>45714</v>
      </c>
      <c r="C2996" s="8" t="s">
        <v>13</v>
      </c>
      <c r="D2996" s="8" t="s">
        <v>14</v>
      </c>
      <c r="E2996" s="8" t="s">
        <v>14</v>
      </c>
      <c r="F2996" s="9">
        <f t="shared" si="100"/>
        <v>-9400000</v>
      </c>
      <c r="G2996" s="9">
        <v>-94</v>
      </c>
      <c r="H2996" s="10">
        <v>-9926306</v>
      </c>
      <c r="I2996" s="11">
        <v>17377706247.524612</v>
      </c>
      <c r="J2996" s="11">
        <v>173750</v>
      </c>
      <c r="K2996" s="11">
        <v>100015.57552532152</v>
      </c>
      <c r="L2996" s="12">
        <v>524841.90061977692</v>
      </c>
      <c r="M2996" s="11">
        <v>430</v>
      </c>
      <c r="N2996" s="13"/>
      <c r="O2996" t="str">
        <f t="shared" si="101"/>
        <v/>
      </c>
    </row>
    <row r="2997" spans="1:15" hidden="1">
      <c r="A2997" s="41">
        <v>2.2025000000000001</v>
      </c>
      <c r="B2997" s="14">
        <v>45714</v>
      </c>
      <c r="C2997" s="8" t="s">
        <v>13</v>
      </c>
      <c r="D2997" s="8" t="s">
        <v>15</v>
      </c>
      <c r="E2997" s="8" t="s">
        <v>15</v>
      </c>
      <c r="F2997" s="9">
        <f t="shared" si="100"/>
        <v>-1200000</v>
      </c>
      <c r="G2997" s="9">
        <v>-12</v>
      </c>
      <c r="H2997" s="10">
        <v>-1293000</v>
      </c>
      <c r="I2997" s="11">
        <v>7666940641.4618092</v>
      </c>
      <c r="J2997" s="11">
        <v>77245</v>
      </c>
      <c r="K2997" s="11">
        <v>99254.846805124078</v>
      </c>
      <c r="L2997" s="12">
        <v>101941.83833851106</v>
      </c>
      <c r="M2997" s="11">
        <v>2550</v>
      </c>
      <c r="N2997" s="13"/>
      <c r="O2997" t="str">
        <f t="shared" si="101"/>
        <v/>
      </c>
    </row>
    <row r="2998" spans="1:15" hidden="1">
      <c r="A2998" s="41">
        <v>2.2025000000000001</v>
      </c>
      <c r="B2998" s="14">
        <v>45714</v>
      </c>
      <c r="C2998" s="8" t="s">
        <v>13</v>
      </c>
      <c r="D2998" s="8" t="s">
        <v>15</v>
      </c>
      <c r="E2998" s="8" t="s">
        <v>15</v>
      </c>
      <c r="F2998" s="9">
        <f t="shared" si="100"/>
        <v>-4600000</v>
      </c>
      <c r="G2998" s="9">
        <v>-46</v>
      </c>
      <c r="H2998" s="10">
        <v>-4956500</v>
      </c>
      <c r="I2998" s="11">
        <v>7662374918.5087738</v>
      </c>
      <c r="J2998" s="11">
        <v>77199</v>
      </c>
      <c r="K2998" s="11">
        <v>99254.846805124078</v>
      </c>
      <c r="L2998" s="12">
        <v>390777.04696429241</v>
      </c>
      <c r="M2998" s="11">
        <v>2551</v>
      </c>
      <c r="N2998" s="13"/>
      <c r="O2998" t="str">
        <f t="shared" si="101"/>
        <v/>
      </c>
    </row>
    <row r="2999" spans="1:15" hidden="1">
      <c r="A2999" s="41">
        <v>2.2025000000000001</v>
      </c>
      <c r="B2999" s="14">
        <v>45714</v>
      </c>
      <c r="C2999" s="8" t="s">
        <v>13</v>
      </c>
      <c r="D2999" s="8" t="s">
        <v>15</v>
      </c>
      <c r="E2999" s="8" t="s">
        <v>15</v>
      </c>
      <c r="F2999" s="9">
        <f t="shared" si="100"/>
        <v>-8300000</v>
      </c>
      <c r="G2999" s="9">
        <v>-83</v>
      </c>
      <c r="H2999" s="10">
        <v>-8943250</v>
      </c>
      <c r="I2999" s="11">
        <v>7654136766.2239485</v>
      </c>
      <c r="J2999" s="11">
        <v>77116</v>
      </c>
      <c r="K2999" s="11">
        <v>99254.846805124078</v>
      </c>
      <c r="L2999" s="12">
        <v>705097.71517470106</v>
      </c>
      <c r="M2999" s="11">
        <v>2552</v>
      </c>
      <c r="N2999" s="13"/>
      <c r="O2999" t="str">
        <f t="shared" si="101"/>
        <v/>
      </c>
    </row>
    <row r="3000" spans="1:15" hidden="1">
      <c r="A3000" s="41">
        <v>2.2025000000000001</v>
      </c>
      <c r="B3000" s="14">
        <v>45714</v>
      </c>
      <c r="C3000" s="8" t="s">
        <v>13</v>
      </c>
      <c r="D3000" s="8" t="s">
        <v>15</v>
      </c>
      <c r="E3000" s="8" t="s">
        <v>15</v>
      </c>
      <c r="F3000" s="9">
        <f t="shared" si="100"/>
        <v>-900000</v>
      </c>
      <c r="G3000" s="9">
        <v>-9</v>
      </c>
      <c r="H3000" s="10">
        <v>-969750</v>
      </c>
      <c r="I3000" s="11">
        <v>7653243472.6027021</v>
      </c>
      <c r="J3000" s="11">
        <v>77107</v>
      </c>
      <c r="K3000" s="11">
        <v>99254.846805124078</v>
      </c>
      <c r="L3000" s="12">
        <v>76456.378753883298</v>
      </c>
      <c r="M3000" s="11">
        <v>2553</v>
      </c>
      <c r="N3000" s="13"/>
      <c r="O3000" t="str">
        <f t="shared" si="101"/>
        <v/>
      </c>
    </row>
    <row r="3001" spans="1:15" hidden="1">
      <c r="A3001" s="41">
        <v>2.2025000000000001</v>
      </c>
      <c r="B3001" s="14">
        <v>45714</v>
      </c>
      <c r="C3001" s="8" t="s">
        <v>13</v>
      </c>
      <c r="D3001" s="8" t="s">
        <v>15</v>
      </c>
      <c r="E3001" s="8" t="s">
        <v>15</v>
      </c>
      <c r="F3001" s="9">
        <f t="shared" si="100"/>
        <v>-13900000</v>
      </c>
      <c r="G3001" s="9">
        <v>-139</v>
      </c>
      <c r="H3001" s="10">
        <v>-14977250</v>
      </c>
      <c r="I3001" s="11">
        <v>7639447048.8967896</v>
      </c>
      <c r="J3001" s="11">
        <v>76968</v>
      </c>
      <c r="K3001" s="11">
        <v>99254.846805124078</v>
      </c>
      <c r="L3001" s="12">
        <v>1180826.2940877527</v>
      </c>
      <c r="M3001" s="11">
        <v>2554</v>
      </c>
      <c r="N3001" s="13"/>
      <c r="O3001" t="str">
        <f t="shared" si="101"/>
        <v/>
      </c>
    </row>
    <row r="3002" spans="1:15" hidden="1">
      <c r="A3002" s="41">
        <v>2.2025000000000001</v>
      </c>
      <c r="B3002" s="14">
        <v>45714</v>
      </c>
      <c r="C3002" s="8" t="s">
        <v>13</v>
      </c>
      <c r="D3002" s="8" t="s">
        <v>15</v>
      </c>
      <c r="E3002" s="8" t="s">
        <v>15</v>
      </c>
      <c r="F3002" s="9">
        <f t="shared" si="100"/>
        <v>-13900000</v>
      </c>
      <c r="G3002" s="9">
        <v>-139</v>
      </c>
      <c r="H3002" s="10">
        <v>-14977250</v>
      </c>
      <c r="I3002" s="11">
        <v>7625650625.190877</v>
      </c>
      <c r="J3002" s="11">
        <v>76829</v>
      </c>
      <c r="K3002" s="11">
        <v>99254.846805124078</v>
      </c>
      <c r="L3002" s="12">
        <v>1180826.2940877527</v>
      </c>
      <c r="M3002" s="11">
        <v>2555</v>
      </c>
      <c r="N3002" s="13"/>
      <c r="O3002" t="str">
        <f t="shared" si="101"/>
        <v/>
      </c>
    </row>
    <row r="3003" spans="1:15" hidden="1">
      <c r="A3003" s="41">
        <v>2.2025000000000001</v>
      </c>
      <c r="B3003" s="14">
        <v>45714</v>
      </c>
      <c r="C3003" s="8" t="s">
        <v>13</v>
      </c>
      <c r="D3003" s="8" t="s">
        <v>14</v>
      </c>
      <c r="E3003" s="8" t="s">
        <v>14</v>
      </c>
      <c r="F3003" s="9">
        <f t="shared" si="100"/>
        <v>-2800000</v>
      </c>
      <c r="G3003" s="9">
        <v>-28</v>
      </c>
      <c r="H3003" s="10">
        <v>-2956772</v>
      </c>
      <c r="I3003" s="11">
        <v>17374905811.409904</v>
      </c>
      <c r="J3003" s="11">
        <v>173722</v>
      </c>
      <c r="K3003" s="11">
        <v>100015.57552532152</v>
      </c>
      <c r="L3003" s="12">
        <v>156335.88529099757</v>
      </c>
      <c r="M3003" s="11">
        <v>431</v>
      </c>
      <c r="N3003" s="13"/>
      <c r="O3003" t="str">
        <f t="shared" si="101"/>
        <v/>
      </c>
    </row>
    <row r="3004" spans="1:15" hidden="1">
      <c r="A3004" s="41">
        <v>2.2025000000000001</v>
      </c>
      <c r="B3004" s="14">
        <v>45714</v>
      </c>
      <c r="C3004" s="8" t="s">
        <v>13</v>
      </c>
      <c r="D3004" s="8" t="s">
        <v>15</v>
      </c>
      <c r="E3004" s="8" t="s">
        <v>15</v>
      </c>
      <c r="F3004" s="9">
        <f t="shared" si="100"/>
        <v>-1500000</v>
      </c>
      <c r="G3004" s="9">
        <v>-15</v>
      </c>
      <c r="H3004" s="10">
        <v>-1616250</v>
      </c>
      <c r="I3004" s="11">
        <v>7624161802.4888</v>
      </c>
      <c r="J3004" s="11">
        <v>76814</v>
      </c>
      <c r="K3004" s="11">
        <v>99254.846805124078</v>
      </c>
      <c r="L3004" s="12">
        <v>127427.29792313883</v>
      </c>
      <c r="M3004" s="11">
        <v>2556</v>
      </c>
      <c r="N3004" s="13"/>
      <c r="O3004" t="str">
        <f t="shared" si="101"/>
        <v/>
      </c>
    </row>
    <row r="3005" spans="1:15" hidden="1">
      <c r="A3005" s="41">
        <v>2.2025000000000001</v>
      </c>
      <c r="B3005" s="14">
        <v>45714</v>
      </c>
      <c r="C3005" s="8" t="s">
        <v>13</v>
      </c>
      <c r="D3005" s="8" t="s">
        <v>15</v>
      </c>
      <c r="E3005" s="8" t="s">
        <v>15</v>
      </c>
      <c r="F3005" s="9">
        <f t="shared" si="100"/>
        <v>-4600000</v>
      </c>
      <c r="G3005" s="9">
        <v>-46</v>
      </c>
      <c r="H3005" s="10">
        <v>-4956500</v>
      </c>
      <c r="I3005" s="11">
        <v>7619596079.5357647</v>
      </c>
      <c r="J3005" s="11">
        <v>76768</v>
      </c>
      <c r="K3005" s="11">
        <v>99254.846805124078</v>
      </c>
      <c r="L3005" s="12">
        <v>390777.04696429241</v>
      </c>
      <c r="M3005" s="11">
        <v>2557</v>
      </c>
      <c r="N3005" s="13"/>
      <c r="O3005" t="str">
        <f t="shared" si="101"/>
        <v/>
      </c>
    </row>
    <row r="3006" spans="1:15" hidden="1">
      <c r="A3006" s="41">
        <v>2.2025000000000001</v>
      </c>
      <c r="B3006" s="14">
        <v>45714</v>
      </c>
      <c r="C3006" s="8" t="s">
        <v>13</v>
      </c>
      <c r="D3006" s="8" t="s">
        <v>14</v>
      </c>
      <c r="E3006" s="8" t="s">
        <v>14</v>
      </c>
      <c r="F3006" s="9">
        <f t="shared" si="100"/>
        <v>900000</v>
      </c>
      <c r="G3006" s="9">
        <v>9</v>
      </c>
      <c r="H3006" s="10">
        <v>948726</v>
      </c>
      <c r="I3006" s="11">
        <v>17375854537.409904</v>
      </c>
      <c r="J3006" s="11">
        <v>173731</v>
      </c>
      <c r="K3006" s="11">
        <v>100015.85518652345</v>
      </c>
      <c r="L3006" s="12">
        <v>0</v>
      </c>
      <c r="M3006" s="11">
        <v>432</v>
      </c>
      <c r="N3006" s="13"/>
      <c r="O3006" t="str">
        <f t="shared" si="101"/>
        <v/>
      </c>
    </row>
    <row r="3007" spans="1:15" hidden="1">
      <c r="A3007" s="41">
        <v>2.2025000000000001</v>
      </c>
      <c r="B3007" s="14">
        <v>45714</v>
      </c>
      <c r="C3007" s="8" t="s">
        <v>13</v>
      </c>
      <c r="D3007" s="8" t="s">
        <v>15</v>
      </c>
      <c r="E3007" s="8" t="s">
        <v>15</v>
      </c>
      <c r="F3007" s="9">
        <f t="shared" si="100"/>
        <v>-41700000</v>
      </c>
      <c r="G3007" s="9">
        <v>-417</v>
      </c>
      <c r="H3007" s="10">
        <v>-44931750</v>
      </c>
      <c r="I3007" s="11">
        <v>7578206808.4180279</v>
      </c>
      <c r="J3007" s="11">
        <v>76351</v>
      </c>
      <c r="K3007" s="11">
        <v>99254.846805124078</v>
      </c>
      <c r="L3007" s="12">
        <v>3542478.8822632581</v>
      </c>
      <c r="M3007" s="11">
        <v>2558</v>
      </c>
      <c r="N3007" s="13"/>
      <c r="O3007" t="str">
        <f t="shared" si="101"/>
        <v/>
      </c>
    </row>
    <row r="3008" spans="1:15" hidden="1">
      <c r="A3008" s="41">
        <v>2.2025000000000001</v>
      </c>
      <c r="B3008" s="14">
        <v>45714</v>
      </c>
      <c r="C3008" s="8" t="s">
        <v>13</v>
      </c>
      <c r="D3008" s="8" t="s">
        <v>15</v>
      </c>
      <c r="E3008" s="8" t="s">
        <v>15</v>
      </c>
      <c r="F3008" s="9">
        <f t="shared" si="100"/>
        <v>-16500000</v>
      </c>
      <c r="G3008" s="9">
        <v>-165</v>
      </c>
      <c r="H3008" s="10">
        <v>-17778750</v>
      </c>
      <c r="I3008" s="11">
        <v>7561829758.6951828</v>
      </c>
      <c r="J3008" s="11">
        <v>76186</v>
      </c>
      <c r="K3008" s="11">
        <v>99254.846805124078</v>
      </c>
      <c r="L3008" s="12">
        <v>1401700.2771545276</v>
      </c>
      <c r="M3008" s="11">
        <v>2559</v>
      </c>
      <c r="N3008" s="13"/>
      <c r="O3008" t="str">
        <f t="shared" si="101"/>
        <v/>
      </c>
    </row>
    <row r="3009" spans="1:15" hidden="1">
      <c r="A3009" s="41">
        <v>2.2025000000000001</v>
      </c>
      <c r="B3009" s="14">
        <v>45714</v>
      </c>
      <c r="C3009" s="8" t="s">
        <v>13</v>
      </c>
      <c r="D3009" s="8" t="s">
        <v>15</v>
      </c>
      <c r="E3009" s="8" t="s">
        <v>15</v>
      </c>
      <c r="F3009" s="9">
        <f t="shared" si="100"/>
        <v>-2500000</v>
      </c>
      <c r="G3009" s="9">
        <v>-25</v>
      </c>
      <c r="H3009" s="10">
        <v>-2693750</v>
      </c>
      <c r="I3009" s="11">
        <v>7559348387.5250549</v>
      </c>
      <c r="J3009" s="11">
        <v>76161</v>
      </c>
      <c r="K3009" s="11">
        <v>99254.846805124078</v>
      </c>
      <c r="L3009" s="12">
        <v>212378.82987189805</v>
      </c>
      <c r="M3009" s="11">
        <v>2560</v>
      </c>
      <c r="N3009" s="13"/>
      <c r="O3009" t="str">
        <f t="shared" si="101"/>
        <v/>
      </c>
    </row>
    <row r="3010" spans="1:15" hidden="1">
      <c r="A3010" s="41">
        <v>2.2025000000000001</v>
      </c>
      <c r="B3010" s="14">
        <v>45714</v>
      </c>
      <c r="C3010" s="8" t="s">
        <v>13</v>
      </c>
      <c r="D3010" s="8" t="s">
        <v>14</v>
      </c>
      <c r="E3010" s="8" t="s">
        <v>14</v>
      </c>
      <c r="F3010" s="9">
        <f t="shared" si="100"/>
        <v>900000</v>
      </c>
      <c r="G3010" s="9">
        <v>9</v>
      </c>
      <c r="H3010" s="10">
        <v>949437</v>
      </c>
      <c r="I3010" s="11">
        <v>17376803974.409904</v>
      </c>
      <c r="J3010" s="11">
        <v>173740</v>
      </c>
      <c r="K3010" s="11">
        <v>100016.13891107347</v>
      </c>
      <c r="L3010" s="12">
        <v>0</v>
      </c>
      <c r="M3010" s="11">
        <v>433</v>
      </c>
      <c r="N3010" s="13"/>
      <c r="O3010" t="str">
        <f t="shared" si="101"/>
        <v/>
      </c>
    </row>
    <row r="3011" spans="1:15" hidden="1">
      <c r="A3011" s="41">
        <v>2.2025000000000001</v>
      </c>
      <c r="B3011" s="14">
        <v>45714</v>
      </c>
      <c r="C3011" s="8" t="s">
        <v>13</v>
      </c>
      <c r="D3011" s="8" t="s">
        <v>15</v>
      </c>
      <c r="E3011" s="8" t="s">
        <v>15</v>
      </c>
      <c r="F3011" s="9">
        <f t="shared" si="100"/>
        <v>-22800000</v>
      </c>
      <c r="G3011" s="9">
        <v>-228</v>
      </c>
      <c r="H3011" s="10">
        <v>-24567000</v>
      </c>
      <c r="I3011" s="11">
        <v>7536718282.4534864</v>
      </c>
      <c r="J3011" s="11">
        <v>75933</v>
      </c>
      <c r="K3011" s="11">
        <v>99254.846805124078</v>
      </c>
      <c r="L3011" s="12">
        <v>1936894.9284317121</v>
      </c>
      <c r="M3011" s="11">
        <v>2561</v>
      </c>
      <c r="N3011" s="13"/>
      <c r="O3011" t="str">
        <f t="shared" si="101"/>
        <v/>
      </c>
    </row>
    <row r="3012" spans="1:15" hidden="1">
      <c r="A3012" s="41">
        <v>2.2025000000000001</v>
      </c>
      <c r="B3012" s="14">
        <v>45714</v>
      </c>
      <c r="C3012" s="8" t="s">
        <v>13</v>
      </c>
      <c r="D3012" s="8" t="s">
        <v>15</v>
      </c>
      <c r="E3012" s="8" t="s">
        <v>15</v>
      </c>
      <c r="F3012" s="9">
        <f t="shared" si="100"/>
        <v>-46300000</v>
      </c>
      <c r="G3012" s="9">
        <v>-463</v>
      </c>
      <c r="H3012" s="10">
        <v>-49888250</v>
      </c>
      <c r="I3012" s="11">
        <v>7490763288.3827143</v>
      </c>
      <c r="J3012" s="11">
        <v>75470</v>
      </c>
      <c r="K3012" s="11">
        <v>99254.846805124078</v>
      </c>
      <c r="L3012" s="12">
        <v>3933255.9292275533</v>
      </c>
      <c r="M3012" s="11">
        <v>2562</v>
      </c>
      <c r="N3012" s="13"/>
      <c r="O3012" t="str">
        <f t="shared" si="101"/>
        <v/>
      </c>
    </row>
    <row r="3013" spans="1:15" hidden="1">
      <c r="A3013" s="41">
        <v>2.2025000000000001</v>
      </c>
      <c r="B3013" s="14">
        <v>45714</v>
      </c>
      <c r="C3013" s="8" t="s">
        <v>13</v>
      </c>
      <c r="D3013" s="8" t="s">
        <v>14</v>
      </c>
      <c r="E3013" s="8" t="s">
        <v>14</v>
      </c>
      <c r="F3013" s="9">
        <f t="shared" si="100"/>
        <v>-2800000</v>
      </c>
      <c r="G3013" s="9">
        <v>-28</v>
      </c>
      <c r="H3013" s="10">
        <v>-2956772</v>
      </c>
      <c r="I3013" s="11">
        <v>17374003522.520393</v>
      </c>
      <c r="J3013" s="11">
        <v>173712</v>
      </c>
      <c r="K3013" s="11">
        <v>100016.13891107347</v>
      </c>
      <c r="L3013" s="12">
        <v>156320.1104899426</v>
      </c>
      <c r="M3013" s="11">
        <v>434</v>
      </c>
      <c r="N3013" s="13"/>
      <c r="O3013" t="str">
        <f t="shared" si="101"/>
        <v/>
      </c>
    </row>
    <row r="3014" spans="1:15" hidden="1">
      <c r="A3014" s="41">
        <v>2.2025000000000001</v>
      </c>
      <c r="B3014" s="14">
        <v>45714</v>
      </c>
      <c r="C3014" s="8" t="s">
        <v>13</v>
      </c>
      <c r="D3014" s="8" t="s">
        <v>14</v>
      </c>
      <c r="E3014" s="8" t="s">
        <v>14</v>
      </c>
      <c r="F3014" s="9">
        <f t="shared" si="100"/>
        <v>-900000</v>
      </c>
      <c r="G3014" s="9">
        <v>-9</v>
      </c>
      <c r="H3014" s="10">
        <v>-950391</v>
      </c>
      <c r="I3014" s="11">
        <v>17373103377.270195</v>
      </c>
      <c r="J3014" s="11">
        <v>173703</v>
      </c>
      <c r="K3014" s="11">
        <v>100016.13891107347</v>
      </c>
      <c r="L3014" s="12">
        <v>50245.749800338759</v>
      </c>
      <c r="M3014" s="11">
        <v>435</v>
      </c>
      <c r="N3014" s="13"/>
      <c r="O3014" t="str">
        <f t="shared" si="101"/>
        <v/>
      </c>
    </row>
    <row r="3015" spans="1:15" hidden="1">
      <c r="A3015" s="41">
        <v>2.2025000000000001</v>
      </c>
      <c r="B3015" s="14">
        <v>45714</v>
      </c>
      <c r="C3015" s="8" t="s">
        <v>13</v>
      </c>
      <c r="D3015" s="8" t="s">
        <v>15</v>
      </c>
      <c r="E3015" s="8" t="s">
        <v>15</v>
      </c>
      <c r="F3015" s="9">
        <f t="shared" si="100"/>
        <v>-463800000</v>
      </c>
      <c r="G3015" s="9">
        <v>-4638</v>
      </c>
      <c r="H3015" s="10">
        <v>-499744500</v>
      </c>
      <c r="I3015" s="11">
        <v>7030419308.9005489</v>
      </c>
      <c r="J3015" s="11">
        <v>70832</v>
      </c>
      <c r="K3015" s="11">
        <v>99254.846805124078</v>
      </c>
      <c r="L3015" s="12">
        <v>39400520.517834544</v>
      </c>
      <c r="M3015" s="11">
        <v>2563</v>
      </c>
      <c r="N3015" s="13"/>
      <c r="O3015" t="str">
        <f t="shared" si="101"/>
        <v/>
      </c>
    </row>
    <row r="3016" spans="1:15" hidden="1">
      <c r="A3016" s="41">
        <v>2.2025000000000001</v>
      </c>
      <c r="B3016" s="14">
        <v>45714</v>
      </c>
      <c r="C3016" s="8" t="s">
        <v>13</v>
      </c>
      <c r="D3016" s="8" t="s">
        <v>15</v>
      </c>
      <c r="E3016" s="8" t="s">
        <v>15</v>
      </c>
      <c r="F3016" s="9">
        <f t="shared" si="100"/>
        <v>-927600000</v>
      </c>
      <c r="G3016" s="9">
        <v>-9276</v>
      </c>
      <c r="H3016" s="10">
        <v>-999489000</v>
      </c>
      <c r="I3016" s="11">
        <v>6109731349.9362183</v>
      </c>
      <c r="J3016" s="11">
        <v>61556</v>
      </c>
      <c r="K3016" s="11">
        <v>99254.846805124078</v>
      </c>
      <c r="L3016" s="12">
        <v>78801041.035669088</v>
      </c>
      <c r="M3016" s="11">
        <v>2564</v>
      </c>
      <c r="N3016" s="13"/>
      <c r="O3016" t="str">
        <f t="shared" si="101"/>
        <v/>
      </c>
    </row>
    <row r="3017" spans="1:15" hidden="1">
      <c r="A3017" s="41">
        <v>2.2025000000000001</v>
      </c>
      <c r="B3017" s="14">
        <v>45714</v>
      </c>
      <c r="C3017" s="8" t="s">
        <v>13</v>
      </c>
      <c r="D3017" s="8" t="s">
        <v>15</v>
      </c>
      <c r="E3017" s="8" t="s">
        <v>15</v>
      </c>
      <c r="F3017" s="9">
        <f t="shared" si="100"/>
        <v>-927600000</v>
      </c>
      <c r="G3017" s="9">
        <v>-9276</v>
      </c>
      <c r="H3017" s="10">
        <v>-999489000</v>
      </c>
      <c r="I3017" s="11">
        <v>5189043390.9718876</v>
      </c>
      <c r="J3017" s="11">
        <v>52280</v>
      </c>
      <c r="K3017" s="11">
        <v>99254.846805124078</v>
      </c>
      <c r="L3017" s="12">
        <v>78801041.035669088</v>
      </c>
      <c r="M3017" s="11">
        <v>2565</v>
      </c>
      <c r="N3017" s="13"/>
      <c r="O3017" t="str">
        <f t="shared" si="101"/>
        <v/>
      </c>
    </row>
    <row r="3018" spans="1:15" hidden="1">
      <c r="A3018" s="41">
        <v>2.2025000000000001</v>
      </c>
      <c r="B3018" s="14">
        <v>45714</v>
      </c>
      <c r="C3018" s="8" t="s">
        <v>13</v>
      </c>
      <c r="D3018" s="8" t="s">
        <v>14</v>
      </c>
      <c r="E3018" s="8" t="s">
        <v>14</v>
      </c>
      <c r="F3018" s="9">
        <f t="shared" ref="F3018:F3081" si="102">100000*G3018</f>
        <v>-9400000</v>
      </c>
      <c r="G3018" s="9">
        <v>-94</v>
      </c>
      <c r="H3018" s="10">
        <v>-9926306</v>
      </c>
      <c r="I3018" s="11">
        <v>17363701860.212555</v>
      </c>
      <c r="J3018" s="11">
        <v>173609</v>
      </c>
      <c r="K3018" s="11">
        <v>100016.13891107347</v>
      </c>
      <c r="L3018" s="12">
        <v>524788.94235909358</v>
      </c>
      <c r="M3018" s="11">
        <v>436</v>
      </c>
      <c r="N3018" s="13"/>
      <c r="O3018" t="str">
        <f t="shared" si="101"/>
        <v/>
      </c>
    </row>
    <row r="3019" spans="1:15" hidden="1">
      <c r="A3019" s="41">
        <v>2.2025000000000001</v>
      </c>
      <c r="B3019" s="14">
        <v>45714</v>
      </c>
      <c r="C3019" s="8" t="s">
        <v>13</v>
      </c>
      <c r="D3019" s="8" t="s">
        <v>14</v>
      </c>
      <c r="E3019" s="8" t="s">
        <v>14</v>
      </c>
      <c r="F3019" s="9">
        <f t="shared" si="102"/>
        <v>19800000</v>
      </c>
      <c r="G3019" s="9">
        <v>198</v>
      </c>
      <c r="H3019" s="10">
        <v>20903454</v>
      </c>
      <c r="I3019" s="11">
        <v>17384605314.212555</v>
      </c>
      <c r="J3019" s="11">
        <v>173807</v>
      </c>
      <c r="K3019" s="11">
        <v>100022.46925735186</v>
      </c>
      <c r="L3019" s="12">
        <v>0</v>
      </c>
      <c r="M3019" s="11">
        <v>437</v>
      </c>
      <c r="N3019" s="13"/>
      <c r="O3019" t="str">
        <f t="shared" si="101"/>
        <v/>
      </c>
    </row>
    <row r="3020" spans="1:15" hidden="1">
      <c r="A3020" s="41">
        <v>2.2025000000000001</v>
      </c>
      <c r="B3020" s="14">
        <v>45714</v>
      </c>
      <c r="C3020" s="8" t="s">
        <v>13</v>
      </c>
      <c r="D3020" s="8" t="s">
        <v>15</v>
      </c>
      <c r="E3020" s="8" t="s">
        <v>15</v>
      </c>
      <c r="F3020" s="9">
        <f t="shared" si="102"/>
        <v>-14200000</v>
      </c>
      <c r="G3020" s="9">
        <v>-142</v>
      </c>
      <c r="H3020" s="10">
        <v>-15300500</v>
      </c>
      <c r="I3020" s="11">
        <v>5174949202.7255602</v>
      </c>
      <c r="J3020" s="11">
        <v>52138</v>
      </c>
      <c r="K3020" s="11">
        <v>99254.846805124078</v>
      </c>
      <c r="L3020" s="12">
        <v>1206311.75367238</v>
      </c>
      <c r="M3020" s="11">
        <v>2566</v>
      </c>
      <c r="N3020" s="13"/>
      <c r="O3020" t="str">
        <f t="shared" si="101"/>
        <v/>
      </c>
    </row>
    <row r="3021" spans="1:15" hidden="1">
      <c r="A3021" s="41">
        <v>2.2025000000000001</v>
      </c>
      <c r="B3021" s="14">
        <v>45714</v>
      </c>
      <c r="C3021" s="8" t="s">
        <v>13</v>
      </c>
      <c r="D3021" s="8" t="s">
        <v>15</v>
      </c>
      <c r="E3021" s="8" t="s">
        <v>15</v>
      </c>
      <c r="F3021" s="9">
        <f t="shared" si="102"/>
        <v>-9900000</v>
      </c>
      <c r="G3021" s="9">
        <v>-99</v>
      </c>
      <c r="H3021" s="10">
        <v>-10667250</v>
      </c>
      <c r="I3021" s="11">
        <v>5165122972.8918533</v>
      </c>
      <c r="J3021" s="11">
        <v>52039</v>
      </c>
      <c r="K3021" s="11">
        <v>99254.846805124078</v>
      </c>
      <c r="L3021" s="12">
        <v>841020.16629271582</v>
      </c>
      <c r="M3021" s="11">
        <v>2567</v>
      </c>
      <c r="N3021" s="13"/>
      <c r="O3021" t="str">
        <f t="shared" si="101"/>
        <v/>
      </c>
    </row>
    <row r="3022" spans="1:15" hidden="1">
      <c r="A3022" s="41">
        <v>2.2025000000000001</v>
      </c>
      <c r="B3022" s="14">
        <v>45714</v>
      </c>
      <c r="C3022" s="8" t="s">
        <v>13</v>
      </c>
      <c r="D3022" s="8" t="s">
        <v>15</v>
      </c>
      <c r="E3022" s="8" t="s">
        <v>15</v>
      </c>
      <c r="F3022" s="9">
        <f t="shared" si="102"/>
        <v>-9200000</v>
      </c>
      <c r="G3022" s="9">
        <v>-92</v>
      </c>
      <c r="H3022" s="10">
        <v>-9913000</v>
      </c>
      <c r="I3022" s="11">
        <v>5155991526.9857817</v>
      </c>
      <c r="J3022" s="11">
        <v>51947</v>
      </c>
      <c r="K3022" s="11">
        <v>99254.846805124078</v>
      </c>
      <c r="L3022" s="12">
        <v>781554.09392858483</v>
      </c>
      <c r="M3022" s="11">
        <v>2568</v>
      </c>
      <c r="N3022" s="13"/>
      <c r="O3022" t="str">
        <f t="shared" si="101"/>
        <v/>
      </c>
    </row>
    <row r="3023" spans="1:15" hidden="1">
      <c r="A3023" s="41">
        <v>2.2025000000000001</v>
      </c>
      <c r="B3023" s="14">
        <v>45714</v>
      </c>
      <c r="C3023" s="8" t="s">
        <v>13</v>
      </c>
      <c r="D3023" s="8" t="s">
        <v>15</v>
      </c>
      <c r="E3023" s="8" t="s">
        <v>15</v>
      </c>
      <c r="F3023" s="9">
        <f t="shared" si="102"/>
        <v>-9300000</v>
      </c>
      <c r="G3023" s="9">
        <v>-93</v>
      </c>
      <c r="H3023" s="10">
        <v>-10020750</v>
      </c>
      <c r="I3023" s="11">
        <v>5146760826.2329054</v>
      </c>
      <c r="J3023" s="11">
        <v>51854</v>
      </c>
      <c r="K3023" s="11">
        <v>99254.846805124078</v>
      </c>
      <c r="L3023" s="12">
        <v>790049.24712346122</v>
      </c>
      <c r="M3023" s="11">
        <v>2569</v>
      </c>
      <c r="N3023" s="13"/>
      <c r="O3023" t="str">
        <f t="shared" si="101"/>
        <v/>
      </c>
    </row>
    <row r="3024" spans="1:15" hidden="1">
      <c r="A3024" s="41">
        <v>2.2025000000000001</v>
      </c>
      <c r="B3024" s="14">
        <v>45714</v>
      </c>
      <c r="C3024" s="8" t="s">
        <v>13</v>
      </c>
      <c r="D3024" s="8" t="s">
        <v>14</v>
      </c>
      <c r="E3024" s="8" t="s">
        <v>14</v>
      </c>
      <c r="F3024" s="9">
        <f t="shared" si="102"/>
        <v>-47300000</v>
      </c>
      <c r="G3024" s="9">
        <v>-473</v>
      </c>
      <c r="H3024" s="10">
        <v>-49948327</v>
      </c>
      <c r="I3024" s="11">
        <v>17337294686.253826</v>
      </c>
      <c r="J3024" s="11">
        <v>173334</v>
      </c>
      <c r="K3024" s="11">
        <v>100022.46925735186</v>
      </c>
      <c r="L3024" s="12">
        <v>2637699.0412725732</v>
      </c>
      <c r="M3024" s="11">
        <v>438</v>
      </c>
      <c r="N3024" s="13"/>
      <c r="O3024" t="str">
        <f t="shared" ref="O3024:O3087" si="103">IF(M3024=_xlfn.MAXIFS(M:M,D:D,D3024),"X","")</f>
        <v/>
      </c>
    </row>
    <row r="3025" spans="1:15" hidden="1">
      <c r="A3025" s="41">
        <v>2.2025000000000001</v>
      </c>
      <c r="B3025" s="14">
        <v>45714</v>
      </c>
      <c r="C3025" s="8" t="s">
        <v>13</v>
      </c>
      <c r="D3025" s="8" t="s">
        <v>14</v>
      </c>
      <c r="E3025" s="8" t="s">
        <v>14</v>
      </c>
      <c r="F3025" s="9">
        <f t="shared" si="102"/>
        <v>-189300000</v>
      </c>
      <c r="G3025" s="9">
        <v>-1893</v>
      </c>
      <c r="H3025" s="10">
        <v>-199898907</v>
      </c>
      <c r="I3025" s="11">
        <v>17147952151.949659</v>
      </c>
      <c r="J3025" s="11">
        <v>171441</v>
      </c>
      <c r="K3025" s="11">
        <v>100022.46925735186</v>
      </c>
      <c r="L3025" s="12">
        <v>10556372.695832938</v>
      </c>
      <c r="M3025" s="11">
        <v>439</v>
      </c>
      <c r="N3025" s="13"/>
      <c r="O3025" t="str">
        <f t="shared" si="103"/>
        <v/>
      </c>
    </row>
    <row r="3026" spans="1:15" hidden="1">
      <c r="A3026" s="41">
        <v>2.2025000000000001</v>
      </c>
      <c r="B3026" s="14">
        <v>45714</v>
      </c>
      <c r="C3026" s="8" t="s">
        <v>13</v>
      </c>
      <c r="D3026" s="8" t="s">
        <v>15</v>
      </c>
      <c r="E3026" s="8" t="s">
        <v>15</v>
      </c>
      <c r="F3026" s="9">
        <f t="shared" si="102"/>
        <v>-92800000</v>
      </c>
      <c r="G3026" s="9">
        <v>-928</v>
      </c>
      <c r="H3026" s="10">
        <v>-99992000</v>
      </c>
      <c r="I3026" s="11">
        <v>5054652328.3977499</v>
      </c>
      <c r="J3026" s="11">
        <v>50926</v>
      </c>
      <c r="K3026" s="11">
        <v>99254.846805124078</v>
      </c>
      <c r="L3026" s="12">
        <v>7883502.1648448557</v>
      </c>
      <c r="M3026" s="11">
        <v>2570</v>
      </c>
      <c r="N3026" s="13"/>
      <c r="O3026" t="str">
        <f t="shared" si="103"/>
        <v/>
      </c>
    </row>
    <row r="3027" spans="1:15" hidden="1">
      <c r="A3027" s="41">
        <v>2.2025000000000001</v>
      </c>
      <c r="B3027" s="14">
        <v>45714</v>
      </c>
      <c r="C3027" s="8" t="s">
        <v>13</v>
      </c>
      <c r="D3027" s="8" t="s">
        <v>15</v>
      </c>
      <c r="E3027" s="8" t="s">
        <v>15</v>
      </c>
      <c r="F3027" s="9">
        <f t="shared" si="102"/>
        <v>-4600000</v>
      </c>
      <c r="G3027" s="9">
        <v>-46</v>
      </c>
      <c r="H3027" s="10">
        <v>-4956500</v>
      </c>
      <c r="I3027" s="11">
        <v>5050086605.4447145</v>
      </c>
      <c r="J3027" s="11">
        <v>50880</v>
      </c>
      <c r="K3027" s="11">
        <v>99254.846805124078</v>
      </c>
      <c r="L3027" s="12">
        <v>390777.04696429241</v>
      </c>
      <c r="M3027" s="11">
        <v>2571</v>
      </c>
      <c r="N3027" s="13"/>
      <c r="O3027" t="str">
        <f t="shared" si="103"/>
        <v/>
      </c>
    </row>
    <row r="3028" spans="1:15" hidden="1">
      <c r="A3028" s="41">
        <v>2.2025000000000001</v>
      </c>
      <c r="B3028" s="14">
        <v>45714</v>
      </c>
      <c r="C3028" s="8" t="s">
        <v>13</v>
      </c>
      <c r="D3028" s="8" t="s">
        <v>15</v>
      </c>
      <c r="E3028" s="8" t="s">
        <v>15</v>
      </c>
      <c r="F3028" s="9">
        <f t="shared" si="102"/>
        <v>-4000000</v>
      </c>
      <c r="G3028" s="9">
        <v>-40</v>
      </c>
      <c r="H3028" s="10">
        <v>-4310000</v>
      </c>
      <c r="I3028" s="11">
        <v>5046116411.5725098</v>
      </c>
      <c r="J3028" s="11">
        <v>50840</v>
      </c>
      <c r="K3028" s="11">
        <v>99254.846805124078</v>
      </c>
      <c r="L3028" s="12">
        <v>339806.12779503688</v>
      </c>
      <c r="M3028" s="11">
        <v>2572</v>
      </c>
      <c r="N3028" s="13"/>
      <c r="O3028" t="str">
        <f t="shared" si="103"/>
        <v/>
      </c>
    </row>
    <row r="3029" spans="1:15" hidden="1">
      <c r="A3029" s="41">
        <v>2.2025000000000001</v>
      </c>
      <c r="B3029" s="14">
        <v>45714</v>
      </c>
      <c r="C3029" s="8" t="s">
        <v>13</v>
      </c>
      <c r="D3029" s="8" t="s">
        <v>14</v>
      </c>
      <c r="E3029" s="8" t="s">
        <v>14</v>
      </c>
      <c r="F3029" s="9">
        <f t="shared" si="102"/>
        <v>-2000000</v>
      </c>
      <c r="G3029" s="9">
        <v>-20</v>
      </c>
      <c r="H3029" s="10">
        <v>-2111980</v>
      </c>
      <c r="I3029" s="11">
        <v>17145951702.564512</v>
      </c>
      <c r="J3029" s="11">
        <v>171421</v>
      </c>
      <c r="K3029" s="11">
        <v>100022.46925735186</v>
      </c>
      <c r="L3029" s="12">
        <v>111530.61485296302</v>
      </c>
      <c r="M3029" s="11">
        <v>440</v>
      </c>
      <c r="N3029" s="13"/>
      <c r="O3029" t="str">
        <f t="shared" si="103"/>
        <v/>
      </c>
    </row>
    <row r="3030" spans="1:15" hidden="1">
      <c r="A3030" s="41">
        <v>2.2025000000000001</v>
      </c>
      <c r="B3030" s="14">
        <v>45714</v>
      </c>
      <c r="C3030" s="8" t="s">
        <v>13</v>
      </c>
      <c r="D3030" s="8" t="s">
        <v>15</v>
      </c>
      <c r="E3030" s="8" t="s">
        <v>15</v>
      </c>
      <c r="F3030" s="9">
        <f t="shared" si="102"/>
        <v>-900000</v>
      </c>
      <c r="G3030" s="9">
        <v>-9</v>
      </c>
      <c r="H3030" s="10">
        <v>-969750</v>
      </c>
      <c r="I3030" s="11">
        <v>5045223117.9512634</v>
      </c>
      <c r="J3030" s="11">
        <v>50831</v>
      </c>
      <c r="K3030" s="11">
        <v>99254.846805124078</v>
      </c>
      <c r="L3030" s="12">
        <v>76456.378753883298</v>
      </c>
      <c r="M3030" s="11">
        <v>2573</v>
      </c>
      <c r="N3030" s="13"/>
      <c r="O3030" t="str">
        <f t="shared" si="103"/>
        <v/>
      </c>
    </row>
    <row r="3031" spans="1:15" hidden="1">
      <c r="A3031" s="41">
        <v>2.2025000000000001</v>
      </c>
      <c r="B3031" s="14">
        <v>45714</v>
      </c>
      <c r="C3031" s="8" t="s">
        <v>13</v>
      </c>
      <c r="D3031" s="8" t="s">
        <v>15</v>
      </c>
      <c r="E3031" s="8" t="s">
        <v>15</v>
      </c>
      <c r="F3031" s="9">
        <f t="shared" si="102"/>
        <v>-11100000</v>
      </c>
      <c r="G3031" s="9">
        <v>-111</v>
      </c>
      <c r="H3031" s="10">
        <v>-11960250</v>
      </c>
      <c r="I3031" s="11">
        <v>5034205829.9558945</v>
      </c>
      <c r="J3031" s="11">
        <v>50720</v>
      </c>
      <c r="K3031" s="11">
        <v>99254.846805124078</v>
      </c>
      <c r="L3031" s="12">
        <v>942962.00463122688</v>
      </c>
      <c r="M3031" s="11">
        <v>2574</v>
      </c>
      <c r="N3031" s="13"/>
      <c r="O3031" t="str">
        <f t="shared" si="103"/>
        <v/>
      </c>
    </row>
    <row r="3032" spans="1:15" hidden="1">
      <c r="A3032" s="41">
        <v>2.2025000000000001</v>
      </c>
      <c r="B3032" s="14">
        <v>45714</v>
      </c>
      <c r="C3032" s="8" t="s">
        <v>13</v>
      </c>
      <c r="D3032" s="8" t="s">
        <v>15</v>
      </c>
      <c r="E3032" s="8" t="s">
        <v>15</v>
      </c>
      <c r="F3032" s="9">
        <f t="shared" si="102"/>
        <v>-92700000</v>
      </c>
      <c r="G3032" s="9">
        <v>-927</v>
      </c>
      <c r="H3032" s="10">
        <v>-99884250</v>
      </c>
      <c r="I3032" s="11">
        <v>4942196586.9675446</v>
      </c>
      <c r="J3032" s="11">
        <v>49793</v>
      </c>
      <c r="K3032" s="11">
        <v>99254.846805124078</v>
      </c>
      <c r="L3032" s="12">
        <v>7875007.0116499811</v>
      </c>
      <c r="M3032" s="11">
        <v>2575</v>
      </c>
      <c r="N3032" s="13"/>
      <c r="O3032" t="str">
        <f t="shared" si="103"/>
        <v/>
      </c>
    </row>
    <row r="3033" spans="1:15" hidden="1">
      <c r="A3033" s="41">
        <v>2.2025000000000001</v>
      </c>
      <c r="B3033" s="14">
        <v>45714</v>
      </c>
      <c r="C3033" s="8" t="s">
        <v>13</v>
      </c>
      <c r="D3033" s="8" t="s">
        <v>15</v>
      </c>
      <c r="E3033" s="8" t="s">
        <v>15</v>
      </c>
      <c r="F3033" s="9">
        <f t="shared" si="102"/>
        <v>-7400000</v>
      </c>
      <c r="G3033" s="9">
        <v>-74</v>
      </c>
      <c r="H3033" s="10">
        <v>-7973500</v>
      </c>
      <c r="I3033" s="11">
        <v>4934851728.3039656</v>
      </c>
      <c r="J3033" s="11">
        <v>49719</v>
      </c>
      <c r="K3033" s="11">
        <v>99254.846805124078</v>
      </c>
      <c r="L3033" s="12">
        <v>628641.33642081823</v>
      </c>
      <c r="M3033" s="11">
        <v>2576</v>
      </c>
      <c r="N3033" s="13"/>
      <c r="O3033" t="str">
        <f t="shared" si="103"/>
        <v/>
      </c>
    </row>
    <row r="3034" spans="1:15" hidden="1">
      <c r="A3034" s="41">
        <v>2.2025000000000001</v>
      </c>
      <c r="B3034" s="14">
        <v>45714</v>
      </c>
      <c r="C3034" s="8" t="s">
        <v>13</v>
      </c>
      <c r="D3034" s="8" t="s">
        <v>15</v>
      </c>
      <c r="E3034" s="8" t="s">
        <v>15</v>
      </c>
      <c r="F3034" s="9">
        <f t="shared" si="102"/>
        <v>-927600000</v>
      </c>
      <c r="G3034" s="9">
        <v>-9276</v>
      </c>
      <c r="H3034" s="10">
        <v>-999489000</v>
      </c>
      <c r="I3034" s="11">
        <v>4014163769.3396349</v>
      </c>
      <c r="J3034" s="11">
        <v>40443</v>
      </c>
      <c r="K3034" s="11">
        <v>99254.846805124078</v>
      </c>
      <c r="L3034" s="12">
        <v>78801041.035669088</v>
      </c>
      <c r="M3034" s="11">
        <v>2577</v>
      </c>
      <c r="N3034" s="13"/>
      <c r="O3034" t="str">
        <f t="shared" si="103"/>
        <v/>
      </c>
    </row>
    <row r="3035" spans="1:15" hidden="1">
      <c r="A3035" s="41">
        <v>2.2025000000000001</v>
      </c>
      <c r="B3035" s="14">
        <v>45714</v>
      </c>
      <c r="C3035" s="8" t="s">
        <v>13</v>
      </c>
      <c r="D3035" s="8" t="s">
        <v>15</v>
      </c>
      <c r="E3035" s="8" t="s">
        <v>15</v>
      </c>
      <c r="F3035" s="9">
        <f t="shared" si="102"/>
        <v>-927600000</v>
      </c>
      <c r="G3035" s="9">
        <v>-9276</v>
      </c>
      <c r="H3035" s="10">
        <v>-999489000</v>
      </c>
      <c r="I3035" s="11">
        <v>3093475810.3753042</v>
      </c>
      <c r="J3035" s="11">
        <v>31167</v>
      </c>
      <c r="K3035" s="11">
        <v>99254.846805124078</v>
      </c>
      <c r="L3035" s="12">
        <v>78801041.035669088</v>
      </c>
      <c r="M3035" s="11">
        <v>2578</v>
      </c>
      <c r="N3035" s="13"/>
      <c r="O3035" t="str">
        <f t="shared" si="103"/>
        <v/>
      </c>
    </row>
    <row r="3036" spans="1:15" hidden="1">
      <c r="A3036" s="41">
        <v>2.2025000000000001</v>
      </c>
      <c r="B3036" s="14">
        <v>45714</v>
      </c>
      <c r="C3036" s="8" t="s">
        <v>13</v>
      </c>
      <c r="D3036" s="8" t="s">
        <v>15</v>
      </c>
      <c r="E3036" s="8" t="s">
        <v>15</v>
      </c>
      <c r="F3036" s="9">
        <f t="shared" si="102"/>
        <v>-927600000</v>
      </c>
      <c r="G3036" s="9">
        <v>-9276</v>
      </c>
      <c r="H3036" s="10">
        <v>-999489000</v>
      </c>
      <c r="I3036" s="11">
        <v>2172787851.4109735</v>
      </c>
      <c r="J3036" s="11">
        <v>21891</v>
      </c>
      <c r="K3036" s="11">
        <v>99254.846805124078</v>
      </c>
      <c r="L3036" s="12">
        <v>78801041.035669088</v>
      </c>
      <c r="M3036" s="11">
        <v>2579</v>
      </c>
      <c r="N3036" s="13"/>
      <c r="O3036" t="str">
        <f t="shared" si="103"/>
        <v/>
      </c>
    </row>
    <row r="3037" spans="1:15" hidden="1">
      <c r="A3037" s="41">
        <v>2.2025000000000001</v>
      </c>
      <c r="B3037" s="14">
        <v>45714</v>
      </c>
      <c r="C3037" s="8" t="s">
        <v>13</v>
      </c>
      <c r="D3037" s="8" t="s">
        <v>14</v>
      </c>
      <c r="E3037" s="8" t="s">
        <v>14</v>
      </c>
      <c r="F3037" s="9">
        <f t="shared" si="102"/>
        <v>-4700000</v>
      </c>
      <c r="G3037" s="9">
        <v>-47</v>
      </c>
      <c r="H3037" s="10">
        <v>-4963153</v>
      </c>
      <c r="I3037" s="11">
        <v>17141250646.509417</v>
      </c>
      <c r="J3037" s="11">
        <v>171374</v>
      </c>
      <c r="K3037" s="11">
        <v>100022.46925735186</v>
      </c>
      <c r="L3037" s="12">
        <v>262096.94490446243</v>
      </c>
      <c r="M3037" s="11">
        <v>441</v>
      </c>
      <c r="N3037" s="13"/>
      <c r="O3037" t="str">
        <f t="shared" si="103"/>
        <v/>
      </c>
    </row>
    <row r="3038" spans="1:15" hidden="1">
      <c r="A3038" s="41">
        <v>2.2025000000000001</v>
      </c>
      <c r="B3038" s="14">
        <v>45714</v>
      </c>
      <c r="C3038" s="8" t="s">
        <v>13</v>
      </c>
      <c r="D3038" s="8" t="s">
        <v>15</v>
      </c>
      <c r="E3038" s="8" t="s">
        <v>15</v>
      </c>
      <c r="F3038" s="9">
        <f t="shared" si="102"/>
        <v>1800000</v>
      </c>
      <c r="G3038" s="9">
        <v>18</v>
      </c>
      <c r="H3038" s="10">
        <v>1936188</v>
      </c>
      <c r="I3038" s="11">
        <v>2174724039.4109735</v>
      </c>
      <c r="J3038" s="11">
        <v>21909</v>
      </c>
      <c r="K3038" s="11">
        <v>99261.675083799972</v>
      </c>
      <c r="L3038" s="12">
        <v>0</v>
      </c>
      <c r="M3038" s="11">
        <v>2580</v>
      </c>
      <c r="N3038" s="13"/>
      <c r="O3038" t="str">
        <f t="shared" si="103"/>
        <v/>
      </c>
    </row>
    <row r="3039" spans="1:15" hidden="1">
      <c r="A3039" s="41">
        <v>2.2025000000000001</v>
      </c>
      <c r="B3039" s="14">
        <v>45714</v>
      </c>
      <c r="C3039" s="8" t="s">
        <v>13</v>
      </c>
      <c r="D3039" s="8" t="s">
        <v>15</v>
      </c>
      <c r="E3039" s="8" t="s">
        <v>15</v>
      </c>
      <c r="F3039" s="9">
        <f t="shared" si="102"/>
        <v>-18500000</v>
      </c>
      <c r="G3039" s="9">
        <v>-185</v>
      </c>
      <c r="H3039" s="10">
        <v>-19933750</v>
      </c>
      <c r="I3039" s="11">
        <v>2156360629.5204706</v>
      </c>
      <c r="J3039" s="11">
        <v>21724</v>
      </c>
      <c r="K3039" s="11">
        <v>99261.675083799972</v>
      </c>
      <c r="L3039" s="12">
        <v>1570340.109497007</v>
      </c>
      <c r="M3039" s="11">
        <v>2581</v>
      </c>
      <c r="N3039" s="13"/>
      <c r="O3039" t="str">
        <f t="shared" si="103"/>
        <v/>
      </c>
    </row>
    <row r="3040" spans="1:15" hidden="1">
      <c r="A3040" s="41">
        <v>2.2025000000000001</v>
      </c>
      <c r="B3040" s="14">
        <v>45714</v>
      </c>
      <c r="C3040" s="8" t="s">
        <v>13</v>
      </c>
      <c r="D3040" s="8" t="s">
        <v>15</v>
      </c>
      <c r="E3040" s="8" t="s">
        <v>15</v>
      </c>
      <c r="F3040" s="9">
        <f t="shared" si="102"/>
        <v>-12500000</v>
      </c>
      <c r="G3040" s="9">
        <v>-125</v>
      </c>
      <c r="H3040" s="10">
        <v>-13468750</v>
      </c>
      <c r="I3040" s="11">
        <v>2143952920.1349957</v>
      </c>
      <c r="J3040" s="11">
        <v>21599</v>
      </c>
      <c r="K3040" s="11">
        <v>99261.675083799972</v>
      </c>
      <c r="L3040" s="12">
        <v>1061040.6145250034</v>
      </c>
      <c r="M3040" s="11">
        <v>2582</v>
      </c>
      <c r="N3040" s="13"/>
      <c r="O3040" t="str">
        <f t="shared" si="103"/>
        <v/>
      </c>
    </row>
    <row r="3041" spans="1:15" hidden="1">
      <c r="A3041" s="41">
        <v>2.2025000000000001</v>
      </c>
      <c r="B3041" s="14">
        <v>45714</v>
      </c>
      <c r="C3041" s="8" t="s">
        <v>13</v>
      </c>
      <c r="D3041" s="8" t="s">
        <v>15</v>
      </c>
      <c r="E3041" s="8" t="s">
        <v>15</v>
      </c>
      <c r="F3041" s="9">
        <f t="shared" si="102"/>
        <v>18600000</v>
      </c>
      <c r="G3041" s="9">
        <v>186</v>
      </c>
      <c r="H3041" s="10">
        <v>19985142</v>
      </c>
      <c r="I3041" s="11">
        <v>2163938062.1349955</v>
      </c>
      <c r="J3041" s="11">
        <v>21785</v>
      </c>
      <c r="K3041" s="11">
        <v>99331.561263942873</v>
      </c>
      <c r="L3041" s="12">
        <v>0</v>
      </c>
      <c r="M3041" s="11">
        <v>2583</v>
      </c>
      <c r="N3041" s="13"/>
      <c r="O3041" t="str">
        <f t="shared" si="103"/>
        <v/>
      </c>
    </row>
    <row r="3042" spans="1:15" hidden="1">
      <c r="A3042" s="41">
        <v>2.2025000000000001</v>
      </c>
      <c r="B3042" s="14">
        <v>45714</v>
      </c>
      <c r="C3042" s="8" t="s">
        <v>13</v>
      </c>
      <c r="D3042" s="8" t="s">
        <v>15</v>
      </c>
      <c r="E3042" s="8" t="s">
        <v>15</v>
      </c>
      <c r="F3042" s="9">
        <f t="shared" si="102"/>
        <v>-9200000</v>
      </c>
      <c r="G3042" s="9">
        <v>-92</v>
      </c>
      <c r="H3042" s="10">
        <v>-9913000</v>
      </c>
      <c r="I3042" s="11">
        <v>2154799558.4987125</v>
      </c>
      <c r="J3042" s="11">
        <v>21693</v>
      </c>
      <c r="K3042" s="11">
        <v>99331.561263942873</v>
      </c>
      <c r="L3042" s="12">
        <v>774496.36371725611</v>
      </c>
      <c r="M3042" s="11">
        <v>2584</v>
      </c>
      <c r="N3042" s="13"/>
      <c r="O3042" t="str">
        <f t="shared" si="103"/>
        <v/>
      </c>
    </row>
    <row r="3043" spans="1:15" hidden="1">
      <c r="A3043" s="41">
        <v>2.2025000000000001</v>
      </c>
      <c r="B3043" s="14">
        <v>45714</v>
      </c>
      <c r="C3043" s="8" t="s">
        <v>13</v>
      </c>
      <c r="D3043" s="8" t="s">
        <v>15</v>
      </c>
      <c r="E3043" s="8" t="s">
        <v>15</v>
      </c>
      <c r="F3043" s="9">
        <f t="shared" si="102"/>
        <v>-9200000</v>
      </c>
      <c r="G3043" s="9">
        <v>-92</v>
      </c>
      <c r="H3043" s="10">
        <v>-9913000</v>
      </c>
      <c r="I3043" s="11">
        <v>2145661054.8624299</v>
      </c>
      <c r="J3043" s="11">
        <v>21601</v>
      </c>
      <c r="K3043" s="11">
        <v>99331.561263942873</v>
      </c>
      <c r="L3043" s="12">
        <v>774496.36371725611</v>
      </c>
      <c r="M3043" s="11">
        <v>2585</v>
      </c>
      <c r="N3043" s="13"/>
      <c r="O3043" t="str">
        <f t="shared" si="103"/>
        <v/>
      </c>
    </row>
    <row r="3044" spans="1:15" hidden="1">
      <c r="A3044" s="41">
        <v>2.2025000000000001</v>
      </c>
      <c r="B3044" s="14">
        <v>45714</v>
      </c>
      <c r="C3044" s="8" t="s">
        <v>13</v>
      </c>
      <c r="D3044" s="8" t="s">
        <v>15</v>
      </c>
      <c r="E3044" s="8" t="s">
        <v>15</v>
      </c>
      <c r="F3044" s="9">
        <f t="shared" si="102"/>
        <v>-10000000</v>
      </c>
      <c r="G3044" s="9">
        <v>-100</v>
      </c>
      <c r="H3044" s="10">
        <v>-10775000</v>
      </c>
      <c r="I3044" s="11">
        <v>2135727898.7360356</v>
      </c>
      <c r="J3044" s="11">
        <v>21501</v>
      </c>
      <c r="K3044" s="11">
        <v>99331.561263942873</v>
      </c>
      <c r="L3044" s="12">
        <v>841843.87360571325</v>
      </c>
      <c r="M3044" s="11">
        <v>2586</v>
      </c>
      <c r="N3044" s="13"/>
      <c r="O3044" t="str">
        <f t="shared" si="103"/>
        <v/>
      </c>
    </row>
    <row r="3045" spans="1:15" hidden="1">
      <c r="A3045" s="41">
        <v>2.2025000000000001</v>
      </c>
      <c r="B3045" s="14">
        <v>45714</v>
      </c>
      <c r="C3045" s="8" t="s">
        <v>13</v>
      </c>
      <c r="D3045" s="8" t="s">
        <v>15</v>
      </c>
      <c r="E3045" s="8" t="s">
        <v>15</v>
      </c>
      <c r="F3045" s="9">
        <f t="shared" si="102"/>
        <v>-7100000</v>
      </c>
      <c r="G3045" s="9">
        <v>-71</v>
      </c>
      <c r="H3045" s="10">
        <v>-7650250</v>
      </c>
      <c r="I3045" s="11">
        <v>2128675357.8862956</v>
      </c>
      <c r="J3045" s="11">
        <v>21430</v>
      </c>
      <c r="K3045" s="11">
        <v>99331.561263942873</v>
      </c>
      <c r="L3045" s="12">
        <v>597709.15026005637</v>
      </c>
      <c r="M3045" s="11">
        <v>2587</v>
      </c>
      <c r="N3045" s="13"/>
      <c r="O3045" t="str">
        <f t="shared" si="103"/>
        <v/>
      </c>
    </row>
    <row r="3046" spans="1:15" hidden="1">
      <c r="A3046" s="41">
        <v>2.2025000000000001</v>
      </c>
      <c r="B3046" s="14">
        <v>45714</v>
      </c>
      <c r="C3046" s="8" t="s">
        <v>13</v>
      </c>
      <c r="D3046" s="8" t="s">
        <v>14</v>
      </c>
      <c r="E3046" s="8" t="s">
        <v>14</v>
      </c>
      <c r="F3046" s="9">
        <f t="shared" si="102"/>
        <v>-900000</v>
      </c>
      <c r="G3046" s="9">
        <v>-9</v>
      </c>
      <c r="H3046" s="10">
        <v>-950391</v>
      </c>
      <c r="I3046" s="11">
        <v>17140350444.2861</v>
      </c>
      <c r="J3046" s="11">
        <v>171365</v>
      </c>
      <c r="K3046" s="11">
        <v>100022.46925735186</v>
      </c>
      <c r="L3046" s="12">
        <v>50188.776683833334</v>
      </c>
      <c r="M3046" s="11">
        <v>442</v>
      </c>
      <c r="N3046" s="13"/>
      <c r="O3046" t="str">
        <f t="shared" si="103"/>
        <v/>
      </c>
    </row>
    <row r="3047" spans="1:15" hidden="1">
      <c r="A3047" s="41">
        <v>2.2025000000000001</v>
      </c>
      <c r="B3047" s="14">
        <v>45714</v>
      </c>
      <c r="C3047" s="8" t="s">
        <v>13</v>
      </c>
      <c r="D3047" s="8" t="s">
        <v>15</v>
      </c>
      <c r="E3047" s="8" t="s">
        <v>15</v>
      </c>
      <c r="F3047" s="9">
        <f t="shared" si="102"/>
        <v>-17700000</v>
      </c>
      <c r="G3047" s="9">
        <v>-177</v>
      </c>
      <c r="H3047" s="10">
        <v>-19071750</v>
      </c>
      <c r="I3047" s="11">
        <v>2111093671.5425777</v>
      </c>
      <c r="J3047" s="11">
        <v>21253</v>
      </c>
      <c r="K3047" s="11">
        <v>99331.561263942873</v>
      </c>
      <c r="L3047" s="12">
        <v>1490063.656282112</v>
      </c>
      <c r="M3047" s="11">
        <v>2588</v>
      </c>
      <c r="N3047" s="13"/>
      <c r="O3047" t="str">
        <f t="shared" si="103"/>
        <v/>
      </c>
    </row>
    <row r="3048" spans="1:15" hidden="1">
      <c r="A3048" s="41">
        <v>2.2025000000000001</v>
      </c>
      <c r="B3048" s="14">
        <v>45714</v>
      </c>
      <c r="C3048" s="8" t="s">
        <v>13</v>
      </c>
      <c r="D3048" s="8" t="s">
        <v>14</v>
      </c>
      <c r="E3048" s="8" t="s">
        <v>14</v>
      </c>
      <c r="F3048" s="9">
        <f t="shared" si="102"/>
        <v>-4700000</v>
      </c>
      <c r="G3048" s="9">
        <v>-47</v>
      </c>
      <c r="H3048" s="10">
        <v>-4963153</v>
      </c>
      <c r="I3048" s="11">
        <v>17135649388.231005</v>
      </c>
      <c r="J3048" s="11">
        <v>171318</v>
      </c>
      <c r="K3048" s="11">
        <v>100022.46925735186</v>
      </c>
      <c r="L3048" s="12">
        <v>262096.94490446243</v>
      </c>
      <c r="M3048" s="11">
        <v>443</v>
      </c>
      <c r="N3048" s="13"/>
      <c r="O3048" t="str">
        <f t="shared" si="103"/>
        <v/>
      </c>
    </row>
    <row r="3049" spans="1:15" hidden="1">
      <c r="A3049" s="41">
        <v>2.2025000000000001</v>
      </c>
      <c r="B3049" s="14">
        <v>45714</v>
      </c>
      <c r="C3049" s="8" t="s">
        <v>13</v>
      </c>
      <c r="D3049" s="8" t="s">
        <v>15</v>
      </c>
      <c r="E3049" s="8" t="s">
        <v>15</v>
      </c>
      <c r="F3049" s="9">
        <f t="shared" si="102"/>
        <v>-5200000</v>
      </c>
      <c r="G3049" s="9">
        <v>-52</v>
      </c>
      <c r="H3049" s="10">
        <v>-5603000</v>
      </c>
      <c r="I3049" s="11">
        <v>2105928430.3568528</v>
      </c>
      <c r="J3049" s="11">
        <v>21201</v>
      </c>
      <c r="K3049" s="11">
        <v>99331.561263942873</v>
      </c>
      <c r="L3049" s="12">
        <v>437758.81427497044</v>
      </c>
      <c r="M3049" s="11">
        <v>2589</v>
      </c>
      <c r="N3049" s="13"/>
      <c r="O3049" t="str">
        <f t="shared" si="103"/>
        <v/>
      </c>
    </row>
    <row r="3050" spans="1:15" hidden="1">
      <c r="A3050" s="41">
        <v>2.2025000000000001</v>
      </c>
      <c r="B3050" s="14">
        <v>45714</v>
      </c>
      <c r="C3050" s="8" t="s">
        <v>13</v>
      </c>
      <c r="D3050" s="8" t="s">
        <v>15</v>
      </c>
      <c r="E3050" s="8" t="s">
        <v>15</v>
      </c>
      <c r="F3050" s="9">
        <f t="shared" si="102"/>
        <v>-18500000</v>
      </c>
      <c r="G3050" s="9">
        <v>-185</v>
      </c>
      <c r="H3050" s="10">
        <v>-19933750</v>
      </c>
      <c r="I3050" s="11">
        <v>2087552091.5230234</v>
      </c>
      <c r="J3050" s="11">
        <v>21016</v>
      </c>
      <c r="K3050" s="11">
        <v>99331.561263942873</v>
      </c>
      <c r="L3050" s="12">
        <v>1557411.1661705673</v>
      </c>
      <c r="M3050" s="11">
        <v>2590</v>
      </c>
      <c r="N3050" s="13"/>
      <c r="O3050" t="str">
        <f t="shared" si="103"/>
        <v/>
      </c>
    </row>
    <row r="3051" spans="1:15" hidden="1">
      <c r="A3051" s="41">
        <v>2.2025000000000001</v>
      </c>
      <c r="B3051" s="14">
        <v>45714</v>
      </c>
      <c r="C3051" s="8" t="s">
        <v>13</v>
      </c>
      <c r="D3051" s="8" t="s">
        <v>15</v>
      </c>
      <c r="E3051" s="8" t="s">
        <v>15</v>
      </c>
      <c r="F3051" s="9">
        <f t="shared" si="102"/>
        <v>-185700000</v>
      </c>
      <c r="G3051" s="9">
        <v>-1857</v>
      </c>
      <c r="H3051" s="10">
        <v>-200091750</v>
      </c>
      <c r="I3051" s="11">
        <v>1903093382.2558815</v>
      </c>
      <c r="J3051" s="11">
        <v>19159</v>
      </c>
      <c r="K3051" s="11">
        <v>99331.561263942873</v>
      </c>
      <c r="L3051" s="12">
        <v>15633040.732858092</v>
      </c>
      <c r="M3051" s="11">
        <v>2591</v>
      </c>
      <c r="N3051" s="13"/>
      <c r="O3051" t="str">
        <f t="shared" si="103"/>
        <v/>
      </c>
    </row>
    <row r="3052" spans="1:15" hidden="1">
      <c r="A3052" s="41">
        <v>2.2025000000000001</v>
      </c>
      <c r="B3052" s="14">
        <v>45714</v>
      </c>
      <c r="C3052" s="8" t="s">
        <v>13</v>
      </c>
      <c r="D3052" s="8" t="s">
        <v>14</v>
      </c>
      <c r="E3052" s="8" t="s">
        <v>14</v>
      </c>
      <c r="F3052" s="9">
        <f t="shared" si="102"/>
        <v>-900000</v>
      </c>
      <c r="G3052" s="9">
        <v>-9</v>
      </c>
      <c r="H3052" s="10">
        <v>-950391</v>
      </c>
      <c r="I3052" s="11">
        <v>17134749186.007689</v>
      </c>
      <c r="J3052" s="11">
        <v>171309</v>
      </c>
      <c r="K3052" s="11">
        <v>100022.46925735186</v>
      </c>
      <c r="L3052" s="12">
        <v>50188.776683833334</v>
      </c>
      <c r="M3052" s="11">
        <v>444</v>
      </c>
      <c r="N3052" s="13"/>
      <c r="O3052" t="str">
        <f t="shared" si="103"/>
        <v/>
      </c>
    </row>
    <row r="3053" spans="1:15" hidden="1">
      <c r="A3053" s="41">
        <v>2.2025000000000001</v>
      </c>
      <c r="B3053" s="14">
        <v>45714</v>
      </c>
      <c r="C3053" s="8" t="s">
        <v>13</v>
      </c>
      <c r="D3053" s="8" t="s">
        <v>15</v>
      </c>
      <c r="E3053" s="8" t="s">
        <v>15</v>
      </c>
      <c r="F3053" s="9">
        <f t="shared" si="102"/>
        <v>9300000</v>
      </c>
      <c r="G3053" s="9">
        <v>93</v>
      </c>
      <c r="H3053" s="10">
        <v>10008567</v>
      </c>
      <c r="I3053" s="11">
        <v>1913101949.2558815</v>
      </c>
      <c r="J3053" s="11">
        <v>19252</v>
      </c>
      <c r="K3053" s="11">
        <v>99371.59512029303</v>
      </c>
      <c r="L3053" s="12">
        <v>0</v>
      </c>
      <c r="M3053" s="11">
        <v>2592</v>
      </c>
      <c r="N3053" s="13"/>
      <c r="O3053" t="str">
        <f t="shared" si="103"/>
        <v/>
      </c>
    </row>
    <row r="3054" spans="1:15" hidden="1">
      <c r="A3054" s="41">
        <v>2.2025000000000001</v>
      </c>
      <c r="B3054" s="14">
        <v>45714</v>
      </c>
      <c r="C3054" s="8" t="s">
        <v>13</v>
      </c>
      <c r="D3054" s="8" t="s">
        <v>15</v>
      </c>
      <c r="E3054" s="8" t="s">
        <v>15</v>
      </c>
      <c r="F3054" s="9">
        <f t="shared" si="102"/>
        <v>38500000</v>
      </c>
      <c r="G3054" s="9">
        <v>385</v>
      </c>
      <c r="H3054" s="10">
        <v>41438320</v>
      </c>
      <c r="I3054" s="11">
        <v>1954540269.2558815</v>
      </c>
      <c r="J3054" s="11">
        <v>19637</v>
      </c>
      <c r="K3054" s="11">
        <v>99533.547347144748</v>
      </c>
      <c r="L3054" s="12">
        <v>0</v>
      </c>
      <c r="M3054" s="11">
        <v>2593</v>
      </c>
      <c r="N3054" s="13"/>
      <c r="O3054" t="str">
        <f t="shared" si="103"/>
        <v/>
      </c>
    </row>
    <row r="3055" spans="1:15" hidden="1">
      <c r="A3055" s="41">
        <v>2.2025000000000001</v>
      </c>
      <c r="B3055" s="14">
        <v>45714</v>
      </c>
      <c r="C3055" s="8" t="s">
        <v>13</v>
      </c>
      <c r="D3055" s="8" t="s">
        <v>15</v>
      </c>
      <c r="E3055" s="8" t="s">
        <v>15</v>
      </c>
      <c r="F3055" s="9">
        <f t="shared" si="102"/>
        <v>-139100000</v>
      </c>
      <c r="G3055" s="9">
        <v>-1391</v>
      </c>
      <c r="H3055" s="10">
        <v>-149880250</v>
      </c>
      <c r="I3055" s="11">
        <v>1816089104.8960032</v>
      </c>
      <c r="J3055" s="11">
        <v>18246</v>
      </c>
      <c r="K3055" s="11">
        <v>99533.547347144748</v>
      </c>
      <c r="L3055" s="12">
        <v>11429085.640121669</v>
      </c>
      <c r="M3055" s="11">
        <v>2594</v>
      </c>
      <c r="N3055" s="13"/>
      <c r="O3055" t="str">
        <f t="shared" si="103"/>
        <v/>
      </c>
    </row>
    <row r="3056" spans="1:15" hidden="1">
      <c r="A3056" s="41">
        <v>2.2025000000000001</v>
      </c>
      <c r="B3056" s="14">
        <v>45714</v>
      </c>
      <c r="C3056" s="8" t="s">
        <v>13</v>
      </c>
      <c r="D3056" s="8" t="s">
        <v>15</v>
      </c>
      <c r="E3056" s="8" t="s">
        <v>15</v>
      </c>
      <c r="F3056" s="9">
        <f t="shared" si="102"/>
        <v>-900000</v>
      </c>
      <c r="G3056" s="9">
        <v>-9</v>
      </c>
      <c r="H3056" s="10">
        <v>-969750</v>
      </c>
      <c r="I3056" s="11">
        <v>1815193302.9698789</v>
      </c>
      <c r="J3056" s="11">
        <v>18237</v>
      </c>
      <c r="K3056" s="11">
        <v>99533.547347144748</v>
      </c>
      <c r="L3056" s="12">
        <v>73948.07387569733</v>
      </c>
      <c r="M3056" s="11">
        <v>2595</v>
      </c>
      <c r="N3056" s="13"/>
      <c r="O3056" t="str">
        <f t="shared" si="103"/>
        <v/>
      </c>
    </row>
    <row r="3057" spans="1:15" hidden="1">
      <c r="A3057" s="41">
        <v>2.2025000000000001</v>
      </c>
      <c r="B3057" s="14">
        <v>45715</v>
      </c>
      <c r="C3057" s="8" t="s">
        <v>13</v>
      </c>
      <c r="D3057" s="8" t="s">
        <v>46</v>
      </c>
      <c r="E3057" s="8" t="s">
        <v>46</v>
      </c>
      <c r="F3057" s="9">
        <f t="shared" si="102"/>
        <v>15000000000</v>
      </c>
      <c r="G3057" s="9">
        <v>150000</v>
      </c>
      <c r="H3057" s="10">
        <v>14995650000</v>
      </c>
      <c r="I3057" s="11">
        <v>40189650000</v>
      </c>
      <c r="J3057" s="11">
        <v>400000</v>
      </c>
      <c r="K3057" s="11">
        <v>100474.125</v>
      </c>
      <c r="L3057" s="12">
        <v>0</v>
      </c>
      <c r="M3057" s="11">
        <v>3</v>
      </c>
      <c r="N3057" s="13"/>
      <c r="O3057" t="str">
        <f t="shared" si="103"/>
        <v/>
      </c>
    </row>
    <row r="3058" spans="1:15" hidden="1">
      <c r="A3058" s="41">
        <v>2.2025000000000001</v>
      </c>
      <c r="B3058" s="14">
        <v>45715</v>
      </c>
      <c r="C3058" s="8" t="s">
        <v>13</v>
      </c>
      <c r="D3058" s="8" t="s">
        <v>35</v>
      </c>
      <c r="E3058" s="8" t="s">
        <v>35</v>
      </c>
      <c r="F3058" s="9">
        <f t="shared" si="102"/>
        <v>-40000000000</v>
      </c>
      <c r="G3058" s="9">
        <v>-400000</v>
      </c>
      <c r="H3058" s="10">
        <v>-42076000000</v>
      </c>
      <c r="I3058" s="11">
        <v>0</v>
      </c>
      <c r="J3058" s="11">
        <v>0</v>
      </c>
      <c r="K3058" s="11">
        <v>104592.5</v>
      </c>
      <c r="L3058" s="12">
        <v>239000000</v>
      </c>
      <c r="M3058" s="11">
        <v>6</v>
      </c>
      <c r="N3058" s="13"/>
      <c r="O3058" t="str">
        <f t="shared" si="103"/>
        <v/>
      </c>
    </row>
    <row r="3059" spans="1:15" hidden="1">
      <c r="A3059" s="41">
        <v>2.2025000000000001</v>
      </c>
      <c r="B3059" s="14">
        <v>45715</v>
      </c>
      <c r="C3059" s="8" t="s">
        <v>13</v>
      </c>
      <c r="D3059" s="8" t="s">
        <v>15</v>
      </c>
      <c r="E3059" s="8" t="s">
        <v>15</v>
      </c>
      <c r="F3059" s="9">
        <f t="shared" si="102"/>
        <v>28100000</v>
      </c>
      <c r="G3059" s="9">
        <v>281</v>
      </c>
      <c r="H3059" s="10">
        <v>30242625</v>
      </c>
      <c r="I3059" s="11">
        <v>1845435927.9698789</v>
      </c>
      <c r="J3059" s="11">
        <v>18518</v>
      </c>
      <c r="K3059" s="11">
        <v>99656.330487627114</v>
      </c>
      <c r="L3059" s="12">
        <v>0</v>
      </c>
      <c r="M3059" s="11">
        <v>2596</v>
      </c>
      <c r="N3059" s="13"/>
      <c r="O3059" t="str">
        <f t="shared" si="103"/>
        <v/>
      </c>
    </row>
    <row r="3060" spans="1:15" hidden="1">
      <c r="A3060" s="41">
        <v>2.2025000000000001</v>
      </c>
      <c r="B3060" s="14">
        <v>45715</v>
      </c>
      <c r="C3060" s="8" t="s">
        <v>13</v>
      </c>
      <c r="D3060" s="8" t="s">
        <v>15</v>
      </c>
      <c r="E3060" s="8" t="s">
        <v>15</v>
      </c>
      <c r="F3060" s="9">
        <f t="shared" si="102"/>
        <v>-2000000</v>
      </c>
      <c r="G3060" s="9">
        <v>-20</v>
      </c>
      <c r="H3060" s="10">
        <v>-2155380</v>
      </c>
      <c r="I3060" s="11">
        <v>1843442801.3601263</v>
      </c>
      <c r="J3060" s="11">
        <v>18498</v>
      </c>
      <c r="K3060" s="11">
        <v>99656.330487627114</v>
      </c>
      <c r="L3060" s="12">
        <v>162253.39024745766</v>
      </c>
      <c r="M3060" s="11">
        <v>2597</v>
      </c>
      <c r="N3060" s="13"/>
      <c r="O3060" t="str">
        <f t="shared" si="103"/>
        <v/>
      </c>
    </row>
    <row r="3061" spans="1:15" hidden="1">
      <c r="A3061" s="41">
        <v>2.2025000000000001</v>
      </c>
      <c r="B3061" s="14">
        <v>45715</v>
      </c>
      <c r="C3061" s="8" t="s">
        <v>13</v>
      </c>
      <c r="D3061" s="8" t="s">
        <v>15</v>
      </c>
      <c r="E3061" s="8" t="s">
        <v>15</v>
      </c>
      <c r="F3061" s="9">
        <f t="shared" si="102"/>
        <v>-1700000</v>
      </c>
      <c r="G3061" s="9">
        <v>-17</v>
      </c>
      <c r="H3061" s="10">
        <v>-1832073</v>
      </c>
      <c r="I3061" s="11">
        <v>1841748643.7418365</v>
      </c>
      <c r="J3061" s="11">
        <v>18481</v>
      </c>
      <c r="K3061" s="11">
        <v>99656.330487627114</v>
      </c>
      <c r="L3061" s="12">
        <v>137915.3817103391</v>
      </c>
      <c r="M3061" s="11">
        <v>2598</v>
      </c>
      <c r="N3061" s="13"/>
      <c r="O3061" t="str">
        <f t="shared" si="103"/>
        <v/>
      </c>
    </row>
    <row r="3062" spans="1:15" hidden="1">
      <c r="A3062" s="41">
        <v>2.2025000000000001</v>
      </c>
      <c r="B3062" s="14">
        <v>45715</v>
      </c>
      <c r="C3062" s="8" t="s">
        <v>13</v>
      </c>
      <c r="D3062" s="8" t="s">
        <v>15</v>
      </c>
      <c r="E3062" s="8" t="s">
        <v>15</v>
      </c>
      <c r="F3062" s="9">
        <f t="shared" si="102"/>
        <v>-900000</v>
      </c>
      <c r="G3062" s="9">
        <v>-9</v>
      </c>
      <c r="H3062" s="10">
        <v>-969921</v>
      </c>
      <c r="I3062" s="11">
        <v>1840851736.7674479</v>
      </c>
      <c r="J3062" s="11">
        <v>18472</v>
      </c>
      <c r="K3062" s="11">
        <v>99656.330487627114</v>
      </c>
      <c r="L3062" s="12">
        <v>73014.025611356017</v>
      </c>
      <c r="M3062" s="11">
        <v>2599</v>
      </c>
      <c r="N3062" s="13"/>
      <c r="O3062" t="str">
        <f t="shared" si="103"/>
        <v/>
      </c>
    </row>
    <row r="3063" spans="1:15" hidden="1">
      <c r="A3063" s="41">
        <v>2.2025000000000001</v>
      </c>
      <c r="B3063" s="14">
        <v>45715</v>
      </c>
      <c r="C3063" s="8" t="s">
        <v>13</v>
      </c>
      <c r="D3063" s="8" t="s">
        <v>15</v>
      </c>
      <c r="E3063" s="8" t="s">
        <v>15</v>
      </c>
      <c r="F3063" s="9">
        <f t="shared" si="102"/>
        <v>-4600000</v>
      </c>
      <c r="G3063" s="9">
        <v>-46</v>
      </c>
      <c r="H3063" s="10">
        <v>-4957374</v>
      </c>
      <c r="I3063" s="11">
        <v>1836267545.565017</v>
      </c>
      <c r="J3063" s="11">
        <v>18426</v>
      </c>
      <c r="K3063" s="11">
        <v>99656.330487627114</v>
      </c>
      <c r="L3063" s="12">
        <v>373182.7975691529</v>
      </c>
      <c r="M3063" s="11">
        <v>2600</v>
      </c>
      <c r="N3063" s="13"/>
      <c r="O3063" t="str">
        <f t="shared" si="103"/>
        <v/>
      </c>
    </row>
    <row r="3064" spans="1:15" hidden="1">
      <c r="A3064" s="41">
        <v>2.2025000000000001</v>
      </c>
      <c r="B3064" s="14">
        <v>45715</v>
      </c>
      <c r="C3064" s="8" t="s">
        <v>13</v>
      </c>
      <c r="D3064" s="8" t="s">
        <v>15</v>
      </c>
      <c r="E3064" s="8" t="s">
        <v>15</v>
      </c>
      <c r="F3064" s="9">
        <f t="shared" si="102"/>
        <v>900000</v>
      </c>
      <c r="G3064" s="9">
        <v>9</v>
      </c>
      <c r="H3064" s="10">
        <v>969453</v>
      </c>
      <c r="I3064" s="11">
        <v>1837236998.565017</v>
      </c>
      <c r="J3064" s="11">
        <v>18435</v>
      </c>
      <c r="K3064" s="11">
        <v>99660.265720912226</v>
      </c>
      <c r="L3064" s="12">
        <v>0</v>
      </c>
      <c r="M3064" s="11">
        <v>2601</v>
      </c>
      <c r="N3064" s="13"/>
      <c r="O3064" t="str">
        <f t="shared" si="103"/>
        <v/>
      </c>
    </row>
    <row r="3065" spans="1:15" hidden="1">
      <c r="A3065" s="41">
        <v>2.2025000000000001</v>
      </c>
      <c r="B3065" s="14">
        <v>45715</v>
      </c>
      <c r="C3065" s="8" t="s">
        <v>13</v>
      </c>
      <c r="D3065" s="8" t="s">
        <v>14</v>
      </c>
      <c r="E3065" s="8" t="s">
        <v>14</v>
      </c>
      <c r="F3065" s="9">
        <f t="shared" si="102"/>
        <v>-1800000</v>
      </c>
      <c r="G3065" s="9">
        <v>-18</v>
      </c>
      <c r="H3065" s="10">
        <v>-1901124</v>
      </c>
      <c r="I3065" s="11">
        <v>17132948781.561056</v>
      </c>
      <c r="J3065" s="11">
        <v>171291</v>
      </c>
      <c r="K3065" s="11">
        <v>100022.46925735186</v>
      </c>
      <c r="L3065" s="12">
        <v>100719.55336766667</v>
      </c>
      <c r="M3065" s="11">
        <v>445</v>
      </c>
      <c r="N3065" s="13"/>
      <c r="O3065" t="str">
        <f t="shared" si="103"/>
        <v/>
      </c>
    </row>
    <row r="3066" spans="1:15" hidden="1">
      <c r="A3066" s="41">
        <v>2.2025000000000001</v>
      </c>
      <c r="B3066" s="14">
        <v>45715</v>
      </c>
      <c r="C3066" s="8" t="s">
        <v>13</v>
      </c>
      <c r="D3066" s="8" t="s">
        <v>15</v>
      </c>
      <c r="E3066" s="8" t="s">
        <v>15</v>
      </c>
      <c r="F3066" s="9">
        <f t="shared" si="102"/>
        <v>-900000</v>
      </c>
      <c r="G3066" s="9">
        <v>-9</v>
      </c>
      <c r="H3066" s="10">
        <v>-969921</v>
      </c>
      <c r="I3066" s="11">
        <v>1836340056.1735287</v>
      </c>
      <c r="J3066" s="11">
        <v>18426</v>
      </c>
      <c r="K3066" s="11">
        <v>99660.265720912226</v>
      </c>
      <c r="L3066" s="12">
        <v>72978.608511789935</v>
      </c>
      <c r="M3066" s="11">
        <v>2602</v>
      </c>
      <c r="N3066" s="13"/>
      <c r="O3066" t="str">
        <f t="shared" si="103"/>
        <v/>
      </c>
    </row>
    <row r="3067" spans="1:15" hidden="1">
      <c r="A3067" s="41">
        <v>2.2025000000000001</v>
      </c>
      <c r="B3067" s="14">
        <v>45715</v>
      </c>
      <c r="C3067" s="8" t="s">
        <v>13</v>
      </c>
      <c r="D3067" s="8" t="s">
        <v>15</v>
      </c>
      <c r="E3067" s="8" t="s">
        <v>15</v>
      </c>
      <c r="F3067" s="9">
        <f t="shared" si="102"/>
        <v>-900000</v>
      </c>
      <c r="G3067" s="9">
        <v>-9</v>
      </c>
      <c r="H3067" s="10">
        <v>-969921</v>
      </c>
      <c r="I3067" s="11">
        <v>1835443113.7820404</v>
      </c>
      <c r="J3067" s="11">
        <v>18417</v>
      </c>
      <c r="K3067" s="11">
        <v>99660.265720912226</v>
      </c>
      <c r="L3067" s="12">
        <v>72978.608511789935</v>
      </c>
      <c r="M3067" s="11">
        <v>2603</v>
      </c>
      <c r="N3067" s="13"/>
      <c r="O3067" t="str">
        <f t="shared" si="103"/>
        <v/>
      </c>
    </row>
    <row r="3068" spans="1:15" hidden="1">
      <c r="A3068" s="41">
        <v>2.2025000000000001</v>
      </c>
      <c r="B3068" s="14">
        <v>45715</v>
      </c>
      <c r="C3068" s="8" t="s">
        <v>13</v>
      </c>
      <c r="D3068" s="8" t="s">
        <v>15</v>
      </c>
      <c r="E3068" s="8" t="s">
        <v>15</v>
      </c>
      <c r="F3068" s="9">
        <f t="shared" si="102"/>
        <v>18500000</v>
      </c>
      <c r="G3068" s="9">
        <v>185</v>
      </c>
      <c r="H3068" s="10">
        <v>19917840</v>
      </c>
      <c r="I3068" s="11">
        <v>1855360953.7820404</v>
      </c>
      <c r="J3068" s="11">
        <v>18602</v>
      </c>
      <c r="K3068" s="11">
        <v>99739.864196432667</v>
      </c>
      <c r="L3068" s="12">
        <v>0</v>
      </c>
      <c r="M3068" s="11">
        <v>2604</v>
      </c>
      <c r="N3068" s="13"/>
      <c r="O3068" t="str">
        <f t="shared" si="103"/>
        <v/>
      </c>
    </row>
    <row r="3069" spans="1:15" hidden="1">
      <c r="A3069" s="41">
        <v>2.2025000000000001</v>
      </c>
      <c r="B3069" s="14">
        <v>45715</v>
      </c>
      <c r="C3069" s="8" t="s">
        <v>13</v>
      </c>
      <c r="D3069" s="8" t="s">
        <v>15</v>
      </c>
      <c r="E3069" s="8" t="s">
        <v>15</v>
      </c>
      <c r="F3069" s="9">
        <f t="shared" si="102"/>
        <v>-1800000</v>
      </c>
      <c r="G3069" s="9">
        <v>-18</v>
      </c>
      <c r="H3069" s="10">
        <v>-1939842</v>
      </c>
      <c r="I3069" s="11">
        <v>1853565636.2265046</v>
      </c>
      <c r="J3069" s="11">
        <v>18584</v>
      </c>
      <c r="K3069" s="11">
        <v>99739.864196432667</v>
      </c>
      <c r="L3069" s="12">
        <v>144524.44446421205</v>
      </c>
      <c r="M3069" s="11">
        <v>2605</v>
      </c>
      <c r="N3069" s="13"/>
      <c r="O3069" t="str">
        <f t="shared" si="103"/>
        <v/>
      </c>
    </row>
    <row r="3070" spans="1:15" hidden="1">
      <c r="A3070" s="41">
        <v>2.2025000000000001</v>
      </c>
      <c r="B3070" s="14">
        <v>45715</v>
      </c>
      <c r="C3070" s="8" t="s">
        <v>13</v>
      </c>
      <c r="D3070" s="8" t="s">
        <v>15</v>
      </c>
      <c r="E3070" s="8" t="s">
        <v>15</v>
      </c>
      <c r="F3070" s="9">
        <f t="shared" si="102"/>
        <v>-1400000</v>
      </c>
      <c r="G3070" s="9">
        <v>-14</v>
      </c>
      <c r="H3070" s="10">
        <v>-1508766</v>
      </c>
      <c r="I3070" s="11">
        <v>1852169278.1277544</v>
      </c>
      <c r="J3070" s="11">
        <v>18570</v>
      </c>
      <c r="K3070" s="11">
        <v>99739.864196432667</v>
      </c>
      <c r="L3070" s="12">
        <v>112407.9012499426</v>
      </c>
      <c r="M3070" s="11">
        <v>2606</v>
      </c>
      <c r="N3070" s="13"/>
      <c r="O3070" t="str">
        <f t="shared" si="103"/>
        <v/>
      </c>
    </row>
    <row r="3071" spans="1:15" hidden="1">
      <c r="A3071" s="41">
        <v>2.2025000000000001</v>
      </c>
      <c r="B3071" s="14">
        <v>45715</v>
      </c>
      <c r="C3071" s="8" t="s">
        <v>13</v>
      </c>
      <c r="D3071" s="8" t="s">
        <v>15</v>
      </c>
      <c r="E3071" s="8" t="s">
        <v>15</v>
      </c>
      <c r="F3071" s="9">
        <f t="shared" si="102"/>
        <v>-900000</v>
      </c>
      <c r="G3071" s="9">
        <v>-9</v>
      </c>
      <c r="H3071" s="10">
        <v>-969921</v>
      </c>
      <c r="I3071" s="11">
        <v>1851271619.3499866</v>
      </c>
      <c r="J3071" s="11">
        <v>18561</v>
      </c>
      <c r="K3071" s="11">
        <v>99739.864196432667</v>
      </c>
      <c r="L3071" s="12">
        <v>72262.222232106025</v>
      </c>
      <c r="M3071" s="11">
        <v>2607</v>
      </c>
      <c r="N3071" s="13"/>
      <c r="O3071" t="str">
        <f t="shared" si="103"/>
        <v/>
      </c>
    </row>
    <row r="3072" spans="1:15" hidden="1">
      <c r="A3072" s="41">
        <v>2.2025000000000001</v>
      </c>
      <c r="B3072" s="14">
        <v>45715</v>
      </c>
      <c r="C3072" s="8" t="s">
        <v>13</v>
      </c>
      <c r="D3072" s="8" t="s">
        <v>15</v>
      </c>
      <c r="E3072" s="8" t="s">
        <v>15</v>
      </c>
      <c r="F3072" s="9">
        <f t="shared" si="102"/>
        <v>-900000</v>
      </c>
      <c r="G3072" s="9">
        <v>-9</v>
      </c>
      <c r="H3072" s="10">
        <v>-969921</v>
      </c>
      <c r="I3072" s="11">
        <v>1850373960.5722187</v>
      </c>
      <c r="J3072" s="11">
        <v>18552</v>
      </c>
      <c r="K3072" s="11">
        <v>99739.864196432667</v>
      </c>
      <c r="L3072" s="12">
        <v>72262.222232106025</v>
      </c>
      <c r="M3072" s="11">
        <v>2608</v>
      </c>
      <c r="N3072" s="13"/>
      <c r="O3072" t="str">
        <f t="shared" si="103"/>
        <v/>
      </c>
    </row>
    <row r="3073" spans="1:15" hidden="1">
      <c r="A3073" s="41">
        <v>2.2025000000000001</v>
      </c>
      <c r="B3073" s="14">
        <v>45715</v>
      </c>
      <c r="C3073" s="8" t="s">
        <v>13</v>
      </c>
      <c r="D3073" s="8" t="s">
        <v>15</v>
      </c>
      <c r="E3073" s="8" t="s">
        <v>15</v>
      </c>
      <c r="F3073" s="9">
        <f t="shared" si="102"/>
        <v>1800000</v>
      </c>
      <c r="G3073" s="9">
        <v>18</v>
      </c>
      <c r="H3073" s="10">
        <v>1935594</v>
      </c>
      <c r="I3073" s="11">
        <v>1852309554.5722187</v>
      </c>
      <c r="J3073" s="11">
        <v>18570</v>
      </c>
      <c r="K3073" s="11">
        <v>99747.418124513657</v>
      </c>
      <c r="L3073" s="12">
        <v>0</v>
      </c>
      <c r="M3073" s="11">
        <v>2609</v>
      </c>
      <c r="N3073" s="13"/>
      <c r="O3073" t="str">
        <f t="shared" si="103"/>
        <v/>
      </c>
    </row>
    <row r="3074" spans="1:15" hidden="1">
      <c r="A3074" s="41">
        <v>2.2025000000000001</v>
      </c>
      <c r="B3074" s="14">
        <v>45715</v>
      </c>
      <c r="C3074" s="8" t="s">
        <v>13</v>
      </c>
      <c r="D3074" s="8" t="s">
        <v>15</v>
      </c>
      <c r="E3074" s="8" t="s">
        <v>15</v>
      </c>
      <c r="F3074" s="9">
        <f t="shared" si="102"/>
        <v>18700000</v>
      </c>
      <c r="G3074" s="9">
        <v>187</v>
      </c>
      <c r="H3074" s="10">
        <v>20118395</v>
      </c>
      <c r="I3074" s="11">
        <v>1872427949.5722187</v>
      </c>
      <c r="J3074" s="11">
        <v>18757</v>
      </c>
      <c r="K3074" s="11">
        <v>99825.555769697647</v>
      </c>
      <c r="L3074" s="12">
        <v>0</v>
      </c>
      <c r="M3074" s="11">
        <v>2610</v>
      </c>
      <c r="N3074" s="13"/>
      <c r="O3074" t="str">
        <f t="shared" si="103"/>
        <v/>
      </c>
    </row>
    <row r="3075" spans="1:15" hidden="1">
      <c r="A3075" s="41">
        <v>2.2025000000000001</v>
      </c>
      <c r="B3075" s="14">
        <v>45715</v>
      </c>
      <c r="C3075" s="8" t="s">
        <v>13</v>
      </c>
      <c r="D3075" s="8" t="s">
        <v>15</v>
      </c>
      <c r="E3075" s="8" t="s">
        <v>15</v>
      </c>
      <c r="F3075" s="9">
        <f t="shared" si="102"/>
        <v>3700000</v>
      </c>
      <c r="G3075" s="9">
        <v>37</v>
      </c>
      <c r="H3075" s="10">
        <v>3983087</v>
      </c>
      <c r="I3075" s="11">
        <v>1876411036.5722187</v>
      </c>
      <c r="J3075" s="11">
        <v>18794</v>
      </c>
      <c r="K3075" s="11">
        <v>99840.961826764848</v>
      </c>
      <c r="L3075" s="12">
        <v>0</v>
      </c>
      <c r="M3075" s="11">
        <v>2611</v>
      </c>
      <c r="N3075" s="13"/>
      <c r="O3075" t="str">
        <f t="shared" si="103"/>
        <v/>
      </c>
    </row>
    <row r="3076" spans="1:15" hidden="1">
      <c r="A3076" s="41">
        <v>2.2025000000000001</v>
      </c>
      <c r="B3076" s="14">
        <v>45715</v>
      </c>
      <c r="C3076" s="8" t="s">
        <v>13</v>
      </c>
      <c r="D3076" s="8" t="s">
        <v>15</v>
      </c>
      <c r="E3076" s="8" t="s">
        <v>15</v>
      </c>
      <c r="F3076" s="9">
        <f t="shared" si="102"/>
        <v>6300000</v>
      </c>
      <c r="G3076" s="9">
        <v>63</v>
      </c>
      <c r="H3076" s="10">
        <v>6768720</v>
      </c>
      <c r="I3076" s="11">
        <v>1883179756.5722187</v>
      </c>
      <c r="J3076" s="11">
        <v>18857</v>
      </c>
      <c r="K3076" s="11">
        <v>99866.349714812459</v>
      </c>
      <c r="L3076" s="12">
        <v>0</v>
      </c>
      <c r="M3076" s="11">
        <v>2612</v>
      </c>
      <c r="N3076" s="13"/>
      <c r="O3076" t="str">
        <f t="shared" si="103"/>
        <v/>
      </c>
    </row>
    <row r="3077" spans="1:15" hidden="1">
      <c r="A3077" s="41">
        <v>2.2025000000000001</v>
      </c>
      <c r="B3077" s="14">
        <v>45715</v>
      </c>
      <c r="C3077" s="8" t="s">
        <v>13</v>
      </c>
      <c r="D3077" s="8" t="s">
        <v>14</v>
      </c>
      <c r="E3077" s="8" t="s">
        <v>14</v>
      </c>
      <c r="F3077" s="9">
        <f t="shared" si="102"/>
        <v>-900000</v>
      </c>
      <c r="G3077" s="9">
        <v>-9</v>
      </c>
      <c r="H3077" s="10">
        <v>-950562</v>
      </c>
      <c r="I3077" s="11">
        <v>17132048579.33774</v>
      </c>
      <c r="J3077" s="11">
        <v>171282</v>
      </c>
      <c r="K3077" s="11">
        <v>100022.46925735186</v>
      </c>
      <c r="L3077" s="12">
        <v>50359.776683833334</v>
      </c>
      <c r="M3077" s="11">
        <v>446</v>
      </c>
      <c r="N3077" s="13"/>
      <c r="O3077" t="str">
        <f t="shared" si="103"/>
        <v/>
      </c>
    </row>
    <row r="3078" spans="1:15" hidden="1">
      <c r="A3078" s="41">
        <v>2.2025000000000001</v>
      </c>
      <c r="B3078" s="14">
        <v>45715</v>
      </c>
      <c r="C3078" s="8" t="s">
        <v>13</v>
      </c>
      <c r="D3078" s="8" t="s">
        <v>15</v>
      </c>
      <c r="E3078" s="8" t="s">
        <v>15</v>
      </c>
      <c r="F3078" s="9">
        <f t="shared" si="102"/>
        <v>6300000</v>
      </c>
      <c r="G3078" s="9">
        <v>63</v>
      </c>
      <c r="H3078" s="10">
        <v>6786990</v>
      </c>
      <c r="I3078" s="11">
        <v>1889966746.5722187</v>
      </c>
      <c r="J3078" s="11">
        <v>18920</v>
      </c>
      <c r="K3078" s="11">
        <v>99892.534174007335</v>
      </c>
      <c r="L3078" s="12">
        <v>0</v>
      </c>
      <c r="M3078" s="11">
        <v>2613</v>
      </c>
      <c r="N3078" s="13"/>
      <c r="O3078" t="str">
        <f t="shared" si="103"/>
        <v/>
      </c>
    </row>
    <row r="3079" spans="1:15" hidden="1">
      <c r="A3079" s="41">
        <v>2.2025000000000001</v>
      </c>
      <c r="B3079" s="14">
        <v>45715</v>
      </c>
      <c r="C3079" s="8" t="s">
        <v>13</v>
      </c>
      <c r="D3079" s="8" t="s">
        <v>14</v>
      </c>
      <c r="E3079" s="8" t="s">
        <v>14</v>
      </c>
      <c r="F3079" s="9">
        <f t="shared" si="102"/>
        <v>2800000</v>
      </c>
      <c r="G3079" s="9">
        <v>28</v>
      </c>
      <c r="H3079" s="10">
        <v>2956576</v>
      </c>
      <c r="I3079" s="11">
        <v>17135005155.33774</v>
      </c>
      <c r="J3079" s="11">
        <v>171310</v>
      </c>
      <c r="K3079" s="11">
        <v>100023.37957701091</v>
      </c>
      <c r="L3079" s="12">
        <v>0</v>
      </c>
      <c r="M3079" s="11">
        <v>447</v>
      </c>
      <c r="N3079" s="13"/>
      <c r="O3079" t="str">
        <f t="shared" si="103"/>
        <v/>
      </c>
    </row>
    <row r="3080" spans="1:15" hidden="1">
      <c r="A3080" s="41">
        <v>2.2025000000000001</v>
      </c>
      <c r="B3080" s="14">
        <v>45715</v>
      </c>
      <c r="C3080" s="8" t="s">
        <v>13</v>
      </c>
      <c r="D3080" s="8" t="s">
        <v>15</v>
      </c>
      <c r="E3080" s="8" t="s">
        <v>15</v>
      </c>
      <c r="F3080" s="9">
        <f t="shared" si="102"/>
        <v>900000</v>
      </c>
      <c r="G3080" s="9">
        <v>9</v>
      </c>
      <c r="H3080" s="10">
        <v>968265</v>
      </c>
      <c r="I3080" s="11">
        <v>1890935011.5722187</v>
      </c>
      <c r="J3080" s="11">
        <v>18929</v>
      </c>
      <c r="K3080" s="11">
        <v>99896.191640985722</v>
      </c>
      <c r="L3080" s="12">
        <v>0</v>
      </c>
      <c r="M3080" s="11">
        <v>2614</v>
      </c>
      <c r="N3080" s="13"/>
      <c r="O3080" t="str">
        <f t="shared" si="103"/>
        <v/>
      </c>
    </row>
    <row r="3081" spans="1:15" hidden="1">
      <c r="A3081" s="41">
        <v>2.2025000000000001</v>
      </c>
      <c r="B3081" s="14">
        <v>45715</v>
      </c>
      <c r="C3081" s="8" t="s">
        <v>13</v>
      </c>
      <c r="D3081" s="8" t="s">
        <v>15</v>
      </c>
      <c r="E3081" s="8" t="s">
        <v>15</v>
      </c>
      <c r="F3081" s="9">
        <f t="shared" si="102"/>
        <v>2700000</v>
      </c>
      <c r="G3081" s="9">
        <v>27</v>
      </c>
      <c r="H3081" s="10">
        <v>2906226</v>
      </c>
      <c r="I3081" s="11">
        <v>1893841237.5722187</v>
      </c>
      <c r="J3081" s="11">
        <v>18956</v>
      </c>
      <c r="K3081" s="11">
        <v>99907.218694461844</v>
      </c>
      <c r="L3081" s="12">
        <v>0</v>
      </c>
      <c r="M3081" s="11">
        <v>2615</v>
      </c>
      <c r="N3081" s="13"/>
      <c r="O3081" t="str">
        <f t="shared" si="103"/>
        <v/>
      </c>
    </row>
    <row r="3082" spans="1:15" hidden="1">
      <c r="A3082" s="41">
        <v>2.2025000000000001</v>
      </c>
      <c r="B3082" s="14">
        <v>45715</v>
      </c>
      <c r="C3082" s="8" t="s">
        <v>13</v>
      </c>
      <c r="D3082" s="8" t="s">
        <v>15</v>
      </c>
      <c r="E3082" s="8" t="s">
        <v>15</v>
      </c>
      <c r="F3082" s="9">
        <f t="shared" ref="F3082:F3145" si="104">100000*G3082</f>
        <v>-900000</v>
      </c>
      <c r="G3082" s="9">
        <v>-9</v>
      </c>
      <c r="H3082" s="10">
        <v>-969921</v>
      </c>
      <c r="I3082" s="11">
        <v>1892942072.6039684</v>
      </c>
      <c r="J3082" s="11">
        <v>18947</v>
      </c>
      <c r="K3082" s="11">
        <v>99907.218694461844</v>
      </c>
      <c r="L3082" s="12">
        <v>70756.031749843387</v>
      </c>
      <c r="M3082" s="11">
        <v>2616</v>
      </c>
      <c r="N3082" s="13"/>
      <c r="O3082" t="str">
        <f t="shared" si="103"/>
        <v/>
      </c>
    </row>
    <row r="3083" spans="1:15" hidden="1">
      <c r="A3083" s="41">
        <v>2.2025000000000001</v>
      </c>
      <c r="B3083" s="14">
        <v>45715</v>
      </c>
      <c r="C3083" s="8" t="s">
        <v>13</v>
      </c>
      <c r="D3083" s="8" t="s">
        <v>15</v>
      </c>
      <c r="E3083" s="8" t="s">
        <v>15</v>
      </c>
      <c r="F3083" s="9">
        <f t="shared" si="104"/>
        <v>46400000</v>
      </c>
      <c r="G3083" s="9">
        <v>464</v>
      </c>
      <c r="H3083" s="10">
        <v>49950064</v>
      </c>
      <c r="I3083" s="11">
        <v>1942892136.6039684</v>
      </c>
      <c r="J3083" s="11">
        <v>19411</v>
      </c>
      <c r="K3083" s="11">
        <v>100092.32582576727</v>
      </c>
      <c r="L3083" s="12">
        <v>0</v>
      </c>
      <c r="M3083" s="11">
        <v>2617</v>
      </c>
      <c r="N3083" s="13"/>
      <c r="O3083" t="str">
        <f t="shared" si="103"/>
        <v/>
      </c>
    </row>
    <row r="3084" spans="1:15" hidden="1">
      <c r="A3084" s="41">
        <v>2.2025000000000001</v>
      </c>
      <c r="B3084" s="14">
        <v>45715</v>
      </c>
      <c r="C3084" s="8" t="s">
        <v>13</v>
      </c>
      <c r="D3084" s="8" t="s">
        <v>14</v>
      </c>
      <c r="E3084" s="8" t="s">
        <v>14</v>
      </c>
      <c r="F3084" s="9">
        <f t="shared" si="104"/>
        <v>-1700000</v>
      </c>
      <c r="G3084" s="9">
        <v>-17</v>
      </c>
      <c r="H3084" s="10">
        <v>-1795506</v>
      </c>
      <c r="I3084" s="11">
        <v>17133304757.884932</v>
      </c>
      <c r="J3084" s="11">
        <v>171293</v>
      </c>
      <c r="K3084" s="11">
        <v>100023.37957701091</v>
      </c>
      <c r="L3084" s="12">
        <v>95108.547190814512</v>
      </c>
      <c r="M3084" s="11">
        <v>448</v>
      </c>
      <c r="N3084" s="13"/>
      <c r="O3084" t="str">
        <f t="shared" si="103"/>
        <v/>
      </c>
    </row>
    <row r="3085" spans="1:15" hidden="1">
      <c r="A3085" s="41">
        <v>2.2025000000000001</v>
      </c>
      <c r="B3085" s="14">
        <v>45715</v>
      </c>
      <c r="C3085" s="8" t="s">
        <v>13</v>
      </c>
      <c r="D3085" s="8" t="s">
        <v>15</v>
      </c>
      <c r="E3085" s="8" t="s">
        <v>15</v>
      </c>
      <c r="F3085" s="9">
        <f t="shared" si="104"/>
        <v>-1800000</v>
      </c>
      <c r="G3085" s="9">
        <v>-18</v>
      </c>
      <c r="H3085" s="10">
        <v>-1939842</v>
      </c>
      <c r="I3085" s="11">
        <v>1941090474.7391045</v>
      </c>
      <c r="J3085" s="11">
        <v>19393</v>
      </c>
      <c r="K3085" s="11">
        <v>100092.32582576727</v>
      </c>
      <c r="L3085" s="12">
        <v>138180.13513618917</v>
      </c>
      <c r="M3085" s="11">
        <v>2618</v>
      </c>
      <c r="N3085" s="13"/>
      <c r="O3085" t="str">
        <f t="shared" si="103"/>
        <v/>
      </c>
    </row>
    <row r="3086" spans="1:15" hidden="1">
      <c r="A3086" s="41">
        <v>2.2025000000000001</v>
      </c>
      <c r="B3086" s="14">
        <v>45715</v>
      </c>
      <c r="C3086" s="8" t="s">
        <v>13</v>
      </c>
      <c r="D3086" s="8" t="s">
        <v>14</v>
      </c>
      <c r="E3086" s="8" t="s">
        <v>14</v>
      </c>
      <c r="F3086" s="9">
        <f t="shared" si="104"/>
        <v>-9400000</v>
      </c>
      <c r="G3086" s="9">
        <v>-94</v>
      </c>
      <c r="H3086" s="10">
        <v>-9928092</v>
      </c>
      <c r="I3086" s="11">
        <v>17123902560.204693</v>
      </c>
      <c r="J3086" s="11">
        <v>171199</v>
      </c>
      <c r="K3086" s="11">
        <v>100023.37957701091</v>
      </c>
      <c r="L3086" s="12">
        <v>525894.3197609745</v>
      </c>
      <c r="M3086" s="11">
        <v>449</v>
      </c>
      <c r="N3086" s="13"/>
      <c r="O3086" t="str">
        <f t="shared" si="103"/>
        <v/>
      </c>
    </row>
    <row r="3087" spans="1:15" hidden="1">
      <c r="A3087" s="41">
        <v>2.2025000000000001</v>
      </c>
      <c r="B3087" s="14">
        <v>45715</v>
      </c>
      <c r="C3087" s="8" t="s">
        <v>13</v>
      </c>
      <c r="D3087" s="8" t="s">
        <v>46</v>
      </c>
      <c r="E3087" s="8" t="s">
        <v>46</v>
      </c>
      <c r="F3087" s="9">
        <f t="shared" si="104"/>
        <v>-900000</v>
      </c>
      <c r="G3087" s="9">
        <v>-9</v>
      </c>
      <c r="H3087" s="10">
        <v>-985239</v>
      </c>
      <c r="I3087" s="11">
        <v>40188745732.875</v>
      </c>
      <c r="J3087" s="11">
        <v>399991</v>
      </c>
      <c r="K3087" s="11">
        <v>100474.125</v>
      </c>
      <c r="L3087" s="12">
        <v>80971.875</v>
      </c>
      <c r="M3087" s="11">
        <v>4</v>
      </c>
      <c r="N3087" s="13"/>
      <c r="O3087" t="str">
        <f t="shared" si="103"/>
        <v/>
      </c>
    </row>
    <row r="3088" spans="1:15" hidden="1">
      <c r="A3088" s="41">
        <v>2.2025000000000001</v>
      </c>
      <c r="B3088" s="14">
        <v>45715</v>
      </c>
      <c r="C3088" s="8" t="s">
        <v>13</v>
      </c>
      <c r="D3088" s="8" t="s">
        <v>46</v>
      </c>
      <c r="E3088" s="8" t="s">
        <v>46</v>
      </c>
      <c r="F3088" s="9">
        <f t="shared" si="104"/>
        <v>-4500000</v>
      </c>
      <c r="G3088" s="9">
        <v>-45</v>
      </c>
      <c r="H3088" s="10">
        <v>-4926195</v>
      </c>
      <c r="I3088" s="11">
        <v>40184224397.25</v>
      </c>
      <c r="J3088" s="11">
        <v>399946</v>
      </c>
      <c r="K3088" s="11">
        <v>100474.125</v>
      </c>
      <c r="L3088" s="12">
        <v>404859.375</v>
      </c>
      <c r="M3088" s="11">
        <v>5</v>
      </c>
      <c r="N3088" s="13"/>
      <c r="O3088" t="str">
        <f t="shared" ref="O3088:O3151" si="105">IF(M3088=_xlfn.MAXIFS(M:M,D:D,D3088),"X","")</f>
        <v/>
      </c>
    </row>
    <row r="3089" spans="1:15" hidden="1">
      <c r="A3089" s="41">
        <v>2.2025000000000001</v>
      </c>
      <c r="B3089" s="14">
        <v>45715</v>
      </c>
      <c r="C3089" s="8" t="s">
        <v>13</v>
      </c>
      <c r="D3089" s="8" t="s">
        <v>46</v>
      </c>
      <c r="E3089" s="8" t="s">
        <v>46</v>
      </c>
      <c r="F3089" s="9">
        <f t="shared" si="104"/>
        <v>-54700000</v>
      </c>
      <c r="G3089" s="9">
        <v>-547</v>
      </c>
      <c r="H3089" s="10">
        <v>-59880637</v>
      </c>
      <c r="I3089" s="11">
        <v>40129265050.875</v>
      </c>
      <c r="J3089" s="11">
        <v>399399</v>
      </c>
      <c r="K3089" s="11">
        <v>100474.125</v>
      </c>
      <c r="L3089" s="12">
        <v>4921290.625</v>
      </c>
      <c r="M3089" s="11">
        <v>6</v>
      </c>
      <c r="N3089" s="13"/>
      <c r="O3089" t="str">
        <f t="shared" si="105"/>
        <v/>
      </c>
    </row>
    <row r="3090" spans="1:15" hidden="1">
      <c r="A3090" s="41">
        <v>2.2025000000000001</v>
      </c>
      <c r="B3090" s="14">
        <v>45715</v>
      </c>
      <c r="C3090" s="8" t="s">
        <v>13</v>
      </c>
      <c r="D3090" s="8" t="s">
        <v>46</v>
      </c>
      <c r="E3090" s="8" t="s">
        <v>46</v>
      </c>
      <c r="F3090" s="9">
        <f t="shared" si="104"/>
        <v>-38300000</v>
      </c>
      <c r="G3090" s="9">
        <v>-383</v>
      </c>
      <c r="H3090" s="10">
        <v>-41927393</v>
      </c>
      <c r="I3090" s="11">
        <v>40090783461</v>
      </c>
      <c r="J3090" s="11">
        <v>399016</v>
      </c>
      <c r="K3090" s="11">
        <v>100474.125</v>
      </c>
      <c r="L3090" s="12">
        <v>3445803.125</v>
      </c>
      <c r="M3090" s="11">
        <v>7</v>
      </c>
      <c r="N3090" s="13"/>
      <c r="O3090" t="str">
        <f t="shared" si="105"/>
        <v/>
      </c>
    </row>
    <row r="3091" spans="1:15" hidden="1">
      <c r="A3091" s="41">
        <v>2.2025000000000001</v>
      </c>
      <c r="B3091" s="14">
        <v>45715</v>
      </c>
      <c r="C3091" s="8" t="s">
        <v>13</v>
      </c>
      <c r="D3091" s="8" t="s">
        <v>14</v>
      </c>
      <c r="E3091" s="8" t="s">
        <v>14</v>
      </c>
      <c r="F3091" s="9">
        <f t="shared" si="104"/>
        <v>-1800000</v>
      </c>
      <c r="G3091" s="9">
        <v>-18</v>
      </c>
      <c r="H3091" s="10">
        <v>-1901124</v>
      </c>
      <c r="I3091" s="11">
        <v>17122102139.372307</v>
      </c>
      <c r="J3091" s="11">
        <v>171181</v>
      </c>
      <c r="K3091" s="11">
        <v>100023.37957701091</v>
      </c>
      <c r="L3091" s="12">
        <v>100703.16761380364</v>
      </c>
      <c r="M3091" s="11">
        <v>450</v>
      </c>
      <c r="N3091" s="13"/>
      <c r="O3091" t="str">
        <f t="shared" si="105"/>
        <v/>
      </c>
    </row>
    <row r="3092" spans="1:15" hidden="1">
      <c r="A3092" s="41">
        <v>2.2025000000000001</v>
      </c>
      <c r="B3092" s="14">
        <v>45715</v>
      </c>
      <c r="C3092" s="8" t="s">
        <v>13</v>
      </c>
      <c r="D3092" s="8" t="s">
        <v>46</v>
      </c>
      <c r="E3092" s="8" t="s">
        <v>46</v>
      </c>
      <c r="F3092" s="9">
        <f t="shared" si="104"/>
        <v>-91300000</v>
      </c>
      <c r="G3092" s="9">
        <v>-913</v>
      </c>
      <c r="H3092" s="10">
        <v>-99947023</v>
      </c>
      <c r="I3092" s="11">
        <v>39999050584.875</v>
      </c>
      <c r="J3092" s="11">
        <v>398103</v>
      </c>
      <c r="K3092" s="11">
        <v>100474.125</v>
      </c>
      <c r="L3092" s="12">
        <v>8214146.875</v>
      </c>
      <c r="M3092" s="11">
        <v>8</v>
      </c>
      <c r="N3092" s="13"/>
      <c r="O3092" t="str">
        <f t="shared" si="105"/>
        <v/>
      </c>
    </row>
    <row r="3093" spans="1:15" hidden="1">
      <c r="A3093" s="41">
        <v>2.2025000000000001</v>
      </c>
      <c r="B3093" s="14">
        <v>45715</v>
      </c>
      <c r="C3093" s="8" t="s">
        <v>13</v>
      </c>
      <c r="D3093" s="8" t="s">
        <v>46</v>
      </c>
      <c r="E3093" s="8" t="s">
        <v>46</v>
      </c>
      <c r="F3093" s="9">
        <f t="shared" si="104"/>
        <v>-43900000</v>
      </c>
      <c r="G3093" s="9">
        <v>-439</v>
      </c>
      <c r="H3093" s="10">
        <v>-48057769</v>
      </c>
      <c r="I3093" s="11">
        <v>39954942444</v>
      </c>
      <c r="J3093" s="11">
        <v>397664</v>
      </c>
      <c r="K3093" s="11">
        <v>100474.125</v>
      </c>
      <c r="L3093" s="12">
        <v>3949628.125</v>
      </c>
      <c r="M3093" s="11">
        <v>9</v>
      </c>
      <c r="N3093" s="13"/>
      <c r="O3093" t="str">
        <f t="shared" si="105"/>
        <v/>
      </c>
    </row>
    <row r="3094" spans="1:15" hidden="1">
      <c r="A3094" s="41">
        <v>2.2025000000000001</v>
      </c>
      <c r="B3094" s="14">
        <v>45715</v>
      </c>
      <c r="C3094" s="8" t="s">
        <v>13</v>
      </c>
      <c r="D3094" s="8" t="s">
        <v>46</v>
      </c>
      <c r="E3094" s="8" t="s">
        <v>46</v>
      </c>
      <c r="F3094" s="9">
        <f t="shared" si="104"/>
        <v>-91300000</v>
      </c>
      <c r="G3094" s="9">
        <v>-913</v>
      </c>
      <c r="H3094" s="10">
        <v>-99947023</v>
      </c>
      <c r="I3094" s="11">
        <v>39863209567.875</v>
      </c>
      <c r="J3094" s="11">
        <v>396751</v>
      </c>
      <c r="K3094" s="11">
        <v>100474.125</v>
      </c>
      <c r="L3094" s="12">
        <v>8214146.875</v>
      </c>
      <c r="M3094" s="11">
        <v>10</v>
      </c>
      <c r="N3094" s="13"/>
      <c r="O3094" t="str">
        <f t="shared" si="105"/>
        <v/>
      </c>
    </row>
    <row r="3095" spans="1:15" hidden="1">
      <c r="A3095" s="41">
        <v>2.2025000000000001</v>
      </c>
      <c r="B3095" s="14">
        <v>45715</v>
      </c>
      <c r="C3095" s="8" t="s">
        <v>13</v>
      </c>
      <c r="D3095" s="8" t="s">
        <v>46</v>
      </c>
      <c r="E3095" s="8" t="s">
        <v>46</v>
      </c>
      <c r="F3095" s="9">
        <f t="shared" si="104"/>
        <v>-900000</v>
      </c>
      <c r="G3095" s="9">
        <v>-9</v>
      </c>
      <c r="H3095" s="10">
        <v>-985239</v>
      </c>
      <c r="I3095" s="11">
        <v>39862305300.75</v>
      </c>
      <c r="J3095" s="11">
        <v>396742</v>
      </c>
      <c r="K3095" s="11">
        <v>100474.125</v>
      </c>
      <c r="L3095" s="12">
        <v>80971.875</v>
      </c>
      <c r="M3095" s="11">
        <v>11</v>
      </c>
      <c r="N3095" s="13"/>
      <c r="O3095" t="str">
        <f t="shared" si="105"/>
        <v/>
      </c>
    </row>
    <row r="3096" spans="1:15" hidden="1">
      <c r="A3096" s="41">
        <v>2.2025000000000001</v>
      </c>
      <c r="B3096" s="14">
        <v>45715</v>
      </c>
      <c r="C3096" s="8" t="s">
        <v>13</v>
      </c>
      <c r="D3096" s="8" t="s">
        <v>46</v>
      </c>
      <c r="E3096" s="8" t="s">
        <v>46</v>
      </c>
      <c r="F3096" s="9">
        <f t="shared" si="104"/>
        <v>-365200000</v>
      </c>
      <c r="G3096" s="9">
        <v>-3652</v>
      </c>
      <c r="H3096" s="10">
        <v>-399788092</v>
      </c>
      <c r="I3096" s="11">
        <v>39495373796.25</v>
      </c>
      <c r="J3096" s="11">
        <v>393090</v>
      </c>
      <c r="K3096" s="11">
        <v>100474.125</v>
      </c>
      <c r="L3096" s="12">
        <v>32856587.5</v>
      </c>
      <c r="M3096" s="11">
        <v>12</v>
      </c>
      <c r="N3096" s="13"/>
      <c r="O3096" t="str">
        <f t="shared" si="105"/>
        <v/>
      </c>
    </row>
    <row r="3097" spans="1:15" hidden="1">
      <c r="A3097" s="41">
        <v>2.2025000000000001</v>
      </c>
      <c r="B3097" s="14">
        <v>45715</v>
      </c>
      <c r="C3097" s="8" t="s">
        <v>13</v>
      </c>
      <c r="D3097" s="8" t="s">
        <v>46</v>
      </c>
      <c r="E3097" s="8" t="s">
        <v>46</v>
      </c>
      <c r="F3097" s="9">
        <f t="shared" si="104"/>
        <v>-45600000</v>
      </c>
      <c r="G3097" s="9">
        <v>-456</v>
      </c>
      <c r="H3097" s="10">
        <v>-49918776</v>
      </c>
      <c r="I3097" s="11">
        <v>39449557595.25</v>
      </c>
      <c r="J3097" s="11">
        <v>392634</v>
      </c>
      <c r="K3097" s="11">
        <v>100474.125</v>
      </c>
      <c r="L3097" s="12">
        <v>4102575</v>
      </c>
      <c r="M3097" s="11">
        <v>13</v>
      </c>
      <c r="N3097" s="13"/>
      <c r="O3097" t="str">
        <f t="shared" si="105"/>
        <v/>
      </c>
    </row>
    <row r="3098" spans="1:15" hidden="1">
      <c r="A3098" s="41">
        <v>2.2025000000000001</v>
      </c>
      <c r="B3098" s="14">
        <v>45715</v>
      </c>
      <c r="C3098" s="8" t="s">
        <v>13</v>
      </c>
      <c r="D3098" s="8" t="s">
        <v>46</v>
      </c>
      <c r="E3098" s="8" t="s">
        <v>46</v>
      </c>
      <c r="F3098" s="9">
        <f t="shared" si="104"/>
        <v>-100400000</v>
      </c>
      <c r="G3098" s="9">
        <v>-1004</v>
      </c>
      <c r="H3098" s="10">
        <v>-109908884</v>
      </c>
      <c r="I3098" s="11">
        <v>39348681573.75</v>
      </c>
      <c r="J3098" s="11">
        <v>391630</v>
      </c>
      <c r="K3098" s="11">
        <v>100474.125</v>
      </c>
      <c r="L3098" s="12">
        <v>9032862.5</v>
      </c>
      <c r="M3098" s="11">
        <v>14</v>
      </c>
      <c r="N3098" s="13"/>
      <c r="O3098" t="str">
        <f t="shared" si="105"/>
        <v/>
      </c>
    </row>
    <row r="3099" spans="1:15" hidden="1">
      <c r="A3099" s="41">
        <v>2.2025000000000001</v>
      </c>
      <c r="B3099" s="14">
        <v>45715</v>
      </c>
      <c r="C3099" s="8" t="s">
        <v>13</v>
      </c>
      <c r="D3099" s="8" t="s">
        <v>46</v>
      </c>
      <c r="E3099" s="8" t="s">
        <v>46</v>
      </c>
      <c r="F3099" s="9">
        <f t="shared" si="104"/>
        <v>-18200000</v>
      </c>
      <c r="G3099" s="9">
        <v>-182</v>
      </c>
      <c r="H3099" s="10">
        <v>-19923722</v>
      </c>
      <c r="I3099" s="11">
        <v>39330395283</v>
      </c>
      <c r="J3099" s="11">
        <v>391448</v>
      </c>
      <c r="K3099" s="11">
        <v>100474.125</v>
      </c>
      <c r="L3099" s="12">
        <v>1637431.25</v>
      </c>
      <c r="M3099" s="11">
        <v>15</v>
      </c>
      <c r="N3099" s="13"/>
      <c r="O3099" t="str">
        <f t="shared" si="105"/>
        <v/>
      </c>
    </row>
    <row r="3100" spans="1:15" hidden="1">
      <c r="A3100" s="41">
        <v>2.2025000000000001</v>
      </c>
      <c r="B3100" s="14">
        <v>45715</v>
      </c>
      <c r="C3100" s="8" t="s">
        <v>13</v>
      </c>
      <c r="D3100" s="8" t="s">
        <v>46</v>
      </c>
      <c r="E3100" s="8" t="s">
        <v>46</v>
      </c>
      <c r="F3100" s="9">
        <f t="shared" si="104"/>
        <v>-900000</v>
      </c>
      <c r="G3100" s="9">
        <v>-9</v>
      </c>
      <c r="H3100" s="10">
        <v>-985239</v>
      </c>
      <c r="I3100" s="11">
        <v>39329491015.875</v>
      </c>
      <c r="J3100" s="11">
        <v>391439</v>
      </c>
      <c r="K3100" s="11">
        <v>100474.125</v>
      </c>
      <c r="L3100" s="12">
        <v>80971.875</v>
      </c>
      <c r="M3100" s="11">
        <v>16</v>
      </c>
      <c r="N3100" s="13"/>
      <c r="O3100" t="str">
        <f t="shared" si="105"/>
        <v/>
      </c>
    </row>
    <row r="3101" spans="1:15" hidden="1">
      <c r="A3101" s="41">
        <v>2.2025000000000001</v>
      </c>
      <c r="B3101" s="14">
        <v>45715</v>
      </c>
      <c r="C3101" s="8" t="s">
        <v>13</v>
      </c>
      <c r="D3101" s="8" t="s">
        <v>15</v>
      </c>
      <c r="E3101" s="8" t="s">
        <v>15</v>
      </c>
      <c r="F3101" s="9">
        <f t="shared" si="104"/>
        <v>900000</v>
      </c>
      <c r="G3101" s="9">
        <v>9</v>
      </c>
      <c r="H3101" s="10">
        <v>967077</v>
      </c>
      <c r="I3101" s="11">
        <v>1942057551.7391045</v>
      </c>
      <c r="J3101" s="11">
        <v>19402</v>
      </c>
      <c r="K3101" s="11">
        <v>100095.74021951883</v>
      </c>
      <c r="L3101" s="12">
        <v>0</v>
      </c>
      <c r="M3101" s="11">
        <v>2619</v>
      </c>
      <c r="N3101" s="13"/>
      <c r="O3101" t="str">
        <f t="shared" si="105"/>
        <v/>
      </c>
    </row>
    <row r="3102" spans="1:15" hidden="1">
      <c r="A3102" s="41">
        <v>2.2025000000000001</v>
      </c>
      <c r="B3102" s="14">
        <v>45715</v>
      </c>
      <c r="C3102" s="8" t="s">
        <v>13</v>
      </c>
      <c r="D3102" s="8" t="s">
        <v>14</v>
      </c>
      <c r="E3102" s="8" t="s">
        <v>14</v>
      </c>
      <c r="F3102" s="9">
        <f t="shared" si="104"/>
        <v>-900000</v>
      </c>
      <c r="G3102" s="9">
        <v>-9</v>
      </c>
      <c r="H3102" s="10">
        <v>-950562</v>
      </c>
      <c r="I3102" s="11">
        <v>17121201928.956114</v>
      </c>
      <c r="J3102" s="11">
        <v>171172</v>
      </c>
      <c r="K3102" s="11">
        <v>100023.37957701091</v>
      </c>
      <c r="L3102" s="12">
        <v>50351.583806901821</v>
      </c>
      <c r="M3102" s="11">
        <v>451</v>
      </c>
      <c r="N3102" s="13"/>
      <c r="O3102" t="str">
        <f t="shared" si="105"/>
        <v/>
      </c>
    </row>
    <row r="3103" spans="1:15" hidden="1">
      <c r="A3103" s="41">
        <v>2.2025000000000001</v>
      </c>
      <c r="B3103" s="14">
        <v>45715</v>
      </c>
      <c r="C3103" s="8" t="s">
        <v>13</v>
      </c>
      <c r="D3103" s="8" t="s">
        <v>46</v>
      </c>
      <c r="E3103" s="8" t="s">
        <v>46</v>
      </c>
      <c r="F3103" s="9">
        <f t="shared" si="104"/>
        <v>-4500000</v>
      </c>
      <c r="G3103" s="9">
        <v>-45</v>
      </c>
      <c r="H3103" s="10">
        <v>-4926195</v>
      </c>
      <c r="I3103" s="11">
        <v>39324969680.25</v>
      </c>
      <c r="J3103" s="11">
        <v>391394</v>
      </c>
      <c r="K3103" s="11">
        <v>100474.125</v>
      </c>
      <c r="L3103" s="12">
        <v>404859.375</v>
      </c>
      <c r="M3103" s="11">
        <v>17</v>
      </c>
      <c r="N3103" s="13"/>
      <c r="O3103" t="str">
        <f t="shared" si="105"/>
        <v/>
      </c>
    </row>
    <row r="3104" spans="1:15" hidden="1">
      <c r="A3104" s="41">
        <v>2.2025000000000001</v>
      </c>
      <c r="B3104" s="14">
        <v>45715</v>
      </c>
      <c r="C3104" s="8" t="s">
        <v>13</v>
      </c>
      <c r="D3104" s="8" t="s">
        <v>15</v>
      </c>
      <c r="E3104" s="8" t="s">
        <v>15</v>
      </c>
      <c r="F3104" s="9">
        <f t="shared" si="104"/>
        <v>900000</v>
      </c>
      <c r="G3104" s="9">
        <v>9</v>
      </c>
      <c r="H3104" s="10">
        <v>967914</v>
      </c>
      <c r="I3104" s="11">
        <v>1943025465.7391045</v>
      </c>
      <c r="J3104" s="11">
        <v>19411</v>
      </c>
      <c r="K3104" s="11">
        <v>100099.19456695196</v>
      </c>
      <c r="L3104" s="12">
        <v>0</v>
      </c>
      <c r="M3104" s="11">
        <v>2620</v>
      </c>
      <c r="N3104" s="13"/>
      <c r="O3104" t="str">
        <f t="shared" si="105"/>
        <v/>
      </c>
    </row>
    <row r="3105" spans="1:15" hidden="1">
      <c r="A3105" s="41">
        <v>2.2025000000000001</v>
      </c>
      <c r="B3105" s="14">
        <v>45715</v>
      </c>
      <c r="C3105" s="8" t="s">
        <v>13</v>
      </c>
      <c r="D3105" s="8" t="s">
        <v>46</v>
      </c>
      <c r="E3105" s="8" t="s">
        <v>46</v>
      </c>
      <c r="F3105" s="9">
        <f t="shared" si="104"/>
        <v>-14600000</v>
      </c>
      <c r="G3105" s="9">
        <v>-146</v>
      </c>
      <c r="H3105" s="10">
        <v>-15982766</v>
      </c>
      <c r="I3105" s="11">
        <v>39310300458</v>
      </c>
      <c r="J3105" s="11">
        <v>391248</v>
      </c>
      <c r="K3105" s="11">
        <v>100474.125</v>
      </c>
      <c r="L3105" s="12">
        <v>1313543.75</v>
      </c>
      <c r="M3105" s="11">
        <v>18</v>
      </c>
      <c r="N3105" s="13"/>
      <c r="O3105" t="str">
        <f t="shared" si="105"/>
        <v/>
      </c>
    </row>
    <row r="3106" spans="1:15" hidden="1">
      <c r="A3106" s="41">
        <v>2.2025000000000001</v>
      </c>
      <c r="B3106" s="14">
        <v>45715</v>
      </c>
      <c r="C3106" s="8" t="s">
        <v>13</v>
      </c>
      <c r="D3106" s="8" t="s">
        <v>46</v>
      </c>
      <c r="E3106" s="8" t="s">
        <v>46</v>
      </c>
      <c r="F3106" s="9">
        <f t="shared" si="104"/>
        <v>-1800000</v>
      </c>
      <c r="G3106" s="9">
        <v>-18</v>
      </c>
      <c r="H3106" s="10">
        <v>-1970478</v>
      </c>
      <c r="I3106" s="11">
        <v>39308491923.75</v>
      </c>
      <c r="J3106" s="11">
        <v>391230</v>
      </c>
      <c r="K3106" s="11">
        <v>100474.125</v>
      </c>
      <c r="L3106" s="12">
        <v>161943.75</v>
      </c>
      <c r="M3106" s="11">
        <v>19</v>
      </c>
      <c r="N3106" s="13"/>
      <c r="O3106" t="str">
        <f t="shared" si="105"/>
        <v/>
      </c>
    </row>
    <row r="3107" spans="1:15" hidden="1">
      <c r="A3107" s="41">
        <v>2.2025000000000001</v>
      </c>
      <c r="B3107" s="14">
        <v>45715</v>
      </c>
      <c r="C3107" s="8" t="s">
        <v>13</v>
      </c>
      <c r="D3107" s="8" t="s">
        <v>46</v>
      </c>
      <c r="E3107" s="8" t="s">
        <v>46</v>
      </c>
      <c r="F3107" s="9">
        <f t="shared" si="104"/>
        <v>-4000000</v>
      </c>
      <c r="G3107" s="9">
        <v>-40</v>
      </c>
      <c r="H3107" s="10">
        <v>-4378840</v>
      </c>
      <c r="I3107" s="11">
        <v>39304472958.75</v>
      </c>
      <c r="J3107" s="11">
        <v>391190</v>
      </c>
      <c r="K3107" s="11">
        <v>100474.125</v>
      </c>
      <c r="L3107" s="12">
        <v>359875</v>
      </c>
      <c r="M3107" s="11">
        <v>20</v>
      </c>
      <c r="N3107" s="13"/>
      <c r="O3107" t="str">
        <f t="shared" si="105"/>
        <v/>
      </c>
    </row>
    <row r="3108" spans="1:15" hidden="1">
      <c r="A3108" s="41">
        <v>2.2025000000000001</v>
      </c>
      <c r="B3108" s="14">
        <v>45715</v>
      </c>
      <c r="C3108" s="8" t="s">
        <v>13</v>
      </c>
      <c r="D3108" s="8" t="s">
        <v>46</v>
      </c>
      <c r="E3108" s="8" t="s">
        <v>46</v>
      </c>
      <c r="F3108" s="9">
        <f t="shared" si="104"/>
        <v>-9100000</v>
      </c>
      <c r="G3108" s="9">
        <v>-91</v>
      </c>
      <c r="H3108" s="10">
        <v>-9961861</v>
      </c>
      <c r="I3108" s="11">
        <v>39295329813.375</v>
      </c>
      <c r="J3108" s="11">
        <v>391099</v>
      </c>
      <c r="K3108" s="11">
        <v>100474.125</v>
      </c>
      <c r="L3108" s="12">
        <v>818715.625</v>
      </c>
      <c r="M3108" s="11">
        <v>21</v>
      </c>
      <c r="N3108" s="13"/>
      <c r="O3108" t="str">
        <f t="shared" si="105"/>
        <v/>
      </c>
    </row>
    <row r="3109" spans="1:15" hidden="1">
      <c r="A3109" s="41">
        <v>2.2025000000000001</v>
      </c>
      <c r="B3109" s="14">
        <v>45715</v>
      </c>
      <c r="C3109" s="8" t="s">
        <v>13</v>
      </c>
      <c r="D3109" s="8" t="s">
        <v>46</v>
      </c>
      <c r="E3109" s="8" t="s">
        <v>46</v>
      </c>
      <c r="F3109" s="9">
        <f t="shared" si="104"/>
        <v>-3100000</v>
      </c>
      <c r="G3109" s="9">
        <v>-31</v>
      </c>
      <c r="H3109" s="10">
        <v>-3393601</v>
      </c>
      <c r="I3109" s="11">
        <v>39292215115.5</v>
      </c>
      <c r="J3109" s="11">
        <v>391068</v>
      </c>
      <c r="K3109" s="11">
        <v>100474.125</v>
      </c>
      <c r="L3109" s="12">
        <v>278903.125</v>
      </c>
      <c r="M3109" s="11">
        <v>22</v>
      </c>
      <c r="N3109" s="13"/>
      <c r="O3109" t="str">
        <f t="shared" si="105"/>
        <v/>
      </c>
    </row>
    <row r="3110" spans="1:15" hidden="1">
      <c r="A3110" s="41">
        <v>2.2025000000000001</v>
      </c>
      <c r="B3110" s="14">
        <v>45715</v>
      </c>
      <c r="C3110" s="8" t="s">
        <v>13</v>
      </c>
      <c r="D3110" s="8" t="s">
        <v>46</v>
      </c>
      <c r="E3110" s="8" t="s">
        <v>46</v>
      </c>
      <c r="F3110" s="9">
        <f t="shared" si="104"/>
        <v>-6800000</v>
      </c>
      <c r="G3110" s="9">
        <v>-68</v>
      </c>
      <c r="H3110" s="10">
        <v>-7444028</v>
      </c>
      <c r="I3110" s="11">
        <v>39285382875</v>
      </c>
      <c r="J3110" s="11">
        <v>391000</v>
      </c>
      <c r="K3110" s="11">
        <v>100474.125</v>
      </c>
      <c r="L3110" s="12">
        <v>611787.5</v>
      </c>
      <c r="M3110" s="11">
        <v>23</v>
      </c>
      <c r="N3110" s="13"/>
      <c r="O3110" t="str">
        <f t="shared" si="105"/>
        <v/>
      </c>
    </row>
    <row r="3111" spans="1:15" hidden="1">
      <c r="A3111" s="41">
        <v>2.2025000000000001</v>
      </c>
      <c r="B3111" s="14">
        <v>45715</v>
      </c>
      <c r="C3111" s="8" t="s">
        <v>13</v>
      </c>
      <c r="D3111" s="8" t="s">
        <v>14</v>
      </c>
      <c r="E3111" s="8" t="s">
        <v>14</v>
      </c>
      <c r="F3111" s="9">
        <f t="shared" si="104"/>
        <v>-9400000</v>
      </c>
      <c r="G3111" s="9">
        <v>-94</v>
      </c>
      <c r="H3111" s="10">
        <v>-9928092</v>
      </c>
      <c r="I3111" s="11">
        <v>17111799731.275875</v>
      </c>
      <c r="J3111" s="11">
        <v>171078</v>
      </c>
      <c r="K3111" s="11">
        <v>100023.37957701091</v>
      </c>
      <c r="L3111" s="12">
        <v>525894.3197609745</v>
      </c>
      <c r="M3111" s="11">
        <v>452</v>
      </c>
      <c r="N3111" s="13"/>
      <c r="O3111" t="str">
        <f t="shared" si="105"/>
        <v/>
      </c>
    </row>
    <row r="3112" spans="1:15" hidden="1">
      <c r="A3112" s="41">
        <v>2.2025000000000001</v>
      </c>
      <c r="B3112" s="14">
        <v>45715</v>
      </c>
      <c r="C3112" s="8" t="s">
        <v>13</v>
      </c>
      <c r="D3112" s="8" t="s">
        <v>46</v>
      </c>
      <c r="E3112" s="8" t="s">
        <v>46</v>
      </c>
      <c r="F3112" s="9">
        <f t="shared" si="104"/>
        <v>-4100000</v>
      </c>
      <c r="G3112" s="9">
        <v>-41</v>
      </c>
      <c r="H3112" s="10">
        <v>-4488311</v>
      </c>
      <c r="I3112" s="11">
        <v>39281263435.875</v>
      </c>
      <c r="J3112" s="11">
        <v>390959</v>
      </c>
      <c r="K3112" s="11">
        <v>100474.125</v>
      </c>
      <c r="L3112" s="12">
        <v>368871.875</v>
      </c>
      <c r="M3112" s="11">
        <v>24</v>
      </c>
      <c r="N3112" s="13"/>
      <c r="O3112" t="str">
        <f t="shared" si="105"/>
        <v/>
      </c>
    </row>
    <row r="3113" spans="1:15" hidden="1">
      <c r="A3113" s="41">
        <v>2.2025000000000001</v>
      </c>
      <c r="B3113" s="14">
        <v>45715</v>
      </c>
      <c r="C3113" s="8" t="s">
        <v>13</v>
      </c>
      <c r="D3113" s="8" t="s">
        <v>14</v>
      </c>
      <c r="E3113" s="8" t="s">
        <v>14</v>
      </c>
      <c r="F3113" s="9">
        <f t="shared" si="104"/>
        <v>-1800000</v>
      </c>
      <c r="G3113" s="9">
        <v>-18</v>
      </c>
      <c r="H3113" s="10">
        <v>-1901124</v>
      </c>
      <c r="I3113" s="11">
        <v>17109999310.443489</v>
      </c>
      <c r="J3113" s="11">
        <v>171060</v>
      </c>
      <c r="K3113" s="11">
        <v>100023.37957701091</v>
      </c>
      <c r="L3113" s="12">
        <v>100703.16761380364</v>
      </c>
      <c r="M3113" s="11">
        <v>453</v>
      </c>
      <c r="N3113" s="13"/>
      <c r="O3113" t="str">
        <f t="shared" si="105"/>
        <v/>
      </c>
    </row>
    <row r="3114" spans="1:15" hidden="1">
      <c r="A3114" s="41">
        <v>2.2025000000000001</v>
      </c>
      <c r="B3114" s="14">
        <v>45715</v>
      </c>
      <c r="C3114" s="8" t="s">
        <v>13</v>
      </c>
      <c r="D3114" s="8" t="s">
        <v>46</v>
      </c>
      <c r="E3114" s="8" t="s">
        <v>46</v>
      </c>
      <c r="F3114" s="9">
        <f t="shared" si="104"/>
        <v>-17600000</v>
      </c>
      <c r="G3114" s="9">
        <v>-176</v>
      </c>
      <c r="H3114" s="10">
        <v>-19266896</v>
      </c>
      <c r="I3114" s="11">
        <v>39263579989.875</v>
      </c>
      <c r="J3114" s="11">
        <v>390783</v>
      </c>
      <c r="K3114" s="11">
        <v>100474.125</v>
      </c>
      <c r="L3114" s="12">
        <v>1583450</v>
      </c>
      <c r="M3114" s="11">
        <v>25</v>
      </c>
      <c r="N3114" s="13"/>
      <c r="O3114" t="str">
        <f t="shared" si="105"/>
        <v/>
      </c>
    </row>
    <row r="3115" spans="1:15" hidden="1">
      <c r="A3115" s="41">
        <v>2.2025000000000001</v>
      </c>
      <c r="B3115" s="14">
        <v>45715</v>
      </c>
      <c r="C3115" s="8" t="s">
        <v>13</v>
      </c>
      <c r="D3115" s="8" t="s">
        <v>46</v>
      </c>
      <c r="E3115" s="8" t="s">
        <v>46</v>
      </c>
      <c r="F3115" s="9">
        <f t="shared" si="104"/>
        <v>-47700000</v>
      </c>
      <c r="G3115" s="9">
        <v>-477</v>
      </c>
      <c r="H3115" s="10">
        <v>-52217667</v>
      </c>
      <c r="I3115" s="11">
        <v>39215653832.25</v>
      </c>
      <c r="J3115" s="11">
        <v>390306</v>
      </c>
      <c r="K3115" s="11">
        <v>100474.125</v>
      </c>
      <c r="L3115" s="12">
        <v>4291509.375</v>
      </c>
      <c r="M3115" s="11">
        <v>26</v>
      </c>
      <c r="N3115" s="13"/>
      <c r="O3115" t="str">
        <f t="shared" si="105"/>
        <v/>
      </c>
    </row>
    <row r="3116" spans="1:15" hidden="1">
      <c r="A3116" s="41">
        <v>2.2025000000000001</v>
      </c>
      <c r="B3116" s="14">
        <v>45715</v>
      </c>
      <c r="C3116" s="8" t="s">
        <v>13</v>
      </c>
      <c r="D3116" s="8" t="s">
        <v>46</v>
      </c>
      <c r="E3116" s="8" t="s">
        <v>46</v>
      </c>
      <c r="F3116" s="9">
        <f t="shared" si="104"/>
        <v>-197100000</v>
      </c>
      <c r="G3116" s="9">
        <v>-1971</v>
      </c>
      <c r="H3116" s="10">
        <v>-215767341</v>
      </c>
      <c r="I3116" s="11">
        <v>39017619331.875</v>
      </c>
      <c r="J3116" s="11">
        <v>388335</v>
      </c>
      <c r="K3116" s="11">
        <v>100474.125</v>
      </c>
      <c r="L3116" s="12">
        <v>17732840.625</v>
      </c>
      <c r="M3116" s="11">
        <v>27</v>
      </c>
      <c r="N3116" s="13"/>
      <c r="O3116" t="str">
        <f t="shared" si="105"/>
        <v/>
      </c>
    </row>
    <row r="3117" spans="1:15" hidden="1">
      <c r="A3117" s="41">
        <v>2.2025000000000001</v>
      </c>
      <c r="B3117" s="14">
        <v>45715</v>
      </c>
      <c r="C3117" s="8" t="s">
        <v>13</v>
      </c>
      <c r="D3117" s="8" t="s">
        <v>15</v>
      </c>
      <c r="E3117" s="8" t="s">
        <v>15</v>
      </c>
      <c r="F3117" s="9">
        <f t="shared" si="104"/>
        <v>900000</v>
      </c>
      <c r="G3117" s="9">
        <v>9</v>
      </c>
      <c r="H3117" s="10">
        <v>969687</v>
      </c>
      <c r="I3117" s="11">
        <v>1943995152.7391045</v>
      </c>
      <c r="J3117" s="11">
        <v>19420</v>
      </c>
      <c r="K3117" s="11">
        <v>100102.73701025255</v>
      </c>
      <c r="L3117" s="12">
        <v>0</v>
      </c>
      <c r="M3117" s="11">
        <v>2621</v>
      </c>
      <c r="N3117" s="13"/>
      <c r="O3117" t="str">
        <f t="shared" si="105"/>
        <v/>
      </c>
    </row>
    <row r="3118" spans="1:15" hidden="1">
      <c r="A3118" s="41">
        <v>2.2025000000000001</v>
      </c>
      <c r="B3118" s="14">
        <v>45715</v>
      </c>
      <c r="C3118" s="8" t="s">
        <v>13</v>
      </c>
      <c r="D3118" s="8" t="s">
        <v>15</v>
      </c>
      <c r="E3118" s="8" t="s">
        <v>15</v>
      </c>
      <c r="F3118" s="9">
        <f t="shared" si="104"/>
        <v>900000</v>
      </c>
      <c r="G3118" s="9">
        <v>9</v>
      </c>
      <c r="H3118" s="10">
        <v>968859</v>
      </c>
      <c r="I3118" s="11">
        <v>1944964011.7391045</v>
      </c>
      <c r="J3118" s="11">
        <v>19429</v>
      </c>
      <c r="K3118" s="11">
        <v>100106.23355494902</v>
      </c>
      <c r="L3118" s="12">
        <v>0</v>
      </c>
      <c r="M3118" s="11">
        <v>2622</v>
      </c>
      <c r="N3118" s="13"/>
      <c r="O3118" t="str">
        <f t="shared" si="105"/>
        <v/>
      </c>
    </row>
    <row r="3119" spans="1:15" hidden="1">
      <c r="A3119" s="41">
        <v>2.2025000000000001</v>
      </c>
      <c r="B3119" s="14">
        <v>45715</v>
      </c>
      <c r="C3119" s="8" t="s">
        <v>13</v>
      </c>
      <c r="D3119" s="8" t="s">
        <v>46</v>
      </c>
      <c r="E3119" s="8" t="s">
        <v>46</v>
      </c>
      <c r="F3119" s="9">
        <f t="shared" si="104"/>
        <v>-900000</v>
      </c>
      <c r="G3119" s="9">
        <v>-9</v>
      </c>
      <c r="H3119" s="10">
        <v>-985239</v>
      </c>
      <c r="I3119" s="11">
        <v>39016715064.75</v>
      </c>
      <c r="J3119" s="11">
        <v>388326</v>
      </c>
      <c r="K3119" s="11">
        <v>100474.125</v>
      </c>
      <c r="L3119" s="12">
        <v>80971.875</v>
      </c>
      <c r="M3119" s="11">
        <v>28</v>
      </c>
      <c r="N3119" s="13"/>
      <c r="O3119" t="str">
        <f t="shared" si="105"/>
        <v/>
      </c>
    </row>
    <row r="3120" spans="1:15" hidden="1">
      <c r="A3120" s="41">
        <v>2.2025000000000001</v>
      </c>
      <c r="B3120" s="14">
        <v>45715</v>
      </c>
      <c r="C3120" s="8" t="s">
        <v>13</v>
      </c>
      <c r="D3120" s="8" t="s">
        <v>14</v>
      </c>
      <c r="E3120" s="8" t="s">
        <v>14</v>
      </c>
      <c r="F3120" s="9">
        <f t="shared" si="104"/>
        <v>-900000</v>
      </c>
      <c r="G3120" s="9">
        <v>-9</v>
      </c>
      <c r="H3120" s="10">
        <v>-950562</v>
      </c>
      <c r="I3120" s="11">
        <v>17109099100.027296</v>
      </c>
      <c r="J3120" s="11">
        <v>171051</v>
      </c>
      <c r="K3120" s="11">
        <v>100023.37957701091</v>
      </c>
      <c r="L3120" s="12">
        <v>50351.583806901821</v>
      </c>
      <c r="M3120" s="11">
        <v>454</v>
      </c>
      <c r="N3120" s="13"/>
      <c r="O3120" t="str">
        <f t="shared" si="105"/>
        <v/>
      </c>
    </row>
    <row r="3121" spans="1:15" hidden="1">
      <c r="A3121" s="41">
        <v>2.2025000000000001</v>
      </c>
      <c r="B3121" s="14">
        <v>45715</v>
      </c>
      <c r="C3121" s="8" t="s">
        <v>13</v>
      </c>
      <c r="D3121" s="8" t="s">
        <v>46</v>
      </c>
      <c r="E3121" s="8" t="s">
        <v>46</v>
      </c>
      <c r="F3121" s="9">
        <f t="shared" si="104"/>
        <v>-9200000</v>
      </c>
      <c r="G3121" s="9">
        <v>-92</v>
      </c>
      <c r="H3121" s="10">
        <v>-10071332</v>
      </c>
      <c r="I3121" s="11">
        <v>39007471445.25</v>
      </c>
      <c r="J3121" s="11">
        <v>388234</v>
      </c>
      <c r="K3121" s="11">
        <v>100474.125</v>
      </c>
      <c r="L3121" s="12">
        <v>827712.5</v>
      </c>
      <c r="M3121" s="11">
        <v>29</v>
      </c>
      <c r="N3121" s="13"/>
      <c r="O3121" t="str">
        <f t="shared" si="105"/>
        <v/>
      </c>
    </row>
    <row r="3122" spans="1:15" hidden="1">
      <c r="A3122" s="41">
        <v>2.2025000000000001</v>
      </c>
      <c r="B3122" s="14">
        <v>45715</v>
      </c>
      <c r="C3122" s="8" t="s">
        <v>13</v>
      </c>
      <c r="D3122" s="8" t="s">
        <v>46</v>
      </c>
      <c r="E3122" s="8" t="s">
        <v>46</v>
      </c>
      <c r="F3122" s="9">
        <f t="shared" si="104"/>
        <v>-73000000</v>
      </c>
      <c r="G3122" s="9">
        <v>-730</v>
      </c>
      <c r="H3122" s="10">
        <v>-79913830</v>
      </c>
      <c r="I3122" s="11">
        <v>38934125334</v>
      </c>
      <c r="J3122" s="11">
        <v>387504</v>
      </c>
      <c r="K3122" s="11">
        <v>100474.125</v>
      </c>
      <c r="L3122" s="12">
        <v>6567718.75</v>
      </c>
      <c r="M3122" s="11">
        <v>30</v>
      </c>
      <c r="N3122" s="13"/>
      <c r="O3122" t="str">
        <f t="shared" si="105"/>
        <v/>
      </c>
    </row>
    <row r="3123" spans="1:15" hidden="1">
      <c r="A3123" s="41">
        <v>2.2025000000000001</v>
      </c>
      <c r="B3123" s="14">
        <v>45715</v>
      </c>
      <c r="C3123" s="8" t="s">
        <v>13</v>
      </c>
      <c r="D3123" s="8" t="s">
        <v>15</v>
      </c>
      <c r="E3123" s="8" t="s">
        <v>15</v>
      </c>
      <c r="F3123" s="9">
        <f t="shared" si="104"/>
        <v>1000000</v>
      </c>
      <c r="G3123" s="9">
        <v>10</v>
      </c>
      <c r="H3123" s="10">
        <v>1076380</v>
      </c>
      <c r="I3123" s="11">
        <v>1946040391.7391045</v>
      </c>
      <c r="J3123" s="11">
        <v>19439</v>
      </c>
      <c r="K3123" s="11">
        <v>100110.10811971319</v>
      </c>
      <c r="L3123" s="12">
        <v>0</v>
      </c>
      <c r="M3123" s="11">
        <v>2623</v>
      </c>
      <c r="N3123" s="13"/>
      <c r="O3123" t="str">
        <f t="shared" si="105"/>
        <v/>
      </c>
    </row>
    <row r="3124" spans="1:15" hidden="1">
      <c r="A3124" s="41">
        <v>2.2025000000000001</v>
      </c>
      <c r="B3124" s="14">
        <v>45715</v>
      </c>
      <c r="C3124" s="8" t="s">
        <v>13</v>
      </c>
      <c r="D3124" s="8" t="s">
        <v>15</v>
      </c>
      <c r="E3124" s="8" t="s">
        <v>15</v>
      </c>
      <c r="F3124" s="9">
        <f t="shared" si="104"/>
        <v>4600000</v>
      </c>
      <c r="G3124" s="9">
        <v>46</v>
      </c>
      <c r="H3124" s="10">
        <v>4955580</v>
      </c>
      <c r="I3124" s="11">
        <v>1950995971.7391045</v>
      </c>
      <c r="J3124" s="11">
        <v>19485</v>
      </c>
      <c r="K3124" s="11">
        <v>100128.09708694404</v>
      </c>
      <c r="L3124" s="12">
        <v>0</v>
      </c>
      <c r="M3124" s="11">
        <v>2624</v>
      </c>
      <c r="N3124" s="13"/>
      <c r="O3124" t="str">
        <f t="shared" si="105"/>
        <v/>
      </c>
    </row>
    <row r="3125" spans="1:15" hidden="1">
      <c r="A3125" s="41">
        <v>2.2025000000000001</v>
      </c>
      <c r="B3125" s="14">
        <v>45715</v>
      </c>
      <c r="C3125" s="8" t="s">
        <v>13</v>
      </c>
      <c r="D3125" s="8" t="s">
        <v>46</v>
      </c>
      <c r="E3125" s="8" t="s">
        <v>46</v>
      </c>
      <c r="F3125" s="9">
        <f t="shared" si="104"/>
        <v>-48600000</v>
      </c>
      <c r="G3125" s="9">
        <v>-486</v>
      </c>
      <c r="H3125" s="10">
        <v>-53202906</v>
      </c>
      <c r="I3125" s="11">
        <v>38885294909.25</v>
      </c>
      <c r="J3125" s="11">
        <v>387018</v>
      </c>
      <c r="K3125" s="11">
        <v>100474.125</v>
      </c>
      <c r="L3125" s="12">
        <v>4372481.25</v>
      </c>
      <c r="M3125" s="11">
        <v>31</v>
      </c>
      <c r="N3125" s="13"/>
      <c r="O3125" t="str">
        <f t="shared" si="105"/>
        <v/>
      </c>
    </row>
    <row r="3126" spans="1:15" hidden="1">
      <c r="A3126" s="41">
        <v>2.2025000000000001</v>
      </c>
      <c r="B3126" s="14">
        <v>45715</v>
      </c>
      <c r="C3126" s="8" t="s">
        <v>13</v>
      </c>
      <c r="D3126" s="8" t="s">
        <v>46</v>
      </c>
      <c r="E3126" s="8" t="s">
        <v>46</v>
      </c>
      <c r="F3126" s="9">
        <f t="shared" si="104"/>
        <v>-4200000</v>
      </c>
      <c r="G3126" s="9">
        <v>-42</v>
      </c>
      <c r="H3126" s="10">
        <v>-4597782</v>
      </c>
      <c r="I3126" s="11">
        <v>38881074996</v>
      </c>
      <c r="J3126" s="11">
        <v>386976</v>
      </c>
      <c r="K3126" s="11">
        <v>100474.125</v>
      </c>
      <c r="L3126" s="12">
        <v>377868.75</v>
      </c>
      <c r="M3126" s="11">
        <v>32</v>
      </c>
      <c r="N3126" s="13"/>
      <c r="O3126" t="str">
        <f t="shared" si="105"/>
        <v/>
      </c>
    </row>
    <row r="3127" spans="1:15" hidden="1">
      <c r="A3127" s="41">
        <v>2.2025000000000001</v>
      </c>
      <c r="B3127" s="14">
        <v>45715</v>
      </c>
      <c r="C3127" s="8" t="s">
        <v>13</v>
      </c>
      <c r="D3127" s="8" t="s">
        <v>46</v>
      </c>
      <c r="E3127" s="8" t="s">
        <v>46</v>
      </c>
      <c r="F3127" s="9">
        <f t="shared" si="104"/>
        <v>-24600000</v>
      </c>
      <c r="G3127" s="9">
        <v>-246</v>
      </c>
      <c r="H3127" s="10">
        <v>-26929866</v>
      </c>
      <c r="I3127" s="11">
        <v>38856358361.25</v>
      </c>
      <c r="J3127" s="11">
        <v>386730</v>
      </c>
      <c r="K3127" s="11">
        <v>100474.125</v>
      </c>
      <c r="L3127" s="12">
        <v>2213231.25</v>
      </c>
      <c r="M3127" s="11">
        <v>33</v>
      </c>
      <c r="N3127" s="13"/>
      <c r="O3127" t="str">
        <f t="shared" si="105"/>
        <v/>
      </c>
    </row>
    <row r="3128" spans="1:15" hidden="1">
      <c r="A3128" s="41">
        <v>2.2025000000000001</v>
      </c>
      <c r="B3128" s="14">
        <v>45716</v>
      </c>
      <c r="C3128" s="8" t="s">
        <v>13</v>
      </c>
      <c r="D3128" s="8" t="s">
        <v>46</v>
      </c>
      <c r="E3128" s="8" t="s">
        <v>46</v>
      </c>
      <c r="F3128" s="9">
        <f t="shared" si="104"/>
        <v>-9100000</v>
      </c>
      <c r="G3128" s="9">
        <v>-91</v>
      </c>
      <c r="H3128" s="10">
        <v>-9967685</v>
      </c>
      <c r="I3128" s="11">
        <v>38847215215.875</v>
      </c>
      <c r="J3128" s="11">
        <v>386639</v>
      </c>
      <c r="K3128" s="11">
        <v>100474.125</v>
      </c>
      <c r="L3128" s="12">
        <v>824539.625</v>
      </c>
      <c r="M3128" s="11">
        <v>34</v>
      </c>
      <c r="N3128" s="13"/>
      <c r="O3128" t="str">
        <f t="shared" si="105"/>
        <v/>
      </c>
    </row>
    <row r="3129" spans="1:15" hidden="1">
      <c r="A3129" s="41">
        <v>2.2025000000000001</v>
      </c>
      <c r="B3129" s="14">
        <v>45716</v>
      </c>
      <c r="C3129" s="8" t="s">
        <v>13</v>
      </c>
      <c r="D3129" s="8" t="s">
        <v>46</v>
      </c>
      <c r="E3129" s="8" t="s">
        <v>46</v>
      </c>
      <c r="F3129" s="9">
        <f t="shared" si="104"/>
        <v>-9100000</v>
      </c>
      <c r="G3129" s="9">
        <v>-91</v>
      </c>
      <c r="H3129" s="10">
        <v>-9967685</v>
      </c>
      <c r="I3129" s="11">
        <v>38838072070.5</v>
      </c>
      <c r="J3129" s="11">
        <v>386548</v>
      </c>
      <c r="K3129" s="11">
        <v>100474.125</v>
      </c>
      <c r="L3129" s="12">
        <v>824539.625</v>
      </c>
      <c r="M3129" s="11">
        <v>35</v>
      </c>
      <c r="N3129" s="13"/>
      <c r="O3129" t="str">
        <f t="shared" si="105"/>
        <v/>
      </c>
    </row>
    <row r="3130" spans="1:15" hidden="1">
      <c r="A3130" s="41">
        <v>2.2025000000000001</v>
      </c>
      <c r="B3130" s="14">
        <v>45716</v>
      </c>
      <c r="C3130" s="8" t="s">
        <v>13</v>
      </c>
      <c r="D3130" s="8" t="s">
        <v>46</v>
      </c>
      <c r="E3130" s="8" t="s">
        <v>46</v>
      </c>
      <c r="F3130" s="9">
        <f t="shared" si="104"/>
        <v>-900000</v>
      </c>
      <c r="G3130" s="9">
        <v>-9</v>
      </c>
      <c r="H3130" s="10">
        <v>-985815</v>
      </c>
      <c r="I3130" s="11">
        <v>38837167803.375</v>
      </c>
      <c r="J3130" s="11">
        <v>386539</v>
      </c>
      <c r="K3130" s="11">
        <v>100474.125</v>
      </c>
      <c r="L3130" s="12">
        <v>81547.875</v>
      </c>
      <c r="M3130" s="11">
        <v>36</v>
      </c>
      <c r="N3130" s="13"/>
      <c r="O3130" t="str">
        <f t="shared" si="105"/>
        <v/>
      </c>
    </row>
    <row r="3131" spans="1:15" hidden="1">
      <c r="A3131" s="41">
        <v>2.2025000000000001</v>
      </c>
      <c r="B3131" s="14">
        <v>45716</v>
      </c>
      <c r="C3131" s="8" t="s">
        <v>13</v>
      </c>
      <c r="D3131" s="8" t="s">
        <v>46</v>
      </c>
      <c r="E3131" s="8" t="s">
        <v>46</v>
      </c>
      <c r="F3131" s="9">
        <f t="shared" si="104"/>
        <v>-9200000</v>
      </c>
      <c r="G3131" s="9">
        <v>-92</v>
      </c>
      <c r="H3131" s="10">
        <v>-10077220</v>
      </c>
      <c r="I3131" s="11">
        <v>38827924183.875</v>
      </c>
      <c r="J3131" s="11">
        <v>386447</v>
      </c>
      <c r="K3131" s="11">
        <v>100474.125</v>
      </c>
      <c r="L3131" s="12">
        <v>833600.5</v>
      </c>
      <c r="M3131" s="11">
        <v>37</v>
      </c>
      <c r="N3131" s="13"/>
      <c r="O3131" t="str">
        <f t="shared" si="105"/>
        <v/>
      </c>
    </row>
    <row r="3132" spans="1:15" hidden="1">
      <c r="A3132" s="41">
        <v>2.2025000000000001</v>
      </c>
      <c r="B3132" s="14">
        <v>45716</v>
      </c>
      <c r="C3132" s="8" t="s">
        <v>13</v>
      </c>
      <c r="D3132" s="8" t="s">
        <v>46</v>
      </c>
      <c r="E3132" s="8" t="s">
        <v>46</v>
      </c>
      <c r="F3132" s="9">
        <f t="shared" si="104"/>
        <v>-3100000</v>
      </c>
      <c r="G3132" s="9">
        <v>-31</v>
      </c>
      <c r="H3132" s="10">
        <v>-3395585</v>
      </c>
      <c r="I3132" s="11">
        <v>38824809486</v>
      </c>
      <c r="J3132" s="11">
        <v>386416</v>
      </c>
      <c r="K3132" s="11">
        <v>100474.125</v>
      </c>
      <c r="L3132" s="12">
        <v>280887.125</v>
      </c>
      <c r="M3132" s="11">
        <v>38</v>
      </c>
      <c r="N3132" s="13"/>
      <c r="O3132" t="str">
        <f t="shared" si="105"/>
        <v/>
      </c>
    </row>
    <row r="3133" spans="1:15" hidden="1">
      <c r="A3133" s="41">
        <v>2.2025000000000001</v>
      </c>
      <c r="B3133" s="14">
        <v>45716</v>
      </c>
      <c r="C3133" s="8" t="s">
        <v>13</v>
      </c>
      <c r="D3133" s="8" t="s">
        <v>46</v>
      </c>
      <c r="E3133" s="8" t="s">
        <v>46</v>
      </c>
      <c r="F3133" s="9">
        <f t="shared" si="104"/>
        <v>-18200000</v>
      </c>
      <c r="G3133" s="9">
        <v>-182</v>
      </c>
      <c r="H3133" s="10">
        <v>-19935370</v>
      </c>
      <c r="I3133" s="11">
        <v>38806523195.25</v>
      </c>
      <c r="J3133" s="11">
        <v>386234</v>
      </c>
      <c r="K3133" s="11">
        <v>100474.125</v>
      </c>
      <c r="L3133" s="12">
        <v>1649079.25</v>
      </c>
      <c r="M3133" s="11">
        <v>39</v>
      </c>
      <c r="N3133" s="13"/>
      <c r="O3133" t="str">
        <f t="shared" si="105"/>
        <v/>
      </c>
    </row>
    <row r="3134" spans="1:15" hidden="1">
      <c r="A3134" s="41">
        <v>2.2025000000000001</v>
      </c>
      <c r="B3134" s="14">
        <v>45716</v>
      </c>
      <c r="C3134" s="8" t="s">
        <v>13</v>
      </c>
      <c r="D3134" s="8" t="s">
        <v>46</v>
      </c>
      <c r="E3134" s="8" t="s">
        <v>46</v>
      </c>
      <c r="F3134" s="9">
        <f t="shared" si="104"/>
        <v>-18200000</v>
      </c>
      <c r="G3134" s="9">
        <v>-182</v>
      </c>
      <c r="H3134" s="10">
        <v>-19935370</v>
      </c>
      <c r="I3134" s="11">
        <v>38788236904.5</v>
      </c>
      <c r="J3134" s="11">
        <v>386052</v>
      </c>
      <c r="K3134" s="11">
        <v>100474.125</v>
      </c>
      <c r="L3134" s="12">
        <v>1649079.25</v>
      </c>
      <c r="M3134" s="11">
        <v>40</v>
      </c>
      <c r="N3134" s="13"/>
      <c r="O3134" t="str">
        <f t="shared" si="105"/>
        <v/>
      </c>
    </row>
    <row r="3135" spans="1:15" hidden="1">
      <c r="A3135" s="41">
        <v>2.2025000000000001</v>
      </c>
      <c r="B3135" s="14">
        <v>45716</v>
      </c>
      <c r="C3135" s="8" t="s">
        <v>13</v>
      </c>
      <c r="D3135" s="8" t="s">
        <v>46</v>
      </c>
      <c r="E3135" s="8" t="s">
        <v>46</v>
      </c>
      <c r="F3135" s="9">
        <f t="shared" si="104"/>
        <v>-3800000</v>
      </c>
      <c r="G3135" s="9">
        <v>-38</v>
      </c>
      <c r="H3135" s="10">
        <v>-4162330</v>
      </c>
      <c r="I3135" s="11">
        <v>38784418887.75</v>
      </c>
      <c r="J3135" s="11">
        <v>386014</v>
      </c>
      <c r="K3135" s="11">
        <v>100474.125</v>
      </c>
      <c r="L3135" s="12">
        <v>344313.25</v>
      </c>
      <c r="M3135" s="11">
        <v>41</v>
      </c>
      <c r="N3135" s="13"/>
      <c r="O3135" t="str">
        <f t="shared" si="105"/>
        <v/>
      </c>
    </row>
    <row r="3136" spans="1:15" hidden="1">
      <c r="A3136" s="41">
        <v>2.2025000000000001</v>
      </c>
      <c r="B3136" s="14">
        <v>45716</v>
      </c>
      <c r="C3136" s="8" t="s">
        <v>13</v>
      </c>
      <c r="D3136" s="8" t="s">
        <v>14</v>
      </c>
      <c r="E3136" s="8" t="s">
        <v>14</v>
      </c>
      <c r="F3136" s="9">
        <f t="shared" si="104"/>
        <v>-23000000</v>
      </c>
      <c r="G3136" s="9">
        <v>-230</v>
      </c>
      <c r="H3136" s="10">
        <v>-24305250</v>
      </c>
      <c r="I3136" s="11">
        <v>17086093722.724583</v>
      </c>
      <c r="J3136" s="11">
        <v>170821</v>
      </c>
      <c r="K3136" s="11">
        <v>100023.37957701091</v>
      </c>
      <c r="L3136" s="12">
        <v>1299872.6972874887</v>
      </c>
      <c r="M3136" s="11">
        <v>455</v>
      </c>
      <c r="N3136" s="13"/>
      <c r="O3136" t="str">
        <f t="shared" si="105"/>
        <v/>
      </c>
    </row>
    <row r="3137" spans="1:15" hidden="1">
      <c r="A3137" s="41">
        <v>2.2025000000000001</v>
      </c>
      <c r="B3137" s="14">
        <v>45716</v>
      </c>
      <c r="C3137" s="8" t="s">
        <v>13</v>
      </c>
      <c r="D3137" s="8" t="s">
        <v>15</v>
      </c>
      <c r="E3137" s="8" t="s">
        <v>15</v>
      </c>
      <c r="F3137" s="9">
        <f t="shared" si="104"/>
        <v>11100000</v>
      </c>
      <c r="G3137" s="9">
        <v>111</v>
      </c>
      <c r="H3137" s="10">
        <v>11929281</v>
      </c>
      <c r="I3137" s="11">
        <v>1962925252.7391045</v>
      </c>
      <c r="J3137" s="11">
        <v>19596</v>
      </c>
      <c r="K3137" s="11">
        <v>100169.69038268547</v>
      </c>
      <c r="L3137" s="12">
        <v>0</v>
      </c>
      <c r="M3137" s="11">
        <v>2625</v>
      </c>
      <c r="N3137" s="13"/>
      <c r="O3137" t="str">
        <f t="shared" si="105"/>
        <v/>
      </c>
    </row>
    <row r="3138" spans="1:15" hidden="1">
      <c r="A3138" s="41">
        <v>2.2025000000000001</v>
      </c>
      <c r="B3138" s="14">
        <v>45716</v>
      </c>
      <c r="C3138" s="8" t="s">
        <v>13</v>
      </c>
      <c r="D3138" s="8" t="s">
        <v>46</v>
      </c>
      <c r="E3138" s="8" t="s">
        <v>46</v>
      </c>
      <c r="F3138" s="9">
        <f t="shared" si="104"/>
        <v>-9100000</v>
      </c>
      <c r="G3138" s="9">
        <v>-91</v>
      </c>
      <c r="H3138" s="10">
        <v>-9967685</v>
      </c>
      <c r="I3138" s="11">
        <v>38775275742.375</v>
      </c>
      <c r="J3138" s="11">
        <v>385923</v>
      </c>
      <c r="K3138" s="11">
        <v>100474.125</v>
      </c>
      <c r="L3138" s="12">
        <v>824539.625</v>
      </c>
      <c r="M3138" s="11">
        <v>42</v>
      </c>
      <c r="N3138" s="13"/>
      <c r="O3138" t="str">
        <f t="shared" si="105"/>
        <v/>
      </c>
    </row>
    <row r="3139" spans="1:15" hidden="1">
      <c r="A3139" s="41">
        <v>2.2025000000000001</v>
      </c>
      <c r="B3139" s="14">
        <v>45716</v>
      </c>
      <c r="C3139" s="8" t="s">
        <v>13</v>
      </c>
      <c r="D3139" s="8" t="s">
        <v>46</v>
      </c>
      <c r="E3139" s="8" t="s">
        <v>46</v>
      </c>
      <c r="F3139" s="9">
        <f t="shared" si="104"/>
        <v>-900000</v>
      </c>
      <c r="G3139" s="9">
        <v>-9</v>
      </c>
      <c r="H3139" s="10">
        <v>-985815</v>
      </c>
      <c r="I3139" s="11">
        <v>38774371475.25</v>
      </c>
      <c r="J3139" s="11">
        <v>385914</v>
      </c>
      <c r="K3139" s="11">
        <v>100474.125</v>
      </c>
      <c r="L3139" s="12">
        <v>81547.875</v>
      </c>
      <c r="M3139" s="11">
        <v>43</v>
      </c>
      <c r="N3139" s="13"/>
      <c r="O3139" t="str">
        <f t="shared" si="105"/>
        <v/>
      </c>
    </row>
    <row r="3140" spans="1:15" hidden="1">
      <c r="A3140" s="41">
        <v>2.2025000000000001</v>
      </c>
      <c r="B3140" s="14">
        <v>45716</v>
      </c>
      <c r="C3140" s="8" t="s">
        <v>13</v>
      </c>
      <c r="D3140" s="8" t="s">
        <v>46</v>
      </c>
      <c r="E3140" s="8" t="s">
        <v>46</v>
      </c>
      <c r="F3140" s="9">
        <f t="shared" si="104"/>
        <v>-9100000</v>
      </c>
      <c r="G3140" s="9">
        <v>-91</v>
      </c>
      <c r="H3140" s="10">
        <v>-9967685</v>
      </c>
      <c r="I3140" s="11">
        <v>38765228329.875</v>
      </c>
      <c r="J3140" s="11">
        <v>385823</v>
      </c>
      <c r="K3140" s="11">
        <v>100474.125</v>
      </c>
      <c r="L3140" s="12">
        <v>824539.625</v>
      </c>
      <c r="M3140" s="11">
        <v>44</v>
      </c>
      <c r="N3140" s="13"/>
      <c r="O3140" t="str">
        <f t="shared" si="105"/>
        <v/>
      </c>
    </row>
    <row r="3141" spans="1:15" hidden="1">
      <c r="A3141" s="41">
        <v>2.2025000000000001</v>
      </c>
      <c r="B3141" s="14">
        <v>45716</v>
      </c>
      <c r="C3141" s="8" t="s">
        <v>13</v>
      </c>
      <c r="D3141" s="8" t="s">
        <v>46</v>
      </c>
      <c r="E3141" s="8" t="s">
        <v>46</v>
      </c>
      <c r="F3141" s="9">
        <f t="shared" si="104"/>
        <v>-2700000</v>
      </c>
      <c r="G3141" s="9">
        <v>-27</v>
      </c>
      <c r="H3141" s="10">
        <v>-2957445</v>
      </c>
      <c r="I3141" s="11">
        <v>38762515528.5</v>
      </c>
      <c r="J3141" s="11">
        <v>385796</v>
      </c>
      <c r="K3141" s="11">
        <v>100474.125</v>
      </c>
      <c r="L3141" s="12">
        <v>244643.625</v>
      </c>
      <c r="M3141" s="11">
        <v>45</v>
      </c>
      <c r="N3141" s="13"/>
      <c r="O3141" t="str">
        <f t="shared" si="105"/>
        <v/>
      </c>
    </row>
    <row r="3142" spans="1:15" hidden="1">
      <c r="A3142" s="41">
        <v>2.2025000000000001</v>
      </c>
      <c r="B3142" s="14">
        <v>45716</v>
      </c>
      <c r="C3142" s="8" t="s">
        <v>13</v>
      </c>
      <c r="D3142" s="8" t="s">
        <v>46</v>
      </c>
      <c r="E3142" s="8" t="s">
        <v>46</v>
      </c>
      <c r="F3142" s="9">
        <f t="shared" si="104"/>
        <v>-18300000</v>
      </c>
      <c r="G3142" s="9">
        <v>-183</v>
      </c>
      <c r="H3142" s="10">
        <v>-20044905</v>
      </c>
      <c r="I3142" s="11">
        <v>38744128763.625</v>
      </c>
      <c r="J3142" s="11">
        <v>385613</v>
      </c>
      <c r="K3142" s="11">
        <v>100474.125</v>
      </c>
      <c r="L3142" s="12">
        <v>1658140.125</v>
      </c>
      <c r="M3142" s="11">
        <v>46</v>
      </c>
      <c r="N3142" s="13"/>
      <c r="O3142" t="str">
        <f t="shared" si="105"/>
        <v/>
      </c>
    </row>
    <row r="3143" spans="1:15" hidden="1">
      <c r="A3143" s="41">
        <v>2.2025000000000001</v>
      </c>
      <c r="B3143" s="14">
        <v>45716</v>
      </c>
      <c r="C3143" s="8" t="s">
        <v>13</v>
      </c>
      <c r="D3143" s="8" t="s">
        <v>46</v>
      </c>
      <c r="E3143" s="8" t="s">
        <v>46</v>
      </c>
      <c r="F3143" s="9">
        <f t="shared" si="104"/>
        <v>-10900000</v>
      </c>
      <c r="G3143" s="9">
        <v>-109</v>
      </c>
      <c r="H3143" s="10">
        <v>-11939315</v>
      </c>
      <c r="I3143" s="11">
        <v>38733177084</v>
      </c>
      <c r="J3143" s="11">
        <v>385504</v>
      </c>
      <c r="K3143" s="11">
        <v>100474.125</v>
      </c>
      <c r="L3143" s="12">
        <v>987635.375</v>
      </c>
      <c r="M3143" s="11">
        <v>47</v>
      </c>
      <c r="N3143" s="13"/>
      <c r="O3143" t="str">
        <f t="shared" si="105"/>
        <v/>
      </c>
    </row>
    <row r="3144" spans="1:15" hidden="1">
      <c r="A3144" s="41">
        <v>2.2025000000000001</v>
      </c>
      <c r="B3144" s="14">
        <v>45716</v>
      </c>
      <c r="C3144" s="8" t="s">
        <v>13</v>
      </c>
      <c r="D3144" s="8" t="s">
        <v>46</v>
      </c>
      <c r="E3144" s="8" t="s">
        <v>46</v>
      </c>
      <c r="F3144" s="9">
        <f t="shared" si="104"/>
        <v>-4500000</v>
      </c>
      <c r="G3144" s="9">
        <v>-45</v>
      </c>
      <c r="H3144" s="10">
        <v>-4929075</v>
      </c>
      <c r="I3144" s="11">
        <v>38728655748.375</v>
      </c>
      <c r="J3144" s="11">
        <v>385459</v>
      </c>
      <c r="K3144" s="11">
        <v>100474.125</v>
      </c>
      <c r="L3144" s="12">
        <v>407739.375</v>
      </c>
      <c r="M3144" s="11">
        <v>48</v>
      </c>
      <c r="N3144" s="13"/>
      <c r="O3144" t="str">
        <f t="shared" si="105"/>
        <v/>
      </c>
    </row>
    <row r="3145" spans="1:15" hidden="1">
      <c r="A3145" s="41">
        <v>2.2025000000000001</v>
      </c>
      <c r="B3145" s="14">
        <v>45716</v>
      </c>
      <c r="C3145" s="8" t="s">
        <v>13</v>
      </c>
      <c r="D3145" s="8" t="s">
        <v>14</v>
      </c>
      <c r="E3145" s="8" t="s">
        <v>14</v>
      </c>
      <c r="F3145" s="9">
        <f t="shared" si="104"/>
        <v>-900000</v>
      </c>
      <c r="G3145" s="9">
        <v>-9</v>
      </c>
      <c r="H3145" s="10">
        <v>-951075</v>
      </c>
      <c r="I3145" s="11">
        <v>17085193512.30839</v>
      </c>
      <c r="J3145" s="11">
        <v>170812</v>
      </c>
      <c r="K3145" s="11">
        <v>100023.37957701091</v>
      </c>
      <c r="L3145" s="12">
        <v>50864.583806901821</v>
      </c>
      <c r="M3145" s="11">
        <v>456</v>
      </c>
      <c r="N3145" s="13"/>
      <c r="O3145" t="str">
        <f t="shared" si="105"/>
        <v/>
      </c>
    </row>
    <row r="3146" spans="1:15" hidden="1">
      <c r="A3146" s="41">
        <v>2.2025000000000001</v>
      </c>
      <c r="B3146" s="14">
        <v>45716</v>
      </c>
      <c r="C3146" s="8" t="s">
        <v>13</v>
      </c>
      <c r="D3146" s="8" t="s">
        <v>46</v>
      </c>
      <c r="E3146" s="8" t="s">
        <v>46</v>
      </c>
      <c r="F3146" s="9">
        <f t="shared" ref="F3146:F3209" si="106">100000*G3146</f>
        <v>-5000000</v>
      </c>
      <c r="G3146" s="9">
        <v>-50</v>
      </c>
      <c r="H3146" s="10">
        <v>-5476750</v>
      </c>
      <c r="I3146" s="11">
        <v>38723632042.125</v>
      </c>
      <c r="J3146" s="11">
        <v>385409</v>
      </c>
      <c r="K3146" s="11">
        <v>100474.125</v>
      </c>
      <c r="L3146" s="12">
        <v>453043.75</v>
      </c>
      <c r="M3146" s="11">
        <v>49</v>
      </c>
      <c r="N3146" s="13"/>
      <c r="O3146" t="str">
        <f t="shared" si="105"/>
        <v/>
      </c>
    </row>
    <row r="3147" spans="1:15" hidden="1">
      <c r="A3147" s="41">
        <v>2.2025000000000001</v>
      </c>
      <c r="B3147" s="14">
        <v>45716</v>
      </c>
      <c r="C3147" s="8" t="s">
        <v>13</v>
      </c>
      <c r="D3147" s="8" t="s">
        <v>46</v>
      </c>
      <c r="E3147" s="8" t="s">
        <v>46</v>
      </c>
      <c r="F3147" s="9">
        <f t="shared" si="106"/>
        <v>-13700000</v>
      </c>
      <c r="G3147" s="9">
        <v>-137</v>
      </c>
      <c r="H3147" s="10">
        <v>-15006295</v>
      </c>
      <c r="I3147" s="11">
        <v>38709867087</v>
      </c>
      <c r="J3147" s="11">
        <v>385272</v>
      </c>
      <c r="K3147" s="11">
        <v>100474.125</v>
      </c>
      <c r="L3147" s="12">
        <v>1241339.875</v>
      </c>
      <c r="M3147" s="11">
        <v>50</v>
      </c>
      <c r="N3147" s="13"/>
      <c r="O3147" t="str">
        <f t="shared" si="105"/>
        <v/>
      </c>
    </row>
    <row r="3148" spans="1:15" hidden="1">
      <c r="A3148" s="41">
        <v>2.2025000000000001</v>
      </c>
      <c r="B3148" s="14">
        <v>45716</v>
      </c>
      <c r="C3148" s="8" t="s">
        <v>13</v>
      </c>
      <c r="D3148" s="8" t="s">
        <v>14</v>
      </c>
      <c r="E3148" s="8" t="s">
        <v>14</v>
      </c>
      <c r="F3148" s="9">
        <f t="shared" si="106"/>
        <v>-900000</v>
      </c>
      <c r="G3148" s="9">
        <v>-9</v>
      </c>
      <c r="H3148" s="10">
        <v>-951075</v>
      </c>
      <c r="I3148" s="11">
        <v>17084293301.892197</v>
      </c>
      <c r="J3148" s="11">
        <v>170803</v>
      </c>
      <c r="K3148" s="11">
        <v>100023.37957701091</v>
      </c>
      <c r="L3148" s="12">
        <v>50864.583806901821</v>
      </c>
      <c r="M3148" s="11">
        <v>457</v>
      </c>
      <c r="N3148" s="13"/>
      <c r="O3148" t="str">
        <f t="shared" si="105"/>
        <v/>
      </c>
    </row>
    <row r="3149" spans="1:15" hidden="1">
      <c r="A3149" s="41">
        <v>2.2025000000000001</v>
      </c>
      <c r="B3149" s="14">
        <v>45716</v>
      </c>
      <c r="C3149" s="8" t="s">
        <v>13</v>
      </c>
      <c r="D3149" s="8" t="s">
        <v>46</v>
      </c>
      <c r="E3149" s="8" t="s">
        <v>46</v>
      </c>
      <c r="F3149" s="9">
        <f t="shared" si="106"/>
        <v>-1800000</v>
      </c>
      <c r="G3149" s="9">
        <v>-18</v>
      </c>
      <c r="H3149" s="10">
        <v>-1971630</v>
      </c>
      <c r="I3149" s="11">
        <v>38708058552.75</v>
      </c>
      <c r="J3149" s="11">
        <v>385254</v>
      </c>
      <c r="K3149" s="11">
        <v>100474.125</v>
      </c>
      <c r="L3149" s="12">
        <v>163095.75</v>
      </c>
      <c r="M3149" s="11">
        <v>51</v>
      </c>
      <c r="N3149" s="13"/>
      <c r="O3149" t="str">
        <f t="shared" si="105"/>
        <v/>
      </c>
    </row>
    <row r="3150" spans="1:15" hidden="1">
      <c r="A3150" s="41">
        <v>2.2025000000000001</v>
      </c>
      <c r="B3150" s="14">
        <v>45716</v>
      </c>
      <c r="C3150" s="8" t="s">
        <v>13</v>
      </c>
      <c r="D3150" s="8" t="s">
        <v>46</v>
      </c>
      <c r="E3150" s="8" t="s">
        <v>46</v>
      </c>
      <c r="F3150" s="9">
        <f t="shared" si="106"/>
        <v>-182400000</v>
      </c>
      <c r="G3150" s="9">
        <v>-1824</v>
      </c>
      <c r="H3150" s="10">
        <v>-199791840</v>
      </c>
      <c r="I3150" s="11">
        <v>38524793748.75</v>
      </c>
      <c r="J3150" s="11">
        <v>383430</v>
      </c>
      <c r="K3150" s="11">
        <v>100474.125</v>
      </c>
      <c r="L3150" s="12">
        <v>16527036</v>
      </c>
      <c r="M3150" s="11">
        <v>52</v>
      </c>
      <c r="N3150" s="13"/>
      <c r="O3150" t="str">
        <f t="shared" si="105"/>
        <v/>
      </c>
    </row>
    <row r="3151" spans="1:15" hidden="1">
      <c r="A3151" s="41">
        <v>2.2025000000000001</v>
      </c>
      <c r="B3151" s="14">
        <v>45716</v>
      </c>
      <c r="C3151" s="8" t="s">
        <v>13</v>
      </c>
      <c r="D3151" s="8" t="s">
        <v>46</v>
      </c>
      <c r="E3151" s="8" t="s">
        <v>46</v>
      </c>
      <c r="F3151" s="9">
        <f t="shared" si="106"/>
        <v>-27300000</v>
      </c>
      <c r="G3151" s="9">
        <v>-273</v>
      </c>
      <c r="H3151" s="10">
        <v>-29903055</v>
      </c>
      <c r="I3151" s="11">
        <v>38497364312.625</v>
      </c>
      <c r="J3151" s="11">
        <v>383157</v>
      </c>
      <c r="K3151" s="11">
        <v>100474.125</v>
      </c>
      <c r="L3151" s="12">
        <v>2473618.875</v>
      </c>
      <c r="M3151" s="11">
        <v>53</v>
      </c>
      <c r="N3151" s="13"/>
      <c r="O3151" t="str">
        <f t="shared" si="105"/>
        <v/>
      </c>
    </row>
    <row r="3152" spans="1:15" hidden="1">
      <c r="A3152" s="41">
        <v>2.2025000000000001</v>
      </c>
      <c r="B3152" s="14">
        <v>45716</v>
      </c>
      <c r="C3152" s="8" t="s">
        <v>13</v>
      </c>
      <c r="D3152" s="8" t="s">
        <v>46</v>
      </c>
      <c r="E3152" s="8" t="s">
        <v>46</v>
      </c>
      <c r="F3152" s="9">
        <f t="shared" si="106"/>
        <v>-48000000</v>
      </c>
      <c r="G3152" s="9">
        <v>-480</v>
      </c>
      <c r="H3152" s="10">
        <v>-52576800</v>
      </c>
      <c r="I3152" s="11">
        <v>38449136732.625</v>
      </c>
      <c r="J3152" s="11">
        <v>382677</v>
      </c>
      <c r="K3152" s="11">
        <v>100474.125</v>
      </c>
      <c r="L3152" s="12">
        <v>4349220</v>
      </c>
      <c r="M3152" s="11">
        <v>54</v>
      </c>
      <c r="N3152" s="13"/>
      <c r="O3152" t="str">
        <f t="shared" ref="O3152:O3215" si="107">IF(M3152=_xlfn.MAXIFS(M:M,D:D,D3152),"X","")</f>
        <v/>
      </c>
    </row>
    <row r="3153" spans="1:15" hidden="1">
      <c r="A3153" s="41">
        <v>2.2025000000000001</v>
      </c>
      <c r="B3153" s="14">
        <v>45716</v>
      </c>
      <c r="C3153" s="8" t="s">
        <v>13</v>
      </c>
      <c r="D3153" s="8" t="s">
        <v>46</v>
      </c>
      <c r="E3153" s="8" t="s">
        <v>46</v>
      </c>
      <c r="F3153" s="9">
        <f t="shared" si="106"/>
        <v>-45600000</v>
      </c>
      <c r="G3153" s="9">
        <v>-456</v>
      </c>
      <c r="H3153" s="10">
        <v>-49947960</v>
      </c>
      <c r="I3153" s="11">
        <v>38403320531.625</v>
      </c>
      <c r="J3153" s="11">
        <v>382221</v>
      </c>
      <c r="K3153" s="11">
        <v>100474.125</v>
      </c>
      <c r="L3153" s="12">
        <v>4131759</v>
      </c>
      <c r="M3153" s="11">
        <v>55</v>
      </c>
      <c r="N3153" s="13"/>
      <c r="O3153" t="str">
        <f t="shared" si="107"/>
        <v/>
      </c>
    </row>
    <row r="3154" spans="1:15" hidden="1">
      <c r="A3154" s="41">
        <v>2.2025000000000001</v>
      </c>
      <c r="B3154" s="14">
        <v>45716</v>
      </c>
      <c r="C3154" s="8" t="s">
        <v>13</v>
      </c>
      <c r="D3154" s="8" t="s">
        <v>15</v>
      </c>
      <c r="E3154" s="8" t="s">
        <v>15</v>
      </c>
      <c r="F3154" s="9">
        <f t="shared" si="106"/>
        <v>900000</v>
      </c>
      <c r="G3154" s="9">
        <v>9</v>
      </c>
      <c r="H3154" s="10">
        <v>969723</v>
      </c>
      <c r="I3154" s="11">
        <v>1963894975.7391045</v>
      </c>
      <c r="J3154" s="11">
        <v>19605</v>
      </c>
      <c r="K3154" s="11">
        <v>100173.1688721808</v>
      </c>
      <c r="L3154" s="12">
        <v>0</v>
      </c>
      <c r="M3154" s="11">
        <v>2626</v>
      </c>
      <c r="N3154" s="13"/>
      <c r="O3154" t="str">
        <f t="shared" si="107"/>
        <v/>
      </c>
    </row>
    <row r="3155" spans="1:15" hidden="1">
      <c r="A3155" s="41">
        <v>2.2025000000000001</v>
      </c>
      <c r="B3155" s="14">
        <v>45716</v>
      </c>
      <c r="C3155" s="8" t="s">
        <v>13</v>
      </c>
      <c r="D3155" s="8" t="s">
        <v>46</v>
      </c>
      <c r="E3155" s="8" t="s">
        <v>46</v>
      </c>
      <c r="F3155" s="9">
        <f t="shared" si="106"/>
        <v>-4500000</v>
      </c>
      <c r="G3155" s="9">
        <v>-45</v>
      </c>
      <c r="H3155" s="10">
        <v>-4929075</v>
      </c>
      <c r="I3155" s="11">
        <v>38398799196</v>
      </c>
      <c r="J3155" s="11">
        <v>382176</v>
      </c>
      <c r="K3155" s="11">
        <v>100474.125</v>
      </c>
      <c r="L3155" s="12">
        <v>407739.375</v>
      </c>
      <c r="M3155" s="11">
        <v>56</v>
      </c>
      <c r="N3155" s="13"/>
      <c r="O3155" t="str">
        <f t="shared" si="107"/>
        <v/>
      </c>
    </row>
    <row r="3156" spans="1:15" hidden="1">
      <c r="A3156" s="41">
        <v>2.2025000000000001</v>
      </c>
      <c r="B3156" s="14">
        <v>45716</v>
      </c>
      <c r="C3156" s="8" t="s">
        <v>13</v>
      </c>
      <c r="D3156" s="8" t="s">
        <v>46</v>
      </c>
      <c r="E3156" s="8" t="s">
        <v>46</v>
      </c>
      <c r="F3156" s="9">
        <f t="shared" si="106"/>
        <v>-3100000</v>
      </c>
      <c r="G3156" s="9">
        <v>-31</v>
      </c>
      <c r="H3156" s="10">
        <v>-3395585</v>
      </c>
      <c r="I3156" s="11">
        <v>38395684498.125</v>
      </c>
      <c r="J3156" s="11">
        <v>382145</v>
      </c>
      <c r="K3156" s="11">
        <v>100474.125</v>
      </c>
      <c r="L3156" s="12">
        <v>280887.125</v>
      </c>
      <c r="M3156" s="11">
        <v>57</v>
      </c>
      <c r="N3156" s="13"/>
      <c r="O3156" t="str">
        <f t="shared" si="107"/>
        <v/>
      </c>
    </row>
    <row r="3157" spans="1:15" hidden="1">
      <c r="A3157" s="41">
        <v>2.2025000000000001</v>
      </c>
      <c r="B3157" s="14">
        <v>45716</v>
      </c>
      <c r="C3157" s="8" t="s">
        <v>13</v>
      </c>
      <c r="D3157" s="8" t="s">
        <v>46</v>
      </c>
      <c r="E3157" s="8" t="s">
        <v>46</v>
      </c>
      <c r="F3157" s="9">
        <f t="shared" si="106"/>
        <v>-91200000</v>
      </c>
      <c r="G3157" s="9">
        <v>-912</v>
      </c>
      <c r="H3157" s="10">
        <v>-99895920</v>
      </c>
      <c r="I3157" s="11">
        <v>38304052096.125</v>
      </c>
      <c r="J3157" s="11">
        <v>381233</v>
      </c>
      <c r="K3157" s="11">
        <v>100474.125</v>
      </c>
      <c r="L3157" s="12">
        <v>8263518</v>
      </c>
      <c r="M3157" s="11">
        <v>58</v>
      </c>
      <c r="N3157" s="13"/>
      <c r="O3157" t="str">
        <f t="shared" si="107"/>
        <v/>
      </c>
    </row>
    <row r="3158" spans="1:15" hidden="1">
      <c r="A3158" s="41">
        <v>2.2025000000000001</v>
      </c>
      <c r="B3158" s="14">
        <v>45716</v>
      </c>
      <c r="C3158" s="8" t="s">
        <v>13</v>
      </c>
      <c r="D3158" s="8" t="s">
        <v>46</v>
      </c>
      <c r="E3158" s="8" t="s">
        <v>46</v>
      </c>
      <c r="F3158" s="9">
        <f t="shared" si="106"/>
        <v>-25100000</v>
      </c>
      <c r="G3158" s="9">
        <v>-251</v>
      </c>
      <c r="H3158" s="10">
        <v>-27493285</v>
      </c>
      <c r="I3158" s="11">
        <v>38278833090.75</v>
      </c>
      <c r="J3158" s="11">
        <v>380982</v>
      </c>
      <c r="K3158" s="11">
        <v>100474.125</v>
      </c>
      <c r="L3158" s="12">
        <v>2274279.625</v>
      </c>
      <c r="M3158" s="11">
        <v>59</v>
      </c>
      <c r="N3158" s="13"/>
      <c r="O3158" t="str">
        <f t="shared" si="107"/>
        <v/>
      </c>
    </row>
    <row r="3159" spans="1:15" hidden="1">
      <c r="A3159" s="41">
        <v>2.2025000000000001</v>
      </c>
      <c r="B3159" s="14">
        <v>45716</v>
      </c>
      <c r="C3159" s="8" t="s">
        <v>13</v>
      </c>
      <c r="D3159" s="8" t="s">
        <v>46</v>
      </c>
      <c r="E3159" s="8" t="s">
        <v>46</v>
      </c>
      <c r="F3159" s="9">
        <f t="shared" si="106"/>
        <v>-18900000</v>
      </c>
      <c r="G3159" s="9">
        <v>-189</v>
      </c>
      <c r="H3159" s="10">
        <v>-20702115</v>
      </c>
      <c r="I3159" s="11">
        <v>38259843481.125</v>
      </c>
      <c r="J3159" s="11">
        <v>380793</v>
      </c>
      <c r="K3159" s="11">
        <v>100474.125</v>
      </c>
      <c r="L3159" s="12">
        <v>1712505.375</v>
      </c>
      <c r="M3159" s="11">
        <v>60</v>
      </c>
      <c r="N3159" s="13"/>
      <c r="O3159" t="str">
        <f t="shared" si="107"/>
        <v/>
      </c>
    </row>
    <row r="3160" spans="1:15" hidden="1">
      <c r="A3160" s="41">
        <v>2.2025000000000001</v>
      </c>
      <c r="B3160" s="14">
        <v>45716</v>
      </c>
      <c r="C3160" s="8" t="s">
        <v>13</v>
      </c>
      <c r="D3160" s="8" t="s">
        <v>46</v>
      </c>
      <c r="E3160" s="8" t="s">
        <v>46</v>
      </c>
      <c r="F3160" s="9">
        <f t="shared" si="106"/>
        <v>-41000000</v>
      </c>
      <c r="G3160" s="9">
        <v>-410</v>
      </c>
      <c r="H3160" s="10">
        <v>-44909350</v>
      </c>
      <c r="I3160" s="11">
        <v>38218649089.875</v>
      </c>
      <c r="J3160" s="11">
        <v>380383</v>
      </c>
      <c r="K3160" s="11">
        <v>100474.125</v>
      </c>
      <c r="L3160" s="12">
        <v>3714958.75</v>
      </c>
      <c r="M3160" s="11">
        <v>61</v>
      </c>
      <c r="N3160" s="13"/>
      <c r="O3160" t="str">
        <f t="shared" si="107"/>
        <v/>
      </c>
    </row>
    <row r="3161" spans="1:15" hidden="1">
      <c r="A3161" s="41">
        <v>2.2025000000000001</v>
      </c>
      <c r="B3161" s="14">
        <v>45716</v>
      </c>
      <c r="C3161" s="8" t="s">
        <v>13</v>
      </c>
      <c r="D3161" s="8" t="s">
        <v>46</v>
      </c>
      <c r="E3161" s="8" t="s">
        <v>46</v>
      </c>
      <c r="F3161" s="9">
        <f t="shared" si="106"/>
        <v>-32000000</v>
      </c>
      <c r="G3161" s="9">
        <v>-320</v>
      </c>
      <c r="H3161" s="10">
        <v>-35051200</v>
      </c>
      <c r="I3161" s="11">
        <v>38186497369.875</v>
      </c>
      <c r="J3161" s="11">
        <v>380063</v>
      </c>
      <c r="K3161" s="11">
        <v>100474.125</v>
      </c>
      <c r="L3161" s="12">
        <v>2899480</v>
      </c>
      <c r="M3161" s="11">
        <v>62</v>
      </c>
      <c r="N3161" s="13"/>
      <c r="O3161" t="str">
        <f t="shared" si="107"/>
        <v/>
      </c>
    </row>
    <row r="3162" spans="1:15" hidden="1">
      <c r="A3162" s="41">
        <v>2.2025000000000001</v>
      </c>
      <c r="B3162" s="14">
        <v>45716</v>
      </c>
      <c r="C3162" s="8" t="s">
        <v>13</v>
      </c>
      <c r="D3162" s="8" t="s">
        <v>46</v>
      </c>
      <c r="E3162" s="8" t="s">
        <v>46</v>
      </c>
      <c r="F3162" s="9">
        <f t="shared" si="106"/>
        <v>-4100000</v>
      </c>
      <c r="G3162" s="9">
        <v>-41</v>
      </c>
      <c r="H3162" s="10">
        <v>-4490935</v>
      </c>
      <c r="I3162" s="11">
        <v>38182377930.75</v>
      </c>
      <c r="J3162" s="11">
        <v>380022</v>
      </c>
      <c r="K3162" s="11">
        <v>100474.125</v>
      </c>
      <c r="L3162" s="12">
        <v>371495.875</v>
      </c>
      <c r="M3162" s="11">
        <v>63</v>
      </c>
      <c r="N3162" s="13"/>
      <c r="O3162" t="str">
        <f t="shared" si="107"/>
        <v/>
      </c>
    </row>
    <row r="3163" spans="1:15" hidden="1">
      <c r="A3163" s="41">
        <v>2.2025000000000001</v>
      </c>
      <c r="B3163" s="14">
        <v>45716</v>
      </c>
      <c r="C3163" s="8" t="s">
        <v>13</v>
      </c>
      <c r="D3163" s="8" t="s">
        <v>46</v>
      </c>
      <c r="E3163" s="8" t="s">
        <v>46</v>
      </c>
      <c r="F3163" s="9">
        <f t="shared" si="106"/>
        <v>-27000000</v>
      </c>
      <c r="G3163" s="9">
        <v>-270</v>
      </c>
      <c r="H3163" s="10">
        <v>-29574450</v>
      </c>
      <c r="I3163" s="11">
        <v>38155249917</v>
      </c>
      <c r="J3163" s="11">
        <v>379752</v>
      </c>
      <c r="K3163" s="11">
        <v>100474.125</v>
      </c>
      <c r="L3163" s="12">
        <v>2446436.25</v>
      </c>
      <c r="M3163" s="11">
        <v>64</v>
      </c>
      <c r="N3163" s="13"/>
      <c r="O3163" t="str">
        <f t="shared" si="107"/>
        <v/>
      </c>
    </row>
    <row r="3164" spans="1:15" hidden="1">
      <c r="A3164" s="41">
        <v>2.2025000000000001</v>
      </c>
      <c r="B3164" s="14">
        <v>45716</v>
      </c>
      <c r="C3164" s="8" t="s">
        <v>13</v>
      </c>
      <c r="D3164" s="8" t="s">
        <v>46</v>
      </c>
      <c r="E3164" s="8" t="s">
        <v>46</v>
      </c>
      <c r="F3164" s="9">
        <f t="shared" si="106"/>
        <v>-3100000</v>
      </c>
      <c r="G3164" s="9">
        <v>-31</v>
      </c>
      <c r="H3164" s="10">
        <v>-3395585</v>
      </c>
      <c r="I3164" s="11">
        <v>38152135219.125</v>
      </c>
      <c r="J3164" s="11">
        <v>379721</v>
      </c>
      <c r="K3164" s="11">
        <v>100474.125</v>
      </c>
      <c r="L3164" s="12">
        <v>280887.125</v>
      </c>
      <c r="M3164" s="11">
        <v>65</v>
      </c>
      <c r="N3164" s="13"/>
      <c r="O3164" t="str">
        <f t="shared" si="107"/>
        <v/>
      </c>
    </row>
    <row r="3165" spans="1:15" hidden="1">
      <c r="A3165" s="41">
        <v>2.2025000000000001</v>
      </c>
      <c r="B3165" s="14">
        <v>45716</v>
      </c>
      <c r="C3165" s="8" t="s">
        <v>13</v>
      </c>
      <c r="D3165" s="8" t="s">
        <v>46</v>
      </c>
      <c r="E3165" s="8" t="s">
        <v>46</v>
      </c>
      <c r="F3165" s="9">
        <f t="shared" si="106"/>
        <v>-1800000</v>
      </c>
      <c r="G3165" s="9">
        <v>-18</v>
      </c>
      <c r="H3165" s="10">
        <v>-1971630</v>
      </c>
      <c r="I3165" s="11">
        <v>38150326684.875</v>
      </c>
      <c r="J3165" s="11">
        <v>379703</v>
      </c>
      <c r="K3165" s="11">
        <v>100474.125</v>
      </c>
      <c r="L3165" s="12">
        <v>163095.75</v>
      </c>
      <c r="M3165" s="11">
        <v>66</v>
      </c>
      <c r="N3165" s="13"/>
      <c r="O3165" t="str">
        <f t="shared" si="107"/>
        <v/>
      </c>
    </row>
    <row r="3166" spans="1:15" hidden="1">
      <c r="A3166" s="41">
        <v>2.2025000000000001</v>
      </c>
      <c r="B3166" s="14">
        <v>45716</v>
      </c>
      <c r="C3166" s="8" t="s">
        <v>13</v>
      </c>
      <c r="D3166" s="8" t="s">
        <v>46</v>
      </c>
      <c r="E3166" s="8" t="s">
        <v>46</v>
      </c>
      <c r="F3166" s="9">
        <f t="shared" si="106"/>
        <v>-9100000</v>
      </c>
      <c r="G3166" s="9">
        <v>-91</v>
      </c>
      <c r="H3166" s="10">
        <v>-9967685</v>
      </c>
      <c r="I3166" s="11">
        <v>38141183539.5</v>
      </c>
      <c r="J3166" s="11">
        <v>379612</v>
      </c>
      <c r="K3166" s="11">
        <v>100474.125</v>
      </c>
      <c r="L3166" s="12">
        <v>824539.625</v>
      </c>
      <c r="M3166" s="11">
        <v>67</v>
      </c>
      <c r="N3166" s="13"/>
      <c r="O3166" t="str">
        <f t="shared" si="107"/>
        <v/>
      </c>
    </row>
    <row r="3167" spans="1:15" hidden="1">
      <c r="A3167" s="41">
        <v>2.2025000000000001</v>
      </c>
      <c r="B3167" s="14">
        <v>45716</v>
      </c>
      <c r="C3167" s="8" t="s">
        <v>13</v>
      </c>
      <c r="D3167" s="8" t="s">
        <v>46</v>
      </c>
      <c r="E3167" s="8" t="s">
        <v>46</v>
      </c>
      <c r="F3167" s="9">
        <f t="shared" si="106"/>
        <v>-5900000</v>
      </c>
      <c r="G3167" s="9">
        <v>-59</v>
      </c>
      <c r="H3167" s="10">
        <v>-6462565</v>
      </c>
      <c r="I3167" s="11">
        <v>38135255566.125</v>
      </c>
      <c r="J3167" s="11">
        <v>379553</v>
      </c>
      <c r="K3167" s="11">
        <v>100474.125</v>
      </c>
      <c r="L3167" s="12">
        <v>534591.625</v>
      </c>
      <c r="M3167" s="11">
        <v>68</v>
      </c>
      <c r="N3167" s="13"/>
      <c r="O3167" t="str">
        <f t="shared" si="107"/>
        <v/>
      </c>
    </row>
    <row r="3168" spans="1:15" hidden="1">
      <c r="A3168" s="41">
        <v>2.2025000000000001</v>
      </c>
      <c r="B3168" s="14">
        <v>45716</v>
      </c>
      <c r="C3168" s="8" t="s">
        <v>13</v>
      </c>
      <c r="D3168" s="8" t="s">
        <v>46</v>
      </c>
      <c r="E3168" s="8" t="s">
        <v>46</v>
      </c>
      <c r="F3168" s="9">
        <f t="shared" si="106"/>
        <v>-60600000</v>
      </c>
      <c r="G3168" s="9">
        <v>-606</v>
      </c>
      <c r="H3168" s="10">
        <v>-66378210</v>
      </c>
      <c r="I3168" s="11">
        <v>38074368246.375</v>
      </c>
      <c r="J3168" s="11">
        <v>378947</v>
      </c>
      <c r="K3168" s="11">
        <v>100474.125</v>
      </c>
      <c r="L3168" s="12">
        <v>5490890.25</v>
      </c>
      <c r="M3168" s="11">
        <v>69</v>
      </c>
      <c r="N3168" s="13"/>
      <c r="O3168" t="str">
        <f t="shared" si="107"/>
        <v/>
      </c>
    </row>
    <row r="3169" spans="1:15" hidden="1">
      <c r="A3169" s="41">
        <v>2.2025000000000001</v>
      </c>
      <c r="B3169" s="14">
        <v>45716</v>
      </c>
      <c r="C3169" s="8" t="s">
        <v>13</v>
      </c>
      <c r="D3169" s="8" t="s">
        <v>46</v>
      </c>
      <c r="E3169" s="8" t="s">
        <v>46</v>
      </c>
      <c r="F3169" s="9">
        <f t="shared" si="106"/>
        <v>-91200000</v>
      </c>
      <c r="G3169" s="9">
        <v>-912</v>
      </c>
      <c r="H3169" s="10">
        <v>-99895920</v>
      </c>
      <c r="I3169" s="11">
        <v>37982735844.375</v>
      </c>
      <c r="J3169" s="11">
        <v>378035</v>
      </c>
      <c r="K3169" s="11">
        <v>100474.125</v>
      </c>
      <c r="L3169" s="12">
        <v>8263518</v>
      </c>
      <c r="M3169" s="11">
        <v>70</v>
      </c>
      <c r="N3169" s="13"/>
      <c r="O3169" t="str">
        <f t="shared" si="107"/>
        <v/>
      </c>
    </row>
    <row r="3170" spans="1:15" hidden="1">
      <c r="A3170" s="41">
        <v>2.2025000000000001</v>
      </c>
      <c r="B3170" s="14">
        <v>45716</v>
      </c>
      <c r="C3170" s="8" t="s">
        <v>13</v>
      </c>
      <c r="D3170" s="8" t="s">
        <v>46</v>
      </c>
      <c r="E3170" s="8" t="s">
        <v>46</v>
      </c>
      <c r="F3170" s="9">
        <f t="shared" si="106"/>
        <v>-91200000</v>
      </c>
      <c r="G3170" s="9">
        <v>-912</v>
      </c>
      <c r="H3170" s="10">
        <v>-99895920</v>
      </c>
      <c r="I3170" s="11">
        <v>37891103442.375</v>
      </c>
      <c r="J3170" s="11">
        <v>377123</v>
      </c>
      <c r="K3170" s="11">
        <v>100474.125</v>
      </c>
      <c r="L3170" s="12">
        <v>8263518</v>
      </c>
      <c r="M3170" s="11">
        <v>71</v>
      </c>
      <c r="N3170" s="13"/>
      <c r="O3170" t="str">
        <f t="shared" si="107"/>
        <v/>
      </c>
    </row>
    <row r="3171" spans="1:15" hidden="1">
      <c r="A3171" s="41">
        <v>2.2025000000000001</v>
      </c>
      <c r="B3171" s="14">
        <v>45716</v>
      </c>
      <c r="C3171" s="8" t="s">
        <v>13</v>
      </c>
      <c r="D3171" s="8" t="s">
        <v>46</v>
      </c>
      <c r="E3171" s="8" t="s">
        <v>46</v>
      </c>
      <c r="F3171" s="9">
        <f t="shared" si="106"/>
        <v>-54700000</v>
      </c>
      <c r="G3171" s="9">
        <v>-547</v>
      </c>
      <c r="H3171" s="10">
        <v>-59915645</v>
      </c>
      <c r="I3171" s="11">
        <v>37836144096</v>
      </c>
      <c r="J3171" s="11">
        <v>376576</v>
      </c>
      <c r="K3171" s="11">
        <v>100474.125</v>
      </c>
      <c r="L3171" s="12">
        <v>4956298.625</v>
      </c>
      <c r="M3171" s="11">
        <v>72</v>
      </c>
      <c r="N3171" s="13"/>
      <c r="O3171" t="str">
        <f t="shared" si="107"/>
        <v/>
      </c>
    </row>
    <row r="3172" spans="1:15" hidden="1">
      <c r="A3172" s="41">
        <v>2.2025000000000001</v>
      </c>
      <c r="B3172" s="14">
        <v>45716</v>
      </c>
      <c r="C3172" s="8" t="s">
        <v>13</v>
      </c>
      <c r="D3172" s="8" t="s">
        <v>14</v>
      </c>
      <c r="E3172" s="8" t="s">
        <v>14</v>
      </c>
      <c r="F3172" s="9">
        <f t="shared" si="106"/>
        <v>900000</v>
      </c>
      <c r="G3172" s="9">
        <v>9</v>
      </c>
      <c r="H3172" s="10">
        <v>950364</v>
      </c>
      <c r="I3172" s="11">
        <v>17085243665.892197</v>
      </c>
      <c r="J3172" s="11">
        <v>170812</v>
      </c>
      <c r="K3172" s="11">
        <v>100023.67319563143</v>
      </c>
      <c r="L3172" s="12">
        <v>0</v>
      </c>
      <c r="M3172" s="11">
        <v>458</v>
      </c>
      <c r="N3172" s="13"/>
      <c r="O3172" t="str">
        <f t="shared" si="107"/>
        <v/>
      </c>
    </row>
    <row r="3173" spans="1:15" hidden="1">
      <c r="A3173" s="41">
        <v>2.2025000000000001</v>
      </c>
      <c r="B3173" s="14">
        <v>45716</v>
      </c>
      <c r="C3173" s="8" t="s">
        <v>13</v>
      </c>
      <c r="D3173" s="8" t="s">
        <v>46</v>
      </c>
      <c r="E3173" s="8" t="s">
        <v>46</v>
      </c>
      <c r="F3173" s="9">
        <f t="shared" si="106"/>
        <v>-91200000</v>
      </c>
      <c r="G3173" s="9">
        <v>-912</v>
      </c>
      <c r="H3173" s="10">
        <v>-99895920</v>
      </c>
      <c r="I3173" s="11">
        <v>37744511694</v>
      </c>
      <c r="J3173" s="11">
        <v>375664</v>
      </c>
      <c r="K3173" s="11">
        <v>100474.125</v>
      </c>
      <c r="L3173" s="12">
        <v>8263518</v>
      </c>
      <c r="M3173" s="11">
        <v>73</v>
      </c>
      <c r="N3173" s="13"/>
      <c r="O3173" t="str">
        <f t="shared" si="107"/>
        <v/>
      </c>
    </row>
    <row r="3174" spans="1:15" hidden="1">
      <c r="A3174" s="41">
        <v>2.2025000000000001</v>
      </c>
      <c r="B3174" s="14">
        <v>45716</v>
      </c>
      <c r="C3174" s="8" t="s">
        <v>13</v>
      </c>
      <c r="D3174" s="8" t="s">
        <v>46</v>
      </c>
      <c r="E3174" s="8" t="s">
        <v>46</v>
      </c>
      <c r="F3174" s="9">
        <f t="shared" si="106"/>
        <v>-45600000</v>
      </c>
      <c r="G3174" s="9">
        <v>-456</v>
      </c>
      <c r="H3174" s="10">
        <v>-49947960</v>
      </c>
      <c r="I3174" s="11">
        <v>37698695493</v>
      </c>
      <c r="J3174" s="11">
        <v>375208</v>
      </c>
      <c r="K3174" s="11">
        <v>100474.125</v>
      </c>
      <c r="L3174" s="12">
        <v>4131759</v>
      </c>
      <c r="M3174" s="11">
        <v>74</v>
      </c>
      <c r="N3174" s="13"/>
      <c r="O3174" t="str">
        <f t="shared" si="107"/>
        <v/>
      </c>
    </row>
    <row r="3175" spans="1:15" hidden="1">
      <c r="A3175" s="41">
        <v>2.2025000000000001</v>
      </c>
      <c r="B3175" s="14">
        <v>45716</v>
      </c>
      <c r="C3175" s="8" t="s">
        <v>13</v>
      </c>
      <c r="D3175" s="8" t="s">
        <v>46</v>
      </c>
      <c r="E3175" s="8" t="s">
        <v>46</v>
      </c>
      <c r="F3175" s="9">
        <f t="shared" si="106"/>
        <v>-1400000</v>
      </c>
      <c r="G3175" s="9">
        <v>-14</v>
      </c>
      <c r="H3175" s="10">
        <v>-1533490</v>
      </c>
      <c r="I3175" s="11">
        <v>37697288855.25</v>
      </c>
      <c r="J3175" s="11">
        <v>375194</v>
      </c>
      <c r="K3175" s="11">
        <v>100474.125</v>
      </c>
      <c r="L3175" s="12">
        <v>126852.25</v>
      </c>
      <c r="M3175" s="11">
        <v>75</v>
      </c>
      <c r="N3175" s="13"/>
      <c r="O3175" t="str">
        <f t="shared" si="107"/>
        <v/>
      </c>
    </row>
    <row r="3176" spans="1:15" hidden="1">
      <c r="A3176" s="41">
        <v>2.2025000000000001</v>
      </c>
      <c r="B3176" s="14">
        <v>45716</v>
      </c>
      <c r="C3176" s="8" t="s">
        <v>13</v>
      </c>
      <c r="D3176" s="8" t="s">
        <v>46</v>
      </c>
      <c r="E3176" s="8" t="s">
        <v>46</v>
      </c>
      <c r="F3176" s="9">
        <f t="shared" si="106"/>
        <v>-900000</v>
      </c>
      <c r="G3176" s="9">
        <v>-9</v>
      </c>
      <c r="H3176" s="10">
        <v>-985815</v>
      </c>
      <c r="I3176" s="11">
        <v>37696384588.125</v>
      </c>
      <c r="J3176" s="11">
        <v>375185</v>
      </c>
      <c r="K3176" s="11">
        <v>100474.125</v>
      </c>
      <c r="L3176" s="12">
        <v>81547.875</v>
      </c>
      <c r="M3176" s="11">
        <v>76</v>
      </c>
      <c r="N3176" s="13"/>
      <c r="O3176" t="str">
        <f t="shared" si="107"/>
        <v/>
      </c>
    </row>
    <row r="3177" spans="1:15" hidden="1">
      <c r="A3177" s="41">
        <v>2.2025000000000001</v>
      </c>
      <c r="B3177" s="14">
        <v>45716</v>
      </c>
      <c r="C3177" s="8" t="s">
        <v>13</v>
      </c>
      <c r="D3177" s="8" t="s">
        <v>46</v>
      </c>
      <c r="E3177" s="8" t="s">
        <v>46</v>
      </c>
      <c r="F3177" s="9">
        <f t="shared" si="106"/>
        <v>-1300000</v>
      </c>
      <c r="G3177" s="9">
        <v>-13</v>
      </c>
      <c r="H3177" s="10">
        <v>-1423955</v>
      </c>
      <c r="I3177" s="11">
        <v>37695078424.5</v>
      </c>
      <c r="J3177" s="11">
        <v>375172</v>
      </c>
      <c r="K3177" s="11">
        <v>100474.125</v>
      </c>
      <c r="L3177" s="12">
        <v>117791.375</v>
      </c>
      <c r="M3177" s="11">
        <v>77</v>
      </c>
      <c r="N3177" s="13"/>
      <c r="O3177" t="str">
        <f t="shared" si="107"/>
        <v/>
      </c>
    </row>
    <row r="3178" spans="1:15" hidden="1">
      <c r="A3178" s="41">
        <v>2.2025000000000001</v>
      </c>
      <c r="B3178" s="14">
        <v>45716</v>
      </c>
      <c r="C3178" s="8" t="s">
        <v>13</v>
      </c>
      <c r="D3178" s="8" t="s">
        <v>46</v>
      </c>
      <c r="E3178" s="8" t="s">
        <v>46</v>
      </c>
      <c r="F3178" s="9">
        <f t="shared" si="106"/>
        <v>-6300000</v>
      </c>
      <c r="G3178" s="9">
        <v>-63</v>
      </c>
      <c r="H3178" s="10">
        <v>-6900705</v>
      </c>
      <c r="I3178" s="11">
        <v>37688748554.625</v>
      </c>
      <c r="J3178" s="11">
        <v>375109</v>
      </c>
      <c r="K3178" s="11">
        <v>100474.125</v>
      </c>
      <c r="L3178" s="12">
        <v>570835.125</v>
      </c>
      <c r="M3178" s="11">
        <v>78</v>
      </c>
      <c r="N3178" s="13"/>
      <c r="O3178" t="str">
        <f t="shared" si="107"/>
        <v/>
      </c>
    </row>
    <row r="3179" spans="1:15" hidden="1">
      <c r="A3179" s="41">
        <v>2.2025000000000001</v>
      </c>
      <c r="B3179" s="14">
        <v>45716</v>
      </c>
      <c r="C3179" s="8" t="s">
        <v>13</v>
      </c>
      <c r="D3179" s="8" t="s">
        <v>46</v>
      </c>
      <c r="E3179" s="8" t="s">
        <v>46</v>
      </c>
      <c r="F3179" s="9">
        <f t="shared" si="106"/>
        <v>-3000000</v>
      </c>
      <c r="G3179" s="9">
        <v>-30</v>
      </c>
      <c r="H3179" s="10">
        <v>-3286050</v>
      </c>
      <c r="I3179" s="11">
        <v>37685734330.875</v>
      </c>
      <c r="J3179" s="11">
        <v>375079</v>
      </c>
      <c r="K3179" s="11">
        <v>100474.125</v>
      </c>
      <c r="L3179" s="12">
        <v>271826.25</v>
      </c>
      <c r="M3179" s="11">
        <v>79</v>
      </c>
      <c r="N3179" s="13"/>
      <c r="O3179" t="str">
        <f t="shared" si="107"/>
        <v/>
      </c>
    </row>
    <row r="3180" spans="1:15" hidden="1">
      <c r="A3180" s="41">
        <v>2.2025000000000001</v>
      </c>
      <c r="B3180" s="14">
        <v>45716</v>
      </c>
      <c r="C3180" s="8" t="s">
        <v>13</v>
      </c>
      <c r="D3180" s="8" t="s">
        <v>46</v>
      </c>
      <c r="E3180" s="8" t="s">
        <v>46</v>
      </c>
      <c r="F3180" s="9">
        <f t="shared" si="106"/>
        <v>-1000000</v>
      </c>
      <c r="G3180" s="9">
        <v>-10</v>
      </c>
      <c r="H3180" s="10">
        <v>-1095350</v>
      </c>
      <c r="I3180" s="11">
        <v>37684729589.625</v>
      </c>
      <c r="J3180" s="11">
        <v>375069</v>
      </c>
      <c r="K3180" s="11">
        <v>100474.125</v>
      </c>
      <c r="L3180" s="12">
        <v>90608.75</v>
      </c>
      <c r="M3180" s="11">
        <v>80</v>
      </c>
      <c r="N3180" s="13"/>
      <c r="O3180" t="str">
        <f t="shared" si="107"/>
        <v/>
      </c>
    </row>
    <row r="3181" spans="1:15" hidden="1">
      <c r="A3181" s="41">
        <v>2.2025000000000001</v>
      </c>
      <c r="B3181" s="14">
        <v>45716</v>
      </c>
      <c r="C3181" s="8" t="s">
        <v>13</v>
      </c>
      <c r="D3181" s="8" t="s">
        <v>46</v>
      </c>
      <c r="E3181" s="8" t="s">
        <v>46</v>
      </c>
      <c r="F3181" s="9">
        <f t="shared" si="106"/>
        <v>-900000</v>
      </c>
      <c r="G3181" s="9">
        <v>-9</v>
      </c>
      <c r="H3181" s="10">
        <v>-985815</v>
      </c>
      <c r="I3181" s="11">
        <v>37683825322.5</v>
      </c>
      <c r="J3181" s="11">
        <v>375060</v>
      </c>
      <c r="K3181" s="11">
        <v>100474.125</v>
      </c>
      <c r="L3181" s="12">
        <v>81547.875</v>
      </c>
      <c r="M3181" s="11">
        <v>81</v>
      </c>
      <c r="N3181" s="13"/>
      <c r="O3181" t="str">
        <f t="shared" si="107"/>
        <v/>
      </c>
    </row>
    <row r="3182" spans="1:15" hidden="1">
      <c r="A3182" s="41">
        <v>2.2025000000000001</v>
      </c>
      <c r="B3182" s="14">
        <v>45716</v>
      </c>
      <c r="C3182" s="8" t="s">
        <v>13</v>
      </c>
      <c r="D3182" s="8" t="s">
        <v>46</v>
      </c>
      <c r="E3182" s="8" t="s">
        <v>46</v>
      </c>
      <c r="F3182" s="9">
        <f t="shared" si="106"/>
        <v>-3315800000</v>
      </c>
      <c r="G3182" s="9">
        <v>-33158</v>
      </c>
      <c r="H3182" s="10">
        <v>-3631961530</v>
      </c>
      <c r="I3182" s="11">
        <v>34352304285.75</v>
      </c>
      <c r="J3182" s="11">
        <v>341902</v>
      </c>
      <c r="K3182" s="11">
        <v>100474.125</v>
      </c>
      <c r="L3182" s="12">
        <v>300440493.25</v>
      </c>
      <c r="M3182" s="11">
        <v>82</v>
      </c>
      <c r="N3182" s="13"/>
      <c r="O3182" t="str">
        <f t="shared" si="107"/>
        <v/>
      </c>
    </row>
    <row r="3183" spans="1:15" hidden="1">
      <c r="A3183" s="41">
        <v>2.2025000000000001</v>
      </c>
      <c r="B3183" s="14">
        <v>45716</v>
      </c>
      <c r="C3183" s="8" t="s">
        <v>13</v>
      </c>
      <c r="D3183" s="8" t="s">
        <v>46</v>
      </c>
      <c r="E3183" s="8" t="s">
        <v>46</v>
      </c>
      <c r="F3183" s="9">
        <f t="shared" si="106"/>
        <v>-900000</v>
      </c>
      <c r="G3183" s="9">
        <v>-9</v>
      </c>
      <c r="H3183" s="10">
        <v>-985815</v>
      </c>
      <c r="I3183" s="11">
        <v>34351400018.625</v>
      </c>
      <c r="J3183" s="11">
        <v>341893</v>
      </c>
      <c r="K3183" s="11">
        <v>100474.125</v>
      </c>
      <c r="L3183" s="12">
        <v>81547.875</v>
      </c>
      <c r="M3183" s="11">
        <v>83</v>
      </c>
      <c r="N3183" s="13"/>
      <c r="O3183" t="str">
        <f t="shared" si="107"/>
        <v/>
      </c>
    </row>
    <row r="3184" spans="1:15" hidden="1">
      <c r="A3184" s="41">
        <v>2.2025000000000001</v>
      </c>
      <c r="B3184" s="14">
        <v>45716</v>
      </c>
      <c r="C3184" s="8" t="s">
        <v>13</v>
      </c>
      <c r="D3184" s="8" t="s">
        <v>46</v>
      </c>
      <c r="E3184" s="8" t="s">
        <v>46</v>
      </c>
      <c r="F3184" s="9">
        <f t="shared" si="106"/>
        <v>-2700000</v>
      </c>
      <c r="G3184" s="9">
        <v>-27</v>
      </c>
      <c r="H3184" s="10">
        <v>-2957445</v>
      </c>
      <c r="I3184" s="11">
        <v>34348687217.25</v>
      </c>
      <c r="J3184" s="11">
        <v>341866</v>
      </c>
      <c r="K3184" s="11">
        <v>100474.125</v>
      </c>
      <c r="L3184" s="12">
        <v>244643.625</v>
      </c>
      <c r="M3184" s="11">
        <v>84</v>
      </c>
      <c r="N3184" s="13"/>
      <c r="O3184" t="str">
        <f t="shared" si="107"/>
        <v/>
      </c>
    </row>
    <row r="3185" spans="1:15" hidden="1">
      <c r="A3185" s="41">
        <v>2.2025000000000001</v>
      </c>
      <c r="B3185" s="14">
        <v>45716</v>
      </c>
      <c r="C3185" s="8" t="s">
        <v>13</v>
      </c>
      <c r="D3185" s="8" t="s">
        <v>46</v>
      </c>
      <c r="E3185" s="8" t="s">
        <v>46</v>
      </c>
      <c r="F3185" s="9">
        <f t="shared" si="106"/>
        <v>-1300000</v>
      </c>
      <c r="G3185" s="9">
        <v>-13</v>
      </c>
      <c r="H3185" s="10">
        <v>-1423955</v>
      </c>
      <c r="I3185" s="11">
        <v>34347381053.625</v>
      </c>
      <c r="J3185" s="11">
        <v>341853</v>
      </c>
      <c r="K3185" s="11">
        <v>100474.125</v>
      </c>
      <c r="L3185" s="12">
        <v>117791.375</v>
      </c>
      <c r="M3185" s="11">
        <v>85</v>
      </c>
      <c r="N3185" s="13"/>
      <c r="O3185" t="str">
        <f t="shared" si="107"/>
        <v/>
      </c>
    </row>
    <row r="3186" spans="1:15" hidden="1">
      <c r="A3186" s="41">
        <v>2.2025000000000001</v>
      </c>
      <c r="B3186" s="14">
        <v>45716</v>
      </c>
      <c r="C3186" s="8" t="s">
        <v>13</v>
      </c>
      <c r="D3186" s="8" t="s">
        <v>46</v>
      </c>
      <c r="E3186" s="8" t="s">
        <v>46</v>
      </c>
      <c r="F3186" s="9">
        <f t="shared" si="106"/>
        <v>-50100000</v>
      </c>
      <c r="G3186" s="9">
        <v>-501</v>
      </c>
      <c r="H3186" s="10">
        <v>-54877035</v>
      </c>
      <c r="I3186" s="11">
        <v>34297043517</v>
      </c>
      <c r="J3186" s="11">
        <v>341352</v>
      </c>
      <c r="K3186" s="11">
        <v>100474.125</v>
      </c>
      <c r="L3186" s="12">
        <v>4539498.375</v>
      </c>
      <c r="M3186" s="11">
        <v>86</v>
      </c>
      <c r="N3186" s="13"/>
      <c r="O3186" t="str">
        <f t="shared" si="107"/>
        <v/>
      </c>
    </row>
    <row r="3187" spans="1:15" hidden="1">
      <c r="A3187" s="41">
        <v>2.2025000000000001</v>
      </c>
      <c r="B3187" s="14">
        <v>45716</v>
      </c>
      <c r="C3187" s="8" t="s">
        <v>13</v>
      </c>
      <c r="D3187" s="8" t="s">
        <v>46</v>
      </c>
      <c r="E3187" s="8" t="s">
        <v>46</v>
      </c>
      <c r="F3187" s="9">
        <f t="shared" si="106"/>
        <v>-46100000</v>
      </c>
      <c r="G3187" s="9">
        <v>-461</v>
      </c>
      <c r="H3187" s="10">
        <v>-50495635</v>
      </c>
      <c r="I3187" s="11">
        <v>34250724945.375</v>
      </c>
      <c r="J3187" s="11">
        <v>340891</v>
      </c>
      <c r="K3187" s="11">
        <v>100474.125</v>
      </c>
      <c r="L3187" s="12">
        <v>4177063.375</v>
      </c>
      <c r="M3187" s="11">
        <v>87</v>
      </c>
      <c r="N3187" s="13"/>
      <c r="O3187" t="str">
        <f t="shared" si="107"/>
        <v/>
      </c>
    </row>
    <row r="3188" spans="1:15" hidden="1">
      <c r="A3188" s="41">
        <v>2.2025000000000001</v>
      </c>
      <c r="B3188" s="14">
        <v>45716</v>
      </c>
      <c r="C3188" s="8" t="s">
        <v>13</v>
      </c>
      <c r="D3188" s="8" t="s">
        <v>46</v>
      </c>
      <c r="E3188" s="8" t="s">
        <v>46</v>
      </c>
      <c r="F3188" s="9">
        <f t="shared" si="106"/>
        <v>-91200000</v>
      </c>
      <c r="G3188" s="9">
        <v>-912</v>
      </c>
      <c r="H3188" s="10">
        <v>-99895920</v>
      </c>
      <c r="I3188" s="11">
        <v>34159092543.375</v>
      </c>
      <c r="J3188" s="11">
        <v>339979</v>
      </c>
      <c r="K3188" s="11">
        <v>100474.125</v>
      </c>
      <c r="L3188" s="12">
        <v>8263518</v>
      </c>
      <c r="M3188" s="11">
        <v>88</v>
      </c>
      <c r="N3188" s="13"/>
      <c r="O3188" t="str">
        <f t="shared" si="107"/>
        <v/>
      </c>
    </row>
    <row r="3189" spans="1:15" hidden="1">
      <c r="A3189" s="41">
        <v>2.2025000000000001</v>
      </c>
      <c r="B3189" s="14">
        <v>45716</v>
      </c>
      <c r="C3189" s="8" t="s">
        <v>13</v>
      </c>
      <c r="D3189" s="8" t="s">
        <v>46</v>
      </c>
      <c r="E3189" s="8" t="s">
        <v>46</v>
      </c>
      <c r="F3189" s="9">
        <f t="shared" si="106"/>
        <v>-36500000</v>
      </c>
      <c r="G3189" s="9">
        <v>-365</v>
      </c>
      <c r="H3189" s="10">
        <v>-39980275</v>
      </c>
      <c r="I3189" s="11">
        <v>34122419487.75</v>
      </c>
      <c r="J3189" s="11">
        <v>339614</v>
      </c>
      <c r="K3189" s="11">
        <v>100474.125</v>
      </c>
      <c r="L3189" s="12">
        <v>3307219.375</v>
      </c>
      <c r="M3189" s="11">
        <v>89</v>
      </c>
      <c r="N3189" s="13"/>
      <c r="O3189" t="str">
        <f t="shared" si="107"/>
        <v/>
      </c>
    </row>
    <row r="3190" spans="1:15" hidden="1">
      <c r="A3190" s="41">
        <v>2.2025000000000001</v>
      </c>
      <c r="B3190" s="14">
        <v>45716</v>
      </c>
      <c r="C3190" s="8" t="s">
        <v>13</v>
      </c>
      <c r="D3190" s="8" t="s">
        <v>46</v>
      </c>
      <c r="E3190" s="8" t="s">
        <v>46</v>
      </c>
      <c r="F3190" s="9">
        <f t="shared" si="106"/>
        <v>-900000</v>
      </c>
      <c r="G3190" s="9">
        <v>-9</v>
      </c>
      <c r="H3190" s="10">
        <v>-985815</v>
      </c>
      <c r="I3190" s="11">
        <v>34121515220.625</v>
      </c>
      <c r="J3190" s="11">
        <v>339605</v>
      </c>
      <c r="K3190" s="11">
        <v>100474.125</v>
      </c>
      <c r="L3190" s="12">
        <v>81547.875</v>
      </c>
      <c r="M3190" s="11">
        <v>90</v>
      </c>
      <c r="N3190" s="13"/>
      <c r="O3190" t="str">
        <f t="shared" si="107"/>
        <v/>
      </c>
    </row>
    <row r="3191" spans="1:15" hidden="1">
      <c r="A3191" s="41">
        <v>2.2025000000000001</v>
      </c>
      <c r="B3191" s="14">
        <v>45716</v>
      </c>
      <c r="C3191" s="8" t="s">
        <v>13</v>
      </c>
      <c r="D3191" s="8" t="s">
        <v>14</v>
      </c>
      <c r="E3191" s="8" t="s">
        <v>14</v>
      </c>
      <c r="F3191" s="9">
        <f t="shared" si="106"/>
        <v>-9400000</v>
      </c>
      <c r="G3191" s="9">
        <v>-94</v>
      </c>
      <c r="H3191" s="10">
        <v>-9933450</v>
      </c>
      <c r="I3191" s="11">
        <v>17075841440.611807</v>
      </c>
      <c r="J3191" s="11">
        <v>170718</v>
      </c>
      <c r="K3191" s="11">
        <v>100023.67319563143</v>
      </c>
      <c r="L3191" s="12">
        <v>531224.7196106445</v>
      </c>
      <c r="M3191" s="11">
        <v>459</v>
      </c>
      <c r="N3191" s="13"/>
      <c r="O3191" t="str">
        <f t="shared" si="107"/>
        <v/>
      </c>
    </row>
    <row r="3192" spans="1:15" hidden="1">
      <c r="A3192" s="41">
        <v>2.2025000000000001</v>
      </c>
      <c r="B3192" s="14">
        <v>45716</v>
      </c>
      <c r="C3192" s="8" t="s">
        <v>13</v>
      </c>
      <c r="D3192" s="8" t="s">
        <v>46</v>
      </c>
      <c r="E3192" s="8" t="s">
        <v>46</v>
      </c>
      <c r="F3192" s="9">
        <f t="shared" si="106"/>
        <v>-45300000</v>
      </c>
      <c r="G3192" s="9">
        <v>-453</v>
      </c>
      <c r="H3192" s="10">
        <v>-49619355</v>
      </c>
      <c r="I3192" s="11">
        <v>34076000442</v>
      </c>
      <c r="J3192" s="11">
        <v>339152</v>
      </c>
      <c r="K3192" s="11">
        <v>100474.125</v>
      </c>
      <c r="L3192" s="12">
        <v>4104576.375</v>
      </c>
      <c r="M3192" s="11">
        <v>91</v>
      </c>
      <c r="N3192" s="13"/>
      <c r="O3192" t="str">
        <f t="shared" si="107"/>
        <v/>
      </c>
    </row>
    <row r="3193" spans="1:15" hidden="1">
      <c r="A3193" s="41">
        <v>2.2025000000000001</v>
      </c>
      <c r="B3193" s="14">
        <v>45716</v>
      </c>
      <c r="C3193" s="8" t="s">
        <v>13</v>
      </c>
      <c r="D3193" s="8" t="s">
        <v>46</v>
      </c>
      <c r="E3193" s="8" t="s">
        <v>46</v>
      </c>
      <c r="F3193" s="9">
        <f t="shared" si="106"/>
        <v>-4900000</v>
      </c>
      <c r="G3193" s="9">
        <v>-49</v>
      </c>
      <c r="H3193" s="10">
        <v>-5367215</v>
      </c>
      <c r="I3193" s="11">
        <v>34071077209.875</v>
      </c>
      <c r="J3193" s="11">
        <v>339103</v>
      </c>
      <c r="K3193" s="11">
        <v>100474.125</v>
      </c>
      <c r="L3193" s="12">
        <v>443982.875</v>
      </c>
      <c r="M3193" s="11">
        <v>92</v>
      </c>
      <c r="N3193" s="13"/>
      <c r="O3193" t="str">
        <f t="shared" si="107"/>
        <v/>
      </c>
    </row>
    <row r="3194" spans="1:15" hidden="1">
      <c r="A3194" s="41">
        <v>2.2025000000000001</v>
      </c>
      <c r="B3194" s="14">
        <v>45716</v>
      </c>
      <c r="C3194" s="8" t="s">
        <v>13</v>
      </c>
      <c r="D3194" s="8" t="s">
        <v>46</v>
      </c>
      <c r="E3194" s="8" t="s">
        <v>46</v>
      </c>
      <c r="F3194" s="9">
        <f t="shared" si="106"/>
        <v>-1800000</v>
      </c>
      <c r="G3194" s="9">
        <v>-18</v>
      </c>
      <c r="H3194" s="10">
        <v>-1971630</v>
      </c>
      <c r="I3194" s="11">
        <v>34069268675.625</v>
      </c>
      <c r="J3194" s="11">
        <v>339085</v>
      </c>
      <c r="K3194" s="11">
        <v>100474.125</v>
      </c>
      <c r="L3194" s="12">
        <v>163095.75</v>
      </c>
      <c r="M3194" s="11">
        <v>93</v>
      </c>
      <c r="N3194" s="13"/>
      <c r="O3194" t="str">
        <f t="shared" si="107"/>
        <v/>
      </c>
    </row>
    <row r="3195" spans="1:15" hidden="1">
      <c r="A3195" s="41">
        <v>2.2025000000000001</v>
      </c>
      <c r="B3195" s="14">
        <v>45716</v>
      </c>
      <c r="C3195" s="8" t="s">
        <v>13</v>
      </c>
      <c r="D3195" s="8" t="s">
        <v>46</v>
      </c>
      <c r="E3195" s="8" t="s">
        <v>46</v>
      </c>
      <c r="F3195" s="9">
        <f t="shared" si="106"/>
        <v>-1800000</v>
      </c>
      <c r="G3195" s="9">
        <v>-18</v>
      </c>
      <c r="H3195" s="10">
        <v>-1971630</v>
      </c>
      <c r="I3195" s="11">
        <v>34067460141.375</v>
      </c>
      <c r="J3195" s="11">
        <v>339067</v>
      </c>
      <c r="K3195" s="11">
        <v>100474.125</v>
      </c>
      <c r="L3195" s="12">
        <v>163095.75</v>
      </c>
      <c r="M3195" s="11">
        <v>94</v>
      </c>
      <c r="N3195" s="13"/>
      <c r="O3195" t="str">
        <f t="shared" si="107"/>
        <v/>
      </c>
    </row>
    <row r="3196" spans="1:15" hidden="1">
      <c r="A3196" s="41">
        <v>2.2025000000000001</v>
      </c>
      <c r="B3196" s="14">
        <v>45716</v>
      </c>
      <c r="C3196" s="8" t="s">
        <v>13</v>
      </c>
      <c r="D3196" s="8" t="s">
        <v>14</v>
      </c>
      <c r="E3196" s="8" t="s">
        <v>14</v>
      </c>
      <c r="F3196" s="9">
        <f t="shared" si="106"/>
        <v>-1800000</v>
      </c>
      <c r="G3196" s="9">
        <v>-18</v>
      </c>
      <c r="H3196" s="10">
        <v>-1902150</v>
      </c>
      <c r="I3196" s="11">
        <v>17074041014.494286</v>
      </c>
      <c r="J3196" s="11">
        <v>170700</v>
      </c>
      <c r="K3196" s="11">
        <v>100023.67319563143</v>
      </c>
      <c r="L3196" s="12">
        <v>101723.88247863413</v>
      </c>
      <c r="M3196" s="11">
        <v>460</v>
      </c>
      <c r="N3196" s="13"/>
      <c r="O3196" t="str">
        <f t="shared" si="107"/>
        <v/>
      </c>
    </row>
    <row r="3197" spans="1:15" hidden="1">
      <c r="A3197" s="41">
        <v>2.2025000000000001</v>
      </c>
      <c r="B3197" s="14">
        <v>45716</v>
      </c>
      <c r="C3197" s="8" t="s">
        <v>13</v>
      </c>
      <c r="D3197" s="8" t="s">
        <v>46</v>
      </c>
      <c r="E3197" s="8" t="s">
        <v>46</v>
      </c>
      <c r="F3197" s="9">
        <f t="shared" si="106"/>
        <v>-4500000</v>
      </c>
      <c r="G3197" s="9">
        <v>-45</v>
      </c>
      <c r="H3197" s="10">
        <v>-4929075</v>
      </c>
      <c r="I3197" s="11">
        <v>34062938805.75</v>
      </c>
      <c r="J3197" s="11">
        <v>339022</v>
      </c>
      <c r="K3197" s="11">
        <v>100474.125</v>
      </c>
      <c r="L3197" s="12">
        <v>407739.375</v>
      </c>
      <c r="M3197" s="11">
        <v>95</v>
      </c>
      <c r="N3197" s="13"/>
      <c r="O3197" t="str">
        <f t="shared" si="107"/>
        <v/>
      </c>
    </row>
    <row r="3198" spans="1:15" hidden="1">
      <c r="A3198" s="41">
        <v>2.2025000000000001</v>
      </c>
      <c r="B3198" s="14">
        <v>45716</v>
      </c>
      <c r="C3198" s="8" t="s">
        <v>13</v>
      </c>
      <c r="D3198" s="8" t="s">
        <v>46</v>
      </c>
      <c r="E3198" s="8" t="s">
        <v>46</v>
      </c>
      <c r="F3198" s="9">
        <f t="shared" si="106"/>
        <v>-2700000</v>
      </c>
      <c r="G3198" s="9">
        <v>-27</v>
      </c>
      <c r="H3198" s="10">
        <v>-2957445</v>
      </c>
      <c r="I3198" s="11">
        <v>34060226004.375</v>
      </c>
      <c r="J3198" s="11">
        <v>338995</v>
      </c>
      <c r="K3198" s="11">
        <v>100474.125</v>
      </c>
      <c r="L3198" s="12">
        <v>244643.625</v>
      </c>
      <c r="M3198" s="11">
        <v>96</v>
      </c>
      <c r="N3198" s="13"/>
      <c r="O3198" t="str">
        <f t="shared" si="107"/>
        <v/>
      </c>
    </row>
    <row r="3199" spans="1:15" hidden="1">
      <c r="A3199" s="41">
        <v>2.2025000000000001</v>
      </c>
      <c r="B3199" s="14">
        <v>45716</v>
      </c>
      <c r="C3199" s="8" t="s">
        <v>13</v>
      </c>
      <c r="D3199" s="8" t="s">
        <v>46</v>
      </c>
      <c r="E3199" s="8" t="s">
        <v>46</v>
      </c>
      <c r="F3199" s="9">
        <f t="shared" si="106"/>
        <v>-2800000</v>
      </c>
      <c r="G3199" s="9">
        <v>-28</v>
      </c>
      <c r="H3199" s="10">
        <v>-3066980</v>
      </c>
      <c r="I3199" s="11">
        <v>34057412728.875</v>
      </c>
      <c r="J3199" s="11">
        <v>338967</v>
      </c>
      <c r="K3199" s="11">
        <v>100474.125</v>
      </c>
      <c r="L3199" s="12">
        <v>253704.5</v>
      </c>
      <c r="M3199" s="11">
        <v>97</v>
      </c>
      <c r="N3199" s="13"/>
      <c r="O3199" t="str">
        <f t="shared" si="107"/>
        <v/>
      </c>
    </row>
    <row r="3200" spans="1:15" hidden="1">
      <c r="A3200" s="41">
        <v>2.2025000000000001</v>
      </c>
      <c r="B3200" s="14">
        <v>45716</v>
      </c>
      <c r="C3200" s="8" t="s">
        <v>13</v>
      </c>
      <c r="D3200" s="8" t="s">
        <v>46</v>
      </c>
      <c r="E3200" s="8" t="s">
        <v>46</v>
      </c>
      <c r="F3200" s="9">
        <f t="shared" si="106"/>
        <v>-2800000</v>
      </c>
      <c r="G3200" s="9">
        <v>-28</v>
      </c>
      <c r="H3200" s="10">
        <v>-3066980</v>
      </c>
      <c r="I3200" s="11">
        <v>34054599453.375</v>
      </c>
      <c r="J3200" s="11">
        <v>338939</v>
      </c>
      <c r="K3200" s="11">
        <v>100474.125</v>
      </c>
      <c r="L3200" s="12">
        <v>253704.5</v>
      </c>
      <c r="M3200" s="11">
        <v>98</v>
      </c>
      <c r="N3200" s="13"/>
      <c r="O3200" t="str">
        <f t="shared" si="107"/>
        <v/>
      </c>
    </row>
    <row r="3201" spans="1:15" hidden="1">
      <c r="A3201" s="41">
        <v>2.2025000000000001</v>
      </c>
      <c r="B3201" s="14">
        <v>45716</v>
      </c>
      <c r="C3201" s="8" t="s">
        <v>13</v>
      </c>
      <c r="D3201" s="8" t="s">
        <v>46</v>
      </c>
      <c r="E3201" s="8" t="s">
        <v>46</v>
      </c>
      <c r="F3201" s="9">
        <f t="shared" si="106"/>
        <v>-900000</v>
      </c>
      <c r="G3201" s="9">
        <v>-9</v>
      </c>
      <c r="H3201" s="10">
        <v>-985815</v>
      </c>
      <c r="I3201" s="11">
        <v>34053695186.25</v>
      </c>
      <c r="J3201" s="11">
        <v>338930</v>
      </c>
      <c r="K3201" s="11">
        <v>100474.125</v>
      </c>
      <c r="L3201" s="12">
        <v>81547.875</v>
      </c>
      <c r="M3201" s="11">
        <v>99</v>
      </c>
      <c r="N3201" s="13"/>
      <c r="O3201" t="str">
        <f t="shared" si="107"/>
        <v/>
      </c>
    </row>
    <row r="3202" spans="1:15" hidden="1">
      <c r="A3202" s="41">
        <v>2.2025000000000001</v>
      </c>
      <c r="B3202" s="14">
        <v>45716</v>
      </c>
      <c r="C3202" s="8" t="s">
        <v>13</v>
      </c>
      <c r="D3202" s="8" t="s">
        <v>46</v>
      </c>
      <c r="E3202" s="8" t="s">
        <v>46</v>
      </c>
      <c r="F3202" s="9">
        <f t="shared" si="106"/>
        <v>-900000</v>
      </c>
      <c r="G3202" s="9">
        <v>-9</v>
      </c>
      <c r="H3202" s="10">
        <v>-985815</v>
      </c>
      <c r="I3202" s="11">
        <v>34052790919.125</v>
      </c>
      <c r="J3202" s="11">
        <v>338921</v>
      </c>
      <c r="K3202" s="11">
        <v>100474.125</v>
      </c>
      <c r="L3202" s="12">
        <v>81547.875</v>
      </c>
      <c r="M3202" s="11">
        <v>100</v>
      </c>
      <c r="N3202" s="13"/>
      <c r="O3202" t="str">
        <f t="shared" si="107"/>
        <v/>
      </c>
    </row>
    <row r="3203" spans="1:15" hidden="1">
      <c r="A3203" s="41">
        <v>2.2025000000000001</v>
      </c>
      <c r="B3203" s="14">
        <v>45716</v>
      </c>
      <c r="C3203" s="8" t="s">
        <v>13</v>
      </c>
      <c r="D3203" s="8" t="s">
        <v>46</v>
      </c>
      <c r="E3203" s="8" t="s">
        <v>46</v>
      </c>
      <c r="F3203" s="9">
        <f t="shared" si="106"/>
        <v>-900000</v>
      </c>
      <c r="G3203" s="9">
        <v>-9</v>
      </c>
      <c r="H3203" s="10">
        <v>-985815</v>
      </c>
      <c r="I3203" s="11">
        <v>34051886652</v>
      </c>
      <c r="J3203" s="11">
        <v>338912</v>
      </c>
      <c r="K3203" s="11">
        <v>100474.125</v>
      </c>
      <c r="L3203" s="12">
        <v>81547.875</v>
      </c>
      <c r="M3203" s="11">
        <v>101</v>
      </c>
      <c r="N3203" s="13"/>
      <c r="O3203" t="str">
        <f t="shared" si="107"/>
        <v/>
      </c>
    </row>
    <row r="3204" spans="1:15" hidden="1">
      <c r="A3204" s="41">
        <v>2.2025000000000001</v>
      </c>
      <c r="B3204" s="14">
        <v>45716</v>
      </c>
      <c r="C3204" s="8" t="s">
        <v>13</v>
      </c>
      <c r="D3204" s="8" t="s">
        <v>46</v>
      </c>
      <c r="E3204" s="8" t="s">
        <v>46</v>
      </c>
      <c r="F3204" s="9">
        <f t="shared" si="106"/>
        <v>-900000</v>
      </c>
      <c r="G3204" s="9">
        <v>-9</v>
      </c>
      <c r="H3204" s="10">
        <v>-985815</v>
      </c>
      <c r="I3204" s="11">
        <v>34050982384.875</v>
      </c>
      <c r="J3204" s="11">
        <v>338903</v>
      </c>
      <c r="K3204" s="11">
        <v>100474.125</v>
      </c>
      <c r="L3204" s="12">
        <v>81547.875</v>
      </c>
      <c r="M3204" s="11">
        <v>102</v>
      </c>
      <c r="N3204" s="13"/>
      <c r="O3204" t="str">
        <f t="shared" si="107"/>
        <v/>
      </c>
    </row>
    <row r="3205" spans="1:15" hidden="1">
      <c r="A3205" s="41">
        <v>2.2025000000000001</v>
      </c>
      <c r="B3205" s="14">
        <v>45716</v>
      </c>
      <c r="C3205" s="8" t="s">
        <v>13</v>
      </c>
      <c r="D3205" s="8" t="s">
        <v>46</v>
      </c>
      <c r="E3205" s="8" t="s">
        <v>46</v>
      </c>
      <c r="F3205" s="9">
        <f t="shared" si="106"/>
        <v>-51000000</v>
      </c>
      <c r="G3205" s="9">
        <v>-510</v>
      </c>
      <c r="H3205" s="10">
        <v>-55862850</v>
      </c>
      <c r="I3205" s="11">
        <v>33999740581.125</v>
      </c>
      <c r="J3205" s="11">
        <v>338393</v>
      </c>
      <c r="K3205" s="11">
        <v>100474.125</v>
      </c>
      <c r="L3205" s="12">
        <v>4621046.25</v>
      </c>
      <c r="M3205" s="11">
        <v>103</v>
      </c>
      <c r="N3205" s="13"/>
      <c r="O3205" t="str">
        <f t="shared" si="107"/>
        <v/>
      </c>
    </row>
    <row r="3206" spans="1:15" hidden="1">
      <c r="A3206" s="41">
        <v>2.2025000000000001</v>
      </c>
      <c r="B3206" s="14">
        <v>45716</v>
      </c>
      <c r="C3206" s="8" t="s">
        <v>13</v>
      </c>
      <c r="D3206" s="8" t="s">
        <v>46</v>
      </c>
      <c r="E3206" s="8" t="s">
        <v>46</v>
      </c>
      <c r="F3206" s="9">
        <f t="shared" si="106"/>
        <v>-900000</v>
      </c>
      <c r="G3206" s="9">
        <v>-9</v>
      </c>
      <c r="H3206" s="10">
        <v>-985815</v>
      </c>
      <c r="I3206" s="11">
        <v>33998836314</v>
      </c>
      <c r="J3206" s="11">
        <v>338384</v>
      </c>
      <c r="K3206" s="11">
        <v>100474.125</v>
      </c>
      <c r="L3206" s="12">
        <v>81547.875</v>
      </c>
      <c r="M3206" s="11">
        <v>104</v>
      </c>
      <c r="N3206" s="13"/>
      <c r="O3206" t="str">
        <f t="shared" si="107"/>
        <v/>
      </c>
    </row>
    <row r="3207" spans="1:15" hidden="1">
      <c r="A3207" s="41">
        <v>2.2025000000000001</v>
      </c>
      <c r="B3207" s="14">
        <v>45716</v>
      </c>
      <c r="C3207" s="8" t="s">
        <v>13</v>
      </c>
      <c r="D3207" s="8" t="s">
        <v>46</v>
      </c>
      <c r="E3207" s="8" t="s">
        <v>46</v>
      </c>
      <c r="F3207" s="9">
        <f t="shared" si="106"/>
        <v>-19100000</v>
      </c>
      <c r="G3207" s="9">
        <v>-191</v>
      </c>
      <c r="H3207" s="10">
        <v>-20921185</v>
      </c>
      <c r="I3207" s="11">
        <v>33979645756.125</v>
      </c>
      <c r="J3207" s="11">
        <v>338193</v>
      </c>
      <c r="K3207" s="11">
        <v>100474.125</v>
      </c>
      <c r="L3207" s="12">
        <v>1730627.125</v>
      </c>
      <c r="M3207" s="11">
        <v>105</v>
      </c>
      <c r="N3207" s="13"/>
      <c r="O3207" t="str">
        <f t="shared" si="107"/>
        <v/>
      </c>
    </row>
    <row r="3208" spans="1:15" hidden="1">
      <c r="A3208" s="41">
        <v>2.2025000000000001</v>
      </c>
      <c r="B3208" s="14">
        <v>45716</v>
      </c>
      <c r="C3208" s="8" t="s">
        <v>13</v>
      </c>
      <c r="D3208" s="8" t="s">
        <v>46</v>
      </c>
      <c r="E3208" s="8" t="s">
        <v>46</v>
      </c>
      <c r="F3208" s="9">
        <f t="shared" si="106"/>
        <v>-18200000</v>
      </c>
      <c r="G3208" s="9">
        <v>-182</v>
      </c>
      <c r="H3208" s="10">
        <v>-19935370</v>
      </c>
      <c r="I3208" s="11">
        <v>33961359465.375</v>
      </c>
      <c r="J3208" s="11">
        <v>338011</v>
      </c>
      <c r="K3208" s="11">
        <v>100474.125</v>
      </c>
      <c r="L3208" s="12">
        <v>1649079.25</v>
      </c>
      <c r="M3208" s="11">
        <v>106</v>
      </c>
      <c r="N3208" s="13"/>
      <c r="O3208" t="str">
        <f t="shared" si="107"/>
        <v/>
      </c>
    </row>
    <row r="3209" spans="1:15" hidden="1">
      <c r="A3209" s="41">
        <v>2.2025000000000001</v>
      </c>
      <c r="B3209" s="14">
        <v>45716</v>
      </c>
      <c r="C3209" s="8" t="s">
        <v>13</v>
      </c>
      <c r="D3209" s="8" t="s">
        <v>46</v>
      </c>
      <c r="E3209" s="8" t="s">
        <v>46</v>
      </c>
      <c r="F3209" s="9">
        <f t="shared" si="106"/>
        <v>-22000000</v>
      </c>
      <c r="G3209" s="9">
        <v>-220</v>
      </c>
      <c r="H3209" s="10">
        <v>-24097700</v>
      </c>
      <c r="I3209" s="11">
        <v>33939255157.875</v>
      </c>
      <c r="J3209" s="11">
        <v>337791</v>
      </c>
      <c r="K3209" s="11">
        <v>100474.125</v>
      </c>
      <c r="L3209" s="12">
        <v>1993392.5</v>
      </c>
      <c r="M3209" s="11">
        <v>107</v>
      </c>
      <c r="N3209" s="13"/>
      <c r="O3209" t="str">
        <f t="shared" si="107"/>
        <v/>
      </c>
    </row>
    <row r="3210" spans="1:15" hidden="1">
      <c r="A3210" s="41">
        <v>2.2025000000000001</v>
      </c>
      <c r="B3210" s="14">
        <v>45716</v>
      </c>
      <c r="C3210" s="8" t="s">
        <v>13</v>
      </c>
      <c r="D3210" s="8" t="s">
        <v>46</v>
      </c>
      <c r="E3210" s="8" t="s">
        <v>46</v>
      </c>
      <c r="F3210" s="9">
        <f t="shared" ref="F3210:F3273" si="108">100000*G3210</f>
        <v>-776000000</v>
      </c>
      <c r="G3210" s="9">
        <v>-7760</v>
      </c>
      <c r="H3210" s="10">
        <v>-849991600</v>
      </c>
      <c r="I3210" s="11">
        <v>33159575947.875</v>
      </c>
      <c r="J3210" s="11">
        <v>330031</v>
      </c>
      <c r="K3210" s="11">
        <v>100474.125</v>
      </c>
      <c r="L3210" s="12">
        <v>70312390</v>
      </c>
      <c r="M3210" s="11">
        <v>108</v>
      </c>
      <c r="N3210" s="13"/>
      <c r="O3210" t="str">
        <f t="shared" si="107"/>
        <v/>
      </c>
    </row>
    <row r="3211" spans="1:15" hidden="1">
      <c r="A3211" s="41">
        <v>2.2025000000000001</v>
      </c>
      <c r="B3211" s="14">
        <v>45716</v>
      </c>
      <c r="C3211" s="8" t="s">
        <v>13</v>
      </c>
      <c r="D3211" s="8" t="s">
        <v>46</v>
      </c>
      <c r="E3211" s="8" t="s">
        <v>46</v>
      </c>
      <c r="F3211" s="9">
        <f t="shared" si="108"/>
        <v>-319300000</v>
      </c>
      <c r="G3211" s="9">
        <v>-3193</v>
      </c>
      <c r="H3211" s="10">
        <v>-349745255</v>
      </c>
      <c r="I3211" s="11">
        <v>32838762066.75</v>
      </c>
      <c r="J3211" s="11">
        <v>326838</v>
      </c>
      <c r="K3211" s="11">
        <v>100474.125</v>
      </c>
      <c r="L3211" s="12">
        <v>28931373.875</v>
      </c>
      <c r="M3211" s="11">
        <v>109</v>
      </c>
      <c r="N3211" s="13"/>
      <c r="O3211" t="str">
        <f t="shared" si="107"/>
        <v/>
      </c>
    </row>
    <row r="3212" spans="1:15" hidden="1">
      <c r="A3212" s="41">
        <v>2.2025000000000001</v>
      </c>
      <c r="B3212" s="14">
        <v>45716</v>
      </c>
      <c r="C3212" s="8" t="s">
        <v>13</v>
      </c>
      <c r="D3212" s="8" t="s">
        <v>46</v>
      </c>
      <c r="E3212" s="8" t="s">
        <v>46</v>
      </c>
      <c r="F3212" s="9">
        <f t="shared" si="108"/>
        <v>-38800000</v>
      </c>
      <c r="G3212" s="9">
        <v>-388</v>
      </c>
      <c r="H3212" s="10">
        <v>-42499580</v>
      </c>
      <c r="I3212" s="11">
        <v>32799778106.25</v>
      </c>
      <c r="J3212" s="11">
        <v>326450</v>
      </c>
      <c r="K3212" s="11">
        <v>100474.125</v>
      </c>
      <c r="L3212" s="12">
        <v>3515619.5</v>
      </c>
      <c r="M3212" s="11">
        <v>110</v>
      </c>
      <c r="N3212" s="13"/>
      <c r="O3212" t="str">
        <f t="shared" si="107"/>
        <v/>
      </c>
    </row>
    <row r="3213" spans="1:15" hidden="1">
      <c r="A3213" s="41">
        <v>2.2025000000000001</v>
      </c>
      <c r="B3213" s="14">
        <v>45716</v>
      </c>
      <c r="C3213" s="8" t="s">
        <v>13</v>
      </c>
      <c r="D3213" s="8" t="s">
        <v>46</v>
      </c>
      <c r="E3213" s="8" t="s">
        <v>46</v>
      </c>
      <c r="F3213" s="9">
        <f t="shared" si="108"/>
        <v>-1400000</v>
      </c>
      <c r="G3213" s="9">
        <v>-14</v>
      </c>
      <c r="H3213" s="10">
        <v>-1533490</v>
      </c>
      <c r="I3213" s="11">
        <v>32798371468.5</v>
      </c>
      <c r="J3213" s="11">
        <v>326436</v>
      </c>
      <c r="K3213" s="11">
        <v>100474.125</v>
      </c>
      <c r="L3213" s="12">
        <v>126852.25</v>
      </c>
      <c r="M3213" s="11">
        <v>111</v>
      </c>
      <c r="N3213" s="13"/>
      <c r="O3213" t="str">
        <f t="shared" si="107"/>
        <v/>
      </c>
    </row>
    <row r="3214" spans="1:15" hidden="1">
      <c r="A3214" s="41">
        <v>2.2025000000000001</v>
      </c>
      <c r="B3214" s="14">
        <v>45716</v>
      </c>
      <c r="C3214" s="8" t="s">
        <v>13</v>
      </c>
      <c r="D3214" s="8" t="s">
        <v>46</v>
      </c>
      <c r="E3214" s="8" t="s">
        <v>46</v>
      </c>
      <c r="F3214" s="9">
        <f t="shared" si="108"/>
        <v>-900000</v>
      </c>
      <c r="G3214" s="9">
        <v>-9</v>
      </c>
      <c r="H3214" s="10">
        <v>-985815</v>
      </c>
      <c r="I3214" s="11">
        <v>32797467201.375</v>
      </c>
      <c r="J3214" s="11">
        <v>326427</v>
      </c>
      <c r="K3214" s="11">
        <v>100474.125</v>
      </c>
      <c r="L3214" s="12">
        <v>81547.875</v>
      </c>
      <c r="M3214" s="11">
        <v>112</v>
      </c>
      <c r="N3214" s="13"/>
      <c r="O3214" t="str">
        <f t="shared" si="107"/>
        <v/>
      </c>
    </row>
    <row r="3215" spans="1:15" hidden="1">
      <c r="A3215" s="41">
        <v>2.2025000000000001</v>
      </c>
      <c r="B3215" s="14">
        <v>45716</v>
      </c>
      <c r="C3215" s="8" t="s">
        <v>13</v>
      </c>
      <c r="D3215" s="8" t="s">
        <v>46</v>
      </c>
      <c r="E3215" s="8" t="s">
        <v>46</v>
      </c>
      <c r="F3215" s="9">
        <f t="shared" si="108"/>
        <v>-1900000</v>
      </c>
      <c r="G3215" s="9">
        <v>-19</v>
      </c>
      <c r="H3215" s="10">
        <v>-2081165</v>
      </c>
      <c r="I3215" s="11">
        <v>32795558193</v>
      </c>
      <c r="J3215" s="11">
        <v>326408</v>
      </c>
      <c r="K3215" s="11">
        <v>100474.125</v>
      </c>
      <c r="L3215" s="12">
        <v>172156.625</v>
      </c>
      <c r="M3215" s="11">
        <v>113</v>
      </c>
      <c r="N3215" s="13"/>
      <c r="O3215" t="str">
        <f t="shared" si="107"/>
        <v/>
      </c>
    </row>
    <row r="3216" spans="1:15" hidden="1">
      <c r="A3216" s="41">
        <v>2.2025000000000001</v>
      </c>
      <c r="B3216" s="14">
        <v>45716</v>
      </c>
      <c r="C3216" s="8" t="s">
        <v>13</v>
      </c>
      <c r="D3216" s="8" t="s">
        <v>46</v>
      </c>
      <c r="E3216" s="8" t="s">
        <v>46</v>
      </c>
      <c r="F3216" s="9">
        <f t="shared" si="108"/>
        <v>-136800000</v>
      </c>
      <c r="G3216" s="9">
        <v>-1368</v>
      </c>
      <c r="H3216" s="10">
        <v>-149843880</v>
      </c>
      <c r="I3216" s="11">
        <v>32658109590</v>
      </c>
      <c r="J3216" s="11">
        <v>325040</v>
      </c>
      <c r="K3216" s="11">
        <v>100474.125</v>
      </c>
      <c r="L3216" s="12">
        <v>12395277</v>
      </c>
      <c r="M3216" s="11">
        <v>114</v>
      </c>
      <c r="N3216" s="13"/>
      <c r="O3216" t="str">
        <f t="shared" ref="O3216:O3279" si="109">IF(M3216=_xlfn.MAXIFS(M:M,D:D,D3216),"X","")</f>
        <v/>
      </c>
    </row>
    <row r="3217" spans="1:15" hidden="1">
      <c r="A3217" s="41">
        <v>2.2025000000000001</v>
      </c>
      <c r="B3217" s="14">
        <v>45716</v>
      </c>
      <c r="C3217" s="8" t="s">
        <v>13</v>
      </c>
      <c r="D3217" s="8" t="s">
        <v>15</v>
      </c>
      <c r="E3217" s="8" t="s">
        <v>15</v>
      </c>
      <c r="F3217" s="9">
        <f t="shared" si="108"/>
        <v>5500000</v>
      </c>
      <c r="G3217" s="9">
        <v>55</v>
      </c>
      <c r="H3217" s="10">
        <v>5917450</v>
      </c>
      <c r="I3217" s="11">
        <v>1969812425.7391045</v>
      </c>
      <c r="J3217" s="11">
        <v>19660</v>
      </c>
      <c r="K3217" s="11">
        <v>100193.91789110399</v>
      </c>
      <c r="L3217" s="12">
        <v>0</v>
      </c>
      <c r="M3217" s="11">
        <v>2627</v>
      </c>
      <c r="N3217" s="13"/>
      <c r="O3217" t="str">
        <f t="shared" si="109"/>
        <v/>
      </c>
    </row>
    <row r="3218" spans="1:15" hidden="1">
      <c r="A3218" s="41">
        <v>2.2025000000000001</v>
      </c>
      <c r="B3218" s="14">
        <v>45716</v>
      </c>
      <c r="C3218" s="8" t="s">
        <v>13</v>
      </c>
      <c r="D3218" s="8" t="s">
        <v>46</v>
      </c>
      <c r="E3218" s="8" t="s">
        <v>46</v>
      </c>
      <c r="F3218" s="9">
        <f t="shared" si="108"/>
        <v>-3500000</v>
      </c>
      <c r="G3218" s="9">
        <v>-35</v>
      </c>
      <c r="H3218" s="10">
        <v>-3833725</v>
      </c>
      <c r="I3218" s="11">
        <v>32654592995.625</v>
      </c>
      <c r="J3218" s="11">
        <v>325005</v>
      </c>
      <c r="K3218" s="11">
        <v>100474.125</v>
      </c>
      <c r="L3218" s="12">
        <v>317130.625</v>
      </c>
      <c r="M3218" s="11">
        <v>115</v>
      </c>
      <c r="N3218" s="13"/>
      <c r="O3218" t="str">
        <f t="shared" si="109"/>
        <v/>
      </c>
    </row>
    <row r="3219" spans="1:15" hidden="1">
      <c r="A3219" s="41">
        <v>2.2025000000000001</v>
      </c>
      <c r="B3219" s="14">
        <v>45716</v>
      </c>
      <c r="C3219" s="8" t="s">
        <v>13</v>
      </c>
      <c r="D3219" s="8" t="s">
        <v>46</v>
      </c>
      <c r="E3219" s="8" t="s">
        <v>46</v>
      </c>
      <c r="F3219" s="9">
        <f t="shared" si="108"/>
        <v>-19200000</v>
      </c>
      <c r="G3219" s="9">
        <v>-192</v>
      </c>
      <c r="H3219" s="10">
        <v>-21030720</v>
      </c>
      <c r="I3219" s="11">
        <v>32635301963.625</v>
      </c>
      <c r="J3219" s="11">
        <v>324813</v>
      </c>
      <c r="K3219" s="11">
        <v>100474.125</v>
      </c>
      <c r="L3219" s="12">
        <v>1739688</v>
      </c>
      <c r="M3219" s="11">
        <v>116</v>
      </c>
      <c r="N3219" s="13"/>
      <c r="O3219" t="str">
        <f t="shared" si="109"/>
        <v/>
      </c>
    </row>
    <row r="3220" spans="1:15" hidden="1">
      <c r="A3220" s="41">
        <v>2.2025000000000001</v>
      </c>
      <c r="B3220" s="14">
        <v>45716</v>
      </c>
      <c r="C3220" s="8" t="s">
        <v>13</v>
      </c>
      <c r="D3220" s="8" t="s">
        <v>46</v>
      </c>
      <c r="E3220" s="8" t="s">
        <v>46</v>
      </c>
      <c r="F3220" s="9">
        <f t="shared" si="108"/>
        <v>-900000</v>
      </c>
      <c r="G3220" s="9">
        <v>-9</v>
      </c>
      <c r="H3220" s="10">
        <v>-985815</v>
      </c>
      <c r="I3220" s="11">
        <v>32634397696.5</v>
      </c>
      <c r="J3220" s="11">
        <v>324804</v>
      </c>
      <c r="K3220" s="11">
        <v>100474.125</v>
      </c>
      <c r="L3220" s="12">
        <v>81547.875</v>
      </c>
      <c r="M3220" s="11">
        <v>117</v>
      </c>
      <c r="N3220" s="13"/>
      <c r="O3220" t="str">
        <f t="shared" si="109"/>
        <v/>
      </c>
    </row>
    <row r="3221" spans="1:15" hidden="1">
      <c r="A3221" s="41">
        <v>2.2025000000000001</v>
      </c>
      <c r="B3221" s="14">
        <v>45716</v>
      </c>
      <c r="C3221" s="8" t="s">
        <v>13</v>
      </c>
      <c r="D3221" s="8" t="s">
        <v>46</v>
      </c>
      <c r="E3221" s="8" t="s">
        <v>46</v>
      </c>
      <c r="F3221" s="9">
        <f t="shared" si="108"/>
        <v>-41900000</v>
      </c>
      <c r="G3221" s="9">
        <v>-419</v>
      </c>
      <c r="H3221" s="10">
        <v>-45895165</v>
      </c>
      <c r="I3221" s="11">
        <v>32592299038.125</v>
      </c>
      <c r="J3221" s="11">
        <v>324385</v>
      </c>
      <c r="K3221" s="11">
        <v>100474.125</v>
      </c>
      <c r="L3221" s="12">
        <v>3796506.625</v>
      </c>
      <c r="M3221" s="11">
        <v>118</v>
      </c>
      <c r="N3221" s="13"/>
      <c r="O3221" t="str">
        <f t="shared" si="109"/>
        <v/>
      </c>
    </row>
    <row r="3222" spans="1:15" hidden="1">
      <c r="A3222" s="41">
        <v>2.2025000000000001</v>
      </c>
      <c r="B3222" s="14">
        <v>45716</v>
      </c>
      <c r="C3222" s="8" t="s">
        <v>13</v>
      </c>
      <c r="D3222" s="8" t="s">
        <v>46</v>
      </c>
      <c r="E3222" s="8" t="s">
        <v>46</v>
      </c>
      <c r="F3222" s="9">
        <f t="shared" si="108"/>
        <v>-4500000</v>
      </c>
      <c r="G3222" s="9">
        <v>-45</v>
      </c>
      <c r="H3222" s="10">
        <v>-4929075</v>
      </c>
      <c r="I3222" s="11">
        <v>32587777702.5</v>
      </c>
      <c r="J3222" s="11">
        <v>324340</v>
      </c>
      <c r="K3222" s="11">
        <v>100474.125</v>
      </c>
      <c r="L3222" s="12">
        <v>407739.375</v>
      </c>
      <c r="M3222" s="11">
        <v>119</v>
      </c>
      <c r="N3222" s="13"/>
      <c r="O3222" t="str">
        <f t="shared" si="109"/>
        <v/>
      </c>
    </row>
    <row r="3223" spans="1:15" hidden="1">
      <c r="A3223" s="41">
        <v>2.2025000000000001</v>
      </c>
      <c r="B3223" s="14">
        <v>45716</v>
      </c>
      <c r="C3223" s="8" t="s">
        <v>13</v>
      </c>
      <c r="D3223" s="8" t="s">
        <v>46</v>
      </c>
      <c r="E3223" s="8" t="s">
        <v>46</v>
      </c>
      <c r="F3223" s="9">
        <f t="shared" si="108"/>
        <v>-8100000</v>
      </c>
      <c r="G3223" s="9">
        <v>-81</v>
      </c>
      <c r="H3223" s="10">
        <v>-8872335</v>
      </c>
      <c r="I3223" s="11">
        <v>32579639298.375</v>
      </c>
      <c r="J3223" s="11">
        <v>324259</v>
      </c>
      <c r="K3223" s="11">
        <v>100474.125</v>
      </c>
      <c r="L3223" s="12">
        <v>733930.875</v>
      </c>
      <c r="M3223" s="11">
        <v>120</v>
      </c>
      <c r="N3223" s="13"/>
      <c r="O3223" t="str">
        <f t="shared" si="109"/>
        <v/>
      </c>
    </row>
    <row r="3224" spans="1:15" hidden="1">
      <c r="A3224" s="41">
        <v>3.2025000000000001</v>
      </c>
      <c r="B3224" s="46">
        <v>45719</v>
      </c>
      <c r="C3224" s="8" t="s">
        <v>13</v>
      </c>
      <c r="D3224" s="8" t="s">
        <v>46</v>
      </c>
      <c r="E3224" s="8" t="s">
        <v>46</v>
      </c>
      <c r="F3224" s="9">
        <f t="shared" si="108"/>
        <v>-1800000</v>
      </c>
      <c r="G3224" s="9">
        <v>-18</v>
      </c>
      <c r="H3224" s="10">
        <v>-1972026</v>
      </c>
      <c r="I3224" s="11">
        <v>32577830764.125</v>
      </c>
      <c r="J3224" s="11">
        <v>324241</v>
      </c>
      <c r="K3224" s="11">
        <v>100474.125</v>
      </c>
      <c r="L3224" s="12">
        <v>163491.75</v>
      </c>
      <c r="M3224" s="11">
        <v>121</v>
      </c>
      <c r="N3224" s="13"/>
      <c r="O3224" t="str">
        <f t="shared" si="109"/>
        <v/>
      </c>
    </row>
    <row r="3225" spans="1:15" hidden="1">
      <c r="A3225" s="41">
        <v>3.2025000000000001</v>
      </c>
      <c r="B3225" s="46">
        <v>45719</v>
      </c>
      <c r="C3225" s="8" t="s">
        <v>13</v>
      </c>
      <c r="D3225" s="8" t="s">
        <v>46</v>
      </c>
      <c r="E3225" s="8" t="s">
        <v>46</v>
      </c>
      <c r="F3225" s="9">
        <f t="shared" si="108"/>
        <v>-5400000</v>
      </c>
      <c r="G3225" s="9">
        <v>-54</v>
      </c>
      <c r="H3225" s="10">
        <v>-5916078</v>
      </c>
      <c r="I3225" s="11">
        <v>32572405161.375</v>
      </c>
      <c r="J3225" s="11">
        <v>324187</v>
      </c>
      <c r="K3225" s="11">
        <v>100474.125</v>
      </c>
      <c r="L3225" s="12">
        <v>490475.25</v>
      </c>
      <c r="M3225" s="11">
        <v>122</v>
      </c>
      <c r="N3225" s="13"/>
      <c r="O3225" t="str">
        <f t="shared" si="109"/>
        <v/>
      </c>
    </row>
    <row r="3226" spans="1:15" hidden="1">
      <c r="A3226" s="41">
        <v>3.2025000000000001</v>
      </c>
      <c r="B3226" s="46">
        <v>45719</v>
      </c>
      <c r="C3226" s="8" t="s">
        <v>13</v>
      </c>
      <c r="D3226" s="8" t="s">
        <v>46</v>
      </c>
      <c r="E3226" s="8" t="s">
        <v>46</v>
      </c>
      <c r="F3226" s="9">
        <f t="shared" si="108"/>
        <v>-13600000</v>
      </c>
      <c r="G3226" s="9">
        <v>-136</v>
      </c>
      <c r="H3226" s="10">
        <v>-14899752</v>
      </c>
      <c r="I3226" s="11">
        <v>32558740680.375</v>
      </c>
      <c r="J3226" s="11">
        <v>324051</v>
      </c>
      <c r="K3226" s="11">
        <v>100474.125</v>
      </c>
      <c r="L3226" s="12">
        <v>1235271</v>
      </c>
      <c r="M3226" s="11">
        <v>123</v>
      </c>
      <c r="N3226" s="13"/>
      <c r="O3226" t="str">
        <f t="shared" si="109"/>
        <v/>
      </c>
    </row>
    <row r="3227" spans="1:15" hidden="1">
      <c r="A3227" s="41">
        <v>3.2025000000000001</v>
      </c>
      <c r="B3227" s="46">
        <v>45719</v>
      </c>
      <c r="C3227" s="8" t="s">
        <v>13</v>
      </c>
      <c r="D3227" s="8" t="s">
        <v>46</v>
      </c>
      <c r="E3227" s="8" t="s">
        <v>46</v>
      </c>
      <c r="F3227" s="9">
        <f t="shared" si="108"/>
        <v>-21800000</v>
      </c>
      <c r="G3227" s="9">
        <v>-218</v>
      </c>
      <c r="H3227" s="10">
        <v>-23883426</v>
      </c>
      <c r="I3227" s="11">
        <v>32536837321.125</v>
      </c>
      <c r="J3227" s="11">
        <v>323833</v>
      </c>
      <c r="K3227" s="11">
        <v>100474.125</v>
      </c>
      <c r="L3227" s="12">
        <v>1980066.75</v>
      </c>
      <c r="M3227" s="11">
        <v>124</v>
      </c>
      <c r="N3227" s="13"/>
      <c r="O3227" t="str">
        <f t="shared" si="109"/>
        <v/>
      </c>
    </row>
    <row r="3228" spans="1:15" hidden="1">
      <c r="A3228" s="41">
        <v>3.2025000000000001</v>
      </c>
      <c r="B3228" s="46">
        <v>45719</v>
      </c>
      <c r="C3228" s="8" t="s">
        <v>13</v>
      </c>
      <c r="D3228" s="8" t="s">
        <v>46</v>
      </c>
      <c r="E3228" s="8" t="s">
        <v>46</v>
      </c>
      <c r="F3228" s="9">
        <f t="shared" si="108"/>
        <v>-9100000</v>
      </c>
      <c r="G3228" s="9">
        <v>-91</v>
      </c>
      <c r="H3228" s="10">
        <v>-9969687</v>
      </c>
      <c r="I3228" s="11">
        <v>32527694175.75</v>
      </c>
      <c r="J3228" s="11">
        <v>323742</v>
      </c>
      <c r="K3228" s="11">
        <v>100474.125</v>
      </c>
      <c r="L3228" s="12">
        <v>826541.625</v>
      </c>
      <c r="M3228" s="11">
        <v>125</v>
      </c>
      <c r="N3228" s="13"/>
      <c r="O3228" t="str">
        <f t="shared" si="109"/>
        <v/>
      </c>
    </row>
    <row r="3229" spans="1:15" hidden="1">
      <c r="A3229" s="41">
        <v>3.2025000000000001</v>
      </c>
      <c r="B3229" s="46">
        <v>45719</v>
      </c>
      <c r="C3229" s="8" t="s">
        <v>13</v>
      </c>
      <c r="D3229" s="8" t="s">
        <v>46</v>
      </c>
      <c r="E3229" s="8" t="s">
        <v>46</v>
      </c>
      <c r="F3229" s="9">
        <f t="shared" si="108"/>
        <v>-91200000</v>
      </c>
      <c r="G3229" s="9">
        <v>-912</v>
      </c>
      <c r="H3229" s="10">
        <v>-99915984</v>
      </c>
      <c r="I3229" s="11">
        <v>32436061773.75</v>
      </c>
      <c r="J3229" s="11">
        <v>322830</v>
      </c>
      <c r="K3229" s="11">
        <v>100474.125</v>
      </c>
      <c r="L3229" s="12">
        <v>8283582</v>
      </c>
      <c r="M3229" s="11">
        <v>126</v>
      </c>
      <c r="N3229" s="13"/>
      <c r="O3229" t="str">
        <f t="shared" si="109"/>
        <v/>
      </c>
    </row>
    <row r="3230" spans="1:15" hidden="1">
      <c r="A3230" s="41">
        <v>3.2025000000000001</v>
      </c>
      <c r="B3230" s="46">
        <v>45719</v>
      </c>
      <c r="C3230" s="8" t="s">
        <v>13</v>
      </c>
      <c r="D3230" s="8" t="s">
        <v>46</v>
      </c>
      <c r="E3230" s="8" t="s">
        <v>46</v>
      </c>
      <c r="F3230" s="9">
        <f t="shared" si="108"/>
        <v>-91200000</v>
      </c>
      <c r="G3230" s="9">
        <v>-912</v>
      </c>
      <c r="H3230" s="10">
        <v>-99915984</v>
      </c>
      <c r="I3230" s="11">
        <v>32344429371.75</v>
      </c>
      <c r="J3230" s="11">
        <v>321918</v>
      </c>
      <c r="K3230" s="11">
        <v>100474.125</v>
      </c>
      <c r="L3230" s="12">
        <v>8283582</v>
      </c>
      <c r="M3230" s="11">
        <v>127</v>
      </c>
      <c r="N3230" s="13"/>
      <c r="O3230" t="str">
        <f t="shared" si="109"/>
        <v/>
      </c>
    </row>
    <row r="3231" spans="1:15" hidden="1">
      <c r="A3231" s="41">
        <v>3.2025000000000001</v>
      </c>
      <c r="B3231" s="46">
        <v>45719</v>
      </c>
      <c r="C3231" s="8" t="s">
        <v>13</v>
      </c>
      <c r="D3231" s="8" t="s">
        <v>46</v>
      </c>
      <c r="E3231" s="8" t="s">
        <v>46</v>
      </c>
      <c r="F3231" s="9">
        <f t="shared" si="108"/>
        <v>-27300000</v>
      </c>
      <c r="G3231" s="9">
        <v>-273</v>
      </c>
      <c r="H3231" s="10">
        <v>-29909061</v>
      </c>
      <c r="I3231" s="11">
        <v>32316999935.625</v>
      </c>
      <c r="J3231" s="11">
        <v>321645</v>
      </c>
      <c r="K3231" s="11">
        <v>100474.125</v>
      </c>
      <c r="L3231" s="12">
        <v>2479624.875</v>
      </c>
      <c r="M3231" s="11">
        <v>128</v>
      </c>
      <c r="N3231" s="13"/>
      <c r="O3231" t="str">
        <f t="shared" si="109"/>
        <v/>
      </c>
    </row>
    <row r="3232" spans="1:15" hidden="1">
      <c r="A3232" s="41">
        <v>3.2025000000000001</v>
      </c>
      <c r="B3232" s="46">
        <v>45719</v>
      </c>
      <c r="C3232" s="8" t="s">
        <v>13</v>
      </c>
      <c r="D3232" s="8" t="s">
        <v>14</v>
      </c>
      <c r="E3232" s="8" t="s">
        <v>14</v>
      </c>
      <c r="F3232" s="9">
        <f t="shared" si="108"/>
        <v>900000</v>
      </c>
      <c r="G3232" s="9">
        <v>9</v>
      </c>
      <c r="H3232" s="10">
        <v>950769</v>
      </c>
      <c r="I3232" s="11">
        <v>17074991783.494286</v>
      </c>
      <c r="J3232" s="11">
        <v>170709</v>
      </c>
      <c r="K3232" s="11">
        <v>100023.96934838986</v>
      </c>
      <c r="L3232" s="12">
        <v>0</v>
      </c>
      <c r="M3232" s="11">
        <v>461</v>
      </c>
      <c r="N3232" s="13"/>
      <c r="O3232" t="str">
        <f t="shared" si="109"/>
        <v/>
      </c>
    </row>
    <row r="3233" spans="1:15" hidden="1">
      <c r="A3233" s="41">
        <v>3.2025000000000001</v>
      </c>
      <c r="B3233" s="46">
        <v>45719</v>
      </c>
      <c r="C3233" s="8" t="s">
        <v>13</v>
      </c>
      <c r="D3233" s="8" t="s">
        <v>15</v>
      </c>
      <c r="E3233" s="8" t="s">
        <v>15</v>
      </c>
      <c r="F3233" s="9">
        <f t="shared" si="108"/>
        <v>900000</v>
      </c>
      <c r="G3233" s="9">
        <v>9</v>
      </c>
      <c r="H3233" s="10">
        <v>965628</v>
      </c>
      <c r="I3233" s="11">
        <v>1970778053.7391045</v>
      </c>
      <c r="J3233" s="11">
        <v>19669</v>
      </c>
      <c r="K3233" s="11">
        <v>100197.16578062456</v>
      </c>
      <c r="L3233" s="12">
        <v>0</v>
      </c>
      <c r="M3233" s="11">
        <v>2628</v>
      </c>
      <c r="N3233" s="13"/>
      <c r="O3233" t="str">
        <f t="shared" si="109"/>
        <v/>
      </c>
    </row>
    <row r="3234" spans="1:15" hidden="1">
      <c r="A3234" s="41">
        <v>3.2025000000000001</v>
      </c>
      <c r="B3234" s="46">
        <v>45719</v>
      </c>
      <c r="C3234" s="8" t="s">
        <v>13</v>
      </c>
      <c r="D3234" s="8" t="s">
        <v>46</v>
      </c>
      <c r="E3234" s="8" t="s">
        <v>46</v>
      </c>
      <c r="F3234" s="9">
        <f t="shared" si="108"/>
        <v>-5900000</v>
      </c>
      <c r="G3234" s="9">
        <v>-59</v>
      </c>
      <c r="H3234" s="10">
        <v>-6463863</v>
      </c>
      <c r="I3234" s="11">
        <v>32311071962.25</v>
      </c>
      <c r="J3234" s="11">
        <v>321586</v>
      </c>
      <c r="K3234" s="11">
        <v>100474.125</v>
      </c>
      <c r="L3234" s="12">
        <v>535889.625</v>
      </c>
      <c r="M3234" s="11">
        <v>129</v>
      </c>
      <c r="N3234" s="13"/>
      <c r="O3234" t="str">
        <f t="shared" si="109"/>
        <v/>
      </c>
    </row>
    <row r="3235" spans="1:15" hidden="1">
      <c r="A3235" s="41">
        <v>3.2025000000000001</v>
      </c>
      <c r="B3235" s="46">
        <v>45719</v>
      </c>
      <c r="C3235" s="8" t="s">
        <v>13</v>
      </c>
      <c r="D3235" s="8" t="s">
        <v>15</v>
      </c>
      <c r="E3235" s="8" t="s">
        <v>15</v>
      </c>
      <c r="F3235" s="9">
        <f t="shared" si="108"/>
        <v>1800000</v>
      </c>
      <c r="G3235" s="9">
        <v>18</v>
      </c>
      <c r="H3235" s="10">
        <v>1931742</v>
      </c>
      <c r="I3235" s="11">
        <v>1972709795.7391045</v>
      </c>
      <c r="J3235" s="11">
        <v>19687</v>
      </c>
      <c r="K3235" s="11">
        <v>100203.67733728372</v>
      </c>
      <c r="L3235" s="12">
        <v>0</v>
      </c>
      <c r="M3235" s="11">
        <v>2629</v>
      </c>
      <c r="N3235" s="13"/>
      <c r="O3235" t="str">
        <f t="shared" si="109"/>
        <v/>
      </c>
    </row>
    <row r="3236" spans="1:15" hidden="1">
      <c r="A3236" s="41">
        <v>3.2025000000000001</v>
      </c>
      <c r="B3236" s="46">
        <v>45719</v>
      </c>
      <c r="C3236" s="8" t="s">
        <v>13</v>
      </c>
      <c r="D3236" s="8" t="s">
        <v>46</v>
      </c>
      <c r="E3236" s="8" t="s">
        <v>46</v>
      </c>
      <c r="F3236" s="9">
        <f t="shared" si="108"/>
        <v>-900000</v>
      </c>
      <c r="G3236" s="9">
        <v>-9</v>
      </c>
      <c r="H3236" s="10">
        <v>-986013</v>
      </c>
      <c r="I3236" s="11">
        <v>32310167695.125</v>
      </c>
      <c r="J3236" s="11">
        <v>321577</v>
      </c>
      <c r="K3236" s="11">
        <v>100474.125</v>
      </c>
      <c r="L3236" s="12">
        <v>81745.875</v>
      </c>
      <c r="M3236" s="11">
        <v>130</v>
      </c>
      <c r="N3236" s="13"/>
      <c r="O3236" t="str">
        <f t="shared" si="109"/>
        <v/>
      </c>
    </row>
    <row r="3237" spans="1:15" hidden="1">
      <c r="A3237" s="41">
        <v>3.2025000000000001</v>
      </c>
      <c r="B3237" s="46">
        <v>45719</v>
      </c>
      <c r="C3237" s="8" t="s">
        <v>13</v>
      </c>
      <c r="D3237" s="8" t="s">
        <v>14</v>
      </c>
      <c r="E3237" s="8" t="s">
        <v>14</v>
      </c>
      <c r="F3237" s="9">
        <f t="shared" si="108"/>
        <v>-4200000</v>
      </c>
      <c r="G3237" s="9">
        <v>-42</v>
      </c>
      <c r="H3237" s="10">
        <v>-4439148</v>
      </c>
      <c r="I3237" s="11">
        <v>17070790776.781652</v>
      </c>
      <c r="J3237" s="11">
        <v>170667</v>
      </c>
      <c r="K3237" s="11">
        <v>100023.96934838986</v>
      </c>
      <c r="L3237" s="12">
        <v>238141.28736762609</v>
      </c>
      <c r="M3237" s="11">
        <v>462</v>
      </c>
      <c r="N3237" s="13"/>
      <c r="O3237" t="str">
        <f t="shared" si="109"/>
        <v/>
      </c>
    </row>
    <row r="3238" spans="1:15" hidden="1">
      <c r="A3238" s="41">
        <v>3.2025000000000001</v>
      </c>
      <c r="B3238" s="46">
        <v>45719</v>
      </c>
      <c r="C3238" s="8" t="s">
        <v>13</v>
      </c>
      <c r="D3238" s="8" t="s">
        <v>46</v>
      </c>
      <c r="E3238" s="8" t="s">
        <v>46</v>
      </c>
      <c r="F3238" s="9">
        <f t="shared" si="108"/>
        <v>-4700000</v>
      </c>
      <c r="G3238" s="9">
        <v>-47</v>
      </c>
      <c r="H3238" s="10">
        <v>-5149179</v>
      </c>
      <c r="I3238" s="11">
        <v>32305445411.25</v>
      </c>
      <c r="J3238" s="11">
        <v>321530</v>
      </c>
      <c r="K3238" s="11">
        <v>100474.125</v>
      </c>
      <c r="L3238" s="12">
        <v>426895.125</v>
      </c>
      <c r="M3238" s="11">
        <v>131</v>
      </c>
      <c r="N3238" s="13"/>
      <c r="O3238" t="str">
        <f t="shared" si="109"/>
        <v/>
      </c>
    </row>
    <row r="3239" spans="1:15" hidden="1">
      <c r="A3239" s="41">
        <v>3.2025000000000001</v>
      </c>
      <c r="B3239" s="46">
        <v>45719</v>
      </c>
      <c r="C3239" s="8" t="s">
        <v>13</v>
      </c>
      <c r="D3239" s="8" t="s">
        <v>14</v>
      </c>
      <c r="E3239" s="8" t="s">
        <v>14</v>
      </c>
      <c r="F3239" s="9">
        <f t="shared" si="108"/>
        <v>-900000</v>
      </c>
      <c r="G3239" s="9">
        <v>-9</v>
      </c>
      <c r="H3239" s="10">
        <v>-951246</v>
      </c>
      <c r="I3239" s="11">
        <v>17069890561.057516</v>
      </c>
      <c r="J3239" s="11">
        <v>170658</v>
      </c>
      <c r="K3239" s="11">
        <v>100023.96934838986</v>
      </c>
      <c r="L3239" s="12">
        <v>51030.275864491239</v>
      </c>
      <c r="M3239" s="11">
        <v>463</v>
      </c>
      <c r="N3239" s="13"/>
      <c r="O3239" t="str">
        <f t="shared" si="109"/>
        <v/>
      </c>
    </row>
    <row r="3240" spans="1:15" hidden="1">
      <c r="A3240" s="41">
        <v>3.2025000000000001</v>
      </c>
      <c r="B3240" s="46">
        <v>45719</v>
      </c>
      <c r="C3240" s="8" t="s">
        <v>13</v>
      </c>
      <c r="D3240" s="8" t="s">
        <v>14</v>
      </c>
      <c r="E3240" s="8" t="s">
        <v>14</v>
      </c>
      <c r="F3240" s="9">
        <f t="shared" si="108"/>
        <v>-900000</v>
      </c>
      <c r="G3240" s="9">
        <v>-9</v>
      </c>
      <c r="H3240" s="10">
        <v>-951246</v>
      </c>
      <c r="I3240" s="11">
        <v>17068990345.33338</v>
      </c>
      <c r="J3240" s="11">
        <v>170649</v>
      </c>
      <c r="K3240" s="11">
        <v>100023.96934838986</v>
      </c>
      <c r="L3240" s="12">
        <v>51030.275864491239</v>
      </c>
      <c r="M3240" s="11">
        <v>464</v>
      </c>
      <c r="N3240" s="13"/>
      <c r="O3240" t="str">
        <f t="shared" si="109"/>
        <v/>
      </c>
    </row>
    <row r="3241" spans="1:15" hidden="1">
      <c r="A3241" s="41">
        <v>3.2025000000000001</v>
      </c>
      <c r="B3241" s="46">
        <v>45719</v>
      </c>
      <c r="C3241" s="8" t="s">
        <v>13</v>
      </c>
      <c r="D3241" s="8" t="s">
        <v>46</v>
      </c>
      <c r="E3241" s="8" t="s">
        <v>46</v>
      </c>
      <c r="F3241" s="9">
        <f t="shared" si="108"/>
        <v>-1300000</v>
      </c>
      <c r="G3241" s="9">
        <v>-13</v>
      </c>
      <c r="H3241" s="10">
        <v>-1424241</v>
      </c>
      <c r="I3241" s="11">
        <v>32304139247.625</v>
      </c>
      <c r="J3241" s="11">
        <v>321517</v>
      </c>
      <c r="K3241" s="11">
        <v>100474.125</v>
      </c>
      <c r="L3241" s="12">
        <v>118077.375</v>
      </c>
      <c r="M3241" s="11">
        <v>132</v>
      </c>
      <c r="N3241" s="13"/>
      <c r="O3241" t="str">
        <f t="shared" si="109"/>
        <v/>
      </c>
    </row>
    <row r="3242" spans="1:15" hidden="1">
      <c r="A3242" s="41">
        <v>3.2025000000000001</v>
      </c>
      <c r="B3242" s="46">
        <v>45719</v>
      </c>
      <c r="C3242" s="8" t="s">
        <v>13</v>
      </c>
      <c r="D3242" s="8" t="s">
        <v>46</v>
      </c>
      <c r="E3242" s="8" t="s">
        <v>46</v>
      </c>
      <c r="F3242" s="9">
        <f t="shared" si="108"/>
        <v>-900000</v>
      </c>
      <c r="G3242" s="9">
        <v>-9</v>
      </c>
      <c r="H3242" s="10">
        <v>-986013</v>
      </c>
      <c r="I3242" s="11">
        <v>32303234980.5</v>
      </c>
      <c r="J3242" s="11">
        <v>321508</v>
      </c>
      <c r="K3242" s="11">
        <v>100474.125</v>
      </c>
      <c r="L3242" s="12">
        <v>81745.875</v>
      </c>
      <c r="M3242" s="11">
        <v>133</v>
      </c>
      <c r="N3242" s="13"/>
      <c r="O3242" t="str">
        <f t="shared" si="109"/>
        <v/>
      </c>
    </row>
    <row r="3243" spans="1:15" hidden="1">
      <c r="A3243" s="41">
        <v>3.2025000000000001</v>
      </c>
      <c r="B3243" s="46">
        <v>45719</v>
      </c>
      <c r="C3243" s="8" t="s">
        <v>13</v>
      </c>
      <c r="D3243" s="8" t="s">
        <v>14</v>
      </c>
      <c r="E3243" s="8" t="s">
        <v>14</v>
      </c>
      <c r="F3243" s="9">
        <f t="shared" si="108"/>
        <v>-1800000</v>
      </c>
      <c r="G3243" s="9">
        <v>-18</v>
      </c>
      <c r="H3243" s="10">
        <v>-1902492</v>
      </c>
      <c r="I3243" s="11">
        <v>17067189913.885109</v>
      </c>
      <c r="J3243" s="11">
        <v>170631</v>
      </c>
      <c r="K3243" s="11">
        <v>100023.96934838986</v>
      </c>
      <c r="L3243" s="12">
        <v>102060.55172898248</v>
      </c>
      <c r="M3243" s="11">
        <v>465</v>
      </c>
      <c r="N3243" s="13"/>
      <c r="O3243" t="str">
        <f t="shared" si="109"/>
        <v/>
      </c>
    </row>
    <row r="3244" spans="1:15" hidden="1">
      <c r="A3244" s="41">
        <v>3.2025000000000001</v>
      </c>
      <c r="B3244" s="46">
        <v>45719</v>
      </c>
      <c r="C3244" s="8" t="s">
        <v>13</v>
      </c>
      <c r="D3244" s="8" t="s">
        <v>46</v>
      </c>
      <c r="E3244" s="8" t="s">
        <v>46</v>
      </c>
      <c r="F3244" s="9">
        <f t="shared" si="108"/>
        <v>-4500000</v>
      </c>
      <c r="G3244" s="9">
        <v>-45</v>
      </c>
      <c r="H3244" s="10">
        <v>-4930065</v>
      </c>
      <c r="I3244" s="11">
        <v>32298713644.875</v>
      </c>
      <c r="J3244" s="11">
        <v>321463</v>
      </c>
      <c r="K3244" s="11">
        <v>100474.125</v>
      </c>
      <c r="L3244" s="12">
        <v>408729.375</v>
      </c>
      <c r="M3244" s="11">
        <v>134</v>
      </c>
      <c r="N3244" s="13"/>
      <c r="O3244" t="str">
        <f t="shared" si="109"/>
        <v/>
      </c>
    </row>
    <row r="3245" spans="1:15" hidden="1">
      <c r="A3245" s="41">
        <v>3.2025000000000001</v>
      </c>
      <c r="B3245" s="46">
        <v>45719</v>
      </c>
      <c r="C3245" s="8" t="s">
        <v>13</v>
      </c>
      <c r="D3245" s="8" t="s">
        <v>46</v>
      </c>
      <c r="E3245" s="8" t="s">
        <v>46</v>
      </c>
      <c r="F3245" s="9">
        <f t="shared" si="108"/>
        <v>-900000</v>
      </c>
      <c r="G3245" s="9">
        <v>-9</v>
      </c>
      <c r="H3245" s="10">
        <v>-986013</v>
      </c>
      <c r="I3245" s="11">
        <v>32297809377.75</v>
      </c>
      <c r="J3245" s="11">
        <v>321454</v>
      </c>
      <c r="K3245" s="11">
        <v>100474.125</v>
      </c>
      <c r="L3245" s="12">
        <v>81745.875</v>
      </c>
      <c r="M3245" s="11">
        <v>135</v>
      </c>
      <c r="N3245" s="13"/>
      <c r="O3245" t="str">
        <f t="shared" si="109"/>
        <v/>
      </c>
    </row>
    <row r="3246" spans="1:15" hidden="1">
      <c r="A3246" s="41">
        <v>3.2025000000000001</v>
      </c>
      <c r="B3246" s="46">
        <v>45719</v>
      </c>
      <c r="C3246" s="8" t="s">
        <v>13</v>
      </c>
      <c r="D3246" s="8" t="s">
        <v>46</v>
      </c>
      <c r="E3246" s="8" t="s">
        <v>46</v>
      </c>
      <c r="F3246" s="9">
        <f t="shared" si="108"/>
        <v>-91200000</v>
      </c>
      <c r="G3246" s="9">
        <v>-912</v>
      </c>
      <c r="H3246" s="10">
        <v>-99915984</v>
      </c>
      <c r="I3246" s="11">
        <v>32206176975.75</v>
      </c>
      <c r="J3246" s="11">
        <v>320542</v>
      </c>
      <c r="K3246" s="11">
        <v>100474.125</v>
      </c>
      <c r="L3246" s="12">
        <v>8283582</v>
      </c>
      <c r="M3246" s="11">
        <v>136</v>
      </c>
      <c r="N3246" s="13"/>
      <c r="O3246" t="str">
        <f t="shared" si="109"/>
        <v/>
      </c>
    </row>
    <row r="3247" spans="1:15" hidden="1">
      <c r="A3247" s="41">
        <v>3.2025000000000001</v>
      </c>
      <c r="B3247" s="46">
        <v>45719</v>
      </c>
      <c r="C3247" s="8" t="s">
        <v>13</v>
      </c>
      <c r="D3247" s="8" t="s">
        <v>46</v>
      </c>
      <c r="E3247" s="8" t="s">
        <v>46</v>
      </c>
      <c r="F3247" s="9">
        <f t="shared" si="108"/>
        <v>-91200000</v>
      </c>
      <c r="G3247" s="9">
        <v>-912</v>
      </c>
      <c r="H3247" s="10">
        <v>-99915984</v>
      </c>
      <c r="I3247" s="11">
        <v>32114544573.75</v>
      </c>
      <c r="J3247" s="11">
        <v>319630</v>
      </c>
      <c r="K3247" s="11">
        <v>100474.125</v>
      </c>
      <c r="L3247" s="12">
        <v>8283582</v>
      </c>
      <c r="M3247" s="11">
        <v>137</v>
      </c>
      <c r="N3247" s="13"/>
      <c r="O3247" t="str">
        <f t="shared" si="109"/>
        <v/>
      </c>
    </row>
    <row r="3248" spans="1:15" hidden="1">
      <c r="A3248" s="41">
        <v>3.2025000000000001</v>
      </c>
      <c r="B3248" s="46">
        <v>45719</v>
      </c>
      <c r="C3248" s="8" t="s">
        <v>13</v>
      </c>
      <c r="D3248" s="8" t="s">
        <v>15</v>
      </c>
      <c r="E3248" s="8" t="s">
        <v>15</v>
      </c>
      <c r="F3248" s="9">
        <f t="shared" si="108"/>
        <v>3300000</v>
      </c>
      <c r="G3248" s="9">
        <v>33</v>
      </c>
      <c r="H3248" s="10">
        <v>3555849</v>
      </c>
      <c r="I3248" s="11">
        <v>1976265644.7391045</v>
      </c>
      <c r="J3248" s="11">
        <v>19720</v>
      </c>
      <c r="K3248" s="11">
        <v>100216.31058514729</v>
      </c>
      <c r="L3248" s="12">
        <v>0</v>
      </c>
      <c r="M3248" s="11">
        <v>2630</v>
      </c>
      <c r="N3248" s="13"/>
      <c r="O3248" t="str">
        <f t="shared" si="109"/>
        <v/>
      </c>
    </row>
    <row r="3249" spans="1:15" hidden="1">
      <c r="A3249" s="41">
        <v>3.2025000000000001</v>
      </c>
      <c r="B3249" s="46">
        <v>45719</v>
      </c>
      <c r="C3249" s="8" t="s">
        <v>13</v>
      </c>
      <c r="D3249" s="8" t="s">
        <v>46</v>
      </c>
      <c r="E3249" s="8" t="s">
        <v>46</v>
      </c>
      <c r="F3249" s="9">
        <f t="shared" si="108"/>
        <v>-91200000</v>
      </c>
      <c r="G3249" s="9">
        <v>-912</v>
      </c>
      <c r="H3249" s="10">
        <v>-99915984</v>
      </c>
      <c r="I3249" s="11">
        <v>32022912171.75</v>
      </c>
      <c r="J3249" s="11">
        <v>318718</v>
      </c>
      <c r="K3249" s="11">
        <v>100474.125</v>
      </c>
      <c r="L3249" s="12">
        <v>8283582</v>
      </c>
      <c r="M3249" s="11">
        <v>138</v>
      </c>
      <c r="N3249" s="13"/>
      <c r="O3249" t="str">
        <f t="shared" si="109"/>
        <v/>
      </c>
    </row>
    <row r="3250" spans="1:15" hidden="1">
      <c r="A3250" s="41">
        <v>3.2025000000000001</v>
      </c>
      <c r="B3250" s="46">
        <v>45719</v>
      </c>
      <c r="C3250" s="8" t="s">
        <v>13</v>
      </c>
      <c r="D3250" s="8" t="s">
        <v>46</v>
      </c>
      <c r="E3250" s="8" t="s">
        <v>46</v>
      </c>
      <c r="F3250" s="9">
        <f t="shared" si="108"/>
        <v>-27900000</v>
      </c>
      <c r="G3250" s="9">
        <v>-279</v>
      </c>
      <c r="H3250" s="10">
        <v>-30566403</v>
      </c>
      <c r="I3250" s="11">
        <v>31994879890.875</v>
      </c>
      <c r="J3250" s="11">
        <v>318439</v>
      </c>
      <c r="K3250" s="11">
        <v>100474.125</v>
      </c>
      <c r="L3250" s="12">
        <v>2534122.125</v>
      </c>
      <c r="M3250" s="11">
        <v>139</v>
      </c>
      <c r="N3250" s="13"/>
      <c r="O3250" t="str">
        <f t="shared" si="109"/>
        <v/>
      </c>
    </row>
    <row r="3251" spans="1:15" hidden="1">
      <c r="A3251" s="41">
        <v>3.2025000000000001</v>
      </c>
      <c r="B3251" s="46">
        <v>45719</v>
      </c>
      <c r="C3251" s="8" t="s">
        <v>13</v>
      </c>
      <c r="D3251" s="8" t="s">
        <v>46</v>
      </c>
      <c r="E3251" s="8" t="s">
        <v>46</v>
      </c>
      <c r="F3251" s="9">
        <f t="shared" si="108"/>
        <v>-1200000</v>
      </c>
      <c r="G3251" s="9">
        <v>-12</v>
      </c>
      <c r="H3251" s="10">
        <v>-1314684</v>
      </c>
      <c r="I3251" s="11">
        <v>31993674201.375</v>
      </c>
      <c r="J3251" s="11">
        <v>318427</v>
      </c>
      <c r="K3251" s="11">
        <v>100474.125</v>
      </c>
      <c r="L3251" s="12">
        <v>108994.5</v>
      </c>
      <c r="M3251" s="11">
        <v>140</v>
      </c>
      <c r="N3251" s="13"/>
      <c r="O3251" t="str">
        <f t="shared" si="109"/>
        <v/>
      </c>
    </row>
    <row r="3252" spans="1:15" hidden="1">
      <c r="A3252" s="41">
        <v>3.2025000000000001</v>
      </c>
      <c r="B3252" s="46">
        <v>45719</v>
      </c>
      <c r="C3252" s="8" t="s">
        <v>13</v>
      </c>
      <c r="D3252" s="8" t="s">
        <v>46</v>
      </c>
      <c r="E3252" s="8" t="s">
        <v>46</v>
      </c>
      <c r="F3252" s="9">
        <f t="shared" si="108"/>
        <v>-32300000</v>
      </c>
      <c r="G3252" s="9">
        <v>-323</v>
      </c>
      <c r="H3252" s="10">
        <v>-35386911</v>
      </c>
      <c r="I3252" s="11">
        <v>31961221059</v>
      </c>
      <c r="J3252" s="11">
        <v>318104</v>
      </c>
      <c r="K3252" s="11">
        <v>100474.125</v>
      </c>
      <c r="L3252" s="12">
        <v>2933768.625</v>
      </c>
      <c r="M3252" s="11">
        <v>141</v>
      </c>
      <c r="N3252" s="13"/>
      <c r="O3252" t="str">
        <f t="shared" si="109"/>
        <v/>
      </c>
    </row>
    <row r="3253" spans="1:15" hidden="1">
      <c r="A3253" s="41">
        <v>3.2025000000000001</v>
      </c>
      <c r="B3253" s="46">
        <v>45719</v>
      </c>
      <c r="C3253" s="8" t="s">
        <v>13</v>
      </c>
      <c r="D3253" s="8" t="s">
        <v>46</v>
      </c>
      <c r="E3253" s="8" t="s">
        <v>46</v>
      </c>
      <c r="F3253" s="9">
        <f t="shared" si="108"/>
        <v>-900000</v>
      </c>
      <c r="G3253" s="9">
        <v>-9</v>
      </c>
      <c r="H3253" s="10">
        <v>-986013</v>
      </c>
      <c r="I3253" s="11">
        <v>31960316791.875</v>
      </c>
      <c r="J3253" s="11">
        <v>318095</v>
      </c>
      <c r="K3253" s="11">
        <v>100474.125</v>
      </c>
      <c r="L3253" s="12">
        <v>81745.875</v>
      </c>
      <c r="M3253" s="11">
        <v>142</v>
      </c>
      <c r="N3253" s="13"/>
      <c r="O3253" t="str">
        <f t="shared" si="109"/>
        <v/>
      </c>
    </row>
    <row r="3254" spans="1:15" hidden="1">
      <c r="A3254" s="41">
        <v>3.2025000000000001</v>
      </c>
      <c r="B3254" s="46">
        <v>45719</v>
      </c>
      <c r="C3254" s="8" t="s">
        <v>13</v>
      </c>
      <c r="D3254" s="8" t="s">
        <v>46</v>
      </c>
      <c r="E3254" s="8" t="s">
        <v>46</v>
      </c>
      <c r="F3254" s="9">
        <f t="shared" si="108"/>
        <v>-900000</v>
      </c>
      <c r="G3254" s="9">
        <v>-9</v>
      </c>
      <c r="H3254" s="10">
        <v>-986013</v>
      </c>
      <c r="I3254" s="11">
        <v>31959412524.75</v>
      </c>
      <c r="J3254" s="11">
        <v>318086</v>
      </c>
      <c r="K3254" s="11">
        <v>100474.125</v>
      </c>
      <c r="L3254" s="12">
        <v>81745.875</v>
      </c>
      <c r="M3254" s="11">
        <v>143</v>
      </c>
      <c r="N3254" s="13"/>
      <c r="O3254" t="str">
        <f t="shared" si="109"/>
        <v/>
      </c>
    </row>
    <row r="3255" spans="1:15" hidden="1">
      <c r="A3255" s="41">
        <v>3.2025000000000001</v>
      </c>
      <c r="B3255" s="46">
        <v>45719</v>
      </c>
      <c r="C3255" s="8" t="s">
        <v>13</v>
      </c>
      <c r="D3255" s="8" t="s">
        <v>15</v>
      </c>
      <c r="E3255" s="8" t="s">
        <v>15</v>
      </c>
      <c r="F3255" s="9">
        <f t="shared" si="108"/>
        <v>18500000</v>
      </c>
      <c r="G3255" s="9">
        <v>185</v>
      </c>
      <c r="H3255" s="10">
        <v>19905260</v>
      </c>
      <c r="I3255" s="11">
        <v>1996170904.7391045</v>
      </c>
      <c r="J3255" s="11">
        <v>19905</v>
      </c>
      <c r="K3255" s="11">
        <v>100284.89850485328</v>
      </c>
      <c r="L3255" s="12">
        <v>0</v>
      </c>
      <c r="M3255" s="11">
        <v>2631</v>
      </c>
      <c r="N3255" s="13"/>
      <c r="O3255" t="str">
        <f t="shared" si="109"/>
        <v/>
      </c>
    </row>
    <row r="3256" spans="1:15" hidden="1">
      <c r="A3256" s="41">
        <v>3.2025000000000001</v>
      </c>
      <c r="B3256" s="46">
        <v>45719</v>
      </c>
      <c r="C3256" s="8" t="s">
        <v>13</v>
      </c>
      <c r="D3256" s="8" t="s">
        <v>46</v>
      </c>
      <c r="E3256" s="8" t="s">
        <v>46</v>
      </c>
      <c r="F3256" s="9">
        <f t="shared" si="108"/>
        <v>-27300000</v>
      </c>
      <c r="G3256" s="9">
        <v>-273</v>
      </c>
      <c r="H3256" s="10">
        <v>-29909061</v>
      </c>
      <c r="I3256" s="11">
        <v>31931983088.625</v>
      </c>
      <c r="J3256" s="11">
        <v>317813</v>
      </c>
      <c r="K3256" s="11">
        <v>100474.125</v>
      </c>
      <c r="L3256" s="12">
        <v>2479624.875</v>
      </c>
      <c r="M3256" s="11">
        <v>144</v>
      </c>
      <c r="N3256" s="13"/>
      <c r="O3256" t="str">
        <f t="shared" si="109"/>
        <v/>
      </c>
    </row>
    <row r="3257" spans="1:15" hidden="1">
      <c r="A3257" s="41">
        <v>3.2025000000000001</v>
      </c>
      <c r="B3257" s="46">
        <v>45719</v>
      </c>
      <c r="C3257" s="8" t="s">
        <v>13</v>
      </c>
      <c r="D3257" s="8" t="s">
        <v>46</v>
      </c>
      <c r="E3257" s="8" t="s">
        <v>46</v>
      </c>
      <c r="F3257" s="9">
        <f t="shared" si="108"/>
        <v>-4500000</v>
      </c>
      <c r="G3257" s="9">
        <v>-45</v>
      </c>
      <c r="H3257" s="10">
        <v>-4930065</v>
      </c>
      <c r="I3257" s="11">
        <v>31927461753</v>
      </c>
      <c r="J3257" s="11">
        <v>317768</v>
      </c>
      <c r="K3257" s="11">
        <v>100474.125</v>
      </c>
      <c r="L3257" s="12">
        <v>408729.375</v>
      </c>
      <c r="M3257" s="11">
        <v>145</v>
      </c>
      <c r="N3257" s="13"/>
      <c r="O3257" t="str">
        <f t="shared" si="109"/>
        <v/>
      </c>
    </row>
    <row r="3258" spans="1:15" hidden="1">
      <c r="A3258" s="41">
        <v>3.2025000000000001</v>
      </c>
      <c r="B3258" s="46">
        <v>45719</v>
      </c>
      <c r="C3258" s="8" t="s">
        <v>13</v>
      </c>
      <c r="D3258" s="8" t="s">
        <v>46</v>
      </c>
      <c r="E3258" s="8" t="s">
        <v>46</v>
      </c>
      <c r="F3258" s="9">
        <f t="shared" si="108"/>
        <v>-3600000</v>
      </c>
      <c r="G3258" s="9">
        <v>-36</v>
      </c>
      <c r="H3258" s="10">
        <v>-3944052</v>
      </c>
      <c r="I3258" s="11">
        <v>31923844684.5</v>
      </c>
      <c r="J3258" s="11">
        <v>317732</v>
      </c>
      <c r="K3258" s="11">
        <v>100474.125</v>
      </c>
      <c r="L3258" s="12">
        <v>326983.5</v>
      </c>
      <c r="M3258" s="11">
        <v>146</v>
      </c>
      <c r="N3258" s="13"/>
      <c r="O3258" t="str">
        <f t="shared" si="109"/>
        <v/>
      </c>
    </row>
    <row r="3259" spans="1:15" hidden="1">
      <c r="A3259" s="41">
        <v>3.2025000000000001</v>
      </c>
      <c r="B3259" s="46">
        <v>45719</v>
      </c>
      <c r="C3259" s="8" t="s">
        <v>13</v>
      </c>
      <c r="D3259" s="8" t="s">
        <v>46</v>
      </c>
      <c r="E3259" s="8" t="s">
        <v>46</v>
      </c>
      <c r="F3259" s="9">
        <f t="shared" si="108"/>
        <v>-900000</v>
      </c>
      <c r="G3259" s="9">
        <v>-9</v>
      </c>
      <c r="H3259" s="10">
        <v>-986013</v>
      </c>
      <c r="I3259" s="11">
        <v>31922940417.375</v>
      </c>
      <c r="J3259" s="11">
        <v>317723</v>
      </c>
      <c r="K3259" s="11">
        <v>100474.125</v>
      </c>
      <c r="L3259" s="12">
        <v>81745.875</v>
      </c>
      <c r="M3259" s="11">
        <v>147</v>
      </c>
      <c r="N3259" s="13"/>
      <c r="O3259" t="str">
        <f t="shared" si="109"/>
        <v/>
      </c>
    </row>
    <row r="3260" spans="1:15" hidden="1">
      <c r="A3260" s="41">
        <v>3.2025000000000001</v>
      </c>
      <c r="B3260" s="46">
        <v>45719</v>
      </c>
      <c r="C3260" s="8" t="s">
        <v>13</v>
      </c>
      <c r="D3260" s="8" t="s">
        <v>15</v>
      </c>
      <c r="E3260" s="8" t="s">
        <v>15</v>
      </c>
      <c r="F3260" s="9">
        <f t="shared" si="108"/>
        <v>900000</v>
      </c>
      <c r="G3260" s="9">
        <v>9</v>
      </c>
      <c r="H3260" s="10">
        <v>967410</v>
      </c>
      <c r="I3260" s="11">
        <v>1997138314.7391045</v>
      </c>
      <c r="J3260" s="11">
        <v>19914</v>
      </c>
      <c r="K3260" s="11">
        <v>100288.15480260643</v>
      </c>
      <c r="L3260" s="12">
        <v>0</v>
      </c>
      <c r="M3260" s="11">
        <v>2632</v>
      </c>
      <c r="N3260" s="13"/>
      <c r="O3260" t="str">
        <f t="shared" si="109"/>
        <v/>
      </c>
    </row>
    <row r="3261" spans="1:15" hidden="1">
      <c r="A3261" s="41">
        <v>3.2025000000000001</v>
      </c>
      <c r="B3261" s="46">
        <v>45719</v>
      </c>
      <c r="C3261" s="8" t="s">
        <v>13</v>
      </c>
      <c r="D3261" s="8" t="s">
        <v>15</v>
      </c>
      <c r="E3261" s="8" t="s">
        <v>15</v>
      </c>
      <c r="F3261" s="9">
        <f t="shared" si="108"/>
        <v>1800000</v>
      </c>
      <c r="G3261" s="9">
        <v>18</v>
      </c>
      <c r="H3261" s="10">
        <v>1934820</v>
      </c>
      <c r="I3261" s="11">
        <v>1999073134.7391045</v>
      </c>
      <c r="J3261" s="11">
        <v>19932</v>
      </c>
      <c r="K3261" s="11">
        <v>100294.65857611402</v>
      </c>
      <c r="L3261" s="12">
        <v>0</v>
      </c>
      <c r="M3261" s="11">
        <v>2633</v>
      </c>
      <c r="N3261" s="13"/>
      <c r="O3261" t="str">
        <f t="shared" si="109"/>
        <v/>
      </c>
    </row>
    <row r="3262" spans="1:15" hidden="1">
      <c r="A3262" s="41">
        <v>3.2025000000000001</v>
      </c>
      <c r="B3262" s="46">
        <v>45719</v>
      </c>
      <c r="C3262" s="8" t="s">
        <v>13</v>
      </c>
      <c r="D3262" s="8" t="s">
        <v>15</v>
      </c>
      <c r="E3262" s="8" t="s">
        <v>15</v>
      </c>
      <c r="F3262" s="9">
        <f t="shared" si="108"/>
        <v>1800000</v>
      </c>
      <c r="G3262" s="9">
        <v>18</v>
      </c>
      <c r="H3262" s="10">
        <v>1934820</v>
      </c>
      <c r="I3262" s="11">
        <v>2001007954.7391045</v>
      </c>
      <c r="J3262" s="11">
        <v>19950</v>
      </c>
      <c r="K3262" s="11">
        <v>100301.15061348895</v>
      </c>
      <c r="L3262" s="12">
        <v>0</v>
      </c>
      <c r="M3262" s="11">
        <v>2634</v>
      </c>
      <c r="N3262" s="13"/>
      <c r="O3262" t="str">
        <f t="shared" si="109"/>
        <v/>
      </c>
    </row>
    <row r="3263" spans="1:15" hidden="1">
      <c r="A3263" s="41">
        <v>3.2025000000000001</v>
      </c>
      <c r="B3263" s="46">
        <v>45719</v>
      </c>
      <c r="C3263" s="8" t="s">
        <v>13</v>
      </c>
      <c r="D3263" s="8" t="s">
        <v>46</v>
      </c>
      <c r="E3263" s="8" t="s">
        <v>46</v>
      </c>
      <c r="F3263" s="9">
        <f t="shared" si="108"/>
        <v>-9100000</v>
      </c>
      <c r="G3263" s="9">
        <v>-91</v>
      </c>
      <c r="H3263" s="10">
        <v>-9969687</v>
      </c>
      <c r="I3263" s="11">
        <v>31913797272</v>
      </c>
      <c r="J3263" s="11">
        <v>317632</v>
      </c>
      <c r="K3263" s="11">
        <v>100474.125</v>
      </c>
      <c r="L3263" s="12">
        <v>826541.625</v>
      </c>
      <c r="M3263" s="11">
        <v>148</v>
      </c>
      <c r="N3263" s="13"/>
      <c r="O3263" t="str">
        <f t="shared" si="109"/>
        <v/>
      </c>
    </row>
    <row r="3264" spans="1:15" hidden="1">
      <c r="A3264" s="41">
        <v>3.2025000000000001</v>
      </c>
      <c r="B3264" s="46">
        <v>45719</v>
      </c>
      <c r="C3264" s="8" t="s">
        <v>13</v>
      </c>
      <c r="D3264" s="8" t="s">
        <v>46</v>
      </c>
      <c r="E3264" s="8" t="s">
        <v>46</v>
      </c>
      <c r="F3264" s="9">
        <f t="shared" si="108"/>
        <v>-12300000</v>
      </c>
      <c r="G3264" s="9">
        <v>-123</v>
      </c>
      <c r="H3264" s="10">
        <v>-13475511</v>
      </c>
      <c r="I3264" s="11">
        <v>31901438954.625</v>
      </c>
      <c r="J3264" s="11">
        <v>317509</v>
      </c>
      <c r="K3264" s="11">
        <v>100474.125</v>
      </c>
      <c r="L3264" s="12">
        <v>1117193.625</v>
      </c>
      <c r="M3264" s="11">
        <v>149</v>
      </c>
      <c r="N3264" s="13"/>
      <c r="O3264" t="str">
        <f t="shared" si="109"/>
        <v/>
      </c>
    </row>
    <row r="3265" spans="1:15" hidden="1">
      <c r="A3265" s="41">
        <v>3.2025000000000001</v>
      </c>
      <c r="B3265" s="46">
        <v>45719</v>
      </c>
      <c r="C3265" s="8" t="s">
        <v>13</v>
      </c>
      <c r="D3265" s="8" t="s">
        <v>46</v>
      </c>
      <c r="E3265" s="8" t="s">
        <v>46</v>
      </c>
      <c r="F3265" s="9">
        <f t="shared" si="108"/>
        <v>-4600000</v>
      </c>
      <c r="G3265" s="9">
        <v>-46</v>
      </c>
      <c r="H3265" s="10">
        <v>-5039622</v>
      </c>
      <c r="I3265" s="11">
        <v>31896817144.875</v>
      </c>
      <c r="J3265" s="11">
        <v>317463</v>
      </c>
      <c r="K3265" s="11">
        <v>100474.125</v>
      </c>
      <c r="L3265" s="12">
        <v>417812.25</v>
      </c>
      <c r="M3265" s="11">
        <v>150</v>
      </c>
      <c r="N3265" s="13"/>
      <c r="O3265" t="str">
        <f t="shared" si="109"/>
        <v/>
      </c>
    </row>
    <row r="3266" spans="1:15" hidden="1">
      <c r="A3266" s="41">
        <v>3.2025000000000001</v>
      </c>
      <c r="B3266" s="46">
        <v>45719</v>
      </c>
      <c r="C3266" s="8" t="s">
        <v>13</v>
      </c>
      <c r="D3266" s="8" t="s">
        <v>46</v>
      </c>
      <c r="E3266" s="8" t="s">
        <v>46</v>
      </c>
      <c r="F3266" s="9">
        <f t="shared" si="108"/>
        <v>-4600000</v>
      </c>
      <c r="G3266" s="9">
        <v>-46</v>
      </c>
      <c r="H3266" s="10">
        <v>-5039622</v>
      </c>
      <c r="I3266" s="11">
        <v>31892195335.125</v>
      </c>
      <c r="J3266" s="11">
        <v>317417</v>
      </c>
      <c r="K3266" s="11">
        <v>100474.125</v>
      </c>
      <c r="L3266" s="12">
        <v>417812.25</v>
      </c>
      <c r="M3266" s="11">
        <v>151</v>
      </c>
      <c r="N3266" s="13"/>
      <c r="O3266" t="str">
        <f t="shared" si="109"/>
        <v/>
      </c>
    </row>
    <row r="3267" spans="1:15" hidden="1">
      <c r="A3267" s="41">
        <v>3.2025000000000001</v>
      </c>
      <c r="B3267" s="46">
        <v>45719</v>
      </c>
      <c r="C3267" s="8" t="s">
        <v>13</v>
      </c>
      <c r="D3267" s="8" t="s">
        <v>46</v>
      </c>
      <c r="E3267" s="8" t="s">
        <v>46</v>
      </c>
      <c r="F3267" s="9">
        <f t="shared" si="108"/>
        <v>-900000</v>
      </c>
      <c r="G3267" s="9">
        <v>-9</v>
      </c>
      <c r="H3267" s="10">
        <v>-986013</v>
      </c>
      <c r="I3267" s="11">
        <v>31891291068</v>
      </c>
      <c r="J3267" s="11">
        <v>317408</v>
      </c>
      <c r="K3267" s="11">
        <v>100474.125</v>
      </c>
      <c r="L3267" s="12">
        <v>81745.875</v>
      </c>
      <c r="M3267" s="11">
        <v>152</v>
      </c>
      <c r="N3267" s="13"/>
      <c r="O3267" t="str">
        <f t="shared" si="109"/>
        <v/>
      </c>
    </row>
    <row r="3268" spans="1:15" hidden="1">
      <c r="A3268" s="41">
        <v>3.2025000000000001</v>
      </c>
      <c r="B3268" s="46">
        <v>45719</v>
      </c>
      <c r="C3268" s="8" t="s">
        <v>13</v>
      </c>
      <c r="D3268" s="8" t="s">
        <v>46</v>
      </c>
      <c r="E3268" s="8" t="s">
        <v>46</v>
      </c>
      <c r="F3268" s="9">
        <f t="shared" si="108"/>
        <v>-4900000</v>
      </c>
      <c r="G3268" s="9">
        <v>-49</v>
      </c>
      <c r="H3268" s="10">
        <v>-5368293</v>
      </c>
      <c r="I3268" s="11">
        <v>31886367835.875</v>
      </c>
      <c r="J3268" s="11">
        <v>317359</v>
      </c>
      <c r="K3268" s="11">
        <v>100474.125</v>
      </c>
      <c r="L3268" s="12">
        <v>445060.875</v>
      </c>
      <c r="M3268" s="11">
        <v>153</v>
      </c>
      <c r="N3268" s="13"/>
      <c r="O3268" t="str">
        <f t="shared" si="109"/>
        <v/>
      </c>
    </row>
    <row r="3269" spans="1:15" hidden="1">
      <c r="A3269" s="41">
        <v>3.2025000000000001</v>
      </c>
      <c r="B3269" s="46">
        <v>45719</v>
      </c>
      <c r="C3269" s="8" t="s">
        <v>13</v>
      </c>
      <c r="D3269" s="8" t="s">
        <v>46</v>
      </c>
      <c r="E3269" s="8" t="s">
        <v>46</v>
      </c>
      <c r="F3269" s="9">
        <f t="shared" si="108"/>
        <v>-4500000</v>
      </c>
      <c r="G3269" s="9">
        <v>-45</v>
      </c>
      <c r="H3269" s="10">
        <v>-4930065</v>
      </c>
      <c r="I3269" s="11">
        <v>31881846500.25</v>
      </c>
      <c r="J3269" s="11">
        <v>317314</v>
      </c>
      <c r="K3269" s="11">
        <v>100474.125</v>
      </c>
      <c r="L3269" s="12">
        <v>408729.375</v>
      </c>
      <c r="M3269" s="11">
        <v>154</v>
      </c>
      <c r="N3269" s="13"/>
      <c r="O3269" t="str">
        <f t="shared" si="109"/>
        <v/>
      </c>
    </row>
    <row r="3270" spans="1:15" hidden="1">
      <c r="A3270" s="41">
        <v>3.2025000000000001</v>
      </c>
      <c r="B3270" s="46">
        <v>45719</v>
      </c>
      <c r="C3270" s="8" t="s">
        <v>13</v>
      </c>
      <c r="D3270" s="8" t="s">
        <v>46</v>
      </c>
      <c r="E3270" s="8" t="s">
        <v>46</v>
      </c>
      <c r="F3270" s="9">
        <f t="shared" si="108"/>
        <v>-91200000</v>
      </c>
      <c r="G3270" s="9">
        <v>-912</v>
      </c>
      <c r="H3270" s="10">
        <v>-99915984</v>
      </c>
      <c r="I3270" s="11">
        <v>31790214098.25</v>
      </c>
      <c r="J3270" s="11">
        <v>316402</v>
      </c>
      <c r="K3270" s="11">
        <v>100474.125</v>
      </c>
      <c r="L3270" s="12">
        <v>8283582</v>
      </c>
      <c r="M3270" s="11">
        <v>155</v>
      </c>
      <c r="N3270" s="13"/>
      <c r="O3270" t="str">
        <f t="shared" si="109"/>
        <v/>
      </c>
    </row>
    <row r="3271" spans="1:15" hidden="1">
      <c r="A3271" s="41">
        <v>3.2025000000000001</v>
      </c>
      <c r="B3271" s="46">
        <v>45719</v>
      </c>
      <c r="C3271" s="8" t="s">
        <v>13</v>
      </c>
      <c r="D3271" s="8" t="s">
        <v>46</v>
      </c>
      <c r="E3271" s="8" t="s">
        <v>46</v>
      </c>
      <c r="F3271" s="9">
        <f t="shared" si="108"/>
        <v>-3700000</v>
      </c>
      <c r="G3271" s="9">
        <v>-37</v>
      </c>
      <c r="H3271" s="10">
        <v>-4053609</v>
      </c>
      <c r="I3271" s="11">
        <v>31786496555.625</v>
      </c>
      <c r="J3271" s="11">
        <v>316365</v>
      </c>
      <c r="K3271" s="11">
        <v>100474.125</v>
      </c>
      <c r="L3271" s="12">
        <v>336066.375</v>
      </c>
      <c r="M3271" s="11">
        <v>156</v>
      </c>
      <c r="N3271" s="13"/>
      <c r="O3271" t="str">
        <f t="shared" si="109"/>
        <v/>
      </c>
    </row>
    <row r="3272" spans="1:15" hidden="1">
      <c r="A3272" s="41">
        <v>3.2025000000000001</v>
      </c>
      <c r="B3272" s="46">
        <v>45719</v>
      </c>
      <c r="C3272" s="8" t="s">
        <v>13</v>
      </c>
      <c r="D3272" s="8" t="s">
        <v>46</v>
      </c>
      <c r="E3272" s="8" t="s">
        <v>46</v>
      </c>
      <c r="F3272" s="9">
        <f t="shared" si="108"/>
        <v>-45700000</v>
      </c>
      <c r="G3272" s="9">
        <v>-457</v>
      </c>
      <c r="H3272" s="10">
        <v>-50067549</v>
      </c>
      <c r="I3272" s="11">
        <v>31740579880.5</v>
      </c>
      <c r="J3272" s="11">
        <v>315908</v>
      </c>
      <c r="K3272" s="11">
        <v>100474.125</v>
      </c>
      <c r="L3272" s="12">
        <v>4150873.875</v>
      </c>
      <c r="M3272" s="11">
        <v>157</v>
      </c>
      <c r="N3272" s="13"/>
      <c r="O3272" t="str">
        <f t="shared" si="109"/>
        <v/>
      </c>
    </row>
    <row r="3273" spans="1:15" hidden="1">
      <c r="A3273" s="41">
        <v>3.2025000000000001</v>
      </c>
      <c r="B3273" s="46">
        <v>45719</v>
      </c>
      <c r="C3273" s="8" t="s">
        <v>13</v>
      </c>
      <c r="D3273" s="8" t="s">
        <v>14</v>
      </c>
      <c r="E3273" s="8" t="s">
        <v>14</v>
      </c>
      <c r="F3273" s="9">
        <f t="shared" si="108"/>
        <v>-9400000</v>
      </c>
      <c r="G3273" s="9">
        <v>-94</v>
      </c>
      <c r="H3273" s="10">
        <v>-9935236</v>
      </c>
      <c r="I3273" s="11">
        <v>17057787660.766361</v>
      </c>
      <c r="J3273" s="11">
        <v>170537</v>
      </c>
      <c r="K3273" s="11">
        <v>100023.96934838986</v>
      </c>
      <c r="L3273" s="12">
        <v>532982.88125135377</v>
      </c>
      <c r="M3273" s="11">
        <v>466</v>
      </c>
      <c r="N3273" s="13"/>
      <c r="O3273" t="str">
        <f t="shared" si="109"/>
        <v/>
      </c>
    </row>
    <row r="3274" spans="1:15" hidden="1">
      <c r="A3274" s="41">
        <v>3.2025000000000001</v>
      </c>
      <c r="B3274" s="46">
        <v>45719</v>
      </c>
      <c r="C3274" s="8" t="s">
        <v>13</v>
      </c>
      <c r="D3274" s="8" t="s">
        <v>46</v>
      </c>
      <c r="E3274" s="8" t="s">
        <v>46</v>
      </c>
      <c r="F3274" s="9">
        <f t="shared" ref="F3274:F3337" si="110">100000*G3274</f>
        <v>-4600000</v>
      </c>
      <c r="G3274" s="9">
        <v>-46</v>
      </c>
      <c r="H3274" s="10">
        <v>-5039622</v>
      </c>
      <c r="I3274" s="11">
        <v>31735958070.75</v>
      </c>
      <c r="J3274" s="11">
        <v>315862</v>
      </c>
      <c r="K3274" s="11">
        <v>100474.125</v>
      </c>
      <c r="L3274" s="12">
        <v>417812.25</v>
      </c>
      <c r="M3274" s="11">
        <v>158</v>
      </c>
      <c r="N3274" s="13"/>
      <c r="O3274" t="str">
        <f t="shared" si="109"/>
        <v/>
      </c>
    </row>
    <row r="3275" spans="1:15" hidden="1">
      <c r="A3275" s="41">
        <v>3.2025000000000001</v>
      </c>
      <c r="B3275" s="46">
        <v>45719</v>
      </c>
      <c r="C3275" s="8" t="s">
        <v>13</v>
      </c>
      <c r="D3275" s="8" t="s">
        <v>46</v>
      </c>
      <c r="E3275" s="8" t="s">
        <v>46</v>
      </c>
      <c r="F3275" s="9">
        <f t="shared" si="110"/>
        <v>-4500000</v>
      </c>
      <c r="G3275" s="9">
        <v>-45</v>
      </c>
      <c r="H3275" s="10">
        <v>-4930065</v>
      </c>
      <c r="I3275" s="11">
        <v>31731436735.125</v>
      </c>
      <c r="J3275" s="11">
        <v>315817</v>
      </c>
      <c r="K3275" s="11">
        <v>100474.125</v>
      </c>
      <c r="L3275" s="12">
        <v>408729.375</v>
      </c>
      <c r="M3275" s="11">
        <v>159</v>
      </c>
      <c r="N3275" s="13"/>
      <c r="O3275" t="str">
        <f t="shared" si="109"/>
        <v/>
      </c>
    </row>
    <row r="3276" spans="1:15" hidden="1">
      <c r="A3276" s="41">
        <v>3.2025000000000001</v>
      </c>
      <c r="B3276" s="46">
        <v>45719</v>
      </c>
      <c r="C3276" s="8" t="s">
        <v>13</v>
      </c>
      <c r="D3276" s="8" t="s">
        <v>46</v>
      </c>
      <c r="E3276" s="8" t="s">
        <v>46</v>
      </c>
      <c r="F3276" s="9">
        <f t="shared" si="110"/>
        <v>-900000</v>
      </c>
      <c r="G3276" s="9">
        <v>-9</v>
      </c>
      <c r="H3276" s="10">
        <v>-986013</v>
      </c>
      <c r="I3276" s="11">
        <v>31730532468</v>
      </c>
      <c r="J3276" s="11">
        <v>315808</v>
      </c>
      <c r="K3276" s="11">
        <v>100474.125</v>
      </c>
      <c r="L3276" s="12">
        <v>81745.875</v>
      </c>
      <c r="M3276" s="11">
        <v>160</v>
      </c>
      <c r="N3276" s="13"/>
      <c r="O3276" t="str">
        <f t="shared" si="109"/>
        <v/>
      </c>
    </row>
    <row r="3277" spans="1:15" hidden="1">
      <c r="A3277" s="41">
        <v>3.2025000000000001</v>
      </c>
      <c r="B3277" s="46">
        <v>45719</v>
      </c>
      <c r="C3277" s="8" t="s">
        <v>13</v>
      </c>
      <c r="D3277" s="8" t="s">
        <v>46</v>
      </c>
      <c r="E3277" s="8" t="s">
        <v>46</v>
      </c>
      <c r="F3277" s="9">
        <f t="shared" si="110"/>
        <v>-4500000</v>
      </c>
      <c r="G3277" s="9">
        <v>-45</v>
      </c>
      <c r="H3277" s="10">
        <v>-4930065</v>
      </c>
      <c r="I3277" s="11">
        <v>31726011132.375</v>
      </c>
      <c r="J3277" s="11">
        <v>315763</v>
      </c>
      <c r="K3277" s="11">
        <v>100474.125</v>
      </c>
      <c r="L3277" s="12">
        <v>408729.375</v>
      </c>
      <c r="M3277" s="11">
        <v>161</v>
      </c>
      <c r="N3277" s="13"/>
      <c r="O3277" t="str">
        <f t="shared" si="109"/>
        <v/>
      </c>
    </row>
    <row r="3278" spans="1:15" hidden="1">
      <c r="A3278" s="41">
        <v>3.2025000000000001</v>
      </c>
      <c r="B3278" s="46">
        <v>45719</v>
      </c>
      <c r="C3278" s="8" t="s">
        <v>13</v>
      </c>
      <c r="D3278" s="8" t="s">
        <v>46</v>
      </c>
      <c r="E3278" s="8" t="s">
        <v>46</v>
      </c>
      <c r="F3278" s="9">
        <f t="shared" si="110"/>
        <v>-1800000</v>
      </c>
      <c r="G3278" s="9">
        <v>-18</v>
      </c>
      <c r="H3278" s="10">
        <v>-1972026</v>
      </c>
      <c r="I3278" s="11">
        <v>31724202598.125</v>
      </c>
      <c r="J3278" s="11">
        <v>315745</v>
      </c>
      <c r="K3278" s="11">
        <v>100474.125</v>
      </c>
      <c r="L3278" s="12">
        <v>163491.75</v>
      </c>
      <c r="M3278" s="11">
        <v>162</v>
      </c>
      <c r="N3278" s="13"/>
      <c r="O3278" t="str">
        <f t="shared" si="109"/>
        <v/>
      </c>
    </row>
    <row r="3279" spans="1:15" hidden="1">
      <c r="A3279" s="41">
        <v>3.2025000000000001</v>
      </c>
      <c r="B3279" s="46">
        <v>45719</v>
      </c>
      <c r="C3279" s="8" t="s">
        <v>13</v>
      </c>
      <c r="D3279" s="8" t="s">
        <v>46</v>
      </c>
      <c r="E3279" s="8" t="s">
        <v>46</v>
      </c>
      <c r="F3279" s="9">
        <f t="shared" si="110"/>
        <v>-4500000</v>
      </c>
      <c r="G3279" s="9">
        <v>-45</v>
      </c>
      <c r="H3279" s="10">
        <v>-4930065</v>
      </c>
      <c r="I3279" s="11">
        <v>31719681262.5</v>
      </c>
      <c r="J3279" s="11">
        <v>315700</v>
      </c>
      <c r="K3279" s="11">
        <v>100474.125</v>
      </c>
      <c r="L3279" s="12">
        <v>408729.375</v>
      </c>
      <c r="M3279" s="11">
        <v>163</v>
      </c>
      <c r="N3279" s="13"/>
      <c r="O3279" t="str">
        <f t="shared" si="109"/>
        <v/>
      </c>
    </row>
    <row r="3280" spans="1:15" hidden="1">
      <c r="A3280" s="41">
        <v>3.2025000000000001</v>
      </c>
      <c r="B3280" s="46">
        <v>45719</v>
      </c>
      <c r="C3280" s="8" t="s">
        <v>13</v>
      </c>
      <c r="D3280" s="8" t="s">
        <v>46</v>
      </c>
      <c r="E3280" s="8" t="s">
        <v>46</v>
      </c>
      <c r="F3280" s="9">
        <f t="shared" si="110"/>
        <v>-1900000</v>
      </c>
      <c r="G3280" s="9">
        <v>-19</v>
      </c>
      <c r="H3280" s="10">
        <v>-2081583</v>
      </c>
      <c r="I3280" s="11">
        <v>31717772254.125</v>
      </c>
      <c r="J3280" s="11">
        <v>315681</v>
      </c>
      <c r="K3280" s="11">
        <v>100474.125</v>
      </c>
      <c r="L3280" s="12">
        <v>172574.625</v>
      </c>
      <c r="M3280" s="11">
        <v>164</v>
      </c>
      <c r="N3280" s="13"/>
      <c r="O3280" t="str">
        <f t="shared" ref="O3280:O3343" si="111">IF(M3280=_xlfn.MAXIFS(M:M,D:D,D3280),"X","")</f>
        <v/>
      </c>
    </row>
    <row r="3281" spans="1:15" hidden="1">
      <c r="A3281" s="41">
        <v>3.2025000000000001</v>
      </c>
      <c r="B3281" s="46">
        <v>45719</v>
      </c>
      <c r="C3281" s="8" t="s">
        <v>13</v>
      </c>
      <c r="D3281" s="8" t="s">
        <v>46</v>
      </c>
      <c r="E3281" s="8" t="s">
        <v>46</v>
      </c>
      <c r="F3281" s="9">
        <f t="shared" si="110"/>
        <v>-9100000</v>
      </c>
      <c r="G3281" s="9">
        <v>-91</v>
      </c>
      <c r="H3281" s="10">
        <v>-9969687</v>
      </c>
      <c r="I3281" s="11">
        <v>31708629108.75</v>
      </c>
      <c r="J3281" s="11">
        <v>315590</v>
      </c>
      <c r="K3281" s="11">
        <v>100474.125</v>
      </c>
      <c r="L3281" s="12">
        <v>826541.625</v>
      </c>
      <c r="M3281" s="11">
        <v>165</v>
      </c>
      <c r="N3281" s="13"/>
      <c r="O3281" t="str">
        <f t="shared" si="111"/>
        <v/>
      </c>
    </row>
    <row r="3282" spans="1:15" hidden="1">
      <c r="A3282" s="41">
        <v>3.2025000000000001</v>
      </c>
      <c r="B3282" s="46">
        <v>45719</v>
      </c>
      <c r="C3282" s="8" t="s">
        <v>13</v>
      </c>
      <c r="D3282" s="8" t="s">
        <v>46</v>
      </c>
      <c r="E3282" s="8" t="s">
        <v>46</v>
      </c>
      <c r="F3282" s="9">
        <f t="shared" si="110"/>
        <v>-900000</v>
      </c>
      <c r="G3282" s="9">
        <v>-9</v>
      </c>
      <c r="H3282" s="10">
        <v>-986013</v>
      </c>
      <c r="I3282" s="11">
        <v>31707724841.625</v>
      </c>
      <c r="J3282" s="11">
        <v>315581</v>
      </c>
      <c r="K3282" s="11">
        <v>100474.125</v>
      </c>
      <c r="L3282" s="12">
        <v>81745.875</v>
      </c>
      <c r="M3282" s="11">
        <v>166</v>
      </c>
      <c r="N3282" s="13"/>
      <c r="O3282" t="str">
        <f t="shared" si="111"/>
        <v/>
      </c>
    </row>
    <row r="3283" spans="1:15" hidden="1">
      <c r="A3283" s="41">
        <v>3.2025000000000001</v>
      </c>
      <c r="B3283" s="46">
        <v>45719</v>
      </c>
      <c r="C3283" s="8" t="s">
        <v>13</v>
      </c>
      <c r="D3283" s="8" t="s">
        <v>46</v>
      </c>
      <c r="E3283" s="8" t="s">
        <v>46</v>
      </c>
      <c r="F3283" s="9">
        <f t="shared" si="110"/>
        <v>-190900000</v>
      </c>
      <c r="G3283" s="9">
        <v>-1909</v>
      </c>
      <c r="H3283" s="10">
        <v>-209144313</v>
      </c>
      <c r="I3283" s="11">
        <v>31515919737</v>
      </c>
      <c r="J3283" s="11">
        <v>313672</v>
      </c>
      <c r="K3283" s="11">
        <v>100474.125</v>
      </c>
      <c r="L3283" s="12">
        <v>17339208.375</v>
      </c>
      <c r="M3283" s="11">
        <v>167</v>
      </c>
      <c r="N3283" s="13"/>
      <c r="O3283" t="str">
        <f t="shared" si="111"/>
        <v/>
      </c>
    </row>
    <row r="3284" spans="1:15" hidden="1">
      <c r="A3284" s="41">
        <v>3.2025000000000001</v>
      </c>
      <c r="B3284" s="46">
        <v>45719</v>
      </c>
      <c r="C3284" s="8" t="s">
        <v>13</v>
      </c>
      <c r="D3284" s="8" t="s">
        <v>46</v>
      </c>
      <c r="E3284" s="8" t="s">
        <v>46</v>
      </c>
      <c r="F3284" s="9">
        <f t="shared" si="110"/>
        <v>-91200000</v>
      </c>
      <c r="G3284" s="9">
        <v>-912</v>
      </c>
      <c r="H3284" s="10">
        <v>-99915984</v>
      </c>
      <c r="I3284" s="11">
        <v>31424287335</v>
      </c>
      <c r="J3284" s="11">
        <v>312760</v>
      </c>
      <c r="K3284" s="11">
        <v>100474.125</v>
      </c>
      <c r="L3284" s="12">
        <v>8283582</v>
      </c>
      <c r="M3284" s="11">
        <v>168</v>
      </c>
      <c r="N3284" s="13"/>
      <c r="O3284" t="str">
        <f t="shared" si="111"/>
        <v/>
      </c>
    </row>
    <row r="3285" spans="1:15" hidden="1">
      <c r="A3285" s="41">
        <v>3.2025000000000001</v>
      </c>
      <c r="B3285" s="46">
        <v>45719</v>
      </c>
      <c r="C3285" s="8" t="s">
        <v>13</v>
      </c>
      <c r="D3285" s="8" t="s">
        <v>46</v>
      </c>
      <c r="E3285" s="8" t="s">
        <v>46</v>
      </c>
      <c r="F3285" s="9">
        <f t="shared" si="110"/>
        <v>-10000000</v>
      </c>
      <c r="G3285" s="9">
        <v>-100</v>
      </c>
      <c r="H3285" s="10">
        <v>-10955700</v>
      </c>
      <c r="I3285" s="11">
        <v>31414239922.5</v>
      </c>
      <c r="J3285" s="11">
        <v>312660</v>
      </c>
      <c r="K3285" s="11">
        <v>100474.125</v>
      </c>
      <c r="L3285" s="12">
        <v>908287.5</v>
      </c>
      <c r="M3285" s="11">
        <v>169</v>
      </c>
      <c r="N3285" s="13"/>
      <c r="O3285" t="str">
        <f t="shared" si="111"/>
        <v/>
      </c>
    </row>
    <row r="3286" spans="1:15" hidden="1">
      <c r="A3286" s="41">
        <v>3.2025000000000001</v>
      </c>
      <c r="B3286" s="46">
        <v>45719</v>
      </c>
      <c r="C3286" s="8" t="s">
        <v>13</v>
      </c>
      <c r="D3286" s="8" t="s">
        <v>46</v>
      </c>
      <c r="E3286" s="8" t="s">
        <v>46</v>
      </c>
      <c r="F3286" s="9">
        <f t="shared" si="110"/>
        <v>-900000</v>
      </c>
      <c r="G3286" s="9">
        <v>-9</v>
      </c>
      <c r="H3286" s="10">
        <v>-986013</v>
      </c>
      <c r="I3286" s="11">
        <v>31413335655.375</v>
      </c>
      <c r="J3286" s="11">
        <v>312651</v>
      </c>
      <c r="K3286" s="11">
        <v>100474.125</v>
      </c>
      <c r="L3286" s="12">
        <v>81745.875</v>
      </c>
      <c r="M3286" s="11">
        <v>170</v>
      </c>
      <c r="N3286" s="13"/>
      <c r="O3286" t="str">
        <f t="shared" si="111"/>
        <v/>
      </c>
    </row>
    <row r="3287" spans="1:15" hidden="1">
      <c r="A3287" s="41">
        <v>3.2025000000000001</v>
      </c>
      <c r="B3287" s="46">
        <v>45719</v>
      </c>
      <c r="C3287" s="8" t="s">
        <v>13</v>
      </c>
      <c r="D3287" s="8" t="s">
        <v>46</v>
      </c>
      <c r="E3287" s="8" t="s">
        <v>46</v>
      </c>
      <c r="F3287" s="9">
        <f t="shared" si="110"/>
        <v>-18200000</v>
      </c>
      <c r="G3287" s="9">
        <v>-182</v>
      </c>
      <c r="H3287" s="10">
        <v>-19939374</v>
      </c>
      <c r="I3287" s="11">
        <v>31395049364.625</v>
      </c>
      <c r="J3287" s="11">
        <v>312469</v>
      </c>
      <c r="K3287" s="11">
        <v>100474.125</v>
      </c>
      <c r="L3287" s="12">
        <v>1653083.25</v>
      </c>
      <c r="M3287" s="11">
        <v>171</v>
      </c>
      <c r="N3287" s="13"/>
      <c r="O3287" t="str">
        <f t="shared" si="111"/>
        <v/>
      </c>
    </row>
    <row r="3288" spans="1:15" hidden="1">
      <c r="A3288" s="41">
        <v>3.2025000000000001</v>
      </c>
      <c r="B3288" s="46">
        <v>45719</v>
      </c>
      <c r="C3288" s="8" t="s">
        <v>13</v>
      </c>
      <c r="D3288" s="8" t="s">
        <v>46</v>
      </c>
      <c r="E3288" s="8" t="s">
        <v>46</v>
      </c>
      <c r="F3288" s="9">
        <f t="shared" si="110"/>
        <v>-1800000</v>
      </c>
      <c r="G3288" s="9">
        <v>-18</v>
      </c>
      <c r="H3288" s="10">
        <v>-1972026</v>
      </c>
      <c r="I3288" s="11">
        <v>31393240830.375</v>
      </c>
      <c r="J3288" s="11">
        <v>312451</v>
      </c>
      <c r="K3288" s="11">
        <v>100474.125</v>
      </c>
      <c r="L3288" s="12">
        <v>163491.75</v>
      </c>
      <c r="M3288" s="11">
        <v>172</v>
      </c>
      <c r="N3288" s="13"/>
      <c r="O3288" t="str">
        <f t="shared" si="111"/>
        <v/>
      </c>
    </row>
    <row r="3289" spans="1:15" hidden="1">
      <c r="A3289" s="41">
        <v>3.2025000000000001</v>
      </c>
      <c r="B3289" s="46">
        <v>45719</v>
      </c>
      <c r="C3289" s="8" t="s">
        <v>13</v>
      </c>
      <c r="D3289" s="8" t="s">
        <v>46</v>
      </c>
      <c r="E3289" s="8" t="s">
        <v>46</v>
      </c>
      <c r="F3289" s="9">
        <f t="shared" si="110"/>
        <v>-900000</v>
      </c>
      <c r="G3289" s="9">
        <v>-9</v>
      </c>
      <c r="H3289" s="10">
        <v>-986013</v>
      </c>
      <c r="I3289" s="11">
        <v>31392336563.25</v>
      </c>
      <c r="J3289" s="11">
        <v>312442</v>
      </c>
      <c r="K3289" s="11">
        <v>100474.125</v>
      </c>
      <c r="L3289" s="12">
        <v>81745.875</v>
      </c>
      <c r="M3289" s="11">
        <v>173</v>
      </c>
      <c r="N3289" s="13"/>
      <c r="O3289" t="str">
        <f t="shared" si="111"/>
        <v/>
      </c>
    </row>
    <row r="3290" spans="1:15" hidden="1">
      <c r="A3290" s="41">
        <v>3.2025000000000001</v>
      </c>
      <c r="B3290" s="46">
        <v>45719</v>
      </c>
      <c r="C3290" s="8" t="s">
        <v>13</v>
      </c>
      <c r="D3290" s="8" t="s">
        <v>46</v>
      </c>
      <c r="E3290" s="8" t="s">
        <v>46</v>
      </c>
      <c r="F3290" s="9">
        <f t="shared" si="110"/>
        <v>-365000000</v>
      </c>
      <c r="G3290" s="9">
        <v>-3650</v>
      </c>
      <c r="H3290" s="10">
        <v>-399883050</v>
      </c>
      <c r="I3290" s="11">
        <v>31025606007</v>
      </c>
      <c r="J3290" s="11">
        <v>308792</v>
      </c>
      <c r="K3290" s="11">
        <v>100474.125</v>
      </c>
      <c r="L3290" s="12">
        <v>33152493.75</v>
      </c>
      <c r="M3290" s="11">
        <v>174</v>
      </c>
      <c r="N3290" s="13"/>
      <c r="O3290" t="str">
        <f t="shared" si="111"/>
        <v/>
      </c>
    </row>
    <row r="3291" spans="1:15" hidden="1">
      <c r="A3291" s="41">
        <v>3.2025000000000001</v>
      </c>
      <c r="B3291" s="46">
        <v>45719</v>
      </c>
      <c r="C3291" s="8" t="s">
        <v>13</v>
      </c>
      <c r="D3291" s="8" t="s">
        <v>46</v>
      </c>
      <c r="E3291" s="8" t="s">
        <v>46</v>
      </c>
      <c r="F3291" s="9">
        <f t="shared" si="110"/>
        <v>-900000</v>
      </c>
      <c r="G3291" s="9">
        <v>-9</v>
      </c>
      <c r="H3291" s="10">
        <v>-986013</v>
      </c>
      <c r="I3291" s="11">
        <v>31024701739.875</v>
      </c>
      <c r="J3291" s="11">
        <v>308783</v>
      </c>
      <c r="K3291" s="11">
        <v>100474.125</v>
      </c>
      <c r="L3291" s="12">
        <v>81745.875</v>
      </c>
      <c r="M3291" s="11">
        <v>175</v>
      </c>
      <c r="N3291" s="13"/>
      <c r="O3291" t="str">
        <f t="shared" si="111"/>
        <v/>
      </c>
    </row>
    <row r="3292" spans="1:15" hidden="1">
      <c r="A3292" s="41">
        <v>3.2025000000000001</v>
      </c>
      <c r="B3292" s="46">
        <v>45719</v>
      </c>
      <c r="C3292" s="8" t="s">
        <v>13</v>
      </c>
      <c r="D3292" s="8" t="s">
        <v>14</v>
      </c>
      <c r="E3292" s="8" t="s">
        <v>14</v>
      </c>
      <c r="F3292" s="9">
        <f t="shared" si="110"/>
        <v>-900000</v>
      </c>
      <c r="G3292" s="9">
        <v>-9</v>
      </c>
      <c r="H3292" s="10">
        <v>-951246</v>
      </c>
      <c r="I3292" s="11">
        <v>17056887445.042225</v>
      </c>
      <c r="J3292" s="11">
        <v>170528</v>
      </c>
      <c r="K3292" s="11">
        <v>100023.96934838986</v>
      </c>
      <c r="L3292" s="12">
        <v>51030.275864491239</v>
      </c>
      <c r="M3292" s="11">
        <v>467</v>
      </c>
      <c r="N3292" s="13"/>
      <c r="O3292" t="str">
        <f t="shared" si="111"/>
        <v/>
      </c>
    </row>
    <row r="3293" spans="1:15" hidden="1">
      <c r="A3293" s="41">
        <v>3.2025000000000001</v>
      </c>
      <c r="B3293" s="46">
        <v>45719</v>
      </c>
      <c r="C3293" s="8" t="s">
        <v>13</v>
      </c>
      <c r="D3293" s="8" t="s">
        <v>46</v>
      </c>
      <c r="E3293" s="8" t="s">
        <v>46</v>
      </c>
      <c r="F3293" s="9">
        <f t="shared" si="110"/>
        <v>-18200000</v>
      </c>
      <c r="G3293" s="9">
        <v>-182</v>
      </c>
      <c r="H3293" s="10">
        <v>-19939374</v>
      </c>
      <c r="I3293" s="11">
        <v>31006415449.125</v>
      </c>
      <c r="J3293" s="11">
        <v>308601</v>
      </c>
      <c r="K3293" s="11">
        <v>100474.125</v>
      </c>
      <c r="L3293" s="12">
        <v>1653083.25</v>
      </c>
      <c r="M3293" s="11">
        <v>176</v>
      </c>
      <c r="N3293" s="13"/>
      <c r="O3293" t="str">
        <f t="shared" si="111"/>
        <v/>
      </c>
    </row>
    <row r="3294" spans="1:15" hidden="1">
      <c r="A3294" s="41">
        <v>3.2025000000000001</v>
      </c>
      <c r="B3294" s="46">
        <v>45719</v>
      </c>
      <c r="C3294" s="8" t="s">
        <v>13</v>
      </c>
      <c r="D3294" s="8" t="s">
        <v>46</v>
      </c>
      <c r="E3294" s="8" t="s">
        <v>46</v>
      </c>
      <c r="F3294" s="9">
        <f t="shared" si="110"/>
        <v>-45600000</v>
      </c>
      <c r="G3294" s="9">
        <v>-456</v>
      </c>
      <c r="H3294" s="10">
        <v>-49957992</v>
      </c>
      <c r="I3294" s="11">
        <v>30960599248.125</v>
      </c>
      <c r="J3294" s="11">
        <v>308145</v>
      </c>
      <c r="K3294" s="11">
        <v>100474.125</v>
      </c>
      <c r="L3294" s="12">
        <v>4141791</v>
      </c>
      <c r="M3294" s="11">
        <v>177</v>
      </c>
      <c r="N3294" s="13"/>
      <c r="O3294" t="str">
        <f t="shared" si="111"/>
        <v/>
      </c>
    </row>
    <row r="3295" spans="1:15" hidden="1">
      <c r="A3295" s="41">
        <v>3.2025000000000001</v>
      </c>
      <c r="B3295" s="46">
        <v>45719</v>
      </c>
      <c r="C3295" s="8" t="s">
        <v>13</v>
      </c>
      <c r="D3295" s="8" t="s">
        <v>46</v>
      </c>
      <c r="E3295" s="8" t="s">
        <v>46</v>
      </c>
      <c r="F3295" s="9">
        <f t="shared" si="110"/>
        <v>-20400000</v>
      </c>
      <c r="G3295" s="9">
        <v>-204</v>
      </c>
      <c r="H3295" s="10">
        <v>-22349628</v>
      </c>
      <c r="I3295" s="11">
        <v>30940102526.625</v>
      </c>
      <c r="J3295" s="11">
        <v>307941</v>
      </c>
      <c r="K3295" s="11">
        <v>100474.125</v>
      </c>
      <c r="L3295" s="12">
        <v>1852906.5</v>
      </c>
      <c r="M3295" s="11">
        <v>178</v>
      </c>
      <c r="N3295" s="13"/>
      <c r="O3295" t="str">
        <f t="shared" si="111"/>
        <v/>
      </c>
    </row>
    <row r="3296" spans="1:15" hidden="1">
      <c r="A3296" s="41">
        <v>3.2025000000000001</v>
      </c>
      <c r="B3296" s="46">
        <v>45719</v>
      </c>
      <c r="C3296" s="8" t="s">
        <v>13</v>
      </c>
      <c r="D3296" s="8" t="s">
        <v>46</v>
      </c>
      <c r="E3296" s="8" t="s">
        <v>46</v>
      </c>
      <c r="F3296" s="9">
        <f t="shared" si="110"/>
        <v>-2500000</v>
      </c>
      <c r="G3296" s="9">
        <v>-25</v>
      </c>
      <c r="H3296" s="10">
        <v>-2738925</v>
      </c>
      <c r="I3296" s="11">
        <v>30937590673.5</v>
      </c>
      <c r="J3296" s="11">
        <v>307916</v>
      </c>
      <c r="K3296" s="11">
        <v>100474.125</v>
      </c>
      <c r="L3296" s="12">
        <v>227071.875</v>
      </c>
      <c r="M3296" s="11">
        <v>179</v>
      </c>
      <c r="N3296" s="13"/>
      <c r="O3296" t="str">
        <f t="shared" si="111"/>
        <v/>
      </c>
    </row>
    <row r="3297" spans="1:15" hidden="1">
      <c r="A3297" s="41">
        <v>3.2025000000000001</v>
      </c>
      <c r="B3297" s="46">
        <v>45719</v>
      </c>
      <c r="C3297" s="8" t="s">
        <v>13</v>
      </c>
      <c r="D3297" s="8" t="s">
        <v>15</v>
      </c>
      <c r="E3297" s="8" t="s">
        <v>15</v>
      </c>
      <c r="F3297" s="9">
        <f t="shared" si="110"/>
        <v>900000</v>
      </c>
      <c r="G3297" s="9">
        <v>9</v>
      </c>
      <c r="H3297" s="10">
        <v>969192</v>
      </c>
      <c r="I3297" s="11">
        <v>2001977146.7391045</v>
      </c>
      <c r="J3297" s="11">
        <v>19959</v>
      </c>
      <c r="K3297" s="11">
        <v>100304.48152407959</v>
      </c>
      <c r="L3297" s="12">
        <v>0</v>
      </c>
      <c r="M3297" s="11">
        <v>2635</v>
      </c>
      <c r="N3297" s="13"/>
      <c r="O3297" t="str">
        <f t="shared" si="111"/>
        <v/>
      </c>
    </row>
    <row r="3298" spans="1:15" hidden="1">
      <c r="A3298" s="41">
        <v>3.2025000000000001</v>
      </c>
      <c r="B3298" s="46">
        <v>45719</v>
      </c>
      <c r="C3298" s="8" t="s">
        <v>13</v>
      </c>
      <c r="D3298" s="8" t="s">
        <v>46</v>
      </c>
      <c r="E3298" s="8" t="s">
        <v>46</v>
      </c>
      <c r="F3298" s="9">
        <f t="shared" si="110"/>
        <v>-1000000</v>
      </c>
      <c r="G3298" s="9">
        <v>-10</v>
      </c>
      <c r="H3298" s="10">
        <v>-1095570</v>
      </c>
      <c r="I3298" s="11">
        <v>30936585932.25</v>
      </c>
      <c r="J3298" s="11">
        <v>307906</v>
      </c>
      <c r="K3298" s="11">
        <v>100474.125</v>
      </c>
      <c r="L3298" s="12">
        <v>90828.75</v>
      </c>
      <c r="M3298" s="11">
        <v>180</v>
      </c>
      <c r="N3298" s="13"/>
      <c r="O3298" t="str">
        <f t="shared" si="111"/>
        <v/>
      </c>
    </row>
    <row r="3299" spans="1:15" hidden="1">
      <c r="A3299" s="41">
        <v>3.2025000000000001</v>
      </c>
      <c r="B3299" s="46">
        <v>45719</v>
      </c>
      <c r="C3299" s="8" t="s">
        <v>13</v>
      </c>
      <c r="D3299" s="8" t="s">
        <v>46</v>
      </c>
      <c r="E3299" s="8" t="s">
        <v>46</v>
      </c>
      <c r="F3299" s="9">
        <f t="shared" si="110"/>
        <v>-91200000</v>
      </c>
      <c r="G3299" s="9">
        <v>-912</v>
      </c>
      <c r="H3299" s="10">
        <v>-99915984</v>
      </c>
      <c r="I3299" s="11">
        <v>30844953530.25</v>
      </c>
      <c r="J3299" s="11">
        <v>306994</v>
      </c>
      <c r="K3299" s="11">
        <v>100474.125</v>
      </c>
      <c r="L3299" s="12">
        <v>8283582</v>
      </c>
      <c r="M3299" s="11">
        <v>181</v>
      </c>
      <c r="N3299" s="13"/>
      <c r="O3299" t="str">
        <f t="shared" si="111"/>
        <v/>
      </c>
    </row>
    <row r="3300" spans="1:15" hidden="1">
      <c r="A3300" s="41">
        <v>3.2025000000000001</v>
      </c>
      <c r="B3300" s="46">
        <v>45719</v>
      </c>
      <c r="C3300" s="8" t="s">
        <v>13</v>
      </c>
      <c r="D3300" s="8" t="s">
        <v>46</v>
      </c>
      <c r="E3300" s="8" t="s">
        <v>46</v>
      </c>
      <c r="F3300" s="9">
        <f t="shared" si="110"/>
        <v>-4200000</v>
      </c>
      <c r="G3300" s="9">
        <v>-42</v>
      </c>
      <c r="H3300" s="10">
        <v>-4601394</v>
      </c>
      <c r="I3300" s="11">
        <v>30840733617</v>
      </c>
      <c r="J3300" s="11">
        <v>306952</v>
      </c>
      <c r="K3300" s="11">
        <v>100474.125</v>
      </c>
      <c r="L3300" s="12">
        <v>381480.75</v>
      </c>
      <c r="M3300" s="11">
        <v>182</v>
      </c>
      <c r="N3300" s="13"/>
      <c r="O3300" t="str">
        <f t="shared" si="111"/>
        <v/>
      </c>
    </row>
    <row r="3301" spans="1:15" hidden="1">
      <c r="A3301" s="41">
        <v>3.2025000000000001</v>
      </c>
      <c r="B3301" s="46">
        <v>45719</v>
      </c>
      <c r="C3301" s="8" t="s">
        <v>13</v>
      </c>
      <c r="D3301" s="8" t="s">
        <v>46</v>
      </c>
      <c r="E3301" s="8" t="s">
        <v>46</v>
      </c>
      <c r="F3301" s="9">
        <f t="shared" si="110"/>
        <v>-9400000</v>
      </c>
      <c r="G3301" s="9">
        <v>-94</v>
      </c>
      <c r="H3301" s="10">
        <v>-10298358</v>
      </c>
      <c r="I3301" s="11">
        <v>30831289049.25</v>
      </c>
      <c r="J3301" s="11">
        <v>306858</v>
      </c>
      <c r="K3301" s="11">
        <v>100474.125</v>
      </c>
      <c r="L3301" s="12">
        <v>853790.25</v>
      </c>
      <c r="M3301" s="11">
        <v>183</v>
      </c>
      <c r="N3301" s="13"/>
      <c r="O3301" t="str">
        <f t="shared" si="111"/>
        <v/>
      </c>
    </row>
    <row r="3302" spans="1:15" hidden="1">
      <c r="A3302" s="41">
        <v>3.2025000000000001</v>
      </c>
      <c r="B3302" s="46">
        <v>45719</v>
      </c>
      <c r="C3302" s="8" t="s">
        <v>13</v>
      </c>
      <c r="D3302" s="8" t="s">
        <v>46</v>
      </c>
      <c r="E3302" s="8" t="s">
        <v>46</v>
      </c>
      <c r="F3302" s="9">
        <f t="shared" si="110"/>
        <v>-1000000</v>
      </c>
      <c r="G3302" s="9">
        <v>-10</v>
      </c>
      <c r="H3302" s="10">
        <v>-1095570</v>
      </c>
      <c r="I3302" s="11">
        <v>30830284308</v>
      </c>
      <c r="J3302" s="11">
        <v>306848</v>
      </c>
      <c r="K3302" s="11">
        <v>100474.125</v>
      </c>
      <c r="L3302" s="12">
        <v>90828.75</v>
      </c>
      <c r="M3302" s="11">
        <v>184</v>
      </c>
      <c r="N3302" s="13"/>
      <c r="O3302" t="str">
        <f t="shared" si="111"/>
        <v/>
      </c>
    </row>
    <row r="3303" spans="1:15" hidden="1">
      <c r="A3303" s="41">
        <v>3.2025000000000001</v>
      </c>
      <c r="B3303" s="46">
        <v>45719</v>
      </c>
      <c r="C3303" s="8" t="s">
        <v>13</v>
      </c>
      <c r="D3303" s="8" t="s">
        <v>46</v>
      </c>
      <c r="E3303" s="8" t="s">
        <v>46</v>
      </c>
      <c r="F3303" s="9">
        <f t="shared" si="110"/>
        <v>-900000</v>
      </c>
      <c r="G3303" s="9">
        <v>-9</v>
      </c>
      <c r="H3303" s="10">
        <v>-986013</v>
      </c>
      <c r="I3303" s="11">
        <v>30829380040.875</v>
      </c>
      <c r="J3303" s="11">
        <v>306839</v>
      </c>
      <c r="K3303" s="11">
        <v>100474.125</v>
      </c>
      <c r="L3303" s="12">
        <v>81745.875</v>
      </c>
      <c r="M3303" s="11">
        <v>185</v>
      </c>
      <c r="N3303" s="13"/>
      <c r="O3303" t="str">
        <f t="shared" si="111"/>
        <v/>
      </c>
    </row>
    <row r="3304" spans="1:15" hidden="1">
      <c r="A3304" s="41">
        <v>3.2025000000000001</v>
      </c>
      <c r="B3304" s="46">
        <v>45719</v>
      </c>
      <c r="C3304" s="8" t="s">
        <v>13</v>
      </c>
      <c r="D3304" s="8" t="s">
        <v>46</v>
      </c>
      <c r="E3304" s="8" t="s">
        <v>46</v>
      </c>
      <c r="F3304" s="9">
        <f t="shared" si="110"/>
        <v>-10200000</v>
      </c>
      <c r="G3304" s="9">
        <v>-102</v>
      </c>
      <c r="H3304" s="10">
        <v>-11174814</v>
      </c>
      <c r="I3304" s="11">
        <v>30819131680.125</v>
      </c>
      <c r="J3304" s="11">
        <v>306737</v>
      </c>
      <c r="K3304" s="11">
        <v>100474.125</v>
      </c>
      <c r="L3304" s="12">
        <v>926453.25</v>
      </c>
      <c r="M3304" s="11">
        <v>186</v>
      </c>
      <c r="N3304" s="13"/>
      <c r="O3304" t="str">
        <f t="shared" si="111"/>
        <v/>
      </c>
    </row>
    <row r="3305" spans="1:15" hidden="1">
      <c r="A3305" s="41">
        <v>3.2025000000000001</v>
      </c>
      <c r="B3305" s="46">
        <v>45719</v>
      </c>
      <c r="C3305" s="8" t="s">
        <v>13</v>
      </c>
      <c r="D3305" s="8" t="s">
        <v>46</v>
      </c>
      <c r="E3305" s="8" t="s">
        <v>46</v>
      </c>
      <c r="F3305" s="9">
        <f t="shared" si="110"/>
        <v>-900000</v>
      </c>
      <c r="G3305" s="9">
        <v>-9</v>
      </c>
      <c r="H3305" s="10">
        <v>-986013</v>
      </c>
      <c r="I3305" s="11">
        <v>30818227413</v>
      </c>
      <c r="J3305" s="11">
        <v>306728</v>
      </c>
      <c r="K3305" s="11">
        <v>100474.125</v>
      </c>
      <c r="L3305" s="12">
        <v>81745.875</v>
      </c>
      <c r="M3305" s="11">
        <v>187</v>
      </c>
      <c r="N3305" s="13"/>
      <c r="O3305" t="str">
        <f t="shared" si="111"/>
        <v/>
      </c>
    </row>
    <row r="3306" spans="1:15" hidden="1">
      <c r="A3306" s="41">
        <v>3.2025000000000001</v>
      </c>
      <c r="B3306" s="46">
        <v>45719</v>
      </c>
      <c r="C3306" s="8" t="s">
        <v>13</v>
      </c>
      <c r="D3306" s="8" t="s">
        <v>46</v>
      </c>
      <c r="E3306" s="8" t="s">
        <v>46</v>
      </c>
      <c r="F3306" s="9">
        <f t="shared" si="110"/>
        <v>-900000</v>
      </c>
      <c r="G3306" s="9">
        <v>-9</v>
      </c>
      <c r="H3306" s="10">
        <v>-986013</v>
      </c>
      <c r="I3306" s="11">
        <v>30817323145.875</v>
      </c>
      <c r="J3306" s="11">
        <v>306719</v>
      </c>
      <c r="K3306" s="11">
        <v>100474.125</v>
      </c>
      <c r="L3306" s="12">
        <v>81745.875</v>
      </c>
      <c r="M3306" s="11">
        <v>188</v>
      </c>
      <c r="N3306" s="13"/>
      <c r="O3306" t="str">
        <f t="shared" si="111"/>
        <v/>
      </c>
    </row>
    <row r="3307" spans="1:15" hidden="1">
      <c r="A3307" s="41">
        <v>3.2025000000000001</v>
      </c>
      <c r="B3307" s="46">
        <v>45719</v>
      </c>
      <c r="C3307" s="8" t="s">
        <v>13</v>
      </c>
      <c r="D3307" s="8" t="s">
        <v>46</v>
      </c>
      <c r="E3307" s="8" t="s">
        <v>46</v>
      </c>
      <c r="F3307" s="9">
        <f t="shared" si="110"/>
        <v>-9100000</v>
      </c>
      <c r="G3307" s="9">
        <v>-91</v>
      </c>
      <c r="H3307" s="10">
        <v>-9969687</v>
      </c>
      <c r="I3307" s="11">
        <v>30808180000.5</v>
      </c>
      <c r="J3307" s="11">
        <v>306628</v>
      </c>
      <c r="K3307" s="11">
        <v>100474.125</v>
      </c>
      <c r="L3307" s="12">
        <v>826541.625</v>
      </c>
      <c r="M3307" s="11">
        <v>189</v>
      </c>
      <c r="N3307" s="13"/>
      <c r="O3307" t="str">
        <f t="shared" si="111"/>
        <v/>
      </c>
    </row>
    <row r="3308" spans="1:15" hidden="1">
      <c r="A3308" s="41">
        <v>3.2025000000000001</v>
      </c>
      <c r="B3308" s="46">
        <v>45719</v>
      </c>
      <c r="C3308" s="8" t="s">
        <v>13</v>
      </c>
      <c r="D3308" s="8" t="s">
        <v>46</v>
      </c>
      <c r="E3308" s="8" t="s">
        <v>46</v>
      </c>
      <c r="F3308" s="9">
        <f t="shared" si="110"/>
        <v>-91300000</v>
      </c>
      <c r="G3308" s="9">
        <v>-913</v>
      </c>
      <c r="H3308" s="10">
        <v>-100025541</v>
      </c>
      <c r="I3308" s="11">
        <v>30716447124.375</v>
      </c>
      <c r="J3308" s="11">
        <v>305715</v>
      </c>
      <c r="K3308" s="11">
        <v>100474.125</v>
      </c>
      <c r="L3308" s="12">
        <v>8292664.875</v>
      </c>
      <c r="M3308" s="11">
        <v>190</v>
      </c>
      <c r="N3308" s="13"/>
      <c r="O3308" t="str">
        <f t="shared" si="111"/>
        <v/>
      </c>
    </row>
    <row r="3309" spans="1:15" hidden="1">
      <c r="A3309" s="41">
        <v>3.2025000000000001</v>
      </c>
      <c r="B3309" s="46">
        <v>45719</v>
      </c>
      <c r="C3309" s="8" t="s">
        <v>13</v>
      </c>
      <c r="D3309" s="8" t="s">
        <v>46</v>
      </c>
      <c r="E3309" s="8" t="s">
        <v>46</v>
      </c>
      <c r="F3309" s="9">
        <f t="shared" si="110"/>
        <v>-4600000</v>
      </c>
      <c r="G3309" s="9">
        <v>-46</v>
      </c>
      <c r="H3309" s="10">
        <v>-5039622</v>
      </c>
      <c r="I3309" s="11">
        <v>30711825314.625</v>
      </c>
      <c r="J3309" s="11">
        <v>305669</v>
      </c>
      <c r="K3309" s="11">
        <v>100474.125</v>
      </c>
      <c r="L3309" s="12">
        <v>417812.25</v>
      </c>
      <c r="M3309" s="11">
        <v>191</v>
      </c>
      <c r="N3309" s="13"/>
      <c r="O3309" t="str">
        <f t="shared" si="111"/>
        <v/>
      </c>
    </row>
    <row r="3310" spans="1:15" hidden="1">
      <c r="A3310" s="41">
        <v>3.2025000000000001</v>
      </c>
      <c r="B3310" s="46">
        <v>45719</v>
      </c>
      <c r="C3310" s="8" t="s">
        <v>13</v>
      </c>
      <c r="D3310" s="8" t="s">
        <v>46</v>
      </c>
      <c r="E3310" s="8" t="s">
        <v>46</v>
      </c>
      <c r="F3310" s="9">
        <f t="shared" si="110"/>
        <v>-10500000</v>
      </c>
      <c r="G3310" s="9">
        <v>-105</v>
      </c>
      <c r="H3310" s="10">
        <v>-11503485</v>
      </c>
      <c r="I3310" s="11">
        <v>30701275531.5</v>
      </c>
      <c r="J3310" s="11">
        <v>305564</v>
      </c>
      <c r="K3310" s="11">
        <v>100474.125</v>
      </c>
      <c r="L3310" s="12">
        <v>953701.875</v>
      </c>
      <c r="M3310" s="11">
        <v>192</v>
      </c>
      <c r="N3310" s="13"/>
      <c r="O3310" t="str">
        <f t="shared" si="111"/>
        <v/>
      </c>
    </row>
    <row r="3311" spans="1:15" hidden="1">
      <c r="A3311" s="41">
        <v>3.2025000000000001</v>
      </c>
      <c r="B3311" s="46">
        <v>45719</v>
      </c>
      <c r="C3311" s="8" t="s">
        <v>13</v>
      </c>
      <c r="D3311" s="8" t="s">
        <v>46</v>
      </c>
      <c r="E3311" s="8" t="s">
        <v>46</v>
      </c>
      <c r="F3311" s="9">
        <f t="shared" si="110"/>
        <v>-2700000</v>
      </c>
      <c r="G3311" s="9">
        <v>-27</v>
      </c>
      <c r="H3311" s="10">
        <v>-2958039</v>
      </c>
      <c r="I3311" s="11">
        <v>30698562730.125</v>
      </c>
      <c r="J3311" s="11">
        <v>305537</v>
      </c>
      <c r="K3311" s="11">
        <v>100474.125</v>
      </c>
      <c r="L3311" s="12">
        <v>245237.625</v>
      </c>
      <c r="M3311" s="11">
        <v>193</v>
      </c>
      <c r="N3311" s="13"/>
      <c r="O3311" t="str">
        <f t="shared" si="111"/>
        <v/>
      </c>
    </row>
    <row r="3312" spans="1:15" hidden="1">
      <c r="A3312" s="41">
        <v>3.2025000000000001</v>
      </c>
      <c r="B3312" s="46">
        <v>45719</v>
      </c>
      <c r="C3312" s="8" t="s">
        <v>13</v>
      </c>
      <c r="D3312" s="8" t="s">
        <v>46</v>
      </c>
      <c r="E3312" s="8" t="s">
        <v>46</v>
      </c>
      <c r="F3312" s="9">
        <f t="shared" si="110"/>
        <v>-18200000</v>
      </c>
      <c r="G3312" s="9">
        <v>-182</v>
      </c>
      <c r="H3312" s="10">
        <v>-19939374</v>
      </c>
      <c r="I3312" s="11">
        <v>30680276439.375</v>
      </c>
      <c r="J3312" s="11">
        <v>305355</v>
      </c>
      <c r="K3312" s="11">
        <v>100474.125</v>
      </c>
      <c r="L3312" s="12">
        <v>1653083.25</v>
      </c>
      <c r="M3312" s="11">
        <v>194</v>
      </c>
      <c r="N3312" s="13"/>
      <c r="O3312" t="str">
        <f t="shared" si="111"/>
        <v/>
      </c>
    </row>
    <row r="3313" spans="1:15" hidden="1">
      <c r="A3313" s="41">
        <v>3.2025000000000001</v>
      </c>
      <c r="B3313" s="46">
        <v>45719</v>
      </c>
      <c r="C3313" s="8" t="s">
        <v>13</v>
      </c>
      <c r="D3313" s="8" t="s">
        <v>46</v>
      </c>
      <c r="E3313" s="8" t="s">
        <v>46</v>
      </c>
      <c r="F3313" s="9">
        <f t="shared" si="110"/>
        <v>-900000</v>
      </c>
      <c r="G3313" s="9">
        <v>-9</v>
      </c>
      <c r="H3313" s="10">
        <v>-986013</v>
      </c>
      <c r="I3313" s="11">
        <v>30679372172.25</v>
      </c>
      <c r="J3313" s="11">
        <v>305346</v>
      </c>
      <c r="K3313" s="11">
        <v>100474.125</v>
      </c>
      <c r="L3313" s="12">
        <v>81745.875</v>
      </c>
      <c r="M3313" s="11">
        <v>195</v>
      </c>
      <c r="N3313" s="13"/>
      <c r="O3313" t="str">
        <f t="shared" si="111"/>
        <v/>
      </c>
    </row>
    <row r="3314" spans="1:15" hidden="1">
      <c r="A3314" s="41">
        <v>3.2025000000000001</v>
      </c>
      <c r="B3314" s="46">
        <v>45719</v>
      </c>
      <c r="C3314" s="8" t="s">
        <v>13</v>
      </c>
      <c r="D3314" s="8" t="s">
        <v>14</v>
      </c>
      <c r="E3314" s="8" t="s">
        <v>14</v>
      </c>
      <c r="F3314" s="9">
        <f t="shared" si="110"/>
        <v>-1800000</v>
      </c>
      <c r="G3314" s="9">
        <v>-18</v>
      </c>
      <c r="H3314" s="10">
        <v>-1902492</v>
      </c>
      <c r="I3314" s="11">
        <v>17055087013.593954</v>
      </c>
      <c r="J3314" s="11">
        <v>170510</v>
      </c>
      <c r="K3314" s="11">
        <v>100023.96934838986</v>
      </c>
      <c r="L3314" s="12">
        <v>102060.55172898248</v>
      </c>
      <c r="M3314" s="11">
        <v>468</v>
      </c>
      <c r="N3314" s="13"/>
      <c r="O3314" t="str">
        <f t="shared" si="111"/>
        <v/>
      </c>
    </row>
    <row r="3315" spans="1:15" hidden="1">
      <c r="A3315" s="41">
        <v>3.2025000000000001</v>
      </c>
      <c r="B3315" s="46">
        <v>45719</v>
      </c>
      <c r="C3315" s="8" t="s">
        <v>13</v>
      </c>
      <c r="D3315" s="8" t="s">
        <v>46</v>
      </c>
      <c r="E3315" s="8" t="s">
        <v>46</v>
      </c>
      <c r="F3315" s="9">
        <f t="shared" si="110"/>
        <v>-27300000</v>
      </c>
      <c r="G3315" s="9">
        <v>-273</v>
      </c>
      <c r="H3315" s="10">
        <v>-29909061</v>
      </c>
      <c r="I3315" s="11">
        <v>30651942736.125</v>
      </c>
      <c r="J3315" s="11">
        <v>305073</v>
      </c>
      <c r="K3315" s="11">
        <v>100474.125</v>
      </c>
      <c r="L3315" s="12">
        <v>2479624.875</v>
      </c>
      <c r="M3315" s="11">
        <v>196</v>
      </c>
      <c r="N3315" s="13"/>
      <c r="O3315" t="str">
        <f t="shared" si="111"/>
        <v/>
      </c>
    </row>
    <row r="3316" spans="1:15" hidden="1">
      <c r="A3316" s="41">
        <v>3.2025000000000001</v>
      </c>
      <c r="B3316" s="46">
        <v>45719</v>
      </c>
      <c r="C3316" s="8" t="s">
        <v>13</v>
      </c>
      <c r="D3316" s="8" t="s">
        <v>46</v>
      </c>
      <c r="E3316" s="8" t="s">
        <v>46</v>
      </c>
      <c r="F3316" s="9">
        <f t="shared" si="110"/>
        <v>-1800000</v>
      </c>
      <c r="G3316" s="9">
        <v>-18</v>
      </c>
      <c r="H3316" s="10">
        <v>-1972026</v>
      </c>
      <c r="I3316" s="11">
        <v>30650134201.875</v>
      </c>
      <c r="J3316" s="11">
        <v>305055</v>
      </c>
      <c r="K3316" s="11">
        <v>100474.125</v>
      </c>
      <c r="L3316" s="12">
        <v>163491.75</v>
      </c>
      <c r="M3316" s="11">
        <v>197</v>
      </c>
      <c r="N3316" s="13"/>
      <c r="O3316" t="str">
        <f t="shared" si="111"/>
        <v/>
      </c>
    </row>
    <row r="3317" spans="1:15" hidden="1">
      <c r="A3317" s="41">
        <v>3.2025000000000001</v>
      </c>
      <c r="B3317" s="46">
        <v>45719</v>
      </c>
      <c r="C3317" s="8" t="s">
        <v>13</v>
      </c>
      <c r="D3317" s="8" t="s">
        <v>46</v>
      </c>
      <c r="E3317" s="8" t="s">
        <v>46</v>
      </c>
      <c r="F3317" s="9">
        <f t="shared" si="110"/>
        <v>-4500000</v>
      </c>
      <c r="G3317" s="9">
        <v>-45</v>
      </c>
      <c r="H3317" s="10">
        <v>-4930065</v>
      </c>
      <c r="I3317" s="11">
        <v>30645612866.25</v>
      </c>
      <c r="J3317" s="11">
        <v>305010</v>
      </c>
      <c r="K3317" s="11">
        <v>100474.125</v>
      </c>
      <c r="L3317" s="12">
        <v>408729.375</v>
      </c>
      <c r="M3317" s="11">
        <v>198</v>
      </c>
      <c r="N3317" s="13"/>
      <c r="O3317" t="str">
        <f t="shared" si="111"/>
        <v/>
      </c>
    </row>
    <row r="3318" spans="1:15" hidden="1">
      <c r="A3318" s="41">
        <v>3.2025000000000001</v>
      </c>
      <c r="B3318" s="46">
        <v>45719</v>
      </c>
      <c r="C3318" s="8" t="s">
        <v>13</v>
      </c>
      <c r="D3318" s="8" t="s">
        <v>46</v>
      </c>
      <c r="E3318" s="8" t="s">
        <v>46</v>
      </c>
      <c r="F3318" s="9">
        <f t="shared" si="110"/>
        <v>-9200000</v>
      </c>
      <c r="G3318" s="9">
        <v>-92</v>
      </c>
      <c r="H3318" s="10">
        <v>-10079244</v>
      </c>
      <c r="I3318" s="11">
        <v>30636369246.75</v>
      </c>
      <c r="J3318" s="11">
        <v>304918</v>
      </c>
      <c r="K3318" s="11">
        <v>100474.125</v>
      </c>
      <c r="L3318" s="12">
        <v>835624.5</v>
      </c>
      <c r="M3318" s="11">
        <v>199</v>
      </c>
      <c r="N3318" s="13"/>
      <c r="O3318" t="str">
        <f t="shared" si="111"/>
        <v/>
      </c>
    </row>
    <row r="3319" spans="1:15" hidden="1">
      <c r="A3319" s="41">
        <v>3.2025000000000001</v>
      </c>
      <c r="B3319" s="46">
        <v>45719</v>
      </c>
      <c r="C3319" s="8" t="s">
        <v>13</v>
      </c>
      <c r="D3319" s="8" t="s">
        <v>46</v>
      </c>
      <c r="E3319" s="8" t="s">
        <v>46</v>
      </c>
      <c r="F3319" s="9">
        <f t="shared" si="110"/>
        <v>-9200000</v>
      </c>
      <c r="G3319" s="9">
        <v>-92</v>
      </c>
      <c r="H3319" s="10">
        <v>-10079244</v>
      </c>
      <c r="I3319" s="11">
        <v>30627125627.25</v>
      </c>
      <c r="J3319" s="11">
        <v>304826</v>
      </c>
      <c r="K3319" s="11">
        <v>100474.125</v>
      </c>
      <c r="L3319" s="12">
        <v>835624.5</v>
      </c>
      <c r="M3319" s="11">
        <v>200</v>
      </c>
      <c r="N3319" s="13"/>
      <c r="O3319" t="str">
        <f t="shared" si="111"/>
        <v/>
      </c>
    </row>
    <row r="3320" spans="1:15" hidden="1">
      <c r="A3320" s="41">
        <v>3.2025000000000001</v>
      </c>
      <c r="B3320" s="46">
        <v>45719</v>
      </c>
      <c r="C3320" s="8" t="s">
        <v>13</v>
      </c>
      <c r="D3320" s="8" t="s">
        <v>46</v>
      </c>
      <c r="E3320" s="8" t="s">
        <v>46</v>
      </c>
      <c r="F3320" s="9">
        <f t="shared" si="110"/>
        <v>-1400000</v>
      </c>
      <c r="G3320" s="9">
        <v>-14</v>
      </c>
      <c r="H3320" s="10">
        <v>-1533798</v>
      </c>
      <c r="I3320" s="11">
        <v>30625718989.5</v>
      </c>
      <c r="J3320" s="11">
        <v>304812</v>
      </c>
      <c r="K3320" s="11">
        <v>100474.125</v>
      </c>
      <c r="L3320" s="12">
        <v>127160.25</v>
      </c>
      <c r="M3320" s="11">
        <v>201</v>
      </c>
      <c r="N3320" s="13"/>
      <c r="O3320" t="str">
        <f t="shared" si="111"/>
        <v/>
      </c>
    </row>
    <row r="3321" spans="1:15" hidden="1">
      <c r="A3321" s="41">
        <v>3.2025000000000001</v>
      </c>
      <c r="B3321" s="46">
        <v>45719</v>
      </c>
      <c r="C3321" s="8" t="s">
        <v>13</v>
      </c>
      <c r="D3321" s="8" t="s">
        <v>46</v>
      </c>
      <c r="E3321" s="8" t="s">
        <v>46</v>
      </c>
      <c r="F3321" s="9">
        <f t="shared" si="110"/>
        <v>-45600000</v>
      </c>
      <c r="G3321" s="9">
        <v>-456</v>
      </c>
      <c r="H3321" s="10">
        <v>-49957992</v>
      </c>
      <c r="I3321" s="11">
        <v>30579902788.5</v>
      </c>
      <c r="J3321" s="11">
        <v>304356</v>
      </c>
      <c r="K3321" s="11">
        <v>100474.125</v>
      </c>
      <c r="L3321" s="12">
        <v>4141791</v>
      </c>
      <c r="M3321" s="11">
        <v>202</v>
      </c>
      <c r="N3321" s="13"/>
      <c r="O3321" t="str">
        <f t="shared" si="111"/>
        <v/>
      </c>
    </row>
    <row r="3322" spans="1:15" hidden="1">
      <c r="A3322" s="41">
        <v>3.2025000000000001</v>
      </c>
      <c r="B3322" s="46">
        <v>45719</v>
      </c>
      <c r="C3322" s="8" t="s">
        <v>13</v>
      </c>
      <c r="D3322" s="8" t="s">
        <v>46</v>
      </c>
      <c r="E3322" s="8" t="s">
        <v>46</v>
      </c>
      <c r="F3322" s="9">
        <f t="shared" si="110"/>
        <v>-36400000</v>
      </c>
      <c r="G3322" s="9">
        <v>-364</v>
      </c>
      <c r="H3322" s="10">
        <v>-39878748</v>
      </c>
      <c r="I3322" s="11">
        <v>30543330207</v>
      </c>
      <c r="J3322" s="11">
        <v>303992</v>
      </c>
      <c r="K3322" s="11">
        <v>100474.125</v>
      </c>
      <c r="L3322" s="12">
        <v>3306166.5</v>
      </c>
      <c r="M3322" s="11">
        <v>203</v>
      </c>
      <c r="N3322" s="13"/>
      <c r="O3322" t="str">
        <f t="shared" si="111"/>
        <v/>
      </c>
    </row>
    <row r="3323" spans="1:15" hidden="1">
      <c r="A3323" s="41">
        <v>3.2025000000000001</v>
      </c>
      <c r="B3323" s="46">
        <v>45719</v>
      </c>
      <c r="C3323" s="8" t="s">
        <v>13</v>
      </c>
      <c r="D3323" s="8" t="s">
        <v>46</v>
      </c>
      <c r="E3323" s="8" t="s">
        <v>46</v>
      </c>
      <c r="F3323" s="9">
        <f t="shared" si="110"/>
        <v>-45600000</v>
      </c>
      <c r="G3323" s="9">
        <v>-456</v>
      </c>
      <c r="H3323" s="10">
        <v>-49957992</v>
      </c>
      <c r="I3323" s="11">
        <v>30497514006</v>
      </c>
      <c r="J3323" s="11">
        <v>303536</v>
      </c>
      <c r="K3323" s="11">
        <v>100474.125</v>
      </c>
      <c r="L3323" s="12">
        <v>4141791</v>
      </c>
      <c r="M3323" s="11">
        <v>204</v>
      </c>
      <c r="N3323" s="13"/>
      <c r="O3323" t="str">
        <f t="shared" si="111"/>
        <v/>
      </c>
    </row>
    <row r="3324" spans="1:15" hidden="1">
      <c r="A3324" s="41">
        <v>3.2025000000000001</v>
      </c>
      <c r="B3324" s="46">
        <v>45719</v>
      </c>
      <c r="C3324" s="8" t="s">
        <v>13</v>
      </c>
      <c r="D3324" s="8" t="s">
        <v>46</v>
      </c>
      <c r="E3324" s="8" t="s">
        <v>46</v>
      </c>
      <c r="F3324" s="9">
        <f t="shared" si="110"/>
        <v>-2200000</v>
      </c>
      <c r="G3324" s="9">
        <v>-22</v>
      </c>
      <c r="H3324" s="10">
        <v>-2410254</v>
      </c>
      <c r="I3324" s="11">
        <v>30495303575.25</v>
      </c>
      <c r="J3324" s="11">
        <v>303514</v>
      </c>
      <c r="K3324" s="11">
        <v>100474.125</v>
      </c>
      <c r="L3324" s="12">
        <v>199823.25</v>
      </c>
      <c r="M3324" s="11">
        <v>205</v>
      </c>
      <c r="N3324" s="13"/>
      <c r="O3324" t="str">
        <f t="shared" si="111"/>
        <v/>
      </c>
    </row>
    <row r="3325" spans="1:15" hidden="1">
      <c r="A3325" s="41">
        <v>3.2025000000000001</v>
      </c>
      <c r="B3325" s="46">
        <v>45719</v>
      </c>
      <c r="C3325" s="8" t="s">
        <v>13</v>
      </c>
      <c r="D3325" s="8" t="s">
        <v>46</v>
      </c>
      <c r="E3325" s="8" t="s">
        <v>46</v>
      </c>
      <c r="F3325" s="9">
        <f t="shared" si="110"/>
        <v>-45600000</v>
      </c>
      <c r="G3325" s="9">
        <v>-456</v>
      </c>
      <c r="H3325" s="10">
        <v>-49957992</v>
      </c>
      <c r="I3325" s="11">
        <v>30449487374.25</v>
      </c>
      <c r="J3325" s="11">
        <v>303058</v>
      </c>
      <c r="K3325" s="11">
        <v>100474.125</v>
      </c>
      <c r="L3325" s="12">
        <v>4141791</v>
      </c>
      <c r="M3325" s="11">
        <v>206</v>
      </c>
      <c r="N3325" s="13"/>
      <c r="O3325" t="str">
        <f t="shared" si="111"/>
        <v/>
      </c>
    </row>
    <row r="3326" spans="1:15" hidden="1">
      <c r="A3326" s="41">
        <v>3.2025000000000001</v>
      </c>
      <c r="B3326" s="46">
        <v>45719</v>
      </c>
      <c r="C3326" s="8" t="s">
        <v>13</v>
      </c>
      <c r="D3326" s="8" t="s">
        <v>46</v>
      </c>
      <c r="E3326" s="8" t="s">
        <v>46</v>
      </c>
      <c r="F3326" s="9">
        <f t="shared" si="110"/>
        <v>-31900000</v>
      </c>
      <c r="G3326" s="9">
        <v>-319</v>
      </c>
      <c r="H3326" s="10">
        <v>-34948683</v>
      </c>
      <c r="I3326" s="11">
        <v>30417436128.375</v>
      </c>
      <c r="J3326" s="11">
        <v>302739</v>
      </c>
      <c r="K3326" s="11">
        <v>100474.125</v>
      </c>
      <c r="L3326" s="12">
        <v>2897437.125</v>
      </c>
      <c r="M3326" s="11">
        <v>207</v>
      </c>
      <c r="N3326" s="13"/>
      <c r="O3326" t="str">
        <f t="shared" si="111"/>
        <v/>
      </c>
    </row>
    <row r="3327" spans="1:15" hidden="1">
      <c r="A3327" s="41">
        <v>3.2025000000000001</v>
      </c>
      <c r="B3327" s="46">
        <v>45719</v>
      </c>
      <c r="C3327" s="8" t="s">
        <v>13</v>
      </c>
      <c r="D3327" s="8" t="s">
        <v>46</v>
      </c>
      <c r="E3327" s="8" t="s">
        <v>46</v>
      </c>
      <c r="F3327" s="9">
        <f t="shared" si="110"/>
        <v>-18200000</v>
      </c>
      <c r="G3327" s="9">
        <v>-182</v>
      </c>
      <c r="H3327" s="10">
        <v>-19939374</v>
      </c>
      <c r="I3327" s="11">
        <v>30399149837.625</v>
      </c>
      <c r="J3327" s="11">
        <v>302557</v>
      </c>
      <c r="K3327" s="11">
        <v>100474.125</v>
      </c>
      <c r="L3327" s="12">
        <v>1653083.25</v>
      </c>
      <c r="M3327" s="11">
        <v>208</v>
      </c>
      <c r="N3327" s="13"/>
      <c r="O3327" t="str">
        <f t="shared" si="111"/>
        <v/>
      </c>
    </row>
    <row r="3328" spans="1:15" hidden="1">
      <c r="A3328" s="41">
        <v>3.2025000000000001</v>
      </c>
      <c r="B3328" s="46">
        <v>45719</v>
      </c>
      <c r="C3328" s="8" t="s">
        <v>13</v>
      </c>
      <c r="D3328" s="8" t="s">
        <v>14</v>
      </c>
      <c r="E3328" s="8" t="s">
        <v>14</v>
      </c>
      <c r="F3328" s="9">
        <f t="shared" si="110"/>
        <v>-1800000</v>
      </c>
      <c r="G3328" s="9">
        <v>-18</v>
      </c>
      <c r="H3328" s="10">
        <v>-1902492</v>
      </c>
      <c r="I3328" s="11">
        <v>17053286582.145683</v>
      </c>
      <c r="J3328" s="11">
        <v>170492</v>
      </c>
      <c r="K3328" s="11">
        <v>100023.96934838986</v>
      </c>
      <c r="L3328" s="12">
        <v>102060.55172898248</v>
      </c>
      <c r="M3328" s="11">
        <v>469</v>
      </c>
      <c r="N3328" s="13"/>
      <c r="O3328" t="str">
        <f t="shared" si="111"/>
        <v/>
      </c>
    </row>
    <row r="3329" spans="1:15" hidden="1">
      <c r="A3329" s="41">
        <v>3.2025000000000001</v>
      </c>
      <c r="B3329" s="46">
        <v>45719</v>
      </c>
      <c r="C3329" s="8" t="s">
        <v>13</v>
      </c>
      <c r="D3329" s="8" t="s">
        <v>46</v>
      </c>
      <c r="E3329" s="8" t="s">
        <v>46</v>
      </c>
      <c r="F3329" s="9">
        <f t="shared" si="110"/>
        <v>-900000</v>
      </c>
      <c r="G3329" s="9">
        <v>-9</v>
      </c>
      <c r="H3329" s="10">
        <v>-986013</v>
      </c>
      <c r="I3329" s="11">
        <v>30398245570.5</v>
      </c>
      <c r="J3329" s="11">
        <v>302548</v>
      </c>
      <c r="K3329" s="11">
        <v>100474.125</v>
      </c>
      <c r="L3329" s="12">
        <v>81745.875</v>
      </c>
      <c r="M3329" s="11">
        <v>209</v>
      </c>
      <c r="N3329" s="13"/>
      <c r="O3329" t="str">
        <f t="shared" si="111"/>
        <v/>
      </c>
    </row>
    <row r="3330" spans="1:15" hidden="1">
      <c r="A3330" s="41">
        <v>3.2025000000000001</v>
      </c>
      <c r="B3330" s="46">
        <v>45719</v>
      </c>
      <c r="C3330" s="8" t="s">
        <v>13</v>
      </c>
      <c r="D3330" s="8" t="s">
        <v>46</v>
      </c>
      <c r="E3330" s="8" t="s">
        <v>46</v>
      </c>
      <c r="F3330" s="9">
        <f t="shared" si="110"/>
        <v>-1100000</v>
      </c>
      <c r="G3330" s="9">
        <v>-11</v>
      </c>
      <c r="H3330" s="10">
        <v>-1205127</v>
      </c>
      <c r="I3330" s="11">
        <v>30397140355.125</v>
      </c>
      <c r="J3330" s="11">
        <v>302537</v>
      </c>
      <c r="K3330" s="11">
        <v>100474.125</v>
      </c>
      <c r="L3330" s="12">
        <v>99911.625</v>
      </c>
      <c r="M3330" s="11">
        <v>210</v>
      </c>
      <c r="N3330" s="13"/>
      <c r="O3330" t="str">
        <f t="shared" si="111"/>
        <v/>
      </c>
    </row>
    <row r="3331" spans="1:15" hidden="1">
      <c r="A3331" s="41">
        <v>3.2025000000000001</v>
      </c>
      <c r="B3331" s="46">
        <v>45719</v>
      </c>
      <c r="C3331" s="8" t="s">
        <v>13</v>
      </c>
      <c r="D3331" s="8" t="s">
        <v>46</v>
      </c>
      <c r="E3331" s="8" t="s">
        <v>46</v>
      </c>
      <c r="F3331" s="9">
        <f t="shared" si="110"/>
        <v>-900000</v>
      </c>
      <c r="G3331" s="9">
        <v>-9</v>
      </c>
      <c r="H3331" s="10">
        <v>-986013</v>
      </c>
      <c r="I3331" s="11">
        <v>30396236088</v>
      </c>
      <c r="J3331" s="11">
        <v>302528</v>
      </c>
      <c r="K3331" s="11">
        <v>100474.125</v>
      </c>
      <c r="L3331" s="12">
        <v>81745.875</v>
      </c>
      <c r="M3331" s="11">
        <v>211</v>
      </c>
      <c r="N3331" s="13"/>
      <c r="O3331" t="str">
        <f t="shared" si="111"/>
        <v/>
      </c>
    </row>
    <row r="3332" spans="1:15" hidden="1">
      <c r="A3332" s="41">
        <v>3.2025000000000001</v>
      </c>
      <c r="B3332" s="46">
        <v>45719</v>
      </c>
      <c r="C3332" s="8" t="s">
        <v>13</v>
      </c>
      <c r="D3332" s="8" t="s">
        <v>46</v>
      </c>
      <c r="E3332" s="8" t="s">
        <v>46</v>
      </c>
      <c r="F3332" s="9">
        <f t="shared" si="110"/>
        <v>-11300000</v>
      </c>
      <c r="G3332" s="9">
        <v>-113</v>
      </c>
      <c r="H3332" s="10">
        <v>-12379941</v>
      </c>
      <c r="I3332" s="11">
        <v>30384882511.875</v>
      </c>
      <c r="J3332" s="11">
        <v>302415</v>
      </c>
      <c r="K3332" s="11">
        <v>100474.125</v>
      </c>
      <c r="L3332" s="12">
        <v>1026364.875</v>
      </c>
      <c r="M3332" s="11">
        <v>212</v>
      </c>
      <c r="N3332" s="13"/>
      <c r="O3332" t="str">
        <f t="shared" si="111"/>
        <v/>
      </c>
    </row>
    <row r="3333" spans="1:15" hidden="1">
      <c r="A3333" s="41">
        <v>3.2025000000000001</v>
      </c>
      <c r="B3333" s="46">
        <v>45719</v>
      </c>
      <c r="C3333" s="8" t="s">
        <v>13</v>
      </c>
      <c r="D3333" s="8" t="s">
        <v>15</v>
      </c>
      <c r="E3333" s="8" t="s">
        <v>15</v>
      </c>
      <c r="F3333" s="9">
        <f t="shared" si="110"/>
        <v>900000</v>
      </c>
      <c r="G3333" s="9">
        <v>9</v>
      </c>
      <c r="H3333" s="10">
        <v>967293</v>
      </c>
      <c r="I3333" s="11">
        <v>2002944439.7391045</v>
      </c>
      <c r="J3333" s="11">
        <v>19968</v>
      </c>
      <c r="K3333" s="11">
        <v>100307.71432988303</v>
      </c>
      <c r="L3333" s="12">
        <v>0</v>
      </c>
      <c r="M3333" s="11">
        <v>2636</v>
      </c>
      <c r="N3333" s="13"/>
      <c r="O3333" t="str">
        <f t="shared" si="111"/>
        <v/>
      </c>
    </row>
    <row r="3334" spans="1:15" hidden="1">
      <c r="A3334" s="41">
        <v>3.2025000000000001</v>
      </c>
      <c r="B3334" s="46">
        <v>45719</v>
      </c>
      <c r="C3334" s="8" t="s">
        <v>13</v>
      </c>
      <c r="D3334" s="8" t="s">
        <v>46</v>
      </c>
      <c r="E3334" s="8" t="s">
        <v>46</v>
      </c>
      <c r="F3334" s="9">
        <f t="shared" si="110"/>
        <v>-4500000</v>
      </c>
      <c r="G3334" s="9">
        <v>-45</v>
      </c>
      <c r="H3334" s="10">
        <v>-4930065</v>
      </c>
      <c r="I3334" s="11">
        <v>30380361176.25</v>
      </c>
      <c r="J3334" s="11">
        <v>302370</v>
      </c>
      <c r="K3334" s="11">
        <v>100474.125</v>
      </c>
      <c r="L3334" s="12">
        <v>408729.375</v>
      </c>
      <c r="M3334" s="11">
        <v>213</v>
      </c>
      <c r="N3334" s="13"/>
      <c r="O3334" t="str">
        <f t="shared" si="111"/>
        <v/>
      </c>
    </row>
    <row r="3335" spans="1:15" hidden="1">
      <c r="A3335" s="41">
        <v>3.2025000000000001</v>
      </c>
      <c r="B3335" s="46">
        <v>45719</v>
      </c>
      <c r="C3335" s="8" t="s">
        <v>13</v>
      </c>
      <c r="D3335" s="8" t="s">
        <v>46</v>
      </c>
      <c r="E3335" s="8" t="s">
        <v>46</v>
      </c>
      <c r="F3335" s="9">
        <f t="shared" si="110"/>
        <v>-9100000</v>
      </c>
      <c r="G3335" s="9">
        <v>-91</v>
      </c>
      <c r="H3335" s="10">
        <v>-9969687</v>
      </c>
      <c r="I3335" s="11">
        <v>30371218030.875</v>
      </c>
      <c r="J3335" s="11">
        <v>302279</v>
      </c>
      <c r="K3335" s="11">
        <v>100474.125</v>
      </c>
      <c r="L3335" s="12">
        <v>826541.625</v>
      </c>
      <c r="M3335" s="11">
        <v>214</v>
      </c>
      <c r="N3335" s="13"/>
      <c r="O3335" t="str">
        <f t="shared" si="111"/>
        <v/>
      </c>
    </row>
    <row r="3336" spans="1:15" hidden="1">
      <c r="A3336" s="41">
        <v>3.2025000000000001</v>
      </c>
      <c r="B3336" s="46">
        <v>45719</v>
      </c>
      <c r="C3336" s="8" t="s">
        <v>13</v>
      </c>
      <c r="D3336" s="8" t="s">
        <v>46</v>
      </c>
      <c r="E3336" s="8" t="s">
        <v>46</v>
      </c>
      <c r="F3336" s="9">
        <f t="shared" si="110"/>
        <v>-36400000</v>
      </c>
      <c r="G3336" s="9">
        <v>-364</v>
      </c>
      <c r="H3336" s="10">
        <v>-39878748</v>
      </c>
      <c r="I3336" s="11">
        <v>30334645449.375</v>
      </c>
      <c r="J3336" s="11">
        <v>301915</v>
      </c>
      <c r="K3336" s="11">
        <v>100474.125</v>
      </c>
      <c r="L3336" s="12">
        <v>3306166.5</v>
      </c>
      <c r="M3336" s="11">
        <v>215</v>
      </c>
      <c r="N3336" s="13"/>
      <c r="O3336" t="str">
        <f t="shared" si="111"/>
        <v/>
      </c>
    </row>
    <row r="3337" spans="1:15" hidden="1">
      <c r="A3337" s="41">
        <v>3.2025000000000001</v>
      </c>
      <c r="B3337" s="46">
        <v>45719</v>
      </c>
      <c r="C3337" s="8" t="s">
        <v>13</v>
      </c>
      <c r="D3337" s="8" t="s">
        <v>46</v>
      </c>
      <c r="E3337" s="8" t="s">
        <v>46</v>
      </c>
      <c r="F3337" s="9">
        <f t="shared" si="110"/>
        <v>-10300000</v>
      </c>
      <c r="G3337" s="9">
        <v>-103</v>
      </c>
      <c r="H3337" s="10">
        <v>-11284371</v>
      </c>
      <c r="I3337" s="11">
        <v>30324296614.5</v>
      </c>
      <c r="J3337" s="11">
        <v>301812</v>
      </c>
      <c r="K3337" s="11">
        <v>100474.125</v>
      </c>
      <c r="L3337" s="12">
        <v>935536.125</v>
      </c>
      <c r="M3337" s="11">
        <v>216</v>
      </c>
      <c r="N3337" s="13"/>
      <c r="O3337" t="str">
        <f t="shared" si="111"/>
        <v/>
      </c>
    </row>
    <row r="3338" spans="1:15" hidden="1">
      <c r="A3338" s="41">
        <v>3.2025000000000001</v>
      </c>
      <c r="B3338" s="46">
        <v>45719</v>
      </c>
      <c r="C3338" s="8" t="s">
        <v>13</v>
      </c>
      <c r="D3338" s="8" t="s">
        <v>46</v>
      </c>
      <c r="E3338" s="8" t="s">
        <v>46</v>
      </c>
      <c r="F3338" s="9">
        <f t="shared" ref="F3338:F3401" si="112">100000*G3338</f>
        <v>-11500000</v>
      </c>
      <c r="G3338" s="9">
        <v>-115</v>
      </c>
      <c r="H3338" s="10">
        <v>-12599055</v>
      </c>
      <c r="I3338" s="11">
        <v>30312742090.125</v>
      </c>
      <c r="J3338" s="11">
        <v>301697</v>
      </c>
      <c r="K3338" s="11">
        <v>100474.125</v>
      </c>
      <c r="L3338" s="12">
        <v>1044530.625</v>
      </c>
      <c r="M3338" s="11">
        <v>217</v>
      </c>
      <c r="N3338" s="13"/>
      <c r="O3338" t="str">
        <f t="shared" si="111"/>
        <v/>
      </c>
    </row>
    <row r="3339" spans="1:15" hidden="1">
      <c r="A3339" s="41">
        <v>3.2025000000000001</v>
      </c>
      <c r="B3339" s="46">
        <v>45719</v>
      </c>
      <c r="C3339" s="8" t="s">
        <v>13</v>
      </c>
      <c r="D3339" s="8" t="s">
        <v>15</v>
      </c>
      <c r="E3339" s="8" t="s">
        <v>15</v>
      </c>
      <c r="F3339" s="9">
        <f t="shared" si="112"/>
        <v>900000</v>
      </c>
      <c r="G3339" s="9">
        <v>9</v>
      </c>
      <c r="H3339" s="10">
        <v>967293</v>
      </c>
      <c r="I3339" s="11">
        <v>2003911732.7391045</v>
      </c>
      <c r="J3339" s="11">
        <v>19977</v>
      </c>
      <c r="K3339" s="11">
        <v>100310.94422281146</v>
      </c>
      <c r="L3339" s="12">
        <v>0</v>
      </c>
      <c r="M3339" s="11">
        <v>2637</v>
      </c>
      <c r="N3339" s="13"/>
      <c r="O3339" t="str">
        <f t="shared" si="111"/>
        <v/>
      </c>
    </row>
    <row r="3340" spans="1:15" hidden="1">
      <c r="A3340" s="41">
        <v>3.2025000000000001</v>
      </c>
      <c r="B3340" s="46">
        <v>45719</v>
      </c>
      <c r="C3340" s="8" t="s">
        <v>13</v>
      </c>
      <c r="D3340" s="8" t="s">
        <v>46</v>
      </c>
      <c r="E3340" s="8" t="s">
        <v>46</v>
      </c>
      <c r="F3340" s="9">
        <f t="shared" si="112"/>
        <v>-9100000</v>
      </c>
      <c r="G3340" s="9">
        <v>-91</v>
      </c>
      <c r="H3340" s="10">
        <v>-9969687</v>
      </c>
      <c r="I3340" s="11">
        <v>30303598944.75</v>
      </c>
      <c r="J3340" s="11">
        <v>301606</v>
      </c>
      <c r="K3340" s="11">
        <v>100474.125</v>
      </c>
      <c r="L3340" s="12">
        <v>826541.625</v>
      </c>
      <c r="M3340" s="11">
        <v>218</v>
      </c>
      <c r="N3340" s="13"/>
      <c r="O3340" t="str">
        <f t="shared" si="111"/>
        <v/>
      </c>
    </row>
    <row r="3341" spans="1:15" hidden="1">
      <c r="A3341" s="41">
        <v>3.2025000000000001</v>
      </c>
      <c r="B3341" s="46">
        <v>45719</v>
      </c>
      <c r="C3341" s="8" t="s">
        <v>13</v>
      </c>
      <c r="D3341" s="8" t="s">
        <v>46</v>
      </c>
      <c r="E3341" s="8" t="s">
        <v>46</v>
      </c>
      <c r="F3341" s="9">
        <f t="shared" si="112"/>
        <v>-18200000</v>
      </c>
      <c r="G3341" s="9">
        <v>-182</v>
      </c>
      <c r="H3341" s="10">
        <v>-19939374</v>
      </c>
      <c r="I3341" s="11">
        <v>30285312654</v>
      </c>
      <c r="J3341" s="11">
        <v>301424</v>
      </c>
      <c r="K3341" s="11">
        <v>100474.125</v>
      </c>
      <c r="L3341" s="12">
        <v>1653083.25</v>
      </c>
      <c r="M3341" s="11">
        <v>219</v>
      </c>
      <c r="N3341" s="13"/>
      <c r="O3341" t="str">
        <f t="shared" si="111"/>
        <v/>
      </c>
    </row>
    <row r="3342" spans="1:15" hidden="1">
      <c r="A3342" s="41">
        <v>3.2025000000000001</v>
      </c>
      <c r="B3342" s="46">
        <v>45719</v>
      </c>
      <c r="C3342" s="8" t="s">
        <v>13</v>
      </c>
      <c r="D3342" s="8" t="s">
        <v>46</v>
      </c>
      <c r="E3342" s="8" t="s">
        <v>46</v>
      </c>
      <c r="F3342" s="9">
        <f t="shared" si="112"/>
        <v>-900000</v>
      </c>
      <c r="G3342" s="9">
        <v>-9</v>
      </c>
      <c r="H3342" s="10">
        <v>-986013</v>
      </c>
      <c r="I3342" s="11">
        <v>30284408386.875</v>
      </c>
      <c r="J3342" s="11">
        <v>301415</v>
      </c>
      <c r="K3342" s="11">
        <v>100474.125</v>
      </c>
      <c r="L3342" s="12">
        <v>81745.875</v>
      </c>
      <c r="M3342" s="11">
        <v>220</v>
      </c>
      <c r="N3342" s="13"/>
      <c r="O3342" t="str">
        <f t="shared" si="111"/>
        <v/>
      </c>
    </row>
    <row r="3343" spans="1:15" hidden="1">
      <c r="A3343" s="41">
        <v>3.2025000000000001</v>
      </c>
      <c r="B3343" s="46">
        <v>45719</v>
      </c>
      <c r="C3343" s="8" t="s">
        <v>13</v>
      </c>
      <c r="D3343" s="8" t="s">
        <v>46</v>
      </c>
      <c r="E3343" s="8" t="s">
        <v>46</v>
      </c>
      <c r="F3343" s="9">
        <f t="shared" si="112"/>
        <v>-1800000</v>
      </c>
      <c r="G3343" s="9">
        <v>-18</v>
      </c>
      <c r="H3343" s="10">
        <v>-1972026</v>
      </c>
      <c r="I3343" s="11">
        <v>30282599852.625</v>
      </c>
      <c r="J3343" s="11">
        <v>301397</v>
      </c>
      <c r="K3343" s="11">
        <v>100474.125</v>
      </c>
      <c r="L3343" s="12">
        <v>163491.75</v>
      </c>
      <c r="M3343" s="11">
        <v>221</v>
      </c>
      <c r="N3343" s="13"/>
      <c r="O3343" t="str">
        <f t="shared" si="111"/>
        <v/>
      </c>
    </row>
    <row r="3344" spans="1:15" hidden="1">
      <c r="A3344" s="41">
        <v>3.2025000000000001</v>
      </c>
      <c r="B3344" s="46">
        <v>45719</v>
      </c>
      <c r="C3344" s="8" t="s">
        <v>13</v>
      </c>
      <c r="D3344" s="8" t="s">
        <v>46</v>
      </c>
      <c r="E3344" s="8" t="s">
        <v>46</v>
      </c>
      <c r="F3344" s="9">
        <f t="shared" si="112"/>
        <v>-91200000</v>
      </c>
      <c r="G3344" s="9">
        <v>-912</v>
      </c>
      <c r="H3344" s="10">
        <v>-99915984</v>
      </c>
      <c r="I3344" s="11">
        <v>30190967450.625</v>
      </c>
      <c r="J3344" s="11">
        <v>300485</v>
      </c>
      <c r="K3344" s="11">
        <v>100474.125</v>
      </c>
      <c r="L3344" s="12">
        <v>8283582</v>
      </c>
      <c r="M3344" s="11">
        <v>222</v>
      </c>
      <c r="N3344" s="13"/>
      <c r="O3344" t="str">
        <f t="shared" ref="O3344:O3407" si="113">IF(M3344=_xlfn.MAXIFS(M:M,D:D,D3344),"X","")</f>
        <v/>
      </c>
    </row>
    <row r="3345" spans="1:15" hidden="1">
      <c r="A3345" s="41">
        <v>3.2025000000000001</v>
      </c>
      <c r="B3345" s="46">
        <v>45719</v>
      </c>
      <c r="C3345" s="8" t="s">
        <v>13</v>
      </c>
      <c r="D3345" s="8" t="s">
        <v>46</v>
      </c>
      <c r="E3345" s="8" t="s">
        <v>46</v>
      </c>
      <c r="F3345" s="9">
        <f t="shared" si="112"/>
        <v>-4500000</v>
      </c>
      <c r="G3345" s="9">
        <v>-45</v>
      </c>
      <c r="H3345" s="10">
        <v>-4930065</v>
      </c>
      <c r="I3345" s="11">
        <v>30186446115</v>
      </c>
      <c r="J3345" s="11">
        <v>300440</v>
      </c>
      <c r="K3345" s="11">
        <v>100474.125</v>
      </c>
      <c r="L3345" s="12">
        <v>408729.375</v>
      </c>
      <c r="M3345" s="11">
        <v>223</v>
      </c>
      <c r="N3345" s="13"/>
      <c r="O3345" t="str">
        <f t="shared" si="113"/>
        <v/>
      </c>
    </row>
    <row r="3346" spans="1:15" hidden="1">
      <c r="A3346" s="41">
        <v>3.2025000000000001</v>
      </c>
      <c r="B3346" s="46">
        <v>45719</v>
      </c>
      <c r="C3346" s="8" t="s">
        <v>13</v>
      </c>
      <c r="D3346" s="8" t="s">
        <v>46</v>
      </c>
      <c r="E3346" s="8" t="s">
        <v>46</v>
      </c>
      <c r="F3346" s="9">
        <f t="shared" si="112"/>
        <v>-1800000</v>
      </c>
      <c r="G3346" s="9">
        <v>-18</v>
      </c>
      <c r="H3346" s="10">
        <v>-1972026</v>
      </c>
      <c r="I3346" s="11">
        <v>30184637580.75</v>
      </c>
      <c r="J3346" s="11">
        <v>300422</v>
      </c>
      <c r="K3346" s="11">
        <v>100474.125</v>
      </c>
      <c r="L3346" s="12">
        <v>163491.75</v>
      </c>
      <c r="M3346" s="11">
        <v>224</v>
      </c>
      <c r="N3346" s="13"/>
      <c r="O3346" t="str">
        <f t="shared" si="113"/>
        <v/>
      </c>
    </row>
    <row r="3347" spans="1:15" hidden="1">
      <c r="A3347" s="41">
        <v>3.2025000000000001</v>
      </c>
      <c r="B3347" s="46">
        <v>45719</v>
      </c>
      <c r="C3347" s="8" t="s">
        <v>13</v>
      </c>
      <c r="D3347" s="8" t="s">
        <v>46</v>
      </c>
      <c r="E3347" s="8" t="s">
        <v>46</v>
      </c>
      <c r="F3347" s="9">
        <f t="shared" si="112"/>
        <v>-900000</v>
      </c>
      <c r="G3347" s="9">
        <v>-9</v>
      </c>
      <c r="H3347" s="10">
        <v>-986013</v>
      </c>
      <c r="I3347" s="11">
        <v>30183733313.625</v>
      </c>
      <c r="J3347" s="11">
        <v>300413</v>
      </c>
      <c r="K3347" s="11">
        <v>100474.125</v>
      </c>
      <c r="L3347" s="12">
        <v>81745.875</v>
      </c>
      <c r="M3347" s="11">
        <v>225</v>
      </c>
      <c r="N3347" s="13"/>
      <c r="O3347" t="str">
        <f t="shared" si="113"/>
        <v/>
      </c>
    </row>
    <row r="3348" spans="1:15" hidden="1">
      <c r="A3348" s="41">
        <v>3.2025000000000001</v>
      </c>
      <c r="B3348" s="46">
        <v>45719</v>
      </c>
      <c r="C3348" s="8" t="s">
        <v>13</v>
      </c>
      <c r="D3348" s="8" t="s">
        <v>46</v>
      </c>
      <c r="E3348" s="8" t="s">
        <v>46</v>
      </c>
      <c r="F3348" s="9">
        <f t="shared" si="112"/>
        <v>-5000000</v>
      </c>
      <c r="G3348" s="9">
        <v>-50</v>
      </c>
      <c r="H3348" s="10">
        <v>-5477850</v>
      </c>
      <c r="I3348" s="11">
        <v>30178709607.375</v>
      </c>
      <c r="J3348" s="11">
        <v>300363</v>
      </c>
      <c r="K3348" s="11">
        <v>100474.125</v>
      </c>
      <c r="L3348" s="12">
        <v>454143.75</v>
      </c>
      <c r="M3348" s="11">
        <v>226</v>
      </c>
      <c r="N3348" s="13"/>
      <c r="O3348" t="str">
        <f t="shared" si="113"/>
        <v/>
      </c>
    </row>
    <row r="3349" spans="1:15" hidden="1">
      <c r="A3349" s="41">
        <v>3.2025000000000001</v>
      </c>
      <c r="B3349" s="46">
        <v>45719</v>
      </c>
      <c r="C3349" s="8" t="s">
        <v>13</v>
      </c>
      <c r="D3349" s="8" t="s">
        <v>46</v>
      </c>
      <c r="E3349" s="8" t="s">
        <v>46</v>
      </c>
      <c r="F3349" s="9">
        <f t="shared" si="112"/>
        <v>-82500000</v>
      </c>
      <c r="G3349" s="9">
        <v>-825</v>
      </c>
      <c r="H3349" s="10">
        <v>-90384525</v>
      </c>
      <c r="I3349" s="11">
        <v>30095818454.25</v>
      </c>
      <c r="J3349" s="11">
        <v>299538</v>
      </c>
      <c r="K3349" s="11">
        <v>100474.125</v>
      </c>
      <c r="L3349" s="12">
        <v>7493371.875</v>
      </c>
      <c r="M3349" s="11">
        <v>227</v>
      </c>
      <c r="N3349" s="13"/>
      <c r="O3349" t="str">
        <f t="shared" si="113"/>
        <v/>
      </c>
    </row>
    <row r="3350" spans="1:15" hidden="1">
      <c r="A3350" s="41">
        <v>3.2025000000000001</v>
      </c>
      <c r="B3350" s="46">
        <v>45719</v>
      </c>
      <c r="C3350" s="8" t="s">
        <v>13</v>
      </c>
      <c r="D3350" s="8" t="s">
        <v>46</v>
      </c>
      <c r="E3350" s="8" t="s">
        <v>46</v>
      </c>
      <c r="F3350" s="9">
        <f t="shared" si="112"/>
        <v>-92100000</v>
      </c>
      <c r="G3350" s="9">
        <v>-921</v>
      </c>
      <c r="H3350" s="10">
        <v>-100901997</v>
      </c>
      <c r="I3350" s="11">
        <v>30003281785.125</v>
      </c>
      <c r="J3350" s="11">
        <v>298617</v>
      </c>
      <c r="K3350" s="11">
        <v>100474.125</v>
      </c>
      <c r="L3350" s="12">
        <v>8365327.875</v>
      </c>
      <c r="M3350" s="11">
        <v>228</v>
      </c>
      <c r="N3350" s="13"/>
      <c r="O3350" t="str">
        <f t="shared" si="113"/>
        <v/>
      </c>
    </row>
    <row r="3351" spans="1:15" hidden="1">
      <c r="A3351" s="41">
        <v>3.2025000000000001</v>
      </c>
      <c r="B3351" s="46">
        <v>45719</v>
      </c>
      <c r="C3351" s="8" t="s">
        <v>13</v>
      </c>
      <c r="D3351" s="8" t="s">
        <v>46</v>
      </c>
      <c r="E3351" s="8" t="s">
        <v>46</v>
      </c>
      <c r="F3351" s="9">
        <f t="shared" si="112"/>
        <v>-91200000</v>
      </c>
      <c r="G3351" s="9">
        <v>-912</v>
      </c>
      <c r="H3351" s="10">
        <v>-99915984</v>
      </c>
      <c r="I3351" s="11">
        <v>29911649383.125</v>
      </c>
      <c r="J3351" s="11">
        <v>297705</v>
      </c>
      <c r="K3351" s="11">
        <v>100474.125</v>
      </c>
      <c r="L3351" s="12">
        <v>8283582</v>
      </c>
      <c r="M3351" s="11">
        <v>229</v>
      </c>
      <c r="N3351" s="13"/>
      <c r="O3351" t="str">
        <f t="shared" si="113"/>
        <v/>
      </c>
    </row>
    <row r="3352" spans="1:15" hidden="1">
      <c r="A3352" s="41">
        <v>3.2025000000000001</v>
      </c>
      <c r="B3352" s="46">
        <v>45719</v>
      </c>
      <c r="C3352" s="8" t="s">
        <v>13</v>
      </c>
      <c r="D3352" s="8" t="s">
        <v>46</v>
      </c>
      <c r="E3352" s="8" t="s">
        <v>46</v>
      </c>
      <c r="F3352" s="9">
        <f t="shared" si="112"/>
        <v>-900000</v>
      </c>
      <c r="G3352" s="9">
        <v>-9</v>
      </c>
      <c r="H3352" s="10">
        <v>-986013</v>
      </c>
      <c r="I3352" s="11">
        <v>29910745116</v>
      </c>
      <c r="J3352" s="11">
        <v>297696</v>
      </c>
      <c r="K3352" s="11">
        <v>100474.125</v>
      </c>
      <c r="L3352" s="12">
        <v>81745.875</v>
      </c>
      <c r="M3352" s="11">
        <v>230</v>
      </c>
      <c r="N3352" s="13"/>
      <c r="O3352" t="str">
        <f t="shared" si="113"/>
        <v/>
      </c>
    </row>
    <row r="3353" spans="1:15" hidden="1">
      <c r="A3353" s="41">
        <v>3.2025000000000001</v>
      </c>
      <c r="B3353" s="46">
        <v>45719</v>
      </c>
      <c r="C3353" s="8" t="s">
        <v>13</v>
      </c>
      <c r="D3353" s="8" t="s">
        <v>15</v>
      </c>
      <c r="E3353" s="8" t="s">
        <v>15</v>
      </c>
      <c r="F3353" s="9">
        <f t="shared" si="112"/>
        <v>2700000</v>
      </c>
      <c r="G3353" s="9">
        <v>27</v>
      </c>
      <c r="H3353" s="10">
        <v>2901879</v>
      </c>
      <c r="I3353" s="11">
        <v>2006813611.7391045</v>
      </c>
      <c r="J3353" s="11">
        <v>20004</v>
      </c>
      <c r="K3353" s="11">
        <v>100320.61646366249</v>
      </c>
      <c r="L3353" s="12">
        <v>0</v>
      </c>
      <c r="M3353" s="11">
        <v>2638</v>
      </c>
      <c r="N3353" s="13"/>
      <c r="O3353" t="str">
        <f t="shared" si="113"/>
        <v/>
      </c>
    </row>
    <row r="3354" spans="1:15" hidden="1">
      <c r="A3354" s="41">
        <v>3.2025000000000001</v>
      </c>
      <c r="B3354" s="46">
        <v>45719</v>
      </c>
      <c r="C3354" s="8" t="s">
        <v>13</v>
      </c>
      <c r="D3354" s="8" t="s">
        <v>15</v>
      </c>
      <c r="E3354" s="8" t="s">
        <v>15</v>
      </c>
      <c r="F3354" s="9">
        <f t="shared" si="112"/>
        <v>1300000</v>
      </c>
      <c r="G3354" s="9">
        <v>13</v>
      </c>
      <c r="H3354" s="10">
        <v>1395316</v>
      </c>
      <c r="I3354" s="11">
        <v>2008208927.7391045</v>
      </c>
      <c r="J3354" s="11">
        <v>20017</v>
      </c>
      <c r="K3354" s="11">
        <v>100325.16999246163</v>
      </c>
      <c r="L3354" s="12">
        <v>0</v>
      </c>
      <c r="M3354" s="11">
        <v>2639</v>
      </c>
      <c r="N3354" s="13"/>
      <c r="O3354" t="str">
        <f t="shared" si="113"/>
        <v/>
      </c>
    </row>
    <row r="3355" spans="1:15" hidden="1">
      <c r="A3355" s="41">
        <v>3.2025000000000001</v>
      </c>
      <c r="B3355" s="46">
        <v>45719</v>
      </c>
      <c r="C3355" s="8" t="s">
        <v>13</v>
      </c>
      <c r="D3355" s="8" t="s">
        <v>46</v>
      </c>
      <c r="E3355" s="8" t="s">
        <v>46</v>
      </c>
      <c r="F3355" s="9">
        <f t="shared" si="112"/>
        <v>-1800000</v>
      </c>
      <c r="G3355" s="9">
        <v>-18</v>
      </c>
      <c r="H3355" s="10">
        <v>-1972026</v>
      </c>
      <c r="I3355" s="11">
        <v>29908936581.75</v>
      </c>
      <c r="J3355" s="11">
        <v>297678</v>
      </c>
      <c r="K3355" s="11">
        <v>100474.125</v>
      </c>
      <c r="L3355" s="12">
        <v>163491.75</v>
      </c>
      <c r="M3355" s="11">
        <v>231</v>
      </c>
      <c r="N3355" s="13"/>
      <c r="O3355" t="str">
        <f t="shared" si="113"/>
        <v/>
      </c>
    </row>
    <row r="3356" spans="1:15" hidden="1">
      <c r="A3356" s="41">
        <v>3.2025000000000001</v>
      </c>
      <c r="B3356" s="46">
        <v>45719</v>
      </c>
      <c r="C3356" s="8" t="s">
        <v>13</v>
      </c>
      <c r="D3356" s="8" t="s">
        <v>46</v>
      </c>
      <c r="E3356" s="8" t="s">
        <v>46</v>
      </c>
      <c r="F3356" s="9">
        <f t="shared" si="112"/>
        <v>-21900000</v>
      </c>
      <c r="G3356" s="9">
        <v>-219</v>
      </c>
      <c r="H3356" s="10">
        <v>-23992983</v>
      </c>
      <c r="I3356" s="11">
        <v>29886932748.375</v>
      </c>
      <c r="J3356" s="11">
        <v>297459</v>
      </c>
      <c r="K3356" s="11">
        <v>100474.125</v>
      </c>
      <c r="L3356" s="12">
        <v>1989149.625</v>
      </c>
      <c r="M3356" s="11">
        <v>232</v>
      </c>
      <c r="N3356" s="13"/>
      <c r="O3356" t="str">
        <f t="shared" si="113"/>
        <v/>
      </c>
    </row>
    <row r="3357" spans="1:15" hidden="1">
      <c r="A3357" s="41">
        <v>3.2025000000000001</v>
      </c>
      <c r="B3357" s="46">
        <v>45719</v>
      </c>
      <c r="C3357" s="8" t="s">
        <v>13</v>
      </c>
      <c r="D3357" s="8" t="s">
        <v>46</v>
      </c>
      <c r="E3357" s="8" t="s">
        <v>46</v>
      </c>
      <c r="F3357" s="9">
        <f t="shared" si="112"/>
        <v>-900000</v>
      </c>
      <c r="G3357" s="9">
        <v>-9</v>
      </c>
      <c r="H3357" s="10">
        <v>-986013</v>
      </c>
      <c r="I3357" s="11">
        <v>29886028481.25</v>
      </c>
      <c r="J3357" s="11">
        <v>297450</v>
      </c>
      <c r="K3357" s="11">
        <v>100474.125</v>
      </c>
      <c r="L3357" s="12">
        <v>81745.875</v>
      </c>
      <c r="M3357" s="11">
        <v>233</v>
      </c>
      <c r="N3357" s="13"/>
      <c r="O3357" t="str">
        <f t="shared" si="113"/>
        <v/>
      </c>
    </row>
    <row r="3358" spans="1:15" hidden="1">
      <c r="A3358" s="41">
        <v>3.2025000000000001</v>
      </c>
      <c r="B3358" s="46">
        <v>45719</v>
      </c>
      <c r="C3358" s="8" t="s">
        <v>13</v>
      </c>
      <c r="D3358" s="8" t="s">
        <v>46</v>
      </c>
      <c r="E3358" s="8" t="s">
        <v>46</v>
      </c>
      <c r="F3358" s="9">
        <f t="shared" si="112"/>
        <v>-900000</v>
      </c>
      <c r="G3358" s="9">
        <v>-9</v>
      </c>
      <c r="H3358" s="10">
        <v>-986013</v>
      </c>
      <c r="I3358" s="11">
        <v>29885124214.125</v>
      </c>
      <c r="J3358" s="11">
        <v>297441</v>
      </c>
      <c r="K3358" s="11">
        <v>100474.125</v>
      </c>
      <c r="L3358" s="12">
        <v>81745.875</v>
      </c>
      <c r="M3358" s="11">
        <v>234</v>
      </c>
      <c r="N3358" s="13"/>
      <c r="O3358" t="str">
        <f t="shared" si="113"/>
        <v/>
      </c>
    </row>
    <row r="3359" spans="1:15" hidden="1">
      <c r="A3359" s="41">
        <v>3.2025000000000001</v>
      </c>
      <c r="B3359" s="46">
        <v>45719</v>
      </c>
      <c r="C3359" s="8" t="s">
        <v>13</v>
      </c>
      <c r="D3359" s="8" t="s">
        <v>46</v>
      </c>
      <c r="E3359" s="8" t="s">
        <v>46</v>
      </c>
      <c r="F3359" s="9">
        <f t="shared" si="112"/>
        <v>-3100000</v>
      </c>
      <c r="G3359" s="9">
        <v>-31</v>
      </c>
      <c r="H3359" s="10">
        <v>-3396267</v>
      </c>
      <c r="I3359" s="11">
        <v>29882009516.25</v>
      </c>
      <c r="J3359" s="11">
        <v>297410</v>
      </c>
      <c r="K3359" s="11">
        <v>100474.125</v>
      </c>
      <c r="L3359" s="12">
        <v>281569.125</v>
      </c>
      <c r="M3359" s="11">
        <v>235</v>
      </c>
      <c r="N3359" s="13"/>
      <c r="O3359" t="str">
        <f t="shared" si="113"/>
        <v/>
      </c>
    </row>
    <row r="3360" spans="1:15" hidden="1">
      <c r="A3360" s="41">
        <v>3.2025000000000001</v>
      </c>
      <c r="B3360" s="46">
        <v>45719</v>
      </c>
      <c r="C3360" s="8" t="s">
        <v>13</v>
      </c>
      <c r="D3360" s="8" t="s">
        <v>46</v>
      </c>
      <c r="E3360" s="8" t="s">
        <v>46</v>
      </c>
      <c r="F3360" s="9">
        <f t="shared" si="112"/>
        <v>-145900000</v>
      </c>
      <c r="G3360" s="9">
        <v>-1459</v>
      </c>
      <c r="H3360" s="10">
        <v>-159843663</v>
      </c>
      <c r="I3360" s="11">
        <v>29735417767.875</v>
      </c>
      <c r="J3360" s="11">
        <v>295951</v>
      </c>
      <c r="K3360" s="11">
        <v>100474.125</v>
      </c>
      <c r="L3360" s="12">
        <v>13251914.625</v>
      </c>
      <c r="M3360" s="11">
        <v>236</v>
      </c>
      <c r="N3360" s="13"/>
      <c r="O3360" t="str">
        <f t="shared" si="113"/>
        <v/>
      </c>
    </row>
    <row r="3361" spans="1:15" hidden="1">
      <c r="A3361" s="41">
        <v>3.2025000000000001</v>
      </c>
      <c r="B3361" s="46">
        <v>45719</v>
      </c>
      <c r="C3361" s="8" t="s">
        <v>13</v>
      </c>
      <c r="D3361" s="8" t="s">
        <v>46</v>
      </c>
      <c r="E3361" s="8" t="s">
        <v>46</v>
      </c>
      <c r="F3361" s="9">
        <f t="shared" si="112"/>
        <v>-159600000</v>
      </c>
      <c r="G3361" s="9">
        <v>-1596</v>
      </c>
      <c r="H3361" s="10">
        <v>-174852972</v>
      </c>
      <c r="I3361" s="11">
        <v>29575061064.375</v>
      </c>
      <c r="J3361" s="11">
        <v>294355</v>
      </c>
      <c r="K3361" s="11">
        <v>100474.125</v>
      </c>
      <c r="L3361" s="12">
        <v>14496268.5</v>
      </c>
      <c r="M3361" s="11">
        <v>237</v>
      </c>
      <c r="N3361" s="13"/>
      <c r="O3361" t="str">
        <f t="shared" si="113"/>
        <v/>
      </c>
    </row>
    <row r="3362" spans="1:15" hidden="1">
      <c r="A3362" s="41">
        <v>3.2025000000000001</v>
      </c>
      <c r="B3362" s="46">
        <v>45719</v>
      </c>
      <c r="C3362" s="8" t="s">
        <v>13</v>
      </c>
      <c r="D3362" s="8" t="s">
        <v>46</v>
      </c>
      <c r="E3362" s="8" t="s">
        <v>46</v>
      </c>
      <c r="F3362" s="9">
        <f t="shared" si="112"/>
        <v>-900000</v>
      </c>
      <c r="G3362" s="9">
        <v>-9</v>
      </c>
      <c r="H3362" s="10">
        <v>-986013</v>
      </c>
      <c r="I3362" s="11">
        <v>29574156797.25</v>
      </c>
      <c r="J3362" s="11">
        <v>294346</v>
      </c>
      <c r="K3362" s="11">
        <v>100474.125</v>
      </c>
      <c r="L3362" s="12">
        <v>81745.875</v>
      </c>
      <c r="M3362" s="11">
        <v>238</v>
      </c>
      <c r="N3362" s="13"/>
      <c r="O3362" t="str">
        <f t="shared" si="113"/>
        <v/>
      </c>
    </row>
    <row r="3363" spans="1:15" hidden="1">
      <c r="A3363" s="41">
        <v>3.2025000000000001</v>
      </c>
      <c r="B3363" s="46">
        <v>45719</v>
      </c>
      <c r="C3363" s="8" t="s">
        <v>13</v>
      </c>
      <c r="D3363" s="8" t="s">
        <v>46</v>
      </c>
      <c r="E3363" s="8" t="s">
        <v>46</v>
      </c>
      <c r="F3363" s="9">
        <f t="shared" si="112"/>
        <v>-91200000</v>
      </c>
      <c r="G3363" s="9">
        <v>-912</v>
      </c>
      <c r="H3363" s="10">
        <v>-99915984</v>
      </c>
      <c r="I3363" s="11">
        <v>29482524395.25</v>
      </c>
      <c r="J3363" s="11">
        <v>293434</v>
      </c>
      <c r="K3363" s="11">
        <v>100474.125</v>
      </c>
      <c r="L3363" s="12">
        <v>8283582</v>
      </c>
      <c r="M3363" s="11">
        <v>239</v>
      </c>
      <c r="N3363" s="13"/>
      <c r="O3363" t="str">
        <f t="shared" si="113"/>
        <v/>
      </c>
    </row>
    <row r="3364" spans="1:15" hidden="1">
      <c r="A3364" s="41">
        <v>3.2025000000000001</v>
      </c>
      <c r="B3364" s="46">
        <v>45719</v>
      </c>
      <c r="C3364" s="8" t="s">
        <v>13</v>
      </c>
      <c r="D3364" s="8" t="s">
        <v>46</v>
      </c>
      <c r="E3364" s="8" t="s">
        <v>46</v>
      </c>
      <c r="F3364" s="9">
        <f t="shared" si="112"/>
        <v>-1000000</v>
      </c>
      <c r="G3364" s="9">
        <v>-10</v>
      </c>
      <c r="H3364" s="10">
        <v>-1095570</v>
      </c>
      <c r="I3364" s="11">
        <v>29481519654</v>
      </c>
      <c r="J3364" s="11">
        <v>293424</v>
      </c>
      <c r="K3364" s="11">
        <v>100474.125</v>
      </c>
      <c r="L3364" s="12">
        <v>90828.75</v>
      </c>
      <c r="M3364" s="11">
        <v>240</v>
      </c>
      <c r="N3364" s="13"/>
      <c r="O3364" t="str">
        <f t="shared" si="113"/>
        <v/>
      </c>
    </row>
    <row r="3365" spans="1:15" hidden="1">
      <c r="A3365" s="41">
        <v>3.2025000000000001</v>
      </c>
      <c r="B3365" s="46">
        <v>45719</v>
      </c>
      <c r="C3365" s="8" t="s">
        <v>13</v>
      </c>
      <c r="D3365" s="8" t="s">
        <v>46</v>
      </c>
      <c r="E3365" s="8" t="s">
        <v>46</v>
      </c>
      <c r="F3365" s="9">
        <f t="shared" si="112"/>
        <v>-9200000</v>
      </c>
      <c r="G3365" s="9">
        <v>-92</v>
      </c>
      <c r="H3365" s="10">
        <v>-10079244</v>
      </c>
      <c r="I3365" s="11">
        <v>29472276034.5</v>
      </c>
      <c r="J3365" s="11">
        <v>293332</v>
      </c>
      <c r="K3365" s="11">
        <v>100474.125</v>
      </c>
      <c r="L3365" s="12">
        <v>835624.5</v>
      </c>
      <c r="M3365" s="11">
        <v>241</v>
      </c>
      <c r="N3365" s="13"/>
      <c r="O3365" t="str">
        <f t="shared" si="113"/>
        <v/>
      </c>
    </row>
    <row r="3366" spans="1:15" hidden="1">
      <c r="A3366" s="41">
        <v>3.2025000000000001</v>
      </c>
      <c r="B3366" s="46">
        <v>45719</v>
      </c>
      <c r="C3366" s="8" t="s">
        <v>13</v>
      </c>
      <c r="D3366" s="8" t="s">
        <v>14</v>
      </c>
      <c r="E3366" s="8" t="s">
        <v>14</v>
      </c>
      <c r="F3366" s="9">
        <f t="shared" si="112"/>
        <v>-900000</v>
      </c>
      <c r="G3366" s="9">
        <v>-9</v>
      </c>
      <c r="H3366" s="10">
        <v>-951246</v>
      </c>
      <c r="I3366" s="11">
        <v>17052386366.421547</v>
      </c>
      <c r="J3366" s="11">
        <v>170483</v>
      </c>
      <c r="K3366" s="11">
        <v>100023.96934838986</v>
      </c>
      <c r="L3366" s="12">
        <v>51030.275864491239</v>
      </c>
      <c r="M3366" s="11">
        <v>470</v>
      </c>
      <c r="N3366" s="13"/>
      <c r="O3366" t="str">
        <f t="shared" si="113"/>
        <v/>
      </c>
    </row>
    <row r="3367" spans="1:15" hidden="1">
      <c r="A3367" s="41">
        <v>3.2025000000000001</v>
      </c>
      <c r="B3367" s="46">
        <v>45719</v>
      </c>
      <c r="C3367" s="8" t="s">
        <v>13</v>
      </c>
      <c r="D3367" s="8" t="s">
        <v>46</v>
      </c>
      <c r="E3367" s="8" t="s">
        <v>46</v>
      </c>
      <c r="F3367" s="9">
        <f t="shared" si="112"/>
        <v>-2700000</v>
      </c>
      <c r="G3367" s="9">
        <v>-27</v>
      </c>
      <c r="H3367" s="10">
        <v>-2958039</v>
      </c>
      <c r="I3367" s="11">
        <v>29469563233.125</v>
      </c>
      <c r="J3367" s="11">
        <v>293305</v>
      </c>
      <c r="K3367" s="11">
        <v>100474.125</v>
      </c>
      <c r="L3367" s="12">
        <v>245237.625</v>
      </c>
      <c r="M3367" s="11">
        <v>242</v>
      </c>
      <c r="N3367" s="13"/>
      <c r="O3367" t="str">
        <f t="shared" si="113"/>
        <v/>
      </c>
    </row>
    <row r="3368" spans="1:15" hidden="1">
      <c r="A3368" s="41">
        <v>3.2025000000000001</v>
      </c>
      <c r="B3368" s="46">
        <v>45719</v>
      </c>
      <c r="C3368" s="8" t="s">
        <v>13</v>
      </c>
      <c r="D3368" s="8" t="s">
        <v>46</v>
      </c>
      <c r="E3368" s="8" t="s">
        <v>46</v>
      </c>
      <c r="F3368" s="9">
        <f t="shared" si="112"/>
        <v>-1800000</v>
      </c>
      <c r="G3368" s="9">
        <v>-18</v>
      </c>
      <c r="H3368" s="10">
        <v>-1972026</v>
      </c>
      <c r="I3368" s="11">
        <v>29467754698.875</v>
      </c>
      <c r="J3368" s="11">
        <v>293287</v>
      </c>
      <c r="K3368" s="11">
        <v>100474.125</v>
      </c>
      <c r="L3368" s="12">
        <v>163491.75</v>
      </c>
      <c r="M3368" s="11">
        <v>243</v>
      </c>
      <c r="N3368" s="13"/>
      <c r="O3368" t="str">
        <f t="shared" si="113"/>
        <v/>
      </c>
    </row>
    <row r="3369" spans="1:15" hidden="1">
      <c r="A3369" s="41">
        <v>3.2025000000000001</v>
      </c>
      <c r="B3369" s="46">
        <v>45719</v>
      </c>
      <c r="C3369" s="8" t="s">
        <v>13</v>
      </c>
      <c r="D3369" s="8" t="s">
        <v>46</v>
      </c>
      <c r="E3369" s="8" t="s">
        <v>46</v>
      </c>
      <c r="F3369" s="9">
        <f t="shared" si="112"/>
        <v>-109400000</v>
      </c>
      <c r="G3369" s="9">
        <v>-1094</v>
      </c>
      <c r="H3369" s="10">
        <v>-119855358</v>
      </c>
      <c r="I3369" s="11">
        <v>29357836006.125</v>
      </c>
      <c r="J3369" s="11">
        <v>292193</v>
      </c>
      <c r="K3369" s="11">
        <v>100474.125</v>
      </c>
      <c r="L3369" s="12">
        <v>9936665.25</v>
      </c>
      <c r="M3369" s="11">
        <v>244</v>
      </c>
      <c r="N3369" s="13"/>
      <c r="O3369" t="str">
        <f t="shared" si="113"/>
        <v/>
      </c>
    </row>
    <row r="3370" spans="1:15" hidden="1">
      <c r="A3370" s="41">
        <v>3.2025000000000001</v>
      </c>
      <c r="B3370" s="46">
        <v>45719</v>
      </c>
      <c r="C3370" s="8" t="s">
        <v>13</v>
      </c>
      <c r="D3370" s="8" t="s">
        <v>46</v>
      </c>
      <c r="E3370" s="8" t="s">
        <v>46</v>
      </c>
      <c r="F3370" s="9">
        <f t="shared" si="112"/>
        <v>-18200000</v>
      </c>
      <c r="G3370" s="9">
        <v>-182</v>
      </c>
      <c r="H3370" s="10">
        <v>-19939374</v>
      </c>
      <c r="I3370" s="11">
        <v>29339549715.375</v>
      </c>
      <c r="J3370" s="11">
        <v>292011</v>
      </c>
      <c r="K3370" s="11">
        <v>100474.125</v>
      </c>
      <c r="L3370" s="12">
        <v>1653083.25</v>
      </c>
      <c r="M3370" s="11">
        <v>245</v>
      </c>
      <c r="N3370" s="13"/>
      <c r="O3370" t="str">
        <f t="shared" si="113"/>
        <v/>
      </c>
    </row>
    <row r="3371" spans="1:15" hidden="1">
      <c r="A3371" s="41">
        <v>3.2025000000000001</v>
      </c>
      <c r="B3371" s="46">
        <v>45719</v>
      </c>
      <c r="C3371" s="8" t="s">
        <v>13</v>
      </c>
      <c r="D3371" s="8" t="s">
        <v>46</v>
      </c>
      <c r="E3371" s="8" t="s">
        <v>46</v>
      </c>
      <c r="F3371" s="9">
        <f t="shared" si="112"/>
        <v>-45700000</v>
      </c>
      <c r="G3371" s="9">
        <v>-457</v>
      </c>
      <c r="H3371" s="10">
        <v>-50067549</v>
      </c>
      <c r="I3371" s="11">
        <v>29293633040.25</v>
      </c>
      <c r="J3371" s="11">
        <v>291554</v>
      </c>
      <c r="K3371" s="11">
        <v>100474.125</v>
      </c>
      <c r="L3371" s="12">
        <v>4150873.875</v>
      </c>
      <c r="M3371" s="11">
        <v>246</v>
      </c>
      <c r="N3371" s="13"/>
      <c r="O3371" t="str">
        <f t="shared" si="113"/>
        <v/>
      </c>
    </row>
    <row r="3372" spans="1:15" hidden="1">
      <c r="A3372" s="41">
        <v>3.2025000000000001</v>
      </c>
      <c r="B3372" s="46">
        <v>45719</v>
      </c>
      <c r="C3372" s="8" t="s">
        <v>13</v>
      </c>
      <c r="D3372" s="8" t="s">
        <v>46</v>
      </c>
      <c r="E3372" s="8" t="s">
        <v>46</v>
      </c>
      <c r="F3372" s="9">
        <f t="shared" si="112"/>
        <v>-1100000</v>
      </c>
      <c r="G3372" s="9">
        <v>-11</v>
      </c>
      <c r="H3372" s="10">
        <v>-1205127</v>
      </c>
      <c r="I3372" s="11">
        <v>29292527824.875</v>
      </c>
      <c r="J3372" s="11">
        <v>291543</v>
      </c>
      <c r="K3372" s="11">
        <v>100474.125</v>
      </c>
      <c r="L3372" s="12">
        <v>99911.625</v>
      </c>
      <c r="M3372" s="11">
        <v>247</v>
      </c>
      <c r="N3372" s="13"/>
      <c r="O3372" t="str">
        <f t="shared" si="113"/>
        <v/>
      </c>
    </row>
    <row r="3373" spans="1:15" hidden="1">
      <c r="A3373" s="41">
        <v>3.2025000000000001</v>
      </c>
      <c r="B3373" s="46">
        <v>45719</v>
      </c>
      <c r="C3373" s="8" t="s">
        <v>13</v>
      </c>
      <c r="D3373" s="8" t="s">
        <v>46</v>
      </c>
      <c r="E3373" s="8" t="s">
        <v>46</v>
      </c>
      <c r="F3373" s="9">
        <f t="shared" si="112"/>
        <v>-9600000</v>
      </c>
      <c r="G3373" s="9">
        <v>-96</v>
      </c>
      <c r="H3373" s="10">
        <v>-10517472</v>
      </c>
      <c r="I3373" s="11">
        <v>29282882308.875</v>
      </c>
      <c r="J3373" s="11">
        <v>291447</v>
      </c>
      <c r="K3373" s="11">
        <v>100474.125</v>
      </c>
      <c r="L3373" s="12">
        <v>871956</v>
      </c>
      <c r="M3373" s="11">
        <v>248</v>
      </c>
      <c r="N3373" s="13"/>
      <c r="O3373" t="str">
        <f t="shared" si="113"/>
        <v/>
      </c>
    </row>
    <row r="3374" spans="1:15" hidden="1">
      <c r="A3374" s="41">
        <v>3.2025000000000001</v>
      </c>
      <c r="B3374" s="46">
        <v>45719</v>
      </c>
      <c r="C3374" s="8" t="s">
        <v>13</v>
      </c>
      <c r="D3374" s="8" t="s">
        <v>46</v>
      </c>
      <c r="E3374" s="8" t="s">
        <v>46</v>
      </c>
      <c r="F3374" s="9">
        <f t="shared" si="112"/>
        <v>-9900000</v>
      </c>
      <c r="G3374" s="9">
        <v>-99</v>
      </c>
      <c r="H3374" s="10">
        <v>-10846143</v>
      </c>
      <c r="I3374" s="11">
        <v>29272935370.5</v>
      </c>
      <c r="J3374" s="11">
        <v>291348</v>
      </c>
      <c r="K3374" s="11">
        <v>100474.125</v>
      </c>
      <c r="L3374" s="12">
        <v>899204.625</v>
      </c>
      <c r="M3374" s="11">
        <v>249</v>
      </c>
      <c r="N3374" s="13"/>
      <c r="O3374" t="str">
        <f t="shared" si="113"/>
        <v/>
      </c>
    </row>
    <row r="3375" spans="1:15" hidden="1">
      <c r="A3375" s="41">
        <v>3.2025000000000001</v>
      </c>
      <c r="B3375" s="46">
        <v>45719</v>
      </c>
      <c r="C3375" s="8" t="s">
        <v>13</v>
      </c>
      <c r="D3375" s="8" t="s">
        <v>14</v>
      </c>
      <c r="E3375" s="8" t="s">
        <v>14</v>
      </c>
      <c r="F3375" s="9">
        <f t="shared" si="112"/>
        <v>-9200000</v>
      </c>
      <c r="G3375" s="9">
        <v>-92</v>
      </c>
      <c r="H3375" s="10">
        <v>-9723848</v>
      </c>
      <c r="I3375" s="11">
        <v>17043184161.241495</v>
      </c>
      <c r="J3375" s="11">
        <v>170391</v>
      </c>
      <c r="K3375" s="11">
        <v>100023.96934838986</v>
      </c>
      <c r="L3375" s="12">
        <v>521642.81994813308</v>
      </c>
      <c r="M3375" s="11">
        <v>471</v>
      </c>
      <c r="N3375" s="13"/>
      <c r="O3375" t="str">
        <f t="shared" si="113"/>
        <v/>
      </c>
    </row>
    <row r="3376" spans="1:15" hidden="1">
      <c r="A3376" s="41">
        <v>3.2025000000000001</v>
      </c>
      <c r="B3376" s="46">
        <v>45719</v>
      </c>
      <c r="C3376" s="8" t="s">
        <v>13</v>
      </c>
      <c r="D3376" s="8" t="s">
        <v>46</v>
      </c>
      <c r="E3376" s="8" t="s">
        <v>46</v>
      </c>
      <c r="F3376" s="9">
        <f t="shared" si="112"/>
        <v>-9900000</v>
      </c>
      <c r="G3376" s="9">
        <v>-99</v>
      </c>
      <c r="H3376" s="10">
        <v>-10846143</v>
      </c>
      <c r="I3376" s="11">
        <v>29262988432.125</v>
      </c>
      <c r="J3376" s="11">
        <v>291249</v>
      </c>
      <c r="K3376" s="11">
        <v>100474.125</v>
      </c>
      <c r="L3376" s="12">
        <v>899204.625</v>
      </c>
      <c r="M3376" s="11">
        <v>250</v>
      </c>
      <c r="N3376" s="13"/>
      <c r="O3376" t="str">
        <f t="shared" si="113"/>
        <v/>
      </c>
    </row>
    <row r="3377" spans="1:15" hidden="1">
      <c r="A3377" s="41">
        <v>3.2025000000000001</v>
      </c>
      <c r="B3377" s="46">
        <v>45719</v>
      </c>
      <c r="C3377" s="8" t="s">
        <v>13</v>
      </c>
      <c r="D3377" s="8" t="s">
        <v>46</v>
      </c>
      <c r="E3377" s="8" t="s">
        <v>46</v>
      </c>
      <c r="F3377" s="9">
        <f t="shared" si="112"/>
        <v>-22600000</v>
      </c>
      <c r="G3377" s="9">
        <v>-226</v>
      </c>
      <c r="H3377" s="10">
        <v>-24759882</v>
      </c>
      <c r="I3377" s="11">
        <v>29240281279.875</v>
      </c>
      <c r="J3377" s="11">
        <v>291023</v>
      </c>
      <c r="K3377" s="11">
        <v>100474.125</v>
      </c>
      <c r="L3377" s="12">
        <v>2052729.75</v>
      </c>
      <c r="M3377" s="11">
        <v>251</v>
      </c>
      <c r="N3377" s="13"/>
      <c r="O3377" t="str">
        <f t="shared" si="113"/>
        <v/>
      </c>
    </row>
    <row r="3378" spans="1:15" hidden="1">
      <c r="A3378" s="41">
        <v>3.2025000000000001</v>
      </c>
      <c r="B3378" s="46">
        <v>45719</v>
      </c>
      <c r="C3378" s="8" t="s">
        <v>13</v>
      </c>
      <c r="D3378" s="8" t="s">
        <v>46</v>
      </c>
      <c r="E3378" s="8" t="s">
        <v>46</v>
      </c>
      <c r="F3378" s="9">
        <f t="shared" si="112"/>
        <v>-7000000</v>
      </c>
      <c r="G3378" s="9">
        <v>-70</v>
      </c>
      <c r="H3378" s="10">
        <v>-7668990</v>
      </c>
      <c r="I3378" s="11">
        <v>29233248091.125</v>
      </c>
      <c r="J3378" s="11">
        <v>290953</v>
      </c>
      <c r="K3378" s="11">
        <v>100474.125</v>
      </c>
      <c r="L3378" s="12">
        <v>635801.25</v>
      </c>
      <c r="M3378" s="11">
        <v>252</v>
      </c>
      <c r="N3378" s="13"/>
      <c r="O3378" t="str">
        <f t="shared" si="113"/>
        <v/>
      </c>
    </row>
    <row r="3379" spans="1:15" hidden="1">
      <c r="A3379" s="41">
        <v>3.2025000000000001</v>
      </c>
      <c r="B3379" s="46">
        <v>45719</v>
      </c>
      <c r="C3379" s="8" t="s">
        <v>13</v>
      </c>
      <c r="D3379" s="8" t="s">
        <v>46</v>
      </c>
      <c r="E3379" s="8" t="s">
        <v>46</v>
      </c>
      <c r="F3379" s="9">
        <f t="shared" si="112"/>
        <v>-9100000</v>
      </c>
      <c r="G3379" s="9">
        <v>-91</v>
      </c>
      <c r="H3379" s="10">
        <v>-9969687</v>
      </c>
      <c r="I3379" s="11">
        <v>29224104945.75</v>
      </c>
      <c r="J3379" s="11">
        <v>290862</v>
      </c>
      <c r="K3379" s="11">
        <v>100474.125</v>
      </c>
      <c r="L3379" s="12">
        <v>826541.625</v>
      </c>
      <c r="M3379" s="11">
        <v>253</v>
      </c>
      <c r="N3379" s="13"/>
      <c r="O3379" t="str">
        <f t="shared" si="113"/>
        <v/>
      </c>
    </row>
    <row r="3380" spans="1:15" hidden="1">
      <c r="A3380" s="41">
        <v>3.2025000000000001</v>
      </c>
      <c r="B3380" s="46">
        <v>45719</v>
      </c>
      <c r="C3380" s="8" t="s">
        <v>13</v>
      </c>
      <c r="D3380" s="8" t="s">
        <v>46</v>
      </c>
      <c r="E3380" s="8" t="s">
        <v>46</v>
      </c>
      <c r="F3380" s="9">
        <f t="shared" si="112"/>
        <v>-2700000</v>
      </c>
      <c r="G3380" s="9">
        <v>-27</v>
      </c>
      <c r="H3380" s="10">
        <v>-2958039</v>
      </c>
      <c r="I3380" s="11">
        <v>29221392144.375</v>
      </c>
      <c r="J3380" s="11">
        <v>290835</v>
      </c>
      <c r="K3380" s="11">
        <v>100474.125</v>
      </c>
      <c r="L3380" s="12">
        <v>245237.625</v>
      </c>
      <c r="M3380" s="11">
        <v>254</v>
      </c>
      <c r="N3380" s="13"/>
      <c r="O3380" t="str">
        <f t="shared" si="113"/>
        <v/>
      </c>
    </row>
    <row r="3381" spans="1:15" hidden="1">
      <c r="A3381" s="41">
        <v>3.2025000000000001</v>
      </c>
      <c r="B3381" s="46">
        <v>45719</v>
      </c>
      <c r="C3381" s="8" t="s">
        <v>13</v>
      </c>
      <c r="D3381" s="8" t="s">
        <v>46</v>
      </c>
      <c r="E3381" s="8" t="s">
        <v>46</v>
      </c>
      <c r="F3381" s="9">
        <f t="shared" si="112"/>
        <v>-1500000</v>
      </c>
      <c r="G3381" s="9">
        <v>-15</v>
      </c>
      <c r="H3381" s="10">
        <v>-1643355</v>
      </c>
      <c r="I3381" s="11">
        <v>29219885032.5</v>
      </c>
      <c r="J3381" s="11">
        <v>290820</v>
      </c>
      <c r="K3381" s="11">
        <v>100474.125</v>
      </c>
      <c r="L3381" s="12">
        <v>136243.125</v>
      </c>
      <c r="M3381" s="11">
        <v>255</v>
      </c>
      <c r="N3381" s="13"/>
      <c r="O3381" t="str">
        <f t="shared" si="113"/>
        <v/>
      </c>
    </row>
    <row r="3382" spans="1:15" hidden="1">
      <c r="A3382" s="41">
        <v>3.2025000000000001</v>
      </c>
      <c r="B3382" s="46">
        <v>45719</v>
      </c>
      <c r="C3382" s="8" t="s">
        <v>13</v>
      </c>
      <c r="D3382" s="8" t="s">
        <v>46</v>
      </c>
      <c r="E3382" s="8" t="s">
        <v>46</v>
      </c>
      <c r="F3382" s="9">
        <f t="shared" si="112"/>
        <v>-45600000</v>
      </c>
      <c r="G3382" s="9">
        <v>-456</v>
      </c>
      <c r="H3382" s="10">
        <v>-49957992</v>
      </c>
      <c r="I3382" s="11">
        <v>29174068831.5</v>
      </c>
      <c r="J3382" s="11">
        <v>290364</v>
      </c>
      <c r="K3382" s="11">
        <v>100474.125</v>
      </c>
      <c r="L3382" s="12">
        <v>4141791</v>
      </c>
      <c r="M3382" s="11">
        <v>256</v>
      </c>
      <c r="N3382" s="13"/>
      <c r="O3382" t="str">
        <f t="shared" si="113"/>
        <v/>
      </c>
    </row>
    <row r="3383" spans="1:15" hidden="1">
      <c r="A3383" s="41">
        <v>3.2025000000000001</v>
      </c>
      <c r="B3383" s="46">
        <v>45719</v>
      </c>
      <c r="C3383" s="8" t="s">
        <v>13</v>
      </c>
      <c r="D3383" s="8" t="s">
        <v>15</v>
      </c>
      <c r="E3383" s="8" t="s">
        <v>15</v>
      </c>
      <c r="F3383" s="9">
        <f t="shared" si="112"/>
        <v>159600000</v>
      </c>
      <c r="G3383" s="9">
        <v>1596</v>
      </c>
      <c r="H3383" s="10">
        <v>171660972</v>
      </c>
      <c r="I3383" s="11">
        <v>2179869899.7391043</v>
      </c>
      <c r="J3383" s="11">
        <v>21613</v>
      </c>
      <c r="K3383" s="11">
        <v>100859.20046912064</v>
      </c>
      <c r="L3383" s="12">
        <v>0</v>
      </c>
      <c r="M3383" s="11">
        <v>2640</v>
      </c>
      <c r="N3383" s="13"/>
      <c r="O3383" t="str">
        <f t="shared" si="113"/>
        <v/>
      </c>
    </row>
    <row r="3384" spans="1:15" hidden="1">
      <c r="A3384" s="41">
        <v>3.2025000000000001</v>
      </c>
      <c r="B3384" s="46">
        <v>45719</v>
      </c>
      <c r="C3384" s="8" t="s">
        <v>13</v>
      </c>
      <c r="D3384" s="8" t="s">
        <v>14</v>
      </c>
      <c r="E3384" s="8" t="s">
        <v>14</v>
      </c>
      <c r="F3384" s="9">
        <f t="shared" si="112"/>
        <v>-5200000</v>
      </c>
      <c r="G3384" s="9">
        <v>-52</v>
      </c>
      <c r="H3384" s="10">
        <v>-5496088</v>
      </c>
      <c r="I3384" s="11">
        <v>17037982914.835379</v>
      </c>
      <c r="J3384" s="11">
        <v>170339</v>
      </c>
      <c r="K3384" s="11">
        <v>100023.96934838986</v>
      </c>
      <c r="L3384" s="12">
        <v>294841.59388372768</v>
      </c>
      <c r="M3384" s="11">
        <v>472</v>
      </c>
      <c r="N3384" s="13"/>
      <c r="O3384" t="str">
        <f t="shared" si="113"/>
        <v/>
      </c>
    </row>
    <row r="3385" spans="1:15" hidden="1">
      <c r="A3385" s="41">
        <v>3.2025000000000001</v>
      </c>
      <c r="B3385" s="46">
        <v>45719</v>
      </c>
      <c r="C3385" s="8" t="s">
        <v>13</v>
      </c>
      <c r="D3385" s="8" t="s">
        <v>15</v>
      </c>
      <c r="E3385" s="8" t="s">
        <v>15</v>
      </c>
      <c r="F3385" s="9">
        <f t="shared" si="112"/>
        <v>900000</v>
      </c>
      <c r="G3385" s="9">
        <v>9</v>
      </c>
      <c r="H3385" s="10">
        <v>968958</v>
      </c>
      <c r="I3385" s="11">
        <v>2180838857.7391043</v>
      </c>
      <c r="J3385" s="11">
        <v>21622</v>
      </c>
      <c r="K3385" s="11">
        <v>100862.03208487209</v>
      </c>
      <c r="L3385" s="12">
        <v>0</v>
      </c>
      <c r="M3385" s="11">
        <v>2641</v>
      </c>
      <c r="N3385" s="13"/>
      <c r="O3385" t="str">
        <f t="shared" si="113"/>
        <v/>
      </c>
    </row>
    <row r="3386" spans="1:15" hidden="1">
      <c r="A3386" s="41">
        <v>3.2025000000000001</v>
      </c>
      <c r="B3386" s="46">
        <v>45719</v>
      </c>
      <c r="C3386" s="8" t="s">
        <v>13</v>
      </c>
      <c r="D3386" s="8" t="s">
        <v>14</v>
      </c>
      <c r="E3386" s="8" t="s">
        <v>14</v>
      </c>
      <c r="F3386" s="9">
        <f t="shared" si="112"/>
        <v>-1800000</v>
      </c>
      <c r="G3386" s="9">
        <v>-18</v>
      </c>
      <c r="H3386" s="10">
        <v>-1902492</v>
      </c>
      <c r="I3386" s="11">
        <v>17036182483.387108</v>
      </c>
      <c r="J3386" s="11">
        <v>170321</v>
      </c>
      <c r="K3386" s="11">
        <v>100023.96934838986</v>
      </c>
      <c r="L3386" s="12">
        <v>102060.55172898248</v>
      </c>
      <c r="M3386" s="11">
        <v>473</v>
      </c>
      <c r="N3386" s="13"/>
      <c r="O3386" t="str">
        <f t="shared" si="113"/>
        <v/>
      </c>
    </row>
    <row r="3387" spans="1:15" hidden="1">
      <c r="A3387" s="41">
        <v>3.2025000000000001</v>
      </c>
      <c r="B3387" s="46">
        <v>45719</v>
      </c>
      <c r="C3387" s="8" t="s">
        <v>13</v>
      </c>
      <c r="D3387" s="8" t="s">
        <v>46</v>
      </c>
      <c r="E3387" s="8" t="s">
        <v>46</v>
      </c>
      <c r="F3387" s="9">
        <f t="shared" si="112"/>
        <v>-6300000</v>
      </c>
      <c r="G3387" s="9">
        <v>-63</v>
      </c>
      <c r="H3387" s="10">
        <v>-6902091</v>
      </c>
      <c r="I3387" s="11">
        <v>29167738961.625</v>
      </c>
      <c r="J3387" s="11">
        <v>290301</v>
      </c>
      <c r="K3387" s="11">
        <v>100474.125</v>
      </c>
      <c r="L3387" s="12">
        <v>572221.125</v>
      </c>
      <c r="M3387" s="11">
        <v>257</v>
      </c>
      <c r="N3387" s="13"/>
      <c r="O3387" t="str">
        <f t="shared" si="113"/>
        <v/>
      </c>
    </row>
    <row r="3388" spans="1:15" hidden="1">
      <c r="A3388" s="41">
        <v>3.2025000000000001</v>
      </c>
      <c r="B3388" s="46">
        <v>45719</v>
      </c>
      <c r="C3388" s="8" t="s">
        <v>13</v>
      </c>
      <c r="D3388" s="8" t="s">
        <v>46</v>
      </c>
      <c r="E3388" s="8" t="s">
        <v>46</v>
      </c>
      <c r="F3388" s="9">
        <f t="shared" si="112"/>
        <v>-5400000</v>
      </c>
      <c r="G3388" s="9">
        <v>-54</v>
      </c>
      <c r="H3388" s="10">
        <v>-5916078</v>
      </c>
      <c r="I3388" s="11">
        <v>29162313358.875</v>
      </c>
      <c r="J3388" s="11">
        <v>290247</v>
      </c>
      <c r="K3388" s="11">
        <v>100474.125</v>
      </c>
      <c r="L3388" s="12">
        <v>490475.25</v>
      </c>
      <c r="M3388" s="11">
        <v>258</v>
      </c>
      <c r="N3388" s="13"/>
      <c r="O3388" t="str">
        <f t="shared" si="113"/>
        <v/>
      </c>
    </row>
    <row r="3389" spans="1:15" hidden="1">
      <c r="A3389" s="41">
        <v>3.2025000000000001</v>
      </c>
      <c r="B3389" s="46">
        <v>45719</v>
      </c>
      <c r="C3389" s="8" t="s">
        <v>13</v>
      </c>
      <c r="D3389" s="8" t="s">
        <v>46</v>
      </c>
      <c r="E3389" s="8" t="s">
        <v>46</v>
      </c>
      <c r="F3389" s="9">
        <f t="shared" si="112"/>
        <v>-91200000</v>
      </c>
      <c r="G3389" s="9">
        <v>-912</v>
      </c>
      <c r="H3389" s="10">
        <v>-99915984</v>
      </c>
      <c r="I3389" s="11">
        <v>29070680956.875</v>
      </c>
      <c r="J3389" s="11">
        <v>289335</v>
      </c>
      <c r="K3389" s="11">
        <v>100474.125</v>
      </c>
      <c r="L3389" s="12">
        <v>8283582</v>
      </c>
      <c r="M3389" s="11">
        <v>259</v>
      </c>
      <c r="N3389" s="13"/>
      <c r="O3389" t="str">
        <f t="shared" si="113"/>
        <v/>
      </c>
    </row>
    <row r="3390" spans="1:15" hidden="1">
      <c r="A3390" s="41">
        <v>3.2025000000000001</v>
      </c>
      <c r="B3390" s="46">
        <v>45719</v>
      </c>
      <c r="C3390" s="8" t="s">
        <v>13</v>
      </c>
      <c r="D3390" s="8" t="s">
        <v>46</v>
      </c>
      <c r="E3390" s="8" t="s">
        <v>46</v>
      </c>
      <c r="F3390" s="9">
        <f t="shared" si="112"/>
        <v>-4500000</v>
      </c>
      <c r="G3390" s="9">
        <v>-45</v>
      </c>
      <c r="H3390" s="10">
        <v>-4930065</v>
      </c>
      <c r="I3390" s="11">
        <v>29066159621.25</v>
      </c>
      <c r="J3390" s="11">
        <v>289290</v>
      </c>
      <c r="K3390" s="11">
        <v>100474.125</v>
      </c>
      <c r="L3390" s="12">
        <v>408729.375</v>
      </c>
      <c r="M3390" s="11">
        <v>260</v>
      </c>
      <c r="N3390" s="13"/>
      <c r="O3390" t="str">
        <f t="shared" si="113"/>
        <v/>
      </c>
    </row>
    <row r="3391" spans="1:15" hidden="1">
      <c r="A3391" s="41">
        <v>3.2025000000000001</v>
      </c>
      <c r="B3391" s="46">
        <v>45719</v>
      </c>
      <c r="C3391" s="8" t="s">
        <v>13</v>
      </c>
      <c r="D3391" s="8" t="s">
        <v>14</v>
      </c>
      <c r="E3391" s="8" t="s">
        <v>14</v>
      </c>
      <c r="F3391" s="9">
        <f t="shared" si="112"/>
        <v>-9400000</v>
      </c>
      <c r="G3391" s="9">
        <v>-94</v>
      </c>
      <c r="H3391" s="10">
        <v>-9935236</v>
      </c>
      <c r="I3391" s="11">
        <v>17026780230.26836</v>
      </c>
      <c r="J3391" s="11">
        <v>170227</v>
      </c>
      <c r="K3391" s="11">
        <v>100023.96934838986</v>
      </c>
      <c r="L3391" s="12">
        <v>532982.88125135377</v>
      </c>
      <c r="M3391" s="11">
        <v>474</v>
      </c>
      <c r="N3391" s="13"/>
      <c r="O3391" t="str">
        <f t="shared" si="113"/>
        <v/>
      </c>
    </row>
    <row r="3392" spans="1:15" hidden="1">
      <c r="A3392" s="41">
        <v>3.2025000000000001</v>
      </c>
      <c r="B3392" s="46">
        <v>45719</v>
      </c>
      <c r="C3392" s="8" t="s">
        <v>13</v>
      </c>
      <c r="D3392" s="8" t="s">
        <v>46</v>
      </c>
      <c r="E3392" s="8" t="s">
        <v>46</v>
      </c>
      <c r="F3392" s="9">
        <f t="shared" si="112"/>
        <v>-18200000</v>
      </c>
      <c r="G3392" s="9">
        <v>-182</v>
      </c>
      <c r="H3392" s="10">
        <v>-19939374</v>
      </c>
      <c r="I3392" s="11">
        <v>29047873330.5</v>
      </c>
      <c r="J3392" s="11">
        <v>289108</v>
      </c>
      <c r="K3392" s="11">
        <v>100474.125</v>
      </c>
      <c r="L3392" s="12">
        <v>1653083.25</v>
      </c>
      <c r="M3392" s="11">
        <v>261</v>
      </c>
      <c r="N3392" s="13"/>
      <c r="O3392" t="str">
        <f t="shared" si="113"/>
        <v/>
      </c>
    </row>
    <row r="3393" spans="1:15" hidden="1">
      <c r="A3393" s="41">
        <v>3.2025000000000001</v>
      </c>
      <c r="B3393" s="46">
        <v>45719</v>
      </c>
      <c r="C3393" s="8" t="s">
        <v>13</v>
      </c>
      <c r="D3393" s="8" t="s">
        <v>46</v>
      </c>
      <c r="E3393" s="8" t="s">
        <v>46</v>
      </c>
      <c r="F3393" s="9">
        <f t="shared" si="112"/>
        <v>-45900000</v>
      </c>
      <c r="G3393" s="9">
        <v>-459</v>
      </c>
      <c r="H3393" s="10">
        <v>-50286663</v>
      </c>
      <c r="I3393" s="11">
        <v>29001755707.125</v>
      </c>
      <c r="J3393" s="11">
        <v>288649</v>
      </c>
      <c r="K3393" s="11">
        <v>100474.125</v>
      </c>
      <c r="L3393" s="12">
        <v>4169039.625</v>
      </c>
      <c r="M3393" s="11">
        <v>262</v>
      </c>
      <c r="N3393" s="13"/>
      <c r="O3393" t="str">
        <f t="shared" si="113"/>
        <v/>
      </c>
    </row>
    <row r="3394" spans="1:15" hidden="1">
      <c r="A3394" s="41">
        <v>3.2025000000000001</v>
      </c>
      <c r="B3394" s="46">
        <v>45719</v>
      </c>
      <c r="C3394" s="8" t="s">
        <v>13</v>
      </c>
      <c r="D3394" s="8" t="s">
        <v>46</v>
      </c>
      <c r="E3394" s="8" t="s">
        <v>46</v>
      </c>
      <c r="F3394" s="9">
        <f t="shared" si="112"/>
        <v>-4600000</v>
      </c>
      <c r="G3394" s="9">
        <v>-46</v>
      </c>
      <c r="H3394" s="10">
        <v>-5039622</v>
      </c>
      <c r="I3394" s="11">
        <v>28997133897.375</v>
      </c>
      <c r="J3394" s="11">
        <v>288603</v>
      </c>
      <c r="K3394" s="11">
        <v>100474.125</v>
      </c>
      <c r="L3394" s="12">
        <v>417812.25</v>
      </c>
      <c r="M3394" s="11">
        <v>263</v>
      </c>
      <c r="N3394" s="13"/>
      <c r="O3394" t="str">
        <f t="shared" si="113"/>
        <v/>
      </c>
    </row>
    <row r="3395" spans="1:15" hidden="1">
      <c r="A3395" s="41">
        <v>3.2025000000000001</v>
      </c>
      <c r="B3395" s="46">
        <v>45719</v>
      </c>
      <c r="C3395" s="8" t="s">
        <v>13</v>
      </c>
      <c r="D3395" s="8" t="s">
        <v>46</v>
      </c>
      <c r="E3395" s="8" t="s">
        <v>46</v>
      </c>
      <c r="F3395" s="9">
        <f t="shared" si="112"/>
        <v>-27900000</v>
      </c>
      <c r="G3395" s="9">
        <v>-279</v>
      </c>
      <c r="H3395" s="10">
        <v>-30566403</v>
      </c>
      <c r="I3395" s="11">
        <v>28969101616.5</v>
      </c>
      <c r="J3395" s="11">
        <v>288324</v>
      </c>
      <c r="K3395" s="11">
        <v>100474.125</v>
      </c>
      <c r="L3395" s="12">
        <v>2534122.125</v>
      </c>
      <c r="M3395" s="11">
        <v>264</v>
      </c>
      <c r="N3395" s="13"/>
      <c r="O3395" t="str">
        <f t="shared" si="113"/>
        <v/>
      </c>
    </row>
    <row r="3396" spans="1:15" hidden="1">
      <c r="A3396" s="41">
        <v>3.2025000000000001</v>
      </c>
      <c r="B3396" s="46">
        <v>45719</v>
      </c>
      <c r="C3396" s="8" t="s">
        <v>13</v>
      </c>
      <c r="D3396" s="8" t="s">
        <v>14</v>
      </c>
      <c r="E3396" s="8" t="s">
        <v>14</v>
      </c>
      <c r="F3396" s="9">
        <f t="shared" si="112"/>
        <v>1000000</v>
      </c>
      <c r="G3396" s="9">
        <v>10</v>
      </c>
      <c r="H3396" s="10">
        <v>1053720</v>
      </c>
      <c r="I3396" s="11">
        <v>17027833950.26836</v>
      </c>
      <c r="J3396" s="11">
        <v>170237</v>
      </c>
      <c r="K3396" s="11">
        <v>100024.28350046324</v>
      </c>
      <c r="L3396" s="12">
        <v>0</v>
      </c>
      <c r="M3396" s="11">
        <v>475</v>
      </c>
      <c r="N3396" s="13"/>
      <c r="O3396" t="str">
        <f t="shared" si="113"/>
        <v/>
      </c>
    </row>
    <row r="3397" spans="1:15" hidden="1">
      <c r="A3397" s="41">
        <v>3.2025000000000001</v>
      </c>
      <c r="B3397" s="46">
        <v>45719</v>
      </c>
      <c r="C3397" s="8" t="s">
        <v>13</v>
      </c>
      <c r="D3397" s="8" t="s">
        <v>15</v>
      </c>
      <c r="E3397" s="8" t="s">
        <v>15</v>
      </c>
      <c r="F3397" s="9">
        <f t="shared" si="112"/>
        <v>900000</v>
      </c>
      <c r="G3397" s="9">
        <v>9</v>
      </c>
      <c r="H3397" s="10">
        <v>970020</v>
      </c>
      <c r="I3397" s="11">
        <v>2181808877.7391043</v>
      </c>
      <c r="J3397" s="11">
        <v>21631</v>
      </c>
      <c r="K3397" s="11">
        <v>100864.91044052999</v>
      </c>
      <c r="L3397" s="12">
        <v>0</v>
      </c>
      <c r="M3397" s="11">
        <v>2642</v>
      </c>
      <c r="N3397" s="13"/>
      <c r="O3397" t="str">
        <f t="shared" si="113"/>
        <v/>
      </c>
    </row>
    <row r="3398" spans="1:15" hidden="1">
      <c r="A3398" s="41">
        <v>3.2025000000000001</v>
      </c>
      <c r="B3398" s="46">
        <v>45719</v>
      </c>
      <c r="C3398" s="8" t="s">
        <v>13</v>
      </c>
      <c r="D3398" s="8" t="s">
        <v>46</v>
      </c>
      <c r="E3398" s="8" t="s">
        <v>46</v>
      </c>
      <c r="F3398" s="9">
        <f t="shared" si="112"/>
        <v>-10900000</v>
      </c>
      <c r="G3398" s="9">
        <v>-109</v>
      </c>
      <c r="H3398" s="10">
        <v>-11941713</v>
      </c>
      <c r="I3398" s="11">
        <v>28958149936.875</v>
      </c>
      <c r="J3398" s="11">
        <v>288215</v>
      </c>
      <c r="K3398" s="11">
        <v>100474.125</v>
      </c>
      <c r="L3398" s="12">
        <v>990033.375</v>
      </c>
      <c r="M3398" s="11">
        <v>265</v>
      </c>
      <c r="N3398" s="13"/>
      <c r="O3398" t="str">
        <f t="shared" si="113"/>
        <v/>
      </c>
    </row>
    <row r="3399" spans="1:15" hidden="1">
      <c r="A3399" s="41">
        <v>3.2025000000000001</v>
      </c>
      <c r="B3399" s="46">
        <v>45719</v>
      </c>
      <c r="C3399" s="8" t="s">
        <v>13</v>
      </c>
      <c r="D3399" s="8" t="s">
        <v>46</v>
      </c>
      <c r="E3399" s="8" t="s">
        <v>46</v>
      </c>
      <c r="F3399" s="9">
        <f t="shared" si="112"/>
        <v>-1900000</v>
      </c>
      <c r="G3399" s="9">
        <v>-19</v>
      </c>
      <c r="H3399" s="10">
        <v>-2081583</v>
      </c>
      <c r="I3399" s="11">
        <v>28956240928.5</v>
      </c>
      <c r="J3399" s="11">
        <v>288196</v>
      </c>
      <c r="K3399" s="11">
        <v>100474.125</v>
      </c>
      <c r="L3399" s="12">
        <v>172574.625</v>
      </c>
      <c r="M3399" s="11">
        <v>266</v>
      </c>
      <c r="N3399" s="13"/>
      <c r="O3399" t="str">
        <f t="shared" si="113"/>
        <v/>
      </c>
    </row>
    <row r="3400" spans="1:15" hidden="1">
      <c r="A3400" s="41">
        <v>3.2025000000000001</v>
      </c>
      <c r="B3400" s="46">
        <v>45719</v>
      </c>
      <c r="C3400" s="8" t="s">
        <v>13</v>
      </c>
      <c r="D3400" s="8" t="s">
        <v>46</v>
      </c>
      <c r="E3400" s="8" t="s">
        <v>46</v>
      </c>
      <c r="F3400" s="9">
        <f t="shared" si="112"/>
        <v>-4500000</v>
      </c>
      <c r="G3400" s="9">
        <v>-45</v>
      </c>
      <c r="H3400" s="10">
        <v>-4930065</v>
      </c>
      <c r="I3400" s="11">
        <v>28951719592.875</v>
      </c>
      <c r="J3400" s="11">
        <v>288151</v>
      </c>
      <c r="K3400" s="11">
        <v>100474.125</v>
      </c>
      <c r="L3400" s="12">
        <v>408729.375</v>
      </c>
      <c r="M3400" s="11">
        <v>267</v>
      </c>
      <c r="N3400" s="13"/>
      <c r="O3400" t="str">
        <f t="shared" si="113"/>
        <v/>
      </c>
    </row>
    <row r="3401" spans="1:15" hidden="1">
      <c r="A3401" s="41">
        <v>3.2025000000000001</v>
      </c>
      <c r="B3401" s="46">
        <v>45719</v>
      </c>
      <c r="C3401" s="8" t="s">
        <v>13</v>
      </c>
      <c r="D3401" s="8" t="s">
        <v>46</v>
      </c>
      <c r="E3401" s="8" t="s">
        <v>46</v>
      </c>
      <c r="F3401" s="9">
        <f t="shared" si="112"/>
        <v>-10900000</v>
      </c>
      <c r="G3401" s="9">
        <v>-109</v>
      </c>
      <c r="H3401" s="10">
        <v>-11941713</v>
      </c>
      <c r="I3401" s="11">
        <v>28940767913.25</v>
      </c>
      <c r="J3401" s="11">
        <v>288042</v>
      </c>
      <c r="K3401" s="11">
        <v>100474.125</v>
      </c>
      <c r="L3401" s="12">
        <v>990033.375</v>
      </c>
      <c r="M3401" s="11">
        <v>268</v>
      </c>
      <c r="N3401" s="13"/>
      <c r="O3401" t="str">
        <f t="shared" si="113"/>
        <v/>
      </c>
    </row>
    <row r="3402" spans="1:15" hidden="1">
      <c r="A3402" s="41">
        <v>3.2025000000000001</v>
      </c>
      <c r="B3402" s="46">
        <v>45720</v>
      </c>
      <c r="C3402" s="8" t="s">
        <v>13</v>
      </c>
      <c r="D3402" s="8" t="s">
        <v>46</v>
      </c>
      <c r="E3402" s="8" t="s">
        <v>46</v>
      </c>
      <c r="F3402" s="9">
        <f t="shared" ref="F3402:F3465" si="114">100000*G3402</f>
        <v>-45600000</v>
      </c>
      <c r="G3402" s="9">
        <v>-456</v>
      </c>
      <c r="H3402" s="10">
        <v>-49967568</v>
      </c>
      <c r="I3402" s="11">
        <v>28894951712.25</v>
      </c>
      <c r="J3402" s="11">
        <v>287586</v>
      </c>
      <c r="K3402" s="11">
        <v>100474.125</v>
      </c>
      <c r="L3402" s="12">
        <v>4151367</v>
      </c>
      <c r="M3402" s="11">
        <v>269</v>
      </c>
      <c r="N3402" s="13"/>
      <c r="O3402" t="str">
        <f t="shared" si="113"/>
        <v/>
      </c>
    </row>
    <row r="3403" spans="1:15" hidden="1">
      <c r="A3403" s="41">
        <v>3.2025000000000001</v>
      </c>
      <c r="B3403" s="46">
        <v>45720</v>
      </c>
      <c r="C3403" s="8" t="s">
        <v>13</v>
      </c>
      <c r="D3403" s="8" t="s">
        <v>15</v>
      </c>
      <c r="E3403" s="8" t="s">
        <v>15</v>
      </c>
      <c r="F3403" s="9">
        <f t="shared" si="114"/>
        <v>4600000</v>
      </c>
      <c r="G3403" s="9">
        <v>46</v>
      </c>
      <c r="H3403" s="10">
        <v>4946012</v>
      </c>
      <c r="I3403" s="11">
        <v>2186754889.7391043</v>
      </c>
      <c r="J3403" s="11">
        <v>21677</v>
      </c>
      <c r="K3403" s="11">
        <v>100879.03721636317</v>
      </c>
      <c r="L3403" s="12">
        <v>0</v>
      </c>
      <c r="M3403" s="11">
        <v>2643</v>
      </c>
      <c r="N3403" s="13"/>
      <c r="O3403" t="str">
        <f t="shared" si="113"/>
        <v/>
      </c>
    </row>
    <row r="3404" spans="1:15" hidden="1">
      <c r="A3404" s="41">
        <v>3.2025000000000001</v>
      </c>
      <c r="B3404" s="46">
        <v>45720</v>
      </c>
      <c r="C3404" s="8" t="s">
        <v>13</v>
      </c>
      <c r="D3404" s="8" t="s">
        <v>46</v>
      </c>
      <c r="E3404" s="8" t="s">
        <v>46</v>
      </c>
      <c r="F3404" s="9">
        <f t="shared" si="114"/>
        <v>-92300000</v>
      </c>
      <c r="G3404" s="9">
        <v>-923</v>
      </c>
      <c r="H3404" s="10">
        <v>-101140494</v>
      </c>
      <c r="I3404" s="11">
        <v>28802214094.875</v>
      </c>
      <c r="J3404" s="11">
        <v>286663</v>
      </c>
      <c r="K3404" s="11">
        <v>100474.125</v>
      </c>
      <c r="L3404" s="12">
        <v>8402876.625</v>
      </c>
      <c r="M3404" s="11">
        <v>270</v>
      </c>
      <c r="N3404" s="13"/>
      <c r="O3404" t="str">
        <f t="shared" si="113"/>
        <v/>
      </c>
    </row>
    <row r="3405" spans="1:15" hidden="1">
      <c r="A3405" s="41">
        <v>3.2025000000000001</v>
      </c>
      <c r="B3405" s="46">
        <v>45720</v>
      </c>
      <c r="C3405" s="8" t="s">
        <v>13</v>
      </c>
      <c r="D3405" s="8" t="s">
        <v>46</v>
      </c>
      <c r="E3405" s="8" t="s">
        <v>46</v>
      </c>
      <c r="F3405" s="9">
        <f t="shared" si="114"/>
        <v>-5400000</v>
      </c>
      <c r="G3405" s="9">
        <v>-54</v>
      </c>
      <c r="H3405" s="10">
        <v>-5917212</v>
      </c>
      <c r="I3405" s="11">
        <v>28796788492.125</v>
      </c>
      <c r="J3405" s="11">
        <v>286609</v>
      </c>
      <c r="K3405" s="11">
        <v>100474.125</v>
      </c>
      <c r="L3405" s="12">
        <v>491609.25</v>
      </c>
      <c r="M3405" s="11">
        <v>271</v>
      </c>
      <c r="N3405" s="13"/>
      <c r="O3405" t="str">
        <f t="shared" si="113"/>
        <v/>
      </c>
    </row>
    <row r="3406" spans="1:15" hidden="1">
      <c r="A3406" s="41">
        <v>3.2025000000000001</v>
      </c>
      <c r="B3406" s="46">
        <v>45720</v>
      </c>
      <c r="C3406" s="8" t="s">
        <v>13</v>
      </c>
      <c r="D3406" s="8" t="s">
        <v>46</v>
      </c>
      <c r="E3406" s="8" t="s">
        <v>46</v>
      </c>
      <c r="F3406" s="9">
        <f t="shared" si="114"/>
        <v>-7200000</v>
      </c>
      <c r="G3406" s="9">
        <v>-72</v>
      </c>
      <c r="H3406" s="10">
        <v>-7889616</v>
      </c>
      <c r="I3406" s="11">
        <v>28789554355.125</v>
      </c>
      <c r="J3406" s="11">
        <v>286537</v>
      </c>
      <c r="K3406" s="11">
        <v>100474.125</v>
      </c>
      <c r="L3406" s="12">
        <v>655479</v>
      </c>
      <c r="M3406" s="11">
        <v>272</v>
      </c>
      <c r="N3406" s="13"/>
      <c r="O3406" t="str">
        <f t="shared" si="113"/>
        <v/>
      </c>
    </row>
    <row r="3407" spans="1:15" hidden="1">
      <c r="A3407" s="41">
        <v>3.2025000000000001</v>
      </c>
      <c r="B3407" s="46">
        <v>45720</v>
      </c>
      <c r="C3407" s="8" t="s">
        <v>13</v>
      </c>
      <c r="D3407" s="8" t="s">
        <v>46</v>
      </c>
      <c r="E3407" s="8" t="s">
        <v>46</v>
      </c>
      <c r="F3407" s="9">
        <f t="shared" si="114"/>
        <v>-5000000</v>
      </c>
      <c r="G3407" s="9">
        <v>-50</v>
      </c>
      <c r="H3407" s="10">
        <v>-5478900</v>
      </c>
      <c r="I3407" s="11">
        <v>28784530648.875</v>
      </c>
      <c r="J3407" s="11">
        <v>286487</v>
      </c>
      <c r="K3407" s="11">
        <v>100474.125</v>
      </c>
      <c r="L3407" s="12">
        <v>455193.75</v>
      </c>
      <c r="M3407" s="11">
        <v>273</v>
      </c>
      <c r="N3407" s="13"/>
      <c r="O3407" t="str">
        <f t="shared" si="113"/>
        <v/>
      </c>
    </row>
    <row r="3408" spans="1:15" hidden="1">
      <c r="A3408" s="41">
        <v>3.2025000000000001</v>
      </c>
      <c r="B3408" s="46">
        <v>45720</v>
      </c>
      <c r="C3408" s="8" t="s">
        <v>13</v>
      </c>
      <c r="D3408" s="8" t="s">
        <v>46</v>
      </c>
      <c r="E3408" s="8" t="s">
        <v>46</v>
      </c>
      <c r="F3408" s="9">
        <f t="shared" si="114"/>
        <v>-173300000</v>
      </c>
      <c r="G3408" s="9">
        <v>-1733</v>
      </c>
      <c r="H3408" s="10">
        <v>-189898674</v>
      </c>
      <c r="I3408" s="11">
        <v>28610408990.25</v>
      </c>
      <c r="J3408" s="11">
        <v>284754</v>
      </c>
      <c r="K3408" s="11">
        <v>100474.125</v>
      </c>
      <c r="L3408" s="12">
        <v>15777015.375</v>
      </c>
      <c r="M3408" s="11">
        <v>274</v>
      </c>
      <c r="N3408" s="13"/>
      <c r="O3408" t="str">
        <f t="shared" ref="O3408:O3471" si="115">IF(M3408=_xlfn.MAXIFS(M:M,D:D,D3408),"X","")</f>
        <v/>
      </c>
    </row>
    <row r="3409" spans="1:15" hidden="1">
      <c r="A3409" s="41">
        <v>3.2025000000000001</v>
      </c>
      <c r="B3409" s="46">
        <v>45720</v>
      </c>
      <c r="C3409" s="8" t="s">
        <v>13</v>
      </c>
      <c r="D3409" s="8" t="s">
        <v>46</v>
      </c>
      <c r="E3409" s="8" t="s">
        <v>46</v>
      </c>
      <c r="F3409" s="9">
        <f t="shared" si="114"/>
        <v>-5300000</v>
      </c>
      <c r="G3409" s="9">
        <v>-53</v>
      </c>
      <c r="H3409" s="10">
        <v>-5807634</v>
      </c>
      <c r="I3409" s="11">
        <v>28605083861.625</v>
      </c>
      <c r="J3409" s="11">
        <v>284701</v>
      </c>
      <c r="K3409" s="11">
        <v>100474.125</v>
      </c>
      <c r="L3409" s="12">
        <v>482505.375</v>
      </c>
      <c r="M3409" s="11">
        <v>275</v>
      </c>
      <c r="N3409" s="13"/>
      <c r="O3409" t="str">
        <f t="shared" si="115"/>
        <v/>
      </c>
    </row>
    <row r="3410" spans="1:15" hidden="1">
      <c r="A3410" s="41">
        <v>3.2025000000000001</v>
      </c>
      <c r="B3410" s="46">
        <v>45720</v>
      </c>
      <c r="C3410" s="8" t="s">
        <v>13</v>
      </c>
      <c r="D3410" s="8" t="s">
        <v>14</v>
      </c>
      <c r="E3410" s="8" t="s">
        <v>14</v>
      </c>
      <c r="F3410" s="9">
        <f t="shared" si="114"/>
        <v>-1800000</v>
      </c>
      <c r="G3410" s="9">
        <v>-18</v>
      </c>
      <c r="H3410" s="10">
        <v>-1902852</v>
      </c>
      <c r="I3410" s="11">
        <v>17026033513.165352</v>
      </c>
      <c r="J3410" s="11">
        <v>170219</v>
      </c>
      <c r="K3410" s="11">
        <v>100024.28350046324</v>
      </c>
      <c r="L3410" s="12">
        <v>102414.89699166175</v>
      </c>
      <c r="M3410" s="11">
        <v>476</v>
      </c>
      <c r="N3410" s="13"/>
      <c r="O3410" t="str">
        <f t="shared" si="115"/>
        <v/>
      </c>
    </row>
    <row r="3411" spans="1:15" hidden="1">
      <c r="A3411" s="41">
        <v>3.2025000000000001</v>
      </c>
      <c r="B3411" s="46">
        <v>45720</v>
      </c>
      <c r="C3411" s="8" t="s">
        <v>13</v>
      </c>
      <c r="D3411" s="8" t="s">
        <v>46</v>
      </c>
      <c r="E3411" s="8" t="s">
        <v>46</v>
      </c>
      <c r="F3411" s="9">
        <f t="shared" si="114"/>
        <v>-32800000</v>
      </c>
      <c r="G3411" s="9">
        <v>-328</v>
      </c>
      <c r="H3411" s="10">
        <v>-35941584</v>
      </c>
      <c r="I3411" s="11">
        <v>28572128348.625</v>
      </c>
      <c r="J3411" s="11">
        <v>284373</v>
      </c>
      <c r="K3411" s="11">
        <v>100474.125</v>
      </c>
      <c r="L3411" s="12">
        <v>2986071</v>
      </c>
      <c r="M3411" s="11">
        <v>276</v>
      </c>
      <c r="N3411" s="13"/>
      <c r="O3411" t="str">
        <f t="shared" si="115"/>
        <v/>
      </c>
    </row>
    <row r="3412" spans="1:15" hidden="1">
      <c r="A3412" s="41">
        <v>3.2025000000000001</v>
      </c>
      <c r="B3412" s="46">
        <v>45720</v>
      </c>
      <c r="C3412" s="8" t="s">
        <v>13</v>
      </c>
      <c r="D3412" s="8" t="s">
        <v>46</v>
      </c>
      <c r="E3412" s="8" t="s">
        <v>46</v>
      </c>
      <c r="F3412" s="9">
        <f t="shared" si="114"/>
        <v>-2700000</v>
      </c>
      <c r="G3412" s="9">
        <v>-27</v>
      </c>
      <c r="H3412" s="10">
        <v>-2958606</v>
      </c>
      <c r="I3412" s="11">
        <v>28569415547.25</v>
      </c>
      <c r="J3412" s="11">
        <v>284346</v>
      </c>
      <c r="K3412" s="11">
        <v>100474.125</v>
      </c>
      <c r="L3412" s="12">
        <v>245804.625</v>
      </c>
      <c r="M3412" s="11">
        <v>277</v>
      </c>
      <c r="N3412" s="13"/>
      <c r="O3412" t="str">
        <f t="shared" si="115"/>
        <v/>
      </c>
    </row>
    <row r="3413" spans="1:15" hidden="1">
      <c r="A3413" s="41">
        <v>3.2025000000000001</v>
      </c>
      <c r="B3413" s="46">
        <v>45720</v>
      </c>
      <c r="C3413" s="8" t="s">
        <v>13</v>
      </c>
      <c r="D3413" s="8" t="s">
        <v>46</v>
      </c>
      <c r="E3413" s="8" t="s">
        <v>46</v>
      </c>
      <c r="F3413" s="9">
        <f t="shared" si="114"/>
        <v>-164100000</v>
      </c>
      <c r="G3413" s="9">
        <v>-1641</v>
      </c>
      <c r="H3413" s="10">
        <v>-179817498</v>
      </c>
      <c r="I3413" s="11">
        <v>28404537508.125</v>
      </c>
      <c r="J3413" s="11">
        <v>282705</v>
      </c>
      <c r="K3413" s="11">
        <v>100474.125</v>
      </c>
      <c r="L3413" s="12">
        <v>14939458.875</v>
      </c>
      <c r="M3413" s="11">
        <v>278</v>
      </c>
      <c r="N3413" s="13"/>
      <c r="O3413" t="str">
        <f t="shared" si="115"/>
        <v/>
      </c>
    </row>
    <row r="3414" spans="1:15" hidden="1">
      <c r="A3414" s="41">
        <v>3.2025000000000001</v>
      </c>
      <c r="B3414" s="46">
        <v>45720</v>
      </c>
      <c r="C3414" s="8" t="s">
        <v>13</v>
      </c>
      <c r="D3414" s="8" t="s">
        <v>46</v>
      </c>
      <c r="E3414" s="8" t="s">
        <v>46</v>
      </c>
      <c r="F3414" s="9">
        <f t="shared" si="114"/>
        <v>-12700000</v>
      </c>
      <c r="G3414" s="9">
        <v>-127</v>
      </c>
      <c r="H3414" s="10">
        <v>-13916406</v>
      </c>
      <c r="I3414" s="11">
        <v>28391777294.25</v>
      </c>
      <c r="J3414" s="11">
        <v>282578</v>
      </c>
      <c r="K3414" s="11">
        <v>100474.125</v>
      </c>
      <c r="L3414" s="12">
        <v>1156192.125</v>
      </c>
      <c r="M3414" s="11">
        <v>279</v>
      </c>
      <c r="N3414" s="13"/>
      <c r="O3414" t="str">
        <f t="shared" si="115"/>
        <v/>
      </c>
    </row>
    <row r="3415" spans="1:15" hidden="1">
      <c r="A3415" s="41">
        <v>3.2025000000000001</v>
      </c>
      <c r="B3415" s="46">
        <v>45720</v>
      </c>
      <c r="C3415" s="8" t="s">
        <v>13</v>
      </c>
      <c r="D3415" s="8" t="s">
        <v>46</v>
      </c>
      <c r="E3415" s="8" t="s">
        <v>46</v>
      </c>
      <c r="F3415" s="9">
        <f t="shared" si="114"/>
        <v>-91200000</v>
      </c>
      <c r="G3415" s="9">
        <v>-912</v>
      </c>
      <c r="H3415" s="10">
        <v>-99935136</v>
      </c>
      <c r="I3415" s="11">
        <v>28300144892.25</v>
      </c>
      <c r="J3415" s="11">
        <v>281666</v>
      </c>
      <c r="K3415" s="11">
        <v>100474.125</v>
      </c>
      <c r="L3415" s="12">
        <v>8302734</v>
      </c>
      <c r="M3415" s="11">
        <v>280</v>
      </c>
      <c r="N3415" s="13"/>
      <c r="O3415" t="str">
        <f t="shared" si="115"/>
        <v/>
      </c>
    </row>
    <row r="3416" spans="1:15" hidden="1">
      <c r="A3416" s="41">
        <v>3.2025000000000001</v>
      </c>
      <c r="B3416" s="46">
        <v>45720</v>
      </c>
      <c r="C3416" s="8" t="s">
        <v>13</v>
      </c>
      <c r="D3416" s="8" t="s">
        <v>14</v>
      </c>
      <c r="E3416" s="8" t="s">
        <v>14</v>
      </c>
      <c r="F3416" s="9">
        <f t="shared" si="114"/>
        <v>-1800000</v>
      </c>
      <c r="G3416" s="9">
        <v>-18</v>
      </c>
      <c r="H3416" s="10">
        <v>-1902852</v>
      </c>
      <c r="I3416" s="11">
        <v>17024233076.062344</v>
      </c>
      <c r="J3416" s="11">
        <v>170201</v>
      </c>
      <c r="K3416" s="11">
        <v>100024.28350046324</v>
      </c>
      <c r="L3416" s="12">
        <v>102414.89699166175</v>
      </c>
      <c r="M3416" s="11">
        <v>477</v>
      </c>
      <c r="N3416" s="13"/>
      <c r="O3416" t="str">
        <f t="shared" si="115"/>
        <v/>
      </c>
    </row>
    <row r="3417" spans="1:15" hidden="1">
      <c r="A3417" s="41">
        <v>3.2025000000000001</v>
      </c>
      <c r="B3417" s="46">
        <v>45720</v>
      </c>
      <c r="C3417" s="8" t="s">
        <v>13</v>
      </c>
      <c r="D3417" s="8" t="s">
        <v>46</v>
      </c>
      <c r="E3417" s="8" t="s">
        <v>46</v>
      </c>
      <c r="F3417" s="9">
        <f t="shared" si="114"/>
        <v>-10900000</v>
      </c>
      <c r="G3417" s="9">
        <v>-109</v>
      </c>
      <c r="H3417" s="10">
        <v>-11944002</v>
      </c>
      <c r="I3417" s="11">
        <v>28289193212.625</v>
      </c>
      <c r="J3417" s="11">
        <v>281557</v>
      </c>
      <c r="K3417" s="11">
        <v>100474.125</v>
      </c>
      <c r="L3417" s="12">
        <v>992322.375</v>
      </c>
      <c r="M3417" s="11">
        <v>281</v>
      </c>
      <c r="N3417" s="13"/>
      <c r="O3417" t="str">
        <f t="shared" si="115"/>
        <v/>
      </c>
    </row>
    <row r="3418" spans="1:15" hidden="1">
      <c r="A3418" s="41">
        <v>3.2025000000000001</v>
      </c>
      <c r="B3418" s="46">
        <v>45720</v>
      </c>
      <c r="C3418" s="8" t="s">
        <v>13</v>
      </c>
      <c r="D3418" s="8" t="s">
        <v>46</v>
      </c>
      <c r="E3418" s="8" t="s">
        <v>46</v>
      </c>
      <c r="F3418" s="9">
        <f t="shared" si="114"/>
        <v>-1200000</v>
      </c>
      <c r="G3418" s="9">
        <v>-12</v>
      </c>
      <c r="H3418" s="10">
        <v>-1314936</v>
      </c>
      <c r="I3418" s="11">
        <v>28287987523.125</v>
      </c>
      <c r="J3418" s="11">
        <v>281545</v>
      </c>
      <c r="K3418" s="11">
        <v>100474.125</v>
      </c>
      <c r="L3418" s="12">
        <v>109246.5</v>
      </c>
      <c r="M3418" s="11">
        <v>282</v>
      </c>
      <c r="N3418" s="13"/>
      <c r="O3418" t="str">
        <f t="shared" si="115"/>
        <v/>
      </c>
    </row>
    <row r="3419" spans="1:15" hidden="1">
      <c r="A3419" s="41">
        <v>3.2025000000000001</v>
      </c>
      <c r="B3419" s="46">
        <v>45720</v>
      </c>
      <c r="C3419" s="8" t="s">
        <v>13</v>
      </c>
      <c r="D3419" s="8" t="s">
        <v>46</v>
      </c>
      <c r="E3419" s="8" t="s">
        <v>46</v>
      </c>
      <c r="F3419" s="9">
        <f t="shared" si="114"/>
        <v>-40100000</v>
      </c>
      <c r="G3419" s="9">
        <v>-401</v>
      </c>
      <c r="H3419" s="10">
        <v>-43940778</v>
      </c>
      <c r="I3419" s="11">
        <v>28247697399</v>
      </c>
      <c r="J3419" s="11">
        <v>281144</v>
      </c>
      <c r="K3419" s="11">
        <v>100474.125</v>
      </c>
      <c r="L3419" s="12">
        <v>3650653.875</v>
      </c>
      <c r="M3419" s="11">
        <v>283</v>
      </c>
      <c r="N3419" s="13"/>
      <c r="O3419" t="str">
        <f t="shared" si="115"/>
        <v/>
      </c>
    </row>
    <row r="3420" spans="1:15" hidden="1">
      <c r="A3420" s="41">
        <v>3.2025000000000001</v>
      </c>
      <c r="B3420" s="46">
        <v>45720</v>
      </c>
      <c r="C3420" s="8" t="s">
        <v>13</v>
      </c>
      <c r="D3420" s="8" t="s">
        <v>46</v>
      </c>
      <c r="E3420" s="8" t="s">
        <v>46</v>
      </c>
      <c r="F3420" s="9">
        <f t="shared" si="114"/>
        <v>-72900000</v>
      </c>
      <c r="G3420" s="9">
        <v>-729</v>
      </c>
      <c r="H3420" s="10">
        <v>-79882362</v>
      </c>
      <c r="I3420" s="11">
        <v>28174451761.875</v>
      </c>
      <c r="J3420" s="11">
        <v>280415</v>
      </c>
      <c r="K3420" s="11">
        <v>100474.125</v>
      </c>
      <c r="L3420" s="12">
        <v>6636724.875</v>
      </c>
      <c r="M3420" s="11">
        <v>284</v>
      </c>
      <c r="N3420" s="13"/>
      <c r="O3420" t="str">
        <f t="shared" si="115"/>
        <v/>
      </c>
    </row>
    <row r="3421" spans="1:15" hidden="1">
      <c r="A3421" s="41">
        <v>3.2025000000000001</v>
      </c>
      <c r="B3421" s="46">
        <v>45720</v>
      </c>
      <c r="C3421" s="8" t="s">
        <v>13</v>
      </c>
      <c r="D3421" s="8" t="s">
        <v>46</v>
      </c>
      <c r="E3421" s="8" t="s">
        <v>46</v>
      </c>
      <c r="F3421" s="9">
        <f t="shared" si="114"/>
        <v>-27300000</v>
      </c>
      <c r="G3421" s="9">
        <v>-273</v>
      </c>
      <c r="H3421" s="10">
        <v>-29914794</v>
      </c>
      <c r="I3421" s="11">
        <v>28147022325.75</v>
      </c>
      <c r="J3421" s="11">
        <v>280142</v>
      </c>
      <c r="K3421" s="11">
        <v>100474.125</v>
      </c>
      <c r="L3421" s="12">
        <v>2485357.875</v>
      </c>
      <c r="M3421" s="11">
        <v>285</v>
      </c>
      <c r="N3421" s="13"/>
      <c r="O3421" t="str">
        <f t="shared" si="115"/>
        <v/>
      </c>
    </row>
    <row r="3422" spans="1:15" hidden="1">
      <c r="A3422" s="41">
        <v>3.2025000000000001</v>
      </c>
      <c r="B3422" s="46">
        <v>45720</v>
      </c>
      <c r="C3422" s="8" t="s">
        <v>13</v>
      </c>
      <c r="D3422" s="8" t="s">
        <v>46</v>
      </c>
      <c r="E3422" s="8" t="s">
        <v>46</v>
      </c>
      <c r="F3422" s="9">
        <f t="shared" si="114"/>
        <v>-4600000</v>
      </c>
      <c r="G3422" s="9">
        <v>-46</v>
      </c>
      <c r="H3422" s="10">
        <v>-5040588</v>
      </c>
      <c r="I3422" s="11">
        <v>28142400516</v>
      </c>
      <c r="J3422" s="11">
        <v>280096</v>
      </c>
      <c r="K3422" s="11">
        <v>100474.125</v>
      </c>
      <c r="L3422" s="12">
        <v>418778.25</v>
      </c>
      <c r="M3422" s="11">
        <v>286</v>
      </c>
      <c r="N3422" s="13"/>
      <c r="O3422" t="str">
        <f t="shared" si="115"/>
        <v/>
      </c>
    </row>
    <row r="3423" spans="1:15" hidden="1">
      <c r="A3423" s="41">
        <v>3.2025000000000001</v>
      </c>
      <c r="B3423" s="46">
        <v>45720</v>
      </c>
      <c r="C3423" s="8" t="s">
        <v>13</v>
      </c>
      <c r="D3423" s="8" t="s">
        <v>46</v>
      </c>
      <c r="E3423" s="8" t="s">
        <v>46</v>
      </c>
      <c r="F3423" s="9">
        <f t="shared" si="114"/>
        <v>-9400000</v>
      </c>
      <c r="G3423" s="9">
        <v>-94</v>
      </c>
      <c r="H3423" s="10">
        <v>-10300332</v>
      </c>
      <c r="I3423" s="11">
        <v>28132955948.25</v>
      </c>
      <c r="J3423" s="11">
        <v>280002</v>
      </c>
      <c r="K3423" s="11">
        <v>100474.125</v>
      </c>
      <c r="L3423" s="12">
        <v>855764.25</v>
      </c>
      <c r="M3423" s="11">
        <v>287</v>
      </c>
      <c r="N3423" s="13"/>
      <c r="O3423" t="str">
        <f t="shared" si="115"/>
        <v/>
      </c>
    </row>
    <row r="3424" spans="1:15" hidden="1">
      <c r="A3424" s="41">
        <v>3.2025000000000001</v>
      </c>
      <c r="B3424" s="46">
        <v>45720</v>
      </c>
      <c r="C3424" s="8" t="s">
        <v>13</v>
      </c>
      <c r="D3424" s="8" t="s">
        <v>46</v>
      </c>
      <c r="E3424" s="8" t="s">
        <v>46</v>
      </c>
      <c r="F3424" s="9">
        <f t="shared" si="114"/>
        <v>-54700000</v>
      </c>
      <c r="G3424" s="9">
        <v>-547</v>
      </c>
      <c r="H3424" s="10">
        <v>-59939166</v>
      </c>
      <c r="I3424" s="11">
        <v>28077996601.875</v>
      </c>
      <c r="J3424" s="11">
        <v>279455</v>
      </c>
      <c r="K3424" s="11">
        <v>100474.125</v>
      </c>
      <c r="L3424" s="12">
        <v>4979819.625</v>
      </c>
      <c r="M3424" s="11">
        <v>288</v>
      </c>
      <c r="N3424" s="13"/>
      <c r="O3424" t="str">
        <f t="shared" si="115"/>
        <v/>
      </c>
    </row>
    <row r="3425" spans="1:15" hidden="1">
      <c r="A3425" s="41">
        <v>3.2025000000000001</v>
      </c>
      <c r="B3425" s="46">
        <v>45720</v>
      </c>
      <c r="C3425" s="8" t="s">
        <v>13</v>
      </c>
      <c r="D3425" s="8" t="s">
        <v>15</v>
      </c>
      <c r="E3425" s="8" t="s">
        <v>15</v>
      </c>
      <c r="F3425" s="9">
        <f t="shared" si="114"/>
        <v>9200000</v>
      </c>
      <c r="G3425" s="9">
        <v>92</v>
      </c>
      <c r="H3425" s="10">
        <v>9913828</v>
      </c>
      <c r="I3425" s="11">
        <v>2196668717.7391043</v>
      </c>
      <c r="J3425" s="11">
        <v>21769</v>
      </c>
      <c r="K3425" s="11">
        <v>100908.11326836806</v>
      </c>
      <c r="L3425" s="12">
        <v>0</v>
      </c>
      <c r="M3425" s="11">
        <v>2644</v>
      </c>
      <c r="N3425" s="13"/>
      <c r="O3425" t="str">
        <f t="shared" si="115"/>
        <v/>
      </c>
    </row>
    <row r="3426" spans="1:15" hidden="1">
      <c r="A3426" s="41">
        <v>3.2025000000000001</v>
      </c>
      <c r="B3426" s="46">
        <v>45720</v>
      </c>
      <c r="C3426" s="8" t="s">
        <v>13</v>
      </c>
      <c r="D3426" s="8" t="s">
        <v>46</v>
      </c>
      <c r="E3426" s="8" t="s">
        <v>46</v>
      </c>
      <c r="F3426" s="9">
        <f t="shared" si="114"/>
        <v>-13800000</v>
      </c>
      <c r="G3426" s="9">
        <v>-138</v>
      </c>
      <c r="H3426" s="10">
        <v>-15121764</v>
      </c>
      <c r="I3426" s="11">
        <v>28064131172.625</v>
      </c>
      <c r="J3426" s="11">
        <v>279317</v>
      </c>
      <c r="K3426" s="11">
        <v>100474.125</v>
      </c>
      <c r="L3426" s="12">
        <v>1256334.75</v>
      </c>
      <c r="M3426" s="11">
        <v>289</v>
      </c>
      <c r="N3426" s="13"/>
      <c r="O3426" t="str">
        <f t="shared" si="115"/>
        <v/>
      </c>
    </row>
    <row r="3427" spans="1:15" hidden="1">
      <c r="A3427" s="41">
        <v>3.2025000000000001</v>
      </c>
      <c r="B3427" s="46">
        <v>45720</v>
      </c>
      <c r="C3427" s="8" t="s">
        <v>13</v>
      </c>
      <c r="D3427" s="8" t="s">
        <v>46</v>
      </c>
      <c r="E3427" s="8" t="s">
        <v>46</v>
      </c>
      <c r="F3427" s="9">
        <f t="shared" si="114"/>
        <v>-45600000</v>
      </c>
      <c r="G3427" s="9">
        <v>-456</v>
      </c>
      <c r="H3427" s="10">
        <v>-49967568</v>
      </c>
      <c r="I3427" s="11">
        <v>28018314971.625</v>
      </c>
      <c r="J3427" s="11">
        <v>278861</v>
      </c>
      <c r="K3427" s="11">
        <v>100474.125</v>
      </c>
      <c r="L3427" s="12">
        <v>4151367</v>
      </c>
      <c r="M3427" s="11">
        <v>290</v>
      </c>
      <c r="N3427" s="13"/>
      <c r="O3427" t="str">
        <f t="shared" si="115"/>
        <v/>
      </c>
    </row>
    <row r="3428" spans="1:15" hidden="1">
      <c r="A3428" s="41">
        <v>3.2025000000000001</v>
      </c>
      <c r="B3428" s="46">
        <v>45720</v>
      </c>
      <c r="C3428" s="8" t="s">
        <v>13</v>
      </c>
      <c r="D3428" s="8" t="s">
        <v>15</v>
      </c>
      <c r="E3428" s="8" t="s">
        <v>15</v>
      </c>
      <c r="F3428" s="9">
        <f t="shared" si="114"/>
        <v>9200000</v>
      </c>
      <c r="G3428" s="9">
        <v>92</v>
      </c>
      <c r="H3428" s="10">
        <v>9913828</v>
      </c>
      <c r="I3428" s="11">
        <v>2206582545.7391043</v>
      </c>
      <c r="J3428" s="11">
        <v>21861</v>
      </c>
      <c r="K3428" s="11">
        <v>100936.94459261261</v>
      </c>
      <c r="L3428" s="12">
        <v>0</v>
      </c>
      <c r="M3428" s="11">
        <v>2645</v>
      </c>
      <c r="N3428" s="13"/>
      <c r="O3428" t="str">
        <f t="shared" si="115"/>
        <v/>
      </c>
    </row>
    <row r="3429" spans="1:15" hidden="1">
      <c r="A3429" s="41">
        <v>3.2025000000000001</v>
      </c>
      <c r="B3429" s="46">
        <v>45720</v>
      </c>
      <c r="C3429" s="8" t="s">
        <v>13</v>
      </c>
      <c r="D3429" s="8" t="s">
        <v>15</v>
      </c>
      <c r="E3429" s="8" t="s">
        <v>15</v>
      </c>
      <c r="F3429" s="9">
        <f t="shared" si="114"/>
        <v>9200000</v>
      </c>
      <c r="G3429" s="9">
        <v>92</v>
      </c>
      <c r="H3429" s="10">
        <v>9913828</v>
      </c>
      <c r="I3429" s="11">
        <v>2216496373.7391043</v>
      </c>
      <c r="J3429" s="11">
        <v>21953</v>
      </c>
      <c r="K3429" s="11">
        <v>100965.53426589096</v>
      </c>
      <c r="L3429" s="12">
        <v>0</v>
      </c>
      <c r="M3429" s="11">
        <v>2646</v>
      </c>
      <c r="N3429" s="13"/>
      <c r="O3429" t="str">
        <f t="shared" si="115"/>
        <v/>
      </c>
    </row>
    <row r="3430" spans="1:15" hidden="1">
      <c r="A3430" s="41">
        <v>3.2025000000000001</v>
      </c>
      <c r="B3430" s="46">
        <v>45720</v>
      </c>
      <c r="C3430" s="8" t="s">
        <v>13</v>
      </c>
      <c r="D3430" s="8" t="s">
        <v>46</v>
      </c>
      <c r="E3430" s="8" t="s">
        <v>46</v>
      </c>
      <c r="F3430" s="9">
        <f t="shared" si="114"/>
        <v>-1800000</v>
      </c>
      <c r="G3430" s="9">
        <v>-18</v>
      </c>
      <c r="H3430" s="10">
        <v>-1972404</v>
      </c>
      <c r="I3430" s="11">
        <v>28016506437.375</v>
      </c>
      <c r="J3430" s="11">
        <v>278843</v>
      </c>
      <c r="K3430" s="11">
        <v>100474.125</v>
      </c>
      <c r="L3430" s="12">
        <v>163869.75</v>
      </c>
      <c r="M3430" s="11">
        <v>291</v>
      </c>
      <c r="N3430" s="13"/>
      <c r="O3430" t="str">
        <f t="shared" si="115"/>
        <v/>
      </c>
    </row>
    <row r="3431" spans="1:15" hidden="1">
      <c r="A3431" s="41">
        <v>3.2025000000000001</v>
      </c>
      <c r="B3431" s="46">
        <v>45720</v>
      </c>
      <c r="C3431" s="8" t="s">
        <v>13</v>
      </c>
      <c r="D3431" s="8" t="s">
        <v>46</v>
      </c>
      <c r="E3431" s="8" t="s">
        <v>46</v>
      </c>
      <c r="F3431" s="9">
        <f t="shared" si="114"/>
        <v>-1800000</v>
      </c>
      <c r="G3431" s="9">
        <v>-18</v>
      </c>
      <c r="H3431" s="10">
        <v>-1972404</v>
      </c>
      <c r="I3431" s="11">
        <v>28014697903.125</v>
      </c>
      <c r="J3431" s="11">
        <v>278825</v>
      </c>
      <c r="K3431" s="11">
        <v>100474.125</v>
      </c>
      <c r="L3431" s="12">
        <v>163869.75</v>
      </c>
      <c r="M3431" s="11">
        <v>292</v>
      </c>
      <c r="N3431" s="13"/>
      <c r="O3431" t="str">
        <f t="shared" si="115"/>
        <v/>
      </c>
    </row>
    <row r="3432" spans="1:15" hidden="1">
      <c r="A3432" s="41">
        <v>3.2025000000000001</v>
      </c>
      <c r="B3432" s="46">
        <v>45720</v>
      </c>
      <c r="C3432" s="8" t="s">
        <v>13</v>
      </c>
      <c r="D3432" s="8" t="s">
        <v>46</v>
      </c>
      <c r="E3432" s="8" t="s">
        <v>46</v>
      </c>
      <c r="F3432" s="9">
        <f t="shared" si="114"/>
        <v>-1000000</v>
      </c>
      <c r="G3432" s="9">
        <v>-10</v>
      </c>
      <c r="H3432" s="10">
        <v>-1095780</v>
      </c>
      <c r="I3432" s="11">
        <v>28013693161.875</v>
      </c>
      <c r="J3432" s="11">
        <v>278815</v>
      </c>
      <c r="K3432" s="11">
        <v>100474.125</v>
      </c>
      <c r="L3432" s="12">
        <v>91038.75</v>
      </c>
      <c r="M3432" s="11">
        <v>293</v>
      </c>
      <c r="N3432" s="13"/>
      <c r="O3432" t="str">
        <f t="shared" si="115"/>
        <v/>
      </c>
    </row>
    <row r="3433" spans="1:15" hidden="1">
      <c r="A3433" s="41">
        <v>3.2025000000000001</v>
      </c>
      <c r="B3433" s="46">
        <v>45720</v>
      </c>
      <c r="C3433" s="8" t="s">
        <v>13</v>
      </c>
      <c r="D3433" s="8" t="s">
        <v>46</v>
      </c>
      <c r="E3433" s="8" t="s">
        <v>46</v>
      </c>
      <c r="F3433" s="9">
        <f t="shared" si="114"/>
        <v>-1800000</v>
      </c>
      <c r="G3433" s="9">
        <v>-18</v>
      </c>
      <c r="H3433" s="10">
        <v>-1972404</v>
      </c>
      <c r="I3433" s="11">
        <v>28011884627.625</v>
      </c>
      <c r="J3433" s="11">
        <v>278797</v>
      </c>
      <c r="K3433" s="11">
        <v>100474.125</v>
      </c>
      <c r="L3433" s="12">
        <v>163869.75</v>
      </c>
      <c r="M3433" s="11">
        <v>294</v>
      </c>
      <c r="N3433" s="13"/>
      <c r="O3433" t="str">
        <f t="shared" si="115"/>
        <v/>
      </c>
    </row>
    <row r="3434" spans="1:15" hidden="1">
      <c r="A3434" s="41">
        <v>3.2025000000000001</v>
      </c>
      <c r="B3434" s="46">
        <v>45720</v>
      </c>
      <c r="C3434" s="8" t="s">
        <v>13</v>
      </c>
      <c r="D3434" s="8" t="s">
        <v>46</v>
      </c>
      <c r="E3434" s="8" t="s">
        <v>46</v>
      </c>
      <c r="F3434" s="9">
        <f t="shared" si="114"/>
        <v>-13700000</v>
      </c>
      <c r="G3434" s="9">
        <v>-137</v>
      </c>
      <c r="H3434" s="10">
        <v>-15012186</v>
      </c>
      <c r="I3434" s="11">
        <v>27998119672.5</v>
      </c>
      <c r="J3434" s="11">
        <v>278660</v>
      </c>
      <c r="K3434" s="11">
        <v>100474.125</v>
      </c>
      <c r="L3434" s="12">
        <v>1247230.875</v>
      </c>
      <c r="M3434" s="11">
        <v>295</v>
      </c>
      <c r="N3434" s="13"/>
      <c r="O3434" t="str">
        <f t="shared" si="115"/>
        <v/>
      </c>
    </row>
    <row r="3435" spans="1:15" hidden="1">
      <c r="A3435" s="41">
        <v>3.2025000000000001</v>
      </c>
      <c r="B3435" s="46">
        <v>45720</v>
      </c>
      <c r="C3435" s="8" t="s">
        <v>13</v>
      </c>
      <c r="D3435" s="8" t="s">
        <v>46</v>
      </c>
      <c r="E3435" s="8" t="s">
        <v>46</v>
      </c>
      <c r="F3435" s="9">
        <f t="shared" si="114"/>
        <v>-13600000</v>
      </c>
      <c r="G3435" s="9">
        <v>-136</v>
      </c>
      <c r="H3435" s="10">
        <v>-14902608</v>
      </c>
      <c r="I3435" s="11">
        <v>27984455191.5</v>
      </c>
      <c r="J3435" s="11">
        <v>278524</v>
      </c>
      <c r="K3435" s="11">
        <v>100474.125</v>
      </c>
      <c r="L3435" s="12">
        <v>1238127</v>
      </c>
      <c r="M3435" s="11">
        <v>296</v>
      </c>
      <c r="N3435" s="13"/>
      <c r="O3435" t="str">
        <f t="shared" si="115"/>
        <v/>
      </c>
    </row>
    <row r="3436" spans="1:15" hidden="1">
      <c r="A3436" s="41">
        <v>3.2025000000000001</v>
      </c>
      <c r="B3436" s="46">
        <v>45720</v>
      </c>
      <c r="C3436" s="8" t="s">
        <v>13</v>
      </c>
      <c r="D3436" s="8" t="s">
        <v>46</v>
      </c>
      <c r="E3436" s="8" t="s">
        <v>46</v>
      </c>
      <c r="F3436" s="9">
        <f t="shared" si="114"/>
        <v>-13000000</v>
      </c>
      <c r="G3436" s="9">
        <v>-130</v>
      </c>
      <c r="H3436" s="10">
        <v>-14245140</v>
      </c>
      <c r="I3436" s="11">
        <v>27971393555.25</v>
      </c>
      <c r="J3436" s="11">
        <v>278394</v>
      </c>
      <c r="K3436" s="11">
        <v>100474.125</v>
      </c>
      <c r="L3436" s="12">
        <v>1183503.75</v>
      </c>
      <c r="M3436" s="11">
        <v>297</v>
      </c>
      <c r="N3436" s="13"/>
      <c r="O3436" t="str">
        <f t="shared" si="115"/>
        <v/>
      </c>
    </row>
    <row r="3437" spans="1:15" hidden="1">
      <c r="A3437" s="41">
        <v>3.2025000000000001</v>
      </c>
      <c r="B3437" s="46">
        <v>45720</v>
      </c>
      <c r="C3437" s="8" t="s">
        <v>13</v>
      </c>
      <c r="D3437" s="8" t="s">
        <v>46</v>
      </c>
      <c r="E3437" s="8" t="s">
        <v>46</v>
      </c>
      <c r="F3437" s="9">
        <f t="shared" si="114"/>
        <v>-3600000</v>
      </c>
      <c r="G3437" s="9">
        <v>-36</v>
      </c>
      <c r="H3437" s="10">
        <v>-3944808</v>
      </c>
      <c r="I3437" s="11">
        <v>27967776486.75</v>
      </c>
      <c r="J3437" s="11">
        <v>278358</v>
      </c>
      <c r="K3437" s="11">
        <v>100474.125</v>
      </c>
      <c r="L3437" s="12">
        <v>327739.5</v>
      </c>
      <c r="M3437" s="11">
        <v>298</v>
      </c>
      <c r="N3437" s="13"/>
      <c r="O3437" t="str">
        <f t="shared" si="115"/>
        <v/>
      </c>
    </row>
    <row r="3438" spans="1:15" hidden="1">
      <c r="A3438" s="41">
        <v>3.2025000000000001</v>
      </c>
      <c r="B3438" s="46">
        <v>45720</v>
      </c>
      <c r="C3438" s="8" t="s">
        <v>13</v>
      </c>
      <c r="D3438" s="8" t="s">
        <v>15</v>
      </c>
      <c r="E3438" s="8" t="s">
        <v>15</v>
      </c>
      <c r="F3438" s="9">
        <f t="shared" si="114"/>
        <v>46700000</v>
      </c>
      <c r="G3438" s="9">
        <v>467</v>
      </c>
      <c r="H3438" s="10">
        <v>50126846</v>
      </c>
      <c r="I3438" s="11">
        <v>2266623219.7391043</v>
      </c>
      <c r="J3438" s="11">
        <v>22420</v>
      </c>
      <c r="K3438" s="11">
        <v>101098.27028274328</v>
      </c>
      <c r="L3438" s="12">
        <v>0</v>
      </c>
      <c r="M3438" s="11">
        <v>2647</v>
      </c>
      <c r="N3438" s="13"/>
      <c r="O3438" t="str">
        <f t="shared" si="115"/>
        <v/>
      </c>
    </row>
    <row r="3439" spans="1:15" hidden="1">
      <c r="A3439" s="41">
        <v>3.2025000000000001</v>
      </c>
      <c r="B3439" s="46">
        <v>45720</v>
      </c>
      <c r="C3439" s="8" t="s">
        <v>13</v>
      </c>
      <c r="D3439" s="8" t="s">
        <v>46</v>
      </c>
      <c r="E3439" s="8" t="s">
        <v>46</v>
      </c>
      <c r="F3439" s="9">
        <f t="shared" si="114"/>
        <v>-9100000</v>
      </c>
      <c r="G3439" s="9">
        <v>-91</v>
      </c>
      <c r="H3439" s="10">
        <v>-9971598</v>
      </c>
      <c r="I3439" s="11">
        <v>27958633341.375</v>
      </c>
      <c r="J3439" s="11">
        <v>278267</v>
      </c>
      <c r="K3439" s="11">
        <v>100474.125</v>
      </c>
      <c r="L3439" s="12">
        <v>828452.625</v>
      </c>
      <c r="M3439" s="11">
        <v>299</v>
      </c>
      <c r="N3439" s="13"/>
      <c r="O3439" t="str">
        <f t="shared" si="115"/>
        <v/>
      </c>
    </row>
    <row r="3440" spans="1:15" hidden="1">
      <c r="A3440" s="41">
        <v>3.2025000000000001</v>
      </c>
      <c r="B3440" s="46">
        <v>45720</v>
      </c>
      <c r="C3440" s="8" t="s">
        <v>13</v>
      </c>
      <c r="D3440" s="8" t="s">
        <v>46</v>
      </c>
      <c r="E3440" s="8" t="s">
        <v>46</v>
      </c>
      <c r="F3440" s="9">
        <f t="shared" si="114"/>
        <v>-9500000</v>
      </c>
      <c r="G3440" s="9">
        <v>-95</v>
      </c>
      <c r="H3440" s="10">
        <v>-10409910</v>
      </c>
      <c r="I3440" s="11">
        <v>27949088299.5</v>
      </c>
      <c r="J3440" s="11">
        <v>278172</v>
      </c>
      <c r="K3440" s="11">
        <v>100474.125</v>
      </c>
      <c r="L3440" s="12">
        <v>864868.125</v>
      </c>
      <c r="M3440" s="11">
        <v>300</v>
      </c>
      <c r="N3440" s="13"/>
      <c r="O3440" t="str">
        <f t="shared" si="115"/>
        <v/>
      </c>
    </row>
    <row r="3441" spans="1:15" hidden="1">
      <c r="A3441" s="41">
        <v>3.2025000000000001</v>
      </c>
      <c r="B3441" s="46">
        <v>45720</v>
      </c>
      <c r="C3441" s="8" t="s">
        <v>13</v>
      </c>
      <c r="D3441" s="8" t="s">
        <v>46</v>
      </c>
      <c r="E3441" s="8" t="s">
        <v>46</v>
      </c>
      <c r="F3441" s="9">
        <f t="shared" si="114"/>
        <v>-11800000</v>
      </c>
      <c r="G3441" s="9">
        <v>-118</v>
      </c>
      <c r="H3441" s="10">
        <v>-12930204</v>
      </c>
      <c r="I3441" s="11">
        <v>27937232352.75</v>
      </c>
      <c r="J3441" s="11">
        <v>278054</v>
      </c>
      <c r="K3441" s="11">
        <v>100474.125</v>
      </c>
      <c r="L3441" s="12">
        <v>1074257.25</v>
      </c>
      <c r="M3441" s="11">
        <v>301</v>
      </c>
      <c r="N3441" s="13"/>
      <c r="O3441" t="str">
        <f t="shared" si="115"/>
        <v/>
      </c>
    </row>
    <row r="3442" spans="1:15" hidden="1">
      <c r="A3442" s="41">
        <v>3.2025000000000001</v>
      </c>
      <c r="B3442" s="46">
        <v>45720</v>
      </c>
      <c r="C3442" s="8" t="s">
        <v>13</v>
      </c>
      <c r="D3442" s="8" t="s">
        <v>46</v>
      </c>
      <c r="E3442" s="8" t="s">
        <v>46</v>
      </c>
      <c r="F3442" s="9">
        <f t="shared" si="114"/>
        <v>-91200000</v>
      </c>
      <c r="G3442" s="9">
        <v>-912</v>
      </c>
      <c r="H3442" s="10">
        <v>-99935136</v>
      </c>
      <c r="I3442" s="11">
        <v>27845599950.75</v>
      </c>
      <c r="J3442" s="11">
        <v>277142</v>
      </c>
      <c r="K3442" s="11">
        <v>100474.125</v>
      </c>
      <c r="L3442" s="12">
        <v>8302734</v>
      </c>
      <c r="M3442" s="11">
        <v>302</v>
      </c>
      <c r="N3442" s="13"/>
      <c r="O3442" t="str">
        <f t="shared" si="115"/>
        <v/>
      </c>
    </row>
    <row r="3443" spans="1:15" hidden="1">
      <c r="A3443" s="41">
        <v>3.2025000000000001</v>
      </c>
      <c r="B3443" s="46">
        <v>45720</v>
      </c>
      <c r="C3443" s="8" t="s">
        <v>13</v>
      </c>
      <c r="D3443" s="8" t="s">
        <v>14</v>
      </c>
      <c r="E3443" s="8" t="s">
        <v>14</v>
      </c>
      <c r="F3443" s="9">
        <f t="shared" si="114"/>
        <v>900000</v>
      </c>
      <c r="G3443" s="9">
        <v>9</v>
      </c>
      <c r="H3443" s="10">
        <v>949986</v>
      </c>
      <c r="I3443" s="11">
        <v>17025183062.062344</v>
      </c>
      <c r="J3443" s="11">
        <v>170210</v>
      </c>
      <c r="K3443" s="11">
        <v>100024.57588897446</v>
      </c>
      <c r="L3443" s="12">
        <v>0</v>
      </c>
      <c r="M3443" s="11">
        <v>478</v>
      </c>
      <c r="N3443" s="13"/>
      <c r="O3443" t="str">
        <f t="shared" si="115"/>
        <v/>
      </c>
    </row>
    <row r="3444" spans="1:15" hidden="1">
      <c r="A3444" s="41">
        <v>3.2025000000000001</v>
      </c>
      <c r="B3444" s="46">
        <v>45720</v>
      </c>
      <c r="C3444" s="8" t="s">
        <v>13</v>
      </c>
      <c r="D3444" s="8" t="s">
        <v>15</v>
      </c>
      <c r="E3444" s="8" t="s">
        <v>15</v>
      </c>
      <c r="F3444" s="9">
        <f t="shared" si="114"/>
        <v>900000</v>
      </c>
      <c r="G3444" s="9">
        <v>9</v>
      </c>
      <c r="H3444" s="10">
        <v>968886</v>
      </c>
      <c r="I3444" s="11">
        <v>2267592105.7391043</v>
      </c>
      <c r="J3444" s="11">
        <v>22429</v>
      </c>
      <c r="K3444" s="11">
        <v>101100.90087561212</v>
      </c>
      <c r="L3444" s="12">
        <v>0</v>
      </c>
      <c r="M3444" s="11">
        <v>2648</v>
      </c>
      <c r="N3444" s="13"/>
      <c r="O3444" t="str">
        <f t="shared" si="115"/>
        <v/>
      </c>
    </row>
    <row r="3445" spans="1:15" hidden="1">
      <c r="A3445" s="41">
        <v>3.2025000000000001</v>
      </c>
      <c r="B3445" s="46">
        <v>45720</v>
      </c>
      <c r="C3445" s="8" t="s">
        <v>13</v>
      </c>
      <c r="D3445" s="8" t="s">
        <v>46</v>
      </c>
      <c r="E3445" s="8" t="s">
        <v>46</v>
      </c>
      <c r="F3445" s="9">
        <f t="shared" si="114"/>
        <v>4500000</v>
      </c>
      <c r="G3445" s="9">
        <v>45</v>
      </c>
      <c r="H3445" s="10">
        <v>4929615</v>
      </c>
      <c r="I3445" s="11">
        <v>27850529565.75</v>
      </c>
      <c r="J3445" s="11">
        <v>277187</v>
      </c>
      <c r="K3445" s="11">
        <v>100475.59793839538</v>
      </c>
      <c r="L3445" s="12">
        <v>0</v>
      </c>
      <c r="M3445" s="11">
        <v>303</v>
      </c>
      <c r="N3445" s="13"/>
      <c r="O3445" t="str">
        <f t="shared" si="115"/>
        <v/>
      </c>
    </row>
    <row r="3446" spans="1:15" hidden="1">
      <c r="A3446" s="41">
        <v>3.2025000000000001</v>
      </c>
      <c r="B3446" s="46">
        <v>45720</v>
      </c>
      <c r="C3446" s="8" t="s">
        <v>13</v>
      </c>
      <c r="D3446" s="8" t="s">
        <v>46</v>
      </c>
      <c r="E3446" s="8" t="s">
        <v>46</v>
      </c>
      <c r="F3446" s="9">
        <f t="shared" si="114"/>
        <v>-5100000</v>
      </c>
      <c r="G3446" s="9">
        <v>-51</v>
      </c>
      <c r="H3446" s="10">
        <v>-5588478</v>
      </c>
      <c r="I3446" s="11">
        <v>27845405310.255142</v>
      </c>
      <c r="J3446" s="11">
        <v>277136</v>
      </c>
      <c r="K3446" s="11">
        <v>100475.59793839538</v>
      </c>
      <c r="L3446" s="12">
        <v>464222.50514183566</v>
      </c>
      <c r="M3446" s="11">
        <v>304</v>
      </c>
      <c r="N3446" s="13"/>
      <c r="O3446" t="str">
        <f t="shared" si="115"/>
        <v/>
      </c>
    </row>
    <row r="3447" spans="1:15" hidden="1">
      <c r="A3447" s="41">
        <v>3.2025000000000001</v>
      </c>
      <c r="B3447" s="46">
        <v>45720</v>
      </c>
      <c r="C3447" s="8" t="s">
        <v>13</v>
      </c>
      <c r="D3447" s="8" t="s">
        <v>46</v>
      </c>
      <c r="E3447" s="8" t="s">
        <v>46</v>
      </c>
      <c r="F3447" s="9">
        <f t="shared" si="114"/>
        <v>-9000000</v>
      </c>
      <c r="G3447" s="9">
        <v>-90</v>
      </c>
      <c r="H3447" s="10">
        <v>-9862020</v>
      </c>
      <c r="I3447" s="11">
        <v>27836362506.440685</v>
      </c>
      <c r="J3447" s="11">
        <v>277046</v>
      </c>
      <c r="K3447" s="11">
        <v>100475.59793839538</v>
      </c>
      <c r="L3447" s="12">
        <v>819216.18554441631</v>
      </c>
      <c r="M3447" s="11">
        <v>305</v>
      </c>
      <c r="N3447" s="13"/>
      <c r="O3447" t="str">
        <f t="shared" si="115"/>
        <v/>
      </c>
    </row>
    <row r="3448" spans="1:15" hidden="1">
      <c r="A3448" s="41">
        <v>3.2025000000000001</v>
      </c>
      <c r="B3448" s="46">
        <v>45720</v>
      </c>
      <c r="C3448" s="8" t="s">
        <v>13</v>
      </c>
      <c r="D3448" s="8" t="s">
        <v>14</v>
      </c>
      <c r="E3448" s="8" t="s">
        <v>14</v>
      </c>
      <c r="F3448" s="9">
        <f t="shared" si="114"/>
        <v>-1800000</v>
      </c>
      <c r="G3448" s="9">
        <v>-18</v>
      </c>
      <c r="H3448" s="10">
        <v>-1902852</v>
      </c>
      <c r="I3448" s="11">
        <v>17023382619.696342</v>
      </c>
      <c r="J3448" s="11">
        <v>170192</v>
      </c>
      <c r="K3448" s="11">
        <v>100024.57588897446</v>
      </c>
      <c r="L3448" s="12">
        <v>102409.63399845967</v>
      </c>
      <c r="M3448" s="11">
        <v>479</v>
      </c>
      <c r="N3448" s="13"/>
      <c r="O3448" t="str">
        <f t="shared" si="115"/>
        <v/>
      </c>
    </row>
    <row r="3449" spans="1:15" hidden="1">
      <c r="A3449" s="41">
        <v>3.2025000000000001</v>
      </c>
      <c r="B3449" s="46">
        <v>45720</v>
      </c>
      <c r="C3449" s="8" t="s">
        <v>13</v>
      </c>
      <c r="D3449" s="8" t="s">
        <v>14</v>
      </c>
      <c r="E3449" s="8" t="s">
        <v>14</v>
      </c>
      <c r="F3449" s="9">
        <f t="shared" si="114"/>
        <v>-9400000</v>
      </c>
      <c r="G3449" s="9">
        <v>-94</v>
      </c>
      <c r="H3449" s="10">
        <v>-9937116</v>
      </c>
      <c r="I3449" s="11">
        <v>17013980309.562778</v>
      </c>
      <c r="J3449" s="11">
        <v>170098</v>
      </c>
      <c r="K3449" s="11">
        <v>100024.57588897446</v>
      </c>
      <c r="L3449" s="12">
        <v>534805.86643640138</v>
      </c>
      <c r="M3449" s="11">
        <v>480</v>
      </c>
      <c r="N3449" s="13"/>
      <c r="O3449" t="str">
        <f t="shared" si="115"/>
        <v/>
      </c>
    </row>
    <row r="3450" spans="1:15" hidden="1">
      <c r="A3450" s="41">
        <v>3.2025000000000001</v>
      </c>
      <c r="B3450" s="46">
        <v>45720</v>
      </c>
      <c r="C3450" s="8" t="s">
        <v>13</v>
      </c>
      <c r="D3450" s="8" t="s">
        <v>46</v>
      </c>
      <c r="E3450" s="8" t="s">
        <v>46</v>
      </c>
      <c r="F3450" s="9">
        <f t="shared" si="114"/>
        <v>-45600000</v>
      </c>
      <c r="G3450" s="9">
        <v>-456</v>
      </c>
      <c r="H3450" s="10">
        <v>-49967568</v>
      </c>
      <c r="I3450" s="11">
        <v>27790545633.780777</v>
      </c>
      <c r="J3450" s="11">
        <v>276590</v>
      </c>
      <c r="K3450" s="11">
        <v>100475.59793839538</v>
      </c>
      <c r="L3450" s="12">
        <v>4150695.3400917053</v>
      </c>
      <c r="M3450" s="11">
        <v>306</v>
      </c>
      <c r="N3450" s="13"/>
      <c r="O3450" t="str">
        <f t="shared" si="115"/>
        <v/>
      </c>
    </row>
    <row r="3451" spans="1:15" hidden="1">
      <c r="A3451" s="41">
        <v>3.2025000000000001</v>
      </c>
      <c r="B3451" s="46">
        <v>45720</v>
      </c>
      <c r="C3451" s="8" t="s">
        <v>13</v>
      </c>
      <c r="D3451" s="8" t="s">
        <v>46</v>
      </c>
      <c r="E3451" s="8" t="s">
        <v>46</v>
      </c>
      <c r="F3451" s="9">
        <f t="shared" si="114"/>
        <v>-9200000</v>
      </c>
      <c r="G3451" s="9">
        <v>-92</v>
      </c>
      <c r="H3451" s="10">
        <v>-10081176</v>
      </c>
      <c r="I3451" s="11">
        <v>27781301878.770443</v>
      </c>
      <c r="J3451" s="11">
        <v>276498</v>
      </c>
      <c r="K3451" s="11">
        <v>100475.59793839538</v>
      </c>
      <c r="L3451" s="12">
        <v>837420.98966762424</v>
      </c>
      <c r="M3451" s="11">
        <v>307</v>
      </c>
      <c r="N3451" s="13"/>
      <c r="O3451" t="str">
        <f t="shared" si="115"/>
        <v/>
      </c>
    </row>
    <row r="3452" spans="1:15" hidden="1">
      <c r="A3452" s="41">
        <v>3.2025000000000001</v>
      </c>
      <c r="B3452" s="46">
        <v>45720</v>
      </c>
      <c r="C3452" s="8" t="s">
        <v>13</v>
      </c>
      <c r="D3452" s="8" t="s">
        <v>46</v>
      </c>
      <c r="E3452" s="8" t="s">
        <v>46</v>
      </c>
      <c r="F3452" s="9">
        <f t="shared" si="114"/>
        <v>-91200000</v>
      </c>
      <c r="G3452" s="9">
        <v>-912</v>
      </c>
      <c r="H3452" s="10">
        <v>-99935136</v>
      </c>
      <c r="I3452" s="11">
        <v>27689668133.450626</v>
      </c>
      <c r="J3452" s="11">
        <v>275586</v>
      </c>
      <c r="K3452" s="11">
        <v>100475.59793839538</v>
      </c>
      <c r="L3452" s="12">
        <v>8301390.6801834106</v>
      </c>
      <c r="M3452" s="11">
        <v>308</v>
      </c>
      <c r="N3452" s="13"/>
      <c r="O3452" t="str">
        <f t="shared" si="115"/>
        <v/>
      </c>
    </row>
    <row r="3453" spans="1:15" hidden="1">
      <c r="A3453" s="41">
        <v>3.2025000000000001</v>
      </c>
      <c r="B3453" s="46">
        <v>45720</v>
      </c>
      <c r="C3453" s="8" t="s">
        <v>13</v>
      </c>
      <c r="D3453" s="8" t="s">
        <v>46</v>
      </c>
      <c r="E3453" s="8" t="s">
        <v>46</v>
      </c>
      <c r="F3453" s="9">
        <f t="shared" si="114"/>
        <v>-3300000</v>
      </c>
      <c r="G3453" s="9">
        <v>-33</v>
      </c>
      <c r="H3453" s="10">
        <v>-3616074</v>
      </c>
      <c r="I3453" s="11">
        <v>27686352438.718658</v>
      </c>
      <c r="J3453" s="11">
        <v>275553</v>
      </c>
      <c r="K3453" s="11">
        <v>100475.59793839538</v>
      </c>
      <c r="L3453" s="12">
        <v>300379.26803295221</v>
      </c>
      <c r="M3453" s="11">
        <v>309</v>
      </c>
      <c r="N3453" s="13"/>
      <c r="O3453" t="str">
        <f t="shared" si="115"/>
        <v/>
      </c>
    </row>
    <row r="3454" spans="1:15" hidden="1">
      <c r="A3454" s="41">
        <v>3.2025000000000001</v>
      </c>
      <c r="B3454" s="46">
        <v>45720</v>
      </c>
      <c r="C3454" s="8" t="s">
        <v>13</v>
      </c>
      <c r="D3454" s="8" t="s">
        <v>46</v>
      </c>
      <c r="E3454" s="8" t="s">
        <v>46</v>
      </c>
      <c r="F3454" s="9">
        <f t="shared" si="114"/>
        <v>-1100000</v>
      </c>
      <c r="G3454" s="9">
        <v>-11</v>
      </c>
      <c r="H3454" s="10">
        <v>-1205358</v>
      </c>
      <c r="I3454" s="11">
        <v>27685247207.141335</v>
      </c>
      <c r="J3454" s="11">
        <v>275542</v>
      </c>
      <c r="K3454" s="11">
        <v>100475.59793839538</v>
      </c>
      <c r="L3454" s="12">
        <v>100126.42267765081</v>
      </c>
      <c r="M3454" s="11">
        <v>310</v>
      </c>
      <c r="N3454" s="13"/>
      <c r="O3454" t="str">
        <f t="shared" si="115"/>
        <v/>
      </c>
    </row>
    <row r="3455" spans="1:15" hidden="1">
      <c r="A3455" s="41">
        <v>3.2025000000000001</v>
      </c>
      <c r="B3455" s="46">
        <v>45720</v>
      </c>
      <c r="C3455" s="8" t="s">
        <v>13</v>
      </c>
      <c r="D3455" s="8" t="s">
        <v>46</v>
      </c>
      <c r="E3455" s="8" t="s">
        <v>46</v>
      </c>
      <c r="F3455" s="9">
        <f t="shared" si="114"/>
        <v>-24100000</v>
      </c>
      <c r="G3455" s="9">
        <v>-241</v>
      </c>
      <c r="H3455" s="10">
        <v>-26408298</v>
      </c>
      <c r="I3455" s="11">
        <v>27661032588.038181</v>
      </c>
      <c r="J3455" s="11">
        <v>275301</v>
      </c>
      <c r="K3455" s="11">
        <v>100475.59793839538</v>
      </c>
      <c r="L3455" s="12">
        <v>2193678.8968467116</v>
      </c>
      <c r="M3455" s="11">
        <v>311</v>
      </c>
      <c r="N3455" s="13"/>
      <c r="O3455" t="str">
        <f t="shared" si="115"/>
        <v/>
      </c>
    </row>
    <row r="3456" spans="1:15" hidden="1">
      <c r="A3456" s="41">
        <v>3.2025000000000001</v>
      </c>
      <c r="B3456" s="46">
        <v>45720</v>
      </c>
      <c r="C3456" s="8" t="s">
        <v>13</v>
      </c>
      <c r="D3456" s="8" t="s">
        <v>46</v>
      </c>
      <c r="E3456" s="8" t="s">
        <v>46</v>
      </c>
      <c r="F3456" s="9">
        <f t="shared" si="114"/>
        <v>-1100000</v>
      </c>
      <c r="G3456" s="9">
        <v>-11</v>
      </c>
      <c r="H3456" s="10">
        <v>-1205358</v>
      </c>
      <c r="I3456" s="11">
        <v>27659927356.460857</v>
      </c>
      <c r="J3456" s="11">
        <v>275290</v>
      </c>
      <c r="K3456" s="11">
        <v>100475.59793839538</v>
      </c>
      <c r="L3456" s="12">
        <v>100126.42267765081</v>
      </c>
      <c r="M3456" s="11">
        <v>312</v>
      </c>
      <c r="N3456" s="13"/>
      <c r="O3456" t="str">
        <f t="shared" si="115"/>
        <v/>
      </c>
    </row>
    <row r="3457" spans="1:15" hidden="1">
      <c r="A3457" s="41">
        <v>3.2025000000000001</v>
      </c>
      <c r="B3457" s="46">
        <v>45720</v>
      </c>
      <c r="C3457" s="8" t="s">
        <v>13</v>
      </c>
      <c r="D3457" s="8" t="s">
        <v>46</v>
      </c>
      <c r="E3457" s="8" t="s">
        <v>46</v>
      </c>
      <c r="F3457" s="9">
        <f t="shared" si="114"/>
        <v>-900000</v>
      </c>
      <c r="G3457" s="9">
        <v>-9</v>
      </c>
      <c r="H3457" s="10">
        <v>-986202</v>
      </c>
      <c r="I3457" s="11">
        <v>27659023076.079411</v>
      </c>
      <c r="J3457" s="11">
        <v>275281</v>
      </c>
      <c r="K3457" s="11">
        <v>100475.59793839538</v>
      </c>
      <c r="L3457" s="12">
        <v>81921.618554441608</v>
      </c>
      <c r="M3457" s="11">
        <v>313</v>
      </c>
      <c r="N3457" s="13"/>
      <c r="O3457" t="str">
        <f t="shared" si="115"/>
        <v/>
      </c>
    </row>
    <row r="3458" spans="1:15" hidden="1">
      <c r="A3458" s="41">
        <v>3.2025000000000001</v>
      </c>
      <c r="B3458" s="46">
        <v>45720</v>
      </c>
      <c r="C3458" s="8" t="s">
        <v>13</v>
      </c>
      <c r="D3458" s="8" t="s">
        <v>46</v>
      </c>
      <c r="E3458" s="8" t="s">
        <v>46</v>
      </c>
      <c r="F3458" s="9">
        <f t="shared" si="114"/>
        <v>-10400000</v>
      </c>
      <c r="G3458" s="9">
        <v>-104</v>
      </c>
      <c r="H3458" s="10">
        <v>-11396112</v>
      </c>
      <c r="I3458" s="11">
        <v>27648573613.893818</v>
      </c>
      <c r="J3458" s="11">
        <v>275177</v>
      </c>
      <c r="K3458" s="11">
        <v>100475.59793839538</v>
      </c>
      <c r="L3458" s="12">
        <v>946649.81440688111</v>
      </c>
      <c r="M3458" s="11">
        <v>314</v>
      </c>
      <c r="N3458" s="13"/>
      <c r="O3458" t="str">
        <f t="shared" si="115"/>
        <v/>
      </c>
    </row>
    <row r="3459" spans="1:15" hidden="1">
      <c r="A3459" s="41">
        <v>3.2025000000000001</v>
      </c>
      <c r="B3459" s="46">
        <v>45720</v>
      </c>
      <c r="C3459" s="8" t="s">
        <v>13</v>
      </c>
      <c r="D3459" s="8" t="s">
        <v>46</v>
      </c>
      <c r="E3459" s="8" t="s">
        <v>46</v>
      </c>
      <c r="F3459" s="9">
        <f t="shared" si="114"/>
        <v>-25100000</v>
      </c>
      <c r="G3459" s="9">
        <v>-251</v>
      </c>
      <c r="H3459" s="10">
        <v>-27504078</v>
      </c>
      <c r="I3459" s="11">
        <v>27623354238.811279</v>
      </c>
      <c r="J3459" s="11">
        <v>274926</v>
      </c>
      <c r="K3459" s="11">
        <v>100475.59793839538</v>
      </c>
      <c r="L3459" s="12">
        <v>2284702.9174627587</v>
      </c>
      <c r="M3459" s="11">
        <v>315</v>
      </c>
      <c r="N3459" s="13"/>
      <c r="O3459" t="str">
        <f t="shared" si="115"/>
        <v/>
      </c>
    </row>
    <row r="3460" spans="1:15" hidden="1">
      <c r="A3460" s="41">
        <v>3.2025000000000001</v>
      </c>
      <c r="B3460" s="46">
        <v>45720</v>
      </c>
      <c r="C3460" s="8" t="s">
        <v>13</v>
      </c>
      <c r="D3460" s="8" t="s">
        <v>46</v>
      </c>
      <c r="E3460" s="8" t="s">
        <v>46</v>
      </c>
      <c r="F3460" s="9">
        <f t="shared" si="114"/>
        <v>-9100000</v>
      </c>
      <c r="G3460" s="9">
        <v>-91</v>
      </c>
      <c r="H3460" s="10">
        <v>-9971598</v>
      </c>
      <c r="I3460" s="11">
        <v>27614210959.398884</v>
      </c>
      <c r="J3460" s="11">
        <v>274835</v>
      </c>
      <c r="K3460" s="11">
        <v>100475.59793839538</v>
      </c>
      <c r="L3460" s="12">
        <v>828318.58760602027</v>
      </c>
      <c r="M3460" s="11">
        <v>316</v>
      </c>
      <c r="N3460" s="13"/>
      <c r="O3460" t="str">
        <f t="shared" si="115"/>
        <v/>
      </c>
    </row>
    <row r="3461" spans="1:15" hidden="1">
      <c r="A3461" s="41">
        <v>3.2025000000000001</v>
      </c>
      <c r="B3461" s="46">
        <v>45720</v>
      </c>
      <c r="C3461" s="8" t="s">
        <v>13</v>
      </c>
      <c r="D3461" s="8" t="s">
        <v>14</v>
      </c>
      <c r="E3461" s="8" t="s">
        <v>14</v>
      </c>
      <c r="F3461" s="9">
        <f t="shared" si="114"/>
        <v>-900000</v>
      </c>
      <c r="G3461" s="9">
        <v>-9</v>
      </c>
      <c r="H3461" s="10">
        <v>-951426</v>
      </c>
      <c r="I3461" s="11">
        <v>17013080088.379778</v>
      </c>
      <c r="J3461" s="11">
        <v>170089</v>
      </c>
      <c r="K3461" s="11">
        <v>100024.57588897446</v>
      </c>
      <c r="L3461" s="12">
        <v>51204.816999229835</v>
      </c>
      <c r="M3461" s="11">
        <v>481</v>
      </c>
      <c r="N3461" s="13"/>
      <c r="O3461" t="str">
        <f t="shared" si="115"/>
        <v/>
      </c>
    </row>
    <row r="3462" spans="1:15" hidden="1">
      <c r="A3462" s="41">
        <v>3.2025000000000001</v>
      </c>
      <c r="B3462" s="46">
        <v>45720</v>
      </c>
      <c r="C3462" s="8" t="s">
        <v>13</v>
      </c>
      <c r="D3462" s="8" t="s">
        <v>46</v>
      </c>
      <c r="E3462" s="8" t="s">
        <v>46</v>
      </c>
      <c r="F3462" s="9">
        <f t="shared" si="114"/>
        <v>-5300000</v>
      </c>
      <c r="G3462" s="9">
        <v>-53</v>
      </c>
      <c r="H3462" s="10">
        <v>-5807634</v>
      </c>
      <c r="I3462" s="11">
        <v>27608885752.708149</v>
      </c>
      <c r="J3462" s="11">
        <v>274782</v>
      </c>
      <c r="K3462" s="11">
        <v>100475.59793839538</v>
      </c>
      <c r="L3462" s="12">
        <v>482427.30926504452</v>
      </c>
      <c r="M3462" s="11">
        <v>317</v>
      </c>
      <c r="N3462" s="13"/>
      <c r="O3462" t="str">
        <f t="shared" si="115"/>
        <v/>
      </c>
    </row>
    <row r="3463" spans="1:15" hidden="1">
      <c r="A3463" s="41">
        <v>3.2025000000000001</v>
      </c>
      <c r="B3463" s="46">
        <v>45720</v>
      </c>
      <c r="C3463" s="8" t="s">
        <v>13</v>
      </c>
      <c r="D3463" s="8" t="s">
        <v>46</v>
      </c>
      <c r="E3463" s="8" t="s">
        <v>46</v>
      </c>
      <c r="F3463" s="9">
        <f t="shared" si="114"/>
        <v>-18500000</v>
      </c>
      <c r="G3463" s="9">
        <v>-185</v>
      </c>
      <c r="H3463" s="10">
        <v>-20271930</v>
      </c>
      <c r="I3463" s="11">
        <v>27590297767.089546</v>
      </c>
      <c r="J3463" s="11">
        <v>274597</v>
      </c>
      <c r="K3463" s="11">
        <v>100475.59793839538</v>
      </c>
      <c r="L3463" s="12">
        <v>1683944.3813968562</v>
      </c>
      <c r="M3463" s="11">
        <v>318</v>
      </c>
      <c r="N3463" s="13"/>
      <c r="O3463" t="str">
        <f t="shared" si="115"/>
        <v/>
      </c>
    </row>
    <row r="3464" spans="1:15" hidden="1">
      <c r="A3464" s="41">
        <v>3.2025000000000001</v>
      </c>
      <c r="B3464" s="46">
        <v>45720</v>
      </c>
      <c r="C3464" s="8" t="s">
        <v>13</v>
      </c>
      <c r="D3464" s="8" t="s">
        <v>15</v>
      </c>
      <c r="E3464" s="8" t="s">
        <v>15</v>
      </c>
      <c r="F3464" s="9">
        <f t="shared" si="114"/>
        <v>185700000</v>
      </c>
      <c r="G3464" s="9">
        <v>1857</v>
      </c>
      <c r="H3464" s="10">
        <v>200156745</v>
      </c>
      <c r="I3464" s="11">
        <v>2467748850.7391043</v>
      </c>
      <c r="J3464" s="11">
        <v>24286</v>
      </c>
      <c r="K3464" s="11">
        <v>101611.99253640386</v>
      </c>
      <c r="L3464" s="12">
        <v>0</v>
      </c>
      <c r="M3464" s="11">
        <v>2649</v>
      </c>
      <c r="N3464" s="13"/>
      <c r="O3464" t="str">
        <f t="shared" si="115"/>
        <v/>
      </c>
    </row>
    <row r="3465" spans="1:15" hidden="1">
      <c r="A3465" s="41">
        <v>3.2025000000000001</v>
      </c>
      <c r="B3465" s="46">
        <v>45720</v>
      </c>
      <c r="C3465" s="8" t="s">
        <v>13</v>
      </c>
      <c r="D3465" s="8" t="s">
        <v>46</v>
      </c>
      <c r="E3465" s="8" t="s">
        <v>46</v>
      </c>
      <c r="F3465" s="9">
        <f t="shared" si="114"/>
        <v>-20200000</v>
      </c>
      <c r="G3465" s="9">
        <v>-202</v>
      </c>
      <c r="H3465" s="10">
        <v>-22134756</v>
      </c>
      <c r="I3465" s="11">
        <v>27570001696.305992</v>
      </c>
      <c r="J3465" s="11">
        <v>274395</v>
      </c>
      <c r="K3465" s="11">
        <v>100475.59793839538</v>
      </c>
      <c r="L3465" s="12">
        <v>1838685.2164441347</v>
      </c>
      <c r="M3465" s="11">
        <v>319</v>
      </c>
      <c r="N3465" s="13"/>
      <c r="O3465" t="str">
        <f t="shared" si="115"/>
        <v/>
      </c>
    </row>
    <row r="3466" spans="1:15" hidden="1">
      <c r="A3466" s="41">
        <v>3.2025000000000001</v>
      </c>
      <c r="B3466" s="46">
        <v>45720</v>
      </c>
      <c r="C3466" s="8" t="s">
        <v>13</v>
      </c>
      <c r="D3466" s="8" t="s">
        <v>46</v>
      </c>
      <c r="E3466" s="8" t="s">
        <v>46</v>
      </c>
      <c r="F3466" s="9">
        <f t="shared" ref="F3466:F3529" si="116">100000*G3466</f>
        <v>-4500000</v>
      </c>
      <c r="G3466" s="9">
        <v>-45</v>
      </c>
      <c r="H3466" s="10">
        <v>-4931010</v>
      </c>
      <c r="I3466" s="11">
        <v>27565480294.398766</v>
      </c>
      <c r="J3466" s="11">
        <v>274350</v>
      </c>
      <c r="K3466" s="11">
        <v>100475.59793839538</v>
      </c>
      <c r="L3466" s="12">
        <v>409608.09277220815</v>
      </c>
      <c r="M3466" s="11">
        <v>320</v>
      </c>
      <c r="N3466" s="13"/>
      <c r="O3466" t="str">
        <f t="shared" si="115"/>
        <v/>
      </c>
    </row>
    <row r="3467" spans="1:15" hidden="1">
      <c r="A3467" s="41">
        <v>3.2025000000000001</v>
      </c>
      <c r="B3467" s="46">
        <v>45720</v>
      </c>
      <c r="C3467" s="8" t="s">
        <v>13</v>
      </c>
      <c r="D3467" s="8" t="s">
        <v>14</v>
      </c>
      <c r="E3467" s="8" t="s">
        <v>14</v>
      </c>
      <c r="F3467" s="9">
        <f t="shared" si="116"/>
        <v>-2900000</v>
      </c>
      <c r="G3467" s="9">
        <v>-29</v>
      </c>
      <c r="H3467" s="10">
        <v>-3065706</v>
      </c>
      <c r="I3467" s="11">
        <v>17010179375.678997</v>
      </c>
      <c r="J3467" s="11">
        <v>170060</v>
      </c>
      <c r="K3467" s="11">
        <v>100024.57588897446</v>
      </c>
      <c r="L3467" s="12">
        <v>164993.29921974055</v>
      </c>
      <c r="M3467" s="11">
        <v>482</v>
      </c>
      <c r="N3467" s="13"/>
      <c r="O3467" t="str">
        <f t="shared" si="115"/>
        <v/>
      </c>
    </row>
    <row r="3468" spans="1:15" hidden="1">
      <c r="A3468" s="41">
        <v>3.2025000000000001</v>
      </c>
      <c r="B3468" s="46">
        <v>45720</v>
      </c>
      <c r="C3468" s="8" t="s">
        <v>13</v>
      </c>
      <c r="D3468" s="8" t="s">
        <v>46</v>
      </c>
      <c r="E3468" s="8" t="s">
        <v>46</v>
      </c>
      <c r="F3468" s="9">
        <f t="shared" si="116"/>
        <v>-91200000</v>
      </c>
      <c r="G3468" s="9">
        <v>-912</v>
      </c>
      <c r="H3468" s="10">
        <v>-99935136</v>
      </c>
      <c r="I3468" s="11">
        <v>27473846549.078949</v>
      </c>
      <c r="J3468" s="11">
        <v>273438</v>
      </c>
      <c r="K3468" s="11">
        <v>100475.59793839538</v>
      </c>
      <c r="L3468" s="12">
        <v>8301390.6801834106</v>
      </c>
      <c r="M3468" s="11">
        <v>321</v>
      </c>
      <c r="N3468" s="13"/>
      <c r="O3468" t="str">
        <f t="shared" si="115"/>
        <v/>
      </c>
    </row>
    <row r="3469" spans="1:15" hidden="1">
      <c r="A3469" s="41">
        <v>3.2025000000000001</v>
      </c>
      <c r="B3469" s="46">
        <v>45720</v>
      </c>
      <c r="C3469" s="8" t="s">
        <v>13</v>
      </c>
      <c r="D3469" s="8" t="s">
        <v>46</v>
      </c>
      <c r="E3469" s="8" t="s">
        <v>46</v>
      </c>
      <c r="F3469" s="9">
        <f t="shared" si="116"/>
        <v>-9100000</v>
      </c>
      <c r="G3469" s="9">
        <v>-91</v>
      </c>
      <c r="H3469" s="10">
        <v>-9971598</v>
      </c>
      <c r="I3469" s="11">
        <v>27464703269.666553</v>
      </c>
      <c r="J3469" s="11">
        <v>273347</v>
      </c>
      <c r="K3469" s="11">
        <v>100475.59793839538</v>
      </c>
      <c r="L3469" s="12">
        <v>828318.58760602027</v>
      </c>
      <c r="M3469" s="11">
        <v>322</v>
      </c>
      <c r="N3469" s="13"/>
      <c r="O3469" t="str">
        <f t="shared" si="115"/>
        <v/>
      </c>
    </row>
    <row r="3470" spans="1:15" hidden="1">
      <c r="A3470" s="41">
        <v>3.2025000000000001</v>
      </c>
      <c r="B3470" s="46">
        <v>45720</v>
      </c>
      <c r="C3470" s="8" t="s">
        <v>13</v>
      </c>
      <c r="D3470" s="8" t="s">
        <v>46</v>
      </c>
      <c r="E3470" s="8" t="s">
        <v>46</v>
      </c>
      <c r="F3470" s="9">
        <f t="shared" si="116"/>
        <v>-3800000</v>
      </c>
      <c r="G3470" s="9">
        <v>-38</v>
      </c>
      <c r="H3470" s="10">
        <v>-4163964</v>
      </c>
      <c r="I3470" s="11">
        <v>27460885196.944893</v>
      </c>
      <c r="J3470" s="11">
        <v>273309</v>
      </c>
      <c r="K3470" s="11">
        <v>100475.59793839538</v>
      </c>
      <c r="L3470" s="12">
        <v>345891.27834097529</v>
      </c>
      <c r="M3470" s="11">
        <v>323</v>
      </c>
      <c r="N3470" s="13"/>
      <c r="O3470" t="str">
        <f t="shared" si="115"/>
        <v/>
      </c>
    </row>
    <row r="3471" spans="1:15" hidden="1">
      <c r="A3471" s="41">
        <v>3.2025000000000001</v>
      </c>
      <c r="B3471" s="46">
        <v>45720</v>
      </c>
      <c r="C3471" s="8" t="s">
        <v>13</v>
      </c>
      <c r="D3471" s="8" t="s">
        <v>46</v>
      </c>
      <c r="E3471" s="8" t="s">
        <v>46</v>
      </c>
      <c r="F3471" s="9">
        <f t="shared" si="116"/>
        <v>-27300000</v>
      </c>
      <c r="G3471" s="9">
        <v>-273</v>
      </c>
      <c r="H3471" s="10">
        <v>-29914794</v>
      </c>
      <c r="I3471" s="11">
        <v>27433455358.70771</v>
      </c>
      <c r="J3471" s="11">
        <v>273036</v>
      </c>
      <c r="K3471" s="11">
        <v>100475.59793839538</v>
      </c>
      <c r="L3471" s="12">
        <v>2484955.7628180608</v>
      </c>
      <c r="M3471" s="11">
        <v>324</v>
      </c>
      <c r="N3471" s="13"/>
      <c r="O3471" t="str">
        <f t="shared" si="115"/>
        <v/>
      </c>
    </row>
    <row r="3472" spans="1:15" hidden="1">
      <c r="A3472" s="41">
        <v>3.2025000000000001</v>
      </c>
      <c r="B3472" s="46">
        <v>45720</v>
      </c>
      <c r="C3472" s="8" t="s">
        <v>13</v>
      </c>
      <c r="D3472" s="8" t="s">
        <v>46</v>
      </c>
      <c r="E3472" s="8" t="s">
        <v>46</v>
      </c>
      <c r="F3472" s="9">
        <f t="shared" si="116"/>
        <v>-18300000</v>
      </c>
      <c r="G3472" s="9">
        <v>-183</v>
      </c>
      <c r="H3472" s="10">
        <v>-20052774</v>
      </c>
      <c r="I3472" s="11">
        <v>27415068324.284985</v>
      </c>
      <c r="J3472" s="11">
        <v>272853</v>
      </c>
      <c r="K3472" s="11">
        <v>100475.59793839538</v>
      </c>
      <c r="L3472" s="12">
        <v>1665739.5772736445</v>
      </c>
      <c r="M3472" s="11">
        <v>325</v>
      </c>
      <c r="N3472" s="13"/>
      <c r="O3472" t="str">
        <f t="shared" ref="O3472:O3535" si="117">IF(M3472=_xlfn.MAXIFS(M:M,D:D,D3472),"X","")</f>
        <v/>
      </c>
    </row>
    <row r="3473" spans="1:15" hidden="1">
      <c r="A3473" s="41">
        <v>3.2025000000000001</v>
      </c>
      <c r="B3473" s="46">
        <v>45720</v>
      </c>
      <c r="C3473" s="8" t="s">
        <v>13</v>
      </c>
      <c r="D3473" s="8" t="s">
        <v>46</v>
      </c>
      <c r="E3473" s="8" t="s">
        <v>46</v>
      </c>
      <c r="F3473" s="9">
        <f t="shared" si="116"/>
        <v>-4400000</v>
      </c>
      <c r="G3473" s="9">
        <v>-44</v>
      </c>
      <c r="H3473" s="10">
        <v>-4821432</v>
      </c>
      <c r="I3473" s="11">
        <v>27410647397.975697</v>
      </c>
      <c r="J3473" s="11">
        <v>272809</v>
      </c>
      <c r="K3473" s="11">
        <v>100475.59793839538</v>
      </c>
      <c r="L3473" s="12">
        <v>400505.69071060326</v>
      </c>
      <c r="M3473" s="11">
        <v>326</v>
      </c>
      <c r="N3473" s="13"/>
      <c r="O3473" t="str">
        <f t="shared" si="117"/>
        <v/>
      </c>
    </row>
    <row r="3474" spans="1:15" hidden="1">
      <c r="A3474" s="41">
        <v>3.2025000000000001</v>
      </c>
      <c r="B3474" s="46">
        <v>45720</v>
      </c>
      <c r="C3474" s="8" t="s">
        <v>13</v>
      </c>
      <c r="D3474" s="8" t="s">
        <v>46</v>
      </c>
      <c r="E3474" s="8" t="s">
        <v>46</v>
      </c>
      <c r="F3474" s="9">
        <f t="shared" si="116"/>
        <v>-45600000</v>
      </c>
      <c r="G3474" s="9">
        <v>-456</v>
      </c>
      <c r="H3474" s="10">
        <v>-49967568</v>
      </c>
      <c r="I3474" s="11">
        <v>27364830525.315788</v>
      </c>
      <c r="J3474" s="11">
        <v>272353</v>
      </c>
      <c r="K3474" s="11">
        <v>100475.59793839538</v>
      </c>
      <c r="L3474" s="12">
        <v>4150695.3400917053</v>
      </c>
      <c r="M3474" s="11">
        <v>327</v>
      </c>
      <c r="N3474" s="13"/>
      <c r="O3474" t="str">
        <f t="shared" si="117"/>
        <v/>
      </c>
    </row>
    <row r="3475" spans="1:15" hidden="1">
      <c r="A3475" s="41">
        <v>3.2025000000000001</v>
      </c>
      <c r="B3475" s="46">
        <v>45720</v>
      </c>
      <c r="C3475" s="8" t="s">
        <v>13</v>
      </c>
      <c r="D3475" s="8" t="s">
        <v>46</v>
      </c>
      <c r="E3475" s="8" t="s">
        <v>46</v>
      </c>
      <c r="F3475" s="9">
        <f t="shared" si="116"/>
        <v>-900000</v>
      </c>
      <c r="G3475" s="9">
        <v>-9</v>
      </c>
      <c r="H3475" s="10">
        <v>-986202</v>
      </c>
      <c r="I3475" s="11">
        <v>27363926244.934341</v>
      </c>
      <c r="J3475" s="11">
        <v>272344</v>
      </c>
      <c r="K3475" s="11">
        <v>100475.59793839538</v>
      </c>
      <c r="L3475" s="12">
        <v>81921.618554441608</v>
      </c>
      <c r="M3475" s="11">
        <v>328</v>
      </c>
      <c r="N3475" s="13"/>
      <c r="O3475" t="str">
        <f t="shared" si="117"/>
        <v/>
      </c>
    </row>
    <row r="3476" spans="1:15" hidden="1">
      <c r="A3476" s="41">
        <v>3.2025000000000001</v>
      </c>
      <c r="B3476" s="46">
        <v>45720</v>
      </c>
      <c r="C3476" s="8" t="s">
        <v>13</v>
      </c>
      <c r="D3476" s="8" t="s">
        <v>46</v>
      </c>
      <c r="E3476" s="8" t="s">
        <v>46</v>
      </c>
      <c r="F3476" s="9">
        <f t="shared" si="116"/>
        <v>-11400000</v>
      </c>
      <c r="G3476" s="9">
        <v>-114</v>
      </c>
      <c r="H3476" s="10">
        <v>-12491892</v>
      </c>
      <c r="I3476" s="11">
        <v>27352472026.769363</v>
      </c>
      <c r="J3476" s="11">
        <v>272230</v>
      </c>
      <c r="K3476" s="11">
        <v>100475.59793839538</v>
      </c>
      <c r="L3476" s="12">
        <v>1037673.8350229263</v>
      </c>
      <c r="M3476" s="11">
        <v>329</v>
      </c>
      <c r="N3476" s="13"/>
      <c r="O3476" t="str">
        <f t="shared" si="117"/>
        <v/>
      </c>
    </row>
    <row r="3477" spans="1:15" hidden="1">
      <c r="A3477" s="41">
        <v>3.2025000000000001</v>
      </c>
      <c r="B3477" s="46">
        <v>45720</v>
      </c>
      <c r="C3477" s="8" t="s">
        <v>13</v>
      </c>
      <c r="D3477" s="8" t="s">
        <v>15</v>
      </c>
      <c r="E3477" s="8" t="s">
        <v>15</v>
      </c>
      <c r="F3477" s="9">
        <f t="shared" si="116"/>
        <v>2300000</v>
      </c>
      <c r="G3477" s="9">
        <v>23</v>
      </c>
      <c r="H3477" s="10">
        <v>2472109</v>
      </c>
      <c r="I3477" s="11">
        <v>2470220959.7391043</v>
      </c>
      <c r="J3477" s="11">
        <v>24309</v>
      </c>
      <c r="K3477" s="11">
        <v>101617.54739969164</v>
      </c>
      <c r="L3477" s="12">
        <v>0</v>
      </c>
      <c r="M3477" s="11">
        <v>2650</v>
      </c>
      <c r="N3477" s="13"/>
      <c r="O3477" t="str">
        <f t="shared" si="117"/>
        <v/>
      </c>
    </row>
    <row r="3478" spans="1:15" hidden="1">
      <c r="A3478" s="41">
        <v>3.2025000000000001</v>
      </c>
      <c r="B3478" s="46">
        <v>45720</v>
      </c>
      <c r="C3478" s="8" t="s">
        <v>13</v>
      </c>
      <c r="D3478" s="8" t="s">
        <v>14</v>
      </c>
      <c r="E3478" s="8" t="s">
        <v>14</v>
      </c>
      <c r="F3478" s="9">
        <f t="shared" si="116"/>
        <v>-4700000</v>
      </c>
      <c r="G3478" s="9">
        <v>-47</v>
      </c>
      <c r="H3478" s="10">
        <v>-4968558</v>
      </c>
      <c r="I3478" s="11">
        <v>17005478220.612215</v>
      </c>
      <c r="J3478" s="11">
        <v>170013</v>
      </c>
      <c r="K3478" s="11">
        <v>100024.57588897446</v>
      </c>
      <c r="L3478" s="12">
        <v>267402.93321820069</v>
      </c>
      <c r="M3478" s="11">
        <v>483</v>
      </c>
      <c r="N3478" s="13"/>
      <c r="O3478" t="str">
        <f t="shared" si="117"/>
        <v/>
      </c>
    </row>
    <row r="3479" spans="1:15" hidden="1">
      <c r="A3479" s="41">
        <v>3.2025000000000001</v>
      </c>
      <c r="B3479" s="46">
        <v>45720</v>
      </c>
      <c r="C3479" s="8" t="s">
        <v>13</v>
      </c>
      <c r="D3479" s="8" t="s">
        <v>46</v>
      </c>
      <c r="E3479" s="8" t="s">
        <v>46</v>
      </c>
      <c r="F3479" s="9">
        <f t="shared" si="116"/>
        <v>-78000000</v>
      </c>
      <c r="G3479" s="9">
        <v>-780</v>
      </c>
      <c r="H3479" s="10">
        <v>-85470840</v>
      </c>
      <c r="I3479" s="11">
        <v>27274101060.377415</v>
      </c>
      <c r="J3479" s="11">
        <v>271450</v>
      </c>
      <c r="K3479" s="11">
        <v>100475.59793839538</v>
      </c>
      <c r="L3479" s="12">
        <v>7099873.6080515981</v>
      </c>
      <c r="M3479" s="11">
        <v>330</v>
      </c>
      <c r="N3479" s="13"/>
      <c r="O3479" t="str">
        <f t="shared" si="117"/>
        <v/>
      </c>
    </row>
    <row r="3480" spans="1:15" hidden="1">
      <c r="A3480" s="41">
        <v>3.2025000000000001</v>
      </c>
      <c r="B3480" s="46">
        <v>45720</v>
      </c>
      <c r="C3480" s="8" t="s">
        <v>13</v>
      </c>
      <c r="D3480" s="8" t="s">
        <v>46</v>
      </c>
      <c r="E3480" s="8" t="s">
        <v>46</v>
      </c>
      <c r="F3480" s="9">
        <f t="shared" si="116"/>
        <v>900000</v>
      </c>
      <c r="G3480" s="9">
        <v>9</v>
      </c>
      <c r="H3480" s="10">
        <v>985923</v>
      </c>
      <c r="I3480" s="11">
        <v>27275086983.377415</v>
      </c>
      <c r="J3480" s="11">
        <v>271459</v>
      </c>
      <c r="K3480" s="11">
        <v>100475.8986932738</v>
      </c>
      <c r="L3480" s="12">
        <v>0</v>
      </c>
      <c r="M3480" s="11">
        <v>331</v>
      </c>
      <c r="N3480" s="13"/>
      <c r="O3480" t="str">
        <f t="shared" si="117"/>
        <v/>
      </c>
    </row>
    <row r="3481" spans="1:15" hidden="1">
      <c r="A3481" s="41">
        <v>3.2025000000000001</v>
      </c>
      <c r="B3481" s="46">
        <v>45720</v>
      </c>
      <c r="C3481" s="8" t="s">
        <v>13</v>
      </c>
      <c r="D3481" s="8" t="s">
        <v>15</v>
      </c>
      <c r="E3481" s="8" t="s">
        <v>15</v>
      </c>
      <c r="F3481" s="9">
        <f t="shared" si="116"/>
        <v>900000</v>
      </c>
      <c r="G3481" s="9">
        <v>9</v>
      </c>
      <c r="H3481" s="10">
        <v>968184</v>
      </c>
      <c r="I3481" s="11">
        <v>2471189143.7391043</v>
      </c>
      <c r="J3481" s="11">
        <v>24318</v>
      </c>
      <c r="K3481" s="11">
        <v>101619.75260050598</v>
      </c>
      <c r="L3481" s="12">
        <v>0</v>
      </c>
      <c r="M3481" s="11">
        <v>2651</v>
      </c>
      <c r="N3481" s="13"/>
      <c r="O3481" t="str">
        <f t="shared" si="117"/>
        <v/>
      </c>
    </row>
    <row r="3482" spans="1:15" hidden="1">
      <c r="A3482" s="41">
        <v>3.2025000000000001</v>
      </c>
      <c r="B3482" s="46">
        <v>45720</v>
      </c>
      <c r="C3482" s="8" t="s">
        <v>13</v>
      </c>
      <c r="D3482" s="8" t="s">
        <v>46</v>
      </c>
      <c r="E3482" s="8" t="s">
        <v>46</v>
      </c>
      <c r="F3482" s="9">
        <f t="shared" si="116"/>
        <v>-54700000</v>
      </c>
      <c r="G3482" s="9">
        <v>-547</v>
      </c>
      <c r="H3482" s="10">
        <v>-59939166</v>
      </c>
      <c r="I3482" s="11">
        <v>27220126666.792194</v>
      </c>
      <c r="J3482" s="11">
        <v>270912</v>
      </c>
      <c r="K3482" s="11">
        <v>100475.8986932738</v>
      </c>
      <c r="L3482" s="12">
        <v>4978849.414779231</v>
      </c>
      <c r="M3482" s="11">
        <v>332</v>
      </c>
      <c r="N3482" s="13"/>
      <c r="O3482" t="str">
        <f t="shared" si="117"/>
        <v/>
      </c>
    </row>
    <row r="3483" spans="1:15" hidden="1">
      <c r="A3483" s="41">
        <v>3.2025000000000001</v>
      </c>
      <c r="B3483" s="46">
        <v>45720</v>
      </c>
      <c r="C3483" s="8" t="s">
        <v>13</v>
      </c>
      <c r="D3483" s="8" t="s">
        <v>15</v>
      </c>
      <c r="E3483" s="8" t="s">
        <v>15</v>
      </c>
      <c r="F3483" s="9">
        <f t="shared" si="116"/>
        <v>3200000</v>
      </c>
      <c r="G3483" s="9">
        <v>32</v>
      </c>
      <c r="H3483" s="10">
        <v>3439456</v>
      </c>
      <c r="I3483" s="11">
        <v>2474628599.7391043</v>
      </c>
      <c r="J3483" s="11">
        <v>24350</v>
      </c>
      <c r="K3483" s="11">
        <v>101627.45789482974</v>
      </c>
      <c r="L3483" s="12">
        <v>0</v>
      </c>
      <c r="M3483" s="11">
        <v>2652</v>
      </c>
      <c r="N3483" s="13"/>
      <c r="O3483" t="str">
        <f t="shared" si="117"/>
        <v/>
      </c>
    </row>
    <row r="3484" spans="1:15" hidden="1">
      <c r="A3484" s="41">
        <v>3.2025000000000001</v>
      </c>
      <c r="B3484" s="46">
        <v>45720</v>
      </c>
      <c r="C3484" s="8" t="s">
        <v>13</v>
      </c>
      <c r="D3484" s="8" t="s">
        <v>14</v>
      </c>
      <c r="E3484" s="8" t="s">
        <v>14</v>
      </c>
      <c r="F3484" s="9">
        <f t="shared" si="116"/>
        <v>1700000</v>
      </c>
      <c r="G3484" s="9">
        <v>17</v>
      </c>
      <c r="H3484" s="10">
        <v>1790593</v>
      </c>
      <c r="I3484" s="11">
        <v>17007268813.612215</v>
      </c>
      <c r="J3484" s="11">
        <v>170030</v>
      </c>
      <c r="K3484" s="11">
        <v>100025.10623779459</v>
      </c>
      <c r="L3484" s="12">
        <v>0</v>
      </c>
      <c r="M3484" s="11">
        <v>484</v>
      </c>
      <c r="N3484" s="13"/>
      <c r="O3484" t="str">
        <f t="shared" si="117"/>
        <v/>
      </c>
    </row>
    <row r="3485" spans="1:15" hidden="1">
      <c r="A3485" s="41">
        <v>3.2025000000000001</v>
      </c>
      <c r="B3485" s="46">
        <v>45720</v>
      </c>
      <c r="C3485" s="8" t="s">
        <v>13</v>
      </c>
      <c r="D3485" s="8" t="s">
        <v>15</v>
      </c>
      <c r="E3485" s="8" t="s">
        <v>15</v>
      </c>
      <c r="F3485" s="9">
        <f t="shared" si="116"/>
        <v>2300000</v>
      </c>
      <c r="G3485" s="9">
        <v>23</v>
      </c>
      <c r="H3485" s="10">
        <v>2472109</v>
      </c>
      <c r="I3485" s="11">
        <v>2477100708.7391043</v>
      </c>
      <c r="J3485" s="11">
        <v>24373</v>
      </c>
      <c r="K3485" s="11">
        <v>101632.98357769271</v>
      </c>
      <c r="L3485" s="12">
        <v>0</v>
      </c>
      <c r="M3485" s="11">
        <v>2653</v>
      </c>
      <c r="N3485" s="13"/>
      <c r="O3485" t="str">
        <f t="shared" si="117"/>
        <v/>
      </c>
    </row>
    <row r="3486" spans="1:15" hidden="1">
      <c r="A3486" s="41">
        <v>3.2025000000000001</v>
      </c>
      <c r="B3486" s="46">
        <v>45720</v>
      </c>
      <c r="C3486" s="8" t="s">
        <v>13</v>
      </c>
      <c r="D3486" s="8" t="s">
        <v>15</v>
      </c>
      <c r="E3486" s="8" t="s">
        <v>15</v>
      </c>
      <c r="F3486" s="9">
        <f t="shared" si="116"/>
        <v>2300000</v>
      </c>
      <c r="G3486" s="9">
        <v>23</v>
      </c>
      <c r="H3486" s="10">
        <v>2472109</v>
      </c>
      <c r="I3486" s="11">
        <v>2479572817.7391043</v>
      </c>
      <c r="J3486" s="11">
        <v>24396</v>
      </c>
      <c r="K3486" s="11">
        <v>101638.49884157666</v>
      </c>
      <c r="L3486" s="12">
        <v>0</v>
      </c>
      <c r="M3486" s="11">
        <v>2654</v>
      </c>
      <c r="N3486" s="13"/>
      <c r="O3486" t="str">
        <f t="shared" si="117"/>
        <v/>
      </c>
    </row>
    <row r="3487" spans="1:15" hidden="1">
      <c r="A3487" s="41">
        <v>3.2025000000000001</v>
      </c>
      <c r="B3487" s="46">
        <v>45720</v>
      </c>
      <c r="C3487" s="8" t="s">
        <v>13</v>
      </c>
      <c r="D3487" s="8" t="s">
        <v>15</v>
      </c>
      <c r="E3487" s="8" t="s">
        <v>15</v>
      </c>
      <c r="F3487" s="9">
        <f t="shared" si="116"/>
        <v>900000</v>
      </c>
      <c r="G3487" s="9">
        <v>9</v>
      </c>
      <c r="H3487" s="10">
        <v>967347</v>
      </c>
      <c r="I3487" s="11">
        <v>2480540164.7391043</v>
      </c>
      <c r="J3487" s="11">
        <v>24405</v>
      </c>
      <c r="K3487" s="11">
        <v>101640.65415853736</v>
      </c>
      <c r="L3487" s="12">
        <v>0</v>
      </c>
      <c r="M3487" s="11">
        <v>2655</v>
      </c>
      <c r="N3487" s="13"/>
      <c r="O3487" t="str">
        <f t="shared" si="117"/>
        <v/>
      </c>
    </row>
    <row r="3488" spans="1:15" hidden="1">
      <c r="A3488" s="41">
        <v>3.2025000000000001</v>
      </c>
      <c r="B3488" s="46">
        <v>45721</v>
      </c>
      <c r="C3488" s="8" t="s">
        <v>13</v>
      </c>
      <c r="D3488" s="8" t="s">
        <v>48</v>
      </c>
      <c r="E3488" s="8" t="s">
        <v>48</v>
      </c>
      <c r="F3488" s="9">
        <f t="shared" si="116"/>
        <v>25000000000</v>
      </c>
      <c r="G3488" s="9">
        <v>250000</v>
      </c>
      <c r="H3488" s="10">
        <v>25033500000</v>
      </c>
      <c r="I3488" s="11">
        <v>25033500000</v>
      </c>
      <c r="J3488" s="11">
        <v>250000</v>
      </c>
      <c r="K3488" s="11">
        <v>100134</v>
      </c>
      <c r="L3488" s="12">
        <v>0</v>
      </c>
      <c r="M3488" s="11">
        <v>1</v>
      </c>
      <c r="N3488" s="13"/>
      <c r="O3488" t="str">
        <f t="shared" si="117"/>
        <v/>
      </c>
    </row>
    <row r="3489" spans="1:15" hidden="1">
      <c r="A3489" s="41">
        <v>3.2025000000000001</v>
      </c>
      <c r="B3489" s="46">
        <v>45721</v>
      </c>
      <c r="C3489" s="8" t="s">
        <v>13</v>
      </c>
      <c r="D3489" s="8" t="s">
        <v>35</v>
      </c>
      <c r="E3489" s="8" t="s">
        <v>35</v>
      </c>
      <c r="F3489" s="9">
        <f t="shared" si="116"/>
        <v>5000000000</v>
      </c>
      <c r="G3489" s="9">
        <v>50000</v>
      </c>
      <c r="H3489" s="10">
        <v>5240500000</v>
      </c>
      <c r="I3489" s="11">
        <v>5240500000</v>
      </c>
      <c r="J3489" s="11">
        <v>50000</v>
      </c>
      <c r="K3489" s="11">
        <v>104810</v>
      </c>
      <c r="L3489" s="12">
        <v>0</v>
      </c>
      <c r="M3489" s="11">
        <v>7</v>
      </c>
      <c r="N3489" s="13"/>
      <c r="O3489" t="str">
        <f t="shared" si="117"/>
        <v/>
      </c>
    </row>
    <row r="3490" spans="1:15" hidden="1">
      <c r="A3490" s="41">
        <v>3.2025000000000001</v>
      </c>
      <c r="B3490" s="46">
        <v>45721</v>
      </c>
      <c r="C3490" s="8" t="s">
        <v>13</v>
      </c>
      <c r="D3490" s="8" t="s">
        <v>14</v>
      </c>
      <c r="E3490" s="8" t="s">
        <v>14</v>
      </c>
      <c r="F3490" s="9">
        <f t="shared" si="116"/>
        <v>-900000</v>
      </c>
      <c r="G3490" s="9">
        <v>-9</v>
      </c>
      <c r="H3490" s="10">
        <v>-951597</v>
      </c>
      <c r="I3490" s="11">
        <v>17006368587.656075</v>
      </c>
      <c r="J3490" s="11">
        <v>170021</v>
      </c>
      <c r="K3490" s="11">
        <v>100025.10623779459</v>
      </c>
      <c r="L3490" s="12">
        <v>51371.043859848636</v>
      </c>
      <c r="M3490" s="11">
        <v>485</v>
      </c>
      <c r="N3490" s="13"/>
      <c r="O3490" t="str">
        <f t="shared" si="117"/>
        <v/>
      </c>
    </row>
    <row r="3491" spans="1:15" hidden="1">
      <c r="A3491" s="41">
        <v>3.2025000000000001</v>
      </c>
      <c r="B3491" s="46">
        <v>45721</v>
      </c>
      <c r="C3491" s="8" t="s">
        <v>13</v>
      </c>
      <c r="D3491" s="8" t="s">
        <v>46</v>
      </c>
      <c r="E3491" s="8" t="s">
        <v>46</v>
      </c>
      <c r="F3491" s="9">
        <f t="shared" si="116"/>
        <v>-9100000</v>
      </c>
      <c r="G3491" s="9">
        <v>-91</v>
      </c>
      <c r="H3491" s="10">
        <v>-9973509</v>
      </c>
      <c r="I3491" s="11">
        <v>27210983360.011105</v>
      </c>
      <c r="J3491" s="11">
        <v>270821</v>
      </c>
      <c r="K3491" s="11">
        <v>100475.8986932738</v>
      </c>
      <c r="L3491" s="12">
        <v>830202.21891208366</v>
      </c>
      <c r="M3491" s="11">
        <v>333</v>
      </c>
      <c r="N3491" s="13"/>
      <c r="O3491" t="str">
        <f t="shared" si="117"/>
        <v/>
      </c>
    </row>
    <row r="3492" spans="1:15" hidden="1">
      <c r="A3492" s="41">
        <v>3.2025000000000001</v>
      </c>
      <c r="B3492" s="46">
        <v>45721</v>
      </c>
      <c r="C3492" s="8" t="s">
        <v>13</v>
      </c>
      <c r="D3492" s="8" t="s">
        <v>46</v>
      </c>
      <c r="E3492" s="8" t="s">
        <v>46</v>
      </c>
      <c r="F3492" s="9">
        <f t="shared" si="116"/>
        <v>-1800000</v>
      </c>
      <c r="G3492" s="9">
        <v>-18</v>
      </c>
      <c r="H3492" s="10">
        <v>-1972782</v>
      </c>
      <c r="I3492" s="11">
        <v>27209174793.834625</v>
      </c>
      <c r="J3492" s="11">
        <v>270803</v>
      </c>
      <c r="K3492" s="11">
        <v>100475.8986932738</v>
      </c>
      <c r="L3492" s="12">
        <v>164215.82352107158</v>
      </c>
      <c r="M3492" s="11">
        <v>334</v>
      </c>
      <c r="N3492" s="13"/>
      <c r="O3492" t="str">
        <f t="shared" si="117"/>
        <v/>
      </c>
    </row>
    <row r="3493" spans="1:15" hidden="1">
      <c r="A3493" s="41">
        <v>3.2025000000000001</v>
      </c>
      <c r="B3493" s="46">
        <v>45721</v>
      </c>
      <c r="C3493" s="8" t="s">
        <v>13</v>
      </c>
      <c r="D3493" s="8" t="s">
        <v>14</v>
      </c>
      <c r="E3493" s="8" t="s">
        <v>14</v>
      </c>
      <c r="F3493" s="9">
        <f t="shared" si="116"/>
        <v>-900000</v>
      </c>
      <c r="G3493" s="9">
        <v>-9</v>
      </c>
      <c r="H3493" s="10">
        <v>-951597</v>
      </c>
      <c r="I3493" s="11">
        <v>17005468361.699934</v>
      </c>
      <c r="J3493" s="11">
        <v>170012</v>
      </c>
      <c r="K3493" s="11">
        <v>100025.10623779459</v>
      </c>
      <c r="L3493" s="12">
        <v>51371.043859848636</v>
      </c>
      <c r="M3493" s="11">
        <v>486</v>
      </c>
      <c r="N3493" s="13"/>
      <c r="O3493" t="str">
        <f t="shared" si="117"/>
        <v/>
      </c>
    </row>
    <row r="3494" spans="1:15" hidden="1">
      <c r="A3494" s="41">
        <v>3.2025000000000001</v>
      </c>
      <c r="B3494" s="46">
        <v>45721</v>
      </c>
      <c r="C3494" s="8" t="s">
        <v>13</v>
      </c>
      <c r="D3494" s="8" t="s">
        <v>46</v>
      </c>
      <c r="E3494" s="8" t="s">
        <v>46</v>
      </c>
      <c r="F3494" s="9">
        <f t="shared" si="116"/>
        <v>-2000000</v>
      </c>
      <c r="G3494" s="9">
        <v>-20</v>
      </c>
      <c r="H3494" s="10">
        <v>-2191980</v>
      </c>
      <c r="I3494" s="11">
        <v>27207165275.86076</v>
      </c>
      <c r="J3494" s="11">
        <v>270783</v>
      </c>
      <c r="K3494" s="11">
        <v>100475.8986932738</v>
      </c>
      <c r="L3494" s="12">
        <v>182462.02613452403</v>
      </c>
      <c r="M3494" s="11">
        <v>335</v>
      </c>
      <c r="N3494" s="13"/>
      <c r="O3494" t="str">
        <f t="shared" si="117"/>
        <v/>
      </c>
    </row>
    <row r="3495" spans="1:15" hidden="1">
      <c r="A3495" s="41">
        <v>3.2025000000000001</v>
      </c>
      <c r="B3495" s="46">
        <v>45721</v>
      </c>
      <c r="C3495" s="8" t="s">
        <v>13</v>
      </c>
      <c r="D3495" s="8" t="s">
        <v>14</v>
      </c>
      <c r="E3495" s="8" t="s">
        <v>14</v>
      </c>
      <c r="F3495" s="9">
        <f t="shared" si="116"/>
        <v>-900000</v>
      </c>
      <c r="G3495" s="9">
        <v>-9</v>
      </c>
      <c r="H3495" s="10">
        <v>-951597</v>
      </c>
      <c r="I3495" s="11">
        <v>17004568135.743793</v>
      </c>
      <c r="J3495" s="11">
        <v>170003</v>
      </c>
      <c r="K3495" s="11">
        <v>100025.10623779459</v>
      </c>
      <c r="L3495" s="12">
        <v>51371.043859848636</v>
      </c>
      <c r="M3495" s="11">
        <v>487</v>
      </c>
      <c r="N3495" s="13"/>
      <c r="O3495" t="str">
        <f t="shared" si="117"/>
        <v/>
      </c>
    </row>
    <row r="3496" spans="1:15" hidden="1">
      <c r="A3496" s="41">
        <v>3.2025000000000001</v>
      </c>
      <c r="B3496" s="46">
        <v>45721</v>
      </c>
      <c r="C3496" s="8" t="s">
        <v>13</v>
      </c>
      <c r="D3496" s="8" t="s">
        <v>46</v>
      </c>
      <c r="E3496" s="8" t="s">
        <v>46</v>
      </c>
      <c r="F3496" s="9">
        <f t="shared" si="116"/>
        <v>-3200000</v>
      </c>
      <c r="G3496" s="9">
        <v>-32</v>
      </c>
      <c r="H3496" s="10">
        <v>-3507168</v>
      </c>
      <c r="I3496" s="11">
        <v>27203950047.102573</v>
      </c>
      <c r="J3496" s="11">
        <v>270751</v>
      </c>
      <c r="K3496" s="11">
        <v>100475.8986932738</v>
      </c>
      <c r="L3496" s="12">
        <v>291939.24181523826</v>
      </c>
      <c r="M3496" s="11">
        <v>336</v>
      </c>
      <c r="N3496" s="13"/>
      <c r="O3496" t="str">
        <f t="shared" si="117"/>
        <v/>
      </c>
    </row>
    <row r="3497" spans="1:15" hidden="1">
      <c r="A3497" s="41">
        <v>3.2025000000000001</v>
      </c>
      <c r="B3497" s="46">
        <v>45721</v>
      </c>
      <c r="C3497" s="8" t="s">
        <v>13</v>
      </c>
      <c r="D3497" s="8" t="s">
        <v>46</v>
      </c>
      <c r="E3497" s="8" t="s">
        <v>46</v>
      </c>
      <c r="F3497" s="9">
        <f t="shared" si="116"/>
        <v>-1800000</v>
      </c>
      <c r="G3497" s="9">
        <v>-18</v>
      </c>
      <c r="H3497" s="10">
        <v>-1972782</v>
      </c>
      <c r="I3497" s="11">
        <v>27202141480.926094</v>
      </c>
      <c r="J3497" s="11">
        <v>270733</v>
      </c>
      <c r="K3497" s="11">
        <v>100475.8986932738</v>
      </c>
      <c r="L3497" s="12">
        <v>164215.82352107158</v>
      </c>
      <c r="M3497" s="11">
        <v>337</v>
      </c>
      <c r="N3497" s="13"/>
      <c r="O3497" t="str">
        <f t="shared" si="117"/>
        <v/>
      </c>
    </row>
    <row r="3498" spans="1:15" hidden="1">
      <c r="A3498" s="41">
        <v>3.2025000000000001</v>
      </c>
      <c r="B3498" s="46">
        <v>45721</v>
      </c>
      <c r="C3498" s="8" t="s">
        <v>13</v>
      </c>
      <c r="D3498" s="8" t="s">
        <v>46</v>
      </c>
      <c r="E3498" s="8" t="s">
        <v>46</v>
      </c>
      <c r="F3498" s="9">
        <f t="shared" si="116"/>
        <v>-18200000</v>
      </c>
      <c r="G3498" s="9">
        <v>-182</v>
      </c>
      <c r="H3498" s="10">
        <v>-19947018</v>
      </c>
      <c r="I3498" s="11">
        <v>27183854867.363918</v>
      </c>
      <c r="J3498" s="11">
        <v>270551</v>
      </c>
      <c r="K3498" s="11">
        <v>100475.8986932738</v>
      </c>
      <c r="L3498" s="12">
        <v>1660404.4378241673</v>
      </c>
      <c r="M3498" s="11">
        <v>338</v>
      </c>
      <c r="N3498" s="13"/>
      <c r="O3498" t="str">
        <f t="shared" si="117"/>
        <v/>
      </c>
    </row>
    <row r="3499" spans="1:15" hidden="1">
      <c r="A3499" s="41">
        <v>3.2025000000000001</v>
      </c>
      <c r="B3499" s="46">
        <v>45721</v>
      </c>
      <c r="C3499" s="8" t="s">
        <v>13</v>
      </c>
      <c r="D3499" s="8" t="s">
        <v>46</v>
      </c>
      <c r="E3499" s="8" t="s">
        <v>46</v>
      </c>
      <c r="F3499" s="9">
        <f t="shared" si="116"/>
        <v>-9500000</v>
      </c>
      <c r="G3499" s="9">
        <v>-95</v>
      </c>
      <c r="H3499" s="10">
        <v>-10411905</v>
      </c>
      <c r="I3499" s="11">
        <v>27174309656.988056</v>
      </c>
      <c r="J3499" s="11">
        <v>270456</v>
      </c>
      <c r="K3499" s="11">
        <v>100475.8986932738</v>
      </c>
      <c r="L3499" s="12">
        <v>866694.62413898855</v>
      </c>
      <c r="M3499" s="11">
        <v>339</v>
      </c>
      <c r="N3499" s="13"/>
      <c r="O3499" t="str">
        <f t="shared" si="117"/>
        <v/>
      </c>
    </row>
    <row r="3500" spans="1:15" hidden="1">
      <c r="A3500" s="41">
        <v>3.2025000000000001</v>
      </c>
      <c r="B3500" s="46">
        <v>45721</v>
      </c>
      <c r="C3500" s="8" t="s">
        <v>13</v>
      </c>
      <c r="D3500" s="8" t="s">
        <v>46</v>
      </c>
      <c r="E3500" s="8" t="s">
        <v>46</v>
      </c>
      <c r="F3500" s="9">
        <f t="shared" si="116"/>
        <v>-18700000</v>
      </c>
      <c r="G3500" s="9">
        <v>-187</v>
      </c>
      <c r="H3500" s="10">
        <v>-20495013</v>
      </c>
      <c r="I3500" s="11">
        <v>27155520663.932415</v>
      </c>
      <c r="J3500" s="11">
        <v>270269</v>
      </c>
      <c r="K3500" s="11">
        <v>100475.8986932738</v>
      </c>
      <c r="L3500" s="12">
        <v>1706019.9443577975</v>
      </c>
      <c r="M3500" s="11">
        <v>340</v>
      </c>
      <c r="N3500" s="13"/>
      <c r="O3500" t="str">
        <f t="shared" si="117"/>
        <v/>
      </c>
    </row>
    <row r="3501" spans="1:15" hidden="1">
      <c r="A3501" s="41">
        <v>3.2025000000000001</v>
      </c>
      <c r="B3501" s="46">
        <v>45721</v>
      </c>
      <c r="C3501" s="8" t="s">
        <v>13</v>
      </c>
      <c r="D3501" s="8" t="s">
        <v>46</v>
      </c>
      <c r="E3501" s="8" t="s">
        <v>46</v>
      </c>
      <c r="F3501" s="9">
        <f t="shared" si="116"/>
        <v>-9100000</v>
      </c>
      <c r="G3501" s="9">
        <v>-91</v>
      </c>
      <c r="H3501" s="10">
        <v>-9973509</v>
      </c>
      <c r="I3501" s="11">
        <v>27146377357.151325</v>
      </c>
      <c r="J3501" s="11">
        <v>270178</v>
      </c>
      <c r="K3501" s="11">
        <v>100475.8986932738</v>
      </c>
      <c r="L3501" s="12">
        <v>830202.21891208366</v>
      </c>
      <c r="M3501" s="11">
        <v>341</v>
      </c>
      <c r="N3501" s="13"/>
      <c r="O3501" t="str">
        <f t="shared" si="117"/>
        <v/>
      </c>
    </row>
    <row r="3502" spans="1:15" hidden="1">
      <c r="A3502" s="41">
        <v>3.2025000000000001</v>
      </c>
      <c r="B3502" s="46">
        <v>45721</v>
      </c>
      <c r="C3502" s="8" t="s">
        <v>13</v>
      </c>
      <c r="D3502" s="8" t="s">
        <v>46</v>
      </c>
      <c r="E3502" s="8" t="s">
        <v>46</v>
      </c>
      <c r="F3502" s="9">
        <f t="shared" si="116"/>
        <v>-121200000</v>
      </c>
      <c r="G3502" s="9">
        <v>-1212</v>
      </c>
      <c r="H3502" s="10">
        <v>-132833988</v>
      </c>
      <c r="I3502" s="11">
        <v>27024600567.935078</v>
      </c>
      <c r="J3502" s="11">
        <v>268966</v>
      </c>
      <c r="K3502" s="11">
        <v>100475.8986932738</v>
      </c>
      <c r="L3502" s="12">
        <v>11057198.783752143</v>
      </c>
      <c r="M3502" s="11">
        <v>342</v>
      </c>
      <c r="N3502" s="13"/>
      <c r="O3502" t="str">
        <f t="shared" si="117"/>
        <v/>
      </c>
    </row>
    <row r="3503" spans="1:15" hidden="1">
      <c r="A3503" s="41">
        <v>3.2025000000000001</v>
      </c>
      <c r="B3503" s="46">
        <v>45721</v>
      </c>
      <c r="C3503" s="8" t="s">
        <v>13</v>
      </c>
      <c r="D3503" s="8" t="s">
        <v>46</v>
      </c>
      <c r="E3503" s="8" t="s">
        <v>46</v>
      </c>
      <c r="F3503" s="9">
        <f t="shared" si="116"/>
        <v>-9100000</v>
      </c>
      <c r="G3503" s="9">
        <v>-91</v>
      </c>
      <c r="H3503" s="10">
        <v>-9973509</v>
      </c>
      <c r="I3503" s="11">
        <v>27015457261.153988</v>
      </c>
      <c r="J3503" s="11">
        <v>268875</v>
      </c>
      <c r="K3503" s="11">
        <v>100475.8986932738</v>
      </c>
      <c r="L3503" s="12">
        <v>830202.21891208366</v>
      </c>
      <c r="M3503" s="11">
        <v>343</v>
      </c>
      <c r="N3503" s="13"/>
      <c r="O3503" t="str">
        <f t="shared" si="117"/>
        <v/>
      </c>
    </row>
    <row r="3504" spans="1:15" hidden="1">
      <c r="A3504" s="41">
        <v>3.2025000000000001</v>
      </c>
      <c r="B3504" s="46">
        <v>45721</v>
      </c>
      <c r="C3504" s="8" t="s">
        <v>13</v>
      </c>
      <c r="D3504" s="8" t="s">
        <v>46</v>
      </c>
      <c r="E3504" s="8" t="s">
        <v>46</v>
      </c>
      <c r="F3504" s="9">
        <f t="shared" si="116"/>
        <v>-10300000</v>
      </c>
      <c r="G3504" s="9">
        <v>-103</v>
      </c>
      <c r="H3504" s="10">
        <v>-11288697</v>
      </c>
      <c r="I3504" s="11">
        <v>27005108243.588581</v>
      </c>
      <c r="J3504" s="11">
        <v>268772</v>
      </c>
      <c r="K3504" s="11">
        <v>100475.8986932738</v>
      </c>
      <c r="L3504" s="12">
        <v>939679.43459279835</v>
      </c>
      <c r="M3504" s="11">
        <v>344</v>
      </c>
      <c r="N3504" s="13"/>
      <c r="O3504" t="str">
        <f t="shared" si="117"/>
        <v/>
      </c>
    </row>
    <row r="3505" spans="1:15" hidden="1">
      <c r="A3505" s="41">
        <v>3.2025000000000001</v>
      </c>
      <c r="B3505" s="46">
        <v>45721</v>
      </c>
      <c r="C3505" s="8" t="s">
        <v>13</v>
      </c>
      <c r="D3505" s="8" t="s">
        <v>46</v>
      </c>
      <c r="E3505" s="8" t="s">
        <v>46</v>
      </c>
      <c r="F3505" s="9">
        <f t="shared" si="116"/>
        <v>-1900000</v>
      </c>
      <c r="G3505" s="9">
        <v>-19</v>
      </c>
      <c r="H3505" s="10">
        <v>-2082381</v>
      </c>
      <c r="I3505" s="11">
        <v>27003199201.513409</v>
      </c>
      <c r="J3505" s="11">
        <v>268753</v>
      </c>
      <c r="K3505" s="11">
        <v>100475.8986932738</v>
      </c>
      <c r="L3505" s="12">
        <v>173338.9248277978</v>
      </c>
      <c r="M3505" s="11">
        <v>345</v>
      </c>
      <c r="N3505" s="13"/>
      <c r="O3505" t="str">
        <f t="shared" si="117"/>
        <v/>
      </c>
    </row>
    <row r="3506" spans="1:15" hidden="1">
      <c r="A3506" s="41">
        <v>3.2025000000000001</v>
      </c>
      <c r="B3506" s="46">
        <v>45721</v>
      </c>
      <c r="C3506" s="8" t="s">
        <v>13</v>
      </c>
      <c r="D3506" s="8" t="s">
        <v>46</v>
      </c>
      <c r="E3506" s="8" t="s">
        <v>46</v>
      </c>
      <c r="F3506" s="9">
        <f t="shared" si="116"/>
        <v>-18200000</v>
      </c>
      <c r="G3506" s="9">
        <v>-182</v>
      </c>
      <c r="H3506" s="10">
        <v>-19947018</v>
      </c>
      <c r="I3506" s="11">
        <v>26984912587.951233</v>
      </c>
      <c r="J3506" s="11">
        <v>268571</v>
      </c>
      <c r="K3506" s="11">
        <v>100475.8986932738</v>
      </c>
      <c r="L3506" s="12">
        <v>1660404.4378241673</v>
      </c>
      <c r="M3506" s="11">
        <v>346</v>
      </c>
      <c r="N3506" s="13"/>
      <c r="O3506" t="str">
        <f t="shared" si="117"/>
        <v/>
      </c>
    </row>
    <row r="3507" spans="1:15" hidden="1">
      <c r="A3507" s="41">
        <v>3.2025000000000001</v>
      </c>
      <c r="B3507" s="46">
        <v>45721</v>
      </c>
      <c r="C3507" s="8" t="s">
        <v>13</v>
      </c>
      <c r="D3507" s="8" t="s">
        <v>46</v>
      </c>
      <c r="E3507" s="8" t="s">
        <v>46</v>
      </c>
      <c r="F3507" s="9">
        <f t="shared" si="116"/>
        <v>-1800000</v>
      </c>
      <c r="G3507" s="9">
        <v>-18</v>
      </c>
      <c r="H3507" s="10">
        <v>-1972782</v>
      </c>
      <c r="I3507" s="11">
        <v>26983104021.774754</v>
      </c>
      <c r="J3507" s="11">
        <v>268553</v>
      </c>
      <c r="K3507" s="11">
        <v>100475.8986932738</v>
      </c>
      <c r="L3507" s="12">
        <v>164215.82352107158</v>
      </c>
      <c r="M3507" s="11">
        <v>347</v>
      </c>
      <c r="N3507" s="13"/>
      <c r="O3507" t="str">
        <f t="shared" si="117"/>
        <v/>
      </c>
    </row>
    <row r="3508" spans="1:15" hidden="1">
      <c r="A3508" s="41">
        <v>3.2025000000000001</v>
      </c>
      <c r="B3508" s="46">
        <v>45721</v>
      </c>
      <c r="C3508" s="8" t="s">
        <v>13</v>
      </c>
      <c r="D3508" s="8" t="s">
        <v>46</v>
      </c>
      <c r="E3508" s="8" t="s">
        <v>46</v>
      </c>
      <c r="F3508" s="9">
        <f t="shared" si="116"/>
        <v>-900000</v>
      </c>
      <c r="G3508" s="9">
        <v>-9</v>
      </c>
      <c r="H3508" s="10">
        <v>-986391</v>
      </c>
      <c r="I3508" s="11">
        <v>26982199738.686516</v>
      </c>
      <c r="J3508" s="11">
        <v>268544</v>
      </c>
      <c r="K3508" s="11">
        <v>100475.8986932738</v>
      </c>
      <c r="L3508" s="12">
        <v>82107.91176053579</v>
      </c>
      <c r="M3508" s="11">
        <v>348</v>
      </c>
      <c r="N3508" s="13"/>
      <c r="O3508" t="str">
        <f t="shared" si="117"/>
        <v/>
      </c>
    </row>
    <row r="3509" spans="1:15" hidden="1">
      <c r="A3509" s="41">
        <v>3.2025000000000001</v>
      </c>
      <c r="B3509" s="46">
        <v>45721</v>
      </c>
      <c r="C3509" s="8" t="s">
        <v>13</v>
      </c>
      <c r="D3509" s="8" t="s">
        <v>46</v>
      </c>
      <c r="E3509" s="8" t="s">
        <v>46</v>
      </c>
      <c r="F3509" s="9">
        <f t="shared" si="116"/>
        <v>-4500000</v>
      </c>
      <c r="G3509" s="9">
        <v>-45</v>
      </c>
      <c r="H3509" s="10">
        <v>-4931955</v>
      </c>
      <c r="I3509" s="11">
        <v>26977678323.245319</v>
      </c>
      <c r="J3509" s="11">
        <v>268499</v>
      </c>
      <c r="K3509" s="11">
        <v>100475.8986932738</v>
      </c>
      <c r="L3509" s="12">
        <v>410539.55880267918</v>
      </c>
      <c r="M3509" s="11">
        <v>349</v>
      </c>
      <c r="N3509" s="13"/>
      <c r="O3509" t="str">
        <f t="shared" si="117"/>
        <v/>
      </c>
    </row>
    <row r="3510" spans="1:15" hidden="1">
      <c r="A3510" s="41">
        <v>3.2025000000000001</v>
      </c>
      <c r="B3510" s="46">
        <v>45721</v>
      </c>
      <c r="C3510" s="8" t="s">
        <v>13</v>
      </c>
      <c r="D3510" s="8" t="s">
        <v>14</v>
      </c>
      <c r="E3510" s="8" t="s">
        <v>14</v>
      </c>
      <c r="F3510" s="9">
        <f t="shared" si="116"/>
        <v>-9400000</v>
      </c>
      <c r="G3510" s="9">
        <v>-94</v>
      </c>
      <c r="H3510" s="10">
        <v>-9938902</v>
      </c>
      <c r="I3510" s="11">
        <v>16995165775.757441</v>
      </c>
      <c r="J3510" s="11">
        <v>169909</v>
      </c>
      <c r="K3510" s="11">
        <v>100025.10623779459</v>
      </c>
      <c r="L3510" s="12">
        <v>536542.01364730857</v>
      </c>
      <c r="M3510" s="11">
        <v>488</v>
      </c>
      <c r="N3510" s="13"/>
      <c r="O3510" t="str">
        <f t="shared" si="117"/>
        <v/>
      </c>
    </row>
    <row r="3511" spans="1:15" hidden="1">
      <c r="A3511" s="41">
        <v>3.2025000000000001</v>
      </c>
      <c r="B3511" s="46">
        <v>45721</v>
      </c>
      <c r="C3511" s="8" t="s">
        <v>13</v>
      </c>
      <c r="D3511" s="8" t="s">
        <v>46</v>
      </c>
      <c r="E3511" s="8" t="s">
        <v>46</v>
      </c>
      <c r="F3511" s="9">
        <f t="shared" si="116"/>
        <v>-300000000</v>
      </c>
      <c r="G3511" s="9">
        <v>-3000</v>
      </c>
      <c r="H3511" s="10">
        <v>-328797000</v>
      </c>
      <c r="I3511" s="11">
        <v>26676250627.165497</v>
      </c>
      <c r="J3511" s="11">
        <v>265499</v>
      </c>
      <c r="K3511" s="11">
        <v>100475.8986932738</v>
      </c>
      <c r="L3511" s="12">
        <v>27369303.920178592</v>
      </c>
      <c r="M3511" s="11">
        <v>350</v>
      </c>
      <c r="N3511" s="13"/>
      <c r="O3511" t="str">
        <f t="shared" si="117"/>
        <v/>
      </c>
    </row>
    <row r="3512" spans="1:15" hidden="1">
      <c r="A3512" s="41">
        <v>3.2025000000000001</v>
      </c>
      <c r="B3512" s="46">
        <v>45721</v>
      </c>
      <c r="C3512" s="8" t="s">
        <v>13</v>
      </c>
      <c r="D3512" s="8" t="s">
        <v>46</v>
      </c>
      <c r="E3512" s="8" t="s">
        <v>46</v>
      </c>
      <c r="F3512" s="9">
        <f t="shared" si="116"/>
        <v>900000</v>
      </c>
      <c r="G3512" s="9">
        <v>9</v>
      </c>
      <c r="H3512" s="10">
        <v>985563</v>
      </c>
      <c r="I3512" s="11">
        <v>26677236190.165497</v>
      </c>
      <c r="J3512" s="11">
        <v>265508</v>
      </c>
      <c r="K3512" s="11">
        <v>100476.20482307689</v>
      </c>
      <c r="L3512" s="12">
        <v>0</v>
      </c>
      <c r="M3512" s="11">
        <v>351</v>
      </c>
      <c r="N3512" s="13"/>
      <c r="O3512" t="str">
        <f t="shared" si="117"/>
        <v/>
      </c>
    </row>
    <row r="3513" spans="1:15" hidden="1">
      <c r="A3513" s="41">
        <v>3.2025000000000001</v>
      </c>
      <c r="B3513" s="46">
        <v>45721</v>
      </c>
      <c r="C3513" s="8" t="s">
        <v>13</v>
      </c>
      <c r="D3513" s="8" t="s">
        <v>46</v>
      </c>
      <c r="E3513" s="8" t="s">
        <v>46</v>
      </c>
      <c r="F3513" s="9">
        <f t="shared" si="116"/>
        <v>-900000</v>
      </c>
      <c r="G3513" s="9">
        <v>-9</v>
      </c>
      <c r="H3513" s="10">
        <v>-986391</v>
      </c>
      <c r="I3513" s="11">
        <v>26676331904.32209</v>
      </c>
      <c r="J3513" s="11">
        <v>265499</v>
      </c>
      <c r="K3513" s="11">
        <v>100476.20482307689</v>
      </c>
      <c r="L3513" s="12">
        <v>82105.156592308078</v>
      </c>
      <c r="M3513" s="11">
        <v>352</v>
      </c>
      <c r="N3513" s="13"/>
      <c r="O3513" t="str">
        <f t="shared" si="117"/>
        <v/>
      </c>
    </row>
    <row r="3514" spans="1:15" hidden="1">
      <c r="A3514" s="41">
        <v>3.2025000000000001</v>
      </c>
      <c r="B3514" s="46">
        <v>45721</v>
      </c>
      <c r="C3514" s="8" t="s">
        <v>13</v>
      </c>
      <c r="D3514" s="8" t="s">
        <v>46</v>
      </c>
      <c r="E3514" s="8" t="s">
        <v>46</v>
      </c>
      <c r="F3514" s="9">
        <f t="shared" si="116"/>
        <v>-900000</v>
      </c>
      <c r="G3514" s="9">
        <v>-9</v>
      </c>
      <c r="H3514" s="10">
        <v>-986391</v>
      </c>
      <c r="I3514" s="11">
        <v>26675427618.478683</v>
      </c>
      <c r="J3514" s="11">
        <v>265490</v>
      </c>
      <c r="K3514" s="11">
        <v>100476.20482307689</v>
      </c>
      <c r="L3514" s="12">
        <v>82105.156592308078</v>
      </c>
      <c r="M3514" s="11">
        <v>353</v>
      </c>
      <c r="N3514" s="13"/>
      <c r="O3514" t="str">
        <f t="shared" si="117"/>
        <v/>
      </c>
    </row>
    <row r="3515" spans="1:15" hidden="1">
      <c r="A3515" s="41">
        <v>3.2025000000000001</v>
      </c>
      <c r="B3515" s="46">
        <v>45721</v>
      </c>
      <c r="C3515" s="8" t="s">
        <v>13</v>
      </c>
      <c r="D3515" s="8" t="s">
        <v>14</v>
      </c>
      <c r="E3515" s="8" t="s">
        <v>14</v>
      </c>
      <c r="F3515" s="9">
        <f t="shared" si="116"/>
        <v>-1800000</v>
      </c>
      <c r="G3515" s="9">
        <v>-18</v>
      </c>
      <c r="H3515" s="10">
        <v>-1903194</v>
      </c>
      <c r="I3515" s="11">
        <v>16993365323.84516</v>
      </c>
      <c r="J3515" s="11">
        <v>169891</v>
      </c>
      <c r="K3515" s="11">
        <v>100025.10623779459</v>
      </c>
      <c r="L3515" s="12">
        <v>102742.08771969727</v>
      </c>
      <c r="M3515" s="11">
        <v>489</v>
      </c>
      <c r="N3515" s="13"/>
      <c r="O3515" t="str">
        <f t="shared" si="117"/>
        <v/>
      </c>
    </row>
    <row r="3516" spans="1:15" hidden="1">
      <c r="A3516" s="41">
        <v>3.2025000000000001</v>
      </c>
      <c r="B3516" s="46">
        <v>45721</v>
      </c>
      <c r="C3516" s="8" t="s">
        <v>13</v>
      </c>
      <c r="D3516" s="8" t="s">
        <v>46</v>
      </c>
      <c r="E3516" s="8" t="s">
        <v>46</v>
      </c>
      <c r="F3516" s="9">
        <f t="shared" si="116"/>
        <v>-60800000</v>
      </c>
      <c r="G3516" s="9">
        <v>-608</v>
      </c>
      <c r="H3516" s="10">
        <v>-66636192</v>
      </c>
      <c r="I3516" s="11">
        <v>26614338085.946251</v>
      </c>
      <c r="J3516" s="11">
        <v>264882</v>
      </c>
      <c r="K3516" s="11">
        <v>100476.20482307689</v>
      </c>
      <c r="L3516" s="12">
        <v>5546659.4675692543</v>
      </c>
      <c r="M3516" s="11">
        <v>354</v>
      </c>
      <c r="N3516" s="13"/>
      <c r="O3516" t="str">
        <f t="shared" si="117"/>
        <v/>
      </c>
    </row>
    <row r="3517" spans="1:15" hidden="1">
      <c r="A3517" s="41">
        <v>3.2025000000000001</v>
      </c>
      <c r="B3517" s="46">
        <v>45721</v>
      </c>
      <c r="C3517" s="8" t="s">
        <v>13</v>
      </c>
      <c r="D3517" s="8" t="s">
        <v>46</v>
      </c>
      <c r="E3517" s="8" t="s">
        <v>46</v>
      </c>
      <c r="F3517" s="9">
        <f t="shared" si="116"/>
        <v>-3600000</v>
      </c>
      <c r="G3517" s="9">
        <v>-36</v>
      </c>
      <c r="H3517" s="10">
        <v>-3945564</v>
      </c>
      <c r="I3517" s="11">
        <v>26610720942.57262</v>
      </c>
      <c r="J3517" s="11">
        <v>264846</v>
      </c>
      <c r="K3517" s="11">
        <v>100476.20482307689</v>
      </c>
      <c r="L3517" s="12">
        <v>328420.62636923231</v>
      </c>
      <c r="M3517" s="11">
        <v>355</v>
      </c>
      <c r="N3517" s="13"/>
      <c r="O3517" t="str">
        <f t="shared" si="117"/>
        <v/>
      </c>
    </row>
    <row r="3518" spans="1:15" hidden="1">
      <c r="A3518" s="41">
        <v>3.2025000000000001</v>
      </c>
      <c r="B3518" s="46">
        <v>45721</v>
      </c>
      <c r="C3518" s="8" t="s">
        <v>13</v>
      </c>
      <c r="D3518" s="8" t="s">
        <v>46</v>
      </c>
      <c r="E3518" s="8" t="s">
        <v>46</v>
      </c>
      <c r="F3518" s="9">
        <f t="shared" si="116"/>
        <v>-2500000</v>
      </c>
      <c r="G3518" s="9">
        <v>-25</v>
      </c>
      <c r="H3518" s="10">
        <v>-2739975</v>
      </c>
      <c r="I3518" s="11">
        <v>26608209037.452042</v>
      </c>
      <c r="J3518" s="11">
        <v>264821</v>
      </c>
      <c r="K3518" s="11">
        <v>100476.20482307689</v>
      </c>
      <c r="L3518" s="12">
        <v>228069.87942307768</v>
      </c>
      <c r="M3518" s="11">
        <v>356</v>
      </c>
      <c r="N3518" s="13"/>
      <c r="O3518" t="str">
        <f t="shared" si="117"/>
        <v/>
      </c>
    </row>
    <row r="3519" spans="1:15" hidden="1">
      <c r="A3519" s="41">
        <v>3.2025000000000001</v>
      </c>
      <c r="B3519" s="46">
        <v>45721</v>
      </c>
      <c r="C3519" s="8" t="s">
        <v>13</v>
      </c>
      <c r="D3519" s="8" t="s">
        <v>46</v>
      </c>
      <c r="E3519" s="8" t="s">
        <v>46</v>
      </c>
      <c r="F3519" s="9">
        <f t="shared" si="116"/>
        <v>-9100000</v>
      </c>
      <c r="G3519" s="9">
        <v>-91</v>
      </c>
      <c r="H3519" s="10">
        <v>-9973509</v>
      </c>
      <c r="I3519" s="11">
        <v>26599065702.813141</v>
      </c>
      <c r="J3519" s="11">
        <v>264730</v>
      </c>
      <c r="K3519" s="11">
        <v>100476.20482307689</v>
      </c>
      <c r="L3519" s="12">
        <v>830174.36110000312</v>
      </c>
      <c r="M3519" s="11">
        <v>357</v>
      </c>
      <c r="N3519" s="13"/>
      <c r="O3519" t="str">
        <f t="shared" si="117"/>
        <v/>
      </c>
    </row>
    <row r="3520" spans="1:15" hidden="1">
      <c r="A3520" s="41">
        <v>3.2025000000000001</v>
      </c>
      <c r="B3520" s="46">
        <v>45721</v>
      </c>
      <c r="C3520" s="8" t="s">
        <v>13</v>
      </c>
      <c r="D3520" s="8" t="s">
        <v>46</v>
      </c>
      <c r="E3520" s="8" t="s">
        <v>46</v>
      </c>
      <c r="F3520" s="9">
        <f t="shared" si="116"/>
        <v>-3800000</v>
      </c>
      <c r="G3520" s="9">
        <v>-38</v>
      </c>
      <c r="H3520" s="10">
        <v>-4164762</v>
      </c>
      <c r="I3520" s="11">
        <v>26595247607.029865</v>
      </c>
      <c r="J3520" s="11">
        <v>264692</v>
      </c>
      <c r="K3520" s="11">
        <v>100476.20482307689</v>
      </c>
      <c r="L3520" s="12">
        <v>346666.2167230784</v>
      </c>
      <c r="M3520" s="11">
        <v>358</v>
      </c>
      <c r="N3520" s="13"/>
      <c r="O3520" t="str">
        <f t="shared" si="117"/>
        <v/>
      </c>
    </row>
    <row r="3521" spans="1:15" hidden="1">
      <c r="A3521" s="41">
        <v>3.2025000000000001</v>
      </c>
      <c r="B3521" s="46">
        <v>45721</v>
      </c>
      <c r="C3521" s="8" t="s">
        <v>13</v>
      </c>
      <c r="D3521" s="8" t="s">
        <v>46</v>
      </c>
      <c r="E3521" s="8" t="s">
        <v>46</v>
      </c>
      <c r="F3521" s="9">
        <f t="shared" si="116"/>
        <v>-55500000</v>
      </c>
      <c r="G3521" s="9">
        <v>-555</v>
      </c>
      <c r="H3521" s="10">
        <v>-60827445</v>
      </c>
      <c r="I3521" s="11">
        <v>26539483313.353058</v>
      </c>
      <c r="J3521" s="11">
        <v>264137</v>
      </c>
      <c r="K3521" s="11">
        <v>100476.20482307689</v>
      </c>
      <c r="L3521" s="12">
        <v>5063151.3231923282</v>
      </c>
      <c r="M3521" s="11">
        <v>359</v>
      </c>
      <c r="N3521" s="13"/>
      <c r="O3521" t="str">
        <f t="shared" si="117"/>
        <v/>
      </c>
    </row>
    <row r="3522" spans="1:15" hidden="1">
      <c r="A3522" s="41">
        <v>3.2025000000000001</v>
      </c>
      <c r="B3522" s="46">
        <v>45721</v>
      </c>
      <c r="C3522" s="8" t="s">
        <v>13</v>
      </c>
      <c r="D3522" s="8" t="s">
        <v>46</v>
      </c>
      <c r="E3522" s="8" t="s">
        <v>46</v>
      </c>
      <c r="F3522" s="9">
        <f t="shared" si="116"/>
        <v>-900000</v>
      </c>
      <c r="G3522" s="9">
        <v>-9</v>
      </c>
      <c r="H3522" s="10">
        <v>-986391</v>
      </c>
      <c r="I3522" s="11">
        <v>26538579027.509651</v>
      </c>
      <c r="J3522" s="11">
        <v>264128</v>
      </c>
      <c r="K3522" s="11">
        <v>100476.20482307689</v>
      </c>
      <c r="L3522" s="12">
        <v>82105.156592308078</v>
      </c>
      <c r="M3522" s="11">
        <v>360</v>
      </c>
      <c r="N3522" s="13"/>
      <c r="O3522" t="str">
        <f t="shared" si="117"/>
        <v/>
      </c>
    </row>
    <row r="3523" spans="1:15" hidden="1">
      <c r="A3523" s="41">
        <v>3.2025000000000001</v>
      </c>
      <c r="B3523" s="46">
        <v>45721</v>
      </c>
      <c r="C3523" s="8" t="s">
        <v>13</v>
      </c>
      <c r="D3523" s="8" t="s">
        <v>46</v>
      </c>
      <c r="E3523" s="8" t="s">
        <v>46</v>
      </c>
      <c r="F3523" s="9">
        <f t="shared" si="116"/>
        <v>-3400000</v>
      </c>
      <c r="G3523" s="9">
        <v>-34</v>
      </c>
      <c r="H3523" s="10">
        <v>-3726366</v>
      </c>
      <c r="I3523" s="11">
        <v>26535162836.545666</v>
      </c>
      <c r="J3523" s="11">
        <v>264094</v>
      </c>
      <c r="K3523" s="11">
        <v>100476.20482307689</v>
      </c>
      <c r="L3523" s="12">
        <v>310175.03601538576</v>
      </c>
      <c r="M3523" s="11">
        <v>361</v>
      </c>
      <c r="N3523" s="13"/>
      <c r="O3523" t="str">
        <f t="shared" si="117"/>
        <v/>
      </c>
    </row>
    <row r="3524" spans="1:15" hidden="1">
      <c r="A3524" s="41">
        <v>3.2025000000000001</v>
      </c>
      <c r="B3524" s="46">
        <v>45721</v>
      </c>
      <c r="C3524" s="8" t="s">
        <v>13</v>
      </c>
      <c r="D3524" s="8" t="s">
        <v>46</v>
      </c>
      <c r="E3524" s="8" t="s">
        <v>46</v>
      </c>
      <c r="F3524" s="9">
        <f t="shared" si="116"/>
        <v>-1800000</v>
      </c>
      <c r="G3524" s="9">
        <v>-18</v>
      </c>
      <c r="H3524" s="10">
        <v>-1972782</v>
      </c>
      <c r="I3524" s="11">
        <v>26533354264.858849</v>
      </c>
      <c r="J3524" s="11">
        <v>264076</v>
      </c>
      <c r="K3524" s="11">
        <v>100476.20482307689</v>
      </c>
      <c r="L3524" s="12">
        <v>164210.31318461616</v>
      </c>
      <c r="M3524" s="11">
        <v>362</v>
      </c>
      <c r="N3524" s="13"/>
      <c r="O3524" t="str">
        <f t="shared" si="117"/>
        <v/>
      </c>
    </row>
    <row r="3525" spans="1:15" hidden="1">
      <c r="A3525" s="41">
        <v>3.2025000000000001</v>
      </c>
      <c r="B3525" s="46">
        <v>45721</v>
      </c>
      <c r="C3525" s="8" t="s">
        <v>13</v>
      </c>
      <c r="D3525" s="8" t="s">
        <v>46</v>
      </c>
      <c r="E3525" s="8" t="s">
        <v>46</v>
      </c>
      <c r="F3525" s="9">
        <f t="shared" si="116"/>
        <v>-2100000</v>
      </c>
      <c r="G3525" s="9">
        <v>-21</v>
      </c>
      <c r="H3525" s="10">
        <v>-2301579</v>
      </c>
      <c r="I3525" s="11">
        <v>26531244264.557564</v>
      </c>
      <c r="J3525" s="11">
        <v>264055</v>
      </c>
      <c r="K3525" s="11">
        <v>100476.20482307689</v>
      </c>
      <c r="L3525" s="12">
        <v>191578.69871538552</v>
      </c>
      <c r="M3525" s="11">
        <v>363</v>
      </c>
      <c r="N3525" s="13"/>
      <c r="O3525" t="str">
        <f t="shared" si="117"/>
        <v/>
      </c>
    </row>
    <row r="3526" spans="1:15" hidden="1">
      <c r="A3526" s="41">
        <v>3.2025000000000001</v>
      </c>
      <c r="B3526" s="46">
        <v>45721</v>
      </c>
      <c r="C3526" s="8" t="s">
        <v>13</v>
      </c>
      <c r="D3526" s="8" t="s">
        <v>46</v>
      </c>
      <c r="E3526" s="8" t="s">
        <v>46</v>
      </c>
      <c r="F3526" s="9">
        <f t="shared" si="116"/>
        <v>-1900000</v>
      </c>
      <c r="G3526" s="9">
        <v>-19</v>
      </c>
      <c r="H3526" s="10">
        <v>-2082381</v>
      </c>
      <c r="I3526" s="11">
        <v>26529335216.665924</v>
      </c>
      <c r="J3526" s="11">
        <v>264036</v>
      </c>
      <c r="K3526" s="11">
        <v>100476.20482307689</v>
      </c>
      <c r="L3526" s="12">
        <v>173333.1083615392</v>
      </c>
      <c r="M3526" s="11">
        <v>364</v>
      </c>
      <c r="N3526" s="13"/>
      <c r="O3526" t="str">
        <f t="shared" si="117"/>
        <v/>
      </c>
    </row>
    <row r="3527" spans="1:15" hidden="1">
      <c r="A3527" s="41">
        <v>3.2025000000000001</v>
      </c>
      <c r="B3527" s="46">
        <v>45721</v>
      </c>
      <c r="C3527" s="8" t="s">
        <v>13</v>
      </c>
      <c r="D3527" s="8" t="s">
        <v>46</v>
      </c>
      <c r="E3527" s="8" t="s">
        <v>46</v>
      </c>
      <c r="F3527" s="9">
        <f t="shared" si="116"/>
        <v>-1100000</v>
      </c>
      <c r="G3527" s="9">
        <v>-11</v>
      </c>
      <c r="H3527" s="10">
        <v>-1205589</v>
      </c>
      <c r="I3527" s="11">
        <v>26528229978.412868</v>
      </c>
      <c r="J3527" s="11">
        <v>264025</v>
      </c>
      <c r="K3527" s="11">
        <v>100476.20482307689</v>
      </c>
      <c r="L3527" s="12">
        <v>100350.74694615416</v>
      </c>
      <c r="M3527" s="11">
        <v>365</v>
      </c>
      <c r="N3527" s="13"/>
      <c r="O3527" t="str">
        <f t="shared" si="117"/>
        <v/>
      </c>
    </row>
    <row r="3528" spans="1:15" hidden="1">
      <c r="A3528" s="41">
        <v>3.2025000000000001</v>
      </c>
      <c r="B3528" s="46">
        <v>45721</v>
      </c>
      <c r="C3528" s="8" t="s">
        <v>13</v>
      </c>
      <c r="D3528" s="8" t="s">
        <v>46</v>
      </c>
      <c r="E3528" s="8" t="s">
        <v>46</v>
      </c>
      <c r="F3528" s="9">
        <f t="shared" si="116"/>
        <v>-1900000</v>
      </c>
      <c r="G3528" s="9">
        <v>-19</v>
      </c>
      <c r="H3528" s="10">
        <v>-2082381</v>
      </c>
      <c r="I3528" s="11">
        <v>26526320930.521229</v>
      </c>
      <c r="J3528" s="11">
        <v>264006</v>
      </c>
      <c r="K3528" s="11">
        <v>100476.20482307689</v>
      </c>
      <c r="L3528" s="12">
        <v>173333.1083615392</v>
      </c>
      <c r="M3528" s="11">
        <v>366</v>
      </c>
      <c r="N3528" s="13"/>
      <c r="O3528" t="str">
        <f t="shared" si="117"/>
        <v/>
      </c>
    </row>
    <row r="3529" spans="1:15" hidden="1">
      <c r="A3529" s="41">
        <v>3.2025000000000001</v>
      </c>
      <c r="B3529" s="46">
        <v>45721</v>
      </c>
      <c r="C3529" s="8" t="s">
        <v>13</v>
      </c>
      <c r="D3529" s="8" t="s">
        <v>46</v>
      </c>
      <c r="E3529" s="8" t="s">
        <v>46</v>
      </c>
      <c r="F3529" s="9">
        <f t="shared" si="116"/>
        <v>-900000</v>
      </c>
      <c r="G3529" s="9">
        <v>-9</v>
      </c>
      <c r="H3529" s="10">
        <v>-986391</v>
      </c>
      <c r="I3529" s="11">
        <v>26525416644.677822</v>
      </c>
      <c r="J3529" s="11">
        <v>263997</v>
      </c>
      <c r="K3529" s="11">
        <v>100476.20482307689</v>
      </c>
      <c r="L3529" s="12">
        <v>82105.156592308078</v>
      </c>
      <c r="M3529" s="11">
        <v>367</v>
      </c>
      <c r="N3529" s="13"/>
      <c r="O3529" t="str">
        <f t="shared" si="117"/>
        <v/>
      </c>
    </row>
    <row r="3530" spans="1:15" hidden="1">
      <c r="A3530" s="41">
        <v>3.2025000000000001</v>
      </c>
      <c r="B3530" s="46">
        <v>45721</v>
      </c>
      <c r="C3530" s="8" t="s">
        <v>13</v>
      </c>
      <c r="D3530" s="8" t="s">
        <v>46</v>
      </c>
      <c r="E3530" s="8" t="s">
        <v>46</v>
      </c>
      <c r="F3530" s="9">
        <f t="shared" ref="F3530:F3593" si="118">100000*G3530</f>
        <v>-5400000</v>
      </c>
      <c r="G3530" s="9">
        <v>-54</v>
      </c>
      <c r="H3530" s="10">
        <v>-5918346</v>
      </c>
      <c r="I3530" s="11">
        <v>26519990929.617374</v>
      </c>
      <c r="J3530" s="11">
        <v>263943</v>
      </c>
      <c r="K3530" s="11">
        <v>100476.20482307689</v>
      </c>
      <c r="L3530" s="12">
        <v>492630.93955384847</v>
      </c>
      <c r="M3530" s="11">
        <v>368</v>
      </c>
      <c r="N3530" s="13"/>
      <c r="O3530" t="str">
        <f t="shared" si="117"/>
        <v/>
      </c>
    </row>
    <row r="3531" spans="1:15" hidden="1">
      <c r="A3531" s="41">
        <v>3.2025000000000001</v>
      </c>
      <c r="B3531" s="46">
        <v>45721</v>
      </c>
      <c r="C3531" s="8" t="s">
        <v>13</v>
      </c>
      <c r="D3531" s="8" t="s">
        <v>46</v>
      </c>
      <c r="E3531" s="8" t="s">
        <v>46</v>
      </c>
      <c r="F3531" s="9">
        <f t="shared" si="118"/>
        <v>-1900000</v>
      </c>
      <c r="G3531" s="9">
        <v>-19</v>
      </c>
      <c r="H3531" s="10">
        <v>-2082381</v>
      </c>
      <c r="I3531" s="11">
        <v>26518081881.725735</v>
      </c>
      <c r="J3531" s="11">
        <v>263924</v>
      </c>
      <c r="K3531" s="11">
        <v>100476.20482307689</v>
      </c>
      <c r="L3531" s="12">
        <v>173333.1083615392</v>
      </c>
      <c r="M3531" s="11">
        <v>369</v>
      </c>
      <c r="N3531" s="13"/>
      <c r="O3531" t="str">
        <f t="shared" si="117"/>
        <v/>
      </c>
    </row>
    <row r="3532" spans="1:15" hidden="1">
      <c r="A3532" s="41">
        <v>3.2025000000000001</v>
      </c>
      <c r="B3532" s="46">
        <v>45721</v>
      </c>
      <c r="C3532" s="8" t="s">
        <v>13</v>
      </c>
      <c r="D3532" s="8" t="s">
        <v>46</v>
      </c>
      <c r="E3532" s="8" t="s">
        <v>46</v>
      </c>
      <c r="F3532" s="9">
        <f t="shared" si="118"/>
        <v>-1300000</v>
      </c>
      <c r="G3532" s="9">
        <v>-13</v>
      </c>
      <c r="H3532" s="10">
        <v>-1424787</v>
      </c>
      <c r="I3532" s="11">
        <v>26516775691.063034</v>
      </c>
      <c r="J3532" s="11">
        <v>263911</v>
      </c>
      <c r="K3532" s="11">
        <v>100476.20482307689</v>
      </c>
      <c r="L3532" s="12">
        <v>118596.33730000048</v>
      </c>
      <c r="M3532" s="11">
        <v>370</v>
      </c>
      <c r="N3532" s="13"/>
      <c r="O3532" t="str">
        <f t="shared" si="117"/>
        <v/>
      </c>
    </row>
    <row r="3533" spans="1:15" hidden="1">
      <c r="A3533" s="41">
        <v>3.2025000000000001</v>
      </c>
      <c r="B3533" s="46">
        <v>45721</v>
      </c>
      <c r="C3533" s="8" t="s">
        <v>13</v>
      </c>
      <c r="D3533" s="8" t="s">
        <v>46</v>
      </c>
      <c r="E3533" s="8" t="s">
        <v>46</v>
      </c>
      <c r="F3533" s="9">
        <f t="shared" si="118"/>
        <v>-1100000</v>
      </c>
      <c r="G3533" s="9">
        <v>-11</v>
      </c>
      <c r="H3533" s="10">
        <v>-1205589</v>
      </c>
      <c r="I3533" s="11">
        <v>26515670452.809978</v>
      </c>
      <c r="J3533" s="11">
        <v>263900</v>
      </c>
      <c r="K3533" s="11">
        <v>100476.20482307689</v>
      </c>
      <c r="L3533" s="12">
        <v>100350.74694615416</v>
      </c>
      <c r="M3533" s="11">
        <v>371</v>
      </c>
      <c r="N3533" s="13"/>
      <c r="O3533" t="str">
        <f t="shared" si="117"/>
        <v/>
      </c>
    </row>
    <row r="3534" spans="1:15" hidden="1">
      <c r="A3534" s="41">
        <v>3.2025000000000001</v>
      </c>
      <c r="B3534" s="46">
        <v>45721</v>
      </c>
      <c r="C3534" s="8" t="s">
        <v>13</v>
      </c>
      <c r="D3534" s="8" t="s">
        <v>46</v>
      </c>
      <c r="E3534" s="8" t="s">
        <v>46</v>
      </c>
      <c r="F3534" s="9">
        <f t="shared" si="118"/>
        <v>-2200000</v>
      </c>
      <c r="G3534" s="9">
        <v>-22</v>
      </c>
      <c r="H3534" s="10">
        <v>-2411178</v>
      </c>
      <c r="I3534" s="11">
        <v>26513459976.303871</v>
      </c>
      <c r="J3534" s="11">
        <v>263878</v>
      </c>
      <c r="K3534" s="11">
        <v>100476.20482307689</v>
      </c>
      <c r="L3534" s="12">
        <v>200701.49389230832</v>
      </c>
      <c r="M3534" s="11">
        <v>372</v>
      </c>
      <c r="N3534" s="13"/>
      <c r="O3534" t="str">
        <f t="shared" si="117"/>
        <v/>
      </c>
    </row>
    <row r="3535" spans="1:15" hidden="1">
      <c r="A3535" s="41">
        <v>3.2025000000000001</v>
      </c>
      <c r="B3535" s="46">
        <v>45721</v>
      </c>
      <c r="C3535" s="8" t="s">
        <v>13</v>
      </c>
      <c r="D3535" s="8" t="s">
        <v>46</v>
      </c>
      <c r="E3535" s="8" t="s">
        <v>46</v>
      </c>
      <c r="F3535" s="9">
        <f t="shared" si="118"/>
        <v>-1400000</v>
      </c>
      <c r="G3535" s="9">
        <v>-14</v>
      </c>
      <c r="H3535" s="10">
        <v>-1534386</v>
      </c>
      <c r="I3535" s="11">
        <v>26512053309.436348</v>
      </c>
      <c r="J3535" s="11">
        <v>263864</v>
      </c>
      <c r="K3535" s="11">
        <v>100476.20482307689</v>
      </c>
      <c r="L3535" s="12">
        <v>127719.13247692352</v>
      </c>
      <c r="M3535" s="11">
        <v>373</v>
      </c>
      <c r="N3535" s="13"/>
      <c r="O3535" t="str">
        <f t="shared" si="117"/>
        <v/>
      </c>
    </row>
    <row r="3536" spans="1:15" hidden="1">
      <c r="A3536" s="41">
        <v>3.2025000000000001</v>
      </c>
      <c r="B3536" s="46">
        <v>45721</v>
      </c>
      <c r="C3536" s="8" t="s">
        <v>13</v>
      </c>
      <c r="D3536" s="8" t="s">
        <v>46</v>
      </c>
      <c r="E3536" s="8" t="s">
        <v>46</v>
      </c>
      <c r="F3536" s="9">
        <f t="shared" si="118"/>
        <v>-2000000</v>
      </c>
      <c r="G3536" s="9">
        <v>-20</v>
      </c>
      <c r="H3536" s="10">
        <v>-2191980</v>
      </c>
      <c r="I3536" s="11">
        <v>26510043785.339886</v>
      </c>
      <c r="J3536" s="11">
        <v>263844</v>
      </c>
      <c r="K3536" s="11">
        <v>100476.20482307689</v>
      </c>
      <c r="L3536" s="12">
        <v>182455.90353846224</v>
      </c>
      <c r="M3536" s="11">
        <v>374</v>
      </c>
      <c r="N3536" s="13"/>
      <c r="O3536" t="str">
        <f t="shared" ref="O3536:O3599" si="119">IF(M3536=_xlfn.MAXIFS(M:M,D:D,D3536),"X","")</f>
        <v/>
      </c>
    </row>
    <row r="3537" spans="1:15" hidden="1">
      <c r="A3537" s="41">
        <v>3.2025000000000001</v>
      </c>
      <c r="B3537" s="46">
        <v>45721</v>
      </c>
      <c r="C3537" s="8" t="s">
        <v>13</v>
      </c>
      <c r="D3537" s="8" t="s">
        <v>46</v>
      </c>
      <c r="E3537" s="8" t="s">
        <v>46</v>
      </c>
      <c r="F3537" s="9">
        <f t="shared" si="118"/>
        <v>-900000</v>
      </c>
      <c r="G3537" s="9">
        <v>-9</v>
      </c>
      <c r="H3537" s="10">
        <v>-986391</v>
      </c>
      <c r="I3537" s="11">
        <v>26509139499.496479</v>
      </c>
      <c r="J3537" s="11">
        <v>263835</v>
      </c>
      <c r="K3537" s="11">
        <v>100476.20482307689</v>
      </c>
      <c r="L3537" s="12">
        <v>82105.156592308078</v>
      </c>
      <c r="M3537" s="11">
        <v>375</v>
      </c>
      <c r="N3537" s="13"/>
      <c r="O3537" t="str">
        <f t="shared" si="119"/>
        <v/>
      </c>
    </row>
    <row r="3538" spans="1:15" hidden="1">
      <c r="A3538" s="41">
        <v>3.2025000000000001</v>
      </c>
      <c r="B3538" s="46">
        <v>45721</v>
      </c>
      <c r="C3538" s="8" t="s">
        <v>13</v>
      </c>
      <c r="D3538" s="8" t="s">
        <v>46</v>
      </c>
      <c r="E3538" s="8" t="s">
        <v>46</v>
      </c>
      <c r="F3538" s="9">
        <f t="shared" si="118"/>
        <v>-900000</v>
      </c>
      <c r="G3538" s="9">
        <v>-9</v>
      </c>
      <c r="H3538" s="10">
        <v>-986391</v>
      </c>
      <c r="I3538" s="11">
        <v>26508235213.653072</v>
      </c>
      <c r="J3538" s="11">
        <v>263826</v>
      </c>
      <c r="K3538" s="11">
        <v>100476.20482307689</v>
      </c>
      <c r="L3538" s="12">
        <v>82105.156592308078</v>
      </c>
      <c r="M3538" s="11">
        <v>376</v>
      </c>
      <c r="N3538" s="13"/>
      <c r="O3538" t="str">
        <f t="shared" si="119"/>
        <v/>
      </c>
    </row>
    <row r="3539" spans="1:15" hidden="1">
      <c r="A3539" s="41">
        <v>3.2025000000000001</v>
      </c>
      <c r="B3539" s="46">
        <v>45721</v>
      </c>
      <c r="C3539" s="8" t="s">
        <v>13</v>
      </c>
      <c r="D3539" s="8" t="s">
        <v>46</v>
      </c>
      <c r="E3539" s="8" t="s">
        <v>46</v>
      </c>
      <c r="F3539" s="9">
        <f t="shared" si="118"/>
        <v>-1800000</v>
      </c>
      <c r="G3539" s="9">
        <v>-18</v>
      </c>
      <c r="H3539" s="10">
        <v>-1972782</v>
      </c>
      <c r="I3539" s="11">
        <v>26506426641.966255</v>
      </c>
      <c r="J3539" s="11">
        <v>263808</v>
      </c>
      <c r="K3539" s="11">
        <v>100476.20482307689</v>
      </c>
      <c r="L3539" s="12">
        <v>164210.31318461616</v>
      </c>
      <c r="M3539" s="11">
        <v>377</v>
      </c>
      <c r="N3539" s="13"/>
      <c r="O3539" t="str">
        <f t="shared" si="119"/>
        <v/>
      </c>
    </row>
    <row r="3540" spans="1:15" hidden="1">
      <c r="A3540" s="41">
        <v>3.2025000000000001</v>
      </c>
      <c r="B3540" s="46">
        <v>45721</v>
      </c>
      <c r="C3540" s="8" t="s">
        <v>13</v>
      </c>
      <c r="D3540" s="8" t="s">
        <v>46</v>
      </c>
      <c r="E3540" s="8" t="s">
        <v>46</v>
      </c>
      <c r="F3540" s="9">
        <f t="shared" si="118"/>
        <v>-1800000</v>
      </c>
      <c r="G3540" s="9">
        <v>-18</v>
      </c>
      <c r="H3540" s="10">
        <v>-1972782</v>
      </c>
      <c r="I3540" s="11">
        <v>26504618070.279438</v>
      </c>
      <c r="J3540" s="11">
        <v>263790</v>
      </c>
      <c r="K3540" s="11">
        <v>100476.20482307689</v>
      </c>
      <c r="L3540" s="12">
        <v>164210.31318461616</v>
      </c>
      <c r="M3540" s="11">
        <v>378</v>
      </c>
      <c r="N3540" s="13"/>
      <c r="O3540" t="str">
        <f t="shared" si="119"/>
        <v/>
      </c>
    </row>
    <row r="3541" spans="1:15" hidden="1">
      <c r="A3541" s="41">
        <v>3.2025000000000001</v>
      </c>
      <c r="B3541" s="46">
        <v>45721</v>
      </c>
      <c r="C3541" s="8" t="s">
        <v>13</v>
      </c>
      <c r="D3541" s="8" t="s">
        <v>46</v>
      </c>
      <c r="E3541" s="8" t="s">
        <v>46</v>
      </c>
      <c r="F3541" s="9">
        <f t="shared" si="118"/>
        <v>-2000000</v>
      </c>
      <c r="G3541" s="9">
        <v>-20</v>
      </c>
      <c r="H3541" s="10">
        <v>-2191980</v>
      </c>
      <c r="I3541" s="11">
        <v>26502608546.182976</v>
      </c>
      <c r="J3541" s="11">
        <v>263770</v>
      </c>
      <c r="K3541" s="11">
        <v>100476.20482307689</v>
      </c>
      <c r="L3541" s="12">
        <v>182455.90353846224</v>
      </c>
      <c r="M3541" s="11">
        <v>379</v>
      </c>
      <c r="N3541" s="13"/>
      <c r="O3541" t="str">
        <f t="shared" si="119"/>
        <v/>
      </c>
    </row>
    <row r="3542" spans="1:15" hidden="1">
      <c r="A3542" s="41">
        <v>3.2025000000000001</v>
      </c>
      <c r="B3542" s="46">
        <v>45721</v>
      </c>
      <c r="C3542" s="8" t="s">
        <v>13</v>
      </c>
      <c r="D3542" s="8" t="s">
        <v>46</v>
      </c>
      <c r="E3542" s="8" t="s">
        <v>46</v>
      </c>
      <c r="F3542" s="9">
        <f t="shared" si="118"/>
        <v>-900000</v>
      </c>
      <c r="G3542" s="9">
        <v>-9</v>
      </c>
      <c r="H3542" s="10">
        <v>-986391</v>
      </c>
      <c r="I3542" s="11">
        <v>26501704260.339569</v>
      </c>
      <c r="J3542" s="11">
        <v>263761</v>
      </c>
      <c r="K3542" s="11">
        <v>100476.20482307689</v>
      </c>
      <c r="L3542" s="12">
        <v>82105.156592308078</v>
      </c>
      <c r="M3542" s="11">
        <v>380</v>
      </c>
      <c r="N3542" s="13"/>
      <c r="O3542" t="str">
        <f t="shared" si="119"/>
        <v/>
      </c>
    </row>
    <row r="3543" spans="1:15" hidden="1">
      <c r="A3543" s="41">
        <v>3.2025000000000001</v>
      </c>
      <c r="B3543" s="46">
        <v>45721</v>
      </c>
      <c r="C3543" s="8" t="s">
        <v>13</v>
      </c>
      <c r="D3543" s="8" t="s">
        <v>46</v>
      </c>
      <c r="E3543" s="8" t="s">
        <v>46</v>
      </c>
      <c r="F3543" s="9">
        <f t="shared" si="118"/>
        <v>-2000000</v>
      </c>
      <c r="G3543" s="9">
        <v>-20</v>
      </c>
      <c r="H3543" s="10">
        <v>-2191980</v>
      </c>
      <c r="I3543" s="11">
        <v>26499694736.243107</v>
      </c>
      <c r="J3543" s="11">
        <v>263741</v>
      </c>
      <c r="K3543" s="11">
        <v>100476.20482307689</v>
      </c>
      <c r="L3543" s="12">
        <v>182455.90353846224</v>
      </c>
      <c r="M3543" s="11">
        <v>381</v>
      </c>
      <c r="N3543" s="13"/>
      <c r="O3543" t="str">
        <f t="shared" si="119"/>
        <v/>
      </c>
    </row>
    <row r="3544" spans="1:15" hidden="1">
      <c r="A3544" s="41">
        <v>3.2025000000000001</v>
      </c>
      <c r="B3544" s="46">
        <v>45721</v>
      </c>
      <c r="C3544" s="8" t="s">
        <v>13</v>
      </c>
      <c r="D3544" s="8" t="s">
        <v>46</v>
      </c>
      <c r="E3544" s="8" t="s">
        <v>46</v>
      </c>
      <c r="F3544" s="9">
        <f t="shared" si="118"/>
        <v>-2100000</v>
      </c>
      <c r="G3544" s="9">
        <v>-21</v>
      </c>
      <c r="H3544" s="10">
        <v>-2301579</v>
      </c>
      <c r="I3544" s="11">
        <v>26497584735.941822</v>
      </c>
      <c r="J3544" s="11">
        <v>263720</v>
      </c>
      <c r="K3544" s="11">
        <v>100476.20482307689</v>
      </c>
      <c r="L3544" s="12">
        <v>191578.69871538552</v>
      </c>
      <c r="M3544" s="11">
        <v>382</v>
      </c>
      <c r="N3544" s="13"/>
      <c r="O3544" t="str">
        <f t="shared" si="119"/>
        <v/>
      </c>
    </row>
    <row r="3545" spans="1:15" hidden="1">
      <c r="A3545" s="41">
        <v>3.2025000000000001</v>
      </c>
      <c r="B3545" s="46">
        <v>45721</v>
      </c>
      <c r="C3545" s="8" t="s">
        <v>13</v>
      </c>
      <c r="D3545" s="8" t="s">
        <v>46</v>
      </c>
      <c r="E3545" s="8" t="s">
        <v>46</v>
      </c>
      <c r="F3545" s="9">
        <f t="shared" si="118"/>
        <v>-900000</v>
      </c>
      <c r="G3545" s="9">
        <v>-9</v>
      </c>
      <c r="H3545" s="10">
        <v>-986391</v>
      </c>
      <c r="I3545" s="11">
        <v>26496680450.098415</v>
      </c>
      <c r="J3545" s="11">
        <v>263711</v>
      </c>
      <c r="K3545" s="11">
        <v>100476.20482307689</v>
      </c>
      <c r="L3545" s="12">
        <v>82105.156592308078</v>
      </c>
      <c r="M3545" s="11">
        <v>383</v>
      </c>
      <c r="N3545" s="13"/>
      <c r="O3545" t="str">
        <f t="shared" si="119"/>
        <v/>
      </c>
    </row>
    <row r="3546" spans="1:15" hidden="1">
      <c r="A3546" s="41">
        <v>3.2025000000000001</v>
      </c>
      <c r="B3546" s="46">
        <v>45721</v>
      </c>
      <c r="C3546" s="8" t="s">
        <v>13</v>
      </c>
      <c r="D3546" s="8" t="s">
        <v>46</v>
      </c>
      <c r="E3546" s="8" t="s">
        <v>46</v>
      </c>
      <c r="F3546" s="9">
        <f t="shared" si="118"/>
        <v>-5400000</v>
      </c>
      <c r="G3546" s="9">
        <v>-54</v>
      </c>
      <c r="H3546" s="10">
        <v>-5918346</v>
      </c>
      <c r="I3546" s="11">
        <v>26491254735.037968</v>
      </c>
      <c r="J3546" s="11">
        <v>263657</v>
      </c>
      <c r="K3546" s="11">
        <v>100476.20482307689</v>
      </c>
      <c r="L3546" s="12">
        <v>492630.93955384847</v>
      </c>
      <c r="M3546" s="11">
        <v>384</v>
      </c>
      <c r="N3546" s="13"/>
      <c r="O3546" t="str">
        <f t="shared" si="119"/>
        <v/>
      </c>
    </row>
    <row r="3547" spans="1:15" hidden="1">
      <c r="A3547" s="41">
        <v>3.2025000000000001</v>
      </c>
      <c r="B3547" s="46">
        <v>45721</v>
      </c>
      <c r="C3547" s="8" t="s">
        <v>13</v>
      </c>
      <c r="D3547" s="8" t="s">
        <v>46</v>
      </c>
      <c r="E3547" s="8" t="s">
        <v>46</v>
      </c>
      <c r="F3547" s="9">
        <f t="shared" si="118"/>
        <v>-2000000</v>
      </c>
      <c r="G3547" s="9">
        <v>-20</v>
      </c>
      <c r="H3547" s="10">
        <v>-2191980</v>
      </c>
      <c r="I3547" s="11">
        <v>26489245210.941505</v>
      </c>
      <c r="J3547" s="11">
        <v>263637</v>
      </c>
      <c r="K3547" s="11">
        <v>100476.20482307689</v>
      </c>
      <c r="L3547" s="12">
        <v>182455.90353846224</v>
      </c>
      <c r="M3547" s="11">
        <v>385</v>
      </c>
      <c r="N3547" s="13"/>
      <c r="O3547" t="str">
        <f t="shared" si="119"/>
        <v/>
      </c>
    </row>
    <row r="3548" spans="1:15" hidden="1">
      <c r="A3548" s="41">
        <v>3.2025000000000001</v>
      </c>
      <c r="B3548" s="46">
        <v>45721</v>
      </c>
      <c r="C3548" s="8" t="s">
        <v>13</v>
      </c>
      <c r="D3548" s="8" t="s">
        <v>46</v>
      </c>
      <c r="E3548" s="8" t="s">
        <v>46</v>
      </c>
      <c r="F3548" s="9">
        <f t="shared" si="118"/>
        <v>-900000</v>
      </c>
      <c r="G3548" s="9">
        <v>-9</v>
      </c>
      <c r="H3548" s="10">
        <v>-986391</v>
      </c>
      <c r="I3548" s="11">
        <v>26488340925.098099</v>
      </c>
      <c r="J3548" s="11">
        <v>263628</v>
      </c>
      <c r="K3548" s="11">
        <v>100476.20482307689</v>
      </c>
      <c r="L3548" s="12">
        <v>82105.156592308078</v>
      </c>
      <c r="M3548" s="11">
        <v>386</v>
      </c>
      <c r="N3548" s="13"/>
      <c r="O3548" t="str">
        <f t="shared" si="119"/>
        <v/>
      </c>
    </row>
    <row r="3549" spans="1:15" hidden="1">
      <c r="A3549" s="41">
        <v>3.2025000000000001</v>
      </c>
      <c r="B3549" s="46">
        <v>45721</v>
      </c>
      <c r="C3549" s="8" t="s">
        <v>13</v>
      </c>
      <c r="D3549" s="8" t="s">
        <v>46</v>
      </c>
      <c r="E3549" s="8" t="s">
        <v>46</v>
      </c>
      <c r="F3549" s="9">
        <f t="shared" si="118"/>
        <v>-900000</v>
      </c>
      <c r="G3549" s="9">
        <v>-9</v>
      </c>
      <c r="H3549" s="10">
        <v>-986391</v>
      </c>
      <c r="I3549" s="11">
        <v>26487436639.254692</v>
      </c>
      <c r="J3549" s="11">
        <v>263619</v>
      </c>
      <c r="K3549" s="11">
        <v>100476.20482307689</v>
      </c>
      <c r="L3549" s="12">
        <v>82105.156592308078</v>
      </c>
      <c r="M3549" s="11">
        <v>387</v>
      </c>
      <c r="N3549" s="13"/>
      <c r="O3549" t="str">
        <f t="shared" si="119"/>
        <v/>
      </c>
    </row>
    <row r="3550" spans="1:15" hidden="1">
      <c r="A3550" s="41">
        <v>3.2025000000000001</v>
      </c>
      <c r="B3550" s="46">
        <v>45721</v>
      </c>
      <c r="C3550" s="8" t="s">
        <v>13</v>
      </c>
      <c r="D3550" s="8" t="s">
        <v>46</v>
      </c>
      <c r="E3550" s="8" t="s">
        <v>46</v>
      </c>
      <c r="F3550" s="9">
        <f t="shared" si="118"/>
        <v>-1000000</v>
      </c>
      <c r="G3550" s="9">
        <v>-10</v>
      </c>
      <c r="H3550" s="10">
        <v>-1095990</v>
      </c>
      <c r="I3550" s="11">
        <v>26486431877.206463</v>
      </c>
      <c r="J3550" s="11">
        <v>263609</v>
      </c>
      <c r="K3550" s="11">
        <v>100476.20482307689</v>
      </c>
      <c r="L3550" s="12">
        <v>91227.95176923112</v>
      </c>
      <c r="M3550" s="11">
        <v>388</v>
      </c>
      <c r="N3550" s="13"/>
      <c r="O3550" t="str">
        <f t="shared" si="119"/>
        <v/>
      </c>
    </row>
    <row r="3551" spans="1:15" hidden="1">
      <c r="A3551" s="41">
        <v>3.2025000000000001</v>
      </c>
      <c r="B3551" s="46">
        <v>45721</v>
      </c>
      <c r="C3551" s="8" t="s">
        <v>13</v>
      </c>
      <c r="D3551" s="8" t="s">
        <v>46</v>
      </c>
      <c r="E3551" s="8" t="s">
        <v>46</v>
      </c>
      <c r="F3551" s="9">
        <f t="shared" si="118"/>
        <v>-1900000</v>
      </c>
      <c r="G3551" s="9">
        <v>-19</v>
      </c>
      <c r="H3551" s="10">
        <v>-2082381</v>
      </c>
      <c r="I3551" s="11">
        <v>26484522829.314823</v>
      </c>
      <c r="J3551" s="11">
        <v>263590</v>
      </c>
      <c r="K3551" s="11">
        <v>100476.20482307689</v>
      </c>
      <c r="L3551" s="12">
        <v>173333.1083615392</v>
      </c>
      <c r="M3551" s="11">
        <v>389</v>
      </c>
      <c r="N3551" s="13"/>
      <c r="O3551" t="str">
        <f t="shared" si="119"/>
        <v/>
      </c>
    </row>
    <row r="3552" spans="1:15" hidden="1">
      <c r="A3552" s="41">
        <v>3.2025000000000001</v>
      </c>
      <c r="B3552" s="46">
        <v>45721</v>
      </c>
      <c r="C3552" s="8" t="s">
        <v>13</v>
      </c>
      <c r="D3552" s="8" t="s">
        <v>46</v>
      </c>
      <c r="E3552" s="8" t="s">
        <v>46</v>
      </c>
      <c r="F3552" s="9">
        <f t="shared" si="118"/>
        <v>-1000000</v>
      </c>
      <c r="G3552" s="9">
        <v>-10</v>
      </c>
      <c r="H3552" s="10">
        <v>-1095990</v>
      </c>
      <c r="I3552" s="11">
        <v>26483518067.266594</v>
      </c>
      <c r="J3552" s="11">
        <v>263580</v>
      </c>
      <c r="K3552" s="11">
        <v>100476.20482307689</v>
      </c>
      <c r="L3552" s="12">
        <v>91227.95176923112</v>
      </c>
      <c r="M3552" s="11">
        <v>390</v>
      </c>
      <c r="N3552" s="13"/>
      <c r="O3552" t="str">
        <f t="shared" si="119"/>
        <v/>
      </c>
    </row>
    <row r="3553" spans="1:15" hidden="1">
      <c r="A3553" s="41">
        <v>3.2025000000000001</v>
      </c>
      <c r="B3553" s="46">
        <v>45721</v>
      </c>
      <c r="C3553" s="8" t="s">
        <v>13</v>
      </c>
      <c r="D3553" s="8" t="s">
        <v>46</v>
      </c>
      <c r="E3553" s="8" t="s">
        <v>46</v>
      </c>
      <c r="F3553" s="9">
        <f t="shared" si="118"/>
        <v>-1000000</v>
      </c>
      <c r="G3553" s="9">
        <v>-10</v>
      </c>
      <c r="H3553" s="10">
        <v>-1095990</v>
      </c>
      <c r="I3553" s="11">
        <v>26482513305.218365</v>
      </c>
      <c r="J3553" s="11">
        <v>263570</v>
      </c>
      <c r="K3553" s="11">
        <v>100476.20482307689</v>
      </c>
      <c r="L3553" s="12">
        <v>91227.95176923112</v>
      </c>
      <c r="M3553" s="11">
        <v>391</v>
      </c>
      <c r="N3553" s="13"/>
      <c r="O3553" t="str">
        <f t="shared" si="119"/>
        <v/>
      </c>
    </row>
    <row r="3554" spans="1:15" hidden="1">
      <c r="A3554" s="41">
        <v>3.2025000000000001</v>
      </c>
      <c r="B3554" s="46">
        <v>45721</v>
      </c>
      <c r="C3554" s="8" t="s">
        <v>13</v>
      </c>
      <c r="D3554" s="8" t="s">
        <v>46</v>
      </c>
      <c r="E3554" s="8" t="s">
        <v>46</v>
      </c>
      <c r="F3554" s="9">
        <f t="shared" si="118"/>
        <v>-900000</v>
      </c>
      <c r="G3554" s="9">
        <v>-9</v>
      </c>
      <c r="H3554" s="10">
        <v>-986391</v>
      </c>
      <c r="I3554" s="11">
        <v>26481609019.374958</v>
      </c>
      <c r="J3554" s="11">
        <v>263561</v>
      </c>
      <c r="K3554" s="11">
        <v>100476.20482307689</v>
      </c>
      <c r="L3554" s="12">
        <v>82105.156592308078</v>
      </c>
      <c r="M3554" s="11">
        <v>392</v>
      </c>
      <c r="N3554" s="13"/>
      <c r="O3554" t="str">
        <f t="shared" si="119"/>
        <v/>
      </c>
    </row>
    <row r="3555" spans="1:15" hidden="1">
      <c r="A3555" s="41">
        <v>3.2025000000000001</v>
      </c>
      <c r="B3555" s="46">
        <v>45721</v>
      </c>
      <c r="C3555" s="8" t="s">
        <v>13</v>
      </c>
      <c r="D3555" s="8" t="s">
        <v>46</v>
      </c>
      <c r="E3555" s="8" t="s">
        <v>46</v>
      </c>
      <c r="F3555" s="9">
        <f t="shared" si="118"/>
        <v>-2200000</v>
      </c>
      <c r="G3555" s="9">
        <v>-22</v>
      </c>
      <c r="H3555" s="10">
        <v>-2411178</v>
      </c>
      <c r="I3555" s="11">
        <v>26479398542.868851</v>
      </c>
      <c r="J3555" s="11">
        <v>263539</v>
      </c>
      <c r="K3555" s="11">
        <v>100476.20482307689</v>
      </c>
      <c r="L3555" s="12">
        <v>200701.49389230832</v>
      </c>
      <c r="M3555" s="11">
        <v>393</v>
      </c>
      <c r="N3555" s="13"/>
      <c r="O3555" t="str">
        <f t="shared" si="119"/>
        <v/>
      </c>
    </row>
    <row r="3556" spans="1:15" hidden="1">
      <c r="A3556" s="41">
        <v>3.2025000000000001</v>
      </c>
      <c r="B3556" s="46">
        <v>45721</v>
      </c>
      <c r="C3556" s="8" t="s">
        <v>13</v>
      </c>
      <c r="D3556" s="8" t="s">
        <v>46</v>
      </c>
      <c r="E3556" s="8" t="s">
        <v>46</v>
      </c>
      <c r="F3556" s="9">
        <f t="shared" si="118"/>
        <v>-900000</v>
      </c>
      <c r="G3556" s="9">
        <v>-9</v>
      </c>
      <c r="H3556" s="10">
        <v>-986391</v>
      </c>
      <c r="I3556" s="11">
        <v>26478494257.025444</v>
      </c>
      <c r="J3556" s="11">
        <v>263530</v>
      </c>
      <c r="K3556" s="11">
        <v>100476.20482307689</v>
      </c>
      <c r="L3556" s="12">
        <v>82105.156592308078</v>
      </c>
      <c r="M3556" s="11">
        <v>394</v>
      </c>
      <c r="N3556" s="13"/>
      <c r="O3556" t="str">
        <f t="shared" si="119"/>
        <v/>
      </c>
    </row>
    <row r="3557" spans="1:15" hidden="1">
      <c r="A3557" s="41">
        <v>3.2025000000000001</v>
      </c>
      <c r="B3557" s="46">
        <v>45721</v>
      </c>
      <c r="C3557" s="8" t="s">
        <v>13</v>
      </c>
      <c r="D3557" s="8" t="s">
        <v>46</v>
      </c>
      <c r="E3557" s="8" t="s">
        <v>46</v>
      </c>
      <c r="F3557" s="9">
        <f t="shared" si="118"/>
        <v>-1400000</v>
      </c>
      <c r="G3557" s="9">
        <v>-14</v>
      </c>
      <c r="H3557" s="10">
        <v>-1534386</v>
      </c>
      <c r="I3557" s="11">
        <v>26477087590.157921</v>
      </c>
      <c r="J3557" s="11">
        <v>263516</v>
      </c>
      <c r="K3557" s="11">
        <v>100476.20482307689</v>
      </c>
      <c r="L3557" s="12">
        <v>127719.13247692352</v>
      </c>
      <c r="M3557" s="11">
        <v>395</v>
      </c>
      <c r="N3557" s="13"/>
      <c r="O3557" t="str">
        <f t="shared" si="119"/>
        <v/>
      </c>
    </row>
    <row r="3558" spans="1:15" hidden="1">
      <c r="A3558" s="41">
        <v>3.2025000000000001</v>
      </c>
      <c r="B3558" s="46">
        <v>45721</v>
      </c>
      <c r="C3558" s="8" t="s">
        <v>13</v>
      </c>
      <c r="D3558" s="8" t="s">
        <v>46</v>
      </c>
      <c r="E3558" s="8" t="s">
        <v>46</v>
      </c>
      <c r="F3558" s="9">
        <f t="shared" si="118"/>
        <v>-1000000</v>
      </c>
      <c r="G3558" s="9">
        <v>-10</v>
      </c>
      <c r="H3558" s="10">
        <v>-1095990</v>
      </c>
      <c r="I3558" s="11">
        <v>26476082828.109692</v>
      </c>
      <c r="J3558" s="11">
        <v>263506</v>
      </c>
      <c r="K3558" s="11">
        <v>100476.20482307689</v>
      </c>
      <c r="L3558" s="12">
        <v>91227.95176923112</v>
      </c>
      <c r="M3558" s="11">
        <v>396</v>
      </c>
      <c r="N3558" s="13"/>
      <c r="O3558" t="str">
        <f t="shared" si="119"/>
        <v/>
      </c>
    </row>
    <row r="3559" spans="1:15" hidden="1">
      <c r="A3559" s="41">
        <v>3.2025000000000001</v>
      </c>
      <c r="B3559" s="46">
        <v>45721</v>
      </c>
      <c r="C3559" s="8" t="s">
        <v>13</v>
      </c>
      <c r="D3559" s="8" t="s">
        <v>46</v>
      </c>
      <c r="E3559" s="8" t="s">
        <v>46</v>
      </c>
      <c r="F3559" s="9">
        <f t="shared" si="118"/>
        <v>-2200000</v>
      </c>
      <c r="G3559" s="9">
        <v>-22</v>
      </c>
      <c r="H3559" s="10">
        <v>-2411178</v>
      </c>
      <c r="I3559" s="11">
        <v>26473872351.603584</v>
      </c>
      <c r="J3559" s="11">
        <v>263484</v>
      </c>
      <c r="K3559" s="11">
        <v>100476.20482307689</v>
      </c>
      <c r="L3559" s="12">
        <v>200701.49389230832</v>
      </c>
      <c r="M3559" s="11">
        <v>397</v>
      </c>
      <c r="N3559" s="13"/>
      <c r="O3559" t="str">
        <f t="shared" si="119"/>
        <v/>
      </c>
    </row>
    <row r="3560" spans="1:15" hidden="1">
      <c r="A3560" s="41">
        <v>3.2025000000000001</v>
      </c>
      <c r="B3560" s="46">
        <v>45721</v>
      </c>
      <c r="C3560" s="8" t="s">
        <v>13</v>
      </c>
      <c r="D3560" s="8" t="s">
        <v>46</v>
      </c>
      <c r="E3560" s="8" t="s">
        <v>46</v>
      </c>
      <c r="F3560" s="9">
        <f t="shared" si="118"/>
        <v>-3400000</v>
      </c>
      <c r="G3560" s="9">
        <v>-34</v>
      </c>
      <c r="H3560" s="10">
        <v>-3726366</v>
      </c>
      <c r="I3560" s="11">
        <v>26470456160.639599</v>
      </c>
      <c r="J3560" s="11">
        <v>263450</v>
      </c>
      <c r="K3560" s="11">
        <v>100476.20482307689</v>
      </c>
      <c r="L3560" s="12">
        <v>310175.03601538576</v>
      </c>
      <c r="M3560" s="11">
        <v>398</v>
      </c>
      <c r="N3560" s="13"/>
      <c r="O3560" t="str">
        <f t="shared" si="119"/>
        <v/>
      </c>
    </row>
    <row r="3561" spans="1:15" hidden="1">
      <c r="A3561" s="41">
        <v>3.2025000000000001</v>
      </c>
      <c r="B3561" s="46">
        <v>45721</v>
      </c>
      <c r="C3561" s="8" t="s">
        <v>13</v>
      </c>
      <c r="D3561" s="8" t="s">
        <v>46</v>
      </c>
      <c r="E3561" s="8" t="s">
        <v>46</v>
      </c>
      <c r="F3561" s="9">
        <f t="shared" si="118"/>
        <v>-1000000</v>
      </c>
      <c r="G3561" s="9">
        <v>-10</v>
      </c>
      <c r="H3561" s="10">
        <v>-1095990</v>
      </c>
      <c r="I3561" s="11">
        <v>26469451398.59137</v>
      </c>
      <c r="J3561" s="11">
        <v>263440</v>
      </c>
      <c r="K3561" s="11">
        <v>100476.20482307689</v>
      </c>
      <c r="L3561" s="12">
        <v>91227.95176923112</v>
      </c>
      <c r="M3561" s="11">
        <v>399</v>
      </c>
      <c r="N3561" s="13"/>
      <c r="O3561" t="str">
        <f t="shared" si="119"/>
        <v/>
      </c>
    </row>
    <row r="3562" spans="1:15" hidden="1">
      <c r="A3562" s="41">
        <v>3.2025000000000001</v>
      </c>
      <c r="B3562" s="46">
        <v>45721</v>
      </c>
      <c r="C3562" s="8" t="s">
        <v>13</v>
      </c>
      <c r="D3562" s="8" t="s">
        <v>46</v>
      </c>
      <c r="E3562" s="8" t="s">
        <v>46</v>
      </c>
      <c r="F3562" s="9">
        <f t="shared" si="118"/>
        <v>-5500000</v>
      </c>
      <c r="G3562" s="9">
        <v>-55</v>
      </c>
      <c r="H3562" s="10">
        <v>-6027945</v>
      </c>
      <c r="I3562" s="11">
        <v>26463925207.326099</v>
      </c>
      <c r="J3562" s="11">
        <v>263385</v>
      </c>
      <c r="K3562" s="11">
        <v>100476.20482307689</v>
      </c>
      <c r="L3562" s="12">
        <v>501753.73473077174</v>
      </c>
      <c r="M3562" s="11">
        <v>400</v>
      </c>
      <c r="N3562" s="13"/>
      <c r="O3562" t="str">
        <f t="shared" si="119"/>
        <v/>
      </c>
    </row>
    <row r="3563" spans="1:15" hidden="1">
      <c r="A3563" s="41">
        <v>3.2025000000000001</v>
      </c>
      <c r="B3563" s="46">
        <v>45721</v>
      </c>
      <c r="C3563" s="8" t="s">
        <v>13</v>
      </c>
      <c r="D3563" s="8" t="s">
        <v>46</v>
      </c>
      <c r="E3563" s="8" t="s">
        <v>46</v>
      </c>
      <c r="F3563" s="9">
        <f t="shared" si="118"/>
        <v>-3800000</v>
      </c>
      <c r="G3563" s="9">
        <v>-38</v>
      </c>
      <c r="H3563" s="10">
        <v>-4164762</v>
      </c>
      <c r="I3563" s="11">
        <v>26460107111.542824</v>
      </c>
      <c r="J3563" s="11">
        <v>263347</v>
      </c>
      <c r="K3563" s="11">
        <v>100476.20482307689</v>
      </c>
      <c r="L3563" s="12">
        <v>346666.2167230784</v>
      </c>
      <c r="M3563" s="11">
        <v>401</v>
      </c>
      <c r="N3563" s="13"/>
      <c r="O3563" t="str">
        <f t="shared" si="119"/>
        <v/>
      </c>
    </row>
    <row r="3564" spans="1:15" hidden="1">
      <c r="A3564" s="41">
        <v>3.2025000000000001</v>
      </c>
      <c r="B3564" s="46">
        <v>45721</v>
      </c>
      <c r="C3564" s="8" t="s">
        <v>13</v>
      </c>
      <c r="D3564" s="8" t="s">
        <v>46</v>
      </c>
      <c r="E3564" s="8" t="s">
        <v>46</v>
      </c>
      <c r="F3564" s="9">
        <f t="shared" si="118"/>
        <v>-900000</v>
      </c>
      <c r="G3564" s="9">
        <v>-9</v>
      </c>
      <c r="H3564" s="10">
        <v>-986391</v>
      </c>
      <c r="I3564" s="11">
        <v>26459202825.699417</v>
      </c>
      <c r="J3564" s="11">
        <v>263338</v>
      </c>
      <c r="K3564" s="11">
        <v>100476.20482307689</v>
      </c>
      <c r="L3564" s="12">
        <v>82105.156592308078</v>
      </c>
      <c r="M3564" s="11">
        <v>402</v>
      </c>
      <c r="N3564" s="13"/>
      <c r="O3564" t="str">
        <f t="shared" si="119"/>
        <v/>
      </c>
    </row>
    <row r="3565" spans="1:15" hidden="1">
      <c r="A3565" s="41">
        <v>3.2025000000000001</v>
      </c>
      <c r="B3565" s="46">
        <v>45721</v>
      </c>
      <c r="C3565" s="8" t="s">
        <v>13</v>
      </c>
      <c r="D3565" s="8" t="s">
        <v>46</v>
      </c>
      <c r="E3565" s="8" t="s">
        <v>46</v>
      </c>
      <c r="F3565" s="9">
        <f t="shared" si="118"/>
        <v>-900000</v>
      </c>
      <c r="G3565" s="9">
        <v>-9</v>
      </c>
      <c r="H3565" s="10">
        <v>-986391</v>
      </c>
      <c r="I3565" s="11">
        <v>26458298539.85601</v>
      </c>
      <c r="J3565" s="11">
        <v>263329</v>
      </c>
      <c r="K3565" s="11">
        <v>100476.20482307689</v>
      </c>
      <c r="L3565" s="12">
        <v>82105.156592308078</v>
      </c>
      <c r="M3565" s="11">
        <v>403</v>
      </c>
      <c r="N3565" s="13"/>
      <c r="O3565" t="str">
        <f t="shared" si="119"/>
        <v/>
      </c>
    </row>
    <row r="3566" spans="1:15" hidden="1">
      <c r="A3566" s="41">
        <v>3.2025000000000001</v>
      </c>
      <c r="B3566" s="46">
        <v>45721</v>
      </c>
      <c r="C3566" s="8" t="s">
        <v>13</v>
      </c>
      <c r="D3566" s="8" t="s">
        <v>46</v>
      </c>
      <c r="E3566" s="8" t="s">
        <v>46</v>
      </c>
      <c r="F3566" s="9">
        <f t="shared" si="118"/>
        <v>-1100000</v>
      </c>
      <c r="G3566" s="9">
        <v>-11</v>
      </c>
      <c r="H3566" s="10">
        <v>-1205589</v>
      </c>
      <c r="I3566" s="11">
        <v>26457193301.602955</v>
      </c>
      <c r="J3566" s="11">
        <v>263318</v>
      </c>
      <c r="K3566" s="11">
        <v>100476.20482307689</v>
      </c>
      <c r="L3566" s="12">
        <v>100350.74694615416</v>
      </c>
      <c r="M3566" s="11">
        <v>404</v>
      </c>
      <c r="N3566" s="13"/>
      <c r="O3566" t="str">
        <f t="shared" si="119"/>
        <v/>
      </c>
    </row>
    <row r="3567" spans="1:15" hidden="1">
      <c r="A3567" s="41">
        <v>3.2025000000000001</v>
      </c>
      <c r="B3567" s="46">
        <v>45721</v>
      </c>
      <c r="C3567" s="8" t="s">
        <v>13</v>
      </c>
      <c r="D3567" s="8" t="s">
        <v>46</v>
      </c>
      <c r="E3567" s="8" t="s">
        <v>46</v>
      </c>
      <c r="F3567" s="9">
        <f t="shared" si="118"/>
        <v>-11200000</v>
      </c>
      <c r="G3567" s="9">
        <v>-112</v>
      </c>
      <c r="H3567" s="10">
        <v>-12275088</v>
      </c>
      <c r="I3567" s="11">
        <v>26445939966.662769</v>
      </c>
      <c r="J3567" s="11">
        <v>263206</v>
      </c>
      <c r="K3567" s="11">
        <v>100476.20482307689</v>
      </c>
      <c r="L3567" s="12">
        <v>1021753.0598153882</v>
      </c>
      <c r="M3567" s="11">
        <v>405</v>
      </c>
      <c r="N3567" s="13"/>
      <c r="O3567" t="str">
        <f t="shared" si="119"/>
        <v/>
      </c>
    </row>
    <row r="3568" spans="1:15" hidden="1">
      <c r="A3568" s="41">
        <v>3.2025000000000001</v>
      </c>
      <c r="B3568" s="46">
        <v>45721</v>
      </c>
      <c r="C3568" s="8" t="s">
        <v>13</v>
      </c>
      <c r="D3568" s="8" t="s">
        <v>46</v>
      </c>
      <c r="E3568" s="8" t="s">
        <v>46</v>
      </c>
      <c r="F3568" s="9">
        <f t="shared" si="118"/>
        <v>-2200000</v>
      </c>
      <c r="G3568" s="9">
        <v>-22</v>
      </c>
      <c r="H3568" s="10">
        <v>-2411178</v>
      </c>
      <c r="I3568" s="11">
        <v>26443729490.156662</v>
      </c>
      <c r="J3568" s="11">
        <v>263184</v>
      </c>
      <c r="K3568" s="11">
        <v>100476.20482307689</v>
      </c>
      <c r="L3568" s="12">
        <v>200701.49389230832</v>
      </c>
      <c r="M3568" s="11">
        <v>406</v>
      </c>
      <c r="N3568" s="13"/>
      <c r="O3568" t="str">
        <f t="shared" si="119"/>
        <v/>
      </c>
    </row>
    <row r="3569" spans="1:15" hidden="1">
      <c r="A3569" s="41">
        <v>3.2025000000000001</v>
      </c>
      <c r="B3569" s="46">
        <v>45721</v>
      </c>
      <c r="C3569" s="8" t="s">
        <v>13</v>
      </c>
      <c r="D3569" s="8" t="s">
        <v>46</v>
      </c>
      <c r="E3569" s="8" t="s">
        <v>46</v>
      </c>
      <c r="F3569" s="9">
        <f t="shared" si="118"/>
        <v>-900000</v>
      </c>
      <c r="G3569" s="9">
        <v>-9</v>
      </c>
      <c r="H3569" s="10">
        <v>-986391</v>
      </c>
      <c r="I3569" s="11">
        <v>26442825204.313255</v>
      </c>
      <c r="J3569" s="11">
        <v>263175</v>
      </c>
      <c r="K3569" s="11">
        <v>100476.20482307689</v>
      </c>
      <c r="L3569" s="12">
        <v>82105.156592308078</v>
      </c>
      <c r="M3569" s="11">
        <v>407</v>
      </c>
      <c r="N3569" s="13"/>
      <c r="O3569" t="str">
        <f t="shared" si="119"/>
        <v/>
      </c>
    </row>
    <row r="3570" spans="1:15" hidden="1">
      <c r="A3570" s="41">
        <v>3.2025000000000001</v>
      </c>
      <c r="B3570" s="46">
        <v>45721</v>
      </c>
      <c r="C3570" s="8" t="s">
        <v>13</v>
      </c>
      <c r="D3570" s="8" t="s">
        <v>46</v>
      </c>
      <c r="E3570" s="8" t="s">
        <v>46</v>
      </c>
      <c r="F3570" s="9">
        <f t="shared" si="118"/>
        <v>-1400000</v>
      </c>
      <c r="G3570" s="9">
        <v>-14</v>
      </c>
      <c r="H3570" s="10">
        <v>-1534386</v>
      </c>
      <c r="I3570" s="11">
        <v>26441418537.445732</v>
      </c>
      <c r="J3570" s="11">
        <v>263161</v>
      </c>
      <c r="K3570" s="11">
        <v>100476.20482307689</v>
      </c>
      <c r="L3570" s="12">
        <v>127719.13247692352</v>
      </c>
      <c r="M3570" s="11">
        <v>408</v>
      </c>
      <c r="N3570" s="13"/>
      <c r="O3570" t="str">
        <f t="shared" si="119"/>
        <v/>
      </c>
    </row>
    <row r="3571" spans="1:15" hidden="1">
      <c r="A3571" s="41">
        <v>3.2025000000000001</v>
      </c>
      <c r="B3571" s="46">
        <v>45721</v>
      </c>
      <c r="C3571" s="8" t="s">
        <v>13</v>
      </c>
      <c r="D3571" s="8" t="s">
        <v>46</v>
      </c>
      <c r="E3571" s="8" t="s">
        <v>46</v>
      </c>
      <c r="F3571" s="9">
        <f t="shared" si="118"/>
        <v>-1000000</v>
      </c>
      <c r="G3571" s="9">
        <v>-10</v>
      </c>
      <c r="H3571" s="10">
        <v>-1095990</v>
      </c>
      <c r="I3571" s="11">
        <v>26440413775.397503</v>
      </c>
      <c r="J3571" s="11">
        <v>263151</v>
      </c>
      <c r="K3571" s="11">
        <v>100476.20482307689</v>
      </c>
      <c r="L3571" s="12">
        <v>91227.95176923112</v>
      </c>
      <c r="M3571" s="11">
        <v>409</v>
      </c>
      <c r="N3571" s="13"/>
      <c r="O3571" t="str">
        <f t="shared" si="119"/>
        <v/>
      </c>
    </row>
    <row r="3572" spans="1:15" hidden="1">
      <c r="A3572" s="41">
        <v>3.2025000000000001</v>
      </c>
      <c r="B3572" s="46">
        <v>45721</v>
      </c>
      <c r="C3572" s="8" t="s">
        <v>13</v>
      </c>
      <c r="D3572" s="8" t="s">
        <v>46</v>
      </c>
      <c r="E3572" s="8" t="s">
        <v>46</v>
      </c>
      <c r="F3572" s="9">
        <f t="shared" si="118"/>
        <v>-1900000</v>
      </c>
      <c r="G3572" s="9">
        <v>-19</v>
      </c>
      <c r="H3572" s="10">
        <v>-2082381</v>
      </c>
      <c r="I3572" s="11">
        <v>26438504727.505863</v>
      </c>
      <c r="J3572" s="11">
        <v>263132</v>
      </c>
      <c r="K3572" s="11">
        <v>100476.20482307689</v>
      </c>
      <c r="L3572" s="12">
        <v>173333.1083615392</v>
      </c>
      <c r="M3572" s="11">
        <v>410</v>
      </c>
      <c r="N3572" s="13"/>
      <c r="O3572" t="str">
        <f t="shared" si="119"/>
        <v/>
      </c>
    </row>
    <row r="3573" spans="1:15" hidden="1">
      <c r="A3573" s="41">
        <v>3.2025000000000001</v>
      </c>
      <c r="B3573" s="46">
        <v>45721</v>
      </c>
      <c r="C3573" s="8" t="s">
        <v>13</v>
      </c>
      <c r="D3573" s="8" t="s">
        <v>46</v>
      </c>
      <c r="E3573" s="8" t="s">
        <v>46</v>
      </c>
      <c r="F3573" s="9">
        <f t="shared" si="118"/>
        <v>-1300000</v>
      </c>
      <c r="G3573" s="9">
        <v>-13</v>
      </c>
      <c r="H3573" s="10">
        <v>-1424787</v>
      </c>
      <c r="I3573" s="11">
        <v>26437198536.843163</v>
      </c>
      <c r="J3573" s="11">
        <v>263119</v>
      </c>
      <c r="K3573" s="11">
        <v>100476.20482307689</v>
      </c>
      <c r="L3573" s="12">
        <v>118596.33730000048</v>
      </c>
      <c r="M3573" s="11">
        <v>411</v>
      </c>
      <c r="N3573" s="13"/>
      <c r="O3573" t="str">
        <f t="shared" si="119"/>
        <v/>
      </c>
    </row>
    <row r="3574" spans="1:15" hidden="1">
      <c r="A3574" s="41">
        <v>3.2025000000000001</v>
      </c>
      <c r="B3574" s="46">
        <v>45721</v>
      </c>
      <c r="C3574" s="8" t="s">
        <v>13</v>
      </c>
      <c r="D3574" s="8" t="s">
        <v>46</v>
      </c>
      <c r="E3574" s="8" t="s">
        <v>46</v>
      </c>
      <c r="F3574" s="9">
        <f t="shared" si="118"/>
        <v>-91100000</v>
      </c>
      <c r="G3574" s="9">
        <v>-911</v>
      </c>
      <c r="H3574" s="10">
        <v>-99844689</v>
      </c>
      <c r="I3574" s="11">
        <v>26345664714.24934</v>
      </c>
      <c r="J3574" s="11">
        <v>262208</v>
      </c>
      <c r="K3574" s="11">
        <v>100476.20482307689</v>
      </c>
      <c r="L3574" s="12">
        <v>8310866.4061769545</v>
      </c>
      <c r="M3574" s="11">
        <v>412</v>
      </c>
      <c r="N3574" s="13"/>
      <c r="O3574" t="str">
        <f t="shared" si="119"/>
        <v/>
      </c>
    </row>
    <row r="3575" spans="1:15" hidden="1">
      <c r="A3575" s="41">
        <v>3.2025000000000001</v>
      </c>
      <c r="B3575" s="46">
        <v>45721</v>
      </c>
      <c r="C3575" s="8" t="s">
        <v>13</v>
      </c>
      <c r="D3575" s="8" t="s">
        <v>14</v>
      </c>
      <c r="E3575" s="8" t="s">
        <v>14</v>
      </c>
      <c r="F3575" s="9">
        <f t="shared" si="118"/>
        <v>-9300000</v>
      </c>
      <c r="G3575" s="9">
        <v>-93</v>
      </c>
      <c r="H3575" s="10">
        <v>-9833169</v>
      </c>
      <c r="I3575" s="11">
        <v>16984062988.965044</v>
      </c>
      <c r="J3575" s="11">
        <v>169798</v>
      </c>
      <c r="K3575" s="11">
        <v>100025.10623779459</v>
      </c>
      <c r="L3575" s="12">
        <v>530834.11988510378</v>
      </c>
      <c r="M3575" s="11">
        <v>490</v>
      </c>
      <c r="N3575" s="13"/>
      <c r="O3575" t="str">
        <f t="shared" si="119"/>
        <v/>
      </c>
    </row>
    <row r="3576" spans="1:15" hidden="1">
      <c r="A3576" s="41">
        <v>3.2025000000000001</v>
      </c>
      <c r="B3576" s="46">
        <v>45721</v>
      </c>
      <c r="C3576" s="8" t="s">
        <v>13</v>
      </c>
      <c r="D3576" s="8" t="s">
        <v>46</v>
      </c>
      <c r="E3576" s="8" t="s">
        <v>46</v>
      </c>
      <c r="F3576" s="9">
        <f t="shared" si="118"/>
        <v>-1400000</v>
      </c>
      <c r="G3576" s="9">
        <v>-14</v>
      </c>
      <c r="H3576" s="10">
        <v>-1534386</v>
      </c>
      <c r="I3576" s="11">
        <v>26344258047.381817</v>
      </c>
      <c r="J3576" s="11">
        <v>262194</v>
      </c>
      <c r="K3576" s="11">
        <v>100476.20482307689</v>
      </c>
      <c r="L3576" s="12">
        <v>127719.13247692352</v>
      </c>
      <c r="M3576" s="11">
        <v>413</v>
      </c>
      <c r="N3576" s="13"/>
      <c r="O3576" t="str">
        <f t="shared" si="119"/>
        <v/>
      </c>
    </row>
    <row r="3577" spans="1:15" hidden="1">
      <c r="A3577" s="41">
        <v>3.2025000000000001</v>
      </c>
      <c r="B3577" s="46">
        <v>45721</v>
      </c>
      <c r="C3577" s="8" t="s">
        <v>13</v>
      </c>
      <c r="D3577" s="8" t="s">
        <v>46</v>
      </c>
      <c r="E3577" s="8" t="s">
        <v>46</v>
      </c>
      <c r="F3577" s="9">
        <f t="shared" si="118"/>
        <v>-10600000</v>
      </c>
      <c r="G3577" s="9">
        <v>-106</v>
      </c>
      <c r="H3577" s="10">
        <v>-11617494</v>
      </c>
      <c r="I3577" s="11">
        <v>26333607569.67057</v>
      </c>
      <c r="J3577" s="11">
        <v>262088</v>
      </c>
      <c r="K3577" s="11">
        <v>100476.20482307689</v>
      </c>
      <c r="L3577" s="12">
        <v>967016.28875385039</v>
      </c>
      <c r="M3577" s="11">
        <v>414</v>
      </c>
      <c r="N3577" s="13"/>
      <c r="O3577" t="str">
        <f t="shared" si="119"/>
        <v/>
      </c>
    </row>
    <row r="3578" spans="1:15" hidden="1">
      <c r="A3578" s="41">
        <v>3.2025000000000001</v>
      </c>
      <c r="B3578" s="46">
        <v>45721</v>
      </c>
      <c r="C3578" s="8" t="s">
        <v>13</v>
      </c>
      <c r="D3578" s="8" t="s">
        <v>46</v>
      </c>
      <c r="E3578" s="8" t="s">
        <v>46</v>
      </c>
      <c r="F3578" s="9">
        <f t="shared" si="118"/>
        <v>-182300000</v>
      </c>
      <c r="G3578" s="9">
        <v>-1823</v>
      </c>
      <c r="H3578" s="10">
        <v>-199798977</v>
      </c>
      <c r="I3578" s="11">
        <v>26150439448.278103</v>
      </c>
      <c r="J3578" s="11">
        <v>260265</v>
      </c>
      <c r="K3578" s="11">
        <v>100476.20482307689</v>
      </c>
      <c r="L3578" s="12">
        <v>16630855.607530832</v>
      </c>
      <c r="M3578" s="11">
        <v>415</v>
      </c>
      <c r="N3578" s="13"/>
      <c r="O3578" t="str">
        <f t="shared" si="119"/>
        <v/>
      </c>
    </row>
    <row r="3579" spans="1:15" hidden="1">
      <c r="A3579" s="41">
        <v>3.2025000000000001</v>
      </c>
      <c r="B3579" s="46">
        <v>45721</v>
      </c>
      <c r="C3579" s="8" t="s">
        <v>13</v>
      </c>
      <c r="D3579" s="8" t="s">
        <v>14</v>
      </c>
      <c r="E3579" s="8" t="s">
        <v>14</v>
      </c>
      <c r="F3579" s="9">
        <f t="shared" si="118"/>
        <v>-9400000</v>
      </c>
      <c r="G3579" s="9">
        <v>-94</v>
      </c>
      <c r="H3579" s="10">
        <v>-9938902</v>
      </c>
      <c r="I3579" s="11">
        <v>16974660628.978691</v>
      </c>
      <c r="J3579" s="11">
        <v>169704</v>
      </c>
      <c r="K3579" s="11">
        <v>100025.10623779459</v>
      </c>
      <c r="L3579" s="12">
        <v>536542.01364730857</v>
      </c>
      <c r="M3579" s="11">
        <v>491</v>
      </c>
      <c r="N3579" s="13"/>
      <c r="O3579" t="str">
        <f t="shared" si="119"/>
        <v/>
      </c>
    </row>
    <row r="3580" spans="1:15" hidden="1">
      <c r="A3580" s="41">
        <v>3.2025000000000001</v>
      </c>
      <c r="B3580" s="46">
        <v>45721</v>
      </c>
      <c r="C3580" s="8" t="s">
        <v>13</v>
      </c>
      <c r="D3580" s="8" t="s">
        <v>46</v>
      </c>
      <c r="E3580" s="8" t="s">
        <v>46</v>
      </c>
      <c r="F3580" s="9">
        <f t="shared" si="118"/>
        <v>-13700000</v>
      </c>
      <c r="G3580" s="9">
        <v>-137</v>
      </c>
      <c r="H3580" s="10">
        <v>-15015063</v>
      </c>
      <c r="I3580" s="11">
        <v>26136674208.217342</v>
      </c>
      <c r="J3580" s="11">
        <v>260128</v>
      </c>
      <c r="K3580" s="11">
        <v>100476.20482307689</v>
      </c>
      <c r="L3580" s="12">
        <v>1249822.9392384663</v>
      </c>
      <c r="M3580" s="11">
        <v>416</v>
      </c>
      <c r="N3580" s="13"/>
      <c r="O3580" t="str">
        <f t="shared" si="119"/>
        <v/>
      </c>
    </row>
    <row r="3581" spans="1:15" hidden="1">
      <c r="A3581" s="41">
        <v>3.2025000000000001</v>
      </c>
      <c r="B3581" s="46">
        <v>45721</v>
      </c>
      <c r="C3581" s="8" t="s">
        <v>13</v>
      </c>
      <c r="D3581" s="8" t="s">
        <v>46</v>
      </c>
      <c r="E3581" s="8" t="s">
        <v>46</v>
      </c>
      <c r="F3581" s="9">
        <f t="shared" si="118"/>
        <v>4600000</v>
      </c>
      <c r="G3581" s="9">
        <v>46</v>
      </c>
      <c r="H3581" s="10">
        <v>5040174</v>
      </c>
      <c r="I3581" s="11">
        <v>26141714382.217342</v>
      </c>
      <c r="J3581" s="11">
        <v>260174</v>
      </c>
      <c r="K3581" s="11">
        <v>100477.81247248896</v>
      </c>
      <c r="L3581" s="12">
        <v>0</v>
      </c>
      <c r="M3581" s="11">
        <v>417</v>
      </c>
      <c r="N3581" s="13"/>
      <c r="O3581" t="str">
        <f t="shared" si="119"/>
        <v/>
      </c>
    </row>
    <row r="3582" spans="1:15" hidden="1">
      <c r="A3582" s="41">
        <v>3.2025000000000001</v>
      </c>
      <c r="B3582" s="46">
        <v>45721</v>
      </c>
      <c r="C3582" s="8" t="s">
        <v>13</v>
      </c>
      <c r="D3582" s="8" t="s">
        <v>15</v>
      </c>
      <c r="E3582" s="8" t="s">
        <v>15</v>
      </c>
      <c r="F3582" s="9">
        <f t="shared" si="118"/>
        <v>2900000</v>
      </c>
      <c r="G3582" s="9">
        <v>29</v>
      </c>
      <c r="H3582" s="10">
        <v>3111816</v>
      </c>
      <c r="I3582" s="11">
        <v>2483651980.7391043</v>
      </c>
      <c r="J3582" s="11">
        <v>24434</v>
      </c>
      <c r="K3582" s="11">
        <v>101647.37581808562</v>
      </c>
      <c r="L3582" s="12">
        <v>0</v>
      </c>
      <c r="M3582" s="11">
        <v>2656</v>
      </c>
      <c r="N3582" s="13"/>
      <c r="O3582" t="str">
        <f t="shared" si="119"/>
        <v/>
      </c>
    </row>
    <row r="3583" spans="1:15" hidden="1">
      <c r="A3583" s="41">
        <v>3.2025000000000001</v>
      </c>
      <c r="B3583" s="46">
        <v>45721</v>
      </c>
      <c r="C3583" s="8" t="s">
        <v>13</v>
      </c>
      <c r="D3583" s="8" t="s">
        <v>14</v>
      </c>
      <c r="E3583" s="8" t="s">
        <v>14</v>
      </c>
      <c r="F3583" s="9">
        <f t="shared" si="118"/>
        <v>-900000</v>
      </c>
      <c r="G3583" s="9">
        <v>-9</v>
      </c>
      <c r="H3583" s="10">
        <v>-951597</v>
      </c>
      <c r="I3583" s="11">
        <v>16973760403.022551</v>
      </c>
      <c r="J3583" s="11">
        <v>169695</v>
      </c>
      <c r="K3583" s="11">
        <v>100025.10623779459</v>
      </c>
      <c r="L3583" s="12">
        <v>51371.043859848636</v>
      </c>
      <c r="M3583" s="11">
        <v>492</v>
      </c>
      <c r="N3583" s="13"/>
      <c r="O3583" t="str">
        <f t="shared" si="119"/>
        <v/>
      </c>
    </row>
    <row r="3584" spans="1:15" hidden="1">
      <c r="A3584" s="41">
        <v>3.2025000000000001</v>
      </c>
      <c r="B3584" s="46">
        <v>45721</v>
      </c>
      <c r="C3584" s="8" t="s">
        <v>13</v>
      </c>
      <c r="D3584" s="8" t="s">
        <v>14</v>
      </c>
      <c r="E3584" s="8" t="s">
        <v>14</v>
      </c>
      <c r="F3584" s="9">
        <f t="shared" si="118"/>
        <v>-900000</v>
      </c>
      <c r="G3584" s="9">
        <v>-9</v>
      </c>
      <c r="H3584" s="10">
        <v>-951597</v>
      </c>
      <c r="I3584" s="11">
        <v>16972860177.06641</v>
      </c>
      <c r="J3584" s="11">
        <v>169686</v>
      </c>
      <c r="K3584" s="11">
        <v>100025.10623779459</v>
      </c>
      <c r="L3584" s="12">
        <v>51371.043859848636</v>
      </c>
      <c r="M3584" s="11">
        <v>493</v>
      </c>
      <c r="N3584" s="13"/>
      <c r="O3584" t="str">
        <f t="shared" si="119"/>
        <v/>
      </c>
    </row>
    <row r="3585" spans="1:15" hidden="1">
      <c r="A3585" s="41">
        <v>3.2025000000000001</v>
      </c>
      <c r="B3585" s="46">
        <v>45721</v>
      </c>
      <c r="C3585" s="8" t="s">
        <v>13</v>
      </c>
      <c r="D3585" s="8" t="s">
        <v>46</v>
      </c>
      <c r="E3585" s="8" t="s">
        <v>46</v>
      </c>
      <c r="F3585" s="9">
        <f t="shared" si="118"/>
        <v>-7300000</v>
      </c>
      <c r="G3585" s="9">
        <v>-73</v>
      </c>
      <c r="H3585" s="10">
        <v>-8000727</v>
      </c>
      <c r="I3585" s="11">
        <v>26134379501.906849</v>
      </c>
      <c r="J3585" s="11">
        <v>260101</v>
      </c>
      <c r="K3585" s="11">
        <v>100477.81247248896</v>
      </c>
      <c r="L3585" s="12">
        <v>665846.68950830586</v>
      </c>
      <c r="M3585" s="11">
        <v>418</v>
      </c>
      <c r="N3585" s="13"/>
      <c r="O3585" t="str">
        <f t="shared" si="119"/>
        <v/>
      </c>
    </row>
    <row r="3586" spans="1:15" hidden="1">
      <c r="A3586" s="41">
        <v>3.2025000000000001</v>
      </c>
      <c r="B3586" s="46">
        <v>45721</v>
      </c>
      <c r="C3586" s="8" t="s">
        <v>13</v>
      </c>
      <c r="D3586" s="8" t="s">
        <v>46</v>
      </c>
      <c r="E3586" s="8" t="s">
        <v>46</v>
      </c>
      <c r="F3586" s="9">
        <f t="shared" si="118"/>
        <v>-4900000</v>
      </c>
      <c r="G3586" s="9">
        <v>-49</v>
      </c>
      <c r="H3586" s="10">
        <v>-5370351</v>
      </c>
      <c r="I3586" s="11">
        <v>26129456089.095695</v>
      </c>
      <c r="J3586" s="11">
        <v>260052</v>
      </c>
      <c r="K3586" s="11">
        <v>100477.81247248896</v>
      </c>
      <c r="L3586" s="12">
        <v>446938.188848041</v>
      </c>
      <c r="M3586" s="11">
        <v>419</v>
      </c>
      <c r="N3586" s="13"/>
      <c r="O3586" t="str">
        <f t="shared" si="119"/>
        <v/>
      </c>
    </row>
    <row r="3587" spans="1:15" hidden="1">
      <c r="A3587" s="41">
        <v>3.2025000000000001</v>
      </c>
      <c r="B3587" s="46">
        <v>45721</v>
      </c>
      <c r="C3587" s="8" t="s">
        <v>13</v>
      </c>
      <c r="D3587" s="8" t="s">
        <v>46</v>
      </c>
      <c r="E3587" s="8" t="s">
        <v>46</v>
      </c>
      <c r="F3587" s="9">
        <f t="shared" si="118"/>
        <v>-11200000</v>
      </c>
      <c r="G3587" s="9">
        <v>-112</v>
      </c>
      <c r="H3587" s="10">
        <v>-12275088</v>
      </c>
      <c r="I3587" s="11">
        <v>26118202574.098778</v>
      </c>
      <c r="J3587" s="11">
        <v>259940</v>
      </c>
      <c r="K3587" s="11">
        <v>100477.81247248896</v>
      </c>
      <c r="L3587" s="12">
        <v>1021573.003081236</v>
      </c>
      <c r="M3587" s="11">
        <v>420</v>
      </c>
      <c r="N3587" s="13"/>
      <c r="O3587" t="str">
        <f t="shared" si="119"/>
        <v/>
      </c>
    </row>
    <row r="3588" spans="1:15" hidden="1">
      <c r="A3588" s="41">
        <v>3.2025000000000001</v>
      </c>
      <c r="B3588" s="46">
        <v>45721</v>
      </c>
      <c r="C3588" s="8" t="s">
        <v>13</v>
      </c>
      <c r="D3588" s="8" t="s">
        <v>46</v>
      </c>
      <c r="E3588" s="8" t="s">
        <v>46</v>
      </c>
      <c r="F3588" s="9">
        <f t="shared" si="118"/>
        <v>-1600000</v>
      </c>
      <c r="G3588" s="9">
        <v>-16</v>
      </c>
      <c r="H3588" s="10">
        <v>-1753584</v>
      </c>
      <c r="I3588" s="11">
        <v>26116594929.099216</v>
      </c>
      <c r="J3588" s="11">
        <v>259924</v>
      </c>
      <c r="K3588" s="11">
        <v>100477.81247248896</v>
      </c>
      <c r="L3588" s="12">
        <v>145939.00044017658</v>
      </c>
      <c r="M3588" s="11">
        <v>421</v>
      </c>
      <c r="N3588" s="13"/>
      <c r="O3588" t="str">
        <f t="shared" si="119"/>
        <v/>
      </c>
    </row>
    <row r="3589" spans="1:15" hidden="1">
      <c r="A3589" s="41">
        <v>3.2025000000000001</v>
      </c>
      <c r="B3589" s="46">
        <v>45721</v>
      </c>
      <c r="C3589" s="8" t="s">
        <v>13</v>
      </c>
      <c r="D3589" s="8" t="s">
        <v>46</v>
      </c>
      <c r="E3589" s="8" t="s">
        <v>46</v>
      </c>
      <c r="F3589" s="9">
        <f t="shared" si="118"/>
        <v>-900000</v>
      </c>
      <c r="G3589" s="9">
        <v>-9</v>
      </c>
      <c r="H3589" s="10">
        <v>-986391</v>
      </c>
      <c r="I3589" s="11">
        <v>26115690628.786964</v>
      </c>
      <c r="J3589" s="11">
        <v>259915</v>
      </c>
      <c r="K3589" s="11">
        <v>100477.81247248896</v>
      </c>
      <c r="L3589" s="12">
        <v>82090.687747599324</v>
      </c>
      <c r="M3589" s="11">
        <v>422</v>
      </c>
      <c r="N3589" s="13"/>
      <c r="O3589" t="str">
        <f t="shared" si="119"/>
        <v/>
      </c>
    </row>
    <row r="3590" spans="1:15" hidden="1">
      <c r="A3590" s="41">
        <v>3.2025000000000001</v>
      </c>
      <c r="B3590" s="46">
        <v>45721</v>
      </c>
      <c r="C3590" s="8" t="s">
        <v>13</v>
      </c>
      <c r="D3590" s="8" t="s">
        <v>46</v>
      </c>
      <c r="E3590" s="8" t="s">
        <v>46</v>
      </c>
      <c r="F3590" s="9">
        <f t="shared" si="118"/>
        <v>-7200000</v>
      </c>
      <c r="G3590" s="9">
        <v>-72</v>
      </c>
      <c r="H3590" s="10">
        <v>-7891128</v>
      </c>
      <c r="I3590" s="11">
        <v>26108456226.288944</v>
      </c>
      <c r="J3590" s="11">
        <v>259843</v>
      </c>
      <c r="K3590" s="11">
        <v>100477.81247248896</v>
      </c>
      <c r="L3590" s="12">
        <v>656725.50198079459</v>
      </c>
      <c r="M3590" s="11">
        <v>423</v>
      </c>
      <c r="N3590" s="13"/>
      <c r="O3590" t="str">
        <f t="shared" si="119"/>
        <v/>
      </c>
    </row>
    <row r="3591" spans="1:15" hidden="1">
      <c r="A3591" s="41">
        <v>3.2025000000000001</v>
      </c>
      <c r="B3591" s="46">
        <v>45721</v>
      </c>
      <c r="C3591" s="8" t="s">
        <v>13</v>
      </c>
      <c r="D3591" s="8" t="s">
        <v>46</v>
      </c>
      <c r="E3591" s="8" t="s">
        <v>46</v>
      </c>
      <c r="F3591" s="9">
        <f t="shared" si="118"/>
        <v>-1100000</v>
      </c>
      <c r="G3591" s="9">
        <v>-11</v>
      </c>
      <c r="H3591" s="10">
        <v>-1205589</v>
      </c>
      <c r="I3591" s="11">
        <v>26107350970.351746</v>
      </c>
      <c r="J3591" s="11">
        <v>259832</v>
      </c>
      <c r="K3591" s="11">
        <v>100477.81247248896</v>
      </c>
      <c r="L3591" s="12">
        <v>100333.0628026214</v>
      </c>
      <c r="M3591" s="11">
        <v>424</v>
      </c>
      <c r="N3591" s="13"/>
      <c r="O3591" t="str">
        <f t="shared" si="119"/>
        <v/>
      </c>
    </row>
    <row r="3592" spans="1:15" hidden="1">
      <c r="A3592" s="41">
        <v>3.2025000000000001</v>
      </c>
      <c r="B3592" s="46">
        <v>45721</v>
      </c>
      <c r="C3592" s="8" t="s">
        <v>13</v>
      </c>
      <c r="D3592" s="8" t="s">
        <v>46</v>
      </c>
      <c r="E3592" s="8" t="s">
        <v>46</v>
      </c>
      <c r="F3592" s="9">
        <f t="shared" si="118"/>
        <v>-5600000</v>
      </c>
      <c r="G3592" s="9">
        <v>-56</v>
      </c>
      <c r="H3592" s="10">
        <v>-6137544</v>
      </c>
      <c r="I3592" s="11">
        <v>26101724212.853287</v>
      </c>
      <c r="J3592" s="11">
        <v>259776</v>
      </c>
      <c r="K3592" s="11">
        <v>100477.81247248896</v>
      </c>
      <c r="L3592" s="12">
        <v>510786.50154061802</v>
      </c>
      <c r="M3592" s="11">
        <v>425</v>
      </c>
      <c r="N3592" s="13"/>
      <c r="O3592" t="str">
        <f t="shared" si="119"/>
        <v/>
      </c>
    </row>
    <row r="3593" spans="1:15" hidden="1">
      <c r="A3593" s="41">
        <v>3.2025000000000001</v>
      </c>
      <c r="B3593" s="46">
        <v>45721</v>
      </c>
      <c r="C3593" s="8" t="s">
        <v>13</v>
      </c>
      <c r="D3593" s="8" t="s">
        <v>46</v>
      </c>
      <c r="E3593" s="8" t="s">
        <v>46</v>
      </c>
      <c r="F3593" s="9">
        <f t="shared" si="118"/>
        <v>-1400000</v>
      </c>
      <c r="G3593" s="9">
        <v>-14</v>
      </c>
      <c r="H3593" s="10">
        <v>-1534386</v>
      </c>
      <c r="I3593" s="11">
        <v>26100317523.478672</v>
      </c>
      <c r="J3593" s="11">
        <v>259762</v>
      </c>
      <c r="K3593" s="11">
        <v>100477.81247248896</v>
      </c>
      <c r="L3593" s="12">
        <v>127696.6253851545</v>
      </c>
      <c r="M3593" s="11">
        <v>426</v>
      </c>
      <c r="N3593" s="13"/>
      <c r="O3593" t="str">
        <f t="shared" si="119"/>
        <v/>
      </c>
    </row>
    <row r="3594" spans="1:15" hidden="1">
      <c r="A3594" s="41">
        <v>3.2025000000000001</v>
      </c>
      <c r="B3594" s="46">
        <v>45721</v>
      </c>
      <c r="C3594" s="8" t="s">
        <v>13</v>
      </c>
      <c r="D3594" s="8" t="s">
        <v>14</v>
      </c>
      <c r="E3594" s="8" t="s">
        <v>14</v>
      </c>
      <c r="F3594" s="9">
        <f t="shared" ref="F3594:F3657" si="120">100000*G3594</f>
        <v>-9400000</v>
      </c>
      <c r="G3594" s="9">
        <v>-94</v>
      </c>
      <c r="H3594" s="10">
        <v>-9938902</v>
      </c>
      <c r="I3594" s="11">
        <v>16963457817.080057</v>
      </c>
      <c r="J3594" s="11">
        <v>169592</v>
      </c>
      <c r="K3594" s="11">
        <v>100025.10623779459</v>
      </c>
      <c r="L3594" s="12">
        <v>536542.01364730857</v>
      </c>
      <c r="M3594" s="11">
        <v>494</v>
      </c>
      <c r="N3594" s="13"/>
      <c r="O3594" t="str">
        <f t="shared" si="119"/>
        <v/>
      </c>
    </row>
    <row r="3595" spans="1:15" hidden="1">
      <c r="A3595" s="41">
        <v>3.2025000000000001</v>
      </c>
      <c r="B3595" s="46">
        <v>45721</v>
      </c>
      <c r="C3595" s="8" t="s">
        <v>13</v>
      </c>
      <c r="D3595" s="8" t="s">
        <v>46</v>
      </c>
      <c r="E3595" s="8" t="s">
        <v>46</v>
      </c>
      <c r="F3595" s="9">
        <f t="shared" si="120"/>
        <v>-900000</v>
      </c>
      <c r="G3595" s="9">
        <v>-9</v>
      </c>
      <c r="H3595" s="10">
        <v>-986391</v>
      </c>
      <c r="I3595" s="11">
        <v>26099413223.16642</v>
      </c>
      <c r="J3595" s="11">
        <v>259753</v>
      </c>
      <c r="K3595" s="11">
        <v>100477.81247248896</v>
      </c>
      <c r="L3595" s="12">
        <v>82090.687747599324</v>
      </c>
      <c r="M3595" s="11">
        <v>427</v>
      </c>
      <c r="N3595" s="13"/>
      <c r="O3595" t="str">
        <f t="shared" si="119"/>
        <v/>
      </c>
    </row>
    <row r="3596" spans="1:15" hidden="1">
      <c r="A3596" s="41">
        <v>3.2025000000000001</v>
      </c>
      <c r="B3596" s="46">
        <v>45721</v>
      </c>
      <c r="C3596" s="8" t="s">
        <v>13</v>
      </c>
      <c r="D3596" s="8" t="s">
        <v>46</v>
      </c>
      <c r="E3596" s="8" t="s">
        <v>46</v>
      </c>
      <c r="F3596" s="9">
        <f t="shared" si="120"/>
        <v>900000</v>
      </c>
      <c r="G3596" s="9">
        <v>9</v>
      </c>
      <c r="H3596" s="10">
        <v>985563</v>
      </c>
      <c r="I3596" s="11">
        <v>26100398786.16642</v>
      </c>
      <c r="J3596" s="11">
        <v>259762</v>
      </c>
      <c r="K3596" s="11">
        <v>100478.12530765247</v>
      </c>
      <c r="L3596" s="12">
        <v>0</v>
      </c>
      <c r="M3596" s="11">
        <v>428</v>
      </c>
      <c r="N3596" s="13"/>
      <c r="O3596" t="str">
        <f t="shared" si="119"/>
        <v/>
      </c>
    </row>
    <row r="3597" spans="1:15" hidden="1">
      <c r="A3597" s="41">
        <v>3.2025000000000001</v>
      </c>
      <c r="B3597" s="46">
        <v>45721</v>
      </c>
      <c r="C3597" s="8" t="s">
        <v>13</v>
      </c>
      <c r="D3597" s="8" t="s">
        <v>46</v>
      </c>
      <c r="E3597" s="8" t="s">
        <v>46</v>
      </c>
      <c r="F3597" s="9">
        <f t="shared" si="120"/>
        <v>-10500000</v>
      </c>
      <c r="G3597" s="9">
        <v>-105</v>
      </c>
      <c r="H3597" s="10">
        <v>-11507895</v>
      </c>
      <c r="I3597" s="11">
        <v>26089848583.009117</v>
      </c>
      <c r="J3597" s="11">
        <v>259657</v>
      </c>
      <c r="K3597" s="11">
        <v>100478.12530765247</v>
      </c>
      <c r="L3597" s="12">
        <v>957691.84269648977</v>
      </c>
      <c r="M3597" s="11">
        <v>429</v>
      </c>
      <c r="N3597" s="13"/>
      <c r="O3597" t="str">
        <f t="shared" si="119"/>
        <v/>
      </c>
    </row>
    <row r="3598" spans="1:15" hidden="1">
      <c r="A3598" s="41">
        <v>3.2025000000000001</v>
      </c>
      <c r="B3598" s="46">
        <v>45722</v>
      </c>
      <c r="C3598" s="8" t="s">
        <v>13</v>
      </c>
      <c r="D3598" s="8" t="s">
        <v>46</v>
      </c>
      <c r="E3598" s="8" t="s">
        <v>46</v>
      </c>
      <c r="F3598" s="9">
        <f t="shared" si="120"/>
        <v>-9100000</v>
      </c>
      <c r="G3598" s="9">
        <v>-91</v>
      </c>
      <c r="H3598" s="10">
        <v>-9975511</v>
      </c>
      <c r="I3598" s="11">
        <v>26080705073.606121</v>
      </c>
      <c r="J3598" s="11">
        <v>259566</v>
      </c>
      <c r="K3598" s="11">
        <v>100478.12530765247</v>
      </c>
      <c r="L3598" s="12">
        <v>832001.59700362571</v>
      </c>
      <c r="M3598" s="11">
        <v>430</v>
      </c>
      <c r="N3598" s="13"/>
      <c r="O3598" t="str">
        <f t="shared" si="119"/>
        <v/>
      </c>
    </row>
    <row r="3599" spans="1:15" hidden="1">
      <c r="A3599" s="41">
        <v>3.2025000000000001</v>
      </c>
      <c r="B3599" s="46">
        <v>45722</v>
      </c>
      <c r="C3599" s="8" t="s">
        <v>13</v>
      </c>
      <c r="D3599" s="8" t="s">
        <v>46</v>
      </c>
      <c r="E3599" s="8" t="s">
        <v>46</v>
      </c>
      <c r="F3599" s="9">
        <f t="shared" si="120"/>
        <v>-900000</v>
      </c>
      <c r="G3599" s="9">
        <v>-9</v>
      </c>
      <c r="H3599" s="10">
        <v>-986589</v>
      </c>
      <c r="I3599" s="11">
        <v>26079800770.478352</v>
      </c>
      <c r="J3599" s="11">
        <v>259557</v>
      </c>
      <c r="K3599" s="11">
        <v>100478.12530765247</v>
      </c>
      <c r="L3599" s="12">
        <v>82285.872231127694</v>
      </c>
      <c r="M3599" s="11">
        <v>431</v>
      </c>
      <c r="N3599" s="13"/>
      <c r="O3599" t="str">
        <f t="shared" si="119"/>
        <v/>
      </c>
    </row>
    <row r="3600" spans="1:15" hidden="1">
      <c r="A3600" s="41">
        <v>3.2025000000000001</v>
      </c>
      <c r="B3600" s="46">
        <v>45722</v>
      </c>
      <c r="C3600" s="8" t="s">
        <v>13</v>
      </c>
      <c r="D3600" s="8" t="s">
        <v>46</v>
      </c>
      <c r="E3600" s="8" t="s">
        <v>46</v>
      </c>
      <c r="F3600" s="9">
        <f t="shared" si="120"/>
        <v>-3600000</v>
      </c>
      <c r="G3600" s="9">
        <v>-36</v>
      </c>
      <c r="H3600" s="10">
        <v>-3946356</v>
      </c>
      <c r="I3600" s="11">
        <v>26076183557.967278</v>
      </c>
      <c r="J3600" s="11">
        <v>259521</v>
      </c>
      <c r="K3600" s="11">
        <v>100478.12530765247</v>
      </c>
      <c r="L3600" s="12">
        <v>329143.48892451078</v>
      </c>
      <c r="M3600" s="11">
        <v>432</v>
      </c>
      <c r="N3600" s="13"/>
      <c r="O3600" t="str">
        <f t="shared" ref="O3600:O3663" si="121">IF(M3600=_xlfn.MAXIFS(M:M,D:D,D3600),"X","")</f>
        <v/>
      </c>
    </row>
    <row r="3601" spans="1:15" hidden="1">
      <c r="A3601" s="41">
        <v>3.2025000000000001</v>
      </c>
      <c r="B3601" s="46">
        <v>45722</v>
      </c>
      <c r="C3601" s="8" t="s">
        <v>13</v>
      </c>
      <c r="D3601" s="8" t="s">
        <v>46</v>
      </c>
      <c r="E3601" s="8" t="s">
        <v>46</v>
      </c>
      <c r="F3601" s="9">
        <f t="shared" si="120"/>
        <v>-9100000</v>
      </c>
      <c r="G3601" s="9">
        <v>-91</v>
      </c>
      <c r="H3601" s="10">
        <v>-9975511</v>
      </c>
      <c r="I3601" s="11">
        <v>26067040048.564281</v>
      </c>
      <c r="J3601" s="11">
        <v>259430</v>
      </c>
      <c r="K3601" s="11">
        <v>100478.12530765247</v>
      </c>
      <c r="L3601" s="12">
        <v>832001.59700362571</v>
      </c>
      <c r="M3601" s="11">
        <v>433</v>
      </c>
      <c r="N3601" s="13"/>
      <c r="O3601" t="str">
        <f t="shared" si="121"/>
        <v/>
      </c>
    </row>
    <row r="3602" spans="1:15" hidden="1">
      <c r="A3602" s="41">
        <v>3.2025000000000001</v>
      </c>
      <c r="B3602" s="46">
        <v>45722</v>
      </c>
      <c r="C3602" s="8" t="s">
        <v>13</v>
      </c>
      <c r="D3602" s="8" t="s">
        <v>46</v>
      </c>
      <c r="E3602" s="8" t="s">
        <v>46</v>
      </c>
      <c r="F3602" s="9">
        <f t="shared" si="120"/>
        <v>-1800000</v>
      </c>
      <c r="G3602" s="9">
        <v>-18</v>
      </c>
      <c r="H3602" s="10">
        <v>-1973178</v>
      </c>
      <c r="I3602" s="11">
        <v>26065231442.308743</v>
      </c>
      <c r="J3602" s="11">
        <v>259412</v>
      </c>
      <c r="K3602" s="11">
        <v>100478.12530765247</v>
      </c>
      <c r="L3602" s="12">
        <v>164571.74446225539</v>
      </c>
      <c r="M3602" s="11">
        <v>434</v>
      </c>
      <c r="N3602" s="13"/>
      <c r="O3602" t="str">
        <f t="shared" si="121"/>
        <v/>
      </c>
    </row>
    <row r="3603" spans="1:15" hidden="1">
      <c r="A3603" s="41">
        <v>3.2025000000000001</v>
      </c>
      <c r="B3603" s="46">
        <v>45722</v>
      </c>
      <c r="C3603" s="8" t="s">
        <v>13</v>
      </c>
      <c r="D3603" s="8" t="s">
        <v>46</v>
      </c>
      <c r="E3603" s="8" t="s">
        <v>46</v>
      </c>
      <c r="F3603" s="9">
        <f t="shared" si="120"/>
        <v>-92000000</v>
      </c>
      <c r="G3603" s="9">
        <v>-920</v>
      </c>
      <c r="H3603" s="10">
        <v>-100851320</v>
      </c>
      <c r="I3603" s="11">
        <v>25972791567.025703</v>
      </c>
      <c r="J3603" s="11">
        <v>258492</v>
      </c>
      <c r="K3603" s="11">
        <v>100478.12530765247</v>
      </c>
      <c r="L3603" s="12">
        <v>8411444.7169597298</v>
      </c>
      <c r="M3603" s="11">
        <v>435</v>
      </c>
      <c r="N3603" s="13"/>
      <c r="O3603" t="str">
        <f t="shared" si="121"/>
        <v/>
      </c>
    </row>
    <row r="3604" spans="1:15" hidden="1">
      <c r="A3604" s="41">
        <v>3.2025000000000001</v>
      </c>
      <c r="B3604" s="46">
        <v>45722</v>
      </c>
      <c r="C3604" s="8" t="s">
        <v>13</v>
      </c>
      <c r="D3604" s="8" t="s">
        <v>15</v>
      </c>
      <c r="E3604" s="8" t="s">
        <v>15</v>
      </c>
      <c r="F3604" s="9">
        <f t="shared" si="120"/>
        <v>1000000</v>
      </c>
      <c r="G3604" s="9">
        <v>10</v>
      </c>
      <c r="H3604" s="10">
        <v>1076790</v>
      </c>
      <c r="I3604" s="11">
        <v>2484728770.7391043</v>
      </c>
      <c r="J3604" s="11">
        <v>24444</v>
      </c>
      <c r="K3604" s="11">
        <v>101649.84334556964</v>
      </c>
      <c r="L3604" s="12">
        <v>0</v>
      </c>
      <c r="M3604" s="11">
        <v>2657</v>
      </c>
      <c r="N3604" s="13"/>
      <c r="O3604" t="str">
        <f t="shared" si="121"/>
        <v/>
      </c>
    </row>
    <row r="3605" spans="1:15" hidden="1">
      <c r="A3605" s="41">
        <v>3.2025000000000001</v>
      </c>
      <c r="B3605" s="46">
        <v>45722</v>
      </c>
      <c r="C3605" s="8" t="s">
        <v>13</v>
      </c>
      <c r="D3605" s="8" t="s">
        <v>15</v>
      </c>
      <c r="E3605" s="8" t="s">
        <v>15</v>
      </c>
      <c r="F3605" s="9">
        <f t="shared" si="120"/>
        <v>4500000</v>
      </c>
      <c r="G3605" s="9">
        <v>45</v>
      </c>
      <c r="H3605" s="10">
        <v>4837230</v>
      </c>
      <c r="I3605" s="11">
        <v>2489566000.7391043</v>
      </c>
      <c r="J3605" s="11">
        <v>24489</v>
      </c>
      <c r="K3605" s="11">
        <v>101660.58233243923</v>
      </c>
      <c r="L3605" s="12">
        <v>0</v>
      </c>
      <c r="M3605" s="11">
        <v>2658</v>
      </c>
      <c r="N3605" s="13"/>
      <c r="O3605" t="str">
        <f t="shared" si="121"/>
        <v/>
      </c>
    </row>
    <row r="3606" spans="1:15" hidden="1">
      <c r="A3606" s="41">
        <v>3.2025000000000001</v>
      </c>
      <c r="B3606" s="46">
        <v>45722</v>
      </c>
      <c r="C3606" s="8" t="s">
        <v>13</v>
      </c>
      <c r="D3606" s="8" t="s">
        <v>15</v>
      </c>
      <c r="E3606" s="8" t="s">
        <v>15</v>
      </c>
      <c r="F3606" s="9">
        <f t="shared" si="120"/>
        <v>1800000</v>
      </c>
      <c r="G3606" s="9">
        <v>18</v>
      </c>
      <c r="H3606" s="10">
        <v>1935378</v>
      </c>
      <c r="I3606" s="11">
        <v>2491501378.7391043</v>
      </c>
      <c r="J3606" s="11">
        <v>24507</v>
      </c>
      <c r="K3606" s="11">
        <v>101664.88671559571</v>
      </c>
      <c r="L3606" s="12">
        <v>0</v>
      </c>
      <c r="M3606" s="11">
        <v>2659</v>
      </c>
      <c r="N3606" s="13"/>
      <c r="O3606" t="str">
        <f t="shared" si="121"/>
        <v/>
      </c>
    </row>
    <row r="3607" spans="1:15" hidden="1">
      <c r="A3607" s="41">
        <v>3.2025000000000001</v>
      </c>
      <c r="B3607" s="46">
        <v>45722</v>
      </c>
      <c r="C3607" s="8" t="s">
        <v>13</v>
      </c>
      <c r="D3607" s="8" t="s">
        <v>46</v>
      </c>
      <c r="E3607" s="8" t="s">
        <v>46</v>
      </c>
      <c r="F3607" s="9">
        <f t="shared" si="120"/>
        <v>900000</v>
      </c>
      <c r="G3607" s="9">
        <v>9</v>
      </c>
      <c r="H3607" s="10">
        <v>986175</v>
      </c>
      <c r="I3607" s="11">
        <v>25973777742.025703</v>
      </c>
      <c r="J3607" s="11">
        <v>258501</v>
      </c>
      <c r="K3607" s="11">
        <v>100478.44202546877</v>
      </c>
      <c r="L3607" s="12">
        <v>0</v>
      </c>
      <c r="M3607" s="11">
        <v>436</v>
      </c>
      <c r="N3607" s="13"/>
      <c r="O3607" t="str">
        <f t="shared" si="121"/>
        <v/>
      </c>
    </row>
    <row r="3608" spans="1:15" hidden="1">
      <c r="A3608" s="41">
        <v>3.2025000000000001</v>
      </c>
      <c r="B3608" s="46">
        <v>45722</v>
      </c>
      <c r="C3608" s="8" t="s">
        <v>13</v>
      </c>
      <c r="D3608" s="8" t="s">
        <v>46</v>
      </c>
      <c r="E3608" s="8" t="s">
        <v>46</v>
      </c>
      <c r="F3608" s="9">
        <f t="shared" si="120"/>
        <v>-4700000</v>
      </c>
      <c r="G3608" s="9">
        <v>-47</v>
      </c>
      <c r="H3608" s="10">
        <v>-5152187</v>
      </c>
      <c r="I3608" s="11">
        <v>25969055255.250507</v>
      </c>
      <c r="J3608" s="11">
        <v>258454</v>
      </c>
      <c r="K3608" s="11">
        <v>100478.44202546877</v>
      </c>
      <c r="L3608" s="12">
        <v>429700.22480296809</v>
      </c>
      <c r="M3608" s="11">
        <v>437</v>
      </c>
      <c r="N3608" s="13"/>
      <c r="O3608" t="str">
        <f t="shared" si="121"/>
        <v/>
      </c>
    </row>
    <row r="3609" spans="1:15" hidden="1">
      <c r="A3609" s="41">
        <v>3.2025000000000001</v>
      </c>
      <c r="B3609" s="46">
        <v>45722</v>
      </c>
      <c r="C3609" s="8" t="s">
        <v>13</v>
      </c>
      <c r="D3609" s="8" t="s">
        <v>46</v>
      </c>
      <c r="E3609" s="8" t="s">
        <v>46</v>
      </c>
      <c r="F3609" s="9">
        <f t="shared" si="120"/>
        <v>-4600000</v>
      </c>
      <c r="G3609" s="9">
        <v>-46</v>
      </c>
      <c r="H3609" s="10">
        <v>-5042566</v>
      </c>
      <c r="I3609" s="11">
        <v>25964433246.917336</v>
      </c>
      <c r="J3609" s="11">
        <v>258408</v>
      </c>
      <c r="K3609" s="11">
        <v>100478.44202546877</v>
      </c>
      <c r="L3609" s="12">
        <v>420557.66682843678</v>
      </c>
      <c r="M3609" s="11">
        <v>438</v>
      </c>
      <c r="N3609" s="13"/>
      <c r="O3609" t="str">
        <f t="shared" si="121"/>
        <v/>
      </c>
    </row>
    <row r="3610" spans="1:15" hidden="1">
      <c r="A3610" s="41">
        <v>3.2025000000000001</v>
      </c>
      <c r="B3610" s="46">
        <v>45722</v>
      </c>
      <c r="C3610" s="8" t="s">
        <v>13</v>
      </c>
      <c r="D3610" s="8" t="s">
        <v>46</v>
      </c>
      <c r="E3610" s="8" t="s">
        <v>46</v>
      </c>
      <c r="F3610" s="9">
        <f t="shared" si="120"/>
        <v>-8200000</v>
      </c>
      <c r="G3610" s="9">
        <v>-82</v>
      </c>
      <c r="H3610" s="10">
        <v>-8988922</v>
      </c>
      <c r="I3610" s="11">
        <v>25956194014.671246</v>
      </c>
      <c r="J3610" s="11">
        <v>258326</v>
      </c>
      <c r="K3610" s="11">
        <v>100478.44202546877</v>
      </c>
      <c r="L3610" s="12">
        <v>749689.7539115604</v>
      </c>
      <c r="M3610" s="11">
        <v>439</v>
      </c>
      <c r="N3610" s="13"/>
      <c r="O3610" t="str">
        <f t="shared" si="121"/>
        <v/>
      </c>
    </row>
    <row r="3611" spans="1:15" hidden="1">
      <c r="A3611" s="41">
        <v>3.2025000000000001</v>
      </c>
      <c r="B3611" s="46">
        <v>45722</v>
      </c>
      <c r="C3611" s="8" t="s">
        <v>13</v>
      </c>
      <c r="D3611" s="8" t="s">
        <v>46</v>
      </c>
      <c r="E3611" s="8" t="s">
        <v>46</v>
      </c>
      <c r="F3611" s="9">
        <f t="shared" si="120"/>
        <v>-9100000</v>
      </c>
      <c r="G3611" s="9">
        <v>-91</v>
      </c>
      <c r="H3611" s="10">
        <v>-9975511</v>
      </c>
      <c r="I3611" s="11">
        <v>25947050476.446926</v>
      </c>
      <c r="J3611" s="11">
        <v>258235</v>
      </c>
      <c r="K3611" s="11">
        <v>100478.44202546877</v>
      </c>
      <c r="L3611" s="12">
        <v>831972.77568234131</v>
      </c>
      <c r="M3611" s="11">
        <v>440</v>
      </c>
      <c r="N3611" s="13"/>
      <c r="O3611" t="str">
        <f t="shared" si="121"/>
        <v/>
      </c>
    </row>
    <row r="3612" spans="1:15" hidden="1">
      <c r="A3612" s="41">
        <v>3.2025000000000001</v>
      </c>
      <c r="B3612" s="46">
        <v>45722</v>
      </c>
      <c r="C3612" s="8" t="s">
        <v>13</v>
      </c>
      <c r="D3612" s="8" t="s">
        <v>14</v>
      </c>
      <c r="E3612" s="8" t="s">
        <v>14</v>
      </c>
      <c r="F3612" s="9">
        <f t="shared" si="120"/>
        <v>-1800000</v>
      </c>
      <c r="G3612" s="9">
        <v>-18</v>
      </c>
      <c r="H3612" s="10">
        <v>-1903536</v>
      </c>
      <c r="I3612" s="11">
        <v>16961657365.167776</v>
      </c>
      <c r="J3612" s="11">
        <v>169574</v>
      </c>
      <c r="K3612" s="11">
        <v>100025.10623779459</v>
      </c>
      <c r="L3612" s="12">
        <v>103084.08771969727</v>
      </c>
      <c r="M3612" s="11">
        <v>495</v>
      </c>
      <c r="N3612" s="13"/>
      <c r="O3612" t="str">
        <f t="shared" si="121"/>
        <v/>
      </c>
    </row>
    <row r="3613" spans="1:15" hidden="1">
      <c r="A3613" s="41">
        <v>3.2025000000000001</v>
      </c>
      <c r="B3613" s="46">
        <v>45722</v>
      </c>
      <c r="C3613" s="8" t="s">
        <v>13</v>
      </c>
      <c r="D3613" s="8" t="s">
        <v>46</v>
      </c>
      <c r="E3613" s="8" t="s">
        <v>46</v>
      </c>
      <c r="F3613" s="9">
        <f t="shared" si="120"/>
        <v>-42300000</v>
      </c>
      <c r="G3613" s="9">
        <v>-423</v>
      </c>
      <c r="H3613" s="10">
        <v>-46369683</v>
      </c>
      <c r="I3613" s="11">
        <v>25904548095.470154</v>
      </c>
      <c r="J3613" s="11">
        <v>257812</v>
      </c>
      <c r="K3613" s="11">
        <v>100478.44202546877</v>
      </c>
      <c r="L3613" s="12">
        <v>3867302.0232267082</v>
      </c>
      <c r="M3613" s="11">
        <v>441</v>
      </c>
      <c r="N3613" s="13"/>
      <c r="O3613" t="str">
        <f t="shared" si="121"/>
        <v/>
      </c>
    </row>
    <row r="3614" spans="1:15" hidden="1">
      <c r="A3614" s="41">
        <v>3.2025000000000001</v>
      </c>
      <c r="B3614" s="46">
        <v>45722</v>
      </c>
      <c r="C3614" s="8" t="s">
        <v>13</v>
      </c>
      <c r="D3614" s="8" t="s">
        <v>46</v>
      </c>
      <c r="E3614" s="8" t="s">
        <v>46</v>
      </c>
      <c r="F3614" s="9">
        <f t="shared" si="120"/>
        <v>-900000</v>
      </c>
      <c r="G3614" s="9">
        <v>-9</v>
      </c>
      <c r="H3614" s="10">
        <v>-986589</v>
      </c>
      <c r="I3614" s="11">
        <v>25903643789.491924</v>
      </c>
      <c r="J3614" s="11">
        <v>257803</v>
      </c>
      <c r="K3614" s="11">
        <v>100478.44202546877</v>
      </c>
      <c r="L3614" s="12">
        <v>82283.021770781022</v>
      </c>
      <c r="M3614" s="11">
        <v>442</v>
      </c>
      <c r="N3614" s="13"/>
      <c r="O3614" t="str">
        <f t="shared" si="121"/>
        <v/>
      </c>
    </row>
    <row r="3615" spans="1:15" hidden="1">
      <c r="A3615" s="41">
        <v>3.2025000000000001</v>
      </c>
      <c r="B3615" s="46">
        <v>45722</v>
      </c>
      <c r="C3615" s="8" t="s">
        <v>13</v>
      </c>
      <c r="D3615" s="8" t="s">
        <v>46</v>
      </c>
      <c r="E3615" s="8" t="s">
        <v>46</v>
      </c>
      <c r="F3615" s="9">
        <f t="shared" si="120"/>
        <v>-36400000</v>
      </c>
      <c r="G3615" s="9">
        <v>-364</v>
      </c>
      <c r="H3615" s="10">
        <v>-39902044</v>
      </c>
      <c r="I3615" s="11">
        <v>25867069636.594654</v>
      </c>
      <c r="J3615" s="11">
        <v>257439</v>
      </c>
      <c r="K3615" s="11">
        <v>100478.44202546877</v>
      </c>
      <c r="L3615" s="12">
        <v>3327891.1027293652</v>
      </c>
      <c r="M3615" s="11">
        <v>443</v>
      </c>
      <c r="N3615" s="13"/>
      <c r="O3615" t="str">
        <f t="shared" si="121"/>
        <v/>
      </c>
    </row>
    <row r="3616" spans="1:15" hidden="1">
      <c r="A3616" s="41">
        <v>3.2025000000000001</v>
      </c>
      <c r="B3616" s="46">
        <v>45722</v>
      </c>
      <c r="C3616" s="8" t="s">
        <v>13</v>
      </c>
      <c r="D3616" s="8" t="s">
        <v>15</v>
      </c>
      <c r="E3616" s="8" t="s">
        <v>15</v>
      </c>
      <c r="F3616" s="9">
        <f t="shared" si="120"/>
        <v>9300000</v>
      </c>
      <c r="G3616" s="9">
        <v>93</v>
      </c>
      <c r="H3616" s="10">
        <v>10005591</v>
      </c>
      <c r="I3616" s="11">
        <v>2501506969.7391043</v>
      </c>
      <c r="J3616" s="11">
        <v>24600</v>
      </c>
      <c r="K3616" s="11">
        <v>101687.27519264651</v>
      </c>
      <c r="L3616" s="12">
        <v>0</v>
      </c>
      <c r="M3616" s="11">
        <v>2660</v>
      </c>
      <c r="N3616" s="13"/>
      <c r="O3616" t="str">
        <f t="shared" si="121"/>
        <v/>
      </c>
    </row>
    <row r="3617" spans="1:15" hidden="1">
      <c r="A3617" s="41">
        <v>3.2025000000000001</v>
      </c>
      <c r="B3617" s="46">
        <v>45722</v>
      </c>
      <c r="C3617" s="8" t="s">
        <v>13</v>
      </c>
      <c r="D3617" s="8" t="s">
        <v>46</v>
      </c>
      <c r="E3617" s="8" t="s">
        <v>46</v>
      </c>
      <c r="F3617" s="9">
        <f t="shared" si="120"/>
        <v>-9100000</v>
      </c>
      <c r="G3617" s="9">
        <v>-91</v>
      </c>
      <c r="H3617" s="10">
        <v>-9975511</v>
      </c>
      <c r="I3617" s="11">
        <v>25857926098.370335</v>
      </c>
      <c r="J3617" s="11">
        <v>257348</v>
      </c>
      <c r="K3617" s="11">
        <v>100478.44202546877</v>
      </c>
      <c r="L3617" s="12">
        <v>831972.77568234131</v>
      </c>
      <c r="M3617" s="11">
        <v>444</v>
      </c>
      <c r="N3617" s="13"/>
      <c r="O3617" t="str">
        <f t="shared" si="121"/>
        <v/>
      </c>
    </row>
    <row r="3618" spans="1:15" hidden="1">
      <c r="A3618" s="41">
        <v>3.2025000000000001</v>
      </c>
      <c r="B3618" s="46">
        <v>45722</v>
      </c>
      <c r="C3618" s="8" t="s">
        <v>13</v>
      </c>
      <c r="D3618" s="8" t="s">
        <v>46</v>
      </c>
      <c r="E3618" s="8" t="s">
        <v>46</v>
      </c>
      <c r="F3618" s="9">
        <f t="shared" si="120"/>
        <v>-27300000</v>
      </c>
      <c r="G3618" s="9">
        <v>-273</v>
      </c>
      <c r="H3618" s="10">
        <v>-29926533</v>
      </c>
      <c r="I3618" s="11">
        <v>25830495483.69738</v>
      </c>
      <c r="J3618" s="11">
        <v>257075</v>
      </c>
      <c r="K3618" s="11">
        <v>100478.44202546877</v>
      </c>
      <c r="L3618" s="12">
        <v>2495918.3270470239</v>
      </c>
      <c r="M3618" s="11">
        <v>445</v>
      </c>
      <c r="N3618" s="13"/>
      <c r="O3618" t="str">
        <f t="shared" si="121"/>
        <v/>
      </c>
    </row>
    <row r="3619" spans="1:15" hidden="1">
      <c r="A3619" s="41">
        <v>3.2025000000000001</v>
      </c>
      <c r="B3619" s="46">
        <v>45722</v>
      </c>
      <c r="C3619" s="8" t="s">
        <v>13</v>
      </c>
      <c r="D3619" s="8" t="s">
        <v>46</v>
      </c>
      <c r="E3619" s="8" t="s">
        <v>46</v>
      </c>
      <c r="F3619" s="9">
        <f t="shared" si="120"/>
        <v>-5200000</v>
      </c>
      <c r="G3619" s="9">
        <v>-52</v>
      </c>
      <c r="H3619" s="10">
        <v>-5700292</v>
      </c>
      <c r="I3619" s="11">
        <v>25825270604.712055</v>
      </c>
      <c r="J3619" s="11">
        <v>257023</v>
      </c>
      <c r="K3619" s="11">
        <v>100478.44202546877</v>
      </c>
      <c r="L3619" s="12">
        <v>475413.01467562374</v>
      </c>
      <c r="M3619" s="11">
        <v>446</v>
      </c>
      <c r="N3619" s="13"/>
      <c r="O3619" t="str">
        <f t="shared" si="121"/>
        <v/>
      </c>
    </row>
    <row r="3620" spans="1:15" hidden="1">
      <c r="A3620" s="41">
        <v>3.2025000000000001</v>
      </c>
      <c r="B3620" s="46">
        <v>45722</v>
      </c>
      <c r="C3620" s="8" t="s">
        <v>13</v>
      </c>
      <c r="D3620" s="8" t="s">
        <v>46</v>
      </c>
      <c r="E3620" s="8" t="s">
        <v>46</v>
      </c>
      <c r="F3620" s="9">
        <f t="shared" si="120"/>
        <v>5100000</v>
      </c>
      <c r="G3620" s="9">
        <v>51</v>
      </c>
      <c r="H3620" s="10">
        <v>5589090</v>
      </c>
      <c r="I3620" s="11">
        <v>25830859694.712055</v>
      </c>
      <c r="J3620" s="11">
        <v>257074</v>
      </c>
      <c r="K3620" s="11">
        <v>100480.24963517141</v>
      </c>
      <c r="L3620" s="12">
        <v>0</v>
      </c>
      <c r="M3620" s="11">
        <v>447</v>
      </c>
      <c r="N3620" s="13"/>
      <c r="O3620" t="str">
        <f t="shared" si="121"/>
        <v/>
      </c>
    </row>
    <row r="3621" spans="1:15" hidden="1">
      <c r="A3621" s="41">
        <v>3.2025000000000001</v>
      </c>
      <c r="B3621" s="46">
        <v>45722</v>
      </c>
      <c r="C3621" s="8" t="s">
        <v>13</v>
      </c>
      <c r="D3621" s="8" t="s">
        <v>15</v>
      </c>
      <c r="E3621" s="8" t="s">
        <v>15</v>
      </c>
      <c r="F3621" s="9">
        <f t="shared" si="120"/>
        <v>900000</v>
      </c>
      <c r="G3621" s="9">
        <v>9</v>
      </c>
      <c r="H3621" s="10">
        <v>968994</v>
      </c>
      <c r="I3621" s="11">
        <v>2502475963.7391043</v>
      </c>
      <c r="J3621" s="11">
        <v>24609</v>
      </c>
      <c r="K3621" s="11">
        <v>101689.46173103761</v>
      </c>
      <c r="L3621" s="12">
        <v>0</v>
      </c>
      <c r="M3621" s="11">
        <v>2661</v>
      </c>
      <c r="N3621" s="13"/>
      <c r="O3621" t="str">
        <f t="shared" si="121"/>
        <v/>
      </c>
    </row>
    <row r="3622" spans="1:15" hidden="1">
      <c r="A3622" s="41">
        <v>3.2025000000000001</v>
      </c>
      <c r="B3622" s="46">
        <v>45722</v>
      </c>
      <c r="C3622" s="8" t="s">
        <v>13</v>
      </c>
      <c r="D3622" s="8" t="s">
        <v>46</v>
      </c>
      <c r="E3622" s="8" t="s">
        <v>46</v>
      </c>
      <c r="F3622" s="9">
        <f t="shared" si="120"/>
        <v>-4500000</v>
      </c>
      <c r="G3622" s="9">
        <v>-45</v>
      </c>
      <c r="H3622" s="10">
        <v>-4932945</v>
      </c>
      <c r="I3622" s="11">
        <v>25826338083.478474</v>
      </c>
      <c r="J3622" s="11">
        <v>257029</v>
      </c>
      <c r="K3622" s="11">
        <v>100480.24963517141</v>
      </c>
      <c r="L3622" s="12">
        <v>411333.76641728636</v>
      </c>
      <c r="M3622" s="11">
        <v>448</v>
      </c>
      <c r="N3622" s="13"/>
      <c r="O3622" t="str">
        <f t="shared" si="121"/>
        <v/>
      </c>
    </row>
    <row r="3623" spans="1:15" hidden="1">
      <c r="A3623" s="41">
        <v>3.2025000000000001</v>
      </c>
      <c r="B3623" s="46">
        <v>45722</v>
      </c>
      <c r="C3623" s="8" t="s">
        <v>13</v>
      </c>
      <c r="D3623" s="8" t="s">
        <v>46</v>
      </c>
      <c r="E3623" s="8" t="s">
        <v>46</v>
      </c>
      <c r="F3623" s="9">
        <f t="shared" si="120"/>
        <v>-9100000</v>
      </c>
      <c r="G3623" s="9">
        <v>-91</v>
      </c>
      <c r="H3623" s="10">
        <v>-9975511</v>
      </c>
      <c r="I3623" s="11">
        <v>25817194380.761673</v>
      </c>
      <c r="J3623" s="11">
        <v>256938</v>
      </c>
      <c r="K3623" s="11">
        <v>100480.24963517141</v>
      </c>
      <c r="L3623" s="12">
        <v>831808.28319940157</v>
      </c>
      <c r="M3623" s="11">
        <v>449</v>
      </c>
      <c r="N3623" s="13"/>
      <c r="O3623" t="str">
        <f t="shared" si="121"/>
        <v/>
      </c>
    </row>
    <row r="3624" spans="1:15" hidden="1">
      <c r="A3624" s="41">
        <v>3.2025000000000001</v>
      </c>
      <c r="B3624" s="46">
        <v>45722</v>
      </c>
      <c r="C3624" s="8" t="s">
        <v>13</v>
      </c>
      <c r="D3624" s="8" t="s">
        <v>15</v>
      </c>
      <c r="E3624" s="8" t="s">
        <v>15</v>
      </c>
      <c r="F3624" s="9">
        <f t="shared" si="120"/>
        <v>1800000</v>
      </c>
      <c r="G3624" s="9">
        <v>18</v>
      </c>
      <c r="H3624" s="10">
        <v>1936566</v>
      </c>
      <c r="I3624" s="11">
        <v>2504412529.7391043</v>
      </c>
      <c r="J3624" s="11">
        <v>24627</v>
      </c>
      <c r="K3624" s="11">
        <v>101693.77227186033</v>
      </c>
      <c r="L3624" s="12">
        <v>0</v>
      </c>
      <c r="M3624" s="11">
        <v>2662</v>
      </c>
      <c r="N3624" s="13"/>
      <c r="O3624" t="str">
        <f t="shared" si="121"/>
        <v/>
      </c>
    </row>
    <row r="3625" spans="1:15" hidden="1">
      <c r="A3625" s="41">
        <v>3.2025000000000001</v>
      </c>
      <c r="B3625" s="46">
        <v>45722</v>
      </c>
      <c r="C3625" s="8" t="s">
        <v>13</v>
      </c>
      <c r="D3625" s="8" t="s">
        <v>46</v>
      </c>
      <c r="E3625" s="8" t="s">
        <v>46</v>
      </c>
      <c r="F3625" s="9">
        <f t="shared" si="120"/>
        <v>-1300000</v>
      </c>
      <c r="G3625" s="9">
        <v>-13</v>
      </c>
      <c r="H3625" s="10">
        <v>-1425073</v>
      </c>
      <c r="I3625" s="11">
        <v>25815888137.516415</v>
      </c>
      <c r="J3625" s="11">
        <v>256925</v>
      </c>
      <c r="K3625" s="11">
        <v>100480.24963517141</v>
      </c>
      <c r="L3625" s="12">
        <v>118829.75474277162</v>
      </c>
      <c r="M3625" s="11">
        <v>450</v>
      </c>
      <c r="N3625" s="13"/>
      <c r="O3625" t="str">
        <f t="shared" si="121"/>
        <v/>
      </c>
    </row>
    <row r="3626" spans="1:15" hidden="1">
      <c r="A3626" s="41">
        <v>3.2025000000000001</v>
      </c>
      <c r="B3626" s="46">
        <v>45722</v>
      </c>
      <c r="C3626" s="8" t="s">
        <v>13</v>
      </c>
      <c r="D3626" s="8" t="s">
        <v>15</v>
      </c>
      <c r="E3626" s="8" t="s">
        <v>15</v>
      </c>
      <c r="F3626" s="9">
        <f t="shared" si="120"/>
        <v>900000</v>
      </c>
      <c r="G3626" s="9">
        <v>9</v>
      </c>
      <c r="H3626" s="10">
        <v>965790</v>
      </c>
      <c r="I3626" s="11">
        <v>2505378319.7391043</v>
      </c>
      <c r="J3626" s="11">
        <v>24636</v>
      </c>
      <c r="K3626" s="11">
        <v>101695.82398681216</v>
      </c>
      <c r="L3626" s="12">
        <v>0</v>
      </c>
      <c r="M3626" s="11">
        <v>2663</v>
      </c>
      <c r="N3626" s="13"/>
      <c r="O3626" t="str">
        <f t="shared" si="121"/>
        <v/>
      </c>
    </row>
    <row r="3627" spans="1:15" hidden="1">
      <c r="A3627" s="41">
        <v>3.2025000000000001</v>
      </c>
      <c r="B3627" s="46">
        <v>45722</v>
      </c>
      <c r="C3627" s="8" t="s">
        <v>13</v>
      </c>
      <c r="D3627" s="8" t="s">
        <v>46</v>
      </c>
      <c r="E3627" s="8" t="s">
        <v>46</v>
      </c>
      <c r="F3627" s="9">
        <f t="shared" si="120"/>
        <v>-9100000</v>
      </c>
      <c r="G3627" s="9">
        <v>-91</v>
      </c>
      <c r="H3627" s="10">
        <v>-9975511</v>
      </c>
      <c r="I3627" s="11">
        <v>25806744434.799614</v>
      </c>
      <c r="J3627" s="11">
        <v>256834</v>
      </c>
      <c r="K3627" s="11">
        <v>100480.24963517141</v>
      </c>
      <c r="L3627" s="12">
        <v>831808.28319940157</v>
      </c>
      <c r="M3627" s="11">
        <v>451</v>
      </c>
      <c r="N3627" s="13"/>
      <c r="O3627" t="str">
        <f t="shared" si="121"/>
        <v/>
      </c>
    </row>
    <row r="3628" spans="1:15" hidden="1">
      <c r="A3628" s="41">
        <v>3.2025000000000001</v>
      </c>
      <c r="B3628" s="46">
        <v>45722</v>
      </c>
      <c r="C3628" s="8" t="s">
        <v>13</v>
      </c>
      <c r="D3628" s="8" t="s">
        <v>46</v>
      </c>
      <c r="E3628" s="8" t="s">
        <v>46</v>
      </c>
      <c r="F3628" s="9">
        <f t="shared" si="120"/>
        <v>-2700000</v>
      </c>
      <c r="G3628" s="9">
        <v>-27</v>
      </c>
      <c r="H3628" s="10">
        <v>-2959767</v>
      </c>
      <c r="I3628" s="11">
        <v>25804031468.059464</v>
      </c>
      <c r="J3628" s="11">
        <v>256807</v>
      </c>
      <c r="K3628" s="11">
        <v>100480.24963517141</v>
      </c>
      <c r="L3628" s="12">
        <v>246800.25985037209</v>
      </c>
      <c r="M3628" s="11">
        <v>452</v>
      </c>
      <c r="N3628" s="13"/>
      <c r="O3628" t="str">
        <f t="shared" si="121"/>
        <v/>
      </c>
    </row>
    <row r="3629" spans="1:15" hidden="1">
      <c r="A3629" s="41">
        <v>3.2025000000000001</v>
      </c>
      <c r="B3629" s="46">
        <v>45722</v>
      </c>
      <c r="C3629" s="8" t="s">
        <v>13</v>
      </c>
      <c r="D3629" s="8" t="s">
        <v>46</v>
      </c>
      <c r="E3629" s="8" t="s">
        <v>46</v>
      </c>
      <c r="F3629" s="9">
        <f t="shared" si="120"/>
        <v>-9100000</v>
      </c>
      <c r="G3629" s="9">
        <v>-91</v>
      </c>
      <c r="H3629" s="10">
        <v>-9975511</v>
      </c>
      <c r="I3629" s="11">
        <v>25794887765.342663</v>
      </c>
      <c r="J3629" s="11">
        <v>256716</v>
      </c>
      <c r="K3629" s="11">
        <v>100480.24963517141</v>
      </c>
      <c r="L3629" s="12">
        <v>831808.28319940157</v>
      </c>
      <c r="M3629" s="11">
        <v>453</v>
      </c>
      <c r="N3629" s="13"/>
      <c r="O3629" t="str">
        <f t="shared" si="121"/>
        <v/>
      </c>
    </row>
    <row r="3630" spans="1:15" hidden="1">
      <c r="A3630" s="41">
        <v>3.2025000000000001</v>
      </c>
      <c r="B3630" s="46">
        <v>45722</v>
      </c>
      <c r="C3630" s="8" t="s">
        <v>13</v>
      </c>
      <c r="D3630" s="8" t="s">
        <v>46</v>
      </c>
      <c r="E3630" s="8" t="s">
        <v>46</v>
      </c>
      <c r="F3630" s="9">
        <f t="shared" si="120"/>
        <v>-2100000</v>
      </c>
      <c r="G3630" s="9">
        <v>-21</v>
      </c>
      <c r="H3630" s="10">
        <v>-2302041</v>
      </c>
      <c r="I3630" s="11">
        <v>25792777680.100323</v>
      </c>
      <c r="J3630" s="11">
        <v>256695</v>
      </c>
      <c r="K3630" s="11">
        <v>100480.24963517141</v>
      </c>
      <c r="L3630" s="12">
        <v>191955.75766140036</v>
      </c>
      <c r="M3630" s="11">
        <v>454</v>
      </c>
      <c r="N3630" s="13"/>
      <c r="O3630" t="str">
        <f t="shared" si="121"/>
        <v/>
      </c>
    </row>
    <row r="3631" spans="1:15" hidden="1">
      <c r="A3631" s="41">
        <v>3.2025000000000001</v>
      </c>
      <c r="B3631" s="46">
        <v>45722</v>
      </c>
      <c r="C3631" s="8" t="s">
        <v>13</v>
      </c>
      <c r="D3631" s="8" t="s">
        <v>46</v>
      </c>
      <c r="E3631" s="8" t="s">
        <v>46</v>
      </c>
      <c r="F3631" s="9">
        <f t="shared" si="120"/>
        <v>-9100000</v>
      </c>
      <c r="G3631" s="9">
        <v>-91</v>
      </c>
      <c r="H3631" s="10">
        <v>-9975511</v>
      </c>
      <c r="I3631" s="11">
        <v>25783633977.383522</v>
      </c>
      <c r="J3631" s="11">
        <v>256604</v>
      </c>
      <c r="K3631" s="11">
        <v>100480.24963517141</v>
      </c>
      <c r="L3631" s="12">
        <v>831808.28319940157</v>
      </c>
      <c r="M3631" s="11">
        <v>455</v>
      </c>
      <c r="N3631" s="13"/>
      <c r="O3631" t="str">
        <f t="shared" si="121"/>
        <v/>
      </c>
    </row>
    <row r="3632" spans="1:15" hidden="1">
      <c r="A3632" s="41">
        <v>3.2025000000000001</v>
      </c>
      <c r="B3632" s="46">
        <v>45722</v>
      </c>
      <c r="C3632" s="8" t="s">
        <v>13</v>
      </c>
      <c r="D3632" s="8" t="s">
        <v>46</v>
      </c>
      <c r="E3632" s="8" t="s">
        <v>46</v>
      </c>
      <c r="F3632" s="9">
        <f t="shared" si="120"/>
        <v>-51900000</v>
      </c>
      <c r="G3632" s="9">
        <v>-519</v>
      </c>
      <c r="H3632" s="10">
        <v>-56893299</v>
      </c>
      <c r="I3632" s="11">
        <v>25731484727.822868</v>
      </c>
      <c r="J3632" s="11">
        <v>256085</v>
      </c>
      <c r="K3632" s="11">
        <v>100480.24963517141</v>
      </c>
      <c r="L3632" s="12">
        <v>4744049.4393460378</v>
      </c>
      <c r="M3632" s="11">
        <v>456</v>
      </c>
      <c r="N3632" s="13"/>
      <c r="O3632" t="str">
        <f t="shared" si="121"/>
        <v/>
      </c>
    </row>
    <row r="3633" spans="1:15" hidden="1">
      <c r="A3633" s="41">
        <v>3.2025000000000001</v>
      </c>
      <c r="B3633" s="46">
        <v>45722</v>
      </c>
      <c r="C3633" s="8" t="s">
        <v>13</v>
      </c>
      <c r="D3633" s="8" t="s">
        <v>46</v>
      </c>
      <c r="E3633" s="8" t="s">
        <v>46</v>
      </c>
      <c r="F3633" s="9">
        <f t="shared" si="120"/>
        <v>-1100000</v>
      </c>
      <c r="G3633" s="9">
        <v>-11</v>
      </c>
      <c r="H3633" s="10">
        <v>-1205831</v>
      </c>
      <c r="I3633" s="11">
        <v>25730379445.076881</v>
      </c>
      <c r="J3633" s="11">
        <v>256074</v>
      </c>
      <c r="K3633" s="11">
        <v>100480.24963517141</v>
      </c>
      <c r="L3633" s="12">
        <v>100548.25401311461</v>
      </c>
      <c r="M3633" s="11">
        <v>457</v>
      </c>
      <c r="N3633" s="13"/>
      <c r="O3633" t="str">
        <f t="shared" si="121"/>
        <v/>
      </c>
    </row>
    <row r="3634" spans="1:15" hidden="1">
      <c r="A3634" s="41">
        <v>3.2025000000000001</v>
      </c>
      <c r="B3634" s="46">
        <v>45722</v>
      </c>
      <c r="C3634" s="8" t="s">
        <v>13</v>
      </c>
      <c r="D3634" s="8" t="s">
        <v>46</v>
      </c>
      <c r="E3634" s="8" t="s">
        <v>46</v>
      </c>
      <c r="F3634" s="9">
        <f t="shared" si="120"/>
        <v>-73600000</v>
      </c>
      <c r="G3634" s="9">
        <v>-736</v>
      </c>
      <c r="H3634" s="10">
        <v>-80681056</v>
      </c>
      <c r="I3634" s="11">
        <v>25656425981.345394</v>
      </c>
      <c r="J3634" s="11">
        <v>255338</v>
      </c>
      <c r="K3634" s="11">
        <v>100480.24963517141</v>
      </c>
      <c r="L3634" s="12">
        <v>6727592.2685138434</v>
      </c>
      <c r="M3634" s="11">
        <v>458</v>
      </c>
      <c r="N3634" s="13"/>
      <c r="O3634" t="str">
        <f t="shared" si="121"/>
        <v/>
      </c>
    </row>
    <row r="3635" spans="1:15" hidden="1">
      <c r="A3635" s="41">
        <v>3.2025000000000001</v>
      </c>
      <c r="B3635" s="46">
        <v>45722</v>
      </c>
      <c r="C3635" s="8" t="s">
        <v>13</v>
      </c>
      <c r="D3635" s="8" t="s">
        <v>14</v>
      </c>
      <c r="E3635" s="8" t="s">
        <v>14</v>
      </c>
      <c r="F3635" s="9">
        <f t="shared" si="120"/>
        <v>-1800000</v>
      </c>
      <c r="G3635" s="9">
        <v>-18</v>
      </c>
      <c r="H3635" s="10">
        <v>-1903536</v>
      </c>
      <c r="I3635" s="11">
        <v>16959856913.255495</v>
      </c>
      <c r="J3635" s="11">
        <v>169556</v>
      </c>
      <c r="K3635" s="11">
        <v>100025.10623779459</v>
      </c>
      <c r="L3635" s="12">
        <v>103084.08771969727</v>
      </c>
      <c r="M3635" s="11">
        <v>496</v>
      </c>
      <c r="N3635" s="13"/>
      <c r="O3635" t="str">
        <f t="shared" si="121"/>
        <v/>
      </c>
    </row>
    <row r="3636" spans="1:15" hidden="1">
      <c r="A3636" s="41">
        <v>3.2025000000000001</v>
      </c>
      <c r="B3636" s="46">
        <v>45722</v>
      </c>
      <c r="C3636" s="8" t="s">
        <v>13</v>
      </c>
      <c r="D3636" s="8" t="s">
        <v>46</v>
      </c>
      <c r="E3636" s="8" t="s">
        <v>46</v>
      </c>
      <c r="F3636" s="9">
        <f t="shared" si="120"/>
        <v>-27800000</v>
      </c>
      <c r="G3636" s="9">
        <v>-278</v>
      </c>
      <c r="H3636" s="10">
        <v>-30474638</v>
      </c>
      <c r="I3636" s="11">
        <v>25628492471.946815</v>
      </c>
      <c r="J3636" s="11">
        <v>255060</v>
      </c>
      <c r="K3636" s="11">
        <v>100480.24963517141</v>
      </c>
      <c r="L3636" s="12">
        <v>2541128.6014223471</v>
      </c>
      <c r="M3636" s="11">
        <v>459</v>
      </c>
      <c r="N3636" s="13"/>
      <c r="O3636" t="str">
        <f t="shared" si="121"/>
        <v/>
      </c>
    </row>
    <row r="3637" spans="1:15" hidden="1">
      <c r="A3637" s="41">
        <v>3.2025000000000001</v>
      </c>
      <c r="B3637" s="46">
        <v>45722</v>
      </c>
      <c r="C3637" s="8" t="s">
        <v>13</v>
      </c>
      <c r="D3637" s="8" t="s">
        <v>46</v>
      </c>
      <c r="E3637" s="8" t="s">
        <v>46</v>
      </c>
      <c r="F3637" s="9">
        <f t="shared" si="120"/>
        <v>-27800000</v>
      </c>
      <c r="G3637" s="9">
        <v>-278</v>
      </c>
      <c r="H3637" s="10">
        <v>-30474638</v>
      </c>
      <c r="I3637" s="11">
        <v>25600558962.548237</v>
      </c>
      <c r="J3637" s="11">
        <v>254782</v>
      </c>
      <c r="K3637" s="11">
        <v>100480.24963517141</v>
      </c>
      <c r="L3637" s="12">
        <v>2541128.6014223471</v>
      </c>
      <c r="M3637" s="11">
        <v>460</v>
      </c>
      <c r="N3637" s="13"/>
      <c r="O3637" t="str">
        <f t="shared" si="121"/>
        <v/>
      </c>
    </row>
    <row r="3638" spans="1:15" hidden="1">
      <c r="A3638" s="41">
        <v>3.2025000000000001</v>
      </c>
      <c r="B3638" s="46">
        <v>45722</v>
      </c>
      <c r="C3638" s="8" t="s">
        <v>13</v>
      </c>
      <c r="D3638" s="8" t="s">
        <v>46</v>
      </c>
      <c r="E3638" s="8" t="s">
        <v>46</v>
      </c>
      <c r="F3638" s="9">
        <f t="shared" si="120"/>
        <v>-900000</v>
      </c>
      <c r="G3638" s="9">
        <v>-9</v>
      </c>
      <c r="H3638" s="10">
        <v>-986589</v>
      </c>
      <c r="I3638" s="11">
        <v>25599654640.301521</v>
      </c>
      <c r="J3638" s="11">
        <v>254773</v>
      </c>
      <c r="K3638" s="11">
        <v>100480.24963517141</v>
      </c>
      <c r="L3638" s="12">
        <v>82266.753283457365</v>
      </c>
      <c r="M3638" s="11">
        <v>461</v>
      </c>
      <c r="N3638" s="13"/>
      <c r="O3638" t="str">
        <f t="shared" si="121"/>
        <v/>
      </c>
    </row>
    <row r="3639" spans="1:15" hidden="1">
      <c r="A3639" s="41">
        <v>3.2025000000000001</v>
      </c>
      <c r="B3639" s="46">
        <v>45722</v>
      </c>
      <c r="C3639" s="8" t="s">
        <v>13</v>
      </c>
      <c r="D3639" s="8" t="s">
        <v>15</v>
      </c>
      <c r="E3639" s="8" t="s">
        <v>15</v>
      </c>
      <c r="F3639" s="9">
        <f t="shared" si="120"/>
        <v>186200000</v>
      </c>
      <c r="G3639" s="9">
        <v>1862</v>
      </c>
      <c r="H3639" s="10">
        <v>200401474</v>
      </c>
      <c r="I3639" s="11">
        <v>2705779793.7391043</v>
      </c>
      <c r="J3639" s="11">
        <v>26498</v>
      </c>
      <c r="K3639" s="11">
        <v>102112.60448860686</v>
      </c>
      <c r="L3639" s="12">
        <v>0</v>
      </c>
      <c r="M3639" s="11">
        <v>2664</v>
      </c>
      <c r="N3639" s="13"/>
      <c r="O3639" t="str">
        <f t="shared" si="121"/>
        <v/>
      </c>
    </row>
    <row r="3640" spans="1:15" hidden="1">
      <c r="A3640" s="41">
        <v>3.2025000000000001</v>
      </c>
      <c r="B3640" s="46">
        <v>45722</v>
      </c>
      <c r="C3640" s="8" t="s">
        <v>13</v>
      </c>
      <c r="D3640" s="8" t="s">
        <v>46</v>
      </c>
      <c r="E3640" s="8" t="s">
        <v>46</v>
      </c>
      <c r="F3640" s="9">
        <f t="shared" si="120"/>
        <v>-9100000</v>
      </c>
      <c r="G3640" s="9">
        <v>-91</v>
      </c>
      <c r="H3640" s="10">
        <v>-9975511</v>
      </c>
      <c r="I3640" s="11">
        <v>25590510937.584721</v>
      </c>
      <c r="J3640" s="11">
        <v>254682</v>
      </c>
      <c r="K3640" s="11">
        <v>100480.24963517141</v>
      </c>
      <c r="L3640" s="12">
        <v>831808.28319940157</v>
      </c>
      <c r="M3640" s="11">
        <v>462</v>
      </c>
      <c r="N3640" s="13"/>
      <c r="O3640" t="str">
        <f t="shared" si="121"/>
        <v/>
      </c>
    </row>
    <row r="3641" spans="1:15" hidden="1">
      <c r="A3641" s="41">
        <v>3.2025000000000001</v>
      </c>
      <c r="B3641" s="46">
        <v>45722</v>
      </c>
      <c r="C3641" s="8" t="s">
        <v>13</v>
      </c>
      <c r="D3641" s="8" t="s">
        <v>14</v>
      </c>
      <c r="E3641" s="8" t="s">
        <v>14</v>
      </c>
      <c r="F3641" s="9">
        <f t="shared" si="120"/>
        <v>9400000</v>
      </c>
      <c r="G3641" s="9">
        <v>94</v>
      </c>
      <c r="H3641" s="10">
        <v>9909480</v>
      </c>
      <c r="I3641" s="11">
        <v>16969766393.255495</v>
      </c>
      <c r="J3641" s="11">
        <v>169650</v>
      </c>
      <c r="K3641" s="11">
        <v>100028.09545096077</v>
      </c>
      <c r="L3641" s="12">
        <v>0</v>
      </c>
      <c r="M3641" s="11">
        <v>497</v>
      </c>
      <c r="N3641" s="13"/>
      <c r="O3641" t="str">
        <f t="shared" si="121"/>
        <v/>
      </c>
    </row>
    <row r="3642" spans="1:15" hidden="1">
      <c r="A3642" s="41">
        <v>3.2025000000000001</v>
      </c>
      <c r="B3642" s="46">
        <v>45722</v>
      </c>
      <c r="C3642" s="8" t="s">
        <v>13</v>
      </c>
      <c r="D3642" s="8" t="s">
        <v>46</v>
      </c>
      <c r="E3642" s="8" t="s">
        <v>46</v>
      </c>
      <c r="F3642" s="9">
        <f t="shared" si="120"/>
        <v>900000</v>
      </c>
      <c r="G3642" s="9">
        <v>9</v>
      </c>
      <c r="H3642" s="10">
        <v>986031</v>
      </c>
      <c r="I3642" s="11">
        <v>25591496968.584721</v>
      </c>
      <c r="J3642" s="11">
        <v>254691</v>
      </c>
      <c r="K3642" s="11">
        <v>100480.57045040744</v>
      </c>
      <c r="L3642" s="12">
        <v>0</v>
      </c>
      <c r="M3642" s="11">
        <v>463</v>
      </c>
      <c r="N3642" s="13"/>
      <c r="O3642" t="str">
        <f t="shared" si="121"/>
        <v/>
      </c>
    </row>
    <row r="3643" spans="1:15" hidden="1">
      <c r="A3643" s="41">
        <v>3.2025000000000001</v>
      </c>
      <c r="B3643" s="46">
        <v>45722</v>
      </c>
      <c r="C3643" s="8" t="s">
        <v>13</v>
      </c>
      <c r="D3643" s="8" t="s">
        <v>15</v>
      </c>
      <c r="E3643" s="8" t="s">
        <v>15</v>
      </c>
      <c r="F3643" s="9">
        <f t="shared" si="120"/>
        <v>66900000</v>
      </c>
      <c r="G3643" s="9">
        <v>669</v>
      </c>
      <c r="H3643" s="10">
        <v>72037251</v>
      </c>
      <c r="I3643" s="11">
        <v>2777817044.7391043</v>
      </c>
      <c r="J3643" s="11">
        <v>27167</v>
      </c>
      <c r="K3643" s="11">
        <v>102249.67956488034</v>
      </c>
      <c r="L3643" s="12">
        <v>0</v>
      </c>
      <c r="M3643" s="11">
        <v>2665</v>
      </c>
      <c r="N3643" s="13"/>
      <c r="O3643" t="str">
        <f t="shared" si="121"/>
        <v/>
      </c>
    </row>
    <row r="3644" spans="1:15" hidden="1">
      <c r="A3644" s="41">
        <v>3.2025000000000001</v>
      </c>
      <c r="B3644" s="46">
        <v>45722</v>
      </c>
      <c r="C3644" s="8" t="s">
        <v>13</v>
      </c>
      <c r="D3644" s="8" t="s">
        <v>46</v>
      </c>
      <c r="E3644" s="8" t="s">
        <v>46</v>
      </c>
      <c r="F3644" s="9">
        <f t="shared" si="120"/>
        <v>-2100000</v>
      </c>
      <c r="G3644" s="9">
        <v>-21</v>
      </c>
      <c r="H3644" s="10">
        <v>-2302041</v>
      </c>
      <c r="I3644" s="11">
        <v>25589386876.605263</v>
      </c>
      <c r="J3644" s="11">
        <v>254670</v>
      </c>
      <c r="K3644" s="11">
        <v>100480.57045040744</v>
      </c>
      <c r="L3644" s="12">
        <v>191949.02054144396</v>
      </c>
      <c r="M3644" s="11">
        <v>464</v>
      </c>
      <c r="N3644" s="13"/>
      <c r="O3644" t="str">
        <f t="shared" si="121"/>
        <v/>
      </c>
    </row>
    <row r="3645" spans="1:15" hidden="1">
      <c r="A3645" s="41">
        <v>3.2025000000000001</v>
      </c>
      <c r="B3645" s="46">
        <v>45722</v>
      </c>
      <c r="C3645" s="8" t="s">
        <v>13</v>
      </c>
      <c r="D3645" s="8" t="s">
        <v>46</v>
      </c>
      <c r="E3645" s="8" t="s">
        <v>46</v>
      </c>
      <c r="F3645" s="9">
        <f t="shared" si="120"/>
        <v>-4500000</v>
      </c>
      <c r="G3645" s="9">
        <v>-45</v>
      </c>
      <c r="H3645" s="10">
        <v>-4932945</v>
      </c>
      <c r="I3645" s="11">
        <v>25584865250.934994</v>
      </c>
      <c r="J3645" s="11">
        <v>254625</v>
      </c>
      <c r="K3645" s="11">
        <v>100480.57045040744</v>
      </c>
      <c r="L3645" s="12">
        <v>411319.32973166555</v>
      </c>
      <c r="M3645" s="11">
        <v>465</v>
      </c>
      <c r="N3645" s="13"/>
      <c r="O3645" t="str">
        <f t="shared" si="121"/>
        <v/>
      </c>
    </row>
    <row r="3646" spans="1:15" hidden="1">
      <c r="A3646" s="41">
        <v>3.2025000000000001</v>
      </c>
      <c r="B3646" s="46">
        <v>45722</v>
      </c>
      <c r="C3646" s="8" t="s">
        <v>13</v>
      </c>
      <c r="D3646" s="8" t="s">
        <v>46</v>
      </c>
      <c r="E3646" s="8" t="s">
        <v>46</v>
      </c>
      <c r="F3646" s="9">
        <f t="shared" si="120"/>
        <v>-4500000</v>
      </c>
      <c r="G3646" s="9">
        <v>-45</v>
      </c>
      <c r="H3646" s="10">
        <v>-4932945</v>
      </c>
      <c r="I3646" s="11">
        <v>25580343625.264725</v>
      </c>
      <c r="J3646" s="11">
        <v>254580</v>
      </c>
      <c r="K3646" s="11">
        <v>100480.57045040744</v>
      </c>
      <c r="L3646" s="12">
        <v>411319.32973166555</v>
      </c>
      <c r="M3646" s="11">
        <v>466</v>
      </c>
      <c r="N3646" s="13"/>
      <c r="O3646" t="str">
        <f t="shared" si="121"/>
        <v/>
      </c>
    </row>
    <row r="3647" spans="1:15" hidden="1">
      <c r="A3647" s="41">
        <v>3.2025000000000001</v>
      </c>
      <c r="B3647" s="46">
        <v>45722</v>
      </c>
      <c r="C3647" s="8" t="s">
        <v>13</v>
      </c>
      <c r="D3647" s="8" t="s">
        <v>46</v>
      </c>
      <c r="E3647" s="8" t="s">
        <v>46</v>
      </c>
      <c r="F3647" s="9">
        <f t="shared" si="120"/>
        <v>-7600000</v>
      </c>
      <c r="G3647" s="9">
        <v>-76</v>
      </c>
      <c r="H3647" s="10">
        <v>-8331196</v>
      </c>
      <c r="I3647" s="11">
        <v>25572707101.910492</v>
      </c>
      <c r="J3647" s="11">
        <v>254504</v>
      </c>
      <c r="K3647" s="11">
        <v>100480.57045040744</v>
      </c>
      <c r="L3647" s="12">
        <v>694672.64576903451</v>
      </c>
      <c r="M3647" s="11">
        <v>467</v>
      </c>
      <c r="N3647" s="13"/>
      <c r="O3647" t="str">
        <f t="shared" si="121"/>
        <v/>
      </c>
    </row>
    <row r="3648" spans="1:15" hidden="1">
      <c r="A3648" s="41">
        <v>3.2025000000000001</v>
      </c>
      <c r="B3648" s="46">
        <v>45722</v>
      </c>
      <c r="C3648" s="8" t="s">
        <v>13</v>
      </c>
      <c r="D3648" s="8" t="s">
        <v>46</v>
      </c>
      <c r="E3648" s="8" t="s">
        <v>46</v>
      </c>
      <c r="F3648" s="9">
        <f t="shared" si="120"/>
        <v>-4600000</v>
      </c>
      <c r="G3648" s="9">
        <v>-46</v>
      </c>
      <c r="H3648" s="10">
        <v>-5042566</v>
      </c>
      <c r="I3648" s="11">
        <v>25568084995.669773</v>
      </c>
      <c r="J3648" s="11">
        <v>254458</v>
      </c>
      <c r="K3648" s="11">
        <v>100480.57045040744</v>
      </c>
      <c r="L3648" s="12">
        <v>420459.7592812581</v>
      </c>
      <c r="M3648" s="11">
        <v>468</v>
      </c>
      <c r="N3648" s="13"/>
      <c r="O3648" t="str">
        <f t="shared" si="121"/>
        <v/>
      </c>
    </row>
    <row r="3649" spans="1:15" hidden="1">
      <c r="A3649" s="41">
        <v>3.2025000000000001</v>
      </c>
      <c r="B3649" s="46">
        <v>45722</v>
      </c>
      <c r="C3649" s="8" t="s">
        <v>13</v>
      </c>
      <c r="D3649" s="8" t="s">
        <v>15</v>
      </c>
      <c r="E3649" s="8" t="s">
        <v>15</v>
      </c>
      <c r="F3649" s="9">
        <f t="shared" si="120"/>
        <v>9300000</v>
      </c>
      <c r="G3649" s="9">
        <v>93</v>
      </c>
      <c r="H3649" s="10">
        <v>9996942</v>
      </c>
      <c r="I3649" s="11">
        <v>2787813986.7391043</v>
      </c>
      <c r="J3649" s="11">
        <v>27260</v>
      </c>
      <c r="K3649" s="11">
        <v>102267.57104692238</v>
      </c>
      <c r="L3649" s="12">
        <v>0</v>
      </c>
      <c r="M3649" s="11">
        <v>2666</v>
      </c>
      <c r="N3649" s="13"/>
      <c r="O3649" t="str">
        <f t="shared" si="121"/>
        <v/>
      </c>
    </row>
    <row r="3650" spans="1:15" hidden="1">
      <c r="A3650" s="41">
        <v>3.2025000000000001</v>
      </c>
      <c r="B3650" s="46">
        <v>45722</v>
      </c>
      <c r="C3650" s="8" t="s">
        <v>13</v>
      </c>
      <c r="D3650" s="8" t="s">
        <v>15</v>
      </c>
      <c r="E3650" s="8" t="s">
        <v>15</v>
      </c>
      <c r="F3650" s="9">
        <f t="shared" si="120"/>
        <v>18600000</v>
      </c>
      <c r="G3650" s="9">
        <v>186</v>
      </c>
      <c r="H3650" s="10">
        <v>19959660</v>
      </c>
      <c r="I3650" s="11">
        <v>2807773646.7391043</v>
      </c>
      <c r="J3650" s="11">
        <v>27446</v>
      </c>
      <c r="K3650" s="11">
        <v>102301.74330463835</v>
      </c>
      <c r="L3650" s="12">
        <v>0</v>
      </c>
      <c r="M3650" s="11">
        <v>2667</v>
      </c>
      <c r="N3650" s="13"/>
      <c r="O3650" t="str">
        <f t="shared" si="121"/>
        <v/>
      </c>
    </row>
    <row r="3651" spans="1:15" hidden="1">
      <c r="A3651" s="41">
        <v>3.2025000000000001</v>
      </c>
      <c r="B3651" s="46">
        <v>45722</v>
      </c>
      <c r="C3651" s="8" t="s">
        <v>13</v>
      </c>
      <c r="D3651" s="8" t="s">
        <v>46</v>
      </c>
      <c r="E3651" s="8" t="s">
        <v>46</v>
      </c>
      <c r="F3651" s="9">
        <f t="shared" si="120"/>
        <v>-63800000</v>
      </c>
      <c r="G3651" s="9">
        <v>-638</v>
      </c>
      <c r="H3651" s="10">
        <v>-69938198</v>
      </c>
      <c r="I3651" s="11">
        <v>25503978391.722412</v>
      </c>
      <c r="J3651" s="11">
        <v>253820</v>
      </c>
      <c r="K3651" s="11">
        <v>100480.57045040744</v>
      </c>
      <c r="L3651" s="12">
        <v>5831594.0526400506</v>
      </c>
      <c r="M3651" s="11">
        <v>469</v>
      </c>
      <c r="N3651" s="13"/>
      <c r="O3651" t="str">
        <f t="shared" si="121"/>
        <v/>
      </c>
    </row>
    <row r="3652" spans="1:15" hidden="1">
      <c r="A3652" s="41">
        <v>3.2025000000000001</v>
      </c>
      <c r="B3652" s="46">
        <v>45722</v>
      </c>
      <c r="C3652" s="8" t="s">
        <v>13</v>
      </c>
      <c r="D3652" s="8" t="s">
        <v>46</v>
      </c>
      <c r="E3652" s="8" t="s">
        <v>46</v>
      </c>
      <c r="F3652" s="9">
        <f t="shared" si="120"/>
        <v>-3600000</v>
      </c>
      <c r="G3652" s="9">
        <v>-36</v>
      </c>
      <c r="H3652" s="10">
        <v>-3946356</v>
      </c>
      <c r="I3652" s="11">
        <v>25500361091.186199</v>
      </c>
      <c r="J3652" s="11">
        <v>253784</v>
      </c>
      <c r="K3652" s="11">
        <v>100480.57045040744</v>
      </c>
      <c r="L3652" s="12">
        <v>329055.46378533216</v>
      </c>
      <c r="M3652" s="11">
        <v>470</v>
      </c>
      <c r="N3652" s="13"/>
      <c r="O3652" t="str">
        <f t="shared" si="121"/>
        <v/>
      </c>
    </row>
    <row r="3653" spans="1:15" hidden="1">
      <c r="A3653" s="41">
        <v>3.2025000000000001</v>
      </c>
      <c r="B3653" s="46">
        <v>45722</v>
      </c>
      <c r="C3653" s="8" t="s">
        <v>13</v>
      </c>
      <c r="D3653" s="8" t="s">
        <v>46</v>
      </c>
      <c r="E3653" s="8" t="s">
        <v>46</v>
      </c>
      <c r="F3653" s="9">
        <f t="shared" si="120"/>
        <v>-20900000</v>
      </c>
      <c r="G3653" s="9">
        <v>-209</v>
      </c>
      <c r="H3653" s="10">
        <v>-22910789</v>
      </c>
      <c r="I3653" s="11">
        <v>25479360651.962063</v>
      </c>
      <c r="J3653" s="11">
        <v>253575</v>
      </c>
      <c r="K3653" s="11">
        <v>100480.57045040744</v>
      </c>
      <c r="L3653" s="12">
        <v>1910349.775864847</v>
      </c>
      <c r="M3653" s="11">
        <v>471</v>
      </c>
      <c r="N3653" s="13"/>
      <c r="O3653" t="str">
        <f t="shared" si="121"/>
        <v/>
      </c>
    </row>
    <row r="3654" spans="1:15" hidden="1">
      <c r="A3654" s="41">
        <v>3.2025000000000001</v>
      </c>
      <c r="B3654" s="46">
        <v>45722</v>
      </c>
      <c r="C3654" s="8" t="s">
        <v>13</v>
      </c>
      <c r="D3654" s="8" t="s">
        <v>46</v>
      </c>
      <c r="E3654" s="8" t="s">
        <v>46</v>
      </c>
      <c r="F3654" s="9">
        <f t="shared" si="120"/>
        <v>-900000</v>
      </c>
      <c r="G3654" s="9">
        <v>-9</v>
      </c>
      <c r="H3654" s="10">
        <v>-986589</v>
      </c>
      <c r="I3654" s="11">
        <v>25478456326.828011</v>
      </c>
      <c r="J3654" s="11">
        <v>253566</v>
      </c>
      <c r="K3654" s="11">
        <v>100480.57045040744</v>
      </c>
      <c r="L3654" s="12">
        <v>82263.86594633304</v>
      </c>
      <c r="M3654" s="11">
        <v>472</v>
      </c>
      <c r="N3654" s="13"/>
      <c r="O3654" t="str">
        <f t="shared" si="121"/>
        <v/>
      </c>
    </row>
    <row r="3655" spans="1:15" hidden="1">
      <c r="A3655" s="41">
        <v>3.2025000000000001</v>
      </c>
      <c r="B3655" s="46">
        <v>45722</v>
      </c>
      <c r="C3655" s="8" t="s">
        <v>13</v>
      </c>
      <c r="D3655" s="8" t="s">
        <v>14</v>
      </c>
      <c r="E3655" s="8" t="s">
        <v>14</v>
      </c>
      <c r="F3655" s="9">
        <f t="shared" si="120"/>
        <v>-9400000</v>
      </c>
      <c r="G3655" s="9">
        <v>-94</v>
      </c>
      <c r="H3655" s="10">
        <v>-9940688</v>
      </c>
      <c r="I3655" s="11">
        <v>16960363752.283104</v>
      </c>
      <c r="J3655" s="11">
        <v>169556</v>
      </c>
      <c r="K3655" s="11">
        <v>100028.09545096077</v>
      </c>
      <c r="L3655" s="12">
        <v>538047.0276096873</v>
      </c>
      <c r="M3655" s="11">
        <v>498</v>
      </c>
      <c r="N3655" s="13"/>
      <c r="O3655" t="str">
        <f t="shared" si="121"/>
        <v/>
      </c>
    </row>
    <row r="3656" spans="1:15" hidden="1">
      <c r="A3656" s="41">
        <v>3.2025000000000001</v>
      </c>
      <c r="B3656" s="46">
        <v>45722</v>
      </c>
      <c r="C3656" s="8" t="s">
        <v>13</v>
      </c>
      <c r="D3656" s="8" t="s">
        <v>46</v>
      </c>
      <c r="E3656" s="8" t="s">
        <v>46</v>
      </c>
      <c r="F3656" s="9">
        <f t="shared" si="120"/>
        <v>-5500000</v>
      </c>
      <c r="G3656" s="9">
        <v>-55</v>
      </c>
      <c r="H3656" s="10">
        <v>-6029155</v>
      </c>
      <c r="I3656" s="11">
        <v>25472929895.453239</v>
      </c>
      <c r="J3656" s="11">
        <v>253511</v>
      </c>
      <c r="K3656" s="11">
        <v>100480.57045040744</v>
      </c>
      <c r="L3656" s="12">
        <v>502723.62522759102</v>
      </c>
      <c r="M3656" s="11">
        <v>473</v>
      </c>
      <c r="N3656" s="13"/>
      <c r="O3656" t="str">
        <f t="shared" si="121"/>
        <v/>
      </c>
    </row>
    <row r="3657" spans="1:15" hidden="1">
      <c r="A3657" s="41">
        <v>3.2025000000000001</v>
      </c>
      <c r="B3657" s="46">
        <v>45722</v>
      </c>
      <c r="C3657" s="8" t="s">
        <v>13</v>
      </c>
      <c r="D3657" s="8" t="s">
        <v>14</v>
      </c>
      <c r="E3657" s="8" t="s">
        <v>14</v>
      </c>
      <c r="F3657" s="9">
        <f t="shared" si="120"/>
        <v>-900000</v>
      </c>
      <c r="G3657" s="9">
        <v>-9</v>
      </c>
      <c r="H3657" s="10">
        <v>-951768</v>
      </c>
      <c r="I3657" s="11">
        <v>16959463499.424046</v>
      </c>
      <c r="J3657" s="11">
        <v>169547</v>
      </c>
      <c r="K3657" s="11">
        <v>100028.09545096077</v>
      </c>
      <c r="L3657" s="12">
        <v>51515.140941353049</v>
      </c>
      <c r="M3657" s="11">
        <v>499</v>
      </c>
      <c r="N3657" s="13"/>
      <c r="O3657" t="str">
        <f t="shared" si="121"/>
        <v/>
      </c>
    </row>
    <row r="3658" spans="1:15" hidden="1">
      <c r="A3658" s="41">
        <v>3.2025000000000001</v>
      </c>
      <c r="B3658" s="46">
        <v>45722</v>
      </c>
      <c r="C3658" s="8" t="s">
        <v>13</v>
      </c>
      <c r="D3658" s="8" t="s">
        <v>46</v>
      </c>
      <c r="E3658" s="8" t="s">
        <v>46</v>
      </c>
      <c r="F3658" s="9">
        <f t="shared" ref="F3658:F3721" si="122">100000*G3658</f>
        <v>-2200000</v>
      </c>
      <c r="G3658" s="9">
        <v>-22</v>
      </c>
      <c r="H3658" s="10">
        <v>-2411662</v>
      </c>
      <c r="I3658" s="11">
        <v>25470719322.903332</v>
      </c>
      <c r="J3658" s="11">
        <v>253489</v>
      </c>
      <c r="K3658" s="11">
        <v>100480.57045040744</v>
      </c>
      <c r="L3658" s="12">
        <v>201089.4500910365</v>
      </c>
      <c r="M3658" s="11">
        <v>474</v>
      </c>
      <c r="N3658" s="13"/>
      <c r="O3658" t="str">
        <f t="shared" si="121"/>
        <v/>
      </c>
    </row>
    <row r="3659" spans="1:15" hidden="1">
      <c r="A3659" s="41">
        <v>3.2025000000000001</v>
      </c>
      <c r="B3659" s="46">
        <v>45722</v>
      </c>
      <c r="C3659" s="8" t="s">
        <v>13</v>
      </c>
      <c r="D3659" s="8" t="s">
        <v>14</v>
      </c>
      <c r="E3659" s="8" t="s">
        <v>14</v>
      </c>
      <c r="F3659" s="9">
        <f t="shared" si="122"/>
        <v>-1800000</v>
      </c>
      <c r="G3659" s="9">
        <v>-18</v>
      </c>
      <c r="H3659" s="10">
        <v>-1903536</v>
      </c>
      <c r="I3659" s="11">
        <v>16957662993.705929</v>
      </c>
      <c r="J3659" s="11">
        <v>169529</v>
      </c>
      <c r="K3659" s="11">
        <v>100028.09545096077</v>
      </c>
      <c r="L3659" s="12">
        <v>103030.2818827061</v>
      </c>
      <c r="M3659" s="11">
        <v>500</v>
      </c>
      <c r="N3659" s="13"/>
      <c r="O3659" t="str">
        <f t="shared" si="121"/>
        <v/>
      </c>
    </row>
    <row r="3660" spans="1:15" hidden="1">
      <c r="A3660" s="41">
        <v>3.2025000000000001</v>
      </c>
      <c r="B3660" s="46">
        <v>45722</v>
      </c>
      <c r="C3660" s="8" t="s">
        <v>13</v>
      </c>
      <c r="D3660" s="8" t="s">
        <v>46</v>
      </c>
      <c r="E3660" s="8" t="s">
        <v>46</v>
      </c>
      <c r="F3660" s="9">
        <f t="shared" si="122"/>
        <v>-1800000</v>
      </c>
      <c r="G3660" s="9">
        <v>-18</v>
      </c>
      <c r="H3660" s="10">
        <v>-1973178</v>
      </c>
      <c r="I3660" s="11">
        <v>25468910672.635223</v>
      </c>
      <c r="J3660" s="11">
        <v>253471</v>
      </c>
      <c r="K3660" s="11">
        <v>100480.57045040744</v>
      </c>
      <c r="L3660" s="12">
        <v>164527.73189266608</v>
      </c>
      <c r="M3660" s="11">
        <v>475</v>
      </c>
      <c r="N3660" s="13"/>
      <c r="O3660" t="str">
        <f t="shared" si="121"/>
        <v/>
      </c>
    </row>
    <row r="3661" spans="1:15" hidden="1">
      <c r="A3661" s="41">
        <v>3.2025000000000001</v>
      </c>
      <c r="B3661" s="46">
        <v>45722</v>
      </c>
      <c r="C3661" s="8" t="s">
        <v>13</v>
      </c>
      <c r="D3661" s="8" t="s">
        <v>46</v>
      </c>
      <c r="E3661" s="8" t="s">
        <v>46</v>
      </c>
      <c r="F3661" s="9">
        <f t="shared" si="122"/>
        <v>-2700000</v>
      </c>
      <c r="G3661" s="9">
        <v>-27</v>
      </c>
      <c r="H3661" s="10">
        <v>-2959767</v>
      </c>
      <c r="I3661" s="11">
        <v>25466197697.233063</v>
      </c>
      <c r="J3661" s="11">
        <v>253444</v>
      </c>
      <c r="K3661" s="11">
        <v>100480.57045040744</v>
      </c>
      <c r="L3661" s="12">
        <v>246791.59783899924</v>
      </c>
      <c r="M3661" s="11">
        <v>476</v>
      </c>
      <c r="N3661" s="13"/>
      <c r="O3661" t="str">
        <f t="shared" si="121"/>
        <v/>
      </c>
    </row>
    <row r="3662" spans="1:15" hidden="1">
      <c r="A3662" s="41">
        <v>3.2025000000000001</v>
      </c>
      <c r="B3662" s="46">
        <v>45722</v>
      </c>
      <c r="C3662" s="8" t="s">
        <v>13</v>
      </c>
      <c r="D3662" s="8" t="s">
        <v>46</v>
      </c>
      <c r="E3662" s="8" t="s">
        <v>46</v>
      </c>
      <c r="F3662" s="9">
        <f t="shared" si="122"/>
        <v>-1400000</v>
      </c>
      <c r="G3662" s="9">
        <v>-14</v>
      </c>
      <c r="H3662" s="10">
        <v>-1534694</v>
      </c>
      <c r="I3662" s="11">
        <v>25464790969.246758</v>
      </c>
      <c r="J3662" s="11">
        <v>253430</v>
      </c>
      <c r="K3662" s="11">
        <v>100480.57045040744</v>
      </c>
      <c r="L3662" s="12">
        <v>127966.01369429589</v>
      </c>
      <c r="M3662" s="11">
        <v>477</v>
      </c>
      <c r="N3662" s="13"/>
      <c r="O3662" t="str">
        <f t="shared" si="121"/>
        <v/>
      </c>
    </row>
    <row r="3663" spans="1:15" hidden="1">
      <c r="A3663" s="41">
        <v>3.2025000000000001</v>
      </c>
      <c r="B3663" s="46">
        <v>45722</v>
      </c>
      <c r="C3663" s="8" t="s">
        <v>13</v>
      </c>
      <c r="D3663" s="8" t="s">
        <v>14</v>
      </c>
      <c r="E3663" s="8" t="s">
        <v>14</v>
      </c>
      <c r="F3663" s="9">
        <f t="shared" si="122"/>
        <v>-900000</v>
      </c>
      <c r="G3663" s="9">
        <v>-9</v>
      </c>
      <c r="H3663" s="10">
        <v>-951768</v>
      </c>
      <c r="I3663" s="11">
        <v>16956762740.84687</v>
      </c>
      <c r="J3663" s="11">
        <v>169520</v>
      </c>
      <c r="K3663" s="11">
        <v>100028.09545096077</v>
      </c>
      <c r="L3663" s="12">
        <v>51515.140941353049</v>
      </c>
      <c r="M3663" s="11">
        <v>501</v>
      </c>
      <c r="N3663" s="13"/>
      <c r="O3663" t="str">
        <f t="shared" si="121"/>
        <v/>
      </c>
    </row>
    <row r="3664" spans="1:15" hidden="1">
      <c r="A3664" s="41">
        <v>3.2025000000000001</v>
      </c>
      <c r="B3664" s="46">
        <v>45722</v>
      </c>
      <c r="C3664" s="8" t="s">
        <v>13</v>
      </c>
      <c r="D3664" s="8" t="s">
        <v>14</v>
      </c>
      <c r="E3664" s="8" t="s">
        <v>14</v>
      </c>
      <c r="F3664" s="9">
        <f t="shared" si="122"/>
        <v>-2900000</v>
      </c>
      <c r="G3664" s="9">
        <v>-29</v>
      </c>
      <c r="H3664" s="10">
        <v>-3066808</v>
      </c>
      <c r="I3664" s="11">
        <v>16953861926.078793</v>
      </c>
      <c r="J3664" s="11">
        <v>169491</v>
      </c>
      <c r="K3664" s="11">
        <v>100028.09545096077</v>
      </c>
      <c r="L3664" s="12">
        <v>165993.23192213755</v>
      </c>
      <c r="M3664" s="11">
        <v>502</v>
      </c>
      <c r="N3664" s="13"/>
      <c r="O3664" t="str">
        <f t="shared" ref="O3664:O3727" si="123">IF(M3664=_xlfn.MAXIFS(M:M,D:D,D3664),"X","")</f>
        <v/>
      </c>
    </row>
    <row r="3665" spans="1:15" hidden="1">
      <c r="A3665" s="41">
        <v>3.2025000000000001</v>
      </c>
      <c r="B3665" s="46">
        <v>45722</v>
      </c>
      <c r="C3665" s="8" t="s">
        <v>13</v>
      </c>
      <c r="D3665" s="8" t="s">
        <v>46</v>
      </c>
      <c r="E3665" s="8" t="s">
        <v>46</v>
      </c>
      <c r="F3665" s="9">
        <f t="shared" si="122"/>
        <v>-27300000</v>
      </c>
      <c r="G3665" s="9">
        <v>-273</v>
      </c>
      <c r="H3665" s="10">
        <v>-29926533</v>
      </c>
      <c r="I3665" s="11">
        <v>25437359773.513798</v>
      </c>
      <c r="J3665" s="11">
        <v>253157</v>
      </c>
      <c r="K3665" s="11">
        <v>100480.57045040744</v>
      </c>
      <c r="L3665" s="12">
        <v>2495337.26703877</v>
      </c>
      <c r="M3665" s="11">
        <v>478</v>
      </c>
      <c r="N3665" s="13"/>
      <c r="O3665" t="str">
        <f t="shared" si="123"/>
        <v/>
      </c>
    </row>
    <row r="3666" spans="1:15" hidden="1">
      <c r="A3666" s="41">
        <v>3.2025000000000001</v>
      </c>
      <c r="B3666" s="46">
        <v>45722</v>
      </c>
      <c r="C3666" s="8" t="s">
        <v>13</v>
      </c>
      <c r="D3666" s="8" t="s">
        <v>46</v>
      </c>
      <c r="E3666" s="8" t="s">
        <v>46</v>
      </c>
      <c r="F3666" s="9">
        <f t="shared" si="122"/>
        <v>-1900000</v>
      </c>
      <c r="G3666" s="9">
        <v>-19</v>
      </c>
      <c r="H3666" s="10">
        <v>-2082799</v>
      </c>
      <c r="I3666" s="11">
        <v>25435450642.67524</v>
      </c>
      <c r="J3666" s="11">
        <v>253138</v>
      </c>
      <c r="K3666" s="11">
        <v>100480.57045040744</v>
      </c>
      <c r="L3666" s="12">
        <v>173668.16144225863</v>
      </c>
      <c r="M3666" s="11">
        <v>479</v>
      </c>
      <c r="N3666" s="13"/>
      <c r="O3666" t="str">
        <f t="shared" si="123"/>
        <v/>
      </c>
    </row>
    <row r="3667" spans="1:15" hidden="1">
      <c r="A3667" s="41">
        <v>3.2025000000000001</v>
      </c>
      <c r="B3667" s="46">
        <v>45722</v>
      </c>
      <c r="C3667" s="8" t="s">
        <v>13</v>
      </c>
      <c r="D3667" s="8" t="s">
        <v>46</v>
      </c>
      <c r="E3667" s="8" t="s">
        <v>46</v>
      </c>
      <c r="F3667" s="9">
        <f t="shared" si="122"/>
        <v>-4900000</v>
      </c>
      <c r="G3667" s="9">
        <v>-49</v>
      </c>
      <c r="H3667" s="10">
        <v>-5371429</v>
      </c>
      <c r="I3667" s="11">
        <v>25430527094.723171</v>
      </c>
      <c r="J3667" s="11">
        <v>253089</v>
      </c>
      <c r="K3667" s="11">
        <v>100480.57045040744</v>
      </c>
      <c r="L3667" s="12">
        <v>447881.04793003574</v>
      </c>
      <c r="M3667" s="11">
        <v>480</v>
      </c>
      <c r="N3667" s="13"/>
      <c r="O3667" t="str">
        <f t="shared" si="123"/>
        <v/>
      </c>
    </row>
    <row r="3668" spans="1:15" hidden="1">
      <c r="A3668" s="41">
        <v>3.2025000000000001</v>
      </c>
      <c r="B3668" s="46">
        <v>45722</v>
      </c>
      <c r="C3668" s="8" t="s">
        <v>13</v>
      </c>
      <c r="D3668" s="8" t="s">
        <v>46</v>
      </c>
      <c r="E3668" s="8" t="s">
        <v>46</v>
      </c>
      <c r="F3668" s="9">
        <f t="shared" si="122"/>
        <v>-9900000</v>
      </c>
      <c r="G3668" s="9">
        <v>-99</v>
      </c>
      <c r="H3668" s="10">
        <v>-10852479</v>
      </c>
      <c r="I3668" s="11">
        <v>25420579518.248581</v>
      </c>
      <c r="J3668" s="11">
        <v>252990</v>
      </c>
      <c r="K3668" s="11">
        <v>100480.57045040744</v>
      </c>
      <c r="L3668" s="12">
        <v>904902.5254096631</v>
      </c>
      <c r="M3668" s="11">
        <v>481</v>
      </c>
      <c r="N3668" s="13"/>
      <c r="O3668" t="str">
        <f t="shared" si="123"/>
        <v/>
      </c>
    </row>
    <row r="3669" spans="1:15" hidden="1">
      <c r="A3669" s="41">
        <v>3.2025000000000001</v>
      </c>
      <c r="B3669" s="46">
        <v>45722</v>
      </c>
      <c r="C3669" s="8" t="s">
        <v>13</v>
      </c>
      <c r="D3669" s="8" t="s">
        <v>46</v>
      </c>
      <c r="E3669" s="8" t="s">
        <v>46</v>
      </c>
      <c r="F3669" s="9">
        <f t="shared" si="122"/>
        <v>-9100000</v>
      </c>
      <c r="G3669" s="9">
        <v>-91</v>
      </c>
      <c r="H3669" s="10">
        <v>-9975511</v>
      </c>
      <c r="I3669" s="11">
        <v>25411435786.337593</v>
      </c>
      <c r="J3669" s="11">
        <v>252899</v>
      </c>
      <c r="K3669" s="11">
        <v>100480.57045040744</v>
      </c>
      <c r="L3669" s="12">
        <v>831779.08901292272</v>
      </c>
      <c r="M3669" s="11">
        <v>482</v>
      </c>
      <c r="N3669" s="13"/>
      <c r="O3669" t="str">
        <f t="shared" si="123"/>
        <v/>
      </c>
    </row>
    <row r="3670" spans="1:15" hidden="1">
      <c r="A3670" s="41">
        <v>3.2025000000000001</v>
      </c>
      <c r="B3670" s="46">
        <v>45722</v>
      </c>
      <c r="C3670" s="8" t="s">
        <v>13</v>
      </c>
      <c r="D3670" s="8" t="s">
        <v>46</v>
      </c>
      <c r="E3670" s="8" t="s">
        <v>46</v>
      </c>
      <c r="F3670" s="9">
        <f t="shared" si="122"/>
        <v>-27300000</v>
      </c>
      <c r="G3670" s="9">
        <v>-273</v>
      </c>
      <c r="H3670" s="10">
        <v>-29926533</v>
      </c>
      <c r="I3670" s="11">
        <v>25384004590.604633</v>
      </c>
      <c r="J3670" s="11">
        <v>252626</v>
      </c>
      <c r="K3670" s="11">
        <v>100480.57045040744</v>
      </c>
      <c r="L3670" s="12">
        <v>2495337.26703877</v>
      </c>
      <c r="M3670" s="11">
        <v>483</v>
      </c>
      <c r="N3670" s="13"/>
      <c r="O3670" t="str">
        <f t="shared" si="123"/>
        <v/>
      </c>
    </row>
    <row r="3671" spans="1:15" hidden="1">
      <c r="A3671" s="41">
        <v>3.2025000000000001</v>
      </c>
      <c r="B3671" s="46">
        <v>45722</v>
      </c>
      <c r="C3671" s="8" t="s">
        <v>13</v>
      </c>
      <c r="D3671" s="8" t="s">
        <v>46</v>
      </c>
      <c r="E3671" s="8" t="s">
        <v>46</v>
      </c>
      <c r="F3671" s="9">
        <f t="shared" si="122"/>
        <v>-255200000</v>
      </c>
      <c r="G3671" s="9">
        <v>-2552</v>
      </c>
      <c r="H3671" s="10">
        <v>-279752792</v>
      </c>
      <c r="I3671" s="11">
        <v>25127578174.815193</v>
      </c>
      <c r="J3671" s="11">
        <v>250074</v>
      </c>
      <c r="K3671" s="11">
        <v>100480.57045040744</v>
      </c>
      <c r="L3671" s="12">
        <v>23326376.210560203</v>
      </c>
      <c r="M3671" s="11">
        <v>484</v>
      </c>
      <c r="N3671" s="13"/>
      <c r="O3671" t="str">
        <f t="shared" si="123"/>
        <v/>
      </c>
    </row>
    <row r="3672" spans="1:15" hidden="1">
      <c r="A3672" s="41">
        <v>3.2025000000000001</v>
      </c>
      <c r="B3672" s="46">
        <v>45722</v>
      </c>
      <c r="C3672" s="8" t="s">
        <v>13</v>
      </c>
      <c r="D3672" s="8" t="s">
        <v>46</v>
      </c>
      <c r="E3672" s="8" t="s">
        <v>46</v>
      </c>
      <c r="F3672" s="9">
        <f t="shared" si="122"/>
        <v>-18200000</v>
      </c>
      <c r="G3672" s="9">
        <v>-182</v>
      </c>
      <c r="H3672" s="10">
        <v>-19951022</v>
      </c>
      <c r="I3672" s="11">
        <v>25109290710.993217</v>
      </c>
      <c r="J3672" s="11">
        <v>249892</v>
      </c>
      <c r="K3672" s="11">
        <v>100480.57045040744</v>
      </c>
      <c r="L3672" s="12">
        <v>1663558.1780258454</v>
      </c>
      <c r="M3672" s="11">
        <v>485</v>
      </c>
      <c r="N3672" s="13"/>
      <c r="O3672" t="str">
        <f t="shared" si="123"/>
        <v/>
      </c>
    </row>
    <row r="3673" spans="1:15" hidden="1">
      <c r="A3673" s="41">
        <v>3.2025000000000001</v>
      </c>
      <c r="B3673" s="46">
        <v>45722</v>
      </c>
      <c r="C3673" s="8" t="s">
        <v>13</v>
      </c>
      <c r="D3673" s="8" t="s">
        <v>46</v>
      </c>
      <c r="E3673" s="8" t="s">
        <v>46</v>
      </c>
      <c r="F3673" s="9">
        <f t="shared" si="122"/>
        <v>-13500000</v>
      </c>
      <c r="G3673" s="9">
        <v>-135</v>
      </c>
      <c r="H3673" s="10">
        <v>-14798835</v>
      </c>
      <c r="I3673" s="11">
        <v>25095725833.982414</v>
      </c>
      <c r="J3673" s="11">
        <v>249757</v>
      </c>
      <c r="K3673" s="11">
        <v>100480.57045040744</v>
      </c>
      <c r="L3673" s="12">
        <v>1233957.9891949967</v>
      </c>
      <c r="M3673" s="11">
        <v>486</v>
      </c>
      <c r="N3673" s="13"/>
      <c r="O3673" t="str">
        <f t="shared" si="123"/>
        <v/>
      </c>
    </row>
    <row r="3674" spans="1:15" hidden="1">
      <c r="A3674" s="41">
        <v>3.2025000000000001</v>
      </c>
      <c r="B3674" s="46">
        <v>45722</v>
      </c>
      <c r="C3674" s="8" t="s">
        <v>13</v>
      </c>
      <c r="D3674" s="8" t="s">
        <v>14</v>
      </c>
      <c r="E3674" s="8" t="s">
        <v>14</v>
      </c>
      <c r="F3674" s="9">
        <f t="shared" si="122"/>
        <v>-4700000</v>
      </c>
      <c r="G3674" s="9">
        <v>-47</v>
      </c>
      <c r="H3674" s="10">
        <v>-4970344</v>
      </c>
      <c r="I3674" s="11">
        <v>16949160605.592598</v>
      </c>
      <c r="J3674" s="11">
        <v>169444</v>
      </c>
      <c r="K3674" s="11">
        <v>100028.09545096077</v>
      </c>
      <c r="L3674" s="12">
        <v>269023.51380484365</v>
      </c>
      <c r="M3674" s="11">
        <v>503</v>
      </c>
      <c r="N3674" s="13"/>
      <c r="O3674" t="str">
        <f t="shared" si="123"/>
        <v/>
      </c>
    </row>
    <row r="3675" spans="1:15" hidden="1">
      <c r="A3675" s="41">
        <v>3.2025000000000001</v>
      </c>
      <c r="B3675" s="46">
        <v>45722</v>
      </c>
      <c r="C3675" s="8" t="s">
        <v>13</v>
      </c>
      <c r="D3675" s="8" t="s">
        <v>46</v>
      </c>
      <c r="E3675" s="8" t="s">
        <v>46</v>
      </c>
      <c r="F3675" s="9">
        <f t="shared" si="122"/>
        <v>-9100000</v>
      </c>
      <c r="G3675" s="9">
        <v>-91</v>
      </c>
      <c r="H3675" s="10">
        <v>-9975511</v>
      </c>
      <c r="I3675" s="11">
        <v>25086582102.071426</v>
      </c>
      <c r="J3675" s="11">
        <v>249666</v>
      </c>
      <c r="K3675" s="11">
        <v>100480.57045040744</v>
      </c>
      <c r="L3675" s="12">
        <v>831779.08901292272</v>
      </c>
      <c r="M3675" s="11">
        <v>487</v>
      </c>
      <c r="N3675" s="13"/>
      <c r="O3675" t="str">
        <f t="shared" si="123"/>
        <v/>
      </c>
    </row>
    <row r="3676" spans="1:15" hidden="1">
      <c r="A3676" s="41">
        <v>3.2025000000000001</v>
      </c>
      <c r="B3676" s="46">
        <v>45722</v>
      </c>
      <c r="C3676" s="8" t="s">
        <v>13</v>
      </c>
      <c r="D3676" s="8" t="s">
        <v>14</v>
      </c>
      <c r="E3676" s="8" t="s">
        <v>14</v>
      </c>
      <c r="F3676" s="9">
        <f t="shared" si="122"/>
        <v>2400000</v>
      </c>
      <c r="G3676" s="9">
        <v>24</v>
      </c>
      <c r="H3676" s="10">
        <v>2531736</v>
      </c>
      <c r="I3676" s="11">
        <v>16951692341.592598</v>
      </c>
      <c r="J3676" s="11">
        <v>169468</v>
      </c>
      <c r="K3676" s="11">
        <v>100028.86882238887</v>
      </c>
      <c r="L3676" s="12">
        <v>0</v>
      </c>
      <c r="M3676" s="11">
        <v>504</v>
      </c>
      <c r="N3676" s="13"/>
      <c r="O3676" t="str">
        <f t="shared" si="123"/>
        <v/>
      </c>
    </row>
    <row r="3677" spans="1:15" hidden="1">
      <c r="A3677" s="41">
        <v>3.2025000000000001</v>
      </c>
      <c r="B3677" s="46">
        <v>45722</v>
      </c>
      <c r="C3677" s="8" t="s">
        <v>13</v>
      </c>
      <c r="D3677" s="8" t="s">
        <v>46</v>
      </c>
      <c r="E3677" s="8" t="s">
        <v>46</v>
      </c>
      <c r="F3677" s="9">
        <f t="shared" si="122"/>
        <v>-13000000</v>
      </c>
      <c r="G3677" s="9">
        <v>-130</v>
      </c>
      <c r="H3677" s="10">
        <v>-14250730</v>
      </c>
      <c r="I3677" s="11">
        <v>25073519627.912872</v>
      </c>
      <c r="J3677" s="11">
        <v>249536</v>
      </c>
      <c r="K3677" s="11">
        <v>100480.57045040744</v>
      </c>
      <c r="L3677" s="12">
        <v>1188255.841447033</v>
      </c>
      <c r="M3677" s="11">
        <v>488</v>
      </c>
      <c r="N3677" s="13"/>
      <c r="O3677" t="str">
        <f t="shared" si="123"/>
        <v/>
      </c>
    </row>
    <row r="3678" spans="1:15" hidden="1">
      <c r="A3678" s="41">
        <v>3.2025000000000001</v>
      </c>
      <c r="B3678" s="46">
        <v>45722</v>
      </c>
      <c r="C3678" s="8" t="s">
        <v>13</v>
      </c>
      <c r="D3678" s="8" t="s">
        <v>14</v>
      </c>
      <c r="E3678" s="8" t="s">
        <v>14</v>
      </c>
      <c r="F3678" s="9">
        <f t="shared" si="122"/>
        <v>-9400000</v>
      </c>
      <c r="G3678" s="9">
        <v>-94</v>
      </c>
      <c r="H3678" s="10">
        <v>-9940688</v>
      </c>
      <c r="I3678" s="11">
        <v>16942289627.923294</v>
      </c>
      <c r="J3678" s="11">
        <v>169374</v>
      </c>
      <c r="K3678" s="11">
        <v>100028.86882238887</v>
      </c>
      <c r="L3678" s="12">
        <v>537974.33069544658</v>
      </c>
      <c r="M3678" s="11">
        <v>505</v>
      </c>
      <c r="N3678" s="13"/>
      <c r="O3678" t="str">
        <f t="shared" si="123"/>
        <v/>
      </c>
    </row>
    <row r="3679" spans="1:15" hidden="1">
      <c r="A3679" s="41">
        <v>3.2025000000000001</v>
      </c>
      <c r="B3679" s="46">
        <v>45722</v>
      </c>
      <c r="C3679" s="8" t="s">
        <v>13</v>
      </c>
      <c r="D3679" s="8" t="s">
        <v>46</v>
      </c>
      <c r="E3679" s="8" t="s">
        <v>46</v>
      </c>
      <c r="F3679" s="9">
        <f t="shared" si="122"/>
        <v>-82100000</v>
      </c>
      <c r="G3679" s="9">
        <v>-821</v>
      </c>
      <c r="H3679" s="10">
        <v>-89998841</v>
      </c>
      <c r="I3679" s="11">
        <v>24991025079.57309</v>
      </c>
      <c r="J3679" s="11">
        <v>248715</v>
      </c>
      <c r="K3679" s="11">
        <v>100480.57045040744</v>
      </c>
      <c r="L3679" s="12">
        <v>7504292.660215497</v>
      </c>
      <c r="M3679" s="11">
        <v>489</v>
      </c>
      <c r="N3679" s="13"/>
      <c r="O3679" t="str">
        <f t="shared" si="123"/>
        <v/>
      </c>
    </row>
    <row r="3680" spans="1:15" hidden="1">
      <c r="A3680" s="41">
        <v>3.2025000000000001</v>
      </c>
      <c r="B3680" s="46">
        <v>45722</v>
      </c>
      <c r="C3680" s="8" t="s">
        <v>13</v>
      </c>
      <c r="D3680" s="8" t="s">
        <v>46</v>
      </c>
      <c r="E3680" s="8" t="s">
        <v>46</v>
      </c>
      <c r="F3680" s="9">
        <f t="shared" si="122"/>
        <v>-3600000</v>
      </c>
      <c r="G3680" s="9">
        <v>-36</v>
      </c>
      <c r="H3680" s="10">
        <v>-3946356</v>
      </c>
      <c r="I3680" s="11">
        <v>24987407779.036877</v>
      </c>
      <c r="J3680" s="11">
        <v>248679</v>
      </c>
      <c r="K3680" s="11">
        <v>100480.57045040744</v>
      </c>
      <c r="L3680" s="12">
        <v>329055.46378533216</v>
      </c>
      <c r="M3680" s="11">
        <v>490</v>
      </c>
      <c r="N3680" s="13"/>
      <c r="O3680" t="str">
        <f t="shared" si="123"/>
        <v/>
      </c>
    </row>
    <row r="3681" spans="1:15" hidden="1">
      <c r="A3681" s="41">
        <v>3.2025000000000001</v>
      </c>
      <c r="B3681" s="46">
        <v>45722</v>
      </c>
      <c r="C3681" s="8" t="s">
        <v>13</v>
      </c>
      <c r="D3681" s="8" t="s">
        <v>46</v>
      </c>
      <c r="E3681" s="8" t="s">
        <v>46</v>
      </c>
      <c r="F3681" s="9">
        <f t="shared" si="122"/>
        <v>-182300000</v>
      </c>
      <c r="G3681" s="9">
        <v>-1823</v>
      </c>
      <c r="H3681" s="10">
        <v>-199839083</v>
      </c>
      <c r="I3681" s="11">
        <v>24804231699.105785</v>
      </c>
      <c r="J3681" s="11">
        <v>246856</v>
      </c>
      <c r="K3681" s="11">
        <v>100480.57045040744</v>
      </c>
      <c r="L3681" s="12">
        <v>16663003.068907231</v>
      </c>
      <c r="M3681" s="11">
        <v>491</v>
      </c>
      <c r="N3681" s="13"/>
      <c r="O3681" t="str">
        <f t="shared" si="123"/>
        <v/>
      </c>
    </row>
    <row r="3682" spans="1:15" hidden="1">
      <c r="A3682" s="41">
        <v>3.2025000000000001</v>
      </c>
      <c r="B3682" s="46">
        <v>45722</v>
      </c>
      <c r="C3682" s="8" t="s">
        <v>13</v>
      </c>
      <c r="D3682" s="8" t="s">
        <v>46</v>
      </c>
      <c r="E3682" s="8" t="s">
        <v>46</v>
      </c>
      <c r="F3682" s="9">
        <f t="shared" si="122"/>
        <v>-2700000</v>
      </c>
      <c r="G3682" s="9">
        <v>-27</v>
      </c>
      <c r="H3682" s="10">
        <v>-2959767</v>
      </c>
      <c r="I3682" s="11">
        <v>24801518723.703625</v>
      </c>
      <c r="J3682" s="11">
        <v>246829</v>
      </c>
      <c r="K3682" s="11">
        <v>100480.57045040744</v>
      </c>
      <c r="L3682" s="12">
        <v>246791.59783899924</v>
      </c>
      <c r="M3682" s="11">
        <v>492</v>
      </c>
      <c r="N3682" s="13"/>
      <c r="O3682" t="str">
        <f t="shared" si="123"/>
        <v/>
      </c>
    </row>
    <row r="3683" spans="1:15" hidden="1">
      <c r="A3683" s="41">
        <v>3.2025000000000001</v>
      </c>
      <c r="B3683" s="46">
        <v>45723</v>
      </c>
      <c r="C3683" s="8" t="s">
        <v>13</v>
      </c>
      <c r="D3683" s="8" t="s">
        <v>46</v>
      </c>
      <c r="E3683" s="8" t="s">
        <v>46</v>
      </c>
      <c r="F3683" s="9">
        <f t="shared" si="122"/>
        <v>-97500000</v>
      </c>
      <c r="G3683" s="9">
        <v>-975</v>
      </c>
      <c r="H3683" s="10">
        <v>-106942875</v>
      </c>
      <c r="I3683" s="11">
        <v>24703550167.514477</v>
      </c>
      <c r="J3683" s="11">
        <v>245854</v>
      </c>
      <c r="K3683" s="11">
        <v>100480.57045040744</v>
      </c>
      <c r="L3683" s="12">
        <v>8974318.8108527511</v>
      </c>
      <c r="M3683" s="11">
        <v>493</v>
      </c>
      <c r="N3683" s="13"/>
      <c r="O3683" t="str">
        <f t="shared" si="123"/>
        <v/>
      </c>
    </row>
    <row r="3684" spans="1:15" hidden="1">
      <c r="A3684" s="41">
        <v>3.2025000000000001</v>
      </c>
      <c r="B3684" s="46">
        <v>45723</v>
      </c>
      <c r="C3684" s="8" t="s">
        <v>13</v>
      </c>
      <c r="D3684" s="8" t="s">
        <v>46</v>
      </c>
      <c r="E3684" s="8" t="s">
        <v>46</v>
      </c>
      <c r="F3684" s="9">
        <f t="shared" si="122"/>
        <v>-900000</v>
      </c>
      <c r="G3684" s="9">
        <v>-9</v>
      </c>
      <c r="H3684" s="10">
        <v>-987165</v>
      </c>
      <c r="I3684" s="11">
        <v>24702645842.380424</v>
      </c>
      <c r="J3684" s="11">
        <v>245845</v>
      </c>
      <c r="K3684" s="11">
        <v>100480.57045040744</v>
      </c>
      <c r="L3684" s="12">
        <v>82839.86594633304</v>
      </c>
      <c r="M3684" s="11">
        <v>494</v>
      </c>
      <c r="N3684" s="13"/>
      <c r="O3684" t="str">
        <f t="shared" si="123"/>
        <v/>
      </c>
    </row>
    <row r="3685" spans="1:15" hidden="1">
      <c r="A3685" s="41">
        <v>3.2025000000000001</v>
      </c>
      <c r="B3685" s="46">
        <v>45723</v>
      </c>
      <c r="C3685" s="8" t="s">
        <v>13</v>
      </c>
      <c r="D3685" s="8" t="s">
        <v>46</v>
      </c>
      <c r="E3685" s="8" t="s">
        <v>46</v>
      </c>
      <c r="F3685" s="9">
        <f t="shared" si="122"/>
        <v>-182200000</v>
      </c>
      <c r="G3685" s="9">
        <v>-1822</v>
      </c>
      <c r="H3685" s="10">
        <v>-199846070</v>
      </c>
      <c r="I3685" s="11">
        <v>24519570243.019783</v>
      </c>
      <c r="J3685" s="11">
        <v>244023</v>
      </c>
      <c r="K3685" s="11">
        <v>100480.57045040744</v>
      </c>
      <c r="L3685" s="12">
        <v>16770470.639357656</v>
      </c>
      <c r="M3685" s="11">
        <v>495</v>
      </c>
      <c r="N3685" s="13"/>
      <c r="O3685" t="str">
        <f t="shared" si="123"/>
        <v/>
      </c>
    </row>
    <row r="3686" spans="1:15" hidden="1">
      <c r="A3686" s="41">
        <v>3.2025000000000001</v>
      </c>
      <c r="B3686" s="46">
        <v>45723</v>
      </c>
      <c r="C3686" s="8" t="s">
        <v>13</v>
      </c>
      <c r="D3686" s="8" t="s">
        <v>46</v>
      </c>
      <c r="E3686" s="8" t="s">
        <v>46</v>
      </c>
      <c r="F3686" s="9">
        <f t="shared" si="122"/>
        <v>-1000000</v>
      </c>
      <c r="G3686" s="9">
        <v>-10</v>
      </c>
      <c r="H3686" s="10">
        <v>-1096850</v>
      </c>
      <c r="I3686" s="11">
        <v>24518565437.315277</v>
      </c>
      <c r="J3686" s="11">
        <v>244013</v>
      </c>
      <c r="K3686" s="11">
        <v>100480.57045040744</v>
      </c>
      <c r="L3686" s="12">
        <v>92044.295495925588</v>
      </c>
      <c r="M3686" s="11">
        <v>496</v>
      </c>
      <c r="N3686" s="13"/>
      <c r="O3686" t="str">
        <f t="shared" si="123"/>
        <v/>
      </c>
    </row>
    <row r="3687" spans="1:15" hidden="1">
      <c r="A3687" s="41">
        <v>3.2025000000000001</v>
      </c>
      <c r="B3687" s="46">
        <v>45723</v>
      </c>
      <c r="C3687" s="8" t="s">
        <v>13</v>
      </c>
      <c r="D3687" s="8" t="s">
        <v>15</v>
      </c>
      <c r="E3687" s="8" t="s">
        <v>15</v>
      </c>
      <c r="F3687" s="9">
        <f t="shared" si="122"/>
        <v>900000</v>
      </c>
      <c r="G3687" s="9">
        <v>9</v>
      </c>
      <c r="H3687" s="10">
        <v>970218</v>
      </c>
      <c r="I3687" s="11">
        <v>2808743864.7391043</v>
      </c>
      <c r="J3687" s="11">
        <v>27455</v>
      </c>
      <c r="K3687" s="11">
        <v>102303.54633906772</v>
      </c>
      <c r="L3687" s="12">
        <v>0</v>
      </c>
      <c r="M3687" s="11">
        <v>2668</v>
      </c>
      <c r="N3687" s="13"/>
      <c r="O3687" t="str">
        <f t="shared" si="123"/>
        <v/>
      </c>
    </row>
    <row r="3688" spans="1:15" hidden="1">
      <c r="A3688" s="41">
        <v>3.2025000000000001</v>
      </c>
      <c r="B3688" s="46">
        <v>45723</v>
      </c>
      <c r="C3688" s="8" t="s">
        <v>13</v>
      </c>
      <c r="D3688" s="8" t="s">
        <v>46</v>
      </c>
      <c r="E3688" s="8" t="s">
        <v>46</v>
      </c>
      <c r="F3688" s="9">
        <f t="shared" si="122"/>
        <v>-63700000</v>
      </c>
      <c r="G3688" s="9">
        <v>-637</v>
      </c>
      <c r="H3688" s="10">
        <v>-69869345</v>
      </c>
      <c r="I3688" s="11">
        <v>24454559313.938366</v>
      </c>
      <c r="J3688" s="11">
        <v>243376</v>
      </c>
      <c r="K3688" s="11">
        <v>100480.57045040744</v>
      </c>
      <c r="L3688" s="12">
        <v>5863221.6230904609</v>
      </c>
      <c r="M3688" s="11">
        <v>497</v>
      </c>
      <c r="N3688" s="13"/>
      <c r="O3688" t="str">
        <f t="shared" si="123"/>
        <v/>
      </c>
    </row>
    <row r="3689" spans="1:15" hidden="1">
      <c r="A3689" s="41">
        <v>3.2025000000000001</v>
      </c>
      <c r="B3689" s="46">
        <v>45723</v>
      </c>
      <c r="C3689" s="8" t="s">
        <v>13</v>
      </c>
      <c r="D3689" s="8" t="s">
        <v>46</v>
      </c>
      <c r="E3689" s="8" t="s">
        <v>46</v>
      </c>
      <c r="F3689" s="9">
        <f t="shared" si="122"/>
        <v>-13600000</v>
      </c>
      <c r="G3689" s="9">
        <v>-136</v>
      </c>
      <c r="H3689" s="10">
        <v>-14917160</v>
      </c>
      <c r="I3689" s="11">
        <v>24440893956.357109</v>
      </c>
      <c r="J3689" s="11">
        <v>243240</v>
      </c>
      <c r="K3689" s="11">
        <v>100480.57045040744</v>
      </c>
      <c r="L3689" s="12">
        <v>1251802.4187445883</v>
      </c>
      <c r="M3689" s="11">
        <v>498</v>
      </c>
      <c r="N3689" s="13"/>
      <c r="O3689" t="str">
        <f t="shared" si="123"/>
        <v/>
      </c>
    </row>
    <row r="3690" spans="1:15" hidden="1">
      <c r="A3690" s="41">
        <v>3.2025000000000001</v>
      </c>
      <c r="B3690" s="46">
        <v>45723</v>
      </c>
      <c r="C3690" s="8" t="s">
        <v>13</v>
      </c>
      <c r="D3690" s="8" t="s">
        <v>46</v>
      </c>
      <c r="E3690" s="8" t="s">
        <v>46</v>
      </c>
      <c r="F3690" s="9">
        <f t="shared" si="122"/>
        <v>-900000</v>
      </c>
      <c r="G3690" s="9">
        <v>-9</v>
      </c>
      <c r="H3690" s="10">
        <v>-987165</v>
      </c>
      <c r="I3690" s="11">
        <v>24439989631.223057</v>
      </c>
      <c r="J3690" s="11">
        <v>243231</v>
      </c>
      <c r="K3690" s="11">
        <v>100480.57045040744</v>
      </c>
      <c r="L3690" s="12">
        <v>82839.86594633304</v>
      </c>
      <c r="M3690" s="11">
        <v>499</v>
      </c>
      <c r="N3690" s="13"/>
      <c r="O3690" t="str">
        <f t="shared" si="123"/>
        <v/>
      </c>
    </row>
    <row r="3691" spans="1:15" hidden="1">
      <c r="A3691" s="41">
        <v>3.2025000000000001</v>
      </c>
      <c r="B3691" s="46">
        <v>45723</v>
      </c>
      <c r="C3691" s="8" t="s">
        <v>13</v>
      </c>
      <c r="D3691" s="8" t="s">
        <v>46</v>
      </c>
      <c r="E3691" s="8" t="s">
        <v>46</v>
      </c>
      <c r="F3691" s="9">
        <f t="shared" si="122"/>
        <v>-109300000</v>
      </c>
      <c r="G3691" s="9">
        <v>-1093</v>
      </c>
      <c r="H3691" s="10">
        <v>-119885705</v>
      </c>
      <c r="I3691" s="11">
        <v>24330164367.72076</v>
      </c>
      <c r="J3691" s="11">
        <v>242138</v>
      </c>
      <c r="K3691" s="11">
        <v>100480.57045040744</v>
      </c>
      <c r="L3691" s="12">
        <v>10060441.49770467</v>
      </c>
      <c r="M3691" s="11">
        <v>500</v>
      </c>
      <c r="N3691" s="13"/>
      <c r="O3691" t="str">
        <f t="shared" si="123"/>
        <v/>
      </c>
    </row>
    <row r="3692" spans="1:15" hidden="1">
      <c r="A3692" s="41">
        <v>3.2025000000000001</v>
      </c>
      <c r="B3692" s="46">
        <v>45723</v>
      </c>
      <c r="C3692" s="8" t="s">
        <v>13</v>
      </c>
      <c r="D3692" s="8" t="s">
        <v>46</v>
      </c>
      <c r="E3692" s="8" t="s">
        <v>46</v>
      </c>
      <c r="F3692" s="9">
        <f t="shared" si="122"/>
        <v>-127500000</v>
      </c>
      <c r="G3692" s="9">
        <v>-1275</v>
      </c>
      <c r="H3692" s="10">
        <v>-139848375</v>
      </c>
      <c r="I3692" s="11">
        <v>24202051640.396492</v>
      </c>
      <c r="J3692" s="11">
        <v>240863</v>
      </c>
      <c r="K3692" s="11">
        <v>100480.57045040744</v>
      </c>
      <c r="L3692" s="12">
        <v>11735647.675730512</v>
      </c>
      <c r="M3692" s="11">
        <v>501</v>
      </c>
      <c r="N3692" s="13"/>
      <c r="O3692" t="str">
        <f t="shared" si="123"/>
        <v/>
      </c>
    </row>
    <row r="3693" spans="1:15" hidden="1">
      <c r="A3693" s="41">
        <v>3.2025000000000001</v>
      </c>
      <c r="B3693" s="46">
        <v>45723</v>
      </c>
      <c r="C3693" s="8" t="s">
        <v>13</v>
      </c>
      <c r="D3693" s="8" t="s">
        <v>46</v>
      </c>
      <c r="E3693" s="8" t="s">
        <v>46</v>
      </c>
      <c r="F3693" s="9">
        <f t="shared" si="122"/>
        <v>-18200000</v>
      </c>
      <c r="G3693" s="9">
        <v>-182</v>
      </c>
      <c r="H3693" s="10">
        <v>-19962670</v>
      </c>
      <c r="I3693" s="11">
        <v>24183764176.574516</v>
      </c>
      <c r="J3693" s="11">
        <v>240681</v>
      </c>
      <c r="K3693" s="11">
        <v>100480.57045040744</v>
      </c>
      <c r="L3693" s="12">
        <v>1675206.1780258454</v>
      </c>
      <c r="M3693" s="11">
        <v>502</v>
      </c>
      <c r="N3693" s="13"/>
      <c r="O3693" t="str">
        <f t="shared" si="123"/>
        <v/>
      </c>
    </row>
    <row r="3694" spans="1:15" hidden="1">
      <c r="A3694" s="41">
        <v>3.2025000000000001</v>
      </c>
      <c r="B3694" s="46">
        <v>45723</v>
      </c>
      <c r="C3694" s="8" t="s">
        <v>13</v>
      </c>
      <c r="D3694" s="8" t="s">
        <v>46</v>
      </c>
      <c r="E3694" s="8" t="s">
        <v>46</v>
      </c>
      <c r="F3694" s="9">
        <f t="shared" si="122"/>
        <v>-82000000</v>
      </c>
      <c r="G3694" s="9">
        <v>-820</v>
      </c>
      <c r="H3694" s="10">
        <v>-89941700</v>
      </c>
      <c r="I3694" s="11">
        <v>24101370108.805183</v>
      </c>
      <c r="J3694" s="11">
        <v>239861</v>
      </c>
      <c r="K3694" s="11">
        <v>100480.57045040744</v>
      </c>
      <c r="L3694" s="12">
        <v>7547632.2306659073</v>
      </c>
      <c r="M3694" s="11">
        <v>503</v>
      </c>
      <c r="N3694" s="13"/>
      <c r="O3694" t="str">
        <f t="shared" si="123"/>
        <v/>
      </c>
    </row>
    <row r="3695" spans="1:15" hidden="1">
      <c r="A3695" s="41">
        <v>3.2025000000000001</v>
      </c>
      <c r="B3695" s="46">
        <v>45723</v>
      </c>
      <c r="C3695" s="8" t="s">
        <v>13</v>
      </c>
      <c r="D3695" s="8" t="s">
        <v>46</v>
      </c>
      <c r="E3695" s="8" t="s">
        <v>46</v>
      </c>
      <c r="F3695" s="9">
        <f t="shared" si="122"/>
        <v>-1800000</v>
      </c>
      <c r="G3695" s="9">
        <v>-18</v>
      </c>
      <c r="H3695" s="10">
        <v>-1974330</v>
      </c>
      <c r="I3695" s="11">
        <v>24099561458.537075</v>
      </c>
      <c r="J3695" s="11">
        <v>239843</v>
      </c>
      <c r="K3695" s="11">
        <v>100480.57045040744</v>
      </c>
      <c r="L3695" s="12">
        <v>165679.73189266608</v>
      </c>
      <c r="M3695" s="11">
        <v>504</v>
      </c>
      <c r="N3695" s="13"/>
      <c r="O3695" t="str">
        <f t="shared" si="123"/>
        <v/>
      </c>
    </row>
    <row r="3696" spans="1:15" hidden="1">
      <c r="A3696" s="41">
        <v>3.2025000000000001</v>
      </c>
      <c r="B3696" s="46">
        <v>45723</v>
      </c>
      <c r="C3696" s="8" t="s">
        <v>13</v>
      </c>
      <c r="D3696" s="8" t="s">
        <v>46</v>
      </c>
      <c r="E3696" s="8" t="s">
        <v>46</v>
      </c>
      <c r="F3696" s="9">
        <f t="shared" si="122"/>
        <v>-9100000</v>
      </c>
      <c r="G3696" s="9">
        <v>-91</v>
      </c>
      <c r="H3696" s="10">
        <v>-9981335</v>
      </c>
      <c r="I3696" s="11">
        <v>24090417726.626087</v>
      </c>
      <c r="J3696" s="11">
        <v>239752</v>
      </c>
      <c r="K3696" s="11">
        <v>100480.57045040744</v>
      </c>
      <c r="L3696" s="12">
        <v>837603.08901292272</v>
      </c>
      <c r="M3696" s="11">
        <v>505</v>
      </c>
      <c r="N3696" s="13"/>
      <c r="O3696" t="str">
        <f t="shared" si="123"/>
        <v/>
      </c>
    </row>
    <row r="3697" spans="1:15" hidden="1">
      <c r="A3697" s="41">
        <v>3.2025000000000001</v>
      </c>
      <c r="B3697" s="46">
        <v>45723</v>
      </c>
      <c r="C3697" s="8" t="s">
        <v>13</v>
      </c>
      <c r="D3697" s="8" t="s">
        <v>14</v>
      </c>
      <c r="E3697" s="8" t="s">
        <v>14</v>
      </c>
      <c r="F3697" s="9">
        <f t="shared" si="122"/>
        <v>-900000</v>
      </c>
      <c r="G3697" s="9">
        <v>-9</v>
      </c>
      <c r="H3697" s="10">
        <v>-952281</v>
      </c>
      <c r="I3697" s="11">
        <v>16941389368.103893</v>
      </c>
      <c r="J3697" s="11">
        <v>169365</v>
      </c>
      <c r="K3697" s="11">
        <v>100028.86882238887</v>
      </c>
      <c r="L3697" s="12">
        <v>52021.180598500185</v>
      </c>
      <c r="M3697" s="11">
        <v>506</v>
      </c>
      <c r="N3697" s="13"/>
      <c r="O3697" t="str">
        <f t="shared" si="123"/>
        <v/>
      </c>
    </row>
    <row r="3698" spans="1:15" hidden="1">
      <c r="A3698" s="41">
        <v>3.2025000000000001</v>
      </c>
      <c r="B3698" s="46">
        <v>45723</v>
      </c>
      <c r="C3698" s="8" t="s">
        <v>13</v>
      </c>
      <c r="D3698" s="8" t="s">
        <v>46</v>
      </c>
      <c r="E3698" s="8" t="s">
        <v>46</v>
      </c>
      <c r="F3698" s="9">
        <f t="shared" si="122"/>
        <v>9100000</v>
      </c>
      <c r="G3698" s="9">
        <v>91</v>
      </c>
      <c r="H3698" s="10">
        <v>9971507</v>
      </c>
      <c r="I3698" s="11">
        <v>24100389233.626087</v>
      </c>
      <c r="J3698" s="11">
        <v>239843</v>
      </c>
      <c r="K3698" s="11">
        <v>100484.02177101724</v>
      </c>
      <c r="L3698" s="12">
        <v>0</v>
      </c>
      <c r="M3698" s="11">
        <v>506</v>
      </c>
      <c r="N3698" s="13"/>
      <c r="O3698" t="str">
        <f t="shared" si="123"/>
        <v/>
      </c>
    </row>
    <row r="3699" spans="1:15" hidden="1">
      <c r="A3699" s="41">
        <v>3.2025000000000001</v>
      </c>
      <c r="B3699" s="46">
        <v>45723</v>
      </c>
      <c r="C3699" s="8" t="s">
        <v>13</v>
      </c>
      <c r="D3699" s="8" t="s">
        <v>15</v>
      </c>
      <c r="E3699" s="8" t="s">
        <v>15</v>
      </c>
      <c r="F3699" s="9">
        <f t="shared" si="122"/>
        <v>4100000</v>
      </c>
      <c r="G3699" s="9">
        <v>41</v>
      </c>
      <c r="H3699" s="10">
        <v>4415577</v>
      </c>
      <c r="I3699" s="11">
        <v>2813159441.7391043</v>
      </c>
      <c r="J3699" s="11">
        <v>27496</v>
      </c>
      <c r="K3699" s="11">
        <v>102311.58865795404</v>
      </c>
      <c r="L3699" s="12">
        <v>0</v>
      </c>
      <c r="M3699" s="11">
        <v>2669</v>
      </c>
      <c r="N3699" s="13"/>
      <c r="O3699" t="str">
        <f t="shared" si="123"/>
        <v/>
      </c>
    </row>
    <row r="3700" spans="1:15" hidden="1">
      <c r="A3700" s="41">
        <v>3.2025000000000001</v>
      </c>
      <c r="B3700" s="46">
        <v>45723</v>
      </c>
      <c r="C3700" s="8" t="s">
        <v>13</v>
      </c>
      <c r="D3700" s="8" t="s">
        <v>15</v>
      </c>
      <c r="E3700" s="8" t="s">
        <v>15</v>
      </c>
      <c r="F3700" s="9">
        <f t="shared" si="122"/>
        <v>1300000</v>
      </c>
      <c r="G3700" s="9">
        <v>13</v>
      </c>
      <c r="H3700" s="10">
        <v>1397656</v>
      </c>
      <c r="I3700" s="11">
        <v>2814557097.7391043</v>
      </c>
      <c r="J3700" s="11">
        <v>27509</v>
      </c>
      <c r="K3700" s="11">
        <v>102314.04622992854</v>
      </c>
      <c r="L3700" s="12">
        <v>0</v>
      </c>
      <c r="M3700" s="11">
        <v>2670</v>
      </c>
      <c r="N3700" s="13"/>
      <c r="O3700" t="str">
        <f t="shared" si="123"/>
        <v/>
      </c>
    </row>
    <row r="3701" spans="1:15" hidden="1">
      <c r="A3701" s="41">
        <v>3.2025000000000001</v>
      </c>
      <c r="B3701" s="46">
        <v>45723</v>
      </c>
      <c r="C3701" s="8" t="s">
        <v>13</v>
      </c>
      <c r="D3701" s="8" t="s">
        <v>15</v>
      </c>
      <c r="E3701" s="8" t="s">
        <v>15</v>
      </c>
      <c r="F3701" s="9">
        <f t="shared" si="122"/>
        <v>1800000</v>
      </c>
      <c r="G3701" s="9">
        <v>18</v>
      </c>
      <c r="H3701" s="10">
        <v>1935216</v>
      </c>
      <c r="I3701" s="11">
        <v>2816492313.7391043</v>
      </c>
      <c r="J3701" s="11">
        <v>27527</v>
      </c>
      <c r="K3701" s="11">
        <v>102317.44518978109</v>
      </c>
      <c r="L3701" s="12">
        <v>0</v>
      </c>
      <c r="M3701" s="11">
        <v>2671</v>
      </c>
      <c r="N3701" s="13"/>
      <c r="O3701" t="str">
        <f t="shared" si="123"/>
        <v/>
      </c>
    </row>
    <row r="3702" spans="1:15" hidden="1">
      <c r="A3702" s="41">
        <v>3.2025000000000001</v>
      </c>
      <c r="B3702" s="46">
        <v>45723</v>
      </c>
      <c r="C3702" s="8" t="s">
        <v>13</v>
      </c>
      <c r="D3702" s="8" t="s">
        <v>15</v>
      </c>
      <c r="E3702" s="8" t="s">
        <v>15</v>
      </c>
      <c r="F3702" s="9">
        <f t="shared" si="122"/>
        <v>900000</v>
      </c>
      <c r="G3702" s="9">
        <v>9</v>
      </c>
      <c r="H3702" s="10">
        <v>967608</v>
      </c>
      <c r="I3702" s="11">
        <v>2817459921.7391043</v>
      </c>
      <c r="J3702" s="11">
        <v>27536</v>
      </c>
      <c r="K3702" s="11">
        <v>102319.14300330855</v>
      </c>
      <c r="L3702" s="12">
        <v>0</v>
      </c>
      <c r="M3702" s="11">
        <v>2672</v>
      </c>
      <c r="N3702" s="13"/>
      <c r="O3702" t="str">
        <f t="shared" si="123"/>
        <v/>
      </c>
    </row>
    <row r="3703" spans="1:15" hidden="1">
      <c r="A3703" s="41">
        <v>3.2025000000000001</v>
      </c>
      <c r="B3703" s="46">
        <v>45723</v>
      </c>
      <c r="C3703" s="8" t="s">
        <v>13</v>
      </c>
      <c r="D3703" s="8" t="s">
        <v>15</v>
      </c>
      <c r="E3703" s="8" t="s">
        <v>15</v>
      </c>
      <c r="F3703" s="9">
        <f t="shared" si="122"/>
        <v>900000</v>
      </c>
      <c r="G3703" s="9">
        <v>9</v>
      </c>
      <c r="H3703" s="10">
        <v>967608</v>
      </c>
      <c r="I3703" s="11">
        <v>2818427529.7391043</v>
      </c>
      <c r="J3703" s="11">
        <v>27545</v>
      </c>
      <c r="K3703" s="11">
        <v>102320.83970735539</v>
      </c>
      <c r="L3703" s="12">
        <v>0</v>
      </c>
      <c r="M3703" s="11">
        <v>2673</v>
      </c>
      <c r="N3703" s="13"/>
      <c r="O3703" t="str">
        <f t="shared" si="123"/>
        <v/>
      </c>
    </row>
    <row r="3704" spans="1:15" hidden="1">
      <c r="A3704" s="41">
        <v>3.2025000000000001</v>
      </c>
      <c r="B3704" s="46">
        <v>45723</v>
      </c>
      <c r="C3704" s="8" t="s">
        <v>13</v>
      </c>
      <c r="D3704" s="8" t="s">
        <v>15</v>
      </c>
      <c r="E3704" s="8" t="s">
        <v>15</v>
      </c>
      <c r="F3704" s="9">
        <f t="shared" si="122"/>
        <v>2700000</v>
      </c>
      <c r="G3704" s="9">
        <v>27</v>
      </c>
      <c r="H3704" s="10">
        <v>2905335</v>
      </c>
      <c r="I3704" s="11">
        <v>2821332864.7391043</v>
      </c>
      <c r="J3704" s="11">
        <v>27572</v>
      </c>
      <c r="K3704" s="11">
        <v>102326.01424412825</v>
      </c>
      <c r="L3704" s="12">
        <v>0</v>
      </c>
      <c r="M3704" s="11">
        <v>2674</v>
      </c>
      <c r="N3704" s="13"/>
      <c r="O3704" t="str">
        <f t="shared" si="123"/>
        <v/>
      </c>
    </row>
    <row r="3705" spans="1:15" hidden="1">
      <c r="A3705" s="41">
        <v>3.2025000000000001</v>
      </c>
      <c r="B3705" s="46">
        <v>45723</v>
      </c>
      <c r="C3705" s="8" t="s">
        <v>13</v>
      </c>
      <c r="D3705" s="8" t="s">
        <v>15</v>
      </c>
      <c r="E3705" s="8" t="s">
        <v>15</v>
      </c>
      <c r="F3705" s="9">
        <f t="shared" si="122"/>
        <v>4700000</v>
      </c>
      <c r="G3705" s="9">
        <v>47</v>
      </c>
      <c r="H3705" s="10">
        <v>5052453</v>
      </c>
      <c r="I3705" s="11">
        <v>2826385317.7391043</v>
      </c>
      <c r="J3705" s="11">
        <v>27619</v>
      </c>
      <c r="K3705" s="11">
        <v>102334.8172540318</v>
      </c>
      <c r="L3705" s="12">
        <v>0</v>
      </c>
      <c r="M3705" s="11">
        <v>2675</v>
      </c>
      <c r="N3705" s="13"/>
      <c r="O3705" t="str">
        <f t="shared" si="123"/>
        <v/>
      </c>
    </row>
    <row r="3706" spans="1:15" hidden="1">
      <c r="A3706" s="41">
        <v>3.2025000000000001</v>
      </c>
      <c r="B3706" s="46">
        <v>45723</v>
      </c>
      <c r="C3706" s="8" t="s">
        <v>13</v>
      </c>
      <c r="D3706" s="8" t="s">
        <v>46</v>
      </c>
      <c r="E3706" s="8" t="s">
        <v>46</v>
      </c>
      <c r="F3706" s="9">
        <f t="shared" si="122"/>
        <v>-1100000</v>
      </c>
      <c r="G3706" s="9">
        <v>-11</v>
      </c>
      <c r="H3706" s="10">
        <v>-1206535</v>
      </c>
      <c r="I3706" s="11">
        <v>24099283909.386604</v>
      </c>
      <c r="J3706" s="11">
        <v>239832</v>
      </c>
      <c r="K3706" s="11">
        <v>100484.02177101724</v>
      </c>
      <c r="L3706" s="12">
        <v>101210.76051881025</v>
      </c>
      <c r="M3706" s="11">
        <v>507</v>
      </c>
      <c r="N3706" s="13"/>
      <c r="O3706" t="str">
        <f t="shared" si="123"/>
        <v/>
      </c>
    </row>
    <row r="3707" spans="1:15" hidden="1">
      <c r="A3707" s="41">
        <v>3.2025000000000001</v>
      </c>
      <c r="B3707" s="46">
        <v>45723</v>
      </c>
      <c r="C3707" s="8" t="s">
        <v>13</v>
      </c>
      <c r="D3707" s="8" t="s">
        <v>14</v>
      </c>
      <c r="E3707" s="8" t="s">
        <v>14</v>
      </c>
      <c r="F3707" s="9">
        <f t="shared" si="122"/>
        <v>-1800000</v>
      </c>
      <c r="G3707" s="9">
        <v>-18</v>
      </c>
      <c r="H3707" s="10">
        <v>-1904562</v>
      </c>
      <c r="I3707" s="11">
        <v>16939588848.46509</v>
      </c>
      <c r="J3707" s="11">
        <v>169347</v>
      </c>
      <c r="K3707" s="11">
        <v>100028.86882238887</v>
      </c>
      <c r="L3707" s="12">
        <v>104042.36119700037</v>
      </c>
      <c r="M3707" s="11">
        <v>507</v>
      </c>
      <c r="N3707" s="13"/>
      <c r="O3707" t="str">
        <f t="shared" si="123"/>
        <v/>
      </c>
    </row>
    <row r="3708" spans="1:15" hidden="1">
      <c r="A3708" s="41">
        <v>3.2025000000000001</v>
      </c>
      <c r="B3708" s="46">
        <v>45723</v>
      </c>
      <c r="C3708" s="8" t="s">
        <v>13</v>
      </c>
      <c r="D3708" s="8" t="s">
        <v>46</v>
      </c>
      <c r="E3708" s="8" t="s">
        <v>46</v>
      </c>
      <c r="F3708" s="9">
        <f t="shared" si="122"/>
        <v>-3600000</v>
      </c>
      <c r="G3708" s="9">
        <v>-36</v>
      </c>
      <c r="H3708" s="10">
        <v>-3948660</v>
      </c>
      <c r="I3708" s="11">
        <v>24095666484.602848</v>
      </c>
      <c r="J3708" s="11">
        <v>239796</v>
      </c>
      <c r="K3708" s="11">
        <v>100484.02177101724</v>
      </c>
      <c r="L3708" s="12">
        <v>331235.21624337928</v>
      </c>
      <c r="M3708" s="11">
        <v>508</v>
      </c>
      <c r="N3708" s="13"/>
      <c r="O3708" t="str">
        <f t="shared" si="123"/>
        <v/>
      </c>
    </row>
    <row r="3709" spans="1:15" hidden="1">
      <c r="A3709" s="41">
        <v>3.2025000000000001</v>
      </c>
      <c r="B3709" s="46">
        <v>45723</v>
      </c>
      <c r="C3709" s="8" t="s">
        <v>13</v>
      </c>
      <c r="D3709" s="8" t="s">
        <v>46</v>
      </c>
      <c r="E3709" s="8" t="s">
        <v>46</v>
      </c>
      <c r="F3709" s="9">
        <f t="shared" si="122"/>
        <v>-4800000</v>
      </c>
      <c r="G3709" s="9">
        <v>-48</v>
      </c>
      <c r="H3709" s="10">
        <v>-5264880</v>
      </c>
      <c r="I3709" s="11">
        <v>24090843251.557838</v>
      </c>
      <c r="J3709" s="11">
        <v>239748</v>
      </c>
      <c r="K3709" s="11">
        <v>100484.02177101724</v>
      </c>
      <c r="L3709" s="12">
        <v>441646.95499117207</v>
      </c>
      <c r="M3709" s="11">
        <v>509</v>
      </c>
      <c r="N3709" s="13"/>
      <c r="O3709" t="str">
        <f t="shared" si="123"/>
        <v/>
      </c>
    </row>
    <row r="3710" spans="1:15" hidden="1">
      <c r="A3710" s="41">
        <v>3.2025000000000001</v>
      </c>
      <c r="B3710" s="46">
        <v>45723</v>
      </c>
      <c r="C3710" s="8" t="s">
        <v>13</v>
      </c>
      <c r="D3710" s="8" t="s">
        <v>46</v>
      </c>
      <c r="E3710" s="8" t="s">
        <v>46</v>
      </c>
      <c r="F3710" s="9">
        <f t="shared" si="122"/>
        <v>-7900000</v>
      </c>
      <c r="G3710" s="9">
        <v>-79</v>
      </c>
      <c r="H3710" s="10">
        <v>-8665115</v>
      </c>
      <c r="I3710" s="11">
        <v>24082905013.837929</v>
      </c>
      <c r="J3710" s="11">
        <v>239669</v>
      </c>
      <c r="K3710" s="11">
        <v>100484.02177101724</v>
      </c>
      <c r="L3710" s="12">
        <v>726877.2800896382</v>
      </c>
      <c r="M3710" s="11">
        <v>510</v>
      </c>
      <c r="N3710" s="13"/>
      <c r="O3710" t="str">
        <f t="shared" si="123"/>
        <v/>
      </c>
    </row>
    <row r="3711" spans="1:15" hidden="1">
      <c r="A3711" s="41">
        <v>3.2025000000000001</v>
      </c>
      <c r="B3711" s="46">
        <v>45723</v>
      </c>
      <c r="C3711" s="8" t="s">
        <v>13</v>
      </c>
      <c r="D3711" s="8" t="s">
        <v>14</v>
      </c>
      <c r="E3711" s="8" t="s">
        <v>14</v>
      </c>
      <c r="F3711" s="9">
        <f t="shared" si="122"/>
        <v>-4700000</v>
      </c>
      <c r="G3711" s="9">
        <v>-47</v>
      </c>
      <c r="H3711" s="10">
        <v>-4973023</v>
      </c>
      <c r="I3711" s="11">
        <v>16934887491.630438</v>
      </c>
      <c r="J3711" s="11">
        <v>169300</v>
      </c>
      <c r="K3711" s="11">
        <v>100028.86882238887</v>
      </c>
      <c r="L3711" s="12">
        <v>271666.16534772329</v>
      </c>
      <c r="M3711" s="11">
        <v>508</v>
      </c>
      <c r="N3711" s="13"/>
      <c r="O3711" t="str">
        <f t="shared" si="123"/>
        <v/>
      </c>
    </row>
    <row r="3712" spans="1:15" hidden="1">
      <c r="A3712" s="41">
        <v>3.2025000000000001</v>
      </c>
      <c r="B3712" s="46">
        <v>45723</v>
      </c>
      <c r="C3712" s="8" t="s">
        <v>13</v>
      </c>
      <c r="D3712" s="8" t="s">
        <v>14</v>
      </c>
      <c r="E3712" s="8" t="s">
        <v>14</v>
      </c>
      <c r="F3712" s="9">
        <f t="shared" si="122"/>
        <v>-1900000</v>
      </c>
      <c r="G3712" s="9">
        <v>-19</v>
      </c>
      <c r="H3712" s="10">
        <v>-2010371</v>
      </c>
      <c r="I3712" s="11">
        <v>16932986943.122812</v>
      </c>
      <c r="J3712" s="11">
        <v>169281</v>
      </c>
      <c r="K3712" s="11">
        <v>100028.86882238887</v>
      </c>
      <c r="L3712" s="12">
        <v>109822.49237461132</v>
      </c>
      <c r="M3712" s="11">
        <v>509</v>
      </c>
      <c r="N3712" s="13"/>
      <c r="O3712" t="str">
        <f t="shared" si="123"/>
        <v/>
      </c>
    </row>
    <row r="3713" spans="1:15" hidden="1">
      <c r="A3713" s="41">
        <v>3.2025000000000001</v>
      </c>
      <c r="B3713" s="46">
        <v>45723</v>
      </c>
      <c r="C3713" s="8" t="s">
        <v>13</v>
      </c>
      <c r="D3713" s="8" t="s">
        <v>46</v>
      </c>
      <c r="E3713" s="8" t="s">
        <v>46</v>
      </c>
      <c r="F3713" s="9">
        <f t="shared" si="122"/>
        <v>-132100000</v>
      </c>
      <c r="G3713" s="9">
        <v>-1321</v>
      </c>
      <c r="H3713" s="10">
        <v>-144893885</v>
      </c>
      <c r="I3713" s="11">
        <v>23950165621.078415</v>
      </c>
      <c r="J3713" s="11">
        <v>238348</v>
      </c>
      <c r="K3713" s="11">
        <v>100484.02177101724</v>
      </c>
      <c r="L3713" s="12">
        <v>12154492.24048622</v>
      </c>
      <c r="M3713" s="11">
        <v>511</v>
      </c>
      <c r="N3713" s="13"/>
      <c r="O3713" t="str">
        <f t="shared" si="123"/>
        <v/>
      </c>
    </row>
    <row r="3714" spans="1:15" hidden="1">
      <c r="A3714" s="41">
        <v>3.2025000000000001</v>
      </c>
      <c r="B3714" s="46">
        <v>45723</v>
      </c>
      <c r="C3714" s="8" t="s">
        <v>13</v>
      </c>
      <c r="D3714" s="8" t="s">
        <v>46</v>
      </c>
      <c r="E3714" s="8" t="s">
        <v>46</v>
      </c>
      <c r="F3714" s="9">
        <f t="shared" si="122"/>
        <v>-2800000</v>
      </c>
      <c r="G3714" s="9">
        <v>-28</v>
      </c>
      <c r="H3714" s="10">
        <v>-3071180</v>
      </c>
      <c r="I3714" s="11">
        <v>23947352068.468826</v>
      </c>
      <c r="J3714" s="11">
        <v>238320</v>
      </c>
      <c r="K3714" s="11">
        <v>100484.02177101724</v>
      </c>
      <c r="L3714" s="12">
        <v>257627.39041151712</v>
      </c>
      <c r="M3714" s="11">
        <v>512</v>
      </c>
      <c r="N3714" s="13"/>
      <c r="O3714" t="str">
        <f t="shared" si="123"/>
        <v/>
      </c>
    </row>
    <row r="3715" spans="1:15" hidden="1">
      <c r="A3715" s="41">
        <v>3.2025000000000001</v>
      </c>
      <c r="B3715" s="46">
        <v>45723</v>
      </c>
      <c r="C3715" s="8" t="s">
        <v>13</v>
      </c>
      <c r="D3715" s="8" t="s">
        <v>46</v>
      </c>
      <c r="E3715" s="8" t="s">
        <v>46</v>
      </c>
      <c r="F3715" s="9">
        <f t="shared" si="122"/>
        <v>-2800000</v>
      </c>
      <c r="G3715" s="9">
        <v>-28</v>
      </c>
      <c r="H3715" s="10">
        <v>-3071180</v>
      </c>
      <c r="I3715" s="11">
        <v>23944538515.859238</v>
      </c>
      <c r="J3715" s="11">
        <v>238292</v>
      </c>
      <c r="K3715" s="11">
        <v>100484.02177101724</v>
      </c>
      <c r="L3715" s="12">
        <v>257627.39041151712</v>
      </c>
      <c r="M3715" s="11">
        <v>513</v>
      </c>
      <c r="N3715" s="13"/>
      <c r="O3715" t="str">
        <f t="shared" si="123"/>
        <v/>
      </c>
    </row>
    <row r="3716" spans="1:15" hidden="1">
      <c r="A3716" s="41">
        <v>3.2025000000000001</v>
      </c>
      <c r="B3716" s="46">
        <v>45723</v>
      </c>
      <c r="C3716" s="8" t="s">
        <v>13</v>
      </c>
      <c r="D3716" s="8" t="s">
        <v>46</v>
      </c>
      <c r="E3716" s="8" t="s">
        <v>46</v>
      </c>
      <c r="F3716" s="9">
        <f t="shared" si="122"/>
        <v>-5000000</v>
      </c>
      <c r="G3716" s="9">
        <v>-50</v>
      </c>
      <c r="H3716" s="10">
        <v>-5484250</v>
      </c>
      <c r="I3716" s="11">
        <v>23939514314.770687</v>
      </c>
      <c r="J3716" s="11">
        <v>238242</v>
      </c>
      <c r="K3716" s="11">
        <v>100484.02177101724</v>
      </c>
      <c r="L3716" s="12">
        <v>460048.91144913808</v>
      </c>
      <c r="M3716" s="11">
        <v>514</v>
      </c>
      <c r="N3716" s="13"/>
      <c r="O3716" t="str">
        <f t="shared" si="123"/>
        <v/>
      </c>
    </row>
    <row r="3717" spans="1:15" hidden="1">
      <c r="A3717" s="41">
        <v>3.2025000000000001</v>
      </c>
      <c r="B3717" s="46">
        <v>45723</v>
      </c>
      <c r="C3717" s="8" t="s">
        <v>13</v>
      </c>
      <c r="D3717" s="8" t="s">
        <v>46</v>
      </c>
      <c r="E3717" s="8" t="s">
        <v>46</v>
      </c>
      <c r="F3717" s="9">
        <f t="shared" si="122"/>
        <v>-900000</v>
      </c>
      <c r="G3717" s="9">
        <v>-9</v>
      </c>
      <c r="H3717" s="10">
        <v>-987165</v>
      </c>
      <c r="I3717" s="11">
        <v>23938609958.574749</v>
      </c>
      <c r="J3717" s="11">
        <v>238233</v>
      </c>
      <c r="K3717" s="11">
        <v>100484.02177101724</v>
      </c>
      <c r="L3717" s="12">
        <v>82808.804060844821</v>
      </c>
      <c r="M3717" s="11">
        <v>515</v>
      </c>
      <c r="N3717" s="13"/>
      <c r="O3717" t="str">
        <f t="shared" si="123"/>
        <v/>
      </c>
    </row>
    <row r="3718" spans="1:15" hidden="1">
      <c r="A3718" s="41">
        <v>3.2025000000000001</v>
      </c>
      <c r="B3718" s="46">
        <v>45723</v>
      </c>
      <c r="C3718" s="8" t="s">
        <v>13</v>
      </c>
      <c r="D3718" s="8" t="s">
        <v>46</v>
      </c>
      <c r="E3718" s="8" t="s">
        <v>46</v>
      </c>
      <c r="F3718" s="9">
        <f t="shared" si="122"/>
        <v>-2200000</v>
      </c>
      <c r="G3718" s="9">
        <v>-22</v>
      </c>
      <c r="H3718" s="10">
        <v>-2413070</v>
      </c>
      <c r="I3718" s="11">
        <v>23936399310.095787</v>
      </c>
      <c r="J3718" s="11">
        <v>238211</v>
      </c>
      <c r="K3718" s="11">
        <v>100484.02177101724</v>
      </c>
      <c r="L3718" s="12">
        <v>202421.52103762049</v>
      </c>
      <c r="M3718" s="11">
        <v>516</v>
      </c>
      <c r="N3718" s="13"/>
      <c r="O3718" t="str">
        <f t="shared" si="123"/>
        <v/>
      </c>
    </row>
    <row r="3719" spans="1:15" hidden="1">
      <c r="A3719" s="41">
        <v>3.2025000000000001</v>
      </c>
      <c r="B3719" s="46">
        <v>45723</v>
      </c>
      <c r="C3719" s="8" t="s">
        <v>13</v>
      </c>
      <c r="D3719" s="8" t="s">
        <v>46</v>
      </c>
      <c r="E3719" s="8" t="s">
        <v>46</v>
      </c>
      <c r="F3719" s="9">
        <f t="shared" si="122"/>
        <v>-2700000</v>
      </c>
      <c r="G3719" s="9">
        <v>-27</v>
      </c>
      <c r="H3719" s="10">
        <v>-2961495</v>
      </c>
      <c r="I3719" s="11">
        <v>23933686241.507969</v>
      </c>
      <c r="J3719" s="11">
        <v>238184</v>
      </c>
      <c r="K3719" s="11">
        <v>100484.02177101724</v>
      </c>
      <c r="L3719" s="12">
        <v>248426.41218253458</v>
      </c>
      <c r="M3719" s="11">
        <v>517</v>
      </c>
      <c r="N3719" s="13"/>
      <c r="O3719" t="str">
        <f t="shared" si="123"/>
        <v/>
      </c>
    </row>
    <row r="3720" spans="1:15" hidden="1">
      <c r="A3720" s="41">
        <v>3.2025000000000001</v>
      </c>
      <c r="B3720" s="46">
        <v>45723</v>
      </c>
      <c r="C3720" s="8" t="s">
        <v>13</v>
      </c>
      <c r="D3720" s="8" t="s">
        <v>46</v>
      </c>
      <c r="E3720" s="8" t="s">
        <v>46</v>
      </c>
      <c r="F3720" s="9">
        <f t="shared" si="122"/>
        <v>-3000000</v>
      </c>
      <c r="G3720" s="9">
        <v>-30</v>
      </c>
      <c r="H3720" s="10">
        <v>-3290550</v>
      </c>
      <c r="I3720" s="11">
        <v>23930671720.854839</v>
      </c>
      <c r="J3720" s="11">
        <v>238154</v>
      </c>
      <c r="K3720" s="11">
        <v>100484.02177101724</v>
      </c>
      <c r="L3720" s="12">
        <v>276029.34686948266</v>
      </c>
      <c r="M3720" s="11">
        <v>518</v>
      </c>
      <c r="N3720" s="13"/>
      <c r="O3720" t="str">
        <f t="shared" si="123"/>
        <v/>
      </c>
    </row>
    <row r="3721" spans="1:15" hidden="1">
      <c r="A3721" s="41">
        <v>3.2025000000000001</v>
      </c>
      <c r="B3721" s="46">
        <v>45723</v>
      </c>
      <c r="C3721" s="8" t="s">
        <v>13</v>
      </c>
      <c r="D3721" s="8" t="s">
        <v>46</v>
      </c>
      <c r="E3721" s="8" t="s">
        <v>46</v>
      </c>
      <c r="F3721" s="9">
        <f t="shared" si="122"/>
        <v>-1200000</v>
      </c>
      <c r="G3721" s="9">
        <v>-12</v>
      </c>
      <c r="H3721" s="10">
        <v>-1316220</v>
      </c>
      <c r="I3721" s="11">
        <v>23929465912.593586</v>
      </c>
      <c r="J3721" s="11">
        <v>238142</v>
      </c>
      <c r="K3721" s="11">
        <v>100484.02177101724</v>
      </c>
      <c r="L3721" s="12">
        <v>110411.73874779302</v>
      </c>
      <c r="M3721" s="11">
        <v>519</v>
      </c>
      <c r="N3721" s="13"/>
      <c r="O3721" t="str">
        <f t="shared" si="123"/>
        <v/>
      </c>
    </row>
    <row r="3722" spans="1:15" hidden="1">
      <c r="A3722" s="41">
        <v>3.2025000000000001</v>
      </c>
      <c r="B3722" s="46">
        <v>45723</v>
      </c>
      <c r="C3722" s="8" t="s">
        <v>13</v>
      </c>
      <c r="D3722" s="8" t="s">
        <v>15</v>
      </c>
      <c r="E3722" s="8" t="s">
        <v>15</v>
      </c>
      <c r="F3722" s="9">
        <f t="shared" ref="F3722:F3785" si="124">100000*G3722</f>
        <v>9300000</v>
      </c>
      <c r="G3722" s="9">
        <v>93</v>
      </c>
      <c r="H3722" s="10">
        <v>10001034</v>
      </c>
      <c r="I3722" s="11">
        <v>2836386351.7391043</v>
      </c>
      <c r="J3722" s="11">
        <v>27712</v>
      </c>
      <c r="K3722" s="11">
        <v>102352.27885894573</v>
      </c>
      <c r="L3722" s="12">
        <v>0</v>
      </c>
      <c r="M3722" s="11">
        <v>2676</v>
      </c>
      <c r="N3722" s="13"/>
      <c r="O3722" t="str">
        <f t="shared" si="123"/>
        <v/>
      </c>
    </row>
    <row r="3723" spans="1:15" hidden="1">
      <c r="A3723" s="41">
        <v>3.2025000000000001</v>
      </c>
      <c r="B3723" s="46">
        <v>45723</v>
      </c>
      <c r="C3723" s="8" t="s">
        <v>13</v>
      </c>
      <c r="D3723" s="8" t="s">
        <v>46</v>
      </c>
      <c r="E3723" s="8" t="s">
        <v>46</v>
      </c>
      <c r="F3723" s="9">
        <f t="shared" si="124"/>
        <v>900000</v>
      </c>
      <c r="G3723" s="9">
        <v>9</v>
      </c>
      <c r="H3723" s="10">
        <v>986337</v>
      </c>
      <c r="I3723" s="11">
        <v>23930452249.593586</v>
      </c>
      <c r="J3723" s="11">
        <v>238151</v>
      </c>
      <c r="K3723" s="11">
        <v>100484.36600977357</v>
      </c>
      <c r="L3723" s="12">
        <v>0</v>
      </c>
      <c r="M3723" s="11">
        <v>520</v>
      </c>
      <c r="N3723" s="13"/>
      <c r="O3723" t="str">
        <f t="shared" si="123"/>
        <v/>
      </c>
    </row>
    <row r="3724" spans="1:15" hidden="1">
      <c r="A3724" s="41">
        <v>3.2025000000000001</v>
      </c>
      <c r="B3724" s="46">
        <v>45723</v>
      </c>
      <c r="C3724" s="8" t="s">
        <v>13</v>
      </c>
      <c r="D3724" s="8" t="s">
        <v>46</v>
      </c>
      <c r="E3724" s="8" t="s">
        <v>46</v>
      </c>
      <c r="F3724" s="9">
        <f t="shared" si="124"/>
        <v>900000</v>
      </c>
      <c r="G3724" s="9">
        <v>9</v>
      </c>
      <c r="H3724" s="10">
        <v>986193</v>
      </c>
      <c r="I3724" s="11">
        <v>23931438442.593586</v>
      </c>
      <c r="J3724" s="11">
        <v>238160</v>
      </c>
      <c r="K3724" s="11">
        <v>100484.709617877</v>
      </c>
      <c r="L3724" s="12">
        <v>0</v>
      </c>
      <c r="M3724" s="11">
        <v>521</v>
      </c>
      <c r="N3724" s="13"/>
      <c r="O3724" t="str">
        <f t="shared" si="123"/>
        <v/>
      </c>
    </row>
    <row r="3725" spans="1:15" hidden="1">
      <c r="A3725" s="41">
        <v>3.2025000000000001</v>
      </c>
      <c r="B3725" s="46">
        <v>45723</v>
      </c>
      <c r="C3725" s="8" t="s">
        <v>13</v>
      </c>
      <c r="D3725" s="8" t="s">
        <v>15</v>
      </c>
      <c r="E3725" s="8" t="s">
        <v>15</v>
      </c>
      <c r="F3725" s="9">
        <f t="shared" si="124"/>
        <v>900000</v>
      </c>
      <c r="G3725" s="9">
        <v>9</v>
      </c>
      <c r="H3725" s="10">
        <v>969984</v>
      </c>
      <c r="I3725" s="11">
        <v>2837356335.7391043</v>
      </c>
      <c r="J3725" s="11">
        <v>27721</v>
      </c>
      <c r="K3725" s="11">
        <v>102354.03974384417</v>
      </c>
      <c r="L3725" s="12">
        <v>0</v>
      </c>
      <c r="M3725" s="11">
        <v>2677</v>
      </c>
      <c r="N3725" s="13"/>
      <c r="O3725" t="str">
        <f t="shared" si="123"/>
        <v/>
      </c>
    </row>
    <row r="3726" spans="1:15" hidden="1">
      <c r="A3726" s="41">
        <v>3.2025000000000001</v>
      </c>
      <c r="B3726" s="46">
        <v>45723</v>
      </c>
      <c r="C3726" s="8" t="s">
        <v>13</v>
      </c>
      <c r="D3726" s="8" t="s">
        <v>14</v>
      </c>
      <c r="E3726" s="8" t="s">
        <v>14</v>
      </c>
      <c r="F3726" s="9">
        <f t="shared" si="124"/>
        <v>-9400000</v>
      </c>
      <c r="G3726" s="9">
        <v>-94</v>
      </c>
      <c r="H3726" s="10">
        <v>-9946046</v>
      </c>
      <c r="I3726" s="11">
        <v>16923584229.453508</v>
      </c>
      <c r="J3726" s="11">
        <v>169187</v>
      </c>
      <c r="K3726" s="11">
        <v>100028.86882238887</v>
      </c>
      <c r="L3726" s="12">
        <v>543332.33069544658</v>
      </c>
      <c r="M3726" s="11">
        <v>510</v>
      </c>
      <c r="N3726" s="13"/>
      <c r="O3726" t="str">
        <f t="shared" si="123"/>
        <v/>
      </c>
    </row>
    <row r="3727" spans="1:15" hidden="1">
      <c r="A3727" s="41">
        <v>3.2025000000000001</v>
      </c>
      <c r="B3727" s="46">
        <v>45723</v>
      </c>
      <c r="C3727" s="8" t="s">
        <v>13</v>
      </c>
      <c r="D3727" s="8" t="s">
        <v>46</v>
      </c>
      <c r="E3727" s="8" t="s">
        <v>46</v>
      </c>
      <c r="F3727" s="9">
        <f t="shared" si="124"/>
        <v>9200000</v>
      </c>
      <c r="G3727" s="9">
        <v>92</v>
      </c>
      <c r="H3727" s="10">
        <v>10082556</v>
      </c>
      <c r="I3727" s="11">
        <v>23941520998.593586</v>
      </c>
      <c r="J3727" s="11">
        <v>238252</v>
      </c>
      <c r="K3727" s="11">
        <v>100488.22674560375</v>
      </c>
      <c r="L3727" s="12">
        <v>0</v>
      </c>
      <c r="M3727" s="11">
        <v>522</v>
      </c>
      <c r="N3727" s="13"/>
      <c r="O3727" t="str">
        <f t="shared" si="123"/>
        <v/>
      </c>
    </row>
    <row r="3728" spans="1:15" hidden="1">
      <c r="A3728" s="41">
        <v>3.2025000000000001</v>
      </c>
      <c r="B3728" s="46">
        <v>45723</v>
      </c>
      <c r="C3728" s="8" t="s">
        <v>13</v>
      </c>
      <c r="D3728" s="8" t="s">
        <v>46</v>
      </c>
      <c r="E3728" s="8" t="s">
        <v>46</v>
      </c>
      <c r="F3728" s="9">
        <f t="shared" si="124"/>
        <v>-5400000</v>
      </c>
      <c r="G3728" s="9">
        <v>-54</v>
      </c>
      <c r="H3728" s="10">
        <v>-5922990</v>
      </c>
      <c r="I3728" s="11">
        <v>23936094634.349323</v>
      </c>
      <c r="J3728" s="11">
        <v>238198</v>
      </c>
      <c r="K3728" s="11">
        <v>100488.22674560375</v>
      </c>
      <c r="L3728" s="12">
        <v>496625.75573739782</v>
      </c>
      <c r="M3728" s="11">
        <v>523</v>
      </c>
      <c r="N3728" s="13"/>
      <c r="O3728" t="str">
        <f t="shared" ref="O3728:O3791" si="125">IF(M3728=_xlfn.MAXIFS(M:M,D:D,D3728),"X","")</f>
        <v/>
      </c>
    </row>
    <row r="3729" spans="1:15" hidden="1">
      <c r="A3729" s="41">
        <v>3.2025000000000001</v>
      </c>
      <c r="B3729" s="46">
        <v>45723</v>
      </c>
      <c r="C3729" s="8" t="s">
        <v>13</v>
      </c>
      <c r="D3729" s="8" t="s">
        <v>14</v>
      </c>
      <c r="E3729" s="8" t="s">
        <v>14</v>
      </c>
      <c r="F3729" s="9">
        <f t="shared" si="124"/>
        <v>-4700000</v>
      </c>
      <c r="G3729" s="9">
        <v>-47</v>
      </c>
      <c r="H3729" s="10">
        <v>-4973023</v>
      </c>
      <c r="I3729" s="11">
        <v>16918882872.618856</v>
      </c>
      <c r="J3729" s="11">
        <v>169140</v>
      </c>
      <c r="K3729" s="11">
        <v>100028.86882238887</v>
      </c>
      <c r="L3729" s="12">
        <v>271666.16534772329</v>
      </c>
      <c r="M3729" s="11">
        <v>511</v>
      </c>
      <c r="N3729" s="13"/>
      <c r="O3729" t="str">
        <f t="shared" si="125"/>
        <v/>
      </c>
    </row>
    <row r="3730" spans="1:15" hidden="1">
      <c r="A3730" s="41">
        <v>3.2025000000000001</v>
      </c>
      <c r="B3730" s="46">
        <v>45723</v>
      </c>
      <c r="C3730" s="8" t="s">
        <v>13</v>
      </c>
      <c r="D3730" s="8" t="s">
        <v>46</v>
      </c>
      <c r="E3730" s="8" t="s">
        <v>46</v>
      </c>
      <c r="F3730" s="9">
        <f t="shared" si="124"/>
        <v>-22900000</v>
      </c>
      <c r="G3730" s="9">
        <v>-229</v>
      </c>
      <c r="H3730" s="10">
        <v>-25117865</v>
      </c>
      <c r="I3730" s="11">
        <v>23913082830.42458</v>
      </c>
      <c r="J3730" s="11">
        <v>237969</v>
      </c>
      <c r="K3730" s="11">
        <v>100488.22674560375</v>
      </c>
      <c r="L3730" s="12">
        <v>2106061.0752567425</v>
      </c>
      <c r="M3730" s="11">
        <v>524</v>
      </c>
      <c r="N3730" s="13"/>
      <c r="O3730" t="str">
        <f t="shared" si="125"/>
        <v/>
      </c>
    </row>
    <row r="3731" spans="1:15" hidden="1">
      <c r="A3731" s="41">
        <v>3.2025000000000001</v>
      </c>
      <c r="B3731" s="46">
        <v>45723</v>
      </c>
      <c r="C3731" s="8" t="s">
        <v>13</v>
      </c>
      <c r="D3731" s="8" t="s">
        <v>15</v>
      </c>
      <c r="E3731" s="8" t="s">
        <v>15</v>
      </c>
      <c r="F3731" s="9">
        <f t="shared" si="124"/>
        <v>6500000</v>
      </c>
      <c r="G3731" s="9">
        <v>65</v>
      </c>
      <c r="H3731" s="10">
        <v>6988280</v>
      </c>
      <c r="I3731" s="11">
        <v>2844344615.7391043</v>
      </c>
      <c r="J3731" s="11">
        <v>27786</v>
      </c>
      <c r="K3731" s="11">
        <v>102366.10579929117</v>
      </c>
      <c r="L3731" s="12">
        <v>0</v>
      </c>
      <c r="M3731" s="11">
        <v>2678</v>
      </c>
      <c r="N3731" s="13"/>
      <c r="O3731" t="str">
        <f t="shared" si="125"/>
        <v/>
      </c>
    </row>
    <row r="3732" spans="1:15" hidden="1">
      <c r="A3732" s="41">
        <v>3.2025000000000001</v>
      </c>
      <c r="B3732" s="46">
        <v>45723</v>
      </c>
      <c r="C3732" s="8" t="s">
        <v>13</v>
      </c>
      <c r="D3732" s="8" t="s">
        <v>46</v>
      </c>
      <c r="E3732" s="8" t="s">
        <v>46</v>
      </c>
      <c r="F3732" s="9">
        <f t="shared" si="124"/>
        <v>-900000</v>
      </c>
      <c r="G3732" s="9">
        <v>-9</v>
      </c>
      <c r="H3732" s="10">
        <v>-987165</v>
      </c>
      <c r="I3732" s="11">
        <v>23912178436.383869</v>
      </c>
      <c r="J3732" s="11">
        <v>237960</v>
      </c>
      <c r="K3732" s="11">
        <v>100488.22674560375</v>
      </c>
      <c r="L3732" s="12">
        <v>82770.959289566264</v>
      </c>
      <c r="M3732" s="11">
        <v>525</v>
      </c>
      <c r="N3732" s="13"/>
      <c r="O3732" t="str">
        <f t="shared" si="125"/>
        <v/>
      </c>
    </row>
    <row r="3733" spans="1:15" hidden="1">
      <c r="A3733" s="41">
        <v>3.2025000000000001</v>
      </c>
      <c r="B3733" s="46">
        <v>45723</v>
      </c>
      <c r="C3733" s="8" t="s">
        <v>13</v>
      </c>
      <c r="D3733" s="8" t="s">
        <v>46</v>
      </c>
      <c r="E3733" s="8" t="s">
        <v>46</v>
      </c>
      <c r="F3733" s="9">
        <f t="shared" si="124"/>
        <v>-12700000</v>
      </c>
      <c r="G3733" s="9">
        <v>-127</v>
      </c>
      <c r="H3733" s="10">
        <v>-13929995</v>
      </c>
      <c r="I3733" s="11">
        <v>23899416431.587177</v>
      </c>
      <c r="J3733" s="11">
        <v>237833</v>
      </c>
      <c r="K3733" s="11">
        <v>100488.22674560375</v>
      </c>
      <c r="L3733" s="12">
        <v>1167990.2033083234</v>
      </c>
      <c r="M3733" s="11">
        <v>526</v>
      </c>
      <c r="N3733" s="13"/>
      <c r="O3733" t="str">
        <f t="shared" si="125"/>
        <v/>
      </c>
    </row>
    <row r="3734" spans="1:15" hidden="1">
      <c r="A3734" s="41">
        <v>3.2025000000000001</v>
      </c>
      <c r="B3734" s="46">
        <v>45723</v>
      </c>
      <c r="C3734" s="8" t="s">
        <v>13</v>
      </c>
      <c r="D3734" s="8" t="s">
        <v>46</v>
      </c>
      <c r="E3734" s="8" t="s">
        <v>46</v>
      </c>
      <c r="F3734" s="9">
        <f t="shared" si="124"/>
        <v>-91100000</v>
      </c>
      <c r="G3734" s="9">
        <v>-911</v>
      </c>
      <c r="H3734" s="10">
        <v>-99923035</v>
      </c>
      <c r="I3734" s="11">
        <v>23807871657.021931</v>
      </c>
      <c r="J3734" s="11">
        <v>236922</v>
      </c>
      <c r="K3734" s="11">
        <v>100488.22674560375</v>
      </c>
      <c r="L3734" s="12">
        <v>8378260.4347549826</v>
      </c>
      <c r="M3734" s="11">
        <v>527</v>
      </c>
      <c r="N3734" s="13"/>
      <c r="O3734" t="str">
        <f t="shared" si="125"/>
        <v/>
      </c>
    </row>
    <row r="3735" spans="1:15" hidden="1">
      <c r="A3735" s="41">
        <v>3.2025000000000001</v>
      </c>
      <c r="B3735" s="46">
        <v>45723</v>
      </c>
      <c r="C3735" s="8" t="s">
        <v>13</v>
      </c>
      <c r="D3735" s="8" t="s">
        <v>46</v>
      </c>
      <c r="E3735" s="8" t="s">
        <v>46</v>
      </c>
      <c r="F3735" s="9">
        <f t="shared" si="124"/>
        <v>-45500000</v>
      </c>
      <c r="G3735" s="9">
        <v>-455</v>
      </c>
      <c r="H3735" s="10">
        <v>-49906675</v>
      </c>
      <c r="I3735" s="11">
        <v>23762149513.85268</v>
      </c>
      <c r="J3735" s="11">
        <v>236467</v>
      </c>
      <c r="K3735" s="11">
        <v>100488.22674560375</v>
      </c>
      <c r="L3735" s="12">
        <v>4184531.830750294</v>
      </c>
      <c r="M3735" s="11">
        <v>528</v>
      </c>
      <c r="N3735" s="13"/>
      <c r="O3735" t="str">
        <f t="shared" si="125"/>
        <v/>
      </c>
    </row>
    <row r="3736" spans="1:15" hidden="1">
      <c r="A3736" s="41">
        <v>3.2025000000000001</v>
      </c>
      <c r="B3736" s="46">
        <v>45723</v>
      </c>
      <c r="C3736" s="8" t="s">
        <v>13</v>
      </c>
      <c r="D3736" s="8" t="s">
        <v>46</v>
      </c>
      <c r="E3736" s="8" t="s">
        <v>46</v>
      </c>
      <c r="F3736" s="9">
        <f t="shared" si="124"/>
        <v>-50400000</v>
      </c>
      <c r="G3736" s="9">
        <v>-504</v>
      </c>
      <c r="H3736" s="10">
        <v>-55281240</v>
      </c>
      <c r="I3736" s="11">
        <v>23711503447.572895</v>
      </c>
      <c r="J3736" s="11">
        <v>235963</v>
      </c>
      <c r="K3736" s="11">
        <v>100488.22674560375</v>
      </c>
      <c r="L3736" s="12">
        <v>4635173.720215708</v>
      </c>
      <c r="M3736" s="11">
        <v>529</v>
      </c>
      <c r="N3736" s="13"/>
      <c r="O3736" t="str">
        <f t="shared" si="125"/>
        <v/>
      </c>
    </row>
    <row r="3737" spans="1:15" hidden="1">
      <c r="A3737" s="41">
        <v>3.2025000000000001</v>
      </c>
      <c r="B3737" s="46">
        <v>45723</v>
      </c>
      <c r="C3737" s="8" t="s">
        <v>13</v>
      </c>
      <c r="D3737" s="8" t="s">
        <v>46</v>
      </c>
      <c r="E3737" s="8" t="s">
        <v>46</v>
      </c>
      <c r="F3737" s="9">
        <f t="shared" si="124"/>
        <v>-4500000</v>
      </c>
      <c r="G3737" s="9">
        <v>-45</v>
      </c>
      <c r="H3737" s="10">
        <v>-4935825</v>
      </c>
      <c r="I3737" s="11">
        <v>23706981477.369343</v>
      </c>
      <c r="J3737" s="11">
        <v>235918</v>
      </c>
      <c r="K3737" s="11">
        <v>100488.22674560375</v>
      </c>
      <c r="L3737" s="12">
        <v>413854.79644783121</v>
      </c>
      <c r="M3737" s="11">
        <v>530</v>
      </c>
      <c r="N3737" s="13"/>
      <c r="O3737" t="str">
        <f t="shared" si="125"/>
        <v/>
      </c>
    </row>
    <row r="3738" spans="1:15" hidden="1">
      <c r="A3738" s="41">
        <v>3.2025000000000001</v>
      </c>
      <c r="B3738" s="46">
        <v>45723</v>
      </c>
      <c r="C3738" s="8" t="s">
        <v>13</v>
      </c>
      <c r="D3738" s="8" t="s">
        <v>46</v>
      </c>
      <c r="E3738" s="8" t="s">
        <v>46</v>
      </c>
      <c r="F3738" s="9">
        <f t="shared" si="124"/>
        <v>-4500000</v>
      </c>
      <c r="G3738" s="9">
        <v>-45</v>
      </c>
      <c r="H3738" s="10">
        <v>-4935825</v>
      </c>
      <c r="I3738" s="11">
        <v>23702459507.165791</v>
      </c>
      <c r="J3738" s="11">
        <v>235873</v>
      </c>
      <c r="K3738" s="11">
        <v>100488.22674560375</v>
      </c>
      <c r="L3738" s="12">
        <v>413854.79644783121</v>
      </c>
      <c r="M3738" s="11">
        <v>531</v>
      </c>
      <c r="N3738" s="13"/>
      <c r="O3738" t="str">
        <f t="shared" si="125"/>
        <v/>
      </c>
    </row>
    <row r="3739" spans="1:15" hidden="1">
      <c r="A3739" s="41">
        <v>3.2025000000000001</v>
      </c>
      <c r="B3739" s="46">
        <v>45723</v>
      </c>
      <c r="C3739" s="8" t="s">
        <v>13</v>
      </c>
      <c r="D3739" s="8" t="s">
        <v>15</v>
      </c>
      <c r="E3739" s="8" t="s">
        <v>15</v>
      </c>
      <c r="F3739" s="9">
        <f t="shared" si="124"/>
        <v>900000</v>
      </c>
      <c r="G3739" s="9">
        <v>9</v>
      </c>
      <c r="H3739" s="10">
        <v>968679</v>
      </c>
      <c r="I3739" s="11">
        <v>2845313294.7391043</v>
      </c>
      <c r="J3739" s="11">
        <v>27795</v>
      </c>
      <c r="K3739" s="11">
        <v>102367.81056805556</v>
      </c>
      <c r="L3739" s="12">
        <v>0</v>
      </c>
      <c r="M3739" s="11">
        <v>2679</v>
      </c>
      <c r="N3739" s="13"/>
      <c r="O3739" t="str">
        <f t="shared" si="125"/>
        <v/>
      </c>
    </row>
    <row r="3740" spans="1:15" hidden="1">
      <c r="A3740" s="41">
        <v>3.2025000000000001</v>
      </c>
      <c r="B3740" s="46">
        <v>45723</v>
      </c>
      <c r="C3740" s="8" t="s">
        <v>13</v>
      </c>
      <c r="D3740" s="8" t="s">
        <v>46</v>
      </c>
      <c r="E3740" s="8" t="s">
        <v>46</v>
      </c>
      <c r="F3740" s="9">
        <f t="shared" si="124"/>
        <v>-91100000</v>
      </c>
      <c r="G3740" s="9">
        <v>-911</v>
      </c>
      <c r="H3740" s="10">
        <v>-99923035</v>
      </c>
      <c r="I3740" s="11">
        <v>23610914732.600544</v>
      </c>
      <c r="J3740" s="11">
        <v>234962</v>
      </c>
      <c r="K3740" s="11">
        <v>100488.22674560375</v>
      </c>
      <c r="L3740" s="12">
        <v>8378260.4347549826</v>
      </c>
      <c r="M3740" s="11">
        <v>532</v>
      </c>
      <c r="N3740" s="13"/>
      <c r="O3740" t="str">
        <f t="shared" si="125"/>
        <v/>
      </c>
    </row>
    <row r="3741" spans="1:15" hidden="1">
      <c r="A3741" s="41">
        <v>3.2025000000000001</v>
      </c>
      <c r="B3741" s="46">
        <v>45723</v>
      </c>
      <c r="C3741" s="8" t="s">
        <v>13</v>
      </c>
      <c r="D3741" s="8" t="s">
        <v>46</v>
      </c>
      <c r="E3741" s="8" t="s">
        <v>46</v>
      </c>
      <c r="F3741" s="9">
        <f t="shared" si="124"/>
        <v>-91100000</v>
      </c>
      <c r="G3741" s="9">
        <v>-911</v>
      </c>
      <c r="H3741" s="10">
        <v>-99923035</v>
      </c>
      <c r="I3741" s="11">
        <v>23519369958.035297</v>
      </c>
      <c r="J3741" s="11">
        <v>234051</v>
      </c>
      <c r="K3741" s="11">
        <v>100488.22674560375</v>
      </c>
      <c r="L3741" s="12">
        <v>8378260.4347549826</v>
      </c>
      <c r="M3741" s="11">
        <v>533</v>
      </c>
      <c r="N3741" s="13"/>
      <c r="O3741" t="str">
        <f t="shared" si="125"/>
        <v/>
      </c>
    </row>
    <row r="3742" spans="1:15" hidden="1">
      <c r="A3742" s="41">
        <v>3.2025000000000001</v>
      </c>
      <c r="B3742" s="46">
        <v>45723</v>
      </c>
      <c r="C3742" s="8" t="s">
        <v>13</v>
      </c>
      <c r="D3742" s="8" t="s">
        <v>46</v>
      </c>
      <c r="E3742" s="8" t="s">
        <v>46</v>
      </c>
      <c r="F3742" s="9">
        <f t="shared" si="124"/>
        <v>7300000</v>
      </c>
      <c r="G3742" s="9">
        <v>73</v>
      </c>
      <c r="H3742" s="10">
        <v>8002479</v>
      </c>
      <c r="I3742" s="11">
        <v>23527372437.035297</v>
      </c>
      <c r="J3742" s="11">
        <v>234124</v>
      </c>
      <c r="K3742" s="11">
        <v>100491.07497324195</v>
      </c>
      <c r="L3742" s="12">
        <v>0</v>
      </c>
      <c r="M3742" s="11">
        <v>534</v>
      </c>
      <c r="N3742" s="13"/>
      <c r="O3742" t="str">
        <f t="shared" si="125"/>
        <v/>
      </c>
    </row>
    <row r="3743" spans="1:15" hidden="1">
      <c r="A3743" s="41">
        <v>3.2025000000000001</v>
      </c>
      <c r="B3743" s="46">
        <v>45723</v>
      </c>
      <c r="C3743" s="8" t="s">
        <v>13</v>
      </c>
      <c r="D3743" s="8" t="s">
        <v>14</v>
      </c>
      <c r="E3743" s="8" t="s">
        <v>14</v>
      </c>
      <c r="F3743" s="9">
        <f t="shared" si="124"/>
        <v>-4700000</v>
      </c>
      <c r="G3743" s="9">
        <v>-47</v>
      </c>
      <c r="H3743" s="10">
        <v>-4973023</v>
      </c>
      <c r="I3743" s="11">
        <v>16914181515.784204</v>
      </c>
      <c r="J3743" s="11">
        <v>169093</v>
      </c>
      <c r="K3743" s="11">
        <v>100028.86882238887</v>
      </c>
      <c r="L3743" s="12">
        <v>271666.16534772329</v>
      </c>
      <c r="M3743" s="11">
        <v>512</v>
      </c>
      <c r="N3743" s="13"/>
      <c r="O3743" t="str">
        <f t="shared" si="125"/>
        <v/>
      </c>
    </row>
    <row r="3744" spans="1:15" hidden="1">
      <c r="A3744" s="41">
        <v>3.2025000000000001</v>
      </c>
      <c r="B3744" s="46">
        <v>45723</v>
      </c>
      <c r="C3744" s="8" t="s">
        <v>13</v>
      </c>
      <c r="D3744" s="8" t="s">
        <v>46</v>
      </c>
      <c r="E3744" s="8" t="s">
        <v>46</v>
      </c>
      <c r="F3744" s="9">
        <f t="shared" si="124"/>
        <v>-4500000</v>
      </c>
      <c r="G3744" s="9">
        <v>-45</v>
      </c>
      <c r="H3744" s="10">
        <v>-4935825</v>
      </c>
      <c r="I3744" s="11">
        <v>23522850338.661503</v>
      </c>
      <c r="J3744" s="11">
        <v>234079</v>
      </c>
      <c r="K3744" s="11">
        <v>100491.07497324195</v>
      </c>
      <c r="L3744" s="12">
        <v>413726.62620411254</v>
      </c>
      <c r="M3744" s="11">
        <v>535</v>
      </c>
      <c r="N3744" s="13"/>
      <c r="O3744" t="str">
        <f t="shared" si="125"/>
        <v/>
      </c>
    </row>
    <row r="3745" spans="1:15" hidden="1">
      <c r="A3745" s="41">
        <v>3.2025000000000001</v>
      </c>
      <c r="B3745" s="46">
        <v>45723</v>
      </c>
      <c r="C3745" s="8" t="s">
        <v>13</v>
      </c>
      <c r="D3745" s="8" t="s">
        <v>46</v>
      </c>
      <c r="E3745" s="8" t="s">
        <v>46</v>
      </c>
      <c r="F3745" s="9">
        <f t="shared" si="124"/>
        <v>-900000</v>
      </c>
      <c r="G3745" s="9">
        <v>-9</v>
      </c>
      <c r="H3745" s="10">
        <v>-987165</v>
      </c>
      <c r="I3745" s="11">
        <v>23521945918.986744</v>
      </c>
      <c r="J3745" s="11">
        <v>234070</v>
      </c>
      <c r="K3745" s="11">
        <v>100491.07497324195</v>
      </c>
      <c r="L3745" s="12">
        <v>82745.325240822509</v>
      </c>
      <c r="M3745" s="11">
        <v>536</v>
      </c>
      <c r="N3745" s="13"/>
      <c r="O3745" t="str">
        <f t="shared" si="125"/>
        <v/>
      </c>
    </row>
    <row r="3746" spans="1:15" hidden="1">
      <c r="A3746" s="41">
        <v>3.2025000000000001</v>
      </c>
      <c r="B3746" s="46">
        <v>45723</v>
      </c>
      <c r="C3746" s="8" t="s">
        <v>13</v>
      </c>
      <c r="D3746" s="8" t="s">
        <v>46</v>
      </c>
      <c r="E3746" s="8" t="s">
        <v>46</v>
      </c>
      <c r="F3746" s="9">
        <f t="shared" si="124"/>
        <v>-4500000</v>
      </c>
      <c r="G3746" s="9">
        <v>-45</v>
      </c>
      <c r="H3746" s="10">
        <v>-4935825</v>
      </c>
      <c r="I3746" s="11">
        <v>23517423820.612949</v>
      </c>
      <c r="J3746" s="11">
        <v>234025</v>
      </c>
      <c r="K3746" s="11">
        <v>100491.07497324195</v>
      </c>
      <c r="L3746" s="12">
        <v>413726.62620411254</v>
      </c>
      <c r="M3746" s="11">
        <v>537</v>
      </c>
      <c r="N3746" s="13"/>
      <c r="O3746" t="str">
        <f t="shared" si="125"/>
        <v/>
      </c>
    </row>
    <row r="3747" spans="1:15" hidden="1">
      <c r="A3747" s="41">
        <v>3.2025000000000001</v>
      </c>
      <c r="B3747" s="46">
        <v>45723</v>
      </c>
      <c r="C3747" s="8" t="s">
        <v>13</v>
      </c>
      <c r="D3747" s="8" t="s">
        <v>46</v>
      </c>
      <c r="E3747" s="8" t="s">
        <v>46</v>
      </c>
      <c r="F3747" s="9">
        <f t="shared" si="124"/>
        <v>-22700000</v>
      </c>
      <c r="G3747" s="9">
        <v>-227</v>
      </c>
      <c r="H3747" s="10">
        <v>-24898495</v>
      </c>
      <c r="I3747" s="11">
        <v>23494612346.594025</v>
      </c>
      <c r="J3747" s="11">
        <v>233798</v>
      </c>
      <c r="K3747" s="11">
        <v>100491.07497324195</v>
      </c>
      <c r="L3747" s="12">
        <v>2087020.9810740761</v>
      </c>
      <c r="M3747" s="11">
        <v>538</v>
      </c>
      <c r="N3747" s="13"/>
      <c r="O3747" t="str">
        <f t="shared" si="125"/>
        <v/>
      </c>
    </row>
    <row r="3748" spans="1:15" hidden="1">
      <c r="A3748" s="41">
        <v>3.2025000000000001</v>
      </c>
      <c r="B3748" s="46">
        <v>45726</v>
      </c>
      <c r="C3748" s="8" t="s">
        <v>13</v>
      </c>
      <c r="D3748" s="8" t="s">
        <v>14</v>
      </c>
      <c r="E3748" s="8" t="s">
        <v>14</v>
      </c>
      <c r="F3748" s="9">
        <f t="shared" si="124"/>
        <v>9600000</v>
      </c>
      <c r="G3748" s="9">
        <v>96</v>
      </c>
      <c r="H3748" s="10">
        <v>10135104</v>
      </c>
      <c r="I3748" s="11">
        <v>16924316619.784204</v>
      </c>
      <c r="J3748" s="11">
        <v>169189</v>
      </c>
      <c r="K3748" s="11">
        <v>100032.01520065847</v>
      </c>
      <c r="L3748" s="12">
        <v>0</v>
      </c>
      <c r="M3748" s="11">
        <v>513</v>
      </c>
      <c r="N3748" s="13"/>
      <c r="O3748" t="str">
        <f t="shared" si="125"/>
        <v/>
      </c>
    </row>
    <row r="3749" spans="1:15" hidden="1">
      <c r="A3749" s="41">
        <v>3.2025000000000001</v>
      </c>
      <c r="B3749" s="46">
        <v>45726</v>
      </c>
      <c r="C3749" s="8" t="s">
        <v>13</v>
      </c>
      <c r="D3749" s="8" t="s">
        <v>46</v>
      </c>
      <c r="E3749" s="8" t="s">
        <v>46</v>
      </c>
      <c r="F3749" s="9">
        <f t="shared" si="124"/>
        <v>-43700000</v>
      </c>
      <c r="G3749" s="9">
        <v>-437</v>
      </c>
      <c r="H3749" s="10">
        <v>-47941522</v>
      </c>
      <c r="I3749" s="11">
        <v>23450697746.830719</v>
      </c>
      <c r="J3749" s="11">
        <v>233361</v>
      </c>
      <c r="K3749" s="11">
        <v>100491.07497324195</v>
      </c>
      <c r="L3749" s="12">
        <v>4026922.2366932705</v>
      </c>
      <c r="M3749" s="11">
        <v>539</v>
      </c>
      <c r="N3749" s="13"/>
      <c r="O3749" t="str">
        <f t="shared" si="125"/>
        <v/>
      </c>
    </row>
    <row r="3750" spans="1:15" hidden="1">
      <c r="A3750" s="41">
        <v>3.2025000000000001</v>
      </c>
      <c r="B3750" s="46">
        <v>45726</v>
      </c>
      <c r="C3750" s="8" t="s">
        <v>13</v>
      </c>
      <c r="D3750" s="8" t="s">
        <v>46</v>
      </c>
      <c r="E3750" s="8" t="s">
        <v>46</v>
      </c>
      <c r="F3750" s="9">
        <f t="shared" si="124"/>
        <v>-45500000</v>
      </c>
      <c r="G3750" s="9">
        <v>-455</v>
      </c>
      <c r="H3750" s="10">
        <v>-49916230</v>
      </c>
      <c r="I3750" s="11">
        <v>23404974307.717896</v>
      </c>
      <c r="J3750" s="11">
        <v>232906</v>
      </c>
      <c r="K3750" s="11">
        <v>100491.07497324195</v>
      </c>
      <c r="L3750" s="12">
        <v>4192790.8871749118</v>
      </c>
      <c r="M3750" s="11">
        <v>540</v>
      </c>
      <c r="N3750" s="13"/>
      <c r="O3750" t="str">
        <f t="shared" si="125"/>
        <v/>
      </c>
    </row>
    <row r="3751" spans="1:15" hidden="1">
      <c r="A3751" s="41">
        <v>3.2025000000000001</v>
      </c>
      <c r="B3751" s="46">
        <v>45726</v>
      </c>
      <c r="C3751" s="8" t="s">
        <v>13</v>
      </c>
      <c r="D3751" s="8" t="s">
        <v>46</v>
      </c>
      <c r="E3751" s="8" t="s">
        <v>46</v>
      </c>
      <c r="F3751" s="9">
        <f t="shared" si="124"/>
        <v>-22800000</v>
      </c>
      <c r="G3751" s="9">
        <v>-228</v>
      </c>
      <c r="H3751" s="10">
        <v>-25012968</v>
      </c>
      <c r="I3751" s="11">
        <v>23382062342.623997</v>
      </c>
      <c r="J3751" s="11">
        <v>232678</v>
      </c>
      <c r="K3751" s="11">
        <v>100491.07497324195</v>
      </c>
      <c r="L3751" s="12">
        <v>2101002.9061008357</v>
      </c>
      <c r="M3751" s="11">
        <v>541</v>
      </c>
      <c r="N3751" s="13"/>
      <c r="O3751" t="str">
        <f t="shared" si="125"/>
        <v/>
      </c>
    </row>
    <row r="3752" spans="1:15" hidden="1">
      <c r="A3752" s="41">
        <v>3.2025000000000001</v>
      </c>
      <c r="B3752" s="46">
        <v>45726</v>
      </c>
      <c r="C3752" s="8" t="s">
        <v>13</v>
      </c>
      <c r="D3752" s="8" t="s">
        <v>46</v>
      </c>
      <c r="E3752" s="8" t="s">
        <v>46</v>
      </c>
      <c r="F3752" s="9">
        <f t="shared" si="124"/>
        <v>900000</v>
      </c>
      <c r="G3752" s="9">
        <v>9</v>
      </c>
      <c r="H3752" s="10">
        <v>986391</v>
      </c>
      <c r="I3752" s="11">
        <v>23383048733.623997</v>
      </c>
      <c r="J3752" s="11">
        <v>232687</v>
      </c>
      <c r="K3752" s="11">
        <v>100491.42725474133</v>
      </c>
      <c r="L3752" s="12">
        <v>0</v>
      </c>
      <c r="M3752" s="11">
        <v>542</v>
      </c>
      <c r="N3752" s="13"/>
      <c r="O3752" t="str">
        <f t="shared" si="125"/>
        <v/>
      </c>
    </row>
    <row r="3753" spans="1:15" hidden="1">
      <c r="A3753" s="41">
        <v>3.2025000000000001</v>
      </c>
      <c r="B3753" s="46">
        <v>45726</v>
      </c>
      <c r="C3753" s="8" t="s">
        <v>13</v>
      </c>
      <c r="D3753" s="8" t="s">
        <v>46</v>
      </c>
      <c r="E3753" s="8" t="s">
        <v>46</v>
      </c>
      <c r="F3753" s="9">
        <f t="shared" si="124"/>
        <v>3600000</v>
      </c>
      <c r="G3753" s="9">
        <v>36</v>
      </c>
      <c r="H3753" s="10">
        <v>3947220</v>
      </c>
      <c r="I3753" s="11">
        <v>23386995953.623997</v>
      </c>
      <c r="J3753" s="11">
        <v>232723</v>
      </c>
      <c r="K3753" s="11">
        <v>100492.84322402168</v>
      </c>
      <c r="L3753" s="12">
        <v>0</v>
      </c>
      <c r="M3753" s="11">
        <v>543</v>
      </c>
      <c r="N3753" s="13"/>
      <c r="O3753" t="str">
        <f t="shared" si="125"/>
        <v/>
      </c>
    </row>
    <row r="3754" spans="1:15" hidden="1">
      <c r="A3754" s="41">
        <v>3.2025000000000001</v>
      </c>
      <c r="B3754" s="46">
        <v>45726</v>
      </c>
      <c r="C3754" s="8" t="s">
        <v>13</v>
      </c>
      <c r="D3754" s="8" t="s">
        <v>46</v>
      </c>
      <c r="E3754" s="8" t="s">
        <v>46</v>
      </c>
      <c r="F3754" s="9">
        <f t="shared" si="124"/>
        <v>-1300000</v>
      </c>
      <c r="G3754" s="9">
        <v>-13</v>
      </c>
      <c r="H3754" s="10">
        <v>-1426178</v>
      </c>
      <c r="I3754" s="11">
        <v>23385689546.662083</v>
      </c>
      <c r="J3754" s="11">
        <v>232710</v>
      </c>
      <c r="K3754" s="11">
        <v>100492.84322402168</v>
      </c>
      <c r="L3754" s="12">
        <v>119771.03808771819</v>
      </c>
      <c r="M3754" s="11">
        <v>544</v>
      </c>
      <c r="N3754" s="13"/>
      <c r="O3754" t="str">
        <f t="shared" si="125"/>
        <v/>
      </c>
    </row>
    <row r="3755" spans="1:15" hidden="1">
      <c r="A3755" s="41">
        <v>3.2025000000000001</v>
      </c>
      <c r="B3755" s="46">
        <v>45726</v>
      </c>
      <c r="C3755" s="8" t="s">
        <v>13</v>
      </c>
      <c r="D3755" s="8" t="s">
        <v>46</v>
      </c>
      <c r="E3755" s="8" t="s">
        <v>46</v>
      </c>
      <c r="F3755" s="9">
        <f t="shared" si="124"/>
        <v>-1800000</v>
      </c>
      <c r="G3755" s="9">
        <v>-18</v>
      </c>
      <c r="H3755" s="10">
        <v>-1974708</v>
      </c>
      <c r="I3755" s="11">
        <v>23383880675.484051</v>
      </c>
      <c r="J3755" s="11">
        <v>232692</v>
      </c>
      <c r="K3755" s="11">
        <v>100492.84322402168</v>
      </c>
      <c r="L3755" s="12">
        <v>165836.82196760969</v>
      </c>
      <c r="M3755" s="11">
        <v>545</v>
      </c>
      <c r="N3755" s="13"/>
      <c r="O3755" t="str">
        <f t="shared" si="125"/>
        <v/>
      </c>
    </row>
    <row r="3756" spans="1:15" hidden="1">
      <c r="A3756" s="41">
        <v>3.2025000000000001</v>
      </c>
      <c r="B3756" s="46">
        <v>45726</v>
      </c>
      <c r="C3756" s="8" t="s">
        <v>13</v>
      </c>
      <c r="D3756" s="8" t="s">
        <v>46</v>
      </c>
      <c r="E3756" s="8" t="s">
        <v>46</v>
      </c>
      <c r="F3756" s="9">
        <f t="shared" si="124"/>
        <v>-1900000</v>
      </c>
      <c r="G3756" s="9">
        <v>-19</v>
      </c>
      <c r="H3756" s="10">
        <v>-2084414</v>
      </c>
      <c r="I3756" s="11">
        <v>23381971311.462795</v>
      </c>
      <c r="J3756" s="11">
        <v>232673</v>
      </c>
      <c r="K3756" s="11">
        <v>100492.84322402168</v>
      </c>
      <c r="L3756" s="12">
        <v>175049.97874358809</v>
      </c>
      <c r="M3756" s="11">
        <v>546</v>
      </c>
      <c r="N3756" s="13"/>
      <c r="O3756" t="str">
        <f t="shared" si="125"/>
        <v/>
      </c>
    </row>
    <row r="3757" spans="1:15" hidden="1">
      <c r="A3757" s="41">
        <v>3.2025000000000001</v>
      </c>
      <c r="B3757" s="46">
        <v>45726</v>
      </c>
      <c r="C3757" s="8" t="s">
        <v>13</v>
      </c>
      <c r="D3757" s="8" t="s">
        <v>46</v>
      </c>
      <c r="E3757" s="8" t="s">
        <v>46</v>
      </c>
      <c r="F3757" s="9">
        <f t="shared" si="124"/>
        <v>-91100000</v>
      </c>
      <c r="G3757" s="9">
        <v>-911</v>
      </c>
      <c r="H3757" s="10">
        <v>-99942166</v>
      </c>
      <c r="I3757" s="11">
        <v>23290422331.285713</v>
      </c>
      <c r="J3757" s="11">
        <v>231762</v>
      </c>
      <c r="K3757" s="11">
        <v>100492.84322402168</v>
      </c>
      <c r="L3757" s="12">
        <v>8393185.8229162544</v>
      </c>
      <c r="M3757" s="11">
        <v>547</v>
      </c>
      <c r="N3757" s="13"/>
      <c r="O3757" t="str">
        <f t="shared" si="125"/>
        <v/>
      </c>
    </row>
    <row r="3758" spans="1:15" hidden="1">
      <c r="A3758" s="41">
        <v>3.2025000000000001</v>
      </c>
      <c r="B3758" s="46">
        <v>45726</v>
      </c>
      <c r="C3758" s="8" t="s">
        <v>13</v>
      </c>
      <c r="D3758" s="8" t="s">
        <v>46</v>
      </c>
      <c r="E3758" s="8" t="s">
        <v>46</v>
      </c>
      <c r="F3758" s="9">
        <f t="shared" si="124"/>
        <v>-9100000</v>
      </c>
      <c r="G3758" s="9">
        <v>-91</v>
      </c>
      <c r="H3758" s="10">
        <v>-9983246</v>
      </c>
      <c r="I3758" s="11">
        <v>23281277482.552326</v>
      </c>
      <c r="J3758" s="11">
        <v>231671</v>
      </c>
      <c r="K3758" s="11">
        <v>100492.84322402168</v>
      </c>
      <c r="L3758" s="12">
        <v>838397.26661402732</v>
      </c>
      <c r="M3758" s="11">
        <v>548</v>
      </c>
      <c r="N3758" s="13"/>
      <c r="O3758" t="str">
        <f t="shared" si="125"/>
        <v/>
      </c>
    </row>
    <row r="3759" spans="1:15" hidden="1">
      <c r="A3759" s="41">
        <v>3.2025000000000001</v>
      </c>
      <c r="B3759" s="46">
        <v>45726</v>
      </c>
      <c r="C3759" s="8" t="s">
        <v>13</v>
      </c>
      <c r="D3759" s="8" t="s">
        <v>46</v>
      </c>
      <c r="E3759" s="8" t="s">
        <v>46</v>
      </c>
      <c r="F3759" s="9">
        <f t="shared" si="124"/>
        <v>-1800000</v>
      </c>
      <c r="G3759" s="9">
        <v>-18</v>
      </c>
      <c r="H3759" s="10">
        <v>-1974708</v>
      </c>
      <c r="I3759" s="11">
        <v>23279468611.374294</v>
      </c>
      <c r="J3759" s="11">
        <v>231653</v>
      </c>
      <c r="K3759" s="11">
        <v>100492.84322402168</v>
      </c>
      <c r="L3759" s="12">
        <v>165836.82196760969</v>
      </c>
      <c r="M3759" s="11">
        <v>549</v>
      </c>
      <c r="N3759" s="13"/>
      <c r="O3759" t="str">
        <f t="shared" si="125"/>
        <v/>
      </c>
    </row>
    <row r="3760" spans="1:15" hidden="1">
      <c r="A3760" s="41">
        <v>3.2025000000000001</v>
      </c>
      <c r="B3760" s="46">
        <v>45726</v>
      </c>
      <c r="C3760" s="8" t="s">
        <v>13</v>
      </c>
      <c r="D3760" s="8" t="s">
        <v>46</v>
      </c>
      <c r="E3760" s="8" t="s">
        <v>46</v>
      </c>
      <c r="F3760" s="9">
        <f t="shared" si="124"/>
        <v>-2700000</v>
      </c>
      <c r="G3760" s="9">
        <v>-27</v>
      </c>
      <c r="H3760" s="10">
        <v>-2962062</v>
      </c>
      <c r="I3760" s="11">
        <v>23276755304.607246</v>
      </c>
      <c r="J3760" s="11">
        <v>231626</v>
      </c>
      <c r="K3760" s="11">
        <v>100492.84322402168</v>
      </c>
      <c r="L3760" s="12">
        <v>248755.23295141477</v>
      </c>
      <c r="M3760" s="11">
        <v>550</v>
      </c>
      <c r="N3760" s="13"/>
      <c r="O3760" t="str">
        <f t="shared" si="125"/>
        <v/>
      </c>
    </row>
    <row r="3761" spans="1:15" hidden="1">
      <c r="A3761" s="41">
        <v>3.2025000000000001</v>
      </c>
      <c r="B3761" s="46">
        <v>45726</v>
      </c>
      <c r="C3761" s="8" t="s">
        <v>13</v>
      </c>
      <c r="D3761" s="8" t="s">
        <v>46</v>
      </c>
      <c r="E3761" s="8" t="s">
        <v>46</v>
      </c>
      <c r="F3761" s="9">
        <f t="shared" si="124"/>
        <v>-8100000</v>
      </c>
      <c r="G3761" s="9">
        <v>-81</v>
      </c>
      <c r="H3761" s="10">
        <v>-8886186</v>
      </c>
      <c r="I3761" s="11">
        <v>23268615384.306099</v>
      </c>
      <c r="J3761" s="11">
        <v>231545</v>
      </c>
      <c r="K3761" s="11">
        <v>100492.84322402168</v>
      </c>
      <c r="L3761" s="12">
        <v>746265.69885424431</v>
      </c>
      <c r="M3761" s="11">
        <v>551</v>
      </c>
      <c r="N3761" s="13"/>
      <c r="O3761" t="str">
        <f t="shared" si="125"/>
        <v/>
      </c>
    </row>
    <row r="3762" spans="1:15" hidden="1">
      <c r="A3762" s="41">
        <v>3.2025000000000001</v>
      </c>
      <c r="B3762" s="46">
        <v>45726</v>
      </c>
      <c r="C3762" s="8" t="s">
        <v>13</v>
      </c>
      <c r="D3762" s="8" t="s">
        <v>46</v>
      </c>
      <c r="E3762" s="8" t="s">
        <v>46</v>
      </c>
      <c r="F3762" s="9">
        <f t="shared" si="124"/>
        <v>-900000</v>
      </c>
      <c r="G3762" s="9">
        <v>-9</v>
      </c>
      <c r="H3762" s="10">
        <v>-987354</v>
      </c>
      <c r="I3762" s="11">
        <v>23267710948.717083</v>
      </c>
      <c r="J3762" s="11">
        <v>231536</v>
      </c>
      <c r="K3762" s="11">
        <v>100492.84322402168</v>
      </c>
      <c r="L3762" s="12">
        <v>82918.410983804846</v>
      </c>
      <c r="M3762" s="11">
        <v>552</v>
      </c>
      <c r="N3762" s="13"/>
      <c r="O3762" t="str">
        <f t="shared" si="125"/>
        <v/>
      </c>
    </row>
    <row r="3763" spans="1:15" hidden="1">
      <c r="A3763" s="41">
        <v>3.2025000000000001</v>
      </c>
      <c r="B3763" s="46">
        <v>45726</v>
      </c>
      <c r="C3763" s="8" t="s">
        <v>13</v>
      </c>
      <c r="D3763" s="8" t="s">
        <v>46</v>
      </c>
      <c r="E3763" s="8" t="s">
        <v>46</v>
      </c>
      <c r="F3763" s="9">
        <f t="shared" si="124"/>
        <v>-2700000</v>
      </c>
      <c r="G3763" s="9">
        <v>-27</v>
      </c>
      <c r="H3763" s="10">
        <v>-2962062</v>
      </c>
      <c r="I3763" s="11">
        <v>23264997641.950035</v>
      </c>
      <c r="J3763" s="11">
        <v>231509</v>
      </c>
      <c r="K3763" s="11">
        <v>100492.84322402168</v>
      </c>
      <c r="L3763" s="12">
        <v>248755.23295141477</v>
      </c>
      <c r="M3763" s="11">
        <v>553</v>
      </c>
      <c r="N3763" s="13"/>
      <c r="O3763" t="str">
        <f t="shared" si="125"/>
        <v/>
      </c>
    </row>
    <row r="3764" spans="1:15" hidden="1">
      <c r="A3764" s="41">
        <v>3.2025000000000001</v>
      </c>
      <c r="B3764" s="46">
        <v>45726</v>
      </c>
      <c r="C3764" s="8" t="s">
        <v>13</v>
      </c>
      <c r="D3764" s="8" t="s">
        <v>46</v>
      </c>
      <c r="E3764" s="8" t="s">
        <v>46</v>
      </c>
      <c r="F3764" s="9">
        <f t="shared" si="124"/>
        <v>-9100000</v>
      </c>
      <c r="G3764" s="9">
        <v>-91</v>
      </c>
      <c r="H3764" s="10">
        <v>-9983246</v>
      </c>
      <c r="I3764" s="11">
        <v>23255852793.216648</v>
      </c>
      <c r="J3764" s="11">
        <v>231418</v>
      </c>
      <c r="K3764" s="11">
        <v>100492.84322402168</v>
      </c>
      <c r="L3764" s="12">
        <v>838397.26661402732</v>
      </c>
      <c r="M3764" s="11">
        <v>554</v>
      </c>
      <c r="N3764" s="13"/>
      <c r="O3764" t="str">
        <f t="shared" si="125"/>
        <v/>
      </c>
    </row>
    <row r="3765" spans="1:15" hidden="1">
      <c r="A3765" s="41">
        <v>3.2025000000000001</v>
      </c>
      <c r="B3765" s="46">
        <v>45726</v>
      </c>
      <c r="C3765" s="8" t="s">
        <v>13</v>
      </c>
      <c r="D3765" s="8" t="s">
        <v>46</v>
      </c>
      <c r="E3765" s="8" t="s">
        <v>46</v>
      </c>
      <c r="F3765" s="9">
        <f t="shared" si="124"/>
        <v>-9100000</v>
      </c>
      <c r="G3765" s="9">
        <v>-91</v>
      </c>
      <c r="H3765" s="10">
        <v>-9983246</v>
      </c>
      <c r="I3765" s="11">
        <v>23246707944.483261</v>
      </c>
      <c r="J3765" s="11">
        <v>231327</v>
      </c>
      <c r="K3765" s="11">
        <v>100492.84322402168</v>
      </c>
      <c r="L3765" s="12">
        <v>838397.26661402732</v>
      </c>
      <c r="M3765" s="11">
        <v>555</v>
      </c>
      <c r="N3765" s="13"/>
      <c r="O3765" t="str">
        <f t="shared" si="125"/>
        <v/>
      </c>
    </row>
    <row r="3766" spans="1:15" hidden="1">
      <c r="A3766" s="41">
        <v>3.2025000000000001</v>
      </c>
      <c r="B3766" s="46">
        <v>45726</v>
      </c>
      <c r="C3766" s="8" t="s">
        <v>13</v>
      </c>
      <c r="D3766" s="8" t="s">
        <v>46</v>
      </c>
      <c r="E3766" s="8" t="s">
        <v>46</v>
      </c>
      <c r="F3766" s="9">
        <f t="shared" si="124"/>
        <v>-9100000</v>
      </c>
      <c r="G3766" s="9">
        <v>-91</v>
      </c>
      <c r="H3766" s="10">
        <v>-9983246</v>
      </c>
      <c r="I3766" s="11">
        <v>23237563095.749874</v>
      </c>
      <c r="J3766" s="11">
        <v>231236</v>
      </c>
      <c r="K3766" s="11">
        <v>100492.84322402168</v>
      </c>
      <c r="L3766" s="12">
        <v>838397.26661402732</v>
      </c>
      <c r="M3766" s="11">
        <v>556</v>
      </c>
      <c r="N3766" s="13"/>
      <c r="O3766" t="str">
        <f t="shared" si="125"/>
        <v/>
      </c>
    </row>
    <row r="3767" spans="1:15" hidden="1">
      <c r="A3767" s="41">
        <v>3.2025000000000001</v>
      </c>
      <c r="B3767" s="46">
        <v>45726</v>
      </c>
      <c r="C3767" s="8" t="s">
        <v>13</v>
      </c>
      <c r="D3767" s="8" t="s">
        <v>46</v>
      </c>
      <c r="E3767" s="8" t="s">
        <v>46</v>
      </c>
      <c r="F3767" s="9">
        <f t="shared" si="124"/>
        <v>-9100000</v>
      </c>
      <c r="G3767" s="9">
        <v>-91</v>
      </c>
      <c r="H3767" s="10">
        <v>-9983246</v>
      </c>
      <c r="I3767" s="11">
        <v>23228418247.016487</v>
      </c>
      <c r="J3767" s="11">
        <v>231145</v>
      </c>
      <c r="K3767" s="11">
        <v>100492.84322402168</v>
      </c>
      <c r="L3767" s="12">
        <v>838397.26661402732</v>
      </c>
      <c r="M3767" s="11">
        <v>557</v>
      </c>
      <c r="N3767" s="13"/>
      <c r="O3767" t="str">
        <f t="shared" si="125"/>
        <v/>
      </c>
    </row>
    <row r="3768" spans="1:15" hidden="1">
      <c r="A3768" s="41">
        <v>3.2025000000000001</v>
      </c>
      <c r="B3768" s="46">
        <v>45726</v>
      </c>
      <c r="C3768" s="8" t="s">
        <v>13</v>
      </c>
      <c r="D3768" s="8" t="s">
        <v>46</v>
      </c>
      <c r="E3768" s="8" t="s">
        <v>46</v>
      </c>
      <c r="F3768" s="9">
        <f t="shared" si="124"/>
        <v>-9100000</v>
      </c>
      <c r="G3768" s="9">
        <v>-91</v>
      </c>
      <c r="H3768" s="10">
        <v>-9983246</v>
      </c>
      <c r="I3768" s="11">
        <v>23219273398.2831</v>
      </c>
      <c r="J3768" s="11">
        <v>231054</v>
      </c>
      <c r="K3768" s="11">
        <v>100492.84322402168</v>
      </c>
      <c r="L3768" s="12">
        <v>838397.26661402732</v>
      </c>
      <c r="M3768" s="11">
        <v>558</v>
      </c>
      <c r="N3768" s="13"/>
      <c r="O3768" t="str">
        <f t="shared" si="125"/>
        <v/>
      </c>
    </row>
    <row r="3769" spans="1:15" hidden="1">
      <c r="A3769" s="41">
        <v>3.2025000000000001</v>
      </c>
      <c r="B3769" s="46">
        <v>45726</v>
      </c>
      <c r="C3769" s="8" t="s">
        <v>13</v>
      </c>
      <c r="D3769" s="8" t="s">
        <v>46</v>
      </c>
      <c r="E3769" s="8" t="s">
        <v>46</v>
      </c>
      <c r="F3769" s="9">
        <f t="shared" si="124"/>
        <v>-9100000</v>
      </c>
      <c r="G3769" s="9">
        <v>-91</v>
      </c>
      <c r="H3769" s="10">
        <v>-9983246</v>
      </c>
      <c r="I3769" s="11">
        <v>23210128549.549713</v>
      </c>
      <c r="J3769" s="11">
        <v>230963</v>
      </c>
      <c r="K3769" s="11">
        <v>100492.84322402168</v>
      </c>
      <c r="L3769" s="12">
        <v>838397.26661402732</v>
      </c>
      <c r="M3769" s="11">
        <v>559</v>
      </c>
      <c r="N3769" s="13"/>
      <c r="O3769" t="str">
        <f t="shared" si="125"/>
        <v/>
      </c>
    </row>
    <row r="3770" spans="1:15" hidden="1">
      <c r="A3770" s="41">
        <v>3.2025000000000001</v>
      </c>
      <c r="B3770" s="46">
        <v>45726</v>
      </c>
      <c r="C3770" s="8" t="s">
        <v>13</v>
      </c>
      <c r="D3770" s="8" t="s">
        <v>46</v>
      </c>
      <c r="E3770" s="8" t="s">
        <v>46</v>
      </c>
      <c r="F3770" s="9">
        <f t="shared" si="124"/>
        <v>-9100000</v>
      </c>
      <c r="G3770" s="9">
        <v>-91</v>
      </c>
      <c r="H3770" s="10">
        <v>-9983246</v>
      </c>
      <c r="I3770" s="11">
        <v>23200983700.816326</v>
      </c>
      <c r="J3770" s="11">
        <v>230872</v>
      </c>
      <c r="K3770" s="11">
        <v>100492.84322402168</v>
      </c>
      <c r="L3770" s="12">
        <v>838397.26661402732</v>
      </c>
      <c r="M3770" s="11">
        <v>560</v>
      </c>
      <c r="N3770" s="13"/>
      <c r="O3770" t="str">
        <f t="shared" si="125"/>
        <v/>
      </c>
    </row>
    <row r="3771" spans="1:15" hidden="1">
      <c r="A3771" s="41">
        <v>3.2025000000000001</v>
      </c>
      <c r="B3771" s="46">
        <v>45726</v>
      </c>
      <c r="C3771" s="8" t="s">
        <v>13</v>
      </c>
      <c r="D3771" s="8" t="s">
        <v>46</v>
      </c>
      <c r="E3771" s="8" t="s">
        <v>46</v>
      </c>
      <c r="F3771" s="9">
        <f t="shared" si="124"/>
        <v>-1000000</v>
      </c>
      <c r="G3771" s="9">
        <v>-10</v>
      </c>
      <c r="H3771" s="10">
        <v>-1097060</v>
      </c>
      <c r="I3771" s="11">
        <v>23199978772.384087</v>
      </c>
      <c r="J3771" s="11">
        <v>230862</v>
      </c>
      <c r="K3771" s="11">
        <v>100492.84322402168</v>
      </c>
      <c r="L3771" s="12">
        <v>92131.56775978324</v>
      </c>
      <c r="M3771" s="11">
        <v>561</v>
      </c>
      <c r="N3771" s="13"/>
      <c r="O3771" t="str">
        <f t="shared" si="125"/>
        <v/>
      </c>
    </row>
    <row r="3772" spans="1:15" hidden="1">
      <c r="A3772" s="41">
        <v>3.2025000000000001</v>
      </c>
      <c r="B3772" s="46">
        <v>45726</v>
      </c>
      <c r="C3772" s="8" t="s">
        <v>13</v>
      </c>
      <c r="D3772" s="8" t="s">
        <v>46</v>
      </c>
      <c r="E3772" s="8" t="s">
        <v>46</v>
      </c>
      <c r="F3772" s="9">
        <f t="shared" si="124"/>
        <v>-2700000</v>
      </c>
      <c r="G3772" s="9">
        <v>-27</v>
      </c>
      <c r="H3772" s="10">
        <v>-2962062</v>
      </c>
      <c r="I3772" s="11">
        <v>23197265465.617039</v>
      </c>
      <c r="J3772" s="11">
        <v>230835</v>
      </c>
      <c r="K3772" s="11">
        <v>100492.84322402168</v>
      </c>
      <c r="L3772" s="12">
        <v>248755.23295141477</v>
      </c>
      <c r="M3772" s="11">
        <v>562</v>
      </c>
      <c r="N3772" s="13"/>
      <c r="O3772" t="str">
        <f t="shared" si="125"/>
        <v/>
      </c>
    </row>
    <row r="3773" spans="1:15" hidden="1">
      <c r="A3773" s="41">
        <v>3.2025000000000001</v>
      </c>
      <c r="B3773" s="46">
        <v>45726</v>
      </c>
      <c r="C3773" s="8" t="s">
        <v>13</v>
      </c>
      <c r="D3773" s="8" t="s">
        <v>46</v>
      </c>
      <c r="E3773" s="8" t="s">
        <v>46</v>
      </c>
      <c r="F3773" s="9">
        <f t="shared" si="124"/>
        <v>-91100000</v>
      </c>
      <c r="G3773" s="9">
        <v>-911</v>
      </c>
      <c r="H3773" s="10">
        <v>-99942166</v>
      </c>
      <c r="I3773" s="11">
        <v>23105716485.439957</v>
      </c>
      <c r="J3773" s="11">
        <v>229924</v>
      </c>
      <c r="K3773" s="11">
        <v>100492.84322402168</v>
      </c>
      <c r="L3773" s="12">
        <v>8393185.8229162544</v>
      </c>
      <c r="M3773" s="11">
        <v>563</v>
      </c>
      <c r="N3773" s="13"/>
      <c r="O3773" t="str">
        <f t="shared" si="125"/>
        <v/>
      </c>
    </row>
    <row r="3774" spans="1:15" hidden="1">
      <c r="A3774" s="41">
        <v>3.2025000000000001</v>
      </c>
      <c r="B3774" s="46">
        <v>45726</v>
      </c>
      <c r="C3774" s="8" t="s">
        <v>13</v>
      </c>
      <c r="D3774" s="8" t="s">
        <v>46</v>
      </c>
      <c r="E3774" s="8" t="s">
        <v>46</v>
      </c>
      <c r="F3774" s="9">
        <f t="shared" si="124"/>
        <v>-1800000</v>
      </c>
      <c r="G3774" s="9">
        <v>-18</v>
      </c>
      <c r="H3774" s="10">
        <v>-1974708</v>
      </c>
      <c r="I3774" s="11">
        <v>23103907614.261925</v>
      </c>
      <c r="J3774" s="11">
        <v>229906</v>
      </c>
      <c r="K3774" s="11">
        <v>100492.84322402168</v>
      </c>
      <c r="L3774" s="12">
        <v>165836.82196760969</v>
      </c>
      <c r="M3774" s="11">
        <v>564</v>
      </c>
      <c r="N3774" s="13"/>
      <c r="O3774" t="str">
        <f t="shared" si="125"/>
        <v/>
      </c>
    </row>
    <row r="3775" spans="1:15" hidden="1">
      <c r="A3775" s="41">
        <v>3.2025000000000001</v>
      </c>
      <c r="B3775" s="46">
        <v>45726</v>
      </c>
      <c r="C3775" s="8" t="s">
        <v>13</v>
      </c>
      <c r="D3775" s="8" t="s">
        <v>46</v>
      </c>
      <c r="E3775" s="8" t="s">
        <v>46</v>
      </c>
      <c r="F3775" s="9">
        <f t="shared" si="124"/>
        <v>-91100000</v>
      </c>
      <c r="G3775" s="9">
        <v>-911</v>
      </c>
      <c r="H3775" s="10">
        <v>-99942166</v>
      </c>
      <c r="I3775" s="11">
        <v>23012358634.084843</v>
      </c>
      <c r="J3775" s="11">
        <v>228995</v>
      </c>
      <c r="K3775" s="11">
        <v>100492.84322402168</v>
      </c>
      <c r="L3775" s="12">
        <v>8393185.8229162544</v>
      </c>
      <c r="M3775" s="11">
        <v>565</v>
      </c>
      <c r="N3775" s="13"/>
      <c r="O3775" t="str">
        <f t="shared" si="125"/>
        <v/>
      </c>
    </row>
    <row r="3776" spans="1:15" hidden="1">
      <c r="A3776" s="41">
        <v>3.2025000000000001</v>
      </c>
      <c r="B3776" s="46">
        <v>45726</v>
      </c>
      <c r="C3776" s="8" t="s">
        <v>13</v>
      </c>
      <c r="D3776" s="8" t="s">
        <v>46</v>
      </c>
      <c r="E3776" s="8" t="s">
        <v>46</v>
      </c>
      <c r="F3776" s="9">
        <f t="shared" si="124"/>
        <v>-900000</v>
      </c>
      <c r="G3776" s="9">
        <v>-9</v>
      </c>
      <c r="H3776" s="10">
        <v>-987354</v>
      </c>
      <c r="I3776" s="11">
        <v>23011454198.495827</v>
      </c>
      <c r="J3776" s="11">
        <v>228986</v>
      </c>
      <c r="K3776" s="11">
        <v>100492.84322402168</v>
      </c>
      <c r="L3776" s="12">
        <v>82918.410983804846</v>
      </c>
      <c r="M3776" s="11">
        <v>566</v>
      </c>
      <c r="N3776" s="13"/>
      <c r="O3776" t="str">
        <f t="shared" si="125"/>
        <v/>
      </c>
    </row>
    <row r="3777" spans="1:15" hidden="1">
      <c r="A3777" s="41">
        <v>3.2025000000000001</v>
      </c>
      <c r="B3777" s="46">
        <v>45726</v>
      </c>
      <c r="C3777" s="8" t="s">
        <v>13</v>
      </c>
      <c r="D3777" s="8" t="s">
        <v>14</v>
      </c>
      <c r="E3777" s="8" t="s">
        <v>14</v>
      </c>
      <c r="F3777" s="9">
        <f t="shared" si="124"/>
        <v>-900000</v>
      </c>
      <c r="G3777" s="9">
        <v>-9</v>
      </c>
      <c r="H3777" s="10">
        <v>-952452</v>
      </c>
      <c r="I3777" s="11">
        <v>16923416331.647398</v>
      </c>
      <c r="J3777" s="11">
        <v>169180</v>
      </c>
      <c r="K3777" s="11">
        <v>100032.01520065847</v>
      </c>
      <c r="L3777" s="12">
        <v>52163.863194073783</v>
      </c>
      <c r="M3777" s="11">
        <v>514</v>
      </c>
      <c r="N3777" s="13"/>
      <c r="O3777" t="str">
        <f t="shared" si="125"/>
        <v/>
      </c>
    </row>
    <row r="3778" spans="1:15" hidden="1">
      <c r="A3778" s="41">
        <v>3.2025000000000001</v>
      </c>
      <c r="B3778" s="46">
        <v>45726</v>
      </c>
      <c r="C3778" s="8" t="s">
        <v>13</v>
      </c>
      <c r="D3778" s="8" t="s">
        <v>14</v>
      </c>
      <c r="E3778" s="8" t="s">
        <v>14</v>
      </c>
      <c r="F3778" s="9">
        <f t="shared" si="124"/>
        <v>-1800000</v>
      </c>
      <c r="G3778" s="9">
        <v>-18</v>
      </c>
      <c r="H3778" s="10">
        <v>-1904904</v>
      </c>
      <c r="I3778" s="11">
        <v>16921615755.373787</v>
      </c>
      <c r="J3778" s="11">
        <v>169162</v>
      </c>
      <c r="K3778" s="11">
        <v>100032.01520065847</v>
      </c>
      <c r="L3778" s="12">
        <v>104327.72638814757</v>
      </c>
      <c r="M3778" s="11">
        <v>515</v>
      </c>
      <c r="N3778" s="13"/>
      <c r="O3778" t="str">
        <f t="shared" si="125"/>
        <v/>
      </c>
    </row>
    <row r="3779" spans="1:15" hidden="1">
      <c r="A3779" s="41">
        <v>3.2025000000000001</v>
      </c>
      <c r="B3779" s="46">
        <v>45726</v>
      </c>
      <c r="C3779" s="8" t="s">
        <v>13</v>
      </c>
      <c r="D3779" s="8" t="s">
        <v>14</v>
      </c>
      <c r="E3779" s="8" t="s">
        <v>14</v>
      </c>
      <c r="F3779" s="9">
        <f t="shared" si="124"/>
        <v>-1800000</v>
      </c>
      <c r="G3779" s="9">
        <v>-18</v>
      </c>
      <c r="H3779" s="10">
        <v>-1904904</v>
      </c>
      <c r="I3779" s="11">
        <v>16919815179.100176</v>
      </c>
      <c r="J3779" s="11">
        <v>169144</v>
      </c>
      <c r="K3779" s="11">
        <v>100032.01520065847</v>
      </c>
      <c r="L3779" s="12">
        <v>104327.72638814757</v>
      </c>
      <c r="M3779" s="11">
        <v>516</v>
      </c>
      <c r="N3779" s="13"/>
      <c r="O3779" t="str">
        <f t="shared" si="125"/>
        <v/>
      </c>
    </row>
    <row r="3780" spans="1:15" hidden="1">
      <c r="A3780" s="41">
        <v>3.2025000000000001</v>
      </c>
      <c r="B3780" s="46">
        <v>45726</v>
      </c>
      <c r="C3780" s="8" t="s">
        <v>13</v>
      </c>
      <c r="D3780" s="8" t="s">
        <v>46</v>
      </c>
      <c r="E3780" s="8" t="s">
        <v>46</v>
      </c>
      <c r="F3780" s="9">
        <f t="shared" si="124"/>
        <v>-1800000</v>
      </c>
      <c r="G3780" s="9">
        <v>-18</v>
      </c>
      <c r="H3780" s="10">
        <v>-1974708</v>
      </c>
      <c r="I3780" s="11">
        <v>23009645327.317795</v>
      </c>
      <c r="J3780" s="11">
        <v>228968</v>
      </c>
      <c r="K3780" s="11">
        <v>100492.84322402168</v>
      </c>
      <c r="L3780" s="12">
        <v>165836.82196760969</v>
      </c>
      <c r="M3780" s="11">
        <v>567</v>
      </c>
      <c r="N3780" s="13"/>
      <c r="O3780" t="str">
        <f t="shared" si="125"/>
        <v/>
      </c>
    </row>
    <row r="3781" spans="1:15" hidden="1">
      <c r="A3781" s="41">
        <v>3.2025000000000001</v>
      </c>
      <c r="B3781" s="46">
        <v>45726</v>
      </c>
      <c r="C3781" s="8" t="s">
        <v>13</v>
      </c>
      <c r="D3781" s="8" t="s">
        <v>46</v>
      </c>
      <c r="E3781" s="8" t="s">
        <v>46</v>
      </c>
      <c r="F3781" s="9">
        <f t="shared" si="124"/>
        <v>-900000</v>
      </c>
      <c r="G3781" s="9">
        <v>-9</v>
      </c>
      <c r="H3781" s="10">
        <v>-987354</v>
      </c>
      <c r="I3781" s="11">
        <v>23008740891.728779</v>
      </c>
      <c r="J3781" s="11">
        <v>228959</v>
      </c>
      <c r="K3781" s="11">
        <v>100492.84322402168</v>
      </c>
      <c r="L3781" s="12">
        <v>82918.410983804846</v>
      </c>
      <c r="M3781" s="11">
        <v>568</v>
      </c>
      <c r="N3781" s="13"/>
      <c r="O3781" t="str">
        <f t="shared" si="125"/>
        <v/>
      </c>
    </row>
    <row r="3782" spans="1:15" hidden="1">
      <c r="A3782" s="41">
        <v>3.2025000000000001</v>
      </c>
      <c r="B3782" s="46">
        <v>45726</v>
      </c>
      <c r="C3782" s="8" t="s">
        <v>13</v>
      </c>
      <c r="D3782" s="8" t="s">
        <v>46</v>
      </c>
      <c r="E3782" s="8" t="s">
        <v>46</v>
      </c>
      <c r="F3782" s="9">
        <f t="shared" si="124"/>
        <v>-182200000</v>
      </c>
      <c r="G3782" s="9">
        <v>-1822</v>
      </c>
      <c r="H3782" s="10">
        <v>-199884332</v>
      </c>
      <c r="I3782" s="11">
        <v>22825642931.374611</v>
      </c>
      <c r="J3782" s="11">
        <v>227137</v>
      </c>
      <c r="K3782" s="11">
        <v>100492.84322402168</v>
      </c>
      <c r="L3782" s="12">
        <v>16786371.645832509</v>
      </c>
      <c r="M3782" s="11">
        <v>569</v>
      </c>
      <c r="N3782" s="13"/>
      <c r="O3782" t="str">
        <f t="shared" si="125"/>
        <v/>
      </c>
    </row>
    <row r="3783" spans="1:15" hidden="1">
      <c r="A3783" s="41">
        <v>3.2025000000000001</v>
      </c>
      <c r="B3783" s="46">
        <v>45726</v>
      </c>
      <c r="C3783" s="8" t="s">
        <v>13</v>
      </c>
      <c r="D3783" s="8" t="s">
        <v>46</v>
      </c>
      <c r="E3783" s="8" t="s">
        <v>46</v>
      </c>
      <c r="F3783" s="9">
        <f t="shared" si="124"/>
        <v>-1800000</v>
      </c>
      <c r="G3783" s="9">
        <v>-18</v>
      </c>
      <c r="H3783" s="10">
        <v>-1974708</v>
      </c>
      <c r="I3783" s="11">
        <v>22823834060.196579</v>
      </c>
      <c r="J3783" s="11">
        <v>227119</v>
      </c>
      <c r="K3783" s="11">
        <v>100492.84322402168</v>
      </c>
      <c r="L3783" s="12">
        <v>165836.82196760969</v>
      </c>
      <c r="M3783" s="11">
        <v>570</v>
      </c>
      <c r="N3783" s="13"/>
      <c r="O3783" t="str">
        <f t="shared" si="125"/>
        <v/>
      </c>
    </row>
    <row r="3784" spans="1:15" hidden="1">
      <c r="A3784" s="41">
        <v>3.2025000000000001</v>
      </c>
      <c r="B3784" s="46">
        <v>45726</v>
      </c>
      <c r="C3784" s="8" t="s">
        <v>13</v>
      </c>
      <c r="D3784" s="8" t="s">
        <v>46</v>
      </c>
      <c r="E3784" s="8" t="s">
        <v>46</v>
      </c>
      <c r="F3784" s="9">
        <f t="shared" si="124"/>
        <v>-900000</v>
      </c>
      <c r="G3784" s="9">
        <v>-9</v>
      </c>
      <c r="H3784" s="10">
        <v>-987354</v>
      </c>
      <c r="I3784" s="11">
        <v>22822929624.607563</v>
      </c>
      <c r="J3784" s="11">
        <v>227110</v>
      </c>
      <c r="K3784" s="11">
        <v>100492.84322402168</v>
      </c>
      <c r="L3784" s="12">
        <v>82918.410983804846</v>
      </c>
      <c r="M3784" s="11">
        <v>571</v>
      </c>
      <c r="N3784" s="13"/>
      <c r="O3784" t="str">
        <f t="shared" si="125"/>
        <v/>
      </c>
    </row>
    <row r="3785" spans="1:15" hidden="1">
      <c r="A3785" s="41">
        <v>3.2025000000000001</v>
      </c>
      <c r="B3785" s="46">
        <v>45726</v>
      </c>
      <c r="C3785" s="8" t="s">
        <v>13</v>
      </c>
      <c r="D3785" s="8" t="s">
        <v>46</v>
      </c>
      <c r="E3785" s="8" t="s">
        <v>46</v>
      </c>
      <c r="F3785" s="9">
        <f t="shared" si="124"/>
        <v>-900000</v>
      </c>
      <c r="G3785" s="9">
        <v>-9</v>
      </c>
      <c r="H3785" s="10">
        <v>-987354</v>
      </c>
      <c r="I3785" s="11">
        <v>22822025189.018547</v>
      </c>
      <c r="J3785" s="11">
        <v>227101</v>
      </c>
      <c r="K3785" s="11">
        <v>100492.84322402168</v>
      </c>
      <c r="L3785" s="12">
        <v>82918.410983804846</v>
      </c>
      <c r="M3785" s="11">
        <v>572</v>
      </c>
      <c r="N3785" s="13"/>
      <c r="O3785" t="str">
        <f t="shared" si="125"/>
        <v/>
      </c>
    </row>
    <row r="3786" spans="1:15" hidden="1">
      <c r="A3786" s="41">
        <v>3.2025000000000001</v>
      </c>
      <c r="B3786" s="46">
        <v>45726</v>
      </c>
      <c r="C3786" s="8" t="s">
        <v>13</v>
      </c>
      <c r="D3786" s="8" t="s">
        <v>46</v>
      </c>
      <c r="E3786" s="8" t="s">
        <v>46</v>
      </c>
      <c r="F3786" s="9">
        <f t="shared" ref="F3786:F3849" si="126">100000*G3786</f>
        <v>-2700000</v>
      </c>
      <c r="G3786" s="9">
        <v>-27</v>
      </c>
      <c r="H3786" s="10">
        <v>-2962062</v>
      </c>
      <c r="I3786" s="11">
        <v>22819311882.251499</v>
      </c>
      <c r="J3786" s="11">
        <v>227074</v>
      </c>
      <c r="K3786" s="11">
        <v>100492.84322402168</v>
      </c>
      <c r="L3786" s="12">
        <v>248755.23295141477</v>
      </c>
      <c r="M3786" s="11">
        <v>573</v>
      </c>
      <c r="N3786" s="13"/>
      <c r="O3786" t="str">
        <f t="shared" si="125"/>
        <v/>
      </c>
    </row>
    <row r="3787" spans="1:15" hidden="1">
      <c r="A3787" s="41">
        <v>3.2025000000000001</v>
      </c>
      <c r="B3787" s="46">
        <v>45726</v>
      </c>
      <c r="C3787" s="8" t="s">
        <v>13</v>
      </c>
      <c r="D3787" s="8" t="s">
        <v>46</v>
      </c>
      <c r="E3787" s="8" t="s">
        <v>46</v>
      </c>
      <c r="F3787" s="9">
        <f t="shared" si="126"/>
        <v>-20300000</v>
      </c>
      <c r="G3787" s="9">
        <v>-203</v>
      </c>
      <c r="H3787" s="10">
        <v>-22270318</v>
      </c>
      <c r="I3787" s="11">
        <v>22798911835.077023</v>
      </c>
      <c r="J3787" s="11">
        <v>226871</v>
      </c>
      <c r="K3787" s="11">
        <v>100492.84322402168</v>
      </c>
      <c r="L3787" s="12">
        <v>1870270.8255236</v>
      </c>
      <c r="M3787" s="11">
        <v>574</v>
      </c>
      <c r="N3787" s="13"/>
      <c r="O3787" t="str">
        <f t="shared" si="125"/>
        <v/>
      </c>
    </row>
    <row r="3788" spans="1:15" hidden="1">
      <c r="A3788" s="41">
        <v>3.2025000000000001</v>
      </c>
      <c r="B3788" s="46">
        <v>45726</v>
      </c>
      <c r="C3788" s="8" t="s">
        <v>13</v>
      </c>
      <c r="D3788" s="8" t="s">
        <v>46</v>
      </c>
      <c r="E3788" s="8" t="s">
        <v>46</v>
      </c>
      <c r="F3788" s="9">
        <f t="shared" si="126"/>
        <v>-900000</v>
      </c>
      <c r="G3788" s="9">
        <v>-9</v>
      </c>
      <c r="H3788" s="10">
        <v>-987354</v>
      </c>
      <c r="I3788" s="11">
        <v>22798007399.488007</v>
      </c>
      <c r="J3788" s="11">
        <v>226862</v>
      </c>
      <c r="K3788" s="11">
        <v>100492.84322402168</v>
      </c>
      <c r="L3788" s="12">
        <v>82918.410983804846</v>
      </c>
      <c r="M3788" s="11">
        <v>575</v>
      </c>
      <c r="N3788" s="13"/>
      <c r="O3788" t="str">
        <f t="shared" si="125"/>
        <v/>
      </c>
    </row>
    <row r="3789" spans="1:15" hidden="1">
      <c r="A3789" s="41">
        <v>3.2025000000000001</v>
      </c>
      <c r="B3789" s="46">
        <v>45726</v>
      </c>
      <c r="C3789" s="8" t="s">
        <v>13</v>
      </c>
      <c r="D3789" s="8" t="s">
        <v>46</v>
      </c>
      <c r="E3789" s="8" t="s">
        <v>46</v>
      </c>
      <c r="F3789" s="9">
        <f t="shared" si="126"/>
        <v>-900000</v>
      </c>
      <c r="G3789" s="9">
        <v>-9</v>
      </c>
      <c r="H3789" s="10">
        <v>-987354</v>
      </c>
      <c r="I3789" s="11">
        <v>22797102963.898991</v>
      </c>
      <c r="J3789" s="11">
        <v>226853</v>
      </c>
      <c r="K3789" s="11">
        <v>100492.84322402168</v>
      </c>
      <c r="L3789" s="12">
        <v>82918.410983804846</v>
      </c>
      <c r="M3789" s="11">
        <v>576</v>
      </c>
      <c r="N3789" s="13"/>
      <c r="O3789" t="str">
        <f t="shared" si="125"/>
        <v/>
      </c>
    </row>
    <row r="3790" spans="1:15" hidden="1">
      <c r="A3790" s="41">
        <v>3.2025000000000001</v>
      </c>
      <c r="B3790" s="46">
        <v>45726</v>
      </c>
      <c r="C3790" s="8" t="s">
        <v>13</v>
      </c>
      <c r="D3790" s="8" t="s">
        <v>46</v>
      </c>
      <c r="E3790" s="8" t="s">
        <v>46</v>
      </c>
      <c r="F3790" s="9">
        <f t="shared" si="126"/>
        <v>900000</v>
      </c>
      <c r="G3790" s="9">
        <v>9</v>
      </c>
      <c r="H3790" s="10">
        <v>986247</v>
      </c>
      <c r="I3790" s="11">
        <v>22798089210.898991</v>
      </c>
      <c r="J3790" s="11">
        <v>226862</v>
      </c>
      <c r="K3790" s="11">
        <v>100493.20384594596</v>
      </c>
      <c r="L3790" s="12">
        <v>0</v>
      </c>
      <c r="M3790" s="11">
        <v>577</v>
      </c>
      <c r="N3790" s="13"/>
      <c r="O3790" t="str">
        <f t="shared" si="125"/>
        <v/>
      </c>
    </row>
    <row r="3791" spans="1:15" hidden="1">
      <c r="A3791" s="41">
        <v>3.2025000000000001</v>
      </c>
      <c r="B3791" s="46">
        <v>45726</v>
      </c>
      <c r="C3791" s="8" t="s">
        <v>13</v>
      </c>
      <c r="D3791" s="8" t="s">
        <v>46</v>
      </c>
      <c r="E3791" s="8" t="s">
        <v>46</v>
      </c>
      <c r="F3791" s="9">
        <f t="shared" si="126"/>
        <v>-1800000</v>
      </c>
      <c r="G3791" s="9">
        <v>-18</v>
      </c>
      <c r="H3791" s="10">
        <v>-1974708</v>
      </c>
      <c r="I3791" s="11">
        <v>22796280333.229763</v>
      </c>
      <c r="J3791" s="11">
        <v>226844</v>
      </c>
      <c r="K3791" s="11">
        <v>100493.20384594596</v>
      </c>
      <c r="L3791" s="12">
        <v>165830.33077297267</v>
      </c>
      <c r="M3791" s="11">
        <v>578</v>
      </c>
      <c r="N3791" s="13"/>
      <c r="O3791" t="str">
        <f t="shared" si="125"/>
        <v/>
      </c>
    </row>
    <row r="3792" spans="1:15" hidden="1">
      <c r="A3792" s="41">
        <v>3.2025000000000001</v>
      </c>
      <c r="B3792" s="46">
        <v>45726</v>
      </c>
      <c r="C3792" s="8" t="s">
        <v>13</v>
      </c>
      <c r="D3792" s="8" t="s">
        <v>46</v>
      </c>
      <c r="E3792" s="8" t="s">
        <v>46</v>
      </c>
      <c r="F3792" s="9">
        <f t="shared" si="126"/>
        <v>-900000</v>
      </c>
      <c r="G3792" s="9">
        <v>-9</v>
      </c>
      <c r="H3792" s="10">
        <v>-987354</v>
      </c>
      <c r="I3792" s="11">
        <v>22795375894.395149</v>
      </c>
      <c r="J3792" s="11">
        <v>226835</v>
      </c>
      <c r="K3792" s="11">
        <v>100493.20384594596</v>
      </c>
      <c r="L3792" s="12">
        <v>82915.165386486333</v>
      </c>
      <c r="M3792" s="11">
        <v>579</v>
      </c>
      <c r="N3792" s="13"/>
      <c r="O3792" t="str">
        <f t="shared" ref="O3792:O3855" si="127">IF(M3792=_xlfn.MAXIFS(M:M,D:D,D3792),"X","")</f>
        <v/>
      </c>
    </row>
    <row r="3793" spans="1:15" hidden="1">
      <c r="A3793" s="41">
        <v>3.2025000000000001</v>
      </c>
      <c r="B3793" s="46">
        <v>45726</v>
      </c>
      <c r="C3793" s="8" t="s">
        <v>13</v>
      </c>
      <c r="D3793" s="8" t="s">
        <v>46</v>
      </c>
      <c r="E3793" s="8" t="s">
        <v>46</v>
      </c>
      <c r="F3793" s="9">
        <f t="shared" si="126"/>
        <v>-4000000</v>
      </c>
      <c r="G3793" s="9">
        <v>-40</v>
      </c>
      <c r="H3793" s="10">
        <v>-4388240</v>
      </c>
      <c r="I3793" s="11">
        <v>22791356166.24131</v>
      </c>
      <c r="J3793" s="11">
        <v>226795</v>
      </c>
      <c r="K3793" s="11">
        <v>100493.20384594596</v>
      </c>
      <c r="L3793" s="12">
        <v>368511.84616216179</v>
      </c>
      <c r="M3793" s="11">
        <v>580</v>
      </c>
      <c r="N3793" s="13"/>
      <c r="O3793" t="str">
        <f t="shared" si="127"/>
        <v/>
      </c>
    </row>
    <row r="3794" spans="1:15" hidden="1">
      <c r="A3794" s="41">
        <v>3.2025000000000001</v>
      </c>
      <c r="B3794" s="46">
        <v>45726</v>
      </c>
      <c r="C3794" s="8" t="s">
        <v>13</v>
      </c>
      <c r="D3794" s="8" t="s">
        <v>46</v>
      </c>
      <c r="E3794" s="8" t="s">
        <v>46</v>
      </c>
      <c r="F3794" s="9">
        <f t="shared" si="126"/>
        <v>-900000</v>
      </c>
      <c r="G3794" s="9">
        <v>-9</v>
      </c>
      <c r="H3794" s="10">
        <v>-987354</v>
      </c>
      <c r="I3794" s="11">
        <v>22790451727.406696</v>
      </c>
      <c r="J3794" s="11">
        <v>226786</v>
      </c>
      <c r="K3794" s="11">
        <v>100493.20384594596</v>
      </c>
      <c r="L3794" s="12">
        <v>82915.165386486333</v>
      </c>
      <c r="M3794" s="11">
        <v>581</v>
      </c>
      <c r="N3794" s="13"/>
      <c r="O3794" t="str">
        <f t="shared" si="127"/>
        <v/>
      </c>
    </row>
    <row r="3795" spans="1:15" hidden="1">
      <c r="A3795" s="41">
        <v>3.2025000000000001</v>
      </c>
      <c r="B3795" s="46">
        <v>45726</v>
      </c>
      <c r="C3795" s="8" t="s">
        <v>13</v>
      </c>
      <c r="D3795" s="8" t="s">
        <v>46</v>
      </c>
      <c r="E3795" s="8" t="s">
        <v>46</v>
      </c>
      <c r="F3795" s="9">
        <f t="shared" si="126"/>
        <v>-16400000</v>
      </c>
      <c r="G3795" s="9">
        <v>-164</v>
      </c>
      <c r="H3795" s="10">
        <v>-17991784</v>
      </c>
      <c r="I3795" s="11">
        <v>22773970841.97596</v>
      </c>
      <c r="J3795" s="11">
        <v>226622</v>
      </c>
      <c r="K3795" s="11">
        <v>100493.20384594596</v>
      </c>
      <c r="L3795" s="12">
        <v>1510898.5692648627</v>
      </c>
      <c r="M3795" s="11">
        <v>582</v>
      </c>
      <c r="N3795" s="13"/>
      <c r="O3795" t="str">
        <f t="shared" si="127"/>
        <v/>
      </c>
    </row>
    <row r="3796" spans="1:15" hidden="1">
      <c r="A3796" s="41">
        <v>3.2025000000000001</v>
      </c>
      <c r="B3796" s="46">
        <v>45726</v>
      </c>
      <c r="C3796" s="8" t="s">
        <v>13</v>
      </c>
      <c r="D3796" s="8" t="s">
        <v>46</v>
      </c>
      <c r="E3796" s="8" t="s">
        <v>46</v>
      </c>
      <c r="F3796" s="9">
        <f t="shared" si="126"/>
        <v>-9100000</v>
      </c>
      <c r="G3796" s="9">
        <v>-91</v>
      </c>
      <c r="H3796" s="10">
        <v>-9983246</v>
      </c>
      <c r="I3796" s="11">
        <v>22764825960.42598</v>
      </c>
      <c r="J3796" s="11">
        <v>226531</v>
      </c>
      <c r="K3796" s="11">
        <v>100493.20384594596</v>
      </c>
      <c r="L3796" s="12">
        <v>838364.45001891814</v>
      </c>
      <c r="M3796" s="11">
        <v>583</v>
      </c>
      <c r="N3796" s="13"/>
      <c r="O3796" t="str">
        <f t="shared" si="127"/>
        <v/>
      </c>
    </row>
    <row r="3797" spans="1:15" hidden="1">
      <c r="A3797" s="41">
        <v>3.2025000000000001</v>
      </c>
      <c r="B3797" s="46">
        <v>45726</v>
      </c>
      <c r="C3797" s="8" t="s">
        <v>13</v>
      </c>
      <c r="D3797" s="8" t="s">
        <v>46</v>
      </c>
      <c r="E3797" s="8" t="s">
        <v>46</v>
      </c>
      <c r="F3797" s="9">
        <f t="shared" si="126"/>
        <v>-10000000</v>
      </c>
      <c r="G3797" s="9">
        <v>-100</v>
      </c>
      <c r="H3797" s="10">
        <v>-10970600</v>
      </c>
      <c r="I3797" s="11">
        <v>22754776640.041386</v>
      </c>
      <c r="J3797" s="11">
        <v>226431</v>
      </c>
      <c r="K3797" s="11">
        <v>100493.20384594596</v>
      </c>
      <c r="L3797" s="12">
        <v>921279.61540540494</v>
      </c>
      <c r="M3797" s="11">
        <v>584</v>
      </c>
      <c r="N3797" s="13"/>
      <c r="O3797" t="str">
        <f t="shared" si="127"/>
        <v/>
      </c>
    </row>
    <row r="3798" spans="1:15" hidden="1">
      <c r="A3798" s="41">
        <v>3.2025000000000001</v>
      </c>
      <c r="B3798" s="46">
        <v>45726</v>
      </c>
      <c r="C3798" s="8" t="s">
        <v>13</v>
      </c>
      <c r="D3798" s="8" t="s">
        <v>46</v>
      </c>
      <c r="E3798" s="8" t="s">
        <v>46</v>
      </c>
      <c r="F3798" s="9">
        <f t="shared" si="126"/>
        <v>-9100000</v>
      </c>
      <c r="G3798" s="9">
        <v>-91</v>
      </c>
      <c r="H3798" s="10">
        <v>-9983246</v>
      </c>
      <c r="I3798" s="11">
        <v>22745631758.491405</v>
      </c>
      <c r="J3798" s="11">
        <v>226340</v>
      </c>
      <c r="K3798" s="11">
        <v>100493.20384594596</v>
      </c>
      <c r="L3798" s="12">
        <v>838364.45001891814</v>
      </c>
      <c r="M3798" s="11">
        <v>585</v>
      </c>
      <c r="N3798" s="13"/>
      <c r="O3798" t="str">
        <f t="shared" si="127"/>
        <v/>
      </c>
    </row>
    <row r="3799" spans="1:15" hidden="1">
      <c r="A3799" s="41">
        <v>3.2025000000000001</v>
      </c>
      <c r="B3799" s="46">
        <v>45726</v>
      </c>
      <c r="C3799" s="8" t="s">
        <v>13</v>
      </c>
      <c r="D3799" s="8" t="s">
        <v>46</v>
      </c>
      <c r="E3799" s="8" t="s">
        <v>46</v>
      </c>
      <c r="F3799" s="9">
        <f t="shared" si="126"/>
        <v>-227900000</v>
      </c>
      <c r="G3799" s="9">
        <v>-2279</v>
      </c>
      <c r="H3799" s="10">
        <v>-250019974</v>
      </c>
      <c r="I3799" s="11">
        <v>22516607746.926495</v>
      </c>
      <c r="J3799" s="11">
        <v>224061</v>
      </c>
      <c r="K3799" s="11">
        <v>100493.20384594596</v>
      </c>
      <c r="L3799" s="12">
        <v>20995962.435089171</v>
      </c>
      <c r="M3799" s="11">
        <v>586</v>
      </c>
      <c r="N3799" s="13"/>
      <c r="O3799" t="str">
        <f t="shared" si="127"/>
        <v/>
      </c>
    </row>
    <row r="3800" spans="1:15" hidden="1">
      <c r="A3800" s="41">
        <v>3.2025000000000001</v>
      </c>
      <c r="B3800" s="46">
        <v>45726</v>
      </c>
      <c r="C3800" s="8" t="s">
        <v>13</v>
      </c>
      <c r="D3800" s="8" t="s">
        <v>15</v>
      </c>
      <c r="E3800" s="8" t="s">
        <v>15</v>
      </c>
      <c r="F3800" s="9">
        <f t="shared" si="126"/>
        <v>46400000</v>
      </c>
      <c r="G3800" s="9">
        <v>464</v>
      </c>
      <c r="H3800" s="10">
        <v>49974192</v>
      </c>
      <c r="I3800" s="11">
        <v>2895287486.7391043</v>
      </c>
      <c r="J3800" s="11">
        <v>28259</v>
      </c>
      <c r="K3800" s="11">
        <v>102455.41196571373</v>
      </c>
      <c r="L3800" s="12">
        <v>0</v>
      </c>
      <c r="M3800" s="11">
        <v>2680</v>
      </c>
      <c r="N3800" s="13"/>
      <c r="O3800" t="str">
        <f t="shared" si="127"/>
        <v/>
      </c>
    </row>
    <row r="3801" spans="1:15" hidden="1">
      <c r="A3801" s="41">
        <v>3.2025000000000001</v>
      </c>
      <c r="B3801" s="46">
        <v>45726</v>
      </c>
      <c r="C3801" s="8" t="s">
        <v>13</v>
      </c>
      <c r="D3801" s="8" t="s">
        <v>46</v>
      </c>
      <c r="E3801" s="8" t="s">
        <v>46</v>
      </c>
      <c r="F3801" s="9">
        <f t="shared" si="126"/>
        <v>-50100000</v>
      </c>
      <c r="G3801" s="9">
        <v>-501</v>
      </c>
      <c r="H3801" s="10">
        <v>-54962706</v>
      </c>
      <c r="I3801" s="11">
        <v>22466260651.799675</v>
      </c>
      <c r="J3801" s="11">
        <v>223560</v>
      </c>
      <c r="K3801" s="11">
        <v>100493.20384594596</v>
      </c>
      <c r="L3801" s="12">
        <v>4615610.8731810749</v>
      </c>
      <c r="M3801" s="11">
        <v>587</v>
      </c>
      <c r="N3801" s="13"/>
      <c r="O3801" t="str">
        <f t="shared" si="127"/>
        <v/>
      </c>
    </row>
    <row r="3802" spans="1:15" hidden="1">
      <c r="A3802" s="41">
        <v>3.2025000000000001</v>
      </c>
      <c r="B3802" s="46">
        <v>45726</v>
      </c>
      <c r="C3802" s="8" t="s">
        <v>13</v>
      </c>
      <c r="D3802" s="8" t="s">
        <v>46</v>
      </c>
      <c r="E3802" s="8" t="s">
        <v>46</v>
      </c>
      <c r="F3802" s="9">
        <f t="shared" si="126"/>
        <v>-900000</v>
      </c>
      <c r="G3802" s="9">
        <v>-9</v>
      </c>
      <c r="H3802" s="10">
        <v>-987354</v>
      </c>
      <c r="I3802" s="11">
        <v>22465356212.965061</v>
      </c>
      <c r="J3802" s="11">
        <v>223551</v>
      </c>
      <c r="K3802" s="11">
        <v>100493.20384594596</v>
      </c>
      <c r="L3802" s="12">
        <v>82915.165386486333</v>
      </c>
      <c r="M3802" s="11">
        <v>588</v>
      </c>
      <c r="N3802" s="13"/>
      <c r="O3802" t="str">
        <f t="shared" si="127"/>
        <v/>
      </c>
    </row>
    <row r="3803" spans="1:15" hidden="1">
      <c r="A3803" s="41">
        <v>3.2025000000000001</v>
      </c>
      <c r="B3803" s="46">
        <v>45726</v>
      </c>
      <c r="C3803" s="8" t="s">
        <v>13</v>
      </c>
      <c r="D3803" s="8" t="s">
        <v>46</v>
      </c>
      <c r="E3803" s="8" t="s">
        <v>46</v>
      </c>
      <c r="F3803" s="9">
        <f t="shared" si="126"/>
        <v>-27300000</v>
      </c>
      <c r="G3803" s="9">
        <v>-273</v>
      </c>
      <c r="H3803" s="10">
        <v>-29949738</v>
      </c>
      <c r="I3803" s="11">
        <v>22437921568.315117</v>
      </c>
      <c r="J3803" s="11">
        <v>223278</v>
      </c>
      <c r="K3803" s="11">
        <v>100493.20384594596</v>
      </c>
      <c r="L3803" s="12">
        <v>2515093.3500567526</v>
      </c>
      <c r="M3803" s="11">
        <v>589</v>
      </c>
      <c r="N3803" s="13"/>
      <c r="O3803" t="str">
        <f t="shared" si="127"/>
        <v/>
      </c>
    </row>
    <row r="3804" spans="1:15" hidden="1">
      <c r="A3804" s="41">
        <v>3.2025000000000001</v>
      </c>
      <c r="B3804" s="46">
        <v>45726</v>
      </c>
      <c r="C3804" s="8" t="s">
        <v>13</v>
      </c>
      <c r="D3804" s="8" t="s">
        <v>46</v>
      </c>
      <c r="E3804" s="8" t="s">
        <v>46</v>
      </c>
      <c r="F3804" s="9">
        <f t="shared" si="126"/>
        <v>-27300000</v>
      </c>
      <c r="G3804" s="9">
        <v>-273</v>
      </c>
      <c r="H3804" s="10">
        <v>-29949738</v>
      </c>
      <c r="I3804" s="11">
        <v>22410486923.665173</v>
      </c>
      <c r="J3804" s="11">
        <v>223005</v>
      </c>
      <c r="K3804" s="11">
        <v>100493.20384594596</v>
      </c>
      <c r="L3804" s="12">
        <v>2515093.3500567526</v>
      </c>
      <c r="M3804" s="11">
        <v>590</v>
      </c>
      <c r="N3804" s="13"/>
      <c r="O3804" t="str">
        <f t="shared" si="127"/>
        <v/>
      </c>
    </row>
    <row r="3805" spans="1:15" hidden="1">
      <c r="A3805" s="41">
        <v>3.2025000000000001</v>
      </c>
      <c r="B3805" s="46">
        <v>45726</v>
      </c>
      <c r="C3805" s="8" t="s">
        <v>13</v>
      </c>
      <c r="D3805" s="8" t="s">
        <v>46</v>
      </c>
      <c r="E3805" s="8" t="s">
        <v>46</v>
      </c>
      <c r="F3805" s="9">
        <f t="shared" si="126"/>
        <v>-3600000</v>
      </c>
      <c r="G3805" s="9">
        <v>-36</v>
      </c>
      <c r="H3805" s="10">
        <v>-3949416</v>
      </c>
      <c r="I3805" s="11">
        <v>22406869168.326717</v>
      </c>
      <c r="J3805" s="11">
        <v>222969</v>
      </c>
      <c r="K3805" s="11">
        <v>100493.20384594596</v>
      </c>
      <c r="L3805" s="12">
        <v>331660.66154594533</v>
      </c>
      <c r="M3805" s="11">
        <v>591</v>
      </c>
      <c r="N3805" s="13"/>
      <c r="O3805" t="str">
        <f t="shared" si="127"/>
        <v/>
      </c>
    </row>
    <row r="3806" spans="1:15" hidden="1">
      <c r="A3806" s="41">
        <v>3.2025000000000001</v>
      </c>
      <c r="B3806" s="46">
        <v>45726</v>
      </c>
      <c r="C3806" s="8" t="s">
        <v>13</v>
      </c>
      <c r="D3806" s="8" t="s">
        <v>46</v>
      </c>
      <c r="E3806" s="8" t="s">
        <v>46</v>
      </c>
      <c r="F3806" s="9">
        <f t="shared" si="126"/>
        <v>8200000</v>
      </c>
      <c r="G3806" s="9">
        <v>82</v>
      </c>
      <c r="H3806" s="10">
        <v>8990890</v>
      </c>
      <c r="I3806" s="11">
        <v>22415860058.326717</v>
      </c>
      <c r="J3806" s="11">
        <v>223051</v>
      </c>
      <c r="K3806" s="11">
        <v>100496.56831095452</v>
      </c>
      <c r="L3806" s="12">
        <v>0</v>
      </c>
      <c r="M3806" s="11">
        <v>592</v>
      </c>
      <c r="N3806" s="13"/>
      <c r="O3806" t="str">
        <f t="shared" si="127"/>
        <v/>
      </c>
    </row>
    <row r="3807" spans="1:15" hidden="1">
      <c r="A3807" s="41">
        <v>3.2025000000000001</v>
      </c>
      <c r="B3807" s="46">
        <v>45726</v>
      </c>
      <c r="C3807" s="8" t="s">
        <v>13</v>
      </c>
      <c r="D3807" s="8" t="s">
        <v>46</v>
      </c>
      <c r="E3807" s="8" t="s">
        <v>46</v>
      </c>
      <c r="F3807" s="9">
        <f t="shared" si="126"/>
        <v>-27300000</v>
      </c>
      <c r="G3807" s="9">
        <v>-273</v>
      </c>
      <c r="H3807" s="10">
        <v>-29949738</v>
      </c>
      <c r="I3807" s="11">
        <v>22388424495.177826</v>
      </c>
      <c r="J3807" s="11">
        <v>222778</v>
      </c>
      <c r="K3807" s="11">
        <v>100496.56831095452</v>
      </c>
      <c r="L3807" s="12">
        <v>2514174.8511094153</v>
      </c>
      <c r="M3807" s="11">
        <v>593</v>
      </c>
      <c r="N3807" s="13"/>
      <c r="O3807" t="str">
        <f t="shared" si="127"/>
        <v/>
      </c>
    </row>
    <row r="3808" spans="1:15" hidden="1">
      <c r="A3808" s="41">
        <v>3.2025000000000001</v>
      </c>
      <c r="B3808" s="46">
        <v>45726</v>
      </c>
      <c r="C3808" s="8" t="s">
        <v>13</v>
      </c>
      <c r="D3808" s="8" t="s">
        <v>46</v>
      </c>
      <c r="E3808" s="8" t="s">
        <v>46</v>
      </c>
      <c r="F3808" s="9">
        <f t="shared" si="126"/>
        <v>-8200000</v>
      </c>
      <c r="G3808" s="9">
        <v>-82</v>
      </c>
      <c r="H3808" s="10">
        <v>-8995892</v>
      </c>
      <c r="I3808" s="11">
        <v>22380183776.576328</v>
      </c>
      <c r="J3808" s="11">
        <v>222696</v>
      </c>
      <c r="K3808" s="11">
        <v>100496.56831095452</v>
      </c>
      <c r="L3808" s="12">
        <v>755173.39850172959</v>
      </c>
      <c r="M3808" s="11">
        <v>594</v>
      </c>
      <c r="N3808" s="13"/>
      <c r="O3808" t="str">
        <f t="shared" si="127"/>
        <v/>
      </c>
    </row>
    <row r="3809" spans="1:15" hidden="1">
      <c r="A3809" s="41">
        <v>3.2025000000000001</v>
      </c>
      <c r="B3809" s="46">
        <v>45726</v>
      </c>
      <c r="C3809" s="8" t="s">
        <v>13</v>
      </c>
      <c r="D3809" s="8" t="s">
        <v>46</v>
      </c>
      <c r="E3809" s="8" t="s">
        <v>46</v>
      </c>
      <c r="F3809" s="9">
        <f t="shared" si="126"/>
        <v>-93200000</v>
      </c>
      <c r="G3809" s="9">
        <v>-932</v>
      </c>
      <c r="H3809" s="10">
        <v>-102245992</v>
      </c>
      <c r="I3809" s="11">
        <v>22286520974.910519</v>
      </c>
      <c r="J3809" s="11">
        <v>221764</v>
      </c>
      <c r="K3809" s="11">
        <v>100496.56831095452</v>
      </c>
      <c r="L3809" s="12">
        <v>8583190.3341903836</v>
      </c>
      <c r="M3809" s="11">
        <v>595</v>
      </c>
      <c r="N3809" s="13"/>
      <c r="O3809" t="str">
        <f t="shared" si="127"/>
        <v/>
      </c>
    </row>
    <row r="3810" spans="1:15" hidden="1">
      <c r="A3810" s="41">
        <v>3.2025000000000001</v>
      </c>
      <c r="B3810" s="46">
        <v>45726</v>
      </c>
      <c r="C3810" s="8" t="s">
        <v>13</v>
      </c>
      <c r="D3810" s="8" t="s">
        <v>15</v>
      </c>
      <c r="E3810" s="8" t="s">
        <v>15</v>
      </c>
      <c r="F3810" s="9">
        <f t="shared" si="126"/>
        <v>900000</v>
      </c>
      <c r="G3810" s="9">
        <v>9</v>
      </c>
      <c r="H3810" s="10">
        <v>965997</v>
      </c>
      <c r="I3810" s="11">
        <v>2896253483.7391043</v>
      </c>
      <c r="J3810" s="11">
        <v>28268</v>
      </c>
      <c r="K3810" s="11">
        <v>102456.96489808633</v>
      </c>
      <c r="L3810" s="12">
        <v>0</v>
      </c>
      <c r="M3810" s="11">
        <v>2681</v>
      </c>
      <c r="N3810" s="13"/>
      <c r="O3810" t="str">
        <f t="shared" si="127"/>
        <v/>
      </c>
    </row>
    <row r="3811" spans="1:15" hidden="1">
      <c r="A3811" s="41">
        <v>3.2025000000000001</v>
      </c>
      <c r="B3811" s="46">
        <v>45726</v>
      </c>
      <c r="C3811" s="8" t="s">
        <v>13</v>
      </c>
      <c r="D3811" s="8" t="s">
        <v>46</v>
      </c>
      <c r="E3811" s="8" t="s">
        <v>46</v>
      </c>
      <c r="F3811" s="9">
        <f t="shared" si="126"/>
        <v>-900000</v>
      </c>
      <c r="G3811" s="9">
        <v>-9</v>
      </c>
      <c r="H3811" s="10">
        <v>-987354</v>
      </c>
      <c r="I3811" s="11">
        <v>22285616505.795719</v>
      </c>
      <c r="J3811" s="11">
        <v>221755</v>
      </c>
      <c r="K3811" s="11">
        <v>100496.56831095452</v>
      </c>
      <c r="L3811" s="12">
        <v>82884.885201409343</v>
      </c>
      <c r="M3811" s="11">
        <v>596</v>
      </c>
      <c r="N3811" s="13"/>
      <c r="O3811" t="str">
        <f t="shared" si="127"/>
        <v/>
      </c>
    </row>
    <row r="3812" spans="1:15" hidden="1">
      <c r="A3812" s="41">
        <v>3.2025000000000001</v>
      </c>
      <c r="B3812" s="46">
        <v>45726</v>
      </c>
      <c r="C3812" s="8" t="s">
        <v>13</v>
      </c>
      <c r="D3812" s="8" t="s">
        <v>46</v>
      </c>
      <c r="E3812" s="8" t="s">
        <v>46</v>
      </c>
      <c r="F3812" s="9">
        <f t="shared" si="126"/>
        <v>-1700000</v>
      </c>
      <c r="G3812" s="9">
        <v>-17</v>
      </c>
      <c r="H3812" s="10">
        <v>-1865002</v>
      </c>
      <c r="I3812" s="11">
        <v>22283908064.134434</v>
      </c>
      <c r="J3812" s="11">
        <v>221738</v>
      </c>
      <c r="K3812" s="11">
        <v>100496.56831095452</v>
      </c>
      <c r="L3812" s="12">
        <v>156560.33871377306</v>
      </c>
      <c r="M3812" s="11">
        <v>597</v>
      </c>
      <c r="N3812" s="13"/>
      <c r="O3812" t="str">
        <f t="shared" si="127"/>
        <v/>
      </c>
    </row>
    <row r="3813" spans="1:15" hidden="1">
      <c r="A3813" s="41">
        <v>3.2025000000000001</v>
      </c>
      <c r="B3813" s="46">
        <v>45726</v>
      </c>
      <c r="C3813" s="8" t="s">
        <v>13</v>
      </c>
      <c r="D3813" s="8" t="s">
        <v>46</v>
      </c>
      <c r="E3813" s="8" t="s">
        <v>46</v>
      </c>
      <c r="F3813" s="9">
        <f t="shared" si="126"/>
        <v>-22800000</v>
      </c>
      <c r="G3813" s="9">
        <v>-228</v>
      </c>
      <c r="H3813" s="10">
        <v>-25012968</v>
      </c>
      <c r="I3813" s="11">
        <v>22260994846.559536</v>
      </c>
      <c r="J3813" s="11">
        <v>221510</v>
      </c>
      <c r="K3813" s="11">
        <v>100496.56831095452</v>
      </c>
      <c r="L3813" s="12">
        <v>2099750.425102368</v>
      </c>
      <c r="M3813" s="11">
        <v>598</v>
      </c>
      <c r="N3813" s="13"/>
      <c r="O3813" t="str">
        <f t="shared" si="127"/>
        <v/>
      </c>
    </row>
    <row r="3814" spans="1:15" hidden="1">
      <c r="A3814" s="41">
        <v>3.2025000000000001</v>
      </c>
      <c r="B3814" s="46">
        <v>45726</v>
      </c>
      <c r="C3814" s="8" t="s">
        <v>13</v>
      </c>
      <c r="D3814" s="8" t="s">
        <v>46</v>
      </c>
      <c r="E3814" s="8" t="s">
        <v>46</v>
      </c>
      <c r="F3814" s="9">
        <f t="shared" si="126"/>
        <v>-5400000</v>
      </c>
      <c r="G3814" s="9">
        <v>-54</v>
      </c>
      <c r="H3814" s="10">
        <v>-5924124</v>
      </c>
      <c r="I3814" s="11">
        <v>22255568031.870743</v>
      </c>
      <c r="J3814" s="11">
        <v>221456</v>
      </c>
      <c r="K3814" s="11">
        <v>100496.56831095452</v>
      </c>
      <c r="L3814" s="12">
        <v>497309.31120845582</v>
      </c>
      <c r="M3814" s="11">
        <v>599</v>
      </c>
      <c r="N3814" s="13"/>
      <c r="O3814" t="str">
        <f t="shared" si="127"/>
        <v/>
      </c>
    </row>
    <row r="3815" spans="1:15" hidden="1">
      <c r="A3815" s="41">
        <v>3.2025000000000001</v>
      </c>
      <c r="B3815" s="46">
        <v>45726</v>
      </c>
      <c r="C3815" s="8" t="s">
        <v>13</v>
      </c>
      <c r="D3815" s="8" t="s">
        <v>46</v>
      </c>
      <c r="E3815" s="8" t="s">
        <v>46</v>
      </c>
      <c r="F3815" s="9">
        <f t="shared" si="126"/>
        <v>-3700000</v>
      </c>
      <c r="G3815" s="9">
        <v>-37</v>
      </c>
      <c r="H3815" s="10">
        <v>-4059122</v>
      </c>
      <c r="I3815" s="11">
        <v>22251849658.843239</v>
      </c>
      <c r="J3815" s="11">
        <v>221419</v>
      </c>
      <c r="K3815" s="11">
        <v>100496.56831095452</v>
      </c>
      <c r="L3815" s="12">
        <v>340748.97249468276</v>
      </c>
      <c r="M3815" s="11">
        <v>600</v>
      </c>
      <c r="N3815" s="13"/>
      <c r="O3815" t="str">
        <f t="shared" si="127"/>
        <v/>
      </c>
    </row>
    <row r="3816" spans="1:15" hidden="1">
      <c r="A3816" s="41">
        <v>3.2025000000000001</v>
      </c>
      <c r="B3816" s="46">
        <v>45726</v>
      </c>
      <c r="C3816" s="8" t="s">
        <v>13</v>
      </c>
      <c r="D3816" s="8" t="s">
        <v>46</v>
      </c>
      <c r="E3816" s="8" t="s">
        <v>46</v>
      </c>
      <c r="F3816" s="9">
        <f t="shared" si="126"/>
        <v>-273300000</v>
      </c>
      <c r="G3816" s="9">
        <v>-2733</v>
      </c>
      <c r="H3816" s="10">
        <v>-299826498</v>
      </c>
      <c r="I3816" s="11">
        <v>21977192537.649399</v>
      </c>
      <c r="J3816" s="11">
        <v>218686</v>
      </c>
      <c r="K3816" s="11">
        <v>100496.56831095452</v>
      </c>
      <c r="L3816" s="12">
        <v>25169376.806161284</v>
      </c>
      <c r="M3816" s="11">
        <v>601</v>
      </c>
      <c r="N3816" s="13"/>
      <c r="O3816" t="str">
        <f t="shared" si="127"/>
        <v/>
      </c>
    </row>
    <row r="3817" spans="1:15" hidden="1">
      <c r="A3817" s="41">
        <v>3.2025000000000001</v>
      </c>
      <c r="B3817" s="46">
        <v>45726</v>
      </c>
      <c r="C3817" s="8" t="s">
        <v>13</v>
      </c>
      <c r="D3817" s="8" t="s">
        <v>46</v>
      </c>
      <c r="E3817" s="8" t="s">
        <v>46</v>
      </c>
      <c r="F3817" s="9">
        <f t="shared" si="126"/>
        <v>-9100000</v>
      </c>
      <c r="G3817" s="9">
        <v>-91</v>
      </c>
      <c r="H3817" s="10">
        <v>-9983246</v>
      </c>
      <c r="I3817" s="11">
        <v>21968047349.933102</v>
      </c>
      <c r="J3817" s="11">
        <v>218595</v>
      </c>
      <c r="K3817" s="11">
        <v>100496.56831095452</v>
      </c>
      <c r="L3817" s="12">
        <v>838058.28370313905</v>
      </c>
      <c r="M3817" s="11">
        <v>602</v>
      </c>
      <c r="N3817" s="13"/>
      <c r="O3817" t="str">
        <f t="shared" si="127"/>
        <v/>
      </c>
    </row>
    <row r="3818" spans="1:15" hidden="1">
      <c r="A3818" s="41">
        <v>3.2025000000000001</v>
      </c>
      <c r="B3818" s="46">
        <v>45726</v>
      </c>
      <c r="C3818" s="8" t="s">
        <v>13</v>
      </c>
      <c r="D3818" s="8" t="s">
        <v>46</v>
      </c>
      <c r="E3818" s="8" t="s">
        <v>46</v>
      </c>
      <c r="F3818" s="9">
        <f t="shared" si="126"/>
        <v>-22400000</v>
      </c>
      <c r="G3818" s="9">
        <v>-224</v>
      </c>
      <c r="H3818" s="10">
        <v>-24574144</v>
      </c>
      <c r="I3818" s="11">
        <v>21945536118.631447</v>
      </c>
      <c r="J3818" s="11">
        <v>218371</v>
      </c>
      <c r="K3818" s="11">
        <v>100496.56831095452</v>
      </c>
      <c r="L3818" s="12">
        <v>2062912.6983461864</v>
      </c>
      <c r="M3818" s="11">
        <v>603</v>
      </c>
      <c r="N3818" s="13"/>
      <c r="O3818" t="str">
        <f t="shared" si="127"/>
        <v/>
      </c>
    </row>
    <row r="3819" spans="1:15" hidden="1">
      <c r="A3819" s="41">
        <v>3.2025000000000001</v>
      </c>
      <c r="B3819" s="46">
        <v>45726</v>
      </c>
      <c r="C3819" s="8" t="s">
        <v>13</v>
      </c>
      <c r="D3819" s="8" t="s">
        <v>14</v>
      </c>
      <c r="E3819" s="8" t="s">
        <v>14</v>
      </c>
      <c r="F3819" s="9">
        <f t="shared" si="126"/>
        <v>2900000</v>
      </c>
      <c r="G3819" s="9">
        <v>29</v>
      </c>
      <c r="H3819" s="10">
        <v>3067475</v>
      </c>
      <c r="I3819" s="11">
        <v>16922882654.100176</v>
      </c>
      <c r="J3819" s="11">
        <v>169173</v>
      </c>
      <c r="K3819" s="11">
        <v>100032.99967548117</v>
      </c>
      <c r="L3819" s="12">
        <v>0</v>
      </c>
      <c r="M3819" s="11">
        <v>517</v>
      </c>
      <c r="N3819" s="13"/>
      <c r="O3819" t="str">
        <f t="shared" si="127"/>
        <v/>
      </c>
    </row>
    <row r="3820" spans="1:15" hidden="1">
      <c r="A3820" s="41">
        <v>3.2025000000000001</v>
      </c>
      <c r="B3820" s="46">
        <v>45726</v>
      </c>
      <c r="C3820" s="8" t="s">
        <v>13</v>
      </c>
      <c r="D3820" s="8" t="s">
        <v>14</v>
      </c>
      <c r="E3820" s="8" t="s">
        <v>14</v>
      </c>
      <c r="F3820" s="9">
        <f t="shared" si="126"/>
        <v>1800000</v>
      </c>
      <c r="G3820" s="9">
        <v>18</v>
      </c>
      <c r="H3820" s="10">
        <v>1903950</v>
      </c>
      <c r="I3820" s="11">
        <v>16924786604.100176</v>
      </c>
      <c r="J3820" s="11">
        <v>169191</v>
      </c>
      <c r="K3820" s="11">
        <v>100033.61055907334</v>
      </c>
      <c r="L3820" s="12">
        <v>0</v>
      </c>
      <c r="M3820" s="11">
        <v>518</v>
      </c>
      <c r="N3820" s="13"/>
      <c r="O3820" t="str">
        <f t="shared" si="127"/>
        <v/>
      </c>
    </row>
    <row r="3821" spans="1:15" hidden="1">
      <c r="A3821" s="41">
        <v>3.2025000000000001</v>
      </c>
      <c r="B3821" s="46">
        <v>45726</v>
      </c>
      <c r="C3821" s="8" t="s">
        <v>13</v>
      </c>
      <c r="D3821" s="8" t="s">
        <v>46</v>
      </c>
      <c r="E3821" s="8" t="s">
        <v>46</v>
      </c>
      <c r="F3821" s="9">
        <f t="shared" si="126"/>
        <v>-1800000</v>
      </c>
      <c r="G3821" s="9">
        <v>-18</v>
      </c>
      <c r="H3821" s="10">
        <v>-1974708</v>
      </c>
      <c r="I3821" s="11">
        <v>21943727180.401848</v>
      </c>
      <c r="J3821" s="11">
        <v>218353</v>
      </c>
      <c r="K3821" s="11">
        <v>100496.56831095452</v>
      </c>
      <c r="L3821" s="12">
        <v>165769.77040281869</v>
      </c>
      <c r="M3821" s="11">
        <v>604</v>
      </c>
      <c r="N3821" s="13"/>
      <c r="O3821" t="str">
        <f t="shared" si="127"/>
        <v/>
      </c>
    </row>
    <row r="3822" spans="1:15" hidden="1">
      <c r="A3822" s="41">
        <v>3.2025000000000001</v>
      </c>
      <c r="B3822" s="46">
        <v>45726</v>
      </c>
      <c r="C3822" s="8" t="s">
        <v>13</v>
      </c>
      <c r="D3822" s="8" t="s">
        <v>46</v>
      </c>
      <c r="E3822" s="8" t="s">
        <v>46</v>
      </c>
      <c r="F3822" s="9">
        <f t="shared" si="126"/>
        <v>-7200000</v>
      </c>
      <c r="G3822" s="9">
        <v>-72</v>
      </c>
      <c r="H3822" s="10">
        <v>-7898832</v>
      </c>
      <c r="I3822" s="11">
        <v>21936491427.483459</v>
      </c>
      <c r="J3822" s="11">
        <v>218281</v>
      </c>
      <c r="K3822" s="11">
        <v>100496.56831095452</v>
      </c>
      <c r="L3822" s="12">
        <v>663079.08161127474</v>
      </c>
      <c r="M3822" s="11">
        <v>605</v>
      </c>
      <c r="N3822" s="13"/>
      <c r="O3822" t="str">
        <f t="shared" si="127"/>
        <v/>
      </c>
    </row>
    <row r="3823" spans="1:15" hidden="1">
      <c r="A3823" s="41">
        <v>3.2025000000000001</v>
      </c>
      <c r="B3823" s="46">
        <v>45726</v>
      </c>
      <c r="C3823" s="8" t="s">
        <v>13</v>
      </c>
      <c r="D3823" s="8" t="s">
        <v>46</v>
      </c>
      <c r="E3823" s="8" t="s">
        <v>46</v>
      </c>
      <c r="F3823" s="9">
        <f t="shared" si="126"/>
        <v>-900000</v>
      </c>
      <c r="G3823" s="9">
        <v>-9</v>
      </c>
      <c r="H3823" s="10">
        <v>-987354</v>
      </c>
      <c r="I3823" s="11">
        <v>21935586958.36866</v>
      </c>
      <c r="J3823" s="11">
        <v>218272</v>
      </c>
      <c r="K3823" s="11">
        <v>100496.56831095452</v>
      </c>
      <c r="L3823" s="12">
        <v>82884.885201409343</v>
      </c>
      <c r="M3823" s="11">
        <v>606</v>
      </c>
      <c r="N3823" s="13"/>
      <c r="O3823" t="str">
        <f t="shared" si="127"/>
        <v/>
      </c>
    </row>
    <row r="3824" spans="1:15" hidden="1">
      <c r="A3824" s="41">
        <v>3.2025000000000001</v>
      </c>
      <c r="B3824" s="46">
        <v>45726</v>
      </c>
      <c r="C3824" s="8" t="s">
        <v>13</v>
      </c>
      <c r="D3824" s="8" t="s">
        <v>46</v>
      </c>
      <c r="E3824" s="8" t="s">
        <v>46</v>
      </c>
      <c r="F3824" s="9">
        <f t="shared" si="126"/>
        <v>-900000</v>
      </c>
      <c r="G3824" s="9">
        <v>-9</v>
      </c>
      <c r="H3824" s="10">
        <v>-987354</v>
      </c>
      <c r="I3824" s="11">
        <v>21934682489.25386</v>
      </c>
      <c r="J3824" s="11">
        <v>218263</v>
      </c>
      <c r="K3824" s="11">
        <v>100496.56831095452</v>
      </c>
      <c r="L3824" s="12">
        <v>82884.885201409343</v>
      </c>
      <c r="M3824" s="11">
        <v>607</v>
      </c>
      <c r="N3824" s="13"/>
      <c r="O3824" t="str">
        <f t="shared" si="127"/>
        <v/>
      </c>
    </row>
    <row r="3825" spans="1:15" hidden="1">
      <c r="A3825" s="41">
        <v>3.2025000000000001</v>
      </c>
      <c r="B3825" s="46">
        <v>45726</v>
      </c>
      <c r="C3825" s="8" t="s">
        <v>13</v>
      </c>
      <c r="D3825" s="8" t="s">
        <v>46</v>
      </c>
      <c r="E3825" s="8" t="s">
        <v>46</v>
      </c>
      <c r="F3825" s="9">
        <f t="shared" si="126"/>
        <v>-900000</v>
      </c>
      <c r="G3825" s="9">
        <v>-9</v>
      </c>
      <c r="H3825" s="10">
        <v>-987354</v>
      </c>
      <c r="I3825" s="11">
        <v>21933778020.139061</v>
      </c>
      <c r="J3825" s="11">
        <v>218254</v>
      </c>
      <c r="K3825" s="11">
        <v>100496.56831095452</v>
      </c>
      <c r="L3825" s="12">
        <v>82884.885201409343</v>
      </c>
      <c r="M3825" s="11">
        <v>608</v>
      </c>
      <c r="N3825" s="13"/>
      <c r="O3825" t="str">
        <f t="shared" si="127"/>
        <v/>
      </c>
    </row>
    <row r="3826" spans="1:15" hidden="1">
      <c r="A3826" s="41">
        <v>3.2025000000000001</v>
      </c>
      <c r="B3826" s="46">
        <v>45726</v>
      </c>
      <c r="C3826" s="8" t="s">
        <v>13</v>
      </c>
      <c r="D3826" s="8" t="s">
        <v>46</v>
      </c>
      <c r="E3826" s="8" t="s">
        <v>46</v>
      </c>
      <c r="F3826" s="9">
        <f t="shared" si="126"/>
        <v>-1800000</v>
      </c>
      <c r="G3826" s="9">
        <v>-18</v>
      </c>
      <c r="H3826" s="10">
        <v>-1974708</v>
      </c>
      <c r="I3826" s="11">
        <v>21931969081.909462</v>
      </c>
      <c r="J3826" s="11">
        <v>218236</v>
      </c>
      <c r="K3826" s="11">
        <v>100496.56831095452</v>
      </c>
      <c r="L3826" s="12">
        <v>165769.77040281869</v>
      </c>
      <c r="M3826" s="11">
        <v>609</v>
      </c>
      <c r="N3826" s="13"/>
      <c r="O3826" t="str">
        <f t="shared" si="127"/>
        <v/>
      </c>
    </row>
    <row r="3827" spans="1:15" hidden="1">
      <c r="A3827" s="41">
        <v>3.2025000000000001</v>
      </c>
      <c r="B3827" s="46">
        <v>45726</v>
      </c>
      <c r="C3827" s="8" t="s">
        <v>13</v>
      </c>
      <c r="D3827" s="8" t="s">
        <v>46</v>
      </c>
      <c r="E3827" s="8" t="s">
        <v>46</v>
      </c>
      <c r="F3827" s="9">
        <f t="shared" si="126"/>
        <v>-900000</v>
      </c>
      <c r="G3827" s="9">
        <v>-9</v>
      </c>
      <c r="H3827" s="10">
        <v>-987354</v>
      </c>
      <c r="I3827" s="11">
        <v>21931064612.794662</v>
      </c>
      <c r="J3827" s="11">
        <v>218227</v>
      </c>
      <c r="K3827" s="11">
        <v>100496.56831095452</v>
      </c>
      <c r="L3827" s="12">
        <v>82884.885201409343</v>
      </c>
      <c r="M3827" s="11">
        <v>610</v>
      </c>
      <c r="N3827" s="13"/>
      <c r="O3827" t="str">
        <f t="shared" si="127"/>
        <v/>
      </c>
    </row>
    <row r="3828" spans="1:15" hidden="1">
      <c r="A3828" s="41">
        <v>3.2025000000000001</v>
      </c>
      <c r="B3828" s="46">
        <v>45726</v>
      </c>
      <c r="C3828" s="8" t="s">
        <v>13</v>
      </c>
      <c r="D3828" s="8" t="s">
        <v>46</v>
      </c>
      <c r="E3828" s="8" t="s">
        <v>46</v>
      </c>
      <c r="F3828" s="9">
        <f t="shared" si="126"/>
        <v>-4500000</v>
      </c>
      <c r="G3828" s="9">
        <v>-45</v>
      </c>
      <c r="H3828" s="10">
        <v>-4936770</v>
      </c>
      <c r="I3828" s="11">
        <v>21926542267.220669</v>
      </c>
      <c r="J3828" s="11">
        <v>218182</v>
      </c>
      <c r="K3828" s="11">
        <v>100496.56831095452</v>
      </c>
      <c r="L3828" s="12">
        <v>414424.42600704636</v>
      </c>
      <c r="M3828" s="11">
        <v>611</v>
      </c>
      <c r="N3828" s="13"/>
      <c r="O3828" t="str">
        <f t="shared" si="127"/>
        <v/>
      </c>
    </row>
    <row r="3829" spans="1:15" hidden="1">
      <c r="A3829" s="41">
        <v>3.2025000000000001</v>
      </c>
      <c r="B3829" s="46">
        <v>45726</v>
      </c>
      <c r="C3829" s="8" t="s">
        <v>13</v>
      </c>
      <c r="D3829" s="8" t="s">
        <v>46</v>
      </c>
      <c r="E3829" s="8" t="s">
        <v>46</v>
      </c>
      <c r="F3829" s="9">
        <f t="shared" si="126"/>
        <v>-13600000</v>
      </c>
      <c r="G3829" s="9">
        <v>-136</v>
      </c>
      <c r="H3829" s="10">
        <v>-14920016</v>
      </c>
      <c r="I3829" s="11">
        <v>21912874733.930378</v>
      </c>
      <c r="J3829" s="11">
        <v>218046</v>
      </c>
      <c r="K3829" s="11">
        <v>100496.56831095452</v>
      </c>
      <c r="L3829" s="12">
        <v>1252482.7097101845</v>
      </c>
      <c r="M3829" s="11">
        <v>612</v>
      </c>
      <c r="N3829" s="13"/>
      <c r="O3829" t="str">
        <f t="shared" si="127"/>
        <v/>
      </c>
    </row>
    <row r="3830" spans="1:15" hidden="1">
      <c r="A3830" s="41">
        <v>3.2025000000000001</v>
      </c>
      <c r="B3830" s="46">
        <v>45726</v>
      </c>
      <c r="C3830" s="8" t="s">
        <v>13</v>
      </c>
      <c r="D3830" s="8" t="s">
        <v>46</v>
      </c>
      <c r="E3830" s="8" t="s">
        <v>46</v>
      </c>
      <c r="F3830" s="9">
        <f t="shared" si="126"/>
        <v>-8400000</v>
      </c>
      <c r="G3830" s="9">
        <v>-84</v>
      </c>
      <c r="H3830" s="10">
        <v>-9215304</v>
      </c>
      <c r="I3830" s="11">
        <v>21904433022.192257</v>
      </c>
      <c r="J3830" s="11">
        <v>217962</v>
      </c>
      <c r="K3830" s="11">
        <v>100496.56831095452</v>
      </c>
      <c r="L3830" s="12">
        <v>773592.26187982038</v>
      </c>
      <c r="M3830" s="11">
        <v>613</v>
      </c>
      <c r="N3830" s="13"/>
      <c r="O3830" t="str">
        <f t="shared" si="127"/>
        <v/>
      </c>
    </row>
    <row r="3831" spans="1:15" hidden="1">
      <c r="A3831" s="41">
        <v>3.2025000000000001</v>
      </c>
      <c r="B3831" s="46">
        <v>45726</v>
      </c>
      <c r="C3831" s="8" t="s">
        <v>13</v>
      </c>
      <c r="D3831" s="8" t="s">
        <v>46</v>
      </c>
      <c r="E3831" s="8" t="s">
        <v>46</v>
      </c>
      <c r="F3831" s="9">
        <f t="shared" si="126"/>
        <v>-1800000</v>
      </c>
      <c r="G3831" s="9">
        <v>-18</v>
      </c>
      <c r="H3831" s="10">
        <v>-1974708</v>
      </c>
      <c r="I3831" s="11">
        <v>21902624083.962658</v>
      </c>
      <c r="J3831" s="11">
        <v>217944</v>
      </c>
      <c r="K3831" s="11">
        <v>100496.56831095452</v>
      </c>
      <c r="L3831" s="12">
        <v>165769.77040281869</v>
      </c>
      <c r="M3831" s="11">
        <v>614</v>
      </c>
      <c r="N3831" s="13"/>
      <c r="O3831" t="str">
        <f t="shared" si="127"/>
        <v/>
      </c>
    </row>
    <row r="3832" spans="1:15" hidden="1">
      <c r="A3832" s="41">
        <v>3.2025000000000001</v>
      </c>
      <c r="B3832" s="46">
        <v>45726</v>
      </c>
      <c r="C3832" s="8" t="s">
        <v>13</v>
      </c>
      <c r="D3832" s="8" t="s">
        <v>14</v>
      </c>
      <c r="E3832" s="8" t="s">
        <v>14</v>
      </c>
      <c r="F3832" s="9">
        <f t="shared" si="126"/>
        <v>11400000</v>
      </c>
      <c r="G3832" s="9">
        <v>114</v>
      </c>
      <c r="H3832" s="10">
        <v>11947428</v>
      </c>
      <c r="I3832" s="11">
        <v>16936734032.100176</v>
      </c>
      <c r="J3832" s="11">
        <v>169305</v>
      </c>
      <c r="K3832" s="11">
        <v>100036.82131124406</v>
      </c>
      <c r="L3832" s="12">
        <v>0</v>
      </c>
      <c r="M3832" s="11">
        <v>519</v>
      </c>
      <c r="N3832" s="13"/>
      <c r="O3832" t="str">
        <f t="shared" si="127"/>
        <v/>
      </c>
    </row>
    <row r="3833" spans="1:15" hidden="1">
      <c r="A3833" s="41">
        <v>3.2025000000000001</v>
      </c>
      <c r="B3833" s="46">
        <v>45726</v>
      </c>
      <c r="C3833" s="8" t="s">
        <v>13</v>
      </c>
      <c r="D3833" s="8" t="s">
        <v>46</v>
      </c>
      <c r="E3833" s="8" t="s">
        <v>46</v>
      </c>
      <c r="F3833" s="9">
        <f t="shared" si="126"/>
        <v>900000</v>
      </c>
      <c r="G3833" s="9">
        <v>9</v>
      </c>
      <c r="H3833" s="10">
        <v>986247</v>
      </c>
      <c r="I3833" s="11">
        <v>21903610330.962658</v>
      </c>
      <c r="J3833" s="11">
        <v>217953</v>
      </c>
      <c r="K3833" s="11">
        <v>100496.94351976186</v>
      </c>
      <c r="L3833" s="12">
        <v>0</v>
      </c>
      <c r="M3833" s="11">
        <v>615</v>
      </c>
      <c r="N3833" s="13"/>
      <c r="O3833" t="str">
        <f t="shared" si="127"/>
        <v/>
      </c>
    </row>
    <row r="3834" spans="1:15" hidden="1">
      <c r="A3834" s="41">
        <v>3.2025000000000001</v>
      </c>
      <c r="B3834" s="46">
        <v>45726</v>
      </c>
      <c r="C3834" s="8" t="s">
        <v>13</v>
      </c>
      <c r="D3834" s="8" t="s">
        <v>46</v>
      </c>
      <c r="E3834" s="8" t="s">
        <v>46</v>
      </c>
      <c r="F3834" s="9">
        <f t="shared" si="126"/>
        <v>-9200000</v>
      </c>
      <c r="G3834" s="9">
        <v>-92</v>
      </c>
      <c r="H3834" s="10">
        <v>-10092952</v>
      </c>
      <c r="I3834" s="11">
        <v>21894364612.15884</v>
      </c>
      <c r="J3834" s="11">
        <v>217861</v>
      </c>
      <c r="K3834" s="11">
        <v>100496.94351976186</v>
      </c>
      <c r="L3834" s="12">
        <v>847233.19618190825</v>
      </c>
      <c r="M3834" s="11">
        <v>616</v>
      </c>
      <c r="N3834" s="13"/>
      <c r="O3834" t="str">
        <f t="shared" si="127"/>
        <v/>
      </c>
    </row>
    <row r="3835" spans="1:15" hidden="1">
      <c r="A3835" s="41">
        <v>3.2025000000000001</v>
      </c>
      <c r="B3835" s="46">
        <v>45726</v>
      </c>
      <c r="C3835" s="8" t="s">
        <v>13</v>
      </c>
      <c r="D3835" s="8" t="s">
        <v>46</v>
      </c>
      <c r="E3835" s="8" t="s">
        <v>46</v>
      </c>
      <c r="F3835" s="9">
        <f t="shared" si="126"/>
        <v>-182200000</v>
      </c>
      <c r="G3835" s="9">
        <v>-1822</v>
      </c>
      <c r="H3835" s="10">
        <v>-199884332</v>
      </c>
      <c r="I3835" s="11">
        <v>21711259181.065834</v>
      </c>
      <c r="J3835" s="11">
        <v>216039</v>
      </c>
      <c r="K3835" s="11">
        <v>100496.94351976186</v>
      </c>
      <c r="L3835" s="12">
        <v>16778900.906993896</v>
      </c>
      <c r="M3835" s="11">
        <v>617</v>
      </c>
      <c r="N3835" s="13"/>
      <c r="O3835" t="str">
        <f t="shared" si="127"/>
        <v/>
      </c>
    </row>
    <row r="3836" spans="1:15" hidden="1">
      <c r="A3836" s="41">
        <v>3.2025000000000001</v>
      </c>
      <c r="B3836" s="46">
        <v>45726</v>
      </c>
      <c r="C3836" s="8" t="s">
        <v>13</v>
      </c>
      <c r="D3836" s="8" t="s">
        <v>46</v>
      </c>
      <c r="E3836" s="8" t="s">
        <v>46</v>
      </c>
      <c r="F3836" s="9">
        <f t="shared" si="126"/>
        <v>900000</v>
      </c>
      <c r="G3836" s="9">
        <v>9</v>
      </c>
      <c r="H3836" s="10">
        <v>986247</v>
      </c>
      <c r="I3836" s="11">
        <v>21712245428.065834</v>
      </c>
      <c r="J3836" s="11">
        <v>216048</v>
      </c>
      <c r="K3836" s="11">
        <v>100497.32202133708</v>
      </c>
      <c r="L3836" s="12">
        <v>0</v>
      </c>
      <c r="M3836" s="11">
        <v>618</v>
      </c>
      <c r="N3836" s="13"/>
      <c r="O3836" t="str">
        <f t="shared" si="127"/>
        <v/>
      </c>
    </row>
    <row r="3837" spans="1:15" hidden="1">
      <c r="A3837" s="41">
        <v>3.2025000000000001</v>
      </c>
      <c r="B3837" s="46">
        <v>45726</v>
      </c>
      <c r="C3837" s="8" t="s">
        <v>13</v>
      </c>
      <c r="D3837" s="8" t="s">
        <v>46</v>
      </c>
      <c r="E3837" s="8" t="s">
        <v>46</v>
      </c>
      <c r="F3837" s="9">
        <f t="shared" si="126"/>
        <v>900000</v>
      </c>
      <c r="G3837" s="9">
        <v>9</v>
      </c>
      <c r="H3837" s="10">
        <v>986247</v>
      </c>
      <c r="I3837" s="11">
        <v>21713231675.065834</v>
      </c>
      <c r="J3837" s="11">
        <v>216057</v>
      </c>
      <c r="K3837" s="11">
        <v>100497.70049137883</v>
      </c>
      <c r="L3837" s="12">
        <v>0</v>
      </c>
      <c r="M3837" s="11">
        <v>619</v>
      </c>
      <c r="N3837" s="13"/>
      <c r="O3837" t="str">
        <f t="shared" si="127"/>
        <v/>
      </c>
    </row>
    <row r="3838" spans="1:15" hidden="1">
      <c r="A3838" s="41">
        <v>3.2025000000000001</v>
      </c>
      <c r="B3838" s="46">
        <v>45726</v>
      </c>
      <c r="C3838" s="8" t="s">
        <v>13</v>
      </c>
      <c r="D3838" s="8" t="s">
        <v>46</v>
      </c>
      <c r="E3838" s="8" t="s">
        <v>46</v>
      </c>
      <c r="F3838" s="9">
        <f t="shared" si="126"/>
        <v>-92000000</v>
      </c>
      <c r="G3838" s="9">
        <v>-920</v>
      </c>
      <c r="H3838" s="10">
        <v>-100929520</v>
      </c>
      <c r="I3838" s="11">
        <v>21620773790.613766</v>
      </c>
      <c r="J3838" s="11">
        <v>215137</v>
      </c>
      <c r="K3838" s="11">
        <v>100497.70049137883</v>
      </c>
      <c r="L3838" s="12">
        <v>8471635.5479314774</v>
      </c>
      <c r="M3838" s="11">
        <v>620</v>
      </c>
      <c r="N3838" s="13"/>
      <c r="O3838" t="str">
        <f t="shared" si="127"/>
        <v/>
      </c>
    </row>
    <row r="3839" spans="1:15" hidden="1">
      <c r="A3839" s="41">
        <v>3.2025000000000001</v>
      </c>
      <c r="B3839" s="46">
        <v>45726</v>
      </c>
      <c r="C3839" s="8" t="s">
        <v>13</v>
      </c>
      <c r="D3839" s="8" t="s">
        <v>46</v>
      </c>
      <c r="E3839" s="8" t="s">
        <v>46</v>
      </c>
      <c r="F3839" s="9">
        <f t="shared" si="126"/>
        <v>2700000</v>
      </c>
      <c r="G3839" s="9">
        <v>27</v>
      </c>
      <c r="H3839" s="10">
        <v>2960415</v>
      </c>
      <c r="I3839" s="11">
        <v>21623734205.613766</v>
      </c>
      <c r="J3839" s="11">
        <v>215164</v>
      </c>
      <c r="K3839" s="11">
        <v>100498.84834644162</v>
      </c>
      <c r="L3839" s="12">
        <v>0</v>
      </c>
      <c r="M3839" s="11">
        <v>621</v>
      </c>
      <c r="N3839" s="13"/>
      <c r="O3839" t="str">
        <f t="shared" si="127"/>
        <v/>
      </c>
    </row>
    <row r="3840" spans="1:15" hidden="1">
      <c r="A3840" s="41">
        <v>3.2025000000000001</v>
      </c>
      <c r="B3840" s="46">
        <v>45726</v>
      </c>
      <c r="C3840" s="8" t="s">
        <v>13</v>
      </c>
      <c r="D3840" s="8" t="s">
        <v>46</v>
      </c>
      <c r="E3840" s="8" t="s">
        <v>46</v>
      </c>
      <c r="F3840" s="9">
        <f t="shared" si="126"/>
        <v>-1800000</v>
      </c>
      <c r="G3840" s="9">
        <v>-18</v>
      </c>
      <c r="H3840" s="10">
        <v>-1974708</v>
      </c>
      <c r="I3840" s="11">
        <v>21621925226.343529</v>
      </c>
      <c r="J3840" s="11">
        <v>215146</v>
      </c>
      <c r="K3840" s="11">
        <v>100498.84834644162</v>
      </c>
      <c r="L3840" s="12">
        <v>165728.7297640508</v>
      </c>
      <c r="M3840" s="11">
        <v>622</v>
      </c>
      <c r="N3840" s="13"/>
      <c r="O3840" t="str">
        <f t="shared" si="127"/>
        <v/>
      </c>
    </row>
    <row r="3841" spans="1:15" hidden="1">
      <c r="A3841" s="41">
        <v>3.2025000000000001</v>
      </c>
      <c r="B3841" s="46">
        <v>45726</v>
      </c>
      <c r="C3841" s="8" t="s">
        <v>13</v>
      </c>
      <c r="D3841" s="8" t="s">
        <v>15</v>
      </c>
      <c r="E3841" s="8" t="s">
        <v>15</v>
      </c>
      <c r="F3841" s="9">
        <f t="shared" si="126"/>
        <v>46300000</v>
      </c>
      <c r="G3841" s="9">
        <v>463</v>
      </c>
      <c r="H3841" s="10">
        <v>49909085</v>
      </c>
      <c r="I3841" s="11">
        <v>2946162568.7391043</v>
      </c>
      <c r="J3841" s="11">
        <v>28731</v>
      </c>
      <c r="K3841" s="11">
        <v>102542.98732167708</v>
      </c>
      <c r="L3841" s="12">
        <v>0</v>
      </c>
      <c r="M3841" s="11">
        <v>2682</v>
      </c>
      <c r="N3841" s="13"/>
      <c r="O3841" t="str">
        <f t="shared" si="127"/>
        <v/>
      </c>
    </row>
    <row r="3842" spans="1:15" hidden="1">
      <c r="A3842" s="41">
        <v>3.2025000000000001</v>
      </c>
      <c r="B3842" s="46">
        <v>45726</v>
      </c>
      <c r="C3842" s="8" t="s">
        <v>13</v>
      </c>
      <c r="D3842" s="8" t="s">
        <v>46</v>
      </c>
      <c r="E3842" s="8" t="s">
        <v>46</v>
      </c>
      <c r="F3842" s="9">
        <f t="shared" si="126"/>
        <v>-13700000</v>
      </c>
      <c r="G3842" s="9">
        <v>-137</v>
      </c>
      <c r="H3842" s="10">
        <v>-15029722</v>
      </c>
      <c r="I3842" s="11">
        <v>21608156884.120068</v>
      </c>
      <c r="J3842" s="11">
        <v>215009</v>
      </c>
      <c r="K3842" s="11">
        <v>100498.84834644162</v>
      </c>
      <c r="L3842" s="12">
        <v>1261379.7765374985</v>
      </c>
      <c r="M3842" s="11">
        <v>623</v>
      </c>
      <c r="N3842" s="13"/>
      <c r="O3842" t="str">
        <f t="shared" si="127"/>
        <v/>
      </c>
    </row>
    <row r="3843" spans="1:15" hidden="1">
      <c r="A3843" s="41">
        <v>3.2025000000000001</v>
      </c>
      <c r="B3843" s="46">
        <v>45726</v>
      </c>
      <c r="C3843" s="8" t="s">
        <v>13</v>
      </c>
      <c r="D3843" s="8" t="s">
        <v>46</v>
      </c>
      <c r="E3843" s="8" t="s">
        <v>46</v>
      </c>
      <c r="F3843" s="9">
        <f t="shared" si="126"/>
        <v>-1100000</v>
      </c>
      <c r="G3843" s="9">
        <v>-11</v>
      </c>
      <c r="H3843" s="10">
        <v>-1206766</v>
      </c>
      <c r="I3843" s="11">
        <v>21607051396.788258</v>
      </c>
      <c r="J3843" s="11">
        <v>214998</v>
      </c>
      <c r="K3843" s="11">
        <v>100498.84834644162</v>
      </c>
      <c r="L3843" s="12">
        <v>101278.66818914213</v>
      </c>
      <c r="M3843" s="11">
        <v>624</v>
      </c>
      <c r="N3843" s="13"/>
      <c r="O3843" t="str">
        <f t="shared" si="127"/>
        <v/>
      </c>
    </row>
    <row r="3844" spans="1:15" hidden="1">
      <c r="A3844" s="41">
        <v>3.2025000000000001</v>
      </c>
      <c r="B3844" s="46">
        <v>45726</v>
      </c>
      <c r="C3844" s="8" t="s">
        <v>13</v>
      </c>
      <c r="D3844" s="8" t="s">
        <v>46</v>
      </c>
      <c r="E3844" s="8" t="s">
        <v>46</v>
      </c>
      <c r="F3844" s="9">
        <f t="shared" si="126"/>
        <v>-6400000</v>
      </c>
      <c r="G3844" s="9">
        <v>-64</v>
      </c>
      <c r="H3844" s="10">
        <v>-7021184</v>
      </c>
      <c r="I3844" s="11">
        <v>21600619470.494087</v>
      </c>
      <c r="J3844" s="11">
        <v>214934</v>
      </c>
      <c r="K3844" s="11">
        <v>100498.84834644162</v>
      </c>
      <c r="L3844" s="12">
        <v>589257.7058277363</v>
      </c>
      <c r="M3844" s="11">
        <v>625</v>
      </c>
      <c r="N3844" s="13"/>
      <c r="O3844" t="str">
        <f t="shared" si="127"/>
        <v/>
      </c>
    </row>
    <row r="3845" spans="1:15" hidden="1">
      <c r="A3845" s="41">
        <v>3.2025000000000001</v>
      </c>
      <c r="B3845" s="46">
        <v>45726</v>
      </c>
      <c r="C3845" s="8" t="s">
        <v>13</v>
      </c>
      <c r="D3845" s="8" t="s">
        <v>46</v>
      </c>
      <c r="E3845" s="8" t="s">
        <v>46</v>
      </c>
      <c r="F3845" s="9">
        <f t="shared" si="126"/>
        <v>-11000000</v>
      </c>
      <c r="G3845" s="9">
        <v>-110</v>
      </c>
      <c r="H3845" s="10">
        <v>-12067660</v>
      </c>
      <c r="I3845" s="11">
        <v>21589564597.17598</v>
      </c>
      <c r="J3845" s="11">
        <v>214824</v>
      </c>
      <c r="K3845" s="11">
        <v>100498.84834644162</v>
      </c>
      <c r="L3845" s="12">
        <v>1012786.6818914209</v>
      </c>
      <c r="M3845" s="11">
        <v>626</v>
      </c>
      <c r="N3845" s="13"/>
      <c r="O3845" t="str">
        <f t="shared" si="127"/>
        <v/>
      </c>
    </row>
    <row r="3846" spans="1:15" hidden="1">
      <c r="A3846" s="41">
        <v>3.2025000000000001</v>
      </c>
      <c r="B3846" s="46">
        <v>45726</v>
      </c>
      <c r="C3846" s="8" t="s">
        <v>13</v>
      </c>
      <c r="D3846" s="8" t="s">
        <v>46</v>
      </c>
      <c r="E3846" s="8" t="s">
        <v>46</v>
      </c>
      <c r="F3846" s="9">
        <f t="shared" si="126"/>
        <v>-9100000</v>
      </c>
      <c r="G3846" s="9">
        <v>-91</v>
      </c>
      <c r="H3846" s="10">
        <v>-9983246</v>
      </c>
      <c r="I3846" s="11">
        <v>21580419201.976452</v>
      </c>
      <c r="J3846" s="11">
        <v>214733</v>
      </c>
      <c r="K3846" s="11">
        <v>100498.84834644162</v>
      </c>
      <c r="L3846" s="12">
        <v>837850.80047381297</v>
      </c>
      <c r="M3846" s="11">
        <v>627</v>
      </c>
      <c r="N3846" s="13"/>
      <c r="O3846" t="str">
        <f t="shared" si="127"/>
        <v/>
      </c>
    </row>
    <row r="3847" spans="1:15" hidden="1">
      <c r="A3847" s="41">
        <v>3.2025000000000001</v>
      </c>
      <c r="B3847" s="46">
        <v>45726</v>
      </c>
      <c r="C3847" s="8" t="s">
        <v>13</v>
      </c>
      <c r="D3847" s="8" t="s">
        <v>46</v>
      </c>
      <c r="E3847" s="8" t="s">
        <v>46</v>
      </c>
      <c r="F3847" s="9">
        <f t="shared" si="126"/>
        <v>-6400000</v>
      </c>
      <c r="G3847" s="9">
        <v>-64</v>
      </c>
      <c r="H3847" s="10">
        <v>-7021184</v>
      </c>
      <c r="I3847" s="11">
        <v>21573987275.682281</v>
      </c>
      <c r="J3847" s="11">
        <v>214669</v>
      </c>
      <c r="K3847" s="11">
        <v>100498.84834644162</v>
      </c>
      <c r="L3847" s="12">
        <v>589257.7058277363</v>
      </c>
      <c r="M3847" s="11">
        <v>628</v>
      </c>
      <c r="N3847" s="13"/>
      <c r="O3847" t="str">
        <f t="shared" si="127"/>
        <v/>
      </c>
    </row>
    <row r="3848" spans="1:15" hidden="1">
      <c r="A3848" s="41">
        <v>3.2025000000000001</v>
      </c>
      <c r="B3848" s="46">
        <v>45726</v>
      </c>
      <c r="C3848" s="8" t="s">
        <v>13</v>
      </c>
      <c r="D3848" s="8" t="s">
        <v>46</v>
      </c>
      <c r="E3848" s="8" t="s">
        <v>46</v>
      </c>
      <c r="F3848" s="9">
        <f t="shared" si="126"/>
        <v>-6400000</v>
      </c>
      <c r="G3848" s="9">
        <v>-64</v>
      </c>
      <c r="H3848" s="10">
        <v>-7021184</v>
      </c>
      <c r="I3848" s="11">
        <v>21567555349.388111</v>
      </c>
      <c r="J3848" s="11">
        <v>214605</v>
      </c>
      <c r="K3848" s="11">
        <v>100498.84834644162</v>
      </c>
      <c r="L3848" s="12">
        <v>589257.7058277363</v>
      </c>
      <c r="M3848" s="11">
        <v>629</v>
      </c>
      <c r="N3848" s="13"/>
      <c r="O3848" t="str">
        <f t="shared" si="127"/>
        <v/>
      </c>
    </row>
    <row r="3849" spans="1:15" hidden="1">
      <c r="A3849" s="41">
        <v>3.2025000000000001</v>
      </c>
      <c r="B3849" s="46">
        <v>45726</v>
      </c>
      <c r="C3849" s="8" t="s">
        <v>13</v>
      </c>
      <c r="D3849" s="8" t="s">
        <v>15</v>
      </c>
      <c r="E3849" s="8" t="s">
        <v>15</v>
      </c>
      <c r="F3849" s="9">
        <f t="shared" si="126"/>
        <v>1800000</v>
      </c>
      <c r="G3849" s="9">
        <v>18</v>
      </c>
      <c r="H3849" s="10">
        <v>1935792</v>
      </c>
      <c r="I3849" s="11">
        <v>2948098360.7391043</v>
      </c>
      <c r="J3849" s="11">
        <v>28749</v>
      </c>
      <c r="K3849" s="11">
        <v>102546.11849939491</v>
      </c>
      <c r="L3849" s="12">
        <v>0</v>
      </c>
      <c r="M3849" s="11">
        <v>2683</v>
      </c>
      <c r="N3849" s="13"/>
      <c r="O3849" t="str">
        <f t="shared" si="127"/>
        <v/>
      </c>
    </row>
    <row r="3850" spans="1:15" hidden="1">
      <c r="A3850" s="41">
        <v>3.2025000000000001</v>
      </c>
      <c r="B3850" s="46">
        <v>45726</v>
      </c>
      <c r="C3850" s="8" t="s">
        <v>13</v>
      </c>
      <c r="D3850" s="8" t="s">
        <v>46</v>
      </c>
      <c r="E3850" s="8" t="s">
        <v>46</v>
      </c>
      <c r="F3850" s="9">
        <f t="shared" ref="F3850:F3913" si="128">100000*G3850</f>
        <v>1100000</v>
      </c>
      <c r="G3850" s="9">
        <v>11</v>
      </c>
      <c r="H3850" s="10">
        <v>1206095</v>
      </c>
      <c r="I3850" s="11">
        <v>21568761444.388111</v>
      </c>
      <c r="J3850" s="11">
        <v>214616</v>
      </c>
      <c r="K3850" s="11">
        <v>100499.31712634712</v>
      </c>
      <c r="L3850" s="12">
        <v>0</v>
      </c>
      <c r="M3850" s="11">
        <v>630</v>
      </c>
      <c r="N3850" s="13"/>
      <c r="O3850" t="str">
        <f t="shared" si="127"/>
        <v/>
      </c>
    </row>
    <row r="3851" spans="1:15" hidden="1">
      <c r="A3851" s="41">
        <v>3.2025000000000001</v>
      </c>
      <c r="B3851" s="46">
        <v>45726</v>
      </c>
      <c r="C3851" s="8" t="s">
        <v>13</v>
      </c>
      <c r="D3851" s="8" t="s">
        <v>46</v>
      </c>
      <c r="E3851" s="8" t="s">
        <v>46</v>
      </c>
      <c r="F3851" s="9">
        <f t="shared" si="128"/>
        <v>-3000000</v>
      </c>
      <c r="G3851" s="9">
        <v>-30</v>
      </c>
      <c r="H3851" s="10">
        <v>-3291180</v>
      </c>
      <c r="I3851" s="11">
        <v>21565746464.874321</v>
      </c>
      <c r="J3851" s="11">
        <v>214586</v>
      </c>
      <c r="K3851" s="11">
        <v>100499.31712634712</v>
      </c>
      <c r="L3851" s="12">
        <v>276200.48620958673</v>
      </c>
      <c r="M3851" s="11">
        <v>631</v>
      </c>
      <c r="N3851" s="13"/>
      <c r="O3851" t="str">
        <f t="shared" si="127"/>
        <v/>
      </c>
    </row>
    <row r="3852" spans="1:15" hidden="1">
      <c r="A3852" s="41">
        <v>3.2025000000000001</v>
      </c>
      <c r="B3852" s="46">
        <v>45726</v>
      </c>
      <c r="C3852" s="8" t="s">
        <v>13</v>
      </c>
      <c r="D3852" s="8" t="s">
        <v>14</v>
      </c>
      <c r="E3852" s="8" t="s">
        <v>14</v>
      </c>
      <c r="F3852" s="9">
        <f t="shared" si="128"/>
        <v>900000</v>
      </c>
      <c r="G3852" s="9">
        <v>9</v>
      </c>
      <c r="H3852" s="10">
        <v>949464</v>
      </c>
      <c r="I3852" s="11">
        <v>16937683496.100176</v>
      </c>
      <c r="J3852" s="11">
        <v>169314</v>
      </c>
      <c r="K3852" s="11">
        <v>100037.1114975736</v>
      </c>
      <c r="L3852" s="12">
        <v>0</v>
      </c>
      <c r="M3852" s="11">
        <v>520</v>
      </c>
      <c r="N3852" s="13"/>
      <c r="O3852" t="str">
        <f t="shared" si="127"/>
        <v/>
      </c>
    </row>
    <row r="3853" spans="1:15" hidden="1">
      <c r="A3853" s="41">
        <v>3.2025000000000001</v>
      </c>
      <c r="B3853" s="46">
        <v>45726</v>
      </c>
      <c r="C3853" s="8" t="s">
        <v>13</v>
      </c>
      <c r="D3853" s="8" t="s">
        <v>46</v>
      </c>
      <c r="E3853" s="8" t="s">
        <v>46</v>
      </c>
      <c r="F3853" s="9">
        <f t="shared" si="128"/>
        <v>-1000000</v>
      </c>
      <c r="G3853" s="9">
        <v>-10</v>
      </c>
      <c r="H3853" s="10">
        <v>-1097060</v>
      </c>
      <c r="I3853" s="11">
        <v>21564741471.703056</v>
      </c>
      <c r="J3853" s="11">
        <v>214576</v>
      </c>
      <c r="K3853" s="11">
        <v>100499.31712634712</v>
      </c>
      <c r="L3853" s="12">
        <v>92066.828736528871</v>
      </c>
      <c r="M3853" s="11">
        <v>632</v>
      </c>
      <c r="N3853" s="13"/>
      <c r="O3853" t="str">
        <f t="shared" si="127"/>
        <v/>
      </c>
    </row>
    <row r="3854" spans="1:15" hidden="1">
      <c r="A3854" s="41">
        <v>3.2025000000000001</v>
      </c>
      <c r="B3854" s="46">
        <v>45726</v>
      </c>
      <c r="C3854" s="8" t="s">
        <v>13</v>
      </c>
      <c r="D3854" s="8" t="s">
        <v>46</v>
      </c>
      <c r="E3854" s="8" t="s">
        <v>46</v>
      </c>
      <c r="F3854" s="9">
        <f t="shared" si="128"/>
        <v>-127500000</v>
      </c>
      <c r="G3854" s="9">
        <v>-1275</v>
      </c>
      <c r="H3854" s="10">
        <v>-139875150</v>
      </c>
      <c r="I3854" s="11">
        <v>21436604842.366962</v>
      </c>
      <c r="J3854" s="11">
        <v>213301</v>
      </c>
      <c r="K3854" s="11">
        <v>100499.31712634712</v>
      </c>
      <c r="L3854" s="12">
        <v>11738520.663907424</v>
      </c>
      <c r="M3854" s="11">
        <v>633</v>
      </c>
      <c r="N3854" s="13"/>
      <c r="O3854" t="str">
        <f t="shared" si="127"/>
        <v/>
      </c>
    </row>
    <row r="3855" spans="1:15" hidden="1">
      <c r="A3855" s="41">
        <v>3.2025000000000001</v>
      </c>
      <c r="B3855" s="46">
        <v>45726</v>
      </c>
      <c r="C3855" s="8" t="s">
        <v>13</v>
      </c>
      <c r="D3855" s="8" t="s">
        <v>46</v>
      </c>
      <c r="E3855" s="8" t="s">
        <v>46</v>
      </c>
      <c r="F3855" s="9">
        <f t="shared" si="128"/>
        <v>-18200000</v>
      </c>
      <c r="G3855" s="9">
        <v>-182</v>
      </c>
      <c r="H3855" s="10">
        <v>-19966492</v>
      </c>
      <c r="I3855" s="11">
        <v>21418313966.649967</v>
      </c>
      <c r="J3855" s="11">
        <v>213119</v>
      </c>
      <c r="K3855" s="11">
        <v>100499.31712634712</v>
      </c>
      <c r="L3855" s="12">
        <v>1675616.2830048241</v>
      </c>
      <c r="M3855" s="11">
        <v>634</v>
      </c>
      <c r="N3855" s="13"/>
      <c r="O3855" t="str">
        <f t="shared" si="127"/>
        <v/>
      </c>
    </row>
    <row r="3856" spans="1:15" hidden="1">
      <c r="A3856" s="41">
        <v>3.2025000000000001</v>
      </c>
      <c r="B3856" s="46">
        <v>45726</v>
      </c>
      <c r="C3856" s="8" t="s">
        <v>13</v>
      </c>
      <c r="D3856" s="8" t="s">
        <v>46</v>
      </c>
      <c r="E3856" s="8" t="s">
        <v>46</v>
      </c>
      <c r="F3856" s="9">
        <f t="shared" si="128"/>
        <v>-1400000</v>
      </c>
      <c r="G3856" s="9">
        <v>-14</v>
      </c>
      <c r="H3856" s="10">
        <v>-1535884</v>
      </c>
      <c r="I3856" s="11">
        <v>21416906976.210197</v>
      </c>
      <c r="J3856" s="11">
        <v>213105</v>
      </c>
      <c r="K3856" s="11">
        <v>100499.31712634712</v>
      </c>
      <c r="L3856" s="12">
        <v>128893.56023114035</v>
      </c>
      <c r="M3856" s="11">
        <v>635</v>
      </c>
      <c r="N3856" s="13"/>
      <c r="O3856" t="str">
        <f t="shared" ref="O3856:O3919" si="129">IF(M3856=_xlfn.MAXIFS(M:M,D:D,D3856),"X","")</f>
        <v/>
      </c>
    </row>
    <row r="3857" spans="1:15" hidden="1">
      <c r="A3857" s="41">
        <v>3.2025000000000001</v>
      </c>
      <c r="B3857" s="46">
        <v>45726</v>
      </c>
      <c r="C3857" s="8" t="s">
        <v>13</v>
      </c>
      <c r="D3857" s="8" t="s">
        <v>14</v>
      </c>
      <c r="E3857" s="8" t="s">
        <v>14</v>
      </c>
      <c r="F3857" s="9">
        <f t="shared" si="128"/>
        <v>-9400000</v>
      </c>
      <c r="G3857" s="9">
        <v>-94</v>
      </c>
      <c r="H3857" s="10">
        <v>-9947832</v>
      </c>
      <c r="I3857" s="11">
        <v>16928280007.619404</v>
      </c>
      <c r="J3857" s="11">
        <v>169220</v>
      </c>
      <c r="K3857" s="11">
        <v>100037.1114975736</v>
      </c>
      <c r="L3857" s="12">
        <v>544343.51922808215</v>
      </c>
      <c r="M3857" s="11">
        <v>521</v>
      </c>
      <c r="N3857" s="13"/>
      <c r="O3857" t="str">
        <f t="shared" si="129"/>
        <v/>
      </c>
    </row>
    <row r="3858" spans="1:15" hidden="1">
      <c r="A3858" s="41">
        <v>3.2025000000000001</v>
      </c>
      <c r="B3858" s="46">
        <v>45726</v>
      </c>
      <c r="C3858" s="8" t="s">
        <v>13</v>
      </c>
      <c r="D3858" s="8" t="s">
        <v>46</v>
      </c>
      <c r="E3858" s="8" t="s">
        <v>46</v>
      </c>
      <c r="F3858" s="9">
        <f t="shared" si="128"/>
        <v>-20000000</v>
      </c>
      <c r="G3858" s="9">
        <v>-200</v>
      </c>
      <c r="H3858" s="10">
        <v>-21941200</v>
      </c>
      <c r="I3858" s="11">
        <v>21396807112.784927</v>
      </c>
      <c r="J3858" s="11">
        <v>212905</v>
      </c>
      <c r="K3858" s="11">
        <v>100499.31712634712</v>
      </c>
      <c r="L3858" s="12">
        <v>1841336.5747305751</v>
      </c>
      <c r="M3858" s="11">
        <v>636</v>
      </c>
      <c r="N3858" s="13"/>
      <c r="O3858" t="str">
        <f t="shared" si="129"/>
        <v/>
      </c>
    </row>
    <row r="3859" spans="1:15" hidden="1">
      <c r="A3859" s="41">
        <v>3.2025000000000001</v>
      </c>
      <c r="B3859" s="46">
        <v>45726</v>
      </c>
      <c r="C3859" s="8" t="s">
        <v>13</v>
      </c>
      <c r="D3859" s="8" t="s">
        <v>46</v>
      </c>
      <c r="E3859" s="8" t="s">
        <v>46</v>
      </c>
      <c r="F3859" s="9">
        <f t="shared" si="128"/>
        <v>-54600000</v>
      </c>
      <c r="G3859" s="9">
        <v>-546</v>
      </c>
      <c r="H3859" s="10">
        <v>-59899476</v>
      </c>
      <c r="I3859" s="11">
        <v>21341934485.633942</v>
      </c>
      <c r="J3859" s="11">
        <v>212359</v>
      </c>
      <c r="K3859" s="11">
        <v>100499.31712634712</v>
      </c>
      <c r="L3859" s="12">
        <v>5026848.8490144759</v>
      </c>
      <c r="M3859" s="11">
        <v>637</v>
      </c>
      <c r="N3859" s="13"/>
      <c r="O3859" t="str">
        <f t="shared" si="129"/>
        <v/>
      </c>
    </row>
    <row r="3860" spans="1:15" hidden="1">
      <c r="A3860" s="41">
        <v>3.2025000000000001</v>
      </c>
      <c r="B3860" s="46">
        <v>45726</v>
      </c>
      <c r="C3860" s="8" t="s">
        <v>13</v>
      </c>
      <c r="D3860" s="8" t="s">
        <v>15</v>
      </c>
      <c r="E3860" s="8" t="s">
        <v>15</v>
      </c>
      <c r="F3860" s="9">
        <f t="shared" si="128"/>
        <v>900000</v>
      </c>
      <c r="G3860" s="9">
        <v>9</v>
      </c>
      <c r="H3860" s="10">
        <v>970272</v>
      </c>
      <c r="I3860" s="11">
        <v>2949068632.7391043</v>
      </c>
      <c r="J3860" s="11">
        <v>28758</v>
      </c>
      <c r="K3860" s="11">
        <v>102547.7652388589</v>
      </c>
      <c r="L3860" s="12">
        <v>0</v>
      </c>
      <c r="M3860" s="11">
        <v>2684</v>
      </c>
      <c r="N3860" s="13"/>
      <c r="O3860" t="str">
        <f t="shared" si="129"/>
        <v/>
      </c>
    </row>
    <row r="3861" spans="1:15" hidden="1">
      <c r="A3861" s="41">
        <v>3.2025000000000001</v>
      </c>
      <c r="B3861" s="46">
        <v>45726</v>
      </c>
      <c r="C3861" s="8" t="s">
        <v>13</v>
      </c>
      <c r="D3861" s="8" t="s">
        <v>46</v>
      </c>
      <c r="E3861" s="8" t="s">
        <v>46</v>
      </c>
      <c r="F3861" s="9">
        <f t="shared" si="128"/>
        <v>-3600000</v>
      </c>
      <c r="G3861" s="9">
        <v>-36</v>
      </c>
      <c r="H3861" s="10">
        <v>-3949416</v>
      </c>
      <c r="I3861" s="11">
        <v>21338316510.217392</v>
      </c>
      <c r="J3861" s="11">
        <v>212323</v>
      </c>
      <c r="K3861" s="11">
        <v>100499.31712634712</v>
      </c>
      <c r="L3861" s="12">
        <v>331440.58345150389</v>
      </c>
      <c r="M3861" s="11">
        <v>638</v>
      </c>
      <c r="N3861" s="13"/>
      <c r="O3861" t="str">
        <f t="shared" si="129"/>
        <v/>
      </c>
    </row>
    <row r="3862" spans="1:15" hidden="1">
      <c r="A3862" s="41">
        <v>3.2025000000000001</v>
      </c>
      <c r="B3862" s="46">
        <v>45726</v>
      </c>
      <c r="C3862" s="8" t="s">
        <v>13</v>
      </c>
      <c r="D3862" s="8" t="s">
        <v>15</v>
      </c>
      <c r="E3862" s="8" t="s">
        <v>15</v>
      </c>
      <c r="F3862" s="9">
        <f t="shared" si="128"/>
        <v>92800000</v>
      </c>
      <c r="G3862" s="9">
        <v>928</v>
      </c>
      <c r="H3862" s="10">
        <v>99972512</v>
      </c>
      <c r="I3862" s="11">
        <v>3049041144.7391043</v>
      </c>
      <c r="J3862" s="11">
        <v>29686</v>
      </c>
      <c r="K3862" s="11">
        <v>102709.73336721364</v>
      </c>
      <c r="L3862" s="12">
        <v>0</v>
      </c>
      <c r="M3862" s="11">
        <v>2685</v>
      </c>
      <c r="N3862" s="13"/>
      <c r="O3862" t="str">
        <f t="shared" si="129"/>
        <v/>
      </c>
    </row>
    <row r="3863" spans="1:15" hidden="1">
      <c r="A3863" s="41">
        <v>3.2025000000000001</v>
      </c>
      <c r="B3863" s="46">
        <v>45726</v>
      </c>
      <c r="C3863" s="8" t="s">
        <v>13</v>
      </c>
      <c r="D3863" s="8" t="s">
        <v>14</v>
      </c>
      <c r="E3863" s="8" t="s">
        <v>14</v>
      </c>
      <c r="F3863" s="9">
        <f t="shared" si="128"/>
        <v>900000</v>
      </c>
      <c r="G3863" s="9">
        <v>9</v>
      </c>
      <c r="H3863" s="10">
        <v>951741</v>
      </c>
      <c r="I3863" s="11">
        <v>16929231748.619404</v>
      </c>
      <c r="J3863" s="11">
        <v>169229</v>
      </c>
      <c r="K3863" s="11">
        <v>100037.4152693652</v>
      </c>
      <c r="L3863" s="12">
        <v>0</v>
      </c>
      <c r="M3863" s="11">
        <v>522</v>
      </c>
      <c r="N3863" s="13"/>
      <c r="O3863" t="str">
        <f t="shared" si="129"/>
        <v/>
      </c>
    </row>
    <row r="3864" spans="1:15" hidden="1">
      <c r="A3864" s="41">
        <v>3.2025000000000001</v>
      </c>
      <c r="B3864" s="46">
        <v>45726</v>
      </c>
      <c r="C3864" s="8" t="s">
        <v>13</v>
      </c>
      <c r="D3864" s="8" t="s">
        <v>46</v>
      </c>
      <c r="E3864" s="8" t="s">
        <v>46</v>
      </c>
      <c r="F3864" s="9">
        <f t="shared" si="128"/>
        <v>-5800000</v>
      </c>
      <c r="G3864" s="9">
        <v>-58</v>
      </c>
      <c r="H3864" s="10">
        <v>-6362948</v>
      </c>
      <c r="I3864" s="11">
        <v>21332487549.824062</v>
      </c>
      <c r="J3864" s="11">
        <v>212265</v>
      </c>
      <c r="K3864" s="11">
        <v>100499.31712634712</v>
      </c>
      <c r="L3864" s="12">
        <v>533987.60667186696</v>
      </c>
      <c r="M3864" s="11">
        <v>639</v>
      </c>
      <c r="N3864" s="13"/>
      <c r="O3864" t="str">
        <f t="shared" si="129"/>
        <v/>
      </c>
    </row>
    <row r="3865" spans="1:15" hidden="1">
      <c r="A3865" s="41">
        <v>3.2025000000000001</v>
      </c>
      <c r="B3865" s="46">
        <v>45726</v>
      </c>
      <c r="C3865" s="8" t="s">
        <v>13</v>
      </c>
      <c r="D3865" s="8" t="s">
        <v>46</v>
      </c>
      <c r="E3865" s="8" t="s">
        <v>46</v>
      </c>
      <c r="F3865" s="9">
        <f t="shared" si="128"/>
        <v>-900000</v>
      </c>
      <c r="G3865" s="9">
        <v>-9</v>
      </c>
      <c r="H3865" s="10">
        <v>-987354</v>
      </c>
      <c r="I3865" s="11">
        <v>21331583055.969925</v>
      </c>
      <c r="J3865" s="11">
        <v>212256</v>
      </c>
      <c r="K3865" s="11">
        <v>100499.31712634712</v>
      </c>
      <c r="L3865" s="12">
        <v>82860.145862875972</v>
      </c>
      <c r="M3865" s="11">
        <v>640</v>
      </c>
      <c r="N3865" s="13"/>
      <c r="O3865" t="str">
        <f t="shared" si="129"/>
        <v/>
      </c>
    </row>
    <row r="3866" spans="1:15" hidden="1">
      <c r="A3866" s="41">
        <v>3.2025000000000001</v>
      </c>
      <c r="B3866" s="46">
        <v>45726</v>
      </c>
      <c r="C3866" s="8" t="s">
        <v>13</v>
      </c>
      <c r="D3866" s="8" t="s">
        <v>46</v>
      </c>
      <c r="E3866" s="8" t="s">
        <v>46</v>
      </c>
      <c r="F3866" s="9">
        <f t="shared" si="128"/>
        <v>-45500000</v>
      </c>
      <c r="G3866" s="9">
        <v>-455</v>
      </c>
      <c r="H3866" s="10">
        <v>-49916230</v>
      </c>
      <c r="I3866" s="11">
        <v>21285855866.677437</v>
      </c>
      <c r="J3866" s="11">
        <v>211801</v>
      </c>
      <c r="K3866" s="11">
        <v>100499.31712634712</v>
      </c>
      <c r="L3866" s="12">
        <v>4189040.7075120658</v>
      </c>
      <c r="M3866" s="11">
        <v>641</v>
      </c>
      <c r="N3866" s="13"/>
      <c r="O3866" t="str">
        <f t="shared" si="129"/>
        <v/>
      </c>
    </row>
    <row r="3867" spans="1:15" hidden="1">
      <c r="A3867" s="41">
        <v>3.2025000000000001</v>
      </c>
      <c r="B3867" s="46">
        <v>45726</v>
      </c>
      <c r="C3867" s="8" t="s">
        <v>13</v>
      </c>
      <c r="D3867" s="8" t="s">
        <v>46</v>
      </c>
      <c r="E3867" s="8" t="s">
        <v>46</v>
      </c>
      <c r="F3867" s="9">
        <f t="shared" si="128"/>
        <v>-19100000</v>
      </c>
      <c r="G3867" s="9">
        <v>-191</v>
      </c>
      <c r="H3867" s="10">
        <v>-20953846</v>
      </c>
      <c r="I3867" s="11">
        <v>21266660497.106304</v>
      </c>
      <c r="J3867" s="11">
        <v>211610</v>
      </c>
      <c r="K3867" s="11">
        <v>100499.31712634712</v>
      </c>
      <c r="L3867" s="12">
        <v>1758476.4288677014</v>
      </c>
      <c r="M3867" s="11">
        <v>642</v>
      </c>
      <c r="N3867" s="13"/>
      <c r="O3867" t="str">
        <f t="shared" si="129"/>
        <v/>
      </c>
    </row>
    <row r="3868" spans="1:15" hidden="1">
      <c r="A3868" s="41">
        <v>3.2025000000000001</v>
      </c>
      <c r="B3868" s="46">
        <v>45726</v>
      </c>
      <c r="C3868" s="8" t="s">
        <v>13</v>
      </c>
      <c r="D3868" s="8" t="s">
        <v>46</v>
      </c>
      <c r="E3868" s="8" t="s">
        <v>46</v>
      </c>
      <c r="F3868" s="9">
        <f t="shared" si="128"/>
        <v>-26700000</v>
      </c>
      <c r="G3868" s="9">
        <v>-267</v>
      </c>
      <c r="H3868" s="10">
        <v>-29291502</v>
      </c>
      <c r="I3868" s="11">
        <v>21239827179.433571</v>
      </c>
      <c r="J3868" s="11">
        <v>211343</v>
      </c>
      <c r="K3868" s="11">
        <v>100499.31712634712</v>
      </c>
      <c r="L3868" s="12">
        <v>2458184.3272653185</v>
      </c>
      <c r="M3868" s="11">
        <v>643</v>
      </c>
      <c r="N3868" s="13"/>
      <c r="O3868" t="str">
        <f t="shared" si="129"/>
        <v/>
      </c>
    </row>
    <row r="3869" spans="1:15" hidden="1">
      <c r="A3869" s="41">
        <v>3.2025000000000001</v>
      </c>
      <c r="B3869" s="46">
        <v>45726</v>
      </c>
      <c r="C3869" s="8" t="s">
        <v>13</v>
      </c>
      <c r="D3869" s="8" t="s">
        <v>46</v>
      </c>
      <c r="E3869" s="8" t="s">
        <v>46</v>
      </c>
      <c r="F3869" s="9">
        <f t="shared" si="128"/>
        <v>-2200000</v>
      </c>
      <c r="G3869" s="9">
        <v>-22</v>
      </c>
      <c r="H3869" s="10">
        <v>-2413532</v>
      </c>
      <c r="I3869" s="11">
        <v>21237616194.456791</v>
      </c>
      <c r="J3869" s="11">
        <v>211321</v>
      </c>
      <c r="K3869" s="11">
        <v>100499.31712634712</v>
      </c>
      <c r="L3869" s="12">
        <v>202547.02322036354</v>
      </c>
      <c r="M3869" s="11">
        <v>644</v>
      </c>
      <c r="N3869" s="13"/>
      <c r="O3869" t="str">
        <f t="shared" si="129"/>
        <v/>
      </c>
    </row>
    <row r="3870" spans="1:15" hidden="1">
      <c r="A3870" s="41">
        <v>3.2025000000000001</v>
      </c>
      <c r="B3870" s="46">
        <v>45726</v>
      </c>
      <c r="C3870" s="8" t="s">
        <v>13</v>
      </c>
      <c r="D3870" s="8" t="s">
        <v>46</v>
      </c>
      <c r="E3870" s="8" t="s">
        <v>46</v>
      </c>
      <c r="F3870" s="9">
        <f t="shared" si="128"/>
        <v>-9100000</v>
      </c>
      <c r="G3870" s="9">
        <v>-91</v>
      </c>
      <c r="H3870" s="10">
        <v>-9983246</v>
      </c>
      <c r="I3870" s="11">
        <v>21228470756.598293</v>
      </c>
      <c r="J3870" s="11">
        <v>211230</v>
      </c>
      <c r="K3870" s="11">
        <v>100499.31712634712</v>
      </c>
      <c r="L3870" s="12">
        <v>837808.14150241204</v>
      </c>
      <c r="M3870" s="11">
        <v>645</v>
      </c>
      <c r="N3870" s="13"/>
      <c r="O3870" t="str">
        <f t="shared" si="129"/>
        <v/>
      </c>
    </row>
    <row r="3871" spans="1:15" hidden="1">
      <c r="A3871" s="41">
        <v>3.2025000000000001</v>
      </c>
      <c r="B3871" s="46">
        <v>45726</v>
      </c>
      <c r="C3871" s="8" t="s">
        <v>13</v>
      </c>
      <c r="D3871" s="8" t="s">
        <v>46</v>
      </c>
      <c r="E3871" s="8" t="s">
        <v>46</v>
      </c>
      <c r="F3871" s="9">
        <f t="shared" si="128"/>
        <v>-900000</v>
      </c>
      <c r="G3871" s="9">
        <v>-9</v>
      </c>
      <c r="H3871" s="10">
        <v>-987354</v>
      </c>
      <c r="I3871" s="11">
        <v>21227566262.744156</v>
      </c>
      <c r="J3871" s="11">
        <v>211221</v>
      </c>
      <c r="K3871" s="11">
        <v>100499.31712634712</v>
      </c>
      <c r="L3871" s="12">
        <v>82860.145862875972</v>
      </c>
      <c r="M3871" s="11">
        <v>646</v>
      </c>
      <c r="N3871" s="13"/>
      <c r="O3871" t="str">
        <f t="shared" si="129"/>
        <v/>
      </c>
    </row>
    <row r="3872" spans="1:15" hidden="1">
      <c r="A3872" s="41">
        <v>3.2025000000000001</v>
      </c>
      <c r="B3872" s="46">
        <v>45726</v>
      </c>
      <c r="C3872" s="8" t="s">
        <v>13</v>
      </c>
      <c r="D3872" s="8" t="s">
        <v>46</v>
      </c>
      <c r="E3872" s="8" t="s">
        <v>46</v>
      </c>
      <c r="F3872" s="9">
        <f t="shared" si="128"/>
        <v>-91100000</v>
      </c>
      <c r="G3872" s="9">
        <v>-911</v>
      </c>
      <c r="H3872" s="10">
        <v>-99942166</v>
      </c>
      <c r="I3872" s="11">
        <v>21136011384.842052</v>
      </c>
      <c r="J3872" s="11">
        <v>210310</v>
      </c>
      <c r="K3872" s="11">
        <v>100499.31712634712</v>
      </c>
      <c r="L3872" s="12">
        <v>8387288.0978977829</v>
      </c>
      <c r="M3872" s="11">
        <v>647</v>
      </c>
      <c r="N3872" s="13"/>
      <c r="O3872" t="str">
        <f t="shared" si="129"/>
        <v/>
      </c>
    </row>
    <row r="3873" spans="1:15" hidden="1">
      <c r="A3873" s="41">
        <v>3.2025000000000001</v>
      </c>
      <c r="B3873" s="46">
        <v>45726</v>
      </c>
      <c r="C3873" s="8" t="s">
        <v>13</v>
      </c>
      <c r="D3873" s="8" t="s">
        <v>14</v>
      </c>
      <c r="E3873" s="8" t="s">
        <v>14</v>
      </c>
      <c r="F3873" s="9">
        <f t="shared" si="128"/>
        <v>-6600000</v>
      </c>
      <c r="G3873" s="9">
        <v>-66</v>
      </c>
      <c r="H3873" s="10">
        <v>-6984648</v>
      </c>
      <c r="I3873" s="11">
        <v>16922629279.211626</v>
      </c>
      <c r="J3873" s="11">
        <v>169163</v>
      </c>
      <c r="K3873" s="11">
        <v>100037.4152693652</v>
      </c>
      <c r="L3873" s="12">
        <v>382178.5922218971</v>
      </c>
      <c r="M3873" s="11">
        <v>523</v>
      </c>
      <c r="N3873" s="13"/>
      <c r="O3873" t="str">
        <f t="shared" si="129"/>
        <v/>
      </c>
    </row>
    <row r="3874" spans="1:15" hidden="1">
      <c r="A3874" s="41">
        <v>3.2025000000000001</v>
      </c>
      <c r="B3874" s="46">
        <v>45726</v>
      </c>
      <c r="C3874" s="8" t="s">
        <v>13</v>
      </c>
      <c r="D3874" s="8" t="s">
        <v>14</v>
      </c>
      <c r="E3874" s="8" t="s">
        <v>14</v>
      </c>
      <c r="F3874" s="9">
        <f t="shared" si="128"/>
        <v>-2800000</v>
      </c>
      <c r="G3874" s="9">
        <v>-28</v>
      </c>
      <c r="H3874" s="10">
        <v>-2963184</v>
      </c>
      <c r="I3874" s="11">
        <v>16919828231.584084</v>
      </c>
      <c r="J3874" s="11">
        <v>169135</v>
      </c>
      <c r="K3874" s="11">
        <v>100037.4152693652</v>
      </c>
      <c r="L3874" s="12">
        <v>162136.37245777436</v>
      </c>
      <c r="M3874" s="11">
        <v>524</v>
      </c>
      <c r="N3874" s="13"/>
      <c r="O3874" t="str">
        <f t="shared" si="129"/>
        <v/>
      </c>
    </row>
    <row r="3875" spans="1:15" hidden="1">
      <c r="A3875" s="41">
        <v>3.2025000000000001</v>
      </c>
      <c r="B3875" s="46">
        <v>45726</v>
      </c>
      <c r="C3875" s="8" t="s">
        <v>13</v>
      </c>
      <c r="D3875" s="8" t="s">
        <v>46</v>
      </c>
      <c r="E3875" s="8" t="s">
        <v>46</v>
      </c>
      <c r="F3875" s="9">
        <f t="shared" si="128"/>
        <v>-7300000</v>
      </c>
      <c r="G3875" s="9">
        <v>-73</v>
      </c>
      <c r="H3875" s="10">
        <v>-8008538</v>
      </c>
      <c r="I3875" s="11">
        <v>21128674934.69183</v>
      </c>
      <c r="J3875" s="11">
        <v>210237</v>
      </c>
      <c r="K3875" s="11">
        <v>100499.31712634712</v>
      </c>
      <c r="L3875" s="12">
        <v>672087.84977666009</v>
      </c>
      <c r="M3875" s="11">
        <v>648</v>
      </c>
      <c r="N3875" s="13"/>
      <c r="O3875" t="str">
        <f t="shared" si="129"/>
        <v/>
      </c>
    </row>
    <row r="3876" spans="1:15" hidden="1">
      <c r="A3876" s="41">
        <v>3.2025000000000001</v>
      </c>
      <c r="B3876" s="46">
        <v>45726</v>
      </c>
      <c r="C3876" s="8" t="s">
        <v>13</v>
      </c>
      <c r="D3876" s="8" t="s">
        <v>46</v>
      </c>
      <c r="E3876" s="8" t="s">
        <v>46</v>
      </c>
      <c r="F3876" s="9">
        <f t="shared" si="128"/>
        <v>-6000000</v>
      </c>
      <c r="G3876" s="9">
        <v>-60</v>
      </c>
      <c r="H3876" s="10">
        <v>-6582360</v>
      </c>
      <c r="I3876" s="11">
        <v>21122644975.664249</v>
      </c>
      <c r="J3876" s="11">
        <v>210177</v>
      </c>
      <c r="K3876" s="11">
        <v>100499.31712634712</v>
      </c>
      <c r="L3876" s="12">
        <v>552400.97241917346</v>
      </c>
      <c r="M3876" s="11">
        <v>649</v>
      </c>
      <c r="N3876" s="13"/>
      <c r="O3876" t="str">
        <f t="shared" si="129"/>
        <v/>
      </c>
    </row>
    <row r="3877" spans="1:15" hidden="1">
      <c r="A3877" s="41">
        <v>3.2025000000000001</v>
      </c>
      <c r="B3877" s="46">
        <v>45726</v>
      </c>
      <c r="C3877" s="8" t="s">
        <v>13</v>
      </c>
      <c r="D3877" s="8" t="s">
        <v>46</v>
      </c>
      <c r="E3877" s="8" t="s">
        <v>46</v>
      </c>
      <c r="F3877" s="9">
        <f t="shared" si="128"/>
        <v>-18200000</v>
      </c>
      <c r="G3877" s="9">
        <v>-182</v>
      </c>
      <c r="H3877" s="10">
        <v>-19966492</v>
      </c>
      <c r="I3877" s="11">
        <v>21104354099.947254</v>
      </c>
      <c r="J3877" s="11">
        <v>209995</v>
      </c>
      <c r="K3877" s="11">
        <v>100499.31712634712</v>
      </c>
      <c r="L3877" s="12">
        <v>1675616.2830048241</v>
      </c>
      <c r="M3877" s="11">
        <v>650</v>
      </c>
      <c r="N3877" s="13"/>
      <c r="O3877" t="str">
        <f t="shared" si="129"/>
        <v/>
      </c>
    </row>
    <row r="3878" spans="1:15" hidden="1">
      <c r="A3878" s="41">
        <v>3.2025000000000001</v>
      </c>
      <c r="B3878" s="46">
        <v>45726</v>
      </c>
      <c r="C3878" s="8" t="s">
        <v>13</v>
      </c>
      <c r="D3878" s="8" t="s">
        <v>46</v>
      </c>
      <c r="E3878" s="8" t="s">
        <v>46</v>
      </c>
      <c r="F3878" s="9">
        <f t="shared" si="128"/>
        <v>-900000</v>
      </c>
      <c r="G3878" s="9">
        <v>-9</v>
      </c>
      <c r="H3878" s="10">
        <v>-987354</v>
      </c>
      <c r="I3878" s="11">
        <v>21103449606.093117</v>
      </c>
      <c r="J3878" s="11">
        <v>209986</v>
      </c>
      <c r="K3878" s="11">
        <v>100499.31712634712</v>
      </c>
      <c r="L3878" s="12">
        <v>82860.145862875972</v>
      </c>
      <c r="M3878" s="11">
        <v>651</v>
      </c>
      <c r="N3878" s="13"/>
      <c r="O3878" t="str">
        <f t="shared" si="129"/>
        <v/>
      </c>
    </row>
    <row r="3879" spans="1:15" hidden="1">
      <c r="A3879" s="41">
        <v>3.2025000000000001</v>
      </c>
      <c r="B3879" s="46">
        <v>45726</v>
      </c>
      <c r="C3879" s="8" t="s">
        <v>13</v>
      </c>
      <c r="D3879" s="8" t="s">
        <v>14</v>
      </c>
      <c r="E3879" s="8" t="s">
        <v>14</v>
      </c>
      <c r="F3879" s="9">
        <f t="shared" si="128"/>
        <v>-9400000</v>
      </c>
      <c r="G3879" s="9">
        <v>-94</v>
      </c>
      <c r="H3879" s="10">
        <v>-9947832</v>
      </c>
      <c r="I3879" s="11">
        <v>16910424714.548763</v>
      </c>
      <c r="J3879" s="11">
        <v>169041</v>
      </c>
      <c r="K3879" s="11">
        <v>100037.4152693652</v>
      </c>
      <c r="L3879" s="12">
        <v>544314.96467967145</v>
      </c>
      <c r="M3879" s="11">
        <v>525</v>
      </c>
      <c r="N3879" s="13"/>
      <c r="O3879" t="str">
        <f t="shared" si="129"/>
        <v/>
      </c>
    </row>
    <row r="3880" spans="1:15" hidden="1">
      <c r="A3880" s="41">
        <v>3.2025000000000001</v>
      </c>
      <c r="B3880" s="46">
        <v>45726</v>
      </c>
      <c r="C3880" s="8" t="s">
        <v>13</v>
      </c>
      <c r="D3880" s="8" t="s">
        <v>46</v>
      </c>
      <c r="E3880" s="8" t="s">
        <v>46</v>
      </c>
      <c r="F3880" s="9">
        <f t="shared" si="128"/>
        <v>-45500000</v>
      </c>
      <c r="G3880" s="9">
        <v>-455</v>
      </c>
      <c r="H3880" s="10">
        <v>-49916230</v>
      </c>
      <c r="I3880" s="11">
        <v>21057722416.800629</v>
      </c>
      <c r="J3880" s="11">
        <v>209531</v>
      </c>
      <c r="K3880" s="11">
        <v>100499.31712634712</v>
      </c>
      <c r="L3880" s="12">
        <v>4189040.7075120658</v>
      </c>
      <c r="M3880" s="11">
        <v>652</v>
      </c>
      <c r="N3880" s="13"/>
      <c r="O3880" t="str">
        <f t="shared" si="129"/>
        <v/>
      </c>
    </row>
    <row r="3881" spans="1:15" hidden="1">
      <c r="A3881" s="41">
        <v>3.2025000000000001</v>
      </c>
      <c r="B3881" s="46">
        <v>45726</v>
      </c>
      <c r="C3881" s="8" t="s">
        <v>13</v>
      </c>
      <c r="D3881" s="8" t="s">
        <v>14</v>
      </c>
      <c r="E3881" s="8" t="s">
        <v>14</v>
      </c>
      <c r="F3881" s="9">
        <f t="shared" si="128"/>
        <v>-900000</v>
      </c>
      <c r="G3881" s="9">
        <v>-9</v>
      </c>
      <c r="H3881" s="10">
        <v>-952452</v>
      </c>
      <c r="I3881" s="11">
        <v>16909524377.811338</v>
      </c>
      <c r="J3881" s="11">
        <v>169032</v>
      </c>
      <c r="K3881" s="11">
        <v>100037.4152693652</v>
      </c>
      <c r="L3881" s="12">
        <v>52115.262575713219</v>
      </c>
      <c r="M3881" s="11">
        <v>526</v>
      </c>
      <c r="N3881" s="13"/>
      <c r="O3881" t="str">
        <f t="shared" si="129"/>
        <v/>
      </c>
    </row>
    <row r="3882" spans="1:15" hidden="1">
      <c r="A3882" s="41">
        <v>3.2025000000000001</v>
      </c>
      <c r="B3882" s="46">
        <v>45726</v>
      </c>
      <c r="C3882" s="8" t="s">
        <v>13</v>
      </c>
      <c r="D3882" s="8" t="s">
        <v>14</v>
      </c>
      <c r="E3882" s="8" t="s">
        <v>14</v>
      </c>
      <c r="F3882" s="9">
        <f t="shared" si="128"/>
        <v>-1800000</v>
      </c>
      <c r="G3882" s="9">
        <v>-18</v>
      </c>
      <c r="H3882" s="10">
        <v>-1904904</v>
      </c>
      <c r="I3882" s="11">
        <v>16907723704.336491</v>
      </c>
      <c r="J3882" s="11">
        <v>169014</v>
      </c>
      <c r="K3882" s="11">
        <v>100037.4152693652</v>
      </c>
      <c r="L3882" s="12">
        <v>104230.52515142644</v>
      </c>
      <c r="M3882" s="11">
        <v>527</v>
      </c>
      <c r="N3882" s="13"/>
      <c r="O3882" t="str">
        <f t="shared" si="129"/>
        <v/>
      </c>
    </row>
    <row r="3883" spans="1:15" hidden="1">
      <c r="A3883" s="41">
        <v>3.2025000000000001</v>
      </c>
      <c r="B3883" s="46">
        <v>45726</v>
      </c>
      <c r="C3883" s="8" t="s">
        <v>13</v>
      </c>
      <c r="D3883" s="8" t="s">
        <v>46</v>
      </c>
      <c r="E3883" s="8" t="s">
        <v>46</v>
      </c>
      <c r="F3883" s="9">
        <f t="shared" si="128"/>
        <v>4500000</v>
      </c>
      <c r="G3883" s="9">
        <v>45</v>
      </c>
      <c r="H3883" s="10">
        <v>4932630</v>
      </c>
      <c r="I3883" s="11">
        <v>21062655046.800629</v>
      </c>
      <c r="J3883" s="11">
        <v>209576</v>
      </c>
      <c r="K3883" s="11">
        <v>100501.27422415081</v>
      </c>
      <c r="L3883" s="12">
        <v>0</v>
      </c>
      <c r="M3883" s="11">
        <v>653</v>
      </c>
      <c r="N3883" s="13"/>
      <c r="O3883" t="str">
        <f t="shared" si="129"/>
        <v/>
      </c>
    </row>
    <row r="3884" spans="1:15" hidden="1">
      <c r="A3884" s="41">
        <v>3.2025000000000001</v>
      </c>
      <c r="B3884" s="46">
        <v>45726</v>
      </c>
      <c r="C3884" s="8" t="s">
        <v>13</v>
      </c>
      <c r="D3884" s="8" t="s">
        <v>46</v>
      </c>
      <c r="E3884" s="8" t="s">
        <v>46</v>
      </c>
      <c r="F3884" s="9">
        <f t="shared" si="128"/>
        <v>-2800000</v>
      </c>
      <c r="G3884" s="9">
        <v>-28</v>
      </c>
      <c r="H3884" s="10">
        <v>-3071768</v>
      </c>
      <c r="I3884" s="11">
        <v>21059841011.122353</v>
      </c>
      <c r="J3884" s="11">
        <v>209548</v>
      </c>
      <c r="K3884" s="11">
        <v>100501.27422415081</v>
      </c>
      <c r="L3884" s="12">
        <v>257732.32172377734</v>
      </c>
      <c r="M3884" s="11">
        <v>654</v>
      </c>
      <c r="N3884" s="13"/>
      <c r="O3884" t="str">
        <f t="shared" si="129"/>
        <v/>
      </c>
    </row>
    <row r="3885" spans="1:15" hidden="1">
      <c r="A3885" s="41">
        <v>3.2025000000000001</v>
      </c>
      <c r="B3885" s="46">
        <v>45726</v>
      </c>
      <c r="C3885" s="8" t="s">
        <v>13</v>
      </c>
      <c r="D3885" s="8" t="s">
        <v>46</v>
      </c>
      <c r="E3885" s="8" t="s">
        <v>46</v>
      </c>
      <c r="F3885" s="9">
        <f t="shared" si="128"/>
        <v>-128800000</v>
      </c>
      <c r="G3885" s="9">
        <v>-1288</v>
      </c>
      <c r="H3885" s="10">
        <v>-141301328</v>
      </c>
      <c r="I3885" s="11">
        <v>20930395369.921646</v>
      </c>
      <c r="J3885" s="11">
        <v>208260</v>
      </c>
      <c r="K3885" s="11">
        <v>100501.27422415081</v>
      </c>
      <c r="L3885" s="12">
        <v>11855686.799293756</v>
      </c>
      <c r="M3885" s="11">
        <v>655</v>
      </c>
      <c r="N3885" s="13"/>
      <c r="O3885" t="str">
        <f t="shared" si="129"/>
        <v/>
      </c>
    </row>
    <row r="3886" spans="1:15" hidden="1">
      <c r="A3886" s="41">
        <v>3.2025000000000001</v>
      </c>
      <c r="B3886" s="46">
        <v>45726</v>
      </c>
      <c r="C3886" s="8" t="s">
        <v>13</v>
      </c>
      <c r="D3886" s="8" t="s">
        <v>14</v>
      </c>
      <c r="E3886" s="8" t="s">
        <v>14</v>
      </c>
      <c r="F3886" s="9">
        <f t="shared" si="128"/>
        <v>-8300000</v>
      </c>
      <c r="G3886" s="9">
        <v>-83</v>
      </c>
      <c r="H3886" s="10">
        <v>-8783724</v>
      </c>
      <c r="I3886" s="11">
        <v>16899420598.869133</v>
      </c>
      <c r="J3886" s="11">
        <v>168931</v>
      </c>
      <c r="K3886" s="11">
        <v>100037.4152693652</v>
      </c>
      <c r="L3886" s="12">
        <v>480618.5326426886</v>
      </c>
      <c r="M3886" s="11">
        <v>528</v>
      </c>
      <c r="N3886" s="13"/>
      <c r="O3886" t="str">
        <f t="shared" si="129"/>
        <v/>
      </c>
    </row>
    <row r="3887" spans="1:15" hidden="1">
      <c r="A3887" s="41">
        <v>3.2025000000000001</v>
      </c>
      <c r="B3887" s="46">
        <v>45726</v>
      </c>
      <c r="C3887" s="8" t="s">
        <v>13</v>
      </c>
      <c r="D3887" s="8" t="s">
        <v>46</v>
      </c>
      <c r="E3887" s="8" t="s">
        <v>46</v>
      </c>
      <c r="F3887" s="9">
        <f t="shared" si="128"/>
        <v>-45500000</v>
      </c>
      <c r="G3887" s="9">
        <v>-455</v>
      </c>
      <c r="H3887" s="10">
        <v>-49916230</v>
      </c>
      <c r="I3887" s="11">
        <v>20884667290.149658</v>
      </c>
      <c r="J3887" s="11">
        <v>207805</v>
      </c>
      <c r="K3887" s="11">
        <v>100501.27422415081</v>
      </c>
      <c r="L3887" s="12">
        <v>4188150.2280113846</v>
      </c>
      <c r="M3887" s="11">
        <v>656</v>
      </c>
      <c r="N3887" s="13"/>
      <c r="O3887" t="str">
        <f t="shared" si="129"/>
        <v/>
      </c>
    </row>
    <row r="3888" spans="1:15" hidden="1">
      <c r="A3888" s="41">
        <v>3.2025000000000001</v>
      </c>
      <c r="B3888" s="46">
        <v>45726</v>
      </c>
      <c r="C3888" s="8" t="s">
        <v>13</v>
      </c>
      <c r="D3888" s="8" t="s">
        <v>46</v>
      </c>
      <c r="E3888" s="8" t="s">
        <v>46</v>
      </c>
      <c r="F3888" s="9">
        <f t="shared" si="128"/>
        <v>-36400000</v>
      </c>
      <c r="G3888" s="9">
        <v>-364</v>
      </c>
      <c r="H3888" s="10">
        <v>-39932984</v>
      </c>
      <c r="I3888" s="11">
        <v>20848084826.332066</v>
      </c>
      <c r="J3888" s="11">
        <v>207441</v>
      </c>
      <c r="K3888" s="11">
        <v>100501.27422415081</v>
      </c>
      <c r="L3888" s="12">
        <v>3350520.1824091077</v>
      </c>
      <c r="M3888" s="11">
        <v>657</v>
      </c>
      <c r="N3888" s="13"/>
      <c r="O3888" t="str">
        <f t="shared" si="129"/>
        <v/>
      </c>
    </row>
    <row r="3889" spans="1:15" hidden="1">
      <c r="A3889" s="41">
        <v>3.2025000000000001</v>
      </c>
      <c r="B3889" s="46">
        <v>45726</v>
      </c>
      <c r="C3889" s="8" t="s">
        <v>13</v>
      </c>
      <c r="D3889" s="8" t="s">
        <v>46</v>
      </c>
      <c r="E3889" s="8" t="s">
        <v>46</v>
      </c>
      <c r="F3889" s="9">
        <f t="shared" si="128"/>
        <v>-900000</v>
      </c>
      <c r="G3889" s="9">
        <v>-9</v>
      </c>
      <c r="H3889" s="10">
        <v>-987354</v>
      </c>
      <c r="I3889" s="11">
        <v>20847180314.864048</v>
      </c>
      <c r="J3889" s="11">
        <v>207432</v>
      </c>
      <c r="K3889" s="11">
        <v>100501.27422415081</v>
      </c>
      <c r="L3889" s="12">
        <v>82842.531982642715</v>
      </c>
      <c r="M3889" s="11">
        <v>658</v>
      </c>
      <c r="N3889" s="13"/>
      <c r="O3889" t="str">
        <f t="shared" si="129"/>
        <v/>
      </c>
    </row>
    <row r="3890" spans="1:15" hidden="1">
      <c r="A3890" s="41">
        <v>3.2025000000000001</v>
      </c>
      <c r="B3890" s="46">
        <v>45726</v>
      </c>
      <c r="C3890" s="8" t="s">
        <v>13</v>
      </c>
      <c r="D3890" s="8" t="s">
        <v>46</v>
      </c>
      <c r="E3890" s="8" t="s">
        <v>46</v>
      </c>
      <c r="F3890" s="9">
        <f t="shared" si="128"/>
        <v>-27300000</v>
      </c>
      <c r="G3890" s="9">
        <v>-273</v>
      </c>
      <c r="H3890" s="10">
        <v>-29949738</v>
      </c>
      <c r="I3890" s="11">
        <v>20819743467.000854</v>
      </c>
      <c r="J3890" s="11">
        <v>207159</v>
      </c>
      <c r="K3890" s="11">
        <v>100501.27422415081</v>
      </c>
      <c r="L3890" s="12">
        <v>2512890.1368068308</v>
      </c>
      <c r="M3890" s="11">
        <v>659</v>
      </c>
      <c r="N3890" s="13"/>
      <c r="O3890" t="str">
        <f t="shared" si="129"/>
        <v/>
      </c>
    </row>
    <row r="3891" spans="1:15" hidden="1">
      <c r="A3891" s="41">
        <v>3.2025000000000001</v>
      </c>
      <c r="B3891" s="46">
        <v>45726</v>
      </c>
      <c r="C3891" s="8" t="s">
        <v>13</v>
      </c>
      <c r="D3891" s="8" t="s">
        <v>46</v>
      </c>
      <c r="E3891" s="8" t="s">
        <v>46</v>
      </c>
      <c r="F3891" s="9">
        <f t="shared" si="128"/>
        <v>-12700000</v>
      </c>
      <c r="G3891" s="9">
        <v>-127</v>
      </c>
      <c r="H3891" s="10">
        <v>-13932662</v>
      </c>
      <c r="I3891" s="11">
        <v>20806979805.174389</v>
      </c>
      <c r="J3891" s="11">
        <v>207032</v>
      </c>
      <c r="K3891" s="11">
        <v>100501.27422415081</v>
      </c>
      <c r="L3891" s="12">
        <v>1169000.1735328473</v>
      </c>
      <c r="M3891" s="11">
        <v>660</v>
      </c>
      <c r="N3891" s="13"/>
      <c r="O3891" t="str">
        <f t="shared" si="129"/>
        <v/>
      </c>
    </row>
    <row r="3892" spans="1:15" hidden="1">
      <c r="A3892" s="41">
        <v>3.2025000000000001</v>
      </c>
      <c r="B3892" s="46">
        <v>45726</v>
      </c>
      <c r="C3892" s="8" t="s">
        <v>13</v>
      </c>
      <c r="D3892" s="8" t="s">
        <v>46</v>
      </c>
      <c r="E3892" s="8" t="s">
        <v>46</v>
      </c>
      <c r="F3892" s="9">
        <f t="shared" si="128"/>
        <v>-32600000</v>
      </c>
      <c r="G3892" s="9">
        <v>-326</v>
      </c>
      <c r="H3892" s="10">
        <v>-35764156</v>
      </c>
      <c r="I3892" s="11">
        <v>20774216389.777317</v>
      </c>
      <c r="J3892" s="11">
        <v>206706</v>
      </c>
      <c r="K3892" s="11">
        <v>100501.27422415081</v>
      </c>
      <c r="L3892" s="12">
        <v>3000740.6029268354</v>
      </c>
      <c r="M3892" s="11">
        <v>661</v>
      </c>
      <c r="N3892" s="13"/>
      <c r="O3892" t="str">
        <f t="shared" si="129"/>
        <v/>
      </c>
    </row>
    <row r="3893" spans="1:15" hidden="1">
      <c r="A3893" s="41">
        <v>3.2025000000000001</v>
      </c>
      <c r="B3893" s="46">
        <v>45726</v>
      </c>
      <c r="C3893" s="8" t="s">
        <v>13</v>
      </c>
      <c r="D3893" s="8" t="s">
        <v>46</v>
      </c>
      <c r="E3893" s="8" t="s">
        <v>46</v>
      </c>
      <c r="F3893" s="9">
        <f t="shared" si="128"/>
        <v>-18200000</v>
      </c>
      <c r="G3893" s="9">
        <v>-182</v>
      </c>
      <c r="H3893" s="10">
        <v>-19966492</v>
      </c>
      <c r="I3893" s="11">
        <v>20755925157.868523</v>
      </c>
      <c r="J3893" s="11">
        <v>206524</v>
      </c>
      <c r="K3893" s="11">
        <v>100501.27422415081</v>
      </c>
      <c r="L3893" s="12">
        <v>1675260.0912045538</v>
      </c>
      <c r="M3893" s="11">
        <v>662</v>
      </c>
      <c r="N3893" s="13"/>
      <c r="O3893" t="str">
        <f t="shared" si="129"/>
        <v/>
      </c>
    </row>
    <row r="3894" spans="1:15" hidden="1">
      <c r="A3894" s="41">
        <v>3.2025000000000001</v>
      </c>
      <c r="B3894" s="46">
        <v>45726</v>
      </c>
      <c r="C3894" s="8" t="s">
        <v>13</v>
      </c>
      <c r="D3894" s="8" t="s">
        <v>46</v>
      </c>
      <c r="E3894" s="8" t="s">
        <v>46</v>
      </c>
      <c r="F3894" s="9">
        <f t="shared" si="128"/>
        <v>-91100000</v>
      </c>
      <c r="G3894" s="9">
        <v>-911</v>
      </c>
      <c r="H3894" s="10">
        <v>-99942166</v>
      </c>
      <c r="I3894" s="11">
        <v>20664368497.05032</v>
      </c>
      <c r="J3894" s="11">
        <v>205613</v>
      </c>
      <c r="K3894" s="11">
        <v>100501.27422415081</v>
      </c>
      <c r="L3894" s="12">
        <v>8385505.1817986071</v>
      </c>
      <c r="M3894" s="11">
        <v>663</v>
      </c>
      <c r="N3894" s="13"/>
      <c r="O3894" t="str">
        <f t="shared" si="129"/>
        <v/>
      </c>
    </row>
    <row r="3895" spans="1:15" hidden="1">
      <c r="A3895" s="41">
        <v>3.2025000000000001</v>
      </c>
      <c r="B3895" s="46">
        <v>45726</v>
      </c>
      <c r="C3895" s="8" t="s">
        <v>13</v>
      </c>
      <c r="D3895" s="8" t="s">
        <v>46</v>
      </c>
      <c r="E3895" s="8" t="s">
        <v>46</v>
      </c>
      <c r="F3895" s="9">
        <f t="shared" si="128"/>
        <v>-154900000</v>
      </c>
      <c r="G3895" s="9">
        <v>-1549</v>
      </c>
      <c r="H3895" s="10">
        <v>-169934594</v>
      </c>
      <c r="I3895" s="11">
        <v>20508692023.277111</v>
      </c>
      <c r="J3895" s="11">
        <v>204064</v>
      </c>
      <c r="K3895" s="11">
        <v>100501.27422415081</v>
      </c>
      <c r="L3895" s="12">
        <v>14258120.226790398</v>
      </c>
      <c r="M3895" s="11">
        <v>664</v>
      </c>
      <c r="N3895" s="13"/>
      <c r="O3895" t="str">
        <f t="shared" si="129"/>
        <v/>
      </c>
    </row>
    <row r="3896" spans="1:15" hidden="1">
      <c r="A3896" s="41">
        <v>3.2025000000000001</v>
      </c>
      <c r="B3896" s="46">
        <v>45726</v>
      </c>
      <c r="C3896" s="8" t="s">
        <v>13</v>
      </c>
      <c r="D3896" s="8" t="s">
        <v>14</v>
      </c>
      <c r="E3896" s="8" t="s">
        <v>14</v>
      </c>
      <c r="F3896" s="9">
        <f t="shared" si="128"/>
        <v>-6800000</v>
      </c>
      <c r="G3896" s="9">
        <v>-68</v>
      </c>
      <c r="H3896" s="10">
        <v>-7196304</v>
      </c>
      <c r="I3896" s="11">
        <v>16892618054.630816</v>
      </c>
      <c r="J3896" s="11">
        <v>168863</v>
      </c>
      <c r="K3896" s="11">
        <v>100037.4152693652</v>
      </c>
      <c r="L3896" s="12">
        <v>393759.76168316603</v>
      </c>
      <c r="M3896" s="11">
        <v>529</v>
      </c>
      <c r="N3896" s="13"/>
      <c r="O3896" t="str">
        <f t="shared" si="129"/>
        <v/>
      </c>
    </row>
    <row r="3897" spans="1:15" hidden="1">
      <c r="A3897" s="41">
        <v>3.2025000000000001</v>
      </c>
      <c r="B3897" s="46">
        <v>45726</v>
      </c>
      <c r="C3897" s="8" t="s">
        <v>13</v>
      </c>
      <c r="D3897" s="8" t="s">
        <v>46</v>
      </c>
      <c r="E3897" s="8" t="s">
        <v>46</v>
      </c>
      <c r="F3897" s="9">
        <f t="shared" si="128"/>
        <v>-318800000</v>
      </c>
      <c r="G3897" s="9">
        <v>-3188</v>
      </c>
      <c r="H3897" s="10">
        <v>-349742728</v>
      </c>
      <c r="I3897" s="11">
        <v>20188293961.050518</v>
      </c>
      <c r="J3897" s="11">
        <v>200876</v>
      </c>
      <c r="K3897" s="11">
        <v>100501.27422415081</v>
      </c>
      <c r="L3897" s="12">
        <v>29344665.773407221</v>
      </c>
      <c r="M3897" s="11">
        <v>665</v>
      </c>
      <c r="N3897" s="13"/>
      <c r="O3897" t="str">
        <f t="shared" si="129"/>
        <v/>
      </c>
    </row>
    <row r="3898" spans="1:15" hidden="1">
      <c r="A3898" s="41">
        <v>3.2025000000000001</v>
      </c>
      <c r="B3898" s="46">
        <v>45726</v>
      </c>
      <c r="C3898" s="8" t="s">
        <v>13</v>
      </c>
      <c r="D3898" s="8" t="s">
        <v>46</v>
      </c>
      <c r="E3898" s="8" t="s">
        <v>46</v>
      </c>
      <c r="F3898" s="9">
        <f t="shared" si="128"/>
        <v>-18200000</v>
      </c>
      <c r="G3898" s="9">
        <v>-182</v>
      </c>
      <c r="H3898" s="10">
        <v>-19966492</v>
      </c>
      <c r="I3898" s="11">
        <v>20170002729.141724</v>
      </c>
      <c r="J3898" s="11">
        <v>200694</v>
      </c>
      <c r="K3898" s="11">
        <v>100501.27422415081</v>
      </c>
      <c r="L3898" s="12">
        <v>1675260.0912045538</v>
      </c>
      <c r="M3898" s="11">
        <v>666</v>
      </c>
      <c r="N3898" s="13"/>
      <c r="O3898" t="str">
        <f t="shared" si="129"/>
        <v/>
      </c>
    </row>
    <row r="3899" spans="1:15" hidden="1">
      <c r="A3899" s="41">
        <v>3.2025000000000001</v>
      </c>
      <c r="B3899" s="46">
        <v>45726</v>
      </c>
      <c r="C3899" s="8" t="s">
        <v>13</v>
      </c>
      <c r="D3899" s="8" t="s">
        <v>46</v>
      </c>
      <c r="E3899" s="8" t="s">
        <v>46</v>
      </c>
      <c r="F3899" s="9">
        <f t="shared" si="128"/>
        <v>-15200000</v>
      </c>
      <c r="G3899" s="9">
        <v>-152</v>
      </c>
      <c r="H3899" s="10">
        <v>-16675312</v>
      </c>
      <c r="I3899" s="11">
        <v>20154726535.459652</v>
      </c>
      <c r="J3899" s="11">
        <v>200542</v>
      </c>
      <c r="K3899" s="11">
        <v>100501.27422415081</v>
      </c>
      <c r="L3899" s="12">
        <v>1399118.3179290779</v>
      </c>
      <c r="M3899" s="11">
        <v>667</v>
      </c>
      <c r="N3899" s="13"/>
      <c r="O3899" t="str">
        <f t="shared" si="129"/>
        <v/>
      </c>
    </row>
    <row r="3900" spans="1:15" hidden="1">
      <c r="A3900" s="41">
        <v>3.2025000000000001</v>
      </c>
      <c r="B3900" s="46">
        <v>45726</v>
      </c>
      <c r="C3900" s="8" t="s">
        <v>13</v>
      </c>
      <c r="D3900" s="8" t="s">
        <v>46</v>
      </c>
      <c r="E3900" s="8" t="s">
        <v>46</v>
      </c>
      <c r="F3900" s="9">
        <f t="shared" si="128"/>
        <v>-900000</v>
      </c>
      <c r="G3900" s="9">
        <v>-9</v>
      </c>
      <c r="H3900" s="10">
        <v>-987354</v>
      </c>
      <c r="I3900" s="11">
        <v>20153822023.991634</v>
      </c>
      <c r="J3900" s="11">
        <v>200533</v>
      </c>
      <c r="K3900" s="11">
        <v>100501.27422415081</v>
      </c>
      <c r="L3900" s="12">
        <v>82842.531982642715</v>
      </c>
      <c r="M3900" s="11">
        <v>668</v>
      </c>
      <c r="N3900" s="13"/>
      <c r="O3900" t="str">
        <f t="shared" si="129"/>
        <v/>
      </c>
    </row>
    <row r="3901" spans="1:15" hidden="1">
      <c r="A3901" s="41">
        <v>3.2025000000000001</v>
      </c>
      <c r="B3901" s="46">
        <v>45726</v>
      </c>
      <c r="C3901" s="8" t="s">
        <v>13</v>
      </c>
      <c r="D3901" s="8" t="s">
        <v>46</v>
      </c>
      <c r="E3901" s="8" t="s">
        <v>46</v>
      </c>
      <c r="F3901" s="9">
        <f t="shared" si="128"/>
        <v>-7800000</v>
      </c>
      <c r="G3901" s="9">
        <v>-78</v>
      </c>
      <c r="H3901" s="10">
        <v>-8557068</v>
      </c>
      <c r="I3901" s="11">
        <v>20145982924.60215</v>
      </c>
      <c r="J3901" s="11">
        <v>200455</v>
      </c>
      <c r="K3901" s="11">
        <v>100501.27422415081</v>
      </c>
      <c r="L3901" s="12">
        <v>717968.61051623709</v>
      </c>
      <c r="M3901" s="11">
        <v>669</v>
      </c>
      <c r="N3901" s="13"/>
      <c r="O3901" t="str">
        <f t="shared" si="129"/>
        <v/>
      </c>
    </row>
    <row r="3902" spans="1:15" hidden="1">
      <c r="A3902" s="41">
        <v>3.2025000000000001</v>
      </c>
      <c r="B3902" s="46">
        <v>45726</v>
      </c>
      <c r="C3902" s="8" t="s">
        <v>13</v>
      </c>
      <c r="D3902" s="8" t="s">
        <v>46</v>
      </c>
      <c r="E3902" s="8" t="s">
        <v>46</v>
      </c>
      <c r="F3902" s="9">
        <f t="shared" si="128"/>
        <v>-18200000</v>
      </c>
      <c r="G3902" s="9">
        <v>-182</v>
      </c>
      <c r="H3902" s="10">
        <v>-19966492</v>
      </c>
      <c r="I3902" s="11">
        <v>20127691692.693356</v>
      </c>
      <c r="J3902" s="11">
        <v>200273</v>
      </c>
      <c r="K3902" s="11">
        <v>100501.27422415081</v>
      </c>
      <c r="L3902" s="12">
        <v>1675260.0912045538</v>
      </c>
      <c r="M3902" s="11">
        <v>670</v>
      </c>
      <c r="N3902" s="13"/>
      <c r="O3902" t="str">
        <f t="shared" si="129"/>
        <v/>
      </c>
    </row>
    <row r="3903" spans="1:15" hidden="1">
      <c r="A3903" s="41">
        <v>3.2025000000000001</v>
      </c>
      <c r="B3903" s="46">
        <v>45727</v>
      </c>
      <c r="C3903" s="8" t="s">
        <v>13</v>
      </c>
      <c r="D3903" s="8" t="s">
        <v>46</v>
      </c>
      <c r="E3903" s="8" t="s">
        <v>46</v>
      </c>
      <c r="F3903" s="9">
        <f t="shared" si="128"/>
        <v>-9100000</v>
      </c>
      <c r="G3903" s="9">
        <v>-91</v>
      </c>
      <c r="H3903" s="10">
        <v>-9985248</v>
      </c>
      <c r="I3903" s="11">
        <v>20118546076.738956</v>
      </c>
      <c r="J3903" s="11">
        <v>200182</v>
      </c>
      <c r="K3903" s="11">
        <v>100501.27422415081</v>
      </c>
      <c r="L3903" s="12">
        <v>839632.04560227692</v>
      </c>
      <c r="M3903" s="11">
        <v>671</v>
      </c>
      <c r="N3903" s="13"/>
      <c r="O3903" t="str">
        <f t="shared" si="129"/>
        <v/>
      </c>
    </row>
    <row r="3904" spans="1:15" hidden="1">
      <c r="A3904" s="41">
        <v>3.2025000000000001</v>
      </c>
      <c r="B3904" s="46">
        <v>45727</v>
      </c>
      <c r="C3904" s="8" t="s">
        <v>13</v>
      </c>
      <c r="D3904" s="8" t="s">
        <v>46</v>
      </c>
      <c r="E3904" s="8" t="s">
        <v>46</v>
      </c>
      <c r="F3904" s="9">
        <f t="shared" si="128"/>
        <v>-28000000</v>
      </c>
      <c r="G3904" s="9">
        <v>-280</v>
      </c>
      <c r="H3904" s="10">
        <v>-30723840</v>
      </c>
      <c r="I3904" s="11">
        <v>20090405719.956196</v>
      </c>
      <c r="J3904" s="11">
        <v>199902</v>
      </c>
      <c r="K3904" s="11">
        <v>100501.27422415081</v>
      </c>
      <c r="L3904" s="12">
        <v>2583483.2172377743</v>
      </c>
      <c r="M3904" s="11">
        <v>672</v>
      </c>
      <c r="N3904" s="13"/>
      <c r="O3904" t="str">
        <f t="shared" si="129"/>
        <v/>
      </c>
    </row>
    <row r="3905" spans="1:15" hidden="1">
      <c r="A3905" s="41">
        <v>3.2025000000000001</v>
      </c>
      <c r="B3905" s="46">
        <v>45727</v>
      </c>
      <c r="C3905" s="8" t="s">
        <v>13</v>
      </c>
      <c r="D3905" s="8" t="s">
        <v>46</v>
      </c>
      <c r="E3905" s="8" t="s">
        <v>46</v>
      </c>
      <c r="F3905" s="9">
        <f t="shared" si="128"/>
        <v>-36400000</v>
      </c>
      <c r="G3905" s="9">
        <v>-364</v>
      </c>
      <c r="H3905" s="10">
        <v>-39940992</v>
      </c>
      <c r="I3905" s="11">
        <v>20053823256.138603</v>
      </c>
      <c r="J3905" s="11">
        <v>199538</v>
      </c>
      <c r="K3905" s="11">
        <v>100501.27422415081</v>
      </c>
      <c r="L3905" s="12">
        <v>3358528.1824091077</v>
      </c>
      <c r="M3905" s="11">
        <v>673</v>
      </c>
      <c r="N3905" s="13"/>
      <c r="O3905" t="str">
        <f t="shared" si="129"/>
        <v/>
      </c>
    </row>
    <row r="3906" spans="1:15" hidden="1">
      <c r="A3906" s="41">
        <v>3.2025000000000001</v>
      </c>
      <c r="B3906" s="46">
        <v>45727</v>
      </c>
      <c r="C3906" s="8" t="s">
        <v>13</v>
      </c>
      <c r="D3906" s="8" t="s">
        <v>46</v>
      </c>
      <c r="E3906" s="8" t="s">
        <v>46</v>
      </c>
      <c r="F3906" s="9">
        <f t="shared" si="128"/>
        <v>-22700000</v>
      </c>
      <c r="G3906" s="9">
        <v>-227</v>
      </c>
      <c r="H3906" s="10">
        <v>-24908256</v>
      </c>
      <c r="I3906" s="11">
        <v>20031009466.889721</v>
      </c>
      <c r="J3906" s="11">
        <v>199311</v>
      </c>
      <c r="K3906" s="11">
        <v>100501.27422415081</v>
      </c>
      <c r="L3906" s="12">
        <v>2094466.7511177659</v>
      </c>
      <c r="M3906" s="11">
        <v>674</v>
      </c>
      <c r="N3906" s="13"/>
      <c r="O3906" t="str">
        <f t="shared" si="129"/>
        <v/>
      </c>
    </row>
    <row r="3907" spans="1:15" hidden="1">
      <c r="A3907" s="41">
        <v>3.2025000000000001</v>
      </c>
      <c r="B3907" s="46">
        <v>45727</v>
      </c>
      <c r="C3907" s="8" t="s">
        <v>13</v>
      </c>
      <c r="D3907" s="8" t="s">
        <v>46</v>
      </c>
      <c r="E3907" s="8" t="s">
        <v>46</v>
      </c>
      <c r="F3907" s="9">
        <f t="shared" si="128"/>
        <v>-9100000</v>
      </c>
      <c r="G3907" s="9">
        <v>-91</v>
      </c>
      <c r="H3907" s="10">
        <v>-9985248</v>
      </c>
      <c r="I3907" s="11">
        <v>20021863850.935322</v>
      </c>
      <c r="J3907" s="11">
        <v>199220</v>
      </c>
      <c r="K3907" s="11">
        <v>100501.27422415081</v>
      </c>
      <c r="L3907" s="12">
        <v>839632.04560227692</v>
      </c>
      <c r="M3907" s="11">
        <v>675</v>
      </c>
      <c r="N3907" s="13"/>
      <c r="O3907" t="str">
        <f t="shared" si="129"/>
        <v/>
      </c>
    </row>
    <row r="3908" spans="1:15" hidden="1">
      <c r="A3908" s="41">
        <v>3.2025000000000001</v>
      </c>
      <c r="B3908" s="46">
        <v>45727</v>
      </c>
      <c r="C3908" s="8" t="s">
        <v>13</v>
      </c>
      <c r="D3908" s="8" t="s">
        <v>46</v>
      </c>
      <c r="E3908" s="8" t="s">
        <v>46</v>
      </c>
      <c r="F3908" s="9">
        <f t="shared" si="128"/>
        <v>-9800000</v>
      </c>
      <c r="G3908" s="9">
        <v>-98</v>
      </c>
      <c r="H3908" s="10">
        <v>-10753344</v>
      </c>
      <c r="I3908" s="11">
        <v>20012014726.061356</v>
      </c>
      <c r="J3908" s="11">
        <v>199122</v>
      </c>
      <c r="K3908" s="11">
        <v>100501.27422415081</v>
      </c>
      <c r="L3908" s="12">
        <v>904219.12603322044</v>
      </c>
      <c r="M3908" s="11">
        <v>676</v>
      </c>
      <c r="N3908" s="13"/>
      <c r="O3908" t="str">
        <f t="shared" si="129"/>
        <v/>
      </c>
    </row>
    <row r="3909" spans="1:15" hidden="1">
      <c r="A3909" s="41">
        <v>3.2025000000000001</v>
      </c>
      <c r="B3909" s="46">
        <v>45727</v>
      </c>
      <c r="C3909" s="8" t="s">
        <v>13</v>
      </c>
      <c r="D3909" s="8" t="s">
        <v>46</v>
      </c>
      <c r="E3909" s="8" t="s">
        <v>46</v>
      </c>
      <c r="F3909" s="9">
        <f t="shared" si="128"/>
        <v>-900000</v>
      </c>
      <c r="G3909" s="9">
        <v>-9</v>
      </c>
      <c r="H3909" s="10">
        <v>-987552</v>
      </c>
      <c r="I3909" s="11">
        <v>20011110214.593338</v>
      </c>
      <c r="J3909" s="11">
        <v>199113</v>
      </c>
      <c r="K3909" s="11">
        <v>100501.27422415081</v>
      </c>
      <c r="L3909" s="12">
        <v>83040.531982642715</v>
      </c>
      <c r="M3909" s="11">
        <v>677</v>
      </c>
      <c r="N3909" s="13"/>
      <c r="O3909" t="str">
        <f t="shared" si="129"/>
        <v/>
      </c>
    </row>
    <row r="3910" spans="1:15" hidden="1">
      <c r="A3910" s="41">
        <v>3.2025000000000001</v>
      </c>
      <c r="B3910" s="46">
        <v>45727</v>
      </c>
      <c r="C3910" s="8" t="s">
        <v>13</v>
      </c>
      <c r="D3910" s="8" t="s">
        <v>46</v>
      </c>
      <c r="E3910" s="8" t="s">
        <v>46</v>
      </c>
      <c r="F3910" s="9">
        <f t="shared" si="128"/>
        <v>-63700000</v>
      </c>
      <c r="G3910" s="9">
        <v>-637</v>
      </c>
      <c r="H3910" s="10">
        <v>-69896736</v>
      </c>
      <c r="I3910" s="11">
        <v>19947090902.912556</v>
      </c>
      <c r="J3910" s="11">
        <v>198476</v>
      </c>
      <c r="K3910" s="11">
        <v>100501.27422415081</v>
      </c>
      <c r="L3910" s="12">
        <v>5877424.319215931</v>
      </c>
      <c r="M3910" s="11">
        <v>678</v>
      </c>
      <c r="N3910" s="13"/>
      <c r="O3910" t="str">
        <f t="shared" si="129"/>
        <v/>
      </c>
    </row>
    <row r="3911" spans="1:15" hidden="1">
      <c r="A3911" s="41">
        <v>3.2025000000000001</v>
      </c>
      <c r="B3911" s="46">
        <v>45727</v>
      </c>
      <c r="C3911" s="8" t="s">
        <v>13</v>
      </c>
      <c r="D3911" s="8" t="s">
        <v>46</v>
      </c>
      <c r="E3911" s="8" t="s">
        <v>46</v>
      </c>
      <c r="F3911" s="9">
        <f t="shared" si="128"/>
        <v>-13600000</v>
      </c>
      <c r="G3911" s="9">
        <v>-136</v>
      </c>
      <c r="H3911" s="10">
        <v>-14923008</v>
      </c>
      <c r="I3911" s="11">
        <v>19933422729.618073</v>
      </c>
      <c r="J3911" s="11">
        <v>198340</v>
      </c>
      <c r="K3911" s="11">
        <v>100501.27422415081</v>
      </c>
      <c r="L3911" s="12">
        <v>1254834.705515489</v>
      </c>
      <c r="M3911" s="11">
        <v>679</v>
      </c>
      <c r="N3911" s="13"/>
      <c r="O3911" t="str">
        <f t="shared" si="129"/>
        <v/>
      </c>
    </row>
    <row r="3912" spans="1:15" hidden="1">
      <c r="A3912" s="41">
        <v>3.2025000000000001</v>
      </c>
      <c r="B3912" s="46">
        <v>45727</v>
      </c>
      <c r="C3912" s="8" t="s">
        <v>13</v>
      </c>
      <c r="D3912" s="8" t="s">
        <v>46</v>
      </c>
      <c r="E3912" s="8" t="s">
        <v>46</v>
      </c>
      <c r="F3912" s="9">
        <f t="shared" si="128"/>
        <v>-16300000</v>
      </c>
      <c r="G3912" s="9">
        <v>-163</v>
      </c>
      <c r="H3912" s="10">
        <v>-17885664</v>
      </c>
      <c r="I3912" s="11">
        <v>19917041021.919537</v>
      </c>
      <c r="J3912" s="11">
        <v>198177</v>
      </c>
      <c r="K3912" s="11">
        <v>100501.27422415081</v>
      </c>
      <c r="L3912" s="12">
        <v>1503956.3014634177</v>
      </c>
      <c r="M3912" s="11">
        <v>680</v>
      </c>
      <c r="N3912" s="13"/>
      <c r="O3912" t="str">
        <f t="shared" si="129"/>
        <v/>
      </c>
    </row>
    <row r="3913" spans="1:15" hidden="1">
      <c r="A3913" s="41">
        <v>3.2025000000000001</v>
      </c>
      <c r="B3913" s="46">
        <v>45727</v>
      </c>
      <c r="C3913" s="8" t="s">
        <v>13</v>
      </c>
      <c r="D3913" s="8" t="s">
        <v>46</v>
      </c>
      <c r="E3913" s="8" t="s">
        <v>46</v>
      </c>
      <c r="F3913" s="9">
        <f t="shared" si="128"/>
        <v>-4500000</v>
      </c>
      <c r="G3913" s="9">
        <v>-45</v>
      </c>
      <c r="H3913" s="10">
        <v>-4937760</v>
      </c>
      <c r="I3913" s="11">
        <v>19912518464.579449</v>
      </c>
      <c r="J3913" s="11">
        <v>198132</v>
      </c>
      <c r="K3913" s="11">
        <v>100501.27422415081</v>
      </c>
      <c r="L3913" s="12">
        <v>415202.65991321392</v>
      </c>
      <c r="M3913" s="11">
        <v>681</v>
      </c>
      <c r="N3913" s="13"/>
      <c r="O3913" t="str">
        <f t="shared" si="129"/>
        <v/>
      </c>
    </row>
    <row r="3914" spans="1:15" hidden="1">
      <c r="A3914" s="41">
        <v>3.2025000000000001</v>
      </c>
      <c r="B3914" s="46">
        <v>45727</v>
      </c>
      <c r="C3914" s="8" t="s">
        <v>13</v>
      </c>
      <c r="D3914" s="8" t="s">
        <v>46</v>
      </c>
      <c r="E3914" s="8" t="s">
        <v>46</v>
      </c>
      <c r="F3914" s="9">
        <f t="shared" ref="F3914:F3977" si="130">100000*G3914</f>
        <v>-45500000</v>
      </c>
      <c r="G3914" s="9">
        <v>-455</v>
      </c>
      <c r="H3914" s="10">
        <v>-49926240</v>
      </c>
      <c r="I3914" s="11">
        <v>19866790384.807461</v>
      </c>
      <c r="J3914" s="11">
        <v>197677</v>
      </c>
      <c r="K3914" s="11">
        <v>100501.27422415081</v>
      </c>
      <c r="L3914" s="12">
        <v>4198160.2280113846</v>
      </c>
      <c r="M3914" s="11">
        <v>682</v>
      </c>
      <c r="N3914" s="13"/>
      <c r="O3914" t="str">
        <f t="shared" si="129"/>
        <v/>
      </c>
    </row>
    <row r="3915" spans="1:15" hidden="1">
      <c r="A3915" s="41">
        <v>3.2025000000000001</v>
      </c>
      <c r="B3915" s="46">
        <v>45727</v>
      </c>
      <c r="C3915" s="8" t="s">
        <v>13</v>
      </c>
      <c r="D3915" s="8" t="s">
        <v>46</v>
      </c>
      <c r="E3915" s="8" t="s">
        <v>46</v>
      </c>
      <c r="F3915" s="9">
        <f t="shared" si="130"/>
        <v>-9100000</v>
      </c>
      <c r="G3915" s="9">
        <v>-91</v>
      </c>
      <c r="H3915" s="10">
        <v>-9985248</v>
      </c>
      <c r="I3915" s="11">
        <v>19857644768.853062</v>
      </c>
      <c r="J3915" s="11">
        <v>197586</v>
      </c>
      <c r="K3915" s="11">
        <v>100501.27422415081</v>
      </c>
      <c r="L3915" s="12">
        <v>839632.04560227692</v>
      </c>
      <c r="M3915" s="11">
        <v>683</v>
      </c>
      <c r="N3915" s="13"/>
      <c r="O3915" t="str">
        <f t="shared" si="129"/>
        <v/>
      </c>
    </row>
    <row r="3916" spans="1:15" hidden="1">
      <c r="A3916" s="41">
        <v>3.2025000000000001</v>
      </c>
      <c r="B3916" s="46">
        <v>45727</v>
      </c>
      <c r="C3916" s="8" t="s">
        <v>13</v>
      </c>
      <c r="D3916" s="8" t="s">
        <v>46</v>
      </c>
      <c r="E3916" s="8" t="s">
        <v>46</v>
      </c>
      <c r="F3916" s="9">
        <f t="shared" si="130"/>
        <v>-900000</v>
      </c>
      <c r="G3916" s="9">
        <v>-9</v>
      </c>
      <c r="H3916" s="10">
        <v>-987552</v>
      </c>
      <c r="I3916" s="11">
        <v>19856740257.385044</v>
      </c>
      <c r="J3916" s="11">
        <v>197577</v>
      </c>
      <c r="K3916" s="11">
        <v>100501.27422415081</v>
      </c>
      <c r="L3916" s="12">
        <v>83040.531982642715</v>
      </c>
      <c r="M3916" s="11">
        <v>684</v>
      </c>
      <c r="N3916" s="13"/>
      <c r="O3916" t="str">
        <f t="shared" si="129"/>
        <v/>
      </c>
    </row>
    <row r="3917" spans="1:15" hidden="1">
      <c r="A3917" s="41">
        <v>3.2025000000000001</v>
      </c>
      <c r="B3917" s="46">
        <v>45727</v>
      </c>
      <c r="C3917" s="8" t="s">
        <v>13</v>
      </c>
      <c r="D3917" s="8" t="s">
        <v>15</v>
      </c>
      <c r="E3917" s="8" t="s">
        <v>15</v>
      </c>
      <c r="F3917" s="9">
        <f t="shared" si="130"/>
        <v>1800000</v>
      </c>
      <c r="G3917" s="9">
        <v>18</v>
      </c>
      <c r="H3917" s="10">
        <v>1935198</v>
      </c>
      <c r="I3917" s="11">
        <v>3050976342.7391043</v>
      </c>
      <c r="J3917" s="11">
        <v>29704</v>
      </c>
      <c r="K3917" s="11">
        <v>102712.6428339316</v>
      </c>
      <c r="L3917" s="12">
        <v>0</v>
      </c>
      <c r="M3917" s="11">
        <v>2686</v>
      </c>
      <c r="N3917" s="13"/>
      <c r="O3917" t="str">
        <f t="shared" si="129"/>
        <v/>
      </c>
    </row>
    <row r="3918" spans="1:15" hidden="1">
      <c r="A3918" s="41">
        <v>3.2025000000000001</v>
      </c>
      <c r="B3918" s="46">
        <v>45727</v>
      </c>
      <c r="C3918" s="8" t="s">
        <v>13</v>
      </c>
      <c r="D3918" s="8" t="s">
        <v>46</v>
      </c>
      <c r="E3918" s="8" t="s">
        <v>46</v>
      </c>
      <c r="F3918" s="9">
        <f t="shared" si="130"/>
        <v>-1800000</v>
      </c>
      <c r="G3918" s="9">
        <v>-18</v>
      </c>
      <c r="H3918" s="10">
        <v>-1975104</v>
      </c>
      <c r="I3918" s="11">
        <v>19854931234.449009</v>
      </c>
      <c r="J3918" s="11">
        <v>197559</v>
      </c>
      <c r="K3918" s="11">
        <v>100501.27422415081</v>
      </c>
      <c r="L3918" s="12">
        <v>166081.06396528543</v>
      </c>
      <c r="M3918" s="11">
        <v>685</v>
      </c>
      <c r="N3918" s="13"/>
      <c r="O3918" t="str">
        <f t="shared" si="129"/>
        <v/>
      </c>
    </row>
    <row r="3919" spans="1:15" hidden="1">
      <c r="A3919" s="41">
        <v>3.2025000000000001</v>
      </c>
      <c r="B3919" s="46">
        <v>45727</v>
      </c>
      <c r="C3919" s="8" t="s">
        <v>13</v>
      </c>
      <c r="D3919" s="8" t="s">
        <v>14</v>
      </c>
      <c r="E3919" s="8" t="s">
        <v>14</v>
      </c>
      <c r="F3919" s="9">
        <f t="shared" si="130"/>
        <v>-9400000</v>
      </c>
      <c r="G3919" s="9">
        <v>-94</v>
      </c>
      <c r="H3919" s="10">
        <v>-9949618</v>
      </c>
      <c r="I3919" s="11">
        <v>16883214537.595495</v>
      </c>
      <c r="J3919" s="11">
        <v>168769</v>
      </c>
      <c r="K3919" s="11">
        <v>100037.4152693652</v>
      </c>
      <c r="L3919" s="12">
        <v>546100.96467967145</v>
      </c>
      <c r="M3919" s="11">
        <v>530</v>
      </c>
      <c r="N3919" s="13"/>
      <c r="O3919" t="str">
        <f t="shared" si="129"/>
        <v/>
      </c>
    </row>
    <row r="3920" spans="1:15" hidden="1">
      <c r="A3920" s="41">
        <v>3.2025000000000001</v>
      </c>
      <c r="B3920" s="46">
        <v>45727</v>
      </c>
      <c r="C3920" s="8" t="s">
        <v>13</v>
      </c>
      <c r="D3920" s="8" t="s">
        <v>46</v>
      </c>
      <c r="E3920" s="8" t="s">
        <v>46</v>
      </c>
      <c r="F3920" s="9">
        <f t="shared" si="130"/>
        <v>-900000</v>
      </c>
      <c r="G3920" s="9">
        <v>-9</v>
      </c>
      <c r="H3920" s="10">
        <v>-987552</v>
      </c>
      <c r="I3920" s="11">
        <v>19854026722.980991</v>
      </c>
      <c r="J3920" s="11">
        <v>197550</v>
      </c>
      <c r="K3920" s="11">
        <v>100501.27422415081</v>
      </c>
      <c r="L3920" s="12">
        <v>83040.531982642715</v>
      </c>
      <c r="M3920" s="11">
        <v>686</v>
      </c>
      <c r="N3920" s="13"/>
      <c r="O3920" t="str">
        <f t="shared" ref="O3920:O3983" si="131">IF(M3920=_xlfn.MAXIFS(M:M,D:D,D3920),"X","")</f>
        <v/>
      </c>
    </row>
    <row r="3921" spans="1:15" hidden="1">
      <c r="A3921" s="41">
        <v>3.2025000000000001</v>
      </c>
      <c r="B3921" s="46">
        <v>45727</v>
      </c>
      <c r="C3921" s="8" t="s">
        <v>13</v>
      </c>
      <c r="D3921" s="8" t="s">
        <v>46</v>
      </c>
      <c r="E3921" s="8" t="s">
        <v>46</v>
      </c>
      <c r="F3921" s="9">
        <f t="shared" si="130"/>
        <v>-110200000</v>
      </c>
      <c r="G3921" s="9">
        <v>-1102</v>
      </c>
      <c r="H3921" s="10">
        <v>-120920256</v>
      </c>
      <c r="I3921" s="11">
        <v>19743274318.785976</v>
      </c>
      <c r="J3921" s="11">
        <v>196448</v>
      </c>
      <c r="K3921" s="11">
        <v>100501.27422415081</v>
      </c>
      <c r="L3921" s="12">
        <v>10167851.804985806</v>
      </c>
      <c r="M3921" s="11">
        <v>687</v>
      </c>
      <c r="N3921" s="13"/>
      <c r="O3921" t="str">
        <f t="shared" si="131"/>
        <v/>
      </c>
    </row>
    <row r="3922" spans="1:15" hidden="1">
      <c r="A3922" s="41">
        <v>3.2025000000000001</v>
      </c>
      <c r="B3922" s="46">
        <v>45727</v>
      </c>
      <c r="C3922" s="8" t="s">
        <v>13</v>
      </c>
      <c r="D3922" s="8" t="s">
        <v>46</v>
      </c>
      <c r="E3922" s="8" t="s">
        <v>46</v>
      </c>
      <c r="F3922" s="9">
        <f t="shared" si="130"/>
        <v>-1200000</v>
      </c>
      <c r="G3922" s="9">
        <v>-12</v>
      </c>
      <c r="H3922" s="10">
        <v>-1316736</v>
      </c>
      <c r="I3922" s="11">
        <v>19742068303.495285</v>
      </c>
      <c r="J3922" s="11">
        <v>196436</v>
      </c>
      <c r="K3922" s="11">
        <v>100501.27422415081</v>
      </c>
      <c r="L3922" s="12">
        <v>110720.70931019029</v>
      </c>
      <c r="M3922" s="11">
        <v>688</v>
      </c>
      <c r="N3922" s="13"/>
      <c r="O3922" t="str">
        <f t="shared" si="131"/>
        <v/>
      </c>
    </row>
    <row r="3923" spans="1:15" hidden="1">
      <c r="A3923" s="41">
        <v>3.2025000000000001</v>
      </c>
      <c r="B3923" s="46">
        <v>45727</v>
      </c>
      <c r="C3923" s="8" t="s">
        <v>13</v>
      </c>
      <c r="D3923" s="8" t="s">
        <v>14</v>
      </c>
      <c r="E3923" s="8" t="s">
        <v>14</v>
      </c>
      <c r="F3923" s="9">
        <f t="shared" si="130"/>
        <v>-900000</v>
      </c>
      <c r="G3923" s="9">
        <v>-9</v>
      </c>
      <c r="H3923" s="10">
        <v>-952623</v>
      </c>
      <c r="I3923" s="11">
        <v>16882314200.85807</v>
      </c>
      <c r="J3923" s="11">
        <v>168760</v>
      </c>
      <c r="K3923" s="11">
        <v>100037.4152693652</v>
      </c>
      <c r="L3923" s="12">
        <v>52286.262575713219</v>
      </c>
      <c r="M3923" s="11">
        <v>531</v>
      </c>
      <c r="N3923" s="13"/>
      <c r="O3923" t="str">
        <f t="shared" si="131"/>
        <v/>
      </c>
    </row>
    <row r="3924" spans="1:15" hidden="1">
      <c r="A3924" s="41">
        <v>3.2025000000000001</v>
      </c>
      <c r="B3924" s="46">
        <v>45727</v>
      </c>
      <c r="C3924" s="8" t="s">
        <v>13</v>
      </c>
      <c r="D3924" s="8" t="s">
        <v>46</v>
      </c>
      <c r="E3924" s="8" t="s">
        <v>46</v>
      </c>
      <c r="F3924" s="9">
        <f t="shared" si="130"/>
        <v>-1100000</v>
      </c>
      <c r="G3924" s="9">
        <v>-11</v>
      </c>
      <c r="H3924" s="10">
        <v>-1207008</v>
      </c>
      <c r="I3924" s="11">
        <v>19740962789.478821</v>
      </c>
      <c r="J3924" s="11">
        <v>196425</v>
      </c>
      <c r="K3924" s="11">
        <v>100501.27422415081</v>
      </c>
      <c r="L3924" s="12">
        <v>101493.98353434121</v>
      </c>
      <c r="M3924" s="11">
        <v>689</v>
      </c>
      <c r="N3924" s="13"/>
      <c r="O3924" t="str">
        <f t="shared" si="131"/>
        <v/>
      </c>
    </row>
    <row r="3925" spans="1:15" hidden="1">
      <c r="A3925" s="41">
        <v>3.2025000000000001</v>
      </c>
      <c r="B3925" s="46">
        <v>45727</v>
      </c>
      <c r="C3925" s="8" t="s">
        <v>13</v>
      </c>
      <c r="D3925" s="8" t="s">
        <v>46</v>
      </c>
      <c r="E3925" s="8" t="s">
        <v>46</v>
      </c>
      <c r="F3925" s="9">
        <f t="shared" si="130"/>
        <v>-9100000</v>
      </c>
      <c r="G3925" s="9">
        <v>-91</v>
      </c>
      <c r="H3925" s="10">
        <v>-9985248</v>
      </c>
      <c r="I3925" s="11">
        <v>19731817173.524422</v>
      </c>
      <c r="J3925" s="11">
        <v>196334</v>
      </c>
      <c r="K3925" s="11">
        <v>100501.27422415081</v>
      </c>
      <c r="L3925" s="12">
        <v>839632.04560227692</v>
      </c>
      <c r="M3925" s="11">
        <v>690</v>
      </c>
      <c r="N3925" s="13"/>
      <c r="O3925" t="str">
        <f t="shared" si="131"/>
        <v/>
      </c>
    </row>
    <row r="3926" spans="1:15" hidden="1">
      <c r="A3926" s="41">
        <v>3.2025000000000001</v>
      </c>
      <c r="B3926" s="46">
        <v>45727</v>
      </c>
      <c r="C3926" s="8" t="s">
        <v>13</v>
      </c>
      <c r="D3926" s="8" t="s">
        <v>46</v>
      </c>
      <c r="E3926" s="8" t="s">
        <v>46</v>
      </c>
      <c r="F3926" s="9">
        <f t="shared" si="130"/>
        <v>-9100000</v>
      </c>
      <c r="G3926" s="9">
        <v>-91</v>
      </c>
      <c r="H3926" s="10">
        <v>-9985248</v>
      </c>
      <c r="I3926" s="11">
        <v>19722671557.570023</v>
      </c>
      <c r="J3926" s="11">
        <v>196243</v>
      </c>
      <c r="K3926" s="11">
        <v>100501.27422415081</v>
      </c>
      <c r="L3926" s="12">
        <v>839632.04560227692</v>
      </c>
      <c r="M3926" s="11">
        <v>691</v>
      </c>
      <c r="N3926" s="13"/>
      <c r="O3926" t="str">
        <f t="shared" si="131"/>
        <v/>
      </c>
    </row>
    <row r="3927" spans="1:15" hidden="1">
      <c r="A3927" s="41">
        <v>3.2025000000000001</v>
      </c>
      <c r="B3927" s="46">
        <v>45727</v>
      </c>
      <c r="C3927" s="8" t="s">
        <v>13</v>
      </c>
      <c r="D3927" s="8" t="s">
        <v>46</v>
      </c>
      <c r="E3927" s="8" t="s">
        <v>46</v>
      </c>
      <c r="F3927" s="9">
        <f t="shared" si="130"/>
        <v>-9100000</v>
      </c>
      <c r="G3927" s="9">
        <v>-91</v>
      </c>
      <c r="H3927" s="10">
        <v>-9985248</v>
      </c>
      <c r="I3927" s="11">
        <v>19713525941.615623</v>
      </c>
      <c r="J3927" s="11">
        <v>196152</v>
      </c>
      <c r="K3927" s="11">
        <v>100501.27422415081</v>
      </c>
      <c r="L3927" s="12">
        <v>839632.04560227692</v>
      </c>
      <c r="M3927" s="11">
        <v>692</v>
      </c>
      <c r="N3927" s="13"/>
      <c r="O3927" t="str">
        <f t="shared" si="131"/>
        <v/>
      </c>
    </row>
    <row r="3928" spans="1:15" hidden="1">
      <c r="A3928" s="41">
        <v>3.2025000000000001</v>
      </c>
      <c r="B3928" s="46">
        <v>45727</v>
      </c>
      <c r="C3928" s="8" t="s">
        <v>13</v>
      </c>
      <c r="D3928" s="8" t="s">
        <v>46</v>
      </c>
      <c r="E3928" s="8" t="s">
        <v>46</v>
      </c>
      <c r="F3928" s="9">
        <f t="shared" si="130"/>
        <v>-8100000</v>
      </c>
      <c r="G3928" s="9">
        <v>-81</v>
      </c>
      <c r="H3928" s="10">
        <v>-8887968</v>
      </c>
      <c r="I3928" s="11">
        <v>19705385338.403469</v>
      </c>
      <c r="J3928" s="11">
        <v>196071</v>
      </c>
      <c r="K3928" s="11">
        <v>100501.27422415081</v>
      </c>
      <c r="L3928" s="12">
        <v>747364.78784378432</v>
      </c>
      <c r="M3928" s="11">
        <v>693</v>
      </c>
      <c r="N3928" s="13"/>
      <c r="O3928" t="str">
        <f t="shared" si="131"/>
        <v/>
      </c>
    </row>
    <row r="3929" spans="1:15" hidden="1">
      <c r="A3929" s="41">
        <v>3.2025000000000001</v>
      </c>
      <c r="B3929" s="46">
        <v>45727</v>
      </c>
      <c r="C3929" s="8" t="s">
        <v>13</v>
      </c>
      <c r="D3929" s="8" t="s">
        <v>46</v>
      </c>
      <c r="E3929" s="8" t="s">
        <v>46</v>
      </c>
      <c r="F3929" s="9">
        <f t="shared" si="130"/>
        <v>-1800000</v>
      </c>
      <c r="G3929" s="9">
        <v>-18</v>
      </c>
      <c r="H3929" s="10">
        <v>-1975104</v>
      </c>
      <c r="I3929" s="11">
        <v>19703576315.467434</v>
      </c>
      <c r="J3929" s="11">
        <v>196053</v>
      </c>
      <c r="K3929" s="11">
        <v>100501.27422415081</v>
      </c>
      <c r="L3929" s="12">
        <v>166081.06396528543</v>
      </c>
      <c r="M3929" s="11">
        <v>694</v>
      </c>
      <c r="N3929" s="13"/>
      <c r="O3929" t="str">
        <f t="shared" si="131"/>
        <v/>
      </c>
    </row>
    <row r="3930" spans="1:15" hidden="1">
      <c r="A3930" s="41">
        <v>3.2025000000000001</v>
      </c>
      <c r="B3930" s="46">
        <v>45727</v>
      </c>
      <c r="C3930" s="8" t="s">
        <v>13</v>
      </c>
      <c r="D3930" s="8" t="s">
        <v>46</v>
      </c>
      <c r="E3930" s="8" t="s">
        <v>46</v>
      </c>
      <c r="F3930" s="9">
        <f t="shared" si="130"/>
        <v>-2400000</v>
      </c>
      <c r="G3930" s="9">
        <v>-24</v>
      </c>
      <c r="H3930" s="10">
        <v>-2633472</v>
      </c>
      <c r="I3930" s="11">
        <v>19701164284.886055</v>
      </c>
      <c r="J3930" s="11">
        <v>196029</v>
      </c>
      <c r="K3930" s="11">
        <v>100501.27422415081</v>
      </c>
      <c r="L3930" s="12">
        <v>221441.41862038057</v>
      </c>
      <c r="M3930" s="11">
        <v>695</v>
      </c>
      <c r="N3930" s="13"/>
      <c r="O3930" t="str">
        <f t="shared" si="131"/>
        <v/>
      </c>
    </row>
    <row r="3931" spans="1:15" hidden="1">
      <c r="A3931" s="41">
        <v>3.2025000000000001</v>
      </c>
      <c r="B3931" s="46">
        <v>45727</v>
      </c>
      <c r="C3931" s="8" t="s">
        <v>13</v>
      </c>
      <c r="D3931" s="8" t="s">
        <v>46</v>
      </c>
      <c r="E3931" s="8" t="s">
        <v>46</v>
      </c>
      <c r="F3931" s="9">
        <f t="shared" si="130"/>
        <v>-900000</v>
      </c>
      <c r="G3931" s="9">
        <v>-9</v>
      </c>
      <c r="H3931" s="10">
        <v>-987552</v>
      </c>
      <c r="I3931" s="11">
        <v>19700259773.418037</v>
      </c>
      <c r="J3931" s="11">
        <v>196020</v>
      </c>
      <c r="K3931" s="11">
        <v>100501.27422415081</v>
      </c>
      <c r="L3931" s="12">
        <v>83040.531982642715</v>
      </c>
      <c r="M3931" s="11">
        <v>696</v>
      </c>
      <c r="N3931" s="13"/>
      <c r="O3931" t="str">
        <f t="shared" si="131"/>
        <v/>
      </c>
    </row>
    <row r="3932" spans="1:15" hidden="1">
      <c r="A3932" s="41">
        <v>3.2025000000000001</v>
      </c>
      <c r="B3932" s="46">
        <v>45727</v>
      </c>
      <c r="C3932" s="8" t="s">
        <v>13</v>
      </c>
      <c r="D3932" s="8" t="s">
        <v>46</v>
      </c>
      <c r="E3932" s="8" t="s">
        <v>46</v>
      </c>
      <c r="F3932" s="9">
        <f t="shared" si="130"/>
        <v>-1800000</v>
      </c>
      <c r="G3932" s="9">
        <v>-18</v>
      </c>
      <c r="H3932" s="10">
        <v>-1975104</v>
      </c>
      <c r="I3932" s="11">
        <v>19698450750.482002</v>
      </c>
      <c r="J3932" s="11">
        <v>196002</v>
      </c>
      <c r="K3932" s="11">
        <v>100501.27422415081</v>
      </c>
      <c r="L3932" s="12">
        <v>166081.06396528543</v>
      </c>
      <c r="M3932" s="11">
        <v>697</v>
      </c>
      <c r="N3932" s="13"/>
      <c r="O3932" t="str">
        <f t="shared" si="131"/>
        <v/>
      </c>
    </row>
    <row r="3933" spans="1:15" hidden="1">
      <c r="A3933" s="41">
        <v>3.2025000000000001</v>
      </c>
      <c r="B3933" s="46">
        <v>45727</v>
      </c>
      <c r="C3933" s="8" t="s">
        <v>13</v>
      </c>
      <c r="D3933" s="8" t="s">
        <v>46</v>
      </c>
      <c r="E3933" s="8" t="s">
        <v>46</v>
      </c>
      <c r="F3933" s="9">
        <f t="shared" si="130"/>
        <v>-2600000</v>
      </c>
      <c r="G3933" s="9">
        <v>-26</v>
      </c>
      <c r="H3933" s="10">
        <v>-2852928</v>
      </c>
      <c r="I3933" s="11">
        <v>19695837717.352173</v>
      </c>
      <c r="J3933" s="11">
        <v>195976</v>
      </c>
      <c r="K3933" s="11">
        <v>100501.27422415081</v>
      </c>
      <c r="L3933" s="12">
        <v>239894.87017207872</v>
      </c>
      <c r="M3933" s="11">
        <v>698</v>
      </c>
      <c r="N3933" s="13"/>
      <c r="O3933" t="str">
        <f t="shared" si="131"/>
        <v/>
      </c>
    </row>
    <row r="3934" spans="1:15" hidden="1">
      <c r="A3934" s="41">
        <v>3.2025000000000001</v>
      </c>
      <c r="B3934" s="46">
        <v>45727</v>
      </c>
      <c r="C3934" s="8" t="s">
        <v>13</v>
      </c>
      <c r="D3934" s="8" t="s">
        <v>46</v>
      </c>
      <c r="E3934" s="8" t="s">
        <v>46</v>
      </c>
      <c r="F3934" s="9">
        <f t="shared" si="130"/>
        <v>-1800000</v>
      </c>
      <c r="G3934" s="9">
        <v>-18</v>
      </c>
      <c r="H3934" s="10">
        <v>-1975104</v>
      </c>
      <c r="I3934" s="11">
        <v>19694028694.416138</v>
      </c>
      <c r="J3934" s="11">
        <v>195958</v>
      </c>
      <c r="K3934" s="11">
        <v>100501.27422415081</v>
      </c>
      <c r="L3934" s="12">
        <v>166081.06396528543</v>
      </c>
      <c r="M3934" s="11">
        <v>699</v>
      </c>
      <c r="N3934" s="13"/>
      <c r="O3934" t="str">
        <f t="shared" si="131"/>
        <v/>
      </c>
    </row>
    <row r="3935" spans="1:15" hidden="1">
      <c r="A3935" s="41">
        <v>3.2025000000000001</v>
      </c>
      <c r="B3935" s="46">
        <v>45727</v>
      </c>
      <c r="C3935" s="8" t="s">
        <v>13</v>
      </c>
      <c r="D3935" s="8" t="s">
        <v>46</v>
      </c>
      <c r="E3935" s="8" t="s">
        <v>46</v>
      </c>
      <c r="F3935" s="9">
        <f t="shared" si="130"/>
        <v>-1800000</v>
      </c>
      <c r="G3935" s="9">
        <v>-18</v>
      </c>
      <c r="H3935" s="10">
        <v>-1975104</v>
      </c>
      <c r="I3935" s="11">
        <v>19692219671.480103</v>
      </c>
      <c r="J3935" s="11">
        <v>195940</v>
      </c>
      <c r="K3935" s="11">
        <v>100501.27422415081</v>
      </c>
      <c r="L3935" s="12">
        <v>166081.06396528543</v>
      </c>
      <c r="M3935" s="11">
        <v>700</v>
      </c>
      <c r="N3935" s="13"/>
      <c r="O3935" t="str">
        <f t="shared" si="131"/>
        <v/>
      </c>
    </row>
    <row r="3936" spans="1:15" hidden="1">
      <c r="A3936" s="41">
        <v>3.2025000000000001</v>
      </c>
      <c r="B3936" s="46">
        <v>45727</v>
      </c>
      <c r="C3936" s="8" t="s">
        <v>13</v>
      </c>
      <c r="D3936" s="8" t="s">
        <v>46</v>
      </c>
      <c r="E3936" s="8" t="s">
        <v>46</v>
      </c>
      <c r="F3936" s="9">
        <f t="shared" si="130"/>
        <v>-9100000</v>
      </c>
      <c r="G3936" s="9">
        <v>-91</v>
      </c>
      <c r="H3936" s="10">
        <v>-9985248</v>
      </c>
      <c r="I3936" s="11">
        <v>19683074055.525703</v>
      </c>
      <c r="J3936" s="11">
        <v>195849</v>
      </c>
      <c r="K3936" s="11">
        <v>100501.27422415081</v>
      </c>
      <c r="L3936" s="12">
        <v>839632.04560227692</v>
      </c>
      <c r="M3936" s="11">
        <v>701</v>
      </c>
      <c r="N3936" s="13"/>
      <c r="O3936" t="str">
        <f t="shared" si="131"/>
        <v/>
      </c>
    </row>
    <row r="3937" spans="1:15" hidden="1">
      <c r="A3937" s="41">
        <v>3.2025000000000001</v>
      </c>
      <c r="B3937" s="46">
        <v>45727</v>
      </c>
      <c r="C3937" s="8" t="s">
        <v>13</v>
      </c>
      <c r="D3937" s="8" t="s">
        <v>46</v>
      </c>
      <c r="E3937" s="8" t="s">
        <v>46</v>
      </c>
      <c r="F3937" s="9">
        <f t="shared" si="130"/>
        <v>-9100000</v>
      </c>
      <c r="G3937" s="9">
        <v>-91</v>
      </c>
      <c r="H3937" s="10">
        <v>-9985248</v>
      </c>
      <c r="I3937" s="11">
        <v>19673928439.571304</v>
      </c>
      <c r="J3937" s="11">
        <v>195758</v>
      </c>
      <c r="K3937" s="11">
        <v>100501.27422415081</v>
      </c>
      <c r="L3937" s="12">
        <v>839632.04560227692</v>
      </c>
      <c r="M3937" s="11">
        <v>702</v>
      </c>
      <c r="N3937" s="13"/>
      <c r="O3937" t="str">
        <f t="shared" si="131"/>
        <v/>
      </c>
    </row>
    <row r="3938" spans="1:15" hidden="1">
      <c r="A3938" s="41">
        <v>3.2025000000000001</v>
      </c>
      <c r="B3938" s="46">
        <v>45727</v>
      </c>
      <c r="C3938" s="8" t="s">
        <v>13</v>
      </c>
      <c r="D3938" s="8" t="s">
        <v>46</v>
      </c>
      <c r="E3938" s="8" t="s">
        <v>46</v>
      </c>
      <c r="F3938" s="9">
        <f t="shared" si="130"/>
        <v>-9100000</v>
      </c>
      <c r="G3938" s="9">
        <v>-91</v>
      </c>
      <c r="H3938" s="10">
        <v>-9985248</v>
      </c>
      <c r="I3938" s="11">
        <v>19664782823.616905</v>
      </c>
      <c r="J3938" s="11">
        <v>195667</v>
      </c>
      <c r="K3938" s="11">
        <v>100501.27422415081</v>
      </c>
      <c r="L3938" s="12">
        <v>839632.04560227692</v>
      </c>
      <c r="M3938" s="11">
        <v>703</v>
      </c>
      <c r="N3938" s="13"/>
      <c r="O3938" t="str">
        <f t="shared" si="131"/>
        <v/>
      </c>
    </row>
    <row r="3939" spans="1:15" hidden="1">
      <c r="A3939" s="41">
        <v>3.2025000000000001</v>
      </c>
      <c r="B3939" s="46">
        <v>45727</v>
      </c>
      <c r="C3939" s="8" t="s">
        <v>13</v>
      </c>
      <c r="D3939" s="8" t="s">
        <v>46</v>
      </c>
      <c r="E3939" s="8" t="s">
        <v>46</v>
      </c>
      <c r="F3939" s="9">
        <f t="shared" si="130"/>
        <v>-45500000</v>
      </c>
      <c r="G3939" s="9">
        <v>-455</v>
      </c>
      <c r="H3939" s="10">
        <v>-49926240</v>
      </c>
      <c r="I3939" s="11">
        <v>19619054743.844917</v>
      </c>
      <c r="J3939" s="11">
        <v>195212</v>
      </c>
      <c r="K3939" s="11">
        <v>100501.27422415081</v>
      </c>
      <c r="L3939" s="12">
        <v>4198160.2280113846</v>
      </c>
      <c r="M3939" s="11">
        <v>704</v>
      </c>
      <c r="N3939" s="13"/>
      <c r="O3939" t="str">
        <f t="shared" si="131"/>
        <v/>
      </c>
    </row>
    <row r="3940" spans="1:15" hidden="1">
      <c r="A3940" s="41">
        <v>3.2025000000000001</v>
      </c>
      <c r="B3940" s="46">
        <v>45727</v>
      </c>
      <c r="C3940" s="8" t="s">
        <v>13</v>
      </c>
      <c r="D3940" s="8" t="s">
        <v>46</v>
      </c>
      <c r="E3940" s="8" t="s">
        <v>46</v>
      </c>
      <c r="F3940" s="9">
        <f t="shared" si="130"/>
        <v>-9100000</v>
      </c>
      <c r="G3940" s="9">
        <v>-91</v>
      </c>
      <c r="H3940" s="10">
        <v>-9985248</v>
      </c>
      <c r="I3940" s="11">
        <v>19609909127.890518</v>
      </c>
      <c r="J3940" s="11">
        <v>195121</v>
      </c>
      <c r="K3940" s="11">
        <v>100501.27422415081</v>
      </c>
      <c r="L3940" s="12">
        <v>839632.04560227692</v>
      </c>
      <c r="M3940" s="11">
        <v>705</v>
      </c>
      <c r="N3940" s="13"/>
      <c r="O3940" t="str">
        <f t="shared" si="131"/>
        <v/>
      </c>
    </row>
    <row r="3941" spans="1:15" hidden="1">
      <c r="A3941" s="41">
        <v>3.2025000000000001</v>
      </c>
      <c r="B3941" s="46">
        <v>45727</v>
      </c>
      <c r="C3941" s="8" t="s">
        <v>13</v>
      </c>
      <c r="D3941" s="8" t="s">
        <v>46</v>
      </c>
      <c r="E3941" s="8" t="s">
        <v>46</v>
      </c>
      <c r="F3941" s="9">
        <f t="shared" si="130"/>
        <v>-9100000</v>
      </c>
      <c r="G3941" s="9">
        <v>-91</v>
      </c>
      <c r="H3941" s="10">
        <v>-9985248</v>
      </c>
      <c r="I3941" s="11">
        <v>19600763511.936119</v>
      </c>
      <c r="J3941" s="11">
        <v>195030</v>
      </c>
      <c r="K3941" s="11">
        <v>100501.27422415081</v>
      </c>
      <c r="L3941" s="12">
        <v>839632.04560227692</v>
      </c>
      <c r="M3941" s="11">
        <v>706</v>
      </c>
      <c r="N3941" s="13"/>
      <c r="O3941" t="str">
        <f t="shared" si="131"/>
        <v/>
      </c>
    </row>
    <row r="3942" spans="1:15" hidden="1">
      <c r="A3942" s="41">
        <v>3.2025000000000001</v>
      </c>
      <c r="B3942" s="46">
        <v>45727</v>
      </c>
      <c r="C3942" s="8" t="s">
        <v>13</v>
      </c>
      <c r="D3942" s="8" t="s">
        <v>46</v>
      </c>
      <c r="E3942" s="8" t="s">
        <v>46</v>
      </c>
      <c r="F3942" s="9">
        <f t="shared" si="130"/>
        <v>-9100000</v>
      </c>
      <c r="G3942" s="9">
        <v>-91</v>
      </c>
      <c r="H3942" s="10">
        <v>-9985248</v>
      </c>
      <c r="I3942" s="11">
        <v>19591617895.98172</v>
      </c>
      <c r="J3942" s="11">
        <v>194939</v>
      </c>
      <c r="K3942" s="11">
        <v>100501.27422415081</v>
      </c>
      <c r="L3942" s="12">
        <v>839632.04560227692</v>
      </c>
      <c r="M3942" s="11">
        <v>707</v>
      </c>
      <c r="N3942" s="13"/>
      <c r="O3942" t="str">
        <f t="shared" si="131"/>
        <v/>
      </c>
    </row>
    <row r="3943" spans="1:15" hidden="1">
      <c r="A3943" s="41">
        <v>3.2025000000000001</v>
      </c>
      <c r="B3943" s="46">
        <v>45727</v>
      </c>
      <c r="C3943" s="8" t="s">
        <v>13</v>
      </c>
      <c r="D3943" s="8" t="s">
        <v>46</v>
      </c>
      <c r="E3943" s="8" t="s">
        <v>46</v>
      </c>
      <c r="F3943" s="9">
        <f t="shared" si="130"/>
        <v>-9100000</v>
      </c>
      <c r="G3943" s="9">
        <v>-91</v>
      </c>
      <c r="H3943" s="10">
        <v>-9985248</v>
      </c>
      <c r="I3943" s="11">
        <v>19582472280.027321</v>
      </c>
      <c r="J3943" s="11">
        <v>194848</v>
      </c>
      <c r="K3943" s="11">
        <v>100501.27422415081</v>
      </c>
      <c r="L3943" s="12">
        <v>839632.04560227692</v>
      </c>
      <c r="M3943" s="11">
        <v>708</v>
      </c>
      <c r="N3943" s="13"/>
      <c r="O3943" t="str">
        <f t="shared" si="131"/>
        <v/>
      </c>
    </row>
    <row r="3944" spans="1:15" hidden="1">
      <c r="A3944" s="41">
        <v>3.2025000000000001</v>
      </c>
      <c r="B3944" s="46">
        <v>45727</v>
      </c>
      <c r="C3944" s="8" t="s">
        <v>13</v>
      </c>
      <c r="D3944" s="8" t="s">
        <v>46</v>
      </c>
      <c r="E3944" s="8" t="s">
        <v>46</v>
      </c>
      <c r="F3944" s="9">
        <f t="shared" si="130"/>
        <v>-9100000</v>
      </c>
      <c r="G3944" s="9">
        <v>-91</v>
      </c>
      <c r="H3944" s="10">
        <v>-9985248</v>
      </c>
      <c r="I3944" s="11">
        <v>19573326664.072922</v>
      </c>
      <c r="J3944" s="11">
        <v>194757</v>
      </c>
      <c r="K3944" s="11">
        <v>100501.27422415081</v>
      </c>
      <c r="L3944" s="12">
        <v>839632.04560227692</v>
      </c>
      <c r="M3944" s="11">
        <v>709</v>
      </c>
      <c r="N3944" s="13"/>
      <c r="O3944" t="str">
        <f t="shared" si="131"/>
        <v/>
      </c>
    </row>
    <row r="3945" spans="1:15" hidden="1">
      <c r="A3945" s="41">
        <v>3.2025000000000001</v>
      </c>
      <c r="B3945" s="46">
        <v>45727</v>
      </c>
      <c r="C3945" s="8" t="s">
        <v>13</v>
      </c>
      <c r="D3945" s="8" t="s">
        <v>46</v>
      </c>
      <c r="E3945" s="8" t="s">
        <v>46</v>
      </c>
      <c r="F3945" s="9">
        <f t="shared" si="130"/>
        <v>-9100000</v>
      </c>
      <c r="G3945" s="9">
        <v>-91</v>
      </c>
      <c r="H3945" s="10">
        <v>-9985248</v>
      </c>
      <c r="I3945" s="11">
        <v>19564181048.118523</v>
      </c>
      <c r="J3945" s="11">
        <v>194666</v>
      </c>
      <c r="K3945" s="11">
        <v>100501.27422415081</v>
      </c>
      <c r="L3945" s="12">
        <v>839632.04560227692</v>
      </c>
      <c r="M3945" s="11">
        <v>710</v>
      </c>
      <c r="N3945" s="13"/>
      <c r="O3945" t="str">
        <f t="shared" si="131"/>
        <v/>
      </c>
    </row>
    <row r="3946" spans="1:15" hidden="1">
      <c r="A3946" s="41">
        <v>3.2025000000000001</v>
      </c>
      <c r="B3946" s="46">
        <v>45727</v>
      </c>
      <c r="C3946" s="8" t="s">
        <v>13</v>
      </c>
      <c r="D3946" s="8" t="s">
        <v>46</v>
      </c>
      <c r="E3946" s="8" t="s">
        <v>46</v>
      </c>
      <c r="F3946" s="9">
        <f t="shared" si="130"/>
        <v>-9100000</v>
      </c>
      <c r="G3946" s="9">
        <v>-91</v>
      </c>
      <c r="H3946" s="10">
        <v>-9985248</v>
      </c>
      <c r="I3946" s="11">
        <v>19555035432.164124</v>
      </c>
      <c r="J3946" s="11">
        <v>194575</v>
      </c>
      <c r="K3946" s="11">
        <v>100501.27422415081</v>
      </c>
      <c r="L3946" s="12">
        <v>839632.04560227692</v>
      </c>
      <c r="M3946" s="11">
        <v>711</v>
      </c>
      <c r="N3946" s="13"/>
      <c r="O3946" t="str">
        <f t="shared" si="131"/>
        <v/>
      </c>
    </row>
    <row r="3947" spans="1:15" hidden="1">
      <c r="A3947" s="41">
        <v>3.2025000000000001</v>
      </c>
      <c r="B3947" s="46">
        <v>45727</v>
      </c>
      <c r="C3947" s="8" t="s">
        <v>13</v>
      </c>
      <c r="D3947" s="8" t="s">
        <v>46</v>
      </c>
      <c r="E3947" s="8" t="s">
        <v>46</v>
      </c>
      <c r="F3947" s="9">
        <f t="shared" si="130"/>
        <v>-9100000</v>
      </c>
      <c r="G3947" s="9">
        <v>-91</v>
      </c>
      <c r="H3947" s="10">
        <v>-9985248</v>
      </c>
      <c r="I3947" s="11">
        <v>19545889816.209724</v>
      </c>
      <c r="J3947" s="11">
        <v>194484</v>
      </c>
      <c r="K3947" s="11">
        <v>100501.27422415081</v>
      </c>
      <c r="L3947" s="12">
        <v>839632.04560227692</v>
      </c>
      <c r="M3947" s="11">
        <v>712</v>
      </c>
      <c r="N3947" s="13"/>
      <c r="O3947" t="str">
        <f t="shared" si="131"/>
        <v/>
      </c>
    </row>
    <row r="3948" spans="1:15" hidden="1">
      <c r="A3948" s="41">
        <v>3.2025000000000001</v>
      </c>
      <c r="B3948" s="46">
        <v>45727</v>
      </c>
      <c r="C3948" s="8" t="s">
        <v>13</v>
      </c>
      <c r="D3948" s="8" t="s">
        <v>46</v>
      </c>
      <c r="E3948" s="8" t="s">
        <v>46</v>
      </c>
      <c r="F3948" s="9">
        <f t="shared" si="130"/>
        <v>-9100000</v>
      </c>
      <c r="G3948" s="9">
        <v>-91</v>
      </c>
      <c r="H3948" s="10">
        <v>-9985248</v>
      </c>
      <c r="I3948" s="11">
        <v>19536744200.255325</v>
      </c>
      <c r="J3948" s="11">
        <v>194393</v>
      </c>
      <c r="K3948" s="11">
        <v>100501.27422415081</v>
      </c>
      <c r="L3948" s="12">
        <v>839632.04560227692</v>
      </c>
      <c r="M3948" s="11">
        <v>713</v>
      </c>
      <c r="N3948" s="13"/>
      <c r="O3948" t="str">
        <f t="shared" si="131"/>
        <v/>
      </c>
    </row>
    <row r="3949" spans="1:15" hidden="1">
      <c r="A3949" s="41">
        <v>3.2025000000000001</v>
      </c>
      <c r="B3949" s="46">
        <v>45727</v>
      </c>
      <c r="C3949" s="8" t="s">
        <v>13</v>
      </c>
      <c r="D3949" s="8" t="s">
        <v>46</v>
      </c>
      <c r="E3949" s="8" t="s">
        <v>46</v>
      </c>
      <c r="F3949" s="9">
        <f t="shared" si="130"/>
        <v>-13600000</v>
      </c>
      <c r="G3949" s="9">
        <v>-136</v>
      </c>
      <c r="H3949" s="10">
        <v>-14923008</v>
      </c>
      <c r="I3949" s="11">
        <v>19523076026.960842</v>
      </c>
      <c r="J3949" s="11">
        <v>194257</v>
      </c>
      <c r="K3949" s="11">
        <v>100501.27422415081</v>
      </c>
      <c r="L3949" s="12">
        <v>1254834.705515489</v>
      </c>
      <c r="M3949" s="11">
        <v>714</v>
      </c>
      <c r="N3949" s="13"/>
      <c r="O3949" t="str">
        <f t="shared" si="131"/>
        <v/>
      </c>
    </row>
    <row r="3950" spans="1:15" hidden="1">
      <c r="A3950" s="41">
        <v>3.2025000000000001</v>
      </c>
      <c r="B3950" s="46">
        <v>45727</v>
      </c>
      <c r="C3950" s="8" t="s">
        <v>13</v>
      </c>
      <c r="D3950" s="8" t="s">
        <v>46</v>
      </c>
      <c r="E3950" s="8" t="s">
        <v>46</v>
      </c>
      <c r="F3950" s="9">
        <f t="shared" si="130"/>
        <v>-9100000</v>
      </c>
      <c r="G3950" s="9">
        <v>-91</v>
      </c>
      <c r="H3950" s="10">
        <v>-9985248</v>
      </c>
      <c r="I3950" s="11">
        <v>19513930411.006443</v>
      </c>
      <c r="J3950" s="11">
        <v>194166</v>
      </c>
      <c r="K3950" s="11">
        <v>100501.27422415081</v>
      </c>
      <c r="L3950" s="12">
        <v>839632.04560227692</v>
      </c>
      <c r="M3950" s="11">
        <v>715</v>
      </c>
      <c r="N3950" s="13"/>
      <c r="O3950" t="str">
        <f t="shared" si="131"/>
        <v/>
      </c>
    </row>
    <row r="3951" spans="1:15" hidden="1">
      <c r="A3951" s="41">
        <v>3.2025000000000001</v>
      </c>
      <c r="B3951" s="46">
        <v>45727</v>
      </c>
      <c r="C3951" s="8" t="s">
        <v>13</v>
      </c>
      <c r="D3951" s="8" t="s">
        <v>46</v>
      </c>
      <c r="E3951" s="8" t="s">
        <v>46</v>
      </c>
      <c r="F3951" s="9">
        <f t="shared" si="130"/>
        <v>-9100000</v>
      </c>
      <c r="G3951" s="9">
        <v>-91</v>
      </c>
      <c r="H3951" s="10">
        <v>-9985248</v>
      </c>
      <c r="I3951" s="11">
        <v>19504784795.052044</v>
      </c>
      <c r="J3951" s="11">
        <v>194075</v>
      </c>
      <c r="K3951" s="11">
        <v>100501.27422415081</v>
      </c>
      <c r="L3951" s="12">
        <v>839632.04560227692</v>
      </c>
      <c r="M3951" s="11">
        <v>716</v>
      </c>
      <c r="N3951" s="13"/>
      <c r="O3951" t="str">
        <f t="shared" si="131"/>
        <v/>
      </c>
    </row>
    <row r="3952" spans="1:15" hidden="1">
      <c r="A3952" s="41">
        <v>3.2025000000000001</v>
      </c>
      <c r="B3952" s="46">
        <v>45727</v>
      </c>
      <c r="C3952" s="8" t="s">
        <v>13</v>
      </c>
      <c r="D3952" s="8" t="s">
        <v>46</v>
      </c>
      <c r="E3952" s="8" t="s">
        <v>46</v>
      </c>
      <c r="F3952" s="9">
        <f t="shared" si="130"/>
        <v>-9100000</v>
      </c>
      <c r="G3952" s="9">
        <v>-91</v>
      </c>
      <c r="H3952" s="10">
        <v>-9985248</v>
      </c>
      <c r="I3952" s="11">
        <v>19495639179.097645</v>
      </c>
      <c r="J3952" s="11">
        <v>193984</v>
      </c>
      <c r="K3952" s="11">
        <v>100501.27422415081</v>
      </c>
      <c r="L3952" s="12">
        <v>839632.04560227692</v>
      </c>
      <c r="M3952" s="11">
        <v>717</v>
      </c>
      <c r="N3952" s="13"/>
      <c r="O3952" t="str">
        <f t="shared" si="131"/>
        <v/>
      </c>
    </row>
    <row r="3953" spans="1:15" hidden="1">
      <c r="A3953" s="41">
        <v>3.2025000000000001</v>
      </c>
      <c r="B3953" s="46">
        <v>45727</v>
      </c>
      <c r="C3953" s="8" t="s">
        <v>13</v>
      </c>
      <c r="D3953" s="8" t="s">
        <v>46</v>
      </c>
      <c r="E3953" s="8" t="s">
        <v>46</v>
      </c>
      <c r="F3953" s="9">
        <f t="shared" si="130"/>
        <v>-18200000</v>
      </c>
      <c r="G3953" s="9">
        <v>-182</v>
      </c>
      <c r="H3953" s="10">
        <v>-19970496</v>
      </c>
      <c r="I3953" s="11">
        <v>19477347947.18885</v>
      </c>
      <c r="J3953" s="11">
        <v>193802</v>
      </c>
      <c r="K3953" s="11">
        <v>100501.27422415081</v>
      </c>
      <c r="L3953" s="12">
        <v>1679264.0912045538</v>
      </c>
      <c r="M3953" s="11">
        <v>718</v>
      </c>
      <c r="N3953" s="13"/>
      <c r="O3953" t="str">
        <f t="shared" si="131"/>
        <v/>
      </c>
    </row>
    <row r="3954" spans="1:15" hidden="1">
      <c r="A3954" s="41">
        <v>3.2025000000000001</v>
      </c>
      <c r="B3954" s="46">
        <v>45727</v>
      </c>
      <c r="C3954" s="8" t="s">
        <v>13</v>
      </c>
      <c r="D3954" s="8" t="s">
        <v>46</v>
      </c>
      <c r="E3954" s="8" t="s">
        <v>46</v>
      </c>
      <c r="F3954" s="9">
        <f t="shared" si="130"/>
        <v>-20200000</v>
      </c>
      <c r="G3954" s="9">
        <v>-202</v>
      </c>
      <c r="H3954" s="10">
        <v>-22165056</v>
      </c>
      <c r="I3954" s="11">
        <v>19457046689.79557</v>
      </c>
      <c r="J3954" s="11">
        <v>193600</v>
      </c>
      <c r="K3954" s="11">
        <v>100501.27422415081</v>
      </c>
      <c r="L3954" s="12">
        <v>1863798.6067215353</v>
      </c>
      <c r="M3954" s="11">
        <v>719</v>
      </c>
      <c r="N3954" s="13"/>
      <c r="O3954" t="str">
        <f t="shared" si="131"/>
        <v/>
      </c>
    </row>
    <row r="3955" spans="1:15" hidden="1">
      <c r="A3955" s="41">
        <v>3.2025000000000001</v>
      </c>
      <c r="B3955" s="46">
        <v>45727</v>
      </c>
      <c r="C3955" s="8" t="s">
        <v>13</v>
      </c>
      <c r="D3955" s="8" t="s">
        <v>46</v>
      </c>
      <c r="E3955" s="8" t="s">
        <v>46</v>
      </c>
      <c r="F3955" s="9">
        <f t="shared" si="130"/>
        <v>-182100000</v>
      </c>
      <c r="G3955" s="9">
        <v>-1821</v>
      </c>
      <c r="H3955" s="10">
        <v>-199814688</v>
      </c>
      <c r="I3955" s="11">
        <v>19274033869.433392</v>
      </c>
      <c r="J3955" s="11">
        <v>191779</v>
      </c>
      <c r="K3955" s="11">
        <v>100501.27422415081</v>
      </c>
      <c r="L3955" s="12">
        <v>16801867.637821376</v>
      </c>
      <c r="M3955" s="11">
        <v>720</v>
      </c>
      <c r="N3955" s="13"/>
      <c r="O3955" t="str">
        <f t="shared" si="131"/>
        <v/>
      </c>
    </row>
    <row r="3956" spans="1:15" hidden="1">
      <c r="A3956" s="41">
        <v>3.2025000000000001</v>
      </c>
      <c r="B3956" s="46">
        <v>45727</v>
      </c>
      <c r="C3956" s="8" t="s">
        <v>13</v>
      </c>
      <c r="D3956" s="8" t="s">
        <v>46</v>
      </c>
      <c r="E3956" s="8" t="s">
        <v>46</v>
      </c>
      <c r="F3956" s="9">
        <f t="shared" si="130"/>
        <v>-182100000</v>
      </c>
      <c r="G3956" s="9">
        <v>-1821</v>
      </c>
      <c r="H3956" s="10">
        <v>-199814688</v>
      </c>
      <c r="I3956" s="11">
        <v>19091021049.071213</v>
      </c>
      <c r="J3956" s="11">
        <v>189958</v>
      </c>
      <c r="K3956" s="11">
        <v>100501.27422415081</v>
      </c>
      <c r="L3956" s="12">
        <v>16801867.637821376</v>
      </c>
      <c r="M3956" s="11">
        <v>721</v>
      </c>
      <c r="N3956" s="13"/>
      <c r="O3956" t="str">
        <f t="shared" si="131"/>
        <v/>
      </c>
    </row>
    <row r="3957" spans="1:15" hidden="1">
      <c r="A3957" s="41">
        <v>3.2025000000000001</v>
      </c>
      <c r="B3957" s="46">
        <v>45727</v>
      </c>
      <c r="C3957" s="8" t="s">
        <v>13</v>
      </c>
      <c r="D3957" s="8" t="s">
        <v>46</v>
      </c>
      <c r="E3957" s="8" t="s">
        <v>46</v>
      </c>
      <c r="F3957" s="9">
        <f t="shared" si="130"/>
        <v>-182100000</v>
      </c>
      <c r="G3957" s="9">
        <v>-1821</v>
      </c>
      <c r="H3957" s="10">
        <v>-199814688</v>
      </c>
      <c r="I3957" s="11">
        <v>18908008228.709034</v>
      </c>
      <c r="J3957" s="11">
        <v>188137</v>
      </c>
      <c r="K3957" s="11">
        <v>100501.27422415081</v>
      </c>
      <c r="L3957" s="12">
        <v>16801867.637821376</v>
      </c>
      <c r="M3957" s="11">
        <v>722</v>
      </c>
      <c r="N3957" s="13"/>
      <c r="O3957" t="str">
        <f t="shared" si="131"/>
        <v/>
      </c>
    </row>
    <row r="3958" spans="1:15" hidden="1">
      <c r="A3958" s="41">
        <v>3.2025000000000001</v>
      </c>
      <c r="B3958" s="46">
        <v>45727</v>
      </c>
      <c r="C3958" s="8" t="s">
        <v>13</v>
      </c>
      <c r="D3958" s="8" t="s">
        <v>46</v>
      </c>
      <c r="E3958" s="8" t="s">
        <v>46</v>
      </c>
      <c r="F3958" s="9">
        <f t="shared" si="130"/>
        <v>-18200000</v>
      </c>
      <c r="G3958" s="9">
        <v>-182</v>
      </c>
      <c r="H3958" s="10">
        <v>-19970496</v>
      </c>
      <c r="I3958" s="11">
        <v>18889716996.80024</v>
      </c>
      <c r="J3958" s="11">
        <v>187955</v>
      </c>
      <c r="K3958" s="11">
        <v>100501.27422415081</v>
      </c>
      <c r="L3958" s="12">
        <v>1679264.0912045538</v>
      </c>
      <c r="M3958" s="11">
        <v>723</v>
      </c>
      <c r="N3958" s="13"/>
      <c r="O3958" t="str">
        <f t="shared" si="131"/>
        <v/>
      </c>
    </row>
    <row r="3959" spans="1:15" hidden="1">
      <c r="A3959" s="41">
        <v>3.2025000000000001</v>
      </c>
      <c r="B3959" s="46">
        <v>45727</v>
      </c>
      <c r="C3959" s="8" t="s">
        <v>13</v>
      </c>
      <c r="D3959" s="8" t="s">
        <v>46</v>
      </c>
      <c r="E3959" s="8" t="s">
        <v>46</v>
      </c>
      <c r="F3959" s="9">
        <f t="shared" si="130"/>
        <v>-91000000</v>
      </c>
      <c r="G3959" s="9">
        <v>-910</v>
      </c>
      <c r="H3959" s="10">
        <v>-99852480</v>
      </c>
      <c r="I3959" s="11">
        <v>18798260837.256264</v>
      </c>
      <c r="J3959" s="11">
        <v>187045</v>
      </c>
      <c r="K3959" s="11">
        <v>100501.27422415081</v>
      </c>
      <c r="L3959" s="12">
        <v>8396320.4560227692</v>
      </c>
      <c r="M3959" s="11">
        <v>724</v>
      </c>
      <c r="N3959" s="13"/>
      <c r="O3959" t="str">
        <f t="shared" si="131"/>
        <v/>
      </c>
    </row>
    <row r="3960" spans="1:15" hidden="1">
      <c r="A3960" s="41">
        <v>3.2025000000000001</v>
      </c>
      <c r="B3960" s="46">
        <v>45727</v>
      </c>
      <c r="C3960" s="8" t="s">
        <v>13</v>
      </c>
      <c r="D3960" s="8" t="s">
        <v>46</v>
      </c>
      <c r="E3960" s="8" t="s">
        <v>46</v>
      </c>
      <c r="F3960" s="9">
        <f t="shared" si="130"/>
        <v>-9100000</v>
      </c>
      <c r="G3960" s="9">
        <v>-91</v>
      </c>
      <c r="H3960" s="10">
        <v>-9985248</v>
      </c>
      <c r="I3960" s="11">
        <v>18789115221.301865</v>
      </c>
      <c r="J3960" s="11">
        <v>186954</v>
      </c>
      <c r="K3960" s="11">
        <v>100501.27422415081</v>
      </c>
      <c r="L3960" s="12">
        <v>839632.04560227692</v>
      </c>
      <c r="M3960" s="11">
        <v>725</v>
      </c>
      <c r="N3960" s="13"/>
      <c r="O3960" t="str">
        <f t="shared" si="131"/>
        <v/>
      </c>
    </row>
    <row r="3961" spans="1:15" hidden="1">
      <c r="A3961" s="41">
        <v>3.2025000000000001</v>
      </c>
      <c r="B3961" s="46">
        <v>45727</v>
      </c>
      <c r="C3961" s="8" t="s">
        <v>13</v>
      </c>
      <c r="D3961" s="8" t="s">
        <v>46</v>
      </c>
      <c r="E3961" s="8" t="s">
        <v>46</v>
      </c>
      <c r="F3961" s="9">
        <f t="shared" si="130"/>
        <v>-9100000</v>
      </c>
      <c r="G3961" s="9">
        <v>-91</v>
      </c>
      <c r="H3961" s="10">
        <v>-9985248</v>
      </c>
      <c r="I3961" s="11">
        <v>18779969605.347466</v>
      </c>
      <c r="J3961" s="11">
        <v>186863</v>
      </c>
      <c r="K3961" s="11">
        <v>100501.27422415081</v>
      </c>
      <c r="L3961" s="12">
        <v>839632.04560227692</v>
      </c>
      <c r="M3961" s="11">
        <v>726</v>
      </c>
      <c r="N3961" s="13"/>
      <c r="O3961" t="str">
        <f t="shared" si="131"/>
        <v/>
      </c>
    </row>
    <row r="3962" spans="1:15" hidden="1">
      <c r="A3962" s="41">
        <v>3.2025000000000001</v>
      </c>
      <c r="B3962" s="46">
        <v>45727</v>
      </c>
      <c r="C3962" s="8" t="s">
        <v>13</v>
      </c>
      <c r="D3962" s="8" t="s">
        <v>46</v>
      </c>
      <c r="E3962" s="8" t="s">
        <v>46</v>
      </c>
      <c r="F3962" s="9">
        <f t="shared" si="130"/>
        <v>-9100000</v>
      </c>
      <c r="G3962" s="9">
        <v>-91</v>
      </c>
      <c r="H3962" s="10">
        <v>-9985248</v>
      </c>
      <c r="I3962" s="11">
        <v>18770823989.393066</v>
      </c>
      <c r="J3962" s="11">
        <v>186772</v>
      </c>
      <c r="K3962" s="11">
        <v>100501.27422415081</v>
      </c>
      <c r="L3962" s="12">
        <v>839632.04560227692</v>
      </c>
      <c r="M3962" s="11">
        <v>727</v>
      </c>
      <c r="N3962" s="13"/>
      <c r="O3962" t="str">
        <f t="shared" si="131"/>
        <v/>
      </c>
    </row>
    <row r="3963" spans="1:15" hidden="1">
      <c r="A3963" s="41">
        <v>3.2025000000000001</v>
      </c>
      <c r="B3963" s="46">
        <v>45727</v>
      </c>
      <c r="C3963" s="8" t="s">
        <v>13</v>
      </c>
      <c r="D3963" s="8" t="s">
        <v>46</v>
      </c>
      <c r="E3963" s="8" t="s">
        <v>46</v>
      </c>
      <c r="F3963" s="9">
        <f t="shared" si="130"/>
        <v>-95900000</v>
      </c>
      <c r="G3963" s="9">
        <v>-959</v>
      </c>
      <c r="H3963" s="10">
        <v>-105229152</v>
      </c>
      <c r="I3963" s="11">
        <v>18674443267.412106</v>
      </c>
      <c r="J3963" s="11">
        <v>185813</v>
      </c>
      <c r="K3963" s="11">
        <v>100501.27422415081</v>
      </c>
      <c r="L3963" s="12">
        <v>8848430.0190393776</v>
      </c>
      <c r="M3963" s="11">
        <v>728</v>
      </c>
      <c r="N3963" s="13"/>
      <c r="O3963" t="str">
        <f t="shared" si="131"/>
        <v/>
      </c>
    </row>
    <row r="3964" spans="1:15" hidden="1">
      <c r="A3964" s="41">
        <v>3.2025000000000001</v>
      </c>
      <c r="B3964" s="46">
        <v>45727</v>
      </c>
      <c r="C3964" s="8" t="s">
        <v>13</v>
      </c>
      <c r="D3964" s="8" t="s">
        <v>46</v>
      </c>
      <c r="E3964" s="8" t="s">
        <v>46</v>
      </c>
      <c r="F3964" s="9">
        <f t="shared" si="130"/>
        <v>-900000</v>
      </c>
      <c r="G3964" s="9">
        <v>-9</v>
      </c>
      <c r="H3964" s="10">
        <v>-987552</v>
      </c>
      <c r="I3964" s="11">
        <v>18673538755.944088</v>
      </c>
      <c r="J3964" s="11">
        <v>185804</v>
      </c>
      <c r="K3964" s="11">
        <v>100501.27422415081</v>
      </c>
      <c r="L3964" s="12">
        <v>83040.531982642715</v>
      </c>
      <c r="M3964" s="11">
        <v>729</v>
      </c>
      <c r="N3964" s="13"/>
      <c r="O3964" t="str">
        <f t="shared" si="131"/>
        <v/>
      </c>
    </row>
    <row r="3965" spans="1:15" hidden="1">
      <c r="A3965" s="41">
        <v>3.2025000000000001</v>
      </c>
      <c r="B3965" s="46">
        <v>45727</v>
      </c>
      <c r="C3965" s="8" t="s">
        <v>13</v>
      </c>
      <c r="D3965" s="8" t="s">
        <v>46</v>
      </c>
      <c r="E3965" s="8" t="s">
        <v>46</v>
      </c>
      <c r="F3965" s="9">
        <f t="shared" si="130"/>
        <v>-6900000</v>
      </c>
      <c r="G3965" s="9">
        <v>-69</v>
      </c>
      <c r="H3965" s="10">
        <v>-7571232</v>
      </c>
      <c r="I3965" s="11">
        <v>18666604168.022621</v>
      </c>
      <c r="J3965" s="11">
        <v>185735</v>
      </c>
      <c r="K3965" s="11">
        <v>100501.27422415081</v>
      </c>
      <c r="L3965" s="12">
        <v>636644.0785335945</v>
      </c>
      <c r="M3965" s="11">
        <v>730</v>
      </c>
      <c r="N3965" s="13"/>
      <c r="O3965" t="str">
        <f t="shared" si="131"/>
        <v/>
      </c>
    </row>
    <row r="3966" spans="1:15" hidden="1">
      <c r="A3966" s="41">
        <v>3.2025000000000001</v>
      </c>
      <c r="B3966" s="46">
        <v>45727</v>
      </c>
      <c r="C3966" s="8" t="s">
        <v>13</v>
      </c>
      <c r="D3966" s="8" t="s">
        <v>46</v>
      </c>
      <c r="E3966" s="8" t="s">
        <v>46</v>
      </c>
      <c r="F3966" s="9">
        <f t="shared" si="130"/>
        <v>-1800000</v>
      </c>
      <c r="G3966" s="9">
        <v>-18</v>
      </c>
      <c r="H3966" s="10">
        <v>-1975104</v>
      </c>
      <c r="I3966" s="11">
        <v>18664795145.086586</v>
      </c>
      <c r="J3966" s="11">
        <v>185717</v>
      </c>
      <c r="K3966" s="11">
        <v>100501.27422415081</v>
      </c>
      <c r="L3966" s="12">
        <v>166081.06396528543</v>
      </c>
      <c r="M3966" s="11">
        <v>731</v>
      </c>
      <c r="N3966" s="13"/>
      <c r="O3966" t="str">
        <f t="shared" si="131"/>
        <v/>
      </c>
    </row>
    <row r="3967" spans="1:15" hidden="1">
      <c r="A3967" s="41">
        <v>3.2025000000000001</v>
      </c>
      <c r="B3967" s="46">
        <v>45727</v>
      </c>
      <c r="C3967" s="8" t="s">
        <v>13</v>
      </c>
      <c r="D3967" s="8" t="s">
        <v>14</v>
      </c>
      <c r="E3967" s="8" t="s">
        <v>14</v>
      </c>
      <c r="F3967" s="9">
        <f t="shared" si="130"/>
        <v>-1800000</v>
      </c>
      <c r="G3967" s="9">
        <v>-18</v>
      </c>
      <c r="H3967" s="10">
        <v>-1905246</v>
      </c>
      <c r="I3967" s="11">
        <v>16880513527.383223</v>
      </c>
      <c r="J3967" s="11">
        <v>168742</v>
      </c>
      <c r="K3967" s="11">
        <v>100037.4152693652</v>
      </c>
      <c r="L3967" s="12">
        <v>104572.52515142644</v>
      </c>
      <c r="M3967" s="11">
        <v>532</v>
      </c>
      <c r="N3967" s="13"/>
      <c r="O3967" t="str">
        <f t="shared" si="131"/>
        <v/>
      </c>
    </row>
    <row r="3968" spans="1:15" hidden="1">
      <c r="A3968" s="41">
        <v>3.2025000000000001</v>
      </c>
      <c r="B3968" s="46">
        <v>45727</v>
      </c>
      <c r="C3968" s="8" t="s">
        <v>13</v>
      </c>
      <c r="D3968" s="8" t="s">
        <v>46</v>
      </c>
      <c r="E3968" s="8" t="s">
        <v>46</v>
      </c>
      <c r="F3968" s="9">
        <f t="shared" si="130"/>
        <v>-1800000</v>
      </c>
      <c r="G3968" s="9">
        <v>-18</v>
      </c>
      <c r="H3968" s="10">
        <v>-1975104</v>
      </c>
      <c r="I3968" s="11">
        <v>18662986122.150551</v>
      </c>
      <c r="J3968" s="11">
        <v>185699</v>
      </c>
      <c r="K3968" s="11">
        <v>100501.27422415081</v>
      </c>
      <c r="L3968" s="12">
        <v>166081.06396528543</v>
      </c>
      <c r="M3968" s="11">
        <v>732</v>
      </c>
      <c r="N3968" s="13"/>
      <c r="O3968" t="str">
        <f t="shared" si="131"/>
        <v/>
      </c>
    </row>
    <row r="3969" spans="1:15" hidden="1">
      <c r="A3969" s="41">
        <v>3.2025000000000001</v>
      </c>
      <c r="B3969" s="46">
        <v>45727</v>
      </c>
      <c r="C3969" s="8" t="s">
        <v>13</v>
      </c>
      <c r="D3969" s="8" t="s">
        <v>46</v>
      </c>
      <c r="E3969" s="8" t="s">
        <v>46</v>
      </c>
      <c r="F3969" s="9">
        <f t="shared" si="130"/>
        <v>-18200000</v>
      </c>
      <c r="G3969" s="9">
        <v>-182</v>
      </c>
      <c r="H3969" s="10">
        <v>-19970496</v>
      </c>
      <c r="I3969" s="11">
        <v>18644694890.241756</v>
      </c>
      <c r="J3969" s="11">
        <v>185517</v>
      </c>
      <c r="K3969" s="11">
        <v>100501.27422415081</v>
      </c>
      <c r="L3969" s="12">
        <v>1679264.0912045538</v>
      </c>
      <c r="M3969" s="11">
        <v>733</v>
      </c>
      <c r="N3969" s="13"/>
      <c r="O3969" t="str">
        <f t="shared" si="131"/>
        <v/>
      </c>
    </row>
    <row r="3970" spans="1:15" hidden="1">
      <c r="A3970" s="41">
        <v>3.2025000000000001</v>
      </c>
      <c r="B3970" s="46">
        <v>45727</v>
      </c>
      <c r="C3970" s="8" t="s">
        <v>13</v>
      </c>
      <c r="D3970" s="8" t="s">
        <v>46</v>
      </c>
      <c r="E3970" s="8" t="s">
        <v>46</v>
      </c>
      <c r="F3970" s="9">
        <f t="shared" si="130"/>
        <v>-900000</v>
      </c>
      <c r="G3970" s="9">
        <v>-9</v>
      </c>
      <c r="H3970" s="10">
        <v>-987552</v>
      </c>
      <c r="I3970" s="11">
        <v>18643790378.773739</v>
      </c>
      <c r="J3970" s="11">
        <v>185508</v>
      </c>
      <c r="K3970" s="11">
        <v>100501.27422415081</v>
      </c>
      <c r="L3970" s="12">
        <v>83040.531982642715</v>
      </c>
      <c r="M3970" s="11">
        <v>734</v>
      </c>
      <c r="N3970" s="13"/>
      <c r="O3970" t="str">
        <f t="shared" si="131"/>
        <v/>
      </c>
    </row>
    <row r="3971" spans="1:15" hidden="1">
      <c r="A3971" s="41">
        <v>3.2025000000000001</v>
      </c>
      <c r="B3971" s="46">
        <v>45727</v>
      </c>
      <c r="C3971" s="8" t="s">
        <v>13</v>
      </c>
      <c r="D3971" s="8" t="s">
        <v>46</v>
      </c>
      <c r="E3971" s="8" t="s">
        <v>46</v>
      </c>
      <c r="F3971" s="9">
        <f t="shared" si="130"/>
        <v>-6300000</v>
      </c>
      <c r="G3971" s="9">
        <v>-63</v>
      </c>
      <c r="H3971" s="10">
        <v>-6912864</v>
      </c>
      <c r="I3971" s="11">
        <v>18637458798.497616</v>
      </c>
      <c r="J3971" s="11">
        <v>185445</v>
      </c>
      <c r="K3971" s="11">
        <v>100501.27422415081</v>
      </c>
      <c r="L3971" s="12">
        <v>581283.72387849912</v>
      </c>
      <c r="M3971" s="11">
        <v>735</v>
      </c>
      <c r="N3971" s="13"/>
      <c r="O3971" t="str">
        <f t="shared" si="131"/>
        <v/>
      </c>
    </row>
    <row r="3972" spans="1:15" hidden="1">
      <c r="A3972" s="41">
        <v>3.2025000000000001</v>
      </c>
      <c r="B3972" s="46">
        <v>45727</v>
      </c>
      <c r="C3972" s="8" t="s">
        <v>13</v>
      </c>
      <c r="D3972" s="8" t="s">
        <v>46</v>
      </c>
      <c r="E3972" s="8" t="s">
        <v>46</v>
      </c>
      <c r="F3972" s="9">
        <f t="shared" si="130"/>
        <v>-9100000</v>
      </c>
      <c r="G3972" s="9">
        <v>-91</v>
      </c>
      <c r="H3972" s="10">
        <v>-9985248</v>
      </c>
      <c r="I3972" s="11">
        <v>18628313182.543217</v>
      </c>
      <c r="J3972" s="11">
        <v>185354</v>
      </c>
      <c r="K3972" s="11">
        <v>100501.27422415081</v>
      </c>
      <c r="L3972" s="12">
        <v>839632.04560227692</v>
      </c>
      <c r="M3972" s="11">
        <v>736</v>
      </c>
      <c r="N3972" s="13"/>
      <c r="O3972" t="str">
        <f t="shared" si="131"/>
        <v/>
      </c>
    </row>
    <row r="3973" spans="1:15" hidden="1">
      <c r="A3973" s="41">
        <v>3.2025000000000001</v>
      </c>
      <c r="B3973" s="46">
        <v>45727</v>
      </c>
      <c r="C3973" s="8" t="s">
        <v>13</v>
      </c>
      <c r="D3973" s="8" t="s">
        <v>46</v>
      </c>
      <c r="E3973" s="8" t="s">
        <v>46</v>
      </c>
      <c r="F3973" s="9">
        <f t="shared" si="130"/>
        <v>-2700000</v>
      </c>
      <c r="G3973" s="9">
        <v>-27</v>
      </c>
      <c r="H3973" s="10">
        <v>-2962656</v>
      </c>
      <c r="I3973" s="11">
        <v>18625599648.139164</v>
      </c>
      <c r="J3973" s="11">
        <v>185327</v>
      </c>
      <c r="K3973" s="11">
        <v>100501.27422415081</v>
      </c>
      <c r="L3973" s="12">
        <v>249121.59594792826</v>
      </c>
      <c r="M3973" s="11">
        <v>737</v>
      </c>
      <c r="N3973" s="13"/>
      <c r="O3973" t="str">
        <f t="shared" si="131"/>
        <v/>
      </c>
    </row>
    <row r="3974" spans="1:15" hidden="1">
      <c r="A3974" s="41">
        <v>3.2025000000000001</v>
      </c>
      <c r="B3974" s="46">
        <v>45727</v>
      </c>
      <c r="C3974" s="8" t="s">
        <v>13</v>
      </c>
      <c r="D3974" s="8" t="s">
        <v>46</v>
      </c>
      <c r="E3974" s="8" t="s">
        <v>46</v>
      </c>
      <c r="F3974" s="9">
        <f t="shared" si="130"/>
        <v>-10500000</v>
      </c>
      <c r="G3974" s="9">
        <v>-105</v>
      </c>
      <c r="H3974" s="10">
        <v>-11521440</v>
      </c>
      <c r="I3974" s="11">
        <v>18615047014.345627</v>
      </c>
      <c r="J3974" s="11">
        <v>185222</v>
      </c>
      <c r="K3974" s="11">
        <v>100501.27422415081</v>
      </c>
      <c r="L3974" s="12">
        <v>968806.20646416582</v>
      </c>
      <c r="M3974" s="11">
        <v>738</v>
      </c>
      <c r="N3974" s="13"/>
      <c r="O3974" t="str">
        <f t="shared" si="131"/>
        <v/>
      </c>
    </row>
    <row r="3975" spans="1:15" hidden="1">
      <c r="A3975" s="41">
        <v>3.2025000000000001</v>
      </c>
      <c r="B3975" s="46">
        <v>45727</v>
      </c>
      <c r="C3975" s="8" t="s">
        <v>13</v>
      </c>
      <c r="D3975" s="8" t="s">
        <v>46</v>
      </c>
      <c r="E3975" s="8" t="s">
        <v>46</v>
      </c>
      <c r="F3975" s="9">
        <f t="shared" si="130"/>
        <v>-9100000</v>
      </c>
      <c r="G3975" s="9">
        <v>-91</v>
      </c>
      <c r="H3975" s="10">
        <v>-9985248</v>
      </c>
      <c r="I3975" s="11">
        <v>18605901398.391228</v>
      </c>
      <c r="J3975" s="11">
        <v>185131</v>
      </c>
      <c r="K3975" s="11">
        <v>100501.27422415081</v>
      </c>
      <c r="L3975" s="12">
        <v>839632.04560227692</v>
      </c>
      <c r="M3975" s="11">
        <v>739</v>
      </c>
      <c r="N3975" s="13"/>
      <c r="O3975" t="str">
        <f t="shared" si="131"/>
        <v/>
      </c>
    </row>
    <row r="3976" spans="1:15" hidden="1">
      <c r="A3976" s="41">
        <v>3.2025000000000001</v>
      </c>
      <c r="B3976" s="46">
        <v>45727</v>
      </c>
      <c r="C3976" s="8" t="s">
        <v>13</v>
      </c>
      <c r="D3976" s="8" t="s">
        <v>46</v>
      </c>
      <c r="E3976" s="8" t="s">
        <v>46</v>
      </c>
      <c r="F3976" s="9">
        <f t="shared" si="130"/>
        <v>-182100000</v>
      </c>
      <c r="G3976" s="9">
        <v>-1821</v>
      </c>
      <c r="H3976" s="10">
        <v>-199814688</v>
      </c>
      <c r="I3976" s="11">
        <v>18422888578.029049</v>
      </c>
      <c r="J3976" s="11">
        <v>183310</v>
      </c>
      <c r="K3976" s="11">
        <v>100501.27422415081</v>
      </c>
      <c r="L3976" s="12">
        <v>16801867.637821376</v>
      </c>
      <c r="M3976" s="11">
        <v>740</v>
      </c>
      <c r="N3976" s="13"/>
      <c r="O3976" t="str">
        <f t="shared" si="131"/>
        <v/>
      </c>
    </row>
    <row r="3977" spans="1:15" hidden="1">
      <c r="A3977" s="41">
        <v>3.2025000000000001</v>
      </c>
      <c r="B3977" s="46">
        <v>45727</v>
      </c>
      <c r="C3977" s="8" t="s">
        <v>13</v>
      </c>
      <c r="D3977" s="8" t="s">
        <v>46</v>
      </c>
      <c r="E3977" s="8" t="s">
        <v>46</v>
      </c>
      <c r="F3977" s="9">
        <f t="shared" si="130"/>
        <v>-35000000</v>
      </c>
      <c r="G3977" s="9">
        <v>-350</v>
      </c>
      <c r="H3977" s="10">
        <v>-38404800</v>
      </c>
      <c r="I3977" s="11">
        <v>18387713132.050594</v>
      </c>
      <c r="J3977" s="11">
        <v>182960</v>
      </c>
      <c r="K3977" s="11">
        <v>100501.27422415081</v>
      </c>
      <c r="L3977" s="12">
        <v>3229354.0215472132</v>
      </c>
      <c r="M3977" s="11">
        <v>741</v>
      </c>
      <c r="N3977" s="13"/>
      <c r="O3977" t="str">
        <f t="shared" si="131"/>
        <v/>
      </c>
    </row>
    <row r="3978" spans="1:15" hidden="1">
      <c r="A3978" s="41">
        <v>3.2025000000000001</v>
      </c>
      <c r="B3978" s="46">
        <v>45727</v>
      </c>
      <c r="C3978" s="8" t="s">
        <v>13</v>
      </c>
      <c r="D3978" s="8" t="s">
        <v>46</v>
      </c>
      <c r="E3978" s="8" t="s">
        <v>46</v>
      </c>
      <c r="F3978" s="9">
        <f t="shared" ref="F3978:F4041" si="132">100000*G3978</f>
        <v>-4300000</v>
      </c>
      <c r="G3978" s="9">
        <v>-43</v>
      </c>
      <c r="H3978" s="10">
        <v>-4718304</v>
      </c>
      <c r="I3978" s="11">
        <v>18383391577.258957</v>
      </c>
      <c r="J3978" s="11">
        <v>182917</v>
      </c>
      <c r="K3978" s="11">
        <v>100501.27422415081</v>
      </c>
      <c r="L3978" s="12">
        <v>396749.20836151484</v>
      </c>
      <c r="M3978" s="11">
        <v>742</v>
      </c>
      <c r="N3978" s="13"/>
      <c r="O3978" t="str">
        <f t="shared" si="131"/>
        <v/>
      </c>
    </row>
    <row r="3979" spans="1:15" hidden="1">
      <c r="A3979" s="41">
        <v>3.2025000000000001</v>
      </c>
      <c r="B3979" s="46">
        <v>45727</v>
      </c>
      <c r="C3979" s="8" t="s">
        <v>13</v>
      </c>
      <c r="D3979" s="8" t="s">
        <v>15</v>
      </c>
      <c r="E3979" s="8" t="s">
        <v>15</v>
      </c>
      <c r="F3979" s="9">
        <f t="shared" si="132"/>
        <v>1800000</v>
      </c>
      <c r="G3979" s="9">
        <v>18</v>
      </c>
      <c r="H3979" s="10">
        <v>1940166</v>
      </c>
      <c r="I3979" s="11">
        <v>3052916508.7391043</v>
      </c>
      <c r="J3979" s="11">
        <v>29722</v>
      </c>
      <c r="K3979" s="11">
        <v>102715.71592554687</v>
      </c>
      <c r="L3979" s="12">
        <v>0</v>
      </c>
      <c r="M3979" s="11">
        <v>2687</v>
      </c>
      <c r="N3979" s="13"/>
      <c r="O3979" t="str">
        <f t="shared" si="131"/>
        <v/>
      </c>
    </row>
    <row r="3980" spans="1:15" hidden="1">
      <c r="A3980" s="41">
        <v>3.2025000000000001</v>
      </c>
      <c r="B3980" s="46">
        <v>45727</v>
      </c>
      <c r="C3980" s="8" t="s">
        <v>13</v>
      </c>
      <c r="D3980" s="8" t="s">
        <v>46</v>
      </c>
      <c r="E3980" s="8" t="s">
        <v>46</v>
      </c>
      <c r="F3980" s="9">
        <f t="shared" si="132"/>
        <v>-2200000</v>
      </c>
      <c r="G3980" s="9">
        <v>-22</v>
      </c>
      <c r="H3980" s="10">
        <v>-2414016</v>
      </c>
      <c r="I3980" s="11">
        <v>18381180549.226025</v>
      </c>
      <c r="J3980" s="11">
        <v>182895</v>
      </c>
      <c r="K3980" s="11">
        <v>100501.27422415081</v>
      </c>
      <c r="L3980" s="12">
        <v>202987.96706868242</v>
      </c>
      <c r="M3980" s="11">
        <v>743</v>
      </c>
      <c r="N3980" s="13"/>
      <c r="O3980" t="str">
        <f t="shared" si="131"/>
        <v/>
      </c>
    </row>
    <row r="3981" spans="1:15" hidden="1">
      <c r="A3981" s="41">
        <v>3.2025000000000001</v>
      </c>
      <c r="B3981" s="46">
        <v>45727</v>
      </c>
      <c r="C3981" s="8" t="s">
        <v>13</v>
      </c>
      <c r="D3981" s="8" t="s">
        <v>15</v>
      </c>
      <c r="E3981" s="8" t="s">
        <v>15</v>
      </c>
      <c r="F3981" s="9">
        <f t="shared" si="132"/>
        <v>1800000</v>
      </c>
      <c r="G3981" s="9">
        <v>18</v>
      </c>
      <c r="H3981" s="10">
        <v>1932336</v>
      </c>
      <c r="I3981" s="11">
        <v>3054848844.7391043</v>
      </c>
      <c r="J3981" s="11">
        <v>29740</v>
      </c>
      <c r="K3981" s="11">
        <v>102718.52201543727</v>
      </c>
      <c r="L3981" s="12">
        <v>0</v>
      </c>
      <c r="M3981" s="11">
        <v>2688</v>
      </c>
      <c r="N3981" s="13"/>
      <c r="O3981" t="str">
        <f t="shared" si="131"/>
        <v/>
      </c>
    </row>
    <row r="3982" spans="1:15" hidden="1">
      <c r="A3982" s="41">
        <v>3.2025000000000001</v>
      </c>
      <c r="B3982" s="46">
        <v>45727</v>
      </c>
      <c r="C3982" s="8" t="s">
        <v>13</v>
      </c>
      <c r="D3982" s="8" t="s">
        <v>46</v>
      </c>
      <c r="E3982" s="8" t="s">
        <v>46</v>
      </c>
      <c r="F3982" s="9">
        <f t="shared" si="132"/>
        <v>-5500000</v>
      </c>
      <c r="G3982" s="9">
        <v>-55</v>
      </c>
      <c r="H3982" s="10">
        <v>-6035040</v>
      </c>
      <c r="I3982" s="11">
        <v>18375652979.143696</v>
      </c>
      <c r="J3982" s="11">
        <v>182840</v>
      </c>
      <c r="K3982" s="11">
        <v>100501.27422415081</v>
      </c>
      <c r="L3982" s="12">
        <v>507469.9176717056</v>
      </c>
      <c r="M3982" s="11">
        <v>744</v>
      </c>
      <c r="N3982" s="13"/>
      <c r="O3982" t="str">
        <f t="shared" si="131"/>
        <v/>
      </c>
    </row>
    <row r="3983" spans="1:15" hidden="1">
      <c r="A3983" s="41">
        <v>3.2025000000000001</v>
      </c>
      <c r="B3983" s="46">
        <v>45727</v>
      </c>
      <c r="C3983" s="8" t="s">
        <v>13</v>
      </c>
      <c r="D3983" s="8" t="s">
        <v>46</v>
      </c>
      <c r="E3983" s="8" t="s">
        <v>46</v>
      </c>
      <c r="F3983" s="9">
        <f t="shared" si="132"/>
        <v>-1800000</v>
      </c>
      <c r="G3983" s="9">
        <v>-18</v>
      </c>
      <c r="H3983" s="10">
        <v>-1975104</v>
      </c>
      <c r="I3983" s="11">
        <v>18373843956.207661</v>
      </c>
      <c r="J3983" s="11">
        <v>182822</v>
      </c>
      <c r="K3983" s="11">
        <v>100501.27422415081</v>
      </c>
      <c r="L3983" s="12">
        <v>166081.06396528543</v>
      </c>
      <c r="M3983" s="11">
        <v>745</v>
      </c>
      <c r="N3983" s="13"/>
      <c r="O3983" t="str">
        <f t="shared" si="131"/>
        <v/>
      </c>
    </row>
    <row r="3984" spans="1:15" hidden="1">
      <c r="A3984" s="41">
        <v>3.2025000000000001</v>
      </c>
      <c r="B3984" s="46">
        <v>45727</v>
      </c>
      <c r="C3984" s="8" t="s">
        <v>13</v>
      </c>
      <c r="D3984" s="8" t="s">
        <v>46</v>
      </c>
      <c r="E3984" s="8" t="s">
        <v>46</v>
      </c>
      <c r="F3984" s="9">
        <f t="shared" si="132"/>
        <v>-900000</v>
      </c>
      <c r="G3984" s="9">
        <v>-9</v>
      </c>
      <c r="H3984" s="10">
        <v>-987552</v>
      </c>
      <c r="I3984" s="11">
        <v>18372939444.739643</v>
      </c>
      <c r="J3984" s="11">
        <v>182813</v>
      </c>
      <c r="K3984" s="11">
        <v>100501.27422415081</v>
      </c>
      <c r="L3984" s="12">
        <v>83040.531982642715</v>
      </c>
      <c r="M3984" s="11">
        <v>746</v>
      </c>
      <c r="N3984" s="13"/>
      <c r="O3984" t="str">
        <f t="shared" ref="O3984:O4047" si="133">IF(M3984=_xlfn.MAXIFS(M:M,D:D,D3984),"X","")</f>
        <v/>
      </c>
    </row>
    <row r="3985" spans="1:15" hidden="1">
      <c r="A3985" s="41">
        <v>3.2025000000000001</v>
      </c>
      <c r="B3985" s="46">
        <v>45727</v>
      </c>
      <c r="C3985" s="8" t="s">
        <v>13</v>
      </c>
      <c r="D3985" s="8" t="s">
        <v>15</v>
      </c>
      <c r="E3985" s="8" t="s">
        <v>15</v>
      </c>
      <c r="F3985" s="9">
        <f t="shared" si="132"/>
        <v>900000</v>
      </c>
      <c r="G3985" s="9">
        <v>9</v>
      </c>
      <c r="H3985" s="10">
        <v>966411</v>
      </c>
      <c r="I3985" s="11">
        <v>3055815255.7391043</v>
      </c>
      <c r="J3985" s="11">
        <v>29749</v>
      </c>
      <c r="K3985" s="11">
        <v>102719.93195532974</v>
      </c>
      <c r="L3985" s="12">
        <v>0</v>
      </c>
      <c r="M3985" s="11">
        <v>2689</v>
      </c>
      <c r="N3985" s="13"/>
      <c r="O3985" t="str">
        <f t="shared" si="133"/>
        <v/>
      </c>
    </row>
    <row r="3986" spans="1:15" hidden="1">
      <c r="A3986" s="41">
        <v>3.2025000000000001</v>
      </c>
      <c r="B3986" s="46">
        <v>45727</v>
      </c>
      <c r="C3986" s="8" t="s">
        <v>13</v>
      </c>
      <c r="D3986" s="8" t="s">
        <v>46</v>
      </c>
      <c r="E3986" s="8" t="s">
        <v>46</v>
      </c>
      <c r="F3986" s="9">
        <f t="shared" si="132"/>
        <v>-5400000</v>
      </c>
      <c r="G3986" s="9">
        <v>-54</v>
      </c>
      <c r="H3986" s="10">
        <v>-5925312</v>
      </c>
      <c r="I3986" s="11">
        <v>18367512375.931538</v>
      </c>
      <c r="J3986" s="11">
        <v>182759</v>
      </c>
      <c r="K3986" s="11">
        <v>100501.27422415081</v>
      </c>
      <c r="L3986" s="12">
        <v>498243.19189585652</v>
      </c>
      <c r="M3986" s="11">
        <v>747</v>
      </c>
      <c r="N3986" s="13"/>
      <c r="O3986" t="str">
        <f t="shared" si="133"/>
        <v/>
      </c>
    </row>
    <row r="3987" spans="1:15" hidden="1">
      <c r="A3987" s="41">
        <v>3.2025000000000001</v>
      </c>
      <c r="B3987" s="46">
        <v>45727</v>
      </c>
      <c r="C3987" s="8" t="s">
        <v>13</v>
      </c>
      <c r="D3987" s="8" t="s">
        <v>46</v>
      </c>
      <c r="E3987" s="8" t="s">
        <v>46</v>
      </c>
      <c r="F3987" s="9">
        <f t="shared" si="132"/>
        <v>-4500000</v>
      </c>
      <c r="G3987" s="9">
        <v>-45</v>
      </c>
      <c r="H3987" s="10">
        <v>-4937760</v>
      </c>
      <c r="I3987" s="11">
        <v>18362989818.59145</v>
      </c>
      <c r="J3987" s="11">
        <v>182714</v>
      </c>
      <c r="K3987" s="11">
        <v>100501.27422415081</v>
      </c>
      <c r="L3987" s="12">
        <v>415202.65991321392</v>
      </c>
      <c r="M3987" s="11">
        <v>748</v>
      </c>
      <c r="N3987" s="13"/>
      <c r="O3987" t="str">
        <f t="shared" si="133"/>
        <v/>
      </c>
    </row>
    <row r="3988" spans="1:15" hidden="1">
      <c r="A3988" s="41">
        <v>3.2025000000000001</v>
      </c>
      <c r="B3988" s="46">
        <v>45727</v>
      </c>
      <c r="C3988" s="8" t="s">
        <v>13</v>
      </c>
      <c r="D3988" s="8" t="s">
        <v>46</v>
      </c>
      <c r="E3988" s="8" t="s">
        <v>46</v>
      </c>
      <c r="F3988" s="9">
        <f t="shared" si="132"/>
        <v>-4300000</v>
      </c>
      <c r="G3988" s="9">
        <v>-43</v>
      </c>
      <c r="H3988" s="10">
        <v>-4718304</v>
      </c>
      <c r="I3988" s="11">
        <v>18358668263.799812</v>
      </c>
      <c r="J3988" s="11">
        <v>182671</v>
      </c>
      <c r="K3988" s="11">
        <v>100501.27422415081</v>
      </c>
      <c r="L3988" s="12">
        <v>396749.20836151484</v>
      </c>
      <c r="M3988" s="11">
        <v>749</v>
      </c>
      <c r="N3988" s="13"/>
      <c r="O3988" t="str">
        <f t="shared" si="133"/>
        <v/>
      </c>
    </row>
    <row r="3989" spans="1:15" hidden="1">
      <c r="A3989" s="41">
        <v>3.2025000000000001</v>
      </c>
      <c r="B3989" s="46">
        <v>45727</v>
      </c>
      <c r="C3989" s="8" t="s">
        <v>13</v>
      </c>
      <c r="D3989" s="8" t="s">
        <v>14</v>
      </c>
      <c r="E3989" s="8" t="s">
        <v>14</v>
      </c>
      <c r="F3989" s="9">
        <f t="shared" si="132"/>
        <v>-1800000</v>
      </c>
      <c r="G3989" s="9">
        <v>-18</v>
      </c>
      <c r="H3989" s="10">
        <v>-1905246</v>
      </c>
      <c r="I3989" s="11">
        <v>16878712853.908375</v>
      </c>
      <c r="J3989" s="11">
        <v>168724</v>
      </c>
      <c r="K3989" s="11">
        <v>100037.4152693652</v>
      </c>
      <c r="L3989" s="12">
        <v>104572.52515142644</v>
      </c>
      <c r="M3989" s="11">
        <v>533</v>
      </c>
      <c r="N3989" s="13"/>
      <c r="O3989" t="str">
        <f t="shared" si="133"/>
        <v/>
      </c>
    </row>
    <row r="3990" spans="1:15" hidden="1">
      <c r="A3990" s="41">
        <v>3.2025000000000001</v>
      </c>
      <c r="B3990" s="46">
        <v>45727</v>
      </c>
      <c r="C3990" s="8" t="s">
        <v>13</v>
      </c>
      <c r="D3990" s="8" t="s">
        <v>46</v>
      </c>
      <c r="E3990" s="8" t="s">
        <v>46</v>
      </c>
      <c r="F3990" s="9">
        <f t="shared" si="132"/>
        <v>-18600000</v>
      </c>
      <c r="G3990" s="9">
        <v>-186</v>
      </c>
      <c r="H3990" s="10">
        <v>-20409408</v>
      </c>
      <c r="I3990" s="11">
        <v>18339975026.794121</v>
      </c>
      <c r="J3990" s="11">
        <v>182485</v>
      </c>
      <c r="K3990" s="11">
        <v>100501.27422415081</v>
      </c>
      <c r="L3990" s="12">
        <v>1716170.9943079501</v>
      </c>
      <c r="M3990" s="11">
        <v>750</v>
      </c>
      <c r="N3990" s="13"/>
      <c r="O3990" t="str">
        <f t="shared" si="133"/>
        <v/>
      </c>
    </row>
    <row r="3991" spans="1:15" hidden="1">
      <c r="A3991" s="41">
        <v>3.2025000000000001</v>
      </c>
      <c r="B3991" s="46">
        <v>45727</v>
      </c>
      <c r="C3991" s="8" t="s">
        <v>13</v>
      </c>
      <c r="D3991" s="8" t="s">
        <v>15</v>
      </c>
      <c r="E3991" s="8" t="s">
        <v>15</v>
      </c>
      <c r="F3991" s="9">
        <f t="shared" si="132"/>
        <v>46700000</v>
      </c>
      <c r="G3991" s="9">
        <v>467</v>
      </c>
      <c r="H3991" s="10">
        <v>50133384</v>
      </c>
      <c r="I3991" s="11">
        <v>3105948639.7391043</v>
      </c>
      <c r="J3991" s="11">
        <v>30216</v>
      </c>
      <c r="K3991" s="11">
        <v>102791.52236361876</v>
      </c>
      <c r="L3991" s="12">
        <v>0</v>
      </c>
      <c r="M3991" s="11">
        <v>2690</v>
      </c>
      <c r="N3991" s="13"/>
      <c r="O3991" t="str">
        <f t="shared" si="133"/>
        <v/>
      </c>
    </row>
    <row r="3992" spans="1:15" hidden="1">
      <c r="A3992" s="41">
        <v>3.2025000000000001</v>
      </c>
      <c r="B3992" s="46">
        <v>45727</v>
      </c>
      <c r="C3992" s="8" t="s">
        <v>13</v>
      </c>
      <c r="D3992" s="8" t="s">
        <v>15</v>
      </c>
      <c r="E3992" s="8" t="s">
        <v>15</v>
      </c>
      <c r="F3992" s="9">
        <f t="shared" si="132"/>
        <v>28000000</v>
      </c>
      <c r="G3992" s="9">
        <v>280</v>
      </c>
      <c r="H3992" s="10">
        <v>30058560</v>
      </c>
      <c r="I3992" s="11">
        <v>3136007199.7391043</v>
      </c>
      <c r="J3992" s="11">
        <v>30496</v>
      </c>
      <c r="K3992" s="11">
        <v>102833.39453499162</v>
      </c>
      <c r="L3992" s="12">
        <v>0</v>
      </c>
      <c r="M3992" s="11">
        <v>2691</v>
      </c>
      <c r="N3992" s="13"/>
      <c r="O3992" t="str">
        <f t="shared" si="133"/>
        <v/>
      </c>
    </row>
    <row r="3993" spans="1:15" hidden="1">
      <c r="A3993" s="41">
        <v>3.2025000000000001</v>
      </c>
      <c r="B3993" s="46">
        <v>45727</v>
      </c>
      <c r="C3993" s="8" t="s">
        <v>13</v>
      </c>
      <c r="D3993" s="8" t="s">
        <v>15</v>
      </c>
      <c r="E3993" s="8" t="s">
        <v>15</v>
      </c>
      <c r="F3993" s="9">
        <f t="shared" si="132"/>
        <v>18600000</v>
      </c>
      <c r="G3993" s="9">
        <v>186</v>
      </c>
      <c r="H3993" s="10">
        <v>19999464</v>
      </c>
      <c r="I3993" s="11">
        <v>3156006663.7391043</v>
      </c>
      <c r="J3993" s="11">
        <v>30682</v>
      </c>
      <c r="K3993" s="11">
        <v>102861.82985917164</v>
      </c>
      <c r="L3993" s="12">
        <v>0</v>
      </c>
      <c r="M3993" s="11">
        <v>2692</v>
      </c>
      <c r="N3993" s="13"/>
      <c r="O3993" t="str">
        <f t="shared" si="133"/>
        <v/>
      </c>
    </row>
    <row r="3994" spans="1:15" hidden="1">
      <c r="A3994" s="41">
        <v>3.2025000000000001</v>
      </c>
      <c r="B3994" s="46">
        <v>45727</v>
      </c>
      <c r="C3994" s="8" t="s">
        <v>13</v>
      </c>
      <c r="D3994" s="8" t="s">
        <v>46</v>
      </c>
      <c r="E3994" s="8" t="s">
        <v>46</v>
      </c>
      <c r="F3994" s="9">
        <f t="shared" si="132"/>
        <v>-2000000</v>
      </c>
      <c r="G3994" s="9">
        <v>-20</v>
      </c>
      <c r="H3994" s="10">
        <v>-2194560</v>
      </c>
      <c r="I3994" s="11">
        <v>18337965001.309639</v>
      </c>
      <c r="J3994" s="11">
        <v>182465</v>
      </c>
      <c r="K3994" s="11">
        <v>100501.27422415081</v>
      </c>
      <c r="L3994" s="12">
        <v>184534.51551698381</v>
      </c>
      <c r="M3994" s="11">
        <v>751</v>
      </c>
      <c r="N3994" s="13"/>
      <c r="O3994" t="str">
        <f t="shared" si="133"/>
        <v/>
      </c>
    </row>
    <row r="3995" spans="1:15" hidden="1">
      <c r="A3995" s="41">
        <v>3.2025000000000001</v>
      </c>
      <c r="B3995" s="46">
        <v>45727</v>
      </c>
      <c r="C3995" s="8" t="s">
        <v>13</v>
      </c>
      <c r="D3995" s="8" t="s">
        <v>46</v>
      </c>
      <c r="E3995" s="8" t="s">
        <v>46</v>
      </c>
      <c r="F3995" s="9">
        <f t="shared" si="132"/>
        <v>-28600000</v>
      </c>
      <c r="G3995" s="9">
        <v>-286</v>
      </c>
      <c r="H3995" s="10">
        <v>-31382208</v>
      </c>
      <c r="I3995" s="11">
        <v>18309221636.881531</v>
      </c>
      <c r="J3995" s="11">
        <v>182179</v>
      </c>
      <c r="K3995" s="11">
        <v>100501.27422415081</v>
      </c>
      <c r="L3995" s="12">
        <v>2638843.5718928687</v>
      </c>
      <c r="M3995" s="11">
        <v>752</v>
      </c>
      <c r="N3995" s="13"/>
      <c r="O3995" t="str">
        <f t="shared" si="133"/>
        <v/>
      </c>
    </row>
    <row r="3996" spans="1:15" hidden="1">
      <c r="A3996" s="41">
        <v>3.2025000000000001</v>
      </c>
      <c r="B3996" s="46">
        <v>45727</v>
      </c>
      <c r="C3996" s="8" t="s">
        <v>13</v>
      </c>
      <c r="D3996" s="8" t="s">
        <v>46</v>
      </c>
      <c r="E3996" s="8" t="s">
        <v>46</v>
      </c>
      <c r="F3996" s="9">
        <f t="shared" si="132"/>
        <v>-4500000</v>
      </c>
      <c r="G3996" s="9">
        <v>-45</v>
      </c>
      <c r="H3996" s="10">
        <v>-4937760</v>
      </c>
      <c r="I3996" s="11">
        <v>18304699079.541443</v>
      </c>
      <c r="J3996" s="11">
        <v>182134</v>
      </c>
      <c r="K3996" s="11">
        <v>100501.27422415081</v>
      </c>
      <c r="L3996" s="12">
        <v>415202.65991321392</v>
      </c>
      <c r="M3996" s="11">
        <v>753</v>
      </c>
      <c r="N3996" s="13"/>
      <c r="O3996" t="str">
        <f t="shared" si="133"/>
        <v/>
      </c>
    </row>
    <row r="3997" spans="1:15" hidden="1">
      <c r="A3997" s="41">
        <v>3.2025000000000001</v>
      </c>
      <c r="B3997" s="46">
        <v>45727</v>
      </c>
      <c r="C3997" s="8" t="s">
        <v>13</v>
      </c>
      <c r="D3997" s="8" t="s">
        <v>46</v>
      </c>
      <c r="E3997" s="8" t="s">
        <v>46</v>
      </c>
      <c r="F3997" s="9">
        <f t="shared" si="132"/>
        <v>-63700000</v>
      </c>
      <c r="G3997" s="9">
        <v>-637</v>
      </c>
      <c r="H3997" s="10">
        <v>-69896736</v>
      </c>
      <c r="I3997" s="11">
        <v>18240679767.860661</v>
      </c>
      <c r="J3997" s="11">
        <v>181497</v>
      </c>
      <c r="K3997" s="11">
        <v>100501.27422415081</v>
      </c>
      <c r="L3997" s="12">
        <v>5877424.319215931</v>
      </c>
      <c r="M3997" s="11">
        <v>754</v>
      </c>
      <c r="N3997" s="13"/>
      <c r="O3997" t="str">
        <f t="shared" si="133"/>
        <v/>
      </c>
    </row>
    <row r="3998" spans="1:15" hidden="1">
      <c r="A3998" s="41">
        <v>3.2025000000000001</v>
      </c>
      <c r="B3998" s="46">
        <v>45727</v>
      </c>
      <c r="C3998" s="8" t="s">
        <v>13</v>
      </c>
      <c r="D3998" s="8" t="s">
        <v>15</v>
      </c>
      <c r="E3998" s="8" t="s">
        <v>15</v>
      </c>
      <c r="F3998" s="9">
        <f t="shared" si="132"/>
        <v>4600000</v>
      </c>
      <c r="G3998" s="9">
        <v>46</v>
      </c>
      <c r="H3998" s="10">
        <v>4936996</v>
      </c>
      <c r="I3998" s="11">
        <v>3160943659.7391043</v>
      </c>
      <c r="J3998" s="11">
        <v>30728</v>
      </c>
      <c r="K3998" s="11">
        <v>102868.51274860401</v>
      </c>
      <c r="L3998" s="12">
        <v>0</v>
      </c>
      <c r="M3998" s="11">
        <v>2693</v>
      </c>
      <c r="N3998" s="13"/>
      <c r="O3998" t="str">
        <f t="shared" si="133"/>
        <v/>
      </c>
    </row>
    <row r="3999" spans="1:15" hidden="1">
      <c r="A3999" s="41">
        <v>3.2025000000000001</v>
      </c>
      <c r="B3999" s="46">
        <v>45727</v>
      </c>
      <c r="C3999" s="8" t="s">
        <v>13</v>
      </c>
      <c r="D3999" s="8" t="s">
        <v>15</v>
      </c>
      <c r="E3999" s="8" t="s">
        <v>15</v>
      </c>
      <c r="F3999" s="9">
        <f t="shared" si="132"/>
        <v>1400000</v>
      </c>
      <c r="G3999" s="9">
        <v>14</v>
      </c>
      <c r="H3999" s="10">
        <v>1501276</v>
      </c>
      <c r="I3999" s="11">
        <v>3162444935.7391043</v>
      </c>
      <c r="J3999" s="11">
        <v>30742</v>
      </c>
      <c r="K3999" s="11">
        <v>102870.50080473308</v>
      </c>
      <c r="L3999" s="12">
        <v>0</v>
      </c>
      <c r="M3999" s="11">
        <v>2694</v>
      </c>
      <c r="N3999" s="13"/>
      <c r="O3999" t="str">
        <f t="shared" si="133"/>
        <v/>
      </c>
    </row>
    <row r="4000" spans="1:15" hidden="1">
      <c r="A4000" s="41">
        <v>3.2025000000000001</v>
      </c>
      <c r="B4000" s="46">
        <v>45727</v>
      </c>
      <c r="C4000" s="8" t="s">
        <v>13</v>
      </c>
      <c r="D4000" s="8" t="s">
        <v>15</v>
      </c>
      <c r="E4000" s="8" t="s">
        <v>15</v>
      </c>
      <c r="F4000" s="9">
        <f t="shared" si="132"/>
        <v>1400000</v>
      </c>
      <c r="G4000" s="9">
        <v>14</v>
      </c>
      <c r="H4000" s="10">
        <v>1501276</v>
      </c>
      <c r="I4000" s="11">
        <v>3163946211.7391043</v>
      </c>
      <c r="J4000" s="11">
        <v>30756</v>
      </c>
      <c r="K4000" s="11">
        <v>102872.4870509528</v>
      </c>
      <c r="L4000" s="12">
        <v>0</v>
      </c>
      <c r="M4000" s="11">
        <v>2695</v>
      </c>
      <c r="N4000" s="13"/>
      <c r="O4000" t="str">
        <f t="shared" si="133"/>
        <v/>
      </c>
    </row>
    <row r="4001" spans="1:15" hidden="1">
      <c r="A4001" s="41">
        <v>3.2025000000000001</v>
      </c>
      <c r="B4001" s="46">
        <v>45727</v>
      </c>
      <c r="C4001" s="8" t="s">
        <v>13</v>
      </c>
      <c r="D4001" s="8" t="s">
        <v>14</v>
      </c>
      <c r="E4001" s="8" t="s">
        <v>14</v>
      </c>
      <c r="F4001" s="9">
        <f t="shared" si="132"/>
        <v>-1100000</v>
      </c>
      <c r="G4001" s="9">
        <v>-11</v>
      </c>
      <c r="H4001" s="10">
        <v>-1164317</v>
      </c>
      <c r="I4001" s="11">
        <v>16877612442.340412</v>
      </c>
      <c r="J4001" s="11">
        <v>168713</v>
      </c>
      <c r="K4001" s="11">
        <v>100037.4152693652</v>
      </c>
      <c r="L4001" s="12">
        <v>63905.432036982849</v>
      </c>
      <c r="M4001" s="11">
        <v>534</v>
      </c>
      <c r="N4001" s="13"/>
      <c r="O4001" t="str">
        <f t="shared" si="133"/>
        <v/>
      </c>
    </row>
    <row r="4002" spans="1:15" hidden="1">
      <c r="A4002" s="41">
        <v>3.2025000000000001</v>
      </c>
      <c r="B4002" s="46">
        <v>45727</v>
      </c>
      <c r="C4002" s="8" t="s">
        <v>13</v>
      </c>
      <c r="D4002" s="8" t="s">
        <v>46</v>
      </c>
      <c r="E4002" s="8" t="s">
        <v>46</v>
      </c>
      <c r="F4002" s="9">
        <f t="shared" si="132"/>
        <v>-1200000</v>
      </c>
      <c r="G4002" s="9">
        <v>-12</v>
      </c>
      <c r="H4002" s="10">
        <v>-1316736</v>
      </c>
      <c r="I4002" s="11">
        <v>18239473752.569969</v>
      </c>
      <c r="J4002" s="11">
        <v>181485</v>
      </c>
      <c r="K4002" s="11">
        <v>100501.27422415081</v>
      </c>
      <c r="L4002" s="12">
        <v>110720.70931019029</v>
      </c>
      <c r="M4002" s="11">
        <v>755</v>
      </c>
      <c r="N4002" s="13"/>
      <c r="O4002" t="str">
        <f t="shared" si="133"/>
        <v/>
      </c>
    </row>
    <row r="4003" spans="1:15" hidden="1">
      <c r="A4003" s="41">
        <v>3.2025000000000001</v>
      </c>
      <c r="B4003" s="46">
        <v>45727</v>
      </c>
      <c r="C4003" s="8" t="s">
        <v>13</v>
      </c>
      <c r="D4003" s="8" t="s">
        <v>46</v>
      </c>
      <c r="E4003" s="8" t="s">
        <v>46</v>
      </c>
      <c r="F4003" s="9">
        <f t="shared" si="132"/>
        <v>-900000</v>
      </c>
      <c r="G4003" s="9">
        <v>-9</v>
      </c>
      <c r="H4003" s="10">
        <v>-987552</v>
      </c>
      <c r="I4003" s="11">
        <v>18238569241.101952</v>
      </c>
      <c r="J4003" s="11">
        <v>181476</v>
      </c>
      <c r="K4003" s="11">
        <v>100501.27422415081</v>
      </c>
      <c r="L4003" s="12">
        <v>83040.531982642715</v>
      </c>
      <c r="M4003" s="11">
        <v>756</v>
      </c>
      <c r="N4003" s="13"/>
      <c r="O4003" t="str">
        <f t="shared" si="133"/>
        <v/>
      </c>
    </row>
    <row r="4004" spans="1:15" hidden="1">
      <c r="A4004" s="41">
        <v>3.2025000000000001</v>
      </c>
      <c r="B4004" s="46">
        <v>45727</v>
      </c>
      <c r="C4004" s="8" t="s">
        <v>13</v>
      </c>
      <c r="D4004" s="8" t="s">
        <v>46</v>
      </c>
      <c r="E4004" s="8" t="s">
        <v>46</v>
      </c>
      <c r="F4004" s="9">
        <f t="shared" si="132"/>
        <v>-1700000</v>
      </c>
      <c r="G4004" s="9">
        <v>-17</v>
      </c>
      <c r="H4004" s="10">
        <v>-1865376</v>
      </c>
      <c r="I4004" s="11">
        <v>18236860719.44014</v>
      </c>
      <c r="J4004" s="11">
        <v>181459</v>
      </c>
      <c r="K4004" s="11">
        <v>100501.27422415081</v>
      </c>
      <c r="L4004" s="12">
        <v>156854.33818943612</v>
      </c>
      <c r="M4004" s="11">
        <v>757</v>
      </c>
      <c r="N4004" s="13"/>
      <c r="O4004" t="str">
        <f t="shared" si="133"/>
        <v/>
      </c>
    </row>
    <row r="4005" spans="1:15" hidden="1">
      <c r="A4005" s="41">
        <v>3.2025000000000001</v>
      </c>
      <c r="B4005" s="46">
        <v>45727</v>
      </c>
      <c r="C4005" s="8" t="s">
        <v>13</v>
      </c>
      <c r="D4005" s="8" t="s">
        <v>46</v>
      </c>
      <c r="E4005" s="8" t="s">
        <v>46</v>
      </c>
      <c r="F4005" s="9">
        <f t="shared" si="132"/>
        <v>-4500000</v>
      </c>
      <c r="G4005" s="9">
        <v>-45</v>
      </c>
      <c r="H4005" s="10">
        <v>-4937760</v>
      </c>
      <c r="I4005" s="11">
        <v>18232338162.100052</v>
      </c>
      <c r="J4005" s="11">
        <v>181414</v>
      </c>
      <c r="K4005" s="11">
        <v>100501.27422415081</v>
      </c>
      <c r="L4005" s="12">
        <v>415202.65991321392</v>
      </c>
      <c r="M4005" s="11">
        <v>758</v>
      </c>
      <c r="N4005" s="13"/>
      <c r="O4005" t="str">
        <f t="shared" si="133"/>
        <v/>
      </c>
    </row>
    <row r="4006" spans="1:15" hidden="1">
      <c r="A4006" s="41">
        <v>3.2025000000000001</v>
      </c>
      <c r="B4006" s="46">
        <v>45727</v>
      </c>
      <c r="C4006" s="8" t="s">
        <v>13</v>
      </c>
      <c r="D4006" s="8" t="s">
        <v>46</v>
      </c>
      <c r="E4006" s="8" t="s">
        <v>46</v>
      </c>
      <c r="F4006" s="9">
        <f t="shared" si="132"/>
        <v>-6300000</v>
      </c>
      <c r="G4006" s="9">
        <v>-63</v>
      </c>
      <c r="H4006" s="10">
        <v>-6912864</v>
      </c>
      <c r="I4006" s="11">
        <v>18226006581.823929</v>
      </c>
      <c r="J4006" s="11">
        <v>181351</v>
      </c>
      <c r="K4006" s="11">
        <v>100501.27422415081</v>
      </c>
      <c r="L4006" s="12">
        <v>581283.72387849912</v>
      </c>
      <c r="M4006" s="11">
        <v>759</v>
      </c>
      <c r="N4006" s="13"/>
      <c r="O4006" t="str">
        <f t="shared" si="133"/>
        <v/>
      </c>
    </row>
    <row r="4007" spans="1:15" hidden="1">
      <c r="A4007" s="41">
        <v>3.2025000000000001</v>
      </c>
      <c r="B4007" s="46">
        <v>45727</v>
      </c>
      <c r="C4007" s="8" t="s">
        <v>13</v>
      </c>
      <c r="D4007" s="8" t="s">
        <v>46</v>
      </c>
      <c r="E4007" s="8" t="s">
        <v>46</v>
      </c>
      <c r="F4007" s="9">
        <f t="shared" si="132"/>
        <v>-7800000</v>
      </c>
      <c r="G4007" s="9">
        <v>-78</v>
      </c>
      <c r="H4007" s="10">
        <v>-8558784</v>
      </c>
      <c r="I4007" s="11">
        <v>18218167482.434444</v>
      </c>
      <c r="J4007" s="11">
        <v>181273</v>
      </c>
      <c r="K4007" s="11">
        <v>100501.27422415081</v>
      </c>
      <c r="L4007" s="12">
        <v>719684.61051623709</v>
      </c>
      <c r="M4007" s="11">
        <v>760</v>
      </c>
      <c r="N4007" s="13"/>
      <c r="O4007" t="str">
        <f t="shared" si="133"/>
        <v/>
      </c>
    </row>
    <row r="4008" spans="1:15" hidden="1">
      <c r="A4008" s="41">
        <v>3.2025000000000001</v>
      </c>
      <c r="B4008" s="46">
        <v>45727</v>
      </c>
      <c r="C4008" s="8" t="s">
        <v>13</v>
      </c>
      <c r="D4008" s="8" t="s">
        <v>46</v>
      </c>
      <c r="E4008" s="8" t="s">
        <v>46</v>
      </c>
      <c r="F4008" s="9">
        <f t="shared" si="132"/>
        <v>-2700000</v>
      </c>
      <c r="G4008" s="9">
        <v>-27</v>
      </c>
      <c r="H4008" s="10">
        <v>-2962656</v>
      </c>
      <c r="I4008" s="11">
        <v>18215453948.030392</v>
      </c>
      <c r="J4008" s="11">
        <v>181246</v>
      </c>
      <c r="K4008" s="11">
        <v>100501.27422415081</v>
      </c>
      <c r="L4008" s="12">
        <v>249121.59594792826</v>
      </c>
      <c r="M4008" s="11">
        <v>761</v>
      </c>
      <c r="N4008" s="13"/>
      <c r="O4008" t="str">
        <f t="shared" si="133"/>
        <v/>
      </c>
    </row>
    <row r="4009" spans="1:15" hidden="1">
      <c r="A4009" s="41">
        <v>3.2025000000000001</v>
      </c>
      <c r="B4009" s="46">
        <v>45727</v>
      </c>
      <c r="C4009" s="8" t="s">
        <v>13</v>
      </c>
      <c r="D4009" s="8" t="s">
        <v>46</v>
      </c>
      <c r="E4009" s="8" t="s">
        <v>46</v>
      </c>
      <c r="F4009" s="9">
        <f t="shared" si="132"/>
        <v>-18200000</v>
      </c>
      <c r="G4009" s="9">
        <v>-182</v>
      </c>
      <c r="H4009" s="10">
        <v>-19970496</v>
      </c>
      <c r="I4009" s="11">
        <v>18197162716.121597</v>
      </c>
      <c r="J4009" s="11">
        <v>181064</v>
      </c>
      <c r="K4009" s="11">
        <v>100501.27422415081</v>
      </c>
      <c r="L4009" s="12">
        <v>1679264.0912045538</v>
      </c>
      <c r="M4009" s="11">
        <v>762</v>
      </c>
      <c r="N4009" s="13"/>
      <c r="O4009" t="str">
        <f t="shared" si="133"/>
        <v/>
      </c>
    </row>
    <row r="4010" spans="1:15" hidden="1">
      <c r="A4010" s="41">
        <v>3.2025000000000001</v>
      </c>
      <c r="B4010" s="46">
        <v>45727</v>
      </c>
      <c r="C4010" s="8" t="s">
        <v>13</v>
      </c>
      <c r="D4010" s="8" t="s">
        <v>46</v>
      </c>
      <c r="E4010" s="8" t="s">
        <v>46</v>
      </c>
      <c r="F4010" s="9">
        <f t="shared" si="132"/>
        <v>-14400000</v>
      </c>
      <c r="G4010" s="9">
        <v>-144</v>
      </c>
      <c r="H4010" s="10">
        <v>-15800832</v>
      </c>
      <c r="I4010" s="11">
        <v>18182690532.63332</v>
      </c>
      <c r="J4010" s="11">
        <v>180920</v>
      </c>
      <c r="K4010" s="11">
        <v>100501.27422415081</v>
      </c>
      <c r="L4010" s="12">
        <v>1328648.5117222834</v>
      </c>
      <c r="M4010" s="11">
        <v>763</v>
      </c>
      <c r="N4010" s="13"/>
      <c r="O4010" t="str">
        <f t="shared" si="133"/>
        <v/>
      </c>
    </row>
    <row r="4011" spans="1:15" hidden="1">
      <c r="A4011" s="41">
        <v>3.2025000000000001</v>
      </c>
      <c r="B4011" s="46">
        <v>45727</v>
      </c>
      <c r="C4011" s="8" t="s">
        <v>13</v>
      </c>
      <c r="D4011" s="8" t="s">
        <v>46</v>
      </c>
      <c r="E4011" s="8" t="s">
        <v>46</v>
      </c>
      <c r="F4011" s="9">
        <f t="shared" si="132"/>
        <v>-13600000</v>
      </c>
      <c r="G4011" s="9">
        <v>-136</v>
      </c>
      <c r="H4011" s="10">
        <v>-14923008</v>
      </c>
      <c r="I4011" s="11">
        <v>18169022359.338837</v>
      </c>
      <c r="J4011" s="11">
        <v>180784</v>
      </c>
      <c r="K4011" s="11">
        <v>100501.27422415081</v>
      </c>
      <c r="L4011" s="12">
        <v>1254834.705515489</v>
      </c>
      <c r="M4011" s="11">
        <v>764</v>
      </c>
      <c r="N4011" s="13"/>
      <c r="O4011" t="str">
        <f t="shared" si="133"/>
        <v/>
      </c>
    </row>
    <row r="4012" spans="1:15" hidden="1">
      <c r="A4012" s="41">
        <v>3.2025000000000001</v>
      </c>
      <c r="B4012" s="46">
        <v>45727</v>
      </c>
      <c r="C4012" s="8" t="s">
        <v>13</v>
      </c>
      <c r="D4012" s="8" t="s">
        <v>46</v>
      </c>
      <c r="E4012" s="8" t="s">
        <v>46</v>
      </c>
      <c r="F4012" s="9">
        <f t="shared" si="132"/>
        <v>-8100000</v>
      </c>
      <c r="G4012" s="9">
        <v>-81</v>
      </c>
      <c r="H4012" s="10">
        <v>-8887968</v>
      </c>
      <c r="I4012" s="11">
        <v>18160881756.126682</v>
      </c>
      <c r="J4012" s="11">
        <v>180703</v>
      </c>
      <c r="K4012" s="11">
        <v>100501.27422415081</v>
      </c>
      <c r="L4012" s="12">
        <v>747364.78784378432</v>
      </c>
      <c r="M4012" s="11">
        <v>765</v>
      </c>
      <c r="N4012" s="13"/>
      <c r="O4012" t="str">
        <f t="shared" si="133"/>
        <v/>
      </c>
    </row>
    <row r="4013" spans="1:15" hidden="1">
      <c r="A4013" s="41">
        <v>3.2025000000000001</v>
      </c>
      <c r="B4013" s="46">
        <v>45727</v>
      </c>
      <c r="C4013" s="8" t="s">
        <v>13</v>
      </c>
      <c r="D4013" s="8" t="s">
        <v>46</v>
      </c>
      <c r="E4013" s="8" t="s">
        <v>46</v>
      </c>
      <c r="F4013" s="9">
        <f t="shared" si="132"/>
        <v>-2700000</v>
      </c>
      <c r="G4013" s="9">
        <v>-27</v>
      </c>
      <c r="H4013" s="10">
        <v>-2962656</v>
      </c>
      <c r="I4013" s="11">
        <v>18158168221.72263</v>
      </c>
      <c r="J4013" s="11">
        <v>180676</v>
      </c>
      <c r="K4013" s="11">
        <v>100501.27422415081</v>
      </c>
      <c r="L4013" s="12">
        <v>249121.59594792826</v>
      </c>
      <c r="M4013" s="11">
        <v>766</v>
      </c>
      <c r="N4013" s="13"/>
      <c r="O4013" t="str">
        <f t="shared" si="133"/>
        <v/>
      </c>
    </row>
    <row r="4014" spans="1:15" hidden="1">
      <c r="A4014" s="41">
        <v>3.2025000000000001</v>
      </c>
      <c r="B4014" s="46">
        <v>45727</v>
      </c>
      <c r="C4014" s="8" t="s">
        <v>13</v>
      </c>
      <c r="D4014" s="8" t="s">
        <v>46</v>
      </c>
      <c r="E4014" s="8" t="s">
        <v>46</v>
      </c>
      <c r="F4014" s="9">
        <f t="shared" si="132"/>
        <v>-140500000</v>
      </c>
      <c r="G4014" s="9">
        <v>-1405</v>
      </c>
      <c r="H4014" s="10">
        <v>-154167840</v>
      </c>
      <c r="I4014" s="11">
        <v>18016963931.437698</v>
      </c>
      <c r="J4014" s="11">
        <v>179271</v>
      </c>
      <c r="K4014" s="11">
        <v>100501.27422415081</v>
      </c>
      <c r="L4014" s="12">
        <v>12963549.715068102</v>
      </c>
      <c r="M4014" s="11">
        <v>767</v>
      </c>
      <c r="N4014" s="13"/>
      <c r="O4014" t="str">
        <f t="shared" si="133"/>
        <v/>
      </c>
    </row>
    <row r="4015" spans="1:15" hidden="1">
      <c r="A4015" s="41">
        <v>3.2025000000000001</v>
      </c>
      <c r="B4015" s="46">
        <v>45727</v>
      </c>
      <c r="C4015" s="8" t="s">
        <v>13</v>
      </c>
      <c r="D4015" s="8" t="s">
        <v>46</v>
      </c>
      <c r="E4015" s="8" t="s">
        <v>46</v>
      </c>
      <c r="F4015" s="9">
        <f t="shared" si="132"/>
        <v>-900000</v>
      </c>
      <c r="G4015" s="9">
        <v>-9</v>
      </c>
      <c r="H4015" s="10">
        <v>-987552</v>
      </c>
      <c r="I4015" s="11">
        <v>18016059419.969681</v>
      </c>
      <c r="J4015" s="11">
        <v>179262</v>
      </c>
      <c r="K4015" s="11">
        <v>100501.27422415081</v>
      </c>
      <c r="L4015" s="12">
        <v>83040.531982642715</v>
      </c>
      <c r="M4015" s="11">
        <v>768</v>
      </c>
      <c r="N4015" s="13"/>
      <c r="O4015" t="str">
        <f t="shared" si="133"/>
        <v/>
      </c>
    </row>
    <row r="4016" spans="1:15" hidden="1">
      <c r="A4016" s="41">
        <v>3.2025000000000001</v>
      </c>
      <c r="B4016" s="46">
        <v>45727</v>
      </c>
      <c r="C4016" s="8" t="s">
        <v>13</v>
      </c>
      <c r="D4016" s="8" t="s">
        <v>14</v>
      </c>
      <c r="E4016" s="8" t="s">
        <v>14</v>
      </c>
      <c r="F4016" s="9">
        <f t="shared" si="132"/>
        <v>4700000</v>
      </c>
      <c r="G4016" s="9">
        <v>47</v>
      </c>
      <c r="H4016" s="10">
        <v>4966067</v>
      </c>
      <c r="I4016" s="11">
        <v>16882578509.340412</v>
      </c>
      <c r="J4016" s="11">
        <v>168760</v>
      </c>
      <c r="K4016" s="11">
        <v>100038.98144904251</v>
      </c>
      <c r="L4016" s="12">
        <v>0</v>
      </c>
      <c r="M4016" s="11">
        <v>535</v>
      </c>
      <c r="N4016" s="13"/>
      <c r="O4016" t="str">
        <f t="shared" si="133"/>
        <v/>
      </c>
    </row>
    <row r="4017" spans="1:15" hidden="1">
      <c r="A4017" s="41">
        <v>3.2025000000000001</v>
      </c>
      <c r="B4017" s="46">
        <v>45727</v>
      </c>
      <c r="C4017" s="8" t="s">
        <v>13</v>
      </c>
      <c r="D4017" s="8" t="s">
        <v>14</v>
      </c>
      <c r="E4017" s="8" t="s">
        <v>14</v>
      </c>
      <c r="F4017" s="9">
        <f t="shared" si="132"/>
        <v>2800000</v>
      </c>
      <c r="G4017" s="9">
        <v>28</v>
      </c>
      <c r="H4017" s="10">
        <v>2958508</v>
      </c>
      <c r="I4017" s="11">
        <v>16885537017.340412</v>
      </c>
      <c r="J4017" s="11">
        <v>168788</v>
      </c>
      <c r="K4017" s="11">
        <v>100039.91407766199</v>
      </c>
      <c r="L4017" s="12">
        <v>0</v>
      </c>
      <c r="M4017" s="11">
        <v>536</v>
      </c>
      <c r="N4017" s="13"/>
      <c r="O4017" t="str">
        <f t="shared" si="133"/>
        <v/>
      </c>
    </row>
    <row r="4018" spans="1:15" hidden="1">
      <c r="A4018" s="41">
        <v>3.2025000000000001</v>
      </c>
      <c r="B4018" s="46">
        <v>45727</v>
      </c>
      <c r="C4018" s="8" t="s">
        <v>13</v>
      </c>
      <c r="D4018" s="8" t="s">
        <v>46</v>
      </c>
      <c r="E4018" s="8" t="s">
        <v>46</v>
      </c>
      <c r="F4018" s="9">
        <f t="shared" si="132"/>
        <v>-1200000</v>
      </c>
      <c r="G4018" s="9">
        <v>-12</v>
      </c>
      <c r="H4018" s="10">
        <v>-1316736</v>
      </c>
      <c r="I4018" s="11">
        <v>18014853404.678989</v>
      </c>
      <c r="J4018" s="11">
        <v>179250</v>
      </c>
      <c r="K4018" s="11">
        <v>100501.27422415081</v>
      </c>
      <c r="L4018" s="12">
        <v>110720.70931019029</v>
      </c>
      <c r="M4018" s="11">
        <v>769</v>
      </c>
      <c r="N4018" s="13"/>
      <c r="O4018" t="str">
        <f t="shared" si="133"/>
        <v/>
      </c>
    </row>
    <row r="4019" spans="1:15" hidden="1">
      <c r="A4019" s="41">
        <v>3.2025000000000001</v>
      </c>
      <c r="B4019" s="46">
        <v>45727</v>
      </c>
      <c r="C4019" s="8" t="s">
        <v>13</v>
      </c>
      <c r="D4019" s="8" t="s">
        <v>46</v>
      </c>
      <c r="E4019" s="8" t="s">
        <v>46</v>
      </c>
      <c r="F4019" s="9">
        <f t="shared" si="132"/>
        <v>-900000</v>
      </c>
      <c r="G4019" s="9">
        <v>-9</v>
      </c>
      <c r="H4019" s="10">
        <v>-987552</v>
      </c>
      <c r="I4019" s="11">
        <v>18013948893.210972</v>
      </c>
      <c r="J4019" s="11">
        <v>179241</v>
      </c>
      <c r="K4019" s="11">
        <v>100501.27422415081</v>
      </c>
      <c r="L4019" s="12">
        <v>83040.531982642715</v>
      </c>
      <c r="M4019" s="11">
        <v>770</v>
      </c>
      <c r="N4019" s="13"/>
      <c r="O4019" t="str">
        <f t="shared" si="133"/>
        <v/>
      </c>
    </row>
    <row r="4020" spans="1:15" hidden="1">
      <c r="A4020" s="41">
        <v>3.2025000000000001</v>
      </c>
      <c r="B4020" s="46">
        <v>45727</v>
      </c>
      <c r="C4020" s="8" t="s">
        <v>13</v>
      </c>
      <c r="D4020" s="8" t="s">
        <v>46</v>
      </c>
      <c r="E4020" s="8" t="s">
        <v>46</v>
      </c>
      <c r="F4020" s="9">
        <f t="shared" si="132"/>
        <v>-2200000</v>
      </c>
      <c r="G4020" s="9">
        <v>-22</v>
      </c>
      <c r="H4020" s="10">
        <v>-2414016</v>
      </c>
      <c r="I4020" s="11">
        <v>18011737865.17804</v>
      </c>
      <c r="J4020" s="11">
        <v>179219</v>
      </c>
      <c r="K4020" s="11">
        <v>100501.27422415081</v>
      </c>
      <c r="L4020" s="12">
        <v>202987.96706868242</v>
      </c>
      <c r="M4020" s="11">
        <v>771</v>
      </c>
      <c r="N4020" s="13"/>
      <c r="O4020" t="str">
        <f t="shared" si="133"/>
        <v/>
      </c>
    </row>
    <row r="4021" spans="1:15" hidden="1">
      <c r="A4021" s="41">
        <v>3.2025000000000001</v>
      </c>
      <c r="B4021" s="46">
        <v>45727</v>
      </c>
      <c r="C4021" s="8" t="s">
        <v>13</v>
      </c>
      <c r="D4021" s="8" t="s">
        <v>46</v>
      </c>
      <c r="E4021" s="8" t="s">
        <v>46</v>
      </c>
      <c r="F4021" s="9">
        <f t="shared" si="132"/>
        <v>-3000000</v>
      </c>
      <c r="G4021" s="9">
        <v>-30</v>
      </c>
      <c r="H4021" s="10">
        <v>-3291840</v>
      </c>
      <c r="I4021" s="11">
        <v>18008722826.951317</v>
      </c>
      <c r="J4021" s="11">
        <v>179189</v>
      </c>
      <c r="K4021" s="11">
        <v>100501.27422415081</v>
      </c>
      <c r="L4021" s="12">
        <v>276801.77327547595</v>
      </c>
      <c r="M4021" s="11">
        <v>772</v>
      </c>
      <c r="N4021" s="13"/>
      <c r="O4021" t="str">
        <f t="shared" si="133"/>
        <v/>
      </c>
    </row>
    <row r="4022" spans="1:15" hidden="1">
      <c r="A4022" s="41">
        <v>3.2025000000000001</v>
      </c>
      <c r="B4022" s="46">
        <v>45728</v>
      </c>
      <c r="C4022" s="8" t="s">
        <v>13</v>
      </c>
      <c r="D4022" s="8" t="s">
        <v>46</v>
      </c>
      <c r="E4022" s="8" t="s">
        <v>46</v>
      </c>
      <c r="F4022" s="9">
        <f t="shared" si="132"/>
        <v>-27300000</v>
      </c>
      <c r="G4022" s="9">
        <v>-273</v>
      </c>
      <c r="H4022" s="10">
        <v>-29961477</v>
      </c>
      <c r="I4022" s="11">
        <v>17981285979.088123</v>
      </c>
      <c r="J4022" s="11">
        <v>178916</v>
      </c>
      <c r="K4022" s="11">
        <v>100501.27422415081</v>
      </c>
      <c r="L4022" s="12">
        <v>2524629.1368068308</v>
      </c>
      <c r="M4022" s="11">
        <v>773</v>
      </c>
      <c r="N4022" s="13"/>
      <c r="O4022" t="str">
        <f t="shared" si="133"/>
        <v/>
      </c>
    </row>
    <row r="4023" spans="1:15" hidden="1">
      <c r="A4023" s="41">
        <v>3.2025000000000001</v>
      </c>
      <c r="B4023" s="46">
        <v>45728</v>
      </c>
      <c r="C4023" s="8" t="s">
        <v>13</v>
      </c>
      <c r="D4023" s="8" t="s">
        <v>46</v>
      </c>
      <c r="E4023" s="8" t="s">
        <v>46</v>
      </c>
      <c r="F4023" s="9">
        <f t="shared" si="132"/>
        <v>-2600000</v>
      </c>
      <c r="G4023" s="9">
        <v>-26</v>
      </c>
      <c r="H4023" s="10">
        <v>-2853474</v>
      </c>
      <c r="I4023" s="11">
        <v>17978672945.958294</v>
      </c>
      <c r="J4023" s="11">
        <v>178890</v>
      </c>
      <c r="K4023" s="11">
        <v>100501.27422415081</v>
      </c>
      <c r="L4023" s="12">
        <v>240440.87017207872</v>
      </c>
      <c r="M4023" s="11">
        <v>774</v>
      </c>
      <c r="N4023" s="13"/>
      <c r="O4023" t="str">
        <f t="shared" si="133"/>
        <v/>
      </c>
    </row>
    <row r="4024" spans="1:15" hidden="1">
      <c r="A4024" s="41">
        <v>3.2025000000000001</v>
      </c>
      <c r="B4024" s="46">
        <v>45728</v>
      </c>
      <c r="C4024" s="8" t="s">
        <v>13</v>
      </c>
      <c r="D4024" s="8" t="s">
        <v>46</v>
      </c>
      <c r="E4024" s="8" t="s">
        <v>46</v>
      </c>
      <c r="F4024" s="9">
        <f t="shared" si="132"/>
        <v>-67300000</v>
      </c>
      <c r="G4024" s="9">
        <v>-673</v>
      </c>
      <c r="H4024" s="10">
        <v>-73861077</v>
      </c>
      <c r="I4024" s="11">
        <v>17911035588.405441</v>
      </c>
      <c r="J4024" s="11">
        <v>178217</v>
      </c>
      <c r="K4024" s="11">
        <v>100501.27422415081</v>
      </c>
      <c r="L4024" s="12">
        <v>6223719.4471465051</v>
      </c>
      <c r="M4024" s="11">
        <v>775</v>
      </c>
      <c r="N4024" s="13"/>
      <c r="O4024" t="str">
        <f t="shared" si="133"/>
        <v/>
      </c>
    </row>
    <row r="4025" spans="1:15" hidden="1">
      <c r="A4025" s="41">
        <v>3.2025000000000001</v>
      </c>
      <c r="B4025" s="46">
        <v>45728</v>
      </c>
      <c r="C4025" s="8" t="s">
        <v>13</v>
      </c>
      <c r="D4025" s="8" t="s">
        <v>46</v>
      </c>
      <c r="E4025" s="8" t="s">
        <v>46</v>
      </c>
      <c r="F4025" s="9">
        <f t="shared" si="132"/>
        <v>-7500000</v>
      </c>
      <c r="G4025" s="9">
        <v>-75</v>
      </c>
      <c r="H4025" s="10">
        <v>-8231175</v>
      </c>
      <c r="I4025" s="11">
        <v>17903497992.838631</v>
      </c>
      <c r="J4025" s="11">
        <v>178142</v>
      </c>
      <c r="K4025" s="11">
        <v>100501.27422415081</v>
      </c>
      <c r="L4025" s="12">
        <v>693579.43318868894</v>
      </c>
      <c r="M4025" s="11">
        <v>776</v>
      </c>
      <c r="N4025" s="13"/>
      <c r="O4025" t="str">
        <f t="shared" si="133"/>
        <v/>
      </c>
    </row>
    <row r="4026" spans="1:15" hidden="1">
      <c r="A4026" s="41">
        <v>3.2025000000000001</v>
      </c>
      <c r="B4026" s="46">
        <v>45728</v>
      </c>
      <c r="C4026" s="8" t="s">
        <v>13</v>
      </c>
      <c r="D4026" s="8" t="s">
        <v>15</v>
      </c>
      <c r="E4026" s="8" t="s">
        <v>15</v>
      </c>
      <c r="F4026" s="9">
        <f t="shared" si="132"/>
        <v>1100000</v>
      </c>
      <c r="G4026" s="9">
        <v>11</v>
      </c>
      <c r="H4026" s="10">
        <v>1184711</v>
      </c>
      <c r="I4026" s="11">
        <v>3165130922.7391043</v>
      </c>
      <c r="J4026" s="11">
        <v>30767</v>
      </c>
      <c r="K4026" s="11">
        <v>102874.21336949017</v>
      </c>
      <c r="L4026" s="12">
        <v>0</v>
      </c>
      <c r="M4026" s="11">
        <v>2696</v>
      </c>
      <c r="N4026" s="13"/>
      <c r="O4026" t="str">
        <f t="shared" si="133"/>
        <v/>
      </c>
    </row>
    <row r="4027" spans="1:15" hidden="1">
      <c r="A4027" s="41">
        <v>3.2025000000000001</v>
      </c>
      <c r="B4027" s="46">
        <v>45728</v>
      </c>
      <c r="C4027" s="8" t="s">
        <v>13</v>
      </c>
      <c r="D4027" s="8" t="s">
        <v>46</v>
      </c>
      <c r="E4027" s="8" t="s">
        <v>46</v>
      </c>
      <c r="F4027" s="9">
        <f t="shared" si="132"/>
        <v>27300000</v>
      </c>
      <c r="G4027" s="9">
        <v>273</v>
      </c>
      <c r="H4027" s="10">
        <v>29953014</v>
      </c>
      <c r="I4027" s="11">
        <v>17933451006.838631</v>
      </c>
      <c r="J4027" s="11">
        <v>178415</v>
      </c>
      <c r="K4027" s="11">
        <v>100515.3771086435</v>
      </c>
      <c r="L4027" s="12">
        <v>0</v>
      </c>
      <c r="M4027" s="11">
        <v>777</v>
      </c>
      <c r="N4027" s="13"/>
      <c r="O4027" t="str">
        <f t="shared" si="133"/>
        <v/>
      </c>
    </row>
    <row r="4028" spans="1:15" hidden="1">
      <c r="A4028" s="41">
        <v>3.2025000000000001</v>
      </c>
      <c r="B4028" s="46">
        <v>45728</v>
      </c>
      <c r="C4028" s="8" t="s">
        <v>13</v>
      </c>
      <c r="D4028" s="8" t="s">
        <v>14</v>
      </c>
      <c r="E4028" s="8" t="s">
        <v>14</v>
      </c>
      <c r="F4028" s="9">
        <f t="shared" si="132"/>
        <v>9400000</v>
      </c>
      <c r="G4028" s="9">
        <v>94</v>
      </c>
      <c r="H4028" s="10">
        <v>9948960</v>
      </c>
      <c r="I4028" s="11">
        <v>16895485977.340412</v>
      </c>
      <c r="J4028" s="11">
        <v>168882</v>
      </c>
      <c r="K4028" s="11">
        <v>100043.14241506148</v>
      </c>
      <c r="L4028" s="12">
        <v>0</v>
      </c>
      <c r="M4028" s="11">
        <v>537</v>
      </c>
      <c r="N4028" s="13"/>
      <c r="O4028" t="str">
        <f t="shared" si="133"/>
        <v/>
      </c>
    </row>
    <row r="4029" spans="1:15" hidden="1">
      <c r="A4029" s="41">
        <v>3.2025000000000001</v>
      </c>
      <c r="B4029" s="46">
        <v>45728</v>
      </c>
      <c r="C4029" s="8" t="s">
        <v>13</v>
      </c>
      <c r="D4029" s="8" t="s">
        <v>15</v>
      </c>
      <c r="E4029" s="8" t="s">
        <v>15</v>
      </c>
      <c r="F4029" s="9">
        <f t="shared" si="132"/>
        <v>9300000</v>
      </c>
      <c r="G4029" s="9">
        <v>93</v>
      </c>
      <c r="H4029" s="10">
        <v>10000290</v>
      </c>
      <c r="I4029" s="11">
        <v>3175131212.7391043</v>
      </c>
      <c r="J4029" s="11">
        <v>30860</v>
      </c>
      <c r="K4029" s="11">
        <v>102888.24409394375</v>
      </c>
      <c r="L4029" s="12">
        <v>0</v>
      </c>
      <c r="M4029" s="11">
        <v>2697</v>
      </c>
      <c r="N4029" s="13"/>
      <c r="O4029" t="str">
        <f t="shared" si="133"/>
        <v/>
      </c>
    </row>
    <row r="4030" spans="1:15" hidden="1">
      <c r="A4030" s="41">
        <v>3.2025000000000001</v>
      </c>
      <c r="B4030" s="46">
        <v>45728</v>
      </c>
      <c r="C4030" s="8" t="s">
        <v>13</v>
      </c>
      <c r="D4030" s="8" t="s">
        <v>15</v>
      </c>
      <c r="E4030" s="8" t="s">
        <v>15</v>
      </c>
      <c r="F4030" s="9">
        <f t="shared" si="132"/>
        <v>2700000</v>
      </c>
      <c r="G4030" s="9">
        <v>27</v>
      </c>
      <c r="H4030" s="10">
        <v>2907927</v>
      </c>
      <c r="I4030" s="11">
        <v>3178039139.7391043</v>
      </c>
      <c r="J4030" s="11">
        <v>30887</v>
      </c>
      <c r="K4030" s="11">
        <v>102892.45118461178</v>
      </c>
      <c r="L4030" s="12">
        <v>0</v>
      </c>
      <c r="M4030" s="11">
        <v>2698</v>
      </c>
      <c r="N4030" s="13"/>
      <c r="O4030" t="str">
        <f t="shared" si="133"/>
        <v/>
      </c>
    </row>
    <row r="4031" spans="1:15" hidden="1">
      <c r="A4031" s="41">
        <v>3.2025000000000001</v>
      </c>
      <c r="B4031" s="46">
        <v>45728</v>
      </c>
      <c r="C4031" s="8" t="s">
        <v>13</v>
      </c>
      <c r="D4031" s="8" t="s">
        <v>46</v>
      </c>
      <c r="E4031" s="8" t="s">
        <v>46</v>
      </c>
      <c r="F4031" s="9">
        <f t="shared" si="132"/>
        <v>-4500000</v>
      </c>
      <c r="G4031" s="9">
        <v>-45</v>
      </c>
      <c r="H4031" s="10">
        <v>-4938705</v>
      </c>
      <c r="I4031" s="11">
        <v>17928927814.86874</v>
      </c>
      <c r="J4031" s="11">
        <v>178370</v>
      </c>
      <c r="K4031" s="11">
        <v>100515.3771086435</v>
      </c>
      <c r="L4031" s="12">
        <v>415513.03011104278</v>
      </c>
      <c r="M4031" s="11">
        <v>778</v>
      </c>
      <c r="N4031" s="13"/>
      <c r="O4031" t="str">
        <f t="shared" si="133"/>
        <v/>
      </c>
    </row>
    <row r="4032" spans="1:15" hidden="1">
      <c r="A4032" s="41">
        <v>3.2025000000000001</v>
      </c>
      <c r="B4032" s="46">
        <v>45728</v>
      </c>
      <c r="C4032" s="8" t="s">
        <v>13</v>
      </c>
      <c r="D4032" s="8" t="s">
        <v>46</v>
      </c>
      <c r="E4032" s="8" t="s">
        <v>46</v>
      </c>
      <c r="F4032" s="9">
        <f t="shared" si="132"/>
        <v>2800000</v>
      </c>
      <c r="G4032" s="9">
        <v>28</v>
      </c>
      <c r="H4032" s="10">
        <v>3072104</v>
      </c>
      <c r="I4032" s="11">
        <v>17931999918.86874</v>
      </c>
      <c r="J4032" s="11">
        <v>178398</v>
      </c>
      <c r="K4032" s="11">
        <v>100516.82148268893</v>
      </c>
      <c r="L4032" s="12">
        <v>0</v>
      </c>
      <c r="M4032" s="11">
        <v>779</v>
      </c>
      <c r="N4032" s="13"/>
      <c r="O4032" t="str">
        <f t="shared" si="133"/>
        <v/>
      </c>
    </row>
    <row r="4033" spans="1:15" hidden="1">
      <c r="A4033" s="41">
        <v>3.2025000000000001</v>
      </c>
      <c r="B4033" s="46">
        <v>45728</v>
      </c>
      <c r="C4033" s="8" t="s">
        <v>13</v>
      </c>
      <c r="D4033" s="8" t="s">
        <v>46</v>
      </c>
      <c r="E4033" s="8" t="s">
        <v>46</v>
      </c>
      <c r="F4033" s="9">
        <f t="shared" si="132"/>
        <v>-3000000</v>
      </c>
      <c r="G4033" s="9">
        <v>-30</v>
      </c>
      <c r="H4033" s="10">
        <v>-3292470</v>
      </c>
      <c r="I4033" s="11">
        <v>17928984414.224258</v>
      </c>
      <c r="J4033" s="11">
        <v>178368</v>
      </c>
      <c r="K4033" s="11">
        <v>100516.82148268893</v>
      </c>
      <c r="L4033" s="12">
        <v>276965.35551933199</v>
      </c>
      <c r="M4033" s="11">
        <v>780</v>
      </c>
      <c r="N4033" s="13"/>
      <c r="O4033" t="str">
        <f t="shared" si="133"/>
        <v/>
      </c>
    </row>
    <row r="4034" spans="1:15" hidden="1">
      <c r="A4034" s="41">
        <v>3.2025000000000001</v>
      </c>
      <c r="B4034" s="46">
        <v>45728</v>
      </c>
      <c r="C4034" s="8" t="s">
        <v>13</v>
      </c>
      <c r="D4034" s="8" t="s">
        <v>46</v>
      </c>
      <c r="E4034" s="8" t="s">
        <v>46</v>
      </c>
      <c r="F4034" s="9">
        <f t="shared" si="132"/>
        <v>-13100000</v>
      </c>
      <c r="G4034" s="9">
        <v>-131</v>
      </c>
      <c r="H4034" s="10">
        <v>-14377119</v>
      </c>
      <c r="I4034" s="11">
        <v>17915816710.610027</v>
      </c>
      <c r="J4034" s="11">
        <v>178237</v>
      </c>
      <c r="K4034" s="11">
        <v>100516.82148268893</v>
      </c>
      <c r="L4034" s="12">
        <v>1209415.3857677504</v>
      </c>
      <c r="M4034" s="11">
        <v>781</v>
      </c>
      <c r="N4034" s="13"/>
      <c r="O4034" t="str">
        <f t="shared" si="133"/>
        <v/>
      </c>
    </row>
    <row r="4035" spans="1:15" hidden="1">
      <c r="A4035" s="41">
        <v>3.2025000000000001</v>
      </c>
      <c r="B4035" s="46">
        <v>45728</v>
      </c>
      <c r="C4035" s="8" t="s">
        <v>13</v>
      </c>
      <c r="D4035" s="8" t="s">
        <v>46</v>
      </c>
      <c r="E4035" s="8" t="s">
        <v>46</v>
      </c>
      <c r="F4035" s="9">
        <f t="shared" si="132"/>
        <v>-5000000</v>
      </c>
      <c r="G4035" s="9">
        <v>-50</v>
      </c>
      <c r="H4035" s="10">
        <v>-5487450</v>
      </c>
      <c r="I4035" s="11">
        <v>17910790869.535892</v>
      </c>
      <c r="J4035" s="11">
        <v>178187</v>
      </c>
      <c r="K4035" s="11">
        <v>100516.82148268893</v>
      </c>
      <c r="L4035" s="12">
        <v>461608.92586555332</v>
      </c>
      <c r="M4035" s="11">
        <v>782</v>
      </c>
      <c r="N4035" s="13"/>
      <c r="O4035" t="str">
        <f t="shared" si="133"/>
        <v/>
      </c>
    </row>
    <row r="4036" spans="1:15" hidden="1">
      <c r="A4036" s="41">
        <v>3.2025000000000001</v>
      </c>
      <c r="B4036" s="46">
        <v>45728</v>
      </c>
      <c r="C4036" s="8" t="s">
        <v>13</v>
      </c>
      <c r="D4036" s="8" t="s">
        <v>15</v>
      </c>
      <c r="E4036" s="8" t="s">
        <v>15</v>
      </c>
      <c r="F4036" s="9">
        <f t="shared" si="132"/>
        <v>46700000</v>
      </c>
      <c r="G4036" s="9">
        <v>467</v>
      </c>
      <c r="H4036" s="10">
        <v>50124044</v>
      </c>
      <c r="I4036" s="11">
        <v>3228163183.7391043</v>
      </c>
      <c r="J4036" s="11">
        <v>31354</v>
      </c>
      <c r="K4036" s="11">
        <v>102958.57573958999</v>
      </c>
      <c r="L4036" s="12">
        <v>0</v>
      </c>
      <c r="M4036" s="11">
        <v>2699</v>
      </c>
      <c r="N4036" s="13"/>
      <c r="O4036" t="str">
        <f t="shared" si="133"/>
        <v/>
      </c>
    </row>
    <row r="4037" spans="1:15" hidden="1">
      <c r="A4037" s="41">
        <v>3.2025000000000001</v>
      </c>
      <c r="B4037" s="46">
        <v>45728</v>
      </c>
      <c r="C4037" s="8" t="s">
        <v>13</v>
      </c>
      <c r="D4037" s="8" t="s">
        <v>15</v>
      </c>
      <c r="E4037" s="8" t="s">
        <v>15</v>
      </c>
      <c r="F4037" s="9">
        <f t="shared" si="132"/>
        <v>6500000</v>
      </c>
      <c r="G4037" s="9">
        <v>65</v>
      </c>
      <c r="H4037" s="10">
        <v>6979180</v>
      </c>
      <c r="I4037" s="11">
        <v>3235142363.7391043</v>
      </c>
      <c r="J4037" s="11">
        <v>31419</v>
      </c>
      <c r="K4037" s="11">
        <v>102967.7062840671</v>
      </c>
      <c r="L4037" s="12">
        <v>0</v>
      </c>
      <c r="M4037" s="11">
        <v>2700</v>
      </c>
      <c r="N4037" s="13"/>
      <c r="O4037" t="str">
        <f t="shared" si="133"/>
        <v/>
      </c>
    </row>
    <row r="4038" spans="1:15" hidden="1">
      <c r="A4038" s="41">
        <v>3.2025000000000001</v>
      </c>
      <c r="B4038" s="46">
        <v>45728</v>
      </c>
      <c r="C4038" s="8" t="s">
        <v>13</v>
      </c>
      <c r="D4038" s="8" t="s">
        <v>46</v>
      </c>
      <c r="E4038" s="8" t="s">
        <v>46</v>
      </c>
      <c r="F4038" s="9">
        <f t="shared" si="132"/>
        <v>-18600000</v>
      </c>
      <c r="G4038" s="9">
        <v>-186</v>
      </c>
      <c r="H4038" s="10">
        <v>-20413314</v>
      </c>
      <c r="I4038" s="11">
        <v>17892094740.740112</v>
      </c>
      <c r="J4038" s="11">
        <v>178001</v>
      </c>
      <c r="K4038" s="11">
        <v>100516.82148268893</v>
      </c>
      <c r="L4038" s="12">
        <v>1717185.2042198591</v>
      </c>
      <c r="M4038" s="11">
        <v>783</v>
      </c>
      <c r="N4038" s="13"/>
      <c r="O4038" t="str">
        <f t="shared" si="133"/>
        <v/>
      </c>
    </row>
    <row r="4039" spans="1:15" hidden="1">
      <c r="A4039" s="41">
        <v>3.2025000000000001</v>
      </c>
      <c r="B4039" s="46">
        <v>45728</v>
      </c>
      <c r="C4039" s="8" t="s">
        <v>13</v>
      </c>
      <c r="D4039" s="8" t="s">
        <v>14</v>
      </c>
      <c r="E4039" s="8" t="s">
        <v>14</v>
      </c>
      <c r="F4039" s="9">
        <f t="shared" si="132"/>
        <v>-9400000</v>
      </c>
      <c r="G4039" s="9">
        <v>-94</v>
      </c>
      <c r="H4039" s="10">
        <v>-9951404</v>
      </c>
      <c r="I4039" s="11">
        <v>16886081921.953396</v>
      </c>
      <c r="J4039" s="11">
        <v>168788</v>
      </c>
      <c r="K4039" s="11">
        <v>100043.14241506148</v>
      </c>
      <c r="L4039" s="12">
        <v>547348.61298422143</v>
      </c>
      <c r="M4039" s="11">
        <v>538</v>
      </c>
      <c r="N4039" s="13"/>
      <c r="O4039" t="str">
        <f t="shared" si="133"/>
        <v/>
      </c>
    </row>
    <row r="4040" spans="1:15" hidden="1">
      <c r="A4040" s="41">
        <v>3.2025000000000001</v>
      </c>
      <c r="B4040" s="46">
        <v>45728</v>
      </c>
      <c r="C4040" s="8" t="s">
        <v>13</v>
      </c>
      <c r="D4040" s="8" t="s">
        <v>46</v>
      </c>
      <c r="E4040" s="8" t="s">
        <v>46</v>
      </c>
      <c r="F4040" s="9">
        <f t="shared" si="132"/>
        <v>-9100000</v>
      </c>
      <c r="G4040" s="9">
        <v>-91</v>
      </c>
      <c r="H4040" s="10">
        <v>-9987159</v>
      </c>
      <c r="I4040" s="11">
        <v>17882947709.985188</v>
      </c>
      <c r="J4040" s="11">
        <v>177910</v>
      </c>
      <c r="K4040" s="11">
        <v>100516.82148268893</v>
      </c>
      <c r="L4040" s="12">
        <v>840128.24507530779</v>
      </c>
      <c r="M4040" s="11">
        <v>784</v>
      </c>
      <c r="N4040" s="13"/>
      <c r="O4040" t="str">
        <f t="shared" si="133"/>
        <v/>
      </c>
    </row>
    <row r="4041" spans="1:15" hidden="1">
      <c r="A4041" s="41">
        <v>3.2025000000000001</v>
      </c>
      <c r="B4041" s="46">
        <v>45728</v>
      </c>
      <c r="C4041" s="8" t="s">
        <v>13</v>
      </c>
      <c r="D4041" s="8" t="s">
        <v>46</v>
      </c>
      <c r="E4041" s="8" t="s">
        <v>46</v>
      </c>
      <c r="F4041" s="9">
        <f t="shared" si="132"/>
        <v>-4500000</v>
      </c>
      <c r="G4041" s="9">
        <v>-45</v>
      </c>
      <c r="H4041" s="10">
        <v>-4938705</v>
      </c>
      <c r="I4041" s="11">
        <v>17878424453.018467</v>
      </c>
      <c r="J4041" s="11">
        <v>177865</v>
      </c>
      <c r="K4041" s="11">
        <v>100516.82148268893</v>
      </c>
      <c r="L4041" s="12">
        <v>415448.03327899799</v>
      </c>
      <c r="M4041" s="11">
        <v>785</v>
      </c>
      <c r="N4041" s="13"/>
      <c r="O4041" t="str">
        <f t="shared" si="133"/>
        <v/>
      </c>
    </row>
    <row r="4042" spans="1:15" hidden="1">
      <c r="A4042" s="41">
        <v>3.2025000000000001</v>
      </c>
      <c r="B4042" s="46">
        <v>45728</v>
      </c>
      <c r="C4042" s="8" t="s">
        <v>13</v>
      </c>
      <c r="D4042" s="8" t="s">
        <v>46</v>
      </c>
      <c r="E4042" s="8" t="s">
        <v>46</v>
      </c>
      <c r="F4042" s="9">
        <f t="shared" ref="F4042:F4105" si="134">100000*G4042</f>
        <v>-7200000</v>
      </c>
      <c r="G4042" s="9">
        <v>-72</v>
      </c>
      <c r="H4042" s="10">
        <v>-7901928</v>
      </c>
      <c r="I4042" s="11">
        <v>17871187241.871712</v>
      </c>
      <c r="J4042" s="11">
        <v>177793</v>
      </c>
      <c r="K4042" s="11">
        <v>100516.82148268893</v>
      </c>
      <c r="L4042" s="12">
        <v>664716.85324639734</v>
      </c>
      <c r="M4042" s="11">
        <v>786</v>
      </c>
      <c r="N4042" s="13"/>
      <c r="O4042" t="str">
        <f t="shared" si="133"/>
        <v/>
      </c>
    </row>
    <row r="4043" spans="1:15" hidden="1">
      <c r="A4043" s="41">
        <v>3.2025000000000001</v>
      </c>
      <c r="B4043" s="46">
        <v>45728</v>
      </c>
      <c r="C4043" s="8" t="s">
        <v>13</v>
      </c>
      <c r="D4043" s="8" t="s">
        <v>46</v>
      </c>
      <c r="E4043" s="8" t="s">
        <v>46</v>
      </c>
      <c r="F4043" s="9">
        <f t="shared" si="134"/>
        <v>-4500000</v>
      </c>
      <c r="G4043" s="9">
        <v>-45</v>
      </c>
      <c r="H4043" s="10">
        <v>-4938705</v>
      </c>
      <c r="I4043" s="11">
        <v>17866663984.904991</v>
      </c>
      <c r="J4043" s="11">
        <v>177748</v>
      </c>
      <c r="K4043" s="11">
        <v>100516.82148268893</v>
      </c>
      <c r="L4043" s="12">
        <v>415448.03327899799</v>
      </c>
      <c r="M4043" s="11">
        <v>787</v>
      </c>
      <c r="N4043" s="13"/>
      <c r="O4043" t="str">
        <f t="shared" si="133"/>
        <v/>
      </c>
    </row>
    <row r="4044" spans="1:15" hidden="1">
      <c r="A4044" s="41">
        <v>3.2025000000000001</v>
      </c>
      <c r="B4044" s="46">
        <v>45728</v>
      </c>
      <c r="C4044" s="8" t="s">
        <v>13</v>
      </c>
      <c r="D4044" s="8" t="s">
        <v>15</v>
      </c>
      <c r="E4044" s="8" t="s">
        <v>15</v>
      </c>
      <c r="F4044" s="9">
        <f t="shared" si="134"/>
        <v>900000</v>
      </c>
      <c r="G4044" s="9">
        <v>9</v>
      </c>
      <c r="H4044" s="10">
        <v>968607</v>
      </c>
      <c r="I4044" s="11">
        <v>3236110970.7391043</v>
      </c>
      <c r="J4044" s="11">
        <v>31428</v>
      </c>
      <c r="K4044" s="11">
        <v>102969.03941514269</v>
      </c>
      <c r="L4044" s="12">
        <v>0</v>
      </c>
      <c r="M4044" s="11">
        <v>2701</v>
      </c>
      <c r="N4044" s="13"/>
      <c r="O4044" t="str">
        <f t="shared" si="133"/>
        <v/>
      </c>
    </row>
    <row r="4045" spans="1:15" hidden="1">
      <c r="A4045" s="41">
        <v>3.2025000000000001</v>
      </c>
      <c r="B4045" s="46">
        <v>45728</v>
      </c>
      <c r="C4045" s="8" t="s">
        <v>13</v>
      </c>
      <c r="D4045" s="8" t="s">
        <v>46</v>
      </c>
      <c r="E4045" s="8" t="s">
        <v>46</v>
      </c>
      <c r="F4045" s="9">
        <f t="shared" si="134"/>
        <v>-63000000</v>
      </c>
      <c r="G4045" s="9">
        <v>-630</v>
      </c>
      <c r="H4045" s="10">
        <v>-69141870</v>
      </c>
      <c r="I4045" s="11">
        <v>17803338387.370895</v>
      </c>
      <c r="J4045" s="11">
        <v>177118</v>
      </c>
      <c r="K4045" s="11">
        <v>100516.82148268893</v>
      </c>
      <c r="L4045" s="12">
        <v>5816272.4659059718</v>
      </c>
      <c r="M4045" s="11">
        <v>788</v>
      </c>
      <c r="N4045" s="13"/>
      <c r="O4045" t="str">
        <f t="shared" si="133"/>
        <v/>
      </c>
    </row>
    <row r="4046" spans="1:15" hidden="1">
      <c r="A4046" s="41">
        <v>3.2025000000000001</v>
      </c>
      <c r="B4046" s="46">
        <v>45728</v>
      </c>
      <c r="C4046" s="8" t="s">
        <v>13</v>
      </c>
      <c r="D4046" s="8" t="s">
        <v>46</v>
      </c>
      <c r="E4046" s="8" t="s">
        <v>46</v>
      </c>
      <c r="F4046" s="9">
        <f t="shared" si="134"/>
        <v>-91000000</v>
      </c>
      <c r="G4046" s="9">
        <v>-910</v>
      </c>
      <c r="H4046" s="10">
        <v>-99871590</v>
      </c>
      <c r="I4046" s="11">
        <v>17711868079.821648</v>
      </c>
      <c r="J4046" s="11">
        <v>176208</v>
      </c>
      <c r="K4046" s="11">
        <v>100516.82148268893</v>
      </c>
      <c r="L4046" s="12">
        <v>8401282.4507530779</v>
      </c>
      <c r="M4046" s="11">
        <v>789</v>
      </c>
      <c r="N4046" s="13"/>
      <c r="O4046" t="str">
        <f t="shared" si="133"/>
        <v/>
      </c>
    </row>
    <row r="4047" spans="1:15" hidden="1">
      <c r="A4047" s="41">
        <v>3.2025000000000001</v>
      </c>
      <c r="B4047" s="46">
        <v>45728</v>
      </c>
      <c r="C4047" s="8" t="s">
        <v>13</v>
      </c>
      <c r="D4047" s="8" t="s">
        <v>46</v>
      </c>
      <c r="E4047" s="8" t="s">
        <v>46</v>
      </c>
      <c r="F4047" s="9">
        <f t="shared" si="134"/>
        <v>-18200000</v>
      </c>
      <c r="G4047" s="9">
        <v>-182</v>
      </c>
      <c r="H4047" s="10">
        <v>-19974318</v>
      </c>
      <c r="I4047" s="11">
        <v>17693574018.311798</v>
      </c>
      <c r="J4047" s="11">
        <v>176026</v>
      </c>
      <c r="K4047" s="11">
        <v>100516.82148268893</v>
      </c>
      <c r="L4047" s="12">
        <v>1680256.4901506156</v>
      </c>
      <c r="M4047" s="11">
        <v>790</v>
      </c>
      <c r="N4047" s="13"/>
      <c r="O4047" t="str">
        <f t="shared" si="133"/>
        <v/>
      </c>
    </row>
    <row r="4048" spans="1:15" hidden="1">
      <c r="A4048" s="41">
        <v>3.2025000000000001</v>
      </c>
      <c r="B4048" s="46">
        <v>45728</v>
      </c>
      <c r="C4048" s="8" t="s">
        <v>13</v>
      </c>
      <c r="D4048" s="8" t="s">
        <v>46</v>
      </c>
      <c r="E4048" s="8" t="s">
        <v>46</v>
      </c>
      <c r="F4048" s="9">
        <f t="shared" si="134"/>
        <v>-18200000</v>
      </c>
      <c r="G4048" s="9">
        <v>-182</v>
      </c>
      <c r="H4048" s="10">
        <v>-19974318</v>
      </c>
      <c r="I4048" s="11">
        <v>17675279956.801949</v>
      </c>
      <c r="J4048" s="11">
        <v>175844</v>
      </c>
      <c r="K4048" s="11">
        <v>100516.82148268893</v>
      </c>
      <c r="L4048" s="12">
        <v>1680256.4901506156</v>
      </c>
      <c r="M4048" s="11">
        <v>791</v>
      </c>
      <c r="N4048" s="13"/>
      <c r="O4048" t="str">
        <f t="shared" ref="O4048:O4111" si="135">IF(M4048=_xlfn.MAXIFS(M:M,D:D,D4048),"X","")</f>
        <v/>
      </c>
    </row>
    <row r="4049" spans="1:15" hidden="1">
      <c r="A4049" s="41">
        <v>3.2025000000000001</v>
      </c>
      <c r="B4049" s="46">
        <v>45728</v>
      </c>
      <c r="C4049" s="8" t="s">
        <v>13</v>
      </c>
      <c r="D4049" s="8" t="s">
        <v>46</v>
      </c>
      <c r="E4049" s="8" t="s">
        <v>46</v>
      </c>
      <c r="F4049" s="9">
        <f t="shared" si="134"/>
        <v>-7400000</v>
      </c>
      <c r="G4049" s="9">
        <v>-74</v>
      </c>
      <c r="H4049" s="10">
        <v>-8121426</v>
      </c>
      <c r="I4049" s="11">
        <v>17667841712.01223</v>
      </c>
      <c r="J4049" s="11">
        <v>175770</v>
      </c>
      <c r="K4049" s="11">
        <v>100516.82148268893</v>
      </c>
      <c r="L4049" s="12">
        <v>683181.2102810191</v>
      </c>
      <c r="M4049" s="11">
        <v>792</v>
      </c>
      <c r="N4049" s="13"/>
      <c r="O4049" t="str">
        <f t="shared" si="135"/>
        <v/>
      </c>
    </row>
    <row r="4050" spans="1:15" hidden="1">
      <c r="A4050" s="41">
        <v>3.2025000000000001</v>
      </c>
      <c r="B4050" s="46">
        <v>45728</v>
      </c>
      <c r="C4050" s="8" t="s">
        <v>13</v>
      </c>
      <c r="D4050" s="8" t="s">
        <v>46</v>
      </c>
      <c r="E4050" s="8" t="s">
        <v>46</v>
      </c>
      <c r="F4050" s="9">
        <f t="shared" si="134"/>
        <v>-1800000</v>
      </c>
      <c r="G4050" s="9">
        <v>-18</v>
      </c>
      <c r="H4050" s="10">
        <v>-1975482</v>
      </c>
      <c r="I4050" s="11">
        <v>17666032409.22554</v>
      </c>
      <c r="J4050" s="11">
        <v>175752</v>
      </c>
      <c r="K4050" s="11">
        <v>100516.82148268893</v>
      </c>
      <c r="L4050" s="12">
        <v>166179.21331159933</v>
      </c>
      <c r="M4050" s="11">
        <v>793</v>
      </c>
      <c r="N4050" s="13"/>
      <c r="O4050" t="str">
        <f t="shared" si="135"/>
        <v/>
      </c>
    </row>
    <row r="4051" spans="1:15" hidden="1">
      <c r="A4051" s="41">
        <v>3.2025000000000001</v>
      </c>
      <c r="B4051" s="46">
        <v>45728</v>
      </c>
      <c r="C4051" s="8" t="s">
        <v>13</v>
      </c>
      <c r="D4051" s="8" t="s">
        <v>46</v>
      </c>
      <c r="E4051" s="8" t="s">
        <v>46</v>
      </c>
      <c r="F4051" s="9">
        <f t="shared" si="134"/>
        <v>-900000</v>
      </c>
      <c r="G4051" s="9">
        <v>-9</v>
      </c>
      <c r="H4051" s="10">
        <v>-987741</v>
      </c>
      <c r="I4051" s="11">
        <v>17665127757.832195</v>
      </c>
      <c r="J4051" s="11">
        <v>175743</v>
      </c>
      <c r="K4051" s="11">
        <v>100516.82148268893</v>
      </c>
      <c r="L4051" s="12">
        <v>83089.606655799667</v>
      </c>
      <c r="M4051" s="11">
        <v>794</v>
      </c>
      <c r="N4051" s="13"/>
      <c r="O4051" t="str">
        <f t="shared" si="135"/>
        <v/>
      </c>
    </row>
    <row r="4052" spans="1:15" hidden="1">
      <c r="A4052" s="41">
        <v>3.2025000000000001</v>
      </c>
      <c r="B4052" s="46">
        <v>45728</v>
      </c>
      <c r="C4052" s="8" t="s">
        <v>13</v>
      </c>
      <c r="D4052" s="8" t="s">
        <v>15</v>
      </c>
      <c r="E4052" s="8" t="s">
        <v>15</v>
      </c>
      <c r="F4052" s="9">
        <f t="shared" si="134"/>
        <v>1800000</v>
      </c>
      <c r="G4052" s="9">
        <v>18</v>
      </c>
      <c r="H4052" s="10">
        <v>1937916</v>
      </c>
      <c r="I4052" s="11">
        <v>3238048886.7391043</v>
      </c>
      <c r="J4052" s="11">
        <v>31446</v>
      </c>
      <c r="K4052" s="11">
        <v>102971.72571198577</v>
      </c>
      <c r="L4052" s="12">
        <v>0</v>
      </c>
      <c r="M4052" s="11">
        <v>2702</v>
      </c>
      <c r="N4052" s="13"/>
      <c r="O4052" t="str">
        <f t="shared" si="135"/>
        <v/>
      </c>
    </row>
    <row r="4053" spans="1:15" hidden="1">
      <c r="A4053" s="41">
        <v>3.2025000000000001</v>
      </c>
      <c r="B4053" s="46">
        <v>45728</v>
      </c>
      <c r="C4053" s="8" t="s">
        <v>13</v>
      </c>
      <c r="D4053" s="8" t="s">
        <v>46</v>
      </c>
      <c r="E4053" s="8" t="s">
        <v>46</v>
      </c>
      <c r="F4053" s="9">
        <f t="shared" si="134"/>
        <v>-1800000</v>
      </c>
      <c r="G4053" s="9">
        <v>-18</v>
      </c>
      <c r="H4053" s="10">
        <v>-1975482</v>
      </c>
      <c r="I4053" s="11">
        <v>17663318455.045506</v>
      </c>
      <c r="J4053" s="11">
        <v>175725</v>
      </c>
      <c r="K4053" s="11">
        <v>100516.82148268893</v>
      </c>
      <c r="L4053" s="12">
        <v>166179.21331159933</v>
      </c>
      <c r="M4053" s="11">
        <v>795</v>
      </c>
      <c r="N4053" s="13"/>
      <c r="O4053" t="str">
        <f t="shared" si="135"/>
        <v/>
      </c>
    </row>
    <row r="4054" spans="1:15" hidden="1">
      <c r="A4054" s="41">
        <v>3.2025000000000001</v>
      </c>
      <c r="B4054" s="46">
        <v>45728</v>
      </c>
      <c r="C4054" s="8" t="s">
        <v>13</v>
      </c>
      <c r="D4054" s="8" t="s">
        <v>46</v>
      </c>
      <c r="E4054" s="8" t="s">
        <v>46</v>
      </c>
      <c r="F4054" s="9">
        <f t="shared" si="134"/>
        <v>-4000000</v>
      </c>
      <c r="G4054" s="9">
        <v>-40</v>
      </c>
      <c r="H4054" s="10">
        <v>-4389960</v>
      </c>
      <c r="I4054" s="11">
        <v>17659297782.186199</v>
      </c>
      <c r="J4054" s="11">
        <v>175685</v>
      </c>
      <c r="K4054" s="11">
        <v>100516.82148268893</v>
      </c>
      <c r="L4054" s="12">
        <v>369287.14069244266</v>
      </c>
      <c r="M4054" s="11">
        <v>796</v>
      </c>
      <c r="N4054" s="13"/>
      <c r="O4054" t="str">
        <f t="shared" si="135"/>
        <v/>
      </c>
    </row>
    <row r="4055" spans="1:15" hidden="1">
      <c r="A4055" s="41">
        <v>3.2025000000000001</v>
      </c>
      <c r="B4055" s="46">
        <v>45728</v>
      </c>
      <c r="C4055" s="8" t="s">
        <v>13</v>
      </c>
      <c r="D4055" s="8" t="s">
        <v>46</v>
      </c>
      <c r="E4055" s="8" t="s">
        <v>46</v>
      </c>
      <c r="F4055" s="9">
        <f t="shared" si="134"/>
        <v>-6800000</v>
      </c>
      <c r="G4055" s="9">
        <v>-68</v>
      </c>
      <c r="H4055" s="10">
        <v>-7462932</v>
      </c>
      <c r="I4055" s="11">
        <v>17652462638.325375</v>
      </c>
      <c r="J4055" s="11">
        <v>175617</v>
      </c>
      <c r="K4055" s="11">
        <v>100516.82148268893</v>
      </c>
      <c r="L4055" s="12">
        <v>627788.13917715289</v>
      </c>
      <c r="M4055" s="11">
        <v>797</v>
      </c>
      <c r="N4055" s="13"/>
      <c r="O4055" t="str">
        <f t="shared" si="135"/>
        <v/>
      </c>
    </row>
    <row r="4056" spans="1:15" hidden="1">
      <c r="A4056" s="41">
        <v>3.2025000000000001</v>
      </c>
      <c r="B4056" s="46">
        <v>45728</v>
      </c>
      <c r="C4056" s="8" t="s">
        <v>13</v>
      </c>
      <c r="D4056" s="8" t="s">
        <v>46</v>
      </c>
      <c r="E4056" s="8" t="s">
        <v>46</v>
      </c>
      <c r="F4056" s="9">
        <f t="shared" si="134"/>
        <v>-1800000</v>
      </c>
      <c r="G4056" s="9">
        <v>-18</v>
      </c>
      <c r="H4056" s="10">
        <v>-1975482</v>
      </c>
      <c r="I4056" s="11">
        <v>17650653335.538685</v>
      </c>
      <c r="J4056" s="11">
        <v>175599</v>
      </c>
      <c r="K4056" s="11">
        <v>100516.82148268893</v>
      </c>
      <c r="L4056" s="12">
        <v>166179.21331159933</v>
      </c>
      <c r="M4056" s="11">
        <v>798</v>
      </c>
      <c r="N4056" s="13"/>
      <c r="O4056" t="str">
        <f t="shared" si="135"/>
        <v/>
      </c>
    </row>
    <row r="4057" spans="1:15" hidden="1">
      <c r="A4057" s="41">
        <v>3.2025000000000001</v>
      </c>
      <c r="B4057" s="46">
        <v>45728</v>
      </c>
      <c r="C4057" s="8" t="s">
        <v>13</v>
      </c>
      <c r="D4057" s="8" t="s">
        <v>46</v>
      </c>
      <c r="E4057" s="8" t="s">
        <v>46</v>
      </c>
      <c r="F4057" s="9">
        <f t="shared" si="134"/>
        <v>-1800000</v>
      </c>
      <c r="G4057" s="9">
        <v>-18</v>
      </c>
      <c r="H4057" s="10">
        <v>-1975482</v>
      </c>
      <c r="I4057" s="11">
        <v>17648844032.751995</v>
      </c>
      <c r="J4057" s="11">
        <v>175581</v>
      </c>
      <c r="K4057" s="11">
        <v>100516.82148268893</v>
      </c>
      <c r="L4057" s="12">
        <v>166179.21331159933</v>
      </c>
      <c r="M4057" s="11">
        <v>799</v>
      </c>
      <c r="N4057" s="13"/>
      <c r="O4057" t="str">
        <f t="shared" si="135"/>
        <v/>
      </c>
    </row>
    <row r="4058" spans="1:15" hidden="1">
      <c r="A4058" s="41">
        <v>3.2025000000000001</v>
      </c>
      <c r="B4058" s="46">
        <v>45728</v>
      </c>
      <c r="C4058" s="8" t="s">
        <v>13</v>
      </c>
      <c r="D4058" s="8" t="s">
        <v>46</v>
      </c>
      <c r="E4058" s="8" t="s">
        <v>46</v>
      </c>
      <c r="F4058" s="9">
        <f t="shared" si="134"/>
        <v>-2500000</v>
      </c>
      <c r="G4058" s="9">
        <v>-25</v>
      </c>
      <c r="H4058" s="10">
        <v>-2743725</v>
      </c>
      <c r="I4058" s="11">
        <v>17646331112.214928</v>
      </c>
      <c r="J4058" s="11">
        <v>175556</v>
      </c>
      <c r="K4058" s="11">
        <v>100516.82148268893</v>
      </c>
      <c r="L4058" s="12">
        <v>230804.46293277666</v>
      </c>
      <c r="M4058" s="11">
        <v>800</v>
      </c>
      <c r="N4058" s="13"/>
      <c r="O4058" t="str">
        <f t="shared" si="135"/>
        <v/>
      </c>
    </row>
    <row r="4059" spans="1:15" hidden="1">
      <c r="A4059" s="41">
        <v>3.2025000000000001</v>
      </c>
      <c r="B4059" s="46">
        <v>45728</v>
      </c>
      <c r="C4059" s="8" t="s">
        <v>13</v>
      </c>
      <c r="D4059" s="8" t="s">
        <v>46</v>
      </c>
      <c r="E4059" s="8" t="s">
        <v>46</v>
      </c>
      <c r="F4059" s="9">
        <f t="shared" si="134"/>
        <v>-9100000</v>
      </c>
      <c r="G4059" s="9">
        <v>-91</v>
      </c>
      <c r="H4059" s="10">
        <v>-9987159</v>
      </c>
      <c r="I4059" s="11">
        <v>17637184081.460003</v>
      </c>
      <c r="J4059" s="11">
        <v>175465</v>
      </c>
      <c r="K4059" s="11">
        <v>100516.82148268893</v>
      </c>
      <c r="L4059" s="12">
        <v>840128.24507530779</v>
      </c>
      <c r="M4059" s="11">
        <v>801</v>
      </c>
      <c r="N4059" s="13"/>
      <c r="O4059" t="str">
        <f t="shared" si="135"/>
        <v/>
      </c>
    </row>
    <row r="4060" spans="1:15" hidden="1">
      <c r="A4060" s="41">
        <v>3.2025000000000001</v>
      </c>
      <c r="B4060" s="46">
        <v>45728</v>
      </c>
      <c r="C4060" s="8" t="s">
        <v>13</v>
      </c>
      <c r="D4060" s="8" t="s">
        <v>15</v>
      </c>
      <c r="E4060" s="8" t="s">
        <v>15</v>
      </c>
      <c r="F4060" s="9">
        <f t="shared" si="134"/>
        <v>37200000</v>
      </c>
      <c r="G4060" s="9">
        <v>372</v>
      </c>
      <c r="H4060" s="10">
        <v>40010832</v>
      </c>
      <c r="I4060" s="11">
        <v>3278059718.7391043</v>
      </c>
      <c r="J4060" s="11">
        <v>31818</v>
      </c>
      <c r="K4060" s="11">
        <v>103025.32273364461</v>
      </c>
      <c r="L4060" s="12">
        <v>0</v>
      </c>
      <c r="M4060" s="11">
        <v>2703</v>
      </c>
      <c r="N4060" s="13"/>
      <c r="O4060" t="str">
        <f t="shared" si="135"/>
        <v/>
      </c>
    </row>
    <row r="4061" spans="1:15" hidden="1">
      <c r="A4061" s="41">
        <v>3.2025000000000001</v>
      </c>
      <c r="B4061" s="46">
        <v>45728</v>
      </c>
      <c r="C4061" s="8" t="s">
        <v>13</v>
      </c>
      <c r="D4061" s="8" t="s">
        <v>46</v>
      </c>
      <c r="E4061" s="8" t="s">
        <v>46</v>
      </c>
      <c r="F4061" s="9">
        <f t="shared" si="134"/>
        <v>-146300000</v>
      </c>
      <c r="G4061" s="9">
        <v>-1463</v>
      </c>
      <c r="H4061" s="10">
        <v>-160562787</v>
      </c>
      <c r="I4061" s="11">
        <v>17490127971.630829</v>
      </c>
      <c r="J4061" s="11">
        <v>174002</v>
      </c>
      <c r="K4061" s="11">
        <v>100516.82148268893</v>
      </c>
      <c r="L4061" s="12">
        <v>13506677.170826107</v>
      </c>
      <c r="M4061" s="11">
        <v>802</v>
      </c>
      <c r="N4061" s="13"/>
      <c r="O4061" t="str">
        <f t="shared" si="135"/>
        <v/>
      </c>
    </row>
    <row r="4062" spans="1:15" hidden="1">
      <c r="A4062" s="41">
        <v>3.2025000000000001</v>
      </c>
      <c r="B4062" s="46">
        <v>45728</v>
      </c>
      <c r="C4062" s="8" t="s">
        <v>13</v>
      </c>
      <c r="D4062" s="8" t="s">
        <v>46</v>
      </c>
      <c r="E4062" s="8" t="s">
        <v>46</v>
      </c>
      <c r="F4062" s="9">
        <f t="shared" si="134"/>
        <v>-18600000</v>
      </c>
      <c r="G4062" s="9">
        <v>-186</v>
      </c>
      <c r="H4062" s="10">
        <v>-20413314</v>
      </c>
      <c r="I4062" s="11">
        <v>17471431842.835049</v>
      </c>
      <c r="J4062" s="11">
        <v>173816</v>
      </c>
      <c r="K4062" s="11">
        <v>100516.82148268893</v>
      </c>
      <c r="L4062" s="12">
        <v>1717185.2042198591</v>
      </c>
      <c r="M4062" s="11">
        <v>803</v>
      </c>
      <c r="N4062" s="13"/>
      <c r="O4062" t="str">
        <f t="shared" si="135"/>
        <v/>
      </c>
    </row>
    <row r="4063" spans="1:15" hidden="1">
      <c r="A4063" s="41">
        <v>3.2025000000000001</v>
      </c>
      <c r="B4063" s="46">
        <v>45728</v>
      </c>
      <c r="C4063" s="8" t="s">
        <v>13</v>
      </c>
      <c r="D4063" s="8" t="s">
        <v>15</v>
      </c>
      <c r="E4063" s="8" t="s">
        <v>15</v>
      </c>
      <c r="F4063" s="9">
        <f t="shared" si="134"/>
        <v>900000</v>
      </c>
      <c r="G4063" s="9">
        <v>9</v>
      </c>
      <c r="H4063" s="10">
        <v>967770</v>
      </c>
      <c r="I4063" s="11">
        <v>3279027488.7391043</v>
      </c>
      <c r="J4063" s="11">
        <v>31827</v>
      </c>
      <c r="K4063" s="11">
        <v>103026.59656075358</v>
      </c>
      <c r="L4063" s="12">
        <v>0</v>
      </c>
      <c r="M4063" s="11">
        <v>2704</v>
      </c>
      <c r="N4063" s="13"/>
      <c r="O4063" t="str">
        <f t="shared" si="135"/>
        <v/>
      </c>
    </row>
    <row r="4064" spans="1:15" hidden="1">
      <c r="A4064" s="41">
        <v>3.2025000000000001</v>
      </c>
      <c r="B4064" s="46">
        <v>45728</v>
      </c>
      <c r="C4064" s="8" t="s">
        <v>13</v>
      </c>
      <c r="D4064" s="8" t="s">
        <v>46</v>
      </c>
      <c r="E4064" s="8" t="s">
        <v>46</v>
      </c>
      <c r="F4064" s="9">
        <f t="shared" si="134"/>
        <v>-900000</v>
      </c>
      <c r="G4064" s="9">
        <v>-9</v>
      </c>
      <c r="H4064" s="10">
        <v>-987741</v>
      </c>
      <c r="I4064" s="11">
        <v>17470527191.441704</v>
      </c>
      <c r="J4064" s="11">
        <v>173807</v>
      </c>
      <c r="K4064" s="11">
        <v>100516.82148268893</v>
      </c>
      <c r="L4064" s="12">
        <v>83089.606655799667</v>
      </c>
      <c r="M4064" s="11">
        <v>804</v>
      </c>
      <c r="N4064" s="13"/>
      <c r="O4064" t="str">
        <f t="shared" si="135"/>
        <v/>
      </c>
    </row>
    <row r="4065" spans="1:15" hidden="1">
      <c r="A4065" s="41">
        <v>3.2025000000000001</v>
      </c>
      <c r="B4065" s="46">
        <v>45728</v>
      </c>
      <c r="C4065" s="8" t="s">
        <v>13</v>
      </c>
      <c r="D4065" s="8" t="s">
        <v>46</v>
      </c>
      <c r="E4065" s="8" t="s">
        <v>46</v>
      </c>
      <c r="F4065" s="9">
        <f t="shared" si="134"/>
        <v>-900000</v>
      </c>
      <c r="G4065" s="9">
        <v>-9</v>
      </c>
      <c r="H4065" s="10">
        <v>-987741</v>
      </c>
      <c r="I4065" s="11">
        <v>17469622540.048359</v>
      </c>
      <c r="J4065" s="11">
        <v>173798</v>
      </c>
      <c r="K4065" s="11">
        <v>100516.82148268893</v>
      </c>
      <c r="L4065" s="12">
        <v>83089.606655799667</v>
      </c>
      <c r="M4065" s="11">
        <v>805</v>
      </c>
      <c r="N4065" s="13"/>
      <c r="O4065" t="str">
        <f t="shared" si="135"/>
        <v/>
      </c>
    </row>
    <row r="4066" spans="1:15" hidden="1">
      <c r="A4066" s="41">
        <v>3.2025000000000001</v>
      </c>
      <c r="B4066" s="46">
        <v>45728</v>
      </c>
      <c r="C4066" s="8" t="s">
        <v>13</v>
      </c>
      <c r="D4066" s="8" t="s">
        <v>46</v>
      </c>
      <c r="E4066" s="8" t="s">
        <v>46</v>
      </c>
      <c r="F4066" s="9">
        <f t="shared" si="134"/>
        <v>-20900000</v>
      </c>
      <c r="G4066" s="9">
        <v>-209</v>
      </c>
      <c r="H4066" s="10">
        <v>-22937541</v>
      </c>
      <c r="I4066" s="11">
        <v>17448614524.358479</v>
      </c>
      <c r="J4066" s="11">
        <v>173589</v>
      </c>
      <c r="K4066" s="11">
        <v>100516.82148268893</v>
      </c>
      <c r="L4066" s="12">
        <v>1929525.3101180121</v>
      </c>
      <c r="M4066" s="11">
        <v>806</v>
      </c>
      <c r="N4066" s="13"/>
      <c r="O4066" t="str">
        <f t="shared" si="135"/>
        <v/>
      </c>
    </row>
    <row r="4067" spans="1:15" hidden="1">
      <c r="A4067" s="41">
        <v>3.2025000000000001</v>
      </c>
      <c r="B4067" s="46">
        <v>45728</v>
      </c>
      <c r="C4067" s="8" t="s">
        <v>13</v>
      </c>
      <c r="D4067" s="8" t="s">
        <v>46</v>
      </c>
      <c r="E4067" s="8" t="s">
        <v>46</v>
      </c>
      <c r="F4067" s="9">
        <f t="shared" si="134"/>
        <v>-3700000</v>
      </c>
      <c r="G4067" s="9">
        <v>-37</v>
      </c>
      <c r="H4067" s="10">
        <v>-4060713</v>
      </c>
      <c r="I4067" s="11">
        <v>17444895401.963619</v>
      </c>
      <c r="J4067" s="11">
        <v>173552</v>
      </c>
      <c r="K4067" s="11">
        <v>100516.82148268893</v>
      </c>
      <c r="L4067" s="12">
        <v>341590.60514050955</v>
      </c>
      <c r="M4067" s="11">
        <v>807</v>
      </c>
      <c r="N4067" s="13"/>
      <c r="O4067" t="str">
        <f t="shared" si="135"/>
        <v/>
      </c>
    </row>
    <row r="4068" spans="1:15" hidden="1">
      <c r="A4068" s="41">
        <v>3.2025000000000001</v>
      </c>
      <c r="B4068" s="46">
        <v>45728</v>
      </c>
      <c r="C4068" s="8" t="s">
        <v>13</v>
      </c>
      <c r="D4068" s="8" t="s">
        <v>46</v>
      </c>
      <c r="E4068" s="8" t="s">
        <v>46</v>
      </c>
      <c r="F4068" s="9">
        <f t="shared" si="134"/>
        <v>-19300000</v>
      </c>
      <c r="G4068" s="9">
        <v>-193</v>
      </c>
      <c r="H4068" s="10">
        <v>-21181557</v>
      </c>
      <c r="I4068" s="11">
        <v>17425495655.417461</v>
      </c>
      <c r="J4068" s="11">
        <v>173359</v>
      </c>
      <c r="K4068" s="11">
        <v>100516.82148268893</v>
      </c>
      <c r="L4068" s="12">
        <v>1781810.453841038</v>
      </c>
      <c r="M4068" s="11">
        <v>808</v>
      </c>
      <c r="N4068" s="13"/>
      <c r="O4068" t="str">
        <f t="shared" si="135"/>
        <v/>
      </c>
    </row>
    <row r="4069" spans="1:15" hidden="1">
      <c r="A4069" s="41">
        <v>3.2025000000000001</v>
      </c>
      <c r="B4069" s="46">
        <v>45728</v>
      </c>
      <c r="C4069" s="8" t="s">
        <v>13</v>
      </c>
      <c r="D4069" s="8" t="s">
        <v>46</v>
      </c>
      <c r="E4069" s="8" t="s">
        <v>46</v>
      </c>
      <c r="F4069" s="9">
        <f t="shared" si="134"/>
        <v>-12300000</v>
      </c>
      <c r="G4069" s="9">
        <v>-123</v>
      </c>
      <c r="H4069" s="10">
        <v>-13499127</v>
      </c>
      <c r="I4069" s="11">
        <v>17413132086.375092</v>
      </c>
      <c r="J4069" s="11">
        <v>173236</v>
      </c>
      <c r="K4069" s="11">
        <v>100516.82148268893</v>
      </c>
      <c r="L4069" s="12">
        <v>1135557.9576292615</v>
      </c>
      <c r="M4069" s="11">
        <v>809</v>
      </c>
      <c r="N4069" s="13"/>
      <c r="O4069" t="str">
        <f t="shared" si="135"/>
        <v/>
      </c>
    </row>
    <row r="4070" spans="1:15" hidden="1">
      <c r="A4070" s="41">
        <v>3.2025000000000001</v>
      </c>
      <c r="B4070" s="46">
        <v>45728</v>
      </c>
      <c r="C4070" s="8" t="s">
        <v>13</v>
      </c>
      <c r="D4070" s="8" t="s">
        <v>46</v>
      </c>
      <c r="E4070" s="8" t="s">
        <v>46</v>
      </c>
      <c r="F4070" s="9">
        <f t="shared" si="134"/>
        <v>-1300000</v>
      </c>
      <c r="G4070" s="9">
        <v>-13</v>
      </c>
      <c r="H4070" s="10">
        <v>-1426737</v>
      </c>
      <c r="I4070" s="11">
        <v>17411825367.695816</v>
      </c>
      <c r="J4070" s="11">
        <v>173223</v>
      </c>
      <c r="K4070" s="11">
        <v>100516.82148268893</v>
      </c>
      <c r="L4070" s="12">
        <v>120018.320725044</v>
      </c>
      <c r="M4070" s="11">
        <v>810</v>
      </c>
      <c r="N4070" s="13"/>
      <c r="O4070" t="str">
        <f t="shared" si="135"/>
        <v/>
      </c>
    </row>
    <row r="4071" spans="1:15" hidden="1">
      <c r="A4071" s="41">
        <v>3.2025000000000001</v>
      </c>
      <c r="B4071" s="46">
        <v>45728</v>
      </c>
      <c r="C4071" s="8" t="s">
        <v>13</v>
      </c>
      <c r="D4071" s="8" t="s">
        <v>15</v>
      </c>
      <c r="E4071" s="8" t="s">
        <v>15</v>
      </c>
      <c r="F4071" s="9">
        <f t="shared" si="134"/>
        <v>3200000</v>
      </c>
      <c r="G4071" s="9">
        <v>32</v>
      </c>
      <c r="H4071" s="10">
        <v>3448128</v>
      </c>
      <c r="I4071" s="11">
        <v>3282475616.7391043</v>
      </c>
      <c r="J4071" s="11">
        <v>31859</v>
      </c>
      <c r="K4071" s="11">
        <v>103031.34488650317</v>
      </c>
      <c r="L4071" s="12">
        <v>0</v>
      </c>
      <c r="M4071" s="11">
        <v>2705</v>
      </c>
      <c r="N4071" s="13"/>
      <c r="O4071" t="str">
        <f t="shared" si="135"/>
        <v/>
      </c>
    </row>
    <row r="4072" spans="1:15" hidden="1">
      <c r="A4072" s="41">
        <v>3.2025000000000001</v>
      </c>
      <c r="B4072" s="46">
        <v>45728</v>
      </c>
      <c r="C4072" s="8" t="s">
        <v>13</v>
      </c>
      <c r="D4072" s="8" t="s">
        <v>46</v>
      </c>
      <c r="E4072" s="8" t="s">
        <v>46</v>
      </c>
      <c r="F4072" s="9">
        <f t="shared" si="134"/>
        <v>-9800000</v>
      </c>
      <c r="G4072" s="9">
        <v>-98</v>
      </c>
      <c r="H4072" s="10">
        <v>-10755402</v>
      </c>
      <c r="I4072" s="11">
        <v>17401974719.190514</v>
      </c>
      <c r="J4072" s="11">
        <v>173125</v>
      </c>
      <c r="K4072" s="11">
        <v>100516.82148268893</v>
      </c>
      <c r="L4072" s="12">
        <v>904753.49469648488</v>
      </c>
      <c r="M4072" s="11">
        <v>811</v>
      </c>
      <c r="N4072" s="13"/>
      <c r="O4072" t="str">
        <f t="shared" si="135"/>
        <v/>
      </c>
    </row>
    <row r="4073" spans="1:15" hidden="1">
      <c r="A4073" s="41">
        <v>3.2025000000000001</v>
      </c>
      <c r="B4073" s="46">
        <v>45728</v>
      </c>
      <c r="C4073" s="8" t="s">
        <v>13</v>
      </c>
      <c r="D4073" s="8" t="s">
        <v>46</v>
      </c>
      <c r="E4073" s="8" t="s">
        <v>46</v>
      </c>
      <c r="F4073" s="9">
        <f t="shared" si="134"/>
        <v>-10900000</v>
      </c>
      <c r="G4073" s="9">
        <v>-109</v>
      </c>
      <c r="H4073" s="10">
        <v>-11962641</v>
      </c>
      <c r="I4073" s="11">
        <v>17391018385.648899</v>
      </c>
      <c r="J4073" s="11">
        <v>173016</v>
      </c>
      <c r="K4073" s="11">
        <v>100516.82148268893</v>
      </c>
      <c r="L4073" s="12">
        <v>1006307.4583869074</v>
      </c>
      <c r="M4073" s="11">
        <v>812</v>
      </c>
      <c r="N4073" s="13"/>
      <c r="O4073" t="str">
        <f t="shared" si="135"/>
        <v/>
      </c>
    </row>
    <row r="4074" spans="1:15" hidden="1">
      <c r="A4074" s="41">
        <v>3.2025000000000001</v>
      </c>
      <c r="B4074" s="46">
        <v>45728</v>
      </c>
      <c r="C4074" s="8" t="s">
        <v>13</v>
      </c>
      <c r="D4074" s="8" t="s">
        <v>46</v>
      </c>
      <c r="E4074" s="8" t="s">
        <v>46</v>
      </c>
      <c r="F4074" s="9">
        <f t="shared" si="134"/>
        <v>-900000</v>
      </c>
      <c r="G4074" s="9">
        <v>-9</v>
      </c>
      <c r="H4074" s="10">
        <v>-987741</v>
      </c>
      <c r="I4074" s="11">
        <v>17390113734.255554</v>
      </c>
      <c r="J4074" s="11">
        <v>173007</v>
      </c>
      <c r="K4074" s="11">
        <v>100516.82148268893</v>
      </c>
      <c r="L4074" s="12">
        <v>83089.606655799667</v>
      </c>
      <c r="M4074" s="11">
        <v>813</v>
      </c>
      <c r="N4074" s="13"/>
      <c r="O4074" t="str">
        <f t="shared" si="135"/>
        <v/>
      </c>
    </row>
    <row r="4075" spans="1:15" hidden="1">
      <c r="A4075" s="41">
        <v>3.2025000000000001</v>
      </c>
      <c r="B4075" s="46">
        <v>45728</v>
      </c>
      <c r="C4075" s="8" t="s">
        <v>13</v>
      </c>
      <c r="D4075" s="8" t="s">
        <v>46</v>
      </c>
      <c r="E4075" s="8" t="s">
        <v>46</v>
      </c>
      <c r="F4075" s="9">
        <f t="shared" si="134"/>
        <v>-9100000</v>
      </c>
      <c r="G4075" s="9">
        <v>-91</v>
      </c>
      <c r="H4075" s="10">
        <v>-9987159</v>
      </c>
      <c r="I4075" s="11">
        <v>17380966703.500629</v>
      </c>
      <c r="J4075" s="11">
        <v>172916</v>
      </c>
      <c r="K4075" s="11">
        <v>100516.82148268893</v>
      </c>
      <c r="L4075" s="12">
        <v>840128.24507530779</v>
      </c>
      <c r="M4075" s="11">
        <v>814</v>
      </c>
      <c r="N4075" s="13"/>
      <c r="O4075" t="str">
        <f t="shared" si="135"/>
        <v/>
      </c>
    </row>
    <row r="4076" spans="1:15" hidden="1">
      <c r="A4076" s="41">
        <v>3.2025000000000001</v>
      </c>
      <c r="B4076" s="46">
        <v>45728</v>
      </c>
      <c r="C4076" s="8" t="s">
        <v>13</v>
      </c>
      <c r="D4076" s="8" t="s">
        <v>46</v>
      </c>
      <c r="E4076" s="8" t="s">
        <v>46</v>
      </c>
      <c r="F4076" s="9">
        <f t="shared" si="134"/>
        <v>-900000</v>
      </c>
      <c r="G4076" s="9">
        <v>-9</v>
      </c>
      <c r="H4076" s="10">
        <v>-987741</v>
      </c>
      <c r="I4076" s="11">
        <v>17380062052.107285</v>
      </c>
      <c r="J4076" s="11">
        <v>172907</v>
      </c>
      <c r="K4076" s="11">
        <v>100516.82148268893</v>
      </c>
      <c r="L4076" s="12">
        <v>83089.606655799667</v>
      </c>
      <c r="M4076" s="11">
        <v>815</v>
      </c>
      <c r="N4076" s="13"/>
      <c r="O4076" t="str">
        <f t="shared" si="135"/>
        <v/>
      </c>
    </row>
    <row r="4077" spans="1:15" hidden="1">
      <c r="A4077" s="41">
        <v>3.2025000000000001</v>
      </c>
      <c r="B4077" s="46">
        <v>45728</v>
      </c>
      <c r="C4077" s="8" t="s">
        <v>13</v>
      </c>
      <c r="D4077" s="8" t="s">
        <v>14</v>
      </c>
      <c r="E4077" s="8" t="s">
        <v>14</v>
      </c>
      <c r="F4077" s="9">
        <f t="shared" si="134"/>
        <v>-900000</v>
      </c>
      <c r="G4077" s="9">
        <v>-9</v>
      </c>
      <c r="H4077" s="10">
        <v>-952794</v>
      </c>
      <c r="I4077" s="11">
        <v>16885181533.671659</v>
      </c>
      <c r="J4077" s="11">
        <v>168779</v>
      </c>
      <c r="K4077" s="11">
        <v>100043.14241506148</v>
      </c>
      <c r="L4077" s="12">
        <v>52405.71826444671</v>
      </c>
      <c r="M4077" s="11">
        <v>539</v>
      </c>
      <c r="N4077" s="13"/>
      <c r="O4077" t="str">
        <f t="shared" si="135"/>
        <v/>
      </c>
    </row>
    <row r="4078" spans="1:15" hidden="1">
      <c r="A4078" s="41">
        <v>3.2025000000000001</v>
      </c>
      <c r="B4078" s="46">
        <v>45728</v>
      </c>
      <c r="C4078" s="8" t="s">
        <v>13</v>
      </c>
      <c r="D4078" s="8" t="s">
        <v>46</v>
      </c>
      <c r="E4078" s="8" t="s">
        <v>46</v>
      </c>
      <c r="F4078" s="9">
        <f t="shared" si="134"/>
        <v>-55800000</v>
      </c>
      <c r="G4078" s="9">
        <v>-558</v>
      </c>
      <c r="H4078" s="10">
        <v>-61239942</v>
      </c>
      <c r="I4078" s="11">
        <v>17323973665.719944</v>
      </c>
      <c r="J4078" s="11">
        <v>172349</v>
      </c>
      <c r="K4078" s="11">
        <v>100516.82148268893</v>
      </c>
      <c r="L4078" s="12">
        <v>5151555.6126595736</v>
      </c>
      <c r="M4078" s="11">
        <v>816</v>
      </c>
      <c r="N4078" s="13"/>
      <c r="O4078" t="str">
        <f t="shared" si="135"/>
        <v/>
      </c>
    </row>
    <row r="4079" spans="1:15" hidden="1">
      <c r="A4079" s="41">
        <v>3.2025000000000001</v>
      </c>
      <c r="B4079" s="46">
        <v>45728</v>
      </c>
      <c r="C4079" s="8" t="s">
        <v>13</v>
      </c>
      <c r="D4079" s="8" t="s">
        <v>46</v>
      </c>
      <c r="E4079" s="8" t="s">
        <v>46</v>
      </c>
      <c r="F4079" s="9">
        <f t="shared" si="134"/>
        <v>-4500000</v>
      </c>
      <c r="G4079" s="9">
        <v>-45</v>
      </c>
      <c r="H4079" s="10">
        <v>-4938705</v>
      </c>
      <c r="I4079" s="11">
        <v>17319450408.753223</v>
      </c>
      <c r="J4079" s="11">
        <v>172304</v>
      </c>
      <c r="K4079" s="11">
        <v>100516.82148268893</v>
      </c>
      <c r="L4079" s="12">
        <v>415448.03327899799</v>
      </c>
      <c r="M4079" s="11">
        <v>817</v>
      </c>
      <c r="N4079" s="13"/>
      <c r="O4079" t="str">
        <f t="shared" si="135"/>
        <v/>
      </c>
    </row>
    <row r="4080" spans="1:15" hidden="1">
      <c r="A4080" s="41">
        <v>3.2025000000000001</v>
      </c>
      <c r="B4080" s="46">
        <v>45728</v>
      </c>
      <c r="C4080" s="8" t="s">
        <v>13</v>
      </c>
      <c r="D4080" s="8" t="s">
        <v>46</v>
      </c>
      <c r="E4080" s="8" t="s">
        <v>46</v>
      </c>
      <c r="F4080" s="9">
        <f t="shared" si="134"/>
        <v>-4500000</v>
      </c>
      <c r="G4080" s="9">
        <v>-45</v>
      </c>
      <c r="H4080" s="10">
        <v>-4938705</v>
      </c>
      <c r="I4080" s="11">
        <v>17314927151.786503</v>
      </c>
      <c r="J4080" s="11">
        <v>172259</v>
      </c>
      <c r="K4080" s="11">
        <v>100516.82148268893</v>
      </c>
      <c r="L4080" s="12">
        <v>415448.03327899799</v>
      </c>
      <c r="M4080" s="11">
        <v>818</v>
      </c>
      <c r="N4080" s="13"/>
      <c r="O4080" t="str">
        <f t="shared" si="135"/>
        <v/>
      </c>
    </row>
    <row r="4081" spans="1:15" hidden="1">
      <c r="A4081" s="41">
        <v>3.2025000000000001</v>
      </c>
      <c r="B4081" s="46">
        <v>45728</v>
      </c>
      <c r="C4081" s="8" t="s">
        <v>13</v>
      </c>
      <c r="D4081" s="8" t="s">
        <v>46</v>
      </c>
      <c r="E4081" s="8" t="s">
        <v>46</v>
      </c>
      <c r="F4081" s="9">
        <f t="shared" si="134"/>
        <v>-900000</v>
      </c>
      <c r="G4081" s="9">
        <v>-9</v>
      </c>
      <c r="H4081" s="10">
        <v>-987741</v>
      </c>
      <c r="I4081" s="11">
        <v>17314022500.393158</v>
      </c>
      <c r="J4081" s="11">
        <v>172250</v>
      </c>
      <c r="K4081" s="11">
        <v>100516.82148268893</v>
      </c>
      <c r="L4081" s="12">
        <v>83089.606655799667</v>
      </c>
      <c r="M4081" s="11">
        <v>819</v>
      </c>
      <c r="N4081" s="13"/>
      <c r="O4081" t="str">
        <f t="shared" si="135"/>
        <v/>
      </c>
    </row>
    <row r="4082" spans="1:15" hidden="1">
      <c r="A4082" s="41">
        <v>3.2025000000000001</v>
      </c>
      <c r="B4082" s="46">
        <v>45728</v>
      </c>
      <c r="C4082" s="8" t="s">
        <v>13</v>
      </c>
      <c r="D4082" s="8" t="s">
        <v>46</v>
      </c>
      <c r="E4082" s="8" t="s">
        <v>46</v>
      </c>
      <c r="F4082" s="9">
        <f t="shared" si="134"/>
        <v>-45500000</v>
      </c>
      <c r="G4082" s="9">
        <v>-455</v>
      </c>
      <c r="H4082" s="10">
        <v>-49935795</v>
      </c>
      <c r="I4082" s="11">
        <v>17268287346.618534</v>
      </c>
      <c r="J4082" s="11">
        <v>171795</v>
      </c>
      <c r="K4082" s="11">
        <v>100516.82148268893</v>
      </c>
      <c r="L4082" s="12">
        <v>4200641.2253765389</v>
      </c>
      <c r="M4082" s="11">
        <v>820</v>
      </c>
      <c r="N4082" s="13"/>
      <c r="O4082" t="str">
        <f t="shared" si="135"/>
        <v/>
      </c>
    </row>
    <row r="4083" spans="1:15" hidden="1">
      <c r="A4083" s="41">
        <v>3.2025000000000001</v>
      </c>
      <c r="B4083" s="46">
        <v>45728</v>
      </c>
      <c r="C4083" s="8" t="s">
        <v>13</v>
      </c>
      <c r="D4083" s="8" t="s">
        <v>14</v>
      </c>
      <c r="E4083" s="8" t="s">
        <v>14</v>
      </c>
      <c r="F4083" s="9">
        <f t="shared" si="134"/>
        <v>9400000</v>
      </c>
      <c r="G4083" s="9">
        <v>94</v>
      </c>
      <c r="H4083" s="10">
        <v>9913992</v>
      </c>
      <c r="I4083" s="11">
        <v>16895095525.671659</v>
      </c>
      <c r="J4083" s="11">
        <v>168873</v>
      </c>
      <c r="K4083" s="11">
        <v>100046.1620606708</v>
      </c>
      <c r="L4083" s="12">
        <v>0</v>
      </c>
      <c r="M4083" s="11">
        <v>540</v>
      </c>
      <c r="N4083" s="13"/>
      <c r="O4083" t="str">
        <f t="shared" si="135"/>
        <v/>
      </c>
    </row>
    <row r="4084" spans="1:15" hidden="1">
      <c r="A4084" s="41">
        <v>3.2025000000000001</v>
      </c>
      <c r="B4084" s="46">
        <v>45728</v>
      </c>
      <c r="C4084" s="8" t="s">
        <v>13</v>
      </c>
      <c r="D4084" s="8" t="s">
        <v>46</v>
      </c>
      <c r="E4084" s="8" t="s">
        <v>46</v>
      </c>
      <c r="F4084" s="9">
        <f t="shared" si="134"/>
        <v>-900000</v>
      </c>
      <c r="G4084" s="9">
        <v>-9</v>
      </c>
      <c r="H4084" s="10">
        <v>-987741</v>
      </c>
      <c r="I4084" s="11">
        <v>17267382695.225189</v>
      </c>
      <c r="J4084" s="11">
        <v>171786</v>
      </c>
      <c r="K4084" s="11">
        <v>100516.82148268893</v>
      </c>
      <c r="L4084" s="12">
        <v>83089.606655799667</v>
      </c>
      <c r="M4084" s="11">
        <v>821</v>
      </c>
      <c r="N4084" s="13"/>
      <c r="O4084" t="str">
        <f t="shared" si="135"/>
        <v/>
      </c>
    </row>
    <row r="4085" spans="1:15" hidden="1">
      <c r="A4085" s="41">
        <v>3.2025000000000001</v>
      </c>
      <c r="B4085" s="46">
        <v>45728</v>
      </c>
      <c r="C4085" s="8" t="s">
        <v>13</v>
      </c>
      <c r="D4085" s="8" t="s">
        <v>46</v>
      </c>
      <c r="E4085" s="8" t="s">
        <v>46</v>
      </c>
      <c r="F4085" s="9">
        <f t="shared" si="134"/>
        <v>-1800000</v>
      </c>
      <c r="G4085" s="9">
        <v>-18</v>
      </c>
      <c r="H4085" s="10">
        <v>-1975482</v>
      </c>
      <c r="I4085" s="11">
        <v>17265573392.438499</v>
      </c>
      <c r="J4085" s="11">
        <v>171768</v>
      </c>
      <c r="K4085" s="11">
        <v>100516.82148268893</v>
      </c>
      <c r="L4085" s="12">
        <v>166179.21331159933</v>
      </c>
      <c r="M4085" s="11">
        <v>822</v>
      </c>
      <c r="N4085" s="13"/>
      <c r="O4085" t="str">
        <f t="shared" si="135"/>
        <v/>
      </c>
    </row>
    <row r="4086" spans="1:15" hidden="1">
      <c r="A4086" s="41">
        <v>3.2025000000000001</v>
      </c>
      <c r="B4086" s="46">
        <v>45728</v>
      </c>
      <c r="C4086" s="8" t="s">
        <v>13</v>
      </c>
      <c r="D4086" s="8" t="s">
        <v>14</v>
      </c>
      <c r="E4086" s="8" t="s">
        <v>14</v>
      </c>
      <c r="F4086" s="9">
        <f t="shared" si="134"/>
        <v>-9400000</v>
      </c>
      <c r="G4086" s="9">
        <v>-94</v>
      </c>
      <c r="H4086" s="10">
        <v>-9951404</v>
      </c>
      <c r="I4086" s="11">
        <v>16885691186.437956</v>
      </c>
      <c r="J4086" s="11">
        <v>168779</v>
      </c>
      <c r="K4086" s="11">
        <v>100046.1620606708</v>
      </c>
      <c r="L4086" s="12">
        <v>547064.76629694551</v>
      </c>
      <c r="M4086" s="11">
        <v>541</v>
      </c>
      <c r="N4086" s="13"/>
      <c r="O4086" t="str">
        <f t="shared" si="135"/>
        <v/>
      </c>
    </row>
    <row r="4087" spans="1:15" hidden="1">
      <c r="A4087" s="41">
        <v>3.2025000000000001</v>
      </c>
      <c r="B4087" s="46">
        <v>45728</v>
      </c>
      <c r="C4087" s="8" t="s">
        <v>13</v>
      </c>
      <c r="D4087" s="8" t="s">
        <v>46</v>
      </c>
      <c r="E4087" s="8" t="s">
        <v>46</v>
      </c>
      <c r="F4087" s="9">
        <f t="shared" si="134"/>
        <v>-127500000</v>
      </c>
      <c r="G4087" s="9">
        <v>-1275</v>
      </c>
      <c r="H4087" s="10">
        <v>-139929975</v>
      </c>
      <c r="I4087" s="11">
        <v>17137414445.048071</v>
      </c>
      <c r="J4087" s="11">
        <v>170493</v>
      </c>
      <c r="K4087" s="11">
        <v>100516.82148268893</v>
      </c>
      <c r="L4087" s="12">
        <v>11771027.609571606</v>
      </c>
      <c r="M4087" s="11">
        <v>823</v>
      </c>
      <c r="N4087" s="13"/>
      <c r="O4087" t="str">
        <f t="shared" si="135"/>
        <v/>
      </c>
    </row>
    <row r="4088" spans="1:15" hidden="1">
      <c r="A4088" s="41">
        <v>3.2025000000000001</v>
      </c>
      <c r="B4088" s="46">
        <v>45728</v>
      </c>
      <c r="C4088" s="8" t="s">
        <v>13</v>
      </c>
      <c r="D4088" s="8" t="s">
        <v>46</v>
      </c>
      <c r="E4088" s="8" t="s">
        <v>46</v>
      </c>
      <c r="F4088" s="9">
        <f t="shared" si="134"/>
        <v>-1800000</v>
      </c>
      <c r="G4088" s="9">
        <v>-18</v>
      </c>
      <c r="H4088" s="10">
        <v>-1975482</v>
      </c>
      <c r="I4088" s="11">
        <v>17135605142.261383</v>
      </c>
      <c r="J4088" s="11">
        <v>170475</v>
      </c>
      <c r="K4088" s="11">
        <v>100516.82148268893</v>
      </c>
      <c r="L4088" s="12">
        <v>166179.21331159933</v>
      </c>
      <c r="M4088" s="11">
        <v>824</v>
      </c>
      <c r="N4088" s="13"/>
      <c r="O4088" t="str">
        <f t="shared" si="135"/>
        <v/>
      </c>
    </row>
    <row r="4089" spans="1:15" hidden="1">
      <c r="A4089" s="41">
        <v>3.2025000000000001</v>
      </c>
      <c r="B4089" s="46">
        <v>45728</v>
      </c>
      <c r="C4089" s="8" t="s">
        <v>13</v>
      </c>
      <c r="D4089" s="8" t="s">
        <v>46</v>
      </c>
      <c r="E4089" s="8" t="s">
        <v>46</v>
      </c>
      <c r="F4089" s="9">
        <f t="shared" si="134"/>
        <v>-45500000</v>
      </c>
      <c r="G4089" s="9">
        <v>-455</v>
      </c>
      <c r="H4089" s="10">
        <v>-49935795</v>
      </c>
      <c r="I4089" s="11">
        <v>17089869988.486759</v>
      </c>
      <c r="J4089" s="11">
        <v>170020</v>
      </c>
      <c r="K4089" s="11">
        <v>100516.82148268893</v>
      </c>
      <c r="L4089" s="12">
        <v>4200641.2253765389</v>
      </c>
      <c r="M4089" s="11">
        <v>825</v>
      </c>
      <c r="N4089" s="13"/>
      <c r="O4089" t="str">
        <f t="shared" si="135"/>
        <v/>
      </c>
    </row>
    <row r="4090" spans="1:15" hidden="1">
      <c r="A4090" s="41">
        <v>3.2025000000000001</v>
      </c>
      <c r="B4090" s="46">
        <v>45728</v>
      </c>
      <c r="C4090" s="8" t="s">
        <v>13</v>
      </c>
      <c r="D4090" s="8" t="s">
        <v>46</v>
      </c>
      <c r="E4090" s="8" t="s">
        <v>46</v>
      </c>
      <c r="F4090" s="9">
        <f t="shared" si="134"/>
        <v>-1800000</v>
      </c>
      <c r="G4090" s="9">
        <v>-18</v>
      </c>
      <c r="H4090" s="10">
        <v>-1975482</v>
      </c>
      <c r="I4090" s="11">
        <v>17088060685.700071</v>
      </c>
      <c r="J4090" s="11">
        <v>170002</v>
      </c>
      <c r="K4090" s="11">
        <v>100516.82148268893</v>
      </c>
      <c r="L4090" s="12">
        <v>166179.21331159933</v>
      </c>
      <c r="M4090" s="11">
        <v>826</v>
      </c>
      <c r="N4090" s="13"/>
      <c r="O4090" t="str">
        <f t="shared" si="135"/>
        <v/>
      </c>
    </row>
    <row r="4091" spans="1:15" hidden="1">
      <c r="A4091" s="41">
        <v>3.2025000000000001</v>
      </c>
      <c r="B4091" s="46">
        <v>45728</v>
      </c>
      <c r="C4091" s="8" t="s">
        <v>13</v>
      </c>
      <c r="D4091" s="8" t="s">
        <v>46</v>
      </c>
      <c r="E4091" s="8" t="s">
        <v>46</v>
      </c>
      <c r="F4091" s="9">
        <f t="shared" si="134"/>
        <v>-900000</v>
      </c>
      <c r="G4091" s="9">
        <v>-9</v>
      </c>
      <c r="H4091" s="10">
        <v>-987741</v>
      </c>
      <c r="I4091" s="11">
        <v>17087156034.306726</v>
      </c>
      <c r="J4091" s="11">
        <v>169993</v>
      </c>
      <c r="K4091" s="11">
        <v>100516.82148268893</v>
      </c>
      <c r="L4091" s="12">
        <v>83089.606655799667</v>
      </c>
      <c r="M4091" s="11">
        <v>827</v>
      </c>
      <c r="N4091" s="13"/>
      <c r="O4091" t="str">
        <f t="shared" si="135"/>
        <v/>
      </c>
    </row>
    <row r="4092" spans="1:15" hidden="1">
      <c r="A4092" s="41">
        <v>3.2025000000000001</v>
      </c>
      <c r="B4092" s="46">
        <v>45728</v>
      </c>
      <c r="C4092" s="8" t="s">
        <v>13</v>
      </c>
      <c r="D4092" s="8" t="s">
        <v>46</v>
      </c>
      <c r="E4092" s="8" t="s">
        <v>46</v>
      </c>
      <c r="F4092" s="9">
        <f t="shared" si="134"/>
        <v>-36700000</v>
      </c>
      <c r="G4092" s="9">
        <v>-367</v>
      </c>
      <c r="H4092" s="10">
        <v>-40277883</v>
      </c>
      <c r="I4092" s="11">
        <v>17050266360.82258</v>
      </c>
      <c r="J4092" s="11">
        <v>169626</v>
      </c>
      <c r="K4092" s="11">
        <v>100516.82148268893</v>
      </c>
      <c r="L4092" s="12">
        <v>3388209.5158531591</v>
      </c>
      <c r="M4092" s="11">
        <v>828</v>
      </c>
      <c r="N4092" s="13"/>
      <c r="O4092" t="str">
        <f t="shared" si="135"/>
        <v/>
      </c>
    </row>
    <row r="4093" spans="1:15" hidden="1">
      <c r="A4093" s="41">
        <v>3.2025000000000001</v>
      </c>
      <c r="B4093" s="46">
        <v>45728</v>
      </c>
      <c r="C4093" s="8" t="s">
        <v>13</v>
      </c>
      <c r="D4093" s="8" t="s">
        <v>14</v>
      </c>
      <c r="E4093" s="8" t="s">
        <v>14</v>
      </c>
      <c r="F4093" s="9">
        <f t="shared" si="134"/>
        <v>-900000</v>
      </c>
      <c r="G4093" s="9">
        <v>-9</v>
      </c>
      <c r="H4093" s="10">
        <v>-952794</v>
      </c>
      <c r="I4093" s="11">
        <v>16884790770.97941</v>
      </c>
      <c r="J4093" s="11">
        <v>168770</v>
      </c>
      <c r="K4093" s="11">
        <v>100046.1620606708</v>
      </c>
      <c r="L4093" s="12">
        <v>52378.541453962796</v>
      </c>
      <c r="M4093" s="11">
        <v>542</v>
      </c>
      <c r="N4093" s="13"/>
      <c r="O4093" t="str">
        <f t="shared" si="135"/>
        <v/>
      </c>
    </row>
    <row r="4094" spans="1:15" hidden="1">
      <c r="A4094" s="41">
        <v>3.2025000000000001</v>
      </c>
      <c r="B4094" s="46">
        <v>45728</v>
      </c>
      <c r="C4094" s="8" t="s">
        <v>13</v>
      </c>
      <c r="D4094" s="8" t="s">
        <v>46</v>
      </c>
      <c r="E4094" s="8" t="s">
        <v>46</v>
      </c>
      <c r="F4094" s="9">
        <f t="shared" si="134"/>
        <v>-900000</v>
      </c>
      <c r="G4094" s="9">
        <v>-9</v>
      </c>
      <c r="H4094" s="10">
        <v>-987741</v>
      </c>
      <c r="I4094" s="11">
        <v>17049361709.429235</v>
      </c>
      <c r="J4094" s="11">
        <v>169617</v>
      </c>
      <c r="K4094" s="11">
        <v>100516.82148268893</v>
      </c>
      <c r="L4094" s="12">
        <v>83089.606655799667</v>
      </c>
      <c r="M4094" s="11">
        <v>829</v>
      </c>
      <c r="N4094" s="13"/>
      <c r="O4094" t="str">
        <f t="shared" si="135"/>
        <v/>
      </c>
    </row>
    <row r="4095" spans="1:15" hidden="1">
      <c r="A4095" s="41">
        <v>3.2025000000000001</v>
      </c>
      <c r="B4095" s="46">
        <v>45728</v>
      </c>
      <c r="C4095" s="8" t="s">
        <v>13</v>
      </c>
      <c r="D4095" s="8" t="s">
        <v>46</v>
      </c>
      <c r="E4095" s="8" t="s">
        <v>46</v>
      </c>
      <c r="F4095" s="9">
        <f t="shared" si="134"/>
        <v>-900000</v>
      </c>
      <c r="G4095" s="9">
        <v>-9</v>
      </c>
      <c r="H4095" s="10">
        <v>-987741</v>
      </c>
      <c r="I4095" s="11">
        <v>17048457058.035891</v>
      </c>
      <c r="J4095" s="11">
        <v>169608</v>
      </c>
      <c r="K4095" s="11">
        <v>100516.82148268893</v>
      </c>
      <c r="L4095" s="12">
        <v>83089.606655799667</v>
      </c>
      <c r="M4095" s="11">
        <v>830</v>
      </c>
      <c r="N4095" s="13"/>
      <c r="O4095" t="str">
        <f t="shared" si="135"/>
        <v/>
      </c>
    </row>
    <row r="4096" spans="1:15" hidden="1">
      <c r="A4096" s="41">
        <v>3.2025000000000001</v>
      </c>
      <c r="B4096" s="46">
        <v>45728</v>
      </c>
      <c r="C4096" s="8" t="s">
        <v>13</v>
      </c>
      <c r="D4096" s="8" t="s">
        <v>46</v>
      </c>
      <c r="E4096" s="8" t="s">
        <v>46</v>
      </c>
      <c r="F4096" s="9">
        <f t="shared" si="134"/>
        <v>18200000</v>
      </c>
      <c r="G4096" s="9">
        <v>182</v>
      </c>
      <c r="H4096" s="10">
        <v>19968676</v>
      </c>
      <c r="I4096" s="11">
        <v>17068425734.035891</v>
      </c>
      <c r="J4096" s="11">
        <v>169790</v>
      </c>
      <c r="K4096" s="11">
        <v>100526.68433968956</v>
      </c>
      <c r="L4096" s="12">
        <v>0</v>
      </c>
      <c r="M4096" s="11">
        <v>831</v>
      </c>
      <c r="N4096" s="13"/>
      <c r="O4096" t="str">
        <f t="shared" si="135"/>
        <v/>
      </c>
    </row>
    <row r="4097" spans="1:15" hidden="1">
      <c r="A4097" s="41">
        <v>3.2025000000000001</v>
      </c>
      <c r="B4097" s="46">
        <v>45728</v>
      </c>
      <c r="C4097" s="8" t="s">
        <v>13</v>
      </c>
      <c r="D4097" s="8" t="s">
        <v>14</v>
      </c>
      <c r="E4097" s="8" t="s">
        <v>14</v>
      </c>
      <c r="F4097" s="9">
        <f t="shared" si="134"/>
        <v>-1800000</v>
      </c>
      <c r="G4097" s="9">
        <v>-18</v>
      </c>
      <c r="H4097" s="10">
        <v>-1905588</v>
      </c>
      <c r="I4097" s="11">
        <v>16882989940.062319</v>
      </c>
      <c r="J4097" s="11">
        <v>168752</v>
      </c>
      <c r="K4097" s="11">
        <v>100046.1620606708</v>
      </c>
      <c r="L4097" s="12">
        <v>104757.08290792559</v>
      </c>
      <c r="M4097" s="11">
        <v>543</v>
      </c>
      <c r="N4097" s="13"/>
      <c r="O4097" t="str">
        <f t="shared" si="135"/>
        <v/>
      </c>
    </row>
    <row r="4098" spans="1:15" hidden="1">
      <c r="A4098" s="41">
        <v>3.2025000000000001</v>
      </c>
      <c r="B4098" s="46">
        <v>45728</v>
      </c>
      <c r="C4098" s="8" t="s">
        <v>13</v>
      </c>
      <c r="D4098" s="8" t="s">
        <v>46</v>
      </c>
      <c r="E4098" s="8" t="s">
        <v>46</v>
      </c>
      <c r="F4098" s="9">
        <f t="shared" si="134"/>
        <v>-13700000</v>
      </c>
      <c r="G4098" s="9">
        <v>-137</v>
      </c>
      <c r="H4098" s="10">
        <v>-15035613</v>
      </c>
      <c r="I4098" s="11">
        <v>17054653578.281353</v>
      </c>
      <c r="J4098" s="11">
        <v>169653</v>
      </c>
      <c r="K4098" s="11">
        <v>100526.68433968956</v>
      </c>
      <c r="L4098" s="12">
        <v>1263457.2454625312</v>
      </c>
      <c r="M4098" s="11">
        <v>832</v>
      </c>
      <c r="N4098" s="13"/>
      <c r="O4098" t="str">
        <f t="shared" si="135"/>
        <v/>
      </c>
    </row>
    <row r="4099" spans="1:15" hidden="1">
      <c r="A4099" s="41">
        <v>3.2025000000000001</v>
      </c>
      <c r="B4099" s="46">
        <v>45728</v>
      </c>
      <c r="C4099" s="8" t="s">
        <v>13</v>
      </c>
      <c r="D4099" s="8" t="s">
        <v>46</v>
      </c>
      <c r="E4099" s="8" t="s">
        <v>46</v>
      </c>
      <c r="F4099" s="9">
        <f t="shared" si="134"/>
        <v>-900000</v>
      </c>
      <c r="G4099" s="9">
        <v>-9</v>
      </c>
      <c r="H4099" s="10">
        <v>-987741</v>
      </c>
      <c r="I4099" s="11">
        <v>17053748838.122295</v>
      </c>
      <c r="J4099" s="11">
        <v>169644</v>
      </c>
      <c r="K4099" s="11">
        <v>100526.68433968956</v>
      </c>
      <c r="L4099" s="12">
        <v>83000.840942793991</v>
      </c>
      <c r="M4099" s="11">
        <v>833</v>
      </c>
      <c r="N4099" s="13"/>
      <c r="O4099" t="str">
        <f t="shared" si="135"/>
        <v/>
      </c>
    </row>
    <row r="4100" spans="1:15" hidden="1">
      <c r="A4100" s="41">
        <v>3.2025000000000001</v>
      </c>
      <c r="B4100" s="46">
        <v>45728</v>
      </c>
      <c r="C4100" s="8" t="s">
        <v>13</v>
      </c>
      <c r="D4100" s="8" t="s">
        <v>46</v>
      </c>
      <c r="E4100" s="8" t="s">
        <v>46</v>
      </c>
      <c r="F4100" s="9">
        <f t="shared" si="134"/>
        <v>-900000</v>
      </c>
      <c r="G4100" s="9">
        <v>-9</v>
      </c>
      <c r="H4100" s="10">
        <v>-987741</v>
      </c>
      <c r="I4100" s="11">
        <v>17052844097.963238</v>
      </c>
      <c r="J4100" s="11">
        <v>169635</v>
      </c>
      <c r="K4100" s="11">
        <v>100526.68433968956</v>
      </c>
      <c r="L4100" s="12">
        <v>83000.840942793991</v>
      </c>
      <c r="M4100" s="11">
        <v>834</v>
      </c>
      <c r="N4100" s="13"/>
      <c r="O4100" t="str">
        <f t="shared" si="135"/>
        <v/>
      </c>
    </row>
    <row r="4101" spans="1:15" hidden="1">
      <c r="A4101" s="41">
        <v>3.2025000000000001</v>
      </c>
      <c r="B4101" s="46">
        <v>45728</v>
      </c>
      <c r="C4101" s="8" t="s">
        <v>13</v>
      </c>
      <c r="D4101" s="8" t="s">
        <v>46</v>
      </c>
      <c r="E4101" s="8" t="s">
        <v>46</v>
      </c>
      <c r="F4101" s="9">
        <f t="shared" si="134"/>
        <v>-189500000</v>
      </c>
      <c r="G4101" s="9">
        <v>-1895</v>
      </c>
      <c r="H4101" s="10">
        <v>-207974355</v>
      </c>
      <c r="I4101" s="11">
        <v>16862346031.139526</v>
      </c>
      <c r="J4101" s="11">
        <v>167740</v>
      </c>
      <c r="K4101" s="11">
        <v>100526.68433968956</v>
      </c>
      <c r="L4101" s="12">
        <v>17476288.176288277</v>
      </c>
      <c r="M4101" s="11">
        <v>835</v>
      </c>
      <c r="N4101" s="13"/>
      <c r="O4101" t="str">
        <f t="shared" si="135"/>
        <v/>
      </c>
    </row>
    <row r="4102" spans="1:15" hidden="1">
      <c r="A4102" s="41">
        <v>3.2025000000000001</v>
      </c>
      <c r="B4102" s="46">
        <v>45728</v>
      </c>
      <c r="C4102" s="8" t="s">
        <v>13</v>
      </c>
      <c r="D4102" s="8" t="s">
        <v>46</v>
      </c>
      <c r="E4102" s="8" t="s">
        <v>46</v>
      </c>
      <c r="F4102" s="9">
        <f t="shared" si="134"/>
        <v>-91200000</v>
      </c>
      <c r="G4102" s="9">
        <v>-912</v>
      </c>
      <c r="H4102" s="10">
        <v>-100091088</v>
      </c>
      <c r="I4102" s="11">
        <v>16770665695.02173</v>
      </c>
      <c r="J4102" s="11">
        <v>166828</v>
      </c>
      <c r="K4102" s="11">
        <v>100526.68433968956</v>
      </c>
      <c r="L4102" s="12">
        <v>8410751.8822031319</v>
      </c>
      <c r="M4102" s="11">
        <v>836</v>
      </c>
      <c r="N4102" s="13"/>
      <c r="O4102" t="str">
        <f t="shared" si="135"/>
        <v/>
      </c>
    </row>
    <row r="4103" spans="1:15" hidden="1">
      <c r="A4103" s="41">
        <v>3.2025000000000001</v>
      </c>
      <c r="B4103" s="46">
        <v>45728</v>
      </c>
      <c r="C4103" s="8" t="s">
        <v>13</v>
      </c>
      <c r="D4103" s="8" t="s">
        <v>46</v>
      </c>
      <c r="E4103" s="8" t="s">
        <v>46</v>
      </c>
      <c r="F4103" s="9">
        <f t="shared" si="134"/>
        <v>-4500000</v>
      </c>
      <c r="G4103" s="9">
        <v>-45</v>
      </c>
      <c r="H4103" s="10">
        <v>-4938705</v>
      </c>
      <c r="I4103" s="11">
        <v>16766141994.226444</v>
      </c>
      <c r="J4103" s="11">
        <v>166783</v>
      </c>
      <c r="K4103" s="11">
        <v>100526.68433968956</v>
      </c>
      <c r="L4103" s="12">
        <v>415004.20471397042</v>
      </c>
      <c r="M4103" s="11">
        <v>837</v>
      </c>
      <c r="N4103" s="13"/>
      <c r="O4103" t="str">
        <f t="shared" si="135"/>
        <v/>
      </c>
    </row>
    <row r="4104" spans="1:15" hidden="1">
      <c r="A4104" s="41">
        <v>3.2025000000000001</v>
      </c>
      <c r="B4104" s="46">
        <v>45728</v>
      </c>
      <c r="C4104" s="8" t="s">
        <v>13</v>
      </c>
      <c r="D4104" s="8" t="s">
        <v>46</v>
      </c>
      <c r="E4104" s="8" t="s">
        <v>46</v>
      </c>
      <c r="F4104" s="9">
        <f t="shared" si="134"/>
        <v>-2800000</v>
      </c>
      <c r="G4104" s="9">
        <v>-28</v>
      </c>
      <c r="H4104" s="10">
        <v>-3072972</v>
      </c>
      <c r="I4104" s="11">
        <v>16763327247.064934</v>
      </c>
      <c r="J4104" s="11">
        <v>166755</v>
      </c>
      <c r="K4104" s="11">
        <v>100526.68433968956</v>
      </c>
      <c r="L4104" s="12">
        <v>258224.83848869242</v>
      </c>
      <c r="M4104" s="11">
        <v>838</v>
      </c>
      <c r="N4104" s="13"/>
      <c r="O4104" t="str">
        <f t="shared" si="135"/>
        <v/>
      </c>
    </row>
    <row r="4105" spans="1:15" hidden="1">
      <c r="A4105" s="41">
        <v>3.2025000000000001</v>
      </c>
      <c r="B4105" s="46">
        <v>45728</v>
      </c>
      <c r="C4105" s="8" t="s">
        <v>13</v>
      </c>
      <c r="D4105" s="8" t="s">
        <v>14</v>
      </c>
      <c r="E4105" s="8" t="s">
        <v>14</v>
      </c>
      <c r="F4105" s="9">
        <f t="shared" si="134"/>
        <v>-9400000</v>
      </c>
      <c r="G4105" s="9">
        <v>-94</v>
      </c>
      <c r="H4105" s="10">
        <v>-9951404</v>
      </c>
      <c r="I4105" s="11">
        <v>16873585600.828615</v>
      </c>
      <c r="J4105" s="11">
        <v>168658</v>
      </c>
      <c r="K4105" s="11">
        <v>100046.1620606708</v>
      </c>
      <c r="L4105" s="12">
        <v>547064.76629694551</v>
      </c>
      <c r="M4105" s="11">
        <v>544</v>
      </c>
      <c r="N4105" s="13"/>
      <c r="O4105" t="str">
        <f t="shared" si="135"/>
        <v/>
      </c>
    </row>
    <row r="4106" spans="1:15" hidden="1">
      <c r="A4106" s="41">
        <v>3.2025000000000001</v>
      </c>
      <c r="B4106" s="46">
        <v>45728</v>
      </c>
      <c r="C4106" s="8" t="s">
        <v>13</v>
      </c>
      <c r="D4106" s="8" t="s">
        <v>46</v>
      </c>
      <c r="E4106" s="8" t="s">
        <v>46</v>
      </c>
      <c r="F4106" s="9">
        <f t="shared" ref="F4106:F4169" si="136">100000*G4106</f>
        <v>-14100000</v>
      </c>
      <c r="G4106" s="9">
        <v>-141</v>
      </c>
      <c r="H4106" s="10">
        <v>-15474609</v>
      </c>
      <c r="I4106" s="11">
        <v>16749152984.573038</v>
      </c>
      <c r="J4106" s="11">
        <v>166614</v>
      </c>
      <c r="K4106" s="11">
        <v>100526.68433968956</v>
      </c>
      <c r="L4106" s="12">
        <v>1300346.508103773</v>
      </c>
      <c r="M4106" s="11">
        <v>839</v>
      </c>
      <c r="N4106" s="13"/>
      <c r="O4106" t="str">
        <f t="shared" si="135"/>
        <v/>
      </c>
    </row>
    <row r="4107" spans="1:15" hidden="1">
      <c r="A4107" s="41">
        <v>3.2025000000000001</v>
      </c>
      <c r="B4107" s="46">
        <v>45728</v>
      </c>
      <c r="C4107" s="8" t="s">
        <v>13</v>
      </c>
      <c r="D4107" s="8" t="s">
        <v>46</v>
      </c>
      <c r="E4107" s="8" t="s">
        <v>46</v>
      </c>
      <c r="F4107" s="9">
        <f t="shared" si="136"/>
        <v>-900000</v>
      </c>
      <c r="G4107" s="9">
        <v>-9</v>
      </c>
      <c r="H4107" s="10">
        <v>-987741</v>
      </c>
      <c r="I4107" s="11">
        <v>16748248244.41398</v>
      </c>
      <c r="J4107" s="11">
        <v>166605</v>
      </c>
      <c r="K4107" s="11">
        <v>100526.68433968956</v>
      </c>
      <c r="L4107" s="12">
        <v>83000.840942793991</v>
      </c>
      <c r="M4107" s="11">
        <v>840</v>
      </c>
      <c r="N4107" s="13"/>
      <c r="O4107" t="str">
        <f t="shared" si="135"/>
        <v/>
      </c>
    </row>
    <row r="4108" spans="1:15" hidden="1">
      <c r="A4108" s="41">
        <v>3.2025000000000001</v>
      </c>
      <c r="B4108" s="46">
        <v>45728</v>
      </c>
      <c r="C4108" s="8" t="s">
        <v>13</v>
      </c>
      <c r="D4108" s="8" t="s">
        <v>46</v>
      </c>
      <c r="E4108" s="8" t="s">
        <v>46</v>
      </c>
      <c r="F4108" s="9">
        <f t="shared" si="136"/>
        <v>-900000</v>
      </c>
      <c r="G4108" s="9">
        <v>-9</v>
      </c>
      <c r="H4108" s="10">
        <v>-987741</v>
      </c>
      <c r="I4108" s="11">
        <v>16747343504.254923</v>
      </c>
      <c r="J4108" s="11">
        <v>166596</v>
      </c>
      <c r="K4108" s="11">
        <v>100526.68433968956</v>
      </c>
      <c r="L4108" s="12">
        <v>83000.840942793991</v>
      </c>
      <c r="M4108" s="11">
        <v>841</v>
      </c>
      <c r="N4108" s="13"/>
      <c r="O4108" t="str">
        <f t="shared" si="135"/>
        <v/>
      </c>
    </row>
    <row r="4109" spans="1:15" hidden="1">
      <c r="A4109" s="41">
        <v>3.2025000000000001</v>
      </c>
      <c r="B4109" s="46">
        <v>45728</v>
      </c>
      <c r="C4109" s="8" t="s">
        <v>13</v>
      </c>
      <c r="D4109" s="8" t="s">
        <v>46</v>
      </c>
      <c r="E4109" s="8" t="s">
        <v>46</v>
      </c>
      <c r="F4109" s="9">
        <f t="shared" si="136"/>
        <v>-900000</v>
      </c>
      <c r="G4109" s="9">
        <v>-9</v>
      </c>
      <c r="H4109" s="10">
        <v>-987741</v>
      </c>
      <c r="I4109" s="11">
        <v>16746438764.095865</v>
      </c>
      <c r="J4109" s="11">
        <v>166587</v>
      </c>
      <c r="K4109" s="11">
        <v>100526.68433968956</v>
      </c>
      <c r="L4109" s="12">
        <v>83000.840942793991</v>
      </c>
      <c r="M4109" s="11">
        <v>842</v>
      </c>
      <c r="N4109" s="13"/>
      <c r="O4109" t="str">
        <f t="shared" si="135"/>
        <v/>
      </c>
    </row>
    <row r="4110" spans="1:15" hidden="1">
      <c r="A4110" s="41">
        <v>3.2025000000000001</v>
      </c>
      <c r="B4110" s="46">
        <v>45728</v>
      </c>
      <c r="C4110" s="8" t="s">
        <v>13</v>
      </c>
      <c r="D4110" s="8" t="s">
        <v>46</v>
      </c>
      <c r="E4110" s="8" t="s">
        <v>46</v>
      </c>
      <c r="F4110" s="9">
        <f t="shared" si="136"/>
        <v>-163900000</v>
      </c>
      <c r="G4110" s="9">
        <v>-1639</v>
      </c>
      <c r="H4110" s="10">
        <v>-179878611</v>
      </c>
      <c r="I4110" s="11">
        <v>16581675528.463114</v>
      </c>
      <c r="J4110" s="11">
        <v>164948</v>
      </c>
      <c r="K4110" s="11">
        <v>100526.68433968956</v>
      </c>
      <c r="L4110" s="12">
        <v>15115375.367248803</v>
      </c>
      <c r="M4110" s="11">
        <v>843</v>
      </c>
      <c r="N4110" s="13"/>
      <c r="O4110" t="str">
        <f t="shared" si="135"/>
        <v/>
      </c>
    </row>
    <row r="4111" spans="1:15" hidden="1">
      <c r="A4111" s="41">
        <v>3.2025000000000001</v>
      </c>
      <c r="B4111" s="46">
        <v>45728</v>
      </c>
      <c r="C4111" s="8" t="s">
        <v>13</v>
      </c>
      <c r="D4111" s="8" t="s">
        <v>46</v>
      </c>
      <c r="E4111" s="8" t="s">
        <v>46</v>
      </c>
      <c r="F4111" s="9">
        <f t="shared" si="136"/>
        <v>-900000</v>
      </c>
      <c r="G4111" s="9">
        <v>-9</v>
      </c>
      <c r="H4111" s="10">
        <v>-987741</v>
      </c>
      <c r="I4111" s="11">
        <v>16580770788.304056</v>
      </c>
      <c r="J4111" s="11">
        <v>164939</v>
      </c>
      <c r="K4111" s="11">
        <v>100526.68433968956</v>
      </c>
      <c r="L4111" s="12">
        <v>83000.840942793991</v>
      </c>
      <c r="M4111" s="11">
        <v>844</v>
      </c>
      <c r="N4111" s="13"/>
      <c r="O4111" t="str">
        <f t="shared" si="135"/>
        <v/>
      </c>
    </row>
    <row r="4112" spans="1:15" hidden="1">
      <c r="A4112" s="41">
        <v>3.2025000000000001</v>
      </c>
      <c r="B4112" s="46">
        <v>45728</v>
      </c>
      <c r="C4112" s="8" t="s">
        <v>13</v>
      </c>
      <c r="D4112" s="8" t="s">
        <v>46</v>
      </c>
      <c r="E4112" s="8" t="s">
        <v>46</v>
      </c>
      <c r="F4112" s="9">
        <f t="shared" si="136"/>
        <v>-900000</v>
      </c>
      <c r="G4112" s="9">
        <v>-9</v>
      </c>
      <c r="H4112" s="10">
        <v>-987741</v>
      </c>
      <c r="I4112" s="11">
        <v>16579866048.144999</v>
      </c>
      <c r="J4112" s="11">
        <v>164930</v>
      </c>
      <c r="K4112" s="11">
        <v>100526.68433968956</v>
      </c>
      <c r="L4112" s="12">
        <v>83000.840942793991</v>
      </c>
      <c r="M4112" s="11">
        <v>845</v>
      </c>
      <c r="N4112" s="13"/>
      <c r="O4112" t="str">
        <f t="shared" ref="O4112:O4175" si="137">IF(M4112=_xlfn.MAXIFS(M:M,D:D,D4112),"X","")</f>
        <v/>
      </c>
    </row>
    <row r="4113" spans="1:15" hidden="1">
      <c r="A4113" s="41">
        <v>3.2025000000000001</v>
      </c>
      <c r="B4113" s="46">
        <v>45728</v>
      </c>
      <c r="C4113" s="8" t="s">
        <v>13</v>
      </c>
      <c r="D4113" s="8" t="s">
        <v>46</v>
      </c>
      <c r="E4113" s="8" t="s">
        <v>46</v>
      </c>
      <c r="F4113" s="9">
        <f t="shared" si="136"/>
        <v>-4300000</v>
      </c>
      <c r="G4113" s="9">
        <v>-43</v>
      </c>
      <c r="H4113" s="10">
        <v>-4719207</v>
      </c>
      <c r="I4113" s="11">
        <v>16575543400.718391</v>
      </c>
      <c r="J4113" s="11">
        <v>164887</v>
      </c>
      <c r="K4113" s="11">
        <v>100526.68433968956</v>
      </c>
      <c r="L4113" s="12">
        <v>396559.5733933486</v>
      </c>
      <c r="M4113" s="11">
        <v>846</v>
      </c>
      <c r="N4113" s="13"/>
      <c r="O4113" t="str">
        <f t="shared" si="137"/>
        <v/>
      </c>
    </row>
    <row r="4114" spans="1:15" hidden="1">
      <c r="A4114" s="41">
        <v>3.2025000000000001</v>
      </c>
      <c r="B4114" s="46">
        <v>45728</v>
      </c>
      <c r="C4114" s="8" t="s">
        <v>13</v>
      </c>
      <c r="D4114" s="8" t="s">
        <v>46</v>
      </c>
      <c r="E4114" s="8" t="s">
        <v>46</v>
      </c>
      <c r="F4114" s="9">
        <f t="shared" si="136"/>
        <v>-900000</v>
      </c>
      <c r="G4114" s="9">
        <v>-9</v>
      </c>
      <c r="H4114" s="10">
        <v>-987741</v>
      </c>
      <c r="I4114" s="11">
        <v>16574638660.559334</v>
      </c>
      <c r="J4114" s="11">
        <v>164878</v>
      </c>
      <c r="K4114" s="11">
        <v>100526.68433968956</v>
      </c>
      <c r="L4114" s="12">
        <v>83000.840942793991</v>
      </c>
      <c r="M4114" s="11">
        <v>847</v>
      </c>
      <c r="N4114" s="13"/>
      <c r="O4114" t="str">
        <f t="shared" si="137"/>
        <v/>
      </c>
    </row>
    <row r="4115" spans="1:15" hidden="1">
      <c r="A4115" s="41">
        <v>3.2025000000000001</v>
      </c>
      <c r="B4115" s="46">
        <v>45728</v>
      </c>
      <c r="C4115" s="8" t="s">
        <v>13</v>
      </c>
      <c r="D4115" s="8" t="s">
        <v>46</v>
      </c>
      <c r="E4115" s="8" t="s">
        <v>46</v>
      </c>
      <c r="F4115" s="9">
        <f t="shared" si="136"/>
        <v>-900000</v>
      </c>
      <c r="G4115" s="9">
        <v>-9</v>
      </c>
      <c r="H4115" s="10">
        <v>-987741</v>
      </c>
      <c r="I4115" s="11">
        <v>16573733920.400276</v>
      </c>
      <c r="J4115" s="11">
        <v>164869</v>
      </c>
      <c r="K4115" s="11">
        <v>100526.68433968956</v>
      </c>
      <c r="L4115" s="12">
        <v>83000.840942793991</v>
      </c>
      <c r="M4115" s="11">
        <v>848</v>
      </c>
      <c r="N4115" s="13"/>
      <c r="O4115" t="str">
        <f t="shared" si="137"/>
        <v/>
      </c>
    </row>
    <row r="4116" spans="1:15" hidden="1">
      <c r="A4116" s="41">
        <v>3.2025000000000001</v>
      </c>
      <c r="B4116" s="46">
        <v>45728</v>
      </c>
      <c r="C4116" s="8" t="s">
        <v>13</v>
      </c>
      <c r="D4116" s="8" t="s">
        <v>46</v>
      </c>
      <c r="E4116" s="8" t="s">
        <v>46</v>
      </c>
      <c r="F4116" s="9">
        <f t="shared" si="136"/>
        <v>-900000</v>
      </c>
      <c r="G4116" s="9">
        <v>-9</v>
      </c>
      <c r="H4116" s="10">
        <v>-987741</v>
      </c>
      <c r="I4116" s="11">
        <v>16572829180.241219</v>
      </c>
      <c r="J4116" s="11">
        <v>164860</v>
      </c>
      <c r="K4116" s="11">
        <v>100526.68433968956</v>
      </c>
      <c r="L4116" s="12">
        <v>83000.840942793991</v>
      </c>
      <c r="M4116" s="11">
        <v>849</v>
      </c>
      <c r="N4116" s="13"/>
      <c r="O4116" t="str">
        <f t="shared" si="137"/>
        <v/>
      </c>
    </row>
    <row r="4117" spans="1:15" hidden="1">
      <c r="A4117" s="41">
        <v>3.2025000000000001</v>
      </c>
      <c r="B4117" s="46">
        <v>45728</v>
      </c>
      <c r="C4117" s="8" t="s">
        <v>13</v>
      </c>
      <c r="D4117" s="8" t="s">
        <v>46</v>
      </c>
      <c r="E4117" s="8" t="s">
        <v>46</v>
      </c>
      <c r="F4117" s="9">
        <f t="shared" si="136"/>
        <v>-900000</v>
      </c>
      <c r="G4117" s="9">
        <v>-9</v>
      </c>
      <c r="H4117" s="10">
        <v>-987741</v>
      </c>
      <c r="I4117" s="11">
        <v>16571924440.082161</v>
      </c>
      <c r="J4117" s="11">
        <v>164851</v>
      </c>
      <c r="K4117" s="11">
        <v>100526.68433968956</v>
      </c>
      <c r="L4117" s="12">
        <v>83000.840942793991</v>
      </c>
      <c r="M4117" s="11">
        <v>850</v>
      </c>
      <c r="N4117" s="13"/>
      <c r="O4117" t="str">
        <f t="shared" si="137"/>
        <v/>
      </c>
    </row>
    <row r="4118" spans="1:15" hidden="1">
      <c r="A4118" s="41">
        <v>3.2025000000000001</v>
      </c>
      <c r="B4118" s="46">
        <v>45728</v>
      </c>
      <c r="C4118" s="8" t="s">
        <v>13</v>
      </c>
      <c r="D4118" s="8" t="s">
        <v>46</v>
      </c>
      <c r="E4118" s="8" t="s">
        <v>46</v>
      </c>
      <c r="F4118" s="9">
        <f t="shared" si="136"/>
        <v>-900000</v>
      </c>
      <c r="G4118" s="9">
        <v>-9</v>
      </c>
      <c r="H4118" s="10">
        <v>-987741</v>
      </c>
      <c r="I4118" s="11">
        <v>16571019699.923103</v>
      </c>
      <c r="J4118" s="11">
        <v>164842</v>
      </c>
      <c r="K4118" s="11">
        <v>100526.68433968956</v>
      </c>
      <c r="L4118" s="12">
        <v>83000.840942793991</v>
      </c>
      <c r="M4118" s="11">
        <v>851</v>
      </c>
      <c r="N4118" s="13"/>
      <c r="O4118" t="str">
        <f t="shared" si="137"/>
        <v/>
      </c>
    </row>
    <row r="4119" spans="1:15" hidden="1">
      <c r="A4119" s="41">
        <v>3.2025000000000001</v>
      </c>
      <c r="B4119" s="46">
        <v>45728</v>
      </c>
      <c r="C4119" s="8" t="s">
        <v>13</v>
      </c>
      <c r="D4119" s="8" t="s">
        <v>46</v>
      </c>
      <c r="E4119" s="8" t="s">
        <v>46</v>
      </c>
      <c r="F4119" s="9">
        <f t="shared" si="136"/>
        <v>-900000</v>
      </c>
      <c r="G4119" s="9">
        <v>-9</v>
      </c>
      <c r="H4119" s="10">
        <v>-987741</v>
      </c>
      <c r="I4119" s="11">
        <v>16570114959.764046</v>
      </c>
      <c r="J4119" s="11">
        <v>164833</v>
      </c>
      <c r="K4119" s="11">
        <v>100526.68433968956</v>
      </c>
      <c r="L4119" s="12">
        <v>83000.840942793991</v>
      </c>
      <c r="M4119" s="11">
        <v>852</v>
      </c>
      <c r="N4119" s="13"/>
      <c r="O4119" t="str">
        <f t="shared" si="137"/>
        <v/>
      </c>
    </row>
    <row r="4120" spans="1:15" hidden="1">
      <c r="A4120" s="41">
        <v>3.2025000000000001</v>
      </c>
      <c r="B4120" s="46">
        <v>45728</v>
      </c>
      <c r="C4120" s="8" t="s">
        <v>13</v>
      </c>
      <c r="D4120" s="8" t="s">
        <v>46</v>
      </c>
      <c r="E4120" s="8" t="s">
        <v>46</v>
      </c>
      <c r="F4120" s="9">
        <f t="shared" si="136"/>
        <v>-900000</v>
      </c>
      <c r="G4120" s="9">
        <v>-9</v>
      </c>
      <c r="H4120" s="10">
        <v>-987741</v>
      </c>
      <c r="I4120" s="11">
        <v>16569210219.604988</v>
      </c>
      <c r="J4120" s="11">
        <v>164824</v>
      </c>
      <c r="K4120" s="11">
        <v>100526.68433968956</v>
      </c>
      <c r="L4120" s="12">
        <v>83000.840942793991</v>
      </c>
      <c r="M4120" s="11">
        <v>853</v>
      </c>
      <c r="N4120" s="13"/>
      <c r="O4120" t="str">
        <f t="shared" si="137"/>
        <v/>
      </c>
    </row>
    <row r="4121" spans="1:15" hidden="1">
      <c r="A4121" s="41">
        <v>3.2025000000000001</v>
      </c>
      <c r="B4121" s="46">
        <v>45728</v>
      </c>
      <c r="C4121" s="8" t="s">
        <v>13</v>
      </c>
      <c r="D4121" s="8" t="s">
        <v>46</v>
      </c>
      <c r="E4121" s="8" t="s">
        <v>46</v>
      </c>
      <c r="F4121" s="9">
        <f t="shared" si="136"/>
        <v>-900000</v>
      </c>
      <c r="G4121" s="9">
        <v>-9</v>
      </c>
      <c r="H4121" s="10">
        <v>-987741</v>
      </c>
      <c r="I4121" s="11">
        <v>16568305479.44593</v>
      </c>
      <c r="J4121" s="11">
        <v>164815</v>
      </c>
      <c r="K4121" s="11">
        <v>100526.68433968956</v>
      </c>
      <c r="L4121" s="12">
        <v>83000.840942793991</v>
      </c>
      <c r="M4121" s="11">
        <v>854</v>
      </c>
      <c r="N4121" s="13"/>
      <c r="O4121" t="str">
        <f t="shared" si="137"/>
        <v/>
      </c>
    </row>
    <row r="4122" spans="1:15" hidden="1">
      <c r="A4122" s="41">
        <v>3.2025000000000001</v>
      </c>
      <c r="B4122" s="46">
        <v>45728</v>
      </c>
      <c r="C4122" s="8" t="s">
        <v>13</v>
      </c>
      <c r="D4122" s="8" t="s">
        <v>46</v>
      </c>
      <c r="E4122" s="8" t="s">
        <v>46</v>
      </c>
      <c r="F4122" s="9">
        <f t="shared" si="136"/>
        <v>-900000</v>
      </c>
      <c r="G4122" s="9">
        <v>-9</v>
      </c>
      <c r="H4122" s="10">
        <v>-987741</v>
      </c>
      <c r="I4122" s="11">
        <v>16567400739.286873</v>
      </c>
      <c r="J4122" s="11">
        <v>164806</v>
      </c>
      <c r="K4122" s="11">
        <v>100526.68433968956</v>
      </c>
      <c r="L4122" s="12">
        <v>83000.840942793991</v>
      </c>
      <c r="M4122" s="11">
        <v>855</v>
      </c>
      <c r="N4122" s="13"/>
      <c r="O4122" t="str">
        <f t="shared" si="137"/>
        <v/>
      </c>
    </row>
    <row r="4123" spans="1:15" hidden="1">
      <c r="A4123" s="41">
        <v>3.2025000000000001</v>
      </c>
      <c r="B4123" s="46">
        <v>45728</v>
      </c>
      <c r="C4123" s="8" t="s">
        <v>13</v>
      </c>
      <c r="D4123" s="8" t="s">
        <v>46</v>
      </c>
      <c r="E4123" s="8" t="s">
        <v>46</v>
      </c>
      <c r="F4123" s="9">
        <f t="shared" si="136"/>
        <v>-14000000</v>
      </c>
      <c r="G4123" s="9">
        <v>-140</v>
      </c>
      <c r="H4123" s="10">
        <v>-15364860</v>
      </c>
      <c r="I4123" s="11">
        <v>16553327003.479317</v>
      </c>
      <c r="J4123" s="11">
        <v>164666</v>
      </c>
      <c r="K4123" s="11">
        <v>100526.68433968956</v>
      </c>
      <c r="L4123" s="12">
        <v>1291124.1924434621</v>
      </c>
      <c r="M4123" s="11">
        <v>856</v>
      </c>
      <c r="N4123" s="13"/>
      <c r="O4123" t="str">
        <f t="shared" si="137"/>
        <v/>
      </c>
    </row>
    <row r="4124" spans="1:15" hidden="1">
      <c r="A4124" s="41">
        <v>3.2025000000000001</v>
      </c>
      <c r="B4124" s="46">
        <v>45728</v>
      </c>
      <c r="C4124" s="8" t="s">
        <v>13</v>
      </c>
      <c r="D4124" s="8" t="s">
        <v>46</v>
      </c>
      <c r="E4124" s="8" t="s">
        <v>46</v>
      </c>
      <c r="F4124" s="9">
        <f t="shared" si="136"/>
        <v>-1300000</v>
      </c>
      <c r="G4124" s="9">
        <v>-13</v>
      </c>
      <c r="H4124" s="10">
        <v>-1426737</v>
      </c>
      <c r="I4124" s="11">
        <v>16552020156.582901</v>
      </c>
      <c r="J4124" s="11">
        <v>164653</v>
      </c>
      <c r="K4124" s="11">
        <v>100526.68433968956</v>
      </c>
      <c r="L4124" s="12">
        <v>119890.10358403577</v>
      </c>
      <c r="M4124" s="11">
        <v>857</v>
      </c>
      <c r="N4124" s="13"/>
      <c r="O4124" t="str">
        <f t="shared" si="137"/>
        <v/>
      </c>
    </row>
    <row r="4125" spans="1:15" hidden="1">
      <c r="A4125" s="41">
        <v>3.2025000000000001</v>
      </c>
      <c r="B4125" s="46">
        <v>45728</v>
      </c>
      <c r="C4125" s="8" t="s">
        <v>13</v>
      </c>
      <c r="D4125" s="8" t="s">
        <v>14</v>
      </c>
      <c r="E4125" s="8" t="s">
        <v>14</v>
      </c>
      <c r="F4125" s="9">
        <f t="shared" si="136"/>
        <v>-900000</v>
      </c>
      <c r="G4125" s="9">
        <v>-9</v>
      </c>
      <c r="H4125" s="10">
        <v>-952794</v>
      </c>
      <c r="I4125" s="11">
        <v>16872685185.37007</v>
      </c>
      <c r="J4125" s="11">
        <v>168649</v>
      </c>
      <c r="K4125" s="11">
        <v>100046.1620606708</v>
      </c>
      <c r="L4125" s="12">
        <v>52378.541453962796</v>
      </c>
      <c r="M4125" s="11">
        <v>545</v>
      </c>
      <c r="N4125" s="13"/>
      <c r="O4125" t="str">
        <f t="shared" si="137"/>
        <v/>
      </c>
    </row>
    <row r="4126" spans="1:15" hidden="1">
      <c r="A4126" s="41">
        <v>3.2025000000000001</v>
      </c>
      <c r="B4126" s="46">
        <v>45728</v>
      </c>
      <c r="C4126" s="8" t="s">
        <v>13</v>
      </c>
      <c r="D4126" s="8" t="s">
        <v>46</v>
      </c>
      <c r="E4126" s="8" t="s">
        <v>46</v>
      </c>
      <c r="F4126" s="9">
        <f t="shared" si="136"/>
        <v>-91000000</v>
      </c>
      <c r="G4126" s="9">
        <v>-910</v>
      </c>
      <c r="H4126" s="10">
        <v>-99871590</v>
      </c>
      <c r="I4126" s="11">
        <v>16460540873.833784</v>
      </c>
      <c r="J4126" s="11">
        <v>163743</v>
      </c>
      <c r="K4126" s="11">
        <v>100526.68433968956</v>
      </c>
      <c r="L4126" s="12">
        <v>8392307.2508825064</v>
      </c>
      <c r="M4126" s="11">
        <v>858</v>
      </c>
      <c r="N4126" s="13"/>
      <c r="O4126" t="str">
        <f t="shared" si="137"/>
        <v/>
      </c>
    </row>
    <row r="4127" spans="1:15" hidden="1">
      <c r="A4127" s="41">
        <v>3.2025000000000001</v>
      </c>
      <c r="B4127" s="46">
        <v>45729</v>
      </c>
      <c r="C4127" s="8" t="s">
        <v>13</v>
      </c>
      <c r="D4127" s="8" t="s">
        <v>46</v>
      </c>
      <c r="E4127" s="8" t="s">
        <v>46</v>
      </c>
      <c r="F4127" s="9">
        <f t="shared" si="136"/>
        <v>-900000</v>
      </c>
      <c r="G4127" s="9">
        <v>-9</v>
      </c>
      <c r="H4127" s="10">
        <v>-987930</v>
      </c>
      <c r="I4127" s="11">
        <v>16459636133.674726</v>
      </c>
      <c r="J4127" s="11">
        <v>163734</v>
      </c>
      <c r="K4127" s="11">
        <v>100526.68433968956</v>
      </c>
      <c r="L4127" s="12">
        <v>83189.840942793991</v>
      </c>
      <c r="M4127" s="11">
        <v>859</v>
      </c>
      <c r="N4127" s="13"/>
      <c r="O4127" t="str">
        <f t="shared" si="137"/>
        <v/>
      </c>
    </row>
    <row r="4128" spans="1:15" hidden="1">
      <c r="A4128" s="41">
        <v>3.2025000000000001</v>
      </c>
      <c r="B4128" s="46">
        <v>45729</v>
      </c>
      <c r="C4128" s="8" t="s">
        <v>13</v>
      </c>
      <c r="D4128" s="8" t="s">
        <v>15</v>
      </c>
      <c r="E4128" s="8" t="s">
        <v>15</v>
      </c>
      <c r="F4128" s="9">
        <f t="shared" si="136"/>
        <v>1800000</v>
      </c>
      <c r="G4128" s="9">
        <v>18</v>
      </c>
      <c r="H4128" s="10">
        <v>1939446</v>
      </c>
      <c r="I4128" s="11">
        <v>3284415062.7391043</v>
      </c>
      <c r="J4128" s="11">
        <v>31877</v>
      </c>
      <c r="K4128" s="11">
        <v>103034.00767760782</v>
      </c>
      <c r="L4128" s="12">
        <v>0</v>
      </c>
      <c r="M4128" s="11">
        <v>2706</v>
      </c>
      <c r="N4128" s="13"/>
      <c r="O4128" t="str">
        <f t="shared" si="137"/>
        <v/>
      </c>
    </row>
    <row r="4129" spans="1:15" hidden="1">
      <c r="A4129" s="41">
        <v>3.2025000000000001</v>
      </c>
      <c r="B4129" s="46">
        <v>45729</v>
      </c>
      <c r="C4129" s="8" t="s">
        <v>13</v>
      </c>
      <c r="D4129" s="8" t="s">
        <v>46</v>
      </c>
      <c r="E4129" s="8" t="s">
        <v>46</v>
      </c>
      <c r="F4129" s="9">
        <f t="shared" si="136"/>
        <v>-2000000</v>
      </c>
      <c r="G4129" s="9">
        <v>-20</v>
      </c>
      <c r="H4129" s="10">
        <v>-2195400</v>
      </c>
      <c r="I4129" s="11">
        <v>16457625599.987932</v>
      </c>
      <c r="J4129" s="11">
        <v>163714</v>
      </c>
      <c r="K4129" s="11">
        <v>100526.68433968956</v>
      </c>
      <c r="L4129" s="12">
        <v>184866.31320620887</v>
      </c>
      <c r="M4129" s="11">
        <v>860</v>
      </c>
      <c r="N4129" s="13"/>
      <c r="O4129" t="str">
        <f t="shared" si="137"/>
        <v/>
      </c>
    </row>
    <row r="4130" spans="1:15" hidden="1">
      <c r="A4130" s="41">
        <v>3.2025000000000001</v>
      </c>
      <c r="B4130" s="46">
        <v>45729</v>
      </c>
      <c r="C4130" s="8" t="s">
        <v>13</v>
      </c>
      <c r="D4130" s="8" t="s">
        <v>46</v>
      </c>
      <c r="E4130" s="8" t="s">
        <v>46</v>
      </c>
      <c r="F4130" s="9">
        <f t="shared" si="136"/>
        <v>-1800000</v>
      </c>
      <c r="G4130" s="9">
        <v>-18</v>
      </c>
      <c r="H4130" s="10">
        <v>-1975860</v>
      </c>
      <c r="I4130" s="11">
        <v>16455816119.669817</v>
      </c>
      <c r="J4130" s="11">
        <v>163696</v>
      </c>
      <c r="K4130" s="11">
        <v>100526.68433968956</v>
      </c>
      <c r="L4130" s="12">
        <v>166379.68188558798</v>
      </c>
      <c r="M4130" s="11">
        <v>861</v>
      </c>
      <c r="N4130" s="13"/>
      <c r="O4130" t="str">
        <f t="shared" si="137"/>
        <v/>
      </c>
    </row>
    <row r="4131" spans="1:15" hidden="1">
      <c r="A4131" s="41">
        <v>3.2025000000000001</v>
      </c>
      <c r="B4131" s="46">
        <v>45729</v>
      </c>
      <c r="C4131" s="8" t="s">
        <v>13</v>
      </c>
      <c r="D4131" s="8" t="s">
        <v>15</v>
      </c>
      <c r="E4131" s="8" t="s">
        <v>15</v>
      </c>
      <c r="F4131" s="9">
        <f t="shared" si="136"/>
        <v>900000</v>
      </c>
      <c r="G4131" s="9">
        <v>9</v>
      </c>
      <c r="H4131" s="10">
        <v>968661</v>
      </c>
      <c r="I4131" s="11">
        <v>3285383723.7391043</v>
      </c>
      <c r="J4131" s="11">
        <v>31886</v>
      </c>
      <c r="K4131" s="11">
        <v>103035.30463962567</v>
      </c>
      <c r="L4131" s="12">
        <v>0</v>
      </c>
      <c r="M4131" s="11">
        <v>2707</v>
      </c>
      <c r="N4131" s="13"/>
      <c r="O4131" t="str">
        <f t="shared" si="137"/>
        <v/>
      </c>
    </row>
    <row r="4132" spans="1:15" hidden="1">
      <c r="A4132" s="41">
        <v>3.2025000000000001</v>
      </c>
      <c r="B4132" s="46">
        <v>45729</v>
      </c>
      <c r="C4132" s="8" t="s">
        <v>13</v>
      </c>
      <c r="D4132" s="8" t="s">
        <v>46</v>
      </c>
      <c r="E4132" s="8" t="s">
        <v>46</v>
      </c>
      <c r="F4132" s="9">
        <f t="shared" si="136"/>
        <v>-900000</v>
      </c>
      <c r="G4132" s="9">
        <v>-9</v>
      </c>
      <c r="H4132" s="10">
        <v>-987930</v>
      </c>
      <c r="I4132" s="11">
        <v>16454911379.510759</v>
      </c>
      <c r="J4132" s="11">
        <v>163687</v>
      </c>
      <c r="K4132" s="11">
        <v>100526.68433968956</v>
      </c>
      <c r="L4132" s="12">
        <v>83189.840942793991</v>
      </c>
      <c r="M4132" s="11">
        <v>862</v>
      </c>
      <c r="N4132" s="13"/>
      <c r="O4132" t="str">
        <f t="shared" si="137"/>
        <v/>
      </c>
    </row>
    <row r="4133" spans="1:15" hidden="1">
      <c r="A4133" s="41">
        <v>3.2025000000000001</v>
      </c>
      <c r="B4133" s="46">
        <v>45729</v>
      </c>
      <c r="C4133" s="8" t="s">
        <v>13</v>
      </c>
      <c r="D4133" s="8" t="s">
        <v>46</v>
      </c>
      <c r="E4133" s="8" t="s">
        <v>46</v>
      </c>
      <c r="F4133" s="9">
        <f t="shared" si="136"/>
        <v>-11900000</v>
      </c>
      <c r="G4133" s="9">
        <v>-119</v>
      </c>
      <c r="H4133" s="10">
        <v>-13062630</v>
      </c>
      <c r="I4133" s="11">
        <v>16442948704.074337</v>
      </c>
      <c r="J4133" s="11">
        <v>163568</v>
      </c>
      <c r="K4133" s="11">
        <v>100526.68433968956</v>
      </c>
      <c r="L4133" s="12">
        <v>1099954.5635769423</v>
      </c>
      <c r="M4133" s="11">
        <v>863</v>
      </c>
      <c r="N4133" s="13"/>
      <c r="O4133" t="str">
        <f t="shared" si="137"/>
        <v/>
      </c>
    </row>
    <row r="4134" spans="1:15" hidden="1">
      <c r="A4134" s="41">
        <v>3.2025000000000001</v>
      </c>
      <c r="B4134" s="46">
        <v>45729</v>
      </c>
      <c r="C4134" s="8" t="s">
        <v>13</v>
      </c>
      <c r="D4134" s="8" t="s">
        <v>46</v>
      </c>
      <c r="E4134" s="8" t="s">
        <v>46</v>
      </c>
      <c r="F4134" s="9">
        <f t="shared" si="136"/>
        <v>-10200000</v>
      </c>
      <c r="G4134" s="9">
        <v>-102</v>
      </c>
      <c r="H4134" s="10">
        <v>-11196540</v>
      </c>
      <c r="I4134" s="11">
        <v>16432694982.271688</v>
      </c>
      <c r="J4134" s="11">
        <v>163466</v>
      </c>
      <c r="K4134" s="11">
        <v>100526.68433968956</v>
      </c>
      <c r="L4134" s="12">
        <v>942818.1973516643</v>
      </c>
      <c r="M4134" s="11">
        <v>864</v>
      </c>
      <c r="N4134" s="13"/>
      <c r="O4134" t="str">
        <f t="shared" si="137"/>
        <v/>
      </c>
    </row>
    <row r="4135" spans="1:15" hidden="1">
      <c r="A4135" s="41">
        <v>3.2025000000000001</v>
      </c>
      <c r="B4135" s="46">
        <v>45729</v>
      </c>
      <c r="C4135" s="8" t="s">
        <v>13</v>
      </c>
      <c r="D4135" s="8" t="s">
        <v>46</v>
      </c>
      <c r="E4135" s="8" t="s">
        <v>46</v>
      </c>
      <c r="F4135" s="9">
        <f t="shared" si="136"/>
        <v>-9100000</v>
      </c>
      <c r="G4135" s="9">
        <v>-91</v>
      </c>
      <c r="H4135" s="10">
        <v>-9989070</v>
      </c>
      <c r="I4135" s="11">
        <v>16423547053.996777</v>
      </c>
      <c r="J4135" s="11">
        <v>163375</v>
      </c>
      <c r="K4135" s="11">
        <v>100526.68433968956</v>
      </c>
      <c r="L4135" s="12">
        <v>841141.72508824989</v>
      </c>
      <c r="M4135" s="11">
        <v>865</v>
      </c>
      <c r="N4135" s="13"/>
      <c r="O4135" t="str">
        <f t="shared" si="137"/>
        <v/>
      </c>
    </row>
    <row r="4136" spans="1:15" hidden="1">
      <c r="A4136" s="41">
        <v>3.2025000000000001</v>
      </c>
      <c r="B4136" s="46">
        <v>45729</v>
      </c>
      <c r="C4136" s="8" t="s">
        <v>13</v>
      </c>
      <c r="D4136" s="8" t="s">
        <v>46</v>
      </c>
      <c r="E4136" s="8" t="s">
        <v>46</v>
      </c>
      <c r="F4136" s="9">
        <f t="shared" si="136"/>
        <v>-9100000</v>
      </c>
      <c r="G4136" s="9">
        <v>-91</v>
      </c>
      <c r="H4136" s="10">
        <v>-9989070</v>
      </c>
      <c r="I4136" s="11">
        <v>16414399125.721865</v>
      </c>
      <c r="J4136" s="11">
        <v>163284</v>
      </c>
      <c r="K4136" s="11">
        <v>100526.68433968956</v>
      </c>
      <c r="L4136" s="12">
        <v>841141.72508824989</v>
      </c>
      <c r="M4136" s="11">
        <v>866</v>
      </c>
      <c r="N4136" s="13"/>
      <c r="O4136" t="str">
        <f t="shared" si="137"/>
        <v/>
      </c>
    </row>
    <row r="4137" spans="1:15" hidden="1">
      <c r="A4137" s="41">
        <v>3.2025000000000001</v>
      </c>
      <c r="B4137" s="46">
        <v>45729</v>
      </c>
      <c r="C4137" s="8" t="s">
        <v>13</v>
      </c>
      <c r="D4137" s="8" t="s">
        <v>14</v>
      </c>
      <c r="E4137" s="8" t="s">
        <v>14</v>
      </c>
      <c r="F4137" s="9">
        <f t="shared" si="136"/>
        <v>-900000</v>
      </c>
      <c r="G4137" s="9">
        <v>-9</v>
      </c>
      <c r="H4137" s="10">
        <v>-952965</v>
      </c>
      <c r="I4137" s="11">
        <v>16871784769.911524</v>
      </c>
      <c r="J4137" s="11">
        <v>168640</v>
      </c>
      <c r="K4137" s="11">
        <v>100046.1620606708</v>
      </c>
      <c r="L4137" s="12">
        <v>52549.541453962796</v>
      </c>
      <c r="M4137" s="11">
        <v>546</v>
      </c>
      <c r="N4137" s="13"/>
      <c r="O4137" t="str">
        <f t="shared" si="137"/>
        <v/>
      </c>
    </row>
    <row r="4138" spans="1:15" hidden="1">
      <c r="A4138" s="41">
        <v>3.2025000000000001</v>
      </c>
      <c r="B4138" s="46">
        <v>45729</v>
      </c>
      <c r="C4138" s="8" t="s">
        <v>13</v>
      </c>
      <c r="D4138" s="8" t="s">
        <v>46</v>
      </c>
      <c r="E4138" s="8" t="s">
        <v>46</v>
      </c>
      <c r="F4138" s="9">
        <f t="shared" si="136"/>
        <v>4500000</v>
      </c>
      <c r="G4138" s="9">
        <v>45</v>
      </c>
      <c r="H4138" s="10">
        <v>4932765</v>
      </c>
      <c r="I4138" s="11">
        <v>16419331890.721865</v>
      </c>
      <c r="J4138" s="11">
        <v>163329</v>
      </c>
      <c r="K4138" s="11">
        <v>100529.18888085928</v>
      </c>
      <c r="L4138" s="12">
        <v>0</v>
      </c>
      <c r="M4138" s="11">
        <v>867</v>
      </c>
      <c r="N4138" s="13"/>
      <c r="O4138" t="str">
        <f t="shared" si="137"/>
        <v/>
      </c>
    </row>
    <row r="4139" spans="1:15" hidden="1">
      <c r="A4139" s="41">
        <v>3.2025000000000001</v>
      </c>
      <c r="B4139" s="46">
        <v>45729</v>
      </c>
      <c r="C4139" s="8" t="s">
        <v>13</v>
      </c>
      <c r="D4139" s="8" t="s">
        <v>14</v>
      </c>
      <c r="E4139" s="8" t="s">
        <v>14</v>
      </c>
      <c r="F4139" s="9">
        <f t="shared" si="136"/>
        <v>900000</v>
      </c>
      <c r="G4139" s="9">
        <v>9</v>
      </c>
      <c r="H4139" s="10">
        <v>949266</v>
      </c>
      <c r="I4139" s="11">
        <v>16872734035.911524</v>
      </c>
      <c r="J4139" s="11">
        <v>168649</v>
      </c>
      <c r="K4139" s="11">
        <v>100046.4517187266</v>
      </c>
      <c r="L4139" s="12">
        <v>0</v>
      </c>
      <c r="M4139" s="11">
        <v>547</v>
      </c>
      <c r="N4139" s="13"/>
      <c r="O4139" t="str">
        <f t="shared" si="137"/>
        <v/>
      </c>
    </row>
    <row r="4140" spans="1:15" hidden="1">
      <c r="A4140" s="41">
        <v>3.2025000000000001</v>
      </c>
      <c r="B4140" s="46">
        <v>45729</v>
      </c>
      <c r="C4140" s="8" t="s">
        <v>13</v>
      </c>
      <c r="D4140" s="8" t="s">
        <v>14</v>
      </c>
      <c r="E4140" s="8" t="s">
        <v>14</v>
      </c>
      <c r="F4140" s="9">
        <f t="shared" si="136"/>
        <v>1100000</v>
      </c>
      <c r="G4140" s="9">
        <v>11</v>
      </c>
      <c r="H4140" s="10">
        <v>1160214</v>
      </c>
      <c r="I4140" s="11">
        <v>16873894249.911524</v>
      </c>
      <c r="J4140" s="11">
        <v>168660</v>
      </c>
      <c r="K4140" s="11">
        <v>100046.80570325817</v>
      </c>
      <c r="L4140" s="12">
        <v>0</v>
      </c>
      <c r="M4140" s="11">
        <v>548</v>
      </c>
      <c r="N4140" s="13"/>
      <c r="O4140" t="str">
        <f t="shared" si="137"/>
        <v/>
      </c>
    </row>
    <row r="4141" spans="1:15" hidden="1">
      <c r="A4141" s="41">
        <v>3.2025000000000001</v>
      </c>
      <c r="B4141" s="46">
        <v>45729</v>
      </c>
      <c r="C4141" s="8" t="s">
        <v>13</v>
      </c>
      <c r="D4141" s="8" t="s">
        <v>15</v>
      </c>
      <c r="E4141" s="8" t="s">
        <v>15</v>
      </c>
      <c r="F4141" s="9">
        <f t="shared" si="136"/>
        <v>900000</v>
      </c>
      <c r="G4141" s="9">
        <v>9</v>
      </c>
      <c r="H4141" s="10">
        <v>968661</v>
      </c>
      <c r="I4141" s="11">
        <v>3286352384.7391043</v>
      </c>
      <c r="J4141" s="11">
        <v>31895</v>
      </c>
      <c r="K4141" s="11">
        <v>103036.60086970072</v>
      </c>
      <c r="L4141" s="12">
        <v>0</v>
      </c>
      <c r="M4141" s="11">
        <v>2708</v>
      </c>
      <c r="N4141" s="13"/>
      <c r="O4141" t="str">
        <f t="shared" si="137"/>
        <v/>
      </c>
    </row>
    <row r="4142" spans="1:15" hidden="1">
      <c r="A4142" s="41">
        <v>3.2025000000000001</v>
      </c>
      <c r="B4142" s="46">
        <v>45729</v>
      </c>
      <c r="C4142" s="8" t="s">
        <v>13</v>
      </c>
      <c r="D4142" s="8" t="s">
        <v>46</v>
      </c>
      <c r="E4142" s="8" t="s">
        <v>46</v>
      </c>
      <c r="F4142" s="9">
        <f t="shared" si="136"/>
        <v>-900000</v>
      </c>
      <c r="G4142" s="9">
        <v>-9</v>
      </c>
      <c r="H4142" s="10">
        <v>-987930</v>
      </c>
      <c r="I4142" s="11">
        <v>16418427128.021936</v>
      </c>
      <c r="J4142" s="11">
        <v>163320</v>
      </c>
      <c r="K4142" s="11">
        <v>100529.18888085928</v>
      </c>
      <c r="L4142" s="12">
        <v>83167.300072266487</v>
      </c>
      <c r="M4142" s="11">
        <v>868</v>
      </c>
      <c r="N4142" s="13"/>
      <c r="O4142" t="str">
        <f t="shared" si="137"/>
        <v/>
      </c>
    </row>
    <row r="4143" spans="1:15" hidden="1">
      <c r="A4143" s="41">
        <v>3.2025000000000001</v>
      </c>
      <c r="B4143" s="46">
        <v>45729</v>
      </c>
      <c r="C4143" s="8" t="s">
        <v>13</v>
      </c>
      <c r="D4143" s="8" t="s">
        <v>46</v>
      </c>
      <c r="E4143" s="8" t="s">
        <v>46</v>
      </c>
      <c r="F4143" s="9">
        <f t="shared" si="136"/>
        <v>-900000</v>
      </c>
      <c r="G4143" s="9">
        <v>-9</v>
      </c>
      <c r="H4143" s="10">
        <v>-987930</v>
      </c>
      <c r="I4143" s="11">
        <v>16417522365.322008</v>
      </c>
      <c r="J4143" s="11">
        <v>163311</v>
      </c>
      <c r="K4143" s="11">
        <v>100529.18888085928</v>
      </c>
      <c r="L4143" s="12">
        <v>83167.300072266487</v>
      </c>
      <c r="M4143" s="11">
        <v>869</v>
      </c>
      <c r="N4143" s="13"/>
      <c r="O4143" t="str">
        <f t="shared" si="137"/>
        <v/>
      </c>
    </row>
    <row r="4144" spans="1:15" hidden="1">
      <c r="A4144" s="41">
        <v>3.2025000000000001</v>
      </c>
      <c r="B4144" s="46">
        <v>45729</v>
      </c>
      <c r="C4144" s="8" t="s">
        <v>13</v>
      </c>
      <c r="D4144" s="8" t="s">
        <v>15</v>
      </c>
      <c r="E4144" s="8" t="s">
        <v>15</v>
      </c>
      <c r="F4144" s="9">
        <f t="shared" si="136"/>
        <v>900000</v>
      </c>
      <c r="G4144" s="9">
        <v>9</v>
      </c>
      <c r="H4144" s="10">
        <v>966393</v>
      </c>
      <c r="I4144" s="11">
        <v>3287318777.7391043</v>
      </c>
      <c r="J4144" s="11">
        <v>31904</v>
      </c>
      <c r="K4144" s="11">
        <v>103037.82528018756</v>
      </c>
      <c r="L4144" s="12">
        <v>0</v>
      </c>
      <c r="M4144" s="11">
        <v>2709</v>
      </c>
      <c r="N4144" s="13"/>
      <c r="O4144" t="str">
        <f t="shared" si="137"/>
        <v/>
      </c>
    </row>
    <row r="4145" spans="1:15" hidden="1">
      <c r="A4145" s="41">
        <v>3.2025000000000001</v>
      </c>
      <c r="B4145" s="46">
        <v>45729</v>
      </c>
      <c r="C4145" s="8" t="s">
        <v>13</v>
      </c>
      <c r="D4145" s="8" t="s">
        <v>15</v>
      </c>
      <c r="E4145" s="8" t="s">
        <v>15</v>
      </c>
      <c r="F4145" s="9">
        <f t="shared" si="136"/>
        <v>900000</v>
      </c>
      <c r="G4145" s="9">
        <v>9</v>
      </c>
      <c r="H4145" s="10">
        <v>966393</v>
      </c>
      <c r="I4145" s="11">
        <v>3288285170.7391043</v>
      </c>
      <c r="J4145" s="11">
        <v>31913</v>
      </c>
      <c r="K4145" s="11">
        <v>103039.04900006593</v>
      </c>
      <c r="L4145" s="12">
        <v>0</v>
      </c>
      <c r="M4145" s="11">
        <v>2710</v>
      </c>
      <c r="N4145" s="13"/>
      <c r="O4145" t="str">
        <f t="shared" si="137"/>
        <v/>
      </c>
    </row>
    <row r="4146" spans="1:15" hidden="1">
      <c r="A4146" s="41">
        <v>3.2025000000000001</v>
      </c>
      <c r="B4146" s="46">
        <v>45729</v>
      </c>
      <c r="C4146" s="8" t="s">
        <v>13</v>
      </c>
      <c r="D4146" s="8" t="s">
        <v>46</v>
      </c>
      <c r="E4146" s="8" t="s">
        <v>46</v>
      </c>
      <c r="F4146" s="9">
        <f t="shared" si="136"/>
        <v>-900000</v>
      </c>
      <c r="G4146" s="9">
        <v>-9</v>
      </c>
      <c r="H4146" s="10">
        <v>-987930</v>
      </c>
      <c r="I4146" s="11">
        <v>16416617602.62208</v>
      </c>
      <c r="J4146" s="11">
        <v>163302</v>
      </c>
      <c r="K4146" s="11">
        <v>100529.18888085928</v>
      </c>
      <c r="L4146" s="12">
        <v>83167.300072266487</v>
      </c>
      <c r="M4146" s="11">
        <v>870</v>
      </c>
      <c r="N4146" s="13"/>
      <c r="O4146" t="str">
        <f t="shared" si="137"/>
        <v/>
      </c>
    </row>
    <row r="4147" spans="1:15" hidden="1">
      <c r="A4147" s="41">
        <v>3.2025000000000001</v>
      </c>
      <c r="B4147" s="46">
        <v>45729</v>
      </c>
      <c r="C4147" s="8" t="s">
        <v>13</v>
      </c>
      <c r="D4147" s="8" t="s">
        <v>46</v>
      </c>
      <c r="E4147" s="8" t="s">
        <v>46</v>
      </c>
      <c r="F4147" s="9">
        <f t="shared" si="136"/>
        <v>-91000000</v>
      </c>
      <c r="G4147" s="9">
        <v>-910</v>
      </c>
      <c r="H4147" s="10">
        <v>-99890700</v>
      </c>
      <c r="I4147" s="11">
        <v>16325136040.740498</v>
      </c>
      <c r="J4147" s="11">
        <v>162392</v>
      </c>
      <c r="K4147" s="11">
        <v>100529.18888085928</v>
      </c>
      <c r="L4147" s="12">
        <v>8409138.1184180528</v>
      </c>
      <c r="M4147" s="11">
        <v>871</v>
      </c>
      <c r="N4147" s="13"/>
      <c r="O4147" t="str">
        <f t="shared" si="137"/>
        <v/>
      </c>
    </row>
    <row r="4148" spans="1:15" hidden="1">
      <c r="A4148" s="41">
        <v>3.2025000000000001</v>
      </c>
      <c r="B4148" s="46">
        <v>45729</v>
      </c>
      <c r="C4148" s="8" t="s">
        <v>13</v>
      </c>
      <c r="D4148" s="8" t="s">
        <v>46</v>
      </c>
      <c r="E4148" s="8" t="s">
        <v>46</v>
      </c>
      <c r="F4148" s="9">
        <f t="shared" si="136"/>
        <v>-45500000</v>
      </c>
      <c r="G4148" s="9">
        <v>-455</v>
      </c>
      <c r="H4148" s="10">
        <v>-49945350</v>
      </c>
      <c r="I4148" s="11">
        <v>16279395259.799707</v>
      </c>
      <c r="J4148" s="11">
        <v>161937</v>
      </c>
      <c r="K4148" s="11">
        <v>100529.18888085928</v>
      </c>
      <c r="L4148" s="12">
        <v>4204569.0592090264</v>
      </c>
      <c r="M4148" s="11">
        <v>872</v>
      </c>
      <c r="N4148" s="13"/>
      <c r="O4148" t="str">
        <f t="shared" si="137"/>
        <v/>
      </c>
    </row>
    <row r="4149" spans="1:15" hidden="1">
      <c r="A4149" s="41">
        <v>3.2025000000000001</v>
      </c>
      <c r="B4149" s="46">
        <v>45729</v>
      </c>
      <c r="C4149" s="8" t="s">
        <v>13</v>
      </c>
      <c r="D4149" s="8" t="s">
        <v>46</v>
      </c>
      <c r="E4149" s="8" t="s">
        <v>46</v>
      </c>
      <c r="F4149" s="9">
        <f t="shared" si="136"/>
        <v>-45500000</v>
      </c>
      <c r="G4149" s="9">
        <v>-455</v>
      </c>
      <c r="H4149" s="10">
        <v>-49945350</v>
      </c>
      <c r="I4149" s="11">
        <v>16233654478.858917</v>
      </c>
      <c r="J4149" s="11">
        <v>161482</v>
      </c>
      <c r="K4149" s="11">
        <v>100529.18888085928</v>
      </c>
      <c r="L4149" s="12">
        <v>4204569.0592090264</v>
      </c>
      <c r="M4149" s="11">
        <v>873</v>
      </c>
      <c r="N4149" s="13"/>
      <c r="O4149" t="str">
        <f t="shared" si="137"/>
        <v/>
      </c>
    </row>
    <row r="4150" spans="1:15" hidden="1">
      <c r="A4150" s="41">
        <v>3.2025000000000001</v>
      </c>
      <c r="B4150" s="46">
        <v>45729</v>
      </c>
      <c r="C4150" s="8" t="s">
        <v>13</v>
      </c>
      <c r="D4150" s="8" t="s">
        <v>46</v>
      </c>
      <c r="E4150" s="8" t="s">
        <v>46</v>
      </c>
      <c r="F4150" s="9">
        <f t="shared" si="136"/>
        <v>-44700000</v>
      </c>
      <c r="G4150" s="9">
        <v>-447</v>
      </c>
      <c r="H4150" s="10">
        <v>-49067190</v>
      </c>
      <c r="I4150" s="11">
        <v>16188717931.429173</v>
      </c>
      <c r="J4150" s="11">
        <v>161035</v>
      </c>
      <c r="K4150" s="11">
        <v>100529.18888085928</v>
      </c>
      <c r="L4150" s="12">
        <v>4130642.5702559054</v>
      </c>
      <c r="M4150" s="11">
        <v>874</v>
      </c>
      <c r="N4150" s="13"/>
      <c r="O4150" t="str">
        <f t="shared" si="137"/>
        <v/>
      </c>
    </row>
    <row r="4151" spans="1:15" hidden="1">
      <c r="A4151" s="41">
        <v>3.2025000000000001</v>
      </c>
      <c r="B4151" s="46">
        <v>45729</v>
      </c>
      <c r="C4151" s="8" t="s">
        <v>13</v>
      </c>
      <c r="D4151" s="8" t="s">
        <v>15</v>
      </c>
      <c r="E4151" s="8" t="s">
        <v>15</v>
      </c>
      <c r="F4151" s="9">
        <f t="shared" si="136"/>
        <v>13900000</v>
      </c>
      <c r="G4151" s="9">
        <v>139</v>
      </c>
      <c r="H4151" s="10">
        <v>14952925</v>
      </c>
      <c r="I4151" s="11">
        <v>3303238095.7391043</v>
      </c>
      <c r="J4151" s="11">
        <v>32052</v>
      </c>
      <c r="K4151" s="11">
        <v>103058.72007173045</v>
      </c>
      <c r="L4151" s="12">
        <v>0</v>
      </c>
      <c r="M4151" s="11">
        <v>2711</v>
      </c>
      <c r="N4151" s="13"/>
      <c r="O4151" t="str">
        <f t="shared" si="137"/>
        <v/>
      </c>
    </row>
    <row r="4152" spans="1:15" hidden="1">
      <c r="A4152" s="41">
        <v>3.2025000000000001</v>
      </c>
      <c r="B4152" s="46">
        <v>45729</v>
      </c>
      <c r="C4152" s="8" t="s">
        <v>13</v>
      </c>
      <c r="D4152" s="8" t="s">
        <v>46</v>
      </c>
      <c r="E4152" s="8" t="s">
        <v>46</v>
      </c>
      <c r="F4152" s="9">
        <f t="shared" si="136"/>
        <v>-900000</v>
      </c>
      <c r="G4152" s="9">
        <v>-9</v>
      </c>
      <c r="H4152" s="10">
        <v>-987930</v>
      </c>
      <c r="I4152" s="11">
        <v>16187813168.729244</v>
      </c>
      <c r="J4152" s="11">
        <v>161026</v>
      </c>
      <c r="K4152" s="11">
        <v>100529.18888085928</v>
      </c>
      <c r="L4152" s="12">
        <v>83167.300072266487</v>
      </c>
      <c r="M4152" s="11">
        <v>875</v>
      </c>
      <c r="N4152" s="13"/>
      <c r="O4152" t="str">
        <f t="shared" si="137"/>
        <v/>
      </c>
    </row>
    <row r="4153" spans="1:15" hidden="1">
      <c r="A4153" s="41">
        <v>3.2025000000000001</v>
      </c>
      <c r="B4153" s="46">
        <v>45729</v>
      </c>
      <c r="C4153" s="8" t="s">
        <v>13</v>
      </c>
      <c r="D4153" s="8" t="s">
        <v>46</v>
      </c>
      <c r="E4153" s="8" t="s">
        <v>46</v>
      </c>
      <c r="F4153" s="9">
        <f t="shared" si="136"/>
        <v>-37500000</v>
      </c>
      <c r="G4153" s="9">
        <v>-375</v>
      </c>
      <c r="H4153" s="10">
        <v>-41163750</v>
      </c>
      <c r="I4153" s="11">
        <v>16150114722.898922</v>
      </c>
      <c r="J4153" s="11">
        <v>160651</v>
      </c>
      <c r="K4153" s="11">
        <v>100529.18888085928</v>
      </c>
      <c r="L4153" s="12">
        <v>3465304.1696777716</v>
      </c>
      <c r="M4153" s="11">
        <v>876</v>
      </c>
      <c r="N4153" s="13"/>
      <c r="O4153" t="str">
        <f t="shared" si="137"/>
        <v/>
      </c>
    </row>
    <row r="4154" spans="1:15" hidden="1">
      <c r="A4154" s="41">
        <v>3.2025000000000001</v>
      </c>
      <c r="B4154" s="46">
        <v>45729</v>
      </c>
      <c r="C4154" s="8" t="s">
        <v>13</v>
      </c>
      <c r="D4154" s="8" t="s">
        <v>46</v>
      </c>
      <c r="E4154" s="8" t="s">
        <v>46</v>
      </c>
      <c r="F4154" s="9">
        <f t="shared" si="136"/>
        <v>-14200000</v>
      </c>
      <c r="G4154" s="9">
        <v>-142</v>
      </c>
      <c r="H4154" s="10">
        <v>-15587340</v>
      </c>
      <c r="I4154" s="11">
        <v>16135839578.077841</v>
      </c>
      <c r="J4154" s="11">
        <v>160509</v>
      </c>
      <c r="K4154" s="11">
        <v>100529.18888085928</v>
      </c>
      <c r="L4154" s="12">
        <v>1312195.1789179817</v>
      </c>
      <c r="M4154" s="11">
        <v>877</v>
      </c>
      <c r="N4154" s="13"/>
      <c r="O4154" t="str">
        <f t="shared" si="137"/>
        <v/>
      </c>
    </row>
    <row r="4155" spans="1:15" hidden="1">
      <c r="A4155" s="41">
        <v>3.2025000000000001</v>
      </c>
      <c r="B4155" s="46">
        <v>45729</v>
      </c>
      <c r="C4155" s="8" t="s">
        <v>13</v>
      </c>
      <c r="D4155" s="8" t="s">
        <v>46</v>
      </c>
      <c r="E4155" s="8" t="s">
        <v>46</v>
      </c>
      <c r="F4155" s="9">
        <f t="shared" si="136"/>
        <v>-900000</v>
      </c>
      <c r="G4155" s="9">
        <v>-9</v>
      </c>
      <c r="H4155" s="10">
        <v>-987930</v>
      </c>
      <c r="I4155" s="11">
        <v>16134934815.377913</v>
      </c>
      <c r="J4155" s="11">
        <v>160500</v>
      </c>
      <c r="K4155" s="11">
        <v>100529.18888085928</v>
      </c>
      <c r="L4155" s="12">
        <v>83167.300072266487</v>
      </c>
      <c r="M4155" s="11">
        <v>878</v>
      </c>
      <c r="N4155" s="13"/>
      <c r="O4155" t="str">
        <f t="shared" si="137"/>
        <v/>
      </c>
    </row>
    <row r="4156" spans="1:15" hidden="1">
      <c r="A4156" s="41">
        <v>3.2025000000000001</v>
      </c>
      <c r="B4156" s="46">
        <v>45729</v>
      </c>
      <c r="C4156" s="8" t="s">
        <v>13</v>
      </c>
      <c r="D4156" s="8" t="s">
        <v>46</v>
      </c>
      <c r="E4156" s="8" t="s">
        <v>46</v>
      </c>
      <c r="F4156" s="9">
        <f t="shared" si="136"/>
        <v>-900000</v>
      </c>
      <c r="G4156" s="9">
        <v>-9</v>
      </c>
      <c r="H4156" s="10">
        <v>-987930</v>
      </c>
      <c r="I4156" s="11">
        <v>16134030052.677984</v>
      </c>
      <c r="J4156" s="11">
        <v>160491</v>
      </c>
      <c r="K4156" s="11">
        <v>100529.18888085928</v>
      </c>
      <c r="L4156" s="12">
        <v>83167.300072266487</v>
      </c>
      <c r="M4156" s="11">
        <v>879</v>
      </c>
      <c r="N4156" s="13"/>
      <c r="O4156" t="str">
        <f t="shared" si="137"/>
        <v/>
      </c>
    </row>
    <row r="4157" spans="1:15" hidden="1">
      <c r="A4157" s="41">
        <v>3.2025000000000001</v>
      </c>
      <c r="B4157" s="46">
        <v>45729</v>
      </c>
      <c r="C4157" s="8" t="s">
        <v>13</v>
      </c>
      <c r="D4157" s="8" t="s">
        <v>46</v>
      </c>
      <c r="E4157" s="8" t="s">
        <v>46</v>
      </c>
      <c r="F4157" s="9">
        <f t="shared" si="136"/>
        <v>-900000</v>
      </c>
      <c r="G4157" s="9">
        <v>-9</v>
      </c>
      <c r="H4157" s="10">
        <v>-987930</v>
      </c>
      <c r="I4157" s="11">
        <v>16133125289.978056</v>
      </c>
      <c r="J4157" s="11">
        <v>160482</v>
      </c>
      <c r="K4157" s="11">
        <v>100529.18888085928</v>
      </c>
      <c r="L4157" s="12">
        <v>83167.300072266487</v>
      </c>
      <c r="M4157" s="11">
        <v>880</v>
      </c>
      <c r="N4157" s="13"/>
      <c r="O4157" t="str">
        <f t="shared" si="137"/>
        <v/>
      </c>
    </row>
    <row r="4158" spans="1:15" hidden="1">
      <c r="A4158" s="41">
        <v>3.2025000000000001</v>
      </c>
      <c r="B4158" s="46">
        <v>45729</v>
      </c>
      <c r="C4158" s="8" t="s">
        <v>13</v>
      </c>
      <c r="D4158" s="8" t="s">
        <v>46</v>
      </c>
      <c r="E4158" s="8" t="s">
        <v>46</v>
      </c>
      <c r="F4158" s="9">
        <f t="shared" si="136"/>
        <v>-900000</v>
      </c>
      <c r="G4158" s="9">
        <v>-9</v>
      </c>
      <c r="H4158" s="10">
        <v>-987930</v>
      </c>
      <c r="I4158" s="11">
        <v>16132220527.278128</v>
      </c>
      <c r="J4158" s="11">
        <v>160473</v>
      </c>
      <c r="K4158" s="11">
        <v>100529.18888085928</v>
      </c>
      <c r="L4158" s="12">
        <v>83167.300072266487</v>
      </c>
      <c r="M4158" s="11">
        <v>881</v>
      </c>
      <c r="N4158" s="13"/>
      <c r="O4158" t="str">
        <f t="shared" si="137"/>
        <v/>
      </c>
    </row>
    <row r="4159" spans="1:15" hidden="1">
      <c r="A4159" s="41">
        <v>3.2025000000000001</v>
      </c>
      <c r="B4159" s="46">
        <v>45729</v>
      </c>
      <c r="C4159" s="8" t="s">
        <v>13</v>
      </c>
      <c r="D4159" s="8" t="s">
        <v>46</v>
      </c>
      <c r="E4159" s="8" t="s">
        <v>46</v>
      </c>
      <c r="F4159" s="9">
        <f t="shared" si="136"/>
        <v>-900000</v>
      </c>
      <c r="G4159" s="9">
        <v>-9</v>
      </c>
      <c r="H4159" s="10">
        <v>-987930</v>
      </c>
      <c r="I4159" s="11">
        <v>16131315764.578199</v>
      </c>
      <c r="J4159" s="11">
        <v>160464</v>
      </c>
      <c r="K4159" s="11">
        <v>100529.18888085928</v>
      </c>
      <c r="L4159" s="12">
        <v>83167.300072266487</v>
      </c>
      <c r="M4159" s="11">
        <v>882</v>
      </c>
      <c r="N4159" s="13"/>
      <c r="O4159" t="str">
        <f t="shared" si="137"/>
        <v/>
      </c>
    </row>
    <row r="4160" spans="1:15" hidden="1">
      <c r="A4160" s="41">
        <v>3.2025000000000001</v>
      </c>
      <c r="B4160" s="46">
        <v>45729</v>
      </c>
      <c r="C4160" s="8" t="s">
        <v>13</v>
      </c>
      <c r="D4160" s="8" t="s">
        <v>46</v>
      </c>
      <c r="E4160" s="8" t="s">
        <v>46</v>
      </c>
      <c r="F4160" s="9">
        <f t="shared" si="136"/>
        <v>-22100000</v>
      </c>
      <c r="G4160" s="9">
        <v>-221</v>
      </c>
      <c r="H4160" s="10">
        <v>-24259170</v>
      </c>
      <c r="I4160" s="11">
        <v>16109098813.835529</v>
      </c>
      <c r="J4160" s="11">
        <v>160243</v>
      </c>
      <c r="K4160" s="11">
        <v>100529.18888085928</v>
      </c>
      <c r="L4160" s="12">
        <v>2042219.257330101</v>
      </c>
      <c r="M4160" s="11">
        <v>883</v>
      </c>
      <c r="N4160" s="13"/>
      <c r="O4160" t="str">
        <f t="shared" si="137"/>
        <v/>
      </c>
    </row>
    <row r="4161" spans="1:15" hidden="1">
      <c r="A4161" s="41">
        <v>3.2025000000000001</v>
      </c>
      <c r="B4161" s="46">
        <v>45729</v>
      </c>
      <c r="C4161" s="8" t="s">
        <v>13</v>
      </c>
      <c r="D4161" s="8" t="s">
        <v>46</v>
      </c>
      <c r="E4161" s="8" t="s">
        <v>46</v>
      </c>
      <c r="F4161" s="9">
        <f t="shared" si="136"/>
        <v>-900000</v>
      </c>
      <c r="G4161" s="9">
        <v>-9</v>
      </c>
      <c r="H4161" s="10">
        <v>-987930</v>
      </c>
      <c r="I4161" s="11">
        <v>16108194051.135601</v>
      </c>
      <c r="J4161" s="11">
        <v>160234</v>
      </c>
      <c r="K4161" s="11">
        <v>100529.18888085928</v>
      </c>
      <c r="L4161" s="12">
        <v>83167.300072266487</v>
      </c>
      <c r="M4161" s="11">
        <v>884</v>
      </c>
      <c r="N4161" s="13"/>
      <c r="O4161" t="str">
        <f t="shared" si="137"/>
        <v/>
      </c>
    </row>
    <row r="4162" spans="1:15" hidden="1">
      <c r="A4162" s="41">
        <v>3.2025000000000001</v>
      </c>
      <c r="B4162" s="46">
        <v>45729</v>
      </c>
      <c r="C4162" s="8" t="s">
        <v>13</v>
      </c>
      <c r="D4162" s="8" t="s">
        <v>46</v>
      </c>
      <c r="E4162" s="8" t="s">
        <v>46</v>
      </c>
      <c r="F4162" s="9">
        <f t="shared" si="136"/>
        <v>-900000</v>
      </c>
      <c r="G4162" s="9">
        <v>-9</v>
      </c>
      <c r="H4162" s="10">
        <v>-987930</v>
      </c>
      <c r="I4162" s="11">
        <v>16107289288.435673</v>
      </c>
      <c r="J4162" s="11">
        <v>160225</v>
      </c>
      <c r="K4162" s="11">
        <v>100529.18888085928</v>
      </c>
      <c r="L4162" s="12">
        <v>83167.300072266487</v>
      </c>
      <c r="M4162" s="11">
        <v>885</v>
      </c>
      <c r="N4162" s="13"/>
      <c r="O4162" t="str">
        <f t="shared" si="137"/>
        <v/>
      </c>
    </row>
    <row r="4163" spans="1:15" hidden="1">
      <c r="A4163" s="41">
        <v>3.2025000000000001</v>
      </c>
      <c r="B4163" s="46">
        <v>45729</v>
      </c>
      <c r="C4163" s="8" t="s">
        <v>13</v>
      </c>
      <c r="D4163" s="8" t="s">
        <v>46</v>
      </c>
      <c r="E4163" s="8" t="s">
        <v>46</v>
      </c>
      <c r="F4163" s="9">
        <f t="shared" si="136"/>
        <v>-91000000</v>
      </c>
      <c r="G4163" s="9">
        <v>-910</v>
      </c>
      <c r="H4163" s="10">
        <v>-99890700</v>
      </c>
      <c r="I4163" s="11">
        <v>16015807726.55409</v>
      </c>
      <c r="J4163" s="11">
        <v>159315</v>
      </c>
      <c r="K4163" s="11">
        <v>100529.18888085928</v>
      </c>
      <c r="L4163" s="12">
        <v>8409138.1184180528</v>
      </c>
      <c r="M4163" s="11">
        <v>886</v>
      </c>
      <c r="N4163" s="13"/>
      <c r="O4163" t="str">
        <f t="shared" si="137"/>
        <v/>
      </c>
    </row>
    <row r="4164" spans="1:15" hidden="1">
      <c r="A4164" s="41">
        <v>3.2025000000000001</v>
      </c>
      <c r="B4164" s="46">
        <v>45729</v>
      </c>
      <c r="C4164" s="8" t="s">
        <v>13</v>
      </c>
      <c r="D4164" s="8" t="s">
        <v>46</v>
      </c>
      <c r="E4164" s="8" t="s">
        <v>46</v>
      </c>
      <c r="F4164" s="9">
        <f t="shared" si="136"/>
        <v>-900000</v>
      </c>
      <c r="G4164" s="9">
        <v>-9</v>
      </c>
      <c r="H4164" s="10">
        <v>-987930</v>
      </c>
      <c r="I4164" s="11">
        <v>16014902963.854162</v>
      </c>
      <c r="J4164" s="11">
        <v>159306</v>
      </c>
      <c r="K4164" s="11">
        <v>100529.18888085928</v>
      </c>
      <c r="L4164" s="12">
        <v>83167.300072266487</v>
      </c>
      <c r="M4164" s="11">
        <v>887</v>
      </c>
      <c r="N4164" s="13"/>
      <c r="O4164" t="str">
        <f t="shared" si="137"/>
        <v/>
      </c>
    </row>
    <row r="4165" spans="1:15" hidden="1">
      <c r="A4165" s="41">
        <v>3.2025000000000001</v>
      </c>
      <c r="B4165" s="46">
        <v>45729</v>
      </c>
      <c r="C4165" s="8" t="s">
        <v>13</v>
      </c>
      <c r="D4165" s="8" t="s">
        <v>46</v>
      </c>
      <c r="E4165" s="8" t="s">
        <v>46</v>
      </c>
      <c r="F4165" s="9">
        <f t="shared" si="136"/>
        <v>-77300000</v>
      </c>
      <c r="G4165" s="9">
        <v>-773</v>
      </c>
      <c r="H4165" s="10">
        <v>-84852210</v>
      </c>
      <c r="I4165" s="11">
        <v>15937193900.849258</v>
      </c>
      <c r="J4165" s="11">
        <v>158533</v>
      </c>
      <c r="K4165" s="11">
        <v>100529.18888085928</v>
      </c>
      <c r="L4165" s="12">
        <v>7143146.9950957745</v>
      </c>
      <c r="M4165" s="11">
        <v>888</v>
      </c>
      <c r="N4165" s="13"/>
      <c r="O4165" t="str">
        <f t="shared" si="137"/>
        <v/>
      </c>
    </row>
    <row r="4166" spans="1:15" hidden="1">
      <c r="A4166" s="41">
        <v>3.2025000000000001</v>
      </c>
      <c r="B4166" s="46">
        <v>45729</v>
      </c>
      <c r="C4166" s="8" t="s">
        <v>13</v>
      </c>
      <c r="D4166" s="8" t="s">
        <v>15</v>
      </c>
      <c r="E4166" s="8" t="s">
        <v>15</v>
      </c>
      <c r="F4166" s="9">
        <f t="shared" si="136"/>
        <v>1900000</v>
      </c>
      <c r="G4166" s="9">
        <v>19</v>
      </c>
      <c r="H4166" s="10">
        <v>2048428</v>
      </c>
      <c r="I4166" s="11">
        <v>3305286523.7391043</v>
      </c>
      <c r="J4166" s="11">
        <v>32071</v>
      </c>
      <c r="K4166" s="11">
        <v>103061.53608366138</v>
      </c>
      <c r="L4166" s="12">
        <v>0</v>
      </c>
      <c r="M4166" s="11">
        <v>2712</v>
      </c>
      <c r="N4166" s="13"/>
      <c r="O4166" t="str">
        <f t="shared" si="137"/>
        <v/>
      </c>
    </row>
    <row r="4167" spans="1:15" hidden="1">
      <c r="A4167" s="41">
        <v>3.2025000000000001</v>
      </c>
      <c r="B4167" s="46">
        <v>45729</v>
      </c>
      <c r="C4167" s="8" t="s">
        <v>13</v>
      </c>
      <c r="D4167" s="8" t="s">
        <v>46</v>
      </c>
      <c r="E4167" s="8" t="s">
        <v>46</v>
      </c>
      <c r="F4167" s="9">
        <f t="shared" si="136"/>
        <v>-8600000</v>
      </c>
      <c r="G4167" s="9">
        <v>-86</v>
      </c>
      <c r="H4167" s="10">
        <v>-9440220</v>
      </c>
      <c r="I4167" s="11">
        <v>15928548390.605505</v>
      </c>
      <c r="J4167" s="11">
        <v>158447</v>
      </c>
      <c r="K4167" s="11">
        <v>100529.18888085928</v>
      </c>
      <c r="L4167" s="12">
        <v>794709.75624610297</v>
      </c>
      <c r="M4167" s="11">
        <v>889</v>
      </c>
      <c r="N4167" s="13"/>
      <c r="O4167" t="str">
        <f t="shared" si="137"/>
        <v/>
      </c>
    </row>
    <row r="4168" spans="1:15" hidden="1">
      <c r="A4168" s="41">
        <v>3.2025000000000001</v>
      </c>
      <c r="B4168" s="46">
        <v>45729</v>
      </c>
      <c r="C4168" s="8" t="s">
        <v>13</v>
      </c>
      <c r="D4168" s="8" t="s">
        <v>46</v>
      </c>
      <c r="E4168" s="8" t="s">
        <v>46</v>
      </c>
      <c r="F4168" s="9">
        <f t="shared" si="136"/>
        <v>-20700000</v>
      </c>
      <c r="G4168" s="9">
        <v>-207</v>
      </c>
      <c r="H4168" s="10">
        <v>-22722390</v>
      </c>
      <c r="I4168" s="11">
        <v>15907738848.507168</v>
      </c>
      <c r="J4168" s="11">
        <v>158240</v>
      </c>
      <c r="K4168" s="11">
        <v>100529.18888085928</v>
      </c>
      <c r="L4168" s="12">
        <v>1912847.9016621299</v>
      </c>
      <c r="M4168" s="11">
        <v>890</v>
      </c>
      <c r="N4168" s="13"/>
      <c r="O4168" t="str">
        <f t="shared" si="137"/>
        <v/>
      </c>
    </row>
    <row r="4169" spans="1:15" hidden="1">
      <c r="A4169" s="41">
        <v>3.2025000000000001</v>
      </c>
      <c r="B4169" s="46">
        <v>45729</v>
      </c>
      <c r="C4169" s="8" t="s">
        <v>13</v>
      </c>
      <c r="D4169" s="8" t="s">
        <v>46</v>
      </c>
      <c r="E4169" s="8" t="s">
        <v>46</v>
      </c>
      <c r="F4169" s="9">
        <f t="shared" si="136"/>
        <v>-7300000</v>
      </c>
      <c r="G4169" s="9">
        <v>-73</v>
      </c>
      <c r="H4169" s="10">
        <v>-8013210</v>
      </c>
      <c r="I4169" s="11">
        <v>15900400217.718864</v>
      </c>
      <c r="J4169" s="11">
        <v>158167</v>
      </c>
      <c r="K4169" s="11">
        <v>100529.18888085928</v>
      </c>
      <c r="L4169" s="12">
        <v>674579.21169727296</v>
      </c>
      <c r="M4169" s="11">
        <v>891</v>
      </c>
      <c r="N4169" s="13"/>
      <c r="O4169" t="str">
        <f t="shared" si="137"/>
        <v/>
      </c>
    </row>
    <row r="4170" spans="1:15" hidden="1">
      <c r="A4170" s="41">
        <v>3.2025000000000001</v>
      </c>
      <c r="B4170" s="46">
        <v>45729</v>
      </c>
      <c r="C4170" s="8" t="s">
        <v>13</v>
      </c>
      <c r="D4170" s="8" t="s">
        <v>15</v>
      </c>
      <c r="E4170" s="8" t="s">
        <v>15</v>
      </c>
      <c r="F4170" s="9">
        <f t="shared" ref="F4170:F4233" si="138">100000*G4170</f>
        <v>9300000</v>
      </c>
      <c r="G4170" s="9">
        <v>93</v>
      </c>
      <c r="H4170" s="10">
        <v>10004475</v>
      </c>
      <c r="I4170" s="11">
        <v>3315290998.7391043</v>
      </c>
      <c r="J4170" s="11">
        <v>32164</v>
      </c>
      <c r="K4170" s="11">
        <v>103074.58645501506</v>
      </c>
      <c r="L4170" s="12">
        <v>0</v>
      </c>
      <c r="M4170" s="11">
        <v>2713</v>
      </c>
      <c r="N4170" s="13"/>
      <c r="O4170" t="str">
        <f t="shared" si="137"/>
        <v/>
      </c>
    </row>
    <row r="4171" spans="1:15" hidden="1">
      <c r="A4171" s="41">
        <v>3.2025000000000001</v>
      </c>
      <c r="B4171" s="46">
        <v>45729</v>
      </c>
      <c r="C4171" s="8" t="s">
        <v>13</v>
      </c>
      <c r="D4171" s="8" t="s">
        <v>15</v>
      </c>
      <c r="E4171" s="8" t="s">
        <v>15</v>
      </c>
      <c r="F4171" s="9">
        <f t="shared" si="138"/>
        <v>9300000</v>
      </c>
      <c r="G4171" s="9">
        <v>93</v>
      </c>
      <c r="H4171" s="10">
        <v>10004475</v>
      </c>
      <c r="I4171" s="11">
        <v>3325295473.7391043</v>
      </c>
      <c r="J4171" s="11">
        <v>32257</v>
      </c>
      <c r="K4171" s="11">
        <v>103087.56157544423</v>
      </c>
      <c r="L4171" s="12">
        <v>0</v>
      </c>
      <c r="M4171" s="11">
        <v>2714</v>
      </c>
      <c r="N4171" s="13"/>
      <c r="O4171" t="str">
        <f t="shared" si="137"/>
        <v/>
      </c>
    </row>
    <row r="4172" spans="1:15" hidden="1">
      <c r="A4172" s="41">
        <v>3.2025000000000001</v>
      </c>
      <c r="B4172" s="46">
        <v>45729</v>
      </c>
      <c r="C4172" s="8" t="s">
        <v>13</v>
      </c>
      <c r="D4172" s="8" t="s">
        <v>46</v>
      </c>
      <c r="E4172" s="8" t="s">
        <v>46</v>
      </c>
      <c r="F4172" s="9">
        <f t="shared" si="138"/>
        <v>-9900000</v>
      </c>
      <c r="G4172" s="9">
        <v>-99</v>
      </c>
      <c r="H4172" s="10">
        <v>-10867230</v>
      </c>
      <c r="I4172" s="11">
        <v>15890447828.019659</v>
      </c>
      <c r="J4172" s="11">
        <v>158068</v>
      </c>
      <c r="K4172" s="11">
        <v>100529.18888085928</v>
      </c>
      <c r="L4172" s="12">
        <v>914840.30079493113</v>
      </c>
      <c r="M4172" s="11">
        <v>892</v>
      </c>
      <c r="N4172" s="13"/>
      <c r="O4172" t="str">
        <f t="shared" si="137"/>
        <v/>
      </c>
    </row>
    <row r="4173" spans="1:15" hidden="1">
      <c r="A4173" s="41">
        <v>3.2025000000000001</v>
      </c>
      <c r="B4173" s="46">
        <v>45729</v>
      </c>
      <c r="C4173" s="8" t="s">
        <v>13</v>
      </c>
      <c r="D4173" s="8" t="s">
        <v>46</v>
      </c>
      <c r="E4173" s="8" t="s">
        <v>46</v>
      </c>
      <c r="F4173" s="9">
        <f t="shared" si="138"/>
        <v>-4500000</v>
      </c>
      <c r="G4173" s="9">
        <v>-45</v>
      </c>
      <c r="H4173" s="10">
        <v>-4939650</v>
      </c>
      <c r="I4173" s="11">
        <v>15885924014.52002</v>
      </c>
      <c r="J4173" s="11">
        <v>158023</v>
      </c>
      <c r="K4173" s="11">
        <v>100529.18888085928</v>
      </c>
      <c r="L4173" s="12">
        <v>415836.50036133267</v>
      </c>
      <c r="M4173" s="11">
        <v>893</v>
      </c>
      <c r="N4173" s="13"/>
      <c r="O4173" t="str">
        <f t="shared" si="137"/>
        <v/>
      </c>
    </row>
    <row r="4174" spans="1:15" hidden="1">
      <c r="A4174" s="41">
        <v>3.2025000000000001</v>
      </c>
      <c r="B4174" s="46">
        <v>45729</v>
      </c>
      <c r="C4174" s="8" t="s">
        <v>13</v>
      </c>
      <c r="D4174" s="8" t="s">
        <v>46</v>
      </c>
      <c r="E4174" s="8" t="s">
        <v>46</v>
      </c>
      <c r="F4174" s="9">
        <f t="shared" si="138"/>
        <v>-45800000</v>
      </c>
      <c r="G4174" s="9">
        <v>-458</v>
      </c>
      <c r="H4174" s="10">
        <v>-50274660</v>
      </c>
      <c r="I4174" s="11">
        <v>15839881646.012587</v>
      </c>
      <c r="J4174" s="11">
        <v>157565</v>
      </c>
      <c r="K4174" s="11">
        <v>100529.18888085928</v>
      </c>
      <c r="L4174" s="12">
        <v>4232291.4925664514</v>
      </c>
      <c r="M4174" s="11">
        <v>894</v>
      </c>
      <c r="N4174" s="13"/>
      <c r="O4174" t="str">
        <f t="shared" si="137"/>
        <v/>
      </c>
    </row>
    <row r="4175" spans="1:15" hidden="1">
      <c r="A4175" s="41">
        <v>3.2025000000000001</v>
      </c>
      <c r="B4175" s="46">
        <v>45729</v>
      </c>
      <c r="C4175" s="8" t="s">
        <v>13</v>
      </c>
      <c r="D4175" s="8" t="s">
        <v>14</v>
      </c>
      <c r="E4175" s="8" t="s">
        <v>14</v>
      </c>
      <c r="F4175" s="9">
        <f t="shared" si="138"/>
        <v>-9400000</v>
      </c>
      <c r="G4175" s="9">
        <v>-94</v>
      </c>
      <c r="H4175" s="10">
        <v>-9953190</v>
      </c>
      <c r="I4175" s="11">
        <v>16864489850.175417</v>
      </c>
      <c r="J4175" s="11">
        <v>168566</v>
      </c>
      <c r="K4175" s="11">
        <v>100046.80570325817</v>
      </c>
      <c r="L4175" s="12">
        <v>548790.2638937328</v>
      </c>
      <c r="M4175" s="11">
        <v>549</v>
      </c>
      <c r="N4175" s="13"/>
      <c r="O4175" t="str">
        <f t="shared" si="137"/>
        <v/>
      </c>
    </row>
    <row r="4176" spans="1:15" hidden="1">
      <c r="A4176" s="41">
        <v>3.2025000000000001</v>
      </c>
      <c r="B4176" s="46">
        <v>45729</v>
      </c>
      <c r="C4176" s="8" t="s">
        <v>13</v>
      </c>
      <c r="D4176" s="8" t="s">
        <v>46</v>
      </c>
      <c r="E4176" s="8" t="s">
        <v>46</v>
      </c>
      <c r="F4176" s="9">
        <f t="shared" si="138"/>
        <v>-111000000</v>
      </c>
      <c r="G4176" s="9">
        <v>-1110</v>
      </c>
      <c r="H4176" s="10">
        <v>-121844700</v>
      </c>
      <c r="I4176" s="11">
        <v>15728294246.354834</v>
      </c>
      <c r="J4176" s="11">
        <v>156455</v>
      </c>
      <c r="K4176" s="11">
        <v>100529.18888085928</v>
      </c>
      <c r="L4176" s="12">
        <v>10257300.342246205</v>
      </c>
      <c r="M4176" s="11">
        <v>895</v>
      </c>
      <c r="N4176" s="13"/>
      <c r="O4176" t="str">
        <f t="shared" ref="O4176:O4239" si="139">IF(M4176=_xlfn.MAXIFS(M:M,D:D,D4176),"X","")</f>
        <v/>
      </c>
    </row>
    <row r="4177" spans="1:15" hidden="1">
      <c r="A4177" s="41">
        <v>3.2025000000000001</v>
      </c>
      <c r="B4177" s="46">
        <v>45729</v>
      </c>
      <c r="C4177" s="8" t="s">
        <v>13</v>
      </c>
      <c r="D4177" s="8" t="s">
        <v>46</v>
      </c>
      <c r="E4177" s="8" t="s">
        <v>46</v>
      </c>
      <c r="F4177" s="9">
        <f t="shared" si="138"/>
        <v>-900000</v>
      </c>
      <c r="G4177" s="9">
        <v>-9</v>
      </c>
      <c r="H4177" s="10">
        <v>-987930</v>
      </c>
      <c r="I4177" s="11">
        <v>15727389483.654905</v>
      </c>
      <c r="J4177" s="11">
        <v>156446</v>
      </c>
      <c r="K4177" s="11">
        <v>100529.18888085928</v>
      </c>
      <c r="L4177" s="12">
        <v>83167.300072266487</v>
      </c>
      <c r="M4177" s="11">
        <v>896</v>
      </c>
      <c r="N4177" s="13"/>
      <c r="O4177" t="str">
        <f t="shared" si="139"/>
        <v/>
      </c>
    </row>
    <row r="4178" spans="1:15" hidden="1">
      <c r="A4178" s="41">
        <v>3.2025000000000001</v>
      </c>
      <c r="B4178" s="46">
        <v>45729</v>
      </c>
      <c r="C4178" s="8" t="s">
        <v>13</v>
      </c>
      <c r="D4178" s="8" t="s">
        <v>46</v>
      </c>
      <c r="E4178" s="8" t="s">
        <v>46</v>
      </c>
      <c r="F4178" s="9">
        <f t="shared" si="138"/>
        <v>-7300000</v>
      </c>
      <c r="G4178" s="9">
        <v>-73</v>
      </c>
      <c r="H4178" s="10">
        <v>-8013210</v>
      </c>
      <c r="I4178" s="11">
        <v>15720050852.866602</v>
      </c>
      <c r="J4178" s="11">
        <v>156373</v>
      </c>
      <c r="K4178" s="11">
        <v>100529.18888085928</v>
      </c>
      <c r="L4178" s="12">
        <v>674579.21169727296</v>
      </c>
      <c r="M4178" s="11">
        <v>897</v>
      </c>
      <c r="N4178" s="13"/>
      <c r="O4178" t="str">
        <f t="shared" si="139"/>
        <v/>
      </c>
    </row>
    <row r="4179" spans="1:15" hidden="1">
      <c r="A4179" s="41">
        <v>3.2025000000000001</v>
      </c>
      <c r="B4179" s="46">
        <v>45729</v>
      </c>
      <c r="C4179" s="8" t="s">
        <v>13</v>
      </c>
      <c r="D4179" s="8" t="s">
        <v>46</v>
      </c>
      <c r="E4179" s="8" t="s">
        <v>46</v>
      </c>
      <c r="F4179" s="9">
        <f t="shared" si="138"/>
        <v>-2700000</v>
      </c>
      <c r="G4179" s="9">
        <v>-27</v>
      </c>
      <c r="H4179" s="10">
        <v>-2963790</v>
      </c>
      <c r="I4179" s="11">
        <v>15717336564.766819</v>
      </c>
      <c r="J4179" s="11">
        <v>156346</v>
      </c>
      <c r="K4179" s="11">
        <v>100529.18888085928</v>
      </c>
      <c r="L4179" s="12">
        <v>249501.9002167997</v>
      </c>
      <c r="M4179" s="11">
        <v>898</v>
      </c>
      <c r="N4179" s="13"/>
      <c r="O4179" t="str">
        <f t="shared" si="139"/>
        <v/>
      </c>
    </row>
    <row r="4180" spans="1:15" hidden="1">
      <c r="A4180" s="41">
        <v>3.2025000000000001</v>
      </c>
      <c r="B4180" s="46">
        <v>45729</v>
      </c>
      <c r="C4180" s="8" t="s">
        <v>13</v>
      </c>
      <c r="D4180" s="8" t="s">
        <v>46</v>
      </c>
      <c r="E4180" s="8" t="s">
        <v>46</v>
      </c>
      <c r="F4180" s="9">
        <f t="shared" si="138"/>
        <v>-900000</v>
      </c>
      <c r="G4180" s="9">
        <v>-9</v>
      </c>
      <c r="H4180" s="10">
        <v>-987930</v>
      </c>
      <c r="I4180" s="11">
        <v>15716431802.066891</v>
      </c>
      <c r="J4180" s="11">
        <v>156337</v>
      </c>
      <c r="K4180" s="11">
        <v>100529.18888085928</v>
      </c>
      <c r="L4180" s="12">
        <v>83167.300072266487</v>
      </c>
      <c r="M4180" s="11">
        <v>899</v>
      </c>
      <c r="N4180" s="13"/>
      <c r="O4180" t="str">
        <f t="shared" si="139"/>
        <v/>
      </c>
    </row>
    <row r="4181" spans="1:15" hidden="1">
      <c r="A4181" s="41">
        <v>3.2025000000000001</v>
      </c>
      <c r="B4181" s="46">
        <v>45729</v>
      </c>
      <c r="C4181" s="8" t="s">
        <v>13</v>
      </c>
      <c r="D4181" s="8" t="s">
        <v>46</v>
      </c>
      <c r="E4181" s="8" t="s">
        <v>46</v>
      </c>
      <c r="F4181" s="9">
        <f t="shared" si="138"/>
        <v>-900000</v>
      </c>
      <c r="G4181" s="9">
        <v>-9</v>
      </c>
      <c r="H4181" s="10">
        <v>-987930</v>
      </c>
      <c r="I4181" s="11">
        <v>15715527039.366962</v>
      </c>
      <c r="J4181" s="11">
        <v>156328</v>
      </c>
      <c r="K4181" s="11">
        <v>100529.18888085928</v>
      </c>
      <c r="L4181" s="12">
        <v>83167.300072266487</v>
      </c>
      <c r="M4181" s="11">
        <v>900</v>
      </c>
      <c r="N4181" s="13"/>
      <c r="O4181" t="str">
        <f t="shared" si="139"/>
        <v/>
      </c>
    </row>
    <row r="4182" spans="1:15" hidden="1">
      <c r="A4182" s="41">
        <v>3.2025000000000001</v>
      </c>
      <c r="B4182" s="46">
        <v>45729</v>
      </c>
      <c r="C4182" s="8" t="s">
        <v>13</v>
      </c>
      <c r="D4182" s="8" t="s">
        <v>46</v>
      </c>
      <c r="E4182" s="8" t="s">
        <v>46</v>
      </c>
      <c r="F4182" s="9">
        <f t="shared" si="138"/>
        <v>-59400000</v>
      </c>
      <c r="G4182" s="9">
        <v>-594</v>
      </c>
      <c r="H4182" s="10">
        <v>-65203380</v>
      </c>
      <c r="I4182" s="11">
        <v>15655812701.171732</v>
      </c>
      <c r="J4182" s="11">
        <v>155734</v>
      </c>
      <c r="K4182" s="11">
        <v>100529.18888085928</v>
      </c>
      <c r="L4182" s="12">
        <v>5489041.8047695905</v>
      </c>
      <c r="M4182" s="11">
        <v>901</v>
      </c>
      <c r="N4182" s="13"/>
      <c r="O4182" t="str">
        <f t="shared" si="139"/>
        <v/>
      </c>
    </row>
    <row r="4183" spans="1:15" hidden="1">
      <c r="A4183" s="41">
        <v>3.2025000000000001</v>
      </c>
      <c r="B4183" s="46">
        <v>45729</v>
      </c>
      <c r="C4183" s="8" t="s">
        <v>13</v>
      </c>
      <c r="D4183" s="8" t="s">
        <v>46</v>
      </c>
      <c r="E4183" s="8" t="s">
        <v>46</v>
      </c>
      <c r="F4183" s="9">
        <f t="shared" si="138"/>
        <v>1900000</v>
      </c>
      <c r="G4183" s="9">
        <v>19</v>
      </c>
      <c r="H4183" s="10">
        <v>2084756</v>
      </c>
      <c r="I4183" s="11">
        <v>15657897457.171732</v>
      </c>
      <c r="J4183" s="11">
        <v>155753</v>
      </c>
      <c r="K4183" s="11">
        <v>100530.31053765726</v>
      </c>
      <c r="L4183" s="12">
        <v>0</v>
      </c>
      <c r="M4183" s="11">
        <v>902</v>
      </c>
      <c r="N4183" s="13"/>
      <c r="O4183" t="str">
        <f t="shared" si="139"/>
        <v/>
      </c>
    </row>
    <row r="4184" spans="1:15" hidden="1">
      <c r="A4184" s="41">
        <v>3.2025000000000001</v>
      </c>
      <c r="B4184" s="46">
        <v>45729</v>
      </c>
      <c r="C4184" s="8" t="s">
        <v>13</v>
      </c>
      <c r="D4184" s="8" t="s">
        <v>46</v>
      </c>
      <c r="E4184" s="8" t="s">
        <v>46</v>
      </c>
      <c r="F4184" s="9">
        <f t="shared" si="138"/>
        <v>-18700000</v>
      </c>
      <c r="G4184" s="9">
        <v>-187</v>
      </c>
      <c r="H4184" s="10">
        <v>-20526990</v>
      </c>
      <c r="I4184" s="11">
        <v>15639098289.101191</v>
      </c>
      <c r="J4184" s="11">
        <v>155566</v>
      </c>
      <c r="K4184" s="11">
        <v>100530.31053765726</v>
      </c>
      <c r="L4184" s="12">
        <v>1727821.9294580929</v>
      </c>
      <c r="M4184" s="11">
        <v>903</v>
      </c>
      <c r="N4184" s="13"/>
      <c r="O4184" t="str">
        <f t="shared" si="139"/>
        <v/>
      </c>
    </row>
    <row r="4185" spans="1:15" hidden="1">
      <c r="A4185" s="41">
        <v>3.2025000000000001</v>
      </c>
      <c r="B4185" s="46">
        <v>45729</v>
      </c>
      <c r="C4185" s="8" t="s">
        <v>13</v>
      </c>
      <c r="D4185" s="8" t="s">
        <v>14</v>
      </c>
      <c r="E4185" s="8" t="s">
        <v>14</v>
      </c>
      <c r="F4185" s="9">
        <f t="shared" si="138"/>
        <v>-9400000</v>
      </c>
      <c r="G4185" s="9">
        <v>-94</v>
      </c>
      <c r="H4185" s="10">
        <v>-9953190</v>
      </c>
      <c r="I4185" s="11">
        <v>16855085450.43931</v>
      </c>
      <c r="J4185" s="11">
        <v>168472</v>
      </c>
      <c r="K4185" s="11">
        <v>100046.80570325817</v>
      </c>
      <c r="L4185" s="12">
        <v>548790.2638937328</v>
      </c>
      <c r="M4185" s="11">
        <v>550</v>
      </c>
      <c r="N4185" s="13"/>
      <c r="O4185" t="str">
        <f t="shared" si="139"/>
        <v/>
      </c>
    </row>
    <row r="4186" spans="1:15" hidden="1">
      <c r="A4186" s="41">
        <v>3.2025000000000001</v>
      </c>
      <c r="B4186" s="46">
        <v>45730</v>
      </c>
      <c r="C4186" s="8" t="s">
        <v>13</v>
      </c>
      <c r="D4186" s="8" t="s">
        <v>46</v>
      </c>
      <c r="E4186" s="8" t="s">
        <v>46</v>
      </c>
      <c r="F4186" s="9">
        <f t="shared" si="138"/>
        <v>900000</v>
      </c>
      <c r="G4186" s="9">
        <v>9</v>
      </c>
      <c r="H4186" s="10">
        <v>987741</v>
      </c>
      <c r="I4186" s="11">
        <v>15640086030.101191</v>
      </c>
      <c r="J4186" s="11">
        <v>155575</v>
      </c>
      <c r="K4186" s="11">
        <v>100530.8438380279</v>
      </c>
      <c r="L4186" s="12">
        <v>0</v>
      </c>
      <c r="M4186" s="11">
        <v>904</v>
      </c>
      <c r="N4186" s="13"/>
      <c r="O4186" t="str">
        <f t="shared" si="139"/>
        <v/>
      </c>
    </row>
    <row r="4187" spans="1:15" hidden="1">
      <c r="A4187" s="41">
        <v>3.2025000000000001</v>
      </c>
      <c r="B4187" s="46">
        <v>45730</v>
      </c>
      <c r="C4187" s="8" t="s">
        <v>13</v>
      </c>
      <c r="D4187" s="8" t="s">
        <v>46</v>
      </c>
      <c r="E4187" s="8" t="s">
        <v>46</v>
      </c>
      <c r="F4187" s="9">
        <f t="shared" si="138"/>
        <v>-91100000</v>
      </c>
      <c r="G4187" s="9">
        <v>-911</v>
      </c>
      <c r="H4187" s="10">
        <v>-100058774</v>
      </c>
      <c r="I4187" s="11">
        <v>15548502431.364748</v>
      </c>
      <c r="J4187" s="11">
        <v>154664</v>
      </c>
      <c r="K4187" s="11">
        <v>100530.8438380279</v>
      </c>
      <c r="L4187" s="12">
        <v>8475175.2635565847</v>
      </c>
      <c r="M4187" s="11">
        <v>905</v>
      </c>
      <c r="N4187" s="13"/>
      <c r="O4187" t="str">
        <f t="shared" si="139"/>
        <v/>
      </c>
    </row>
    <row r="4188" spans="1:15" hidden="1">
      <c r="A4188" s="41">
        <v>3.2025000000000001</v>
      </c>
      <c r="B4188" s="46">
        <v>45730</v>
      </c>
      <c r="C4188" s="8" t="s">
        <v>13</v>
      </c>
      <c r="D4188" s="8" t="s">
        <v>46</v>
      </c>
      <c r="E4188" s="8" t="s">
        <v>46</v>
      </c>
      <c r="F4188" s="9">
        <f t="shared" si="138"/>
        <v>-25500000</v>
      </c>
      <c r="G4188" s="9">
        <v>-255</v>
      </c>
      <c r="H4188" s="10">
        <v>-28007670</v>
      </c>
      <c r="I4188" s="11">
        <v>15522867066.18605</v>
      </c>
      <c r="J4188" s="11">
        <v>154409</v>
      </c>
      <c r="K4188" s="11">
        <v>100530.8438380279</v>
      </c>
      <c r="L4188" s="12">
        <v>2372304.8213028871</v>
      </c>
      <c r="M4188" s="11">
        <v>906</v>
      </c>
      <c r="N4188" s="13"/>
      <c r="O4188" t="str">
        <f t="shared" si="139"/>
        <v/>
      </c>
    </row>
    <row r="4189" spans="1:15" hidden="1">
      <c r="A4189" s="41">
        <v>3.2025000000000001</v>
      </c>
      <c r="B4189" s="46">
        <v>45730</v>
      </c>
      <c r="C4189" s="8" t="s">
        <v>13</v>
      </c>
      <c r="D4189" s="8" t="s">
        <v>46</v>
      </c>
      <c r="E4189" s="8" t="s">
        <v>46</v>
      </c>
      <c r="F4189" s="9">
        <f t="shared" si="138"/>
        <v>-900000</v>
      </c>
      <c r="G4189" s="9">
        <v>-9</v>
      </c>
      <c r="H4189" s="10">
        <v>-988506</v>
      </c>
      <c r="I4189" s="11">
        <v>15521962288.591509</v>
      </c>
      <c r="J4189" s="11">
        <v>154400</v>
      </c>
      <c r="K4189" s="11">
        <v>100530.8438380279</v>
      </c>
      <c r="L4189" s="12">
        <v>83728.405457748915</v>
      </c>
      <c r="M4189" s="11">
        <v>907</v>
      </c>
      <c r="N4189" s="13"/>
      <c r="O4189" t="str">
        <f t="shared" si="139"/>
        <v/>
      </c>
    </row>
    <row r="4190" spans="1:15" hidden="1">
      <c r="A4190" s="41">
        <v>3.2025000000000001</v>
      </c>
      <c r="B4190" s="46">
        <v>45730</v>
      </c>
      <c r="C4190" s="8" t="s">
        <v>13</v>
      </c>
      <c r="D4190" s="8" t="s">
        <v>46</v>
      </c>
      <c r="E4190" s="8" t="s">
        <v>46</v>
      </c>
      <c r="F4190" s="9">
        <f t="shared" si="138"/>
        <v>-9100000</v>
      </c>
      <c r="G4190" s="9">
        <v>-91</v>
      </c>
      <c r="H4190" s="10">
        <v>-9994894</v>
      </c>
      <c r="I4190" s="11">
        <v>15512813981.802248</v>
      </c>
      <c r="J4190" s="11">
        <v>154309</v>
      </c>
      <c r="K4190" s="11">
        <v>100530.8438380279</v>
      </c>
      <c r="L4190" s="12">
        <v>846587.21073946171</v>
      </c>
      <c r="M4190" s="11">
        <v>908</v>
      </c>
      <c r="N4190" s="13"/>
      <c r="O4190" t="str">
        <f t="shared" si="139"/>
        <v/>
      </c>
    </row>
    <row r="4191" spans="1:15" hidden="1">
      <c r="A4191" s="41">
        <v>3.2025000000000001</v>
      </c>
      <c r="B4191" s="46">
        <v>45730</v>
      </c>
      <c r="C4191" s="8" t="s">
        <v>13</v>
      </c>
      <c r="D4191" s="8" t="s">
        <v>46</v>
      </c>
      <c r="E4191" s="8" t="s">
        <v>46</v>
      </c>
      <c r="F4191" s="9">
        <f t="shared" si="138"/>
        <v>900000</v>
      </c>
      <c r="G4191" s="9">
        <v>9</v>
      </c>
      <c r="H4191" s="10">
        <v>987957</v>
      </c>
      <c r="I4191" s="11">
        <v>15513801938.802248</v>
      </c>
      <c r="J4191" s="11">
        <v>154318</v>
      </c>
      <c r="K4191" s="11">
        <v>100531.38285101057</v>
      </c>
      <c r="L4191" s="12">
        <v>0</v>
      </c>
      <c r="M4191" s="11">
        <v>909</v>
      </c>
      <c r="N4191" s="13"/>
      <c r="O4191" t="str">
        <f t="shared" si="139"/>
        <v/>
      </c>
    </row>
    <row r="4192" spans="1:15" hidden="1">
      <c r="A4192" s="41">
        <v>3.2025000000000001</v>
      </c>
      <c r="B4192" s="46">
        <v>45730</v>
      </c>
      <c r="C4192" s="8" t="s">
        <v>13</v>
      </c>
      <c r="D4192" s="8" t="s">
        <v>46</v>
      </c>
      <c r="E4192" s="8" t="s">
        <v>46</v>
      </c>
      <c r="F4192" s="9">
        <f t="shared" si="138"/>
        <v>-40600000</v>
      </c>
      <c r="G4192" s="9">
        <v>-406</v>
      </c>
      <c r="H4192" s="10">
        <v>-44592604</v>
      </c>
      <c r="I4192" s="11">
        <v>15472986197.364738</v>
      </c>
      <c r="J4192" s="11">
        <v>153912</v>
      </c>
      <c r="K4192" s="11">
        <v>100531.38285101057</v>
      </c>
      <c r="L4192" s="12">
        <v>3776862.5624897107</v>
      </c>
      <c r="M4192" s="11">
        <v>910</v>
      </c>
      <c r="N4192" s="13"/>
      <c r="O4192" t="str">
        <f t="shared" si="139"/>
        <v/>
      </c>
    </row>
    <row r="4193" spans="1:15" hidden="1">
      <c r="A4193" s="41">
        <v>3.2025000000000001</v>
      </c>
      <c r="B4193" s="46">
        <v>45730</v>
      </c>
      <c r="C4193" s="8" t="s">
        <v>13</v>
      </c>
      <c r="D4193" s="8" t="s">
        <v>46</v>
      </c>
      <c r="E4193" s="8" t="s">
        <v>46</v>
      </c>
      <c r="F4193" s="9">
        <f t="shared" si="138"/>
        <v>-91000000</v>
      </c>
      <c r="G4193" s="9">
        <v>-910</v>
      </c>
      <c r="H4193" s="10">
        <v>-99948940</v>
      </c>
      <c r="I4193" s="11">
        <v>15381502638.97032</v>
      </c>
      <c r="J4193" s="11">
        <v>153002</v>
      </c>
      <c r="K4193" s="11">
        <v>100531.38285101057</v>
      </c>
      <c r="L4193" s="12">
        <v>8465381.6055803895</v>
      </c>
      <c r="M4193" s="11">
        <v>911</v>
      </c>
      <c r="N4193" s="13"/>
      <c r="O4193" t="str">
        <f t="shared" si="139"/>
        <v/>
      </c>
    </row>
    <row r="4194" spans="1:15" hidden="1">
      <c r="A4194" s="41">
        <v>3.2025000000000001</v>
      </c>
      <c r="B4194" s="46">
        <v>45730</v>
      </c>
      <c r="C4194" s="8" t="s">
        <v>13</v>
      </c>
      <c r="D4194" s="8" t="s">
        <v>14</v>
      </c>
      <c r="E4194" s="8" t="s">
        <v>14</v>
      </c>
      <c r="F4194" s="9">
        <f t="shared" si="138"/>
        <v>-900000</v>
      </c>
      <c r="G4194" s="9">
        <v>-9</v>
      </c>
      <c r="H4194" s="10">
        <v>-953478</v>
      </c>
      <c r="I4194" s="11">
        <v>16854185029.187981</v>
      </c>
      <c r="J4194" s="11">
        <v>168463</v>
      </c>
      <c r="K4194" s="11">
        <v>100046.80570325817</v>
      </c>
      <c r="L4194" s="12">
        <v>53056.74867067649</v>
      </c>
      <c r="M4194" s="11">
        <v>551</v>
      </c>
      <c r="N4194" s="13"/>
      <c r="O4194" t="str">
        <f t="shared" si="139"/>
        <v/>
      </c>
    </row>
    <row r="4195" spans="1:15" hidden="1">
      <c r="A4195" s="41">
        <v>3.2025000000000001</v>
      </c>
      <c r="B4195" s="46">
        <v>45730</v>
      </c>
      <c r="C4195" s="8" t="s">
        <v>13</v>
      </c>
      <c r="D4195" s="8" t="s">
        <v>15</v>
      </c>
      <c r="E4195" s="8" t="s">
        <v>15</v>
      </c>
      <c r="F4195" s="9">
        <f t="shared" si="138"/>
        <v>9400000</v>
      </c>
      <c r="G4195" s="9">
        <v>94</v>
      </c>
      <c r="H4195" s="10">
        <v>10127372</v>
      </c>
      <c r="I4195" s="11">
        <v>3335422845.7391043</v>
      </c>
      <c r="J4195" s="11">
        <v>32351</v>
      </c>
      <c r="K4195" s="11">
        <v>103101.0740236501</v>
      </c>
      <c r="L4195" s="12">
        <v>0</v>
      </c>
      <c r="M4195" s="11">
        <v>2715</v>
      </c>
      <c r="N4195" s="13"/>
      <c r="O4195" t="str">
        <f t="shared" si="139"/>
        <v/>
      </c>
    </row>
    <row r="4196" spans="1:15" hidden="1">
      <c r="A4196" s="41">
        <v>3.2025000000000001</v>
      </c>
      <c r="B4196" s="46">
        <v>45730</v>
      </c>
      <c r="C4196" s="8" t="s">
        <v>13</v>
      </c>
      <c r="D4196" s="8" t="s">
        <v>14</v>
      </c>
      <c r="E4196" s="8" t="s">
        <v>14</v>
      </c>
      <c r="F4196" s="9">
        <f t="shared" si="138"/>
        <v>-900000</v>
      </c>
      <c r="G4196" s="9">
        <v>-9</v>
      </c>
      <c r="H4196" s="10">
        <v>-953478</v>
      </c>
      <c r="I4196" s="11">
        <v>16853284607.936651</v>
      </c>
      <c r="J4196" s="11">
        <v>168454</v>
      </c>
      <c r="K4196" s="11">
        <v>100046.80570325817</v>
      </c>
      <c r="L4196" s="12">
        <v>53056.74867067649</v>
      </c>
      <c r="M4196" s="11">
        <v>552</v>
      </c>
      <c r="N4196" s="13"/>
      <c r="O4196" t="str">
        <f t="shared" si="139"/>
        <v/>
      </c>
    </row>
    <row r="4197" spans="1:15" hidden="1">
      <c r="A4197" s="41">
        <v>3.2025000000000001</v>
      </c>
      <c r="B4197" s="46">
        <v>45730</v>
      </c>
      <c r="C4197" s="8" t="s">
        <v>13</v>
      </c>
      <c r="D4197" s="8" t="s">
        <v>46</v>
      </c>
      <c r="E4197" s="8" t="s">
        <v>46</v>
      </c>
      <c r="F4197" s="9">
        <f t="shared" si="138"/>
        <v>-3600000</v>
      </c>
      <c r="G4197" s="9">
        <v>-36</v>
      </c>
      <c r="H4197" s="10">
        <v>-3954024</v>
      </c>
      <c r="I4197" s="11">
        <v>15377883509.187683</v>
      </c>
      <c r="J4197" s="11">
        <v>152966</v>
      </c>
      <c r="K4197" s="11">
        <v>100531.38285101057</v>
      </c>
      <c r="L4197" s="12">
        <v>334894.21736361971</v>
      </c>
      <c r="M4197" s="11">
        <v>912</v>
      </c>
      <c r="N4197" s="13"/>
      <c r="O4197" t="str">
        <f t="shared" si="139"/>
        <v/>
      </c>
    </row>
    <row r="4198" spans="1:15" hidden="1">
      <c r="A4198" s="41">
        <v>3.2025000000000001</v>
      </c>
      <c r="B4198" s="46">
        <v>45730</v>
      </c>
      <c r="C4198" s="8" t="s">
        <v>13</v>
      </c>
      <c r="D4198" s="8" t="s">
        <v>46</v>
      </c>
      <c r="E4198" s="8" t="s">
        <v>46</v>
      </c>
      <c r="F4198" s="9">
        <f t="shared" si="138"/>
        <v>-40900000</v>
      </c>
      <c r="G4198" s="9">
        <v>-409</v>
      </c>
      <c r="H4198" s="10">
        <v>-44922106</v>
      </c>
      <c r="I4198" s="11">
        <v>15336766173.60162</v>
      </c>
      <c r="J4198" s="11">
        <v>152557</v>
      </c>
      <c r="K4198" s="11">
        <v>100531.38285101057</v>
      </c>
      <c r="L4198" s="12">
        <v>3804770.4139366746</v>
      </c>
      <c r="M4198" s="11">
        <v>913</v>
      </c>
      <c r="N4198" s="13"/>
      <c r="O4198" t="str">
        <f t="shared" si="139"/>
        <v/>
      </c>
    </row>
    <row r="4199" spans="1:15" hidden="1">
      <c r="A4199" s="41">
        <v>3.2025000000000001</v>
      </c>
      <c r="B4199" s="46">
        <v>45730</v>
      </c>
      <c r="C4199" s="8" t="s">
        <v>13</v>
      </c>
      <c r="D4199" s="8" t="s">
        <v>46</v>
      </c>
      <c r="E4199" s="8" t="s">
        <v>46</v>
      </c>
      <c r="F4199" s="9">
        <f t="shared" si="138"/>
        <v>-29400000</v>
      </c>
      <c r="G4199" s="9">
        <v>-294</v>
      </c>
      <c r="H4199" s="10">
        <v>-32291196</v>
      </c>
      <c r="I4199" s="11">
        <v>15307209947.043423</v>
      </c>
      <c r="J4199" s="11">
        <v>152263</v>
      </c>
      <c r="K4199" s="11">
        <v>100531.38285101057</v>
      </c>
      <c r="L4199" s="12">
        <v>2734969.4418028928</v>
      </c>
      <c r="M4199" s="11">
        <v>914</v>
      </c>
      <c r="N4199" s="13"/>
      <c r="O4199" t="str">
        <f t="shared" si="139"/>
        <v/>
      </c>
    </row>
    <row r="4200" spans="1:15" hidden="1">
      <c r="A4200" s="41">
        <v>3.2025000000000001</v>
      </c>
      <c r="B4200" s="46">
        <v>45730</v>
      </c>
      <c r="C4200" s="8" t="s">
        <v>13</v>
      </c>
      <c r="D4200" s="8" t="s">
        <v>46</v>
      </c>
      <c r="E4200" s="8" t="s">
        <v>46</v>
      </c>
      <c r="F4200" s="9">
        <f t="shared" si="138"/>
        <v>-94100000</v>
      </c>
      <c r="G4200" s="9">
        <v>-941</v>
      </c>
      <c r="H4200" s="10">
        <v>-103353794</v>
      </c>
      <c r="I4200" s="11">
        <v>15212609915.780622</v>
      </c>
      <c r="J4200" s="11">
        <v>151322</v>
      </c>
      <c r="K4200" s="11">
        <v>100531.38285101057</v>
      </c>
      <c r="L4200" s="12">
        <v>8753762.7371990532</v>
      </c>
      <c r="M4200" s="11">
        <v>915</v>
      </c>
      <c r="N4200" s="13"/>
      <c r="O4200" t="str">
        <f t="shared" si="139"/>
        <v/>
      </c>
    </row>
    <row r="4201" spans="1:15" hidden="1">
      <c r="A4201" s="41">
        <v>3.2025000000000001</v>
      </c>
      <c r="B4201" s="46">
        <v>45730</v>
      </c>
      <c r="C4201" s="8" t="s">
        <v>13</v>
      </c>
      <c r="D4201" s="8" t="s">
        <v>46</v>
      </c>
      <c r="E4201" s="8" t="s">
        <v>46</v>
      </c>
      <c r="F4201" s="9">
        <f t="shared" si="138"/>
        <v>-13900000</v>
      </c>
      <c r="G4201" s="9">
        <v>-139</v>
      </c>
      <c r="H4201" s="10">
        <v>-15266926</v>
      </c>
      <c r="I4201" s="11">
        <v>15198636053.564333</v>
      </c>
      <c r="J4201" s="11">
        <v>151183</v>
      </c>
      <c r="K4201" s="11">
        <v>100531.38285101057</v>
      </c>
      <c r="L4201" s="12">
        <v>1293063.7837095316</v>
      </c>
      <c r="M4201" s="11">
        <v>916</v>
      </c>
      <c r="N4201" s="13"/>
      <c r="O4201" t="str">
        <f t="shared" si="139"/>
        <v/>
      </c>
    </row>
    <row r="4202" spans="1:15" hidden="1">
      <c r="A4202" s="41">
        <v>3.2025000000000001</v>
      </c>
      <c r="B4202" s="46">
        <v>45730</v>
      </c>
      <c r="C4202" s="8" t="s">
        <v>13</v>
      </c>
      <c r="D4202" s="8" t="s">
        <v>46</v>
      </c>
      <c r="E4202" s="8" t="s">
        <v>46</v>
      </c>
      <c r="F4202" s="9">
        <f t="shared" si="138"/>
        <v>-900000</v>
      </c>
      <c r="G4202" s="9">
        <v>-9</v>
      </c>
      <c r="H4202" s="10">
        <v>-988506</v>
      </c>
      <c r="I4202" s="11">
        <v>15197731271.118673</v>
      </c>
      <c r="J4202" s="11">
        <v>151174</v>
      </c>
      <c r="K4202" s="11">
        <v>100531.38285101057</v>
      </c>
      <c r="L4202" s="12">
        <v>83723.554340904928</v>
      </c>
      <c r="M4202" s="11">
        <v>917</v>
      </c>
      <c r="N4202" s="13"/>
      <c r="O4202" t="str">
        <f t="shared" si="139"/>
        <v/>
      </c>
    </row>
    <row r="4203" spans="1:15" hidden="1">
      <c r="A4203" s="41">
        <v>3.2025000000000001</v>
      </c>
      <c r="B4203" s="46">
        <v>45730</v>
      </c>
      <c r="C4203" s="8" t="s">
        <v>13</v>
      </c>
      <c r="D4203" s="8" t="s">
        <v>46</v>
      </c>
      <c r="E4203" s="8" t="s">
        <v>46</v>
      </c>
      <c r="F4203" s="9">
        <f t="shared" si="138"/>
        <v>-1800000</v>
      </c>
      <c r="G4203" s="9">
        <v>-18</v>
      </c>
      <c r="H4203" s="10">
        <v>-1977012</v>
      </c>
      <c r="I4203" s="11">
        <v>15195921706.227356</v>
      </c>
      <c r="J4203" s="11">
        <v>151156</v>
      </c>
      <c r="K4203" s="11">
        <v>100531.38285101057</v>
      </c>
      <c r="L4203" s="12">
        <v>167447.10868180986</v>
      </c>
      <c r="M4203" s="11">
        <v>918</v>
      </c>
      <c r="N4203" s="13"/>
      <c r="O4203" t="str">
        <f t="shared" si="139"/>
        <v/>
      </c>
    </row>
    <row r="4204" spans="1:15" hidden="1">
      <c r="A4204" s="41">
        <v>3.2025000000000001</v>
      </c>
      <c r="B4204" s="46">
        <v>45730</v>
      </c>
      <c r="C4204" s="8" t="s">
        <v>13</v>
      </c>
      <c r="D4204" s="8" t="s">
        <v>14</v>
      </c>
      <c r="E4204" s="8" t="s">
        <v>14</v>
      </c>
      <c r="F4204" s="9">
        <f t="shared" si="138"/>
        <v>-9400000</v>
      </c>
      <c r="G4204" s="9">
        <v>-94</v>
      </c>
      <c r="H4204" s="10">
        <v>-9958548</v>
      </c>
      <c r="I4204" s="11">
        <v>16843880208.200544</v>
      </c>
      <c r="J4204" s="11">
        <v>168360</v>
      </c>
      <c r="K4204" s="11">
        <v>100046.80570325817</v>
      </c>
      <c r="L4204" s="12">
        <v>554148.2638937328</v>
      </c>
      <c r="M4204" s="11">
        <v>553</v>
      </c>
      <c r="N4204" s="13"/>
      <c r="O4204" t="str">
        <f t="shared" si="139"/>
        <v/>
      </c>
    </row>
    <row r="4205" spans="1:15" hidden="1">
      <c r="A4205" s="41">
        <v>3.2025000000000001</v>
      </c>
      <c r="B4205" s="46">
        <v>45730</v>
      </c>
      <c r="C4205" s="8" t="s">
        <v>13</v>
      </c>
      <c r="D4205" s="8" t="s">
        <v>46</v>
      </c>
      <c r="E4205" s="8" t="s">
        <v>46</v>
      </c>
      <c r="F4205" s="9">
        <f t="shared" si="138"/>
        <v>-900000</v>
      </c>
      <c r="G4205" s="9">
        <v>-9</v>
      </c>
      <c r="H4205" s="10">
        <v>-988506</v>
      </c>
      <c r="I4205" s="11">
        <v>15195016923.781696</v>
      </c>
      <c r="J4205" s="11">
        <v>151147</v>
      </c>
      <c r="K4205" s="11">
        <v>100531.38285101057</v>
      </c>
      <c r="L4205" s="12">
        <v>83723.554340904928</v>
      </c>
      <c r="M4205" s="11">
        <v>919</v>
      </c>
      <c r="N4205" s="13"/>
      <c r="O4205" t="str">
        <f t="shared" si="139"/>
        <v/>
      </c>
    </row>
    <row r="4206" spans="1:15" hidden="1">
      <c r="A4206" s="41">
        <v>3.2025000000000001</v>
      </c>
      <c r="B4206" s="46">
        <v>45730</v>
      </c>
      <c r="C4206" s="8" t="s">
        <v>13</v>
      </c>
      <c r="D4206" s="8" t="s">
        <v>46</v>
      </c>
      <c r="E4206" s="8" t="s">
        <v>46</v>
      </c>
      <c r="F4206" s="9">
        <f t="shared" si="138"/>
        <v>-18200000</v>
      </c>
      <c r="G4206" s="9">
        <v>-182</v>
      </c>
      <c r="H4206" s="10">
        <v>-19989788</v>
      </c>
      <c r="I4206" s="11">
        <v>15176720212.102812</v>
      </c>
      <c r="J4206" s="11">
        <v>150965</v>
      </c>
      <c r="K4206" s="11">
        <v>100531.38285101057</v>
      </c>
      <c r="L4206" s="12">
        <v>1693076.3211160786</v>
      </c>
      <c r="M4206" s="11">
        <v>920</v>
      </c>
      <c r="N4206" s="13"/>
      <c r="O4206" t="str">
        <f t="shared" si="139"/>
        <v/>
      </c>
    </row>
    <row r="4207" spans="1:15" hidden="1">
      <c r="A4207" s="41">
        <v>3.2025000000000001</v>
      </c>
      <c r="B4207" s="46">
        <v>45730</v>
      </c>
      <c r="C4207" s="8" t="s">
        <v>13</v>
      </c>
      <c r="D4207" s="8" t="s">
        <v>46</v>
      </c>
      <c r="E4207" s="8" t="s">
        <v>46</v>
      </c>
      <c r="F4207" s="9">
        <f t="shared" si="138"/>
        <v>-18200000</v>
      </c>
      <c r="G4207" s="9">
        <v>-182</v>
      </c>
      <c r="H4207" s="10">
        <v>-19989788</v>
      </c>
      <c r="I4207" s="11">
        <v>15158423500.423927</v>
      </c>
      <c r="J4207" s="11">
        <v>150783</v>
      </c>
      <c r="K4207" s="11">
        <v>100531.38285101057</v>
      </c>
      <c r="L4207" s="12">
        <v>1693076.3211160786</v>
      </c>
      <c r="M4207" s="11">
        <v>921</v>
      </c>
      <c r="N4207" s="13"/>
      <c r="O4207" t="str">
        <f t="shared" si="139"/>
        <v/>
      </c>
    </row>
    <row r="4208" spans="1:15" hidden="1">
      <c r="A4208" s="41">
        <v>3.2025000000000001</v>
      </c>
      <c r="B4208" s="46">
        <v>45730</v>
      </c>
      <c r="C4208" s="8" t="s">
        <v>13</v>
      </c>
      <c r="D4208" s="8" t="s">
        <v>46</v>
      </c>
      <c r="E4208" s="8" t="s">
        <v>46</v>
      </c>
      <c r="F4208" s="9">
        <f t="shared" si="138"/>
        <v>-4500000</v>
      </c>
      <c r="G4208" s="9">
        <v>-45</v>
      </c>
      <c r="H4208" s="10">
        <v>-4942530</v>
      </c>
      <c r="I4208" s="11">
        <v>15153899588.195631</v>
      </c>
      <c r="J4208" s="11">
        <v>150738</v>
      </c>
      <c r="K4208" s="11">
        <v>100531.38285101057</v>
      </c>
      <c r="L4208" s="12">
        <v>418617.77170452476</v>
      </c>
      <c r="M4208" s="11">
        <v>922</v>
      </c>
      <c r="N4208" s="13"/>
      <c r="O4208" t="str">
        <f t="shared" si="139"/>
        <v/>
      </c>
    </row>
    <row r="4209" spans="1:15" hidden="1">
      <c r="A4209" s="41">
        <v>3.2025000000000001</v>
      </c>
      <c r="B4209" s="46">
        <v>45730</v>
      </c>
      <c r="C4209" s="8" t="s">
        <v>13</v>
      </c>
      <c r="D4209" s="8" t="s">
        <v>46</v>
      </c>
      <c r="E4209" s="8" t="s">
        <v>46</v>
      </c>
      <c r="F4209" s="9">
        <f t="shared" si="138"/>
        <v>-14800000</v>
      </c>
      <c r="G4209" s="9">
        <v>-148</v>
      </c>
      <c r="H4209" s="10">
        <v>-16255432</v>
      </c>
      <c r="I4209" s="11">
        <v>15139020943.533682</v>
      </c>
      <c r="J4209" s="11">
        <v>150590</v>
      </c>
      <c r="K4209" s="11">
        <v>100531.38285101057</v>
      </c>
      <c r="L4209" s="12">
        <v>1376787.3380504362</v>
      </c>
      <c r="M4209" s="11">
        <v>923</v>
      </c>
      <c r="N4209" s="13"/>
      <c r="O4209" t="str">
        <f t="shared" si="139"/>
        <v/>
      </c>
    </row>
    <row r="4210" spans="1:15" hidden="1">
      <c r="A4210" s="41">
        <v>3.2025000000000001</v>
      </c>
      <c r="B4210" s="46">
        <v>45730</v>
      </c>
      <c r="C4210" s="8" t="s">
        <v>13</v>
      </c>
      <c r="D4210" s="8" t="s">
        <v>14</v>
      </c>
      <c r="E4210" s="8" t="s">
        <v>14</v>
      </c>
      <c r="F4210" s="9">
        <f t="shared" si="138"/>
        <v>-900000</v>
      </c>
      <c r="G4210" s="9">
        <v>-9</v>
      </c>
      <c r="H4210" s="10">
        <v>-953478</v>
      </c>
      <c r="I4210" s="11">
        <v>16842979786.949215</v>
      </c>
      <c r="J4210" s="11">
        <v>168351</v>
      </c>
      <c r="K4210" s="11">
        <v>100046.80570325817</v>
      </c>
      <c r="L4210" s="12">
        <v>53056.74867067649</v>
      </c>
      <c r="M4210" s="11">
        <v>554</v>
      </c>
      <c r="N4210" s="13"/>
      <c r="O4210" t="str">
        <f t="shared" si="139"/>
        <v/>
      </c>
    </row>
    <row r="4211" spans="1:15" hidden="1">
      <c r="A4211" s="41">
        <v>3.2025000000000001</v>
      </c>
      <c r="B4211" s="46">
        <v>45730</v>
      </c>
      <c r="C4211" s="8" t="s">
        <v>13</v>
      </c>
      <c r="D4211" s="8" t="s">
        <v>46</v>
      </c>
      <c r="E4211" s="8" t="s">
        <v>46</v>
      </c>
      <c r="F4211" s="9">
        <f t="shared" si="138"/>
        <v>-98300000</v>
      </c>
      <c r="G4211" s="9">
        <v>-983</v>
      </c>
      <c r="H4211" s="10">
        <v>-107966822</v>
      </c>
      <c r="I4211" s="11">
        <v>15040198594.191139</v>
      </c>
      <c r="J4211" s="11">
        <v>149607</v>
      </c>
      <c r="K4211" s="11">
        <v>100531.38285101057</v>
      </c>
      <c r="L4211" s="12">
        <v>9144472.6574566066</v>
      </c>
      <c r="M4211" s="11">
        <v>924</v>
      </c>
      <c r="N4211" s="13"/>
      <c r="O4211" t="str">
        <f t="shared" si="139"/>
        <v/>
      </c>
    </row>
    <row r="4212" spans="1:15" hidden="1">
      <c r="A4212" s="41">
        <v>3.2025000000000001</v>
      </c>
      <c r="B4212" s="46">
        <v>45730</v>
      </c>
      <c r="C4212" s="8" t="s">
        <v>13</v>
      </c>
      <c r="D4212" s="8" t="s">
        <v>46</v>
      </c>
      <c r="E4212" s="8" t="s">
        <v>46</v>
      </c>
      <c r="F4212" s="9">
        <f t="shared" si="138"/>
        <v>-14300000</v>
      </c>
      <c r="G4212" s="9">
        <v>-143</v>
      </c>
      <c r="H4212" s="10">
        <v>-15706262</v>
      </c>
      <c r="I4212" s="11">
        <v>15025822606.443445</v>
      </c>
      <c r="J4212" s="11">
        <v>149464</v>
      </c>
      <c r="K4212" s="11">
        <v>100531.38285101057</v>
      </c>
      <c r="L4212" s="12">
        <v>1330274.252305489</v>
      </c>
      <c r="M4212" s="11">
        <v>925</v>
      </c>
      <c r="N4212" s="13"/>
      <c r="O4212" t="str">
        <f t="shared" si="139"/>
        <v/>
      </c>
    </row>
    <row r="4213" spans="1:15" hidden="1">
      <c r="A4213" s="41">
        <v>3.2025000000000001</v>
      </c>
      <c r="B4213" s="46">
        <v>45730</v>
      </c>
      <c r="C4213" s="8" t="s">
        <v>13</v>
      </c>
      <c r="D4213" s="8" t="s">
        <v>46</v>
      </c>
      <c r="E4213" s="8" t="s">
        <v>46</v>
      </c>
      <c r="F4213" s="9">
        <f t="shared" si="138"/>
        <v>-36400000</v>
      </c>
      <c r="G4213" s="9">
        <v>-364</v>
      </c>
      <c r="H4213" s="10">
        <v>-39979576</v>
      </c>
      <c r="I4213" s="11">
        <v>14989229183.085678</v>
      </c>
      <c r="J4213" s="11">
        <v>149100</v>
      </c>
      <c r="K4213" s="11">
        <v>100531.38285101057</v>
      </c>
      <c r="L4213" s="12">
        <v>3386152.6422321573</v>
      </c>
      <c r="M4213" s="11">
        <v>926</v>
      </c>
      <c r="N4213" s="13"/>
      <c r="O4213" t="str">
        <f t="shared" si="139"/>
        <v/>
      </c>
    </row>
    <row r="4214" spans="1:15" hidden="1">
      <c r="A4214" s="41">
        <v>3.2025000000000001</v>
      </c>
      <c r="B4214" s="46">
        <v>45730</v>
      </c>
      <c r="C4214" s="8" t="s">
        <v>13</v>
      </c>
      <c r="D4214" s="8" t="s">
        <v>46</v>
      </c>
      <c r="E4214" s="8" t="s">
        <v>46</v>
      </c>
      <c r="F4214" s="9">
        <f t="shared" si="138"/>
        <v>-13000000</v>
      </c>
      <c r="G4214" s="9">
        <v>-130</v>
      </c>
      <c r="H4214" s="10">
        <v>-14278420</v>
      </c>
      <c r="I4214" s="11">
        <v>14976160103.315046</v>
      </c>
      <c r="J4214" s="11">
        <v>148970</v>
      </c>
      <c r="K4214" s="11">
        <v>100531.38285101057</v>
      </c>
      <c r="L4214" s="12">
        <v>1209340.2293686271</v>
      </c>
      <c r="M4214" s="11">
        <v>927</v>
      </c>
      <c r="N4214" s="13"/>
      <c r="O4214" t="str">
        <f t="shared" si="139"/>
        <v/>
      </c>
    </row>
    <row r="4215" spans="1:15" hidden="1">
      <c r="A4215" s="41">
        <v>3.2025000000000001</v>
      </c>
      <c r="B4215" s="46">
        <v>45730</v>
      </c>
      <c r="C4215" s="8" t="s">
        <v>13</v>
      </c>
      <c r="D4215" s="8" t="s">
        <v>46</v>
      </c>
      <c r="E4215" s="8" t="s">
        <v>46</v>
      </c>
      <c r="F4215" s="9">
        <f t="shared" si="138"/>
        <v>-900000</v>
      </c>
      <c r="G4215" s="9">
        <v>-9</v>
      </c>
      <c r="H4215" s="10">
        <v>-988506</v>
      </c>
      <c r="I4215" s="11">
        <v>14975255320.869387</v>
      </c>
      <c r="J4215" s="11">
        <v>148961</v>
      </c>
      <c r="K4215" s="11">
        <v>100531.38285101057</v>
      </c>
      <c r="L4215" s="12">
        <v>83723.554340904928</v>
      </c>
      <c r="M4215" s="11">
        <v>928</v>
      </c>
      <c r="N4215" s="13"/>
      <c r="O4215" t="str">
        <f t="shared" si="139"/>
        <v/>
      </c>
    </row>
    <row r="4216" spans="1:15" hidden="1">
      <c r="A4216" s="41">
        <v>3.2025000000000001</v>
      </c>
      <c r="B4216" s="46">
        <v>45730</v>
      </c>
      <c r="C4216" s="8" t="s">
        <v>13</v>
      </c>
      <c r="D4216" s="8" t="s">
        <v>46</v>
      </c>
      <c r="E4216" s="8" t="s">
        <v>46</v>
      </c>
      <c r="F4216" s="9">
        <f t="shared" si="138"/>
        <v>-10500000</v>
      </c>
      <c r="G4216" s="9">
        <v>-105</v>
      </c>
      <c r="H4216" s="10">
        <v>-11532570</v>
      </c>
      <c r="I4216" s="11">
        <v>14964699525.670031</v>
      </c>
      <c r="J4216" s="11">
        <v>148856</v>
      </c>
      <c r="K4216" s="11">
        <v>100531.38285101057</v>
      </c>
      <c r="L4216" s="12">
        <v>976774.8006438911</v>
      </c>
      <c r="M4216" s="11">
        <v>929</v>
      </c>
      <c r="N4216" s="13"/>
      <c r="O4216" t="str">
        <f t="shared" si="139"/>
        <v/>
      </c>
    </row>
    <row r="4217" spans="1:15" hidden="1">
      <c r="A4217" s="41">
        <v>3.2025000000000001</v>
      </c>
      <c r="B4217" s="46">
        <v>45730</v>
      </c>
      <c r="C4217" s="8" t="s">
        <v>13</v>
      </c>
      <c r="D4217" s="8" t="s">
        <v>46</v>
      </c>
      <c r="E4217" s="8" t="s">
        <v>46</v>
      </c>
      <c r="F4217" s="9">
        <f t="shared" si="138"/>
        <v>-900000</v>
      </c>
      <c r="G4217" s="9">
        <v>-9</v>
      </c>
      <c r="H4217" s="10">
        <v>-988506</v>
      </c>
      <c r="I4217" s="11">
        <v>14963794743.224371</v>
      </c>
      <c r="J4217" s="11">
        <v>148847</v>
      </c>
      <c r="K4217" s="11">
        <v>100531.38285101057</v>
      </c>
      <c r="L4217" s="12">
        <v>83723.554340904928</v>
      </c>
      <c r="M4217" s="11">
        <v>930</v>
      </c>
      <c r="N4217" s="13"/>
      <c r="O4217" t="str">
        <f t="shared" si="139"/>
        <v/>
      </c>
    </row>
    <row r="4218" spans="1:15" hidden="1">
      <c r="A4218" s="41">
        <v>3.2025000000000001</v>
      </c>
      <c r="B4218" s="46">
        <v>45730</v>
      </c>
      <c r="C4218" s="8" t="s">
        <v>13</v>
      </c>
      <c r="D4218" s="8" t="s">
        <v>46</v>
      </c>
      <c r="E4218" s="8" t="s">
        <v>46</v>
      </c>
      <c r="F4218" s="9">
        <f t="shared" si="138"/>
        <v>-900000</v>
      </c>
      <c r="G4218" s="9">
        <v>-9</v>
      </c>
      <c r="H4218" s="10">
        <v>-988506</v>
      </c>
      <c r="I4218" s="11">
        <v>14962889960.778711</v>
      </c>
      <c r="J4218" s="11">
        <v>148838</v>
      </c>
      <c r="K4218" s="11">
        <v>100531.38285101057</v>
      </c>
      <c r="L4218" s="12">
        <v>83723.554340904928</v>
      </c>
      <c r="M4218" s="11">
        <v>931</v>
      </c>
      <c r="N4218" s="13"/>
      <c r="O4218" t="str">
        <f t="shared" si="139"/>
        <v/>
      </c>
    </row>
    <row r="4219" spans="1:15" hidden="1">
      <c r="A4219" s="41">
        <v>3.2025000000000001</v>
      </c>
      <c r="B4219" s="46">
        <v>45730</v>
      </c>
      <c r="C4219" s="8" t="s">
        <v>13</v>
      </c>
      <c r="D4219" s="8" t="s">
        <v>46</v>
      </c>
      <c r="E4219" s="8" t="s">
        <v>46</v>
      </c>
      <c r="F4219" s="9">
        <f t="shared" si="138"/>
        <v>-900000</v>
      </c>
      <c r="G4219" s="9">
        <v>-9</v>
      </c>
      <c r="H4219" s="10">
        <v>-988506</v>
      </c>
      <c r="I4219" s="11">
        <v>14961985178.333052</v>
      </c>
      <c r="J4219" s="11">
        <v>148829</v>
      </c>
      <c r="K4219" s="11">
        <v>100531.38285101057</v>
      </c>
      <c r="L4219" s="12">
        <v>83723.554340904928</v>
      </c>
      <c r="M4219" s="11">
        <v>932</v>
      </c>
      <c r="N4219" s="13"/>
      <c r="O4219" t="str">
        <f t="shared" si="139"/>
        <v/>
      </c>
    </row>
    <row r="4220" spans="1:15" hidden="1">
      <c r="A4220" s="41">
        <v>3.2025000000000001</v>
      </c>
      <c r="B4220" s="46">
        <v>45730</v>
      </c>
      <c r="C4220" s="8" t="s">
        <v>13</v>
      </c>
      <c r="D4220" s="8" t="s">
        <v>46</v>
      </c>
      <c r="E4220" s="8" t="s">
        <v>46</v>
      </c>
      <c r="F4220" s="9">
        <f t="shared" si="138"/>
        <v>-9200000</v>
      </c>
      <c r="G4220" s="9">
        <v>-92</v>
      </c>
      <c r="H4220" s="10">
        <v>-10104728</v>
      </c>
      <c r="I4220" s="11">
        <v>14952736291.110758</v>
      </c>
      <c r="J4220" s="11">
        <v>148737</v>
      </c>
      <c r="K4220" s="11">
        <v>100531.38285101057</v>
      </c>
      <c r="L4220" s="12">
        <v>855840.77770702727</v>
      </c>
      <c r="M4220" s="11">
        <v>933</v>
      </c>
      <c r="N4220" s="13"/>
      <c r="O4220" t="str">
        <f t="shared" si="139"/>
        <v/>
      </c>
    </row>
    <row r="4221" spans="1:15" hidden="1">
      <c r="A4221" s="41">
        <v>3.2025000000000001</v>
      </c>
      <c r="B4221" s="46">
        <v>45730</v>
      </c>
      <c r="C4221" s="8" t="s">
        <v>13</v>
      </c>
      <c r="D4221" s="8" t="s">
        <v>15</v>
      </c>
      <c r="E4221" s="8" t="s">
        <v>15</v>
      </c>
      <c r="F4221" s="9">
        <f t="shared" si="138"/>
        <v>9300000</v>
      </c>
      <c r="G4221" s="9">
        <v>93</v>
      </c>
      <c r="H4221" s="10">
        <v>10006149</v>
      </c>
      <c r="I4221" s="11">
        <v>3345428994.7391043</v>
      </c>
      <c r="J4221" s="11">
        <v>32444</v>
      </c>
      <c r="K4221" s="11">
        <v>103113.95002894539</v>
      </c>
      <c r="L4221" s="12">
        <v>0</v>
      </c>
      <c r="M4221" s="11">
        <v>2716</v>
      </c>
      <c r="N4221" s="13"/>
      <c r="O4221" t="str">
        <f t="shared" si="139"/>
        <v/>
      </c>
    </row>
    <row r="4222" spans="1:15" hidden="1">
      <c r="A4222" s="41">
        <v>3.2025000000000001</v>
      </c>
      <c r="B4222" s="46">
        <v>45730</v>
      </c>
      <c r="C4222" s="8" t="s">
        <v>13</v>
      </c>
      <c r="D4222" s="8" t="s">
        <v>46</v>
      </c>
      <c r="E4222" s="8" t="s">
        <v>46</v>
      </c>
      <c r="F4222" s="9">
        <f t="shared" si="138"/>
        <v>-27300000</v>
      </c>
      <c r="G4222" s="9">
        <v>-273</v>
      </c>
      <c r="H4222" s="10">
        <v>-29984682</v>
      </c>
      <c r="I4222" s="11">
        <v>14925291223.592432</v>
      </c>
      <c r="J4222" s="11">
        <v>148464</v>
      </c>
      <c r="K4222" s="11">
        <v>100531.38285101057</v>
      </c>
      <c r="L4222" s="12">
        <v>2539614.4816741161</v>
      </c>
      <c r="M4222" s="11">
        <v>934</v>
      </c>
      <c r="N4222" s="13"/>
      <c r="O4222" t="str">
        <f t="shared" si="139"/>
        <v/>
      </c>
    </row>
    <row r="4223" spans="1:15" hidden="1">
      <c r="A4223" s="41">
        <v>3.2025000000000001</v>
      </c>
      <c r="B4223" s="46">
        <v>45730</v>
      </c>
      <c r="C4223" s="8" t="s">
        <v>13</v>
      </c>
      <c r="D4223" s="8" t="s">
        <v>46</v>
      </c>
      <c r="E4223" s="8" t="s">
        <v>46</v>
      </c>
      <c r="F4223" s="9">
        <f t="shared" si="138"/>
        <v>-136500000</v>
      </c>
      <c r="G4223" s="9">
        <v>-1365</v>
      </c>
      <c r="H4223" s="10">
        <v>-149923410</v>
      </c>
      <c r="I4223" s="11">
        <v>14788065886.000803</v>
      </c>
      <c r="J4223" s="11">
        <v>147099</v>
      </c>
      <c r="K4223" s="11">
        <v>100531.38285101057</v>
      </c>
      <c r="L4223" s="12">
        <v>12698072.408370584</v>
      </c>
      <c r="M4223" s="11">
        <v>935</v>
      </c>
      <c r="N4223" s="13"/>
      <c r="O4223" t="str">
        <f t="shared" si="139"/>
        <v/>
      </c>
    </row>
    <row r="4224" spans="1:15" hidden="1">
      <c r="A4224" s="41">
        <v>3.2025000000000001</v>
      </c>
      <c r="B4224" s="46">
        <v>45730</v>
      </c>
      <c r="C4224" s="8" t="s">
        <v>13</v>
      </c>
      <c r="D4224" s="8" t="s">
        <v>14</v>
      </c>
      <c r="E4224" s="8" t="s">
        <v>14</v>
      </c>
      <c r="F4224" s="9">
        <f t="shared" si="138"/>
        <v>2800000</v>
      </c>
      <c r="G4224" s="9">
        <v>28</v>
      </c>
      <c r="H4224" s="10">
        <v>2964164</v>
      </c>
      <c r="I4224" s="11">
        <v>16845943950.949215</v>
      </c>
      <c r="J4224" s="11">
        <v>168379</v>
      </c>
      <c r="K4224" s="11">
        <v>100047.7728870537</v>
      </c>
      <c r="L4224" s="12">
        <v>0</v>
      </c>
      <c r="M4224" s="11">
        <v>555</v>
      </c>
      <c r="N4224" s="13"/>
      <c r="O4224" t="str">
        <f t="shared" si="139"/>
        <v/>
      </c>
    </row>
    <row r="4225" spans="1:15" hidden="1">
      <c r="A4225" s="41">
        <v>3.2025000000000001</v>
      </c>
      <c r="B4225" s="46">
        <v>45730</v>
      </c>
      <c r="C4225" s="8" t="s">
        <v>13</v>
      </c>
      <c r="D4225" s="8" t="s">
        <v>14</v>
      </c>
      <c r="E4225" s="8" t="s">
        <v>14</v>
      </c>
      <c r="F4225" s="9">
        <f t="shared" si="138"/>
        <v>-1800000</v>
      </c>
      <c r="G4225" s="9">
        <v>-18</v>
      </c>
      <c r="H4225" s="10">
        <v>-1906956</v>
      </c>
      <c r="I4225" s="11">
        <v>16844143091.037249</v>
      </c>
      <c r="J4225" s="11">
        <v>168361</v>
      </c>
      <c r="K4225" s="11">
        <v>100047.7728870537</v>
      </c>
      <c r="L4225" s="12">
        <v>106096.08803303353</v>
      </c>
      <c r="M4225" s="11">
        <v>556</v>
      </c>
      <c r="N4225" s="13"/>
      <c r="O4225" t="str">
        <f t="shared" si="139"/>
        <v/>
      </c>
    </row>
    <row r="4226" spans="1:15" hidden="1">
      <c r="A4226" s="41">
        <v>3.2025000000000001</v>
      </c>
      <c r="B4226" s="46">
        <v>45730</v>
      </c>
      <c r="C4226" s="8" t="s">
        <v>13</v>
      </c>
      <c r="D4226" s="8" t="s">
        <v>46</v>
      </c>
      <c r="E4226" s="8" t="s">
        <v>46</v>
      </c>
      <c r="F4226" s="9">
        <f t="shared" si="138"/>
        <v>-9100000</v>
      </c>
      <c r="G4226" s="9">
        <v>-91</v>
      </c>
      <c r="H4226" s="10">
        <v>-9994894</v>
      </c>
      <c r="I4226" s="11">
        <v>14778917530.161362</v>
      </c>
      <c r="J4226" s="11">
        <v>147008</v>
      </c>
      <c r="K4226" s="11">
        <v>100531.38285101057</v>
      </c>
      <c r="L4226" s="12">
        <v>846538.16055803932</v>
      </c>
      <c r="M4226" s="11">
        <v>936</v>
      </c>
      <c r="N4226" s="13"/>
      <c r="O4226" t="str">
        <f t="shared" si="139"/>
        <v/>
      </c>
    </row>
    <row r="4227" spans="1:15" hidden="1">
      <c r="A4227" s="41">
        <v>3.2025000000000001</v>
      </c>
      <c r="B4227" s="46">
        <v>45730</v>
      </c>
      <c r="C4227" s="8" t="s">
        <v>13</v>
      </c>
      <c r="D4227" s="8" t="s">
        <v>46</v>
      </c>
      <c r="E4227" s="8" t="s">
        <v>46</v>
      </c>
      <c r="F4227" s="9">
        <f t="shared" si="138"/>
        <v>-50900000</v>
      </c>
      <c r="G4227" s="9">
        <v>-509</v>
      </c>
      <c r="H4227" s="10">
        <v>-55905506</v>
      </c>
      <c r="I4227" s="11">
        <v>14727747056.290197</v>
      </c>
      <c r="J4227" s="11">
        <v>146499</v>
      </c>
      <c r="K4227" s="11">
        <v>100531.38285101057</v>
      </c>
      <c r="L4227" s="12">
        <v>4735032.1288356185</v>
      </c>
      <c r="M4227" s="11">
        <v>937</v>
      </c>
      <c r="N4227" s="13"/>
      <c r="O4227" t="str">
        <f t="shared" si="139"/>
        <v/>
      </c>
    </row>
    <row r="4228" spans="1:15" hidden="1">
      <c r="A4228" s="41">
        <v>3.2025000000000001</v>
      </c>
      <c r="B4228" s="46">
        <v>45730</v>
      </c>
      <c r="C4228" s="8" t="s">
        <v>13</v>
      </c>
      <c r="D4228" s="8" t="s">
        <v>46</v>
      </c>
      <c r="E4228" s="8" t="s">
        <v>46</v>
      </c>
      <c r="F4228" s="9">
        <f t="shared" si="138"/>
        <v>-900000</v>
      </c>
      <c r="G4228" s="9">
        <v>-9</v>
      </c>
      <c r="H4228" s="10">
        <v>-988506</v>
      </c>
      <c r="I4228" s="11">
        <v>14726842273.844538</v>
      </c>
      <c r="J4228" s="11">
        <v>146490</v>
      </c>
      <c r="K4228" s="11">
        <v>100531.38285101057</v>
      </c>
      <c r="L4228" s="12">
        <v>83723.554340904928</v>
      </c>
      <c r="M4228" s="11">
        <v>938</v>
      </c>
      <c r="N4228" s="13"/>
      <c r="O4228" t="str">
        <f t="shared" si="139"/>
        <v/>
      </c>
    </row>
    <row r="4229" spans="1:15" hidden="1">
      <c r="A4229" s="41">
        <v>3.2025000000000001</v>
      </c>
      <c r="B4229" s="46">
        <v>45730</v>
      </c>
      <c r="C4229" s="8" t="s">
        <v>13</v>
      </c>
      <c r="D4229" s="8" t="s">
        <v>46</v>
      </c>
      <c r="E4229" s="8" t="s">
        <v>46</v>
      </c>
      <c r="F4229" s="9">
        <f t="shared" si="138"/>
        <v>-900000</v>
      </c>
      <c r="G4229" s="9">
        <v>-9</v>
      </c>
      <c r="H4229" s="10">
        <v>-988506</v>
      </c>
      <c r="I4229" s="11">
        <v>14725937491.398878</v>
      </c>
      <c r="J4229" s="11">
        <v>146481</v>
      </c>
      <c r="K4229" s="11">
        <v>100531.38285101057</v>
      </c>
      <c r="L4229" s="12">
        <v>83723.554340904928</v>
      </c>
      <c r="M4229" s="11">
        <v>939</v>
      </c>
      <c r="N4229" s="13"/>
      <c r="O4229" t="str">
        <f t="shared" si="139"/>
        <v/>
      </c>
    </row>
    <row r="4230" spans="1:15" hidden="1">
      <c r="A4230" s="41">
        <v>3.2025000000000001</v>
      </c>
      <c r="B4230" s="46">
        <v>45730</v>
      </c>
      <c r="C4230" s="8" t="s">
        <v>13</v>
      </c>
      <c r="D4230" s="8" t="s">
        <v>46</v>
      </c>
      <c r="E4230" s="8" t="s">
        <v>46</v>
      </c>
      <c r="F4230" s="9">
        <f t="shared" si="138"/>
        <v>-900000</v>
      </c>
      <c r="G4230" s="9">
        <v>-9</v>
      </c>
      <c r="H4230" s="10">
        <v>-988506</v>
      </c>
      <c r="I4230" s="11">
        <v>14725032708.953218</v>
      </c>
      <c r="J4230" s="11">
        <v>146472</v>
      </c>
      <c r="K4230" s="11">
        <v>100531.38285101057</v>
      </c>
      <c r="L4230" s="12">
        <v>83723.554340904928</v>
      </c>
      <c r="M4230" s="11">
        <v>940</v>
      </c>
      <c r="N4230" s="13"/>
      <c r="O4230" t="str">
        <f t="shared" si="139"/>
        <v/>
      </c>
    </row>
    <row r="4231" spans="1:15" hidden="1">
      <c r="A4231" s="41">
        <v>3.2025000000000001</v>
      </c>
      <c r="B4231" s="46">
        <v>45730</v>
      </c>
      <c r="C4231" s="8" t="s">
        <v>13</v>
      </c>
      <c r="D4231" s="8" t="s">
        <v>46</v>
      </c>
      <c r="E4231" s="8" t="s">
        <v>46</v>
      </c>
      <c r="F4231" s="9">
        <f t="shared" si="138"/>
        <v>-1100000</v>
      </c>
      <c r="G4231" s="9">
        <v>-11</v>
      </c>
      <c r="H4231" s="10">
        <v>-1208174</v>
      </c>
      <c r="I4231" s="11">
        <v>14723926863.741858</v>
      </c>
      <c r="J4231" s="11">
        <v>146461</v>
      </c>
      <c r="K4231" s="11">
        <v>100531.38285101057</v>
      </c>
      <c r="L4231" s="12">
        <v>102328.78863888374</v>
      </c>
      <c r="M4231" s="11">
        <v>941</v>
      </c>
      <c r="N4231" s="13"/>
      <c r="O4231" t="str">
        <f t="shared" si="139"/>
        <v/>
      </c>
    </row>
    <row r="4232" spans="1:15" hidden="1">
      <c r="A4232" s="41">
        <v>3.2025000000000001</v>
      </c>
      <c r="B4232" s="46">
        <v>45730</v>
      </c>
      <c r="C4232" s="8" t="s">
        <v>13</v>
      </c>
      <c r="D4232" s="8" t="s">
        <v>46</v>
      </c>
      <c r="E4232" s="8" t="s">
        <v>46</v>
      </c>
      <c r="F4232" s="9">
        <f t="shared" si="138"/>
        <v>-900000</v>
      </c>
      <c r="G4232" s="9">
        <v>-9</v>
      </c>
      <c r="H4232" s="10">
        <v>-988506</v>
      </c>
      <c r="I4232" s="11">
        <v>14723022081.296198</v>
      </c>
      <c r="J4232" s="11">
        <v>146452</v>
      </c>
      <c r="K4232" s="11">
        <v>100531.38285101057</v>
      </c>
      <c r="L4232" s="12">
        <v>83723.554340904928</v>
      </c>
      <c r="M4232" s="11">
        <v>942</v>
      </c>
      <c r="N4232" s="13"/>
      <c r="O4232" t="str">
        <f t="shared" si="139"/>
        <v/>
      </c>
    </row>
    <row r="4233" spans="1:15" hidden="1">
      <c r="A4233" s="41">
        <v>3.2025000000000001</v>
      </c>
      <c r="B4233" s="46">
        <v>45730</v>
      </c>
      <c r="C4233" s="8" t="s">
        <v>13</v>
      </c>
      <c r="D4233" s="8" t="s">
        <v>46</v>
      </c>
      <c r="E4233" s="8" t="s">
        <v>46</v>
      </c>
      <c r="F4233" s="9">
        <f t="shared" si="138"/>
        <v>-900000</v>
      </c>
      <c r="G4233" s="9">
        <v>-9</v>
      </c>
      <c r="H4233" s="10">
        <v>-988506</v>
      </c>
      <c r="I4233" s="11">
        <v>14722117298.850538</v>
      </c>
      <c r="J4233" s="11">
        <v>146443</v>
      </c>
      <c r="K4233" s="11">
        <v>100531.38285101057</v>
      </c>
      <c r="L4233" s="12">
        <v>83723.554340904928</v>
      </c>
      <c r="M4233" s="11">
        <v>943</v>
      </c>
      <c r="N4233" s="13"/>
      <c r="O4233" t="str">
        <f t="shared" si="139"/>
        <v/>
      </c>
    </row>
    <row r="4234" spans="1:15" hidden="1">
      <c r="A4234" s="41">
        <v>3.2025000000000001</v>
      </c>
      <c r="B4234" s="46">
        <v>45730</v>
      </c>
      <c r="C4234" s="8" t="s">
        <v>13</v>
      </c>
      <c r="D4234" s="8" t="s">
        <v>46</v>
      </c>
      <c r="E4234" s="8" t="s">
        <v>46</v>
      </c>
      <c r="F4234" s="9">
        <f t="shared" ref="F4234:F4297" si="140">100000*G4234</f>
        <v>-900000</v>
      </c>
      <c r="G4234" s="9">
        <v>-9</v>
      </c>
      <c r="H4234" s="10">
        <v>-988506</v>
      </c>
      <c r="I4234" s="11">
        <v>14721212516.404879</v>
      </c>
      <c r="J4234" s="11">
        <v>146434</v>
      </c>
      <c r="K4234" s="11">
        <v>100531.38285101057</v>
      </c>
      <c r="L4234" s="12">
        <v>83723.554340904928</v>
      </c>
      <c r="M4234" s="11">
        <v>944</v>
      </c>
      <c r="N4234" s="13"/>
      <c r="O4234" t="str">
        <f t="shared" si="139"/>
        <v/>
      </c>
    </row>
    <row r="4235" spans="1:15" hidden="1">
      <c r="A4235" s="41">
        <v>3.2025000000000001</v>
      </c>
      <c r="B4235" s="46">
        <v>45730</v>
      </c>
      <c r="C4235" s="8" t="s">
        <v>13</v>
      </c>
      <c r="D4235" s="8" t="s">
        <v>46</v>
      </c>
      <c r="E4235" s="8" t="s">
        <v>46</v>
      </c>
      <c r="F4235" s="9">
        <f t="shared" si="140"/>
        <v>-900000</v>
      </c>
      <c r="G4235" s="9">
        <v>-9</v>
      </c>
      <c r="H4235" s="10">
        <v>-988506</v>
      </c>
      <c r="I4235" s="11">
        <v>14720307733.959219</v>
      </c>
      <c r="J4235" s="11">
        <v>146425</v>
      </c>
      <c r="K4235" s="11">
        <v>100531.38285101057</v>
      </c>
      <c r="L4235" s="12">
        <v>83723.554340904928</v>
      </c>
      <c r="M4235" s="11">
        <v>945</v>
      </c>
      <c r="N4235" s="13"/>
      <c r="O4235" t="str">
        <f t="shared" si="139"/>
        <v/>
      </c>
    </row>
    <row r="4236" spans="1:15" hidden="1">
      <c r="A4236" s="41">
        <v>3.2025000000000001</v>
      </c>
      <c r="B4236" s="46">
        <v>45730</v>
      </c>
      <c r="C4236" s="8" t="s">
        <v>13</v>
      </c>
      <c r="D4236" s="8" t="s">
        <v>46</v>
      </c>
      <c r="E4236" s="8" t="s">
        <v>46</v>
      </c>
      <c r="F4236" s="9">
        <f t="shared" si="140"/>
        <v>-900000</v>
      </c>
      <c r="G4236" s="9">
        <v>-9</v>
      </c>
      <c r="H4236" s="10">
        <v>-988506</v>
      </c>
      <c r="I4236" s="11">
        <v>14719402951.513559</v>
      </c>
      <c r="J4236" s="11">
        <v>146416</v>
      </c>
      <c r="K4236" s="11">
        <v>100531.38285101057</v>
      </c>
      <c r="L4236" s="12">
        <v>83723.554340904928</v>
      </c>
      <c r="M4236" s="11">
        <v>946</v>
      </c>
      <c r="N4236" s="13"/>
      <c r="O4236" t="str">
        <f t="shared" si="139"/>
        <v/>
      </c>
    </row>
    <row r="4237" spans="1:15" hidden="1">
      <c r="A4237" s="41">
        <v>3.2025000000000001</v>
      </c>
      <c r="B4237" s="46">
        <v>45730</v>
      </c>
      <c r="C4237" s="8" t="s">
        <v>13</v>
      </c>
      <c r="D4237" s="8" t="s">
        <v>46</v>
      </c>
      <c r="E4237" s="8" t="s">
        <v>46</v>
      </c>
      <c r="F4237" s="9">
        <f t="shared" si="140"/>
        <v>-900000</v>
      </c>
      <c r="G4237" s="9">
        <v>-9</v>
      </c>
      <c r="H4237" s="10">
        <v>-988506</v>
      </c>
      <c r="I4237" s="11">
        <v>14718498169.0679</v>
      </c>
      <c r="J4237" s="11">
        <v>146407</v>
      </c>
      <c r="K4237" s="11">
        <v>100531.38285101057</v>
      </c>
      <c r="L4237" s="12">
        <v>83723.554340904928</v>
      </c>
      <c r="M4237" s="11">
        <v>947</v>
      </c>
      <c r="N4237" s="13"/>
      <c r="O4237" t="str">
        <f t="shared" si="139"/>
        <v/>
      </c>
    </row>
    <row r="4238" spans="1:15" hidden="1">
      <c r="A4238" s="41">
        <v>3.2025000000000001</v>
      </c>
      <c r="B4238" s="46">
        <v>45730</v>
      </c>
      <c r="C4238" s="8" t="s">
        <v>13</v>
      </c>
      <c r="D4238" s="8" t="s">
        <v>46</v>
      </c>
      <c r="E4238" s="8" t="s">
        <v>46</v>
      </c>
      <c r="F4238" s="9">
        <f t="shared" si="140"/>
        <v>-900000</v>
      </c>
      <c r="G4238" s="9">
        <v>-9</v>
      </c>
      <c r="H4238" s="10">
        <v>-988506</v>
      </c>
      <c r="I4238" s="11">
        <v>14717593386.62224</v>
      </c>
      <c r="J4238" s="11">
        <v>146398</v>
      </c>
      <c r="K4238" s="11">
        <v>100531.38285101057</v>
      </c>
      <c r="L4238" s="12">
        <v>83723.554340904928</v>
      </c>
      <c r="M4238" s="11">
        <v>948</v>
      </c>
      <c r="N4238" s="13"/>
      <c r="O4238" t="str">
        <f t="shared" si="139"/>
        <v/>
      </c>
    </row>
    <row r="4239" spans="1:15" hidden="1">
      <c r="A4239" s="41">
        <v>3.2025000000000001</v>
      </c>
      <c r="B4239" s="46">
        <v>45730</v>
      </c>
      <c r="C4239" s="8" t="s">
        <v>13</v>
      </c>
      <c r="D4239" s="8" t="s">
        <v>46</v>
      </c>
      <c r="E4239" s="8" t="s">
        <v>46</v>
      </c>
      <c r="F4239" s="9">
        <f t="shared" si="140"/>
        <v>-900000</v>
      </c>
      <c r="G4239" s="9">
        <v>-9</v>
      </c>
      <c r="H4239" s="10">
        <v>-988506</v>
      </c>
      <c r="I4239" s="11">
        <v>14716688604.17658</v>
      </c>
      <c r="J4239" s="11">
        <v>146389</v>
      </c>
      <c r="K4239" s="11">
        <v>100531.38285101057</v>
      </c>
      <c r="L4239" s="12">
        <v>83723.554340904928</v>
      </c>
      <c r="M4239" s="11">
        <v>949</v>
      </c>
      <c r="N4239" s="13"/>
      <c r="O4239" t="str">
        <f t="shared" si="139"/>
        <v/>
      </c>
    </row>
    <row r="4240" spans="1:15" hidden="1">
      <c r="A4240" s="41">
        <v>3.2025000000000001</v>
      </c>
      <c r="B4240" s="46">
        <v>45730</v>
      </c>
      <c r="C4240" s="8" t="s">
        <v>13</v>
      </c>
      <c r="D4240" s="8" t="s">
        <v>46</v>
      </c>
      <c r="E4240" s="8" t="s">
        <v>46</v>
      </c>
      <c r="F4240" s="9">
        <f t="shared" si="140"/>
        <v>-1300000</v>
      </c>
      <c r="G4240" s="9">
        <v>-13</v>
      </c>
      <c r="H4240" s="10">
        <v>-1427842</v>
      </c>
      <c r="I4240" s="11">
        <v>14715381696.199518</v>
      </c>
      <c r="J4240" s="11">
        <v>146376</v>
      </c>
      <c r="K4240" s="11">
        <v>100531.38285101057</v>
      </c>
      <c r="L4240" s="12">
        <v>120934.02293686266</v>
      </c>
      <c r="M4240" s="11">
        <v>950</v>
      </c>
      <c r="N4240" s="13"/>
      <c r="O4240" t="str">
        <f t="shared" ref="O4240:O4303" si="141">IF(M4240=_xlfn.MAXIFS(M:M,D:D,D4240),"X","")</f>
        <v/>
      </c>
    </row>
    <row r="4241" spans="1:15" hidden="1">
      <c r="A4241" s="41">
        <v>3.2025000000000001</v>
      </c>
      <c r="B4241" s="46">
        <v>45730</v>
      </c>
      <c r="C4241" s="8" t="s">
        <v>13</v>
      </c>
      <c r="D4241" s="8" t="s">
        <v>46</v>
      </c>
      <c r="E4241" s="8" t="s">
        <v>46</v>
      </c>
      <c r="F4241" s="9">
        <f t="shared" si="140"/>
        <v>-10800000</v>
      </c>
      <c r="G4241" s="9">
        <v>-108</v>
      </c>
      <c r="H4241" s="10">
        <v>-11862072</v>
      </c>
      <c r="I4241" s="11">
        <v>14704524306.851608</v>
      </c>
      <c r="J4241" s="11">
        <v>146268</v>
      </c>
      <c r="K4241" s="11">
        <v>100531.38285101057</v>
      </c>
      <c r="L4241" s="12">
        <v>1004682.6520908587</v>
      </c>
      <c r="M4241" s="11">
        <v>951</v>
      </c>
      <c r="N4241" s="13"/>
      <c r="O4241" t="str">
        <f t="shared" si="141"/>
        <v/>
      </c>
    </row>
    <row r="4242" spans="1:15" hidden="1">
      <c r="A4242" s="41">
        <v>3.2025000000000001</v>
      </c>
      <c r="B4242" s="46">
        <v>45730</v>
      </c>
      <c r="C4242" s="8" t="s">
        <v>13</v>
      </c>
      <c r="D4242" s="8" t="s">
        <v>46</v>
      </c>
      <c r="E4242" s="8" t="s">
        <v>46</v>
      </c>
      <c r="F4242" s="9">
        <f t="shared" si="140"/>
        <v>-7800000</v>
      </c>
      <c r="G4242" s="9">
        <v>-78</v>
      </c>
      <c r="H4242" s="10">
        <v>-8567052</v>
      </c>
      <c r="I4242" s="11">
        <v>14696682858.989229</v>
      </c>
      <c r="J4242" s="11">
        <v>146190</v>
      </c>
      <c r="K4242" s="11">
        <v>100531.38285101057</v>
      </c>
      <c r="L4242" s="12">
        <v>725604.1376211755</v>
      </c>
      <c r="M4242" s="11">
        <v>952</v>
      </c>
      <c r="N4242" s="13"/>
      <c r="O4242" t="str">
        <f t="shared" si="141"/>
        <v/>
      </c>
    </row>
    <row r="4243" spans="1:15" hidden="1">
      <c r="A4243" s="41">
        <v>3.2025000000000001</v>
      </c>
      <c r="B4243" s="46">
        <v>45730</v>
      </c>
      <c r="C4243" s="8" t="s">
        <v>13</v>
      </c>
      <c r="D4243" s="8" t="s">
        <v>46</v>
      </c>
      <c r="E4243" s="8" t="s">
        <v>46</v>
      </c>
      <c r="F4243" s="9">
        <f t="shared" si="140"/>
        <v>-33500000</v>
      </c>
      <c r="G4243" s="9">
        <v>-335</v>
      </c>
      <c r="H4243" s="10">
        <v>-36794390</v>
      </c>
      <c r="I4243" s="11">
        <v>14663004845.73414</v>
      </c>
      <c r="J4243" s="11">
        <v>145855</v>
      </c>
      <c r="K4243" s="11">
        <v>100531.38285101057</v>
      </c>
      <c r="L4243" s="12">
        <v>3116376.7449114621</v>
      </c>
      <c r="M4243" s="11">
        <v>953</v>
      </c>
      <c r="N4243" s="13"/>
      <c r="O4243" t="str">
        <f t="shared" si="141"/>
        <v/>
      </c>
    </row>
    <row r="4244" spans="1:15" hidden="1">
      <c r="A4244" s="41">
        <v>3.2025000000000001</v>
      </c>
      <c r="B4244" s="46">
        <v>45730</v>
      </c>
      <c r="C4244" s="8" t="s">
        <v>13</v>
      </c>
      <c r="D4244" s="8" t="s">
        <v>46</v>
      </c>
      <c r="E4244" s="8" t="s">
        <v>46</v>
      </c>
      <c r="F4244" s="9">
        <f t="shared" si="140"/>
        <v>-900000</v>
      </c>
      <c r="G4244" s="9">
        <v>-9</v>
      </c>
      <c r="H4244" s="10">
        <v>-988506</v>
      </c>
      <c r="I4244" s="11">
        <v>14662100063.288481</v>
      </c>
      <c r="J4244" s="11">
        <v>145846</v>
      </c>
      <c r="K4244" s="11">
        <v>100531.38285101057</v>
      </c>
      <c r="L4244" s="12">
        <v>83723.554340904928</v>
      </c>
      <c r="M4244" s="11">
        <v>954</v>
      </c>
      <c r="N4244" s="13"/>
      <c r="O4244" t="str">
        <f t="shared" si="141"/>
        <v/>
      </c>
    </row>
    <row r="4245" spans="1:15" hidden="1">
      <c r="A4245" s="41">
        <v>3.2025000000000001</v>
      </c>
      <c r="B4245" s="46">
        <v>45730</v>
      </c>
      <c r="C4245" s="8" t="s">
        <v>13</v>
      </c>
      <c r="D4245" s="8" t="s">
        <v>46</v>
      </c>
      <c r="E4245" s="8" t="s">
        <v>46</v>
      </c>
      <c r="F4245" s="9">
        <f t="shared" si="140"/>
        <v>-18200000</v>
      </c>
      <c r="G4245" s="9">
        <v>-182</v>
      </c>
      <c r="H4245" s="10">
        <v>-19989788</v>
      </c>
      <c r="I4245" s="11">
        <v>14643803351.609596</v>
      </c>
      <c r="J4245" s="11">
        <v>145664</v>
      </c>
      <c r="K4245" s="11">
        <v>100531.38285101057</v>
      </c>
      <c r="L4245" s="12">
        <v>1693076.3211160786</v>
      </c>
      <c r="M4245" s="11">
        <v>955</v>
      </c>
      <c r="N4245" s="13"/>
      <c r="O4245" t="str">
        <f t="shared" si="141"/>
        <v/>
      </c>
    </row>
    <row r="4246" spans="1:15" hidden="1">
      <c r="A4246" s="41">
        <v>3.2025000000000001</v>
      </c>
      <c r="B4246" s="46">
        <v>45730</v>
      </c>
      <c r="C4246" s="8" t="s">
        <v>13</v>
      </c>
      <c r="D4246" s="8" t="s">
        <v>46</v>
      </c>
      <c r="E4246" s="8" t="s">
        <v>46</v>
      </c>
      <c r="F4246" s="9">
        <f t="shared" si="140"/>
        <v>-2900000</v>
      </c>
      <c r="G4246" s="9">
        <v>-29</v>
      </c>
      <c r="H4246" s="10">
        <v>-3185186</v>
      </c>
      <c r="I4246" s="11">
        <v>14640887941.506916</v>
      </c>
      <c r="J4246" s="11">
        <v>145635</v>
      </c>
      <c r="K4246" s="11">
        <v>100531.38285101057</v>
      </c>
      <c r="L4246" s="12">
        <v>269775.89732069336</v>
      </c>
      <c r="M4246" s="11">
        <v>956</v>
      </c>
      <c r="N4246" s="13"/>
      <c r="O4246" t="str">
        <f t="shared" si="141"/>
        <v/>
      </c>
    </row>
    <row r="4247" spans="1:15" hidden="1">
      <c r="A4247" s="41">
        <v>3.2025000000000001</v>
      </c>
      <c r="B4247" s="46">
        <v>45730</v>
      </c>
      <c r="C4247" s="8" t="s">
        <v>13</v>
      </c>
      <c r="D4247" s="8" t="s">
        <v>46</v>
      </c>
      <c r="E4247" s="8" t="s">
        <v>46</v>
      </c>
      <c r="F4247" s="9">
        <f t="shared" si="140"/>
        <v>-2700000</v>
      </c>
      <c r="G4247" s="9">
        <v>-27</v>
      </c>
      <c r="H4247" s="10">
        <v>-2965518</v>
      </c>
      <c r="I4247" s="11">
        <v>14638173594.169939</v>
      </c>
      <c r="J4247" s="11">
        <v>145608</v>
      </c>
      <c r="K4247" s="11">
        <v>100531.38285101057</v>
      </c>
      <c r="L4247" s="12">
        <v>251170.66302271467</v>
      </c>
      <c r="M4247" s="11">
        <v>957</v>
      </c>
      <c r="N4247" s="13"/>
      <c r="O4247" t="str">
        <f t="shared" si="141"/>
        <v/>
      </c>
    </row>
    <row r="4248" spans="1:15" hidden="1">
      <c r="A4248" s="41">
        <v>3.2025000000000001</v>
      </c>
      <c r="B4248" s="46">
        <v>45730</v>
      </c>
      <c r="C4248" s="8" t="s">
        <v>13</v>
      </c>
      <c r="D4248" s="8" t="s">
        <v>46</v>
      </c>
      <c r="E4248" s="8" t="s">
        <v>46</v>
      </c>
      <c r="F4248" s="9">
        <f t="shared" si="140"/>
        <v>900000</v>
      </c>
      <c r="G4248" s="9">
        <v>9</v>
      </c>
      <c r="H4248" s="10">
        <v>987741</v>
      </c>
      <c r="I4248" s="11">
        <v>14639161335.169939</v>
      </c>
      <c r="J4248" s="11">
        <v>145617</v>
      </c>
      <c r="K4248" s="11">
        <v>100531.95255478371</v>
      </c>
      <c r="L4248" s="12">
        <v>0</v>
      </c>
      <c r="M4248" s="11">
        <v>958</v>
      </c>
      <c r="N4248" s="13"/>
      <c r="O4248" t="str">
        <f t="shared" si="141"/>
        <v/>
      </c>
    </row>
    <row r="4249" spans="1:15" hidden="1">
      <c r="A4249" s="41">
        <v>3.2025000000000001</v>
      </c>
      <c r="B4249" s="46">
        <v>45730</v>
      </c>
      <c r="C4249" s="8" t="s">
        <v>13</v>
      </c>
      <c r="D4249" s="8" t="s">
        <v>46</v>
      </c>
      <c r="E4249" s="8" t="s">
        <v>46</v>
      </c>
      <c r="F4249" s="9">
        <f t="shared" si="140"/>
        <v>-7400000</v>
      </c>
      <c r="G4249" s="9">
        <v>-74</v>
      </c>
      <c r="H4249" s="10">
        <v>-8127716</v>
      </c>
      <c r="I4249" s="11">
        <v>14631721970.680885</v>
      </c>
      <c r="J4249" s="11">
        <v>145543</v>
      </c>
      <c r="K4249" s="11">
        <v>100531.95255478371</v>
      </c>
      <c r="L4249" s="12">
        <v>688351.51094600558</v>
      </c>
      <c r="M4249" s="11">
        <v>959</v>
      </c>
      <c r="N4249" s="13"/>
      <c r="O4249" t="str">
        <f t="shared" si="141"/>
        <v/>
      </c>
    </row>
    <row r="4250" spans="1:15" hidden="1">
      <c r="A4250" s="41">
        <v>3.2025000000000001</v>
      </c>
      <c r="B4250" s="46">
        <v>45730</v>
      </c>
      <c r="C4250" s="8" t="s">
        <v>13</v>
      </c>
      <c r="D4250" s="8" t="s">
        <v>46</v>
      </c>
      <c r="E4250" s="8" t="s">
        <v>46</v>
      </c>
      <c r="F4250" s="9">
        <f t="shared" si="140"/>
        <v>-22700000</v>
      </c>
      <c r="G4250" s="9">
        <v>-227</v>
      </c>
      <c r="H4250" s="10">
        <v>-24932318</v>
      </c>
      <c r="I4250" s="11">
        <v>14608901217.450949</v>
      </c>
      <c r="J4250" s="11">
        <v>145316</v>
      </c>
      <c r="K4250" s="11">
        <v>100531.95255478371</v>
      </c>
      <c r="L4250" s="12">
        <v>2111564.7700640969</v>
      </c>
      <c r="M4250" s="11">
        <v>960</v>
      </c>
      <c r="N4250" s="13"/>
      <c r="O4250" t="str">
        <f t="shared" si="141"/>
        <v/>
      </c>
    </row>
    <row r="4251" spans="1:15" hidden="1">
      <c r="A4251" s="41">
        <v>3.2025000000000001</v>
      </c>
      <c r="B4251" s="46">
        <v>45730</v>
      </c>
      <c r="C4251" s="8" t="s">
        <v>13</v>
      </c>
      <c r="D4251" s="8" t="s">
        <v>46</v>
      </c>
      <c r="E4251" s="8" t="s">
        <v>46</v>
      </c>
      <c r="F4251" s="9">
        <f t="shared" si="140"/>
        <v>900000</v>
      </c>
      <c r="G4251" s="9">
        <v>9</v>
      </c>
      <c r="H4251" s="10">
        <v>987741</v>
      </c>
      <c r="I4251" s="11">
        <v>14609888958.450949</v>
      </c>
      <c r="J4251" s="11">
        <v>145325</v>
      </c>
      <c r="K4251" s="11">
        <v>100532.52336797488</v>
      </c>
      <c r="L4251" s="12">
        <v>0</v>
      </c>
      <c r="M4251" s="11">
        <v>961</v>
      </c>
      <c r="N4251" s="13"/>
      <c r="O4251" t="str">
        <f t="shared" si="141"/>
        <v/>
      </c>
    </row>
    <row r="4252" spans="1:15" hidden="1">
      <c r="A4252" s="41">
        <v>3.2025000000000001</v>
      </c>
      <c r="B4252" s="46">
        <v>45730</v>
      </c>
      <c r="C4252" s="8" t="s">
        <v>13</v>
      </c>
      <c r="D4252" s="8" t="s">
        <v>46</v>
      </c>
      <c r="E4252" s="8" t="s">
        <v>46</v>
      </c>
      <c r="F4252" s="9">
        <f t="shared" si="140"/>
        <v>-9100000</v>
      </c>
      <c r="G4252" s="9">
        <v>-91</v>
      </c>
      <c r="H4252" s="10">
        <v>-9994894</v>
      </c>
      <c r="I4252" s="11">
        <v>14600740498.824463</v>
      </c>
      <c r="J4252" s="11">
        <v>145234</v>
      </c>
      <c r="K4252" s="11">
        <v>100532.52336797488</v>
      </c>
      <c r="L4252" s="12">
        <v>846434.37351428531</v>
      </c>
      <c r="M4252" s="11">
        <v>962</v>
      </c>
      <c r="N4252" s="13"/>
      <c r="O4252" t="str">
        <f t="shared" si="141"/>
        <v/>
      </c>
    </row>
    <row r="4253" spans="1:15" hidden="1">
      <c r="A4253" s="41">
        <v>3.2025000000000001</v>
      </c>
      <c r="B4253" s="46">
        <v>45730</v>
      </c>
      <c r="C4253" s="8" t="s">
        <v>13</v>
      </c>
      <c r="D4253" s="8" t="s">
        <v>46</v>
      </c>
      <c r="E4253" s="8" t="s">
        <v>46</v>
      </c>
      <c r="F4253" s="9">
        <f t="shared" si="140"/>
        <v>14100000</v>
      </c>
      <c r="G4253" s="9">
        <v>141</v>
      </c>
      <c r="H4253" s="10">
        <v>15477993</v>
      </c>
      <c r="I4253" s="11">
        <v>14616218491.824463</v>
      </c>
      <c r="J4253" s="11">
        <v>145375</v>
      </c>
      <c r="K4253" s="11">
        <v>100541.48575631616</v>
      </c>
      <c r="L4253" s="12">
        <v>0</v>
      </c>
      <c r="M4253" s="11">
        <v>963</v>
      </c>
      <c r="N4253" s="13"/>
      <c r="O4253" t="str">
        <f t="shared" si="141"/>
        <v/>
      </c>
    </row>
    <row r="4254" spans="1:15" hidden="1">
      <c r="A4254" s="41">
        <v>3.2025000000000001</v>
      </c>
      <c r="B4254" s="46">
        <v>45730</v>
      </c>
      <c r="C4254" s="8" t="s">
        <v>13</v>
      </c>
      <c r="D4254" s="8" t="s">
        <v>46</v>
      </c>
      <c r="E4254" s="8" t="s">
        <v>46</v>
      </c>
      <c r="F4254" s="9">
        <f t="shared" si="140"/>
        <v>-1800000</v>
      </c>
      <c r="G4254" s="9">
        <v>-18</v>
      </c>
      <c r="H4254" s="10">
        <v>-1977012</v>
      </c>
      <c r="I4254" s="11">
        <v>14614408745.080849</v>
      </c>
      <c r="J4254" s="11">
        <v>145357</v>
      </c>
      <c r="K4254" s="11">
        <v>100541.48575631616</v>
      </c>
      <c r="L4254" s="12">
        <v>167265.25638630893</v>
      </c>
      <c r="M4254" s="11">
        <v>964</v>
      </c>
      <c r="N4254" s="13"/>
      <c r="O4254" t="str">
        <f t="shared" si="141"/>
        <v/>
      </c>
    </row>
    <row r="4255" spans="1:15" hidden="1">
      <c r="A4255" s="41">
        <v>3.2025000000000001</v>
      </c>
      <c r="B4255" s="46">
        <v>45730</v>
      </c>
      <c r="C4255" s="8" t="s">
        <v>13</v>
      </c>
      <c r="D4255" s="8" t="s">
        <v>14</v>
      </c>
      <c r="E4255" s="8" t="s">
        <v>14</v>
      </c>
      <c r="F4255" s="9">
        <f t="shared" si="140"/>
        <v>-900000</v>
      </c>
      <c r="G4255" s="9">
        <v>-9</v>
      </c>
      <c r="H4255" s="10">
        <v>-953478</v>
      </c>
      <c r="I4255" s="11">
        <v>16843242661.081264</v>
      </c>
      <c r="J4255" s="11">
        <v>168352</v>
      </c>
      <c r="K4255" s="11">
        <v>100047.7728870537</v>
      </c>
      <c r="L4255" s="12">
        <v>53048.044016516767</v>
      </c>
      <c r="M4255" s="11">
        <v>557</v>
      </c>
      <c r="N4255" s="13"/>
      <c r="O4255" t="str">
        <f t="shared" si="141"/>
        <v/>
      </c>
    </row>
    <row r="4256" spans="1:15" hidden="1">
      <c r="A4256" s="41">
        <v>3.2025000000000001</v>
      </c>
      <c r="B4256" s="46">
        <v>45730</v>
      </c>
      <c r="C4256" s="8" t="s">
        <v>13</v>
      </c>
      <c r="D4256" s="8" t="s">
        <v>46</v>
      </c>
      <c r="E4256" s="8" t="s">
        <v>46</v>
      </c>
      <c r="F4256" s="9">
        <f t="shared" si="140"/>
        <v>-18200000</v>
      </c>
      <c r="G4256" s="9">
        <v>-182</v>
      </c>
      <c r="H4256" s="10">
        <v>-19989788</v>
      </c>
      <c r="I4256" s="11">
        <v>14596110194.673199</v>
      </c>
      <c r="J4256" s="11">
        <v>145175</v>
      </c>
      <c r="K4256" s="11">
        <v>100541.48575631616</v>
      </c>
      <c r="L4256" s="12">
        <v>1691237.5923504569</v>
      </c>
      <c r="M4256" s="11">
        <v>965</v>
      </c>
      <c r="N4256" s="13"/>
      <c r="O4256" t="str">
        <f t="shared" si="141"/>
        <v/>
      </c>
    </row>
    <row r="4257" spans="1:15" hidden="1">
      <c r="A4257" s="41">
        <v>3.2025000000000001</v>
      </c>
      <c r="B4257" s="46">
        <v>45730</v>
      </c>
      <c r="C4257" s="8" t="s">
        <v>13</v>
      </c>
      <c r="D4257" s="8" t="s">
        <v>46</v>
      </c>
      <c r="E4257" s="8" t="s">
        <v>46</v>
      </c>
      <c r="F4257" s="9">
        <f t="shared" si="140"/>
        <v>-168000000</v>
      </c>
      <c r="G4257" s="9">
        <v>-1680</v>
      </c>
      <c r="H4257" s="10">
        <v>-184521120</v>
      </c>
      <c r="I4257" s="11">
        <v>14427200498.602587</v>
      </c>
      <c r="J4257" s="11">
        <v>143495</v>
      </c>
      <c r="K4257" s="11">
        <v>100541.48575631616</v>
      </c>
      <c r="L4257" s="12">
        <v>15611423.929388851</v>
      </c>
      <c r="M4257" s="11">
        <v>966</v>
      </c>
      <c r="N4257" s="13"/>
      <c r="O4257" t="str">
        <f t="shared" si="141"/>
        <v/>
      </c>
    </row>
    <row r="4258" spans="1:15" hidden="1">
      <c r="A4258" s="41">
        <v>3.2025000000000001</v>
      </c>
      <c r="B4258" s="46">
        <v>45730</v>
      </c>
      <c r="C4258" s="8" t="s">
        <v>13</v>
      </c>
      <c r="D4258" s="8" t="s">
        <v>14</v>
      </c>
      <c r="E4258" s="8" t="s">
        <v>14</v>
      </c>
      <c r="F4258" s="9">
        <f t="shared" si="140"/>
        <v>-9400000</v>
      </c>
      <c r="G4258" s="9">
        <v>-94</v>
      </c>
      <c r="H4258" s="10">
        <v>-9958548</v>
      </c>
      <c r="I4258" s="11">
        <v>16833838170.429882</v>
      </c>
      <c r="J4258" s="11">
        <v>168258</v>
      </c>
      <c r="K4258" s="11">
        <v>100047.7728870537</v>
      </c>
      <c r="L4258" s="12">
        <v>554057.34861695208</v>
      </c>
      <c r="M4258" s="11">
        <v>558</v>
      </c>
      <c r="N4258" s="13"/>
      <c r="O4258" t="str">
        <f t="shared" si="141"/>
        <v/>
      </c>
    </row>
    <row r="4259" spans="1:15" hidden="1">
      <c r="A4259" s="41">
        <v>3.2025000000000001</v>
      </c>
      <c r="B4259" s="46">
        <v>45730</v>
      </c>
      <c r="C4259" s="8" t="s">
        <v>13</v>
      </c>
      <c r="D4259" s="8" t="s">
        <v>46</v>
      </c>
      <c r="E4259" s="8" t="s">
        <v>46</v>
      </c>
      <c r="F4259" s="9">
        <f t="shared" si="140"/>
        <v>-6200000</v>
      </c>
      <c r="G4259" s="9">
        <v>-62</v>
      </c>
      <c r="H4259" s="10">
        <v>-6809708</v>
      </c>
      <c r="I4259" s="11">
        <v>14420966926.485695</v>
      </c>
      <c r="J4259" s="11">
        <v>143433</v>
      </c>
      <c r="K4259" s="11">
        <v>100541.48575631616</v>
      </c>
      <c r="L4259" s="12">
        <v>576135.88310839795</v>
      </c>
      <c r="M4259" s="11">
        <v>967</v>
      </c>
      <c r="N4259" s="13"/>
      <c r="O4259" t="str">
        <f t="shared" si="141"/>
        <v/>
      </c>
    </row>
    <row r="4260" spans="1:15" hidden="1">
      <c r="A4260" s="41">
        <v>3.2025000000000001</v>
      </c>
      <c r="B4260" s="46">
        <v>45730</v>
      </c>
      <c r="C4260" s="8" t="s">
        <v>13</v>
      </c>
      <c r="D4260" s="8" t="s">
        <v>15</v>
      </c>
      <c r="E4260" s="8" t="s">
        <v>15</v>
      </c>
      <c r="F4260" s="9">
        <f t="shared" si="140"/>
        <v>2800000</v>
      </c>
      <c r="G4260" s="9">
        <v>28</v>
      </c>
      <c r="H4260" s="10">
        <v>3019240</v>
      </c>
      <c r="I4260" s="11">
        <v>3348448234.7391043</v>
      </c>
      <c r="J4260" s="11">
        <v>32472</v>
      </c>
      <c r="K4260" s="11">
        <v>103118.01659088151</v>
      </c>
      <c r="L4260" s="12">
        <v>0</v>
      </c>
      <c r="M4260" s="11">
        <v>2717</v>
      </c>
      <c r="N4260" s="13"/>
      <c r="O4260" t="str">
        <f t="shared" si="141"/>
        <v/>
      </c>
    </row>
    <row r="4261" spans="1:15" hidden="1">
      <c r="A4261" s="41">
        <v>3.2025000000000001</v>
      </c>
      <c r="B4261" s="46">
        <v>45730</v>
      </c>
      <c r="C4261" s="8" t="s">
        <v>13</v>
      </c>
      <c r="D4261" s="8" t="s">
        <v>15</v>
      </c>
      <c r="E4261" s="8" t="s">
        <v>15</v>
      </c>
      <c r="F4261" s="9">
        <f t="shared" si="140"/>
        <v>900000</v>
      </c>
      <c r="G4261" s="9">
        <v>9</v>
      </c>
      <c r="H4261" s="10">
        <v>966438</v>
      </c>
      <c r="I4261" s="11">
        <v>3349414672.7391043</v>
      </c>
      <c r="J4261" s="11">
        <v>32481</v>
      </c>
      <c r="K4261" s="11">
        <v>103119.19807700207</v>
      </c>
      <c r="L4261" s="12">
        <v>0</v>
      </c>
      <c r="M4261" s="11">
        <v>2718</v>
      </c>
      <c r="N4261" s="13"/>
      <c r="O4261" t="str">
        <f t="shared" si="141"/>
        <v/>
      </c>
    </row>
    <row r="4262" spans="1:15" hidden="1">
      <c r="A4262" s="41">
        <v>3.2025000000000001</v>
      </c>
      <c r="B4262" s="46">
        <v>45730</v>
      </c>
      <c r="C4262" s="8" t="s">
        <v>13</v>
      </c>
      <c r="D4262" s="8" t="s">
        <v>46</v>
      </c>
      <c r="E4262" s="8" t="s">
        <v>46</v>
      </c>
      <c r="F4262" s="9">
        <f t="shared" si="140"/>
        <v>-5900000</v>
      </c>
      <c r="G4262" s="9">
        <v>-59</v>
      </c>
      <c r="H4262" s="10">
        <v>-6480206</v>
      </c>
      <c r="I4262" s="11">
        <v>14415034978.826073</v>
      </c>
      <c r="J4262" s="11">
        <v>143374</v>
      </c>
      <c r="K4262" s="11">
        <v>100541.48575631616</v>
      </c>
      <c r="L4262" s="12">
        <v>548258.34037734661</v>
      </c>
      <c r="M4262" s="11">
        <v>968</v>
      </c>
      <c r="N4262" s="13"/>
      <c r="O4262" t="str">
        <f t="shared" si="141"/>
        <v/>
      </c>
    </row>
    <row r="4263" spans="1:15" hidden="1">
      <c r="A4263" s="41">
        <v>3.2025000000000001</v>
      </c>
      <c r="B4263" s="46">
        <v>45730</v>
      </c>
      <c r="C4263" s="8" t="s">
        <v>13</v>
      </c>
      <c r="D4263" s="8" t="s">
        <v>46</v>
      </c>
      <c r="E4263" s="8" t="s">
        <v>46</v>
      </c>
      <c r="F4263" s="9">
        <f t="shared" si="140"/>
        <v>900000</v>
      </c>
      <c r="G4263" s="9">
        <v>9</v>
      </c>
      <c r="H4263" s="10">
        <v>986985</v>
      </c>
      <c r="I4263" s="11">
        <v>14416021963.826073</v>
      </c>
      <c r="J4263" s="11">
        <v>143383</v>
      </c>
      <c r="K4263" s="11">
        <v>100542.05842970277</v>
      </c>
      <c r="L4263" s="12">
        <v>0</v>
      </c>
      <c r="M4263" s="11">
        <v>969</v>
      </c>
      <c r="N4263" s="13"/>
      <c r="O4263" t="str">
        <f t="shared" si="141"/>
        <v/>
      </c>
    </row>
    <row r="4264" spans="1:15" hidden="1">
      <c r="A4264" s="41">
        <v>3.2025000000000001</v>
      </c>
      <c r="B4264" s="46">
        <v>45730</v>
      </c>
      <c r="C4264" s="8" t="s">
        <v>13</v>
      </c>
      <c r="D4264" s="8" t="s">
        <v>46</v>
      </c>
      <c r="E4264" s="8" t="s">
        <v>46</v>
      </c>
      <c r="F4264" s="9">
        <f t="shared" si="140"/>
        <v>-182600000</v>
      </c>
      <c r="G4264" s="9">
        <v>-1826</v>
      </c>
      <c r="H4264" s="10">
        <v>-200556884</v>
      </c>
      <c r="I4264" s="11">
        <v>14232432165.133436</v>
      </c>
      <c r="J4264" s="11">
        <v>141557</v>
      </c>
      <c r="K4264" s="11">
        <v>100542.05842970277</v>
      </c>
      <c r="L4264" s="12">
        <v>16967085.307362735</v>
      </c>
      <c r="M4264" s="11">
        <v>970</v>
      </c>
      <c r="N4264" s="13"/>
      <c r="O4264" t="str">
        <f t="shared" si="141"/>
        <v/>
      </c>
    </row>
    <row r="4265" spans="1:15" hidden="1">
      <c r="A4265" s="41">
        <v>3.2025000000000001</v>
      </c>
      <c r="B4265" s="46">
        <v>45730</v>
      </c>
      <c r="C4265" s="8" t="s">
        <v>13</v>
      </c>
      <c r="D4265" s="8" t="s">
        <v>46</v>
      </c>
      <c r="E4265" s="8" t="s">
        <v>46</v>
      </c>
      <c r="F4265" s="9">
        <f t="shared" si="140"/>
        <v>-5500000</v>
      </c>
      <c r="G4265" s="9">
        <v>-55</v>
      </c>
      <c r="H4265" s="10">
        <v>-6040870</v>
      </c>
      <c r="I4265" s="11">
        <v>14226902351.919802</v>
      </c>
      <c r="J4265" s="11">
        <v>141502</v>
      </c>
      <c r="K4265" s="11">
        <v>100542.05842970277</v>
      </c>
      <c r="L4265" s="12">
        <v>511056.78636634815</v>
      </c>
      <c r="M4265" s="11">
        <v>971</v>
      </c>
      <c r="N4265" s="13"/>
      <c r="O4265" t="str">
        <f t="shared" si="141"/>
        <v/>
      </c>
    </row>
    <row r="4266" spans="1:15" hidden="1">
      <c r="A4266" s="41">
        <v>3.2025000000000001</v>
      </c>
      <c r="B4266" s="46">
        <v>45730</v>
      </c>
      <c r="C4266" s="8" t="s">
        <v>13</v>
      </c>
      <c r="D4266" s="8" t="s">
        <v>46</v>
      </c>
      <c r="E4266" s="8" t="s">
        <v>46</v>
      </c>
      <c r="F4266" s="9">
        <f t="shared" si="140"/>
        <v>-2700000</v>
      </c>
      <c r="G4266" s="9">
        <v>-27</v>
      </c>
      <c r="H4266" s="10">
        <v>-2965518</v>
      </c>
      <c r="I4266" s="11">
        <v>14224187716.342199</v>
      </c>
      <c r="J4266" s="11">
        <v>141475</v>
      </c>
      <c r="K4266" s="11">
        <v>100542.05842970277</v>
      </c>
      <c r="L4266" s="12">
        <v>250882.42239802517</v>
      </c>
      <c r="M4266" s="11">
        <v>972</v>
      </c>
      <c r="N4266" s="13"/>
      <c r="O4266" t="str">
        <f t="shared" si="141"/>
        <v/>
      </c>
    </row>
    <row r="4267" spans="1:15" hidden="1">
      <c r="A4267" s="41">
        <v>3.2025000000000001</v>
      </c>
      <c r="B4267" s="46">
        <v>45730</v>
      </c>
      <c r="C4267" s="8" t="s">
        <v>13</v>
      </c>
      <c r="D4267" s="8" t="s">
        <v>46</v>
      </c>
      <c r="E4267" s="8" t="s">
        <v>46</v>
      </c>
      <c r="F4267" s="9">
        <f t="shared" si="140"/>
        <v>-900000</v>
      </c>
      <c r="G4267" s="9">
        <v>-9</v>
      </c>
      <c r="H4267" s="10">
        <v>-988506</v>
      </c>
      <c r="I4267" s="11">
        <v>14223282837.816332</v>
      </c>
      <c r="J4267" s="11">
        <v>141466</v>
      </c>
      <c r="K4267" s="11">
        <v>100542.05842970277</v>
      </c>
      <c r="L4267" s="12">
        <v>83627.474132675095</v>
      </c>
      <c r="M4267" s="11">
        <v>973</v>
      </c>
      <c r="N4267" s="13"/>
      <c r="O4267" t="str">
        <f t="shared" si="141"/>
        <v/>
      </c>
    </row>
    <row r="4268" spans="1:15" hidden="1">
      <c r="A4268" s="41">
        <v>3.2025000000000001</v>
      </c>
      <c r="B4268" s="46">
        <v>45730</v>
      </c>
      <c r="C4268" s="8" t="s">
        <v>13</v>
      </c>
      <c r="D4268" s="8" t="s">
        <v>46</v>
      </c>
      <c r="E4268" s="8" t="s">
        <v>46</v>
      </c>
      <c r="F4268" s="9">
        <f t="shared" si="140"/>
        <v>-24900000</v>
      </c>
      <c r="G4268" s="9">
        <v>-249</v>
      </c>
      <c r="H4268" s="10">
        <v>-27348666</v>
      </c>
      <c r="I4268" s="11">
        <v>14198247865.267336</v>
      </c>
      <c r="J4268" s="11">
        <v>141217</v>
      </c>
      <c r="K4268" s="11">
        <v>100542.05842970277</v>
      </c>
      <c r="L4268" s="12">
        <v>2313693.4510040097</v>
      </c>
      <c r="M4268" s="11">
        <v>974</v>
      </c>
      <c r="N4268" s="13"/>
      <c r="O4268" t="str">
        <f t="shared" si="141"/>
        <v/>
      </c>
    </row>
    <row r="4269" spans="1:15" hidden="1">
      <c r="A4269" s="41">
        <v>3.2025000000000001</v>
      </c>
      <c r="B4269" s="46">
        <v>45730</v>
      </c>
      <c r="C4269" s="8" t="s">
        <v>13</v>
      </c>
      <c r="D4269" s="8" t="s">
        <v>46</v>
      </c>
      <c r="E4269" s="8" t="s">
        <v>46</v>
      </c>
      <c r="F4269" s="9">
        <f t="shared" si="140"/>
        <v>-900000</v>
      </c>
      <c r="G4269" s="9">
        <v>-9</v>
      </c>
      <c r="H4269" s="10">
        <v>-988506</v>
      </c>
      <c r="I4269" s="11">
        <v>14197342986.741468</v>
      </c>
      <c r="J4269" s="11">
        <v>141208</v>
      </c>
      <c r="K4269" s="11">
        <v>100542.05842970277</v>
      </c>
      <c r="L4269" s="12">
        <v>83627.474132675095</v>
      </c>
      <c r="M4269" s="11">
        <v>975</v>
      </c>
      <c r="N4269" s="13"/>
      <c r="O4269" t="str">
        <f t="shared" si="141"/>
        <v/>
      </c>
    </row>
    <row r="4270" spans="1:15" hidden="1">
      <c r="A4270" s="41">
        <v>3.2025000000000001</v>
      </c>
      <c r="B4270" s="46">
        <v>45730</v>
      </c>
      <c r="C4270" s="8" t="s">
        <v>13</v>
      </c>
      <c r="D4270" s="8" t="s">
        <v>46</v>
      </c>
      <c r="E4270" s="8" t="s">
        <v>46</v>
      </c>
      <c r="F4270" s="9">
        <f t="shared" si="140"/>
        <v>-900000</v>
      </c>
      <c r="G4270" s="9">
        <v>-9</v>
      </c>
      <c r="H4270" s="10">
        <v>-988506</v>
      </c>
      <c r="I4270" s="11">
        <v>14196438108.215601</v>
      </c>
      <c r="J4270" s="11">
        <v>141199</v>
      </c>
      <c r="K4270" s="11">
        <v>100542.05842970277</v>
      </c>
      <c r="L4270" s="12">
        <v>83627.474132675095</v>
      </c>
      <c r="M4270" s="11">
        <v>976</v>
      </c>
      <c r="N4270" s="13"/>
      <c r="O4270" t="str">
        <f t="shared" si="141"/>
        <v/>
      </c>
    </row>
    <row r="4271" spans="1:15" hidden="1">
      <c r="A4271" s="41">
        <v>3.2025000000000001</v>
      </c>
      <c r="B4271" s="46">
        <v>45730</v>
      </c>
      <c r="C4271" s="8" t="s">
        <v>13</v>
      </c>
      <c r="D4271" s="8" t="s">
        <v>14</v>
      </c>
      <c r="E4271" s="8" t="s">
        <v>14</v>
      </c>
      <c r="F4271" s="9">
        <f t="shared" si="140"/>
        <v>-1600000</v>
      </c>
      <c r="G4271" s="9">
        <v>-16</v>
      </c>
      <c r="H4271" s="10">
        <v>-1695072</v>
      </c>
      <c r="I4271" s="11">
        <v>16832237406.063688</v>
      </c>
      <c r="J4271" s="11">
        <v>168242</v>
      </c>
      <c r="K4271" s="11">
        <v>100047.7728870537</v>
      </c>
      <c r="L4271" s="12">
        <v>94307.633807140868</v>
      </c>
      <c r="M4271" s="11">
        <v>559</v>
      </c>
      <c r="N4271" s="13"/>
      <c r="O4271" t="str">
        <f t="shared" si="141"/>
        <v/>
      </c>
    </row>
    <row r="4272" spans="1:15" hidden="1">
      <c r="A4272" s="41">
        <v>3.2025000000000001</v>
      </c>
      <c r="B4272" s="46">
        <v>45730</v>
      </c>
      <c r="C4272" s="8" t="s">
        <v>13</v>
      </c>
      <c r="D4272" s="8" t="s">
        <v>46</v>
      </c>
      <c r="E4272" s="8" t="s">
        <v>46</v>
      </c>
      <c r="F4272" s="9">
        <f t="shared" si="140"/>
        <v>9100000</v>
      </c>
      <c r="G4272" s="9">
        <v>91</v>
      </c>
      <c r="H4272" s="10">
        <v>9980971</v>
      </c>
      <c r="I4272" s="11">
        <v>14206419079.215601</v>
      </c>
      <c r="J4272" s="11">
        <v>141290</v>
      </c>
      <c r="K4272" s="11">
        <v>100547.94450573715</v>
      </c>
      <c r="L4272" s="12">
        <v>0</v>
      </c>
      <c r="M4272" s="11">
        <v>977</v>
      </c>
      <c r="N4272" s="13"/>
      <c r="O4272" t="str">
        <f t="shared" si="141"/>
        <v/>
      </c>
    </row>
    <row r="4273" spans="1:15" hidden="1">
      <c r="A4273" s="41">
        <v>3.2025000000000001</v>
      </c>
      <c r="B4273" s="46">
        <v>45730</v>
      </c>
      <c r="C4273" s="8" t="s">
        <v>13</v>
      </c>
      <c r="D4273" s="8" t="s">
        <v>15</v>
      </c>
      <c r="E4273" s="8" t="s">
        <v>15</v>
      </c>
      <c r="F4273" s="9">
        <f t="shared" si="140"/>
        <v>9300000</v>
      </c>
      <c r="G4273" s="9">
        <v>93</v>
      </c>
      <c r="H4273" s="10">
        <v>10006149</v>
      </c>
      <c r="I4273" s="11">
        <v>3359420821.7391043</v>
      </c>
      <c r="J4273" s="11">
        <v>32574</v>
      </c>
      <c r="K4273" s="11">
        <v>103131.97095042378</v>
      </c>
      <c r="L4273" s="12">
        <v>0</v>
      </c>
      <c r="M4273" s="11">
        <v>2719</v>
      </c>
      <c r="N4273" s="13"/>
      <c r="O4273" t="str">
        <f t="shared" si="141"/>
        <v/>
      </c>
    </row>
    <row r="4274" spans="1:15" hidden="1">
      <c r="A4274" s="41">
        <v>3.2025000000000001</v>
      </c>
      <c r="B4274" s="46">
        <v>45730</v>
      </c>
      <c r="C4274" s="8" t="s">
        <v>13</v>
      </c>
      <c r="D4274" s="8" t="s">
        <v>46</v>
      </c>
      <c r="E4274" s="8" t="s">
        <v>46</v>
      </c>
      <c r="F4274" s="9">
        <f t="shared" si="140"/>
        <v>-900000</v>
      </c>
      <c r="G4274" s="9">
        <v>-9</v>
      </c>
      <c r="H4274" s="10">
        <v>-988506</v>
      </c>
      <c r="I4274" s="11">
        <v>14205514147.71505</v>
      </c>
      <c r="J4274" s="11">
        <v>141281</v>
      </c>
      <c r="K4274" s="11">
        <v>100547.94450573715</v>
      </c>
      <c r="L4274" s="12">
        <v>83574.499448365648</v>
      </c>
      <c r="M4274" s="11">
        <v>978</v>
      </c>
      <c r="N4274" s="13"/>
      <c r="O4274" t="str">
        <f t="shared" si="141"/>
        <v/>
      </c>
    </row>
    <row r="4275" spans="1:15" hidden="1">
      <c r="A4275" s="41">
        <v>3.2025000000000001</v>
      </c>
      <c r="B4275" s="46">
        <v>45730</v>
      </c>
      <c r="C4275" s="8" t="s">
        <v>13</v>
      </c>
      <c r="D4275" s="8" t="s">
        <v>46</v>
      </c>
      <c r="E4275" s="8" t="s">
        <v>46</v>
      </c>
      <c r="F4275" s="9">
        <f t="shared" si="140"/>
        <v>-1800000</v>
      </c>
      <c r="G4275" s="9">
        <v>-18</v>
      </c>
      <c r="H4275" s="10">
        <v>-1977012</v>
      </c>
      <c r="I4275" s="11">
        <v>14203704284.713947</v>
      </c>
      <c r="J4275" s="11">
        <v>141263</v>
      </c>
      <c r="K4275" s="11">
        <v>100547.94450573715</v>
      </c>
      <c r="L4275" s="12">
        <v>167148.9988967313</v>
      </c>
      <c r="M4275" s="11">
        <v>979</v>
      </c>
      <c r="N4275" s="13"/>
      <c r="O4275" t="str">
        <f t="shared" si="141"/>
        <v/>
      </c>
    </row>
    <row r="4276" spans="1:15" hidden="1">
      <c r="A4276" s="41">
        <v>3.2025000000000001</v>
      </c>
      <c r="B4276" s="46">
        <v>45730</v>
      </c>
      <c r="C4276" s="8" t="s">
        <v>13</v>
      </c>
      <c r="D4276" s="8" t="s">
        <v>46</v>
      </c>
      <c r="E4276" s="8" t="s">
        <v>46</v>
      </c>
      <c r="F4276" s="9">
        <f t="shared" si="140"/>
        <v>-2700000</v>
      </c>
      <c r="G4276" s="9">
        <v>-27</v>
      </c>
      <c r="H4276" s="10">
        <v>-2965518</v>
      </c>
      <c r="I4276" s="11">
        <v>14200989490.212292</v>
      </c>
      <c r="J4276" s="11">
        <v>141236</v>
      </c>
      <c r="K4276" s="11">
        <v>100547.94450573715</v>
      </c>
      <c r="L4276" s="12">
        <v>250723.49834509706</v>
      </c>
      <c r="M4276" s="11">
        <v>980</v>
      </c>
      <c r="N4276" s="13"/>
      <c r="O4276" t="str">
        <f t="shared" si="141"/>
        <v/>
      </c>
    </row>
    <row r="4277" spans="1:15" hidden="1">
      <c r="A4277" s="41">
        <v>3.2025000000000001</v>
      </c>
      <c r="B4277" s="46">
        <v>45730</v>
      </c>
      <c r="C4277" s="8" t="s">
        <v>13</v>
      </c>
      <c r="D4277" s="8" t="s">
        <v>46</v>
      </c>
      <c r="E4277" s="8" t="s">
        <v>46</v>
      </c>
      <c r="F4277" s="9">
        <f t="shared" si="140"/>
        <v>-6000000</v>
      </c>
      <c r="G4277" s="9">
        <v>-60</v>
      </c>
      <c r="H4277" s="10">
        <v>-6590040</v>
      </c>
      <c r="I4277" s="11">
        <v>14194956613.541948</v>
      </c>
      <c r="J4277" s="11">
        <v>141176</v>
      </c>
      <c r="K4277" s="11">
        <v>100547.94450573715</v>
      </c>
      <c r="L4277" s="12">
        <v>557163.32965577114</v>
      </c>
      <c r="M4277" s="11">
        <v>981</v>
      </c>
      <c r="N4277" s="13"/>
      <c r="O4277" t="str">
        <f t="shared" si="141"/>
        <v/>
      </c>
    </row>
    <row r="4278" spans="1:15" hidden="1">
      <c r="A4278" s="41">
        <v>3.2025000000000001</v>
      </c>
      <c r="B4278" s="46">
        <v>45730</v>
      </c>
      <c r="C4278" s="8" t="s">
        <v>13</v>
      </c>
      <c r="D4278" s="8" t="s">
        <v>46</v>
      </c>
      <c r="E4278" s="8" t="s">
        <v>46</v>
      </c>
      <c r="F4278" s="9">
        <f t="shared" si="140"/>
        <v>-91000000</v>
      </c>
      <c r="G4278" s="9">
        <v>-910</v>
      </c>
      <c r="H4278" s="10">
        <v>-99948940</v>
      </c>
      <c r="I4278" s="11">
        <v>14103457984.041727</v>
      </c>
      <c r="J4278" s="11">
        <v>140266</v>
      </c>
      <c r="K4278" s="11">
        <v>100547.94450573715</v>
      </c>
      <c r="L4278" s="12">
        <v>8450310.4997791946</v>
      </c>
      <c r="M4278" s="11">
        <v>982</v>
      </c>
      <c r="N4278" s="13"/>
      <c r="O4278" t="str">
        <f t="shared" si="141"/>
        <v/>
      </c>
    </row>
    <row r="4279" spans="1:15" hidden="1">
      <c r="A4279" s="41">
        <v>3.2025000000000001</v>
      </c>
      <c r="B4279" s="46">
        <v>45733</v>
      </c>
      <c r="C4279" s="8" t="s">
        <v>13</v>
      </c>
      <c r="D4279" s="8" t="s">
        <v>35</v>
      </c>
      <c r="E4279" s="8" t="s">
        <v>35</v>
      </c>
      <c r="F4279" s="9">
        <f t="shared" si="140"/>
        <v>-4000000000</v>
      </c>
      <c r="G4279" s="9">
        <v>-40000</v>
      </c>
      <c r="H4279" s="10">
        <v>-4222000000</v>
      </c>
      <c r="I4279" s="11">
        <v>1048100000</v>
      </c>
      <c r="J4279" s="11">
        <v>10000</v>
      </c>
      <c r="K4279" s="11">
        <v>104810</v>
      </c>
      <c r="L4279" s="12">
        <v>29600000</v>
      </c>
      <c r="M4279" s="11">
        <v>8</v>
      </c>
      <c r="N4279" s="13"/>
      <c r="O4279" t="str">
        <f t="shared" si="141"/>
        <v/>
      </c>
    </row>
    <row r="4280" spans="1:15" hidden="1">
      <c r="A4280" s="41">
        <v>3.2025000000000001</v>
      </c>
      <c r="B4280" s="46">
        <v>45733</v>
      </c>
      <c r="C4280" s="8" t="s">
        <v>13</v>
      </c>
      <c r="D4280" s="8" t="s">
        <v>46</v>
      </c>
      <c r="E4280" s="8" t="s">
        <v>46</v>
      </c>
      <c r="F4280" s="9">
        <f t="shared" si="140"/>
        <v>17000000000</v>
      </c>
      <c r="G4280" s="9">
        <v>170000</v>
      </c>
      <c r="H4280" s="10">
        <v>17062560000</v>
      </c>
      <c r="I4280" s="11">
        <v>31166017984.041725</v>
      </c>
      <c r="J4280" s="11">
        <v>310266</v>
      </c>
      <c r="K4280" s="11">
        <v>100449.34986122142</v>
      </c>
      <c r="L4280" s="12">
        <v>0</v>
      </c>
      <c r="M4280" s="11">
        <v>983</v>
      </c>
      <c r="N4280" s="13"/>
      <c r="O4280" t="str">
        <f t="shared" si="141"/>
        <v/>
      </c>
    </row>
    <row r="4281" spans="1:15" hidden="1">
      <c r="A4281" s="41">
        <v>3.2025000000000001</v>
      </c>
      <c r="B4281" s="46">
        <v>45733</v>
      </c>
      <c r="C4281" s="8" t="s">
        <v>13</v>
      </c>
      <c r="D4281" s="8" t="s">
        <v>46</v>
      </c>
      <c r="E4281" s="8" t="s">
        <v>46</v>
      </c>
      <c r="F4281" s="9">
        <f t="shared" si="140"/>
        <v>-181900000</v>
      </c>
      <c r="G4281" s="9">
        <v>-1819</v>
      </c>
      <c r="H4281" s="10">
        <v>-199828064</v>
      </c>
      <c r="I4281" s="11">
        <v>30983300616.644165</v>
      </c>
      <c r="J4281" s="11">
        <v>308447</v>
      </c>
      <c r="K4281" s="11">
        <v>100449.34986122142</v>
      </c>
      <c r="L4281" s="12">
        <v>17110696.602438241</v>
      </c>
      <c r="M4281" s="11">
        <v>984</v>
      </c>
      <c r="N4281" s="13"/>
      <c r="O4281" t="str">
        <f t="shared" si="141"/>
        <v/>
      </c>
    </row>
    <row r="4282" spans="1:15" hidden="1">
      <c r="A4282" s="41">
        <v>3.2025000000000001</v>
      </c>
      <c r="B4282" s="46">
        <v>45733</v>
      </c>
      <c r="C4282" s="8" t="s">
        <v>13</v>
      </c>
      <c r="D4282" s="8" t="s">
        <v>46</v>
      </c>
      <c r="E4282" s="8" t="s">
        <v>46</v>
      </c>
      <c r="F4282" s="9">
        <f t="shared" si="140"/>
        <v>-90900000</v>
      </c>
      <c r="G4282" s="9">
        <v>-909</v>
      </c>
      <c r="H4282" s="10">
        <v>-99859104</v>
      </c>
      <c r="I4282" s="11">
        <v>30891992157.620316</v>
      </c>
      <c r="J4282" s="11">
        <v>307538</v>
      </c>
      <c r="K4282" s="11">
        <v>100449.34986122142</v>
      </c>
      <c r="L4282" s="12">
        <v>8550644.9761497378</v>
      </c>
      <c r="M4282" s="11">
        <v>985</v>
      </c>
      <c r="N4282" s="13"/>
      <c r="O4282" t="str">
        <f t="shared" si="141"/>
        <v/>
      </c>
    </row>
    <row r="4283" spans="1:15" hidden="1">
      <c r="A4283" s="41">
        <v>3.2025000000000001</v>
      </c>
      <c r="B4283" s="46">
        <v>45733</v>
      </c>
      <c r="C4283" s="8" t="s">
        <v>13</v>
      </c>
      <c r="D4283" s="8" t="s">
        <v>46</v>
      </c>
      <c r="E4283" s="8" t="s">
        <v>46</v>
      </c>
      <c r="F4283" s="9">
        <f t="shared" si="140"/>
        <v>-1800000</v>
      </c>
      <c r="G4283" s="9">
        <v>-18</v>
      </c>
      <c r="H4283" s="10">
        <v>-1977408</v>
      </c>
      <c r="I4283" s="11">
        <v>30890184069.322815</v>
      </c>
      <c r="J4283" s="11">
        <v>307520</v>
      </c>
      <c r="K4283" s="11">
        <v>100449.34986122142</v>
      </c>
      <c r="L4283" s="12">
        <v>169319.70249801455</v>
      </c>
      <c r="M4283" s="11">
        <v>986</v>
      </c>
      <c r="N4283" s="13"/>
      <c r="O4283" t="str">
        <f t="shared" si="141"/>
        <v/>
      </c>
    </row>
    <row r="4284" spans="1:15" hidden="1">
      <c r="A4284" s="41">
        <v>3.2025000000000001</v>
      </c>
      <c r="B4284" s="46">
        <v>45733</v>
      </c>
      <c r="C4284" s="8" t="s">
        <v>13</v>
      </c>
      <c r="D4284" s="8" t="s">
        <v>46</v>
      </c>
      <c r="E4284" s="8" t="s">
        <v>46</v>
      </c>
      <c r="F4284" s="9">
        <f t="shared" si="140"/>
        <v>-4400000</v>
      </c>
      <c r="G4284" s="9">
        <v>-44</v>
      </c>
      <c r="H4284" s="10">
        <v>-4833664</v>
      </c>
      <c r="I4284" s="11">
        <v>30885764297.928921</v>
      </c>
      <c r="J4284" s="11">
        <v>307476</v>
      </c>
      <c r="K4284" s="11">
        <v>100449.34986122142</v>
      </c>
      <c r="L4284" s="12">
        <v>413892.606106258</v>
      </c>
      <c r="M4284" s="11">
        <v>987</v>
      </c>
      <c r="N4284" s="13"/>
      <c r="O4284" t="str">
        <f t="shared" si="141"/>
        <v/>
      </c>
    </row>
    <row r="4285" spans="1:15" hidden="1">
      <c r="A4285" s="41">
        <v>3.2025000000000001</v>
      </c>
      <c r="B4285" s="46">
        <v>45733</v>
      </c>
      <c r="C4285" s="8" t="s">
        <v>13</v>
      </c>
      <c r="D4285" s="8" t="s">
        <v>46</v>
      </c>
      <c r="E4285" s="8" t="s">
        <v>46</v>
      </c>
      <c r="F4285" s="9">
        <f t="shared" si="140"/>
        <v>-900000</v>
      </c>
      <c r="G4285" s="9">
        <v>-9</v>
      </c>
      <c r="H4285" s="10">
        <v>-988704</v>
      </c>
      <c r="I4285" s="11">
        <v>30884860253.78017</v>
      </c>
      <c r="J4285" s="11">
        <v>307467</v>
      </c>
      <c r="K4285" s="11">
        <v>100449.34986122142</v>
      </c>
      <c r="L4285" s="12">
        <v>84659.851249007275</v>
      </c>
      <c r="M4285" s="11">
        <v>988</v>
      </c>
      <c r="N4285" s="13"/>
      <c r="O4285" t="str">
        <f t="shared" si="141"/>
        <v/>
      </c>
    </row>
    <row r="4286" spans="1:15" hidden="1">
      <c r="A4286" s="41">
        <v>3.2025000000000001</v>
      </c>
      <c r="B4286" s="46">
        <v>45733</v>
      </c>
      <c r="C4286" s="8" t="s">
        <v>13</v>
      </c>
      <c r="D4286" s="8" t="s">
        <v>14</v>
      </c>
      <c r="E4286" s="8" t="s">
        <v>14</v>
      </c>
      <c r="F4286" s="9">
        <f t="shared" si="140"/>
        <v>-9400000</v>
      </c>
      <c r="G4286" s="9">
        <v>-94</v>
      </c>
      <c r="H4286" s="10">
        <v>-9960334</v>
      </c>
      <c r="I4286" s="11">
        <v>16822832915.412306</v>
      </c>
      <c r="J4286" s="11">
        <v>168148</v>
      </c>
      <c r="K4286" s="11">
        <v>100047.7728870537</v>
      </c>
      <c r="L4286" s="12">
        <v>555843.34861695208</v>
      </c>
      <c r="M4286" s="11">
        <v>560</v>
      </c>
      <c r="N4286" s="13"/>
      <c r="O4286" t="str">
        <f t="shared" si="141"/>
        <v/>
      </c>
    </row>
    <row r="4287" spans="1:15" hidden="1">
      <c r="A4287" s="41">
        <v>3.2025000000000001</v>
      </c>
      <c r="B4287" s="46">
        <v>45733</v>
      </c>
      <c r="C4287" s="8" t="s">
        <v>13</v>
      </c>
      <c r="D4287" s="8" t="s">
        <v>46</v>
      </c>
      <c r="E4287" s="8" t="s">
        <v>46</v>
      </c>
      <c r="F4287" s="9">
        <f t="shared" si="140"/>
        <v>-1800000</v>
      </c>
      <c r="G4287" s="9">
        <v>-18</v>
      </c>
      <c r="H4287" s="10">
        <v>-1977408</v>
      </c>
      <c r="I4287" s="11">
        <v>30883052165.48267</v>
      </c>
      <c r="J4287" s="11">
        <v>307449</v>
      </c>
      <c r="K4287" s="11">
        <v>100449.34986122142</v>
      </c>
      <c r="L4287" s="12">
        <v>169319.70249801455</v>
      </c>
      <c r="M4287" s="11">
        <v>989</v>
      </c>
      <c r="N4287" s="13"/>
      <c r="O4287" t="str">
        <f t="shared" si="141"/>
        <v/>
      </c>
    </row>
    <row r="4288" spans="1:15" hidden="1">
      <c r="A4288" s="41">
        <v>3.2025000000000001</v>
      </c>
      <c r="B4288" s="46">
        <v>45733</v>
      </c>
      <c r="C4288" s="8" t="s">
        <v>13</v>
      </c>
      <c r="D4288" s="8" t="s">
        <v>46</v>
      </c>
      <c r="E4288" s="8" t="s">
        <v>46</v>
      </c>
      <c r="F4288" s="9">
        <f t="shared" si="140"/>
        <v>-4700000</v>
      </c>
      <c r="G4288" s="9">
        <v>-47</v>
      </c>
      <c r="H4288" s="10">
        <v>-5163232</v>
      </c>
      <c r="I4288" s="11">
        <v>30878331046.039192</v>
      </c>
      <c r="J4288" s="11">
        <v>307402</v>
      </c>
      <c r="K4288" s="11">
        <v>100449.34986122142</v>
      </c>
      <c r="L4288" s="12">
        <v>442112.55652259383</v>
      </c>
      <c r="M4288" s="11">
        <v>990</v>
      </c>
      <c r="N4288" s="13"/>
      <c r="O4288" t="str">
        <f t="shared" si="141"/>
        <v/>
      </c>
    </row>
    <row r="4289" spans="1:15" hidden="1">
      <c r="A4289" s="41">
        <v>3.2025000000000001</v>
      </c>
      <c r="B4289" s="46">
        <v>45733</v>
      </c>
      <c r="C4289" s="8" t="s">
        <v>13</v>
      </c>
      <c r="D4289" s="8" t="s">
        <v>46</v>
      </c>
      <c r="E4289" s="8" t="s">
        <v>46</v>
      </c>
      <c r="F4289" s="9">
        <f t="shared" si="140"/>
        <v>-4500000</v>
      </c>
      <c r="G4289" s="9">
        <v>-45</v>
      </c>
      <c r="H4289" s="10">
        <v>-4943520</v>
      </c>
      <c r="I4289" s="11">
        <v>30873810825.295437</v>
      </c>
      <c r="J4289" s="11">
        <v>307357</v>
      </c>
      <c r="K4289" s="11">
        <v>100449.34986122142</v>
      </c>
      <c r="L4289" s="12">
        <v>423299.25624503661</v>
      </c>
      <c r="M4289" s="11">
        <v>991</v>
      </c>
      <c r="N4289" s="13"/>
      <c r="O4289" t="str">
        <f t="shared" si="141"/>
        <v/>
      </c>
    </row>
    <row r="4290" spans="1:15" hidden="1">
      <c r="A4290" s="41">
        <v>3.2025000000000001</v>
      </c>
      <c r="B4290" s="46">
        <v>45733</v>
      </c>
      <c r="C4290" s="8" t="s">
        <v>13</v>
      </c>
      <c r="D4290" s="8" t="s">
        <v>46</v>
      </c>
      <c r="E4290" s="8" t="s">
        <v>46</v>
      </c>
      <c r="F4290" s="9">
        <f t="shared" si="140"/>
        <v>-11900000</v>
      </c>
      <c r="G4290" s="9">
        <v>-119</v>
      </c>
      <c r="H4290" s="10">
        <v>-13072864</v>
      </c>
      <c r="I4290" s="11">
        <v>30861857352.661953</v>
      </c>
      <c r="J4290" s="11">
        <v>307238</v>
      </c>
      <c r="K4290" s="11">
        <v>100449.34986122142</v>
      </c>
      <c r="L4290" s="12">
        <v>1119391.3665146511</v>
      </c>
      <c r="M4290" s="11">
        <v>992</v>
      </c>
      <c r="N4290" s="13"/>
      <c r="O4290" t="str">
        <f t="shared" si="141"/>
        <v/>
      </c>
    </row>
    <row r="4291" spans="1:15" hidden="1">
      <c r="A4291" s="41">
        <v>3.2025000000000001</v>
      </c>
      <c r="B4291" s="46">
        <v>45733</v>
      </c>
      <c r="C4291" s="8" t="s">
        <v>13</v>
      </c>
      <c r="D4291" s="8" t="s">
        <v>46</v>
      </c>
      <c r="E4291" s="8" t="s">
        <v>46</v>
      </c>
      <c r="F4291" s="9">
        <f t="shared" si="140"/>
        <v>-9000000</v>
      </c>
      <c r="G4291" s="9">
        <v>-90</v>
      </c>
      <c r="H4291" s="10">
        <v>-9887040</v>
      </c>
      <c r="I4291" s="11">
        <v>30852816911.174442</v>
      </c>
      <c r="J4291" s="11">
        <v>307148</v>
      </c>
      <c r="K4291" s="11">
        <v>100449.34986122142</v>
      </c>
      <c r="L4291" s="12">
        <v>846598.51249007322</v>
      </c>
      <c r="M4291" s="11">
        <v>993</v>
      </c>
      <c r="N4291" s="13"/>
      <c r="O4291" t="str">
        <f t="shared" si="141"/>
        <v/>
      </c>
    </row>
    <row r="4292" spans="1:15" hidden="1">
      <c r="A4292" s="41">
        <v>3.2025000000000001</v>
      </c>
      <c r="B4292" s="46">
        <v>45733</v>
      </c>
      <c r="C4292" s="8" t="s">
        <v>13</v>
      </c>
      <c r="D4292" s="8" t="s">
        <v>46</v>
      </c>
      <c r="E4292" s="8" t="s">
        <v>46</v>
      </c>
      <c r="F4292" s="9">
        <f t="shared" si="140"/>
        <v>-4500000</v>
      </c>
      <c r="G4292" s="9">
        <v>-45</v>
      </c>
      <c r="H4292" s="10">
        <v>-4943520</v>
      </c>
      <c r="I4292" s="11">
        <v>30848296690.430687</v>
      </c>
      <c r="J4292" s="11">
        <v>307103</v>
      </c>
      <c r="K4292" s="11">
        <v>100449.34986122142</v>
      </c>
      <c r="L4292" s="12">
        <v>423299.25624503661</v>
      </c>
      <c r="M4292" s="11">
        <v>994</v>
      </c>
      <c r="N4292" s="13"/>
      <c r="O4292" t="str">
        <f t="shared" si="141"/>
        <v/>
      </c>
    </row>
    <row r="4293" spans="1:15" hidden="1">
      <c r="A4293" s="41">
        <v>3.2025000000000001</v>
      </c>
      <c r="B4293" s="46">
        <v>45733</v>
      </c>
      <c r="C4293" s="8" t="s">
        <v>13</v>
      </c>
      <c r="D4293" s="8" t="s">
        <v>46</v>
      </c>
      <c r="E4293" s="8" t="s">
        <v>46</v>
      </c>
      <c r="F4293" s="9">
        <f t="shared" si="140"/>
        <v>-7000000</v>
      </c>
      <c r="G4293" s="9">
        <v>-70</v>
      </c>
      <c r="H4293" s="10">
        <v>-7689920</v>
      </c>
      <c r="I4293" s="11">
        <v>30841265235.940403</v>
      </c>
      <c r="J4293" s="11">
        <v>307033</v>
      </c>
      <c r="K4293" s="11">
        <v>100449.34986122142</v>
      </c>
      <c r="L4293" s="12">
        <v>658465.50971450098</v>
      </c>
      <c r="M4293" s="11">
        <v>995</v>
      </c>
      <c r="N4293" s="13"/>
      <c r="O4293" t="str">
        <f t="shared" si="141"/>
        <v/>
      </c>
    </row>
    <row r="4294" spans="1:15" hidden="1">
      <c r="A4294" s="41">
        <v>3.2025000000000001</v>
      </c>
      <c r="B4294" s="46">
        <v>45733</v>
      </c>
      <c r="C4294" s="8" t="s">
        <v>13</v>
      </c>
      <c r="D4294" s="8" t="s">
        <v>46</v>
      </c>
      <c r="E4294" s="8" t="s">
        <v>46</v>
      </c>
      <c r="F4294" s="9">
        <f t="shared" si="140"/>
        <v>-4500000</v>
      </c>
      <c r="G4294" s="9">
        <v>-45</v>
      </c>
      <c r="H4294" s="10">
        <v>-4943520</v>
      </c>
      <c r="I4294" s="11">
        <v>30836745015.196648</v>
      </c>
      <c r="J4294" s="11">
        <v>306988</v>
      </c>
      <c r="K4294" s="11">
        <v>100449.34986122142</v>
      </c>
      <c r="L4294" s="12">
        <v>423299.25624503661</v>
      </c>
      <c r="M4294" s="11">
        <v>996</v>
      </c>
      <c r="N4294" s="13"/>
      <c r="O4294" t="str">
        <f t="shared" si="141"/>
        <v/>
      </c>
    </row>
    <row r="4295" spans="1:15" hidden="1">
      <c r="A4295" s="41">
        <v>3.2025000000000001</v>
      </c>
      <c r="B4295" s="46">
        <v>45733</v>
      </c>
      <c r="C4295" s="8" t="s">
        <v>13</v>
      </c>
      <c r="D4295" s="8" t="s">
        <v>46</v>
      </c>
      <c r="E4295" s="8" t="s">
        <v>46</v>
      </c>
      <c r="F4295" s="9">
        <f t="shared" si="140"/>
        <v>-900000</v>
      </c>
      <c r="G4295" s="9">
        <v>-9</v>
      </c>
      <c r="H4295" s="10">
        <v>-988704</v>
      </c>
      <c r="I4295" s="11">
        <v>30835840971.047897</v>
      </c>
      <c r="J4295" s="11">
        <v>306979</v>
      </c>
      <c r="K4295" s="11">
        <v>100449.34986122142</v>
      </c>
      <c r="L4295" s="12">
        <v>84659.851249007275</v>
      </c>
      <c r="M4295" s="11">
        <v>997</v>
      </c>
      <c r="N4295" s="13"/>
      <c r="O4295" t="str">
        <f t="shared" si="141"/>
        <v/>
      </c>
    </row>
    <row r="4296" spans="1:15" hidden="1">
      <c r="A4296" s="41">
        <v>3.2025000000000001</v>
      </c>
      <c r="B4296" s="46">
        <v>45733</v>
      </c>
      <c r="C4296" s="8" t="s">
        <v>13</v>
      </c>
      <c r="D4296" s="8" t="s">
        <v>46</v>
      </c>
      <c r="E4296" s="8" t="s">
        <v>46</v>
      </c>
      <c r="F4296" s="9">
        <f t="shared" si="140"/>
        <v>-900000</v>
      </c>
      <c r="G4296" s="9">
        <v>-9</v>
      </c>
      <c r="H4296" s="10">
        <v>-988704</v>
      </c>
      <c r="I4296" s="11">
        <v>30834936926.899147</v>
      </c>
      <c r="J4296" s="11">
        <v>306970</v>
      </c>
      <c r="K4296" s="11">
        <v>100449.34986122142</v>
      </c>
      <c r="L4296" s="12">
        <v>84659.851249007275</v>
      </c>
      <c r="M4296" s="11">
        <v>998</v>
      </c>
      <c r="N4296" s="13"/>
      <c r="O4296" t="str">
        <f t="shared" si="141"/>
        <v/>
      </c>
    </row>
    <row r="4297" spans="1:15" hidden="1">
      <c r="A4297" s="41">
        <v>3.2025000000000001</v>
      </c>
      <c r="B4297" s="46">
        <v>45733</v>
      </c>
      <c r="C4297" s="8" t="s">
        <v>13</v>
      </c>
      <c r="D4297" s="8" t="s">
        <v>46</v>
      </c>
      <c r="E4297" s="8" t="s">
        <v>46</v>
      </c>
      <c r="F4297" s="9">
        <f t="shared" si="140"/>
        <v>-1200000</v>
      </c>
      <c r="G4297" s="9">
        <v>-12</v>
      </c>
      <c r="H4297" s="10">
        <v>-1318272</v>
      </c>
      <c r="I4297" s="11">
        <v>30833731534.700813</v>
      </c>
      <c r="J4297" s="11">
        <v>306958</v>
      </c>
      <c r="K4297" s="11">
        <v>100449.34986122142</v>
      </c>
      <c r="L4297" s="12">
        <v>112879.80166534288</v>
      </c>
      <c r="M4297" s="11">
        <v>999</v>
      </c>
      <c r="N4297" s="13"/>
      <c r="O4297" t="str">
        <f t="shared" si="141"/>
        <v/>
      </c>
    </row>
    <row r="4298" spans="1:15" hidden="1">
      <c r="A4298" s="41">
        <v>3.2025000000000001</v>
      </c>
      <c r="B4298" s="46">
        <v>45733</v>
      </c>
      <c r="C4298" s="8" t="s">
        <v>13</v>
      </c>
      <c r="D4298" s="8" t="s">
        <v>46</v>
      </c>
      <c r="E4298" s="8" t="s">
        <v>46</v>
      </c>
      <c r="F4298" s="9">
        <f t="shared" ref="F4298:F4361" si="142">100000*G4298</f>
        <v>-2700000</v>
      </c>
      <c r="G4298" s="9">
        <v>-27</v>
      </c>
      <c r="H4298" s="10">
        <v>-2966112</v>
      </c>
      <c r="I4298" s="11">
        <v>30831019402.254559</v>
      </c>
      <c r="J4298" s="11">
        <v>306931</v>
      </c>
      <c r="K4298" s="11">
        <v>100449.34986122142</v>
      </c>
      <c r="L4298" s="12">
        <v>253979.55374702159</v>
      </c>
      <c r="M4298" s="11">
        <v>1000</v>
      </c>
      <c r="N4298" s="13"/>
      <c r="O4298" t="str">
        <f t="shared" si="141"/>
        <v/>
      </c>
    </row>
    <row r="4299" spans="1:15" hidden="1">
      <c r="A4299" s="41">
        <v>3.2025000000000001</v>
      </c>
      <c r="B4299" s="46">
        <v>45733</v>
      </c>
      <c r="C4299" s="8" t="s">
        <v>13</v>
      </c>
      <c r="D4299" s="8" t="s">
        <v>14</v>
      </c>
      <c r="E4299" s="8" t="s">
        <v>14</v>
      </c>
      <c r="F4299" s="9">
        <f t="shared" si="142"/>
        <v>-9400000</v>
      </c>
      <c r="G4299" s="9">
        <v>-94</v>
      </c>
      <c r="H4299" s="10">
        <v>-9960334</v>
      </c>
      <c r="I4299" s="11">
        <v>16813428424.760923</v>
      </c>
      <c r="J4299" s="11">
        <v>168054</v>
      </c>
      <c r="K4299" s="11">
        <v>100047.7728870537</v>
      </c>
      <c r="L4299" s="12">
        <v>555843.34861695208</v>
      </c>
      <c r="M4299" s="11">
        <v>561</v>
      </c>
      <c r="N4299" s="13"/>
      <c r="O4299" t="str">
        <f t="shared" si="141"/>
        <v/>
      </c>
    </row>
    <row r="4300" spans="1:15" hidden="1">
      <c r="A4300" s="41">
        <v>3.2025000000000001</v>
      </c>
      <c r="B4300" s="46">
        <v>45733</v>
      </c>
      <c r="C4300" s="8" t="s">
        <v>13</v>
      </c>
      <c r="D4300" s="8" t="s">
        <v>46</v>
      </c>
      <c r="E4300" s="8" t="s">
        <v>46</v>
      </c>
      <c r="F4300" s="9">
        <f t="shared" si="142"/>
        <v>-9100000</v>
      </c>
      <c r="G4300" s="9">
        <v>-91</v>
      </c>
      <c r="H4300" s="10">
        <v>-9996896</v>
      </c>
      <c r="I4300" s="11">
        <v>30821878511.417187</v>
      </c>
      <c r="J4300" s="11">
        <v>306840</v>
      </c>
      <c r="K4300" s="11">
        <v>100449.34986122142</v>
      </c>
      <c r="L4300" s="12">
        <v>856005.16262885183</v>
      </c>
      <c r="M4300" s="11">
        <v>1001</v>
      </c>
      <c r="N4300" s="13"/>
      <c r="O4300" t="str">
        <f t="shared" si="141"/>
        <v/>
      </c>
    </row>
    <row r="4301" spans="1:15" hidden="1">
      <c r="A4301" s="41">
        <v>3.2025000000000001</v>
      </c>
      <c r="B4301" s="46">
        <v>45733</v>
      </c>
      <c r="C4301" s="8" t="s">
        <v>13</v>
      </c>
      <c r="D4301" s="8" t="s">
        <v>46</v>
      </c>
      <c r="E4301" s="8" t="s">
        <v>46</v>
      </c>
      <c r="F4301" s="9">
        <f t="shared" si="142"/>
        <v>-2800000</v>
      </c>
      <c r="G4301" s="9">
        <v>-28</v>
      </c>
      <c r="H4301" s="10">
        <v>-3075968</v>
      </c>
      <c r="I4301" s="11">
        <v>30819065929.621071</v>
      </c>
      <c r="J4301" s="11">
        <v>306812</v>
      </c>
      <c r="K4301" s="11">
        <v>100449.34986122142</v>
      </c>
      <c r="L4301" s="12">
        <v>263386.20388580021</v>
      </c>
      <c r="M4301" s="11">
        <v>1002</v>
      </c>
      <c r="N4301" s="13"/>
      <c r="O4301" t="str">
        <f t="shared" si="141"/>
        <v/>
      </c>
    </row>
    <row r="4302" spans="1:15" hidden="1">
      <c r="A4302" s="41">
        <v>3.2025000000000001</v>
      </c>
      <c r="B4302" s="46">
        <v>45733</v>
      </c>
      <c r="C4302" s="8" t="s">
        <v>13</v>
      </c>
      <c r="D4302" s="8" t="s">
        <v>15</v>
      </c>
      <c r="E4302" s="8" t="s">
        <v>15</v>
      </c>
      <c r="F4302" s="9">
        <f t="shared" si="142"/>
        <v>9200000</v>
      </c>
      <c r="G4302" s="9">
        <v>92</v>
      </c>
      <c r="H4302" s="10">
        <v>9913644</v>
      </c>
      <c r="I4302" s="11">
        <v>3369334465.7391043</v>
      </c>
      <c r="J4302" s="11">
        <v>32666</v>
      </c>
      <c r="K4302" s="11">
        <v>103144.99680827479</v>
      </c>
      <c r="L4302" s="12">
        <v>0</v>
      </c>
      <c r="M4302" s="11">
        <v>2720</v>
      </c>
      <c r="N4302" s="13"/>
      <c r="O4302" t="str">
        <f t="shared" si="141"/>
        <v/>
      </c>
    </row>
    <row r="4303" spans="1:15" hidden="1">
      <c r="A4303" s="41">
        <v>3.2025000000000001</v>
      </c>
      <c r="B4303" s="46">
        <v>45733</v>
      </c>
      <c r="C4303" s="8" t="s">
        <v>13</v>
      </c>
      <c r="D4303" s="8" t="s">
        <v>46</v>
      </c>
      <c r="E4303" s="8" t="s">
        <v>46</v>
      </c>
      <c r="F4303" s="9">
        <f t="shared" si="142"/>
        <v>-900000</v>
      </c>
      <c r="G4303" s="9">
        <v>-9</v>
      </c>
      <c r="H4303" s="10">
        <v>-988704</v>
      </c>
      <c r="I4303" s="11">
        <v>30818161885.472321</v>
      </c>
      <c r="J4303" s="11">
        <v>306803</v>
      </c>
      <c r="K4303" s="11">
        <v>100449.34986122142</v>
      </c>
      <c r="L4303" s="12">
        <v>84659.851249007275</v>
      </c>
      <c r="M4303" s="11">
        <v>1003</v>
      </c>
      <c r="N4303" s="13"/>
      <c r="O4303" t="str">
        <f t="shared" si="141"/>
        <v/>
      </c>
    </row>
    <row r="4304" spans="1:15" hidden="1">
      <c r="A4304" s="41">
        <v>3.2025000000000001</v>
      </c>
      <c r="B4304" s="46">
        <v>45733</v>
      </c>
      <c r="C4304" s="8" t="s">
        <v>13</v>
      </c>
      <c r="D4304" s="8" t="s">
        <v>46</v>
      </c>
      <c r="E4304" s="8" t="s">
        <v>46</v>
      </c>
      <c r="F4304" s="9">
        <f t="shared" si="142"/>
        <v>-900000</v>
      </c>
      <c r="G4304" s="9">
        <v>-9</v>
      </c>
      <c r="H4304" s="10">
        <v>-988704</v>
      </c>
      <c r="I4304" s="11">
        <v>30817257841.32357</v>
      </c>
      <c r="J4304" s="11">
        <v>306794</v>
      </c>
      <c r="K4304" s="11">
        <v>100449.34986122142</v>
      </c>
      <c r="L4304" s="12">
        <v>84659.851249007275</v>
      </c>
      <c r="M4304" s="11">
        <v>1004</v>
      </c>
      <c r="N4304" s="13"/>
      <c r="O4304" t="str">
        <f t="shared" ref="O4304:O4367" si="143">IF(M4304=_xlfn.MAXIFS(M:M,D:D,D4304),"X","")</f>
        <v/>
      </c>
    </row>
    <row r="4305" spans="1:15" hidden="1">
      <c r="A4305" s="41">
        <v>3.2025000000000001</v>
      </c>
      <c r="B4305" s="46">
        <v>45733</v>
      </c>
      <c r="C4305" s="8" t="s">
        <v>13</v>
      </c>
      <c r="D4305" s="8" t="s">
        <v>46</v>
      </c>
      <c r="E4305" s="8" t="s">
        <v>46</v>
      </c>
      <c r="F4305" s="9">
        <f t="shared" si="142"/>
        <v>-4500000</v>
      </c>
      <c r="G4305" s="9">
        <v>-45</v>
      </c>
      <c r="H4305" s="10">
        <v>-4943520</v>
      </c>
      <c r="I4305" s="11">
        <v>30812737620.579815</v>
      </c>
      <c r="J4305" s="11">
        <v>306749</v>
      </c>
      <c r="K4305" s="11">
        <v>100449.34986122142</v>
      </c>
      <c r="L4305" s="12">
        <v>423299.25624503661</v>
      </c>
      <c r="M4305" s="11">
        <v>1005</v>
      </c>
      <c r="N4305" s="13"/>
      <c r="O4305" t="str">
        <f t="shared" si="143"/>
        <v/>
      </c>
    </row>
    <row r="4306" spans="1:15" hidden="1">
      <c r="A4306" s="41">
        <v>3.2025000000000001</v>
      </c>
      <c r="B4306" s="46">
        <v>45733</v>
      </c>
      <c r="C4306" s="8" t="s">
        <v>13</v>
      </c>
      <c r="D4306" s="8" t="s">
        <v>46</v>
      </c>
      <c r="E4306" s="8" t="s">
        <v>46</v>
      </c>
      <c r="F4306" s="9">
        <f t="shared" si="142"/>
        <v>-900000</v>
      </c>
      <c r="G4306" s="9">
        <v>-9</v>
      </c>
      <c r="H4306" s="10">
        <v>-988704</v>
      </c>
      <c r="I4306" s="11">
        <v>30811833576.431065</v>
      </c>
      <c r="J4306" s="11">
        <v>306740</v>
      </c>
      <c r="K4306" s="11">
        <v>100449.34986122142</v>
      </c>
      <c r="L4306" s="12">
        <v>84659.851249007275</v>
      </c>
      <c r="M4306" s="11">
        <v>1006</v>
      </c>
      <c r="N4306" s="13"/>
      <c r="O4306" t="str">
        <f t="shared" si="143"/>
        <v/>
      </c>
    </row>
    <row r="4307" spans="1:15" hidden="1">
      <c r="A4307" s="41">
        <v>3.2025000000000001</v>
      </c>
      <c r="B4307" s="46">
        <v>45733</v>
      </c>
      <c r="C4307" s="8" t="s">
        <v>13</v>
      </c>
      <c r="D4307" s="8" t="s">
        <v>46</v>
      </c>
      <c r="E4307" s="8" t="s">
        <v>46</v>
      </c>
      <c r="F4307" s="9">
        <f t="shared" si="142"/>
        <v>-30000000</v>
      </c>
      <c r="G4307" s="9">
        <v>-300</v>
      </c>
      <c r="H4307" s="10">
        <v>-32956800</v>
      </c>
      <c r="I4307" s="11">
        <v>30781698771.472698</v>
      </c>
      <c r="J4307" s="11">
        <v>306440</v>
      </c>
      <c r="K4307" s="11">
        <v>100449.34986122142</v>
      </c>
      <c r="L4307" s="12">
        <v>2821995.0416335762</v>
      </c>
      <c r="M4307" s="11">
        <v>1007</v>
      </c>
      <c r="N4307" s="13"/>
      <c r="O4307" t="str">
        <f t="shared" si="143"/>
        <v/>
      </c>
    </row>
    <row r="4308" spans="1:15" hidden="1">
      <c r="A4308" s="41">
        <v>3.2025000000000001</v>
      </c>
      <c r="B4308" s="46">
        <v>45733</v>
      </c>
      <c r="C4308" s="8" t="s">
        <v>13</v>
      </c>
      <c r="D4308" s="8" t="s">
        <v>46</v>
      </c>
      <c r="E4308" s="8" t="s">
        <v>46</v>
      </c>
      <c r="F4308" s="9">
        <f t="shared" si="142"/>
        <v>-4000000</v>
      </c>
      <c r="G4308" s="9">
        <v>-40</v>
      </c>
      <c r="H4308" s="10">
        <v>-4394240</v>
      </c>
      <c r="I4308" s="11">
        <v>30777680797.478249</v>
      </c>
      <c r="J4308" s="11">
        <v>306400</v>
      </c>
      <c r="K4308" s="11">
        <v>100449.34986122142</v>
      </c>
      <c r="L4308" s="12">
        <v>376266.00555114355</v>
      </c>
      <c r="M4308" s="11">
        <v>1008</v>
      </c>
      <c r="N4308" s="13"/>
      <c r="O4308" t="str">
        <f t="shared" si="143"/>
        <v/>
      </c>
    </row>
    <row r="4309" spans="1:15" hidden="1">
      <c r="A4309" s="41">
        <v>3.2025000000000001</v>
      </c>
      <c r="B4309" s="46">
        <v>45733</v>
      </c>
      <c r="C4309" s="8" t="s">
        <v>13</v>
      </c>
      <c r="D4309" s="8" t="s">
        <v>15</v>
      </c>
      <c r="E4309" s="8" t="s">
        <v>15</v>
      </c>
      <c r="F4309" s="9">
        <f t="shared" si="142"/>
        <v>6500000</v>
      </c>
      <c r="G4309" s="9">
        <v>65</v>
      </c>
      <c r="H4309" s="10">
        <v>6996535</v>
      </c>
      <c r="I4309" s="11">
        <v>3376331000.7391043</v>
      </c>
      <c r="J4309" s="11">
        <v>32731</v>
      </c>
      <c r="K4309" s="11">
        <v>103153.92138153751</v>
      </c>
      <c r="L4309" s="12">
        <v>0</v>
      </c>
      <c r="M4309" s="11">
        <v>2721</v>
      </c>
      <c r="N4309" s="13"/>
      <c r="O4309" t="str">
        <f t="shared" si="143"/>
        <v/>
      </c>
    </row>
    <row r="4310" spans="1:15" hidden="1">
      <c r="A4310" s="41">
        <v>3.2025000000000001</v>
      </c>
      <c r="B4310" s="46">
        <v>45733</v>
      </c>
      <c r="C4310" s="8" t="s">
        <v>13</v>
      </c>
      <c r="D4310" s="8" t="s">
        <v>46</v>
      </c>
      <c r="E4310" s="8" t="s">
        <v>46</v>
      </c>
      <c r="F4310" s="9">
        <f t="shared" si="142"/>
        <v>-900000</v>
      </c>
      <c r="G4310" s="9">
        <v>-9</v>
      </c>
      <c r="H4310" s="10">
        <v>-988704</v>
      </c>
      <c r="I4310" s="11">
        <v>30776776753.329498</v>
      </c>
      <c r="J4310" s="11">
        <v>306391</v>
      </c>
      <c r="K4310" s="11">
        <v>100449.34986122142</v>
      </c>
      <c r="L4310" s="12">
        <v>84659.851249007275</v>
      </c>
      <c r="M4310" s="11">
        <v>1009</v>
      </c>
      <c r="N4310" s="13"/>
      <c r="O4310" t="str">
        <f t="shared" si="143"/>
        <v/>
      </c>
    </row>
    <row r="4311" spans="1:15" hidden="1">
      <c r="A4311" s="41">
        <v>3.2025000000000001</v>
      </c>
      <c r="B4311" s="46">
        <v>45733</v>
      </c>
      <c r="C4311" s="8" t="s">
        <v>13</v>
      </c>
      <c r="D4311" s="8" t="s">
        <v>46</v>
      </c>
      <c r="E4311" s="8" t="s">
        <v>46</v>
      </c>
      <c r="F4311" s="9">
        <f t="shared" si="142"/>
        <v>-900000</v>
      </c>
      <c r="G4311" s="9">
        <v>-9</v>
      </c>
      <c r="H4311" s="10">
        <v>-988704</v>
      </c>
      <c r="I4311" s="11">
        <v>30775872709.180748</v>
      </c>
      <c r="J4311" s="11">
        <v>306382</v>
      </c>
      <c r="K4311" s="11">
        <v>100449.34986122142</v>
      </c>
      <c r="L4311" s="12">
        <v>84659.851249007275</v>
      </c>
      <c r="M4311" s="11">
        <v>1010</v>
      </c>
      <c r="N4311" s="13"/>
      <c r="O4311" t="str">
        <f t="shared" si="143"/>
        <v/>
      </c>
    </row>
    <row r="4312" spans="1:15" hidden="1">
      <c r="A4312" s="41">
        <v>3.2025000000000001</v>
      </c>
      <c r="B4312" s="46">
        <v>45733</v>
      </c>
      <c r="C4312" s="8" t="s">
        <v>13</v>
      </c>
      <c r="D4312" s="8" t="s">
        <v>14</v>
      </c>
      <c r="E4312" s="8" t="s">
        <v>14</v>
      </c>
      <c r="F4312" s="9">
        <f t="shared" si="142"/>
        <v>-2800000</v>
      </c>
      <c r="G4312" s="9">
        <v>-28</v>
      </c>
      <c r="H4312" s="10">
        <v>-2966908</v>
      </c>
      <c r="I4312" s="11">
        <v>16810627087.120087</v>
      </c>
      <c r="J4312" s="11">
        <v>168026</v>
      </c>
      <c r="K4312" s="11">
        <v>100047.7728870537</v>
      </c>
      <c r="L4312" s="12">
        <v>165570.3591624964</v>
      </c>
      <c r="M4312" s="11">
        <v>562</v>
      </c>
      <c r="N4312" s="13"/>
      <c r="O4312" t="str">
        <f t="shared" si="143"/>
        <v/>
      </c>
    </row>
    <row r="4313" spans="1:15" hidden="1">
      <c r="A4313" s="41">
        <v>3.2025000000000001</v>
      </c>
      <c r="B4313" s="46">
        <v>45733</v>
      </c>
      <c r="C4313" s="8" t="s">
        <v>13</v>
      </c>
      <c r="D4313" s="8" t="s">
        <v>46</v>
      </c>
      <c r="E4313" s="8" t="s">
        <v>46</v>
      </c>
      <c r="F4313" s="9">
        <f t="shared" si="142"/>
        <v>-900000</v>
      </c>
      <c r="G4313" s="9">
        <v>-9</v>
      </c>
      <c r="H4313" s="10">
        <v>-988704</v>
      </c>
      <c r="I4313" s="11">
        <v>30774968665.031998</v>
      </c>
      <c r="J4313" s="11">
        <v>306373</v>
      </c>
      <c r="K4313" s="11">
        <v>100449.34986122142</v>
      </c>
      <c r="L4313" s="12">
        <v>84659.851249007275</v>
      </c>
      <c r="M4313" s="11">
        <v>1011</v>
      </c>
      <c r="N4313" s="13"/>
      <c r="O4313" t="str">
        <f t="shared" si="143"/>
        <v/>
      </c>
    </row>
    <row r="4314" spans="1:15" hidden="1">
      <c r="A4314" s="41">
        <v>3.2025000000000001</v>
      </c>
      <c r="B4314" s="46">
        <v>45733</v>
      </c>
      <c r="C4314" s="8" t="s">
        <v>13</v>
      </c>
      <c r="D4314" s="8" t="s">
        <v>46</v>
      </c>
      <c r="E4314" s="8" t="s">
        <v>46</v>
      </c>
      <c r="F4314" s="9">
        <f t="shared" si="142"/>
        <v>-18100000</v>
      </c>
      <c r="G4314" s="9">
        <v>-181</v>
      </c>
      <c r="H4314" s="10">
        <v>-19883936</v>
      </c>
      <c r="I4314" s="11">
        <v>30756787332.707115</v>
      </c>
      <c r="J4314" s="11">
        <v>306192</v>
      </c>
      <c r="K4314" s="11">
        <v>100449.34986122142</v>
      </c>
      <c r="L4314" s="12">
        <v>1702603.6751189232</v>
      </c>
      <c r="M4314" s="11">
        <v>1012</v>
      </c>
      <c r="N4314" s="13"/>
      <c r="O4314" t="str">
        <f t="shared" si="143"/>
        <v/>
      </c>
    </row>
    <row r="4315" spans="1:15" hidden="1">
      <c r="A4315" s="41">
        <v>3.2025000000000001</v>
      </c>
      <c r="B4315" s="46">
        <v>45733</v>
      </c>
      <c r="C4315" s="8" t="s">
        <v>13</v>
      </c>
      <c r="D4315" s="8" t="s">
        <v>46</v>
      </c>
      <c r="E4315" s="8" t="s">
        <v>46</v>
      </c>
      <c r="F4315" s="9">
        <f t="shared" si="142"/>
        <v>-73300000</v>
      </c>
      <c r="G4315" s="9">
        <v>-733</v>
      </c>
      <c r="H4315" s="10">
        <v>-80524448</v>
      </c>
      <c r="I4315" s="11">
        <v>30683157959.258839</v>
      </c>
      <c r="J4315" s="11">
        <v>305459</v>
      </c>
      <c r="K4315" s="11">
        <v>100449.34986122142</v>
      </c>
      <c r="L4315" s="12">
        <v>6895074.5517247021</v>
      </c>
      <c r="M4315" s="11">
        <v>1013</v>
      </c>
      <c r="N4315" s="13"/>
      <c r="O4315" t="str">
        <f t="shared" si="143"/>
        <v/>
      </c>
    </row>
    <row r="4316" spans="1:15" hidden="1">
      <c r="A4316" s="41">
        <v>3.2025000000000001</v>
      </c>
      <c r="B4316" s="46">
        <v>45733</v>
      </c>
      <c r="C4316" s="8" t="s">
        <v>13</v>
      </c>
      <c r="D4316" s="8" t="s">
        <v>14</v>
      </c>
      <c r="E4316" s="8" t="s">
        <v>14</v>
      </c>
      <c r="F4316" s="9">
        <f t="shared" si="142"/>
        <v>1000000</v>
      </c>
      <c r="G4316" s="9">
        <v>10</v>
      </c>
      <c r="H4316" s="10">
        <v>1054440</v>
      </c>
      <c r="I4316" s="11">
        <v>16811681527.120087</v>
      </c>
      <c r="J4316" s="11">
        <v>168036</v>
      </c>
      <c r="K4316" s="11">
        <v>100048.09402223384</v>
      </c>
      <c r="L4316" s="12">
        <v>0</v>
      </c>
      <c r="M4316" s="11">
        <v>563</v>
      </c>
      <c r="N4316" s="13"/>
      <c r="O4316" t="str">
        <f t="shared" si="143"/>
        <v/>
      </c>
    </row>
    <row r="4317" spans="1:15" hidden="1">
      <c r="A4317" s="41">
        <v>3.2025000000000001</v>
      </c>
      <c r="B4317" s="46">
        <v>45733</v>
      </c>
      <c r="C4317" s="8" t="s">
        <v>13</v>
      </c>
      <c r="D4317" s="8" t="s">
        <v>14</v>
      </c>
      <c r="E4317" s="8" t="s">
        <v>14</v>
      </c>
      <c r="F4317" s="9">
        <f t="shared" si="142"/>
        <v>-4700000</v>
      </c>
      <c r="G4317" s="9">
        <v>-47</v>
      </c>
      <c r="H4317" s="10">
        <v>-4980167</v>
      </c>
      <c r="I4317" s="11">
        <v>16806979266.701042</v>
      </c>
      <c r="J4317" s="11">
        <v>167989</v>
      </c>
      <c r="K4317" s="11">
        <v>100048.09402223384</v>
      </c>
      <c r="L4317" s="12">
        <v>277906.58095500991</v>
      </c>
      <c r="M4317" s="11">
        <v>564</v>
      </c>
      <c r="N4317" s="13"/>
      <c r="O4317" t="str">
        <f t="shared" si="143"/>
        <v/>
      </c>
    </row>
    <row r="4318" spans="1:15" hidden="1">
      <c r="A4318" s="41">
        <v>3.2025000000000001</v>
      </c>
      <c r="B4318" s="46">
        <v>45733</v>
      </c>
      <c r="C4318" s="8" t="s">
        <v>13</v>
      </c>
      <c r="D4318" s="8" t="s">
        <v>46</v>
      </c>
      <c r="E4318" s="8" t="s">
        <v>46</v>
      </c>
      <c r="F4318" s="9">
        <f t="shared" si="142"/>
        <v>-40900000</v>
      </c>
      <c r="G4318" s="9">
        <v>-409</v>
      </c>
      <c r="H4318" s="10">
        <v>-44931104</v>
      </c>
      <c r="I4318" s="11">
        <v>30642074175.1656</v>
      </c>
      <c r="J4318" s="11">
        <v>305050</v>
      </c>
      <c r="K4318" s="11">
        <v>100449.34986122142</v>
      </c>
      <c r="L4318" s="12">
        <v>3847319.9067604393</v>
      </c>
      <c r="M4318" s="11">
        <v>1014</v>
      </c>
      <c r="N4318" s="13"/>
      <c r="O4318" t="str">
        <f t="shared" si="143"/>
        <v/>
      </c>
    </row>
    <row r="4319" spans="1:15" hidden="1">
      <c r="A4319" s="41">
        <v>3.2025000000000001</v>
      </c>
      <c r="B4319" s="46">
        <v>45733</v>
      </c>
      <c r="C4319" s="8" t="s">
        <v>13</v>
      </c>
      <c r="D4319" s="8" t="s">
        <v>14</v>
      </c>
      <c r="E4319" s="8" t="s">
        <v>14</v>
      </c>
      <c r="F4319" s="9">
        <f t="shared" si="142"/>
        <v>-1800000</v>
      </c>
      <c r="G4319" s="9">
        <v>-18</v>
      </c>
      <c r="H4319" s="10">
        <v>-1907298</v>
      </c>
      <c r="I4319" s="11">
        <v>16805178401.008642</v>
      </c>
      <c r="J4319" s="11">
        <v>167971</v>
      </c>
      <c r="K4319" s="11">
        <v>100048.09402223384</v>
      </c>
      <c r="L4319" s="12">
        <v>106432.30759979086</v>
      </c>
      <c r="M4319" s="11">
        <v>565</v>
      </c>
      <c r="N4319" s="13"/>
      <c r="O4319" t="str">
        <f t="shared" si="143"/>
        <v/>
      </c>
    </row>
    <row r="4320" spans="1:15" hidden="1">
      <c r="A4320" s="41">
        <v>3.2025000000000001</v>
      </c>
      <c r="B4320" s="46">
        <v>45733</v>
      </c>
      <c r="C4320" s="8" t="s">
        <v>13</v>
      </c>
      <c r="D4320" s="8" t="s">
        <v>46</v>
      </c>
      <c r="E4320" s="8" t="s">
        <v>46</v>
      </c>
      <c r="F4320" s="9">
        <f t="shared" si="142"/>
        <v>-9000000</v>
      </c>
      <c r="G4320" s="9">
        <v>-90</v>
      </c>
      <c r="H4320" s="10">
        <v>-9887040</v>
      </c>
      <c r="I4320" s="11">
        <v>30633033733.678089</v>
      </c>
      <c r="J4320" s="11">
        <v>304960</v>
      </c>
      <c r="K4320" s="11">
        <v>100449.34986122142</v>
      </c>
      <c r="L4320" s="12">
        <v>846598.51249007322</v>
      </c>
      <c r="M4320" s="11">
        <v>1015</v>
      </c>
      <c r="N4320" s="13"/>
      <c r="O4320" t="str">
        <f t="shared" si="143"/>
        <v/>
      </c>
    </row>
    <row r="4321" spans="1:15" hidden="1">
      <c r="A4321" s="41">
        <v>3.2025000000000001</v>
      </c>
      <c r="B4321" s="46">
        <v>45733</v>
      </c>
      <c r="C4321" s="8" t="s">
        <v>13</v>
      </c>
      <c r="D4321" s="8" t="s">
        <v>46</v>
      </c>
      <c r="E4321" s="8" t="s">
        <v>46</v>
      </c>
      <c r="F4321" s="9">
        <f t="shared" si="142"/>
        <v>-18600000</v>
      </c>
      <c r="G4321" s="9">
        <v>-186</v>
      </c>
      <c r="H4321" s="10">
        <v>-20433216</v>
      </c>
      <c r="I4321" s="11">
        <v>30614350154.603901</v>
      </c>
      <c r="J4321" s="11">
        <v>304774</v>
      </c>
      <c r="K4321" s="11">
        <v>100449.34986122142</v>
      </c>
      <c r="L4321" s="12">
        <v>1749636.9258128181</v>
      </c>
      <c r="M4321" s="11">
        <v>1016</v>
      </c>
      <c r="N4321" s="13"/>
      <c r="O4321" t="str">
        <f t="shared" si="143"/>
        <v/>
      </c>
    </row>
    <row r="4322" spans="1:15" hidden="1">
      <c r="A4322" s="41">
        <v>3.2025000000000001</v>
      </c>
      <c r="B4322" s="46">
        <v>45733</v>
      </c>
      <c r="C4322" s="8" t="s">
        <v>13</v>
      </c>
      <c r="D4322" s="8" t="s">
        <v>46</v>
      </c>
      <c r="E4322" s="8" t="s">
        <v>46</v>
      </c>
      <c r="F4322" s="9">
        <f t="shared" si="142"/>
        <v>-2700000</v>
      </c>
      <c r="G4322" s="9">
        <v>-27</v>
      </c>
      <c r="H4322" s="10">
        <v>-2966112</v>
      </c>
      <c r="I4322" s="11">
        <v>30611638022.157646</v>
      </c>
      <c r="J4322" s="11">
        <v>304747</v>
      </c>
      <c r="K4322" s="11">
        <v>100449.34986122142</v>
      </c>
      <c r="L4322" s="12">
        <v>253979.55374702159</v>
      </c>
      <c r="M4322" s="11">
        <v>1017</v>
      </c>
      <c r="N4322" s="13"/>
      <c r="O4322" t="str">
        <f t="shared" si="143"/>
        <v/>
      </c>
    </row>
    <row r="4323" spans="1:15" hidden="1">
      <c r="A4323" s="41">
        <v>3.2025000000000001</v>
      </c>
      <c r="B4323" s="46">
        <v>45733</v>
      </c>
      <c r="C4323" s="8" t="s">
        <v>13</v>
      </c>
      <c r="D4323" s="8" t="s">
        <v>46</v>
      </c>
      <c r="E4323" s="8" t="s">
        <v>46</v>
      </c>
      <c r="F4323" s="9">
        <f t="shared" si="142"/>
        <v>-9000000</v>
      </c>
      <c r="G4323" s="9">
        <v>-90</v>
      </c>
      <c r="H4323" s="10">
        <v>-9887040</v>
      </c>
      <c r="I4323" s="11">
        <v>30602597580.670135</v>
      </c>
      <c r="J4323" s="11">
        <v>304657</v>
      </c>
      <c r="K4323" s="11">
        <v>100449.34986122142</v>
      </c>
      <c r="L4323" s="12">
        <v>846598.51249007322</v>
      </c>
      <c r="M4323" s="11">
        <v>1018</v>
      </c>
      <c r="N4323" s="13"/>
      <c r="O4323" t="str">
        <f t="shared" si="143"/>
        <v/>
      </c>
    </row>
    <row r="4324" spans="1:15" hidden="1">
      <c r="A4324" s="41">
        <v>3.2025000000000001</v>
      </c>
      <c r="B4324" s="46">
        <v>45733</v>
      </c>
      <c r="C4324" s="8" t="s">
        <v>13</v>
      </c>
      <c r="D4324" s="8" t="s">
        <v>46</v>
      </c>
      <c r="E4324" s="8" t="s">
        <v>46</v>
      </c>
      <c r="F4324" s="9">
        <f t="shared" si="142"/>
        <v>-16100000</v>
      </c>
      <c r="G4324" s="9">
        <v>-161</v>
      </c>
      <c r="H4324" s="10">
        <v>-17686816</v>
      </c>
      <c r="I4324" s="11">
        <v>30586425235.34248</v>
      </c>
      <c r="J4324" s="11">
        <v>304496</v>
      </c>
      <c r="K4324" s="11">
        <v>100449.34986122142</v>
      </c>
      <c r="L4324" s="12">
        <v>1514470.6723433509</v>
      </c>
      <c r="M4324" s="11">
        <v>1019</v>
      </c>
      <c r="N4324" s="13"/>
      <c r="O4324" t="str">
        <f t="shared" si="143"/>
        <v/>
      </c>
    </row>
    <row r="4325" spans="1:15" hidden="1">
      <c r="A4325" s="41">
        <v>3.2025000000000001</v>
      </c>
      <c r="B4325" s="46">
        <v>45733</v>
      </c>
      <c r="C4325" s="8" t="s">
        <v>13</v>
      </c>
      <c r="D4325" s="8" t="s">
        <v>46</v>
      </c>
      <c r="E4325" s="8" t="s">
        <v>46</v>
      </c>
      <c r="F4325" s="9">
        <f t="shared" si="142"/>
        <v>-27600000</v>
      </c>
      <c r="G4325" s="9">
        <v>-276</v>
      </c>
      <c r="H4325" s="10">
        <v>-30320256</v>
      </c>
      <c r="I4325" s="11">
        <v>30558701214.780781</v>
      </c>
      <c r="J4325" s="11">
        <v>304220</v>
      </c>
      <c r="K4325" s="11">
        <v>100449.34986122142</v>
      </c>
      <c r="L4325" s="12">
        <v>2596235.4383028895</v>
      </c>
      <c r="M4325" s="11">
        <v>1020</v>
      </c>
      <c r="N4325" s="13"/>
      <c r="O4325" t="str">
        <f t="shared" si="143"/>
        <v/>
      </c>
    </row>
    <row r="4326" spans="1:15" hidden="1">
      <c r="A4326" s="41">
        <v>3.2025000000000001</v>
      </c>
      <c r="B4326" s="46">
        <v>45733</v>
      </c>
      <c r="C4326" s="8" t="s">
        <v>13</v>
      </c>
      <c r="D4326" s="8" t="s">
        <v>46</v>
      </c>
      <c r="E4326" s="8" t="s">
        <v>46</v>
      </c>
      <c r="F4326" s="9">
        <f t="shared" si="142"/>
        <v>-7000000</v>
      </c>
      <c r="G4326" s="9">
        <v>-70</v>
      </c>
      <c r="H4326" s="10">
        <v>-7689920</v>
      </c>
      <c r="I4326" s="11">
        <v>30551669760.290497</v>
      </c>
      <c r="J4326" s="11">
        <v>304150</v>
      </c>
      <c r="K4326" s="11">
        <v>100449.34986122142</v>
      </c>
      <c r="L4326" s="12">
        <v>658465.50971450098</v>
      </c>
      <c r="M4326" s="11">
        <v>1021</v>
      </c>
      <c r="N4326" s="13"/>
      <c r="O4326" t="str">
        <f t="shared" si="143"/>
        <v/>
      </c>
    </row>
    <row r="4327" spans="1:15" hidden="1">
      <c r="A4327" s="41">
        <v>3.2025000000000001</v>
      </c>
      <c r="B4327" s="46">
        <v>45733</v>
      </c>
      <c r="C4327" s="8" t="s">
        <v>13</v>
      </c>
      <c r="D4327" s="8" t="s">
        <v>46</v>
      </c>
      <c r="E4327" s="8" t="s">
        <v>46</v>
      </c>
      <c r="F4327" s="9">
        <f t="shared" si="142"/>
        <v>-1800000</v>
      </c>
      <c r="G4327" s="9">
        <v>-18</v>
      </c>
      <c r="H4327" s="10">
        <v>-1977408</v>
      </c>
      <c r="I4327" s="11">
        <v>30549861671.992996</v>
      </c>
      <c r="J4327" s="11">
        <v>304132</v>
      </c>
      <c r="K4327" s="11">
        <v>100449.34986122142</v>
      </c>
      <c r="L4327" s="12">
        <v>169319.70249801455</v>
      </c>
      <c r="M4327" s="11">
        <v>1022</v>
      </c>
      <c r="N4327" s="13"/>
      <c r="O4327" t="str">
        <f t="shared" si="143"/>
        <v/>
      </c>
    </row>
    <row r="4328" spans="1:15" hidden="1">
      <c r="A4328" s="41">
        <v>3.2025000000000001</v>
      </c>
      <c r="B4328" s="46">
        <v>45733</v>
      </c>
      <c r="C4328" s="8" t="s">
        <v>13</v>
      </c>
      <c r="D4328" s="8" t="s">
        <v>46</v>
      </c>
      <c r="E4328" s="8" t="s">
        <v>46</v>
      </c>
      <c r="F4328" s="9">
        <f t="shared" si="142"/>
        <v>-45400000</v>
      </c>
      <c r="G4328" s="9">
        <v>-454</v>
      </c>
      <c r="H4328" s="10">
        <v>-49874624</v>
      </c>
      <c r="I4328" s="11">
        <v>30504257667.156002</v>
      </c>
      <c r="J4328" s="11">
        <v>303678</v>
      </c>
      <c r="K4328" s="11">
        <v>100449.34986122142</v>
      </c>
      <c r="L4328" s="12">
        <v>4270619.1630054787</v>
      </c>
      <c r="M4328" s="11">
        <v>1023</v>
      </c>
      <c r="N4328" s="13"/>
      <c r="O4328" t="str">
        <f t="shared" si="143"/>
        <v/>
      </c>
    </row>
    <row r="4329" spans="1:15" hidden="1">
      <c r="A4329" s="41">
        <v>3.2025000000000001</v>
      </c>
      <c r="B4329" s="46">
        <v>45733</v>
      </c>
      <c r="C4329" s="8" t="s">
        <v>13</v>
      </c>
      <c r="D4329" s="8" t="s">
        <v>46</v>
      </c>
      <c r="E4329" s="8" t="s">
        <v>46</v>
      </c>
      <c r="F4329" s="9">
        <f t="shared" si="142"/>
        <v>-45400000</v>
      </c>
      <c r="G4329" s="9">
        <v>-454</v>
      </c>
      <c r="H4329" s="10">
        <v>-49874624</v>
      </c>
      <c r="I4329" s="11">
        <v>30458653662.319008</v>
      </c>
      <c r="J4329" s="11">
        <v>303224</v>
      </c>
      <c r="K4329" s="11">
        <v>100449.34986122142</v>
      </c>
      <c r="L4329" s="12">
        <v>4270619.1630054787</v>
      </c>
      <c r="M4329" s="11">
        <v>1024</v>
      </c>
      <c r="N4329" s="13"/>
      <c r="O4329" t="str">
        <f t="shared" si="143"/>
        <v/>
      </c>
    </row>
    <row r="4330" spans="1:15" hidden="1">
      <c r="A4330" s="41">
        <v>3.2025000000000001</v>
      </c>
      <c r="B4330" s="46">
        <v>45733</v>
      </c>
      <c r="C4330" s="8" t="s">
        <v>13</v>
      </c>
      <c r="D4330" s="8" t="s">
        <v>46</v>
      </c>
      <c r="E4330" s="8" t="s">
        <v>46</v>
      </c>
      <c r="F4330" s="9">
        <f t="shared" si="142"/>
        <v>-91000000</v>
      </c>
      <c r="G4330" s="9">
        <v>-910</v>
      </c>
      <c r="H4330" s="10">
        <v>-99968960</v>
      </c>
      <c r="I4330" s="11">
        <v>30367244753.945297</v>
      </c>
      <c r="J4330" s="11">
        <v>302314</v>
      </c>
      <c r="K4330" s="11">
        <v>100449.34986122142</v>
      </c>
      <c r="L4330" s="12">
        <v>8560051.6262885034</v>
      </c>
      <c r="M4330" s="11">
        <v>1025</v>
      </c>
      <c r="N4330" s="13"/>
      <c r="O4330" t="str">
        <f t="shared" si="143"/>
        <v/>
      </c>
    </row>
    <row r="4331" spans="1:15" hidden="1">
      <c r="A4331" s="41">
        <v>3.2025000000000001</v>
      </c>
      <c r="B4331" s="46">
        <v>45733</v>
      </c>
      <c r="C4331" s="8" t="s">
        <v>13</v>
      </c>
      <c r="D4331" s="8" t="s">
        <v>46</v>
      </c>
      <c r="E4331" s="8" t="s">
        <v>46</v>
      </c>
      <c r="F4331" s="9">
        <f t="shared" si="142"/>
        <v>-27200000</v>
      </c>
      <c r="G4331" s="9">
        <v>-272</v>
      </c>
      <c r="H4331" s="10">
        <v>-29880832</v>
      </c>
      <c r="I4331" s="11">
        <v>30339922530.783047</v>
      </c>
      <c r="J4331" s="11">
        <v>302042</v>
      </c>
      <c r="K4331" s="11">
        <v>100449.34986122142</v>
      </c>
      <c r="L4331" s="12">
        <v>2558608.837747775</v>
      </c>
      <c r="M4331" s="11">
        <v>1026</v>
      </c>
      <c r="N4331" s="13"/>
      <c r="O4331" t="str">
        <f t="shared" si="143"/>
        <v/>
      </c>
    </row>
    <row r="4332" spans="1:15" hidden="1">
      <c r="A4332" s="41">
        <v>3.2025000000000001</v>
      </c>
      <c r="B4332" s="46">
        <v>45733</v>
      </c>
      <c r="C4332" s="8" t="s">
        <v>13</v>
      </c>
      <c r="D4332" s="8" t="s">
        <v>15</v>
      </c>
      <c r="E4332" s="8" t="s">
        <v>15</v>
      </c>
      <c r="F4332" s="9">
        <f t="shared" si="142"/>
        <v>1300000</v>
      </c>
      <c r="G4332" s="9">
        <v>13</v>
      </c>
      <c r="H4332" s="10">
        <v>1401179</v>
      </c>
      <c r="I4332" s="11">
        <v>3377732179.7391043</v>
      </c>
      <c r="J4332" s="11">
        <v>32744</v>
      </c>
      <c r="K4332" s="11">
        <v>103155.75921509603</v>
      </c>
      <c r="L4332" s="12">
        <v>0</v>
      </c>
      <c r="M4332" s="11">
        <v>2722</v>
      </c>
      <c r="N4332" s="13"/>
      <c r="O4332" t="str">
        <f t="shared" si="143"/>
        <v/>
      </c>
    </row>
    <row r="4333" spans="1:15" hidden="1">
      <c r="A4333" s="41">
        <v>3.2025000000000001</v>
      </c>
      <c r="B4333" s="46">
        <v>45733</v>
      </c>
      <c r="C4333" s="8" t="s">
        <v>13</v>
      </c>
      <c r="D4333" s="8" t="s">
        <v>15</v>
      </c>
      <c r="E4333" s="8" t="s">
        <v>15</v>
      </c>
      <c r="F4333" s="9">
        <f t="shared" si="142"/>
        <v>2100000</v>
      </c>
      <c r="G4333" s="9">
        <v>21</v>
      </c>
      <c r="H4333" s="10">
        <v>2264556</v>
      </c>
      <c r="I4333" s="11">
        <v>3379996735.7391043</v>
      </c>
      <c r="J4333" s="11">
        <v>32765</v>
      </c>
      <c r="K4333" s="11">
        <v>103158.75891161618</v>
      </c>
      <c r="L4333" s="12">
        <v>0</v>
      </c>
      <c r="M4333" s="11">
        <v>2723</v>
      </c>
      <c r="N4333" s="13"/>
      <c r="O4333" t="str">
        <f t="shared" si="143"/>
        <v/>
      </c>
    </row>
    <row r="4334" spans="1:15" hidden="1">
      <c r="A4334" s="41">
        <v>3.2025000000000001</v>
      </c>
      <c r="B4334" s="46">
        <v>45733</v>
      </c>
      <c r="C4334" s="8" t="s">
        <v>13</v>
      </c>
      <c r="D4334" s="8" t="s">
        <v>15</v>
      </c>
      <c r="E4334" s="8" t="s">
        <v>15</v>
      </c>
      <c r="F4334" s="9">
        <f t="shared" si="142"/>
        <v>2900000</v>
      </c>
      <c r="G4334" s="9">
        <v>29</v>
      </c>
      <c r="H4334" s="10">
        <v>3127998</v>
      </c>
      <c r="I4334" s="11">
        <v>3383124733.7391043</v>
      </c>
      <c r="J4334" s="11">
        <v>32794</v>
      </c>
      <c r="K4334" s="11">
        <v>103162.91802583108</v>
      </c>
      <c r="L4334" s="12">
        <v>0</v>
      </c>
      <c r="M4334" s="11">
        <v>2724</v>
      </c>
      <c r="N4334" s="13"/>
      <c r="O4334" t="str">
        <f t="shared" si="143"/>
        <v/>
      </c>
    </row>
    <row r="4335" spans="1:15" hidden="1">
      <c r="A4335" s="41">
        <v>3.2025000000000001</v>
      </c>
      <c r="B4335" s="46">
        <v>45733</v>
      </c>
      <c r="C4335" s="8" t="s">
        <v>13</v>
      </c>
      <c r="D4335" s="8" t="s">
        <v>46</v>
      </c>
      <c r="E4335" s="8" t="s">
        <v>46</v>
      </c>
      <c r="F4335" s="9">
        <f t="shared" si="142"/>
        <v>-46600000</v>
      </c>
      <c r="G4335" s="9">
        <v>-466</v>
      </c>
      <c r="H4335" s="10">
        <v>-51192896</v>
      </c>
      <c r="I4335" s="11">
        <v>30293113133.747719</v>
      </c>
      <c r="J4335" s="11">
        <v>301576</v>
      </c>
      <c r="K4335" s="11">
        <v>100449.34986122142</v>
      </c>
      <c r="L4335" s="12">
        <v>4383498.964670822</v>
      </c>
      <c r="M4335" s="11">
        <v>1027</v>
      </c>
      <c r="N4335" s="13"/>
      <c r="O4335" t="str">
        <f t="shared" si="143"/>
        <v/>
      </c>
    </row>
    <row r="4336" spans="1:15" hidden="1">
      <c r="A4336" s="41">
        <v>3.2025000000000001</v>
      </c>
      <c r="B4336" s="46">
        <v>45733</v>
      </c>
      <c r="C4336" s="8" t="s">
        <v>13</v>
      </c>
      <c r="D4336" s="8" t="s">
        <v>14</v>
      </c>
      <c r="E4336" s="8" t="s">
        <v>14</v>
      </c>
      <c r="F4336" s="9">
        <f t="shared" si="142"/>
        <v>900000</v>
      </c>
      <c r="G4336" s="9">
        <v>9</v>
      </c>
      <c r="H4336" s="10">
        <v>951264</v>
      </c>
      <c r="I4336" s="11">
        <v>16806129665.008642</v>
      </c>
      <c r="J4336" s="11">
        <v>167980</v>
      </c>
      <c r="K4336" s="11">
        <v>100048.39662464961</v>
      </c>
      <c r="L4336" s="12">
        <v>0</v>
      </c>
      <c r="M4336" s="11">
        <v>566</v>
      </c>
      <c r="N4336" s="13"/>
      <c r="O4336" t="str">
        <f t="shared" si="143"/>
        <v/>
      </c>
    </row>
    <row r="4337" spans="1:15" hidden="1">
      <c r="A4337" s="41">
        <v>3.2025000000000001</v>
      </c>
      <c r="B4337" s="46">
        <v>45733</v>
      </c>
      <c r="C4337" s="8" t="s">
        <v>13</v>
      </c>
      <c r="D4337" s="8" t="s">
        <v>15</v>
      </c>
      <c r="E4337" s="8" t="s">
        <v>15</v>
      </c>
      <c r="F4337" s="9">
        <f t="shared" si="142"/>
        <v>900000</v>
      </c>
      <c r="G4337" s="9">
        <v>9</v>
      </c>
      <c r="H4337" s="10">
        <v>968265</v>
      </c>
      <c r="I4337" s="11">
        <v>3384092998.7391043</v>
      </c>
      <c r="J4337" s="11">
        <v>32803</v>
      </c>
      <c r="K4337" s="11">
        <v>103164.13129101315</v>
      </c>
      <c r="L4337" s="12">
        <v>0</v>
      </c>
      <c r="M4337" s="11">
        <v>2725</v>
      </c>
      <c r="N4337" s="13"/>
      <c r="O4337" t="str">
        <f t="shared" si="143"/>
        <v/>
      </c>
    </row>
    <row r="4338" spans="1:15" hidden="1">
      <c r="A4338" s="41">
        <v>3.2025000000000001</v>
      </c>
      <c r="B4338" s="46">
        <v>45733</v>
      </c>
      <c r="C4338" s="8" t="s">
        <v>13</v>
      </c>
      <c r="D4338" s="8" t="s">
        <v>15</v>
      </c>
      <c r="E4338" s="8" t="s">
        <v>15</v>
      </c>
      <c r="F4338" s="9">
        <f t="shared" si="142"/>
        <v>2200000</v>
      </c>
      <c r="G4338" s="9">
        <v>22</v>
      </c>
      <c r="H4338" s="10">
        <v>2366298</v>
      </c>
      <c r="I4338" s="11">
        <v>3386459296.7391043</v>
      </c>
      <c r="J4338" s="11">
        <v>32825</v>
      </c>
      <c r="K4338" s="11">
        <v>103167.07682373509</v>
      </c>
      <c r="L4338" s="12">
        <v>0</v>
      </c>
      <c r="M4338" s="11">
        <v>2726</v>
      </c>
      <c r="N4338" s="13"/>
      <c r="O4338" t="str">
        <f t="shared" si="143"/>
        <v/>
      </c>
    </row>
    <row r="4339" spans="1:15" hidden="1">
      <c r="A4339" s="41">
        <v>3.2025000000000001</v>
      </c>
      <c r="B4339" s="46">
        <v>45733</v>
      </c>
      <c r="C4339" s="8" t="s">
        <v>13</v>
      </c>
      <c r="D4339" s="8" t="s">
        <v>15</v>
      </c>
      <c r="E4339" s="8" t="s">
        <v>15</v>
      </c>
      <c r="F4339" s="9">
        <f t="shared" si="142"/>
        <v>1000000</v>
      </c>
      <c r="G4339" s="9">
        <v>10</v>
      </c>
      <c r="H4339" s="10">
        <v>1076650</v>
      </c>
      <c r="I4339" s="11">
        <v>3387535946.7391043</v>
      </c>
      <c r="J4339" s="11">
        <v>32835</v>
      </c>
      <c r="K4339" s="11">
        <v>103168.44668003972</v>
      </c>
      <c r="L4339" s="12">
        <v>0</v>
      </c>
      <c r="M4339" s="11">
        <v>2727</v>
      </c>
      <c r="N4339" s="13"/>
      <c r="O4339" t="str">
        <f t="shared" si="143"/>
        <v/>
      </c>
    </row>
    <row r="4340" spans="1:15" hidden="1">
      <c r="A4340" s="41">
        <v>3.2025000000000001</v>
      </c>
      <c r="B4340" s="46">
        <v>45733</v>
      </c>
      <c r="C4340" s="8" t="s">
        <v>13</v>
      </c>
      <c r="D4340" s="8" t="s">
        <v>15</v>
      </c>
      <c r="E4340" s="8" t="s">
        <v>15</v>
      </c>
      <c r="F4340" s="9">
        <f t="shared" si="142"/>
        <v>1500000</v>
      </c>
      <c r="G4340" s="9">
        <v>15</v>
      </c>
      <c r="H4340" s="10">
        <v>1616160</v>
      </c>
      <c r="I4340" s="11">
        <v>3389152106.7391043</v>
      </c>
      <c r="J4340" s="11">
        <v>32850</v>
      </c>
      <c r="K4340" s="11">
        <v>103170.53597379313</v>
      </c>
      <c r="L4340" s="12">
        <v>0</v>
      </c>
      <c r="M4340" s="11">
        <v>2728</v>
      </c>
      <c r="N4340" s="13"/>
      <c r="O4340" t="str">
        <f t="shared" si="143"/>
        <v/>
      </c>
    </row>
    <row r="4341" spans="1:15" hidden="1">
      <c r="A4341" s="41">
        <v>3.2025000000000001</v>
      </c>
      <c r="B4341" s="46">
        <v>45733</v>
      </c>
      <c r="C4341" s="8" t="s">
        <v>13</v>
      </c>
      <c r="D4341" s="8" t="s">
        <v>15</v>
      </c>
      <c r="E4341" s="8" t="s">
        <v>15</v>
      </c>
      <c r="F4341" s="9">
        <f t="shared" si="142"/>
        <v>900000</v>
      </c>
      <c r="G4341" s="9">
        <v>9</v>
      </c>
      <c r="H4341" s="10">
        <v>970875</v>
      </c>
      <c r="I4341" s="11">
        <v>3390122981.7391043</v>
      </c>
      <c r="J4341" s="11">
        <v>32859</v>
      </c>
      <c r="K4341" s="11">
        <v>103171.82451502189</v>
      </c>
      <c r="L4341" s="12">
        <v>0</v>
      </c>
      <c r="M4341" s="11">
        <v>2729</v>
      </c>
      <c r="N4341" s="13"/>
      <c r="O4341" t="str">
        <f t="shared" si="143"/>
        <v/>
      </c>
    </row>
    <row r="4342" spans="1:15" hidden="1">
      <c r="A4342" s="41">
        <v>3.2025000000000001</v>
      </c>
      <c r="B4342" s="46">
        <v>45733</v>
      </c>
      <c r="C4342" s="8" t="s">
        <v>13</v>
      </c>
      <c r="D4342" s="8" t="s">
        <v>46</v>
      </c>
      <c r="E4342" s="8" t="s">
        <v>46</v>
      </c>
      <c r="F4342" s="9">
        <f t="shared" si="142"/>
        <v>1700000</v>
      </c>
      <c r="G4342" s="9">
        <v>17</v>
      </c>
      <c r="H4342" s="10">
        <v>1865716</v>
      </c>
      <c r="I4342" s="11">
        <v>30294978849.747719</v>
      </c>
      <c r="J4342" s="11">
        <v>301593</v>
      </c>
      <c r="K4342" s="11">
        <v>100449.8740015442</v>
      </c>
      <c r="L4342" s="12">
        <v>0</v>
      </c>
      <c r="M4342" s="11">
        <v>1028</v>
      </c>
      <c r="N4342" s="13"/>
      <c r="O4342" t="str">
        <f t="shared" si="143"/>
        <v/>
      </c>
    </row>
    <row r="4343" spans="1:15" hidden="1">
      <c r="A4343" s="41">
        <v>3.2025000000000001</v>
      </c>
      <c r="B4343" s="46">
        <v>45733</v>
      </c>
      <c r="C4343" s="8" t="s">
        <v>13</v>
      </c>
      <c r="D4343" s="8" t="s">
        <v>46</v>
      </c>
      <c r="E4343" s="8" t="s">
        <v>46</v>
      </c>
      <c r="F4343" s="9">
        <f t="shared" si="142"/>
        <v>-272900000</v>
      </c>
      <c r="G4343" s="9">
        <v>-2729</v>
      </c>
      <c r="H4343" s="10">
        <v>-299797024</v>
      </c>
      <c r="I4343" s="11">
        <v>30020851143.597504</v>
      </c>
      <c r="J4343" s="11">
        <v>298864</v>
      </c>
      <c r="K4343" s="11">
        <v>100449.8740015442</v>
      </c>
      <c r="L4343" s="12">
        <v>25669317.849785864</v>
      </c>
      <c r="M4343" s="11">
        <v>1029</v>
      </c>
      <c r="N4343" s="13"/>
      <c r="O4343" t="str">
        <f t="shared" si="143"/>
        <v/>
      </c>
    </row>
    <row r="4344" spans="1:15" hidden="1">
      <c r="A4344" s="41">
        <v>3.2025000000000001</v>
      </c>
      <c r="B4344" s="46">
        <v>45733</v>
      </c>
      <c r="C4344" s="8" t="s">
        <v>13</v>
      </c>
      <c r="D4344" s="8" t="s">
        <v>46</v>
      </c>
      <c r="E4344" s="8" t="s">
        <v>46</v>
      </c>
      <c r="F4344" s="9">
        <f t="shared" si="142"/>
        <v>-51300000</v>
      </c>
      <c r="G4344" s="9">
        <v>-513</v>
      </c>
      <c r="H4344" s="10">
        <v>-56356128</v>
      </c>
      <c r="I4344" s="11">
        <v>29969320358.234711</v>
      </c>
      <c r="J4344" s="11">
        <v>298351</v>
      </c>
      <c r="K4344" s="11">
        <v>100449.8740015442</v>
      </c>
      <c r="L4344" s="12">
        <v>4825342.637207821</v>
      </c>
      <c r="M4344" s="11">
        <v>1030</v>
      </c>
      <c r="N4344" s="13"/>
      <c r="O4344" t="str">
        <f t="shared" si="143"/>
        <v/>
      </c>
    </row>
    <row r="4345" spans="1:15" hidden="1">
      <c r="A4345" s="41">
        <v>3.2025000000000001</v>
      </c>
      <c r="B4345" s="46">
        <v>45733</v>
      </c>
      <c r="C4345" s="8" t="s">
        <v>13</v>
      </c>
      <c r="D4345" s="8" t="s">
        <v>46</v>
      </c>
      <c r="E4345" s="8" t="s">
        <v>46</v>
      </c>
      <c r="F4345" s="9">
        <f t="shared" si="142"/>
        <v>-14500000</v>
      </c>
      <c r="G4345" s="9">
        <v>-145</v>
      </c>
      <c r="H4345" s="10">
        <v>-15929120</v>
      </c>
      <c r="I4345" s="11">
        <v>29954755126.504486</v>
      </c>
      <c r="J4345" s="11">
        <v>298206</v>
      </c>
      <c r="K4345" s="11">
        <v>100449.8740015442</v>
      </c>
      <c r="L4345" s="12">
        <v>1363888.269776091</v>
      </c>
      <c r="M4345" s="11">
        <v>1031</v>
      </c>
      <c r="N4345" s="13"/>
      <c r="O4345" t="str">
        <f t="shared" si="143"/>
        <v/>
      </c>
    </row>
    <row r="4346" spans="1:15" hidden="1">
      <c r="A4346" s="41">
        <v>3.2025000000000001</v>
      </c>
      <c r="B4346" s="46">
        <v>45733</v>
      </c>
      <c r="C4346" s="8" t="s">
        <v>13</v>
      </c>
      <c r="D4346" s="8" t="s">
        <v>46</v>
      </c>
      <c r="E4346" s="8" t="s">
        <v>46</v>
      </c>
      <c r="F4346" s="9">
        <f t="shared" si="142"/>
        <v>4600000</v>
      </c>
      <c r="G4346" s="9">
        <v>46</v>
      </c>
      <c r="H4346" s="10">
        <v>5043486</v>
      </c>
      <c r="I4346" s="11">
        <v>29959798612.504486</v>
      </c>
      <c r="J4346" s="11">
        <v>298252</v>
      </c>
      <c r="K4346" s="11">
        <v>100451.29156721325</v>
      </c>
      <c r="L4346" s="12">
        <v>0</v>
      </c>
      <c r="M4346" s="11">
        <v>1032</v>
      </c>
      <c r="N4346" s="13"/>
      <c r="O4346" t="str">
        <f t="shared" si="143"/>
        <v/>
      </c>
    </row>
    <row r="4347" spans="1:15" hidden="1">
      <c r="A4347" s="41">
        <v>3.2025000000000001</v>
      </c>
      <c r="B4347" s="46">
        <v>45733</v>
      </c>
      <c r="C4347" s="8" t="s">
        <v>13</v>
      </c>
      <c r="D4347" s="8" t="s">
        <v>46</v>
      </c>
      <c r="E4347" s="8" t="s">
        <v>46</v>
      </c>
      <c r="F4347" s="9">
        <f t="shared" si="142"/>
        <v>-15700000</v>
      </c>
      <c r="G4347" s="9">
        <v>-157</v>
      </c>
      <c r="H4347" s="10">
        <v>-17247392</v>
      </c>
      <c r="I4347" s="11">
        <v>29944027759.728432</v>
      </c>
      <c r="J4347" s="11">
        <v>298095</v>
      </c>
      <c r="K4347" s="11">
        <v>100451.29156721325</v>
      </c>
      <c r="L4347" s="12">
        <v>1476539.2239475194</v>
      </c>
      <c r="M4347" s="11">
        <v>1033</v>
      </c>
      <c r="N4347" s="13"/>
      <c r="O4347" t="str">
        <f t="shared" si="143"/>
        <v/>
      </c>
    </row>
    <row r="4348" spans="1:15" hidden="1">
      <c r="A4348" s="41">
        <v>3.2025000000000001</v>
      </c>
      <c r="B4348" s="46">
        <v>45733</v>
      </c>
      <c r="C4348" s="8" t="s">
        <v>13</v>
      </c>
      <c r="D4348" s="8" t="s">
        <v>46</v>
      </c>
      <c r="E4348" s="8" t="s">
        <v>46</v>
      </c>
      <c r="F4348" s="9">
        <f t="shared" si="142"/>
        <v>-17200000</v>
      </c>
      <c r="G4348" s="9">
        <v>-172</v>
      </c>
      <c r="H4348" s="10">
        <v>-18895232</v>
      </c>
      <c r="I4348" s="11">
        <v>29926750137.578873</v>
      </c>
      <c r="J4348" s="11">
        <v>297923</v>
      </c>
      <c r="K4348" s="11">
        <v>100451.29156721325</v>
      </c>
      <c r="L4348" s="12">
        <v>1617609.8504393212</v>
      </c>
      <c r="M4348" s="11">
        <v>1034</v>
      </c>
      <c r="N4348" s="13"/>
      <c r="O4348" t="str">
        <f t="shared" si="143"/>
        <v/>
      </c>
    </row>
    <row r="4349" spans="1:15" hidden="1">
      <c r="A4349" s="41">
        <v>3.2025000000000001</v>
      </c>
      <c r="B4349" s="46">
        <v>45733</v>
      </c>
      <c r="C4349" s="8" t="s">
        <v>13</v>
      </c>
      <c r="D4349" s="8" t="s">
        <v>46</v>
      </c>
      <c r="E4349" s="8" t="s">
        <v>46</v>
      </c>
      <c r="F4349" s="9">
        <f t="shared" si="142"/>
        <v>-900000</v>
      </c>
      <c r="G4349" s="9">
        <v>-9</v>
      </c>
      <c r="H4349" s="10">
        <v>-988704</v>
      </c>
      <c r="I4349" s="11">
        <v>29925846075.954769</v>
      </c>
      <c r="J4349" s="11">
        <v>297914</v>
      </c>
      <c r="K4349" s="11">
        <v>100451.29156721325</v>
      </c>
      <c r="L4349" s="12">
        <v>84642.375895080739</v>
      </c>
      <c r="M4349" s="11">
        <v>1035</v>
      </c>
      <c r="N4349" s="13"/>
      <c r="O4349" t="str">
        <f t="shared" si="143"/>
        <v/>
      </c>
    </row>
    <row r="4350" spans="1:15" hidden="1">
      <c r="A4350" s="41">
        <v>3.2025000000000001</v>
      </c>
      <c r="B4350" s="46">
        <v>45733</v>
      </c>
      <c r="C4350" s="8" t="s">
        <v>13</v>
      </c>
      <c r="D4350" s="8" t="s">
        <v>46</v>
      </c>
      <c r="E4350" s="8" t="s">
        <v>46</v>
      </c>
      <c r="F4350" s="9">
        <f t="shared" si="142"/>
        <v>-90900000</v>
      </c>
      <c r="G4350" s="9">
        <v>-909</v>
      </c>
      <c r="H4350" s="10">
        <v>-99859104</v>
      </c>
      <c r="I4350" s="11">
        <v>29834535851.920174</v>
      </c>
      <c r="J4350" s="11">
        <v>297005</v>
      </c>
      <c r="K4350" s="11">
        <v>100451.29156721325</v>
      </c>
      <c r="L4350" s="12">
        <v>8548879.9654031545</v>
      </c>
      <c r="M4350" s="11">
        <v>1036</v>
      </c>
      <c r="N4350" s="13"/>
      <c r="O4350" t="str">
        <f t="shared" si="143"/>
        <v/>
      </c>
    </row>
    <row r="4351" spans="1:15" hidden="1">
      <c r="A4351" s="41">
        <v>3.2025000000000001</v>
      </c>
      <c r="B4351" s="46">
        <v>45733</v>
      </c>
      <c r="C4351" s="8" t="s">
        <v>13</v>
      </c>
      <c r="D4351" s="8" t="s">
        <v>46</v>
      </c>
      <c r="E4351" s="8" t="s">
        <v>46</v>
      </c>
      <c r="F4351" s="9">
        <f t="shared" si="142"/>
        <v>-56700000</v>
      </c>
      <c r="G4351" s="9">
        <v>-567</v>
      </c>
      <c r="H4351" s="10">
        <v>-62288352</v>
      </c>
      <c r="I4351" s="11">
        <v>29777579969.601563</v>
      </c>
      <c r="J4351" s="11">
        <v>296438</v>
      </c>
      <c r="K4351" s="11">
        <v>100451.29156721325</v>
      </c>
      <c r="L4351" s="12">
        <v>5332469.6813900843</v>
      </c>
      <c r="M4351" s="11">
        <v>1037</v>
      </c>
      <c r="N4351" s="13"/>
      <c r="O4351" t="str">
        <f t="shared" si="143"/>
        <v/>
      </c>
    </row>
    <row r="4352" spans="1:15" hidden="1">
      <c r="A4352" s="41">
        <v>3.2025000000000001</v>
      </c>
      <c r="B4352" s="46">
        <v>45733</v>
      </c>
      <c r="C4352" s="8" t="s">
        <v>13</v>
      </c>
      <c r="D4352" s="8" t="s">
        <v>46</v>
      </c>
      <c r="E4352" s="8" t="s">
        <v>46</v>
      </c>
      <c r="F4352" s="9">
        <f t="shared" si="142"/>
        <v>-9000000</v>
      </c>
      <c r="G4352" s="9">
        <v>-90</v>
      </c>
      <c r="H4352" s="10">
        <v>-9887040</v>
      </c>
      <c r="I4352" s="11">
        <v>29768539353.360512</v>
      </c>
      <c r="J4352" s="11">
        <v>296348</v>
      </c>
      <c r="K4352" s="11">
        <v>100451.29156721325</v>
      </c>
      <c r="L4352" s="12">
        <v>846423.75895080715</v>
      </c>
      <c r="M4352" s="11">
        <v>1038</v>
      </c>
      <c r="N4352" s="13"/>
      <c r="O4352" t="str">
        <f t="shared" si="143"/>
        <v/>
      </c>
    </row>
    <row r="4353" spans="1:15" hidden="1">
      <c r="A4353" s="41">
        <v>3.2025000000000001</v>
      </c>
      <c r="B4353" s="46">
        <v>45733</v>
      </c>
      <c r="C4353" s="8" t="s">
        <v>13</v>
      </c>
      <c r="D4353" s="8" t="s">
        <v>46</v>
      </c>
      <c r="E4353" s="8" t="s">
        <v>46</v>
      </c>
      <c r="F4353" s="9">
        <f t="shared" si="142"/>
        <v>-900000</v>
      </c>
      <c r="G4353" s="9">
        <v>-9</v>
      </c>
      <c r="H4353" s="10">
        <v>-988704</v>
      </c>
      <c r="I4353" s="11">
        <v>29767635291.736408</v>
      </c>
      <c r="J4353" s="11">
        <v>296339</v>
      </c>
      <c r="K4353" s="11">
        <v>100451.29156721325</v>
      </c>
      <c r="L4353" s="12">
        <v>84642.375895080739</v>
      </c>
      <c r="M4353" s="11">
        <v>1039</v>
      </c>
      <c r="N4353" s="13"/>
      <c r="O4353" t="str">
        <f t="shared" si="143"/>
        <v/>
      </c>
    </row>
    <row r="4354" spans="1:15" hidden="1">
      <c r="A4354" s="41">
        <v>3.2025000000000001</v>
      </c>
      <c r="B4354" s="46">
        <v>45733</v>
      </c>
      <c r="C4354" s="8" t="s">
        <v>13</v>
      </c>
      <c r="D4354" s="8" t="s">
        <v>14</v>
      </c>
      <c r="E4354" s="8" t="s">
        <v>14</v>
      </c>
      <c r="F4354" s="9">
        <f t="shared" si="142"/>
        <v>-1800000</v>
      </c>
      <c r="G4354" s="9">
        <v>-18</v>
      </c>
      <c r="H4354" s="10">
        <v>-1907298</v>
      </c>
      <c r="I4354" s="11">
        <v>16804328793.869398</v>
      </c>
      <c r="J4354" s="11">
        <v>167962</v>
      </c>
      <c r="K4354" s="11">
        <v>100048.39662464961</v>
      </c>
      <c r="L4354" s="12">
        <v>106426.86075630691</v>
      </c>
      <c r="M4354" s="11">
        <v>567</v>
      </c>
      <c r="N4354" s="13"/>
      <c r="O4354" t="str">
        <f t="shared" si="143"/>
        <v/>
      </c>
    </row>
    <row r="4355" spans="1:15" hidden="1">
      <c r="A4355" s="41">
        <v>3.2025000000000001</v>
      </c>
      <c r="B4355" s="46">
        <v>45733</v>
      </c>
      <c r="C4355" s="8" t="s">
        <v>13</v>
      </c>
      <c r="D4355" s="8" t="s">
        <v>46</v>
      </c>
      <c r="E4355" s="8" t="s">
        <v>46</v>
      </c>
      <c r="F4355" s="9">
        <f t="shared" si="142"/>
        <v>-4600000</v>
      </c>
      <c r="G4355" s="9">
        <v>-46</v>
      </c>
      <c r="H4355" s="10">
        <v>-5053376</v>
      </c>
      <c r="I4355" s="11">
        <v>29763014532.324318</v>
      </c>
      <c r="J4355" s="11">
        <v>296293</v>
      </c>
      <c r="K4355" s="11">
        <v>100451.29156721325</v>
      </c>
      <c r="L4355" s="12">
        <v>432616.58790819068</v>
      </c>
      <c r="M4355" s="11">
        <v>1040</v>
      </c>
      <c r="N4355" s="13"/>
      <c r="O4355" t="str">
        <f t="shared" si="143"/>
        <v/>
      </c>
    </row>
    <row r="4356" spans="1:15" hidden="1">
      <c r="A4356" s="41">
        <v>3.2025000000000001</v>
      </c>
      <c r="B4356" s="46">
        <v>45733</v>
      </c>
      <c r="C4356" s="8" t="s">
        <v>13</v>
      </c>
      <c r="D4356" s="8" t="s">
        <v>46</v>
      </c>
      <c r="E4356" s="8" t="s">
        <v>46</v>
      </c>
      <c r="F4356" s="9">
        <f t="shared" si="142"/>
        <v>255200000</v>
      </c>
      <c r="G4356" s="9">
        <v>2552</v>
      </c>
      <c r="H4356" s="10">
        <v>279921224</v>
      </c>
      <c r="I4356" s="11">
        <v>30042935756.324318</v>
      </c>
      <c r="J4356" s="11">
        <v>298845</v>
      </c>
      <c r="K4356" s="11">
        <v>100530.16030492168</v>
      </c>
      <c r="L4356" s="12">
        <v>0</v>
      </c>
      <c r="M4356" s="11">
        <v>1041</v>
      </c>
      <c r="N4356" s="13"/>
      <c r="O4356" t="str">
        <f t="shared" si="143"/>
        <v/>
      </c>
    </row>
    <row r="4357" spans="1:15" hidden="1">
      <c r="A4357" s="41">
        <v>3.2025000000000001</v>
      </c>
      <c r="B4357" s="46">
        <v>45733</v>
      </c>
      <c r="C4357" s="8" t="s">
        <v>13</v>
      </c>
      <c r="D4357" s="8" t="s">
        <v>46</v>
      </c>
      <c r="E4357" s="8" t="s">
        <v>46</v>
      </c>
      <c r="F4357" s="9">
        <f t="shared" si="142"/>
        <v>-27200000</v>
      </c>
      <c r="G4357" s="9">
        <v>-272</v>
      </c>
      <c r="H4357" s="10">
        <v>-29880832</v>
      </c>
      <c r="I4357" s="11">
        <v>30015591552.721378</v>
      </c>
      <c r="J4357" s="11">
        <v>298573</v>
      </c>
      <c r="K4357" s="11">
        <v>100530.16030492168</v>
      </c>
      <c r="L4357" s="12">
        <v>2536628.3970613033</v>
      </c>
      <c r="M4357" s="11">
        <v>1042</v>
      </c>
      <c r="N4357" s="13"/>
      <c r="O4357" t="str">
        <f t="shared" si="143"/>
        <v/>
      </c>
    </row>
    <row r="4358" spans="1:15" hidden="1">
      <c r="A4358" s="41">
        <v>3.2025000000000001</v>
      </c>
      <c r="B4358" s="46">
        <v>45733</v>
      </c>
      <c r="C4358" s="8" t="s">
        <v>13</v>
      </c>
      <c r="D4358" s="8" t="s">
        <v>46</v>
      </c>
      <c r="E4358" s="8" t="s">
        <v>46</v>
      </c>
      <c r="F4358" s="9">
        <f t="shared" si="142"/>
        <v>-1800000</v>
      </c>
      <c r="G4358" s="9">
        <v>-18</v>
      </c>
      <c r="H4358" s="10">
        <v>-1977408</v>
      </c>
      <c r="I4358" s="11">
        <v>30013782009.835888</v>
      </c>
      <c r="J4358" s="11">
        <v>298555</v>
      </c>
      <c r="K4358" s="11">
        <v>100530.16030492168</v>
      </c>
      <c r="L4358" s="12">
        <v>167865.11451140977</v>
      </c>
      <c r="M4358" s="11">
        <v>1043</v>
      </c>
      <c r="N4358" s="13"/>
      <c r="O4358" t="str">
        <f t="shared" si="143"/>
        <v/>
      </c>
    </row>
    <row r="4359" spans="1:15" hidden="1">
      <c r="A4359" s="41">
        <v>3.2025000000000001</v>
      </c>
      <c r="B4359" s="46">
        <v>45733</v>
      </c>
      <c r="C4359" s="8" t="s">
        <v>13</v>
      </c>
      <c r="D4359" s="8" t="s">
        <v>14</v>
      </c>
      <c r="E4359" s="8" t="s">
        <v>14</v>
      </c>
      <c r="F4359" s="9">
        <f t="shared" si="142"/>
        <v>-1800000</v>
      </c>
      <c r="G4359" s="9">
        <v>-18</v>
      </c>
      <c r="H4359" s="10">
        <v>-1907298</v>
      </c>
      <c r="I4359" s="11">
        <v>16802527922.730154</v>
      </c>
      <c r="J4359" s="11">
        <v>167944</v>
      </c>
      <c r="K4359" s="11">
        <v>100048.39662464961</v>
      </c>
      <c r="L4359" s="12">
        <v>106426.86075630691</v>
      </c>
      <c r="M4359" s="11">
        <v>568</v>
      </c>
      <c r="N4359" s="13"/>
      <c r="O4359" t="str">
        <f t="shared" si="143"/>
        <v/>
      </c>
    </row>
    <row r="4360" spans="1:15" hidden="1">
      <c r="A4360" s="41">
        <v>3.2025000000000001</v>
      </c>
      <c r="B4360" s="46">
        <v>45733</v>
      </c>
      <c r="C4360" s="8" t="s">
        <v>13</v>
      </c>
      <c r="D4360" s="8" t="s">
        <v>46</v>
      </c>
      <c r="E4360" s="8" t="s">
        <v>46</v>
      </c>
      <c r="F4360" s="9">
        <f t="shared" si="142"/>
        <v>-1800000</v>
      </c>
      <c r="G4360" s="9">
        <v>-18</v>
      </c>
      <c r="H4360" s="10">
        <v>-1977408</v>
      </c>
      <c r="I4360" s="11">
        <v>30011972466.950397</v>
      </c>
      <c r="J4360" s="11">
        <v>298537</v>
      </c>
      <c r="K4360" s="11">
        <v>100530.16030492168</v>
      </c>
      <c r="L4360" s="12">
        <v>167865.11451140977</v>
      </c>
      <c r="M4360" s="11">
        <v>1044</v>
      </c>
      <c r="N4360" s="13"/>
      <c r="O4360" t="str">
        <f t="shared" si="143"/>
        <v/>
      </c>
    </row>
    <row r="4361" spans="1:15" hidden="1">
      <c r="A4361" s="41">
        <v>3.2025000000000001</v>
      </c>
      <c r="B4361" s="46">
        <v>45733</v>
      </c>
      <c r="C4361" s="8" t="s">
        <v>13</v>
      </c>
      <c r="D4361" s="8" t="s">
        <v>46</v>
      </c>
      <c r="E4361" s="8" t="s">
        <v>46</v>
      </c>
      <c r="F4361" s="9">
        <f t="shared" si="142"/>
        <v>-3200000</v>
      </c>
      <c r="G4361" s="9">
        <v>-32</v>
      </c>
      <c r="H4361" s="10">
        <v>-3515392</v>
      </c>
      <c r="I4361" s="11">
        <v>30008755501.820641</v>
      </c>
      <c r="J4361" s="11">
        <v>298505</v>
      </c>
      <c r="K4361" s="11">
        <v>100530.16030492168</v>
      </c>
      <c r="L4361" s="12">
        <v>298426.87024250627</v>
      </c>
      <c r="M4361" s="11">
        <v>1045</v>
      </c>
      <c r="N4361" s="13"/>
      <c r="O4361" t="str">
        <f t="shared" si="143"/>
        <v/>
      </c>
    </row>
    <row r="4362" spans="1:15" hidden="1">
      <c r="A4362" s="41">
        <v>3.2025000000000001</v>
      </c>
      <c r="B4362" s="46">
        <v>45733</v>
      </c>
      <c r="C4362" s="8" t="s">
        <v>13</v>
      </c>
      <c r="D4362" s="8" t="s">
        <v>15</v>
      </c>
      <c r="E4362" s="8" t="s">
        <v>15</v>
      </c>
      <c r="F4362" s="9">
        <f t="shared" ref="F4362:F4425" si="144">100000*G4362</f>
        <v>1800000</v>
      </c>
      <c r="G4362" s="9">
        <v>18</v>
      </c>
      <c r="H4362" s="10">
        <v>1936062</v>
      </c>
      <c r="I4362" s="11">
        <v>3392059043.7391043</v>
      </c>
      <c r="J4362" s="11">
        <v>32877</v>
      </c>
      <c r="K4362" s="11">
        <v>103174.22647258278</v>
      </c>
      <c r="L4362" s="12">
        <v>0</v>
      </c>
      <c r="M4362" s="11">
        <v>2730</v>
      </c>
      <c r="N4362" s="13"/>
      <c r="O4362" t="str">
        <f t="shared" si="143"/>
        <v/>
      </c>
    </row>
    <row r="4363" spans="1:15" hidden="1">
      <c r="A4363" s="41">
        <v>3.2025000000000001</v>
      </c>
      <c r="B4363" s="46">
        <v>45733</v>
      </c>
      <c r="C4363" s="8" t="s">
        <v>13</v>
      </c>
      <c r="D4363" s="8" t="s">
        <v>46</v>
      </c>
      <c r="E4363" s="8" t="s">
        <v>46</v>
      </c>
      <c r="F4363" s="9">
        <f t="shared" si="144"/>
        <v>-90900000</v>
      </c>
      <c r="G4363" s="9">
        <v>-909</v>
      </c>
      <c r="H4363" s="10">
        <v>-99859104</v>
      </c>
      <c r="I4363" s="11">
        <v>29917373586.103466</v>
      </c>
      <c r="J4363" s="11">
        <v>297596</v>
      </c>
      <c r="K4363" s="11">
        <v>100530.16030492168</v>
      </c>
      <c r="L4363" s="12">
        <v>8477188.2828262001</v>
      </c>
      <c r="M4363" s="11">
        <v>1046</v>
      </c>
      <c r="N4363" s="13"/>
      <c r="O4363" t="str">
        <f t="shared" si="143"/>
        <v/>
      </c>
    </row>
    <row r="4364" spans="1:15" hidden="1">
      <c r="A4364" s="41">
        <v>3.2025000000000001</v>
      </c>
      <c r="B4364" s="46">
        <v>45733</v>
      </c>
      <c r="C4364" s="8" t="s">
        <v>13</v>
      </c>
      <c r="D4364" s="8" t="s">
        <v>14</v>
      </c>
      <c r="E4364" s="8" t="s">
        <v>14</v>
      </c>
      <c r="F4364" s="9">
        <f t="shared" si="144"/>
        <v>9400000</v>
      </c>
      <c r="G4364" s="9">
        <v>94</v>
      </c>
      <c r="H4364" s="10">
        <v>9911736</v>
      </c>
      <c r="I4364" s="11">
        <v>16812439658.730154</v>
      </c>
      <c r="J4364" s="11">
        <v>168038</v>
      </c>
      <c r="K4364" s="11">
        <v>100051.41491049735</v>
      </c>
      <c r="L4364" s="12">
        <v>0</v>
      </c>
      <c r="M4364" s="11">
        <v>569</v>
      </c>
      <c r="N4364" s="13"/>
      <c r="O4364" t="str">
        <f t="shared" si="143"/>
        <v/>
      </c>
    </row>
    <row r="4365" spans="1:15" hidden="1">
      <c r="A4365" s="41">
        <v>3.2025000000000001</v>
      </c>
      <c r="B4365" s="46">
        <v>45733</v>
      </c>
      <c r="C4365" s="8" t="s">
        <v>13</v>
      </c>
      <c r="D4365" s="8" t="s">
        <v>46</v>
      </c>
      <c r="E4365" s="8" t="s">
        <v>46</v>
      </c>
      <c r="F4365" s="9">
        <f t="shared" si="144"/>
        <v>-4500000</v>
      </c>
      <c r="G4365" s="9">
        <v>-45</v>
      </c>
      <c r="H4365" s="10">
        <v>-4943520</v>
      </c>
      <c r="I4365" s="11">
        <v>29912849728.889744</v>
      </c>
      <c r="J4365" s="11">
        <v>297551</v>
      </c>
      <c r="K4365" s="11">
        <v>100530.16030492168</v>
      </c>
      <c r="L4365" s="12">
        <v>419662.78627852444</v>
      </c>
      <c r="M4365" s="11">
        <v>1047</v>
      </c>
      <c r="N4365" s="13"/>
      <c r="O4365" t="str">
        <f t="shared" si="143"/>
        <v/>
      </c>
    </row>
    <row r="4366" spans="1:15" hidden="1">
      <c r="A4366" s="41">
        <v>3.2025000000000001</v>
      </c>
      <c r="B4366" s="46">
        <v>45733</v>
      </c>
      <c r="C4366" s="8" t="s">
        <v>13</v>
      </c>
      <c r="D4366" s="8" t="s">
        <v>46</v>
      </c>
      <c r="E4366" s="8" t="s">
        <v>46</v>
      </c>
      <c r="F4366" s="9">
        <f t="shared" si="144"/>
        <v>-900000</v>
      </c>
      <c r="G4366" s="9">
        <v>-9</v>
      </c>
      <c r="H4366" s="10">
        <v>-988704</v>
      </c>
      <c r="I4366" s="11">
        <v>29911944957.446999</v>
      </c>
      <c r="J4366" s="11">
        <v>297542</v>
      </c>
      <c r="K4366" s="11">
        <v>100530.16030492168</v>
      </c>
      <c r="L4366" s="12">
        <v>83932.557255704887</v>
      </c>
      <c r="M4366" s="11">
        <v>1048</v>
      </c>
      <c r="N4366" s="13"/>
      <c r="O4366" t="str">
        <f t="shared" si="143"/>
        <v/>
      </c>
    </row>
    <row r="4367" spans="1:15" hidden="1">
      <c r="A4367" s="41">
        <v>3.2025000000000001</v>
      </c>
      <c r="B4367" s="46">
        <v>45733</v>
      </c>
      <c r="C4367" s="8" t="s">
        <v>13</v>
      </c>
      <c r="D4367" s="8" t="s">
        <v>46</v>
      </c>
      <c r="E4367" s="8" t="s">
        <v>46</v>
      </c>
      <c r="F4367" s="9">
        <f t="shared" si="144"/>
        <v>-27600000</v>
      </c>
      <c r="G4367" s="9">
        <v>-276</v>
      </c>
      <c r="H4367" s="10">
        <v>-30320256</v>
      </c>
      <c r="I4367" s="11">
        <v>29884198633.202839</v>
      </c>
      <c r="J4367" s="11">
        <v>297266</v>
      </c>
      <c r="K4367" s="11">
        <v>100530.16030492168</v>
      </c>
      <c r="L4367" s="12">
        <v>2573931.7558416165</v>
      </c>
      <c r="M4367" s="11">
        <v>1049</v>
      </c>
      <c r="N4367" s="13"/>
      <c r="O4367" t="str">
        <f t="shared" si="143"/>
        <v/>
      </c>
    </row>
    <row r="4368" spans="1:15" hidden="1">
      <c r="A4368" s="41">
        <v>3.2025000000000001</v>
      </c>
      <c r="B4368" s="46">
        <v>45733</v>
      </c>
      <c r="C4368" s="8" t="s">
        <v>13</v>
      </c>
      <c r="D4368" s="8" t="s">
        <v>46</v>
      </c>
      <c r="E4368" s="8" t="s">
        <v>46</v>
      </c>
      <c r="F4368" s="9">
        <f t="shared" si="144"/>
        <v>-26100000</v>
      </c>
      <c r="G4368" s="9">
        <v>-261</v>
      </c>
      <c r="H4368" s="10">
        <v>-28672416</v>
      </c>
      <c r="I4368" s="11">
        <v>29857960261.363255</v>
      </c>
      <c r="J4368" s="11">
        <v>297005</v>
      </c>
      <c r="K4368" s="11">
        <v>100530.16030492168</v>
      </c>
      <c r="L4368" s="12">
        <v>2434044.1604154408</v>
      </c>
      <c r="M4368" s="11">
        <v>1050</v>
      </c>
      <c r="N4368" s="13"/>
      <c r="O4368" t="str">
        <f t="shared" ref="O4368:O4431" si="145">IF(M4368=_xlfn.MAXIFS(M:M,D:D,D4368),"X","")</f>
        <v/>
      </c>
    </row>
    <row r="4369" spans="1:15" hidden="1">
      <c r="A4369" s="41">
        <v>3.2025000000000001</v>
      </c>
      <c r="B4369" s="46">
        <v>45733</v>
      </c>
      <c r="C4369" s="8" t="s">
        <v>13</v>
      </c>
      <c r="D4369" s="8" t="s">
        <v>46</v>
      </c>
      <c r="E4369" s="8" t="s">
        <v>46</v>
      </c>
      <c r="F4369" s="9">
        <f t="shared" si="144"/>
        <v>-900000</v>
      </c>
      <c r="G4369" s="9">
        <v>-9</v>
      </c>
      <c r="H4369" s="10">
        <v>-988704</v>
      </c>
      <c r="I4369" s="11">
        <v>29857055489.920509</v>
      </c>
      <c r="J4369" s="11">
        <v>296996</v>
      </c>
      <c r="K4369" s="11">
        <v>100530.16030492168</v>
      </c>
      <c r="L4369" s="12">
        <v>83932.557255704887</v>
      </c>
      <c r="M4369" s="11">
        <v>1051</v>
      </c>
      <c r="N4369" s="13"/>
      <c r="O4369" t="str">
        <f t="shared" si="145"/>
        <v/>
      </c>
    </row>
    <row r="4370" spans="1:15" hidden="1">
      <c r="A4370" s="41">
        <v>3.2025000000000001</v>
      </c>
      <c r="B4370" s="46">
        <v>45733</v>
      </c>
      <c r="C4370" s="8" t="s">
        <v>13</v>
      </c>
      <c r="D4370" s="8" t="s">
        <v>46</v>
      </c>
      <c r="E4370" s="8" t="s">
        <v>46</v>
      </c>
      <c r="F4370" s="9">
        <f t="shared" si="144"/>
        <v>-55900000</v>
      </c>
      <c r="G4370" s="9">
        <v>-559</v>
      </c>
      <c r="H4370" s="10">
        <v>-61409504</v>
      </c>
      <c r="I4370" s="11">
        <v>29800859130.310059</v>
      </c>
      <c r="J4370" s="11">
        <v>296437</v>
      </c>
      <c r="K4370" s="11">
        <v>100530.16030492168</v>
      </c>
      <c r="L4370" s="12">
        <v>5213144.3895487785</v>
      </c>
      <c r="M4370" s="11">
        <v>1052</v>
      </c>
      <c r="N4370" s="13"/>
      <c r="O4370" t="str">
        <f t="shared" si="145"/>
        <v/>
      </c>
    </row>
    <row r="4371" spans="1:15" hidden="1">
      <c r="A4371" s="41">
        <v>3.2025000000000001</v>
      </c>
      <c r="B4371" s="46">
        <v>45733</v>
      </c>
      <c r="C4371" s="8" t="s">
        <v>13</v>
      </c>
      <c r="D4371" s="8" t="s">
        <v>46</v>
      </c>
      <c r="E4371" s="8" t="s">
        <v>46</v>
      </c>
      <c r="F4371" s="9">
        <f t="shared" si="144"/>
        <v>-1300000</v>
      </c>
      <c r="G4371" s="9">
        <v>-13</v>
      </c>
      <c r="H4371" s="10">
        <v>-1428128</v>
      </c>
      <c r="I4371" s="11">
        <v>29799552238.226093</v>
      </c>
      <c r="J4371" s="11">
        <v>296424</v>
      </c>
      <c r="K4371" s="11">
        <v>100530.16030492168</v>
      </c>
      <c r="L4371" s="12">
        <v>121235.91603601817</v>
      </c>
      <c r="M4371" s="11">
        <v>1053</v>
      </c>
      <c r="N4371" s="13"/>
      <c r="O4371" t="str">
        <f t="shared" si="145"/>
        <v/>
      </c>
    </row>
    <row r="4372" spans="1:15" hidden="1">
      <c r="A4372" s="41">
        <v>3.2025000000000001</v>
      </c>
      <c r="B4372" s="46">
        <v>45733</v>
      </c>
      <c r="C4372" s="8" t="s">
        <v>13</v>
      </c>
      <c r="D4372" s="8" t="s">
        <v>15</v>
      </c>
      <c r="E4372" s="8" t="s">
        <v>15</v>
      </c>
      <c r="F4372" s="9">
        <f t="shared" si="144"/>
        <v>26900000</v>
      </c>
      <c r="G4372" s="9">
        <v>269</v>
      </c>
      <c r="H4372" s="10">
        <v>28983136</v>
      </c>
      <c r="I4372" s="11">
        <v>3421042179.7391043</v>
      </c>
      <c r="J4372" s="11">
        <v>33146</v>
      </c>
      <c r="K4372" s="11">
        <v>103211.31297107054</v>
      </c>
      <c r="L4372" s="12">
        <v>0</v>
      </c>
      <c r="M4372" s="11">
        <v>2731</v>
      </c>
      <c r="N4372" s="13"/>
      <c r="O4372" t="str">
        <f t="shared" si="145"/>
        <v/>
      </c>
    </row>
    <row r="4373" spans="1:15" hidden="1">
      <c r="A4373" s="41">
        <v>3.2025000000000001</v>
      </c>
      <c r="B4373" s="46">
        <v>45733</v>
      </c>
      <c r="C4373" s="8" t="s">
        <v>13</v>
      </c>
      <c r="D4373" s="8" t="s">
        <v>46</v>
      </c>
      <c r="E4373" s="8" t="s">
        <v>46</v>
      </c>
      <c r="F4373" s="9">
        <f t="shared" si="144"/>
        <v>-1300000</v>
      </c>
      <c r="G4373" s="9">
        <v>-13</v>
      </c>
      <c r="H4373" s="10">
        <v>-1428128</v>
      </c>
      <c r="I4373" s="11">
        <v>29798245346.142128</v>
      </c>
      <c r="J4373" s="11">
        <v>296411</v>
      </c>
      <c r="K4373" s="11">
        <v>100530.16030492168</v>
      </c>
      <c r="L4373" s="12">
        <v>121235.91603601817</v>
      </c>
      <c r="M4373" s="11">
        <v>1054</v>
      </c>
      <c r="N4373" s="13"/>
      <c r="O4373" t="str">
        <f t="shared" si="145"/>
        <v/>
      </c>
    </row>
    <row r="4374" spans="1:15" hidden="1">
      <c r="A4374" s="41">
        <v>3.2025000000000001</v>
      </c>
      <c r="B4374" s="46">
        <v>45733</v>
      </c>
      <c r="C4374" s="8" t="s">
        <v>13</v>
      </c>
      <c r="D4374" s="8" t="s">
        <v>46</v>
      </c>
      <c r="E4374" s="8" t="s">
        <v>46</v>
      </c>
      <c r="F4374" s="9">
        <f t="shared" si="144"/>
        <v>73000000</v>
      </c>
      <c r="G4374" s="9">
        <v>730</v>
      </c>
      <c r="H4374" s="10">
        <v>79992670</v>
      </c>
      <c r="I4374" s="11">
        <v>29878238016.142128</v>
      </c>
      <c r="J4374" s="11">
        <v>297141</v>
      </c>
      <c r="K4374" s="11">
        <v>100552.39100676826</v>
      </c>
      <c r="L4374" s="12">
        <v>0</v>
      </c>
      <c r="M4374" s="11">
        <v>1055</v>
      </c>
      <c r="N4374" s="13"/>
      <c r="O4374" t="str">
        <f t="shared" si="145"/>
        <v/>
      </c>
    </row>
    <row r="4375" spans="1:15" hidden="1">
      <c r="A4375" s="41">
        <v>3.2025000000000001</v>
      </c>
      <c r="B4375" s="46">
        <v>45733</v>
      </c>
      <c r="C4375" s="8" t="s">
        <v>13</v>
      </c>
      <c r="D4375" s="8" t="s">
        <v>46</v>
      </c>
      <c r="E4375" s="8" t="s">
        <v>46</v>
      </c>
      <c r="F4375" s="9">
        <f t="shared" si="144"/>
        <v>-2700000</v>
      </c>
      <c r="G4375" s="9">
        <v>-27</v>
      </c>
      <c r="H4375" s="10">
        <v>-2966112</v>
      </c>
      <c r="I4375" s="11">
        <v>29875523101.584946</v>
      </c>
      <c r="J4375" s="11">
        <v>297114</v>
      </c>
      <c r="K4375" s="11">
        <v>100552.39100676826</v>
      </c>
      <c r="L4375" s="12">
        <v>251197.44281725679</v>
      </c>
      <c r="M4375" s="11">
        <v>1056</v>
      </c>
      <c r="N4375" s="13"/>
      <c r="O4375" t="str">
        <f t="shared" si="145"/>
        <v/>
      </c>
    </row>
    <row r="4376" spans="1:15" hidden="1">
      <c r="A4376" s="41">
        <v>3.2025000000000001</v>
      </c>
      <c r="B4376" s="46">
        <v>45733</v>
      </c>
      <c r="C4376" s="8" t="s">
        <v>13</v>
      </c>
      <c r="D4376" s="8" t="s">
        <v>46</v>
      </c>
      <c r="E4376" s="8" t="s">
        <v>46</v>
      </c>
      <c r="F4376" s="9">
        <f t="shared" si="144"/>
        <v>900000</v>
      </c>
      <c r="G4376" s="9">
        <v>9</v>
      </c>
      <c r="H4376" s="10">
        <v>987741</v>
      </c>
      <c r="I4376" s="11">
        <v>29876510842.584946</v>
      </c>
      <c r="J4376" s="11">
        <v>297123</v>
      </c>
      <c r="K4376" s="11">
        <v>100552.66957652199</v>
      </c>
      <c r="L4376" s="12">
        <v>0</v>
      </c>
      <c r="M4376" s="11">
        <v>1057</v>
      </c>
      <c r="N4376" s="13"/>
      <c r="O4376" t="str">
        <f t="shared" si="145"/>
        <v/>
      </c>
    </row>
    <row r="4377" spans="1:15" hidden="1">
      <c r="A4377" s="41">
        <v>3.2025000000000001</v>
      </c>
      <c r="B4377" s="46">
        <v>45733</v>
      </c>
      <c r="C4377" s="8" t="s">
        <v>13</v>
      </c>
      <c r="D4377" s="8" t="s">
        <v>46</v>
      </c>
      <c r="E4377" s="8" t="s">
        <v>46</v>
      </c>
      <c r="F4377" s="9">
        <f t="shared" si="144"/>
        <v>-8100000</v>
      </c>
      <c r="G4377" s="9">
        <v>-81</v>
      </c>
      <c r="H4377" s="10">
        <v>-8898336</v>
      </c>
      <c r="I4377" s="11">
        <v>29868366076.349247</v>
      </c>
      <c r="J4377" s="11">
        <v>297042</v>
      </c>
      <c r="K4377" s="11">
        <v>100552.66957652199</v>
      </c>
      <c r="L4377" s="12">
        <v>753569.76430171821</v>
      </c>
      <c r="M4377" s="11">
        <v>1058</v>
      </c>
      <c r="N4377" s="13"/>
      <c r="O4377" t="str">
        <f t="shared" si="145"/>
        <v/>
      </c>
    </row>
    <row r="4378" spans="1:15" hidden="1">
      <c r="A4378" s="41">
        <v>3.2025000000000001</v>
      </c>
      <c r="B4378" s="46">
        <v>45733</v>
      </c>
      <c r="C4378" s="8" t="s">
        <v>13</v>
      </c>
      <c r="D4378" s="8" t="s">
        <v>14</v>
      </c>
      <c r="E4378" s="8" t="s">
        <v>14</v>
      </c>
      <c r="F4378" s="9">
        <f t="shared" si="144"/>
        <v>-1800000</v>
      </c>
      <c r="G4378" s="9">
        <v>-18</v>
      </c>
      <c r="H4378" s="10">
        <v>-1907298</v>
      </c>
      <c r="I4378" s="11">
        <v>16810638733.261765</v>
      </c>
      <c r="J4378" s="11">
        <v>168020</v>
      </c>
      <c r="K4378" s="11">
        <v>100051.41491049735</v>
      </c>
      <c r="L4378" s="12">
        <v>106372.53161104769</v>
      </c>
      <c r="M4378" s="11">
        <v>570</v>
      </c>
      <c r="N4378" s="13"/>
      <c r="O4378" t="str">
        <f t="shared" si="145"/>
        <v/>
      </c>
    </row>
    <row r="4379" spans="1:15" hidden="1">
      <c r="A4379" s="41">
        <v>3.2025000000000001</v>
      </c>
      <c r="B4379" s="46">
        <v>45733</v>
      </c>
      <c r="C4379" s="8" t="s">
        <v>13</v>
      </c>
      <c r="D4379" s="8" t="s">
        <v>46</v>
      </c>
      <c r="E4379" s="8" t="s">
        <v>46</v>
      </c>
      <c r="F4379" s="9">
        <f t="shared" si="144"/>
        <v>-7300000</v>
      </c>
      <c r="G4379" s="9">
        <v>-73</v>
      </c>
      <c r="H4379" s="10">
        <v>-8019488</v>
      </c>
      <c r="I4379" s="11">
        <v>29861025731.470161</v>
      </c>
      <c r="J4379" s="11">
        <v>296969</v>
      </c>
      <c r="K4379" s="11">
        <v>100552.66957652199</v>
      </c>
      <c r="L4379" s="12">
        <v>679143.12091389485</v>
      </c>
      <c r="M4379" s="11">
        <v>1059</v>
      </c>
      <c r="N4379" s="13"/>
      <c r="O4379" t="str">
        <f t="shared" si="145"/>
        <v/>
      </c>
    </row>
    <row r="4380" spans="1:15" hidden="1">
      <c r="A4380" s="41">
        <v>3.2025000000000001</v>
      </c>
      <c r="B4380" s="46">
        <v>45733</v>
      </c>
      <c r="C4380" s="8" t="s">
        <v>13</v>
      </c>
      <c r="D4380" s="8" t="s">
        <v>46</v>
      </c>
      <c r="E4380" s="8" t="s">
        <v>46</v>
      </c>
      <c r="F4380" s="9">
        <f t="shared" si="144"/>
        <v>-2100000</v>
      </c>
      <c r="G4380" s="9">
        <v>-21</v>
      </c>
      <c r="H4380" s="10">
        <v>-2306976</v>
      </c>
      <c r="I4380" s="11">
        <v>29858914125.409054</v>
      </c>
      <c r="J4380" s="11">
        <v>296948</v>
      </c>
      <c r="K4380" s="11">
        <v>100552.66957652199</v>
      </c>
      <c r="L4380" s="12">
        <v>195369.93889303831</v>
      </c>
      <c r="M4380" s="11">
        <v>1060</v>
      </c>
      <c r="N4380" s="13"/>
      <c r="O4380" t="str">
        <f t="shared" si="145"/>
        <v/>
      </c>
    </row>
    <row r="4381" spans="1:15" hidden="1">
      <c r="A4381" s="41">
        <v>3.2025000000000001</v>
      </c>
      <c r="B4381" s="46">
        <v>45733</v>
      </c>
      <c r="C4381" s="8" t="s">
        <v>13</v>
      </c>
      <c r="D4381" s="8" t="s">
        <v>46</v>
      </c>
      <c r="E4381" s="8" t="s">
        <v>46</v>
      </c>
      <c r="F4381" s="9">
        <f t="shared" si="144"/>
        <v>-1900000</v>
      </c>
      <c r="G4381" s="9">
        <v>-19</v>
      </c>
      <c r="H4381" s="10">
        <v>-2087264</v>
      </c>
      <c r="I4381" s="11">
        <v>29857003624.687099</v>
      </c>
      <c r="J4381" s="11">
        <v>296929</v>
      </c>
      <c r="K4381" s="11">
        <v>100552.66957652199</v>
      </c>
      <c r="L4381" s="12">
        <v>176763.27804608224</v>
      </c>
      <c r="M4381" s="11">
        <v>1061</v>
      </c>
      <c r="N4381" s="13"/>
      <c r="O4381" t="str">
        <f t="shared" si="145"/>
        <v/>
      </c>
    </row>
    <row r="4382" spans="1:15" hidden="1">
      <c r="A4382" s="41">
        <v>3.2025000000000001</v>
      </c>
      <c r="B4382" s="46">
        <v>45733</v>
      </c>
      <c r="C4382" s="8" t="s">
        <v>13</v>
      </c>
      <c r="D4382" s="8" t="s">
        <v>46</v>
      </c>
      <c r="E4382" s="8" t="s">
        <v>46</v>
      </c>
      <c r="F4382" s="9">
        <f t="shared" si="144"/>
        <v>-162900000</v>
      </c>
      <c r="G4382" s="9">
        <v>-1629</v>
      </c>
      <c r="H4382" s="10">
        <v>-178955424</v>
      </c>
      <c r="I4382" s="11">
        <v>29693203325.946945</v>
      </c>
      <c r="J4382" s="11">
        <v>295300</v>
      </c>
      <c r="K4382" s="11">
        <v>100552.66957652199</v>
      </c>
      <c r="L4382" s="12">
        <v>15155125.259845674</v>
      </c>
      <c r="M4382" s="11">
        <v>1062</v>
      </c>
      <c r="N4382" s="13"/>
      <c r="O4382" t="str">
        <f t="shared" si="145"/>
        <v/>
      </c>
    </row>
    <row r="4383" spans="1:15" hidden="1">
      <c r="A4383" s="41">
        <v>3.2025000000000001</v>
      </c>
      <c r="B4383" s="46">
        <v>45733</v>
      </c>
      <c r="C4383" s="8" t="s">
        <v>13</v>
      </c>
      <c r="D4383" s="8" t="s">
        <v>46</v>
      </c>
      <c r="E4383" s="8" t="s">
        <v>46</v>
      </c>
      <c r="F4383" s="9">
        <f t="shared" si="144"/>
        <v>-900000</v>
      </c>
      <c r="G4383" s="9">
        <v>-9</v>
      </c>
      <c r="H4383" s="10">
        <v>-988704</v>
      </c>
      <c r="I4383" s="11">
        <v>29692298351.920757</v>
      </c>
      <c r="J4383" s="11">
        <v>295291</v>
      </c>
      <c r="K4383" s="11">
        <v>100552.66957652199</v>
      </c>
      <c r="L4383" s="12">
        <v>83729.973811302101</v>
      </c>
      <c r="M4383" s="11">
        <v>1063</v>
      </c>
      <c r="N4383" s="13"/>
      <c r="O4383" t="str">
        <f t="shared" si="145"/>
        <v/>
      </c>
    </row>
    <row r="4384" spans="1:15" hidden="1">
      <c r="A4384" s="41">
        <v>3.2025000000000001</v>
      </c>
      <c r="B4384" s="46">
        <v>45733</v>
      </c>
      <c r="C4384" s="8" t="s">
        <v>13</v>
      </c>
      <c r="D4384" s="8" t="s">
        <v>14</v>
      </c>
      <c r="E4384" s="8" t="s">
        <v>14</v>
      </c>
      <c r="F4384" s="9">
        <f t="shared" si="144"/>
        <v>-900000</v>
      </c>
      <c r="G4384" s="9">
        <v>-9</v>
      </c>
      <c r="H4384" s="10">
        <v>-953649</v>
      </c>
      <c r="I4384" s="11">
        <v>16809738270.527571</v>
      </c>
      <c r="J4384" s="11">
        <v>168011</v>
      </c>
      <c r="K4384" s="11">
        <v>100051.41491049735</v>
      </c>
      <c r="L4384" s="12">
        <v>53186.265805523843</v>
      </c>
      <c r="M4384" s="11">
        <v>571</v>
      </c>
      <c r="N4384" s="13"/>
      <c r="O4384" t="str">
        <f t="shared" si="145"/>
        <v/>
      </c>
    </row>
    <row r="4385" spans="1:15" hidden="1">
      <c r="A4385" s="41">
        <v>3.2025000000000001</v>
      </c>
      <c r="B4385" s="46">
        <v>45733</v>
      </c>
      <c r="C4385" s="8" t="s">
        <v>13</v>
      </c>
      <c r="D4385" s="8" t="s">
        <v>46</v>
      </c>
      <c r="E4385" s="8" t="s">
        <v>46</v>
      </c>
      <c r="F4385" s="9">
        <f t="shared" si="144"/>
        <v>-22700000</v>
      </c>
      <c r="G4385" s="9">
        <v>-227</v>
      </c>
      <c r="H4385" s="10">
        <v>-24937312</v>
      </c>
      <c r="I4385" s="11">
        <v>29669472895.926888</v>
      </c>
      <c r="J4385" s="11">
        <v>295064</v>
      </c>
      <c r="K4385" s="11">
        <v>100552.66957652199</v>
      </c>
      <c r="L4385" s="12">
        <v>2111856.006129507</v>
      </c>
      <c r="M4385" s="11">
        <v>1064</v>
      </c>
      <c r="N4385" s="13"/>
      <c r="O4385" t="str">
        <f t="shared" si="145"/>
        <v/>
      </c>
    </row>
    <row r="4386" spans="1:15" hidden="1">
      <c r="A4386" s="41">
        <v>3.2025000000000001</v>
      </c>
      <c r="B4386" s="46">
        <v>45733</v>
      </c>
      <c r="C4386" s="8" t="s">
        <v>13</v>
      </c>
      <c r="D4386" s="8" t="s">
        <v>14</v>
      </c>
      <c r="E4386" s="8" t="s">
        <v>14</v>
      </c>
      <c r="F4386" s="9">
        <f t="shared" si="144"/>
        <v>-9400000</v>
      </c>
      <c r="G4386" s="9">
        <v>-94</v>
      </c>
      <c r="H4386" s="10">
        <v>-9960334</v>
      </c>
      <c r="I4386" s="11">
        <v>16800333437.525984</v>
      </c>
      <c r="J4386" s="11">
        <v>167917</v>
      </c>
      <c r="K4386" s="11">
        <v>100051.41491049735</v>
      </c>
      <c r="L4386" s="12">
        <v>555500.99841324985</v>
      </c>
      <c r="M4386" s="11">
        <v>572</v>
      </c>
      <c r="N4386" s="13"/>
      <c r="O4386" t="str">
        <f t="shared" si="145"/>
        <v/>
      </c>
    </row>
    <row r="4387" spans="1:15" hidden="1">
      <c r="A4387" s="41">
        <v>3.2025000000000001</v>
      </c>
      <c r="B4387" s="46">
        <v>45733</v>
      </c>
      <c r="C4387" s="8" t="s">
        <v>13</v>
      </c>
      <c r="D4387" s="8" t="s">
        <v>46</v>
      </c>
      <c r="E4387" s="8" t="s">
        <v>46</v>
      </c>
      <c r="F4387" s="9">
        <f t="shared" si="144"/>
        <v>-4000000</v>
      </c>
      <c r="G4387" s="9">
        <v>-40</v>
      </c>
      <c r="H4387" s="10">
        <v>-4394240</v>
      </c>
      <c r="I4387" s="11">
        <v>29665450789.143826</v>
      </c>
      <c r="J4387" s="11">
        <v>295024</v>
      </c>
      <c r="K4387" s="11">
        <v>100552.66957652199</v>
      </c>
      <c r="L4387" s="12">
        <v>372133.21693912055</v>
      </c>
      <c r="M4387" s="11">
        <v>1065</v>
      </c>
      <c r="N4387" s="13"/>
      <c r="O4387" t="str">
        <f t="shared" si="145"/>
        <v/>
      </c>
    </row>
    <row r="4388" spans="1:15" hidden="1">
      <c r="A4388" s="41">
        <v>3.2025000000000001</v>
      </c>
      <c r="B4388" s="46">
        <v>45733</v>
      </c>
      <c r="C4388" s="8" t="s">
        <v>13</v>
      </c>
      <c r="D4388" s="8" t="s">
        <v>46</v>
      </c>
      <c r="E4388" s="8" t="s">
        <v>46</v>
      </c>
      <c r="F4388" s="9">
        <f t="shared" si="144"/>
        <v>-900000</v>
      </c>
      <c r="G4388" s="9">
        <v>-9</v>
      </c>
      <c r="H4388" s="10">
        <v>-988704</v>
      </c>
      <c r="I4388" s="11">
        <v>29664545815.117638</v>
      </c>
      <c r="J4388" s="11">
        <v>295015</v>
      </c>
      <c r="K4388" s="11">
        <v>100552.66957652199</v>
      </c>
      <c r="L4388" s="12">
        <v>83729.973811302101</v>
      </c>
      <c r="M4388" s="11">
        <v>1066</v>
      </c>
      <c r="N4388" s="13"/>
      <c r="O4388" t="str">
        <f t="shared" si="145"/>
        <v/>
      </c>
    </row>
    <row r="4389" spans="1:15" hidden="1">
      <c r="A4389" s="41">
        <v>3.2025000000000001</v>
      </c>
      <c r="B4389" s="46">
        <v>45733</v>
      </c>
      <c r="C4389" s="8" t="s">
        <v>13</v>
      </c>
      <c r="D4389" s="8" t="s">
        <v>46</v>
      </c>
      <c r="E4389" s="8" t="s">
        <v>46</v>
      </c>
      <c r="F4389" s="9">
        <f t="shared" si="144"/>
        <v>-900000</v>
      </c>
      <c r="G4389" s="9">
        <v>-9</v>
      </c>
      <c r="H4389" s="10">
        <v>-988704</v>
      </c>
      <c r="I4389" s="11">
        <v>29663640841.09145</v>
      </c>
      <c r="J4389" s="11">
        <v>295006</v>
      </c>
      <c r="K4389" s="11">
        <v>100552.66957652199</v>
      </c>
      <c r="L4389" s="12">
        <v>83729.973811302101</v>
      </c>
      <c r="M4389" s="11">
        <v>1067</v>
      </c>
      <c r="N4389" s="13"/>
      <c r="O4389" t="str">
        <f t="shared" si="145"/>
        <v/>
      </c>
    </row>
    <row r="4390" spans="1:15" hidden="1">
      <c r="A4390" s="41">
        <v>3.2025000000000001</v>
      </c>
      <c r="B4390" s="46">
        <v>45733</v>
      </c>
      <c r="C4390" s="8" t="s">
        <v>13</v>
      </c>
      <c r="D4390" s="8" t="s">
        <v>46</v>
      </c>
      <c r="E4390" s="8" t="s">
        <v>46</v>
      </c>
      <c r="F4390" s="9">
        <f t="shared" si="144"/>
        <v>-900000</v>
      </c>
      <c r="G4390" s="9">
        <v>-9</v>
      </c>
      <c r="H4390" s="10">
        <v>-988704</v>
      </c>
      <c r="I4390" s="11">
        <v>29662735867.065262</v>
      </c>
      <c r="J4390" s="11">
        <v>294997</v>
      </c>
      <c r="K4390" s="11">
        <v>100552.66957652199</v>
      </c>
      <c r="L4390" s="12">
        <v>83729.973811302101</v>
      </c>
      <c r="M4390" s="11">
        <v>1068</v>
      </c>
      <c r="N4390" s="13"/>
      <c r="O4390" t="str">
        <f t="shared" si="145"/>
        <v/>
      </c>
    </row>
    <row r="4391" spans="1:15" hidden="1">
      <c r="A4391" s="41">
        <v>3.2025000000000001</v>
      </c>
      <c r="B4391" s="46">
        <v>45733</v>
      </c>
      <c r="C4391" s="8" t="s">
        <v>13</v>
      </c>
      <c r="D4391" s="8" t="s">
        <v>46</v>
      </c>
      <c r="E4391" s="8" t="s">
        <v>46</v>
      </c>
      <c r="F4391" s="9">
        <f t="shared" si="144"/>
        <v>-900000</v>
      </c>
      <c r="G4391" s="9">
        <v>-9</v>
      </c>
      <c r="H4391" s="10">
        <v>-988704</v>
      </c>
      <c r="I4391" s="11">
        <v>29661830893.039074</v>
      </c>
      <c r="J4391" s="11">
        <v>294988</v>
      </c>
      <c r="K4391" s="11">
        <v>100552.66957652199</v>
      </c>
      <c r="L4391" s="12">
        <v>83729.973811302101</v>
      </c>
      <c r="M4391" s="11">
        <v>1069</v>
      </c>
      <c r="N4391" s="13"/>
      <c r="O4391" t="str">
        <f t="shared" si="145"/>
        <v/>
      </c>
    </row>
    <row r="4392" spans="1:15" hidden="1">
      <c r="A4392" s="41">
        <v>3.2025000000000001</v>
      </c>
      <c r="B4392" s="46">
        <v>45733</v>
      </c>
      <c r="C4392" s="8" t="s">
        <v>13</v>
      </c>
      <c r="D4392" s="8" t="s">
        <v>15</v>
      </c>
      <c r="E4392" s="8" t="s">
        <v>15</v>
      </c>
      <c r="F4392" s="9">
        <f t="shared" si="144"/>
        <v>409500000</v>
      </c>
      <c r="G4392" s="9">
        <v>4095</v>
      </c>
      <c r="H4392" s="10">
        <v>440613810</v>
      </c>
      <c r="I4392" s="11">
        <v>3861655989.7391043</v>
      </c>
      <c r="J4392" s="11">
        <v>37241</v>
      </c>
      <c r="K4392" s="11">
        <v>103693.67067852916</v>
      </c>
      <c r="L4392" s="12">
        <v>0</v>
      </c>
      <c r="M4392" s="11">
        <v>2732</v>
      </c>
      <c r="N4392" s="13"/>
      <c r="O4392" t="str">
        <f t="shared" si="145"/>
        <v/>
      </c>
    </row>
    <row r="4393" spans="1:15" hidden="1">
      <c r="A4393" s="41">
        <v>3.2025000000000001</v>
      </c>
      <c r="B4393" s="46">
        <v>45733</v>
      </c>
      <c r="C4393" s="8" t="s">
        <v>13</v>
      </c>
      <c r="D4393" s="8" t="s">
        <v>46</v>
      </c>
      <c r="E4393" s="8" t="s">
        <v>46</v>
      </c>
      <c r="F4393" s="9">
        <f t="shared" si="144"/>
        <v>-3600000</v>
      </c>
      <c r="G4393" s="9">
        <v>-36</v>
      </c>
      <c r="H4393" s="10">
        <v>-3954816</v>
      </c>
      <c r="I4393" s="11">
        <v>29658210996.934319</v>
      </c>
      <c r="J4393" s="11">
        <v>294952</v>
      </c>
      <c r="K4393" s="11">
        <v>100552.66957652199</v>
      </c>
      <c r="L4393" s="12">
        <v>334919.8952452084</v>
      </c>
      <c r="M4393" s="11">
        <v>1070</v>
      </c>
      <c r="N4393" s="13"/>
      <c r="O4393" t="str">
        <f t="shared" si="145"/>
        <v/>
      </c>
    </row>
    <row r="4394" spans="1:15" hidden="1">
      <c r="A4394" s="41">
        <v>3.2025000000000001</v>
      </c>
      <c r="B4394" s="46">
        <v>45733</v>
      </c>
      <c r="C4394" s="8" t="s">
        <v>13</v>
      </c>
      <c r="D4394" s="8" t="s">
        <v>46</v>
      </c>
      <c r="E4394" s="8" t="s">
        <v>46</v>
      </c>
      <c r="F4394" s="9">
        <f t="shared" si="144"/>
        <v>-1492100000</v>
      </c>
      <c r="G4394" s="9">
        <v>-14921</v>
      </c>
      <c r="H4394" s="10">
        <v>-1639161376</v>
      </c>
      <c r="I4394" s="11">
        <v>28157864614.183033</v>
      </c>
      <c r="J4394" s="11">
        <v>280031</v>
      </c>
      <c r="K4394" s="11">
        <v>100552.66957652199</v>
      </c>
      <c r="L4394" s="12">
        <v>138814993.2487154</v>
      </c>
      <c r="M4394" s="11">
        <v>1071</v>
      </c>
      <c r="N4394" s="13"/>
      <c r="O4394" t="str">
        <f t="shared" si="145"/>
        <v/>
      </c>
    </row>
    <row r="4395" spans="1:15" hidden="1">
      <c r="A4395" s="41">
        <v>3.2025000000000001</v>
      </c>
      <c r="B4395" s="46">
        <v>45733</v>
      </c>
      <c r="C4395" s="8" t="s">
        <v>13</v>
      </c>
      <c r="D4395" s="8" t="s">
        <v>15</v>
      </c>
      <c r="E4395" s="8" t="s">
        <v>15</v>
      </c>
      <c r="F4395" s="9">
        <f t="shared" si="144"/>
        <v>7400000</v>
      </c>
      <c r="G4395" s="9">
        <v>74</v>
      </c>
      <c r="H4395" s="10">
        <v>7972094</v>
      </c>
      <c r="I4395" s="11">
        <v>3869628083.7391043</v>
      </c>
      <c r="J4395" s="11">
        <v>37315</v>
      </c>
      <c r="K4395" s="11">
        <v>103701.6771737667</v>
      </c>
      <c r="L4395" s="12">
        <v>0</v>
      </c>
      <c r="M4395" s="11">
        <v>2733</v>
      </c>
      <c r="N4395" s="13"/>
      <c r="O4395" t="str">
        <f t="shared" si="145"/>
        <v/>
      </c>
    </row>
    <row r="4396" spans="1:15" hidden="1">
      <c r="A4396" s="41">
        <v>3.2025000000000001</v>
      </c>
      <c r="B4396" s="46">
        <v>45733</v>
      </c>
      <c r="C4396" s="8" t="s">
        <v>13</v>
      </c>
      <c r="D4396" s="8" t="s">
        <v>46</v>
      </c>
      <c r="E4396" s="8" t="s">
        <v>46</v>
      </c>
      <c r="F4396" s="9">
        <f t="shared" si="144"/>
        <v>-4700000</v>
      </c>
      <c r="G4396" s="9">
        <v>-47</v>
      </c>
      <c r="H4396" s="10">
        <v>-5163232</v>
      </c>
      <c r="I4396" s="11">
        <v>28153138638.712936</v>
      </c>
      <c r="J4396" s="11">
        <v>279984</v>
      </c>
      <c r="K4396" s="11">
        <v>100552.66957652199</v>
      </c>
      <c r="L4396" s="12">
        <v>437256.52990346681</v>
      </c>
      <c r="M4396" s="11">
        <v>1072</v>
      </c>
      <c r="N4396" s="13"/>
      <c r="O4396" t="str">
        <f t="shared" si="145"/>
        <v/>
      </c>
    </row>
    <row r="4397" spans="1:15" hidden="1">
      <c r="A4397" s="41">
        <v>3.2025000000000001</v>
      </c>
      <c r="B4397" s="46">
        <v>45733</v>
      </c>
      <c r="C4397" s="8" t="s">
        <v>13</v>
      </c>
      <c r="D4397" s="8" t="s">
        <v>46</v>
      </c>
      <c r="E4397" s="8" t="s">
        <v>46</v>
      </c>
      <c r="F4397" s="9">
        <f t="shared" si="144"/>
        <v>-5400000</v>
      </c>
      <c r="G4397" s="9">
        <v>-54</v>
      </c>
      <c r="H4397" s="10">
        <v>-5932224</v>
      </c>
      <c r="I4397" s="11">
        <v>28147708794.555805</v>
      </c>
      <c r="J4397" s="11">
        <v>279930</v>
      </c>
      <c r="K4397" s="11">
        <v>100552.66957652199</v>
      </c>
      <c r="L4397" s="12">
        <v>502379.84286781214</v>
      </c>
      <c r="M4397" s="11">
        <v>1073</v>
      </c>
      <c r="N4397" s="13"/>
      <c r="O4397" t="str">
        <f t="shared" si="145"/>
        <v/>
      </c>
    </row>
    <row r="4398" spans="1:15" hidden="1">
      <c r="A4398" s="41">
        <v>3.2025000000000001</v>
      </c>
      <c r="B4398" s="46">
        <v>45733</v>
      </c>
      <c r="C4398" s="8" t="s">
        <v>13</v>
      </c>
      <c r="D4398" s="8" t="s">
        <v>46</v>
      </c>
      <c r="E4398" s="8" t="s">
        <v>46</v>
      </c>
      <c r="F4398" s="9">
        <f t="shared" si="144"/>
        <v>-7200000</v>
      </c>
      <c r="G4398" s="9">
        <v>-72</v>
      </c>
      <c r="H4398" s="10">
        <v>-7909632</v>
      </c>
      <c r="I4398" s="11">
        <v>28140469002.346294</v>
      </c>
      <c r="J4398" s="11">
        <v>279858</v>
      </c>
      <c r="K4398" s="11">
        <v>100552.66957652199</v>
      </c>
      <c r="L4398" s="12">
        <v>669839.79049041681</v>
      </c>
      <c r="M4398" s="11">
        <v>1074</v>
      </c>
      <c r="N4398" s="13"/>
      <c r="O4398" t="str">
        <f t="shared" si="145"/>
        <v/>
      </c>
    </row>
    <row r="4399" spans="1:15" hidden="1">
      <c r="A4399" s="41">
        <v>3.2025000000000001</v>
      </c>
      <c r="B4399" s="46">
        <v>45733</v>
      </c>
      <c r="C4399" s="8" t="s">
        <v>13</v>
      </c>
      <c r="D4399" s="8" t="s">
        <v>14</v>
      </c>
      <c r="E4399" s="8" t="s">
        <v>14</v>
      </c>
      <c r="F4399" s="9">
        <f t="shared" si="144"/>
        <v>-900000</v>
      </c>
      <c r="G4399" s="9">
        <v>-9</v>
      </c>
      <c r="H4399" s="10">
        <v>-953649</v>
      </c>
      <c r="I4399" s="11">
        <v>16799432974.79179</v>
      </c>
      <c r="J4399" s="11">
        <v>167908</v>
      </c>
      <c r="K4399" s="11">
        <v>100051.41491049735</v>
      </c>
      <c r="L4399" s="12">
        <v>53186.265805523843</v>
      </c>
      <c r="M4399" s="11">
        <v>573</v>
      </c>
      <c r="N4399" s="13"/>
      <c r="O4399" t="str">
        <f t="shared" si="145"/>
        <v/>
      </c>
    </row>
    <row r="4400" spans="1:15" hidden="1">
      <c r="A4400" s="41">
        <v>3.2025000000000001</v>
      </c>
      <c r="B4400" s="46">
        <v>45733</v>
      </c>
      <c r="C4400" s="8" t="s">
        <v>13</v>
      </c>
      <c r="D4400" s="8" t="s">
        <v>46</v>
      </c>
      <c r="E4400" s="8" t="s">
        <v>46</v>
      </c>
      <c r="F4400" s="9">
        <f t="shared" si="144"/>
        <v>-60200000</v>
      </c>
      <c r="G4400" s="9">
        <v>-602</v>
      </c>
      <c r="H4400" s="10">
        <v>-66133312</v>
      </c>
      <c r="I4400" s="11">
        <v>28079936295.261227</v>
      </c>
      <c r="J4400" s="11">
        <v>279256</v>
      </c>
      <c r="K4400" s="11">
        <v>100552.66957652199</v>
      </c>
      <c r="L4400" s="12">
        <v>5600604.9149337634</v>
      </c>
      <c r="M4400" s="11">
        <v>1075</v>
      </c>
      <c r="N4400" s="13"/>
      <c r="O4400" t="str">
        <f t="shared" si="145"/>
        <v/>
      </c>
    </row>
    <row r="4401" spans="1:15" hidden="1">
      <c r="A4401" s="41">
        <v>3.2025000000000001</v>
      </c>
      <c r="B4401" s="46">
        <v>45733</v>
      </c>
      <c r="C4401" s="8" t="s">
        <v>13</v>
      </c>
      <c r="D4401" s="8" t="s">
        <v>46</v>
      </c>
      <c r="E4401" s="8" t="s">
        <v>46</v>
      </c>
      <c r="F4401" s="9">
        <f t="shared" si="144"/>
        <v>-9500000</v>
      </c>
      <c r="G4401" s="9">
        <v>-95</v>
      </c>
      <c r="H4401" s="10">
        <v>-10436320</v>
      </c>
      <c r="I4401" s="11">
        <v>28070383791.651459</v>
      </c>
      <c r="J4401" s="11">
        <v>279161</v>
      </c>
      <c r="K4401" s="11">
        <v>100552.66957652199</v>
      </c>
      <c r="L4401" s="12">
        <v>883816.39023041166</v>
      </c>
      <c r="M4401" s="11">
        <v>1076</v>
      </c>
      <c r="N4401" s="13"/>
      <c r="O4401" t="str">
        <f t="shared" si="145"/>
        <v/>
      </c>
    </row>
    <row r="4402" spans="1:15" hidden="1">
      <c r="A4402" s="41">
        <v>3.2025000000000001</v>
      </c>
      <c r="B4402" s="46">
        <v>45733</v>
      </c>
      <c r="C4402" s="8" t="s">
        <v>13</v>
      </c>
      <c r="D4402" s="8" t="s">
        <v>46</v>
      </c>
      <c r="E4402" s="8" t="s">
        <v>46</v>
      </c>
      <c r="F4402" s="9">
        <f t="shared" si="144"/>
        <v>-1800000</v>
      </c>
      <c r="G4402" s="9">
        <v>-18</v>
      </c>
      <c r="H4402" s="10">
        <v>-1977408</v>
      </c>
      <c r="I4402" s="11">
        <v>28068573843.599083</v>
      </c>
      <c r="J4402" s="11">
        <v>279143</v>
      </c>
      <c r="K4402" s="11">
        <v>100552.66957652199</v>
      </c>
      <c r="L4402" s="12">
        <v>167459.9476226042</v>
      </c>
      <c r="M4402" s="11">
        <v>1077</v>
      </c>
      <c r="N4402" s="13"/>
      <c r="O4402" t="str">
        <f t="shared" si="145"/>
        <v/>
      </c>
    </row>
    <row r="4403" spans="1:15" hidden="1">
      <c r="A4403" s="41">
        <v>3.2025000000000001</v>
      </c>
      <c r="B4403" s="46">
        <v>45733</v>
      </c>
      <c r="C4403" s="8" t="s">
        <v>13</v>
      </c>
      <c r="D4403" s="8" t="s">
        <v>46</v>
      </c>
      <c r="E4403" s="8" t="s">
        <v>46</v>
      </c>
      <c r="F4403" s="9">
        <f t="shared" si="144"/>
        <v>-20300000</v>
      </c>
      <c r="G4403" s="9">
        <v>-203</v>
      </c>
      <c r="H4403" s="10">
        <v>-22300768</v>
      </c>
      <c r="I4403" s="11">
        <v>28048161651.675049</v>
      </c>
      <c r="J4403" s="11">
        <v>278940</v>
      </c>
      <c r="K4403" s="11">
        <v>100552.66957652199</v>
      </c>
      <c r="L4403" s="12">
        <v>1888576.0759660341</v>
      </c>
      <c r="M4403" s="11">
        <v>1078</v>
      </c>
      <c r="N4403" s="13"/>
      <c r="O4403" t="str">
        <f t="shared" si="145"/>
        <v/>
      </c>
    </row>
    <row r="4404" spans="1:15" hidden="1">
      <c r="A4404" s="41">
        <v>3.2025000000000001</v>
      </c>
      <c r="B4404" s="46">
        <v>45733</v>
      </c>
      <c r="C4404" s="8" t="s">
        <v>13</v>
      </c>
      <c r="D4404" s="8" t="s">
        <v>46</v>
      </c>
      <c r="E4404" s="8" t="s">
        <v>46</v>
      </c>
      <c r="F4404" s="9">
        <f t="shared" si="144"/>
        <v>-1800000</v>
      </c>
      <c r="G4404" s="9">
        <v>-18</v>
      </c>
      <c r="H4404" s="10">
        <v>-1977408</v>
      </c>
      <c r="I4404" s="11">
        <v>28046351703.622673</v>
      </c>
      <c r="J4404" s="11">
        <v>278922</v>
      </c>
      <c r="K4404" s="11">
        <v>100552.66957652199</v>
      </c>
      <c r="L4404" s="12">
        <v>167459.9476226042</v>
      </c>
      <c r="M4404" s="11">
        <v>1079</v>
      </c>
      <c r="N4404" s="13"/>
      <c r="O4404" t="str">
        <f t="shared" si="145"/>
        <v/>
      </c>
    </row>
    <row r="4405" spans="1:15" hidden="1">
      <c r="A4405" s="41">
        <v>3.2025000000000001</v>
      </c>
      <c r="B4405" s="46">
        <v>45733</v>
      </c>
      <c r="C4405" s="8" t="s">
        <v>13</v>
      </c>
      <c r="D4405" s="8" t="s">
        <v>46</v>
      </c>
      <c r="E4405" s="8" t="s">
        <v>46</v>
      </c>
      <c r="F4405" s="9">
        <f t="shared" si="144"/>
        <v>-20900000</v>
      </c>
      <c r="G4405" s="9">
        <v>-209</v>
      </c>
      <c r="H4405" s="10">
        <v>-22959904</v>
      </c>
      <c r="I4405" s="11">
        <v>28025336195.681179</v>
      </c>
      <c r="J4405" s="11">
        <v>278713</v>
      </c>
      <c r="K4405" s="11">
        <v>100552.66957652199</v>
      </c>
      <c r="L4405" s="12">
        <v>1944396.0585069023</v>
      </c>
      <c r="M4405" s="11">
        <v>1080</v>
      </c>
      <c r="N4405" s="13"/>
      <c r="O4405" t="str">
        <f t="shared" si="145"/>
        <v/>
      </c>
    </row>
    <row r="4406" spans="1:15" hidden="1">
      <c r="A4406" s="41">
        <v>3.2025000000000001</v>
      </c>
      <c r="B4406" s="46">
        <v>45733</v>
      </c>
      <c r="C4406" s="8" t="s">
        <v>13</v>
      </c>
      <c r="D4406" s="8" t="s">
        <v>46</v>
      </c>
      <c r="E4406" s="8" t="s">
        <v>46</v>
      </c>
      <c r="F4406" s="9">
        <f t="shared" si="144"/>
        <v>-2100000</v>
      </c>
      <c r="G4406" s="9">
        <v>-21</v>
      </c>
      <c r="H4406" s="10">
        <v>-2306976</v>
      </c>
      <c r="I4406" s="11">
        <v>28023224589.620071</v>
      </c>
      <c r="J4406" s="11">
        <v>278692</v>
      </c>
      <c r="K4406" s="11">
        <v>100552.66957652199</v>
      </c>
      <c r="L4406" s="12">
        <v>195369.93889303831</v>
      </c>
      <c r="M4406" s="11">
        <v>1081</v>
      </c>
      <c r="N4406" s="13"/>
      <c r="O4406" t="str">
        <f t="shared" si="145"/>
        <v/>
      </c>
    </row>
    <row r="4407" spans="1:15" hidden="1">
      <c r="A4407" s="41">
        <v>3.2025000000000001</v>
      </c>
      <c r="B4407" s="46">
        <v>45733</v>
      </c>
      <c r="C4407" s="8" t="s">
        <v>13</v>
      </c>
      <c r="D4407" s="8" t="s">
        <v>46</v>
      </c>
      <c r="E4407" s="8" t="s">
        <v>46</v>
      </c>
      <c r="F4407" s="9">
        <f t="shared" si="144"/>
        <v>-45500000</v>
      </c>
      <c r="G4407" s="9">
        <v>-455</v>
      </c>
      <c r="H4407" s="10">
        <v>-49984480</v>
      </c>
      <c r="I4407" s="11">
        <v>27977473124.962753</v>
      </c>
      <c r="J4407" s="11">
        <v>278237</v>
      </c>
      <c r="K4407" s="11">
        <v>100552.66957652199</v>
      </c>
      <c r="L4407" s="12">
        <v>4233015.3426824957</v>
      </c>
      <c r="M4407" s="11">
        <v>1082</v>
      </c>
      <c r="N4407" s="13"/>
      <c r="O4407" t="str">
        <f t="shared" si="145"/>
        <v/>
      </c>
    </row>
    <row r="4408" spans="1:15" hidden="1">
      <c r="A4408" s="41">
        <v>3.2025000000000001</v>
      </c>
      <c r="B4408" s="46">
        <v>45733</v>
      </c>
      <c r="C4408" s="8" t="s">
        <v>13</v>
      </c>
      <c r="D4408" s="8" t="s">
        <v>46</v>
      </c>
      <c r="E4408" s="8" t="s">
        <v>46</v>
      </c>
      <c r="F4408" s="9">
        <f t="shared" si="144"/>
        <v>-9100000</v>
      </c>
      <c r="G4408" s="9">
        <v>-91</v>
      </c>
      <c r="H4408" s="10">
        <v>-9996896</v>
      </c>
      <c r="I4408" s="11">
        <v>27968322832.031288</v>
      </c>
      <c r="J4408" s="11">
        <v>278146</v>
      </c>
      <c r="K4408" s="11">
        <v>100552.66957652199</v>
      </c>
      <c r="L4408" s="12">
        <v>846603.06853649952</v>
      </c>
      <c r="M4408" s="11">
        <v>1083</v>
      </c>
      <c r="N4408" s="13"/>
      <c r="O4408" t="str">
        <f t="shared" si="145"/>
        <v/>
      </c>
    </row>
    <row r="4409" spans="1:15" hidden="1">
      <c r="A4409" s="41">
        <v>3.2025000000000001</v>
      </c>
      <c r="B4409" s="46">
        <v>45733</v>
      </c>
      <c r="C4409" s="8" t="s">
        <v>13</v>
      </c>
      <c r="D4409" s="8" t="s">
        <v>46</v>
      </c>
      <c r="E4409" s="8" t="s">
        <v>46</v>
      </c>
      <c r="F4409" s="9">
        <f t="shared" si="144"/>
        <v>-2700000</v>
      </c>
      <c r="G4409" s="9">
        <v>-27</v>
      </c>
      <c r="H4409" s="10">
        <v>-2966112</v>
      </c>
      <c r="I4409" s="11">
        <v>27965607909.952721</v>
      </c>
      <c r="J4409" s="11">
        <v>278119</v>
      </c>
      <c r="K4409" s="11">
        <v>100552.66957652199</v>
      </c>
      <c r="L4409" s="12">
        <v>251189.92143390607</v>
      </c>
      <c r="M4409" s="11">
        <v>1084</v>
      </c>
      <c r="N4409" s="13"/>
      <c r="O4409" t="str">
        <f t="shared" si="145"/>
        <v/>
      </c>
    </row>
    <row r="4410" spans="1:15" hidden="1">
      <c r="A4410" s="41">
        <v>3.2025000000000001</v>
      </c>
      <c r="B4410" s="46">
        <v>45733</v>
      </c>
      <c r="C4410" s="8" t="s">
        <v>13</v>
      </c>
      <c r="D4410" s="8" t="s">
        <v>14</v>
      </c>
      <c r="E4410" s="8" t="s">
        <v>14</v>
      </c>
      <c r="F4410" s="9">
        <f t="shared" si="144"/>
        <v>-900000</v>
      </c>
      <c r="G4410" s="9">
        <v>-9</v>
      </c>
      <c r="H4410" s="10">
        <v>-953649</v>
      </c>
      <c r="I4410" s="11">
        <v>16798532512.057596</v>
      </c>
      <c r="J4410" s="11">
        <v>167899</v>
      </c>
      <c r="K4410" s="11">
        <v>100051.41491049735</v>
      </c>
      <c r="L4410" s="12">
        <v>53186.265805523843</v>
      </c>
      <c r="M4410" s="11">
        <v>574</v>
      </c>
      <c r="N4410" s="13"/>
      <c r="O4410" t="str">
        <f t="shared" si="145"/>
        <v/>
      </c>
    </row>
    <row r="4411" spans="1:15" hidden="1">
      <c r="A4411" s="41">
        <v>3.2025000000000001</v>
      </c>
      <c r="B4411" s="46">
        <v>45733</v>
      </c>
      <c r="C4411" s="8" t="s">
        <v>13</v>
      </c>
      <c r="D4411" s="8" t="s">
        <v>14</v>
      </c>
      <c r="E4411" s="8" t="s">
        <v>14</v>
      </c>
      <c r="F4411" s="9">
        <f t="shared" si="144"/>
        <v>-900000</v>
      </c>
      <c r="G4411" s="9">
        <v>-9</v>
      </c>
      <c r="H4411" s="10">
        <v>-953649</v>
      </c>
      <c r="I4411" s="11">
        <v>16797632049.323402</v>
      </c>
      <c r="J4411" s="11">
        <v>167890</v>
      </c>
      <c r="K4411" s="11">
        <v>100051.41491049735</v>
      </c>
      <c r="L4411" s="12">
        <v>53186.265805523843</v>
      </c>
      <c r="M4411" s="11">
        <v>575</v>
      </c>
      <c r="N4411" s="13"/>
      <c r="O4411" t="str">
        <f t="shared" si="145"/>
        <v/>
      </c>
    </row>
    <row r="4412" spans="1:15" hidden="1">
      <c r="A4412" s="41">
        <v>3.2025000000000001</v>
      </c>
      <c r="B4412" s="46">
        <v>45733</v>
      </c>
      <c r="C4412" s="8" t="s">
        <v>13</v>
      </c>
      <c r="D4412" s="8" t="s">
        <v>14</v>
      </c>
      <c r="E4412" s="8" t="s">
        <v>14</v>
      </c>
      <c r="F4412" s="9">
        <f t="shared" si="144"/>
        <v>-9400000</v>
      </c>
      <c r="G4412" s="9">
        <v>-94</v>
      </c>
      <c r="H4412" s="10">
        <v>-9960334</v>
      </c>
      <c r="I4412" s="11">
        <v>16788227216.321815</v>
      </c>
      <c r="J4412" s="11">
        <v>167796</v>
      </c>
      <c r="K4412" s="11">
        <v>100051.41491049735</v>
      </c>
      <c r="L4412" s="12">
        <v>555500.99841324985</v>
      </c>
      <c r="M4412" s="11">
        <v>576</v>
      </c>
      <c r="N4412" s="13"/>
      <c r="O4412" t="str">
        <f t="shared" si="145"/>
        <v/>
      </c>
    </row>
    <row r="4413" spans="1:15" hidden="1">
      <c r="A4413" s="41">
        <v>3.2025000000000001</v>
      </c>
      <c r="B4413" s="46">
        <v>45733</v>
      </c>
      <c r="C4413" s="8" t="s">
        <v>13</v>
      </c>
      <c r="D4413" s="8" t="s">
        <v>46</v>
      </c>
      <c r="E4413" s="8" t="s">
        <v>46</v>
      </c>
      <c r="F4413" s="9">
        <f t="shared" si="144"/>
        <v>-5600000</v>
      </c>
      <c r="G4413" s="9">
        <v>-56</v>
      </c>
      <c r="H4413" s="10">
        <v>-6151936</v>
      </c>
      <c r="I4413" s="11">
        <v>27959976960.456436</v>
      </c>
      <c r="J4413" s="11">
        <v>278063</v>
      </c>
      <c r="K4413" s="11">
        <v>100552.66957652199</v>
      </c>
      <c r="L4413" s="12">
        <v>520986.50371476822</v>
      </c>
      <c r="M4413" s="11">
        <v>1085</v>
      </c>
      <c r="N4413" s="13"/>
      <c r="O4413" t="str">
        <f t="shared" si="145"/>
        <v/>
      </c>
    </row>
    <row r="4414" spans="1:15" hidden="1">
      <c r="A4414" s="41">
        <v>3.2025000000000001</v>
      </c>
      <c r="B4414" s="46">
        <v>45733</v>
      </c>
      <c r="C4414" s="8" t="s">
        <v>13</v>
      </c>
      <c r="D4414" s="8" t="s">
        <v>46</v>
      </c>
      <c r="E4414" s="8" t="s">
        <v>46</v>
      </c>
      <c r="F4414" s="9">
        <f t="shared" si="144"/>
        <v>-159200000</v>
      </c>
      <c r="G4414" s="9">
        <v>-1592</v>
      </c>
      <c r="H4414" s="10">
        <v>-174890752</v>
      </c>
      <c r="I4414" s="11">
        <v>27799897110.490612</v>
      </c>
      <c r="J4414" s="11">
        <v>276471</v>
      </c>
      <c r="K4414" s="11">
        <v>100552.66957652199</v>
      </c>
      <c r="L4414" s="12">
        <v>14810902.034176975</v>
      </c>
      <c r="M4414" s="11">
        <v>1086</v>
      </c>
      <c r="N4414" s="13"/>
      <c r="O4414" t="str">
        <f t="shared" si="145"/>
        <v/>
      </c>
    </row>
    <row r="4415" spans="1:15" hidden="1">
      <c r="A4415" s="41">
        <v>3.2025000000000001</v>
      </c>
      <c r="B4415" s="46">
        <v>45733</v>
      </c>
      <c r="C4415" s="8" t="s">
        <v>13</v>
      </c>
      <c r="D4415" s="8" t="s">
        <v>46</v>
      </c>
      <c r="E4415" s="8" t="s">
        <v>46</v>
      </c>
      <c r="F4415" s="9">
        <f t="shared" si="144"/>
        <v>-47900000</v>
      </c>
      <c r="G4415" s="9">
        <v>-479</v>
      </c>
      <c r="H4415" s="10">
        <v>-52621024</v>
      </c>
      <c r="I4415" s="11">
        <v>27751732381.763458</v>
      </c>
      <c r="J4415" s="11">
        <v>275992</v>
      </c>
      <c r="K4415" s="11">
        <v>100552.66957652199</v>
      </c>
      <c r="L4415" s="12">
        <v>4456295.2728459686</v>
      </c>
      <c r="M4415" s="11">
        <v>1087</v>
      </c>
      <c r="N4415" s="13"/>
      <c r="O4415" t="str">
        <f t="shared" si="145"/>
        <v/>
      </c>
    </row>
    <row r="4416" spans="1:15" hidden="1">
      <c r="A4416" s="41">
        <v>3.2025000000000001</v>
      </c>
      <c r="B4416" s="46">
        <v>45733</v>
      </c>
      <c r="C4416" s="8" t="s">
        <v>13</v>
      </c>
      <c r="D4416" s="8" t="s">
        <v>15</v>
      </c>
      <c r="E4416" s="8" t="s">
        <v>15</v>
      </c>
      <c r="F4416" s="9">
        <f t="shared" si="144"/>
        <v>900000</v>
      </c>
      <c r="G4416" s="9">
        <v>9</v>
      </c>
      <c r="H4416" s="10">
        <v>968265</v>
      </c>
      <c r="I4416" s="11">
        <v>3870596348.7391043</v>
      </c>
      <c r="J4416" s="11">
        <v>37324</v>
      </c>
      <c r="K4416" s="11">
        <v>103702.61356604609</v>
      </c>
      <c r="L4416" s="12">
        <v>0</v>
      </c>
      <c r="M4416" s="11">
        <v>2734</v>
      </c>
      <c r="N4416" s="13"/>
      <c r="O4416" t="str">
        <f t="shared" si="145"/>
        <v/>
      </c>
    </row>
    <row r="4417" spans="1:15" hidden="1">
      <c r="A4417" s="41">
        <v>3.2025000000000001</v>
      </c>
      <c r="B4417" s="46">
        <v>45733</v>
      </c>
      <c r="C4417" s="8" t="s">
        <v>13</v>
      </c>
      <c r="D4417" s="8" t="s">
        <v>15</v>
      </c>
      <c r="E4417" s="8" t="s">
        <v>15</v>
      </c>
      <c r="F4417" s="9">
        <f t="shared" si="144"/>
        <v>900000</v>
      </c>
      <c r="G4417" s="9">
        <v>9</v>
      </c>
      <c r="H4417" s="10">
        <v>968265</v>
      </c>
      <c r="I4417" s="11">
        <v>3871564613.7391043</v>
      </c>
      <c r="J4417" s="11">
        <v>37333</v>
      </c>
      <c r="K4417" s="11">
        <v>103703.5495068466</v>
      </c>
      <c r="L4417" s="12">
        <v>0</v>
      </c>
      <c r="M4417" s="11">
        <v>2735</v>
      </c>
      <c r="N4417" s="13"/>
      <c r="O4417" t="str">
        <f t="shared" si="145"/>
        <v/>
      </c>
    </row>
    <row r="4418" spans="1:15" hidden="1">
      <c r="A4418" s="41">
        <v>3.2025000000000001</v>
      </c>
      <c r="B4418" s="46">
        <v>45733</v>
      </c>
      <c r="C4418" s="8" t="s">
        <v>13</v>
      </c>
      <c r="D4418" s="8" t="s">
        <v>15</v>
      </c>
      <c r="E4418" s="8" t="s">
        <v>15</v>
      </c>
      <c r="F4418" s="9">
        <f t="shared" si="144"/>
        <v>900000</v>
      </c>
      <c r="G4418" s="9">
        <v>9</v>
      </c>
      <c r="H4418" s="10">
        <v>968265</v>
      </c>
      <c r="I4418" s="11">
        <v>3872532878.7391043</v>
      </c>
      <c r="J4418" s="11">
        <v>37342</v>
      </c>
      <c r="K4418" s="11">
        <v>103704.48499649468</v>
      </c>
      <c r="L4418" s="12">
        <v>0</v>
      </c>
      <c r="M4418" s="11">
        <v>2736</v>
      </c>
      <c r="N4418" s="13"/>
      <c r="O4418" t="str">
        <f t="shared" si="145"/>
        <v/>
      </c>
    </row>
    <row r="4419" spans="1:15" hidden="1">
      <c r="A4419" s="41">
        <v>3.2025000000000001</v>
      </c>
      <c r="B4419" s="46">
        <v>45733</v>
      </c>
      <c r="C4419" s="8" t="s">
        <v>13</v>
      </c>
      <c r="D4419" s="8" t="s">
        <v>46</v>
      </c>
      <c r="E4419" s="8" t="s">
        <v>46</v>
      </c>
      <c r="F4419" s="9">
        <f t="shared" si="144"/>
        <v>-45400000</v>
      </c>
      <c r="G4419" s="9">
        <v>-454</v>
      </c>
      <c r="H4419" s="10">
        <v>-49874624</v>
      </c>
      <c r="I4419" s="11">
        <v>27706081469.775719</v>
      </c>
      <c r="J4419" s="11">
        <v>275538</v>
      </c>
      <c r="K4419" s="11">
        <v>100552.66957652199</v>
      </c>
      <c r="L4419" s="12">
        <v>4223712.012259014</v>
      </c>
      <c r="M4419" s="11">
        <v>1088</v>
      </c>
      <c r="N4419" s="13"/>
      <c r="O4419" t="str">
        <f t="shared" si="145"/>
        <v/>
      </c>
    </row>
    <row r="4420" spans="1:15" hidden="1">
      <c r="A4420" s="41">
        <v>3.2025000000000001</v>
      </c>
      <c r="B4420" s="46">
        <v>45734</v>
      </c>
      <c r="C4420" s="8" t="s">
        <v>13</v>
      </c>
      <c r="D4420" s="8" t="s">
        <v>46</v>
      </c>
      <c r="E4420" s="8" t="s">
        <v>46</v>
      </c>
      <c r="F4420" s="9">
        <f t="shared" si="144"/>
        <v>5000000000</v>
      </c>
      <c r="G4420" s="9">
        <v>50000</v>
      </c>
      <c r="H4420" s="10">
        <v>5019500000</v>
      </c>
      <c r="I4420" s="11">
        <v>32725581469.775719</v>
      </c>
      <c r="J4420" s="11">
        <v>325538</v>
      </c>
      <c r="K4420" s="11">
        <v>100527.68484716291</v>
      </c>
      <c r="L4420" s="12">
        <v>0</v>
      </c>
      <c r="M4420" s="11">
        <v>1089</v>
      </c>
      <c r="N4420" s="13"/>
      <c r="O4420" t="str">
        <f t="shared" si="145"/>
        <v/>
      </c>
    </row>
    <row r="4421" spans="1:15" hidden="1">
      <c r="A4421" s="41">
        <v>3.2025000000000001</v>
      </c>
      <c r="B4421" s="46">
        <v>45734</v>
      </c>
      <c r="C4421" s="8" t="s">
        <v>13</v>
      </c>
      <c r="D4421" s="8" t="s">
        <v>46</v>
      </c>
      <c r="E4421" s="8" t="s">
        <v>46</v>
      </c>
      <c r="F4421" s="9">
        <f t="shared" si="144"/>
        <v>-1800000</v>
      </c>
      <c r="G4421" s="9">
        <v>-18</v>
      </c>
      <c r="H4421" s="10">
        <v>-1977786</v>
      </c>
      <c r="I4421" s="11">
        <v>32723771971.448471</v>
      </c>
      <c r="J4421" s="11">
        <v>325520</v>
      </c>
      <c r="K4421" s="11">
        <v>100527.68484716291</v>
      </c>
      <c r="L4421" s="12">
        <v>168287.67275106767</v>
      </c>
      <c r="M4421" s="11">
        <v>1090</v>
      </c>
      <c r="N4421" s="13"/>
      <c r="O4421" t="str">
        <f t="shared" si="145"/>
        <v/>
      </c>
    </row>
    <row r="4422" spans="1:15" hidden="1">
      <c r="A4422" s="41">
        <v>3.2025000000000001</v>
      </c>
      <c r="B4422" s="46">
        <v>45734</v>
      </c>
      <c r="C4422" s="8" t="s">
        <v>13</v>
      </c>
      <c r="D4422" s="8" t="s">
        <v>46</v>
      </c>
      <c r="E4422" s="8" t="s">
        <v>46</v>
      </c>
      <c r="F4422" s="9">
        <f t="shared" si="144"/>
        <v>-236500000</v>
      </c>
      <c r="G4422" s="9">
        <v>-2365</v>
      </c>
      <c r="H4422" s="10">
        <v>-259859105</v>
      </c>
      <c r="I4422" s="11">
        <v>32486023996.784931</v>
      </c>
      <c r="J4422" s="11">
        <v>323155</v>
      </c>
      <c r="K4422" s="11">
        <v>100527.68484716291</v>
      </c>
      <c r="L4422" s="12">
        <v>22111130.336459726</v>
      </c>
      <c r="M4422" s="11">
        <v>1091</v>
      </c>
      <c r="N4422" s="13"/>
      <c r="O4422" t="str">
        <f t="shared" si="145"/>
        <v/>
      </c>
    </row>
    <row r="4423" spans="1:15" hidden="1">
      <c r="A4423" s="41">
        <v>3.2025000000000001</v>
      </c>
      <c r="B4423" s="46">
        <v>45734</v>
      </c>
      <c r="C4423" s="8" t="s">
        <v>13</v>
      </c>
      <c r="D4423" s="8" t="s">
        <v>46</v>
      </c>
      <c r="E4423" s="8" t="s">
        <v>46</v>
      </c>
      <c r="F4423" s="9">
        <f t="shared" si="144"/>
        <v>-3600000</v>
      </c>
      <c r="G4423" s="9">
        <v>-36</v>
      </c>
      <c r="H4423" s="10">
        <v>-3955572</v>
      </c>
      <c r="I4423" s="11">
        <v>32482405000.130432</v>
      </c>
      <c r="J4423" s="11">
        <v>323119</v>
      </c>
      <c r="K4423" s="11">
        <v>100527.68484716291</v>
      </c>
      <c r="L4423" s="12">
        <v>336575.34550213534</v>
      </c>
      <c r="M4423" s="11">
        <v>1092</v>
      </c>
      <c r="N4423" s="13"/>
      <c r="O4423" t="str">
        <f t="shared" si="145"/>
        <v/>
      </c>
    </row>
    <row r="4424" spans="1:15" hidden="1">
      <c r="A4424" s="41">
        <v>3.2025000000000001</v>
      </c>
      <c r="B4424" s="46">
        <v>45734</v>
      </c>
      <c r="C4424" s="8" t="s">
        <v>13</v>
      </c>
      <c r="D4424" s="8" t="s">
        <v>46</v>
      </c>
      <c r="E4424" s="8" t="s">
        <v>46</v>
      </c>
      <c r="F4424" s="9">
        <f t="shared" si="144"/>
        <v>-168200000</v>
      </c>
      <c r="G4424" s="9">
        <v>-1682</v>
      </c>
      <c r="H4424" s="10">
        <v>-184813114</v>
      </c>
      <c r="I4424" s="11">
        <v>32313317434.217503</v>
      </c>
      <c r="J4424" s="11">
        <v>321437</v>
      </c>
      <c r="K4424" s="11">
        <v>100527.68484716291</v>
      </c>
      <c r="L4424" s="12">
        <v>15725548.087071985</v>
      </c>
      <c r="M4424" s="11">
        <v>1093</v>
      </c>
      <c r="N4424" s="13"/>
      <c r="O4424" t="str">
        <f t="shared" si="145"/>
        <v/>
      </c>
    </row>
    <row r="4425" spans="1:15" hidden="1">
      <c r="A4425" s="41">
        <v>3.2025000000000001</v>
      </c>
      <c r="B4425" s="46">
        <v>45734</v>
      </c>
      <c r="C4425" s="8" t="s">
        <v>13</v>
      </c>
      <c r="D4425" s="8" t="s">
        <v>46</v>
      </c>
      <c r="E4425" s="8" t="s">
        <v>46</v>
      </c>
      <c r="F4425" s="9">
        <f t="shared" si="144"/>
        <v>-61700000</v>
      </c>
      <c r="G4425" s="9">
        <v>-617</v>
      </c>
      <c r="H4425" s="10">
        <v>-67794109</v>
      </c>
      <c r="I4425" s="11">
        <v>32251291852.666801</v>
      </c>
      <c r="J4425" s="11">
        <v>320820</v>
      </c>
      <c r="K4425" s="11">
        <v>100527.68484716291</v>
      </c>
      <c r="L4425" s="12">
        <v>5768527.4493004903</v>
      </c>
      <c r="M4425" s="11">
        <v>1094</v>
      </c>
      <c r="N4425" s="13"/>
      <c r="O4425" t="str">
        <f t="shared" si="145"/>
        <v/>
      </c>
    </row>
    <row r="4426" spans="1:15" hidden="1">
      <c r="A4426" s="41">
        <v>3.2025000000000001</v>
      </c>
      <c r="B4426" s="46">
        <v>45734</v>
      </c>
      <c r="C4426" s="8" t="s">
        <v>13</v>
      </c>
      <c r="D4426" s="8" t="s">
        <v>14</v>
      </c>
      <c r="E4426" s="8" t="s">
        <v>14</v>
      </c>
      <c r="F4426" s="9">
        <f t="shared" ref="F4426:F4489" si="146">100000*G4426</f>
        <v>-900000</v>
      </c>
      <c r="G4426" s="9">
        <v>-9</v>
      </c>
      <c r="H4426" s="10">
        <v>-953820</v>
      </c>
      <c r="I4426" s="11">
        <v>16787326753.587622</v>
      </c>
      <c r="J4426" s="11">
        <v>167787</v>
      </c>
      <c r="K4426" s="11">
        <v>100051.41491049735</v>
      </c>
      <c r="L4426" s="12">
        <v>53357.265805523843</v>
      </c>
      <c r="M4426" s="11">
        <v>577</v>
      </c>
      <c r="N4426" s="13"/>
      <c r="O4426" t="str">
        <f t="shared" si="145"/>
        <v/>
      </c>
    </row>
    <row r="4427" spans="1:15" hidden="1">
      <c r="A4427" s="41">
        <v>3.2025000000000001</v>
      </c>
      <c r="B4427" s="46">
        <v>45734</v>
      </c>
      <c r="C4427" s="8" t="s">
        <v>13</v>
      </c>
      <c r="D4427" s="8" t="s">
        <v>46</v>
      </c>
      <c r="E4427" s="8" t="s">
        <v>46</v>
      </c>
      <c r="F4427" s="9">
        <f t="shared" si="146"/>
        <v>-90900000</v>
      </c>
      <c r="G4427" s="9">
        <v>-909</v>
      </c>
      <c r="H4427" s="10">
        <v>-99878193</v>
      </c>
      <c r="I4427" s="11">
        <v>32159912187.140732</v>
      </c>
      <c r="J4427" s="11">
        <v>319911</v>
      </c>
      <c r="K4427" s="11">
        <v>100527.68484716291</v>
      </c>
      <c r="L4427" s="12">
        <v>8498527.4739289135</v>
      </c>
      <c r="M4427" s="11">
        <v>1095</v>
      </c>
      <c r="N4427" s="13"/>
      <c r="O4427" t="str">
        <f t="shared" si="145"/>
        <v/>
      </c>
    </row>
    <row r="4428" spans="1:15" hidden="1">
      <c r="A4428" s="41">
        <v>3.2025000000000001</v>
      </c>
      <c r="B4428" s="46">
        <v>45734</v>
      </c>
      <c r="C4428" s="8" t="s">
        <v>13</v>
      </c>
      <c r="D4428" s="8" t="s">
        <v>14</v>
      </c>
      <c r="E4428" s="8" t="s">
        <v>14</v>
      </c>
      <c r="F4428" s="9">
        <f t="shared" si="146"/>
        <v>-9400000</v>
      </c>
      <c r="G4428" s="9">
        <v>-94</v>
      </c>
      <c r="H4428" s="10">
        <v>-9962120</v>
      </c>
      <c r="I4428" s="11">
        <v>16777921920.586035</v>
      </c>
      <c r="J4428" s="11">
        <v>167693</v>
      </c>
      <c r="K4428" s="11">
        <v>100051.41491049735</v>
      </c>
      <c r="L4428" s="12">
        <v>557286.99841324985</v>
      </c>
      <c r="M4428" s="11">
        <v>578</v>
      </c>
      <c r="N4428" s="13"/>
      <c r="O4428" t="str">
        <f t="shared" si="145"/>
        <v/>
      </c>
    </row>
    <row r="4429" spans="1:15" hidden="1">
      <c r="A4429" s="41">
        <v>3.2025000000000001</v>
      </c>
      <c r="B4429" s="46">
        <v>45734</v>
      </c>
      <c r="C4429" s="8" t="s">
        <v>13</v>
      </c>
      <c r="D4429" s="8" t="s">
        <v>14</v>
      </c>
      <c r="E4429" s="8" t="s">
        <v>14</v>
      </c>
      <c r="F4429" s="9">
        <f t="shared" si="146"/>
        <v>-1800000</v>
      </c>
      <c r="G4429" s="9">
        <v>-18</v>
      </c>
      <c r="H4429" s="10">
        <v>-1907640</v>
      </c>
      <c r="I4429" s="11">
        <v>16776120995.117645</v>
      </c>
      <c r="J4429" s="11">
        <v>167675</v>
      </c>
      <c r="K4429" s="11">
        <v>100051.41491049735</v>
      </c>
      <c r="L4429" s="12">
        <v>106714.53161104769</v>
      </c>
      <c r="M4429" s="11">
        <v>579</v>
      </c>
      <c r="N4429" s="13"/>
      <c r="O4429" t="str">
        <f t="shared" si="145"/>
        <v/>
      </c>
    </row>
    <row r="4430" spans="1:15" hidden="1">
      <c r="A4430" s="41">
        <v>3.2025000000000001</v>
      </c>
      <c r="B4430" s="46">
        <v>45734</v>
      </c>
      <c r="C4430" s="8" t="s">
        <v>13</v>
      </c>
      <c r="D4430" s="8" t="s">
        <v>46</v>
      </c>
      <c r="E4430" s="8" t="s">
        <v>46</v>
      </c>
      <c r="F4430" s="9">
        <f t="shared" si="146"/>
        <v>36400000</v>
      </c>
      <c r="G4430" s="9">
        <v>364</v>
      </c>
      <c r="H4430" s="10">
        <v>39983944</v>
      </c>
      <c r="I4430" s="11">
        <v>32199896131.140732</v>
      </c>
      <c r="J4430" s="11">
        <v>320275</v>
      </c>
      <c r="K4430" s="11">
        <v>100538.27532945354</v>
      </c>
      <c r="L4430" s="12">
        <v>0</v>
      </c>
      <c r="M4430" s="11">
        <v>1096</v>
      </c>
      <c r="N4430" s="13"/>
      <c r="O4430" t="str">
        <f t="shared" si="145"/>
        <v/>
      </c>
    </row>
    <row r="4431" spans="1:15" hidden="1">
      <c r="A4431" s="41">
        <v>3.2025000000000001</v>
      </c>
      <c r="B4431" s="46">
        <v>45734</v>
      </c>
      <c r="C4431" s="8" t="s">
        <v>13</v>
      </c>
      <c r="D4431" s="8" t="s">
        <v>15</v>
      </c>
      <c r="E4431" s="8" t="s">
        <v>15</v>
      </c>
      <c r="F4431" s="9">
        <f t="shared" si="146"/>
        <v>27900000</v>
      </c>
      <c r="G4431" s="9">
        <v>279</v>
      </c>
      <c r="H4431" s="10">
        <v>30021516</v>
      </c>
      <c r="I4431" s="11">
        <v>3902554394.7391043</v>
      </c>
      <c r="J4431" s="11">
        <v>37621</v>
      </c>
      <c r="K4431" s="11">
        <v>103733.40407589125</v>
      </c>
      <c r="L4431" s="12">
        <v>0</v>
      </c>
      <c r="M4431" s="11">
        <v>2737</v>
      </c>
      <c r="N4431" s="13"/>
      <c r="O4431" t="str">
        <f t="shared" si="145"/>
        <v/>
      </c>
    </row>
    <row r="4432" spans="1:15" hidden="1">
      <c r="A4432" s="41">
        <v>3.2025000000000001</v>
      </c>
      <c r="B4432" s="46">
        <v>45734</v>
      </c>
      <c r="C4432" s="8" t="s">
        <v>13</v>
      </c>
      <c r="D4432" s="8" t="s">
        <v>46</v>
      </c>
      <c r="E4432" s="8" t="s">
        <v>46</v>
      </c>
      <c r="F4432" s="9">
        <f t="shared" si="146"/>
        <v>-36400000</v>
      </c>
      <c r="G4432" s="9">
        <v>-364</v>
      </c>
      <c r="H4432" s="10">
        <v>-39995228</v>
      </c>
      <c r="I4432" s="11">
        <v>32163300198.920811</v>
      </c>
      <c r="J4432" s="11">
        <v>319911</v>
      </c>
      <c r="K4432" s="11">
        <v>100538.27532945354</v>
      </c>
      <c r="L4432" s="12">
        <v>3399295.7800789103</v>
      </c>
      <c r="M4432" s="11">
        <v>1097</v>
      </c>
      <c r="N4432" s="13"/>
      <c r="O4432" t="str">
        <f t="shared" ref="O4432:O4495" si="147">IF(M4432=_xlfn.MAXIFS(M:M,D:D,D4432),"X","")</f>
        <v/>
      </c>
    </row>
    <row r="4433" spans="1:15" hidden="1">
      <c r="A4433" s="41">
        <v>3.2025000000000001</v>
      </c>
      <c r="B4433" s="46">
        <v>45734</v>
      </c>
      <c r="C4433" s="8" t="s">
        <v>13</v>
      </c>
      <c r="D4433" s="8" t="s">
        <v>46</v>
      </c>
      <c r="E4433" s="8" t="s">
        <v>46</v>
      </c>
      <c r="F4433" s="9">
        <f t="shared" si="146"/>
        <v>-13600000</v>
      </c>
      <c r="G4433" s="9">
        <v>-136</v>
      </c>
      <c r="H4433" s="10">
        <v>-14943272</v>
      </c>
      <c r="I4433" s="11">
        <v>32149626993.476006</v>
      </c>
      <c r="J4433" s="11">
        <v>319775</v>
      </c>
      <c r="K4433" s="11">
        <v>100538.27532945354</v>
      </c>
      <c r="L4433" s="12">
        <v>1270066.5551943183</v>
      </c>
      <c r="M4433" s="11">
        <v>1098</v>
      </c>
      <c r="N4433" s="13"/>
      <c r="O4433" t="str">
        <f t="shared" si="147"/>
        <v/>
      </c>
    </row>
    <row r="4434" spans="1:15" hidden="1">
      <c r="A4434" s="41">
        <v>3.2025000000000001</v>
      </c>
      <c r="B4434" s="46">
        <v>45734</v>
      </c>
      <c r="C4434" s="8" t="s">
        <v>13</v>
      </c>
      <c r="D4434" s="8" t="s">
        <v>46</v>
      </c>
      <c r="E4434" s="8" t="s">
        <v>46</v>
      </c>
      <c r="F4434" s="9">
        <f t="shared" si="146"/>
        <v>-2700000</v>
      </c>
      <c r="G4434" s="9">
        <v>-27</v>
      </c>
      <c r="H4434" s="10">
        <v>-2966679</v>
      </c>
      <c r="I4434" s="11">
        <v>32146912460.04211</v>
      </c>
      <c r="J4434" s="11">
        <v>319748</v>
      </c>
      <c r="K4434" s="11">
        <v>100538.27532945354</v>
      </c>
      <c r="L4434" s="12">
        <v>252145.56610475434</v>
      </c>
      <c r="M4434" s="11">
        <v>1099</v>
      </c>
      <c r="N4434" s="13"/>
      <c r="O4434" t="str">
        <f t="shared" si="147"/>
        <v/>
      </c>
    </row>
    <row r="4435" spans="1:15" hidden="1">
      <c r="A4435" s="41">
        <v>3.2025000000000001</v>
      </c>
      <c r="B4435" s="46">
        <v>45734</v>
      </c>
      <c r="C4435" s="8" t="s">
        <v>13</v>
      </c>
      <c r="D4435" s="8" t="s">
        <v>15</v>
      </c>
      <c r="E4435" s="8" t="s">
        <v>15</v>
      </c>
      <c r="F4435" s="9">
        <f t="shared" si="146"/>
        <v>900000</v>
      </c>
      <c r="G4435" s="9">
        <v>9</v>
      </c>
      <c r="H4435" s="10">
        <v>970461</v>
      </c>
      <c r="I4435" s="11">
        <v>3903524855.7391043</v>
      </c>
      <c r="J4435" s="11">
        <v>37630</v>
      </c>
      <c r="K4435" s="11">
        <v>103734.3836231492</v>
      </c>
      <c r="L4435" s="12">
        <v>0</v>
      </c>
      <c r="M4435" s="11">
        <v>2738</v>
      </c>
      <c r="N4435" s="13"/>
      <c r="O4435" t="str">
        <f t="shared" si="147"/>
        <v/>
      </c>
    </row>
    <row r="4436" spans="1:15" hidden="1">
      <c r="A4436" s="41">
        <v>3.2025000000000001</v>
      </c>
      <c r="B4436" s="46">
        <v>45734</v>
      </c>
      <c r="C4436" s="8" t="s">
        <v>13</v>
      </c>
      <c r="D4436" s="8" t="s">
        <v>14</v>
      </c>
      <c r="E4436" s="8" t="s">
        <v>14</v>
      </c>
      <c r="F4436" s="9">
        <f t="shared" si="146"/>
        <v>-1800000</v>
      </c>
      <c r="G4436" s="9">
        <v>-18</v>
      </c>
      <c r="H4436" s="10">
        <v>-1907640</v>
      </c>
      <c r="I4436" s="11">
        <v>16774320069.649256</v>
      </c>
      <c r="J4436" s="11">
        <v>167657</v>
      </c>
      <c r="K4436" s="11">
        <v>100051.41491049735</v>
      </c>
      <c r="L4436" s="12">
        <v>106714.53161104769</v>
      </c>
      <c r="M4436" s="11">
        <v>580</v>
      </c>
      <c r="N4436" s="13"/>
      <c r="O4436" t="str">
        <f t="shared" si="147"/>
        <v/>
      </c>
    </row>
    <row r="4437" spans="1:15" hidden="1">
      <c r="A4437" s="41">
        <v>3.2025000000000001</v>
      </c>
      <c r="B4437" s="46">
        <v>45734</v>
      </c>
      <c r="C4437" s="8" t="s">
        <v>13</v>
      </c>
      <c r="D4437" s="8" t="s">
        <v>46</v>
      </c>
      <c r="E4437" s="8" t="s">
        <v>46</v>
      </c>
      <c r="F4437" s="9">
        <f t="shared" si="146"/>
        <v>-2700000</v>
      </c>
      <c r="G4437" s="9">
        <v>-27</v>
      </c>
      <c r="H4437" s="10">
        <v>-2966679</v>
      </c>
      <c r="I4437" s="11">
        <v>32144197926.608215</v>
      </c>
      <c r="J4437" s="11">
        <v>319721</v>
      </c>
      <c r="K4437" s="11">
        <v>100538.27532945354</v>
      </c>
      <c r="L4437" s="12">
        <v>252145.56610475434</v>
      </c>
      <c r="M4437" s="11">
        <v>1100</v>
      </c>
      <c r="N4437" s="13"/>
      <c r="O4437" t="str">
        <f t="shared" si="147"/>
        <v/>
      </c>
    </row>
    <row r="4438" spans="1:15" hidden="1">
      <c r="A4438" s="41">
        <v>3.2025000000000001</v>
      </c>
      <c r="B4438" s="46">
        <v>45734</v>
      </c>
      <c r="C4438" s="8" t="s">
        <v>13</v>
      </c>
      <c r="D4438" s="8" t="s">
        <v>46</v>
      </c>
      <c r="E4438" s="8" t="s">
        <v>46</v>
      </c>
      <c r="F4438" s="9">
        <f t="shared" si="146"/>
        <v>-5900000</v>
      </c>
      <c r="G4438" s="9">
        <v>-59</v>
      </c>
      <c r="H4438" s="10">
        <v>-6482743</v>
      </c>
      <c r="I4438" s="11">
        <v>32138266168.363777</v>
      </c>
      <c r="J4438" s="11">
        <v>319662</v>
      </c>
      <c r="K4438" s="11">
        <v>100538.27532945354</v>
      </c>
      <c r="L4438" s="12">
        <v>550984.75556224119</v>
      </c>
      <c r="M4438" s="11">
        <v>1101</v>
      </c>
      <c r="N4438" s="13"/>
      <c r="O4438" t="str">
        <f t="shared" si="147"/>
        <v/>
      </c>
    </row>
    <row r="4439" spans="1:15" hidden="1">
      <c r="A4439" s="41">
        <v>3.2025000000000001</v>
      </c>
      <c r="B4439" s="46">
        <v>45734</v>
      </c>
      <c r="C4439" s="8" t="s">
        <v>13</v>
      </c>
      <c r="D4439" s="8" t="s">
        <v>46</v>
      </c>
      <c r="E4439" s="8" t="s">
        <v>46</v>
      </c>
      <c r="F4439" s="9">
        <f t="shared" si="146"/>
        <v>-900000</v>
      </c>
      <c r="G4439" s="9">
        <v>-9</v>
      </c>
      <c r="H4439" s="10">
        <v>-988893</v>
      </c>
      <c r="I4439" s="11">
        <v>32137361323.885811</v>
      </c>
      <c r="J4439" s="11">
        <v>319653</v>
      </c>
      <c r="K4439" s="11">
        <v>100538.27532945354</v>
      </c>
      <c r="L4439" s="12">
        <v>84048.522034918191</v>
      </c>
      <c r="M4439" s="11">
        <v>1102</v>
      </c>
      <c r="N4439" s="13"/>
      <c r="O4439" t="str">
        <f t="shared" si="147"/>
        <v/>
      </c>
    </row>
    <row r="4440" spans="1:15" hidden="1">
      <c r="A4440" s="41">
        <v>3.2025000000000001</v>
      </c>
      <c r="B4440" s="46">
        <v>45734</v>
      </c>
      <c r="C4440" s="8" t="s">
        <v>13</v>
      </c>
      <c r="D4440" s="8" t="s">
        <v>46</v>
      </c>
      <c r="E4440" s="8" t="s">
        <v>46</v>
      </c>
      <c r="F4440" s="9">
        <f t="shared" si="146"/>
        <v>-9000000</v>
      </c>
      <c r="G4440" s="9">
        <v>-90</v>
      </c>
      <c r="H4440" s="10">
        <v>-9888930</v>
      </c>
      <c r="I4440" s="11">
        <v>32128312879.106159</v>
      </c>
      <c r="J4440" s="11">
        <v>319563</v>
      </c>
      <c r="K4440" s="11">
        <v>100538.27532945354</v>
      </c>
      <c r="L4440" s="12">
        <v>840485.22034918144</v>
      </c>
      <c r="M4440" s="11">
        <v>1103</v>
      </c>
      <c r="N4440" s="13"/>
      <c r="O4440" t="str">
        <f t="shared" si="147"/>
        <v/>
      </c>
    </row>
    <row r="4441" spans="1:15" hidden="1">
      <c r="A4441" s="41">
        <v>3.2025000000000001</v>
      </c>
      <c r="B4441" s="46">
        <v>45734</v>
      </c>
      <c r="C4441" s="8" t="s">
        <v>13</v>
      </c>
      <c r="D4441" s="8" t="s">
        <v>46</v>
      </c>
      <c r="E4441" s="8" t="s">
        <v>46</v>
      </c>
      <c r="F4441" s="9">
        <f t="shared" si="146"/>
        <v>-7200000</v>
      </c>
      <c r="G4441" s="9">
        <v>-72</v>
      </c>
      <c r="H4441" s="10">
        <v>-7911144</v>
      </c>
      <c r="I4441" s="11">
        <v>32121074123.28244</v>
      </c>
      <c r="J4441" s="11">
        <v>319491</v>
      </c>
      <c r="K4441" s="11">
        <v>100538.27532945354</v>
      </c>
      <c r="L4441" s="12">
        <v>672388.17627934553</v>
      </c>
      <c r="M4441" s="11">
        <v>1104</v>
      </c>
      <c r="N4441" s="13"/>
      <c r="O4441" t="str">
        <f t="shared" si="147"/>
        <v/>
      </c>
    </row>
    <row r="4442" spans="1:15" hidden="1">
      <c r="A4442" s="41">
        <v>3.2025000000000001</v>
      </c>
      <c r="B4442" s="46">
        <v>45734</v>
      </c>
      <c r="C4442" s="8" t="s">
        <v>13</v>
      </c>
      <c r="D4442" s="8" t="s">
        <v>46</v>
      </c>
      <c r="E4442" s="8" t="s">
        <v>46</v>
      </c>
      <c r="F4442" s="9">
        <f t="shared" si="146"/>
        <v>-4000000</v>
      </c>
      <c r="G4442" s="9">
        <v>-40</v>
      </c>
      <c r="H4442" s="10">
        <v>-4395080</v>
      </c>
      <c r="I4442" s="11">
        <v>32117052592.26926</v>
      </c>
      <c r="J4442" s="11">
        <v>319451</v>
      </c>
      <c r="K4442" s="11">
        <v>100538.27532945354</v>
      </c>
      <c r="L4442" s="12">
        <v>373548.98682185868</v>
      </c>
      <c r="M4442" s="11">
        <v>1105</v>
      </c>
      <c r="N4442" s="13"/>
      <c r="O4442" t="str">
        <f t="shared" si="147"/>
        <v/>
      </c>
    </row>
    <row r="4443" spans="1:15" hidden="1">
      <c r="A4443" s="41">
        <v>3.2025000000000001</v>
      </c>
      <c r="B4443" s="46">
        <v>45734</v>
      </c>
      <c r="C4443" s="8" t="s">
        <v>13</v>
      </c>
      <c r="D4443" s="8" t="s">
        <v>46</v>
      </c>
      <c r="E4443" s="8" t="s">
        <v>46</v>
      </c>
      <c r="F4443" s="9">
        <f t="shared" si="146"/>
        <v>10500000</v>
      </c>
      <c r="G4443" s="9">
        <v>105</v>
      </c>
      <c r="H4443" s="10">
        <v>11516085</v>
      </c>
      <c r="I4443" s="11">
        <v>32128568677.26926</v>
      </c>
      <c r="J4443" s="11">
        <v>319556</v>
      </c>
      <c r="K4443" s="11">
        <v>100541.27813988553</v>
      </c>
      <c r="L4443" s="12">
        <v>0</v>
      </c>
      <c r="M4443" s="11">
        <v>1106</v>
      </c>
      <c r="N4443" s="13"/>
      <c r="O4443" t="str">
        <f t="shared" si="147"/>
        <v/>
      </c>
    </row>
    <row r="4444" spans="1:15" hidden="1">
      <c r="A4444" s="41">
        <v>3.2025000000000001</v>
      </c>
      <c r="B4444" s="46">
        <v>45734</v>
      </c>
      <c r="C4444" s="8" t="s">
        <v>13</v>
      </c>
      <c r="D4444" s="8" t="s">
        <v>46</v>
      </c>
      <c r="E4444" s="8" t="s">
        <v>46</v>
      </c>
      <c r="F4444" s="9">
        <f t="shared" si="146"/>
        <v>-4500000</v>
      </c>
      <c r="G4444" s="9">
        <v>-45</v>
      </c>
      <c r="H4444" s="10">
        <v>-4944465</v>
      </c>
      <c r="I4444" s="11">
        <v>32124044319.752964</v>
      </c>
      <c r="J4444" s="11">
        <v>319511</v>
      </c>
      <c r="K4444" s="11">
        <v>100541.27813988553</v>
      </c>
      <c r="L4444" s="12">
        <v>420107.48370515089</v>
      </c>
      <c r="M4444" s="11">
        <v>1107</v>
      </c>
      <c r="N4444" s="13"/>
      <c r="O4444" t="str">
        <f t="shared" si="147"/>
        <v/>
      </c>
    </row>
    <row r="4445" spans="1:15" hidden="1">
      <c r="A4445" s="41">
        <v>3.2025000000000001</v>
      </c>
      <c r="B4445" s="46">
        <v>45734</v>
      </c>
      <c r="C4445" s="8" t="s">
        <v>13</v>
      </c>
      <c r="D4445" s="8" t="s">
        <v>46</v>
      </c>
      <c r="E4445" s="8" t="s">
        <v>46</v>
      </c>
      <c r="F4445" s="9">
        <f t="shared" si="146"/>
        <v>-49100000</v>
      </c>
      <c r="G4445" s="9">
        <v>-491</v>
      </c>
      <c r="H4445" s="10">
        <v>-53949607</v>
      </c>
      <c r="I4445" s="11">
        <v>32074678552.186279</v>
      </c>
      <c r="J4445" s="11">
        <v>319020</v>
      </c>
      <c r="K4445" s="11">
        <v>100541.27813988553</v>
      </c>
      <c r="L4445" s="12">
        <v>4583839.4333162084</v>
      </c>
      <c r="M4445" s="11">
        <v>1108</v>
      </c>
      <c r="N4445" s="13"/>
      <c r="O4445" t="str">
        <f t="shared" si="147"/>
        <v/>
      </c>
    </row>
    <row r="4446" spans="1:15" hidden="1">
      <c r="A4446" s="41">
        <v>3.2025000000000001</v>
      </c>
      <c r="B4446" s="46">
        <v>45734</v>
      </c>
      <c r="C4446" s="8" t="s">
        <v>13</v>
      </c>
      <c r="D4446" s="8" t="s">
        <v>46</v>
      </c>
      <c r="E4446" s="8" t="s">
        <v>46</v>
      </c>
      <c r="F4446" s="9">
        <f t="shared" si="146"/>
        <v>-1800000</v>
      </c>
      <c r="G4446" s="9">
        <v>-18</v>
      </c>
      <c r="H4446" s="10">
        <v>-1977786</v>
      </c>
      <c r="I4446" s="11">
        <v>32072868809.17976</v>
      </c>
      <c r="J4446" s="11">
        <v>319002</v>
      </c>
      <c r="K4446" s="11">
        <v>100541.27813988553</v>
      </c>
      <c r="L4446" s="12">
        <v>168042.9934820605</v>
      </c>
      <c r="M4446" s="11">
        <v>1109</v>
      </c>
      <c r="N4446" s="13"/>
      <c r="O4446" t="str">
        <f t="shared" si="147"/>
        <v/>
      </c>
    </row>
    <row r="4447" spans="1:15" hidden="1">
      <c r="A4447" s="41">
        <v>3.2025000000000001</v>
      </c>
      <c r="B4447" s="46">
        <v>45734</v>
      </c>
      <c r="C4447" s="8" t="s">
        <v>13</v>
      </c>
      <c r="D4447" s="8" t="s">
        <v>46</v>
      </c>
      <c r="E4447" s="8" t="s">
        <v>46</v>
      </c>
      <c r="F4447" s="9">
        <f t="shared" si="146"/>
        <v>-12100000</v>
      </c>
      <c r="G4447" s="9">
        <v>-121</v>
      </c>
      <c r="H4447" s="10">
        <v>-13295117</v>
      </c>
      <c r="I4447" s="11">
        <v>32060703314.524834</v>
      </c>
      <c r="J4447" s="11">
        <v>318881</v>
      </c>
      <c r="K4447" s="11">
        <v>100541.27813988553</v>
      </c>
      <c r="L4447" s="12">
        <v>1129622.3450738508</v>
      </c>
      <c r="M4447" s="11">
        <v>1110</v>
      </c>
      <c r="N4447" s="13"/>
      <c r="O4447" t="str">
        <f t="shared" si="147"/>
        <v/>
      </c>
    </row>
    <row r="4448" spans="1:15" hidden="1">
      <c r="A4448" s="41">
        <v>3.2025000000000001</v>
      </c>
      <c r="B4448" s="46">
        <v>45734</v>
      </c>
      <c r="C4448" s="8" t="s">
        <v>13</v>
      </c>
      <c r="D4448" s="8" t="s">
        <v>46</v>
      </c>
      <c r="E4448" s="8" t="s">
        <v>46</v>
      </c>
      <c r="F4448" s="9">
        <f t="shared" si="146"/>
        <v>-9000000</v>
      </c>
      <c r="G4448" s="9">
        <v>-90</v>
      </c>
      <c r="H4448" s="10">
        <v>-9888930</v>
      </c>
      <c r="I4448" s="11">
        <v>32051654599.492245</v>
      </c>
      <c r="J4448" s="11">
        <v>318791</v>
      </c>
      <c r="K4448" s="11">
        <v>100541.27813988553</v>
      </c>
      <c r="L4448" s="12">
        <v>840214.96741030179</v>
      </c>
      <c r="M4448" s="11">
        <v>1111</v>
      </c>
      <c r="N4448" s="13"/>
      <c r="O4448" t="str">
        <f t="shared" si="147"/>
        <v/>
      </c>
    </row>
    <row r="4449" spans="1:15" hidden="1">
      <c r="A4449" s="41">
        <v>3.2025000000000001</v>
      </c>
      <c r="B4449" s="46">
        <v>45734</v>
      </c>
      <c r="C4449" s="8" t="s">
        <v>13</v>
      </c>
      <c r="D4449" s="8" t="s">
        <v>46</v>
      </c>
      <c r="E4449" s="8" t="s">
        <v>46</v>
      </c>
      <c r="F4449" s="9">
        <f t="shared" si="146"/>
        <v>-91800000</v>
      </c>
      <c r="G4449" s="9">
        <v>-918</v>
      </c>
      <c r="H4449" s="10">
        <v>-100867086</v>
      </c>
      <c r="I4449" s="11">
        <v>31959357706.159828</v>
      </c>
      <c r="J4449" s="11">
        <v>317873</v>
      </c>
      <c r="K4449" s="11">
        <v>100541.27813988553</v>
      </c>
      <c r="L4449" s="12">
        <v>8570192.6675850898</v>
      </c>
      <c r="M4449" s="11">
        <v>1112</v>
      </c>
      <c r="N4449" s="13"/>
      <c r="O4449" t="str">
        <f t="shared" si="147"/>
        <v/>
      </c>
    </row>
    <row r="4450" spans="1:15" hidden="1">
      <c r="A4450" s="41">
        <v>3.2025000000000001</v>
      </c>
      <c r="B4450" s="46">
        <v>45734</v>
      </c>
      <c r="C4450" s="8" t="s">
        <v>13</v>
      </c>
      <c r="D4450" s="8" t="s">
        <v>46</v>
      </c>
      <c r="E4450" s="8" t="s">
        <v>46</v>
      </c>
      <c r="F4450" s="9">
        <f t="shared" si="146"/>
        <v>-90900000</v>
      </c>
      <c r="G4450" s="9">
        <v>-909</v>
      </c>
      <c r="H4450" s="10">
        <v>-99878193</v>
      </c>
      <c r="I4450" s="11">
        <v>31867965684.330673</v>
      </c>
      <c r="J4450" s="11">
        <v>316964</v>
      </c>
      <c r="K4450" s="11">
        <v>100541.27813988553</v>
      </c>
      <c r="L4450" s="12">
        <v>8486171.1708440483</v>
      </c>
      <c r="M4450" s="11">
        <v>1113</v>
      </c>
      <c r="N4450" s="13"/>
      <c r="O4450" t="str">
        <f t="shared" si="147"/>
        <v/>
      </c>
    </row>
    <row r="4451" spans="1:15" hidden="1">
      <c r="A4451" s="41">
        <v>3.2025000000000001</v>
      </c>
      <c r="B4451" s="46">
        <v>45734</v>
      </c>
      <c r="C4451" s="8" t="s">
        <v>13</v>
      </c>
      <c r="D4451" s="8" t="s">
        <v>46</v>
      </c>
      <c r="E4451" s="8" t="s">
        <v>46</v>
      </c>
      <c r="F4451" s="9">
        <f t="shared" si="146"/>
        <v>900000</v>
      </c>
      <c r="G4451" s="9">
        <v>9</v>
      </c>
      <c r="H4451" s="10">
        <v>988200</v>
      </c>
      <c r="I4451" s="11">
        <v>31868953884.330673</v>
      </c>
      <c r="J4451" s="11">
        <v>316973</v>
      </c>
      <c r="K4451" s="11">
        <v>100541.54102819695</v>
      </c>
      <c r="L4451" s="12">
        <v>0</v>
      </c>
      <c r="M4451" s="11">
        <v>1114</v>
      </c>
      <c r="N4451" s="13"/>
      <c r="O4451" t="str">
        <f t="shared" si="147"/>
        <v/>
      </c>
    </row>
    <row r="4452" spans="1:15" hidden="1">
      <c r="A4452" s="41">
        <v>3.2025000000000001</v>
      </c>
      <c r="B4452" s="46">
        <v>45734</v>
      </c>
      <c r="C4452" s="8" t="s">
        <v>13</v>
      </c>
      <c r="D4452" s="8" t="s">
        <v>46</v>
      </c>
      <c r="E4452" s="8" t="s">
        <v>46</v>
      </c>
      <c r="F4452" s="9">
        <f t="shared" si="146"/>
        <v>-12800000</v>
      </c>
      <c r="G4452" s="9">
        <v>-128</v>
      </c>
      <c r="H4452" s="10">
        <v>-14064256</v>
      </c>
      <c r="I4452" s="11">
        <v>31856084567.079063</v>
      </c>
      <c r="J4452" s="11">
        <v>316845</v>
      </c>
      <c r="K4452" s="11">
        <v>100541.54102819695</v>
      </c>
      <c r="L4452" s="12">
        <v>1194938.7483907901</v>
      </c>
      <c r="M4452" s="11">
        <v>1115</v>
      </c>
      <c r="N4452" s="13"/>
      <c r="O4452" t="str">
        <f t="shared" si="147"/>
        <v/>
      </c>
    </row>
    <row r="4453" spans="1:15" hidden="1">
      <c r="A4453" s="41">
        <v>3.2025000000000001</v>
      </c>
      <c r="B4453" s="46">
        <v>45734</v>
      </c>
      <c r="C4453" s="8" t="s">
        <v>13</v>
      </c>
      <c r="D4453" s="8" t="s">
        <v>46</v>
      </c>
      <c r="E4453" s="8" t="s">
        <v>46</v>
      </c>
      <c r="F4453" s="9">
        <f t="shared" si="146"/>
        <v>-6300000</v>
      </c>
      <c r="G4453" s="9">
        <v>-63</v>
      </c>
      <c r="H4453" s="10">
        <v>-6922251</v>
      </c>
      <c r="I4453" s="11">
        <v>31849750449.994286</v>
      </c>
      <c r="J4453" s="11">
        <v>316782</v>
      </c>
      <c r="K4453" s="11">
        <v>100541.54102819695</v>
      </c>
      <c r="L4453" s="12">
        <v>588133.91522359196</v>
      </c>
      <c r="M4453" s="11">
        <v>1116</v>
      </c>
      <c r="N4453" s="13"/>
      <c r="O4453" t="str">
        <f t="shared" si="147"/>
        <v/>
      </c>
    </row>
    <row r="4454" spans="1:15" hidden="1">
      <c r="A4454" s="41">
        <v>3.2025000000000001</v>
      </c>
      <c r="B4454" s="46">
        <v>45734</v>
      </c>
      <c r="C4454" s="8" t="s">
        <v>13</v>
      </c>
      <c r="D4454" s="8" t="s">
        <v>14</v>
      </c>
      <c r="E4454" s="8" t="s">
        <v>14</v>
      </c>
      <c r="F4454" s="9">
        <f t="shared" si="146"/>
        <v>-6500000</v>
      </c>
      <c r="G4454" s="9">
        <v>-65</v>
      </c>
      <c r="H4454" s="10">
        <v>-6888700</v>
      </c>
      <c r="I4454" s="11">
        <v>16767816727.680073</v>
      </c>
      <c r="J4454" s="11">
        <v>167592</v>
      </c>
      <c r="K4454" s="11">
        <v>100051.41491049735</v>
      </c>
      <c r="L4454" s="12">
        <v>385358.03081767261</v>
      </c>
      <c r="M4454" s="11">
        <v>581</v>
      </c>
      <c r="N4454" s="13"/>
      <c r="O4454" t="str">
        <f t="shared" si="147"/>
        <v/>
      </c>
    </row>
    <row r="4455" spans="1:15" hidden="1">
      <c r="A4455" s="41">
        <v>3.2025000000000001</v>
      </c>
      <c r="B4455" s="46">
        <v>45734</v>
      </c>
      <c r="C4455" s="8" t="s">
        <v>13</v>
      </c>
      <c r="D4455" s="8" t="s">
        <v>46</v>
      </c>
      <c r="E4455" s="8" t="s">
        <v>46</v>
      </c>
      <c r="F4455" s="9">
        <f t="shared" si="146"/>
        <v>-13600000</v>
      </c>
      <c r="G4455" s="9">
        <v>-136</v>
      </c>
      <c r="H4455" s="10">
        <v>-14943272</v>
      </c>
      <c r="I4455" s="11">
        <v>31836076800.414452</v>
      </c>
      <c r="J4455" s="11">
        <v>316646</v>
      </c>
      <c r="K4455" s="11">
        <v>100541.54102819695</v>
      </c>
      <c r="L4455" s="12">
        <v>1269622.4201652147</v>
      </c>
      <c r="M4455" s="11">
        <v>1117</v>
      </c>
      <c r="N4455" s="13"/>
      <c r="O4455" t="str">
        <f t="shared" si="147"/>
        <v/>
      </c>
    </row>
    <row r="4456" spans="1:15" hidden="1">
      <c r="A4456" s="41">
        <v>3.2025000000000001</v>
      </c>
      <c r="B4456" s="46">
        <v>45734</v>
      </c>
      <c r="C4456" s="8" t="s">
        <v>13</v>
      </c>
      <c r="D4456" s="8" t="s">
        <v>15</v>
      </c>
      <c r="E4456" s="8" t="s">
        <v>15</v>
      </c>
      <c r="F4456" s="9">
        <f t="shared" si="146"/>
        <v>900000</v>
      </c>
      <c r="G4456" s="9">
        <v>9</v>
      </c>
      <c r="H4456" s="10">
        <v>969750</v>
      </c>
      <c r="I4456" s="11">
        <v>3904494605.7391043</v>
      </c>
      <c r="J4456" s="11">
        <v>37639</v>
      </c>
      <c r="K4456" s="11">
        <v>103735.34381197971</v>
      </c>
      <c r="L4456" s="12">
        <v>0</v>
      </c>
      <c r="M4456" s="11">
        <v>2739</v>
      </c>
      <c r="N4456" s="13"/>
      <c r="O4456" t="str">
        <f t="shared" si="147"/>
        <v/>
      </c>
    </row>
    <row r="4457" spans="1:15" hidden="1">
      <c r="A4457" s="41">
        <v>3.2025000000000001</v>
      </c>
      <c r="B4457" s="46">
        <v>45734</v>
      </c>
      <c r="C4457" s="8" t="s">
        <v>13</v>
      </c>
      <c r="D4457" s="8" t="s">
        <v>46</v>
      </c>
      <c r="E4457" s="8" t="s">
        <v>46</v>
      </c>
      <c r="F4457" s="9">
        <f t="shared" si="146"/>
        <v>-337700000</v>
      </c>
      <c r="G4457" s="9">
        <v>-3377</v>
      </c>
      <c r="H4457" s="10">
        <v>-371054629</v>
      </c>
      <c r="I4457" s="11">
        <v>31496548016.362232</v>
      </c>
      <c r="J4457" s="11">
        <v>313269</v>
      </c>
      <c r="K4457" s="11">
        <v>100541.54102819695</v>
      </c>
      <c r="L4457" s="12">
        <v>31525844.947778881</v>
      </c>
      <c r="M4457" s="11">
        <v>1118</v>
      </c>
      <c r="N4457" s="13"/>
      <c r="O4457" t="str">
        <f t="shared" si="147"/>
        <v/>
      </c>
    </row>
    <row r="4458" spans="1:15" hidden="1">
      <c r="A4458" s="41">
        <v>3.2025000000000001</v>
      </c>
      <c r="B4458" s="46">
        <v>45734</v>
      </c>
      <c r="C4458" s="8" t="s">
        <v>13</v>
      </c>
      <c r="D4458" s="8" t="s">
        <v>46</v>
      </c>
      <c r="E4458" s="8" t="s">
        <v>46</v>
      </c>
      <c r="F4458" s="9">
        <f t="shared" si="146"/>
        <v>-2700000</v>
      </c>
      <c r="G4458" s="9">
        <v>-27</v>
      </c>
      <c r="H4458" s="10">
        <v>-2966679</v>
      </c>
      <c r="I4458" s="11">
        <v>31493833394.754471</v>
      </c>
      <c r="J4458" s="11">
        <v>313242</v>
      </c>
      <c r="K4458" s="11">
        <v>100541.54102819695</v>
      </c>
      <c r="L4458" s="12">
        <v>252057.39223868214</v>
      </c>
      <c r="M4458" s="11">
        <v>1119</v>
      </c>
      <c r="N4458" s="13"/>
      <c r="O4458" t="str">
        <f t="shared" si="147"/>
        <v/>
      </c>
    </row>
    <row r="4459" spans="1:15" hidden="1">
      <c r="A4459" s="41">
        <v>3.2025000000000001</v>
      </c>
      <c r="B4459" s="46">
        <v>45734</v>
      </c>
      <c r="C4459" s="8" t="s">
        <v>13</v>
      </c>
      <c r="D4459" s="8" t="s">
        <v>46</v>
      </c>
      <c r="E4459" s="8" t="s">
        <v>46</v>
      </c>
      <c r="F4459" s="9">
        <f t="shared" si="146"/>
        <v>-18100000</v>
      </c>
      <c r="G4459" s="9">
        <v>-181</v>
      </c>
      <c r="H4459" s="10">
        <v>-19887737</v>
      </c>
      <c r="I4459" s="11">
        <v>31475635375.828365</v>
      </c>
      <c r="J4459" s="11">
        <v>313061</v>
      </c>
      <c r="K4459" s="11">
        <v>100541.54102819695</v>
      </c>
      <c r="L4459" s="12">
        <v>1689718.0738963522</v>
      </c>
      <c r="M4459" s="11">
        <v>1120</v>
      </c>
      <c r="N4459" s="13"/>
      <c r="O4459" t="str">
        <f t="shared" si="147"/>
        <v/>
      </c>
    </row>
    <row r="4460" spans="1:15" hidden="1">
      <c r="A4460" s="41">
        <v>3.2025000000000001</v>
      </c>
      <c r="B4460" s="46">
        <v>45734</v>
      </c>
      <c r="C4460" s="8" t="s">
        <v>13</v>
      </c>
      <c r="D4460" s="8" t="s">
        <v>46</v>
      </c>
      <c r="E4460" s="8" t="s">
        <v>46</v>
      </c>
      <c r="F4460" s="9">
        <f t="shared" si="146"/>
        <v>18200000</v>
      </c>
      <c r="G4460" s="9">
        <v>182</v>
      </c>
      <c r="H4460" s="10">
        <v>19991972</v>
      </c>
      <c r="I4460" s="11">
        <v>31495627347.828365</v>
      </c>
      <c r="J4460" s="11">
        <v>313243</v>
      </c>
      <c r="K4460" s="11">
        <v>100546.94709164568</v>
      </c>
      <c r="L4460" s="12">
        <v>0</v>
      </c>
      <c r="M4460" s="11">
        <v>1121</v>
      </c>
      <c r="N4460" s="13"/>
      <c r="O4460" t="str">
        <f t="shared" si="147"/>
        <v/>
      </c>
    </row>
    <row r="4461" spans="1:15" hidden="1">
      <c r="A4461" s="41">
        <v>3.2025000000000001</v>
      </c>
      <c r="B4461" s="46">
        <v>45734</v>
      </c>
      <c r="C4461" s="8" t="s">
        <v>13</v>
      </c>
      <c r="D4461" s="8" t="s">
        <v>46</v>
      </c>
      <c r="E4461" s="8" t="s">
        <v>46</v>
      </c>
      <c r="F4461" s="9">
        <f t="shared" si="146"/>
        <v>-22000000</v>
      </c>
      <c r="G4461" s="9">
        <v>-220</v>
      </c>
      <c r="H4461" s="10">
        <v>-24172940</v>
      </c>
      <c r="I4461" s="11">
        <v>31473507019.468204</v>
      </c>
      <c r="J4461" s="11">
        <v>313023</v>
      </c>
      <c r="K4461" s="11">
        <v>100546.94709164568</v>
      </c>
      <c r="L4461" s="12">
        <v>2052611.6398379505</v>
      </c>
      <c r="M4461" s="11">
        <v>1122</v>
      </c>
      <c r="N4461" s="13"/>
      <c r="O4461" t="str">
        <f t="shared" si="147"/>
        <v/>
      </c>
    </row>
    <row r="4462" spans="1:15" hidden="1">
      <c r="A4462" s="41">
        <v>3.2025000000000001</v>
      </c>
      <c r="B4462" s="46">
        <v>45734</v>
      </c>
      <c r="C4462" s="8" t="s">
        <v>13</v>
      </c>
      <c r="D4462" s="8" t="s">
        <v>46</v>
      </c>
      <c r="E4462" s="8" t="s">
        <v>46</v>
      </c>
      <c r="F4462" s="9">
        <f t="shared" si="146"/>
        <v>-1800000</v>
      </c>
      <c r="G4462" s="9">
        <v>-18</v>
      </c>
      <c r="H4462" s="10">
        <v>-1977786</v>
      </c>
      <c r="I4462" s="11">
        <v>31471697174.420555</v>
      </c>
      <c r="J4462" s="11">
        <v>313005</v>
      </c>
      <c r="K4462" s="11">
        <v>100546.94709164568</v>
      </c>
      <c r="L4462" s="12">
        <v>167940.9523503778</v>
      </c>
      <c r="M4462" s="11">
        <v>1123</v>
      </c>
      <c r="N4462" s="13"/>
      <c r="O4462" t="str">
        <f t="shared" si="147"/>
        <v/>
      </c>
    </row>
    <row r="4463" spans="1:15" hidden="1">
      <c r="A4463" s="41">
        <v>3.2025000000000001</v>
      </c>
      <c r="B4463" s="46">
        <v>45734</v>
      </c>
      <c r="C4463" s="8" t="s">
        <v>13</v>
      </c>
      <c r="D4463" s="8" t="s">
        <v>46</v>
      </c>
      <c r="E4463" s="8" t="s">
        <v>46</v>
      </c>
      <c r="F4463" s="9">
        <f t="shared" si="146"/>
        <v>-1800000</v>
      </c>
      <c r="G4463" s="9">
        <v>-18</v>
      </c>
      <c r="H4463" s="10">
        <v>-1977786</v>
      </c>
      <c r="I4463" s="11">
        <v>31469887329.372906</v>
      </c>
      <c r="J4463" s="11">
        <v>312987</v>
      </c>
      <c r="K4463" s="11">
        <v>100546.94709164568</v>
      </c>
      <c r="L4463" s="12">
        <v>167940.9523503778</v>
      </c>
      <c r="M4463" s="11">
        <v>1124</v>
      </c>
      <c r="N4463" s="13"/>
      <c r="O4463" t="str">
        <f t="shared" si="147"/>
        <v/>
      </c>
    </row>
    <row r="4464" spans="1:15" hidden="1">
      <c r="A4464" s="41">
        <v>3.2025000000000001</v>
      </c>
      <c r="B4464" s="46">
        <v>45734</v>
      </c>
      <c r="C4464" s="8" t="s">
        <v>13</v>
      </c>
      <c r="D4464" s="8" t="s">
        <v>46</v>
      </c>
      <c r="E4464" s="8" t="s">
        <v>46</v>
      </c>
      <c r="F4464" s="9">
        <f t="shared" si="146"/>
        <v>-22700000</v>
      </c>
      <c r="G4464" s="9">
        <v>-227</v>
      </c>
      <c r="H4464" s="10">
        <v>-24942079</v>
      </c>
      <c r="I4464" s="11">
        <v>31447063172.383102</v>
      </c>
      <c r="J4464" s="11">
        <v>312760</v>
      </c>
      <c r="K4464" s="11">
        <v>100546.94709164568</v>
      </c>
      <c r="L4464" s="12">
        <v>2117922.0101964325</v>
      </c>
      <c r="M4464" s="11">
        <v>1125</v>
      </c>
      <c r="N4464" s="13"/>
      <c r="O4464" t="str">
        <f t="shared" si="147"/>
        <v/>
      </c>
    </row>
    <row r="4465" spans="1:15" hidden="1">
      <c r="A4465" s="41">
        <v>3.2025000000000001</v>
      </c>
      <c r="B4465" s="46">
        <v>45734</v>
      </c>
      <c r="C4465" s="8" t="s">
        <v>13</v>
      </c>
      <c r="D4465" s="8" t="s">
        <v>46</v>
      </c>
      <c r="E4465" s="8" t="s">
        <v>46</v>
      </c>
      <c r="F4465" s="9">
        <f t="shared" si="146"/>
        <v>-900000</v>
      </c>
      <c r="G4465" s="9">
        <v>-9</v>
      </c>
      <c r="H4465" s="10">
        <v>-988893</v>
      </c>
      <c r="I4465" s="11">
        <v>31446158249.859276</v>
      </c>
      <c r="J4465" s="11">
        <v>312751</v>
      </c>
      <c r="K4465" s="11">
        <v>100546.94709164568</v>
      </c>
      <c r="L4465" s="12">
        <v>83970.476175188902</v>
      </c>
      <c r="M4465" s="11">
        <v>1126</v>
      </c>
      <c r="N4465" s="13"/>
      <c r="O4465" t="str">
        <f t="shared" si="147"/>
        <v/>
      </c>
    </row>
    <row r="4466" spans="1:15" hidden="1">
      <c r="A4466" s="41">
        <v>3.2025000000000001</v>
      </c>
      <c r="B4466" s="46">
        <v>45734</v>
      </c>
      <c r="C4466" s="8" t="s">
        <v>13</v>
      </c>
      <c r="D4466" s="8" t="s">
        <v>46</v>
      </c>
      <c r="E4466" s="8" t="s">
        <v>46</v>
      </c>
      <c r="F4466" s="9">
        <f t="shared" si="146"/>
        <v>-1200000</v>
      </c>
      <c r="G4466" s="9">
        <v>-12</v>
      </c>
      <c r="H4466" s="10">
        <v>-1318524</v>
      </c>
      <c r="I4466" s="11">
        <v>31444951686.494175</v>
      </c>
      <c r="J4466" s="11">
        <v>312739</v>
      </c>
      <c r="K4466" s="11">
        <v>100546.94709164568</v>
      </c>
      <c r="L4466" s="12">
        <v>111960.63490025187</v>
      </c>
      <c r="M4466" s="11">
        <v>1127</v>
      </c>
      <c r="N4466" s="13"/>
      <c r="O4466" t="str">
        <f t="shared" si="147"/>
        <v/>
      </c>
    </row>
    <row r="4467" spans="1:15" hidden="1">
      <c r="A4467" s="41">
        <v>3.2025000000000001</v>
      </c>
      <c r="B4467" s="46">
        <v>45734</v>
      </c>
      <c r="C4467" s="8" t="s">
        <v>13</v>
      </c>
      <c r="D4467" s="8" t="s">
        <v>15</v>
      </c>
      <c r="E4467" s="8" t="s">
        <v>15</v>
      </c>
      <c r="F4467" s="9">
        <f t="shared" si="146"/>
        <v>1000000</v>
      </c>
      <c r="G4467" s="9">
        <v>10</v>
      </c>
      <c r="H4467" s="10">
        <v>1074070</v>
      </c>
      <c r="I4467" s="11">
        <v>3905568675.7391043</v>
      </c>
      <c r="J4467" s="11">
        <v>37649</v>
      </c>
      <c r="K4467" s="11">
        <v>103736.31904536918</v>
      </c>
      <c r="L4467" s="12">
        <v>0</v>
      </c>
      <c r="M4467" s="11">
        <v>2740</v>
      </c>
      <c r="N4467" s="13"/>
      <c r="O4467" t="str">
        <f t="shared" si="147"/>
        <v/>
      </c>
    </row>
    <row r="4468" spans="1:15" hidden="1">
      <c r="A4468" s="41">
        <v>3.2025000000000001</v>
      </c>
      <c r="B4468" s="46">
        <v>45734</v>
      </c>
      <c r="C4468" s="8" t="s">
        <v>13</v>
      </c>
      <c r="D4468" s="8" t="s">
        <v>15</v>
      </c>
      <c r="E4468" s="8" t="s">
        <v>15</v>
      </c>
      <c r="F4468" s="9">
        <f t="shared" si="146"/>
        <v>29800000</v>
      </c>
      <c r="G4468" s="9">
        <v>298</v>
      </c>
      <c r="H4468" s="10">
        <v>32050496</v>
      </c>
      <c r="I4468" s="11">
        <v>3937619171.7391043</v>
      </c>
      <c r="J4468" s="11">
        <v>37947</v>
      </c>
      <c r="K4468" s="11">
        <v>103766.28381002725</v>
      </c>
      <c r="L4468" s="12">
        <v>0</v>
      </c>
      <c r="M4468" s="11">
        <v>2741</v>
      </c>
      <c r="N4468" s="13"/>
      <c r="O4468" t="str">
        <f t="shared" si="147"/>
        <v/>
      </c>
    </row>
    <row r="4469" spans="1:15" hidden="1">
      <c r="A4469" s="41">
        <v>3.2025000000000001</v>
      </c>
      <c r="B4469" s="46">
        <v>45734</v>
      </c>
      <c r="C4469" s="8" t="s">
        <v>13</v>
      </c>
      <c r="D4469" s="8" t="s">
        <v>14</v>
      </c>
      <c r="E4469" s="8" t="s">
        <v>14</v>
      </c>
      <c r="F4469" s="9">
        <f t="shared" si="146"/>
        <v>-1800000</v>
      </c>
      <c r="G4469" s="9">
        <v>-18</v>
      </c>
      <c r="H4469" s="10">
        <v>-1907640</v>
      </c>
      <c r="I4469" s="11">
        <v>16766015802.211683</v>
      </c>
      <c r="J4469" s="11">
        <v>167574</v>
      </c>
      <c r="K4469" s="11">
        <v>100051.41491049735</v>
      </c>
      <c r="L4469" s="12">
        <v>106714.53161104769</v>
      </c>
      <c r="M4469" s="11">
        <v>582</v>
      </c>
      <c r="N4469" s="13"/>
      <c r="O4469" t="str">
        <f t="shared" si="147"/>
        <v/>
      </c>
    </row>
    <row r="4470" spans="1:15" hidden="1">
      <c r="A4470" s="41">
        <v>3.2025000000000001</v>
      </c>
      <c r="B4470" s="46">
        <v>45734</v>
      </c>
      <c r="C4470" s="8" t="s">
        <v>13</v>
      </c>
      <c r="D4470" s="8" t="s">
        <v>46</v>
      </c>
      <c r="E4470" s="8" t="s">
        <v>46</v>
      </c>
      <c r="F4470" s="9">
        <f t="shared" si="146"/>
        <v>14200000</v>
      </c>
      <c r="G4470" s="9">
        <v>142</v>
      </c>
      <c r="H4470" s="10">
        <v>15591600</v>
      </c>
      <c r="I4470" s="11">
        <v>31460543286.494175</v>
      </c>
      <c r="J4470" s="11">
        <v>312881</v>
      </c>
      <c r="K4470" s="11">
        <v>100551.14655889675</v>
      </c>
      <c r="L4470" s="12">
        <v>0</v>
      </c>
      <c r="M4470" s="11">
        <v>1128</v>
      </c>
      <c r="N4470" s="13"/>
      <c r="O4470" t="str">
        <f t="shared" si="147"/>
        <v/>
      </c>
    </row>
    <row r="4471" spans="1:15" hidden="1">
      <c r="A4471" s="41">
        <v>3.2025000000000001</v>
      </c>
      <c r="B4471" s="46">
        <v>45734</v>
      </c>
      <c r="C4471" s="8" t="s">
        <v>13</v>
      </c>
      <c r="D4471" s="8" t="s">
        <v>46</v>
      </c>
      <c r="E4471" s="8" t="s">
        <v>46</v>
      </c>
      <c r="F4471" s="9">
        <f t="shared" si="146"/>
        <v>-3600000</v>
      </c>
      <c r="G4471" s="9">
        <v>-36</v>
      </c>
      <c r="H4471" s="10">
        <v>-3955572</v>
      </c>
      <c r="I4471" s="11">
        <v>31456923445.218056</v>
      </c>
      <c r="J4471" s="11">
        <v>312845</v>
      </c>
      <c r="K4471" s="11">
        <v>100551.14655889675</v>
      </c>
      <c r="L4471" s="12">
        <v>335730.72387971682</v>
      </c>
      <c r="M4471" s="11">
        <v>1129</v>
      </c>
      <c r="N4471" s="13"/>
      <c r="O4471" t="str">
        <f t="shared" si="147"/>
        <v/>
      </c>
    </row>
    <row r="4472" spans="1:15" hidden="1">
      <c r="A4472" s="41">
        <v>3.2025000000000001</v>
      </c>
      <c r="B4472" s="46">
        <v>45734</v>
      </c>
      <c r="C4472" s="8" t="s">
        <v>13</v>
      </c>
      <c r="D4472" s="8" t="s">
        <v>46</v>
      </c>
      <c r="E4472" s="8" t="s">
        <v>46</v>
      </c>
      <c r="F4472" s="9">
        <f t="shared" si="146"/>
        <v>13600000</v>
      </c>
      <c r="G4472" s="9">
        <v>136</v>
      </c>
      <c r="H4472" s="10">
        <v>14911992</v>
      </c>
      <c r="I4472" s="11">
        <v>31471835437.218056</v>
      </c>
      <c r="J4472" s="11">
        <v>312981</v>
      </c>
      <c r="K4472" s="11">
        <v>100555.09899073125</v>
      </c>
      <c r="L4472" s="12">
        <v>0</v>
      </c>
      <c r="M4472" s="11">
        <v>1130</v>
      </c>
      <c r="N4472" s="13"/>
      <c r="O4472" t="str">
        <f t="shared" si="147"/>
        <v/>
      </c>
    </row>
    <row r="4473" spans="1:15" hidden="1">
      <c r="A4473" s="41">
        <v>3.2025000000000001</v>
      </c>
      <c r="B4473" s="46">
        <v>45734</v>
      </c>
      <c r="C4473" s="8" t="s">
        <v>13</v>
      </c>
      <c r="D4473" s="8" t="s">
        <v>14</v>
      </c>
      <c r="E4473" s="8" t="s">
        <v>14</v>
      </c>
      <c r="F4473" s="9">
        <f t="shared" si="146"/>
        <v>-6600000</v>
      </c>
      <c r="G4473" s="9">
        <v>-66</v>
      </c>
      <c r="H4473" s="10">
        <v>-6994680</v>
      </c>
      <c r="I4473" s="11">
        <v>16759412408.827591</v>
      </c>
      <c r="J4473" s="11">
        <v>167508</v>
      </c>
      <c r="K4473" s="11">
        <v>100051.41491049735</v>
      </c>
      <c r="L4473" s="12">
        <v>391286.61590717547</v>
      </c>
      <c r="M4473" s="11">
        <v>583</v>
      </c>
      <c r="N4473" s="13"/>
      <c r="O4473" t="str">
        <f t="shared" si="147"/>
        <v/>
      </c>
    </row>
    <row r="4474" spans="1:15" hidden="1">
      <c r="A4474" s="41">
        <v>3.2025000000000001</v>
      </c>
      <c r="B4474" s="46">
        <v>45734</v>
      </c>
      <c r="C4474" s="8" t="s">
        <v>13</v>
      </c>
      <c r="D4474" s="8" t="s">
        <v>46</v>
      </c>
      <c r="E4474" s="8" t="s">
        <v>46</v>
      </c>
      <c r="F4474" s="9">
        <f t="shared" si="146"/>
        <v>9100000</v>
      </c>
      <c r="G4474" s="9">
        <v>91</v>
      </c>
      <c r="H4474" s="10">
        <v>9990435</v>
      </c>
      <c r="I4474" s="11">
        <v>31481825872.218056</v>
      </c>
      <c r="J4474" s="11">
        <v>313072</v>
      </c>
      <c r="K4474" s="11">
        <v>100557.7818272412</v>
      </c>
      <c r="L4474" s="12">
        <v>0</v>
      </c>
      <c r="M4474" s="11">
        <v>1131</v>
      </c>
      <c r="N4474" s="13"/>
      <c r="O4474" t="str">
        <f t="shared" si="147"/>
        <v/>
      </c>
    </row>
    <row r="4475" spans="1:15" hidden="1">
      <c r="A4475" s="41">
        <v>3.2025000000000001</v>
      </c>
      <c r="B4475" s="46">
        <v>45734</v>
      </c>
      <c r="C4475" s="8" t="s">
        <v>13</v>
      </c>
      <c r="D4475" s="8" t="s">
        <v>46</v>
      </c>
      <c r="E4475" s="8" t="s">
        <v>46</v>
      </c>
      <c r="F4475" s="9">
        <f t="shared" si="146"/>
        <v>-22700000</v>
      </c>
      <c r="G4475" s="9">
        <v>-227</v>
      </c>
      <c r="H4475" s="10">
        <v>-24942079</v>
      </c>
      <c r="I4475" s="11">
        <v>31458999255.743271</v>
      </c>
      <c r="J4475" s="11">
        <v>312845</v>
      </c>
      <c r="K4475" s="11">
        <v>100557.7818272412</v>
      </c>
      <c r="L4475" s="12">
        <v>2115462.5252162479</v>
      </c>
      <c r="M4475" s="11">
        <v>1132</v>
      </c>
      <c r="N4475" s="13"/>
      <c r="O4475" t="str">
        <f t="shared" si="147"/>
        <v/>
      </c>
    </row>
    <row r="4476" spans="1:15" hidden="1">
      <c r="A4476" s="41">
        <v>3.2025000000000001</v>
      </c>
      <c r="B4476" s="46">
        <v>45734</v>
      </c>
      <c r="C4476" s="8" t="s">
        <v>13</v>
      </c>
      <c r="D4476" s="8" t="s">
        <v>46</v>
      </c>
      <c r="E4476" s="8" t="s">
        <v>46</v>
      </c>
      <c r="F4476" s="9">
        <f t="shared" si="146"/>
        <v>-1900000</v>
      </c>
      <c r="G4476" s="9">
        <v>-19</v>
      </c>
      <c r="H4476" s="10">
        <v>-2087663</v>
      </c>
      <c r="I4476" s="11">
        <v>31457088657.888554</v>
      </c>
      <c r="J4476" s="11">
        <v>312826</v>
      </c>
      <c r="K4476" s="11">
        <v>100557.7818272412</v>
      </c>
      <c r="L4476" s="12">
        <v>177065.1452824173</v>
      </c>
      <c r="M4476" s="11">
        <v>1133</v>
      </c>
      <c r="N4476" s="13"/>
      <c r="O4476" t="str">
        <f t="shared" si="147"/>
        <v/>
      </c>
    </row>
    <row r="4477" spans="1:15" hidden="1">
      <c r="A4477" s="41">
        <v>3.2025000000000001</v>
      </c>
      <c r="B4477" s="46">
        <v>45734</v>
      </c>
      <c r="C4477" s="8" t="s">
        <v>13</v>
      </c>
      <c r="D4477" s="8" t="s">
        <v>46</v>
      </c>
      <c r="E4477" s="8" t="s">
        <v>46</v>
      </c>
      <c r="F4477" s="9">
        <f t="shared" si="146"/>
        <v>-5300000</v>
      </c>
      <c r="G4477" s="9">
        <v>-53</v>
      </c>
      <c r="H4477" s="10">
        <v>-5823481</v>
      </c>
      <c r="I4477" s="11">
        <v>31451759095.45171</v>
      </c>
      <c r="J4477" s="11">
        <v>312773</v>
      </c>
      <c r="K4477" s="11">
        <v>100557.7818272412</v>
      </c>
      <c r="L4477" s="12">
        <v>493918.56315621641</v>
      </c>
      <c r="M4477" s="11">
        <v>1134</v>
      </c>
      <c r="N4477" s="13"/>
      <c r="O4477" t="str">
        <f t="shared" si="147"/>
        <v/>
      </c>
    </row>
    <row r="4478" spans="1:15" hidden="1">
      <c r="A4478" s="41">
        <v>3.2025000000000001</v>
      </c>
      <c r="B4478" s="46">
        <v>45734</v>
      </c>
      <c r="C4478" s="8" t="s">
        <v>13</v>
      </c>
      <c r="D4478" s="8" t="s">
        <v>46</v>
      </c>
      <c r="E4478" s="8" t="s">
        <v>46</v>
      </c>
      <c r="F4478" s="9">
        <f t="shared" si="146"/>
        <v>-31800000</v>
      </c>
      <c r="G4478" s="9">
        <v>-318</v>
      </c>
      <c r="H4478" s="10">
        <v>-34940886</v>
      </c>
      <c r="I4478" s="11">
        <v>31419781720.830647</v>
      </c>
      <c r="J4478" s="11">
        <v>312455</v>
      </c>
      <c r="K4478" s="11">
        <v>100557.7818272412</v>
      </c>
      <c r="L4478" s="12">
        <v>2963511.3789373003</v>
      </c>
      <c r="M4478" s="11">
        <v>1135</v>
      </c>
      <c r="N4478" s="13"/>
      <c r="O4478" t="str">
        <f t="shared" si="147"/>
        <v/>
      </c>
    </row>
    <row r="4479" spans="1:15" hidden="1">
      <c r="A4479" s="41">
        <v>3.2025000000000001</v>
      </c>
      <c r="B4479" s="46">
        <v>45734</v>
      </c>
      <c r="C4479" s="8" t="s">
        <v>13</v>
      </c>
      <c r="D4479" s="8" t="s">
        <v>14</v>
      </c>
      <c r="E4479" s="8" t="s">
        <v>14</v>
      </c>
      <c r="F4479" s="9">
        <f t="shared" si="146"/>
        <v>-3700000</v>
      </c>
      <c r="G4479" s="9">
        <v>-37</v>
      </c>
      <c r="H4479" s="10">
        <v>-3921260</v>
      </c>
      <c r="I4479" s="11">
        <v>16755710506.475903</v>
      </c>
      <c r="J4479" s="11">
        <v>167471</v>
      </c>
      <c r="K4479" s="11">
        <v>100051.41491049735</v>
      </c>
      <c r="L4479" s="12">
        <v>219357.64831159823</v>
      </c>
      <c r="M4479" s="11">
        <v>584</v>
      </c>
      <c r="N4479" s="13"/>
      <c r="O4479" t="str">
        <f t="shared" si="147"/>
        <v/>
      </c>
    </row>
    <row r="4480" spans="1:15" hidden="1">
      <c r="A4480" s="41">
        <v>3.2025000000000001</v>
      </c>
      <c r="B4480" s="46">
        <v>45734</v>
      </c>
      <c r="C4480" s="8" t="s">
        <v>13</v>
      </c>
      <c r="D4480" s="8" t="s">
        <v>14</v>
      </c>
      <c r="E4480" s="8" t="s">
        <v>14</v>
      </c>
      <c r="F4480" s="9">
        <f t="shared" si="146"/>
        <v>-9400000</v>
      </c>
      <c r="G4480" s="9">
        <v>-94</v>
      </c>
      <c r="H4480" s="10">
        <v>-9962120</v>
      </c>
      <c r="I4480" s="11">
        <v>16746305673.474316</v>
      </c>
      <c r="J4480" s="11">
        <v>167377</v>
      </c>
      <c r="K4480" s="11">
        <v>100051.41491049735</v>
      </c>
      <c r="L4480" s="12">
        <v>557286.99841324985</v>
      </c>
      <c r="M4480" s="11">
        <v>585</v>
      </c>
      <c r="N4480" s="13"/>
      <c r="O4480" t="str">
        <f t="shared" si="147"/>
        <v/>
      </c>
    </row>
    <row r="4481" spans="1:15" hidden="1">
      <c r="A4481" s="41">
        <v>3.2025000000000001</v>
      </c>
      <c r="B4481" s="46">
        <v>45734</v>
      </c>
      <c r="C4481" s="8" t="s">
        <v>13</v>
      </c>
      <c r="D4481" s="8" t="s">
        <v>46</v>
      </c>
      <c r="E4481" s="8" t="s">
        <v>46</v>
      </c>
      <c r="F4481" s="9">
        <f t="shared" si="146"/>
        <v>-18100000</v>
      </c>
      <c r="G4481" s="9">
        <v>-181</v>
      </c>
      <c r="H4481" s="10">
        <v>-19887737</v>
      </c>
      <c r="I4481" s="11">
        <v>31401580762.319916</v>
      </c>
      <c r="J4481" s="11">
        <v>312274</v>
      </c>
      <c r="K4481" s="11">
        <v>100557.7818272412</v>
      </c>
      <c r="L4481" s="12">
        <v>1686778.4892693423</v>
      </c>
      <c r="M4481" s="11">
        <v>1136</v>
      </c>
      <c r="N4481" s="13"/>
      <c r="O4481" t="str">
        <f t="shared" si="147"/>
        <v/>
      </c>
    </row>
    <row r="4482" spans="1:15" hidden="1">
      <c r="A4482" s="41">
        <v>3.2025000000000001</v>
      </c>
      <c r="B4482" s="46">
        <v>45734</v>
      </c>
      <c r="C4482" s="8" t="s">
        <v>13</v>
      </c>
      <c r="D4482" s="8" t="s">
        <v>46</v>
      </c>
      <c r="E4482" s="8" t="s">
        <v>46</v>
      </c>
      <c r="F4482" s="9">
        <f t="shared" si="146"/>
        <v>-18200000</v>
      </c>
      <c r="G4482" s="9">
        <v>-182</v>
      </c>
      <c r="H4482" s="10">
        <v>-19997614</v>
      </c>
      <c r="I4482" s="11">
        <v>31383279246.027359</v>
      </c>
      <c r="J4482" s="11">
        <v>312092</v>
      </c>
      <c r="K4482" s="11">
        <v>100557.7818272412</v>
      </c>
      <c r="L4482" s="12">
        <v>1696097.7074421011</v>
      </c>
      <c r="M4482" s="11">
        <v>1137</v>
      </c>
      <c r="N4482" s="13"/>
      <c r="O4482" t="str">
        <f t="shared" si="147"/>
        <v/>
      </c>
    </row>
    <row r="4483" spans="1:15" hidden="1">
      <c r="A4483" s="41">
        <v>3.2025000000000001</v>
      </c>
      <c r="B4483" s="46">
        <v>45734</v>
      </c>
      <c r="C4483" s="8" t="s">
        <v>13</v>
      </c>
      <c r="D4483" s="8" t="s">
        <v>46</v>
      </c>
      <c r="E4483" s="8" t="s">
        <v>46</v>
      </c>
      <c r="F4483" s="9">
        <f t="shared" si="146"/>
        <v>-91100000</v>
      </c>
      <c r="G4483" s="9">
        <v>-911</v>
      </c>
      <c r="H4483" s="10">
        <v>-100097947</v>
      </c>
      <c r="I4483" s="11">
        <v>31291671106.782742</v>
      </c>
      <c r="J4483" s="11">
        <v>311181</v>
      </c>
      <c r="K4483" s="11">
        <v>100557.7818272412</v>
      </c>
      <c r="L4483" s="12">
        <v>8489807.755383268</v>
      </c>
      <c r="M4483" s="11">
        <v>1138</v>
      </c>
      <c r="N4483" s="13"/>
      <c r="O4483" t="str">
        <f t="shared" si="147"/>
        <v/>
      </c>
    </row>
    <row r="4484" spans="1:15" hidden="1">
      <c r="A4484" s="41">
        <v>3.2025000000000001</v>
      </c>
      <c r="B4484" s="46">
        <v>45734</v>
      </c>
      <c r="C4484" s="8" t="s">
        <v>13</v>
      </c>
      <c r="D4484" s="8" t="s">
        <v>46</v>
      </c>
      <c r="E4484" s="8" t="s">
        <v>46</v>
      </c>
      <c r="F4484" s="9">
        <f t="shared" si="146"/>
        <v>-92900000</v>
      </c>
      <c r="G4484" s="9">
        <v>-929</v>
      </c>
      <c r="H4484" s="10">
        <v>-102075733</v>
      </c>
      <c r="I4484" s="11">
        <v>31198252927.465233</v>
      </c>
      <c r="J4484" s="11">
        <v>310252</v>
      </c>
      <c r="K4484" s="11">
        <v>100557.7818272412</v>
      </c>
      <c r="L4484" s="12">
        <v>8657553.6824929267</v>
      </c>
      <c r="M4484" s="11">
        <v>1139</v>
      </c>
      <c r="N4484" s="13"/>
      <c r="O4484" t="str">
        <f t="shared" si="147"/>
        <v/>
      </c>
    </row>
    <row r="4485" spans="1:15" hidden="1">
      <c r="A4485" s="41">
        <v>3.2025000000000001</v>
      </c>
      <c r="B4485" s="46">
        <v>45734</v>
      </c>
      <c r="C4485" s="8" t="s">
        <v>13</v>
      </c>
      <c r="D4485" s="8" t="s">
        <v>15</v>
      </c>
      <c r="E4485" s="8" t="s">
        <v>15</v>
      </c>
      <c r="F4485" s="9">
        <f t="shared" si="146"/>
        <v>93300000</v>
      </c>
      <c r="G4485" s="9">
        <v>933</v>
      </c>
      <c r="H4485" s="10">
        <v>100185540</v>
      </c>
      <c r="I4485" s="11">
        <v>4037804711.7391043</v>
      </c>
      <c r="J4485" s="11">
        <v>38880</v>
      </c>
      <c r="K4485" s="11">
        <v>103853.00184514157</v>
      </c>
      <c r="L4485" s="12">
        <v>0</v>
      </c>
      <c r="M4485" s="11">
        <v>2742</v>
      </c>
      <c r="N4485" s="13"/>
      <c r="O4485" t="str">
        <f t="shared" si="147"/>
        <v/>
      </c>
    </row>
    <row r="4486" spans="1:15" hidden="1">
      <c r="A4486" s="41">
        <v>3.2025000000000001</v>
      </c>
      <c r="B4486" s="46">
        <v>45734</v>
      </c>
      <c r="C4486" s="8" t="s">
        <v>13</v>
      </c>
      <c r="D4486" s="8" t="s">
        <v>46</v>
      </c>
      <c r="E4486" s="8" t="s">
        <v>46</v>
      </c>
      <c r="F4486" s="9">
        <f t="shared" si="146"/>
        <v>-181900000</v>
      </c>
      <c r="G4486" s="9">
        <v>-1819</v>
      </c>
      <c r="H4486" s="10">
        <v>-199866263</v>
      </c>
      <c r="I4486" s="11">
        <v>31015338322.32148</v>
      </c>
      <c r="J4486" s="11">
        <v>308433</v>
      </c>
      <c r="K4486" s="11">
        <v>100557.7818272412</v>
      </c>
      <c r="L4486" s="12">
        <v>16951657.85624826</v>
      </c>
      <c r="M4486" s="11">
        <v>1140</v>
      </c>
      <c r="N4486" s="13"/>
      <c r="O4486" t="str">
        <f t="shared" si="147"/>
        <v/>
      </c>
    </row>
    <row r="4487" spans="1:15" hidden="1">
      <c r="A4487" s="41">
        <v>3.2025000000000001</v>
      </c>
      <c r="B4487" s="46">
        <v>45734</v>
      </c>
      <c r="C4487" s="8" t="s">
        <v>13</v>
      </c>
      <c r="D4487" s="8" t="s">
        <v>14</v>
      </c>
      <c r="E4487" s="8" t="s">
        <v>14</v>
      </c>
      <c r="F4487" s="9">
        <f t="shared" si="146"/>
        <v>-900000</v>
      </c>
      <c r="G4487" s="9">
        <v>-9</v>
      </c>
      <c r="H4487" s="10">
        <v>-953820</v>
      </c>
      <c r="I4487" s="11">
        <v>16745405210.740122</v>
      </c>
      <c r="J4487" s="11">
        <v>167368</v>
      </c>
      <c r="K4487" s="11">
        <v>100051.41491049735</v>
      </c>
      <c r="L4487" s="12">
        <v>53357.265805523843</v>
      </c>
      <c r="M4487" s="11">
        <v>586</v>
      </c>
      <c r="N4487" s="13"/>
      <c r="O4487" t="str">
        <f t="shared" si="147"/>
        <v/>
      </c>
    </row>
    <row r="4488" spans="1:15" hidden="1">
      <c r="A4488" s="41">
        <v>3.2025000000000001</v>
      </c>
      <c r="B4488" s="46">
        <v>45734</v>
      </c>
      <c r="C4488" s="8" t="s">
        <v>13</v>
      </c>
      <c r="D4488" s="8" t="s">
        <v>46</v>
      </c>
      <c r="E4488" s="8" t="s">
        <v>46</v>
      </c>
      <c r="F4488" s="9">
        <f t="shared" si="146"/>
        <v>-1500000</v>
      </c>
      <c r="G4488" s="9">
        <v>-15</v>
      </c>
      <c r="H4488" s="10">
        <v>-1648155</v>
      </c>
      <c r="I4488" s="11">
        <v>31013829955.59407</v>
      </c>
      <c r="J4488" s="11">
        <v>308418</v>
      </c>
      <c r="K4488" s="11">
        <v>100557.7818272412</v>
      </c>
      <c r="L4488" s="12">
        <v>139788.27259138203</v>
      </c>
      <c r="M4488" s="11">
        <v>1141</v>
      </c>
      <c r="N4488" s="13"/>
      <c r="O4488" t="str">
        <f t="shared" si="147"/>
        <v/>
      </c>
    </row>
    <row r="4489" spans="1:15" hidden="1">
      <c r="A4489" s="41">
        <v>3.2025000000000001</v>
      </c>
      <c r="B4489" s="46">
        <v>45734</v>
      </c>
      <c r="C4489" s="8" t="s">
        <v>13</v>
      </c>
      <c r="D4489" s="8" t="s">
        <v>46</v>
      </c>
      <c r="E4489" s="8" t="s">
        <v>46</v>
      </c>
      <c r="F4489" s="9">
        <f t="shared" si="146"/>
        <v>-9200000</v>
      </c>
      <c r="G4489" s="9">
        <v>-92</v>
      </c>
      <c r="H4489" s="10">
        <v>-10108684</v>
      </c>
      <c r="I4489" s="11">
        <v>31004578639.665966</v>
      </c>
      <c r="J4489" s="11">
        <v>308326</v>
      </c>
      <c r="K4489" s="11">
        <v>100557.7818272412</v>
      </c>
      <c r="L4489" s="12">
        <v>857368.07189380936</v>
      </c>
      <c r="M4489" s="11">
        <v>1142</v>
      </c>
      <c r="N4489" s="13"/>
      <c r="O4489" t="str">
        <f t="shared" si="147"/>
        <v/>
      </c>
    </row>
    <row r="4490" spans="1:15" hidden="1">
      <c r="A4490" s="41">
        <v>3.2025000000000001</v>
      </c>
      <c r="B4490" s="46">
        <v>45734</v>
      </c>
      <c r="C4490" s="8" t="s">
        <v>13</v>
      </c>
      <c r="D4490" s="8" t="s">
        <v>46</v>
      </c>
      <c r="E4490" s="8" t="s">
        <v>46</v>
      </c>
      <c r="F4490" s="9">
        <f t="shared" ref="F4490:F4553" si="148">100000*G4490</f>
        <v>-4500000</v>
      </c>
      <c r="G4490" s="9">
        <v>-45</v>
      </c>
      <c r="H4490" s="10">
        <v>-4944465</v>
      </c>
      <c r="I4490" s="11">
        <v>31000053539.483742</v>
      </c>
      <c r="J4490" s="11">
        <v>308281</v>
      </c>
      <c r="K4490" s="11">
        <v>100557.7818272412</v>
      </c>
      <c r="L4490" s="12">
        <v>419364.81777414586</v>
      </c>
      <c r="M4490" s="11">
        <v>1143</v>
      </c>
      <c r="N4490" s="13"/>
      <c r="O4490" t="str">
        <f t="shared" si="147"/>
        <v/>
      </c>
    </row>
    <row r="4491" spans="1:15" hidden="1">
      <c r="A4491" s="41">
        <v>3.2025000000000001</v>
      </c>
      <c r="B4491" s="46">
        <v>45734</v>
      </c>
      <c r="C4491" s="8" t="s">
        <v>13</v>
      </c>
      <c r="D4491" s="8" t="s">
        <v>14</v>
      </c>
      <c r="E4491" s="8" t="s">
        <v>14</v>
      </c>
      <c r="F4491" s="9">
        <f t="shared" si="148"/>
        <v>-1800000</v>
      </c>
      <c r="G4491" s="9">
        <v>-18</v>
      </c>
      <c r="H4491" s="10">
        <v>-1907640</v>
      </c>
      <c r="I4491" s="11">
        <v>16743604285.271732</v>
      </c>
      <c r="J4491" s="11">
        <v>167350</v>
      </c>
      <c r="K4491" s="11">
        <v>100051.41491049735</v>
      </c>
      <c r="L4491" s="12">
        <v>106714.53161104769</v>
      </c>
      <c r="M4491" s="11">
        <v>587</v>
      </c>
      <c r="N4491" s="13"/>
      <c r="O4491" t="str">
        <f t="shared" si="147"/>
        <v/>
      </c>
    </row>
    <row r="4492" spans="1:15" hidden="1">
      <c r="A4492" s="41">
        <v>3.2025000000000001</v>
      </c>
      <c r="B4492" s="46">
        <v>45734</v>
      </c>
      <c r="C4492" s="8" t="s">
        <v>13</v>
      </c>
      <c r="D4492" s="8" t="s">
        <v>46</v>
      </c>
      <c r="E4492" s="8" t="s">
        <v>46</v>
      </c>
      <c r="F4492" s="9">
        <f t="shared" si="148"/>
        <v>-133800000</v>
      </c>
      <c r="G4492" s="9">
        <v>-1338</v>
      </c>
      <c r="H4492" s="10">
        <v>-147015426</v>
      </c>
      <c r="I4492" s="11">
        <v>30865507227.398891</v>
      </c>
      <c r="J4492" s="11">
        <v>306943</v>
      </c>
      <c r="K4492" s="11">
        <v>100557.7818272412</v>
      </c>
      <c r="L4492" s="12">
        <v>12469113.915151268</v>
      </c>
      <c r="M4492" s="11">
        <v>1144</v>
      </c>
      <c r="N4492" s="13"/>
      <c r="O4492" t="str">
        <f t="shared" si="147"/>
        <v/>
      </c>
    </row>
    <row r="4493" spans="1:15" hidden="1">
      <c r="A4493" s="41">
        <v>3.2025000000000001</v>
      </c>
      <c r="B4493" s="46">
        <v>45734</v>
      </c>
      <c r="C4493" s="8" t="s">
        <v>13</v>
      </c>
      <c r="D4493" s="8" t="s">
        <v>14</v>
      </c>
      <c r="E4493" s="8" t="s">
        <v>14</v>
      </c>
      <c r="F4493" s="9">
        <f t="shared" si="148"/>
        <v>-900000</v>
      </c>
      <c r="G4493" s="9">
        <v>-9</v>
      </c>
      <c r="H4493" s="10">
        <v>-953820</v>
      </c>
      <c r="I4493" s="11">
        <v>16742703822.537539</v>
      </c>
      <c r="J4493" s="11">
        <v>167341</v>
      </c>
      <c r="K4493" s="11">
        <v>100051.41491049735</v>
      </c>
      <c r="L4493" s="12">
        <v>53357.265805523843</v>
      </c>
      <c r="M4493" s="11">
        <v>588</v>
      </c>
      <c r="N4493" s="13"/>
      <c r="O4493" t="str">
        <f t="shared" si="147"/>
        <v/>
      </c>
    </row>
    <row r="4494" spans="1:15" hidden="1">
      <c r="A4494" s="41">
        <v>3.2025000000000001</v>
      </c>
      <c r="B4494" s="46">
        <v>45734</v>
      </c>
      <c r="C4494" s="8" t="s">
        <v>13</v>
      </c>
      <c r="D4494" s="8" t="s">
        <v>46</v>
      </c>
      <c r="E4494" s="8" t="s">
        <v>46</v>
      </c>
      <c r="F4494" s="9">
        <f t="shared" si="148"/>
        <v>-4500000</v>
      </c>
      <c r="G4494" s="9">
        <v>-45</v>
      </c>
      <c r="H4494" s="10">
        <v>-4944465</v>
      </c>
      <c r="I4494" s="11">
        <v>30860982127.216667</v>
      </c>
      <c r="J4494" s="11">
        <v>306898</v>
      </c>
      <c r="K4494" s="11">
        <v>100557.7818272412</v>
      </c>
      <c r="L4494" s="12">
        <v>419364.81777414586</v>
      </c>
      <c r="M4494" s="11">
        <v>1145</v>
      </c>
      <c r="N4494" s="13"/>
      <c r="O4494" t="str">
        <f t="shared" si="147"/>
        <v/>
      </c>
    </row>
    <row r="4495" spans="1:15" hidden="1">
      <c r="A4495" s="41">
        <v>3.2025000000000001</v>
      </c>
      <c r="B4495" s="46">
        <v>45734</v>
      </c>
      <c r="C4495" s="8" t="s">
        <v>13</v>
      </c>
      <c r="D4495" s="8" t="s">
        <v>46</v>
      </c>
      <c r="E4495" s="8" t="s">
        <v>46</v>
      </c>
      <c r="F4495" s="9">
        <f t="shared" si="148"/>
        <v>-1500000</v>
      </c>
      <c r="G4495" s="9">
        <v>-15</v>
      </c>
      <c r="H4495" s="10">
        <v>-1648155</v>
      </c>
      <c r="I4495" s="11">
        <v>30859473760.489258</v>
      </c>
      <c r="J4495" s="11">
        <v>306883</v>
      </c>
      <c r="K4495" s="11">
        <v>100557.7818272412</v>
      </c>
      <c r="L4495" s="12">
        <v>139788.27259138203</v>
      </c>
      <c r="M4495" s="11">
        <v>1146</v>
      </c>
      <c r="N4495" s="13"/>
      <c r="O4495" t="str">
        <f t="shared" si="147"/>
        <v/>
      </c>
    </row>
    <row r="4496" spans="1:15" hidden="1">
      <c r="A4496" s="41">
        <v>3.2025000000000001</v>
      </c>
      <c r="B4496" s="46">
        <v>45734</v>
      </c>
      <c r="C4496" s="8" t="s">
        <v>13</v>
      </c>
      <c r="D4496" s="8" t="s">
        <v>46</v>
      </c>
      <c r="E4496" s="8" t="s">
        <v>46</v>
      </c>
      <c r="F4496" s="9">
        <f t="shared" si="148"/>
        <v>-10900000</v>
      </c>
      <c r="G4496" s="9">
        <v>-109</v>
      </c>
      <c r="H4496" s="10">
        <v>-11976593</v>
      </c>
      <c r="I4496" s="11">
        <v>30848512962.270088</v>
      </c>
      <c r="J4496" s="11">
        <v>306774</v>
      </c>
      <c r="K4496" s="11">
        <v>100557.7818272412</v>
      </c>
      <c r="L4496" s="12">
        <v>1015794.7808307093</v>
      </c>
      <c r="M4496" s="11">
        <v>1147</v>
      </c>
      <c r="N4496" s="13"/>
      <c r="O4496" t="str">
        <f t="shared" ref="O4496:O4559" si="149">IF(M4496=_xlfn.MAXIFS(M:M,D:D,D4496),"X","")</f>
        <v/>
      </c>
    </row>
    <row r="4497" spans="1:15" hidden="1">
      <c r="A4497" s="41">
        <v>3.2025000000000001</v>
      </c>
      <c r="B4497" s="46">
        <v>45734</v>
      </c>
      <c r="C4497" s="8" t="s">
        <v>13</v>
      </c>
      <c r="D4497" s="8" t="s">
        <v>46</v>
      </c>
      <c r="E4497" s="8" t="s">
        <v>46</v>
      </c>
      <c r="F4497" s="9">
        <f t="shared" si="148"/>
        <v>-4500000</v>
      </c>
      <c r="G4497" s="9">
        <v>-45</v>
      </c>
      <c r="H4497" s="10">
        <v>-4944465</v>
      </c>
      <c r="I4497" s="11">
        <v>30843987862.087864</v>
      </c>
      <c r="J4497" s="11">
        <v>306729</v>
      </c>
      <c r="K4497" s="11">
        <v>100557.7818272412</v>
      </c>
      <c r="L4497" s="12">
        <v>419364.81777414586</v>
      </c>
      <c r="M4497" s="11">
        <v>1148</v>
      </c>
      <c r="N4497" s="13"/>
      <c r="O4497" t="str">
        <f t="shared" si="149"/>
        <v/>
      </c>
    </row>
    <row r="4498" spans="1:15" hidden="1">
      <c r="A4498" s="41">
        <v>3.2025000000000001</v>
      </c>
      <c r="B4498" s="46">
        <v>45735</v>
      </c>
      <c r="C4498" s="8" t="s">
        <v>13</v>
      </c>
      <c r="D4498" s="8" t="s">
        <v>15</v>
      </c>
      <c r="E4498" s="8" t="s">
        <v>15</v>
      </c>
      <c r="F4498" s="9">
        <f t="shared" si="148"/>
        <v>3800000</v>
      </c>
      <c r="G4498" s="9">
        <v>38</v>
      </c>
      <c r="H4498" s="10">
        <v>4132766</v>
      </c>
      <c r="I4498" s="11">
        <v>4041937477.7391043</v>
      </c>
      <c r="J4498" s="11">
        <v>38918</v>
      </c>
      <c r="K4498" s="11">
        <v>103857.79016750872</v>
      </c>
      <c r="L4498" s="12">
        <v>0</v>
      </c>
      <c r="M4498" s="11">
        <v>2743</v>
      </c>
      <c r="N4498" s="13"/>
      <c r="O4498" t="str">
        <f t="shared" si="149"/>
        <v/>
      </c>
    </row>
    <row r="4499" spans="1:15" hidden="1">
      <c r="A4499" s="41">
        <v>3.2025000000000001</v>
      </c>
      <c r="B4499" s="46">
        <v>45735</v>
      </c>
      <c r="C4499" s="8" t="s">
        <v>13</v>
      </c>
      <c r="D4499" s="8" t="s">
        <v>15</v>
      </c>
      <c r="E4499" s="8" t="s">
        <v>15</v>
      </c>
      <c r="F4499" s="9">
        <f t="shared" si="148"/>
        <v>6500000</v>
      </c>
      <c r="G4499" s="9">
        <v>65</v>
      </c>
      <c r="H4499" s="10">
        <v>7069205</v>
      </c>
      <c r="I4499" s="11">
        <v>4049006682.7391043</v>
      </c>
      <c r="J4499" s="11">
        <v>38983</v>
      </c>
      <c r="K4499" s="11">
        <v>103865.95907803669</v>
      </c>
      <c r="L4499" s="12">
        <v>0</v>
      </c>
      <c r="M4499" s="11">
        <v>2744</v>
      </c>
      <c r="N4499" s="13"/>
      <c r="O4499" t="str">
        <f t="shared" si="149"/>
        <v/>
      </c>
    </row>
    <row r="4500" spans="1:15" hidden="1">
      <c r="A4500" s="41">
        <v>3.2025000000000001</v>
      </c>
      <c r="B4500" s="46">
        <v>45735</v>
      </c>
      <c r="C4500" s="8" t="s">
        <v>13</v>
      </c>
      <c r="D4500" s="8" t="s">
        <v>46</v>
      </c>
      <c r="E4500" s="8" t="s">
        <v>46</v>
      </c>
      <c r="F4500" s="9">
        <f t="shared" si="148"/>
        <v>-21800000</v>
      </c>
      <c r="G4500" s="9">
        <v>-218</v>
      </c>
      <c r="H4500" s="10">
        <v>-23957982</v>
      </c>
      <c r="I4500" s="11">
        <v>30822066265.649525</v>
      </c>
      <c r="J4500" s="11">
        <v>306511</v>
      </c>
      <c r="K4500" s="11">
        <v>100557.7818272412</v>
      </c>
      <c r="L4500" s="12">
        <v>2036385.5616614185</v>
      </c>
      <c r="M4500" s="11">
        <v>1149</v>
      </c>
      <c r="N4500" s="13"/>
      <c r="O4500" t="str">
        <f t="shared" si="149"/>
        <v/>
      </c>
    </row>
    <row r="4501" spans="1:15" hidden="1">
      <c r="A4501" s="41">
        <v>3.2025000000000001</v>
      </c>
      <c r="B4501" s="46">
        <v>45735</v>
      </c>
      <c r="C4501" s="8" t="s">
        <v>13</v>
      </c>
      <c r="D4501" s="8" t="s">
        <v>46</v>
      </c>
      <c r="E4501" s="8" t="s">
        <v>46</v>
      </c>
      <c r="F4501" s="9">
        <f t="shared" si="148"/>
        <v>-26700000</v>
      </c>
      <c r="G4501" s="9">
        <v>-267</v>
      </c>
      <c r="H4501" s="10">
        <v>-29343033</v>
      </c>
      <c r="I4501" s="11">
        <v>30795217337.901649</v>
      </c>
      <c r="J4501" s="11">
        <v>306244</v>
      </c>
      <c r="K4501" s="11">
        <v>100557.7818272412</v>
      </c>
      <c r="L4501" s="12">
        <v>2494105.2521266006</v>
      </c>
      <c r="M4501" s="11">
        <v>1150</v>
      </c>
      <c r="N4501" s="13"/>
      <c r="O4501" t="str">
        <f t="shared" si="149"/>
        <v/>
      </c>
    </row>
    <row r="4502" spans="1:15" hidden="1">
      <c r="A4502" s="41">
        <v>3.2025000000000001</v>
      </c>
      <c r="B4502" s="46">
        <v>45735</v>
      </c>
      <c r="C4502" s="8" t="s">
        <v>13</v>
      </c>
      <c r="D4502" s="8" t="s">
        <v>14</v>
      </c>
      <c r="E4502" s="8" t="s">
        <v>14</v>
      </c>
      <c r="F4502" s="9">
        <f t="shared" si="148"/>
        <v>-5600000</v>
      </c>
      <c r="G4502" s="9">
        <v>-56</v>
      </c>
      <c r="H4502" s="10">
        <v>-5935944</v>
      </c>
      <c r="I4502" s="11">
        <v>16737100943.302551</v>
      </c>
      <c r="J4502" s="11">
        <v>167285</v>
      </c>
      <c r="K4502" s="11">
        <v>100051.41491049735</v>
      </c>
      <c r="L4502" s="12">
        <v>333064.76501214877</v>
      </c>
      <c r="M4502" s="11">
        <v>589</v>
      </c>
      <c r="N4502" s="13"/>
      <c r="O4502" t="str">
        <f t="shared" si="149"/>
        <v/>
      </c>
    </row>
    <row r="4503" spans="1:15" hidden="1">
      <c r="A4503" s="41">
        <v>3.2025000000000001</v>
      </c>
      <c r="B4503" s="46">
        <v>45735</v>
      </c>
      <c r="C4503" s="8" t="s">
        <v>13</v>
      </c>
      <c r="D4503" s="8" t="s">
        <v>14</v>
      </c>
      <c r="E4503" s="8" t="s">
        <v>14</v>
      </c>
      <c r="F4503" s="9">
        <f t="shared" si="148"/>
        <v>-2800000</v>
      </c>
      <c r="G4503" s="9">
        <v>-28</v>
      </c>
      <c r="H4503" s="10">
        <v>-2967972</v>
      </c>
      <c r="I4503" s="11">
        <v>16734299503.685057</v>
      </c>
      <c r="J4503" s="11">
        <v>167257</v>
      </c>
      <c r="K4503" s="11">
        <v>100051.41491049735</v>
      </c>
      <c r="L4503" s="12">
        <v>166532.38250607438</v>
      </c>
      <c r="M4503" s="11">
        <v>590</v>
      </c>
      <c r="N4503" s="13"/>
      <c r="O4503" t="str">
        <f t="shared" si="149"/>
        <v/>
      </c>
    </row>
    <row r="4504" spans="1:15" hidden="1">
      <c r="A4504" s="41">
        <v>3.2025000000000001</v>
      </c>
      <c r="B4504" s="46">
        <v>45735</v>
      </c>
      <c r="C4504" s="8" t="s">
        <v>13</v>
      </c>
      <c r="D4504" s="8" t="s">
        <v>46</v>
      </c>
      <c r="E4504" s="8" t="s">
        <v>46</v>
      </c>
      <c r="F4504" s="9">
        <f t="shared" si="148"/>
        <v>-8800000</v>
      </c>
      <c r="G4504" s="9">
        <v>-88</v>
      </c>
      <c r="H4504" s="10">
        <v>-9671112</v>
      </c>
      <c r="I4504" s="11">
        <v>30786368253.100853</v>
      </c>
      <c r="J4504" s="11">
        <v>306156</v>
      </c>
      <c r="K4504" s="11">
        <v>100557.7818272412</v>
      </c>
      <c r="L4504" s="12">
        <v>822027.19920277409</v>
      </c>
      <c r="M4504" s="11">
        <v>1151</v>
      </c>
      <c r="N4504" s="13"/>
      <c r="O4504" t="str">
        <f t="shared" si="149"/>
        <v/>
      </c>
    </row>
    <row r="4505" spans="1:15" hidden="1">
      <c r="A4505" s="41">
        <v>3.2025000000000001</v>
      </c>
      <c r="B4505" s="46">
        <v>45735</v>
      </c>
      <c r="C4505" s="8" t="s">
        <v>13</v>
      </c>
      <c r="D4505" s="8" t="s">
        <v>15</v>
      </c>
      <c r="E4505" s="8" t="s">
        <v>15</v>
      </c>
      <c r="F4505" s="9">
        <f t="shared" si="148"/>
        <v>56900000</v>
      </c>
      <c r="G4505" s="9">
        <v>569</v>
      </c>
      <c r="H4505" s="10">
        <v>61125394</v>
      </c>
      <c r="I4505" s="11">
        <v>4110132076.7391043</v>
      </c>
      <c r="J4505" s="11">
        <v>39552</v>
      </c>
      <c r="K4505" s="11">
        <v>103917.17427030503</v>
      </c>
      <c r="L4505" s="12">
        <v>0</v>
      </c>
      <c r="M4505" s="11">
        <v>2745</v>
      </c>
      <c r="N4505" s="13"/>
      <c r="O4505" t="str">
        <f t="shared" si="149"/>
        <v/>
      </c>
    </row>
    <row r="4506" spans="1:15" hidden="1">
      <c r="A4506" s="41">
        <v>3.2025000000000001</v>
      </c>
      <c r="B4506" s="46">
        <v>45735</v>
      </c>
      <c r="C4506" s="8" t="s">
        <v>13</v>
      </c>
      <c r="D4506" s="8" t="s">
        <v>46</v>
      </c>
      <c r="E4506" s="8" t="s">
        <v>46</v>
      </c>
      <c r="F4506" s="9">
        <f t="shared" si="148"/>
        <v>900000</v>
      </c>
      <c r="G4506" s="9">
        <v>9</v>
      </c>
      <c r="H4506" s="10">
        <v>987984</v>
      </c>
      <c r="I4506" s="11">
        <v>30787356237.100853</v>
      </c>
      <c r="J4506" s="11">
        <v>306165</v>
      </c>
      <c r="K4506" s="11">
        <v>100558.05280518954</v>
      </c>
      <c r="L4506" s="12">
        <v>0</v>
      </c>
      <c r="M4506" s="11">
        <v>1152</v>
      </c>
      <c r="N4506" s="13"/>
      <c r="O4506" t="str">
        <f t="shared" si="149"/>
        <v/>
      </c>
    </row>
    <row r="4507" spans="1:15" hidden="1">
      <c r="A4507" s="41">
        <v>3.2025000000000001</v>
      </c>
      <c r="B4507" s="46">
        <v>45735</v>
      </c>
      <c r="C4507" s="8" t="s">
        <v>13</v>
      </c>
      <c r="D4507" s="8" t="s">
        <v>15</v>
      </c>
      <c r="E4507" s="8" t="s">
        <v>15</v>
      </c>
      <c r="F4507" s="9">
        <f t="shared" si="148"/>
        <v>1900000</v>
      </c>
      <c r="G4507" s="9">
        <v>19</v>
      </c>
      <c r="H4507" s="10">
        <v>2040847</v>
      </c>
      <c r="I4507" s="11">
        <v>4112172923.7391043</v>
      </c>
      <c r="J4507" s="11">
        <v>39571</v>
      </c>
      <c r="K4507" s="11">
        <v>103918.85278964657</v>
      </c>
      <c r="L4507" s="12">
        <v>0</v>
      </c>
      <c r="M4507" s="11">
        <v>2746</v>
      </c>
      <c r="N4507" s="13"/>
      <c r="O4507" t="str">
        <f t="shared" si="149"/>
        <v/>
      </c>
    </row>
    <row r="4508" spans="1:15" hidden="1">
      <c r="A4508" s="41">
        <v>3.2025000000000001</v>
      </c>
      <c r="B4508" s="46">
        <v>45735</v>
      </c>
      <c r="C4508" s="8" t="s">
        <v>13</v>
      </c>
      <c r="D4508" s="8" t="s">
        <v>46</v>
      </c>
      <c r="E4508" s="8" t="s">
        <v>46</v>
      </c>
      <c r="F4508" s="9">
        <f t="shared" si="148"/>
        <v>-9000000</v>
      </c>
      <c r="G4508" s="9">
        <v>-90</v>
      </c>
      <c r="H4508" s="10">
        <v>-9890910</v>
      </c>
      <c r="I4508" s="11">
        <v>30778306012.348385</v>
      </c>
      <c r="J4508" s="11">
        <v>306075</v>
      </c>
      <c r="K4508" s="11">
        <v>100558.05280518954</v>
      </c>
      <c r="L4508" s="12">
        <v>840685.2475329414</v>
      </c>
      <c r="M4508" s="11">
        <v>1153</v>
      </c>
      <c r="N4508" s="13"/>
      <c r="O4508" t="str">
        <f t="shared" si="149"/>
        <v/>
      </c>
    </row>
    <row r="4509" spans="1:15" hidden="1">
      <c r="A4509" s="41">
        <v>3.2025000000000001</v>
      </c>
      <c r="B4509" s="46">
        <v>45735</v>
      </c>
      <c r="C4509" s="8" t="s">
        <v>13</v>
      </c>
      <c r="D4509" s="8" t="s">
        <v>46</v>
      </c>
      <c r="E4509" s="8" t="s">
        <v>46</v>
      </c>
      <c r="F4509" s="9">
        <f t="shared" si="148"/>
        <v>-46700000</v>
      </c>
      <c r="G4509" s="9">
        <v>-467</v>
      </c>
      <c r="H4509" s="10">
        <v>-51322833</v>
      </c>
      <c r="I4509" s="11">
        <v>30731345401.688362</v>
      </c>
      <c r="J4509" s="11">
        <v>305608</v>
      </c>
      <c r="K4509" s="11">
        <v>100558.05280518954</v>
      </c>
      <c r="L4509" s="12">
        <v>4362222.3399764821</v>
      </c>
      <c r="M4509" s="11">
        <v>1154</v>
      </c>
      <c r="N4509" s="13"/>
      <c r="O4509" t="str">
        <f t="shared" si="149"/>
        <v/>
      </c>
    </row>
    <row r="4510" spans="1:15" hidden="1">
      <c r="A4510" s="41">
        <v>3.2025000000000001</v>
      </c>
      <c r="B4510" s="46">
        <v>45735</v>
      </c>
      <c r="C4510" s="8" t="s">
        <v>13</v>
      </c>
      <c r="D4510" s="8" t="s">
        <v>14</v>
      </c>
      <c r="E4510" s="8" t="s">
        <v>14</v>
      </c>
      <c r="F4510" s="9">
        <f t="shared" si="148"/>
        <v>-9400000</v>
      </c>
      <c r="G4510" s="9">
        <v>-94</v>
      </c>
      <c r="H4510" s="10">
        <v>-9963906</v>
      </c>
      <c r="I4510" s="11">
        <v>16724894670.68347</v>
      </c>
      <c r="J4510" s="11">
        <v>167163</v>
      </c>
      <c r="K4510" s="11">
        <v>100051.41491049735</v>
      </c>
      <c r="L4510" s="12">
        <v>559072.99841324985</v>
      </c>
      <c r="M4510" s="11">
        <v>591</v>
      </c>
      <c r="N4510" s="13"/>
      <c r="O4510" t="str">
        <f t="shared" si="149"/>
        <v/>
      </c>
    </row>
    <row r="4511" spans="1:15" hidden="1">
      <c r="A4511" s="41">
        <v>3.2025000000000001</v>
      </c>
      <c r="B4511" s="46">
        <v>45735</v>
      </c>
      <c r="C4511" s="8" t="s">
        <v>13</v>
      </c>
      <c r="D4511" s="8" t="s">
        <v>46</v>
      </c>
      <c r="E4511" s="8" t="s">
        <v>46</v>
      </c>
      <c r="F4511" s="9">
        <f t="shared" si="148"/>
        <v>-1800000</v>
      </c>
      <c r="G4511" s="9">
        <v>-18</v>
      </c>
      <c r="H4511" s="10">
        <v>-1978182</v>
      </c>
      <c r="I4511" s="11">
        <v>30729535356.737869</v>
      </c>
      <c r="J4511" s="11">
        <v>305590</v>
      </c>
      <c r="K4511" s="11">
        <v>100558.05280518954</v>
      </c>
      <c r="L4511" s="12">
        <v>168137.04950658837</v>
      </c>
      <c r="M4511" s="11">
        <v>1155</v>
      </c>
      <c r="N4511" s="13"/>
      <c r="O4511" t="str">
        <f t="shared" si="149"/>
        <v/>
      </c>
    </row>
    <row r="4512" spans="1:15" hidden="1">
      <c r="A4512" s="41">
        <v>3.2025000000000001</v>
      </c>
      <c r="B4512" s="46">
        <v>45735</v>
      </c>
      <c r="C4512" s="8" t="s">
        <v>13</v>
      </c>
      <c r="D4512" s="8" t="s">
        <v>46</v>
      </c>
      <c r="E4512" s="8" t="s">
        <v>46</v>
      </c>
      <c r="F4512" s="9">
        <f t="shared" si="148"/>
        <v>-126900000</v>
      </c>
      <c r="G4512" s="9">
        <v>-1269</v>
      </c>
      <c r="H4512" s="10">
        <v>-139461831</v>
      </c>
      <c r="I4512" s="11">
        <v>30601927187.728085</v>
      </c>
      <c r="J4512" s="11">
        <v>304321</v>
      </c>
      <c r="K4512" s="11">
        <v>100558.05280518954</v>
      </c>
      <c r="L4512" s="12">
        <v>11853661.990214482</v>
      </c>
      <c r="M4512" s="11">
        <v>1156</v>
      </c>
      <c r="N4512" s="13"/>
      <c r="O4512" t="str">
        <f t="shared" si="149"/>
        <v/>
      </c>
    </row>
    <row r="4513" spans="1:15" hidden="1">
      <c r="A4513" s="41">
        <v>3.2025000000000001</v>
      </c>
      <c r="B4513" s="46">
        <v>45735</v>
      </c>
      <c r="C4513" s="8" t="s">
        <v>13</v>
      </c>
      <c r="D4513" s="8" t="s">
        <v>46</v>
      </c>
      <c r="E4513" s="8" t="s">
        <v>46</v>
      </c>
      <c r="F4513" s="9">
        <f t="shared" si="148"/>
        <v>-22700000</v>
      </c>
      <c r="G4513" s="9">
        <v>-227</v>
      </c>
      <c r="H4513" s="10">
        <v>-24947073</v>
      </c>
      <c r="I4513" s="11">
        <v>30579100509.741306</v>
      </c>
      <c r="J4513" s="11">
        <v>304094</v>
      </c>
      <c r="K4513" s="11">
        <v>100558.05280518954</v>
      </c>
      <c r="L4513" s="12">
        <v>2120395.0132219754</v>
      </c>
      <c r="M4513" s="11">
        <v>1157</v>
      </c>
      <c r="N4513" s="13"/>
      <c r="O4513" t="str">
        <f t="shared" si="149"/>
        <v/>
      </c>
    </row>
    <row r="4514" spans="1:15" hidden="1">
      <c r="A4514" s="41">
        <v>3.2025000000000001</v>
      </c>
      <c r="B4514" s="46">
        <v>45735</v>
      </c>
      <c r="C4514" s="8" t="s">
        <v>13</v>
      </c>
      <c r="D4514" s="8" t="s">
        <v>46</v>
      </c>
      <c r="E4514" s="8" t="s">
        <v>46</v>
      </c>
      <c r="F4514" s="9">
        <f t="shared" si="148"/>
        <v>-900000</v>
      </c>
      <c r="G4514" s="9">
        <v>-9</v>
      </c>
      <c r="H4514" s="10">
        <v>-989091</v>
      </c>
      <c r="I4514" s="11">
        <v>30578195487.26606</v>
      </c>
      <c r="J4514" s="11">
        <v>304085</v>
      </c>
      <c r="K4514" s="11">
        <v>100558.05280518954</v>
      </c>
      <c r="L4514" s="12">
        <v>84068.524753294187</v>
      </c>
      <c r="M4514" s="11">
        <v>1158</v>
      </c>
      <c r="N4514" s="13"/>
      <c r="O4514" t="str">
        <f t="shared" si="149"/>
        <v/>
      </c>
    </row>
    <row r="4515" spans="1:15" hidden="1">
      <c r="A4515" s="41">
        <v>3.2025000000000001</v>
      </c>
      <c r="B4515" s="46">
        <v>45735</v>
      </c>
      <c r="C4515" s="8" t="s">
        <v>13</v>
      </c>
      <c r="D4515" s="8" t="s">
        <v>46</v>
      </c>
      <c r="E4515" s="8" t="s">
        <v>46</v>
      </c>
      <c r="F4515" s="9">
        <f t="shared" si="148"/>
        <v>900000</v>
      </c>
      <c r="G4515" s="9">
        <v>9</v>
      </c>
      <c r="H4515" s="10">
        <v>988254</v>
      </c>
      <c r="I4515" s="11">
        <v>30579183741.26606</v>
      </c>
      <c r="J4515" s="11">
        <v>304094</v>
      </c>
      <c r="K4515" s="11">
        <v>100558.32650846797</v>
      </c>
      <c r="L4515" s="12">
        <v>0</v>
      </c>
      <c r="M4515" s="11">
        <v>1159</v>
      </c>
      <c r="N4515" s="13"/>
      <c r="O4515" t="str">
        <f t="shared" si="149"/>
        <v/>
      </c>
    </row>
    <row r="4516" spans="1:15" hidden="1">
      <c r="A4516" s="41">
        <v>3.2025000000000001</v>
      </c>
      <c r="B4516" s="46">
        <v>45735</v>
      </c>
      <c r="C4516" s="8" t="s">
        <v>13</v>
      </c>
      <c r="D4516" s="8" t="s">
        <v>46</v>
      </c>
      <c r="E4516" s="8" t="s">
        <v>46</v>
      </c>
      <c r="F4516" s="9">
        <f t="shared" si="148"/>
        <v>-4900000</v>
      </c>
      <c r="G4516" s="9">
        <v>-49</v>
      </c>
      <c r="H4516" s="10">
        <v>-5385051</v>
      </c>
      <c r="I4516" s="11">
        <v>30574256383.267143</v>
      </c>
      <c r="J4516" s="11">
        <v>304045</v>
      </c>
      <c r="K4516" s="11">
        <v>100558.32650846797</v>
      </c>
      <c r="L4516" s="12">
        <v>457693.00108506903</v>
      </c>
      <c r="M4516" s="11">
        <v>1160</v>
      </c>
      <c r="N4516" s="13"/>
      <c r="O4516" t="str">
        <f t="shared" si="149"/>
        <v/>
      </c>
    </row>
    <row r="4517" spans="1:15" hidden="1">
      <c r="A4517" s="41">
        <v>3.2025000000000001</v>
      </c>
      <c r="B4517" s="46">
        <v>45735</v>
      </c>
      <c r="C4517" s="8" t="s">
        <v>13</v>
      </c>
      <c r="D4517" s="8" t="s">
        <v>46</v>
      </c>
      <c r="E4517" s="8" t="s">
        <v>46</v>
      </c>
      <c r="F4517" s="9">
        <f t="shared" si="148"/>
        <v>-18800000</v>
      </c>
      <c r="G4517" s="9">
        <v>-188</v>
      </c>
      <c r="H4517" s="10">
        <v>-20661012</v>
      </c>
      <c r="I4517" s="11">
        <v>30555351417.883553</v>
      </c>
      <c r="J4517" s="11">
        <v>303857</v>
      </c>
      <c r="K4517" s="11">
        <v>100558.32650846797</v>
      </c>
      <c r="L4517" s="12">
        <v>1756046.6164080203</v>
      </c>
      <c r="M4517" s="11">
        <v>1161</v>
      </c>
      <c r="N4517" s="13"/>
      <c r="O4517" t="str">
        <f t="shared" si="149"/>
        <v/>
      </c>
    </row>
    <row r="4518" spans="1:15" hidden="1">
      <c r="A4518" s="41">
        <v>3.2025000000000001</v>
      </c>
      <c r="B4518" s="46">
        <v>45735</v>
      </c>
      <c r="C4518" s="8" t="s">
        <v>13</v>
      </c>
      <c r="D4518" s="8" t="s">
        <v>46</v>
      </c>
      <c r="E4518" s="8" t="s">
        <v>46</v>
      </c>
      <c r="F4518" s="9">
        <f t="shared" si="148"/>
        <v>-13600000</v>
      </c>
      <c r="G4518" s="9">
        <v>-136</v>
      </c>
      <c r="H4518" s="10">
        <v>-14946264</v>
      </c>
      <c r="I4518" s="11">
        <v>30541675485.478401</v>
      </c>
      <c r="J4518" s="11">
        <v>303721</v>
      </c>
      <c r="K4518" s="11">
        <v>100558.32650846797</v>
      </c>
      <c r="L4518" s="12">
        <v>1270331.5948483553</v>
      </c>
      <c r="M4518" s="11">
        <v>1162</v>
      </c>
      <c r="N4518" s="13"/>
      <c r="O4518" t="str">
        <f t="shared" si="149"/>
        <v/>
      </c>
    </row>
    <row r="4519" spans="1:15" hidden="1">
      <c r="A4519" s="41">
        <v>3.2025000000000001</v>
      </c>
      <c r="B4519" s="46">
        <v>45735</v>
      </c>
      <c r="C4519" s="8" t="s">
        <v>13</v>
      </c>
      <c r="D4519" s="8" t="s">
        <v>46</v>
      </c>
      <c r="E4519" s="8" t="s">
        <v>46</v>
      </c>
      <c r="F4519" s="9">
        <f t="shared" si="148"/>
        <v>-7000000</v>
      </c>
      <c r="G4519" s="9">
        <v>-70</v>
      </c>
      <c r="H4519" s="10">
        <v>-7692930</v>
      </c>
      <c r="I4519" s="11">
        <v>30534636402.622807</v>
      </c>
      <c r="J4519" s="11">
        <v>303651</v>
      </c>
      <c r="K4519" s="11">
        <v>100558.32650846797</v>
      </c>
      <c r="L4519" s="12">
        <v>653847.14440724161</v>
      </c>
      <c r="M4519" s="11">
        <v>1163</v>
      </c>
      <c r="N4519" s="13"/>
      <c r="O4519" t="str">
        <f t="shared" si="149"/>
        <v/>
      </c>
    </row>
    <row r="4520" spans="1:15" hidden="1">
      <c r="A4520" s="41">
        <v>3.2025000000000001</v>
      </c>
      <c r="B4520" s="46">
        <v>45735</v>
      </c>
      <c r="C4520" s="8" t="s">
        <v>13</v>
      </c>
      <c r="D4520" s="8" t="s">
        <v>46</v>
      </c>
      <c r="E4520" s="8" t="s">
        <v>46</v>
      </c>
      <c r="F4520" s="9">
        <f t="shared" si="148"/>
        <v>-900000</v>
      </c>
      <c r="G4520" s="9">
        <v>-9</v>
      </c>
      <c r="H4520" s="10">
        <v>-989091</v>
      </c>
      <c r="I4520" s="11">
        <v>30533731377.684231</v>
      </c>
      <c r="J4520" s="11">
        <v>303642</v>
      </c>
      <c r="K4520" s="11">
        <v>100558.32650846797</v>
      </c>
      <c r="L4520" s="12">
        <v>84066.061423788196</v>
      </c>
      <c r="M4520" s="11">
        <v>1164</v>
      </c>
      <c r="N4520" s="13"/>
      <c r="O4520" t="str">
        <f t="shared" si="149"/>
        <v/>
      </c>
    </row>
    <row r="4521" spans="1:15" hidden="1">
      <c r="A4521" s="41">
        <v>3.2025000000000001</v>
      </c>
      <c r="B4521" s="46">
        <v>45735</v>
      </c>
      <c r="C4521" s="8" t="s">
        <v>13</v>
      </c>
      <c r="D4521" s="8" t="s">
        <v>46</v>
      </c>
      <c r="E4521" s="8" t="s">
        <v>46</v>
      </c>
      <c r="F4521" s="9">
        <f t="shared" si="148"/>
        <v>-3800000</v>
      </c>
      <c r="G4521" s="9">
        <v>-38</v>
      </c>
      <c r="H4521" s="10">
        <v>-4176162</v>
      </c>
      <c r="I4521" s="11">
        <v>30529910161.276909</v>
      </c>
      <c r="J4521" s="11">
        <v>303604</v>
      </c>
      <c r="K4521" s="11">
        <v>100558.32650846797</v>
      </c>
      <c r="L4521" s="12">
        <v>354945.59267821722</v>
      </c>
      <c r="M4521" s="11">
        <v>1165</v>
      </c>
      <c r="N4521" s="13"/>
      <c r="O4521" t="str">
        <f t="shared" si="149"/>
        <v/>
      </c>
    </row>
    <row r="4522" spans="1:15" hidden="1">
      <c r="A4522" s="41">
        <v>3.2025000000000001</v>
      </c>
      <c r="B4522" s="46">
        <v>45735</v>
      </c>
      <c r="C4522" s="8" t="s">
        <v>13</v>
      </c>
      <c r="D4522" s="8" t="s">
        <v>46</v>
      </c>
      <c r="E4522" s="8" t="s">
        <v>46</v>
      </c>
      <c r="F4522" s="9">
        <f t="shared" si="148"/>
        <v>-2700000</v>
      </c>
      <c r="G4522" s="9">
        <v>-27</v>
      </c>
      <c r="H4522" s="10">
        <v>-2967273</v>
      </c>
      <c r="I4522" s="11">
        <v>30527195086.461182</v>
      </c>
      <c r="J4522" s="11">
        <v>303577</v>
      </c>
      <c r="K4522" s="11">
        <v>100558.32650846797</v>
      </c>
      <c r="L4522" s="12">
        <v>252198.18427136494</v>
      </c>
      <c r="M4522" s="11">
        <v>1166</v>
      </c>
      <c r="N4522" s="13"/>
      <c r="O4522" t="str">
        <f t="shared" si="149"/>
        <v/>
      </c>
    </row>
    <row r="4523" spans="1:15" hidden="1">
      <c r="A4523" s="41">
        <v>3.2025000000000001</v>
      </c>
      <c r="B4523" s="46">
        <v>45735</v>
      </c>
      <c r="C4523" s="8" t="s">
        <v>13</v>
      </c>
      <c r="D4523" s="8" t="s">
        <v>46</v>
      </c>
      <c r="E4523" s="8" t="s">
        <v>46</v>
      </c>
      <c r="F4523" s="9">
        <f t="shared" si="148"/>
        <v>-1800000</v>
      </c>
      <c r="G4523" s="9">
        <v>-18</v>
      </c>
      <c r="H4523" s="10">
        <v>-1978182</v>
      </c>
      <c r="I4523" s="11">
        <v>30525385036.58403</v>
      </c>
      <c r="J4523" s="11">
        <v>303559</v>
      </c>
      <c r="K4523" s="11">
        <v>100558.32650846797</v>
      </c>
      <c r="L4523" s="12">
        <v>168132.12284757639</v>
      </c>
      <c r="M4523" s="11">
        <v>1167</v>
      </c>
      <c r="N4523" s="13"/>
      <c r="O4523" t="str">
        <f t="shared" si="149"/>
        <v/>
      </c>
    </row>
    <row r="4524" spans="1:15" hidden="1">
      <c r="A4524" s="41">
        <v>3.2025000000000001</v>
      </c>
      <c r="B4524" s="46">
        <v>45735</v>
      </c>
      <c r="C4524" s="8" t="s">
        <v>13</v>
      </c>
      <c r="D4524" s="8" t="s">
        <v>46</v>
      </c>
      <c r="E4524" s="8" t="s">
        <v>46</v>
      </c>
      <c r="F4524" s="9">
        <f t="shared" si="148"/>
        <v>-1800000</v>
      </c>
      <c r="G4524" s="9">
        <v>-18</v>
      </c>
      <c r="H4524" s="10">
        <v>-1978182</v>
      </c>
      <c r="I4524" s="11">
        <v>30523574986.706879</v>
      </c>
      <c r="J4524" s="11">
        <v>303541</v>
      </c>
      <c r="K4524" s="11">
        <v>100558.32650846797</v>
      </c>
      <c r="L4524" s="12">
        <v>168132.12284757639</v>
      </c>
      <c r="M4524" s="11">
        <v>1168</v>
      </c>
      <c r="N4524" s="13"/>
      <c r="O4524" t="str">
        <f t="shared" si="149"/>
        <v/>
      </c>
    </row>
    <row r="4525" spans="1:15" hidden="1">
      <c r="A4525" s="41">
        <v>3.2025000000000001</v>
      </c>
      <c r="B4525" s="46">
        <v>45735</v>
      </c>
      <c r="C4525" s="8" t="s">
        <v>13</v>
      </c>
      <c r="D4525" s="8" t="s">
        <v>46</v>
      </c>
      <c r="E4525" s="8" t="s">
        <v>46</v>
      </c>
      <c r="F4525" s="9">
        <f t="shared" si="148"/>
        <v>-91000000</v>
      </c>
      <c r="G4525" s="9">
        <v>-910</v>
      </c>
      <c r="H4525" s="10">
        <v>-100008090</v>
      </c>
      <c r="I4525" s="11">
        <v>30432066909.584171</v>
      </c>
      <c r="J4525" s="11">
        <v>302631</v>
      </c>
      <c r="K4525" s="11">
        <v>100558.32650846797</v>
      </c>
      <c r="L4525" s="12">
        <v>8500012.8772941381</v>
      </c>
      <c r="M4525" s="11">
        <v>1169</v>
      </c>
      <c r="N4525" s="13"/>
      <c r="O4525" t="str">
        <f t="shared" si="149"/>
        <v/>
      </c>
    </row>
    <row r="4526" spans="1:15" hidden="1">
      <c r="A4526" s="41">
        <v>3.2025000000000001</v>
      </c>
      <c r="B4526" s="46">
        <v>45735</v>
      </c>
      <c r="C4526" s="8" t="s">
        <v>13</v>
      </c>
      <c r="D4526" s="8" t="s">
        <v>46</v>
      </c>
      <c r="E4526" s="8" t="s">
        <v>46</v>
      </c>
      <c r="F4526" s="9">
        <f t="shared" si="148"/>
        <v>-9000000</v>
      </c>
      <c r="G4526" s="9">
        <v>-90</v>
      </c>
      <c r="H4526" s="10">
        <v>-9890910</v>
      </c>
      <c r="I4526" s="11">
        <v>30423016660.19841</v>
      </c>
      <c r="J4526" s="11">
        <v>302541</v>
      </c>
      <c r="K4526" s="11">
        <v>100558.32650846797</v>
      </c>
      <c r="L4526" s="12">
        <v>840660.6142378822</v>
      </c>
      <c r="M4526" s="11">
        <v>1170</v>
      </c>
      <c r="N4526" s="13"/>
      <c r="O4526" t="str">
        <f t="shared" si="149"/>
        <v/>
      </c>
    </row>
    <row r="4527" spans="1:15" hidden="1">
      <c r="A4527" s="41">
        <v>3.2025000000000001</v>
      </c>
      <c r="B4527" s="46">
        <v>45735</v>
      </c>
      <c r="C4527" s="8" t="s">
        <v>13</v>
      </c>
      <c r="D4527" s="8" t="s">
        <v>15</v>
      </c>
      <c r="E4527" s="8" t="s">
        <v>15</v>
      </c>
      <c r="F4527" s="9">
        <f t="shared" si="148"/>
        <v>63800000</v>
      </c>
      <c r="G4527" s="9">
        <v>638</v>
      </c>
      <c r="H4527" s="10">
        <v>68740034</v>
      </c>
      <c r="I4527" s="11">
        <v>4180912957.7391043</v>
      </c>
      <c r="J4527" s="11">
        <v>40209</v>
      </c>
      <c r="K4527" s="11">
        <v>103979.53089455357</v>
      </c>
      <c r="L4527" s="12">
        <v>0</v>
      </c>
      <c r="M4527" s="11">
        <v>2747</v>
      </c>
      <c r="N4527" s="13"/>
      <c r="O4527" t="str">
        <f t="shared" si="149"/>
        <v/>
      </c>
    </row>
    <row r="4528" spans="1:15" hidden="1">
      <c r="A4528" s="41">
        <v>3.2025000000000001</v>
      </c>
      <c r="B4528" s="46">
        <v>45735</v>
      </c>
      <c r="C4528" s="8" t="s">
        <v>13</v>
      </c>
      <c r="D4528" s="8" t="s">
        <v>14</v>
      </c>
      <c r="E4528" s="8" t="s">
        <v>14</v>
      </c>
      <c r="F4528" s="9">
        <f t="shared" si="148"/>
        <v>-900000</v>
      </c>
      <c r="G4528" s="9">
        <v>-9</v>
      </c>
      <c r="H4528" s="10">
        <v>-953991</v>
      </c>
      <c r="I4528" s="11">
        <v>16723994207.949276</v>
      </c>
      <c r="J4528" s="11">
        <v>167154</v>
      </c>
      <c r="K4528" s="11">
        <v>100051.41491049735</v>
      </c>
      <c r="L4528" s="12">
        <v>53528.265805523843</v>
      </c>
      <c r="M4528" s="11">
        <v>592</v>
      </c>
      <c r="N4528" s="13"/>
      <c r="O4528" t="str">
        <f t="shared" si="149"/>
        <v/>
      </c>
    </row>
    <row r="4529" spans="1:15" hidden="1">
      <c r="A4529" s="41">
        <v>3.2025000000000001</v>
      </c>
      <c r="B4529" s="46">
        <v>45735</v>
      </c>
      <c r="C4529" s="8" t="s">
        <v>13</v>
      </c>
      <c r="D4529" s="8" t="s">
        <v>46</v>
      </c>
      <c r="E4529" s="8" t="s">
        <v>46</v>
      </c>
      <c r="F4529" s="9">
        <f t="shared" si="148"/>
        <v>-900000</v>
      </c>
      <c r="G4529" s="9">
        <v>-9</v>
      </c>
      <c r="H4529" s="10">
        <v>-989091</v>
      </c>
      <c r="I4529" s="11">
        <v>30422111635.259834</v>
      </c>
      <c r="J4529" s="11">
        <v>302532</v>
      </c>
      <c r="K4529" s="11">
        <v>100558.32650846797</v>
      </c>
      <c r="L4529" s="12">
        <v>84066.061423788196</v>
      </c>
      <c r="M4529" s="11">
        <v>1171</v>
      </c>
      <c r="N4529" s="13"/>
      <c r="O4529" t="str">
        <f t="shared" si="149"/>
        <v/>
      </c>
    </row>
    <row r="4530" spans="1:15" hidden="1">
      <c r="A4530" s="41">
        <v>3.2025000000000001</v>
      </c>
      <c r="B4530" s="46">
        <v>45735</v>
      </c>
      <c r="C4530" s="8" t="s">
        <v>13</v>
      </c>
      <c r="D4530" s="8" t="s">
        <v>46</v>
      </c>
      <c r="E4530" s="8" t="s">
        <v>46</v>
      </c>
      <c r="F4530" s="9">
        <f t="shared" si="148"/>
        <v>-4600000</v>
      </c>
      <c r="G4530" s="9">
        <v>-46</v>
      </c>
      <c r="H4530" s="10">
        <v>-5055354</v>
      </c>
      <c r="I4530" s="11">
        <v>30417485952.240444</v>
      </c>
      <c r="J4530" s="11">
        <v>302486</v>
      </c>
      <c r="K4530" s="11">
        <v>100558.32650846797</v>
      </c>
      <c r="L4530" s="12">
        <v>429670.98061047308</v>
      </c>
      <c r="M4530" s="11">
        <v>1172</v>
      </c>
      <c r="N4530" s="13"/>
      <c r="O4530" t="str">
        <f t="shared" si="149"/>
        <v/>
      </c>
    </row>
    <row r="4531" spans="1:15" hidden="1">
      <c r="A4531" s="41">
        <v>3.2025000000000001</v>
      </c>
      <c r="B4531" s="46">
        <v>45735</v>
      </c>
      <c r="C4531" s="8" t="s">
        <v>13</v>
      </c>
      <c r="D4531" s="8" t="s">
        <v>46</v>
      </c>
      <c r="E4531" s="8" t="s">
        <v>46</v>
      </c>
      <c r="F4531" s="9">
        <f t="shared" si="148"/>
        <v>-900000</v>
      </c>
      <c r="G4531" s="9">
        <v>-9</v>
      </c>
      <c r="H4531" s="10">
        <v>-989091</v>
      </c>
      <c r="I4531" s="11">
        <v>30416580927.301868</v>
      </c>
      <c r="J4531" s="11">
        <v>302477</v>
      </c>
      <c r="K4531" s="11">
        <v>100558.32650846797</v>
      </c>
      <c r="L4531" s="12">
        <v>84066.061423788196</v>
      </c>
      <c r="M4531" s="11">
        <v>1173</v>
      </c>
      <c r="N4531" s="13"/>
      <c r="O4531" t="str">
        <f t="shared" si="149"/>
        <v/>
      </c>
    </row>
    <row r="4532" spans="1:15" hidden="1">
      <c r="A4532" s="41">
        <v>3.2025000000000001</v>
      </c>
      <c r="B4532" s="46">
        <v>45735</v>
      </c>
      <c r="C4532" s="8" t="s">
        <v>13</v>
      </c>
      <c r="D4532" s="8" t="s">
        <v>14</v>
      </c>
      <c r="E4532" s="8" t="s">
        <v>14</v>
      </c>
      <c r="F4532" s="9">
        <f t="shared" si="148"/>
        <v>-2700000</v>
      </c>
      <c r="G4532" s="9">
        <v>-27</v>
      </c>
      <c r="H4532" s="10">
        <v>-2861973</v>
      </c>
      <c r="I4532" s="11">
        <v>16721292819.746693</v>
      </c>
      <c r="J4532" s="11">
        <v>167127</v>
      </c>
      <c r="K4532" s="11">
        <v>100051.41491049735</v>
      </c>
      <c r="L4532" s="12">
        <v>160584.79741657153</v>
      </c>
      <c r="M4532" s="11">
        <v>593</v>
      </c>
      <c r="N4532" s="13"/>
      <c r="O4532" t="str">
        <f t="shared" si="149"/>
        <v/>
      </c>
    </row>
    <row r="4533" spans="1:15" hidden="1">
      <c r="A4533" s="41">
        <v>3.2025000000000001</v>
      </c>
      <c r="B4533" s="46">
        <v>45735</v>
      </c>
      <c r="C4533" s="8" t="s">
        <v>13</v>
      </c>
      <c r="D4533" s="8" t="s">
        <v>46</v>
      </c>
      <c r="E4533" s="8" t="s">
        <v>46</v>
      </c>
      <c r="F4533" s="9">
        <f t="shared" si="148"/>
        <v>-1000000</v>
      </c>
      <c r="G4533" s="9">
        <v>-10</v>
      </c>
      <c r="H4533" s="10">
        <v>-1098990</v>
      </c>
      <c r="I4533" s="11">
        <v>30415575344.036785</v>
      </c>
      <c r="J4533" s="11">
        <v>302467</v>
      </c>
      <c r="K4533" s="11">
        <v>100558.32650846797</v>
      </c>
      <c r="L4533" s="12">
        <v>93406.734915320296</v>
      </c>
      <c r="M4533" s="11">
        <v>1174</v>
      </c>
      <c r="N4533" s="13"/>
      <c r="O4533" t="str">
        <f t="shared" si="149"/>
        <v/>
      </c>
    </row>
    <row r="4534" spans="1:15" hidden="1">
      <c r="A4534" s="41">
        <v>3.2025000000000001</v>
      </c>
      <c r="B4534" s="46">
        <v>45735</v>
      </c>
      <c r="C4534" s="8" t="s">
        <v>13</v>
      </c>
      <c r="D4534" s="8" t="s">
        <v>46</v>
      </c>
      <c r="E4534" s="8" t="s">
        <v>46</v>
      </c>
      <c r="F4534" s="9">
        <f t="shared" si="148"/>
        <v>-25400000</v>
      </c>
      <c r="G4534" s="9">
        <v>-254</v>
      </c>
      <c r="H4534" s="10">
        <v>-27914346</v>
      </c>
      <c r="I4534" s="11">
        <v>30390033529.103634</v>
      </c>
      <c r="J4534" s="11">
        <v>302213</v>
      </c>
      <c r="K4534" s="11">
        <v>100558.32650846797</v>
      </c>
      <c r="L4534" s="12">
        <v>2372531.0668491349</v>
      </c>
      <c r="M4534" s="11">
        <v>1175</v>
      </c>
      <c r="N4534" s="13"/>
      <c r="O4534" t="str">
        <f t="shared" si="149"/>
        <v/>
      </c>
    </row>
    <row r="4535" spans="1:15" hidden="1">
      <c r="A4535" s="41">
        <v>3.2025000000000001</v>
      </c>
      <c r="B4535" s="46">
        <v>45735</v>
      </c>
      <c r="C4535" s="8" t="s">
        <v>13</v>
      </c>
      <c r="D4535" s="8" t="s">
        <v>14</v>
      </c>
      <c r="E4535" s="8" t="s">
        <v>14</v>
      </c>
      <c r="F4535" s="9">
        <f t="shared" si="148"/>
        <v>-900000</v>
      </c>
      <c r="G4535" s="9">
        <v>-9</v>
      </c>
      <c r="H4535" s="10">
        <v>-953991</v>
      </c>
      <c r="I4535" s="11">
        <v>16720392357.012499</v>
      </c>
      <c r="J4535" s="11">
        <v>167118</v>
      </c>
      <c r="K4535" s="11">
        <v>100051.41491049735</v>
      </c>
      <c r="L4535" s="12">
        <v>53528.265805523843</v>
      </c>
      <c r="M4535" s="11">
        <v>594</v>
      </c>
      <c r="N4535" s="13"/>
      <c r="O4535" t="str">
        <f t="shared" si="149"/>
        <v/>
      </c>
    </row>
    <row r="4536" spans="1:15" hidden="1">
      <c r="A4536" s="41">
        <v>3.2025000000000001</v>
      </c>
      <c r="B4536" s="46">
        <v>45735</v>
      </c>
      <c r="C4536" s="8" t="s">
        <v>13</v>
      </c>
      <c r="D4536" s="8" t="s">
        <v>46</v>
      </c>
      <c r="E4536" s="8" t="s">
        <v>46</v>
      </c>
      <c r="F4536" s="9">
        <f t="shared" si="148"/>
        <v>-90900000</v>
      </c>
      <c r="G4536" s="9">
        <v>-909</v>
      </c>
      <c r="H4536" s="10">
        <v>-99898191</v>
      </c>
      <c r="I4536" s="11">
        <v>30298626010.307438</v>
      </c>
      <c r="J4536" s="11">
        <v>301304</v>
      </c>
      <c r="K4536" s="11">
        <v>100558.32650846797</v>
      </c>
      <c r="L4536" s="12">
        <v>8490672.2038026154</v>
      </c>
      <c r="M4536" s="11">
        <v>1176</v>
      </c>
      <c r="N4536" s="13"/>
      <c r="O4536" t="str">
        <f t="shared" si="149"/>
        <v/>
      </c>
    </row>
    <row r="4537" spans="1:15" hidden="1">
      <c r="A4537" s="41">
        <v>3.2025000000000001</v>
      </c>
      <c r="B4537" s="46">
        <v>45735</v>
      </c>
      <c r="C4537" s="8" t="s">
        <v>13</v>
      </c>
      <c r="D4537" s="8" t="s">
        <v>46</v>
      </c>
      <c r="E4537" s="8" t="s">
        <v>46</v>
      </c>
      <c r="F4537" s="9">
        <f t="shared" si="148"/>
        <v>-1800000</v>
      </c>
      <c r="G4537" s="9">
        <v>-18</v>
      </c>
      <c r="H4537" s="10">
        <v>-1978182</v>
      </c>
      <c r="I4537" s="11">
        <v>30296815960.430286</v>
      </c>
      <c r="J4537" s="11">
        <v>301286</v>
      </c>
      <c r="K4537" s="11">
        <v>100558.32650846797</v>
      </c>
      <c r="L4537" s="12">
        <v>168132.12284757639</v>
      </c>
      <c r="M4537" s="11">
        <v>1177</v>
      </c>
      <c r="N4537" s="13"/>
      <c r="O4537" t="str">
        <f t="shared" si="149"/>
        <v/>
      </c>
    </row>
    <row r="4538" spans="1:15" hidden="1">
      <c r="A4538" s="41">
        <v>3.2025000000000001</v>
      </c>
      <c r="B4538" s="46">
        <v>45735</v>
      </c>
      <c r="C4538" s="8" t="s">
        <v>13</v>
      </c>
      <c r="D4538" s="8" t="s">
        <v>46</v>
      </c>
      <c r="E4538" s="8" t="s">
        <v>46</v>
      </c>
      <c r="F4538" s="9">
        <f t="shared" si="148"/>
        <v>-52300000</v>
      </c>
      <c r="G4538" s="9">
        <v>-523</v>
      </c>
      <c r="H4538" s="10">
        <v>-57477177</v>
      </c>
      <c r="I4538" s="11">
        <v>30244223955.666359</v>
      </c>
      <c r="J4538" s="11">
        <v>300763</v>
      </c>
      <c r="K4538" s="11">
        <v>100558.32650846797</v>
      </c>
      <c r="L4538" s="12">
        <v>4885172.2360712513</v>
      </c>
      <c r="M4538" s="11">
        <v>1178</v>
      </c>
      <c r="N4538" s="13"/>
      <c r="O4538" t="str">
        <f t="shared" si="149"/>
        <v/>
      </c>
    </row>
    <row r="4539" spans="1:15" hidden="1">
      <c r="A4539" s="41">
        <v>3.2025000000000001</v>
      </c>
      <c r="B4539" s="46">
        <v>45735</v>
      </c>
      <c r="C4539" s="8" t="s">
        <v>13</v>
      </c>
      <c r="D4539" s="8" t="s">
        <v>46</v>
      </c>
      <c r="E4539" s="8" t="s">
        <v>46</v>
      </c>
      <c r="F4539" s="9">
        <f t="shared" si="148"/>
        <v>-45400000</v>
      </c>
      <c r="G4539" s="9">
        <v>-454</v>
      </c>
      <c r="H4539" s="10">
        <v>-49894146</v>
      </c>
      <c r="I4539" s="11">
        <v>30198570475.431515</v>
      </c>
      <c r="J4539" s="11">
        <v>300309</v>
      </c>
      <c r="K4539" s="11">
        <v>100558.32650846797</v>
      </c>
      <c r="L4539" s="12">
        <v>4240665.7651555389</v>
      </c>
      <c r="M4539" s="11">
        <v>1179</v>
      </c>
      <c r="N4539" s="13"/>
      <c r="O4539" t="str">
        <f t="shared" si="149"/>
        <v/>
      </c>
    </row>
    <row r="4540" spans="1:15" hidden="1">
      <c r="A4540" s="41">
        <v>3.2025000000000001</v>
      </c>
      <c r="B4540" s="46">
        <v>45735</v>
      </c>
      <c r="C4540" s="8" t="s">
        <v>13</v>
      </c>
      <c r="D4540" s="8" t="s">
        <v>15</v>
      </c>
      <c r="E4540" s="8" t="s">
        <v>15</v>
      </c>
      <c r="F4540" s="9">
        <f t="shared" si="148"/>
        <v>42400000</v>
      </c>
      <c r="G4540" s="9">
        <v>424</v>
      </c>
      <c r="H4540" s="10">
        <v>45615616</v>
      </c>
      <c r="I4540" s="11">
        <v>4226528573.7391043</v>
      </c>
      <c r="J4540" s="11">
        <v>40633</v>
      </c>
      <c r="K4540" s="11">
        <v>104017.14305463796</v>
      </c>
      <c r="L4540" s="12">
        <v>0</v>
      </c>
      <c r="M4540" s="11">
        <v>2748</v>
      </c>
      <c r="N4540" s="13"/>
      <c r="O4540" t="str">
        <f t="shared" si="149"/>
        <v/>
      </c>
    </row>
    <row r="4541" spans="1:15" hidden="1">
      <c r="A4541" s="41">
        <v>3.2025000000000001</v>
      </c>
      <c r="B4541" s="46">
        <v>45735</v>
      </c>
      <c r="C4541" s="8" t="s">
        <v>13</v>
      </c>
      <c r="D4541" s="8" t="s">
        <v>46</v>
      </c>
      <c r="E4541" s="8" t="s">
        <v>46</v>
      </c>
      <c r="F4541" s="9">
        <f t="shared" si="148"/>
        <v>-18100000</v>
      </c>
      <c r="G4541" s="9">
        <v>-181</v>
      </c>
      <c r="H4541" s="10">
        <v>-19891719</v>
      </c>
      <c r="I4541" s="11">
        <v>30180369418.333481</v>
      </c>
      <c r="J4541" s="11">
        <v>300128</v>
      </c>
      <c r="K4541" s="11">
        <v>100558.32650846797</v>
      </c>
      <c r="L4541" s="12">
        <v>1690661.9019672982</v>
      </c>
      <c r="M4541" s="11">
        <v>1180</v>
      </c>
      <c r="N4541" s="13"/>
      <c r="O4541" t="str">
        <f t="shared" si="149"/>
        <v/>
      </c>
    </row>
    <row r="4542" spans="1:15" hidden="1">
      <c r="A4542" s="41">
        <v>3.2025000000000001</v>
      </c>
      <c r="B4542" s="46">
        <v>45735</v>
      </c>
      <c r="C4542" s="8" t="s">
        <v>13</v>
      </c>
      <c r="D4542" s="8" t="s">
        <v>46</v>
      </c>
      <c r="E4542" s="8" t="s">
        <v>46</v>
      </c>
      <c r="F4542" s="9">
        <f t="shared" si="148"/>
        <v>-4500000</v>
      </c>
      <c r="G4542" s="9">
        <v>-45</v>
      </c>
      <c r="H4542" s="10">
        <v>-4945455</v>
      </c>
      <c r="I4542" s="11">
        <v>30175844293.640598</v>
      </c>
      <c r="J4542" s="11">
        <v>300083</v>
      </c>
      <c r="K4542" s="11">
        <v>100558.32650846797</v>
      </c>
      <c r="L4542" s="12">
        <v>420330.3071189411</v>
      </c>
      <c r="M4542" s="11">
        <v>1181</v>
      </c>
      <c r="N4542" s="13"/>
      <c r="O4542" t="str">
        <f t="shared" si="149"/>
        <v/>
      </c>
    </row>
    <row r="4543" spans="1:15" hidden="1">
      <c r="A4543" s="41">
        <v>3.2025000000000001</v>
      </c>
      <c r="B4543" s="46">
        <v>45735</v>
      </c>
      <c r="C4543" s="8" t="s">
        <v>13</v>
      </c>
      <c r="D4543" s="8" t="s">
        <v>46</v>
      </c>
      <c r="E4543" s="8" t="s">
        <v>46</v>
      </c>
      <c r="F4543" s="9">
        <f t="shared" si="148"/>
        <v>18200000</v>
      </c>
      <c r="G4543" s="9">
        <v>182</v>
      </c>
      <c r="H4543" s="10">
        <v>19956846</v>
      </c>
      <c r="I4543" s="11">
        <v>30195801139.640598</v>
      </c>
      <c r="J4543" s="11">
        <v>300265</v>
      </c>
      <c r="K4543" s="11">
        <v>100563.83907428637</v>
      </c>
      <c r="L4543" s="12">
        <v>0</v>
      </c>
      <c r="M4543" s="11">
        <v>1182</v>
      </c>
      <c r="N4543" s="13"/>
      <c r="O4543" t="str">
        <f t="shared" si="149"/>
        <v/>
      </c>
    </row>
    <row r="4544" spans="1:15" hidden="1">
      <c r="A4544" s="41">
        <v>3.2025000000000001</v>
      </c>
      <c r="B4544" s="46">
        <v>45735</v>
      </c>
      <c r="C4544" s="8" t="s">
        <v>13</v>
      </c>
      <c r="D4544" s="8" t="s">
        <v>46</v>
      </c>
      <c r="E4544" s="8" t="s">
        <v>46</v>
      </c>
      <c r="F4544" s="9">
        <f t="shared" si="148"/>
        <v>-900000</v>
      </c>
      <c r="G4544" s="9">
        <v>-9</v>
      </c>
      <c r="H4544" s="10">
        <v>-989091</v>
      </c>
      <c r="I4544" s="11">
        <v>30194896065.088928</v>
      </c>
      <c r="J4544" s="11">
        <v>300256</v>
      </c>
      <c r="K4544" s="11">
        <v>100563.83907428637</v>
      </c>
      <c r="L4544" s="12">
        <v>84016.448331422638</v>
      </c>
      <c r="M4544" s="11">
        <v>1183</v>
      </c>
      <c r="N4544" s="13"/>
      <c r="O4544" t="str">
        <f t="shared" si="149"/>
        <v/>
      </c>
    </row>
    <row r="4545" spans="1:15" hidden="1">
      <c r="A4545" s="41">
        <v>3.2025000000000001</v>
      </c>
      <c r="B4545" s="46">
        <v>45735</v>
      </c>
      <c r="C4545" s="8" t="s">
        <v>13</v>
      </c>
      <c r="D4545" s="8" t="s">
        <v>46</v>
      </c>
      <c r="E4545" s="8" t="s">
        <v>46</v>
      </c>
      <c r="F4545" s="9">
        <f t="shared" si="148"/>
        <v>-3100000</v>
      </c>
      <c r="G4545" s="9">
        <v>-31</v>
      </c>
      <c r="H4545" s="10">
        <v>-3406869</v>
      </c>
      <c r="I4545" s="11">
        <v>30191778586.077625</v>
      </c>
      <c r="J4545" s="11">
        <v>300225</v>
      </c>
      <c r="K4545" s="11">
        <v>100563.83907428637</v>
      </c>
      <c r="L4545" s="12">
        <v>289389.98869712232</v>
      </c>
      <c r="M4545" s="11">
        <v>1184</v>
      </c>
      <c r="N4545" s="13"/>
      <c r="O4545" t="str">
        <f t="shared" si="149"/>
        <v/>
      </c>
    </row>
    <row r="4546" spans="1:15" hidden="1">
      <c r="A4546" s="41">
        <v>3.2025000000000001</v>
      </c>
      <c r="B4546" s="46">
        <v>45735</v>
      </c>
      <c r="C4546" s="8" t="s">
        <v>13</v>
      </c>
      <c r="D4546" s="8" t="s">
        <v>14</v>
      </c>
      <c r="E4546" s="8" t="s">
        <v>14</v>
      </c>
      <c r="F4546" s="9">
        <f t="shared" si="148"/>
        <v>-1800000</v>
      </c>
      <c r="G4546" s="9">
        <v>-18</v>
      </c>
      <c r="H4546" s="10">
        <v>-1907982</v>
      </c>
      <c r="I4546" s="11">
        <v>16718591431.544109</v>
      </c>
      <c r="J4546" s="11">
        <v>167100</v>
      </c>
      <c r="K4546" s="11">
        <v>100051.41491049735</v>
      </c>
      <c r="L4546" s="12">
        <v>107056.53161104769</v>
      </c>
      <c r="M4546" s="11">
        <v>595</v>
      </c>
      <c r="N4546" s="13"/>
      <c r="O4546" t="str">
        <f t="shared" si="149"/>
        <v/>
      </c>
    </row>
    <row r="4547" spans="1:15" hidden="1">
      <c r="A4547" s="41">
        <v>3.2025000000000001</v>
      </c>
      <c r="B4547" s="46">
        <v>45735</v>
      </c>
      <c r="C4547" s="8" t="s">
        <v>13</v>
      </c>
      <c r="D4547" s="8" t="s">
        <v>14</v>
      </c>
      <c r="E4547" s="8" t="s">
        <v>14</v>
      </c>
      <c r="F4547" s="9">
        <f t="shared" si="148"/>
        <v>900000</v>
      </c>
      <c r="G4547" s="9">
        <v>9</v>
      </c>
      <c r="H4547" s="10">
        <v>952920</v>
      </c>
      <c r="I4547" s="11">
        <v>16719544351.544109</v>
      </c>
      <c r="J4547" s="11">
        <v>167109</v>
      </c>
      <c r="K4547" s="11">
        <v>100051.72882097379</v>
      </c>
      <c r="L4547" s="12">
        <v>0</v>
      </c>
      <c r="M4547" s="11">
        <v>596</v>
      </c>
      <c r="N4547" s="13"/>
      <c r="O4547" t="str">
        <f t="shared" si="149"/>
        <v/>
      </c>
    </row>
    <row r="4548" spans="1:15" hidden="1">
      <c r="A4548" s="41">
        <v>3.2025000000000001</v>
      </c>
      <c r="B4548" s="46">
        <v>45735</v>
      </c>
      <c r="C4548" s="8" t="s">
        <v>13</v>
      </c>
      <c r="D4548" s="8" t="s">
        <v>14</v>
      </c>
      <c r="E4548" s="8" t="s">
        <v>14</v>
      </c>
      <c r="F4548" s="9">
        <f t="shared" si="148"/>
        <v>-5600000</v>
      </c>
      <c r="G4548" s="9">
        <v>-56</v>
      </c>
      <c r="H4548" s="10">
        <v>-5935944</v>
      </c>
      <c r="I4548" s="11">
        <v>16713941454.730135</v>
      </c>
      <c r="J4548" s="11">
        <v>167053</v>
      </c>
      <c r="K4548" s="11">
        <v>100051.72882097379</v>
      </c>
      <c r="L4548" s="12">
        <v>333047.1860254677</v>
      </c>
      <c r="M4548" s="11">
        <v>597</v>
      </c>
      <c r="N4548" s="13"/>
      <c r="O4548" t="str">
        <f t="shared" si="149"/>
        <v/>
      </c>
    </row>
    <row r="4549" spans="1:15" hidden="1">
      <c r="A4549" s="41">
        <v>3.2025000000000001</v>
      </c>
      <c r="B4549" s="46">
        <v>45735</v>
      </c>
      <c r="C4549" s="8" t="s">
        <v>13</v>
      </c>
      <c r="D4549" s="8" t="s">
        <v>46</v>
      </c>
      <c r="E4549" s="8" t="s">
        <v>46</v>
      </c>
      <c r="F4549" s="9">
        <f t="shared" si="148"/>
        <v>-9000000</v>
      </c>
      <c r="G4549" s="9">
        <v>-90</v>
      </c>
      <c r="H4549" s="10">
        <v>-9890910</v>
      </c>
      <c r="I4549" s="11">
        <v>30182727840.56094</v>
      </c>
      <c r="J4549" s="11">
        <v>300135</v>
      </c>
      <c r="K4549" s="11">
        <v>100563.83907428637</v>
      </c>
      <c r="L4549" s="12">
        <v>840164.48331422731</v>
      </c>
      <c r="M4549" s="11">
        <v>1185</v>
      </c>
      <c r="N4549" s="13"/>
      <c r="O4549" t="str">
        <f t="shared" si="149"/>
        <v/>
      </c>
    </row>
    <row r="4550" spans="1:15" hidden="1">
      <c r="A4550" s="41">
        <v>3.2025000000000001</v>
      </c>
      <c r="B4550" s="46">
        <v>45735</v>
      </c>
      <c r="C4550" s="8" t="s">
        <v>13</v>
      </c>
      <c r="D4550" s="8" t="s">
        <v>46</v>
      </c>
      <c r="E4550" s="8" t="s">
        <v>46</v>
      </c>
      <c r="F4550" s="9">
        <f t="shared" si="148"/>
        <v>-8600000</v>
      </c>
      <c r="G4550" s="9">
        <v>-86</v>
      </c>
      <c r="H4550" s="10">
        <v>-9451314</v>
      </c>
      <c r="I4550" s="11">
        <v>30174079350.400551</v>
      </c>
      <c r="J4550" s="11">
        <v>300049</v>
      </c>
      <c r="K4550" s="11">
        <v>100563.83907428637</v>
      </c>
      <c r="L4550" s="12">
        <v>802823.83961137198</v>
      </c>
      <c r="M4550" s="11">
        <v>1186</v>
      </c>
      <c r="N4550" s="13"/>
      <c r="O4550" t="str">
        <f t="shared" si="149"/>
        <v/>
      </c>
    </row>
    <row r="4551" spans="1:15" hidden="1">
      <c r="A4551" s="41">
        <v>3.2025000000000001</v>
      </c>
      <c r="B4551" s="46">
        <v>45735</v>
      </c>
      <c r="C4551" s="8" t="s">
        <v>13</v>
      </c>
      <c r="D4551" s="8" t="s">
        <v>15</v>
      </c>
      <c r="E4551" s="8" t="s">
        <v>15</v>
      </c>
      <c r="F4551" s="9">
        <f t="shared" si="148"/>
        <v>9800000</v>
      </c>
      <c r="G4551" s="9">
        <v>98</v>
      </c>
      <c r="H4551" s="10">
        <v>10558814</v>
      </c>
      <c r="I4551" s="11">
        <v>4237087387.7391043</v>
      </c>
      <c r="J4551" s="11">
        <v>40731</v>
      </c>
      <c r="K4551" s="11">
        <v>104026.10757749881</v>
      </c>
      <c r="L4551" s="12">
        <v>0</v>
      </c>
      <c r="M4551" s="11">
        <v>2749</v>
      </c>
      <c r="N4551" s="13"/>
      <c r="O4551" t="str">
        <f t="shared" si="149"/>
        <v/>
      </c>
    </row>
    <row r="4552" spans="1:15" hidden="1">
      <c r="A4552" s="41">
        <v>3.2025000000000001</v>
      </c>
      <c r="B4552" s="46">
        <v>45735</v>
      </c>
      <c r="C4552" s="8" t="s">
        <v>13</v>
      </c>
      <c r="D4552" s="8" t="s">
        <v>46</v>
      </c>
      <c r="E4552" s="8" t="s">
        <v>46</v>
      </c>
      <c r="F4552" s="9">
        <f t="shared" si="148"/>
        <v>-17700000</v>
      </c>
      <c r="G4552" s="9">
        <v>-177</v>
      </c>
      <c r="H4552" s="10">
        <v>-19452123</v>
      </c>
      <c r="I4552" s="11">
        <v>30156279550.884403</v>
      </c>
      <c r="J4552" s="11">
        <v>299872</v>
      </c>
      <c r="K4552" s="11">
        <v>100563.83907428637</v>
      </c>
      <c r="L4552" s="12">
        <v>1652323.4838513136</v>
      </c>
      <c r="M4552" s="11">
        <v>1187</v>
      </c>
      <c r="N4552" s="13"/>
      <c r="O4552" t="str">
        <f t="shared" si="149"/>
        <v/>
      </c>
    </row>
    <row r="4553" spans="1:15" hidden="1">
      <c r="A4553" s="41">
        <v>3.2025000000000001</v>
      </c>
      <c r="B4553" s="46">
        <v>45735</v>
      </c>
      <c r="C4553" s="8" t="s">
        <v>13</v>
      </c>
      <c r="D4553" s="8" t="s">
        <v>14</v>
      </c>
      <c r="E4553" s="8" t="s">
        <v>14</v>
      </c>
      <c r="F4553" s="9">
        <f t="shared" si="148"/>
        <v>-2800000</v>
      </c>
      <c r="G4553" s="9">
        <v>-28</v>
      </c>
      <c r="H4553" s="10">
        <v>-2967972</v>
      </c>
      <c r="I4553" s="11">
        <v>16711140006.323147</v>
      </c>
      <c r="J4553" s="11">
        <v>167025</v>
      </c>
      <c r="K4553" s="11">
        <v>100051.72882097379</v>
      </c>
      <c r="L4553" s="12">
        <v>166523.59301273385</v>
      </c>
      <c r="M4553" s="11">
        <v>598</v>
      </c>
      <c r="N4553" s="13"/>
      <c r="O4553" t="str">
        <f t="shared" si="149"/>
        <v/>
      </c>
    </row>
    <row r="4554" spans="1:15" hidden="1">
      <c r="A4554" s="41">
        <v>3.2025000000000001</v>
      </c>
      <c r="B4554" s="46">
        <v>45735</v>
      </c>
      <c r="C4554" s="8" t="s">
        <v>13</v>
      </c>
      <c r="D4554" s="8" t="s">
        <v>46</v>
      </c>
      <c r="E4554" s="8" t="s">
        <v>46</v>
      </c>
      <c r="F4554" s="9">
        <f t="shared" ref="F4554:F4617" si="150">100000*G4554</f>
        <v>-900000</v>
      </c>
      <c r="G4554" s="9">
        <v>-9</v>
      </c>
      <c r="H4554" s="10">
        <v>-989091</v>
      </c>
      <c r="I4554" s="11">
        <v>30155374476.332733</v>
      </c>
      <c r="J4554" s="11">
        <v>299863</v>
      </c>
      <c r="K4554" s="11">
        <v>100563.83907428637</v>
      </c>
      <c r="L4554" s="12">
        <v>84016.448331422638</v>
      </c>
      <c r="M4554" s="11">
        <v>1188</v>
      </c>
      <c r="N4554" s="13"/>
      <c r="O4554" t="str">
        <f t="shared" si="149"/>
        <v/>
      </c>
    </row>
    <row r="4555" spans="1:15" hidden="1">
      <c r="A4555" s="41">
        <v>3.2025000000000001</v>
      </c>
      <c r="B4555" s="46">
        <v>45735</v>
      </c>
      <c r="C4555" s="8" t="s">
        <v>13</v>
      </c>
      <c r="D4555" s="8" t="s">
        <v>46</v>
      </c>
      <c r="E4555" s="8" t="s">
        <v>46</v>
      </c>
      <c r="F4555" s="9">
        <f t="shared" si="150"/>
        <v>-25000000</v>
      </c>
      <c r="G4555" s="9">
        <v>-250</v>
      </c>
      <c r="H4555" s="10">
        <v>-27474750</v>
      </c>
      <c r="I4555" s="11">
        <v>30130233516.564163</v>
      </c>
      <c r="J4555" s="11">
        <v>299613</v>
      </c>
      <c r="K4555" s="11">
        <v>100563.83907428637</v>
      </c>
      <c r="L4555" s="12">
        <v>2333790.2314284071</v>
      </c>
      <c r="M4555" s="11">
        <v>1189</v>
      </c>
      <c r="N4555" s="13"/>
      <c r="O4555" t="str">
        <f t="shared" si="149"/>
        <v/>
      </c>
    </row>
    <row r="4556" spans="1:15" hidden="1">
      <c r="A4556" s="41">
        <v>3.2025000000000001</v>
      </c>
      <c r="B4556" s="46">
        <v>45735</v>
      </c>
      <c r="C4556" s="8" t="s">
        <v>13</v>
      </c>
      <c r="D4556" s="8" t="s">
        <v>46</v>
      </c>
      <c r="E4556" s="8" t="s">
        <v>46</v>
      </c>
      <c r="F4556" s="9">
        <f t="shared" si="150"/>
        <v>-2800000</v>
      </c>
      <c r="G4556" s="9">
        <v>-28</v>
      </c>
      <c r="H4556" s="10">
        <v>-3077172</v>
      </c>
      <c r="I4556" s="11">
        <v>30127417729.070084</v>
      </c>
      <c r="J4556" s="11">
        <v>299585</v>
      </c>
      <c r="K4556" s="11">
        <v>100563.83907428637</v>
      </c>
      <c r="L4556" s="12">
        <v>261384.50591998175</v>
      </c>
      <c r="M4556" s="11">
        <v>1190</v>
      </c>
      <c r="N4556" s="13"/>
      <c r="O4556" t="str">
        <f t="shared" si="149"/>
        <v/>
      </c>
    </row>
    <row r="4557" spans="1:15" hidden="1">
      <c r="A4557" s="41">
        <v>3.2025000000000001</v>
      </c>
      <c r="B4557" s="46">
        <v>45735</v>
      </c>
      <c r="C4557" s="8" t="s">
        <v>13</v>
      </c>
      <c r="D4557" s="8" t="s">
        <v>46</v>
      </c>
      <c r="E4557" s="8" t="s">
        <v>46</v>
      </c>
      <c r="F4557" s="9">
        <f t="shared" si="150"/>
        <v>-18200000</v>
      </c>
      <c r="G4557" s="9">
        <v>-182</v>
      </c>
      <c r="H4557" s="10">
        <v>-20001618</v>
      </c>
      <c r="I4557" s="11">
        <v>30109115110.358562</v>
      </c>
      <c r="J4557" s="11">
        <v>299403</v>
      </c>
      <c r="K4557" s="11">
        <v>100563.83907428637</v>
      </c>
      <c r="L4557" s="12">
        <v>1698999.2884798795</v>
      </c>
      <c r="M4557" s="11">
        <v>1191</v>
      </c>
      <c r="N4557" s="13"/>
      <c r="O4557" t="str">
        <f t="shared" si="149"/>
        <v/>
      </c>
    </row>
    <row r="4558" spans="1:15" hidden="1">
      <c r="A4558" s="41">
        <v>3.2025000000000001</v>
      </c>
      <c r="B4558" s="46">
        <v>45735</v>
      </c>
      <c r="C4558" s="8" t="s">
        <v>13</v>
      </c>
      <c r="D4558" s="8" t="s">
        <v>46</v>
      </c>
      <c r="E4558" s="8" t="s">
        <v>46</v>
      </c>
      <c r="F4558" s="9">
        <f t="shared" si="150"/>
        <v>-18500000</v>
      </c>
      <c r="G4558" s="9">
        <v>-185</v>
      </c>
      <c r="H4558" s="10">
        <v>-20331315</v>
      </c>
      <c r="I4558" s="11">
        <v>30090510800.129818</v>
      </c>
      <c r="J4558" s="11">
        <v>299218</v>
      </c>
      <c r="K4558" s="11">
        <v>100563.83907428637</v>
      </c>
      <c r="L4558" s="12">
        <v>1727004.7712570205</v>
      </c>
      <c r="M4558" s="11">
        <v>1192</v>
      </c>
      <c r="N4558" s="13"/>
      <c r="O4558" t="str">
        <f t="shared" si="149"/>
        <v/>
      </c>
    </row>
    <row r="4559" spans="1:15" hidden="1">
      <c r="A4559" s="41">
        <v>3.2025000000000001</v>
      </c>
      <c r="B4559" s="46">
        <v>45735</v>
      </c>
      <c r="C4559" s="8" t="s">
        <v>13</v>
      </c>
      <c r="D4559" s="8" t="s">
        <v>46</v>
      </c>
      <c r="E4559" s="8" t="s">
        <v>46</v>
      </c>
      <c r="F4559" s="9">
        <f t="shared" si="150"/>
        <v>-45400000</v>
      </c>
      <c r="G4559" s="9">
        <v>-454</v>
      </c>
      <c r="H4559" s="10">
        <v>-49894146</v>
      </c>
      <c r="I4559" s="11">
        <v>30044854817.19009</v>
      </c>
      <c r="J4559" s="11">
        <v>298764</v>
      </c>
      <c r="K4559" s="11">
        <v>100563.83907428637</v>
      </c>
      <c r="L4559" s="12">
        <v>4238163.06027399</v>
      </c>
      <c r="M4559" s="11">
        <v>1193</v>
      </c>
      <c r="N4559" s="13"/>
      <c r="O4559" t="str">
        <f t="shared" si="149"/>
        <v/>
      </c>
    </row>
    <row r="4560" spans="1:15" hidden="1">
      <c r="A4560" s="41">
        <v>3.2025000000000001</v>
      </c>
      <c r="B4560" s="46">
        <v>45735</v>
      </c>
      <c r="C4560" s="8" t="s">
        <v>13</v>
      </c>
      <c r="D4560" s="8" t="s">
        <v>46</v>
      </c>
      <c r="E4560" s="8" t="s">
        <v>46</v>
      </c>
      <c r="F4560" s="9">
        <f t="shared" si="150"/>
        <v>-2400000</v>
      </c>
      <c r="G4560" s="9">
        <v>-24</v>
      </c>
      <c r="H4560" s="10">
        <v>-2637576</v>
      </c>
      <c r="I4560" s="11">
        <v>30042441285.052307</v>
      </c>
      <c r="J4560" s="11">
        <v>298740</v>
      </c>
      <c r="K4560" s="11">
        <v>100563.83907428637</v>
      </c>
      <c r="L4560" s="12">
        <v>224043.86221712735</v>
      </c>
      <c r="M4560" s="11">
        <v>1194</v>
      </c>
      <c r="N4560" s="13"/>
      <c r="O4560" t="str">
        <f t="shared" ref="O4560:O4623" si="151">IF(M4560=_xlfn.MAXIFS(M:M,D:D,D4560),"X","")</f>
        <v/>
      </c>
    </row>
    <row r="4561" spans="1:15" hidden="1">
      <c r="A4561" s="41">
        <v>3.2025000000000001</v>
      </c>
      <c r="B4561" s="46">
        <v>45735</v>
      </c>
      <c r="C4561" s="8" t="s">
        <v>13</v>
      </c>
      <c r="D4561" s="8" t="s">
        <v>46</v>
      </c>
      <c r="E4561" s="8" t="s">
        <v>46</v>
      </c>
      <c r="F4561" s="9">
        <f t="shared" si="150"/>
        <v>-22700000</v>
      </c>
      <c r="G4561" s="9">
        <v>-227</v>
      </c>
      <c r="H4561" s="10">
        <v>-24947073</v>
      </c>
      <c r="I4561" s="11">
        <v>30019613293.582443</v>
      </c>
      <c r="J4561" s="11">
        <v>298513</v>
      </c>
      <c r="K4561" s="11">
        <v>100563.83907428637</v>
      </c>
      <c r="L4561" s="12">
        <v>2119081.530136995</v>
      </c>
      <c r="M4561" s="11">
        <v>1195</v>
      </c>
      <c r="N4561" s="13"/>
      <c r="O4561" t="str">
        <f t="shared" si="151"/>
        <v/>
      </c>
    </row>
    <row r="4562" spans="1:15" hidden="1">
      <c r="A4562" s="41">
        <v>3.2025000000000001</v>
      </c>
      <c r="B4562" s="46">
        <v>45735</v>
      </c>
      <c r="C4562" s="8" t="s">
        <v>13</v>
      </c>
      <c r="D4562" s="8" t="s">
        <v>46</v>
      </c>
      <c r="E4562" s="8" t="s">
        <v>46</v>
      </c>
      <c r="F4562" s="9">
        <f t="shared" si="150"/>
        <v>-9500000</v>
      </c>
      <c r="G4562" s="9">
        <v>-95</v>
      </c>
      <c r="H4562" s="10">
        <v>-10440405</v>
      </c>
      <c r="I4562" s="11">
        <v>30010059728.870384</v>
      </c>
      <c r="J4562" s="11">
        <v>298418</v>
      </c>
      <c r="K4562" s="11">
        <v>100563.83907428637</v>
      </c>
      <c r="L4562" s="12">
        <v>886840.28794279508</v>
      </c>
      <c r="M4562" s="11">
        <v>1196</v>
      </c>
      <c r="N4562" s="13"/>
      <c r="O4562" t="str">
        <f t="shared" si="151"/>
        <v/>
      </c>
    </row>
    <row r="4563" spans="1:15" hidden="1">
      <c r="A4563" s="41">
        <v>3.2025000000000001</v>
      </c>
      <c r="B4563" s="46">
        <v>45735</v>
      </c>
      <c r="C4563" s="8" t="s">
        <v>13</v>
      </c>
      <c r="D4563" s="8" t="s">
        <v>46</v>
      </c>
      <c r="E4563" s="8" t="s">
        <v>46</v>
      </c>
      <c r="F4563" s="9">
        <f t="shared" si="150"/>
        <v>-9700000</v>
      </c>
      <c r="G4563" s="9">
        <v>-97</v>
      </c>
      <c r="H4563" s="10">
        <v>-10660203</v>
      </c>
      <c r="I4563" s="11">
        <v>30000305036.480179</v>
      </c>
      <c r="J4563" s="11">
        <v>298321</v>
      </c>
      <c r="K4563" s="11">
        <v>100563.83907428637</v>
      </c>
      <c r="L4563" s="12">
        <v>905510.60979422182</v>
      </c>
      <c r="M4563" s="11">
        <v>1197</v>
      </c>
      <c r="N4563" s="13"/>
      <c r="O4563" t="str">
        <f t="shared" si="151"/>
        <v/>
      </c>
    </row>
    <row r="4564" spans="1:15" hidden="1">
      <c r="A4564" s="41">
        <v>3.2025000000000001</v>
      </c>
      <c r="B4564" s="46">
        <v>45735</v>
      </c>
      <c r="C4564" s="8" t="s">
        <v>13</v>
      </c>
      <c r="D4564" s="8" t="s">
        <v>14</v>
      </c>
      <c r="E4564" s="8" t="s">
        <v>14</v>
      </c>
      <c r="F4564" s="9">
        <f t="shared" si="150"/>
        <v>-9400000</v>
      </c>
      <c r="G4564" s="9">
        <v>-94</v>
      </c>
      <c r="H4564" s="10">
        <v>-9963906</v>
      </c>
      <c r="I4564" s="11">
        <v>16701735143.813974</v>
      </c>
      <c r="J4564" s="11">
        <v>166931</v>
      </c>
      <c r="K4564" s="11">
        <v>100051.72882097379</v>
      </c>
      <c r="L4564" s="12">
        <v>559043.49082846381</v>
      </c>
      <c r="M4564" s="11">
        <v>599</v>
      </c>
      <c r="N4564" s="13"/>
      <c r="O4564" t="str">
        <f t="shared" si="151"/>
        <v/>
      </c>
    </row>
    <row r="4565" spans="1:15" hidden="1">
      <c r="A4565" s="41">
        <v>3.2025000000000001</v>
      </c>
      <c r="B4565" s="46">
        <v>45735</v>
      </c>
      <c r="C4565" s="8" t="s">
        <v>13</v>
      </c>
      <c r="D4565" s="8" t="s">
        <v>46</v>
      </c>
      <c r="E4565" s="8" t="s">
        <v>46</v>
      </c>
      <c r="F4565" s="9">
        <f t="shared" si="150"/>
        <v>-27200000</v>
      </c>
      <c r="G4565" s="9">
        <v>-272</v>
      </c>
      <c r="H4565" s="10">
        <v>-29892528</v>
      </c>
      <c r="I4565" s="11">
        <v>29972951672.251972</v>
      </c>
      <c r="J4565" s="11">
        <v>298049</v>
      </c>
      <c r="K4565" s="11">
        <v>100563.83907428637</v>
      </c>
      <c r="L4565" s="12">
        <v>2539163.7717941068</v>
      </c>
      <c r="M4565" s="11">
        <v>1198</v>
      </c>
      <c r="N4565" s="13"/>
      <c r="O4565" t="str">
        <f t="shared" si="151"/>
        <v/>
      </c>
    </row>
    <row r="4566" spans="1:15" hidden="1">
      <c r="A4566" s="41">
        <v>3.2025000000000001</v>
      </c>
      <c r="B4566" s="46">
        <v>45735</v>
      </c>
      <c r="C4566" s="8" t="s">
        <v>13</v>
      </c>
      <c r="D4566" s="8" t="s">
        <v>15</v>
      </c>
      <c r="E4566" s="8" t="s">
        <v>15</v>
      </c>
      <c r="F4566" s="9">
        <f t="shared" si="150"/>
        <v>9300000</v>
      </c>
      <c r="G4566" s="9">
        <v>93</v>
      </c>
      <c r="H4566" s="10">
        <v>10007730</v>
      </c>
      <c r="I4566" s="11">
        <v>4247095117.7391043</v>
      </c>
      <c r="J4566" s="11">
        <v>40824</v>
      </c>
      <c r="K4566" s="11">
        <v>104034.27194148305</v>
      </c>
      <c r="L4566" s="12">
        <v>0</v>
      </c>
      <c r="M4566" s="11">
        <v>2750</v>
      </c>
      <c r="N4566" s="13"/>
      <c r="O4566" t="str">
        <f t="shared" si="151"/>
        <v/>
      </c>
    </row>
    <row r="4567" spans="1:15" hidden="1">
      <c r="A4567" s="41">
        <v>3.2025000000000001</v>
      </c>
      <c r="B4567" s="46">
        <v>45735</v>
      </c>
      <c r="C4567" s="8" t="s">
        <v>13</v>
      </c>
      <c r="D4567" s="8" t="s">
        <v>46</v>
      </c>
      <c r="E4567" s="8" t="s">
        <v>46</v>
      </c>
      <c r="F4567" s="9">
        <f t="shared" si="150"/>
        <v>-1800000</v>
      </c>
      <c r="G4567" s="9">
        <v>-18</v>
      </c>
      <c r="H4567" s="10">
        <v>-1978182</v>
      </c>
      <c r="I4567" s="11">
        <v>29971141523.148636</v>
      </c>
      <c r="J4567" s="11">
        <v>298031</v>
      </c>
      <c r="K4567" s="11">
        <v>100563.83907428637</v>
      </c>
      <c r="L4567" s="12">
        <v>168032.89666284528</v>
      </c>
      <c r="M4567" s="11">
        <v>1199</v>
      </c>
      <c r="N4567" s="13"/>
      <c r="O4567" t="str">
        <f t="shared" si="151"/>
        <v/>
      </c>
    </row>
    <row r="4568" spans="1:15" hidden="1">
      <c r="A4568" s="41">
        <v>3.2025000000000001</v>
      </c>
      <c r="B4568" s="46">
        <v>45735</v>
      </c>
      <c r="C4568" s="8" t="s">
        <v>13</v>
      </c>
      <c r="D4568" s="8" t="s">
        <v>15</v>
      </c>
      <c r="E4568" s="8" t="s">
        <v>15</v>
      </c>
      <c r="F4568" s="9">
        <f t="shared" si="150"/>
        <v>9300000</v>
      </c>
      <c r="G4568" s="9">
        <v>93</v>
      </c>
      <c r="H4568" s="10">
        <v>10007730</v>
      </c>
      <c r="I4568" s="11">
        <v>4257102847.7391043</v>
      </c>
      <c r="J4568" s="11">
        <v>40917</v>
      </c>
      <c r="K4568" s="11">
        <v>104042.39919200099</v>
      </c>
      <c r="L4568" s="12">
        <v>0</v>
      </c>
      <c r="M4568" s="11">
        <v>2751</v>
      </c>
      <c r="N4568" s="13"/>
      <c r="O4568" t="str">
        <f t="shared" si="151"/>
        <v/>
      </c>
    </row>
    <row r="4569" spans="1:15" hidden="1">
      <c r="A4569" s="41">
        <v>3.2025000000000001</v>
      </c>
      <c r="B4569" s="46">
        <v>45735</v>
      </c>
      <c r="C4569" s="8" t="s">
        <v>13</v>
      </c>
      <c r="D4569" s="8" t="s">
        <v>15</v>
      </c>
      <c r="E4569" s="8" t="s">
        <v>15</v>
      </c>
      <c r="F4569" s="9">
        <f t="shared" si="150"/>
        <v>9300000</v>
      </c>
      <c r="G4569" s="9">
        <v>93</v>
      </c>
      <c r="H4569" s="10">
        <v>10007730</v>
      </c>
      <c r="I4569" s="11">
        <v>4267110577.7391043</v>
      </c>
      <c r="J4569" s="11">
        <v>41010</v>
      </c>
      <c r="K4569" s="11">
        <v>104050.48958154363</v>
      </c>
      <c r="L4569" s="12">
        <v>0</v>
      </c>
      <c r="M4569" s="11">
        <v>2752</v>
      </c>
      <c r="N4569" s="13"/>
      <c r="O4569" t="str">
        <f t="shared" si="151"/>
        <v/>
      </c>
    </row>
    <row r="4570" spans="1:15" hidden="1">
      <c r="A4570" s="41">
        <v>3.2025000000000001</v>
      </c>
      <c r="B4570" s="46">
        <v>45735</v>
      </c>
      <c r="C4570" s="8" t="s">
        <v>13</v>
      </c>
      <c r="D4570" s="8" t="s">
        <v>46</v>
      </c>
      <c r="E4570" s="8" t="s">
        <v>46</v>
      </c>
      <c r="F4570" s="9">
        <f t="shared" si="150"/>
        <v>-13600000</v>
      </c>
      <c r="G4570" s="9">
        <v>-136</v>
      </c>
      <c r="H4570" s="10">
        <v>-14946264</v>
      </c>
      <c r="I4570" s="11">
        <v>29957464841.034534</v>
      </c>
      <c r="J4570" s="11">
        <v>297895</v>
      </c>
      <c r="K4570" s="11">
        <v>100563.83907428637</v>
      </c>
      <c r="L4570" s="12">
        <v>1269581.8858970534</v>
      </c>
      <c r="M4570" s="11">
        <v>1200</v>
      </c>
      <c r="N4570" s="13"/>
      <c r="O4570" t="str">
        <f t="shared" si="151"/>
        <v/>
      </c>
    </row>
    <row r="4571" spans="1:15" hidden="1">
      <c r="A4571" s="41">
        <v>3.2025000000000001</v>
      </c>
      <c r="B4571" s="46">
        <v>45735</v>
      </c>
      <c r="C4571" s="8" t="s">
        <v>13</v>
      </c>
      <c r="D4571" s="8" t="s">
        <v>14</v>
      </c>
      <c r="E4571" s="8" t="s">
        <v>14</v>
      </c>
      <c r="F4571" s="9">
        <f t="shared" si="150"/>
        <v>-9400000</v>
      </c>
      <c r="G4571" s="9">
        <v>-94</v>
      </c>
      <c r="H4571" s="10">
        <v>-9963906</v>
      </c>
      <c r="I4571" s="11">
        <v>16692330281.304802</v>
      </c>
      <c r="J4571" s="11">
        <v>166837</v>
      </c>
      <c r="K4571" s="11">
        <v>100051.72882097379</v>
      </c>
      <c r="L4571" s="12">
        <v>559043.49082846381</v>
      </c>
      <c r="M4571" s="11">
        <v>600</v>
      </c>
      <c r="N4571" s="13"/>
      <c r="O4571" t="str">
        <f t="shared" si="151"/>
        <v/>
      </c>
    </row>
    <row r="4572" spans="1:15" hidden="1">
      <c r="A4572" s="41">
        <v>3.2025000000000001</v>
      </c>
      <c r="B4572" s="46">
        <v>45736</v>
      </c>
      <c r="C4572" s="8" t="s">
        <v>13</v>
      </c>
      <c r="D4572" s="8" t="s">
        <v>46</v>
      </c>
      <c r="E4572" s="8" t="s">
        <v>46</v>
      </c>
      <c r="F4572" s="9">
        <f t="shared" si="150"/>
        <v>22100000</v>
      </c>
      <c r="G4572" s="9">
        <v>221</v>
      </c>
      <c r="H4572" s="10">
        <v>24268452</v>
      </c>
      <c r="I4572" s="11">
        <v>29981733293.034534</v>
      </c>
      <c r="J4572" s="11">
        <v>298116</v>
      </c>
      <c r="K4572" s="11">
        <v>100570.69494101133</v>
      </c>
      <c r="L4572" s="12">
        <v>0</v>
      </c>
      <c r="M4572" s="11">
        <v>1201</v>
      </c>
      <c r="N4572" s="13"/>
      <c r="O4572" t="str">
        <f t="shared" si="151"/>
        <v/>
      </c>
    </row>
    <row r="4573" spans="1:15" hidden="1">
      <c r="A4573" s="41">
        <v>3.2025000000000001</v>
      </c>
      <c r="B4573" s="46">
        <v>45736</v>
      </c>
      <c r="C4573" s="8" t="s">
        <v>13</v>
      </c>
      <c r="D4573" s="8" t="s">
        <v>15</v>
      </c>
      <c r="E4573" s="8" t="s">
        <v>15</v>
      </c>
      <c r="F4573" s="9">
        <f t="shared" si="150"/>
        <v>900000</v>
      </c>
      <c r="G4573" s="9">
        <v>9</v>
      </c>
      <c r="H4573" s="10">
        <v>972441</v>
      </c>
      <c r="I4573" s="11">
        <v>4268083018.7391043</v>
      </c>
      <c r="J4573" s="11">
        <v>41019</v>
      </c>
      <c r="K4573" s="11">
        <v>104051.36689678208</v>
      </c>
      <c r="L4573" s="12">
        <v>0</v>
      </c>
      <c r="M4573" s="11">
        <v>2753</v>
      </c>
      <c r="N4573" s="13"/>
      <c r="O4573" t="str">
        <f t="shared" si="151"/>
        <v/>
      </c>
    </row>
    <row r="4574" spans="1:15" hidden="1">
      <c r="A4574" s="41">
        <v>3.2025000000000001</v>
      </c>
      <c r="B4574" s="46">
        <v>45736</v>
      </c>
      <c r="C4574" s="8" t="s">
        <v>13</v>
      </c>
      <c r="D4574" s="8" t="s">
        <v>46</v>
      </c>
      <c r="E4574" s="8" t="s">
        <v>46</v>
      </c>
      <c r="F4574" s="9">
        <f t="shared" si="150"/>
        <v>-900000</v>
      </c>
      <c r="G4574" s="9">
        <v>-9</v>
      </c>
      <c r="H4574" s="10">
        <v>-989280</v>
      </c>
      <c r="I4574" s="11">
        <v>29980828156.780064</v>
      </c>
      <c r="J4574" s="11">
        <v>298107</v>
      </c>
      <c r="K4574" s="11">
        <v>100570.69494101133</v>
      </c>
      <c r="L4574" s="12">
        <v>84143.745530897984</v>
      </c>
      <c r="M4574" s="11">
        <v>1202</v>
      </c>
      <c r="N4574" s="13"/>
      <c r="O4574" t="str">
        <f t="shared" si="151"/>
        <v/>
      </c>
    </row>
    <row r="4575" spans="1:15" hidden="1">
      <c r="A4575" s="41">
        <v>3.2025000000000001</v>
      </c>
      <c r="B4575" s="46">
        <v>45736</v>
      </c>
      <c r="C4575" s="8" t="s">
        <v>13</v>
      </c>
      <c r="D4575" s="8" t="s">
        <v>46</v>
      </c>
      <c r="E4575" s="8" t="s">
        <v>46</v>
      </c>
      <c r="F4575" s="9">
        <f t="shared" si="150"/>
        <v>-1800000</v>
      </c>
      <c r="G4575" s="9">
        <v>-18</v>
      </c>
      <c r="H4575" s="10">
        <v>-1978560</v>
      </c>
      <c r="I4575" s="11">
        <v>29979017884.271126</v>
      </c>
      <c r="J4575" s="11">
        <v>298089</v>
      </c>
      <c r="K4575" s="11">
        <v>100570.69494101133</v>
      </c>
      <c r="L4575" s="12">
        <v>168287.49106179597</v>
      </c>
      <c r="M4575" s="11">
        <v>1203</v>
      </c>
      <c r="N4575" s="13"/>
      <c r="O4575" t="str">
        <f t="shared" si="151"/>
        <v/>
      </c>
    </row>
    <row r="4576" spans="1:15" hidden="1">
      <c r="A4576" s="41">
        <v>3.2025000000000001</v>
      </c>
      <c r="B4576" s="46">
        <v>45736</v>
      </c>
      <c r="C4576" s="8" t="s">
        <v>13</v>
      </c>
      <c r="D4576" s="8" t="s">
        <v>46</v>
      </c>
      <c r="E4576" s="8" t="s">
        <v>46</v>
      </c>
      <c r="F4576" s="9">
        <f t="shared" si="150"/>
        <v>-9100000</v>
      </c>
      <c r="G4576" s="9">
        <v>-91</v>
      </c>
      <c r="H4576" s="10">
        <v>-10002720</v>
      </c>
      <c r="I4576" s="11">
        <v>29969865951.031494</v>
      </c>
      <c r="J4576" s="11">
        <v>297998</v>
      </c>
      <c r="K4576" s="11">
        <v>100570.69494101133</v>
      </c>
      <c r="L4576" s="12">
        <v>850786.76036796905</v>
      </c>
      <c r="M4576" s="11">
        <v>1204</v>
      </c>
      <c r="N4576" s="13"/>
      <c r="O4576" t="str">
        <f t="shared" si="151"/>
        <v/>
      </c>
    </row>
    <row r="4577" spans="1:15" hidden="1">
      <c r="A4577" s="41">
        <v>3.2025000000000001</v>
      </c>
      <c r="B4577" s="46">
        <v>45736</v>
      </c>
      <c r="C4577" s="8" t="s">
        <v>13</v>
      </c>
      <c r="D4577" s="8" t="s">
        <v>14</v>
      </c>
      <c r="E4577" s="8" t="s">
        <v>14</v>
      </c>
      <c r="F4577" s="9">
        <f t="shared" si="150"/>
        <v>-900000</v>
      </c>
      <c r="G4577" s="9">
        <v>-9</v>
      </c>
      <c r="H4577" s="10">
        <v>-954162</v>
      </c>
      <c r="I4577" s="11">
        <v>16691429815.745413</v>
      </c>
      <c r="J4577" s="11">
        <v>166828</v>
      </c>
      <c r="K4577" s="11">
        <v>100051.72882097379</v>
      </c>
      <c r="L4577" s="12">
        <v>53696.440611235914</v>
      </c>
      <c r="M4577" s="11">
        <v>601</v>
      </c>
      <c r="N4577" s="13"/>
      <c r="O4577" t="str">
        <f t="shared" si="151"/>
        <v/>
      </c>
    </row>
    <row r="4578" spans="1:15" hidden="1">
      <c r="A4578" s="41">
        <v>3.2025000000000001</v>
      </c>
      <c r="B4578" s="46">
        <v>45736</v>
      </c>
      <c r="C4578" s="8" t="s">
        <v>13</v>
      </c>
      <c r="D4578" s="8" t="s">
        <v>46</v>
      </c>
      <c r="E4578" s="8" t="s">
        <v>46</v>
      </c>
      <c r="F4578" s="9">
        <f t="shared" si="150"/>
        <v>-1000000</v>
      </c>
      <c r="G4578" s="9">
        <v>-10</v>
      </c>
      <c r="H4578" s="10">
        <v>-1099200</v>
      </c>
      <c r="I4578" s="11">
        <v>29968860244.082085</v>
      </c>
      <c r="J4578" s="11">
        <v>297988</v>
      </c>
      <c r="K4578" s="11">
        <v>100570.69494101133</v>
      </c>
      <c r="L4578" s="12">
        <v>93493.050589886727</v>
      </c>
      <c r="M4578" s="11">
        <v>1205</v>
      </c>
      <c r="N4578" s="13"/>
      <c r="O4578" t="str">
        <f t="shared" si="151"/>
        <v/>
      </c>
    </row>
    <row r="4579" spans="1:15" hidden="1">
      <c r="A4579" s="41">
        <v>3.2025000000000001</v>
      </c>
      <c r="B4579" s="46">
        <v>45736</v>
      </c>
      <c r="C4579" s="8" t="s">
        <v>13</v>
      </c>
      <c r="D4579" s="8" t="s">
        <v>46</v>
      </c>
      <c r="E4579" s="8" t="s">
        <v>46</v>
      </c>
      <c r="F4579" s="9">
        <f t="shared" si="150"/>
        <v>-13600000</v>
      </c>
      <c r="G4579" s="9">
        <v>-136</v>
      </c>
      <c r="H4579" s="10">
        <v>-14949120</v>
      </c>
      <c r="I4579" s="11">
        <v>29955182629.570107</v>
      </c>
      <c r="J4579" s="11">
        <v>297852</v>
      </c>
      <c r="K4579" s="11">
        <v>100570.69494101133</v>
      </c>
      <c r="L4579" s="12">
        <v>1271505.4880224597</v>
      </c>
      <c r="M4579" s="11">
        <v>1206</v>
      </c>
      <c r="N4579" s="13"/>
      <c r="O4579" t="str">
        <f t="shared" si="151"/>
        <v/>
      </c>
    </row>
    <row r="4580" spans="1:15" hidden="1">
      <c r="A4580" s="41">
        <v>3.2025000000000001</v>
      </c>
      <c r="B4580" s="46">
        <v>45736</v>
      </c>
      <c r="C4580" s="8" t="s">
        <v>13</v>
      </c>
      <c r="D4580" s="8" t="s">
        <v>46</v>
      </c>
      <c r="E4580" s="8" t="s">
        <v>46</v>
      </c>
      <c r="F4580" s="9">
        <f t="shared" si="150"/>
        <v>-60900000</v>
      </c>
      <c r="G4580" s="9">
        <v>-609</v>
      </c>
      <c r="H4580" s="10">
        <v>-66941280</v>
      </c>
      <c r="I4580" s="11">
        <v>29893935076.351032</v>
      </c>
      <c r="J4580" s="11">
        <v>297243</v>
      </c>
      <c r="K4580" s="11">
        <v>100570.69494101133</v>
      </c>
      <c r="L4580" s="12">
        <v>5693726.7809240967</v>
      </c>
      <c r="M4580" s="11">
        <v>1207</v>
      </c>
      <c r="N4580" s="13"/>
      <c r="O4580" t="str">
        <f t="shared" si="151"/>
        <v/>
      </c>
    </row>
    <row r="4581" spans="1:15" hidden="1">
      <c r="A4581" s="41">
        <v>3.2025000000000001</v>
      </c>
      <c r="B4581" s="46">
        <v>45736</v>
      </c>
      <c r="C4581" s="8" t="s">
        <v>13</v>
      </c>
      <c r="D4581" s="8" t="s">
        <v>46</v>
      </c>
      <c r="E4581" s="8" t="s">
        <v>46</v>
      </c>
      <c r="F4581" s="9">
        <f t="shared" si="150"/>
        <v>-1800000</v>
      </c>
      <c r="G4581" s="9">
        <v>-18</v>
      </c>
      <c r="H4581" s="10">
        <v>-1978560</v>
      </c>
      <c r="I4581" s="11">
        <v>29892124803.842094</v>
      </c>
      <c r="J4581" s="11">
        <v>297225</v>
      </c>
      <c r="K4581" s="11">
        <v>100570.69494101133</v>
      </c>
      <c r="L4581" s="12">
        <v>168287.49106179597</v>
      </c>
      <c r="M4581" s="11">
        <v>1208</v>
      </c>
      <c r="N4581" s="13"/>
      <c r="O4581" t="str">
        <f t="shared" si="151"/>
        <v/>
      </c>
    </row>
    <row r="4582" spans="1:15" hidden="1">
      <c r="A4582" s="41">
        <v>3.2025000000000001</v>
      </c>
      <c r="B4582" s="46">
        <v>45736</v>
      </c>
      <c r="C4582" s="8" t="s">
        <v>13</v>
      </c>
      <c r="D4582" s="8" t="s">
        <v>46</v>
      </c>
      <c r="E4582" s="8" t="s">
        <v>46</v>
      </c>
      <c r="F4582" s="9">
        <f t="shared" si="150"/>
        <v>4500000</v>
      </c>
      <c r="G4582" s="9">
        <v>45</v>
      </c>
      <c r="H4582" s="10">
        <v>4934655</v>
      </c>
      <c r="I4582" s="11">
        <v>29897059458.842094</v>
      </c>
      <c r="J4582" s="11">
        <v>297270</v>
      </c>
      <c r="K4582" s="11">
        <v>100572.0707062337</v>
      </c>
      <c r="L4582" s="12">
        <v>0</v>
      </c>
      <c r="M4582" s="11">
        <v>1209</v>
      </c>
      <c r="N4582" s="13"/>
      <c r="O4582" t="str">
        <f t="shared" si="151"/>
        <v/>
      </c>
    </row>
    <row r="4583" spans="1:15" hidden="1">
      <c r="A4583" s="41">
        <v>3.2025000000000001</v>
      </c>
      <c r="B4583" s="46">
        <v>45736</v>
      </c>
      <c r="C4583" s="8" t="s">
        <v>13</v>
      </c>
      <c r="D4583" s="8" t="s">
        <v>46</v>
      </c>
      <c r="E4583" s="8" t="s">
        <v>46</v>
      </c>
      <c r="F4583" s="9">
        <f t="shared" si="150"/>
        <v>-20000000</v>
      </c>
      <c r="G4583" s="9">
        <v>-200</v>
      </c>
      <c r="H4583" s="10">
        <v>-21984000</v>
      </c>
      <c r="I4583" s="11">
        <v>29876945044.700848</v>
      </c>
      <c r="J4583" s="11">
        <v>297070</v>
      </c>
      <c r="K4583" s="11">
        <v>100572.0707062337</v>
      </c>
      <c r="L4583" s="12">
        <v>1869585.8587532602</v>
      </c>
      <c r="M4583" s="11">
        <v>1210</v>
      </c>
      <c r="N4583" s="13"/>
      <c r="O4583" t="str">
        <f t="shared" si="151"/>
        <v/>
      </c>
    </row>
    <row r="4584" spans="1:15" hidden="1">
      <c r="A4584" s="41">
        <v>3.2025000000000001</v>
      </c>
      <c r="B4584" s="46">
        <v>45736</v>
      </c>
      <c r="C4584" s="8" t="s">
        <v>13</v>
      </c>
      <c r="D4584" s="8" t="s">
        <v>14</v>
      </c>
      <c r="E4584" s="8" t="s">
        <v>14</v>
      </c>
      <c r="F4584" s="9">
        <f t="shared" si="150"/>
        <v>-900000</v>
      </c>
      <c r="G4584" s="9">
        <v>-9</v>
      </c>
      <c r="H4584" s="10">
        <v>-954162</v>
      </c>
      <c r="I4584" s="11">
        <v>16690529350.186024</v>
      </c>
      <c r="J4584" s="11">
        <v>166819</v>
      </c>
      <c r="K4584" s="11">
        <v>100051.72882097379</v>
      </c>
      <c r="L4584" s="12">
        <v>53696.440611235914</v>
      </c>
      <c r="M4584" s="11">
        <v>602</v>
      </c>
      <c r="N4584" s="13"/>
      <c r="O4584" t="str">
        <f t="shared" si="151"/>
        <v/>
      </c>
    </row>
    <row r="4585" spans="1:15" hidden="1">
      <c r="A4585" s="41">
        <v>3.2025000000000001</v>
      </c>
      <c r="B4585" s="46">
        <v>45736</v>
      </c>
      <c r="C4585" s="8" t="s">
        <v>13</v>
      </c>
      <c r="D4585" s="8" t="s">
        <v>14</v>
      </c>
      <c r="E4585" s="8" t="s">
        <v>14</v>
      </c>
      <c r="F4585" s="9">
        <f t="shared" si="150"/>
        <v>-900000</v>
      </c>
      <c r="G4585" s="9">
        <v>-9</v>
      </c>
      <c r="H4585" s="10">
        <v>-954162</v>
      </c>
      <c r="I4585" s="11">
        <v>16689628884.626635</v>
      </c>
      <c r="J4585" s="11">
        <v>166810</v>
      </c>
      <c r="K4585" s="11">
        <v>100051.72882097379</v>
      </c>
      <c r="L4585" s="12">
        <v>53696.440611235914</v>
      </c>
      <c r="M4585" s="11">
        <v>603</v>
      </c>
      <c r="N4585" s="13"/>
      <c r="O4585" t="str">
        <f t="shared" si="151"/>
        <v/>
      </c>
    </row>
    <row r="4586" spans="1:15" hidden="1">
      <c r="A4586" s="41">
        <v>3.2025000000000001</v>
      </c>
      <c r="B4586" s="46">
        <v>45736</v>
      </c>
      <c r="C4586" s="8" t="s">
        <v>13</v>
      </c>
      <c r="D4586" s="8" t="s">
        <v>46</v>
      </c>
      <c r="E4586" s="8" t="s">
        <v>46</v>
      </c>
      <c r="F4586" s="9">
        <f t="shared" si="150"/>
        <v>-1800000</v>
      </c>
      <c r="G4586" s="9">
        <v>-18</v>
      </c>
      <c r="H4586" s="10">
        <v>-1978560</v>
      </c>
      <c r="I4586" s="11">
        <v>29875134747.428135</v>
      </c>
      <c r="J4586" s="11">
        <v>297052</v>
      </c>
      <c r="K4586" s="11">
        <v>100572.0707062337</v>
      </c>
      <c r="L4586" s="12">
        <v>168262.7272877933</v>
      </c>
      <c r="M4586" s="11">
        <v>1211</v>
      </c>
      <c r="N4586" s="13"/>
      <c r="O4586" t="str">
        <f t="shared" si="151"/>
        <v/>
      </c>
    </row>
    <row r="4587" spans="1:15" hidden="1">
      <c r="A4587" s="41">
        <v>3.2025000000000001</v>
      </c>
      <c r="B4587" s="46">
        <v>45736</v>
      </c>
      <c r="C4587" s="8" t="s">
        <v>13</v>
      </c>
      <c r="D4587" s="8" t="s">
        <v>46</v>
      </c>
      <c r="E4587" s="8" t="s">
        <v>46</v>
      </c>
      <c r="F4587" s="9">
        <f t="shared" si="150"/>
        <v>-18100000</v>
      </c>
      <c r="G4587" s="9">
        <v>-181</v>
      </c>
      <c r="H4587" s="10">
        <v>-19895520</v>
      </c>
      <c r="I4587" s="11">
        <v>29856931202.630306</v>
      </c>
      <c r="J4587" s="11">
        <v>296871</v>
      </c>
      <c r="K4587" s="11">
        <v>100572.0707062337</v>
      </c>
      <c r="L4587" s="12">
        <v>1691975.2021716982</v>
      </c>
      <c r="M4587" s="11">
        <v>1212</v>
      </c>
      <c r="N4587" s="13"/>
      <c r="O4587" t="str">
        <f t="shared" si="151"/>
        <v/>
      </c>
    </row>
    <row r="4588" spans="1:15" hidden="1">
      <c r="A4588" s="41">
        <v>3.2025000000000001</v>
      </c>
      <c r="B4588" s="46">
        <v>45736</v>
      </c>
      <c r="C4588" s="8" t="s">
        <v>13</v>
      </c>
      <c r="D4588" s="8" t="s">
        <v>46</v>
      </c>
      <c r="E4588" s="8" t="s">
        <v>46</v>
      </c>
      <c r="F4588" s="9">
        <f t="shared" si="150"/>
        <v>-98400000</v>
      </c>
      <c r="G4588" s="9">
        <v>-984</v>
      </c>
      <c r="H4588" s="10">
        <v>-108161280</v>
      </c>
      <c r="I4588" s="11">
        <v>29757968285.055374</v>
      </c>
      <c r="J4588" s="11">
        <v>295887</v>
      </c>
      <c r="K4588" s="11">
        <v>100572.0707062337</v>
      </c>
      <c r="L4588" s="12">
        <v>9198362.425066039</v>
      </c>
      <c r="M4588" s="11">
        <v>1213</v>
      </c>
      <c r="N4588" s="13"/>
      <c r="O4588" t="str">
        <f t="shared" si="151"/>
        <v/>
      </c>
    </row>
    <row r="4589" spans="1:15" hidden="1">
      <c r="A4589" s="41">
        <v>3.2025000000000001</v>
      </c>
      <c r="B4589" s="46">
        <v>45736</v>
      </c>
      <c r="C4589" s="8" t="s">
        <v>13</v>
      </c>
      <c r="D4589" s="8" t="s">
        <v>46</v>
      </c>
      <c r="E4589" s="8" t="s">
        <v>46</v>
      </c>
      <c r="F4589" s="9">
        <f t="shared" si="150"/>
        <v>900000</v>
      </c>
      <c r="G4589" s="9">
        <v>9</v>
      </c>
      <c r="H4589" s="10">
        <v>988866</v>
      </c>
      <c r="I4589" s="11">
        <v>29758957151.055374</v>
      </c>
      <c r="J4589" s="11">
        <v>295896</v>
      </c>
      <c r="K4589" s="11">
        <v>100572.3536345722</v>
      </c>
      <c r="L4589" s="12">
        <v>0</v>
      </c>
      <c r="M4589" s="11">
        <v>1214</v>
      </c>
      <c r="N4589" s="13"/>
      <c r="O4589" t="str">
        <f t="shared" si="151"/>
        <v/>
      </c>
    </row>
    <row r="4590" spans="1:15" hidden="1">
      <c r="A4590" s="41">
        <v>3.2025000000000001</v>
      </c>
      <c r="B4590" s="46">
        <v>45736</v>
      </c>
      <c r="C4590" s="8" t="s">
        <v>13</v>
      </c>
      <c r="D4590" s="8" t="s">
        <v>46</v>
      </c>
      <c r="E4590" s="8" t="s">
        <v>46</v>
      </c>
      <c r="F4590" s="9">
        <f t="shared" si="150"/>
        <v>-17600000</v>
      </c>
      <c r="G4590" s="9">
        <v>-176</v>
      </c>
      <c r="H4590" s="10">
        <v>-19345920</v>
      </c>
      <c r="I4590" s="11">
        <v>29741256416.815689</v>
      </c>
      <c r="J4590" s="11">
        <v>295720</v>
      </c>
      <c r="K4590" s="11">
        <v>100572.3536345722</v>
      </c>
      <c r="L4590" s="12">
        <v>1645185.7603152953</v>
      </c>
      <c r="M4590" s="11">
        <v>1215</v>
      </c>
      <c r="N4590" s="13"/>
      <c r="O4590" t="str">
        <f t="shared" si="151"/>
        <v/>
      </c>
    </row>
    <row r="4591" spans="1:15" hidden="1">
      <c r="A4591" s="41">
        <v>3.2025000000000001</v>
      </c>
      <c r="B4591" s="46">
        <v>45736</v>
      </c>
      <c r="C4591" s="8" t="s">
        <v>13</v>
      </c>
      <c r="D4591" s="8" t="s">
        <v>46</v>
      </c>
      <c r="E4591" s="8" t="s">
        <v>46</v>
      </c>
      <c r="F4591" s="9">
        <f t="shared" si="150"/>
        <v>-91000000</v>
      </c>
      <c r="G4591" s="9">
        <v>-910</v>
      </c>
      <c r="H4591" s="10">
        <v>-100027200</v>
      </c>
      <c r="I4591" s="11">
        <v>29649735575.008228</v>
      </c>
      <c r="J4591" s="11">
        <v>294810</v>
      </c>
      <c r="K4591" s="11">
        <v>100572.3536345722</v>
      </c>
      <c r="L4591" s="12">
        <v>8506358.1925393045</v>
      </c>
      <c r="M4591" s="11">
        <v>1216</v>
      </c>
      <c r="N4591" s="13"/>
      <c r="O4591" t="str">
        <f t="shared" si="151"/>
        <v/>
      </c>
    </row>
    <row r="4592" spans="1:15" hidden="1">
      <c r="A4592" s="41">
        <v>3.2025000000000001</v>
      </c>
      <c r="B4592" s="46">
        <v>45736</v>
      </c>
      <c r="C4592" s="8" t="s">
        <v>13</v>
      </c>
      <c r="D4592" s="8" t="s">
        <v>46</v>
      </c>
      <c r="E4592" s="8" t="s">
        <v>46</v>
      </c>
      <c r="F4592" s="9">
        <f t="shared" si="150"/>
        <v>-4500000</v>
      </c>
      <c r="G4592" s="9">
        <v>-45</v>
      </c>
      <c r="H4592" s="10">
        <v>-4946400</v>
      </c>
      <c r="I4592" s="11">
        <v>29645209819.094673</v>
      </c>
      <c r="J4592" s="11">
        <v>294765</v>
      </c>
      <c r="K4592" s="11">
        <v>100572.3536345722</v>
      </c>
      <c r="L4592" s="12">
        <v>420644.08644425124</v>
      </c>
      <c r="M4592" s="11">
        <v>1217</v>
      </c>
      <c r="N4592" s="13"/>
      <c r="O4592" t="str">
        <f t="shared" si="151"/>
        <v/>
      </c>
    </row>
    <row r="4593" spans="1:15" hidden="1">
      <c r="A4593" s="41">
        <v>3.2025000000000001</v>
      </c>
      <c r="B4593" s="46">
        <v>45736</v>
      </c>
      <c r="C4593" s="8" t="s">
        <v>13</v>
      </c>
      <c r="D4593" s="8" t="s">
        <v>46</v>
      </c>
      <c r="E4593" s="8" t="s">
        <v>46</v>
      </c>
      <c r="F4593" s="9">
        <f t="shared" si="150"/>
        <v>-4500000</v>
      </c>
      <c r="G4593" s="9">
        <v>-45</v>
      </c>
      <c r="H4593" s="10">
        <v>-4946400</v>
      </c>
      <c r="I4593" s="11">
        <v>29640684063.181118</v>
      </c>
      <c r="J4593" s="11">
        <v>294720</v>
      </c>
      <c r="K4593" s="11">
        <v>100572.3536345722</v>
      </c>
      <c r="L4593" s="12">
        <v>420644.08644425124</v>
      </c>
      <c r="M4593" s="11">
        <v>1218</v>
      </c>
      <c r="N4593" s="13"/>
      <c r="O4593" t="str">
        <f t="shared" si="151"/>
        <v/>
      </c>
    </row>
    <row r="4594" spans="1:15" hidden="1">
      <c r="A4594" s="41">
        <v>3.2025000000000001</v>
      </c>
      <c r="B4594" s="46">
        <v>45736</v>
      </c>
      <c r="C4594" s="8" t="s">
        <v>13</v>
      </c>
      <c r="D4594" s="8" t="s">
        <v>46</v>
      </c>
      <c r="E4594" s="8" t="s">
        <v>46</v>
      </c>
      <c r="F4594" s="9">
        <f t="shared" si="150"/>
        <v>-63600000</v>
      </c>
      <c r="G4594" s="9">
        <v>-636</v>
      </c>
      <c r="H4594" s="10">
        <v>-69909120</v>
      </c>
      <c r="I4594" s="11">
        <v>29576720046.269531</v>
      </c>
      <c r="J4594" s="11">
        <v>294084</v>
      </c>
      <c r="K4594" s="11">
        <v>100572.3536345722</v>
      </c>
      <c r="L4594" s="12">
        <v>5945103.0884120837</v>
      </c>
      <c r="M4594" s="11">
        <v>1219</v>
      </c>
      <c r="N4594" s="13"/>
      <c r="O4594" t="str">
        <f t="shared" si="151"/>
        <v/>
      </c>
    </row>
    <row r="4595" spans="1:15" hidden="1">
      <c r="A4595" s="41">
        <v>3.2025000000000001</v>
      </c>
      <c r="B4595" s="46">
        <v>45736</v>
      </c>
      <c r="C4595" s="8" t="s">
        <v>13</v>
      </c>
      <c r="D4595" s="8" t="s">
        <v>46</v>
      </c>
      <c r="E4595" s="8" t="s">
        <v>46</v>
      </c>
      <c r="F4595" s="9">
        <f t="shared" si="150"/>
        <v>-900000</v>
      </c>
      <c r="G4595" s="9">
        <v>-9</v>
      </c>
      <c r="H4595" s="10">
        <v>-989280</v>
      </c>
      <c r="I4595" s="11">
        <v>29575814895.086819</v>
      </c>
      <c r="J4595" s="11">
        <v>294075</v>
      </c>
      <c r="K4595" s="11">
        <v>100572.3536345722</v>
      </c>
      <c r="L4595" s="12">
        <v>84128.817288850201</v>
      </c>
      <c r="M4595" s="11">
        <v>1220</v>
      </c>
      <c r="N4595" s="13"/>
      <c r="O4595" t="str">
        <f t="shared" si="151"/>
        <v/>
      </c>
    </row>
    <row r="4596" spans="1:15" hidden="1">
      <c r="A4596" s="41">
        <v>3.2025000000000001</v>
      </c>
      <c r="B4596" s="46">
        <v>45736</v>
      </c>
      <c r="C4596" s="8" t="s">
        <v>13</v>
      </c>
      <c r="D4596" s="8" t="s">
        <v>46</v>
      </c>
      <c r="E4596" s="8" t="s">
        <v>46</v>
      </c>
      <c r="F4596" s="9">
        <f t="shared" si="150"/>
        <v>-281800000</v>
      </c>
      <c r="G4596" s="9">
        <v>-2818</v>
      </c>
      <c r="H4596" s="10">
        <v>-309754560</v>
      </c>
      <c r="I4596" s="11">
        <v>29292402002.544594</v>
      </c>
      <c r="J4596" s="11">
        <v>291257</v>
      </c>
      <c r="K4596" s="11">
        <v>100572.3536345722</v>
      </c>
      <c r="L4596" s="12">
        <v>26341667.457775533</v>
      </c>
      <c r="M4596" s="11">
        <v>1221</v>
      </c>
      <c r="N4596" s="13"/>
      <c r="O4596" t="str">
        <f t="shared" si="151"/>
        <v/>
      </c>
    </row>
    <row r="4597" spans="1:15" hidden="1">
      <c r="A4597" s="41">
        <v>3.2025000000000001</v>
      </c>
      <c r="B4597" s="46">
        <v>45736</v>
      </c>
      <c r="C4597" s="8" t="s">
        <v>13</v>
      </c>
      <c r="D4597" s="8" t="s">
        <v>46</v>
      </c>
      <c r="E4597" s="8" t="s">
        <v>46</v>
      </c>
      <c r="F4597" s="9">
        <f t="shared" si="150"/>
        <v>-1800000</v>
      </c>
      <c r="G4597" s="9">
        <v>-18</v>
      </c>
      <c r="H4597" s="10">
        <v>-1978560</v>
      </c>
      <c r="I4597" s="11">
        <v>29290591700.179173</v>
      </c>
      <c r="J4597" s="11">
        <v>291239</v>
      </c>
      <c r="K4597" s="11">
        <v>100572.3536345722</v>
      </c>
      <c r="L4597" s="12">
        <v>168257.6345777004</v>
      </c>
      <c r="M4597" s="11">
        <v>1222</v>
      </c>
      <c r="N4597" s="13"/>
      <c r="O4597" t="str">
        <f t="shared" si="151"/>
        <v/>
      </c>
    </row>
    <row r="4598" spans="1:15" hidden="1">
      <c r="A4598" s="41">
        <v>3.2025000000000001</v>
      </c>
      <c r="B4598" s="46">
        <v>45736</v>
      </c>
      <c r="C4598" s="8" t="s">
        <v>13</v>
      </c>
      <c r="D4598" s="8" t="s">
        <v>46</v>
      </c>
      <c r="E4598" s="8" t="s">
        <v>46</v>
      </c>
      <c r="F4598" s="9">
        <f t="shared" si="150"/>
        <v>-18100000</v>
      </c>
      <c r="G4598" s="9">
        <v>-181</v>
      </c>
      <c r="H4598" s="10">
        <v>-19895520</v>
      </c>
      <c r="I4598" s="11">
        <v>29272388104.171314</v>
      </c>
      <c r="J4598" s="11">
        <v>291058</v>
      </c>
      <c r="K4598" s="11">
        <v>100572.3536345722</v>
      </c>
      <c r="L4598" s="12">
        <v>1691923.9921424314</v>
      </c>
      <c r="M4598" s="11">
        <v>1223</v>
      </c>
      <c r="N4598" s="13"/>
      <c r="O4598" t="str">
        <f t="shared" si="151"/>
        <v/>
      </c>
    </row>
    <row r="4599" spans="1:15" hidden="1">
      <c r="A4599" s="41">
        <v>3.2025000000000001</v>
      </c>
      <c r="B4599" s="46">
        <v>45736</v>
      </c>
      <c r="C4599" s="8" t="s">
        <v>13</v>
      </c>
      <c r="D4599" s="8" t="s">
        <v>46</v>
      </c>
      <c r="E4599" s="8" t="s">
        <v>46</v>
      </c>
      <c r="F4599" s="9">
        <f t="shared" si="150"/>
        <v>-27200000</v>
      </c>
      <c r="G4599" s="9">
        <v>-272</v>
      </c>
      <c r="H4599" s="10">
        <v>-29898240</v>
      </c>
      <c r="I4599" s="11">
        <v>29245032423.982712</v>
      </c>
      <c r="J4599" s="11">
        <v>290786</v>
      </c>
      <c r="K4599" s="11">
        <v>100572.3536345722</v>
      </c>
      <c r="L4599" s="12">
        <v>2542559.8113963641</v>
      </c>
      <c r="M4599" s="11">
        <v>1224</v>
      </c>
      <c r="N4599" s="13"/>
      <c r="O4599" t="str">
        <f t="shared" si="151"/>
        <v/>
      </c>
    </row>
    <row r="4600" spans="1:15" hidden="1">
      <c r="A4600" s="41">
        <v>3.2025000000000001</v>
      </c>
      <c r="B4600" s="46">
        <v>45736</v>
      </c>
      <c r="C4600" s="8" t="s">
        <v>13</v>
      </c>
      <c r="D4600" s="8" t="s">
        <v>46</v>
      </c>
      <c r="E4600" s="8" t="s">
        <v>46</v>
      </c>
      <c r="F4600" s="9">
        <f t="shared" si="150"/>
        <v>-18100000</v>
      </c>
      <c r="G4600" s="9">
        <v>-181</v>
      </c>
      <c r="H4600" s="10">
        <v>-19895520</v>
      </c>
      <c r="I4600" s="11">
        <v>29226828827.974854</v>
      </c>
      <c r="J4600" s="11">
        <v>290605</v>
      </c>
      <c r="K4600" s="11">
        <v>100572.3536345722</v>
      </c>
      <c r="L4600" s="12">
        <v>1691923.9921424314</v>
      </c>
      <c r="M4600" s="11">
        <v>1225</v>
      </c>
      <c r="N4600" s="13"/>
      <c r="O4600" t="str">
        <f t="shared" si="151"/>
        <v/>
      </c>
    </row>
    <row r="4601" spans="1:15" hidden="1">
      <c r="A4601" s="41">
        <v>3.2025000000000001</v>
      </c>
      <c r="B4601" s="46">
        <v>45736</v>
      </c>
      <c r="C4601" s="8" t="s">
        <v>13</v>
      </c>
      <c r="D4601" s="8" t="s">
        <v>46</v>
      </c>
      <c r="E4601" s="8" t="s">
        <v>46</v>
      </c>
      <c r="F4601" s="9">
        <f t="shared" si="150"/>
        <v>-27500000</v>
      </c>
      <c r="G4601" s="9">
        <v>-275</v>
      </c>
      <c r="H4601" s="10">
        <v>-30228000</v>
      </c>
      <c r="I4601" s="11">
        <v>29199171430.725346</v>
      </c>
      <c r="J4601" s="11">
        <v>290330</v>
      </c>
      <c r="K4601" s="11">
        <v>100572.3536345722</v>
      </c>
      <c r="L4601" s="12">
        <v>2570602.7504926473</v>
      </c>
      <c r="M4601" s="11">
        <v>1226</v>
      </c>
      <c r="N4601" s="13"/>
      <c r="O4601" t="str">
        <f t="shared" si="151"/>
        <v/>
      </c>
    </row>
    <row r="4602" spans="1:15" hidden="1">
      <c r="A4602" s="41">
        <v>3.2025000000000001</v>
      </c>
      <c r="B4602" s="46">
        <v>45736</v>
      </c>
      <c r="C4602" s="8" t="s">
        <v>13</v>
      </c>
      <c r="D4602" s="8" t="s">
        <v>46</v>
      </c>
      <c r="E4602" s="8" t="s">
        <v>46</v>
      </c>
      <c r="F4602" s="9">
        <f t="shared" si="150"/>
        <v>-18200000</v>
      </c>
      <c r="G4602" s="9">
        <v>-182</v>
      </c>
      <c r="H4602" s="10">
        <v>-20005440</v>
      </c>
      <c r="I4602" s="11">
        <v>29180867262.363853</v>
      </c>
      <c r="J4602" s="11">
        <v>290148</v>
      </c>
      <c r="K4602" s="11">
        <v>100572.3536345722</v>
      </c>
      <c r="L4602" s="12">
        <v>1701271.6385078616</v>
      </c>
      <c r="M4602" s="11">
        <v>1227</v>
      </c>
      <c r="N4602" s="13"/>
      <c r="O4602" t="str">
        <f t="shared" si="151"/>
        <v/>
      </c>
    </row>
    <row r="4603" spans="1:15" hidden="1">
      <c r="A4603" s="41">
        <v>3.2025000000000001</v>
      </c>
      <c r="B4603" s="46">
        <v>45736</v>
      </c>
      <c r="C4603" s="8" t="s">
        <v>13</v>
      </c>
      <c r="D4603" s="8" t="s">
        <v>46</v>
      </c>
      <c r="E4603" s="8" t="s">
        <v>46</v>
      </c>
      <c r="F4603" s="9">
        <f t="shared" si="150"/>
        <v>-36300000</v>
      </c>
      <c r="G4603" s="9">
        <v>-363</v>
      </c>
      <c r="H4603" s="10">
        <v>-39900960</v>
      </c>
      <c r="I4603" s="11">
        <v>29144359497.994503</v>
      </c>
      <c r="J4603" s="11">
        <v>289785</v>
      </c>
      <c r="K4603" s="11">
        <v>100572.3536345722</v>
      </c>
      <c r="L4603" s="12">
        <v>3393195.6306502968</v>
      </c>
      <c r="M4603" s="11">
        <v>1228</v>
      </c>
      <c r="N4603" s="13"/>
      <c r="O4603" t="str">
        <f t="shared" si="151"/>
        <v/>
      </c>
    </row>
    <row r="4604" spans="1:15" hidden="1">
      <c r="A4604" s="41">
        <v>3.2025000000000001</v>
      </c>
      <c r="B4604" s="46">
        <v>45736</v>
      </c>
      <c r="C4604" s="8" t="s">
        <v>13</v>
      </c>
      <c r="D4604" s="8" t="s">
        <v>15</v>
      </c>
      <c r="E4604" s="8" t="s">
        <v>15</v>
      </c>
      <c r="F4604" s="9">
        <f t="shared" si="150"/>
        <v>55700000</v>
      </c>
      <c r="G4604" s="9">
        <v>557</v>
      </c>
      <c r="H4604" s="10">
        <v>60045157</v>
      </c>
      <c r="I4604" s="11">
        <v>4328128175.7391043</v>
      </c>
      <c r="J4604" s="11">
        <v>41576</v>
      </c>
      <c r="K4604" s="11">
        <v>104101.60130217203</v>
      </c>
      <c r="L4604" s="12">
        <v>0</v>
      </c>
      <c r="M4604" s="11">
        <v>2754</v>
      </c>
      <c r="N4604" s="13"/>
      <c r="O4604" t="str">
        <f t="shared" si="151"/>
        <v/>
      </c>
    </row>
    <row r="4605" spans="1:15" hidden="1">
      <c r="A4605" s="41">
        <v>3.2025000000000001</v>
      </c>
      <c r="B4605" s="46">
        <v>45736</v>
      </c>
      <c r="C4605" s="8" t="s">
        <v>13</v>
      </c>
      <c r="D4605" s="8" t="s">
        <v>46</v>
      </c>
      <c r="E4605" s="8" t="s">
        <v>46</v>
      </c>
      <c r="F4605" s="9">
        <f t="shared" si="150"/>
        <v>18100000</v>
      </c>
      <c r="G4605" s="9">
        <v>181</v>
      </c>
      <c r="H4605" s="10">
        <v>19889909</v>
      </c>
      <c r="I4605" s="11">
        <v>29164249406.994503</v>
      </c>
      <c r="J4605" s="11">
        <v>289966</v>
      </c>
      <c r="K4605" s="11">
        <v>100578.16918878249</v>
      </c>
      <c r="L4605" s="12">
        <v>0</v>
      </c>
      <c r="M4605" s="11">
        <v>1229</v>
      </c>
      <c r="N4605" s="13"/>
      <c r="O4605" t="str">
        <f t="shared" si="151"/>
        <v/>
      </c>
    </row>
    <row r="4606" spans="1:15" hidden="1">
      <c r="A4606" s="41">
        <v>3.2025000000000001</v>
      </c>
      <c r="B4606" s="46">
        <v>45736</v>
      </c>
      <c r="C4606" s="8" t="s">
        <v>13</v>
      </c>
      <c r="D4606" s="8" t="s">
        <v>46</v>
      </c>
      <c r="E4606" s="8" t="s">
        <v>46</v>
      </c>
      <c r="F4606" s="9">
        <f t="shared" si="150"/>
        <v>-2700000</v>
      </c>
      <c r="G4606" s="9">
        <v>-27</v>
      </c>
      <c r="H4606" s="10">
        <v>-2967840</v>
      </c>
      <c r="I4606" s="11">
        <v>29161533796.426407</v>
      </c>
      <c r="J4606" s="11">
        <v>289939</v>
      </c>
      <c r="K4606" s="11">
        <v>100578.16918878249</v>
      </c>
      <c r="L4606" s="12">
        <v>252229.43190287286</v>
      </c>
      <c r="M4606" s="11">
        <v>1230</v>
      </c>
      <c r="N4606" s="13"/>
      <c r="O4606" t="str">
        <f t="shared" si="151"/>
        <v/>
      </c>
    </row>
    <row r="4607" spans="1:15" hidden="1">
      <c r="A4607" s="41">
        <v>3.2025000000000001</v>
      </c>
      <c r="B4607" s="46">
        <v>45736</v>
      </c>
      <c r="C4607" s="8" t="s">
        <v>13</v>
      </c>
      <c r="D4607" s="8" t="s">
        <v>46</v>
      </c>
      <c r="E4607" s="8" t="s">
        <v>46</v>
      </c>
      <c r="F4607" s="9">
        <f t="shared" si="150"/>
        <v>900000</v>
      </c>
      <c r="G4607" s="9">
        <v>9</v>
      </c>
      <c r="H4607" s="10">
        <v>987930</v>
      </c>
      <c r="I4607" s="11">
        <v>29162521726.426407</v>
      </c>
      <c r="J4607" s="11">
        <v>289948</v>
      </c>
      <c r="K4607" s="11">
        <v>100578.45450365724</v>
      </c>
      <c r="L4607" s="12">
        <v>0</v>
      </c>
      <c r="M4607" s="11">
        <v>1231</v>
      </c>
      <c r="N4607" s="13"/>
      <c r="O4607" t="str">
        <f t="shared" si="151"/>
        <v/>
      </c>
    </row>
    <row r="4608" spans="1:15" hidden="1">
      <c r="A4608" s="41">
        <v>3.2025000000000001</v>
      </c>
      <c r="B4608" s="46">
        <v>45736</v>
      </c>
      <c r="C4608" s="8" t="s">
        <v>13</v>
      </c>
      <c r="D4608" s="8" t="s">
        <v>46</v>
      </c>
      <c r="E4608" s="8" t="s">
        <v>46</v>
      </c>
      <c r="F4608" s="9">
        <f t="shared" si="150"/>
        <v>900000</v>
      </c>
      <c r="G4608" s="9">
        <v>9</v>
      </c>
      <c r="H4608" s="10">
        <v>988173</v>
      </c>
      <c r="I4608" s="11">
        <v>29163509899.426407</v>
      </c>
      <c r="J4608" s="11">
        <v>289957</v>
      </c>
      <c r="K4608" s="11">
        <v>100578.74063887545</v>
      </c>
      <c r="L4608" s="12">
        <v>0</v>
      </c>
      <c r="M4608" s="11">
        <v>1232</v>
      </c>
      <c r="N4608" s="13"/>
      <c r="O4608" t="str">
        <f t="shared" si="151"/>
        <v/>
      </c>
    </row>
    <row r="4609" spans="1:15" hidden="1">
      <c r="A4609" s="41">
        <v>3.2025000000000001</v>
      </c>
      <c r="B4609" s="46">
        <v>45736</v>
      </c>
      <c r="C4609" s="8" t="s">
        <v>13</v>
      </c>
      <c r="D4609" s="8" t="s">
        <v>46</v>
      </c>
      <c r="E4609" s="8" t="s">
        <v>46</v>
      </c>
      <c r="F4609" s="9">
        <f t="shared" si="150"/>
        <v>-10900000</v>
      </c>
      <c r="G4609" s="9">
        <v>-109</v>
      </c>
      <c r="H4609" s="10">
        <v>-11981280</v>
      </c>
      <c r="I4609" s="11">
        <v>29152546816.69677</v>
      </c>
      <c r="J4609" s="11">
        <v>289848</v>
      </c>
      <c r="K4609" s="11">
        <v>100578.74063887545</v>
      </c>
      <c r="L4609" s="12">
        <v>1018197.2703625765</v>
      </c>
      <c r="M4609" s="11">
        <v>1233</v>
      </c>
      <c r="N4609" s="13"/>
      <c r="O4609" t="str">
        <f t="shared" si="151"/>
        <v/>
      </c>
    </row>
    <row r="4610" spans="1:15" hidden="1">
      <c r="A4610" s="41">
        <v>3.2025000000000001</v>
      </c>
      <c r="B4610" s="46">
        <v>45736</v>
      </c>
      <c r="C4610" s="8" t="s">
        <v>13</v>
      </c>
      <c r="D4610" s="8" t="s">
        <v>46</v>
      </c>
      <c r="E4610" s="8" t="s">
        <v>46</v>
      </c>
      <c r="F4610" s="9">
        <f t="shared" si="150"/>
        <v>900000</v>
      </c>
      <c r="G4610" s="9">
        <v>9</v>
      </c>
      <c r="H4610" s="10">
        <v>988173</v>
      </c>
      <c r="I4610" s="11">
        <v>29153534989.69677</v>
      </c>
      <c r="J4610" s="11">
        <v>289857</v>
      </c>
      <c r="K4610" s="11">
        <v>100579.02686392522</v>
      </c>
      <c r="L4610" s="12">
        <v>0</v>
      </c>
      <c r="M4610" s="11">
        <v>1234</v>
      </c>
      <c r="N4610" s="13"/>
      <c r="O4610" t="str">
        <f t="shared" si="151"/>
        <v/>
      </c>
    </row>
    <row r="4611" spans="1:15" hidden="1">
      <c r="A4611" s="41">
        <v>3.2025000000000001</v>
      </c>
      <c r="B4611" s="46">
        <v>45736</v>
      </c>
      <c r="C4611" s="8" t="s">
        <v>13</v>
      </c>
      <c r="D4611" s="8" t="s">
        <v>46</v>
      </c>
      <c r="E4611" s="8" t="s">
        <v>46</v>
      </c>
      <c r="F4611" s="9">
        <f t="shared" si="150"/>
        <v>-9000000</v>
      </c>
      <c r="G4611" s="9">
        <v>-90</v>
      </c>
      <c r="H4611" s="10">
        <v>-9892800</v>
      </c>
      <c r="I4611" s="11">
        <v>29144482877.279015</v>
      </c>
      <c r="J4611" s="11">
        <v>289767</v>
      </c>
      <c r="K4611" s="11">
        <v>100579.02686392522</v>
      </c>
      <c r="L4611" s="12">
        <v>840687.5822467301</v>
      </c>
      <c r="M4611" s="11">
        <v>1235</v>
      </c>
      <c r="N4611" s="13"/>
      <c r="O4611" t="str">
        <f t="shared" si="151"/>
        <v/>
      </c>
    </row>
    <row r="4612" spans="1:15" hidden="1">
      <c r="A4612" s="41">
        <v>3.2025000000000001</v>
      </c>
      <c r="B4612" s="46">
        <v>45736</v>
      </c>
      <c r="C4612" s="8" t="s">
        <v>13</v>
      </c>
      <c r="D4612" s="8" t="s">
        <v>46</v>
      </c>
      <c r="E4612" s="8" t="s">
        <v>46</v>
      </c>
      <c r="F4612" s="9">
        <f t="shared" si="150"/>
        <v>-45400000</v>
      </c>
      <c r="G4612" s="9">
        <v>-454</v>
      </c>
      <c r="H4612" s="10">
        <v>-49903680</v>
      </c>
      <c r="I4612" s="11">
        <v>29098819999.082794</v>
      </c>
      <c r="J4612" s="11">
        <v>289313</v>
      </c>
      <c r="K4612" s="11">
        <v>100579.02686392522</v>
      </c>
      <c r="L4612" s="12">
        <v>4240801.803777948</v>
      </c>
      <c r="M4612" s="11">
        <v>1236</v>
      </c>
      <c r="N4612" s="13"/>
      <c r="O4612" t="str">
        <f t="shared" si="151"/>
        <v/>
      </c>
    </row>
    <row r="4613" spans="1:15" hidden="1">
      <c r="A4613" s="41">
        <v>3.2025000000000001</v>
      </c>
      <c r="B4613" s="46">
        <v>45736</v>
      </c>
      <c r="C4613" s="8" t="s">
        <v>13</v>
      </c>
      <c r="D4613" s="8" t="s">
        <v>46</v>
      </c>
      <c r="E4613" s="8" t="s">
        <v>46</v>
      </c>
      <c r="F4613" s="9">
        <f t="shared" si="150"/>
        <v>-21700000</v>
      </c>
      <c r="G4613" s="9">
        <v>-217</v>
      </c>
      <c r="H4613" s="10">
        <v>-23852640</v>
      </c>
      <c r="I4613" s="11">
        <v>29076994350.253323</v>
      </c>
      <c r="J4613" s="11">
        <v>289096</v>
      </c>
      <c r="K4613" s="11">
        <v>100579.02686392522</v>
      </c>
      <c r="L4613" s="12">
        <v>2026991.1705282293</v>
      </c>
      <c r="M4613" s="11">
        <v>1237</v>
      </c>
      <c r="N4613" s="13"/>
      <c r="O4613" t="str">
        <f t="shared" si="151"/>
        <v/>
      </c>
    </row>
    <row r="4614" spans="1:15" hidden="1">
      <c r="A4614" s="41">
        <v>3.2025000000000001</v>
      </c>
      <c r="B4614" s="46">
        <v>45736</v>
      </c>
      <c r="C4614" s="8" t="s">
        <v>13</v>
      </c>
      <c r="D4614" s="8" t="s">
        <v>46</v>
      </c>
      <c r="E4614" s="8" t="s">
        <v>46</v>
      </c>
      <c r="F4614" s="9">
        <f t="shared" si="150"/>
        <v>-274600000</v>
      </c>
      <c r="G4614" s="9">
        <v>-2746</v>
      </c>
      <c r="H4614" s="10">
        <v>-301840320</v>
      </c>
      <c r="I4614" s="11">
        <v>28800804342.484985</v>
      </c>
      <c r="J4614" s="11">
        <v>286350</v>
      </c>
      <c r="K4614" s="11">
        <v>100579.02686392522</v>
      </c>
      <c r="L4614" s="12">
        <v>25650312.231661379</v>
      </c>
      <c r="M4614" s="11">
        <v>1238</v>
      </c>
      <c r="N4614" s="13"/>
      <c r="O4614" t="str">
        <f t="shared" si="151"/>
        <v/>
      </c>
    </row>
    <row r="4615" spans="1:15" hidden="1">
      <c r="A4615" s="41">
        <v>3.2025000000000001</v>
      </c>
      <c r="B4615" s="46">
        <v>45736</v>
      </c>
      <c r="C4615" s="8" t="s">
        <v>13</v>
      </c>
      <c r="D4615" s="8" t="s">
        <v>46</v>
      </c>
      <c r="E4615" s="8" t="s">
        <v>46</v>
      </c>
      <c r="F4615" s="9">
        <f t="shared" si="150"/>
        <v>-1800000</v>
      </c>
      <c r="G4615" s="9">
        <v>-18</v>
      </c>
      <c r="H4615" s="10">
        <v>-1978560</v>
      </c>
      <c r="I4615" s="11">
        <v>28798993920.001434</v>
      </c>
      <c r="J4615" s="11">
        <v>286332</v>
      </c>
      <c r="K4615" s="11">
        <v>100579.02686392522</v>
      </c>
      <c r="L4615" s="12">
        <v>168137.51644934621</v>
      </c>
      <c r="M4615" s="11">
        <v>1239</v>
      </c>
      <c r="N4615" s="13"/>
      <c r="O4615" t="str">
        <f t="shared" si="151"/>
        <v/>
      </c>
    </row>
    <row r="4616" spans="1:15" hidden="1">
      <c r="A4616" s="41">
        <v>3.2025000000000001</v>
      </c>
      <c r="B4616" s="46">
        <v>45736</v>
      </c>
      <c r="C4616" s="8" t="s">
        <v>13</v>
      </c>
      <c r="D4616" s="8" t="s">
        <v>46</v>
      </c>
      <c r="E4616" s="8" t="s">
        <v>46</v>
      </c>
      <c r="F4616" s="9">
        <f t="shared" si="150"/>
        <v>-900000</v>
      </c>
      <c r="G4616" s="9">
        <v>-9</v>
      </c>
      <c r="H4616" s="10">
        <v>-989280</v>
      </c>
      <c r="I4616" s="11">
        <v>28798088708.759659</v>
      </c>
      <c r="J4616" s="11">
        <v>286323</v>
      </c>
      <c r="K4616" s="11">
        <v>100579.02686392522</v>
      </c>
      <c r="L4616" s="12">
        <v>84068.758224673104</v>
      </c>
      <c r="M4616" s="11">
        <v>1240</v>
      </c>
      <c r="N4616" s="13"/>
      <c r="O4616" t="str">
        <f t="shared" si="151"/>
        <v/>
      </c>
    </row>
    <row r="4617" spans="1:15" hidden="1">
      <c r="A4617" s="41">
        <v>3.2025000000000001</v>
      </c>
      <c r="B4617" s="46">
        <v>45736</v>
      </c>
      <c r="C4617" s="8" t="s">
        <v>13</v>
      </c>
      <c r="D4617" s="8" t="s">
        <v>46</v>
      </c>
      <c r="E4617" s="8" t="s">
        <v>46</v>
      </c>
      <c r="F4617" s="9">
        <f t="shared" si="150"/>
        <v>-18600000</v>
      </c>
      <c r="G4617" s="9">
        <v>-186</v>
      </c>
      <c r="H4617" s="10">
        <v>-20445120</v>
      </c>
      <c r="I4617" s="11">
        <v>28779381009.76297</v>
      </c>
      <c r="J4617" s="11">
        <v>286137</v>
      </c>
      <c r="K4617" s="11">
        <v>100579.02686392522</v>
      </c>
      <c r="L4617" s="12">
        <v>1737421.0033099093</v>
      </c>
      <c r="M4617" s="11">
        <v>1241</v>
      </c>
      <c r="N4617" s="13"/>
      <c r="O4617" t="str">
        <f t="shared" si="151"/>
        <v/>
      </c>
    </row>
    <row r="4618" spans="1:15" hidden="1">
      <c r="A4618" s="41">
        <v>3.2025000000000001</v>
      </c>
      <c r="B4618" s="46">
        <v>45736</v>
      </c>
      <c r="C4618" s="8" t="s">
        <v>13</v>
      </c>
      <c r="D4618" s="8" t="s">
        <v>46</v>
      </c>
      <c r="E4618" s="8" t="s">
        <v>46</v>
      </c>
      <c r="F4618" s="9">
        <f t="shared" ref="F4618:F4681" si="152">100000*G4618</f>
        <v>9100000</v>
      </c>
      <c r="G4618" s="9">
        <v>91</v>
      </c>
      <c r="H4618" s="10">
        <v>9981699</v>
      </c>
      <c r="I4618" s="11">
        <v>28789362708.76297</v>
      </c>
      <c r="J4618" s="11">
        <v>286228</v>
      </c>
      <c r="K4618" s="11">
        <v>100581.92318278774</v>
      </c>
      <c r="L4618" s="12">
        <v>0</v>
      </c>
      <c r="M4618" s="11">
        <v>1242</v>
      </c>
      <c r="N4618" s="13"/>
      <c r="O4618" t="str">
        <f t="shared" si="151"/>
        <v/>
      </c>
    </row>
    <row r="4619" spans="1:15" hidden="1">
      <c r="A4619" s="41">
        <v>3.2025000000000001</v>
      </c>
      <c r="B4619" s="46">
        <v>45736</v>
      </c>
      <c r="C4619" s="8" t="s">
        <v>13</v>
      </c>
      <c r="D4619" s="8" t="s">
        <v>46</v>
      </c>
      <c r="E4619" s="8" t="s">
        <v>46</v>
      </c>
      <c r="F4619" s="9">
        <f t="shared" si="152"/>
        <v>-900000</v>
      </c>
      <c r="G4619" s="9">
        <v>-9</v>
      </c>
      <c r="H4619" s="10">
        <v>-989280</v>
      </c>
      <c r="I4619" s="11">
        <v>28788457471.454327</v>
      </c>
      <c r="J4619" s="11">
        <v>286219</v>
      </c>
      <c r="K4619" s="11">
        <v>100581.92318278774</v>
      </c>
      <c r="L4619" s="12">
        <v>84042.691354910377</v>
      </c>
      <c r="M4619" s="11">
        <v>1243</v>
      </c>
      <c r="N4619" s="13"/>
      <c r="O4619" t="str">
        <f t="shared" si="151"/>
        <v/>
      </c>
    </row>
    <row r="4620" spans="1:15" hidden="1">
      <c r="A4620" s="41">
        <v>3.2025000000000001</v>
      </c>
      <c r="B4620" s="46">
        <v>45736</v>
      </c>
      <c r="C4620" s="8" t="s">
        <v>13</v>
      </c>
      <c r="D4620" s="8" t="s">
        <v>14</v>
      </c>
      <c r="E4620" s="8" t="s">
        <v>14</v>
      </c>
      <c r="F4620" s="9">
        <f t="shared" si="152"/>
        <v>900000</v>
      </c>
      <c r="G4620" s="9">
        <v>9</v>
      </c>
      <c r="H4620" s="10">
        <v>950463</v>
      </c>
      <c r="I4620" s="11">
        <v>16690579347.626635</v>
      </c>
      <c r="J4620" s="11">
        <v>166819</v>
      </c>
      <c r="K4620" s="11">
        <v>100052.02853168185</v>
      </c>
      <c r="L4620" s="12">
        <v>0</v>
      </c>
      <c r="M4620" s="11">
        <v>604</v>
      </c>
      <c r="N4620" s="13"/>
      <c r="O4620" t="str">
        <f t="shared" si="151"/>
        <v/>
      </c>
    </row>
    <row r="4621" spans="1:15" hidden="1">
      <c r="A4621" s="41">
        <v>3.2025000000000001</v>
      </c>
      <c r="B4621" s="46">
        <v>45736</v>
      </c>
      <c r="C4621" s="8" t="s">
        <v>13</v>
      </c>
      <c r="D4621" s="8" t="s">
        <v>14</v>
      </c>
      <c r="E4621" s="8" t="s">
        <v>14</v>
      </c>
      <c r="F4621" s="9">
        <f t="shared" si="152"/>
        <v>900000</v>
      </c>
      <c r="G4621" s="9">
        <v>9</v>
      </c>
      <c r="H4621" s="10">
        <v>950346</v>
      </c>
      <c r="I4621" s="11">
        <v>16691529693.626635</v>
      </c>
      <c r="J4621" s="11">
        <v>166828</v>
      </c>
      <c r="K4621" s="11">
        <v>100052.32750873135</v>
      </c>
      <c r="L4621" s="12">
        <v>0</v>
      </c>
      <c r="M4621" s="11">
        <v>605</v>
      </c>
      <c r="N4621" s="13"/>
      <c r="O4621" t="str">
        <f t="shared" si="151"/>
        <v/>
      </c>
    </row>
    <row r="4622" spans="1:15" hidden="1">
      <c r="A4622" s="41">
        <v>3.2025000000000001</v>
      </c>
      <c r="B4622" s="46">
        <v>45736</v>
      </c>
      <c r="C4622" s="8" t="s">
        <v>13</v>
      </c>
      <c r="D4622" s="8" t="s">
        <v>14</v>
      </c>
      <c r="E4622" s="8" t="s">
        <v>14</v>
      </c>
      <c r="F4622" s="9">
        <f t="shared" si="152"/>
        <v>-9400000</v>
      </c>
      <c r="G4622" s="9">
        <v>-94</v>
      </c>
      <c r="H4622" s="10">
        <v>-9965692</v>
      </c>
      <c r="I4622" s="11">
        <v>16682124774.840815</v>
      </c>
      <c r="J4622" s="11">
        <v>166734</v>
      </c>
      <c r="K4622" s="11">
        <v>100052.32750873135</v>
      </c>
      <c r="L4622" s="12">
        <v>560773.21417925321</v>
      </c>
      <c r="M4622" s="11">
        <v>606</v>
      </c>
      <c r="N4622" s="13"/>
      <c r="O4622" t="str">
        <f t="shared" si="151"/>
        <v/>
      </c>
    </row>
    <row r="4623" spans="1:15" hidden="1">
      <c r="A4623" s="41">
        <v>3.2025000000000001</v>
      </c>
      <c r="B4623" s="46">
        <v>45736</v>
      </c>
      <c r="C4623" s="8" t="s">
        <v>13</v>
      </c>
      <c r="D4623" s="8" t="s">
        <v>46</v>
      </c>
      <c r="E4623" s="8" t="s">
        <v>46</v>
      </c>
      <c r="F4623" s="9">
        <f t="shared" si="152"/>
        <v>-90900000</v>
      </c>
      <c r="G4623" s="9">
        <v>-909</v>
      </c>
      <c r="H4623" s="10">
        <v>-99917280</v>
      </c>
      <c r="I4623" s="11">
        <v>28697028503.281174</v>
      </c>
      <c r="J4623" s="11">
        <v>285310</v>
      </c>
      <c r="K4623" s="11">
        <v>100581.92318278774</v>
      </c>
      <c r="L4623" s="12">
        <v>8488311.8268459439</v>
      </c>
      <c r="M4623" s="11">
        <v>1244</v>
      </c>
      <c r="N4623" s="13"/>
      <c r="O4623" t="str">
        <f t="shared" si="151"/>
        <v/>
      </c>
    </row>
    <row r="4624" spans="1:15" hidden="1">
      <c r="A4624" s="41">
        <v>3.2025000000000001</v>
      </c>
      <c r="B4624" s="46">
        <v>45736</v>
      </c>
      <c r="C4624" s="8" t="s">
        <v>13</v>
      </c>
      <c r="D4624" s="8" t="s">
        <v>46</v>
      </c>
      <c r="E4624" s="8" t="s">
        <v>46</v>
      </c>
      <c r="F4624" s="9">
        <f t="shared" si="152"/>
        <v>-1800000</v>
      </c>
      <c r="G4624" s="9">
        <v>-18</v>
      </c>
      <c r="H4624" s="10">
        <v>-1978560</v>
      </c>
      <c r="I4624" s="11">
        <v>28695218028.663883</v>
      </c>
      <c r="J4624" s="11">
        <v>285292</v>
      </c>
      <c r="K4624" s="11">
        <v>100581.92318278774</v>
      </c>
      <c r="L4624" s="12">
        <v>168085.38270982075</v>
      </c>
      <c r="M4624" s="11">
        <v>1245</v>
      </c>
      <c r="N4624" s="13"/>
      <c r="O4624" t="str">
        <f t="shared" ref="O4624:O4687" si="153">IF(M4624=_xlfn.MAXIFS(M:M,D:D,D4624),"X","")</f>
        <v/>
      </c>
    </row>
    <row r="4625" spans="1:15" hidden="1">
      <c r="A4625" s="41">
        <v>3.2025000000000001</v>
      </c>
      <c r="B4625" s="46">
        <v>45736</v>
      </c>
      <c r="C4625" s="8" t="s">
        <v>13</v>
      </c>
      <c r="D4625" s="8" t="s">
        <v>46</v>
      </c>
      <c r="E4625" s="8" t="s">
        <v>46</v>
      </c>
      <c r="F4625" s="9">
        <f t="shared" si="152"/>
        <v>5400000</v>
      </c>
      <c r="G4625" s="9">
        <v>54</v>
      </c>
      <c r="H4625" s="10">
        <v>5933196</v>
      </c>
      <c r="I4625" s="11">
        <v>28701151224.663883</v>
      </c>
      <c r="J4625" s="11">
        <v>285346</v>
      </c>
      <c r="K4625" s="11">
        <v>100583.68165197299</v>
      </c>
      <c r="L4625" s="12">
        <v>0</v>
      </c>
      <c r="M4625" s="11">
        <v>1246</v>
      </c>
      <c r="N4625" s="13"/>
      <c r="O4625" t="str">
        <f t="shared" si="153"/>
        <v/>
      </c>
    </row>
    <row r="4626" spans="1:15" hidden="1">
      <c r="A4626" s="41">
        <v>3.2025000000000001</v>
      </c>
      <c r="B4626" s="46">
        <v>45736</v>
      </c>
      <c r="C4626" s="8" t="s">
        <v>13</v>
      </c>
      <c r="D4626" s="8" t="s">
        <v>46</v>
      </c>
      <c r="E4626" s="8" t="s">
        <v>46</v>
      </c>
      <c r="F4626" s="9">
        <f t="shared" si="152"/>
        <v>-9000000</v>
      </c>
      <c r="G4626" s="9">
        <v>-90</v>
      </c>
      <c r="H4626" s="10">
        <v>-9892800</v>
      </c>
      <c r="I4626" s="11">
        <v>28692098693.315205</v>
      </c>
      <c r="J4626" s="11">
        <v>285256</v>
      </c>
      <c r="K4626" s="11">
        <v>100583.68165197299</v>
      </c>
      <c r="L4626" s="12">
        <v>840268.65132243</v>
      </c>
      <c r="M4626" s="11">
        <v>1247</v>
      </c>
      <c r="N4626" s="13"/>
      <c r="O4626" t="str">
        <f t="shared" si="153"/>
        <v/>
      </c>
    </row>
    <row r="4627" spans="1:15" hidden="1">
      <c r="A4627" s="41">
        <v>3.2025000000000001</v>
      </c>
      <c r="B4627" s="46">
        <v>45736</v>
      </c>
      <c r="C4627" s="8" t="s">
        <v>13</v>
      </c>
      <c r="D4627" s="8" t="s">
        <v>14</v>
      </c>
      <c r="E4627" s="8" t="s">
        <v>14</v>
      </c>
      <c r="F4627" s="9">
        <f t="shared" si="152"/>
        <v>-1800000</v>
      </c>
      <c r="G4627" s="9">
        <v>-18</v>
      </c>
      <c r="H4627" s="10">
        <v>-1908324</v>
      </c>
      <c r="I4627" s="11">
        <v>16680323832.945658</v>
      </c>
      <c r="J4627" s="11">
        <v>166716</v>
      </c>
      <c r="K4627" s="11">
        <v>100052.32750873135</v>
      </c>
      <c r="L4627" s="12">
        <v>107382.10484283557</v>
      </c>
      <c r="M4627" s="11">
        <v>607</v>
      </c>
      <c r="N4627" s="13"/>
      <c r="O4627" t="str">
        <f t="shared" si="153"/>
        <v/>
      </c>
    </row>
    <row r="4628" spans="1:15" hidden="1">
      <c r="A4628" s="41">
        <v>3.2025000000000001</v>
      </c>
      <c r="B4628" s="46">
        <v>45736</v>
      </c>
      <c r="C4628" s="8" t="s">
        <v>13</v>
      </c>
      <c r="D4628" s="8" t="s">
        <v>46</v>
      </c>
      <c r="E4628" s="8" t="s">
        <v>46</v>
      </c>
      <c r="F4628" s="9">
        <f t="shared" si="152"/>
        <v>-4500000</v>
      </c>
      <c r="G4628" s="9">
        <v>-45</v>
      </c>
      <c r="H4628" s="10">
        <v>-4946400</v>
      </c>
      <c r="I4628" s="11">
        <v>28687572427.640865</v>
      </c>
      <c r="J4628" s="11">
        <v>285211</v>
      </c>
      <c r="K4628" s="11">
        <v>100583.68165197299</v>
      </c>
      <c r="L4628" s="12">
        <v>420134.325661215</v>
      </c>
      <c r="M4628" s="11">
        <v>1248</v>
      </c>
      <c r="N4628" s="13"/>
      <c r="O4628" t="str">
        <f t="shared" si="153"/>
        <v/>
      </c>
    </row>
    <row r="4629" spans="1:15" hidden="1">
      <c r="A4629" s="41">
        <v>3.2025000000000001</v>
      </c>
      <c r="B4629" s="46">
        <v>45736</v>
      </c>
      <c r="C4629" s="8" t="s">
        <v>13</v>
      </c>
      <c r="D4629" s="8" t="s">
        <v>14</v>
      </c>
      <c r="E4629" s="8" t="s">
        <v>14</v>
      </c>
      <c r="F4629" s="9">
        <f t="shared" si="152"/>
        <v>3700000</v>
      </c>
      <c r="G4629" s="9">
        <v>37</v>
      </c>
      <c r="H4629" s="10">
        <v>3921704</v>
      </c>
      <c r="I4629" s="11">
        <v>16684245536.945658</v>
      </c>
      <c r="J4629" s="11">
        <v>166753</v>
      </c>
      <c r="K4629" s="11">
        <v>100053.64543333948</v>
      </c>
      <c r="L4629" s="12">
        <v>0</v>
      </c>
      <c r="M4629" s="11">
        <v>608</v>
      </c>
      <c r="N4629" s="13"/>
      <c r="O4629" t="str">
        <f t="shared" si="153"/>
        <v/>
      </c>
    </row>
    <row r="4630" spans="1:15" hidden="1">
      <c r="A4630" s="41">
        <v>3.2025000000000001</v>
      </c>
      <c r="B4630" s="46">
        <v>45736</v>
      </c>
      <c r="C4630" s="8" t="s">
        <v>13</v>
      </c>
      <c r="D4630" s="8" t="s">
        <v>14</v>
      </c>
      <c r="E4630" s="8" t="s">
        <v>14</v>
      </c>
      <c r="F4630" s="9">
        <f t="shared" si="152"/>
        <v>-1800000</v>
      </c>
      <c r="G4630" s="9">
        <v>-18</v>
      </c>
      <c r="H4630" s="10">
        <v>-1908324</v>
      </c>
      <c r="I4630" s="11">
        <v>16682444571.327858</v>
      </c>
      <c r="J4630" s="11">
        <v>166735</v>
      </c>
      <c r="K4630" s="11">
        <v>100053.64543333948</v>
      </c>
      <c r="L4630" s="12">
        <v>107358.38219988928</v>
      </c>
      <c r="M4630" s="11">
        <v>609</v>
      </c>
      <c r="N4630" s="13"/>
      <c r="O4630" t="str">
        <f t="shared" si="153"/>
        <v/>
      </c>
    </row>
    <row r="4631" spans="1:15" hidden="1">
      <c r="A4631" s="41">
        <v>3.2025000000000001</v>
      </c>
      <c r="B4631" s="46">
        <v>45736</v>
      </c>
      <c r="C4631" s="8" t="s">
        <v>13</v>
      </c>
      <c r="D4631" s="8" t="s">
        <v>46</v>
      </c>
      <c r="E4631" s="8" t="s">
        <v>46</v>
      </c>
      <c r="F4631" s="9">
        <f t="shared" si="152"/>
        <v>-1800000</v>
      </c>
      <c r="G4631" s="9">
        <v>-18</v>
      </c>
      <c r="H4631" s="10">
        <v>-1978560</v>
      </c>
      <c r="I4631" s="11">
        <v>28685761921.371128</v>
      </c>
      <c r="J4631" s="11">
        <v>285193</v>
      </c>
      <c r="K4631" s="11">
        <v>100583.68165197299</v>
      </c>
      <c r="L4631" s="12">
        <v>168053.73026448628</v>
      </c>
      <c r="M4631" s="11">
        <v>1249</v>
      </c>
      <c r="N4631" s="13"/>
      <c r="O4631" t="str">
        <f t="shared" si="153"/>
        <v/>
      </c>
    </row>
    <row r="4632" spans="1:15" hidden="1">
      <c r="A4632" s="41">
        <v>3.2025000000000001</v>
      </c>
      <c r="B4632" s="46">
        <v>45736</v>
      </c>
      <c r="C4632" s="8" t="s">
        <v>13</v>
      </c>
      <c r="D4632" s="8" t="s">
        <v>46</v>
      </c>
      <c r="E4632" s="8" t="s">
        <v>46</v>
      </c>
      <c r="F4632" s="9">
        <f t="shared" si="152"/>
        <v>-1800000</v>
      </c>
      <c r="G4632" s="9">
        <v>-18</v>
      </c>
      <c r="H4632" s="10">
        <v>-1978560</v>
      </c>
      <c r="I4632" s="11">
        <v>28683951415.101391</v>
      </c>
      <c r="J4632" s="11">
        <v>285175</v>
      </c>
      <c r="K4632" s="11">
        <v>100583.68165197299</v>
      </c>
      <c r="L4632" s="12">
        <v>168053.73026448628</v>
      </c>
      <c r="M4632" s="11">
        <v>1250</v>
      </c>
      <c r="N4632" s="13"/>
      <c r="O4632" t="str">
        <f t="shared" si="153"/>
        <v/>
      </c>
    </row>
    <row r="4633" spans="1:15" hidden="1">
      <c r="A4633" s="41">
        <v>3.2025000000000001</v>
      </c>
      <c r="B4633" s="46">
        <v>45736</v>
      </c>
      <c r="C4633" s="8" t="s">
        <v>13</v>
      </c>
      <c r="D4633" s="8" t="s">
        <v>14</v>
      </c>
      <c r="E4633" s="8" t="s">
        <v>14</v>
      </c>
      <c r="F4633" s="9">
        <f t="shared" si="152"/>
        <v>-1800000</v>
      </c>
      <c r="G4633" s="9">
        <v>-18</v>
      </c>
      <c r="H4633" s="10">
        <v>-1908324</v>
      </c>
      <c r="I4633" s="11">
        <v>16680643605.710058</v>
      </c>
      <c r="J4633" s="11">
        <v>166717</v>
      </c>
      <c r="K4633" s="11">
        <v>100053.64543333948</v>
      </c>
      <c r="L4633" s="12">
        <v>107358.38219988928</v>
      </c>
      <c r="M4633" s="11">
        <v>610</v>
      </c>
      <c r="N4633" s="13"/>
      <c r="O4633" t="str">
        <f t="shared" si="153"/>
        <v/>
      </c>
    </row>
    <row r="4634" spans="1:15" hidden="1">
      <c r="A4634" s="41">
        <v>3.2025000000000001</v>
      </c>
      <c r="B4634" s="46">
        <v>45736</v>
      </c>
      <c r="C4634" s="8" t="s">
        <v>13</v>
      </c>
      <c r="D4634" s="8" t="s">
        <v>46</v>
      </c>
      <c r="E4634" s="8" t="s">
        <v>46</v>
      </c>
      <c r="F4634" s="9">
        <f t="shared" si="152"/>
        <v>-2100000</v>
      </c>
      <c r="G4634" s="9">
        <v>-21</v>
      </c>
      <c r="H4634" s="10">
        <v>-2308320</v>
      </c>
      <c r="I4634" s="11">
        <v>28681839157.786701</v>
      </c>
      <c r="J4634" s="11">
        <v>285154</v>
      </c>
      <c r="K4634" s="11">
        <v>100583.68165197299</v>
      </c>
      <c r="L4634" s="12">
        <v>196062.68530856725</v>
      </c>
      <c r="M4634" s="11">
        <v>1251</v>
      </c>
      <c r="N4634" s="13"/>
      <c r="O4634" t="str">
        <f t="shared" si="153"/>
        <v/>
      </c>
    </row>
    <row r="4635" spans="1:15" hidden="1">
      <c r="A4635" s="41">
        <v>3.2025000000000001</v>
      </c>
      <c r="B4635" s="46">
        <v>45736</v>
      </c>
      <c r="C4635" s="8" t="s">
        <v>13</v>
      </c>
      <c r="D4635" s="8" t="s">
        <v>46</v>
      </c>
      <c r="E4635" s="8" t="s">
        <v>46</v>
      </c>
      <c r="F4635" s="9">
        <f t="shared" si="152"/>
        <v>-9700000</v>
      </c>
      <c r="G4635" s="9">
        <v>-97</v>
      </c>
      <c r="H4635" s="10">
        <v>-10662240</v>
      </c>
      <c r="I4635" s="11">
        <v>28672082540.666458</v>
      </c>
      <c r="J4635" s="11">
        <v>285057</v>
      </c>
      <c r="K4635" s="11">
        <v>100583.68165197299</v>
      </c>
      <c r="L4635" s="12">
        <v>905622.87975862063</v>
      </c>
      <c r="M4635" s="11">
        <v>1252</v>
      </c>
      <c r="N4635" s="13"/>
      <c r="O4635" t="str">
        <f t="shared" si="153"/>
        <v/>
      </c>
    </row>
    <row r="4636" spans="1:15" hidden="1">
      <c r="A4636" s="41">
        <v>3.2025000000000001</v>
      </c>
      <c r="B4636" s="46">
        <v>45736</v>
      </c>
      <c r="C4636" s="8" t="s">
        <v>13</v>
      </c>
      <c r="D4636" s="8" t="s">
        <v>46</v>
      </c>
      <c r="E4636" s="8" t="s">
        <v>46</v>
      </c>
      <c r="F4636" s="9">
        <f t="shared" si="152"/>
        <v>-13800000</v>
      </c>
      <c r="G4636" s="9">
        <v>-138</v>
      </c>
      <c r="H4636" s="10">
        <v>-15168960</v>
      </c>
      <c r="I4636" s="11">
        <v>28658201992.598484</v>
      </c>
      <c r="J4636" s="11">
        <v>284919</v>
      </c>
      <c r="K4636" s="11">
        <v>100583.68165197299</v>
      </c>
      <c r="L4636" s="12">
        <v>1288411.9320277274</v>
      </c>
      <c r="M4636" s="11">
        <v>1253</v>
      </c>
      <c r="N4636" s="13"/>
      <c r="O4636" t="str">
        <f t="shared" si="153"/>
        <v/>
      </c>
    </row>
    <row r="4637" spans="1:15" hidden="1">
      <c r="A4637" s="41">
        <v>3.2025000000000001</v>
      </c>
      <c r="B4637" s="46">
        <v>45736</v>
      </c>
      <c r="C4637" s="8" t="s">
        <v>13</v>
      </c>
      <c r="D4637" s="8" t="s">
        <v>46</v>
      </c>
      <c r="E4637" s="8" t="s">
        <v>46</v>
      </c>
      <c r="F4637" s="9">
        <f t="shared" si="152"/>
        <v>9500000</v>
      </c>
      <c r="G4637" s="9">
        <v>95</v>
      </c>
      <c r="H4637" s="10">
        <v>10438030</v>
      </c>
      <c r="I4637" s="11">
        <v>28668640022.598484</v>
      </c>
      <c r="J4637" s="11">
        <v>285014</v>
      </c>
      <c r="K4637" s="11">
        <v>100586.77827264094</v>
      </c>
      <c r="L4637" s="12">
        <v>0</v>
      </c>
      <c r="M4637" s="11">
        <v>1254</v>
      </c>
      <c r="N4637" s="13"/>
      <c r="O4637" t="str">
        <f t="shared" si="153"/>
        <v/>
      </c>
    </row>
    <row r="4638" spans="1:15" hidden="1">
      <c r="A4638" s="41">
        <v>3.2025000000000001</v>
      </c>
      <c r="B4638" s="46">
        <v>45736</v>
      </c>
      <c r="C4638" s="8" t="s">
        <v>13</v>
      </c>
      <c r="D4638" s="8" t="s">
        <v>46</v>
      </c>
      <c r="E4638" s="8" t="s">
        <v>46</v>
      </c>
      <c r="F4638" s="9">
        <f t="shared" si="152"/>
        <v>-900000</v>
      </c>
      <c r="G4638" s="9">
        <v>-9</v>
      </c>
      <c r="H4638" s="10">
        <v>-989280</v>
      </c>
      <c r="I4638" s="11">
        <v>28667734741.594028</v>
      </c>
      <c r="J4638" s="11">
        <v>285005</v>
      </c>
      <c r="K4638" s="11">
        <v>100586.77827264094</v>
      </c>
      <c r="L4638" s="12">
        <v>83998.995546231628</v>
      </c>
      <c r="M4638" s="11">
        <v>1255</v>
      </c>
      <c r="N4638" s="13"/>
      <c r="O4638" t="str">
        <f t="shared" si="153"/>
        <v/>
      </c>
    </row>
    <row r="4639" spans="1:15" hidden="1">
      <c r="A4639" s="41">
        <v>3.2025000000000001</v>
      </c>
      <c r="B4639" s="46">
        <v>45736</v>
      </c>
      <c r="C4639" s="8" t="s">
        <v>13</v>
      </c>
      <c r="D4639" s="8" t="s">
        <v>46</v>
      </c>
      <c r="E4639" s="8" t="s">
        <v>46</v>
      </c>
      <c r="F4639" s="9">
        <f t="shared" si="152"/>
        <v>-900000</v>
      </c>
      <c r="G4639" s="9">
        <v>-9</v>
      </c>
      <c r="H4639" s="10">
        <v>-989280</v>
      </c>
      <c r="I4639" s="11">
        <v>28666829460.589573</v>
      </c>
      <c r="J4639" s="11">
        <v>284996</v>
      </c>
      <c r="K4639" s="11">
        <v>100586.77827264094</v>
      </c>
      <c r="L4639" s="12">
        <v>83998.995546231628</v>
      </c>
      <c r="M4639" s="11">
        <v>1256</v>
      </c>
      <c r="N4639" s="13"/>
      <c r="O4639" t="str">
        <f t="shared" si="153"/>
        <v/>
      </c>
    </row>
    <row r="4640" spans="1:15" hidden="1">
      <c r="A4640" s="41">
        <v>3.2025000000000001</v>
      </c>
      <c r="B4640" s="46">
        <v>45736</v>
      </c>
      <c r="C4640" s="8" t="s">
        <v>13</v>
      </c>
      <c r="D4640" s="8" t="s">
        <v>46</v>
      </c>
      <c r="E4640" s="8" t="s">
        <v>46</v>
      </c>
      <c r="F4640" s="9">
        <f t="shared" si="152"/>
        <v>-900000</v>
      </c>
      <c r="G4640" s="9">
        <v>-9</v>
      </c>
      <c r="H4640" s="10">
        <v>-989280</v>
      </c>
      <c r="I4640" s="11">
        <v>28665924179.585117</v>
      </c>
      <c r="J4640" s="11">
        <v>284987</v>
      </c>
      <c r="K4640" s="11">
        <v>100586.77827264094</v>
      </c>
      <c r="L4640" s="12">
        <v>83998.995546231628</v>
      </c>
      <c r="M4640" s="11">
        <v>1257</v>
      </c>
      <c r="N4640" s="13"/>
      <c r="O4640" t="str">
        <f t="shared" si="153"/>
        <v/>
      </c>
    </row>
    <row r="4641" spans="1:15" hidden="1">
      <c r="A4641" s="41">
        <v>3.2025000000000001</v>
      </c>
      <c r="B4641" s="46">
        <v>45736</v>
      </c>
      <c r="C4641" s="8" t="s">
        <v>13</v>
      </c>
      <c r="D4641" s="8" t="s">
        <v>46</v>
      </c>
      <c r="E4641" s="8" t="s">
        <v>46</v>
      </c>
      <c r="F4641" s="9">
        <f t="shared" si="152"/>
        <v>4000000</v>
      </c>
      <c r="G4641" s="9">
        <v>40</v>
      </c>
      <c r="H4641" s="10">
        <v>4394960</v>
      </c>
      <c r="I4641" s="11">
        <v>28670319139.585117</v>
      </c>
      <c r="J4641" s="11">
        <v>285027</v>
      </c>
      <c r="K4641" s="11">
        <v>100588.08161888213</v>
      </c>
      <c r="L4641" s="12">
        <v>0</v>
      </c>
      <c r="M4641" s="11">
        <v>1258</v>
      </c>
      <c r="N4641" s="13"/>
      <c r="O4641" t="str">
        <f t="shared" si="153"/>
        <v/>
      </c>
    </row>
    <row r="4642" spans="1:15" hidden="1">
      <c r="A4642" s="41">
        <v>3.2025000000000001</v>
      </c>
      <c r="B4642" s="46">
        <v>45736</v>
      </c>
      <c r="C4642" s="8" t="s">
        <v>13</v>
      </c>
      <c r="D4642" s="8" t="s">
        <v>46</v>
      </c>
      <c r="E4642" s="8" t="s">
        <v>46</v>
      </c>
      <c r="F4642" s="9">
        <f t="shared" si="152"/>
        <v>-16900000</v>
      </c>
      <c r="G4642" s="9">
        <v>-169</v>
      </c>
      <c r="H4642" s="10">
        <v>-18576480</v>
      </c>
      <c r="I4642" s="11">
        <v>28653319753.791527</v>
      </c>
      <c r="J4642" s="11">
        <v>284858</v>
      </c>
      <c r="K4642" s="11">
        <v>100588.08161888213</v>
      </c>
      <c r="L4642" s="12">
        <v>1577094.2064089179</v>
      </c>
      <c r="M4642" s="11">
        <v>1259</v>
      </c>
      <c r="N4642" s="13"/>
      <c r="O4642" t="str">
        <f t="shared" si="153"/>
        <v/>
      </c>
    </row>
    <row r="4643" spans="1:15" hidden="1">
      <c r="A4643" s="41">
        <v>3.2025000000000001</v>
      </c>
      <c r="B4643" s="46">
        <v>45737</v>
      </c>
      <c r="C4643" s="8" t="s">
        <v>13</v>
      </c>
      <c r="D4643" s="8" t="s">
        <v>15</v>
      </c>
      <c r="E4643" s="8" t="s">
        <v>15</v>
      </c>
      <c r="F4643" s="9">
        <f t="shared" si="152"/>
        <v>6600000</v>
      </c>
      <c r="G4643" s="9">
        <v>66</v>
      </c>
      <c r="H4643" s="10">
        <v>7184364</v>
      </c>
      <c r="I4643" s="11">
        <v>4335312539.7391043</v>
      </c>
      <c r="J4643" s="11">
        <v>41642</v>
      </c>
      <c r="K4643" s="11">
        <v>104109.1335608065</v>
      </c>
      <c r="L4643" s="12">
        <v>0</v>
      </c>
      <c r="M4643" s="11">
        <v>2755</v>
      </c>
      <c r="N4643" s="13"/>
      <c r="O4643" t="str">
        <f t="shared" si="153"/>
        <v/>
      </c>
    </row>
    <row r="4644" spans="1:15" hidden="1">
      <c r="A4644" s="41">
        <v>3.2025000000000001</v>
      </c>
      <c r="B4644" s="46">
        <v>45737</v>
      </c>
      <c r="C4644" s="8" t="s">
        <v>13</v>
      </c>
      <c r="D4644" s="8" t="s">
        <v>15</v>
      </c>
      <c r="E4644" s="8" t="s">
        <v>15</v>
      </c>
      <c r="F4644" s="9">
        <f t="shared" si="152"/>
        <v>900000</v>
      </c>
      <c r="G4644" s="9">
        <v>9</v>
      </c>
      <c r="H4644" s="10">
        <v>979686</v>
      </c>
      <c r="I4644" s="11">
        <v>4336292225.7391043</v>
      </c>
      <c r="J4644" s="11">
        <v>41651</v>
      </c>
      <c r="K4644" s="11">
        <v>104110.15883746139</v>
      </c>
      <c r="L4644" s="12">
        <v>0</v>
      </c>
      <c r="M4644" s="11">
        <v>2756</v>
      </c>
      <c r="N4644" s="13"/>
      <c r="O4644" t="str">
        <f t="shared" si="153"/>
        <v/>
      </c>
    </row>
    <row r="4645" spans="1:15" hidden="1">
      <c r="A4645" s="41">
        <v>3.2025000000000001</v>
      </c>
      <c r="B4645" s="46">
        <v>45737</v>
      </c>
      <c r="C4645" s="8" t="s">
        <v>13</v>
      </c>
      <c r="D4645" s="8" t="s">
        <v>15</v>
      </c>
      <c r="E4645" s="8" t="s">
        <v>15</v>
      </c>
      <c r="F4645" s="9">
        <f t="shared" si="152"/>
        <v>9300000</v>
      </c>
      <c r="G4645" s="9">
        <v>93</v>
      </c>
      <c r="H4645" s="10">
        <v>10009962</v>
      </c>
      <c r="I4645" s="11">
        <v>4346302187.7391043</v>
      </c>
      <c r="J4645" s="11">
        <v>41744</v>
      </c>
      <c r="K4645" s="11">
        <v>104118.00948014336</v>
      </c>
      <c r="L4645" s="12">
        <v>0</v>
      </c>
      <c r="M4645" s="11">
        <v>2757</v>
      </c>
      <c r="N4645" s="13"/>
      <c r="O4645" t="str">
        <f t="shared" si="153"/>
        <v/>
      </c>
    </row>
    <row r="4646" spans="1:15" hidden="1">
      <c r="A4646" s="41">
        <v>3.2025000000000001</v>
      </c>
      <c r="B4646" s="46">
        <v>45737</v>
      </c>
      <c r="C4646" s="8" t="s">
        <v>13</v>
      </c>
      <c r="D4646" s="8" t="s">
        <v>46</v>
      </c>
      <c r="E4646" s="8" t="s">
        <v>46</v>
      </c>
      <c r="F4646" s="9">
        <f t="shared" si="152"/>
        <v>-227300000</v>
      </c>
      <c r="G4646" s="9">
        <v>-2273</v>
      </c>
      <c r="H4646" s="10">
        <v>-249993632</v>
      </c>
      <c r="I4646" s="11">
        <v>28424683044.271809</v>
      </c>
      <c r="J4646" s="11">
        <v>282585</v>
      </c>
      <c r="K4646" s="11">
        <v>100588.08161888213</v>
      </c>
      <c r="L4646" s="12">
        <v>21356922.480280906</v>
      </c>
      <c r="M4646" s="11">
        <v>1260</v>
      </c>
      <c r="N4646" s="13"/>
      <c r="O4646" t="str">
        <f t="shared" si="153"/>
        <v/>
      </c>
    </row>
    <row r="4647" spans="1:15" hidden="1">
      <c r="A4647" s="41">
        <v>3.2025000000000001</v>
      </c>
      <c r="B4647" s="46">
        <v>45737</v>
      </c>
      <c r="C4647" s="8" t="s">
        <v>13</v>
      </c>
      <c r="D4647" s="8" t="s">
        <v>46</v>
      </c>
      <c r="E4647" s="8" t="s">
        <v>46</v>
      </c>
      <c r="F4647" s="9">
        <f t="shared" si="152"/>
        <v>-15400000</v>
      </c>
      <c r="G4647" s="9">
        <v>-154</v>
      </c>
      <c r="H4647" s="10">
        <v>-16937536</v>
      </c>
      <c r="I4647" s="11">
        <v>28409192479.702499</v>
      </c>
      <c r="J4647" s="11">
        <v>282431</v>
      </c>
      <c r="K4647" s="11">
        <v>100588.08161888213</v>
      </c>
      <c r="L4647" s="12">
        <v>1446971.4306921512</v>
      </c>
      <c r="M4647" s="11">
        <v>1261</v>
      </c>
      <c r="N4647" s="13"/>
      <c r="O4647" t="str">
        <f t="shared" si="153"/>
        <v/>
      </c>
    </row>
    <row r="4648" spans="1:15" hidden="1">
      <c r="A4648" s="41">
        <v>3.2025000000000001</v>
      </c>
      <c r="B4648" s="46">
        <v>45737</v>
      </c>
      <c r="C4648" s="8" t="s">
        <v>13</v>
      </c>
      <c r="D4648" s="8" t="s">
        <v>46</v>
      </c>
      <c r="E4648" s="8" t="s">
        <v>46</v>
      </c>
      <c r="F4648" s="9">
        <f t="shared" si="152"/>
        <v>-136300000</v>
      </c>
      <c r="G4648" s="9">
        <v>-1363</v>
      </c>
      <c r="H4648" s="10">
        <v>-149908192</v>
      </c>
      <c r="I4648" s="11">
        <v>28272090924.455963</v>
      </c>
      <c r="J4648" s="11">
        <v>281068</v>
      </c>
      <c r="K4648" s="11">
        <v>100588.08161888213</v>
      </c>
      <c r="L4648" s="12">
        <v>12806636.753463656</v>
      </c>
      <c r="M4648" s="11">
        <v>1262</v>
      </c>
      <c r="N4648" s="13"/>
      <c r="O4648" t="str">
        <f t="shared" si="153"/>
        <v/>
      </c>
    </row>
    <row r="4649" spans="1:15" hidden="1">
      <c r="A4649" s="41">
        <v>3.2025000000000001</v>
      </c>
      <c r="B4649" s="46">
        <v>45737</v>
      </c>
      <c r="C4649" s="8" t="s">
        <v>13</v>
      </c>
      <c r="D4649" s="8" t="s">
        <v>46</v>
      </c>
      <c r="E4649" s="8" t="s">
        <v>46</v>
      </c>
      <c r="F4649" s="9">
        <f t="shared" si="152"/>
        <v>-11600000</v>
      </c>
      <c r="G4649" s="9">
        <v>-116</v>
      </c>
      <c r="H4649" s="10">
        <v>-12758144</v>
      </c>
      <c r="I4649" s="11">
        <v>28260422706.988174</v>
      </c>
      <c r="J4649" s="11">
        <v>280952</v>
      </c>
      <c r="K4649" s="11">
        <v>100588.08161888213</v>
      </c>
      <c r="L4649" s="12">
        <v>1089926.532209672</v>
      </c>
      <c r="M4649" s="11">
        <v>1263</v>
      </c>
      <c r="N4649" s="13"/>
      <c r="O4649" t="str">
        <f t="shared" si="153"/>
        <v/>
      </c>
    </row>
    <row r="4650" spans="1:15" hidden="1">
      <c r="A4650" s="41">
        <v>3.2025000000000001</v>
      </c>
      <c r="B4650" s="46">
        <v>45737</v>
      </c>
      <c r="C4650" s="8" t="s">
        <v>13</v>
      </c>
      <c r="D4650" s="8" t="s">
        <v>46</v>
      </c>
      <c r="E4650" s="8" t="s">
        <v>46</v>
      </c>
      <c r="F4650" s="9">
        <f t="shared" si="152"/>
        <v>-25400000</v>
      </c>
      <c r="G4650" s="9">
        <v>-254</v>
      </c>
      <c r="H4650" s="10">
        <v>-27935936</v>
      </c>
      <c r="I4650" s="11">
        <v>28234873334.256977</v>
      </c>
      <c r="J4650" s="11">
        <v>280698</v>
      </c>
      <c r="K4650" s="11">
        <v>100588.08161888213</v>
      </c>
      <c r="L4650" s="12">
        <v>2386563.2688039392</v>
      </c>
      <c r="M4650" s="11">
        <v>1264</v>
      </c>
      <c r="N4650" s="13"/>
      <c r="O4650" t="str">
        <f t="shared" si="153"/>
        <v/>
      </c>
    </row>
    <row r="4651" spans="1:15" hidden="1">
      <c r="A4651" s="41">
        <v>3.2025000000000001</v>
      </c>
      <c r="B4651" s="46">
        <v>45737</v>
      </c>
      <c r="C4651" s="8" t="s">
        <v>13</v>
      </c>
      <c r="D4651" s="8" t="s">
        <v>46</v>
      </c>
      <c r="E4651" s="8" t="s">
        <v>46</v>
      </c>
      <c r="F4651" s="9">
        <f t="shared" si="152"/>
        <v>-19000000</v>
      </c>
      <c r="G4651" s="9">
        <v>-190</v>
      </c>
      <c r="H4651" s="10">
        <v>-20896960</v>
      </c>
      <c r="I4651" s="11">
        <v>28215761598.74939</v>
      </c>
      <c r="J4651" s="11">
        <v>280508</v>
      </c>
      <c r="K4651" s="11">
        <v>100588.08161888213</v>
      </c>
      <c r="L4651" s="12">
        <v>1785224.4924123958</v>
      </c>
      <c r="M4651" s="11">
        <v>1265</v>
      </c>
      <c r="N4651" s="13"/>
      <c r="O4651" t="str">
        <f t="shared" si="153"/>
        <v/>
      </c>
    </row>
    <row r="4652" spans="1:15" hidden="1">
      <c r="A4652" s="41">
        <v>3.2025000000000001</v>
      </c>
      <c r="B4652" s="46">
        <v>45737</v>
      </c>
      <c r="C4652" s="8" t="s">
        <v>13</v>
      </c>
      <c r="D4652" s="8" t="s">
        <v>46</v>
      </c>
      <c r="E4652" s="8" t="s">
        <v>46</v>
      </c>
      <c r="F4652" s="9">
        <f t="shared" si="152"/>
        <v>-1800000</v>
      </c>
      <c r="G4652" s="9">
        <v>-18</v>
      </c>
      <c r="H4652" s="10">
        <v>-1979712</v>
      </c>
      <c r="I4652" s="11">
        <v>28213951013.280251</v>
      </c>
      <c r="J4652" s="11">
        <v>280490</v>
      </c>
      <c r="K4652" s="11">
        <v>100588.08161888213</v>
      </c>
      <c r="L4652" s="12">
        <v>169126.53086012159</v>
      </c>
      <c r="M4652" s="11">
        <v>1266</v>
      </c>
      <c r="N4652" s="13"/>
      <c r="O4652" t="str">
        <f t="shared" si="153"/>
        <v/>
      </c>
    </row>
    <row r="4653" spans="1:15" hidden="1">
      <c r="A4653" s="41">
        <v>3.2025000000000001</v>
      </c>
      <c r="B4653" s="46">
        <v>45737</v>
      </c>
      <c r="C4653" s="8" t="s">
        <v>13</v>
      </c>
      <c r="D4653" s="8" t="s">
        <v>46</v>
      </c>
      <c r="E4653" s="8" t="s">
        <v>46</v>
      </c>
      <c r="F4653" s="9">
        <f t="shared" si="152"/>
        <v>-4900000</v>
      </c>
      <c r="G4653" s="9">
        <v>-49</v>
      </c>
      <c r="H4653" s="10">
        <v>-5389216</v>
      </c>
      <c r="I4653" s="11">
        <v>28209022197.280926</v>
      </c>
      <c r="J4653" s="11">
        <v>280441</v>
      </c>
      <c r="K4653" s="11">
        <v>100588.08161888213</v>
      </c>
      <c r="L4653" s="12">
        <v>460400.0006747758</v>
      </c>
      <c r="M4653" s="11">
        <v>1267</v>
      </c>
      <c r="N4653" s="13"/>
      <c r="O4653" t="str">
        <f t="shared" si="153"/>
        <v/>
      </c>
    </row>
    <row r="4654" spans="1:15" hidden="1">
      <c r="A4654" s="41">
        <v>3.2025000000000001</v>
      </c>
      <c r="B4654" s="46">
        <v>45737</v>
      </c>
      <c r="C4654" s="8" t="s">
        <v>13</v>
      </c>
      <c r="D4654" s="8" t="s">
        <v>46</v>
      </c>
      <c r="E4654" s="8" t="s">
        <v>46</v>
      </c>
      <c r="F4654" s="9">
        <f t="shared" si="152"/>
        <v>-36300000</v>
      </c>
      <c r="G4654" s="9">
        <v>-363</v>
      </c>
      <c r="H4654" s="10">
        <v>-39924192</v>
      </c>
      <c r="I4654" s="11">
        <v>28172508723.653271</v>
      </c>
      <c r="J4654" s="11">
        <v>280078</v>
      </c>
      <c r="K4654" s="11">
        <v>100588.08161888213</v>
      </c>
      <c r="L4654" s="12">
        <v>3410718.3723457828</v>
      </c>
      <c r="M4654" s="11">
        <v>1268</v>
      </c>
      <c r="N4654" s="13"/>
      <c r="O4654" t="str">
        <f t="shared" si="153"/>
        <v/>
      </c>
    </row>
    <row r="4655" spans="1:15" hidden="1">
      <c r="A4655" s="41">
        <v>3.2025000000000001</v>
      </c>
      <c r="B4655" s="46">
        <v>45737</v>
      </c>
      <c r="C4655" s="8" t="s">
        <v>13</v>
      </c>
      <c r="D4655" s="8" t="s">
        <v>46</v>
      </c>
      <c r="E4655" s="8" t="s">
        <v>46</v>
      </c>
      <c r="F4655" s="9">
        <f t="shared" si="152"/>
        <v>-18100000</v>
      </c>
      <c r="G4655" s="9">
        <v>-181</v>
      </c>
      <c r="H4655" s="10">
        <v>-19907104</v>
      </c>
      <c r="I4655" s="11">
        <v>28154302280.880253</v>
      </c>
      <c r="J4655" s="11">
        <v>279897</v>
      </c>
      <c r="K4655" s="11">
        <v>100588.08161888213</v>
      </c>
      <c r="L4655" s="12">
        <v>1700661.2269823328</v>
      </c>
      <c r="M4655" s="11">
        <v>1269</v>
      </c>
      <c r="N4655" s="13"/>
      <c r="O4655" t="str">
        <f t="shared" si="153"/>
        <v/>
      </c>
    </row>
    <row r="4656" spans="1:15" hidden="1">
      <c r="A4656" s="41">
        <v>3.2025000000000001</v>
      </c>
      <c r="B4656" s="46">
        <v>45737</v>
      </c>
      <c r="C4656" s="8" t="s">
        <v>13</v>
      </c>
      <c r="D4656" s="8" t="s">
        <v>46</v>
      </c>
      <c r="E4656" s="8" t="s">
        <v>46</v>
      </c>
      <c r="F4656" s="9">
        <f t="shared" si="152"/>
        <v>-90800000</v>
      </c>
      <c r="G4656" s="9">
        <v>-908</v>
      </c>
      <c r="H4656" s="10">
        <v>-99865472</v>
      </c>
      <c r="I4656" s="11">
        <v>28062968302.770309</v>
      </c>
      <c r="J4656" s="11">
        <v>278989</v>
      </c>
      <c r="K4656" s="11">
        <v>100588.08161888213</v>
      </c>
      <c r="L4656" s="12">
        <v>8531493.8900550157</v>
      </c>
      <c r="M4656" s="11">
        <v>1270</v>
      </c>
      <c r="N4656" s="13"/>
      <c r="O4656" t="str">
        <f t="shared" si="153"/>
        <v/>
      </c>
    </row>
    <row r="4657" spans="1:15" hidden="1">
      <c r="A4657" s="41">
        <v>3.2025000000000001</v>
      </c>
      <c r="B4657" s="46">
        <v>45737</v>
      </c>
      <c r="C4657" s="8" t="s">
        <v>13</v>
      </c>
      <c r="D4657" s="8" t="s">
        <v>46</v>
      </c>
      <c r="E4657" s="8" t="s">
        <v>46</v>
      </c>
      <c r="F4657" s="9">
        <f t="shared" si="152"/>
        <v>-90800000</v>
      </c>
      <c r="G4657" s="9">
        <v>-908</v>
      </c>
      <c r="H4657" s="10">
        <v>-99865472</v>
      </c>
      <c r="I4657" s="11">
        <v>27971634324.660366</v>
      </c>
      <c r="J4657" s="11">
        <v>278081</v>
      </c>
      <c r="K4657" s="11">
        <v>100588.08161888213</v>
      </c>
      <c r="L4657" s="12">
        <v>8531493.8900550157</v>
      </c>
      <c r="M4657" s="11">
        <v>1271</v>
      </c>
      <c r="N4657" s="13"/>
      <c r="O4657" t="str">
        <f t="shared" si="153"/>
        <v/>
      </c>
    </row>
    <row r="4658" spans="1:15" hidden="1">
      <c r="A4658" s="41">
        <v>3.2025000000000001</v>
      </c>
      <c r="B4658" s="46">
        <v>45737</v>
      </c>
      <c r="C4658" s="8" t="s">
        <v>13</v>
      </c>
      <c r="D4658" s="8" t="s">
        <v>46</v>
      </c>
      <c r="E4658" s="8" t="s">
        <v>46</v>
      </c>
      <c r="F4658" s="9">
        <f t="shared" si="152"/>
        <v>-2700000</v>
      </c>
      <c r="G4658" s="9">
        <v>-27</v>
      </c>
      <c r="H4658" s="10">
        <v>-2969568</v>
      </c>
      <c r="I4658" s="11">
        <v>27968918446.456657</v>
      </c>
      <c r="J4658" s="11">
        <v>278054</v>
      </c>
      <c r="K4658" s="11">
        <v>100588.08161888213</v>
      </c>
      <c r="L4658" s="12">
        <v>253689.79629018251</v>
      </c>
      <c r="M4658" s="11">
        <v>1272</v>
      </c>
      <c r="N4658" s="13"/>
      <c r="O4658" t="str">
        <f t="shared" si="153"/>
        <v/>
      </c>
    </row>
    <row r="4659" spans="1:15" hidden="1">
      <c r="A4659" s="41">
        <v>3.2025000000000001</v>
      </c>
      <c r="B4659" s="46">
        <v>45737</v>
      </c>
      <c r="C4659" s="8" t="s">
        <v>13</v>
      </c>
      <c r="D4659" s="8" t="s">
        <v>46</v>
      </c>
      <c r="E4659" s="8" t="s">
        <v>46</v>
      </c>
      <c r="F4659" s="9">
        <f t="shared" si="152"/>
        <v>-25500000</v>
      </c>
      <c r="G4659" s="9">
        <v>-255</v>
      </c>
      <c r="H4659" s="10">
        <v>-28045920</v>
      </c>
      <c r="I4659" s="11">
        <v>27943268485.643841</v>
      </c>
      <c r="J4659" s="11">
        <v>277799</v>
      </c>
      <c r="K4659" s="11">
        <v>100588.08161888213</v>
      </c>
      <c r="L4659" s="12">
        <v>2395959.1871850565</v>
      </c>
      <c r="M4659" s="11">
        <v>1273</v>
      </c>
      <c r="N4659" s="13"/>
      <c r="O4659" t="str">
        <f t="shared" si="153"/>
        <v/>
      </c>
    </row>
    <row r="4660" spans="1:15" hidden="1">
      <c r="A4660" s="41">
        <v>3.2025000000000001</v>
      </c>
      <c r="B4660" s="46">
        <v>45737</v>
      </c>
      <c r="C4660" s="8" t="s">
        <v>13</v>
      </c>
      <c r="D4660" s="8" t="s">
        <v>46</v>
      </c>
      <c r="E4660" s="8" t="s">
        <v>46</v>
      </c>
      <c r="F4660" s="9">
        <f t="shared" si="152"/>
        <v>-9400000</v>
      </c>
      <c r="G4660" s="9">
        <v>-94</v>
      </c>
      <c r="H4660" s="10">
        <v>-10338496</v>
      </c>
      <c r="I4660" s="11">
        <v>27933813205.971664</v>
      </c>
      <c r="J4660" s="11">
        <v>277705</v>
      </c>
      <c r="K4660" s="11">
        <v>100588.08161888213</v>
      </c>
      <c r="L4660" s="12">
        <v>883216.32782507874</v>
      </c>
      <c r="M4660" s="11">
        <v>1274</v>
      </c>
      <c r="N4660" s="13"/>
      <c r="O4660" t="str">
        <f t="shared" si="153"/>
        <v/>
      </c>
    </row>
    <row r="4661" spans="1:15" hidden="1">
      <c r="A4661" s="41">
        <v>3.2025000000000001</v>
      </c>
      <c r="B4661" s="46">
        <v>45737</v>
      </c>
      <c r="C4661" s="8" t="s">
        <v>13</v>
      </c>
      <c r="D4661" s="8" t="s">
        <v>46</v>
      </c>
      <c r="E4661" s="8" t="s">
        <v>46</v>
      </c>
      <c r="F4661" s="9">
        <f t="shared" si="152"/>
        <v>-900000</v>
      </c>
      <c r="G4661" s="9">
        <v>-9</v>
      </c>
      <c r="H4661" s="10">
        <v>-989856</v>
      </c>
      <c r="I4661" s="11">
        <v>27932907913.237095</v>
      </c>
      <c r="J4661" s="11">
        <v>277696</v>
      </c>
      <c r="K4661" s="11">
        <v>100588.08161888213</v>
      </c>
      <c r="L4661" s="12">
        <v>84563.265430060797</v>
      </c>
      <c r="M4661" s="11">
        <v>1275</v>
      </c>
      <c r="N4661" s="13"/>
      <c r="O4661" t="str">
        <f t="shared" si="153"/>
        <v/>
      </c>
    </row>
    <row r="4662" spans="1:15" hidden="1">
      <c r="A4662" s="41">
        <v>3.2025000000000001</v>
      </c>
      <c r="B4662" s="46">
        <v>45737</v>
      </c>
      <c r="C4662" s="8" t="s">
        <v>13</v>
      </c>
      <c r="D4662" s="8" t="s">
        <v>46</v>
      </c>
      <c r="E4662" s="8" t="s">
        <v>46</v>
      </c>
      <c r="F4662" s="9">
        <f t="shared" si="152"/>
        <v>-900000</v>
      </c>
      <c r="G4662" s="9">
        <v>-9</v>
      </c>
      <c r="H4662" s="10">
        <v>-989856</v>
      </c>
      <c r="I4662" s="11">
        <v>27932002620.502525</v>
      </c>
      <c r="J4662" s="11">
        <v>277687</v>
      </c>
      <c r="K4662" s="11">
        <v>100588.08161888213</v>
      </c>
      <c r="L4662" s="12">
        <v>84563.265430060797</v>
      </c>
      <c r="M4662" s="11">
        <v>1276</v>
      </c>
      <c r="N4662" s="13"/>
      <c r="O4662" t="str">
        <f t="shared" si="153"/>
        <v/>
      </c>
    </row>
    <row r="4663" spans="1:15" hidden="1">
      <c r="A4663" s="41">
        <v>3.2025000000000001</v>
      </c>
      <c r="B4663" s="46">
        <v>45737</v>
      </c>
      <c r="C4663" s="8" t="s">
        <v>13</v>
      </c>
      <c r="D4663" s="8" t="s">
        <v>46</v>
      </c>
      <c r="E4663" s="8" t="s">
        <v>46</v>
      </c>
      <c r="F4663" s="9">
        <f t="shared" si="152"/>
        <v>-55900000</v>
      </c>
      <c r="G4663" s="9">
        <v>-559</v>
      </c>
      <c r="H4663" s="10">
        <v>-61481056</v>
      </c>
      <c r="I4663" s="11">
        <v>27875773882.877571</v>
      </c>
      <c r="J4663" s="11">
        <v>277128</v>
      </c>
      <c r="K4663" s="11">
        <v>100588.08161888213</v>
      </c>
      <c r="L4663" s="12">
        <v>5252318.3750448897</v>
      </c>
      <c r="M4663" s="11">
        <v>1277</v>
      </c>
      <c r="N4663" s="13"/>
      <c r="O4663" t="str">
        <f t="shared" si="153"/>
        <v/>
      </c>
    </row>
    <row r="4664" spans="1:15" hidden="1">
      <c r="A4664" s="41">
        <v>3.2025000000000001</v>
      </c>
      <c r="B4664" s="46">
        <v>45737</v>
      </c>
      <c r="C4664" s="8" t="s">
        <v>13</v>
      </c>
      <c r="D4664" s="8" t="s">
        <v>46</v>
      </c>
      <c r="E4664" s="8" t="s">
        <v>46</v>
      </c>
      <c r="F4664" s="9">
        <f t="shared" si="152"/>
        <v>-5300000</v>
      </c>
      <c r="G4664" s="9">
        <v>-53</v>
      </c>
      <c r="H4664" s="10">
        <v>-5829152</v>
      </c>
      <c r="I4664" s="11">
        <v>27870442714.551769</v>
      </c>
      <c r="J4664" s="11">
        <v>277075</v>
      </c>
      <c r="K4664" s="11">
        <v>100588.08161888213</v>
      </c>
      <c r="L4664" s="12">
        <v>497983.6741992468</v>
      </c>
      <c r="M4664" s="11">
        <v>1278</v>
      </c>
      <c r="N4664" s="13"/>
      <c r="O4664" t="str">
        <f t="shared" si="153"/>
        <v/>
      </c>
    </row>
    <row r="4665" spans="1:15" hidden="1">
      <c r="A4665" s="41">
        <v>3.2025000000000001</v>
      </c>
      <c r="B4665" s="46">
        <v>45737</v>
      </c>
      <c r="C4665" s="8" t="s">
        <v>13</v>
      </c>
      <c r="D4665" s="8" t="s">
        <v>46</v>
      </c>
      <c r="E4665" s="8" t="s">
        <v>46</v>
      </c>
      <c r="F4665" s="9">
        <f t="shared" si="152"/>
        <v>-181700000</v>
      </c>
      <c r="G4665" s="9">
        <v>-1817</v>
      </c>
      <c r="H4665" s="10">
        <v>-199840928</v>
      </c>
      <c r="I4665" s="11">
        <v>27687674170.250259</v>
      </c>
      <c r="J4665" s="11">
        <v>275258</v>
      </c>
      <c r="K4665" s="11">
        <v>100588.08161888213</v>
      </c>
      <c r="L4665" s="12">
        <v>17072383.698491156</v>
      </c>
      <c r="M4665" s="11">
        <v>1279</v>
      </c>
      <c r="N4665" s="13"/>
      <c r="O4665" t="str">
        <f t="shared" si="153"/>
        <v/>
      </c>
    </row>
    <row r="4666" spans="1:15" hidden="1">
      <c r="A4666" s="41">
        <v>3.2025000000000001</v>
      </c>
      <c r="B4666" s="46">
        <v>45737</v>
      </c>
      <c r="C4666" s="8" t="s">
        <v>13</v>
      </c>
      <c r="D4666" s="8" t="s">
        <v>46</v>
      </c>
      <c r="E4666" s="8" t="s">
        <v>46</v>
      </c>
      <c r="F4666" s="9">
        <f t="shared" si="152"/>
        <v>-4600000</v>
      </c>
      <c r="G4666" s="9">
        <v>-46</v>
      </c>
      <c r="H4666" s="10">
        <v>-5059264</v>
      </c>
      <c r="I4666" s="11">
        <v>27683047118.495792</v>
      </c>
      <c r="J4666" s="11">
        <v>275212</v>
      </c>
      <c r="K4666" s="11">
        <v>100588.08161888213</v>
      </c>
      <c r="L4666" s="12">
        <v>432212.24553142209</v>
      </c>
      <c r="M4666" s="11">
        <v>1280</v>
      </c>
      <c r="N4666" s="13"/>
      <c r="O4666" t="str">
        <f t="shared" si="153"/>
        <v/>
      </c>
    </row>
    <row r="4667" spans="1:15" hidden="1">
      <c r="A4667" s="41">
        <v>3.2025000000000001</v>
      </c>
      <c r="B4667" s="46">
        <v>45737</v>
      </c>
      <c r="C4667" s="8" t="s">
        <v>13</v>
      </c>
      <c r="D4667" s="8" t="s">
        <v>14</v>
      </c>
      <c r="E4667" s="8" t="s">
        <v>14</v>
      </c>
      <c r="F4667" s="9">
        <f t="shared" si="152"/>
        <v>-9400000</v>
      </c>
      <c r="G4667" s="9">
        <v>-94</v>
      </c>
      <c r="H4667" s="10">
        <v>-9971050</v>
      </c>
      <c r="I4667" s="11">
        <v>16671238563.039324</v>
      </c>
      <c r="J4667" s="11">
        <v>166623</v>
      </c>
      <c r="K4667" s="11">
        <v>100053.64543333948</v>
      </c>
      <c r="L4667" s="12">
        <v>566007.32926608808</v>
      </c>
      <c r="M4667" s="11">
        <v>611</v>
      </c>
      <c r="N4667" s="13"/>
      <c r="O4667" t="str">
        <f t="shared" si="153"/>
        <v/>
      </c>
    </row>
    <row r="4668" spans="1:15" hidden="1">
      <c r="A4668" s="41">
        <v>3.2025000000000001</v>
      </c>
      <c r="B4668" s="46">
        <v>45737</v>
      </c>
      <c r="C4668" s="8" t="s">
        <v>13</v>
      </c>
      <c r="D4668" s="8" t="s">
        <v>46</v>
      </c>
      <c r="E4668" s="8" t="s">
        <v>46</v>
      </c>
      <c r="F4668" s="9">
        <f t="shared" si="152"/>
        <v>-47200000</v>
      </c>
      <c r="G4668" s="9">
        <v>-472</v>
      </c>
      <c r="H4668" s="10">
        <v>-51912448</v>
      </c>
      <c r="I4668" s="11">
        <v>27635569543.97168</v>
      </c>
      <c r="J4668" s="11">
        <v>274740</v>
      </c>
      <c r="K4668" s="11">
        <v>100588.08161888213</v>
      </c>
      <c r="L4668" s="12">
        <v>4434873.4758876339</v>
      </c>
      <c r="M4668" s="11">
        <v>1281</v>
      </c>
      <c r="N4668" s="13"/>
      <c r="O4668" t="str">
        <f t="shared" si="153"/>
        <v/>
      </c>
    </row>
    <row r="4669" spans="1:15" hidden="1">
      <c r="A4669" s="41">
        <v>3.2025000000000001</v>
      </c>
      <c r="B4669" s="46">
        <v>45737</v>
      </c>
      <c r="C4669" s="8" t="s">
        <v>13</v>
      </c>
      <c r="D4669" s="8" t="s">
        <v>14</v>
      </c>
      <c r="E4669" s="8" t="s">
        <v>14</v>
      </c>
      <c r="F4669" s="9">
        <f t="shared" si="152"/>
        <v>-900000</v>
      </c>
      <c r="G4669" s="9">
        <v>-9</v>
      </c>
      <c r="H4669" s="10">
        <v>-954675</v>
      </c>
      <c r="I4669" s="11">
        <v>16670338080.230423</v>
      </c>
      <c r="J4669" s="11">
        <v>166614</v>
      </c>
      <c r="K4669" s="11">
        <v>100053.64543333948</v>
      </c>
      <c r="L4669" s="12">
        <v>54192.191099944641</v>
      </c>
      <c r="M4669" s="11">
        <v>612</v>
      </c>
      <c r="N4669" s="13"/>
      <c r="O4669" t="str">
        <f t="shared" si="153"/>
        <v/>
      </c>
    </row>
    <row r="4670" spans="1:15" hidden="1">
      <c r="A4670" s="41">
        <v>3.2025000000000001</v>
      </c>
      <c r="B4670" s="46">
        <v>45737</v>
      </c>
      <c r="C4670" s="8" t="s">
        <v>13</v>
      </c>
      <c r="D4670" s="8" t="s">
        <v>46</v>
      </c>
      <c r="E4670" s="8" t="s">
        <v>46</v>
      </c>
      <c r="F4670" s="9">
        <f t="shared" si="152"/>
        <v>-45400000</v>
      </c>
      <c r="G4670" s="9">
        <v>-454</v>
      </c>
      <c r="H4670" s="10">
        <v>-49932736</v>
      </c>
      <c r="I4670" s="11">
        <v>27589902554.916706</v>
      </c>
      <c r="J4670" s="11">
        <v>274286</v>
      </c>
      <c r="K4670" s="11">
        <v>100588.08161888213</v>
      </c>
      <c r="L4670" s="12">
        <v>4265746.9450275078</v>
      </c>
      <c r="M4670" s="11">
        <v>1282</v>
      </c>
      <c r="N4670" s="13"/>
      <c r="O4670" t="str">
        <f t="shared" si="153"/>
        <v/>
      </c>
    </row>
    <row r="4671" spans="1:15" hidden="1">
      <c r="A4671" s="41">
        <v>3.2025000000000001</v>
      </c>
      <c r="B4671" s="46">
        <v>45737</v>
      </c>
      <c r="C4671" s="8" t="s">
        <v>13</v>
      </c>
      <c r="D4671" s="8" t="s">
        <v>46</v>
      </c>
      <c r="E4671" s="8" t="s">
        <v>46</v>
      </c>
      <c r="F4671" s="9">
        <f t="shared" si="152"/>
        <v>-7300000</v>
      </c>
      <c r="G4671" s="9">
        <v>-73</v>
      </c>
      <c r="H4671" s="10">
        <v>-8028832</v>
      </c>
      <c r="I4671" s="11">
        <v>27582559624.958527</v>
      </c>
      <c r="J4671" s="11">
        <v>274213</v>
      </c>
      <c r="K4671" s="11">
        <v>100588.08161888213</v>
      </c>
      <c r="L4671" s="12">
        <v>685902.04182160459</v>
      </c>
      <c r="M4671" s="11">
        <v>1283</v>
      </c>
      <c r="N4671" s="13"/>
      <c r="O4671" t="str">
        <f t="shared" si="153"/>
        <v/>
      </c>
    </row>
    <row r="4672" spans="1:15" hidden="1">
      <c r="A4672" s="41">
        <v>3.2025000000000001</v>
      </c>
      <c r="B4672" s="46">
        <v>45737</v>
      </c>
      <c r="C4672" s="8" t="s">
        <v>13</v>
      </c>
      <c r="D4672" s="8" t="s">
        <v>46</v>
      </c>
      <c r="E4672" s="8" t="s">
        <v>46</v>
      </c>
      <c r="F4672" s="9">
        <f t="shared" si="152"/>
        <v>-900000</v>
      </c>
      <c r="G4672" s="9">
        <v>-9</v>
      </c>
      <c r="H4672" s="10">
        <v>-989856</v>
      </c>
      <c r="I4672" s="11">
        <v>27581654332.223957</v>
      </c>
      <c r="J4672" s="11">
        <v>274204</v>
      </c>
      <c r="K4672" s="11">
        <v>100588.08161888213</v>
      </c>
      <c r="L4672" s="12">
        <v>84563.265430060797</v>
      </c>
      <c r="M4672" s="11">
        <v>1284</v>
      </c>
      <c r="N4672" s="13"/>
      <c r="O4672" t="str">
        <f t="shared" si="153"/>
        <v/>
      </c>
    </row>
    <row r="4673" spans="1:15" hidden="1">
      <c r="A4673" s="41">
        <v>3.2025000000000001</v>
      </c>
      <c r="B4673" s="46">
        <v>45737</v>
      </c>
      <c r="C4673" s="8" t="s">
        <v>13</v>
      </c>
      <c r="D4673" s="8" t="s">
        <v>46</v>
      </c>
      <c r="E4673" s="8" t="s">
        <v>46</v>
      </c>
      <c r="F4673" s="9">
        <f t="shared" si="152"/>
        <v>-900000</v>
      </c>
      <c r="G4673" s="9">
        <v>-9</v>
      </c>
      <c r="H4673" s="10">
        <v>-989856</v>
      </c>
      <c r="I4673" s="11">
        <v>27580749039.489388</v>
      </c>
      <c r="J4673" s="11">
        <v>274195</v>
      </c>
      <c r="K4673" s="11">
        <v>100588.08161888213</v>
      </c>
      <c r="L4673" s="12">
        <v>84563.265430060797</v>
      </c>
      <c r="M4673" s="11">
        <v>1285</v>
      </c>
      <c r="N4673" s="13"/>
      <c r="O4673" t="str">
        <f t="shared" si="153"/>
        <v/>
      </c>
    </row>
    <row r="4674" spans="1:15" hidden="1">
      <c r="A4674" s="41">
        <v>3.2025000000000001</v>
      </c>
      <c r="B4674" s="46">
        <v>45737</v>
      </c>
      <c r="C4674" s="8" t="s">
        <v>13</v>
      </c>
      <c r="D4674" s="8" t="s">
        <v>46</v>
      </c>
      <c r="E4674" s="8" t="s">
        <v>46</v>
      </c>
      <c r="F4674" s="9">
        <f t="shared" si="152"/>
        <v>-1800000</v>
      </c>
      <c r="G4674" s="9">
        <v>-18</v>
      </c>
      <c r="H4674" s="10">
        <v>-1979712</v>
      </c>
      <c r="I4674" s="11">
        <v>27578938454.020248</v>
      </c>
      <c r="J4674" s="11">
        <v>274177</v>
      </c>
      <c r="K4674" s="11">
        <v>100588.08161888213</v>
      </c>
      <c r="L4674" s="12">
        <v>169126.53086012159</v>
      </c>
      <c r="M4674" s="11">
        <v>1286</v>
      </c>
      <c r="N4674" s="13"/>
      <c r="O4674" t="str">
        <f t="shared" si="153"/>
        <v/>
      </c>
    </row>
    <row r="4675" spans="1:15" hidden="1">
      <c r="A4675" s="41">
        <v>3.2025000000000001</v>
      </c>
      <c r="B4675" s="46">
        <v>45737</v>
      </c>
      <c r="C4675" s="8" t="s">
        <v>13</v>
      </c>
      <c r="D4675" s="8" t="s">
        <v>14</v>
      </c>
      <c r="E4675" s="8" t="s">
        <v>14</v>
      </c>
      <c r="F4675" s="9">
        <f t="shared" si="152"/>
        <v>4700000</v>
      </c>
      <c r="G4675" s="9">
        <v>47</v>
      </c>
      <c r="H4675" s="10">
        <v>4994643</v>
      </c>
      <c r="I4675" s="11">
        <v>16675332723.230423</v>
      </c>
      <c r="J4675" s="11">
        <v>166661</v>
      </c>
      <c r="K4675" s="11">
        <v>100055.39822292211</v>
      </c>
      <c r="L4675" s="12">
        <v>0</v>
      </c>
      <c r="M4675" s="11">
        <v>613</v>
      </c>
      <c r="N4675" s="13"/>
      <c r="O4675" t="str">
        <f t="shared" si="153"/>
        <v/>
      </c>
    </row>
    <row r="4676" spans="1:15" hidden="1">
      <c r="A4676" s="41">
        <v>3.2025000000000001</v>
      </c>
      <c r="B4676" s="46">
        <v>45737</v>
      </c>
      <c r="C4676" s="8" t="s">
        <v>13</v>
      </c>
      <c r="D4676" s="8" t="s">
        <v>46</v>
      </c>
      <c r="E4676" s="8" t="s">
        <v>46</v>
      </c>
      <c r="F4676" s="9">
        <f t="shared" si="152"/>
        <v>-172600000</v>
      </c>
      <c r="G4676" s="9">
        <v>-1726</v>
      </c>
      <c r="H4676" s="10">
        <v>-189832384</v>
      </c>
      <c r="I4676" s="11">
        <v>27405323425.146057</v>
      </c>
      <c r="J4676" s="11">
        <v>272451</v>
      </c>
      <c r="K4676" s="11">
        <v>100588.08161888213</v>
      </c>
      <c r="L4676" s="12">
        <v>16217355.125809431</v>
      </c>
      <c r="M4676" s="11">
        <v>1287</v>
      </c>
      <c r="N4676" s="13"/>
      <c r="O4676" t="str">
        <f t="shared" si="153"/>
        <v/>
      </c>
    </row>
    <row r="4677" spans="1:15" hidden="1">
      <c r="A4677" s="41">
        <v>3.2025000000000001</v>
      </c>
      <c r="B4677" s="46">
        <v>45737</v>
      </c>
      <c r="C4677" s="8" t="s">
        <v>13</v>
      </c>
      <c r="D4677" s="8" t="s">
        <v>46</v>
      </c>
      <c r="E4677" s="8" t="s">
        <v>46</v>
      </c>
      <c r="F4677" s="9">
        <f t="shared" si="152"/>
        <v>-900000</v>
      </c>
      <c r="G4677" s="9">
        <v>-9</v>
      </c>
      <c r="H4677" s="10">
        <v>-989856</v>
      </c>
      <c r="I4677" s="11">
        <v>27404418132.411488</v>
      </c>
      <c r="J4677" s="11">
        <v>272442</v>
      </c>
      <c r="K4677" s="11">
        <v>100588.08161888213</v>
      </c>
      <c r="L4677" s="12">
        <v>84563.265430060797</v>
      </c>
      <c r="M4677" s="11">
        <v>1288</v>
      </c>
      <c r="N4677" s="13"/>
      <c r="O4677" t="str">
        <f t="shared" si="153"/>
        <v/>
      </c>
    </row>
    <row r="4678" spans="1:15" hidden="1">
      <c r="A4678" s="41">
        <v>3.2025000000000001</v>
      </c>
      <c r="B4678" s="46">
        <v>45737</v>
      </c>
      <c r="C4678" s="8" t="s">
        <v>13</v>
      </c>
      <c r="D4678" s="8" t="s">
        <v>46</v>
      </c>
      <c r="E4678" s="8" t="s">
        <v>46</v>
      </c>
      <c r="F4678" s="9">
        <f t="shared" si="152"/>
        <v>-90800000</v>
      </c>
      <c r="G4678" s="9">
        <v>-908</v>
      </c>
      <c r="H4678" s="10">
        <v>-99865472</v>
      </c>
      <c r="I4678" s="11">
        <v>27313084154.301544</v>
      </c>
      <c r="J4678" s="11">
        <v>271534</v>
      </c>
      <c r="K4678" s="11">
        <v>100588.08161888213</v>
      </c>
      <c r="L4678" s="12">
        <v>8531493.8900550157</v>
      </c>
      <c r="M4678" s="11">
        <v>1289</v>
      </c>
      <c r="N4678" s="13"/>
      <c r="O4678" t="str">
        <f t="shared" si="153"/>
        <v/>
      </c>
    </row>
    <row r="4679" spans="1:15" hidden="1">
      <c r="A4679" s="41">
        <v>3.2025000000000001</v>
      </c>
      <c r="B4679" s="46">
        <v>45737</v>
      </c>
      <c r="C4679" s="8" t="s">
        <v>13</v>
      </c>
      <c r="D4679" s="8" t="s">
        <v>15</v>
      </c>
      <c r="E4679" s="8" t="s">
        <v>15</v>
      </c>
      <c r="F4679" s="9">
        <f t="shared" si="152"/>
        <v>9300000</v>
      </c>
      <c r="G4679" s="9">
        <v>93</v>
      </c>
      <c r="H4679" s="10">
        <v>10117935</v>
      </c>
      <c r="I4679" s="11">
        <v>4356420122.7391043</v>
      </c>
      <c r="J4679" s="11">
        <v>41837</v>
      </c>
      <c r="K4679" s="11">
        <v>104128.40602192089</v>
      </c>
      <c r="L4679" s="12">
        <v>0</v>
      </c>
      <c r="M4679" s="11">
        <v>2758</v>
      </c>
      <c r="N4679" s="13"/>
      <c r="O4679" t="str">
        <f t="shared" si="153"/>
        <v/>
      </c>
    </row>
    <row r="4680" spans="1:15" hidden="1">
      <c r="A4680" s="41">
        <v>3.2025000000000001</v>
      </c>
      <c r="B4680" s="46">
        <v>45737</v>
      </c>
      <c r="C4680" s="8" t="s">
        <v>13</v>
      </c>
      <c r="D4680" s="8" t="s">
        <v>46</v>
      </c>
      <c r="E4680" s="8" t="s">
        <v>46</v>
      </c>
      <c r="F4680" s="9">
        <f t="shared" si="152"/>
        <v>-18200000</v>
      </c>
      <c r="G4680" s="9">
        <v>-182</v>
      </c>
      <c r="H4680" s="10">
        <v>-20017088</v>
      </c>
      <c r="I4680" s="11">
        <v>27294777123.446907</v>
      </c>
      <c r="J4680" s="11">
        <v>271352</v>
      </c>
      <c r="K4680" s="11">
        <v>100588.08161888213</v>
      </c>
      <c r="L4680" s="12">
        <v>1710057.1453634501</v>
      </c>
      <c r="M4680" s="11">
        <v>1290</v>
      </c>
      <c r="N4680" s="13"/>
      <c r="O4680" t="str">
        <f t="shared" si="153"/>
        <v/>
      </c>
    </row>
    <row r="4681" spans="1:15" hidden="1">
      <c r="A4681" s="41">
        <v>3.2025000000000001</v>
      </c>
      <c r="B4681" s="46">
        <v>45737</v>
      </c>
      <c r="C4681" s="8" t="s">
        <v>13</v>
      </c>
      <c r="D4681" s="8" t="s">
        <v>46</v>
      </c>
      <c r="E4681" s="8" t="s">
        <v>46</v>
      </c>
      <c r="F4681" s="9">
        <f t="shared" si="152"/>
        <v>900000</v>
      </c>
      <c r="G4681" s="9">
        <v>9</v>
      </c>
      <c r="H4681" s="10">
        <v>988506</v>
      </c>
      <c r="I4681" s="11">
        <v>27295765629.446907</v>
      </c>
      <c r="J4681" s="11">
        <v>271361</v>
      </c>
      <c r="K4681" s="11">
        <v>100588.38827041067</v>
      </c>
      <c r="L4681" s="12">
        <v>0</v>
      </c>
      <c r="M4681" s="11">
        <v>1291</v>
      </c>
      <c r="N4681" s="13"/>
      <c r="O4681" t="str">
        <f t="shared" si="153"/>
        <v/>
      </c>
    </row>
    <row r="4682" spans="1:15" hidden="1">
      <c r="A4682" s="41">
        <v>3.2025000000000001</v>
      </c>
      <c r="B4682" s="46">
        <v>45737</v>
      </c>
      <c r="C4682" s="8" t="s">
        <v>13</v>
      </c>
      <c r="D4682" s="8" t="s">
        <v>14</v>
      </c>
      <c r="E4682" s="8" t="s">
        <v>14</v>
      </c>
      <c r="F4682" s="9">
        <f t="shared" ref="F4682:F4745" si="154">100000*G4682</f>
        <v>-3700000</v>
      </c>
      <c r="G4682" s="9">
        <v>-37</v>
      </c>
      <c r="H4682" s="10">
        <v>-3924775</v>
      </c>
      <c r="I4682" s="11">
        <v>16671630673.496176</v>
      </c>
      <c r="J4682" s="11">
        <v>166624</v>
      </c>
      <c r="K4682" s="11">
        <v>100055.39822292211</v>
      </c>
      <c r="L4682" s="12">
        <v>222725.26575188152</v>
      </c>
      <c r="M4682" s="11">
        <v>614</v>
      </c>
      <c r="N4682" s="13"/>
      <c r="O4682" t="str">
        <f t="shared" si="153"/>
        <v/>
      </c>
    </row>
    <row r="4683" spans="1:15" hidden="1">
      <c r="A4683" s="41">
        <v>3.2025000000000001</v>
      </c>
      <c r="B4683" s="46">
        <v>45737</v>
      </c>
      <c r="C4683" s="8" t="s">
        <v>13</v>
      </c>
      <c r="D4683" s="8" t="s">
        <v>14</v>
      </c>
      <c r="E4683" s="8" t="s">
        <v>14</v>
      </c>
      <c r="F4683" s="9">
        <f t="shared" si="154"/>
        <v>-2800000</v>
      </c>
      <c r="G4683" s="9">
        <v>-28</v>
      </c>
      <c r="H4683" s="10">
        <v>-2970100</v>
      </c>
      <c r="I4683" s="11">
        <v>16668829122.345934</v>
      </c>
      <c r="J4683" s="11">
        <v>166596</v>
      </c>
      <c r="K4683" s="11">
        <v>100055.39822292211</v>
      </c>
      <c r="L4683" s="12">
        <v>168548.84975818079</v>
      </c>
      <c r="M4683" s="11">
        <v>615</v>
      </c>
      <c r="N4683" s="13"/>
      <c r="O4683" t="str">
        <f t="shared" si="153"/>
        <v/>
      </c>
    </row>
    <row r="4684" spans="1:15" hidden="1">
      <c r="A4684" s="41">
        <v>3.2025000000000001</v>
      </c>
      <c r="B4684" s="46">
        <v>45737</v>
      </c>
      <c r="C4684" s="8" t="s">
        <v>13</v>
      </c>
      <c r="D4684" s="8" t="s">
        <v>14</v>
      </c>
      <c r="E4684" s="8" t="s">
        <v>14</v>
      </c>
      <c r="F4684" s="9">
        <f t="shared" si="154"/>
        <v>-900000</v>
      </c>
      <c r="G4684" s="9">
        <v>-9</v>
      </c>
      <c r="H4684" s="10">
        <v>-954675</v>
      </c>
      <c r="I4684" s="11">
        <v>16667928623.761929</v>
      </c>
      <c r="J4684" s="11">
        <v>166587</v>
      </c>
      <c r="K4684" s="11">
        <v>100055.39822292211</v>
      </c>
      <c r="L4684" s="12">
        <v>54176.415993700968</v>
      </c>
      <c r="M4684" s="11">
        <v>616</v>
      </c>
      <c r="N4684" s="13"/>
      <c r="O4684" t="str">
        <f t="shared" si="153"/>
        <v/>
      </c>
    </row>
    <row r="4685" spans="1:15" hidden="1">
      <c r="A4685" s="41">
        <v>3.2025000000000001</v>
      </c>
      <c r="B4685" s="46">
        <v>45737</v>
      </c>
      <c r="C4685" s="8" t="s">
        <v>13</v>
      </c>
      <c r="D4685" s="8" t="s">
        <v>46</v>
      </c>
      <c r="E4685" s="8" t="s">
        <v>46</v>
      </c>
      <c r="F4685" s="9">
        <f t="shared" si="154"/>
        <v>-900000</v>
      </c>
      <c r="G4685" s="9">
        <v>-9</v>
      </c>
      <c r="H4685" s="10">
        <v>-989856</v>
      </c>
      <c r="I4685" s="11">
        <v>27294860333.952473</v>
      </c>
      <c r="J4685" s="11">
        <v>271352</v>
      </c>
      <c r="K4685" s="11">
        <v>100588.38827041067</v>
      </c>
      <c r="L4685" s="12">
        <v>84560.505566303967</v>
      </c>
      <c r="M4685" s="11">
        <v>1292</v>
      </c>
      <c r="N4685" s="13"/>
      <c r="O4685" t="str">
        <f t="shared" si="153"/>
        <v/>
      </c>
    </row>
    <row r="4686" spans="1:15" hidden="1">
      <c r="A4686" s="41">
        <v>3.2025000000000001</v>
      </c>
      <c r="B4686" s="46">
        <v>45737</v>
      </c>
      <c r="C4686" s="8" t="s">
        <v>13</v>
      </c>
      <c r="D4686" s="8" t="s">
        <v>14</v>
      </c>
      <c r="E4686" s="8" t="s">
        <v>14</v>
      </c>
      <c r="F4686" s="9">
        <f t="shared" si="154"/>
        <v>-900000</v>
      </c>
      <c r="G4686" s="9">
        <v>-9</v>
      </c>
      <c r="H4686" s="10">
        <v>-954675</v>
      </c>
      <c r="I4686" s="11">
        <v>16667028125.177923</v>
      </c>
      <c r="J4686" s="11">
        <v>166578</v>
      </c>
      <c r="K4686" s="11">
        <v>100055.39822292211</v>
      </c>
      <c r="L4686" s="12">
        <v>54176.415993700968</v>
      </c>
      <c r="M4686" s="11">
        <v>617</v>
      </c>
      <c r="N4686" s="13"/>
      <c r="O4686" t="str">
        <f t="shared" si="153"/>
        <v/>
      </c>
    </row>
    <row r="4687" spans="1:15" hidden="1">
      <c r="A4687" s="41">
        <v>3.2025000000000001</v>
      </c>
      <c r="B4687" s="46">
        <v>45737</v>
      </c>
      <c r="C4687" s="8" t="s">
        <v>13</v>
      </c>
      <c r="D4687" s="8" t="s">
        <v>46</v>
      </c>
      <c r="E4687" s="8" t="s">
        <v>46</v>
      </c>
      <c r="F4687" s="9">
        <f t="shared" si="154"/>
        <v>-1800000</v>
      </c>
      <c r="G4687" s="9">
        <v>-18</v>
      </c>
      <c r="H4687" s="10">
        <v>-1979712</v>
      </c>
      <c r="I4687" s="11">
        <v>27293049742.963604</v>
      </c>
      <c r="J4687" s="11">
        <v>271334</v>
      </c>
      <c r="K4687" s="11">
        <v>100588.38827041067</v>
      </c>
      <c r="L4687" s="12">
        <v>169121.01113260793</v>
      </c>
      <c r="M4687" s="11">
        <v>1293</v>
      </c>
      <c r="N4687" s="13"/>
      <c r="O4687" t="str">
        <f t="shared" si="153"/>
        <v/>
      </c>
    </row>
    <row r="4688" spans="1:15" hidden="1">
      <c r="A4688" s="41">
        <v>3.2025000000000001</v>
      </c>
      <c r="B4688" s="46">
        <v>45737</v>
      </c>
      <c r="C4688" s="8" t="s">
        <v>13</v>
      </c>
      <c r="D4688" s="8" t="s">
        <v>46</v>
      </c>
      <c r="E4688" s="8" t="s">
        <v>46</v>
      </c>
      <c r="F4688" s="9">
        <f t="shared" si="154"/>
        <v>-4500000</v>
      </c>
      <c r="G4688" s="9">
        <v>-45</v>
      </c>
      <c r="H4688" s="10">
        <v>-4949280</v>
      </c>
      <c r="I4688" s="11">
        <v>27288523265.491436</v>
      </c>
      <c r="J4688" s="11">
        <v>271289</v>
      </c>
      <c r="K4688" s="11">
        <v>100588.38827041067</v>
      </c>
      <c r="L4688" s="12">
        <v>422802.52783151995</v>
      </c>
      <c r="M4688" s="11">
        <v>1294</v>
      </c>
      <c r="N4688" s="13"/>
      <c r="O4688" t="str">
        <f t="shared" ref="O4688:O4751" si="155">IF(M4688=_xlfn.MAXIFS(M:M,D:D,D4688),"X","")</f>
        <v/>
      </c>
    </row>
    <row r="4689" spans="1:15" hidden="1">
      <c r="A4689" s="41">
        <v>3.2025000000000001</v>
      </c>
      <c r="B4689" s="46">
        <v>45737</v>
      </c>
      <c r="C4689" s="8" t="s">
        <v>13</v>
      </c>
      <c r="D4689" s="8" t="s">
        <v>14</v>
      </c>
      <c r="E4689" s="8" t="s">
        <v>14</v>
      </c>
      <c r="F4689" s="9">
        <f t="shared" si="154"/>
        <v>-900000</v>
      </c>
      <c r="G4689" s="9">
        <v>-9</v>
      </c>
      <c r="H4689" s="10">
        <v>-954675</v>
      </c>
      <c r="I4689" s="11">
        <v>16666127626.593918</v>
      </c>
      <c r="J4689" s="11">
        <v>166569</v>
      </c>
      <c r="K4689" s="11">
        <v>100055.39822292211</v>
      </c>
      <c r="L4689" s="12">
        <v>54176.415993700968</v>
      </c>
      <c r="M4689" s="11">
        <v>618</v>
      </c>
      <c r="N4689" s="13"/>
      <c r="O4689" t="str">
        <f t="shared" si="155"/>
        <v/>
      </c>
    </row>
    <row r="4690" spans="1:15" hidden="1">
      <c r="A4690" s="41">
        <v>3.2025000000000001</v>
      </c>
      <c r="B4690" s="46">
        <v>45737</v>
      </c>
      <c r="C4690" s="8" t="s">
        <v>13</v>
      </c>
      <c r="D4690" s="8" t="s">
        <v>46</v>
      </c>
      <c r="E4690" s="8" t="s">
        <v>46</v>
      </c>
      <c r="F4690" s="9">
        <f t="shared" si="154"/>
        <v>-900000</v>
      </c>
      <c r="G4690" s="9">
        <v>-9</v>
      </c>
      <c r="H4690" s="10">
        <v>-989856</v>
      </c>
      <c r="I4690" s="11">
        <v>27287617969.997002</v>
      </c>
      <c r="J4690" s="11">
        <v>271280</v>
      </c>
      <c r="K4690" s="11">
        <v>100588.38827041067</v>
      </c>
      <c r="L4690" s="12">
        <v>84560.505566303967</v>
      </c>
      <c r="M4690" s="11">
        <v>1295</v>
      </c>
      <c r="N4690" s="13"/>
      <c r="O4690" t="str">
        <f t="shared" si="155"/>
        <v/>
      </c>
    </row>
    <row r="4691" spans="1:15" hidden="1">
      <c r="A4691" s="41">
        <v>3.2025000000000001</v>
      </c>
      <c r="B4691" s="46">
        <v>45737</v>
      </c>
      <c r="C4691" s="8" t="s">
        <v>13</v>
      </c>
      <c r="D4691" s="8" t="s">
        <v>46</v>
      </c>
      <c r="E4691" s="8" t="s">
        <v>46</v>
      </c>
      <c r="F4691" s="9">
        <f t="shared" si="154"/>
        <v>-900000</v>
      </c>
      <c r="G4691" s="9">
        <v>-9</v>
      </c>
      <c r="H4691" s="10">
        <v>-989856</v>
      </c>
      <c r="I4691" s="11">
        <v>27286712674.502567</v>
      </c>
      <c r="J4691" s="11">
        <v>271271</v>
      </c>
      <c r="K4691" s="11">
        <v>100588.38827041067</v>
      </c>
      <c r="L4691" s="12">
        <v>84560.505566303967</v>
      </c>
      <c r="M4691" s="11">
        <v>1296</v>
      </c>
      <c r="N4691" s="13"/>
      <c r="O4691" t="str">
        <f t="shared" si="155"/>
        <v/>
      </c>
    </row>
    <row r="4692" spans="1:15" hidden="1">
      <c r="A4692" s="41">
        <v>3.2025000000000001</v>
      </c>
      <c r="B4692" s="46">
        <v>45737</v>
      </c>
      <c r="C4692" s="8" t="s">
        <v>13</v>
      </c>
      <c r="D4692" s="8" t="s">
        <v>46</v>
      </c>
      <c r="E4692" s="8" t="s">
        <v>46</v>
      </c>
      <c r="F4692" s="9">
        <f t="shared" si="154"/>
        <v>-900000</v>
      </c>
      <c r="G4692" s="9">
        <v>-9</v>
      </c>
      <c r="H4692" s="10">
        <v>-989856</v>
      </c>
      <c r="I4692" s="11">
        <v>27285807379.008133</v>
      </c>
      <c r="J4692" s="11">
        <v>271262</v>
      </c>
      <c r="K4692" s="11">
        <v>100588.38827041067</v>
      </c>
      <c r="L4692" s="12">
        <v>84560.505566303967</v>
      </c>
      <c r="M4692" s="11">
        <v>1297</v>
      </c>
      <c r="N4692" s="13"/>
      <c r="O4692" t="str">
        <f t="shared" si="155"/>
        <v/>
      </c>
    </row>
    <row r="4693" spans="1:15" hidden="1">
      <c r="A4693" s="41">
        <v>3.2025000000000001</v>
      </c>
      <c r="B4693" s="46">
        <v>45737</v>
      </c>
      <c r="C4693" s="8" t="s">
        <v>13</v>
      </c>
      <c r="D4693" s="8" t="s">
        <v>46</v>
      </c>
      <c r="E4693" s="8" t="s">
        <v>46</v>
      </c>
      <c r="F4693" s="9">
        <f t="shared" si="154"/>
        <v>-900000</v>
      </c>
      <c r="G4693" s="9">
        <v>-9</v>
      </c>
      <c r="H4693" s="10">
        <v>-989856</v>
      </c>
      <c r="I4693" s="11">
        <v>27284902083.513699</v>
      </c>
      <c r="J4693" s="11">
        <v>271253</v>
      </c>
      <c r="K4693" s="11">
        <v>100588.38827041067</v>
      </c>
      <c r="L4693" s="12">
        <v>84560.505566303967</v>
      </c>
      <c r="M4693" s="11">
        <v>1298</v>
      </c>
      <c r="N4693" s="13"/>
      <c r="O4693" t="str">
        <f t="shared" si="155"/>
        <v/>
      </c>
    </row>
    <row r="4694" spans="1:15" hidden="1">
      <c r="A4694" s="41">
        <v>3.2025000000000001</v>
      </c>
      <c r="B4694" s="46">
        <v>45737</v>
      </c>
      <c r="C4694" s="8" t="s">
        <v>13</v>
      </c>
      <c r="D4694" s="8" t="s">
        <v>46</v>
      </c>
      <c r="E4694" s="8" t="s">
        <v>46</v>
      </c>
      <c r="F4694" s="9">
        <f t="shared" si="154"/>
        <v>-900000</v>
      </c>
      <c r="G4694" s="9">
        <v>-9</v>
      </c>
      <c r="H4694" s="10">
        <v>-989856</v>
      </c>
      <c r="I4694" s="11">
        <v>27283996788.019264</v>
      </c>
      <c r="J4694" s="11">
        <v>271244</v>
      </c>
      <c r="K4694" s="11">
        <v>100588.38827041067</v>
      </c>
      <c r="L4694" s="12">
        <v>84560.505566303967</v>
      </c>
      <c r="M4694" s="11">
        <v>1299</v>
      </c>
      <c r="N4694" s="13"/>
      <c r="O4694" t="str">
        <f t="shared" si="155"/>
        <v/>
      </c>
    </row>
    <row r="4695" spans="1:15" hidden="1">
      <c r="A4695" s="41">
        <v>3.2025000000000001</v>
      </c>
      <c r="B4695" s="46">
        <v>45737</v>
      </c>
      <c r="C4695" s="8" t="s">
        <v>13</v>
      </c>
      <c r="D4695" s="8" t="s">
        <v>46</v>
      </c>
      <c r="E4695" s="8" t="s">
        <v>46</v>
      </c>
      <c r="F4695" s="9">
        <f t="shared" si="154"/>
        <v>-900000</v>
      </c>
      <c r="G4695" s="9">
        <v>-9</v>
      </c>
      <c r="H4695" s="10">
        <v>-989856</v>
      </c>
      <c r="I4695" s="11">
        <v>27283091492.52483</v>
      </c>
      <c r="J4695" s="11">
        <v>271235</v>
      </c>
      <c r="K4695" s="11">
        <v>100588.38827041067</v>
      </c>
      <c r="L4695" s="12">
        <v>84560.505566303967</v>
      </c>
      <c r="M4695" s="11">
        <v>1300</v>
      </c>
      <c r="N4695" s="13"/>
      <c r="O4695" t="str">
        <f t="shared" si="155"/>
        <v/>
      </c>
    </row>
    <row r="4696" spans="1:15" hidden="1">
      <c r="A4696" s="41">
        <v>3.2025000000000001</v>
      </c>
      <c r="B4696" s="46">
        <v>45737</v>
      </c>
      <c r="C4696" s="8" t="s">
        <v>13</v>
      </c>
      <c r="D4696" s="8" t="s">
        <v>46</v>
      </c>
      <c r="E4696" s="8" t="s">
        <v>46</v>
      </c>
      <c r="F4696" s="9">
        <f t="shared" si="154"/>
        <v>-900000</v>
      </c>
      <c r="G4696" s="9">
        <v>-9</v>
      </c>
      <c r="H4696" s="10">
        <v>-989856</v>
      </c>
      <c r="I4696" s="11">
        <v>27282186197.030396</v>
      </c>
      <c r="J4696" s="11">
        <v>271226</v>
      </c>
      <c r="K4696" s="11">
        <v>100588.38827041067</v>
      </c>
      <c r="L4696" s="12">
        <v>84560.505566303967</v>
      </c>
      <c r="M4696" s="11">
        <v>1301</v>
      </c>
      <c r="N4696" s="13"/>
      <c r="O4696" t="str">
        <f t="shared" si="155"/>
        <v/>
      </c>
    </row>
    <row r="4697" spans="1:15" hidden="1">
      <c r="A4697" s="41">
        <v>3.2025000000000001</v>
      </c>
      <c r="B4697" s="46">
        <v>45737</v>
      </c>
      <c r="C4697" s="8" t="s">
        <v>13</v>
      </c>
      <c r="D4697" s="8" t="s">
        <v>46</v>
      </c>
      <c r="E4697" s="8" t="s">
        <v>46</v>
      </c>
      <c r="F4697" s="9">
        <f t="shared" si="154"/>
        <v>-900000</v>
      </c>
      <c r="G4697" s="9">
        <v>-9</v>
      </c>
      <c r="H4697" s="10">
        <v>-989856</v>
      </c>
      <c r="I4697" s="11">
        <v>27281280901.535961</v>
      </c>
      <c r="J4697" s="11">
        <v>271217</v>
      </c>
      <c r="K4697" s="11">
        <v>100588.38827041067</v>
      </c>
      <c r="L4697" s="12">
        <v>84560.505566303967</v>
      </c>
      <c r="M4697" s="11">
        <v>1302</v>
      </c>
      <c r="N4697" s="13"/>
      <c r="O4697" t="str">
        <f t="shared" si="155"/>
        <v/>
      </c>
    </row>
    <row r="4698" spans="1:15" hidden="1">
      <c r="A4698" s="41">
        <v>3.2025000000000001</v>
      </c>
      <c r="B4698" s="46">
        <v>45737</v>
      </c>
      <c r="C4698" s="8" t="s">
        <v>13</v>
      </c>
      <c r="D4698" s="8" t="s">
        <v>46</v>
      </c>
      <c r="E4698" s="8" t="s">
        <v>46</v>
      </c>
      <c r="F4698" s="9">
        <f t="shared" si="154"/>
        <v>-900000</v>
      </c>
      <c r="G4698" s="9">
        <v>-9</v>
      </c>
      <c r="H4698" s="10">
        <v>-989856</v>
      </c>
      <c r="I4698" s="11">
        <v>27280375606.041527</v>
      </c>
      <c r="J4698" s="11">
        <v>271208</v>
      </c>
      <c r="K4698" s="11">
        <v>100588.38827041067</v>
      </c>
      <c r="L4698" s="12">
        <v>84560.505566303967</v>
      </c>
      <c r="M4698" s="11">
        <v>1303</v>
      </c>
      <c r="N4698" s="13"/>
      <c r="O4698" t="str">
        <f t="shared" si="155"/>
        <v/>
      </c>
    </row>
    <row r="4699" spans="1:15" hidden="1">
      <c r="A4699" s="41">
        <v>3.2025000000000001</v>
      </c>
      <c r="B4699" s="46">
        <v>45737</v>
      </c>
      <c r="C4699" s="8" t="s">
        <v>13</v>
      </c>
      <c r="D4699" s="8" t="s">
        <v>46</v>
      </c>
      <c r="E4699" s="8" t="s">
        <v>46</v>
      </c>
      <c r="F4699" s="9">
        <f t="shared" si="154"/>
        <v>-1800000</v>
      </c>
      <c r="G4699" s="9">
        <v>-18</v>
      </c>
      <c r="H4699" s="10">
        <v>-1979712</v>
      </c>
      <c r="I4699" s="11">
        <v>27278565015.052658</v>
      </c>
      <c r="J4699" s="11">
        <v>271190</v>
      </c>
      <c r="K4699" s="11">
        <v>100588.38827041067</v>
      </c>
      <c r="L4699" s="12">
        <v>169121.01113260793</v>
      </c>
      <c r="M4699" s="11">
        <v>1304</v>
      </c>
      <c r="N4699" s="13"/>
      <c r="O4699" t="str">
        <f t="shared" si="155"/>
        <v/>
      </c>
    </row>
    <row r="4700" spans="1:15" hidden="1">
      <c r="A4700" s="41">
        <v>3.2025000000000001</v>
      </c>
      <c r="B4700" s="46">
        <v>45737</v>
      </c>
      <c r="C4700" s="8" t="s">
        <v>13</v>
      </c>
      <c r="D4700" s="8" t="s">
        <v>46</v>
      </c>
      <c r="E4700" s="8" t="s">
        <v>46</v>
      </c>
      <c r="F4700" s="9">
        <f t="shared" si="154"/>
        <v>-1800000</v>
      </c>
      <c r="G4700" s="9">
        <v>-18</v>
      </c>
      <c r="H4700" s="10">
        <v>-1979712</v>
      </c>
      <c r="I4700" s="11">
        <v>27276754424.063789</v>
      </c>
      <c r="J4700" s="11">
        <v>271172</v>
      </c>
      <c r="K4700" s="11">
        <v>100588.38827041067</v>
      </c>
      <c r="L4700" s="12">
        <v>169121.01113260793</v>
      </c>
      <c r="M4700" s="11">
        <v>1305</v>
      </c>
      <c r="N4700" s="13"/>
      <c r="O4700" t="str">
        <f t="shared" si="155"/>
        <v/>
      </c>
    </row>
    <row r="4701" spans="1:15" hidden="1">
      <c r="A4701" s="41">
        <v>3.2025000000000001</v>
      </c>
      <c r="B4701" s="46">
        <v>45737</v>
      </c>
      <c r="C4701" s="8" t="s">
        <v>13</v>
      </c>
      <c r="D4701" s="8" t="s">
        <v>46</v>
      </c>
      <c r="E4701" s="8" t="s">
        <v>46</v>
      </c>
      <c r="F4701" s="9">
        <f t="shared" si="154"/>
        <v>-900000</v>
      </c>
      <c r="G4701" s="9">
        <v>-9</v>
      </c>
      <c r="H4701" s="10">
        <v>-989856</v>
      </c>
      <c r="I4701" s="11">
        <v>27275849128.569355</v>
      </c>
      <c r="J4701" s="11">
        <v>271163</v>
      </c>
      <c r="K4701" s="11">
        <v>100588.38827041067</v>
      </c>
      <c r="L4701" s="12">
        <v>84560.505566303967</v>
      </c>
      <c r="M4701" s="11">
        <v>1306</v>
      </c>
      <c r="N4701" s="13"/>
      <c r="O4701" t="str">
        <f t="shared" si="155"/>
        <v/>
      </c>
    </row>
    <row r="4702" spans="1:15" hidden="1">
      <c r="A4702" s="41">
        <v>3.2025000000000001</v>
      </c>
      <c r="B4702" s="46">
        <v>45737</v>
      </c>
      <c r="C4702" s="8" t="s">
        <v>13</v>
      </c>
      <c r="D4702" s="8" t="s">
        <v>46</v>
      </c>
      <c r="E4702" s="8" t="s">
        <v>46</v>
      </c>
      <c r="F4702" s="9">
        <f t="shared" si="154"/>
        <v>-900000</v>
      </c>
      <c r="G4702" s="9">
        <v>-9</v>
      </c>
      <c r="H4702" s="10">
        <v>-989856</v>
      </c>
      <c r="I4702" s="11">
        <v>27274943833.074921</v>
      </c>
      <c r="J4702" s="11">
        <v>271154</v>
      </c>
      <c r="K4702" s="11">
        <v>100588.38827041067</v>
      </c>
      <c r="L4702" s="12">
        <v>84560.505566303967</v>
      </c>
      <c r="M4702" s="11">
        <v>1307</v>
      </c>
      <c r="N4702" s="13"/>
      <c r="O4702" t="str">
        <f t="shared" si="155"/>
        <v/>
      </c>
    </row>
    <row r="4703" spans="1:15" hidden="1">
      <c r="A4703" s="41">
        <v>3.2025000000000001</v>
      </c>
      <c r="B4703" s="46">
        <v>45737</v>
      </c>
      <c r="C4703" s="8" t="s">
        <v>13</v>
      </c>
      <c r="D4703" s="8" t="s">
        <v>46</v>
      </c>
      <c r="E4703" s="8" t="s">
        <v>46</v>
      </c>
      <c r="F4703" s="9">
        <f t="shared" si="154"/>
        <v>-900000</v>
      </c>
      <c r="G4703" s="9">
        <v>-9</v>
      </c>
      <c r="H4703" s="10">
        <v>-989856</v>
      </c>
      <c r="I4703" s="11">
        <v>27274038537.580486</v>
      </c>
      <c r="J4703" s="11">
        <v>271145</v>
      </c>
      <c r="K4703" s="11">
        <v>100588.38827041067</v>
      </c>
      <c r="L4703" s="12">
        <v>84560.505566303967</v>
      </c>
      <c r="M4703" s="11">
        <v>1308</v>
      </c>
      <c r="N4703" s="13"/>
      <c r="O4703" t="str">
        <f t="shared" si="155"/>
        <v/>
      </c>
    </row>
    <row r="4704" spans="1:15" hidden="1">
      <c r="A4704" s="41">
        <v>3.2025000000000001</v>
      </c>
      <c r="B4704" s="46">
        <v>45737</v>
      </c>
      <c r="C4704" s="8" t="s">
        <v>13</v>
      </c>
      <c r="D4704" s="8" t="s">
        <v>46</v>
      </c>
      <c r="E4704" s="8" t="s">
        <v>46</v>
      </c>
      <c r="F4704" s="9">
        <f t="shared" si="154"/>
        <v>-900000</v>
      </c>
      <c r="G4704" s="9">
        <v>-9</v>
      </c>
      <c r="H4704" s="10">
        <v>-989856</v>
      </c>
      <c r="I4704" s="11">
        <v>27273133242.086052</v>
      </c>
      <c r="J4704" s="11">
        <v>271136</v>
      </c>
      <c r="K4704" s="11">
        <v>100588.38827041067</v>
      </c>
      <c r="L4704" s="12">
        <v>84560.505566303967</v>
      </c>
      <c r="M4704" s="11">
        <v>1309</v>
      </c>
      <c r="N4704" s="13"/>
      <c r="O4704" t="str">
        <f t="shared" si="155"/>
        <v/>
      </c>
    </row>
    <row r="4705" spans="1:15" hidden="1">
      <c r="A4705" s="41">
        <v>3.2025000000000001</v>
      </c>
      <c r="B4705" s="46">
        <v>45737</v>
      </c>
      <c r="C4705" s="8" t="s">
        <v>13</v>
      </c>
      <c r="D4705" s="8" t="s">
        <v>46</v>
      </c>
      <c r="E4705" s="8" t="s">
        <v>46</v>
      </c>
      <c r="F4705" s="9">
        <f t="shared" si="154"/>
        <v>-900000</v>
      </c>
      <c r="G4705" s="9">
        <v>-9</v>
      </c>
      <c r="H4705" s="10">
        <v>-989856</v>
      </c>
      <c r="I4705" s="11">
        <v>27272227946.591618</v>
      </c>
      <c r="J4705" s="11">
        <v>271127</v>
      </c>
      <c r="K4705" s="11">
        <v>100588.38827041067</v>
      </c>
      <c r="L4705" s="12">
        <v>84560.505566303967</v>
      </c>
      <c r="M4705" s="11">
        <v>1310</v>
      </c>
      <c r="N4705" s="13"/>
      <c r="O4705" t="str">
        <f t="shared" si="155"/>
        <v/>
      </c>
    </row>
    <row r="4706" spans="1:15" hidden="1">
      <c r="A4706" s="41">
        <v>3.2025000000000001</v>
      </c>
      <c r="B4706" s="46">
        <v>45737</v>
      </c>
      <c r="C4706" s="8" t="s">
        <v>13</v>
      </c>
      <c r="D4706" s="8" t="s">
        <v>46</v>
      </c>
      <c r="E4706" s="8" t="s">
        <v>46</v>
      </c>
      <c r="F4706" s="9">
        <f t="shared" si="154"/>
        <v>-900000</v>
      </c>
      <c r="G4706" s="9">
        <v>-9</v>
      </c>
      <c r="H4706" s="10">
        <v>-989856</v>
      </c>
      <c r="I4706" s="11">
        <v>27271322651.097183</v>
      </c>
      <c r="J4706" s="11">
        <v>271118</v>
      </c>
      <c r="K4706" s="11">
        <v>100588.38827041067</v>
      </c>
      <c r="L4706" s="12">
        <v>84560.505566303967</v>
      </c>
      <c r="M4706" s="11">
        <v>1311</v>
      </c>
      <c r="N4706" s="13"/>
      <c r="O4706" t="str">
        <f t="shared" si="155"/>
        <v/>
      </c>
    </row>
    <row r="4707" spans="1:15" hidden="1">
      <c r="A4707" s="41">
        <v>3.2025000000000001</v>
      </c>
      <c r="B4707" s="46">
        <v>45737</v>
      </c>
      <c r="C4707" s="8" t="s">
        <v>13</v>
      </c>
      <c r="D4707" s="8" t="s">
        <v>46</v>
      </c>
      <c r="E4707" s="8" t="s">
        <v>46</v>
      </c>
      <c r="F4707" s="9">
        <f t="shared" si="154"/>
        <v>-900000</v>
      </c>
      <c r="G4707" s="9">
        <v>-9</v>
      </c>
      <c r="H4707" s="10">
        <v>-989856</v>
      </c>
      <c r="I4707" s="11">
        <v>27270417355.602749</v>
      </c>
      <c r="J4707" s="11">
        <v>271109</v>
      </c>
      <c r="K4707" s="11">
        <v>100588.38827041067</v>
      </c>
      <c r="L4707" s="12">
        <v>84560.505566303967</v>
      </c>
      <c r="M4707" s="11">
        <v>1312</v>
      </c>
      <c r="N4707" s="13"/>
      <c r="O4707" t="str">
        <f t="shared" si="155"/>
        <v/>
      </c>
    </row>
    <row r="4708" spans="1:15" hidden="1">
      <c r="A4708" s="41">
        <v>3.2025000000000001</v>
      </c>
      <c r="B4708" s="46">
        <v>45737</v>
      </c>
      <c r="C4708" s="8" t="s">
        <v>13</v>
      </c>
      <c r="D4708" s="8" t="s">
        <v>46</v>
      </c>
      <c r="E4708" s="8" t="s">
        <v>46</v>
      </c>
      <c r="F4708" s="9">
        <f t="shared" si="154"/>
        <v>-900000</v>
      </c>
      <c r="G4708" s="9">
        <v>-9</v>
      </c>
      <c r="H4708" s="10">
        <v>-989856</v>
      </c>
      <c r="I4708" s="11">
        <v>27269512060.108315</v>
      </c>
      <c r="J4708" s="11">
        <v>271100</v>
      </c>
      <c r="K4708" s="11">
        <v>100588.38827041067</v>
      </c>
      <c r="L4708" s="12">
        <v>84560.505566303967</v>
      </c>
      <c r="M4708" s="11">
        <v>1313</v>
      </c>
      <c r="N4708" s="13"/>
      <c r="O4708" t="str">
        <f t="shared" si="155"/>
        <v/>
      </c>
    </row>
    <row r="4709" spans="1:15" hidden="1">
      <c r="A4709" s="41">
        <v>3.2025000000000001</v>
      </c>
      <c r="B4709" s="46">
        <v>45737</v>
      </c>
      <c r="C4709" s="8" t="s">
        <v>13</v>
      </c>
      <c r="D4709" s="8" t="s">
        <v>46</v>
      </c>
      <c r="E4709" s="8" t="s">
        <v>46</v>
      </c>
      <c r="F4709" s="9">
        <f t="shared" si="154"/>
        <v>-900000</v>
      </c>
      <c r="G4709" s="9">
        <v>-9</v>
      </c>
      <c r="H4709" s="10">
        <v>-989856</v>
      </c>
      <c r="I4709" s="11">
        <v>27268606764.61388</v>
      </c>
      <c r="J4709" s="11">
        <v>271091</v>
      </c>
      <c r="K4709" s="11">
        <v>100588.38827041067</v>
      </c>
      <c r="L4709" s="12">
        <v>84560.505566303967</v>
      </c>
      <c r="M4709" s="11">
        <v>1314</v>
      </c>
      <c r="N4709" s="13"/>
      <c r="O4709" t="str">
        <f t="shared" si="155"/>
        <v/>
      </c>
    </row>
    <row r="4710" spans="1:15" hidden="1">
      <c r="A4710" s="41">
        <v>3.2025000000000001</v>
      </c>
      <c r="B4710" s="46">
        <v>45737</v>
      </c>
      <c r="C4710" s="8" t="s">
        <v>13</v>
      </c>
      <c r="D4710" s="8" t="s">
        <v>46</v>
      </c>
      <c r="E4710" s="8" t="s">
        <v>46</v>
      </c>
      <c r="F4710" s="9">
        <f t="shared" si="154"/>
        <v>-900000</v>
      </c>
      <c r="G4710" s="9">
        <v>-9</v>
      </c>
      <c r="H4710" s="10">
        <v>-989856</v>
      </c>
      <c r="I4710" s="11">
        <v>27267701469.119446</v>
      </c>
      <c r="J4710" s="11">
        <v>271082</v>
      </c>
      <c r="K4710" s="11">
        <v>100588.38827041067</v>
      </c>
      <c r="L4710" s="12">
        <v>84560.505566303967</v>
      </c>
      <c r="M4710" s="11">
        <v>1315</v>
      </c>
      <c r="N4710" s="13"/>
      <c r="O4710" t="str">
        <f t="shared" si="155"/>
        <v/>
      </c>
    </row>
    <row r="4711" spans="1:15" hidden="1">
      <c r="A4711" s="41">
        <v>3.2025000000000001</v>
      </c>
      <c r="B4711" s="46">
        <v>45737</v>
      </c>
      <c r="C4711" s="8" t="s">
        <v>13</v>
      </c>
      <c r="D4711" s="8" t="s">
        <v>46</v>
      </c>
      <c r="E4711" s="8" t="s">
        <v>46</v>
      </c>
      <c r="F4711" s="9">
        <f t="shared" si="154"/>
        <v>-900000</v>
      </c>
      <c r="G4711" s="9">
        <v>-9</v>
      </c>
      <c r="H4711" s="10">
        <v>-989856</v>
      </c>
      <c r="I4711" s="11">
        <v>27266796173.625011</v>
      </c>
      <c r="J4711" s="11">
        <v>271073</v>
      </c>
      <c r="K4711" s="11">
        <v>100588.38827041067</v>
      </c>
      <c r="L4711" s="12">
        <v>84560.505566303967</v>
      </c>
      <c r="M4711" s="11">
        <v>1316</v>
      </c>
      <c r="N4711" s="13"/>
      <c r="O4711" t="str">
        <f t="shared" si="155"/>
        <v/>
      </c>
    </row>
    <row r="4712" spans="1:15" hidden="1">
      <c r="A4712" s="41">
        <v>3.2025000000000001</v>
      </c>
      <c r="B4712" s="46">
        <v>45737</v>
      </c>
      <c r="C4712" s="8" t="s">
        <v>13</v>
      </c>
      <c r="D4712" s="8" t="s">
        <v>46</v>
      </c>
      <c r="E4712" s="8" t="s">
        <v>46</v>
      </c>
      <c r="F4712" s="9">
        <f t="shared" si="154"/>
        <v>-900000</v>
      </c>
      <c r="G4712" s="9">
        <v>-9</v>
      </c>
      <c r="H4712" s="10">
        <v>-989856</v>
      </c>
      <c r="I4712" s="11">
        <v>27265890878.130577</v>
      </c>
      <c r="J4712" s="11">
        <v>271064</v>
      </c>
      <c r="K4712" s="11">
        <v>100588.38827041067</v>
      </c>
      <c r="L4712" s="12">
        <v>84560.505566303967</v>
      </c>
      <c r="M4712" s="11">
        <v>1317</v>
      </c>
      <c r="N4712" s="13"/>
      <c r="O4712" t="str">
        <f t="shared" si="155"/>
        <v/>
      </c>
    </row>
    <row r="4713" spans="1:15" hidden="1">
      <c r="A4713" s="41">
        <v>3.2025000000000001</v>
      </c>
      <c r="B4713" s="46">
        <v>45737</v>
      </c>
      <c r="C4713" s="8" t="s">
        <v>13</v>
      </c>
      <c r="D4713" s="8" t="s">
        <v>46</v>
      </c>
      <c r="E4713" s="8" t="s">
        <v>46</v>
      </c>
      <c r="F4713" s="9">
        <f t="shared" si="154"/>
        <v>-900000</v>
      </c>
      <c r="G4713" s="9">
        <v>-9</v>
      </c>
      <c r="H4713" s="10">
        <v>-989856</v>
      </c>
      <c r="I4713" s="11">
        <v>27264985582.636143</v>
      </c>
      <c r="J4713" s="11">
        <v>271055</v>
      </c>
      <c r="K4713" s="11">
        <v>100588.38827041067</v>
      </c>
      <c r="L4713" s="12">
        <v>84560.505566303967</v>
      </c>
      <c r="M4713" s="11">
        <v>1318</v>
      </c>
      <c r="N4713" s="13"/>
      <c r="O4713" t="str">
        <f t="shared" si="155"/>
        <v/>
      </c>
    </row>
    <row r="4714" spans="1:15" hidden="1">
      <c r="A4714" s="41">
        <v>3.2025000000000001</v>
      </c>
      <c r="B4714" s="46">
        <v>45737</v>
      </c>
      <c r="C4714" s="8" t="s">
        <v>13</v>
      </c>
      <c r="D4714" s="8" t="s">
        <v>46</v>
      </c>
      <c r="E4714" s="8" t="s">
        <v>46</v>
      </c>
      <c r="F4714" s="9">
        <f t="shared" si="154"/>
        <v>-900000</v>
      </c>
      <c r="G4714" s="9">
        <v>-9</v>
      </c>
      <c r="H4714" s="10">
        <v>-989856</v>
      </c>
      <c r="I4714" s="11">
        <v>27264080287.141708</v>
      </c>
      <c r="J4714" s="11">
        <v>271046</v>
      </c>
      <c r="K4714" s="11">
        <v>100588.38827041067</v>
      </c>
      <c r="L4714" s="12">
        <v>84560.505566303967</v>
      </c>
      <c r="M4714" s="11">
        <v>1319</v>
      </c>
      <c r="N4714" s="13"/>
      <c r="O4714" t="str">
        <f t="shared" si="155"/>
        <v/>
      </c>
    </row>
    <row r="4715" spans="1:15" hidden="1">
      <c r="A4715" s="41">
        <v>3.2025000000000001</v>
      </c>
      <c r="B4715" s="46">
        <v>45737</v>
      </c>
      <c r="C4715" s="8" t="s">
        <v>13</v>
      </c>
      <c r="D4715" s="8" t="s">
        <v>46</v>
      </c>
      <c r="E4715" s="8" t="s">
        <v>46</v>
      </c>
      <c r="F4715" s="9">
        <f t="shared" si="154"/>
        <v>-900000</v>
      </c>
      <c r="G4715" s="9">
        <v>-9</v>
      </c>
      <c r="H4715" s="10">
        <v>-989856</v>
      </c>
      <c r="I4715" s="11">
        <v>27263174991.647274</v>
      </c>
      <c r="J4715" s="11">
        <v>271037</v>
      </c>
      <c r="K4715" s="11">
        <v>100588.38827041067</v>
      </c>
      <c r="L4715" s="12">
        <v>84560.505566303967</v>
      </c>
      <c r="M4715" s="11">
        <v>1320</v>
      </c>
      <c r="N4715" s="13"/>
      <c r="O4715" t="str">
        <f t="shared" si="155"/>
        <v/>
      </c>
    </row>
    <row r="4716" spans="1:15" hidden="1">
      <c r="A4716" s="41">
        <v>3.2025000000000001</v>
      </c>
      <c r="B4716" s="46">
        <v>45737</v>
      </c>
      <c r="C4716" s="8" t="s">
        <v>13</v>
      </c>
      <c r="D4716" s="8" t="s">
        <v>14</v>
      </c>
      <c r="E4716" s="8" t="s">
        <v>14</v>
      </c>
      <c r="F4716" s="9">
        <f t="shared" si="154"/>
        <v>-900000</v>
      </c>
      <c r="G4716" s="9">
        <v>-9</v>
      </c>
      <c r="H4716" s="10">
        <v>-954675</v>
      </c>
      <c r="I4716" s="11">
        <v>16665227128.009912</v>
      </c>
      <c r="J4716" s="11">
        <v>166560</v>
      </c>
      <c r="K4716" s="11">
        <v>100055.39822292211</v>
      </c>
      <c r="L4716" s="12">
        <v>54176.415993700968</v>
      </c>
      <c r="M4716" s="11">
        <v>619</v>
      </c>
      <c r="N4716" s="13"/>
      <c r="O4716" t="str">
        <f t="shared" si="155"/>
        <v/>
      </c>
    </row>
    <row r="4717" spans="1:15" hidden="1">
      <c r="A4717" s="41">
        <v>3.2025000000000001</v>
      </c>
      <c r="B4717" s="46">
        <v>45737</v>
      </c>
      <c r="C4717" s="8" t="s">
        <v>13</v>
      </c>
      <c r="D4717" s="8" t="s">
        <v>46</v>
      </c>
      <c r="E4717" s="8" t="s">
        <v>46</v>
      </c>
      <c r="F4717" s="9">
        <f t="shared" si="154"/>
        <v>-9000000</v>
      </c>
      <c r="G4717" s="9">
        <v>-90</v>
      </c>
      <c r="H4717" s="10">
        <v>-9898560</v>
      </c>
      <c r="I4717" s="11">
        <v>27254122036.702938</v>
      </c>
      <c r="J4717" s="11">
        <v>270947</v>
      </c>
      <c r="K4717" s="11">
        <v>100588.38827041067</v>
      </c>
      <c r="L4717" s="12">
        <v>845605.05566303991</v>
      </c>
      <c r="M4717" s="11">
        <v>1321</v>
      </c>
      <c r="N4717" s="13"/>
      <c r="O4717" t="str">
        <f t="shared" si="155"/>
        <v/>
      </c>
    </row>
    <row r="4718" spans="1:15" hidden="1">
      <c r="A4718" s="41">
        <v>3.2025000000000001</v>
      </c>
      <c r="B4718" s="46">
        <v>45737</v>
      </c>
      <c r="C4718" s="8" t="s">
        <v>13</v>
      </c>
      <c r="D4718" s="8" t="s">
        <v>46</v>
      </c>
      <c r="E4718" s="8" t="s">
        <v>46</v>
      </c>
      <c r="F4718" s="9">
        <f t="shared" si="154"/>
        <v>-18100000</v>
      </c>
      <c r="G4718" s="9">
        <v>-181</v>
      </c>
      <c r="H4718" s="10">
        <v>-19907104</v>
      </c>
      <c r="I4718" s="11">
        <v>27235915538.425995</v>
      </c>
      <c r="J4718" s="11">
        <v>270766</v>
      </c>
      <c r="K4718" s="11">
        <v>100588.38827041067</v>
      </c>
      <c r="L4718" s="12">
        <v>1700605.7230556682</v>
      </c>
      <c r="M4718" s="11">
        <v>1322</v>
      </c>
      <c r="N4718" s="13"/>
      <c r="O4718" t="str">
        <f t="shared" si="155"/>
        <v/>
      </c>
    </row>
    <row r="4719" spans="1:15" hidden="1">
      <c r="A4719" s="41">
        <v>3.2025000000000001</v>
      </c>
      <c r="B4719" s="46">
        <v>45737</v>
      </c>
      <c r="C4719" s="8" t="s">
        <v>13</v>
      </c>
      <c r="D4719" s="8" t="s">
        <v>46</v>
      </c>
      <c r="E4719" s="8" t="s">
        <v>46</v>
      </c>
      <c r="F4719" s="9">
        <f t="shared" si="154"/>
        <v>-4500000</v>
      </c>
      <c r="G4719" s="9">
        <v>-45</v>
      </c>
      <c r="H4719" s="10">
        <v>-4949280</v>
      </c>
      <c r="I4719" s="11">
        <v>27231389060.953827</v>
      </c>
      <c r="J4719" s="11">
        <v>270721</v>
      </c>
      <c r="K4719" s="11">
        <v>100588.38827041067</v>
      </c>
      <c r="L4719" s="12">
        <v>422802.52783151995</v>
      </c>
      <c r="M4719" s="11">
        <v>1323</v>
      </c>
      <c r="N4719" s="13"/>
      <c r="O4719" t="str">
        <f t="shared" si="155"/>
        <v/>
      </c>
    </row>
    <row r="4720" spans="1:15" hidden="1">
      <c r="A4720" s="41">
        <v>3.2025000000000001</v>
      </c>
      <c r="B4720" s="46">
        <v>45737</v>
      </c>
      <c r="C4720" s="8" t="s">
        <v>13</v>
      </c>
      <c r="D4720" s="8" t="s">
        <v>15</v>
      </c>
      <c r="E4720" s="8" t="s">
        <v>15</v>
      </c>
      <c r="F4720" s="9">
        <f t="shared" si="154"/>
        <v>18600000</v>
      </c>
      <c r="G4720" s="9">
        <v>186</v>
      </c>
      <c r="H4720" s="10">
        <v>20235870</v>
      </c>
      <c r="I4720" s="11">
        <v>4376655992.7391043</v>
      </c>
      <c r="J4720" s="11">
        <v>42023</v>
      </c>
      <c r="K4720" s="11">
        <v>104149.06105559108</v>
      </c>
      <c r="L4720" s="12">
        <v>0</v>
      </c>
      <c r="M4720" s="11">
        <v>2759</v>
      </c>
      <c r="N4720" s="13"/>
      <c r="O4720" t="str">
        <f t="shared" si="155"/>
        <v/>
      </c>
    </row>
    <row r="4721" spans="1:15" hidden="1">
      <c r="A4721" s="41">
        <v>3.2025000000000001</v>
      </c>
      <c r="B4721" s="46">
        <v>45737</v>
      </c>
      <c r="C4721" s="8" t="s">
        <v>13</v>
      </c>
      <c r="D4721" s="8" t="s">
        <v>46</v>
      </c>
      <c r="E4721" s="8" t="s">
        <v>46</v>
      </c>
      <c r="F4721" s="9">
        <f t="shared" si="154"/>
        <v>-900000</v>
      </c>
      <c r="G4721" s="9">
        <v>-9</v>
      </c>
      <c r="H4721" s="10">
        <v>-989856</v>
      </c>
      <c r="I4721" s="11">
        <v>27230483765.459393</v>
      </c>
      <c r="J4721" s="11">
        <v>270712</v>
      </c>
      <c r="K4721" s="11">
        <v>100588.38827041067</v>
      </c>
      <c r="L4721" s="12">
        <v>84560.505566303967</v>
      </c>
      <c r="M4721" s="11">
        <v>1324</v>
      </c>
      <c r="N4721" s="13"/>
      <c r="O4721" t="str">
        <f t="shared" si="155"/>
        <v/>
      </c>
    </row>
    <row r="4722" spans="1:15" hidden="1">
      <c r="A4722" s="41">
        <v>3.2025000000000001</v>
      </c>
      <c r="B4722" s="46">
        <v>45737</v>
      </c>
      <c r="C4722" s="8" t="s">
        <v>13</v>
      </c>
      <c r="D4722" s="8" t="s">
        <v>46</v>
      </c>
      <c r="E4722" s="8" t="s">
        <v>46</v>
      </c>
      <c r="F4722" s="9">
        <f t="shared" si="154"/>
        <v>-1800000</v>
      </c>
      <c r="G4722" s="9">
        <v>-18</v>
      </c>
      <c r="H4722" s="10">
        <v>-1979712</v>
      </c>
      <c r="I4722" s="11">
        <v>27228673174.470524</v>
      </c>
      <c r="J4722" s="11">
        <v>270694</v>
      </c>
      <c r="K4722" s="11">
        <v>100588.38827041067</v>
      </c>
      <c r="L4722" s="12">
        <v>169121.01113260793</v>
      </c>
      <c r="M4722" s="11">
        <v>1325</v>
      </c>
      <c r="N4722" s="13"/>
      <c r="O4722" t="str">
        <f t="shared" si="155"/>
        <v/>
      </c>
    </row>
    <row r="4723" spans="1:15" hidden="1">
      <c r="A4723" s="41">
        <v>3.2025000000000001</v>
      </c>
      <c r="B4723" s="46">
        <v>45737</v>
      </c>
      <c r="C4723" s="8" t="s">
        <v>13</v>
      </c>
      <c r="D4723" s="8" t="s">
        <v>46</v>
      </c>
      <c r="E4723" s="8" t="s">
        <v>46</v>
      </c>
      <c r="F4723" s="9">
        <f t="shared" si="154"/>
        <v>-9000000</v>
      </c>
      <c r="G4723" s="9">
        <v>-90</v>
      </c>
      <c r="H4723" s="10">
        <v>-9898560</v>
      </c>
      <c r="I4723" s="11">
        <v>27219620219.526188</v>
      </c>
      <c r="J4723" s="11">
        <v>270604</v>
      </c>
      <c r="K4723" s="11">
        <v>100588.38827041067</v>
      </c>
      <c r="L4723" s="12">
        <v>845605.05566303991</v>
      </c>
      <c r="M4723" s="11">
        <v>1326</v>
      </c>
      <c r="N4723" s="13"/>
      <c r="O4723" t="str">
        <f t="shared" si="155"/>
        <v/>
      </c>
    </row>
    <row r="4724" spans="1:15" hidden="1">
      <c r="A4724" s="41">
        <v>3.2025000000000001</v>
      </c>
      <c r="B4724" s="46">
        <v>45737</v>
      </c>
      <c r="C4724" s="8" t="s">
        <v>13</v>
      </c>
      <c r="D4724" s="8" t="s">
        <v>46</v>
      </c>
      <c r="E4724" s="8" t="s">
        <v>46</v>
      </c>
      <c r="F4724" s="9">
        <f t="shared" si="154"/>
        <v>-4500000</v>
      </c>
      <c r="G4724" s="9">
        <v>-45</v>
      </c>
      <c r="H4724" s="10">
        <v>-4949280</v>
      </c>
      <c r="I4724" s="11">
        <v>27215093742.05402</v>
      </c>
      <c r="J4724" s="11">
        <v>270559</v>
      </c>
      <c r="K4724" s="11">
        <v>100588.38827041067</v>
      </c>
      <c r="L4724" s="12">
        <v>422802.52783151995</v>
      </c>
      <c r="M4724" s="11">
        <v>1327</v>
      </c>
      <c r="N4724" s="13"/>
      <c r="O4724" t="str">
        <f t="shared" si="155"/>
        <v/>
      </c>
    </row>
    <row r="4725" spans="1:15" hidden="1">
      <c r="A4725" s="41">
        <v>3.2025000000000001</v>
      </c>
      <c r="B4725" s="46">
        <v>45737</v>
      </c>
      <c r="C4725" s="8" t="s">
        <v>13</v>
      </c>
      <c r="D4725" s="8" t="s">
        <v>46</v>
      </c>
      <c r="E4725" s="8" t="s">
        <v>46</v>
      </c>
      <c r="F4725" s="9">
        <f t="shared" si="154"/>
        <v>-2300000</v>
      </c>
      <c r="G4725" s="9">
        <v>-23</v>
      </c>
      <c r="H4725" s="10">
        <v>-2529632</v>
      </c>
      <c r="I4725" s="11">
        <v>27212780209.123802</v>
      </c>
      <c r="J4725" s="11">
        <v>270536</v>
      </c>
      <c r="K4725" s="11">
        <v>100588.38827041067</v>
      </c>
      <c r="L4725" s="12">
        <v>216099.06978055462</v>
      </c>
      <c r="M4725" s="11">
        <v>1328</v>
      </c>
      <c r="N4725" s="13"/>
      <c r="O4725" t="str">
        <f t="shared" si="155"/>
        <v/>
      </c>
    </row>
    <row r="4726" spans="1:15" hidden="1">
      <c r="A4726" s="41">
        <v>3.2025000000000001</v>
      </c>
      <c r="B4726" s="46">
        <v>45737</v>
      </c>
      <c r="C4726" s="8" t="s">
        <v>13</v>
      </c>
      <c r="D4726" s="8" t="s">
        <v>46</v>
      </c>
      <c r="E4726" s="8" t="s">
        <v>46</v>
      </c>
      <c r="F4726" s="9">
        <f t="shared" si="154"/>
        <v>-45400000</v>
      </c>
      <c r="G4726" s="9">
        <v>-454</v>
      </c>
      <c r="H4726" s="10">
        <v>-49932736</v>
      </c>
      <c r="I4726" s="11">
        <v>27167113080.849037</v>
      </c>
      <c r="J4726" s="11">
        <v>270082</v>
      </c>
      <c r="K4726" s="11">
        <v>100588.38827041067</v>
      </c>
      <c r="L4726" s="12">
        <v>4265607.7252335548</v>
      </c>
      <c r="M4726" s="11">
        <v>1329</v>
      </c>
      <c r="N4726" s="13"/>
      <c r="O4726" t="str">
        <f t="shared" si="155"/>
        <v/>
      </c>
    </row>
    <row r="4727" spans="1:15" hidden="1">
      <c r="A4727" s="41">
        <v>3.2025000000000001</v>
      </c>
      <c r="B4727" s="46">
        <v>45737</v>
      </c>
      <c r="C4727" s="8" t="s">
        <v>13</v>
      </c>
      <c r="D4727" s="8" t="s">
        <v>14</v>
      </c>
      <c r="E4727" s="8" t="s">
        <v>14</v>
      </c>
      <c r="F4727" s="9">
        <f t="shared" si="154"/>
        <v>-900000</v>
      </c>
      <c r="G4727" s="9">
        <v>-9</v>
      </c>
      <c r="H4727" s="10">
        <v>-954675</v>
      </c>
      <c r="I4727" s="11">
        <v>16664326629.425907</v>
      </c>
      <c r="J4727" s="11">
        <v>166551</v>
      </c>
      <c r="K4727" s="11">
        <v>100055.39822292211</v>
      </c>
      <c r="L4727" s="12">
        <v>54176.415993700968</v>
      </c>
      <c r="M4727" s="11">
        <v>620</v>
      </c>
      <c r="N4727" s="13"/>
      <c r="O4727" t="str">
        <f t="shared" si="155"/>
        <v/>
      </c>
    </row>
    <row r="4728" spans="1:15" hidden="1">
      <c r="A4728" s="41">
        <v>3.2025000000000001</v>
      </c>
      <c r="B4728" s="46">
        <v>45737</v>
      </c>
      <c r="C4728" s="8" t="s">
        <v>13</v>
      </c>
      <c r="D4728" s="8" t="s">
        <v>15</v>
      </c>
      <c r="E4728" s="8" t="s">
        <v>15</v>
      </c>
      <c r="F4728" s="9">
        <f t="shared" si="154"/>
        <v>18600000</v>
      </c>
      <c r="G4728" s="9">
        <v>186</v>
      </c>
      <c r="H4728" s="10">
        <v>20012484</v>
      </c>
      <c r="I4728" s="11">
        <v>4396668476.7391043</v>
      </c>
      <c r="J4728" s="11">
        <v>42209</v>
      </c>
      <c r="K4728" s="11">
        <v>104164.24167213401</v>
      </c>
      <c r="L4728" s="12">
        <v>0</v>
      </c>
      <c r="M4728" s="11">
        <v>2760</v>
      </c>
      <c r="N4728" s="13"/>
      <c r="O4728" t="str">
        <f t="shared" si="155"/>
        <v/>
      </c>
    </row>
    <row r="4729" spans="1:15" hidden="1">
      <c r="A4729" s="41">
        <v>3.2025000000000001</v>
      </c>
      <c r="B4729" s="46">
        <v>45737</v>
      </c>
      <c r="C4729" s="8" t="s">
        <v>13</v>
      </c>
      <c r="D4729" s="8" t="s">
        <v>46</v>
      </c>
      <c r="E4729" s="8" t="s">
        <v>46</v>
      </c>
      <c r="F4729" s="9">
        <f t="shared" si="154"/>
        <v>-22700000</v>
      </c>
      <c r="G4729" s="9">
        <v>-227</v>
      </c>
      <c r="H4729" s="10">
        <v>-24966368</v>
      </c>
      <c r="I4729" s="11">
        <v>27144279516.711655</v>
      </c>
      <c r="J4729" s="11">
        <v>269855</v>
      </c>
      <c r="K4729" s="11">
        <v>100588.38827041067</v>
      </c>
      <c r="L4729" s="12">
        <v>2132803.8626167774</v>
      </c>
      <c r="M4729" s="11">
        <v>1330</v>
      </c>
      <c r="N4729" s="13"/>
      <c r="O4729" t="str">
        <f t="shared" si="155"/>
        <v/>
      </c>
    </row>
    <row r="4730" spans="1:15" hidden="1">
      <c r="A4730" s="41">
        <v>3.2025000000000001</v>
      </c>
      <c r="B4730" s="46">
        <v>45737</v>
      </c>
      <c r="C4730" s="8" t="s">
        <v>13</v>
      </c>
      <c r="D4730" s="8" t="s">
        <v>46</v>
      </c>
      <c r="E4730" s="8" t="s">
        <v>46</v>
      </c>
      <c r="F4730" s="9">
        <f t="shared" si="154"/>
        <v>-8600000</v>
      </c>
      <c r="G4730" s="9">
        <v>-86</v>
      </c>
      <c r="H4730" s="10">
        <v>-9458624</v>
      </c>
      <c r="I4730" s="11">
        <v>27135628915.3204</v>
      </c>
      <c r="J4730" s="11">
        <v>269769</v>
      </c>
      <c r="K4730" s="11">
        <v>100588.38827041067</v>
      </c>
      <c r="L4730" s="12">
        <v>808022.60874468274</v>
      </c>
      <c r="M4730" s="11">
        <v>1331</v>
      </c>
      <c r="N4730" s="13"/>
      <c r="O4730" t="str">
        <f t="shared" si="155"/>
        <v/>
      </c>
    </row>
    <row r="4731" spans="1:15" hidden="1">
      <c r="A4731" s="41">
        <v>3.2025000000000001</v>
      </c>
      <c r="B4731" s="46">
        <v>45737</v>
      </c>
      <c r="C4731" s="8" t="s">
        <v>13</v>
      </c>
      <c r="D4731" s="8" t="s">
        <v>46</v>
      </c>
      <c r="E4731" s="8" t="s">
        <v>46</v>
      </c>
      <c r="F4731" s="9">
        <f t="shared" si="154"/>
        <v>9100000</v>
      </c>
      <c r="G4731" s="9">
        <v>91</v>
      </c>
      <c r="H4731" s="10">
        <v>9983337</v>
      </c>
      <c r="I4731" s="11">
        <v>27145612252.3204</v>
      </c>
      <c r="J4731" s="11">
        <v>269860</v>
      </c>
      <c r="K4731" s="11">
        <v>100591.46317468466</v>
      </c>
      <c r="L4731" s="12">
        <v>0</v>
      </c>
      <c r="M4731" s="11">
        <v>1332</v>
      </c>
      <c r="N4731" s="13"/>
      <c r="O4731" t="str">
        <f t="shared" si="155"/>
        <v/>
      </c>
    </row>
    <row r="4732" spans="1:15" hidden="1">
      <c r="A4732" s="41">
        <v>3.2025000000000001</v>
      </c>
      <c r="B4732" s="46">
        <v>45737</v>
      </c>
      <c r="C4732" s="8" t="s">
        <v>13</v>
      </c>
      <c r="D4732" s="8" t="s">
        <v>46</v>
      </c>
      <c r="E4732" s="8" t="s">
        <v>46</v>
      </c>
      <c r="F4732" s="9">
        <f t="shared" si="154"/>
        <v>-900000</v>
      </c>
      <c r="G4732" s="9">
        <v>-9</v>
      </c>
      <c r="H4732" s="10">
        <v>-989856</v>
      </c>
      <c r="I4732" s="11">
        <v>27144706929.151829</v>
      </c>
      <c r="J4732" s="11">
        <v>269851</v>
      </c>
      <c r="K4732" s="11">
        <v>100591.46317468466</v>
      </c>
      <c r="L4732" s="12">
        <v>84532.831427838071</v>
      </c>
      <c r="M4732" s="11">
        <v>1333</v>
      </c>
      <c r="N4732" s="13"/>
      <c r="O4732" t="str">
        <f t="shared" si="155"/>
        <v/>
      </c>
    </row>
    <row r="4733" spans="1:15" hidden="1">
      <c r="A4733" s="41">
        <v>3.2025000000000001</v>
      </c>
      <c r="B4733" s="46">
        <v>45737</v>
      </c>
      <c r="C4733" s="8" t="s">
        <v>13</v>
      </c>
      <c r="D4733" s="8" t="s">
        <v>14</v>
      </c>
      <c r="E4733" s="8" t="s">
        <v>14</v>
      </c>
      <c r="F4733" s="9">
        <f t="shared" si="154"/>
        <v>-900000</v>
      </c>
      <c r="G4733" s="9">
        <v>-9</v>
      </c>
      <c r="H4733" s="10">
        <v>-954675</v>
      </c>
      <c r="I4733" s="11">
        <v>16663426130.841902</v>
      </c>
      <c r="J4733" s="11">
        <v>166542</v>
      </c>
      <c r="K4733" s="11">
        <v>100055.39822292211</v>
      </c>
      <c r="L4733" s="12">
        <v>54176.415993700968</v>
      </c>
      <c r="M4733" s="11">
        <v>621</v>
      </c>
      <c r="N4733" s="13"/>
      <c r="O4733" t="str">
        <f t="shared" si="155"/>
        <v/>
      </c>
    </row>
    <row r="4734" spans="1:15" hidden="1">
      <c r="A4734" s="41">
        <v>3.2025000000000001</v>
      </c>
      <c r="B4734" s="46">
        <v>45737</v>
      </c>
      <c r="C4734" s="8" t="s">
        <v>13</v>
      </c>
      <c r="D4734" s="8" t="s">
        <v>46</v>
      </c>
      <c r="E4734" s="8" t="s">
        <v>46</v>
      </c>
      <c r="F4734" s="9">
        <f t="shared" si="154"/>
        <v>-1800000</v>
      </c>
      <c r="G4734" s="9">
        <v>-18</v>
      </c>
      <c r="H4734" s="10">
        <v>-1979712</v>
      </c>
      <c r="I4734" s="11">
        <v>27142896282.814686</v>
      </c>
      <c r="J4734" s="11">
        <v>269833</v>
      </c>
      <c r="K4734" s="11">
        <v>100591.46317468466</v>
      </c>
      <c r="L4734" s="12">
        <v>169065.66285567614</v>
      </c>
      <c r="M4734" s="11">
        <v>1334</v>
      </c>
      <c r="N4734" s="13"/>
      <c r="O4734" t="str">
        <f t="shared" si="155"/>
        <v/>
      </c>
    </row>
    <row r="4735" spans="1:15" hidden="1">
      <c r="A4735" s="41">
        <v>3.2025000000000001</v>
      </c>
      <c r="B4735" s="46">
        <v>45737</v>
      </c>
      <c r="C4735" s="8" t="s">
        <v>13</v>
      </c>
      <c r="D4735" s="8" t="s">
        <v>46</v>
      </c>
      <c r="E4735" s="8" t="s">
        <v>46</v>
      </c>
      <c r="F4735" s="9">
        <f t="shared" si="154"/>
        <v>-90900000</v>
      </c>
      <c r="G4735" s="9">
        <v>-909</v>
      </c>
      <c r="H4735" s="10">
        <v>-99975456</v>
      </c>
      <c r="I4735" s="11">
        <v>27051458642.788898</v>
      </c>
      <c r="J4735" s="11">
        <v>268924</v>
      </c>
      <c r="K4735" s="11">
        <v>100591.46317468466</v>
      </c>
      <c r="L4735" s="12">
        <v>8537815.9742116481</v>
      </c>
      <c r="M4735" s="11">
        <v>1335</v>
      </c>
      <c r="N4735" s="13"/>
      <c r="O4735" t="str">
        <f t="shared" si="155"/>
        <v/>
      </c>
    </row>
    <row r="4736" spans="1:15" hidden="1">
      <c r="A4736" s="41">
        <v>3.2025000000000001</v>
      </c>
      <c r="B4736" s="46">
        <v>45737</v>
      </c>
      <c r="C4736" s="8" t="s">
        <v>13</v>
      </c>
      <c r="D4736" s="8" t="s">
        <v>46</v>
      </c>
      <c r="E4736" s="8" t="s">
        <v>46</v>
      </c>
      <c r="F4736" s="9">
        <f t="shared" si="154"/>
        <v>-900000</v>
      </c>
      <c r="G4736" s="9">
        <v>-9</v>
      </c>
      <c r="H4736" s="10">
        <v>-989856</v>
      </c>
      <c r="I4736" s="11">
        <v>27050553319.620327</v>
      </c>
      <c r="J4736" s="11">
        <v>268915</v>
      </c>
      <c r="K4736" s="11">
        <v>100591.46317468466</v>
      </c>
      <c r="L4736" s="12">
        <v>84532.831427838071</v>
      </c>
      <c r="M4736" s="11">
        <v>1336</v>
      </c>
      <c r="N4736" s="13"/>
      <c r="O4736" t="str">
        <f t="shared" si="155"/>
        <v/>
      </c>
    </row>
    <row r="4737" spans="1:15" hidden="1">
      <c r="A4737" s="41">
        <v>3.2025000000000001</v>
      </c>
      <c r="B4737" s="46">
        <v>45737</v>
      </c>
      <c r="C4737" s="8" t="s">
        <v>13</v>
      </c>
      <c r="D4737" s="8" t="s">
        <v>14</v>
      </c>
      <c r="E4737" s="8" t="s">
        <v>14</v>
      </c>
      <c r="F4737" s="9">
        <f t="shared" si="154"/>
        <v>-900000</v>
      </c>
      <c r="G4737" s="9">
        <v>-9</v>
      </c>
      <c r="H4737" s="10">
        <v>-954675</v>
      </c>
      <c r="I4737" s="11">
        <v>16662525632.257896</v>
      </c>
      <c r="J4737" s="11">
        <v>166533</v>
      </c>
      <c r="K4737" s="11">
        <v>100055.39822292211</v>
      </c>
      <c r="L4737" s="12">
        <v>54176.415993700968</v>
      </c>
      <c r="M4737" s="11">
        <v>622</v>
      </c>
      <c r="N4737" s="13"/>
      <c r="O4737" t="str">
        <f t="shared" si="155"/>
        <v/>
      </c>
    </row>
    <row r="4738" spans="1:15" hidden="1">
      <c r="A4738" s="41">
        <v>3.2025000000000001</v>
      </c>
      <c r="B4738" s="46">
        <v>45737</v>
      </c>
      <c r="C4738" s="8" t="s">
        <v>13</v>
      </c>
      <c r="D4738" s="8" t="s">
        <v>14</v>
      </c>
      <c r="E4738" s="8" t="s">
        <v>14</v>
      </c>
      <c r="F4738" s="9">
        <f t="shared" si="154"/>
        <v>500000000</v>
      </c>
      <c r="G4738" s="9">
        <v>5000</v>
      </c>
      <c r="H4738" s="10">
        <v>504500000</v>
      </c>
      <c r="I4738" s="11">
        <v>17167025632.257896</v>
      </c>
      <c r="J4738" s="11">
        <v>171533</v>
      </c>
      <c r="K4738" s="11">
        <v>100080.01744421129</v>
      </c>
      <c r="L4738" s="12">
        <v>0</v>
      </c>
      <c r="M4738" s="11">
        <v>623</v>
      </c>
      <c r="N4738" s="13"/>
      <c r="O4738" t="str">
        <f t="shared" si="155"/>
        <v/>
      </c>
    </row>
    <row r="4739" spans="1:15" hidden="1">
      <c r="A4739" s="41">
        <v>3.2025000000000001</v>
      </c>
      <c r="B4739" s="46">
        <v>45737</v>
      </c>
      <c r="C4739" s="8" t="s">
        <v>13</v>
      </c>
      <c r="D4739" s="8" t="s">
        <v>15</v>
      </c>
      <c r="E4739" s="8" t="s">
        <v>15</v>
      </c>
      <c r="F4739" s="9">
        <f t="shared" si="154"/>
        <v>180000000</v>
      </c>
      <c r="G4739" s="9">
        <v>1800</v>
      </c>
      <c r="H4739" s="10">
        <v>182701800</v>
      </c>
      <c r="I4739" s="11">
        <v>4579370276.7391043</v>
      </c>
      <c r="J4739" s="11">
        <v>44009</v>
      </c>
      <c r="K4739" s="11">
        <v>104055.31315728837</v>
      </c>
      <c r="L4739" s="12">
        <v>0</v>
      </c>
      <c r="M4739" s="11">
        <v>2761</v>
      </c>
      <c r="N4739" s="13"/>
      <c r="O4739" t="str">
        <f t="shared" si="155"/>
        <v/>
      </c>
    </row>
    <row r="4740" spans="1:15" hidden="1">
      <c r="A4740" s="41">
        <v>3.2025000000000001</v>
      </c>
      <c r="B4740" s="46">
        <v>45737</v>
      </c>
      <c r="C4740" s="8" t="s">
        <v>13</v>
      </c>
      <c r="D4740" s="8" t="s">
        <v>14</v>
      </c>
      <c r="E4740" s="8" t="s">
        <v>14</v>
      </c>
      <c r="F4740" s="9">
        <f t="shared" si="154"/>
        <v>8000000</v>
      </c>
      <c r="G4740" s="9">
        <v>80</v>
      </c>
      <c r="H4740" s="10">
        <v>8080000</v>
      </c>
      <c r="I4740" s="11">
        <v>17175105632.257896</v>
      </c>
      <c r="J4740" s="11">
        <v>171613</v>
      </c>
      <c r="K4740" s="11">
        <v>100080.44630801801</v>
      </c>
      <c r="L4740" s="12">
        <v>0</v>
      </c>
      <c r="M4740" s="11">
        <v>624</v>
      </c>
      <c r="N4740" s="13"/>
      <c r="O4740" t="str">
        <f t="shared" si="155"/>
        <v/>
      </c>
    </row>
    <row r="4741" spans="1:15" hidden="1">
      <c r="A4741" s="41">
        <v>3.2025000000000001</v>
      </c>
      <c r="B4741" s="46">
        <v>45737</v>
      </c>
      <c r="C4741" s="8" t="s">
        <v>13</v>
      </c>
      <c r="D4741" s="8" t="s">
        <v>14</v>
      </c>
      <c r="E4741" s="8" t="s">
        <v>14</v>
      </c>
      <c r="F4741" s="9">
        <f t="shared" si="154"/>
        <v>18000000</v>
      </c>
      <c r="G4741" s="9">
        <v>180</v>
      </c>
      <c r="H4741" s="10">
        <v>18180000</v>
      </c>
      <c r="I4741" s="11">
        <v>17193285632.257896</v>
      </c>
      <c r="J4741" s="11">
        <v>171793</v>
      </c>
      <c r="K4741" s="11">
        <v>100081.40979118996</v>
      </c>
      <c r="L4741" s="12">
        <v>0</v>
      </c>
      <c r="M4741" s="11">
        <v>625</v>
      </c>
      <c r="N4741" s="13"/>
      <c r="O4741" t="str">
        <f t="shared" si="155"/>
        <v/>
      </c>
    </row>
    <row r="4742" spans="1:15" hidden="1">
      <c r="A4742" s="41">
        <v>3.2025000000000001</v>
      </c>
      <c r="B4742" s="46">
        <v>45737</v>
      </c>
      <c r="C4742" s="8" t="s">
        <v>13</v>
      </c>
      <c r="D4742" s="8" t="s">
        <v>14</v>
      </c>
      <c r="E4742" s="8" t="s">
        <v>14</v>
      </c>
      <c r="F4742" s="9">
        <f t="shared" si="154"/>
        <v>200000000</v>
      </c>
      <c r="G4742" s="9">
        <v>2000</v>
      </c>
      <c r="H4742" s="10">
        <v>202000000</v>
      </c>
      <c r="I4742" s="11">
        <v>17395285632.257896</v>
      </c>
      <c r="J4742" s="11">
        <v>173793</v>
      </c>
      <c r="K4742" s="11">
        <v>100091.98087528207</v>
      </c>
      <c r="L4742" s="12">
        <v>0</v>
      </c>
      <c r="M4742" s="11">
        <v>626</v>
      </c>
      <c r="N4742" s="13"/>
      <c r="O4742" t="str">
        <f t="shared" si="155"/>
        <v/>
      </c>
    </row>
    <row r="4743" spans="1:15" hidden="1">
      <c r="A4743" s="41">
        <v>3.2025000000000001</v>
      </c>
      <c r="B4743" s="46">
        <v>45737</v>
      </c>
      <c r="C4743" s="8" t="s">
        <v>13</v>
      </c>
      <c r="D4743" s="8" t="s">
        <v>14</v>
      </c>
      <c r="E4743" s="8" t="s">
        <v>14</v>
      </c>
      <c r="F4743" s="9">
        <f t="shared" si="154"/>
        <v>80000000</v>
      </c>
      <c r="G4743" s="9">
        <v>800</v>
      </c>
      <c r="H4743" s="10">
        <v>80800000</v>
      </c>
      <c r="I4743" s="11">
        <v>17476085632.257896</v>
      </c>
      <c r="J4743" s="11">
        <v>174593</v>
      </c>
      <c r="K4743" s="11">
        <v>100096.14149626787</v>
      </c>
      <c r="L4743" s="12">
        <v>0</v>
      </c>
      <c r="M4743" s="11">
        <v>627</v>
      </c>
      <c r="N4743" s="13"/>
      <c r="O4743" t="str">
        <f t="shared" si="155"/>
        <v/>
      </c>
    </row>
    <row r="4744" spans="1:15" hidden="1">
      <c r="A4744" s="41">
        <v>3.2025000000000001</v>
      </c>
      <c r="B4744" s="46">
        <v>45737</v>
      </c>
      <c r="C4744" s="8" t="s">
        <v>13</v>
      </c>
      <c r="D4744" s="8" t="s">
        <v>14</v>
      </c>
      <c r="E4744" s="8" t="s">
        <v>14</v>
      </c>
      <c r="F4744" s="9">
        <f t="shared" si="154"/>
        <v>132000000</v>
      </c>
      <c r="G4744" s="9">
        <v>1320</v>
      </c>
      <c r="H4744" s="10">
        <v>133320000</v>
      </c>
      <c r="I4744" s="11">
        <v>17609405632.257896</v>
      </c>
      <c r="J4744" s="11">
        <v>175913</v>
      </c>
      <c r="K4744" s="11">
        <v>100102.9237876558</v>
      </c>
      <c r="L4744" s="12">
        <v>0</v>
      </c>
      <c r="M4744" s="11">
        <v>628</v>
      </c>
      <c r="N4744" s="13"/>
      <c r="O4744" t="str">
        <f t="shared" si="155"/>
        <v/>
      </c>
    </row>
    <row r="4745" spans="1:15" hidden="1">
      <c r="A4745" s="41">
        <v>3.2025000000000001</v>
      </c>
      <c r="B4745" s="46">
        <v>45737</v>
      </c>
      <c r="C4745" s="8" t="s">
        <v>13</v>
      </c>
      <c r="D4745" s="8" t="s">
        <v>14</v>
      </c>
      <c r="E4745" s="8" t="s">
        <v>14</v>
      </c>
      <c r="F4745" s="9">
        <f t="shared" si="154"/>
        <v>60000000</v>
      </c>
      <c r="G4745" s="9">
        <v>600</v>
      </c>
      <c r="H4745" s="10">
        <v>60600000</v>
      </c>
      <c r="I4745" s="11">
        <v>17670005632.257896</v>
      </c>
      <c r="J4745" s="11">
        <v>176513</v>
      </c>
      <c r="K4745" s="11">
        <v>100105.97311392303</v>
      </c>
      <c r="L4745" s="12">
        <v>0</v>
      </c>
      <c r="M4745" s="11">
        <v>629</v>
      </c>
      <c r="N4745" s="13"/>
      <c r="O4745" t="str">
        <f t="shared" si="155"/>
        <v/>
      </c>
    </row>
    <row r="4746" spans="1:15" hidden="1">
      <c r="A4746" s="41">
        <v>3.2025000000000001</v>
      </c>
      <c r="B4746" s="46">
        <v>45737</v>
      </c>
      <c r="C4746" s="8" t="s">
        <v>13</v>
      </c>
      <c r="D4746" s="8" t="s">
        <v>14</v>
      </c>
      <c r="E4746" s="8" t="s">
        <v>14</v>
      </c>
      <c r="F4746" s="9">
        <f t="shared" ref="F4746:F4809" si="156">100000*G4746</f>
        <v>400000000</v>
      </c>
      <c r="G4746" s="9">
        <v>4000</v>
      </c>
      <c r="H4746" s="10">
        <v>404000000</v>
      </c>
      <c r="I4746" s="11">
        <v>18074005632.257896</v>
      </c>
      <c r="J4746" s="11">
        <v>180513</v>
      </c>
      <c r="K4746" s="11">
        <v>100125.78391726855</v>
      </c>
      <c r="L4746" s="12">
        <v>0</v>
      </c>
      <c r="M4746" s="11">
        <v>630</v>
      </c>
      <c r="N4746" s="13"/>
      <c r="O4746" t="str">
        <f t="shared" si="155"/>
        <v/>
      </c>
    </row>
    <row r="4747" spans="1:15" hidden="1">
      <c r="A4747" s="41">
        <v>3.2025000000000001</v>
      </c>
      <c r="B4747" s="46">
        <v>45737</v>
      </c>
      <c r="C4747" s="8" t="s">
        <v>13</v>
      </c>
      <c r="D4747" s="8" t="s">
        <v>14</v>
      </c>
      <c r="E4747" s="8" t="s">
        <v>14</v>
      </c>
      <c r="F4747" s="9">
        <f t="shared" si="156"/>
        <v>100000000</v>
      </c>
      <c r="G4747" s="9">
        <v>1000</v>
      </c>
      <c r="H4747" s="10">
        <v>101000000</v>
      </c>
      <c r="I4747" s="11">
        <v>18175005632.257896</v>
      </c>
      <c r="J4747" s="11">
        <v>181513</v>
      </c>
      <c r="K4747" s="11">
        <v>100130.60018983707</v>
      </c>
      <c r="L4747" s="12">
        <v>0</v>
      </c>
      <c r="M4747" s="11">
        <v>631</v>
      </c>
      <c r="N4747" s="13"/>
      <c r="O4747" t="str">
        <f t="shared" si="155"/>
        <v/>
      </c>
    </row>
    <row r="4748" spans="1:15" hidden="1">
      <c r="A4748" s="41">
        <v>3.2025000000000001</v>
      </c>
      <c r="B4748" s="46">
        <v>45737</v>
      </c>
      <c r="C4748" s="8" t="s">
        <v>13</v>
      </c>
      <c r="D4748" s="8" t="s">
        <v>14</v>
      </c>
      <c r="E4748" s="8" t="s">
        <v>14</v>
      </c>
      <c r="F4748" s="9">
        <f t="shared" si="156"/>
        <v>100000000</v>
      </c>
      <c r="G4748" s="9">
        <v>1000</v>
      </c>
      <c r="H4748" s="10">
        <v>101000000</v>
      </c>
      <c r="I4748" s="11">
        <v>18276005632.257896</v>
      </c>
      <c r="J4748" s="11">
        <v>182513</v>
      </c>
      <c r="K4748" s="11">
        <v>100135.36368509584</v>
      </c>
      <c r="L4748" s="12">
        <v>0</v>
      </c>
      <c r="M4748" s="11">
        <v>632</v>
      </c>
      <c r="N4748" s="13"/>
      <c r="O4748" t="str">
        <f t="shared" si="155"/>
        <v/>
      </c>
    </row>
    <row r="4749" spans="1:15" hidden="1">
      <c r="A4749" s="41">
        <v>3.2025000000000001</v>
      </c>
      <c r="B4749" s="46">
        <v>45740</v>
      </c>
      <c r="C4749" s="8" t="s">
        <v>13</v>
      </c>
      <c r="D4749" s="8" t="s">
        <v>46</v>
      </c>
      <c r="E4749" s="8" t="s">
        <v>46</v>
      </c>
      <c r="F4749" s="9">
        <f t="shared" si="156"/>
        <v>-16300000</v>
      </c>
      <c r="G4749" s="9">
        <v>-163</v>
      </c>
      <c r="H4749" s="10">
        <v>-17930815</v>
      </c>
      <c r="I4749" s="11">
        <v>27034156911.122852</v>
      </c>
      <c r="J4749" s="11">
        <v>268752</v>
      </c>
      <c r="K4749" s="11">
        <v>100591.46317468466</v>
      </c>
      <c r="L4749" s="12">
        <v>1534406.5025264006</v>
      </c>
      <c r="M4749" s="11">
        <v>1337</v>
      </c>
      <c r="N4749" s="13"/>
      <c r="O4749" t="str">
        <f t="shared" si="155"/>
        <v/>
      </c>
    </row>
    <row r="4750" spans="1:15" hidden="1">
      <c r="A4750" s="41">
        <v>3.2025000000000001</v>
      </c>
      <c r="B4750" s="46">
        <v>45740</v>
      </c>
      <c r="C4750" s="8" t="s">
        <v>13</v>
      </c>
      <c r="D4750" s="8" t="s">
        <v>46</v>
      </c>
      <c r="E4750" s="8" t="s">
        <v>46</v>
      </c>
      <c r="F4750" s="9">
        <f t="shared" si="156"/>
        <v>-1200000</v>
      </c>
      <c r="G4750" s="9">
        <v>-12</v>
      </c>
      <c r="H4750" s="10">
        <v>-1320060</v>
      </c>
      <c r="I4750" s="11">
        <v>27032949813.564754</v>
      </c>
      <c r="J4750" s="11">
        <v>268740</v>
      </c>
      <c r="K4750" s="11">
        <v>100591.46317468466</v>
      </c>
      <c r="L4750" s="12">
        <v>112962.44190378417</v>
      </c>
      <c r="M4750" s="11">
        <v>1338</v>
      </c>
      <c r="N4750" s="13"/>
      <c r="O4750" t="str">
        <f t="shared" si="155"/>
        <v/>
      </c>
    </row>
    <row r="4751" spans="1:15" hidden="1">
      <c r="A4751" s="41">
        <v>3.2025000000000001</v>
      </c>
      <c r="B4751" s="46">
        <v>45740</v>
      </c>
      <c r="C4751" s="8" t="s">
        <v>13</v>
      </c>
      <c r="D4751" s="8" t="s">
        <v>14</v>
      </c>
      <c r="E4751" s="8" t="s">
        <v>14</v>
      </c>
      <c r="F4751" s="9">
        <f t="shared" si="156"/>
        <v>-900000</v>
      </c>
      <c r="G4751" s="9">
        <v>-9</v>
      </c>
      <c r="H4751" s="10">
        <v>-954846</v>
      </c>
      <c r="I4751" s="11">
        <v>18275104413.98473</v>
      </c>
      <c r="J4751" s="11">
        <v>182504</v>
      </c>
      <c r="K4751" s="11">
        <v>100135.36368509584</v>
      </c>
      <c r="L4751" s="12">
        <v>53627.726834137458</v>
      </c>
      <c r="M4751" s="11">
        <v>633</v>
      </c>
      <c r="N4751" s="13"/>
      <c r="O4751" t="str">
        <f t="shared" si="155"/>
        <v/>
      </c>
    </row>
    <row r="4752" spans="1:15" hidden="1">
      <c r="A4752" s="41">
        <v>3.2025000000000001</v>
      </c>
      <c r="B4752" s="46">
        <v>45740</v>
      </c>
      <c r="C4752" s="8" t="s">
        <v>13</v>
      </c>
      <c r="D4752" s="8" t="s">
        <v>14</v>
      </c>
      <c r="E4752" s="8" t="s">
        <v>14</v>
      </c>
      <c r="F4752" s="9">
        <f t="shared" si="156"/>
        <v>-9400000</v>
      </c>
      <c r="G4752" s="9">
        <v>-94</v>
      </c>
      <c r="H4752" s="10">
        <v>-9972836</v>
      </c>
      <c r="I4752" s="11">
        <v>18265691689.798332</v>
      </c>
      <c r="J4752" s="11">
        <v>182410</v>
      </c>
      <c r="K4752" s="11">
        <v>100135.36368509584</v>
      </c>
      <c r="L4752" s="12">
        <v>560111.81360099092</v>
      </c>
      <c r="M4752" s="11">
        <v>634</v>
      </c>
      <c r="N4752" s="13"/>
      <c r="O4752" t="str">
        <f t="shared" ref="O4752:O4815" si="157">IF(M4752=_xlfn.MAXIFS(M:M,D:D,D4752),"X","")</f>
        <v/>
      </c>
    </row>
    <row r="4753" spans="1:15" hidden="1">
      <c r="A4753" s="41">
        <v>3.2025000000000001</v>
      </c>
      <c r="B4753" s="46">
        <v>45740</v>
      </c>
      <c r="C4753" s="8" t="s">
        <v>13</v>
      </c>
      <c r="D4753" s="8" t="s">
        <v>46</v>
      </c>
      <c r="E4753" s="8" t="s">
        <v>46</v>
      </c>
      <c r="F4753" s="9">
        <f t="shared" si="156"/>
        <v>-2300000</v>
      </c>
      <c r="G4753" s="9">
        <v>-23</v>
      </c>
      <c r="H4753" s="10">
        <v>-2530115</v>
      </c>
      <c r="I4753" s="11">
        <v>27030636209.911736</v>
      </c>
      <c r="J4753" s="11">
        <v>268717</v>
      </c>
      <c r="K4753" s="11">
        <v>100591.46317468466</v>
      </c>
      <c r="L4753" s="12">
        <v>216511.34698225278</v>
      </c>
      <c r="M4753" s="11">
        <v>1339</v>
      </c>
      <c r="N4753" s="13"/>
      <c r="O4753" t="str">
        <f t="shared" si="157"/>
        <v/>
      </c>
    </row>
    <row r="4754" spans="1:15" hidden="1">
      <c r="A4754" s="41">
        <v>3.2025000000000001</v>
      </c>
      <c r="B4754" s="46">
        <v>45740</v>
      </c>
      <c r="C4754" s="8" t="s">
        <v>13</v>
      </c>
      <c r="D4754" s="8" t="s">
        <v>46</v>
      </c>
      <c r="E4754" s="8" t="s">
        <v>46</v>
      </c>
      <c r="F4754" s="9">
        <f t="shared" si="156"/>
        <v>-1500000</v>
      </c>
      <c r="G4754" s="9">
        <v>-15</v>
      </c>
      <c r="H4754" s="10">
        <v>-1650075</v>
      </c>
      <c r="I4754" s="11">
        <v>27029127337.964115</v>
      </c>
      <c r="J4754" s="11">
        <v>268702</v>
      </c>
      <c r="K4754" s="11">
        <v>100591.46317468466</v>
      </c>
      <c r="L4754" s="12">
        <v>141203.05237973016</v>
      </c>
      <c r="M4754" s="11">
        <v>1340</v>
      </c>
      <c r="N4754" s="13"/>
      <c r="O4754" t="str">
        <f t="shared" si="157"/>
        <v/>
      </c>
    </row>
    <row r="4755" spans="1:15" hidden="1">
      <c r="A4755" s="41">
        <v>3.2025000000000001</v>
      </c>
      <c r="B4755" s="46">
        <v>45740</v>
      </c>
      <c r="C4755" s="8" t="s">
        <v>13</v>
      </c>
      <c r="D4755" s="8" t="s">
        <v>46</v>
      </c>
      <c r="E4755" s="8" t="s">
        <v>46</v>
      </c>
      <c r="F4755" s="9">
        <f t="shared" si="156"/>
        <v>-900000</v>
      </c>
      <c r="G4755" s="9">
        <v>-9</v>
      </c>
      <c r="H4755" s="10">
        <v>-990045</v>
      </c>
      <c r="I4755" s="11">
        <v>27028222014.795544</v>
      </c>
      <c r="J4755" s="11">
        <v>268693</v>
      </c>
      <c r="K4755" s="11">
        <v>100591.46317468466</v>
      </c>
      <c r="L4755" s="12">
        <v>84721.831427838071</v>
      </c>
      <c r="M4755" s="11">
        <v>1341</v>
      </c>
      <c r="N4755" s="13"/>
      <c r="O4755" t="str">
        <f t="shared" si="157"/>
        <v/>
      </c>
    </row>
    <row r="4756" spans="1:15" hidden="1">
      <c r="A4756" s="41">
        <v>3.2025000000000001</v>
      </c>
      <c r="B4756" s="46">
        <v>45740</v>
      </c>
      <c r="C4756" s="8" t="s">
        <v>13</v>
      </c>
      <c r="D4756" s="8" t="s">
        <v>14</v>
      </c>
      <c r="E4756" s="8" t="s">
        <v>14</v>
      </c>
      <c r="F4756" s="9">
        <f t="shared" si="156"/>
        <v>-9400000</v>
      </c>
      <c r="G4756" s="9">
        <v>-94</v>
      </c>
      <c r="H4756" s="10">
        <v>-9972836</v>
      </c>
      <c r="I4756" s="11">
        <v>18256278965.611935</v>
      </c>
      <c r="J4756" s="11">
        <v>182316</v>
      </c>
      <c r="K4756" s="11">
        <v>100135.36368509584</v>
      </c>
      <c r="L4756" s="12">
        <v>560111.81360099092</v>
      </c>
      <c r="M4756" s="11">
        <v>635</v>
      </c>
      <c r="N4756" s="13"/>
      <c r="O4756" t="str">
        <f t="shared" si="157"/>
        <v/>
      </c>
    </row>
    <row r="4757" spans="1:15" hidden="1">
      <c r="A4757" s="41">
        <v>3.2025000000000001</v>
      </c>
      <c r="B4757" s="46">
        <v>45740</v>
      </c>
      <c r="C4757" s="8" t="s">
        <v>13</v>
      </c>
      <c r="D4757" s="8" t="s">
        <v>15</v>
      </c>
      <c r="E4757" s="8" t="s">
        <v>15</v>
      </c>
      <c r="F4757" s="9">
        <f t="shared" si="156"/>
        <v>900000</v>
      </c>
      <c r="G4757" s="9">
        <v>9</v>
      </c>
      <c r="H4757" s="10">
        <v>968760</v>
      </c>
      <c r="I4757" s="11">
        <v>4580339036.7391043</v>
      </c>
      <c r="J4757" s="11">
        <v>44018</v>
      </c>
      <c r="K4757" s="11">
        <v>104056.04608885238</v>
      </c>
      <c r="L4757" s="12">
        <v>0</v>
      </c>
      <c r="M4757" s="11">
        <v>2762</v>
      </c>
      <c r="N4757" s="13"/>
      <c r="O4757" t="str">
        <f t="shared" si="157"/>
        <v/>
      </c>
    </row>
    <row r="4758" spans="1:15" hidden="1">
      <c r="A4758" s="41">
        <v>3.2025000000000001</v>
      </c>
      <c r="B4758" s="46">
        <v>45740</v>
      </c>
      <c r="C4758" s="8" t="s">
        <v>13</v>
      </c>
      <c r="D4758" s="8" t="s">
        <v>46</v>
      </c>
      <c r="E4758" s="8" t="s">
        <v>46</v>
      </c>
      <c r="F4758" s="9">
        <f t="shared" si="156"/>
        <v>900000</v>
      </c>
      <c r="G4758" s="9">
        <v>9</v>
      </c>
      <c r="H4758" s="10">
        <v>988110</v>
      </c>
      <c r="I4758" s="11">
        <v>27029210124.795544</v>
      </c>
      <c r="J4758" s="11">
        <v>268702</v>
      </c>
      <c r="K4758" s="11">
        <v>100591.77127373649</v>
      </c>
      <c r="L4758" s="12">
        <v>0</v>
      </c>
      <c r="M4758" s="11">
        <v>1342</v>
      </c>
      <c r="N4758" s="13"/>
      <c r="O4758" t="str">
        <f t="shared" si="157"/>
        <v/>
      </c>
    </row>
    <row r="4759" spans="1:15" hidden="1">
      <c r="A4759" s="41">
        <v>3.2025000000000001</v>
      </c>
      <c r="B4759" s="46">
        <v>45740</v>
      </c>
      <c r="C4759" s="8" t="s">
        <v>13</v>
      </c>
      <c r="D4759" s="8" t="s">
        <v>46</v>
      </c>
      <c r="E4759" s="8" t="s">
        <v>46</v>
      </c>
      <c r="F4759" s="9">
        <f t="shared" si="156"/>
        <v>-11800000</v>
      </c>
      <c r="G4759" s="9">
        <v>-118</v>
      </c>
      <c r="H4759" s="10">
        <v>-12980590</v>
      </c>
      <c r="I4759" s="11">
        <v>27017340295.785244</v>
      </c>
      <c r="J4759" s="11">
        <v>268584</v>
      </c>
      <c r="K4759" s="11">
        <v>100591.77127373649</v>
      </c>
      <c r="L4759" s="12">
        <v>1110760.9896990936</v>
      </c>
      <c r="M4759" s="11">
        <v>1343</v>
      </c>
      <c r="N4759" s="13"/>
      <c r="O4759" t="str">
        <f t="shared" si="157"/>
        <v/>
      </c>
    </row>
    <row r="4760" spans="1:15" hidden="1">
      <c r="A4760" s="41">
        <v>3.2025000000000001</v>
      </c>
      <c r="B4760" s="46">
        <v>45740</v>
      </c>
      <c r="C4760" s="8" t="s">
        <v>13</v>
      </c>
      <c r="D4760" s="8" t="s">
        <v>46</v>
      </c>
      <c r="E4760" s="8" t="s">
        <v>46</v>
      </c>
      <c r="F4760" s="9">
        <f t="shared" si="156"/>
        <v>-1800000</v>
      </c>
      <c r="G4760" s="9">
        <v>-18</v>
      </c>
      <c r="H4760" s="10">
        <v>-1980090</v>
      </c>
      <c r="I4760" s="11">
        <v>27015529643.902317</v>
      </c>
      <c r="J4760" s="11">
        <v>268566</v>
      </c>
      <c r="K4760" s="11">
        <v>100591.77127373649</v>
      </c>
      <c r="L4760" s="12">
        <v>169438.11707274313</v>
      </c>
      <c r="M4760" s="11">
        <v>1344</v>
      </c>
      <c r="N4760" s="13"/>
      <c r="O4760" t="str">
        <f t="shared" si="157"/>
        <v/>
      </c>
    </row>
    <row r="4761" spans="1:15" hidden="1">
      <c r="A4761" s="41">
        <v>3.2025000000000001</v>
      </c>
      <c r="B4761" s="46">
        <v>45740</v>
      </c>
      <c r="C4761" s="8" t="s">
        <v>13</v>
      </c>
      <c r="D4761" s="8" t="s">
        <v>46</v>
      </c>
      <c r="E4761" s="8" t="s">
        <v>46</v>
      </c>
      <c r="F4761" s="9">
        <f t="shared" si="156"/>
        <v>-2700000</v>
      </c>
      <c r="G4761" s="9">
        <v>-27</v>
      </c>
      <c r="H4761" s="10">
        <v>-2970135</v>
      </c>
      <c r="I4761" s="11">
        <v>27012813666.077927</v>
      </c>
      <c r="J4761" s="11">
        <v>268539</v>
      </c>
      <c r="K4761" s="11">
        <v>100591.77127373649</v>
      </c>
      <c r="L4761" s="12">
        <v>254157.17560911458</v>
      </c>
      <c r="M4761" s="11">
        <v>1345</v>
      </c>
      <c r="N4761" s="13"/>
      <c r="O4761" t="str">
        <f t="shared" si="157"/>
        <v/>
      </c>
    </row>
    <row r="4762" spans="1:15" hidden="1">
      <c r="A4762" s="41">
        <v>3.2025000000000001</v>
      </c>
      <c r="B4762" s="46">
        <v>45740</v>
      </c>
      <c r="C4762" s="8" t="s">
        <v>13</v>
      </c>
      <c r="D4762" s="8" t="s">
        <v>46</v>
      </c>
      <c r="E4762" s="8" t="s">
        <v>46</v>
      </c>
      <c r="F4762" s="9">
        <f t="shared" si="156"/>
        <v>-2000000</v>
      </c>
      <c r="G4762" s="9">
        <v>-20</v>
      </c>
      <c r="H4762" s="10">
        <v>-2200100</v>
      </c>
      <c r="I4762" s="11">
        <v>27010801830.652451</v>
      </c>
      <c r="J4762" s="11">
        <v>268519</v>
      </c>
      <c r="K4762" s="11">
        <v>100591.77127373649</v>
      </c>
      <c r="L4762" s="12">
        <v>188264.57452527015</v>
      </c>
      <c r="M4762" s="11">
        <v>1346</v>
      </c>
      <c r="N4762" s="13"/>
      <c r="O4762" t="str">
        <f t="shared" si="157"/>
        <v/>
      </c>
    </row>
    <row r="4763" spans="1:15" hidden="1">
      <c r="A4763" s="41">
        <v>3.2025000000000001</v>
      </c>
      <c r="B4763" s="46">
        <v>45740</v>
      </c>
      <c r="C4763" s="8" t="s">
        <v>13</v>
      </c>
      <c r="D4763" s="8" t="s">
        <v>46</v>
      </c>
      <c r="E4763" s="8" t="s">
        <v>46</v>
      </c>
      <c r="F4763" s="9">
        <f t="shared" si="156"/>
        <v>-6100000</v>
      </c>
      <c r="G4763" s="9">
        <v>-61</v>
      </c>
      <c r="H4763" s="10">
        <v>-6710305</v>
      </c>
      <c r="I4763" s="11">
        <v>27004665732.604752</v>
      </c>
      <c r="J4763" s="11">
        <v>268458</v>
      </c>
      <c r="K4763" s="11">
        <v>100591.77127373649</v>
      </c>
      <c r="L4763" s="12">
        <v>574206.95230207406</v>
      </c>
      <c r="M4763" s="11">
        <v>1347</v>
      </c>
      <c r="N4763" s="13"/>
      <c r="O4763" t="str">
        <f t="shared" si="157"/>
        <v/>
      </c>
    </row>
    <row r="4764" spans="1:15" hidden="1">
      <c r="A4764" s="41">
        <v>3.2025000000000001</v>
      </c>
      <c r="B4764" s="46">
        <v>45740</v>
      </c>
      <c r="C4764" s="8" t="s">
        <v>13</v>
      </c>
      <c r="D4764" s="8" t="s">
        <v>46</v>
      </c>
      <c r="E4764" s="8" t="s">
        <v>46</v>
      </c>
      <c r="F4764" s="9">
        <f t="shared" si="156"/>
        <v>-900000</v>
      </c>
      <c r="G4764" s="9">
        <v>-9</v>
      </c>
      <c r="H4764" s="10">
        <v>-990045</v>
      </c>
      <c r="I4764" s="11">
        <v>27003760406.663288</v>
      </c>
      <c r="J4764" s="11">
        <v>268449</v>
      </c>
      <c r="K4764" s="11">
        <v>100591.77127373649</v>
      </c>
      <c r="L4764" s="12">
        <v>84719.058536371565</v>
      </c>
      <c r="M4764" s="11">
        <v>1348</v>
      </c>
      <c r="N4764" s="13"/>
      <c r="O4764" t="str">
        <f t="shared" si="157"/>
        <v/>
      </c>
    </row>
    <row r="4765" spans="1:15" hidden="1">
      <c r="A4765" s="41">
        <v>3.2025000000000001</v>
      </c>
      <c r="B4765" s="46">
        <v>45740</v>
      </c>
      <c r="C4765" s="8" t="s">
        <v>13</v>
      </c>
      <c r="D4765" s="8" t="s">
        <v>46</v>
      </c>
      <c r="E4765" s="8" t="s">
        <v>46</v>
      </c>
      <c r="F4765" s="9">
        <f t="shared" si="156"/>
        <v>-9000000</v>
      </c>
      <c r="G4765" s="9">
        <v>-90</v>
      </c>
      <c r="H4765" s="10">
        <v>-9900450</v>
      </c>
      <c r="I4765" s="11">
        <v>26994707147.248653</v>
      </c>
      <c r="J4765" s="11">
        <v>268359</v>
      </c>
      <c r="K4765" s="11">
        <v>100591.77127373649</v>
      </c>
      <c r="L4765" s="12">
        <v>847190.58536371589</v>
      </c>
      <c r="M4765" s="11">
        <v>1349</v>
      </c>
      <c r="N4765" s="13"/>
      <c r="O4765" t="str">
        <f t="shared" si="157"/>
        <v/>
      </c>
    </row>
    <row r="4766" spans="1:15" hidden="1">
      <c r="A4766" s="41">
        <v>3.2025000000000001</v>
      </c>
      <c r="B4766" s="46">
        <v>45740</v>
      </c>
      <c r="C4766" s="8" t="s">
        <v>13</v>
      </c>
      <c r="D4766" s="8" t="s">
        <v>46</v>
      </c>
      <c r="E4766" s="8" t="s">
        <v>46</v>
      </c>
      <c r="F4766" s="9">
        <f t="shared" si="156"/>
        <v>-1800000</v>
      </c>
      <c r="G4766" s="9">
        <v>-18</v>
      </c>
      <c r="H4766" s="10">
        <v>-1980090</v>
      </c>
      <c r="I4766" s="11">
        <v>26992896495.365726</v>
      </c>
      <c r="J4766" s="11">
        <v>268341</v>
      </c>
      <c r="K4766" s="11">
        <v>100591.77127373649</v>
      </c>
      <c r="L4766" s="12">
        <v>169438.11707274313</v>
      </c>
      <c r="M4766" s="11">
        <v>1350</v>
      </c>
      <c r="N4766" s="13"/>
      <c r="O4766" t="str">
        <f t="shared" si="157"/>
        <v/>
      </c>
    </row>
    <row r="4767" spans="1:15" hidden="1">
      <c r="A4767" s="41">
        <v>3.2025000000000001</v>
      </c>
      <c r="B4767" s="46">
        <v>45740</v>
      </c>
      <c r="C4767" s="8" t="s">
        <v>13</v>
      </c>
      <c r="D4767" s="8" t="s">
        <v>46</v>
      </c>
      <c r="E4767" s="8" t="s">
        <v>46</v>
      </c>
      <c r="F4767" s="9">
        <f t="shared" si="156"/>
        <v>-5600000</v>
      </c>
      <c r="G4767" s="9">
        <v>-56</v>
      </c>
      <c r="H4767" s="10">
        <v>-6160280</v>
      </c>
      <c r="I4767" s="11">
        <v>26987263356.174397</v>
      </c>
      <c r="J4767" s="11">
        <v>268285</v>
      </c>
      <c r="K4767" s="11">
        <v>100591.77127373649</v>
      </c>
      <c r="L4767" s="12">
        <v>527140.80867075641</v>
      </c>
      <c r="M4767" s="11">
        <v>1351</v>
      </c>
      <c r="N4767" s="13"/>
      <c r="O4767" t="str">
        <f t="shared" si="157"/>
        <v/>
      </c>
    </row>
    <row r="4768" spans="1:15" hidden="1">
      <c r="A4768" s="41">
        <v>3.2025000000000001</v>
      </c>
      <c r="B4768" s="46">
        <v>45740</v>
      </c>
      <c r="C4768" s="8" t="s">
        <v>13</v>
      </c>
      <c r="D4768" s="8" t="s">
        <v>14</v>
      </c>
      <c r="E4768" s="8" t="s">
        <v>14</v>
      </c>
      <c r="F4768" s="9">
        <f t="shared" si="156"/>
        <v>-900000</v>
      </c>
      <c r="G4768" s="9">
        <v>-9</v>
      </c>
      <c r="H4768" s="10">
        <v>-954846</v>
      </c>
      <c r="I4768" s="11">
        <v>18255377747.338768</v>
      </c>
      <c r="J4768" s="11">
        <v>182307</v>
      </c>
      <c r="K4768" s="11">
        <v>100135.36368509584</v>
      </c>
      <c r="L4768" s="12">
        <v>53627.726834137458</v>
      </c>
      <c r="M4768" s="11">
        <v>636</v>
      </c>
      <c r="N4768" s="13"/>
      <c r="O4768" t="str">
        <f t="shared" si="157"/>
        <v/>
      </c>
    </row>
    <row r="4769" spans="1:15" hidden="1">
      <c r="A4769" s="41">
        <v>3.2025000000000001</v>
      </c>
      <c r="B4769" s="46">
        <v>45740</v>
      </c>
      <c r="C4769" s="8" t="s">
        <v>13</v>
      </c>
      <c r="D4769" s="8" t="s">
        <v>46</v>
      </c>
      <c r="E4769" s="8" t="s">
        <v>46</v>
      </c>
      <c r="F4769" s="9">
        <f t="shared" si="156"/>
        <v>-900000</v>
      </c>
      <c r="G4769" s="9">
        <v>-9</v>
      </c>
      <c r="H4769" s="10">
        <v>-990045</v>
      </c>
      <c r="I4769" s="11">
        <v>26986358030.232933</v>
      </c>
      <c r="J4769" s="11">
        <v>268276</v>
      </c>
      <c r="K4769" s="11">
        <v>100591.77127373649</v>
      </c>
      <c r="L4769" s="12">
        <v>84719.058536371565</v>
      </c>
      <c r="M4769" s="11">
        <v>1352</v>
      </c>
      <c r="N4769" s="13"/>
      <c r="O4769" t="str">
        <f t="shared" si="157"/>
        <v/>
      </c>
    </row>
    <row r="4770" spans="1:15" hidden="1">
      <c r="A4770" s="41">
        <v>3.2025000000000001</v>
      </c>
      <c r="B4770" s="46">
        <v>45740</v>
      </c>
      <c r="C4770" s="8" t="s">
        <v>13</v>
      </c>
      <c r="D4770" s="8" t="s">
        <v>46</v>
      </c>
      <c r="E4770" s="8" t="s">
        <v>46</v>
      </c>
      <c r="F4770" s="9">
        <f t="shared" si="156"/>
        <v>-9000000</v>
      </c>
      <c r="G4770" s="9">
        <v>-90</v>
      </c>
      <c r="H4770" s="10">
        <v>-9900450</v>
      </c>
      <c r="I4770" s="11">
        <v>26977304770.818298</v>
      </c>
      <c r="J4770" s="11">
        <v>268186</v>
      </c>
      <c r="K4770" s="11">
        <v>100591.77127373649</v>
      </c>
      <c r="L4770" s="12">
        <v>847190.58536371589</v>
      </c>
      <c r="M4770" s="11">
        <v>1353</v>
      </c>
      <c r="N4770" s="13"/>
      <c r="O4770" t="str">
        <f t="shared" si="157"/>
        <v/>
      </c>
    </row>
    <row r="4771" spans="1:15" hidden="1">
      <c r="A4771" s="41">
        <v>3.2025000000000001</v>
      </c>
      <c r="B4771" s="46">
        <v>45740</v>
      </c>
      <c r="C4771" s="8" t="s">
        <v>13</v>
      </c>
      <c r="D4771" s="8" t="s">
        <v>46</v>
      </c>
      <c r="E4771" s="8" t="s">
        <v>46</v>
      </c>
      <c r="F4771" s="9">
        <f t="shared" si="156"/>
        <v>-28100000</v>
      </c>
      <c r="G4771" s="9">
        <v>-281</v>
      </c>
      <c r="H4771" s="10">
        <v>-30911405</v>
      </c>
      <c r="I4771" s="11">
        <v>26949038483.090378</v>
      </c>
      <c r="J4771" s="11">
        <v>267905</v>
      </c>
      <c r="K4771" s="11">
        <v>100591.77127373649</v>
      </c>
      <c r="L4771" s="12">
        <v>2645117.2720800452</v>
      </c>
      <c r="M4771" s="11">
        <v>1354</v>
      </c>
      <c r="N4771" s="13"/>
      <c r="O4771" t="str">
        <f t="shared" si="157"/>
        <v/>
      </c>
    </row>
    <row r="4772" spans="1:15" hidden="1">
      <c r="A4772" s="41">
        <v>3.2025000000000001</v>
      </c>
      <c r="B4772" s="46">
        <v>45740</v>
      </c>
      <c r="C4772" s="8" t="s">
        <v>13</v>
      </c>
      <c r="D4772" s="8" t="s">
        <v>14</v>
      </c>
      <c r="E4772" s="8" t="s">
        <v>14</v>
      </c>
      <c r="F4772" s="9">
        <f t="shared" si="156"/>
        <v>4700000</v>
      </c>
      <c r="G4772" s="9">
        <v>47</v>
      </c>
      <c r="H4772" s="10">
        <v>4995536</v>
      </c>
      <c r="I4772" s="11">
        <v>18260373283.338768</v>
      </c>
      <c r="J4772" s="11">
        <v>182354</v>
      </c>
      <c r="K4772" s="11">
        <v>100136.9494682802</v>
      </c>
      <c r="L4772" s="12">
        <v>0</v>
      </c>
      <c r="M4772" s="11">
        <v>637</v>
      </c>
      <c r="N4772" s="13"/>
      <c r="O4772" t="str">
        <f t="shared" si="157"/>
        <v/>
      </c>
    </row>
    <row r="4773" spans="1:15" hidden="1">
      <c r="A4773" s="41">
        <v>3.2025000000000001</v>
      </c>
      <c r="B4773" s="46">
        <v>45740</v>
      </c>
      <c r="C4773" s="8" t="s">
        <v>13</v>
      </c>
      <c r="D4773" s="8" t="s">
        <v>15</v>
      </c>
      <c r="E4773" s="8" t="s">
        <v>15</v>
      </c>
      <c r="F4773" s="9">
        <f t="shared" si="156"/>
        <v>1100000</v>
      </c>
      <c r="G4773" s="9">
        <v>11</v>
      </c>
      <c r="H4773" s="10">
        <v>1181576</v>
      </c>
      <c r="I4773" s="11">
        <v>4581520612.7391043</v>
      </c>
      <c r="J4773" s="11">
        <v>44029</v>
      </c>
      <c r="K4773" s="11">
        <v>104056.88552406605</v>
      </c>
      <c r="L4773" s="12">
        <v>0</v>
      </c>
      <c r="M4773" s="11">
        <v>2763</v>
      </c>
      <c r="N4773" s="13"/>
      <c r="O4773" t="str">
        <f t="shared" si="157"/>
        <v/>
      </c>
    </row>
    <row r="4774" spans="1:15" hidden="1">
      <c r="A4774" s="41">
        <v>3.2025000000000001</v>
      </c>
      <c r="B4774" s="46">
        <v>45740</v>
      </c>
      <c r="C4774" s="8" t="s">
        <v>13</v>
      </c>
      <c r="D4774" s="8" t="s">
        <v>15</v>
      </c>
      <c r="E4774" s="8" t="s">
        <v>15</v>
      </c>
      <c r="F4774" s="9">
        <f t="shared" si="156"/>
        <v>20200000</v>
      </c>
      <c r="G4774" s="9">
        <v>202</v>
      </c>
      <c r="H4774" s="10">
        <v>21740452</v>
      </c>
      <c r="I4774" s="11">
        <v>4603261064.7391043</v>
      </c>
      <c r="J4774" s="11">
        <v>44231</v>
      </c>
      <c r="K4774" s="11">
        <v>104073.18542965577</v>
      </c>
      <c r="L4774" s="12">
        <v>0</v>
      </c>
      <c r="M4774" s="11">
        <v>2764</v>
      </c>
      <c r="N4774" s="13"/>
      <c r="O4774" t="str">
        <f t="shared" si="157"/>
        <v/>
      </c>
    </row>
    <row r="4775" spans="1:15" hidden="1">
      <c r="A4775" s="41">
        <v>3.2025000000000001</v>
      </c>
      <c r="B4775" s="46">
        <v>45740</v>
      </c>
      <c r="C4775" s="8" t="s">
        <v>13</v>
      </c>
      <c r="D4775" s="8" t="s">
        <v>15</v>
      </c>
      <c r="E4775" s="8" t="s">
        <v>15</v>
      </c>
      <c r="F4775" s="9">
        <f t="shared" si="156"/>
        <v>1000000</v>
      </c>
      <c r="G4775" s="9">
        <v>10</v>
      </c>
      <c r="H4775" s="10">
        <v>1078250</v>
      </c>
      <c r="I4775" s="11">
        <v>4604339314.7391043</v>
      </c>
      <c r="J4775" s="11">
        <v>44241</v>
      </c>
      <c r="K4775" s="11">
        <v>104074.03346983803</v>
      </c>
      <c r="L4775" s="12">
        <v>0</v>
      </c>
      <c r="M4775" s="11">
        <v>2765</v>
      </c>
      <c r="N4775" s="13"/>
      <c r="O4775" t="str">
        <f t="shared" si="157"/>
        <v/>
      </c>
    </row>
    <row r="4776" spans="1:15" hidden="1">
      <c r="A4776" s="41">
        <v>3.2025000000000001</v>
      </c>
      <c r="B4776" s="46">
        <v>45740</v>
      </c>
      <c r="C4776" s="8" t="s">
        <v>13</v>
      </c>
      <c r="D4776" s="8" t="s">
        <v>46</v>
      </c>
      <c r="E4776" s="8" t="s">
        <v>46</v>
      </c>
      <c r="F4776" s="9">
        <f t="shared" si="156"/>
        <v>-9700000</v>
      </c>
      <c r="G4776" s="9">
        <v>-97</v>
      </c>
      <c r="H4776" s="10">
        <v>-10670485</v>
      </c>
      <c r="I4776" s="11">
        <v>26939281081.276825</v>
      </c>
      <c r="J4776" s="11">
        <v>267808</v>
      </c>
      <c r="K4776" s="11">
        <v>100591.77127373649</v>
      </c>
      <c r="L4776" s="12">
        <v>913083.18644756079</v>
      </c>
      <c r="M4776" s="11">
        <v>1355</v>
      </c>
      <c r="N4776" s="13"/>
      <c r="O4776" t="str">
        <f t="shared" si="157"/>
        <v/>
      </c>
    </row>
    <row r="4777" spans="1:15" hidden="1">
      <c r="A4777" s="41">
        <v>3.2025000000000001</v>
      </c>
      <c r="B4777" s="46">
        <v>45740</v>
      </c>
      <c r="C4777" s="8" t="s">
        <v>13</v>
      </c>
      <c r="D4777" s="8" t="s">
        <v>46</v>
      </c>
      <c r="E4777" s="8" t="s">
        <v>46</v>
      </c>
      <c r="F4777" s="9">
        <f t="shared" si="156"/>
        <v>-9000000</v>
      </c>
      <c r="G4777" s="9">
        <v>-90</v>
      </c>
      <c r="H4777" s="10">
        <v>-9900450</v>
      </c>
      <c r="I4777" s="11">
        <v>26930227821.86219</v>
      </c>
      <c r="J4777" s="11">
        <v>267718</v>
      </c>
      <c r="K4777" s="11">
        <v>100591.77127373649</v>
      </c>
      <c r="L4777" s="12">
        <v>847190.58536371589</v>
      </c>
      <c r="M4777" s="11">
        <v>1356</v>
      </c>
      <c r="N4777" s="13"/>
      <c r="O4777" t="str">
        <f t="shared" si="157"/>
        <v/>
      </c>
    </row>
    <row r="4778" spans="1:15" hidden="1">
      <c r="A4778" s="41">
        <v>3.2025000000000001</v>
      </c>
      <c r="B4778" s="46">
        <v>45740</v>
      </c>
      <c r="C4778" s="8" t="s">
        <v>13</v>
      </c>
      <c r="D4778" s="8" t="s">
        <v>14</v>
      </c>
      <c r="E4778" s="8" t="s">
        <v>14</v>
      </c>
      <c r="F4778" s="9">
        <f t="shared" si="156"/>
        <v>-900000</v>
      </c>
      <c r="G4778" s="9">
        <v>-9</v>
      </c>
      <c r="H4778" s="10">
        <v>-954846</v>
      </c>
      <c r="I4778" s="11">
        <v>18259472050.793552</v>
      </c>
      <c r="J4778" s="11">
        <v>182345</v>
      </c>
      <c r="K4778" s="11">
        <v>100136.9494682802</v>
      </c>
      <c r="L4778" s="12">
        <v>53613.454785478185</v>
      </c>
      <c r="M4778" s="11">
        <v>638</v>
      </c>
      <c r="N4778" s="13"/>
      <c r="O4778" t="str">
        <f t="shared" si="157"/>
        <v/>
      </c>
    </row>
    <row r="4779" spans="1:15" hidden="1">
      <c r="A4779" s="41">
        <v>3.2025000000000001</v>
      </c>
      <c r="B4779" s="46">
        <v>45740</v>
      </c>
      <c r="C4779" s="8" t="s">
        <v>13</v>
      </c>
      <c r="D4779" s="8" t="s">
        <v>46</v>
      </c>
      <c r="E4779" s="8" t="s">
        <v>46</v>
      </c>
      <c r="F4779" s="9">
        <f t="shared" si="156"/>
        <v>-1500000</v>
      </c>
      <c r="G4779" s="9">
        <v>-15</v>
      </c>
      <c r="H4779" s="10">
        <v>-1650075</v>
      </c>
      <c r="I4779" s="11">
        <v>26928718945.293083</v>
      </c>
      <c r="J4779" s="11">
        <v>267703</v>
      </c>
      <c r="K4779" s="11">
        <v>100591.77127373649</v>
      </c>
      <c r="L4779" s="12">
        <v>141198.43089395249</v>
      </c>
      <c r="M4779" s="11">
        <v>1357</v>
      </c>
      <c r="N4779" s="13"/>
      <c r="O4779" t="str">
        <f t="shared" si="157"/>
        <v/>
      </c>
    </row>
    <row r="4780" spans="1:15" hidden="1">
      <c r="A4780" s="41">
        <v>3.2025000000000001</v>
      </c>
      <c r="B4780" s="46">
        <v>45740</v>
      </c>
      <c r="C4780" s="8" t="s">
        <v>13</v>
      </c>
      <c r="D4780" s="8" t="s">
        <v>46</v>
      </c>
      <c r="E4780" s="8" t="s">
        <v>46</v>
      </c>
      <c r="F4780" s="9">
        <f t="shared" si="156"/>
        <v>-900000</v>
      </c>
      <c r="G4780" s="9">
        <v>-9</v>
      </c>
      <c r="H4780" s="10">
        <v>-990045</v>
      </c>
      <c r="I4780" s="11">
        <v>26927813619.35162</v>
      </c>
      <c r="J4780" s="11">
        <v>267694</v>
      </c>
      <c r="K4780" s="11">
        <v>100591.77127373649</v>
      </c>
      <c r="L4780" s="12">
        <v>84719.058536371565</v>
      </c>
      <c r="M4780" s="11">
        <v>1358</v>
      </c>
      <c r="N4780" s="13"/>
      <c r="O4780" t="str">
        <f t="shared" si="157"/>
        <v/>
      </c>
    </row>
    <row r="4781" spans="1:15" hidden="1">
      <c r="A4781" s="41">
        <v>3.2025000000000001</v>
      </c>
      <c r="B4781" s="46">
        <v>45740</v>
      </c>
      <c r="C4781" s="8" t="s">
        <v>13</v>
      </c>
      <c r="D4781" s="8" t="s">
        <v>46</v>
      </c>
      <c r="E4781" s="8" t="s">
        <v>46</v>
      </c>
      <c r="F4781" s="9">
        <f t="shared" si="156"/>
        <v>-272500000</v>
      </c>
      <c r="G4781" s="9">
        <v>-2725</v>
      </c>
      <c r="H4781" s="10">
        <v>-299763625</v>
      </c>
      <c r="I4781" s="11">
        <v>26653701042.630688</v>
      </c>
      <c r="J4781" s="11">
        <v>264969</v>
      </c>
      <c r="K4781" s="11">
        <v>100591.77127373649</v>
      </c>
      <c r="L4781" s="12">
        <v>25651048.279068053</v>
      </c>
      <c r="M4781" s="11">
        <v>1359</v>
      </c>
      <c r="N4781" s="13"/>
      <c r="O4781" t="str">
        <f t="shared" si="157"/>
        <v/>
      </c>
    </row>
    <row r="4782" spans="1:15" hidden="1">
      <c r="A4782" s="41">
        <v>3.2025000000000001</v>
      </c>
      <c r="B4782" s="46">
        <v>45740</v>
      </c>
      <c r="C4782" s="8" t="s">
        <v>13</v>
      </c>
      <c r="D4782" s="8" t="s">
        <v>46</v>
      </c>
      <c r="E4782" s="8" t="s">
        <v>46</v>
      </c>
      <c r="F4782" s="9">
        <f t="shared" si="156"/>
        <v>900000</v>
      </c>
      <c r="G4782" s="9">
        <v>9</v>
      </c>
      <c r="H4782" s="10">
        <v>989082</v>
      </c>
      <c r="I4782" s="11">
        <v>26654690124.630688</v>
      </c>
      <c r="J4782" s="11">
        <v>264978</v>
      </c>
      <c r="K4782" s="11">
        <v>100592.08736057593</v>
      </c>
      <c r="L4782" s="12">
        <v>0</v>
      </c>
      <c r="M4782" s="11">
        <v>1360</v>
      </c>
      <c r="N4782" s="13"/>
      <c r="O4782" t="str">
        <f t="shared" si="157"/>
        <v/>
      </c>
    </row>
    <row r="4783" spans="1:15" hidden="1">
      <c r="A4783" s="41">
        <v>3.2025000000000001</v>
      </c>
      <c r="B4783" s="46">
        <v>45740</v>
      </c>
      <c r="C4783" s="8" t="s">
        <v>13</v>
      </c>
      <c r="D4783" s="8" t="s">
        <v>46</v>
      </c>
      <c r="E4783" s="8" t="s">
        <v>46</v>
      </c>
      <c r="F4783" s="9">
        <f t="shared" si="156"/>
        <v>-2000000</v>
      </c>
      <c r="G4783" s="9">
        <v>-20</v>
      </c>
      <c r="H4783" s="10">
        <v>-2200100</v>
      </c>
      <c r="I4783" s="11">
        <v>26652678282.883476</v>
      </c>
      <c r="J4783" s="11">
        <v>264958</v>
      </c>
      <c r="K4783" s="11">
        <v>100592.08736057593</v>
      </c>
      <c r="L4783" s="12">
        <v>188258.25278848154</v>
      </c>
      <c r="M4783" s="11">
        <v>1361</v>
      </c>
      <c r="N4783" s="13"/>
      <c r="O4783" t="str">
        <f t="shared" si="157"/>
        <v/>
      </c>
    </row>
    <row r="4784" spans="1:15" hidden="1">
      <c r="A4784" s="41">
        <v>3.2025000000000001</v>
      </c>
      <c r="B4784" s="46">
        <v>45740</v>
      </c>
      <c r="C4784" s="8" t="s">
        <v>13</v>
      </c>
      <c r="D4784" s="8" t="s">
        <v>14</v>
      </c>
      <c r="E4784" s="8" t="s">
        <v>14</v>
      </c>
      <c r="F4784" s="9">
        <f t="shared" si="156"/>
        <v>-900000</v>
      </c>
      <c r="G4784" s="9">
        <v>-9</v>
      </c>
      <c r="H4784" s="10">
        <v>-954846</v>
      </c>
      <c r="I4784" s="11">
        <v>18258570818.248337</v>
      </c>
      <c r="J4784" s="11">
        <v>182336</v>
      </c>
      <c r="K4784" s="11">
        <v>100136.9494682802</v>
      </c>
      <c r="L4784" s="12">
        <v>53613.454785478185</v>
      </c>
      <c r="M4784" s="11">
        <v>639</v>
      </c>
      <c r="N4784" s="13"/>
      <c r="O4784" t="str">
        <f t="shared" si="157"/>
        <v/>
      </c>
    </row>
    <row r="4785" spans="1:15" hidden="1">
      <c r="A4785" s="41">
        <v>3.2025000000000001</v>
      </c>
      <c r="B4785" s="46">
        <v>45740</v>
      </c>
      <c r="C4785" s="8" t="s">
        <v>13</v>
      </c>
      <c r="D4785" s="8" t="s">
        <v>46</v>
      </c>
      <c r="E4785" s="8" t="s">
        <v>46</v>
      </c>
      <c r="F4785" s="9">
        <f t="shared" si="156"/>
        <v>-436100000</v>
      </c>
      <c r="G4785" s="9">
        <v>-4361</v>
      </c>
      <c r="H4785" s="10">
        <v>-479731805</v>
      </c>
      <c r="I4785" s="11">
        <v>26213996189.904003</v>
      </c>
      <c r="J4785" s="11">
        <v>260597</v>
      </c>
      <c r="K4785" s="11">
        <v>100592.08736057593</v>
      </c>
      <c r="L4785" s="12">
        <v>41049712.020528376</v>
      </c>
      <c r="M4785" s="11">
        <v>1362</v>
      </c>
      <c r="N4785" s="13"/>
      <c r="O4785" t="str">
        <f t="shared" si="157"/>
        <v/>
      </c>
    </row>
    <row r="4786" spans="1:15" hidden="1">
      <c r="A4786" s="41">
        <v>3.2025000000000001</v>
      </c>
      <c r="B4786" s="46">
        <v>45740</v>
      </c>
      <c r="C4786" s="8" t="s">
        <v>13</v>
      </c>
      <c r="D4786" s="8" t="s">
        <v>46</v>
      </c>
      <c r="E4786" s="8" t="s">
        <v>46</v>
      </c>
      <c r="F4786" s="9">
        <f t="shared" si="156"/>
        <v>-4500000</v>
      </c>
      <c r="G4786" s="9">
        <v>-45</v>
      </c>
      <c r="H4786" s="10">
        <v>-4950225</v>
      </c>
      <c r="I4786" s="11">
        <v>26209469545.972778</v>
      </c>
      <c r="J4786" s="11">
        <v>260552</v>
      </c>
      <c r="K4786" s="11">
        <v>100592.08736057593</v>
      </c>
      <c r="L4786" s="12">
        <v>423581.06877408363</v>
      </c>
      <c r="M4786" s="11">
        <v>1363</v>
      </c>
      <c r="N4786" s="13"/>
      <c r="O4786" t="str">
        <f t="shared" si="157"/>
        <v/>
      </c>
    </row>
    <row r="4787" spans="1:15" hidden="1">
      <c r="A4787" s="41">
        <v>3.2025000000000001</v>
      </c>
      <c r="B4787" s="46">
        <v>45740</v>
      </c>
      <c r="C4787" s="8" t="s">
        <v>13</v>
      </c>
      <c r="D4787" s="8" t="s">
        <v>15</v>
      </c>
      <c r="E4787" s="8" t="s">
        <v>15</v>
      </c>
      <c r="F4787" s="9">
        <f t="shared" si="156"/>
        <v>18600000</v>
      </c>
      <c r="G4787" s="9">
        <v>186</v>
      </c>
      <c r="H4787" s="10">
        <v>20239404</v>
      </c>
      <c r="I4787" s="11">
        <v>4624578718.7391043</v>
      </c>
      <c r="J4787" s="11">
        <v>44427</v>
      </c>
      <c r="K4787" s="11">
        <v>104093.87801875221</v>
      </c>
      <c r="L4787" s="12">
        <v>0</v>
      </c>
      <c r="M4787" s="11">
        <v>2766</v>
      </c>
      <c r="N4787" s="13"/>
      <c r="O4787" t="str">
        <f t="shared" si="157"/>
        <v/>
      </c>
    </row>
    <row r="4788" spans="1:15" hidden="1">
      <c r="A4788" s="41">
        <v>3.2025000000000001</v>
      </c>
      <c r="B4788" s="46">
        <v>45740</v>
      </c>
      <c r="C4788" s="8" t="s">
        <v>13</v>
      </c>
      <c r="D4788" s="8" t="s">
        <v>46</v>
      </c>
      <c r="E4788" s="8" t="s">
        <v>46</v>
      </c>
      <c r="F4788" s="9">
        <f t="shared" si="156"/>
        <v>-18200000</v>
      </c>
      <c r="G4788" s="9">
        <v>-182</v>
      </c>
      <c r="H4788" s="10">
        <v>-20020910</v>
      </c>
      <c r="I4788" s="11">
        <v>26191161786.073154</v>
      </c>
      <c r="J4788" s="11">
        <v>260370</v>
      </c>
      <c r="K4788" s="11">
        <v>100592.08736057593</v>
      </c>
      <c r="L4788" s="12">
        <v>1713150.1003751829</v>
      </c>
      <c r="M4788" s="11">
        <v>1364</v>
      </c>
      <c r="N4788" s="13"/>
      <c r="O4788" t="str">
        <f t="shared" si="157"/>
        <v/>
      </c>
    </row>
    <row r="4789" spans="1:15" hidden="1">
      <c r="A4789" s="41">
        <v>3.2025000000000001</v>
      </c>
      <c r="B4789" s="46">
        <v>45740</v>
      </c>
      <c r="C4789" s="8" t="s">
        <v>13</v>
      </c>
      <c r="D4789" s="8" t="s">
        <v>46</v>
      </c>
      <c r="E4789" s="8" t="s">
        <v>46</v>
      </c>
      <c r="F4789" s="9">
        <f t="shared" si="156"/>
        <v>-11800000</v>
      </c>
      <c r="G4789" s="9">
        <v>-118</v>
      </c>
      <c r="H4789" s="10">
        <v>-12980590</v>
      </c>
      <c r="I4789" s="11">
        <v>26179291919.764606</v>
      </c>
      <c r="J4789" s="11">
        <v>260252</v>
      </c>
      <c r="K4789" s="11">
        <v>100592.08736057593</v>
      </c>
      <c r="L4789" s="12">
        <v>1110723.6914520413</v>
      </c>
      <c r="M4789" s="11">
        <v>1365</v>
      </c>
      <c r="N4789" s="13"/>
      <c r="O4789" t="str">
        <f t="shared" si="157"/>
        <v/>
      </c>
    </row>
    <row r="4790" spans="1:15" hidden="1">
      <c r="A4790" s="41">
        <v>3.2025000000000001</v>
      </c>
      <c r="B4790" s="46">
        <v>45740</v>
      </c>
      <c r="C4790" s="8" t="s">
        <v>13</v>
      </c>
      <c r="D4790" s="8" t="s">
        <v>14</v>
      </c>
      <c r="E4790" s="8" t="s">
        <v>14</v>
      </c>
      <c r="F4790" s="9">
        <f t="shared" si="156"/>
        <v>-1800000</v>
      </c>
      <c r="G4790" s="9">
        <v>-18</v>
      </c>
      <c r="H4790" s="10">
        <v>-1909692</v>
      </c>
      <c r="I4790" s="11">
        <v>18256768353.157909</v>
      </c>
      <c r="J4790" s="11">
        <v>182318</v>
      </c>
      <c r="K4790" s="11">
        <v>100136.9494682802</v>
      </c>
      <c r="L4790" s="12">
        <v>107226.90957095637</v>
      </c>
      <c r="M4790" s="11">
        <v>640</v>
      </c>
      <c r="N4790" s="13"/>
      <c r="O4790" t="str">
        <f t="shared" si="157"/>
        <v/>
      </c>
    </row>
    <row r="4791" spans="1:15" hidden="1">
      <c r="A4791" s="41">
        <v>3.2025000000000001</v>
      </c>
      <c r="B4791" s="46">
        <v>45740</v>
      </c>
      <c r="C4791" s="8" t="s">
        <v>13</v>
      </c>
      <c r="D4791" s="8" t="s">
        <v>46</v>
      </c>
      <c r="E4791" s="8" t="s">
        <v>46</v>
      </c>
      <c r="F4791" s="9">
        <f t="shared" si="156"/>
        <v>-22700000</v>
      </c>
      <c r="G4791" s="9">
        <v>-227</v>
      </c>
      <c r="H4791" s="10">
        <v>-24971135</v>
      </c>
      <c r="I4791" s="11">
        <v>26156457515.933754</v>
      </c>
      <c r="J4791" s="11">
        <v>260025</v>
      </c>
      <c r="K4791" s="11">
        <v>100592.08736057593</v>
      </c>
      <c r="L4791" s="12">
        <v>2136731.1691492647</v>
      </c>
      <c r="M4791" s="11">
        <v>1366</v>
      </c>
      <c r="N4791" s="13"/>
      <c r="O4791" t="str">
        <f t="shared" si="157"/>
        <v/>
      </c>
    </row>
    <row r="4792" spans="1:15" hidden="1">
      <c r="A4792" s="41">
        <v>3.2025000000000001</v>
      </c>
      <c r="B4792" s="46">
        <v>45740</v>
      </c>
      <c r="C4792" s="8" t="s">
        <v>13</v>
      </c>
      <c r="D4792" s="8" t="s">
        <v>46</v>
      </c>
      <c r="E4792" s="8" t="s">
        <v>46</v>
      </c>
      <c r="F4792" s="9">
        <f t="shared" si="156"/>
        <v>-9000000</v>
      </c>
      <c r="G4792" s="9">
        <v>-90</v>
      </c>
      <c r="H4792" s="10">
        <v>-9900450</v>
      </c>
      <c r="I4792" s="11">
        <v>26147404228.071301</v>
      </c>
      <c r="J4792" s="11">
        <v>259935</v>
      </c>
      <c r="K4792" s="11">
        <v>100592.08736057593</v>
      </c>
      <c r="L4792" s="12">
        <v>847162.13754816726</v>
      </c>
      <c r="M4792" s="11">
        <v>1367</v>
      </c>
      <c r="N4792" s="13"/>
      <c r="O4792" t="str">
        <f t="shared" si="157"/>
        <v/>
      </c>
    </row>
    <row r="4793" spans="1:15" hidden="1">
      <c r="A4793" s="41">
        <v>3.2025000000000001</v>
      </c>
      <c r="B4793" s="46">
        <v>45740</v>
      </c>
      <c r="C4793" s="8" t="s">
        <v>13</v>
      </c>
      <c r="D4793" s="8" t="s">
        <v>14</v>
      </c>
      <c r="E4793" s="8" t="s">
        <v>14</v>
      </c>
      <c r="F4793" s="9">
        <f t="shared" si="156"/>
        <v>4700000</v>
      </c>
      <c r="G4793" s="9">
        <v>47</v>
      </c>
      <c r="H4793" s="10">
        <v>4995536</v>
      </c>
      <c r="I4793" s="11">
        <v>18261763889.157909</v>
      </c>
      <c r="J4793" s="11">
        <v>182365</v>
      </c>
      <c r="K4793" s="11">
        <v>100138.53474711654</v>
      </c>
      <c r="L4793" s="12">
        <v>0</v>
      </c>
      <c r="M4793" s="11">
        <v>641</v>
      </c>
      <c r="N4793" s="13"/>
      <c r="O4793" t="str">
        <f t="shared" si="157"/>
        <v/>
      </c>
    </row>
    <row r="4794" spans="1:15" hidden="1">
      <c r="A4794" s="41">
        <v>3.2025000000000001</v>
      </c>
      <c r="B4794" s="46">
        <v>45740</v>
      </c>
      <c r="C4794" s="8" t="s">
        <v>13</v>
      </c>
      <c r="D4794" s="8" t="s">
        <v>46</v>
      </c>
      <c r="E4794" s="8" t="s">
        <v>46</v>
      </c>
      <c r="F4794" s="9">
        <f t="shared" si="156"/>
        <v>900000</v>
      </c>
      <c r="G4794" s="9">
        <v>9</v>
      </c>
      <c r="H4794" s="10">
        <v>989361</v>
      </c>
      <c r="I4794" s="11">
        <v>26148393589.071301</v>
      </c>
      <c r="J4794" s="11">
        <v>259944</v>
      </c>
      <c r="K4794" s="11">
        <v>100592.41063102553</v>
      </c>
      <c r="L4794" s="12">
        <v>0</v>
      </c>
      <c r="M4794" s="11">
        <v>1368</v>
      </c>
      <c r="N4794" s="13"/>
      <c r="O4794" t="str">
        <f t="shared" si="157"/>
        <v/>
      </c>
    </row>
    <row r="4795" spans="1:15" hidden="1">
      <c r="A4795" s="41">
        <v>3.2025000000000001</v>
      </c>
      <c r="B4795" s="46">
        <v>45740</v>
      </c>
      <c r="C4795" s="8" t="s">
        <v>13</v>
      </c>
      <c r="D4795" s="8" t="s">
        <v>46</v>
      </c>
      <c r="E4795" s="8" t="s">
        <v>46</v>
      </c>
      <c r="F4795" s="9">
        <f t="shared" si="156"/>
        <v>-7600000</v>
      </c>
      <c r="G4795" s="9">
        <v>-76</v>
      </c>
      <c r="H4795" s="10">
        <v>-8360380</v>
      </c>
      <c r="I4795" s="11">
        <v>26140748565.863342</v>
      </c>
      <c r="J4795" s="11">
        <v>259868</v>
      </c>
      <c r="K4795" s="11">
        <v>100592.41063102553</v>
      </c>
      <c r="L4795" s="12">
        <v>715356.79204205982</v>
      </c>
      <c r="M4795" s="11">
        <v>1369</v>
      </c>
      <c r="N4795" s="13"/>
      <c r="O4795" t="str">
        <f t="shared" si="157"/>
        <v/>
      </c>
    </row>
    <row r="4796" spans="1:15" hidden="1">
      <c r="A4796" s="41">
        <v>3.2025000000000001</v>
      </c>
      <c r="B4796" s="46">
        <v>45740</v>
      </c>
      <c r="C4796" s="8" t="s">
        <v>13</v>
      </c>
      <c r="D4796" s="8" t="s">
        <v>14</v>
      </c>
      <c r="E4796" s="8" t="s">
        <v>14</v>
      </c>
      <c r="F4796" s="9">
        <f t="shared" si="156"/>
        <v>1200000</v>
      </c>
      <c r="G4796" s="9">
        <v>12</v>
      </c>
      <c r="H4796" s="10">
        <v>1268520</v>
      </c>
      <c r="I4796" s="11">
        <v>18263032409.157909</v>
      </c>
      <c r="J4796" s="11">
        <v>182377</v>
      </c>
      <c r="K4796" s="11">
        <v>100138.90133710889</v>
      </c>
      <c r="L4796" s="12">
        <v>0</v>
      </c>
      <c r="M4796" s="11">
        <v>642</v>
      </c>
      <c r="N4796" s="13"/>
      <c r="O4796" t="str">
        <f t="shared" si="157"/>
        <v/>
      </c>
    </row>
    <row r="4797" spans="1:15" hidden="1">
      <c r="A4797" s="41">
        <v>3.2025000000000001</v>
      </c>
      <c r="B4797" s="46">
        <v>45740</v>
      </c>
      <c r="C4797" s="8" t="s">
        <v>13</v>
      </c>
      <c r="D4797" s="8" t="s">
        <v>14</v>
      </c>
      <c r="E4797" s="8" t="s">
        <v>14</v>
      </c>
      <c r="F4797" s="9">
        <f t="shared" si="156"/>
        <v>-1800000</v>
      </c>
      <c r="G4797" s="9">
        <v>-18</v>
      </c>
      <c r="H4797" s="10">
        <v>-1909692</v>
      </c>
      <c r="I4797" s="11">
        <v>18261229908.933842</v>
      </c>
      <c r="J4797" s="11">
        <v>182359</v>
      </c>
      <c r="K4797" s="11">
        <v>100138.90133710889</v>
      </c>
      <c r="L4797" s="12">
        <v>107191.77593203983</v>
      </c>
      <c r="M4797" s="11">
        <v>643</v>
      </c>
      <c r="N4797" s="13"/>
      <c r="O4797" t="str">
        <f t="shared" si="157"/>
        <v/>
      </c>
    </row>
    <row r="4798" spans="1:15" hidden="1">
      <c r="A4798" s="41">
        <v>3.2025000000000001</v>
      </c>
      <c r="B4798" s="46">
        <v>45740</v>
      </c>
      <c r="C4798" s="8" t="s">
        <v>13</v>
      </c>
      <c r="D4798" s="8" t="s">
        <v>46</v>
      </c>
      <c r="E4798" s="8" t="s">
        <v>46</v>
      </c>
      <c r="F4798" s="9">
        <f t="shared" si="156"/>
        <v>-1800000</v>
      </c>
      <c r="G4798" s="9">
        <v>-18</v>
      </c>
      <c r="H4798" s="10">
        <v>-1980090</v>
      </c>
      <c r="I4798" s="11">
        <v>26138937902.471985</v>
      </c>
      <c r="J4798" s="11">
        <v>259850</v>
      </c>
      <c r="K4798" s="11">
        <v>100592.41063102553</v>
      </c>
      <c r="L4798" s="12">
        <v>169426.6086415404</v>
      </c>
      <c r="M4798" s="11">
        <v>1370</v>
      </c>
      <c r="N4798" s="13"/>
      <c r="O4798" t="str">
        <f t="shared" si="157"/>
        <v/>
      </c>
    </row>
    <row r="4799" spans="1:15" hidden="1">
      <c r="A4799" s="41">
        <v>3.2025000000000001</v>
      </c>
      <c r="B4799" s="46">
        <v>45740</v>
      </c>
      <c r="C4799" s="8" t="s">
        <v>13</v>
      </c>
      <c r="D4799" s="8" t="s">
        <v>46</v>
      </c>
      <c r="E4799" s="8" t="s">
        <v>46</v>
      </c>
      <c r="F4799" s="9">
        <f t="shared" si="156"/>
        <v>-4800000</v>
      </c>
      <c r="G4799" s="9">
        <v>-48</v>
      </c>
      <c r="H4799" s="10">
        <v>-5280240</v>
      </c>
      <c r="I4799" s="11">
        <v>26134109466.761696</v>
      </c>
      <c r="J4799" s="11">
        <v>259802</v>
      </c>
      <c r="K4799" s="11">
        <v>100592.41063102553</v>
      </c>
      <c r="L4799" s="12">
        <v>451804.28971077502</v>
      </c>
      <c r="M4799" s="11">
        <v>1371</v>
      </c>
      <c r="N4799" s="13"/>
      <c r="O4799" t="str">
        <f t="shared" si="157"/>
        <v/>
      </c>
    </row>
    <row r="4800" spans="1:15" hidden="1">
      <c r="A4800" s="41">
        <v>3.2025000000000001</v>
      </c>
      <c r="B4800" s="46">
        <v>45740</v>
      </c>
      <c r="C4800" s="8" t="s">
        <v>13</v>
      </c>
      <c r="D4800" s="8" t="s">
        <v>46</v>
      </c>
      <c r="E4800" s="8" t="s">
        <v>46</v>
      </c>
      <c r="F4800" s="9">
        <f t="shared" si="156"/>
        <v>4600000</v>
      </c>
      <c r="G4800" s="9">
        <v>46</v>
      </c>
      <c r="H4800" s="10">
        <v>5056734</v>
      </c>
      <c r="I4800" s="11">
        <v>26139166200.761696</v>
      </c>
      <c r="J4800" s="11">
        <v>259848</v>
      </c>
      <c r="K4800" s="11">
        <v>100594.06345541122</v>
      </c>
      <c r="L4800" s="12">
        <v>0</v>
      </c>
      <c r="M4800" s="11">
        <v>1372</v>
      </c>
      <c r="N4800" s="13"/>
      <c r="O4800" t="str">
        <f t="shared" si="157"/>
        <v/>
      </c>
    </row>
    <row r="4801" spans="1:15" hidden="1">
      <c r="A4801" s="41">
        <v>3.2025000000000001</v>
      </c>
      <c r="B4801" s="46">
        <v>45740</v>
      </c>
      <c r="C4801" s="8" t="s">
        <v>13</v>
      </c>
      <c r="D4801" s="8" t="s">
        <v>46</v>
      </c>
      <c r="E4801" s="8" t="s">
        <v>46</v>
      </c>
      <c r="F4801" s="9">
        <f t="shared" si="156"/>
        <v>-1000000</v>
      </c>
      <c r="G4801" s="9">
        <v>-10</v>
      </c>
      <c r="H4801" s="10">
        <v>-1100050</v>
      </c>
      <c r="I4801" s="11">
        <v>26138160260.12714</v>
      </c>
      <c r="J4801" s="11">
        <v>259838</v>
      </c>
      <c r="K4801" s="11">
        <v>100594.06345541122</v>
      </c>
      <c r="L4801" s="12">
        <v>94109.365445887786</v>
      </c>
      <c r="M4801" s="11">
        <v>1373</v>
      </c>
      <c r="N4801" s="13"/>
      <c r="O4801" t="str">
        <f t="shared" si="157"/>
        <v/>
      </c>
    </row>
    <row r="4802" spans="1:15" hidden="1">
      <c r="A4802" s="41">
        <v>3.2025000000000001</v>
      </c>
      <c r="B4802" s="46">
        <v>45740</v>
      </c>
      <c r="C4802" s="8" t="s">
        <v>13</v>
      </c>
      <c r="D4802" s="8" t="s">
        <v>46</v>
      </c>
      <c r="E4802" s="8" t="s">
        <v>46</v>
      </c>
      <c r="F4802" s="9">
        <f t="shared" si="156"/>
        <v>-4600000</v>
      </c>
      <c r="G4802" s="9">
        <v>-46</v>
      </c>
      <c r="H4802" s="10">
        <v>-5060230</v>
      </c>
      <c r="I4802" s="11">
        <v>26133532933.208191</v>
      </c>
      <c r="J4802" s="11">
        <v>259792</v>
      </c>
      <c r="K4802" s="11">
        <v>100594.06345541122</v>
      </c>
      <c r="L4802" s="12">
        <v>432903.08105108421</v>
      </c>
      <c r="M4802" s="11">
        <v>1374</v>
      </c>
      <c r="N4802" s="13"/>
      <c r="O4802" t="str">
        <f t="shared" si="157"/>
        <v/>
      </c>
    </row>
    <row r="4803" spans="1:15" hidden="1">
      <c r="A4803" s="41">
        <v>3.2025000000000001</v>
      </c>
      <c r="B4803" s="46">
        <v>45740</v>
      </c>
      <c r="C4803" s="8" t="s">
        <v>13</v>
      </c>
      <c r="D4803" s="8" t="s">
        <v>46</v>
      </c>
      <c r="E4803" s="8" t="s">
        <v>46</v>
      </c>
      <c r="F4803" s="9">
        <f t="shared" si="156"/>
        <v>-29500000</v>
      </c>
      <c r="G4803" s="9">
        <v>-295</v>
      </c>
      <c r="H4803" s="10">
        <v>-32451475</v>
      </c>
      <c r="I4803" s="11">
        <v>26103857684.488846</v>
      </c>
      <c r="J4803" s="11">
        <v>259497</v>
      </c>
      <c r="K4803" s="11">
        <v>100594.06345541122</v>
      </c>
      <c r="L4803" s="12">
        <v>2776226.2806536891</v>
      </c>
      <c r="M4803" s="11">
        <v>1375</v>
      </c>
      <c r="N4803" s="13"/>
      <c r="O4803" t="str">
        <f t="shared" si="157"/>
        <v/>
      </c>
    </row>
    <row r="4804" spans="1:15" hidden="1">
      <c r="A4804" s="41">
        <v>3.2025000000000001</v>
      </c>
      <c r="B4804" s="46">
        <v>45740</v>
      </c>
      <c r="C4804" s="8" t="s">
        <v>13</v>
      </c>
      <c r="D4804" s="8" t="s">
        <v>46</v>
      </c>
      <c r="E4804" s="8" t="s">
        <v>46</v>
      </c>
      <c r="F4804" s="9">
        <f t="shared" si="156"/>
        <v>-5400000</v>
      </c>
      <c r="G4804" s="9">
        <v>-54</v>
      </c>
      <c r="H4804" s="10">
        <v>-5940270</v>
      </c>
      <c r="I4804" s="11">
        <v>26098425605.062252</v>
      </c>
      <c r="J4804" s="11">
        <v>259443</v>
      </c>
      <c r="K4804" s="11">
        <v>100594.06345541122</v>
      </c>
      <c r="L4804" s="12">
        <v>508190.57340779435</v>
      </c>
      <c r="M4804" s="11">
        <v>1376</v>
      </c>
      <c r="N4804" s="13"/>
      <c r="O4804" t="str">
        <f t="shared" si="157"/>
        <v/>
      </c>
    </row>
    <row r="4805" spans="1:15" hidden="1">
      <c r="A4805" s="41">
        <v>3.2025000000000001</v>
      </c>
      <c r="B4805" s="46">
        <v>45740</v>
      </c>
      <c r="C4805" s="8" t="s">
        <v>13</v>
      </c>
      <c r="D4805" s="8" t="s">
        <v>46</v>
      </c>
      <c r="E4805" s="8" t="s">
        <v>46</v>
      </c>
      <c r="F4805" s="9">
        <f t="shared" si="156"/>
        <v>-4500000</v>
      </c>
      <c r="G4805" s="9">
        <v>-45</v>
      </c>
      <c r="H4805" s="10">
        <v>-4950225</v>
      </c>
      <c r="I4805" s="11">
        <v>26093898872.20676</v>
      </c>
      <c r="J4805" s="11">
        <v>259398</v>
      </c>
      <c r="K4805" s="11">
        <v>100594.06345541122</v>
      </c>
      <c r="L4805" s="12">
        <v>423492.14450649545</v>
      </c>
      <c r="M4805" s="11">
        <v>1377</v>
      </c>
      <c r="N4805" s="13"/>
      <c r="O4805" t="str">
        <f t="shared" si="157"/>
        <v/>
      </c>
    </row>
    <row r="4806" spans="1:15" hidden="1">
      <c r="A4806" s="41">
        <v>3.2025000000000001</v>
      </c>
      <c r="B4806" s="46">
        <v>45740</v>
      </c>
      <c r="C4806" s="8" t="s">
        <v>13</v>
      </c>
      <c r="D4806" s="8" t="s">
        <v>46</v>
      </c>
      <c r="E4806" s="8" t="s">
        <v>46</v>
      </c>
      <c r="F4806" s="9">
        <f t="shared" si="156"/>
        <v>-1000000</v>
      </c>
      <c r="G4806" s="9">
        <v>-10</v>
      </c>
      <c r="H4806" s="10">
        <v>-1100050</v>
      </c>
      <c r="I4806" s="11">
        <v>26092892931.572205</v>
      </c>
      <c r="J4806" s="11">
        <v>259388</v>
      </c>
      <c r="K4806" s="11">
        <v>100594.06345541122</v>
      </c>
      <c r="L4806" s="12">
        <v>94109.365445887786</v>
      </c>
      <c r="M4806" s="11">
        <v>1378</v>
      </c>
      <c r="N4806" s="13"/>
      <c r="O4806" t="str">
        <f t="shared" si="157"/>
        <v/>
      </c>
    </row>
    <row r="4807" spans="1:15" hidden="1">
      <c r="A4807" s="41">
        <v>3.2025000000000001</v>
      </c>
      <c r="B4807" s="46">
        <v>45740</v>
      </c>
      <c r="C4807" s="8" t="s">
        <v>13</v>
      </c>
      <c r="D4807" s="8" t="s">
        <v>46</v>
      </c>
      <c r="E4807" s="8" t="s">
        <v>46</v>
      </c>
      <c r="F4807" s="9">
        <f t="shared" si="156"/>
        <v>-4100000</v>
      </c>
      <c r="G4807" s="9">
        <v>-41</v>
      </c>
      <c r="H4807" s="10">
        <v>-4510205</v>
      </c>
      <c r="I4807" s="11">
        <v>26088768574.970531</v>
      </c>
      <c r="J4807" s="11">
        <v>259347</v>
      </c>
      <c r="K4807" s="11">
        <v>100594.06345541122</v>
      </c>
      <c r="L4807" s="12">
        <v>385848.39832813991</v>
      </c>
      <c r="M4807" s="11">
        <v>1379</v>
      </c>
      <c r="N4807" s="13"/>
      <c r="O4807" t="str">
        <f t="shared" si="157"/>
        <v/>
      </c>
    </row>
    <row r="4808" spans="1:15" hidden="1">
      <c r="A4808" s="41">
        <v>3.2025000000000001</v>
      </c>
      <c r="B4808" s="46">
        <v>45740</v>
      </c>
      <c r="C4808" s="8" t="s">
        <v>13</v>
      </c>
      <c r="D4808" s="8" t="s">
        <v>46</v>
      </c>
      <c r="E4808" s="8" t="s">
        <v>46</v>
      </c>
      <c r="F4808" s="9">
        <f t="shared" si="156"/>
        <v>-3700000</v>
      </c>
      <c r="G4808" s="9">
        <v>-37</v>
      </c>
      <c r="H4808" s="10">
        <v>-4070185</v>
      </c>
      <c r="I4808" s="11">
        <v>26085046594.622681</v>
      </c>
      <c r="J4808" s="11">
        <v>259310</v>
      </c>
      <c r="K4808" s="11">
        <v>100594.06345541122</v>
      </c>
      <c r="L4808" s="12">
        <v>348204.65214978484</v>
      </c>
      <c r="M4808" s="11">
        <v>1380</v>
      </c>
      <c r="N4808" s="13"/>
      <c r="O4808" t="str">
        <f t="shared" si="157"/>
        <v/>
      </c>
    </row>
    <row r="4809" spans="1:15" hidden="1">
      <c r="A4809" s="41">
        <v>3.2025000000000001</v>
      </c>
      <c r="B4809" s="46">
        <v>45740</v>
      </c>
      <c r="C4809" s="8" t="s">
        <v>13</v>
      </c>
      <c r="D4809" s="8" t="s">
        <v>46</v>
      </c>
      <c r="E4809" s="8" t="s">
        <v>46</v>
      </c>
      <c r="F4809" s="9">
        <f t="shared" si="156"/>
        <v>-16800000</v>
      </c>
      <c r="G4809" s="9">
        <v>-168</v>
      </c>
      <c r="H4809" s="10">
        <v>-18480840</v>
      </c>
      <c r="I4809" s="11">
        <v>26068146791.962173</v>
      </c>
      <c r="J4809" s="11">
        <v>259142</v>
      </c>
      <c r="K4809" s="11">
        <v>100594.06345541122</v>
      </c>
      <c r="L4809" s="12">
        <v>1581037.3394909166</v>
      </c>
      <c r="M4809" s="11">
        <v>1381</v>
      </c>
      <c r="N4809" s="13"/>
      <c r="O4809" t="str">
        <f t="shared" si="157"/>
        <v/>
      </c>
    </row>
    <row r="4810" spans="1:15" hidden="1">
      <c r="A4810" s="41">
        <v>3.2025000000000001</v>
      </c>
      <c r="B4810" s="46">
        <v>45740</v>
      </c>
      <c r="C4810" s="8" t="s">
        <v>13</v>
      </c>
      <c r="D4810" s="8" t="s">
        <v>46</v>
      </c>
      <c r="E4810" s="8" t="s">
        <v>46</v>
      </c>
      <c r="F4810" s="9">
        <f t="shared" ref="F4810:F4873" si="158">100000*G4810</f>
        <v>-2700000</v>
      </c>
      <c r="G4810" s="9">
        <v>-27</v>
      </c>
      <c r="H4810" s="10">
        <v>-2970135</v>
      </c>
      <c r="I4810" s="11">
        <v>26065430752.248878</v>
      </c>
      <c r="J4810" s="11">
        <v>259115</v>
      </c>
      <c r="K4810" s="11">
        <v>100594.06345541122</v>
      </c>
      <c r="L4810" s="12">
        <v>254095.28670389717</v>
      </c>
      <c r="M4810" s="11">
        <v>1382</v>
      </c>
      <c r="N4810" s="13"/>
      <c r="O4810" t="str">
        <f t="shared" si="157"/>
        <v/>
      </c>
    </row>
    <row r="4811" spans="1:15" hidden="1">
      <c r="A4811" s="41">
        <v>3.2025000000000001</v>
      </c>
      <c r="B4811" s="46">
        <v>45740</v>
      </c>
      <c r="C4811" s="8" t="s">
        <v>13</v>
      </c>
      <c r="D4811" s="8" t="s">
        <v>46</v>
      </c>
      <c r="E4811" s="8" t="s">
        <v>46</v>
      </c>
      <c r="F4811" s="9">
        <f t="shared" si="158"/>
        <v>-1300000</v>
      </c>
      <c r="G4811" s="9">
        <v>-13</v>
      </c>
      <c r="H4811" s="10">
        <v>-1430065</v>
      </c>
      <c r="I4811" s="11">
        <v>26064123029.423958</v>
      </c>
      <c r="J4811" s="11">
        <v>259102</v>
      </c>
      <c r="K4811" s="11">
        <v>100594.06345541122</v>
      </c>
      <c r="L4811" s="12">
        <v>122342.1750796542</v>
      </c>
      <c r="M4811" s="11">
        <v>1383</v>
      </c>
      <c r="N4811" s="13"/>
      <c r="O4811" t="str">
        <f t="shared" si="157"/>
        <v/>
      </c>
    </row>
    <row r="4812" spans="1:15" hidden="1">
      <c r="A4812" s="41">
        <v>3.2025000000000001</v>
      </c>
      <c r="B4812" s="46">
        <v>45740</v>
      </c>
      <c r="C4812" s="8" t="s">
        <v>13</v>
      </c>
      <c r="D4812" s="8" t="s">
        <v>46</v>
      </c>
      <c r="E4812" s="8" t="s">
        <v>46</v>
      </c>
      <c r="F4812" s="9">
        <f t="shared" si="158"/>
        <v>-900000</v>
      </c>
      <c r="G4812" s="9">
        <v>-9</v>
      </c>
      <c r="H4812" s="10">
        <v>-990045</v>
      </c>
      <c r="I4812" s="11">
        <v>26063217682.852859</v>
      </c>
      <c r="J4812" s="11">
        <v>259093</v>
      </c>
      <c r="K4812" s="11">
        <v>100594.06345541122</v>
      </c>
      <c r="L4812" s="12">
        <v>84698.428901299019</v>
      </c>
      <c r="M4812" s="11">
        <v>1384</v>
      </c>
      <c r="N4812" s="13"/>
      <c r="O4812" t="str">
        <f t="shared" si="157"/>
        <v/>
      </c>
    </row>
    <row r="4813" spans="1:15" hidden="1">
      <c r="A4813" s="41">
        <v>3.2025000000000001</v>
      </c>
      <c r="B4813" s="46">
        <v>45740</v>
      </c>
      <c r="C4813" s="8" t="s">
        <v>13</v>
      </c>
      <c r="D4813" s="8" t="s">
        <v>14</v>
      </c>
      <c r="E4813" s="8" t="s">
        <v>14</v>
      </c>
      <c r="F4813" s="9">
        <f t="shared" si="158"/>
        <v>4700000</v>
      </c>
      <c r="G4813" s="9">
        <v>47</v>
      </c>
      <c r="H4813" s="10">
        <v>4963999</v>
      </c>
      <c r="I4813" s="11">
        <v>18266193907.933842</v>
      </c>
      <c r="J4813" s="11">
        <v>182406</v>
      </c>
      <c r="K4813" s="11">
        <v>100140.31286215279</v>
      </c>
      <c r="L4813" s="12">
        <v>0</v>
      </c>
      <c r="M4813" s="11">
        <v>644</v>
      </c>
      <c r="N4813" s="13"/>
      <c r="O4813" t="str">
        <f t="shared" si="157"/>
        <v/>
      </c>
    </row>
    <row r="4814" spans="1:15" hidden="1">
      <c r="A4814" s="41">
        <v>3.2025000000000001</v>
      </c>
      <c r="B4814" s="46">
        <v>45740</v>
      </c>
      <c r="C4814" s="8" t="s">
        <v>13</v>
      </c>
      <c r="D4814" s="8" t="s">
        <v>46</v>
      </c>
      <c r="E4814" s="8" t="s">
        <v>46</v>
      </c>
      <c r="F4814" s="9">
        <f t="shared" si="158"/>
        <v>-1000000</v>
      </c>
      <c r="G4814" s="9">
        <v>-10</v>
      </c>
      <c r="H4814" s="10">
        <v>-1100050</v>
      </c>
      <c r="I4814" s="11">
        <v>26062211742.218304</v>
      </c>
      <c r="J4814" s="11">
        <v>259083</v>
      </c>
      <c r="K4814" s="11">
        <v>100594.06345541122</v>
      </c>
      <c r="L4814" s="12">
        <v>94109.365445887786</v>
      </c>
      <c r="M4814" s="11">
        <v>1385</v>
      </c>
      <c r="N4814" s="13"/>
      <c r="O4814" t="str">
        <f t="shared" si="157"/>
        <v/>
      </c>
    </row>
    <row r="4815" spans="1:15" hidden="1">
      <c r="A4815" s="41">
        <v>3.2025000000000001</v>
      </c>
      <c r="B4815" s="46">
        <v>45740</v>
      </c>
      <c r="C4815" s="8" t="s">
        <v>13</v>
      </c>
      <c r="D4815" s="8" t="s">
        <v>15</v>
      </c>
      <c r="E4815" s="8" t="s">
        <v>15</v>
      </c>
      <c r="F4815" s="9">
        <f t="shared" si="158"/>
        <v>92700000</v>
      </c>
      <c r="G4815" s="9">
        <v>927</v>
      </c>
      <c r="H4815" s="10">
        <v>100001979</v>
      </c>
      <c r="I4815" s="11">
        <v>4724580697.7391043</v>
      </c>
      <c r="J4815" s="11">
        <v>45354</v>
      </c>
      <c r="K4815" s="11">
        <v>104171.2020491931</v>
      </c>
      <c r="L4815" s="12">
        <v>0</v>
      </c>
      <c r="M4815" s="11">
        <v>2767</v>
      </c>
      <c r="N4815" s="13"/>
      <c r="O4815" t="str">
        <f t="shared" si="157"/>
        <v/>
      </c>
    </row>
    <row r="4816" spans="1:15" hidden="1">
      <c r="A4816" s="41">
        <v>3.2025000000000001</v>
      </c>
      <c r="B4816" s="46">
        <v>45740</v>
      </c>
      <c r="C4816" s="8" t="s">
        <v>13</v>
      </c>
      <c r="D4816" s="8" t="s">
        <v>15</v>
      </c>
      <c r="E4816" s="8" t="s">
        <v>15</v>
      </c>
      <c r="F4816" s="9">
        <f t="shared" si="158"/>
        <v>131700000</v>
      </c>
      <c r="G4816" s="9">
        <v>1317</v>
      </c>
      <c r="H4816" s="10">
        <v>142074009</v>
      </c>
      <c r="I4816" s="11">
        <v>4866654706.7391043</v>
      </c>
      <c r="J4816" s="11">
        <v>46671</v>
      </c>
      <c r="K4816" s="11">
        <v>104275.77525099322</v>
      </c>
      <c r="L4816" s="12">
        <v>0</v>
      </c>
      <c r="M4816" s="11">
        <v>2768</v>
      </c>
      <c r="N4816" s="13"/>
      <c r="O4816" t="str">
        <f t="shared" ref="O4816:O4879" si="159">IF(M4816=_xlfn.MAXIFS(M:M,D:D,D4816),"X","")</f>
        <v/>
      </c>
    </row>
    <row r="4817" spans="1:15" hidden="1">
      <c r="A4817" s="41">
        <v>3.2025000000000001</v>
      </c>
      <c r="B4817" s="46">
        <v>45740</v>
      </c>
      <c r="C4817" s="8" t="s">
        <v>13</v>
      </c>
      <c r="D4817" s="8" t="s">
        <v>14</v>
      </c>
      <c r="E4817" s="8" t="s">
        <v>14</v>
      </c>
      <c r="F4817" s="9">
        <f t="shared" si="158"/>
        <v>-1800000</v>
      </c>
      <c r="G4817" s="9">
        <v>-18</v>
      </c>
      <c r="H4817" s="10">
        <v>-1909692</v>
      </c>
      <c r="I4817" s="11">
        <v>18264391382.302322</v>
      </c>
      <c r="J4817" s="11">
        <v>182388</v>
      </c>
      <c r="K4817" s="11">
        <v>100140.31286215279</v>
      </c>
      <c r="L4817" s="12">
        <v>107166.36848124978</v>
      </c>
      <c r="M4817" s="11">
        <v>645</v>
      </c>
      <c r="N4817" s="13"/>
      <c r="O4817" t="str">
        <f t="shared" si="159"/>
        <v/>
      </c>
    </row>
    <row r="4818" spans="1:15" hidden="1">
      <c r="A4818" s="41">
        <v>3.2025000000000001</v>
      </c>
      <c r="B4818" s="46">
        <v>45740</v>
      </c>
      <c r="C4818" s="8" t="s">
        <v>13</v>
      </c>
      <c r="D4818" s="8" t="s">
        <v>46</v>
      </c>
      <c r="E4818" s="8" t="s">
        <v>46</v>
      </c>
      <c r="F4818" s="9">
        <f t="shared" si="158"/>
        <v>-37800000</v>
      </c>
      <c r="G4818" s="9">
        <v>-378</v>
      </c>
      <c r="H4818" s="10">
        <v>-41581890</v>
      </c>
      <c r="I4818" s="11">
        <v>26024187186.232159</v>
      </c>
      <c r="J4818" s="11">
        <v>258705</v>
      </c>
      <c r="K4818" s="11">
        <v>100594.06345541122</v>
      </c>
      <c r="L4818" s="12">
        <v>3557334.0138545558</v>
      </c>
      <c r="M4818" s="11">
        <v>1386</v>
      </c>
      <c r="N4818" s="13"/>
      <c r="O4818" t="str">
        <f t="shared" si="159"/>
        <v/>
      </c>
    </row>
    <row r="4819" spans="1:15" hidden="1">
      <c r="A4819" s="41">
        <v>3.2025000000000001</v>
      </c>
      <c r="B4819" s="46">
        <v>45740</v>
      </c>
      <c r="C4819" s="8" t="s">
        <v>13</v>
      </c>
      <c r="D4819" s="8" t="s">
        <v>46</v>
      </c>
      <c r="E4819" s="8" t="s">
        <v>46</v>
      </c>
      <c r="F4819" s="9">
        <f t="shared" si="158"/>
        <v>-31800000</v>
      </c>
      <c r="G4819" s="9">
        <v>-318</v>
      </c>
      <c r="H4819" s="10">
        <v>-34981590</v>
      </c>
      <c r="I4819" s="11">
        <v>25992198274.053337</v>
      </c>
      <c r="J4819" s="11">
        <v>258387</v>
      </c>
      <c r="K4819" s="11">
        <v>100594.06345541122</v>
      </c>
      <c r="L4819" s="12">
        <v>2992677.8211792335</v>
      </c>
      <c r="M4819" s="11">
        <v>1387</v>
      </c>
      <c r="N4819" s="13"/>
      <c r="O4819" t="str">
        <f t="shared" si="159"/>
        <v/>
      </c>
    </row>
    <row r="4820" spans="1:15" hidden="1">
      <c r="A4820" s="41">
        <v>3.2025000000000001</v>
      </c>
      <c r="B4820" s="46">
        <v>45740</v>
      </c>
      <c r="C4820" s="8" t="s">
        <v>13</v>
      </c>
      <c r="D4820" s="8" t="s">
        <v>46</v>
      </c>
      <c r="E4820" s="8" t="s">
        <v>46</v>
      </c>
      <c r="F4820" s="9">
        <f t="shared" si="158"/>
        <v>900000</v>
      </c>
      <c r="G4820" s="9">
        <v>9</v>
      </c>
      <c r="H4820" s="10">
        <v>989496</v>
      </c>
      <c r="I4820" s="11">
        <v>25993187770.053337</v>
      </c>
      <c r="J4820" s="11">
        <v>258396</v>
      </c>
      <c r="K4820" s="11">
        <v>100594.389116137</v>
      </c>
      <c r="L4820" s="12">
        <v>0</v>
      </c>
      <c r="M4820" s="11">
        <v>1388</v>
      </c>
      <c r="N4820" s="13"/>
      <c r="O4820" t="str">
        <f t="shared" si="159"/>
        <v/>
      </c>
    </row>
    <row r="4821" spans="1:15" hidden="1">
      <c r="A4821" s="41">
        <v>3.2025000000000001</v>
      </c>
      <c r="B4821" s="46">
        <v>45740</v>
      </c>
      <c r="C4821" s="8" t="s">
        <v>13</v>
      </c>
      <c r="D4821" s="8" t="s">
        <v>46</v>
      </c>
      <c r="E4821" s="8" t="s">
        <v>46</v>
      </c>
      <c r="F4821" s="9">
        <f t="shared" si="158"/>
        <v>-5400000</v>
      </c>
      <c r="G4821" s="9">
        <v>-54</v>
      </c>
      <c r="H4821" s="10">
        <v>-5940270</v>
      </c>
      <c r="I4821" s="11">
        <v>25987755673.041065</v>
      </c>
      <c r="J4821" s="11">
        <v>258342</v>
      </c>
      <c r="K4821" s="11">
        <v>100594.389116137</v>
      </c>
      <c r="L4821" s="12">
        <v>508172.98772860225</v>
      </c>
      <c r="M4821" s="11">
        <v>1389</v>
      </c>
      <c r="N4821" s="13"/>
      <c r="O4821" t="str">
        <f t="shared" si="159"/>
        <v/>
      </c>
    </row>
    <row r="4822" spans="1:15" hidden="1">
      <c r="A4822" s="41">
        <v>3.2025000000000001</v>
      </c>
      <c r="B4822" s="46">
        <v>45740</v>
      </c>
      <c r="C4822" s="8" t="s">
        <v>13</v>
      </c>
      <c r="D4822" s="8" t="s">
        <v>46</v>
      </c>
      <c r="E4822" s="8" t="s">
        <v>46</v>
      </c>
      <c r="F4822" s="9">
        <f t="shared" si="158"/>
        <v>-4700000</v>
      </c>
      <c r="G4822" s="9">
        <v>-47</v>
      </c>
      <c r="H4822" s="10">
        <v>-5170235</v>
      </c>
      <c r="I4822" s="11">
        <v>25983027736.752605</v>
      </c>
      <c r="J4822" s="11">
        <v>258295</v>
      </c>
      <c r="K4822" s="11">
        <v>100594.389116137</v>
      </c>
      <c r="L4822" s="12">
        <v>442298.71154156141</v>
      </c>
      <c r="M4822" s="11">
        <v>1390</v>
      </c>
      <c r="N4822" s="13"/>
      <c r="O4822" t="str">
        <f t="shared" si="159"/>
        <v/>
      </c>
    </row>
    <row r="4823" spans="1:15" hidden="1">
      <c r="A4823" s="41">
        <v>3.2025000000000001</v>
      </c>
      <c r="B4823" s="46">
        <v>45740</v>
      </c>
      <c r="C4823" s="8" t="s">
        <v>13</v>
      </c>
      <c r="D4823" s="8" t="s">
        <v>46</v>
      </c>
      <c r="E4823" s="8" t="s">
        <v>46</v>
      </c>
      <c r="F4823" s="9">
        <f t="shared" si="158"/>
        <v>-4700000</v>
      </c>
      <c r="G4823" s="9">
        <v>-47</v>
      </c>
      <c r="H4823" s="10">
        <v>-5170235</v>
      </c>
      <c r="I4823" s="11">
        <v>25978299800.464146</v>
      </c>
      <c r="J4823" s="11">
        <v>258248</v>
      </c>
      <c r="K4823" s="11">
        <v>100594.389116137</v>
      </c>
      <c r="L4823" s="12">
        <v>442298.71154156141</v>
      </c>
      <c r="M4823" s="11">
        <v>1391</v>
      </c>
      <c r="N4823" s="13"/>
      <c r="O4823" t="str">
        <f t="shared" si="159"/>
        <v/>
      </c>
    </row>
    <row r="4824" spans="1:15" hidden="1">
      <c r="A4824" s="41">
        <v>3.2025000000000001</v>
      </c>
      <c r="B4824" s="46">
        <v>45740</v>
      </c>
      <c r="C4824" s="8" t="s">
        <v>13</v>
      </c>
      <c r="D4824" s="8" t="s">
        <v>46</v>
      </c>
      <c r="E4824" s="8" t="s">
        <v>46</v>
      </c>
      <c r="F4824" s="9">
        <f t="shared" si="158"/>
        <v>-4700000</v>
      </c>
      <c r="G4824" s="9">
        <v>-47</v>
      </c>
      <c r="H4824" s="10">
        <v>-5170235</v>
      </c>
      <c r="I4824" s="11">
        <v>25973571864.175686</v>
      </c>
      <c r="J4824" s="11">
        <v>258201</v>
      </c>
      <c r="K4824" s="11">
        <v>100594.389116137</v>
      </c>
      <c r="L4824" s="12">
        <v>442298.71154156141</v>
      </c>
      <c r="M4824" s="11">
        <v>1392</v>
      </c>
      <c r="N4824" s="13"/>
      <c r="O4824" t="str">
        <f t="shared" si="159"/>
        <v/>
      </c>
    </row>
    <row r="4825" spans="1:15" hidden="1">
      <c r="A4825" s="41">
        <v>3.2025000000000001</v>
      </c>
      <c r="B4825" s="46">
        <v>45740</v>
      </c>
      <c r="C4825" s="8" t="s">
        <v>13</v>
      </c>
      <c r="D4825" s="8" t="s">
        <v>46</v>
      </c>
      <c r="E4825" s="8" t="s">
        <v>46</v>
      </c>
      <c r="F4825" s="9">
        <f t="shared" si="158"/>
        <v>-55200000</v>
      </c>
      <c r="G4825" s="9">
        <v>-552</v>
      </c>
      <c r="H4825" s="10">
        <v>-60722760</v>
      </c>
      <c r="I4825" s="11">
        <v>25918043761.383579</v>
      </c>
      <c r="J4825" s="11">
        <v>257649</v>
      </c>
      <c r="K4825" s="11">
        <v>100594.389116137</v>
      </c>
      <c r="L4825" s="12">
        <v>5194657.2078923807</v>
      </c>
      <c r="M4825" s="11">
        <v>1393</v>
      </c>
      <c r="N4825" s="13"/>
      <c r="O4825" t="str">
        <f t="shared" si="159"/>
        <v/>
      </c>
    </row>
    <row r="4826" spans="1:15" hidden="1">
      <c r="A4826" s="41">
        <v>3.2025000000000001</v>
      </c>
      <c r="B4826" s="46">
        <v>45740</v>
      </c>
      <c r="C4826" s="8" t="s">
        <v>13</v>
      </c>
      <c r="D4826" s="8" t="s">
        <v>46</v>
      </c>
      <c r="E4826" s="8" t="s">
        <v>46</v>
      </c>
      <c r="F4826" s="9">
        <f t="shared" si="158"/>
        <v>-21200000</v>
      </c>
      <c r="G4826" s="9">
        <v>-212</v>
      </c>
      <c r="H4826" s="10">
        <v>-23321060</v>
      </c>
      <c r="I4826" s="11">
        <v>25896717750.890957</v>
      </c>
      <c r="J4826" s="11">
        <v>257437</v>
      </c>
      <c r="K4826" s="11">
        <v>100594.389116137</v>
      </c>
      <c r="L4826" s="12">
        <v>1995049.5073789582</v>
      </c>
      <c r="M4826" s="11">
        <v>1394</v>
      </c>
      <c r="N4826" s="13"/>
      <c r="O4826" t="str">
        <f t="shared" si="159"/>
        <v/>
      </c>
    </row>
    <row r="4827" spans="1:15" hidden="1">
      <c r="A4827" s="41">
        <v>3.2025000000000001</v>
      </c>
      <c r="B4827" s="46">
        <v>45740</v>
      </c>
      <c r="C4827" s="8" t="s">
        <v>13</v>
      </c>
      <c r="D4827" s="8" t="s">
        <v>46</v>
      </c>
      <c r="E4827" s="8" t="s">
        <v>46</v>
      </c>
      <c r="F4827" s="9">
        <f t="shared" si="158"/>
        <v>-24500000</v>
      </c>
      <c r="G4827" s="9">
        <v>-245</v>
      </c>
      <c r="H4827" s="10">
        <v>-26951225</v>
      </c>
      <c r="I4827" s="11">
        <v>25872072125.557503</v>
      </c>
      <c r="J4827" s="11">
        <v>257192</v>
      </c>
      <c r="K4827" s="11">
        <v>100594.389116137</v>
      </c>
      <c r="L4827" s="12">
        <v>2305599.6665464342</v>
      </c>
      <c r="M4827" s="11">
        <v>1395</v>
      </c>
      <c r="N4827" s="13"/>
      <c r="O4827" t="str">
        <f t="shared" si="159"/>
        <v/>
      </c>
    </row>
    <row r="4828" spans="1:15" hidden="1">
      <c r="A4828" s="41">
        <v>3.2025000000000001</v>
      </c>
      <c r="B4828" s="46">
        <v>45740</v>
      </c>
      <c r="C4828" s="8" t="s">
        <v>13</v>
      </c>
      <c r="D4828" s="8" t="s">
        <v>46</v>
      </c>
      <c r="E4828" s="8" t="s">
        <v>46</v>
      </c>
      <c r="F4828" s="9">
        <f t="shared" si="158"/>
        <v>-14300000</v>
      </c>
      <c r="G4828" s="9">
        <v>-143</v>
      </c>
      <c r="H4828" s="10">
        <v>-15730715</v>
      </c>
      <c r="I4828" s="11">
        <v>25857687127.913895</v>
      </c>
      <c r="J4828" s="11">
        <v>257049</v>
      </c>
      <c r="K4828" s="11">
        <v>100594.389116137</v>
      </c>
      <c r="L4828" s="12">
        <v>1345717.3563924097</v>
      </c>
      <c r="M4828" s="11">
        <v>1396</v>
      </c>
      <c r="N4828" s="13"/>
      <c r="O4828" t="str">
        <f t="shared" si="159"/>
        <v/>
      </c>
    </row>
    <row r="4829" spans="1:15" hidden="1">
      <c r="A4829" s="41">
        <v>3.2025000000000001</v>
      </c>
      <c r="B4829" s="46">
        <v>45740</v>
      </c>
      <c r="C4829" s="8" t="s">
        <v>13</v>
      </c>
      <c r="D4829" s="8" t="s">
        <v>46</v>
      </c>
      <c r="E4829" s="8" t="s">
        <v>46</v>
      </c>
      <c r="F4829" s="9">
        <f t="shared" si="158"/>
        <v>-16600000</v>
      </c>
      <c r="G4829" s="9">
        <v>-166</v>
      </c>
      <c r="H4829" s="10">
        <v>-18260830</v>
      </c>
      <c r="I4829" s="11">
        <v>25840988459.320618</v>
      </c>
      <c r="J4829" s="11">
        <v>256883</v>
      </c>
      <c r="K4829" s="11">
        <v>100594.389116137</v>
      </c>
      <c r="L4829" s="12">
        <v>1562161.4067212585</v>
      </c>
      <c r="M4829" s="11">
        <v>1397</v>
      </c>
      <c r="N4829" s="13"/>
      <c r="O4829" t="str">
        <f t="shared" si="159"/>
        <v/>
      </c>
    </row>
    <row r="4830" spans="1:15" hidden="1">
      <c r="A4830" s="41">
        <v>3.2025000000000001</v>
      </c>
      <c r="B4830" s="46">
        <v>45740</v>
      </c>
      <c r="C4830" s="8" t="s">
        <v>13</v>
      </c>
      <c r="D4830" s="8" t="s">
        <v>46</v>
      </c>
      <c r="E4830" s="8" t="s">
        <v>46</v>
      </c>
      <c r="F4830" s="9">
        <f t="shared" si="158"/>
        <v>-3600000</v>
      </c>
      <c r="G4830" s="9">
        <v>-36</v>
      </c>
      <c r="H4830" s="10">
        <v>-3960180</v>
      </c>
      <c r="I4830" s="11">
        <v>25837367061.312435</v>
      </c>
      <c r="J4830" s="11">
        <v>256847</v>
      </c>
      <c r="K4830" s="11">
        <v>100594.389116137</v>
      </c>
      <c r="L4830" s="12">
        <v>338781.99181906786</v>
      </c>
      <c r="M4830" s="11">
        <v>1398</v>
      </c>
      <c r="N4830" s="13"/>
      <c r="O4830" t="str">
        <f t="shared" si="159"/>
        <v/>
      </c>
    </row>
    <row r="4831" spans="1:15" hidden="1">
      <c r="A4831" s="41">
        <v>3.2025000000000001</v>
      </c>
      <c r="B4831" s="46">
        <v>45740</v>
      </c>
      <c r="C4831" s="8" t="s">
        <v>13</v>
      </c>
      <c r="D4831" s="8" t="s">
        <v>46</v>
      </c>
      <c r="E4831" s="8" t="s">
        <v>46</v>
      </c>
      <c r="F4831" s="9">
        <f t="shared" si="158"/>
        <v>900000</v>
      </c>
      <c r="G4831" s="9">
        <v>9</v>
      </c>
      <c r="H4831" s="10">
        <v>988110</v>
      </c>
      <c r="I4831" s="11">
        <v>25838355171.312435</v>
      </c>
      <c r="J4831" s="11">
        <v>256856</v>
      </c>
      <c r="K4831" s="11">
        <v>100594.71132195641</v>
      </c>
      <c r="L4831" s="12">
        <v>0</v>
      </c>
      <c r="M4831" s="11">
        <v>1399</v>
      </c>
      <c r="N4831" s="13"/>
      <c r="O4831" t="str">
        <f t="shared" si="159"/>
        <v/>
      </c>
    </row>
    <row r="4832" spans="1:15" hidden="1">
      <c r="A4832" s="41">
        <v>3.2025000000000001</v>
      </c>
      <c r="B4832" s="46">
        <v>45740</v>
      </c>
      <c r="C4832" s="8" t="s">
        <v>13</v>
      </c>
      <c r="D4832" s="8" t="s">
        <v>14</v>
      </c>
      <c r="E4832" s="8" t="s">
        <v>14</v>
      </c>
      <c r="F4832" s="9">
        <f t="shared" si="158"/>
        <v>-2800000</v>
      </c>
      <c r="G4832" s="9">
        <v>-28</v>
      </c>
      <c r="H4832" s="10">
        <v>-2970632</v>
      </c>
      <c r="I4832" s="11">
        <v>18261587453.542183</v>
      </c>
      <c r="J4832" s="11">
        <v>182360</v>
      </c>
      <c r="K4832" s="11">
        <v>100140.31286215279</v>
      </c>
      <c r="L4832" s="12">
        <v>166703.23985972209</v>
      </c>
      <c r="M4832" s="11">
        <v>646</v>
      </c>
      <c r="N4832" s="13"/>
      <c r="O4832" t="str">
        <f t="shared" si="159"/>
        <v/>
      </c>
    </row>
    <row r="4833" spans="1:15" hidden="1">
      <c r="A4833" s="41">
        <v>3.2025000000000001</v>
      </c>
      <c r="B4833" s="46">
        <v>45740</v>
      </c>
      <c r="C4833" s="8" t="s">
        <v>13</v>
      </c>
      <c r="D4833" s="8" t="s">
        <v>46</v>
      </c>
      <c r="E4833" s="8" t="s">
        <v>46</v>
      </c>
      <c r="F4833" s="9">
        <f t="shared" si="158"/>
        <v>-900000</v>
      </c>
      <c r="G4833" s="9">
        <v>-9</v>
      </c>
      <c r="H4833" s="10">
        <v>-990045</v>
      </c>
      <c r="I4833" s="11">
        <v>25837449818.910538</v>
      </c>
      <c r="J4833" s="11">
        <v>256847</v>
      </c>
      <c r="K4833" s="11">
        <v>100594.71132195641</v>
      </c>
      <c r="L4833" s="12">
        <v>84692.598102392396</v>
      </c>
      <c r="M4833" s="11">
        <v>1400</v>
      </c>
      <c r="N4833" s="13"/>
      <c r="O4833" t="str">
        <f t="shared" si="159"/>
        <v/>
      </c>
    </row>
    <row r="4834" spans="1:15" hidden="1">
      <c r="A4834" s="41">
        <v>3.2025000000000001</v>
      </c>
      <c r="B4834" s="46">
        <v>45740</v>
      </c>
      <c r="C4834" s="8" t="s">
        <v>13</v>
      </c>
      <c r="D4834" s="8" t="s">
        <v>46</v>
      </c>
      <c r="E4834" s="8" t="s">
        <v>46</v>
      </c>
      <c r="F4834" s="9">
        <f t="shared" si="158"/>
        <v>9000000</v>
      </c>
      <c r="G4834" s="9">
        <v>90</v>
      </c>
      <c r="H4834" s="10">
        <v>9890820</v>
      </c>
      <c r="I4834" s="11">
        <v>25847340638.910538</v>
      </c>
      <c r="J4834" s="11">
        <v>256937</v>
      </c>
      <c r="K4834" s="11">
        <v>100597.97008181203</v>
      </c>
      <c r="L4834" s="12">
        <v>0</v>
      </c>
      <c r="M4834" s="11">
        <v>1401</v>
      </c>
      <c r="N4834" s="13"/>
      <c r="O4834" t="str">
        <f t="shared" si="159"/>
        <v/>
      </c>
    </row>
    <row r="4835" spans="1:15" hidden="1">
      <c r="A4835" s="41">
        <v>3.2025000000000001</v>
      </c>
      <c r="B4835" s="46">
        <v>45740</v>
      </c>
      <c r="C4835" s="8" t="s">
        <v>13</v>
      </c>
      <c r="D4835" s="8" t="s">
        <v>46</v>
      </c>
      <c r="E4835" s="8" t="s">
        <v>46</v>
      </c>
      <c r="F4835" s="9">
        <f t="shared" si="158"/>
        <v>2700000</v>
      </c>
      <c r="G4835" s="9">
        <v>27</v>
      </c>
      <c r="H4835" s="10">
        <v>2964762</v>
      </c>
      <c r="I4835" s="11">
        <v>25850305400.910538</v>
      </c>
      <c r="J4835" s="11">
        <v>256964</v>
      </c>
      <c r="K4835" s="11">
        <v>100598.93759791464</v>
      </c>
      <c r="L4835" s="12">
        <v>0</v>
      </c>
      <c r="M4835" s="11">
        <v>1402</v>
      </c>
      <c r="N4835" s="13"/>
      <c r="O4835" t="str">
        <f t="shared" si="159"/>
        <v/>
      </c>
    </row>
    <row r="4836" spans="1:15" hidden="1">
      <c r="A4836" s="41">
        <v>3.2025000000000001</v>
      </c>
      <c r="B4836" s="46">
        <v>45740</v>
      </c>
      <c r="C4836" s="8" t="s">
        <v>13</v>
      </c>
      <c r="D4836" s="8" t="s">
        <v>14</v>
      </c>
      <c r="E4836" s="8" t="s">
        <v>14</v>
      </c>
      <c r="F4836" s="9">
        <f t="shared" si="158"/>
        <v>-2300000</v>
      </c>
      <c r="G4836" s="9">
        <v>-23</v>
      </c>
      <c r="H4836" s="10">
        <v>-2440162</v>
      </c>
      <c r="I4836" s="11">
        <v>18259284226.346352</v>
      </c>
      <c r="J4836" s="11">
        <v>182337</v>
      </c>
      <c r="K4836" s="11">
        <v>100140.31286215279</v>
      </c>
      <c r="L4836" s="12">
        <v>136934.80417048605</v>
      </c>
      <c r="M4836" s="11">
        <v>647</v>
      </c>
      <c r="N4836" s="13"/>
      <c r="O4836" t="str">
        <f t="shared" si="159"/>
        <v/>
      </c>
    </row>
    <row r="4837" spans="1:15" hidden="1">
      <c r="A4837" s="41">
        <v>3.2025000000000001</v>
      </c>
      <c r="B4837" s="46">
        <v>45740</v>
      </c>
      <c r="C4837" s="8" t="s">
        <v>13</v>
      </c>
      <c r="D4837" s="8" t="s">
        <v>46</v>
      </c>
      <c r="E4837" s="8" t="s">
        <v>46</v>
      </c>
      <c r="F4837" s="9">
        <f t="shared" si="158"/>
        <v>-900000</v>
      </c>
      <c r="G4837" s="9">
        <v>-9</v>
      </c>
      <c r="H4837" s="10">
        <v>-990045</v>
      </c>
      <c r="I4837" s="11">
        <v>25849400010.472157</v>
      </c>
      <c r="J4837" s="11">
        <v>256955</v>
      </c>
      <c r="K4837" s="11">
        <v>100598.93759791464</v>
      </c>
      <c r="L4837" s="12">
        <v>84654.561618768261</v>
      </c>
      <c r="M4837" s="11">
        <v>1403</v>
      </c>
      <c r="N4837" s="13"/>
      <c r="O4837" t="str">
        <f t="shared" si="159"/>
        <v/>
      </c>
    </row>
    <row r="4838" spans="1:15" hidden="1">
      <c r="A4838" s="41">
        <v>3.2025000000000001</v>
      </c>
      <c r="B4838" s="46">
        <v>45740</v>
      </c>
      <c r="C4838" s="8" t="s">
        <v>13</v>
      </c>
      <c r="D4838" s="8" t="s">
        <v>14</v>
      </c>
      <c r="E4838" s="8" t="s">
        <v>14</v>
      </c>
      <c r="F4838" s="9">
        <f t="shared" si="158"/>
        <v>-1800000</v>
      </c>
      <c r="G4838" s="9">
        <v>-18</v>
      </c>
      <c r="H4838" s="10">
        <v>-1909692</v>
      </c>
      <c r="I4838" s="11">
        <v>18257481700.714832</v>
      </c>
      <c r="J4838" s="11">
        <v>182319</v>
      </c>
      <c r="K4838" s="11">
        <v>100140.31286215279</v>
      </c>
      <c r="L4838" s="12">
        <v>107166.36848124978</v>
      </c>
      <c r="M4838" s="11">
        <v>648</v>
      </c>
      <c r="N4838" s="13"/>
      <c r="O4838" t="str">
        <f t="shared" si="159"/>
        <v/>
      </c>
    </row>
    <row r="4839" spans="1:15" hidden="1">
      <c r="A4839" s="41">
        <v>3.2025000000000001</v>
      </c>
      <c r="B4839" s="46">
        <v>45740</v>
      </c>
      <c r="C4839" s="8" t="s">
        <v>13</v>
      </c>
      <c r="D4839" s="8" t="s">
        <v>14</v>
      </c>
      <c r="E4839" s="8" t="s">
        <v>14</v>
      </c>
      <c r="F4839" s="9">
        <f t="shared" si="158"/>
        <v>-900000</v>
      </c>
      <c r="G4839" s="9">
        <v>-9</v>
      </c>
      <c r="H4839" s="10">
        <v>-954846</v>
      </c>
      <c r="I4839" s="11">
        <v>18256580437.899075</v>
      </c>
      <c r="J4839" s="11">
        <v>182310</v>
      </c>
      <c r="K4839" s="11">
        <v>100140.31286215279</v>
      </c>
      <c r="L4839" s="12">
        <v>53583.184240624891</v>
      </c>
      <c r="M4839" s="11">
        <v>649</v>
      </c>
      <c r="N4839" s="13"/>
      <c r="O4839" t="str">
        <f t="shared" si="159"/>
        <v/>
      </c>
    </row>
    <row r="4840" spans="1:15" hidden="1">
      <c r="A4840" s="41">
        <v>3.2025000000000001</v>
      </c>
      <c r="B4840" s="46">
        <v>45740</v>
      </c>
      <c r="C4840" s="8" t="s">
        <v>13</v>
      </c>
      <c r="D4840" s="8" t="s">
        <v>14</v>
      </c>
      <c r="E4840" s="8" t="s">
        <v>14</v>
      </c>
      <c r="F4840" s="9">
        <f t="shared" si="158"/>
        <v>-900000</v>
      </c>
      <c r="G4840" s="9">
        <v>-9</v>
      </c>
      <c r="H4840" s="10">
        <v>-954846</v>
      </c>
      <c r="I4840" s="11">
        <v>18255679175.083317</v>
      </c>
      <c r="J4840" s="11">
        <v>182301</v>
      </c>
      <c r="K4840" s="11">
        <v>100140.31286215279</v>
      </c>
      <c r="L4840" s="12">
        <v>53583.184240624891</v>
      </c>
      <c r="M4840" s="11">
        <v>650</v>
      </c>
      <c r="N4840" s="13"/>
      <c r="O4840" t="str">
        <f t="shared" si="159"/>
        <v/>
      </c>
    </row>
    <row r="4841" spans="1:15" hidden="1">
      <c r="A4841" s="41">
        <v>3.2025000000000001</v>
      </c>
      <c r="B4841" s="46">
        <v>45740</v>
      </c>
      <c r="C4841" s="8" t="s">
        <v>13</v>
      </c>
      <c r="D4841" s="8" t="s">
        <v>14</v>
      </c>
      <c r="E4841" s="8" t="s">
        <v>14</v>
      </c>
      <c r="F4841" s="9">
        <f t="shared" si="158"/>
        <v>140000000</v>
      </c>
      <c r="G4841" s="9">
        <v>1400</v>
      </c>
      <c r="H4841" s="10">
        <v>141400000</v>
      </c>
      <c r="I4841" s="11">
        <v>18397079175.083317</v>
      </c>
      <c r="J4841" s="11">
        <v>183701</v>
      </c>
      <c r="K4841" s="11">
        <v>100146.86460652537</v>
      </c>
      <c r="L4841" s="12">
        <v>0</v>
      </c>
      <c r="M4841" s="11">
        <v>651</v>
      </c>
      <c r="N4841" s="13"/>
      <c r="O4841" t="str">
        <f t="shared" si="159"/>
        <v/>
      </c>
    </row>
    <row r="4842" spans="1:15" hidden="1">
      <c r="A4842" s="41">
        <v>3.2025000000000001</v>
      </c>
      <c r="B4842" s="46">
        <v>45740</v>
      </c>
      <c r="C4842" s="8" t="s">
        <v>13</v>
      </c>
      <c r="D4842" s="8" t="s">
        <v>14</v>
      </c>
      <c r="E4842" s="8" t="s">
        <v>14</v>
      </c>
      <c r="F4842" s="9">
        <f t="shared" si="158"/>
        <v>100000000</v>
      </c>
      <c r="G4842" s="9">
        <v>1000</v>
      </c>
      <c r="H4842" s="10">
        <v>101000000</v>
      </c>
      <c r="I4842" s="11">
        <v>18498079175.083317</v>
      </c>
      <c r="J4842" s="11">
        <v>184701</v>
      </c>
      <c r="K4842" s="11">
        <v>100151.4836145084</v>
      </c>
      <c r="L4842" s="12">
        <v>0</v>
      </c>
      <c r="M4842" s="11">
        <v>652</v>
      </c>
      <c r="N4842" s="13"/>
      <c r="O4842" t="str">
        <f t="shared" si="159"/>
        <v/>
      </c>
    </row>
    <row r="4843" spans="1:15" hidden="1">
      <c r="A4843" s="41">
        <v>3.2025000000000001</v>
      </c>
      <c r="B4843" s="46">
        <v>45740</v>
      </c>
      <c r="C4843" s="8" t="s">
        <v>13</v>
      </c>
      <c r="D4843" s="8" t="s">
        <v>14</v>
      </c>
      <c r="E4843" s="8" t="s">
        <v>14</v>
      </c>
      <c r="F4843" s="9">
        <f t="shared" si="158"/>
        <v>10000000</v>
      </c>
      <c r="G4843" s="9">
        <v>100</v>
      </c>
      <c r="H4843" s="10">
        <v>10100000</v>
      </c>
      <c r="I4843" s="11">
        <v>18508179175.083317</v>
      </c>
      <c r="J4843" s="11">
        <v>184801</v>
      </c>
      <c r="K4843" s="11">
        <v>100151.94276591207</v>
      </c>
      <c r="L4843" s="12">
        <v>0</v>
      </c>
      <c r="M4843" s="11">
        <v>653</v>
      </c>
      <c r="N4843" s="13"/>
      <c r="O4843" t="str">
        <f t="shared" si="159"/>
        <v/>
      </c>
    </row>
    <row r="4844" spans="1:15" hidden="1">
      <c r="A4844" s="41">
        <v>3.2025000000000001</v>
      </c>
      <c r="B4844" s="46">
        <v>45740</v>
      </c>
      <c r="C4844" s="8" t="s">
        <v>13</v>
      </c>
      <c r="D4844" s="8" t="s">
        <v>14</v>
      </c>
      <c r="E4844" s="8" t="s">
        <v>14</v>
      </c>
      <c r="F4844" s="9">
        <f t="shared" si="158"/>
        <v>70000000</v>
      </c>
      <c r="G4844" s="9">
        <v>700</v>
      </c>
      <c r="H4844" s="10">
        <v>70700000</v>
      </c>
      <c r="I4844" s="11">
        <v>18578879175.083317</v>
      </c>
      <c r="J4844" s="11">
        <v>185501</v>
      </c>
      <c r="K4844" s="11">
        <v>100155.14296463801</v>
      </c>
      <c r="L4844" s="12">
        <v>0</v>
      </c>
      <c r="M4844" s="11">
        <v>654</v>
      </c>
      <c r="N4844" s="13"/>
      <c r="O4844" t="str">
        <f t="shared" si="159"/>
        <v/>
      </c>
    </row>
    <row r="4845" spans="1:15" hidden="1">
      <c r="A4845" s="41">
        <v>3.2025000000000001</v>
      </c>
      <c r="B4845" s="46">
        <v>45740</v>
      </c>
      <c r="C4845" s="8" t="s">
        <v>13</v>
      </c>
      <c r="D4845" s="8" t="s">
        <v>14</v>
      </c>
      <c r="E4845" s="8" t="s">
        <v>14</v>
      </c>
      <c r="F4845" s="9">
        <f t="shared" si="158"/>
        <v>200000000</v>
      </c>
      <c r="G4845" s="9">
        <v>2000</v>
      </c>
      <c r="H4845" s="10">
        <v>202000000</v>
      </c>
      <c r="I4845" s="11">
        <v>18780879175.083317</v>
      </c>
      <c r="J4845" s="11">
        <v>187501</v>
      </c>
      <c r="K4845" s="11">
        <v>100164.15472495249</v>
      </c>
      <c r="L4845" s="12">
        <v>0</v>
      </c>
      <c r="M4845" s="11">
        <v>655</v>
      </c>
      <c r="N4845" s="13"/>
      <c r="O4845" t="str">
        <f t="shared" si="159"/>
        <v/>
      </c>
    </row>
    <row r="4846" spans="1:15" hidden="1">
      <c r="A4846" s="41">
        <v>3.2025000000000001</v>
      </c>
      <c r="B4846" s="46">
        <v>45740</v>
      </c>
      <c r="C4846" s="8" t="s">
        <v>13</v>
      </c>
      <c r="D4846" s="8" t="s">
        <v>14</v>
      </c>
      <c r="E4846" s="8" t="s">
        <v>14</v>
      </c>
      <c r="F4846" s="9">
        <f t="shared" si="158"/>
        <v>120000000</v>
      </c>
      <c r="G4846" s="9">
        <v>1200</v>
      </c>
      <c r="H4846" s="10">
        <v>121200000</v>
      </c>
      <c r="I4846" s="11">
        <v>18902079175.083317</v>
      </c>
      <c r="J4846" s="11">
        <v>188701</v>
      </c>
      <c r="K4846" s="11">
        <v>100169.47008804043</v>
      </c>
      <c r="L4846" s="12">
        <v>0</v>
      </c>
      <c r="M4846" s="11">
        <v>656</v>
      </c>
      <c r="N4846" s="13"/>
      <c r="O4846" t="str">
        <f t="shared" si="159"/>
        <v/>
      </c>
    </row>
    <row r="4847" spans="1:15" hidden="1">
      <c r="A4847" s="41">
        <v>3.2025000000000001</v>
      </c>
      <c r="B4847" s="46">
        <v>45741</v>
      </c>
      <c r="C4847" s="8" t="s">
        <v>13</v>
      </c>
      <c r="D4847" s="8" t="s">
        <v>15</v>
      </c>
      <c r="E4847" s="8" t="s">
        <v>15</v>
      </c>
      <c r="F4847" s="9">
        <f t="shared" si="158"/>
        <v>900000</v>
      </c>
      <c r="G4847" s="9">
        <v>9</v>
      </c>
      <c r="H4847" s="10">
        <v>973296</v>
      </c>
      <c r="I4847" s="11">
        <v>4867628002.7391043</v>
      </c>
      <c r="J4847" s="11">
        <v>46680</v>
      </c>
      <c r="K4847" s="11">
        <v>104276.52105268004</v>
      </c>
      <c r="L4847" s="12">
        <v>0</v>
      </c>
      <c r="M4847" s="11">
        <v>2769</v>
      </c>
      <c r="N4847" s="13"/>
      <c r="O4847" t="str">
        <f t="shared" si="159"/>
        <v/>
      </c>
    </row>
    <row r="4848" spans="1:15" hidden="1">
      <c r="A4848" s="41">
        <v>3.2025000000000001</v>
      </c>
      <c r="B4848" s="46">
        <v>45741</v>
      </c>
      <c r="C4848" s="8" t="s">
        <v>13</v>
      </c>
      <c r="D4848" s="8" t="s">
        <v>15</v>
      </c>
      <c r="E4848" s="8" t="s">
        <v>15</v>
      </c>
      <c r="F4848" s="9">
        <f t="shared" si="158"/>
        <v>900000</v>
      </c>
      <c r="G4848" s="9">
        <v>9</v>
      </c>
      <c r="H4848" s="10">
        <v>973296</v>
      </c>
      <c r="I4848" s="11">
        <v>4868601298.7391043</v>
      </c>
      <c r="J4848" s="11">
        <v>46689</v>
      </c>
      <c r="K4848" s="11">
        <v>104277.26656683811</v>
      </c>
      <c r="L4848" s="12">
        <v>0</v>
      </c>
      <c r="M4848" s="11">
        <v>2770</v>
      </c>
      <c r="N4848" s="13"/>
      <c r="O4848" t="str">
        <f t="shared" si="159"/>
        <v/>
      </c>
    </row>
    <row r="4849" spans="1:15" hidden="1">
      <c r="A4849" s="41">
        <v>3.2025000000000001</v>
      </c>
      <c r="B4849" s="46">
        <v>45741</v>
      </c>
      <c r="C4849" s="8" t="s">
        <v>13</v>
      </c>
      <c r="D4849" s="8" t="s">
        <v>46</v>
      </c>
      <c r="E4849" s="8" t="s">
        <v>46</v>
      </c>
      <c r="F4849" s="9">
        <f t="shared" si="158"/>
        <v>-28600000</v>
      </c>
      <c r="G4849" s="9">
        <v>-286</v>
      </c>
      <c r="H4849" s="10">
        <v>-31467722</v>
      </c>
      <c r="I4849" s="11">
        <v>25820628714.319153</v>
      </c>
      <c r="J4849" s="11">
        <v>256669</v>
      </c>
      <c r="K4849" s="11">
        <v>100598.93759791464</v>
      </c>
      <c r="L4849" s="12">
        <v>2696425.8469964117</v>
      </c>
      <c r="M4849" s="11">
        <v>1404</v>
      </c>
      <c r="N4849" s="13"/>
      <c r="O4849" t="str">
        <f t="shared" si="159"/>
        <v/>
      </c>
    </row>
    <row r="4850" spans="1:15" hidden="1">
      <c r="A4850" s="41">
        <v>3.2025000000000001</v>
      </c>
      <c r="B4850" s="46">
        <v>45741</v>
      </c>
      <c r="C4850" s="8" t="s">
        <v>13</v>
      </c>
      <c r="D4850" s="8" t="s">
        <v>14</v>
      </c>
      <c r="E4850" s="8" t="s">
        <v>14</v>
      </c>
      <c r="F4850" s="9">
        <f t="shared" si="158"/>
        <v>5600000</v>
      </c>
      <c r="G4850" s="9">
        <v>56</v>
      </c>
      <c r="H4850" s="10">
        <v>5937904</v>
      </c>
      <c r="I4850" s="11">
        <v>18908017079.083317</v>
      </c>
      <c r="J4850" s="11">
        <v>188757</v>
      </c>
      <c r="K4850" s="11">
        <v>100171.20996351562</v>
      </c>
      <c r="L4850" s="12">
        <v>0</v>
      </c>
      <c r="M4850" s="11">
        <v>657</v>
      </c>
      <c r="N4850" s="13"/>
      <c r="O4850" t="str">
        <f t="shared" si="159"/>
        <v/>
      </c>
    </row>
    <row r="4851" spans="1:15" hidden="1">
      <c r="A4851" s="41">
        <v>3.2025000000000001</v>
      </c>
      <c r="B4851" s="46">
        <v>45741</v>
      </c>
      <c r="C4851" s="8" t="s">
        <v>13</v>
      </c>
      <c r="D4851" s="8" t="s">
        <v>46</v>
      </c>
      <c r="E4851" s="8" t="s">
        <v>46</v>
      </c>
      <c r="F4851" s="9">
        <f t="shared" si="158"/>
        <v>-6300000</v>
      </c>
      <c r="G4851" s="9">
        <v>-63</v>
      </c>
      <c r="H4851" s="10">
        <v>-6931701</v>
      </c>
      <c r="I4851" s="11">
        <v>25814290981.250484</v>
      </c>
      <c r="J4851" s="11">
        <v>256606</v>
      </c>
      <c r="K4851" s="11">
        <v>100598.93759791464</v>
      </c>
      <c r="L4851" s="12">
        <v>593967.93133137748</v>
      </c>
      <c r="M4851" s="11">
        <v>1405</v>
      </c>
      <c r="N4851" s="13"/>
      <c r="O4851" t="str">
        <f t="shared" si="159"/>
        <v/>
      </c>
    </row>
    <row r="4852" spans="1:15" hidden="1">
      <c r="A4852" s="41">
        <v>3.2025000000000001</v>
      </c>
      <c r="B4852" s="46">
        <v>45741</v>
      </c>
      <c r="C4852" s="8" t="s">
        <v>13</v>
      </c>
      <c r="D4852" s="8" t="s">
        <v>15</v>
      </c>
      <c r="E4852" s="8" t="s">
        <v>15</v>
      </c>
      <c r="F4852" s="9">
        <f t="shared" si="158"/>
        <v>1800000</v>
      </c>
      <c r="G4852" s="9">
        <v>18</v>
      </c>
      <c r="H4852" s="10">
        <v>1942614</v>
      </c>
      <c r="I4852" s="11">
        <v>4870543912.7391043</v>
      </c>
      <c r="J4852" s="11">
        <v>46707</v>
      </c>
      <c r="K4852" s="11">
        <v>104278.67156398622</v>
      </c>
      <c r="L4852" s="12">
        <v>0</v>
      </c>
      <c r="M4852" s="11">
        <v>2771</v>
      </c>
      <c r="N4852" s="13"/>
      <c r="O4852" t="str">
        <f t="shared" si="159"/>
        <v/>
      </c>
    </row>
    <row r="4853" spans="1:15" hidden="1">
      <c r="A4853" s="41">
        <v>3.2025000000000001</v>
      </c>
      <c r="B4853" s="46">
        <v>45741</v>
      </c>
      <c r="C4853" s="8" t="s">
        <v>13</v>
      </c>
      <c r="D4853" s="8" t="s">
        <v>46</v>
      </c>
      <c r="E4853" s="8" t="s">
        <v>46</v>
      </c>
      <c r="F4853" s="9">
        <f t="shared" si="158"/>
        <v>-90800000</v>
      </c>
      <c r="G4853" s="9">
        <v>-908</v>
      </c>
      <c r="H4853" s="10">
        <v>-99904516</v>
      </c>
      <c r="I4853" s="11">
        <v>25722947145.911579</v>
      </c>
      <c r="J4853" s="11">
        <v>255698</v>
      </c>
      <c r="K4853" s="11">
        <v>100598.93759791464</v>
      </c>
      <c r="L4853" s="12">
        <v>8560680.6610935032</v>
      </c>
      <c r="M4853" s="11">
        <v>1406</v>
      </c>
      <c r="N4853" s="13"/>
      <c r="O4853" t="str">
        <f t="shared" si="159"/>
        <v/>
      </c>
    </row>
    <row r="4854" spans="1:15" hidden="1">
      <c r="A4854" s="41">
        <v>3.2025000000000001</v>
      </c>
      <c r="B4854" s="46">
        <v>45741</v>
      </c>
      <c r="C4854" s="8" t="s">
        <v>13</v>
      </c>
      <c r="D4854" s="8" t="s">
        <v>46</v>
      </c>
      <c r="E4854" s="8" t="s">
        <v>46</v>
      </c>
      <c r="F4854" s="9">
        <f t="shared" si="158"/>
        <v>-90800000</v>
      </c>
      <c r="G4854" s="9">
        <v>-908</v>
      </c>
      <c r="H4854" s="10">
        <v>-99904516</v>
      </c>
      <c r="I4854" s="11">
        <v>25631603310.572674</v>
      </c>
      <c r="J4854" s="11">
        <v>254790</v>
      </c>
      <c r="K4854" s="11">
        <v>100598.93759791464</v>
      </c>
      <c r="L4854" s="12">
        <v>8560680.6610935032</v>
      </c>
      <c r="M4854" s="11">
        <v>1407</v>
      </c>
      <c r="N4854" s="13"/>
      <c r="O4854" t="str">
        <f t="shared" si="159"/>
        <v/>
      </c>
    </row>
    <row r="4855" spans="1:15" hidden="1">
      <c r="A4855" s="41">
        <v>3.2025000000000001</v>
      </c>
      <c r="B4855" s="46">
        <v>45741</v>
      </c>
      <c r="C4855" s="8" t="s">
        <v>13</v>
      </c>
      <c r="D4855" s="8" t="s">
        <v>46</v>
      </c>
      <c r="E4855" s="8" t="s">
        <v>46</v>
      </c>
      <c r="F4855" s="9">
        <f t="shared" si="158"/>
        <v>-1800000</v>
      </c>
      <c r="G4855" s="9">
        <v>-18</v>
      </c>
      <c r="H4855" s="10">
        <v>-1980486</v>
      </c>
      <c r="I4855" s="11">
        <v>25629792529.695911</v>
      </c>
      <c r="J4855" s="11">
        <v>254772</v>
      </c>
      <c r="K4855" s="11">
        <v>100598.93759791464</v>
      </c>
      <c r="L4855" s="12">
        <v>169705.12323753652</v>
      </c>
      <c r="M4855" s="11">
        <v>1408</v>
      </c>
      <c r="N4855" s="13"/>
      <c r="O4855" t="str">
        <f t="shared" si="159"/>
        <v/>
      </c>
    </row>
    <row r="4856" spans="1:15" hidden="1">
      <c r="A4856" s="41">
        <v>3.2025000000000001</v>
      </c>
      <c r="B4856" s="46">
        <v>45741</v>
      </c>
      <c r="C4856" s="8" t="s">
        <v>13</v>
      </c>
      <c r="D4856" s="8" t="s">
        <v>46</v>
      </c>
      <c r="E4856" s="8" t="s">
        <v>46</v>
      </c>
      <c r="F4856" s="9">
        <f t="shared" si="158"/>
        <v>-90800000</v>
      </c>
      <c r="G4856" s="9">
        <v>-908</v>
      </c>
      <c r="H4856" s="10">
        <v>-99904516</v>
      </c>
      <c r="I4856" s="11">
        <v>25538448694.357006</v>
      </c>
      <c r="J4856" s="11">
        <v>253864</v>
      </c>
      <c r="K4856" s="11">
        <v>100598.93759791464</v>
      </c>
      <c r="L4856" s="12">
        <v>8560680.6610935032</v>
      </c>
      <c r="M4856" s="11">
        <v>1409</v>
      </c>
      <c r="N4856" s="13"/>
      <c r="O4856" t="str">
        <f t="shared" si="159"/>
        <v/>
      </c>
    </row>
    <row r="4857" spans="1:15" hidden="1">
      <c r="A4857" s="41">
        <v>3.2025000000000001</v>
      </c>
      <c r="B4857" s="46">
        <v>45741</v>
      </c>
      <c r="C4857" s="8" t="s">
        <v>13</v>
      </c>
      <c r="D4857" s="8" t="s">
        <v>15</v>
      </c>
      <c r="E4857" s="8" t="s">
        <v>15</v>
      </c>
      <c r="F4857" s="9">
        <f t="shared" si="158"/>
        <v>1200000</v>
      </c>
      <c r="G4857" s="9">
        <v>12</v>
      </c>
      <c r="H4857" s="10">
        <v>1292544</v>
      </c>
      <c r="I4857" s="11">
        <v>4871836456.7391043</v>
      </c>
      <c r="J4857" s="11">
        <v>46719</v>
      </c>
      <c r="K4857" s="11">
        <v>104279.55343091898</v>
      </c>
      <c r="L4857" s="12">
        <v>0</v>
      </c>
      <c r="M4857" s="11">
        <v>2772</v>
      </c>
      <c r="N4857" s="13"/>
      <c r="O4857" t="str">
        <f t="shared" si="159"/>
        <v/>
      </c>
    </row>
    <row r="4858" spans="1:15" hidden="1">
      <c r="A4858" s="41">
        <v>3.2025000000000001</v>
      </c>
      <c r="B4858" s="46">
        <v>45741</v>
      </c>
      <c r="C4858" s="8" t="s">
        <v>13</v>
      </c>
      <c r="D4858" s="8" t="s">
        <v>46</v>
      </c>
      <c r="E4858" s="8" t="s">
        <v>46</v>
      </c>
      <c r="F4858" s="9">
        <f t="shared" si="158"/>
        <v>-900000</v>
      </c>
      <c r="G4858" s="9">
        <v>-9</v>
      </c>
      <c r="H4858" s="10">
        <v>-990243</v>
      </c>
      <c r="I4858" s="11">
        <v>25537543303.918625</v>
      </c>
      <c r="J4858" s="11">
        <v>253855</v>
      </c>
      <c r="K4858" s="11">
        <v>100598.93759791464</v>
      </c>
      <c r="L4858" s="12">
        <v>84852.561618768261</v>
      </c>
      <c r="M4858" s="11">
        <v>1410</v>
      </c>
      <c r="N4858" s="13"/>
      <c r="O4858" t="str">
        <f t="shared" si="159"/>
        <v/>
      </c>
    </row>
    <row r="4859" spans="1:15" hidden="1">
      <c r="A4859" s="41">
        <v>3.2025000000000001</v>
      </c>
      <c r="B4859" s="46">
        <v>45741</v>
      </c>
      <c r="C4859" s="8" t="s">
        <v>13</v>
      </c>
      <c r="D4859" s="8" t="s">
        <v>14</v>
      </c>
      <c r="E4859" s="8" t="s">
        <v>14</v>
      </c>
      <c r="F4859" s="9">
        <f t="shared" si="158"/>
        <v>-900000</v>
      </c>
      <c r="G4859" s="9">
        <v>-9</v>
      </c>
      <c r="H4859" s="10">
        <v>-955017</v>
      </c>
      <c r="I4859" s="11">
        <v>18907115538.193645</v>
      </c>
      <c r="J4859" s="11">
        <v>188748</v>
      </c>
      <c r="K4859" s="11">
        <v>100171.20996351562</v>
      </c>
      <c r="L4859" s="12">
        <v>53476.110328359413</v>
      </c>
      <c r="M4859" s="11">
        <v>658</v>
      </c>
      <c r="N4859" s="13"/>
      <c r="O4859" t="str">
        <f t="shared" si="159"/>
        <v/>
      </c>
    </row>
    <row r="4860" spans="1:15" hidden="1">
      <c r="A4860" s="41">
        <v>3.2025000000000001</v>
      </c>
      <c r="B4860" s="46">
        <v>45741</v>
      </c>
      <c r="C4860" s="8" t="s">
        <v>13</v>
      </c>
      <c r="D4860" s="8" t="s">
        <v>46</v>
      </c>
      <c r="E4860" s="8" t="s">
        <v>46</v>
      </c>
      <c r="F4860" s="9">
        <f t="shared" si="158"/>
        <v>-32200000</v>
      </c>
      <c r="G4860" s="9">
        <v>-322</v>
      </c>
      <c r="H4860" s="10">
        <v>-35428694</v>
      </c>
      <c r="I4860" s="11">
        <v>25505150446.012096</v>
      </c>
      <c r="J4860" s="11">
        <v>253533</v>
      </c>
      <c r="K4860" s="11">
        <v>100598.93759791464</v>
      </c>
      <c r="L4860" s="12">
        <v>3035836.0934714861</v>
      </c>
      <c r="M4860" s="11">
        <v>1411</v>
      </c>
      <c r="N4860" s="13"/>
      <c r="O4860" t="str">
        <f t="shared" si="159"/>
        <v/>
      </c>
    </row>
    <row r="4861" spans="1:15" hidden="1">
      <c r="A4861" s="41">
        <v>3.2025000000000001</v>
      </c>
      <c r="B4861" s="46">
        <v>45741</v>
      </c>
      <c r="C4861" s="8" t="s">
        <v>13</v>
      </c>
      <c r="D4861" s="8" t="s">
        <v>46</v>
      </c>
      <c r="E4861" s="8" t="s">
        <v>46</v>
      </c>
      <c r="F4861" s="9">
        <f t="shared" si="158"/>
        <v>-90800000</v>
      </c>
      <c r="G4861" s="9">
        <v>-908</v>
      </c>
      <c r="H4861" s="10">
        <v>-99904516</v>
      </c>
      <c r="I4861" s="11">
        <v>25413806610.673191</v>
      </c>
      <c r="J4861" s="11">
        <v>252625</v>
      </c>
      <c r="K4861" s="11">
        <v>100598.93759791464</v>
      </c>
      <c r="L4861" s="12">
        <v>8560680.6610935032</v>
      </c>
      <c r="M4861" s="11">
        <v>1412</v>
      </c>
      <c r="N4861" s="13"/>
      <c r="O4861" t="str">
        <f t="shared" si="159"/>
        <v/>
      </c>
    </row>
    <row r="4862" spans="1:15" hidden="1">
      <c r="A4862" s="41">
        <v>3.2025000000000001</v>
      </c>
      <c r="B4862" s="46">
        <v>45741</v>
      </c>
      <c r="C4862" s="8" t="s">
        <v>13</v>
      </c>
      <c r="D4862" s="8" t="s">
        <v>46</v>
      </c>
      <c r="E4862" s="8" t="s">
        <v>46</v>
      </c>
      <c r="F4862" s="9">
        <f t="shared" si="158"/>
        <v>-27200000</v>
      </c>
      <c r="G4862" s="9">
        <v>-272</v>
      </c>
      <c r="H4862" s="10">
        <v>-29927344</v>
      </c>
      <c r="I4862" s="11">
        <v>25386443699.646557</v>
      </c>
      <c r="J4862" s="11">
        <v>252353</v>
      </c>
      <c r="K4862" s="11">
        <v>100598.93759791464</v>
      </c>
      <c r="L4862" s="12">
        <v>2564432.9733672179</v>
      </c>
      <c r="M4862" s="11">
        <v>1413</v>
      </c>
      <c r="N4862" s="13"/>
      <c r="O4862" t="str">
        <f t="shared" si="159"/>
        <v/>
      </c>
    </row>
    <row r="4863" spans="1:15" hidden="1">
      <c r="A4863" s="41">
        <v>3.2025000000000001</v>
      </c>
      <c r="B4863" s="46">
        <v>45741</v>
      </c>
      <c r="C4863" s="8" t="s">
        <v>13</v>
      </c>
      <c r="D4863" s="8" t="s">
        <v>46</v>
      </c>
      <c r="E4863" s="8" t="s">
        <v>46</v>
      </c>
      <c r="F4863" s="9">
        <f t="shared" si="158"/>
        <v>-900000</v>
      </c>
      <c r="G4863" s="9">
        <v>-9</v>
      </c>
      <c r="H4863" s="10">
        <v>-990243</v>
      </c>
      <c r="I4863" s="11">
        <v>25385538309.208176</v>
      </c>
      <c r="J4863" s="11">
        <v>252344</v>
      </c>
      <c r="K4863" s="11">
        <v>100598.93759791464</v>
      </c>
      <c r="L4863" s="12">
        <v>84852.561618768261</v>
      </c>
      <c r="M4863" s="11">
        <v>1414</v>
      </c>
      <c r="N4863" s="13"/>
      <c r="O4863" t="str">
        <f t="shared" si="159"/>
        <v/>
      </c>
    </row>
    <row r="4864" spans="1:15" hidden="1">
      <c r="A4864" s="41">
        <v>3.2025000000000001</v>
      </c>
      <c r="B4864" s="46">
        <v>45741</v>
      </c>
      <c r="C4864" s="8" t="s">
        <v>13</v>
      </c>
      <c r="D4864" s="8" t="s">
        <v>46</v>
      </c>
      <c r="E4864" s="8" t="s">
        <v>46</v>
      </c>
      <c r="F4864" s="9">
        <f t="shared" si="158"/>
        <v>-27200000</v>
      </c>
      <c r="G4864" s="9">
        <v>-272</v>
      </c>
      <c r="H4864" s="10">
        <v>-29927344</v>
      </c>
      <c r="I4864" s="11">
        <v>25358175398.181541</v>
      </c>
      <c r="J4864" s="11">
        <v>252072</v>
      </c>
      <c r="K4864" s="11">
        <v>100598.93759791464</v>
      </c>
      <c r="L4864" s="12">
        <v>2564432.9733672179</v>
      </c>
      <c r="M4864" s="11">
        <v>1415</v>
      </c>
      <c r="N4864" s="13"/>
      <c r="O4864" t="str">
        <f t="shared" si="159"/>
        <v/>
      </c>
    </row>
    <row r="4865" spans="1:15" hidden="1">
      <c r="A4865" s="41">
        <v>3.2025000000000001</v>
      </c>
      <c r="B4865" s="46">
        <v>45741</v>
      </c>
      <c r="C4865" s="8" t="s">
        <v>13</v>
      </c>
      <c r="D4865" s="8" t="s">
        <v>46</v>
      </c>
      <c r="E4865" s="8" t="s">
        <v>46</v>
      </c>
      <c r="F4865" s="9">
        <f t="shared" si="158"/>
        <v>-118000000</v>
      </c>
      <c r="G4865" s="9">
        <v>-1180</v>
      </c>
      <c r="H4865" s="10">
        <v>-129831860</v>
      </c>
      <c r="I4865" s="11">
        <v>25239468651.816002</v>
      </c>
      <c r="J4865" s="11">
        <v>250892</v>
      </c>
      <c r="K4865" s="11">
        <v>100598.93759791464</v>
      </c>
      <c r="L4865" s="12">
        <v>11125113.634460717</v>
      </c>
      <c r="M4865" s="11">
        <v>1416</v>
      </c>
      <c r="N4865" s="13"/>
      <c r="O4865" t="str">
        <f t="shared" si="159"/>
        <v/>
      </c>
    </row>
    <row r="4866" spans="1:15" hidden="1">
      <c r="A4866" s="41">
        <v>3.2025000000000001</v>
      </c>
      <c r="B4866" s="46">
        <v>45741</v>
      </c>
      <c r="C4866" s="8" t="s">
        <v>13</v>
      </c>
      <c r="D4866" s="8" t="s">
        <v>46</v>
      </c>
      <c r="E4866" s="8" t="s">
        <v>46</v>
      </c>
      <c r="F4866" s="9">
        <f t="shared" si="158"/>
        <v>-900000</v>
      </c>
      <c r="G4866" s="9">
        <v>-9</v>
      </c>
      <c r="H4866" s="10">
        <v>-990243</v>
      </c>
      <c r="I4866" s="11">
        <v>25238563261.377621</v>
      </c>
      <c r="J4866" s="11">
        <v>250883</v>
      </c>
      <c r="K4866" s="11">
        <v>100598.93759791464</v>
      </c>
      <c r="L4866" s="12">
        <v>84852.561618768261</v>
      </c>
      <c r="M4866" s="11">
        <v>1417</v>
      </c>
      <c r="N4866" s="13"/>
      <c r="O4866" t="str">
        <f t="shared" si="159"/>
        <v/>
      </c>
    </row>
    <row r="4867" spans="1:15" hidden="1">
      <c r="A4867" s="41">
        <v>3.2025000000000001</v>
      </c>
      <c r="B4867" s="46">
        <v>45741</v>
      </c>
      <c r="C4867" s="8" t="s">
        <v>13</v>
      </c>
      <c r="D4867" s="8" t="s">
        <v>14</v>
      </c>
      <c r="E4867" s="8" t="s">
        <v>14</v>
      </c>
      <c r="F4867" s="9">
        <f t="shared" si="158"/>
        <v>-2800000</v>
      </c>
      <c r="G4867" s="9">
        <v>-28</v>
      </c>
      <c r="H4867" s="10">
        <v>-2971164</v>
      </c>
      <c r="I4867" s="11">
        <v>18904310744.314667</v>
      </c>
      <c r="J4867" s="11">
        <v>188720</v>
      </c>
      <c r="K4867" s="11">
        <v>100171.20996351562</v>
      </c>
      <c r="L4867" s="12">
        <v>166370.12102156272</v>
      </c>
      <c r="M4867" s="11">
        <v>659</v>
      </c>
      <c r="N4867" s="13"/>
      <c r="O4867" t="str">
        <f t="shared" si="159"/>
        <v/>
      </c>
    </row>
    <row r="4868" spans="1:15" hidden="1">
      <c r="A4868" s="41">
        <v>3.2025000000000001</v>
      </c>
      <c r="B4868" s="46">
        <v>45741</v>
      </c>
      <c r="C4868" s="8" t="s">
        <v>13</v>
      </c>
      <c r="D4868" s="8" t="s">
        <v>46</v>
      </c>
      <c r="E4868" s="8" t="s">
        <v>46</v>
      </c>
      <c r="F4868" s="9">
        <f t="shared" si="158"/>
        <v>1300000</v>
      </c>
      <c r="G4868" s="9">
        <v>13</v>
      </c>
      <c r="H4868" s="10">
        <v>1426555</v>
      </c>
      <c r="I4868" s="11">
        <v>25239989816.377621</v>
      </c>
      <c r="J4868" s="11">
        <v>250896</v>
      </c>
      <c r="K4868" s="11">
        <v>100599.41097657045</v>
      </c>
      <c r="L4868" s="12">
        <v>0</v>
      </c>
      <c r="M4868" s="11">
        <v>1418</v>
      </c>
      <c r="N4868" s="13"/>
      <c r="O4868" t="str">
        <f t="shared" si="159"/>
        <v/>
      </c>
    </row>
    <row r="4869" spans="1:15" hidden="1">
      <c r="A4869" s="41">
        <v>3.2025000000000001</v>
      </c>
      <c r="B4869" s="46">
        <v>45741</v>
      </c>
      <c r="C4869" s="8" t="s">
        <v>13</v>
      </c>
      <c r="D4869" s="8" t="s">
        <v>15</v>
      </c>
      <c r="E4869" s="8" t="s">
        <v>15</v>
      </c>
      <c r="F4869" s="9">
        <f t="shared" si="158"/>
        <v>1200000</v>
      </c>
      <c r="G4869" s="9">
        <v>12</v>
      </c>
      <c r="H4869" s="10">
        <v>1294596</v>
      </c>
      <c r="I4869" s="11">
        <v>4873131052.7391043</v>
      </c>
      <c r="J4869" s="11">
        <v>46731</v>
      </c>
      <c r="K4869" s="11">
        <v>104280.47875583883</v>
      </c>
      <c r="L4869" s="12">
        <v>0</v>
      </c>
      <c r="M4869" s="11">
        <v>2773</v>
      </c>
      <c r="N4869" s="13"/>
      <c r="O4869" t="str">
        <f t="shared" si="159"/>
        <v/>
      </c>
    </row>
    <row r="4870" spans="1:15" hidden="1">
      <c r="A4870" s="41">
        <v>3.2025000000000001</v>
      </c>
      <c r="B4870" s="46">
        <v>45741</v>
      </c>
      <c r="C4870" s="8" t="s">
        <v>13</v>
      </c>
      <c r="D4870" s="8" t="s">
        <v>46</v>
      </c>
      <c r="E4870" s="8" t="s">
        <v>46</v>
      </c>
      <c r="F4870" s="9">
        <f t="shared" si="158"/>
        <v>900000</v>
      </c>
      <c r="G4870" s="9">
        <v>9</v>
      </c>
      <c r="H4870" s="10">
        <v>988029</v>
      </c>
      <c r="I4870" s="11">
        <v>25240977845.377621</v>
      </c>
      <c r="J4870" s="11">
        <v>250905</v>
      </c>
      <c r="K4870" s="11">
        <v>100599.74032154649</v>
      </c>
      <c r="L4870" s="12">
        <v>0</v>
      </c>
      <c r="M4870" s="11">
        <v>1419</v>
      </c>
      <c r="N4870" s="13"/>
      <c r="O4870" t="str">
        <f t="shared" si="159"/>
        <v/>
      </c>
    </row>
    <row r="4871" spans="1:15" hidden="1">
      <c r="A4871" s="41">
        <v>3.2025000000000001</v>
      </c>
      <c r="B4871" s="46">
        <v>45741</v>
      </c>
      <c r="C4871" s="8" t="s">
        <v>13</v>
      </c>
      <c r="D4871" s="8" t="s">
        <v>46</v>
      </c>
      <c r="E4871" s="8" t="s">
        <v>46</v>
      </c>
      <c r="F4871" s="9">
        <f t="shared" si="158"/>
        <v>-1800000</v>
      </c>
      <c r="G4871" s="9">
        <v>-18</v>
      </c>
      <c r="H4871" s="10">
        <v>-1980486</v>
      </c>
      <c r="I4871" s="11">
        <v>25239167050.051834</v>
      </c>
      <c r="J4871" s="11">
        <v>250887</v>
      </c>
      <c r="K4871" s="11">
        <v>100599.74032154649</v>
      </c>
      <c r="L4871" s="12">
        <v>169690.67421216331</v>
      </c>
      <c r="M4871" s="11">
        <v>1420</v>
      </c>
      <c r="N4871" s="13"/>
      <c r="O4871" t="str">
        <f t="shared" si="159"/>
        <v/>
      </c>
    </row>
    <row r="4872" spans="1:15" hidden="1">
      <c r="A4872" s="41">
        <v>3.2025000000000001</v>
      </c>
      <c r="B4872" s="46">
        <v>45741</v>
      </c>
      <c r="C4872" s="8" t="s">
        <v>13</v>
      </c>
      <c r="D4872" s="8" t="s">
        <v>46</v>
      </c>
      <c r="E4872" s="8" t="s">
        <v>46</v>
      </c>
      <c r="F4872" s="9">
        <f t="shared" si="158"/>
        <v>-1000000</v>
      </c>
      <c r="G4872" s="9">
        <v>-10</v>
      </c>
      <c r="H4872" s="10">
        <v>-1100270</v>
      </c>
      <c r="I4872" s="11">
        <v>25238161052.648617</v>
      </c>
      <c r="J4872" s="11">
        <v>250877</v>
      </c>
      <c r="K4872" s="11">
        <v>100599.74032154649</v>
      </c>
      <c r="L4872" s="12">
        <v>94272.596784535097</v>
      </c>
      <c r="M4872" s="11">
        <v>1421</v>
      </c>
      <c r="N4872" s="13"/>
      <c r="O4872" t="str">
        <f t="shared" si="159"/>
        <v/>
      </c>
    </row>
    <row r="4873" spans="1:15" hidden="1">
      <c r="A4873" s="41">
        <v>3.2025000000000001</v>
      </c>
      <c r="B4873" s="46">
        <v>45741</v>
      </c>
      <c r="C4873" s="8" t="s">
        <v>13</v>
      </c>
      <c r="D4873" s="8" t="s">
        <v>14</v>
      </c>
      <c r="E4873" s="8" t="s">
        <v>14</v>
      </c>
      <c r="F4873" s="9">
        <f t="shared" si="158"/>
        <v>-9400000</v>
      </c>
      <c r="G4873" s="9">
        <v>-94</v>
      </c>
      <c r="H4873" s="10">
        <v>-9974622</v>
      </c>
      <c r="I4873" s="11">
        <v>18894894650.578094</v>
      </c>
      <c r="J4873" s="11">
        <v>188626</v>
      </c>
      <c r="K4873" s="11">
        <v>100171.20996351562</v>
      </c>
      <c r="L4873" s="12">
        <v>558528.26342953183</v>
      </c>
      <c r="M4873" s="11">
        <v>660</v>
      </c>
      <c r="N4873" s="13"/>
      <c r="O4873" t="str">
        <f t="shared" si="159"/>
        <v/>
      </c>
    </row>
    <row r="4874" spans="1:15" hidden="1">
      <c r="A4874" s="41">
        <v>3.2025000000000001</v>
      </c>
      <c r="B4874" s="46">
        <v>45741</v>
      </c>
      <c r="C4874" s="8" t="s">
        <v>13</v>
      </c>
      <c r="D4874" s="8" t="s">
        <v>46</v>
      </c>
      <c r="E4874" s="8" t="s">
        <v>46</v>
      </c>
      <c r="F4874" s="9">
        <f t="shared" ref="F4874:F4937" si="160">100000*G4874</f>
        <v>-46000000</v>
      </c>
      <c r="G4874" s="9">
        <v>-460</v>
      </c>
      <c r="H4874" s="10">
        <v>-50612420</v>
      </c>
      <c r="I4874" s="11">
        <v>25191885172.100704</v>
      </c>
      <c r="J4874" s="11">
        <v>250417</v>
      </c>
      <c r="K4874" s="11">
        <v>100599.74032154649</v>
      </c>
      <c r="L4874" s="12">
        <v>4336539.4520886168</v>
      </c>
      <c r="M4874" s="11">
        <v>1422</v>
      </c>
      <c r="N4874" s="13"/>
      <c r="O4874" t="str">
        <f t="shared" si="159"/>
        <v/>
      </c>
    </row>
    <row r="4875" spans="1:15" hidden="1">
      <c r="A4875" s="41">
        <v>3.2025000000000001</v>
      </c>
      <c r="B4875" s="46">
        <v>45741</v>
      </c>
      <c r="C4875" s="8" t="s">
        <v>13</v>
      </c>
      <c r="D4875" s="8" t="s">
        <v>46</v>
      </c>
      <c r="E4875" s="8" t="s">
        <v>46</v>
      </c>
      <c r="F4875" s="9">
        <f t="shared" si="160"/>
        <v>-900000</v>
      </c>
      <c r="G4875" s="9">
        <v>-9</v>
      </c>
      <c r="H4875" s="10">
        <v>-990243</v>
      </c>
      <c r="I4875" s="11">
        <v>25190979774.437809</v>
      </c>
      <c r="J4875" s="11">
        <v>250408</v>
      </c>
      <c r="K4875" s="11">
        <v>100599.74032154649</v>
      </c>
      <c r="L4875" s="12">
        <v>84845.337106081657</v>
      </c>
      <c r="M4875" s="11">
        <v>1423</v>
      </c>
      <c r="N4875" s="13"/>
      <c r="O4875" t="str">
        <f t="shared" si="159"/>
        <v/>
      </c>
    </row>
    <row r="4876" spans="1:15" hidden="1">
      <c r="A4876" s="41">
        <v>3.2025000000000001</v>
      </c>
      <c r="B4876" s="46">
        <v>45741</v>
      </c>
      <c r="C4876" s="8" t="s">
        <v>13</v>
      </c>
      <c r="D4876" s="8" t="s">
        <v>46</v>
      </c>
      <c r="E4876" s="8" t="s">
        <v>46</v>
      </c>
      <c r="F4876" s="9">
        <f t="shared" si="160"/>
        <v>45400000</v>
      </c>
      <c r="G4876" s="9">
        <v>454</v>
      </c>
      <c r="H4876" s="10">
        <v>49938184</v>
      </c>
      <c r="I4876" s="11">
        <v>25240917958.437809</v>
      </c>
      <c r="J4876" s="11">
        <v>250862</v>
      </c>
      <c r="K4876" s="11">
        <v>100616.74529597073</v>
      </c>
      <c r="L4876" s="12">
        <v>0</v>
      </c>
      <c r="M4876" s="11">
        <v>1424</v>
      </c>
      <c r="N4876" s="13"/>
      <c r="O4876" t="str">
        <f t="shared" si="159"/>
        <v/>
      </c>
    </row>
    <row r="4877" spans="1:15" hidden="1">
      <c r="A4877" s="41">
        <v>3.2025000000000001</v>
      </c>
      <c r="B4877" s="46">
        <v>45741</v>
      </c>
      <c r="C4877" s="8" t="s">
        <v>13</v>
      </c>
      <c r="D4877" s="8" t="s">
        <v>46</v>
      </c>
      <c r="E4877" s="8" t="s">
        <v>46</v>
      </c>
      <c r="F4877" s="9">
        <f t="shared" si="160"/>
        <v>-45400000</v>
      </c>
      <c r="G4877" s="9">
        <v>-454</v>
      </c>
      <c r="H4877" s="10">
        <v>-49952258</v>
      </c>
      <c r="I4877" s="11">
        <v>25195237956.073437</v>
      </c>
      <c r="J4877" s="11">
        <v>250408</v>
      </c>
      <c r="K4877" s="11">
        <v>100616.74529597073</v>
      </c>
      <c r="L4877" s="12">
        <v>4272255.6356292889</v>
      </c>
      <c r="M4877" s="11">
        <v>1425</v>
      </c>
      <c r="N4877" s="13"/>
      <c r="O4877" t="str">
        <f t="shared" si="159"/>
        <v/>
      </c>
    </row>
    <row r="4878" spans="1:15" hidden="1">
      <c r="A4878" s="41">
        <v>3.2025000000000001</v>
      </c>
      <c r="B4878" s="46">
        <v>45741</v>
      </c>
      <c r="C4878" s="8" t="s">
        <v>13</v>
      </c>
      <c r="D4878" s="8" t="s">
        <v>46</v>
      </c>
      <c r="E4878" s="8" t="s">
        <v>46</v>
      </c>
      <c r="F4878" s="9">
        <f t="shared" si="160"/>
        <v>-32400000</v>
      </c>
      <c r="G4878" s="9">
        <v>-324</v>
      </c>
      <c r="H4878" s="10">
        <v>-35648748</v>
      </c>
      <c r="I4878" s="11">
        <v>25162638130.597542</v>
      </c>
      <c r="J4878" s="11">
        <v>250084</v>
      </c>
      <c r="K4878" s="11">
        <v>100616.74529597073</v>
      </c>
      <c r="L4878" s="12">
        <v>3048922.5241054818</v>
      </c>
      <c r="M4878" s="11">
        <v>1426</v>
      </c>
      <c r="N4878" s="13"/>
      <c r="O4878" t="str">
        <f t="shared" si="159"/>
        <v/>
      </c>
    </row>
    <row r="4879" spans="1:15" hidden="1">
      <c r="A4879" s="41">
        <v>3.2025000000000001</v>
      </c>
      <c r="B4879" s="46">
        <v>45741</v>
      </c>
      <c r="C4879" s="8" t="s">
        <v>13</v>
      </c>
      <c r="D4879" s="8" t="s">
        <v>46</v>
      </c>
      <c r="E4879" s="8" t="s">
        <v>46</v>
      </c>
      <c r="F4879" s="9">
        <f t="shared" si="160"/>
        <v>145900000</v>
      </c>
      <c r="G4879" s="9">
        <v>1459</v>
      </c>
      <c r="H4879" s="10">
        <v>160036251</v>
      </c>
      <c r="I4879" s="11">
        <v>25322674381.597542</v>
      </c>
      <c r="J4879" s="11">
        <v>251543</v>
      </c>
      <c r="K4879" s="11">
        <v>100669.36619821479</v>
      </c>
      <c r="L4879" s="12">
        <v>0</v>
      </c>
      <c r="M4879" s="11">
        <v>1427</v>
      </c>
      <c r="N4879" s="13"/>
      <c r="O4879" t="str">
        <f t="shared" si="159"/>
        <v/>
      </c>
    </row>
    <row r="4880" spans="1:15" hidden="1">
      <c r="A4880" s="41">
        <v>3.2025000000000001</v>
      </c>
      <c r="B4880" s="46">
        <v>45741</v>
      </c>
      <c r="C4880" s="8" t="s">
        <v>13</v>
      </c>
      <c r="D4880" s="8" t="s">
        <v>14</v>
      </c>
      <c r="E4880" s="8" t="s">
        <v>14</v>
      </c>
      <c r="F4880" s="9">
        <f t="shared" si="160"/>
        <v>-900000</v>
      </c>
      <c r="G4880" s="9">
        <v>-9</v>
      </c>
      <c r="H4880" s="10">
        <v>-955017</v>
      </c>
      <c r="I4880" s="11">
        <v>18893993109.688423</v>
      </c>
      <c r="J4880" s="11">
        <v>188617</v>
      </c>
      <c r="K4880" s="11">
        <v>100171.20996351562</v>
      </c>
      <c r="L4880" s="12">
        <v>53476.110328359413</v>
      </c>
      <c r="M4880" s="11">
        <v>661</v>
      </c>
      <c r="N4880" s="13"/>
      <c r="O4880" t="str">
        <f t="shared" ref="O4880:O4943" si="161">IF(M4880=_xlfn.MAXIFS(M:M,D:D,D4880),"X","")</f>
        <v/>
      </c>
    </row>
    <row r="4881" spans="1:15" hidden="1">
      <c r="A4881" s="41">
        <v>3.2025000000000001</v>
      </c>
      <c r="B4881" s="46">
        <v>45741</v>
      </c>
      <c r="C4881" s="8" t="s">
        <v>13</v>
      </c>
      <c r="D4881" s="8" t="s">
        <v>46</v>
      </c>
      <c r="E4881" s="8" t="s">
        <v>46</v>
      </c>
      <c r="F4881" s="9">
        <f t="shared" si="160"/>
        <v>-900000</v>
      </c>
      <c r="G4881" s="9">
        <v>-9</v>
      </c>
      <c r="H4881" s="10">
        <v>-990243</v>
      </c>
      <c r="I4881" s="11">
        <v>25321768357.301758</v>
      </c>
      <c r="J4881" s="11">
        <v>251534</v>
      </c>
      <c r="K4881" s="11">
        <v>100669.36619821479</v>
      </c>
      <c r="L4881" s="12">
        <v>84218.704216066864</v>
      </c>
      <c r="M4881" s="11">
        <v>1428</v>
      </c>
      <c r="N4881" s="13"/>
      <c r="O4881" t="str">
        <f t="shared" si="161"/>
        <v/>
      </c>
    </row>
    <row r="4882" spans="1:15" hidden="1">
      <c r="A4882" s="41">
        <v>3.2025000000000001</v>
      </c>
      <c r="B4882" s="46">
        <v>45741</v>
      </c>
      <c r="C4882" s="8" t="s">
        <v>13</v>
      </c>
      <c r="D4882" s="8" t="s">
        <v>46</v>
      </c>
      <c r="E4882" s="8" t="s">
        <v>46</v>
      </c>
      <c r="F4882" s="9">
        <f t="shared" si="160"/>
        <v>-900000</v>
      </c>
      <c r="G4882" s="9">
        <v>-9</v>
      </c>
      <c r="H4882" s="10">
        <v>-990243</v>
      </c>
      <c r="I4882" s="11">
        <v>25320862333.005974</v>
      </c>
      <c r="J4882" s="11">
        <v>251525</v>
      </c>
      <c r="K4882" s="11">
        <v>100669.36619821479</v>
      </c>
      <c r="L4882" s="12">
        <v>84218.704216066864</v>
      </c>
      <c r="M4882" s="11">
        <v>1429</v>
      </c>
      <c r="N4882" s="13"/>
      <c r="O4882" t="str">
        <f t="shared" si="161"/>
        <v/>
      </c>
    </row>
    <row r="4883" spans="1:15" hidden="1">
      <c r="A4883" s="41">
        <v>3.2025000000000001</v>
      </c>
      <c r="B4883" s="46">
        <v>45741</v>
      </c>
      <c r="C4883" s="8" t="s">
        <v>13</v>
      </c>
      <c r="D4883" s="8" t="s">
        <v>46</v>
      </c>
      <c r="E4883" s="8" t="s">
        <v>46</v>
      </c>
      <c r="F4883" s="9">
        <f t="shared" si="160"/>
        <v>-22900000</v>
      </c>
      <c r="G4883" s="9">
        <v>-229</v>
      </c>
      <c r="H4883" s="10">
        <v>-25196183</v>
      </c>
      <c r="I4883" s="11">
        <v>25297809048.146584</v>
      </c>
      <c r="J4883" s="11">
        <v>251296</v>
      </c>
      <c r="K4883" s="11">
        <v>100669.36619821479</v>
      </c>
      <c r="L4883" s="12">
        <v>2142898.1406088136</v>
      </c>
      <c r="M4883" s="11">
        <v>1430</v>
      </c>
      <c r="N4883" s="13"/>
      <c r="O4883" t="str">
        <f t="shared" si="161"/>
        <v/>
      </c>
    </row>
    <row r="4884" spans="1:15" hidden="1">
      <c r="A4884" s="41">
        <v>3.2025000000000001</v>
      </c>
      <c r="B4884" s="46">
        <v>45741</v>
      </c>
      <c r="C4884" s="8" t="s">
        <v>13</v>
      </c>
      <c r="D4884" s="8" t="s">
        <v>46</v>
      </c>
      <c r="E4884" s="8" t="s">
        <v>46</v>
      </c>
      <c r="F4884" s="9">
        <f t="shared" si="160"/>
        <v>900000</v>
      </c>
      <c r="G4884" s="9">
        <v>9</v>
      </c>
      <c r="H4884" s="10">
        <v>988164</v>
      </c>
      <c r="I4884" s="11">
        <v>25298797212.146584</v>
      </c>
      <c r="J4884" s="11">
        <v>251305</v>
      </c>
      <c r="K4884" s="11">
        <v>100669.69305086083</v>
      </c>
      <c r="L4884" s="12">
        <v>0</v>
      </c>
      <c r="M4884" s="11">
        <v>1431</v>
      </c>
      <c r="N4884" s="13"/>
      <c r="O4884" t="str">
        <f t="shared" si="161"/>
        <v/>
      </c>
    </row>
    <row r="4885" spans="1:15" hidden="1">
      <c r="A4885" s="41">
        <v>3.2025000000000001</v>
      </c>
      <c r="B4885" s="46">
        <v>45741</v>
      </c>
      <c r="C4885" s="8" t="s">
        <v>13</v>
      </c>
      <c r="D4885" s="8" t="s">
        <v>46</v>
      </c>
      <c r="E4885" s="8" t="s">
        <v>46</v>
      </c>
      <c r="F4885" s="9">
        <f t="shared" si="160"/>
        <v>-5400000</v>
      </c>
      <c r="G4885" s="9">
        <v>-54</v>
      </c>
      <c r="H4885" s="10">
        <v>-5941458</v>
      </c>
      <c r="I4885" s="11">
        <v>25293361048.721836</v>
      </c>
      <c r="J4885" s="11">
        <v>251251</v>
      </c>
      <c r="K4885" s="11">
        <v>100669.69305086083</v>
      </c>
      <c r="L4885" s="12">
        <v>505294.57525351457</v>
      </c>
      <c r="M4885" s="11">
        <v>1432</v>
      </c>
      <c r="N4885" s="13"/>
      <c r="O4885" t="str">
        <f t="shared" si="161"/>
        <v/>
      </c>
    </row>
    <row r="4886" spans="1:15" hidden="1">
      <c r="A4886" s="41">
        <v>3.2025000000000001</v>
      </c>
      <c r="B4886" s="46">
        <v>45741</v>
      </c>
      <c r="C4886" s="8" t="s">
        <v>13</v>
      </c>
      <c r="D4886" s="8" t="s">
        <v>14</v>
      </c>
      <c r="E4886" s="8" t="s">
        <v>14</v>
      </c>
      <c r="F4886" s="9">
        <f t="shared" si="160"/>
        <v>-900000</v>
      </c>
      <c r="G4886" s="9">
        <v>-9</v>
      </c>
      <c r="H4886" s="10">
        <v>-955017</v>
      </c>
      <c r="I4886" s="11">
        <v>18893091568.798752</v>
      </c>
      <c r="J4886" s="11">
        <v>188608</v>
      </c>
      <c r="K4886" s="11">
        <v>100171.20996351562</v>
      </c>
      <c r="L4886" s="12">
        <v>53476.110328359413</v>
      </c>
      <c r="M4886" s="11">
        <v>662</v>
      </c>
      <c r="N4886" s="13"/>
      <c r="O4886" t="str">
        <f t="shared" si="161"/>
        <v/>
      </c>
    </row>
    <row r="4887" spans="1:15" hidden="1">
      <c r="A4887" s="41">
        <v>3.2025000000000001</v>
      </c>
      <c r="B4887" s="46">
        <v>45741</v>
      </c>
      <c r="C4887" s="8" t="s">
        <v>13</v>
      </c>
      <c r="D4887" s="8" t="s">
        <v>46</v>
      </c>
      <c r="E4887" s="8" t="s">
        <v>46</v>
      </c>
      <c r="F4887" s="9">
        <f t="shared" si="160"/>
        <v>-18100000</v>
      </c>
      <c r="G4887" s="9">
        <v>-181</v>
      </c>
      <c r="H4887" s="10">
        <v>-19914887</v>
      </c>
      <c r="I4887" s="11">
        <v>25275139834.279629</v>
      </c>
      <c r="J4887" s="11">
        <v>251070</v>
      </c>
      <c r="K4887" s="11">
        <v>100669.69305086083</v>
      </c>
      <c r="L4887" s="12">
        <v>1693672.5577941872</v>
      </c>
      <c r="M4887" s="11">
        <v>1433</v>
      </c>
      <c r="N4887" s="13"/>
      <c r="O4887" t="str">
        <f t="shared" si="161"/>
        <v/>
      </c>
    </row>
    <row r="4888" spans="1:15" hidden="1">
      <c r="A4888" s="41">
        <v>3.2025000000000001</v>
      </c>
      <c r="B4888" s="46">
        <v>45741</v>
      </c>
      <c r="C4888" s="8" t="s">
        <v>13</v>
      </c>
      <c r="D4888" s="8" t="s">
        <v>46</v>
      </c>
      <c r="E4888" s="8" t="s">
        <v>46</v>
      </c>
      <c r="F4888" s="9">
        <f t="shared" si="160"/>
        <v>-9300000</v>
      </c>
      <c r="G4888" s="9">
        <v>-93</v>
      </c>
      <c r="H4888" s="10">
        <v>-10232511</v>
      </c>
      <c r="I4888" s="11">
        <v>25265777552.825897</v>
      </c>
      <c r="J4888" s="11">
        <v>250977</v>
      </c>
      <c r="K4888" s="11">
        <v>100669.69305086083</v>
      </c>
      <c r="L4888" s="12">
        <v>870229.54626994208</v>
      </c>
      <c r="M4888" s="11">
        <v>1434</v>
      </c>
      <c r="N4888" s="13"/>
      <c r="O4888" t="str">
        <f t="shared" si="161"/>
        <v/>
      </c>
    </row>
    <row r="4889" spans="1:15" hidden="1">
      <c r="A4889" s="41">
        <v>3.2025000000000001</v>
      </c>
      <c r="B4889" s="46">
        <v>45741</v>
      </c>
      <c r="C4889" s="8" t="s">
        <v>13</v>
      </c>
      <c r="D4889" s="8" t="s">
        <v>46</v>
      </c>
      <c r="E4889" s="8" t="s">
        <v>46</v>
      </c>
      <c r="F4889" s="9">
        <f t="shared" si="160"/>
        <v>-92600000</v>
      </c>
      <c r="G4889" s="9">
        <v>-926</v>
      </c>
      <c r="H4889" s="10">
        <v>-101885002</v>
      </c>
      <c r="I4889" s="11">
        <v>25172557417.060799</v>
      </c>
      <c r="J4889" s="11">
        <v>250051</v>
      </c>
      <c r="K4889" s="11">
        <v>100669.69305086083</v>
      </c>
      <c r="L4889" s="12">
        <v>8664866.2349028736</v>
      </c>
      <c r="M4889" s="11">
        <v>1435</v>
      </c>
      <c r="N4889" s="13"/>
      <c r="O4889" t="str">
        <f t="shared" si="161"/>
        <v/>
      </c>
    </row>
    <row r="4890" spans="1:15" hidden="1">
      <c r="A4890" s="41">
        <v>3.2025000000000001</v>
      </c>
      <c r="B4890" s="46">
        <v>45741</v>
      </c>
      <c r="C4890" s="8" t="s">
        <v>13</v>
      </c>
      <c r="D4890" s="8" t="s">
        <v>46</v>
      </c>
      <c r="E4890" s="8" t="s">
        <v>46</v>
      </c>
      <c r="F4890" s="9">
        <f t="shared" si="160"/>
        <v>-90800000</v>
      </c>
      <c r="G4890" s="9">
        <v>-908</v>
      </c>
      <c r="H4890" s="10">
        <v>-99904516</v>
      </c>
      <c r="I4890" s="11">
        <v>25081149335.770618</v>
      </c>
      <c r="J4890" s="11">
        <v>249143</v>
      </c>
      <c r="K4890" s="11">
        <v>100669.69305086083</v>
      </c>
      <c r="L4890" s="12">
        <v>8496434.7098183632</v>
      </c>
      <c r="M4890" s="11">
        <v>1436</v>
      </c>
      <c r="N4890" s="13"/>
      <c r="O4890" t="str">
        <f t="shared" si="161"/>
        <v/>
      </c>
    </row>
    <row r="4891" spans="1:15" hidden="1">
      <c r="A4891" s="41">
        <v>3.2025000000000001</v>
      </c>
      <c r="B4891" s="46">
        <v>45741</v>
      </c>
      <c r="C4891" s="8" t="s">
        <v>13</v>
      </c>
      <c r="D4891" s="8" t="s">
        <v>46</v>
      </c>
      <c r="E4891" s="8" t="s">
        <v>46</v>
      </c>
      <c r="F4891" s="9">
        <f t="shared" si="160"/>
        <v>-508700000</v>
      </c>
      <c r="G4891" s="9">
        <v>-5087</v>
      </c>
      <c r="H4891" s="10">
        <v>-559707349</v>
      </c>
      <c r="I4891" s="11">
        <v>24569042607.22089</v>
      </c>
      <c r="J4891" s="11">
        <v>244056</v>
      </c>
      <c r="K4891" s="11">
        <v>100669.69305086083</v>
      </c>
      <c r="L4891" s="12">
        <v>47600620.450270951</v>
      </c>
      <c r="M4891" s="11">
        <v>1437</v>
      </c>
      <c r="N4891" s="13"/>
      <c r="O4891" t="str">
        <f t="shared" si="161"/>
        <v/>
      </c>
    </row>
    <row r="4892" spans="1:15" hidden="1">
      <c r="A4892" s="41">
        <v>3.2025000000000001</v>
      </c>
      <c r="B4892" s="46">
        <v>45741</v>
      </c>
      <c r="C4892" s="8" t="s">
        <v>13</v>
      </c>
      <c r="D4892" s="8" t="s">
        <v>46</v>
      </c>
      <c r="E4892" s="8" t="s">
        <v>46</v>
      </c>
      <c r="F4892" s="9">
        <f t="shared" si="160"/>
        <v>-21900000</v>
      </c>
      <c r="G4892" s="9">
        <v>-219</v>
      </c>
      <c r="H4892" s="10">
        <v>-24095913</v>
      </c>
      <c r="I4892" s="11">
        <v>24546995944.442753</v>
      </c>
      <c r="J4892" s="11">
        <v>243837</v>
      </c>
      <c r="K4892" s="11">
        <v>100669.69305086083</v>
      </c>
      <c r="L4892" s="12">
        <v>2049250.2218614779</v>
      </c>
      <c r="M4892" s="11">
        <v>1438</v>
      </c>
      <c r="N4892" s="13"/>
      <c r="O4892" t="str">
        <f t="shared" si="161"/>
        <v/>
      </c>
    </row>
    <row r="4893" spans="1:15" hidden="1">
      <c r="A4893" s="41">
        <v>3.2025000000000001</v>
      </c>
      <c r="B4893" s="46">
        <v>45741</v>
      </c>
      <c r="C4893" s="8" t="s">
        <v>13</v>
      </c>
      <c r="D4893" s="8" t="s">
        <v>46</v>
      </c>
      <c r="E4893" s="8" t="s">
        <v>46</v>
      </c>
      <c r="F4893" s="9">
        <f t="shared" si="160"/>
        <v>-900000</v>
      </c>
      <c r="G4893" s="9">
        <v>-9</v>
      </c>
      <c r="H4893" s="10">
        <v>-990243</v>
      </c>
      <c r="I4893" s="11">
        <v>24546089917.205296</v>
      </c>
      <c r="J4893" s="11">
        <v>243828</v>
      </c>
      <c r="K4893" s="11">
        <v>100669.69305086083</v>
      </c>
      <c r="L4893" s="12">
        <v>84215.762542252429</v>
      </c>
      <c r="M4893" s="11">
        <v>1439</v>
      </c>
      <c r="N4893" s="13"/>
      <c r="O4893" t="str">
        <f t="shared" si="161"/>
        <v/>
      </c>
    </row>
    <row r="4894" spans="1:15" hidden="1">
      <c r="A4894" s="41">
        <v>3.2025000000000001</v>
      </c>
      <c r="B4894" s="46">
        <v>45741</v>
      </c>
      <c r="C4894" s="8" t="s">
        <v>13</v>
      </c>
      <c r="D4894" s="8" t="s">
        <v>46</v>
      </c>
      <c r="E4894" s="8" t="s">
        <v>46</v>
      </c>
      <c r="F4894" s="9">
        <f t="shared" si="160"/>
        <v>-27200000</v>
      </c>
      <c r="G4894" s="9">
        <v>-272</v>
      </c>
      <c r="H4894" s="10">
        <v>-29927344</v>
      </c>
      <c r="I4894" s="11">
        <v>24518707760.695461</v>
      </c>
      <c r="J4894" s="11">
        <v>243556</v>
      </c>
      <c r="K4894" s="11">
        <v>100669.69305086083</v>
      </c>
      <c r="L4894" s="12">
        <v>2545187.490165852</v>
      </c>
      <c r="M4894" s="11">
        <v>1440</v>
      </c>
      <c r="N4894" s="13"/>
      <c r="O4894" t="str">
        <f t="shared" si="161"/>
        <v/>
      </c>
    </row>
    <row r="4895" spans="1:15" hidden="1">
      <c r="A4895" s="41">
        <v>3.2025000000000001</v>
      </c>
      <c r="B4895" s="46">
        <v>45741</v>
      </c>
      <c r="C4895" s="8" t="s">
        <v>13</v>
      </c>
      <c r="D4895" s="8" t="s">
        <v>46</v>
      </c>
      <c r="E4895" s="8" t="s">
        <v>46</v>
      </c>
      <c r="F4895" s="9">
        <f t="shared" si="160"/>
        <v>-10800000</v>
      </c>
      <c r="G4895" s="9">
        <v>-108</v>
      </c>
      <c r="H4895" s="10">
        <v>-11882916</v>
      </c>
      <c r="I4895" s="11">
        <v>24507835433.84597</v>
      </c>
      <c r="J4895" s="11">
        <v>243448</v>
      </c>
      <c r="K4895" s="11">
        <v>100669.69305086083</v>
      </c>
      <c r="L4895" s="12">
        <v>1010589.1505070291</v>
      </c>
      <c r="M4895" s="11">
        <v>1441</v>
      </c>
      <c r="N4895" s="13"/>
      <c r="O4895" t="str">
        <f t="shared" si="161"/>
        <v/>
      </c>
    </row>
    <row r="4896" spans="1:15" hidden="1">
      <c r="A4896" s="41">
        <v>3.2025000000000001</v>
      </c>
      <c r="B4896" s="46">
        <v>45741</v>
      </c>
      <c r="C4896" s="8" t="s">
        <v>13</v>
      </c>
      <c r="D4896" s="8" t="s">
        <v>14</v>
      </c>
      <c r="E4896" s="8" t="s">
        <v>14</v>
      </c>
      <c r="F4896" s="9">
        <f t="shared" si="160"/>
        <v>-900000</v>
      </c>
      <c r="G4896" s="9">
        <v>-9</v>
      </c>
      <c r="H4896" s="10">
        <v>-955017</v>
      </c>
      <c r="I4896" s="11">
        <v>18892190027.909081</v>
      </c>
      <c r="J4896" s="11">
        <v>188599</v>
      </c>
      <c r="K4896" s="11">
        <v>100171.20996351562</v>
      </c>
      <c r="L4896" s="12">
        <v>53476.110328359413</v>
      </c>
      <c r="M4896" s="11">
        <v>663</v>
      </c>
      <c r="N4896" s="13"/>
      <c r="O4896" t="str">
        <f t="shared" si="161"/>
        <v/>
      </c>
    </row>
    <row r="4897" spans="1:15" hidden="1">
      <c r="A4897" s="41">
        <v>3.2025000000000001</v>
      </c>
      <c r="B4897" s="46">
        <v>45741</v>
      </c>
      <c r="C4897" s="8" t="s">
        <v>13</v>
      </c>
      <c r="D4897" s="8" t="s">
        <v>15</v>
      </c>
      <c r="E4897" s="8" t="s">
        <v>15</v>
      </c>
      <c r="F4897" s="9">
        <f t="shared" si="160"/>
        <v>1800000</v>
      </c>
      <c r="G4897" s="9">
        <v>18</v>
      </c>
      <c r="H4897" s="10">
        <v>1934298</v>
      </c>
      <c r="I4897" s="11">
        <v>4875065350.7391043</v>
      </c>
      <c r="J4897" s="11">
        <v>46749</v>
      </c>
      <c r="K4897" s="11">
        <v>104281.70336775341</v>
      </c>
      <c r="L4897" s="12">
        <v>0</v>
      </c>
      <c r="M4897" s="11">
        <v>2774</v>
      </c>
      <c r="N4897" s="13"/>
      <c r="O4897" t="str">
        <f t="shared" si="161"/>
        <v/>
      </c>
    </row>
    <row r="4898" spans="1:15" hidden="1">
      <c r="A4898" s="41">
        <v>3.2025000000000001</v>
      </c>
      <c r="B4898" s="46">
        <v>45741</v>
      </c>
      <c r="C4898" s="8" t="s">
        <v>13</v>
      </c>
      <c r="D4898" s="8" t="s">
        <v>46</v>
      </c>
      <c r="E4898" s="8" t="s">
        <v>46</v>
      </c>
      <c r="F4898" s="9">
        <f t="shared" si="160"/>
        <v>-18300000</v>
      </c>
      <c r="G4898" s="9">
        <v>-183</v>
      </c>
      <c r="H4898" s="10">
        <v>-20134941</v>
      </c>
      <c r="I4898" s="11">
        <v>24489412880.017662</v>
      </c>
      <c r="J4898" s="11">
        <v>243265</v>
      </c>
      <c r="K4898" s="11">
        <v>100669.69305086083</v>
      </c>
      <c r="L4898" s="12">
        <v>1712387.1716924682</v>
      </c>
      <c r="M4898" s="11">
        <v>1442</v>
      </c>
      <c r="N4898" s="13"/>
      <c r="O4898" t="str">
        <f t="shared" si="161"/>
        <v/>
      </c>
    </row>
    <row r="4899" spans="1:15" hidden="1">
      <c r="A4899" s="41">
        <v>3.2025000000000001</v>
      </c>
      <c r="B4899" s="46">
        <v>45741</v>
      </c>
      <c r="C4899" s="8" t="s">
        <v>13</v>
      </c>
      <c r="D4899" s="8" t="s">
        <v>46</v>
      </c>
      <c r="E4899" s="8" t="s">
        <v>46</v>
      </c>
      <c r="F4899" s="9">
        <f t="shared" si="160"/>
        <v>51300000</v>
      </c>
      <c r="G4899" s="9">
        <v>513</v>
      </c>
      <c r="H4899" s="10">
        <v>56380752</v>
      </c>
      <c r="I4899" s="11">
        <v>24545793632.017662</v>
      </c>
      <c r="J4899" s="11">
        <v>243778</v>
      </c>
      <c r="K4899" s="11">
        <v>100689.12548309389</v>
      </c>
      <c r="L4899" s="12">
        <v>0</v>
      </c>
      <c r="M4899" s="11">
        <v>1443</v>
      </c>
      <c r="N4899" s="13"/>
      <c r="O4899" t="str">
        <f t="shared" si="161"/>
        <v/>
      </c>
    </row>
    <row r="4900" spans="1:15" hidden="1">
      <c r="A4900" s="41">
        <v>3.2025000000000001</v>
      </c>
      <c r="B4900" s="46">
        <v>45741</v>
      </c>
      <c r="C4900" s="8" t="s">
        <v>13</v>
      </c>
      <c r="D4900" s="8" t="s">
        <v>15</v>
      </c>
      <c r="E4900" s="8" t="s">
        <v>15</v>
      </c>
      <c r="F4900" s="9">
        <f t="shared" si="160"/>
        <v>1000000</v>
      </c>
      <c r="G4900" s="9">
        <v>10</v>
      </c>
      <c r="H4900" s="10">
        <v>1074610</v>
      </c>
      <c r="I4900" s="11">
        <v>4876139960.7391043</v>
      </c>
      <c r="J4900" s="11">
        <v>46759</v>
      </c>
      <c r="K4900" s="11">
        <v>104282.38330030805</v>
      </c>
      <c r="L4900" s="12">
        <v>0</v>
      </c>
      <c r="M4900" s="11">
        <v>2775</v>
      </c>
      <c r="N4900" s="13"/>
      <c r="O4900" t="str">
        <f t="shared" si="161"/>
        <v/>
      </c>
    </row>
    <row r="4901" spans="1:15" hidden="1">
      <c r="A4901" s="41">
        <v>3.2025000000000001</v>
      </c>
      <c r="B4901" s="46">
        <v>45741</v>
      </c>
      <c r="C4901" s="8" t="s">
        <v>13</v>
      </c>
      <c r="D4901" s="8" t="s">
        <v>46</v>
      </c>
      <c r="E4901" s="8" t="s">
        <v>46</v>
      </c>
      <c r="F4901" s="9">
        <f t="shared" si="160"/>
        <v>-18600000</v>
      </c>
      <c r="G4901" s="9">
        <v>-186</v>
      </c>
      <c r="H4901" s="10">
        <v>-20465022</v>
      </c>
      <c r="I4901" s="11">
        <v>24527065454.677807</v>
      </c>
      <c r="J4901" s="11">
        <v>243592</v>
      </c>
      <c r="K4901" s="11">
        <v>100689.12548309389</v>
      </c>
      <c r="L4901" s="12">
        <v>1736844.6601445377</v>
      </c>
      <c r="M4901" s="11">
        <v>1444</v>
      </c>
      <c r="N4901" s="13"/>
      <c r="O4901" t="str">
        <f t="shared" si="161"/>
        <v/>
      </c>
    </row>
    <row r="4902" spans="1:15" hidden="1">
      <c r="A4902" s="41">
        <v>3.2025000000000001</v>
      </c>
      <c r="B4902" s="46">
        <v>45741</v>
      </c>
      <c r="C4902" s="8" t="s">
        <v>13</v>
      </c>
      <c r="D4902" s="8" t="s">
        <v>46</v>
      </c>
      <c r="E4902" s="8" t="s">
        <v>46</v>
      </c>
      <c r="F4902" s="9">
        <f t="shared" si="160"/>
        <v>-5400000</v>
      </c>
      <c r="G4902" s="9">
        <v>-54</v>
      </c>
      <c r="H4902" s="10">
        <v>-5941458</v>
      </c>
      <c r="I4902" s="11">
        <v>24521628241.901718</v>
      </c>
      <c r="J4902" s="11">
        <v>243538</v>
      </c>
      <c r="K4902" s="11">
        <v>100689.12548309389</v>
      </c>
      <c r="L4902" s="12">
        <v>504245.22391293012</v>
      </c>
      <c r="M4902" s="11">
        <v>1445</v>
      </c>
      <c r="N4902" s="13"/>
      <c r="O4902" t="str">
        <f t="shared" si="161"/>
        <v/>
      </c>
    </row>
    <row r="4903" spans="1:15" hidden="1">
      <c r="A4903" s="41">
        <v>3.2025000000000001</v>
      </c>
      <c r="B4903" s="46">
        <v>45741</v>
      </c>
      <c r="C4903" s="8" t="s">
        <v>13</v>
      </c>
      <c r="D4903" s="8" t="s">
        <v>46</v>
      </c>
      <c r="E4903" s="8" t="s">
        <v>46</v>
      </c>
      <c r="F4903" s="9">
        <f t="shared" si="160"/>
        <v>-61500000</v>
      </c>
      <c r="G4903" s="9">
        <v>-615</v>
      </c>
      <c r="H4903" s="10">
        <v>-67666605</v>
      </c>
      <c r="I4903" s="11">
        <v>24459704429.729614</v>
      </c>
      <c r="J4903" s="11">
        <v>242923</v>
      </c>
      <c r="K4903" s="11">
        <v>100689.12548309389</v>
      </c>
      <c r="L4903" s="12">
        <v>5742792.8278972581</v>
      </c>
      <c r="M4903" s="11">
        <v>1446</v>
      </c>
      <c r="N4903" s="13"/>
      <c r="O4903" t="str">
        <f t="shared" si="161"/>
        <v/>
      </c>
    </row>
    <row r="4904" spans="1:15" hidden="1">
      <c r="A4904" s="41">
        <v>3.2025000000000001</v>
      </c>
      <c r="B4904" s="46">
        <v>45741</v>
      </c>
      <c r="C4904" s="8" t="s">
        <v>13</v>
      </c>
      <c r="D4904" s="8" t="s">
        <v>46</v>
      </c>
      <c r="E4904" s="8" t="s">
        <v>46</v>
      </c>
      <c r="F4904" s="9">
        <f t="shared" si="160"/>
        <v>-8700000</v>
      </c>
      <c r="G4904" s="9">
        <v>-87</v>
      </c>
      <c r="H4904" s="10">
        <v>-9572349</v>
      </c>
      <c r="I4904" s="11">
        <v>24450944475.812584</v>
      </c>
      <c r="J4904" s="11">
        <v>242836</v>
      </c>
      <c r="K4904" s="11">
        <v>100689.12548309389</v>
      </c>
      <c r="L4904" s="12">
        <v>812395.08297083154</v>
      </c>
      <c r="M4904" s="11">
        <v>1447</v>
      </c>
      <c r="N4904" s="13"/>
      <c r="O4904" t="str">
        <f t="shared" si="161"/>
        <v/>
      </c>
    </row>
    <row r="4905" spans="1:15" hidden="1">
      <c r="A4905" s="41">
        <v>3.2025000000000001</v>
      </c>
      <c r="B4905" s="46">
        <v>45741</v>
      </c>
      <c r="C4905" s="8" t="s">
        <v>13</v>
      </c>
      <c r="D4905" s="8" t="s">
        <v>46</v>
      </c>
      <c r="E4905" s="8" t="s">
        <v>46</v>
      </c>
      <c r="F4905" s="9">
        <f t="shared" si="160"/>
        <v>-90800000</v>
      </c>
      <c r="G4905" s="9">
        <v>-908</v>
      </c>
      <c r="H4905" s="10">
        <v>-99904516</v>
      </c>
      <c r="I4905" s="11">
        <v>24359518749.873936</v>
      </c>
      <c r="J4905" s="11">
        <v>241928</v>
      </c>
      <c r="K4905" s="11">
        <v>100689.12548309389</v>
      </c>
      <c r="L4905" s="12">
        <v>8478790.0613507479</v>
      </c>
      <c r="M4905" s="11">
        <v>1448</v>
      </c>
      <c r="N4905" s="13"/>
      <c r="O4905" t="str">
        <f t="shared" si="161"/>
        <v/>
      </c>
    </row>
    <row r="4906" spans="1:15" hidden="1">
      <c r="A4906" s="41">
        <v>3.2025000000000001</v>
      </c>
      <c r="B4906" s="46">
        <v>45741</v>
      </c>
      <c r="C4906" s="8" t="s">
        <v>13</v>
      </c>
      <c r="D4906" s="8" t="s">
        <v>46</v>
      </c>
      <c r="E4906" s="8" t="s">
        <v>46</v>
      </c>
      <c r="F4906" s="9">
        <f t="shared" si="160"/>
        <v>-4800000</v>
      </c>
      <c r="G4906" s="9">
        <v>-48</v>
      </c>
      <c r="H4906" s="10">
        <v>-5281296</v>
      </c>
      <c r="I4906" s="11">
        <v>24354685671.850746</v>
      </c>
      <c r="J4906" s="11">
        <v>241880</v>
      </c>
      <c r="K4906" s="11">
        <v>100689.12548309389</v>
      </c>
      <c r="L4906" s="12">
        <v>448217.97681149375</v>
      </c>
      <c r="M4906" s="11">
        <v>1449</v>
      </c>
      <c r="N4906" s="13"/>
      <c r="O4906" t="str">
        <f t="shared" si="161"/>
        <v/>
      </c>
    </row>
    <row r="4907" spans="1:15" hidden="1">
      <c r="A4907" s="41">
        <v>3.2025000000000001</v>
      </c>
      <c r="B4907" s="46">
        <v>45741</v>
      </c>
      <c r="C4907" s="8" t="s">
        <v>13</v>
      </c>
      <c r="D4907" s="8" t="s">
        <v>46</v>
      </c>
      <c r="E4907" s="8" t="s">
        <v>46</v>
      </c>
      <c r="F4907" s="9">
        <f t="shared" si="160"/>
        <v>-90800000</v>
      </c>
      <c r="G4907" s="9">
        <v>-908</v>
      </c>
      <c r="H4907" s="10">
        <v>-99904516</v>
      </c>
      <c r="I4907" s="11">
        <v>24263259945.912098</v>
      </c>
      <c r="J4907" s="11">
        <v>240972</v>
      </c>
      <c r="K4907" s="11">
        <v>100689.12548309389</v>
      </c>
      <c r="L4907" s="12">
        <v>8478790.0613507479</v>
      </c>
      <c r="M4907" s="11">
        <v>1450</v>
      </c>
      <c r="N4907" s="13"/>
      <c r="O4907" t="str">
        <f t="shared" si="161"/>
        <v/>
      </c>
    </row>
    <row r="4908" spans="1:15" hidden="1">
      <c r="A4908" s="41">
        <v>3.2025000000000001</v>
      </c>
      <c r="B4908" s="46">
        <v>45741</v>
      </c>
      <c r="C4908" s="8" t="s">
        <v>13</v>
      </c>
      <c r="D4908" s="8" t="s">
        <v>14</v>
      </c>
      <c r="E4908" s="8" t="s">
        <v>14</v>
      </c>
      <c r="F4908" s="9">
        <f t="shared" si="160"/>
        <v>-2800000</v>
      </c>
      <c r="G4908" s="9">
        <v>-28</v>
      </c>
      <c r="H4908" s="10">
        <v>-2971164</v>
      </c>
      <c r="I4908" s="11">
        <v>18889385234.030102</v>
      </c>
      <c r="J4908" s="11">
        <v>188571</v>
      </c>
      <c r="K4908" s="11">
        <v>100171.20996351562</v>
      </c>
      <c r="L4908" s="12">
        <v>166370.12102156272</v>
      </c>
      <c r="M4908" s="11">
        <v>664</v>
      </c>
      <c r="N4908" s="13"/>
      <c r="O4908" t="str">
        <f t="shared" si="161"/>
        <v/>
      </c>
    </row>
    <row r="4909" spans="1:15" hidden="1">
      <c r="A4909" s="41">
        <v>3.2025000000000001</v>
      </c>
      <c r="B4909" s="46">
        <v>45741</v>
      </c>
      <c r="C4909" s="8" t="s">
        <v>13</v>
      </c>
      <c r="D4909" s="8" t="s">
        <v>46</v>
      </c>
      <c r="E4909" s="8" t="s">
        <v>46</v>
      </c>
      <c r="F4909" s="9">
        <f t="shared" si="160"/>
        <v>-27600000</v>
      </c>
      <c r="G4909" s="9">
        <v>-276</v>
      </c>
      <c r="H4909" s="10">
        <v>-30367452</v>
      </c>
      <c r="I4909" s="11">
        <v>24235469747.278763</v>
      </c>
      <c r="J4909" s="11">
        <v>240696</v>
      </c>
      <c r="K4909" s="11">
        <v>100689.12548309389</v>
      </c>
      <c r="L4909" s="12">
        <v>2577253.366666086</v>
      </c>
      <c r="M4909" s="11">
        <v>1451</v>
      </c>
      <c r="N4909" s="13"/>
      <c r="O4909" t="str">
        <f t="shared" si="161"/>
        <v/>
      </c>
    </row>
    <row r="4910" spans="1:15" hidden="1">
      <c r="A4910" s="41">
        <v>3.2025000000000001</v>
      </c>
      <c r="B4910" s="46">
        <v>45741</v>
      </c>
      <c r="C4910" s="8" t="s">
        <v>13</v>
      </c>
      <c r="D4910" s="8" t="s">
        <v>46</v>
      </c>
      <c r="E4910" s="8" t="s">
        <v>46</v>
      </c>
      <c r="F4910" s="9">
        <f t="shared" si="160"/>
        <v>-95900000</v>
      </c>
      <c r="G4910" s="9">
        <v>-959</v>
      </c>
      <c r="H4910" s="10">
        <v>-105515893</v>
      </c>
      <c r="I4910" s="11">
        <v>24138908875.940475</v>
      </c>
      <c r="J4910" s="11">
        <v>239737</v>
      </c>
      <c r="K4910" s="11">
        <v>100689.12548309389</v>
      </c>
      <c r="L4910" s="12">
        <v>8955021.6617129594</v>
      </c>
      <c r="M4910" s="11">
        <v>1452</v>
      </c>
      <c r="N4910" s="13"/>
      <c r="O4910" t="str">
        <f t="shared" si="161"/>
        <v/>
      </c>
    </row>
    <row r="4911" spans="1:15" hidden="1">
      <c r="A4911" s="41">
        <v>3.2025000000000001</v>
      </c>
      <c r="B4911" s="46">
        <v>45741</v>
      </c>
      <c r="C4911" s="8" t="s">
        <v>13</v>
      </c>
      <c r="D4911" s="8" t="s">
        <v>46</v>
      </c>
      <c r="E4911" s="8" t="s">
        <v>46</v>
      </c>
      <c r="F4911" s="9">
        <f t="shared" si="160"/>
        <v>-1800000</v>
      </c>
      <c r="G4911" s="9">
        <v>-18</v>
      </c>
      <c r="H4911" s="10">
        <v>-1980486</v>
      </c>
      <c r="I4911" s="11">
        <v>24137096471.681778</v>
      </c>
      <c r="J4911" s="11">
        <v>239719</v>
      </c>
      <c r="K4911" s="11">
        <v>100689.12548309389</v>
      </c>
      <c r="L4911" s="12">
        <v>168081.74130431004</v>
      </c>
      <c r="M4911" s="11">
        <v>1453</v>
      </c>
      <c r="N4911" s="13"/>
      <c r="O4911" t="str">
        <f t="shared" si="161"/>
        <v/>
      </c>
    </row>
    <row r="4912" spans="1:15" hidden="1">
      <c r="A4912" s="41">
        <v>3.2025000000000001</v>
      </c>
      <c r="B4912" s="46">
        <v>45741</v>
      </c>
      <c r="C4912" s="8" t="s">
        <v>13</v>
      </c>
      <c r="D4912" s="8" t="s">
        <v>46</v>
      </c>
      <c r="E4912" s="8" t="s">
        <v>46</v>
      </c>
      <c r="F4912" s="9">
        <f t="shared" si="160"/>
        <v>-9000000</v>
      </c>
      <c r="G4912" s="9">
        <v>-90</v>
      </c>
      <c r="H4912" s="10">
        <v>-9902430</v>
      </c>
      <c r="I4912" s="11">
        <v>24128034450.388298</v>
      </c>
      <c r="J4912" s="11">
        <v>239629</v>
      </c>
      <c r="K4912" s="11">
        <v>100689.12548309389</v>
      </c>
      <c r="L4912" s="12">
        <v>840408.70652155019</v>
      </c>
      <c r="M4912" s="11">
        <v>1454</v>
      </c>
      <c r="N4912" s="13"/>
      <c r="O4912" t="str">
        <f t="shared" si="161"/>
        <v/>
      </c>
    </row>
    <row r="4913" spans="1:15" hidden="1">
      <c r="A4913" s="41">
        <v>3.2025000000000001</v>
      </c>
      <c r="B4913" s="46">
        <v>45741</v>
      </c>
      <c r="C4913" s="8" t="s">
        <v>13</v>
      </c>
      <c r="D4913" s="8" t="s">
        <v>46</v>
      </c>
      <c r="E4913" s="8" t="s">
        <v>46</v>
      </c>
      <c r="F4913" s="9">
        <f t="shared" si="160"/>
        <v>-45400000</v>
      </c>
      <c r="G4913" s="9">
        <v>-454</v>
      </c>
      <c r="H4913" s="10">
        <v>-49952258</v>
      </c>
      <c r="I4913" s="11">
        <v>24082321587.418972</v>
      </c>
      <c r="J4913" s="11">
        <v>239175</v>
      </c>
      <c r="K4913" s="11">
        <v>100689.12548309389</v>
      </c>
      <c r="L4913" s="12">
        <v>4239395.030675374</v>
      </c>
      <c r="M4913" s="11">
        <v>1455</v>
      </c>
      <c r="N4913" s="13"/>
      <c r="O4913" t="str">
        <f t="shared" si="161"/>
        <v/>
      </c>
    </row>
    <row r="4914" spans="1:15" hidden="1">
      <c r="A4914" s="41">
        <v>3.2025000000000001</v>
      </c>
      <c r="B4914" s="46">
        <v>45741</v>
      </c>
      <c r="C4914" s="8" t="s">
        <v>13</v>
      </c>
      <c r="D4914" s="8" t="s">
        <v>14</v>
      </c>
      <c r="E4914" s="8" t="s">
        <v>14</v>
      </c>
      <c r="F4914" s="9">
        <f t="shared" si="160"/>
        <v>-900000</v>
      </c>
      <c r="G4914" s="9">
        <v>-9</v>
      </c>
      <c r="H4914" s="10">
        <v>-955017</v>
      </c>
      <c r="I4914" s="11">
        <v>18888483693.14043</v>
      </c>
      <c r="J4914" s="11">
        <v>188562</v>
      </c>
      <c r="K4914" s="11">
        <v>100171.20996351562</v>
      </c>
      <c r="L4914" s="12">
        <v>53476.110328359413</v>
      </c>
      <c r="M4914" s="11">
        <v>665</v>
      </c>
      <c r="N4914" s="13"/>
      <c r="O4914" t="str">
        <f t="shared" si="161"/>
        <v/>
      </c>
    </row>
    <row r="4915" spans="1:15" hidden="1">
      <c r="A4915" s="41">
        <v>3.2025000000000001</v>
      </c>
      <c r="B4915" s="46">
        <v>45741</v>
      </c>
      <c r="C4915" s="8" t="s">
        <v>13</v>
      </c>
      <c r="D4915" s="8" t="s">
        <v>46</v>
      </c>
      <c r="E4915" s="8" t="s">
        <v>46</v>
      </c>
      <c r="F4915" s="9">
        <f t="shared" si="160"/>
        <v>-18200000</v>
      </c>
      <c r="G4915" s="9">
        <v>-182</v>
      </c>
      <c r="H4915" s="10">
        <v>-20024914</v>
      </c>
      <c r="I4915" s="11">
        <v>24063996166.581047</v>
      </c>
      <c r="J4915" s="11">
        <v>238993</v>
      </c>
      <c r="K4915" s="11">
        <v>100689.12548309389</v>
      </c>
      <c r="L4915" s="12">
        <v>1699493.1620769128</v>
      </c>
      <c r="M4915" s="11">
        <v>1456</v>
      </c>
      <c r="N4915" s="13"/>
      <c r="O4915" t="str">
        <f t="shared" si="161"/>
        <v/>
      </c>
    </row>
    <row r="4916" spans="1:15" hidden="1">
      <c r="A4916" s="41">
        <v>3.2025000000000001</v>
      </c>
      <c r="B4916" s="46">
        <v>45741</v>
      </c>
      <c r="C4916" s="8" t="s">
        <v>13</v>
      </c>
      <c r="D4916" s="8" t="s">
        <v>14</v>
      </c>
      <c r="E4916" s="8" t="s">
        <v>14</v>
      </c>
      <c r="F4916" s="9">
        <f t="shared" si="160"/>
        <v>-1900000</v>
      </c>
      <c r="G4916" s="9">
        <v>-19</v>
      </c>
      <c r="H4916" s="10">
        <v>-2016147</v>
      </c>
      <c r="I4916" s="11">
        <v>18886580440.151123</v>
      </c>
      <c r="J4916" s="11">
        <v>188543</v>
      </c>
      <c r="K4916" s="11">
        <v>100171.20996351562</v>
      </c>
      <c r="L4916" s="12">
        <v>112894.01069320319</v>
      </c>
      <c r="M4916" s="11">
        <v>666</v>
      </c>
      <c r="N4916" s="13"/>
      <c r="O4916" t="str">
        <f t="shared" si="161"/>
        <v/>
      </c>
    </row>
    <row r="4917" spans="1:15" hidden="1">
      <c r="A4917" s="41">
        <v>3.2025000000000001</v>
      </c>
      <c r="B4917" s="46">
        <v>45741</v>
      </c>
      <c r="C4917" s="8" t="s">
        <v>13</v>
      </c>
      <c r="D4917" s="8" t="s">
        <v>46</v>
      </c>
      <c r="E4917" s="8" t="s">
        <v>46</v>
      </c>
      <c r="F4917" s="9">
        <f t="shared" si="160"/>
        <v>-8100000</v>
      </c>
      <c r="G4917" s="9">
        <v>-81</v>
      </c>
      <c r="H4917" s="10">
        <v>-8912187</v>
      </c>
      <c r="I4917" s="11">
        <v>24055840347.416916</v>
      </c>
      <c r="J4917" s="11">
        <v>238912</v>
      </c>
      <c r="K4917" s="11">
        <v>100689.12548309389</v>
      </c>
      <c r="L4917" s="12">
        <v>756367.83586939517</v>
      </c>
      <c r="M4917" s="11">
        <v>1457</v>
      </c>
      <c r="N4917" s="13"/>
      <c r="O4917" t="str">
        <f t="shared" si="161"/>
        <v/>
      </c>
    </row>
    <row r="4918" spans="1:15" hidden="1">
      <c r="A4918" s="41">
        <v>3.2025000000000001</v>
      </c>
      <c r="B4918" s="46">
        <v>45741</v>
      </c>
      <c r="C4918" s="8" t="s">
        <v>13</v>
      </c>
      <c r="D4918" s="8" t="s">
        <v>46</v>
      </c>
      <c r="E4918" s="8" t="s">
        <v>46</v>
      </c>
      <c r="F4918" s="9">
        <f t="shared" si="160"/>
        <v>-31700000</v>
      </c>
      <c r="G4918" s="9">
        <v>-317</v>
      </c>
      <c r="H4918" s="10">
        <v>-34878559</v>
      </c>
      <c r="I4918" s="11">
        <v>24023921894.638775</v>
      </c>
      <c r="J4918" s="11">
        <v>238595</v>
      </c>
      <c r="K4918" s="11">
        <v>100689.12548309389</v>
      </c>
      <c r="L4918" s="12">
        <v>2960106.221859239</v>
      </c>
      <c r="M4918" s="11">
        <v>1458</v>
      </c>
      <c r="N4918" s="13"/>
      <c r="O4918" t="str">
        <f t="shared" si="161"/>
        <v/>
      </c>
    </row>
    <row r="4919" spans="1:15" hidden="1">
      <c r="A4919" s="41">
        <v>3.2025000000000001</v>
      </c>
      <c r="B4919" s="46">
        <v>45741</v>
      </c>
      <c r="C4919" s="8" t="s">
        <v>13</v>
      </c>
      <c r="D4919" s="8" t="s">
        <v>46</v>
      </c>
      <c r="E4919" s="8" t="s">
        <v>46</v>
      </c>
      <c r="F4919" s="9">
        <f t="shared" si="160"/>
        <v>-19000000</v>
      </c>
      <c r="G4919" s="9">
        <v>-190</v>
      </c>
      <c r="H4919" s="10">
        <v>-20905130</v>
      </c>
      <c r="I4919" s="11">
        <v>24004790960.796986</v>
      </c>
      <c r="J4919" s="11">
        <v>238405</v>
      </c>
      <c r="K4919" s="11">
        <v>100689.12548309389</v>
      </c>
      <c r="L4919" s="12">
        <v>1774196.1582121626</v>
      </c>
      <c r="M4919" s="11">
        <v>1459</v>
      </c>
      <c r="N4919" s="13"/>
      <c r="O4919" t="str">
        <f t="shared" si="161"/>
        <v/>
      </c>
    </row>
    <row r="4920" spans="1:15" hidden="1">
      <c r="A4920" s="41">
        <v>3.2025000000000001</v>
      </c>
      <c r="B4920" s="46">
        <v>45741</v>
      </c>
      <c r="C4920" s="8" t="s">
        <v>13</v>
      </c>
      <c r="D4920" s="8" t="s">
        <v>46</v>
      </c>
      <c r="E4920" s="8" t="s">
        <v>46</v>
      </c>
      <c r="F4920" s="9">
        <f t="shared" si="160"/>
        <v>-7200000</v>
      </c>
      <c r="G4920" s="9">
        <v>-72</v>
      </c>
      <c r="H4920" s="10">
        <v>-7921944</v>
      </c>
      <c r="I4920" s="11">
        <v>23997541343.762203</v>
      </c>
      <c r="J4920" s="11">
        <v>238333</v>
      </c>
      <c r="K4920" s="11">
        <v>100689.12548309389</v>
      </c>
      <c r="L4920" s="12">
        <v>672326.96521724015</v>
      </c>
      <c r="M4920" s="11">
        <v>1460</v>
      </c>
      <c r="N4920" s="13"/>
      <c r="O4920" t="str">
        <f t="shared" si="161"/>
        <v/>
      </c>
    </row>
    <row r="4921" spans="1:15" hidden="1">
      <c r="A4921" s="41">
        <v>3.2025000000000001</v>
      </c>
      <c r="B4921" s="46">
        <v>45741</v>
      </c>
      <c r="C4921" s="8" t="s">
        <v>13</v>
      </c>
      <c r="D4921" s="8" t="s">
        <v>46</v>
      </c>
      <c r="E4921" s="8" t="s">
        <v>46</v>
      </c>
      <c r="F4921" s="9">
        <f t="shared" si="160"/>
        <v>-18200000</v>
      </c>
      <c r="G4921" s="9">
        <v>-182</v>
      </c>
      <c r="H4921" s="10">
        <v>-20024914</v>
      </c>
      <c r="I4921" s="11">
        <v>23979215922.924278</v>
      </c>
      <c r="J4921" s="11">
        <v>238151</v>
      </c>
      <c r="K4921" s="11">
        <v>100689.12548309389</v>
      </c>
      <c r="L4921" s="12">
        <v>1699493.1620769128</v>
      </c>
      <c r="M4921" s="11">
        <v>1461</v>
      </c>
      <c r="N4921" s="13"/>
      <c r="O4921" t="str">
        <f t="shared" si="161"/>
        <v/>
      </c>
    </row>
    <row r="4922" spans="1:15" hidden="1">
      <c r="A4922" s="41">
        <v>3.2025000000000001</v>
      </c>
      <c r="B4922" s="46">
        <v>45741</v>
      </c>
      <c r="C4922" s="8" t="s">
        <v>13</v>
      </c>
      <c r="D4922" s="8" t="s">
        <v>46</v>
      </c>
      <c r="E4922" s="8" t="s">
        <v>46</v>
      </c>
      <c r="F4922" s="9">
        <f t="shared" si="160"/>
        <v>-4500000</v>
      </c>
      <c r="G4922" s="9">
        <v>-45</v>
      </c>
      <c r="H4922" s="10">
        <v>-4951215</v>
      </c>
      <c r="I4922" s="11">
        <v>23974684912.277538</v>
      </c>
      <c r="J4922" s="11">
        <v>238106</v>
      </c>
      <c r="K4922" s="11">
        <v>100689.12548309389</v>
      </c>
      <c r="L4922" s="12">
        <v>420204.3532607751</v>
      </c>
      <c r="M4922" s="11">
        <v>1462</v>
      </c>
      <c r="N4922" s="13"/>
      <c r="O4922" t="str">
        <f t="shared" si="161"/>
        <v/>
      </c>
    </row>
    <row r="4923" spans="1:15" hidden="1">
      <c r="A4923" s="41">
        <v>3.2025000000000001</v>
      </c>
      <c r="B4923" s="46">
        <v>45741</v>
      </c>
      <c r="C4923" s="8" t="s">
        <v>13</v>
      </c>
      <c r="D4923" s="8" t="s">
        <v>46</v>
      </c>
      <c r="E4923" s="8" t="s">
        <v>46</v>
      </c>
      <c r="F4923" s="9">
        <f t="shared" si="160"/>
        <v>-4500000</v>
      </c>
      <c r="G4923" s="9">
        <v>-45</v>
      </c>
      <c r="H4923" s="10">
        <v>-4951215</v>
      </c>
      <c r="I4923" s="11">
        <v>23970153901.630798</v>
      </c>
      <c r="J4923" s="11">
        <v>238061</v>
      </c>
      <c r="K4923" s="11">
        <v>100689.12548309389</v>
      </c>
      <c r="L4923" s="12">
        <v>420204.3532607751</v>
      </c>
      <c r="M4923" s="11">
        <v>1463</v>
      </c>
      <c r="N4923" s="13"/>
      <c r="O4923" t="str">
        <f t="shared" si="161"/>
        <v/>
      </c>
    </row>
    <row r="4924" spans="1:15" hidden="1">
      <c r="A4924" s="41">
        <v>3.2025000000000001</v>
      </c>
      <c r="B4924" s="46">
        <v>45741</v>
      </c>
      <c r="C4924" s="8" t="s">
        <v>13</v>
      </c>
      <c r="D4924" s="8" t="s">
        <v>46</v>
      </c>
      <c r="E4924" s="8" t="s">
        <v>46</v>
      </c>
      <c r="F4924" s="9">
        <f t="shared" si="160"/>
        <v>-9000000</v>
      </c>
      <c r="G4924" s="9">
        <v>-90</v>
      </c>
      <c r="H4924" s="10">
        <v>-9902430</v>
      </c>
      <c r="I4924" s="11">
        <v>23961091880.337318</v>
      </c>
      <c r="J4924" s="11">
        <v>237971</v>
      </c>
      <c r="K4924" s="11">
        <v>100689.12548309389</v>
      </c>
      <c r="L4924" s="12">
        <v>840408.70652155019</v>
      </c>
      <c r="M4924" s="11">
        <v>1464</v>
      </c>
      <c r="N4924" s="13"/>
      <c r="O4924" t="str">
        <f t="shared" si="161"/>
        <v/>
      </c>
    </row>
    <row r="4925" spans="1:15" hidden="1">
      <c r="A4925" s="41">
        <v>3.2025000000000001</v>
      </c>
      <c r="B4925" s="46">
        <v>45741</v>
      </c>
      <c r="C4925" s="8" t="s">
        <v>13</v>
      </c>
      <c r="D4925" s="8" t="s">
        <v>46</v>
      </c>
      <c r="E4925" s="8" t="s">
        <v>46</v>
      </c>
      <c r="F4925" s="9">
        <f t="shared" si="160"/>
        <v>-8600000</v>
      </c>
      <c r="G4925" s="9">
        <v>-86</v>
      </c>
      <c r="H4925" s="10">
        <v>-9462322</v>
      </c>
      <c r="I4925" s="11">
        <v>23952432615.545773</v>
      </c>
      <c r="J4925" s="11">
        <v>237885</v>
      </c>
      <c r="K4925" s="11">
        <v>100689.12548309389</v>
      </c>
      <c r="L4925" s="12">
        <v>803057.20845392533</v>
      </c>
      <c r="M4925" s="11">
        <v>1465</v>
      </c>
      <c r="N4925" s="13"/>
      <c r="O4925" t="str">
        <f t="shared" si="161"/>
        <v/>
      </c>
    </row>
    <row r="4926" spans="1:15" hidden="1">
      <c r="A4926" s="41">
        <v>3.2025000000000001</v>
      </c>
      <c r="B4926" s="46">
        <v>45741</v>
      </c>
      <c r="C4926" s="8" t="s">
        <v>13</v>
      </c>
      <c r="D4926" s="8" t="s">
        <v>46</v>
      </c>
      <c r="E4926" s="8" t="s">
        <v>46</v>
      </c>
      <c r="F4926" s="9">
        <f t="shared" si="160"/>
        <v>-900000</v>
      </c>
      <c r="G4926" s="9">
        <v>-9</v>
      </c>
      <c r="H4926" s="10">
        <v>-990243</v>
      </c>
      <c r="I4926" s="11">
        <v>23951526413.416424</v>
      </c>
      <c r="J4926" s="11">
        <v>237876</v>
      </c>
      <c r="K4926" s="11">
        <v>100689.12548309389</v>
      </c>
      <c r="L4926" s="12">
        <v>84040.870652155019</v>
      </c>
      <c r="M4926" s="11">
        <v>1466</v>
      </c>
      <c r="N4926" s="13"/>
      <c r="O4926" t="str">
        <f t="shared" si="161"/>
        <v/>
      </c>
    </row>
    <row r="4927" spans="1:15" hidden="1">
      <c r="A4927" s="41">
        <v>3.2025000000000001</v>
      </c>
      <c r="B4927" s="46">
        <v>45741</v>
      </c>
      <c r="C4927" s="8" t="s">
        <v>13</v>
      </c>
      <c r="D4927" s="8" t="s">
        <v>46</v>
      </c>
      <c r="E4927" s="8" t="s">
        <v>46</v>
      </c>
      <c r="F4927" s="9">
        <f t="shared" si="160"/>
        <v>-4500000</v>
      </c>
      <c r="G4927" s="9">
        <v>-45</v>
      </c>
      <c r="H4927" s="10">
        <v>-4951215</v>
      </c>
      <c r="I4927" s="11">
        <v>23946995402.769684</v>
      </c>
      <c r="J4927" s="11">
        <v>237831</v>
      </c>
      <c r="K4927" s="11">
        <v>100689.12548309389</v>
      </c>
      <c r="L4927" s="12">
        <v>420204.3532607751</v>
      </c>
      <c r="M4927" s="11">
        <v>1467</v>
      </c>
      <c r="N4927" s="13"/>
      <c r="O4927" t="str">
        <f t="shared" si="161"/>
        <v/>
      </c>
    </row>
    <row r="4928" spans="1:15" hidden="1">
      <c r="A4928" s="41">
        <v>3.2025000000000001</v>
      </c>
      <c r="B4928" s="46">
        <v>45741</v>
      </c>
      <c r="C4928" s="8" t="s">
        <v>13</v>
      </c>
      <c r="D4928" s="8" t="s">
        <v>14</v>
      </c>
      <c r="E4928" s="8" t="s">
        <v>14</v>
      </c>
      <c r="F4928" s="9">
        <f t="shared" si="160"/>
        <v>100000000</v>
      </c>
      <c r="G4928" s="9">
        <v>1000</v>
      </c>
      <c r="H4928" s="10">
        <v>101000000</v>
      </c>
      <c r="I4928" s="11">
        <v>18987580440.151123</v>
      </c>
      <c r="J4928" s="11">
        <v>189543</v>
      </c>
      <c r="K4928" s="11">
        <v>100175.58253352075</v>
      </c>
      <c r="L4928" s="12">
        <v>0</v>
      </c>
      <c r="M4928" s="11">
        <v>667</v>
      </c>
      <c r="N4928" s="13"/>
      <c r="O4928" t="str">
        <f t="shared" si="161"/>
        <v/>
      </c>
    </row>
    <row r="4929" spans="1:15" hidden="1">
      <c r="A4929" s="41">
        <v>3.2025000000000001</v>
      </c>
      <c r="B4929" s="46">
        <v>45742</v>
      </c>
      <c r="C4929" s="8" t="s">
        <v>13</v>
      </c>
      <c r="D4929" s="8" t="s">
        <v>46</v>
      </c>
      <c r="E4929" s="8" t="s">
        <v>46</v>
      </c>
      <c r="F4929" s="9">
        <f t="shared" si="160"/>
        <v>-52800000</v>
      </c>
      <c r="G4929" s="9">
        <v>-528</v>
      </c>
      <c r="H4929" s="10">
        <v>-58105344</v>
      </c>
      <c r="I4929" s="11">
        <v>23893831544.51461</v>
      </c>
      <c r="J4929" s="11">
        <v>237303</v>
      </c>
      <c r="K4929" s="11">
        <v>100689.12548309389</v>
      </c>
      <c r="L4929" s="12">
        <v>4941485.7449264303</v>
      </c>
      <c r="M4929" s="11">
        <v>1468</v>
      </c>
      <c r="N4929" s="13"/>
      <c r="O4929" t="str">
        <f t="shared" si="161"/>
        <v/>
      </c>
    </row>
    <row r="4930" spans="1:15" hidden="1">
      <c r="A4930" s="41">
        <v>3.2025000000000001</v>
      </c>
      <c r="B4930" s="46">
        <v>45742</v>
      </c>
      <c r="C4930" s="8" t="s">
        <v>13</v>
      </c>
      <c r="D4930" s="8" t="s">
        <v>46</v>
      </c>
      <c r="E4930" s="8" t="s">
        <v>46</v>
      </c>
      <c r="F4930" s="9">
        <f t="shared" si="160"/>
        <v>-13600000</v>
      </c>
      <c r="G4930" s="9">
        <v>-136</v>
      </c>
      <c r="H4930" s="10">
        <v>-14966528</v>
      </c>
      <c r="I4930" s="11">
        <v>23880137823.44891</v>
      </c>
      <c r="J4930" s="11">
        <v>237167</v>
      </c>
      <c r="K4930" s="11">
        <v>100689.12548309389</v>
      </c>
      <c r="L4930" s="12">
        <v>1272806.9342992324</v>
      </c>
      <c r="M4930" s="11">
        <v>1469</v>
      </c>
      <c r="N4930" s="13"/>
      <c r="O4930" t="str">
        <f t="shared" si="161"/>
        <v/>
      </c>
    </row>
    <row r="4931" spans="1:15" hidden="1">
      <c r="A4931" s="41">
        <v>3.2025000000000001</v>
      </c>
      <c r="B4931" s="46">
        <v>45742</v>
      </c>
      <c r="C4931" s="8" t="s">
        <v>13</v>
      </c>
      <c r="D4931" s="8" t="s">
        <v>46</v>
      </c>
      <c r="E4931" s="8" t="s">
        <v>46</v>
      </c>
      <c r="F4931" s="9">
        <f t="shared" si="160"/>
        <v>-137400000</v>
      </c>
      <c r="G4931" s="9">
        <v>-1374</v>
      </c>
      <c r="H4931" s="10">
        <v>-151205952</v>
      </c>
      <c r="I4931" s="11">
        <v>23741790965.035137</v>
      </c>
      <c r="J4931" s="11">
        <v>235793</v>
      </c>
      <c r="K4931" s="11">
        <v>100689.12548309389</v>
      </c>
      <c r="L4931" s="12">
        <v>12859093.586228997</v>
      </c>
      <c r="M4931" s="11">
        <v>1470</v>
      </c>
      <c r="N4931" s="13"/>
      <c r="O4931" t="str">
        <f t="shared" si="161"/>
        <v/>
      </c>
    </row>
    <row r="4932" spans="1:15" hidden="1">
      <c r="A4932" s="41">
        <v>3.2025000000000001</v>
      </c>
      <c r="B4932" s="46">
        <v>45742</v>
      </c>
      <c r="C4932" s="8" t="s">
        <v>13</v>
      </c>
      <c r="D4932" s="8" t="s">
        <v>46</v>
      </c>
      <c r="E4932" s="8" t="s">
        <v>46</v>
      </c>
      <c r="F4932" s="9">
        <f t="shared" si="160"/>
        <v>-2700000</v>
      </c>
      <c r="G4932" s="9">
        <v>-27</v>
      </c>
      <c r="H4932" s="10">
        <v>-2971296</v>
      </c>
      <c r="I4932" s="11">
        <v>23739072358.647095</v>
      </c>
      <c r="J4932" s="11">
        <v>235766</v>
      </c>
      <c r="K4932" s="11">
        <v>100689.12548309389</v>
      </c>
      <c r="L4932" s="12">
        <v>252689.61195646506</v>
      </c>
      <c r="M4932" s="11">
        <v>1471</v>
      </c>
      <c r="N4932" s="13"/>
      <c r="O4932" t="str">
        <f t="shared" si="161"/>
        <v/>
      </c>
    </row>
    <row r="4933" spans="1:15" hidden="1">
      <c r="A4933" s="41">
        <v>3.2025000000000001</v>
      </c>
      <c r="B4933" s="46">
        <v>45742</v>
      </c>
      <c r="C4933" s="8" t="s">
        <v>13</v>
      </c>
      <c r="D4933" s="8" t="s">
        <v>46</v>
      </c>
      <c r="E4933" s="8" t="s">
        <v>46</v>
      </c>
      <c r="F4933" s="9">
        <f t="shared" si="160"/>
        <v>-900000</v>
      </c>
      <c r="G4933" s="9">
        <v>-9</v>
      </c>
      <c r="H4933" s="10">
        <v>-990432</v>
      </c>
      <c r="I4933" s="11">
        <v>23738166156.517746</v>
      </c>
      <c r="J4933" s="11">
        <v>235757</v>
      </c>
      <c r="K4933" s="11">
        <v>100689.12548309389</v>
      </c>
      <c r="L4933" s="12">
        <v>84229.870652155019</v>
      </c>
      <c r="M4933" s="11">
        <v>1472</v>
      </c>
      <c r="N4933" s="13"/>
      <c r="O4933" t="str">
        <f t="shared" si="161"/>
        <v/>
      </c>
    </row>
    <row r="4934" spans="1:15" hidden="1">
      <c r="A4934" s="41">
        <v>3.2025000000000001</v>
      </c>
      <c r="B4934" s="46">
        <v>45742</v>
      </c>
      <c r="C4934" s="8" t="s">
        <v>13</v>
      </c>
      <c r="D4934" s="8" t="s">
        <v>15</v>
      </c>
      <c r="E4934" s="8" t="s">
        <v>15</v>
      </c>
      <c r="F4934" s="9">
        <f t="shared" si="160"/>
        <v>33400000</v>
      </c>
      <c r="G4934" s="9">
        <v>334</v>
      </c>
      <c r="H4934" s="10">
        <v>36030584</v>
      </c>
      <c r="I4934" s="11">
        <v>4912170544.7391043</v>
      </c>
      <c r="J4934" s="11">
        <v>47093</v>
      </c>
      <c r="K4934" s="11">
        <v>104307.8704847664</v>
      </c>
      <c r="L4934" s="12">
        <v>0</v>
      </c>
      <c r="M4934" s="11">
        <v>2776</v>
      </c>
      <c r="N4934" s="13"/>
      <c r="O4934" t="str">
        <f t="shared" si="161"/>
        <v/>
      </c>
    </row>
    <row r="4935" spans="1:15" hidden="1">
      <c r="A4935" s="41">
        <v>3.2025000000000001</v>
      </c>
      <c r="B4935" s="46">
        <v>45742</v>
      </c>
      <c r="C4935" s="8" t="s">
        <v>13</v>
      </c>
      <c r="D4935" s="8" t="s">
        <v>46</v>
      </c>
      <c r="E4935" s="8" t="s">
        <v>46</v>
      </c>
      <c r="F4935" s="9">
        <f t="shared" si="160"/>
        <v>-33100000</v>
      </c>
      <c r="G4935" s="9">
        <v>-331</v>
      </c>
      <c r="H4935" s="10">
        <v>-36425888</v>
      </c>
      <c r="I4935" s="11">
        <v>23704838055.982841</v>
      </c>
      <c r="J4935" s="11">
        <v>235426</v>
      </c>
      <c r="K4935" s="11">
        <v>100689.12548309389</v>
      </c>
      <c r="L4935" s="12">
        <v>3097787.4650959224</v>
      </c>
      <c r="M4935" s="11">
        <v>1473</v>
      </c>
      <c r="N4935" s="13"/>
      <c r="O4935" t="str">
        <f t="shared" si="161"/>
        <v/>
      </c>
    </row>
    <row r="4936" spans="1:15" hidden="1">
      <c r="A4936" s="41">
        <v>3.2025000000000001</v>
      </c>
      <c r="B4936" s="46">
        <v>45742</v>
      </c>
      <c r="C4936" s="8" t="s">
        <v>13</v>
      </c>
      <c r="D4936" s="8" t="s">
        <v>46</v>
      </c>
      <c r="E4936" s="8" t="s">
        <v>46</v>
      </c>
      <c r="F4936" s="9">
        <f t="shared" si="160"/>
        <v>-4600000</v>
      </c>
      <c r="G4936" s="9">
        <v>-46</v>
      </c>
      <c r="H4936" s="10">
        <v>-5062208</v>
      </c>
      <c r="I4936" s="11">
        <v>23700206356.210621</v>
      </c>
      <c r="J4936" s="11">
        <v>235380</v>
      </c>
      <c r="K4936" s="11">
        <v>100689.12548309389</v>
      </c>
      <c r="L4936" s="12">
        <v>430508.22777768131</v>
      </c>
      <c r="M4936" s="11">
        <v>1474</v>
      </c>
      <c r="N4936" s="13"/>
      <c r="O4936" t="str">
        <f t="shared" si="161"/>
        <v/>
      </c>
    </row>
    <row r="4937" spans="1:15" hidden="1">
      <c r="A4937" s="41">
        <v>3.2025000000000001</v>
      </c>
      <c r="B4937" s="46">
        <v>45742</v>
      </c>
      <c r="C4937" s="8" t="s">
        <v>13</v>
      </c>
      <c r="D4937" s="8" t="s">
        <v>46</v>
      </c>
      <c r="E4937" s="8" t="s">
        <v>46</v>
      </c>
      <c r="F4937" s="9">
        <f t="shared" si="160"/>
        <v>-7700000</v>
      </c>
      <c r="G4937" s="9">
        <v>-77</v>
      </c>
      <c r="H4937" s="10">
        <v>-8473696</v>
      </c>
      <c r="I4937" s="11">
        <v>23692453293.548424</v>
      </c>
      <c r="J4937" s="11">
        <v>235303</v>
      </c>
      <c r="K4937" s="11">
        <v>100689.12548309389</v>
      </c>
      <c r="L4937" s="12">
        <v>720633.33780177124</v>
      </c>
      <c r="M4937" s="11">
        <v>1475</v>
      </c>
      <c r="N4937" s="13"/>
      <c r="O4937" t="str">
        <f t="shared" si="161"/>
        <v/>
      </c>
    </row>
    <row r="4938" spans="1:15" hidden="1">
      <c r="A4938" s="41">
        <v>3.2025000000000001</v>
      </c>
      <c r="B4938" s="46">
        <v>45742</v>
      </c>
      <c r="C4938" s="8" t="s">
        <v>13</v>
      </c>
      <c r="D4938" s="8" t="s">
        <v>46</v>
      </c>
      <c r="E4938" s="8" t="s">
        <v>46</v>
      </c>
      <c r="F4938" s="9">
        <f t="shared" ref="F4938:F5001" si="162">100000*G4938</f>
        <v>-1800000</v>
      </c>
      <c r="G4938" s="9">
        <v>-18</v>
      </c>
      <c r="H4938" s="10">
        <v>-1980864</v>
      </c>
      <c r="I4938" s="11">
        <v>23690640889.289726</v>
      </c>
      <c r="J4938" s="11">
        <v>235285</v>
      </c>
      <c r="K4938" s="11">
        <v>100689.12548309389</v>
      </c>
      <c r="L4938" s="12">
        <v>168459.74130431004</v>
      </c>
      <c r="M4938" s="11">
        <v>1476</v>
      </c>
      <c r="N4938" s="13"/>
      <c r="O4938" t="str">
        <f t="shared" si="161"/>
        <v/>
      </c>
    </row>
    <row r="4939" spans="1:15" hidden="1">
      <c r="A4939" s="41">
        <v>3.2025000000000001</v>
      </c>
      <c r="B4939" s="46">
        <v>45742</v>
      </c>
      <c r="C4939" s="8" t="s">
        <v>13</v>
      </c>
      <c r="D4939" s="8" t="s">
        <v>46</v>
      </c>
      <c r="E4939" s="8" t="s">
        <v>46</v>
      </c>
      <c r="F4939" s="9">
        <f t="shared" si="162"/>
        <v>-9000000</v>
      </c>
      <c r="G4939" s="9">
        <v>-90</v>
      </c>
      <c r="H4939" s="10">
        <v>-9904320</v>
      </c>
      <c r="I4939" s="11">
        <v>23681578867.996246</v>
      </c>
      <c r="J4939" s="11">
        <v>235195</v>
      </c>
      <c r="K4939" s="11">
        <v>100689.12548309389</v>
      </c>
      <c r="L4939" s="12">
        <v>842298.70652155019</v>
      </c>
      <c r="M4939" s="11">
        <v>1477</v>
      </c>
      <c r="N4939" s="13"/>
      <c r="O4939" t="str">
        <f t="shared" si="161"/>
        <v/>
      </c>
    </row>
    <row r="4940" spans="1:15" hidden="1">
      <c r="A4940" s="41">
        <v>3.2025000000000001</v>
      </c>
      <c r="B4940" s="46">
        <v>45742</v>
      </c>
      <c r="C4940" s="8" t="s">
        <v>13</v>
      </c>
      <c r="D4940" s="8" t="s">
        <v>46</v>
      </c>
      <c r="E4940" s="8" t="s">
        <v>46</v>
      </c>
      <c r="F4940" s="9">
        <f t="shared" si="162"/>
        <v>-9000000</v>
      </c>
      <c r="G4940" s="9">
        <v>-90</v>
      </c>
      <c r="H4940" s="10">
        <v>-9904320</v>
      </c>
      <c r="I4940" s="11">
        <v>23672516846.702766</v>
      </c>
      <c r="J4940" s="11">
        <v>235105</v>
      </c>
      <c r="K4940" s="11">
        <v>100689.12548309389</v>
      </c>
      <c r="L4940" s="12">
        <v>842298.70652155019</v>
      </c>
      <c r="M4940" s="11">
        <v>1478</v>
      </c>
      <c r="N4940" s="13"/>
      <c r="O4940" t="str">
        <f t="shared" si="161"/>
        <v/>
      </c>
    </row>
    <row r="4941" spans="1:15" hidden="1">
      <c r="A4941" s="41">
        <v>3.2025000000000001</v>
      </c>
      <c r="B4941" s="46">
        <v>45742</v>
      </c>
      <c r="C4941" s="8" t="s">
        <v>13</v>
      </c>
      <c r="D4941" s="8" t="s">
        <v>46</v>
      </c>
      <c r="E4941" s="8" t="s">
        <v>46</v>
      </c>
      <c r="F4941" s="9">
        <f t="shared" si="162"/>
        <v>-20200000</v>
      </c>
      <c r="G4941" s="9">
        <v>-202</v>
      </c>
      <c r="H4941" s="10">
        <v>-22229696</v>
      </c>
      <c r="I4941" s="11">
        <v>23652177643.355183</v>
      </c>
      <c r="J4941" s="11">
        <v>234903</v>
      </c>
      <c r="K4941" s="11">
        <v>100689.12548309389</v>
      </c>
      <c r="L4941" s="12">
        <v>1890492.6524150334</v>
      </c>
      <c r="M4941" s="11">
        <v>1479</v>
      </c>
      <c r="N4941" s="13"/>
      <c r="O4941" t="str">
        <f t="shared" si="161"/>
        <v/>
      </c>
    </row>
    <row r="4942" spans="1:15" hidden="1">
      <c r="A4942" s="41">
        <v>3.2025000000000001</v>
      </c>
      <c r="B4942" s="46">
        <v>45742</v>
      </c>
      <c r="C4942" s="8" t="s">
        <v>13</v>
      </c>
      <c r="D4942" s="8" t="s">
        <v>46</v>
      </c>
      <c r="E4942" s="8" t="s">
        <v>46</v>
      </c>
      <c r="F4942" s="9">
        <f t="shared" si="162"/>
        <v>-36300000</v>
      </c>
      <c r="G4942" s="9">
        <v>-363</v>
      </c>
      <c r="H4942" s="10">
        <v>-39947424</v>
      </c>
      <c r="I4942" s="11">
        <v>23615627490.804821</v>
      </c>
      <c r="J4942" s="11">
        <v>234540</v>
      </c>
      <c r="K4942" s="11">
        <v>100689.12548309389</v>
      </c>
      <c r="L4942" s="12">
        <v>3397271.4496369213</v>
      </c>
      <c r="M4942" s="11">
        <v>1480</v>
      </c>
      <c r="N4942" s="13"/>
      <c r="O4942" t="str">
        <f t="shared" si="161"/>
        <v/>
      </c>
    </row>
    <row r="4943" spans="1:15" hidden="1">
      <c r="A4943" s="41">
        <v>3.2025000000000001</v>
      </c>
      <c r="B4943" s="46">
        <v>45742</v>
      </c>
      <c r="C4943" s="8" t="s">
        <v>13</v>
      </c>
      <c r="D4943" s="8" t="s">
        <v>46</v>
      </c>
      <c r="E4943" s="8" t="s">
        <v>46</v>
      </c>
      <c r="F4943" s="9">
        <f t="shared" si="162"/>
        <v>-19700000</v>
      </c>
      <c r="G4943" s="9">
        <v>-197</v>
      </c>
      <c r="H4943" s="10">
        <v>-21679456</v>
      </c>
      <c r="I4943" s="11">
        <v>23595791733.084652</v>
      </c>
      <c r="J4943" s="11">
        <v>234343</v>
      </c>
      <c r="K4943" s="11">
        <v>100689.12548309389</v>
      </c>
      <c r="L4943" s="12">
        <v>1843698.2798305042</v>
      </c>
      <c r="M4943" s="11">
        <v>1481</v>
      </c>
      <c r="N4943" s="13"/>
      <c r="O4943" t="str">
        <f t="shared" si="161"/>
        <v/>
      </c>
    </row>
    <row r="4944" spans="1:15" hidden="1">
      <c r="A4944" s="41">
        <v>3.2025000000000001</v>
      </c>
      <c r="B4944" s="46">
        <v>45742</v>
      </c>
      <c r="C4944" s="8" t="s">
        <v>13</v>
      </c>
      <c r="D4944" s="8" t="s">
        <v>46</v>
      </c>
      <c r="E4944" s="8" t="s">
        <v>46</v>
      </c>
      <c r="F4944" s="9">
        <f t="shared" si="162"/>
        <v>-6200000</v>
      </c>
      <c r="G4944" s="9">
        <v>-62</v>
      </c>
      <c r="H4944" s="10">
        <v>-6822976</v>
      </c>
      <c r="I4944" s="11">
        <v>23589549007.304699</v>
      </c>
      <c r="J4944" s="11">
        <v>234281</v>
      </c>
      <c r="K4944" s="11">
        <v>100689.12548309389</v>
      </c>
      <c r="L4944" s="12">
        <v>580250.22004817892</v>
      </c>
      <c r="M4944" s="11">
        <v>1482</v>
      </c>
      <c r="N4944" s="13"/>
      <c r="O4944" t="str">
        <f t="shared" ref="O4944:O5007" si="163">IF(M4944=_xlfn.MAXIFS(M:M,D:D,D4944),"X","")</f>
        <v/>
      </c>
    </row>
    <row r="4945" spans="1:15" hidden="1">
      <c r="A4945" s="41">
        <v>3.2025000000000001</v>
      </c>
      <c r="B4945" s="46">
        <v>45742</v>
      </c>
      <c r="C4945" s="8" t="s">
        <v>13</v>
      </c>
      <c r="D4945" s="8" t="s">
        <v>14</v>
      </c>
      <c r="E4945" s="8" t="s">
        <v>14</v>
      </c>
      <c r="F4945" s="9">
        <f t="shared" si="162"/>
        <v>-1800000</v>
      </c>
      <c r="G4945" s="9">
        <v>-18</v>
      </c>
      <c r="H4945" s="10">
        <v>-1910376</v>
      </c>
      <c r="I4945" s="11">
        <v>18985777279.66552</v>
      </c>
      <c r="J4945" s="11">
        <v>189525</v>
      </c>
      <c r="K4945" s="11">
        <v>100175.58253352075</v>
      </c>
      <c r="L4945" s="12">
        <v>107215.5143966265</v>
      </c>
      <c r="M4945" s="11">
        <v>668</v>
      </c>
      <c r="N4945" s="13"/>
      <c r="O4945" t="str">
        <f t="shared" si="163"/>
        <v/>
      </c>
    </row>
    <row r="4946" spans="1:15" hidden="1">
      <c r="A4946" s="41">
        <v>3.2025000000000001</v>
      </c>
      <c r="B4946" s="46">
        <v>45742</v>
      </c>
      <c r="C4946" s="8" t="s">
        <v>13</v>
      </c>
      <c r="D4946" s="8" t="s">
        <v>46</v>
      </c>
      <c r="E4946" s="8" t="s">
        <v>46</v>
      </c>
      <c r="F4946" s="9">
        <f t="shared" si="162"/>
        <v>-3400000</v>
      </c>
      <c r="G4946" s="9">
        <v>-34</v>
      </c>
      <c r="H4946" s="10">
        <v>-3741632</v>
      </c>
      <c r="I4946" s="11">
        <v>23586125577.038273</v>
      </c>
      <c r="J4946" s="11">
        <v>234247</v>
      </c>
      <c r="K4946" s="11">
        <v>100689.12548309389</v>
      </c>
      <c r="L4946" s="12">
        <v>318201.73357480811</v>
      </c>
      <c r="M4946" s="11">
        <v>1483</v>
      </c>
      <c r="N4946" s="13"/>
      <c r="O4946" t="str">
        <f t="shared" si="163"/>
        <v/>
      </c>
    </row>
    <row r="4947" spans="1:15" hidden="1">
      <c r="A4947" s="41">
        <v>3.2025000000000001</v>
      </c>
      <c r="B4947" s="46">
        <v>45742</v>
      </c>
      <c r="C4947" s="8" t="s">
        <v>13</v>
      </c>
      <c r="D4947" s="8" t="s">
        <v>46</v>
      </c>
      <c r="E4947" s="8" t="s">
        <v>46</v>
      </c>
      <c r="F4947" s="9">
        <f t="shared" si="162"/>
        <v>-2700000</v>
      </c>
      <c r="G4947" s="9">
        <v>-27</v>
      </c>
      <c r="H4947" s="10">
        <v>-2971296</v>
      </c>
      <c r="I4947" s="11">
        <v>23583406970.65023</v>
      </c>
      <c r="J4947" s="11">
        <v>234220</v>
      </c>
      <c r="K4947" s="11">
        <v>100689.12548309389</v>
      </c>
      <c r="L4947" s="12">
        <v>252689.61195646506</v>
      </c>
      <c r="M4947" s="11">
        <v>1484</v>
      </c>
      <c r="N4947" s="13"/>
      <c r="O4947" t="str">
        <f t="shared" si="163"/>
        <v/>
      </c>
    </row>
    <row r="4948" spans="1:15" hidden="1">
      <c r="A4948" s="41">
        <v>3.2025000000000001</v>
      </c>
      <c r="B4948" s="46">
        <v>45742</v>
      </c>
      <c r="C4948" s="8" t="s">
        <v>13</v>
      </c>
      <c r="D4948" s="8" t="s">
        <v>46</v>
      </c>
      <c r="E4948" s="8" t="s">
        <v>46</v>
      </c>
      <c r="F4948" s="9">
        <f t="shared" si="162"/>
        <v>-1800000</v>
      </c>
      <c r="G4948" s="9">
        <v>-18</v>
      </c>
      <c r="H4948" s="10">
        <v>-1980864</v>
      </c>
      <c r="I4948" s="11">
        <v>23581594566.391533</v>
      </c>
      <c r="J4948" s="11">
        <v>234202</v>
      </c>
      <c r="K4948" s="11">
        <v>100689.12548309389</v>
      </c>
      <c r="L4948" s="12">
        <v>168459.74130431004</v>
      </c>
      <c r="M4948" s="11">
        <v>1485</v>
      </c>
      <c r="N4948" s="13"/>
      <c r="O4948" t="str">
        <f t="shared" si="163"/>
        <v/>
      </c>
    </row>
    <row r="4949" spans="1:15" hidden="1">
      <c r="A4949" s="41">
        <v>3.2025000000000001</v>
      </c>
      <c r="B4949" s="46">
        <v>45742</v>
      </c>
      <c r="C4949" s="8" t="s">
        <v>13</v>
      </c>
      <c r="D4949" s="8" t="s">
        <v>14</v>
      </c>
      <c r="E4949" s="8" t="s">
        <v>14</v>
      </c>
      <c r="F4949" s="9">
        <f t="shared" si="162"/>
        <v>-7600000</v>
      </c>
      <c r="G4949" s="9">
        <v>-76</v>
      </c>
      <c r="H4949" s="10">
        <v>-8066032</v>
      </c>
      <c r="I4949" s="11">
        <v>18978163935.392971</v>
      </c>
      <c r="J4949" s="11">
        <v>189449</v>
      </c>
      <c r="K4949" s="11">
        <v>100175.58253352075</v>
      </c>
      <c r="L4949" s="12">
        <v>452687.72745242342</v>
      </c>
      <c r="M4949" s="11">
        <v>669</v>
      </c>
      <c r="N4949" s="13"/>
      <c r="O4949" t="str">
        <f t="shared" si="163"/>
        <v/>
      </c>
    </row>
    <row r="4950" spans="1:15" hidden="1">
      <c r="A4950" s="41">
        <v>3.2025000000000001</v>
      </c>
      <c r="B4950" s="46">
        <v>45742</v>
      </c>
      <c r="C4950" s="8" t="s">
        <v>13</v>
      </c>
      <c r="D4950" s="8" t="s">
        <v>46</v>
      </c>
      <c r="E4950" s="8" t="s">
        <v>46</v>
      </c>
      <c r="F4950" s="9">
        <f t="shared" si="162"/>
        <v>-76200000</v>
      </c>
      <c r="G4950" s="9">
        <v>-762</v>
      </c>
      <c r="H4950" s="10">
        <v>-83856576</v>
      </c>
      <c r="I4950" s="11">
        <v>23504869452.773415</v>
      </c>
      <c r="J4950" s="11">
        <v>233440</v>
      </c>
      <c r="K4950" s="11">
        <v>100689.12548309389</v>
      </c>
      <c r="L4950" s="12">
        <v>7131462.3818824589</v>
      </c>
      <c r="M4950" s="11">
        <v>1486</v>
      </c>
      <c r="N4950" s="13"/>
      <c r="O4950" t="str">
        <f t="shared" si="163"/>
        <v/>
      </c>
    </row>
    <row r="4951" spans="1:15" hidden="1">
      <c r="A4951" s="41">
        <v>3.2025000000000001</v>
      </c>
      <c r="B4951" s="46">
        <v>45742</v>
      </c>
      <c r="C4951" s="8" t="s">
        <v>13</v>
      </c>
      <c r="D4951" s="8" t="s">
        <v>46</v>
      </c>
      <c r="E4951" s="8" t="s">
        <v>46</v>
      </c>
      <c r="F4951" s="9">
        <f t="shared" si="162"/>
        <v>-18100000</v>
      </c>
      <c r="G4951" s="9">
        <v>-181</v>
      </c>
      <c r="H4951" s="10">
        <v>-19918688</v>
      </c>
      <c r="I4951" s="11">
        <v>23486644721.060974</v>
      </c>
      <c r="J4951" s="11">
        <v>233259</v>
      </c>
      <c r="K4951" s="11">
        <v>100689.12548309389</v>
      </c>
      <c r="L4951" s="12">
        <v>1693956.2875600085</v>
      </c>
      <c r="M4951" s="11">
        <v>1487</v>
      </c>
      <c r="N4951" s="13"/>
      <c r="O4951" t="str">
        <f t="shared" si="163"/>
        <v/>
      </c>
    </row>
    <row r="4952" spans="1:15" hidden="1">
      <c r="A4952" s="41">
        <v>3.2025000000000001</v>
      </c>
      <c r="B4952" s="46">
        <v>45742</v>
      </c>
      <c r="C4952" s="8" t="s">
        <v>13</v>
      </c>
      <c r="D4952" s="8" t="s">
        <v>14</v>
      </c>
      <c r="E4952" s="8" t="s">
        <v>14</v>
      </c>
      <c r="F4952" s="9">
        <f t="shared" si="162"/>
        <v>-900000</v>
      </c>
      <c r="G4952" s="9">
        <v>-9</v>
      </c>
      <c r="H4952" s="10">
        <v>-955188</v>
      </c>
      <c r="I4952" s="11">
        <v>18977262355.150169</v>
      </c>
      <c r="J4952" s="11">
        <v>189440</v>
      </c>
      <c r="K4952" s="11">
        <v>100175.58253352075</v>
      </c>
      <c r="L4952" s="12">
        <v>53607.757198313251</v>
      </c>
      <c r="M4952" s="11">
        <v>670</v>
      </c>
      <c r="N4952" s="13"/>
      <c r="O4952" t="str">
        <f t="shared" si="163"/>
        <v/>
      </c>
    </row>
    <row r="4953" spans="1:15" hidden="1">
      <c r="A4953" s="41">
        <v>3.2025000000000001</v>
      </c>
      <c r="B4953" s="46">
        <v>45742</v>
      </c>
      <c r="C4953" s="8" t="s">
        <v>13</v>
      </c>
      <c r="D4953" s="8" t="s">
        <v>14</v>
      </c>
      <c r="E4953" s="8" t="s">
        <v>14</v>
      </c>
      <c r="F4953" s="9">
        <f t="shared" si="162"/>
        <v>900000</v>
      </c>
      <c r="G4953" s="9">
        <v>9</v>
      </c>
      <c r="H4953" s="10">
        <v>951489</v>
      </c>
      <c r="I4953" s="11">
        <v>18978213844.150169</v>
      </c>
      <c r="J4953" s="11">
        <v>189449</v>
      </c>
      <c r="K4953" s="11">
        <v>100175.84597517099</v>
      </c>
      <c r="L4953" s="12">
        <v>0</v>
      </c>
      <c r="M4953" s="11">
        <v>671</v>
      </c>
      <c r="N4953" s="13"/>
      <c r="O4953" t="str">
        <f t="shared" si="163"/>
        <v/>
      </c>
    </row>
    <row r="4954" spans="1:15" hidden="1">
      <c r="A4954" s="41">
        <v>3.2025000000000001</v>
      </c>
      <c r="B4954" s="46">
        <v>45742</v>
      </c>
      <c r="C4954" s="8" t="s">
        <v>13</v>
      </c>
      <c r="D4954" s="8" t="s">
        <v>46</v>
      </c>
      <c r="E4954" s="8" t="s">
        <v>46</v>
      </c>
      <c r="F4954" s="9">
        <f t="shared" si="162"/>
        <v>-900000</v>
      </c>
      <c r="G4954" s="9">
        <v>-9</v>
      </c>
      <c r="H4954" s="10">
        <v>-990432</v>
      </c>
      <c r="I4954" s="11">
        <v>23485738518.931625</v>
      </c>
      <c r="J4954" s="11">
        <v>233250</v>
      </c>
      <c r="K4954" s="11">
        <v>100689.12548309389</v>
      </c>
      <c r="L4954" s="12">
        <v>84229.870652155019</v>
      </c>
      <c r="M4954" s="11">
        <v>1488</v>
      </c>
      <c r="N4954" s="13"/>
      <c r="O4954" t="str">
        <f t="shared" si="163"/>
        <v/>
      </c>
    </row>
    <row r="4955" spans="1:15" hidden="1">
      <c r="A4955" s="41">
        <v>3.2025000000000001</v>
      </c>
      <c r="B4955" s="46">
        <v>45742</v>
      </c>
      <c r="C4955" s="8" t="s">
        <v>13</v>
      </c>
      <c r="D4955" s="8" t="s">
        <v>46</v>
      </c>
      <c r="E4955" s="8" t="s">
        <v>46</v>
      </c>
      <c r="F4955" s="9">
        <f t="shared" si="162"/>
        <v>-7800000</v>
      </c>
      <c r="G4955" s="9">
        <v>-78</v>
      </c>
      <c r="H4955" s="10">
        <v>-8583744</v>
      </c>
      <c r="I4955" s="11">
        <v>23477884767.143944</v>
      </c>
      <c r="J4955" s="11">
        <v>233172</v>
      </c>
      <c r="K4955" s="11">
        <v>100689.12548309389</v>
      </c>
      <c r="L4955" s="12">
        <v>729992.21231867652</v>
      </c>
      <c r="M4955" s="11">
        <v>1489</v>
      </c>
      <c r="N4955" s="13"/>
      <c r="O4955" t="str">
        <f t="shared" si="163"/>
        <v/>
      </c>
    </row>
    <row r="4956" spans="1:15" hidden="1">
      <c r="A4956" s="41">
        <v>3.2025000000000001</v>
      </c>
      <c r="B4956" s="46">
        <v>45742</v>
      </c>
      <c r="C4956" s="8" t="s">
        <v>13</v>
      </c>
      <c r="D4956" s="8" t="s">
        <v>46</v>
      </c>
      <c r="E4956" s="8" t="s">
        <v>46</v>
      </c>
      <c r="F4956" s="9">
        <f t="shared" si="162"/>
        <v>-14100000</v>
      </c>
      <c r="G4956" s="9">
        <v>-141</v>
      </c>
      <c r="H4956" s="10">
        <v>-15516768</v>
      </c>
      <c r="I4956" s="11">
        <v>23463687600.450829</v>
      </c>
      <c r="J4956" s="11">
        <v>233031</v>
      </c>
      <c r="K4956" s="11">
        <v>100689.12548309389</v>
      </c>
      <c r="L4956" s="12">
        <v>1319601.3068837617</v>
      </c>
      <c r="M4956" s="11">
        <v>1490</v>
      </c>
      <c r="N4956" s="13"/>
      <c r="O4956" t="str">
        <f t="shared" si="163"/>
        <v/>
      </c>
    </row>
    <row r="4957" spans="1:15" hidden="1">
      <c r="A4957" s="41">
        <v>3.2025000000000001</v>
      </c>
      <c r="B4957" s="46">
        <v>45742</v>
      </c>
      <c r="C4957" s="8" t="s">
        <v>13</v>
      </c>
      <c r="D4957" s="8" t="s">
        <v>46</v>
      </c>
      <c r="E4957" s="8" t="s">
        <v>46</v>
      </c>
      <c r="F4957" s="9">
        <f t="shared" si="162"/>
        <v>-11800000</v>
      </c>
      <c r="G4957" s="9">
        <v>-118</v>
      </c>
      <c r="H4957" s="10">
        <v>-12985664</v>
      </c>
      <c r="I4957" s="11">
        <v>23451806283.643822</v>
      </c>
      <c r="J4957" s="11">
        <v>232913</v>
      </c>
      <c r="K4957" s="11">
        <v>100689.12548309389</v>
      </c>
      <c r="L4957" s="12">
        <v>1104347.1929949224</v>
      </c>
      <c r="M4957" s="11">
        <v>1491</v>
      </c>
      <c r="N4957" s="13"/>
      <c r="O4957" t="str">
        <f t="shared" si="163"/>
        <v/>
      </c>
    </row>
    <row r="4958" spans="1:15" hidden="1">
      <c r="A4958" s="41">
        <v>3.2025000000000001</v>
      </c>
      <c r="B4958" s="46">
        <v>45742</v>
      </c>
      <c r="C4958" s="8" t="s">
        <v>13</v>
      </c>
      <c r="D4958" s="8" t="s">
        <v>46</v>
      </c>
      <c r="E4958" s="8" t="s">
        <v>46</v>
      </c>
      <c r="F4958" s="9">
        <f t="shared" si="162"/>
        <v>-27200000</v>
      </c>
      <c r="G4958" s="9">
        <v>-272</v>
      </c>
      <c r="H4958" s="10">
        <v>-29933056</v>
      </c>
      <c r="I4958" s="11">
        <v>23424418841.512421</v>
      </c>
      <c r="J4958" s="11">
        <v>232641</v>
      </c>
      <c r="K4958" s="11">
        <v>100689.12548309389</v>
      </c>
      <c r="L4958" s="12">
        <v>2545613.8685984649</v>
      </c>
      <c r="M4958" s="11">
        <v>1492</v>
      </c>
      <c r="N4958" s="13"/>
      <c r="O4958" t="str">
        <f t="shared" si="163"/>
        <v/>
      </c>
    </row>
    <row r="4959" spans="1:15" hidden="1">
      <c r="A4959" s="41">
        <v>3.2025000000000001</v>
      </c>
      <c r="B4959" s="46">
        <v>45742</v>
      </c>
      <c r="C4959" s="8" t="s">
        <v>13</v>
      </c>
      <c r="D4959" s="8" t="s">
        <v>46</v>
      </c>
      <c r="E4959" s="8" t="s">
        <v>46</v>
      </c>
      <c r="F4959" s="9">
        <f t="shared" si="162"/>
        <v>-18100000</v>
      </c>
      <c r="G4959" s="9">
        <v>-181</v>
      </c>
      <c r="H4959" s="10">
        <v>-19918688</v>
      </c>
      <c r="I4959" s="11">
        <v>23406194109.79998</v>
      </c>
      <c r="J4959" s="11">
        <v>232460</v>
      </c>
      <c r="K4959" s="11">
        <v>100689.12548309389</v>
      </c>
      <c r="L4959" s="12">
        <v>1693956.2875600085</v>
      </c>
      <c r="M4959" s="11">
        <v>1493</v>
      </c>
      <c r="N4959" s="13"/>
      <c r="O4959" t="str">
        <f t="shared" si="163"/>
        <v/>
      </c>
    </row>
    <row r="4960" spans="1:15" hidden="1">
      <c r="A4960" s="41">
        <v>3.2025000000000001</v>
      </c>
      <c r="B4960" s="46">
        <v>45742</v>
      </c>
      <c r="C4960" s="8" t="s">
        <v>13</v>
      </c>
      <c r="D4960" s="8" t="s">
        <v>46</v>
      </c>
      <c r="E4960" s="8" t="s">
        <v>46</v>
      </c>
      <c r="F4960" s="9">
        <f t="shared" si="162"/>
        <v>-13800000</v>
      </c>
      <c r="G4960" s="9">
        <v>-138</v>
      </c>
      <c r="H4960" s="10">
        <v>-15186624</v>
      </c>
      <c r="I4960" s="11">
        <v>23392299010.483315</v>
      </c>
      <c r="J4960" s="11">
        <v>232322</v>
      </c>
      <c r="K4960" s="11">
        <v>100689.12548309389</v>
      </c>
      <c r="L4960" s="12">
        <v>1291524.683333043</v>
      </c>
      <c r="M4960" s="11">
        <v>1494</v>
      </c>
      <c r="N4960" s="13"/>
      <c r="O4960" t="str">
        <f t="shared" si="163"/>
        <v/>
      </c>
    </row>
    <row r="4961" spans="1:15" hidden="1">
      <c r="A4961" s="41">
        <v>3.2025000000000001</v>
      </c>
      <c r="B4961" s="46">
        <v>45742</v>
      </c>
      <c r="C4961" s="8" t="s">
        <v>13</v>
      </c>
      <c r="D4961" s="8" t="s">
        <v>46</v>
      </c>
      <c r="E4961" s="8" t="s">
        <v>46</v>
      </c>
      <c r="F4961" s="9">
        <f t="shared" si="162"/>
        <v>-16400000</v>
      </c>
      <c r="G4961" s="9">
        <v>-164</v>
      </c>
      <c r="H4961" s="10">
        <v>-18047872</v>
      </c>
      <c r="I4961" s="11">
        <v>23375785993.904087</v>
      </c>
      <c r="J4961" s="11">
        <v>232158</v>
      </c>
      <c r="K4961" s="11">
        <v>100689.12548309389</v>
      </c>
      <c r="L4961" s="12">
        <v>1534855.4207726028</v>
      </c>
      <c r="M4961" s="11">
        <v>1495</v>
      </c>
      <c r="N4961" s="13"/>
      <c r="O4961" t="str">
        <f t="shared" si="163"/>
        <v/>
      </c>
    </row>
    <row r="4962" spans="1:15" hidden="1">
      <c r="A4962" s="41">
        <v>3.2025000000000001</v>
      </c>
      <c r="B4962" s="46">
        <v>45742</v>
      </c>
      <c r="C4962" s="8" t="s">
        <v>13</v>
      </c>
      <c r="D4962" s="8" t="s">
        <v>46</v>
      </c>
      <c r="E4962" s="8" t="s">
        <v>46</v>
      </c>
      <c r="F4962" s="9">
        <f t="shared" si="162"/>
        <v>-27200000</v>
      </c>
      <c r="G4962" s="9">
        <v>-272</v>
      </c>
      <c r="H4962" s="10">
        <v>-29933056</v>
      </c>
      <c r="I4962" s="11">
        <v>23348398551.772686</v>
      </c>
      <c r="J4962" s="11">
        <v>231886</v>
      </c>
      <c r="K4962" s="11">
        <v>100689.12548309389</v>
      </c>
      <c r="L4962" s="12">
        <v>2545613.8685984649</v>
      </c>
      <c r="M4962" s="11">
        <v>1496</v>
      </c>
      <c r="N4962" s="13"/>
      <c r="O4962" t="str">
        <f t="shared" si="163"/>
        <v/>
      </c>
    </row>
    <row r="4963" spans="1:15" hidden="1">
      <c r="A4963" s="41">
        <v>3.2025000000000001</v>
      </c>
      <c r="B4963" s="46">
        <v>45742</v>
      </c>
      <c r="C4963" s="8" t="s">
        <v>13</v>
      </c>
      <c r="D4963" s="8" t="s">
        <v>46</v>
      </c>
      <c r="E4963" s="8" t="s">
        <v>46</v>
      </c>
      <c r="F4963" s="9">
        <f t="shared" si="162"/>
        <v>-4500000</v>
      </c>
      <c r="G4963" s="9">
        <v>-45</v>
      </c>
      <c r="H4963" s="10">
        <v>-4952160</v>
      </c>
      <c r="I4963" s="11">
        <v>23343867541.125946</v>
      </c>
      <c r="J4963" s="11">
        <v>231841</v>
      </c>
      <c r="K4963" s="11">
        <v>100689.12548309389</v>
      </c>
      <c r="L4963" s="12">
        <v>421149.3532607751</v>
      </c>
      <c r="M4963" s="11">
        <v>1497</v>
      </c>
      <c r="N4963" s="13"/>
      <c r="O4963" t="str">
        <f t="shared" si="163"/>
        <v/>
      </c>
    </row>
    <row r="4964" spans="1:15" hidden="1">
      <c r="A4964" s="41">
        <v>3.2025000000000001</v>
      </c>
      <c r="B4964" s="46">
        <v>45742</v>
      </c>
      <c r="C4964" s="8" t="s">
        <v>13</v>
      </c>
      <c r="D4964" s="8" t="s">
        <v>46</v>
      </c>
      <c r="E4964" s="8" t="s">
        <v>46</v>
      </c>
      <c r="F4964" s="9">
        <f t="shared" si="162"/>
        <v>-22700000</v>
      </c>
      <c r="G4964" s="9">
        <v>-227</v>
      </c>
      <c r="H4964" s="10">
        <v>-24980896</v>
      </c>
      <c r="I4964" s="11">
        <v>23321011109.641285</v>
      </c>
      <c r="J4964" s="11">
        <v>231614</v>
      </c>
      <c r="K4964" s="11">
        <v>100689.12548309389</v>
      </c>
      <c r="L4964" s="12">
        <v>2124464.515337687</v>
      </c>
      <c r="M4964" s="11">
        <v>1498</v>
      </c>
      <c r="N4964" s="13"/>
      <c r="O4964" t="str">
        <f t="shared" si="163"/>
        <v/>
      </c>
    </row>
    <row r="4965" spans="1:15" hidden="1">
      <c r="A4965" s="41">
        <v>3.2025000000000001</v>
      </c>
      <c r="B4965" s="46">
        <v>45742</v>
      </c>
      <c r="C4965" s="8" t="s">
        <v>13</v>
      </c>
      <c r="D4965" s="8" t="s">
        <v>46</v>
      </c>
      <c r="E4965" s="8" t="s">
        <v>46</v>
      </c>
      <c r="F4965" s="9">
        <f t="shared" si="162"/>
        <v>-18100000</v>
      </c>
      <c r="G4965" s="9">
        <v>-181</v>
      </c>
      <c r="H4965" s="10">
        <v>-19918688</v>
      </c>
      <c r="I4965" s="11">
        <v>23302786377.928844</v>
      </c>
      <c r="J4965" s="11">
        <v>231433</v>
      </c>
      <c r="K4965" s="11">
        <v>100689.12548309389</v>
      </c>
      <c r="L4965" s="12">
        <v>1693956.2875600085</v>
      </c>
      <c r="M4965" s="11">
        <v>1499</v>
      </c>
      <c r="N4965" s="13"/>
      <c r="O4965" t="str">
        <f t="shared" si="163"/>
        <v/>
      </c>
    </row>
    <row r="4966" spans="1:15" hidden="1">
      <c r="A4966" s="41">
        <v>3.2025000000000001</v>
      </c>
      <c r="B4966" s="46">
        <v>45742</v>
      </c>
      <c r="C4966" s="8" t="s">
        <v>13</v>
      </c>
      <c r="D4966" s="8" t="s">
        <v>46</v>
      </c>
      <c r="E4966" s="8" t="s">
        <v>46</v>
      </c>
      <c r="F4966" s="9">
        <f t="shared" si="162"/>
        <v>-45400000</v>
      </c>
      <c r="G4966" s="9">
        <v>-454</v>
      </c>
      <c r="H4966" s="10">
        <v>-49961792</v>
      </c>
      <c r="I4966" s="11">
        <v>23257073514.959518</v>
      </c>
      <c r="J4966" s="11">
        <v>230979</v>
      </c>
      <c r="K4966" s="11">
        <v>100689.12548309389</v>
      </c>
      <c r="L4966" s="12">
        <v>4248929.030675374</v>
      </c>
      <c r="M4966" s="11">
        <v>1500</v>
      </c>
      <c r="N4966" s="13"/>
      <c r="O4966" t="str">
        <f t="shared" si="163"/>
        <v/>
      </c>
    </row>
    <row r="4967" spans="1:15" hidden="1">
      <c r="A4967" s="41">
        <v>3.2025000000000001</v>
      </c>
      <c r="B4967" s="46">
        <v>45742</v>
      </c>
      <c r="C4967" s="8" t="s">
        <v>13</v>
      </c>
      <c r="D4967" s="8" t="s">
        <v>46</v>
      </c>
      <c r="E4967" s="8" t="s">
        <v>46</v>
      </c>
      <c r="F4967" s="9">
        <f t="shared" si="162"/>
        <v>1000000</v>
      </c>
      <c r="G4967" s="9">
        <v>10</v>
      </c>
      <c r="H4967" s="10">
        <v>1100170</v>
      </c>
      <c r="I4967" s="11">
        <v>23258173684.959518</v>
      </c>
      <c r="J4967" s="11">
        <v>230989</v>
      </c>
      <c r="K4967" s="11">
        <v>100689.5293064151</v>
      </c>
      <c r="L4967" s="12">
        <v>0</v>
      </c>
      <c r="M4967" s="11">
        <v>1501</v>
      </c>
      <c r="N4967" s="13"/>
      <c r="O4967" t="str">
        <f t="shared" si="163"/>
        <v/>
      </c>
    </row>
    <row r="4968" spans="1:15" hidden="1">
      <c r="A4968" s="41">
        <v>3.2025000000000001</v>
      </c>
      <c r="B4968" s="46">
        <v>45742</v>
      </c>
      <c r="C4968" s="8" t="s">
        <v>13</v>
      </c>
      <c r="D4968" s="8" t="s">
        <v>14</v>
      </c>
      <c r="E4968" s="8" t="s">
        <v>14</v>
      </c>
      <c r="F4968" s="9">
        <f t="shared" si="162"/>
        <v>-4800000</v>
      </c>
      <c r="G4968" s="9">
        <v>-48</v>
      </c>
      <c r="H4968" s="10">
        <v>-5094336</v>
      </c>
      <c r="I4968" s="11">
        <v>18973405403.543362</v>
      </c>
      <c r="J4968" s="11">
        <v>189401</v>
      </c>
      <c r="K4968" s="11">
        <v>100175.84597517099</v>
      </c>
      <c r="L4968" s="12">
        <v>285895.39319179207</v>
      </c>
      <c r="M4968" s="11">
        <v>672</v>
      </c>
      <c r="N4968" s="13"/>
      <c r="O4968" t="str">
        <f t="shared" si="163"/>
        <v/>
      </c>
    </row>
    <row r="4969" spans="1:15" hidden="1">
      <c r="A4969" s="41">
        <v>3.2025000000000001</v>
      </c>
      <c r="B4969" s="46">
        <v>45742</v>
      </c>
      <c r="C4969" s="8" t="s">
        <v>13</v>
      </c>
      <c r="D4969" s="8" t="s">
        <v>46</v>
      </c>
      <c r="E4969" s="8" t="s">
        <v>46</v>
      </c>
      <c r="F4969" s="9">
        <f t="shared" si="162"/>
        <v>-260400000</v>
      </c>
      <c r="G4969" s="9">
        <v>-2604</v>
      </c>
      <c r="H4969" s="10">
        <v>-286564992</v>
      </c>
      <c r="I4969" s="11">
        <v>22995978150.645615</v>
      </c>
      <c r="J4969" s="11">
        <v>228385</v>
      </c>
      <c r="K4969" s="11">
        <v>100689.5293064151</v>
      </c>
      <c r="L4969" s="12">
        <v>24369457.686095059</v>
      </c>
      <c r="M4969" s="11">
        <v>1502</v>
      </c>
      <c r="N4969" s="13"/>
      <c r="O4969" t="str">
        <f t="shared" si="163"/>
        <v/>
      </c>
    </row>
    <row r="4970" spans="1:15" hidden="1">
      <c r="A4970" s="41">
        <v>3.2025000000000001</v>
      </c>
      <c r="B4970" s="46">
        <v>45742</v>
      </c>
      <c r="C4970" s="8" t="s">
        <v>13</v>
      </c>
      <c r="D4970" s="8" t="s">
        <v>46</v>
      </c>
      <c r="E4970" s="8" t="s">
        <v>46</v>
      </c>
      <c r="F4970" s="9">
        <f t="shared" si="162"/>
        <v>-194900000</v>
      </c>
      <c r="G4970" s="9">
        <v>-1949</v>
      </c>
      <c r="H4970" s="10">
        <v>-214483552</v>
      </c>
      <c r="I4970" s="11">
        <v>22799734258.027412</v>
      </c>
      <c r="J4970" s="11">
        <v>226436</v>
      </c>
      <c r="K4970" s="11">
        <v>100689.5293064151</v>
      </c>
      <c r="L4970" s="12">
        <v>18239659.381796956</v>
      </c>
      <c r="M4970" s="11">
        <v>1503</v>
      </c>
      <c r="N4970" s="13"/>
      <c r="O4970" t="str">
        <f t="shared" si="163"/>
        <v/>
      </c>
    </row>
    <row r="4971" spans="1:15" hidden="1">
      <c r="A4971" s="41">
        <v>3.2025000000000001</v>
      </c>
      <c r="B4971" s="46">
        <v>45742</v>
      </c>
      <c r="C4971" s="8" t="s">
        <v>13</v>
      </c>
      <c r="D4971" s="8" t="s">
        <v>46</v>
      </c>
      <c r="E4971" s="8" t="s">
        <v>46</v>
      </c>
      <c r="F4971" s="9">
        <f t="shared" si="162"/>
        <v>-90800000</v>
      </c>
      <c r="G4971" s="9">
        <v>-908</v>
      </c>
      <c r="H4971" s="10">
        <v>-99923584</v>
      </c>
      <c r="I4971" s="11">
        <v>22708308165.417187</v>
      </c>
      <c r="J4971" s="11">
        <v>225528</v>
      </c>
      <c r="K4971" s="11">
        <v>100689.5293064151</v>
      </c>
      <c r="L4971" s="12">
        <v>8497491.3897750825</v>
      </c>
      <c r="M4971" s="11">
        <v>1504</v>
      </c>
      <c r="N4971" s="13"/>
      <c r="O4971" t="str">
        <f t="shared" si="163"/>
        <v/>
      </c>
    </row>
    <row r="4972" spans="1:15" hidden="1">
      <c r="A4972" s="41">
        <v>3.2025000000000001</v>
      </c>
      <c r="B4972" s="46">
        <v>45742</v>
      </c>
      <c r="C4972" s="8" t="s">
        <v>13</v>
      </c>
      <c r="D4972" s="8" t="s">
        <v>46</v>
      </c>
      <c r="E4972" s="8" t="s">
        <v>46</v>
      </c>
      <c r="F4972" s="9">
        <f t="shared" si="162"/>
        <v>-18100000</v>
      </c>
      <c r="G4972" s="9">
        <v>-181</v>
      </c>
      <c r="H4972" s="10">
        <v>-19918688</v>
      </c>
      <c r="I4972" s="11">
        <v>22690083360.612724</v>
      </c>
      <c r="J4972" s="11">
        <v>225347</v>
      </c>
      <c r="K4972" s="11">
        <v>100689.5293064151</v>
      </c>
      <c r="L4972" s="12">
        <v>1693883.1955388673</v>
      </c>
      <c r="M4972" s="11">
        <v>1505</v>
      </c>
      <c r="N4972" s="13"/>
      <c r="O4972" t="str">
        <f t="shared" si="163"/>
        <v/>
      </c>
    </row>
    <row r="4973" spans="1:15" hidden="1">
      <c r="A4973" s="41">
        <v>3.2025000000000001</v>
      </c>
      <c r="B4973" s="46">
        <v>45742</v>
      </c>
      <c r="C4973" s="8" t="s">
        <v>13</v>
      </c>
      <c r="D4973" s="8" t="s">
        <v>46</v>
      </c>
      <c r="E4973" s="8" t="s">
        <v>46</v>
      </c>
      <c r="F4973" s="9">
        <f t="shared" si="162"/>
        <v>-214000000</v>
      </c>
      <c r="G4973" s="9">
        <v>-2140</v>
      </c>
      <c r="H4973" s="10">
        <v>-235502720</v>
      </c>
      <c r="I4973" s="11">
        <v>22474607767.896996</v>
      </c>
      <c r="J4973" s="11">
        <v>223207</v>
      </c>
      <c r="K4973" s="11">
        <v>100689.5293064151</v>
      </c>
      <c r="L4973" s="12">
        <v>20027127.284271687</v>
      </c>
      <c r="M4973" s="11">
        <v>1506</v>
      </c>
      <c r="N4973" s="13"/>
      <c r="O4973" t="str">
        <f t="shared" si="163"/>
        <v/>
      </c>
    </row>
    <row r="4974" spans="1:15" hidden="1">
      <c r="A4974" s="41">
        <v>3.2025000000000001</v>
      </c>
      <c r="B4974" s="46">
        <v>45742</v>
      </c>
      <c r="C4974" s="8" t="s">
        <v>13</v>
      </c>
      <c r="D4974" s="8" t="s">
        <v>46</v>
      </c>
      <c r="E4974" s="8" t="s">
        <v>46</v>
      </c>
      <c r="F4974" s="9">
        <f t="shared" si="162"/>
        <v>-1800000</v>
      </c>
      <c r="G4974" s="9">
        <v>-18</v>
      </c>
      <c r="H4974" s="10">
        <v>-1980864</v>
      </c>
      <c r="I4974" s="11">
        <v>22472795356.36948</v>
      </c>
      <c r="J4974" s="11">
        <v>223189</v>
      </c>
      <c r="K4974" s="11">
        <v>100689.5293064151</v>
      </c>
      <c r="L4974" s="12">
        <v>168452.47248452809</v>
      </c>
      <c r="M4974" s="11">
        <v>1507</v>
      </c>
      <c r="N4974" s="13"/>
      <c r="O4974" t="str">
        <f t="shared" si="163"/>
        <v/>
      </c>
    </row>
    <row r="4975" spans="1:15" hidden="1">
      <c r="A4975" s="41">
        <v>3.2025000000000001</v>
      </c>
      <c r="B4975" s="46">
        <v>45742</v>
      </c>
      <c r="C4975" s="8" t="s">
        <v>13</v>
      </c>
      <c r="D4975" s="8" t="s">
        <v>46</v>
      </c>
      <c r="E4975" s="8" t="s">
        <v>46</v>
      </c>
      <c r="F4975" s="9">
        <f t="shared" si="162"/>
        <v>-4600000</v>
      </c>
      <c r="G4975" s="9">
        <v>-46</v>
      </c>
      <c r="H4975" s="10">
        <v>-5062208</v>
      </c>
      <c r="I4975" s="11">
        <v>22468163638.021385</v>
      </c>
      <c r="J4975" s="11">
        <v>223143</v>
      </c>
      <c r="K4975" s="11">
        <v>100689.5293064151</v>
      </c>
      <c r="L4975" s="12">
        <v>430489.65190490521</v>
      </c>
      <c r="M4975" s="11">
        <v>1508</v>
      </c>
      <c r="N4975" s="13"/>
      <c r="O4975" t="str">
        <f t="shared" si="163"/>
        <v/>
      </c>
    </row>
    <row r="4976" spans="1:15" hidden="1">
      <c r="A4976" s="41">
        <v>3.2025000000000001</v>
      </c>
      <c r="B4976" s="46">
        <v>45742</v>
      </c>
      <c r="C4976" s="8" t="s">
        <v>13</v>
      </c>
      <c r="D4976" s="8" t="s">
        <v>46</v>
      </c>
      <c r="E4976" s="8" t="s">
        <v>46</v>
      </c>
      <c r="F4976" s="9">
        <f t="shared" si="162"/>
        <v>-14800000</v>
      </c>
      <c r="G4976" s="9">
        <v>-148</v>
      </c>
      <c r="H4976" s="10">
        <v>-16287104</v>
      </c>
      <c r="I4976" s="11">
        <v>22453261587.684036</v>
      </c>
      <c r="J4976" s="11">
        <v>222995</v>
      </c>
      <c r="K4976" s="11">
        <v>100689.5293064151</v>
      </c>
      <c r="L4976" s="12">
        <v>1385053.6626505647</v>
      </c>
      <c r="M4976" s="11">
        <v>1509</v>
      </c>
      <c r="N4976" s="13"/>
      <c r="O4976" t="str">
        <f t="shared" si="163"/>
        <v/>
      </c>
    </row>
    <row r="4977" spans="1:15" hidden="1">
      <c r="A4977" s="41">
        <v>3.2025000000000001</v>
      </c>
      <c r="B4977" s="46">
        <v>45742</v>
      </c>
      <c r="C4977" s="8" t="s">
        <v>13</v>
      </c>
      <c r="D4977" s="8" t="s">
        <v>14</v>
      </c>
      <c r="E4977" s="8" t="s">
        <v>14</v>
      </c>
      <c r="F4977" s="9">
        <f t="shared" si="162"/>
        <v>-4600000</v>
      </c>
      <c r="G4977" s="9">
        <v>-46</v>
      </c>
      <c r="H4977" s="10">
        <v>-4882072</v>
      </c>
      <c r="I4977" s="11">
        <v>18968797314.628502</v>
      </c>
      <c r="J4977" s="11">
        <v>189355</v>
      </c>
      <c r="K4977" s="11">
        <v>100175.84597517099</v>
      </c>
      <c r="L4977" s="12">
        <v>273983.08514213469</v>
      </c>
      <c r="M4977" s="11">
        <v>673</v>
      </c>
      <c r="N4977" s="13"/>
      <c r="O4977" t="str">
        <f t="shared" si="163"/>
        <v/>
      </c>
    </row>
    <row r="4978" spans="1:15" hidden="1">
      <c r="A4978" s="41">
        <v>3.2025000000000001</v>
      </c>
      <c r="B4978" s="46">
        <v>45742</v>
      </c>
      <c r="C4978" s="8" t="s">
        <v>13</v>
      </c>
      <c r="D4978" s="8" t="s">
        <v>46</v>
      </c>
      <c r="E4978" s="8" t="s">
        <v>46</v>
      </c>
      <c r="F4978" s="9">
        <f t="shared" si="162"/>
        <v>-6800000</v>
      </c>
      <c r="G4978" s="9">
        <v>-68</v>
      </c>
      <c r="H4978" s="10">
        <v>-7483264</v>
      </c>
      <c r="I4978" s="11">
        <v>22446414699.6912</v>
      </c>
      <c r="J4978" s="11">
        <v>222927</v>
      </c>
      <c r="K4978" s="11">
        <v>100689.5293064151</v>
      </c>
      <c r="L4978" s="12">
        <v>636376.00716377329</v>
      </c>
      <c r="M4978" s="11">
        <v>1510</v>
      </c>
      <c r="N4978" s="13"/>
      <c r="O4978" t="str">
        <f t="shared" si="163"/>
        <v/>
      </c>
    </row>
    <row r="4979" spans="1:15" hidden="1">
      <c r="A4979" s="41">
        <v>3.2025000000000001</v>
      </c>
      <c r="B4979" s="46">
        <v>45742</v>
      </c>
      <c r="C4979" s="8" t="s">
        <v>13</v>
      </c>
      <c r="D4979" s="8" t="s">
        <v>46</v>
      </c>
      <c r="E4979" s="8" t="s">
        <v>46</v>
      </c>
      <c r="F4979" s="9">
        <f t="shared" si="162"/>
        <v>-24600000</v>
      </c>
      <c r="G4979" s="9">
        <v>-246</v>
      </c>
      <c r="H4979" s="10">
        <v>-27071808</v>
      </c>
      <c r="I4979" s="11">
        <v>22421645075.481823</v>
      </c>
      <c r="J4979" s="11">
        <v>222681</v>
      </c>
      <c r="K4979" s="11">
        <v>100689.5293064151</v>
      </c>
      <c r="L4979" s="12">
        <v>2302183.7906218842</v>
      </c>
      <c r="M4979" s="11">
        <v>1511</v>
      </c>
      <c r="N4979" s="13"/>
      <c r="O4979" t="str">
        <f t="shared" si="163"/>
        <v/>
      </c>
    </row>
    <row r="4980" spans="1:15" hidden="1">
      <c r="A4980" s="41">
        <v>3.2025000000000001</v>
      </c>
      <c r="B4980" s="46">
        <v>45742</v>
      </c>
      <c r="C4980" s="8" t="s">
        <v>13</v>
      </c>
      <c r="D4980" s="8" t="s">
        <v>15</v>
      </c>
      <c r="E4980" s="8" t="s">
        <v>15</v>
      </c>
      <c r="F4980" s="9">
        <f t="shared" si="162"/>
        <v>900000</v>
      </c>
      <c r="G4980" s="9">
        <v>9</v>
      </c>
      <c r="H4980" s="10">
        <v>971118</v>
      </c>
      <c r="I4980" s="11">
        <v>4913141662.7391043</v>
      </c>
      <c r="J4980" s="11">
        <v>47102</v>
      </c>
      <c r="K4980" s="11">
        <v>104308.55723194566</v>
      </c>
      <c r="L4980" s="12">
        <v>0</v>
      </c>
      <c r="M4980" s="11">
        <v>2777</v>
      </c>
      <c r="N4980" s="13"/>
      <c r="O4980" t="str">
        <f t="shared" si="163"/>
        <v/>
      </c>
    </row>
    <row r="4981" spans="1:15" hidden="1">
      <c r="A4981" s="41">
        <v>3.2025000000000001</v>
      </c>
      <c r="B4981" s="46">
        <v>45742</v>
      </c>
      <c r="C4981" s="8" t="s">
        <v>13</v>
      </c>
      <c r="D4981" s="8" t="s">
        <v>46</v>
      </c>
      <c r="E4981" s="8" t="s">
        <v>46</v>
      </c>
      <c r="F4981" s="9">
        <f t="shared" si="162"/>
        <v>-90800000</v>
      </c>
      <c r="G4981" s="9">
        <v>-908</v>
      </c>
      <c r="H4981" s="10">
        <v>-99923584</v>
      </c>
      <c r="I4981" s="11">
        <v>22330218982.871597</v>
      </c>
      <c r="J4981" s="11">
        <v>221773</v>
      </c>
      <c r="K4981" s="11">
        <v>100689.5293064151</v>
      </c>
      <c r="L4981" s="12">
        <v>8497491.3897750825</v>
      </c>
      <c r="M4981" s="11">
        <v>1512</v>
      </c>
      <c r="N4981" s="13"/>
      <c r="O4981" t="str">
        <f t="shared" si="163"/>
        <v/>
      </c>
    </row>
    <row r="4982" spans="1:15" hidden="1">
      <c r="A4982" s="41">
        <v>3.2025000000000001</v>
      </c>
      <c r="B4982" s="46">
        <v>45742</v>
      </c>
      <c r="C4982" s="8" t="s">
        <v>13</v>
      </c>
      <c r="D4982" s="8" t="s">
        <v>46</v>
      </c>
      <c r="E4982" s="8" t="s">
        <v>46</v>
      </c>
      <c r="F4982" s="9">
        <f t="shared" si="162"/>
        <v>-31600000</v>
      </c>
      <c r="G4982" s="9">
        <v>-316</v>
      </c>
      <c r="H4982" s="10">
        <v>-34775168</v>
      </c>
      <c r="I4982" s="11">
        <v>22298401091.610771</v>
      </c>
      <c r="J4982" s="11">
        <v>221457</v>
      </c>
      <c r="K4982" s="11">
        <v>100689.5293064151</v>
      </c>
      <c r="L4982" s="12">
        <v>2957276.7391728275</v>
      </c>
      <c r="M4982" s="11">
        <v>1513</v>
      </c>
      <c r="N4982" s="13"/>
      <c r="O4982" t="str">
        <f t="shared" si="163"/>
        <v/>
      </c>
    </row>
    <row r="4983" spans="1:15" hidden="1">
      <c r="A4983" s="41">
        <v>3.2025000000000001</v>
      </c>
      <c r="B4983" s="46">
        <v>45742</v>
      </c>
      <c r="C4983" s="8" t="s">
        <v>13</v>
      </c>
      <c r="D4983" s="8" t="s">
        <v>46</v>
      </c>
      <c r="E4983" s="8" t="s">
        <v>46</v>
      </c>
      <c r="F4983" s="9">
        <f t="shared" si="162"/>
        <v>-9900000</v>
      </c>
      <c r="G4983" s="9">
        <v>-99</v>
      </c>
      <c r="H4983" s="10">
        <v>-10894752</v>
      </c>
      <c r="I4983" s="11">
        <v>22288432828.209435</v>
      </c>
      <c r="J4983" s="11">
        <v>221358</v>
      </c>
      <c r="K4983" s="11">
        <v>100689.5293064151</v>
      </c>
      <c r="L4983" s="12">
        <v>926488.59866490401</v>
      </c>
      <c r="M4983" s="11">
        <v>1514</v>
      </c>
      <c r="N4983" s="13"/>
      <c r="O4983" t="str">
        <f t="shared" si="163"/>
        <v/>
      </c>
    </row>
    <row r="4984" spans="1:15" hidden="1">
      <c r="A4984" s="41">
        <v>3.2025000000000001</v>
      </c>
      <c r="B4984" s="46">
        <v>45742</v>
      </c>
      <c r="C4984" s="8" t="s">
        <v>13</v>
      </c>
      <c r="D4984" s="8" t="s">
        <v>46</v>
      </c>
      <c r="E4984" s="8" t="s">
        <v>46</v>
      </c>
      <c r="F4984" s="9">
        <f t="shared" si="162"/>
        <v>-18300000</v>
      </c>
      <c r="G4984" s="9">
        <v>-183</v>
      </c>
      <c r="H4984" s="10">
        <v>-20138784</v>
      </c>
      <c r="I4984" s="11">
        <v>22270006644.346359</v>
      </c>
      <c r="J4984" s="11">
        <v>221175</v>
      </c>
      <c r="K4984" s="11">
        <v>100689.5293064151</v>
      </c>
      <c r="L4984" s="12">
        <v>1712600.1369260363</v>
      </c>
      <c r="M4984" s="11">
        <v>1515</v>
      </c>
      <c r="N4984" s="13"/>
      <c r="O4984" t="str">
        <f t="shared" si="163"/>
        <v/>
      </c>
    </row>
    <row r="4985" spans="1:15" hidden="1">
      <c r="A4985" s="41">
        <v>3.2025000000000001</v>
      </c>
      <c r="B4985" s="46">
        <v>45742</v>
      </c>
      <c r="C4985" s="8" t="s">
        <v>13</v>
      </c>
      <c r="D4985" s="8" t="s">
        <v>46</v>
      </c>
      <c r="E4985" s="8" t="s">
        <v>46</v>
      </c>
      <c r="F4985" s="9">
        <f t="shared" si="162"/>
        <v>-31800000</v>
      </c>
      <c r="G4985" s="9">
        <v>-318</v>
      </c>
      <c r="H4985" s="10">
        <v>-34995264</v>
      </c>
      <c r="I4985" s="11">
        <v>22237987374.02692</v>
      </c>
      <c r="J4985" s="11">
        <v>220857</v>
      </c>
      <c r="K4985" s="11">
        <v>100689.5293064151</v>
      </c>
      <c r="L4985" s="12">
        <v>2975993.6805599965</v>
      </c>
      <c r="M4985" s="11">
        <v>1516</v>
      </c>
      <c r="N4985" s="13"/>
      <c r="O4985" t="str">
        <f t="shared" si="163"/>
        <v/>
      </c>
    </row>
    <row r="4986" spans="1:15" hidden="1">
      <c r="A4986" s="41">
        <v>3.2025000000000001</v>
      </c>
      <c r="B4986" s="46">
        <v>45742</v>
      </c>
      <c r="C4986" s="8" t="s">
        <v>13</v>
      </c>
      <c r="D4986" s="8" t="s">
        <v>46</v>
      </c>
      <c r="E4986" s="8" t="s">
        <v>46</v>
      </c>
      <c r="F4986" s="9">
        <f t="shared" si="162"/>
        <v>-63500000</v>
      </c>
      <c r="G4986" s="9">
        <v>-635</v>
      </c>
      <c r="H4986" s="10">
        <v>-69880480</v>
      </c>
      <c r="I4986" s="11">
        <v>22174049522.917347</v>
      </c>
      <c r="J4986" s="11">
        <v>220222</v>
      </c>
      <c r="K4986" s="11">
        <v>100689.5293064151</v>
      </c>
      <c r="L4986" s="12">
        <v>5942628.8904264122</v>
      </c>
      <c r="M4986" s="11">
        <v>1517</v>
      </c>
      <c r="N4986" s="13"/>
      <c r="O4986" t="str">
        <f t="shared" si="163"/>
        <v/>
      </c>
    </row>
    <row r="4987" spans="1:15" hidden="1">
      <c r="A4987" s="41">
        <v>3.2025000000000001</v>
      </c>
      <c r="B4987" s="46">
        <v>45742</v>
      </c>
      <c r="C4987" s="8" t="s">
        <v>13</v>
      </c>
      <c r="D4987" s="8" t="s">
        <v>46</v>
      </c>
      <c r="E4987" s="8" t="s">
        <v>46</v>
      </c>
      <c r="F4987" s="9">
        <f t="shared" si="162"/>
        <v>900000</v>
      </c>
      <c r="G4987" s="9">
        <v>9</v>
      </c>
      <c r="H4987" s="10">
        <v>987255</v>
      </c>
      <c r="I4987" s="11">
        <v>22175036777.917347</v>
      </c>
      <c r="J4987" s="11">
        <v>220231</v>
      </c>
      <c r="K4987" s="11">
        <v>100689.89732561423</v>
      </c>
      <c r="L4987" s="12">
        <v>0</v>
      </c>
      <c r="M4987" s="11">
        <v>1518</v>
      </c>
      <c r="N4987" s="13"/>
      <c r="O4987" t="str">
        <f t="shared" si="163"/>
        <v/>
      </c>
    </row>
    <row r="4988" spans="1:15" hidden="1">
      <c r="A4988" s="41">
        <v>3.2025000000000001</v>
      </c>
      <c r="B4988" s="46">
        <v>45742</v>
      </c>
      <c r="C4988" s="8" t="s">
        <v>13</v>
      </c>
      <c r="D4988" s="8" t="s">
        <v>46</v>
      </c>
      <c r="E4988" s="8" t="s">
        <v>46</v>
      </c>
      <c r="F4988" s="9">
        <f t="shared" si="162"/>
        <v>-317800000</v>
      </c>
      <c r="G4988" s="9">
        <v>-3178</v>
      </c>
      <c r="H4988" s="10">
        <v>-349732544</v>
      </c>
      <c r="I4988" s="11">
        <v>21855044284.216545</v>
      </c>
      <c r="J4988" s="11">
        <v>217053</v>
      </c>
      <c r="K4988" s="11">
        <v>100689.89732561423</v>
      </c>
      <c r="L4988" s="12">
        <v>29740050.299197972</v>
      </c>
      <c r="M4988" s="11">
        <v>1519</v>
      </c>
      <c r="N4988" s="13"/>
      <c r="O4988" t="str">
        <f t="shared" si="163"/>
        <v/>
      </c>
    </row>
    <row r="4989" spans="1:15" hidden="1">
      <c r="A4989" s="41">
        <v>3.2025000000000001</v>
      </c>
      <c r="B4989" s="46">
        <v>45742</v>
      </c>
      <c r="C4989" s="8" t="s">
        <v>13</v>
      </c>
      <c r="D4989" s="8" t="s">
        <v>46</v>
      </c>
      <c r="E4989" s="8" t="s">
        <v>46</v>
      </c>
      <c r="F4989" s="9">
        <f t="shared" si="162"/>
        <v>-900000</v>
      </c>
      <c r="G4989" s="9">
        <v>-9</v>
      </c>
      <c r="H4989" s="10">
        <v>-990432</v>
      </c>
      <c r="I4989" s="11">
        <v>21854138075.140614</v>
      </c>
      <c r="J4989" s="11">
        <v>217044</v>
      </c>
      <c r="K4989" s="11">
        <v>100689.89732561423</v>
      </c>
      <c r="L4989" s="12">
        <v>84222.92406947189</v>
      </c>
      <c r="M4989" s="11">
        <v>1520</v>
      </c>
      <c r="N4989" s="13"/>
      <c r="O4989" t="str">
        <f t="shared" si="163"/>
        <v/>
      </c>
    </row>
    <row r="4990" spans="1:15" hidden="1">
      <c r="A4990" s="41">
        <v>3.2025000000000001</v>
      </c>
      <c r="B4990" s="46">
        <v>45742</v>
      </c>
      <c r="C4990" s="8" t="s">
        <v>13</v>
      </c>
      <c r="D4990" s="8" t="s">
        <v>46</v>
      </c>
      <c r="E4990" s="8" t="s">
        <v>46</v>
      </c>
      <c r="F4990" s="9">
        <f t="shared" si="162"/>
        <v>-32600000</v>
      </c>
      <c r="G4990" s="9">
        <v>-326</v>
      </c>
      <c r="H4990" s="10">
        <v>-35875648</v>
      </c>
      <c r="I4990" s="11">
        <v>21821313168.612465</v>
      </c>
      <c r="J4990" s="11">
        <v>216718</v>
      </c>
      <c r="K4990" s="11">
        <v>100689.89732561423</v>
      </c>
      <c r="L4990" s="12">
        <v>3050741.4718497582</v>
      </c>
      <c r="M4990" s="11">
        <v>1521</v>
      </c>
      <c r="N4990" s="13"/>
      <c r="O4990" t="str">
        <f t="shared" si="163"/>
        <v/>
      </c>
    </row>
    <row r="4991" spans="1:15" hidden="1">
      <c r="A4991" s="41">
        <v>3.2025000000000001</v>
      </c>
      <c r="B4991" s="46">
        <v>45742</v>
      </c>
      <c r="C4991" s="8" t="s">
        <v>13</v>
      </c>
      <c r="D4991" s="8" t="s">
        <v>46</v>
      </c>
      <c r="E4991" s="8" t="s">
        <v>46</v>
      </c>
      <c r="F4991" s="9">
        <f t="shared" si="162"/>
        <v>-4500000</v>
      </c>
      <c r="G4991" s="9">
        <v>-45</v>
      </c>
      <c r="H4991" s="10">
        <v>-4952160</v>
      </c>
      <c r="I4991" s="11">
        <v>21816782123.232811</v>
      </c>
      <c r="J4991" s="11">
        <v>216673</v>
      </c>
      <c r="K4991" s="11">
        <v>100689.89732561423</v>
      </c>
      <c r="L4991" s="12">
        <v>421114.62034735922</v>
      </c>
      <c r="M4991" s="11">
        <v>1522</v>
      </c>
      <c r="N4991" s="13"/>
      <c r="O4991" t="str">
        <f t="shared" si="163"/>
        <v/>
      </c>
    </row>
    <row r="4992" spans="1:15" hidden="1">
      <c r="A4992" s="41">
        <v>3.2025000000000001</v>
      </c>
      <c r="B4992" s="46">
        <v>45742</v>
      </c>
      <c r="C4992" s="8" t="s">
        <v>13</v>
      </c>
      <c r="D4992" s="8" t="s">
        <v>46</v>
      </c>
      <c r="E4992" s="8" t="s">
        <v>46</v>
      </c>
      <c r="F4992" s="9">
        <f t="shared" si="162"/>
        <v>-900000</v>
      </c>
      <c r="G4992" s="9">
        <v>-9</v>
      </c>
      <c r="H4992" s="10">
        <v>-990432</v>
      </c>
      <c r="I4992" s="11">
        <v>21815875914.156879</v>
      </c>
      <c r="J4992" s="11">
        <v>216664</v>
      </c>
      <c r="K4992" s="11">
        <v>100689.89732561423</v>
      </c>
      <c r="L4992" s="12">
        <v>84222.92406947189</v>
      </c>
      <c r="M4992" s="11">
        <v>1523</v>
      </c>
      <c r="N4992" s="13"/>
      <c r="O4992" t="str">
        <f t="shared" si="163"/>
        <v/>
      </c>
    </row>
    <row r="4993" spans="1:15" hidden="1">
      <c r="A4993" s="41">
        <v>3.2025000000000001</v>
      </c>
      <c r="B4993" s="46">
        <v>45742</v>
      </c>
      <c r="C4993" s="8" t="s">
        <v>13</v>
      </c>
      <c r="D4993" s="8" t="s">
        <v>14</v>
      </c>
      <c r="E4993" s="8" t="s">
        <v>14</v>
      </c>
      <c r="F4993" s="9">
        <f t="shared" si="162"/>
        <v>900000</v>
      </c>
      <c r="G4993" s="9">
        <v>9</v>
      </c>
      <c r="H4993" s="10">
        <v>954954</v>
      </c>
      <c r="I4993" s="11">
        <v>18969752268.628502</v>
      </c>
      <c r="J4993" s="11">
        <v>189364</v>
      </c>
      <c r="K4993" s="11">
        <v>100176.12782064438</v>
      </c>
      <c r="L4993" s="12">
        <v>0</v>
      </c>
      <c r="M4993" s="11">
        <v>674</v>
      </c>
      <c r="N4993" s="13"/>
      <c r="O4993" t="str">
        <f t="shared" si="163"/>
        <v/>
      </c>
    </row>
    <row r="4994" spans="1:15" hidden="1">
      <c r="A4994" s="41">
        <v>3.2025000000000001</v>
      </c>
      <c r="B4994" s="46">
        <v>45743</v>
      </c>
      <c r="C4994" s="8" t="s">
        <v>13</v>
      </c>
      <c r="D4994" s="8" t="s">
        <v>46</v>
      </c>
      <c r="E4994" s="8" t="s">
        <v>46</v>
      </c>
      <c r="F4994" s="9">
        <f t="shared" si="162"/>
        <v>-11800000</v>
      </c>
      <c r="G4994" s="9">
        <v>-118</v>
      </c>
      <c r="H4994" s="10">
        <v>-12988260</v>
      </c>
      <c r="I4994" s="11">
        <v>21803994506.272457</v>
      </c>
      <c r="J4994" s="11">
        <v>216546</v>
      </c>
      <c r="K4994" s="11">
        <v>100689.89732561423</v>
      </c>
      <c r="L4994" s="12">
        <v>1106852.1155775208</v>
      </c>
      <c r="M4994" s="11">
        <v>1524</v>
      </c>
      <c r="N4994" s="13"/>
      <c r="O4994" t="str">
        <f t="shared" si="163"/>
        <v/>
      </c>
    </row>
    <row r="4995" spans="1:15" hidden="1">
      <c r="A4995" s="41">
        <v>3.2025000000000001</v>
      </c>
      <c r="B4995" s="46">
        <v>45743</v>
      </c>
      <c r="C4995" s="8" t="s">
        <v>13</v>
      </c>
      <c r="D4995" s="8" t="s">
        <v>46</v>
      </c>
      <c r="E4995" s="8" t="s">
        <v>46</v>
      </c>
      <c r="F4995" s="9">
        <f t="shared" si="162"/>
        <v>-45400000</v>
      </c>
      <c r="G4995" s="9">
        <v>-454</v>
      </c>
      <c r="H4995" s="10">
        <v>-49971780</v>
      </c>
      <c r="I4995" s="11">
        <v>21758281292.886627</v>
      </c>
      <c r="J4995" s="11">
        <v>216092</v>
      </c>
      <c r="K4995" s="11">
        <v>100689.89732561423</v>
      </c>
      <c r="L4995" s="12">
        <v>4258566.6141711399</v>
      </c>
      <c r="M4995" s="11">
        <v>1525</v>
      </c>
      <c r="N4995" s="13"/>
      <c r="O4995" t="str">
        <f t="shared" si="163"/>
        <v/>
      </c>
    </row>
    <row r="4996" spans="1:15" hidden="1">
      <c r="A4996" s="41">
        <v>3.2025000000000001</v>
      </c>
      <c r="B4996" s="46">
        <v>45743</v>
      </c>
      <c r="C4996" s="8" t="s">
        <v>13</v>
      </c>
      <c r="D4996" s="8" t="s">
        <v>46</v>
      </c>
      <c r="E4996" s="8" t="s">
        <v>46</v>
      </c>
      <c r="F4996" s="9">
        <f t="shared" si="162"/>
        <v>-900000</v>
      </c>
      <c r="G4996" s="9">
        <v>-9</v>
      </c>
      <c r="H4996" s="10">
        <v>-990630</v>
      </c>
      <c r="I4996" s="11">
        <v>21757375083.810696</v>
      </c>
      <c r="J4996" s="11">
        <v>216083</v>
      </c>
      <c r="K4996" s="11">
        <v>100689.89732561423</v>
      </c>
      <c r="L4996" s="12">
        <v>84420.92406947189</v>
      </c>
      <c r="M4996" s="11">
        <v>1526</v>
      </c>
      <c r="N4996" s="13"/>
      <c r="O4996" t="str">
        <f t="shared" si="163"/>
        <v/>
      </c>
    </row>
    <row r="4997" spans="1:15" hidden="1">
      <c r="A4997" s="41">
        <v>3.2025000000000001</v>
      </c>
      <c r="B4997" s="46">
        <v>45743</v>
      </c>
      <c r="C4997" s="8" t="s">
        <v>13</v>
      </c>
      <c r="D4997" s="8" t="s">
        <v>46</v>
      </c>
      <c r="E4997" s="8" t="s">
        <v>46</v>
      </c>
      <c r="F4997" s="9">
        <f t="shared" si="162"/>
        <v>-181600000</v>
      </c>
      <c r="G4997" s="9">
        <v>-1816</v>
      </c>
      <c r="H4997" s="10">
        <v>-199887120</v>
      </c>
      <c r="I4997" s="11">
        <v>21574522230.26738</v>
      </c>
      <c r="J4997" s="11">
        <v>214267</v>
      </c>
      <c r="K4997" s="11">
        <v>100689.89732561423</v>
      </c>
      <c r="L4997" s="12">
        <v>17034266.45668456</v>
      </c>
      <c r="M4997" s="11">
        <v>1527</v>
      </c>
      <c r="N4997" s="13"/>
      <c r="O4997" t="str">
        <f t="shared" si="163"/>
        <v/>
      </c>
    </row>
    <row r="4998" spans="1:15" hidden="1">
      <c r="A4998" s="41">
        <v>3.2025000000000001</v>
      </c>
      <c r="B4998" s="46">
        <v>45743</v>
      </c>
      <c r="C4998" s="8" t="s">
        <v>13</v>
      </c>
      <c r="D4998" s="8" t="s">
        <v>46</v>
      </c>
      <c r="E4998" s="8" t="s">
        <v>46</v>
      </c>
      <c r="F4998" s="9">
        <f t="shared" si="162"/>
        <v>-1800000</v>
      </c>
      <c r="G4998" s="9">
        <v>-18</v>
      </c>
      <c r="H4998" s="10">
        <v>-1981260</v>
      </c>
      <c r="I4998" s="11">
        <v>21572709812.11552</v>
      </c>
      <c r="J4998" s="11">
        <v>214249</v>
      </c>
      <c r="K4998" s="11">
        <v>100689.89732561423</v>
      </c>
      <c r="L4998" s="12">
        <v>168841.84813894378</v>
      </c>
      <c r="M4998" s="11">
        <v>1528</v>
      </c>
      <c r="N4998" s="13"/>
      <c r="O4998" t="str">
        <f t="shared" si="163"/>
        <v/>
      </c>
    </row>
    <row r="4999" spans="1:15" hidden="1">
      <c r="A4999" s="41">
        <v>3.2025000000000001</v>
      </c>
      <c r="B4999" s="46">
        <v>45743</v>
      </c>
      <c r="C4999" s="8" t="s">
        <v>13</v>
      </c>
      <c r="D4999" s="8" t="s">
        <v>46</v>
      </c>
      <c r="E4999" s="8" t="s">
        <v>46</v>
      </c>
      <c r="F4999" s="9">
        <f t="shared" si="162"/>
        <v>900000</v>
      </c>
      <c r="G4999" s="9">
        <v>9</v>
      </c>
      <c r="H4999" s="10">
        <v>987579</v>
      </c>
      <c r="I4999" s="11">
        <v>21573697391.11552</v>
      </c>
      <c r="J4999" s="11">
        <v>214258</v>
      </c>
      <c r="K4999" s="11">
        <v>100690.27710104416</v>
      </c>
      <c r="L4999" s="12">
        <v>0</v>
      </c>
      <c r="M4999" s="11">
        <v>1529</v>
      </c>
      <c r="N4999" s="13"/>
      <c r="O4999" t="str">
        <f t="shared" si="163"/>
        <v/>
      </c>
    </row>
    <row r="5000" spans="1:15" hidden="1">
      <c r="A5000" s="41">
        <v>3.2025000000000001</v>
      </c>
      <c r="B5000" s="46">
        <v>45743</v>
      </c>
      <c r="C5000" s="8" t="s">
        <v>13</v>
      </c>
      <c r="D5000" s="8" t="s">
        <v>46</v>
      </c>
      <c r="E5000" s="8" t="s">
        <v>46</v>
      </c>
      <c r="F5000" s="9">
        <f t="shared" si="162"/>
        <v>900000</v>
      </c>
      <c r="G5000" s="9">
        <v>9</v>
      </c>
      <c r="H5000" s="10">
        <v>987165</v>
      </c>
      <c r="I5000" s="11">
        <v>21574684556.11552</v>
      </c>
      <c r="J5000" s="11">
        <v>214267</v>
      </c>
      <c r="K5000" s="11">
        <v>100690.65491240144</v>
      </c>
      <c r="L5000" s="12">
        <v>0</v>
      </c>
      <c r="M5000" s="11">
        <v>1530</v>
      </c>
      <c r="N5000" s="13"/>
      <c r="O5000" t="str">
        <f t="shared" si="163"/>
        <v/>
      </c>
    </row>
    <row r="5001" spans="1:15" hidden="1">
      <c r="A5001" s="41">
        <v>3.2025000000000001</v>
      </c>
      <c r="B5001" s="46">
        <v>45743</v>
      </c>
      <c r="C5001" s="8" t="s">
        <v>13</v>
      </c>
      <c r="D5001" s="8" t="s">
        <v>46</v>
      </c>
      <c r="E5001" s="8" t="s">
        <v>46</v>
      </c>
      <c r="F5001" s="9">
        <f t="shared" si="162"/>
        <v>900000</v>
      </c>
      <c r="G5001" s="9">
        <v>9</v>
      </c>
      <c r="H5001" s="10">
        <v>989523</v>
      </c>
      <c r="I5001" s="11">
        <v>21575674079.11552</v>
      </c>
      <c r="J5001" s="11">
        <v>214276</v>
      </c>
      <c r="K5001" s="11">
        <v>100691.04369652001</v>
      </c>
      <c r="L5001" s="12">
        <v>0</v>
      </c>
      <c r="M5001" s="11">
        <v>1531</v>
      </c>
      <c r="N5001" s="13"/>
      <c r="O5001" t="str">
        <f t="shared" si="163"/>
        <v/>
      </c>
    </row>
    <row r="5002" spans="1:15" hidden="1">
      <c r="A5002" s="41">
        <v>3.2025000000000001</v>
      </c>
      <c r="B5002" s="46">
        <v>45743</v>
      </c>
      <c r="C5002" s="8" t="s">
        <v>13</v>
      </c>
      <c r="D5002" s="8" t="s">
        <v>46</v>
      </c>
      <c r="E5002" s="8" t="s">
        <v>46</v>
      </c>
      <c r="F5002" s="9">
        <f t="shared" ref="F5002:F5065" si="164">100000*G5002</f>
        <v>-900000</v>
      </c>
      <c r="G5002" s="9">
        <v>-9</v>
      </c>
      <c r="H5002" s="10">
        <v>-990630</v>
      </c>
      <c r="I5002" s="11">
        <v>21574767859.722252</v>
      </c>
      <c r="J5002" s="11">
        <v>214267</v>
      </c>
      <c r="K5002" s="11">
        <v>100691.04369652001</v>
      </c>
      <c r="L5002" s="12">
        <v>84410.606731319916</v>
      </c>
      <c r="M5002" s="11">
        <v>1532</v>
      </c>
      <c r="N5002" s="13"/>
      <c r="O5002" t="str">
        <f t="shared" si="163"/>
        <v/>
      </c>
    </row>
    <row r="5003" spans="1:15" hidden="1">
      <c r="A5003" s="41">
        <v>3.2025000000000001</v>
      </c>
      <c r="B5003" s="46">
        <v>45743</v>
      </c>
      <c r="C5003" s="8" t="s">
        <v>13</v>
      </c>
      <c r="D5003" s="8" t="s">
        <v>46</v>
      </c>
      <c r="E5003" s="8" t="s">
        <v>46</v>
      </c>
      <c r="F5003" s="9">
        <f t="shared" si="164"/>
        <v>-900000</v>
      </c>
      <c r="G5003" s="9">
        <v>-9</v>
      </c>
      <c r="H5003" s="10">
        <v>-990630</v>
      </c>
      <c r="I5003" s="11">
        <v>21573861640.328983</v>
      </c>
      <c r="J5003" s="11">
        <v>214258</v>
      </c>
      <c r="K5003" s="11">
        <v>100691.04369652001</v>
      </c>
      <c r="L5003" s="12">
        <v>84410.606731319916</v>
      </c>
      <c r="M5003" s="11">
        <v>1533</v>
      </c>
      <c r="N5003" s="13"/>
      <c r="O5003" t="str">
        <f t="shared" si="163"/>
        <v/>
      </c>
    </row>
    <row r="5004" spans="1:15" hidden="1">
      <c r="A5004" s="41">
        <v>3.2025000000000001</v>
      </c>
      <c r="B5004" s="46">
        <v>45743</v>
      </c>
      <c r="C5004" s="8" t="s">
        <v>13</v>
      </c>
      <c r="D5004" s="8" t="s">
        <v>46</v>
      </c>
      <c r="E5004" s="8" t="s">
        <v>46</v>
      </c>
      <c r="F5004" s="9">
        <f t="shared" si="164"/>
        <v>-4500000</v>
      </c>
      <c r="G5004" s="9">
        <v>-45</v>
      </c>
      <c r="H5004" s="10">
        <v>-4953150</v>
      </c>
      <c r="I5004" s="11">
        <v>21569330543.36264</v>
      </c>
      <c r="J5004" s="11">
        <v>214213</v>
      </c>
      <c r="K5004" s="11">
        <v>100691.04369652001</v>
      </c>
      <c r="L5004" s="12">
        <v>422053.03365659993</v>
      </c>
      <c r="M5004" s="11">
        <v>1534</v>
      </c>
      <c r="N5004" s="13"/>
      <c r="O5004" t="str">
        <f t="shared" si="163"/>
        <v/>
      </c>
    </row>
    <row r="5005" spans="1:15" hidden="1">
      <c r="A5005" s="41">
        <v>3.2025000000000001</v>
      </c>
      <c r="B5005" s="46">
        <v>45743</v>
      </c>
      <c r="C5005" s="8" t="s">
        <v>13</v>
      </c>
      <c r="D5005" s="8" t="s">
        <v>46</v>
      </c>
      <c r="E5005" s="8" t="s">
        <v>46</v>
      </c>
      <c r="F5005" s="9">
        <f t="shared" si="164"/>
        <v>-18100000</v>
      </c>
      <c r="G5005" s="9">
        <v>-181</v>
      </c>
      <c r="H5005" s="10">
        <v>-19922670</v>
      </c>
      <c r="I5005" s="11">
        <v>21551105464.453571</v>
      </c>
      <c r="J5005" s="11">
        <v>214032</v>
      </c>
      <c r="K5005" s="11">
        <v>100691.04369652001</v>
      </c>
      <c r="L5005" s="12">
        <v>1697591.0909298807</v>
      </c>
      <c r="M5005" s="11">
        <v>1535</v>
      </c>
      <c r="N5005" s="13"/>
      <c r="O5005" t="str">
        <f t="shared" si="163"/>
        <v/>
      </c>
    </row>
    <row r="5006" spans="1:15" hidden="1">
      <c r="A5006" s="41">
        <v>3.2025000000000001</v>
      </c>
      <c r="B5006" s="46">
        <v>45743</v>
      </c>
      <c r="C5006" s="8" t="s">
        <v>13</v>
      </c>
      <c r="D5006" s="8" t="s">
        <v>46</v>
      </c>
      <c r="E5006" s="8" t="s">
        <v>46</v>
      </c>
      <c r="F5006" s="9">
        <f t="shared" si="164"/>
        <v>-13900000</v>
      </c>
      <c r="G5006" s="9">
        <v>-139</v>
      </c>
      <c r="H5006" s="10">
        <v>-15299730</v>
      </c>
      <c r="I5006" s="11">
        <v>21537109409.379757</v>
      </c>
      <c r="J5006" s="11">
        <v>213893</v>
      </c>
      <c r="K5006" s="11">
        <v>100691.04369652001</v>
      </c>
      <c r="L5006" s="12">
        <v>1303674.9261837192</v>
      </c>
      <c r="M5006" s="11">
        <v>1536</v>
      </c>
      <c r="N5006" s="13"/>
      <c r="O5006" t="str">
        <f t="shared" si="163"/>
        <v/>
      </c>
    </row>
    <row r="5007" spans="1:15" hidden="1">
      <c r="A5007" s="41">
        <v>3.2025000000000001</v>
      </c>
      <c r="B5007" s="46">
        <v>45743</v>
      </c>
      <c r="C5007" s="8" t="s">
        <v>13</v>
      </c>
      <c r="D5007" s="8" t="s">
        <v>46</v>
      </c>
      <c r="E5007" s="8" t="s">
        <v>46</v>
      </c>
      <c r="F5007" s="9">
        <f t="shared" si="164"/>
        <v>-94200000</v>
      </c>
      <c r="G5007" s="9">
        <v>-942</v>
      </c>
      <c r="H5007" s="10">
        <v>-103685940</v>
      </c>
      <c r="I5007" s="11">
        <v>21442258446.217636</v>
      </c>
      <c r="J5007" s="11">
        <v>212951</v>
      </c>
      <c r="K5007" s="11">
        <v>100691.04369652001</v>
      </c>
      <c r="L5007" s="12">
        <v>8834976.8378781527</v>
      </c>
      <c r="M5007" s="11">
        <v>1537</v>
      </c>
      <c r="N5007" s="13"/>
      <c r="O5007" t="str">
        <f t="shared" si="163"/>
        <v/>
      </c>
    </row>
    <row r="5008" spans="1:15" hidden="1">
      <c r="A5008" s="41">
        <v>3.2025000000000001</v>
      </c>
      <c r="B5008" s="46">
        <v>45743</v>
      </c>
      <c r="C5008" s="8" t="s">
        <v>13</v>
      </c>
      <c r="D5008" s="8" t="s">
        <v>46</v>
      </c>
      <c r="E5008" s="8" t="s">
        <v>46</v>
      </c>
      <c r="F5008" s="9">
        <f t="shared" si="164"/>
        <v>-900000</v>
      </c>
      <c r="G5008" s="9">
        <v>-9</v>
      </c>
      <c r="H5008" s="10">
        <v>-990630</v>
      </c>
      <c r="I5008" s="11">
        <v>21441352226.824368</v>
      </c>
      <c r="J5008" s="11">
        <v>212942</v>
      </c>
      <c r="K5008" s="11">
        <v>100691.04369652001</v>
      </c>
      <c r="L5008" s="12">
        <v>84410.606731319916</v>
      </c>
      <c r="M5008" s="11">
        <v>1538</v>
      </c>
      <c r="N5008" s="13"/>
      <c r="O5008" t="str">
        <f t="shared" ref="O5008:O5071" si="165">IF(M5008=_xlfn.MAXIFS(M:M,D:D,D5008),"X","")</f>
        <v/>
      </c>
    </row>
    <row r="5009" spans="1:15" hidden="1">
      <c r="A5009" s="41">
        <v>3.2025000000000001</v>
      </c>
      <c r="B5009" s="46">
        <v>45743</v>
      </c>
      <c r="C5009" s="8" t="s">
        <v>13</v>
      </c>
      <c r="D5009" s="8" t="s">
        <v>46</v>
      </c>
      <c r="E5009" s="8" t="s">
        <v>46</v>
      </c>
      <c r="F5009" s="9">
        <f t="shared" si="164"/>
        <v>-13800000</v>
      </c>
      <c r="G5009" s="9">
        <v>-138</v>
      </c>
      <c r="H5009" s="10">
        <v>-15189660</v>
      </c>
      <c r="I5009" s="11">
        <v>21427456862.794247</v>
      </c>
      <c r="J5009" s="11">
        <v>212804</v>
      </c>
      <c r="K5009" s="11">
        <v>100691.04369652001</v>
      </c>
      <c r="L5009" s="12">
        <v>1294295.96988024</v>
      </c>
      <c r="M5009" s="11">
        <v>1539</v>
      </c>
      <c r="N5009" s="13"/>
      <c r="O5009" t="str">
        <f t="shared" si="165"/>
        <v/>
      </c>
    </row>
    <row r="5010" spans="1:15" hidden="1">
      <c r="A5010" s="41">
        <v>3.2025000000000001</v>
      </c>
      <c r="B5010" s="46">
        <v>45743</v>
      </c>
      <c r="C5010" s="8" t="s">
        <v>13</v>
      </c>
      <c r="D5010" s="8" t="s">
        <v>46</v>
      </c>
      <c r="E5010" s="8" t="s">
        <v>46</v>
      </c>
      <c r="F5010" s="9">
        <f t="shared" si="164"/>
        <v>-4200000</v>
      </c>
      <c r="G5010" s="9">
        <v>-42</v>
      </c>
      <c r="H5010" s="10">
        <v>-4622940</v>
      </c>
      <c r="I5010" s="11">
        <v>21423227838.958992</v>
      </c>
      <c r="J5010" s="11">
        <v>212762</v>
      </c>
      <c r="K5010" s="11">
        <v>100691.04369652001</v>
      </c>
      <c r="L5010" s="12">
        <v>393916.16474615969</v>
      </c>
      <c r="M5010" s="11">
        <v>1540</v>
      </c>
      <c r="N5010" s="13"/>
      <c r="O5010" t="str">
        <f t="shared" si="165"/>
        <v/>
      </c>
    </row>
    <row r="5011" spans="1:15" hidden="1">
      <c r="A5011" s="41">
        <v>3.2025000000000001</v>
      </c>
      <c r="B5011" s="46">
        <v>45743</v>
      </c>
      <c r="C5011" s="8" t="s">
        <v>13</v>
      </c>
      <c r="D5011" s="8" t="s">
        <v>46</v>
      </c>
      <c r="E5011" s="8" t="s">
        <v>46</v>
      </c>
      <c r="F5011" s="9">
        <f t="shared" si="164"/>
        <v>-11300000</v>
      </c>
      <c r="G5011" s="9">
        <v>-113</v>
      </c>
      <c r="H5011" s="10">
        <v>-12437910</v>
      </c>
      <c r="I5011" s="11">
        <v>21411849751.021286</v>
      </c>
      <c r="J5011" s="11">
        <v>212649</v>
      </c>
      <c r="K5011" s="11">
        <v>100691.04369652001</v>
      </c>
      <c r="L5011" s="12">
        <v>1059822.0622932389</v>
      </c>
      <c r="M5011" s="11">
        <v>1541</v>
      </c>
      <c r="N5011" s="13"/>
      <c r="O5011" t="str">
        <f t="shared" si="165"/>
        <v/>
      </c>
    </row>
    <row r="5012" spans="1:15" hidden="1">
      <c r="A5012" s="41">
        <v>3.2025000000000001</v>
      </c>
      <c r="B5012" s="46">
        <v>45743</v>
      </c>
      <c r="C5012" s="8" t="s">
        <v>13</v>
      </c>
      <c r="D5012" s="8" t="s">
        <v>46</v>
      </c>
      <c r="E5012" s="8" t="s">
        <v>46</v>
      </c>
      <c r="F5012" s="9">
        <f t="shared" si="164"/>
        <v>-90800000</v>
      </c>
      <c r="G5012" s="9">
        <v>-908</v>
      </c>
      <c r="H5012" s="10">
        <v>-99943560</v>
      </c>
      <c r="I5012" s="11">
        <v>21320422283.344845</v>
      </c>
      <c r="J5012" s="11">
        <v>211741</v>
      </c>
      <c r="K5012" s="11">
        <v>100691.04369652001</v>
      </c>
      <c r="L5012" s="12">
        <v>8516092.3235598356</v>
      </c>
      <c r="M5012" s="11">
        <v>1542</v>
      </c>
      <c r="N5012" s="13"/>
      <c r="O5012" t="str">
        <f t="shared" si="165"/>
        <v/>
      </c>
    </row>
    <row r="5013" spans="1:15" hidden="1">
      <c r="A5013" s="41">
        <v>3.2025000000000001</v>
      </c>
      <c r="B5013" s="46">
        <v>45743</v>
      </c>
      <c r="C5013" s="8" t="s">
        <v>13</v>
      </c>
      <c r="D5013" s="8" t="s">
        <v>46</v>
      </c>
      <c r="E5013" s="8" t="s">
        <v>46</v>
      </c>
      <c r="F5013" s="9">
        <f t="shared" si="164"/>
        <v>-9100000</v>
      </c>
      <c r="G5013" s="9">
        <v>-91</v>
      </c>
      <c r="H5013" s="10">
        <v>-10016370</v>
      </c>
      <c r="I5013" s="11">
        <v>21311259398.368462</v>
      </c>
      <c r="J5013" s="11">
        <v>211650</v>
      </c>
      <c r="K5013" s="11">
        <v>100691.04369652001</v>
      </c>
      <c r="L5013" s="12">
        <v>853485.02361667901</v>
      </c>
      <c r="M5013" s="11">
        <v>1543</v>
      </c>
      <c r="N5013" s="13"/>
      <c r="O5013" t="str">
        <f t="shared" si="165"/>
        <v/>
      </c>
    </row>
    <row r="5014" spans="1:15" hidden="1">
      <c r="A5014" s="41">
        <v>3.2025000000000001</v>
      </c>
      <c r="B5014" s="46">
        <v>45743</v>
      </c>
      <c r="C5014" s="8" t="s">
        <v>13</v>
      </c>
      <c r="D5014" s="8" t="s">
        <v>15</v>
      </c>
      <c r="E5014" s="8" t="s">
        <v>15</v>
      </c>
      <c r="F5014" s="9">
        <f t="shared" si="164"/>
        <v>900000</v>
      </c>
      <c r="G5014" s="9">
        <v>9</v>
      </c>
      <c r="H5014" s="10">
        <v>969750</v>
      </c>
      <c r="I5014" s="11">
        <v>4914111412.7391043</v>
      </c>
      <c r="J5014" s="11">
        <v>47111</v>
      </c>
      <c r="K5014" s="11">
        <v>104309.2146789307</v>
      </c>
      <c r="L5014" s="12">
        <v>0</v>
      </c>
      <c r="M5014" s="11">
        <v>2778</v>
      </c>
      <c r="N5014" s="13"/>
      <c r="O5014" t="str">
        <f t="shared" si="165"/>
        <v/>
      </c>
    </row>
    <row r="5015" spans="1:15" hidden="1">
      <c r="A5015" s="41">
        <v>3.2025000000000001</v>
      </c>
      <c r="B5015" s="46">
        <v>45743</v>
      </c>
      <c r="C5015" s="8" t="s">
        <v>13</v>
      </c>
      <c r="D5015" s="8" t="s">
        <v>15</v>
      </c>
      <c r="E5015" s="8" t="s">
        <v>15</v>
      </c>
      <c r="F5015" s="9">
        <f t="shared" si="164"/>
        <v>900000</v>
      </c>
      <c r="G5015" s="9">
        <v>9</v>
      </c>
      <c r="H5015" s="10">
        <v>969282</v>
      </c>
      <c r="I5015" s="11">
        <v>4915080694.7391043</v>
      </c>
      <c r="J5015" s="11">
        <v>47120</v>
      </c>
      <c r="K5015" s="11">
        <v>104309.86194268048</v>
      </c>
      <c r="L5015" s="12">
        <v>0</v>
      </c>
      <c r="M5015" s="11">
        <v>2779</v>
      </c>
      <c r="N5015" s="13"/>
      <c r="O5015" t="str">
        <f t="shared" si="165"/>
        <v/>
      </c>
    </row>
    <row r="5016" spans="1:15" hidden="1">
      <c r="A5016" s="41">
        <v>3.2025000000000001</v>
      </c>
      <c r="B5016" s="46">
        <v>45743</v>
      </c>
      <c r="C5016" s="8" t="s">
        <v>13</v>
      </c>
      <c r="D5016" s="8" t="s">
        <v>46</v>
      </c>
      <c r="E5016" s="8" t="s">
        <v>46</v>
      </c>
      <c r="F5016" s="9">
        <f t="shared" si="164"/>
        <v>-900000</v>
      </c>
      <c r="G5016" s="9">
        <v>-9</v>
      </c>
      <c r="H5016" s="10">
        <v>-990630</v>
      </c>
      <c r="I5016" s="11">
        <v>21310353178.975193</v>
      </c>
      <c r="J5016" s="11">
        <v>211641</v>
      </c>
      <c r="K5016" s="11">
        <v>100691.04369652001</v>
      </c>
      <c r="L5016" s="12">
        <v>84410.606731319916</v>
      </c>
      <c r="M5016" s="11">
        <v>1544</v>
      </c>
      <c r="N5016" s="13"/>
      <c r="O5016" t="str">
        <f t="shared" si="165"/>
        <v/>
      </c>
    </row>
    <row r="5017" spans="1:15" hidden="1">
      <c r="A5017" s="41">
        <v>3.2025000000000001</v>
      </c>
      <c r="B5017" s="46">
        <v>45743</v>
      </c>
      <c r="C5017" s="8" t="s">
        <v>13</v>
      </c>
      <c r="D5017" s="8" t="s">
        <v>46</v>
      </c>
      <c r="E5017" s="8" t="s">
        <v>46</v>
      </c>
      <c r="F5017" s="9">
        <f t="shared" si="164"/>
        <v>-4200000</v>
      </c>
      <c r="G5017" s="9">
        <v>-42</v>
      </c>
      <c r="H5017" s="10">
        <v>-4622940</v>
      </c>
      <c r="I5017" s="11">
        <v>21306124155.139938</v>
      </c>
      <c r="J5017" s="11">
        <v>211599</v>
      </c>
      <c r="K5017" s="11">
        <v>100691.04369652001</v>
      </c>
      <c r="L5017" s="12">
        <v>393916.16474615969</v>
      </c>
      <c r="M5017" s="11">
        <v>1545</v>
      </c>
      <c r="N5017" s="13"/>
      <c r="O5017" t="str">
        <f t="shared" si="165"/>
        <v/>
      </c>
    </row>
    <row r="5018" spans="1:15" hidden="1">
      <c r="A5018" s="41">
        <v>3.2025000000000001</v>
      </c>
      <c r="B5018" s="46">
        <v>45743</v>
      </c>
      <c r="C5018" s="8" t="s">
        <v>13</v>
      </c>
      <c r="D5018" s="8" t="s">
        <v>46</v>
      </c>
      <c r="E5018" s="8" t="s">
        <v>46</v>
      </c>
      <c r="F5018" s="9">
        <f t="shared" si="164"/>
        <v>-36400000</v>
      </c>
      <c r="G5018" s="9">
        <v>-364</v>
      </c>
      <c r="H5018" s="10">
        <v>-40065480</v>
      </c>
      <c r="I5018" s="11">
        <v>21269472615.234406</v>
      </c>
      <c r="J5018" s="11">
        <v>211235</v>
      </c>
      <c r="K5018" s="11">
        <v>100691.04369652001</v>
      </c>
      <c r="L5018" s="12">
        <v>3413940.0944667161</v>
      </c>
      <c r="M5018" s="11">
        <v>1546</v>
      </c>
      <c r="N5018" s="13"/>
      <c r="O5018" t="str">
        <f t="shared" si="165"/>
        <v/>
      </c>
    </row>
    <row r="5019" spans="1:15" hidden="1">
      <c r="A5019" s="41">
        <v>3.2025000000000001</v>
      </c>
      <c r="B5019" s="46">
        <v>45743</v>
      </c>
      <c r="C5019" s="8" t="s">
        <v>13</v>
      </c>
      <c r="D5019" s="8" t="s">
        <v>46</v>
      </c>
      <c r="E5019" s="8" t="s">
        <v>46</v>
      </c>
      <c r="F5019" s="9">
        <f t="shared" si="164"/>
        <v>-47300000</v>
      </c>
      <c r="G5019" s="9">
        <v>-473</v>
      </c>
      <c r="H5019" s="10">
        <v>-52063110</v>
      </c>
      <c r="I5019" s="11">
        <v>21221845751.565952</v>
      </c>
      <c r="J5019" s="11">
        <v>210762</v>
      </c>
      <c r="K5019" s="11">
        <v>100691.04369652001</v>
      </c>
      <c r="L5019" s="12">
        <v>4436246.3315460384</v>
      </c>
      <c r="M5019" s="11">
        <v>1547</v>
      </c>
      <c r="N5019" s="13"/>
      <c r="O5019" t="str">
        <f t="shared" si="165"/>
        <v/>
      </c>
    </row>
    <row r="5020" spans="1:15" hidden="1">
      <c r="A5020" s="41">
        <v>3.2025000000000001</v>
      </c>
      <c r="B5020" s="46">
        <v>45743</v>
      </c>
      <c r="C5020" s="8" t="s">
        <v>13</v>
      </c>
      <c r="D5020" s="8" t="s">
        <v>46</v>
      </c>
      <c r="E5020" s="8" t="s">
        <v>46</v>
      </c>
      <c r="F5020" s="9">
        <f t="shared" si="164"/>
        <v>-18100000</v>
      </c>
      <c r="G5020" s="9">
        <v>-181</v>
      </c>
      <c r="H5020" s="10">
        <v>-19922670</v>
      </c>
      <c r="I5020" s="11">
        <v>21203620672.656883</v>
      </c>
      <c r="J5020" s="11">
        <v>210581</v>
      </c>
      <c r="K5020" s="11">
        <v>100691.04369652001</v>
      </c>
      <c r="L5020" s="12">
        <v>1697591.0909298807</v>
      </c>
      <c r="M5020" s="11">
        <v>1548</v>
      </c>
      <c r="N5020" s="13"/>
      <c r="O5020" t="str">
        <f t="shared" si="165"/>
        <v/>
      </c>
    </row>
    <row r="5021" spans="1:15" hidden="1">
      <c r="A5021" s="41">
        <v>3.2025000000000001</v>
      </c>
      <c r="B5021" s="46">
        <v>45743</v>
      </c>
      <c r="C5021" s="8" t="s">
        <v>13</v>
      </c>
      <c r="D5021" s="8" t="s">
        <v>46</v>
      </c>
      <c r="E5021" s="8" t="s">
        <v>46</v>
      </c>
      <c r="F5021" s="9">
        <f t="shared" si="164"/>
        <v>-7500000</v>
      </c>
      <c r="G5021" s="9">
        <v>-75</v>
      </c>
      <c r="H5021" s="10">
        <v>-8255250</v>
      </c>
      <c r="I5021" s="11">
        <v>21196068844.379642</v>
      </c>
      <c r="J5021" s="11">
        <v>210506</v>
      </c>
      <c r="K5021" s="11">
        <v>100691.04369652001</v>
      </c>
      <c r="L5021" s="12">
        <v>703421.72276099958</v>
      </c>
      <c r="M5021" s="11">
        <v>1549</v>
      </c>
      <c r="N5021" s="13"/>
      <c r="O5021" t="str">
        <f t="shared" si="165"/>
        <v/>
      </c>
    </row>
    <row r="5022" spans="1:15" hidden="1">
      <c r="A5022" s="41">
        <v>3.2025000000000001</v>
      </c>
      <c r="B5022" s="46">
        <v>45743</v>
      </c>
      <c r="C5022" s="8" t="s">
        <v>13</v>
      </c>
      <c r="D5022" s="8" t="s">
        <v>14</v>
      </c>
      <c r="E5022" s="8" t="s">
        <v>14</v>
      </c>
      <c r="F5022" s="9">
        <f t="shared" si="164"/>
        <v>1800000</v>
      </c>
      <c r="G5022" s="9">
        <v>18</v>
      </c>
      <c r="H5022" s="10">
        <v>1909062</v>
      </c>
      <c r="I5022" s="11">
        <v>18971661330.628502</v>
      </c>
      <c r="J5022" s="11">
        <v>189382</v>
      </c>
      <c r="K5022" s="11">
        <v>100176.68696406471</v>
      </c>
      <c r="L5022" s="12">
        <v>0</v>
      </c>
      <c r="M5022" s="11">
        <v>675</v>
      </c>
      <c r="N5022" s="13"/>
      <c r="O5022" t="str">
        <f t="shared" si="165"/>
        <v/>
      </c>
    </row>
    <row r="5023" spans="1:15" hidden="1">
      <c r="A5023" s="41">
        <v>3.2025000000000001</v>
      </c>
      <c r="B5023" s="46">
        <v>45743</v>
      </c>
      <c r="C5023" s="8" t="s">
        <v>13</v>
      </c>
      <c r="D5023" s="8" t="s">
        <v>46</v>
      </c>
      <c r="E5023" s="8" t="s">
        <v>46</v>
      </c>
      <c r="F5023" s="9">
        <f t="shared" si="164"/>
        <v>-40800000</v>
      </c>
      <c r="G5023" s="9">
        <v>-408</v>
      </c>
      <c r="H5023" s="10">
        <v>-44908560</v>
      </c>
      <c r="I5023" s="11">
        <v>21154986898.551464</v>
      </c>
      <c r="J5023" s="11">
        <v>210098</v>
      </c>
      <c r="K5023" s="11">
        <v>100691.04369652001</v>
      </c>
      <c r="L5023" s="12">
        <v>3826614.1718198359</v>
      </c>
      <c r="M5023" s="11">
        <v>1550</v>
      </c>
      <c r="N5023" s="13"/>
      <c r="O5023" t="str">
        <f t="shared" si="165"/>
        <v/>
      </c>
    </row>
    <row r="5024" spans="1:15" hidden="1">
      <c r="A5024" s="41">
        <v>3.2025000000000001</v>
      </c>
      <c r="B5024" s="46">
        <v>45743</v>
      </c>
      <c r="C5024" s="8" t="s">
        <v>13</v>
      </c>
      <c r="D5024" s="8" t="s">
        <v>46</v>
      </c>
      <c r="E5024" s="8" t="s">
        <v>46</v>
      </c>
      <c r="F5024" s="9">
        <f t="shared" si="164"/>
        <v>-5400000</v>
      </c>
      <c r="G5024" s="9">
        <v>-54</v>
      </c>
      <c r="H5024" s="10">
        <v>-5943780</v>
      </c>
      <c r="I5024" s="11">
        <v>21149549582.191853</v>
      </c>
      <c r="J5024" s="11">
        <v>210044</v>
      </c>
      <c r="K5024" s="11">
        <v>100691.04369652001</v>
      </c>
      <c r="L5024" s="12">
        <v>506463.64038791973</v>
      </c>
      <c r="M5024" s="11">
        <v>1551</v>
      </c>
      <c r="N5024" s="13"/>
      <c r="O5024" t="str">
        <f t="shared" si="165"/>
        <v/>
      </c>
    </row>
    <row r="5025" spans="1:15" hidden="1">
      <c r="A5025" s="41">
        <v>3.2025000000000001</v>
      </c>
      <c r="B5025" s="46">
        <v>45743</v>
      </c>
      <c r="C5025" s="8" t="s">
        <v>13</v>
      </c>
      <c r="D5025" s="8" t="s">
        <v>46</v>
      </c>
      <c r="E5025" s="8" t="s">
        <v>46</v>
      </c>
      <c r="F5025" s="9">
        <f t="shared" si="164"/>
        <v>-900000</v>
      </c>
      <c r="G5025" s="9">
        <v>-9</v>
      </c>
      <c r="H5025" s="10">
        <v>-990630</v>
      </c>
      <c r="I5025" s="11">
        <v>21148643362.798584</v>
      </c>
      <c r="J5025" s="11">
        <v>210035</v>
      </c>
      <c r="K5025" s="11">
        <v>100691.04369652001</v>
      </c>
      <c r="L5025" s="12">
        <v>84410.606731319916</v>
      </c>
      <c r="M5025" s="11">
        <v>1552</v>
      </c>
      <c r="N5025" s="13"/>
      <c r="O5025" t="str">
        <f t="shared" si="165"/>
        <v/>
      </c>
    </row>
    <row r="5026" spans="1:15" hidden="1">
      <c r="A5026" s="41">
        <v>3.2025000000000001</v>
      </c>
      <c r="B5026" s="46">
        <v>45743</v>
      </c>
      <c r="C5026" s="8" t="s">
        <v>13</v>
      </c>
      <c r="D5026" s="8" t="s">
        <v>46</v>
      </c>
      <c r="E5026" s="8" t="s">
        <v>46</v>
      </c>
      <c r="F5026" s="9">
        <f t="shared" si="164"/>
        <v>-9900000</v>
      </c>
      <c r="G5026" s="9">
        <v>-99</v>
      </c>
      <c r="H5026" s="10">
        <v>-10896930</v>
      </c>
      <c r="I5026" s="11">
        <v>21138674949.47263</v>
      </c>
      <c r="J5026" s="11">
        <v>209936</v>
      </c>
      <c r="K5026" s="11">
        <v>100691.04369652001</v>
      </c>
      <c r="L5026" s="12">
        <v>928516.67404451966</v>
      </c>
      <c r="M5026" s="11">
        <v>1553</v>
      </c>
      <c r="N5026" s="13"/>
      <c r="O5026" t="str">
        <f t="shared" si="165"/>
        <v/>
      </c>
    </row>
    <row r="5027" spans="1:15" hidden="1">
      <c r="A5027" s="41">
        <v>3.2025000000000001</v>
      </c>
      <c r="B5027" s="46">
        <v>45743</v>
      </c>
      <c r="C5027" s="8" t="s">
        <v>13</v>
      </c>
      <c r="D5027" s="8" t="s">
        <v>46</v>
      </c>
      <c r="E5027" s="8" t="s">
        <v>46</v>
      </c>
      <c r="F5027" s="9">
        <f t="shared" si="164"/>
        <v>-7200000</v>
      </c>
      <c r="G5027" s="9">
        <v>-72</v>
      </c>
      <c r="H5027" s="10">
        <v>-7925040</v>
      </c>
      <c r="I5027" s="11">
        <v>21131425194.326481</v>
      </c>
      <c r="J5027" s="11">
        <v>209864</v>
      </c>
      <c r="K5027" s="11">
        <v>100691.04369652001</v>
      </c>
      <c r="L5027" s="12">
        <v>675284.85385055933</v>
      </c>
      <c r="M5027" s="11">
        <v>1554</v>
      </c>
      <c r="N5027" s="13"/>
      <c r="O5027" t="str">
        <f t="shared" si="165"/>
        <v/>
      </c>
    </row>
    <row r="5028" spans="1:15" hidden="1">
      <c r="A5028" s="41">
        <v>3.2025000000000001</v>
      </c>
      <c r="B5028" s="46">
        <v>45743</v>
      </c>
      <c r="C5028" s="8" t="s">
        <v>13</v>
      </c>
      <c r="D5028" s="8" t="s">
        <v>46</v>
      </c>
      <c r="E5028" s="8" t="s">
        <v>46</v>
      </c>
      <c r="F5028" s="9">
        <f t="shared" si="164"/>
        <v>-9200000</v>
      </c>
      <c r="G5028" s="9">
        <v>-92</v>
      </c>
      <c r="H5028" s="10">
        <v>-10126440</v>
      </c>
      <c r="I5028" s="11">
        <v>21122161618.3064</v>
      </c>
      <c r="J5028" s="11">
        <v>209772</v>
      </c>
      <c r="K5028" s="11">
        <v>100691.04369652001</v>
      </c>
      <c r="L5028" s="12">
        <v>862863.97992016003</v>
      </c>
      <c r="M5028" s="11">
        <v>1555</v>
      </c>
      <c r="N5028" s="13"/>
      <c r="O5028" t="str">
        <f t="shared" si="165"/>
        <v/>
      </c>
    </row>
    <row r="5029" spans="1:15" hidden="1">
      <c r="A5029" s="41">
        <v>3.2025000000000001</v>
      </c>
      <c r="B5029" s="46">
        <v>45743</v>
      </c>
      <c r="C5029" s="8" t="s">
        <v>13</v>
      </c>
      <c r="D5029" s="8" t="s">
        <v>46</v>
      </c>
      <c r="E5029" s="8" t="s">
        <v>46</v>
      </c>
      <c r="F5029" s="9">
        <f t="shared" si="164"/>
        <v>-4900000</v>
      </c>
      <c r="G5029" s="9">
        <v>-49</v>
      </c>
      <c r="H5029" s="10">
        <v>-5393430</v>
      </c>
      <c r="I5029" s="11">
        <v>21117227757.165272</v>
      </c>
      <c r="J5029" s="11">
        <v>209723</v>
      </c>
      <c r="K5029" s="11">
        <v>100691.04369652001</v>
      </c>
      <c r="L5029" s="12">
        <v>459568.85887051933</v>
      </c>
      <c r="M5029" s="11">
        <v>1556</v>
      </c>
      <c r="N5029" s="13"/>
      <c r="O5029" t="str">
        <f t="shared" si="165"/>
        <v/>
      </c>
    </row>
    <row r="5030" spans="1:15" hidden="1">
      <c r="A5030" s="41">
        <v>3.2025000000000001</v>
      </c>
      <c r="B5030" s="46">
        <v>45743</v>
      </c>
      <c r="C5030" s="8" t="s">
        <v>13</v>
      </c>
      <c r="D5030" s="8" t="s">
        <v>14</v>
      </c>
      <c r="E5030" s="8" t="s">
        <v>14</v>
      </c>
      <c r="F5030" s="9">
        <f t="shared" si="164"/>
        <v>-900000</v>
      </c>
      <c r="G5030" s="9">
        <v>-9</v>
      </c>
      <c r="H5030" s="10">
        <v>-955359</v>
      </c>
      <c r="I5030" s="11">
        <v>18970759740.445824</v>
      </c>
      <c r="J5030" s="11">
        <v>189373</v>
      </c>
      <c r="K5030" s="11">
        <v>100176.68696406471</v>
      </c>
      <c r="L5030" s="12">
        <v>53768.817323417636</v>
      </c>
      <c r="M5030" s="11">
        <v>676</v>
      </c>
      <c r="N5030" s="13"/>
      <c r="O5030" t="str">
        <f t="shared" si="165"/>
        <v/>
      </c>
    </row>
    <row r="5031" spans="1:15" hidden="1">
      <c r="A5031" s="41">
        <v>3.2025000000000001</v>
      </c>
      <c r="B5031" s="46">
        <v>45743</v>
      </c>
      <c r="C5031" s="8" t="s">
        <v>13</v>
      </c>
      <c r="D5031" s="8" t="s">
        <v>15</v>
      </c>
      <c r="E5031" s="8" t="s">
        <v>15</v>
      </c>
      <c r="F5031" s="9">
        <f t="shared" si="164"/>
        <v>1129200000</v>
      </c>
      <c r="G5031" s="9">
        <v>11292</v>
      </c>
      <c r="H5031" s="10">
        <v>1217751864</v>
      </c>
      <c r="I5031" s="11">
        <v>6132832558.7391043</v>
      </c>
      <c r="J5031" s="11">
        <v>58412</v>
      </c>
      <c r="K5031" s="11">
        <v>104992.6823039633</v>
      </c>
      <c r="L5031" s="12">
        <v>0</v>
      </c>
      <c r="M5031" s="11">
        <v>2780</v>
      </c>
      <c r="N5031" s="13"/>
      <c r="O5031" t="str">
        <f t="shared" si="165"/>
        <v/>
      </c>
    </row>
    <row r="5032" spans="1:15" hidden="1">
      <c r="A5032" s="41">
        <v>3.2025000000000001</v>
      </c>
      <c r="B5032" s="46">
        <v>45743</v>
      </c>
      <c r="C5032" s="8" t="s">
        <v>13</v>
      </c>
      <c r="D5032" s="8" t="s">
        <v>46</v>
      </c>
      <c r="E5032" s="8" t="s">
        <v>46</v>
      </c>
      <c r="F5032" s="9">
        <f t="shared" si="164"/>
        <v>18200000</v>
      </c>
      <c r="G5032" s="9">
        <v>182</v>
      </c>
      <c r="H5032" s="10">
        <v>19990698</v>
      </c>
      <c r="I5032" s="11">
        <v>21137218455.165272</v>
      </c>
      <c r="J5032" s="11">
        <v>209905</v>
      </c>
      <c r="K5032" s="11">
        <v>100698.97551351931</v>
      </c>
      <c r="L5032" s="12">
        <v>0</v>
      </c>
      <c r="M5032" s="11">
        <v>1557</v>
      </c>
      <c r="N5032" s="13"/>
      <c r="O5032" t="str">
        <f t="shared" si="165"/>
        <v/>
      </c>
    </row>
    <row r="5033" spans="1:15" hidden="1">
      <c r="A5033" s="41">
        <v>3.2025000000000001</v>
      </c>
      <c r="B5033" s="46">
        <v>45743</v>
      </c>
      <c r="C5033" s="8" t="s">
        <v>13</v>
      </c>
      <c r="D5033" s="8" t="s">
        <v>46</v>
      </c>
      <c r="E5033" s="8" t="s">
        <v>46</v>
      </c>
      <c r="F5033" s="9">
        <f t="shared" si="164"/>
        <v>55500000</v>
      </c>
      <c r="G5033" s="9">
        <v>555</v>
      </c>
      <c r="H5033" s="10">
        <v>60900705</v>
      </c>
      <c r="I5033" s="11">
        <v>21198119160.165272</v>
      </c>
      <c r="J5033" s="11">
        <v>210460</v>
      </c>
      <c r="K5033" s="11">
        <v>100722.79369079764</v>
      </c>
      <c r="L5033" s="12">
        <v>0</v>
      </c>
      <c r="M5033" s="11">
        <v>1558</v>
      </c>
      <c r="N5033" s="13"/>
      <c r="O5033" t="str">
        <f t="shared" si="165"/>
        <v/>
      </c>
    </row>
    <row r="5034" spans="1:15" hidden="1">
      <c r="A5034" s="41">
        <v>3.2025000000000001</v>
      </c>
      <c r="B5034" s="46">
        <v>45743</v>
      </c>
      <c r="C5034" s="8" t="s">
        <v>13</v>
      </c>
      <c r="D5034" s="8" t="s">
        <v>15</v>
      </c>
      <c r="E5034" s="8" t="s">
        <v>15</v>
      </c>
      <c r="F5034" s="9">
        <f t="shared" si="164"/>
        <v>18500000</v>
      </c>
      <c r="G5034" s="9">
        <v>185</v>
      </c>
      <c r="H5034" s="10">
        <v>19962980</v>
      </c>
      <c r="I5034" s="11">
        <v>6152795538.7391043</v>
      </c>
      <c r="J5034" s="11">
        <v>58597</v>
      </c>
      <c r="K5034" s="11">
        <v>105001.88642318045</v>
      </c>
      <c r="L5034" s="12">
        <v>0</v>
      </c>
      <c r="M5034" s="11">
        <v>2781</v>
      </c>
      <c r="N5034" s="13"/>
      <c r="O5034" t="str">
        <f t="shared" si="165"/>
        <v/>
      </c>
    </row>
    <row r="5035" spans="1:15" hidden="1">
      <c r="A5035" s="41">
        <v>3.2025000000000001</v>
      </c>
      <c r="B5035" s="46">
        <v>45743</v>
      </c>
      <c r="C5035" s="8" t="s">
        <v>13</v>
      </c>
      <c r="D5035" s="8" t="s">
        <v>46</v>
      </c>
      <c r="E5035" s="8" t="s">
        <v>46</v>
      </c>
      <c r="F5035" s="9">
        <f t="shared" si="164"/>
        <v>-33100000</v>
      </c>
      <c r="G5035" s="9">
        <v>-331</v>
      </c>
      <c r="H5035" s="10">
        <v>-36433170</v>
      </c>
      <c r="I5035" s="11">
        <v>21164779915.453617</v>
      </c>
      <c r="J5035" s="11">
        <v>210129</v>
      </c>
      <c r="K5035" s="11">
        <v>100722.79369079764</v>
      </c>
      <c r="L5035" s="12">
        <v>3093925.2883459814</v>
      </c>
      <c r="M5035" s="11">
        <v>1559</v>
      </c>
      <c r="N5035" s="13"/>
      <c r="O5035" t="str">
        <f t="shared" si="165"/>
        <v/>
      </c>
    </row>
    <row r="5036" spans="1:15" hidden="1">
      <c r="A5036" s="41">
        <v>3.2025000000000001</v>
      </c>
      <c r="B5036" s="46">
        <v>45743</v>
      </c>
      <c r="C5036" s="8" t="s">
        <v>13</v>
      </c>
      <c r="D5036" s="8" t="s">
        <v>46</v>
      </c>
      <c r="E5036" s="8" t="s">
        <v>46</v>
      </c>
      <c r="F5036" s="9">
        <f t="shared" si="164"/>
        <v>-900000</v>
      </c>
      <c r="G5036" s="9">
        <v>-9</v>
      </c>
      <c r="H5036" s="10">
        <v>-990630</v>
      </c>
      <c r="I5036" s="11">
        <v>21163873410.310398</v>
      </c>
      <c r="J5036" s="11">
        <v>210120</v>
      </c>
      <c r="K5036" s="11">
        <v>100722.79369079764</v>
      </c>
      <c r="L5036" s="12">
        <v>84124.85678282124</v>
      </c>
      <c r="M5036" s="11">
        <v>1560</v>
      </c>
      <c r="N5036" s="13"/>
      <c r="O5036" t="str">
        <f t="shared" si="165"/>
        <v/>
      </c>
    </row>
    <row r="5037" spans="1:15" hidden="1">
      <c r="A5037" s="41">
        <v>3.2025000000000001</v>
      </c>
      <c r="B5037" s="46">
        <v>45743</v>
      </c>
      <c r="C5037" s="8" t="s">
        <v>13</v>
      </c>
      <c r="D5037" s="8" t="s">
        <v>14</v>
      </c>
      <c r="E5037" s="8" t="s">
        <v>14</v>
      </c>
      <c r="F5037" s="9">
        <f t="shared" si="164"/>
        <v>-9400000</v>
      </c>
      <c r="G5037" s="9">
        <v>-94</v>
      </c>
      <c r="H5037" s="10">
        <v>-9978194</v>
      </c>
      <c r="I5037" s="11">
        <v>18961343131.871201</v>
      </c>
      <c r="J5037" s="11">
        <v>189279</v>
      </c>
      <c r="K5037" s="11">
        <v>100176.68696406471</v>
      </c>
      <c r="L5037" s="12">
        <v>561585.42537791841</v>
      </c>
      <c r="M5037" s="11">
        <v>677</v>
      </c>
      <c r="N5037" s="13"/>
      <c r="O5037" t="str">
        <f t="shared" si="165"/>
        <v/>
      </c>
    </row>
    <row r="5038" spans="1:15" hidden="1">
      <c r="A5038" s="41">
        <v>3.2025000000000001</v>
      </c>
      <c r="B5038" s="46">
        <v>45743</v>
      </c>
      <c r="C5038" s="8" t="s">
        <v>13</v>
      </c>
      <c r="D5038" s="8" t="s">
        <v>46</v>
      </c>
      <c r="E5038" s="8" t="s">
        <v>46</v>
      </c>
      <c r="F5038" s="9">
        <f t="shared" si="164"/>
        <v>-138000000</v>
      </c>
      <c r="G5038" s="9">
        <v>-1380</v>
      </c>
      <c r="H5038" s="10">
        <v>-151896600</v>
      </c>
      <c r="I5038" s="11">
        <v>21024875955.017097</v>
      </c>
      <c r="J5038" s="11">
        <v>208740</v>
      </c>
      <c r="K5038" s="11">
        <v>100722.79369079764</v>
      </c>
      <c r="L5038" s="12">
        <v>12899144.706699252</v>
      </c>
      <c r="M5038" s="11">
        <v>1561</v>
      </c>
      <c r="N5038" s="13"/>
      <c r="O5038" t="str">
        <f t="shared" si="165"/>
        <v/>
      </c>
    </row>
    <row r="5039" spans="1:15" hidden="1">
      <c r="A5039" s="41">
        <v>3.2025000000000001</v>
      </c>
      <c r="B5039" s="46">
        <v>45743</v>
      </c>
      <c r="C5039" s="8" t="s">
        <v>13</v>
      </c>
      <c r="D5039" s="8" t="s">
        <v>46</v>
      </c>
      <c r="E5039" s="8" t="s">
        <v>46</v>
      </c>
      <c r="F5039" s="9">
        <f t="shared" si="164"/>
        <v>-182000000</v>
      </c>
      <c r="G5039" s="9">
        <v>-1820</v>
      </c>
      <c r="H5039" s="10">
        <v>-200327400</v>
      </c>
      <c r="I5039" s="11">
        <v>20841560470.499847</v>
      </c>
      <c r="J5039" s="11">
        <v>206920</v>
      </c>
      <c r="K5039" s="11">
        <v>100722.79369079764</v>
      </c>
      <c r="L5039" s="12">
        <v>17011915.4827483</v>
      </c>
      <c r="M5039" s="11">
        <v>1562</v>
      </c>
      <c r="N5039" s="13"/>
      <c r="O5039" t="str">
        <f t="shared" si="165"/>
        <v/>
      </c>
    </row>
    <row r="5040" spans="1:15" hidden="1">
      <c r="A5040" s="41">
        <v>3.2025000000000001</v>
      </c>
      <c r="B5040" s="46">
        <v>45743</v>
      </c>
      <c r="C5040" s="8" t="s">
        <v>13</v>
      </c>
      <c r="D5040" s="8" t="s">
        <v>46</v>
      </c>
      <c r="E5040" s="8" t="s">
        <v>46</v>
      </c>
      <c r="F5040" s="9">
        <f t="shared" si="164"/>
        <v>-136600000</v>
      </c>
      <c r="G5040" s="9">
        <v>-1366</v>
      </c>
      <c r="H5040" s="10">
        <v>-150355620</v>
      </c>
      <c r="I5040" s="11">
        <v>20703973134.318218</v>
      </c>
      <c r="J5040" s="11">
        <v>205554</v>
      </c>
      <c r="K5040" s="11">
        <v>100722.79369079764</v>
      </c>
      <c r="L5040" s="12">
        <v>12768283.818370432</v>
      </c>
      <c r="M5040" s="11">
        <v>1563</v>
      </c>
      <c r="N5040" s="13"/>
      <c r="O5040" t="str">
        <f t="shared" si="165"/>
        <v/>
      </c>
    </row>
    <row r="5041" spans="1:15" hidden="1">
      <c r="A5041" s="41">
        <v>3.2025000000000001</v>
      </c>
      <c r="B5041" s="46">
        <v>45743</v>
      </c>
      <c r="C5041" s="8" t="s">
        <v>13</v>
      </c>
      <c r="D5041" s="8" t="s">
        <v>46</v>
      </c>
      <c r="E5041" s="8" t="s">
        <v>46</v>
      </c>
      <c r="F5041" s="9">
        <f t="shared" si="164"/>
        <v>-78500000</v>
      </c>
      <c r="G5041" s="9">
        <v>-785</v>
      </c>
      <c r="H5041" s="10">
        <v>-86404950</v>
      </c>
      <c r="I5041" s="11">
        <v>20624905741.270943</v>
      </c>
      <c r="J5041" s="11">
        <v>204769</v>
      </c>
      <c r="K5041" s="11">
        <v>100722.79369079764</v>
      </c>
      <c r="L5041" s="12">
        <v>7337556.9527238458</v>
      </c>
      <c r="M5041" s="11">
        <v>1564</v>
      </c>
      <c r="N5041" s="13"/>
      <c r="O5041" t="str">
        <f t="shared" si="165"/>
        <v/>
      </c>
    </row>
    <row r="5042" spans="1:15" hidden="1">
      <c r="A5042" s="41">
        <v>3.2025000000000001</v>
      </c>
      <c r="B5042" s="46">
        <v>45743</v>
      </c>
      <c r="C5042" s="8" t="s">
        <v>13</v>
      </c>
      <c r="D5042" s="8" t="s">
        <v>46</v>
      </c>
      <c r="E5042" s="8" t="s">
        <v>46</v>
      </c>
      <c r="F5042" s="9">
        <f t="shared" si="164"/>
        <v>900000</v>
      </c>
      <c r="G5042" s="9">
        <v>9</v>
      </c>
      <c r="H5042" s="10">
        <v>988416</v>
      </c>
      <c r="I5042" s="11">
        <v>20625894157.270943</v>
      </c>
      <c r="J5042" s="11">
        <v>204778</v>
      </c>
      <c r="K5042" s="11">
        <v>100723.1936891216</v>
      </c>
      <c r="L5042" s="12">
        <v>0</v>
      </c>
      <c r="M5042" s="11">
        <v>1565</v>
      </c>
      <c r="N5042" s="13"/>
      <c r="O5042" t="str">
        <f t="shared" si="165"/>
        <v/>
      </c>
    </row>
    <row r="5043" spans="1:15" hidden="1">
      <c r="A5043" s="41">
        <v>3.2025000000000001</v>
      </c>
      <c r="B5043" s="46">
        <v>45743</v>
      </c>
      <c r="C5043" s="8" t="s">
        <v>13</v>
      </c>
      <c r="D5043" s="8" t="s">
        <v>46</v>
      </c>
      <c r="E5043" s="8" t="s">
        <v>46</v>
      </c>
      <c r="F5043" s="9">
        <f t="shared" si="164"/>
        <v>-54400000</v>
      </c>
      <c r="G5043" s="9">
        <v>-544</v>
      </c>
      <c r="H5043" s="10">
        <v>-59878080</v>
      </c>
      <c r="I5043" s="11">
        <v>20571100739.90406</v>
      </c>
      <c r="J5043" s="11">
        <v>204234</v>
      </c>
      <c r="K5043" s="11">
        <v>100723.1936891216</v>
      </c>
      <c r="L5043" s="12">
        <v>5084662.6331178471</v>
      </c>
      <c r="M5043" s="11">
        <v>1566</v>
      </c>
      <c r="N5043" s="13"/>
      <c r="O5043" t="str">
        <f t="shared" si="165"/>
        <v/>
      </c>
    </row>
    <row r="5044" spans="1:15" hidden="1">
      <c r="A5044" s="41">
        <v>3.2025000000000001</v>
      </c>
      <c r="B5044" s="46">
        <v>45743</v>
      </c>
      <c r="C5044" s="8" t="s">
        <v>13</v>
      </c>
      <c r="D5044" s="8" t="s">
        <v>46</v>
      </c>
      <c r="E5044" s="8" t="s">
        <v>46</v>
      </c>
      <c r="F5044" s="9">
        <f t="shared" si="164"/>
        <v>-45400000</v>
      </c>
      <c r="G5044" s="9">
        <v>-454</v>
      </c>
      <c r="H5044" s="10">
        <v>-49971780</v>
      </c>
      <c r="I5044" s="11">
        <v>20525372409.9692</v>
      </c>
      <c r="J5044" s="11">
        <v>203780</v>
      </c>
      <c r="K5044" s="11">
        <v>100723.1936891216</v>
      </c>
      <c r="L5044" s="12">
        <v>4243450.0651387945</v>
      </c>
      <c r="M5044" s="11">
        <v>1567</v>
      </c>
      <c r="N5044" s="13"/>
      <c r="O5044" t="str">
        <f t="shared" si="165"/>
        <v/>
      </c>
    </row>
    <row r="5045" spans="1:15" hidden="1">
      <c r="A5045" s="41">
        <v>3.2025000000000001</v>
      </c>
      <c r="B5045" s="46">
        <v>45743</v>
      </c>
      <c r="C5045" s="8" t="s">
        <v>13</v>
      </c>
      <c r="D5045" s="8" t="s">
        <v>46</v>
      </c>
      <c r="E5045" s="8" t="s">
        <v>46</v>
      </c>
      <c r="F5045" s="9">
        <f t="shared" si="164"/>
        <v>-18100000</v>
      </c>
      <c r="G5045" s="9">
        <v>-181</v>
      </c>
      <c r="H5045" s="10">
        <v>-19922670</v>
      </c>
      <c r="I5045" s="11">
        <v>20507141511.911469</v>
      </c>
      <c r="J5045" s="11">
        <v>203599</v>
      </c>
      <c r="K5045" s="11">
        <v>100723.1936891216</v>
      </c>
      <c r="L5045" s="12">
        <v>1691771.94226899</v>
      </c>
      <c r="M5045" s="11">
        <v>1568</v>
      </c>
      <c r="N5045" s="13"/>
      <c r="O5045" t="str">
        <f t="shared" si="165"/>
        <v/>
      </c>
    </row>
    <row r="5046" spans="1:15" hidden="1">
      <c r="A5046" s="41">
        <v>3.2025000000000001</v>
      </c>
      <c r="B5046" s="46">
        <v>45743</v>
      </c>
      <c r="C5046" s="8" t="s">
        <v>13</v>
      </c>
      <c r="D5046" s="8" t="s">
        <v>46</v>
      </c>
      <c r="E5046" s="8" t="s">
        <v>46</v>
      </c>
      <c r="F5046" s="9">
        <f t="shared" si="164"/>
        <v>-4500000</v>
      </c>
      <c r="G5046" s="9">
        <v>-45</v>
      </c>
      <c r="H5046" s="10">
        <v>-4953150</v>
      </c>
      <c r="I5046" s="11">
        <v>20502608968.195457</v>
      </c>
      <c r="J5046" s="11">
        <v>203554</v>
      </c>
      <c r="K5046" s="11">
        <v>100723.1936891216</v>
      </c>
      <c r="L5046" s="12">
        <v>420606.28398952819</v>
      </c>
      <c r="M5046" s="11">
        <v>1569</v>
      </c>
      <c r="N5046" s="13"/>
      <c r="O5046" t="str">
        <f t="shared" si="165"/>
        <v/>
      </c>
    </row>
    <row r="5047" spans="1:15" hidden="1">
      <c r="A5047" s="41">
        <v>3.2025000000000001</v>
      </c>
      <c r="B5047" s="46">
        <v>45743</v>
      </c>
      <c r="C5047" s="8" t="s">
        <v>13</v>
      </c>
      <c r="D5047" s="8" t="s">
        <v>46</v>
      </c>
      <c r="E5047" s="8" t="s">
        <v>46</v>
      </c>
      <c r="F5047" s="9">
        <f t="shared" si="164"/>
        <v>-2800000</v>
      </c>
      <c r="G5047" s="9">
        <v>-28</v>
      </c>
      <c r="H5047" s="10">
        <v>-3081960</v>
      </c>
      <c r="I5047" s="11">
        <v>20499788718.772163</v>
      </c>
      <c r="J5047" s="11">
        <v>203526</v>
      </c>
      <c r="K5047" s="11">
        <v>100723.1936891216</v>
      </c>
      <c r="L5047" s="12">
        <v>261710.57670459524</v>
      </c>
      <c r="M5047" s="11">
        <v>1570</v>
      </c>
      <c r="N5047" s="13"/>
      <c r="O5047" t="str">
        <f t="shared" si="165"/>
        <v/>
      </c>
    </row>
    <row r="5048" spans="1:15" hidden="1">
      <c r="A5048" s="41">
        <v>3.2025000000000001</v>
      </c>
      <c r="B5048" s="46">
        <v>45743</v>
      </c>
      <c r="C5048" s="8" t="s">
        <v>13</v>
      </c>
      <c r="D5048" s="8" t="s">
        <v>46</v>
      </c>
      <c r="E5048" s="8" t="s">
        <v>46</v>
      </c>
      <c r="F5048" s="9">
        <f t="shared" si="164"/>
        <v>-106200000</v>
      </c>
      <c r="G5048" s="9">
        <v>-1062</v>
      </c>
      <c r="H5048" s="10">
        <v>-116894340</v>
      </c>
      <c r="I5048" s="11">
        <v>20392820687.074318</v>
      </c>
      <c r="J5048" s="11">
        <v>202464</v>
      </c>
      <c r="K5048" s="11">
        <v>100723.1936891216</v>
      </c>
      <c r="L5048" s="12">
        <v>9926308.3021528572</v>
      </c>
      <c r="M5048" s="11">
        <v>1571</v>
      </c>
      <c r="N5048" s="13"/>
      <c r="O5048" t="str">
        <f t="shared" si="165"/>
        <v/>
      </c>
    </row>
    <row r="5049" spans="1:15" hidden="1">
      <c r="A5049" s="41">
        <v>3.2025000000000001</v>
      </c>
      <c r="B5049" s="46">
        <v>45743</v>
      </c>
      <c r="C5049" s="8" t="s">
        <v>13</v>
      </c>
      <c r="D5049" s="8" t="s">
        <v>46</v>
      </c>
      <c r="E5049" s="8" t="s">
        <v>46</v>
      </c>
      <c r="F5049" s="9">
        <f t="shared" si="164"/>
        <v>-90800000</v>
      </c>
      <c r="G5049" s="9">
        <v>-908</v>
      </c>
      <c r="H5049" s="10">
        <v>-99943560</v>
      </c>
      <c r="I5049" s="11">
        <v>20301364027.204594</v>
      </c>
      <c r="J5049" s="11">
        <v>201556</v>
      </c>
      <c r="K5049" s="11">
        <v>100723.1936891216</v>
      </c>
      <c r="L5049" s="12">
        <v>8486900.130277589</v>
      </c>
      <c r="M5049" s="11">
        <v>1572</v>
      </c>
      <c r="N5049" s="13"/>
      <c r="O5049" t="str">
        <f t="shared" si="165"/>
        <v/>
      </c>
    </row>
    <row r="5050" spans="1:15" hidden="1">
      <c r="A5050" s="41">
        <v>3.2025000000000001</v>
      </c>
      <c r="B5050" s="46">
        <v>45743</v>
      </c>
      <c r="C5050" s="8" t="s">
        <v>13</v>
      </c>
      <c r="D5050" s="8" t="s">
        <v>46</v>
      </c>
      <c r="E5050" s="8" t="s">
        <v>46</v>
      </c>
      <c r="F5050" s="9">
        <f t="shared" si="164"/>
        <v>-4500000</v>
      </c>
      <c r="G5050" s="9">
        <v>-45</v>
      </c>
      <c r="H5050" s="10">
        <v>-4953150</v>
      </c>
      <c r="I5050" s="11">
        <v>20296831483.488583</v>
      </c>
      <c r="J5050" s="11">
        <v>201511</v>
      </c>
      <c r="K5050" s="11">
        <v>100723.1936891216</v>
      </c>
      <c r="L5050" s="12">
        <v>420606.28398952819</v>
      </c>
      <c r="M5050" s="11">
        <v>1573</v>
      </c>
      <c r="N5050" s="13"/>
      <c r="O5050" t="str">
        <f t="shared" si="165"/>
        <v/>
      </c>
    </row>
    <row r="5051" spans="1:15" hidden="1">
      <c r="A5051" s="41">
        <v>3.2025000000000001</v>
      </c>
      <c r="B5051" s="46">
        <v>45743</v>
      </c>
      <c r="C5051" s="8" t="s">
        <v>13</v>
      </c>
      <c r="D5051" s="8" t="s">
        <v>46</v>
      </c>
      <c r="E5051" s="8" t="s">
        <v>46</v>
      </c>
      <c r="F5051" s="9">
        <f t="shared" si="164"/>
        <v>-70000000</v>
      </c>
      <c r="G5051" s="9">
        <v>-700</v>
      </c>
      <c r="H5051" s="10">
        <v>-77049000</v>
      </c>
      <c r="I5051" s="11">
        <v>20226325247.906197</v>
      </c>
      <c r="J5051" s="11">
        <v>200811</v>
      </c>
      <c r="K5051" s="11">
        <v>100723.1936891216</v>
      </c>
      <c r="L5051" s="12">
        <v>6542764.4176148772</v>
      </c>
      <c r="M5051" s="11">
        <v>1574</v>
      </c>
      <c r="N5051" s="13"/>
      <c r="O5051" t="str">
        <f t="shared" si="165"/>
        <v/>
      </c>
    </row>
    <row r="5052" spans="1:15" hidden="1">
      <c r="A5052" s="41">
        <v>3.2025000000000001</v>
      </c>
      <c r="B5052" s="46">
        <v>45743</v>
      </c>
      <c r="C5052" s="8" t="s">
        <v>13</v>
      </c>
      <c r="D5052" s="8" t="s">
        <v>46</v>
      </c>
      <c r="E5052" s="8" t="s">
        <v>46</v>
      </c>
      <c r="F5052" s="9">
        <f t="shared" si="164"/>
        <v>-40800000</v>
      </c>
      <c r="G5052" s="9">
        <v>-408</v>
      </c>
      <c r="H5052" s="10">
        <v>-44908560</v>
      </c>
      <c r="I5052" s="11">
        <v>20185230184.881035</v>
      </c>
      <c r="J5052" s="11">
        <v>200403</v>
      </c>
      <c r="K5052" s="11">
        <v>100723.1936891216</v>
      </c>
      <c r="L5052" s="12">
        <v>3813496.9748383835</v>
      </c>
      <c r="M5052" s="11">
        <v>1575</v>
      </c>
      <c r="N5052" s="13"/>
      <c r="O5052" t="str">
        <f t="shared" si="165"/>
        <v/>
      </c>
    </row>
    <row r="5053" spans="1:15" hidden="1">
      <c r="A5053" s="41">
        <v>3.2025000000000001</v>
      </c>
      <c r="B5053" s="46">
        <v>45743</v>
      </c>
      <c r="C5053" s="8" t="s">
        <v>13</v>
      </c>
      <c r="D5053" s="8" t="s">
        <v>46</v>
      </c>
      <c r="E5053" s="8" t="s">
        <v>46</v>
      </c>
      <c r="F5053" s="9">
        <f t="shared" si="164"/>
        <v>-13600000</v>
      </c>
      <c r="G5053" s="9">
        <v>-136</v>
      </c>
      <c r="H5053" s="10">
        <v>-14969520</v>
      </c>
      <c r="I5053" s="11">
        <v>20171531830.539314</v>
      </c>
      <c r="J5053" s="11">
        <v>200267</v>
      </c>
      <c r="K5053" s="11">
        <v>100723.1936891216</v>
      </c>
      <c r="L5053" s="12">
        <v>1271165.6582794618</v>
      </c>
      <c r="M5053" s="11">
        <v>1576</v>
      </c>
      <c r="N5053" s="13"/>
      <c r="O5053" t="str">
        <f t="shared" si="165"/>
        <v/>
      </c>
    </row>
    <row r="5054" spans="1:15" hidden="1">
      <c r="A5054" s="41">
        <v>3.2025000000000001</v>
      </c>
      <c r="B5054" s="46">
        <v>45743</v>
      </c>
      <c r="C5054" s="8" t="s">
        <v>13</v>
      </c>
      <c r="D5054" s="8" t="s">
        <v>14</v>
      </c>
      <c r="E5054" s="8" t="s">
        <v>14</v>
      </c>
      <c r="F5054" s="9">
        <f t="shared" si="164"/>
        <v>-1800000</v>
      </c>
      <c r="G5054" s="9">
        <v>-18</v>
      </c>
      <c r="H5054" s="10">
        <v>-1910718</v>
      </c>
      <c r="I5054" s="11">
        <v>18959539951.505848</v>
      </c>
      <c r="J5054" s="11">
        <v>189261</v>
      </c>
      <c r="K5054" s="11">
        <v>100176.68696406471</v>
      </c>
      <c r="L5054" s="12">
        <v>107537.63464683527</v>
      </c>
      <c r="M5054" s="11">
        <v>678</v>
      </c>
      <c r="N5054" s="13"/>
      <c r="O5054" t="str">
        <f t="shared" si="165"/>
        <v/>
      </c>
    </row>
    <row r="5055" spans="1:15" hidden="1">
      <c r="A5055" s="41">
        <v>3.2025000000000001</v>
      </c>
      <c r="B5055" s="46">
        <v>45743</v>
      </c>
      <c r="C5055" s="8" t="s">
        <v>13</v>
      </c>
      <c r="D5055" s="8" t="s">
        <v>46</v>
      </c>
      <c r="E5055" s="8" t="s">
        <v>46</v>
      </c>
      <c r="F5055" s="9">
        <f t="shared" si="164"/>
        <v>54700000</v>
      </c>
      <c r="G5055" s="9">
        <v>547</v>
      </c>
      <c r="H5055" s="10">
        <v>59972533</v>
      </c>
      <c r="I5055" s="11">
        <v>20231504363.539314</v>
      </c>
      <c r="J5055" s="11">
        <v>200814</v>
      </c>
      <c r="K5055" s="11">
        <v>100747.47957582297</v>
      </c>
      <c r="L5055" s="12">
        <v>0</v>
      </c>
      <c r="M5055" s="11">
        <v>1577</v>
      </c>
      <c r="N5055" s="13"/>
      <c r="O5055" t="str">
        <f t="shared" si="165"/>
        <v/>
      </c>
    </row>
    <row r="5056" spans="1:15" hidden="1">
      <c r="A5056" s="41">
        <v>3.2025000000000001</v>
      </c>
      <c r="B5056" s="46">
        <v>45743</v>
      </c>
      <c r="C5056" s="8" t="s">
        <v>13</v>
      </c>
      <c r="D5056" s="8" t="s">
        <v>46</v>
      </c>
      <c r="E5056" s="8" t="s">
        <v>46</v>
      </c>
      <c r="F5056" s="9">
        <f t="shared" si="164"/>
        <v>-2700000</v>
      </c>
      <c r="G5056" s="9">
        <v>-27</v>
      </c>
      <c r="H5056" s="10">
        <v>-2971890</v>
      </c>
      <c r="I5056" s="11">
        <v>20228784181.590767</v>
      </c>
      <c r="J5056" s="11">
        <v>200787</v>
      </c>
      <c r="K5056" s="11">
        <v>100747.47957582297</v>
      </c>
      <c r="L5056" s="12">
        <v>251708.05145277968</v>
      </c>
      <c r="M5056" s="11">
        <v>1578</v>
      </c>
      <c r="N5056" s="13"/>
      <c r="O5056" t="str">
        <f t="shared" si="165"/>
        <v/>
      </c>
    </row>
    <row r="5057" spans="1:15" hidden="1">
      <c r="A5057" s="41">
        <v>3.2025000000000001</v>
      </c>
      <c r="B5057" s="46">
        <v>45743</v>
      </c>
      <c r="C5057" s="8" t="s">
        <v>13</v>
      </c>
      <c r="D5057" s="8" t="s">
        <v>46</v>
      </c>
      <c r="E5057" s="8" t="s">
        <v>46</v>
      </c>
      <c r="F5057" s="9">
        <f t="shared" si="164"/>
        <v>1800000</v>
      </c>
      <c r="G5057" s="9">
        <v>18</v>
      </c>
      <c r="H5057" s="10">
        <v>1980144</v>
      </c>
      <c r="I5057" s="11">
        <v>20230764325.590767</v>
      </c>
      <c r="J5057" s="11">
        <v>200805</v>
      </c>
      <c r="K5057" s="11">
        <v>100748.30968148586</v>
      </c>
      <c r="L5057" s="12">
        <v>0</v>
      </c>
      <c r="M5057" s="11">
        <v>1579</v>
      </c>
      <c r="N5057" s="13"/>
      <c r="O5057" t="str">
        <f t="shared" si="165"/>
        <v/>
      </c>
    </row>
    <row r="5058" spans="1:15" hidden="1">
      <c r="A5058" s="41">
        <v>3.2025000000000001</v>
      </c>
      <c r="B5058" s="46">
        <v>45743</v>
      </c>
      <c r="C5058" s="8" t="s">
        <v>13</v>
      </c>
      <c r="D5058" s="8" t="s">
        <v>46</v>
      </c>
      <c r="E5058" s="8" t="s">
        <v>46</v>
      </c>
      <c r="F5058" s="9">
        <f t="shared" si="164"/>
        <v>-1800000</v>
      </c>
      <c r="G5058" s="9">
        <v>-18</v>
      </c>
      <c r="H5058" s="10">
        <v>-1981260</v>
      </c>
      <c r="I5058" s="11">
        <v>20228950856.016499</v>
      </c>
      <c r="J5058" s="11">
        <v>200787</v>
      </c>
      <c r="K5058" s="11">
        <v>100748.30968148586</v>
      </c>
      <c r="L5058" s="12">
        <v>167790.42573325452</v>
      </c>
      <c r="M5058" s="11">
        <v>1580</v>
      </c>
      <c r="N5058" s="13"/>
      <c r="O5058" t="str">
        <f t="shared" si="165"/>
        <v/>
      </c>
    </row>
    <row r="5059" spans="1:15" hidden="1">
      <c r="A5059" s="41">
        <v>3.2025000000000001</v>
      </c>
      <c r="B5059" s="46">
        <v>45743</v>
      </c>
      <c r="C5059" s="8" t="s">
        <v>13</v>
      </c>
      <c r="D5059" s="8" t="s">
        <v>46</v>
      </c>
      <c r="E5059" s="8" t="s">
        <v>46</v>
      </c>
      <c r="F5059" s="9">
        <f t="shared" si="164"/>
        <v>-900000</v>
      </c>
      <c r="G5059" s="9">
        <v>-9</v>
      </c>
      <c r="H5059" s="10">
        <v>-990630</v>
      </c>
      <c r="I5059" s="11">
        <v>20228044121.229366</v>
      </c>
      <c r="J5059" s="11">
        <v>200778</v>
      </c>
      <c r="K5059" s="11">
        <v>100748.30968148586</v>
      </c>
      <c r="L5059" s="12">
        <v>83895.212866627262</v>
      </c>
      <c r="M5059" s="11">
        <v>1581</v>
      </c>
      <c r="N5059" s="13"/>
      <c r="O5059" t="str">
        <f t="shared" si="165"/>
        <v/>
      </c>
    </row>
    <row r="5060" spans="1:15" hidden="1">
      <c r="A5060" s="41">
        <v>3.2025000000000001</v>
      </c>
      <c r="B5060" s="46">
        <v>45743</v>
      </c>
      <c r="C5060" s="8" t="s">
        <v>13</v>
      </c>
      <c r="D5060" s="8" t="s">
        <v>46</v>
      </c>
      <c r="E5060" s="8" t="s">
        <v>46</v>
      </c>
      <c r="F5060" s="9">
        <f t="shared" si="164"/>
        <v>-9000000</v>
      </c>
      <c r="G5060" s="9">
        <v>-90</v>
      </c>
      <c r="H5060" s="10">
        <v>-9906300</v>
      </c>
      <c r="I5060" s="11">
        <v>20218976773.358032</v>
      </c>
      <c r="J5060" s="11">
        <v>200688</v>
      </c>
      <c r="K5060" s="11">
        <v>100748.30968148586</v>
      </c>
      <c r="L5060" s="12">
        <v>838952.12866627239</v>
      </c>
      <c r="M5060" s="11">
        <v>1582</v>
      </c>
      <c r="N5060" s="13"/>
      <c r="O5060" t="str">
        <f t="shared" si="165"/>
        <v/>
      </c>
    </row>
    <row r="5061" spans="1:15" hidden="1">
      <c r="A5061" s="41">
        <v>3.2025000000000001</v>
      </c>
      <c r="B5061" s="46">
        <v>45743</v>
      </c>
      <c r="C5061" s="8" t="s">
        <v>13</v>
      </c>
      <c r="D5061" s="8" t="s">
        <v>46</v>
      </c>
      <c r="E5061" s="8" t="s">
        <v>46</v>
      </c>
      <c r="F5061" s="9">
        <f t="shared" si="164"/>
        <v>-39400000</v>
      </c>
      <c r="G5061" s="9">
        <v>-394</v>
      </c>
      <c r="H5061" s="10">
        <v>-43367580</v>
      </c>
      <c r="I5061" s="11">
        <v>20179281939.343525</v>
      </c>
      <c r="J5061" s="11">
        <v>200294</v>
      </c>
      <c r="K5061" s="11">
        <v>100748.30968148586</v>
      </c>
      <c r="L5061" s="12">
        <v>3672745.9854945689</v>
      </c>
      <c r="M5061" s="11">
        <v>1583</v>
      </c>
      <c r="N5061" s="13"/>
      <c r="O5061" t="str">
        <f t="shared" si="165"/>
        <v/>
      </c>
    </row>
    <row r="5062" spans="1:15" hidden="1">
      <c r="A5062" s="41">
        <v>3.2025000000000001</v>
      </c>
      <c r="B5062" s="46">
        <v>45743</v>
      </c>
      <c r="C5062" s="8" t="s">
        <v>13</v>
      </c>
      <c r="D5062" s="8" t="s">
        <v>46</v>
      </c>
      <c r="E5062" s="8" t="s">
        <v>46</v>
      </c>
      <c r="F5062" s="9">
        <f t="shared" si="164"/>
        <v>-6500000</v>
      </c>
      <c r="G5062" s="9">
        <v>-65</v>
      </c>
      <c r="H5062" s="10">
        <v>-7154550</v>
      </c>
      <c r="I5062" s="11">
        <v>20172733299.21423</v>
      </c>
      <c r="J5062" s="11">
        <v>200229</v>
      </c>
      <c r="K5062" s="11">
        <v>100748.30968148586</v>
      </c>
      <c r="L5062" s="12">
        <v>605909.87070341967</v>
      </c>
      <c r="M5062" s="11">
        <v>1584</v>
      </c>
      <c r="N5062" s="13"/>
      <c r="O5062" t="str">
        <f t="shared" si="165"/>
        <v/>
      </c>
    </row>
    <row r="5063" spans="1:15" hidden="1">
      <c r="A5063" s="41">
        <v>3.2025000000000001</v>
      </c>
      <c r="B5063" s="46">
        <v>45743</v>
      </c>
      <c r="C5063" s="8" t="s">
        <v>13</v>
      </c>
      <c r="D5063" s="8" t="s">
        <v>46</v>
      </c>
      <c r="E5063" s="8" t="s">
        <v>46</v>
      </c>
      <c r="F5063" s="9">
        <f t="shared" si="164"/>
        <v>-28500000</v>
      </c>
      <c r="G5063" s="9">
        <v>-285</v>
      </c>
      <c r="H5063" s="10">
        <v>-31369950</v>
      </c>
      <c r="I5063" s="11">
        <v>20144020030.955006</v>
      </c>
      <c r="J5063" s="11">
        <v>199944</v>
      </c>
      <c r="K5063" s="11">
        <v>100748.30968148586</v>
      </c>
      <c r="L5063" s="12">
        <v>2656681.7407765314</v>
      </c>
      <c r="M5063" s="11">
        <v>1585</v>
      </c>
      <c r="N5063" s="13"/>
      <c r="O5063" t="str">
        <f t="shared" si="165"/>
        <v/>
      </c>
    </row>
    <row r="5064" spans="1:15" hidden="1">
      <c r="A5064" s="41">
        <v>3.2025000000000001</v>
      </c>
      <c r="B5064" s="46">
        <v>45743</v>
      </c>
      <c r="C5064" s="8" t="s">
        <v>13</v>
      </c>
      <c r="D5064" s="8" t="s">
        <v>46</v>
      </c>
      <c r="E5064" s="8" t="s">
        <v>46</v>
      </c>
      <c r="F5064" s="9">
        <f t="shared" si="164"/>
        <v>13000000</v>
      </c>
      <c r="G5064" s="9">
        <v>130</v>
      </c>
      <c r="H5064" s="10">
        <v>14287000</v>
      </c>
      <c r="I5064" s="11">
        <v>20158307030.955006</v>
      </c>
      <c r="J5064" s="11">
        <v>200074</v>
      </c>
      <c r="K5064" s="11">
        <v>100754.25608002541</v>
      </c>
      <c r="L5064" s="12">
        <v>0</v>
      </c>
      <c r="M5064" s="11">
        <v>1586</v>
      </c>
      <c r="N5064" s="13"/>
      <c r="O5064" t="str">
        <f t="shared" si="165"/>
        <v/>
      </c>
    </row>
    <row r="5065" spans="1:15" hidden="1">
      <c r="A5065" s="41">
        <v>3.2025000000000001</v>
      </c>
      <c r="B5065" s="46">
        <v>45743</v>
      </c>
      <c r="C5065" s="8" t="s">
        <v>13</v>
      </c>
      <c r="D5065" s="8" t="s">
        <v>46</v>
      </c>
      <c r="E5065" s="8" t="s">
        <v>46</v>
      </c>
      <c r="F5065" s="9">
        <f t="shared" si="164"/>
        <v>-900000</v>
      </c>
      <c r="G5065" s="9">
        <v>-9</v>
      </c>
      <c r="H5065" s="10">
        <v>-990630</v>
      </c>
      <c r="I5065" s="11">
        <v>20157400242.650284</v>
      </c>
      <c r="J5065" s="11">
        <v>200065</v>
      </c>
      <c r="K5065" s="11">
        <v>100754.25608002541</v>
      </c>
      <c r="L5065" s="12">
        <v>83841.695279771229</v>
      </c>
      <c r="M5065" s="11">
        <v>1587</v>
      </c>
      <c r="N5065" s="13"/>
      <c r="O5065" t="str">
        <f t="shared" si="165"/>
        <v/>
      </c>
    </row>
    <row r="5066" spans="1:15" hidden="1">
      <c r="A5066" s="41">
        <v>3.2025000000000001</v>
      </c>
      <c r="B5066" s="46">
        <v>45743</v>
      </c>
      <c r="C5066" s="8" t="s">
        <v>13</v>
      </c>
      <c r="D5066" s="8" t="s">
        <v>46</v>
      </c>
      <c r="E5066" s="8" t="s">
        <v>46</v>
      </c>
      <c r="F5066" s="9">
        <f t="shared" ref="F5066:F5129" si="166">100000*G5066</f>
        <v>-90800000</v>
      </c>
      <c r="G5066" s="9">
        <v>-908</v>
      </c>
      <c r="H5066" s="10">
        <v>-99943560</v>
      </c>
      <c r="I5066" s="11">
        <v>20065915378.12962</v>
      </c>
      <c r="J5066" s="11">
        <v>199157</v>
      </c>
      <c r="K5066" s="11">
        <v>100754.25608002541</v>
      </c>
      <c r="L5066" s="12">
        <v>8458695.4793369174</v>
      </c>
      <c r="M5066" s="11">
        <v>1588</v>
      </c>
      <c r="N5066" s="13"/>
      <c r="O5066" t="str">
        <f t="shared" si="165"/>
        <v/>
      </c>
    </row>
    <row r="5067" spans="1:15" hidden="1">
      <c r="A5067" s="41">
        <v>3.2025000000000001</v>
      </c>
      <c r="B5067" s="46">
        <v>45743</v>
      </c>
      <c r="C5067" s="8" t="s">
        <v>13</v>
      </c>
      <c r="D5067" s="8" t="s">
        <v>46</v>
      </c>
      <c r="E5067" s="8" t="s">
        <v>46</v>
      </c>
      <c r="F5067" s="9">
        <f t="shared" si="166"/>
        <v>-90800000</v>
      </c>
      <c r="G5067" s="9">
        <v>-908</v>
      </c>
      <c r="H5067" s="10">
        <v>-99943560</v>
      </c>
      <c r="I5067" s="11">
        <v>19974430513.608955</v>
      </c>
      <c r="J5067" s="11">
        <v>198249</v>
      </c>
      <c r="K5067" s="11">
        <v>100754.25608002541</v>
      </c>
      <c r="L5067" s="12">
        <v>8458695.4793369174</v>
      </c>
      <c r="M5067" s="11">
        <v>1589</v>
      </c>
      <c r="N5067" s="13"/>
      <c r="O5067" t="str">
        <f t="shared" si="165"/>
        <v/>
      </c>
    </row>
    <row r="5068" spans="1:15" hidden="1">
      <c r="A5068" s="41">
        <v>3.2025000000000001</v>
      </c>
      <c r="B5068" s="46">
        <v>45743</v>
      </c>
      <c r="C5068" s="8" t="s">
        <v>13</v>
      </c>
      <c r="D5068" s="8" t="s">
        <v>46</v>
      </c>
      <c r="E5068" s="8" t="s">
        <v>46</v>
      </c>
      <c r="F5068" s="9">
        <f t="shared" si="166"/>
        <v>-90800000</v>
      </c>
      <c r="G5068" s="9">
        <v>-908</v>
      </c>
      <c r="H5068" s="10">
        <v>-99943560</v>
      </c>
      <c r="I5068" s="11">
        <v>19882945649.088291</v>
      </c>
      <c r="J5068" s="11">
        <v>197341</v>
      </c>
      <c r="K5068" s="11">
        <v>100754.25608002541</v>
      </c>
      <c r="L5068" s="12">
        <v>8458695.4793369174</v>
      </c>
      <c r="M5068" s="11">
        <v>1590</v>
      </c>
      <c r="N5068" s="13"/>
      <c r="O5068" t="str">
        <f t="shared" si="165"/>
        <v/>
      </c>
    </row>
    <row r="5069" spans="1:15" hidden="1">
      <c r="A5069" s="41">
        <v>3.2025000000000001</v>
      </c>
      <c r="B5069" s="46">
        <v>45743</v>
      </c>
      <c r="C5069" s="8" t="s">
        <v>13</v>
      </c>
      <c r="D5069" s="8" t="s">
        <v>46</v>
      </c>
      <c r="E5069" s="8" t="s">
        <v>46</v>
      </c>
      <c r="F5069" s="9">
        <f t="shared" si="166"/>
        <v>-27200000</v>
      </c>
      <c r="G5069" s="9">
        <v>-272</v>
      </c>
      <c r="H5069" s="10">
        <v>-29939040</v>
      </c>
      <c r="I5069" s="11">
        <v>19855540491.434525</v>
      </c>
      <c r="J5069" s="11">
        <v>197069</v>
      </c>
      <c r="K5069" s="11">
        <v>100754.25608002541</v>
      </c>
      <c r="L5069" s="12">
        <v>2533882.3462330885</v>
      </c>
      <c r="M5069" s="11">
        <v>1591</v>
      </c>
      <c r="N5069" s="13"/>
      <c r="O5069" t="str">
        <f t="shared" si="165"/>
        <v/>
      </c>
    </row>
    <row r="5070" spans="1:15" hidden="1">
      <c r="A5070" s="41">
        <v>3.2025000000000001</v>
      </c>
      <c r="B5070" s="46">
        <v>45743</v>
      </c>
      <c r="C5070" s="8" t="s">
        <v>13</v>
      </c>
      <c r="D5070" s="8" t="s">
        <v>46</v>
      </c>
      <c r="E5070" s="8" t="s">
        <v>46</v>
      </c>
      <c r="F5070" s="9">
        <f t="shared" si="166"/>
        <v>-327200000</v>
      </c>
      <c r="G5070" s="9">
        <v>-3272</v>
      </c>
      <c r="H5070" s="10">
        <v>-360149040</v>
      </c>
      <c r="I5070" s="11">
        <v>19525872565.54068</v>
      </c>
      <c r="J5070" s="11">
        <v>193797</v>
      </c>
      <c r="K5070" s="11">
        <v>100754.25608002541</v>
      </c>
      <c r="L5070" s="12">
        <v>30481114.106156826</v>
      </c>
      <c r="M5070" s="11">
        <v>1592</v>
      </c>
      <c r="N5070" s="13"/>
      <c r="O5070" t="str">
        <f t="shared" si="165"/>
        <v/>
      </c>
    </row>
    <row r="5071" spans="1:15" hidden="1">
      <c r="A5071" s="41">
        <v>3.2025000000000001</v>
      </c>
      <c r="B5071" s="46">
        <v>45743</v>
      </c>
      <c r="C5071" s="8" t="s">
        <v>13</v>
      </c>
      <c r="D5071" s="8" t="s">
        <v>46</v>
      </c>
      <c r="E5071" s="8" t="s">
        <v>46</v>
      </c>
      <c r="F5071" s="9">
        <f t="shared" si="166"/>
        <v>-10800000</v>
      </c>
      <c r="G5071" s="9">
        <v>-108</v>
      </c>
      <c r="H5071" s="10">
        <v>-11887560</v>
      </c>
      <c r="I5071" s="11">
        <v>19514991105.884037</v>
      </c>
      <c r="J5071" s="11">
        <v>193689</v>
      </c>
      <c r="K5071" s="11">
        <v>100754.25608002541</v>
      </c>
      <c r="L5071" s="12">
        <v>1006100.3433572557</v>
      </c>
      <c r="M5071" s="11">
        <v>1593</v>
      </c>
      <c r="N5071" s="13"/>
      <c r="O5071" t="str">
        <f t="shared" si="165"/>
        <v/>
      </c>
    </row>
    <row r="5072" spans="1:15" hidden="1">
      <c r="A5072" s="41">
        <v>3.2025000000000001</v>
      </c>
      <c r="B5072" s="46">
        <v>45743</v>
      </c>
      <c r="C5072" s="8" t="s">
        <v>13</v>
      </c>
      <c r="D5072" s="8" t="s">
        <v>46</v>
      </c>
      <c r="E5072" s="8" t="s">
        <v>46</v>
      </c>
      <c r="F5072" s="9">
        <f t="shared" si="166"/>
        <v>-7200000</v>
      </c>
      <c r="G5072" s="9">
        <v>-72</v>
      </c>
      <c r="H5072" s="10">
        <v>-7925040</v>
      </c>
      <c r="I5072" s="11">
        <v>19507736799.446274</v>
      </c>
      <c r="J5072" s="11">
        <v>193617</v>
      </c>
      <c r="K5072" s="11">
        <v>100754.25608002541</v>
      </c>
      <c r="L5072" s="12">
        <v>670733.56223816983</v>
      </c>
      <c r="M5072" s="11">
        <v>1594</v>
      </c>
      <c r="N5072" s="13"/>
      <c r="O5072" t="str">
        <f t="shared" ref="O5072:O5135" si="167">IF(M5072=_xlfn.MAXIFS(M:M,D:D,D5072),"X","")</f>
        <v/>
      </c>
    </row>
    <row r="5073" spans="1:15" hidden="1">
      <c r="A5073" s="41">
        <v>3.2025000000000001</v>
      </c>
      <c r="B5073" s="46">
        <v>45743</v>
      </c>
      <c r="C5073" s="8" t="s">
        <v>13</v>
      </c>
      <c r="D5073" s="8" t="s">
        <v>14</v>
      </c>
      <c r="E5073" s="8" t="s">
        <v>14</v>
      </c>
      <c r="F5073" s="9">
        <f t="shared" si="166"/>
        <v>-4700000</v>
      </c>
      <c r="G5073" s="9">
        <v>-47</v>
      </c>
      <c r="H5073" s="10">
        <v>-4989097</v>
      </c>
      <c r="I5073" s="11">
        <v>18954831647.218536</v>
      </c>
      <c r="J5073" s="11">
        <v>189214</v>
      </c>
      <c r="K5073" s="11">
        <v>100176.68696406471</v>
      </c>
      <c r="L5073" s="12">
        <v>280792.7126889592</v>
      </c>
      <c r="M5073" s="11">
        <v>679</v>
      </c>
      <c r="N5073" s="13"/>
      <c r="O5073" t="str">
        <f t="shared" si="167"/>
        <v/>
      </c>
    </row>
    <row r="5074" spans="1:15" hidden="1">
      <c r="A5074" s="41">
        <v>3.2025000000000001</v>
      </c>
      <c r="B5074" s="46">
        <v>45743</v>
      </c>
      <c r="C5074" s="8" t="s">
        <v>13</v>
      </c>
      <c r="D5074" s="8" t="s">
        <v>46</v>
      </c>
      <c r="E5074" s="8" t="s">
        <v>46</v>
      </c>
      <c r="F5074" s="9">
        <f t="shared" si="166"/>
        <v>-90800000</v>
      </c>
      <c r="G5074" s="9">
        <v>-908</v>
      </c>
      <c r="H5074" s="10">
        <v>-99943560</v>
      </c>
      <c r="I5074" s="11">
        <v>19416251934.92561</v>
      </c>
      <c r="J5074" s="11">
        <v>192709</v>
      </c>
      <c r="K5074" s="11">
        <v>100754.25608002541</v>
      </c>
      <c r="L5074" s="12">
        <v>8458695.4793369174</v>
      </c>
      <c r="M5074" s="11">
        <v>1595</v>
      </c>
      <c r="N5074" s="13"/>
      <c r="O5074" t="str">
        <f t="shared" si="167"/>
        <v/>
      </c>
    </row>
    <row r="5075" spans="1:15" hidden="1">
      <c r="A5075" s="41">
        <v>3.2025000000000001</v>
      </c>
      <c r="B5075" s="46">
        <v>45743</v>
      </c>
      <c r="C5075" s="8" t="s">
        <v>13</v>
      </c>
      <c r="D5075" s="8" t="s">
        <v>46</v>
      </c>
      <c r="E5075" s="8" t="s">
        <v>46</v>
      </c>
      <c r="F5075" s="9">
        <f t="shared" si="166"/>
        <v>-2000000</v>
      </c>
      <c r="G5075" s="9">
        <v>-20</v>
      </c>
      <c r="H5075" s="10">
        <v>-2201400</v>
      </c>
      <c r="I5075" s="11">
        <v>19414236849.804008</v>
      </c>
      <c r="J5075" s="11">
        <v>192689</v>
      </c>
      <c r="K5075" s="11">
        <v>100754.25608002541</v>
      </c>
      <c r="L5075" s="12">
        <v>186314.87839949178</v>
      </c>
      <c r="M5075" s="11">
        <v>1596</v>
      </c>
      <c r="N5075" s="13"/>
      <c r="O5075" t="str">
        <f t="shared" si="167"/>
        <v/>
      </c>
    </row>
    <row r="5076" spans="1:15" hidden="1">
      <c r="A5076" s="41">
        <v>3.2025000000000001</v>
      </c>
      <c r="B5076" s="46">
        <v>45743</v>
      </c>
      <c r="C5076" s="8" t="s">
        <v>13</v>
      </c>
      <c r="D5076" s="8" t="s">
        <v>46</v>
      </c>
      <c r="E5076" s="8" t="s">
        <v>46</v>
      </c>
      <c r="F5076" s="9">
        <f t="shared" si="166"/>
        <v>-1800000</v>
      </c>
      <c r="G5076" s="9">
        <v>-18</v>
      </c>
      <c r="H5076" s="10">
        <v>-1981260</v>
      </c>
      <c r="I5076" s="11">
        <v>19412423273.194569</v>
      </c>
      <c r="J5076" s="11">
        <v>192671</v>
      </c>
      <c r="K5076" s="11">
        <v>100754.25608002541</v>
      </c>
      <c r="L5076" s="12">
        <v>167683.39055954246</v>
      </c>
      <c r="M5076" s="11">
        <v>1597</v>
      </c>
      <c r="N5076" s="13"/>
      <c r="O5076" t="str">
        <f t="shared" si="167"/>
        <v/>
      </c>
    </row>
    <row r="5077" spans="1:15" hidden="1">
      <c r="A5077" s="41">
        <v>3.2025000000000001</v>
      </c>
      <c r="B5077" s="46">
        <v>45743</v>
      </c>
      <c r="C5077" s="8" t="s">
        <v>13</v>
      </c>
      <c r="D5077" s="8" t="s">
        <v>14</v>
      </c>
      <c r="E5077" s="8" t="s">
        <v>14</v>
      </c>
      <c r="F5077" s="9">
        <f t="shared" si="166"/>
        <v>30000000</v>
      </c>
      <c r="G5077" s="9">
        <v>300</v>
      </c>
      <c r="H5077" s="10">
        <v>30315000</v>
      </c>
      <c r="I5077" s="11">
        <v>18985146647.218536</v>
      </c>
      <c r="J5077" s="11">
        <v>189514</v>
      </c>
      <c r="K5077" s="11">
        <v>100178.06941554997</v>
      </c>
      <c r="L5077" s="12">
        <v>0</v>
      </c>
      <c r="M5077" s="11">
        <v>680</v>
      </c>
      <c r="N5077" s="13"/>
      <c r="O5077" t="str">
        <f t="shared" si="167"/>
        <v/>
      </c>
    </row>
    <row r="5078" spans="1:15" hidden="1">
      <c r="A5078" s="41">
        <v>3.2025000000000001</v>
      </c>
      <c r="B5078" s="46">
        <v>45744</v>
      </c>
      <c r="C5078" s="8" t="s">
        <v>13</v>
      </c>
      <c r="D5078" s="8" t="s">
        <v>46</v>
      </c>
      <c r="E5078" s="8" t="s">
        <v>46</v>
      </c>
      <c r="F5078" s="9">
        <f t="shared" si="166"/>
        <v>-27200000</v>
      </c>
      <c r="G5078" s="9">
        <v>-272</v>
      </c>
      <c r="H5078" s="10">
        <v>-29956448</v>
      </c>
      <c r="I5078" s="11">
        <v>19385018115.540802</v>
      </c>
      <c r="J5078" s="11">
        <v>192399</v>
      </c>
      <c r="K5078" s="11">
        <v>100754.25608002541</v>
      </c>
      <c r="L5078" s="12">
        <v>2551290.3462330885</v>
      </c>
      <c r="M5078" s="11">
        <v>1598</v>
      </c>
      <c r="N5078" s="13"/>
      <c r="O5078" t="str">
        <f t="shared" si="167"/>
        <v/>
      </c>
    </row>
    <row r="5079" spans="1:15" hidden="1">
      <c r="A5079" s="41">
        <v>3.2025000000000001</v>
      </c>
      <c r="B5079" s="46">
        <v>45744</v>
      </c>
      <c r="C5079" s="8" t="s">
        <v>13</v>
      </c>
      <c r="D5079" s="8" t="s">
        <v>46</v>
      </c>
      <c r="E5079" s="8" t="s">
        <v>46</v>
      </c>
      <c r="F5079" s="9">
        <f t="shared" si="166"/>
        <v>-9400000</v>
      </c>
      <c r="G5079" s="9">
        <v>-94</v>
      </c>
      <c r="H5079" s="10">
        <v>-10352596</v>
      </c>
      <c r="I5079" s="11">
        <v>19375547215.46928</v>
      </c>
      <c r="J5079" s="11">
        <v>192305</v>
      </c>
      <c r="K5079" s="11">
        <v>100754.25608002541</v>
      </c>
      <c r="L5079" s="12">
        <v>881695.92847761139</v>
      </c>
      <c r="M5079" s="11">
        <v>1599</v>
      </c>
      <c r="N5079" s="13"/>
      <c r="O5079" t="str">
        <f t="shared" si="167"/>
        <v/>
      </c>
    </row>
    <row r="5080" spans="1:15" hidden="1">
      <c r="A5080" s="41">
        <v>3.2025000000000001</v>
      </c>
      <c r="B5080" s="46">
        <v>45744</v>
      </c>
      <c r="C5080" s="8" t="s">
        <v>13</v>
      </c>
      <c r="D5080" s="8" t="s">
        <v>46</v>
      </c>
      <c r="E5080" s="8" t="s">
        <v>46</v>
      </c>
      <c r="F5080" s="9">
        <f t="shared" si="166"/>
        <v>-28000000</v>
      </c>
      <c r="G5080" s="9">
        <v>-280</v>
      </c>
      <c r="H5080" s="10">
        <v>-30837520</v>
      </c>
      <c r="I5080" s="11">
        <v>19347336023.766872</v>
      </c>
      <c r="J5080" s="11">
        <v>192025</v>
      </c>
      <c r="K5080" s="11">
        <v>100754.25608002541</v>
      </c>
      <c r="L5080" s="12">
        <v>2626328.2975928858</v>
      </c>
      <c r="M5080" s="11">
        <v>1600</v>
      </c>
      <c r="N5080" s="13"/>
      <c r="O5080" t="str">
        <f t="shared" si="167"/>
        <v/>
      </c>
    </row>
    <row r="5081" spans="1:15" hidden="1">
      <c r="A5081" s="41">
        <v>3.2025000000000001</v>
      </c>
      <c r="B5081" s="46">
        <v>45744</v>
      </c>
      <c r="C5081" s="8" t="s">
        <v>13</v>
      </c>
      <c r="D5081" s="8" t="s">
        <v>46</v>
      </c>
      <c r="E5081" s="8" t="s">
        <v>46</v>
      </c>
      <c r="F5081" s="9">
        <f t="shared" si="166"/>
        <v>-900000</v>
      </c>
      <c r="G5081" s="9">
        <v>-9</v>
      </c>
      <c r="H5081" s="10">
        <v>-991206</v>
      </c>
      <c r="I5081" s="11">
        <v>19346429235.462151</v>
      </c>
      <c r="J5081" s="11">
        <v>192016</v>
      </c>
      <c r="K5081" s="11">
        <v>100754.25608002541</v>
      </c>
      <c r="L5081" s="12">
        <v>84417.695279771229</v>
      </c>
      <c r="M5081" s="11">
        <v>1601</v>
      </c>
      <c r="N5081" s="13"/>
      <c r="O5081" t="str">
        <f t="shared" si="167"/>
        <v/>
      </c>
    </row>
    <row r="5082" spans="1:15" hidden="1">
      <c r="A5082" s="41">
        <v>3.2025000000000001</v>
      </c>
      <c r="B5082" s="46">
        <v>45744</v>
      </c>
      <c r="C5082" s="8" t="s">
        <v>13</v>
      </c>
      <c r="D5082" s="8" t="s">
        <v>46</v>
      </c>
      <c r="E5082" s="8" t="s">
        <v>46</v>
      </c>
      <c r="F5082" s="9">
        <f t="shared" si="166"/>
        <v>-900000</v>
      </c>
      <c r="G5082" s="9">
        <v>-9</v>
      </c>
      <c r="H5082" s="10">
        <v>-991206</v>
      </c>
      <c r="I5082" s="11">
        <v>19345522447.157429</v>
      </c>
      <c r="J5082" s="11">
        <v>192007</v>
      </c>
      <c r="K5082" s="11">
        <v>100754.25608002541</v>
      </c>
      <c r="L5082" s="12">
        <v>84417.695279771229</v>
      </c>
      <c r="M5082" s="11">
        <v>1602</v>
      </c>
      <c r="N5082" s="13"/>
      <c r="O5082" t="str">
        <f t="shared" si="167"/>
        <v/>
      </c>
    </row>
    <row r="5083" spans="1:15" hidden="1">
      <c r="A5083" s="41">
        <v>3.2025000000000001</v>
      </c>
      <c r="B5083" s="46">
        <v>45744</v>
      </c>
      <c r="C5083" s="8" t="s">
        <v>13</v>
      </c>
      <c r="D5083" s="8" t="s">
        <v>14</v>
      </c>
      <c r="E5083" s="8" t="s">
        <v>14</v>
      </c>
      <c r="F5083" s="9">
        <f t="shared" si="166"/>
        <v>-4700000</v>
      </c>
      <c r="G5083" s="9">
        <v>-47</v>
      </c>
      <c r="H5083" s="10">
        <v>-4991776</v>
      </c>
      <c r="I5083" s="11">
        <v>18980438277.956005</v>
      </c>
      <c r="J5083" s="11">
        <v>189467</v>
      </c>
      <c r="K5083" s="11">
        <v>100178.06941554997</v>
      </c>
      <c r="L5083" s="12">
        <v>283406.73746915162</v>
      </c>
      <c r="M5083" s="11">
        <v>681</v>
      </c>
      <c r="N5083" s="13"/>
      <c r="O5083" t="str">
        <f t="shared" si="167"/>
        <v/>
      </c>
    </row>
    <row r="5084" spans="1:15" hidden="1">
      <c r="A5084" s="41">
        <v>3.2025000000000001</v>
      </c>
      <c r="B5084" s="46">
        <v>45744</v>
      </c>
      <c r="C5084" s="8" t="s">
        <v>13</v>
      </c>
      <c r="D5084" s="8" t="s">
        <v>46</v>
      </c>
      <c r="E5084" s="8" t="s">
        <v>46</v>
      </c>
      <c r="F5084" s="9">
        <f t="shared" si="166"/>
        <v>-1800000</v>
      </c>
      <c r="G5084" s="9">
        <v>-18</v>
      </c>
      <c r="H5084" s="10">
        <v>-1982412</v>
      </c>
      <c r="I5084" s="11">
        <v>19343708870.547989</v>
      </c>
      <c r="J5084" s="11">
        <v>191989</v>
      </c>
      <c r="K5084" s="11">
        <v>100754.25608002541</v>
      </c>
      <c r="L5084" s="12">
        <v>168835.39055954246</v>
      </c>
      <c r="M5084" s="11">
        <v>1603</v>
      </c>
      <c r="N5084" s="13"/>
      <c r="O5084" t="str">
        <f t="shared" si="167"/>
        <v/>
      </c>
    </row>
    <row r="5085" spans="1:15" hidden="1">
      <c r="A5085" s="41">
        <v>3.2025000000000001</v>
      </c>
      <c r="B5085" s="46">
        <v>45744</v>
      </c>
      <c r="C5085" s="8" t="s">
        <v>13</v>
      </c>
      <c r="D5085" s="8" t="s">
        <v>46</v>
      </c>
      <c r="E5085" s="8" t="s">
        <v>46</v>
      </c>
      <c r="F5085" s="9">
        <f t="shared" si="166"/>
        <v>-900000</v>
      </c>
      <c r="G5085" s="9">
        <v>-9</v>
      </c>
      <c r="H5085" s="10">
        <v>-991206</v>
      </c>
      <c r="I5085" s="11">
        <v>19342802082.243267</v>
      </c>
      <c r="J5085" s="11">
        <v>191980</v>
      </c>
      <c r="K5085" s="11">
        <v>100754.25608002541</v>
      </c>
      <c r="L5085" s="12">
        <v>84417.695279771229</v>
      </c>
      <c r="M5085" s="11">
        <v>1604</v>
      </c>
      <c r="N5085" s="13"/>
      <c r="O5085" t="str">
        <f t="shared" si="167"/>
        <v/>
      </c>
    </row>
    <row r="5086" spans="1:15" hidden="1">
      <c r="A5086" s="41">
        <v>3.2025000000000001</v>
      </c>
      <c r="B5086" s="46">
        <v>45744</v>
      </c>
      <c r="C5086" s="8" t="s">
        <v>13</v>
      </c>
      <c r="D5086" s="8" t="s">
        <v>46</v>
      </c>
      <c r="E5086" s="8" t="s">
        <v>46</v>
      </c>
      <c r="F5086" s="9">
        <f t="shared" si="166"/>
        <v>-8800000</v>
      </c>
      <c r="G5086" s="9">
        <v>-88</v>
      </c>
      <c r="H5086" s="10">
        <v>-9691792</v>
      </c>
      <c r="I5086" s="11">
        <v>19333935707.708225</v>
      </c>
      <c r="J5086" s="11">
        <v>191892</v>
      </c>
      <c r="K5086" s="11">
        <v>100754.25608002541</v>
      </c>
      <c r="L5086" s="12">
        <v>825417.46495776437</v>
      </c>
      <c r="M5086" s="11">
        <v>1605</v>
      </c>
      <c r="N5086" s="13"/>
      <c r="O5086" t="str">
        <f t="shared" si="167"/>
        <v/>
      </c>
    </row>
    <row r="5087" spans="1:15" hidden="1">
      <c r="A5087" s="41">
        <v>3.2025000000000001</v>
      </c>
      <c r="B5087" s="46">
        <v>45744</v>
      </c>
      <c r="C5087" s="8" t="s">
        <v>13</v>
      </c>
      <c r="D5087" s="8" t="s">
        <v>46</v>
      </c>
      <c r="E5087" s="8" t="s">
        <v>46</v>
      </c>
      <c r="F5087" s="9">
        <f t="shared" si="166"/>
        <v>-18100000</v>
      </c>
      <c r="G5087" s="9">
        <v>-181</v>
      </c>
      <c r="H5087" s="10">
        <v>-19934254</v>
      </c>
      <c r="I5087" s="11">
        <v>19315699187.357742</v>
      </c>
      <c r="J5087" s="11">
        <v>191711</v>
      </c>
      <c r="K5087" s="11">
        <v>100754.25608002541</v>
      </c>
      <c r="L5087" s="12">
        <v>1697733.6495154016</v>
      </c>
      <c r="M5087" s="11">
        <v>1606</v>
      </c>
      <c r="N5087" s="13"/>
      <c r="O5087" t="str">
        <f t="shared" si="167"/>
        <v/>
      </c>
    </row>
    <row r="5088" spans="1:15" hidden="1">
      <c r="A5088" s="41">
        <v>3.2025000000000001</v>
      </c>
      <c r="B5088" s="46">
        <v>45744</v>
      </c>
      <c r="C5088" s="8" t="s">
        <v>13</v>
      </c>
      <c r="D5088" s="8" t="s">
        <v>46</v>
      </c>
      <c r="E5088" s="8" t="s">
        <v>46</v>
      </c>
      <c r="F5088" s="9">
        <f t="shared" si="166"/>
        <v>-7300000</v>
      </c>
      <c r="G5088" s="9">
        <v>-73</v>
      </c>
      <c r="H5088" s="10">
        <v>-8039782</v>
      </c>
      <c r="I5088" s="11">
        <v>19308344126.663902</v>
      </c>
      <c r="J5088" s="11">
        <v>191638</v>
      </c>
      <c r="K5088" s="11">
        <v>100754.25608002541</v>
      </c>
      <c r="L5088" s="12">
        <v>684721.30615814496</v>
      </c>
      <c r="M5088" s="11">
        <v>1607</v>
      </c>
      <c r="N5088" s="13"/>
      <c r="O5088" t="str">
        <f t="shared" si="167"/>
        <v/>
      </c>
    </row>
    <row r="5089" spans="1:15" hidden="1">
      <c r="A5089" s="41">
        <v>3.2025000000000001</v>
      </c>
      <c r="B5089" s="46">
        <v>45744</v>
      </c>
      <c r="C5089" s="8" t="s">
        <v>13</v>
      </c>
      <c r="D5089" s="8" t="s">
        <v>46</v>
      </c>
      <c r="E5089" s="8" t="s">
        <v>46</v>
      </c>
      <c r="F5089" s="9">
        <f t="shared" si="166"/>
        <v>-1800000</v>
      </c>
      <c r="G5089" s="9">
        <v>-18</v>
      </c>
      <c r="H5089" s="10">
        <v>-1982412</v>
      </c>
      <c r="I5089" s="11">
        <v>19306530550.054462</v>
      </c>
      <c r="J5089" s="11">
        <v>191620</v>
      </c>
      <c r="K5089" s="11">
        <v>100754.25608002541</v>
      </c>
      <c r="L5089" s="12">
        <v>168835.39055954246</v>
      </c>
      <c r="M5089" s="11">
        <v>1608</v>
      </c>
      <c r="N5089" s="13"/>
      <c r="O5089" t="str">
        <f t="shared" si="167"/>
        <v/>
      </c>
    </row>
    <row r="5090" spans="1:15" hidden="1">
      <c r="A5090" s="41">
        <v>3.2025000000000001</v>
      </c>
      <c r="B5090" s="46">
        <v>45744</v>
      </c>
      <c r="C5090" s="8" t="s">
        <v>13</v>
      </c>
      <c r="D5090" s="8" t="s">
        <v>14</v>
      </c>
      <c r="E5090" s="8" t="s">
        <v>14</v>
      </c>
      <c r="F5090" s="9">
        <f t="shared" si="166"/>
        <v>-900000</v>
      </c>
      <c r="G5090" s="9">
        <v>-9</v>
      </c>
      <c r="H5090" s="10">
        <v>-955872</v>
      </c>
      <c r="I5090" s="11">
        <v>18979536675.331264</v>
      </c>
      <c r="J5090" s="11">
        <v>189458</v>
      </c>
      <c r="K5090" s="11">
        <v>100178.06941554997</v>
      </c>
      <c r="L5090" s="12">
        <v>54269.375260050292</v>
      </c>
      <c r="M5090" s="11">
        <v>682</v>
      </c>
      <c r="N5090" s="13"/>
      <c r="O5090" t="str">
        <f t="shared" si="167"/>
        <v/>
      </c>
    </row>
    <row r="5091" spans="1:15" hidden="1">
      <c r="A5091" s="41">
        <v>3.2025000000000001</v>
      </c>
      <c r="B5091" s="46">
        <v>45744</v>
      </c>
      <c r="C5091" s="8" t="s">
        <v>13</v>
      </c>
      <c r="D5091" s="8" t="s">
        <v>46</v>
      </c>
      <c r="E5091" s="8" t="s">
        <v>46</v>
      </c>
      <c r="F5091" s="9">
        <f t="shared" si="166"/>
        <v>-4500000</v>
      </c>
      <c r="G5091" s="9">
        <v>-45</v>
      </c>
      <c r="H5091" s="10">
        <v>-4956030</v>
      </c>
      <c r="I5091" s="11">
        <v>19301996608.530861</v>
      </c>
      <c r="J5091" s="11">
        <v>191575</v>
      </c>
      <c r="K5091" s="11">
        <v>100754.25608002541</v>
      </c>
      <c r="L5091" s="12">
        <v>422088.47639885638</v>
      </c>
      <c r="M5091" s="11">
        <v>1609</v>
      </c>
      <c r="N5091" s="13"/>
      <c r="O5091" t="str">
        <f t="shared" si="167"/>
        <v/>
      </c>
    </row>
    <row r="5092" spans="1:15" hidden="1">
      <c r="A5092" s="41">
        <v>3.2025000000000001</v>
      </c>
      <c r="B5092" s="46">
        <v>45744</v>
      </c>
      <c r="C5092" s="8" t="s">
        <v>13</v>
      </c>
      <c r="D5092" s="8" t="s">
        <v>46</v>
      </c>
      <c r="E5092" s="8" t="s">
        <v>46</v>
      </c>
      <c r="F5092" s="9">
        <f t="shared" si="166"/>
        <v>22700000</v>
      </c>
      <c r="G5092" s="9">
        <v>227</v>
      </c>
      <c r="H5092" s="10">
        <v>24975902</v>
      </c>
      <c r="I5092" s="11">
        <v>19326972510.530861</v>
      </c>
      <c r="J5092" s="11">
        <v>191802</v>
      </c>
      <c r="K5092" s="11">
        <v>100765.22930173231</v>
      </c>
      <c r="L5092" s="12">
        <v>0</v>
      </c>
      <c r="M5092" s="11">
        <v>1610</v>
      </c>
      <c r="N5092" s="13"/>
      <c r="O5092" t="str">
        <f t="shared" si="167"/>
        <v/>
      </c>
    </row>
    <row r="5093" spans="1:15" hidden="1">
      <c r="A5093" s="41">
        <v>3.2025000000000001</v>
      </c>
      <c r="B5093" s="46">
        <v>45744</v>
      </c>
      <c r="C5093" s="8" t="s">
        <v>13</v>
      </c>
      <c r="D5093" s="8" t="s">
        <v>46</v>
      </c>
      <c r="E5093" s="8" t="s">
        <v>46</v>
      </c>
      <c r="F5093" s="9">
        <f t="shared" si="166"/>
        <v>-12200000</v>
      </c>
      <c r="G5093" s="9">
        <v>-122</v>
      </c>
      <c r="H5093" s="10">
        <v>-13436348</v>
      </c>
      <c r="I5093" s="11">
        <v>19314679152.556049</v>
      </c>
      <c r="J5093" s="11">
        <v>191680</v>
      </c>
      <c r="K5093" s="11">
        <v>100765.22930173231</v>
      </c>
      <c r="L5093" s="12">
        <v>1142990.0251886584</v>
      </c>
      <c r="M5093" s="11">
        <v>1611</v>
      </c>
      <c r="N5093" s="13"/>
      <c r="O5093" t="str">
        <f t="shared" si="167"/>
        <v/>
      </c>
    </row>
    <row r="5094" spans="1:15" hidden="1">
      <c r="A5094" s="41">
        <v>3.2025000000000001</v>
      </c>
      <c r="B5094" s="46">
        <v>45744</v>
      </c>
      <c r="C5094" s="8" t="s">
        <v>13</v>
      </c>
      <c r="D5094" s="8" t="s">
        <v>15</v>
      </c>
      <c r="E5094" s="8" t="s">
        <v>15</v>
      </c>
      <c r="F5094" s="9">
        <f t="shared" si="166"/>
        <v>4600000</v>
      </c>
      <c r="G5094" s="9">
        <v>46</v>
      </c>
      <c r="H5094" s="10">
        <v>4943344</v>
      </c>
      <c r="I5094" s="11">
        <v>6157738882.7391043</v>
      </c>
      <c r="J5094" s="11">
        <v>58643</v>
      </c>
      <c r="K5094" s="11">
        <v>105003.81772315715</v>
      </c>
      <c r="L5094" s="12">
        <v>0</v>
      </c>
      <c r="M5094" s="11">
        <v>2782</v>
      </c>
      <c r="N5094" s="13"/>
      <c r="O5094" t="str">
        <f t="shared" si="167"/>
        <v/>
      </c>
    </row>
    <row r="5095" spans="1:15" hidden="1">
      <c r="A5095" s="41">
        <v>3.2025000000000001</v>
      </c>
      <c r="B5095" s="46">
        <v>45744</v>
      </c>
      <c r="C5095" s="8" t="s">
        <v>13</v>
      </c>
      <c r="D5095" s="8" t="s">
        <v>46</v>
      </c>
      <c r="E5095" s="8" t="s">
        <v>46</v>
      </c>
      <c r="F5095" s="9">
        <f t="shared" si="166"/>
        <v>-12700000</v>
      </c>
      <c r="G5095" s="9">
        <v>-127</v>
      </c>
      <c r="H5095" s="10">
        <v>-13987018</v>
      </c>
      <c r="I5095" s="11">
        <v>19301881968.434731</v>
      </c>
      <c r="J5095" s="11">
        <v>191553</v>
      </c>
      <c r="K5095" s="11">
        <v>100765.22930173231</v>
      </c>
      <c r="L5095" s="12">
        <v>1189833.8786799964</v>
      </c>
      <c r="M5095" s="11">
        <v>1612</v>
      </c>
      <c r="N5095" s="13"/>
      <c r="O5095" t="str">
        <f t="shared" si="167"/>
        <v/>
      </c>
    </row>
    <row r="5096" spans="1:15" hidden="1">
      <c r="A5096" s="41">
        <v>3.2025000000000001</v>
      </c>
      <c r="B5096" s="46">
        <v>45744</v>
      </c>
      <c r="C5096" s="8" t="s">
        <v>13</v>
      </c>
      <c r="D5096" s="8" t="s">
        <v>46</v>
      </c>
      <c r="E5096" s="8" t="s">
        <v>46</v>
      </c>
      <c r="F5096" s="9">
        <f t="shared" si="166"/>
        <v>-27600000</v>
      </c>
      <c r="G5096" s="9">
        <v>-276</v>
      </c>
      <c r="H5096" s="10">
        <v>-30396984</v>
      </c>
      <c r="I5096" s="11">
        <v>19274070765.147453</v>
      </c>
      <c r="J5096" s="11">
        <v>191277</v>
      </c>
      <c r="K5096" s="11">
        <v>100765.22930173231</v>
      </c>
      <c r="L5096" s="12">
        <v>2585780.7127218843</v>
      </c>
      <c r="M5096" s="11">
        <v>1613</v>
      </c>
      <c r="N5096" s="13"/>
      <c r="O5096" t="str">
        <f t="shared" si="167"/>
        <v/>
      </c>
    </row>
    <row r="5097" spans="1:15" hidden="1">
      <c r="A5097" s="41">
        <v>3.2025000000000001</v>
      </c>
      <c r="B5097" s="46">
        <v>45744</v>
      </c>
      <c r="C5097" s="8" t="s">
        <v>13</v>
      </c>
      <c r="D5097" s="8" t="s">
        <v>46</v>
      </c>
      <c r="E5097" s="8" t="s">
        <v>46</v>
      </c>
      <c r="F5097" s="9">
        <f t="shared" si="166"/>
        <v>-23300000</v>
      </c>
      <c r="G5097" s="9">
        <v>-233</v>
      </c>
      <c r="H5097" s="10">
        <v>-25661222</v>
      </c>
      <c r="I5097" s="11">
        <v>19250592466.72015</v>
      </c>
      <c r="J5097" s="11">
        <v>191044</v>
      </c>
      <c r="K5097" s="11">
        <v>100765.22930173231</v>
      </c>
      <c r="L5097" s="12">
        <v>2182923.5726963729</v>
      </c>
      <c r="M5097" s="11">
        <v>1614</v>
      </c>
      <c r="N5097" s="13"/>
      <c r="O5097" t="str">
        <f t="shared" si="167"/>
        <v/>
      </c>
    </row>
    <row r="5098" spans="1:15" hidden="1">
      <c r="A5098" s="41">
        <v>3.2025000000000001</v>
      </c>
      <c r="B5098" s="46">
        <v>45744</v>
      </c>
      <c r="C5098" s="8" t="s">
        <v>13</v>
      </c>
      <c r="D5098" s="8" t="s">
        <v>46</v>
      </c>
      <c r="E5098" s="8" t="s">
        <v>46</v>
      </c>
      <c r="F5098" s="9">
        <f t="shared" si="166"/>
        <v>-317600000</v>
      </c>
      <c r="G5098" s="9">
        <v>-3176</v>
      </c>
      <c r="H5098" s="10">
        <v>-349785584</v>
      </c>
      <c r="I5098" s="11">
        <v>18930562098.457848</v>
      </c>
      <c r="J5098" s="11">
        <v>187868</v>
      </c>
      <c r="K5098" s="11">
        <v>100765.22930173231</v>
      </c>
      <c r="L5098" s="12">
        <v>29755215.737698197</v>
      </c>
      <c r="M5098" s="11">
        <v>1615</v>
      </c>
      <c r="N5098" s="13"/>
      <c r="O5098" t="str">
        <f t="shared" si="167"/>
        <v/>
      </c>
    </row>
    <row r="5099" spans="1:15" hidden="1">
      <c r="A5099" s="41">
        <v>3.2025000000000001</v>
      </c>
      <c r="B5099" s="46">
        <v>45744</v>
      </c>
      <c r="C5099" s="8" t="s">
        <v>13</v>
      </c>
      <c r="D5099" s="8" t="s">
        <v>46</v>
      </c>
      <c r="E5099" s="8" t="s">
        <v>46</v>
      </c>
      <c r="F5099" s="9">
        <f t="shared" si="166"/>
        <v>-272200000</v>
      </c>
      <c r="G5099" s="9">
        <v>-2722</v>
      </c>
      <c r="H5099" s="10">
        <v>-299784748</v>
      </c>
      <c r="I5099" s="11">
        <v>18656279144.298531</v>
      </c>
      <c r="J5099" s="11">
        <v>185146</v>
      </c>
      <c r="K5099" s="11">
        <v>100765.22930173231</v>
      </c>
      <c r="L5099" s="12">
        <v>25501793.840684652</v>
      </c>
      <c r="M5099" s="11">
        <v>1616</v>
      </c>
      <c r="N5099" s="13"/>
      <c r="O5099" t="str">
        <f t="shared" si="167"/>
        <v/>
      </c>
    </row>
    <row r="5100" spans="1:15" hidden="1">
      <c r="A5100" s="41">
        <v>3.2025000000000001</v>
      </c>
      <c r="B5100" s="46">
        <v>45744</v>
      </c>
      <c r="C5100" s="8" t="s">
        <v>13</v>
      </c>
      <c r="D5100" s="8" t="s">
        <v>46</v>
      </c>
      <c r="E5100" s="8" t="s">
        <v>46</v>
      </c>
      <c r="F5100" s="9">
        <f t="shared" si="166"/>
        <v>-1000000</v>
      </c>
      <c r="G5100" s="9">
        <v>-10</v>
      </c>
      <c r="H5100" s="10">
        <v>-1101340</v>
      </c>
      <c r="I5100" s="11">
        <v>18655271492.005512</v>
      </c>
      <c r="J5100" s="11">
        <v>185136</v>
      </c>
      <c r="K5100" s="11">
        <v>100765.22930173231</v>
      </c>
      <c r="L5100" s="12">
        <v>93687.706982676871</v>
      </c>
      <c r="M5100" s="11">
        <v>1617</v>
      </c>
      <c r="N5100" s="13"/>
      <c r="O5100" t="str">
        <f t="shared" si="167"/>
        <v/>
      </c>
    </row>
    <row r="5101" spans="1:15" hidden="1">
      <c r="A5101" s="41">
        <v>3.2025000000000001</v>
      </c>
      <c r="B5101" s="46">
        <v>45744</v>
      </c>
      <c r="C5101" s="8" t="s">
        <v>13</v>
      </c>
      <c r="D5101" s="8" t="s">
        <v>46</v>
      </c>
      <c r="E5101" s="8" t="s">
        <v>46</v>
      </c>
      <c r="F5101" s="9">
        <f t="shared" si="166"/>
        <v>-3400000</v>
      </c>
      <c r="G5101" s="9">
        <v>-34</v>
      </c>
      <c r="H5101" s="10">
        <v>-3744556</v>
      </c>
      <c r="I5101" s="11">
        <v>18651845474.209255</v>
      </c>
      <c r="J5101" s="11">
        <v>185102</v>
      </c>
      <c r="K5101" s="11">
        <v>100765.22930173231</v>
      </c>
      <c r="L5101" s="12">
        <v>318538.20374110155</v>
      </c>
      <c r="M5101" s="11">
        <v>1618</v>
      </c>
      <c r="N5101" s="13"/>
      <c r="O5101" t="str">
        <f t="shared" si="167"/>
        <v/>
      </c>
    </row>
    <row r="5102" spans="1:15" hidden="1">
      <c r="A5102" s="41">
        <v>3.2025000000000001</v>
      </c>
      <c r="B5102" s="46">
        <v>45744</v>
      </c>
      <c r="C5102" s="8" t="s">
        <v>13</v>
      </c>
      <c r="D5102" s="8" t="s">
        <v>46</v>
      </c>
      <c r="E5102" s="8" t="s">
        <v>46</v>
      </c>
      <c r="F5102" s="9">
        <f t="shared" si="166"/>
        <v>-900000</v>
      </c>
      <c r="G5102" s="9">
        <v>-9</v>
      </c>
      <c r="H5102" s="10">
        <v>-991206</v>
      </c>
      <c r="I5102" s="11">
        <v>18650938587.145538</v>
      </c>
      <c r="J5102" s="11">
        <v>185093</v>
      </c>
      <c r="K5102" s="11">
        <v>100765.22930173231</v>
      </c>
      <c r="L5102" s="12">
        <v>84318.936284409254</v>
      </c>
      <c r="M5102" s="11">
        <v>1619</v>
      </c>
      <c r="N5102" s="13"/>
      <c r="O5102" t="str">
        <f t="shared" si="167"/>
        <v/>
      </c>
    </row>
    <row r="5103" spans="1:15" hidden="1">
      <c r="A5103" s="41">
        <v>3.2025000000000001</v>
      </c>
      <c r="B5103" s="46">
        <v>45744</v>
      </c>
      <c r="C5103" s="8" t="s">
        <v>13</v>
      </c>
      <c r="D5103" s="8" t="s">
        <v>46</v>
      </c>
      <c r="E5103" s="8" t="s">
        <v>46</v>
      </c>
      <c r="F5103" s="9">
        <f t="shared" si="166"/>
        <v>-9100000</v>
      </c>
      <c r="G5103" s="9">
        <v>-91</v>
      </c>
      <c r="H5103" s="10">
        <v>-10022194</v>
      </c>
      <c r="I5103" s="11">
        <v>18641768951.279079</v>
      </c>
      <c r="J5103" s="11">
        <v>185002</v>
      </c>
      <c r="K5103" s="11">
        <v>100765.22930173231</v>
      </c>
      <c r="L5103" s="12">
        <v>852558.13354235888</v>
      </c>
      <c r="M5103" s="11">
        <v>1620</v>
      </c>
      <c r="N5103" s="13"/>
      <c r="O5103" t="str">
        <f t="shared" si="167"/>
        <v/>
      </c>
    </row>
    <row r="5104" spans="1:15" hidden="1">
      <c r="A5104" s="41">
        <v>3.2025000000000001</v>
      </c>
      <c r="B5104" s="46">
        <v>45744</v>
      </c>
      <c r="C5104" s="8" t="s">
        <v>13</v>
      </c>
      <c r="D5104" s="8" t="s">
        <v>14</v>
      </c>
      <c r="E5104" s="8" t="s">
        <v>14</v>
      </c>
      <c r="F5104" s="9">
        <f t="shared" si="166"/>
        <v>2800000</v>
      </c>
      <c r="G5104" s="9">
        <v>28</v>
      </c>
      <c r="H5104" s="10">
        <v>2969764</v>
      </c>
      <c r="I5104" s="11">
        <v>18982506439.331264</v>
      </c>
      <c r="J5104" s="11">
        <v>189486</v>
      </c>
      <c r="K5104" s="11">
        <v>100178.93902098975</v>
      </c>
      <c r="L5104" s="12">
        <v>0</v>
      </c>
      <c r="M5104" s="11">
        <v>683</v>
      </c>
      <c r="N5104" s="13"/>
      <c r="O5104" t="str">
        <f t="shared" si="167"/>
        <v/>
      </c>
    </row>
    <row r="5105" spans="1:15" hidden="1">
      <c r="A5105" s="41">
        <v>3.2025000000000001</v>
      </c>
      <c r="B5105" s="46">
        <v>45744</v>
      </c>
      <c r="C5105" s="8" t="s">
        <v>13</v>
      </c>
      <c r="D5105" s="8" t="s">
        <v>46</v>
      </c>
      <c r="E5105" s="8" t="s">
        <v>46</v>
      </c>
      <c r="F5105" s="9">
        <f t="shared" si="166"/>
        <v>-90800000</v>
      </c>
      <c r="G5105" s="9">
        <v>-908</v>
      </c>
      <c r="H5105" s="10">
        <v>-100001672</v>
      </c>
      <c r="I5105" s="11">
        <v>18550274123.073105</v>
      </c>
      <c r="J5105" s="11">
        <v>184094</v>
      </c>
      <c r="K5105" s="11">
        <v>100765.22930173231</v>
      </c>
      <c r="L5105" s="12">
        <v>8506843.7940270603</v>
      </c>
      <c r="M5105" s="11">
        <v>1621</v>
      </c>
      <c r="N5105" s="13"/>
      <c r="O5105" t="str">
        <f t="shared" si="167"/>
        <v/>
      </c>
    </row>
    <row r="5106" spans="1:15" hidden="1">
      <c r="A5106" s="41">
        <v>3.2025000000000001</v>
      </c>
      <c r="B5106" s="46">
        <v>45744</v>
      </c>
      <c r="C5106" s="8" t="s">
        <v>13</v>
      </c>
      <c r="D5106" s="8" t="s">
        <v>46</v>
      </c>
      <c r="E5106" s="8" t="s">
        <v>46</v>
      </c>
      <c r="F5106" s="9">
        <f t="shared" si="166"/>
        <v>-18500000</v>
      </c>
      <c r="G5106" s="9">
        <v>-185</v>
      </c>
      <c r="H5106" s="10">
        <v>-20374790</v>
      </c>
      <c r="I5106" s="11">
        <v>18531632555.652283</v>
      </c>
      <c r="J5106" s="11">
        <v>183909</v>
      </c>
      <c r="K5106" s="11">
        <v>100765.22930173231</v>
      </c>
      <c r="L5106" s="12">
        <v>1733222.5791795217</v>
      </c>
      <c r="M5106" s="11">
        <v>1622</v>
      </c>
      <c r="N5106" s="13"/>
      <c r="O5106" t="str">
        <f t="shared" si="167"/>
        <v/>
      </c>
    </row>
    <row r="5107" spans="1:15" hidden="1">
      <c r="A5107" s="41">
        <v>3.2025000000000001</v>
      </c>
      <c r="B5107" s="46">
        <v>45744</v>
      </c>
      <c r="C5107" s="8" t="s">
        <v>13</v>
      </c>
      <c r="D5107" s="8" t="s">
        <v>46</v>
      </c>
      <c r="E5107" s="8" t="s">
        <v>46</v>
      </c>
      <c r="F5107" s="9">
        <f t="shared" si="166"/>
        <v>-4500000</v>
      </c>
      <c r="G5107" s="9">
        <v>-45</v>
      </c>
      <c r="H5107" s="10">
        <v>-4956030</v>
      </c>
      <c r="I5107" s="11">
        <v>18527098120.333706</v>
      </c>
      <c r="J5107" s="11">
        <v>183864</v>
      </c>
      <c r="K5107" s="11">
        <v>100765.22930173231</v>
      </c>
      <c r="L5107" s="12">
        <v>421594.68142204639</v>
      </c>
      <c r="M5107" s="11">
        <v>1623</v>
      </c>
      <c r="N5107" s="13"/>
      <c r="O5107" t="str">
        <f t="shared" si="167"/>
        <v/>
      </c>
    </row>
    <row r="5108" spans="1:15" hidden="1">
      <c r="A5108" s="41">
        <v>3.2025000000000001</v>
      </c>
      <c r="B5108" s="46">
        <v>45744</v>
      </c>
      <c r="C5108" s="8" t="s">
        <v>13</v>
      </c>
      <c r="D5108" s="8" t="s">
        <v>46</v>
      </c>
      <c r="E5108" s="8" t="s">
        <v>46</v>
      </c>
      <c r="F5108" s="9">
        <f t="shared" si="166"/>
        <v>-259000000</v>
      </c>
      <c r="G5108" s="9">
        <v>-2590</v>
      </c>
      <c r="H5108" s="10">
        <v>-285247060</v>
      </c>
      <c r="I5108" s="11">
        <v>18266116176.442219</v>
      </c>
      <c r="J5108" s="11">
        <v>181274</v>
      </c>
      <c r="K5108" s="11">
        <v>100765.22930173231</v>
      </c>
      <c r="L5108" s="12">
        <v>24265116.108513325</v>
      </c>
      <c r="M5108" s="11">
        <v>1624</v>
      </c>
      <c r="N5108" s="13"/>
      <c r="O5108" t="str">
        <f t="shared" si="167"/>
        <v/>
      </c>
    </row>
    <row r="5109" spans="1:15" hidden="1">
      <c r="A5109" s="41">
        <v>3.2025000000000001</v>
      </c>
      <c r="B5109" s="46">
        <v>45744</v>
      </c>
      <c r="C5109" s="8" t="s">
        <v>13</v>
      </c>
      <c r="D5109" s="8" t="s">
        <v>46</v>
      </c>
      <c r="E5109" s="8" t="s">
        <v>46</v>
      </c>
      <c r="F5109" s="9">
        <f t="shared" si="166"/>
        <v>-77200000</v>
      </c>
      <c r="G5109" s="9">
        <v>-772</v>
      </c>
      <c r="H5109" s="10">
        <v>-85023448</v>
      </c>
      <c r="I5109" s="11">
        <v>18188325419.42128</v>
      </c>
      <c r="J5109" s="11">
        <v>180502</v>
      </c>
      <c r="K5109" s="11">
        <v>100765.22930173231</v>
      </c>
      <c r="L5109" s="12">
        <v>7232690.9790626615</v>
      </c>
      <c r="M5109" s="11">
        <v>1625</v>
      </c>
      <c r="N5109" s="13"/>
      <c r="O5109" t="str">
        <f t="shared" si="167"/>
        <v/>
      </c>
    </row>
    <row r="5110" spans="1:15" hidden="1">
      <c r="A5110" s="41">
        <v>3.2025000000000001</v>
      </c>
      <c r="B5110" s="46">
        <v>45744</v>
      </c>
      <c r="C5110" s="8" t="s">
        <v>13</v>
      </c>
      <c r="D5110" s="8" t="s">
        <v>46</v>
      </c>
      <c r="E5110" s="8" t="s">
        <v>46</v>
      </c>
      <c r="F5110" s="9">
        <f t="shared" si="166"/>
        <v>-9700000</v>
      </c>
      <c r="G5110" s="9">
        <v>-97</v>
      </c>
      <c r="H5110" s="10">
        <v>-10682998</v>
      </c>
      <c r="I5110" s="11">
        <v>18178551192.179012</v>
      </c>
      <c r="J5110" s="11">
        <v>180405</v>
      </c>
      <c r="K5110" s="11">
        <v>100765.22930173231</v>
      </c>
      <c r="L5110" s="12">
        <v>908770.75773196667</v>
      </c>
      <c r="M5110" s="11">
        <v>1626</v>
      </c>
      <c r="N5110" s="13"/>
      <c r="O5110" t="str">
        <f t="shared" si="167"/>
        <v/>
      </c>
    </row>
    <row r="5111" spans="1:15" hidden="1">
      <c r="A5111" s="41">
        <v>3.2025000000000001</v>
      </c>
      <c r="B5111" s="46">
        <v>45744</v>
      </c>
      <c r="C5111" s="8" t="s">
        <v>13</v>
      </c>
      <c r="D5111" s="8" t="s">
        <v>46</v>
      </c>
      <c r="E5111" s="8" t="s">
        <v>46</v>
      </c>
      <c r="F5111" s="9">
        <f t="shared" si="166"/>
        <v>-31800000</v>
      </c>
      <c r="G5111" s="9">
        <v>-318</v>
      </c>
      <c r="H5111" s="10">
        <v>-35022612</v>
      </c>
      <c r="I5111" s="11">
        <v>18146507849.261063</v>
      </c>
      <c r="J5111" s="11">
        <v>180087</v>
      </c>
      <c r="K5111" s="11">
        <v>100765.22930173231</v>
      </c>
      <c r="L5111" s="12">
        <v>2979269.0820491239</v>
      </c>
      <c r="M5111" s="11">
        <v>1627</v>
      </c>
      <c r="N5111" s="13"/>
      <c r="O5111" t="str">
        <f t="shared" si="167"/>
        <v/>
      </c>
    </row>
    <row r="5112" spans="1:15" hidden="1">
      <c r="A5112" s="41">
        <v>3.2025000000000001</v>
      </c>
      <c r="B5112" s="46">
        <v>45744</v>
      </c>
      <c r="C5112" s="8" t="s">
        <v>13</v>
      </c>
      <c r="D5112" s="8" t="s">
        <v>46</v>
      </c>
      <c r="E5112" s="8" t="s">
        <v>46</v>
      </c>
      <c r="F5112" s="9">
        <f t="shared" si="166"/>
        <v>-36300000</v>
      </c>
      <c r="G5112" s="9">
        <v>-363</v>
      </c>
      <c r="H5112" s="10">
        <v>-39978642</v>
      </c>
      <c r="I5112" s="11">
        <v>18109930071.024532</v>
      </c>
      <c r="J5112" s="11">
        <v>179724</v>
      </c>
      <c r="K5112" s="11">
        <v>100765.22930173231</v>
      </c>
      <c r="L5112" s="12">
        <v>3400863.7634711713</v>
      </c>
      <c r="M5112" s="11">
        <v>1628</v>
      </c>
      <c r="N5112" s="13"/>
      <c r="O5112" t="str">
        <f t="shared" si="167"/>
        <v/>
      </c>
    </row>
    <row r="5113" spans="1:15" hidden="1">
      <c r="A5113" s="41">
        <v>3.2025000000000001</v>
      </c>
      <c r="B5113" s="46">
        <v>45744</v>
      </c>
      <c r="C5113" s="8" t="s">
        <v>13</v>
      </c>
      <c r="D5113" s="8" t="s">
        <v>46</v>
      </c>
      <c r="E5113" s="8" t="s">
        <v>46</v>
      </c>
      <c r="F5113" s="9">
        <f t="shared" si="166"/>
        <v>-1800000</v>
      </c>
      <c r="G5113" s="9">
        <v>-18</v>
      </c>
      <c r="H5113" s="10">
        <v>-1982412</v>
      </c>
      <c r="I5113" s="11">
        <v>18108116296.897102</v>
      </c>
      <c r="J5113" s="11">
        <v>179706</v>
      </c>
      <c r="K5113" s="11">
        <v>100765.22930173231</v>
      </c>
      <c r="L5113" s="12">
        <v>168637.87256881851</v>
      </c>
      <c r="M5113" s="11">
        <v>1629</v>
      </c>
      <c r="N5113" s="13"/>
      <c r="O5113" t="str">
        <f t="shared" si="167"/>
        <v/>
      </c>
    </row>
    <row r="5114" spans="1:15" hidden="1">
      <c r="A5114" s="41">
        <v>3.2025000000000001</v>
      </c>
      <c r="B5114" s="46">
        <v>45744</v>
      </c>
      <c r="C5114" s="8" t="s">
        <v>13</v>
      </c>
      <c r="D5114" s="8" t="s">
        <v>46</v>
      </c>
      <c r="E5114" s="8" t="s">
        <v>46</v>
      </c>
      <c r="F5114" s="9">
        <f t="shared" si="166"/>
        <v>-1800000</v>
      </c>
      <c r="G5114" s="9">
        <v>-18</v>
      </c>
      <c r="H5114" s="10">
        <v>-1982412</v>
      </c>
      <c r="I5114" s="11">
        <v>18106302522.769672</v>
      </c>
      <c r="J5114" s="11">
        <v>179688</v>
      </c>
      <c r="K5114" s="11">
        <v>100765.22930173231</v>
      </c>
      <c r="L5114" s="12">
        <v>168637.87256881851</v>
      </c>
      <c r="M5114" s="11">
        <v>1630</v>
      </c>
      <c r="N5114" s="13"/>
      <c r="O5114" t="str">
        <f t="shared" si="167"/>
        <v/>
      </c>
    </row>
    <row r="5115" spans="1:15" hidden="1">
      <c r="A5115" s="41">
        <v>3.2025000000000001</v>
      </c>
      <c r="B5115" s="46">
        <v>45744</v>
      </c>
      <c r="C5115" s="8" t="s">
        <v>13</v>
      </c>
      <c r="D5115" s="8" t="s">
        <v>46</v>
      </c>
      <c r="E5115" s="8" t="s">
        <v>46</v>
      </c>
      <c r="F5115" s="9">
        <f t="shared" si="166"/>
        <v>-1900000</v>
      </c>
      <c r="G5115" s="9">
        <v>-19</v>
      </c>
      <c r="H5115" s="10">
        <v>-2092546</v>
      </c>
      <c r="I5115" s="11">
        <v>18104387983.412941</v>
      </c>
      <c r="J5115" s="11">
        <v>179669</v>
      </c>
      <c r="K5115" s="11">
        <v>100765.22930173231</v>
      </c>
      <c r="L5115" s="12">
        <v>178006.64326708601</v>
      </c>
      <c r="M5115" s="11">
        <v>1631</v>
      </c>
      <c r="N5115" s="13"/>
      <c r="O5115" t="str">
        <f t="shared" si="167"/>
        <v/>
      </c>
    </row>
    <row r="5116" spans="1:15" hidden="1">
      <c r="A5116" s="41">
        <v>3.2025000000000001</v>
      </c>
      <c r="B5116" s="46">
        <v>45744</v>
      </c>
      <c r="C5116" s="8" t="s">
        <v>13</v>
      </c>
      <c r="D5116" s="8" t="s">
        <v>46</v>
      </c>
      <c r="E5116" s="8" t="s">
        <v>46</v>
      </c>
      <c r="F5116" s="9">
        <f t="shared" si="166"/>
        <v>-46600000</v>
      </c>
      <c r="G5116" s="9">
        <v>-466</v>
      </c>
      <c r="H5116" s="10">
        <v>-51322444</v>
      </c>
      <c r="I5116" s="11">
        <v>18057431386.558334</v>
      </c>
      <c r="J5116" s="11">
        <v>179203</v>
      </c>
      <c r="K5116" s="11">
        <v>100765.22930173231</v>
      </c>
      <c r="L5116" s="12">
        <v>4365847.1453927457</v>
      </c>
      <c r="M5116" s="11">
        <v>1632</v>
      </c>
      <c r="N5116" s="13"/>
      <c r="O5116" t="str">
        <f t="shared" si="167"/>
        <v/>
      </c>
    </row>
    <row r="5117" spans="1:15" hidden="1">
      <c r="A5117" s="41">
        <v>3.2025000000000001</v>
      </c>
      <c r="B5117" s="46">
        <v>45744</v>
      </c>
      <c r="C5117" s="8" t="s">
        <v>13</v>
      </c>
      <c r="D5117" s="8" t="s">
        <v>46</v>
      </c>
      <c r="E5117" s="8" t="s">
        <v>46</v>
      </c>
      <c r="F5117" s="9">
        <f t="shared" si="166"/>
        <v>-50000000</v>
      </c>
      <c r="G5117" s="9">
        <v>-500</v>
      </c>
      <c r="H5117" s="10">
        <v>-55067000</v>
      </c>
      <c r="I5117" s="11">
        <v>18007048771.907467</v>
      </c>
      <c r="J5117" s="11">
        <v>178703</v>
      </c>
      <c r="K5117" s="11">
        <v>100765.22930173231</v>
      </c>
      <c r="L5117" s="12">
        <v>4684385.3491338417</v>
      </c>
      <c r="M5117" s="11">
        <v>1633</v>
      </c>
      <c r="N5117" s="13"/>
      <c r="O5117" t="str">
        <f t="shared" si="167"/>
        <v/>
      </c>
    </row>
    <row r="5118" spans="1:15" hidden="1">
      <c r="A5118" s="41">
        <v>3.2025000000000001</v>
      </c>
      <c r="B5118" s="46">
        <v>45744</v>
      </c>
      <c r="C5118" s="8" t="s">
        <v>13</v>
      </c>
      <c r="D5118" s="8" t="s">
        <v>14</v>
      </c>
      <c r="E5118" s="8" t="s">
        <v>14</v>
      </c>
      <c r="F5118" s="9">
        <f t="shared" si="166"/>
        <v>-900000</v>
      </c>
      <c r="G5118" s="9">
        <v>-9</v>
      </c>
      <c r="H5118" s="10">
        <v>-955872</v>
      </c>
      <c r="I5118" s="11">
        <v>18981604828.880077</v>
      </c>
      <c r="J5118" s="11">
        <v>189477</v>
      </c>
      <c r="K5118" s="11">
        <v>100178.93902098975</v>
      </c>
      <c r="L5118" s="12">
        <v>54261.548811092274</v>
      </c>
      <c r="M5118" s="11">
        <v>684</v>
      </c>
      <c r="N5118" s="13"/>
      <c r="O5118" t="str">
        <f t="shared" si="167"/>
        <v/>
      </c>
    </row>
    <row r="5119" spans="1:15" hidden="1">
      <c r="A5119" s="41">
        <v>3.2025000000000001</v>
      </c>
      <c r="B5119" s="46">
        <v>45744</v>
      </c>
      <c r="C5119" s="8" t="s">
        <v>13</v>
      </c>
      <c r="D5119" s="8" t="s">
        <v>46</v>
      </c>
      <c r="E5119" s="8" t="s">
        <v>46</v>
      </c>
      <c r="F5119" s="9">
        <f t="shared" si="166"/>
        <v>-9000000</v>
      </c>
      <c r="G5119" s="9">
        <v>-90</v>
      </c>
      <c r="H5119" s="10">
        <v>-9912060</v>
      </c>
      <c r="I5119" s="11">
        <v>17997979901.270309</v>
      </c>
      <c r="J5119" s="11">
        <v>178613</v>
      </c>
      <c r="K5119" s="11">
        <v>100765.22930173231</v>
      </c>
      <c r="L5119" s="12">
        <v>843189.36284409277</v>
      </c>
      <c r="M5119" s="11">
        <v>1634</v>
      </c>
      <c r="N5119" s="13"/>
      <c r="O5119" t="str">
        <f t="shared" si="167"/>
        <v/>
      </c>
    </row>
    <row r="5120" spans="1:15" hidden="1">
      <c r="A5120" s="41">
        <v>3.2025000000000001</v>
      </c>
      <c r="B5120" s="46">
        <v>45744</v>
      </c>
      <c r="C5120" s="8" t="s">
        <v>13</v>
      </c>
      <c r="D5120" s="8" t="s">
        <v>46</v>
      </c>
      <c r="E5120" s="8" t="s">
        <v>46</v>
      </c>
      <c r="F5120" s="9">
        <f t="shared" si="166"/>
        <v>-27200000</v>
      </c>
      <c r="G5120" s="9">
        <v>-272</v>
      </c>
      <c r="H5120" s="10">
        <v>-29956448</v>
      </c>
      <c r="I5120" s="11">
        <v>17970571758.900238</v>
      </c>
      <c r="J5120" s="11">
        <v>178341</v>
      </c>
      <c r="K5120" s="11">
        <v>100765.22930173231</v>
      </c>
      <c r="L5120" s="12">
        <v>2548305.6299288124</v>
      </c>
      <c r="M5120" s="11">
        <v>1635</v>
      </c>
      <c r="N5120" s="13"/>
      <c r="O5120" t="str">
        <f t="shared" si="167"/>
        <v/>
      </c>
    </row>
    <row r="5121" spans="1:15" hidden="1">
      <c r="A5121" s="41">
        <v>3.2025000000000001</v>
      </c>
      <c r="B5121" s="46">
        <v>45744</v>
      </c>
      <c r="C5121" s="8" t="s">
        <v>13</v>
      </c>
      <c r="D5121" s="8" t="s">
        <v>14</v>
      </c>
      <c r="E5121" s="8" t="s">
        <v>14</v>
      </c>
      <c r="F5121" s="9">
        <f t="shared" si="166"/>
        <v>-4700000</v>
      </c>
      <c r="G5121" s="9">
        <v>-47</v>
      </c>
      <c r="H5121" s="10">
        <v>-4991776</v>
      </c>
      <c r="I5121" s="11">
        <v>18976896418.74609</v>
      </c>
      <c r="J5121" s="11">
        <v>189430</v>
      </c>
      <c r="K5121" s="11">
        <v>100178.93902098975</v>
      </c>
      <c r="L5121" s="12">
        <v>283365.86601348128</v>
      </c>
      <c r="M5121" s="11">
        <v>685</v>
      </c>
      <c r="N5121" s="13"/>
      <c r="O5121" t="str">
        <f t="shared" si="167"/>
        <v/>
      </c>
    </row>
    <row r="5122" spans="1:15" hidden="1">
      <c r="A5122" s="41">
        <v>3.2025000000000001</v>
      </c>
      <c r="B5122" s="46">
        <v>45744</v>
      </c>
      <c r="C5122" s="8" t="s">
        <v>13</v>
      </c>
      <c r="D5122" s="8" t="s">
        <v>46</v>
      </c>
      <c r="E5122" s="8" t="s">
        <v>46</v>
      </c>
      <c r="F5122" s="9">
        <f t="shared" si="166"/>
        <v>-1000000</v>
      </c>
      <c r="G5122" s="9">
        <v>-10</v>
      </c>
      <c r="H5122" s="10">
        <v>-1101340</v>
      </c>
      <c r="I5122" s="11">
        <v>17969564106.60722</v>
      </c>
      <c r="J5122" s="11">
        <v>178331</v>
      </c>
      <c r="K5122" s="11">
        <v>100765.22930173231</v>
      </c>
      <c r="L5122" s="12">
        <v>93687.706982676871</v>
      </c>
      <c r="M5122" s="11">
        <v>1636</v>
      </c>
      <c r="N5122" s="13"/>
      <c r="O5122" t="str">
        <f t="shared" si="167"/>
        <v/>
      </c>
    </row>
    <row r="5123" spans="1:15" hidden="1">
      <c r="A5123" s="41">
        <v>3.2025000000000001</v>
      </c>
      <c r="B5123" s="46">
        <v>45744</v>
      </c>
      <c r="C5123" s="8" t="s">
        <v>13</v>
      </c>
      <c r="D5123" s="8" t="s">
        <v>14</v>
      </c>
      <c r="E5123" s="8" t="s">
        <v>14</v>
      </c>
      <c r="F5123" s="9">
        <f t="shared" si="166"/>
        <v>-2800000</v>
      </c>
      <c r="G5123" s="9">
        <v>-28</v>
      </c>
      <c r="H5123" s="10">
        <v>-2973824</v>
      </c>
      <c r="I5123" s="11">
        <v>18974091408.453503</v>
      </c>
      <c r="J5123" s="11">
        <v>189402</v>
      </c>
      <c r="K5123" s="11">
        <v>100178.93902098975</v>
      </c>
      <c r="L5123" s="12">
        <v>168813.70741228666</v>
      </c>
      <c r="M5123" s="11">
        <v>686</v>
      </c>
      <c r="N5123" s="13"/>
      <c r="O5123" t="str">
        <f t="shared" si="167"/>
        <v/>
      </c>
    </row>
    <row r="5124" spans="1:15" hidden="1">
      <c r="A5124" s="41">
        <v>3.2025000000000001</v>
      </c>
      <c r="B5124" s="46">
        <v>45744</v>
      </c>
      <c r="C5124" s="8" t="s">
        <v>13</v>
      </c>
      <c r="D5124" s="8" t="s">
        <v>46</v>
      </c>
      <c r="E5124" s="8" t="s">
        <v>46</v>
      </c>
      <c r="F5124" s="9">
        <f t="shared" si="166"/>
        <v>-900000</v>
      </c>
      <c r="G5124" s="9">
        <v>-9</v>
      </c>
      <c r="H5124" s="10">
        <v>-991206</v>
      </c>
      <c r="I5124" s="11">
        <v>17968657219.543503</v>
      </c>
      <c r="J5124" s="11">
        <v>178322</v>
      </c>
      <c r="K5124" s="11">
        <v>100765.22930173231</v>
      </c>
      <c r="L5124" s="12">
        <v>84318.936284409254</v>
      </c>
      <c r="M5124" s="11">
        <v>1637</v>
      </c>
      <c r="N5124" s="13"/>
      <c r="O5124" t="str">
        <f t="shared" si="167"/>
        <v/>
      </c>
    </row>
    <row r="5125" spans="1:15" hidden="1">
      <c r="A5125" s="41">
        <v>3.2025000000000001</v>
      </c>
      <c r="B5125" s="46">
        <v>45744</v>
      </c>
      <c r="C5125" s="8" t="s">
        <v>13</v>
      </c>
      <c r="D5125" s="8" t="s">
        <v>46</v>
      </c>
      <c r="E5125" s="8" t="s">
        <v>46</v>
      </c>
      <c r="F5125" s="9">
        <f t="shared" si="166"/>
        <v>-900000</v>
      </c>
      <c r="G5125" s="9">
        <v>-9</v>
      </c>
      <c r="H5125" s="10">
        <v>-991206</v>
      </c>
      <c r="I5125" s="11">
        <v>17967750332.479786</v>
      </c>
      <c r="J5125" s="11">
        <v>178313</v>
      </c>
      <c r="K5125" s="11">
        <v>100765.22930173231</v>
      </c>
      <c r="L5125" s="12">
        <v>84318.936284409254</v>
      </c>
      <c r="M5125" s="11">
        <v>1638</v>
      </c>
      <c r="N5125" s="13"/>
      <c r="O5125" t="str">
        <f t="shared" si="167"/>
        <v/>
      </c>
    </row>
    <row r="5126" spans="1:15" hidden="1">
      <c r="A5126" s="41">
        <v>3.2025000000000001</v>
      </c>
      <c r="B5126" s="46">
        <v>45744</v>
      </c>
      <c r="C5126" s="8" t="s">
        <v>13</v>
      </c>
      <c r="D5126" s="8" t="s">
        <v>46</v>
      </c>
      <c r="E5126" s="8" t="s">
        <v>46</v>
      </c>
      <c r="F5126" s="9">
        <f t="shared" si="166"/>
        <v>-22700000</v>
      </c>
      <c r="G5126" s="9">
        <v>-227</v>
      </c>
      <c r="H5126" s="10">
        <v>-25000418</v>
      </c>
      <c r="I5126" s="11">
        <v>17944876625.428291</v>
      </c>
      <c r="J5126" s="11">
        <v>178086</v>
      </c>
      <c r="K5126" s="11">
        <v>100765.22930173231</v>
      </c>
      <c r="L5126" s="12">
        <v>2126710.9485067651</v>
      </c>
      <c r="M5126" s="11">
        <v>1639</v>
      </c>
      <c r="N5126" s="13"/>
      <c r="O5126" t="str">
        <f t="shared" si="167"/>
        <v/>
      </c>
    </row>
    <row r="5127" spans="1:15" hidden="1">
      <c r="A5127" s="41">
        <v>3.2025000000000001</v>
      </c>
      <c r="B5127" s="46">
        <v>45744</v>
      </c>
      <c r="C5127" s="8" t="s">
        <v>13</v>
      </c>
      <c r="D5127" s="8" t="s">
        <v>46</v>
      </c>
      <c r="E5127" s="8" t="s">
        <v>46</v>
      </c>
      <c r="F5127" s="9">
        <f t="shared" si="166"/>
        <v>-13600000</v>
      </c>
      <c r="G5127" s="9">
        <v>-136</v>
      </c>
      <c r="H5127" s="10">
        <v>-14978224</v>
      </c>
      <c r="I5127" s="11">
        <v>17931172554.243256</v>
      </c>
      <c r="J5127" s="11">
        <v>177950</v>
      </c>
      <c r="K5127" s="11">
        <v>100765.22930173231</v>
      </c>
      <c r="L5127" s="12">
        <v>1274152.8149644062</v>
      </c>
      <c r="M5127" s="11">
        <v>1640</v>
      </c>
      <c r="N5127" s="13"/>
      <c r="O5127" t="str">
        <f t="shared" si="167"/>
        <v/>
      </c>
    </row>
    <row r="5128" spans="1:15" hidden="1">
      <c r="A5128" s="41">
        <v>3.2025000000000001</v>
      </c>
      <c r="B5128" s="46">
        <v>45744</v>
      </c>
      <c r="C5128" s="8" t="s">
        <v>13</v>
      </c>
      <c r="D5128" s="8" t="s">
        <v>46</v>
      </c>
      <c r="E5128" s="8" t="s">
        <v>46</v>
      </c>
      <c r="F5128" s="9">
        <f t="shared" si="166"/>
        <v>-2700000</v>
      </c>
      <c r="G5128" s="9">
        <v>-27</v>
      </c>
      <c r="H5128" s="10">
        <v>-2973618</v>
      </c>
      <c r="I5128" s="11">
        <v>17928451893.052109</v>
      </c>
      <c r="J5128" s="11">
        <v>177923</v>
      </c>
      <c r="K5128" s="11">
        <v>100765.22930173231</v>
      </c>
      <c r="L5128" s="12">
        <v>252956.80885322765</v>
      </c>
      <c r="M5128" s="11">
        <v>1641</v>
      </c>
      <c r="N5128" s="13"/>
      <c r="O5128" t="str">
        <f t="shared" si="167"/>
        <v/>
      </c>
    </row>
    <row r="5129" spans="1:15" hidden="1">
      <c r="A5129" s="41">
        <v>3.2025000000000001</v>
      </c>
      <c r="B5129" s="46">
        <v>45744</v>
      </c>
      <c r="C5129" s="8" t="s">
        <v>13</v>
      </c>
      <c r="D5129" s="8" t="s">
        <v>14</v>
      </c>
      <c r="E5129" s="8" t="s">
        <v>14</v>
      </c>
      <c r="F5129" s="9">
        <f t="shared" si="166"/>
        <v>64800000</v>
      </c>
      <c r="G5129" s="9">
        <v>648</v>
      </c>
      <c r="H5129" s="10">
        <v>68533776</v>
      </c>
      <c r="I5129" s="11">
        <v>19042625184.453503</v>
      </c>
      <c r="J5129" s="11">
        <v>190050</v>
      </c>
      <c r="K5129" s="11">
        <v>100197.97518786373</v>
      </c>
      <c r="L5129" s="12">
        <v>0</v>
      </c>
      <c r="M5129" s="11">
        <v>687</v>
      </c>
      <c r="N5129" s="13"/>
      <c r="O5129" t="str">
        <f t="shared" si="167"/>
        <v/>
      </c>
    </row>
    <row r="5130" spans="1:15" hidden="1">
      <c r="A5130" s="41">
        <v>3.2025000000000001</v>
      </c>
      <c r="B5130" s="46">
        <v>45744</v>
      </c>
      <c r="C5130" s="8" t="s">
        <v>13</v>
      </c>
      <c r="D5130" s="8" t="s">
        <v>46</v>
      </c>
      <c r="E5130" s="8" t="s">
        <v>46</v>
      </c>
      <c r="F5130" s="9">
        <f t="shared" ref="F5130:F5193" si="168">100000*G5130</f>
        <v>-45300000</v>
      </c>
      <c r="G5130" s="9">
        <v>-453</v>
      </c>
      <c r="H5130" s="10">
        <v>-49890702</v>
      </c>
      <c r="I5130" s="11">
        <v>17882805244.178425</v>
      </c>
      <c r="J5130" s="11">
        <v>177470</v>
      </c>
      <c r="K5130" s="11">
        <v>100765.22930173231</v>
      </c>
      <c r="L5130" s="12">
        <v>4244053.1263152659</v>
      </c>
      <c r="M5130" s="11">
        <v>1642</v>
      </c>
      <c r="N5130" s="13"/>
      <c r="O5130" t="str">
        <f t="shared" si="167"/>
        <v/>
      </c>
    </row>
    <row r="5131" spans="1:15" hidden="1">
      <c r="A5131" s="41">
        <v>3.2025000000000001</v>
      </c>
      <c r="B5131" s="46">
        <v>45744</v>
      </c>
      <c r="C5131" s="8" t="s">
        <v>13</v>
      </c>
      <c r="D5131" s="8" t="s">
        <v>46</v>
      </c>
      <c r="E5131" s="8" t="s">
        <v>46</v>
      </c>
      <c r="F5131" s="9">
        <f t="shared" si="168"/>
        <v>-8900000</v>
      </c>
      <c r="G5131" s="9">
        <v>-89</v>
      </c>
      <c r="H5131" s="10">
        <v>-9801926</v>
      </c>
      <c r="I5131" s="11">
        <v>17873837138.770569</v>
      </c>
      <c r="J5131" s="11">
        <v>177381</v>
      </c>
      <c r="K5131" s="11">
        <v>100765.22930173231</v>
      </c>
      <c r="L5131" s="12">
        <v>833820.5921458248</v>
      </c>
      <c r="M5131" s="11">
        <v>1643</v>
      </c>
      <c r="N5131" s="13"/>
      <c r="O5131" t="str">
        <f t="shared" si="167"/>
        <v/>
      </c>
    </row>
    <row r="5132" spans="1:15" hidden="1">
      <c r="A5132" s="41">
        <v>3.2025000000000001</v>
      </c>
      <c r="B5132" s="46">
        <v>45744</v>
      </c>
      <c r="C5132" s="8" t="s">
        <v>13</v>
      </c>
      <c r="D5132" s="8" t="s">
        <v>46</v>
      </c>
      <c r="E5132" s="8" t="s">
        <v>46</v>
      </c>
      <c r="F5132" s="9">
        <f t="shared" si="168"/>
        <v>-10000000</v>
      </c>
      <c r="G5132" s="9">
        <v>-100</v>
      </c>
      <c r="H5132" s="10">
        <v>-11013400</v>
      </c>
      <c r="I5132" s="11">
        <v>17863760615.840397</v>
      </c>
      <c r="J5132" s="11">
        <v>177281</v>
      </c>
      <c r="K5132" s="11">
        <v>100765.22930173231</v>
      </c>
      <c r="L5132" s="12">
        <v>936877.06982676871</v>
      </c>
      <c r="M5132" s="11">
        <v>1644</v>
      </c>
      <c r="N5132" s="13"/>
      <c r="O5132" t="str">
        <f t="shared" si="167"/>
        <v/>
      </c>
    </row>
    <row r="5133" spans="1:15" hidden="1">
      <c r="A5133" s="41">
        <v>3.2025000000000001</v>
      </c>
      <c r="B5133" s="46">
        <v>45744</v>
      </c>
      <c r="C5133" s="8" t="s">
        <v>13</v>
      </c>
      <c r="D5133" s="8" t="s">
        <v>46</v>
      </c>
      <c r="E5133" s="8" t="s">
        <v>46</v>
      </c>
      <c r="F5133" s="9">
        <f t="shared" si="168"/>
        <v>-1700000</v>
      </c>
      <c r="G5133" s="9">
        <v>-17</v>
      </c>
      <c r="H5133" s="10">
        <v>-1872278</v>
      </c>
      <c r="I5133" s="11">
        <v>17862047606.942268</v>
      </c>
      <c r="J5133" s="11">
        <v>177264</v>
      </c>
      <c r="K5133" s="11">
        <v>100765.22930173231</v>
      </c>
      <c r="L5133" s="12">
        <v>159269.10187055077</v>
      </c>
      <c r="M5133" s="11">
        <v>1645</v>
      </c>
      <c r="N5133" s="13"/>
      <c r="O5133" t="str">
        <f t="shared" si="167"/>
        <v/>
      </c>
    </row>
    <row r="5134" spans="1:15" hidden="1">
      <c r="A5134" s="41">
        <v>3.2025000000000001</v>
      </c>
      <c r="B5134" s="46">
        <v>45744</v>
      </c>
      <c r="C5134" s="8" t="s">
        <v>13</v>
      </c>
      <c r="D5134" s="8" t="s">
        <v>46</v>
      </c>
      <c r="E5134" s="8" t="s">
        <v>46</v>
      </c>
      <c r="F5134" s="9">
        <f t="shared" si="168"/>
        <v>-1800000</v>
      </c>
      <c r="G5134" s="9">
        <v>-18</v>
      </c>
      <c r="H5134" s="10">
        <v>-1982412</v>
      </c>
      <c r="I5134" s="11">
        <v>17860233832.814838</v>
      </c>
      <c r="J5134" s="11">
        <v>177246</v>
      </c>
      <c r="K5134" s="11">
        <v>100765.22930173231</v>
      </c>
      <c r="L5134" s="12">
        <v>168637.87256881851</v>
      </c>
      <c r="M5134" s="11">
        <v>1646</v>
      </c>
      <c r="N5134" s="13"/>
      <c r="O5134" t="str">
        <f t="shared" si="167"/>
        <v/>
      </c>
    </row>
    <row r="5135" spans="1:15" hidden="1">
      <c r="A5135" s="41">
        <v>3.2025000000000001</v>
      </c>
      <c r="B5135" s="46">
        <v>45744</v>
      </c>
      <c r="C5135" s="8" t="s">
        <v>13</v>
      </c>
      <c r="D5135" s="8" t="s">
        <v>46</v>
      </c>
      <c r="E5135" s="8" t="s">
        <v>46</v>
      </c>
      <c r="F5135" s="9">
        <f t="shared" si="168"/>
        <v>-19200000</v>
      </c>
      <c r="G5135" s="9">
        <v>-192</v>
      </c>
      <c r="H5135" s="10">
        <v>-21145728</v>
      </c>
      <c r="I5135" s="11">
        <v>17840886908.788906</v>
      </c>
      <c r="J5135" s="11">
        <v>177054</v>
      </c>
      <c r="K5135" s="11">
        <v>100765.22930173231</v>
      </c>
      <c r="L5135" s="12">
        <v>1798803.9740673974</v>
      </c>
      <c r="M5135" s="11">
        <v>1647</v>
      </c>
      <c r="N5135" s="13"/>
      <c r="O5135" t="str">
        <f t="shared" si="167"/>
        <v/>
      </c>
    </row>
    <row r="5136" spans="1:15" hidden="1">
      <c r="A5136" s="41">
        <v>3.2025000000000001</v>
      </c>
      <c r="B5136" s="46">
        <v>45744</v>
      </c>
      <c r="C5136" s="8" t="s">
        <v>13</v>
      </c>
      <c r="D5136" s="8" t="s">
        <v>46</v>
      </c>
      <c r="E5136" s="8" t="s">
        <v>46</v>
      </c>
      <c r="F5136" s="9">
        <f t="shared" si="168"/>
        <v>-1800000</v>
      </c>
      <c r="G5136" s="9">
        <v>-18</v>
      </c>
      <c r="H5136" s="10">
        <v>-1982412</v>
      </c>
      <c r="I5136" s="11">
        <v>17839073134.661476</v>
      </c>
      <c r="J5136" s="11">
        <v>177036</v>
      </c>
      <c r="K5136" s="11">
        <v>100765.22930173231</v>
      </c>
      <c r="L5136" s="12">
        <v>168637.87256881851</v>
      </c>
      <c r="M5136" s="11">
        <v>1648</v>
      </c>
      <c r="N5136" s="13"/>
      <c r="O5136" t="str">
        <f t="shared" ref="O5136:O5199" si="169">IF(M5136=_xlfn.MAXIFS(M:M,D:D,D5136),"X","")</f>
        <v/>
      </c>
    </row>
    <row r="5137" spans="1:15" hidden="1">
      <c r="A5137" s="41">
        <v>3.2025000000000001</v>
      </c>
      <c r="B5137" s="46">
        <v>45744</v>
      </c>
      <c r="C5137" s="8" t="s">
        <v>13</v>
      </c>
      <c r="D5137" s="8" t="s">
        <v>46</v>
      </c>
      <c r="E5137" s="8" t="s">
        <v>46</v>
      </c>
      <c r="F5137" s="9">
        <f t="shared" si="168"/>
        <v>-1500000</v>
      </c>
      <c r="G5137" s="9">
        <v>-15</v>
      </c>
      <c r="H5137" s="10">
        <v>-1652010</v>
      </c>
      <c r="I5137" s="11">
        <v>17837561656.221951</v>
      </c>
      <c r="J5137" s="11">
        <v>177021</v>
      </c>
      <c r="K5137" s="11">
        <v>100765.22930173231</v>
      </c>
      <c r="L5137" s="12">
        <v>140531.56047401531</v>
      </c>
      <c r="M5137" s="11">
        <v>1649</v>
      </c>
      <c r="N5137" s="13"/>
      <c r="O5137" t="str">
        <f t="shared" si="169"/>
        <v/>
      </c>
    </row>
    <row r="5138" spans="1:15" hidden="1">
      <c r="A5138" s="41">
        <v>3.2025000000000001</v>
      </c>
      <c r="B5138" s="46">
        <v>45744</v>
      </c>
      <c r="C5138" s="8" t="s">
        <v>13</v>
      </c>
      <c r="D5138" s="8" t="s">
        <v>15</v>
      </c>
      <c r="E5138" s="8" t="s">
        <v>15</v>
      </c>
      <c r="F5138" s="9">
        <f t="shared" si="168"/>
        <v>39400000</v>
      </c>
      <c r="G5138" s="9">
        <v>394</v>
      </c>
      <c r="H5138" s="10">
        <v>42460592</v>
      </c>
      <c r="I5138" s="11">
        <v>6200199474.7391043</v>
      </c>
      <c r="J5138" s="11">
        <v>59037</v>
      </c>
      <c r="K5138" s="11">
        <v>105022.26526990031</v>
      </c>
      <c r="L5138" s="12">
        <v>0</v>
      </c>
      <c r="M5138" s="11">
        <v>2783</v>
      </c>
      <c r="N5138" s="13"/>
      <c r="O5138" t="str">
        <f t="shared" si="169"/>
        <v/>
      </c>
    </row>
    <row r="5139" spans="1:15" hidden="1">
      <c r="A5139" s="41">
        <v>3.2025000000000001</v>
      </c>
      <c r="B5139" s="46">
        <v>45744</v>
      </c>
      <c r="C5139" s="8" t="s">
        <v>13</v>
      </c>
      <c r="D5139" s="8" t="s">
        <v>15</v>
      </c>
      <c r="E5139" s="8" t="s">
        <v>15</v>
      </c>
      <c r="F5139" s="9">
        <f t="shared" si="168"/>
        <v>900000</v>
      </c>
      <c r="G5139" s="9">
        <v>9</v>
      </c>
      <c r="H5139" s="10">
        <v>968715</v>
      </c>
      <c r="I5139" s="11">
        <v>6201168189.7391043</v>
      </c>
      <c r="J5139" s="11">
        <v>59046</v>
      </c>
      <c r="K5139" s="11">
        <v>105022.66351216177</v>
      </c>
      <c r="L5139" s="12">
        <v>0</v>
      </c>
      <c r="M5139" s="11">
        <v>2784</v>
      </c>
      <c r="N5139" s="13"/>
      <c r="O5139" t="str">
        <f t="shared" si="169"/>
        <v/>
      </c>
    </row>
    <row r="5140" spans="1:15" hidden="1">
      <c r="A5140" s="41">
        <v>3.2025000000000001</v>
      </c>
      <c r="B5140" s="46">
        <v>45744</v>
      </c>
      <c r="C5140" s="8" t="s">
        <v>13</v>
      </c>
      <c r="D5140" s="8" t="s">
        <v>14</v>
      </c>
      <c r="E5140" s="8" t="s">
        <v>14</v>
      </c>
      <c r="F5140" s="9">
        <f t="shared" si="168"/>
        <v>-900000</v>
      </c>
      <c r="G5140" s="9">
        <v>-9</v>
      </c>
      <c r="H5140" s="10">
        <v>-955872</v>
      </c>
      <c r="I5140" s="11">
        <v>19041723402.676811</v>
      </c>
      <c r="J5140" s="11">
        <v>190041</v>
      </c>
      <c r="K5140" s="11">
        <v>100197.97518786373</v>
      </c>
      <c r="L5140" s="12">
        <v>54090.223309226451</v>
      </c>
      <c r="M5140" s="11">
        <v>688</v>
      </c>
      <c r="N5140" s="13"/>
      <c r="O5140" t="str">
        <f t="shared" si="169"/>
        <v/>
      </c>
    </row>
    <row r="5141" spans="1:15" hidden="1">
      <c r="A5141" s="41">
        <v>3.2025000000000001</v>
      </c>
      <c r="B5141" s="46">
        <v>45744</v>
      </c>
      <c r="C5141" s="8" t="s">
        <v>13</v>
      </c>
      <c r="D5141" s="8" t="s">
        <v>46</v>
      </c>
      <c r="E5141" s="8" t="s">
        <v>46</v>
      </c>
      <c r="F5141" s="9">
        <f t="shared" si="168"/>
        <v>1800000</v>
      </c>
      <c r="G5141" s="9">
        <v>18</v>
      </c>
      <c r="H5141" s="10">
        <v>1979640</v>
      </c>
      <c r="I5141" s="11">
        <v>17839541296.221951</v>
      </c>
      <c r="J5141" s="11">
        <v>177039</v>
      </c>
      <c r="K5141" s="11">
        <v>100766.16619062438</v>
      </c>
      <c r="L5141" s="12">
        <v>0</v>
      </c>
      <c r="M5141" s="11">
        <v>1650</v>
      </c>
      <c r="N5141" s="13"/>
      <c r="O5141" t="str">
        <f t="shared" si="169"/>
        <v/>
      </c>
    </row>
    <row r="5142" spans="1:15" hidden="1">
      <c r="A5142" s="41">
        <v>3.2025000000000001</v>
      </c>
      <c r="B5142" s="46">
        <v>45744</v>
      </c>
      <c r="C5142" s="8" t="s">
        <v>13</v>
      </c>
      <c r="D5142" s="8" t="s">
        <v>46</v>
      </c>
      <c r="E5142" s="8" t="s">
        <v>46</v>
      </c>
      <c r="F5142" s="9">
        <f t="shared" si="168"/>
        <v>-900000</v>
      </c>
      <c r="G5142" s="9">
        <v>-9</v>
      </c>
      <c r="H5142" s="10">
        <v>-991206</v>
      </c>
      <c r="I5142" s="11">
        <v>17838634400.726234</v>
      </c>
      <c r="J5142" s="11">
        <v>177030</v>
      </c>
      <c r="K5142" s="11">
        <v>100766.16619062438</v>
      </c>
      <c r="L5142" s="12">
        <v>84310.504284380586</v>
      </c>
      <c r="M5142" s="11">
        <v>1651</v>
      </c>
      <c r="N5142" s="13"/>
      <c r="O5142" t="str">
        <f t="shared" si="169"/>
        <v/>
      </c>
    </row>
    <row r="5143" spans="1:15" hidden="1">
      <c r="A5143" s="41">
        <v>3.2025000000000001</v>
      </c>
      <c r="B5143" s="46">
        <v>45744</v>
      </c>
      <c r="C5143" s="8" t="s">
        <v>13</v>
      </c>
      <c r="D5143" s="8" t="s">
        <v>46</v>
      </c>
      <c r="E5143" s="8" t="s">
        <v>46</v>
      </c>
      <c r="F5143" s="9">
        <f t="shared" si="168"/>
        <v>-18200000</v>
      </c>
      <c r="G5143" s="9">
        <v>-182</v>
      </c>
      <c r="H5143" s="10">
        <v>-20044388</v>
      </c>
      <c r="I5143" s="11">
        <v>17820294958.479542</v>
      </c>
      <c r="J5143" s="11">
        <v>176848</v>
      </c>
      <c r="K5143" s="11">
        <v>100766.16619062438</v>
      </c>
      <c r="L5143" s="12">
        <v>1704945.7533063628</v>
      </c>
      <c r="M5143" s="11">
        <v>1652</v>
      </c>
      <c r="N5143" s="13"/>
      <c r="O5143" t="str">
        <f t="shared" si="169"/>
        <v/>
      </c>
    </row>
    <row r="5144" spans="1:15" hidden="1">
      <c r="A5144" s="41">
        <v>3.2025000000000001</v>
      </c>
      <c r="B5144" s="46">
        <v>45747</v>
      </c>
      <c r="C5144" s="8" t="s">
        <v>13</v>
      </c>
      <c r="D5144" s="8" t="s">
        <v>14</v>
      </c>
      <c r="E5144" s="8" t="s">
        <v>14</v>
      </c>
      <c r="F5144" s="9">
        <f t="shared" si="168"/>
        <v>900000</v>
      </c>
      <c r="G5144" s="9">
        <v>9</v>
      </c>
      <c r="H5144" s="10">
        <v>952587</v>
      </c>
      <c r="I5144" s="11">
        <v>19042675989.676811</v>
      </c>
      <c r="J5144" s="11">
        <v>190050</v>
      </c>
      <c r="K5144" s="11">
        <v>100198.24251342705</v>
      </c>
      <c r="L5144" s="12">
        <v>0</v>
      </c>
      <c r="M5144" s="11">
        <v>689</v>
      </c>
      <c r="N5144" s="13"/>
      <c r="O5144" t="str">
        <f t="shared" si="169"/>
        <v/>
      </c>
    </row>
    <row r="5145" spans="1:15" hidden="1">
      <c r="A5145" s="41">
        <v>3.2025000000000001</v>
      </c>
      <c r="B5145" s="46">
        <v>45747</v>
      </c>
      <c r="C5145" s="8" t="s">
        <v>13</v>
      </c>
      <c r="D5145" s="8" t="s">
        <v>14</v>
      </c>
      <c r="E5145" s="8" t="s">
        <v>14</v>
      </c>
      <c r="F5145" s="9">
        <f t="shared" si="168"/>
        <v>-4700000</v>
      </c>
      <c r="G5145" s="9">
        <v>-47</v>
      </c>
      <c r="H5145" s="10">
        <v>-4992669</v>
      </c>
      <c r="I5145" s="11">
        <v>19037966672.278679</v>
      </c>
      <c r="J5145" s="11">
        <v>190003</v>
      </c>
      <c r="K5145" s="11">
        <v>100198.24251342705</v>
      </c>
      <c r="L5145" s="12">
        <v>283351.60186892934</v>
      </c>
      <c r="M5145" s="11">
        <v>690</v>
      </c>
      <c r="N5145" s="13"/>
      <c r="O5145" t="str">
        <f t="shared" si="169"/>
        <v/>
      </c>
    </row>
    <row r="5146" spans="1:15" hidden="1">
      <c r="A5146" s="41">
        <v>3.2025000000000001</v>
      </c>
      <c r="B5146" s="46">
        <v>45747</v>
      </c>
      <c r="C5146" s="8" t="s">
        <v>13</v>
      </c>
      <c r="D5146" s="8" t="s">
        <v>46</v>
      </c>
      <c r="E5146" s="8" t="s">
        <v>46</v>
      </c>
      <c r="F5146" s="9">
        <f t="shared" si="168"/>
        <v>-9000000</v>
      </c>
      <c r="G5146" s="9">
        <v>-90</v>
      </c>
      <c r="H5146" s="10">
        <v>-9913950</v>
      </c>
      <c r="I5146" s="11">
        <v>17811226003.522385</v>
      </c>
      <c r="J5146" s="11">
        <v>176758</v>
      </c>
      <c r="K5146" s="11">
        <v>100766.16619062438</v>
      </c>
      <c r="L5146" s="12">
        <v>844995.04284380563</v>
      </c>
      <c r="M5146" s="11">
        <v>1653</v>
      </c>
      <c r="N5146" s="13"/>
      <c r="O5146" t="str">
        <f t="shared" si="169"/>
        <v/>
      </c>
    </row>
    <row r="5147" spans="1:15" hidden="1">
      <c r="A5147" s="41">
        <v>3.2025000000000001</v>
      </c>
      <c r="B5147" s="46">
        <v>45747</v>
      </c>
      <c r="C5147" s="8" t="s">
        <v>13</v>
      </c>
      <c r="D5147" s="8" t="s">
        <v>46</v>
      </c>
      <c r="E5147" s="8" t="s">
        <v>46</v>
      </c>
      <c r="F5147" s="9">
        <f t="shared" si="168"/>
        <v>-9000000</v>
      </c>
      <c r="G5147" s="9">
        <v>-90</v>
      </c>
      <c r="H5147" s="10">
        <v>-9913950</v>
      </c>
      <c r="I5147" s="11">
        <v>17802157048.565228</v>
      </c>
      <c r="J5147" s="11">
        <v>176668</v>
      </c>
      <c r="K5147" s="11">
        <v>100766.16619062438</v>
      </c>
      <c r="L5147" s="12">
        <v>844995.04284380563</v>
      </c>
      <c r="M5147" s="11">
        <v>1654</v>
      </c>
      <c r="N5147" s="13"/>
      <c r="O5147" t="str">
        <f t="shared" si="169"/>
        <v/>
      </c>
    </row>
    <row r="5148" spans="1:15" hidden="1">
      <c r="A5148" s="41">
        <v>3.2025000000000001</v>
      </c>
      <c r="B5148" s="46">
        <v>45747</v>
      </c>
      <c r="C5148" s="8" t="s">
        <v>13</v>
      </c>
      <c r="D5148" s="8" t="s">
        <v>46</v>
      </c>
      <c r="E5148" s="8" t="s">
        <v>46</v>
      </c>
      <c r="F5148" s="9">
        <f t="shared" si="168"/>
        <v>-18100000</v>
      </c>
      <c r="G5148" s="9">
        <v>-181</v>
      </c>
      <c r="H5148" s="10">
        <v>-19938055</v>
      </c>
      <c r="I5148" s="11">
        <v>17783918372.484726</v>
      </c>
      <c r="J5148" s="11">
        <v>176487</v>
      </c>
      <c r="K5148" s="11">
        <v>100766.16619062438</v>
      </c>
      <c r="L5148" s="12">
        <v>1699378.919496987</v>
      </c>
      <c r="M5148" s="11">
        <v>1655</v>
      </c>
      <c r="N5148" s="13"/>
      <c r="O5148" t="str">
        <f t="shared" si="169"/>
        <v/>
      </c>
    </row>
    <row r="5149" spans="1:15" hidden="1">
      <c r="A5149" s="41">
        <v>3.2025000000000001</v>
      </c>
      <c r="B5149" s="46">
        <v>45747</v>
      </c>
      <c r="C5149" s="8" t="s">
        <v>13</v>
      </c>
      <c r="D5149" s="8" t="s">
        <v>46</v>
      </c>
      <c r="E5149" s="8" t="s">
        <v>46</v>
      </c>
      <c r="F5149" s="9">
        <f t="shared" si="168"/>
        <v>-181400000</v>
      </c>
      <c r="G5149" s="9">
        <v>-1814</v>
      </c>
      <c r="H5149" s="10">
        <v>-199821170</v>
      </c>
      <c r="I5149" s="11">
        <v>17601128547.014935</v>
      </c>
      <c r="J5149" s="11">
        <v>174673</v>
      </c>
      <c r="K5149" s="11">
        <v>100766.16619062438</v>
      </c>
      <c r="L5149" s="12">
        <v>17031344.530207366</v>
      </c>
      <c r="M5149" s="11">
        <v>1656</v>
      </c>
      <c r="N5149" s="13"/>
      <c r="O5149" t="str">
        <f t="shared" si="169"/>
        <v/>
      </c>
    </row>
    <row r="5150" spans="1:15" hidden="1">
      <c r="A5150" s="41">
        <v>3.2025000000000001</v>
      </c>
      <c r="B5150" s="46">
        <v>45747</v>
      </c>
      <c r="C5150" s="8" t="s">
        <v>13</v>
      </c>
      <c r="D5150" s="8" t="s">
        <v>46</v>
      </c>
      <c r="E5150" s="8" t="s">
        <v>46</v>
      </c>
      <c r="F5150" s="9">
        <f t="shared" si="168"/>
        <v>-9000000</v>
      </c>
      <c r="G5150" s="9">
        <v>-90</v>
      </c>
      <c r="H5150" s="10">
        <v>-9913950</v>
      </c>
      <c r="I5150" s="11">
        <v>17592059592.057777</v>
      </c>
      <c r="J5150" s="11">
        <v>174583</v>
      </c>
      <c r="K5150" s="11">
        <v>100766.16619062438</v>
      </c>
      <c r="L5150" s="12">
        <v>844995.04284380563</v>
      </c>
      <c r="M5150" s="11">
        <v>1657</v>
      </c>
      <c r="N5150" s="13"/>
      <c r="O5150" t="str">
        <f t="shared" si="169"/>
        <v/>
      </c>
    </row>
    <row r="5151" spans="1:15" hidden="1">
      <c r="A5151" s="41">
        <v>3.2025000000000001</v>
      </c>
      <c r="B5151" s="46">
        <v>45747</v>
      </c>
      <c r="C5151" s="8" t="s">
        <v>13</v>
      </c>
      <c r="D5151" s="8" t="s">
        <v>46</v>
      </c>
      <c r="E5151" s="8" t="s">
        <v>46</v>
      </c>
      <c r="F5151" s="9">
        <f t="shared" si="168"/>
        <v>-90700000</v>
      </c>
      <c r="G5151" s="9">
        <v>-907</v>
      </c>
      <c r="H5151" s="10">
        <v>-99910585</v>
      </c>
      <c r="I5151" s="11">
        <v>17500664679.32288</v>
      </c>
      <c r="J5151" s="11">
        <v>173676</v>
      </c>
      <c r="K5151" s="11">
        <v>100766.16619062438</v>
      </c>
      <c r="L5151" s="12">
        <v>8515672.2651036829</v>
      </c>
      <c r="M5151" s="11">
        <v>1658</v>
      </c>
      <c r="N5151" s="13"/>
      <c r="O5151" t="str">
        <f t="shared" si="169"/>
        <v/>
      </c>
    </row>
    <row r="5152" spans="1:15" hidden="1">
      <c r="A5152" s="41">
        <v>3.2025000000000001</v>
      </c>
      <c r="B5152" s="46">
        <v>45747</v>
      </c>
      <c r="C5152" s="8" t="s">
        <v>13</v>
      </c>
      <c r="D5152" s="8" t="s">
        <v>46</v>
      </c>
      <c r="E5152" s="8" t="s">
        <v>46</v>
      </c>
      <c r="F5152" s="9">
        <f t="shared" si="168"/>
        <v>-15100000</v>
      </c>
      <c r="G5152" s="9">
        <v>-151</v>
      </c>
      <c r="H5152" s="10">
        <v>-16633405</v>
      </c>
      <c r="I5152" s="11">
        <v>17485448988.228096</v>
      </c>
      <c r="J5152" s="11">
        <v>173525</v>
      </c>
      <c r="K5152" s="11">
        <v>100766.16619062438</v>
      </c>
      <c r="L5152" s="12">
        <v>1417713.9052157179</v>
      </c>
      <c r="M5152" s="11">
        <v>1659</v>
      </c>
      <c r="N5152" s="13"/>
      <c r="O5152" t="str">
        <f t="shared" si="169"/>
        <v/>
      </c>
    </row>
    <row r="5153" spans="1:15" hidden="1">
      <c r="A5153" s="41">
        <v>3.2025000000000001</v>
      </c>
      <c r="B5153" s="46">
        <v>45747</v>
      </c>
      <c r="C5153" s="8" t="s">
        <v>13</v>
      </c>
      <c r="D5153" s="8" t="s">
        <v>14</v>
      </c>
      <c r="E5153" s="8" t="s">
        <v>14</v>
      </c>
      <c r="F5153" s="9">
        <f t="shared" si="168"/>
        <v>-1800000</v>
      </c>
      <c r="G5153" s="9">
        <v>-18</v>
      </c>
      <c r="H5153" s="10">
        <v>-1912086</v>
      </c>
      <c r="I5153" s="11">
        <v>19036163103.913437</v>
      </c>
      <c r="J5153" s="11">
        <v>189985</v>
      </c>
      <c r="K5153" s="11">
        <v>100198.24251342705</v>
      </c>
      <c r="L5153" s="12">
        <v>108517.63475831319</v>
      </c>
      <c r="M5153" s="11">
        <v>691</v>
      </c>
      <c r="N5153" s="13"/>
      <c r="O5153" t="str">
        <f t="shared" si="169"/>
        <v/>
      </c>
    </row>
    <row r="5154" spans="1:15" hidden="1">
      <c r="A5154" s="41">
        <v>3.2025000000000001</v>
      </c>
      <c r="B5154" s="46">
        <v>45747</v>
      </c>
      <c r="C5154" s="8" t="s">
        <v>13</v>
      </c>
      <c r="D5154" s="8" t="s">
        <v>14</v>
      </c>
      <c r="E5154" s="8" t="s">
        <v>14</v>
      </c>
      <c r="F5154" s="9">
        <f t="shared" si="168"/>
        <v>-1800000</v>
      </c>
      <c r="G5154" s="9">
        <v>-18</v>
      </c>
      <c r="H5154" s="10">
        <v>-1912086</v>
      </c>
      <c r="I5154" s="11">
        <v>19034359535.548195</v>
      </c>
      <c r="J5154" s="11">
        <v>189967</v>
      </c>
      <c r="K5154" s="11">
        <v>100198.24251342705</v>
      </c>
      <c r="L5154" s="12">
        <v>108517.63475831319</v>
      </c>
      <c r="M5154" s="11">
        <v>692</v>
      </c>
      <c r="N5154" s="13"/>
      <c r="O5154" t="str">
        <f t="shared" si="169"/>
        <v/>
      </c>
    </row>
    <row r="5155" spans="1:15" hidden="1">
      <c r="A5155" s="41">
        <v>3.2025000000000001</v>
      </c>
      <c r="B5155" s="46">
        <v>45747</v>
      </c>
      <c r="C5155" s="8" t="s">
        <v>13</v>
      </c>
      <c r="D5155" s="8" t="s">
        <v>15</v>
      </c>
      <c r="E5155" s="8" t="s">
        <v>15</v>
      </c>
      <c r="F5155" s="9">
        <f t="shared" si="168"/>
        <v>14800000</v>
      </c>
      <c r="G5155" s="9">
        <v>148</v>
      </c>
      <c r="H5155" s="10">
        <v>15946704</v>
      </c>
      <c r="I5155" s="11">
        <v>6217114893.7391043</v>
      </c>
      <c r="J5155" s="11">
        <v>59194</v>
      </c>
      <c r="K5155" s="11">
        <v>105029.4775439927</v>
      </c>
      <c r="L5155" s="12">
        <v>0</v>
      </c>
      <c r="M5155" s="11">
        <v>2785</v>
      </c>
      <c r="N5155" s="13"/>
      <c r="O5155" t="str">
        <f t="shared" si="169"/>
        <v/>
      </c>
    </row>
    <row r="5156" spans="1:15" hidden="1">
      <c r="A5156" s="41">
        <v>3.2025000000000001</v>
      </c>
      <c r="B5156" s="46">
        <v>45747</v>
      </c>
      <c r="C5156" s="8" t="s">
        <v>13</v>
      </c>
      <c r="D5156" s="8" t="s">
        <v>46</v>
      </c>
      <c r="E5156" s="8" t="s">
        <v>46</v>
      </c>
      <c r="F5156" s="9">
        <f t="shared" si="168"/>
        <v>-4600000</v>
      </c>
      <c r="G5156" s="9">
        <v>-46</v>
      </c>
      <c r="H5156" s="10">
        <v>-5067130</v>
      </c>
      <c r="I5156" s="11">
        <v>17480813744.583328</v>
      </c>
      <c r="J5156" s="11">
        <v>173479</v>
      </c>
      <c r="K5156" s="11">
        <v>100766.16619062438</v>
      </c>
      <c r="L5156" s="12">
        <v>431886.35523127858</v>
      </c>
      <c r="M5156" s="11">
        <v>1660</v>
      </c>
      <c r="N5156" s="13"/>
      <c r="O5156" t="str">
        <f t="shared" si="169"/>
        <v/>
      </c>
    </row>
    <row r="5157" spans="1:15" hidden="1">
      <c r="A5157" s="41">
        <v>3.2025000000000001</v>
      </c>
      <c r="B5157" s="46">
        <v>45747</v>
      </c>
      <c r="C5157" s="8" t="s">
        <v>13</v>
      </c>
      <c r="D5157" s="8" t="s">
        <v>46</v>
      </c>
      <c r="E5157" s="8" t="s">
        <v>46</v>
      </c>
      <c r="F5157" s="9">
        <f t="shared" si="168"/>
        <v>-35800000</v>
      </c>
      <c r="G5157" s="9">
        <v>-358</v>
      </c>
      <c r="H5157" s="10">
        <v>-39435490</v>
      </c>
      <c r="I5157" s="11">
        <v>17444739457.087086</v>
      </c>
      <c r="J5157" s="11">
        <v>173121</v>
      </c>
      <c r="K5157" s="11">
        <v>100766.16619062438</v>
      </c>
      <c r="L5157" s="12">
        <v>3361202.503756471</v>
      </c>
      <c r="M5157" s="11">
        <v>1661</v>
      </c>
      <c r="N5157" s="13"/>
      <c r="O5157" t="str">
        <f t="shared" si="169"/>
        <v/>
      </c>
    </row>
    <row r="5158" spans="1:15" hidden="1">
      <c r="A5158" s="41">
        <v>3.2025000000000001</v>
      </c>
      <c r="B5158" s="46">
        <v>45747</v>
      </c>
      <c r="C5158" s="8" t="s">
        <v>13</v>
      </c>
      <c r="D5158" s="8" t="s">
        <v>46</v>
      </c>
      <c r="E5158" s="8" t="s">
        <v>46</v>
      </c>
      <c r="F5158" s="9">
        <f t="shared" si="168"/>
        <v>-54400000</v>
      </c>
      <c r="G5158" s="9">
        <v>-544</v>
      </c>
      <c r="H5158" s="10">
        <v>-59924320</v>
      </c>
      <c r="I5158" s="11">
        <v>17389922662.679386</v>
      </c>
      <c r="J5158" s="11">
        <v>172577</v>
      </c>
      <c r="K5158" s="11">
        <v>100766.16619062438</v>
      </c>
      <c r="L5158" s="12">
        <v>5107525.5923003331</v>
      </c>
      <c r="M5158" s="11">
        <v>1662</v>
      </c>
      <c r="N5158" s="13"/>
      <c r="O5158" t="str">
        <f t="shared" si="169"/>
        <v/>
      </c>
    </row>
    <row r="5159" spans="1:15" hidden="1">
      <c r="A5159" s="41">
        <v>3.2025000000000001</v>
      </c>
      <c r="B5159" s="46">
        <v>45747</v>
      </c>
      <c r="C5159" s="8" t="s">
        <v>13</v>
      </c>
      <c r="D5159" s="8" t="s">
        <v>14</v>
      </c>
      <c r="E5159" s="8" t="s">
        <v>14</v>
      </c>
      <c r="F5159" s="9">
        <f t="shared" si="168"/>
        <v>-1800000</v>
      </c>
      <c r="G5159" s="9">
        <v>-18</v>
      </c>
      <c r="H5159" s="10">
        <v>-1912086</v>
      </c>
      <c r="I5159" s="11">
        <v>19032555967.182953</v>
      </c>
      <c r="J5159" s="11">
        <v>189949</v>
      </c>
      <c r="K5159" s="11">
        <v>100198.24251342705</v>
      </c>
      <c r="L5159" s="12">
        <v>108517.63475831319</v>
      </c>
      <c r="M5159" s="11">
        <v>693</v>
      </c>
      <c r="N5159" s="13"/>
      <c r="O5159" t="str">
        <f t="shared" si="169"/>
        <v/>
      </c>
    </row>
    <row r="5160" spans="1:15" hidden="1">
      <c r="A5160" s="41">
        <v>3.2025000000000001</v>
      </c>
      <c r="B5160" s="46">
        <v>45747</v>
      </c>
      <c r="C5160" s="8" t="s">
        <v>13</v>
      </c>
      <c r="D5160" s="8" t="s">
        <v>46</v>
      </c>
      <c r="E5160" s="8" t="s">
        <v>46</v>
      </c>
      <c r="F5160" s="9">
        <f t="shared" si="168"/>
        <v>-3900000</v>
      </c>
      <c r="G5160" s="9">
        <v>-39</v>
      </c>
      <c r="H5160" s="10">
        <v>-4296045</v>
      </c>
      <c r="I5160" s="11">
        <v>17385992782.197952</v>
      </c>
      <c r="J5160" s="11">
        <v>172538</v>
      </c>
      <c r="K5160" s="11">
        <v>100766.16619062438</v>
      </c>
      <c r="L5160" s="12">
        <v>366164.51856564917</v>
      </c>
      <c r="M5160" s="11">
        <v>1663</v>
      </c>
      <c r="N5160" s="13"/>
      <c r="O5160" t="str">
        <f t="shared" si="169"/>
        <v/>
      </c>
    </row>
    <row r="5161" spans="1:15" hidden="1">
      <c r="A5161" s="41">
        <v>3.2025000000000001</v>
      </c>
      <c r="B5161" s="46">
        <v>45747</v>
      </c>
      <c r="C5161" s="8" t="s">
        <v>13</v>
      </c>
      <c r="D5161" s="8" t="s">
        <v>14</v>
      </c>
      <c r="E5161" s="8" t="s">
        <v>14</v>
      </c>
      <c r="F5161" s="9">
        <f t="shared" si="168"/>
        <v>4700000</v>
      </c>
      <c r="G5161" s="9">
        <v>47</v>
      </c>
      <c r="H5161" s="10">
        <v>4997463</v>
      </c>
      <c r="I5161" s="11">
        <v>19037553430.182953</v>
      </c>
      <c r="J5161" s="11">
        <v>189996</v>
      </c>
      <c r="K5161" s="11">
        <v>100199.75910115452</v>
      </c>
      <c r="L5161" s="12">
        <v>0</v>
      </c>
      <c r="M5161" s="11">
        <v>694</v>
      </c>
      <c r="N5161" s="13"/>
      <c r="O5161" t="str">
        <f t="shared" si="169"/>
        <v/>
      </c>
    </row>
    <row r="5162" spans="1:15" hidden="1">
      <c r="A5162" s="41">
        <v>3.2025000000000001</v>
      </c>
      <c r="B5162" s="46">
        <v>45747</v>
      </c>
      <c r="C5162" s="8" t="s">
        <v>13</v>
      </c>
      <c r="D5162" s="8" t="s">
        <v>46</v>
      </c>
      <c r="E5162" s="8" t="s">
        <v>46</v>
      </c>
      <c r="F5162" s="9">
        <f t="shared" si="168"/>
        <v>-1000000</v>
      </c>
      <c r="G5162" s="9">
        <v>-10</v>
      </c>
      <c r="H5162" s="10">
        <v>-1101550</v>
      </c>
      <c r="I5162" s="11">
        <v>17384985120.536045</v>
      </c>
      <c r="J5162" s="11">
        <v>172528</v>
      </c>
      <c r="K5162" s="11">
        <v>100766.16619062438</v>
      </c>
      <c r="L5162" s="12">
        <v>93888.338093756232</v>
      </c>
      <c r="M5162" s="11">
        <v>1664</v>
      </c>
      <c r="N5162" s="13"/>
      <c r="O5162" t="str">
        <f t="shared" si="169"/>
        <v/>
      </c>
    </row>
    <row r="5163" spans="1:15" hidden="1">
      <c r="A5163" s="41">
        <v>3.2025000000000001</v>
      </c>
      <c r="B5163" s="46">
        <v>45747</v>
      </c>
      <c r="C5163" s="8" t="s">
        <v>13</v>
      </c>
      <c r="D5163" s="8" t="s">
        <v>46</v>
      </c>
      <c r="E5163" s="8" t="s">
        <v>46</v>
      </c>
      <c r="F5163" s="9">
        <f t="shared" si="168"/>
        <v>-5400000</v>
      </c>
      <c r="G5163" s="9">
        <v>-54</v>
      </c>
      <c r="H5163" s="10">
        <v>-5948370</v>
      </c>
      <c r="I5163" s="11">
        <v>17379543747.561752</v>
      </c>
      <c r="J5163" s="11">
        <v>172474</v>
      </c>
      <c r="K5163" s="11">
        <v>100766.16619062438</v>
      </c>
      <c r="L5163" s="12">
        <v>506997.02570628375</v>
      </c>
      <c r="M5163" s="11">
        <v>1665</v>
      </c>
      <c r="N5163" s="13"/>
      <c r="O5163" t="str">
        <f t="shared" si="169"/>
        <v/>
      </c>
    </row>
    <row r="5164" spans="1:15" hidden="1">
      <c r="A5164" s="41">
        <v>3.2025000000000001</v>
      </c>
      <c r="B5164" s="46">
        <v>45747</v>
      </c>
      <c r="C5164" s="8" t="s">
        <v>13</v>
      </c>
      <c r="D5164" s="8" t="s">
        <v>46</v>
      </c>
      <c r="E5164" s="8" t="s">
        <v>46</v>
      </c>
      <c r="F5164" s="9">
        <f t="shared" si="168"/>
        <v>4700000</v>
      </c>
      <c r="G5164" s="9">
        <v>47</v>
      </c>
      <c r="H5164" s="10">
        <v>5172209</v>
      </c>
      <c r="I5164" s="11">
        <v>17384715956.561752</v>
      </c>
      <c r="J5164" s="11">
        <v>172521</v>
      </c>
      <c r="K5164" s="11">
        <v>100768.6945737722</v>
      </c>
      <c r="L5164" s="12">
        <v>0</v>
      </c>
      <c r="M5164" s="11">
        <v>1666</v>
      </c>
      <c r="N5164" s="13"/>
      <c r="O5164" t="str">
        <f t="shared" si="169"/>
        <v/>
      </c>
    </row>
    <row r="5165" spans="1:15" hidden="1">
      <c r="A5165" s="41">
        <v>3.2025000000000001</v>
      </c>
      <c r="B5165" s="46">
        <v>45747</v>
      </c>
      <c r="C5165" s="8" t="s">
        <v>13</v>
      </c>
      <c r="D5165" s="8" t="s">
        <v>46</v>
      </c>
      <c r="E5165" s="8" t="s">
        <v>46</v>
      </c>
      <c r="F5165" s="9">
        <f t="shared" si="168"/>
        <v>4700000</v>
      </c>
      <c r="G5165" s="9">
        <v>47</v>
      </c>
      <c r="H5165" s="10">
        <v>5172209</v>
      </c>
      <c r="I5165" s="11">
        <v>17389888165.561752</v>
      </c>
      <c r="J5165" s="11">
        <v>172568</v>
      </c>
      <c r="K5165" s="11">
        <v>100771.22157967729</v>
      </c>
      <c r="L5165" s="12">
        <v>0</v>
      </c>
      <c r="M5165" s="11">
        <v>1667</v>
      </c>
      <c r="N5165" s="13"/>
      <c r="O5165" t="str">
        <f t="shared" si="169"/>
        <v/>
      </c>
    </row>
    <row r="5166" spans="1:15" hidden="1">
      <c r="A5166" s="41">
        <v>3.2025000000000001</v>
      </c>
      <c r="B5166" s="46">
        <v>45747</v>
      </c>
      <c r="C5166" s="8" t="s">
        <v>13</v>
      </c>
      <c r="D5166" s="8" t="s">
        <v>46</v>
      </c>
      <c r="E5166" s="8" t="s">
        <v>46</v>
      </c>
      <c r="F5166" s="9">
        <f t="shared" si="168"/>
        <v>4700000</v>
      </c>
      <c r="G5166" s="9">
        <v>47</v>
      </c>
      <c r="H5166" s="10">
        <v>5172209</v>
      </c>
      <c r="I5166" s="11">
        <v>17395060374.561752</v>
      </c>
      <c r="J5166" s="11">
        <v>172615</v>
      </c>
      <c r="K5166" s="11">
        <v>100773.74720946472</v>
      </c>
      <c r="L5166" s="12">
        <v>0</v>
      </c>
      <c r="M5166" s="11">
        <v>1668</v>
      </c>
      <c r="N5166" s="13"/>
      <c r="O5166" t="str">
        <f t="shared" si="169"/>
        <v/>
      </c>
    </row>
    <row r="5167" spans="1:15" hidden="1">
      <c r="A5167" s="41">
        <v>3.2025000000000001</v>
      </c>
      <c r="B5167" s="46">
        <v>45747</v>
      </c>
      <c r="C5167" s="8" t="s">
        <v>13</v>
      </c>
      <c r="D5167" s="8" t="s">
        <v>46</v>
      </c>
      <c r="E5167" s="8" t="s">
        <v>46</v>
      </c>
      <c r="F5167" s="9">
        <f t="shared" si="168"/>
        <v>-20200000</v>
      </c>
      <c r="G5167" s="9">
        <v>-202</v>
      </c>
      <c r="H5167" s="10">
        <v>-22251310</v>
      </c>
      <c r="I5167" s="11">
        <v>17374704077.625439</v>
      </c>
      <c r="J5167" s="11">
        <v>172413</v>
      </c>
      <c r="K5167" s="11">
        <v>100773.74720946472</v>
      </c>
      <c r="L5167" s="12">
        <v>1895013.0636881255</v>
      </c>
      <c r="M5167" s="11">
        <v>1669</v>
      </c>
      <c r="N5167" s="13"/>
      <c r="O5167" t="str">
        <f t="shared" si="169"/>
        <v/>
      </c>
    </row>
    <row r="5168" spans="1:15" hidden="1">
      <c r="A5168" s="41">
        <v>3.2025000000000001</v>
      </c>
      <c r="B5168" s="46">
        <v>45747</v>
      </c>
      <c r="C5168" s="8" t="s">
        <v>13</v>
      </c>
      <c r="D5168" s="8" t="s">
        <v>46</v>
      </c>
      <c r="E5168" s="8" t="s">
        <v>46</v>
      </c>
      <c r="F5168" s="9">
        <f t="shared" si="168"/>
        <v>-1800000</v>
      </c>
      <c r="G5168" s="9">
        <v>-18</v>
      </c>
      <c r="H5168" s="10">
        <v>-1982790</v>
      </c>
      <c r="I5168" s="11">
        <v>17372890150.175667</v>
      </c>
      <c r="J5168" s="11">
        <v>172395</v>
      </c>
      <c r="K5168" s="11">
        <v>100773.74720946472</v>
      </c>
      <c r="L5168" s="12">
        <v>168862.55022963509</v>
      </c>
      <c r="M5168" s="11">
        <v>1670</v>
      </c>
      <c r="N5168" s="13"/>
      <c r="O5168" t="str">
        <f t="shared" si="169"/>
        <v/>
      </c>
    </row>
    <row r="5169" spans="1:15" hidden="1">
      <c r="A5169" s="41">
        <v>3.2025000000000001</v>
      </c>
      <c r="B5169" s="46">
        <v>45747</v>
      </c>
      <c r="C5169" s="8" t="s">
        <v>13</v>
      </c>
      <c r="D5169" s="8" t="s">
        <v>46</v>
      </c>
      <c r="E5169" s="8" t="s">
        <v>46</v>
      </c>
      <c r="F5169" s="9">
        <f t="shared" si="168"/>
        <v>-1800000</v>
      </c>
      <c r="G5169" s="9">
        <v>-18</v>
      </c>
      <c r="H5169" s="10">
        <v>-1982790</v>
      </c>
      <c r="I5169" s="11">
        <v>17371076222.725895</v>
      </c>
      <c r="J5169" s="11">
        <v>172377</v>
      </c>
      <c r="K5169" s="11">
        <v>100773.74720946472</v>
      </c>
      <c r="L5169" s="12">
        <v>168862.55022963509</v>
      </c>
      <c r="M5169" s="11">
        <v>1671</v>
      </c>
      <c r="N5169" s="13"/>
      <c r="O5169" t="str">
        <f t="shared" si="169"/>
        <v/>
      </c>
    </row>
    <row r="5170" spans="1:15" hidden="1">
      <c r="A5170" s="41">
        <v>3.2025000000000001</v>
      </c>
      <c r="B5170" s="46">
        <v>45747</v>
      </c>
      <c r="C5170" s="8" t="s">
        <v>13</v>
      </c>
      <c r="D5170" s="8" t="s">
        <v>46</v>
      </c>
      <c r="E5170" s="8" t="s">
        <v>46</v>
      </c>
      <c r="F5170" s="9">
        <f t="shared" si="168"/>
        <v>-1800000</v>
      </c>
      <c r="G5170" s="9">
        <v>-18</v>
      </c>
      <c r="H5170" s="10">
        <v>-1982790</v>
      </c>
      <c r="I5170" s="11">
        <v>17369262295.276123</v>
      </c>
      <c r="J5170" s="11">
        <v>172359</v>
      </c>
      <c r="K5170" s="11">
        <v>100773.74720946472</v>
      </c>
      <c r="L5170" s="12">
        <v>168862.55022963509</v>
      </c>
      <c r="M5170" s="11">
        <v>1672</v>
      </c>
      <c r="N5170" s="13"/>
      <c r="O5170" t="str">
        <f t="shared" si="169"/>
        <v/>
      </c>
    </row>
    <row r="5171" spans="1:15" hidden="1">
      <c r="A5171" s="41">
        <v>3.2025000000000001</v>
      </c>
      <c r="B5171" s="46">
        <v>45747</v>
      </c>
      <c r="C5171" s="8" t="s">
        <v>13</v>
      </c>
      <c r="D5171" s="8" t="s">
        <v>15</v>
      </c>
      <c r="E5171" s="8" t="s">
        <v>15</v>
      </c>
      <c r="F5171" s="9">
        <f t="shared" si="168"/>
        <v>18600000</v>
      </c>
      <c r="G5171" s="9">
        <v>186</v>
      </c>
      <c r="H5171" s="10">
        <v>20249634</v>
      </c>
      <c r="I5171" s="11">
        <v>6237364527.7391043</v>
      </c>
      <c r="J5171" s="11">
        <v>59380</v>
      </c>
      <c r="K5171" s="11">
        <v>105041.50434050361</v>
      </c>
      <c r="L5171" s="12">
        <v>0</v>
      </c>
      <c r="M5171" s="11">
        <v>2786</v>
      </c>
      <c r="N5171" s="13"/>
      <c r="O5171" t="str">
        <f t="shared" si="169"/>
        <v/>
      </c>
    </row>
    <row r="5172" spans="1:15" hidden="1">
      <c r="A5172" s="41">
        <v>3.2025000000000001</v>
      </c>
      <c r="B5172" s="46">
        <v>45747</v>
      </c>
      <c r="C5172" s="8" t="s">
        <v>13</v>
      </c>
      <c r="D5172" s="8" t="s">
        <v>46</v>
      </c>
      <c r="E5172" s="8" t="s">
        <v>46</v>
      </c>
      <c r="F5172" s="9">
        <f t="shared" si="168"/>
        <v>-900000</v>
      </c>
      <c r="G5172" s="9">
        <v>-9</v>
      </c>
      <c r="H5172" s="10">
        <v>-991395</v>
      </c>
      <c r="I5172" s="11">
        <v>17368355331.551239</v>
      </c>
      <c r="J5172" s="11">
        <v>172350</v>
      </c>
      <c r="K5172" s="11">
        <v>100773.74720946472</v>
      </c>
      <c r="L5172" s="12">
        <v>84431.275114817545</v>
      </c>
      <c r="M5172" s="11">
        <v>1673</v>
      </c>
      <c r="N5172" s="13"/>
      <c r="O5172" t="str">
        <f t="shared" si="169"/>
        <v/>
      </c>
    </row>
    <row r="5173" spans="1:15" hidden="1">
      <c r="A5173" s="41">
        <v>3.2025000000000001</v>
      </c>
      <c r="B5173" s="46">
        <v>45747</v>
      </c>
      <c r="C5173" s="8" t="s">
        <v>13</v>
      </c>
      <c r="D5173" s="8" t="s">
        <v>14</v>
      </c>
      <c r="E5173" s="8" t="s">
        <v>14</v>
      </c>
      <c r="F5173" s="9">
        <f t="shared" si="168"/>
        <v>900000</v>
      </c>
      <c r="G5173" s="9">
        <v>9</v>
      </c>
      <c r="H5173" s="10">
        <v>955566</v>
      </c>
      <c r="I5173" s="11">
        <v>19038508996.182953</v>
      </c>
      <c r="J5173" s="11">
        <v>190005</v>
      </c>
      <c r="K5173" s="11">
        <v>100200.04208406596</v>
      </c>
      <c r="L5173" s="12">
        <v>0</v>
      </c>
      <c r="M5173" s="11">
        <v>695</v>
      </c>
      <c r="N5173" s="13"/>
      <c r="O5173" t="str">
        <f t="shared" si="169"/>
        <v/>
      </c>
    </row>
    <row r="5174" spans="1:15" hidden="1">
      <c r="A5174" s="41">
        <v>3.2025000000000001</v>
      </c>
      <c r="B5174" s="46">
        <v>45747</v>
      </c>
      <c r="C5174" s="8" t="s">
        <v>13</v>
      </c>
      <c r="D5174" s="8" t="s">
        <v>46</v>
      </c>
      <c r="E5174" s="8" t="s">
        <v>46</v>
      </c>
      <c r="F5174" s="9">
        <f t="shared" si="168"/>
        <v>-900000</v>
      </c>
      <c r="G5174" s="9">
        <v>-9</v>
      </c>
      <c r="H5174" s="10">
        <v>-991395</v>
      </c>
      <c r="I5174" s="11">
        <v>17367448367.826355</v>
      </c>
      <c r="J5174" s="11">
        <v>172341</v>
      </c>
      <c r="K5174" s="11">
        <v>100773.74720946472</v>
      </c>
      <c r="L5174" s="12">
        <v>84431.275114817545</v>
      </c>
      <c r="M5174" s="11">
        <v>1674</v>
      </c>
      <c r="N5174" s="13"/>
      <c r="O5174" t="str">
        <f t="shared" si="169"/>
        <v/>
      </c>
    </row>
    <row r="5175" spans="1:15" hidden="1">
      <c r="A5175" s="41">
        <v>3.2025000000000001</v>
      </c>
      <c r="B5175" s="46">
        <v>45747</v>
      </c>
      <c r="C5175" s="8" t="s">
        <v>13</v>
      </c>
      <c r="D5175" s="8" t="s">
        <v>46</v>
      </c>
      <c r="E5175" s="8" t="s">
        <v>46</v>
      </c>
      <c r="F5175" s="9">
        <f t="shared" si="168"/>
        <v>-2700000</v>
      </c>
      <c r="G5175" s="9">
        <v>-27</v>
      </c>
      <c r="H5175" s="10">
        <v>-2974185</v>
      </c>
      <c r="I5175" s="11">
        <v>17364727476.651699</v>
      </c>
      <c r="J5175" s="11">
        <v>172314</v>
      </c>
      <c r="K5175" s="11">
        <v>100773.74720946472</v>
      </c>
      <c r="L5175" s="12">
        <v>253293.82534445263</v>
      </c>
      <c r="M5175" s="11">
        <v>1675</v>
      </c>
      <c r="N5175" s="13"/>
      <c r="O5175" t="str">
        <f t="shared" si="169"/>
        <v/>
      </c>
    </row>
    <row r="5176" spans="1:15" hidden="1">
      <c r="A5176" s="41">
        <v>3.2025000000000001</v>
      </c>
      <c r="B5176" s="46">
        <v>45747</v>
      </c>
      <c r="C5176" s="8" t="s">
        <v>13</v>
      </c>
      <c r="D5176" s="8" t="s">
        <v>46</v>
      </c>
      <c r="E5176" s="8" t="s">
        <v>46</v>
      </c>
      <c r="F5176" s="9">
        <f t="shared" si="168"/>
        <v>-16300000</v>
      </c>
      <c r="G5176" s="9">
        <v>-163</v>
      </c>
      <c r="H5176" s="10">
        <v>-17955265</v>
      </c>
      <c r="I5176" s="11">
        <v>17348301355.856556</v>
      </c>
      <c r="J5176" s="11">
        <v>172151</v>
      </c>
      <c r="K5176" s="11">
        <v>100773.74720946472</v>
      </c>
      <c r="L5176" s="12">
        <v>1529144.2048572507</v>
      </c>
      <c r="M5176" s="11">
        <v>1676</v>
      </c>
      <c r="N5176" s="13"/>
      <c r="O5176" t="str">
        <f t="shared" si="169"/>
        <v/>
      </c>
    </row>
    <row r="5177" spans="1:15" hidden="1">
      <c r="A5177" s="41">
        <v>3.2025000000000001</v>
      </c>
      <c r="B5177" s="46">
        <v>45747</v>
      </c>
      <c r="C5177" s="8" t="s">
        <v>13</v>
      </c>
      <c r="D5177" s="8" t="s">
        <v>46</v>
      </c>
      <c r="E5177" s="8" t="s">
        <v>46</v>
      </c>
      <c r="F5177" s="9">
        <f t="shared" si="168"/>
        <v>-2300000</v>
      </c>
      <c r="G5177" s="9">
        <v>-23</v>
      </c>
      <c r="H5177" s="10">
        <v>-2533565</v>
      </c>
      <c r="I5177" s="11">
        <v>17345983559.670738</v>
      </c>
      <c r="J5177" s="11">
        <v>172128</v>
      </c>
      <c r="K5177" s="11">
        <v>100773.74720946472</v>
      </c>
      <c r="L5177" s="12">
        <v>215768.8141823113</v>
      </c>
      <c r="M5177" s="11">
        <v>1677</v>
      </c>
      <c r="N5177" s="13"/>
      <c r="O5177" t="str">
        <f t="shared" si="169"/>
        <v/>
      </c>
    </row>
    <row r="5178" spans="1:15" hidden="1">
      <c r="A5178" s="41">
        <v>3.2025000000000001</v>
      </c>
      <c r="B5178" s="46">
        <v>45747</v>
      </c>
      <c r="C5178" s="8" t="s">
        <v>13</v>
      </c>
      <c r="D5178" s="8" t="s">
        <v>46</v>
      </c>
      <c r="E5178" s="8" t="s">
        <v>46</v>
      </c>
      <c r="F5178" s="9">
        <f t="shared" si="168"/>
        <v>-3600000</v>
      </c>
      <c r="G5178" s="9">
        <v>-36</v>
      </c>
      <c r="H5178" s="10">
        <v>-3965580</v>
      </c>
      <c r="I5178" s="11">
        <v>17342355704.771198</v>
      </c>
      <c r="J5178" s="11">
        <v>172092</v>
      </c>
      <c r="K5178" s="11">
        <v>100773.74720946472</v>
      </c>
      <c r="L5178" s="12">
        <v>337725.10045927018</v>
      </c>
      <c r="M5178" s="11">
        <v>1678</v>
      </c>
      <c r="N5178" s="13"/>
      <c r="O5178" t="str">
        <f t="shared" si="169"/>
        <v/>
      </c>
    </row>
    <row r="5179" spans="1:15" hidden="1">
      <c r="A5179" s="41">
        <v>3.2025000000000001</v>
      </c>
      <c r="B5179" s="46">
        <v>45747</v>
      </c>
      <c r="C5179" s="8" t="s">
        <v>13</v>
      </c>
      <c r="D5179" s="8" t="s">
        <v>46</v>
      </c>
      <c r="E5179" s="8" t="s">
        <v>46</v>
      </c>
      <c r="F5179" s="9">
        <f t="shared" si="168"/>
        <v>-3600000</v>
      </c>
      <c r="G5179" s="9">
        <v>-36</v>
      </c>
      <c r="H5179" s="10">
        <v>-3965580</v>
      </c>
      <c r="I5179" s="11">
        <v>17338727849.871658</v>
      </c>
      <c r="J5179" s="11">
        <v>172056</v>
      </c>
      <c r="K5179" s="11">
        <v>100773.74720946472</v>
      </c>
      <c r="L5179" s="12">
        <v>337725.10045927018</v>
      </c>
      <c r="M5179" s="11">
        <v>1679</v>
      </c>
      <c r="N5179" s="13"/>
      <c r="O5179" t="str">
        <f t="shared" si="169"/>
        <v/>
      </c>
    </row>
    <row r="5180" spans="1:15" hidden="1">
      <c r="A5180" s="41">
        <v>3.2025000000000001</v>
      </c>
      <c r="B5180" s="46">
        <v>45747</v>
      </c>
      <c r="C5180" s="8" t="s">
        <v>13</v>
      </c>
      <c r="D5180" s="8" t="s">
        <v>46</v>
      </c>
      <c r="E5180" s="8" t="s">
        <v>46</v>
      </c>
      <c r="F5180" s="9">
        <f t="shared" si="168"/>
        <v>-18100000</v>
      </c>
      <c r="G5180" s="9">
        <v>-181</v>
      </c>
      <c r="H5180" s="10">
        <v>-19938055</v>
      </c>
      <c r="I5180" s="11">
        <v>17320487801.626743</v>
      </c>
      <c r="J5180" s="11">
        <v>171875</v>
      </c>
      <c r="K5180" s="11">
        <v>100773.74720946472</v>
      </c>
      <c r="L5180" s="12">
        <v>1698006.7550868839</v>
      </c>
      <c r="M5180" s="11">
        <v>1680</v>
      </c>
      <c r="N5180" s="13"/>
      <c r="O5180" t="str">
        <f t="shared" si="169"/>
        <v/>
      </c>
    </row>
    <row r="5181" spans="1:15" hidden="1">
      <c r="A5181" s="41">
        <v>3.2025000000000001</v>
      </c>
      <c r="B5181" s="46">
        <v>45747</v>
      </c>
      <c r="C5181" s="8" t="s">
        <v>13</v>
      </c>
      <c r="D5181" s="8" t="s">
        <v>46</v>
      </c>
      <c r="E5181" s="8" t="s">
        <v>46</v>
      </c>
      <c r="F5181" s="9">
        <f t="shared" si="168"/>
        <v>-3700000</v>
      </c>
      <c r="G5181" s="9">
        <v>-37</v>
      </c>
      <c r="H5181" s="10">
        <v>-4075735</v>
      </c>
      <c r="I5181" s="11">
        <v>17316759172.979992</v>
      </c>
      <c r="J5181" s="11">
        <v>171838</v>
      </c>
      <c r="K5181" s="11">
        <v>100773.74720946472</v>
      </c>
      <c r="L5181" s="12">
        <v>347106.35324980505</v>
      </c>
      <c r="M5181" s="11">
        <v>1681</v>
      </c>
      <c r="N5181" s="13"/>
      <c r="O5181" t="str">
        <f t="shared" si="169"/>
        <v/>
      </c>
    </row>
    <row r="5182" spans="1:15" hidden="1">
      <c r="A5182" s="41">
        <v>3.2025000000000001</v>
      </c>
      <c r="B5182" s="46">
        <v>45747</v>
      </c>
      <c r="C5182" s="8" t="s">
        <v>13</v>
      </c>
      <c r="D5182" s="8" t="s">
        <v>46</v>
      </c>
      <c r="E5182" s="8" t="s">
        <v>46</v>
      </c>
      <c r="F5182" s="9">
        <f t="shared" si="168"/>
        <v>-900000</v>
      </c>
      <c r="G5182" s="9">
        <v>-9</v>
      </c>
      <c r="H5182" s="10">
        <v>-991395</v>
      </c>
      <c r="I5182" s="11">
        <v>17315852209.255108</v>
      </c>
      <c r="J5182" s="11">
        <v>171829</v>
      </c>
      <c r="K5182" s="11">
        <v>100773.74720946472</v>
      </c>
      <c r="L5182" s="12">
        <v>84431.275114817545</v>
      </c>
      <c r="M5182" s="11">
        <v>1682</v>
      </c>
      <c r="N5182" s="13"/>
      <c r="O5182" t="str">
        <f t="shared" si="169"/>
        <v/>
      </c>
    </row>
    <row r="5183" spans="1:15" hidden="1">
      <c r="A5183" s="41">
        <v>3.2025000000000001</v>
      </c>
      <c r="B5183" s="46">
        <v>45747</v>
      </c>
      <c r="C5183" s="8" t="s">
        <v>13</v>
      </c>
      <c r="D5183" s="8" t="s">
        <v>46</v>
      </c>
      <c r="E5183" s="8" t="s">
        <v>46</v>
      </c>
      <c r="F5183" s="9">
        <f t="shared" si="168"/>
        <v>-17200000</v>
      </c>
      <c r="G5183" s="9">
        <v>-172</v>
      </c>
      <c r="H5183" s="10">
        <v>-18946660</v>
      </c>
      <c r="I5183" s="11">
        <v>17298519124.735081</v>
      </c>
      <c r="J5183" s="11">
        <v>171657</v>
      </c>
      <c r="K5183" s="11">
        <v>100773.74720946472</v>
      </c>
      <c r="L5183" s="12">
        <v>1613575.4799720682</v>
      </c>
      <c r="M5183" s="11">
        <v>1683</v>
      </c>
      <c r="N5183" s="13"/>
      <c r="O5183" t="str">
        <f t="shared" si="169"/>
        <v/>
      </c>
    </row>
    <row r="5184" spans="1:15" hidden="1">
      <c r="A5184" s="41">
        <v>3.2025000000000001</v>
      </c>
      <c r="B5184" s="46">
        <v>45747</v>
      </c>
      <c r="C5184" s="8" t="s">
        <v>13</v>
      </c>
      <c r="D5184" s="8" t="s">
        <v>46</v>
      </c>
      <c r="E5184" s="8" t="s">
        <v>46</v>
      </c>
      <c r="F5184" s="9">
        <f t="shared" si="168"/>
        <v>-3600000</v>
      </c>
      <c r="G5184" s="9">
        <v>-36</v>
      </c>
      <c r="H5184" s="10">
        <v>-3965580</v>
      </c>
      <c r="I5184" s="11">
        <v>17294891269.835541</v>
      </c>
      <c r="J5184" s="11">
        <v>171621</v>
      </c>
      <c r="K5184" s="11">
        <v>100773.74720946472</v>
      </c>
      <c r="L5184" s="12">
        <v>337725.10045927018</v>
      </c>
      <c r="M5184" s="11">
        <v>1684</v>
      </c>
      <c r="N5184" s="13"/>
      <c r="O5184" t="str">
        <f t="shared" si="169"/>
        <v/>
      </c>
    </row>
    <row r="5185" spans="1:15" hidden="1">
      <c r="A5185" s="41">
        <v>3.2025000000000001</v>
      </c>
      <c r="B5185" s="46">
        <v>45747</v>
      </c>
      <c r="C5185" s="8" t="s">
        <v>13</v>
      </c>
      <c r="D5185" s="8" t="s">
        <v>46</v>
      </c>
      <c r="E5185" s="8" t="s">
        <v>46</v>
      </c>
      <c r="F5185" s="9">
        <f t="shared" si="168"/>
        <v>-3700000</v>
      </c>
      <c r="G5185" s="9">
        <v>-37</v>
      </c>
      <c r="H5185" s="10">
        <v>-4075735</v>
      </c>
      <c r="I5185" s="11">
        <v>17291162641.188789</v>
      </c>
      <c r="J5185" s="11">
        <v>171584</v>
      </c>
      <c r="K5185" s="11">
        <v>100773.74720946472</v>
      </c>
      <c r="L5185" s="12">
        <v>347106.35324980505</v>
      </c>
      <c r="M5185" s="11">
        <v>1685</v>
      </c>
      <c r="N5185" s="13"/>
      <c r="O5185" t="str">
        <f t="shared" si="169"/>
        <v/>
      </c>
    </row>
    <row r="5186" spans="1:15" hidden="1">
      <c r="A5186" s="41">
        <v>3.2025000000000001</v>
      </c>
      <c r="B5186" s="46">
        <v>45747</v>
      </c>
      <c r="C5186" s="8" t="s">
        <v>13</v>
      </c>
      <c r="D5186" s="8" t="s">
        <v>46</v>
      </c>
      <c r="E5186" s="8" t="s">
        <v>46</v>
      </c>
      <c r="F5186" s="9">
        <f t="shared" si="168"/>
        <v>-900000</v>
      </c>
      <c r="G5186" s="9">
        <v>-9</v>
      </c>
      <c r="H5186" s="10">
        <v>-991395</v>
      </c>
      <c r="I5186" s="11">
        <v>17290255677.463905</v>
      </c>
      <c r="J5186" s="11">
        <v>171575</v>
      </c>
      <c r="K5186" s="11">
        <v>100773.74720946472</v>
      </c>
      <c r="L5186" s="12">
        <v>84431.275114817545</v>
      </c>
      <c r="M5186" s="11">
        <v>1686</v>
      </c>
      <c r="N5186" s="13"/>
      <c r="O5186" t="str">
        <f t="shared" si="169"/>
        <v/>
      </c>
    </row>
    <row r="5187" spans="1:15" hidden="1">
      <c r="A5187" s="41">
        <v>3.2025000000000001</v>
      </c>
      <c r="B5187" s="46">
        <v>45747</v>
      </c>
      <c r="C5187" s="8" t="s">
        <v>13</v>
      </c>
      <c r="D5187" s="8" t="s">
        <v>46</v>
      </c>
      <c r="E5187" s="8" t="s">
        <v>46</v>
      </c>
      <c r="F5187" s="9">
        <f t="shared" si="168"/>
        <v>-900000</v>
      </c>
      <c r="G5187" s="9">
        <v>-9</v>
      </c>
      <c r="H5187" s="10">
        <v>-991395</v>
      </c>
      <c r="I5187" s="11">
        <v>17289348713.739021</v>
      </c>
      <c r="J5187" s="11">
        <v>171566</v>
      </c>
      <c r="K5187" s="11">
        <v>100773.74720946472</v>
      </c>
      <c r="L5187" s="12">
        <v>84431.275114817545</v>
      </c>
      <c r="M5187" s="11">
        <v>1687</v>
      </c>
      <c r="N5187" s="13"/>
      <c r="O5187" t="str">
        <f t="shared" si="169"/>
        <v/>
      </c>
    </row>
    <row r="5188" spans="1:15" hidden="1">
      <c r="A5188" s="41">
        <v>3.2025000000000001</v>
      </c>
      <c r="B5188" s="46">
        <v>45747</v>
      </c>
      <c r="C5188" s="8" t="s">
        <v>13</v>
      </c>
      <c r="D5188" s="8" t="s">
        <v>46</v>
      </c>
      <c r="E5188" s="8" t="s">
        <v>46</v>
      </c>
      <c r="F5188" s="9">
        <f t="shared" si="168"/>
        <v>-399300000</v>
      </c>
      <c r="G5188" s="9">
        <v>-3993</v>
      </c>
      <c r="H5188" s="10">
        <v>-439848915</v>
      </c>
      <c r="I5188" s="11">
        <v>16886959141.131628</v>
      </c>
      <c r="J5188" s="11">
        <v>167573</v>
      </c>
      <c r="K5188" s="11">
        <v>100773.74720946472</v>
      </c>
      <c r="L5188" s="12">
        <v>37459342.392607331</v>
      </c>
      <c r="M5188" s="11">
        <v>1688</v>
      </c>
      <c r="N5188" s="13"/>
      <c r="O5188" t="str">
        <f t="shared" si="169"/>
        <v/>
      </c>
    </row>
    <row r="5189" spans="1:15" hidden="1">
      <c r="A5189" s="41">
        <v>3.2025000000000001</v>
      </c>
      <c r="B5189" s="46">
        <v>45747</v>
      </c>
      <c r="C5189" s="8" t="s">
        <v>13</v>
      </c>
      <c r="D5189" s="8" t="s">
        <v>46</v>
      </c>
      <c r="E5189" s="8" t="s">
        <v>46</v>
      </c>
      <c r="F5189" s="9">
        <f t="shared" si="168"/>
        <v>-36200000</v>
      </c>
      <c r="G5189" s="9">
        <v>-362</v>
      </c>
      <c r="H5189" s="10">
        <v>-39876110</v>
      </c>
      <c r="I5189" s="11">
        <v>16850479044.641802</v>
      </c>
      <c r="J5189" s="11">
        <v>167211</v>
      </c>
      <c r="K5189" s="11">
        <v>100773.74720946472</v>
      </c>
      <c r="L5189" s="12">
        <v>3396013.5101737678</v>
      </c>
      <c r="M5189" s="11">
        <v>1689</v>
      </c>
      <c r="N5189" s="13"/>
      <c r="O5189" t="str">
        <f t="shared" si="169"/>
        <v/>
      </c>
    </row>
    <row r="5190" spans="1:15" hidden="1">
      <c r="A5190" s="41">
        <v>3.2025000000000001</v>
      </c>
      <c r="B5190" s="46">
        <v>45747</v>
      </c>
      <c r="C5190" s="8" t="s">
        <v>13</v>
      </c>
      <c r="D5190" s="8" t="s">
        <v>46</v>
      </c>
      <c r="E5190" s="8" t="s">
        <v>46</v>
      </c>
      <c r="F5190" s="9">
        <f t="shared" si="168"/>
        <v>-18100000</v>
      </c>
      <c r="G5190" s="9">
        <v>-181</v>
      </c>
      <c r="H5190" s="10">
        <v>-19938055</v>
      </c>
      <c r="I5190" s="11">
        <v>16832238996.396889</v>
      </c>
      <c r="J5190" s="11">
        <v>167030</v>
      </c>
      <c r="K5190" s="11">
        <v>100773.74720946472</v>
      </c>
      <c r="L5190" s="12">
        <v>1698006.7550868839</v>
      </c>
      <c r="M5190" s="11">
        <v>1690</v>
      </c>
      <c r="N5190" s="13"/>
      <c r="O5190" t="str">
        <f t="shared" si="169"/>
        <v/>
      </c>
    </row>
    <row r="5191" spans="1:15" hidden="1">
      <c r="A5191" s="41">
        <v>3.2025000000000001</v>
      </c>
      <c r="B5191" s="46">
        <v>45747</v>
      </c>
      <c r="C5191" s="8" t="s">
        <v>13</v>
      </c>
      <c r="D5191" s="8" t="s">
        <v>46</v>
      </c>
      <c r="E5191" s="8" t="s">
        <v>46</v>
      </c>
      <c r="F5191" s="9">
        <f t="shared" si="168"/>
        <v>-1200000</v>
      </c>
      <c r="G5191" s="9">
        <v>-12</v>
      </c>
      <c r="H5191" s="10">
        <v>-1321860</v>
      </c>
      <c r="I5191" s="11">
        <v>16831029711.430376</v>
      </c>
      <c r="J5191" s="11">
        <v>167018</v>
      </c>
      <c r="K5191" s="11">
        <v>100773.74720946472</v>
      </c>
      <c r="L5191" s="12">
        <v>112575.03348642332</v>
      </c>
      <c r="M5191" s="11">
        <v>1691</v>
      </c>
      <c r="N5191" s="13"/>
      <c r="O5191" t="str">
        <f t="shared" si="169"/>
        <v/>
      </c>
    </row>
    <row r="5192" spans="1:15" hidden="1">
      <c r="A5192" s="41">
        <v>3.2025000000000001</v>
      </c>
      <c r="B5192" s="46">
        <v>45747</v>
      </c>
      <c r="C5192" s="8" t="s">
        <v>13</v>
      </c>
      <c r="D5192" s="8" t="s">
        <v>46</v>
      </c>
      <c r="E5192" s="8" t="s">
        <v>46</v>
      </c>
      <c r="F5192" s="9">
        <f t="shared" si="168"/>
        <v>-1400000</v>
      </c>
      <c r="G5192" s="9">
        <v>-14</v>
      </c>
      <c r="H5192" s="10">
        <v>-1542170</v>
      </c>
      <c r="I5192" s="11">
        <v>16829618878.969444</v>
      </c>
      <c r="J5192" s="11">
        <v>167004</v>
      </c>
      <c r="K5192" s="11">
        <v>100773.74720946472</v>
      </c>
      <c r="L5192" s="12">
        <v>131337.53906749375</v>
      </c>
      <c r="M5192" s="11">
        <v>1692</v>
      </c>
      <c r="N5192" s="13"/>
      <c r="O5192" t="str">
        <f t="shared" si="169"/>
        <v/>
      </c>
    </row>
    <row r="5193" spans="1:15" hidden="1">
      <c r="A5193" s="41">
        <v>3.2025000000000001</v>
      </c>
      <c r="B5193" s="46">
        <v>45747</v>
      </c>
      <c r="C5193" s="8" t="s">
        <v>13</v>
      </c>
      <c r="D5193" s="8" t="s">
        <v>14</v>
      </c>
      <c r="E5193" s="8" t="s">
        <v>14</v>
      </c>
      <c r="F5193" s="9">
        <f t="shared" si="168"/>
        <v>-9400000</v>
      </c>
      <c r="G5193" s="9">
        <v>-94</v>
      </c>
      <c r="H5193" s="10">
        <v>-9985338</v>
      </c>
      <c r="I5193" s="11">
        <v>19029090192.227051</v>
      </c>
      <c r="J5193" s="11">
        <v>189911</v>
      </c>
      <c r="K5193" s="11">
        <v>100200.04208406596</v>
      </c>
      <c r="L5193" s="12">
        <v>566534.04409779981</v>
      </c>
      <c r="M5193" s="11">
        <v>696</v>
      </c>
      <c r="N5193" s="13"/>
      <c r="O5193" t="str">
        <f t="shared" si="169"/>
        <v/>
      </c>
    </row>
    <row r="5194" spans="1:15" hidden="1">
      <c r="A5194" s="41">
        <v>3.2025000000000001</v>
      </c>
      <c r="B5194" s="46">
        <v>45747</v>
      </c>
      <c r="C5194" s="8" t="s">
        <v>13</v>
      </c>
      <c r="D5194" s="8" t="s">
        <v>46</v>
      </c>
      <c r="E5194" s="8" t="s">
        <v>46</v>
      </c>
      <c r="F5194" s="9">
        <f t="shared" ref="F5194:F5257" si="170">100000*G5194</f>
        <v>-108800000</v>
      </c>
      <c r="G5194" s="9">
        <v>-1088</v>
      </c>
      <c r="H5194" s="10">
        <v>-119848640</v>
      </c>
      <c r="I5194" s="11">
        <v>16719977042.005547</v>
      </c>
      <c r="J5194" s="11">
        <v>165916</v>
      </c>
      <c r="K5194" s="11">
        <v>100773.74720946472</v>
      </c>
      <c r="L5194" s="12">
        <v>10206803.036102384</v>
      </c>
      <c r="M5194" s="11">
        <v>1693</v>
      </c>
      <c r="N5194" s="13"/>
      <c r="O5194" t="str">
        <f t="shared" si="169"/>
        <v/>
      </c>
    </row>
    <row r="5195" spans="1:15" hidden="1">
      <c r="A5195" s="41">
        <v>3.2025000000000001</v>
      </c>
      <c r="B5195" s="46">
        <v>45747</v>
      </c>
      <c r="C5195" s="8" t="s">
        <v>13</v>
      </c>
      <c r="D5195" s="8" t="s">
        <v>46</v>
      </c>
      <c r="E5195" s="8" t="s">
        <v>46</v>
      </c>
      <c r="F5195" s="9">
        <f t="shared" si="170"/>
        <v>-3900000</v>
      </c>
      <c r="G5195" s="9">
        <v>-39</v>
      </c>
      <c r="H5195" s="10">
        <v>-4296045</v>
      </c>
      <c r="I5195" s="11">
        <v>16716046865.864378</v>
      </c>
      <c r="J5195" s="11">
        <v>165877</v>
      </c>
      <c r="K5195" s="11">
        <v>100773.74720946472</v>
      </c>
      <c r="L5195" s="12">
        <v>365868.85883087572</v>
      </c>
      <c r="M5195" s="11">
        <v>1694</v>
      </c>
      <c r="N5195" s="13"/>
      <c r="O5195" t="str">
        <f t="shared" si="169"/>
        <v/>
      </c>
    </row>
    <row r="5196" spans="1:15" hidden="1">
      <c r="A5196" s="41">
        <v>3.2025000000000001</v>
      </c>
      <c r="B5196" s="46">
        <v>45747</v>
      </c>
      <c r="C5196" s="8" t="s">
        <v>13</v>
      </c>
      <c r="D5196" s="8" t="s">
        <v>15</v>
      </c>
      <c r="E5196" s="8" t="s">
        <v>15</v>
      </c>
      <c r="F5196" s="9">
        <f t="shared" si="170"/>
        <v>1800000</v>
      </c>
      <c r="G5196" s="9">
        <v>18</v>
      </c>
      <c r="H5196" s="10">
        <v>1939212</v>
      </c>
      <c r="I5196" s="11">
        <v>6239303739.7391043</v>
      </c>
      <c r="J5196" s="11">
        <v>59398</v>
      </c>
      <c r="K5196" s="11">
        <v>105042.32027575179</v>
      </c>
      <c r="L5196" s="12">
        <v>0</v>
      </c>
      <c r="M5196" s="11">
        <v>2787</v>
      </c>
      <c r="N5196" s="13"/>
      <c r="O5196" t="str">
        <f t="shared" si="169"/>
        <v/>
      </c>
    </row>
    <row r="5197" spans="1:15" hidden="1">
      <c r="A5197" s="41">
        <v>3.2025000000000001</v>
      </c>
      <c r="B5197" s="46">
        <v>45747</v>
      </c>
      <c r="C5197" s="8" t="s">
        <v>13</v>
      </c>
      <c r="D5197" s="8" t="s">
        <v>46</v>
      </c>
      <c r="E5197" s="8" t="s">
        <v>46</v>
      </c>
      <c r="F5197" s="9">
        <f t="shared" si="170"/>
        <v>-900000</v>
      </c>
      <c r="G5197" s="9">
        <v>-9</v>
      </c>
      <c r="H5197" s="10">
        <v>-991395</v>
      </c>
      <c r="I5197" s="11">
        <v>16715139902.139492</v>
      </c>
      <c r="J5197" s="11">
        <v>165868</v>
      </c>
      <c r="K5197" s="11">
        <v>100773.74720946472</v>
      </c>
      <c r="L5197" s="12">
        <v>84431.275114817545</v>
      </c>
      <c r="M5197" s="11">
        <v>1695</v>
      </c>
      <c r="N5197" s="13"/>
      <c r="O5197" t="str">
        <f t="shared" si="169"/>
        <v/>
      </c>
    </row>
    <row r="5198" spans="1:15" hidden="1">
      <c r="A5198" s="41">
        <v>3.2025000000000001</v>
      </c>
      <c r="B5198" s="46">
        <v>45747</v>
      </c>
      <c r="C5198" s="8" t="s">
        <v>13</v>
      </c>
      <c r="D5198" s="8" t="s">
        <v>46</v>
      </c>
      <c r="E5198" s="8" t="s">
        <v>46</v>
      </c>
      <c r="F5198" s="9">
        <f t="shared" si="170"/>
        <v>-1800000</v>
      </c>
      <c r="G5198" s="9">
        <v>-18</v>
      </c>
      <c r="H5198" s="10">
        <v>-1982790</v>
      </c>
      <c r="I5198" s="11">
        <v>16713325974.689722</v>
      </c>
      <c r="J5198" s="11">
        <v>165850</v>
      </c>
      <c r="K5198" s="11">
        <v>100773.74720946472</v>
      </c>
      <c r="L5198" s="12">
        <v>168862.55022963509</v>
      </c>
      <c r="M5198" s="11">
        <v>1696</v>
      </c>
      <c r="N5198" s="13"/>
      <c r="O5198" t="str">
        <f t="shared" si="169"/>
        <v/>
      </c>
    </row>
    <row r="5199" spans="1:15" hidden="1">
      <c r="A5199" s="41">
        <v>3.2025000000000001</v>
      </c>
      <c r="B5199" s="46">
        <v>45747</v>
      </c>
      <c r="C5199" s="8" t="s">
        <v>13</v>
      </c>
      <c r="D5199" s="8" t="s">
        <v>46</v>
      </c>
      <c r="E5199" s="8" t="s">
        <v>46</v>
      </c>
      <c r="F5199" s="9">
        <f t="shared" si="170"/>
        <v>-4500000</v>
      </c>
      <c r="G5199" s="9">
        <v>-45</v>
      </c>
      <c r="H5199" s="10">
        <v>-4956975</v>
      </c>
      <c r="I5199" s="11">
        <v>16708791156.065296</v>
      </c>
      <c r="J5199" s="11">
        <v>165805</v>
      </c>
      <c r="K5199" s="11">
        <v>100773.74720946472</v>
      </c>
      <c r="L5199" s="12">
        <v>422156.37557408772</v>
      </c>
      <c r="M5199" s="11">
        <v>1697</v>
      </c>
      <c r="N5199" s="13"/>
      <c r="O5199" t="str">
        <f t="shared" si="169"/>
        <v/>
      </c>
    </row>
    <row r="5200" spans="1:15" hidden="1">
      <c r="A5200" s="41">
        <v>3.2025000000000001</v>
      </c>
      <c r="B5200" s="46">
        <v>45747</v>
      </c>
      <c r="C5200" s="8" t="s">
        <v>13</v>
      </c>
      <c r="D5200" s="8" t="s">
        <v>14</v>
      </c>
      <c r="E5200" s="8" t="s">
        <v>14</v>
      </c>
      <c r="F5200" s="9">
        <f t="shared" si="170"/>
        <v>-9400000</v>
      </c>
      <c r="G5200" s="9">
        <v>-94</v>
      </c>
      <c r="H5200" s="10">
        <v>-9985338</v>
      </c>
      <c r="I5200" s="11">
        <v>19019671388.271149</v>
      </c>
      <c r="J5200" s="11">
        <v>189817</v>
      </c>
      <c r="K5200" s="11">
        <v>100200.04208406596</v>
      </c>
      <c r="L5200" s="12">
        <v>566534.04409779981</v>
      </c>
      <c r="M5200" s="11">
        <v>697</v>
      </c>
      <c r="N5200" s="13"/>
      <c r="O5200" t="str">
        <f t="shared" ref="O5200:O5263" si="171">IF(M5200=_xlfn.MAXIFS(M:M,D:D,D5200),"X","")</f>
        <v/>
      </c>
    </row>
    <row r="5201" spans="1:15" hidden="1">
      <c r="A5201" s="41">
        <v>3.2025000000000001</v>
      </c>
      <c r="B5201" s="46">
        <v>45747</v>
      </c>
      <c r="C5201" s="8" t="s">
        <v>13</v>
      </c>
      <c r="D5201" s="8" t="s">
        <v>46</v>
      </c>
      <c r="E5201" s="8" t="s">
        <v>46</v>
      </c>
      <c r="F5201" s="9">
        <f t="shared" si="170"/>
        <v>-9000000</v>
      </c>
      <c r="G5201" s="9">
        <v>-90</v>
      </c>
      <c r="H5201" s="10">
        <v>-9913950</v>
      </c>
      <c r="I5201" s="11">
        <v>16699721518.816444</v>
      </c>
      <c r="J5201" s="11">
        <v>165715</v>
      </c>
      <c r="K5201" s="11">
        <v>100773.74720946472</v>
      </c>
      <c r="L5201" s="12">
        <v>844312.75114817545</v>
      </c>
      <c r="M5201" s="11">
        <v>1698</v>
      </c>
      <c r="N5201" s="13"/>
      <c r="O5201" t="str">
        <f t="shared" si="171"/>
        <v/>
      </c>
    </row>
    <row r="5202" spans="1:15" hidden="1">
      <c r="A5202" s="41">
        <v>3.2025000000000001</v>
      </c>
      <c r="B5202" s="46">
        <v>45747</v>
      </c>
      <c r="C5202" s="8" t="s">
        <v>13</v>
      </c>
      <c r="D5202" s="8" t="s">
        <v>46</v>
      </c>
      <c r="E5202" s="8" t="s">
        <v>46</v>
      </c>
      <c r="F5202" s="9">
        <f t="shared" si="170"/>
        <v>-9000000</v>
      </c>
      <c r="G5202" s="9">
        <v>-90</v>
      </c>
      <c r="H5202" s="10">
        <v>-9913950</v>
      </c>
      <c r="I5202" s="11">
        <v>16690651881.567593</v>
      </c>
      <c r="J5202" s="11">
        <v>165625</v>
      </c>
      <c r="K5202" s="11">
        <v>100773.74720946472</v>
      </c>
      <c r="L5202" s="12">
        <v>844312.75114817545</v>
      </c>
      <c r="M5202" s="11">
        <v>1699</v>
      </c>
      <c r="N5202" s="13"/>
      <c r="O5202" t="str">
        <f t="shared" si="171"/>
        <v/>
      </c>
    </row>
    <row r="5203" spans="1:15" hidden="1">
      <c r="A5203" s="41">
        <v>3.2025000000000001</v>
      </c>
      <c r="B5203" s="46">
        <v>45747</v>
      </c>
      <c r="C5203" s="8" t="s">
        <v>13</v>
      </c>
      <c r="D5203" s="8" t="s">
        <v>46</v>
      </c>
      <c r="E5203" s="8" t="s">
        <v>46</v>
      </c>
      <c r="F5203" s="9">
        <f t="shared" si="170"/>
        <v>-90700000</v>
      </c>
      <c r="G5203" s="9">
        <v>-907</v>
      </c>
      <c r="H5203" s="10">
        <v>-99910585</v>
      </c>
      <c r="I5203" s="11">
        <v>16599250092.848608</v>
      </c>
      <c r="J5203" s="11">
        <v>164718</v>
      </c>
      <c r="K5203" s="11">
        <v>100773.74720946472</v>
      </c>
      <c r="L5203" s="12">
        <v>8508796.2810155004</v>
      </c>
      <c r="M5203" s="11">
        <v>1700</v>
      </c>
      <c r="N5203" s="13"/>
      <c r="O5203" t="str">
        <f t="shared" si="171"/>
        <v/>
      </c>
    </row>
    <row r="5204" spans="1:15" hidden="1">
      <c r="A5204" s="41">
        <v>3.2025000000000001</v>
      </c>
      <c r="B5204" s="46">
        <v>45747</v>
      </c>
      <c r="C5204" s="8" t="s">
        <v>13</v>
      </c>
      <c r="D5204" s="8" t="s">
        <v>46</v>
      </c>
      <c r="E5204" s="8" t="s">
        <v>46</v>
      </c>
      <c r="F5204" s="9">
        <f t="shared" si="170"/>
        <v>-9000000</v>
      </c>
      <c r="G5204" s="9">
        <v>-90</v>
      </c>
      <c r="H5204" s="10">
        <v>-9913950</v>
      </c>
      <c r="I5204" s="11">
        <v>16590180455.599756</v>
      </c>
      <c r="J5204" s="11">
        <v>164628</v>
      </c>
      <c r="K5204" s="11">
        <v>100773.74720946472</v>
      </c>
      <c r="L5204" s="12">
        <v>844312.75114817545</v>
      </c>
      <c r="M5204" s="11">
        <v>1701</v>
      </c>
      <c r="N5204" s="13"/>
      <c r="O5204" t="str">
        <f t="shared" si="171"/>
        <v/>
      </c>
    </row>
    <row r="5205" spans="1:15" hidden="1">
      <c r="A5205" s="41">
        <v>3.2025000000000001</v>
      </c>
      <c r="B5205" s="46">
        <v>45747</v>
      </c>
      <c r="C5205" s="8" t="s">
        <v>13</v>
      </c>
      <c r="D5205" s="8" t="s">
        <v>14</v>
      </c>
      <c r="E5205" s="8" t="s">
        <v>14</v>
      </c>
      <c r="F5205" s="9">
        <f t="shared" si="170"/>
        <v>9400000</v>
      </c>
      <c r="G5205" s="9">
        <v>94</v>
      </c>
      <c r="H5205" s="10">
        <v>9944260</v>
      </c>
      <c r="I5205" s="11">
        <v>19029615648.271149</v>
      </c>
      <c r="J5205" s="11">
        <v>189911</v>
      </c>
      <c r="K5205" s="11">
        <v>100202.80893824554</v>
      </c>
      <c r="L5205" s="12">
        <v>0</v>
      </c>
      <c r="M5205" s="11">
        <v>698</v>
      </c>
      <c r="N5205" s="13"/>
      <c r="O5205" t="str">
        <f t="shared" si="171"/>
        <v/>
      </c>
    </row>
    <row r="5206" spans="1:15" hidden="1">
      <c r="A5206" s="41">
        <v>3.2025000000000001</v>
      </c>
      <c r="B5206" s="46">
        <v>45747</v>
      </c>
      <c r="C5206" s="8" t="s">
        <v>13</v>
      </c>
      <c r="D5206" s="8" t="s">
        <v>46</v>
      </c>
      <c r="E5206" s="8" t="s">
        <v>46</v>
      </c>
      <c r="F5206" s="9">
        <f t="shared" si="170"/>
        <v>-9200000</v>
      </c>
      <c r="G5206" s="9">
        <v>-92</v>
      </c>
      <c r="H5206" s="10">
        <v>-10134260</v>
      </c>
      <c r="I5206" s="11">
        <v>16580909270.856485</v>
      </c>
      <c r="J5206" s="11">
        <v>164536</v>
      </c>
      <c r="K5206" s="11">
        <v>100773.74720946472</v>
      </c>
      <c r="L5206" s="12">
        <v>863075.25672924519</v>
      </c>
      <c r="M5206" s="11">
        <v>1702</v>
      </c>
      <c r="N5206" s="13"/>
      <c r="O5206" t="str">
        <f t="shared" si="171"/>
        <v/>
      </c>
    </row>
    <row r="5207" spans="1:15" hidden="1">
      <c r="A5207" s="41">
        <v>3.2025000000000001</v>
      </c>
      <c r="B5207" s="46">
        <v>45747</v>
      </c>
      <c r="C5207" s="8" t="s">
        <v>13</v>
      </c>
      <c r="D5207" s="8" t="s">
        <v>46</v>
      </c>
      <c r="E5207" s="8" t="s">
        <v>46</v>
      </c>
      <c r="F5207" s="9">
        <f t="shared" si="170"/>
        <v>-1100000</v>
      </c>
      <c r="G5207" s="9">
        <v>-11</v>
      </c>
      <c r="H5207" s="10">
        <v>-1211705</v>
      </c>
      <c r="I5207" s="11">
        <v>16579800759.63718</v>
      </c>
      <c r="J5207" s="11">
        <v>164525</v>
      </c>
      <c r="K5207" s="11">
        <v>100773.74720946472</v>
      </c>
      <c r="L5207" s="12">
        <v>103193.78069588798</v>
      </c>
      <c r="M5207" s="11">
        <v>1703</v>
      </c>
      <c r="N5207" s="13"/>
      <c r="O5207" t="str">
        <f t="shared" si="171"/>
        <v/>
      </c>
    </row>
    <row r="5208" spans="1:15" hidden="1">
      <c r="A5208" s="41">
        <v>3.2025000000000001</v>
      </c>
      <c r="B5208" s="46">
        <v>45747</v>
      </c>
      <c r="C5208" s="8" t="s">
        <v>13</v>
      </c>
      <c r="D5208" s="8" t="s">
        <v>46</v>
      </c>
      <c r="E5208" s="8" t="s">
        <v>46</v>
      </c>
      <c r="F5208" s="9">
        <f t="shared" si="170"/>
        <v>-9000000</v>
      </c>
      <c r="G5208" s="9">
        <v>-90</v>
      </c>
      <c r="H5208" s="10">
        <v>-9913950</v>
      </c>
      <c r="I5208" s="11">
        <v>16570731122.388329</v>
      </c>
      <c r="J5208" s="11">
        <v>164435</v>
      </c>
      <c r="K5208" s="11">
        <v>100773.74720946472</v>
      </c>
      <c r="L5208" s="12">
        <v>844312.75114817545</v>
      </c>
      <c r="M5208" s="11">
        <v>1704</v>
      </c>
      <c r="N5208" s="13"/>
      <c r="O5208" t="str">
        <f t="shared" si="171"/>
        <v/>
      </c>
    </row>
    <row r="5209" spans="1:15" hidden="1">
      <c r="A5209" s="41">
        <v>3.2025000000000001</v>
      </c>
      <c r="B5209" s="46">
        <v>45747</v>
      </c>
      <c r="C5209" s="8" t="s">
        <v>13</v>
      </c>
      <c r="D5209" s="8" t="s">
        <v>46</v>
      </c>
      <c r="E5209" s="8" t="s">
        <v>46</v>
      </c>
      <c r="F5209" s="9">
        <f t="shared" si="170"/>
        <v>-17000000</v>
      </c>
      <c r="G5209" s="9">
        <v>-170</v>
      </c>
      <c r="H5209" s="10">
        <v>-18726350</v>
      </c>
      <c r="I5209" s="11">
        <v>16553599585.36272</v>
      </c>
      <c r="J5209" s="11">
        <v>164265</v>
      </c>
      <c r="K5209" s="11">
        <v>100773.74720946472</v>
      </c>
      <c r="L5209" s="12">
        <v>1594812.9743909985</v>
      </c>
      <c r="M5209" s="11">
        <v>1705</v>
      </c>
      <c r="N5209" s="13"/>
      <c r="O5209" t="str">
        <f t="shared" si="171"/>
        <v/>
      </c>
    </row>
    <row r="5210" spans="1:15" hidden="1">
      <c r="A5210" s="41">
        <v>3.2025000000000001</v>
      </c>
      <c r="B5210" s="46">
        <v>45747</v>
      </c>
      <c r="C5210" s="8" t="s">
        <v>13</v>
      </c>
      <c r="D5210" s="8" t="s">
        <v>15</v>
      </c>
      <c r="E5210" s="8" t="s">
        <v>15</v>
      </c>
      <c r="F5210" s="9">
        <f t="shared" si="170"/>
        <v>9300000</v>
      </c>
      <c r="G5210" s="9">
        <v>93</v>
      </c>
      <c r="H5210" s="10">
        <v>9986061</v>
      </c>
      <c r="I5210" s="11">
        <v>6249289800.7391043</v>
      </c>
      <c r="J5210" s="11">
        <v>59491</v>
      </c>
      <c r="K5210" s="11">
        <v>105045.96999107604</v>
      </c>
      <c r="L5210" s="12">
        <v>0</v>
      </c>
      <c r="M5210" s="11">
        <v>2788</v>
      </c>
      <c r="N5210" s="13"/>
      <c r="O5210" t="str">
        <f t="shared" si="171"/>
        <v/>
      </c>
    </row>
    <row r="5211" spans="1:15" hidden="1">
      <c r="A5211" s="41">
        <v>3.2025000000000001</v>
      </c>
      <c r="B5211" s="46">
        <v>45747</v>
      </c>
      <c r="C5211" s="8" t="s">
        <v>13</v>
      </c>
      <c r="D5211" s="8" t="s">
        <v>15</v>
      </c>
      <c r="E5211" s="8" t="s">
        <v>15</v>
      </c>
      <c r="F5211" s="9">
        <f t="shared" si="170"/>
        <v>9300000</v>
      </c>
      <c r="G5211" s="9">
        <v>93</v>
      </c>
      <c r="H5211" s="10">
        <v>9978621</v>
      </c>
      <c r="I5211" s="11">
        <v>6259268421.7391043</v>
      </c>
      <c r="J5211" s="11">
        <v>59584</v>
      </c>
      <c r="K5211" s="11">
        <v>105049.48344755478</v>
      </c>
      <c r="L5211" s="12">
        <v>0</v>
      </c>
      <c r="M5211" s="11">
        <v>2789</v>
      </c>
      <c r="N5211" s="13"/>
      <c r="O5211" t="str">
        <f t="shared" si="171"/>
        <v/>
      </c>
    </row>
    <row r="5212" spans="1:15" hidden="1">
      <c r="A5212" s="41">
        <v>3.2025000000000001</v>
      </c>
      <c r="B5212" s="46">
        <v>45747</v>
      </c>
      <c r="C5212" s="8" t="s">
        <v>13</v>
      </c>
      <c r="D5212" s="8" t="s">
        <v>46</v>
      </c>
      <c r="E5212" s="8" t="s">
        <v>46</v>
      </c>
      <c r="F5212" s="9">
        <f t="shared" si="170"/>
        <v>-4000000</v>
      </c>
      <c r="G5212" s="9">
        <v>-40</v>
      </c>
      <c r="H5212" s="10">
        <v>-4406200</v>
      </c>
      <c r="I5212" s="11">
        <v>16549568635.474342</v>
      </c>
      <c r="J5212" s="11">
        <v>164225</v>
      </c>
      <c r="K5212" s="11">
        <v>100773.74720946472</v>
      </c>
      <c r="L5212" s="12">
        <v>375250.11162141105</v>
      </c>
      <c r="M5212" s="11">
        <v>1706</v>
      </c>
      <c r="N5212" s="13"/>
      <c r="O5212" t="str">
        <f t="shared" si="171"/>
        <v/>
      </c>
    </row>
    <row r="5213" spans="1:15" hidden="1">
      <c r="A5213" s="41">
        <v>3.2025000000000001</v>
      </c>
      <c r="B5213" s="46">
        <v>45747</v>
      </c>
      <c r="C5213" s="8" t="s">
        <v>13</v>
      </c>
      <c r="D5213" s="8" t="s">
        <v>46</v>
      </c>
      <c r="E5213" s="8" t="s">
        <v>46</v>
      </c>
      <c r="F5213" s="9">
        <f t="shared" si="170"/>
        <v>-1800000</v>
      </c>
      <c r="G5213" s="9">
        <v>-18</v>
      </c>
      <c r="H5213" s="10">
        <v>-1982790</v>
      </c>
      <c r="I5213" s="11">
        <v>16547754708.024572</v>
      </c>
      <c r="J5213" s="11">
        <v>164207</v>
      </c>
      <c r="K5213" s="11">
        <v>100773.74720946472</v>
      </c>
      <c r="L5213" s="12">
        <v>168862.55022963509</v>
      </c>
      <c r="M5213" s="11">
        <v>1707</v>
      </c>
      <c r="N5213" s="13"/>
      <c r="O5213" t="str">
        <f t="shared" si="171"/>
        <v/>
      </c>
    </row>
    <row r="5214" spans="1:15" hidden="1">
      <c r="A5214" s="41">
        <v>3.2025000000000001</v>
      </c>
      <c r="B5214" s="46">
        <v>45747</v>
      </c>
      <c r="C5214" s="8" t="s">
        <v>13</v>
      </c>
      <c r="D5214" s="8" t="s">
        <v>46</v>
      </c>
      <c r="E5214" s="8" t="s">
        <v>46</v>
      </c>
      <c r="F5214" s="9">
        <f t="shared" si="170"/>
        <v>-18200000</v>
      </c>
      <c r="G5214" s="9">
        <v>-182</v>
      </c>
      <c r="H5214" s="10">
        <v>-20048210</v>
      </c>
      <c r="I5214" s="11">
        <v>16529413886.03245</v>
      </c>
      <c r="J5214" s="11">
        <v>164025</v>
      </c>
      <c r="K5214" s="11">
        <v>100773.74720946472</v>
      </c>
      <c r="L5214" s="12">
        <v>1707388.0078774206</v>
      </c>
      <c r="M5214" s="11">
        <v>1708</v>
      </c>
      <c r="N5214" s="13"/>
      <c r="O5214" t="str">
        <f t="shared" si="171"/>
        <v/>
      </c>
    </row>
    <row r="5215" spans="1:15" hidden="1">
      <c r="A5215" s="41">
        <v>3.2025000000000001</v>
      </c>
      <c r="B5215" s="46">
        <v>45747</v>
      </c>
      <c r="C5215" s="8" t="s">
        <v>13</v>
      </c>
      <c r="D5215" s="8" t="s">
        <v>46</v>
      </c>
      <c r="E5215" s="8" t="s">
        <v>46</v>
      </c>
      <c r="F5215" s="9">
        <f t="shared" si="170"/>
        <v>-9000000</v>
      </c>
      <c r="G5215" s="9">
        <v>-90</v>
      </c>
      <c r="H5215" s="10">
        <v>-9913950</v>
      </c>
      <c r="I5215" s="11">
        <v>16520344248.783598</v>
      </c>
      <c r="J5215" s="11">
        <v>163935</v>
      </c>
      <c r="K5215" s="11">
        <v>100773.74720946472</v>
      </c>
      <c r="L5215" s="12">
        <v>844312.75114817545</v>
      </c>
      <c r="M5215" s="11">
        <v>1709</v>
      </c>
      <c r="N5215" s="13"/>
      <c r="O5215" t="str">
        <f t="shared" si="171"/>
        <v/>
      </c>
    </row>
    <row r="5216" spans="1:15" hidden="1">
      <c r="A5216" s="41">
        <v>3.2025000000000001</v>
      </c>
      <c r="B5216" s="46">
        <v>45747</v>
      </c>
      <c r="C5216" s="8" t="s">
        <v>13</v>
      </c>
      <c r="D5216" s="8" t="s">
        <v>46</v>
      </c>
      <c r="E5216" s="8" t="s">
        <v>46</v>
      </c>
      <c r="F5216" s="9">
        <f t="shared" si="170"/>
        <v>-30200000</v>
      </c>
      <c r="G5216" s="9">
        <v>-302</v>
      </c>
      <c r="H5216" s="10">
        <v>-33266810</v>
      </c>
      <c r="I5216" s="11">
        <v>16489910577.126339</v>
      </c>
      <c r="J5216" s="11">
        <v>163633</v>
      </c>
      <c r="K5216" s="11">
        <v>100773.74720946472</v>
      </c>
      <c r="L5216" s="12">
        <v>2833138.3427416533</v>
      </c>
      <c r="M5216" s="11">
        <v>1710</v>
      </c>
      <c r="N5216" s="13"/>
      <c r="O5216" t="str">
        <f t="shared" si="171"/>
        <v/>
      </c>
    </row>
    <row r="5217" spans="1:15" hidden="1">
      <c r="A5217" s="41">
        <v>3.2025000000000001</v>
      </c>
      <c r="B5217" s="46">
        <v>45747</v>
      </c>
      <c r="C5217" s="8" t="s">
        <v>13</v>
      </c>
      <c r="D5217" s="8" t="s">
        <v>46</v>
      </c>
      <c r="E5217" s="8" t="s">
        <v>46</v>
      </c>
      <c r="F5217" s="9">
        <f t="shared" si="170"/>
        <v>-3100000</v>
      </c>
      <c r="G5217" s="9">
        <v>-31</v>
      </c>
      <c r="H5217" s="10">
        <v>-3414805</v>
      </c>
      <c r="I5217" s="11">
        <v>16486786590.962845</v>
      </c>
      <c r="J5217" s="11">
        <v>163602</v>
      </c>
      <c r="K5217" s="11">
        <v>100773.74720946472</v>
      </c>
      <c r="L5217" s="12">
        <v>290818.83650659351</v>
      </c>
      <c r="M5217" s="11">
        <v>1711</v>
      </c>
      <c r="N5217" s="13"/>
      <c r="O5217" t="str">
        <f t="shared" si="171"/>
        <v/>
      </c>
    </row>
    <row r="5218" spans="1:15" hidden="1">
      <c r="A5218" s="41">
        <v>3.2025000000000001</v>
      </c>
      <c r="B5218" s="46">
        <v>45747</v>
      </c>
      <c r="C5218" s="8" t="s">
        <v>13</v>
      </c>
      <c r="D5218" s="8" t="s">
        <v>46</v>
      </c>
      <c r="E5218" s="8" t="s">
        <v>46</v>
      </c>
      <c r="F5218" s="9">
        <f t="shared" si="170"/>
        <v>-9000000</v>
      </c>
      <c r="G5218" s="9">
        <v>-90</v>
      </c>
      <c r="H5218" s="10">
        <v>-9913950</v>
      </c>
      <c r="I5218" s="11">
        <v>16477716953.713993</v>
      </c>
      <c r="J5218" s="11">
        <v>163512</v>
      </c>
      <c r="K5218" s="11">
        <v>100773.74720946472</v>
      </c>
      <c r="L5218" s="12">
        <v>844312.75114817545</v>
      </c>
      <c r="M5218" s="11">
        <v>1712</v>
      </c>
      <c r="N5218" s="13"/>
      <c r="O5218" t="str">
        <f t="shared" si="171"/>
        <v/>
      </c>
    </row>
    <row r="5219" spans="1:15" hidden="1">
      <c r="A5219" s="41">
        <v>3.2025000000000001</v>
      </c>
      <c r="B5219" s="46">
        <v>45747</v>
      </c>
      <c r="C5219" s="8" t="s">
        <v>13</v>
      </c>
      <c r="D5219" s="8" t="s">
        <v>46</v>
      </c>
      <c r="E5219" s="8" t="s">
        <v>46</v>
      </c>
      <c r="F5219" s="9">
        <f t="shared" si="170"/>
        <v>9200000</v>
      </c>
      <c r="G5219" s="9">
        <v>92</v>
      </c>
      <c r="H5219" s="10">
        <v>10113008</v>
      </c>
      <c r="I5219" s="11">
        <v>16487829961.713993</v>
      </c>
      <c r="J5219" s="11">
        <v>163604</v>
      </c>
      <c r="K5219" s="11">
        <v>100778.89270258669</v>
      </c>
      <c r="L5219" s="12">
        <v>0</v>
      </c>
      <c r="M5219" s="11">
        <v>1713</v>
      </c>
      <c r="N5219" s="13"/>
      <c r="O5219" t="str">
        <f t="shared" si="171"/>
        <v/>
      </c>
    </row>
    <row r="5220" spans="1:15" hidden="1">
      <c r="A5220" s="41">
        <v>3.2025000000000001</v>
      </c>
      <c r="B5220" s="46">
        <v>45747</v>
      </c>
      <c r="C5220" s="8" t="s">
        <v>13</v>
      </c>
      <c r="D5220" s="8" t="s">
        <v>46</v>
      </c>
      <c r="E5220" s="8" t="s">
        <v>46</v>
      </c>
      <c r="F5220" s="9">
        <f t="shared" si="170"/>
        <v>-4500000</v>
      </c>
      <c r="G5220" s="9">
        <v>-45</v>
      </c>
      <c r="H5220" s="10">
        <v>-4956975</v>
      </c>
      <c r="I5220" s="11">
        <v>16483294911.542377</v>
      </c>
      <c r="J5220" s="11">
        <v>163559</v>
      </c>
      <c r="K5220" s="11">
        <v>100778.89270258669</v>
      </c>
      <c r="L5220" s="12">
        <v>421924.82838359941</v>
      </c>
      <c r="M5220" s="11">
        <v>1714</v>
      </c>
      <c r="N5220" s="13"/>
      <c r="O5220" t="str">
        <f t="shared" si="171"/>
        <v/>
      </c>
    </row>
    <row r="5221" spans="1:15" hidden="1">
      <c r="A5221" s="41">
        <v>3.2025000000000001</v>
      </c>
      <c r="B5221" s="46">
        <v>45747</v>
      </c>
      <c r="C5221" s="8" t="s">
        <v>13</v>
      </c>
      <c r="D5221" s="8" t="s">
        <v>46</v>
      </c>
      <c r="E5221" s="8" t="s">
        <v>46</v>
      </c>
      <c r="F5221" s="9">
        <f t="shared" si="170"/>
        <v>-2700000</v>
      </c>
      <c r="G5221" s="9">
        <v>-27</v>
      </c>
      <c r="H5221" s="10">
        <v>-2974185</v>
      </c>
      <c r="I5221" s="11">
        <v>16480573881.439407</v>
      </c>
      <c r="J5221" s="11">
        <v>163532</v>
      </c>
      <c r="K5221" s="11">
        <v>100778.89270258669</v>
      </c>
      <c r="L5221" s="12">
        <v>253154.89703015937</v>
      </c>
      <c r="M5221" s="11">
        <v>1715</v>
      </c>
      <c r="N5221" s="13"/>
      <c r="O5221" t="str">
        <f t="shared" si="171"/>
        <v/>
      </c>
    </row>
    <row r="5222" spans="1:15" hidden="1">
      <c r="A5222" s="41">
        <v>3.2025000000000001</v>
      </c>
      <c r="B5222" s="46">
        <v>45747</v>
      </c>
      <c r="C5222" s="8" t="s">
        <v>13</v>
      </c>
      <c r="D5222" s="8" t="s">
        <v>46</v>
      </c>
      <c r="E5222" s="8" t="s">
        <v>46</v>
      </c>
      <c r="F5222" s="9">
        <f t="shared" si="170"/>
        <v>54400000</v>
      </c>
      <c r="G5222" s="9">
        <v>544</v>
      </c>
      <c r="H5222" s="10">
        <v>59891136</v>
      </c>
      <c r="I5222" s="11">
        <v>16540465017.439407</v>
      </c>
      <c r="J5222" s="11">
        <v>164076</v>
      </c>
      <c r="K5222" s="11">
        <v>100809.77728271903</v>
      </c>
      <c r="L5222" s="12">
        <v>0</v>
      </c>
      <c r="M5222" s="11">
        <v>1716</v>
      </c>
      <c r="N5222" s="13"/>
      <c r="O5222" t="str">
        <f t="shared" si="171"/>
        <v/>
      </c>
    </row>
    <row r="5223" spans="1:15" hidden="1">
      <c r="A5223" s="41">
        <v>3.2025000000000001</v>
      </c>
      <c r="B5223" s="46">
        <v>45747</v>
      </c>
      <c r="C5223" s="8" t="s">
        <v>13</v>
      </c>
      <c r="D5223" s="8" t="s">
        <v>46</v>
      </c>
      <c r="E5223" s="8" t="s">
        <v>46</v>
      </c>
      <c r="F5223" s="9">
        <f t="shared" si="170"/>
        <v>-1800000</v>
      </c>
      <c r="G5223" s="9">
        <v>-18</v>
      </c>
      <c r="H5223" s="10">
        <v>-1982790</v>
      </c>
      <c r="I5223" s="11">
        <v>16538650441.448318</v>
      </c>
      <c r="J5223" s="11">
        <v>164058</v>
      </c>
      <c r="K5223" s="11">
        <v>100809.77728271903</v>
      </c>
      <c r="L5223" s="12">
        <v>168214.00891105738</v>
      </c>
      <c r="M5223" s="11">
        <v>1717</v>
      </c>
      <c r="N5223" s="13"/>
      <c r="O5223" t="str">
        <f t="shared" si="171"/>
        <v/>
      </c>
    </row>
    <row r="5224" spans="1:15" hidden="1">
      <c r="A5224" s="41">
        <v>3.2025000000000001</v>
      </c>
      <c r="B5224" s="46">
        <v>45747</v>
      </c>
      <c r="C5224" s="8" t="s">
        <v>13</v>
      </c>
      <c r="D5224" s="8" t="s">
        <v>46</v>
      </c>
      <c r="E5224" s="8" t="s">
        <v>46</v>
      </c>
      <c r="F5224" s="9">
        <f t="shared" si="170"/>
        <v>-33500000</v>
      </c>
      <c r="G5224" s="9">
        <v>-335</v>
      </c>
      <c r="H5224" s="10">
        <v>-36901925</v>
      </c>
      <c r="I5224" s="11">
        <v>16504879166.058607</v>
      </c>
      <c r="J5224" s="11">
        <v>163723</v>
      </c>
      <c r="K5224" s="11">
        <v>100809.77728271903</v>
      </c>
      <c r="L5224" s="12">
        <v>3130649.6102891266</v>
      </c>
      <c r="M5224" s="11">
        <v>1718</v>
      </c>
      <c r="N5224" s="13"/>
      <c r="O5224" t="str">
        <f t="shared" si="171"/>
        <v/>
      </c>
    </row>
    <row r="5225" spans="1:15" hidden="1">
      <c r="A5225" s="41">
        <v>3.2025000000000001</v>
      </c>
      <c r="B5225" s="46">
        <v>45747</v>
      </c>
      <c r="C5225" s="8" t="s">
        <v>13</v>
      </c>
      <c r="D5225" s="8" t="s">
        <v>46</v>
      </c>
      <c r="E5225" s="8" t="s">
        <v>46</v>
      </c>
      <c r="F5225" s="9">
        <f t="shared" si="170"/>
        <v>-3500000</v>
      </c>
      <c r="G5225" s="9">
        <v>-35</v>
      </c>
      <c r="H5225" s="10">
        <v>-3855425</v>
      </c>
      <c r="I5225" s="11">
        <v>16501350823.853712</v>
      </c>
      <c r="J5225" s="11">
        <v>163688</v>
      </c>
      <c r="K5225" s="11">
        <v>100809.77728271903</v>
      </c>
      <c r="L5225" s="12">
        <v>327082.79510483379</v>
      </c>
      <c r="M5225" s="11">
        <v>1719</v>
      </c>
      <c r="N5225" s="13"/>
      <c r="O5225" t="str">
        <f t="shared" si="171"/>
        <v/>
      </c>
    </row>
    <row r="5226" spans="1:15" hidden="1">
      <c r="A5226" s="41">
        <v>3.2025000000000001</v>
      </c>
      <c r="B5226" s="46">
        <v>45747</v>
      </c>
      <c r="C5226" s="8" t="s">
        <v>13</v>
      </c>
      <c r="D5226" s="8" t="s">
        <v>46</v>
      </c>
      <c r="E5226" s="8" t="s">
        <v>46</v>
      </c>
      <c r="F5226" s="9">
        <f t="shared" si="170"/>
        <v>-1800000</v>
      </c>
      <c r="G5226" s="9">
        <v>-18</v>
      </c>
      <c r="H5226" s="10">
        <v>-1982790</v>
      </c>
      <c r="I5226" s="11">
        <v>16499536247.862623</v>
      </c>
      <c r="J5226" s="11">
        <v>163670</v>
      </c>
      <c r="K5226" s="11">
        <v>100809.77728271903</v>
      </c>
      <c r="L5226" s="12">
        <v>168214.00891105738</v>
      </c>
      <c r="M5226" s="11">
        <v>1720</v>
      </c>
      <c r="N5226" s="13"/>
      <c r="O5226" t="str">
        <f t="shared" si="171"/>
        <v/>
      </c>
    </row>
    <row r="5227" spans="1:15" hidden="1">
      <c r="A5227" s="41">
        <v>3.2025000000000001</v>
      </c>
      <c r="B5227" s="46">
        <v>45747</v>
      </c>
      <c r="C5227" s="8" t="s">
        <v>13</v>
      </c>
      <c r="D5227" s="8" t="s">
        <v>46</v>
      </c>
      <c r="E5227" s="8" t="s">
        <v>46</v>
      </c>
      <c r="F5227" s="9">
        <f t="shared" si="170"/>
        <v>-1900000</v>
      </c>
      <c r="G5227" s="9">
        <v>-19</v>
      </c>
      <c r="H5227" s="10">
        <v>-2092945</v>
      </c>
      <c r="I5227" s="11">
        <v>16497620862.094252</v>
      </c>
      <c r="J5227" s="11">
        <v>163651</v>
      </c>
      <c r="K5227" s="11">
        <v>100809.77728271903</v>
      </c>
      <c r="L5227" s="12">
        <v>177559.23162833834</v>
      </c>
      <c r="M5227" s="11">
        <v>1721</v>
      </c>
      <c r="N5227" s="13"/>
      <c r="O5227" t="str">
        <f t="shared" si="171"/>
        <v/>
      </c>
    </row>
    <row r="5228" spans="1:15" hidden="1">
      <c r="A5228" s="41">
        <v>3.2025000000000001</v>
      </c>
      <c r="B5228" s="46">
        <v>45747</v>
      </c>
      <c r="C5228" s="8" t="s">
        <v>13</v>
      </c>
      <c r="D5228" s="8" t="s">
        <v>46</v>
      </c>
      <c r="E5228" s="8" t="s">
        <v>46</v>
      </c>
      <c r="F5228" s="9">
        <f t="shared" si="170"/>
        <v>-1800000</v>
      </c>
      <c r="G5228" s="9">
        <v>-18</v>
      </c>
      <c r="H5228" s="10">
        <v>-1982790</v>
      </c>
      <c r="I5228" s="11">
        <v>16495806286.103163</v>
      </c>
      <c r="J5228" s="11">
        <v>163633</v>
      </c>
      <c r="K5228" s="11">
        <v>100809.77728271903</v>
      </c>
      <c r="L5228" s="12">
        <v>168214.00891105738</v>
      </c>
      <c r="M5228" s="11">
        <v>1722</v>
      </c>
      <c r="N5228" s="13"/>
      <c r="O5228" t="str">
        <f t="shared" si="171"/>
        <v/>
      </c>
    </row>
    <row r="5229" spans="1:15" hidden="1">
      <c r="A5229" s="41">
        <v>3.2025000000000001</v>
      </c>
      <c r="B5229" s="46">
        <v>45747</v>
      </c>
      <c r="C5229" s="8" t="s">
        <v>13</v>
      </c>
      <c r="D5229" s="8" t="s">
        <v>46</v>
      </c>
      <c r="E5229" s="8" t="s">
        <v>46</v>
      </c>
      <c r="F5229" s="9">
        <f t="shared" si="170"/>
        <v>-1800000</v>
      </c>
      <c r="G5229" s="9">
        <v>-18</v>
      </c>
      <c r="H5229" s="10">
        <v>-1982790</v>
      </c>
      <c r="I5229" s="11">
        <v>16493991710.112074</v>
      </c>
      <c r="J5229" s="11">
        <v>163615</v>
      </c>
      <c r="K5229" s="11">
        <v>100809.77728271903</v>
      </c>
      <c r="L5229" s="12">
        <v>168214.00891105738</v>
      </c>
      <c r="M5229" s="11">
        <v>1723</v>
      </c>
      <c r="N5229" s="13"/>
      <c r="O5229" t="str">
        <f t="shared" si="171"/>
        <v/>
      </c>
    </row>
    <row r="5230" spans="1:15" hidden="1">
      <c r="A5230" s="41">
        <v>3.2025000000000001</v>
      </c>
      <c r="B5230" s="46">
        <v>45747</v>
      </c>
      <c r="C5230" s="8" t="s">
        <v>13</v>
      </c>
      <c r="D5230" s="8" t="s">
        <v>46</v>
      </c>
      <c r="E5230" s="8" t="s">
        <v>46</v>
      </c>
      <c r="F5230" s="9">
        <f t="shared" si="170"/>
        <v>-2000000</v>
      </c>
      <c r="G5230" s="9">
        <v>-20</v>
      </c>
      <c r="H5230" s="10">
        <v>-2203100</v>
      </c>
      <c r="I5230" s="11">
        <v>16491975514.56642</v>
      </c>
      <c r="J5230" s="11">
        <v>163595</v>
      </c>
      <c r="K5230" s="11">
        <v>100809.77728271903</v>
      </c>
      <c r="L5230" s="12">
        <v>186904.45434561931</v>
      </c>
      <c r="M5230" s="11">
        <v>1724</v>
      </c>
      <c r="N5230" s="13"/>
      <c r="O5230" t="str">
        <f t="shared" si="171"/>
        <v/>
      </c>
    </row>
    <row r="5231" spans="1:15" hidden="1">
      <c r="A5231" s="41">
        <v>3.2025000000000001</v>
      </c>
      <c r="B5231" s="46">
        <v>45747</v>
      </c>
      <c r="C5231" s="8" t="s">
        <v>13</v>
      </c>
      <c r="D5231" s="8" t="s">
        <v>46</v>
      </c>
      <c r="E5231" s="8" t="s">
        <v>46</v>
      </c>
      <c r="F5231" s="9">
        <f t="shared" si="170"/>
        <v>-1800000</v>
      </c>
      <c r="G5231" s="9">
        <v>-18</v>
      </c>
      <c r="H5231" s="10">
        <v>-1982790</v>
      </c>
      <c r="I5231" s="11">
        <v>16490160938.575331</v>
      </c>
      <c r="J5231" s="11">
        <v>163577</v>
      </c>
      <c r="K5231" s="11">
        <v>100809.77728271903</v>
      </c>
      <c r="L5231" s="12">
        <v>168214.00891105738</v>
      </c>
      <c r="M5231" s="11">
        <v>1725</v>
      </c>
      <c r="N5231" s="13"/>
      <c r="O5231" t="str">
        <f t="shared" si="171"/>
        <v/>
      </c>
    </row>
    <row r="5232" spans="1:15" hidden="1">
      <c r="A5232" s="41">
        <v>3.2025000000000001</v>
      </c>
      <c r="B5232" s="46">
        <v>45747</v>
      </c>
      <c r="C5232" s="8" t="s">
        <v>13</v>
      </c>
      <c r="D5232" s="8" t="s">
        <v>46</v>
      </c>
      <c r="E5232" s="8" t="s">
        <v>46</v>
      </c>
      <c r="F5232" s="9">
        <f t="shared" si="170"/>
        <v>-2400000</v>
      </c>
      <c r="G5232" s="9">
        <v>-24</v>
      </c>
      <c r="H5232" s="10">
        <v>-2643720</v>
      </c>
      <c r="I5232" s="11">
        <v>16487741503.920546</v>
      </c>
      <c r="J5232" s="11">
        <v>163553</v>
      </c>
      <c r="K5232" s="11">
        <v>100809.77728271903</v>
      </c>
      <c r="L5232" s="12">
        <v>224285.34521474317</v>
      </c>
      <c r="M5232" s="11">
        <v>1726</v>
      </c>
      <c r="N5232" s="13"/>
      <c r="O5232" t="str">
        <f t="shared" si="171"/>
        <v/>
      </c>
    </row>
    <row r="5233" spans="1:15" hidden="1">
      <c r="A5233" s="41">
        <v>3.2025000000000001</v>
      </c>
      <c r="B5233" s="46">
        <v>45747</v>
      </c>
      <c r="C5233" s="8" t="s">
        <v>13</v>
      </c>
      <c r="D5233" s="8" t="s">
        <v>46</v>
      </c>
      <c r="E5233" s="8" t="s">
        <v>46</v>
      </c>
      <c r="F5233" s="9">
        <f t="shared" si="170"/>
        <v>-1800000</v>
      </c>
      <c r="G5233" s="9">
        <v>-18</v>
      </c>
      <c r="H5233" s="10">
        <v>-1982790</v>
      </c>
      <c r="I5233" s="11">
        <v>16485926927.929457</v>
      </c>
      <c r="J5233" s="11">
        <v>163535</v>
      </c>
      <c r="K5233" s="11">
        <v>100809.77728271903</v>
      </c>
      <c r="L5233" s="12">
        <v>168214.00891105738</v>
      </c>
      <c r="M5233" s="11">
        <v>1727</v>
      </c>
      <c r="N5233" s="13"/>
      <c r="O5233" t="str">
        <f t="shared" si="171"/>
        <v/>
      </c>
    </row>
    <row r="5234" spans="1:15" hidden="1">
      <c r="A5234" s="41">
        <v>3.2025000000000001</v>
      </c>
      <c r="B5234" s="46">
        <v>45747</v>
      </c>
      <c r="C5234" s="8" t="s">
        <v>13</v>
      </c>
      <c r="D5234" s="8" t="s">
        <v>46</v>
      </c>
      <c r="E5234" s="8" t="s">
        <v>46</v>
      </c>
      <c r="F5234" s="9">
        <f t="shared" si="170"/>
        <v>-1800000</v>
      </c>
      <c r="G5234" s="9">
        <v>-18</v>
      </c>
      <c r="H5234" s="10">
        <v>-1982790</v>
      </c>
      <c r="I5234" s="11">
        <v>16484112351.938368</v>
      </c>
      <c r="J5234" s="11">
        <v>163517</v>
      </c>
      <c r="K5234" s="11">
        <v>100809.77728271903</v>
      </c>
      <c r="L5234" s="12">
        <v>168214.00891105738</v>
      </c>
      <c r="M5234" s="11">
        <v>1728</v>
      </c>
      <c r="N5234" s="13"/>
      <c r="O5234" t="str">
        <f t="shared" si="171"/>
        <v/>
      </c>
    </row>
    <row r="5235" spans="1:15" hidden="1">
      <c r="A5235" s="41">
        <v>3.2025000000000001</v>
      </c>
      <c r="B5235" s="46">
        <v>45747</v>
      </c>
      <c r="C5235" s="8" t="s">
        <v>13</v>
      </c>
      <c r="D5235" s="8" t="s">
        <v>46</v>
      </c>
      <c r="E5235" s="8" t="s">
        <v>46</v>
      </c>
      <c r="F5235" s="9">
        <f t="shared" si="170"/>
        <v>-45300000</v>
      </c>
      <c r="G5235" s="9">
        <v>-453</v>
      </c>
      <c r="H5235" s="10">
        <v>-49900215</v>
      </c>
      <c r="I5235" s="11">
        <v>16438445522.829296</v>
      </c>
      <c r="J5235" s="11">
        <v>163064</v>
      </c>
      <c r="K5235" s="11">
        <v>100809.77728271903</v>
      </c>
      <c r="L5235" s="12">
        <v>4233385.8909282759</v>
      </c>
      <c r="M5235" s="11">
        <v>1729</v>
      </c>
      <c r="N5235" s="13"/>
      <c r="O5235" t="str">
        <f t="shared" si="171"/>
        <v/>
      </c>
    </row>
    <row r="5236" spans="1:15" hidden="1">
      <c r="A5236" s="41">
        <v>3.2025000000000001</v>
      </c>
      <c r="B5236" s="46">
        <v>45747</v>
      </c>
      <c r="C5236" s="8" t="s">
        <v>13</v>
      </c>
      <c r="D5236" s="8" t="s">
        <v>46</v>
      </c>
      <c r="E5236" s="8" t="s">
        <v>46</v>
      </c>
      <c r="F5236" s="9">
        <f t="shared" si="170"/>
        <v>-900000</v>
      </c>
      <c r="G5236" s="9">
        <v>-9</v>
      </c>
      <c r="H5236" s="10">
        <v>-991395</v>
      </c>
      <c r="I5236" s="11">
        <v>16437538234.833752</v>
      </c>
      <c r="J5236" s="11">
        <v>163055</v>
      </c>
      <c r="K5236" s="11">
        <v>100809.77728271903</v>
      </c>
      <c r="L5236" s="12">
        <v>84107.004455528688</v>
      </c>
      <c r="M5236" s="11">
        <v>1730</v>
      </c>
      <c r="N5236" s="13"/>
      <c r="O5236" t="str">
        <f t="shared" si="171"/>
        <v/>
      </c>
    </row>
    <row r="5237" spans="1:15" hidden="1">
      <c r="A5237" s="41">
        <v>3.2025000000000001</v>
      </c>
      <c r="B5237" s="46">
        <v>45747</v>
      </c>
      <c r="C5237" s="8" t="s">
        <v>13</v>
      </c>
      <c r="D5237" s="8" t="s">
        <v>46</v>
      </c>
      <c r="E5237" s="8" t="s">
        <v>46</v>
      </c>
      <c r="F5237" s="9">
        <f t="shared" si="170"/>
        <v>-4700000</v>
      </c>
      <c r="G5237" s="9">
        <v>-47</v>
      </c>
      <c r="H5237" s="10">
        <v>-5177285</v>
      </c>
      <c r="I5237" s="11">
        <v>16432800175.301464</v>
      </c>
      <c r="J5237" s="11">
        <v>163008</v>
      </c>
      <c r="K5237" s="11">
        <v>100809.77728271903</v>
      </c>
      <c r="L5237" s="12">
        <v>439225.4677122049</v>
      </c>
      <c r="M5237" s="11">
        <v>1731</v>
      </c>
      <c r="N5237" s="13"/>
      <c r="O5237" t="str">
        <f t="shared" si="171"/>
        <v/>
      </c>
    </row>
    <row r="5238" spans="1:15" hidden="1">
      <c r="A5238" s="41">
        <v>3.2025000000000001</v>
      </c>
      <c r="B5238" s="46">
        <v>45747</v>
      </c>
      <c r="C5238" s="8" t="s">
        <v>13</v>
      </c>
      <c r="D5238" s="8" t="s">
        <v>46</v>
      </c>
      <c r="E5238" s="8" t="s">
        <v>46</v>
      </c>
      <c r="F5238" s="9">
        <f t="shared" si="170"/>
        <v>-9000000</v>
      </c>
      <c r="G5238" s="9">
        <v>-90</v>
      </c>
      <c r="H5238" s="10">
        <v>-9913950</v>
      </c>
      <c r="I5238" s="11">
        <v>16423727295.34602</v>
      </c>
      <c r="J5238" s="11">
        <v>162918</v>
      </c>
      <c r="K5238" s="11">
        <v>100809.77728271903</v>
      </c>
      <c r="L5238" s="12">
        <v>841070.04455528781</v>
      </c>
      <c r="M5238" s="11">
        <v>1732</v>
      </c>
      <c r="N5238" s="13"/>
      <c r="O5238" t="str">
        <f t="shared" si="171"/>
        <v/>
      </c>
    </row>
    <row r="5239" spans="1:15" hidden="1">
      <c r="A5239" s="41">
        <v>3.2025000000000001</v>
      </c>
      <c r="B5239" s="46">
        <v>45747</v>
      </c>
      <c r="C5239" s="8" t="s">
        <v>13</v>
      </c>
      <c r="D5239" s="8" t="s">
        <v>46</v>
      </c>
      <c r="E5239" s="8" t="s">
        <v>46</v>
      </c>
      <c r="F5239" s="9">
        <f t="shared" si="170"/>
        <v>-1800000</v>
      </c>
      <c r="G5239" s="9">
        <v>-18</v>
      </c>
      <c r="H5239" s="10">
        <v>-1982790</v>
      </c>
      <c r="I5239" s="11">
        <v>16421912719.354931</v>
      </c>
      <c r="J5239" s="11">
        <v>162900</v>
      </c>
      <c r="K5239" s="11">
        <v>100809.77728271903</v>
      </c>
      <c r="L5239" s="12">
        <v>168214.00891105738</v>
      </c>
      <c r="M5239" s="11">
        <v>1733</v>
      </c>
      <c r="N5239" s="13"/>
      <c r="O5239" t="str">
        <f t="shared" si="171"/>
        <v/>
      </c>
    </row>
    <row r="5240" spans="1:15" hidden="1">
      <c r="A5240" s="41">
        <v>3.2025000000000001</v>
      </c>
      <c r="B5240" s="46">
        <v>45747</v>
      </c>
      <c r="C5240" s="8" t="s">
        <v>13</v>
      </c>
      <c r="D5240" s="8" t="s">
        <v>46</v>
      </c>
      <c r="E5240" s="8" t="s">
        <v>46</v>
      </c>
      <c r="F5240" s="9">
        <f t="shared" si="170"/>
        <v>-900000</v>
      </c>
      <c r="G5240" s="9">
        <v>-9</v>
      </c>
      <c r="H5240" s="10">
        <v>-991395</v>
      </c>
      <c r="I5240" s="11">
        <v>16421005431.359386</v>
      </c>
      <c r="J5240" s="11">
        <v>162891</v>
      </c>
      <c r="K5240" s="11">
        <v>100809.77728271903</v>
      </c>
      <c r="L5240" s="12">
        <v>84107.004455528688</v>
      </c>
      <c r="M5240" s="11">
        <v>1734</v>
      </c>
      <c r="N5240" s="13"/>
      <c r="O5240" t="str">
        <f t="shared" si="171"/>
        <v/>
      </c>
    </row>
    <row r="5241" spans="1:15" hidden="1">
      <c r="A5241" s="41">
        <v>3.2025000000000001</v>
      </c>
      <c r="B5241" s="46">
        <v>45747</v>
      </c>
      <c r="C5241" s="8" t="s">
        <v>13</v>
      </c>
      <c r="D5241" s="8" t="s">
        <v>46</v>
      </c>
      <c r="E5241" s="8" t="s">
        <v>46</v>
      </c>
      <c r="F5241" s="9">
        <f t="shared" si="170"/>
        <v>900000</v>
      </c>
      <c r="G5241" s="9">
        <v>9</v>
      </c>
      <c r="H5241" s="10">
        <v>988488</v>
      </c>
      <c r="I5241" s="11">
        <v>16421993919.359386</v>
      </c>
      <c r="J5241" s="11">
        <v>162900</v>
      </c>
      <c r="K5241" s="11">
        <v>100810.27574806253</v>
      </c>
      <c r="L5241" s="12">
        <v>0</v>
      </c>
      <c r="M5241" s="11">
        <v>1735</v>
      </c>
      <c r="N5241" s="13"/>
      <c r="O5241" t="str">
        <f t="shared" si="171"/>
        <v/>
      </c>
    </row>
    <row r="5242" spans="1:15" hidden="1">
      <c r="A5242" s="41">
        <v>3.2025000000000001</v>
      </c>
      <c r="B5242" s="46">
        <v>45747</v>
      </c>
      <c r="C5242" s="8" t="s">
        <v>13</v>
      </c>
      <c r="D5242" s="8" t="s">
        <v>46</v>
      </c>
      <c r="E5242" s="8" t="s">
        <v>46</v>
      </c>
      <c r="F5242" s="9">
        <f t="shared" si="170"/>
        <v>-3600000</v>
      </c>
      <c r="G5242" s="9">
        <v>-36</v>
      </c>
      <c r="H5242" s="10">
        <v>-3965580</v>
      </c>
      <c r="I5242" s="11">
        <v>16418364749.432457</v>
      </c>
      <c r="J5242" s="11">
        <v>162864</v>
      </c>
      <c r="K5242" s="11">
        <v>100810.27574806253</v>
      </c>
      <c r="L5242" s="12">
        <v>336410.07306974893</v>
      </c>
      <c r="M5242" s="11">
        <v>1736</v>
      </c>
      <c r="N5242" s="13"/>
      <c r="O5242" t="str">
        <f t="shared" si="171"/>
        <v/>
      </c>
    </row>
    <row r="5243" spans="1:15" hidden="1">
      <c r="A5243" s="41">
        <v>3.2025000000000001</v>
      </c>
      <c r="B5243" s="46">
        <v>45747</v>
      </c>
      <c r="C5243" s="8" t="s">
        <v>13</v>
      </c>
      <c r="D5243" s="8" t="s">
        <v>46</v>
      </c>
      <c r="E5243" s="8" t="s">
        <v>46</v>
      </c>
      <c r="F5243" s="9">
        <f t="shared" si="170"/>
        <v>5400000</v>
      </c>
      <c r="G5243" s="9">
        <v>54</v>
      </c>
      <c r="H5243" s="10">
        <v>5930928</v>
      </c>
      <c r="I5243" s="11">
        <v>16424295677.432457</v>
      </c>
      <c r="J5243" s="11">
        <v>162918</v>
      </c>
      <c r="K5243" s="11">
        <v>100813.26604446689</v>
      </c>
      <c r="L5243" s="12">
        <v>0</v>
      </c>
      <c r="M5243" s="11">
        <v>1737</v>
      </c>
      <c r="N5243" s="13"/>
      <c r="O5243" t="str">
        <f t="shared" si="171"/>
        <v/>
      </c>
    </row>
    <row r="5244" spans="1:15" hidden="1">
      <c r="A5244" s="41">
        <v>3.2025000000000001</v>
      </c>
      <c r="B5244" s="46">
        <v>45747</v>
      </c>
      <c r="C5244" s="8" t="s">
        <v>13</v>
      </c>
      <c r="D5244" s="8" t="s">
        <v>46</v>
      </c>
      <c r="E5244" s="8" t="s">
        <v>46</v>
      </c>
      <c r="F5244" s="9">
        <f t="shared" si="170"/>
        <v>-2700000</v>
      </c>
      <c r="G5244" s="9">
        <v>-27</v>
      </c>
      <c r="H5244" s="10">
        <v>-2974185</v>
      </c>
      <c r="I5244" s="11">
        <v>16421573719.249256</v>
      </c>
      <c r="J5244" s="11">
        <v>162891</v>
      </c>
      <c r="K5244" s="11">
        <v>100813.26604446689</v>
      </c>
      <c r="L5244" s="12">
        <v>252226.81679939386</v>
      </c>
      <c r="M5244" s="11">
        <v>1738</v>
      </c>
      <c r="N5244" s="13"/>
      <c r="O5244" t="str">
        <f t="shared" si="171"/>
        <v/>
      </c>
    </row>
    <row r="5245" spans="1:15" hidden="1">
      <c r="A5245" s="41">
        <v>3.2025000000000001</v>
      </c>
      <c r="B5245" s="46">
        <v>45747</v>
      </c>
      <c r="C5245" s="8" t="s">
        <v>13</v>
      </c>
      <c r="D5245" s="8" t="s">
        <v>46</v>
      </c>
      <c r="E5245" s="8" t="s">
        <v>46</v>
      </c>
      <c r="F5245" s="9">
        <f t="shared" si="170"/>
        <v>-4500000</v>
      </c>
      <c r="G5245" s="9">
        <v>-45</v>
      </c>
      <c r="H5245" s="10">
        <v>-4956975</v>
      </c>
      <c r="I5245" s="11">
        <v>16417037122.277256</v>
      </c>
      <c r="J5245" s="11">
        <v>162846</v>
      </c>
      <c r="K5245" s="11">
        <v>100813.26604446689</v>
      </c>
      <c r="L5245" s="12">
        <v>420378.02799899038</v>
      </c>
      <c r="M5245" s="11">
        <v>1739</v>
      </c>
      <c r="N5245" s="13"/>
      <c r="O5245" t="str">
        <f t="shared" si="171"/>
        <v/>
      </c>
    </row>
    <row r="5246" spans="1:15" hidden="1">
      <c r="A5246" s="41">
        <v>3.2025000000000001</v>
      </c>
      <c r="B5246" s="46">
        <v>45747</v>
      </c>
      <c r="C5246" s="8" t="s">
        <v>13</v>
      </c>
      <c r="D5246" s="8" t="s">
        <v>46</v>
      </c>
      <c r="E5246" s="8" t="s">
        <v>46</v>
      </c>
      <c r="F5246" s="9">
        <f t="shared" si="170"/>
        <v>-900000</v>
      </c>
      <c r="G5246" s="9">
        <v>-9</v>
      </c>
      <c r="H5246" s="10">
        <v>-991395</v>
      </c>
      <c r="I5246" s="11">
        <v>16416129802.882856</v>
      </c>
      <c r="J5246" s="11">
        <v>162837</v>
      </c>
      <c r="K5246" s="11">
        <v>100813.26604446689</v>
      </c>
      <c r="L5246" s="12">
        <v>84075.605599798029</v>
      </c>
      <c r="M5246" s="11">
        <v>1740</v>
      </c>
      <c r="N5246" s="13"/>
      <c r="O5246" t="str">
        <f t="shared" si="171"/>
        <v/>
      </c>
    </row>
    <row r="5247" spans="1:15" hidden="1">
      <c r="A5247" s="41">
        <v>3.2025000000000001</v>
      </c>
      <c r="B5247" s="46">
        <v>45747</v>
      </c>
      <c r="C5247" s="8" t="s">
        <v>13</v>
      </c>
      <c r="D5247" s="8" t="s">
        <v>46</v>
      </c>
      <c r="E5247" s="8" t="s">
        <v>46</v>
      </c>
      <c r="F5247" s="9">
        <f t="shared" si="170"/>
        <v>-1000000</v>
      </c>
      <c r="G5247" s="9">
        <v>-10</v>
      </c>
      <c r="H5247" s="10">
        <v>-1101550</v>
      </c>
      <c r="I5247" s="11">
        <v>16415121670.222412</v>
      </c>
      <c r="J5247" s="11">
        <v>162827</v>
      </c>
      <c r="K5247" s="11">
        <v>100813.26604446689</v>
      </c>
      <c r="L5247" s="12">
        <v>93417.339555331157</v>
      </c>
      <c r="M5247" s="11">
        <v>1741</v>
      </c>
      <c r="N5247" s="13"/>
      <c r="O5247" t="str">
        <f t="shared" si="171"/>
        <v/>
      </c>
    </row>
    <row r="5248" spans="1:15" hidden="1">
      <c r="A5248" s="41">
        <v>3.2025000000000001</v>
      </c>
      <c r="B5248" s="46">
        <v>45747</v>
      </c>
      <c r="C5248" s="8" t="s">
        <v>13</v>
      </c>
      <c r="D5248" s="8" t="s">
        <v>46</v>
      </c>
      <c r="E5248" s="8" t="s">
        <v>46</v>
      </c>
      <c r="F5248" s="9">
        <f t="shared" si="170"/>
        <v>-1800000</v>
      </c>
      <c r="G5248" s="9">
        <v>-18</v>
      </c>
      <c r="H5248" s="10">
        <v>-1982790</v>
      </c>
      <c r="I5248" s="11">
        <v>16413307031.433611</v>
      </c>
      <c r="J5248" s="11">
        <v>162809</v>
      </c>
      <c r="K5248" s="11">
        <v>100813.26604446689</v>
      </c>
      <c r="L5248" s="12">
        <v>168151.21119959606</v>
      </c>
      <c r="M5248" s="11">
        <v>1742</v>
      </c>
      <c r="N5248" s="13"/>
      <c r="O5248" t="str">
        <f t="shared" si="171"/>
        <v/>
      </c>
    </row>
    <row r="5249" spans="1:15" hidden="1">
      <c r="A5249" s="41">
        <v>3.2025000000000001</v>
      </c>
      <c r="B5249" s="46">
        <v>45747</v>
      </c>
      <c r="C5249" s="8" t="s">
        <v>13</v>
      </c>
      <c r="D5249" s="8" t="s">
        <v>46</v>
      </c>
      <c r="E5249" s="8" t="s">
        <v>46</v>
      </c>
      <c r="F5249" s="9">
        <f t="shared" si="170"/>
        <v>-2700000</v>
      </c>
      <c r="G5249" s="9">
        <v>-27</v>
      </c>
      <c r="H5249" s="10">
        <v>-2974185</v>
      </c>
      <c r="I5249" s="11">
        <v>16410585073.25041</v>
      </c>
      <c r="J5249" s="11">
        <v>162782</v>
      </c>
      <c r="K5249" s="11">
        <v>100813.26604446689</v>
      </c>
      <c r="L5249" s="12">
        <v>252226.81679939386</v>
      </c>
      <c r="M5249" s="11">
        <v>1743</v>
      </c>
      <c r="N5249" s="13"/>
      <c r="O5249" t="str">
        <f t="shared" si="171"/>
        <v/>
      </c>
    </row>
    <row r="5250" spans="1:15" hidden="1">
      <c r="A5250" s="41">
        <v>3.2025000000000001</v>
      </c>
      <c r="B5250" s="46">
        <v>45747</v>
      </c>
      <c r="C5250" s="8" t="s">
        <v>13</v>
      </c>
      <c r="D5250" s="8" t="s">
        <v>14</v>
      </c>
      <c r="E5250" s="8" t="s">
        <v>14</v>
      </c>
      <c r="F5250" s="9">
        <f t="shared" si="170"/>
        <v>-900000</v>
      </c>
      <c r="G5250" s="9">
        <v>-9</v>
      </c>
      <c r="H5250" s="10">
        <v>-956043</v>
      </c>
      <c r="I5250" s="11">
        <v>19028713822.990704</v>
      </c>
      <c r="J5250" s="11">
        <v>189902</v>
      </c>
      <c r="K5250" s="11">
        <v>100202.80893824554</v>
      </c>
      <c r="L5250" s="12">
        <v>54217.719555790187</v>
      </c>
      <c r="M5250" s="11">
        <v>699</v>
      </c>
      <c r="N5250" s="13"/>
      <c r="O5250" t="str">
        <f t="shared" si="171"/>
        <v/>
      </c>
    </row>
    <row r="5251" spans="1:15" hidden="1">
      <c r="A5251" s="41">
        <v>3.2025000000000001</v>
      </c>
      <c r="B5251" s="46">
        <v>45747</v>
      </c>
      <c r="C5251" s="8" t="s">
        <v>13</v>
      </c>
      <c r="D5251" s="8" t="s">
        <v>46</v>
      </c>
      <c r="E5251" s="8" t="s">
        <v>46</v>
      </c>
      <c r="F5251" s="9">
        <f t="shared" si="170"/>
        <v>-900000</v>
      </c>
      <c r="G5251" s="9">
        <v>-9</v>
      </c>
      <c r="H5251" s="10">
        <v>-991395</v>
      </c>
      <c r="I5251" s="11">
        <v>16409677753.85601</v>
      </c>
      <c r="J5251" s="11">
        <v>162773</v>
      </c>
      <c r="K5251" s="11">
        <v>100813.26604446689</v>
      </c>
      <c r="L5251" s="12">
        <v>84075.605599798029</v>
      </c>
      <c r="M5251" s="11">
        <v>1744</v>
      </c>
      <c r="N5251" s="13"/>
      <c r="O5251" t="str">
        <f t="shared" si="171"/>
        <v/>
      </c>
    </row>
    <row r="5252" spans="1:15" hidden="1">
      <c r="A5252" s="41">
        <v>3.2025000000000001</v>
      </c>
      <c r="B5252" s="46">
        <v>45747</v>
      </c>
      <c r="C5252" s="8" t="s">
        <v>13</v>
      </c>
      <c r="D5252" s="8" t="s">
        <v>46</v>
      </c>
      <c r="E5252" s="8" t="s">
        <v>46</v>
      </c>
      <c r="F5252" s="9">
        <f t="shared" si="170"/>
        <v>-79000000</v>
      </c>
      <c r="G5252" s="9">
        <v>-790</v>
      </c>
      <c r="H5252" s="10">
        <v>-87022450</v>
      </c>
      <c r="I5252" s="11">
        <v>16330035273.680882</v>
      </c>
      <c r="J5252" s="11">
        <v>161983</v>
      </c>
      <c r="K5252" s="11">
        <v>100813.26604446689</v>
      </c>
      <c r="L5252" s="12">
        <v>7379969.8248711526</v>
      </c>
      <c r="M5252" s="11">
        <v>1745</v>
      </c>
      <c r="N5252" s="13"/>
      <c r="O5252" t="str">
        <f t="shared" si="171"/>
        <v/>
      </c>
    </row>
    <row r="5253" spans="1:15" hidden="1">
      <c r="A5253" s="41">
        <v>3.2025000000000001</v>
      </c>
      <c r="B5253" s="46">
        <v>45747</v>
      </c>
      <c r="C5253" s="8" t="s">
        <v>13</v>
      </c>
      <c r="D5253" s="8" t="s">
        <v>46</v>
      </c>
      <c r="E5253" s="8" t="s">
        <v>46</v>
      </c>
      <c r="F5253" s="9">
        <f t="shared" si="170"/>
        <v>-900000</v>
      </c>
      <c r="G5253" s="9">
        <v>-9</v>
      </c>
      <c r="H5253" s="10">
        <v>-991395</v>
      </c>
      <c r="I5253" s="11">
        <v>16329127954.286482</v>
      </c>
      <c r="J5253" s="11">
        <v>161974</v>
      </c>
      <c r="K5253" s="11">
        <v>100813.26604446689</v>
      </c>
      <c r="L5253" s="12">
        <v>84075.605599798029</v>
      </c>
      <c r="M5253" s="11">
        <v>1746</v>
      </c>
      <c r="N5253" s="13"/>
      <c r="O5253" t="str">
        <f t="shared" si="171"/>
        <v/>
      </c>
    </row>
    <row r="5254" spans="1:15" hidden="1">
      <c r="A5254" s="41">
        <v>3.2025000000000001</v>
      </c>
      <c r="B5254" s="46">
        <v>45747</v>
      </c>
      <c r="C5254" s="8" t="s">
        <v>13</v>
      </c>
      <c r="D5254" s="8" t="s">
        <v>46</v>
      </c>
      <c r="E5254" s="8" t="s">
        <v>46</v>
      </c>
      <c r="F5254" s="9">
        <f t="shared" si="170"/>
        <v>900000</v>
      </c>
      <c r="G5254" s="9">
        <v>9</v>
      </c>
      <c r="H5254" s="10">
        <v>989091</v>
      </c>
      <c r="I5254" s="11">
        <v>16330117045.286482</v>
      </c>
      <c r="J5254" s="11">
        <v>161983</v>
      </c>
      <c r="K5254" s="11">
        <v>100813.77086043895</v>
      </c>
      <c r="L5254" s="12">
        <v>0</v>
      </c>
      <c r="M5254" s="11">
        <v>1747</v>
      </c>
      <c r="N5254" s="13"/>
      <c r="O5254" t="str">
        <f t="shared" si="171"/>
        <v/>
      </c>
    </row>
    <row r="5255" spans="1:15" hidden="1">
      <c r="A5255" s="41">
        <v>3.2025000000000001</v>
      </c>
      <c r="B5255" s="46">
        <v>45747</v>
      </c>
      <c r="C5255" s="8" t="s">
        <v>13</v>
      </c>
      <c r="D5255" s="8" t="s">
        <v>46</v>
      </c>
      <c r="E5255" s="8" t="s">
        <v>46</v>
      </c>
      <c r="F5255" s="9">
        <f t="shared" si="170"/>
        <v>-900000</v>
      </c>
      <c r="G5255" s="9">
        <v>-9</v>
      </c>
      <c r="H5255" s="10">
        <v>-991395</v>
      </c>
      <c r="I5255" s="11">
        <v>16329209721.348738</v>
      </c>
      <c r="J5255" s="11">
        <v>161974</v>
      </c>
      <c r="K5255" s="11">
        <v>100813.77086043895</v>
      </c>
      <c r="L5255" s="12">
        <v>84071.062256049481</v>
      </c>
      <c r="M5255" s="11">
        <v>1748</v>
      </c>
      <c r="N5255" s="13"/>
      <c r="O5255" t="str">
        <f t="shared" si="171"/>
        <v/>
      </c>
    </row>
    <row r="5256" spans="1:15" hidden="1">
      <c r="A5256" s="41">
        <v>3.2025000000000001</v>
      </c>
      <c r="B5256" s="46">
        <v>45747</v>
      </c>
      <c r="C5256" s="8" t="s">
        <v>13</v>
      </c>
      <c r="D5256" s="8" t="s">
        <v>14</v>
      </c>
      <c r="E5256" s="8" t="s">
        <v>14</v>
      </c>
      <c r="F5256" s="9">
        <f t="shared" si="170"/>
        <v>-900000</v>
      </c>
      <c r="G5256" s="9">
        <v>-9</v>
      </c>
      <c r="H5256" s="10">
        <v>-956043</v>
      </c>
      <c r="I5256" s="11">
        <v>19027811997.710258</v>
      </c>
      <c r="J5256" s="11">
        <v>189893</v>
      </c>
      <c r="K5256" s="11">
        <v>100202.80893824554</v>
      </c>
      <c r="L5256" s="12">
        <v>54217.719555790187</v>
      </c>
      <c r="M5256" s="11">
        <v>700</v>
      </c>
      <c r="N5256" s="13"/>
      <c r="O5256" t="str">
        <f t="shared" si="171"/>
        <v/>
      </c>
    </row>
    <row r="5257" spans="1:15" hidden="1">
      <c r="A5257" s="41">
        <v>3.2025000000000001</v>
      </c>
      <c r="B5257" s="46">
        <v>45747</v>
      </c>
      <c r="C5257" s="8" t="s">
        <v>13</v>
      </c>
      <c r="D5257" s="8" t="s">
        <v>46</v>
      </c>
      <c r="E5257" s="8" t="s">
        <v>46</v>
      </c>
      <c r="F5257" s="9">
        <f t="shared" si="170"/>
        <v>900000</v>
      </c>
      <c r="G5257" s="9">
        <v>9</v>
      </c>
      <c r="H5257" s="10">
        <v>987741</v>
      </c>
      <c r="I5257" s="11">
        <v>16330197462.348738</v>
      </c>
      <c r="J5257" s="11">
        <v>161983</v>
      </c>
      <c r="K5257" s="11">
        <v>100814.2673141548</v>
      </c>
      <c r="L5257" s="12">
        <v>0</v>
      </c>
      <c r="M5257" s="11">
        <v>1749</v>
      </c>
      <c r="N5257" s="13"/>
      <c r="O5257" t="str">
        <f t="shared" si="171"/>
        <v/>
      </c>
    </row>
    <row r="5258" spans="1:15" hidden="1">
      <c r="A5258" s="41">
        <v>3.2025000000000001</v>
      </c>
      <c r="B5258" s="46">
        <v>45747</v>
      </c>
      <c r="C5258" s="8" t="s">
        <v>13</v>
      </c>
      <c r="D5258" s="8" t="s">
        <v>14</v>
      </c>
      <c r="E5258" s="8" t="s">
        <v>14</v>
      </c>
      <c r="F5258" s="9">
        <f t="shared" ref="F5258:F5321" si="172">100000*G5258</f>
        <v>-8400000</v>
      </c>
      <c r="G5258" s="9">
        <v>-84</v>
      </c>
      <c r="H5258" s="10">
        <v>-8923068</v>
      </c>
      <c r="I5258" s="11">
        <v>19019394961.759445</v>
      </c>
      <c r="J5258" s="11">
        <v>189809</v>
      </c>
      <c r="K5258" s="11">
        <v>100202.80893824554</v>
      </c>
      <c r="L5258" s="12">
        <v>506032.04918737523</v>
      </c>
      <c r="M5258" s="11">
        <v>701</v>
      </c>
      <c r="N5258" s="13"/>
      <c r="O5258" t="str">
        <f t="shared" si="171"/>
        <v/>
      </c>
    </row>
    <row r="5259" spans="1:15" hidden="1">
      <c r="A5259" s="41">
        <v>3.2025000000000001</v>
      </c>
      <c r="B5259" s="46">
        <v>45747</v>
      </c>
      <c r="C5259" s="8" t="s">
        <v>13</v>
      </c>
      <c r="D5259" s="8" t="s">
        <v>46</v>
      </c>
      <c r="E5259" s="8" t="s">
        <v>46</v>
      </c>
      <c r="F5259" s="9">
        <f t="shared" si="172"/>
        <v>-900000</v>
      </c>
      <c r="G5259" s="9">
        <v>-9</v>
      </c>
      <c r="H5259" s="10">
        <v>-991395</v>
      </c>
      <c r="I5259" s="11">
        <v>16329290133.942911</v>
      </c>
      <c r="J5259" s="11">
        <v>161974</v>
      </c>
      <c r="K5259" s="11">
        <v>100814.2673141548</v>
      </c>
      <c r="L5259" s="12">
        <v>84066.594172606827</v>
      </c>
      <c r="M5259" s="11">
        <v>1750</v>
      </c>
      <c r="N5259" s="13"/>
      <c r="O5259" t="str">
        <f t="shared" si="171"/>
        <v/>
      </c>
    </row>
    <row r="5260" spans="1:15" hidden="1">
      <c r="A5260" s="41">
        <v>3.2025000000000001</v>
      </c>
      <c r="B5260" s="46">
        <v>45747</v>
      </c>
      <c r="C5260" s="8" t="s">
        <v>13</v>
      </c>
      <c r="D5260" s="8" t="s">
        <v>46</v>
      </c>
      <c r="E5260" s="8" t="s">
        <v>46</v>
      </c>
      <c r="F5260" s="9">
        <f t="shared" si="172"/>
        <v>-18100000</v>
      </c>
      <c r="G5260" s="9">
        <v>-181</v>
      </c>
      <c r="H5260" s="10">
        <v>-19938055</v>
      </c>
      <c r="I5260" s="11">
        <v>16311042751.55905</v>
      </c>
      <c r="J5260" s="11">
        <v>161793</v>
      </c>
      <c r="K5260" s="11">
        <v>100814.2673141548</v>
      </c>
      <c r="L5260" s="12">
        <v>1690672.6161379814</v>
      </c>
      <c r="M5260" s="11">
        <v>1751</v>
      </c>
      <c r="N5260" s="13"/>
      <c r="O5260" t="str">
        <f t="shared" si="171"/>
        <v/>
      </c>
    </row>
    <row r="5261" spans="1:15" hidden="1">
      <c r="A5261" s="41">
        <v>3.2025000000000001</v>
      </c>
      <c r="B5261" s="46">
        <v>45747</v>
      </c>
      <c r="C5261" s="8" t="s">
        <v>13</v>
      </c>
      <c r="D5261" s="8" t="s">
        <v>46</v>
      </c>
      <c r="E5261" s="8" t="s">
        <v>46</v>
      </c>
      <c r="F5261" s="9">
        <f t="shared" si="172"/>
        <v>-54400000</v>
      </c>
      <c r="G5261" s="9">
        <v>-544</v>
      </c>
      <c r="H5261" s="10">
        <v>-59924320</v>
      </c>
      <c r="I5261" s="11">
        <v>16256199790.14015</v>
      </c>
      <c r="J5261" s="11">
        <v>161249</v>
      </c>
      <c r="K5261" s="11">
        <v>100814.2673141548</v>
      </c>
      <c r="L5261" s="12">
        <v>5081358.5810997859</v>
      </c>
      <c r="M5261" s="11">
        <v>1752</v>
      </c>
      <c r="N5261" s="13"/>
      <c r="O5261" t="str">
        <f t="shared" si="171"/>
        <v/>
      </c>
    </row>
    <row r="5262" spans="1:15" hidden="1">
      <c r="A5262" s="41">
        <v>3.2025000000000001</v>
      </c>
      <c r="B5262" s="46">
        <v>45747</v>
      </c>
      <c r="C5262" s="8" t="s">
        <v>13</v>
      </c>
      <c r="D5262" s="8" t="s">
        <v>46</v>
      </c>
      <c r="E5262" s="8" t="s">
        <v>46</v>
      </c>
      <c r="F5262" s="9">
        <f t="shared" si="172"/>
        <v>-4500000</v>
      </c>
      <c r="G5262" s="9">
        <v>-45</v>
      </c>
      <c r="H5262" s="10">
        <v>-4956975</v>
      </c>
      <c r="I5262" s="11">
        <v>16251663148.111013</v>
      </c>
      <c r="J5262" s="11">
        <v>161204</v>
      </c>
      <c r="K5262" s="11">
        <v>100814.2673141548</v>
      </c>
      <c r="L5262" s="12">
        <v>420332.97086303402</v>
      </c>
      <c r="M5262" s="11">
        <v>1753</v>
      </c>
      <c r="N5262" s="13"/>
      <c r="O5262" t="str">
        <f t="shared" si="171"/>
        <v/>
      </c>
    </row>
    <row r="5263" spans="1:15" hidden="1">
      <c r="A5263" s="41">
        <v>3.2025000000000001</v>
      </c>
      <c r="B5263" s="46">
        <v>45747</v>
      </c>
      <c r="C5263" s="8" t="s">
        <v>13</v>
      </c>
      <c r="D5263" s="8" t="s">
        <v>46</v>
      </c>
      <c r="E5263" s="8" t="s">
        <v>46</v>
      </c>
      <c r="F5263" s="9">
        <f t="shared" si="172"/>
        <v>-139100000</v>
      </c>
      <c r="G5263" s="9">
        <v>-1391</v>
      </c>
      <c r="H5263" s="10">
        <v>-153225605</v>
      </c>
      <c r="I5263" s="11">
        <v>16111430502.277023</v>
      </c>
      <c r="J5263" s="11">
        <v>159813</v>
      </c>
      <c r="K5263" s="11">
        <v>100814.2673141548</v>
      </c>
      <c r="L5263" s="12">
        <v>12992959.166010678</v>
      </c>
      <c r="M5263" s="11">
        <v>1754</v>
      </c>
      <c r="N5263" s="13"/>
      <c r="O5263" t="str">
        <f t="shared" si="171"/>
        <v/>
      </c>
    </row>
    <row r="5264" spans="1:15" hidden="1">
      <c r="A5264" s="41">
        <v>3.2025000000000001</v>
      </c>
      <c r="B5264" s="46">
        <v>45747</v>
      </c>
      <c r="C5264" s="8" t="s">
        <v>13</v>
      </c>
      <c r="D5264" s="8" t="s">
        <v>46</v>
      </c>
      <c r="E5264" s="8" t="s">
        <v>46</v>
      </c>
      <c r="F5264" s="9">
        <f t="shared" si="172"/>
        <v>-90700000</v>
      </c>
      <c r="G5264" s="9">
        <v>-907</v>
      </c>
      <c r="H5264" s="10">
        <v>-99910585</v>
      </c>
      <c r="I5264" s="11">
        <v>16019991961.823086</v>
      </c>
      <c r="J5264" s="11">
        <v>158906</v>
      </c>
      <c r="K5264" s="11">
        <v>100814.2673141548</v>
      </c>
      <c r="L5264" s="12">
        <v>8472044.5460615903</v>
      </c>
      <c r="M5264" s="11">
        <v>1755</v>
      </c>
      <c r="N5264" s="13"/>
      <c r="O5264" t="str">
        <f t="shared" ref="O5264:O5327" si="173">IF(M5264=_xlfn.MAXIFS(M:M,D:D,D5264),"X","")</f>
        <v/>
      </c>
    </row>
    <row r="5265" spans="1:15" hidden="1">
      <c r="A5265" s="41">
        <v>3.2025000000000001</v>
      </c>
      <c r="B5265" s="46">
        <v>45747</v>
      </c>
      <c r="C5265" s="8" t="s">
        <v>13</v>
      </c>
      <c r="D5265" s="8" t="s">
        <v>46</v>
      </c>
      <c r="E5265" s="8" t="s">
        <v>46</v>
      </c>
      <c r="F5265" s="9">
        <f t="shared" si="172"/>
        <v>-2200000</v>
      </c>
      <c r="G5265" s="9">
        <v>-22</v>
      </c>
      <c r="H5265" s="10">
        <v>-2423410</v>
      </c>
      <c r="I5265" s="11">
        <v>16017774047.942175</v>
      </c>
      <c r="J5265" s="11">
        <v>158884</v>
      </c>
      <c r="K5265" s="11">
        <v>100814.2673141548</v>
      </c>
      <c r="L5265" s="12">
        <v>205496.11908859434</v>
      </c>
      <c r="M5265" s="11">
        <v>1756</v>
      </c>
      <c r="N5265" s="13"/>
      <c r="O5265" t="str">
        <f t="shared" si="173"/>
        <v/>
      </c>
    </row>
    <row r="5266" spans="1:15" hidden="1">
      <c r="A5266" s="41">
        <v>3.2025000000000001</v>
      </c>
      <c r="B5266" s="46">
        <v>45747</v>
      </c>
      <c r="C5266" s="8" t="s">
        <v>13</v>
      </c>
      <c r="D5266" s="8" t="s">
        <v>46</v>
      </c>
      <c r="E5266" s="8" t="s">
        <v>46</v>
      </c>
      <c r="F5266" s="9">
        <f t="shared" si="172"/>
        <v>-7200000</v>
      </c>
      <c r="G5266" s="9">
        <v>-72</v>
      </c>
      <c r="H5266" s="10">
        <v>-7931160</v>
      </c>
      <c r="I5266" s="11">
        <v>16010515420.695557</v>
      </c>
      <c r="J5266" s="11">
        <v>158812</v>
      </c>
      <c r="K5266" s="11">
        <v>100814.2673141548</v>
      </c>
      <c r="L5266" s="12">
        <v>672532.75338085461</v>
      </c>
      <c r="M5266" s="11">
        <v>1757</v>
      </c>
      <c r="N5266" s="13"/>
      <c r="O5266" t="str">
        <f t="shared" si="173"/>
        <v/>
      </c>
    </row>
    <row r="5267" spans="1:15" hidden="1">
      <c r="A5267" s="41">
        <v>3.2025000000000001</v>
      </c>
      <c r="B5267" s="46">
        <v>45747</v>
      </c>
      <c r="C5267" s="8" t="s">
        <v>13</v>
      </c>
      <c r="D5267" s="8" t="s">
        <v>46</v>
      </c>
      <c r="E5267" s="8" t="s">
        <v>46</v>
      </c>
      <c r="F5267" s="9">
        <f t="shared" si="172"/>
        <v>-4600000</v>
      </c>
      <c r="G5267" s="9">
        <v>-46</v>
      </c>
      <c r="H5267" s="10">
        <v>-5067130</v>
      </c>
      <c r="I5267" s="11">
        <v>16005877964.399105</v>
      </c>
      <c r="J5267" s="11">
        <v>158766</v>
      </c>
      <c r="K5267" s="11">
        <v>100814.2673141548</v>
      </c>
      <c r="L5267" s="12">
        <v>429673.70354887936</v>
      </c>
      <c r="M5267" s="11">
        <v>1758</v>
      </c>
      <c r="N5267" s="13"/>
      <c r="O5267" t="str">
        <f t="shared" si="173"/>
        <v/>
      </c>
    </row>
    <row r="5268" spans="1:15" hidden="1">
      <c r="A5268" s="41">
        <v>3.2025000000000001</v>
      </c>
      <c r="B5268" s="46">
        <v>45747</v>
      </c>
      <c r="C5268" s="8" t="s">
        <v>13</v>
      </c>
      <c r="D5268" s="8" t="s">
        <v>46</v>
      </c>
      <c r="E5268" s="8" t="s">
        <v>46</v>
      </c>
      <c r="F5268" s="9">
        <f t="shared" si="172"/>
        <v>-1900000</v>
      </c>
      <c r="G5268" s="9">
        <v>-19</v>
      </c>
      <c r="H5268" s="10">
        <v>-2092945</v>
      </c>
      <c r="I5268" s="11">
        <v>16003962493.320137</v>
      </c>
      <c r="J5268" s="11">
        <v>158747</v>
      </c>
      <c r="K5268" s="11">
        <v>100814.2673141548</v>
      </c>
      <c r="L5268" s="12">
        <v>177473.92103105877</v>
      </c>
      <c r="M5268" s="11">
        <v>1759</v>
      </c>
      <c r="N5268" s="13"/>
      <c r="O5268" t="str">
        <f t="shared" si="173"/>
        <v/>
      </c>
    </row>
    <row r="5269" spans="1:15" hidden="1">
      <c r="A5269" s="41">
        <v>3.2025000000000001</v>
      </c>
      <c r="B5269" s="46">
        <v>45747</v>
      </c>
      <c r="C5269" s="8" t="s">
        <v>13</v>
      </c>
      <c r="D5269" s="8" t="s">
        <v>46</v>
      </c>
      <c r="E5269" s="8" t="s">
        <v>46</v>
      </c>
      <c r="F5269" s="9">
        <f t="shared" si="172"/>
        <v>-45400000</v>
      </c>
      <c r="G5269" s="9">
        <v>-454</v>
      </c>
      <c r="H5269" s="10">
        <v>-50010370</v>
      </c>
      <c r="I5269" s="11">
        <v>15958192815.959511</v>
      </c>
      <c r="J5269" s="11">
        <v>158293</v>
      </c>
      <c r="K5269" s="11">
        <v>100814.2673141548</v>
      </c>
      <c r="L5269" s="12">
        <v>4240692.6393737197</v>
      </c>
      <c r="M5269" s="11">
        <v>1760</v>
      </c>
      <c r="N5269" s="13"/>
      <c r="O5269" t="str">
        <f t="shared" si="173"/>
        <v/>
      </c>
    </row>
    <row r="5270" spans="1:15" hidden="1">
      <c r="A5270" s="41">
        <v>3.2025000000000001</v>
      </c>
      <c r="B5270" s="46">
        <v>45747</v>
      </c>
      <c r="C5270" s="8" t="s">
        <v>13</v>
      </c>
      <c r="D5270" s="8" t="s">
        <v>46</v>
      </c>
      <c r="E5270" s="8" t="s">
        <v>46</v>
      </c>
      <c r="F5270" s="9">
        <f t="shared" si="172"/>
        <v>-226900000</v>
      </c>
      <c r="G5270" s="9">
        <v>-2269</v>
      </c>
      <c r="H5270" s="10">
        <v>-249941695</v>
      </c>
      <c r="I5270" s="11">
        <v>15729445243.423693</v>
      </c>
      <c r="J5270" s="11">
        <v>156024</v>
      </c>
      <c r="K5270" s="11">
        <v>100814.2673141548</v>
      </c>
      <c r="L5270" s="12">
        <v>21194122.464182764</v>
      </c>
      <c r="M5270" s="11">
        <v>1761</v>
      </c>
      <c r="N5270" s="13"/>
      <c r="O5270" t="str">
        <f t="shared" si="173"/>
        <v/>
      </c>
    </row>
    <row r="5271" spans="1:15" hidden="1">
      <c r="A5271" s="41">
        <v>3.2025000000000001</v>
      </c>
      <c r="B5271" s="46">
        <v>45747</v>
      </c>
      <c r="C5271" s="8" t="s">
        <v>13</v>
      </c>
      <c r="D5271" s="8" t="s">
        <v>46</v>
      </c>
      <c r="E5271" s="8" t="s">
        <v>46</v>
      </c>
      <c r="F5271" s="9">
        <f t="shared" si="172"/>
        <v>-1800000</v>
      </c>
      <c r="G5271" s="9">
        <v>-18</v>
      </c>
      <c r="H5271" s="10">
        <v>-1982790</v>
      </c>
      <c r="I5271" s="11">
        <v>15727630586.612038</v>
      </c>
      <c r="J5271" s="11">
        <v>156006</v>
      </c>
      <c r="K5271" s="11">
        <v>100814.2673141548</v>
      </c>
      <c r="L5271" s="12">
        <v>168133.18834521365</v>
      </c>
      <c r="M5271" s="11">
        <v>1762</v>
      </c>
      <c r="N5271" s="13"/>
      <c r="O5271" t="str">
        <f t="shared" si="173"/>
        <v/>
      </c>
    </row>
    <row r="5272" spans="1:15" hidden="1">
      <c r="A5272" s="41">
        <v>3.2025000000000001</v>
      </c>
      <c r="B5272" s="46">
        <v>45747</v>
      </c>
      <c r="C5272" s="8" t="s">
        <v>13</v>
      </c>
      <c r="D5272" s="8" t="s">
        <v>46</v>
      </c>
      <c r="E5272" s="8" t="s">
        <v>46</v>
      </c>
      <c r="F5272" s="9">
        <f t="shared" si="172"/>
        <v>-45400000</v>
      </c>
      <c r="G5272" s="9">
        <v>-454</v>
      </c>
      <c r="H5272" s="10">
        <v>-50010370</v>
      </c>
      <c r="I5272" s="11">
        <v>15681860909.251411</v>
      </c>
      <c r="J5272" s="11">
        <v>155552</v>
      </c>
      <c r="K5272" s="11">
        <v>100814.2673141548</v>
      </c>
      <c r="L5272" s="12">
        <v>4240692.6393737197</v>
      </c>
      <c r="M5272" s="11">
        <v>1763</v>
      </c>
      <c r="N5272" s="13"/>
      <c r="O5272" t="str">
        <f t="shared" si="173"/>
        <v/>
      </c>
    </row>
    <row r="5273" spans="1:15" hidden="1">
      <c r="A5273" s="41">
        <v>3.2025000000000001</v>
      </c>
      <c r="B5273" s="46">
        <v>45747</v>
      </c>
      <c r="C5273" s="8" t="s">
        <v>13</v>
      </c>
      <c r="D5273" s="8" t="s">
        <v>14</v>
      </c>
      <c r="E5273" s="8" t="s">
        <v>14</v>
      </c>
      <c r="F5273" s="9">
        <f t="shared" si="172"/>
        <v>-1800000</v>
      </c>
      <c r="G5273" s="9">
        <v>-18</v>
      </c>
      <c r="H5273" s="10">
        <v>-1912086</v>
      </c>
      <c r="I5273" s="11">
        <v>19017591311.198555</v>
      </c>
      <c r="J5273" s="11">
        <v>189791</v>
      </c>
      <c r="K5273" s="11">
        <v>100202.80893824554</v>
      </c>
      <c r="L5273" s="12">
        <v>108435.43911158037</v>
      </c>
      <c r="M5273" s="11">
        <v>702</v>
      </c>
      <c r="N5273" s="13"/>
      <c r="O5273" t="str">
        <f t="shared" si="173"/>
        <v/>
      </c>
    </row>
    <row r="5274" spans="1:15" hidden="1">
      <c r="A5274" s="41">
        <v>3.2025000000000001</v>
      </c>
      <c r="B5274" s="46">
        <v>45747</v>
      </c>
      <c r="C5274" s="8" t="s">
        <v>13</v>
      </c>
      <c r="D5274" s="8" t="s">
        <v>46</v>
      </c>
      <c r="E5274" s="8" t="s">
        <v>46</v>
      </c>
      <c r="F5274" s="9">
        <f t="shared" si="172"/>
        <v>-900000</v>
      </c>
      <c r="G5274" s="9">
        <v>-9</v>
      </c>
      <c r="H5274" s="10">
        <v>-991395</v>
      </c>
      <c r="I5274" s="11">
        <v>15680953580.845585</v>
      </c>
      <c r="J5274" s="11">
        <v>155543</v>
      </c>
      <c r="K5274" s="11">
        <v>100814.2673141548</v>
      </c>
      <c r="L5274" s="12">
        <v>84066.594172606827</v>
      </c>
      <c r="M5274" s="11">
        <v>1764</v>
      </c>
      <c r="N5274" s="13"/>
      <c r="O5274" t="str">
        <f t="shared" si="173"/>
        <v/>
      </c>
    </row>
    <row r="5275" spans="1:15" hidden="1">
      <c r="A5275" s="41">
        <v>3.2025000000000001</v>
      </c>
      <c r="B5275" s="46">
        <v>45747</v>
      </c>
      <c r="C5275" s="8" t="s">
        <v>13</v>
      </c>
      <c r="D5275" s="8" t="s">
        <v>46</v>
      </c>
      <c r="E5275" s="8" t="s">
        <v>46</v>
      </c>
      <c r="F5275" s="9">
        <f t="shared" si="172"/>
        <v>-900000</v>
      </c>
      <c r="G5275" s="9">
        <v>-9</v>
      </c>
      <c r="H5275" s="10">
        <v>-991395</v>
      </c>
      <c r="I5275" s="11">
        <v>15680046252.439758</v>
      </c>
      <c r="J5275" s="11">
        <v>155534</v>
      </c>
      <c r="K5275" s="11">
        <v>100814.2673141548</v>
      </c>
      <c r="L5275" s="12">
        <v>84066.594172606827</v>
      </c>
      <c r="M5275" s="11">
        <v>1765</v>
      </c>
      <c r="N5275" s="13"/>
      <c r="O5275" t="str">
        <f t="shared" si="173"/>
        <v/>
      </c>
    </row>
    <row r="5276" spans="1:15" hidden="1">
      <c r="A5276" s="41">
        <v>3.2025000000000001</v>
      </c>
      <c r="B5276" s="46">
        <v>45747</v>
      </c>
      <c r="C5276" s="8" t="s">
        <v>13</v>
      </c>
      <c r="D5276" s="8" t="s">
        <v>15</v>
      </c>
      <c r="E5276" s="8" t="s">
        <v>15</v>
      </c>
      <c r="F5276" s="9">
        <f t="shared" si="172"/>
        <v>2900000</v>
      </c>
      <c r="G5276" s="9">
        <v>29</v>
      </c>
      <c r="H5276" s="10">
        <v>3122749</v>
      </c>
      <c r="I5276" s="11">
        <v>6262391170.7391043</v>
      </c>
      <c r="J5276" s="11">
        <v>59613</v>
      </c>
      <c r="K5276" s="11">
        <v>105050.76360423237</v>
      </c>
      <c r="L5276" s="12">
        <v>0</v>
      </c>
      <c r="M5276" s="11">
        <v>2790</v>
      </c>
      <c r="N5276" s="13"/>
      <c r="O5276" t="str">
        <f t="shared" si="173"/>
        <v/>
      </c>
    </row>
    <row r="5277" spans="1:15" hidden="1">
      <c r="A5277" s="41">
        <v>3.2025000000000001</v>
      </c>
      <c r="B5277" s="46">
        <v>45747</v>
      </c>
      <c r="C5277" s="8" t="s">
        <v>13</v>
      </c>
      <c r="D5277" s="8" t="s">
        <v>46</v>
      </c>
      <c r="E5277" s="8" t="s">
        <v>46</v>
      </c>
      <c r="F5277" s="9">
        <f t="shared" si="172"/>
        <v>-18100000</v>
      </c>
      <c r="G5277" s="9">
        <v>-181</v>
      </c>
      <c r="H5277" s="10">
        <v>-19938055</v>
      </c>
      <c r="I5277" s="11">
        <v>15661798870.055897</v>
      </c>
      <c r="J5277" s="11">
        <v>155353</v>
      </c>
      <c r="K5277" s="11">
        <v>100814.2673141548</v>
      </c>
      <c r="L5277" s="12">
        <v>1690672.6161379814</v>
      </c>
      <c r="M5277" s="11">
        <v>1766</v>
      </c>
      <c r="N5277" s="13"/>
      <c r="O5277" t="str">
        <f t="shared" si="173"/>
        <v/>
      </c>
    </row>
    <row r="5278" spans="1:15" hidden="1">
      <c r="A5278" s="41">
        <v>3.2025000000000001</v>
      </c>
      <c r="B5278" s="46">
        <v>45747</v>
      </c>
      <c r="C5278" s="8" t="s">
        <v>13</v>
      </c>
      <c r="D5278" s="8" t="s">
        <v>46</v>
      </c>
      <c r="E5278" s="8" t="s">
        <v>46</v>
      </c>
      <c r="F5278" s="9">
        <f t="shared" si="172"/>
        <v>-1800000</v>
      </c>
      <c r="G5278" s="9">
        <v>-18</v>
      </c>
      <c r="H5278" s="10">
        <v>-1982790</v>
      </c>
      <c r="I5278" s="11">
        <v>15659984213.244242</v>
      </c>
      <c r="J5278" s="11">
        <v>155335</v>
      </c>
      <c r="K5278" s="11">
        <v>100814.2673141548</v>
      </c>
      <c r="L5278" s="12">
        <v>168133.18834521365</v>
      </c>
      <c r="M5278" s="11">
        <v>1767</v>
      </c>
      <c r="N5278" s="13"/>
      <c r="O5278" t="str">
        <f t="shared" si="173"/>
        <v/>
      </c>
    </row>
    <row r="5279" spans="1:15" hidden="1">
      <c r="A5279" s="41">
        <v>3.2025000000000001</v>
      </c>
      <c r="B5279" s="46">
        <v>45747</v>
      </c>
      <c r="C5279" s="8" t="s">
        <v>13</v>
      </c>
      <c r="D5279" s="8" t="s">
        <v>46</v>
      </c>
      <c r="E5279" s="8" t="s">
        <v>46</v>
      </c>
      <c r="F5279" s="9">
        <f t="shared" si="172"/>
        <v>300000000</v>
      </c>
      <c r="G5279" s="9">
        <v>3000</v>
      </c>
      <c r="H5279" s="10">
        <v>329265000</v>
      </c>
      <c r="I5279" s="11">
        <v>15989249213.244242</v>
      </c>
      <c r="J5279" s="11">
        <v>158335</v>
      </c>
      <c r="K5279" s="11">
        <v>100983.66888713324</v>
      </c>
      <c r="L5279" s="12">
        <v>0</v>
      </c>
      <c r="M5279" s="11">
        <v>1768</v>
      </c>
      <c r="N5279" s="13"/>
      <c r="O5279" t="str">
        <f t="shared" si="173"/>
        <v/>
      </c>
    </row>
    <row r="5280" spans="1:15" hidden="1">
      <c r="A5280" s="41">
        <v>3.2025000000000001</v>
      </c>
      <c r="B5280" s="46">
        <v>45747</v>
      </c>
      <c r="C5280" s="8" t="s">
        <v>13</v>
      </c>
      <c r="D5280" s="8" t="s">
        <v>46</v>
      </c>
      <c r="E5280" s="8" t="s">
        <v>46</v>
      </c>
      <c r="F5280" s="9">
        <f t="shared" si="172"/>
        <v>-27200000</v>
      </c>
      <c r="G5280" s="9">
        <v>-272</v>
      </c>
      <c r="H5280" s="10">
        <v>-29962160</v>
      </c>
      <c r="I5280" s="11">
        <v>15961781655.306942</v>
      </c>
      <c r="J5280" s="11">
        <v>158063</v>
      </c>
      <c r="K5280" s="11">
        <v>100983.66888713324</v>
      </c>
      <c r="L5280" s="12">
        <v>2494602.0626997575</v>
      </c>
      <c r="M5280" s="11">
        <v>1769</v>
      </c>
      <c r="N5280" s="13"/>
      <c r="O5280" t="str">
        <f t="shared" si="173"/>
        <v/>
      </c>
    </row>
    <row r="5281" spans="1:15" hidden="1">
      <c r="A5281" s="41">
        <v>3.2025000000000001</v>
      </c>
      <c r="B5281" s="46">
        <v>45747</v>
      </c>
      <c r="C5281" s="8" t="s">
        <v>13</v>
      </c>
      <c r="D5281" s="8" t="s">
        <v>46</v>
      </c>
      <c r="E5281" s="8" t="s">
        <v>46</v>
      </c>
      <c r="F5281" s="9">
        <f t="shared" si="172"/>
        <v>-18200000</v>
      </c>
      <c r="G5281" s="9">
        <v>-182</v>
      </c>
      <c r="H5281" s="10">
        <v>-20048210</v>
      </c>
      <c r="I5281" s="11">
        <v>15943402627.569483</v>
      </c>
      <c r="J5281" s="11">
        <v>157881</v>
      </c>
      <c r="K5281" s="11">
        <v>100983.66888713324</v>
      </c>
      <c r="L5281" s="12">
        <v>1669182.2625417486</v>
      </c>
      <c r="M5281" s="11">
        <v>1770</v>
      </c>
      <c r="N5281" s="13"/>
      <c r="O5281" t="str">
        <f t="shared" si="173"/>
        <v/>
      </c>
    </row>
    <row r="5282" spans="1:15" hidden="1">
      <c r="A5282" s="41">
        <v>3.2025000000000001</v>
      </c>
      <c r="B5282" s="46">
        <v>45747</v>
      </c>
      <c r="C5282" s="8" t="s">
        <v>13</v>
      </c>
      <c r="D5282" s="8" t="s">
        <v>46</v>
      </c>
      <c r="E5282" s="8" t="s">
        <v>46</v>
      </c>
      <c r="F5282" s="9">
        <f t="shared" si="172"/>
        <v>-136100000</v>
      </c>
      <c r="G5282" s="9">
        <v>-1361</v>
      </c>
      <c r="H5282" s="10">
        <v>-149920955</v>
      </c>
      <c r="I5282" s="11">
        <v>15805963854.214094</v>
      </c>
      <c r="J5282" s="11">
        <v>156520</v>
      </c>
      <c r="K5282" s="11">
        <v>100983.66888713324</v>
      </c>
      <c r="L5282" s="12">
        <v>12482181.644611657</v>
      </c>
      <c r="M5282" s="11">
        <v>1771</v>
      </c>
      <c r="N5282" s="13"/>
      <c r="O5282" t="str">
        <f t="shared" si="173"/>
        <v/>
      </c>
    </row>
    <row r="5283" spans="1:15" hidden="1">
      <c r="A5283" s="41">
        <v>3.2025000000000001</v>
      </c>
      <c r="B5283" s="46">
        <v>45747</v>
      </c>
      <c r="C5283" s="8" t="s">
        <v>13</v>
      </c>
      <c r="D5283" s="8" t="s">
        <v>46</v>
      </c>
      <c r="E5283" s="8" t="s">
        <v>46</v>
      </c>
      <c r="F5283" s="9">
        <f t="shared" si="172"/>
        <v>-5400000</v>
      </c>
      <c r="G5283" s="9">
        <v>-54</v>
      </c>
      <c r="H5283" s="10">
        <v>-5948370</v>
      </c>
      <c r="I5283" s="11">
        <v>15800510736.094189</v>
      </c>
      <c r="J5283" s="11">
        <v>156466</v>
      </c>
      <c r="K5283" s="11">
        <v>100983.66888713324</v>
      </c>
      <c r="L5283" s="12">
        <v>495251.8800948048</v>
      </c>
      <c r="M5283" s="11">
        <v>1772</v>
      </c>
      <c r="N5283" s="13"/>
      <c r="O5283" t="str">
        <f t="shared" si="173"/>
        <v/>
      </c>
    </row>
    <row r="5284" spans="1:15" hidden="1">
      <c r="A5284" s="41">
        <v>3.2025000000000001</v>
      </c>
      <c r="B5284" s="46">
        <v>45747</v>
      </c>
      <c r="C5284" s="8" t="s">
        <v>13</v>
      </c>
      <c r="D5284" s="8" t="s">
        <v>46</v>
      </c>
      <c r="E5284" s="8" t="s">
        <v>46</v>
      </c>
      <c r="F5284" s="9">
        <f t="shared" si="172"/>
        <v>-9000000</v>
      </c>
      <c r="G5284" s="9">
        <v>-90</v>
      </c>
      <c r="H5284" s="10">
        <v>-9913950</v>
      </c>
      <c r="I5284" s="11">
        <v>15791422205.894346</v>
      </c>
      <c r="J5284" s="11">
        <v>156376</v>
      </c>
      <c r="K5284" s="11">
        <v>100983.66888713324</v>
      </c>
      <c r="L5284" s="12">
        <v>825419.80015800893</v>
      </c>
      <c r="M5284" s="11">
        <v>1773</v>
      </c>
      <c r="N5284" s="13"/>
      <c r="O5284" t="str">
        <f t="shared" si="173"/>
        <v/>
      </c>
    </row>
    <row r="5285" spans="1:15" hidden="1">
      <c r="A5285" s="41">
        <v>3.2025000000000001</v>
      </c>
      <c r="B5285" s="46">
        <v>45747</v>
      </c>
      <c r="C5285" s="8" t="s">
        <v>13</v>
      </c>
      <c r="D5285" s="8" t="s">
        <v>46</v>
      </c>
      <c r="E5285" s="8" t="s">
        <v>46</v>
      </c>
      <c r="F5285" s="9">
        <f t="shared" si="172"/>
        <v>-9000000</v>
      </c>
      <c r="G5285" s="9">
        <v>-90</v>
      </c>
      <c r="H5285" s="10">
        <v>-9913950</v>
      </c>
      <c r="I5285" s="11">
        <v>15782333675.694504</v>
      </c>
      <c r="J5285" s="11">
        <v>156286</v>
      </c>
      <c r="K5285" s="11">
        <v>100983.66888713324</v>
      </c>
      <c r="L5285" s="12">
        <v>825419.80015800893</v>
      </c>
      <c r="M5285" s="11">
        <v>1774</v>
      </c>
      <c r="N5285" s="13"/>
      <c r="O5285" t="str">
        <f t="shared" si="173"/>
        <v/>
      </c>
    </row>
    <row r="5286" spans="1:15" hidden="1">
      <c r="A5286" s="41">
        <v>3.2025000000000001</v>
      </c>
      <c r="B5286" s="46">
        <v>45747</v>
      </c>
      <c r="C5286" s="8" t="s">
        <v>13</v>
      </c>
      <c r="D5286" s="8" t="s">
        <v>46</v>
      </c>
      <c r="E5286" s="8" t="s">
        <v>46</v>
      </c>
      <c r="F5286" s="9">
        <f t="shared" si="172"/>
        <v>-13600000</v>
      </c>
      <c r="G5286" s="9">
        <v>-136</v>
      </c>
      <c r="H5286" s="10">
        <v>-14981080</v>
      </c>
      <c r="I5286" s="11">
        <v>15768599896.725853</v>
      </c>
      <c r="J5286" s="11">
        <v>156150</v>
      </c>
      <c r="K5286" s="11">
        <v>100983.66888713324</v>
      </c>
      <c r="L5286" s="12">
        <v>1247301.0313498788</v>
      </c>
      <c r="M5286" s="11">
        <v>1775</v>
      </c>
      <c r="N5286" s="13"/>
      <c r="O5286" t="str">
        <f t="shared" si="173"/>
        <v/>
      </c>
    </row>
    <row r="5287" spans="1:15" hidden="1">
      <c r="A5287" s="41">
        <v>3.2025000000000001</v>
      </c>
      <c r="B5287" s="46">
        <v>45747</v>
      </c>
      <c r="C5287" s="8" t="s">
        <v>13</v>
      </c>
      <c r="D5287" s="8" t="s">
        <v>46</v>
      </c>
      <c r="E5287" s="8" t="s">
        <v>46</v>
      </c>
      <c r="F5287" s="9">
        <f t="shared" si="172"/>
        <v>-27200000</v>
      </c>
      <c r="G5287" s="9">
        <v>-272</v>
      </c>
      <c r="H5287" s="10">
        <v>-29962160</v>
      </c>
      <c r="I5287" s="11">
        <v>15741132338.788553</v>
      </c>
      <c r="J5287" s="11">
        <v>155878</v>
      </c>
      <c r="K5287" s="11">
        <v>100983.66888713324</v>
      </c>
      <c r="L5287" s="12">
        <v>2494602.0626997575</v>
      </c>
      <c r="M5287" s="11">
        <v>1776</v>
      </c>
      <c r="N5287" s="13"/>
      <c r="O5287" t="str">
        <f t="shared" si="173"/>
        <v/>
      </c>
    </row>
    <row r="5288" spans="1:15" hidden="1">
      <c r="A5288" s="41">
        <v>3.2025000000000001</v>
      </c>
      <c r="B5288" s="46">
        <v>45747</v>
      </c>
      <c r="C5288" s="8" t="s">
        <v>13</v>
      </c>
      <c r="D5288" s="8" t="s">
        <v>46</v>
      </c>
      <c r="E5288" s="8" t="s">
        <v>46</v>
      </c>
      <c r="F5288" s="9">
        <f t="shared" si="172"/>
        <v>-900000</v>
      </c>
      <c r="G5288" s="9">
        <v>-9</v>
      </c>
      <c r="H5288" s="10">
        <v>-991395</v>
      </c>
      <c r="I5288" s="11">
        <v>15740223485.76857</v>
      </c>
      <c r="J5288" s="11">
        <v>155869</v>
      </c>
      <c r="K5288" s="11">
        <v>100983.66888713324</v>
      </c>
      <c r="L5288" s="12">
        <v>82541.9800158008</v>
      </c>
      <c r="M5288" s="11">
        <v>1777</v>
      </c>
      <c r="N5288" s="13"/>
      <c r="O5288" t="str">
        <f t="shared" si="173"/>
        <v/>
      </c>
    </row>
    <row r="5289" spans="1:15" hidden="1">
      <c r="A5289" s="41">
        <v>3.2025000000000001</v>
      </c>
      <c r="B5289" s="46">
        <v>45747</v>
      </c>
      <c r="C5289" s="8" t="s">
        <v>13</v>
      </c>
      <c r="D5289" s="8" t="s">
        <v>46</v>
      </c>
      <c r="E5289" s="8" t="s">
        <v>46</v>
      </c>
      <c r="F5289" s="9">
        <f t="shared" si="172"/>
        <v>-9000000</v>
      </c>
      <c r="G5289" s="9">
        <v>-90</v>
      </c>
      <c r="H5289" s="10">
        <v>-9913950</v>
      </c>
      <c r="I5289" s="11">
        <v>15731134955.568727</v>
      </c>
      <c r="J5289" s="11">
        <v>155779</v>
      </c>
      <c r="K5289" s="11">
        <v>100983.66888713324</v>
      </c>
      <c r="L5289" s="12">
        <v>825419.80015800893</v>
      </c>
      <c r="M5289" s="11">
        <v>1778</v>
      </c>
      <c r="N5289" s="13"/>
      <c r="O5289" t="str">
        <f t="shared" si="173"/>
        <v/>
      </c>
    </row>
    <row r="5290" spans="1:15" hidden="1">
      <c r="A5290" s="41">
        <v>3.2025000000000001</v>
      </c>
      <c r="B5290" s="46">
        <v>45747</v>
      </c>
      <c r="C5290" s="8" t="s">
        <v>13</v>
      </c>
      <c r="D5290" s="8" t="s">
        <v>14</v>
      </c>
      <c r="E5290" s="8" t="s">
        <v>14</v>
      </c>
      <c r="F5290" s="9">
        <f t="shared" si="172"/>
        <v>-1800000</v>
      </c>
      <c r="G5290" s="9">
        <v>-18</v>
      </c>
      <c r="H5290" s="10">
        <v>-1912086</v>
      </c>
      <c r="I5290" s="11">
        <v>19015787660.637665</v>
      </c>
      <c r="J5290" s="11">
        <v>189773</v>
      </c>
      <c r="K5290" s="11">
        <v>100202.80893824554</v>
      </c>
      <c r="L5290" s="12">
        <v>108435.43911158037</v>
      </c>
      <c r="M5290" s="11">
        <v>703</v>
      </c>
      <c r="N5290" s="13"/>
      <c r="O5290" t="str">
        <f t="shared" si="173"/>
        <v/>
      </c>
    </row>
    <row r="5291" spans="1:15" hidden="1">
      <c r="A5291" s="41">
        <v>3.2025000000000001</v>
      </c>
      <c r="B5291" s="46">
        <v>45747</v>
      </c>
      <c r="C5291" s="8" t="s">
        <v>13</v>
      </c>
      <c r="D5291" s="8" t="s">
        <v>46</v>
      </c>
      <c r="E5291" s="8" t="s">
        <v>46</v>
      </c>
      <c r="F5291" s="9">
        <f t="shared" si="172"/>
        <v>-7700000</v>
      </c>
      <c r="G5291" s="9">
        <v>-77</v>
      </c>
      <c r="H5291" s="10">
        <v>-8481935</v>
      </c>
      <c r="I5291" s="11">
        <v>15723359213.064419</v>
      </c>
      <c r="J5291" s="11">
        <v>155702</v>
      </c>
      <c r="K5291" s="11">
        <v>100983.66888713324</v>
      </c>
      <c r="L5291" s="12">
        <v>706192.49569074064</v>
      </c>
      <c r="M5291" s="11">
        <v>1779</v>
      </c>
      <c r="N5291" s="13"/>
      <c r="O5291" t="str">
        <f t="shared" si="173"/>
        <v/>
      </c>
    </row>
    <row r="5292" spans="1:15" hidden="1">
      <c r="A5292" s="41">
        <v>3.2025000000000001</v>
      </c>
      <c r="B5292" s="46">
        <v>45747</v>
      </c>
      <c r="C5292" s="8" t="s">
        <v>13</v>
      </c>
      <c r="D5292" s="8" t="s">
        <v>46</v>
      </c>
      <c r="E5292" s="8" t="s">
        <v>46</v>
      </c>
      <c r="F5292" s="9">
        <f t="shared" si="172"/>
        <v>-2000000</v>
      </c>
      <c r="G5292" s="9">
        <v>-20</v>
      </c>
      <c r="H5292" s="10">
        <v>-2203100</v>
      </c>
      <c r="I5292" s="11">
        <v>15721339539.686676</v>
      </c>
      <c r="J5292" s="11">
        <v>155682</v>
      </c>
      <c r="K5292" s="11">
        <v>100983.66888713324</v>
      </c>
      <c r="L5292" s="12">
        <v>183426.62225733511</v>
      </c>
      <c r="M5292" s="11">
        <v>1780</v>
      </c>
      <c r="N5292" s="13"/>
      <c r="O5292" t="str">
        <f t="shared" si="173"/>
        <v/>
      </c>
    </row>
    <row r="5293" spans="1:15" hidden="1">
      <c r="A5293" s="41">
        <v>3.2025000000000001</v>
      </c>
      <c r="B5293" s="46">
        <v>45747</v>
      </c>
      <c r="C5293" s="8" t="s">
        <v>13</v>
      </c>
      <c r="D5293" s="8" t="s">
        <v>46</v>
      </c>
      <c r="E5293" s="8" t="s">
        <v>46</v>
      </c>
      <c r="F5293" s="9">
        <f t="shared" si="172"/>
        <v>-5500000</v>
      </c>
      <c r="G5293" s="9">
        <v>-55</v>
      </c>
      <c r="H5293" s="10">
        <v>-6058525</v>
      </c>
      <c r="I5293" s="11">
        <v>15715785437.897884</v>
      </c>
      <c r="J5293" s="11">
        <v>155627</v>
      </c>
      <c r="K5293" s="11">
        <v>100983.66888713324</v>
      </c>
      <c r="L5293" s="12">
        <v>504423.21120767109</v>
      </c>
      <c r="M5293" s="11">
        <v>1781</v>
      </c>
      <c r="N5293" s="13"/>
      <c r="O5293" t="str">
        <f t="shared" si="173"/>
        <v/>
      </c>
    </row>
    <row r="5294" spans="1:15" hidden="1">
      <c r="A5294" s="41">
        <v>3.2025000000000001</v>
      </c>
      <c r="B5294" s="46">
        <v>45747</v>
      </c>
      <c r="C5294" s="8" t="s">
        <v>13</v>
      </c>
      <c r="D5294" s="8" t="s">
        <v>46</v>
      </c>
      <c r="E5294" s="8" t="s">
        <v>46</v>
      </c>
      <c r="F5294" s="9">
        <f t="shared" si="172"/>
        <v>-9100000</v>
      </c>
      <c r="G5294" s="9">
        <v>-91</v>
      </c>
      <c r="H5294" s="10">
        <v>-10024105</v>
      </c>
      <c r="I5294" s="11">
        <v>15706595924.029156</v>
      </c>
      <c r="J5294" s="11">
        <v>155536</v>
      </c>
      <c r="K5294" s="11">
        <v>100983.66888713324</v>
      </c>
      <c r="L5294" s="12">
        <v>834591.13127087429</v>
      </c>
      <c r="M5294" s="11">
        <v>1782</v>
      </c>
      <c r="N5294" s="13"/>
      <c r="O5294" t="str">
        <f t="shared" si="173"/>
        <v/>
      </c>
    </row>
    <row r="5295" spans="1:15" hidden="1">
      <c r="A5295" s="41" t="s">
        <v>94</v>
      </c>
      <c r="B5295" s="46">
        <v>45748</v>
      </c>
      <c r="C5295" s="8" t="s">
        <v>13</v>
      </c>
      <c r="D5295" s="8" t="s">
        <v>46</v>
      </c>
      <c r="E5295" s="8" t="s">
        <v>46</v>
      </c>
      <c r="F5295" s="9">
        <f t="shared" si="172"/>
        <v>-64800000</v>
      </c>
      <c r="G5295" s="9">
        <v>-648</v>
      </c>
      <c r="H5295" s="10">
        <v>-71394048</v>
      </c>
      <c r="I5295" s="11">
        <v>15641158506.590294</v>
      </c>
      <c r="J5295" s="11">
        <v>154888</v>
      </c>
      <c r="K5295" s="11">
        <v>100983.66888713324</v>
      </c>
      <c r="L5295" s="12">
        <v>5956630.5611376613</v>
      </c>
      <c r="M5295" s="11">
        <v>1783</v>
      </c>
      <c r="N5295" s="13"/>
      <c r="O5295" t="str">
        <f t="shared" si="173"/>
        <v/>
      </c>
    </row>
    <row r="5296" spans="1:15" hidden="1">
      <c r="A5296" s="41" t="s">
        <v>94</v>
      </c>
      <c r="B5296" s="46">
        <v>45748</v>
      </c>
      <c r="C5296" s="8" t="s">
        <v>13</v>
      </c>
      <c r="D5296" s="8" t="s">
        <v>46</v>
      </c>
      <c r="E5296" s="8" t="s">
        <v>46</v>
      </c>
      <c r="F5296" s="9">
        <f t="shared" si="172"/>
        <v>-1800000</v>
      </c>
      <c r="G5296" s="9">
        <v>-18</v>
      </c>
      <c r="H5296" s="10">
        <v>-1983168</v>
      </c>
      <c r="I5296" s="11">
        <v>15639340800.550325</v>
      </c>
      <c r="J5296" s="11">
        <v>154870</v>
      </c>
      <c r="K5296" s="11">
        <v>100983.66888713324</v>
      </c>
      <c r="L5296" s="12">
        <v>165461.9600316016</v>
      </c>
      <c r="M5296" s="11">
        <v>1784</v>
      </c>
      <c r="N5296" s="13"/>
      <c r="O5296" t="str">
        <f t="shared" si="173"/>
        <v/>
      </c>
    </row>
    <row r="5297" spans="1:15" hidden="1">
      <c r="A5297" s="41" t="s">
        <v>94</v>
      </c>
      <c r="B5297" s="46">
        <v>45748</v>
      </c>
      <c r="C5297" s="8" t="s">
        <v>13</v>
      </c>
      <c r="D5297" s="8" t="s">
        <v>46</v>
      </c>
      <c r="E5297" s="8" t="s">
        <v>46</v>
      </c>
      <c r="F5297" s="9">
        <f t="shared" si="172"/>
        <v>-34500000</v>
      </c>
      <c r="G5297" s="9">
        <v>-345</v>
      </c>
      <c r="H5297" s="10">
        <v>-38010720</v>
      </c>
      <c r="I5297" s="11">
        <v>15604501434.784264</v>
      </c>
      <c r="J5297" s="11">
        <v>154525</v>
      </c>
      <c r="K5297" s="11">
        <v>100983.66888713324</v>
      </c>
      <c r="L5297" s="12">
        <v>3171354.2339390293</v>
      </c>
      <c r="M5297" s="11">
        <v>1785</v>
      </c>
      <c r="N5297" s="13"/>
      <c r="O5297" t="str">
        <f t="shared" si="173"/>
        <v/>
      </c>
    </row>
    <row r="5298" spans="1:15" hidden="1">
      <c r="A5298" s="41" t="s">
        <v>94</v>
      </c>
      <c r="B5298" s="46">
        <v>45748</v>
      </c>
      <c r="C5298" s="8" t="s">
        <v>13</v>
      </c>
      <c r="D5298" s="8" t="s">
        <v>46</v>
      </c>
      <c r="E5298" s="8" t="s">
        <v>46</v>
      </c>
      <c r="F5298" s="9">
        <f t="shared" si="172"/>
        <v>-54900000</v>
      </c>
      <c r="G5298" s="9">
        <v>-549</v>
      </c>
      <c r="H5298" s="10">
        <v>-60486624</v>
      </c>
      <c r="I5298" s="11">
        <v>15549061400.565228</v>
      </c>
      <c r="J5298" s="11">
        <v>153976</v>
      </c>
      <c r="K5298" s="11">
        <v>100983.66888713324</v>
      </c>
      <c r="L5298" s="12">
        <v>5046589.7809638456</v>
      </c>
      <c r="M5298" s="11">
        <v>1786</v>
      </c>
      <c r="N5298" s="13"/>
      <c r="O5298" t="str">
        <f t="shared" si="173"/>
        <v/>
      </c>
    </row>
    <row r="5299" spans="1:15" hidden="1">
      <c r="A5299" s="41" t="s">
        <v>94</v>
      </c>
      <c r="B5299" s="46">
        <v>45748</v>
      </c>
      <c r="C5299" s="8" t="s">
        <v>13</v>
      </c>
      <c r="D5299" s="8" t="s">
        <v>46</v>
      </c>
      <c r="E5299" s="8" t="s">
        <v>46</v>
      </c>
      <c r="F5299" s="9">
        <f t="shared" si="172"/>
        <v>-16700000</v>
      </c>
      <c r="G5299" s="9">
        <v>-167</v>
      </c>
      <c r="H5299" s="10">
        <v>-18399392</v>
      </c>
      <c r="I5299" s="11">
        <v>15532197127.861076</v>
      </c>
      <c r="J5299" s="11">
        <v>153809</v>
      </c>
      <c r="K5299" s="11">
        <v>100983.66888713324</v>
      </c>
      <c r="L5299" s="12">
        <v>1535119.2958487496</v>
      </c>
      <c r="M5299" s="11">
        <v>1787</v>
      </c>
      <c r="N5299" s="13"/>
      <c r="O5299" t="str">
        <f t="shared" si="173"/>
        <v/>
      </c>
    </row>
    <row r="5300" spans="1:15" hidden="1">
      <c r="A5300" s="41" t="s">
        <v>94</v>
      </c>
      <c r="B5300" s="46">
        <v>45748</v>
      </c>
      <c r="C5300" s="8" t="s">
        <v>13</v>
      </c>
      <c r="D5300" s="8" t="s">
        <v>46</v>
      </c>
      <c r="E5300" s="8" t="s">
        <v>46</v>
      </c>
      <c r="F5300" s="9">
        <f t="shared" si="172"/>
        <v>-6600000</v>
      </c>
      <c r="G5300" s="9">
        <v>-66</v>
      </c>
      <c r="H5300" s="10">
        <v>-7271616</v>
      </c>
      <c r="I5300" s="11">
        <v>15525532205.714525</v>
      </c>
      <c r="J5300" s="11">
        <v>153743</v>
      </c>
      <c r="K5300" s="11">
        <v>100983.66888713324</v>
      </c>
      <c r="L5300" s="12">
        <v>606693.85344920587</v>
      </c>
      <c r="M5300" s="11">
        <v>1788</v>
      </c>
      <c r="N5300" s="13"/>
      <c r="O5300" t="str">
        <f t="shared" si="173"/>
        <v/>
      </c>
    </row>
    <row r="5301" spans="1:15" hidden="1">
      <c r="A5301" s="41" t="s">
        <v>94</v>
      </c>
      <c r="B5301" s="46">
        <v>45748</v>
      </c>
      <c r="C5301" s="8" t="s">
        <v>13</v>
      </c>
      <c r="D5301" s="8" t="s">
        <v>46</v>
      </c>
      <c r="E5301" s="8" t="s">
        <v>46</v>
      </c>
      <c r="F5301" s="9">
        <f t="shared" si="172"/>
        <v>-90700000</v>
      </c>
      <c r="G5301" s="9">
        <v>-907</v>
      </c>
      <c r="H5301" s="10">
        <v>-99929632</v>
      </c>
      <c r="I5301" s="11">
        <v>15433940018.033895</v>
      </c>
      <c r="J5301" s="11">
        <v>152836</v>
      </c>
      <c r="K5301" s="11">
        <v>100983.66888713324</v>
      </c>
      <c r="L5301" s="12">
        <v>8337444.3193701506</v>
      </c>
      <c r="M5301" s="11">
        <v>1789</v>
      </c>
      <c r="N5301" s="13"/>
      <c r="O5301" t="str">
        <f t="shared" si="173"/>
        <v/>
      </c>
    </row>
    <row r="5302" spans="1:15" hidden="1">
      <c r="A5302" s="41" t="s">
        <v>94</v>
      </c>
      <c r="B5302" s="46">
        <v>45748</v>
      </c>
      <c r="C5302" s="8" t="s">
        <v>13</v>
      </c>
      <c r="D5302" s="8" t="s">
        <v>46</v>
      </c>
      <c r="E5302" s="8" t="s">
        <v>46</v>
      </c>
      <c r="F5302" s="9">
        <f t="shared" si="172"/>
        <v>-11800000</v>
      </c>
      <c r="G5302" s="9">
        <v>-118</v>
      </c>
      <c r="H5302" s="10">
        <v>-13000768</v>
      </c>
      <c r="I5302" s="11">
        <v>15422023945.105213</v>
      </c>
      <c r="J5302" s="11">
        <v>152718</v>
      </c>
      <c r="K5302" s="11">
        <v>100983.66888713324</v>
      </c>
      <c r="L5302" s="12">
        <v>1084695.0713182762</v>
      </c>
      <c r="M5302" s="11">
        <v>1790</v>
      </c>
      <c r="N5302" s="13"/>
      <c r="O5302" t="str">
        <f t="shared" si="173"/>
        <v/>
      </c>
    </row>
    <row r="5303" spans="1:15" hidden="1">
      <c r="A5303" s="41" t="s">
        <v>94</v>
      </c>
      <c r="B5303" s="46">
        <v>45748</v>
      </c>
      <c r="C5303" s="8" t="s">
        <v>13</v>
      </c>
      <c r="D5303" s="8" t="s">
        <v>46</v>
      </c>
      <c r="E5303" s="8" t="s">
        <v>46</v>
      </c>
      <c r="F5303" s="9">
        <f t="shared" si="172"/>
        <v>-7600000</v>
      </c>
      <c r="G5303" s="9">
        <v>-76</v>
      </c>
      <c r="H5303" s="10">
        <v>-8373376</v>
      </c>
      <c r="I5303" s="11">
        <v>15414349186.269791</v>
      </c>
      <c r="J5303" s="11">
        <v>152642</v>
      </c>
      <c r="K5303" s="11">
        <v>100983.66888713324</v>
      </c>
      <c r="L5303" s="12">
        <v>698617.16457787342</v>
      </c>
      <c r="M5303" s="11">
        <v>1791</v>
      </c>
      <c r="N5303" s="13"/>
      <c r="O5303" t="str">
        <f t="shared" si="173"/>
        <v/>
      </c>
    </row>
    <row r="5304" spans="1:15" hidden="1">
      <c r="A5304" s="41" t="s">
        <v>94</v>
      </c>
      <c r="B5304" s="46">
        <v>45748</v>
      </c>
      <c r="C5304" s="8" t="s">
        <v>13</v>
      </c>
      <c r="D5304" s="8" t="s">
        <v>46</v>
      </c>
      <c r="E5304" s="8" t="s">
        <v>46</v>
      </c>
      <c r="F5304" s="9">
        <f t="shared" si="172"/>
        <v>-9000000</v>
      </c>
      <c r="G5304" s="9">
        <v>-90</v>
      </c>
      <c r="H5304" s="10">
        <v>-9915840</v>
      </c>
      <c r="I5304" s="11">
        <v>15405260656.069948</v>
      </c>
      <c r="J5304" s="11">
        <v>152552</v>
      </c>
      <c r="K5304" s="11">
        <v>100983.66888713324</v>
      </c>
      <c r="L5304" s="12">
        <v>827309.80015800893</v>
      </c>
      <c r="M5304" s="11">
        <v>1792</v>
      </c>
      <c r="N5304" s="13"/>
      <c r="O5304" t="str">
        <f t="shared" si="173"/>
        <v/>
      </c>
    </row>
    <row r="5305" spans="1:15" hidden="1">
      <c r="A5305" s="41" t="s">
        <v>94</v>
      </c>
      <c r="B5305" s="46">
        <v>45748</v>
      </c>
      <c r="C5305" s="8" t="s">
        <v>13</v>
      </c>
      <c r="D5305" s="8" t="s">
        <v>46</v>
      </c>
      <c r="E5305" s="8" t="s">
        <v>46</v>
      </c>
      <c r="F5305" s="9">
        <f t="shared" si="172"/>
        <v>-900000</v>
      </c>
      <c r="G5305" s="9">
        <v>-9</v>
      </c>
      <c r="H5305" s="10">
        <v>-991584</v>
      </c>
      <c r="I5305" s="11">
        <v>15404351803.049965</v>
      </c>
      <c r="J5305" s="11">
        <v>152543</v>
      </c>
      <c r="K5305" s="11">
        <v>100983.66888713324</v>
      </c>
      <c r="L5305" s="12">
        <v>82730.9800158008</v>
      </c>
      <c r="M5305" s="11">
        <v>1793</v>
      </c>
      <c r="N5305" s="13"/>
      <c r="O5305" t="str">
        <f t="shared" si="173"/>
        <v/>
      </c>
    </row>
    <row r="5306" spans="1:15" hidden="1">
      <c r="A5306" s="41" t="s">
        <v>94</v>
      </c>
      <c r="B5306" s="46">
        <v>45748</v>
      </c>
      <c r="C5306" s="8" t="s">
        <v>13</v>
      </c>
      <c r="D5306" s="8" t="s">
        <v>46</v>
      </c>
      <c r="E5306" s="8" t="s">
        <v>46</v>
      </c>
      <c r="F5306" s="9">
        <f t="shared" si="172"/>
        <v>-1300000</v>
      </c>
      <c r="G5306" s="9">
        <v>-13</v>
      </c>
      <c r="H5306" s="10">
        <v>-1432288</v>
      </c>
      <c r="I5306" s="11">
        <v>15403039015.354433</v>
      </c>
      <c r="J5306" s="11">
        <v>152530</v>
      </c>
      <c r="K5306" s="11">
        <v>100983.66888713324</v>
      </c>
      <c r="L5306" s="12">
        <v>119500.30446726782</v>
      </c>
      <c r="M5306" s="11">
        <v>1794</v>
      </c>
      <c r="N5306" s="13"/>
      <c r="O5306" t="str">
        <f t="shared" si="173"/>
        <v/>
      </c>
    </row>
    <row r="5307" spans="1:15" hidden="1">
      <c r="A5307" s="41" t="s">
        <v>94</v>
      </c>
      <c r="B5307" s="46">
        <v>45748</v>
      </c>
      <c r="C5307" s="8" t="s">
        <v>13</v>
      </c>
      <c r="D5307" s="8" t="s">
        <v>46</v>
      </c>
      <c r="E5307" s="8" t="s">
        <v>46</v>
      </c>
      <c r="F5307" s="9">
        <f t="shared" si="172"/>
        <v>-9000000</v>
      </c>
      <c r="G5307" s="9">
        <v>-90</v>
      </c>
      <c r="H5307" s="10">
        <v>-9915840</v>
      </c>
      <c r="I5307" s="11">
        <v>15393950485.154591</v>
      </c>
      <c r="J5307" s="11">
        <v>152440</v>
      </c>
      <c r="K5307" s="11">
        <v>100983.66888713324</v>
      </c>
      <c r="L5307" s="12">
        <v>827309.80015800893</v>
      </c>
      <c r="M5307" s="11">
        <v>1795</v>
      </c>
      <c r="N5307" s="13"/>
      <c r="O5307" t="str">
        <f t="shared" si="173"/>
        <v/>
      </c>
    </row>
    <row r="5308" spans="1:15" hidden="1">
      <c r="A5308" s="41" t="s">
        <v>94</v>
      </c>
      <c r="B5308" s="46">
        <v>45748</v>
      </c>
      <c r="C5308" s="8" t="s">
        <v>13</v>
      </c>
      <c r="D5308" s="8" t="s">
        <v>46</v>
      </c>
      <c r="E5308" s="8" t="s">
        <v>46</v>
      </c>
      <c r="F5308" s="9">
        <f t="shared" si="172"/>
        <v>-13600000</v>
      </c>
      <c r="G5308" s="9">
        <v>-136</v>
      </c>
      <c r="H5308" s="10">
        <v>-14983936</v>
      </c>
      <c r="I5308" s="11">
        <v>15380216706.18594</v>
      </c>
      <c r="J5308" s="11">
        <v>152304</v>
      </c>
      <c r="K5308" s="11">
        <v>100983.66888713324</v>
      </c>
      <c r="L5308" s="12">
        <v>1250157.0313498788</v>
      </c>
      <c r="M5308" s="11">
        <v>1796</v>
      </c>
      <c r="N5308" s="13"/>
      <c r="O5308" t="str">
        <f t="shared" si="173"/>
        <v/>
      </c>
    </row>
    <row r="5309" spans="1:15" hidden="1">
      <c r="A5309" s="41" t="s">
        <v>94</v>
      </c>
      <c r="B5309" s="46">
        <v>45748</v>
      </c>
      <c r="C5309" s="8" t="s">
        <v>13</v>
      </c>
      <c r="D5309" s="8" t="s">
        <v>46</v>
      </c>
      <c r="E5309" s="8" t="s">
        <v>46</v>
      </c>
      <c r="F5309" s="9">
        <f t="shared" si="172"/>
        <v>-3300000</v>
      </c>
      <c r="G5309" s="9">
        <v>-33</v>
      </c>
      <c r="H5309" s="10">
        <v>-3635808</v>
      </c>
      <c r="I5309" s="11">
        <v>15376884245.112665</v>
      </c>
      <c r="J5309" s="11">
        <v>152271</v>
      </c>
      <c r="K5309" s="11">
        <v>100983.66888713324</v>
      </c>
      <c r="L5309" s="12">
        <v>303346.92672460293</v>
      </c>
      <c r="M5309" s="11">
        <v>1797</v>
      </c>
      <c r="N5309" s="13"/>
      <c r="O5309" t="str">
        <f t="shared" si="173"/>
        <v/>
      </c>
    </row>
    <row r="5310" spans="1:15" hidden="1">
      <c r="A5310" s="41" t="s">
        <v>94</v>
      </c>
      <c r="B5310" s="46">
        <v>45748</v>
      </c>
      <c r="C5310" s="8" t="s">
        <v>13</v>
      </c>
      <c r="D5310" s="8" t="s">
        <v>46</v>
      </c>
      <c r="E5310" s="8" t="s">
        <v>46</v>
      </c>
      <c r="F5310" s="9">
        <f t="shared" si="172"/>
        <v>-13700000</v>
      </c>
      <c r="G5310" s="9">
        <v>-137</v>
      </c>
      <c r="H5310" s="10">
        <v>-15094112</v>
      </c>
      <c r="I5310" s="11">
        <v>15363049482.475128</v>
      </c>
      <c r="J5310" s="11">
        <v>152134</v>
      </c>
      <c r="K5310" s="11">
        <v>100983.66888713324</v>
      </c>
      <c r="L5310" s="12">
        <v>1259349.362462746</v>
      </c>
      <c r="M5310" s="11">
        <v>1798</v>
      </c>
      <c r="N5310" s="13"/>
      <c r="O5310" t="str">
        <f t="shared" si="173"/>
        <v/>
      </c>
    </row>
    <row r="5311" spans="1:15" hidden="1">
      <c r="A5311" s="41" t="s">
        <v>94</v>
      </c>
      <c r="B5311" s="46">
        <v>45748</v>
      </c>
      <c r="C5311" s="8" t="s">
        <v>13</v>
      </c>
      <c r="D5311" s="8" t="s">
        <v>46</v>
      </c>
      <c r="E5311" s="8" t="s">
        <v>46</v>
      </c>
      <c r="F5311" s="9">
        <f t="shared" si="172"/>
        <v>-9000000</v>
      </c>
      <c r="G5311" s="9">
        <v>-90</v>
      </c>
      <c r="H5311" s="10">
        <v>-9915840</v>
      </c>
      <c r="I5311" s="11">
        <v>15353960952.275286</v>
      </c>
      <c r="J5311" s="11">
        <v>152044</v>
      </c>
      <c r="K5311" s="11">
        <v>100983.66888713324</v>
      </c>
      <c r="L5311" s="12">
        <v>827309.80015800893</v>
      </c>
      <c r="M5311" s="11">
        <v>1799</v>
      </c>
      <c r="N5311" s="13"/>
      <c r="O5311" t="str">
        <f t="shared" si="173"/>
        <v/>
      </c>
    </row>
    <row r="5312" spans="1:15" hidden="1">
      <c r="A5312" s="41" t="s">
        <v>94</v>
      </c>
      <c r="B5312" s="46">
        <v>45748</v>
      </c>
      <c r="C5312" s="8" t="s">
        <v>13</v>
      </c>
      <c r="D5312" s="8" t="s">
        <v>15</v>
      </c>
      <c r="E5312" s="8" t="s">
        <v>15</v>
      </c>
      <c r="F5312" s="9">
        <f t="shared" si="172"/>
        <v>1800000</v>
      </c>
      <c r="G5312" s="9">
        <v>18</v>
      </c>
      <c r="H5312" s="10">
        <v>1942632</v>
      </c>
      <c r="I5312" s="11">
        <v>6264333802.7391043</v>
      </c>
      <c r="J5312" s="11">
        <v>59631</v>
      </c>
      <c r="K5312" s="11">
        <v>105051.63090907589</v>
      </c>
      <c r="L5312" s="12">
        <v>0</v>
      </c>
      <c r="M5312" s="11">
        <v>2791</v>
      </c>
      <c r="N5312" s="13"/>
      <c r="O5312" t="str">
        <f t="shared" si="173"/>
        <v/>
      </c>
    </row>
    <row r="5313" spans="1:15" hidden="1">
      <c r="A5313" s="41" t="s">
        <v>94</v>
      </c>
      <c r="B5313" s="46">
        <v>45748</v>
      </c>
      <c r="C5313" s="8" t="s">
        <v>13</v>
      </c>
      <c r="D5313" s="8" t="s">
        <v>46</v>
      </c>
      <c r="E5313" s="8" t="s">
        <v>46</v>
      </c>
      <c r="F5313" s="9">
        <f t="shared" si="172"/>
        <v>-13600000</v>
      </c>
      <c r="G5313" s="9">
        <v>-136</v>
      </c>
      <c r="H5313" s="10">
        <v>-14983936</v>
      </c>
      <c r="I5313" s="11">
        <v>15340227173.306635</v>
      </c>
      <c r="J5313" s="11">
        <v>151908</v>
      </c>
      <c r="K5313" s="11">
        <v>100983.66888713324</v>
      </c>
      <c r="L5313" s="12">
        <v>1250157.0313498788</v>
      </c>
      <c r="M5313" s="11">
        <v>1800</v>
      </c>
      <c r="N5313" s="13"/>
      <c r="O5313" t="str">
        <f t="shared" si="173"/>
        <v/>
      </c>
    </row>
    <row r="5314" spans="1:15" hidden="1">
      <c r="A5314" s="41" t="s">
        <v>94</v>
      </c>
      <c r="B5314" s="46">
        <v>45748</v>
      </c>
      <c r="C5314" s="8" t="s">
        <v>13</v>
      </c>
      <c r="D5314" s="8" t="s">
        <v>46</v>
      </c>
      <c r="E5314" s="8" t="s">
        <v>46</v>
      </c>
      <c r="F5314" s="9">
        <f t="shared" si="172"/>
        <v>-8600000</v>
      </c>
      <c r="G5314" s="9">
        <v>-86</v>
      </c>
      <c r="H5314" s="10">
        <v>-9475136</v>
      </c>
      <c r="I5314" s="11">
        <v>15331542577.782341</v>
      </c>
      <c r="J5314" s="11">
        <v>151822</v>
      </c>
      <c r="K5314" s="11">
        <v>100983.66888713324</v>
      </c>
      <c r="L5314" s="12">
        <v>790540.47570654005</v>
      </c>
      <c r="M5314" s="11">
        <v>1801</v>
      </c>
      <c r="N5314" s="13"/>
      <c r="O5314" t="str">
        <f t="shared" si="173"/>
        <v/>
      </c>
    </row>
    <row r="5315" spans="1:15" hidden="1">
      <c r="A5315" s="41" t="s">
        <v>94</v>
      </c>
      <c r="B5315" s="46">
        <v>45748</v>
      </c>
      <c r="C5315" s="8" t="s">
        <v>13</v>
      </c>
      <c r="D5315" s="8" t="s">
        <v>46</v>
      </c>
      <c r="E5315" s="8" t="s">
        <v>46</v>
      </c>
      <c r="F5315" s="9">
        <f t="shared" si="172"/>
        <v>-1100000</v>
      </c>
      <c r="G5315" s="9">
        <v>-11</v>
      </c>
      <c r="H5315" s="10">
        <v>-1211936</v>
      </c>
      <c r="I5315" s="11">
        <v>15330431757.424583</v>
      </c>
      <c r="J5315" s="11">
        <v>151811</v>
      </c>
      <c r="K5315" s="11">
        <v>100983.66888713324</v>
      </c>
      <c r="L5315" s="12">
        <v>101115.64224153431</v>
      </c>
      <c r="M5315" s="11">
        <v>1802</v>
      </c>
      <c r="N5315" s="13"/>
      <c r="O5315" t="str">
        <f t="shared" si="173"/>
        <v/>
      </c>
    </row>
    <row r="5316" spans="1:15" hidden="1">
      <c r="A5316" s="41" t="s">
        <v>94</v>
      </c>
      <c r="B5316" s="46">
        <v>45748</v>
      </c>
      <c r="C5316" s="8" t="s">
        <v>13</v>
      </c>
      <c r="D5316" s="8" t="s">
        <v>46</v>
      </c>
      <c r="E5316" s="8" t="s">
        <v>46</v>
      </c>
      <c r="F5316" s="9">
        <f t="shared" si="172"/>
        <v>-900000</v>
      </c>
      <c r="G5316" s="9">
        <v>-9</v>
      </c>
      <c r="H5316" s="10">
        <v>-991584</v>
      </c>
      <c r="I5316" s="11">
        <v>15329522904.4046</v>
      </c>
      <c r="J5316" s="11">
        <v>151802</v>
      </c>
      <c r="K5316" s="11">
        <v>100983.66888713324</v>
      </c>
      <c r="L5316" s="12">
        <v>82730.9800158008</v>
      </c>
      <c r="M5316" s="11">
        <v>1803</v>
      </c>
      <c r="N5316" s="13"/>
      <c r="O5316" t="str">
        <f t="shared" si="173"/>
        <v/>
      </c>
    </row>
    <row r="5317" spans="1:15" hidden="1">
      <c r="A5317" s="41" t="s">
        <v>94</v>
      </c>
      <c r="B5317" s="46">
        <v>45748</v>
      </c>
      <c r="C5317" s="8" t="s">
        <v>13</v>
      </c>
      <c r="D5317" s="8" t="s">
        <v>46</v>
      </c>
      <c r="E5317" s="8" t="s">
        <v>46</v>
      </c>
      <c r="F5317" s="9">
        <f t="shared" si="172"/>
        <v>-1800000</v>
      </c>
      <c r="G5317" s="9">
        <v>-18</v>
      </c>
      <c r="H5317" s="10">
        <v>-1983168</v>
      </c>
      <c r="I5317" s="11">
        <v>15327705198.364632</v>
      </c>
      <c r="J5317" s="11">
        <v>151784</v>
      </c>
      <c r="K5317" s="11">
        <v>100983.66888713324</v>
      </c>
      <c r="L5317" s="12">
        <v>165461.9600316016</v>
      </c>
      <c r="M5317" s="11">
        <v>1804</v>
      </c>
      <c r="N5317" s="13"/>
      <c r="O5317" t="str">
        <f t="shared" si="173"/>
        <v/>
      </c>
    </row>
    <row r="5318" spans="1:15" hidden="1">
      <c r="A5318" s="41" t="s">
        <v>94</v>
      </c>
      <c r="B5318" s="46">
        <v>45748</v>
      </c>
      <c r="C5318" s="8" t="s">
        <v>13</v>
      </c>
      <c r="D5318" s="8" t="s">
        <v>14</v>
      </c>
      <c r="E5318" s="8" t="s">
        <v>14</v>
      </c>
      <c r="F5318" s="9">
        <f t="shared" si="172"/>
        <v>-9400000</v>
      </c>
      <c r="G5318" s="9">
        <v>-94</v>
      </c>
      <c r="H5318" s="10">
        <v>-9987124</v>
      </c>
      <c r="I5318" s="11">
        <v>19006368596.597469</v>
      </c>
      <c r="J5318" s="11">
        <v>189679</v>
      </c>
      <c r="K5318" s="11">
        <v>100202.80893824554</v>
      </c>
      <c r="L5318" s="12">
        <v>568059.95980492048</v>
      </c>
      <c r="M5318" s="11">
        <v>704</v>
      </c>
      <c r="N5318" s="13"/>
      <c r="O5318" t="str">
        <f t="shared" si="173"/>
        <v/>
      </c>
    </row>
    <row r="5319" spans="1:15" hidden="1">
      <c r="A5319" s="41" t="s">
        <v>94</v>
      </c>
      <c r="B5319" s="46">
        <v>45748</v>
      </c>
      <c r="C5319" s="8" t="s">
        <v>13</v>
      </c>
      <c r="D5319" s="8" t="s">
        <v>46</v>
      </c>
      <c r="E5319" s="8" t="s">
        <v>46</v>
      </c>
      <c r="F5319" s="9">
        <f t="shared" si="172"/>
        <v>-27200000</v>
      </c>
      <c r="G5319" s="9">
        <v>-272</v>
      </c>
      <c r="H5319" s="10">
        <v>-29967872</v>
      </c>
      <c r="I5319" s="11">
        <v>15300237640.427332</v>
      </c>
      <c r="J5319" s="11">
        <v>151512</v>
      </c>
      <c r="K5319" s="11">
        <v>100983.66888713324</v>
      </c>
      <c r="L5319" s="12">
        <v>2500314.0626997575</v>
      </c>
      <c r="M5319" s="11">
        <v>1805</v>
      </c>
      <c r="N5319" s="13"/>
      <c r="O5319" t="str">
        <f t="shared" si="173"/>
        <v/>
      </c>
    </row>
    <row r="5320" spans="1:15" hidden="1">
      <c r="A5320" s="41" t="s">
        <v>94</v>
      </c>
      <c r="B5320" s="46">
        <v>45748</v>
      </c>
      <c r="C5320" s="8" t="s">
        <v>13</v>
      </c>
      <c r="D5320" s="8" t="s">
        <v>46</v>
      </c>
      <c r="E5320" s="8" t="s">
        <v>46</v>
      </c>
      <c r="F5320" s="9">
        <f t="shared" si="172"/>
        <v>-1600000</v>
      </c>
      <c r="G5320" s="9">
        <v>-16</v>
      </c>
      <c r="H5320" s="10">
        <v>-1762816</v>
      </c>
      <c r="I5320" s="11">
        <v>15298621901.725138</v>
      </c>
      <c r="J5320" s="11">
        <v>151496</v>
      </c>
      <c r="K5320" s="11">
        <v>100983.66888713324</v>
      </c>
      <c r="L5320" s="12">
        <v>147077.29780586809</v>
      </c>
      <c r="M5320" s="11">
        <v>1806</v>
      </c>
      <c r="N5320" s="13"/>
      <c r="O5320" t="str">
        <f t="shared" si="173"/>
        <v/>
      </c>
    </row>
    <row r="5321" spans="1:15" hidden="1">
      <c r="A5321" s="41" t="s">
        <v>94</v>
      </c>
      <c r="B5321" s="46">
        <v>45748</v>
      </c>
      <c r="C5321" s="8" t="s">
        <v>13</v>
      </c>
      <c r="D5321" s="8" t="s">
        <v>46</v>
      </c>
      <c r="E5321" s="8" t="s">
        <v>46</v>
      </c>
      <c r="F5321" s="9">
        <f t="shared" si="172"/>
        <v>900000</v>
      </c>
      <c r="G5321" s="9">
        <v>9</v>
      </c>
      <c r="H5321" s="10">
        <v>988686</v>
      </c>
      <c r="I5321" s="11">
        <v>15299610587.725138</v>
      </c>
      <c r="J5321" s="11">
        <v>151505</v>
      </c>
      <c r="K5321" s="11">
        <v>100984.19582010586</v>
      </c>
      <c r="L5321" s="12">
        <v>0</v>
      </c>
      <c r="M5321" s="11">
        <v>1807</v>
      </c>
      <c r="N5321" s="13"/>
      <c r="O5321" t="str">
        <f t="shared" si="173"/>
        <v/>
      </c>
    </row>
    <row r="5322" spans="1:15" hidden="1">
      <c r="A5322" s="41" t="s">
        <v>94</v>
      </c>
      <c r="B5322" s="46">
        <v>45748</v>
      </c>
      <c r="C5322" s="8" t="s">
        <v>13</v>
      </c>
      <c r="D5322" s="8" t="s">
        <v>46</v>
      </c>
      <c r="E5322" s="8" t="s">
        <v>46</v>
      </c>
      <c r="F5322" s="9">
        <f t="shared" ref="F5322:F5385" si="174">100000*G5322</f>
        <v>-5500000</v>
      </c>
      <c r="G5322" s="9">
        <v>-55</v>
      </c>
      <c r="H5322" s="10">
        <v>-6059680</v>
      </c>
      <c r="I5322" s="11">
        <v>15294056456.955032</v>
      </c>
      <c r="J5322" s="11">
        <v>151450</v>
      </c>
      <c r="K5322" s="11">
        <v>100984.19582010586</v>
      </c>
      <c r="L5322" s="12">
        <v>505549.22989417799</v>
      </c>
      <c r="M5322" s="11">
        <v>1808</v>
      </c>
      <c r="N5322" s="13"/>
      <c r="O5322" t="str">
        <f t="shared" si="173"/>
        <v/>
      </c>
    </row>
    <row r="5323" spans="1:15" hidden="1">
      <c r="A5323" s="41" t="s">
        <v>94</v>
      </c>
      <c r="B5323" s="46">
        <v>45748</v>
      </c>
      <c r="C5323" s="8" t="s">
        <v>13</v>
      </c>
      <c r="D5323" s="8" t="s">
        <v>46</v>
      </c>
      <c r="E5323" s="8" t="s">
        <v>46</v>
      </c>
      <c r="F5323" s="9">
        <f t="shared" si="174"/>
        <v>-13600000</v>
      </c>
      <c r="G5323" s="9">
        <v>-136</v>
      </c>
      <c r="H5323" s="10">
        <v>-14983936</v>
      </c>
      <c r="I5323" s="11">
        <v>15280322606.323498</v>
      </c>
      <c r="J5323" s="11">
        <v>151314</v>
      </c>
      <c r="K5323" s="11">
        <v>100984.19582010586</v>
      </c>
      <c r="L5323" s="12">
        <v>1250085.3684656024</v>
      </c>
      <c r="M5323" s="11">
        <v>1809</v>
      </c>
      <c r="N5323" s="13"/>
      <c r="O5323" t="str">
        <f t="shared" si="173"/>
        <v/>
      </c>
    </row>
    <row r="5324" spans="1:15" hidden="1">
      <c r="A5324" s="41" t="s">
        <v>94</v>
      </c>
      <c r="B5324" s="46">
        <v>45748</v>
      </c>
      <c r="C5324" s="8" t="s">
        <v>13</v>
      </c>
      <c r="D5324" s="8" t="s">
        <v>46</v>
      </c>
      <c r="E5324" s="8" t="s">
        <v>46</v>
      </c>
      <c r="F5324" s="9">
        <f t="shared" si="174"/>
        <v>3400000</v>
      </c>
      <c r="G5324" s="9">
        <v>34</v>
      </c>
      <c r="H5324" s="10">
        <v>3742856</v>
      </c>
      <c r="I5324" s="11">
        <v>15284065462.323498</v>
      </c>
      <c r="J5324" s="11">
        <v>151348</v>
      </c>
      <c r="K5324" s="11">
        <v>100986.24007138184</v>
      </c>
      <c r="L5324" s="12">
        <v>0</v>
      </c>
      <c r="M5324" s="11">
        <v>1810</v>
      </c>
      <c r="N5324" s="13"/>
      <c r="O5324" t="str">
        <f t="shared" si="173"/>
        <v/>
      </c>
    </row>
    <row r="5325" spans="1:15" hidden="1">
      <c r="A5325" s="41" t="s">
        <v>94</v>
      </c>
      <c r="B5325" s="46">
        <v>45748</v>
      </c>
      <c r="C5325" s="8" t="s">
        <v>13</v>
      </c>
      <c r="D5325" s="8" t="s">
        <v>46</v>
      </c>
      <c r="E5325" s="8" t="s">
        <v>46</v>
      </c>
      <c r="F5325" s="9">
        <f t="shared" si="174"/>
        <v>-90700000</v>
      </c>
      <c r="G5325" s="9">
        <v>-907</v>
      </c>
      <c r="H5325" s="10">
        <v>-99929632</v>
      </c>
      <c r="I5325" s="11">
        <v>15192470942.578754</v>
      </c>
      <c r="J5325" s="11">
        <v>150441</v>
      </c>
      <c r="K5325" s="11">
        <v>100986.24007138184</v>
      </c>
      <c r="L5325" s="12">
        <v>8335112.2552566826</v>
      </c>
      <c r="M5325" s="11">
        <v>1811</v>
      </c>
      <c r="N5325" s="13"/>
      <c r="O5325" t="str">
        <f t="shared" si="173"/>
        <v/>
      </c>
    </row>
    <row r="5326" spans="1:15" hidden="1">
      <c r="A5326" s="41" t="s">
        <v>94</v>
      </c>
      <c r="B5326" s="46">
        <v>45748</v>
      </c>
      <c r="C5326" s="8" t="s">
        <v>13</v>
      </c>
      <c r="D5326" s="8" t="s">
        <v>46</v>
      </c>
      <c r="E5326" s="8" t="s">
        <v>46</v>
      </c>
      <c r="F5326" s="9">
        <f t="shared" si="174"/>
        <v>900000</v>
      </c>
      <c r="G5326" s="9">
        <v>9</v>
      </c>
      <c r="H5326" s="10">
        <v>990621</v>
      </c>
      <c r="I5326" s="11">
        <v>15193461563.578754</v>
      </c>
      <c r="J5326" s="11">
        <v>150450</v>
      </c>
      <c r="K5326" s="11">
        <v>100986.78340697079</v>
      </c>
      <c r="L5326" s="12">
        <v>0</v>
      </c>
      <c r="M5326" s="11">
        <v>1812</v>
      </c>
      <c r="N5326" s="13"/>
      <c r="O5326" t="str">
        <f t="shared" si="173"/>
        <v/>
      </c>
    </row>
    <row r="5327" spans="1:15" hidden="1">
      <c r="A5327" s="41" t="s">
        <v>94</v>
      </c>
      <c r="B5327" s="46">
        <v>45748</v>
      </c>
      <c r="C5327" s="8" t="s">
        <v>13</v>
      </c>
      <c r="D5327" s="8" t="s">
        <v>46</v>
      </c>
      <c r="E5327" s="8" t="s">
        <v>46</v>
      </c>
      <c r="F5327" s="9">
        <f t="shared" si="174"/>
        <v>-13600000</v>
      </c>
      <c r="G5327" s="9">
        <v>-136</v>
      </c>
      <c r="H5327" s="10">
        <v>-14983936</v>
      </c>
      <c r="I5327" s="11">
        <v>15179727361.035406</v>
      </c>
      <c r="J5327" s="11">
        <v>150314</v>
      </c>
      <c r="K5327" s="11">
        <v>100986.78340697079</v>
      </c>
      <c r="L5327" s="12">
        <v>1249733.4566519726</v>
      </c>
      <c r="M5327" s="11">
        <v>1813</v>
      </c>
      <c r="N5327" s="13"/>
      <c r="O5327" t="str">
        <f t="shared" si="173"/>
        <v/>
      </c>
    </row>
    <row r="5328" spans="1:15" hidden="1">
      <c r="A5328" s="41" t="s">
        <v>94</v>
      </c>
      <c r="B5328" s="46">
        <v>45748</v>
      </c>
      <c r="C5328" s="8" t="s">
        <v>13</v>
      </c>
      <c r="D5328" s="8" t="s">
        <v>14</v>
      </c>
      <c r="E5328" s="8" t="s">
        <v>14</v>
      </c>
      <c r="F5328" s="9">
        <f t="shared" si="174"/>
        <v>-9400000</v>
      </c>
      <c r="G5328" s="9">
        <v>-94</v>
      </c>
      <c r="H5328" s="10">
        <v>-9987124</v>
      </c>
      <c r="I5328" s="11">
        <v>18996949532.557274</v>
      </c>
      <c r="J5328" s="11">
        <v>189585</v>
      </c>
      <c r="K5328" s="11">
        <v>100202.80893824554</v>
      </c>
      <c r="L5328" s="12">
        <v>568059.95980492048</v>
      </c>
      <c r="M5328" s="11">
        <v>705</v>
      </c>
      <c r="N5328" s="13"/>
      <c r="O5328" t="str">
        <f t="shared" ref="O5328:O5391" si="175">IF(M5328=_xlfn.MAXIFS(M:M,D:D,D5328),"X","")</f>
        <v/>
      </c>
    </row>
    <row r="5329" spans="1:15" hidden="1">
      <c r="A5329" s="41" t="s">
        <v>94</v>
      </c>
      <c r="B5329" s="46">
        <v>45748</v>
      </c>
      <c r="C5329" s="8" t="s">
        <v>13</v>
      </c>
      <c r="D5329" s="8" t="s">
        <v>46</v>
      </c>
      <c r="E5329" s="8" t="s">
        <v>46</v>
      </c>
      <c r="F5329" s="9">
        <f t="shared" si="174"/>
        <v>-18100000</v>
      </c>
      <c r="G5329" s="9">
        <v>-181</v>
      </c>
      <c r="H5329" s="10">
        <v>-19941856</v>
      </c>
      <c r="I5329" s="11">
        <v>15161448753.238745</v>
      </c>
      <c r="J5329" s="11">
        <v>150133</v>
      </c>
      <c r="K5329" s="11">
        <v>100986.78340697079</v>
      </c>
      <c r="L5329" s="12">
        <v>1663248.2033382878</v>
      </c>
      <c r="M5329" s="11">
        <v>1814</v>
      </c>
      <c r="N5329" s="13"/>
      <c r="O5329" t="str">
        <f t="shared" si="175"/>
        <v/>
      </c>
    </row>
    <row r="5330" spans="1:15" hidden="1">
      <c r="A5330" s="41" t="s">
        <v>94</v>
      </c>
      <c r="B5330" s="46">
        <v>45748</v>
      </c>
      <c r="C5330" s="8" t="s">
        <v>13</v>
      </c>
      <c r="D5330" s="8" t="s">
        <v>46</v>
      </c>
      <c r="E5330" s="8" t="s">
        <v>46</v>
      </c>
      <c r="F5330" s="9">
        <f t="shared" si="174"/>
        <v>-900000</v>
      </c>
      <c r="G5330" s="9">
        <v>-9</v>
      </c>
      <c r="H5330" s="10">
        <v>-991584</v>
      </c>
      <c r="I5330" s="11">
        <v>15160539872.188082</v>
      </c>
      <c r="J5330" s="11">
        <v>150124</v>
      </c>
      <c r="K5330" s="11">
        <v>100986.78340697079</v>
      </c>
      <c r="L5330" s="12">
        <v>82702.949337262893</v>
      </c>
      <c r="M5330" s="11">
        <v>1815</v>
      </c>
      <c r="N5330" s="13"/>
      <c r="O5330" t="str">
        <f t="shared" si="175"/>
        <v/>
      </c>
    </row>
    <row r="5331" spans="1:15" hidden="1">
      <c r="A5331" s="41" t="s">
        <v>94</v>
      </c>
      <c r="B5331" s="46">
        <v>45748</v>
      </c>
      <c r="C5331" s="8" t="s">
        <v>13</v>
      </c>
      <c r="D5331" s="8" t="s">
        <v>46</v>
      </c>
      <c r="E5331" s="8" t="s">
        <v>46</v>
      </c>
      <c r="F5331" s="9">
        <f t="shared" si="174"/>
        <v>-9000000</v>
      </c>
      <c r="G5331" s="9">
        <v>-90</v>
      </c>
      <c r="H5331" s="10">
        <v>-9915840</v>
      </c>
      <c r="I5331" s="11">
        <v>15151451061.681454</v>
      </c>
      <c r="J5331" s="11">
        <v>150034</v>
      </c>
      <c r="K5331" s="11">
        <v>100986.78340697079</v>
      </c>
      <c r="L5331" s="12">
        <v>827029.49337262847</v>
      </c>
      <c r="M5331" s="11">
        <v>1816</v>
      </c>
      <c r="N5331" s="13"/>
      <c r="O5331" t="str">
        <f t="shared" si="175"/>
        <v/>
      </c>
    </row>
    <row r="5332" spans="1:15" hidden="1">
      <c r="A5332" s="41" t="s">
        <v>94</v>
      </c>
      <c r="B5332" s="46">
        <v>45748</v>
      </c>
      <c r="C5332" s="8" t="s">
        <v>13</v>
      </c>
      <c r="D5332" s="8" t="s">
        <v>46</v>
      </c>
      <c r="E5332" s="8" t="s">
        <v>46</v>
      </c>
      <c r="F5332" s="9">
        <f t="shared" si="174"/>
        <v>-19900000</v>
      </c>
      <c r="G5332" s="9">
        <v>-199</v>
      </c>
      <c r="H5332" s="10">
        <v>-21925024</v>
      </c>
      <c r="I5332" s="11">
        <v>15131354691.783466</v>
      </c>
      <c r="J5332" s="11">
        <v>149835</v>
      </c>
      <c r="K5332" s="11">
        <v>100986.78340697079</v>
      </c>
      <c r="L5332" s="12">
        <v>1828654.1020128131</v>
      </c>
      <c r="M5332" s="11">
        <v>1817</v>
      </c>
      <c r="N5332" s="13"/>
      <c r="O5332" t="str">
        <f t="shared" si="175"/>
        <v/>
      </c>
    </row>
    <row r="5333" spans="1:15" hidden="1">
      <c r="A5333" s="41" t="s">
        <v>94</v>
      </c>
      <c r="B5333" s="46">
        <v>45748</v>
      </c>
      <c r="C5333" s="8" t="s">
        <v>13</v>
      </c>
      <c r="D5333" s="8" t="s">
        <v>46</v>
      </c>
      <c r="E5333" s="8" t="s">
        <v>46</v>
      </c>
      <c r="F5333" s="9">
        <f t="shared" si="174"/>
        <v>-1800000</v>
      </c>
      <c r="G5333" s="9">
        <v>-18</v>
      </c>
      <c r="H5333" s="10">
        <v>-1983168</v>
      </c>
      <c r="I5333" s="11">
        <v>15129536929.68214</v>
      </c>
      <c r="J5333" s="11">
        <v>149817</v>
      </c>
      <c r="K5333" s="11">
        <v>100986.78340697079</v>
      </c>
      <c r="L5333" s="12">
        <v>165405.89867452579</v>
      </c>
      <c r="M5333" s="11">
        <v>1818</v>
      </c>
      <c r="N5333" s="13"/>
      <c r="O5333" t="str">
        <f t="shared" si="175"/>
        <v/>
      </c>
    </row>
    <row r="5334" spans="1:15" hidden="1">
      <c r="A5334" s="41" t="s">
        <v>94</v>
      </c>
      <c r="B5334" s="46">
        <v>45748</v>
      </c>
      <c r="C5334" s="8" t="s">
        <v>13</v>
      </c>
      <c r="D5334" s="8" t="s">
        <v>46</v>
      </c>
      <c r="E5334" s="8" t="s">
        <v>46</v>
      </c>
      <c r="F5334" s="9">
        <f t="shared" si="174"/>
        <v>-158000000</v>
      </c>
      <c r="G5334" s="9">
        <v>-1580</v>
      </c>
      <c r="H5334" s="10">
        <v>-174078080</v>
      </c>
      <c r="I5334" s="11">
        <v>14969977811.899126</v>
      </c>
      <c r="J5334" s="11">
        <v>148237</v>
      </c>
      <c r="K5334" s="11">
        <v>100986.78340697079</v>
      </c>
      <c r="L5334" s="12">
        <v>14518962.21698615</v>
      </c>
      <c r="M5334" s="11">
        <v>1819</v>
      </c>
      <c r="N5334" s="13"/>
      <c r="O5334" t="str">
        <f t="shared" si="175"/>
        <v/>
      </c>
    </row>
    <row r="5335" spans="1:15" hidden="1">
      <c r="A5335" s="41" t="s">
        <v>94</v>
      </c>
      <c r="B5335" s="46">
        <v>45748</v>
      </c>
      <c r="C5335" s="8" t="s">
        <v>13</v>
      </c>
      <c r="D5335" s="8" t="s">
        <v>46</v>
      </c>
      <c r="E5335" s="8" t="s">
        <v>46</v>
      </c>
      <c r="F5335" s="9">
        <f t="shared" si="174"/>
        <v>-9000000</v>
      </c>
      <c r="G5335" s="9">
        <v>-90</v>
      </c>
      <c r="H5335" s="10">
        <v>-9915840</v>
      </c>
      <c r="I5335" s="11">
        <v>14960889001.392498</v>
      </c>
      <c r="J5335" s="11">
        <v>148147</v>
      </c>
      <c r="K5335" s="11">
        <v>100986.78340697079</v>
      </c>
      <c r="L5335" s="12">
        <v>827029.49337262847</v>
      </c>
      <c r="M5335" s="11">
        <v>1820</v>
      </c>
      <c r="N5335" s="13"/>
      <c r="O5335" t="str">
        <f t="shared" si="175"/>
        <v/>
      </c>
    </row>
    <row r="5336" spans="1:15" hidden="1">
      <c r="A5336" s="41" t="s">
        <v>94</v>
      </c>
      <c r="B5336" s="46">
        <v>45748</v>
      </c>
      <c r="C5336" s="8" t="s">
        <v>13</v>
      </c>
      <c r="D5336" s="8" t="s">
        <v>46</v>
      </c>
      <c r="E5336" s="8" t="s">
        <v>46</v>
      </c>
      <c r="F5336" s="9">
        <f t="shared" si="174"/>
        <v>-6700000</v>
      </c>
      <c r="G5336" s="9">
        <v>-67</v>
      </c>
      <c r="H5336" s="10">
        <v>-7381792</v>
      </c>
      <c r="I5336" s="11">
        <v>14954122886.90423</v>
      </c>
      <c r="J5336" s="11">
        <v>148080</v>
      </c>
      <c r="K5336" s="11">
        <v>100986.78340697079</v>
      </c>
      <c r="L5336" s="12">
        <v>615677.51173295733</v>
      </c>
      <c r="M5336" s="11">
        <v>1821</v>
      </c>
      <c r="N5336" s="13"/>
      <c r="O5336" t="str">
        <f t="shared" si="175"/>
        <v/>
      </c>
    </row>
    <row r="5337" spans="1:15" hidden="1">
      <c r="A5337" s="41" t="s">
        <v>94</v>
      </c>
      <c r="B5337" s="46">
        <v>45748</v>
      </c>
      <c r="C5337" s="8" t="s">
        <v>13</v>
      </c>
      <c r="D5337" s="8" t="s">
        <v>46</v>
      </c>
      <c r="E5337" s="8" t="s">
        <v>46</v>
      </c>
      <c r="F5337" s="9">
        <f t="shared" si="174"/>
        <v>-18100000</v>
      </c>
      <c r="G5337" s="9">
        <v>-181</v>
      </c>
      <c r="H5337" s="10">
        <v>-19941856</v>
      </c>
      <c r="I5337" s="11">
        <v>14935844279.107569</v>
      </c>
      <c r="J5337" s="11">
        <v>147899</v>
      </c>
      <c r="K5337" s="11">
        <v>100986.78340697079</v>
      </c>
      <c r="L5337" s="12">
        <v>1663248.2033382878</v>
      </c>
      <c r="M5337" s="11">
        <v>1822</v>
      </c>
      <c r="N5337" s="13"/>
      <c r="O5337" t="str">
        <f t="shared" si="175"/>
        <v/>
      </c>
    </row>
    <row r="5338" spans="1:15" hidden="1">
      <c r="A5338" s="41" t="s">
        <v>94</v>
      </c>
      <c r="B5338" s="46">
        <v>45748</v>
      </c>
      <c r="C5338" s="8" t="s">
        <v>13</v>
      </c>
      <c r="D5338" s="8" t="s">
        <v>46</v>
      </c>
      <c r="E5338" s="8" t="s">
        <v>46</v>
      </c>
      <c r="F5338" s="9">
        <f t="shared" si="174"/>
        <v>-9000000</v>
      </c>
      <c r="G5338" s="9">
        <v>-90</v>
      </c>
      <c r="H5338" s="10">
        <v>-9915840</v>
      </c>
      <c r="I5338" s="11">
        <v>14926755468.600941</v>
      </c>
      <c r="J5338" s="11">
        <v>147809</v>
      </c>
      <c r="K5338" s="11">
        <v>100986.78340697079</v>
      </c>
      <c r="L5338" s="12">
        <v>827029.49337262847</v>
      </c>
      <c r="M5338" s="11">
        <v>1823</v>
      </c>
      <c r="N5338" s="13"/>
      <c r="O5338" t="str">
        <f t="shared" si="175"/>
        <v/>
      </c>
    </row>
    <row r="5339" spans="1:15" hidden="1">
      <c r="A5339" s="41" t="s">
        <v>94</v>
      </c>
      <c r="B5339" s="46">
        <v>45748</v>
      </c>
      <c r="C5339" s="8" t="s">
        <v>13</v>
      </c>
      <c r="D5339" s="8" t="s">
        <v>15</v>
      </c>
      <c r="E5339" s="8" t="s">
        <v>15</v>
      </c>
      <c r="F5339" s="9">
        <f t="shared" si="174"/>
        <v>3700000</v>
      </c>
      <c r="G5339" s="9">
        <v>37</v>
      </c>
      <c r="H5339" s="10">
        <v>3976094</v>
      </c>
      <c r="I5339" s="11">
        <v>6268309896.7391043</v>
      </c>
      <c r="J5339" s="11">
        <v>59668</v>
      </c>
      <c r="K5339" s="11">
        <v>105053.12557382691</v>
      </c>
      <c r="L5339" s="12">
        <v>0</v>
      </c>
      <c r="M5339" s="11">
        <v>2792</v>
      </c>
      <c r="N5339" s="13"/>
      <c r="O5339" t="str">
        <f t="shared" si="175"/>
        <v/>
      </c>
    </row>
    <row r="5340" spans="1:15" hidden="1">
      <c r="A5340" s="41" t="s">
        <v>94</v>
      </c>
      <c r="B5340" s="46">
        <v>45748</v>
      </c>
      <c r="C5340" s="8" t="s">
        <v>13</v>
      </c>
      <c r="D5340" s="8" t="s">
        <v>46</v>
      </c>
      <c r="E5340" s="8" t="s">
        <v>46</v>
      </c>
      <c r="F5340" s="9">
        <f t="shared" si="174"/>
        <v>-3600000</v>
      </c>
      <c r="G5340" s="9">
        <v>-36</v>
      </c>
      <c r="H5340" s="10">
        <v>-3966336</v>
      </c>
      <c r="I5340" s="11">
        <v>14923119944.398291</v>
      </c>
      <c r="J5340" s="11">
        <v>147773</v>
      </c>
      <c r="K5340" s="11">
        <v>100986.78340697079</v>
      </c>
      <c r="L5340" s="12">
        <v>330811.79734905157</v>
      </c>
      <c r="M5340" s="11">
        <v>1824</v>
      </c>
      <c r="N5340" s="13"/>
      <c r="O5340" t="str">
        <f t="shared" si="175"/>
        <v/>
      </c>
    </row>
    <row r="5341" spans="1:15" hidden="1">
      <c r="A5341" s="41" t="s">
        <v>94</v>
      </c>
      <c r="B5341" s="46">
        <v>45748</v>
      </c>
      <c r="C5341" s="8" t="s">
        <v>13</v>
      </c>
      <c r="D5341" s="8" t="s">
        <v>14</v>
      </c>
      <c r="E5341" s="8" t="s">
        <v>14</v>
      </c>
      <c r="F5341" s="9">
        <f t="shared" si="174"/>
        <v>-2800000</v>
      </c>
      <c r="G5341" s="9">
        <v>-28</v>
      </c>
      <c r="H5341" s="10">
        <v>-2974888</v>
      </c>
      <c r="I5341" s="11">
        <v>18994143853.907001</v>
      </c>
      <c r="J5341" s="11">
        <v>189557</v>
      </c>
      <c r="K5341" s="11">
        <v>100202.80893824554</v>
      </c>
      <c r="L5341" s="12">
        <v>169209.34972912492</v>
      </c>
      <c r="M5341" s="11">
        <v>706</v>
      </c>
      <c r="N5341" s="13"/>
      <c r="O5341" t="str">
        <f t="shared" si="175"/>
        <v/>
      </c>
    </row>
    <row r="5342" spans="1:15" hidden="1">
      <c r="A5342" s="41" t="s">
        <v>94</v>
      </c>
      <c r="B5342" s="46">
        <v>45748</v>
      </c>
      <c r="C5342" s="8" t="s">
        <v>13</v>
      </c>
      <c r="D5342" s="8" t="s">
        <v>46</v>
      </c>
      <c r="E5342" s="8" t="s">
        <v>46</v>
      </c>
      <c r="F5342" s="9">
        <f t="shared" si="174"/>
        <v>-9000000</v>
      </c>
      <c r="G5342" s="9">
        <v>-90</v>
      </c>
      <c r="H5342" s="10">
        <v>-9915840</v>
      </c>
      <c r="I5342" s="11">
        <v>14914031133.891663</v>
      </c>
      <c r="J5342" s="11">
        <v>147683</v>
      </c>
      <c r="K5342" s="11">
        <v>100986.78340697079</v>
      </c>
      <c r="L5342" s="12">
        <v>827029.49337262847</v>
      </c>
      <c r="M5342" s="11">
        <v>1825</v>
      </c>
      <c r="N5342" s="13"/>
      <c r="O5342" t="str">
        <f t="shared" si="175"/>
        <v/>
      </c>
    </row>
    <row r="5343" spans="1:15" hidden="1">
      <c r="A5343" s="41" t="s">
        <v>94</v>
      </c>
      <c r="B5343" s="46">
        <v>45748</v>
      </c>
      <c r="C5343" s="8" t="s">
        <v>13</v>
      </c>
      <c r="D5343" s="8" t="s">
        <v>46</v>
      </c>
      <c r="E5343" s="8" t="s">
        <v>46</v>
      </c>
      <c r="F5343" s="9">
        <f t="shared" si="174"/>
        <v>-44700000</v>
      </c>
      <c r="G5343" s="9">
        <v>-447</v>
      </c>
      <c r="H5343" s="10">
        <v>-49248672</v>
      </c>
      <c r="I5343" s="11">
        <v>14868890041.708746</v>
      </c>
      <c r="J5343" s="11">
        <v>147236</v>
      </c>
      <c r="K5343" s="11">
        <v>100986.78340697079</v>
      </c>
      <c r="L5343" s="12">
        <v>4107579.8170840591</v>
      </c>
      <c r="M5343" s="11">
        <v>1826</v>
      </c>
      <c r="N5343" s="13"/>
      <c r="O5343" t="str">
        <f t="shared" si="175"/>
        <v/>
      </c>
    </row>
    <row r="5344" spans="1:15" hidden="1">
      <c r="A5344" s="41" t="s">
        <v>94</v>
      </c>
      <c r="B5344" s="46">
        <v>45748</v>
      </c>
      <c r="C5344" s="8" t="s">
        <v>13</v>
      </c>
      <c r="D5344" s="8" t="s">
        <v>46</v>
      </c>
      <c r="E5344" s="8" t="s">
        <v>46</v>
      </c>
      <c r="F5344" s="9">
        <f t="shared" si="174"/>
        <v>-900000</v>
      </c>
      <c r="G5344" s="9">
        <v>-9</v>
      </c>
      <c r="H5344" s="10">
        <v>-991584</v>
      </c>
      <c r="I5344" s="11">
        <v>14867981160.658083</v>
      </c>
      <c r="J5344" s="11">
        <v>147227</v>
      </c>
      <c r="K5344" s="11">
        <v>100986.78340697079</v>
      </c>
      <c r="L5344" s="12">
        <v>82702.949337262893</v>
      </c>
      <c r="M5344" s="11">
        <v>1827</v>
      </c>
      <c r="N5344" s="13"/>
      <c r="O5344" t="str">
        <f t="shared" si="175"/>
        <v/>
      </c>
    </row>
    <row r="5345" spans="1:15" hidden="1">
      <c r="A5345" s="41" t="s">
        <v>94</v>
      </c>
      <c r="B5345" s="46">
        <v>45748</v>
      </c>
      <c r="C5345" s="8" t="s">
        <v>13</v>
      </c>
      <c r="D5345" s="8" t="s">
        <v>46</v>
      </c>
      <c r="E5345" s="8" t="s">
        <v>46</v>
      </c>
      <c r="F5345" s="9">
        <f t="shared" si="174"/>
        <v>-900000</v>
      </c>
      <c r="G5345" s="9">
        <v>-9</v>
      </c>
      <c r="H5345" s="10">
        <v>-991584</v>
      </c>
      <c r="I5345" s="11">
        <v>14867072279.60742</v>
      </c>
      <c r="J5345" s="11">
        <v>147218</v>
      </c>
      <c r="K5345" s="11">
        <v>100986.78340697079</v>
      </c>
      <c r="L5345" s="12">
        <v>82702.949337262893</v>
      </c>
      <c r="M5345" s="11">
        <v>1828</v>
      </c>
      <c r="N5345" s="13"/>
      <c r="O5345" t="str">
        <f t="shared" si="175"/>
        <v/>
      </c>
    </row>
    <row r="5346" spans="1:15" hidden="1">
      <c r="A5346" s="41" t="s">
        <v>94</v>
      </c>
      <c r="B5346" s="46">
        <v>45748</v>
      </c>
      <c r="C5346" s="8" t="s">
        <v>13</v>
      </c>
      <c r="D5346" s="8" t="s">
        <v>46</v>
      </c>
      <c r="E5346" s="8" t="s">
        <v>46</v>
      </c>
      <c r="F5346" s="9">
        <f t="shared" si="174"/>
        <v>-9000000</v>
      </c>
      <c r="G5346" s="9">
        <v>-90</v>
      </c>
      <c r="H5346" s="10">
        <v>-9915840</v>
      </c>
      <c r="I5346" s="11">
        <v>14857983469.100792</v>
      </c>
      <c r="J5346" s="11">
        <v>147128</v>
      </c>
      <c r="K5346" s="11">
        <v>100986.78340697079</v>
      </c>
      <c r="L5346" s="12">
        <v>827029.49337262847</v>
      </c>
      <c r="M5346" s="11">
        <v>1829</v>
      </c>
      <c r="N5346" s="13"/>
      <c r="O5346" t="str">
        <f t="shared" si="175"/>
        <v/>
      </c>
    </row>
    <row r="5347" spans="1:15" hidden="1">
      <c r="A5347" s="41" t="s">
        <v>94</v>
      </c>
      <c r="B5347" s="46">
        <v>45748</v>
      </c>
      <c r="C5347" s="8" t="s">
        <v>13</v>
      </c>
      <c r="D5347" s="8" t="s">
        <v>46</v>
      </c>
      <c r="E5347" s="8" t="s">
        <v>46</v>
      </c>
      <c r="F5347" s="9">
        <f t="shared" si="174"/>
        <v>-136000000</v>
      </c>
      <c r="G5347" s="9">
        <v>-1360</v>
      </c>
      <c r="H5347" s="10">
        <v>-149839360</v>
      </c>
      <c r="I5347" s="11">
        <v>14720641443.667313</v>
      </c>
      <c r="J5347" s="11">
        <v>145768</v>
      </c>
      <c r="K5347" s="11">
        <v>100986.78340697079</v>
      </c>
      <c r="L5347" s="12">
        <v>12497334.566519737</v>
      </c>
      <c r="M5347" s="11">
        <v>1830</v>
      </c>
      <c r="N5347" s="13"/>
      <c r="O5347" t="str">
        <f t="shared" si="175"/>
        <v/>
      </c>
    </row>
    <row r="5348" spans="1:15" hidden="1">
      <c r="A5348" s="41" t="s">
        <v>94</v>
      </c>
      <c r="B5348" s="46">
        <v>45748</v>
      </c>
      <c r="C5348" s="8" t="s">
        <v>13</v>
      </c>
      <c r="D5348" s="8" t="s">
        <v>46</v>
      </c>
      <c r="E5348" s="8" t="s">
        <v>46</v>
      </c>
      <c r="F5348" s="9">
        <f t="shared" si="174"/>
        <v>-95500000</v>
      </c>
      <c r="G5348" s="9">
        <v>-955</v>
      </c>
      <c r="H5348" s="10">
        <v>-105218080</v>
      </c>
      <c r="I5348" s="11">
        <v>14624199065.513655</v>
      </c>
      <c r="J5348" s="11">
        <v>144813</v>
      </c>
      <c r="K5348" s="11">
        <v>100986.78340697079</v>
      </c>
      <c r="L5348" s="12">
        <v>8775701.8463428915</v>
      </c>
      <c r="M5348" s="11">
        <v>1831</v>
      </c>
      <c r="N5348" s="13"/>
      <c r="O5348" t="str">
        <f t="shared" si="175"/>
        <v/>
      </c>
    </row>
    <row r="5349" spans="1:15" hidden="1">
      <c r="A5349" s="41" t="s">
        <v>94</v>
      </c>
      <c r="B5349" s="46">
        <v>45748</v>
      </c>
      <c r="C5349" s="8" t="s">
        <v>13</v>
      </c>
      <c r="D5349" s="8" t="s">
        <v>46</v>
      </c>
      <c r="E5349" s="8" t="s">
        <v>46</v>
      </c>
      <c r="F5349" s="9">
        <f t="shared" si="174"/>
        <v>-45300000</v>
      </c>
      <c r="G5349" s="9">
        <v>-453</v>
      </c>
      <c r="H5349" s="10">
        <v>-49909728</v>
      </c>
      <c r="I5349" s="11">
        <v>14578452052.630297</v>
      </c>
      <c r="J5349" s="11">
        <v>144360</v>
      </c>
      <c r="K5349" s="11">
        <v>100986.78340697079</v>
      </c>
      <c r="L5349" s="12">
        <v>4162715.1166422293</v>
      </c>
      <c r="M5349" s="11">
        <v>1832</v>
      </c>
      <c r="N5349" s="13"/>
      <c r="O5349" t="str">
        <f t="shared" si="175"/>
        <v/>
      </c>
    </row>
    <row r="5350" spans="1:15" hidden="1">
      <c r="A5350" s="41" t="s">
        <v>94</v>
      </c>
      <c r="B5350" s="46">
        <v>45748</v>
      </c>
      <c r="C5350" s="8" t="s">
        <v>13</v>
      </c>
      <c r="D5350" s="8" t="s">
        <v>46</v>
      </c>
      <c r="E5350" s="8" t="s">
        <v>46</v>
      </c>
      <c r="F5350" s="9">
        <f t="shared" si="174"/>
        <v>-45400000</v>
      </c>
      <c r="G5350" s="9">
        <v>-454</v>
      </c>
      <c r="H5350" s="10">
        <v>-50019904</v>
      </c>
      <c r="I5350" s="11">
        <v>14532604052.963531</v>
      </c>
      <c r="J5350" s="11">
        <v>143906</v>
      </c>
      <c r="K5350" s="11">
        <v>100986.78340697079</v>
      </c>
      <c r="L5350" s="12">
        <v>4171904.3332352638</v>
      </c>
      <c r="M5350" s="11">
        <v>1833</v>
      </c>
      <c r="N5350" s="13"/>
      <c r="O5350" t="str">
        <f t="shared" si="175"/>
        <v/>
      </c>
    </row>
    <row r="5351" spans="1:15" hidden="1">
      <c r="A5351" s="41" t="s">
        <v>94</v>
      </c>
      <c r="B5351" s="46">
        <v>45748</v>
      </c>
      <c r="C5351" s="8" t="s">
        <v>13</v>
      </c>
      <c r="D5351" s="8" t="s">
        <v>46</v>
      </c>
      <c r="E5351" s="8" t="s">
        <v>46</v>
      </c>
      <c r="F5351" s="9">
        <f t="shared" si="174"/>
        <v>-900000</v>
      </c>
      <c r="G5351" s="9">
        <v>-9</v>
      </c>
      <c r="H5351" s="10">
        <v>-991584</v>
      </c>
      <c r="I5351" s="11">
        <v>14531695171.912868</v>
      </c>
      <c r="J5351" s="11">
        <v>143897</v>
      </c>
      <c r="K5351" s="11">
        <v>100986.78340697079</v>
      </c>
      <c r="L5351" s="12">
        <v>82702.949337262893</v>
      </c>
      <c r="M5351" s="11">
        <v>1834</v>
      </c>
      <c r="N5351" s="13"/>
      <c r="O5351" t="str">
        <f t="shared" si="175"/>
        <v/>
      </c>
    </row>
    <row r="5352" spans="1:15" hidden="1">
      <c r="A5352" s="41" t="s">
        <v>94</v>
      </c>
      <c r="B5352" s="46">
        <v>45748</v>
      </c>
      <c r="C5352" s="8" t="s">
        <v>13</v>
      </c>
      <c r="D5352" s="8" t="s">
        <v>46</v>
      </c>
      <c r="E5352" s="8" t="s">
        <v>46</v>
      </c>
      <c r="F5352" s="9">
        <f t="shared" si="174"/>
        <v>-900000</v>
      </c>
      <c r="G5352" s="9">
        <v>-9</v>
      </c>
      <c r="H5352" s="10">
        <v>-991584</v>
      </c>
      <c r="I5352" s="11">
        <v>14530786290.862206</v>
      </c>
      <c r="J5352" s="11">
        <v>143888</v>
      </c>
      <c r="K5352" s="11">
        <v>100986.78340697079</v>
      </c>
      <c r="L5352" s="12">
        <v>82702.949337262893</v>
      </c>
      <c r="M5352" s="11">
        <v>1835</v>
      </c>
      <c r="N5352" s="13"/>
      <c r="O5352" t="str">
        <f t="shared" si="175"/>
        <v/>
      </c>
    </row>
    <row r="5353" spans="1:15" hidden="1">
      <c r="A5353" s="41" t="s">
        <v>94</v>
      </c>
      <c r="B5353" s="46">
        <v>45748</v>
      </c>
      <c r="C5353" s="8" t="s">
        <v>13</v>
      </c>
      <c r="D5353" s="8" t="s">
        <v>46</v>
      </c>
      <c r="E5353" s="8" t="s">
        <v>46</v>
      </c>
      <c r="F5353" s="9">
        <f t="shared" si="174"/>
        <v>-900000</v>
      </c>
      <c r="G5353" s="9">
        <v>-9</v>
      </c>
      <c r="H5353" s="10">
        <v>-991584</v>
      </c>
      <c r="I5353" s="11">
        <v>14529877409.811543</v>
      </c>
      <c r="J5353" s="11">
        <v>143879</v>
      </c>
      <c r="K5353" s="11">
        <v>100986.78340697079</v>
      </c>
      <c r="L5353" s="12">
        <v>82702.949337262893</v>
      </c>
      <c r="M5353" s="11">
        <v>1836</v>
      </c>
      <c r="N5353" s="13"/>
      <c r="O5353" t="str">
        <f t="shared" si="175"/>
        <v/>
      </c>
    </row>
    <row r="5354" spans="1:15" hidden="1">
      <c r="A5354" s="41" t="s">
        <v>94</v>
      </c>
      <c r="B5354" s="46">
        <v>45748</v>
      </c>
      <c r="C5354" s="8" t="s">
        <v>13</v>
      </c>
      <c r="D5354" s="8" t="s">
        <v>46</v>
      </c>
      <c r="E5354" s="8" t="s">
        <v>46</v>
      </c>
      <c r="F5354" s="9">
        <f t="shared" si="174"/>
        <v>-900000</v>
      </c>
      <c r="G5354" s="9">
        <v>-9</v>
      </c>
      <c r="H5354" s="10">
        <v>-991584</v>
      </c>
      <c r="I5354" s="11">
        <v>14528968528.76088</v>
      </c>
      <c r="J5354" s="11">
        <v>143870</v>
      </c>
      <c r="K5354" s="11">
        <v>100986.78340697079</v>
      </c>
      <c r="L5354" s="12">
        <v>82702.949337262893</v>
      </c>
      <c r="M5354" s="11">
        <v>1837</v>
      </c>
      <c r="N5354" s="13"/>
      <c r="O5354" t="str">
        <f t="shared" si="175"/>
        <v/>
      </c>
    </row>
    <row r="5355" spans="1:15" hidden="1">
      <c r="A5355" s="41" t="s">
        <v>94</v>
      </c>
      <c r="B5355" s="46">
        <v>45748</v>
      </c>
      <c r="C5355" s="8" t="s">
        <v>13</v>
      </c>
      <c r="D5355" s="8" t="s">
        <v>15</v>
      </c>
      <c r="E5355" s="8" t="s">
        <v>15</v>
      </c>
      <c r="F5355" s="9">
        <f t="shared" si="174"/>
        <v>900000</v>
      </c>
      <c r="G5355" s="9">
        <v>9</v>
      </c>
      <c r="H5355" s="10">
        <v>971316</v>
      </c>
      <c r="I5355" s="11">
        <v>6269281212.7391043</v>
      </c>
      <c r="J5355" s="11">
        <v>59677</v>
      </c>
      <c r="K5355" s="11">
        <v>105053.55853576929</v>
      </c>
      <c r="L5355" s="12">
        <v>0</v>
      </c>
      <c r="M5355" s="11">
        <v>2793</v>
      </c>
      <c r="N5355" s="13"/>
      <c r="O5355" t="str">
        <f t="shared" si="175"/>
        <v/>
      </c>
    </row>
    <row r="5356" spans="1:15" hidden="1">
      <c r="A5356" s="41" t="s">
        <v>94</v>
      </c>
      <c r="B5356" s="46">
        <v>45748</v>
      </c>
      <c r="C5356" s="8" t="s">
        <v>13</v>
      </c>
      <c r="D5356" s="8" t="s">
        <v>46</v>
      </c>
      <c r="E5356" s="8" t="s">
        <v>46</v>
      </c>
      <c r="F5356" s="9">
        <f t="shared" si="174"/>
        <v>319300000</v>
      </c>
      <c r="G5356" s="9">
        <v>3193</v>
      </c>
      <c r="H5356" s="10">
        <v>350319995</v>
      </c>
      <c r="I5356" s="11">
        <v>14879288523.76088</v>
      </c>
      <c r="J5356" s="11">
        <v>147063</v>
      </c>
      <c r="K5356" s="11">
        <v>101176.28855497902</v>
      </c>
      <c r="L5356" s="12">
        <v>0</v>
      </c>
      <c r="M5356" s="11">
        <v>1838</v>
      </c>
      <c r="N5356" s="13"/>
      <c r="O5356" t="str">
        <f t="shared" si="175"/>
        <v/>
      </c>
    </row>
    <row r="5357" spans="1:15" hidden="1">
      <c r="A5357" s="41" t="s">
        <v>94</v>
      </c>
      <c r="B5357" s="46">
        <v>45748</v>
      </c>
      <c r="C5357" s="8" t="s">
        <v>13</v>
      </c>
      <c r="D5357" s="8" t="s">
        <v>46</v>
      </c>
      <c r="E5357" s="8" t="s">
        <v>46</v>
      </c>
      <c r="F5357" s="9">
        <f t="shared" si="174"/>
        <v>-900000</v>
      </c>
      <c r="G5357" s="9">
        <v>-9</v>
      </c>
      <c r="H5357" s="10">
        <v>-991584</v>
      </c>
      <c r="I5357" s="11">
        <v>14878377937.163885</v>
      </c>
      <c r="J5357" s="11">
        <v>147054</v>
      </c>
      <c r="K5357" s="11">
        <v>101176.28855497902</v>
      </c>
      <c r="L5357" s="12">
        <v>80997.403005188797</v>
      </c>
      <c r="M5357" s="11">
        <v>1839</v>
      </c>
      <c r="N5357" s="13"/>
      <c r="O5357" t="str">
        <f t="shared" si="175"/>
        <v/>
      </c>
    </row>
    <row r="5358" spans="1:15" hidden="1">
      <c r="A5358" s="41" t="s">
        <v>94</v>
      </c>
      <c r="B5358" s="46">
        <v>45748</v>
      </c>
      <c r="C5358" s="8" t="s">
        <v>13</v>
      </c>
      <c r="D5358" s="8" t="s">
        <v>46</v>
      </c>
      <c r="E5358" s="8" t="s">
        <v>46</v>
      </c>
      <c r="F5358" s="9">
        <f t="shared" si="174"/>
        <v>-5300000</v>
      </c>
      <c r="G5358" s="9">
        <v>-53</v>
      </c>
      <c r="H5358" s="10">
        <v>-5839328</v>
      </c>
      <c r="I5358" s="11">
        <v>14873015593.870472</v>
      </c>
      <c r="J5358" s="11">
        <v>147001</v>
      </c>
      <c r="K5358" s="11">
        <v>101176.28855497902</v>
      </c>
      <c r="L5358" s="12">
        <v>476984.70658611134</v>
      </c>
      <c r="M5358" s="11">
        <v>1840</v>
      </c>
      <c r="N5358" s="13"/>
      <c r="O5358" t="str">
        <f t="shared" si="175"/>
        <v/>
      </c>
    </row>
    <row r="5359" spans="1:15" hidden="1">
      <c r="A5359" s="41" t="s">
        <v>94</v>
      </c>
      <c r="B5359" s="46">
        <v>45748</v>
      </c>
      <c r="C5359" s="8" t="s">
        <v>13</v>
      </c>
      <c r="D5359" s="8" t="s">
        <v>46</v>
      </c>
      <c r="E5359" s="8" t="s">
        <v>46</v>
      </c>
      <c r="F5359" s="9">
        <f t="shared" si="174"/>
        <v>-4400000</v>
      </c>
      <c r="G5359" s="9">
        <v>-44</v>
      </c>
      <c r="H5359" s="10">
        <v>-4847744</v>
      </c>
      <c r="I5359" s="11">
        <v>14868563837.174053</v>
      </c>
      <c r="J5359" s="11">
        <v>146957</v>
      </c>
      <c r="K5359" s="11">
        <v>101176.28855497902</v>
      </c>
      <c r="L5359" s="12">
        <v>395987.30358092301</v>
      </c>
      <c r="M5359" s="11">
        <v>1841</v>
      </c>
      <c r="N5359" s="13"/>
      <c r="O5359" t="str">
        <f t="shared" si="175"/>
        <v/>
      </c>
    </row>
    <row r="5360" spans="1:15" hidden="1">
      <c r="A5360" s="41" t="s">
        <v>94</v>
      </c>
      <c r="B5360" s="46">
        <v>45748</v>
      </c>
      <c r="C5360" s="8" t="s">
        <v>13</v>
      </c>
      <c r="D5360" s="8" t="s">
        <v>46</v>
      </c>
      <c r="E5360" s="8" t="s">
        <v>46</v>
      </c>
      <c r="F5360" s="9">
        <f t="shared" si="174"/>
        <v>-13600000</v>
      </c>
      <c r="G5360" s="9">
        <v>-136</v>
      </c>
      <c r="H5360" s="10">
        <v>-14983936</v>
      </c>
      <c r="I5360" s="11">
        <v>14854803861.930576</v>
      </c>
      <c r="J5360" s="11">
        <v>146821</v>
      </c>
      <c r="K5360" s="11">
        <v>101176.28855497902</v>
      </c>
      <c r="L5360" s="12">
        <v>1223960.7565228529</v>
      </c>
      <c r="M5360" s="11">
        <v>1842</v>
      </c>
      <c r="N5360" s="13"/>
      <c r="O5360" t="str">
        <f t="shared" si="175"/>
        <v/>
      </c>
    </row>
    <row r="5361" spans="1:15" hidden="1">
      <c r="A5361" s="41" t="s">
        <v>94</v>
      </c>
      <c r="B5361" s="46">
        <v>45748</v>
      </c>
      <c r="C5361" s="8" t="s">
        <v>13</v>
      </c>
      <c r="D5361" s="8" t="s">
        <v>46</v>
      </c>
      <c r="E5361" s="8" t="s">
        <v>46</v>
      </c>
      <c r="F5361" s="9">
        <f t="shared" si="174"/>
        <v>-154200000</v>
      </c>
      <c r="G5361" s="9">
        <v>-1542</v>
      </c>
      <c r="H5361" s="10">
        <v>-169891392</v>
      </c>
      <c r="I5361" s="11">
        <v>14698790024.978798</v>
      </c>
      <c r="J5361" s="11">
        <v>145279</v>
      </c>
      <c r="K5361" s="11">
        <v>101176.28855497902</v>
      </c>
      <c r="L5361" s="12">
        <v>13877555.048222333</v>
      </c>
      <c r="M5361" s="11">
        <v>1843</v>
      </c>
      <c r="N5361" s="13"/>
      <c r="O5361" t="str">
        <f t="shared" si="175"/>
        <v/>
      </c>
    </row>
    <row r="5362" spans="1:15" hidden="1">
      <c r="A5362" s="41" t="s">
        <v>94</v>
      </c>
      <c r="B5362" s="46">
        <v>45748</v>
      </c>
      <c r="C5362" s="8" t="s">
        <v>13</v>
      </c>
      <c r="D5362" s="8" t="s">
        <v>46</v>
      </c>
      <c r="E5362" s="8" t="s">
        <v>46</v>
      </c>
      <c r="F5362" s="9">
        <f t="shared" si="174"/>
        <v>-8600000</v>
      </c>
      <c r="G5362" s="9">
        <v>-86</v>
      </c>
      <c r="H5362" s="10">
        <v>-9475136</v>
      </c>
      <c r="I5362" s="11">
        <v>14690088864.163069</v>
      </c>
      <c r="J5362" s="11">
        <v>145193</v>
      </c>
      <c r="K5362" s="11">
        <v>101176.28855497902</v>
      </c>
      <c r="L5362" s="12">
        <v>773975.18427180499</v>
      </c>
      <c r="M5362" s="11">
        <v>1844</v>
      </c>
      <c r="N5362" s="13"/>
      <c r="O5362" t="str">
        <f t="shared" si="175"/>
        <v/>
      </c>
    </row>
    <row r="5363" spans="1:15" hidden="1">
      <c r="A5363" s="41" t="s">
        <v>94</v>
      </c>
      <c r="B5363" s="46">
        <v>45748</v>
      </c>
      <c r="C5363" s="8" t="s">
        <v>13</v>
      </c>
      <c r="D5363" s="8" t="s">
        <v>46</v>
      </c>
      <c r="E5363" s="8" t="s">
        <v>46</v>
      </c>
      <c r="F5363" s="9">
        <f t="shared" si="174"/>
        <v>-31800000</v>
      </c>
      <c r="G5363" s="9">
        <v>-318</v>
      </c>
      <c r="H5363" s="10">
        <v>-35035968</v>
      </c>
      <c r="I5363" s="11">
        <v>14657914804.402586</v>
      </c>
      <c r="J5363" s="11">
        <v>144875</v>
      </c>
      <c r="K5363" s="11">
        <v>101176.28855497902</v>
      </c>
      <c r="L5363" s="12">
        <v>2861908.2395166717</v>
      </c>
      <c r="M5363" s="11">
        <v>1845</v>
      </c>
      <c r="N5363" s="13"/>
      <c r="O5363" t="str">
        <f t="shared" si="175"/>
        <v/>
      </c>
    </row>
    <row r="5364" spans="1:15" hidden="1">
      <c r="A5364" s="41" t="s">
        <v>94</v>
      </c>
      <c r="B5364" s="46">
        <v>45748</v>
      </c>
      <c r="C5364" s="8" t="s">
        <v>13</v>
      </c>
      <c r="D5364" s="8" t="s">
        <v>46</v>
      </c>
      <c r="E5364" s="8" t="s">
        <v>46</v>
      </c>
      <c r="F5364" s="9">
        <f t="shared" si="174"/>
        <v>-18200000</v>
      </c>
      <c r="G5364" s="9">
        <v>-182</v>
      </c>
      <c r="H5364" s="10">
        <v>-20052032</v>
      </c>
      <c r="I5364" s="11">
        <v>14639500719.88558</v>
      </c>
      <c r="J5364" s="11">
        <v>144693</v>
      </c>
      <c r="K5364" s="11">
        <v>101176.28855497902</v>
      </c>
      <c r="L5364" s="12">
        <v>1637947.4829938188</v>
      </c>
      <c r="M5364" s="11">
        <v>1846</v>
      </c>
      <c r="N5364" s="13"/>
      <c r="O5364" t="str">
        <f t="shared" si="175"/>
        <v/>
      </c>
    </row>
    <row r="5365" spans="1:15" hidden="1">
      <c r="A5365" s="41" t="s">
        <v>94</v>
      </c>
      <c r="B5365" s="46">
        <v>45748</v>
      </c>
      <c r="C5365" s="8" t="s">
        <v>13</v>
      </c>
      <c r="D5365" s="8" t="s">
        <v>46</v>
      </c>
      <c r="E5365" s="8" t="s">
        <v>46</v>
      </c>
      <c r="F5365" s="9">
        <f t="shared" si="174"/>
        <v>900000</v>
      </c>
      <c r="G5365" s="9">
        <v>9</v>
      </c>
      <c r="H5365" s="10">
        <v>990477</v>
      </c>
      <c r="I5365" s="11">
        <v>14640491196.88558</v>
      </c>
      <c r="J5365" s="11">
        <v>144702</v>
      </c>
      <c r="K5365" s="11">
        <v>101176.84065794239</v>
      </c>
      <c r="L5365" s="12">
        <v>0</v>
      </c>
      <c r="M5365" s="11">
        <v>1847</v>
      </c>
      <c r="N5365" s="13"/>
      <c r="O5365" t="str">
        <f t="shared" si="175"/>
        <v/>
      </c>
    </row>
    <row r="5366" spans="1:15" hidden="1">
      <c r="A5366" s="41" t="s">
        <v>94</v>
      </c>
      <c r="B5366" s="46">
        <v>45748</v>
      </c>
      <c r="C5366" s="8" t="s">
        <v>13</v>
      </c>
      <c r="D5366" s="8" t="s">
        <v>46</v>
      </c>
      <c r="E5366" s="8" t="s">
        <v>46</v>
      </c>
      <c r="F5366" s="9">
        <f t="shared" si="174"/>
        <v>-900000</v>
      </c>
      <c r="G5366" s="9">
        <v>-9</v>
      </c>
      <c r="H5366" s="10">
        <v>-991584</v>
      </c>
      <c r="I5366" s="11">
        <v>14639580605.319658</v>
      </c>
      <c r="J5366" s="11">
        <v>144693</v>
      </c>
      <c r="K5366" s="11">
        <v>101176.84065794239</v>
      </c>
      <c r="L5366" s="12">
        <v>80992.434078518534</v>
      </c>
      <c r="M5366" s="11">
        <v>1848</v>
      </c>
      <c r="N5366" s="13"/>
      <c r="O5366" t="str">
        <f t="shared" si="175"/>
        <v/>
      </c>
    </row>
    <row r="5367" spans="1:15" hidden="1">
      <c r="A5367" s="41" t="s">
        <v>94</v>
      </c>
      <c r="B5367" s="46">
        <v>45748</v>
      </c>
      <c r="C5367" s="8" t="s">
        <v>13</v>
      </c>
      <c r="D5367" s="8" t="s">
        <v>46</v>
      </c>
      <c r="E5367" s="8" t="s">
        <v>46</v>
      </c>
      <c r="F5367" s="9">
        <f t="shared" si="174"/>
        <v>-45300000</v>
      </c>
      <c r="G5367" s="9">
        <v>-453</v>
      </c>
      <c r="H5367" s="10">
        <v>-49909728</v>
      </c>
      <c r="I5367" s="11">
        <v>14593747496.50161</v>
      </c>
      <c r="J5367" s="11">
        <v>144240</v>
      </c>
      <c r="K5367" s="11">
        <v>101176.84065794239</v>
      </c>
      <c r="L5367" s="12">
        <v>4076619.1819520965</v>
      </c>
      <c r="M5367" s="11">
        <v>1849</v>
      </c>
      <c r="N5367" s="13"/>
      <c r="O5367" t="str">
        <f t="shared" si="175"/>
        <v/>
      </c>
    </row>
    <row r="5368" spans="1:15" hidden="1">
      <c r="A5368" s="41" t="s">
        <v>94</v>
      </c>
      <c r="B5368" s="46">
        <v>45748</v>
      </c>
      <c r="C5368" s="8" t="s">
        <v>13</v>
      </c>
      <c r="D5368" s="8" t="s">
        <v>14</v>
      </c>
      <c r="E5368" s="8" t="s">
        <v>14</v>
      </c>
      <c r="F5368" s="9">
        <f t="shared" si="174"/>
        <v>-1800000</v>
      </c>
      <c r="G5368" s="9">
        <v>-18</v>
      </c>
      <c r="H5368" s="10">
        <v>-1912428</v>
      </c>
      <c r="I5368" s="11">
        <v>18992340203.346111</v>
      </c>
      <c r="J5368" s="11">
        <v>189539</v>
      </c>
      <c r="K5368" s="11">
        <v>100202.80893824554</v>
      </c>
      <c r="L5368" s="12">
        <v>108777.43911158037</v>
      </c>
      <c r="M5368" s="11">
        <v>707</v>
      </c>
      <c r="N5368" s="13"/>
      <c r="O5368" t="str">
        <f t="shared" si="175"/>
        <v/>
      </c>
    </row>
    <row r="5369" spans="1:15" hidden="1">
      <c r="A5369" s="41" t="s">
        <v>94</v>
      </c>
      <c r="B5369" s="46">
        <v>45748</v>
      </c>
      <c r="C5369" s="8" t="s">
        <v>13</v>
      </c>
      <c r="D5369" s="8" t="s">
        <v>46</v>
      </c>
      <c r="E5369" s="8" t="s">
        <v>46</v>
      </c>
      <c r="F5369" s="9">
        <f t="shared" si="174"/>
        <v>-2800000</v>
      </c>
      <c r="G5369" s="9">
        <v>-28</v>
      </c>
      <c r="H5369" s="10">
        <v>-3084928</v>
      </c>
      <c r="I5369" s="11">
        <v>14590914544.963188</v>
      </c>
      <c r="J5369" s="11">
        <v>144212</v>
      </c>
      <c r="K5369" s="11">
        <v>101176.84065794239</v>
      </c>
      <c r="L5369" s="12">
        <v>251976.46157761291</v>
      </c>
      <c r="M5369" s="11">
        <v>1850</v>
      </c>
      <c r="N5369" s="13"/>
      <c r="O5369" t="str">
        <f t="shared" si="175"/>
        <v/>
      </c>
    </row>
    <row r="5370" spans="1:15" hidden="1">
      <c r="A5370" s="41" t="s">
        <v>94</v>
      </c>
      <c r="B5370" s="46">
        <v>45748</v>
      </c>
      <c r="C5370" s="8" t="s">
        <v>13</v>
      </c>
      <c r="D5370" s="8" t="s">
        <v>15</v>
      </c>
      <c r="E5370" s="8" t="s">
        <v>15</v>
      </c>
      <c r="F5370" s="9">
        <f t="shared" si="174"/>
        <v>9300000</v>
      </c>
      <c r="G5370" s="9">
        <v>93</v>
      </c>
      <c r="H5370" s="10">
        <v>10011171</v>
      </c>
      <c r="I5370" s="11">
        <v>6279292383.7391043</v>
      </c>
      <c r="J5370" s="11">
        <v>59770</v>
      </c>
      <c r="K5370" s="11">
        <v>105057.59383870009</v>
      </c>
      <c r="L5370" s="12">
        <v>0</v>
      </c>
      <c r="M5370" s="11">
        <v>2794</v>
      </c>
      <c r="N5370" s="13"/>
      <c r="O5370" t="str">
        <f t="shared" si="175"/>
        <v/>
      </c>
    </row>
    <row r="5371" spans="1:15" hidden="1">
      <c r="A5371" s="41" t="s">
        <v>94</v>
      </c>
      <c r="B5371" s="46">
        <v>45748</v>
      </c>
      <c r="C5371" s="8" t="s">
        <v>13</v>
      </c>
      <c r="D5371" s="8" t="s">
        <v>46</v>
      </c>
      <c r="E5371" s="8" t="s">
        <v>46</v>
      </c>
      <c r="F5371" s="9">
        <f t="shared" si="174"/>
        <v>-900000</v>
      </c>
      <c r="G5371" s="9">
        <v>-9</v>
      </c>
      <c r="H5371" s="10">
        <v>-991584</v>
      </c>
      <c r="I5371" s="11">
        <v>14590003953.397266</v>
      </c>
      <c r="J5371" s="11">
        <v>144203</v>
      </c>
      <c r="K5371" s="11">
        <v>101176.84065794239</v>
      </c>
      <c r="L5371" s="12">
        <v>80992.434078518534</v>
      </c>
      <c r="M5371" s="11">
        <v>1851</v>
      </c>
      <c r="N5371" s="13"/>
      <c r="O5371" t="str">
        <f t="shared" si="175"/>
        <v/>
      </c>
    </row>
    <row r="5372" spans="1:15" hidden="1">
      <c r="A5372" s="41" t="s">
        <v>94</v>
      </c>
      <c r="B5372" s="46">
        <v>45748</v>
      </c>
      <c r="C5372" s="8" t="s">
        <v>13</v>
      </c>
      <c r="D5372" s="8" t="s">
        <v>46</v>
      </c>
      <c r="E5372" s="8" t="s">
        <v>46</v>
      </c>
      <c r="F5372" s="9">
        <f t="shared" si="174"/>
        <v>-1800000</v>
      </c>
      <c r="G5372" s="9">
        <v>-18</v>
      </c>
      <c r="H5372" s="10">
        <v>-1983168</v>
      </c>
      <c r="I5372" s="11">
        <v>14588182770.265423</v>
      </c>
      <c r="J5372" s="11">
        <v>144185</v>
      </c>
      <c r="K5372" s="11">
        <v>101176.84065794239</v>
      </c>
      <c r="L5372" s="12">
        <v>161984.86815703707</v>
      </c>
      <c r="M5372" s="11">
        <v>1852</v>
      </c>
      <c r="N5372" s="13"/>
      <c r="O5372" t="str">
        <f t="shared" si="175"/>
        <v/>
      </c>
    </row>
    <row r="5373" spans="1:15" hidden="1">
      <c r="A5373" s="41" t="s">
        <v>94</v>
      </c>
      <c r="B5373" s="46">
        <v>45748</v>
      </c>
      <c r="C5373" s="8" t="s">
        <v>13</v>
      </c>
      <c r="D5373" s="8" t="s">
        <v>46</v>
      </c>
      <c r="E5373" s="8" t="s">
        <v>46</v>
      </c>
      <c r="F5373" s="9">
        <f t="shared" si="174"/>
        <v>-87100000</v>
      </c>
      <c r="G5373" s="9">
        <v>-871</v>
      </c>
      <c r="H5373" s="10">
        <v>-95963296</v>
      </c>
      <c r="I5373" s="11">
        <v>14500057742.052355</v>
      </c>
      <c r="J5373" s="11">
        <v>143314</v>
      </c>
      <c r="K5373" s="11">
        <v>101176.84065794239</v>
      </c>
      <c r="L5373" s="12">
        <v>7838267.7869321853</v>
      </c>
      <c r="M5373" s="11">
        <v>1853</v>
      </c>
      <c r="N5373" s="13"/>
      <c r="O5373" t="str">
        <f t="shared" si="175"/>
        <v/>
      </c>
    </row>
    <row r="5374" spans="1:15" hidden="1">
      <c r="A5374" s="41" t="s">
        <v>94</v>
      </c>
      <c r="B5374" s="46">
        <v>45748</v>
      </c>
      <c r="C5374" s="8" t="s">
        <v>13</v>
      </c>
      <c r="D5374" s="8" t="s">
        <v>46</v>
      </c>
      <c r="E5374" s="8" t="s">
        <v>46</v>
      </c>
      <c r="F5374" s="9">
        <f t="shared" si="174"/>
        <v>-900000</v>
      </c>
      <c r="G5374" s="9">
        <v>-9</v>
      </c>
      <c r="H5374" s="10">
        <v>-991584</v>
      </c>
      <c r="I5374" s="11">
        <v>14499147150.486433</v>
      </c>
      <c r="J5374" s="11">
        <v>143305</v>
      </c>
      <c r="K5374" s="11">
        <v>101176.84065794239</v>
      </c>
      <c r="L5374" s="12">
        <v>80992.434078518534</v>
      </c>
      <c r="M5374" s="11">
        <v>1854</v>
      </c>
      <c r="N5374" s="13"/>
      <c r="O5374" t="str">
        <f t="shared" si="175"/>
        <v/>
      </c>
    </row>
    <row r="5375" spans="1:15" hidden="1">
      <c r="A5375" s="41" t="s">
        <v>94</v>
      </c>
      <c r="B5375" s="46">
        <v>45748</v>
      </c>
      <c r="C5375" s="8" t="s">
        <v>13</v>
      </c>
      <c r="D5375" s="8" t="s">
        <v>15</v>
      </c>
      <c r="E5375" s="8" t="s">
        <v>15</v>
      </c>
      <c r="F5375" s="9">
        <f t="shared" si="174"/>
        <v>14900000</v>
      </c>
      <c r="G5375" s="9">
        <v>149</v>
      </c>
      <c r="H5375" s="10">
        <v>16037466</v>
      </c>
      <c r="I5375" s="11">
        <v>6295329849.7391043</v>
      </c>
      <c r="J5375" s="11">
        <v>59919</v>
      </c>
      <c r="K5375" s="11">
        <v>105064.00056307856</v>
      </c>
      <c r="L5375" s="12">
        <v>0</v>
      </c>
      <c r="M5375" s="11">
        <v>2795</v>
      </c>
      <c r="N5375" s="13"/>
      <c r="O5375" t="str">
        <f t="shared" si="175"/>
        <v/>
      </c>
    </row>
    <row r="5376" spans="1:15" hidden="1">
      <c r="A5376" s="41" t="s">
        <v>94</v>
      </c>
      <c r="B5376" s="46">
        <v>45748</v>
      </c>
      <c r="C5376" s="8" t="s">
        <v>13</v>
      </c>
      <c r="D5376" s="8" t="s">
        <v>46</v>
      </c>
      <c r="E5376" s="8" t="s">
        <v>46</v>
      </c>
      <c r="F5376" s="9">
        <f t="shared" si="174"/>
        <v>-9000000</v>
      </c>
      <c r="G5376" s="9">
        <v>-90</v>
      </c>
      <c r="H5376" s="10">
        <v>-9915840</v>
      </c>
      <c r="I5376" s="11">
        <v>14490041234.827219</v>
      </c>
      <c r="J5376" s="11">
        <v>143215</v>
      </c>
      <c r="K5376" s="11">
        <v>101176.84065794239</v>
      </c>
      <c r="L5376" s="12">
        <v>809924.34078518488</v>
      </c>
      <c r="M5376" s="11">
        <v>1855</v>
      </c>
      <c r="N5376" s="13"/>
      <c r="O5376" t="str">
        <f t="shared" si="175"/>
        <v/>
      </c>
    </row>
    <row r="5377" spans="1:15" hidden="1">
      <c r="A5377" s="41" t="s">
        <v>94</v>
      </c>
      <c r="B5377" s="46">
        <v>45748</v>
      </c>
      <c r="C5377" s="8" t="s">
        <v>13</v>
      </c>
      <c r="D5377" s="8" t="s">
        <v>46</v>
      </c>
      <c r="E5377" s="8" t="s">
        <v>46</v>
      </c>
      <c r="F5377" s="9">
        <f t="shared" si="174"/>
        <v>-7200000</v>
      </c>
      <c r="G5377" s="9">
        <v>-72</v>
      </c>
      <c r="H5377" s="10">
        <v>-7932672</v>
      </c>
      <c r="I5377" s="11">
        <v>14482756502.299847</v>
      </c>
      <c r="J5377" s="11">
        <v>143143</v>
      </c>
      <c r="K5377" s="11">
        <v>101176.84065794239</v>
      </c>
      <c r="L5377" s="12">
        <v>647939.47262814827</v>
      </c>
      <c r="M5377" s="11">
        <v>1856</v>
      </c>
      <c r="N5377" s="13"/>
      <c r="O5377" t="str">
        <f t="shared" si="175"/>
        <v/>
      </c>
    </row>
    <row r="5378" spans="1:15" hidden="1">
      <c r="A5378" s="41" t="s">
        <v>94</v>
      </c>
      <c r="B5378" s="46">
        <v>45748</v>
      </c>
      <c r="C5378" s="8" t="s">
        <v>13</v>
      </c>
      <c r="D5378" s="8" t="s">
        <v>46</v>
      </c>
      <c r="E5378" s="8" t="s">
        <v>46</v>
      </c>
      <c r="F5378" s="9">
        <f t="shared" si="174"/>
        <v>-45300000</v>
      </c>
      <c r="G5378" s="9">
        <v>-453</v>
      </c>
      <c r="H5378" s="10">
        <v>-49909728</v>
      </c>
      <c r="I5378" s="11">
        <v>14436923393.481798</v>
      </c>
      <c r="J5378" s="11">
        <v>142690</v>
      </c>
      <c r="K5378" s="11">
        <v>101176.84065794239</v>
      </c>
      <c r="L5378" s="12">
        <v>4076619.1819520965</v>
      </c>
      <c r="M5378" s="11">
        <v>1857</v>
      </c>
      <c r="N5378" s="13"/>
      <c r="O5378" t="str">
        <f t="shared" si="175"/>
        <v/>
      </c>
    </row>
    <row r="5379" spans="1:15" hidden="1">
      <c r="A5379" s="41" t="s">
        <v>94</v>
      </c>
      <c r="B5379" s="46">
        <v>45748</v>
      </c>
      <c r="C5379" s="8" t="s">
        <v>13</v>
      </c>
      <c r="D5379" s="8" t="s">
        <v>46</v>
      </c>
      <c r="E5379" s="8" t="s">
        <v>46</v>
      </c>
      <c r="F5379" s="9">
        <f t="shared" si="174"/>
        <v>-900000</v>
      </c>
      <c r="G5379" s="9">
        <v>-9</v>
      </c>
      <c r="H5379" s="10">
        <v>-991584</v>
      </c>
      <c r="I5379" s="11">
        <v>14436012801.915876</v>
      </c>
      <c r="J5379" s="11">
        <v>142681</v>
      </c>
      <c r="K5379" s="11">
        <v>101176.84065794239</v>
      </c>
      <c r="L5379" s="12">
        <v>80992.434078518534</v>
      </c>
      <c r="M5379" s="11">
        <v>1858</v>
      </c>
      <c r="N5379" s="13"/>
      <c r="O5379" t="str">
        <f t="shared" si="175"/>
        <v/>
      </c>
    </row>
    <row r="5380" spans="1:15" hidden="1">
      <c r="A5380" s="41" t="s">
        <v>94</v>
      </c>
      <c r="B5380" s="46">
        <v>45748</v>
      </c>
      <c r="C5380" s="8" t="s">
        <v>13</v>
      </c>
      <c r="D5380" s="8" t="s">
        <v>14</v>
      </c>
      <c r="E5380" s="8" t="s">
        <v>14</v>
      </c>
      <c r="F5380" s="9">
        <f t="shared" si="174"/>
        <v>-2800000</v>
      </c>
      <c r="G5380" s="9">
        <v>-28</v>
      </c>
      <c r="H5380" s="10">
        <v>-2974888</v>
      </c>
      <c r="I5380" s="11">
        <v>18989534524.695839</v>
      </c>
      <c r="J5380" s="11">
        <v>189511</v>
      </c>
      <c r="K5380" s="11">
        <v>100202.80893824554</v>
      </c>
      <c r="L5380" s="12">
        <v>169209.34972912492</v>
      </c>
      <c r="M5380" s="11">
        <v>708</v>
      </c>
      <c r="N5380" s="13"/>
      <c r="O5380" t="str">
        <f t="shared" si="175"/>
        <v/>
      </c>
    </row>
    <row r="5381" spans="1:15" hidden="1">
      <c r="A5381" s="41" t="s">
        <v>94</v>
      </c>
      <c r="B5381" s="46">
        <v>45748</v>
      </c>
      <c r="C5381" s="8" t="s">
        <v>13</v>
      </c>
      <c r="D5381" s="8" t="s">
        <v>46</v>
      </c>
      <c r="E5381" s="8" t="s">
        <v>46</v>
      </c>
      <c r="F5381" s="9">
        <f t="shared" si="174"/>
        <v>-9000000</v>
      </c>
      <c r="G5381" s="9">
        <v>-90</v>
      </c>
      <c r="H5381" s="10">
        <v>-9915840</v>
      </c>
      <c r="I5381" s="11">
        <v>14426906886.256662</v>
      </c>
      <c r="J5381" s="11">
        <v>142591</v>
      </c>
      <c r="K5381" s="11">
        <v>101176.84065794239</v>
      </c>
      <c r="L5381" s="12">
        <v>809924.34078518488</v>
      </c>
      <c r="M5381" s="11">
        <v>1859</v>
      </c>
      <c r="N5381" s="13"/>
      <c r="O5381" t="str">
        <f t="shared" si="175"/>
        <v/>
      </c>
    </row>
    <row r="5382" spans="1:15" hidden="1">
      <c r="A5382" s="41" t="s">
        <v>94</v>
      </c>
      <c r="B5382" s="46">
        <v>45748</v>
      </c>
      <c r="C5382" s="8" t="s">
        <v>13</v>
      </c>
      <c r="D5382" s="8" t="s">
        <v>46</v>
      </c>
      <c r="E5382" s="8" t="s">
        <v>46</v>
      </c>
      <c r="F5382" s="9">
        <f t="shared" si="174"/>
        <v>-1700000</v>
      </c>
      <c r="G5382" s="9">
        <v>-17</v>
      </c>
      <c r="H5382" s="10">
        <v>-1872992</v>
      </c>
      <c r="I5382" s="11">
        <v>14425186879.965477</v>
      </c>
      <c r="J5382" s="11">
        <v>142574</v>
      </c>
      <c r="K5382" s="11">
        <v>101176.84065794239</v>
      </c>
      <c r="L5382" s="12">
        <v>152985.7088149793</v>
      </c>
      <c r="M5382" s="11">
        <v>1860</v>
      </c>
      <c r="N5382" s="13"/>
      <c r="O5382" t="str">
        <f t="shared" si="175"/>
        <v/>
      </c>
    </row>
    <row r="5383" spans="1:15" hidden="1">
      <c r="A5383" s="41" t="s">
        <v>94</v>
      </c>
      <c r="B5383" s="46">
        <v>45748</v>
      </c>
      <c r="C5383" s="8" t="s">
        <v>13</v>
      </c>
      <c r="D5383" s="8" t="s">
        <v>46</v>
      </c>
      <c r="E5383" s="8" t="s">
        <v>46</v>
      </c>
      <c r="F5383" s="9">
        <f t="shared" si="174"/>
        <v>-2700000</v>
      </c>
      <c r="G5383" s="9">
        <v>-27</v>
      </c>
      <c r="H5383" s="10">
        <v>-2974752</v>
      </c>
      <c r="I5383" s="11">
        <v>14422455105.267712</v>
      </c>
      <c r="J5383" s="11">
        <v>142547</v>
      </c>
      <c r="K5383" s="11">
        <v>101176.84065794239</v>
      </c>
      <c r="L5383" s="12">
        <v>242977.30223555537</v>
      </c>
      <c r="M5383" s="11">
        <v>1861</v>
      </c>
      <c r="N5383" s="13"/>
      <c r="O5383" t="str">
        <f t="shared" si="175"/>
        <v/>
      </c>
    </row>
    <row r="5384" spans="1:15" hidden="1">
      <c r="A5384" s="41" t="s">
        <v>94</v>
      </c>
      <c r="B5384" s="46">
        <v>45748</v>
      </c>
      <c r="C5384" s="8" t="s">
        <v>13</v>
      </c>
      <c r="D5384" s="8" t="s">
        <v>46</v>
      </c>
      <c r="E5384" s="8" t="s">
        <v>46</v>
      </c>
      <c r="F5384" s="9">
        <f t="shared" si="174"/>
        <v>-1800000</v>
      </c>
      <c r="G5384" s="9">
        <v>-18</v>
      </c>
      <c r="H5384" s="10">
        <v>-1983168</v>
      </c>
      <c r="I5384" s="11">
        <v>14420633922.135868</v>
      </c>
      <c r="J5384" s="11">
        <v>142529</v>
      </c>
      <c r="K5384" s="11">
        <v>101176.84065794239</v>
      </c>
      <c r="L5384" s="12">
        <v>161984.86815703707</v>
      </c>
      <c r="M5384" s="11">
        <v>1862</v>
      </c>
      <c r="N5384" s="13"/>
      <c r="O5384" t="str">
        <f t="shared" si="175"/>
        <v/>
      </c>
    </row>
    <row r="5385" spans="1:15" hidden="1">
      <c r="A5385" s="41" t="s">
        <v>94</v>
      </c>
      <c r="B5385" s="46">
        <v>45748</v>
      </c>
      <c r="C5385" s="8" t="s">
        <v>13</v>
      </c>
      <c r="D5385" s="8" t="s">
        <v>46</v>
      </c>
      <c r="E5385" s="8" t="s">
        <v>46</v>
      </c>
      <c r="F5385" s="9">
        <f t="shared" si="174"/>
        <v>-16300000</v>
      </c>
      <c r="G5385" s="9">
        <v>-163</v>
      </c>
      <c r="H5385" s="10">
        <v>-17958688</v>
      </c>
      <c r="I5385" s="11">
        <v>14404142097.108624</v>
      </c>
      <c r="J5385" s="11">
        <v>142366</v>
      </c>
      <c r="K5385" s="11">
        <v>101176.84065794239</v>
      </c>
      <c r="L5385" s="12">
        <v>1466862.9727553912</v>
      </c>
      <c r="M5385" s="11">
        <v>1863</v>
      </c>
      <c r="N5385" s="13"/>
      <c r="O5385" t="str">
        <f t="shared" si="175"/>
        <v/>
      </c>
    </row>
    <row r="5386" spans="1:15" hidden="1">
      <c r="A5386" s="41" t="s">
        <v>94</v>
      </c>
      <c r="B5386" s="46">
        <v>45748</v>
      </c>
      <c r="C5386" s="8" t="s">
        <v>13</v>
      </c>
      <c r="D5386" s="8" t="s">
        <v>46</v>
      </c>
      <c r="E5386" s="8" t="s">
        <v>46</v>
      </c>
      <c r="F5386" s="9">
        <f t="shared" ref="F5386:F5449" si="176">100000*G5386</f>
        <v>-90800000</v>
      </c>
      <c r="G5386" s="9">
        <v>-908</v>
      </c>
      <c r="H5386" s="10">
        <v>-100039808</v>
      </c>
      <c r="I5386" s="11">
        <v>14312273525.791212</v>
      </c>
      <c r="J5386" s="11">
        <v>141458</v>
      </c>
      <c r="K5386" s="11">
        <v>101176.84065794239</v>
      </c>
      <c r="L5386" s="12">
        <v>8171236.682588309</v>
      </c>
      <c r="M5386" s="11">
        <v>1864</v>
      </c>
      <c r="N5386" s="13"/>
      <c r="O5386" t="str">
        <f t="shared" si="175"/>
        <v/>
      </c>
    </row>
    <row r="5387" spans="1:15" hidden="1">
      <c r="A5387" s="41" t="s">
        <v>94</v>
      </c>
      <c r="B5387" s="46">
        <v>45748</v>
      </c>
      <c r="C5387" s="8" t="s">
        <v>13</v>
      </c>
      <c r="D5387" s="8" t="s">
        <v>14</v>
      </c>
      <c r="E5387" s="8" t="s">
        <v>14</v>
      </c>
      <c r="F5387" s="9">
        <f t="shared" si="176"/>
        <v>-9400000</v>
      </c>
      <c r="G5387" s="9">
        <v>-94</v>
      </c>
      <c r="H5387" s="10">
        <v>-9987124</v>
      </c>
      <c r="I5387" s="11">
        <v>18980115460.655643</v>
      </c>
      <c r="J5387" s="11">
        <v>189417</v>
      </c>
      <c r="K5387" s="11">
        <v>100202.80893824554</v>
      </c>
      <c r="L5387" s="12">
        <v>568059.95980492048</v>
      </c>
      <c r="M5387" s="11">
        <v>709</v>
      </c>
      <c r="N5387" s="13"/>
      <c r="O5387" t="str">
        <f t="shared" si="175"/>
        <v/>
      </c>
    </row>
    <row r="5388" spans="1:15" hidden="1">
      <c r="A5388" s="41" t="s">
        <v>94</v>
      </c>
      <c r="B5388" s="46">
        <v>45748</v>
      </c>
      <c r="C5388" s="8" t="s">
        <v>13</v>
      </c>
      <c r="D5388" s="8" t="s">
        <v>46</v>
      </c>
      <c r="E5388" s="8" t="s">
        <v>46</v>
      </c>
      <c r="F5388" s="9">
        <f t="shared" si="176"/>
        <v>-900000</v>
      </c>
      <c r="G5388" s="9">
        <v>-9</v>
      </c>
      <c r="H5388" s="10">
        <v>-991584</v>
      </c>
      <c r="I5388" s="11">
        <v>14311362934.22529</v>
      </c>
      <c r="J5388" s="11">
        <v>141449</v>
      </c>
      <c r="K5388" s="11">
        <v>101176.84065794239</v>
      </c>
      <c r="L5388" s="12">
        <v>80992.434078518534</v>
      </c>
      <c r="M5388" s="11">
        <v>1865</v>
      </c>
      <c r="N5388" s="13"/>
      <c r="O5388" t="str">
        <f t="shared" si="175"/>
        <v/>
      </c>
    </row>
    <row r="5389" spans="1:15" hidden="1">
      <c r="A5389" s="41" t="s">
        <v>94</v>
      </c>
      <c r="B5389" s="46">
        <v>45748</v>
      </c>
      <c r="C5389" s="8" t="s">
        <v>13</v>
      </c>
      <c r="D5389" s="8" t="s">
        <v>46</v>
      </c>
      <c r="E5389" s="8" t="s">
        <v>46</v>
      </c>
      <c r="F5389" s="9">
        <f t="shared" si="176"/>
        <v>-36200000</v>
      </c>
      <c r="G5389" s="9">
        <v>-362</v>
      </c>
      <c r="H5389" s="10">
        <v>-39883712</v>
      </c>
      <c r="I5389" s="11">
        <v>14274736917.907116</v>
      </c>
      <c r="J5389" s="11">
        <v>141087</v>
      </c>
      <c r="K5389" s="11">
        <v>101176.84065794239</v>
      </c>
      <c r="L5389" s="12">
        <v>3257695.6818248555</v>
      </c>
      <c r="M5389" s="11">
        <v>1866</v>
      </c>
      <c r="N5389" s="13"/>
      <c r="O5389" t="str">
        <f t="shared" si="175"/>
        <v/>
      </c>
    </row>
    <row r="5390" spans="1:15" hidden="1">
      <c r="A5390" s="41" t="s">
        <v>94</v>
      </c>
      <c r="B5390" s="46">
        <v>45748</v>
      </c>
      <c r="C5390" s="8" t="s">
        <v>13</v>
      </c>
      <c r="D5390" s="8" t="s">
        <v>46</v>
      </c>
      <c r="E5390" s="8" t="s">
        <v>46</v>
      </c>
      <c r="F5390" s="9">
        <f t="shared" si="176"/>
        <v>-29000000</v>
      </c>
      <c r="G5390" s="9">
        <v>-290</v>
      </c>
      <c r="H5390" s="10">
        <v>-31951040</v>
      </c>
      <c r="I5390" s="11">
        <v>14245395634.116312</v>
      </c>
      <c r="J5390" s="11">
        <v>140797</v>
      </c>
      <c r="K5390" s="11">
        <v>101176.84065794239</v>
      </c>
      <c r="L5390" s="12">
        <v>2609756.2091967054</v>
      </c>
      <c r="M5390" s="11">
        <v>1867</v>
      </c>
      <c r="N5390" s="13"/>
      <c r="O5390" t="str">
        <f t="shared" si="175"/>
        <v/>
      </c>
    </row>
    <row r="5391" spans="1:15" hidden="1">
      <c r="A5391" s="41" t="s">
        <v>94</v>
      </c>
      <c r="B5391" s="46">
        <v>45748</v>
      </c>
      <c r="C5391" s="8" t="s">
        <v>13</v>
      </c>
      <c r="D5391" s="8" t="s">
        <v>46</v>
      </c>
      <c r="E5391" s="8" t="s">
        <v>46</v>
      </c>
      <c r="F5391" s="9">
        <f t="shared" si="176"/>
        <v>-10800000</v>
      </c>
      <c r="G5391" s="9">
        <v>-108</v>
      </c>
      <c r="H5391" s="10">
        <v>-11899008</v>
      </c>
      <c r="I5391" s="11">
        <v>14234468535.325254</v>
      </c>
      <c r="J5391" s="11">
        <v>140689</v>
      </c>
      <c r="K5391" s="11">
        <v>101176.84065794239</v>
      </c>
      <c r="L5391" s="12">
        <v>971909.20894222148</v>
      </c>
      <c r="M5391" s="11">
        <v>1868</v>
      </c>
      <c r="N5391" s="13"/>
      <c r="O5391" t="str">
        <f t="shared" si="175"/>
        <v/>
      </c>
    </row>
    <row r="5392" spans="1:15" hidden="1">
      <c r="A5392" s="41" t="s">
        <v>94</v>
      </c>
      <c r="B5392" s="46">
        <v>45748</v>
      </c>
      <c r="C5392" s="8" t="s">
        <v>13</v>
      </c>
      <c r="D5392" s="8" t="s">
        <v>46</v>
      </c>
      <c r="E5392" s="8" t="s">
        <v>46</v>
      </c>
      <c r="F5392" s="9">
        <f t="shared" si="176"/>
        <v>-900000</v>
      </c>
      <c r="G5392" s="9">
        <v>-9</v>
      </c>
      <c r="H5392" s="10">
        <v>-991584</v>
      </c>
      <c r="I5392" s="11">
        <v>14233557943.759333</v>
      </c>
      <c r="J5392" s="11">
        <v>140680</v>
      </c>
      <c r="K5392" s="11">
        <v>101176.84065794239</v>
      </c>
      <c r="L5392" s="12">
        <v>80992.434078518534</v>
      </c>
      <c r="M5392" s="11">
        <v>1869</v>
      </c>
      <c r="N5392" s="13"/>
      <c r="O5392" t="str">
        <f t="shared" ref="O5392:O5455" si="177">IF(M5392=_xlfn.MAXIFS(M:M,D:D,D5392),"X","")</f>
        <v/>
      </c>
    </row>
    <row r="5393" spans="1:15" hidden="1">
      <c r="A5393" s="41" t="s">
        <v>94</v>
      </c>
      <c r="B5393" s="46">
        <v>45748</v>
      </c>
      <c r="C5393" s="8" t="s">
        <v>13</v>
      </c>
      <c r="D5393" s="8" t="s">
        <v>46</v>
      </c>
      <c r="E5393" s="8" t="s">
        <v>46</v>
      </c>
      <c r="F5393" s="9">
        <f t="shared" si="176"/>
        <v>-13600000</v>
      </c>
      <c r="G5393" s="9">
        <v>-136</v>
      </c>
      <c r="H5393" s="10">
        <v>-14983936</v>
      </c>
      <c r="I5393" s="11">
        <v>14219797893.429853</v>
      </c>
      <c r="J5393" s="11">
        <v>140544</v>
      </c>
      <c r="K5393" s="11">
        <v>101176.84065794239</v>
      </c>
      <c r="L5393" s="12">
        <v>1223885.6705198344</v>
      </c>
      <c r="M5393" s="11">
        <v>1870</v>
      </c>
      <c r="N5393" s="13"/>
      <c r="O5393" t="str">
        <f t="shared" si="177"/>
        <v/>
      </c>
    </row>
    <row r="5394" spans="1:15" hidden="1">
      <c r="A5394" s="41" t="s">
        <v>94</v>
      </c>
      <c r="B5394" s="46">
        <v>45748</v>
      </c>
      <c r="C5394" s="8" t="s">
        <v>13</v>
      </c>
      <c r="D5394" s="8" t="s">
        <v>46</v>
      </c>
      <c r="E5394" s="8" t="s">
        <v>46</v>
      </c>
      <c r="F5394" s="9">
        <f t="shared" si="176"/>
        <v>-28900000</v>
      </c>
      <c r="G5394" s="9">
        <v>-289</v>
      </c>
      <c r="H5394" s="10">
        <v>-31840864</v>
      </c>
      <c r="I5394" s="11">
        <v>14190557786.479708</v>
      </c>
      <c r="J5394" s="11">
        <v>140255</v>
      </c>
      <c r="K5394" s="11">
        <v>101176.84065794239</v>
      </c>
      <c r="L5394" s="12">
        <v>2600757.0498546511</v>
      </c>
      <c r="M5394" s="11">
        <v>1871</v>
      </c>
      <c r="N5394" s="13"/>
      <c r="O5394" t="str">
        <f t="shared" si="177"/>
        <v/>
      </c>
    </row>
    <row r="5395" spans="1:15" hidden="1">
      <c r="A5395" s="41" t="s">
        <v>94</v>
      </c>
      <c r="B5395" s="46">
        <v>45748</v>
      </c>
      <c r="C5395" s="8" t="s">
        <v>13</v>
      </c>
      <c r="D5395" s="8" t="s">
        <v>46</v>
      </c>
      <c r="E5395" s="8" t="s">
        <v>46</v>
      </c>
      <c r="F5395" s="9">
        <f t="shared" si="176"/>
        <v>-45300000</v>
      </c>
      <c r="G5395" s="9">
        <v>-453</v>
      </c>
      <c r="H5395" s="10">
        <v>-49909728</v>
      </c>
      <c r="I5395" s="11">
        <v>14144724677.661659</v>
      </c>
      <c r="J5395" s="11">
        <v>139802</v>
      </c>
      <c r="K5395" s="11">
        <v>101176.84065794239</v>
      </c>
      <c r="L5395" s="12">
        <v>4076619.1819520965</v>
      </c>
      <c r="M5395" s="11">
        <v>1872</v>
      </c>
      <c r="N5395" s="13"/>
      <c r="O5395" t="str">
        <f t="shared" si="177"/>
        <v/>
      </c>
    </row>
    <row r="5396" spans="1:15" hidden="1">
      <c r="A5396" s="41" t="s">
        <v>94</v>
      </c>
      <c r="B5396" s="46">
        <v>45748</v>
      </c>
      <c r="C5396" s="8" t="s">
        <v>13</v>
      </c>
      <c r="D5396" s="8" t="s">
        <v>46</v>
      </c>
      <c r="E5396" s="8" t="s">
        <v>46</v>
      </c>
      <c r="F5396" s="9">
        <f t="shared" si="176"/>
        <v>-39200000</v>
      </c>
      <c r="G5396" s="9">
        <v>-392</v>
      </c>
      <c r="H5396" s="10">
        <v>-43188992</v>
      </c>
      <c r="I5396" s="11">
        <v>14105063356.123745</v>
      </c>
      <c r="J5396" s="11">
        <v>139410</v>
      </c>
      <c r="K5396" s="11">
        <v>101176.84065794239</v>
      </c>
      <c r="L5396" s="12">
        <v>3527670.4620865807</v>
      </c>
      <c r="M5396" s="11">
        <v>1873</v>
      </c>
      <c r="N5396" s="13"/>
      <c r="O5396" t="str">
        <f t="shared" si="177"/>
        <v/>
      </c>
    </row>
    <row r="5397" spans="1:15" hidden="1">
      <c r="A5397" s="41" t="s">
        <v>94</v>
      </c>
      <c r="B5397" s="46">
        <v>45748</v>
      </c>
      <c r="C5397" s="8" t="s">
        <v>13</v>
      </c>
      <c r="D5397" s="8" t="s">
        <v>46</v>
      </c>
      <c r="E5397" s="8" t="s">
        <v>46</v>
      </c>
      <c r="F5397" s="9">
        <f t="shared" si="176"/>
        <v>-136100000</v>
      </c>
      <c r="G5397" s="9">
        <v>-1361</v>
      </c>
      <c r="H5397" s="10">
        <v>-149949536</v>
      </c>
      <c r="I5397" s="11">
        <v>13967361675.988285</v>
      </c>
      <c r="J5397" s="11">
        <v>138049</v>
      </c>
      <c r="K5397" s="11">
        <v>101176.84065794239</v>
      </c>
      <c r="L5397" s="12">
        <v>12247855.864540398</v>
      </c>
      <c r="M5397" s="11">
        <v>1874</v>
      </c>
      <c r="N5397" s="13"/>
      <c r="O5397" t="str">
        <f t="shared" si="177"/>
        <v/>
      </c>
    </row>
    <row r="5398" spans="1:15" hidden="1">
      <c r="A5398" s="41" t="s">
        <v>94</v>
      </c>
      <c r="B5398" s="46">
        <v>45749</v>
      </c>
      <c r="C5398" s="8" t="s">
        <v>13</v>
      </c>
      <c r="D5398" s="8" t="s">
        <v>14</v>
      </c>
      <c r="E5398" s="8" t="s">
        <v>14</v>
      </c>
      <c r="F5398" s="9">
        <f t="shared" si="176"/>
        <v>4700000</v>
      </c>
      <c r="G5398" s="9">
        <v>47</v>
      </c>
      <c r="H5398" s="10">
        <v>5005641</v>
      </c>
      <c r="I5398" s="11">
        <v>18985121101.655643</v>
      </c>
      <c r="J5398" s="11">
        <v>189464</v>
      </c>
      <c r="K5398" s="11">
        <v>100204.3718155198</v>
      </c>
      <c r="L5398" s="12">
        <v>0</v>
      </c>
      <c r="M5398" s="11">
        <v>710</v>
      </c>
      <c r="N5398" s="13"/>
      <c r="O5398" t="str">
        <f t="shared" si="177"/>
        <v/>
      </c>
    </row>
    <row r="5399" spans="1:15" hidden="1">
      <c r="A5399" s="41" t="s">
        <v>94</v>
      </c>
      <c r="B5399" s="46">
        <v>45749</v>
      </c>
      <c r="C5399" s="8" t="s">
        <v>13</v>
      </c>
      <c r="D5399" s="8" t="s">
        <v>46</v>
      </c>
      <c r="E5399" s="8" t="s">
        <v>46</v>
      </c>
      <c r="F5399" s="9">
        <f t="shared" si="176"/>
        <v>-163300000</v>
      </c>
      <c r="G5399" s="9">
        <v>-1633</v>
      </c>
      <c r="H5399" s="10">
        <v>-179953334</v>
      </c>
      <c r="I5399" s="11">
        <v>13802139895.193865</v>
      </c>
      <c r="J5399" s="11">
        <v>136416</v>
      </c>
      <c r="K5399" s="11">
        <v>101176.84065794239</v>
      </c>
      <c r="L5399" s="12">
        <v>14731553.205580086</v>
      </c>
      <c r="M5399" s="11">
        <v>1875</v>
      </c>
      <c r="N5399" s="13"/>
      <c r="O5399" t="str">
        <f t="shared" si="177"/>
        <v/>
      </c>
    </row>
    <row r="5400" spans="1:15" hidden="1">
      <c r="A5400" s="41" t="s">
        <v>94</v>
      </c>
      <c r="B5400" s="46">
        <v>45749</v>
      </c>
      <c r="C5400" s="8" t="s">
        <v>13</v>
      </c>
      <c r="D5400" s="8" t="s">
        <v>46</v>
      </c>
      <c r="E5400" s="8" t="s">
        <v>46</v>
      </c>
      <c r="F5400" s="9">
        <f t="shared" si="176"/>
        <v>-2700000</v>
      </c>
      <c r="G5400" s="9">
        <v>-27</v>
      </c>
      <c r="H5400" s="10">
        <v>-2975346</v>
      </c>
      <c r="I5400" s="11">
        <v>13799408120.496099</v>
      </c>
      <c r="J5400" s="11">
        <v>136389</v>
      </c>
      <c r="K5400" s="11">
        <v>101176.84065794239</v>
      </c>
      <c r="L5400" s="12">
        <v>243571.30223555537</v>
      </c>
      <c r="M5400" s="11">
        <v>1876</v>
      </c>
      <c r="N5400" s="13"/>
      <c r="O5400" t="str">
        <f t="shared" si="177"/>
        <v/>
      </c>
    </row>
    <row r="5401" spans="1:15" hidden="1">
      <c r="A5401" s="41" t="s">
        <v>94</v>
      </c>
      <c r="B5401" s="46">
        <v>45749</v>
      </c>
      <c r="C5401" s="8" t="s">
        <v>13</v>
      </c>
      <c r="D5401" s="8" t="s">
        <v>46</v>
      </c>
      <c r="E5401" s="8" t="s">
        <v>46</v>
      </c>
      <c r="F5401" s="9">
        <f t="shared" si="176"/>
        <v>-18100000</v>
      </c>
      <c r="G5401" s="9">
        <v>-181</v>
      </c>
      <c r="H5401" s="10">
        <v>-19945838</v>
      </c>
      <c r="I5401" s="11">
        <v>13781095112.337011</v>
      </c>
      <c r="J5401" s="11">
        <v>136208</v>
      </c>
      <c r="K5401" s="11">
        <v>101176.84065794239</v>
      </c>
      <c r="L5401" s="12">
        <v>1632829.8409124278</v>
      </c>
      <c r="M5401" s="11">
        <v>1877</v>
      </c>
      <c r="N5401" s="13"/>
      <c r="O5401" t="str">
        <f t="shared" si="177"/>
        <v/>
      </c>
    </row>
    <row r="5402" spans="1:15" hidden="1">
      <c r="A5402" s="41" t="s">
        <v>94</v>
      </c>
      <c r="B5402" s="46">
        <v>45749</v>
      </c>
      <c r="C5402" s="8" t="s">
        <v>13</v>
      </c>
      <c r="D5402" s="8" t="s">
        <v>46</v>
      </c>
      <c r="E5402" s="8" t="s">
        <v>46</v>
      </c>
      <c r="F5402" s="9">
        <f t="shared" si="176"/>
        <v>-54400000</v>
      </c>
      <c r="G5402" s="9">
        <v>-544</v>
      </c>
      <c r="H5402" s="10">
        <v>-59947712</v>
      </c>
      <c r="I5402" s="11">
        <v>13726054911.019091</v>
      </c>
      <c r="J5402" s="11">
        <v>135664</v>
      </c>
      <c r="K5402" s="11">
        <v>101176.84065794239</v>
      </c>
      <c r="L5402" s="12">
        <v>4907510.6820793375</v>
      </c>
      <c r="M5402" s="11">
        <v>1878</v>
      </c>
      <c r="N5402" s="13"/>
      <c r="O5402" t="str">
        <f t="shared" si="177"/>
        <v/>
      </c>
    </row>
    <row r="5403" spans="1:15" hidden="1">
      <c r="A5403" s="41" t="s">
        <v>94</v>
      </c>
      <c r="B5403" s="46">
        <v>45749</v>
      </c>
      <c r="C5403" s="8" t="s">
        <v>13</v>
      </c>
      <c r="D5403" s="8" t="s">
        <v>46</v>
      </c>
      <c r="E5403" s="8" t="s">
        <v>46</v>
      </c>
      <c r="F5403" s="9">
        <f t="shared" si="176"/>
        <v>-9000000</v>
      </c>
      <c r="G5403" s="9">
        <v>-90</v>
      </c>
      <c r="H5403" s="10">
        <v>-9917820</v>
      </c>
      <c r="I5403" s="11">
        <v>13716948995.359877</v>
      </c>
      <c r="J5403" s="11">
        <v>135574</v>
      </c>
      <c r="K5403" s="11">
        <v>101176.84065794239</v>
      </c>
      <c r="L5403" s="12">
        <v>811904.34078518488</v>
      </c>
      <c r="M5403" s="11">
        <v>1879</v>
      </c>
      <c r="N5403" s="13"/>
      <c r="O5403" t="str">
        <f t="shared" si="177"/>
        <v/>
      </c>
    </row>
    <row r="5404" spans="1:15" hidden="1">
      <c r="A5404" s="41" t="s">
        <v>94</v>
      </c>
      <c r="B5404" s="46">
        <v>45749</v>
      </c>
      <c r="C5404" s="8" t="s">
        <v>13</v>
      </c>
      <c r="D5404" s="8" t="s">
        <v>46</v>
      </c>
      <c r="E5404" s="8" t="s">
        <v>46</v>
      </c>
      <c r="F5404" s="9">
        <f t="shared" si="176"/>
        <v>-9000000</v>
      </c>
      <c r="G5404" s="9">
        <v>-90</v>
      </c>
      <c r="H5404" s="10">
        <v>-9917820</v>
      </c>
      <c r="I5404" s="11">
        <v>13707843079.700663</v>
      </c>
      <c r="J5404" s="11">
        <v>135484</v>
      </c>
      <c r="K5404" s="11">
        <v>101176.84065794239</v>
      </c>
      <c r="L5404" s="12">
        <v>811904.34078518488</v>
      </c>
      <c r="M5404" s="11">
        <v>1880</v>
      </c>
      <c r="N5404" s="13"/>
      <c r="O5404" t="str">
        <f t="shared" si="177"/>
        <v/>
      </c>
    </row>
    <row r="5405" spans="1:15" hidden="1">
      <c r="A5405" s="41" t="s">
        <v>94</v>
      </c>
      <c r="B5405" s="46">
        <v>45749</v>
      </c>
      <c r="C5405" s="8" t="s">
        <v>13</v>
      </c>
      <c r="D5405" s="8" t="s">
        <v>14</v>
      </c>
      <c r="E5405" s="8" t="s">
        <v>14</v>
      </c>
      <c r="F5405" s="9">
        <f t="shared" si="176"/>
        <v>-900000</v>
      </c>
      <c r="G5405" s="9">
        <v>-9</v>
      </c>
      <c r="H5405" s="10">
        <v>-956385</v>
      </c>
      <c r="I5405" s="11">
        <v>18984219262.309303</v>
      </c>
      <c r="J5405" s="11">
        <v>189455</v>
      </c>
      <c r="K5405" s="11">
        <v>100204.3718155198</v>
      </c>
      <c r="L5405" s="12">
        <v>54545.653660321841</v>
      </c>
      <c r="M5405" s="11">
        <v>711</v>
      </c>
      <c r="N5405" s="13"/>
      <c r="O5405" t="str">
        <f t="shared" si="177"/>
        <v/>
      </c>
    </row>
    <row r="5406" spans="1:15" hidden="1">
      <c r="A5406" s="41" t="s">
        <v>94</v>
      </c>
      <c r="B5406" s="46">
        <v>45749</v>
      </c>
      <c r="C5406" s="8" t="s">
        <v>13</v>
      </c>
      <c r="D5406" s="8" t="s">
        <v>14</v>
      </c>
      <c r="E5406" s="8" t="s">
        <v>14</v>
      </c>
      <c r="F5406" s="9">
        <f t="shared" si="176"/>
        <v>-900000</v>
      </c>
      <c r="G5406" s="9">
        <v>-9</v>
      </c>
      <c r="H5406" s="10">
        <v>-956385</v>
      </c>
      <c r="I5406" s="11">
        <v>18983317422.962963</v>
      </c>
      <c r="J5406" s="11">
        <v>189446</v>
      </c>
      <c r="K5406" s="11">
        <v>100204.3718155198</v>
      </c>
      <c r="L5406" s="12">
        <v>54545.653660321841</v>
      </c>
      <c r="M5406" s="11">
        <v>712</v>
      </c>
      <c r="N5406" s="13"/>
      <c r="O5406" t="str">
        <f t="shared" si="177"/>
        <v/>
      </c>
    </row>
    <row r="5407" spans="1:15" hidden="1">
      <c r="A5407" s="41" t="s">
        <v>94</v>
      </c>
      <c r="B5407" s="46">
        <v>45749</v>
      </c>
      <c r="C5407" s="8" t="s">
        <v>13</v>
      </c>
      <c r="D5407" s="8" t="s">
        <v>14</v>
      </c>
      <c r="E5407" s="8" t="s">
        <v>14</v>
      </c>
      <c r="F5407" s="9">
        <f t="shared" si="176"/>
        <v>-1800000</v>
      </c>
      <c r="G5407" s="9">
        <v>-18</v>
      </c>
      <c r="H5407" s="10">
        <v>-1912770</v>
      </c>
      <c r="I5407" s="11">
        <v>18981513744.270283</v>
      </c>
      <c r="J5407" s="11">
        <v>189428</v>
      </c>
      <c r="K5407" s="11">
        <v>100204.3718155198</v>
      </c>
      <c r="L5407" s="12">
        <v>109091.30732064368</v>
      </c>
      <c r="M5407" s="11">
        <v>713</v>
      </c>
      <c r="N5407" s="13"/>
      <c r="O5407" t="str">
        <f t="shared" si="177"/>
        <v/>
      </c>
    </row>
    <row r="5408" spans="1:15" hidden="1">
      <c r="A5408" s="41" t="s">
        <v>94</v>
      </c>
      <c r="B5408" s="46">
        <v>45749</v>
      </c>
      <c r="C5408" s="8" t="s">
        <v>13</v>
      </c>
      <c r="D5408" s="8" t="s">
        <v>46</v>
      </c>
      <c r="E5408" s="8" t="s">
        <v>46</v>
      </c>
      <c r="F5408" s="9">
        <f t="shared" si="176"/>
        <v>-1300000</v>
      </c>
      <c r="G5408" s="9">
        <v>-13</v>
      </c>
      <c r="H5408" s="10">
        <v>-1432574</v>
      </c>
      <c r="I5408" s="11">
        <v>13706527780.77211</v>
      </c>
      <c r="J5408" s="11">
        <v>135471</v>
      </c>
      <c r="K5408" s="11">
        <v>101176.84065794239</v>
      </c>
      <c r="L5408" s="12">
        <v>117275.07144674892</v>
      </c>
      <c r="M5408" s="11">
        <v>1881</v>
      </c>
      <c r="N5408" s="13"/>
      <c r="O5408" t="str">
        <f t="shared" si="177"/>
        <v/>
      </c>
    </row>
    <row r="5409" spans="1:15" hidden="1">
      <c r="A5409" s="41" t="s">
        <v>94</v>
      </c>
      <c r="B5409" s="46">
        <v>45749</v>
      </c>
      <c r="C5409" s="8" t="s">
        <v>13</v>
      </c>
      <c r="D5409" s="8" t="s">
        <v>14</v>
      </c>
      <c r="E5409" s="8" t="s">
        <v>14</v>
      </c>
      <c r="F5409" s="9">
        <f t="shared" si="176"/>
        <v>-2800000</v>
      </c>
      <c r="G5409" s="9">
        <v>-28</v>
      </c>
      <c r="H5409" s="10">
        <v>-2975420</v>
      </c>
      <c r="I5409" s="11">
        <v>18978708021.859447</v>
      </c>
      <c r="J5409" s="11">
        <v>189400</v>
      </c>
      <c r="K5409" s="11">
        <v>100204.3718155198</v>
      </c>
      <c r="L5409" s="12">
        <v>169697.58916544542</v>
      </c>
      <c r="M5409" s="11">
        <v>714</v>
      </c>
      <c r="N5409" s="13"/>
      <c r="O5409" t="str">
        <f t="shared" si="177"/>
        <v/>
      </c>
    </row>
    <row r="5410" spans="1:15" hidden="1">
      <c r="A5410" s="41" t="s">
        <v>94</v>
      </c>
      <c r="B5410" s="46">
        <v>45749</v>
      </c>
      <c r="C5410" s="8" t="s">
        <v>13</v>
      </c>
      <c r="D5410" s="8" t="s">
        <v>14</v>
      </c>
      <c r="E5410" s="8" t="s">
        <v>14</v>
      </c>
      <c r="F5410" s="9">
        <f t="shared" si="176"/>
        <v>-2800000</v>
      </c>
      <c r="G5410" s="9">
        <v>-28</v>
      </c>
      <c r="H5410" s="10">
        <v>-2975420</v>
      </c>
      <c r="I5410" s="11">
        <v>18975902299.448612</v>
      </c>
      <c r="J5410" s="11">
        <v>189372</v>
      </c>
      <c r="K5410" s="11">
        <v>100204.3718155198</v>
      </c>
      <c r="L5410" s="12">
        <v>169697.58916544542</v>
      </c>
      <c r="M5410" s="11">
        <v>715</v>
      </c>
      <c r="N5410" s="13"/>
      <c r="O5410" t="str">
        <f t="shared" si="177"/>
        <v/>
      </c>
    </row>
    <row r="5411" spans="1:15" hidden="1">
      <c r="A5411" s="41" t="s">
        <v>94</v>
      </c>
      <c r="B5411" s="46">
        <v>45749</v>
      </c>
      <c r="C5411" s="8" t="s">
        <v>13</v>
      </c>
      <c r="D5411" s="8" t="s">
        <v>46</v>
      </c>
      <c r="E5411" s="8" t="s">
        <v>46</v>
      </c>
      <c r="F5411" s="9">
        <f t="shared" si="176"/>
        <v>33500000</v>
      </c>
      <c r="G5411" s="9">
        <v>335</v>
      </c>
      <c r="H5411" s="10">
        <v>36905945</v>
      </c>
      <c r="I5411" s="11">
        <v>13743433725.77211</v>
      </c>
      <c r="J5411" s="11">
        <v>135806</v>
      </c>
      <c r="K5411" s="11">
        <v>101199.01716987549</v>
      </c>
      <c r="L5411" s="12">
        <v>0</v>
      </c>
      <c r="M5411" s="11">
        <v>1882</v>
      </c>
      <c r="N5411" s="13"/>
      <c r="O5411" t="str">
        <f t="shared" si="177"/>
        <v/>
      </c>
    </row>
    <row r="5412" spans="1:15" hidden="1">
      <c r="A5412" s="41" t="s">
        <v>94</v>
      </c>
      <c r="B5412" s="46">
        <v>45749</v>
      </c>
      <c r="C5412" s="8" t="s">
        <v>13</v>
      </c>
      <c r="D5412" s="8" t="s">
        <v>46</v>
      </c>
      <c r="E5412" s="8" t="s">
        <v>46</v>
      </c>
      <c r="F5412" s="9">
        <f t="shared" si="176"/>
        <v>-20400000</v>
      </c>
      <c r="G5412" s="9">
        <v>-204</v>
      </c>
      <c r="H5412" s="10">
        <v>-22480392</v>
      </c>
      <c r="I5412" s="11">
        <v>13722789126.269455</v>
      </c>
      <c r="J5412" s="11">
        <v>135602</v>
      </c>
      <c r="K5412" s="11">
        <v>101199.01716987549</v>
      </c>
      <c r="L5412" s="12">
        <v>1835792.4973453991</v>
      </c>
      <c r="M5412" s="11">
        <v>1883</v>
      </c>
      <c r="N5412" s="13"/>
      <c r="O5412" t="str">
        <f t="shared" si="177"/>
        <v/>
      </c>
    </row>
    <row r="5413" spans="1:15" hidden="1">
      <c r="A5413" s="41" t="s">
        <v>94</v>
      </c>
      <c r="B5413" s="46">
        <v>45749</v>
      </c>
      <c r="C5413" s="8" t="s">
        <v>13</v>
      </c>
      <c r="D5413" s="8" t="s">
        <v>14</v>
      </c>
      <c r="E5413" s="8" t="s">
        <v>14</v>
      </c>
      <c r="F5413" s="9">
        <f t="shared" si="176"/>
        <v>-9400000</v>
      </c>
      <c r="G5413" s="9">
        <v>-94</v>
      </c>
      <c r="H5413" s="10">
        <v>-9988910</v>
      </c>
      <c r="I5413" s="11">
        <v>18966483088.497952</v>
      </c>
      <c r="J5413" s="11">
        <v>189278</v>
      </c>
      <c r="K5413" s="11">
        <v>100204.3718155198</v>
      </c>
      <c r="L5413" s="12">
        <v>569699.04934113845</v>
      </c>
      <c r="M5413" s="11">
        <v>716</v>
      </c>
      <c r="N5413" s="13"/>
      <c r="O5413" t="str">
        <f t="shared" si="177"/>
        <v/>
      </c>
    </row>
    <row r="5414" spans="1:15" hidden="1">
      <c r="A5414" s="41" t="s">
        <v>94</v>
      </c>
      <c r="B5414" s="46">
        <v>45749</v>
      </c>
      <c r="C5414" s="8" t="s">
        <v>13</v>
      </c>
      <c r="D5414" s="8" t="s">
        <v>15</v>
      </c>
      <c r="E5414" s="8" t="s">
        <v>15</v>
      </c>
      <c r="F5414" s="9">
        <f t="shared" si="176"/>
        <v>658100000</v>
      </c>
      <c r="G5414" s="9">
        <v>6581</v>
      </c>
      <c r="H5414" s="10">
        <v>710287330</v>
      </c>
      <c r="I5414" s="11">
        <v>7005617179.7391043</v>
      </c>
      <c r="J5414" s="11">
        <v>66500</v>
      </c>
      <c r="K5414" s="11">
        <v>105347.62676299406</v>
      </c>
      <c r="L5414" s="12">
        <v>0</v>
      </c>
      <c r="M5414" s="11">
        <v>2796</v>
      </c>
      <c r="N5414" s="13"/>
      <c r="O5414" t="str">
        <f t="shared" si="177"/>
        <v/>
      </c>
    </row>
    <row r="5415" spans="1:15" hidden="1">
      <c r="A5415" s="41" t="s">
        <v>94</v>
      </c>
      <c r="B5415" s="46">
        <v>45749</v>
      </c>
      <c r="C5415" s="8" t="s">
        <v>13</v>
      </c>
      <c r="D5415" s="8" t="s">
        <v>14</v>
      </c>
      <c r="E5415" s="8" t="s">
        <v>14</v>
      </c>
      <c r="F5415" s="9">
        <f t="shared" si="176"/>
        <v>-900000</v>
      </c>
      <c r="G5415" s="9">
        <v>-9</v>
      </c>
      <c r="H5415" s="10">
        <v>-956385</v>
      </c>
      <c r="I5415" s="11">
        <v>18965581249.151611</v>
      </c>
      <c r="J5415" s="11">
        <v>189269</v>
      </c>
      <c r="K5415" s="11">
        <v>100204.3718155198</v>
      </c>
      <c r="L5415" s="12">
        <v>54545.653660321841</v>
      </c>
      <c r="M5415" s="11">
        <v>717</v>
      </c>
      <c r="N5415" s="13"/>
      <c r="O5415" t="str">
        <f t="shared" si="177"/>
        <v/>
      </c>
    </row>
    <row r="5416" spans="1:15" hidden="1">
      <c r="A5416" s="41" t="s">
        <v>94</v>
      </c>
      <c r="B5416" s="46">
        <v>45749</v>
      </c>
      <c r="C5416" s="8" t="s">
        <v>13</v>
      </c>
      <c r="D5416" s="8" t="s">
        <v>14</v>
      </c>
      <c r="E5416" s="8" t="s">
        <v>14</v>
      </c>
      <c r="F5416" s="9">
        <f t="shared" si="176"/>
        <v>-4700000</v>
      </c>
      <c r="G5416" s="9">
        <v>-47</v>
      </c>
      <c r="H5416" s="10">
        <v>-4994455</v>
      </c>
      <c r="I5416" s="11">
        <v>18960871643.676281</v>
      </c>
      <c r="J5416" s="11">
        <v>189222</v>
      </c>
      <c r="K5416" s="11">
        <v>100204.3718155198</v>
      </c>
      <c r="L5416" s="12">
        <v>284849.52467056923</v>
      </c>
      <c r="M5416" s="11">
        <v>718</v>
      </c>
      <c r="N5416" s="13"/>
      <c r="O5416" t="str">
        <f t="shared" si="177"/>
        <v/>
      </c>
    </row>
    <row r="5417" spans="1:15" hidden="1">
      <c r="A5417" s="41" t="s">
        <v>94</v>
      </c>
      <c r="B5417" s="46">
        <v>45749</v>
      </c>
      <c r="C5417" s="8" t="s">
        <v>13</v>
      </c>
      <c r="D5417" s="8" t="s">
        <v>46</v>
      </c>
      <c r="E5417" s="8" t="s">
        <v>46</v>
      </c>
      <c r="F5417" s="9">
        <f t="shared" si="176"/>
        <v>-18100000</v>
      </c>
      <c r="G5417" s="9">
        <v>-181</v>
      </c>
      <c r="H5417" s="10">
        <v>-19945838</v>
      </c>
      <c r="I5417" s="11">
        <v>13704472104.161707</v>
      </c>
      <c r="J5417" s="11">
        <v>135421</v>
      </c>
      <c r="K5417" s="11">
        <v>101199.01716987549</v>
      </c>
      <c r="L5417" s="12">
        <v>1628815.8922525384</v>
      </c>
      <c r="M5417" s="11">
        <v>1884</v>
      </c>
      <c r="N5417" s="13"/>
      <c r="O5417" t="str">
        <f t="shared" si="177"/>
        <v/>
      </c>
    </row>
    <row r="5418" spans="1:15" hidden="1">
      <c r="A5418" s="41" t="s">
        <v>94</v>
      </c>
      <c r="B5418" s="46">
        <v>45749</v>
      </c>
      <c r="C5418" s="8" t="s">
        <v>13</v>
      </c>
      <c r="D5418" s="8" t="s">
        <v>46</v>
      </c>
      <c r="E5418" s="8" t="s">
        <v>46</v>
      </c>
      <c r="F5418" s="9">
        <f t="shared" si="176"/>
        <v>-27200000</v>
      </c>
      <c r="G5418" s="9">
        <v>-272</v>
      </c>
      <c r="H5418" s="10">
        <v>-29973856</v>
      </c>
      <c r="I5418" s="11">
        <v>13676945971.491501</v>
      </c>
      <c r="J5418" s="11">
        <v>135149</v>
      </c>
      <c r="K5418" s="11">
        <v>101199.01716987549</v>
      </c>
      <c r="L5418" s="12">
        <v>2447723.3297938667</v>
      </c>
      <c r="M5418" s="11">
        <v>1885</v>
      </c>
      <c r="N5418" s="13"/>
      <c r="O5418" t="str">
        <f t="shared" si="177"/>
        <v/>
      </c>
    </row>
    <row r="5419" spans="1:15" hidden="1">
      <c r="A5419" s="41" t="s">
        <v>94</v>
      </c>
      <c r="B5419" s="46">
        <v>45749</v>
      </c>
      <c r="C5419" s="8" t="s">
        <v>13</v>
      </c>
      <c r="D5419" s="8" t="s">
        <v>46</v>
      </c>
      <c r="E5419" s="8" t="s">
        <v>46</v>
      </c>
      <c r="F5419" s="9">
        <f t="shared" si="176"/>
        <v>-900000</v>
      </c>
      <c r="G5419" s="9">
        <v>-9</v>
      </c>
      <c r="H5419" s="10">
        <v>-991782</v>
      </c>
      <c r="I5419" s="11">
        <v>13676035180.336971</v>
      </c>
      <c r="J5419" s="11">
        <v>135140</v>
      </c>
      <c r="K5419" s="11">
        <v>101199.01716987549</v>
      </c>
      <c r="L5419" s="12">
        <v>80990.845471120672</v>
      </c>
      <c r="M5419" s="11">
        <v>1886</v>
      </c>
      <c r="N5419" s="13"/>
      <c r="O5419" t="str">
        <f t="shared" si="177"/>
        <v/>
      </c>
    </row>
    <row r="5420" spans="1:15" hidden="1">
      <c r="A5420" s="41" t="s">
        <v>94</v>
      </c>
      <c r="B5420" s="46">
        <v>45749</v>
      </c>
      <c r="C5420" s="8" t="s">
        <v>13</v>
      </c>
      <c r="D5420" s="8" t="s">
        <v>46</v>
      </c>
      <c r="E5420" s="8" t="s">
        <v>46</v>
      </c>
      <c r="F5420" s="9">
        <f t="shared" si="176"/>
        <v>-900000</v>
      </c>
      <c r="G5420" s="9">
        <v>-9</v>
      </c>
      <c r="H5420" s="10">
        <v>-991782</v>
      </c>
      <c r="I5420" s="11">
        <v>13675124389.182442</v>
      </c>
      <c r="J5420" s="11">
        <v>135131</v>
      </c>
      <c r="K5420" s="11">
        <v>101199.01716987549</v>
      </c>
      <c r="L5420" s="12">
        <v>80990.845471120672</v>
      </c>
      <c r="M5420" s="11">
        <v>1887</v>
      </c>
      <c r="N5420" s="13"/>
      <c r="O5420" t="str">
        <f t="shared" si="177"/>
        <v/>
      </c>
    </row>
    <row r="5421" spans="1:15" hidden="1">
      <c r="A5421" s="41" t="s">
        <v>94</v>
      </c>
      <c r="B5421" s="46">
        <v>45749</v>
      </c>
      <c r="C5421" s="8" t="s">
        <v>13</v>
      </c>
      <c r="D5421" s="8" t="s">
        <v>46</v>
      </c>
      <c r="E5421" s="8" t="s">
        <v>46</v>
      </c>
      <c r="F5421" s="9">
        <f t="shared" si="176"/>
        <v>-1900000</v>
      </c>
      <c r="G5421" s="9">
        <v>-19</v>
      </c>
      <c r="H5421" s="10">
        <v>-2093762</v>
      </c>
      <c r="I5421" s="11">
        <v>13673201607.856215</v>
      </c>
      <c r="J5421" s="11">
        <v>135112</v>
      </c>
      <c r="K5421" s="11">
        <v>101199.01716987549</v>
      </c>
      <c r="L5421" s="12">
        <v>170980.67377236579</v>
      </c>
      <c r="M5421" s="11">
        <v>1888</v>
      </c>
      <c r="N5421" s="13"/>
      <c r="O5421" t="str">
        <f t="shared" si="177"/>
        <v/>
      </c>
    </row>
    <row r="5422" spans="1:15" hidden="1">
      <c r="A5422" s="41" t="s">
        <v>94</v>
      </c>
      <c r="B5422" s="46">
        <v>45749</v>
      </c>
      <c r="C5422" s="8" t="s">
        <v>13</v>
      </c>
      <c r="D5422" s="8" t="s">
        <v>15</v>
      </c>
      <c r="E5422" s="8" t="s">
        <v>15</v>
      </c>
      <c r="F5422" s="9">
        <f t="shared" si="176"/>
        <v>9900000</v>
      </c>
      <c r="G5422" s="9">
        <v>99</v>
      </c>
      <c r="H5422" s="10">
        <v>10675962</v>
      </c>
      <c r="I5422" s="11">
        <v>7016293141.7391043</v>
      </c>
      <c r="J5422" s="11">
        <v>66599</v>
      </c>
      <c r="K5422" s="11">
        <v>105351.32872474218</v>
      </c>
      <c r="L5422" s="12">
        <v>0</v>
      </c>
      <c r="M5422" s="11">
        <v>2797</v>
      </c>
      <c r="N5422" s="13"/>
      <c r="O5422" t="str">
        <f t="shared" si="177"/>
        <v/>
      </c>
    </row>
    <row r="5423" spans="1:15" hidden="1">
      <c r="A5423" s="41" t="s">
        <v>94</v>
      </c>
      <c r="B5423" s="46">
        <v>45749</v>
      </c>
      <c r="C5423" s="8" t="s">
        <v>13</v>
      </c>
      <c r="D5423" s="8" t="s">
        <v>46</v>
      </c>
      <c r="E5423" s="8" t="s">
        <v>46</v>
      </c>
      <c r="F5423" s="9">
        <f t="shared" si="176"/>
        <v>-900000</v>
      </c>
      <c r="G5423" s="9">
        <v>-9</v>
      </c>
      <c r="H5423" s="10">
        <v>-991782</v>
      </c>
      <c r="I5423" s="11">
        <v>13672290816.701685</v>
      </c>
      <c r="J5423" s="11">
        <v>135103</v>
      </c>
      <c r="K5423" s="11">
        <v>101199.01716987549</v>
      </c>
      <c r="L5423" s="12">
        <v>80990.845471120672</v>
      </c>
      <c r="M5423" s="11">
        <v>1889</v>
      </c>
      <c r="N5423" s="13"/>
      <c r="O5423" t="str">
        <f t="shared" si="177"/>
        <v/>
      </c>
    </row>
    <row r="5424" spans="1:15" hidden="1">
      <c r="A5424" s="41" t="s">
        <v>94</v>
      </c>
      <c r="B5424" s="46">
        <v>45749</v>
      </c>
      <c r="C5424" s="8" t="s">
        <v>13</v>
      </c>
      <c r="D5424" s="8" t="s">
        <v>14</v>
      </c>
      <c r="E5424" s="8" t="s">
        <v>14</v>
      </c>
      <c r="F5424" s="9">
        <f t="shared" si="176"/>
        <v>-4700000</v>
      </c>
      <c r="G5424" s="9">
        <v>-47</v>
      </c>
      <c r="H5424" s="10">
        <v>-4994455</v>
      </c>
      <c r="I5424" s="11">
        <v>18956162038.200951</v>
      </c>
      <c r="J5424" s="11">
        <v>189175</v>
      </c>
      <c r="K5424" s="11">
        <v>100204.3718155198</v>
      </c>
      <c r="L5424" s="12">
        <v>284849.52467056923</v>
      </c>
      <c r="M5424" s="11">
        <v>719</v>
      </c>
      <c r="N5424" s="13"/>
      <c r="O5424" t="str">
        <f t="shared" si="177"/>
        <v/>
      </c>
    </row>
    <row r="5425" spans="1:15" hidden="1">
      <c r="A5425" s="41" t="s">
        <v>94</v>
      </c>
      <c r="B5425" s="46">
        <v>45749</v>
      </c>
      <c r="C5425" s="8" t="s">
        <v>13</v>
      </c>
      <c r="D5425" s="8" t="s">
        <v>46</v>
      </c>
      <c r="E5425" s="8" t="s">
        <v>46</v>
      </c>
      <c r="F5425" s="9">
        <f t="shared" si="176"/>
        <v>-900000</v>
      </c>
      <c r="G5425" s="9">
        <v>-9</v>
      </c>
      <c r="H5425" s="10">
        <v>-991782</v>
      </c>
      <c r="I5425" s="11">
        <v>13671380025.547155</v>
      </c>
      <c r="J5425" s="11">
        <v>135094</v>
      </c>
      <c r="K5425" s="11">
        <v>101199.01716987549</v>
      </c>
      <c r="L5425" s="12">
        <v>80990.845471120672</v>
      </c>
      <c r="M5425" s="11">
        <v>1890</v>
      </c>
      <c r="N5425" s="13"/>
      <c r="O5425" t="str">
        <f t="shared" si="177"/>
        <v/>
      </c>
    </row>
    <row r="5426" spans="1:15" hidden="1">
      <c r="A5426" s="41" t="s">
        <v>94</v>
      </c>
      <c r="B5426" s="46">
        <v>45749</v>
      </c>
      <c r="C5426" s="8" t="s">
        <v>13</v>
      </c>
      <c r="D5426" s="8" t="s">
        <v>14</v>
      </c>
      <c r="E5426" s="8" t="s">
        <v>14</v>
      </c>
      <c r="F5426" s="9">
        <f t="shared" si="176"/>
        <v>-2800000</v>
      </c>
      <c r="G5426" s="9">
        <v>-28</v>
      </c>
      <c r="H5426" s="10">
        <v>-2975420</v>
      </c>
      <c r="I5426" s="11">
        <v>18953356315.790115</v>
      </c>
      <c r="J5426" s="11">
        <v>189147</v>
      </c>
      <c r="K5426" s="11">
        <v>100204.3718155198</v>
      </c>
      <c r="L5426" s="12">
        <v>169697.58916544542</v>
      </c>
      <c r="M5426" s="11">
        <v>720</v>
      </c>
      <c r="N5426" s="13"/>
      <c r="O5426" t="str">
        <f t="shared" si="177"/>
        <v/>
      </c>
    </row>
    <row r="5427" spans="1:15" hidden="1">
      <c r="A5427" s="41" t="s">
        <v>94</v>
      </c>
      <c r="B5427" s="46">
        <v>45749</v>
      </c>
      <c r="C5427" s="8" t="s">
        <v>13</v>
      </c>
      <c r="D5427" s="8" t="s">
        <v>46</v>
      </c>
      <c r="E5427" s="8" t="s">
        <v>46</v>
      </c>
      <c r="F5427" s="9">
        <f t="shared" si="176"/>
        <v>-1300000</v>
      </c>
      <c r="G5427" s="9">
        <v>-13</v>
      </c>
      <c r="H5427" s="10">
        <v>-1432574</v>
      </c>
      <c r="I5427" s="11">
        <v>13670064438.323948</v>
      </c>
      <c r="J5427" s="11">
        <v>135081</v>
      </c>
      <c r="K5427" s="11">
        <v>101199.01716987549</v>
      </c>
      <c r="L5427" s="12">
        <v>116986.77679161867</v>
      </c>
      <c r="M5427" s="11">
        <v>1891</v>
      </c>
      <c r="N5427" s="13"/>
      <c r="O5427" t="str">
        <f t="shared" si="177"/>
        <v/>
      </c>
    </row>
    <row r="5428" spans="1:15" hidden="1">
      <c r="A5428" s="41" t="s">
        <v>94</v>
      </c>
      <c r="B5428" s="46">
        <v>45749</v>
      </c>
      <c r="C5428" s="8" t="s">
        <v>13</v>
      </c>
      <c r="D5428" s="8" t="s">
        <v>46</v>
      </c>
      <c r="E5428" s="8" t="s">
        <v>46</v>
      </c>
      <c r="F5428" s="9">
        <f t="shared" si="176"/>
        <v>-1900000</v>
      </c>
      <c r="G5428" s="9">
        <v>-19</v>
      </c>
      <c r="H5428" s="10">
        <v>-2093762</v>
      </c>
      <c r="I5428" s="11">
        <v>13668141656.997721</v>
      </c>
      <c r="J5428" s="11">
        <v>135062</v>
      </c>
      <c r="K5428" s="11">
        <v>101199.01716987549</v>
      </c>
      <c r="L5428" s="12">
        <v>170980.67377236579</v>
      </c>
      <c r="M5428" s="11">
        <v>1892</v>
      </c>
      <c r="N5428" s="13"/>
      <c r="O5428" t="str">
        <f t="shared" si="177"/>
        <v/>
      </c>
    </row>
    <row r="5429" spans="1:15" hidden="1">
      <c r="A5429" s="41" t="s">
        <v>94</v>
      </c>
      <c r="B5429" s="46">
        <v>45749</v>
      </c>
      <c r="C5429" s="8" t="s">
        <v>13</v>
      </c>
      <c r="D5429" s="8" t="s">
        <v>46</v>
      </c>
      <c r="E5429" s="8" t="s">
        <v>46</v>
      </c>
      <c r="F5429" s="9">
        <f t="shared" si="176"/>
        <v>-1800000</v>
      </c>
      <c r="G5429" s="9">
        <v>-18</v>
      </c>
      <c r="H5429" s="10">
        <v>-1983564</v>
      </c>
      <c r="I5429" s="11">
        <v>13666320074.688663</v>
      </c>
      <c r="J5429" s="11">
        <v>135044</v>
      </c>
      <c r="K5429" s="11">
        <v>101199.01716987549</v>
      </c>
      <c r="L5429" s="12">
        <v>161981.69094224134</v>
      </c>
      <c r="M5429" s="11">
        <v>1893</v>
      </c>
      <c r="N5429" s="13"/>
      <c r="O5429" t="str">
        <f t="shared" si="177"/>
        <v/>
      </c>
    </row>
    <row r="5430" spans="1:15" hidden="1">
      <c r="A5430" s="41" t="s">
        <v>94</v>
      </c>
      <c r="B5430" s="46">
        <v>45749</v>
      </c>
      <c r="C5430" s="8" t="s">
        <v>13</v>
      </c>
      <c r="D5430" s="8" t="s">
        <v>14</v>
      </c>
      <c r="E5430" s="8" t="s">
        <v>14</v>
      </c>
      <c r="F5430" s="9">
        <f t="shared" si="176"/>
        <v>-9400000</v>
      </c>
      <c r="G5430" s="9">
        <v>-94</v>
      </c>
      <c r="H5430" s="10">
        <v>-9988910</v>
      </c>
      <c r="I5430" s="11">
        <v>18943937104.839455</v>
      </c>
      <c r="J5430" s="11">
        <v>189053</v>
      </c>
      <c r="K5430" s="11">
        <v>100204.3718155198</v>
      </c>
      <c r="L5430" s="12">
        <v>569699.04934113845</v>
      </c>
      <c r="M5430" s="11">
        <v>721</v>
      </c>
      <c r="N5430" s="13"/>
      <c r="O5430" t="str">
        <f t="shared" si="177"/>
        <v/>
      </c>
    </row>
    <row r="5431" spans="1:15" hidden="1">
      <c r="A5431" s="41" t="s">
        <v>94</v>
      </c>
      <c r="B5431" s="46">
        <v>45749</v>
      </c>
      <c r="C5431" s="8" t="s">
        <v>13</v>
      </c>
      <c r="D5431" s="8" t="s">
        <v>46</v>
      </c>
      <c r="E5431" s="8" t="s">
        <v>46</v>
      </c>
      <c r="F5431" s="9">
        <f t="shared" si="176"/>
        <v>-7200000</v>
      </c>
      <c r="G5431" s="9">
        <v>-72</v>
      </c>
      <c r="H5431" s="10">
        <v>-7934256</v>
      </c>
      <c r="I5431" s="11">
        <v>13659033745.452433</v>
      </c>
      <c r="J5431" s="11">
        <v>134972</v>
      </c>
      <c r="K5431" s="11">
        <v>101199.01716987549</v>
      </c>
      <c r="L5431" s="12">
        <v>647926.76376896538</v>
      </c>
      <c r="M5431" s="11">
        <v>1894</v>
      </c>
      <c r="N5431" s="13"/>
      <c r="O5431" t="str">
        <f t="shared" si="177"/>
        <v/>
      </c>
    </row>
    <row r="5432" spans="1:15" hidden="1">
      <c r="A5432" s="41" t="s">
        <v>94</v>
      </c>
      <c r="B5432" s="46">
        <v>45749</v>
      </c>
      <c r="C5432" s="8" t="s">
        <v>13</v>
      </c>
      <c r="D5432" s="8" t="s">
        <v>46</v>
      </c>
      <c r="E5432" s="8" t="s">
        <v>46</v>
      </c>
      <c r="F5432" s="9">
        <f t="shared" si="176"/>
        <v>-9500000</v>
      </c>
      <c r="G5432" s="9">
        <v>-95</v>
      </c>
      <c r="H5432" s="10">
        <v>-10468810</v>
      </c>
      <c r="I5432" s="11">
        <v>13649419838.821295</v>
      </c>
      <c r="J5432" s="11">
        <v>134877</v>
      </c>
      <c r="K5432" s="11">
        <v>101199.01716987549</v>
      </c>
      <c r="L5432" s="12">
        <v>854903.368861828</v>
      </c>
      <c r="M5432" s="11">
        <v>1895</v>
      </c>
      <c r="N5432" s="13"/>
      <c r="O5432" t="str">
        <f t="shared" si="177"/>
        <v/>
      </c>
    </row>
    <row r="5433" spans="1:15" hidden="1">
      <c r="A5433" s="41" t="s">
        <v>94</v>
      </c>
      <c r="B5433" s="46">
        <v>45749</v>
      </c>
      <c r="C5433" s="8" t="s">
        <v>13</v>
      </c>
      <c r="D5433" s="8" t="s">
        <v>46</v>
      </c>
      <c r="E5433" s="8" t="s">
        <v>46</v>
      </c>
      <c r="F5433" s="9">
        <f t="shared" si="176"/>
        <v>-900000</v>
      </c>
      <c r="G5433" s="9">
        <v>-9</v>
      </c>
      <c r="H5433" s="10">
        <v>-991782</v>
      </c>
      <c r="I5433" s="11">
        <v>13648509047.666765</v>
      </c>
      <c r="J5433" s="11">
        <v>134868</v>
      </c>
      <c r="K5433" s="11">
        <v>101199.01716987549</v>
      </c>
      <c r="L5433" s="12">
        <v>80990.845471120672</v>
      </c>
      <c r="M5433" s="11">
        <v>1896</v>
      </c>
      <c r="N5433" s="13"/>
      <c r="O5433" t="str">
        <f t="shared" si="177"/>
        <v/>
      </c>
    </row>
    <row r="5434" spans="1:15" hidden="1">
      <c r="A5434" s="41" t="s">
        <v>94</v>
      </c>
      <c r="B5434" s="46">
        <v>45749</v>
      </c>
      <c r="C5434" s="8" t="s">
        <v>13</v>
      </c>
      <c r="D5434" s="8" t="s">
        <v>46</v>
      </c>
      <c r="E5434" s="8" t="s">
        <v>46</v>
      </c>
      <c r="F5434" s="9">
        <f t="shared" si="176"/>
        <v>-544200000</v>
      </c>
      <c r="G5434" s="9">
        <v>-5442</v>
      </c>
      <c r="H5434" s="10">
        <v>-599697516</v>
      </c>
      <c r="I5434" s="11">
        <v>13097783996.228302</v>
      </c>
      <c r="J5434" s="11">
        <v>129426</v>
      </c>
      <c r="K5434" s="11">
        <v>101199.01716987549</v>
      </c>
      <c r="L5434" s="12">
        <v>48972464.561537623</v>
      </c>
      <c r="M5434" s="11">
        <v>1897</v>
      </c>
      <c r="N5434" s="13"/>
      <c r="O5434" t="str">
        <f t="shared" si="177"/>
        <v/>
      </c>
    </row>
    <row r="5435" spans="1:15" hidden="1">
      <c r="A5435" s="41" t="s">
        <v>94</v>
      </c>
      <c r="B5435" s="46">
        <v>45749</v>
      </c>
      <c r="C5435" s="8" t="s">
        <v>13</v>
      </c>
      <c r="D5435" s="8" t="s">
        <v>46</v>
      </c>
      <c r="E5435" s="8" t="s">
        <v>46</v>
      </c>
      <c r="F5435" s="9">
        <f t="shared" si="176"/>
        <v>-4500000</v>
      </c>
      <c r="G5435" s="9">
        <v>-45</v>
      </c>
      <c r="H5435" s="10">
        <v>-4958910</v>
      </c>
      <c r="I5435" s="11">
        <v>13093230040.455658</v>
      </c>
      <c r="J5435" s="11">
        <v>129381</v>
      </c>
      <c r="K5435" s="11">
        <v>101199.01716987549</v>
      </c>
      <c r="L5435" s="12">
        <v>404954.22735560313</v>
      </c>
      <c r="M5435" s="11">
        <v>1898</v>
      </c>
      <c r="N5435" s="13"/>
      <c r="O5435" t="str">
        <f t="shared" si="177"/>
        <v/>
      </c>
    </row>
    <row r="5436" spans="1:15" hidden="1">
      <c r="A5436" s="41" t="s">
        <v>94</v>
      </c>
      <c r="B5436" s="46">
        <v>45749</v>
      </c>
      <c r="C5436" s="8" t="s">
        <v>13</v>
      </c>
      <c r="D5436" s="8" t="s">
        <v>46</v>
      </c>
      <c r="E5436" s="8" t="s">
        <v>46</v>
      </c>
      <c r="F5436" s="9">
        <f t="shared" si="176"/>
        <v>-4000000</v>
      </c>
      <c r="G5436" s="9">
        <v>-40</v>
      </c>
      <c r="H5436" s="10">
        <v>-4407920</v>
      </c>
      <c r="I5436" s="11">
        <v>13089182079.768864</v>
      </c>
      <c r="J5436" s="11">
        <v>129341</v>
      </c>
      <c r="K5436" s="11">
        <v>101199.01716987549</v>
      </c>
      <c r="L5436" s="12">
        <v>359959.31320498046</v>
      </c>
      <c r="M5436" s="11">
        <v>1899</v>
      </c>
      <c r="N5436" s="13"/>
      <c r="O5436" t="str">
        <f t="shared" si="177"/>
        <v/>
      </c>
    </row>
    <row r="5437" spans="1:15" hidden="1">
      <c r="A5437" s="41" t="s">
        <v>94</v>
      </c>
      <c r="B5437" s="46">
        <v>45749</v>
      </c>
      <c r="C5437" s="8" t="s">
        <v>13</v>
      </c>
      <c r="D5437" s="8" t="s">
        <v>46</v>
      </c>
      <c r="E5437" s="8" t="s">
        <v>46</v>
      </c>
      <c r="F5437" s="9">
        <f t="shared" si="176"/>
        <v>-8100000</v>
      </c>
      <c r="G5437" s="9">
        <v>-81</v>
      </c>
      <c r="H5437" s="10">
        <v>-8926038</v>
      </c>
      <c r="I5437" s="11">
        <v>13080984959.378103</v>
      </c>
      <c r="J5437" s="11">
        <v>129260</v>
      </c>
      <c r="K5437" s="11">
        <v>101199.01716987549</v>
      </c>
      <c r="L5437" s="12">
        <v>728917.60924008582</v>
      </c>
      <c r="M5437" s="11">
        <v>1900</v>
      </c>
      <c r="N5437" s="13"/>
      <c r="O5437" t="str">
        <f t="shared" si="177"/>
        <v/>
      </c>
    </row>
    <row r="5438" spans="1:15" hidden="1">
      <c r="A5438" s="41" t="s">
        <v>94</v>
      </c>
      <c r="B5438" s="46">
        <v>45749</v>
      </c>
      <c r="C5438" s="8" t="s">
        <v>13</v>
      </c>
      <c r="D5438" s="8" t="s">
        <v>46</v>
      </c>
      <c r="E5438" s="8" t="s">
        <v>46</v>
      </c>
      <c r="F5438" s="9">
        <f t="shared" si="176"/>
        <v>-2400000</v>
      </c>
      <c r="G5438" s="9">
        <v>-24</v>
      </c>
      <c r="H5438" s="10">
        <v>-2644752</v>
      </c>
      <c r="I5438" s="11">
        <v>13078556182.966026</v>
      </c>
      <c r="J5438" s="11">
        <v>129236</v>
      </c>
      <c r="K5438" s="11">
        <v>101199.01716987549</v>
      </c>
      <c r="L5438" s="12">
        <v>215975.58792298846</v>
      </c>
      <c r="M5438" s="11">
        <v>1901</v>
      </c>
      <c r="N5438" s="13"/>
      <c r="O5438" t="str">
        <f t="shared" si="177"/>
        <v/>
      </c>
    </row>
    <row r="5439" spans="1:15" hidden="1">
      <c r="A5439" s="41" t="s">
        <v>94</v>
      </c>
      <c r="B5439" s="46">
        <v>45749</v>
      </c>
      <c r="C5439" s="8" t="s">
        <v>13</v>
      </c>
      <c r="D5439" s="8" t="s">
        <v>46</v>
      </c>
      <c r="E5439" s="8" t="s">
        <v>46</v>
      </c>
      <c r="F5439" s="9">
        <f t="shared" si="176"/>
        <v>-1800000</v>
      </c>
      <c r="G5439" s="9">
        <v>-18</v>
      </c>
      <c r="H5439" s="10">
        <v>-1983564</v>
      </c>
      <c r="I5439" s="11">
        <v>13076734600.656969</v>
      </c>
      <c r="J5439" s="11">
        <v>129218</v>
      </c>
      <c r="K5439" s="11">
        <v>101199.01716987549</v>
      </c>
      <c r="L5439" s="12">
        <v>161981.69094224134</v>
      </c>
      <c r="M5439" s="11">
        <v>1902</v>
      </c>
      <c r="N5439" s="13"/>
      <c r="O5439" t="str">
        <f t="shared" si="177"/>
        <v/>
      </c>
    </row>
    <row r="5440" spans="1:15" hidden="1">
      <c r="A5440" s="41" t="s">
        <v>94</v>
      </c>
      <c r="B5440" s="46">
        <v>45749</v>
      </c>
      <c r="C5440" s="8" t="s">
        <v>13</v>
      </c>
      <c r="D5440" s="8" t="s">
        <v>46</v>
      </c>
      <c r="E5440" s="8" t="s">
        <v>46</v>
      </c>
      <c r="F5440" s="9">
        <f t="shared" si="176"/>
        <v>-1300000</v>
      </c>
      <c r="G5440" s="9">
        <v>-13</v>
      </c>
      <c r="H5440" s="10">
        <v>-1432574</v>
      </c>
      <c r="I5440" s="11">
        <v>13075419013.433762</v>
      </c>
      <c r="J5440" s="11">
        <v>129205</v>
      </c>
      <c r="K5440" s="11">
        <v>101199.01716987549</v>
      </c>
      <c r="L5440" s="12">
        <v>116986.77679161867</v>
      </c>
      <c r="M5440" s="11">
        <v>1903</v>
      </c>
      <c r="N5440" s="13"/>
      <c r="O5440" t="str">
        <f t="shared" si="177"/>
        <v/>
      </c>
    </row>
    <row r="5441" spans="1:15" hidden="1">
      <c r="A5441" s="41" t="s">
        <v>94</v>
      </c>
      <c r="B5441" s="46">
        <v>45749</v>
      </c>
      <c r="C5441" s="8" t="s">
        <v>13</v>
      </c>
      <c r="D5441" s="8" t="s">
        <v>46</v>
      </c>
      <c r="E5441" s="8" t="s">
        <v>46</v>
      </c>
      <c r="F5441" s="9">
        <f t="shared" si="176"/>
        <v>-9000000</v>
      </c>
      <c r="G5441" s="9">
        <v>-90</v>
      </c>
      <c r="H5441" s="10">
        <v>-9917820</v>
      </c>
      <c r="I5441" s="11">
        <v>13066311101.888474</v>
      </c>
      <c r="J5441" s="11">
        <v>129115</v>
      </c>
      <c r="K5441" s="11">
        <v>101199.01716987549</v>
      </c>
      <c r="L5441" s="12">
        <v>809908.45471120626</v>
      </c>
      <c r="M5441" s="11">
        <v>1904</v>
      </c>
      <c r="N5441" s="13"/>
      <c r="O5441" t="str">
        <f t="shared" si="177"/>
        <v/>
      </c>
    </row>
    <row r="5442" spans="1:15" hidden="1">
      <c r="A5442" s="41" t="s">
        <v>94</v>
      </c>
      <c r="B5442" s="46">
        <v>45749</v>
      </c>
      <c r="C5442" s="8" t="s">
        <v>13</v>
      </c>
      <c r="D5442" s="8" t="s">
        <v>46</v>
      </c>
      <c r="E5442" s="8" t="s">
        <v>46</v>
      </c>
      <c r="F5442" s="9">
        <f t="shared" si="176"/>
        <v>-2000000</v>
      </c>
      <c r="G5442" s="9">
        <v>-20</v>
      </c>
      <c r="H5442" s="10">
        <v>-2203960</v>
      </c>
      <c r="I5442" s="11">
        <v>13064287121.545076</v>
      </c>
      <c r="J5442" s="11">
        <v>129095</v>
      </c>
      <c r="K5442" s="11">
        <v>101199.01716987549</v>
      </c>
      <c r="L5442" s="12">
        <v>179979.65660249023</v>
      </c>
      <c r="M5442" s="11">
        <v>1905</v>
      </c>
      <c r="N5442" s="13"/>
      <c r="O5442" t="str">
        <f t="shared" si="177"/>
        <v/>
      </c>
    </row>
    <row r="5443" spans="1:15" hidden="1">
      <c r="A5443" s="41" t="s">
        <v>94</v>
      </c>
      <c r="B5443" s="46">
        <v>45749</v>
      </c>
      <c r="C5443" s="8" t="s">
        <v>13</v>
      </c>
      <c r="D5443" s="8" t="s">
        <v>46</v>
      </c>
      <c r="E5443" s="8" t="s">
        <v>46</v>
      </c>
      <c r="F5443" s="9">
        <f t="shared" si="176"/>
        <v>-154200000</v>
      </c>
      <c r="G5443" s="9">
        <v>-1542</v>
      </c>
      <c r="H5443" s="10">
        <v>-169925316</v>
      </c>
      <c r="I5443" s="11">
        <v>12908238237.069128</v>
      </c>
      <c r="J5443" s="11">
        <v>127553</v>
      </c>
      <c r="K5443" s="11">
        <v>101199.01716987549</v>
      </c>
      <c r="L5443" s="12">
        <v>13876431.524051994</v>
      </c>
      <c r="M5443" s="11">
        <v>1906</v>
      </c>
      <c r="N5443" s="13"/>
      <c r="O5443" t="str">
        <f t="shared" si="177"/>
        <v/>
      </c>
    </row>
    <row r="5444" spans="1:15" hidden="1">
      <c r="A5444" s="41" t="s">
        <v>94</v>
      </c>
      <c r="B5444" s="46">
        <v>45749</v>
      </c>
      <c r="C5444" s="8" t="s">
        <v>13</v>
      </c>
      <c r="D5444" s="8" t="s">
        <v>46</v>
      </c>
      <c r="E5444" s="8" t="s">
        <v>46</v>
      </c>
      <c r="F5444" s="9">
        <f t="shared" si="176"/>
        <v>-9000000</v>
      </c>
      <c r="G5444" s="9">
        <v>-90</v>
      </c>
      <c r="H5444" s="10">
        <v>-9917820</v>
      </c>
      <c r="I5444" s="11">
        <v>12899130325.52384</v>
      </c>
      <c r="J5444" s="11">
        <v>127463</v>
      </c>
      <c r="K5444" s="11">
        <v>101199.01716987549</v>
      </c>
      <c r="L5444" s="12">
        <v>809908.45471120626</v>
      </c>
      <c r="M5444" s="11">
        <v>1907</v>
      </c>
      <c r="N5444" s="13"/>
      <c r="O5444" t="str">
        <f t="shared" si="177"/>
        <v/>
      </c>
    </row>
    <row r="5445" spans="1:15" hidden="1">
      <c r="A5445" s="41" t="s">
        <v>94</v>
      </c>
      <c r="B5445" s="46">
        <v>45749</v>
      </c>
      <c r="C5445" s="8" t="s">
        <v>13</v>
      </c>
      <c r="D5445" s="8" t="s">
        <v>46</v>
      </c>
      <c r="E5445" s="8" t="s">
        <v>46</v>
      </c>
      <c r="F5445" s="9">
        <f t="shared" si="176"/>
        <v>-900000</v>
      </c>
      <c r="G5445" s="9">
        <v>-9</v>
      </c>
      <c r="H5445" s="10">
        <v>-991782</v>
      </c>
      <c r="I5445" s="11">
        <v>12898219534.36931</v>
      </c>
      <c r="J5445" s="11">
        <v>127454</v>
      </c>
      <c r="K5445" s="11">
        <v>101199.01716987549</v>
      </c>
      <c r="L5445" s="12">
        <v>80990.845471120672</v>
      </c>
      <c r="M5445" s="11">
        <v>1908</v>
      </c>
      <c r="N5445" s="13"/>
      <c r="O5445" t="str">
        <f t="shared" si="177"/>
        <v/>
      </c>
    </row>
    <row r="5446" spans="1:15" hidden="1">
      <c r="A5446" s="41" t="s">
        <v>94</v>
      </c>
      <c r="B5446" s="46">
        <v>45749</v>
      </c>
      <c r="C5446" s="8" t="s">
        <v>13</v>
      </c>
      <c r="D5446" s="8" t="s">
        <v>46</v>
      </c>
      <c r="E5446" s="8" t="s">
        <v>46</v>
      </c>
      <c r="F5446" s="9">
        <f t="shared" si="176"/>
        <v>-2200000</v>
      </c>
      <c r="G5446" s="9">
        <v>-22</v>
      </c>
      <c r="H5446" s="10">
        <v>-2424356</v>
      </c>
      <c r="I5446" s="11">
        <v>12895993155.991573</v>
      </c>
      <c r="J5446" s="11">
        <v>127432</v>
      </c>
      <c r="K5446" s="11">
        <v>101199.01716987549</v>
      </c>
      <c r="L5446" s="12">
        <v>197977.62226273911</v>
      </c>
      <c r="M5446" s="11">
        <v>1909</v>
      </c>
      <c r="N5446" s="13"/>
      <c r="O5446" t="str">
        <f t="shared" si="177"/>
        <v/>
      </c>
    </row>
    <row r="5447" spans="1:15" hidden="1">
      <c r="A5447" s="41" t="s">
        <v>94</v>
      </c>
      <c r="B5447" s="46">
        <v>45749</v>
      </c>
      <c r="C5447" s="8" t="s">
        <v>13</v>
      </c>
      <c r="D5447" s="8" t="s">
        <v>46</v>
      </c>
      <c r="E5447" s="8" t="s">
        <v>46</v>
      </c>
      <c r="F5447" s="9">
        <f t="shared" si="176"/>
        <v>-13700000</v>
      </c>
      <c r="G5447" s="9">
        <v>-137</v>
      </c>
      <c r="H5447" s="10">
        <v>-15097126</v>
      </c>
      <c r="I5447" s="11">
        <v>12882128890.639301</v>
      </c>
      <c r="J5447" s="11">
        <v>127295</v>
      </c>
      <c r="K5447" s="11">
        <v>101199.01716987549</v>
      </c>
      <c r="L5447" s="12">
        <v>1232860.6477270592</v>
      </c>
      <c r="M5447" s="11">
        <v>1910</v>
      </c>
      <c r="N5447" s="13"/>
      <c r="O5447" t="str">
        <f t="shared" si="177"/>
        <v/>
      </c>
    </row>
    <row r="5448" spans="1:15" hidden="1">
      <c r="A5448" s="41" t="s">
        <v>94</v>
      </c>
      <c r="B5448" s="46">
        <v>45749</v>
      </c>
      <c r="C5448" s="8" t="s">
        <v>13</v>
      </c>
      <c r="D5448" s="8" t="s">
        <v>46</v>
      </c>
      <c r="E5448" s="8" t="s">
        <v>46</v>
      </c>
      <c r="F5448" s="9">
        <f t="shared" si="176"/>
        <v>-900000</v>
      </c>
      <c r="G5448" s="9">
        <v>-9</v>
      </c>
      <c r="H5448" s="10">
        <v>-991782</v>
      </c>
      <c r="I5448" s="11">
        <v>12881218099.484772</v>
      </c>
      <c r="J5448" s="11">
        <v>127286</v>
      </c>
      <c r="K5448" s="11">
        <v>101199.01716987549</v>
      </c>
      <c r="L5448" s="12">
        <v>80990.845471120672</v>
      </c>
      <c r="M5448" s="11">
        <v>1911</v>
      </c>
      <c r="N5448" s="13"/>
      <c r="O5448" t="str">
        <f t="shared" si="177"/>
        <v/>
      </c>
    </row>
    <row r="5449" spans="1:15" hidden="1">
      <c r="A5449" s="41" t="s">
        <v>94</v>
      </c>
      <c r="B5449" s="46">
        <v>45749</v>
      </c>
      <c r="C5449" s="8" t="s">
        <v>13</v>
      </c>
      <c r="D5449" s="8" t="s">
        <v>46</v>
      </c>
      <c r="E5449" s="8" t="s">
        <v>46</v>
      </c>
      <c r="F5449" s="9">
        <f t="shared" si="176"/>
        <v>-4500000</v>
      </c>
      <c r="G5449" s="9">
        <v>-45</v>
      </c>
      <c r="H5449" s="10">
        <v>-4958910</v>
      </c>
      <c r="I5449" s="11">
        <v>12876664143.712128</v>
      </c>
      <c r="J5449" s="11">
        <v>127241</v>
      </c>
      <c r="K5449" s="11">
        <v>101199.01716987549</v>
      </c>
      <c r="L5449" s="12">
        <v>404954.22735560313</v>
      </c>
      <c r="M5449" s="11">
        <v>1912</v>
      </c>
      <c r="N5449" s="13"/>
      <c r="O5449" t="str">
        <f t="shared" si="177"/>
        <v/>
      </c>
    </row>
    <row r="5450" spans="1:15" hidden="1">
      <c r="A5450" s="41" t="s">
        <v>94</v>
      </c>
      <c r="B5450" s="46">
        <v>45749</v>
      </c>
      <c r="C5450" s="8" t="s">
        <v>13</v>
      </c>
      <c r="D5450" s="8" t="s">
        <v>46</v>
      </c>
      <c r="E5450" s="8" t="s">
        <v>46</v>
      </c>
      <c r="F5450" s="9">
        <f t="shared" ref="F5450:F5513" si="178">100000*G5450</f>
        <v>-7200000</v>
      </c>
      <c r="G5450" s="9">
        <v>-72</v>
      </c>
      <c r="H5450" s="10">
        <v>-7934256</v>
      </c>
      <c r="I5450" s="11">
        <v>12869377814.475897</v>
      </c>
      <c r="J5450" s="11">
        <v>127169</v>
      </c>
      <c r="K5450" s="11">
        <v>101199.01716987549</v>
      </c>
      <c r="L5450" s="12">
        <v>647926.76376896538</v>
      </c>
      <c r="M5450" s="11">
        <v>1913</v>
      </c>
      <c r="N5450" s="13"/>
      <c r="O5450" t="str">
        <f t="shared" si="177"/>
        <v/>
      </c>
    </row>
    <row r="5451" spans="1:15" hidden="1">
      <c r="A5451" s="41" t="s">
        <v>94</v>
      </c>
      <c r="B5451" s="46">
        <v>45749</v>
      </c>
      <c r="C5451" s="8" t="s">
        <v>13</v>
      </c>
      <c r="D5451" s="8" t="s">
        <v>14</v>
      </c>
      <c r="E5451" s="8" t="s">
        <v>14</v>
      </c>
      <c r="F5451" s="9">
        <f t="shared" si="178"/>
        <v>-900000</v>
      </c>
      <c r="G5451" s="9">
        <v>-9</v>
      </c>
      <c r="H5451" s="10">
        <v>-956385</v>
      </c>
      <c r="I5451" s="11">
        <v>18943035265.493114</v>
      </c>
      <c r="J5451" s="11">
        <v>189044</v>
      </c>
      <c r="K5451" s="11">
        <v>100204.3718155198</v>
      </c>
      <c r="L5451" s="12">
        <v>54545.653660321841</v>
      </c>
      <c r="M5451" s="11">
        <v>722</v>
      </c>
      <c r="N5451" s="13"/>
      <c r="O5451" t="str">
        <f t="shared" si="177"/>
        <v/>
      </c>
    </row>
    <row r="5452" spans="1:15" hidden="1">
      <c r="A5452" s="41" t="s">
        <v>94</v>
      </c>
      <c r="B5452" s="46">
        <v>45749</v>
      </c>
      <c r="C5452" s="8" t="s">
        <v>13</v>
      </c>
      <c r="D5452" s="8" t="s">
        <v>46</v>
      </c>
      <c r="E5452" s="8" t="s">
        <v>46</v>
      </c>
      <c r="F5452" s="9">
        <f t="shared" si="178"/>
        <v>-45300000</v>
      </c>
      <c r="G5452" s="9">
        <v>-453</v>
      </c>
      <c r="H5452" s="10">
        <v>-49919694</v>
      </c>
      <c r="I5452" s="11">
        <v>12823534659.697943</v>
      </c>
      <c r="J5452" s="11">
        <v>126716</v>
      </c>
      <c r="K5452" s="11">
        <v>101199.01716987549</v>
      </c>
      <c r="L5452" s="12">
        <v>4076539.2220464051</v>
      </c>
      <c r="M5452" s="11">
        <v>1914</v>
      </c>
      <c r="N5452" s="13"/>
      <c r="O5452" t="str">
        <f t="shared" si="177"/>
        <v/>
      </c>
    </row>
    <row r="5453" spans="1:15" hidden="1">
      <c r="A5453" s="41" t="s">
        <v>94</v>
      </c>
      <c r="B5453" s="46">
        <v>45749</v>
      </c>
      <c r="C5453" s="8" t="s">
        <v>13</v>
      </c>
      <c r="D5453" s="8" t="s">
        <v>46</v>
      </c>
      <c r="E5453" s="8" t="s">
        <v>46</v>
      </c>
      <c r="F5453" s="9">
        <f t="shared" si="178"/>
        <v>-1800000</v>
      </c>
      <c r="G5453" s="9">
        <v>-18</v>
      </c>
      <c r="H5453" s="10">
        <v>-1983564</v>
      </c>
      <c r="I5453" s="11">
        <v>12821713077.388885</v>
      </c>
      <c r="J5453" s="11">
        <v>126698</v>
      </c>
      <c r="K5453" s="11">
        <v>101199.01716987549</v>
      </c>
      <c r="L5453" s="12">
        <v>161981.69094224134</v>
      </c>
      <c r="M5453" s="11">
        <v>1915</v>
      </c>
      <c r="N5453" s="13"/>
      <c r="O5453" t="str">
        <f t="shared" si="177"/>
        <v/>
      </c>
    </row>
    <row r="5454" spans="1:15" hidden="1">
      <c r="A5454" s="41" t="s">
        <v>94</v>
      </c>
      <c r="B5454" s="46">
        <v>45749</v>
      </c>
      <c r="C5454" s="8" t="s">
        <v>13</v>
      </c>
      <c r="D5454" s="8" t="s">
        <v>46</v>
      </c>
      <c r="E5454" s="8" t="s">
        <v>46</v>
      </c>
      <c r="F5454" s="9">
        <f t="shared" si="178"/>
        <v>-5400000</v>
      </c>
      <c r="G5454" s="9">
        <v>-54</v>
      </c>
      <c r="H5454" s="10">
        <v>-5950692</v>
      </c>
      <c r="I5454" s="11">
        <v>12816248330.461712</v>
      </c>
      <c r="J5454" s="11">
        <v>126644</v>
      </c>
      <c r="K5454" s="11">
        <v>101199.01716987549</v>
      </c>
      <c r="L5454" s="12">
        <v>485945.07282672357</v>
      </c>
      <c r="M5454" s="11">
        <v>1916</v>
      </c>
      <c r="N5454" s="13"/>
      <c r="O5454" t="str">
        <f t="shared" si="177"/>
        <v/>
      </c>
    </row>
    <row r="5455" spans="1:15" hidden="1">
      <c r="A5455" s="41" t="s">
        <v>94</v>
      </c>
      <c r="B5455" s="46">
        <v>45749</v>
      </c>
      <c r="C5455" s="8" t="s">
        <v>13</v>
      </c>
      <c r="D5455" s="8" t="s">
        <v>46</v>
      </c>
      <c r="E5455" s="8" t="s">
        <v>46</v>
      </c>
      <c r="F5455" s="9">
        <f t="shared" si="178"/>
        <v>-1000000</v>
      </c>
      <c r="G5455" s="9">
        <v>-10</v>
      </c>
      <c r="H5455" s="10">
        <v>-1101980</v>
      </c>
      <c r="I5455" s="11">
        <v>12815236340.290012</v>
      </c>
      <c r="J5455" s="11">
        <v>126634</v>
      </c>
      <c r="K5455" s="11">
        <v>101199.01716987549</v>
      </c>
      <c r="L5455" s="12">
        <v>89989.828301245114</v>
      </c>
      <c r="M5455" s="11">
        <v>1917</v>
      </c>
      <c r="N5455" s="13"/>
      <c r="O5455" t="str">
        <f t="shared" si="177"/>
        <v/>
      </c>
    </row>
    <row r="5456" spans="1:15" hidden="1">
      <c r="A5456" s="41" t="s">
        <v>94</v>
      </c>
      <c r="B5456" s="46">
        <v>45749</v>
      </c>
      <c r="C5456" s="8" t="s">
        <v>13</v>
      </c>
      <c r="D5456" s="8" t="s">
        <v>46</v>
      </c>
      <c r="E5456" s="8" t="s">
        <v>46</v>
      </c>
      <c r="F5456" s="9">
        <f t="shared" si="178"/>
        <v>-91800000</v>
      </c>
      <c r="G5456" s="9">
        <v>-918</v>
      </c>
      <c r="H5456" s="10">
        <v>-101161764</v>
      </c>
      <c r="I5456" s="11">
        <v>12722335642.528067</v>
      </c>
      <c r="J5456" s="11">
        <v>125716</v>
      </c>
      <c r="K5456" s="11">
        <v>101199.01716987549</v>
      </c>
      <c r="L5456" s="12">
        <v>8261066.2380543053</v>
      </c>
      <c r="M5456" s="11">
        <v>1918</v>
      </c>
      <c r="N5456" s="13"/>
      <c r="O5456" t="str">
        <f t="shared" ref="O5456:O5519" si="179">IF(M5456=_xlfn.MAXIFS(M:M,D:D,D5456),"X","")</f>
        <v/>
      </c>
    </row>
    <row r="5457" spans="1:15" hidden="1">
      <c r="A5457" s="41" t="s">
        <v>94</v>
      </c>
      <c r="B5457" s="46">
        <v>45749</v>
      </c>
      <c r="C5457" s="8" t="s">
        <v>13</v>
      </c>
      <c r="D5457" s="8" t="s">
        <v>46</v>
      </c>
      <c r="E5457" s="8" t="s">
        <v>46</v>
      </c>
      <c r="F5457" s="9">
        <f t="shared" si="178"/>
        <v>-181400000</v>
      </c>
      <c r="G5457" s="9">
        <v>-1814</v>
      </c>
      <c r="H5457" s="10">
        <v>-199899172</v>
      </c>
      <c r="I5457" s="11">
        <v>12538760625.381912</v>
      </c>
      <c r="J5457" s="11">
        <v>123902</v>
      </c>
      <c r="K5457" s="11">
        <v>101199.01716987549</v>
      </c>
      <c r="L5457" s="12">
        <v>16324154.853845865</v>
      </c>
      <c r="M5457" s="11">
        <v>1919</v>
      </c>
      <c r="N5457" s="13"/>
      <c r="O5457" t="str">
        <f t="shared" si="179"/>
        <v/>
      </c>
    </row>
    <row r="5458" spans="1:15" hidden="1">
      <c r="A5458" s="41" t="s">
        <v>94</v>
      </c>
      <c r="B5458" s="46">
        <v>45749</v>
      </c>
      <c r="C5458" s="8" t="s">
        <v>13</v>
      </c>
      <c r="D5458" s="8" t="s">
        <v>46</v>
      </c>
      <c r="E5458" s="8" t="s">
        <v>46</v>
      </c>
      <c r="F5458" s="9">
        <f t="shared" si="178"/>
        <v>-90700000</v>
      </c>
      <c r="G5458" s="9">
        <v>-907</v>
      </c>
      <c r="H5458" s="10">
        <v>-99949586</v>
      </c>
      <c r="I5458" s="11">
        <v>12446973116.808836</v>
      </c>
      <c r="J5458" s="11">
        <v>122995</v>
      </c>
      <c r="K5458" s="11">
        <v>101199.01716987549</v>
      </c>
      <c r="L5458" s="12">
        <v>8162077.4269229323</v>
      </c>
      <c r="M5458" s="11">
        <v>1920</v>
      </c>
      <c r="N5458" s="13"/>
      <c r="O5458" t="str">
        <f t="shared" si="179"/>
        <v/>
      </c>
    </row>
    <row r="5459" spans="1:15" hidden="1">
      <c r="A5459" s="41" t="s">
        <v>94</v>
      </c>
      <c r="B5459" s="46">
        <v>45749</v>
      </c>
      <c r="C5459" s="8" t="s">
        <v>13</v>
      </c>
      <c r="D5459" s="8" t="s">
        <v>46</v>
      </c>
      <c r="E5459" s="8" t="s">
        <v>46</v>
      </c>
      <c r="F5459" s="9">
        <f t="shared" si="178"/>
        <v>-45300000</v>
      </c>
      <c r="G5459" s="9">
        <v>-453</v>
      </c>
      <c r="H5459" s="10">
        <v>-49919694</v>
      </c>
      <c r="I5459" s="11">
        <v>12401129962.030882</v>
      </c>
      <c r="J5459" s="11">
        <v>122542</v>
      </c>
      <c r="K5459" s="11">
        <v>101199.01716987549</v>
      </c>
      <c r="L5459" s="12">
        <v>4076539.2220464051</v>
      </c>
      <c r="M5459" s="11">
        <v>1921</v>
      </c>
      <c r="N5459" s="13"/>
      <c r="O5459" t="str">
        <f t="shared" si="179"/>
        <v/>
      </c>
    </row>
    <row r="5460" spans="1:15" hidden="1">
      <c r="A5460" s="41" t="s">
        <v>94</v>
      </c>
      <c r="B5460" s="46">
        <v>45749</v>
      </c>
      <c r="C5460" s="8" t="s">
        <v>13</v>
      </c>
      <c r="D5460" s="8" t="s">
        <v>46</v>
      </c>
      <c r="E5460" s="8" t="s">
        <v>46</v>
      </c>
      <c r="F5460" s="9">
        <f t="shared" si="178"/>
        <v>-63400000</v>
      </c>
      <c r="G5460" s="9">
        <v>-634</v>
      </c>
      <c r="H5460" s="10">
        <v>-69865532</v>
      </c>
      <c r="I5460" s="11">
        <v>12336969785.145182</v>
      </c>
      <c r="J5460" s="11">
        <v>121908</v>
      </c>
      <c r="K5460" s="11">
        <v>101199.01716987549</v>
      </c>
      <c r="L5460" s="12">
        <v>5705355.1142989397</v>
      </c>
      <c r="M5460" s="11">
        <v>1922</v>
      </c>
      <c r="N5460" s="13"/>
      <c r="O5460" t="str">
        <f t="shared" si="179"/>
        <v/>
      </c>
    </row>
    <row r="5461" spans="1:15" hidden="1">
      <c r="A5461" s="41" t="s">
        <v>94</v>
      </c>
      <c r="B5461" s="46">
        <v>45749</v>
      </c>
      <c r="C5461" s="8" t="s">
        <v>13</v>
      </c>
      <c r="D5461" s="8" t="s">
        <v>46</v>
      </c>
      <c r="E5461" s="8" t="s">
        <v>46</v>
      </c>
      <c r="F5461" s="9">
        <f t="shared" si="178"/>
        <v>-40800000</v>
      </c>
      <c r="G5461" s="9">
        <v>-408</v>
      </c>
      <c r="H5461" s="10">
        <v>-44960784</v>
      </c>
      <c r="I5461" s="11">
        <v>12295680586.139872</v>
      </c>
      <c r="J5461" s="11">
        <v>121500</v>
      </c>
      <c r="K5461" s="11">
        <v>101199.01716987549</v>
      </c>
      <c r="L5461" s="12">
        <v>3671584.9946907982</v>
      </c>
      <c r="M5461" s="11">
        <v>1923</v>
      </c>
      <c r="N5461" s="13"/>
      <c r="O5461" t="str">
        <f t="shared" si="179"/>
        <v/>
      </c>
    </row>
    <row r="5462" spans="1:15" hidden="1">
      <c r="A5462" s="41" t="s">
        <v>94</v>
      </c>
      <c r="B5462" s="46">
        <v>45749</v>
      </c>
      <c r="C5462" s="8" t="s">
        <v>13</v>
      </c>
      <c r="D5462" s="8" t="s">
        <v>46</v>
      </c>
      <c r="E5462" s="8" t="s">
        <v>46</v>
      </c>
      <c r="F5462" s="9">
        <f t="shared" si="178"/>
        <v>-900000</v>
      </c>
      <c r="G5462" s="9">
        <v>-9</v>
      </c>
      <c r="H5462" s="10">
        <v>-991782</v>
      </c>
      <c r="I5462" s="11">
        <v>12294769794.985342</v>
      </c>
      <c r="J5462" s="11">
        <v>121491</v>
      </c>
      <c r="K5462" s="11">
        <v>101199.01716987549</v>
      </c>
      <c r="L5462" s="12">
        <v>80990.845471120672</v>
      </c>
      <c r="M5462" s="11">
        <v>1924</v>
      </c>
      <c r="N5462" s="13"/>
      <c r="O5462" t="str">
        <f t="shared" si="179"/>
        <v/>
      </c>
    </row>
    <row r="5463" spans="1:15" hidden="1">
      <c r="A5463" s="41" t="s">
        <v>94</v>
      </c>
      <c r="B5463" s="46">
        <v>45749</v>
      </c>
      <c r="C5463" s="8" t="s">
        <v>13</v>
      </c>
      <c r="D5463" s="8" t="s">
        <v>46</v>
      </c>
      <c r="E5463" s="8" t="s">
        <v>46</v>
      </c>
      <c r="F5463" s="9">
        <f t="shared" si="178"/>
        <v>-7800000</v>
      </c>
      <c r="G5463" s="9">
        <v>-78</v>
      </c>
      <c r="H5463" s="10">
        <v>-8595444</v>
      </c>
      <c r="I5463" s="11">
        <v>12286876271.646091</v>
      </c>
      <c r="J5463" s="11">
        <v>121413</v>
      </c>
      <c r="K5463" s="11">
        <v>101199.01716987549</v>
      </c>
      <c r="L5463" s="12">
        <v>701920.66074971203</v>
      </c>
      <c r="M5463" s="11">
        <v>1925</v>
      </c>
      <c r="N5463" s="13"/>
      <c r="O5463" t="str">
        <f t="shared" si="179"/>
        <v/>
      </c>
    </row>
    <row r="5464" spans="1:15" hidden="1">
      <c r="A5464" s="41" t="s">
        <v>94</v>
      </c>
      <c r="B5464" s="46">
        <v>45749</v>
      </c>
      <c r="C5464" s="8" t="s">
        <v>13</v>
      </c>
      <c r="D5464" s="8" t="s">
        <v>46</v>
      </c>
      <c r="E5464" s="8" t="s">
        <v>46</v>
      </c>
      <c r="F5464" s="9">
        <f t="shared" si="178"/>
        <v>-544200000</v>
      </c>
      <c r="G5464" s="9">
        <v>-5442</v>
      </c>
      <c r="H5464" s="10">
        <v>-599697516</v>
      </c>
      <c r="I5464" s="11">
        <v>11736151220.207628</v>
      </c>
      <c r="J5464" s="11">
        <v>115971</v>
      </c>
      <c r="K5464" s="11">
        <v>101199.01716987549</v>
      </c>
      <c r="L5464" s="12">
        <v>48972464.561537623</v>
      </c>
      <c r="M5464" s="11">
        <v>1926</v>
      </c>
      <c r="N5464" s="13"/>
      <c r="O5464" t="str">
        <f t="shared" si="179"/>
        <v/>
      </c>
    </row>
    <row r="5465" spans="1:15" hidden="1">
      <c r="A5465" s="41" t="s">
        <v>94</v>
      </c>
      <c r="B5465" s="46">
        <v>45749</v>
      </c>
      <c r="C5465" s="8" t="s">
        <v>13</v>
      </c>
      <c r="D5465" s="8" t="s">
        <v>46</v>
      </c>
      <c r="E5465" s="8" t="s">
        <v>46</v>
      </c>
      <c r="F5465" s="9">
        <f t="shared" si="178"/>
        <v>-900000</v>
      </c>
      <c r="G5465" s="9">
        <v>-9</v>
      </c>
      <c r="H5465" s="10">
        <v>-991782</v>
      </c>
      <c r="I5465" s="11">
        <v>11735240429.053099</v>
      </c>
      <c r="J5465" s="11">
        <v>115962</v>
      </c>
      <c r="K5465" s="11">
        <v>101199.01716987549</v>
      </c>
      <c r="L5465" s="12">
        <v>80990.845471120672</v>
      </c>
      <c r="M5465" s="11">
        <v>1927</v>
      </c>
      <c r="N5465" s="13"/>
      <c r="O5465" t="str">
        <f t="shared" si="179"/>
        <v/>
      </c>
    </row>
    <row r="5466" spans="1:15" hidden="1">
      <c r="A5466" s="41" t="s">
        <v>94</v>
      </c>
      <c r="B5466" s="46">
        <v>45749</v>
      </c>
      <c r="C5466" s="8" t="s">
        <v>13</v>
      </c>
      <c r="D5466" s="8" t="s">
        <v>46</v>
      </c>
      <c r="E5466" s="8" t="s">
        <v>46</v>
      </c>
      <c r="F5466" s="9">
        <f t="shared" si="178"/>
        <v>900000</v>
      </c>
      <c r="G5466" s="9">
        <v>9</v>
      </c>
      <c r="H5466" s="10">
        <v>991503</v>
      </c>
      <c r="I5466" s="11">
        <v>11736231932.053099</v>
      </c>
      <c r="J5466" s="11">
        <v>115971</v>
      </c>
      <c r="K5466" s="11">
        <v>101199.7131356382</v>
      </c>
      <c r="L5466" s="12">
        <v>0</v>
      </c>
      <c r="M5466" s="11">
        <v>1928</v>
      </c>
      <c r="N5466" s="13"/>
      <c r="O5466" t="str">
        <f t="shared" si="179"/>
        <v/>
      </c>
    </row>
    <row r="5467" spans="1:15" hidden="1">
      <c r="A5467" s="41" t="s">
        <v>94</v>
      </c>
      <c r="B5467" s="46">
        <v>45749</v>
      </c>
      <c r="C5467" s="8" t="s">
        <v>13</v>
      </c>
      <c r="D5467" s="8" t="s">
        <v>14</v>
      </c>
      <c r="E5467" s="8" t="s">
        <v>14</v>
      </c>
      <c r="F5467" s="9">
        <f t="shared" si="178"/>
        <v>-900000</v>
      </c>
      <c r="G5467" s="9">
        <v>-9</v>
      </c>
      <c r="H5467" s="10">
        <v>-956385</v>
      </c>
      <c r="I5467" s="11">
        <v>18942133426.146774</v>
      </c>
      <c r="J5467" s="11">
        <v>189035</v>
      </c>
      <c r="K5467" s="11">
        <v>100204.3718155198</v>
      </c>
      <c r="L5467" s="12">
        <v>54545.653660321841</v>
      </c>
      <c r="M5467" s="11">
        <v>723</v>
      </c>
      <c r="N5467" s="13"/>
      <c r="O5467" t="str">
        <f t="shared" si="179"/>
        <v/>
      </c>
    </row>
    <row r="5468" spans="1:15" hidden="1">
      <c r="A5468" s="41" t="s">
        <v>94</v>
      </c>
      <c r="B5468" s="46">
        <v>45749</v>
      </c>
      <c r="C5468" s="8" t="s">
        <v>13</v>
      </c>
      <c r="D5468" s="8" t="s">
        <v>14</v>
      </c>
      <c r="E5468" s="8" t="s">
        <v>14</v>
      </c>
      <c r="F5468" s="9">
        <f t="shared" si="178"/>
        <v>-1800000</v>
      </c>
      <c r="G5468" s="9">
        <v>-18</v>
      </c>
      <c r="H5468" s="10">
        <v>-1912770</v>
      </c>
      <c r="I5468" s="11">
        <v>18940329747.454094</v>
      </c>
      <c r="J5468" s="11">
        <v>189017</v>
      </c>
      <c r="K5468" s="11">
        <v>100204.3718155198</v>
      </c>
      <c r="L5468" s="12">
        <v>109091.30732064368</v>
      </c>
      <c r="M5468" s="11">
        <v>724</v>
      </c>
      <c r="N5468" s="13"/>
      <c r="O5468" t="str">
        <f t="shared" si="179"/>
        <v/>
      </c>
    </row>
    <row r="5469" spans="1:15" hidden="1">
      <c r="A5469" s="41" t="s">
        <v>94</v>
      </c>
      <c r="B5469" s="46">
        <v>45749</v>
      </c>
      <c r="C5469" s="8" t="s">
        <v>13</v>
      </c>
      <c r="D5469" s="8" t="s">
        <v>14</v>
      </c>
      <c r="E5469" s="8" t="s">
        <v>14</v>
      </c>
      <c r="F5469" s="9">
        <f t="shared" si="178"/>
        <v>-9400000</v>
      </c>
      <c r="G5469" s="9">
        <v>-94</v>
      </c>
      <c r="H5469" s="10">
        <v>-9988910</v>
      </c>
      <c r="I5469" s="11">
        <v>18930910536.503433</v>
      </c>
      <c r="J5469" s="11">
        <v>188923</v>
      </c>
      <c r="K5469" s="11">
        <v>100204.3718155198</v>
      </c>
      <c r="L5469" s="12">
        <v>569699.04934113845</v>
      </c>
      <c r="M5469" s="11">
        <v>725</v>
      </c>
      <c r="N5469" s="13"/>
      <c r="O5469" t="str">
        <f t="shared" si="179"/>
        <v/>
      </c>
    </row>
    <row r="5470" spans="1:15" hidden="1">
      <c r="A5470" s="41" t="s">
        <v>94</v>
      </c>
      <c r="B5470" s="46">
        <v>45749</v>
      </c>
      <c r="C5470" s="8" t="s">
        <v>13</v>
      </c>
      <c r="D5470" s="8" t="s">
        <v>46</v>
      </c>
      <c r="E5470" s="8" t="s">
        <v>46</v>
      </c>
      <c r="F5470" s="9">
        <f t="shared" si="178"/>
        <v>-9000000</v>
      </c>
      <c r="G5470" s="9">
        <v>-90</v>
      </c>
      <c r="H5470" s="10">
        <v>-9917820</v>
      </c>
      <c r="I5470" s="11">
        <v>11727123957.870892</v>
      </c>
      <c r="J5470" s="11">
        <v>115881</v>
      </c>
      <c r="K5470" s="11">
        <v>101199.7131356382</v>
      </c>
      <c r="L5470" s="12">
        <v>809845.81779256277</v>
      </c>
      <c r="M5470" s="11">
        <v>1929</v>
      </c>
      <c r="N5470" s="13"/>
      <c r="O5470" t="str">
        <f t="shared" si="179"/>
        <v/>
      </c>
    </row>
    <row r="5471" spans="1:15" hidden="1">
      <c r="A5471" s="41" t="s">
        <v>94</v>
      </c>
      <c r="B5471" s="46">
        <v>45749</v>
      </c>
      <c r="C5471" s="8" t="s">
        <v>13</v>
      </c>
      <c r="D5471" s="8" t="s">
        <v>46</v>
      </c>
      <c r="E5471" s="8" t="s">
        <v>46</v>
      </c>
      <c r="F5471" s="9">
        <f t="shared" si="178"/>
        <v>-22000000</v>
      </c>
      <c r="G5471" s="9">
        <v>-220</v>
      </c>
      <c r="H5471" s="10">
        <v>-24243560</v>
      </c>
      <c r="I5471" s="11">
        <v>11704860020.98105</v>
      </c>
      <c r="J5471" s="11">
        <v>115661</v>
      </c>
      <c r="K5471" s="11">
        <v>101199.7131356382</v>
      </c>
      <c r="L5471" s="12">
        <v>1979623.1101595946</v>
      </c>
      <c r="M5471" s="11">
        <v>1930</v>
      </c>
      <c r="N5471" s="13"/>
      <c r="O5471" t="str">
        <f t="shared" si="179"/>
        <v/>
      </c>
    </row>
    <row r="5472" spans="1:15" hidden="1">
      <c r="A5472" s="41" t="s">
        <v>94</v>
      </c>
      <c r="B5472" s="46">
        <v>45749</v>
      </c>
      <c r="C5472" s="8" t="s">
        <v>13</v>
      </c>
      <c r="D5472" s="8" t="s">
        <v>46</v>
      </c>
      <c r="E5472" s="8" t="s">
        <v>46</v>
      </c>
      <c r="F5472" s="9">
        <f t="shared" si="178"/>
        <v>900000</v>
      </c>
      <c r="G5472" s="9">
        <v>9</v>
      </c>
      <c r="H5472" s="10">
        <v>990810</v>
      </c>
      <c r="I5472" s="11">
        <v>11705850830.98105</v>
      </c>
      <c r="J5472" s="11">
        <v>115670</v>
      </c>
      <c r="K5472" s="11">
        <v>101200.40486713107</v>
      </c>
      <c r="L5472" s="12">
        <v>0</v>
      </c>
      <c r="M5472" s="11">
        <v>1931</v>
      </c>
      <c r="N5472" s="13"/>
      <c r="O5472" t="str">
        <f t="shared" si="179"/>
        <v/>
      </c>
    </row>
    <row r="5473" spans="1:15" hidden="1">
      <c r="A5473" s="41" t="s">
        <v>94</v>
      </c>
      <c r="B5473" s="46">
        <v>45749</v>
      </c>
      <c r="C5473" s="8" t="s">
        <v>13</v>
      </c>
      <c r="D5473" s="8" t="s">
        <v>46</v>
      </c>
      <c r="E5473" s="8" t="s">
        <v>46</v>
      </c>
      <c r="F5473" s="9">
        <f t="shared" si="178"/>
        <v>-4500000</v>
      </c>
      <c r="G5473" s="9">
        <v>-45</v>
      </c>
      <c r="H5473" s="10">
        <v>-4958910</v>
      </c>
      <c r="I5473" s="11">
        <v>11701296812.76203</v>
      </c>
      <c r="J5473" s="11">
        <v>115625</v>
      </c>
      <c r="K5473" s="11">
        <v>101200.40486713107</v>
      </c>
      <c r="L5473" s="12">
        <v>404891.78097910155</v>
      </c>
      <c r="M5473" s="11">
        <v>1932</v>
      </c>
      <c r="N5473" s="13"/>
      <c r="O5473" t="str">
        <f t="shared" si="179"/>
        <v/>
      </c>
    </row>
    <row r="5474" spans="1:15" hidden="1">
      <c r="A5474" s="41" t="s">
        <v>94</v>
      </c>
      <c r="B5474" s="46">
        <v>45749</v>
      </c>
      <c r="C5474" s="8" t="s">
        <v>13</v>
      </c>
      <c r="D5474" s="8" t="s">
        <v>46</v>
      </c>
      <c r="E5474" s="8" t="s">
        <v>46</v>
      </c>
      <c r="F5474" s="9">
        <f t="shared" si="178"/>
        <v>-9300000</v>
      </c>
      <c r="G5474" s="9">
        <v>-93</v>
      </c>
      <c r="H5474" s="10">
        <v>-10248414</v>
      </c>
      <c r="I5474" s="11">
        <v>11691885175.109386</v>
      </c>
      <c r="J5474" s="11">
        <v>115532</v>
      </c>
      <c r="K5474" s="11">
        <v>101200.40486713107</v>
      </c>
      <c r="L5474" s="12">
        <v>836776.3473568093</v>
      </c>
      <c r="M5474" s="11">
        <v>1933</v>
      </c>
      <c r="N5474" s="13"/>
      <c r="O5474" t="str">
        <f t="shared" si="179"/>
        <v/>
      </c>
    </row>
    <row r="5475" spans="1:15" hidden="1">
      <c r="A5475" s="41" t="s">
        <v>94</v>
      </c>
      <c r="B5475" s="46">
        <v>45749</v>
      </c>
      <c r="C5475" s="8" t="s">
        <v>13</v>
      </c>
      <c r="D5475" s="8" t="s">
        <v>14</v>
      </c>
      <c r="E5475" s="8" t="s">
        <v>14</v>
      </c>
      <c r="F5475" s="9">
        <f t="shared" si="178"/>
        <v>-900000</v>
      </c>
      <c r="G5475" s="9">
        <v>-9</v>
      </c>
      <c r="H5475" s="10">
        <v>-956385</v>
      </c>
      <c r="I5475" s="11">
        <v>18930008697.157093</v>
      </c>
      <c r="J5475" s="11">
        <v>188914</v>
      </c>
      <c r="K5475" s="11">
        <v>100204.3718155198</v>
      </c>
      <c r="L5475" s="12">
        <v>54545.653660321841</v>
      </c>
      <c r="M5475" s="11">
        <v>726</v>
      </c>
      <c r="N5475" s="13"/>
      <c r="O5475" t="str">
        <f t="shared" si="179"/>
        <v/>
      </c>
    </row>
    <row r="5476" spans="1:15" hidden="1">
      <c r="A5476" s="41" t="s">
        <v>94</v>
      </c>
      <c r="B5476" s="46">
        <v>45749</v>
      </c>
      <c r="C5476" s="8" t="s">
        <v>13</v>
      </c>
      <c r="D5476" s="8" t="s">
        <v>46</v>
      </c>
      <c r="E5476" s="8" t="s">
        <v>46</v>
      </c>
      <c r="F5476" s="9">
        <f t="shared" si="178"/>
        <v>-900000</v>
      </c>
      <c r="G5476" s="9">
        <v>-9</v>
      </c>
      <c r="H5476" s="10">
        <v>-991782</v>
      </c>
      <c r="I5476" s="11">
        <v>11690974371.465582</v>
      </c>
      <c r="J5476" s="11">
        <v>115523</v>
      </c>
      <c r="K5476" s="11">
        <v>101200.40486713107</v>
      </c>
      <c r="L5476" s="12">
        <v>80978.356195820379</v>
      </c>
      <c r="M5476" s="11">
        <v>1934</v>
      </c>
      <c r="N5476" s="13"/>
      <c r="O5476" t="str">
        <f t="shared" si="179"/>
        <v/>
      </c>
    </row>
    <row r="5477" spans="1:15" hidden="1">
      <c r="A5477" s="41" t="s">
        <v>94</v>
      </c>
      <c r="B5477" s="46">
        <v>45749</v>
      </c>
      <c r="C5477" s="8" t="s">
        <v>13</v>
      </c>
      <c r="D5477" s="8" t="s">
        <v>46</v>
      </c>
      <c r="E5477" s="8" t="s">
        <v>46</v>
      </c>
      <c r="F5477" s="9">
        <f t="shared" si="178"/>
        <v>-68700000</v>
      </c>
      <c r="G5477" s="9">
        <v>-687</v>
      </c>
      <c r="H5477" s="10">
        <v>-75706026</v>
      </c>
      <c r="I5477" s="11">
        <v>11621449693.321863</v>
      </c>
      <c r="J5477" s="11">
        <v>114836</v>
      </c>
      <c r="K5477" s="11">
        <v>101200.40486713107</v>
      </c>
      <c r="L5477" s="12">
        <v>6181347.8562809527</v>
      </c>
      <c r="M5477" s="11">
        <v>1935</v>
      </c>
      <c r="N5477" s="13"/>
      <c r="O5477" t="str">
        <f t="shared" si="179"/>
        <v/>
      </c>
    </row>
    <row r="5478" spans="1:15" hidden="1">
      <c r="A5478" s="41" t="s">
        <v>94</v>
      </c>
      <c r="B5478" s="46">
        <v>45750</v>
      </c>
      <c r="C5478" s="8" t="s">
        <v>13</v>
      </c>
      <c r="D5478" s="8" t="s">
        <v>14</v>
      </c>
      <c r="E5478" s="8" t="s">
        <v>14</v>
      </c>
      <c r="F5478" s="9">
        <f t="shared" si="178"/>
        <v>4700000</v>
      </c>
      <c r="G5478" s="9">
        <v>47</v>
      </c>
      <c r="H5478" s="10">
        <v>5006534</v>
      </c>
      <c r="I5478" s="11">
        <v>18935015231.157093</v>
      </c>
      <c r="J5478" s="11">
        <v>188961</v>
      </c>
      <c r="K5478" s="11">
        <v>100205.94319016671</v>
      </c>
      <c r="L5478" s="12">
        <v>0</v>
      </c>
      <c r="M5478" s="11">
        <v>727</v>
      </c>
      <c r="N5478" s="13"/>
      <c r="O5478" t="str">
        <f t="shared" si="179"/>
        <v/>
      </c>
    </row>
    <row r="5479" spans="1:15" hidden="1">
      <c r="A5479" s="41" t="s">
        <v>94</v>
      </c>
      <c r="B5479" s="46">
        <v>45750</v>
      </c>
      <c r="C5479" s="8" t="s">
        <v>13</v>
      </c>
      <c r="D5479" s="8" t="s">
        <v>14</v>
      </c>
      <c r="E5479" s="8" t="s">
        <v>14</v>
      </c>
      <c r="F5479" s="9">
        <f t="shared" si="178"/>
        <v>22800000</v>
      </c>
      <c r="G5479" s="9">
        <v>228</v>
      </c>
      <c r="H5479" s="10">
        <v>24364536</v>
      </c>
      <c r="I5479" s="11">
        <v>18959379767.157093</v>
      </c>
      <c r="J5479" s="11">
        <v>189189</v>
      </c>
      <c r="K5479" s="11">
        <v>100213.96469750933</v>
      </c>
      <c r="L5479" s="12">
        <v>0</v>
      </c>
      <c r="M5479" s="11">
        <v>728</v>
      </c>
      <c r="N5479" s="13"/>
      <c r="O5479" t="str">
        <f t="shared" si="179"/>
        <v/>
      </c>
    </row>
    <row r="5480" spans="1:15" hidden="1">
      <c r="A5480" s="41" t="s">
        <v>94</v>
      </c>
      <c r="B5480" s="46">
        <v>45750</v>
      </c>
      <c r="C5480" s="8" t="s">
        <v>13</v>
      </c>
      <c r="D5480" s="8" t="s">
        <v>14</v>
      </c>
      <c r="E5480" s="8" t="s">
        <v>14</v>
      </c>
      <c r="F5480" s="9">
        <f t="shared" si="178"/>
        <v>4700000</v>
      </c>
      <c r="G5480" s="9">
        <v>47</v>
      </c>
      <c r="H5480" s="10">
        <v>5006534</v>
      </c>
      <c r="I5480" s="11">
        <v>18964386301.157093</v>
      </c>
      <c r="J5480" s="11">
        <v>189236</v>
      </c>
      <c r="K5480" s="11">
        <v>100215.5314060596</v>
      </c>
      <c r="L5480" s="12">
        <v>0</v>
      </c>
      <c r="M5480" s="11">
        <v>729</v>
      </c>
      <c r="N5480" s="13"/>
      <c r="O5480" t="str">
        <f t="shared" si="179"/>
        <v/>
      </c>
    </row>
    <row r="5481" spans="1:15" hidden="1">
      <c r="A5481" s="41" t="s">
        <v>94</v>
      </c>
      <c r="B5481" s="46">
        <v>45750</v>
      </c>
      <c r="C5481" s="8" t="s">
        <v>13</v>
      </c>
      <c r="D5481" s="8" t="s">
        <v>14</v>
      </c>
      <c r="E5481" s="8" t="s">
        <v>14</v>
      </c>
      <c r="F5481" s="9">
        <f t="shared" si="178"/>
        <v>3500000</v>
      </c>
      <c r="G5481" s="9">
        <v>35</v>
      </c>
      <c r="H5481" s="10">
        <v>3728270</v>
      </c>
      <c r="I5481" s="11">
        <v>18968114571.157093</v>
      </c>
      <c r="J5481" s="11">
        <v>189271</v>
      </c>
      <c r="K5481" s="11">
        <v>100216.69759845456</v>
      </c>
      <c r="L5481" s="12">
        <v>0</v>
      </c>
      <c r="M5481" s="11">
        <v>730</v>
      </c>
      <c r="N5481" s="13"/>
      <c r="O5481" t="str">
        <f t="shared" si="179"/>
        <v/>
      </c>
    </row>
    <row r="5482" spans="1:15" hidden="1">
      <c r="A5482" s="41" t="s">
        <v>94</v>
      </c>
      <c r="B5482" s="46">
        <v>45750</v>
      </c>
      <c r="C5482" s="8" t="s">
        <v>13</v>
      </c>
      <c r="D5482" s="8" t="s">
        <v>46</v>
      </c>
      <c r="E5482" s="8" t="s">
        <v>46</v>
      </c>
      <c r="F5482" s="9">
        <f t="shared" si="178"/>
        <v>-18100000</v>
      </c>
      <c r="G5482" s="9">
        <v>-181</v>
      </c>
      <c r="H5482" s="10">
        <v>-19949639</v>
      </c>
      <c r="I5482" s="11">
        <v>11603132420.040913</v>
      </c>
      <c r="J5482" s="11">
        <v>114655</v>
      </c>
      <c r="K5482" s="11">
        <v>101200.40486713107</v>
      </c>
      <c r="L5482" s="12">
        <v>1632365.7190492749</v>
      </c>
      <c r="M5482" s="11">
        <v>1936</v>
      </c>
      <c r="N5482" s="13"/>
      <c r="O5482" t="str">
        <f t="shared" si="179"/>
        <v/>
      </c>
    </row>
    <row r="5483" spans="1:15" hidden="1">
      <c r="A5483" s="41" t="s">
        <v>94</v>
      </c>
      <c r="B5483" s="46">
        <v>45750</v>
      </c>
      <c r="C5483" s="8" t="s">
        <v>13</v>
      </c>
      <c r="D5483" s="8" t="s">
        <v>46</v>
      </c>
      <c r="E5483" s="8" t="s">
        <v>46</v>
      </c>
      <c r="F5483" s="9">
        <f t="shared" si="178"/>
        <v>-29000000</v>
      </c>
      <c r="G5483" s="9">
        <v>-290</v>
      </c>
      <c r="H5483" s="10">
        <v>-31963510</v>
      </c>
      <c r="I5483" s="11">
        <v>11573784302.629444</v>
      </c>
      <c r="J5483" s="11">
        <v>114365</v>
      </c>
      <c r="K5483" s="11">
        <v>101200.40486713107</v>
      </c>
      <c r="L5483" s="12">
        <v>2615392.5885319896</v>
      </c>
      <c r="M5483" s="11">
        <v>1937</v>
      </c>
      <c r="N5483" s="13"/>
      <c r="O5483" t="str">
        <f t="shared" si="179"/>
        <v/>
      </c>
    </row>
    <row r="5484" spans="1:15" hidden="1">
      <c r="A5484" s="41" t="s">
        <v>94</v>
      </c>
      <c r="B5484" s="46">
        <v>45750</v>
      </c>
      <c r="C5484" s="8" t="s">
        <v>13</v>
      </c>
      <c r="D5484" s="8" t="s">
        <v>14</v>
      </c>
      <c r="E5484" s="8" t="s">
        <v>14</v>
      </c>
      <c r="F5484" s="9">
        <f t="shared" si="178"/>
        <v>-1800000</v>
      </c>
      <c r="G5484" s="9">
        <v>-18</v>
      </c>
      <c r="H5484" s="10">
        <v>-1913130</v>
      </c>
      <c r="I5484" s="11">
        <v>18966310670.600323</v>
      </c>
      <c r="J5484" s="11">
        <v>189253</v>
      </c>
      <c r="K5484" s="11">
        <v>100216.69759845456</v>
      </c>
      <c r="L5484" s="12">
        <v>109229.443227818</v>
      </c>
      <c r="M5484" s="11">
        <v>731</v>
      </c>
      <c r="N5484" s="13"/>
      <c r="O5484" t="str">
        <f t="shared" si="179"/>
        <v/>
      </c>
    </row>
    <row r="5485" spans="1:15" hidden="1">
      <c r="A5485" s="41" t="s">
        <v>94</v>
      </c>
      <c r="B5485" s="46">
        <v>45750</v>
      </c>
      <c r="C5485" s="8" t="s">
        <v>13</v>
      </c>
      <c r="D5485" s="8" t="s">
        <v>46</v>
      </c>
      <c r="E5485" s="8" t="s">
        <v>46</v>
      </c>
      <c r="F5485" s="9">
        <f t="shared" si="178"/>
        <v>-1300000</v>
      </c>
      <c r="G5485" s="9">
        <v>-13</v>
      </c>
      <c r="H5485" s="10">
        <v>-1432847</v>
      </c>
      <c r="I5485" s="11">
        <v>11572468697.366171</v>
      </c>
      <c r="J5485" s="11">
        <v>114352</v>
      </c>
      <c r="K5485" s="11">
        <v>101200.40486713107</v>
      </c>
      <c r="L5485" s="12">
        <v>117241.73672729614</v>
      </c>
      <c r="M5485" s="11">
        <v>1938</v>
      </c>
      <c r="N5485" s="13"/>
      <c r="O5485" t="str">
        <f t="shared" si="179"/>
        <v/>
      </c>
    </row>
    <row r="5486" spans="1:15" hidden="1">
      <c r="A5486" s="41" t="s">
        <v>94</v>
      </c>
      <c r="B5486" s="46">
        <v>45750</v>
      </c>
      <c r="C5486" s="8" t="s">
        <v>13</v>
      </c>
      <c r="D5486" s="8" t="s">
        <v>14</v>
      </c>
      <c r="E5486" s="8" t="s">
        <v>14</v>
      </c>
      <c r="F5486" s="9">
        <f t="shared" si="178"/>
        <v>-9400000</v>
      </c>
      <c r="G5486" s="9">
        <v>-94</v>
      </c>
      <c r="H5486" s="10">
        <v>-9990790</v>
      </c>
      <c r="I5486" s="11">
        <v>18956890301.02607</v>
      </c>
      <c r="J5486" s="11">
        <v>189159</v>
      </c>
      <c r="K5486" s="11">
        <v>100216.69759845456</v>
      </c>
      <c r="L5486" s="12">
        <v>570420.42574527115</v>
      </c>
      <c r="M5486" s="11">
        <v>732</v>
      </c>
      <c r="N5486" s="13"/>
      <c r="O5486" t="str">
        <f t="shared" si="179"/>
        <v/>
      </c>
    </row>
    <row r="5487" spans="1:15" hidden="1">
      <c r="A5487" s="41" t="s">
        <v>94</v>
      </c>
      <c r="B5487" s="46">
        <v>45750</v>
      </c>
      <c r="C5487" s="8" t="s">
        <v>13</v>
      </c>
      <c r="D5487" s="8" t="s">
        <v>46</v>
      </c>
      <c r="E5487" s="8" t="s">
        <v>46</v>
      </c>
      <c r="F5487" s="9">
        <f t="shared" si="178"/>
        <v>-11700000</v>
      </c>
      <c r="G5487" s="9">
        <v>-117</v>
      </c>
      <c r="H5487" s="10">
        <v>-12895623</v>
      </c>
      <c r="I5487" s="11">
        <v>11560628249.996717</v>
      </c>
      <c r="J5487" s="11">
        <v>114235</v>
      </c>
      <c r="K5487" s="11">
        <v>101200.40486713107</v>
      </c>
      <c r="L5487" s="12">
        <v>1055175.6305456646</v>
      </c>
      <c r="M5487" s="11">
        <v>1939</v>
      </c>
      <c r="N5487" s="13"/>
      <c r="O5487" t="str">
        <f t="shared" si="179"/>
        <v/>
      </c>
    </row>
    <row r="5488" spans="1:15" hidden="1">
      <c r="A5488" s="41" t="s">
        <v>94</v>
      </c>
      <c r="B5488" s="46">
        <v>45750</v>
      </c>
      <c r="C5488" s="8" t="s">
        <v>13</v>
      </c>
      <c r="D5488" s="8" t="s">
        <v>46</v>
      </c>
      <c r="E5488" s="8" t="s">
        <v>46</v>
      </c>
      <c r="F5488" s="9">
        <f t="shared" si="178"/>
        <v>-900000</v>
      </c>
      <c r="G5488" s="9">
        <v>-9</v>
      </c>
      <c r="H5488" s="10">
        <v>-991971</v>
      </c>
      <c r="I5488" s="11">
        <v>11559717446.352913</v>
      </c>
      <c r="J5488" s="11">
        <v>114226</v>
      </c>
      <c r="K5488" s="11">
        <v>101200.40486713107</v>
      </c>
      <c r="L5488" s="12">
        <v>81167.356195820379</v>
      </c>
      <c r="M5488" s="11">
        <v>1940</v>
      </c>
      <c r="N5488" s="13"/>
      <c r="O5488" t="str">
        <f t="shared" si="179"/>
        <v/>
      </c>
    </row>
    <row r="5489" spans="1:15" hidden="1">
      <c r="A5489" s="41" t="s">
        <v>94</v>
      </c>
      <c r="B5489" s="46">
        <v>45750</v>
      </c>
      <c r="C5489" s="8" t="s">
        <v>13</v>
      </c>
      <c r="D5489" s="8" t="s">
        <v>46</v>
      </c>
      <c r="E5489" s="8" t="s">
        <v>46</v>
      </c>
      <c r="F5489" s="9">
        <f t="shared" si="178"/>
        <v>-28900000</v>
      </c>
      <c r="G5489" s="9">
        <v>-289</v>
      </c>
      <c r="H5489" s="10">
        <v>-31853291</v>
      </c>
      <c r="I5489" s="11">
        <v>11530470529.346312</v>
      </c>
      <c r="J5489" s="11">
        <v>113937</v>
      </c>
      <c r="K5489" s="11">
        <v>101200.40486713107</v>
      </c>
      <c r="L5489" s="12">
        <v>2606373.9933991209</v>
      </c>
      <c r="M5489" s="11">
        <v>1941</v>
      </c>
      <c r="N5489" s="13"/>
      <c r="O5489" t="str">
        <f t="shared" si="179"/>
        <v/>
      </c>
    </row>
    <row r="5490" spans="1:15" hidden="1">
      <c r="A5490" s="41" t="s">
        <v>94</v>
      </c>
      <c r="B5490" s="46">
        <v>45750</v>
      </c>
      <c r="C5490" s="8" t="s">
        <v>13</v>
      </c>
      <c r="D5490" s="8" t="s">
        <v>46</v>
      </c>
      <c r="E5490" s="8" t="s">
        <v>46</v>
      </c>
      <c r="F5490" s="9">
        <f t="shared" si="178"/>
        <v>-8200000</v>
      </c>
      <c r="G5490" s="9">
        <v>-82</v>
      </c>
      <c r="H5490" s="10">
        <v>-9037958</v>
      </c>
      <c r="I5490" s="11">
        <v>11522172096.147207</v>
      </c>
      <c r="J5490" s="11">
        <v>113855</v>
      </c>
      <c r="K5490" s="11">
        <v>101200.40486713107</v>
      </c>
      <c r="L5490" s="12">
        <v>739524.80089525227</v>
      </c>
      <c r="M5490" s="11">
        <v>1942</v>
      </c>
      <c r="N5490" s="13"/>
      <c r="O5490" t="str">
        <f t="shared" si="179"/>
        <v/>
      </c>
    </row>
    <row r="5491" spans="1:15" hidden="1">
      <c r="A5491" s="41" t="s">
        <v>94</v>
      </c>
      <c r="B5491" s="46">
        <v>45750</v>
      </c>
      <c r="C5491" s="8" t="s">
        <v>13</v>
      </c>
      <c r="D5491" s="8" t="s">
        <v>46</v>
      </c>
      <c r="E5491" s="8" t="s">
        <v>46</v>
      </c>
      <c r="F5491" s="9">
        <f t="shared" si="178"/>
        <v>-2700000</v>
      </c>
      <c r="G5491" s="9">
        <v>-27</v>
      </c>
      <c r="H5491" s="10">
        <v>-2975913</v>
      </c>
      <c r="I5491" s="11">
        <v>11519439685.215796</v>
      </c>
      <c r="J5491" s="11">
        <v>113828</v>
      </c>
      <c r="K5491" s="11">
        <v>101200.40486713107</v>
      </c>
      <c r="L5491" s="12">
        <v>243502.06858746102</v>
      </c>
      <c r="M5491" s="11">
        <v>1943</v>
      </c>
      <c r="N5491" s="13"/>
      <c r="O5491" t="str">
        <f t="shared" si="179"/>
        <v/>
      </c>
    </row>
    <row r="5492" spans="1:15" hidden="1">
      <c r="A5492" s="41" t="s">
        <v>94</v>
      </c>
      <c r="B5492" s="46">
        <v>45750</v>
      </c>
      <c r="C5492" s="8" t="s">
        <v>13</v>
      </c>
      <c r="D5492" s="8" t="s">
        <v>46</v>
      </c>
      <c r="E5492" s="8" t="s">
        <v>46</v>
      </c>
      <c r="F5492" s="9">
        <f t="shared" si="178"/>
        <v>-90700000</v>
      </c>
      <c r="G5492" s="9">
        <v>-907</v>
      </c>
      <c r="H5492" s="10">
        <v>-99968633</v>
      </c>
      <c r="I5492" s="11">
        <v>11427650918.001308</v>
      </c>
      <c r="J5492" s="11">
        <v>112921</v>
      </c>
      <c r="K5492" s="11">
        <v>101200.40486713107</v>
      </c>
      <c r="L5492" s="12">
        <v>8179865.7855121195</v>
      </c>
      <c r="M5492" s="11">
        <v>1944</v>
      </c>
      <c r="N5492" s="13"/>
      <c r="O5492" t="str">
        <f t="shared" si="179"/>
        <v/>
      </c>
    </row>
    <row r="5493" spans="1:15" hidden="1">
      <c r="A5493" s="41" t="s">
        <v>94</v>
      </c>
      <c r="B5493" s="46">
        <v>45750</v>
      </c>
      <c r="C5493" s="8" t="s">
        <v>13</v>
      </c>
      <c r="D5493" s="8" t="s">
        <v>46</v>
      </c>
      <c r="E5493" s="8" t="s">
        <v>46</v>
      </c>
      <c r="F5493" s="9">
        <f t="shared" si="178"/>
        <v>-18200000</v>
      </c>
      <c r="G5493" s="9">
        <v>-182</v>
      </c>
      <c r="H5493" s="10">
        <v>-20059858</v>
      </c>
      <c r="I5493" s="11">
        <v>11409232444.315491</v>
      </c>
      <c r="J5493" s="11">
        <v>112739</v>
      </c>
      <c r="K5493" s="11">
        <v>101200.40486713107</v>
      </c>
      <c r="L5493" s="12">
        <v>1641384.3141821437</v>
      </c>
      <c r="M5493" s="11">
        <v>1945</v>
      </c>
      <c r="N5493" s="13"/>
      <c r="O5493" t="str">
        <f t="shared" si="179"/>
        <v/>
      </c>
    </row>
    <row r="5494" spans="1:15" hidden="1">
      <c r="A5494" s="41" t="s">
        <v>94</v>
      </c>
      <c r="B5494" s="46">
        <v>45750</v>
      </c>
      <c r="C5494" s="8" t="s">
        <v>13</v>
      </c>
      <c r="D5494" s="8" t="s">
        <v>46</v>
      </c>
      <c r="E5494" s="8" t="s">
        <v>46</v>
      </c>
      <c r="F5494" s="9">
        <f t="shared" si="178"/>
        <v>-2700000</v>
      </c>
      <c r="G5494" s="9">
        <v>-27</v>
      </c>
      <c r="H5494" s="10">
        <v>-2975913</v>
      </c>
      <c r="I5494" s="11">
        <v>11406500033.384079</v>
      </c>
      <c r="J5494" s="11">
        <v>112712</v>
      </c>
      <c r="K5494" s="11">
        <v>101200.40486713107</v>
      </c>
      <c r="L5494" s="12">
        <v>243502.06858746102</v>
      </c>
      <c r="M5494" s="11">
        <v>1946</v>
      </c>
      <c r="N5494" s="13"/>
      <c r="O5494" t="str">
        <f t="shared" si="179"/>
        <v/>
      </c>
    </row>
    <row r="5495" spans="1:15" hidden="1">
      <c r="A5495" s="41" t="s">
        <v>94</v>
      </c>
      <c r="B5495" s="46">
        <v>45750</v>
      </c>
      <c r="C5495" s="8" t="s">
        <v>13</v>
      </c>
      <c r="D5495" s="8" t="s">
        <v>46</v>
      </c>
      <c r="E5495" s="8" t="s">
        <v>46</v>
      </c>
      <c r="F5495" s="9">
        <f t="shared" si="178"/>
        <v>-1800000</v>
      </c>
      <c r="G5495" s="9">
        <v>-18</v>
      </c>
      <c r="H5495" s="10">
        <v>-1983942</v>
      </c>
      <c r="I5495" s="11">
        <v>11404678426.09647</v>
      </c>
      <c r="J5495" s="11">
        <v>112694</v>
      </c>
      <c r="K5495" s="11">
        <v>101200.40486713107</v>
      </c>
      <c r="L5495" s="12">
        <v>162334.71239164076</v>
      </c>
      <c r="M5495" s="11">
        <v>1947</v>
      </c>
      <c r="N5495" s="13"/>
      <c r="O5495" t="str">
        <f t="shared" si="179"/>
        <v/>
      </c>
    </row>
    <row r="5496" spans="1:15" hidden="1">
      <c r="A5496" s="41" t="s">
        <v>94</v>
      </c>
      <c r="B5496" s="46">
        <v>45750</v>
      </c>
      <c r="C5496" s="8" t="s">
        <v>13</v>
      </c>
      <c r="D5496" s="8" t="s">
        <v>46</v>
      </c>
      <c r="E5496" s="8" t="s">
        <v>46</v>
      </c>
      <c r="F5496" s="9">
        <f t="shared" si="178"/>
        <v>-9900000</v>
      </c>
      <c r="G5496" s="9">
        <v>-99</v>
      </c>
      <c r="H5496" s="10">
        <v>-10911681</v>
      </c>
      <c r="I5496" s="11">
        <v>11394659586.014624</v>
      </c>
      <c r="J5496" s="11">
        <v>112595</v>
      </c>
      <c r="K5496" s="11">
        <v>101200.40486713107</v>
      </c>
      <c r="L5496" s="12">
        <v>892840.91815402359</v>
      </c>
      <c r="M5496" s="11">
        <v>1948</v>
      </c>
      <c r="N5496" s="13"/>
      <c r="O5496" t="str">
        <f t="shared" si="179"/>
        <v/>
      </c>
    </row>
    <row r="5497" spans="1:15" hidden="1">
      <c r="A5497" s="41" t="s">
        <v>94</v>
      </c>
      <c r="B5497" s="46">
        <v>45750</v>
      </c>
      <c r="C5497" s="8" t="s">
        <v>13</v>
      </c>
      <c r="D5497" s="8" t="s">
        <v>46</v>
      </c>
      <c r="E5497" s="8" t="s">
        <v>46</v>
      </c>
      <c r="F5497" s="9">
        <f t="shared" si="178"/>
        <v>-1800000</v>
      </c>
      <c r="G5497" s="9">
        <v>-18</v>
      </c>
      <c r="H5497" s="10">
        <v>-1983942</v>
      </c>
      <c r="I5497" s="11">
        <v>11392837978.727015</v>
      </c>
      <c r="J5497" s="11">
        <v>112577</v>
      </c>
      <c r="K5497" s="11">
        <v>101200.40486713107</v>
      </c>
      <c r="L5497" s="12">
        <v>162334.71239164076</v>
      </c>
      <c r="M5497" s="11">
        <v>1949</v>
      </c>
      <c r="N5497" s="13"/>
      <c r="O5497" t="str">
        <f t="shared" si="179"/>
        <v/>
      </c>
    </row>
    <row r="5498" spans="1:15" hidden="1">
      <c r="A5498" s="41" t="s">
        <v>94</v>
      </c>
      <c r="B5498" s="46">
        <v>45750</v>
      </c>
      <c r="C5498" s="8" t="s">
        <v>13</v>
      </c>
      <c r="D5498" s="8" t="s">
        <v>46</v>
      </c>
      <c r="E5498" s="8" t="s">
        <v>46</v>
      </c>
      <c r="F5498" s="9">
        <f t="shared" si="178"/>
        <v>-11000000</v>
      </c>
      <c r="G5498" s="9">
        <v>-110</v>
      </c>
      <c r="H5498" s="10">
        <v>-12124090</v>
      </c>
      <c r="I5498" s="11">
        <v>11381705934.191629</v>
      </c>
      <c r="J5498" s="11">
        <v>112467</v>
      </c>
      <c r="K5498" s="11">
        <v>101200.40486713107</v>
      </c>
      <c r="L5498" s="12">
        <v>992045.46461558156</v>
      </c>
      <c r="M5498" s="11">
        <v>1950</v>
      </c>
      <c r="N5498" s="13"/>
      <c r="O5498" t="str">
        <f t="shared" si="179"/>
        <v/>
      </c>
    </row>
    <row r="5499" spans="1:15" hidden="1">
      <c r="A5499" s="41" t="s">
        <v>94</v>
      </c>
      <c r="B5499" s="46">
        <v>45750</v>
      </c>
      <c r="C5499" s="8" t="s">
        <v>13</v>
      </c>
      <c r="D5499" s="8" t="s">
        <v>46</v>
      </c>
      <c r="E5499" s="8" t="s">
        <v>46</v>
      </c>
      <c r="F5499" s="9">
        <f t="shared" si="178"/>
        <v>2900000</v>
      </c>
      <c r="G5499" s="9">
        <v>29</v>
      </c>
      <c r="H5499" s="10">
        <v>3188318</v>
      </c>
      <c r="I5499" s="11">
        <v>11384894252.191629</v>
      </c>
      <c r="J5499" s="11">
        <v>112496</v>
      </c>
      <c r="K5499" s="11">
        <v>101202.658336222</v>
      </c>
      <c r="L5499" s="12">
        <v>0</v>
      </c>
      <c r="M5499" s="11">
        <v>1951</v>
      </c>
      <c r="N5499" s="13"/>
      <c r="O5499" t="str">
        <f t="shared" si="179"/>
        <v/>
      </c>
    </row>
    <row r="5500" spans="1:15" hidden="1">
      <c r="A5500" s="41" t="s">
        <v>94</v>
      </c>
      <c r="B5500" s="46">
        <v>45750</v>
      </c>
      <c r="C5500" s="8" t="s">
        <v>13</v>
      </c>
      <c r="D5500" s="8" t="s">
        <v>46</v>
      </c>
      <c r="E5500" s="8" t="s">
        <v>46</v>
      </c>
      <c r="F5500" s="9">
        <f t="shared" si="178"/>
        <v>-900000</v>
      </c>
      <c r="G5500" s="9">
        <v>-9</v>
      </c>
      <c r="H5500" s="10">
        <v>-991971</v>
      </c>
      <c r="I5500" s="11">
        <v>11383983428.266603</v>
      </c>
      <c r="J5500" s="11">
        <v>112487</v>
      </c>
      <c r="K5500" s="11">
        <v>101202.658336222</v>
      </c>
      <c r="L5500" s="12">
        <v>81147.074974002084</v>
      </c>
      <c r="M5500" s="11">
        <v>1952</v>
      </c>
      <c r="N5500" s="13"/>
      <c r="O5500" t="str">
        <f t="shared" si="179"/>
        <v/>
      </c>
    </row>
    <row r="5501" spans="1:15" hidden="1">
      <c r="A5501" s="41" t="s">
        <v>94</v>
      </c>
      <c r="B5501" s="46">
        <v>45750</v>
      </c>
      <c r="C5501" s="8" t="s">
        <v>13</v>
      </c>
      <c r="D5501" s="8" t="s">
        <v>46</v>
      </c>
      <c r="E5501" s="8" t="s">
        <v>46</v>
      </c>
      <c r="F5501" s="9">
        <f t="shared" si="178"/>
        <v>-10400000</v>
      </c>
      <c r="G5501" s="9">
        <v>-104</v>
      </c>
      <c r="H5501" s="10">
        <v>-11462776</v>
      </c>
      <c r="I5501" s="11">
        <v>11373458351.799637</v>
      </c>
      <c r="J5501" s="11">
        <v>112383</v>
      </c>
      <c r="K5501" s="11">
        <v>101202.658336222</v>
      </c>
      <c r="L5501" s="12">
        <v>937699.53303291276</v>
      </c>
      <c r="M5501" s="11">
        <v>1953</v>
      </c>
      <c r="N5501" s="13"/>
      <c r="O5501" t="str">
        <f t="shared" si="179"/>
        <v/>
      </c>
    </row>
    <row r="5502" spans="1:15" hidden="1">
      <c r="A5502" s="41" t="s">
        <v>94</v>
      </c>
      <c r="B5502" s="46">
        <v>45750</v>
      </c>
      <c r="C5502" s="8" t="s">
        <v>13</v>
      </c>
      <c r="D5502" s="8" t="s">
        <v>46</v>
      </c>
      <c r="E5502" s="8" t="s">
        <v>46</v>
      </c>
      <c r="F5502" s="9">
        <f t="shared" si="178"/>
        <v>-56900000</v>
      </c>
      <c r="G5502" s="9">
        <v>-569</v>
      </c>
      <c r="H5502" s="10">
        <v>-62714611</v>
      </c>
      <c r="I5502" s="11">
        <v>11315874039.206327</v>
      </c>
      <c r="J5502" s="11">
        <v>111814</v>
      </c>
      <c r="K5502" s="11">
        <v>101202.658336222</v>
      </c>
      <c r="L5502" s="12">
        <v>5130298.4066896811</v>
      </c>
      <c r="M5502" s="11">
        <v>1954</v>
      </c>
      <c r="N5502" s="13"/>
      <c r="O5502" t="str">
        <f t="shared" si="179"/>
        <v/>
      </c>
    </row>
    <row r="5503" spans="1:15" hidden="1">
      <c r="A5503" s="41" t="s">
        <v>94</v>
      </c>
      <c r="B5503" s="46">
        <v>45750</v>
      </c>
      <c r="C5503" s="8" t="s">
        <v>13</v>
      </c>
      <c r="D5503" s="8" t="s">
        <v>46</v>
      </c>
      <c r="E5503" s="8" t="s">
        <v>46</v>
      </c>
      <c r="F5503" s="9">
        <f t="shared" si="178"/>
        <v>-900000</v>
      </c>
      <c r="G5503" s="9">
        <v>-9</v>
      </c>
      <c r="H5503" s="10">
        <v>-991971</v>
      </c>
      <c r="I5503" s="11">
        <v>11314963215.281301</v>
      </c>
      <c r="J5503" s="11">
        <v>111805</v>
      </c>
      <c r="K5503" s="11">
        <v>101202.658336222</v>
      </c>
      <c r="L5503" s="12">
        <v>81147.074974002084</v>
      </c>
      <c r="M5503" s="11">
        <v>1955</v>
      </c>
      <c r="N5503" s="13"/>
      <c r="O5503" t="str">
        <f t="shared" si="179"/>
        <v/>
      </c>
    </row>
    <row r="5504" spans="1:15" hidden="1">
      <c r="A5504" s="41" t="s">
        <v>94</v>
      </c>
      <c r="B5504" s="46">
        <v>45750</v>
      </c>
      <c r="C5504" s="8" t="s">
        <v>13</v>
      </c>
      <c r="D5504" s="8" t="s">
        <v>46</v>
      </c>
      <c r="E5504" s="8" t="s">
        <v>46</v>
      </c>
      <c r="F5504" s="9">
        <f t="shared" si="178"/>
        <v>-90600000</v>
      </c>
      <c r="G5504" s="9">
        <v>-906</v>
      </c>
      <c r="H5504" s="10">
        <v>-99858414</v>
      </c>
      <c r="I5504" s="11">
        <v>11223273606.828684</v>
      </c>
      <c r="J5504" s="11">
        <v>110899</v>
      </c>
      <c r="K5504" s="11">
        <v>101202.658336222</v>
      </c>
      <c r="L5504" s="12">
        <v>8168805.5473828763</v>
      </c>
      <c r="M5504" s="11">
        <v>1956</v>
      </c>
      <c r="N5504" s="13"/>
      <c r="O5504" t="str">
        <f t="shared" si="179"/>
        <v/>
      </c>
    </row>
    <row r="5505" spans="1:15" hidden="1">
      <c r="A5505" s="41" t="s">
        <v>94</v>
      </c>
      <c r="B5505" s="46">
        <v>45750</v>
      </c>
      <c r="C5505" s="8" t="s">
        <v>13</v>
      </c>
      <c r="D5505" s="8" t="s">
        <v>46</v>
      </c>
      <c r="E5505" s="8" t="s">
        <v>46</v>
      </c>
      <c r="F5505" s="9">
        <f t="shared" si="178"/>
        <v>-900000</v>
      </c>
      <c r="G5505" s="9">
        <v>-9</v>
      </c>
      <c r="H5505" s="10">
        <v>-991971</v>
      </c>
      <c r="I5505" s="11">
        <v>11222362782.903658</v>
      </c>
      <c r="J5505" s="11">
        <v>110890</v>
      </c>
      <c r="K5505" s="11">
        <v>101202.658336222</v>
      </c>
      <c r="L5505" s="12">
        <v>81147.074974002084</v>
      </c>
      <c r="M5505" s="11">
        <v>1957</v>
      </c>
      <c r="N5505" s="13"/>
      <c r="O5505" t="str">
        <f t="shared" si="179"/>
        <v/>
      </c>
    </row>
    <row r="5506" spans="1:15" hidden="1">
      <c r="A5506" s="41" t="s">
        <v>94</v>
      </c>
      <c r="B5506" s="46">
        <v>45750</v>
      </c>
      <c r="C5506" s="8" t="s">
        <v>13</v>
      </c>
      <c r="D5506" s="8" t="s">
        <v>46</v>
      </c>
      <c r="E5506" s="8" t="s">
        <v>46</v>
      </c>
      <c r="F5506" s="9">
        <f t="shared" si="178"/>
        <v>1800000</v>
      </c>
      <c r="G5506" s="9">
        <v>18</v>
      </c>
      <c r="H5506" s="10">
        <v>1977588</v>
      </c>
      <c r="I5506" s="11">
        <v>11224340370.903658</v>
      </c>
      <c r="J5506" s="11">
        <v>110908</v>
      </c>
      <c r="K5506" s="11">
        <v>101204.06436779725</v>
      </c>
      <c r="L5506" s="12">
        <v>0</v>
      </c>
      <c r="M5506" s="11">
        <v>1958</v>
      </c>
      <c r="N5506" s="13"/>
      <c r="O5506" t="str">
        <f t="shared" si="179"/>
        <v/>
      </c>
    </row>
    <row r="5507" spans="1:15" hidden="1">
      <c r="A5507" s="41" t="s">
        <v>94</v>
      </c>
      <c r="B5507" s="46">
        <v>45750</v>
      </c>
      <c r="C5507" s="8" t="s">
        <v>13</v>
      </c>
      <c r="D5507" s="8" t="s">
        <v>46</v>
      </c>
      <c r="E5507" s="8" t="s">
        <v>46</v>
      </c>
      <c r="F5507" s="9">
        <f t="shared" si="178"/>
        <v>-1800000</v>
      </c>
      <c r="G5507" s="9">
        <v>-18</v>
      </c>
      <c r="H5507" s="10">
        <v>-1983942</v>
      </c>
      <c r="I5507" s="11">
        <v>11222518697.745037</v>
      </c>
      <c r="J5507" s="11">
        <v>110890</v>
      </c>
      <c r="K5507" s="11">
        <v>101204.06436779725</v>
      </c>
      <c r="L5507" s="12">
        <v>162268.84137964947</v>
      </c>
      <c r="M5507" s="11">
        <v>1959</v>
      </c>
      <c r="N5507" s="13"/>
      <c r="O5507" t="str">
        <f t="shared" si="179"/>
        <v/>
      </c>
    </row>
    <row r="5508" spans="1:15" hidden="1">
      <c r="A5508" s="41" t="s">
        <v>94</v>
      </c>
      <c r="B5508" s="46">
        <v>45750</v>
      </c>
      <c r="C5508" s="8" t="s">
        <v>13</v>
      </c>
      <c r="D5508" s="8" t="s">
        <v>46</v>
      </c>
      <c r="E5508" s="8" t="s">
        <v>46</v>
      </c>
      <c r="F5508" s="9">
        <f t="shared" si="178"/>
        <v>-17600000</v>
      </c>
      <c r="G5508" s="9">
        <v>-176</v>
      </c>
      <c r="H5508" s="10">
        <v>-19398544</v>
      </c>
      <c r="I5508" s="11">
        <v>11204706782.416306</v>
      </c>
      <c r="J5508" s="11">
        <v>110714</v>
      </c>
      <c r="K5508" s="11">
        <v>101204.06436779725</v>
      </c>
      <c r="L5508" s="12">
        <v>1586628.6712676845</v>
      </c>
      <c r="M5508" s="11">
        <v>1960</v>
      </c>
      <c r="N5508" s="13"/>
      <c r="O5508" t="str">
        <f t="shared" si="179"/>
        <v/>
      </c>
    </row>
    <row r="5509" spans="1:15" hidden="1">
      <c r="A5509" s="41" t="s">
        <v>94</v>
      </c>
      <c r="B5509" s="46">
        <v>45750</v>
      </c>
      <c r="C5509" s="8" t="s">
        <v>13</v>
      </c>
      <c r="D5509" s="8" t="s">
        <v>46</v>
      </c>
      <c r="E5509" s="8" t="s">
        <v>46</v>
      </c>
      <c r="F5509" s="9">
        <f t="shared" si="178"/>
        <v>2700000</v>
      </c>
      <c r="G5509" s="9">
        <v>27</v>
      </c>
      <c r="H5509" s="10">
        <v>2971755</v>
      </c>
      <c r="I5509" s="11">
        <v>11207678537.416306</v>
      </c>
      <c r="J5509" s="11">
        <v>110741</v>
      </c>
      <c r="K5509" s="11">
        <v>101206.22477146049</v>
      </c>
      <c r="L5509" s="12">
        <v>0</v>
      </c>
      <c r="M5509" s="11">
        <v>1961</v>
      </c>
      <c r="N5509" s="13"/>
      <c r="O5509" t="str">
        <f t="shared" si="179"/>
        <v/>
      </c>
    </row>
    <row r="5510" spans="1:15" hidden="1">
      <c r="A5510" s="41" t="s">
        <v>94</v>
      </c>
      <c r="B5510" s="46">
        <v>45750</v>
      </c>
      <c r="C5510" s="8" t="s">
        <v>13</v>
      </c>
      <c r="D5510" s="8" t="s">
        <v>14</v>
      </c>
      <c r="E5510" s="8" t="s">
        <v>14</v>
      </c>
      <c r="F5510" s="9">
        <f t="shared" si="178"/>
        <v>-900000</v>
      </c>
      <c r="G5510" s="9">
        <v>-9</v>
      </c>
      <c r="H5510" s="10">
        <v>-956565</v>
      </c>
      <c r="I5510" s="11">
        <v>18955988350.747684</v>
      </c>
      <c r="J5510" s="11">
        <v>189150</v>
      </c>
      <c r="K5510" s="11">
        <v>100216.69759845456</v>
      </c>
      <c r="L5510" s="12">
        <v>54614.721613909001</v>
      </c>
      <c r="M5510" s="11">
        <v>733</v>
      </c>
      <c r="N5510" s="13"/>
      <c r="O5510" t="str">
        <f t="shared" si="179"/>
        <v/>
      </c>
    </row>
    <row r="5511" spans="1:15" hidden="1">
      <c r="A5511" s="41" t="s">
        <v>94</v>
      </c>
      <c r="B5511" s="46">
        <v>45750</v>
      </c>
      <c r="C5511" s="8" t="s">
        <v>13</v>
      </c>
      <c r="D5511" s="8" t="s">
        <v>46</v>
      </c>
      <c r="E5511" s="8" t="s">
        <v>46</v>
      </c>
      <c r="F5511" s="9">
        <f t="shared" si="178"/>
        <v>1200000</v>
      </c>
      <c r="G5511" s="9">
        <v>12</v>
      </c>
      <c r="H5511" s="10">
        <v>1320780</v>
      </c>
      <c r="I5511" s="11">
        <v>11208999317.416306</v>
      </c>
      <c r="J5511" s="11">
        <v>110753</v>
      </c>
      <c r="K5511" s="11">
        <v>101207.18461275366</v>
      </c>
      <c r="L5511" s="12">
        <v>0</v>
      </c>
      <c r="M5511" s="11">
        <v>1962</v>
      </c>
      <c r="N5511" s="13"/>
      <c r="O5511" t="str">
        <f t="shared" si="179"/>
        <v/>
      </c>
    </row>
    <row r="5512" spans="1:15" hidden="1">
      <c r="A5512" s="41" t="s">
        <v>94</v>
      </c>
      <c r="B5512" s="46">
        <v>45750</v>
      </c>
      <c r="C5512" s="8" t="s">
        <v>13</v>
      </c>
      <c r="D5512" s="8" t="s">
        <v>46</v>
      </c>
      <c r="E5512" s="8" t="s">
        <v>46</v>
      </c>
      <c r="F5512" s="9">
        <f t="shared" si="178"/>
        <v>-90700000</v>
      </c>
      <c r="G5512" s="9">
        <v>-907</v>
      </c>
      <c r="H5512" s="10">
        <v>-99968633</v>
      </c>
      <c r="I5512" s="11">
        <v>11117204400.972538</v>
      </c>
      <c r="J5512" s="11">
        <v>109846</v>
      </c>
      <c r="K5512" s="11">
        <v>101207.18461275366</v>
      </c>
      <c r="L5512" s="12">
        <v>8173716.5562324375</v>
      </c>
      <c r="M5512" s="11">
        <v>1963</v>
      </c>
      <c r="N5512" s="13"/>
      <c r="O5512" t="str">
        <f t="shared" si="179"/>
        <v/>
      </c>
    </row>
    <row r="5513" spans="1:15" hidden="1">
      <c r="A5513" s="41" t="s">
        <v>94</v>
      </c>
      <c r="B5513" s="46">
        <v>45750</v>
      </c>
      <c r="C5513" s="8" t="s">
        <v>13</v>
      </c>
      <c r="D5513" s="8" t="s">
        <v>46</v>
      </c>
      <c r="E5513" s="8" t="s">
        <v>46</v>
      </c>
      <c r="F5513" s="9">
        <f t="shared" si="178"/>
        <v>-900000</v>
      </c>
      <c r="G5513" s="9">
        <v>-9</v>
      </c>
      <c r="H5513" s="10">
        <v>-991971</v>
      </c>
      <c r="I5513" s="11">
        <v>11116293536.311024</v>
      </c>
      <c r="J5513" s="11">
        <v>109837</v>
      </c>
      <c r="K5513" s="11">
        <v>101207.18461275366</v>
      </c>
      <c r="L5513" s="12">
        <v>81106.338485217071</v>
      </c>
      <c r="M5513" s="11">
        <v>1964</v>
      </c>
      <c r="N5513" s="13"/>
      <c r="O5513" t="str">
        <f t="shared" si="179"/>
        <v/>
      </c>
    </row>
    <row r="5514" spans="1:15" hidden="1">
      <c r="A5514" s="41" t="s">
        <v>94</v>
      </c>
      <c r="B5514" s="46">
        <v>45750</v>
      </c>
      <c r="C5514" s="8" t="s">
        <v>13</v>
      </c>
      <c r="D5514" s="8" t="s">
        <v>46</v>
      </c>
      <c r="E5514" s="8" t="s">
        <v>46</v>
      </c>
      <c r="F5514" s="9">
        <f t="shared" ref="F5514:F5577" si="180">100000*G5514</f>
        <v>-27200000</v>
      </c>
      <c r="G5514" s="9">
        <v>-272</v>
      </c>
      <c r="H5514" s="10">
        <v>-29979568</v>
      </c>
      <c r="I5514" s="11">
        <v>11088765182.096355</v>
      </c>
      <c r="J5514" s="11">
        <v>109565</v>
      </c>
      <c r="K5514" s="11">
        <v>101207.18461275366</v>
      </c>
      <c r="L5514" s="12">
        <v>2451213.7853310071</v>
      </c>
      <c r="M5514" s="11">
        <v>1965</v>
      </c>
      <c r="N5514" s="13"/>
      <c r="O5514" t="str">
        <f t="shared" si="179"/>
        <v/>
      </c>
    </row>
    <row r="5515" spans="1:15" hidden="1">
      <c r="A5515" s="41" t="s">
        <v>94</v>
      </c>
      <c r="B5515" s="46">
        <v>45750</v>
      </c>
      <c r="C5515" s="8" t="s">
        <v>13</v>
      </c>
      <c r="D5515" s="8" t="s">
        <v>15</v>
      </c>
      <c r="E5515" s="8" t="s">
        <v>15</v>
      </c>
      <c r="F5515" s="9">
        <f t="shared" si="180"/>
        <v>47300000</v>
      </c>
      <c r="G5515" s="9">
        <v>473</v>
      </c>
      <c r="H5515" s="10">
        <v>51059877</v>
      </c>
      <c r="I5515" s="11">
        <v>7067353018.7391043</v>
      </c>
      <c r="J5515" s="11">
        <v>67072</v>
      </c>
      <c r="K5515" s="11">
        <v>105369.64782232682</v>
      </c>
      <c r="L5515" s="12">
        <v>0</v>
      </c>
      <c r="M5515" s="11">
        <v>2798</v>
      </c>
      <c r="N5515" s="13"/>
      <c r="O5515" t="str">
        <f t="shared" si="179"/>
        <v/>
      </c>
    </row>
    <row r="5516" spans="1:15" hidden="1">
      <c r="A5516" s="41" t="s">
        <v>94</v>
      </c>
      <c r="B5516" s="46">
        <v>45750</v>
      </c>
      <c r="C5516" s="8" t="s">
        <v>13</v>
      </c>
      <c r="D5516" s="8" t="s">
        <v>46</v>
      </c>
      <c r="E5516" s="8" t="s">
        <v>46</v>
      </c>
      <c r="F5516" s="9">
        <f t="shared" si="180"/>
        <v>-36200000</v>
      </c>
      <c r="G5516" s="9">
        <v>-362</v>
      </c>
      <c r="H5516" s="10">
        <v>-39899278</v>
      </c>
      <c r="I5516" s="11">
        <v>11052128181.266539</v>
      </c>
      <c r="J5516" s="11">
        <v>109203</v>
      </c>
      <c r="K5516" s="11">
        <v>101207.18461275366</v>
      </c>
      <c r="L5516" s="12">
        <v>3262277.1701831743</v>
      </c>
      <c r="M5516" s="11">
        <v>1966</v>
      </c>
      <c r="N5516" s="13"/>
      <c r="O5516" t="str">
        <f t="shared" si="179"/>
        <v/>
      </c>
    </row>
    <row r="5517" spans="1:15" hidden="1">
      <c r="A5517" s="41" t="s">
        <v>94</v>
      </c>
      <c r="B5517" s="46">
        <v>45750</v>
      </c>
      <c r="C5517" s="8" t="s">
        <v>13</v>
      </c>
      <c r="D5517" s="8" t="s">
        <v>46</v>
      </c>
      <c r="E5517" s="8" t="s">
        <v>46</v>
      </c>
      <c r="F5517" s="9">
        <f t="shared" si="180"/>
        <v>-136000000</v>
      </c>
      <c r="G5517" s="9">
        <v>-1360</v>
      </c>
      <c r="H5517" s="10">
        <v>-149897840</v>
      </c>
      <c r="I5517" s="11">
        <v>10914486410.193193</v>
      </c>
      <c r="J5517" s="11">
        <v>107843</v>
      </c>
      <c r="K5517" s="11">
        <v>101207.18461275366</v>
      </c>
      <c r="L5517" s="12">
        <v>12256068.926655024</v>
      </c>
      <c r="M5517" s="11">
        <v>1967</v>
      </c>
      <c r="N5517" s="13"/>
      <c r="O5517" t="str">
        <f t="shared" si="179"/>
        <v/>
      </c>
    </row>
    <row r="5518" spans="1:15" hidden="1">
      <c r="A5518" s="41" t="s">
        <v>94</v>
      </c>
      <c r="B5518" s="46">
        <v>45750</v>
      </c>
      <c r="C5518" s="8" t="s">
        <v>13</v>
      </c>
      <c r="D5518" s="8" t="s">
        <v>46</v>
      </c>
      <c r="E5518" s="8" t="s">
        <v>46</v>
      </c>
      <c r="F5518" s="9">
        <f t="shared" si="180"/>
        <v>-2700000</v>
      </c>
      <c r="G5518" s="9">
        <v>-27</v>
      </c>
      <c r="H5518" s="10">
        <v>-2975913</v>
      </c>
      <c r="I5518" s="11">
        <v>10911753816.208649</v>
      </c>
      <c r="J5518" s="11">
        <v>107816</v>
      </c>
      <c r="K5518" s="11">
        <v>101207.18461275366</v>
      </c>
      <c r="L5518" s="12">
        <v>243319.0154556511</v>
      </c>
      <c r="M5518" s="11">
        <v>1968</v>
      </c>
      <c r="N5518" s="13"/>
      <c r="O5518" t="str">
        <f t="shared" si="179"/>
        <v/>
      </c>
    </row>
    <row r="5519" spans="1:15" hidden="1">
      <c r="A5519" s="41" t="s">
        <v>94</v>
      </c>
      <c r="B5519" s="46">
        <v>45750</v>
      </c>
      <c r="C5519" s="8" t="s">
        <v>13</v>
      </c>
      <c r="D5519" s="8" t="s">
        <v>46</v>
      </c>
      <c r="E5519" s="8" t="s">
        <v>46</v>
      </c>
      <c r="F5519" s="9">
        <f t="shared" si="180"/>
        <v>-1500000</v>
      </c>
      <c r="G5519" s="9">
        <v>-15</v>
      </c>
      <c r="H5519" s="10">
        <v>-1653285</v>
      </c>
      <c r="I5519" s="11">
        <v>10910235708.439457</v>
      </c>
      <c r="J5519" s="11">
        <v>107801</v>
      </c>
      <c r="K5519" s="11">
        <v>101207.18461275366</v>
      </c>
      <c r="L5519" s="12">
        <v>135177.23080869508</v>
      </c>
      <c r="M5519" s="11">
        <v>1969</v>
      </c>
      <c r="N5519" s="13"/>
      <c r="O5519" t="str">
        <f t="shared" si="179"/>
        <v/>
      </c>
    </row>
    <row r="5520" spans="1:15" hidden="1">
      <c r="A5520" s="41" t="s">
        <v>94</v>
      </c>
      <c r="B5520" s="46">
        <v>45750</v>
      </c>
      <c r="C5520" s="8" t="s">
        <v>13</v>
      </c>
      <c r="D5520" s="8" t="s">
        <v>46</v>
      </c>
      <c r="E5520" s="8" t="s">
        <v>46</v>
      </c>
      <c r="F5520" s="9">
        <f t="shared" si="180"/>
        <v>-9100000</v>
      </c>
      <c r="G5520" s="9">
        <v>-91</v>
      </c>
      <c r="H5520" s="10">
        <v>-10029929</v>
      </c>
      <c r="I5520" s="11">
        <v>10901025854.639696</v>
      </c>
      <c r="J5520" s="11">
        <v>107710</v>
      </c>
      <c r="K5520" s="11">
        <v>101207.18461275366</v>
      </c>
      <c r="L5520" s="12">
        <v>820075.20023941807</v>
      </c>
      <c r="M5520" s="11">
        <v>1970</v>
      </c>
      <c r="N5520" s="13"/>
      <c r="O5520" t="str">
        <f t="shared" ref="O5520:O5583" si="181">IF(M5520=_xlfn.MAXIFS(M:M,D:D,D5520),"X","")</f>
        <v/>
      </c>
    </row>
    <row r="5521" spans="1:15" hidden="1">
      <c r="A5521" s="41" t="s">
        <v>94</v>
      </c>
      <c r="B5521" s="46">
        <v>45750</v>
      </c>
      <c r="C5521" s="8" t="s">
        <v>13</v>
      </c>
      <c r="D5521" s="8" t="s">
        <v>14</v>
      </c>
      <c r="E5521" s="8" t="s">
        <v>14</v>
      </c>
      <c r="F5521" s="9">
        <f t="shared" si="180"/>
        <v>-6600000</v>
      </c>
      <c r="G5521" s="9">
        <v>-66</v>
      </c>
      <c r="H5521" s="10">
        <v>-7014810</v>
      </c>
      <c r="I5521" s="11">
        <v>18949374048.706188</v>
      </c>
      <c r="J5521" s="11">
        <v>189084</v>
      </c>
      <c r="K5521" s="11">
        <v>100216.69759845456</v>
      </c>
      <c r="L5521" s="12">
        <v>400507.95850199927</v>
      </c>
      <c r="M5521" s="11">
        <v>734</v>
      </c>
      <c r="N5521" s="13"/>
      <c r="O5521" t="str">
        <f t="shared" si="181"/>
        <v/>
      </c>
    </row>
    <row r="5522" spans="1:15" hidden="1">
      <c r="A5522" s="41" t="s">
        <v>94</v>
      </c>
      <c r="B5522" s="46">
        <v>45750</v>
      </c>
      <c r="C5522" s="8" t="s">
        <v>13</v>
      </c>
      <c r="D5522" s="8" t="s">
        <v>46</v>
      </c>
      <c r="E5522" s="8" t="s">
        <v>46</v>
      </c>
      <c r="F5522" s="9">
        <f t="shared" si="180"/>
        <v>-6800000</v>
      </c>
      <c r="G5522" s="9">
        <v>-68</v>
      </c>
      <c r="H5522" s="10">
        <v>-7494892</v>
      </c>
      <c r="I5522" s="11">
        <v>10894143766.086029</v>
      </c>
      <c r="J5522" s="11">
        <v>107642</v>
      </c>
      <c r="K5522" s="11">
        <v>101207.18461275366</v>
      </c>
      <c r="L5522" s="12">
        <v>612803.44633275177</v>
      </c>
      <c r="M5522" s="11">
        <v>1971</v>
      </c>
      <c r="N5522" s="13"/>
      <c r="O5522" t="str">
        <f t="shared" si="181"/>
        <v/>
      </c>
    </row>
    <row r="5523" spans="1:15" hidden="1">
      <c r="A5523" s="41" t="s">
        <v>94</v>
      </c>
      <c r="B5523" s="46">
        <v>45750</v>
      </c>
      <c r="C5523" s="8" t="s">
        <v>13</v>
      </c>
      <c r="D5523" s="8" t="s">
        <v>15</v>
      </c>
      <c r="E5523" s="8" t="s">
        <v>15</v>
      </c>
      <c r="F5523" s="9">
        <f t="shared" si="180"/>
        <v>1800000</v>
      </c>
      <c r="G5523" s="9">
        <v>18</v>
      </c>
      <c r="H5523" s="10">
        <v>1942848</v>
      </c>
      <c r="I5523" s="11">
        <v>7069295866.7391043</v>
      </c>
      <c r="J5523" s="11">
        <v>67090</v>
      </c>
      <c r="K5523" s="11">
        <v>105370.33636516775</v>
      </c>
      <c r="L5523" s="12">
        <v>0</v>
      </c>
      <c r="M5523" s="11">
        <v>2799</v>
      </c>
      <c r="N5523" s="13"/>
      <c r="O5523" t="str">
        <f t="shared" si="181"/>
        <v/>
      </c>
    </row>
    <row r="5524" spans="1:15" hidden="1">
      <c r="A5524" s="41" t="s">
        <v>94</v>
      </c>
      <c r="B5524" s="46">
        <v>45750</v>
      </c>
      <c r="C5524" s="8" t="s">
        <v>13</v>
      </c>
      <c r="D5524" s="8" t="s">
        <v>15</v>
      </c>
      <c r="E5524" s="8" t="s">
        <v>15</v>
      </c>
      <c r="F5524" s="9">
        <f t="shared" si="180"/>
        <v>1500000</v>
      </c>
      <c r="G5524" s="9">
        <v>15</v>
      </c>
      <c r="H5524" s="10">
        <v>1614690</v>
      </c>
      <c r="I5524" s="11">
        <v>7070910556.7391043</v>
      </c>
      <c r="J5524" s="11">
        <v>67105</v>
      </c>
      <c r="K5524" s="11">
        <v>105370.84504491623</v>
      </c>
      <c r="L5524" s="12">
        <v>0</v>
      </c>
      <c r="M5524" s="11">
        <v>2800</v>
      </c>
      <c r="N5524" s="13"/>
      <c r="O5524" t="str">
        <f t="shared" si="181"/>
        <v/>
      </c>
    </row>
    <row r="5525" spans="1:15" hidden="1">
      <c r="A5525" s="41" t="s">
        <v>94</v>
      </c>
      <c r="B5525" s="46">
        <v>45750</v>
      </c>
      <c r="C5525" s="8" t="s">
        <v>13</v>
      </c>
      <c r="D5525" s="8" t="s">
        <v>15</v>
      </c>
      <c r="E5525" s="8" t="s">
        <v>15</v>
      </c>
      <c r="F5525" s="9">
        <f t="shared" si="180"/>
        <v>1500000</v>
      </c>
      <c r="G5525" s="9">
        <v>15</v>
      </c>
      <c r="H5525" s="10">
        <v>1619040</v>
      </c>
      <c r="I5525" s="11">
        <v>7072529596.7391043</v>
      </c>
      <c r="J5525" s="11">
        <v>67120</v>
      </c>
      <c r="K5525" s="11">
        <v>105371.41830660167</v>
      </c>
      <c r="L5525" s="12">
        <v>0</v>
      </c>
      <c r="M5525" s="11">
        <v>2801</v>
      </c>
      <c r="N5525" s="13"/>
      <c r="O5525" t="str">
        <f t="shared" si="181"/>
        <v/>
      </c>
    </row>
    <row r="5526" spans="1:15" hidden="1">
      <c r="A5526" s="41" t="s">
        <v>94</v>
      </c>
      <c r="B5526" s="46">
        <v>45750</v>
      </c>
      <c r="C5526" s="8" t="s">
        <v>13</v>
      </c>
      <c r="D5526" s="8" t="s">
        <v>46</v>
      </c>
      <c r="E5526" s="8" t="s">
        <v>46</v>
      </c>
      <c r="F5526" s="9">
        <f t="shared" si="180"/>
        <v>33100000</v>
      </c>
      <c r="G5526" s="9">
        <v>331</v>
      </c>
      <c r="H5526" s="10">
        <v>36441776</v>
      </c>
      <c r="I5526" s="11">
        <v>10930585542.086029</v>
      </c>
      <c r="J5526" s="11">
        <v>107973</v>
      </c>
      <c r="K5526" s="11">
        <v>101234.43399818501</v>
      </c>
      <c r="L5526" s="12">
        <v>0</v>
      </c>
      <c r="M5526" s="11">
        <v>1972</v>
      </c>
      <c r="N5526" s="13"/>
      <c r="O5526" t="str">
        <f t="shared" si="181"/>
        <v/>
      </c>
    </row>
    <row r="5527" spans="1:15" hidden="1">
      <c r="A5527" s="41" t="s">
        <v>94</v>
      </c>
      <c r="B5527" s="46">
        <v>45750</v>
      </c>
      <c r="C5527" s="8" t="s">
        <v>13</v>
      </c>
      <c r="D5527" s="8" t="s">
        <v>46</v>
      </c>
      <c r="E5527" s="8" t="s">
        <v>46</v>
      </c>
      <c r="F5527" s="9">
        <f t="shared" si="180"/>
        <v>-2800000</v>
      </c>
      <c r="G5527" s="9">
        <v>-28</v>
      </c>
      <c r="H5527" s="10">
        <v>-3086132</v>
      </c>
      <c r="I5527" s="11">
        <v>10927750977.93408</v>
      </c>
      <c r="J5527" s="11">
        <v>107945</v>
      </c>
      <c r="K5527" s="11">
        <v>101234.43399818501</v>
      </c>
      <c r="L5527" s="12">
        <v>251567.84805081971</v>
      </c>
      <c r="M5527" s="11">
        <v>1973</v>
      </c>
      <c r="N5527" s="13"/>
      <c r="O5527" t="str">
        <f t="shared" si="181"/>
        <v/>
      </c>
    </row>
    <row r="5528" spans="1:15" hidden="1">
      <c r="A5528" s="41" t="s">
        <v>94</v>
      </c>
      <c r="B5528" s="46">
        <v>45750</v>
      </c>
      <c r="C5528" s="8" t="s">
        <v>13</v>
      </c>
      <c r="D5528" s="8" t="s">
        <v>46</v>
      </c>
      <c r="E5528" s="8" t="s">
        <v>46</v>
      </c>
      <c r="F5528" s="9">
        <f t="shared" si="180"/>
        <v>61500000</v>
      </c>
      <c r="G5528" s="9">
        <v>615</v>
      </c>
      <c r="H5528" s="10">
        <v>67699815</v>
      </c>
      <c r="I5528" s="11">
        <v>10995450792.93408</v>
      </c>
      <c r="J5528" s="11">
        <v>108560</v>
      </c>
      <c r="K5528" s="11">
        <v>101284.5504139101</v>
      </c>
      <c r="L5528" s="12">
        <v>0</v>
      </c>
      <c r="M5528" s="11">
        <v>1974</v>
      </c>
      <c r="N5528" s="13"/>
      <c r="O5528" t="str">
        <f t="shared" si="181"/>
        <v/>
      </c>
    </row>
    <row r="5529" spans="1:15" hidden="1">
      <c r="A5529" s="41" t="s">
        <v>94</v>
      </c>
      <c r="B5529" s="46">
        <v>45750</v>
      </c>
      <c r="C5529" s="8" t="s">
        <v>13</v>
      </c>
      <c r="D5529" s="8" t="s">
        <v>46</v>
      </c>
      <c r="E5529" s="8" t="s">
        <v>46</v>
      </c>
      <c r="F5529" s="9">
        <f t="shared" si="180"/>
        <v>-900000</v>
      </c>
      <c r="G5529" s="9">
        <v>-9</v>
      </c>
      <c r="H5529" s="10">
        <v>-991971</v>
      </c>
      <c r="I5529" s="11">
        <v>10994539231.980354</v>
      </c>
      <c r="J5529" s="11">
        <v>108551</v>
      </c>
      <c r="K5529" s="11">
        <v>101284.5504139101</v>
      </c>
      <c r="L5529" s="12">
        <v>80410.046274809167</v>
      </c>
      <c r="M5529" s="11">
        <v>1975</v>
      </c>
      <c r="N5529" s="13"/>
      <c r="O5529" t="str">
        <f t="shared" si="181"/>
        <v/>
      </c>
    </row>
    <row r="5530" spans="1:15" hidden="1">
      <c r="A5530" s="41" t="s">
        <v>94</v>
      </c>
      <c r="B5530" s="46">
        <v>45750</v>
      </c>
      <c r="C5530" s="8" t="s">
        <v>13</v>
      </c>
      <c r="D5530" s="8" t="s">
        <v>46</v>
      </c>
      <c r="E5530" s="8" t="s">
        <v>46</v>
      </c>
      <c r="F5530" s="9">
        <f t="shared" si="180"/>
        <v>-1900000</v>
      </c>
      <c r="G5530" s="9">
        <v>-19</v>
      </c>
      <c r="H5530" s="10">
        <v>-2094161</v>
      </c>
      <c r="I5530" s="11">
        <v>10992614825.52249</v>
      </c>
      <c r="J5530" s="11">
        <v>108532</v>
      </c>
      <c r="K5530" s="11">
        <v>101284.5504139101</v>
      </c>
      <c r="L5530" s="12">
        <v>169754.54213570827</v>
      </c>
      <c r="M5530" s="11">
        <v>1976</v>
      </c>
      <c r="N5530" s="13"/>
      <c r="O5530" t="str">
        <f t="shared" si="181"/>
        <v/>
      </c>
    </row>
    <row r="5531" spans="1:15" hidden="1">
      <c r="A5531" s="41" t="s">
        <v>94</v>
      </c>
      <c r="B5531" s="46">
        <v>45750</v>
      </c>
      <c r="C5531" s="8" t="s">
        <v>13</v>
      </c>
      <c r="D5531" s="8" t="s">
        <v>46</v>
      </c>
      <c r="E5531" s="8" t="s">
        <v>46</v>
      </c>
      <c r="F5531" s="9">
        <f t="shared" si="180"/>
        <v>21700000</v>
      </c>
      <c r="G5531" s="9">
        <v>217</v>
      </c>
      <c r="H5531" s="10">
        <v>23870868</v>
      </c>
      <c r="I5531" s="11">
        <v>11016485693.52249</v>
      </c>
      <c r="J5531" s="11">
        <v>108749</v>
      </c>
      <c r="K5531" s="11">
        <v>101301.94938364941</v>
      </c>
      <c r="L5531" s="12">
        <v>0</v>
      </c>
      <c r="M5531" s="11">
        <v>1977</v>
      </c>
      <c r="N5531" s="13"/>
      <c r="O5531" t="str">
        <f t="shared" si="181"/>
        <v/>
      </c>
    </row>
    <row r="5532" spans="1:15" hidden="1">
      <c r="A5532" s="41" t="s">
        <v>94</v>
      </c>
      <c r="B5532" s="46">
        <v>45750</v>
      </c>
      <c r="C5532" s="8" t="s">
        <v>13</v>
      </c>
      <c r="D5532" s="8" t="s">
        <v>46</v>
      </c>
      <c r="E5532" s="8" t="s">
        <v>46</v>
      </c>
      <c r="F5532" s="9">
        <f t="shared" si="180"/>
        <v>8800000</v>
      </c>
      <c r="G5532" s="9">
        <v>88</v>
      </c>
      <c r="H5532" s="10">
        <v>9679032</v>
      </c>
      <c r="I5532" s="11">
        <v>11026164725.52249</v>
      </c>
      <c r="J5532" s="11">
        <v>108837</v>
      </c>
      <c r="K5532" s="11">
        <v>101308.97328594586</v>
      </c>
      <c r="L5532" s="12">
        <v>0</v>
      </c>
      <c r="M5532" s="11">
        <v>1978</v>
      </c>
      <c r="N5532" s="13"/>
      <c r="O5532" t="str">
        <f t="shared" si="181"/>
        <v/>
      </c>
    </row>
    <row r="5533" spans="1:15" hidden="1">
      <c r="A5533" s="41" t="s">
        <v>94</v>
      </c>
      <c r="B5533" s="46">
        <v>45750</v>
      </c>
      <c r="C5533" s="8" t="s">
        <v>13</v>
      </c>
      <c r="D5533" s="8" t="s">
        <v>46</v>
      </c>
      <c r="E5533" s="8" t="s">
        <v>46</v>
      </c>
      <c r="F5533" s="9">
        <f t="shared" si="180"/>
        <v>-1300000</v>
      </c>
      <c r="G5533" s="9">
        <v>-13</v>
      </c>
      <c r="H5533" s="10">
        <v>-1432847</v>
      </c>
      <c r="I5533" s="11">
        <v>11024847708.869772</v>
      </c>
      <c r="J5533" s="11">
        <v>108824</v>
      </c>
      <c r="K5533" s="11">
        <v>101308.97328594586</v>
      </c>
      <c r="L5533" s="12">
        <v>115830.34728270373</v>
      </c>
      <c r="M5533" s="11">
        <v>1979</v>
      </c>
      <c r="N5533" s="13"/>
      <c r="O5533" t="str">
        <f t="shared" si="181"/>
        <v/>
      </c>
    </row>
    <row r="5534" spans="1:15" hidden="1">
      <c r="A5534" s="41" t="s">
        <v>94</v>
      </c>
      <c r="B5534" s="46">
        <v>45750</v>
      </c>
      <c r="C5534" s="8" t="s">
        <v>13</v>
      </c>
      <c r="D5534" s="8" t="s">
        <v>46</v>
      </c>
      <c r="E5534" s="8" t="s">
        <v>46</v>
      </c>
      <c r="F5534" s="9">
        <f t="shared" si="180"/>
        <v>-3000000</v>
      </c>
      <c r="G5534" s="9">
        <v>-30</v>
      </c>
      <c r="H5534" s="10">
        <v>-3306570</v>
      </c>
      <c r="I5534" s="11">
        <v>11021808439.671194</v>
      </c>
      <c r="J5534" s="11">
        <v>108794</v>
      </c>
      <c r="K5534" s="11">
        <v>101308.97328594586</v>
      </c>
      <c r="L5534" s="12">
        <v>267300.80142162414</v>
      </c>
      <c r="M5534" s="11">
        <v>1980</v>
      </c>
      <c r="N5534" s="13"/>
      <c r="O5534" t="str">
        <f t="shared" si="181"/>
        <v/>
      </c>
    </row>
    <row r="5535" spans="1:15" hidden="1">
      <c r="A5535" s="41" t="s">
        <v>94</v>
      </c>
      <c r="B5535" s="46">
        <v>45750</v>
      </c>
      <c r="C5535" s="8" t="s">
        <v>13</v>
      </c>
      <c r="D5535" s="8" t="s">
        <v>15</v>
      </c>
      <c r="E5535" s="8" t="s">
        <v>15</v>
      </c>
      <c r="F5535" s="9">
        <f t="shared" si="180"/>
        <v>1800000</v>
      </c>
      <c r="G5535" s="9">
        <v>18</v>
      </c>
      <c r="H5535" s="10">
        <v>1935018</v>
      </c>
      <c r="I5535" s="11">
        <v>7074464614.7391043</v>
      </c>
      <c r="J5535" s="11">
        <v>67138</v>
      </c>
      <c r="K5535" s="11">
        <v>105371.9892570393</v>
      </c>
      <c r="L5535" s="12">
        <v>0</v>
      </c>
      <c r="M5535" s="11">
        <v>2802</v>
      </c>
      <c r="N5535" s="13"/>
      <c r="O5535" t="str">
        <f t="shared" si="181"/>
        <v/>
      </c>
    </row>
    <row r="5536" spans="1:15" hidden="1">
      <c r="A5536" s="41" t="s">
        <v>94</v>
      </c>
      <c r="B5536" s="46">
        <v>45750</v>
      </c>
      <c r="C5536" s="8" t="s">
        <v>13</v>
      </c>
      <c r="D5536" s="8" t="s">
        <v>46</v>
      </c>
      <c r="E5536" s="8" t="s">
        <v>46</v>
      </c>
      <c r="F5536" s="9">
        <f t="shared" si="180"/>
        <v>-900000</v>
      </c>
      <c r="G5536" s="9">
        <v>-9</v>
      </c>
      <c r="H5536" s="10">
        <v>-991971</v>
      </c>
      <c r="I5536" s="11">
        <v>11020896658.911621</v>
      </c>
      <c r="J5536" s="11">
        <v>108785</v>
      </c>
      <c r="K5536" s="11">
        <v>101308.97328594586</v>
      </c>
      <c r="L5536" s="12">
        <v>80190.240426487289</v>
      </c>
      <c r="M5536" s="11">
        <v>1981</v>
      </c>
      <c r="N5536" s="13"/>
      <c r="O5536" t="str">
        <f t="shared" si="181"/>
        <v/>
      </c>
    </row>
    <row r="5537" spans="1:15" hidden="1">
      <c r="A5537" s="41" t="s">
        <v>94</v>
      </c>
      <c r="B5537" s="46">
        <v>45750</v>
      </c>
      <c r="C5537" s="8" t="s">
        <v>13</v>
      </c>
      <c r="D5537" s="8" t="s">
        <v>46</v>
      </c>
      <c r="E5537" s="8" t="s">
        <v>46</v>
      </c>
      <c r="F5537" s="9">
        <f t="shared" si="180"/>
        <v>-18100000</v>
      </c>
      <c r="G5537" s="9">
        <v>-181</v>
      </c>
      <c r="H5537" s="10">
        <v>-19949639</v>
      </c>
      <c r="I5537" s="11">
        <v>11002559734.746864</v>
      </c>
      <c r="J5537" s="11">
        <v>108604</v>
      </c>
      <c r="K5537" s="11">
        <v>101308.97328594586</v>
      </c>
      <c r="L5537" s="12">
        <v>1612714.8352437988</v>
      </c>
      <c r="M5537" s="11">
        <v>1982</v>
      </c>
      <c r="N5537" s="13"/>
      <c r="O5537" t="str">
        <f t="shared" si="181"/>
        <v/>
      </c>
    </row>
    <row r="5538" spans="1:15" hidden="1">
      <c r="A5538" s="41" t="s">
        <v>94</v>
      </c>
      <c r="B5538" s="46">
        <v>45750</v>
      </c>
      <c r="C5538" s="8" t="s">
        <v>13</v>
      </c>
      <c r="D5538" s="8" t="s">
        <v>46</v>
      </c>
      <c r="E5538" s="8" t="s">
        <v>46</v>
      </c>
      <c r="F5538" s="9">
        <f t="shared" si="180"/>
        <v>-5000000</v>
      </c>
      <c r="G5538" s="9">
        <v>-50</v>
      </c>
      <c r="H5538" s="10">
        <v>-5510950</v>
      </c>
      <c r="I5538" s="11">
        <v>10997494286.082567</v>
      </c>
      <c r="J5538" s="11">
        <v>108554</v>
      </c>
      <c r="K5538" s="11">
        <v>101308.97328594586</v>
      </c>
      <c r="L5538" s="12">
        <v>445501.33570270706</v>
      </c>
      <c r="M5538" s="11">
        <v>1983</v>
      </c>
      <c r="N5538" s="13"/>
      <c r="O5538" t="str">
        <f t="shared" si="181"/>
        <v/>
      </c>
    </row>
    <row r="5539" spans="1:15" hidden="1">
      <c r="A5539" s="41" t="s">
        <v>94</v>
      </c>
      <c r="B5539" s="46">
        <v>45750</v>
      </c>
      <c r="C5539" s="8" t="s">
        <v>13</v>
      </c>
      <c r="D5539" s="8" t="s">
        <v>46</v>
      </c>
      <c r="E5539" s="8" t="s">
        <v>46</v>
      </c>
      <c r="F5539" s="9">
        <f t="shared" si="180"/>
        <v>-136900000</v>
      </c>
      <c r="G5539" s="9">
        <v>-1369</v>
      </c>
      <c r="H5539" s="10">
        <v>-150889811</v>
      </c>
      <c r="I5539" s="11">
        <v>10858802301.654108</v>
      </c>
      <c r="J5539" s="11">
        <v>107185</v>
      </c>
      <c r="K5539" s="11">
        <v>101308.97328594586</v>
      </c>
      <c r="L5539" s="12">
        <v>12197826.571540117</v>
      </c>
      <c r="M5539" s="11">
        <v>1984</v>
      </c>
      <c r="N5539" s="13"/>
      <c r="O5539" t="str">
        <f t="shared" si="181"/>
        <v/>
      </c>
    </row>
    <row r="5540" spans="1:15" hidden="1">
      <c r="A5540" s="41" t="s">
        <v>94</v>
      </c>
      <c r="B5540" s="46">
        <v>45750</v>
      </c>
      <c r="C5540" s="8" t="s">
        <v>13</v>
      </c>
      <c r="D5540" s="8" t="s">
        <v>15</v>
      </c>
      <c r="E5540" s="8" t="s">
        <v>15</v>
      </c>
      <c r="F5540" s="9">
        <f t="shared" si="180"/>
        <v>16700000</v>
      </c>
      <c r="G5540" s="9">
        <v>167</v>
      </c>
      <c r="H5540" s="10">
        <v>17954838</v>
      </c>
      <c r="I5540" s="11">
        <v>7092419452.7391043</v>
      </c>
      <c r="J5540" s="11">
        <v>67305</v>
      </c>
      <c r="K5540" s="11">
        <v>105377.30410428801</v>
      </c>
      <c r="L5540" s="12">
        <v>0</v>
      </c>
      <c r="M5540" s="11">
        <v>2803</v>
      </c>
      <c r="N5540" s="13"/>
      <c r="O5540" t="str">
        <f t="shared" si="181"/>
        <v/>
      </c>
    </row>
    <row r="5541" spans="1:15" hidden="1">
      <c r="A5541" s="41" t="s">
        <v>94</v>
      </c>
      <c r="B5541" s="46">
        <v>45750</v>
      </c>
      <c r="C5541" s="8" t="s">
        <v>13</v>
      </c>
      <c r="D5541" s="8" t="s">
        <v>46</v>
      </c>
      <c r="E5541" s="8" t="s">
        <v>46</v>
      </c>
      <c r="F5541" s="9">
        <f t="shared" si="180"/>
        <v>900000</v>
      </c>
      <c r="G5541" s="9">
        <v>9</v>
      </c>
      <c r="H5541" s="10">
        <v>991422</v>
      </c>
      <c r="I5541" s="11">
        <v>10859793723.654108</v>
      </c>
      <c r="J5541" s="11">
        <v>107194</v>
      </c>
      <c r="K5541" s="11">
        <v>101309.71624954855</v>
      </c>
      <c r="L5541" s="12">
        <v>0</v>
      </c>
      <c r="M5541" s="11">
        <v>1985</v>
      </c>
      <c r="N5541" s="13"/>
      <c r="O5541" t="str">
        <f t="shared" si="181"/>
        <v/>
      </c>
    </row>
    <row r="5542" spans="1:15" hidden="1">
      <c r="A5542" s="41" t="s">
        <v>94</v>
      </c>
      <c r="B5542" s="46">
        <v>45750</v>
      </c>
      <c r="C5542" s="8" t="s">
        <v>13</v>
      </c>
      <c r="D5542" s="8" t="s">
        <v>46</v>
      </c>
      <c r="E5542" s="8" t="s">
        <v>46</v>
      </c>
      <c r="F5542" s="9">
        <f t="shared" si="180"/>
        <v>-115400000</v>
      </c>
      <c r="G5542" s="9">
        <v>-1154</v>
      </c>
      <c r="H5542" s="10">
        <v>-127192726</v>
      </c>
      <c r="I5542" s="11">
        <v>10742882311.102129</v>
      </c>
      <c r="J5542" s="11">
        <v>106040</v>
      </c>
      <c r="K5542" s="11">
        <v>101309.71624954855</v>
      </c>
      <c r="L5542" s="12">
        <v>10281313.448020965</v>
      </c>
      <c r="M5542" s="11">
        <v>1986</v>
      </c>
      <c r="N5542" s="13"/>
      <c r="O5542" t="str">
        <f t="shared" si="181"/>
        <v/>
      </c>
    </row>
    <row r="5543" spans="1:15" hidden="1">
      <c r="A5543" s="41" t="s">
        <v>94</v>
      </c>
      <c r="B5543" s="46">
        <v>45750</v>
      </c>
      <c r="C5543" s="8" t="s">
        <v>13</v>
      </c>
      <c r="D5543" s="8" t="s">
        <v>46</v>
      </c>
      <c r="E5543" s="8" t="s">
        <v>46</v>
      </c>
      <c r="F5543" s="9">
        <f t="shared" si="180"/>
        <v>-28100000</v>
      </c>
      <c r="G5543" s="9">
        <v>-281</v>
      </c>
      <c r="H5543" s="10">
        <v>-30971539</v>
      </c>
      <c r="I5543" s="11">
        <v>10714414280.836006</v>
      </c>
      <c r="J5543" s="11">
        <v>105759</v>
      </c>
      <c r="K5543" s="11">
        <v>101309.71624954855</v>
      </c>
      <c r="L5543" s="12">
        <v>2503508.7338768579</v>
      </c>
      <c r="M5543" s="11">
        <v>1987</v>
      </c>
      <c r="N5543" s="13"/>
      <c r="O5543" t="str">
        <f t="shared" si="181"/>
        <v/>
      </c>
    </row>
    <row r="5544" spans="1:15" hidden="1">
      <c r="A5544" s="41" t="s">
        <v>94</v>
      </c>
      <c r="B5544" s="46">
        <v>45750</v>
      </c>
      <c r="C5544" s="8" t="s">
        <v>13</v>
      </c>
      <c r="D5544" s="8" t="s">
        <v>46</v>
      </c>
      <c r="E5544" s="8" t="s">
        <v>46</v>
      </c>
      <c r="F5544" s="9">
        <f t="shared" si="180"/>
        <v>4500000</v>
      </c>
      <c r="G5544" s="9">
        <v>45</v>
      </c>
      <c r="H5544" s="10">
        <v>4949505</v>
      </c>
      <c r="I5544" s="11">
        <v>10719363785.836006</v>
      </c>
      <c r="J5544" s="11">
        <v>105804</v>
      </c>
      <c r="K5544" s="11">
        <v>101313.40767679867</v>
      </c>
      <c r="L5544" s="12">
        <v>0</v>
      </c>
      <c r="M5544" s="11">
        <v>1988</v>
      </c>
      <c r="N5544" s="13"/>
      <c r="O5544" t="str">
        <f t="shared" si="181"/>
        <v/>
      </c>
    </row>
    <row r="5545" spans="1:15" hidden="1">
      <c r="A5545" s="41" t="s">
        <v>94</v>
      </c>
      <c r="B5545" s="46">
        <v>45750</v>
      </c>
      <c r="C5545" s="8" t="s">
        <v>13</v>
      </c>
      <c r="D5545" s="8" t="s">
        <v>46</v>
      </c>
      <c r="E5545" s="8" t="s">
        <v>46</v>
      </c>
      <c r="F5545" s="9">
        <f t="shared" si="180"/>
        <v>45500000</v>
      </c>
      <c r="G5545" s="9">
        <v>455</v>
      </c>
      <c r="H5545" s="10">
        <v>49981750</v>
      </c>
      <c r="I5545" s="11">
        <v>10769345535.836006</v>
      </c>
      <c r="J5545" s="11">
        <v>106259</v>
      </c>
      <c r="K5545" s="11">
        <v>101349.96128173619</v>
      </c>
      <c r="L5545" s="12">
        <v>0</v>
      </c>
      <c r="M5545" s="11">
        <v>1989</v>
      </c>
      <c r="N5545" s="13"/>
      <c r="O5545" t="str">
        <f t="shared" si="181"/>
        <v/>
      </c>
    </row>
    <row r="5546" spans="1:15" hidden="1">
      <c r="A5546" s="41" t="s">
        <v>94</v>
      </c>
      <c r="B5546" s="46">
        <v>45750</v>
      </c>
      <c r="C5546" s="8" t="s">
        <v>13</v>
      </c>
      <c r="D5546" s="8" t="s">
        <v>46</v>
      </c>
      <c r="E5546" s="8" t="s">
        <v>46</v>
      </c>
      <c r="F5546" s="9">
        <f t="shared" si="180"/>
        <v>-1700000</v>
      </c>
      <c r="G5546" s="9">
        <v>-17</v>
      </c>
      <c r="H5546" s="10">
        <v>-1873723</v>
      </c>
      <c r="I5546" s="11">
        <v>10767622586.494217</v>
      </c>
      <c r="J5546" s="11">
        <v>106242</v>
      </c>
      <c r="K5546" s="11">
        <v>101349.96128173619</v>
      </c>
      <c r="L5546" s="12">
        <v>150773.65821048478</v>
      </c>
      <c r="M5546" s="11">
        <v>1990</v>
      </c>
      <c r="N5546" s="13"/>
      <c r="O5546" t="str">
        <f t="shared" si="181"/>
        <v/>
      </c>
    </row>
    <row r="5547" spans="1:15" hidden="1">
      <c r="A5547" s="41" t="s">
        <v>94</v>
      </c>
      <c r="B5547" s="46">
        <v>45750</v>
      </c>
      <c r="C5547" s="8" t="s">
        <v>13</v>
      </c>
      <c r="D5547" s="8" t="s">
        <v>46</v>
      </c>
      <c r="E5547" s="8" t="s">
        <v>46</v>
      </c>
      <c r="F5547" s="9">
        <f t="shared" si="180"/>
        <v>-3600000</v>
      </c>
      <c r="G5547" s="9">
        <v>-36</v>
      </c>
      <c r="H5547" s="10">
        <v>-3967884</v>
      </c>
      <c r="I5547" s="11">
        <v>10763973987.888075</v>
      </c>
      <c r="J5547" s="11">
        <v>106206</v>
      </c>
      <c r="K5547" s="11">
        <v>101349.96128173619</v>
      </c>
      <c r="L5547" s="12">
        <v>319285.39385749726</v>
      </c>
      <c r="M5547" s="11">
        <v>1991</v>
      </c>
      <c r="N5547" s="13"/>
      <c r="O5547" t="str">
        <f t="shared" si="181"/>
        <v/>
      </c>
    </row>
    <row r="5548" spans="1:15" hidden="1">
      <c r="A5548" s="41" t="s">
        <v>94</v>
      </c>
      <c r="B5548" s="46">
        <v>45750</v>
      </c>
      <c r="C5548" s="8" t="s">
        <v>13</v>
      </c>
      <c r="D5548" s="8" t="s">
        <v>46</v>
      </c>
      <c r="E5548" s="8" t="s">
        <v>46</v>
      </c>
      <c r="F5548" s="9">
        <f t="shared" si="180"/>
        <v>-3600000</v>
      </c>
      <c r="G5548" s="9">
        <v>-36</v>
      </c>
      <c r="H5548" s="10">
        <v>-3967884</v>
      </c>
      <c r="I5548" s="11">
        <v>10760325389.281933</v>
      </c>
      <c r="J5548" s="11">
        <v>106170</v>
      </c>
      <c r="K5548" s="11">
        <v>101349.96128173619</v>
      </c>
      <c r="L5548" s="12">
        <v>319285.39385749726</v>
      </c>
      <c r="M5548" s="11">
        <v>1992</v>
      </c>
      <c r="N5548" s="13"/>
      <c r="O5548" t="str">
        <f t="shared" si="181"/>
        <v/>
      </c>
    </row>
    <row r="5549" spans="1:15" hidden="1">
      <c r="A5549" s="41" t="s">
        <v>94</v>
      </c>
      <c r="B5549" s="46">
        <v>45750</v>
      </c>
      <c r="C5549" s="8" t="s">
        <v>13</v>
      </c>
      <c r="D5549" s="8" t="s">
        <v>46</v>
      </c>
      <c r="E5549" s="8" t="s">
        <v>46</v>
      </c>
      <c r="F5549" s="9">
        <f t="shared" si="180"/>
        <v>-7200000</v>
      </c>
      <c r="G5549" s="9">
        <v>-72</v>
      </c>
      <c r="H5549" s="10">
        <v>-7935768</v>
      </c>
      <c r="I5549" s="11">
        <v>10753028192.069649</v>
      </c>
      <c r="J5549" s="11">
        <v>106098</v>
      </c>
      <c r="K5549" s="11">
        <v>101349.96128173619</v>
      </c>
      <c r="L5549" s="12">
        <v>638570.78771499451</v>
      </c>
      <c r="M5549" s="11">
        <v>1993</v>
      </c>
      <c r="N5549" s="13"/>
      <c r="O5549" t="str">
        <f t="shared" si="181"/>
        <v/>
      </c>
    </row>
    <row r="5550" spans="1:15" hidden="1">
      <c r="A5550" s="41" t="s">
        <v>94</v>
      </c>
      <c r="B5550" s="46">
        <v>45750</v>
      </c>
      <c r="C5550" s="8" t="s">
        <v>13</v>
      </c>
      <c r="D5550" s="8" t="s">
        <v>46</v>
      </c>
      <c r="E5550" s="8" t="s">
        <v>46</v>
      </c>
      <c r="F5550" s="9">
        <f t="shared" si="180"/>
        <v>13600000</v>
      </c>
      <c r="G5550" s="9">
        <v>136</v>
      </c>
      <c r="H5550" s="10">
        <v>14981488</v>
      </c>
      <c r="I5550" s="11">
        <v>10768009680.069649</v>
      </c>
      <c r="J5550" s="11">
        <v>106234</v>
      </c>
      <c r="K5550" s="11">
        <v>101361.23726932667</v>
      </c>
      <c r="L5550" s="12">
        <v>0</v>
      </c>
      <c r="M5550" s="11">
        <v>1994</v>
      </c>
      <c r="N5550" s="13"/>
      <c r="O5550" t="str">
        <f t="shared" si="181"/>
        <v/>
      </c>
    </row>
    <row r="5551" spans="1:15" hidden="1">
      <c r="A5551" s="41" t="s">
        <v>94</v>
      </c>
      <c r="B5551" s="46">
        <v>45750</v>
      </c>
      <c r="C5551" s="8" t="s">
        <v>13</v>
      </c>
      <c r="D5551" s="8" t="s">
        <v>46</v>
      </c>
      <c r="E5551" s="8" t="s">
        <v>46</v>
      </c>
      <c r="F5551" s="9">
        <f t="shared" si="180"/>
        <v>29500000</v>
      </c>
      <c r="G5551" s="9">
        <v>295</v>
      </c>
      <c r="H5551" s="10">
        <v>32469175</v>
      </c>
      <c r="I5551" s="11">
        <v>10800478855.069649</v>
      </c>
      <c r="J5551" s="11">
        <v>106529</v>
      </c>
      <c r="K5551" s="11">
        <v>101385.33972035455</v>
      </c>
      <c r="L5551" s="12">
        <v>0</v>
      </c>
      <c r="M5551" s="11">
        <v>1995</v>
      </c>
      <c r="N5551" s="13"/>
      <c r="O5551" t="str">
        <f t="shared" si="181"/>
        <v/>
      </c>
    </row>
    <row r="5552" spans="1:15" hidden="1">
      <c r="A5552" s="41" t="s">
        <v>94</v>
      </c>
      <c r="B5552" s="46">
        <v>45750</v>
      </c>
      <c r="C5552" s="8" t="s">
        <v>13</v>
      </c>
      <c r="D5552" s="8" t="s">
        <v>46</v>
      </c>
      <c r="E5552" s="8" t="s">
        <v>46</v>
      </c>
      <c r="F5552" s="9">
        <f t="shared" si="180"/>
        <v>-900000</v>
      </c>
      <c r="G5552" s="9">
        <v>-9</v>
      </c>
      <c r="H5552" s="10">
        <v>-991971</v>
      </c>
      <c r="I5552" s="11">
        <v>10799566387.012165</v>
      </c>
      <c r="J5552" s="11">
        <v>106520</v>
      </c>
      <c r="K5552" s="11">
        <v>101385.33972035455</v>
      </c>
      <c r="L5552" s="12">
        <v>79502.942516809097</v>
      </c>
      <c r="M5552" s="11">
        <v>1996</v>
      </c>
      <c r="N5552" s="13"/>
      <c r="O5552" t="str">
        <f t="shared" si="181"/>
        <v/>
      </c>
    </row>
    <row r="5553" spans="1:15" hidden="1">
      <c r="A5553" s="41" t="s">
        <v>94</v>
      </c>
      <c r="B5553" s="46">
        <v>45750</v>
      </c>
      <c r="C5553" s="8" t="s">
        <v>13</v>
      </c>
      <c r="D5553" s="8" t="s">
        <v>46</v>
      </c>
      <c r="E5553" s="8" t="s">
        <v>46</v>
      </c>
      <c r="F5553" s="9">
        <f t="shared" si="180"/>
        <v>-63600000</v>
      </c>
      <c r="G5553" s="9">
        <v>-636</v>
      </c>
      <c r="H5553" s="10">
        <v>-70099284</v>
      </c>
      <c r="I5553" s="11">
        <v>10735085310.95002</v>
      </c>
      <c r="J5553" s="11">
        <v>105884</v>
      </c>
      <c r="K5553" s="11">
        <v>101385.33972035455</v>
      </c>
      <c r="L5553" s="12">
        <v>5618207.9378545061</v>
      </c>
      <c r="M5553" s="11">
        <v>1997</v>
      </c>
      <c r="N5553" s="13"/>
      <c r="O5553" t="str">
        <f t="shared" si="181"/>
        <v/>
      </c>
    </row>
    <row r="5554" spans="1:15" hidden="1">
      <c r="A5554" s="41" t="s">
        <v>94</v>
      </c>
      <c r="B5554" s="46">
        <v>45750</v>
      </c>
      <c r="C5554" s="8" t="s">
        <v>13</v>
      </c>
      <c r="D5554" s="8" t="s">
        <v>46</v>
      </c>
      <c r="E5554" s="8" t="s">
        <v>46</v>
      </c>
      <c r="F5554" s="9">
        <f t="shared" si="180"/>
        <v>-27200000</v>
      </c>
      <c r="G5554" s="9">
        <v>-272</v>
      </c>
      <c r="H5554" s="10">
        <v>-29979568</v>
      </c>
      <c r="I5554" s="11">
        <v>10707508498.546083</v>
      </c>
      <c r="J5554" s="11">
        <v>105612</v>
      </c>
      <c r="K5554" s="11">
        <v>101385.33972035455</v>
      </c>
      <c r="L5554" s="12">
        <v>2402755.5960635617</v>
      </c>
      <c r="M5554" s="11">
        <v>1998</v>
      </c>
      <c r="N5554" s="13"/>
      <c r="O5554" t="str">
        <f t="shared" si="181"/>
        <v/>
      </c>
    </row>
    <row r="5555" spans="1:15" hidden="1">
      <c r="A5555" s="41" t="s">
        <v>94</v>
      </c>
      <c r="B5555" s="46">
        <v>45750</v>
      </c>
      <c r="C5555" s="8" t="s">
        <v>13</v>
      </c>
      <c r="D5555" s="8" t="s">
        <v>46</v>
      </c>
      <c r="E5555" s="8" t="s">
        <v>46</v>
      </c>
      <c r="F5555" s="9">
        <f t="shared" si="180"/>
        <v>-4500000</v>
      </c>
      <c r="G5555" s="9">
        <v>-45</v>
      </c>
      <c r="H5555" s="10">
        <v>-4959855</v>
      </c>
      <c r="I5555" s="11">
        <v>10702946158.258667</v>
      </c>
      <c r="J5555" s="11">
        <v>105567</v>
      </c>
      <c r="K5555" s="11">
        <v>101385.33972035455</v>
      </c>
      <c r="L5555" s="12">
        <v>397514.71258404572</v>
      </c>
      <c r="M5555" s="11">
        <v>1999</v>
      </c>
      <c r="N5555" s="13"/>
      <c r="O5555" t="str">
        <f t="shared" si="181"/>
        <v/>
      </c>
    </row>
    <row r="5556" spans="1:15" hidden="1">
      <c r="A5556" s="41" t="s">
        <v>94</v>
      </c>
      <c r="B5556" s="46">
        <v>45750</v>
      </c>
      <c r="C5556" s="8" t="s">
        <v>13</v>
      </c>
      <c r="D5556" s="8" t="s">
        <v>46</v>
      </c>
      <c r="E5556" s="8" t="s">
        <v>46</v>
      </c>
      <c r="F5556" s="9">
        <f t="shared" si="180"/>
        <v>1900000</v>
      </c>
      <c r="G5556" s="9">
        <v>19</v>
      </c>
      <c r="H5556" s="10">
        <v>2093287</v>
      </c>
      <c r="I5556" s="11">
        <v>10705039445.258667</v>
      </c>
      <c r="J5556" s="11">
        <v>105586</v>
      </c>
      <c r="K5556" s="11">
        <v>101386.9210431181</v>
      </c>
      <c r="L5556" s="12">
        <v>0</v>
      </c>
      <c r="M5556" s="11">
        <v>2000</v>
      </c>
      <c r="N5556" s="13"/>
      <c r="O5556" t="str">
        <f t="shared" si="181"/>
        <v/>
      </c>
    </row>
    <row r="5557" spans="1:15" hidden="1">
      <c r="A5557" s="41" t="s">
        <v>94</v>
      </c>
      <c r="B5557" s="46">
        <v>45750</v>
      </c>
      <c r="C5557" s="8" t="s">
        <v>13</v>
      </c>
      <c r="D5557" s="8" t="s">
        <v>46</v>
      </c>
      <c r="E5557" s="8" t="s">
        <v>46</v>
      </c>
      <c r="F5557" s="9">
        <f t="shared" si="180"/>
        <v>-4500000</v>
      </c>
      <c r="G5557" s="9">
        <v>-45</v>
      </c>
      <c r="H5557" s="10">
        <v>-4959855</v>
      </c>
      <c r="I5557" s="11">
        <v>10700477033.811728</v>
      </c>
      <c r="J5557" s="11">
        <v>105541</v>
      </c>
      <c r="K5557" s="11">
        <v>101386.9210431181</v>
      </c>
      <c r="L5557" s="12">
        <v>397443.55305968598</v>
      </c>
      <c r="M5557" s="11">
        <v>2001</v>
      </c>
      <c r="N5557" s="13"/>
      <c r="O5557" t="str">
        <f t="shared" si="181"/>
        <v/>
      </c>
    </row>
    <row r="5558" spans="1:15" hidden="1">
      <c r="A5558" s="41" t="s">
        <v>94</v>
      </c>
      <c r="B5558" s="46">
        <v>45750</v>
      </c>
      <c r="C5558" s="8" t="s">
        <v>13</v>
      </c>
      <c r="D5558" s="8" t="s">
        <v>46</v>
      </c>
      <c r="E5558" s="8" t="s">
        <v>46</v>
      </c>
      <c r="F5558" s="9">
        <f t="shared" si="180"/>
        <v>-4500000</v>
      </c>
      <c r="G5558" s="9">
        <v>-45</v>
      </c>
      <c r="H5558" s="10">
        <v>-4959855</v>
      </c>
      <c r="I5558" s="11">
        <v>10695914622.364788</v>
      </c>
      <c r="J5558" s="11">
        <v>105496</v>
      </c>
      <c r="K5558" s="11">
        <v>101386.9210431181</v>
      </c>
      <c r="L5558" s="12">
        <v>397443.55305968598</v>
      </c>
      <c r="M5558" s="11">
        <v>2002</v>
      </c>
      <c r="N5558" s="13"/>
      <c r="O5558" t="str">
        <f t="shared" si="181"/>
        <v/>
      </c>
    </row>
    <row r="5559" spans="1:15" hidden="1">
      <c r="A5559" s="41" t="s">
        <v>94</v>
      </c>
      <c r="B5559" s="46">
        <v>45750</v>
      </c>
      <c r="C5559" s="8" t="s">
        <v>13</v>
      </c>
      <c r="D5559" s="8" t="s">
        <v>46</v>
      </c>
      <c r="E5559" s="8" t="s">
        <v>46</v>
      </c>
      <c r="F5559" s="9">
        <f t="shared" si="180"/>
        <v>-4500000</v>
      </c>
      <c r="G5559" s="9">
        <v>-45</v>
      </c>
      <c r="H5559" s="10">
        <v>-4959855</v>
      </c>
      <c r="I5559" s="11">
        <v>10691352210.917849</v>
      </c>
      <c r="J5559" s="11">
        <v>105451</v>
      </c>
      <c r="K5559" s="11">
        <v>101386.9210431181</v>
      </c>
      <c r="L5559" s="12">
        <v>397443.55305968598</v>
      </c>
      <c r="M5559" s="11">
        <v>2003</v>
      </c>
      <c r="N5559" s="13"/>
      <c r="O5559" t="str">
        <f t="shared" si="181"/>
        <v/>
      </c>
    </row>
    <row r="5560" spans="1:15" hidden="1">
      <c r="A5560" s="41" t="s">
        <v>94</v>
      </c>
      <c r="B5560" s="46">
        <v>45750</v>
      </c>
      <c r="C5560" s="8" t="s">
        <v>13</v>
      </c>
      <c r="D5560" s="8" t="s">
        <v>46</v>
      </c>
      <c r="E5560" s="8" t="s">
        <v>46</v>
      </c>
      <c r="F5560" s="9">
        <f t="shared" si="180"/>
        <v>-4500000</v>
      </c>
      <c r="G5560" s="9">
        <v>-45</v>
      </c>
      <c r="H5560" s="10">
        <v>-4959855</v>
      </c>
      <c r="I5560" s="11">
        <v>10686789799.470909</v>
      </c>
      <c r="J5560" s="11">
        <v>105406</v>
      </c>
      <c r="K5560" s="11">
        <v>101386.9210431181</v>
      </c>
      <c r="L5560" s="12">
        <v>397443.55305968598</v>
      </c>
      <c r="M5560" s="11">
        <v>2004</v>
      </c>
      <c r="N5560" s="13"/>
      <c r="O5560" t="str">
        <f t="shared" si="181"/>
        <v/>
      </c>
    </row>
    <row r="5561" spans="1:15" hidden="1">
      <c r="A5561" s="41" t="s">
        <v>94</v>
      </c>
      <c r="B5561" s="46">
        <v>45750</v>
      </c>
      <c r="C5561" s="8" t="s">
        <v>13</v>
      </c>
      <c r="D5561" s="8" t="s">
        <v>46</v>
      </c>
      <c r="E5561" s="8" t="s">
        <v>46</v>
      </c>
      <c r="F5561" s="9">
        <f t="shared" si="180"/>
        <v>-4700000</v>
      </c>
      <c r="G5561" s="9">
        <v>-47</v>
      </c>
      <c r="H5561" s="10">
        <v>-5180293</v>
      </c>
      <c r="I5561" s="11">
        <v>10682024614.181883</v>
      </c>
      <c r="J5561" s="11">
        <v>105359</v>
      </c>
      <c r="K5561" s="11">
        <v>101386.9210431181</v>
      </c>
      <c r="L5561" s="12">
        <v>415107.71097344905</v>
      </c>
      <c r="M5561" s="11">
        <v>2005</v>
      </c>
      <c r="N5561" s="13"/>
      <c r="O5561" t="str">
        <f t="shared" si="181"/>
        <v/>
      </c>
    </row>
    <row r="5562" spans="1:15" hidden="1">
      <c r="A5562" s="41" t="s">
        <v>94</v>
      </c>
      <c r="B5562" s="46">
        <v>45751</v>
      </c>
      <c r="C5562" s="8" t="s">
        <v>13</v>
      </c>
      <c r="D5562" s="8" t="s">
        <v>46</v>
      </c>
      <c r="E5562" s="8" t="s">
        <v>46</v>
      </c>
      <c r="F5562" s="9">
        <f t="shared" si="180"/>
        <v>-1000000</v>
      </c>
      <c r="G5562" s="9">
        <v>-10</v>
      </c>
      <c r="H5562" s="10">
        <v>-1103050</v>
      </c>
      <c r="I5562" s="11">
        <v>10681010744.971451</v>
      </c>
      <c r="J5562" s="11">
        <v>105349</v>
      </c>
      <c r="K5562" s="11">
        <v>101386.9210431181</v>
      </c>
      <c r="L5562" s="12">
        <v>89180.789568818989</v>
      </c>
      <c r="M5562" s="11">
        <v>2006</v>
      </c>
      <c r="N5562" s="13"/>
      <c r="O5562" t="str">
        <f t="shared" si="181"/>
        <v/>
      </c>
    </row>
    <row r="5563" spans="1:15" hidden="1">
      <c r="A5563" s="41" t="s">
        <v>94</v>
      </c>
      <c r="B5563" s="46">
        <v>45751</v>
      </c>
      <c r="C5563" s="8" t="s">
        <v>13</v>
      </c>
      <c r="D5563" s="8" t="s">
        <v>46</v>
      </c>
      <c r="E5563" s="8" t="s">
        <v>46</v>
      </c>
      <c r="F5563" s="9">
        <f t="shared" si="180"/>
        <v>-9000000</v>
      </c>
      <c r="G5563" s="9">
        <v>-90</v>
      </c>
      <c r="H5563" s="10">
        <v>-9927450</v>
      </c>
      <c r="I5563" s="11">
        <v>10671885922.07757</v>
      </c>
      <c r="J5563" s="11">
        <v>105259</v>
      </c>
      <c r="K5563" s="11">
        <v>101386.9210431181</v>
      </c>
      <c r="L5563" s="12">
        <v>802627.10611937195</v>
      </c>
      <c r="M5563" s="11">
        <v>2007</v>
      </c>
      <c r="N5563" s="13"/>
      <c r="O5563" t="str">
        <f t="shared" si="181"/>
        <v/>
      </c>
    </row>
    <row r="5564" spans="1:15" hidden="1">
      <c r="A5564" s="41" t="s">
        <v>94</v>
      </c>
      <c r="B5564" s="46">
        <v>45751</v>
      </c>
      <c r="C5564" s="8" t="s">
        <v>13</v>
      </c>
      <c r="D5564" s="8" t="s">
        <v>14</v>
      </c>
      <c r="E5564" s="8" t="s">
        <v>14</v>
      </c>
      <c r="F5564" s="9">
        <f t="shared" si="180"/>
        <v>4700000</v>
      </c>
      <c r="G5564" s="9">
        <v>47</v>
      </c>
      <c r="H5564" s="10">
        <v>5010670</v>
      </c>
      <c r="I5564" s="11">
        <v>18954384718.706188</v>
      </c>
      <c r="J5564" s="11">
        <v>189131</v>
      </c>
      <c r="K5564" s="11">
        <v>100218.28636609645</v>
      </c>
      <c r="L5564" s="12">
        <v>0</v>
      </c>
      <c r="M5564" s="11">
        <v>735</v>
      </c>
      <c r="N5564" s="13"/>
      <c r="O5564" t="str">
        <f t="shared" si="181"/>
        <v/>
      </c>
    </row>
    <row r="5565" spans="1:15" hidden="1">
      <c r="A5565" s="41" t="s">
        <v>94</v>
      </c>
      <c r="B5565" s="46">
        <v>45751</v>
      </c>
      <c r="C5565" s="8" t="s">
        <v>13</v>
      </c>
      <c r="D5565" s="8" t="s">
        <v>15</v>
      </c>
      <c r="E5565" s="8" t="s">
        <v>15</v>
      </c>
      <c r="F5565" s="9">
        <f t="shared" si="180"/>
        <v>1800000</v>
      </c>
      <c r="G5565" s="9">
        <v>18</v>
      </c>
      <c r="H5565" s="10">
        <v>1949292</v>
      </c>
      <c r="I5565" s="11">
        <v>7094368744.7391043</v>
      </c>
      <c r="J5565" s="11">
        <v>67323</v>
      </c>
      <c r="K5565" s="11">
        <v>105378.08393474897</v>
      </c>
      <c r="L5565" s="12">
        <v>0</v>
      </c>
      <c r="M5565" s="11">
        <v>2804</v>
      </c>
      <c r="N5565" s="13"/>
      <c r="O5565" t="str">
        <f t="shared" si="181"/>
        <v/>
      </c>
    </row>
    <row r="5566" spans="1:15" hidden="1">
      <c r="A5566" s="41" t="s">
        <v>94</v>
      </c>
      <c r="B5566" s="46">
        <v>45751</v>
      </c>
      <c r="C5566" s="8" t="s">
        <v>13</v>
      </c>
      <c r="D5566" s="8" t="s">
        <v>14</v>
      </c>
      <c r="E5566" s="8" t="s">
        <v>14</v>
      </c>
      <c r="F5566" s="9">
        <f t="shared" si="180"/>
        <v>4700000</v>
      </c>
      <c r="G5566" s="9">
        <v>47</v>
      </c>
      <c r="H5566" s="10">
        <v>5010670</v>
      </c>
      <c r="I5566" s="11">
        <v>18959395388.706188</v>
      </c>
      <c r="J5566" s="11">
        <v>189178</v>
      </c>
      <c r="K5566" s="11">
        <v>100219.87434430108</v>
      </c>
      <c r="L5566" s="12">
        <v>0</v>
      </c>
      <c r="M5566" s="11">
        <v>736</v>
      </c>
      <c r="N5566" s="13"/>
      <c r="O5566" t="str">
        <f t="shared" si="181"/>
        <v/>
      </c>
    </row>
    <row r="5567" spans="1:15" hidden="1">
      <c r="A5567" s="41" t="s">
        <v>94</v>
      </c>
      <c r="B5567" s="46">
        <v>45751</v>
      </c>
      <c r="C5567" s="8" t="s">
        <v>13</v>
      </c>
      <c r="D5567" s="8" t="s">
        <v>14</v>
      </c>
      <c r="E5567" s="8" t="s">
        <v>14</v>
      </c>
      <c r="F5567" s="9">
        <f t="shared" si="180"/>
        <v>323100000</v>
      </c>
      <c r="G5567" s="9">
        <v>3231</v>
      </c>
      <c r="H5567" s="10">
        <v>348421347</v>
      </c>
      <c r="I5567" s="11">
        <v>19307816735.706188</v>
      </c>
      <c r="J5567" s="11">
        <v>192409</v>
      </c>
      <c r="K5567" s="11">
        <v>100347.7838131594</v>
      </c>
      <c r="L5567" s="12">
        <v>0</v>
      </c>
      <c r="M5567" s="11">
        <v>737</v>
      </c>
      <c r="N5567" s="13"/>
      <c r="O5567" t="str">
        <f t="shared" si="181"/>
        <v/>
      </c>
    </row>
    <row r="5568" spans="1:15" hidden="1">
      <c r="A5568" s="41" t="s">
        <v>94</v>
      </c>
      <c r="B5568" s="46">
        <v>45751</v>
      </c>
      <c r="C5568" s="8" t="s">
        <v>13</v>
      </c>
      <c r="D5568" s="8" t="s">
        <v>14</v>
      </c>
      <c r="E5568" s="8" t="s">
        <v>14</v>
      </c>
      <c r="F5568" s="9">
        <f t="shared" si="180"/>
        <v>900000</v>
      </c>
      <c r="G5568" s="9">
        <v>9</v>
      </c>
      <c r="H5568" s="10">
        <v>959427</v>
      </c>
      <c r="I5568" s="11">
        <v>19308776162.706188</v>
      </c>
      <c r="J5568" s="11">
        <v>192418</v>
      </c>
      <c r="K5568" s="11">
        <v>100348.07638945519</v>
      </c>
      <c r="L5568" s="12">
        <v>0</v>
      </c>
      <c r="M5568" s="11">
        <v>738</v>
      </c>
      <c r="N5568" s="13"/>
      <c r="O5568" t="str">
        <f t="shared" si="181"/>
        <v/>
      </c>
    </row>
    <row r="5569" spans="1:15" hidden="1">
      <c r="A5569" s="41" t="s">
        <v>94</v>
      </c>
      <c r="B5569" s="46">
        <v>45751</v>
      </c>
      <c r="C5569" s="8" t="s">
        <v>13</v>
      </c>
      <c r="D5569" s="8" t="s">
        <v>15</v>
      </c>
      <c r="E5569" s="8" t="s">
        <v>15</v>
      </c>
      <c r="F5569" s="9">
        <f t="shared" si="180"/>
        <v>1900000</v>
      </c>
      <c r="G5569" s="9">
        <v>19</v>
      </c>
      <c r="H5569" s="10">
        <v>2047991</v>
      </c>
      <c r="I5569" s="11">
        <v>7096416735.7391043</v>
      </c>
      <c r="J5569" s="11">
        <v>67342</v>
      </c>
      <c r="K5569" s="11">
        <v>105378.76415519444</v>
      </c>
      <c r="L5569" s="12">
        <v>0</v>
      </c>
      <c r="M5569" s="11">
        <v>2805</v>
      </c>
      <c r="N5569" s="13"/>
      <c r="O5569" t="str">
        <f t="shared" si="181"/>
        <v/>
      </c>
    </row>
    <row r="5570" spans="1:15" hidden="1">
      <c r="A5570" s="41" t="s">
        <v>94</v>
      </c>
      <c r="B5570" s="46">
        <v>45751</v>
      </c>
      <c r="C5570" s="8" t="s">
        <v>13</v>
      </c>
      <c r="D5570" s="8" t="s">
        <v>46</v>
      </c>
      <c r="E5570" s="8" t="s">
        <v>46</v>
      </c>
      <c r="F5570" s="9">
        <f t="shared" si="180"/>
        <v>-3000000</v>
      </c>
      <c r="G5570" s="9">
        <v>-30</v>
      </c>
      <c r="H5570" s="10">
        <v>-3309150</v>
      </c>
      <c r="I5570" s="11">
        <v>10668844314.446276</v>
      </c>
      <c r="J5570" s="11">
        <v>105229</v>
      </c>
      <c r="K5570" s="11">
        <v>101386.9210431181</v>
      </c>
      <c r="L5570" s="12">
        <v>267542.36870645685</v>
      </c>
      <c r="M5570" s="11">
        <v>2008</v>
      </c>
      <c r="N5570" s="13"/>
      <c r="O5570" t="str">
        <f t="shared" si="181"/>
        <v/>
      </c>
    </row>
    <row r="5571" spans="1:15" hidden="1">
      <c r="A5571" s="41" t="s">
        <v>94</v>
      </c>
      <c r="B5571" s="46">
        <v>45751</v>
      </c>
      <c r="C5571" s="8" t="s">
        <v>13</v>
      </c>
      <c r="D5571" s="8" t="s">
        <v>46</v>
      </c>
      <c r="E5571" s="8" t="s">
        <v>46</v>
      </c>
      <c r="F5571" s="9">
        <f t="shared" si="180"/>
        <v>-18100000</v>
      </c>
      <c r="G5571" s="9">
        <v>-181</v>
      </c>
      <c r="H5571" s="10">
        <v>-19965205</v>
      </c>
      <c r="I5571" s="11">
        <v>10650493281.737471</v>
      </c>
      <c r="J5571" s="11">
        <v>105048</v>
      </c>
      <c r="K5571" s="11">
        <v>101386.9210431181</v>
      </c>
      <c r="L5571" s="12">
        <v>1614172.2911956236</v>
      </c>
      <c r="M5571" s="11">
        <v>2009</v>
      </c>
      <c r="N5571" s="13"/>
      <c r="O5571" t="str">
        <f t="shared" si="181"/>
        <v/>
      </c>
    </row>
    <row r="5572" spans="1:15" hidden="1">
      <c r="A5572" s="41" t="s">
        <v>94</v>
      </c>
      <c r="B5572" s="46">
        <v>45751</v>
      </c>
      <c r="C5572" s="8" t="s">
        <v>13</v>
      </c>
      <c r="D5572" s="8" t="s">
        <v>46</v>
      </c>
      <c r="E5572" s="8" t="s">
        <v>46</v>
      </c>
      <c r="F5572" s="9">
        <f t="shared" si="180"/>
        <v>-27100000</v>
      </c>
      <c r="G5572" s="9">
        <v>-271</v>
      </c>
      <c r="H5572" s="10">
        <v>-29892655</v>
      </c>
      <c r="I5572" s="11">
        <v>10623017426.134785</v>
      </c>
      <c r="J5572" s="11">
        <v>104777</v>
      </c>
      <c r="K5572" s="11">
        <v>101386.9210431181</v>
      </c>
      <c r="L5572" s="12">
        <v>2416799.3973149955</v>
      </c>
      <c r="M5572" s="11">
        <v>2010</v>
      </c>
      <c r="N5572" s="13"/>
      <c r="O5572" t="str">
        <f t="shared" si="181"/>
        <v/>
      </c>
    </row>
    <row r="5573" spans="1:15" hidden="1">
      <c r="A5573" s="41" t="s">
        <v>94</v>
      </c>
      <c r="B5573" s="46">
        <v>45751</v>
      </c>
      <c r="C5573" s="8" t="s">
        <v>13</v>
      </c>
      <c r="D5573" s="8" t="s">
        <v>46</v>
      </c>
      <c r="E5573" s="8" t="s">
        <v>46</v>
      </c>
      <c r="F5573" s="9">
        <f t="shared" si="180"/>
        <v>-31700000</v>
      </c>
      <c r="G5573" s="9">
        <v>-317</v>
      </c>
      <c r="H5573" s="10">
        <v>-34966685</v>
      </c>
      <c r="I5573" s="11">
        <v>10590877772.164116</v>
      </c>
      <c r="J5573" s="11">
        <v>104460</v>
      </c>
      <c r="K5573" s="11">
        <v>101386.9210431181</v>
      </c>
      <c r="L5573" s="12">
        <v>2827031.0293315612</v>
      </c>
      <c r="M5573" s="11">
        <v>2011</v>
      </c>
      <c r="N5573" s="13"/>
      <c r="O5573" t="str">
        <f t="shared" si="181"/>
        <v/>
      </c>
    </row>
    <row r="5574" spans="1:15" hidden="1">
      <c r="A5574" s="41" t="s">
        <v>94</v>
      </c>
      <c r="B5574" s="46">
        <v>45751</v>
      </c>
      <c r="C5574" s="8" t="s">
        <v>13</v>
      </c>
      <c r="D5574" s="8" t="s">
        <v>46</v>
      </c>
      <c r="E5574" s="8" t="s">
        <v>46</v>
      </c>
      <c r="F5574" s="9">
        <f t="shared" si="180"/>
        <v>-1800000</v>
      </c>
      <c r="G5574" s="9">
        <v>-18</v>
      </c>
      <c r="H5574" s="10">
        <v>-1985490</v>
      </c>
      <c r="I5574" s="11">
        <v>10589052807.58534</v>
      </c>
      <c r="J5574" s="11">
        <v>104442</v>
      </c>
      <c r="K5574" s="11">
        <v>101386.9210431181</v>
      </c>
      <c r="L5574" s="12">
        <v>160525.4212238742</v>
      </c>
      <c r="M5574" s="11">
        <v>2012</v>
      </c>
      <c r="N5574" s="13"/>
      <c r="O5574" t="str">
        <f t="shared" si="181"/>
        <v/>
      </c>
    </row>
    <row r="5575" spans="1:15" hidden="1">
      <c r="A5575" s="41" t="s">
        <v>94</v>
      </c>
      <c r="B5575" s="46">
        <v>45751</v>
      </c>
      <c r="C5575" s="8" t="s">
        <v>13</v>
      </c>
      <c r="D5575" s="8" t="s">
        <v>46</v>
      </c>
      <c r="E5575" s="8" t="s">
        <v>46</v>
      </c>
      <c r="F5575" s="9">
        <f t="shared" si="180"/>
        <v>-1800000</v>
      </c>
      <c r="G5575" s="9">
        <v>-18</v>
      </c>
      <c r="H5575" s="10">
        <v>-1985490</v>
      </c>
      <c r="I5575" s="11">
        <v>10587227843.006565</v>
      </c>
      <c r="J5575" s="11">
        <v>104424</v>
      </c>
      <c r="K5575" s="11">
        <v>101386.9210431181</v>
      </c>
      <c r="L5575" s="12">
        <v>160525.4212238742</v>
      </c>
      <c r="M5575" s="11">
        <v>2013</v>
      </c>
      <c r="N5575" s="13"/>
      <c r="O5575" t="str">
        <f t="shared" si="181"/>
        <v/>
      </c>
    </row>
    <row r="5576" spans="1:15" hidden="1">
      <c r="A5576" s="41" t="s">
        <v>94</v>
      </c>
      <c r="B5576" s="46">
        <v>45751</v>
      </c>
      <c r="C5576" s="8" t="s">
        <v>13</v>
      </c>
      <c r="D5576" s="8" t="s">
        <v>46</v>
      </c>
      <c r="E5576" s="8" t="s">
        <v>46</v>
      </c>
      <c r="F5576" s="9">
        <f t="shared" si="180"/>
        <v>-9600000</v>
      </c>
      <c r="G5576" s="9">
        <v>-96</v>
      </c>
      <c r="H5576" s="10">
        <v>-10589280</v>
      </c>
      <c r="I5576" s="11">
        <v>10577494698.586426</v>
      </c>
      <c r="J5576" s="11">
        <v>104328</v>
      </c>
      <c r="K5576" s="11">
        <v>101386.9210431181</v>
      </c>
      <c r="L5576" s="12">
        <v>856135.57986066304</v>
      </c>
      <c r="M5576" s="11">
        <v>2014</v>
      </c>
      <c r="N5576" s="13"/>
      <c r="O5576" t="str">
        <f t="shared" si="181"/>
        <v/>
      </c>
    </row>
    <row r="5577" spans="1:15" hidden="1">
      <c r="A5577" s="41" t="s">
        <v>94</v>
      </c>
      <c r="B5577" s="46">
        <v>45751</v>
      </c>
      <c r="C5577" s="8" t="s">
        <v>13</v>
      </c>
      <c r="D5577" s="8" t="s">
        <v>46</v>
      </c>
      <c r="E5577" s="8" t="s">
        <v>46</v>
      </c>
      <c r="F5577" s="9">
        <f t="shared" si="180"/>
        <v>-1800000</v>
      </c>
      <c r="G5577" s="9">
        <v>-18</v>
      </c>
      <c r="H5577" s="10">
        <v>-1985490</v>
      </c>
      <c r="I5577" s="11">
        <v>10575669734.00765</v>
      </c>
      <c r="J5577" s="11">
        <v>104310</v>
      </c>
      <c r="K5577" s="11">
        <v>101386.9210431181</v>
      </c>
      <c r="L5577" s="12">
        <v>160525.4212238742</v>
      </c>
      <c r="M5577" s="11">
        <v>2015</v>
      </c>
      <c r="N5577" s="13"/>
      <c r="O5577" t="str">
        <f t="shared" si="181"/>
        <v/>
      </c>
    </row>
    <row r="5578" spans="1:15" hidden="1">
      <c r="A5578" s="41" t="s">
        <v>94</v>
      </c>
      <c r="B5578" s="46">
        <v>45751</v>
      </c>
      <c r="C5578" s="8" t="s">
        <v>13</v>
      </c>
      <c r="D5578" s="8" t="s">
        <v>46</v>
      </c>
      <c r="E5578" s="8" t="s">
        <v>46</v>
      </c>
      <c r="F5578" s="9">
        <f t="shared" ref="F5578:F5641" si="182">100000*G5578</f>
        <v>-5900000</v>
      </c>
      <c r="G5578" s="9">
        <v>-59</v>
      </c>
      <c r="H5578" s="10">
        <v>-6507995</v>
      </c>
      <c r="I5578" s="11">
        <v>10569687905.666107</v>
      </c>
      <c r="J5578" s="11">
        <v>104251</v>
      </c>
      <c r="K5578" s="11">
        <v>101386.9210431181</v>
      </c>
      <c r="L5578" s="12">
        <v>526166.65845603216</v>
      </c>
      <c r="M5578" s="11">
        <v>2016</v>
      </c>
      <c r="N5578" s="13"/>
      <c r="O5578" t="str">
        <f t="shared" si="181"/>
        <v/>
      </c>
    </row>
    <row r="5579" spans="1:15" hidden="1">
      <c r="A5579" s="41" t="s">
        <v>94</v>
      </c>
      <c r="B5579" s="46">
        <v>45751</v>
      </c>
      <c r="C5579" s="8" t="s">
        <v>13</v>
      </c>
      <c r="D5579" s="8" t="s">
        <v>46</v>
      </c>
      <c r="E5579" s="8" t="s">
        <v>46</v>
      </c>
      <c r="F5579" s="9">
        <f t="shared" si="182"/>
        <v>-21000000</v>
      </c>
      <c r="G5579" s="9">
        <v>-210</v>
      </c>
      <c r="H5579" s="10">
        <v>-23164050</v>
      </c>
      <c r="I5579" s="11">
        <v>10548396652.247053</v>
      </c>
      <c r="J5579" s="11">
        <v>104041</v>
      </c>
      <c r="K5579" s="11">
        <v>101386.9210431181</v>
      </c>
      <c r="L5579" s="12">
        <v>1872796.5809452012</v>
      </c>
      <c r="M5579" s="11">
        <v>2017</v>
      </c>
      <c r="N5579" s="13"/>
      <c r="O5579" t="str">
        <f t="shared" si="181"/>
        <v/>
      </c>
    </row>
    <row r="5580" spans="1:15" hidden="1">
      <c r="A5580" s="41" t="s">
        <v>94</v>
      </c>
      <c r="B5580" s="46">
        <v>45751</v>
      </c>
      <c r="C5580" s="8" t="s">
        <v>13</v>
      </c>
      <c r="D5580" s="8" t="s">
        <v>46</v>
      </c>
      <c r="E5580" s="8" t="s">
        <v>46</v>
      </c>
      <c r="F5580" s="9">
        <f t="shared" si="182"/>
        <v>-900000</v>
      </c>
      <c r="G5580" s="9">
        <v>-9</v>
      </c>
      <c r="H5580" s="10">
        <v>-992745</v>
      </c>
      <c r="I5580" s="11">
        <v>10547484169.957664</v>
      </c>
      <c r="J5580" s="11">
        <v>104032</v>
      </c>
      <c r="K5580" s="11">
        <v>101386.9210431181</v>
      </c>
      <c r="L5580" s="12">
        <v>80262.710611937102</v>
      </c>
      <c r="M5580" s="11">
        <v>2018</v>
      </c>
      <c r="N5580" s="13"/>
      <c r="O5580" t="str">
        <f t="shared" si="181"/>
        <v/>
      </c>
    </row>
    <row r="5581" spans="1:15" hidden="1">
      <c r="A5581" s="41" t="s">
        <v>94</v>
      </c>
      <c r="B5581" s="46">
        <v>45751</v>
      </c>
      <c r="C5581" s="8" t="s">
        <v>13</v>
      </c>
      <c r="D5581" s="8" t="s">
        <v>46</v>
      </c>
      <c r="E5581" s="8" t="s">
        <v>46</v>
      </c>
      <c r="F5581" s="9">
        <f t="shared" si="182"/>
        <v>-7200000</v>
      </c>
      <c r="G5581" s="9">
        <v>-72</v>
      </c>
      <c r="H5581" s="10">
        <v>-7941960</v>
      </c>
      <c r="I5581" s="11">
        <v>10540184311.642559</v>
      </c>
      <c r="J5581" s="11">
        <v>103960</v>
      </c>
      <c r="K5581" s="11">
        <v>101386.9210431181</v>
      </c>
      <c r="L5581" s="12">
        <v>642101.68489549682</v>
      </c>
      <c r="M5581" s="11">
        <v>2019</v>
      </c>
      <c r="N5581" s="13"/>
      <c r="O5581" t="str">
        <f t="shared" si="181"/>
        <v/>
      </c>
    </row>
    <row r="5582" spans="1:15" hidden="1">
      <c r="A5582" s="41" t="s">
        <v>94</v>
      </c>
      <c r="B5582" s="46">
        <v>45751</v>
      </c>
      <c r="C5582" s="8" t="s">
        <v>13</v>
      </c>
      <c r="D5582" s="8" t="s">
        <v>46</v>
      </c>
      <c r="E5582" s="8" t="s">
        <v>46</v>
      </c>
      <c r="F5582" s="9">
        <f t="shared" si="182"/>
        <v>-900000</v>
      </c>
      <c r="G5582" s="9">
        <v>-9</v>
      </c>
      <c r="H5582" s="10">
        <v>-992745</v>
      </c>
      <c r="I5582" s="11">
        <v>10539271829.35317</v>
      </c>
      <c r="J5582" s="11">
        <v>103951</v>
      </c>
      <c r="K5582" s="11">
        <v>101386.9210431181</v>
      </c>
      <c r="L5582" s="12">
        <v>80262.710611937102</v>
      </c>
      <c r="M5582" s="11">
        <v>2020</v>
      </c>
      <c r="N5582" s="13"/>
      <c r="O5582" t="str">
        <f t="shared" si="181"/>
        <v/>
      </c>
    </row>
    <row r="5583" spans="1:15" hidden="1">
      <c r="A5583" s="41" t="s">
        <v>94</v>
      </c>
      <c r="B5583" s="46">
        <v>45751</v>
      </c>
      <c r="C5583" s="8" t="s">
        <v>13</v>
      </c>
      <c r="D5583" s="8" t="s">
        <v>46</v>
      </c>
      <c r="E5583" s="8" t="s">
        <v>46</v>
      </c>
      <c r="F5583" s="9">
        <f t="shared" si="182"/>
        <v>-4600000</v>
      </c>
      <c r="G5583" s="9">
        <v>-46</v>
      </c>
      <c r="H5583" s="10">
        <v>-5074030</v>
      </c>
      <c r="I5583" s="11">
        <v>10534608030.985188</v>
      </c>
      <c r="J5583" s="11">
        <v>103905</v>
      </c>
      <c r="K5583" s="11">
        <v>101386.9210431181</v>
      </c>
      <c r="L5583" s="12">
        <v>410231.63201656751</v>
      </c>
      <c r="M5583" s="11">
        <v>2021</v>
      </c>
      <c r="N5583" s="13"/>
      <c r="O5583" t="str">
        <f t="shared" si="181"/>
        <v/>
      </c>
    </row>
    <row r="5584" spans="1:15" hidden="1">
      <c r="A5584" s="41" t="s">
        <v>94</v>
      </c>
      <c r="B5584" s="46">
        <v>45751</v>
      </c>
      <c r="C5584" s="8" t="s">
        <v>13</v>
      </c>
      <c r="D5584" s="8" t="s">
        <v>46</v>
      </c>
      <c r="E5584" s="8" t="s">
        <v>46</v>
      </c>
      <c r="F5584" s="9">
        <f t="shared" si="182"/>
        <v>-6400000</v>
      </c>
      <c r="G5584" s="9">
        <v>-64</v>
      </c>
      <c r="H5584" s="10">
        <v>-7059520</v>
      </c>
      <c r="I5584" s="11">
        <v>10528119268.038427</v>
      </c>
      <c r="J5584" s="11">
        <v>103841</v>
      </c>
      <c r="K5584" s="11">
        <v>101386.9210431181</v>
      </c>
      <c r="L5584" s="12">
        <v>570757.05324044172</v>
      </c>
      <c r="M5584" s="11">
        <v>2022</v>
      </c>
      <c r="N5584" s="13"/>
      <c r="O5584" t="str">
        <f t="shared" ref="O5584:O5647" si="183">IF(M5584=_xlfn.MAXIFS(M:M,D:D,D5584),"X","")</f>
        <v/>
      </c>
    </row>
    <row r="5585" spans="1:15" hidden="1">
      <c r="A5585" s="41" t="s">
        <v>94</v>
      </c>
      <c r="B5585" s="46">
        <v>45751</v>
      </c>
      <c r="C5585" s="8" t="s">
        <v>13</v>
      </c>
      <c r="D5585" s="8" t="s">
        <v>46</v>
      </c>
      <c r="E5585" s="8" t="s">
        <v>46</v>
      </c>
      <c r="F5585" s="9">
        <f t="shared" si="182"/>
        <v>-900000</v>
      </c>
      <c r="G5585" s="9">
        <v>-9</v>
      </c>
      <c r="H5585" s="10">
        <v>-992745</v>
      </c>
      <c r="I5585" s="11">
        <v>10527206785.749039</v>
      </c>
      <c r="J5585" s="11">
        <v>103832</v>
      </c>
      <c r="K5585" s="11">
        <v>101386.9210431181</v>
      </c>
      <c r="L5585" s="12">
        <v>80262.710611937102</v>
      </c>
      <c r="M5585" s="11">
        <v>2023</v>
      </c>
      <c r="N5585" s="13"/>
      <c r="O5585" t="str">
        <f t="shared" si="183"/>
        <v/>
      </c>
    </row>
    <row r="5586" spans="1:15" hidden="1">
      <c r="A5586" s="41" t="s">
        <v>94</v>
      </c>
      <c r="B5586" s="46">
        <v>45751</v>
      </c>
      <c r="C5586" s="8" t="s">
        <v>13</v>
      </c>
      <c r="D5586" s="8" t="s">
        <v>46</v>
      </c>
      <c r="E5586" s="8" t="s">
        <v>46</v>
      </c>
      <c r="F5586" s="9">
        <f t="shared" si="182"/>
        <v>-1800000</v>
      </c>
      <c r="G5586" s="9">
        <v>-18</v>
      </c>
      <c r="H5586" s="10">
        <v>-1985490</v>
      </c>
      <c r="I5586" s="11">
        <v>10525381821.170263</v>
      </c>
      <c r="J5586" s="11">
        <v>103814</v>
      </c>
      <c r="K5586" s="11">
        <v>101386.9210431181</v>
      </c>
      <c r="L5586" s="12">
        <v>160525.4212238742</v>
      </c>
      <c r="M5586" s="11">
        <v>2024</v>
      </c>
      <c r="N5586" s="13"/>
      <c r="O5586" t="str">
        <f t="shared" si="183"/>
        <v/>
      </c>
    </row>
    <row r="5587" spans="1:15" hidden="1">
      <c r="A5587" s="41" t="s">
        <v>94</v>
      </c>
      <c r="B5587" s="46">
        <v>45751</v>
      </c>
      <c r="C5587" s="8" t="s">
        <v>13</v>
      </c>
      <c r="D5587" s="8" t="s">
        <v>46</v>
      </c>
      <c r="E5587" s="8" t="s">
        <v>46</v>
      </c>
      <c r="F5587" s="9">
        <f t="shared" si="182"/>
        <v>-53300000</v>
      </c>
      <c r="G5587" s="9">
        <v>-533</v>
      </c>
      <c r="H5587" s="10">
        <v>-58792565</v>
      </c>
      <c r="I5587" s="11">
        <v>10471342592.254282</v>
      </c>
      <c r="J5587" s="11">
        <v>103281</v>
      </c>
      <c r="K5587" s="11">
        <v>101386.9210431181</v>
      </c>
      <c r="L5587" s="12">
        <v>4753336.0840180516</v>
      </c>
      <c r="M5587" s="11">
        <v>2025</v>
      </c>
      <c r="N5587" s="13"/>
      <c r="O5587" t="str">
        <f t="shared" si="183"/>
        <v/>
      </c>
    </row>
    <row r="5588" spans="1:15" hidden="1">
      <c r="A5588" s="41" t="s">
        <v>94</v>
      </c>
      <c r="B5588" s="46">
        <v>45751</v>
      </c>
      <c r="C5588" s="8" t="s">
        <v>13</v>
      </c>
      <c r="D5588" s="8" t="s">
        <v>46</v>
      </c>
      <c r="E5588" s="8" t="s">
        <v>46</v>
      </c>
      <c r="F5588" s="9">
        <f t="shared" si="182"/>
        <v>-1800000</v>
      </c>
      <c r="G5588" s="9">
        <v>-18</v>
      </c>
      <c r="H5588" s="10">
        <v>-1985490</v>
      </c>
      <c r="I5588" s="11">
        <v>10469517627.675507</v>
      </c>
      <c r="J5588" s="11">
        <v>103263</v>
      </c>
      <c r="K5588" s="11">
        <v>101386.9210431181</v>
      </c>
      <c r="L5588" s="12">
        <v>160525.4212238742</v>
      </c>
      <c r="M5588" s="11">
        <v>2026</v>
      </c>
      <c r="N5588" s="13"/>
      <c r="O5588" t="str">
        <f t="shared" si="183"/>
        <v/>
      </c>
    </row>
    <row r="5589" spans="1:15" hidden="1">
      <c r="A5589" s="41" t="s">
        <v>94</v>
      </c>
      <c r="B5589" s="46">
        <v>45751</v>
      </c>
      <c r="C5589" s="8" t="s">
        <v>13</v>
      </c>
      <c r="D5589" s="8" t="s">
        <v>46</v>
      </c>
      <c r="E5589" s="8" t="s">
        <v>46</v>
      </c>
      <c r="F5589" s="9">
        <f t="shared" si="182"/>
        <v>-1800000</v>
      </c>
      <c r="G5589" s="9">
        <v>-18</v>
      </c>
      <c r="H5589" s="10">
        <v>-1985490</v>
      </c>
      <c r="I5589" s="11">
        <v>10467692663.096731</v>
      </c>
      <c r="J5589" s="11">
        <v>103245</v>
      </c>
      <c r="K5589" s="11">
        <v>101386.9210431181</v>
      </c>
      <c r="L5589" s="12">
        <v>160525.4212238742</v>
      </c>
      <c r="M5589" s="11">
        <v>2027</v>
      </c>
      <c r="N5589" s="13"/>
      <c r="O5589" t="str">
        <f t="shared" si="183"/>
        <v/>
      </c>
    </row>
    <row r="5590" spans="1:15" hidden="1">
      <c r="A5590" s="41" t="s">
        <v>94</v>
      </c>
      <c r="B5590" s="46">
        <v>45751</v>
      </c>
      <c r="C5590" s="8" t="s">
        <v>13</v>
      </c>
      <c r="D5590" s="8" t="s">
        <v>46</v>
      </c>
      <c r="E5590" s="8" t="s">
        <v>46</v>
      </c>
      <c r="F5590" s="9">
        <f t="shared" si="182"/>
        <v>-1800000</v>
      </c>
      <c r="G5590" s="9">
        <v>-18</v>
      </c>
      <c r="H5590" s="10">
        <v>-1985490</v>
      </c>
      <c r="I5590" s="11">
        <v>10465867698.517956</v>
      </c>
      <c r="J5590" s="11">
        <v>103227</v>
      </c>
      <c r="K5590" s="11">
        <v>101386.9210431181</v>
      </c>
      <c r="L5590" s="12">
        <v>160525.4212238742</v>
      </c>
      <c r="M5590" s="11">
        <v>2028</v>
      </c>
      <c r="N5590" s="13"/>
      <c r="O5590" t="str">
        <f t="shared" si="183"/>
        <v/>
      </c>
    </row>
    <row r="5591" spans="1:15" hidden="1">
      <c r="A5591" s="41" t="s">
        <v>94</v>
      </c>
      <c r="B5591" s="46">
        <v>45751</v>
      </c>
      <c r="C5591" s="8" t="s">
        <v>13</v>
      </c>
      <c r="D5591" s="8" t="s">
        <v>46</v>
      </c>
      <c r="E5591" s="8" t="s">
        <v>46</v>
      </c>
      <c r="F5591" s="9">
        <f t="shared" si="182"/>
        <v>-900000</v>
      </c>
      <c r="G5591" s="9">
        <v>-9</v>
      </c>
      <c r="H5591" s="10">
        <v>-992745</v>
      </c>
      <c r="I5591" s="11">
        <v>10464955216.228567</v>
      </c>
      <c r="J5591" s="11">
        <v>103218</v>
      </c>
      <c r="K5591" s="11">
        <v>101386.9210431181</v>
      </c>
      <c r="L5591" s="12">
        <v>80262.710611937102</v>
      </c>
      <c r="M5591" s="11">
        <v>2029</v>
      </c>
      <c r="N5591" s="13"/>
      <c r="O5591" t="str">
        <f t="shared" si="183"/>
        <v/>
      </c>
    </row>
    <row r="5592" spans="1:15" hidden="1">
      <c r="A5592" s="41" t="s">
        <v>94</v>
      </c>
      <c r="B5592" s="46">
        <v>45751</v>
      </c>
      <c r="C5592" s="8" t="s">
        <v>13</v>
      </c>
      <c r="D5592" s="8" t="s">
        <v>46</v>
      </c>
      <c r="E5592" s="8" t="s">
        <v>46</v>
      </c>
      <c r="F5592" s="9">
        <f t="shared" si="182"/>
        <v>-45300000</v>
      </c>
      <c r="G5592" s="9">
        <v>-453</v>
      </c>
      <c r="H5592" s="10">
        <v>-49968165</v>
      </c>
      <c r="I5592" s="11">
        <v>10419026940.996035</v>
      </c>
      <c r="J5592" s="11">
        <v>102765</v>
      </c>
      <c r="K5592" s="11">
        <v>101386.9210431181</v>
      </c>
      <c r="L5592" s="12">
        <v>4039889.7674674988</v>
      </c>
      <c r="M5592" s="11">
        <v>2030</v>
      </c>
      <c r="N5592" s="13"/>
      <c r="O5592" t="str">
        <f t="shared" si="183"/>
        <v/>
      </c>
    </row>
    <row r="5593" spans="1:15" hidden="1">
      <c r="A5593" s="41" t="s">
        <v>94</v>
      </c>
      <c r="B5593" s="46">
        <v>45751</v>
      </c>
      <c r="C5593" s="8" t="s">
        <v>13</v>
      </c>
      <c r="D5593" s="8" t="s">
        <v>46</v>
      </c>
      <c r="E5593" s="8" t="s">
        <v>46</v>
      </c>
      <c r="F5593" s="9">
        <f t="shared" si="182"/>
        <v>-1800000</v>
      </c>
      <c r="G5593" s="9">
        <v>-18</v>
      </c>
      <c r="H5593" s="10">
        <v>-1985490</v>
      </c>
      <c r="I5593" s="11">
        <v>10417201976.417259</v>
      </c>
      <c r="J5593" s="11">
        <v>102747</v>
      </c>
      <c r="K5593" s="11">
        <v>101386.9210431181</v>
      </c>
      <c r="L5593" s="12">
        <v>160525.4212238742</v>
      </c>
      <c r="M5593" s="11">
        <v>2031</v>
      </c>
      <c r="N5593" s="13"/>
      <c r="O5593" t="str">
        <f t="shared" si="183"/>
        <v/>
      </c>
    </row>
    <row r="5594" spans="1:15" hidden="1">
      <c r="A5594" s="41" t="s">
        <v>94</v>
      </c>
      <c r="B5594" s="46">
        <v>45751</v>
      </c>
      <c r="C5594" s="8" t="s">
        <v>13</v>
      </c>
      <c r="D5594" s="8" t="s">
        <v>46</v>
      </c>
      <c r="E5594" s="8" t="s">
        <v>46</v>
      </c>
      <c r="F5594" s="9">
        <f t="shared" si="182"/>
        <v>-36600000</v>
      </c>
      <c r="G5594" s="9">
        <v>-366</v>
      </c>
      <c r="H5594" s="10">
        <v>-40371630</v>
      </c>
      <c r="I5594" s="11">
        <v>10380094363.315477</v>
      </c>
      <c r="J5594" s="11">
        <v>102381</v>
      </c>
      <c r="K5594" s="11">
        <v>101386.9210431181</v>
      </c>
      <c r="L5594" s="12">
        <v>3264016.8982187733</v>
      </c>
      <c r="M5594" s="11">
        <v>2032</v>
      </c>
      <c r="N5594" s="13"/>
      <c r="O5594" t="str">
        <f t="shared" si="183"/>
        <v/>
      </c>
    </row>
    <row r="5595" spans="1:15" hidden="1">
      <c r="A5595" s="41" t="s">
        <v>94</v>
      </c>
      <c r="B5595" s="46">
        <v>45751</v>
      </c>
      <c r="C5595" s="8" t="s">
        <v>13</v>
      </c>
      <c r="D5595" s="8" t="s">
        <v>14</v>
      </c>
      <c r="E5595" s="8" t="s">
        <v>14</v>
      </c>
      <c r="F5595" s="9">
        <f t="shared" si="182"/>
        <v>4700000</v>
      </c>
      <c r="G5595" s="9">
        <v>47</v>
      </c>
      <c r="H5595" s="10">
        <v>5007004</v>
      </c>
      <c r="I5595" s="11">
        <v>19313783166.706188</v>
      </c>
      <c r="J5595" s="11">
        <v>192465</v>
      </c>
      <c r="K5595" s="11">
        <v>100349.586505111</v>
      </c>
      <c r="L5595" s="12">
        <v>0</v>
      </c>
      <c r="M5595" s="11">
        <v>739</v>
      </c>
      <c r="N5595" s="13"/>
      <c r="O5595" t="str">
        <f t="shared" si="183"/>
        <v/>
      </c>
    </row>
    <row r="5596" spans="1:15" hidden="1">
      <c r="A5596" s="41" t="s">
        <v>94</v>
      </c>
      <c r="B5596" s="46">
        <v>45751</v>
      </c>
      <c r="C5596" s="8" t="s">
        <v>13</v>
      </c>
      <c r="D5596" s="8" t="s">
        <v>46</v>
      </c>
      <c r="E5596" s="8" t="s">
        <v>46</v>
      </c>
      <c r="F5596" s="9">
        <f t="shared" si="182"/>
        <v>-8500000</v>
      </c>
      <c r="G5596" s="9">
        <v>-85</v>
      </c>
      <c r="H5596" s="10">
        <v>-9375925</v>
      </c>
      <c r="I5596" s="11">
        <v>10371476475.026812</v>
      </c>
      <c r="J5596" s="11">
        <v>102296</v>
      </c>
      <c r="K5596" s="11">
        <v>101386.9210431181</v>
      </c>
      <c r="L5596" s="12">
        <v>758036.7113349624</v>
      </c>
      <c r="M5596" s="11">
        <v>2033</v>
      </c>
      <c r="N5596" s="13"/>
      <c r="O5596" t="str">
        <f t="shared" si="183"/>
        <v/>
      </c>
    </row>
    <row r="5597" spans="1:15" hidden="1">
      <c r="A5597" s="41" t="s">
        <v>94</v>
      </c>
      <c r="B5597" s="46">
        <v>45751</v>
      </c>
      <c r="C5597" s="8" t="s">
        <v>13</v>
      </c>
      <c r="D5597" s="8" t="s">
        <v>46</v>
      </c>
      <c r="E5597" s="8" t="s">
        <v>46</v>
      </c>
      <c r="F5597" s="9">
        <f t="shared" si="182"/>
        <v>-1900000</v>
      </c>
      <c r="G5597" s="9">
        <v>-19</v>
      </c>
      <c r="H5597" s="10">
        <v>-2095795</v>
      </c>
      <c r="I5597" s="11">
        <v>10369550123.526993</v>
      </c>
      <c r="J5597" s="11">
        <v>102277</v>
      </c>
      <c r="K5597" s="11">
        <v>101386.9210431181</v>
      </c>
      <c r="L5597" s="12">
        <v>169443.50018075621</v>
      </c>
      <c r="M5597" s="11">
        <v>2034</v>
      </c>
      <c r="N5597" s="13"/>
      <c r="O5597" t="str">
        <f t="shared" si="183"/>
        <v/>
      </c>
    </row>
    <row r="5598" spans="1:15" hidden="1">
      <c r="A5598" s="41" t="s">
        <v>94</v>
      </c>
      <c r="B5598" s="46">
        <v>45751</v>
      </c>
      <c r="C5598" s="8" t="s">
        <v>13</v>
      </c>
      <c r="D5598" s="8" t="s">
        <v>46</v>
      </c>
      <c r="E5598" s="8" t="s">
        <v>46</v>
      </c>
      <c r="F5598" s="9">
        <f t="shared" si="182"/>
        <v>-900000</v>
      </c>
      <c r="G5598" s="9">
        <v>-9</v>
      </c>
      <c r="H5598" s="10">
        <v>-992745</v>
      </c>
      <c r="I5598" s="11">
        <v>10368637641.237604</v>
      </c>
      <c r="J5598" s="11">
        <v>102268</v>
      </c>
      <c r="K5598" s="11">
        <v>101386.9210431181</v>
      </c>
      <c r="L5598" s="12">
        <v>80262.710611937102</v>
      </c>
      <c r="M5598" s="11">
        <v>2035</v>
      </c>
      <c r="N5598" s="13"/>
      <c r="O5598" t="str">
        <f t="shared" si="183"/>
        <v/>
      </c>
    </row>
    <row r="5599" spans="1:15" hidden="1">
      <c r="A5599" s="41" t="s">
        <v>94</v>
      </c>
      <c r="B5599" s="46">
        <v>45751</v>
      </c>
      <c r="C5599" s="8" t="s">
        <v>13</v>
      </c>
      <c r="D5599" s="8" t="s">
        <v>46</v>
      </c>
      <c r="E5599" s="8" t="s">
        <v>46</v>
      </c>
      <c r="F5599" s="9">
        <f t="shared" si="182"/>
        <v>-135900000</v>
      </c>
      <c r="G5599" s="9">
        <v>-1359</v>
      </c>
      <c r="H5599" s="10">
        <v>-149904495</v>
      </c>
      <c r="I5599" s="11">
        <v>10230852815.540007</v>
      </c>
      <c r="J5599" s="11">
        <v>100909</v>
      </c>
      <c r="K5599" s="11">
        <v>101386.9210431181</v>
      </c>
      <c r="L5599" s="12">
        <v>12119669.302402496</v>
      </c>
      <c r="M5599" s="11">
        <v>2036</v>
      </c>
      <c r="N5599" s="13"/>
      <c r="O5599" t="str">
        <f t="shared" si="183"/>
        <v/>
      </c>
    </row>
    <row r="5600" spans="1:15" hidden="1">
      <c r="A5600" s="41" t="s">
        <v>94</v>
      </c>
      <c r="B5600" s="46">
        <v>45751</v>
      </c>
      <c r="C5600" s="8" t="s">
        <v>13</v>
      </c>
      <c r="D5600" s="8" t="s">
        <v>14</v>
      </c>
      <c r="E5600" s="8" t="s">
        <v>14</v>
      </c>
      <c r="F5600" s="9">
        <f t="shared" si="182"/>
        <v>1900000</v>
      </c>
      <c r="G5600" s="9">
        <v>19</v>
      </c>
      <c r="H5600" s="10">
        <v>2024355</v>
      </c>
      <c r="I5600" s="11">
        <v>19315807521.706188</v>
      </c>
      <c r="J5600" s="11">
        <v>192484</v>
      </c>
      <c r="K5600" s="11">
        <v>100350.19805129875</v>
      </c>
      <c r="L5600" s="12">
        <v>0</v>
      </c>
      <c r="M5600" s="11">
        <v>740</v>
      </c>
      <c r="N5600" s="13"/>
      <c r="O5600" t="str">
        <f t="shared" si="183"/>
        <v/>
      </c>
    </row>
    <row r="5601" spans="1:15" hidden="1">
      <c r="A5601" s="41" t="s">
        <v>94</v>
      </c>
      <c r="B5601" s="46">
        <v>45751</v>
      </c>
      <c r="C5601" s="8" t="s">
        <v>13</v>
      </c>
      <c r="D5601" s="8" t="s">
        <v>46</v>
      </c>
      <c r="E5601" s="8" t="s">
        <v>46</v>
      </c>
      <c r="F5601" s="9">
        <f t="shared" si="182"/>
        <v>-50800000</v>
      </c>
      <c r="G5601" s="9">
        <v>-508</v>
      </c>
      <c r="H5601" s="10">
        <v>-56034940</v>
      </c>
      <c r="I5601" s="11">
        <v>10179348259.650103</v>
      </c>
      <c r="J5601" s="11">
        <v>100401</v>
      </c>
      <c r="K5601" s="11">
        <v>101386.9210431181</v>
      </c>
      <c r="L5601" s="12">
        <v>4530384.1100960076</v>
      </c>
      <c r="M5601" s="11">
        <v>2037</v>
      </c>
      <c r="N5601" s="13"/>
      <c r="O5601" t="str">
        <f t="shared" si="183"/>
        <v/>
      </c>
    </row>
    <row r="5602" spans="1:15" hidden="1">
      <c r="A5602" s="41" t="s">
        <v>94</v>
      </c>
      <c r="B5602" s="46">
        <v>45751</v>
      </c>
      <c r="C5602" s="8" t="s">
        <v>13</v>
      </c>
      <c r="D5602" s="8" t="s">
        <v>15</v>
      </c>
      <c r="E5602" s="8" t="s">
        <v>15</v>
      </c>
      <c r="F5602" s="9">
        <f t="shared" si="182"/>
        <v>900000</v>
      </c>
      <c r="G5602" s="9">
        <v>9</v>
      </c>
      <c r="H5602" s="10">
        <v>969138</v>
      </c>
      <c r="I5602" s="11">
        <v>7097385873.7391043</v>
      </c>
      <c r="J5602" s="11">
        <v>67351</v>
      </c>
      <c r="K5602" s="11">
        <v>105379.07193269742</v>
      </c>
      <c r="L5602" s="12">
        <v>0</v>
      </c>
      <c r="M5602" s="11">
        <v>2806</v>
      </c>
      <c r="N5602" s="13"/>
      <c r="O5602" t="str">
        <f t="shared" si="183"/>
        <v/>
      </c>
    </row>
    <row r="5603" spans="1:15" hidden="1">
      <c r="A5603" s="41" t="s">
        <v>94</v>
      </c>
      <c r="B5603" s="46">
        <v>45751</v>
      </c>
      <c r="C5603" s="8" t="s">
        <v>13</v>
      </c>
      <c r="D5603" s="8" t="s">
        <v>14</v>
      </c>
      <c r="E5603" s="8" t="s">
        <v>14</v>
      </c>
      <c r="F5603" s="9">
        <f t="shared" si="182"/>
        <v>1000000</v>
      </c>
      <c r="G5603" s="9">
        <v>10</v>
      </c>
      <c r="H5603" s="10">
        <v>1065450</v>
      </c>
      <c r="I5603" s="11">
        <v>19316872971.706188</v>
      </c>
      <c r="J5603" s="11">
        <v>192494</v>
      </c>
      <c r="K5603" s="11">
        <v>100350.51986922287</v>
      </c>
      <c r="L5603" s="12">
        <v>0</v>
      </c>
      <c r="M5603" s="11">
        <v>741</v>
      </c>
      <c r="N5603" s="13"/>
      <c r="O5603" t="str">
        <f t="shared" si="183"/>
        <v/>
      </c>
    </row>
    <row r="5604" spans="1:15" hidden="1">
      <c r="A5604" s="41" t="s">
        <v>94</v>
      </c>
      <c r="B5604" s="46">
        <v>45751</v>
      </c>
      <c r="C5604" s="8" t="s">
        <v>13</v>
      </c>
      <c r="D5604" s="8" t="s">
        <v>14</v>
      </c>
      <c r="E5604" s="8" t="s">
        <v>14</v>
      </c>
      <c r="F5604" s="9">
        <f t="shared" si="182"/>
        <v>3800000</v>
      </c>
      <c r="G5604" s="9">
        <v>38</v>
      </c>
      <c r="H5604" s="10">
        <v>4048710</v>
      </c>
      <c r="I5604" s="11">
        <v>19320921681.706188</v>
      </c>
      <c r="J5604" s="11">
        <v>192532</v>
      </c>
      <c r="K5604" s="11">
        <v>100351.74247245232</v>
      </c>
      <c r="L5604" s="12">
        <v>0</v>
      </c>
      <c r="M5604" s="11">
        <v>742</v>
      </c>
      <c r="N5604" s="13"/>
      <c r="O5604" t="str">
        <f t="shared" si="183"/>
        <v/>
      </c>
    </row>
    <row r="5605" spans="1:15" hidden="1">
      <c r="A5605" s="41" t="s">
        <v>94</v>
      </c>
      <c r="B5605" s="46">
        <v>45751</v>
      </c>
      <c r="C5605" s="8" t="s">
        <v>13</v>
      </c>
      <c r="D5605" s="8" t="s">
        <v>14</v>
      </c>
      <c r="E5605" s="8" t="s">
        <v>14</v>
      </c>
      <c r="F5605" s="9">
        <f t="shared" si="182"/>
        <v>900000</v>
      </c>
      <c r="G5605" s="9">
        <v>9</v>
      </c>
      <c r="H5605" s="10">
        <v>949968</v>
      </c>
      <c r="I5605" s="11">
        <v>19321871649.706188</v>
      </c>
      <c r="J5605" s="11">
        <v>192541</v>
      </c>
      <c r="K5605" s="11">
        <v>100351.9855496034</v>
      </c>
      <c r="L5605" s="12">
        <v>0</v>
      </c>
      <c r="M5605" s="11">
        <v>743</v>
      </c>
      <c r="N5605" s="13"/>
      <c r="O5605" t="str">
        <f t="shared" si="183"/>
        <v/>
      </c>
    </row>
    <row r="5606" spans="1:15" hidden="1">
      <c r="A5606" s="41" t="s">
        <v>94</v>
      </c>
      <c r="B5606" s="46">
        <v>45751</v>
      </c>
      <c r="C5606" s="8" t="s">
        <v>13</v>
      </c>
      <c r="D5606" s="8" t="s">
        <v>14</v>
      </c>
      <c r="E5606" s="8" t="s">
        <v>14</v>
      </c>
      <c r="F5606" s="9">
        <f t="shared" si="182"/>
        <v>900000</v>
      </c>
      <c r="G5606" s="9">
        <v>9</v>
      </c>
      <c r="H5606" s="10">
        <v>958905</v>
      </c>
      <c r="I5606" s="11">
        <v>19322830554.706188</v>
      </c>
      <c r="J5606" s="11">
        <v>192550</v>
      </c>
      <c r="K5606" s="11">
        <v>100352.27501794956</v>
      </c>
      <c r="L5606" s="12">
        <v>0</v>
      </c>
      <c r="M5606" s="11">
        <v>744</v>
      </c>
      <c r="N5606" s="13"/>
      <c r="O5606" t="str">
        <f t="shared" si="183"/>
        <v/>
      </c>
    </row>
    <row r="5607" spans="1:15" hidden="1">
      <c r="A5607" s="41" t="s">
        <v>94</v>
      </c>
      <c r="B5607" s="46">
        <v>45751</v>
      </c>
      <c r="C5607" s="8" t="s">
        <v>13</v>
      </c>
      <c r="D5607" s="8" t="s">
        <v>14</v>
      </c>
      <c r="E5607" s="8" t="s">
        <v>14</v>
      </c>
      <c r="F5607" s="9">
        <f t="shared" si="182"/>
        <v>9700000</v>
      </c>
      <c r="G5607" s="9">
        <v>97</v>
      </c>
      <c r="H5607" s="10">
        <v>10334865</v>
      </c>
      <c r="I5607" s="11">
        <v>19333165419.706188</v>
      </c>
      <c r="J5607" s="11">
        <v>192647</v>
      </c>
      <c r="K5607" s="11">
        <v>100355.39312683919</v>
      </c>
      <c r="L5607" s="12">
        <v>0</v>
      </c>
      <c r="M5607" s="11">
        <v>745</v>
      </c>
      <c r="N5607" s="13"/>
      <c r="O5607" t="str">
        <f t="shared" si="183"/>
        <v/>
      </c>
    </row>
    <row r="5608" spans="1:15" hidden="1">
      <c r="A5608" s="41" t="s">
        <v>94</v>
      </c>
      <c r="B5608" s="46">
        <v>45751</v>
      </c>
      <c r="C5608" s="8" t="s">
        <v>13</v>
      </c>
      <c r="D5608" s="8" t="s">
        <v>46</v>
      </c>
      <c r="E5608" s="8" t="s">
        <v>46</v>
      </c>
      <c r="F5608" s="9">
        <f t="shared" si="182"/>
        <v>-900000</v>
      </c>
      <c r="G5608" s="9">
        <v>-9</v>
      </c>
      <c r="H5608" s="10">
        <v>-992745</v>
      </c>
      <c r="I5608" s="11">
        <v>10178435777.360714</v>
      </c>
      <c r="J5608" s="11">
        <v>100392</v>
      </c>
      <c r="K5608" s="11">
        <v>101386.9210431181</v>
      </c>
      <c r="L5608" s="12">
        <v>80262.710611937102</v>
      </c>
      <c r="M5608" s="11">
        <v>2038</v>
      </c>
      <c r="N5608" s="13"/>
      <c r="O5608" t="str">
        <f t="shared" si="183"/>
        <v/>
      </c>
    </row>
    <row r="5609" spans="1:15" hidden="1">
      <c r="A5609" s="41" t="s">
        <v>94</v>
      </c>
      <c r="B5609" s="46">
        <v>45751</v>
      </c>
      <c r="C5609" s="8" t="s">
        <v>13</v>
      </c>
      <c r="D5609" s="8" t="s">
        <v>46</v>
      </c>
      <c r="E5609" s="8" t="s">
        <v>46</v>
      </c>
      <c r="F5609" s="9">
        <f t="shared" si="182"/>
        <v>-33200000</v>
      </c>
      <c r="G5609" s="9">
        <v>-332</v>
      </c>
      <c r="H5609" s="10">
        <v>-36621260</v>
      </c>
      <c r="I5609" s="11">
        <v>10144775319.574398</v>
      </c>
      <c r="J5609" s="11">
        <v>100060</v>
      </c>
      <c r="K5609" s="11">
        <v>101386.9210431181</v>
      </c>
      <c r="L5609" s="12">
        <v>2960802.2136847898</v>
      </c>
      <c r="M5609" s="11">
        <v>2039</v>
      </c>
      <c r="N5609" s="13"/>
      <c r="O5609" t="str">
        <f t="shared" si="183"/>
        <v/>
      </c>
    </row>
    <row r="5610" spans="1:15" hidden="1">
      <c r="A5610" s="41" t="s">
        <v>94</v>
      </c>
      <c r="B5610" s="46">
        <v>45751</v>
      </c>
      <c r="C5610" s="8" t="s">
        <v>13</v>
      </c>
      <c r="D5610" s="8" t="s">
        <v>46</v>
      </c>
      <c r="E5610" s="8" t="s">
        <v>46</v>
      </c>
      <c r="F5610" s="9">
        <f t="shared" si="182"/>
        <v>-900000</v>
      </c>
      <c r="G5610" s="9">
        <v>-9</v>
      </c>
      <c r="H5610" s="10">
        <v>-992745</v>
      </c>
      <c r="I5610" s="11">
        <v>10143862837.285009</v>
      </c>
      <c r="J5610" s="11">
        <v>100051</v>
      </c>
      <c r="K5610" s="11">
        <v>101386.9210431181</v>
      </c>
      <c r="L5610" s="12">
        <v>80262.710611937102</v>
      </c>
      <c r="M5610" s="11">
        <v>2040</v>
      </c>
      <c r="N5610" s="13"/>
      <c r="O5610" t="str">
        <f t="shared" si="183"/>
        <v/>
      </c>
    </row>
    <row r="5611" spans="1:15" hidden="1">
      <c r="A5611" s="41" t="s">
        <v>94</v>
      </c>
      <c r="B5611" s="46">
        <v>45751</v>
      </c>
      <c r="C5611" s="8" t="s">
        <v>13</v>
      </c>
      <c r="D5611" s="8" t="s">
        <v>46</v>
      </c>
      <c r="E5611" s="8" t="s">
        <v>46</v>
      </c>
      <c r="F5611" s="9">
        <f t="shared" si="182"/>
        <v>-1800000</v>
      </c>
      <c r="G5611" s="9">
        <v>-18</v>
      </c>
      <c r="H5611" s="10">
        <v>-1985490</v>
      </c>
      <c r="I5611" s="11">
        <v>10142037872.706234</v>
      </c>
      <c r="J5611" s="11">
        <v>100033</v>
      </c>
      <c r="K5611" s="11">
        <v>101386.9210431181</v>
      </c>
      <c r="L5611" s="12">
        <v>160525.4212238742</v>
      </c>
      <c r="M5611" s="11">
        <v>2041</v>
      </c>
      <c r="N5611" s="13"/>
      <c r="O5611" t="str">
        <f t="shared" si="183"/>
        <v/>
      </c>
    </row>
    <row r="5612" spans="1:15" hidden="1">
      <c r="A5612" s="41" t="s">
        <v>94</v>
      </c>
      <c r="B5612" s="46">
        <v>45751</v>
      </c>
      <c r="C5612" s="8" t="s">
        <v>13</v>
      </c>
      <c r="D5612" s="8" t="s">
        <v>46</v>
      </c>
      <c r="E5612" s="8" t="s">
        <v>46</v>
      </c>
      <c r="F5612" s="9">
        <f t="shared" si="182"/>
        <v>-2800000</v>
      </c>
      <c r="G5612" s="9">
        <v>-28</v>
      </c>
      <c r="H5612" s="10">
        <v>-3088540</v>
      </c>
      <c r="I5612" s="11">
        <v>10139199038.917027</v>
      </c>
      <c r="J5612" s="11">
        <v>100005</v>
      </c>
      <c r="K5612" s="11">
        <v>101386.9210431181</v>
      </c>
      <c r="L5612" s="12">
        <v>249706.21079269331</v>
      </c>
      <c r="M5612" s="11">
        <v>2042</v>
      </c>
      <c r="N5612" s="13"/>
      <c r="O5612" t="str">
        <f t="shared" si="183"/>
        <v/>
      </c>
    </row>
    <row r="5613" spans="1:15" hidden="1">
      <c r="A5613" s="41" t="s">
        <v>94</v>
      </c>
      <c r="B5613" s="46">
        <v>45751</v>
      </c>
      <c r="C5613" s="8" t="s">
        <v>13</v>
      </c>
      <c r="D5613" s="8" t="s">
        <v>46</v>
      </c>
      <c r="E5613" s="8" t="s">
        <v>46</v>
      </c>
      <c r="F5613" s="9">
        <f t="shared" si="182"/>
        <v>5400000</v>
      </c>
      <c r="G5613" s="9">
        <v>54</v>
      </c>
      <c r="H5613" s="10">
        <v>5932386</v>
      </c>
      <c r="I5613" s="11">
        <v>10145131424.917027</v>
      </c>
      <c r="J5613" s="11">
        <v>100059</v>
      </c>
      <c r="K5613" s="11">
        <v>101391.49326814206</v>
      </c>
      <c r="L5613" s="12">
        <v>0</v>
      </c>
      <c r="M5613" s="11">
        <v>2043</v>
      </c>
      <c r="N5613" s="13"/>
      <c r="O5613" t="str">
        <f t="shared" si="183"/>
        <v/>
      </c>
    </row>
    <row r="5614" spans="1:15" hidden="1">
      <c r="A5614" s="41" t="s">
        <v>94</v>
      </c>
      <c r="B5614" s="46">
        <v>45751</v>
      </c>
      <c r="C5614" s="8" t="s">
        <v>13</v>
      </c>
      <c r="D5614" s="8" t="s">
        <v>46</v>
      </c>
      <c r="E5614" s="8" t="s">
        <v>46</v>
      </c>
      <c r="F5614" s="9">
        <f t="shared" si="182"/>
        <v>159200000</v>
      </c>
      <c r="G5614" s="9">
        <v>1592</v>
      </c>
      <c r="H5614" s="10">
        <v>175091344</v>
      </c>
      <c r="I5614" s="11">
        <v>10320222768.917027</v>
      </c>
      <c r="J5614" s="11">
        <v>101651</v>
      </c>
      <c r="K5614" s="11">
        <v>101526.03288621879</v>
      </c>
      <c r="L5614" s="12">
        <v>0</v>
      </c>
      <c r="M5614" s="11">
        <v>2044</v>
      </c>
      <c r="N5614" s="13"/>
      <c r="O5614" t="str">
        <f t="shared" si="183"/>
        <v/>
      </c>
    </row>
    <row r="5615" spans="1:15" hidden="1">
      <c r="A5615" s="41" t="s">
        <v>94</v>
      </c>
      <c r="B5615" s="46">
        <v>45751</v>
      </c>
      <c r="C5615" s="8" t="s">
        <v>13</v>
      </c>
      <c r="D5615" s="8" t="s">
        <v>46</v>
      </c>
      <c r="E5615" s="8" t="s">
        <v>46</v>
      </c>
      <c r="F5615" s="9">
        <f t="shared" si="182"/>
        <v>-13500000</v>
      </c>
      <c r="G5615" s="9">
        <v>-135</v>
      </c>
      <c r="H5615" s="10">
        <v>-14891175</v>
      </c>
      <c r="I5615" s="11">
        <v>10306516754.477386</v>
      </c>
      <c r="J5615" s="11">
        <v>101516</v>
      </c>
      <c r="K5615" s="11">
        <v>101526.03288621879</v>
      </c>
      <c r="L5615" s="12">
        <v>1185160.5603604633</v>
      </c>
      <c r="M5615" s="11">
        <v>2045</v>
      </c>
      <c r="N5615" s="13"/>
      <c r="O5615" t="str">
        <f t="shared" si="183"/>
        <v/>
      </c>
    </row>
    <row r="5616" spans="1:15" hidden="1">
      <c r="A5616" s="41" t="s">
        <v>94</v>
      </c>
      <c r="B5616" s="46">
        <v>45751</v>
      </c>
      <c r="C5616" s="8" t="s">
        <v>13</v>
      </c>
      <c r="D5616" s="8" t="s">
        <v>46</v>
      </c>
      <c r="E5616" s="8" t="s">
        <v>46</v>
      </c>
      <c r="F5616" s="9">
        <f t="shared" si="182"/>
        <v>-7300000</v>
      </c>
      <c r="G5616" s="9">
        <v>-73</v>
      </c>
      <c r="H5616" s="10">
        <v>-8052265</v>
      </c>
      <c r="I5616" s="11">
        <v>10299105354.076693</v>
      </c>
      <c r="J5616" s="11">
        <v>101443</v>
      </c>
      <c r="K5616" s="11">
        <v>101526.03288621879</v>
      </c>
      <c r="L5616" s="12">
        <v>640864.59930602834</v>
      </c>
      <c r="M5616" s="11">
        <v>2046</v>
      </c>
      <c r="N5616" s="13"/>
      <c r="O5616" t="str">
        <f t="shared" si="183"/>
        <v/>
      </c>
    </row>
    <row r="5617" spans="1:15" hidden="1">
      <c r="A5617" s="41" t="s">
        <v>94</v>
      </c>
      <c r="B5617" s="46">
        <v>45751</v>
      </c>
      <c r="C5617" s="8" t="s">
        <v>13</v>
      </c>
      <c r="D5617" s="8" t="s">
        <v>46</v>
      </c>
      <c r="E5617" s="8" t="s">
        <v>46</v>
      </c>
      <c r="F5617" s="9">
        <f t="shared" si="182"/>
        <v>3600000</v>
      </c>
      <c r="G5617" s="9">
        <v>36</v>
      </c>
      <c r="H5617" s="10">
        <v>3959352</v>
      </c>
      <c r="I5617" s="11">
        <v>10303064706.076693</v>
      </c>
      <c r="J5617" s="11">
        <v>101479</v>
      </c>
      <c r="K5617" s="11">
        <v>101529.03266761293</v>
      </c>
      <c r="L5617" s="12">
        <v>0</v>
      </c>
      <c r="M5617" s="11">
        <v>2047</v>
      </c>
      <c r="N5617" s="13"/>
      <c r="O5617" t="str">
        <f t="shared" si="183"/>
        <v/>
      </c>
    </row>
    <row r="5618" spans="1:15" hidden="1">
      <c r="A5618" s="41" t="s">
        <v>94</v>
      </c>
      <c r="B5618" s="46">
        <v>45751</v>
      </c>
      <c r="C5618" s="8" t="s">
        <v>13</v>
      </c>
      <c r="D5618" s="8" t="s">
        <v>14</v>
      </c>
      <c r="E5618" s="8" t="s">
        <v>14</v>
      </c>
      <c r="F5618" s="9">
        <f t="shared" si="182"/>
        <v>900000</v>
      </c>
      <c r="G5618" s="9">
        <v>9</v>
      </c>
      <c r="H5618" s="10">
        <v>958905</v>
      </c>
      <c r="I5618" s="11">
        <v>19334124324.706188</v>
      </c>
      <c r="J5618" s="11">
        <v>192656</v>
      </c>
      <c r="K5618" s="11">
        <v>100355.68227673256</v>
      </c>
      <c r="L5618" s="12">
        <v>0</v>
      </c>
      <c r="M5618" s="11">
        <v>746</v>
      </c>
      <c r="N5618" s="13"/>
      <c r="O5618" t="str">
        <f t="shared" si="183"/>
        <v/>
      </c>
    </row>
    <row r="5619" spans="1:15" hidden="1">
      <c r="A5619" s="41" t="s">
        <v>94</v>
      </c>
      <c r="B5619" s="46">
        <v>45751</v>
      </c>
      <c r="C5619" s="8" t="s">
        <v>13</v>
      </c>
      <c r="D5619" s="8" t="s">
        <v>14</v>
      </c>
      <c r="E5619" s="8" t="s">
        <v>14</v>
      </c>
      <c r="F5619" s="9">
        <f t="shared" si="182"/>
        <v>1000000</v>
      </c>
      <c r="G5619" s="9">
        <v>10</v>
      </c>
      <c r="H5619" s="10">
        <v>1065450</v>
      </c>
      <c r="I5619" s="11">
        <v>19335189774.706188</v>
      </c>
      <c r="J5619" s="11">
        <v>192666</v>
      </c>
      <c r="K5619" s="11">
        <v>100356.00352270866</v>
      </c>
      <c r="L5619" s="12">
        <v>0</v>
      </c>
      <c r="M5619" s="11">
        <v>747</v>
      </c>
      <c r="N5619" s="13"/>
      <c r="O5619" t="str">
        <f t="shared" si="183"/>
        <v/>
      </c>
    </row>
    <row r="5620" spans="1:15" hidden="1">
      <c r="A5620" s="41" t="s">
        <v>94</v>
      </c>
      <c r="B5620" s="46">
        <v>45751</v>
      </c>
      <c r="C5620" s="8" t="s">
        <v>13</v>
      </c>
      <c r="D5620" s="8" t="s">
        <v>46</v>
      </c>
      <c r="E5620" s="8" t="s">
        <v>46</v>
      </c>
      <c r="F5620" s="9">
        <f t="shared" si="182"/>
        <v>-281000000</v>
      </c>
      <c r="G5620" s="9">
        <v>-2810</v>
      </c>
      <c r="H5620" s="10">
        <v>-309957050</v>
      </c>
      <c r="I5620" s="11">
        <v>10017768124.280701</v>
      </c>
      <c r="J5620" s="11">
        <v>98669</v>
      </c>
      <c r="K5620" s="11">
        <v>101529.03266761293</v>
      </c>
      <c r="L5620" s="12">
        <v>24660468.204007685</v>
      </c>
      <c r="M5620" s="11">
        <v>2048</v>
      </c>
      <c r="N5620" s="13"/>
      <c r="O5620" t="str">
        <f t="shared" si="183"/>
        <v/>
      </c>
    </row>
    <row r="5621" spans="1:15" hidden="1">
      <c r="A5621" s="41" t="s">
        <v>94</v>
      </c>
      <c r="B5621" s="46">
        <v>45751</v>
      </c>
      <c r="C5621" s="8" t="s">
        <v>13</v>
      </c>
      <c r="D5621" s="8" t="s">
        <v>46</v>
      </c>
      <c r="E5621" s="8" t="s">
        <v>46</v>
      </c>
      <c r="F5621" s="9">
        <f t="shared" si="182"/>
        <v>-900000</v>
      </c>
      <c r="G5621" s="9">
        <v>-9</v>
      </c>
      <c r="H5621" s="10">
        <v>-992745</v>
      </c>
      <c r="I5621" s="11">
        <v>10016854362.986692</v>
      </c>
      <c r="J5621" s="11">
        <v>98660</v>
      </c>
      <c r="K5621" s="11">
        <v>101529.03266761293</v>
      </c>
      <c r="L5621" s="12">
        <v>78983.705991483643</v>
      </c>
      <c r="M5621" s="11">
        <v>2049</v>
      </c>
      <c r="N5621" s="13"/>
      <c r="O5621" t="str">
        <f t="shared" si="183"/>
        <v/>
      </c>
    </row>
    <row r="5622" spans="1:15" hidden="1">
      <c r="A5622" s="41" t="s">
        <v>94</v>
      </c>
      <c r="B5622" s="46">
        <v>45751</v>
      </c>
      <c r="C5622" s="8" t="s">
        <v>13</v>
      </c>
      <c r="D5622" s="8" t="s">
        <v>46</v>
      </c>
      <c r="E5622" s="8" t="s">
        <v>46</v>
      </c>
      <c r="F5622" s="9">
        <f t="shared" si="182"/>
        <v>-4900000</v>
      </c>
      <c r="G5622" s="9">
        <v>-49</v>
      </c>
      <c r="H5622" s="10">
        <v>-5404945</v>
      </c>
      <c r="I5622" s="11">
        <v>10011879440.385979</v>
      </c>
      <c r="J5622" s="11">
        <v>98611</v>
      </c>
      <c r="K5622" s="11">
        <v>101529.03266761293</v>
      </c>
      <c r="L5622" s="12">
        <v>430022.39928696584</v>
      </c>
      <c r="M5622" s="11">
        <v>2050</v>
      </c>
      <c r="N5622" s="13"/>
      <c r="O5622" t="str">
        <f t="shared" si="183"/>
        <v/>
      </c>
    </row>
    <row r="5623" spans="1:15" hidden="1">
      <c r="A5623" s="41" t="s">
        <v>94</v>
      </c>
      <c r="B5623" s="46">
        <v>45751</v>
      </c>
      <c r="C5623" s="8" t="s">
        <v>13</v>
      </c>
      <c r="D5623" s="8" t="s">
        <v>46</v>
      </c>
      <c r="E5623" s="8" t="s">
        <v>46</v>
      </c>
      <c r="F5623" s="9">
        <f t="shared" si="182"/>
        <v>-9000000</v>
      </c>
      <c r="G5623" s="9">
        <v>-90</v>
      </c>
      <c r="H5623" s="10">
        <v>-9927450</v>
      </c>
      <c r="I5623" s="11">
        <v>10002741827.445894</v>
      </c>
      <c r="J5623" s="11">
        <v>98521</v>
      </c>
      <c r="K5623" s="11">
        <v>101529.03266761293</v>
      </c>
      <c r="L5623" s="12">
        <v>789837.05991483666</v>
      </c>
      <c r="M5623" s="11">
        <v>2051</v>
      </c>
      <c r="N5623" s="13"/>
      <c r="O5623" t="str">
        <f t="shared" si="183"/>
        <v/>
      </c>
    </row>
    <row r="5624" spans="1:15" hidden="1">
      <c r="A5624" s="41" t="s">
        <v>94</v>
      </c>
      <c r="B5624" s="46">
        <v>45751</v>
      </c>
      <c r="C5624" s="8" t="s">
        <v>13</v>
      </c>
      <c r="D5624" s="8" t="s">
        <v>46</v>
      </c>
      <c r="E5624" s="8" t="s">
        <v>46</v>
      </c>
      <c r="F5624" s="9">
        <f t="shared" si="182"/>
        <v>-1800000</v>
      </c>
      <c r="G5624" s="9">
        <v>-18</v>
      </c>
      <c r="H5624" s="10">
        <v>-1985490</v>
      </c>
      <c r="I5624" s="11">
        <v>10000914304.857878</v>
      </c>
      <c r="J5624" s="11">
        <v>98503</v>
      </c>
      <c r="K5624" s="11">
        <v>101529.03266761293</v>
      </c>
      <c r="L5624" s="12">
        <v>157967.41198296729</v>
      </c>
      <c r="M5624" s="11">
        <v>2052</v>
      </c>
      <c r="N5624" s="13"/>
      <c r="O5624" t="str">
        <f t="shared" si="183"/>
        <v/>
      </c>
    </row>
    <row r="5625" spans="1:15" hidden="1">
      <c r="A5625" s="41" t="s">
        <v>94</v>
      </c>
      <c r="B5625" s="46">
        <v>45751</v>
      </c>
      <c r="C5625" s="8" t="s">
        <v>13</v>
      </c>
      <c r="D5625" s="8" t="s">
        <v>46</v>
      </c>
      <c r="E5625" s="8" t="s">
        <v>46</v>
      </c>
      <c r="F5625" s="9">
        <f t="shared" si="182"/>
        <v>45500000</v>
      </c>
      <c r="G5625" s="9">
        <v>455</v>
      </c>
      <c r="H5625" s="10">
        <v>49992670</v>
      </c>
      <c r="I5625" s="11">
        <v>10050906974.857878</v>
      </c>
      <c r="J5625" s="11">
        <v>98958</v>
      </c>
      <c r="K5625" s="11">
        <v>101567.40207823398</v>
      </c>
      <c r="L5625" s="12">
        <v>0</v>
      </c>
      <c r="M5625" s="11">
        <v>2053</v>
      </c>
      <c r="N5625" s="13"/>
      <c r="O5625" t="str">
        <f t="shared" si="183"/>
        <v/>
      </c>
    </row>
    <row r="5626" spans="1:15" hidden="1">
      <c r="A5626" s="41" t="s">
        <v>94</v>
      </c>
      <c r="B5626" s="46">
        <v>45751</v>
      </c>
      <c r="C5626" s="8" t="s">
        <v>13</v>
      </c>
      <c r="D5626" s="8" t="s">
        <v>14</v>
      </c>
      <c r="E5626" s="8" t="s">
        <v>14</v>
      </c>
      <c r="F5626" s="9">
        <f t="shared" si="182"/>
        <v>900000</v>
      </c>
      <c r="G5626" s="9">
        <v>9</v>
      </c>
      <c r="H5626" s="10">
        <v>956295</v>
      </c>
      <c r="I5626" s="11">
        <v>19336146069.706188</v>
      </c>
      <c r="J5626" s="11">
        <v>192675</v>
      </c>
      <c r="K5626" s="11">
        <v>100356.27906944953</v>
      </c>
      <c r="L5626" s="12">
        <v>0</v>
      </c>
      <c r="M5626" s="11">
        <v>748</v>
      </c>
      <c r="N5626" s="13"/>
      <c r="O5626" t="str">
        <f t="shared" si="183"/>
        <v/>
      </c>
    </row>
    <row r="5627" spans="1:15" hidden="1">
      <c r="A5627" s="41" t="s">
        <v>94</v>
      </c>
      <c r="B5627" s="46">
        <v>45751</v>
      </c>
      <c r="C5627" s="8" t="s">
        <v>13</v>
      </c>
      <c r="D5627" s="8" t="s">
        <v>14</v>
      </c>
      <c r="E5627" s="8" t="s">
        <v>14</v>
      </c>
      <c r="F5627" s="9">
        <f t="shared" si="182"/>
        <v>-4600000</v>
      </c>
      <c r="G5627" s="9">
        <v>-46</v>
      </c>
      <c r="H5627" s="10">
        <v>-4892606</v>
      </c>
      <c r="I5627" s="11">
        <v>19331529680.868992</v>
      </c>
      <c r="J5627" s="11">
        <v>192629</v>
      </c>
      <c r="K5627" s="11">
        <v>100356.27906944953</v>
      </c>
      <c r="L5627" s="12">
        <v>276217.16280532163</v>
      </c>
      <c r="M5627" s="11">
        <v>749</v>
      </c>
      <c r="N5627" s="13"/>
      <c r="O5627" t="str">
        <f t="shared" si="183"/>
        <v/>
      </c>
    </row>
    <row r="5628" spans="1:15" hidden="1">
      <c r="A5628" s="41" t="s">
        <v>94</v>
      </c>
      <c r="B5628" s="46">
        <v>45751</v>
      </c>
      <c r="C5628" s="8" t="s">
        <v>13</v>
      </c>
      <c r="D5628" s="8" t="s">
        <v>46</v>
      </c>
      <c r="E5628" s="8" t="s">
        <v>46</v>
      </c>
      <c r="F5628" s="9">
        <f t="shared" si="182"/>
        <v>-900000</v>
      </c>
      <c r="G5628" s="9">
        <v>-9</v>
      </c>
      <c r="H5628" s="10">
        <v>-992745</v>
      </c>
      <c r="I5628" s="11">
        <v>10049992868.239174</v>
      </c>
      <c r="J5628" s="11">
        <v>98949</v>
      </c>
      <c r="K5628" s="11">
        <v>101567.40207823398</v>
      </c>
      <c r="L5628" s="12">
        <v>78638.381295894156</v>
      </c>
      <c r="M5628" s="11">
        <v>2054</v>
      </c>
      <c r="N5628" s="13"/>
      <c r="O5628" t="str">
        <f t="shared" si="183"/>
        <v/>
      </c>
    </row>
    <row r="5629" spans="1:15" hidden="1">
      <c r="A5629" s="41" t="s">
        <v>94</v>
      </c>
      <c r="B5629" s="46">
        <v>45751</v>
      </c>
      <c r="C5629" s="8" t="s">
        <v>13</v>
      </c>
      <c r="D5629" s="8" t="s">
        <v>46</v>
      </c>
      <c r="E5629" s="8" t="s">
        <v>46</v>
      </c>
      <c r="F5629" s="9">
        <f t="shared" si="182"/>
        <v>-900000</v>
      </c>
      <c r="G5629" s="9">
        <v>-9</v>
      </c>
      <c r="H5629" s="10">
        <v>-992745</v>
      </c>
      <c r="I5629" s="11">
        <v>10049078761.62047</v>
      </c>
      <c r="J5629" s="11">
        <v>98940</v>
      </c>
      <c r="K5629" s="11">
        <v>101567.40207823398</v>
      </c>
      <c r="L5629" s="12">
        <v>78638.381295894156</v>
      </c>
      <c r="M5629" s="11">
        <v>2055</v>
      </c>
      <c r="N5629" s="13"/>
      <c r="O5629" t="str">
        <f t="shared" si="183"/>
        <v/>
      </c>
    </row>
    <row r="5630" spans="1:15" hidden="1">
      <c r="A5630" s="41" t="s">
        <v>94</v>
      </c>
      <c r="B5630" s="46">
        <v>45751</v>
      </c>
      <c r="C5630" s="8" t="s">
        <v>13</v>
      </c>
      <c r="D5630" s="8" t="s">
        <v>46</v>
      </c>
      <c r="E5630" s="8" t="s">
        <v>46</v>
      </c>
      <c r="F5630" s="9">
        <f t="shared" si="182"/>
        <v>-900000</v>
      </c>
      <c r="G5630" s="9">
        <v>-9</v>
      </c>
      <c r="H5630" s="10">
        <v>-992745</v>
      </c>
      <c r="I5630" s="11">
        <v>10048164655.001766</v>
      </c>
      <c r="J5630" s="11">
        <v>98931</v>
      </c>
      <c r="K5630" s="11">
        <v>101567.40207823398</v>
      </c>
      <c r="L5630" s="12">
        <v>78638.381295894156</v>
      </c>
      <c r="M5630" s="11">
        <v>2056</v>
      </c>
      <c r="N5630" s="13"/>
      <c r="O5630" t="str">
        <f t="shared" si="183"/>
        <v/>
      </c>
    </row>
    <row r="5631" spans="1:15" hidden="1">
      <c r="A5631" s="41" t="s">
        <v>94</v>
      </c>
      <c r="B5631" s="46">
        <v>45751</v>
      </c>
      <c r="C5631" s="8" t="s">
        <v>13</v>
      </c>
      <c r="D5631" s="8" t="s">
        <v>46</v>
      </c>
      <c r="E5631" s="8" t="s">
        <v>46</v>
      </c>
      <c r="F5631" s="9">
        <f t="shared" si="182"/>
        <v>-72400000</v>
      </c>
      <c r="G5631" s="9">
        <v>-724</v>
      </c>
      <c r="H5631" s="10">
        <v>-79860820</v>
      </c>
      <c r="I5631" s="11">
        <v>9974629855.8971252</v>
      </c>
      <c r="J5631" s="11">
        <v>98207</v>
      </c>
      <c r="K5631" s="11">
        <v>101567.40207823398</v>
      </c>
      <c r="L5631" s="12">
        <v>6326020.8953585923</v>
      </c>
      <c r="M5631" s="11">
        <v>2057</v>
      </c>
      <c r="N5631" s="13"/>
      <c r="O5631" t="str">
        <f t="shared" si="183"/>
        <v/>
      </c>
    </row>
    <row r="5632" spans="1:15" hidden="1">
      <c r="A5632" s="41" t="s">
        <v>94</v>
      </c>
      <c r="B5632" s="46">
        <v>45751</v>
      </c>
      <c r="C5632" s="8" t="s">
        <v>13</v>
      </c>
      <c r="D5632" s="8" t="s">
        <v>15</v>
      </c>
      <c r="E5632" s="8" t="s">
        <v>15</v>
      </c>
      <c r="F5632" s="9">
        <f t="shared" si="182"/>
        <v>1700000</v>
      </c>
      <c r="G5632" s="9">
        <v>17</v>
      </c>
      <c r="H5632" s="10">
        <v>1832192</v>
      </c>
      <c r="I5632" s="11">
        <v>7099218065.7391043</v>
      </c>
      <c r="J5632" s="11">
        <v>67368</v>
      </c>
      <c r="K5632" s="11">
        <v>105379.67678629475</v>
      </c>
      <c r="L5632" s="12">
        <v>0</v>
      </c>
      <c r="M5632" s="11">
        <v>2807</v>
      </c>
      <c r="N5632" s="13"/>
      <c r="O5632" t="str">
        <f t="shared" si="183"/>
        <v/>
      </c>
    </row>
    <row r="5633" spans="1:15" hidden="1">
      <c r="A5633" s="41" t="s">
        <v>94</v>
      </c>
      <c r="B5633" s="46">
        <v>45751</v>
      </c>
      <c r="C5633" s="8" t="s">
        <v>13</v>
      </c>
      <c r="D5633" s="8" t="s">
        <v>46</v>
      </c>
      <c r="E5633" s="8" t="s">
        <v>46</v>
      </c>
      <c r="F5633" s="9">
        <f t="shared" si="182"/>
        <v>1300000</v>
      </c>
      <c r="G5633" s="9">
        <v>13</v>
      </c>
      <c r="H5633" s="10">
        <v>1429766</v>
      </c>
      <c r="I5633" s="11">
        <v>9976059621.8971252</v>
      </c>
      <c r="J5633" s="11">
        <v>98220</v>
      </c>
      <c r="K5633" s="11">
        <v>101568.51580021509</v>
      </c>
      <c r="L5633" s="12">
        <v>0</v>
      </c>
      <c r="M5633" s="11">
        <v>2058</v>
      </c>
      <c r="N5633" s="13"/>
      <c r="O5633" t="str">
        <f t="shared" si="183"/>
        <v/>
      </c>
    </row>
    <row r="5634" spans="1:15" hidden="1">
      <c r="A5634" s="41" t="s">
        <v>94</v>
      </c>
      <c r="B5634" s="46">
        <v>45751</v>
      </c>
      <c r="C5634" s="8" t="s">
        <v>13</v>
      </c>
      <c r="D5634" s="8" t="s">
        <v>14</v>
      </c>
      <c r="E5634" s="8" t="s">
        <v>14</v>
      </c>
      <c r="F5634" s="9">
        <f t="shared" si="182"/>
        <v>-1800000</v>
      </c>
      <c r="G5634" s="9">
        <v>-18</v>
      </c>
      <c r="H5634" s="10">
        <v>-1914498</v>
      </c>
      <c r="I5634" s="11">
        <v>19329723267.845741</v>
      </c>
      <c r="J5634" s="11">
        <v>192611</v>
      </c>
      <c r="K5634" s="11">
        <v>100356.27906944953</v>
      </c>
      <c r="L5634" s="12">
        <v>108084.97674990841</v>
      </c>
      <c r="M5634" s="11">
        <v>750</v>
      </c>
      <c r="N5634" s="13"/>
      <c r="O5634" t="str">
        <f t="shared" si="183"/>
        <v/>
      </c>
    </row>
    <row r="5635" spans="1:15" hidden="1">
      <c r="A5635" s="41" t="s">
        <v>94</v>
      </c>
      <c r="B5635" s="46">
        <v>45751</v>
      </c>
      <c r="C5635" s="8" t="s">
        <v>13</v>
      </c>
      <c r="D5635" s="8" t="s">
        <v>46</v>
      </c>
      <c r="E5635" s="8" t="s">
        <v>46</v>
      </c>
      <c r="F5635" s="9">
        <f t="shared" si="182"/>
        <v>-9000000</v>
      </c>
      <c r="G5635" s="9">
        <v>-90</v>
      </c>
      <c r="H5635" s="10">
        <v>-9927450</v>
      </c>
      <c r="I5635" s="11">
        <v>9966918455.4751053</v>
      </c>
      <c r="J5635" s="11">
        <v>98130</v>
      </c>
      <c r="K5635" s="11">
        <v>101568.51580021509</v>
      </c>
      <c r="L5635" s="12">
        <v>786283.57798064314</v>
      </c>
      <c r="M5635" s="11">
        <v>2059</v>
      </c>
      <c r="N5635" s="13"/>
      <c r="O5635" t="str">
        <f t="shared" si="183"/>
        <v/>
      </c>
    </row>
    <row r="5636" spans="1:15" hidden="1">
      <c r="A5636" s="41" t="s">
        <v>94</v>
      </c>
      <c r="B5636" s="46">
        <v>45751</v>
      </c>
      <c r="C5636" s="8" t="s">
        <v>13</v>
      </c>
      <c r="D5636" s="8" t="s">
        <v>46</v>
      </c>
      <c r="E5636" s="8" t="s">
        <v>46</v>
      </c>
      <c r="F5636" s="9">
        <f t="shared" si="182"/>
        <v>-8100000</v>
      </c>
      <c r="G5636" s="9">
        <v>-81</v>
      </c>
      <c r="H5636" s="10">
        <v>-8934705</v>
      </c>
      <c r="I5636" s="11">
        <v>9958691405.6952877</v>
      </c>
      <c r="J5636" s="11">
        <v>98049</v>
      </c>
      <c r="K5636" s="11">
        <v>101568.51580021509</v>
      </c>
      <c r="L5636" s="12">
        <v>707655.22018257808</v>
      </c>
      <c r="M5636" s="11">
        <v>2060</v>
      </c>
      <c r="N5636" s="13"/>
      <c r="O5636" t="str">
        <f t="shared" si="183"/>
        <v/>
      </c>
    </row>
    <row r="5637" spans="1:15" hidden="1">
      <c r="A5637" s="41" t="s">
        <v>94</v>
      </c>
      <c r="B5637" s="46">
        <v>45751</v>
      </c>
      <c r="C5637" s="8" t="s">
        <v>13</v>
      </c>
      <c r="D5637" s="8" t="s">
        <v>46</v>
      </c>
      <c r="E5637" s="8" t="s">
        <v>46</v>
      </c>
      <c r="F5637" s="9">
        <f t="shared" si="182"/>
        <v>-3400000</v>
      </c>
      <c r="G5637" s="9">
        <v>-34</v>
      </c>
      <c r="H5637" s="10">
        <v>-3750370</v>
      </c>
      <c r="I5637" s="11">
        <v>9955238076.1580811</v>
      </c>
      <c r="J5637" s="11">
        <v>98015</v>
      </c>
      <c r="K5637" s="11">
        <v>101568.51580021509</v>
      </c>
      <c r="L5637" s="12">
        <v>297040.46279268712</v>
      </c>
      <c r="M5637" s="11">
        <v>2061</v>
      </c>
      <c r="N5637" s="13"/>
      <c r="O5637" t="str">
        <f t="shared" si="183"/>
        <v/>
      </c>
    </row>
    <row r="5638" spans="1:15" hidden="1">
      <c r="A5638" s="41" t="s">
        <v>94</v>
      </c>
      <c r="B5638" s="46">
        <v>45751</v>
      </c>
      <c r="C5638" s="8" t="s">
        <v>13</v>
      </c>
      <c r="D5638" s="8" t="s">
        <v>46</v>
      </c>
      <c r="E5638" s="8" t="s">
        <v>46</v>
      </c>
      <c r="F5638" s="9">
        <f t="shared" si="182"/>
        <v>-2300000</v>
      </c>
      <c r="G5638" s="9">
        <v>-23</v>
      </c>
      <c r="H5638" s="10">
        <v>-2537015</v>
      </c>
      <c r="I5638" s="11">
        <v>9952902000.2946758</v>
      </c>
      <c r="J5638" s="11">
        <v>97992</v>
      </c>
      <c r="K5638" s="11">
        <v>101568.51580021509</v>
      </c>
      <c r="L5638" s="12">
        <v>200939.13659505313</v>
      </c>
      <c r="M5638" s="11">
        <v>2062</v>
      </c>
      <c r="N5638" s="13"/>
      <c r="O5638" t="str">
        <f t="shared" si="183"/>
        <v/>
      </c>
    </row>
    <row r="5639" spans="1:15" hidden="1">
      <c r="A5639" s="41" t="s">
        <v>94</v>
      </c>
      <c r="B5639" s="46">
        <v>45751</v>
      </c>
      <c r="C5639" s="8" t="s">
        <v>13</v>
      </c>
      <c r="D5639" s="8" t="s">
        <v>15</v>
      </c>
      <c r="E5639" s="8" t="s">
        <v>15</v>
      </c>
      <c r="F5639" s="9">
        <f t="shared" si="182"/>
        <v>900000</v>
      </c>
      <c r="G5639" s="9">
        <v>9</v>
      </c>
      <c r="H5639" s="10">
        <v>971046</v>
      </c>
      <c r="I5639" s="11">
        <v>7100189111.7391043</v>
      </c>
      <c r="J5639" s="11">
        <v>67377</v>
      </c>
      <c r="K5639" s="11">
        <v>105380.01264139253</v>
      </c>
      <c r="L5639" s="12">
        <v>0</v>
      </c>
      <c r="M5639" s="11">
        <v>2808</v>
      </c>
      <c r="N5639" s="13"/>
      <c r="O5639" t="str">
        <f t="shared" si="183"/>
        <v/>
      </c>
    </row>
    <row r="5640" spans="1:15" hidden="1">
      <c r="A5640" s="41" t="s">
        <v>94</v>
      </c>
      <c r="B5640" s="46">
        <v>45751</v>
      </c>
      <c r="C5640" s="8" t="s">
        <v>13</v>
      </c>
      <c r="D5640" s="8" t="s">
        <v>46</v>
      </c>
      <c r="E5640" s="8" t="s">
        <v>46</v>
      </c>
      <c r="F5640" s="9">
        <f t="shared" si="182"/>
        <v>-10700000</v>
      </c>
      <c r="G5640" s="9">
        <v>-107</v>
      </c>
      <c r="H5640" s="10">
        <v>-11802635</v>
      </c>
      <c r="I5640" s="11">
        <v>9942034169.1040535</v>
      </c>
      <c r="J5640" s="11">
        <v>97885</v>
      </c>
      <c r="K5640" s="11">
        <v>101568.51580021509</v>
      </c>
      <c r="L5640" s="12">
        <v>934803.8093769867</v>
      </c>
      <c r="M5640" s="11">
        <v>2063</v>
      </c>
      <c r="N5640" s="13"/>
      <c r="O5640" t="str">
        <f t="shared" si="183"/>
        <v/>
      </c>
    </row>
    <row r="5641" spans="1:15" hidden="1">
      <c r="A5641" s="41" t="s">
        <v>94</v>
      </c>
      <c r="B5641" s="46">
        <v>45751</v>
      </c>
      <c r="C5641" s="8" t="s">
        <v>13</v>
      </c>
      <c r="D5641" s="8" t="s">
        <v>46</v>
      </c>
      <c r="E5641" s="8" t="s">
        <v>46</v>
      </c>
      <c r="F5641" s="9">
        <f t="shared" si="182"/>
        <v>-1800000</v>
      </c>
      <c r="G5641" s="9">
        <v>-18</v>
      </c>
      <c r="H5641" s="10">
        <v>-1985490</v>
      </c>
      <c r="I5641" s="11">
        <v>9940205935.8196487</v>
      </c>
      <c r="J5641" s="11">
        <v>97867</v>
      </c>
      <c r="K5641" s="11">
        <v>101568.51580021509</v>
      </c>
      <c r="L5641" s="12">
        <v>157256.71559612849</v>
      </c>
      <c r="M5641" s="11">
        <v>2064</v>
      </c>
      <c r="N5641" s="13"/>
      <c r="O5641" t="str">
        <f t="shared" si="183"/>
        <v/>
      </c>
    </row>
    <row r="5642" spans="1:15" hidden="1">
      <c r="A5642" s="41" t="s">
        <v>94</v>
      </c>
      <c r="B5642" s="46">
        <v>45751</v>
      </c>
      <c r="C5642" s="8" t="s">
        <v>13</v>
      </c>
      <c r="D5642" s="8" t="s">
        <v>46</v>
      </c>
      <c r="E5642" s="8" t="s">
        <v>46</v>
      </c>
      <c r="F5642" s="9">
        <f t="shared" ref="F5642:F5705" si="184">100000*G5642</f>
        <v>-1500000</v>
      </c>
      <c r="G5642" s="9">
        <v>-15</v>
      </c>
      <c r="H5642" s="10">
        <v>-1654575</v>
      </c>
      <c r="I5642" s="11">
        <v>9938682408.0826454</v>
      </c>
      <c r="J5642" s="11">
        <v>97852</v>
      </c>
      <c r="K5642" s="11">
        <v>101568.51580021509</v>
      </c>
      <c r="L5642" s="12">
        <v>131047.2629967737</v>
      </c>
      <c r="M5642" s="11">
        <v>2065</v>
      </c>
      <c r="N5642" s="13"/>
      <c r="O5642" t="str">
        <f t="shared" si="183"/>
        <v/>
      </c>
    </row>
    <row r="5643" spans="1:15" hidden="1">
      <c r="A5643" s="41" t="s">
        <v>94</v>
      </c>
      <c r="B5643" s="46">
        <v>45751</v>
      </c>
      <c r="C5643" s="8" t="s">
        <v>13</v>
      </c>
      <c r="D5643" s="8" t="s">
        <v>46</v>
      </c>
      <c r="E5643" s="8" t="s">
        <v>46</v>
      </c>
      <c r="F5643" s="9">
        <f t="shared" si="184"/>
        <v>-90600000</v>
      </c>
      <c r="G5643" s="9">
        <v>-906</v>
      </c>
      <c r="H5643" s="10">
        <v>-99936330</v>
      </c>
      <c r="I5643" s="11">
        <v>9846661332.7676506</v>
      </c>
      <c r="J5643" s="11">
        <v>96946</v>
      </c>
      <c r="K5643" s="11">
        <v>101568.51580021509</v>
      </c>
      <c r="L5643" s="12">
        <v>7915254.6850051284</v>
      </c>
      <c r="M5643" s="11">
        <v>2066</v>
      </c>
      <c r="N5643" s="13"/>
      <c r="O5643" t="str">
        <f t="shared" si="183"/>
        <v/>
      </c>
    </row>
    <row r="5644" spans="1:15" hidden="1">
      <c r="A5644" s="41" t="s">
        <v>94</v>
      </c>
      <c r="B5644" s="46">
        <v>45751</v>
      </c>
      <c r="C5644" s="8" t="s">
        <v>13</v>
      </c>
      <c r="D5644" s="8" t="s">
        <v>15</v>
      </c>
      <c r="E5644" s="8" t="s">
        <v>15</v>
      </c>
      <c r="F5644" s="9">
        <f t="shared" si="184"/>
        <v>9300000</v>
      </c>
      <c r="G5644" s="9">
        <v>93</v>
      </c>
      <c r="H5644" s="10">
        <v>10040280</v>
      </c>
      <c r="I5644" s="11">
        <v>7110229391.7391043</v>
      </c>
      <c r="J5644" s="11">
        <v>67470</v>
      </c>
      <c r="K5644" s="11">
        <v>105383.56887118873</v>
      </c>
      <c r="L5644" s="12">
        <v>0</v>
      </c>
      <c r="M5644" s="11">
        <v>2809</v>
      </c>
      <c r="N5644" s="13"/>
      <c r="O5644" t="str">
        <f t="shared" si="183"/>
        <v/>
      </c>
    </row>
    <row r="5645" spans="1:15" hidden="1">
      <c r="A5645" s="41" t="s">
        <v>94</v>
      </c>
      <c r="B5645" s="46">
        <v>45751</v>
      </c>
      <c r="C5645" s="8" t="s">
        <v>13</v>
      </c>
      <c r="D5645" s="8" t="s">
        <v>15</v>
      </c>
      <c r="E5645" s="8" t="s">
        <v>15</v>
      </c>
      <c r="F5645" s="9">
        <f t="shared" si="184"/>
        <v>1600000</v>
      </c>
      <c r="G5645" s="9">
        <v>16</v>
      </c>
      <c r="H5645" s="10">
        <v>1727360</v>
      </c>
      <c r="I5645" s="11">
        <v>7111956751.7391043</v>
      </c>
      <c r="J5645" s="11">
        <v>67486</v>
      </c>
      <c r="K5645" s="11">
        <v>105384.17970748161</v>
      </c>
      <c r="L5645" s="12">
        <v>0</v>
      </c>
      <c r="M5645" s="11">
        <v>2810</v>
      </c>
      <c r="N5645" s="13"/>
      <c r="O5645" t="str">
        <f t="shared" si="183"/>
        <v/>
      </c>
    </row>
    <row r="5646" spans="1:15" hidden="1">
      <c r="A5646" s="41" t="s">
        <v>94</v>
      </c>
      <c r="B5646" s="46">
        <v>45751</v>
      </c>
      <c r="C5646" s="8" t="s">
        <v>13</v>
      </c>
      <c r="D5646" s="8" t="s">
        <v>15</v>
      </c>
      <c r="E5646" s="8" t="s">
        <v>15</v>
      </c>
      <c r="F5646" s="9">
        <f t="shared" si="184"/>
        <v>900000</v>
      </c>
      <c r="G5646" s="9">
        <v>9</v>
      </c>
      <c r="H5646" s="10">
        <v>971640</v>
      </c>
      <c r="I5646" s="11">
        <v>7112928391.7391043</v>
      </c>
      <c r="J5646" s="11">
        <v>67495</v>
      </c>
      <c r="K5646" s="11">
        <v>105384.52317562937</v>
      </c>
      <c r="L5646" s="12">
        <v>0</v>
      </c>
      <c r="M5646" s="11">
        <v>2811</v>
      </c>
      <c r="N5646" s="13"/>
      <c r="O5646" t="str">
        <f t="shared" si="183"/>
        <v/>
      </c>
    </row>
    <row r="5647" spans="1:15" hidden="1">
      <c r="A5647" s="41" t="s">
        <v>94</v>
      </c>
      <c r="B5647" s="46">
        <v>45751</v>
      </c>
      <c r="C5647" s="8" t="s">
        <v>13</v>
      </c>
      <c r="D5647" s="8" t="s">
        <v>15</v>
      </c>
      <c r="E5647" s="8" t="s">
        <v>15</v>
      </c>
      <c r="F5647" s="9">
        <f t="shared" si="184"/>
        <v>2800000</v>
      </c>
      <c r="G5647" s="9">
        <v>28</v>
      </c>
      <c r="H5647" s="10">
        <v>3022880</v>
      </c>
      <c r="I5647" s="11">
        <v>7115951271.7391043</v>
      </c>
      <c r="J5647" s="11">
        <v>67523</v>
      </c>
      <c r="K5647" s="11">
        <v>105385.59115766633</v>
      </c>
      <c r="L5647" s="12">
        <v>0</v>
      </c>
      <c r="M5647" s="11">
        <v>2812</v>
      </c>
      <c r="N5647" s="13"/>
      <c r="O5647" t="str">
        <f t="shared" si="183"/>
        <v/>
      </c>
    </row>
    <row r="5648" spans="1:15" hidden="1">
      <c r="A5648" s="41" t="s">
        <v>94</v>
      </c>
      <c r="B5648" s="46">
        <v>45751</v>
      </c>
      <c r="C5648" s="8" t="s">
        <v>13</v>
      </c>
      <c r="D5648" s="8" t="s">
        <v>15</v>
      </c>
      <c r="E5648" s="8" t="s">
        <v>15</v>
      </c>
      <c r="F5648" s="9">
        <f t="shared" si="184"/>
        <v>900000</v>
      </c>
      <c r="G5648" s="9">
        <v>9</v>
      </c>
      <c r="H5648" s="10">
        <v>971640</v>
      </c>
      <c r="I5648" s="11">
        <v>7116922911.7391043</v>
      </c>
      <c r="J5648" s="11">
        <v>67532</v>
      </c>
      <c r="K5648" s="11">
        <v>105385.93424952769</v>
      </c>
      <c r="L5648" s="12">
        <v>0</v>
      </c>
      <c r="M5648" s="11">
        <v>2813</v>
      </c>
      <c r="N5648" s="13"/>
      <c r="O5648" t="str">
        <f t="shared" ref="O5648:O5711" si="185">IF(M5648=_xlfn.MAXIFS(M:M,D:D,D5648),"X","")</f>
        <v/>
      </c>
    </row>
    <row r="5649" spans="1:15" hidden="1">
      <c r="A5649" s="41" t="s">
        <v>94</v>
      </c>
      <c r="B5649" s="46">
        <v>45751</v>
      </c>
      <c r="C5649" s="8" t="s">
        <v>13</v>
      </c>
      <c r="D5649" s="8" t="s">
        <v>15</v>
      </c>
      <c r="E5649" s="8" t="s">
        <v>15</v>
      </c>
      <c r="F5649" s="9">
        <f t="shared" si="184"/>
        <v>900000</v>
      </c>
      <c r="G5649" s="9">
        <v>9</v>
      </c>
      <c r="H5649" s="10">
        <v>971640</v>
      </c>
      <c r="I5649" s="11">
        <v>7117894551.7391043</v>
      </c>
      <c r="J5649" s="11">
        <v>67541</v>
      </c>
      <c r="K5649" s="11">
        <v>105386.27724995342</v>
      </c>
      <c r="L5649" s="12">
        <v>0</v>
      </c>
      <c r="M5649" s="11">
        <v>2814</v>
      </c>
      <c r="N5649" s="13"/>
      <c r="O5649" t="str">
        <f t="shared" si="185"/>
        <v/>
      </c>
    </row>
    <row r="5650" spans="1:15" hidden="1">
      <c r="A5650" s="41" t="s">
        <v>94</v>
      </c>
      <c r="B5650" s="46">
        <v>45751</v>
      </c>
      <c r="C5650" s="8" t="s">
        <v>13</v>
      </c>
      <c r="D5650" s="8" t="s">
        <v>15</v>
      </c>
      <c r="E5650" s="8" t="s">
        <v>15</v>
      </c>
      <c r="F5650" s="9">
        <f t="shared" si="184"/>
        <v>900000</v>
      </c>
      <c r="G5650" s="9">
        <v>9</v>
      </c>
      <c r="H5650" s="10">
        <v>971640</v>
      </c>
      <c r="I5650" s="11">
        <v>7118866191.7391043</v>
      </c>
      <c r="J5650" s="11">
        <v>67550</v>
      </c>
      <c r="K5650" s="11">
        <v>105386.62015898008</v>
      </c>
      <c r="L5650" s="12">
        <v>0</v>
      </c>
      <c r="M5650" s="11">
        <v>2815</v>
      </c>
      <c r="N5650" s="13"/>
      <c r="O5650" t="str">
        <f t="shared" si="185"/>
        <v/>
      </c>
    </row>
    <row r="5651" spans="1:15" hidden="1">
      <c r="A5651" s="41" t="s">
        <v>94</v>
      </c>
      <c r="B5651" s="46">
        <v>45751</v>
      </c>
      <c r="C5651" s="8" t="s">
        <v>13</v>
      </c>
      <c r="D5651" s="8" t="s">
        <v>15</v>
      </c>
      <c r="E5651" s="8" t="s">
        <v>15</v>
      </c>
      <c r="F5651" s="9">
        <f t="shared" si="184"/>
        <v>1900000</v>
      </c>
      <c r="G5651" s="9">
        <v>19</v>
      </c>
      <c r="H5651" s="10">
        <v>2051240</v>
      </c>
      <c r="I5651" s="11">
        <v>7120917431.7391043</v>
      </c>
      <c r="J5651" s="11">
        <v>67569</v>
      </c>
      <c r="K5651" s="11">
        <v>105387.34377805065</v>
      </c>
      <c r="L5651" s="12">
        <v>0</v>
      </c>
      <c r="M5651" s="11">
        <v>2816</v>
      </c>
      <c r="N5651" s="13"/>
      <c r="O5651" t="str">
        <f t="shared" si="185"/>
        <v/>
      </c>
    </row>
    <row r="5652" spans="1:15" hidden="1">
      <c r="A5652" s="41" t="s">
        <v>94</v>
      </c>
      <c r="B5652" s="46">
        <v>45751</v>
      </c>
      <c r="C5652" s="8" t="s">
        <v>13</v>
      </c>
      <c r="D5652" s="8" t="s">
        <v>15</v>
      </c>
      <c r="E5652" s="8" t="s">
        <v>15</v>
      </c>
      <c r="F5652" s="9">
        <f t="shared" si="184"/>
        <v>900000</v>
      </c>
      <c r="G5652" s="9">
        <v>9</v>
      </c>
      <c r="H5652" s="10">
        <v>971640</v>
      </c>
      <c r="I5652" s="11">
        <v>7121889071.7391043</v>
      </c>
      <c r="J5652" s="11">
        <v>67578</v>
      </c>
      <c r="K5652" s="11">
        <v>105387.68640295812</v>
      </c>
      <c r="L5652" s="12">
        <v>0</v>
      </c>
      <c r="M5652" s="11">
        <v>2817</v>
      </c>
      <c r="N5652" s="13"/>
      <c r="O5652" t="str">
        <f t="shared" si="185"/>
        <v/>
      </c>
    </row>
    <row r="5653" spans="1:15" hidden="1">
      <c r="A5653" s="41" t="s">
        <v>94</v>
      </c>
      <c r="B5653" s="46">
        <v>45751</v>
      </c>
      <c r="C5653" s="8" t="s">
        <v>13</v>
      </c>
      <c r="D5653" s="8" t="s">
        <v>15</v>
      </c>
      <c r="E5653" s="8" t="s">
        <v>15</v>
      </c>
      <c r="F5653" s="9">
        <f t="shared" si="184"/>
        <v>900000</v>
      </c>
      <c r="G5653" s="9">
        <v>9</v>
      </c>
      <c r="H5653" s="10">
        <v>971640</v>
      </c>
      <c r="I5653" s="11">
        <v>7122860711.7391043</v>
      </c>
      <c r="J5653" s="11">
        <v>67587</v>
      </c>
      <c r="K5653" s="11">
        <v>105388.02893661657</v>
      </c>
      <c r="L5653" s="12">
        <v>0</v>
      </c>
      <c r="M5653" s="11">
        <v>2818</v>
      </c>
      <c r="N5653" s="13"/>
      <c r="O5653" t="str">
        <f t="shared" si="185"/>
        <v/>
      </c>
    </row>
    <row r="5654" spans="1:15" hidden="1">
      <c r="A5654" s="41" t="s">
        <v>94</v>
      </c>
      <c r="B5654" s="46">
        <v>45751</v>
      </c>
      <c r="C5654" s="8" t="s">
        <v>13</v>
      </c>
      <c r="D5654" s="8" t="s">
        <v>15</v>
      </c>
      <c r="E5654" s="8" t="s">
        <v>15</v>
      </c>
      <c r="F5654" s="9">
        <f t="shared" si="184"/>
        <v>900000</v>
      </c>
      <c r="G5654" s="9">
        <v>9</v>
      </c>
      <c r="H5654" s="10">
        <v>971640</v>
      </c>
      <c r="I5654" s="11">
        <v>7123832351.7391043</v>
      </c>
      <c r="J5654" s="11">
        <v>67596</v>
      </c>
      <c r="K5654" s="11">
        <v>105388.37137906243</v>
      </c>
      <c r="L5654" s="12">
        <v>0</v>
      </c>
      <c r="M5654" s="11">
        <v>2819</v>
      </c>
      <c r="N5654" s="13"/>
      <c r="O5654" t="str">
        <f t="shared" si="185"/>
        <v/>
      </c>
    </row>
    <row r="5655" spans="1:15" hidden="1">
      <c r="A5655" s="41" t="s">
        <v>94</v>
      </c>
      <c r="B5655" s="46">
        <v>45751</v>
      </c>
      <c r="C5655" s="8" t="s">
        <v>13</v>
      </c>
      <c r="D5655" s="8" t="s">
        <v>15</v>
      </c>
      <c r="E5655" s="8" t="s">
        <v>15</v>
      </c>
      <c r="F5655" s="9">
        <f t="shared" si="184"/>
        <v>900000</v>
      </c>
      <c r="G5655" s="9">
        <v>9</v>
      </c>
      <c r="H5655" s="10">
        <v>971640</v>
      </c>
      <c r="I5655" s="11">
        <v>7124803991.7391043</v>
      </c>
      <c r="J5655" s="11">
        <v>67605</v>
      </c>
      <c r="K5655" s="11">
        <v>105388.71373033214</v>
      </c>
      <c r="L5655" s="12">
        <v>0</v>
      </c>
      <c r="M5655" s="11">
        <v>2820</v>
      </c>
      <c r="N5655" s="13"/>
      <c r="O5655" t="str">
        <f t="shared" si="185"/>
        <v/>
      </c>
    </row>
    <row r="5656" spans="1:15" hidden="1">
      <c r="A5656" s="41" t="s">
        <v>94</v>
      </c>
      <c r="B5656" s="46">
        <v>45751</v>
      </c>
      <c r="C5656" s="8" t="s">
        <v>13</v>
      </c>
      <c r="D5656" s="8" t="s">
        <v>15</v>
      </c>
      <c r="E5656" s="8" t="s">
        <v>15</v>
      </c>
      <c r="F5656" s="9">
        <f t="shared" si="184"/>
        <v>1800000</v>
      </c>
      <c r="G5656" s="9">
        <v>18</v>
      </c>
      <c r="H5656" s="10">
        <v>1943280</v>
      </c>
      <c r="I5656" s="11">
        <v>7126747271.7391043</v>
      </c>
      <c r="J5656" s="11">
        <v>67623</v>
      </c>
      <c r="K5656" s="11">
        <v>105389.3981594887</v>
      </c>
      <c r="L5656" s="12">
        <v>0</v>
      </c>
      <c r="M5656" s="11">
        <v>2821</v>
      </c>
      <c r="N5656" s="13"/>
      <c r="O5656" t="str">
        <f t="shared" si="185"/>
        <v/>
      </c>
    </row>
    <row r="5657" spans="1:15" hidden="1">
      <c r="A5657" s="41" t="s">
        <v>94</v>
      </c>
      <c r="B5657" s="46">
        <v>45751</v>
      </c>
      <c r="C5657" s="8" t="s">
        <v>13</v>
      </c>
      <c r="D5657" s="8" t="s">
        <v>15</v>
      </c>
      <c r="E5657" s="8" t="s">
        <v>15</v>
      </c>
      <c r="F5657" s="9">
        <f t="shared" si="184"/>
        <v>1800000</v>
      </c>
      <c r="G5657" s="9">
        <v>18</v>
      </c>
      <c r="H5657" s="10">
        <v>1943280</v>
      </c>
      <c r="I5657" s="11">
        <v>7128690551.7391043</v>
      </c>
      <c r="J5657" s="11">
        <v>67641</v>
      </c>
      <c r="K5657" s="11">
        <v>105390.08222437729</v>
      </c>
      <c r="L5657" s="12">
        <v>0</v>
      </c>
      <c r="M5657" s="11">
        <v>2822</v>
      </c>
      <c r="N5657" s="13"/>
      <c r="O5657" t="str">
        <f t="shared" si="185"/>
        <v/>
      </c>
    </row>
    <row r="5658" spans="1:15" hidden="1">
      <c r="A5658" s="41" t="s">
        <v>94</v>
      </c>
      <c r="B5658" s="46">
        <v>45751</v>
      </c>
      <c r="C5658" s="8" t="s">
        <v>13</v>
      </c>
      <c r="D5658" s="8" t="s">
        <v>15</v>
      </c>
      <c r="E5658" s="8" t="s">
        <v>15</v>
      </c>
      <c r="F5658" s="9">
        <f t="shared" si="184"/>
        <v>1800000</v>
      </c>
      <c r="G5658" s="9">
        <v>18</v>
      </c>
      <c r="H5658" s="10">
        <v>1943280</v>
      </c>
      <c r="I5658" s="11">
        <v>7130633831.7391043</v>
      </c>
      <c r="J5658" s="11">
        <v>67659</v>
      </c>
      <c r="K5658" s="11">
        <v>105390.76592528864</v>
      </c>
      <c r="L5658" s="12">
        <v>0</v>
      </c>
      <c r="M5658" s="11">
        <v>2823</v>
      </c>
      <c r="N5658" s="13"/>
      <c r="O5658" t="str">
        <f t="shared" si="185"/>
        <v/>
      </c>
    </row>
    <row r="5659" spans="1:15" hidden="1">
      <c r="A5659" s="41" t="s">
        <v>94</v>
      </c>
      <c r="B5659" s="46">
        <v>45751</v>
      </c>
      <c r="C5659" s="8" t="s">
        <v>13</v>
      </c>
      <c r="D5659" s="8" t="s">
        <v>15</v>
      </c>
      <c r="E5659" s="8" t="s">
        <v>15</v>
      </c>
      <c r="F5659" s="9">
        <f t="shared" si="184"/>
        <v>1800000</v>
      </c>
      <c r="G5659" s="9">
        <v>18</v>
      </c>
      <c r="H5659" s="10">
        <v>1943280</v>
      </c>
      <c r="I5659" s="11">
        <v>7132577111.7391043</v>
      </c>
      <c r="J5659" s="11">
        <v>67677</v>
      </c>
      <c r="K5659" s="11">
        <v>105391.44926251318</v>
      </c>
      <c r="L5659" s="12">
        <v>0</v>
      </c>
      <c r="M5659" s="11">
        <v>2824</v>
      </c>
      <c r="N5659" s="13"/>
      <c r="O5659" t="str">
        <f t="shared" si="185"/>
        <v/>
      </c>
    </row>
    <row r="5660" spans="1:15" hidden="1">
      <c r="A5660" s="41" t="s">
        <v>94</v>
      </c>
      <c r="B5660" s="46">
        <v>45751</v>
      </c>
      <c r="C5660" s="8" t="s">
        <v>13</v>
      </c>
      <c r="D5660" s="8" t="s">
        <v>15</v>
      </c>
      <c r="E5660" s="8" t="s">
        <v>15</v>
      </c>
      <c r="F5660" s="9">
        <f t="shared" si="184"/>
        <v>2800000</v>
      </c>
      <c r="G5660" s="9">
        <v>28</v>
      </c>
      <c r="H5660" s="10">
        <v>3022880</v>
      </c>
      <c r="I5660" s="11">
        <v>7135599991.7391043</v>
      </c>
      <c r="J5660" s="11">
        <v>67705</v>
      </c>
      <c r="K5660" s="11">
        <v>105392.51150932877</v>
      </c>
      <c r="L5660" s="12">
        <v>0</v>
      </c>
      <c r="M5660" s="11">
        <v>2825</v>
      </c>
      <c r="N5660" s="13"/>
      <c r="O5660" t="str">
        <f t="shared" si="185"/>
        <v/>
      </c>
    </row>
    <row r="5661" spans="1:15" hidden="1">
      <c r="A5661" s="41" t="s">
        <v>94</v>
      </c>
      <c r="B5661" s="46">
        <v>45751</v>
      </c>
      <c r="C5661" s="8" t="s">
        <v>13</v>
      </c>
      <c r="D5661" s="8" t="s">
        <v>46</v>
      </c>
      <c r="E5661" s="8" t="s">
        <v>46</v>
      </c>
      <c r="F5661" s="9">
        <f t="shared" si="184"/>
        <v>-4100000</v>
      </c>
      <c r="G5661" s="9">
        <v>-41</v>
      </c>
      <c r="H5661" s="10">
        <v>-4522505</v>
      </c>
      <c r="I5661" s="11">
        <v>9842497023.6198425</v>
      </c>
      <c r="J5661" s="11">
        <v>96905</v>
      </c>
      <c r="K5661" s="11">
        <v>101568.51580021509</v>
      </c>
      <c r="L5661" s="12">
        <v>358195.85219118139</v>
      </c>
      <c r="M5661" s="11">
        <v>2067</v>
      </c>
      <c r="N5661" s="13"/>
      <c r="O5661" t="str">
        <f t="shared" si="185"/>
        <v/>
      </c>
    </row>
    <row r="5662" spans="1:15" hidden="1">
      <c r="A5662" s="41" t="s">
        <v>94</v>
      </c>
      <c r="B5662" s="46">
        <v>45751</v>
      </c>
      <c r="C5662" s="8" t="s">
        <v>13</v>
      </c>
      <c r="D5662" s="8" t="s">
        <v>46</v>
      </c>
      <c r="E5662" s="8" t="s">
        <v>46</v>
      </c>
      <c r="F5662" s="9">
        <f t="shared" si="184"/>
        <v>-90600000</v>
      </c>
      <c r="G5662" s="9">
        <v>-906</v>
      </c>
      <c r="H5662" s="10">
        <v>-99936330</v>
      </c>
      <c r="I5662" s="11">
        <v>9750475948.3048477</v>
      </c>
      <c r="J5662" s="11">
        <v>95999</v>
      </c>
      <c r="K5662" s="11">
        <v>101568.51580021509</v>
      </c>
      <c r="L5662" s="12">
        <v>7915254.6850051284</v>
      </c>
      <c r="M5662" s="11">
        <v>2068</v>
      </c>
      <c r="N5662" s="13"/>
      <c r="O5662" t="str">
        <f t="shared" si="185"/>
        <v/>
      </c>
    </row>
    <row r="5663" spans="1:15" hidden="1">
      <c r="A5663" s="41" t="s">
        <v>94</v>
      </c>
      <c r="B5663" s="46">
        <v>45751</v>
      </c>
      <c r="C5663" s="8" t="s">
        <v>13</v>
      </c>
      <c r="D5663" s="8" t="s">
        <v>46</v>
      </c>
      <c r="E5663" s="8" t="s">
        <v>46</v>
      </c>
      <c r="F5663" s="9">
        <f t="shared" si="184"/>
        <v>-1400000</v>
      </c>
      <c r="G5663" s="9">
        <v>-14</v>
      </c>
      <c r="H5663" s="10">
        <v>-1544270</v>
      </c>
      <c r="I5663" s="11">
        <v>9749053989.0836449</v>
      </c>
      <c r="J5663" s="11">
        <v>95985</v>
      </c>
      <c r="K5663" s="11">
        <v>101568.51580021509</v>
      </c>
      <c r="L5663" s="12">
        <v>122310.77879698877</v>
      </c>
      <c r="M5663" s="11">
        <v>2069</v>
      </c>
      <c r="N5663" s="13"/>
      <c r="O5663" t="str">
        <f t="shared" si="185"/>
        <v/>
      </c>
    </row>
    <row r="5664" spans="1:15" hidden="1">
      <c r="A5664" s="41" t="s">
        <v>94</v>
      </c>
      <c r="B5664" s="46">
        <v>45751</v>
      </c>
      <c r="C5664" s="8" t="s">
        <v>13</v>
      </c>
      <c r="D5664" s="8" t="s">
        <v>15</v>
      </c>
      <c r="E5664" s="8" t="s">
        <v>15</v>
      </c>
      <c r="F5664" s="9">
        <f t="shared" si="184"/>
        <v>900000</v>
      </c>
      <c r="G5664" s="9">
        <v>9</v>
      </c>
      <c r="H5664" s="10">
        <v>971640</v>
      </c>
      <c r="I5664" s="11">
        <v>7136571631.7391043</v>
      </c>
      <c r="J5664" s="11">
        <v>67714</v>
      </c>
      <c r="K5664" s="11">
        <v>105392.85275923891</v>
      </c>
      <c r="L5664" s="12">
        <v>0</v>
      </c>
      <c r="M5664" s="11">
        <v>2826</v>
      </c>
      <c r="N5664" s="13"/>
      <c r="O5664" t="str">
        <f t="shared" si="185"/>
        <v/>
      </c>
    </row>
    <row r="5665" spans="1:15" hidden="1">
      <c r="A5665" s="41" t="s">
        <v>94</v>
      </c>
      <c r="B5665" s="46">
        <v>45751</v>
      </c>
      <c r="C5665" s="8" t="s">
        <v>13</v>
      </c>
      <c r="D5665" s="8" t="s">
        <v>15</v>
      </c>
      <c r="E5665" s="8" t="s">
        <v>15</v>
      </c>
      <c r="F5665" s="9">
        <f t="shared" si="184"/>
        <v>900000</v>
      </c>
      <c r="G5665" s="9">
        <v>9</v>
      </c>
      <c r="H5665" s="10">
        <v>971640</v>
      </c>
      <c r="I5665" s="11">
        <v>7137543271.7391043</v>
      </c>
      <c r="J5665" s="11">
        <v>67723</v>
      </c>
      <c r="K5665" s="11">
        <v>105393.19391844874</v>
      </c>
      <c r="L5665" s="12">
        <v>0</v>
      </c>
      <c r="M5665" s="11">
        <v>2827</v>
      </c>
      <c r="N5665" s="13"/>
      <c r="O5665" t="str">
        <f t="shared" si="185"/>
        <v/>
      </c>
    </row>
    <row r="5666" spans="1:15" hidden="1">
      <c r="A5666" s="41" t="s">
        <v>94</v>
      </c>
      <c r="B5666" s="46">
        <v>45751</v>
      </c>
      <c r="C5666" s="8" t="s">
        <v>13</v>
      </c>
      <c r="D5666" s="8" t="s">
        <v>46</v>
      </c>
      <c r="E5666" s="8" t="s">
        <v>46</v>
      </c>
      <c r="F5666" s="9">
        <f t="shared" si="184"/>
        <v>-9000000</v>
      </c>
      <c r="G5666" s="9">
        <v>-90</v>
      </c>
      <c r="H5666" s="10">
        <v>-9927450</v>
      </c>
      <c r="I5666" s="11">
        <v>9739912822.6616249</v>
      </c>
      <c r="J5666" s="11">
        <v>95895</v>
      </c>
      <c r="K5666" s="11">
        <v>101568.51580021509</v>
      </c>
      <c r="L5666" s="12">
        <v>786283.57798064314</v>
      </c>
      <c r="M5666" s="11">
        <v>2070</v>
      </c>
      <c r="N5666" s="13"/>
      <c r="O5666" t="str">
        <f t="shared" si="185"/>
        <v/>
      </c>
    </row>
    <row r="5667" spans="1:15" hidden="1">
      <c r="A5667" s="41" t="s">
        <v>94</v>
      </c>
      <c r="B5667" s="46">
        <v>45751</v>
      </c>
      <c r="C5667" s="8" t="s">
        <v>13</v>
      </c>
      <c r="D5667" s="8" t="s">
        <v>46</v>
      </c>
      <c r="E5667" s="8" t="s">
        <v>46</v>
      </c>
      <c r="F5667" s="9">
        <f t="shared" si="184"/>
        <v>-1200000</v>
      </c>
      <c r="G5667" s="9">
        <v>-12</v>
      </c>
      <c r="H5667" s="10">
        <v>-1323660</v>
      </c>
      <c r="I5667" s="11">
        <v>9738694000.472023</v>
      </c>
      <c r="J5667" s="11">
        <v>95883</v>
      </c>
      <c r="K5667" s="11">
        <v>101568.51580021509</v>
      </c>
      <c r="L5667" s="12">
        <v>104837.81039741891</v>
      </c>
      <c r="M5667" s="11">
        <v>2071</v>
      </c>
      <c r="N5667" s="13"/>
      <c r="O5667" t="str">
        <f t="shared" si="185"/>
        <v/>
      </c>
    </row>
    <row r="5668" spans="1:15" hidden="1">
      <c r="A5668" s="41" t="s">
        <v>94</v>
      </c>
      <c r="B5668" s="46">
        <v>45751</v>
      </c>
      <c r="C5668" s="8" t="s">
        <v>13</v>
      </c>
      <c r="D5668" s="8" t="s">
        <v>46</v>
      </c>
      <c r="E5668" s="8" t="s">
        <v>46</v>
      </c>
      <c r="F5668" s="9">
        <f t="shared" si="184"/>
        <v>-410500000</v>
      </c>
      <c r="G5668" s="9">
        <v>-4105</v>
      </c>
      <c r="H5668" s="10">
        <v>-452802025</v>
      </c>
      <c r="I5668" s="11">
        <v>9321755243.1121407</v>
      </c>
      <c r="J5668" s="11">
        <v>91778</v>
      </c>
      <c r="K5668" s="11">
        <v>101568.51580021509</v>
      </c>
      <c r="L5668" s="12">
        <v>35863267.640117049</v>
      </c>
      <c r="M5668" s="11">
        <v>2072</v>
      </c>
      <c r="N5668" s="13"/>
      <c r="O5668" t="str">
        <f t="shared" si="185"/>
        <v/>
      </c>
    </row>
    <row r="5669" spans="1:15" hidden="1">
      <c r="A5669" s="41" t="s">
        <v>94</v>
      </c>
      <c r="B5669" s="46">
        <v>45751</v>
      </c>
      <c r="C5669" s="8" t="s">
        <v>13</v>
      </c>
      <c r="D5669" s="8" t="s">
        <v>46</v>
      </c>
      <c r="E5669" s="8" t="s">
        <v>46</v>
      </c>
      <c r="F5669" s="9">
        <f t="shared" si="184"/>
        <v>-4600000</v>
      </c>
      <c r="G5669" s="9">
        <v>-46</v>
      </c>
      <c r="H5669" s="10">
        <v>-5074030</v>
      </c>
      <c r="I5669" s="11">
        <v>9317083091.3853302</v>
      </c>
      <c r="J5669" s="11">
        <v>91732</v>
      </c>
      <c r="K5669" s="11">
        <v>101568.51580021509</v>
      </c>
      <c r="L5669" s="12">
        <v>401878.27319010627</v>
      </c>
      <c r="M5669" s="11">
        <v>2073</v>
      </c>
      <c r="N5669" s="13"/>
      <c r="O5669" t="str">
        <f t="shared" si="185"/>
        <v/>
      </c>
    </row>
    <row r="5670" spans="1:15" hidden="1">
      <c r="A5670" s="41" t="s">
        <v>94</v>
      </c>
      <c r="B5670" s="46">
        <v>45751</v>
      </c>
      <c r="C5670" s="8" t="s">
        <v>13</v>
      </c>
      <c r="D5670" s="8" t="s">
        <v>46</v>
      </c>
      <c r="E5670" s="8" t="s">
        <v>46</v>
      </c>
      <c r="F5670" s="9">
        <f t="shared" si="184"/>
        <v>-1100000</v>
      </c>
      <c r="G5670" s="9">
        <v>-11</v>
      </c>
      <c r="H5670" s="10">
        <v>-1213355</v>
      </c>
      <c r="I5670" s="11">
        <v>9315965837.7115288</v>
      </c>
      <c r="J5670" s="11">
        <v>91721</v>
      </c>
      <c r="K5670" s="11">
        <v>101568.51580021509</v>
      </c>
      <c r="L5670" s="12">
        <v>96101.326197633985</v>
      </c>
      <c r="M5670" s="11">
        <v>2074</v>
      </c>
      <c r="N5670" s="13"/>
      <c r="O5670" t="str">
        <f t="shared" si="185"/>
        <v/>
      </c>
    </row>
    <row r="5671" spans="1:15" hidden="1">
      <c r="A5671" s="41" t="s">
        <v>94</v>
      </c>
      <c r="B5671" s="46">
        <v>45751</v>
      </c>
      <c r="C5671" s="8" t="s">
        <v>13</v>
      </c>
      <c r="D5671" s="8" t="s">
        <v>46</v>
      </c>
      <c r="E5671" s="8" t="s">
        <v>46</v>
      </c>
      <c r="F5671" s="9">
        <f t="shared" si="184"/>
        <v>9000000</v>
      </c>
      <c r="G5671" s="9">
        <v>90</v>
      </c>
      <c r="H5671" s="10">
        <v>9908010</v>
      </c>
      <c r="I5671" s="11">
        <v>9325873847.7115288</v>
      </c>
      <c r="J5671" s="11">
        <v>91811</v>
      </c>
      <c r="K5671" s="11">
        <v>101576.8682152632</v>
      </c>
      <c r="L5671" s="12">
        <v>0</v>
      </c>
      <c r="M5671" s="11">
        <v>2075</v>
      </c>
      <c r="N5671" s="13"/>
      <c r="O5671" t="str">
        <f t="shared" si="185"/>
        <v/>
      </c>
    </row>
    <row r="5672" spans="1:15" hidden="1">
      <c r="A5672" s="41" t="s">
        <v>94</v>
      </c>
      <c r="B5672" s="46">
        <v>45751</v>
      </c>
      <c r="C5672" s="8" t="s">
        <v>13</v>
      </c>
      <c r="D5672" s="8" t="s">
        <v>46</v>
      </c>
      <c r="E5672" s="8" t="s">
        <v>46</v>
      </c>
      <c r="F5672" s="9">
        <f t="shared" si="184"/>
        <v>13600000</v>
      </c>
      <c r="G5672" s="9">
        <v>136</v>
      </c>
      <c r="H5672" s="10">
        <v>14963808</v>
      </c>
      <c r="I5672" s="11">
        <v>9340837655.7115288</v>
      </c>
      <c r="J5672" s="11">
        <v>91947</v>
      </c>
      <c r="K5672" s="11">
        <v>101589.36839387396</v>
      </c>
      <c r="L5672" s="12">
        <v>0</v>
      </c>
      <c r="M5672" s="11">
        <v>2076</v>
      </c>
      <c r="N5672" s="13"/>
      <c r="O5672" t="str">
        <f t="shared" si="185"/>
        <v/>
      </c>
    </row>
    <row r="5673" spans="1:15" hidden="1">
      <c r="A5673" s="41" t="s">
        <v>94</v>
      </c>
      <c r="B5673" s="46">
        <v>45751</v>
      </c>
      <c r="C5673" s="8" t="s">
        <v>13</v>
      </c>
      <c r="D5673" s="8" t="s">
        <v>46</v>
      </c>
      <c r="E5673" s="8" t="s">
        <v>46</v>
      </c>
      <c r="F5673" s="9">
        <f t="shared" si="184"/>
        <v>-900000</v>
      </c>
      <c r="G5673" s="9">
        <v>-9</v>
      </c>
      <c r="H5673" s="10">
        <v>-992745</v>
      </c>
      <c r="I5673" s="11">
        <v>9339923351.3959846</v>
      </c>
      <c r="J5673" s="11">
        <v>91938</v>
      </c>
      <c r="K5673" s="11">
        <v>101589.36839387396</v>
      </c>
      <c r="L5673" s="12">
        <v>78440.68445513444</v>
      </c>
      <c r="M5673" s="11">
        <v>2077</v>
      </c>
      <c r="N5673" s="13"/>
      <c r="O5673" t="str">
        <f t="shared" si="185"/>
        <v/>
      </c>
    </row>
    <row r="5674" spans="1:15" hidden="1">
      <c r="A5674" s="41" t="s">
        <v>94</v>
      </c>
      <c r="B5674" s="46">
        <v>45751</v>
      </c>
      <c r="C5674" s="8" t="s">
        <v>13</v>
      </c>
      <c r="D5674" s="8" t="s">
        <v>46</v>
      </c>
      <c r="E5674" s="8" t="s">
        <v>46</v>
      </c>
      <c r="F5674" s="9">
        <f t="shared" si="184"/>
        <v>-3700000</v>
      </c>
      <c r="G5674" s="9">
        <v>-37</v>
      </c>
      <c r="H5674" s="10">
        <v>-4081285</v>
      </c>
      <c r="I5674" s="11">
        <v>9336164544.7654114</v>
      </c>
      <c r="J5674" s="11">
        <v>91901</v>
      </c>
      <c r="K5674" s="11">
        <v>101589.36839387396</v>
      </c>
      <c r="L5674" s="12">
        <v>322478.3694266635</v>
      </c>
      <c r="M5674" s="11">
        <v>2078</v>
      </c>
      <c r="N5674" s="13"/>
      <c r="O5674" t="str">
        <f t="shared" si="185"/>
        <v/>
      </c>
    </row>
    <row r="5675" spans="1:15" hidden="1">
      <c r="A5675" s="41" t="s">
        <v>94</v>
      </c>
      <c r="B5675" s="46">
        <v>45751</v>
      </c>
      <c r="C5675" s="8" t="s">
        <v>13</v>
      </c>
      <c r="D5675" s="8" t="s">
        <v>46</v>
      </c>
      <c r="E5675" s="8" t="s">
        <v>46</v>
      </c>
      <c r="F5675" s="9">
        <f t="shared" si="184"/>
        <v>-6400000</v>
      </c>
      <c r="G5675" s="9">
        <v>-64</v>
      </c>
      <c r="H5675" s="10">
        <v>-7059520</v>
      </c>
      <c r="I5675" s="11">
        <v>9329662825.1882038</v>
      </c>
      <c r="J5675" s="11">
        <v>91837</v>
      </c>
      <c r="K5675" s="11">
        <v>101589.36839387396</v>
      </c>
      <c r="L5675" s="12">
        <v>557800.42279206682</v>
      </c>
      <c r="M5675" s="11">
        <v>2079</v>
      </c>
      <c r="N5675" s="13"/>
      <c r="O5675" t="str">
        <f t="shared" si="185"/>
        <v/>
      </c>
    </row>
    <row r="5676" spans="1:15" hidden="1">
      <c r="A5676" s="41" t="s">
        <v>94</v>
      </c>
      <c r="B5676" s="46">
        <v>45751</v>
      </c>
      <c r="C5676" s="8" t="s">
        <v>13</v>
      </c>
      <c r="D5676" s="8" t="s">
        <v>46</v>
      </c>
      <c r="E5676" s="8" t="s">
        <v>46</v>
      </c>
      <c r="F5676" s="9">
        <f t="shared" si="184"/>
        <v>-900000</v>
      </c>
      <c r="G5676" s="9">
        <v>-9</v>
      </c>
      <c r="H5676" s="10">
        <v>-992745</v>
      </c>
      <c r="I5676" s="11">
        <v>9328748520.8726597</v>
      </c>
      <c r="J5676" s="11">
        <v>91828</v>
      </c>
      <c r="K5676" s="11">
        <v>101589.36839387396</v>
      </c>
      <c r="L5676" s="12">
        <v>78440.68445513444</v>
      </c>
      <c r="M5676" s="11">
        <v>2080</v>
      </c>
      <c r="N5676" s="13"/>
      <c r="O5676" t="str">
        <f t="shared" si="185"/>
        <v/>
      </c>
    </row>
    <row r="5677" spans="1:15" hidden="1">
      <c r="A5677" s="41" t="s">
        <v>94</v>
      </c>
      <c r="B5677" s="46">
        <v>45755</v>
      </c>
      <c r="C5677" s="8" t="s">
        <v>13</v>
      </c>
      <c r="D5677" s="8" t="s">
        <v>46</v>
      </c>
      <c r="E5677" s="8" t="s">
        <v>46</v>
      </c>
      <c r="F5677" s="9">
        <f t="shared" si="184"/>
        <v>-4500000</v>
      </c>
      <c r="G5677" s="9">
        <v>-45</v>
      </c>
      <c r="H5677" s="10">
        <v>-4964670</v>
      </c>
      <c r="I5677" s="11">
        <v>9324176999.2949352</v>
      </c>
      <c r="J5677" s="11">
        <v>91783</v>
      </c>
      <c r="K5677" s="11">
        <v>101589.36839387396</v>
      </c>
      <c r="L5677" s="12">
        <v>393148.42227567174</v>
      </c>
      <c r="M5677" s="11">
        <v>2081</v>
      </c>
      <c r="N5677" s="13"/>
      <c r="O5677" t="str">
        <f t="shared" si="185"/>
        <v/>
      </c>
    </row>
    <row r="5678" spans="1:15" hidden="1">
      <c r="A5678" s="41" t="s">
        <v>94</v>
      </c>
      <c r="B5678" s="46">
        <v>45755</v>
      </c>
      <c r="C5678" s="8" t="s">
        <v>13</v>
      </c>
      <c r="D5678" s="8" t="s">
        <v>46</v>
      </c>
      <c r="E5678" s="8" t="s">
        <v>46</v>
      </c>
      <c r="F5678" s="9">
        <f t="shared" si="184"/>
        <v>-900000</v>
      </c>
      <c r="G5678" s="9">
        <v>-9</v>
      </c>
      <c r="H5678" s="10">
        <v>-992934</v>
      </c>
      <c r="I5678" s="11">
        <v>9323262694.9793911</v>
      </c>
      <c r="J5678" s="11">
        <v>91774</v>
      </c>
      <c r="K5678" s="11">
        <v>101589.36839387396</v>
      </c>
      <c r="L5678" s="12">
        <v>78629.68445513444</v>
      </c>
      <c r="M5678" s="11">
        <v>2082</v>
      </c>
      <c r="N5678" s="13"/>
      <c r="O5678" t="str">
        <f t="shared" si="185"/>
        <v/>
      </c>
    </row>
    <row r="5679" spans="1:15" hidden="1">
      <c r="A5679" s="41" t="s">
        <v>94</v>
      </c>
      <c r="B5679" s="46">
        <v>45755</v>
      </c>
      <c r="C5679" s="8" t="s">
        <v>13</v>
      </c>
      <c r="D5679" s="8" t="s">
        <v>46</v>
      </c>
      <c r="E5679" s="8" t="s">
        <v>46</v>
      </c>
      <c r="F5679" s="9">
        <f t="shared" si="184"/>
        <v>-2700000</v>
      </c>
      <c r="G5679" s="9">
        <v>-27</v>
      </c>
      <c r="H5679" s="10">
        <v>-2978802</v>
      </c>
      <c r="I5679" s="11">
        <v>9320519782.0327568</v>
      </c>
      <c r="J5679" s="11">
        <v>91747</v>
      </c>
      <c r="K5679" s="11">
        <v>101589.36839387396</v>
      </c>
      <c r="L5679" s="12">
        <v>235889.05336540332</v>
      </c>
      <c r="M5679" s="11">
        <v>2083</v>
      </c>
      <c r="N5679" s="13"/>
      <c r="O5679" t="str">
        <f t="shared" si="185"/>
        <v/>
      </c>
    </row>
    <row r="5680" spans="1:15" hidden="1">
      <c r="A5680" s="41" t="s">
        <v>94</v>
      </c>
      <c r="B5680" s="46">
        <v>45755</v>
      </c>
      <c r="C5680" s="8" t="s">
        <v>13</v>
      </c>
      <c r="D5680" s="8" t="s">
        <v>14</v>
      </c>
      <c r="E5680" s="8" t="s">
        <v>14</v>
      </c>
      <c r="F5680" s="9">
        <f t="shared" si="184"/>
        <v>-9300000</v>
      </c>
      <c r="G5680" s="9">
        <v>-93</v>
      </c>
      <c r="H5680" s="10">
        <v>-9893340</v>
      </c>
      <c r="I5680" s="11">
        <v>19320390133.892281</v>
      </c>
      <c r="J5680" s="11">
        <v>192518</v>
      </c>
      <c r="K5680" s="11">
        <v>100356.27906944953</v>
      </c>
      <c r="L5680" s="12">
        <v>560206.0465411935</v>
      </c>
      <c r="M5680" s="11">
        <v>751</v>
      </c>
      <c r="N5680" s="13"/>
      <c r="O5680" t="str">
        <f t="shared" si="185"/>
        <v/>
      </c>
    </row>
    <row r="5681" spans="1:15" hidden="1">
      <c r="A5681" s="41" t="s">
        <v>94</v>
      </c>
      <c r="B5681" s="46">
        <v>45755</v>
      </c>
      <c r="C5681" s="8" t="s">
        <v>13</v>
      </c>
      <c r="D5681" s="8" t="s">
        <v>46</v>
      </c>
      <c r="E5681" s="8" t="s">
        <v>46</v>
      </c>
      <c r="F5681" s="9">
        <f t="shared" si="184"/>
        <v>-10900000</v>
      </c>
      <c r="G5681" s="9">
        <v>-109</v>
      </c>
      <c r="H5681" s="10">
        <v>-12025534</v>
      </c>
      <c r="I5681" s="11">
        <v>9309446540.8778248</v>
      </c>
      <c r="J5681" s="11">
        <v>91638</v>
      </c>
      <c r="K5681" s="11">
        <v>101589.36839387396</v>
      </c>
      <c r="L5681" s="12">
        <v>952292.84506773949</v>
      </c>
      <c r="M5681" s="11">
        <v>2084</v>
      </c>
      <c r="N5681" s="13"/>
      <c r="O5681" t="str">
        <f t="shared" si="185"/>
        <v/>
      </c>
    </row>
    <row r="5682" spans="1:15" hidden="1">
      <c r="A5682" s="41" t="s">
        <v>94</v>
      </c>
      <c r="B5682" s="46">
        <v>45755</v>
      </c>
      <c r="C5682" s="8" t="s">
        <v>13</v>
      </c>
      <c r="D5682" s="8" t="s">
        <v>14</v>
      </c>
      <c r="E5682" s="8" t="s">
        <v>14</v>
      </c>
      <c r="F5682" s="9">
        <f t="shared" si="184"/>
        <v>-9300000</v>
      </c>
      <c r="G5682" s="9">
        <v>-93</v>
      </c>
      <c r="H5682" s="10">
        <v>-9893340</v>
      </c>
      <c r="I5682" s="11">
        <v>19311056999.93882</v>
      </c>
      <c r="J5682" s="11">
        <v>192425</v>
      </c>
      <c r="K5682" s="11">
        <v>100356.27906944953</v>
      </c>
      <c r="L5682" s="12">
        <v>560206.0465411935</v>
      </c>
      <c r="M5682" s="11">
        <v>752</v>
      </c>
      <c r="N5682" s="13"/>
      <c r="O5682" t="str">
        <f t="shared" si="185"/>
        <v/>
      </c>
    </row>
    <row r="5683" spans="1:15" hidden="1">
      <c r="A5683" s="41" t="s">
        <v>94</v>
      </c>
      <c r="B5683" s="46">
        <v>45755</v>
      </c>
      <c r="C5683" s="8" t="s">
        <v>13</v>
      </c>
      <c r="D5683" s="8" t="s">
        <v>46</v>
      </c>
      <c r="E5683" s="8" t="s">
        <v>46</v>
      </c>
      <c r="F5683" s="9">
        <f t="shared" si="184"/>
        <v>-9000000</v>
      </c>
      <c r="G5683" s="9">
        <v>-90</v>
      </c>
      <c r="H5683" s="10">
        <v>-9929340</v>
      </c>
      <c r="I5683" s="11">
        <v>9300303497.7223759</v>
      </c>
      <c r="J5683" s="11">
        <v>91548</v>
      </c>
      <c r="K5683" s="11">
        <v>101589.36839387396</v>
      </c>
      <c r="L5683" s="12">
        <v>786296.84455134347</v>
      </c>
      <c r="M5683" s="11">
        <v>2085</v>
      </c>
      <c r="N5683" s="13"/>
      <c r="O5683" t="str">
        <f t="shared" si="185"/>
        <v/>
      </c>
    </row>
    <row r="5684" spans="1:15" hidden="1">
      <c r="A5684" s="41" t="s">
        <v>94</v>
      </c>
      <c r="B5684" s="46">
        <v>45755</v>
      </c>
      <c r="C5684" s="8" t="s">
        <v>13</v>
      </c>
      <c r="D5684" s="8" t="s">
        <v>46</v>
      </c>
      <c r="E5684" s="8" t="s">
        <v>46</v>
      </c>
      <c r="F5684" s="9">
        <f t="shared" si="184"/>
        <v>-90600000</v>
      </c>
      <c r="G5684" s="9">
        <v>-906</v>
      </c>
      <c r="H5684" s="10">
        <v>-99955356</v>
      </c>
      <c r="I5684" s="11">
        <v>9208263529.9575253</v>
      </c>
      <c r="J5684" s="11">
        <v>90642</v>
      </c>
      <c r="K5684" s="11">
        <v>101589.36839387396</v>
      </c>
      <c r="L5684" s="12">
        <v>7915388.2351502031</v>
      </c>
      <c r="M5684" s="11">
        <v>2086</v>
      </c>
      <c r="N5684" s="13"/>
      <c r="O5684" t="str">
        <f t="shared" si="185"/>
        <v/>
      </c>
    </row>
    <row r="5685" spans="1:15" hidden="1">
      <c r="A5685" s="41" t="s">
        <v>94</v>
      </c>
      <c r="B5685" s="46">
        <v>45755</v>
      </c>
      <c r="C5685" s="8" t="s">
        <v>13</v>
      </c>
      <c r="D5685" s="8" t="s">
        <v>46</v>
      </c>
      <c r="E5685" s="8" t="s">
        <v>46</v>
      </c>
      <c r="F5685" s="9">
        <f t="shared" si="184"/>
        <v>-1800000</v>
      </c>
      <c r="G5685" s="9">
        <v>-18</v>
      </c>
      <c r="H5685" s="10">
        <v>-1985868</v>
      </c>
      <c r="I5685" s="11">
        <v>9206434921.3264351</v>
      </c>
      <c r="J5685" s="11">
        <v>90624</v>
      </c>
      <c r="K5685" s="11">
        <v>101589.36839387396</v>
      </c>
      <c r="L5685" s="12">
        <v>157259.36891026888</v>
      </c>
      <c r="M5685" s="11">
        <v>2087</v>
      </c>
      <c r="N5685" s="13"/>
      <c r="O5685" t="str">
        <f t="shared" si="185"/>
        <v/>
      </c>
    </row>
    <row r="5686" spans="1:15" hidden="1">
      <c r="A5686" s="41" t="s">
        <v>94</v>
      </c>
      <c r="B5686" s="46">
        <v>45755</v>
      </c>
      <c r="C5686" s="8" t="s">
        <v>13</v>
      </c>
      <c r="D5686" s="8" t="s">
        <v>46</v>
      </c>
      <c r="E5686" s="8" t="s">
        <v>46</v>
      </c>
      <c r="F5686" s="9">
        <f t="shared" si="184"/>
        <v>-36300000</v>
      </c>
      <c r="G5686" s="9">
        <v>-363</v>
      </c>
      <c r="H5686" s="10">
        <v>-40048338</v>
      </c>
      <c r="I5686" s="11">
        <v>9169557980.5994587</v>
      </c>
      <c r="J5686" s="11">
        <v>90261</v>
      </c>
      <c r="K5686" s="11">
        <v>101589.36839387396</v>
      </c>
      <c r="L5686" s="12">
        <v>3171397.2730237544</v>
      </c>
      <c r="M5686" s="11">
        <v>2088</v>
      </c>
      <c r="N5686" s="13"/>
      <c r="O5686" t="str">
        <f t="shared" si="185"/>
        <v/>
      </c>
    </row>
    <row r="5687" spans="1:15" hidden="1">
      <c r="A5687" s="41" t="s">
        <v>94</v>
      </c>
      <c r="B5687" s="46">
        <v>45755</v>
      </c>
      <c r="C5687" s="8" t="s">
        <v>13</v>
      </c>
      <c r="D5687" s="8" t="s">
        <v>46</v>
      </c>
      <c r="E5687" s="8" t="s">
        <v>46</v>
      </c>
      <c r="F5687" s="9">
        <f t="shared" si="184"/>
        <v>-900000</v>
      </c>
      <c r="G5687" s="9">
        <v>-9</v>
      </c>
      <c r="H5687" s="10">
        <v>-992934</v>
      </c>
      <c r="I5687" s="11">
        <v>9168643676.2839146</v>
      </c>
      <c r="J5687" s="11">
        <v>90252</v>
      </c>
      <c r="K5687" s="11">
        <v>101589.36839387396</v>
      </c>
      <c r="L5687" s="12">
        <v>78629.68445513444</v>
      </c>
      <c r="M5687" s="11">
        <v>2089</v>
      </c>
      <c r="N5687" s="13"/>
      <c r="O5687" t="str">
        <f t="shared" si="185"/>
        <v/>
      </c>
    </row>
    <row r="5688" spans="1:15" hidden="1">
      <c r="A5688" s="41" t="s">
        <v>94</v>
      </c>
      <c r="B5688" s="46">
        <v>45755</v>
      </c>
      <c r="C5688" s="8" t="s">
        <v>13</v>
      </c>
      <c r="D5688" s="8" t="s">
        <v>46</v>
      </c>
      <c r="E5688" s="8" t="s">
        <v>46</v>
      </c>
      <c r="F5688" s="9">
        <f t="shared" si="184"/>
        <v>-90500000</v>
      </c>
      <c r="G5688" s="9">
        <v>-905</v>
      </c>
      <c r="H5688" s="10">
        <v>-99845030</v>
      </c>
      <c r="I5688" s="11">
        <v>9076705297.8874588</v>
      </c>
      <c r="J5688" s="11">
        <v>89347</v>
      </c>
      <c r="K5688" s="11">
        <v>101589.36839387396</v>
      </c>
      <c r="L5688" s="12">
        <v>7906651.6035440713</v>
      </c>
      <c r="M5688" s="11">
        <v>2090</v>
      </c>
      <c r="N5688" s="13"/>
      <c r="O5688" t="str">
        <f t="shared" si="185"/>
        <v/>
      </c>
    </row>
    <row r="5689" spans="1:15" hidden="1">
      <c r="A5689" s="41" t="s">
        <v>94</v>
      </c>
      <c r="B5689" s="46">
        <v>45755</v>
      </c>
      <c r="C5689" s="8" t="s">
        <v>13</v>
      </c>
      <c r="D5689" s="8" t="s">
        <v>46</v>
      </c>
      <c r="E5689" s="8" t="s">
        <v>46</v>
      </c>
      <c r="F5689" s="9">
        <f t="shared" si="184"/>
        <v>-900000</v>
      </c>
      <c r="G5689" s="9">
        <v>-9</v>
      </c>
      <c r="H5689" s="10">
        <v>-992934</v>
      </c>
      <c r="I5689" s="11">
        <v>9075790993.5719147</v>
      </c>
      <c r="J5689" s="11">
        <v>89338</v>
      </c>
      <c r="K5689" s="11">
        <v>101589.36839387396</v>
      </c>
      <c r="L5689" s="12">
        <v>78629.68445513444</v>
      </c>
      <c r="M5689" s="11">
        <v>2091</v>
      </c>
      <c r="N5689" s="13"/>
      <c r="O5689" t="str">
        <f t="shared" si="185"/>
        <v/>
      </c>
    </row>
    <row r="5690" spans="1:15" hidden="1">
      <c r="A5690" s="41" t="s">
        <v>94</v>
      </c>
      <c r="B5690" s="46">
        <v>45755</v>
      </c>
      <c r="C5690" s="8" t="s">
        <v>13</v>
      </c>
      <c r="D5690" s="8" t="s">
        <v>46</v>
      </c>
      <c r="E5690" s="8" t="s">
        <v>46</v>
      </c>
      <c r="F5690" s="9">
        <f t="shared" si="184"/>
        <v>-21000000</v>
      </c>
      <c r="G5690" s="9">
        <v>-210</v>
      </c>
      <c r="H5690" s="10">
        <v>-23168460</v>
      </c>
      <c r="I5690" s="11">
        <v>9054457226.2092018</v>
      </c>
      <c r="J5690" s="11">
        <v>89128</v>
      </c>
      <c r="K5690" s="11">
        <v>101589.36839387396</v>
      </c>
      <c r="L5690" s="12">
        <v>1834692.6372864693</v>
      </c>
      <c r="M5690" s="11">
        <v>2092</v>
      </c>
      <c r="N5690" s="13"/>
      <c r="O5690" t="str">
        <f t="shared" si="185"/>
        <v/>
      </c>
    </row>
    <row r="5691" spans="1:15" hidden="1">
      <c r="A5691" s="41" t="s">
        <v>94</v>
      </c>
      <c r="B5691" s="46">
        <v>45755</v>
      </c>
      <c r="C5691" s="8" t="s">
        <v>13</v>
      </c>
      <c r="D5691" s="8" t="s">
        <v>46</v>
      </c>
      <c r="E5691" s="8" t="s">
        <v>46</v>
      </c>
      <c r="F5691" s="9">
        <f t="shared" si="184"/>
        <v>-1200000</v>
      </c>
      <c r="G5691" s="9">
        <v>-12</v>
      </c>
      <c r="H5691" s="10">
        <v>-1323912</v>
      </c>
      <c r="I5691" s="11">
        <v>9053238153.788475</v>
      </c>
      <c r="J5691" s="11">
        <v>89116</v>
      </c>
      <c r="K5691" s="11">
        <v>101589.36839387396</v>
      </c>
      <c r="L5691" s="12">
        <v>104839.57927351259</v>
      </c>
      <c r="M5691" s="11">
        <v>2093</v>
      </c>
      <c r="N5691" s="13"/>
      <c r="O5691" t="str">
        <f t="shared" si="185"/>
        <v/>
      </c>
    </row>
    <row r="5692" spans="1:15" hidden="1">
      <c r="A5692" s="41" t="s">
        <v>94</v>
      </c>
      <c r="B5692" s="46">
        <v>45755</v>
      </c>
      <c r="C5692" s="8" t="s">
        <v>13</v>
      </c>
      <c r="D5692" s="8" t="s">
        <v>14</v>
      </c>
      <c r="E5692" s="8" t="s">
        <v>14</v>
      </c>
      <c r="F5692" s="9">
        <f t="shared" si="184"/>
        <v>900000</v>
      </c>
      <c r="G5692" s="9">
        <v>9</v>
      </c>
      <c r="H5692" s="10">
        <v>955746</v>
      </c>
      <c r="I5692" s="11">
        <v>19312012745.93882</v>
      </c>
      <c r="J5692" s="11">
        <v>192434</v>
      </c>
      <c r="K5692" s="11">
        <v>100356.55209546557</v>
      </c>
      <c r="L5692" s="12">
        <v>0</v>
      </c>
      <c r="M5692" s="11">
        <v>753</v>
      </c>
      <c r="N5692" s="13"/>
      <c r="O5692" t="str">
        <f t="shared" si="185"/>
        <v/>
      </c>
    </row>
    <row r="5693" spans="1:15" hidden="1">
      <c r="A5693" s="41" t="s">
        <v>94</v>
      </c>
      <c r="B5693" s="46">
        <v>45755</v>
      </c>
      <c r="C5693" s="8" t="s">
        <v>13</v>
      </c>
      <c r="D5693" s="8" t="s">
        <v>46</v>
      </c>
      <c r="E5693" s="8" t="s">
        <v>46</v>
      </c>
      <c r="F5693" s="9">
        <f t="shared" si="184"/>
        <v>-900000</v>
      </c>
      <c r="G5693" s="9">
        <v>-9</v>
      </c>
      <c r="H5693" s="10">
        <v>-992934</v>
      </c>
      <c r="I5693" s="11">
        <v>9052323849.4729309</v>
      </c>
      <c r="J5693" s="11">
        <v>89107</v>
      </c>
      <c r="K5693" s="11">
        <v>101589.36839387396</v>
      </c>
      <c r="L5693" s="12">
        <v>78629.68445513444</v>
      </c>
      <c r="M5693" s="11">
        <v>2094</v>
      </c>
      <c r="N5693" s="13"/>
      <c r="O5693" t="str">
        <f t="shared" si="185"/>
        <v/>
      </c>
    </row>
    <row r="5694" spans="1:15" hidden="1">
      <c r="A5694" s="41" t="s">
        <v>94</v>
      </c>
      <c r="B5694" s="46">
        <v>45755</v>
      </c>
      <c r="C5694" s="8" t="s">
        <v>13</v>
      </c>
      <c r="D5694" s="8" t="s">
        <v>46</v>
      </c>
      <c r="E5694" s="8" t="s">
        <v>46</v>
      </c>
      <c r="F5694" s="9">
        <f t="shared" si="184"/>
        <v>-900000</v>
      </c>
      <c r="G5694" s="9">
        <v>-9</v>
      </c>
      <c r="H5694" s="10">
        <v>-992934</v>
      </c>
      <c r="I5694" s="11">
        <v>9051409545.1573868</v>
      </c>
      <c r="J5694" s="11">
        <v>89098</v>
      </c>
      <c r="K5694" s="11">
        <v>101589.36839387396</v>
      </c>
      <c r="L5694" s="12">
        <v>78629.68445513444</v>
      </c>
      <c r="M5694" s="11">
        <v>2095</v>
      </c>
      <c r="N5694" s="13"/>
      <c r="O5694" t="str">
        <f t="shared" si="185"/>
        <v/>
      </c>
    </row>
    <row r="5695" spans="1:15" hidden="1">
      <c r="A5695" s="41" t="s">
        <v>94</v>
      </c>
      <c r="B5695" s="46">
        <v>45755</v>
      </c>
      <c r="C5695" s="8" t="s">
        <v>13</v>
      </c>
      <c r="D5695" s="8" t="s">
        <v>46</v>
      </c>
      <c r="E5695" s="8" t="s">
        <v>46</v>
      </c>
      <c r="F5695" s="9">
        <f t="shared" si="184"/>
        <v>-3300000</v>
      </c>
      <c r="G5695" s="9">
        <v>-33</v>
      </c>
      <c r="H5695" s="10">
        <v>-3640758</v>
      </c>
      <c r="I5695" s="11">
        <v>9048057096.0003891</v>
      </c>
      <c r="J5695" s="11">
        <v>89065</v>
      </c>
      <c r="K5695" s="11">
        <v>101589.36839387396</v>
      </c>
      <c r="L5695" s="12">
        <v>288308.84300215961</v>
      </c>
      <c r="M5695" s="11">
        <v>2096</v>
      </c>
      <c r="N5695" s="13"/>
      <c r="O5695" t="str">
        <f t="shared" si="185"/>
        <v/>
      </c>
    </row>
    <row r="5696" spans="1:15" hidden="1">
      <c r="A5696" s="41" t="s">
        <v>94</v>
      </c>
      <c r="B5696" s="46">
        <v>45755</v>
      </c>
      <c r="C5696" s="8" t="s">
        <v>13</v>
      </c>
      <c r="D5696" s="8" t="s">
        <v>46</v>
      </c>
      <c r="E5696" s="8" t="s">
        <v>46</v>
      </c>
      <c r="F5696" s="9">
        <f t="shared" si="184"/>
        <v>54400000</v>
      </c>
      <c r="G5696" s="9">
        <v>544</v>
      </c>
      <c r="H5696" s="10">
        <v>59967296</v>
      </c>
      <c r="I5696" s="11">
        <v>9108024392.0003891</v>
      </c>
      <c r="J5696" s="11">
        <v>89609</v>
      </c>
      <c r="K5696" s="11">
        <v>101641.84838576916</v>
      </c>
      <c r="L5696" s="12">
        <v>0</v>
      </c>
      <c r="M5696" s="11">
        <v>2097</v>
      </c>
      <c r="N5696" s="13"/>
      <c r="O5696" t="str">
        <f t="shared" si="185"/>
        <v/>
      </c>
    </row>
    <row r="5697" spans="1:15" hidden="1">
      <c r="A5697" s="41" t="s">
        <v>94</v>
      </c>
      <c r="B5697" s="46">
        <v>45755</v>
      </c>
      <c r="C5697" s="8" t="s">
        <v>13</v>
      </c>
      <c r="D5697" s="8" t="s">
        <v>46</v>
      </c>
      <c r="E5697" s="8" t="s">
        <v>46</v>
      </c>
      <c r="F5697" s="9">
        <f t="shared" si="184"/>
        <v>-9000000</v>
      </c>
      <c r="G5697" s="9">
        <v>-90</v>
      </c>
      <c r="H5697" s="10">
        <v>-9929340</v>
      </c>
      <c r="I5697" s="11">
        <v>9098876625.6456699</v>
      </c>
      <c r="J5697" s="11">
        <v>89519</v>
      </c>
      <c r="K5697" s="11">
        <v>101641.84838576916</v>
      </c>
      <c r="L5697" s="12">
        <v>781573.64528077468</v>
      </c>
      <c r="M5697" s="11">
        <v>2098</v>
      </c>
      <c r="N5697" s="13"/>
      <c r="O5697" t="str">
        <f t="shared" si="185"/>
        <v/>
      </c>
    </row>
    <row r="5698" spans="1:15" hidden="1">
      <c r="A5698" s="41" t="s">
        <v>94</v>
      </c>
      <c r="B5698" s="46">
        <v>45755</v>
      </c>
      <c r="C5698" s="8" t="s">
        <v>13</v>
      </c>
      <c r="D5698" s="8" t="s">
        <v>15</v>
      </c>
      <c r="E5698" s="8" t="s">
        <v>15</v>
      </c>
      <c r="F5698" s="9">
        <f t="shared" si="184"/>
        <v>1900000</v>
      </c>
      <c r="G5698" s="9">
        <v>19</v>
      </c>
      <c r="H5698" s="10">
        <v>2051354</v>
      </c>
      <c r="I5698" s="11">
        <v>7139594625.7391043</v>
      </c>
      <c r="J5698" s="11">
        <v>67742</v>
      </c>
      <c r="K5698" s="11">
        <v>105393.91552861009</v>
      </c>
      <c r="L5698" s="12">
        <v>0</v>
      </c>
      <c r="M5698" s="11">
        <v>2828</v>
      </c>
      <c r="N5698" s="13"/>
      <c r="O5698" t="str">
        <f t="shared" si="185"/>
        <v/>
      </c>
    </row>
    <row r="5699" spans="1:15" hidden="1">
      <c r="A5699" s="41" t="s">
        <v>94</v>
      </c>
      <c r="B5699" s="46">
        <v>45755</v>
      </c>
      <c r="C5699" s="8" t="s">
        <v>13</v>
      </c>
      <c r="D5699" s="8" t="s">
        <v>46</v>
      </c>
      <c r="E5699" s="8" t="s">
        <v>46</v>
      </c>
      <c r="F5699" s="9">
        <f t="shared" si="184"/>
        <v>-900000</v>
      </c>
      <c r="G5699" s="9">
        <v>-9</v>
      </c>
      <c r="H5699" s="10">
        <v>-992934</v>
      </c>
      <c r="I5699" s="11">
        <v>9097961849.0101986</v>
      </c>
      <c r="J5699" s="11">
        <v>89510</v>
      </c>
      <c r="K5699" s="11">
        <v>101641.84838576916</v>
      </c>
      <c r="L5699" s="12">
        <v>78157.364528077538</v>
      </c>
      <c r="M5699" s="11">
        <v>2099</v>
      </c>
      <c r="N5699" s="13"/>
      <c r="O5699" t="str">
        <f t="shared" si="185"/>
        <v/>
      </c>
    </row>
    <row r="5700" spans="1:15" hidden="1">
      <c r="A5700" s="41" t="s">
        <v>94</v>
      </c>
      <c r="B5700" s="46">
        <v>45755</v>
      </c>
      <c r="C5700" s="8" t="s">
        <v>13</v>
      </c>
      <c r="D5700" s="8" t="s">
        <v>46</v>
      </c>
      <c r="E5700" s="8" t="s">
        <v>46</v>
      </c>
      <c r="F5700" s="9">
        <f t="shared" si="184"/>
        <v>-90600000</v>
      </c>
      <c r="G5700" s="9">
        <v>-906</v>
      </c>
      <c r="H5700" s="10">
        <v>-99955356</v>
      </c>
      <c r="I5700" s="11">
        <v>9005874334.3726921</v>
      </c>
      <c r="J5700" s="11">
        <v>88604</v>
      </c>
      <c r="K5700" s="11">
        <v>101641.84838576916</v>
      </c>
      <c r="L5700" s="12">
        <v>7867841.3624931425</v>
      </c>
      <c r="M5700" s="11">
        <v>2100</v>
      </c>
      <c r="N5700" s="13"/>
      <c r="O5700" t="str">
        <f t="shared" si="185"/>
        <v/>
      </c>
    </row>
    <row r="5701" spans="1:15" hidden="1">
      <c r="A5701" s="41" t="s">
        <v>94</v>
      </c>
      <c r="B5701" s="46">
        <v>45755</v>
      </c>
      <c r="C5701" s="8" t="s">
        <v>13</v>
      </c>
      <c r="D5701" s="8" t="s">
        <v>46</v>
      </c>
      <c r="E5701" s="8" t="s">
        <v>46</v>
      </c>
      <c r="F5701" s="9">
        <f t="shared" si="184"/>
        <v>-72400000</v>
      </c>
      <c r="G5701" s="9">
        <v>-724</v>
      </c>
      <c r="H5701" s="10">
        <v>-79876024</v>
      </c>
      <c r="I5701" s="11">
        <v>8932285636.1413956</v>
      </c>
      <c r="J5701" s="11">
        <v>87880</v>
      </c>
      <c r="K5701" s="11">
        <v>101641.84838576916</v>
      </c>
      <c r="L5701" s="12">
        <v>6287325.7687031329</v>
      </c>
      <c r="M5701" s="11">
        <v>2101</v>
      </c>
      <c r="N5701" s="13"/>
      <c r="O5701" t="str">
        <f t="shared" si="185"/>
        <v/>
      </c>
    </row>
    <row r="5702" spans="1:15" hidden="1">
      <c r="A5702" s="41" t="s">
        <v>94</v>
      </c>
      <c r="B5702" s="46">
        <v>45755</v>
      </c>
      <c r="C5702" s="8" t="s">
        <v>13</v>
      </c>
      <c r="D5702" s="8" t="s">
        <v>46</v>
      </c>
      <c r="E5702" s="8" t="s">
        <v>46</v>
      </c>
      <c r="F5702" s="9">
        <f t="shared" si="184"/>
        <v>-1800000</v>
      </c>
      <c r="G5702" s="9">
        <v>-18</v>
      </c>
      <c r="H5702" s="10">
        <v>-1985868</v>
      </c>
      <c r="I5702" s="11">
        <v>8930456082.870451</v>
      </c>
      <c r="J5702" s="11">
        <v>87862</v>
      </c>
      <c r="K5702" s="11">
        <v>101641.84838576916</v>
      </c>
      <c r="L5702" s="12">
        <v>156314.72905615508</v>
      </c>
      <c r="M5702" s="11">
        <v>2102</v>
      </c>
      <c r="N5702" s="13"/>
      <c r="O5702" t="str">
        <f t="shared" si="185"/>
        <v/>
      </c>
    </row>
    <row r="5703" spans="1:15" hidden="1">
      <c r="A5703" s="41" t="s">
        <v>94</v>
      </c>
      <c r="B5703" s="46">
        <v>45755</v>
      </c>
      <c r="C5703" s="8" t="s">
        <v>13</v>
      </c>
      <c r="D5703" s="8" t="s">
        <v>46</v>
      </c>
      <c r="E5703" s="8" t="s">
        <v>46</v>
      </c>
      <c r="F5703" s="9">
        <f t="shared" si="184"/>
        <v>900000</v>
      </c>
      <c r="G5703" s="9">
        <v>9</v>
      </c>
      <c r="H5703" s="10">
        <v>991827</v>
      </c>
      <c r="I5703" s="11">
        <v>8931447909.870451</v>
      </c>
      <c r="J5703" s="11">
        <v>87871</v>
      </c>
      <c r="K5703" s="11">
        <v>101642.72524348706</v>
      </c>
      <c r="L5703" s="12">
        <v>0</v>
      </c>
      <c r="M5703" s="11">
        <v>2103</v>
      </c>
      <c r="N5703" s="13"/>
      <c r="O5703" t="str">
        <f t="shared" si="185"/>
        <v/>
      </c>
    </row>
    <row r="5704" spans="1:15" hidden="1">
      <c r="A5704" s="41" t="s">
        <v>94</v>
      </c>
      <c r="B5704" s="46">
        <v>45755</v>
      </c>
      <c r="C5704" s="8" t="s">
        <v>13</v>
      </c>
      <c r="D5704" s="8" t="s">
        <v>46</v>
      </c>
      <c r="E5704" s="8" t="s">
        <v>46</v>
      </c>
      <c r="F5704" s="9">
        <f t="shared" si="184"/>
        <v>-900000</v>
      </c>
      <c r="G5704" s="9">
        <v>-9</v>
      </c>
      <c r="H5704" s="10">
        <v>-992934</v>
      </c>
      <c r="I5704" s="11">
        <v>8930533125.3432598</v>
      </c>
      <c r="J5704" s="11">
        <v>87862</v>
      </c>
      <c r="K5704" s="11">
        <v>101642.72524348706</v>
      </c>
      <c r="L5704" s="12">
        <v>78149.472808616469</v>
      </c>
      <c r="M5704" s="11">
        <v>2104</v>
      </c>
      <c r="N5704" s="13"/>
      <c r="O5704" t="str">
        <f t="shared" si="185"/>
        <v/>
      </c>
    </row>
    <row r="5705" spans="1:15" hidden="1">
      <c r="A5705" s="41" t="s">
        <v>94</v>
      </c>
      <c r="B5705" s="46">
        <v>45755</v>
      </c>
      <c r="C5705" s="8" t="s">
        <v>13</v>
      </c>
      <c r="D5705" s="8" t="s">
        <v>46</v>
      </c>
      <c r="E5705" s="8" t="s">
        <v>46</v>
      </c>
      <c r="F5705" s="9">
        <f t="shared" si="184"/>
        <v>-38900000</v>
      </c>
      <c r="G5705" s="9">
        <v>-389</v>
      </c>
      <c r="H5705" s="10">
        <v>-42916814</v>
      </c>
      <c r="I5705" s="11">
        <v>8890994105.2235432</v>
      </c>
      <c r="J5705" s="11">
        <v>87473</v>
      </c>
      <c r="K5705" s="11">
        <v>101642.72524348706</v>
      </c>
      <c r="L5705" s="12">
        <v>3377793.8802835345</v>
      </c>
      <c r="M5705" s="11">
        <v>2105</v>
      </c>
      <c r="N5705" s="13"/>
      <c r="O5705" t="str">
        <f t="shared" si="185"/>
        <v/>
      </c>
    </row>
    <row r="5706" spans="1:15" hidden="1">
      <c r="A5706" s="41" t="s">
        <v>94</v>
      </c>
      <c r="B5706" s="46">
        <v>45755</v>
      </c>
      <c r="C5706" s="8" t="s">
        <v>13</v>
      </c>
      <c r="D5706" s="8" t="s">
        <v>14</v>
      </c>
      <c r="E5706" s="8" t="s">
        <v>14</v>
      </c>
      <c r="F5706" s="9">
        <f t="shared" ref="F5706:F5769" si="186">100000*G5706</f>
        <v>46700000</v>
      </c>
      <c r="G5706" s="9">
        <v>467</v>
      </c>
      <c r="H5706" s="10">
        <v>49765855</v>
      </c>
      <c r="I5706" s="11">
        <v>19361778600.93882</v>
      </c>
      <c r="J5706" s="11">
        <v>192901</v>
      </c>
      <c r="K5706" s="11">
        <v>100371.58231911094</v>
      </c>
      <c r="L5706" s="12">
        <v>0</v>
      </c>
      <c r="M5706" s="11">
        <v>754</v>
      </c>
      <c r="N5706" s="13"/>
      <c r="O5706" t="str">
        <f t="shared" si="185"/>
        <v/>
      </c>
    </row>
    <row r="5707" spans="1:15" hidden="1">
      <c r="A5707" s="41" t="s">
        <v>94</v>
      </c>
      <c r="B5707" s="46">
        <v>45755</v>
      </c>
      <c r="C5707" s="8" t="s">
        <v>13</v>
      </c>
      <c r="D5707" s="8" t="s">
        <v>46</v>
      </c>
      <c r="E5707" s="8" t="s">
        <v>46</v>
      </c>
      <c r="F5707" s="9">
        <f t="shared" si="186"/>
        <v>-102400000</v>
      </c>
      <c r="G5707" s="9">
        <v>-1024</v>
      </c>
      <c r="H5707" s="10">
        <v>-112973824</v>
      </c>
      <c r="I5707" s="11">
        <v>8786911954.574213</v>
      </c>
      <c r="J5707" s="11">
        <v>86449</v>
      </c>
      <c r="K5707" s="11">
        <v>101642.72524348706</v>
      </c>
      <c r="L5707" s="12">
        <v>8891673.3506692499</v>
      </c>
      <c r="M5707" s="11">
        <v>2106</v>
      </c>
      <c r="N5707" s="13"/>
      <c r="O5707" t="str">
        <f t="shared" si="185"/>
        <v/>
      </c>
    </row>
    <row r="5708" spans="1:15" hidden="1">
      <c r="A5708" s="41" t="s">
        <v>94</v>
      </c>
      <c r="B5708" s="46">
        <v>45755</v>
      </c>
      <c r="C5708" s="8" t="s">
        <v>13</v>
      </c>
      <c r="D5708" s="8" t="s">
        <v>14</v>
      </c>
      <c r="E5708" s="8" t="s">
        <v>14</v>
      </c>
      <c r="F5708" s="9">
        <f t="shared" si="186"/>
        <v>9500000</v>
      </c>
      <c r="G5708" s="9">
        <v>95</v>
      </c>
      <c r="H5708" s="10">
        <v>10123675</v>
      </c>
      <c r="I5708" s="11">
        <v>19371902275.93882</v>
      </c>
      <c r="J5708" s="11">
        <v>192996</v>
      </c>
      <c r="K5708" s="11">
        <v>100374.63095576499</v>
      </c>
      <c r="L5708" s="12">
        <v>0</v>
      </c>
      <c r="M5708" s="11">
        <v>755</v>
      </c>
      <c r="N5708" s="13"/>
      <c r="O5708" t="str">
        <f t="shared" si="185"/>
        <v/>
      </c>
    </row>
    <row r="5709" spans="1:15" hidden="1">
      <c r="A5709" s="41" t="s">
        <v>94</v>
      </c>
      <c r="B5709" s="46">
        <v>45755</v>
      </c>
      <c r="C5709" s="8" t="s">
        <v>13</v>
      </c>
      <c r="D5709" s="8" t="s">
        <v>46</v>
      </c>
      <c r="E5709" s="8" t="s">
        <v>46</v>
      </c>
      <c r="F5709" s="9">
        <f t="shared" si="186"/>
        <v>-45200000</v>
      </c>
      <c r="G5709" s="9">
        <v>-452</v>
      </c>
      <c r="H5709" s="10">
        <v>-49867352</v>
      </c>
      <c r="I5709" s="11">
        <v>8740969442.7641563</v>
      </c>
      <c r="J5709" s="11">
        <v>85997</v>
      </c>
      <c r="K5709" s="11">
        <v>101642.72524348706</v>
      </c>
      <c r="L5709" s="12">
        <v>3924840.18994385</v>
      </c>
      <c r="M5709" s="11">
        <v>2107</v>
      </c>
      <c r="N5709" s="13"/>
      <c r="O5709" t="str">
        <f t="shared" si="185"/>
        <v/>
      </c>
    </row>
    <row r="5710" spans="1:15" hidden="1">
      <c r="A5710" s="41" t="s">
        <v>94</v>
      </c>
      <c r="B5710" s="46">
        <v>45755</v>
      </c>
      <c r="C5710" s="8" t="s">
        <v>13</v>
      </c>
      <c r="D5710" s="8" t="s">
        <v>46</v>
      </c>
      <c r="E5710" s="8" t="s">
        <v>46</v>
      </c>
      <c r="F5710" s="9">
        <f t="shared" si="186"/>
        <v>-36600000</v>
      </c>
      <c r="G5710" s="9">
        <v>-366</v>
      </c>
      <c r="H5710" s="10">
        <v>-40379316</v>
      </c>
      <c r="I5710" s="11">
        <v>8703768205.3250408</v>
      </c>
      <c r="J5710" s="11">
        <v>85631</v>
      </c>
      <c r="K5710" s="11">
        <v>101642.72524348706</v>
      </c>
      <c r="L5710" s="12">
        <v>3178078.5608837381</v>
      </c>
      <c r="M5710" s="11">
        <v>2108</v>
      </c>
      <c r="N5710" s="13"/>
      <c r="O5710" t="str">
        <f t="shared" si="185"/>
        <v/>
      </c>
    </row>
    <row r="5711" spans="1:15" hidden="1">
      <c r="A5711" s="41" t="s">
        <v>94</v>
      </c>
      <c r="B5711" s="46">
        <v>45755</v>
      </c>
      <c r="C5711" s="8" t="s">
        <v>13</v>
      </c>
      <c r="D5711" s="8" t="s">
        <v>46</v>
      </c>
      <c r="E5711" s="8" t="s">
        <v>46</v>
      </c>
      <c r="F5711" s="9">
        <f t="shared" si="186"/>
        <v>-11300000</v>
      </c>
      <c r="G5711" s="9">
        <v>-113</v>
      </c>
      <c r="H5711" s="10">
        <v>-12466838</v>
      </c>
      <c r="I5711" s="11">
        <v>8692282577.3725262</v>
      </c>
      <c r="J5711" s="11">
        <v>85518</v>
      </c>
      <c r="K5711" s="11">
        <v>101642.72524348706</v>
      </c>
      <c r="L5711" s="12">
        <v>981210.04748596251</v>
      </c>
      <c r="M5711" s="11">
        <v>2109</v>
      </c>
      <c r="N5711" s="13"/>
      <c r="O5711" t="str">
        <f t="shared" si="185"/>
        <v/>
      </c>
    </row>
    <row r="5712" spans="1:15" hidden="1">
      <c r="A5712" s="41" t="s">
        <v>94</v>
      </c>
      <c r="B5712" s="46">
        <v>45755</v>
      </c>
      <c r="C5712" s="8" t="s">
        <v>13</v>
      </c>
      <c r="D5712" s="8" t="s">
        <v>46</v>
      </c>
      <c r="E5712" s="8" t="s">
        <v>46</v>
      </c>
      <c r="F5712" s="9">
        <f t="shared" si="186"/>
        <v>-36200000</v>
      </c>
      <c r="G5712" s="9">
        <v>-362</v>
      </c>
      <c r="H5712" s="10">
        <v>-39938012</v>
      </c>
      <c r="I5712" s="11">
        <v>8655487910.834383</v>
      </c>
      <c r="J5712" s="11">
        <v>85156</v>
      </c>
      <c r="K5712" s="11">
        <v>101642.72524348706</v>
      </c>
      <c r="L5712" s="12">
        <v>3143345.461857684</v>
      </c>
      <c r="M5712" s="11">
        <v>2110</v>
      </c>
      <c r="N5712" s="13"/>
      <c r="O5712" t="str">
        <f t="shared" ref="O5712:O5775" si="187">IF(M5712=_xlfn.MAXIFS(M:M,D:D,D5712),"X","")</f>
        <v/>
      </c>
    </row>
    <row r="5713" spans="1:15" hidden="1">
      <c r="A5713" s="41" t="s">
        <v>94</v>
      </c>
      <c r="B5713" s="46">
        <v>45755</v>
      </c>
      <c r="C5713" s="8" t="s">
        <v>13</v>
      </c>
      <c r="D5713" s="8" t="s">
        <v>46</v>
      </c>
      <c r="E5713" s="8" t="s">
        <v>46</v>
      </c>
      <c r="F5713" s="9">
        <f t="shared" si="186"/>
        <v>-1800000</v>
      </c>
      <c r="G5713" s="9">
        <v>-18</v>
      </c>
      <c r="H5713" s="10">
        <v>-1985868</v>
      </c>
      <c r="I5713" s="11">
        <v>8653658341.7800007</v>
      </c>
      <c r="J5713" s="11">
        <v>85138</v>
      </c>
      <c r="K5713" s="11">
        <v>101642.72524348706</v>
      </c>
      <c r="L5713" s="12">
        <v>156298.94561723294</v>
      </c>
      <c r="M5713" s="11">
        <v>2111</v>
      </c>
      <c r="N5713" s="13"/>
      <c r="O5713" t="str">
        <f t="shared" si="187"/>
        <v/>
      </c>
    </row>
    <row r="5714" spans="1:15" hidden="1">
      <c r="A5714" s="41" t="s">
        <v>94</v>
      </c>
      <c r="B5714" s="46">
        <v>45755</v>
      </c>
      <c r="C5714" s="8" t="s">
        <v>13</v>
      </c>
      <c r="D5714" s="8" t="s">
        <v>46</v>
      </c>
      <c r="E5714" s="8" t="s">
        <v>46</v>
      </c>
      <c r="F5714" s="9">
        <f t="shared" si="186"/>
        <v>-45200000</v>
      </c>
      <c r="G5714" s="9">
        <v>-452</v>
      </c>
      <c r="H5714" s="10">
        <v>-49867352</v>
      </c>
      <c r="I5714" s="11">
        <v>8607715829.969944</v>
      </c>
      <c r="J5714" s="11">
        <v>84686</v>
      </c>
      <c r="K5714" s="11">
        <v>101642.72524348706</v>
      </c>
      <c r="L5714" s="12">
        <v>3924840.18994385</v>
      </c>
      <c r="M5714" s="11">
        <v>2112</v>
      </c>
      <c r="N5714" s="13"/>
      <c r="O5714" t="str">
        <f t="shared" si="187"/>
        <v/>
      </c>
    </row>
    <row r="5715" spans="1:15" hidden="1">
      <c r="A5715" s="41" t="s">
        <v>94</v>
      </c>
      <c r="B5715" s="46">
        <v>45755</v>
      </c>
      <c r="C5715" s="8" t="s">
        <v>13</v>
      </c>
      <c r="D5715" s="8" t="s">
        <v>46</v>
      </c>
      <c r="E5715" s="8" t="s">
        <v>46</v>
      </c>
      <c r="F5715" s="9">
        <f t="shared" si="186"/>
        <v>-198000000</v>
      </c>
      <c r="G5715" s="9">
        <v>-1980</v>
      </c>
      <c r="H5715" s="10">
        <v>-218445480</v>
      </c>
      <c r="I5715" s="11">
        <v>8406463233.9878397</v>
      </c>
      <c r="J5715" s="11">
        <v>82706</v>
      </c>
      <c r="K5715" s="11">
        <v>101642.72524348706</v>
      </c>
      <c r="L5715" s="12">
        <v>17192884.017895609</v>
      </c>
      <c r="M5715" s="11">
        <v>2113</v>
      </c>
      <c r="N5715" s="13"/>
      <c r="O5715" t="str">
        <f t="shared" si="187"/>
        <v/>
      </c>
    </row>
    <row r="5716" spans="1:15" hidden="1">
      <c r="A5716" s="41" t="s">
        <v>94</v>
      </c>
      <c r="B5716" s="46">
        <v>45755</v>
      </c>
      <c r="C5716" s="8" t="s">
        <v>13</v>
      </c>
      <c r="D5716" s="8" t="s">
        <v>46</v>
      </c>
      <c r="E5716" s="8" t="s">
        <v>46</v>
      </c>
      <c r="F5716" s="9">
        <f t="shared" si="186"/>
        <v>3700000</v>
      </c>
      <c r="G5716" s="9">
        <v>37</v>
      </c>
      <c r="H5716" s="10">
        <v>4066707</v>
      </c>
      <c r="I5716" s="11">
        <v>8410529940.9878397</v>
      </c>
      <c r="J5716" s="11">
        <v>82743</v>
      </c>
      <c r="K5716" s="11">
        <v>101646.42254919256</v>
      </c>
      <c r="L5716" s="12">
        <v>0</v>
      </c>
      <c r="M5716" s="11">
        <v>2114</v>
      </c>
      <c r="N5716" s="13"/>
      <c r="O5716" t="str">
        <f t="shared" si="187"/>
        <v/>
      </c>
    </row>
    <row r="5717" spans="1:15" hidden="1">
      <c r="A5717" s="41" t="s">
        <v>94</v>
      </c>
      <c r="B5717" s="46">
        <v>45755</v>
      </c>
      <c r="C5717" s="8" t="s">
        <v>13</v>
      </c>
      <c r="D5717" s="8" t="s">
        <v>46</v>
      </c>
      <c r="E5717" s="8" t="s">
        <v>46</v>
      </c>
      <c r="F5717" s="9">
        <f t="shared" si="186"/>
        <v>-1800000</v>
      </c>
      <c r="G5717" s="9">
        <v>-18</v>
      </c>
      <c r="H5717" s="10">
        <v>-1985868</v>
      </c>
      <c r="I5717" s="11">
        <v>8408700305.3819542</v>
      </c>
      <c r="J5717" s="11">
        <v>82725</v>
      </c>
      <c r="K5717" s="11">
        <v>101646.42254919256</v>
      </c>
      <c r="L5717" s="12">
        <v>156232.3941145339</v>
      </c>
      <c r="M5717" s="11">
        <v>2115</v>
      </c>
      <c r="N5717" s="13"/>
      <c r="O5717" t="str">
        <f t="shared" si="187"/>
        <v/>
      </c>
    </row>
    <row r="5718" spans="1:15" hidden="1">
      <c r="A5718" s="41" t="s">
        <v>94</v>
      </c>
      <c r="B5718" s="46">
        <v>45755</v>
      </c>
      <c r="C5718" s="8" t="s">
        <v>13</v>
      </c>
      <c r="D5718" s="8" t="s">
        <v>46</v>
      </c>
      <c r="E5718" s="8" t="s">
        <v>46</v>
      </c>
      <c r="F5718" s="9">
        <f t="shared" si="186"/>
        <v>-1000000</v>
      </c>
      <c r="G5718" s="9">
        <v>-10</v>
      </c>
      <c r="H5718" s="10">
        <v>-1103260</v>
      </c>
      <c r="I5718" s="11">
        <v>8407683841.1564627</v>
      </c>
      <c r="J5718" s="11">
        <v>82715</v>
      </c>
      <c r="K5718" s="11">
        <v>101646.42254919256</v>
      </c>
      <c r="L5718" s="12">
        <v>86795.774508074392</v>
      </c>
      <c r="M5718" s="11">
        <v>2116</v>
      </c>
      <c r="N5718" s="13"/>
      <c r="O5718" t="str">
        <f t="shared" si="187"/>
        <v/>
      </c>
    </row>
    <row r="5719" spans="1:15" hidden="1">
      <c r="A5719" s="41" t="s">
        <v>94</v>
      </c>
      <c r="B5719" s="46">
        <v>45755</v>
      </c>
      <c r="C5719" s="8" t="s">
        <v>13</v>
      </c>
      <c r="D5719" s="8" t="s">
        <v>46</v>
      </c>
      <c r="E5719" s="8" t="s">
        <v>46</v>
      </c>
      <c r="F5719" s="9">
        <f t="shared" si="186"/>
        <v>-4500000</v>
      </c>
      <c r="G5719" s="9">
        <v>-45</v>
      </c>
      <c r="H5719" s="10">
        <v>-4964670</v>
      </c>
      <c r="I5719" s="11">
        <v>8403109752.1417494</v>
      </c>
      <c r="J5719" s="11">
        <v>82670</v>
      </c>
      <c r="K5719" s="11">
        <v>101646.42254919256</v>
      </c>
      <c r="L5719" s="12">
        <v>390580.98528633453</v>
      </c>
      <c r="M5719" s="11">
        <v>2117</v>
      </c>
      <c r="N5719" s="13"/>
      <c r="O5719" t="str">
        <f t="shared" si="187"/>
        <v/>
      </c>
    </row>
    <row r="5720" spans="1:15" hidden="1">
      <c r="A5720" s="41" t="s">
        <v>94</v>
      </c>
      <c r="B5720" s="46">
        <v>45755</v>
      </c>
      <c r="C5720" s="8" t="s">
        <v>13</v>
      </c>
      <c r="D5720" s="8" t="s">
        <v>46</v>
      </c>
      <c r="E5720" s="8" t="s">
        <v>46</v>
      </c>
      <c r="F5720" s="9">
        <f t="shared" si="186"/>
        <v>-4500000</v>
      </c>
      <c r="G5720" s="9">
        <v>-45</v>
      </c>
      <c r="H5720" s="10">
        <v>-4964670</v>
      </c>
      <c r="I5720" s="11">
        <v>8398535663.1270361</v>
      </c>
      <c r="J5720" s="11">
        <v>82625</v>
      </c>
      <c r="K5720" s="11">
        <v>101646.42254919256</v>
      </c>
      <c r="L5720" s="12">
        <v>390580.98528633453</v>
      </c>
      <c r="M5720" s="11">
        <v>2118</v>
      </c>
      <c r="N5720" s="13"/>
      <c r="O5720" t="str">
        <f t="shared" si="187"/>
        <v/>
      </c>
    </row>
    <row r="5721" spans="1:15" hidden="1">
      <c r="A5721" s="41" t="s">
        <v>94</v>
      </c>
      <c r="B5721" s="46">
        <v>45755</v>
      </c>
      <c r="C5721" s="8" t="s">
        <v>13</v>
      </c>
      <c r="D5721" s="8" t="s">
        <v>46</v>
      </c>
      <c r="E5721" s="8" t="s">
        <v>46</v>
      </c>
      <c r="F5721" s="9">
        <f t="shared" si="186"/>
        <v>-5500000</v>
      </c>
      <c r="G5721" s="9">
        <v>-55</v>
      </c>
      <c r="H5721" s="10">
        <v>-6067930</v>
      </c>
      <c r="I5721" s="11">
        <v>8392945109.8868303</v>
      </c>
      <c r="J5721" s="11">
        <v>82570</v>
      </c>
      <c r="K5721" s="11">
        <v>101646.42254919256</v>
      </c>
      <c r="L5721" s="12">
        <v>477376.75979440939</v>
      </c>
      <c r="M5721" s="11">
        <v>2119</v>
      </c>
      <c r="N5721" s="13"/>
      <c r="O5721" t="str">
        <f t="shared" si="187"/>
        <v/>
      </c>
    </row>
    <row r="5722" spans="1:15" hidden="1">
      <c r="A5722" s="41" t="s">
        <v>94</v>
      </c>
      <c r="B5722" s="46">
        <v>45755</v>
      </c>
      <c r="C5722" s="8" t="s">
        <v>13</v>
      </c>
      <c r="D5722" s="8" t="s">
        <v>46</v>
      </c>
      <c r="E5722" s="8" t="s">
        <v>46</v>
      </c>
      <c r="F5722" s="9">
        <f t="shared" si="186"/>
        <v>-900000</v>
      </c>
      <c r="G5722" s="9">
        <v>-9</v>
      </c>
      <c r="H5722" s="10">
        <v>-992934</v>
      </c>
      <c r="I5722" s="11">
        <v>8392030292.0838881</v>
      </c>
      <c r="J5722" s="11">
        <v>82561</v>
      </c>
      <c r="K5722" s="11">
        <v>101646.42254919256</v>
      </c>
      <c r="L5722" s="12">
        <v>78116.197057266952</v>
      </c>
      <c r="M5722" s="11">
        <v>2120</v>
      </c>
      <c r="N5722" s="13"/>
      <c r="O5722" t="str">
        <f t="shared" si="187"/>
        <v/>
      </c>
    </row>
    <row r="5723" spans="1:15" hidden="1">
      <c r="A5723" s="41" t="s">
        <v>94</v>
      </c>
      <c r="B5723" s="46">
        <v>45755</v>
      </c>
      <c r="C5723" s="8" t="s">
        <v>13</v>
      </c>
      <c r="D5723" s="8" t="s">
        <v>46</v>
      </c>
      <c r="E5723" s="8" t="s">
        <v>46</v>
      </c>
      <c r="F5723" s="9">
        <f t="shared" si="186"/>
        <v>-900000</v>
      </c>
      <c r="G5723" s="9">
        <v>-9</v>
      </c>
      <c r="H5723" s="10">
        <v>-992934</v>
      </c>
      <c r="I5723" s="11">
        <v>8391115474.2809458</v>
      </c>
      <c r="J5723" s="11">
        <v>82552</v>
      </c>
      <c r="K5723" s="11">
        <v>101646.42254919256</v>
      </c>
      <c r="L5723" s="12">
        <v>78116.197057266952</v>
      </c>
      <c r="M5723" s="11">
        <v>2121</v>
      </c>
      <c r="N5723" s="13"/>
      <c r="O5723" t="str">
        <f t="shared" si="187"/>
        <v/>
      </c>
    </row>
    <row r="5724" spans="1:15" hidden="1">
      <c r="A5724" s="41" t="s">
        <v>94</v>
      </c>
      <c r="B5724" s="46">
        <v>45755</v>
      </c>
      <c r="C5724" s="8" t="s">
        <v>13</v>
      </c>
      <c r="D5724" s="8" t="s">
        <v>46</v>
      </c>
      <c r="E5724" s="8" t="s">
        <v>46</v>
      </c>
      <c r="F5724" s="9">
        <f t="shared" si="186"/>
        <v>-27900000</v>
      </c>
      <c r="G5724" s="9">
        <v>-279</v>
      </c>
      <c r="H5724" s="10">
        <v>-30780954</v>
      </c>
      <c r="I5724" s="11">
        <v>8362756122.3897209</v>
      </c>
      <c r="J5724" s="11">
        <v>82273</v>
      </c>
      <c r="K5724" s="11">
        <v>101646.42254919256</v>
      </c>
      <c r="L5724" s="12">
        <v>2421602.1087752767</v>
      </c>
      <c r="M5724" s="11">
        <v>2122</v>
      </c>
      <c r="N5724" s="13"/>
      <c r="O5724" t="str">
        <f t="shared" si="187"/>
        <v/>
      </c>
    </row>
    <row r="5725" spans="1:15" hidden="1">
      <c r="A5725" s="41" t="s">
        <v>94</v>
      </c>
      <c r="B5725" s="46">
        <v>45755</v>
      </c>
      <c r="C5725" s="8" t="s">
        <v>13</v>
      </c>
      <c r="D5725" s="8" t="s">
        <v>46</v>
      </c>
      <c r="E5725" s="8" t="s">
        <v>46</v>
      </c>
      <c r="F5725" s="9">
        <f t="shared" si="186"/>
        <v>-13700000</v>
      </c>
      <c r="G5725" s="9">
        <v>-137</v>
      </c>
      <c r="H5725" s="10">
        <v>-15114662</v>
      </c>
      <c r="I5725" s="11">
        <v>8348830562.5004816</v>
      </c>
      <c r="J5725" s="11">
        <v>82136</v>
      </c>
      <c r="K5725" s="11">
        <v>101646.42254919256</v>
      </c>
      <c r="L5725" s="12">
        <v>1189102.1107606199</v>
      </c>
      <c r="M5725" s="11">
        <v>2123</v>
      </c>
      <c r="N5725" s="13"/>
      <c r="O5725" t="str">
        <f t="shared" si="187"/>
        <v/>
      </c>
    </row>
    <row r="5726" spans="1:15" hidden="1">
      <c r="A5726" s="41" t="s">
        <v>94</v>
      </c>
      <c r="B5726" s="46">
        <v>45755</v>
      </c>
      <c r="C5726" s="8" t="s">
        <v>13</v>
      </c>
      <c r="D5726" s="8" t="s">
        <v>14</v>
      </c>
      <c r="E5726" s="8" t="s">
        <v>14</v>
      </c>
      <c r="F5726" s="9">
        <f t="shared" si="186"/>
        <v>900000</v>
      </c>
      <c r="G5726" s="9">
        <v>9</v>
      </c>
      <c r="H5726" s="10">
        <v>958959</v>
      </c>
      <c r="I5726" s="11">
        <v>19372861234.93882</v>
      </c>
      <c r="J5726" s="11">
        <v>193005</v>
      </c>
      <c r="K5726" s="11">
        <v>100374.91896551292</v>
      </c>
      <c r="L5726" s="12">
        <v>0</v>
      </c>
      <c r="M5726" s="11">
        <v>756</v>
      </c>
      <c r="N5726" s="13"/>
      <c r="O5726" t="str">
        <f t="shared" si="187"/>
        <v/>
      </c>
    </row>
    <row r="5727" spans="1:15" hidden="1">
      <c r="A5727" s="41" t="s">
        <v>94</v>
      </c>
      <c r="B5727" s="46">
        <v>45755</v>
      </c>
      <c r="C5727" s="8" t="s">
        <v>13</v>
      </c>
      <c r="D5727" s="8" t="s">
        <v>46</v>
      </c>
      <c r="E5727" s="8" t="s">
        <v>46</v>
      </c>
      <c r="F5727" s="9">
        <f t="shared" si="186"/>
        <v>-900000</v>
      </c>
      <c r="G5727" s="9">
        <v>-9</v>
      </c>
      <c r="H5727" s="10">
        <v>-992934</v>
      </c>
      <c r="I5727" s="11">
        <v>8347915744.6975393</v>
      </c>
      <c r="J5727" s="11">
        <v>82127</v>
      </c>
      <c r="K5727" s="11">
        <v>101646.42254919256</v>
      </c>
      <c r="L5727" s="12">
        <v>78116.197057266952</v>
      </c>
      <c r="M5727" s="11">
        <v>2124</v>
      </c>
      <c r="N5727" s="13"/>
      <c r="O5727" t="str">
        <f t="shared" si="187"/>
        <v/>
      </c>
    </row>
    <row r="5728" spans="1:15" hidden="1">
      <c r="A5728" s="41" t="s">
        <v>94</v>
      </c>
      <c r="B5728" s="46">
        <v>45755</v>
      </c>
      <c r="C5728" s="8" t="s">
        <v>13</v>
      </c>
      <c r="D5728" s="8" t="s">
        <v>46</v>
      </c>
      <c r="E5728" s="8" t="s">
        <v>46</v>
      </c>
      <c r="F5728" s="9">
        <f t="shared" si="186"/>
        <v>-6700000</v>
      </c>
      <c r="G5728" s="9">
        <v>-67</v>
      </c>
      <c r="H5728" s="10">
        <v>-7391842</v>
      </c>
      <c r="I5728" s="11">
        <v>8341105434.3867435</v>
      </c>
      <c r="J5728" s="11">
        <v>82060</v>
      </c>
      <c r="K5728" s="11">
        <v>101646.42254919256</v>
      </c>
      <c r="L5728" s="12">
        <v>581531.68920409866</v>
      </c>
      <c r="M5728" s="11">
        <v>2125</v>
      </c>
      <c r="N5728" s="13"/>
      <c r="O5728" t="str">
        <f t="shared" si="187"/>
        <v/>
      </c>
    </row>
    <row r="5729" spans="1:15" hidden="1">
      <c r="A5729" s="41" t="s">
        <v>94</v>
      </c>
      <c r="B5729" s="46">
        <v>45755</v>
      </c>
      <c r="C5729" s="8" t="s">
        <v>13</v>
      </c>
      <c r="D5729" s="8" t="s">
        <v>14</v>
      </c>
      <c r="E5729" s="8" t="s">
        <v>14</v>
      </c>
      <c r="F5729" s="9">
        <f t="shared" si="186"/>
        <v>900000</v>
      </c>
      <c r="G5729" s="9">
        <v>9</v>
      </c>
      <c r="H5729" s="10">
        <v>959085</v>
      </c>
      <c r="I5729" s="11">
        <v>19373820319.93882</v>
      </c>
      <c r="J5729" s="11">
        <v>193014</v>
      </c>
      <c r="K5729" s="11">
        <v>100375.20760120417</v>
      </c>
      <c r="L5729" s="12">
        <v>0</v>
      </c>
      <c r="M5729" s="11">
        <v>757</v>
      </c>
      <c r="N5729" s="13"/>
      <c r="O5729" t="str">
        <f t="shared" si="187"/>
        <v/>
      </c>
    </row>
    <row r="5730" spans="1:15" hidden="1">
      <c r="A5730" s="41" t="s">
        <v>94</v>
      </c>
      <c r="B5730" s="46">
        <v>45755</v>
      </c>
      <c r="C5730" s="8" t="s">
        <v>13</v>
      </c>
      <c r="D5730" s="8" t="s">
        <v>46</v>
      </c>
      <c r="E5730" s="8" t="s">
        <v>46</v>
      </c>
      <c r="F5730" s="9">
        <f t="shared" si="186"/>
        <v>-4800000</v>
      </c>
      <c r="G5730" s="9">
        <v>-48</v>
      </c>
      <c r="H5730" s="10">
        <v>-5295648</v>
      </c>
      <c r="I5730" s="11">
        <v>8336226406.1043825</v>
      </c>
      <c r="J5730" s="11">
        <v>82012</v>
      </c>
      <c r="K5730" s="11">
        <v>101646.42254919256</v>
      </c>
      <c r="L5730" s="12">
        <v>416619.71763875708</v>
      </c>
      <c r="M5730" s="11">
        <v>2126</v>
      </c>
      <c r="N5730" s="13"/>
      <c r="O5730" t="str">
        <f t="shared" si="187"/>
        <v/>
      </c>
    </row>
    <row r="5731" spans="1:15" hidden="1">
      <c r="A5731" s="41" t="s">
        <v>94</v>
      </c>
      <c r="B5731" s="46">
        <v>45755</v>
      </c>
      <c r="C5731" s="8" t="s">
        <v>13</v>
      </c>
      <c r="D5731" s="8" t="s">
        <v>46</v>
      </c>
      <c r="E5731" s="8" t="s">
        <v>46</v>
      </c>
      <c r="F5731" s="9">
        <f t="shared" si="186"/>
        <v>-13500000</v>
      </c>
      <c r="G5731" s="9">
        <v>-135</v>
      </c>
      <c r="H5731" s="10">
        <v>-14894010</v>
      </c>
      <c r="I5731" s="11">
        <v>8322504139.0602417</v>
      </c>
      <c r="J5731" s="11">
        <v>81877</v>
      </c>
      <c r="K5731" s="11">
        <v>101646.42254919256</v>
      </c>
      <c r="L5731" s="12">
        <v>1171742.9558590036</v>
      </c>
      <c r="M5731" s="11">
        <v>2127</v>
      </c>
      <c r="N5731" s="13"/>
      <c r="O5731" t="str">
        <f t="shared" si="187"/>
        <v/>
      </c>
    </row>
    <row r="5732" spans="1:15" hidden="1">
      <c r="A5732" s="41" t="s">
        <v>94</v>
      </c>
      <c r="B5732" s="46">
        <v>45755</v>
      </c>
      <c r="C5732" s="8" t="s">
        <v>13</v>
      </c>
      <c r="D5732" s="8" t="s">
        <v>14</v>
      </c>
      <c r="E5732" s="8" t="s">
        <v>14</v>
      </c>
      <c r="F5732" s="9">
        <f t="shared" si="186"/>
        <v>9500000</v>
      </c>
      <c r="G5732" s="9">
        <v>95</v>
      </c>
      <c r="H5732" s="10">
        <v>10123675</v>
      </c>
      <c r="I5732" s="11">
        <v>19383943994.93882</v>
      </c>
      <c r="J5732" s="11">
        <v>193109</v>
      </c>
      <c r="K5732" s="11">
        <v>100378.25267045462</v>
      </c>
      <c r="L5732" s="12">
        <v>0</v>
      </c>
      <c r="M5732" s="11">
        <v>758</v>
      </c>
      <c r="N5732" s="13"/>
      <c r="O5732" t="str">
        <f t="shared" si="187"/>
        <v/>
      </c>
    </row>
    <row r="5733" spans="1:15" hidden="1">
      <c r="A5733" s="41" t="s">
        <v>94</v>
      </c>
      <c r="B5733" s="46">
        <v>45755</v>
      </c>
      <c r="C5733" s="8" t="s">
        <v>13</v>
      </c>
      <c r="D5733" s="8" t="s">
        <v>14</v>
      </c>
      <c r="E5733" s="8" t="s">
        <v>14</v>
      </c>
      <c r="F5733" s="9">
        <f t="shared" si="186"/>
        <v>4700000</v>
      </c>
      <c r="G5733" s="9">
        <v>47</v>
      </c>
      <c r="H5733" s="10">
        <v>5007897</v>
      </c>
      <c r="I5733" s="11">
        <v>19388951891.93882</v>
      </c>
      <c r="J5733" s="11">
        <v>193156</v>
      </c>
      <c r="K5733" s="11">
        <v>100379.75466430667</v>
      </c>
      <c r="L5733" s="12">
        <v>0</v>
      </c>
      <c r="M5733" s="11">
        <v>759</v>
      </c>
      <c r="N5733" s="13"/>
      <c r="O5733" t="str">
        <f t="shared" si="187"/>
        <v/>
      </c>
    </row>
    <row r="5734" spans="1:15" hidden="1">
      <c r="A5734" s="41" t="s">
        <v>94</v>
      </c>
      <c r="B5734" s="46">
        <v>45755</v>
      </c>
      <c r="C5734" s="8" t="s">
        <v>13</v>
      </c>
      <c r="D5734" s="8" t="s">
        <v>14</v>
      </c>
      <c r="E5734" s="8" t="s">
        <v>14</v>
      </c>
      <c r="F5734" s="9">
        <f t="shared" si="186"/>
        <v>900000</v>
      </c>
      <c r="G5734" s="9">
        <v>9</v>
      </c>
      <c r="H5734" s="10">
        <v>954801</v>
      </c>
      <c r="I5734" s="11">
        <v>19389906692.93882</v>
      </c>
      <c r="J5734" s="11">
        <v>193165</v>
      </c>
      <c r="K5734" s="11">
        <v>100380.02067112997</v>
      </c>
      <c r="L5734" s="12">
        <v>0</v>
      </c>
      <c r="M5734" s="11">
        <v>760</v>
      </c>
      <c r="N5734" s="13"/>
      <c r="O5734" t="str">
        <f t="shared" si="187"/>
        <v/>
      </c>
    </row>
    <row r="5735" spans="1:15" hidden="1">
      <c r="A5735" s="41" t="s">
        <v>94</v>
      </c>
      <c r="B5735" s="46">
        <v>45755</v>
      </c>
      <c r="C5735" s="8" t="s">
        <v>13</v>
      </c>
      <c r="D5735" s="8" t="s">
        <v>46</v>
      </c>
      <c r="E5735" s="8" t="s">
        <v>46</v>
      </c>
      <c r="F5735" s="9">
        <f t="shared" si="186"/>
        <v>-3000000</v>
      </c>
      <c r="G5735" s="9">
        <v>-30</v>
      </c>
      <c r="H5735" s="10">
        <v>-3309780</v>
      </c>
      <c r="I5735" s="11">
        <v>8319454746.3837662</v>
      </c>
      <c r="J5735" s="11">
        <v>81847</v>
      </c>
      <c r="K5735" s="11">
        <v>101646.42254919256</v>
      </c>
      <c r="L5735" s="12">
        <v>260387.32352422317</v>
      </c>
      <c r="M5735" s="11">
        <v>2128</v>
      </c>
      <c r="N5735" s="13"/>
      <c r="O5735" t="str">
        <f t="shared" si="187"/>
        <v/>
      </c>
    </row>
    <row r="5736" spans="1:15" hidden="1">
      <c r="A5736" s="41" t="s">
        <v>94</v>
      </c>
      <c r="B5736" s="46">
        <v>45755</v>
      </c>
      <c r="C5736" s="8" t="s">
        <v>13</v>
      </c>
      <c r="D5736" s="8" t="s">
        <v>46</v>
      </c>
      <c r="E5736" s="8" t="s">
        <v>46</v>
      </c>
      <c r="F5736" s="9">
        <f t="shared" si="186"/>
        <v>-45200000</v>
      </c>
      <c r="G5736" s="9">
        <v>-452</v>
      </c>
      <c r="H5736" s="10">
        <v>-49867352</v>
      </c>
      <c r="I5736" s="11">
        <v>8273510563.391531</v>
      </c>
      <c r="J5736" s="11">
        <v>81395</v>
      </c>
      <c r="K5736" s="11">
        <v>101646.42254919256</v>
      </c>
      <c r="L5736" s="12">
        <v>3923169.0077649653</v>
      </c>
      <c r="M5736" s="11">
        <v>2129</v>
      </c>
      <c r="N5736" s="13"/>
      <c r="O5736" t="str">
        <f t="shared" si="187"/>
        <v/>
      </c>
    </row>
    <row r="5737" spans="1:15" hidden="1">
      <c r="A5737" s="41" t="s">
        <v>94</v>
      </c>
      <c r="B5737" s="46">
        <v>45755</v>
      </c>
      <c r="C5737" s="8" t="s">
        <v>13</v>
      </c>
      <c r="D5737" s="8" t="s">
        <v>46</v>
      </c>
      <c r="E5737" s="8" t="s">
        <v>46</v>
      </c>
      <c r="F5737" s="9">
        <f t="shared" si="186"/>
        <v>-9000000</v>
      </c>
      <c r="G5737" s="9">
        <v>-90</v>
      </c>
      <c r="H5737" s="10">
        <v>-9929340</v>
      </c>
      <c r="I5737" s="11">
        <v>8264362385.3621035</v>
      </c>
      <c r="J5737" s="11">
        <v>81305</v>
      </c>
      <c r="K5737" s="11">
        <v>101646.42254919256</v>
      </c>
      <c r="L5737" s="12">
        <v>781161.97057266906</v>
      </c>
      <c r="M5737" s="11">
        <v>2130</v>
      </c>
      <c r="N5737" s="13"/>
      <c r="O5737" t="str">
        <f t="shared" si="187"/>
        <v/>
      </c>
    </row>
    <row r="5738" spans="1:15" hidden="1">
      <c r="A5738" s="41" t="s">
        <v>94</v>
      </c>
      <c r="B5738" s="46">
        <v>45755</v>
      </c>
      <c r="C5738" s="8" t="s">
        <v>13</v>
      </c>
      <c r="D5738" s="8" t="s">
        <v>46</v>
      </c>
      <c r="E5738" s="8" t="s">
        <v>46</v>
      </c>
      <c r="F5738" s="9">
        <f t="shared" si="186"/>
        <v>-19000000</v>
      </c>
      <c r="G5738" s="9">
        <v>-190</v>
      </c>
      <c r="H5738" s="10">
        <v>-20961940</v>
      </c>
      <c r="I5738" s="11">
        <v>8245049565.0777569</v>
      </c>
      <c r="J5738" s="11">
        <v>81115</v>
      </c>
      <c r="K5738" s="11">
        <v>101646.42254919256</v>
      </c>
      <c r="L5738" s="12">
        <v>1649119.715653412</v>
      </c>
      <c r="M5738" s="11">
        <v>2131</v>
      </c>
      <c r="N5738" s="13"/>
      <c r="O5738" t="str">
        <f t="shared" si="187"/>
        <v/>
      </c>
    </row>
    <row r="5739" spans="1:15" hidden="1">
      <c r="A5739" s="41" t="s">
        <v>94</v>
      </c>
      <c r="B5739" s="46">
        <v>45755</v>
      </c>
      <c r="C5739" s="8" t="s">
        <v>13</v>
      </c>
      <c r="D5739" s="8" t="s">
        <v>46</v>
      </c>
      <c r="E5739" s="8" t="s">
        <v>46</v>
      </c>
      <c r="F5739" s="9">
        <f t="shared" si="186"/>
        <v>-13500000</v>
      </c>
      <c r="G5739" s="9">
        <v>-135</v>
      </c>
      <c r="H5739" s="10">
        <v>-14894010</v>
      </c>
      <c r="I5739" s="11">
        <v>8231327298.0336161</v>
      </c>
      <c r="J5739" s="11">
        <v>80980</v>
      </c>
      <c r="K5739" s="11">
        <v>101646.42254919256</v>
      </c>
      <c r="L5739" s="12">
        <v>1171742.9558590036</v>
      </c>
      <c r="M5739" s="11">
        <v>2132</v>
      </c>
      <c r="N5739" s="13"/>
      <c r="O5739" t="str">
        <f t="shared" si="187"/>
        <v/>
      </c>
    </row>
    <row r="5740" spans="1:15" hidden="1">
      <c r="A5740" s="41" t="s">
        <v>94</v>
      </c>
      <c r="B5740" s="46">
        <v>45755</v>
      </c>
      <c r="C5740" s="8" t="s">
        <v>13</v>
      </c>
      <c r="D5740" s="8" t="s">
        <v>46</v>
      </c>
      <c r="E5740" s="8" t="s">
        <v>46</v>
      </c>
      <c r="F5740" s="9">
        <f t="shared" si="186"/>
        <v>-4500000</v>
      </c>
      <c r="G5740" s="9">
        <v>-45</v>
      </c>
      <c r="H5740" s="10">
        <v>-4964670</v>
      </c>
      <c r="I5740" s="11">
        <v>8226753209.0189028</v>
      </c>
      <c r="J5740" s="11">
        <v>80935</v>
      </c>
      <c r="K5740" s="11">
        <v>101646.42254919256</v>
      </c>
      <c r="L5740" s="12">
        <v>390580.98528633453</v>
      </c>
      <c r="M5740" s="11">
        <v>2133</v>
      </c>
      <c r="N5740" s="13"/>
      <c r="O5740" t="str">
        <f t="shared" si="187"/>
        <v/>
      </c>
    </row>
    <row r="5741" spans="1:15" hidden="1">
      <c r="A5741" s="41" t="s">
        <v>94</v>
      </c>
      <c r="B5741" s="46">
        <v>45755</v>
      </c>
      <c r="C5741" s="8" t="s">
        <v>13</v>
      </c>
      <c r="D5741" s="8" t="s">
        <v>46</v>
      </c>
      <c r="E5741" s="8" t="s">
        <v>46</v>
      </c>
      <c r="F5741" s="9">
        <f t="shared" si="186"/>
        <v>-4500000</v>
      </c>
      <c r="G5741" s="9">
        <v>-45</v>
      </c>
      <c r="H5741" s="10">
        <v>-4964670</v>
      </c>
      <c r="I5741" s="11">
        <v>8222179120.0041895</v>
      </c>
      <c r="J5741" s="11">
        <v>80890</v>
      </c>
      <c r="K5741" s="11">
        <v>101646.42254919256</v>
      </c>
      <c r="L5741" s="12">
        <v>390580.98528633453</v>
      </c>
      <c r="M5741" s="11">
        <v>2134</v>
      </c>
      <c r="N5741" s="13"/>
      <c r="O5741" t="str">
        <f t="shared" si="187"/>
        <v/>
      </c>
    </row>
    <row r="5742" spans="1:15" hidden="1">
      <c r="A5742" s="41" t="s">
        <v>94</v>
      </c>
      <c r="B5742" s="46">
        <v>45755</v>
      </c>
      <c r="C5742" s="8" t="s">
        <v>13</v>
      </c>
      <c r="D5742" s="8" t="s">
        <v>46</v>
      </c>
      <c r="E5742" s="8" t="s">
        <v>46</v>
      </c>
      <c r="F5742" s="9">
        <f t="shared" si="186"/>
        <v>-900000</v>
      </c>
      <c r="G5742" s="9">
        <v>-9</v>
      </c>
      <c r="H5742" s="10">
        <v>-992934</v>
      </c>
      <c r="I5742" s="11">
        <v>8221264302.2012472</v>
      </c>
      <c r="J5742" s="11">
        <v>80881</v>
      </c>
      <c r="K5742" s="11">
        <v>101646.42254919256</v>
      </c>
      <c r="L5742" s="12">
        <v>78116.197057266952</v>
      </c>
      <c r="M5742" s="11">
        <v>2135</v>
      </c>
      <c r="N5742" s="13"/>
      <c r="O5742" t="str">
        <f t="shared" si="187"/>
        <v/>
      </c>
    </row>
    <row r="5743" spans="1:15" hidden="1">
      <c r="A5743" s="41" t="s">
        <v>94</v>
      </c>
      <c r="B5743" s="46">
        <v>45755</v>
      </c>
      <c r="C5743" s="8" t="s">
        <v>13</v>
      </c>
      <c r="D5743" s="8" t="s">
        <v>46</v>
      </c>
      <c r="E5743" s="8" t="s">
        <v>46</v>
      </c>
      <c r="F5743" s="9">
        <f t="shared" si="186"/>
        <v>-900000</v>
      </c>
      <c r="G5743" s="9">
        <v>-9</v>
      </c>
      <c r="H5743" s="10">
        <v>-992934</v>
      </c>
      <c r="I5743" s="11">
        <v>8220349484.3983049</v>
      </c>
      <c r="J5743" s="11">
        <v>80872</v>
      </c>
      <c r="K5743" s="11">
        <v>101646.42254919256</v>
      </c>
      <c r="L5743" s="12">
        <v>78116.197057266952</v>
      </c>
      <c r="M5743" s="11">
        <v>2136</v>
      </c>
      <c r="N5743" s="13"/>
      <c r="O5743" t="str">
        <f t="shared" si="187"/>
        <v/>
      </c>
    </row>
    <row r="5744" spans="1:15" hidden="1">
      <c r="A5744" s="41" t="s">
        <v>94</v>
      </c>
      <c r="B5744" s="46">
        <v>45755</v>
      </c>
      <c r="C5744" s="8" t="s">
        <v>13</v>
      </c>
      <c r="D5744" s="8" t="s">
        <v>46</v>
      </c>
      <c r="E5744" s="8" t="s">
        <v>46</v>
      </c>
      <c r="F5744" s="9">
        <f t="shared" si="186"/>
        <v>-1800000</v>
      </c>
      <c r="G5744" s="9">
        <v>-18</v>
      </c>
      <c r="H5744" s="10">
        <v>-1985868</v>
      </c>
      <c r="I5744" s="11">
        <v>8218519848.7924194</v>
      </c>
      <c r="J5744" s="11">
        <v>80854</v>
      </c>
      <c r="K5744" s="11">
        <v>101646.42254919256</v>
      </c>
      <c r="L5744" s="12">
        <v>156232.3941145339</v>
      </c>
      <c r="M5744" s="11">
        <v>2137</v>
      </c>
      <c r="N5744" s="13"/>
      <c r="O5744" t="str">
        <f t="shared" si="187"/>
        <v/>
      </c>
    </row>
    <row r="5745" spans="1:15" hidden="1">
      <c r="A5745" s="41" t="s">
        <v>94</v>
      </c>
      <c r="B5745" s="46">
        <v>45755</v>
      </c>
      <c r="C5745" s="8" t="s">
        <v>13</v>
      </c>
      <c r="D5745" s="8" t="s">
        <v>46</v>
      </c>
      <c r="E5745" s="8" t="s">
        <v>46</v>
      </c>
      <c r="F5745" s="9">
        <f t="shared" si="186"/>
        <v>-48000000</v>
      </c>
      <c r="G5745" s="9">
        <v>-480</v>
      </c>
      <c r="H5745" s="10">
        <v>-52956480</v>
      </c>
      <c r="I5745" s="11">
        <v>8169729565.9688072</v>
      </c>
      <c r="J5745" s="11">
        <v>80374</v>
      </c>
      <c r="K5745" s="11">
        <v>101646.42254919256</v>
      </c>
      <c r="L5745" s="12">
        <v>4166197.1763875708</v>
      </c>
      <c r="M5745" s="11">
        <v>2138</v>
      </c>
      <c r="N5745" s="13"/>
      <c r="O5745" t="str">
        <f t="shared" si="187"/>
        <v/>
      </c>
    </row>
    <row r="5746" spans="1:15" hidden="1">
      <c r="A5746" s="41" t="s">
        <v>94</v>
      </c>
      <c r="B5746" s="46">
        <v>45755</v>
      </c>
      <c r="C5746" s="8" t="s">
        <v>13</v>
      </c>
      <c r="D5746" s="8" t="s">
        <v>14</v>
      </c>
      <c r="E5746" s="8" t="s">
        <v>14</v>
      </c>
      <c r="F5746" s="9">
        <f t="shared" si="186"/>
        <v>900000</v>
      </c>
      <c r="G5746" s="9">
        <v>9</v>
      </c>
      <c r="H5746" s="10">
        <v>959211</v>
      </c>
      <c r="I5746" s="11">
        <v>19390865903.93882</v>
      </c>
      <c r="J5746" s="11">
        <v>193174</v>
      </c>
      <c r="K5746" s="11">
        <v>100380.30948232589</v>
      </c>
      <c r="L5746" s="12">
        <v>0</v>
      </c>
      <c r="M5746" s="11">
        <v>761</v>
      </c>
      <c r="N5746" s="13"/>
      <c r="O5746" t="str">
        <f t="shared" si="187"/>
        <v/>
      </c>
    </row>
    <row r="5747" spans="1:15" hidden="1">
      <c r="A5747" s="41" t="s">
        <v>94</v>
      </c>
      <c r="B5747" s="46">
        <v>45755</v>
      </c>
      <c r="C5747" s="8" t="s">
        <v>13</v>
      </c>
      <c r="D5747" s="8" t="s">
        <v>46</v>
      </c>
      <c r="E5747" s="8" t="s">
        <v>46</v>
      </c>
      <c r="F5747" s="9">
        <f t="shared" si="186"/>
        <v>-27100000</v>
      </c>
      <c r="G5747" s="9">
        <v>-271</v>
      </c>
      <c r="H5747" s="10">
        <v>-29898346</v>
      </c>
      <c r="I5747" s="11">
        <v>8142183385.4579763</v>
      </c>
      <c r="J5747" s="11">
        <v>80103</v>
      </c>
      <c r="K5747" s="11">
        <v>101646.42254919256</v>
      </c>
      <c r="L5747" s="12">
        <v>2352165.4891688153</v>
      </c>
      <c r="M5747" s="11">
        <v>2139</v>
      </c>
      <c r="N5747" s="13"/>
      <c r="O5747" t="str">
        <f t="shared" si="187"/>
        <v/>
      </c>
    </row>
    <row r="5748" spans="1:15" hidden="1">
      <c r="A5748" s="41" t="s">
        <v>94</v>
      </c>
      <c r="B5748" s="46">
        <v>45755</v>
      </c>
      <c r="C5748" s="8" t="s">
        <v>13</v>
      </c>
      <c r="D5748" s="8" t="s">
        <v>46</v>
      </c>
      <c r="E5748" s="8" t="s">
        <v>46</v>
      </c>
      <c r="F5748" s="9">
        <f t="shared" si="186"/>
        <v>-1800000</v>
      </c>
      <c r="G5748" s="9">
        <v>-18</v>
      </c>
      <c r="H5748" s="10">
        <v>-1985868</v>
      </c>
      <c r="I5748" s="11">
        <v>8140353749.8520908</v>
      </c>
      <c r="J5748" s="11">
        <v>80085</v>
      </c>
      <c r="K5748" s="11">
        <v>101646.42254919256</v>
      </c>
      <c r="L5748" s="12">
        <v>156232.3941145339</v>
      </c>
      <c r="M5748" s="11">
        <v>2140</v>
      </c>
      <c r="N5748" s="13"/>
      <c r="O5748" t="str">
        <f t="shared" si="187"/>
        <v/>
      </c>
    </row>
    <row r="5749" spans="1:15" hidden="1">
      <c r="A5749" s="41" t="s">
        <v>94</v>
      </c>
      <c r="B5749" s="46">
        <v>45755</v>
      </c>
      <c r="C5749" s="8" t="s">
        <v>13</v>
      </c>
      <c r="D5749" s="8" t="s">
        <v>46</v>
      </c>
      <c r="E5749" s="8" t="s">
        <v>46</v>
      </c>
      <c r="F5749" s="9">
        <f t="shared" si="186"/>
        <v>7200000</v>
      </c>
      <c r="G5749" s="9">
        <v>72</v>
      </c>
      <c r="H5749" s="10">
        <v>7936848</v>
      </c>
      <c r="I5749" s="11">
        <v>8148290597.8520908</v>
      </c>
      <c r="J5749" s="11">
        <v>80157</v>
      </c>
      <c r="K5749" s="11">
        <v>101654.13623079819</v>
      </c>
      <c r="L5749" s="12">
        <v>0</v>
      </c>
      <c r="M5749" s="11">
        <v>2141</v>
      </c>
      <c r="N5749" s="13"/>
      <c r="O5749" t="str">
        <f t="shared" si="187"/>
        <v/>
      </c>
    </row>
    <row r="5750" spans="1:15" hidden="1">
      <c r="A5750" s="41" t="s">
        <v>94</v>
      </c>
      <c r="B5750" s="46">
        <v>45755</v>
      </c>
      <c r="C5750" s="8" t="s">
        <v>13</v>
      </c>
      <c r="D5750" s="8" t="s">
        <v>46</v>
      </c>
      <c r="E5750" s="8" t="s">
        <v>46</v>
      </c>
      <c r="F5750" s="9">
        <f t="shared" si="186"/>
        <v>-1800000</v>
      </c>
      <c r="G5750" s="9">
        <v>-18</v>
      </c>
      <c r="H5750" s="10">
        <v>-1985868</v>
      </c>
      <c r="I5750" s="11">
        <v>8146460823.3999367</v>
      </c>
      <c r="J5750" s="11">
        <v>80139</v>
      </c>
      <c r="K5750" s="11">
        <v>101654.13623079819</v>
      </c>
      <c r="L5750" s="12">
        <v>156093.54784563254</v>
      </c>
      <c r="M5750" s="11">
        <v>2142</v>
      </c>
      <c r="N5750" s="13"/>
      <c r="O5750" t="str">
        <f t="shared" si="187"/>
        <v/>
      </c>
    </row>
    <row r="5751" spans="1:15" hidden="1">
      <c r="A5751" s="41" t="s">
        <v>94</v>
      </c>
      <c r="B5751" s="46">
        <v>45755</v>
      </c>
      <c r="C5751" s="8" t="s">
        <v>13</v>
      </c>
      <c r="D5751" s="8" t="s">
        <v>46</v>
      </c>
      <c r="E5751" s="8" t="s">
        <v>46</v>
      </c>
      <c r="F5751" s="9">
        <f t="shared" si="186"/>
        <v>-900000</v>
      </c>
      <c r="G5751" s="9">
        <v>-9</v>
      </c>
      <c r="H5751" s="10">
        <v>-992934</v>
      </c>
      <c r="I5751" s="11">
        <v>8145545936.1738596</v>
      </c>
      <c r="J5751" s="11">
        <v>80130</v>
      </c>
      <c r="K5751" s="11">
        <v>101654.13623079819</v>
      </c>
      <c r="L5751" s="12">
        <v>78046.773922816268</v>
      </c>
      <c r="M5751" s="11">
        <v>2143</v>
      </c>
      <c r="N5751" s="13"/>
      <c r="O5751" t="str">
        <f t="shared" si="187"/>
        <v/>
      </c>
    </row>
    <row r="5752" spans="1:15" hidden="1">
      <c r="A5752" s="41" t="s">
        <v>94</v>
      </c>
      <c r="B5752" s="46">
        <v>45755</v>
      </c>
      <c r="C5752" s="8" t="s">
        <v>13</v>
      </c>
      <c r="D5752" s="8" t="s">
        <v>14</v>
      </c>
      <c r="E5752" s="8" t="s">
        <v>14</v>
      </c>
      <c r="F5752" s="9">
        <f t="shared" si="186"/>
        <v>900000</v>
      </c>
      <c r="G5752" s="9">
        <v>9</v>
      </c>
      <c r="H5752" s="10">
        <v>959085</v>
      </c>
      <c r="I5752" s="11">
        <v>19391824988.93882</v>
      </c>
      <c r="J5752" s="11">
        <v>193183</v>
      </c>
      <c r="K5752" s="11">
        <v>100380.59761438025</v>
      </c>
      <c r="L5752" s="12">
        <v>0</v>
      </c>
      <c r="M5752" s="11">
        <v>762</v>
      </c>
      <c r="N5752" s="13"/>
      <c r="O5752" t="str">
        <f t="shared" si="187"/>
        <v/>
      </c>
    </row>
    <row r="5753" spans="1:15" hidden="1">
      <c r="A5753" s="41" t="s">
        <v>94</v>
      </c>
      <c r="B5753" s="46">
        <v>45755</v>
      </c>
      <c r="C5753" s="8" t="s">
        <v>13</v>
      </c>
      <c r="D5753" s="8" t="s">
        <v>46</v>
      </c>
      <c r="E5753" s="8" t="s">
        <v>46</v>
      </c>
      <c r="F5753" s="9">
        <f t="shared" si="186"/>
        <v>-900000</v>
      </c>
      <c r="G5753" s="9">
        <v>-9</v>
      </c>
      <c r="H5753" s="10">
        <v>-992934</v>
      </c>
      <c r="I5753" s="11">
        <v>8144631048.9477825</v>
      </c>
      <c r="J5753" s="11">
        <v>80121</v>
      </c>
      <c r="K5753" s="11">
        <v>101654.13623079819</v>
      </c>
      <c r="L5753" s="12">
        <v>78046.773922816268</v>
      </c>
      <c r="M5753" s="11">
        <v>2144</v>
      </c>
      <c r="N5753" s="13"/>
      <c r="O5753" t="str">
        <f t="shared" si="187"/>
        <v/>
      </c>
    </row>
    <row r="5754" spans="1:15" hidden="1">
      <c r="A5754" s="41" t="s">
        <v>94</v>
      </c>
      <c r="B5754" s="46">
        <v>45755</v>
      </c>
      <c r="C5754" s="8" t="s">
        <v>13</v>
      </c>
      <c r="D5754" s="8" t="s">
        <v>46</v>
      </c>
      <c r="E5754" s="8" t="s">
        <v>46</v>
      </c>
      <c r="F5754" s="9">
        <f t="shared" si="186"/>
        <v>1000000</v>
      </c>
      <c r="G5754" s="9">
        <v>10</v>
      </c>
      <c r="H5754" s="10">
        <v>1098800</v>
      </c>
      <c r="I5754" s="11">
        <v>8145729848.9477825</v>
      </c>
      <c r="J5754" s="11">
        <v>80131</v>
      </c>
      <c r="K5754" s="11">
        <v>101655.16278279046</v>
      </c>
      <c r="L5754" s="12">
        <v>0</v>
      </c>
      <c r="M5754" s="11">
        <v>2145</v>
      </c>
      <c r="N5754" s="13"/>
      <c r="O5754" t="str">
        <f t="shared" si="187"/>
        <v/>
      </c>
    </row>
    <row r="5755" spans="1:15" hidden="1">
      <c r="A5755" s="41" t="s">
        <v>94</v>
      </c>
      <c r="B5755" s="46">
        <v>45755</v>
      </c>
      <c r="C5755" s="8" t="s">
        <v>13</v>
      </c>
      <c r="D5755" s="8" t="s">
        <v>46</v>
      </c>
      <c r="E5755" s="8" t="s">
        <v>46</v>
      </c>
      <c r="F5755" s="9">
        <f t="shared" si="186"/>
        <v>-27100000</v>
      </c>
      <c r="G5755" s="9">
        <v>-271</v>
      </c>
      <c r="H5755" s="10">
        <v>-29898346</v>
      </c>
      <c r="I5755" s="11">
        <v>8118181299.8336468</v>
      </c>
      <c r="J5755" s="11">
        <v>79860</v>
      </c>
      <c r="K5755" s="11">
        <v>101655.16278279046</v>
      </c>
      <c r="L5755" s="12">
        <v>2349796.8858637847</v>
      </c>
      <c r="M5755" s="11">
        <v>2146</v>
      </c>
      <c r="N5755" s="13"/>
      <c r="O5755" t="str">
        <f t="shared" si="187"/>
        <v/>
      </c>
    </row>
    <row r="5756" spans="1:15" hidden="1">
      <c r="A5756" s="41" t="s">
        <v>94</v>
      </c>
      <c r="B5756" s="46">
        <v>45755</v>
      </c>
      <c r="C5756" s="8" t="s">
        <v>13</v>
      </c>
      <c r="D5756" s="8" t="s">
        <v>46</v>
      </c>
      <c r="E5756" s="8" t="s">
        <v>46</v>
      </c>
      <c r="F5756" s="9">
        <f t="shared" si="186"/>
        <v>-9000000</v>
      </c>
      <c r="G5756" s="9">
        <v>-90</v>
      </c>
      <c r="H5756" s="10">
        <v>-9929340</v>
      </c>
      <c r="I5756" s="11">
        <v>8109032335.1831961</v>
      </c>
      <c r="J5756" s="11">
        <v>79770</v>
      </c>
      <c r="K5756" s="11">
        <v>101655.16278279046</v>
      </c>
      <c r="L5756" s="12">
        <v>780375.34954885952</v>
      </c>
      <c r="M5756" s="11">
        <v>2147</v>
      </c>
      <c r="N5756" s="13"/>
      <c r="O5756" t="str">
        <f t="shared" si="187"/>
        <v/>
      </c>
    </row>
    <row r="5757" spans="1:15" hidden="1">
      <c r="A5757" s="41" t="s">
        <v>94</v>
      </c>
      <c r="B5757" s="46">
        <v>45755</v>
      </c>
      <c r="C5757" s="8" t="s">
        <v>13</v>
      </c>
      <c r="D5757" s="8" t="s">
        <v>46</v>
      </c>
      <c r="E5757" s="8" t="s">
        <v>46</v>
      </c>
      <c r="F5757" s="9">
        <f t="shared" si="186"/>
        <v>-2700000</v>
      </c>
      <c r="G5757" s="9">
        <v>-27</v>
      </c>
      <c r="H5757" s="10">
        <v>-2978802</v>
      </c>
      <c r="I5757" s="11">
        <v>8106287645.7880611</v>
      </c>
      <c r="J5757" s="11">
        <v>79743</v>
      </c>
      <c r="K5757" s="11">
        <v>101655.16278279046</v>
      </c>
      <c r="L5757" s="12">
        <v>234112.60486465739</v>
      </c>
      <c r="M5757" s="11">
        <v>2148</v>
      </c>
      <c r="N5757" s="13"/>
      <c r="O5757" t="str">
        <f t="shared" si="187"/>
        <v/>
      </c>
    </row>
    <row r="5758" spans="1:15" hidden="1">
      <c r="A5758" s="41" t="s">
        <v>94</v>
      </c>
      <c r="B5758" s="46">
        <v>45755</v>
      </c>
      <c r="C5758" s="8" t="s">
        <v>13</v>
      </c>
      <c r="D5758" s="8" t="s">
        <v>46</v>
      </c>
      <c r="E5758" s="8" t="s">
        <v>46</v>
      </c>
      <c r="F5758" s="9">
        <f t="shared" si="186"/>
        <v>-900000</v>
      </c>
      <c r="G5758" s="9">
        <v>-9</v>
      </c>
      <c r="H5758" s="10">
        <v>-992934</v>
      </c>
      <c r="I5758" s="11">
        <v>8105372749.3230162</v>
      </c>
      <c r="J5758" s="11">
        <v>79734</v>
      </c>
      <c r="K5758" s="11">
        <v>101655.16278279046</v>
      </c>
      <c r="L5758" s="12">
        <v>78037.534954885836</v>
      </c>
      <c r="M5758" s="11">
        <v>2149</v>
      </c>
      <c r="N5758" s="13"/>
      <c r="O5758" t="str">
        <f t="shared" si="187"/>
        <v/>
      </c>
    </row>
    <row r="5759" spans="1:15" hidden="1">
      <c r="A5759" s="41" t="s">
        <v>94</v>
      </c>
      <c r="B5759" s="46">
        <v>45755</v>
      </c>
      <c r="C5759" s="8" t="s">
        <v>13</v>
      </c>
      <c r="D5759" s="8" t="s">
        <v>46</v>
      </c>
      <c r="E5759" s="8" t="s">
        <v>46</v>
      </c>
      <c r="F5759" s="9">
        <f t="shared" si="186"/>
        <v>-900000</v>
      </c>
      <c r="G5759" s="9">
        <v>-9</v>
      </c>
      <c r="H5759" s="10">
        <v>-992934</v>
      </c>
      <c r="I5759" s="11">
        <v>8104457852.8579712</v>
      </c>
      <c r="J5759" s="11">
        <v>79725</v>
      </c>
      <c r="K5759" s="11">
        <v>101655.16278279046</v>
      </c>
      <c r="L5759" s="12">
        <v>78037.534954885836</v>
      </c>
      <c r="M5759" s="11">
        <v>2150</v>
      </c>
      <c r="N5759" s="13"/>
      <c r="O5759" t="str">
        <f t="shared" si="187"/>
        <v/>
      </c>
    </row>
    <row r="5760" spans="1:15" hidden="1">
      <c r="A5760" s="41" t="s">
        <v>94</v>
      </c>
      <c r="B5760" s="46">
        <v>45755</v>
      </c>
      <c r="C5760" s="8" t="s">
        <v>13</v>
      </c>
      <c r="D5760" s="8" t="s">
        <v>46</v>
      </c>
      <c r="E5760" s="8" t="s">
        <v>46</v>
      </c>
      <c r="F5760" s="9">
        <f t="shared" si="186"/>
        <v>-9000000</v>
      </c>
      <c r="G5760" s="9">
        <v>-90</v>
      </c>
      <c r="H5760" s="10">
        <v>-9929340</v>
      </c>
      <c r="I5760" s="11">
        <v>8095308888.2075205</v>
      </c>
      <c r="J5760" s="11">
        <v>79635</v>
      </c>
      <c r="K5760" s="11">
        <v>101655.16278279046</v>
      </c>
      <c r="L5760" s="12">
        <v>780375.34954885952</v>
      </c>
      <c r="M5760" s="11">
        <v>2151</v>
      </c>
      <c r="N5760" s="13"/>
      <c r="O5760" t="str">
        <f t="shared" si="187"/>
        <v/>
      </c>
    </row>
    <row r="5761" spans="1:15" hidden="1">
      <c r="A5761" s="41" t="s">
        <v>94</v>
      </c>
      <c r="B5761" s="46">
        <v>45755</v>
      </c>
      <c r="C5761" s="8" t="s">
        <v>13</v>
      </c>
      <c r="D5761" s="8" t="s">
        <v>46</v>
      </c>
      <c r="E5761" s="8" t="s">
        <v>46</v>
      </c>
      <c r="F5761" s="9">
        <f t="shared" si="186"/>
        <v>-90500000</v>
      </c>
      <c r="G5761" s="9">
        <v>-905</v>
      </c>
      <c r="H5761" s="10">
        <v>-99845030</v>
      </c>
      <c r="I5761" s="11">
        <v>8003310965.8890953</v>
      </c>
      <c r="J5761" s="11">
        <v>78730</v>
      </c>
      <c r="K5761" s="11">
        <v>101655.16278279046</v>
      </c>
      <c r="L5761" s="12">
        <v>7847107.6815746278</v>
      </c>
      <c r="M5761" s="11">
        <v>2152</v>
      </c>
      <c r="N5761" s="13"/>
      <c r="O5761" t="str">
        <f t="shared" si="187"/>
        <v/>
      </c>
    </row>
    <row r="5762" spans="1:15" hidden="1">
      <c r="A5762" s="41" t="s">
        <v>94</v>
      </c>
      <c r="B5762" s="46">
        <v>45755</v>
      </c>
      <c r="C5762" s="8" t="s">
        <v>13</v>
      </c>
      <c r="D5762" s="8" t="s">
        <v>14</v>
      </c>
      <c r="E5762" s="8" t="s">
        <v>14</v>
      </c>
      <c r="F5762" s="9">
        <f t="shared" si="186"/>
        <v>2800000</v>
      </c>
      <c r="G5762" s="9">
        <v>28</v>
      </c>
      <c r="H5762" s="10">
        <v>2976400</v>
      </c>
      <c r="I5762" s="11">
        <v>19394801388.93882</v>
      </c>
      <c r="J5762" s="11">
        <v>193211</v>
      </c>
      <c r="K5762" s="11">
        <v>100381.4554499424</v>
      </c>
      <c r="L5762" s="12">
        <v>0</v>
      </c>
      <c r="M5762" s="11">
        <v>763</v>
      </c>
      <c r="N5762" s="13"/>
      <c r="O5762" t="str">
        <f t="shared" si="187"/>
        <v/>
      </c>
    </row>
    <row r="5763" spans="1:15" hidden="1">
      <c r="A5763" s="41" t="s">
        <v>94</v>
      </c>
      <c r="B5763" s="46">
        <v>45755</v>
      </c>
      <c r="C5763" s="8" t="s">
        <v>13</v>
      </c>
      <c r="D5763" s="8" t="s">
        <v>15</v>
      </c>
      <c r="E5763" s="8" t="s">
        <v>15</v>
      </c>
      <c r="F5763" s="9">
        <f t="shared" si="186"/>
        <v>9300000</v>
      </c>
      <c r="G5763" s="9">
        <v>93</v>
      </c>
      <c r="H5763" s="10">
        <v>10031073</v>
      </c>
      <c r="I5763" s="11">
        <v>7149625698.7391043</v>
      </c>
      <c r="J5763" s="11">
        <v>67835</v>
      </c>
      <c r="K5763" s="11">
        <v>105397.29783650186</v>
      </c>
      <c r="L5763" s="12">
        <v>0</v>
      </c>
      <c r="M5763" s="11">
        <v>2829</v>
      </c>
      <c r="N5763" s="13"/>
      <c r="O5763" t="str">
        <f t="shared" si="187"/>
        <v/>
      </c>
    </row>
    <row r="5764" spans="1:15" hidden="1">
      <c r="A5764" s="41" t="s">
        <v>94</v>
      </c>
      <c r="B5764" s="46">
        <v>45755</v>
      </c>
      <c r="C5764" s="8" t="s">
        <v>13</v>
      </c>
      <c r="D5764" s="8" t="s">
        <v>15</v>
      </c>
      <c r="E5764" s="8" t="s">
        <v>15</v>
      </c>
      <c r="F5764" s="9">
        <f t="shared" si="186"/>
        <v>9900000</v>
      </c>
      <c r="G5764" s="9">
        <v>99</v>
      </c>
      <c r="H5764" s="10">
        <v>10678239</v>
      </c>
      <c r="I5764" s="11">
        <v>7160303937.7391043</v>
      </c>
      <c r="J5764" s="11">
        <v>67934</v>
      </c>
      <c r="K5764" s="11">
        <v>105400.88818175146</v>
      </c>
      <c r="L5764" s="12">
        <v>0</v>
      </c>
      <c r="M5764" s="11">
        <v>2830</v>
      </c>
      <c r="N5764" s="13"/>
      <c r="O5764" t="str">
        <f t="shared" si="187"/>
        <v/>
      </c>
    </row>
    <row r="5765" spans="1:15" hidden="1">
      <c r="A5765" s="41" t="s">
        <v>94</v>
      </c>
      <c r="B5765" s="46">
        <v>45755</v>
      </c>
      <c r="C5765" s="8" t="s">
        <v>13</v>
      </c>
      <c r="D5765" s="8" t="s">
        <v>15</v>
      </c>
      <c r="E5765" s="8" t="s">
        <v>15</v>
      </c>
      <c r="F5765" s="9">
        <f t="shared" si="186"/>
        <v>9900000</v>
      </c>
      <c r="G5765" s="9">
        <v>99</v>
      </c>
      <c r="H5765" s="10">
        <v>10678239</v>
      </c>
      <c r="I5765" s="11">
        <v>7170982176.7391043</v>
      </c>
      <c r="J5765" s="11">
        <v>68033</v>
      </c>
      <c r="K5765" s="11">
        <v>105404.46807783141</v>
      </c>
      <c r="L5765" s="12">
        <v>0</v>
      </c>
      <c r="M5765" s="11">
        <v>2831</v>
      </c>
      <c r="N5765" s="13"/>
      <c r="O5765" t="str">
        <f t="shared" si="187"/>
        <v/>
      </c>
    </row>
    <row r="5766" spans="1:15" hidden="1">
      <c r="A5766" s="41" t="s">
        <v>94</v>
      </c>
      <c r="B5766" s="46">
        <v>45755</v>
      </c>
      <c r="C5766" s="8" t="s">
        <v>13</v>
      </c>
      <c r="D5766" s="8" t="s">
        <v>15</v>
      </c>
      <c r="E5766" s="8" t="s">
        <v>15</v>
      </c>
      <c r="F5766" s="9">
        <f t="shared" si="186"/>
        <v>9900000</v>
      </c>
      <c r="G5766" s="9">
        <v>99</v>
      </c>
      <c r="H5766" s="10">
        <v>10678239</v>
      </c>
      <c r="I5766" s="11">
        <v>7181660415.7391043</v>
      </c>
      <c r="J5766" s="11">
        <v>68132</v>
      </c>
      <c r="K5766" s="11">
        <v>105408.03757029156</v>
      </c>
      <c r="L5766" s="12">
        <v>0</v>
      </c>
      <c r="M5766" s="11">
        <v>2832</v>
      </c>
      <c r="N5766" s="13"/>
      <c r="O5766" t="str">
        <f t="shared" si="187"/>
        <v/>
      </c>
    </row>
    <row r="5767" spans="1:15" hidden="1">
      <c r="A5767" s="41" t="s">
        <v>94</v>
      </c>
      <c r="B5767" s="46">
        <v>45755</v>
      </c>
      <c r="C5767" s="8" t="s">
        <v>13</v>
      </c>
      <c r="D5767" s="8" t="s">
        <v>15</v>
      </c>
      <c r="E5767" s="8" t="s">
        <v>15</v>
      </c>
      <c r="F5767" s="9">
        <f t="shared" si="186"/>
        <v>9300000</v>
      </c>
      <c r="G5767" s="9">
        <v>93</v>
      </c>
      <c r="H5767" s="10">
        <v>10031073</v>
      </c>
      <c r="I5767" s="11">
        <v>7191691488.7391043</v>
      </c>
      <c r="J5767" s="11">
        <v>68225</v>
      </c>
      <c r="K5767" s="11">
        <v>105411.38129335441</v>
      </c>
      <c r="L5767" s="12">
        <v>0</v>
      </c>
      <c r="M5767" s="11">
        <v>2833</v>
      </c>
      <c r="N5767" s="13"/>
      <c r="O5767" t="str">
        <f t="shared" si="187"/>
        <v/>
      </c>
    </row>
    <row r="5768" spans="1:15" hidden="1">
      <c r="A5768" s="41" t="s">
        <v>94</v>
      </c>
      <c r="B5768" s="46">
        <v>45755</v>
      </c>
      <c r="C5768" s="8" t="s">
        <v>13</v>
      </c>
      <c r="D5768" s="8" t="s">
        <v>46</v>
      </c>
      <c r="E5768" s="8" t="s">
        <v>46</v>
      </c>
      <c r="F5768" s="9">
        <f t="shared" si="186"/>
        <v>-900000</v>
      </c>
      <c r="G5768" s="9">
        <v>-9</v>
      </c>
      <c r="H5768" s="10">
        <v>-992934</v>
      </c>
      <c r="I5768" s="11">
        <v>8002396069.4240503</v>
      </c>
      <c r="J5768" s="11">
        <v>78721</v>
      </c>
      <c r="K5768" s="11">
        <v>101655.16278279046</v>
      </c>
      <c r="L5768" s="12">
        <v>78037.534954885836</v>
      </c>
      <c r="M5768" s="11">
        <v>2153</v>
      </c>
      <c r="N5768" s="13"/>
      <c r="O5768" t="str">
        <f t="shared" si="187"/>
        <v/>
      </c>
    </row>
    <row r="5769" spans="1:15" hidden="1">
      <c r="A5769" s="41" t="s">
        <v>94</v>
      </c>
      <c r="B5769" s="46">
        <v>45755</v>
      </c>
      <c r="C5769" s="8" t="s">
        <v>13</v>
      </c>
      <c r="D5769" s="8" t="s">
        <v>46</v>
      </c>
      <c r="E5769" s="8" t="s">
        <v>46</v>
      </c>
      <c r="F5769" s="9">
        <f t="shared" si="186"/>
        <v>-3600000</v>
      </c>
      <c r="G5769" s="9">
        <v>-36</v>
      </c>
      <c r="H5769" s="10">
        <v>-3971736</v>
      </c>
      <c r="I5769" s="11">
        <v>7998736483.5638695</v>
      </c>
      <c r="J5769" s="11">
        <v>78685</v>
      </c>
      <c r="K5769" s="11">
        <v>101655.16278279046</v>
      </c>
      <c r="L5769" s="12">
        <v>312150.13981954334</v>
      </c>
      <c r="M5769" s="11">
        <v>2154</v>
      </c>
      <c r="N5769" s="13"/>
      <c r="O5769" t="str">
        <f t="shared" si="187"/>
        <v/>
      </c>
    </row>
    <row r="5770" spans="1:15" hidden="1">
      <c r="A5770" s="41" t="s">
        <v>94</v>
      </c>
      <c r="B5770" s="46">
        <v>45755</v>
      </c>
      <c r="C5770" s="8" t="s">
        <v>13</v>
      </c>
      <c r="D5770" s="8" t="s">
        <v>46</v>
      </c>
      <c r="E5770" s="8" t="s">
        <v>46</v>
      </c>
      <c r="F5770" s="9">
        <f t="shared" ref="F5770:F5833" si="188">100000*G5770</f>
        <v>9400000</v>
      </c>
      <c r="G5770" s="9">
        <v>94</v>
      </c>
      <c r="H5770" s="10">
        <v>10347520</v>
      </c>
      <c r="I5770" s="11">
        <v>8009084003.5638695</v>
      </c>
      <c r="J5770" s="11">
        <v>78779</v>
      </c>
      <c r="K5770" s="11">
        <v>101665.21539450703</v>
      </c>
      <c r="L5770" s="12">
        <v>0</v>
      </c>
      <c r="M5770" s="11">
        <v>2155</v>
      </c>
      <c r="N5770" s="13"/>
      <c r="O5770" t="str">
        <f t="shared" si="187"/>
        <v/>
      </c>
    </row>
    <row r="5771" spans="1:15" hidden="1">
      <c r="A5771" s="41" t="s">
        <v>94</v>
      </c>
      <c r="B5771" s="46">
        <v>45755</v>
      </c>
      <c r="C5771" s="8" t="s">
        <v>13</v>
      </c>
      <c r="D5771" s="8" t="s">
        <v>46</v>
      </c>
      <c r="E5771" s="8" t="s">
        <v>46</v>
      </c>
      <c r="F5771" s="9">
        <f t="shared" si="188"/>
        <v>-10900000</v>
      </c>
      <c r="G5771" s="9">
        <v>-109</v>
      </c>
      <c r="H5771" s="10">
        <v>-12025534</v>
      </c>
      <c r="I5771" s="11">
        <v>7998002495.0858679</v>
      </c>
      <c r="J5771" s="11">
        <v>78670</v>
      </c>
      <c r="K5771" s="11">
        <v>101665.21539450703</v>
      </c>
      <c r="L5771" s="12">
        <v>944025.52199873328</v>
      </c>
      <c r="M5771" s="11">
        <v>2156</v>
      </c>
      <c r="N5771" s="13"/>
      <c r="O5771" t="str">
        <f t="shared" si="187"/>
        <v/>
      </c>
    </row>
    <row r="5772" spans="1:15" hidden="1">
      <c r="A5772" s="41" t="s">
        <v>94</v>
      </c>
      <c r="B5772" s="46">
        <v>45755</v>
      </c>
      <c r="C5772" s="8" t="s">
        <v>13</v>
      </c>
      <c r="D5772" s="8" t="s">
        <v>14</v>
      </c>
      <c r="E5772" s="8" t="s">
        <v>14</v>
      </c>
      <c r="F5772" s="9">
        <f t="shared" si="188"/>
        <v>1300000</v>
      </c>
      <c r="G5772" s="9">
        <v>13</v>
      </c>
      <c r="H5772" s="10">
        <v>1374490</v>
      </c>
      <c r="I5772" s="11">
        <v>19396175878.93882</v>
      </c>
      <c r="J5772" s="11">
        <v>193224</v>
      </c>
      <c r="K5772" s="11">
        <v>100381.81529695493</v>
      </c>
      <c r="L5772" s="12">
        <v>0</v>
      </c>
      <c r="M5772" s="11">
        <v>764</v>
      </c>
      <c r="N5772" s="13"/>
      <c r="O5772" t="str">
        <f t="shared" si="187"/>
        <v/>
      </c>
    </row>
    <row r="5773" spans="1:15" hidden="1">
      <c r="A5773" s="41" t="s">
        <v>94</v>
      </c>
      <c r="B5773" s="46">
        <v>45755</v>
      </c>
      <c r="C5773" s="8" t="s">
        <v>13</v>
      </c>
      <c r="D5773" s="8" t="s">
        <v>46</v>
      </c>
      <c r="E5773" s="8" t="s">
        <v>46</v>
      </c>
      <c r="F5773" s="9">
        <f t="shared" si="188"/>
        <v>-900000</v>
      </c>
      <c r="G5773" s="9">
        <v>-9</v>
      </c>
      <c r="H5773" s="10">
        <v>-992934</v>
      </c>
      <c r="I5773" s="11">
        <v>7997087508.1473169</v>
      </c>
      <c r="J5773" s="11">
        <v>78661</v>
      </c>
      <c r="K5773" s="11">
        <v>101665.21539450703</v>
      </c>
      <c r="L5773" s="12">
        <v>77947.061449436704</v>
      </c>
      <c r="M5773" s="11">
        <v>2157</v>
      </c>
      <c r="N5773" s="13"/>
      <c r="O5773" t="str">
        <f t="shared" si="187"/>
        <v/>
      </c>
    </row>
    <row r="5774" spans="1:15" hidden="1">
      <c r="A5774" s="41" t="s">
        <v>94</v>
      </c>
      <c r="B5774" s="46">
        <v>45755</v>
      </c>
      <c r="C5774" s="8" t="s">
        <v>13</v>
      </c>
      <c r="D5774" s="8" t="s">
        <v>46</v>
      </c>
      <c r="E5774" s="8" t="s">
        <v>46</v>
      </c>
      <c r="F5774" s="9">
        <f t="shared" si="188"/>
        <v>19200000</v>
      </c>
      <c r="G5774" s="9">
        <v>192</v>
      </c>
      <c r="H5774" s="10">
        <v>21156096</v>
      </c>
      <c r="I5774" s="11">
        <v>8018243604.1473169</v>
      </c>
      <c r="J5774" s="11">
        <v>78853</v>
      </c>
      <c r="K5774" s="11">
        <v>101685.96761248547</v>
      </c>
      <c r="L5774" s="12">
        <v>0</v>
      </c>
      <c r="M5774" s="11">
        <v>2158</v>
      </c>
      <c r="N5774" s="13"/>
      <c r="O5774" t="str">
        <f t="shared" si="187"/>
        <v/>
      </c>
    </row>
    <row r="5775" spans="1:15" hidden="1">
      <c r="A5775" s="41" t="s">
        <v>94</v>
      </c>
      <c r="B5775" s="46">
        <v>45755</v>
      </c>
      <c r="C5775" s="8" t="s">
        <v>13</v>
      </c>
      <c r="D5775" s="8" t="s">
        <v>46</v>
      </c>
      <c r="E5775" s="8" t="s">
        <v>46</v>
      </c>
      <c r="F5775" s="9">
        <f t="shared" si="188"/>
        <v>-1800000</v>
      </c>
      <c r="G5775" s="9">
        <v>-18</v>
      </c>
      <c r="H5775" s="10">
        <v>-1985868</v>
      </c>
      <c r="I5775" s="11">
        <v>8016413256.7302923</v>
      </c>
      <c r="J5775" s="11">
        <v>78835</v>
      </c>
      <c r="K5775" s="11">
        <v>101685.96761248547</v>
      </c>
      <c r="L5775" s="12">
        <v>155520.58297526138</v>
      </c>
      <c r="M5775" s="11">
        <v>2159</v>
      </c>
      <c r="N5775" s="13"/>
      <c r="O5775" t="str">
        <f t="shared" si="187"/>
        <v/>
      </c>
    </row>
    <row r="5776" spans="1:15" hidden="1">
      <c r="A5776" s="41" t="s">
        <v>94</v>
      </c>
      <c r="B5776" s="46">
        <v>45755</v>
      </c>
      <c r="C5776" s="8" t="s">
        <v>13</v>
      </c>
      <c r="D5776" s="8" t="s">
        <v>46</v>
      </c>
      <c r="E5776" s="8" t="s">
        <v>46</v>
      </c>
      <c r="F5776" s="9">
        <f t="shared" si="188"/>
        <v>-1800000</v>
      </c>
      <c r="G5776" s="9">
        <v>-18</v>
      </c>
      <c r="H5776" s="10">
        <v>-1985868</v>
      </c>
      <c r="I5776" s="11">
        <v>8014582909.3132677</v>
      </c>
      <c r="J5776" s="11">
        <v>78817</v>
      </c>
      <c r="K5776" s="11">
        <v>101685.96761248547</v>
      </c>
      <c r="L5776" s="12">
        <v>155520.58297526138</v>
      </c>
      <c r="M5776" s="11">
        <v>2160</v>
      </c>
      <c r="N5776" s="13"/>
      <c r="O5776" t="str">
        <f t="shared" ref="O5776:O5839" si="189">IF(M5776=_xlfn.MAXIFS(M:M,D:D,D5776),"X","")</f>
        <v/>
      </c>
    </row>
    <row r="5777" spans="1:15" hidden="1">
      <c r="A5777" s="41" t="s">
        <v>94</v>
      </c>
      <c r="B5777" s="46">
        <v>45755</v>
      </c>
      <c r="C5777" s="8" t="s">
        <v>13</v>
      </c>
      <c r="D5777" s="8" t="s">
        <v>46</v>
      </c>
      <c r="E5777" s="8" t="s">
        <v>46</v>
      </c>
      <c r="F5777" s="9">
        <f t="shared" si="188"/>
        <v>4200000</v>
      </c>
      <c r="G5777" s="9">
        <v>42</v>
      </c>
      <c r="H5777" s="10">
        <v>4625964</v>
      </c>
      <c r="I5777" s="11">
        <v>8019208873.3132677</v>
      </c>
      <c r="J5777" s="11">
        <v>78859</v>
      </c>
      <c r="K5777" s="11">
        <v>101690.47126280155</v>
      </c>
      <c r="L5777" s="12">
        <v>0</v>
      </c>
      <c r="M5777" s="11">
        <v>2161</v>
      </c>
      <c r="N5777" s="13"/>
      <c r="O5777" t="str">
        <f t="shared" si="189"/>
        <v/>
      </c>
    </row>
    <row r="5778" spans="1:15" hidden="1">
      <c r="A5778" s="41" t="s">
        <v>94</v>
      </c>
      <c r="B5778" s="46">
        <v>45755</v>
      </c>
      <c r="C5778" s="8" t="s">
        <v>13</v>
      </c>
      <c r="D5778" s="8" t="s">
        <v>46</v>
      </c>
      <c r="E5778" s="8" t="s">
        <v>46</v>
      </c>
      <c r="F5778" s="9">
        <f t="shared" si="188"/>
        <v>4500000</v>
      </c>
      <c r="G5778" s="9">
        <v>45</v>
      </c>
      <c r="H5778" s="10">
        <v>4954995</v>
      </c>
      <c r="I5778" s="11">
        <v>8024163868.3132677</v>
      </c>
      <c r="J5778" s="11">
        <v>78904</v>
      </c>
      <c r="K5778" s="11">
        <v>101695.2736022669</v>
      </c>
      <c r="L5778" s="12">
        <v>0</v>
      </c>
      <c r="M5778" s="11">
        <v>2162</v>
      </c>
      <c r="N5778" s="13"/>
      <c r="O5778" t="str">
        <f t="shared" si="189"/>
        <v/>
      </c>
    </row>
    <row r="5779" spans="1:15" hidden="1">
      <c r="A5779" s="41" t="s">
        <v>94</v>
      </c>
      <c r="B5779" s="46">
        <v>45755</v>
      </c>
      <c r="C5779" s="8" t="s">
        <v>13</v>
      </c>
      <c r="D5779" s="8" t="s">
        <v>46</v>
      </c>
      <c r="E5779" s="8" t="s">
        <v>46</v>
      </c>
      <c r="F5779" s="9">
        <f t="shared" si="188"/>
        <v>4500000</v>
      </c>
      <c r="G5779" s="9">
        <v>45</v>
      </c>
      <c r="H5779" s="10">
        <v>4954995</v>
      </c>
      <c r="I5779" s="11">
        <v>8029118863.3132677</v>
      </c>
      <c r="J5779" s="11">
        <v>78949</v>
      </c>
      <c r="K5779" s="11">
        <v>101700.0704671784</v>
      </c>
      <c r="L5779" s="12">
        <v>0</v>
      </c>
      <c r="M5779" s="11">
        <v>2163</v>
      </c>
      <c r="N5779" s="13"/>
      <c r="O5779" t="str">
        <f t="shared" si="189"/>
        <v/>
      </c>
    </row>
    <row r="5780" spans="1:15" hidden="1">
      <c r="A5780" s="41" t="s">
        <v>94</v>
      </c>
      <c r="B5780" s="46">
        <v>45755</v>
      </c>
      <c r="C5780" s="8" t="s">
        <v>13</v>
      </c>
      <c r="D5780" s="8" t="s">
        <v>46</v>
      </c>
      <c r="E5780" s="8" t="s">
        <v>46</v>
      </c>
      <c r="F5780" s="9">
        <f t="shared" si="188"/>
        <v>5600000</v>
      </c>
      <c r="G5780" s="9">
        <v>56</v>
      </c>
      <c r="H5780" s="10">
        <v>6165320</v>
      </c>
      <c r="I5780" s="11">
        <v>8035284183.3132677</v>
      </c>
      <c r="J5780" s="11">
        <v>79005</v>
      </c>
      <c r="K5780" s="11">
        <v>101706.02092669158</v>
      </c>
      <c r="L5780" s="12">
        <v>0</v>
      </c>
      <c r="M5780" s="11">
        <v>2164</v>
      </c>
      <c r="N5780" s="13"/>
      <c r="O5780" t="str">
        <f t="shared" si="189"/>
        <v/>
      </c>
    </row>
    <row r="5781" spans="1:15" hidden="1">
      <c r="A5781" s="41" t="s">
        <v>94</v>
      </c>
      <c r="B5781" s="46">
        <v>45755</v>
      </c>
      <c r="C5781" s="8" t="s">
        <v>13</v>
      </c>
      <c r="D5781" s="8" t="s">
        <v>46</v>
      </c>
      <c r="E5781" s="8" t="s">
        <v>46</v>
      </c>
      <c r="F5781" s="9">
        <f t="shared" si="188"/>
        <v>1800000</v>
      </c>
      <c r="G5781" s="9">
        <v>18</v>
      </c>
      <c r="H5781" s="10">
        <v>1979784</v>
      </c>
      <c r="I5781" s="11">
        <v>8037263967.3132677</v>
      </c>
      <c r="J5781" s="11">
        <v>79023</v>
      </c>
      <c r="K5781" s="11">
        <v>101707.90741066863</v>
      </c>
      <c r="L5781" s="12">
        <v>0</v>
      </c>
      <c r="M5781" s="11">
        <v>2165</v>
      </c>
      <c r="N5781" s="13"/>
      <c r="O5781" t="str">
        <f t="shared" si="189"/>
        <v/>
      </c>
    </row>
    <row r="5782" spans="1:15" hidden="1">
      <c r="A5782" s="41" t="s">
        <v>94</v>
      </c>
      <c r="B5782" s="46">
        <v>45755</v>
      </c>
      <c r="C5782" s="8" t="s">
        <v>13</v>
      </c>
      <c r="D5782" s="8" t="s">
        <v>46</v>
      </c>
      <c r="E5782" s="8" t="s">
        <v>46</v>
      </c>
      <c r="F5782" s="9">
        <f t="shared" si="188"/>
        <v>1800000</v>
      </c>
      <c r="G5782" s="9">
        <v>18</v>
      </c>
      <c r="H5782" s="10">
        <v>1979784</v>
      </c>
      <c r="I5782" s="11">
        <v>8039243751.3132677</v>
      </c>
      <c r="J5782" s="11">
        <v>79041</v>
      </c>
      <c r="K5782" s="11">
        <v>101709.79303542804</v>
      </c>
      <c r="L5782" s="12">
        <v>0</v>
      </c>
      <c r="M5782" s="11">
        <v>2166</v>
      </c>
      <c r="N5782" s="13"/>
      <c r="O5782" t="str">
        <f t="shared" si="189"/>
        <v/>
      </c>
    </row>
    <row r="5783" spans="1:15" hidden="1">
      <c r="A5783" s="41" t="s">
        <v>94</v>
      </c>
      <c r="B5783" s="46">
        <v>45755</v>
      </c>
      <c r="C5783" s="8" t="s">
        <v>13</v>
      </c>
      <c r="D5783" s="8" t="s">
        <v>46</v>
      </c>
      <c r="E5783" s="8" t="s">
        <v>46</v>
      </c>
      <c r="F5783" s="9">
        <f t="shared" si="188"/>
        <v>2100000</v>
      </c>
      <c r="G5783" s="9">
        <v>21</v>
      </c>
      <c r="H5783" s="10">
        <v>2309748</v>
      </c>
      <c r="I5783" s="11">
        <v>8041553499.3132677</v>
      </c>
      <c r="J5783" s="11">
        <v>79062</v>
      </c>
      <c r="K5783" s="11">
        <v>101711.99184580795</v>
      </c>
      <c r="L5783" s="12">
        <v>0</v>
      </c>
      <c r="M5783" s="11">
        <v>2167</v>
      </c>
      <c r="N5783" s="13"/>
      <c r="O5783" t="str">
        <f t="shared" si="189"/>
        <v/>
      </c>
    </row>
    <row r="5784" spans="1:15" hidden="1">
      <c r="A5784" s="41" t="s">
        <v>94</v>
      </c>
      <c r="B5784" s="46">
        <v>45755</v>
      </c>
      <c r="C5784" s="8" t="s">
        <v>13</v>
      </c>
      <c r="D5784" s="8" t="s">
        <v>46</v>
      </c>
      <c r="E5784" s="8" t="s">
        <v>46</v>
      </c>
      <c r="F5784" s="9">
        <f t="shared" si="188"/>
        <v>18200000</v>
      </c>
      <c r="G5784" s="9">
        <v>182</v>
      </c>
      <c r="H5784" s="10">
        <v>19975774</v>
      </c>
      <c r="I5784" s="11">
        <v>8061529273.3132677</v>
      </c>
      <c r="J5784" s="11">
        <v>79244</v>
      </c>
      <c r="K5784" s="11">
        <v>101730.46884702018</v>
      </c>
      <c r="L5784" s="12">
        <v>0</v>
      </c>
      <c r="M5784" s="11">
        <v>2168</v>
      </c>
      <c r="N5784" s="13"/>
      <c r="O5784" t="str">
        <f t="shared" si="189"/>
        <v/>
      </c>
    </row>
    <row r="5785" spans="1:15" hidden="1">
      <c r="A5785" s="41" t="s">
        <v>94</v>
      </c>
      <c r="B5785" s="46">
        <v>45755</v>
      </c>
      <c r="C5785" s="8" t="s">
        <v>13</v>
      </c>
      <c r="D5785" s="8" t="s">
        <v>46</v>
      </c>
      <c r="E5785" s="8" t="s">
        <v>46</v>
      </c>
      <c r="F5785" s="9">
        <f t="shared" si="188"/>
        <v>22000000</v>
      </c>
      <c r="G5785" s="9">
        <v>220</v>
      </c>
      <c r="H5785" s="10">
        <v>24146540</v>
      </c>
      <c r="I5785" s="11">
        <v>8085675813.3132677</v>
      </c>
      <c r="J5785" s="11">
        <v>79464</v>
      </c>
      <c r="K5785" s="11">
        <v>101752.69069406608</v>
      </c>
      <c r="L5785" s="12">
        <v>0</v>
      </c>
      <c r="M5785" s="11">
        <v>2169</v>
      </c>
      <c r="N5785" s="13"/>
      <c r="O5785" t="str">
        <f t="shared" si="189"/>
        <v/>
      </c>
    </row>
    <row r="5786" spans="1:15" hidden="1">
      <c r="A5786" s="41" t="s">
        <v>94</v>
      </c>
      <c r="B5786" s="46">
        <v>45755</v>
      </c>
      <c r="C5786" s="8" t="s">
        <v>13</v>
      </c>
      <c r="D5786" s="8" t="s">
        <v>15</v>
      </c>
      <c r="E5786" s="8" t="s">
        <v>15</v>
      </c>
      <c r="F5786" s="9">
        <f t="shared" si="188"/>
        <v>18500000</v>
      </c>
      <c r="G5786" s="9">
        <v>185</v>
      </c>
      <c r="H5786" s="10">
        <v>19978520</v>
      </c>
      <c r="I5786" s="11">
        <v>7211670008.7391043</v>
      </c>
      <c r="J5786" s="11">
        <v>68410</v>
      </c>
      <c r="K5786" s="11">
        <v>105418.36001665113</v>
      </c>
      <c r="L5786" s="12">
        <v>0</v>
      </c>
      <c r="M5786" s="11">
        <v>2834</v>
      </c>
      <c r="N5786" s="13"/>
      <c r="O5786" t="str">
        <f t="shared" si="189"/>
        <v/>
      </c>
    </row>
    <row r="5787" spans="1:15" hidden="1">
      <c r="A5787" s="41" t="s">
        <v>94</v>
      </c>
      <c r="B5787" s="46">
        <v>45755</v>
      </c>
      <c r="C5787" s="8" t="s">
        <v>13</v>
      </c>
      <c r="D5787" s="8" t="s">
        <v>15</v>
      </c>
      <c r="E5787" s="8" t="s">
        <v>15</v>
      </c>
      <c r="F5787" s="9">
        <f t="shared" si="188"/>
        <v>12500000</v>
      </c>
      <c r="G5787" s="9">
        <v>125</v>
      </c>
      <c r="H5787" s="10">
        <v>13499000</v>
      </c>
      <c r="I5787" s="11">
        <v>7225169008.7391043</v>
      </c>
      <c r="J5787" s="11">
        <v>68535</v>
      </c>
      <c r="K5787" s="11">
        <v>105423.05404157152</v>
      </c>
      <c r="L5787" s="12">
        <v>0</v>
      </c>
      <c r="M5787" s="11">
        <v>2835</v>
      </c>
      <c r="N5787" s="13"/>
      <c r="O5787" t="str">
        <f t="shared" si="189"/>
        <v/>
      </c>
    </row>
    <row r="5788" spans="1:15" hidden="1">
      <c r="A5788" s="41" t="s">
        <v>94</v>
      </c>
      <c r="B5788" s="46">
        <v>45755</v>
      </c>
      <c r="C5788" s="8" t="s">
        <v>13</v>
      </c>
      <c r="D5788" s="8" t="s">
        <v>15</v>
      </c>
      <c r="E5788" s="8" t="s">
        <v>15</v>
      </c>
      <c r="F5788" s="9">
        <f t="shared" si="188"/>
        <v>12100000</v>
      </c>
      <c r="G5788" s="9">
        <v>121</v>
      </c>
      <c r="H5788" s="10">
        <v>13065459</v>
      </c>
      <c r="I5788" s="11">
        <v>7238234467.7391043</v>
      </c>
      <c r="J5788" s="11">
        <v>68656</v>
      </c>
      <c r="K5788" s="11">
        <v>105427.55866550781</v>
      </c>
      <c r="L5788" s="12">
        <v>0</v>
      </c>
      <c r="M5788" s="11">
        <v>2836</v>
      </c>
      <c r="N5788" s="13"/>
      <c r="O5788" t="str">
        <f t="shared" si="189"/>
        <v/>
      </c>
    </row>
    <row r="5789" spans="1:15" hidden="1">
      <c r="A5789" s="41" t="s">
        <v>94</v>
      </c>
      <c r="B5789" s="46">
        <v>45755</v>
      </c>
      <c r="C5789" s="8" t="s">
        <v>13</v>
      </c>
      <c r="D5789" s="8" t="s">
        <v>15</v>
      </c>
      <c r="E5789" s="8" t="s">
        <v>15</v>
      </c>
      <c r="F5789" s="9">
        <f t="shared" si="188"/>
        <v>18500000</v>
      </c>
      <c r="G5789" s="9">
        <v>185</v>
      </c>
      <c r="H5789" s="10">
        <v>19976115</v>
      </c>
      <c r="I5789" s="11">
        <v>7258210582.7391043</v>
      </c>
      <c r="J5789" s="11">
        <v>68841</v>
      </c>
      <c r="K5789" s="11">
        <v>105434.41528651681</v>
      </c>
      <c r="L5789" s="12">
        <v>0</v>
      </c>
      <c r="M5789" s="11">
        <v>2837</v>
      </c>
      <c r="N5789" s="13"/>
      <c r="O5789" t="str">
        <f t="shared" si="189"/>
        <v/>
      </c>
    </row>
    <row r="5790" spans="1:15" hidden="1">
      <c r="A5790" s="41" t="s">
        <v>94</v>
      </c>
      <c r="B5790" s="46">
        <v>45755</v>
      </c>
      <c r="C5790" s="8" t="s">
        <v>13</v>
      </c>
      <c r="D5790" s="8" t="s">
        <v>15</v>
      </c>
      <c r="E5790" s="8" t="s">
        <v>15</v>
      </c>
      <c r="F5790" s="9">
        <f t="shared" si="188"/>
        <v>18500000</v>
      </c>
      <c r="G5790" s="9">
        <v>185</v>
      </c>
      <c r="H5790" s="10">
        <v>19973710</v>
      </c>
      <c r="I5790" s="11">
        <v>7278184292.7391043</v>
      </c>
      <c r="J5790" s="11">
        <v>69026</v>
      </c>
      <c r="K5790" s="11">
        <v>105441.20031204335</v>
      </c>
      <c r="L5790" s="12">
        <v>0</v>
      </c>
      <c r="M5790" s="11">
        <v>2838</v>
      </c>
      <c r="N5790" s="13"/>
      <c r="O5790" t="str">
        <f t="shared" si="189"/>
        <v/>
      </c>
    </row>
    <row r="5791" spans="1:15" hidden="1">
      <c r="A5791" s="41" t="s">
        <v>94</v>
      </c>
      <c r="B5791" s="46">
        <v>45755</v>
      </c>
      <c r="C5791" s="8" t="s">
        <v>13</v>
      </c>
      <c r="D5791" s="8" t="s">
        <v>15</v>
      </c>
      <c r="E5791" s="8" t="s">
        <v>15</v>
      </c>
      <c r="F5791" s="9">
        <f t="shared" si="188"/>
        <v>18500000</v>
      </c>
      <c r="G5791" s="9">
        <v>185</v>
      </c>
      <c r="H5791" s="10">
        <v>19973710</v>
      </c>
      <c r="I5791" s="11">
        <v>7298158002.7391043</v>
      </c>
      <c r="J5791" s="11">
        <v>69211</v>
      </c>
      <c r="K5791" s="11">
        <v>105447.94906502008</v>
      </c>
      <c r="L5791" s="12">
        <v>0</v>
      </c>
      <c r="M5791" s="11">
        <v>2839</v>
      </c>
      <c r="N5791" s="13"/>
      <c r="O5791" t="str">
        <f t="shared" si="189"/>
        <v/>
      </c>
    </row>
    <row r="5792" spans="1:15" hidden="1">
      <c r="A5792" s="41" t="s">
        <v>94</v>
      </c>
      <c r="B5792" s="46">
        <v>45755</v>
      </c>
      <c r="C5792" s="8" t="s">
        <v>13</v>
      </c>
      <c r="D5792" s="8" t="s">
        <v>15</v>
      </c>
      <c r="E5792" s="8" t="s">
        <v>15</v>
      </c>
      <c r="F5792" s="9">
        <f t="shared" si="188"/>
        <v>18500000</v>
      </c>
      <c r="G5792" s="9">
        <v>185</v>
      </c>
      <c r="H5792" s="10">
        <v>19956690</v>
      </c>
      <c r="I5792" s="11">
        <v>7318114692.7391043</v>
      </c>
      <c r="J5792" s="11">
        <v>69396</v>
      </c>
      <c r="K5792" s="11">
        <v>105454.41657644683</v>
      </c>
      <c r="L5792" s="12">
        <v>0</v>
      </c>
      <c r="M5792" s="11">
        <v>2840</v>
      </c>
      <c r="N5792" s="13"/>
      <c r="O5792" t="str">
        <f t="shared" si="189"/>
        <v/>
      </c>
    </row>
    <row r="5793" spans="1:15" hidden="1">
      <c r="A5793" s="41" t="s">
        <v>94</v>
      </c>
      <c r="B5793" s="46">
        <v>45755</v>
      </c>
      <c r="C5793" s="8" t="s">
        <v>13</v>
      </c>
      <c r="D5793" s="8" t="s">
        <v>15</v>
      </c>
      <c r="E5793" s="8" t="s">
        <v>15</v>
      </c>
      <c r="F5793" s="9">
        <f t="shared" si="188"/>
        <v>9200000</v>
      </c>
      <c r="G5793" s="9">
        <v>92</v>
      </c>
      <c r="H5793" s="10">
        <v>9924408</v>
      </c>
      <c r="I5793" s="11">
        <v>7328039100.7391043</v>
      </c>
      <c r="J5793" s="11">
        <v>69488</v>
      </c>
      <c r="K5793" s="11">
        <v>105457.62003135943</v>
      </c>
      <c r="L5793" s="12">
        <v>0</v>
      </c>
      <c r="M5793" s="11">
        <v>2841</v>
      </c>
      <c r="N5793" s="13"/>
      <c r="O5793" t="str">
        <f t="shared" si="189"/>
        <v/>
      </c>
    </row>
    <row r="5794" spans="1:15" hidden="1">
      <c r="A5794" s="41" t="s">
        <v>94</v>
      </c>
      <c r="B5794" s="46">
        <v>45755</v>
      </c>
      <c r="C5794" s="8" t="s">
        <v>13</v>
      </c>
      <c r="D5794" s="8" t="s">
        <v>15</v>
      </c>
      <c r="E5794" s="8" t="s">
        <v>15</v>
      </c>
      <c r="F5794" s="9">
        <f t="shared" si="188"/>
        <v>16100000</v>
      </c>
      <c r="G5794" s="9">
        <v>161</v>
      </c>
      <c r="H5794" s="10">
        <v>17367714</v>
      </c>
      <c r="I5794" s="11">
        <v>7345406814.7391043</v>
      </c>
      <c r="J5794" s="11">
        <v>69649</v>
      </c>
      <c r="K5794" s="11">
        <v>105463.20571349343</v>
      </c>
      <c r="L5794" s="12">
        <v>0</v>
      </c>
      <c r="M5794" s="11">
        <v>2842</v>
      </c>
      <c r="N5794" s="13"/>
      <c r="O5794" t="str">
        <f t="shared" si="189"/>
        <v/>
      </c>
    </row>
    <row r="5795" spans="1:15" hidden="1">
      <c r="A5795" s="41" t="s">
        <v>94</v>
      </c>
      <c r="B5795" s="46">
        <v>45755</v>
      </c>
      <c r="C5795" s="8" t="s">
        <v>13</v>
      </c>
      <c r="D5795" s="8" t="s">
        <v>15</v>
      </c>
      <c r="E5795" s="8" t="s">
        <v>15</v>
      </c>
      <c r="F5795" s="9">
        <f t="shared" si="188"/>
        <v>18500000</v>
      </c>
      <c r="G5795" s="9">
        <v>185</v>
      </c>
      <c r="H5795" s="10">
        <v>19956690</v>
      </c>
      <c r="I5795" s="11">
        <v>7365363504.7391043</v>
      </c>
      <c r="J5795" s="11">
        <v>69834</v>
      </c>
      <c r="K5795" s="11">
        <v>105469.59224359343</v>
      </c>
      <c r="L5795" s="12">
        <v>0</v>
      </c>
      <c r="M5795" s="11">
        <v>2843</v>
      </c>
      <c r="N5795" s="13"/>
      <c r="O5795" t="str">
        <f t="shared" si="189"/>
        <v/>
      </c>
    </row>
    <row r="5796" spans="1:15" hidden="1">
      <c r="A5796" s="41" t="s">
        <v>94</v>
      </c>
      <c r="B5796" s="46">
        <v>45755</v>
      </c>
      <c r="C5796" s="8" t="s">
        <v>13</v>
      </c>
      <c r="D5796" s="8" t="s">
        <v>15</v>
      </c>
      <c r="E5796" s="8" t="s">
        <v>15</v>
      </c>
      <c r="F5796" s="9">
        <f t="shared" si="188"/>
        <v>20600000</v>
      </c>
      <c r="G5796" s="9">
        <v>206</v>
      </c>
      <c r="H5796" s="10">
        <v>22222044</v>
      </c>
      <c r="I5796" s="11">
        <v>7387585548.7391043</v>
      </c>
      <c r="J5796" s="11">
        <v>70040</v>
      </c>
      <c r="K5796" s="11">
        <v>105476.66403111228</v>
      </c>
      <c r="L5796" s="12">
        <v>0</v>
      </c>
      <c r="M5796" s="11">
        <v>2844</v>
      </c>
      <c r="N5796" s="13"/>
      <c r="O5796" t="str">
        <f t="shared" si="189"/>
        <v/>
      </c>
    </row>
    <row r="5797" spans="1:15" hidden="1">
      <c r="A5797" s="41" t="s">
        <v>94</v>
      </c>
      <c r="B5797" s="46">
        <v>45755</v>
      </c>
      <c r="C5797" s="8" t="s">
        <v>13</v>
      </c>
      <c r="D5797" s="8" t="s">
        <v>15</v>
      </c>
      <c r="E5797" s="8" t="s">
        <v>15</v>
      </c>
      <c r="F5797" s="9">
        <f t="shared" si="188"/>
        <v>18500000</v>
      </c>
      <c r="G5797" s="9">
        <v>185</v>
      </c>
      <c r="H5797" s="10">
        <v>19956690</v>
      </c>
      <c r="I5797" s="11">
        <v>7407542238.7391043</v>
      </c>
      <c r="J5797" s="11">
        <v>70225</v>
      </c>
      <c r="K5797" s="11">
        <v>105482.97954772666</v>
      </c>
      <c r="L5797" s="12">
        <v>0</v>
      </c>
      <c r="M5797" s="11">
        <v>2845</v>
      </c>
      <c r="N5797" s="13"/>
      <c r="O5797" t="str">
        <f t="shared" si="189"/>
        <v/>
      </c>
    </row>
    <row r="5798" spans="1:15" hidden="1">
      <c r="A5798" s="41" t="s">
        <v>94</v>
      </c>
      <c r="B5798" s="46">
        <v>45755</v>
      </c>
      <c r="C5798" s="8" t="s">
        <v>13</v>
      </c>
      <c r="D5798" s="8" t="s">
        <v>15</v>
      </c>
      <c r="E5798" s="8" t="s">
        <v>15</v>
      </c>
      <c r="F5798" s="9">
        <f t="shared" si="188"/>
        <v>18500000</v>
      </c>
      <c r="G5798" s="9">
        <v>185</v>
      </c>
      <c r="H5798" s="10">
        <v>19956690</v>
      </c>
      <c r="I5798" s="11">
        <v>7427498928.7391043</v>
      </c>
      <c r="J5798" s="11">
        <v>70410</v>
      </c>
      <c r="K5798" s="11">
        <v>105489.26187670934</v>
      </c>
      <c r="L5798" s="12">
        <v>0</v>
      </c>
      <c r="M5798" s="11">
        <v>2846</v>
      </c>
      <c r="N5798" s="13"/>
      <c r="O5798" t="str">
        <f t="shared" si="189"/>
        <v/>
      </c>
    </row>
    <row r="5799" spans="1:15" hidden="1">
      <c r="A5799" s="41" t="s">
        <v>94</v>
      </c>
      <c r="B5799" s="46">
        <v>45755</v>
      </c>
      <c r="C5799" s="8" t="s">
        <v>13</v>
      </c>
      <c r="D5799" s="8" t="s">
        <v>15</v>
      </c>
      <c r="E5799" s="8" t="s">
        <v>15</v>
      </c>
      <c r="F5799" s="9">
        <f t="shared" si="188"/>
        <v>18500000</v>
      </c>
      <c r="G5799" s="9">
        <v>185</v>
      </c>
      <c r="H5799" s="10">
        <v>19956690</v>
      </c>
      <c r="I5799" s="11">
        <v>7447455618.7391043</v>
      </c>
      <c r="J5799" s="11">
        <v>70595</v>
      </c>
      <c r="K5799" s="11">
        <v>105495.51127897308</v>
      </c>
      <c r="L5799" s="12">
        <v>0</v>
      </c>
      <c r="M5799" s="11">
        <v>2847</v>
      </c>
      <c r="N5799" s="13"/>
      <c r="O5799" t="str">
        <f t="shared" si="189"/>
        <v/>
      </c>
    </row>
    <row r="5800" spans="1:15" hidden="1">
      <c r="A5800" s="41" t="s">
        <v>94</v>
      </c>
      <c r="B5800" s="46">
        <v>45755</v>
      </c>
      <c r="C5800" s="8" t="s">
        <v>13</v>
      </c>
      <c r="D5800" s="8" t="s">
        <v>15</v>
      </c>
      <c r="E5800" s="8" t="s">
        <v>15</v>
      </c>
      <c r="F5800" s="9">
        <f t="shared" si="188"/>
        <v>18500000</v>
      </c>
      <c r="G5800" s="9">
        <v>185</v>
      </c>
      <c r="H5800" s="10">
        <v>19956690</v>
      </c>
      <c r="I5800" s="11">
        <v>7467412308.7391043</v>
      </c>
      <c r="J5800" s="11">
        <v>70780</v>
      </c>
      <c r="K5800" s="11">
        <v>105501.72801270281</v>
      </c>
      <c r="L5800" s="12">
        <v>0</v>
      </c>
      <c r="M5800" s="11">
        <v>2848</v>
      </c>
      <c r="N5800" s="13"/>
      <c r="O5800" t="str">
        <f t="shared" si="189"/>
        <v/>
      </c>
    </row>
    <row r="5801" spans="1:15" hidden="1">
      <c r="A5801" s="41" t="s">
        <v>94</v>
      </c>
      <c r="B5801" s="46">
        <v>45755</v>
      </c>
      <c r="C5801" s="8" t="s">
        <v>13</v>
      </c>
      <c r="D5801" s="8" t="s">
        <v>15</v>
      </c>
      <c r="E5801" s="8" t="s">
        <v>15</v>
      </c>
      <c r="F5801" s="9">
        <f t="shared" si="188"/>
        <v>18500000</v>
      </c>
      <c r="G5801" s="9">
        <v>185</v>
      </c>
      <c r="H5801" s="10">
        <v>19956690</v>
      </c>
      <c r="I5801" s="11">
        <v>7487368998.7391043</v>
      </c>
      <c r="J5801" s="11">
        <v>70965</v>
      </c>
      <c r="K5801" s="11">
        <v>105507.91233339117</v>
      </c>
      <c r="L5801" s="12">
        <v>0</v>
      </c>
      <c r="M5801" s="11">
        <v>2849</v>
      </c>
      <c r="N5801" s="13"/>
      <c r="O5801" t="str">
        <f t="shared" si="189"/>
        <v/>
      </c>
    </row>
    <row r="5802" spans="1:15" hidden="1">
      <c r="A5802" s="41" t="s">
        <v>94</v>
      </c>
      <c r="B5802" s="46">
        <v>45755</v>
      </c>
      <c r="C5802" s="8" t="s">
        <v>13</v>
      </c>
      <c r="D5802" s="8" t="s">
        <v>15</v>
      </c>
      <c r="E5802" s="8" t="s">
        <v>15</v>
      </c>
      <c r="F5802" s="9">
        <f t="shared" si="188"/>
        <v>3700000</v>
      </c>
      <c r="G5802" s="9">
        <v>37</v>
      </c>
      <c r="H5802" s="10">
        <v>3985936</v>
      </c>
      <c r="I5802" s="11">
        <v>7491354934.7391043</v>
      </c>
      <c r="J5802" s="11">
        <v>71002</v>
      </c>
      <c r="K5802" s="11">
        <v>105509.0692478959</v>
      </c>
      <c r="L5802" s="12">
        <v>0</v>
      </c>
      <c r="M5802" s="11">
        <v>2850</v>
      </c>
      <c r="N5802" s="13"/>
      <c r="O5802" t="str">
        <f t="shared" si="189"/>
        <v/>
      </c>
    </row>
    <row r="5803" spans="1:15" hidden="1">
      <c r="A5803" s="41" t="s">
        <v>94</v>
      </c>
      <c r="B5803" s="46">
        <v>45755</v>
      </c>
      <c r="C5803" s="8" t="s">
        <v>13</v>
      </c>
      <c r="D5803" s="8" t="s">
        <v>15</v>
      </c>
      <c r="E5803" s="8" t="s">
        <v>15</v>
      </c>
      <c r="F5803" s="9">
        <f t="shared" si="188"/>
        <v>4800000</v>
      </c>
      <c r="G5803" s="9">
        <v>48</v>
      </c>
      <c r="H5803" s="10">
        <v>5169696</v>
      </c>
      <c r="I5803" s="11">
        <v>7496524630.7391043</v>
      </c>
      <c r="J5803" s="11">
        <v>71050</v>
      </c>
      <c r="K5803" s="11">
        <v>105510.55074931885</v>
      </c>
      <c r="L5803" s="12">
        <v>0</v>
      </c>
      <c r="M5803" s="11">
        <v>2851</v>
      </c>
      <c r="N5803" s="13"/>
      <c r="O5803" t="str">
        <f t="shared" si="189"/>
        <v/>
      </c>
    </row>
    <row r="5804" spans="1:15" hidden="1">
      <c r="A5804" s="41" t="s">
        <v>94</v>
      </c>
      <c r="B5804" s="46">
        <v>45755</v>
      </c>
      <c r="C5804" s="8" t="s">
        <v>13</v>
      </c>
      <c r="D5804" s="8" t="s">
        <v>15</v>
      </c>
      <c r="E5804" s="8" t="s">
        <v>15</v>
      </c>
      <c r="F5804" s="9">
        <f t="shared" si="188"/>
        <v>4600000</v>
      </c>
      <c r="G5804" s="9">
        <v>46</v>
      </c>
      <c r="H5804" s="10">
        <v>4954292</v>
      </c>
      <c r="I5804" s="11">
        <v>7501478922.7391043</v>
      </c>
      <c r="J5804" s="11">
        <v>71096</v>
      </c>
      <c r="K5804" s="11">
        <v>105511.96864435558</v>
      </c>
      <c r="L5804" s="12">
        <v>0</v>
      </c>
      <c r="M5804" s="11">
        <v>2852</v>
      </c>
      <c r="N5804" s="13"/>
      <c r="O5804" t="str">
        <f t="shared" si="189"/>
        <v/>
      </c>
    </row>
    <row r="5805" spans="1:15" hidden="1">
      <c r="A5805" s="41" t="s">
        <v>94</v>
      </c>
      <c r="B5805" s="46">
        <v>45755</v>
      </c>
      <c r="C5805" s="8" t="s">
        <v>13</v>
      </c>
      <c r="D5805" s="8" t="s">
        <v>15</v>
      </c>
      <c r="E5805" s="8" t="s">
        <v>15</v>
      </c>
      <c r="F5805" s="9">
        <f t="shared" si="188"/>
        <v>4600000</v>
      </c>
      <c r="G5805" s="9">
        <v>46</v>
      </c>
      <c r="H5805" s="10">
        <v>4954292</v>
      </c>
      <c r="I5805" s="11">
        <v>7506433214.7391043</v>
      </c>
      <c r="J5805" s="11">
        <v>71142</v>
      </c>
      <c r="K5805" s="11">
        <v>105513.38470578707</v>
      </c>
      <c r="L5805" s="12">
        <v>0</v>
      </c>
      <c r="M5805" s="11">
        <v>2853</v>
      </c>
      <c r="N5805" s="13"/>
      <c r="O5805" t="str">
        <f t="shared" si="189"/>
        <v/>
      </c>
    </row>
    <row r="5806" spans="1:15" hidden="1">
      <c r="A5806" s="41" t="s">
        <v>94</v>
      </c>
      <c r="B5806" s="46">
        <v>45755</v>
      </c>
      <c r="C5806" s="8" t="s">
        <v>13</v>
      </c>
      <c r="D5806" s="8" t="s">
        <v>15</v>
      </c>
      <c r="E5806" s="8" t="s">
        <v>15</v>
      </c>
      <c r="F5806" s="9">
        <f t="shared" si="188"/>
        <v>9300000</v>
      </c>
      <c r="G5806" s="9">
        <v>93</v>
      </c>
      <c r="H5806" s="10">
        <v>10016286</v>
      </c>
      <c r="I5806" s="11">
        <v>7516449500.7391043</v>
      </c>
      <c r="J5806" s="11">
        <v>71235</v>
      </c>
      <c r="K5806" s="11">
        <v>105516.24202623857</v>
      </c>
      <c r="L5806" s="12">
        <v>0</v>
      </c>
      <c r="M5806" s="11">
        <v>2854</v>
      </c>
      <c r="N5806" s="13"/>
      <c r="O5806" t="str">
        <f t="shared" si="189"/>
        <v/>
      </c>
    </row>
    <row r="5807" spans="1:15" hidden="1">
      <c r="A5807" s="41" t="s">
        <v>94</v>
      </c>
      <c r="B5807" s="46">
        <v>45755</v>
      </c>
      <c r="C5807" s="8" t="s">
        <v>13</v>
      </c>
      <c r="D5807" s="8" t="s">
        <v>15</v>
      </c>
      <c r="E5807" s="8" t="s">
        <v>15</v>
      </c>
      <c r="F5807" s="9">
        <f t="shared" si="188"/>
        <v>4600000</v>
      </c>
      <c r="G5807" s="9">
        <v>46</v>
      </c>
      <c r="H5807" s="10">
        <v>4954292</v>
      </c>
      <c r="I5807" s="11">
        <v>7521403792.7391043</v>
      </c>
      <c r="J5807" s="11">
        <v>71281</v>
      </c>
      <c r="K5807" s="11">
        <v>105517.6525685541</v>
      </c>
      <c r="L5807" s="12">
        <v>0</v>
      </c>
      <c r="M5807" s="11">
        <v>2855</v>
      </c>
      <c r="N5807" s="13"/>
      <c r="O5807" t="str">
        <f t="shared" si="189"/>
        <v/>
      </c>
    </row>
    <row r="5808" spans="1:15" hidden="1">
      <c r="A5808" s="41" t="s">
        <v>94</v>
      </c>
      <c r="B5808" s="46">
        <v>45755</v>
      </c>
      <c r="C5808" s="8" t="s">
        <v>13</v>
      </c>
      <c r="D5808" s="8" t="s">
        <v>46</v>
      </c>
      <c r="E5808" s="8" t="s">
        <v>46</v>
      </c>
      <c r="F5808" s="9">
        <f t="shared" si="188"/>
        <v>-10900000</v>
      </c>
      <c r="G5808" s="9">
        <v>-109</v>
      </c>
      <c r="H5808" s="10">
        <v>-12025534</v>
      </c>
      <c r="I5808" s="11">
        <v>8074584770.0276146</v>
      </c>
      <c r="J5808" s="11">
        <v>79355</v>
      </c>
      <c r="K5808" s="11">
        <v>101752.69069406608</v>
      </c>
      <c r="L5808" s="12">
        <v>934490.71434679627</v>
      </c>
      <c r="M5808" s="11">
        <v>2170</v>
      </c>
      <c r="N5808" s="13"/>
      <c r="O5808" t="str">
        <f t="shared" si="189"/>
        <v/>
      </c>
    </row>
    <row r="5809" spans="1:15" hidden="1">
      <c r="A5809" s="41" t="s">
        <v>94</v>
      </c>
      <c r="B5809" s="46">
        <v>45755</v>
      </c>
      <c r="C5809" s="8" t="s">
        <v>13</v>
      </c>
      <c r="D5809" s="8" t="s">
        <v>46</v>
      </c>
      <c r="E5809" s="8" t="s">
        <v>46</v>
      </c>
      <c r="F5809" s="9">
        <f t="shared" si="188"/>
        <v>-900000</v>
      </c>
      <c r="G5809" s="9">
        <v>-9</v>
      </c>
      <c r="H5809" s="10">
        <v>-992934</v>
      </c>
      <c r="I5809" s="11">
        <v>8073668995.811368</v>
      </c>
      <c r="J5809" s="11">
        <v>79346</v>
      </c>
      <c r="K5809" s="11">
        <v>101752.69069406608</v>
      </c>
      <c r="L5809" s="12">
        <v>77159.783753405209</v>
      </c>
      <c r="M5809" s="11">
        <v>2171</v>
      </c>
      <c r="N5809" s="13"/>
      <c r="O5809" t="str">
        <f t="shared" si="189"/>
        <v/>
      </c>
    </row>
    <row r="5810" spans="1:15" hidden="1">
      <c r="A5810" s="41" t="s">
        <v>94</v>
      </c>
      <c r="B5810" s="46">
        <v>45755</v>
      </c>
      <c r="C5810" s="8" t="s">
        <v>13</v>
      </c>
      <c r="D5810" s="8" t="s">
        <v>46</v>
      </c>
      <c r="E5810" s="8" t="s">
        <v>46</v>
      </c>
      <c r="F5810" s="9">
        <f t="shared" si="188"/>
        <v>-4500000</v>
      </c>
      <c r="G5810" s="9">
        <v>-45</v>
      </c>
      <c r="H5810" s="10">
        <v>-4964670</v>
      </c>
      <c r="I5810" s="11">
        <v>8069090124.730135</v>
      </c>
      <c r="J5810" s="11">
        <v>79301</v>
      </c>
      <c r="K5810" s="11">
        <v>101752.69069406608</v>
      </c>
      <c r="L5810" s="12">
        <v>385798.91876702663</v>
      </c>
      <c r="M5810" s="11">
        <v>2172</v>
      </c>
      <c r="N5810" s="13"/>
      <c r="O5810" t="str">
        <f t="shared" si="189"/>
        <v/>
      </c>
    </row>
    <row r="5811" spans="1:15" hidden="1">
      <c r="A5811" s="41" t="s">
        <v>94</v>
      </c>
      <c r="B5811" s="46">
        <v>45755</v>
      </c>
      <c r="C5811" s="8" t="s">
        <v>13</v>
      </c>
      <c r="D5811" s="8" t="s">
        <v>14</v>
      </c>
      <c r="E5811" s="8" t="s">
        <v>14</v>
      </c>
      <c r="F5811" s="9">
        <f t="shared" si="188"/>
        <v>4700000</v>
      </c>
      <c r="G5811" s="9">
        <v>47</v>
      </c>
      <c r="H5811" s="10">
        <v>4996100</v>
      </c>
      <c r="I5811" s="11">
        <v>19401171978.93882</v>
      </c>
      <c r="J5811" s="11">
        <v>193271</v>
      </c>
      <c r="K5811" s="11">
        <v>100383.25449208013</v>
      </c>
      <c r="L5811" s="12">
        <v>0</v>
      </c>
      <c r="M5811" s="11">
        <v>765</v>
      </c>
      <c r="N5811" s="13"/>
      <c r="O5811" t="str">
        <f t="shared" si="189"/>
        <v/>
      </c>
    </row>
    <row r="5812" spans="1:15" hidden="1">
      <c r="A5812" s="41" t="s">
        <v>94</v>
      </c>
      <c r="B5812" s="46">
        <v>45755</v>
      </c>
      <c r="C5812" s="8" t="s">
        <v>13</v>
      </c>
      <c r="D5812" s="8" t="s">
        <v>46</v>
      </c>
      <c r="E5812" s="8" t="s">
        <v>46</v>
      </c>
      <c r="F5812" s="9">
        <f t="shared" si="188"/>
        <v>-9000000</v>
      </c>
      <c r="G5812" s="9">
        <v>-90</v>
      </c>
      <c r="H5812" s="10">
        <v>-9929340</v>
      </c>
      <c r="I5812" s="11">
        <v>8059932382.5676689</v>
      </c>
      <c r="J5812" s="11">
        <v>79211</v>
      </c>
      <c r="K5812" s="11">
        <v>101752.69069406608</v>
      </c>
      <c r="L5812" s="12">
        <v>771597.83753405325</v>
      </c>
      <c r="M5812" s="11">
        <v>2173</v>
      </c>
      <c r="N5812" s="13"/>
      <c r="O5812" t="str">
        <f t="shared" si="189"/>
        <v/>
      </c>
    </row>
    <row r="5813" spans="1:15" hidden="1">
      <c r="A5813" s="41" t="s">
        <v>94</v>
      </c>
      <c r="B5813" s="46">
        <v>45755</v>
      </c>
      <c r="C5813" s="8" t="s">
        <v>13</v>
      </c>
      <c r="D5813" s="8" t="s">
        <v>46</v>
      </c>
      <c r="E5813" s="8" t="s">
        <v>46</v>
      </c>
      <c r="F5813" s="9">
        <f t="shared" si="188"/>
        <v>-90500000</v>
      </c>
      <c r="G5813" s="9">
        <v>-905</v>
      </c>
      <c r="H5813" s="10">
        <v>-99845030</v>
      </c>
      <c r="I5813" s="11">
        <v>7967846197.4895391</v>
      </c>
      <c r="J5813" s="11">
        <v>78306</v>
      </c>
      <c r="K5813" s="11">
        <v>101752.69069406608</v>
      </c>
      <c r="L5813" s="12">
        <v>7758844.9218701869</v>
      </c>
      <c r="M5813" s="11">
        <v>2174</v>
      </c>
      <c r="N5813" s="13"/>
      <c r="O5813" t="str">
        <f t="shared" si="189"/>
        <v/>
      </c>
    </row>
    <row r="5814" spans="1:15" hidden="1">
      <c r="A5814" s="41" t="s">
        <v>94</v>
      </c>
      <c r="B5814" s="46">
        <v>45755</v>
      </c>
      <c r="C5814" s="8" t="s">
        <v>13</v>
      </c>
      <c r="D5814" s="8" t="s">
        <v>15</v>
      </c>
      <c r="E5814" s="8" t="s">
        <v>15</v>
      </c>
      <c r="F5814" s="9">
        <f t="shared" si="188"/>
        <v>7200000</v>
      </c>
      <c r="G5814" s="9">
        <v>72</v>
      </c>
      <c r="H5814" s="10">
        <v>7796088</v>
      </c>
      <c r="I5814" s="11">
        <v>7529199880.7391043</v>
      </c>
      <c r="J5814" s="11">
        <v>71353</v>
      </c>
      <c r="K5814" s="11">
        <v>105520.4389547616</v>
      </c>
      <c r="L5814" s="12">
        <v>0</v>
      </c>
      <c r="M5814" s="11">
        <v>2856</v>
      </c>
      <c r="N5814" s="13"/>
      <c r="O5814" t="str">
        <f t="shared" si="189"/>
        <v/>
      </c>
    </row>
    <row r="5815" spans="1:15" hidden="1">
      <c r="A5815" s="41" t="s">
        <v>94</v>
      </c>
      <c r="B5815" s="46">
        <v>45755</v>
      </c>
      <c r="C5815" s="8" t="s">
        <v>13</v>
      </c>
      <c r="D5815" s="8" t="s">
        <v>14</v>
      </c>
      <c r="E5815" s="8" t="s">
        <v>14</v>
      </c>
      <c r="F5815" s="9">
        <f t="shared" si="188"/>
        <v>2800000</v>
      </c>
      <c r="G5815" s="9">
        <v>28</v>
      </c>
      <c r="H5815" s="10">
        <v>2976400</v>
      </c>
      <c r="I5815" s="11">
        <v>19404148378.93882</v>
      </c>
      <c r="J5815" s="11">
        <v>193299</v>
      </c>
      <c r="K5815" s="11">
        <v>100384.11155225232</v>
      </c>
      <c r="L5815" s="12">
        <v>0</v>
      </c>
      <c r="M5815" s="11">
        <v>766</v>
      </c>
      <c r="N5815" s="13"/>
      <c r="O5815" t="str">
        <f t="shared" si="189"/>
        <v/>
      </c>
    </row>
    <row r="5816" spans="1:15" hidden="1">
      <c r="A5816" s="41" t="s">
        <v>94</v>
      </c>
      <c r="B5816" s="46">
        <v>45755</v>
      </c>
      <c r="C5816" s="8" t="s">
        <v>13</v>
      </c>
      <c r="D5816" s="8" t="s">
        <v>14</v>
      </c>
      <c r="E5816" s="8" t="s">
        <v>14</v>
      </c>
      <c r="F5816" s="9">
        <f t="shared" si="188"/>
        <v>2800000</v>
      </c>
      <c r="G5816" s="9">
        <v>28</v>
      </c>
      <c r="H5816" s="10">
        <v>2976400</v>
      </c>
      <c r="I5816" s="11">
        <v>19407124778.93882</v>
      </c>
      <c r="J5816" s="11">
        <v>193327</v>
      </c>
      <c r="K5816" s="11">
        <v>100384.96836416445</v>
      </c>
      <c r="L5816" s="12">
        <v>0</v>
      </c>
      <c r="M5816" s="11">
        <v>767</v>
      </c>
      <c r="N5816" s="13"/>
      <c r="O5816" t="str">
        <f t="shared" si="189"/>
        <v/>
      </c>
    </row>
    <row r="5817" spans="1:15" hidden="1">
      <c r="A5817" s="41" t="s">
        <v>94</v>
      </c>
      <c r="B5817" s="46">
        <v>45755</v>
      </c>
      <c r="C5817" s="8" t="s">
        <v>13</v>
      </c>
      <c r="D5817" s="8" t="s">
        <v>46</v>
      </c>
      <c r="E5817" s="8" t="s">
        <v>46</v>
      </c>
      <c r="F5817" s="9">
        <f t="shared" si="188"/>
        <v>-20000000</v>
      </c>
      <c r="G5817" s="9">
        <v>-200</v>
      </c>
      <c r="H5817" s="10">
        <v>-22065200</v>
      </c>
      <c r="I5817" s="11">
        <v>7947495659.3507261</v>
      </c>
      <c r="J5817" s="11">
        <v>78106</v>
      </c>
      <c r="K5817" s="11">
        <v>101752.69069406608</v>
      </c>
      <c r="L5817" s="12">
        <v>1714661.8611867838</v>
      </c>
      <c r="M5817" s="11">
        <v>2175</v>
      </c>
      <c r="N5817" s="13"/>
      <c r="O5817" t="str">
        <f t="shared" si="189"/>
        <v/>
      </c>
    </row>
    <row r="5818" spans="1:15" hidden="1">
      <c r="A5818" s="41" t="s">
        <v>94</v>
      </c>
      <c r="B5818" s="46">
        <v>45755</v>
      </c>
      <c r="C5818" s="8" t="s">
        <v>13</v>
      </c>
      <c r="D5818" s="8" t="s">
        <v>46</v>
      </c>
      <c r="E5818" s="8" t="s">
        <v>46</v>
      </c>
      <c r="F5818" s="9">
        <f t="shared" si="188"/>
        <v>-900000</v>
      </c>
      <c r="G5818" s="9">
        <v>-9</v>
      </c>
      <c r="H5818" s="10">
        <v>-992934</v>
      </c>
      <c r="I5818" s="11">
        <v>7946579885.1344795</v>
      </c>
      <c r="J5818" s="11">
        <v>78097</v>
      </c>
      <c r="K5818" s="11">
        <v>101752.69069406608</v>
      </c>
      <c r="L5818" s="12">
        <v>77159.783753405209</v>
      </c>
      <c r="M5818" s="11">
        <v>2176</v>
      </c>
      <c r="N5818" s="13"/>
      <c r="O5818" t="str">
        <f t="shared" si="189"/>
        <v/>
      </c>
    </row>
    <row r="5819" spans="1:15" hidden="1">
      <c r="A5819" s="41" t="s">
        <v>94</v>
      </c>
      <c r="B5819" s="46">
        <v>45755</v>
      </c>
      <c r="C5819" s="8" t="s">
        <v>13</v>
      </c>
      <c r="D5819" s="8" t="s">
        <v>46</v>
      </c>
      <c r="E5819" s="8" t="s">
        <v>46</v>
      </c>
      <c r="F5819" s="9">
        <f t="shared" si="188"/>
        <v>900000</v>
      </c>
      <c r="G5819" s="9">
        <v>9</v>
      </c>
      <c r="H5819" s="10">
        <v>991962</v>
      </c>
      <c r="I5819" s="11">
        <v>7947571847.1344795</v>
      </c>
      <c r="J5819" s="11">
        <v>78106</v>
      </c>
      <c r="K5819" s="11">
        <v>101753.66613492536</v>
      </c>
      <c r="L5819" s="12">
        <v>0</v>
      </c>
      <c r="M5819" s="11">
        <v>2177</v>
      </c>
      <c r="N5819" s="13"/>
      <c r="O5819" t="str">
        <f t="shared" si="189"/>
        <v/>
      </c>
    </row>
    <row r="5820" spans="1:15" hidden="1">
      <c r="A5820" s="41" t="s">
        <v>94</v>
      </c>
      <c r="B5820" s="46">
        <v>45755</v>
      </c>
      <c r="C5820" s="8" t="s">
        <v>13</v>
      </c>
      <c r="D5820" s="8" t="s">
        <v>46</v>
      </c>
      <c r="E5820" s="8" t="s">
        <v>46</v>
      </c>
      <c r="F5820" s="9">
        <f t="shared" si="188"/>
        <v>-900000</v>
      </c>
      <c r="G5820" s="9">
        <v>-9</v>
      </c>
      <c r="H5820" s="10">
        <v>-992934</v>
      </c>
      <c r="I5820" s="11">
        <v>7946656064.1392651</v>
      </c>
      <c r="J5820" s="11">
        <v>78097</v>
      </c>
      <c r="K5820" s="11">
        <v>101753.66613492536</v>
      </c>
      <c r="L5820" s="12">
        <v>77151.00478567183</v>
      </c>
      <c r="M5820" s="11">
        <v>2178</v>
      </c>
      <c r="N5820" s="13"/>
      <c r="O5820" t="str">
        <f t="shared" si="189"/>
        <v/>
      </c>
    </row>
    <row r="5821" spans="1:15" hidden="1">
      <c r="A5821" s="41" t="s">
        <v>94</v>
      </c>
      <c r="B5821" s="46">
        <v>45755</v>
      </c>
      <c r="C5821" s="8" t="s">
        <v>13</v>
      </c>
      <c r="D5821" s="8" t="s">
        <v>46</v>
      </c>
      <c r="E5821" s="8" t="s">
        <v>46</v>
      </c>
      <c r="F5821" s="9">
        <f t="shared" si="188"/>
        <v>-5500000</v>
      </c>
      <c r="G5821" s="9">
        <v>-55</v>
      </c>
      <c r="H5821" s="10">
        <v>-6067930</v>
      </c>
      <c r="I5821" s="11">
        <v>7941059612.5018444</v>
      </c>
      <c r="J5821" s="11">
        <v>78042</v>
      </c>
      <c r="K5821" s="11">
        <v>101753.66613492536</v>
      </c>
      <c r="L5821" s="12">
        <v>471478.36257910542</v>
      </c>
      <c r="M5821" s="11">
        <v>2179</v>
      </c>
      <c r="N5821" s="13"/>
      <c r="O5821" t="str">
        <f t="shared" si="189"/>
        <v/>
      </c>
    </row>
    <row r="5822" spans="1:15" hidden="1">
      <c r="A5822" s="41" t="s">
        <v>94</v>
      </c>
      <c r="B5822" s="46">
        <v>45755</v>
      </c>
      <c r="C5822" s="8" t="s">
        <v>13</v>
      </c>
      <c r="D5822" s="8" t="s">
        <v>46</v>
      </c>
      <c r="E5822" s="8" t="s">
        <v>46</v>
      </c>
      <c r="F5822" s="9">
        <f t="shared" si="188"/>
        <v>-471000000</v>
      </c>
      <c r="G5822" s="9">
        <v>-4710</v>
      </c>
      <c r="H5822" s="10">
        <v>-519635460</v>
      </c>
      <c r="I5822" s="11">
        <v>7461799845.0063457</v>
      </c>
      <c r="J5822" s="11">
        <v>73332</v>
      </c>
      <c r="K5822" s="11">
        <v>101753.66613492536</v>
      </c>
      <c r="L5822" s="12">
        <v>40375692.504501581</v>
      </c>
      <c r="M5822" s="11">
        <v>2180</v>
      </c>
      <c r="N5822" s="13"/>
      <c r="O5822" t="str">
        <f t="shared" si="189"/>
        <v/>
      </c>
    </row>
    <row r="5823" spans="1:15" hidden="1">
      <c r="A5823" s="41" t="s">
        <v>94</v>
      </c>
      <c r="B5823" s="46">
        <v>45755</v>
      </c>
      <c r="C5823" s="8" t="s">
        <v>13</v>
      </c>
      <c r="D5823" s="8" t="s">
        <v>46</v>
      </c>
      <c r="E5823" s="8" t="s">
        <v>46</v>
      </c>
      <c r="F5823" s="9">
        <f t="shared" si="188"/>
        <v>-4500000</v>
      </c>
      <c r="G5823" s="9">
        <v>-45</v>
      </c>
      <c r="H5823" s="10">
        <v>-4964670</v>
      </c>
      <c r="I5823" s="11">
        <v>7457220930.0302744</v>
      </c>
      <c r="J5823" s="11">
        <v>73287</v>
      </c>
      <c r="K5823" s="11">
        <v>101753.66613492536</v>
      </c>
      <c r="L5823" s="12">
        <v>385755.02392835915</v>
      </c>
      <c r="M5823" s="11">
        <v>2181</v>
      </c>
      <c r="N5823" s="13"/>
      <c r="O5823" t="str">
        <f t="shared" si="189"/>
        <v/>
      </c>
    </row>
    <row r="5824" spans="1:15" hidden="1">
      <c r="A5824" s="41" t="s">
        <v>94</v>
      </c>
      <c r="B5824" s="46">
        <v>45755</v>
      </c>
      <c r="C5824" s="8" t="s">
        <v>13</v>
      </c>
      <c r="D5824" s="8" t="s">
        <v>46</v>
      </c>
      <c r="E5824" s="8" t="s">
        <v>46</v>
      </c>
      <c r="F5824" s="9">
        <f t="shared" si="188"/>
        <v>-4500000</v>
      </c>
      <c r="G5824" s="9">
        <v>-45</v>
      </c>
      <c r="H5824" s="10">
        <v>-4964670</v>
      </c>
      <c r="I5824" s="11">
        <v>7452642015.054203</v>
      </c>
      <c r="J5824" s="11">
        <v>73242</v>
      </c>
      <c r="K5824" s="11">
        <v>101753.66613492536</v>
      </c>
      <c r="L5824" s="12">
        <v>385755.02392835915</v>
      </c>
      <c r="M5824" s="11">
        <v>2182</v>
      </c>
      <c r="N5824" s="13"/>
      <c r="O5824" t="str">
        <f t="shared" si="189"/>
        <v/>
      </c>
    </row>
    <row r="5825" spans="1:15" hidden="1">
      <c r="A5825" s="41" t="s">
        <v>94</v>
      </c>
      <c r="B5825" s="46">
        <v>45755</v>
      </c>
      <c r="C5825" s="8" t="s">
        <v>13</v>
      </c>
      <c r="D5825" s="8" t="s">
        <v>46</v>
      </c>
      <c r="E5825" s="8" t="s">
        <v>46</v>
      </c>
      <c r="F5825" s="9">
        <f t="shared" si="188"/>
        <v>-900000</v>
      </c>
      <c r="G5825" s="9">
        <v>-9</v>
      </c>
      <c r="H5825" s="10">
        <v>-992934</v>
      </c>
      <c r="I5825" s="11">
        <v>7451726232.0589886</v>
      </c>
      <c r="J5825" s="11">
        <v>73233</v>
      </c>
      <c r="K5825" s="11">
        <v>101753.66613492536</v>
      </c>
      <c r="L5825" s="12">
        <v>77151.00478567183</v>
      </c>
      <c r="M5825" s="11">
        <v>2183</v>
      </c>
      <c r="N5825" s="13"/>
      <c r="O5825" t="str">
        <f t="shared" si="189"/>
        <v/>
      </c>
    </row>
    <row r="5826" spans="1:15" hidden="1">
      <c r="A5826" s="41" t="s">
        <v>94</v>
      </c>
      <c r="B5826" s="46">
        <v>45755</v>
      </c>
      <c r="C5826" s="8" t="s">
        <v>13</v>
      </c>
      <c r="D5826" s="8" t="s">
        <v>14</v>
      </c>
      <c r="E5826" s="8" t="s">
        <v>14</v>
      </c>
      <c r="F5826" s="9">
        <f t="shared" si="188"/>
        <v>4700000</v>
      </c>
      <c r="G5826" s="9">
        <v>47</v>
      </c>
      <c r="H5826" s="10">
        <v>5007897</v>
      </c>
      <c r="I5826" s="11">
        <v>19412132675.93882</v>
      </c>
      <c r="J5826" s="11">
        <v>193374</v>
      </c>
      <c r="K5826" s="11">
        <v>100386.46703248017</v>
      </c>
      <c r="L5826" s="12">
        <v>0</v>
      </c>
      <c r="M5826" s="11">
        <v>768</v>
      </c>
      <c r="N5826" s="13"/>
      <c r="O5826" t="str">
        <f t="shared" si="189"/>
        <v/>
      </c>
    </row>
    <row r="5827" spans="1:15" hidden="1">
      <c r="A5827" s="41" t="s">
        <v>94</v>
      </c>
      <c r="B5827" s="46">
        <v>45755</v>
      </c>
      <c r="C5827" s="8" t="s">
        <v>13</v>
      </c>
      <c r="D5827" s="8" t="s">
        <v>15</v>
      </c>
      <c r="E5827" s="8" t="s">
        <v>15</v>
      </c>
      <c r="F5827" s="9">
        <f t="shared" si="188"/>
        <v>18600000</v>
      </c>
      <c r="G5827" s="9">
        <v>186</v>
      </c>
      <c r="H5827" s="10">
        <v>20288322</v>
      </c>
      <c r="I5827" s="11">
        <v>7549488202.7391043</v>
      </c>
      <c r="J5827" s="11">
        <v>71539</v>
      </c>
      <c r="K5827" s="11">
        <v>105529.68594387823</v>
      </c>
      <c r="L5827" s="12">
        <v>0</v>
      </c>
      <c r="M5827" s="11">
        <v>2857</v>
      </c>
      <c r="N5827" s="13"/>
      <c r="O5827" t="str">
        <f t="shared" si="189"/>
        <v/>
      </c>
    </row>
    <row r="5828" spans="1:15" hidden="1">
      <c r="A5828" s="41" t="s">
        <v>94</v>
      </c>
      <c r="B5828" s="46">
        <v>45755</v>
      </c>
      <c r="C5828" s="8" t="s">
        <v>13</v>
      </c>
      <c r="D5828" s="8" t="s">
        <v>46</v>
      </c>
      <c r="E5828" s="8" t="s">
        <v>46</v>
      </c>
      <c r="F5828" s="9">
        <f t="shared" si="188"/>
        <v>-900000</v>
      </c>
      <c r="G5828" s="9">
        <v>-9</v>
      </c>
      <c r="H5828" s="10">
        <v>-992934</v>
      </c>
      <c r="I5828" s="11">
        <v>7450810449.0637741</v>
      </c>
      <c r="J5828" s="11">
        <v>73224</v>
      </c>
      <c r="K5828" s="11">
        <v>101753.66613492536</v>
      </c>
      <c r="L5828" s="12">
        <v>77151.00478567183</v>
      </c>
      <c r="M5828" s="11">
        <v>2184</v>
      </c>
      <c r="N5828" s="13"/>
      <c r="O5828" t="str">
        <f t="shared" si="189"/>
        <v/>
      </c>
    </row>
    <row r="5829" spans="1:15" hidden="1">
      <c r="A5829" s="41" t="s">
        <v>94</v>
      </c>
      <c r="B5829" s="46">
        <v>45755</v>
      </c>
      <c r="C5829" s="8" t="s">
        <v>13</v>
      </c>
      <c r="D5829" s="8" t="s">
        <v>46</v>
      </c>
      <c r="E5829" s="8" t="s">
        <v>46</v>
      </c>
      <c r="F5829" s="9">
        <f t="shared" si="188"/>
        <v>-3600000</v>
      </c>
      <c r="G5829" s="9">
        <v>-36</v>
      </c>
      <c r="H5829" s="10">
        <v>-3971736</v>
      </c>
      <c r="I5829" s="11">
        <v>7447147317.0829172</v>
      </c>
      <c r="J5829" s="11">
        <v>73188</v>
      </c>
      <c r="K5829" s="11">
        <v>101753.66613492536</v>
      </c>
      <c r="L5829" s="12">
        <v>308604.01914268732</v>
      </c>
      <c r="M5829" s="11">
        <v>2185</v>
      </c>
      <c r="N5829" s="13"/>
      <c r="O5829" t="str">
        <f t="shared" si="189"/>
        <v/>
      </c>
    </row>
    <row r="5830" spans="1:15" hidden="1">
      <c r="A5830" s="41" t="s">
        <v>94</v>
      </c>
      <c r="B5830" s="46">
        <v>45755</v>
      </c>
      <c r="C5830" s="8" t="s">
        <v>13</v>
      </c>
      <c r="D5830" s="8" t="s">
        <v>46</v>
      </c>
      <c r="E5830" s="8" t="s">
        <v>46</v>
      </c>
      <c r="F5830" s="9">
        <f t="shared" si="188"/>
        <v>-45200000</v>
      </c>
      <c r="G5830" s="9">
        <v>-452</v>
      </c>
      <c r="H5830" s="10">
        <v>-49867352</v>
      </c>
      <c r="I5830" s="11">
        <v>7401154659.9899311</v>
      </c>
      <c r="J5830" s="11">
        <v>72736</v>
      </c>
      <c r="K5830" s="11">
        <v>101753.66613492536</v>
      </c>
      <c r="L5830" s="12">
        <v>3874694.9070137367</v>
      </c>
      <c r="M5830" s="11">
        <v>2186</v>
      </c>
      <c r="N5830" s="13"/>
      <c r="O5830" t="str">
        <f t="shared" si="189"/>
        <v/>
      </c>
    </row>
    <row r="5831" spans="1:15" hidden="1">
      <c r="A5831" s="41" t="s">
        <v>94</v>
      </c>
      <c r="B5831" s="46">
        <v>45755</v>
      </c>
      <c r="C5831" s="8" t="s">
        <v>13</v>
      </c>
      <c r="D5831" s="8" t="s">
        <v>46</v>
      </c>
      <c r="E5831" s="8" t="s">
        <v>46</v>
      </c>
      <c r="F5831" s="9">
        <f t="shared" si="188"/>
        <v>-18100000</v>
      </c>
      <c r="G5831" s="9">
        <v>-181</v>
      </c>
      <c r="H5831" s="10">
        <v>-19969006</v>
      </c>
      <c r="I5831" s="11">
        <v>7382737246.4195099</v>
      </c>
      <c r="J5831" s="11">
        <v>72555</v>
      </c>
      <c r="K5831" s="11">
        <v>101753.66613492536</v>
      </c>
      <c r="L5831" s="12">
        <v>1551592.4295785092</v>
      </c>
      <c r="M5831" s="11">
        <v>2187</v>
      </c>
      <c r="N5831" s="13"/>
      <c r="O5831" t="str">
        <f t="shared" si="189"/>
        <v/>
      </c>
    </row>
    <row r="5832" spans="1:15" hidden="1">
      <c r="A5832" s="41" t="s">
        <v>94</v>
      </c>
      <c r="B5832" s="46">
        <v>45755</v>
      </c>
      <c r="C5832" s="8" t="s">
        <v>13</v>
      </c>
      <c r="D5832" s="8" t="s">
        <v>46</v>
      </c>
      <c r="E5832" s="8" t="s">
        <v>46</v>
      </c>
      <c r="F5832" s="9">
        <f t="shared" si="188"/>
        <v>-4500000</v>
      </c>
      <c r="G5832" s="9">
        <v>-45</v>
      </c>
      <c r="H5832" s="10">
        <v>-4964670</v>
      </c>
      <c r="I5832" s="11">
        <v>7378158331.4434385</v>
      </c>
      <c r="J5832" s="11">
        <v>72510</v>
      </c>
      <c r="K5832" s="11">
        <v>101753.66613492536</v>
      </c>
      <c r="L5832" s="12">
        <v>385755.02392835915</v>
      </c>
      <c r="M5832" s="11">
        <v>2188</v>
      </c>
      <c r="N5832" s="13"/>
      <c r="O5832" t="str">
        <f t="shared" si="189"/>
        <v/>
      </c>
    </row>
    <row r="5833" spans="1:15" hidden="1">
      <c r="A5833" s="41" t="s">
        <v>94</v>
      </c>
      <c r="B5833" s="46">
        <v>45755</v>
      </c>
      <c r="C5833" s="8" t="s">
        <v>13</v>
      </c>
      <c r="D5833" s="8" t="s">
        <v>46</v>
      </c>
      <c r="E5833" s="8" t="s">
        <v>46</v>
      </c>
      <c r="F5833" s="9">
        <f t="shared" si="188"/>
        <v>-4500000</v>
      </c>
      <c r="G5833" s="9">
        <v>-45</v>
      </c>
      <c r="H5833" s="10">
        <v>-4964670</v>
      </c>
      <c r="I5833" s="11">
        <v>7373579416.4673672</v>
      </c>
      <c r="J5833" s="11">
        <v>72465</v>
      </c>
      <c r="K5833" s="11">
        <v>101753.66613492536</v>
      </c>
      <c r="L5833" s="12">
        <v>385755.02392835915</v>
      </c>
      <c r="M5833" s="11">
        <v>2189</v>
      </c>
      <c r="N5833" s="13"/>
      <c r="O5833" t="str">
        <f t="shared" si="189"/>
        <v/>
      </c>
    </row>
    <row r="5834" spans="1:15" hidden="1">
      <c r="A5834" s="41" t="s">
        <v>94</v>
      </c>
      <c r="B5834" s="46">
        <v>45755</v>
      </c>
      <c r="C5834" s="8" t="s">
        <v>13</v>
      </c>
      <c r="D5834" s="8" t="s">
        <v>46</v>
      </c>
      <c r="E5834" s="8" t="s">
        <v>46</v>
      </c>
      <c r="F5834" s="9">
        <f t="shared" ref="F5834:F5897" si="190">100000*G5834</f>
        <v>-4400000</v>
      </c>
      <c r="G5834" s="9">
        <v>-44</v>
      </c>
      <c r="H5834" s="10">
        <v>-4854344</v>
      </c>
      <c r="I5834" s="11">
        <v>7369102255.1574306</v>
      </c>
      <c r="J5834" s="11">
        <v>72421</v>
      </c>
      <c r="K5834" s="11">
        <v>101753.66613492536</v>
      </c>
      <c r="L5834" s="12">
        <v>377182.69006328471</v>
      </c>
      <c r="M5834" s="11">
        <v>2190</v>
      </c>
      <c r="N5834" s="13"/>
      <c r="O5834" t="str">
        <f t="shared" si="189"/>
        <v/>
      </c>
    </row>
    <row r="5835" spans="1:15" hidden="1">
      <c r="A5835" s="41" t="s">
        <v>94</v>
      </c>
      <c r="B5835" s="46">
        <v>45755</v>
      </c>
      <c r="C5835" s="8" t="s">
        <v>13</v>
      </c>
      <c r="D5835" s="8" t="s">
        <v>46</v>
      </c>
      <c r="E5835" s="8" t="s">
        <v>46</v>
      </c>
      <c r="F5835" s="9">
        <f t="shared" si="190"/>
        <v>-4500000</v>
      </c>
      <c r="G5835" s="9">
        <v>-45</v>
      </c>
      <c r="H5835" s="10">
        <v>-4964670</v>
      </c>
      <c r="I5835" s="11">
        <v>7364523340.1813593</v>
      </c>
      <c r="J5835" s="11">
        <v>72376</v>
      </c>
      <c r="K5835" s="11">
        <v>101753.66613492536</v>
      </c>
      <c r="L5835" s="12">
        <v>385755.02392835915</v>
      </c>
      <c r="M5835" s="11">
        <v>2191</v>
      </c>
      <c r="N5835" s="13"/>
      <c r="O5835" t="str">
        <f t="shared" si="189"/>
        <v/>
      </c>
    </row>
    <row r="5836" spans="1:15" hidden="1">
      <c r="A5836" s="41" t="s">
        <v>94</v>
      </c>
      <c r="B5836" s="46">
        <v>45755</v>
      </c>
      <c r="C5836" s="8" t="s">
        <v>13</v>
      </c>
      <c r="D5836" s="8" t="s">
        <v>46</v>
      </c>
      <c r="E5836" s="8" t="s">
        <v>46</v>
      </c>
      <c r="F5836" s="9">
        <f t="shared" si="190"/>
        <v>-9000000</v>
      </c>
      <c r="G5836" s="9">
        <v>-90</v>
      </c>
      <c r="H5836" s="10">
        <v>-9929340</v>
      </c>
      <c r="I5836" s="11">
        <v>7355365510.2292156</v>
      </c>
      <c r="J5836" s="11">
        <v>72286</v>
      </c>
      <c r="K5836" s="11">
        <v>101753.66613492536</v>
      </c>
      <c r="L5836" s="12">
        <v>771510.0478567183</v>
      </c>
      <c r="M5836" s="11">
        <v>2192</v>
      </c>
      <c r="N5836" s="13"/>
      <c r="O5836" t="str">
        <f t="shared" si="189"/>
        <v/>
      </c>
    </row>
    <row r="5837" spans="1:15" hidden="1">
      <c r="A5837" s="41" t="s">
        <v>94</v>
      </c>
      <c r="B5837" s="46">
        <v>45755</v>
      </c>
      <c r="C5837" s="8" t="s">
        <v>13</v>
      </c>
      <c r="D5837" s="8" t="s">
        <v>46</v>
      </c>
      <c r="E5837" s="8" t="s">
        <v>46</v>
      </c>
      <c r="F5837" s="9">
        <f t="shared" si="190"/>
        <v>36200000</v>
      </c>
      <c r="G5837" s="9">
        <v>362</v>
      </c>
      <c r="H5837" s="10">
        <v>39910138</v>
      </c>
      <c r="I5837" s="11">
        <v>7395275648.2292156</v>
      </c>
      <c r="J5837" s="11">
        <v>72648</v>
      </c>
      <c r="K5837" s="11">
        <v>101795.99780075454</v>
      </c>
      <c r="L5837" s="12">
        <v>0</v>
      </c>
      <c r="M5837" s="11">
        <v>2193</v>
      </c>
      <c r="N5837" s="13"/>
      <c r="O5837" t="str">
        <f t="shared" si="189"/>
        <v/>
      </c>
    </row>
    <row r="5838" spans="1:15" hidden="1">
      <c r="A5838" s="41" t="s">
        <v>94</v>
      </c>
      <c r="B5838" s="46">
        <v>45755</v>
      </c>
      <c r="C5838" s="8" t="s">
        <v>13</v>
      </c>
      <c r="D5838" s="8" t="s">
        <v>46</v>
      </c>
      <c r="E5838" s="8" t="s">
        <v>46</v>
      </c>
      <c r="F5838" s="9">
        <f t="shared" si="190"/>
        <v>-9000000</v>
      </c>
      <c r="G5838" s="9">
        <v>-90</v>
      </c>
      <c r="H5838" s="10">
        <v>-9929340</v>
      </c>
      <c r="I5838" s="11">
        <v>7386114008.4271479</v>
      </c>
      <c r="J5838" s="11">
        <v>72558</v>
      </c>
      <c r="K5838" s="11">
        <v>101795.99780075454</v>
      </c>
      <c r="L5838" s="12">
        <v>767700.19793209061</v>
      </c>
      <c r="M5838" s="11">
        <v>2194</v>
      </c>
      <c r="N5838" s="13"/>
      <c r="O5838" t="str">
        <f t="shared" si="189"/>
        <v/>
      </c>
    </row>
    <row r="5839" spans="1:15" hidden="1">
      <c r="A5839" s="41" t="s">
        <v>94</v>
      </c>
      <c r="B5839" s="46">
        <v>45755</v>
      </c>
      <c r="C5839" s="8" t="s">
        <v>13</v>
      </c>
      <c r="D5839" s="8" t="s">
        <v>46</v>
      </c>
      <c r="E5839" s="8" t="s">
        <v>46</v>
      </c>
      <c r="F5839" s="9">
        <f t="shared" si="190"/>
        <v>5400000</v>
      </c>
      <c r="G5839" s="9">
        <v>54</v>
      </c>
      <c r="H5839" s="10">
        <v>5950962</v>
      </c>
      <c r="I5839" s="11">
        <v>7392064970.4271479</v>
      </c>
      <c r="J5839" s="11">
        <v>72612</v>
      </c>
      <c r="K5839" s="11">
        <v>101802.24990947981</v>
      </c>
      <c r="L5839" s="12">
        <v>0</v>
      </c>
      <c r="M5839" s="11">
        <v>2195</v>
      </c>
      <c r="N5839" s="13"/>
      <c r="O5839" t="str">
        <f t="shared" si="189"/>
        <v/>
      </c>
    </row>
    <row r="5840" spans="1:15" hidden="1">
      <c r="A5840" s="41" t="s">
        <v>94</v>
      </c>
      <c r="B5840" s="46">
        <v>45755</v>
      </c>
      <c r="C5840" s="8" t="s">
        <v>13</v>
      </c>
      <c r="D5840" s="8" t="s">
        <v>46</v>
      </c>
      <c r="E5840" s="8" t="s">
        <v>46</v>
      </c>
      <c r="F5840" s="9">
        <f t="shared" si="190"/>
        <v>-4300000</v>
      </c>
      <c r="G5840" s="9">
        <v>-43</v>
      </c>
      <c r="H5840" s="10">
        <v>-4744018</v>
      </c>
      <c r="I5840" s="11">
        <v>7387687473.6810398</v>
      </c>
      <c r="J5840" s="11">
        <v>72569</v>
      </c>
      <c r="K5840" s="11">
        <v>101802.24990947981</v>
      </c>
      <c r="L5840" s="12">
        <v>366521.25389236771</v>
      </c>
      <c r="M5840" s="11">
        <v>2196</v>
      </c>
      <c r="N5840" s="13"/>
      <c r="O5840" t="str">
        <f t="shared" ref="O5840:O5903" si="191">IF(M5840=_xlfn.MAXIFS(M:M,D:D,D5840),"X","")</f>
        <v/>
      </c>
    </row>
    <row r="5841" spans="1:15" hidden="1">
      <c r="A5841" s="41" t="s">
        <v>94</v>
      </c>
      <c r="B5841" s="46">
        <v>45755</v>
      </c>
      <c r="C5841" s="8" t="s">
        <v>13</v>
      </c>
      <c r="D5841" s="8" t="s">
        <v>46</v>
      </c>
      <c r="E5841" s="8" t="s">
        <v>46</v>
      </c>
      <c r="F5841" s="9">
        <f t="shared" si="190"/>
        <v>-18100000</v>
      </c>
      <c r="G5841" s="9">
        <v>-181</v>
      </c>
      <c r="H5841" s="10">
        <v>-19969006</v>
      </c>
      <c r="I5841" s="11">
        <v>7369261266.4474239</v>
      </c>
      <c r="J5841" s="11">
        <v>72388</v>
      </c>
      <c r="K5841" s="11">
        <v>101802.24990947981</v>
      </c>
      <c r="L5841" s="12">
        <v>1542798.7663841546</v>
      </c>
      <c r="M5841" s="11">
        <v>2197</v>
      </c>
      <c r="N5841" s="13"/>
      <c r="O5841" t="str">
        <f t="shared" si="191"/>
        <v/>
      </c>
    </row>
    <row r="5842" spans="1:15" hidden="1">
      <c r="A5842" s="41" t="s">
        <v>94</v>
      </c>
      <c r="B5842" s="46">
        <v>45755</v>
      </c>
      <c r="C5842" s="8" t="s">
        <v>13</v>
      </c>
      <c r="D5842" s="8" t="s">
        <v>14</v>
      </c>
      <c r="E5842" s="8" t="s">
        <v>14</v>
      </c>
      <c r="F5842" s="9">
        <f t="shared" si="190"/>
        <v>-1500000</v>
      </c>
      <c r="G5842" s="9">
        <v>-15</v>
      </c>
      <c r="H5842" s="10">
        <v>-1595700</v>
      </c>
      <c r="I5842" s="11">
        <v>19410626878.933334</v>
      </c>
      <c r="J5842" s="11">
        <v>193359</v>
      </c>
      <c r="K5842" s="11">
        <v>100386.46703248017</v>
      </c>
      <c r="L5842" s="12">
        <v>89902.994512797333</v>
      </c>
      <c r="M5842" s="11">
        <v>769</v>
      </c>
      <c r="N5842" s="13"/>
      <c r="O5842" t="str">
        <f t="shared" si="191"/>
        <v/>
      </c>
    </row>
    <row r="5843" spans="1:15" hidden="1">
      <c r="A5843" s="41" t="s">
        <v>94</v>
      </c>
      <c r="B5843" s="46">
        <v>45755</v>
      </c>
      <c r="C5843" s="8" t="s">
        <v>13</v>
      </c>
      <c r="D5843" s="8" t="s">
        <v>46</v>
      </c>
      <c r="E5843" s="8" t="s">
        <v>46</v>
      </c>
      <c r="F5843" s="9">
        <f t="shared" si="190"/>
        <v>-110300000</v>
      </c>
      <c r="G5843" s="9">
        <v>-1103</v>
      </c>
      <c r="H5843" s="10">
        <v>-121689578</v>
      </c>
      <c r="I5843" s="11">
        <v>7256973384.7972679</v>
      </c>
      <c r="J5843" s="11">
        <v>71285</v>
      </c>
      <c r="K5843" s="11">
        <v>101802.24990947981</v>
      </c>
      <c r="L5843" s="12">
        <v>9401696.3498437703</v>
      </c>
      <c r="M5843" s="11">
        <v>2198</v>
      </c>
      <c r="N5843" s="13"/>
      <c r="O5843" t="str">
        <f t="shared" si="191"/>
        <v/>
      </c>
    </row>
    <row r="5844" spans="1:15" hidden="1">
      <c r="A5844" s="41" t="s">
        <v>94</v>
      </c>
      <c r="B5844" s="46">
        <v>45755</v>
      </c>
      <c r="C5844" s="8" t="s">
        <v>13</v>
      </c>
      <c r="D5844" s="8" t="s">
        <v>15</v>
      </c>
      <c r="E5844" s="8" t="s">
        <v>15</v>
      </c>
      <c r="F5844" s="9">
        <f t="shared" si="190"/>
        <v>74400000</v>
      </c>
      <c r="G5844" s="9">
        <v>744</v>
      </c>
      <c r="H5844" s="10">
        <v>80139960</v>
      </c>
      <c r="I5844" s="11">
        <v>7629628162.7391043</v>
      </c>
      <c r="J5844" s="11">
        <v>72283</v>
      </c>
      <c r="K5844" s="11">
        <v>105552.17911181196</v>
      </c>
      <c r="L5844" s="12">
        <v>0</v>
      </c>
      <c r="M5844" s="11">
        <v>2858</v>
      </c>
      <c r="N5844" s="13"/>
      <c r="O5844" t="str">
        <f t="shared" si="191"/>
        <v/>
      </c>
    </row>
    <row r="5845" spans="1:15" hidden="1">
      <c r="A5845" s="41" t="s">
        <v>94</v>
      </c>
      <c r="B5845" s="46">
        <v>45755</v>
      </c>
      <c r="C5845" s="8" t="s">
        <v>13</v>
      </c>
      <c r="D5845" s="8" t="s">
        <v>46</v>
      </c>
      <c r="E5845" s="8" t="s">
        <v>46</v>
      </c>
      <c r="F5845" s="9">
        <f t="shared" si="190"/>
        <v>13600000</v>
      </c>
      <c r="G5845" s="9">
        <v>136</v>
      </c>
      <c r="H5845" s="10">
        <v>14977136</v>
      </c>
      <c r="I5845" s="11">
        <v>7271950520.7972679</v>
      </c>
      <c r="J5845" s="11">
        <v>71421</v>
      </c>
      <c r="K5845" s="11">
        <v>101818.10000976278</v>
      </c>
      <c r="L5845" s="12">
        <v>0</v>
      </c>
      <c r="M5845" s="11">
        <v>2199</v>
      </c>
      <c r="N5845" s="13"/>
      <c r="O5845" t="str">
        <f t="shared" si="191"/>
        <v/>
      </c>
    </row>
    <row r="5846" spans="1:15" hidden="1">
      <c r="A5846" s="41" t="s">
        <v>94</v>
      </c>
      <c r="B5846" s="46">
        <v>45755</v>
      </c>
      <c r="C5846" s="8" t="s">
        <v>13</v>
      </c>
      <c r="D5846" s="8" t="s">
        <v>46</v>
      </c>
      <c r="E5846" s="8" t="s">
        <v>46</v>
      </c>
      <c r="F5846" s="9">
        <f t="shared" si="190"/>
        <v>13600000</v>
      </c>
      <c r="G5846" s="9">
        <v>136</v>
      </c>
      <c r="H5846" s="10">
        <v>14989648</v>
      </c>
      <c r="I5846" s="11">
        <v>7286940168.7972679</v>
      </c>
      <c r="J5846" s="11">
        <v>71557</v>
      </c>
      <c r="K5846" s="11">
        <v>101834.06471480454</v>
      </c>
      <c r="L5846" s="12">
        <v>0</v>
      </c>
      <c r="M5846" s="11">
        <v>2200</v>
      </c>
      <c r="N5846" s="13"/>
      <c r="O5846" t="str">
        <f t="shared" si="191"/>
        <v/>
      </c>
    </row>
    <row r="5847" spans="1:15" hidden="1">
      <c r="A5847" s="41" t="s">
        <v>94</v>
      </c>
      <c r="B5847" s="46">
        <v>45755</v>
      </c>
      <c r="C5847" s="8" t="s">
        <v>13</v>
      </c>
      <c r="D5847" s="8" t="s">
        <v>46</v>
      </c>
      <c r="E5847" s="8" t="s">
        <v>46</v>
      </c>
      <c r="F5847" s="9">
        <f t="shared" si="190"/>
        <v>-5600000</v>
      </c>
      <c r="G5847" s="9">
        <v>-56</v>
      </c>
      <c r="H5847" s="10">
        <v>-6178256</v>
      </c>
      <c r="I5847" s="11">
        <v>7281237461.1732388</v>
      </c>
      <c r="J5847" s="11">
        <v>71501</v>
      </c>
      <c r="K5847" s="11">
        <v>101834.06471480454</v>
      </c>
      <c r="L5847" s="12">
        <v>475548.37597094569</v>
      </c>
      <c r="M5847" s="11">
        <v>2201</v>
      </c>
      <c r="N5847" s="13"/>
      <c r="O5847" t="str">
        <f t="shared" si="191"/>
        <v/>
      </c>
    </row>
    <row r="5848" spans="1:15" hidden="1">
      <c r="A5848" s="41" t="s">
        <v>94</v>
      </c>
      <c r="B5848" s="46">
        <v>45755</v>
      </c>
      <c r="C5848" s="8" t="s">
        <v>13</v>
      </c>
      <c r="D5848" s="8" t="s">
        <v>46</v>
      </c>
      <c r="E5848" s="8" t="s">
        <v>46</v>
      </c>
      <c r="F5848" s="9">
        <f t="shared" si="190"/>
        <v>-13600000</v>
      </c>
      <c r="G5848" s="9">
        <v>-136</v>
      </c>
      <c r="H5848" s="10">
        <v>-15004336</v>
      </c>
      <c r="I5848" s="11">
        <v>7267388028.3720255</v>
      </c>
      <c r="J5848" s="11">
        <v>71365</v>
      </c>
      <c r="K5848" s="11">
        <v>101834.06471480454</v>
      </c>
      <c r="L5848" s="12">
        <v>1154903.1987865828</v>
      </c>
      <c r="M5848" s="11">
        <v>2202</v>
      </c>
      <c r="N5848" s="13"/>
      <c r="O5848" t="str">
        <f t="shared" si="191"/>
        <v/>
      </c>
    </row>
    <row r="5849" spans="1:15" hidden="1">
      <c r="A5849" s="41" t="s">
        <v>94</v>
      </c>
      <c r="B5849" s="46">
        <v>45755</v>
      </c>
      <c r="C5849" s="8" t="s">
        <v>13</v>
      </c>
      <c r="D5849" s="8" t="s">
        <v>46</v>
      </c>
      <c r="E5849" s="8" t="s">
        <v>46</v>
      </c>
      <c r="F5849" s="9">
        <f t="shared" si="190"/>
        <v>-900000</v>
      </c>
      <c r="G5849" s="9">
        <v>-9</v>
      </c>
      <c r="H5849" s="10">
        <v>-992934</v>
      </c>
      <c r="I5849" s="11">
        <v>7266471521.7895918</v>
      </c>
      <c r="J5849" s="11">
        <v>71356</v>
      </c>
      <c r="K5849" s="11">
        <v>101834.06471480454</v>
      </c>
      <c r="L5849" s="12">
        <v>76427.417566759163</v>
      </c>
      <c r="M5849" s="11">
        <v>2203</v>
      </c>
      <c r="N5849" s="13"/>
      <c r="O5849" t="str">
        <f t="shared" si="191"/>
        <v/>
      </c>
    </row>
    <row r="5850" spans="1:15" hidden="1">
      <c r="A5850" s="41" t="s">
        <v>94</v>
      </c>
      <c r="B5850" s="46">
        <v>45755</v>
      </c>
      <c r="C5850" s="8" t="s">
        <v>13</v>
      </c>
      <c r="D5850" s="8" t="s">
        <v>14</v>
      </c>
      <c r="E5850" s="8" t="s">
        <v>14</v>
      </c>
      <c r="F5850" s="9">
        <f t="shared" si="190"/>
        <v>-1800000</v>
      </c>
      <c r="G5850" s="9">
        <v>-18</v>
      </c>
      <c r="H5850" s="10">
        <v>-1914840</v>
      </c>
      <c r="I5850" s="11">
        <v>19408819922.526749</v>
      </c>
      <c r="J5850" s="11">
        <v>193341</v>
      </c>
      <c r="K5850" s="11">
        <v>100386.46703248017</v>
      </c>
      <c r="L5850" s="12">
        <v>107883.59341535694</v>
      </c>
      <c r="M5850" s="11">
        <v>770</v>
      </c>
      <c r="N5850" s="13"/>
      <c r="O5850" t="str">
        <f t="shared" si="191"/>
        <v/>
      </c>
    </row>
    <row r="5851" spans="1:15" hidden="1">
      <c r="A5851" s="41" t="s">
        <v>94</v>
      </c>
      <c r="B5851" s="46">
        <v>45755</v>
      </c>
      <c r="C5851" s="8" t="s">
        <v>13</v>
      </c>
      <c r="D5851" s="8" t="s">
        <v>14</v>
      </c>
      <c r="E5851" s="8" t="s">
        <v>14</v>
      </c>
      <c r="F5851" s="9">
        <f t="shared" si="190"/>
        <v>-1800000</v>
      </c>
      <c r="G5851" s="9">
        <v>-18</v>
      </c>
      <c r="H5851" s="10">
        <v>-1914840</v>
      </c>
      <c r="I5851" s="11">
        <v>19407012966.120163</v>
      </c>
      <c r="J5851" s="11">
        <v>193323</v>
      </c>
      <c r="K5851" s="11">
        <v>100386.46703248017</v>
      </c>
      <c r="L5851" s="12">
        <v>107883.59341535694</v>
      </c>
      <c r="M5851" s="11">
        <v>771</v>
      </c>
      <c r="N5851" s="13"/>
      <c r="O5851" t="str">
        <f t="shared" si="191"/>
        <v/>
      </c>
    </row>
    <row r="5852" spans="1:15" hidden="1">
      <c r="A5852" s="41" t="s">
        <v>94</v>
      </c>
      <c r="B5852" s="46">
        <v>45755</v>
      </c>
      <c r="C5852" s="8" t="s">
        <v>13</v>
      </c>
      <c r="D5852" s="8" t="s">
        <v>46</v>
      </c>
      <c r="E5852" s="8" t="s">
        <v>46</v>
      </c>
      <c r="F5852" s="9">
        <f t="shared" si="190"/>
        <v>3315800000</v>
      </c>
      <c r="G5852" s="9">
        <v>33158</v>
      </c>
      <c r="H5852" s="10">
        <v>3639322606</v>
      </c>
      <c r="I5852" s="11">
        <v>10905794127.789593</v>
      </c>
      <c r="J5852" s="11">
        <v>104514</v>
      </c>
      <c r="K5852" s="11">
        <v>104347.68670024679</v>
      </c>
      <c r="L5852" s="12">
        <v>0</v>
      </c>
      <c r="M5852" s="11">
        <v>2204</v>
      </c>
      <c r="N5852" s="13"/>
      <c r="O5852" t="str">
        <f t="shared" si="191"/>
        <v/>
      </c>
    </row>
    <row r="5853" spans="1:15" hidden="1">
      <c r="A5853" s="41" t="s">
        <v>94</v>
      </c>
      <c r="B5853" s="46">
        <v>45755</v>
      </c>
      <c r="C5853" s="8" t="s">
        <v>13</v>
      </c>
      <c r="D5853" s="8" t="s">
        <v>15</v>
      </c>
      <c r="E5853" s="8" t="s">
        <v>15</v>
      </c>
      <c r="F5853" s="9">
        <f t="shared" si="190"/>
        <v>26400000</v>
      </c>
      <c r="G5853" s="9">
        <v>264</v>
      </c>
      <c r="H5853" s="10">
        <v>28454448</v>
      </c>
      <c r="I5853" s="11">
        <v>7658082610.7391043</v>
      </c>
      <c r="J5853" s="11">
        <v>72547</v>
      </c>
      <c r="K5853" s="11">
        <v>105560.29347511413</v>
      </c>
      <c r="L5853" s="12">
        <v>0</v>
      </c>
      <c r="M5853" s="11">
        <v>2859</v>
      </c>
      <c r="N5853" s="13"/>
      <c r="O5853" t="str">
        <f t="shared" si="191"/>
        <v/>
      </c>
    </row>
    <row r="5854" spans="1:15" hidden="1">
      <c r="A5854" s="41" t="s">
        <v>94</v>
      </c>
      <c r="B5854" s="46">
        <v>45755</v>
      </c>
      <c r="C5854" s="8" t="s">
        <v>13</v>
      </c>
      <c r="D5854" s="8" t="s">
        <v>46</v>
      </c>
      <c r="E5854" s="8" t="s">
        <v>46</v>
      </c>
      <c r="F5854" s="9">
        <f t="shared" si="190"/>
        <v>-127400000</v>
      </c>
      <c r="G5854" s="9">
        <v>-1274</v>
      </c>
      <c r="H5854" s="10">
        <v>-140555324</v>
      </c>
      <c r="I5854" s="11">
        <v>10772855174.933477</v>
      </c>
      <c r="J5854" s="11">
        <v>103240</v>
      </c>
      <c r="K5854" s="11">
        <v>104347.68670024679</v>
      </c>
      <c r="L5854" s="12">
        <v>7616371.1438855827</v>
      </c>
      <c r="M5854" s="11">
        <v>2205</v>
      </c>
      <c r="N5854" s="13"/>
      <c r="O5854" t="str">
        <f t="shared" si="191"/>
        <v/>
      </c>
    </row>
    <row r="5855" spans="1:15" hidden="1">
      <c r="A5855" s="41" t="s">
        <v>94</v>
      </c>
      <c r="B5855" s="46">
        <v>45755</v>
      </c>
      <c r="C5855" s="8" t="s">
        <v>13</v>
      </c>
      <c r="D5855" s="8" t="s">
        <v>46</v>
      </c>
      <c r="E5855" s="8" t="s">
        <v>46</v>
      </c>
      <c r="F5855" s="9">
        <f t="shared" si="190"/>
        <v>-116500000</v>
      </c>
      <c r="G5855" s="9">
        <v>-1165</v>
      </c>
      <c r="H5855" s="10">
        <v>-128529790</v>
      </c>
      <c r="I5855" s="11">
        <v>10651290119.927691</v>
      </c>
      <c r="J5855" s="11">
        <v>102075</v>
      </c>
      <c r="K5855" s="11">
        <v>104347.68670024679</v>
      </c>
      <c r="L5855" s="12">
        <v>6964734.9942124933</v>
      </c>
      <c r="M5855" s="11">
        <v>2206</v>
      </c>
      <c r="N5855" s="13"/>
      <c r="O5855" t="str">
        <f t="shared" si="191"/>
        <v/>
      </c>
    </row>
    <row r="5856" spans="1:15" hidden="1">
      <c r="A5856" s="41" t="s">
        <v>94</v>
      </c>
      <c r="B5856" s="46">
        <v>45755</v>
      </c>
      <c r="C5856" s="8" t="s">
        <v>13</v>
      </c>
      <c r="D5856" s="8" t="s">
        <v>46</v>
      </c>
      <c r="E5856" s="8" t="s">
        <v>46</v>
      </c>
      <c r="F5856" s="9">
        <f t="shared" si="190"/>
        <v>-137700000</v>
      </c>
      <c r="G5856" s="9">
        <v>-1377</v>
      </c>
      <c r="H5856" s="10">
        <v>-151918902</v>
      </c>
      <c r="I5856" s="11">
        <v>10507603355.34145</v>
      </c>
      <c r="J5856" s="11">
        <v>100698</v>
      </c>
      <c r="K5856" s="11">
        <v>104347.68670024679</v>
      </c>
      <c r="L5856" s="12">
        <v>8232137.4137601554</v>
      </c>
      <c r="M5856" s="11">
        <v>2207</v>
      </c>
      <c r="N5856" s="13"/>
      <c r="O5856" t="str">
        <f t="shared" si="191"/>
        <v/>
      </c>
    </row>
    <row r="5857" spans="1:15" hidden="1">
      <c r="A5857" s="41" t="s">
        <v>94</v>
      </c>
      <c r="B5857" s="46">
        <v>45755</v>
      </c>
      <c r="C5857" s="8" t="s">
        <v>13</v>
      </c>
      <c r="D5857" s="8" t="s">
        <v>46</v>
      </c>
      <c r="E5857" s="8" t="s">
        <v>46</v>
      </c>
      <c r="F5857" s="9">
        <f t="shared" si="190"/>
        <v>-28900000</v>
      </c>
      <c r="G5857" s="9">
        <v>-289</v>
      </c>
      <c r="H5857" s="10">
        <v>-31884214</v>
      </c>
      <c r="I5857" s="11">
        <v>10477446873.885078</v>
      </c>
      <c r="J5857" s="11">
        <v>100409</v>
      </c>
      <c r="K5857" s="11">
        <v>104347.68670024679</v>
      </c>
      <c r="L5857" s="12">
        <v>1727732.5436286777</v>
      </c>
      <c r="M5857" s="11">
        <v>2208</v>
      </c>
      <c r="N5857" s="13"/>
      <c r="O5857" t="str">
        <f t="shared" si="191"/>
        <v/>
      </c>
    </row>
    <row r="5858" spans="1:15" hidden="1">
      <c r="A5858" s="41" t="s">
        <v>94</v>
      </c>
      <c r="B5858" s="46">
        <v>45755</v>
      </c>
      <c r="C5858" s="8" t="s">
        <v>13</v>
      </c>
      <c r="D5858" s="8" t="s">
        <v>15</v>
      </c>
      <c r="E5858" s="8" t="s">
        <v>15</v>
      </c>
      <c r="F5858" s="9">
        <f t="shared" si="190"/>
        <v>18600000</v>
      </c>
      <c r="G5858" s="9">
        <v>186</v>
      </c>
      <c r="H5858" s="10">
        <v>20260980</v>
      </c>
      <c r="I5858" s="11">
        <v>7678343590.7391043</v>
      </c>
      <c r="J5858" s="11">
        <v>72733</v>
      </c>
      <c r="K5858" s="11">
        <v>105568.91082093553</v>
      </c>
      <c r="L5858" s="12">
        <v>0</v>
      </c>
      <c r="M5858" s="11">
        <v>2860</v>
      </c>
      <c r="N5858" s="13"/>
      <c r="O5858" t="str">
        <f t="shared" si="191"/>
        <v/>
      </c>
    </row>
    <row r="5859" spans="1:15" hidden="1">
      <c r="A5859" s="41" t="s">
        <v>94</v>
      </c>
      <c r="B5859" s="46">
        <v>45755</v>
      </c>
      <c r="C5859" s="8" t="s">
        <v>13</v>
      </c>
      <c r="D5859" s="8" t="s">
        <v>46</v>
      </c>
      <c r="E5859" s="8" t="s">
        <v>46</v>
      </c>
      <c r="F5859" s="9">
        <f t="shared" si="190"/>
        <v>1800000</v>
      </c>
      <c r="G5859" s="9">
        <v>18</v>
      </c>
      <c r="H5859" s="10">
        <v>1975914</v>
      </c>
      <c r="I5859" s="11">
        <v>10479422787.885078</v>
      </c>
      <c r="J5859" s="11">
        <v>100427</v>
      </c>
      <c r="K5859" s="11">
        <v>104348.65910447467</v>
      </c>
      <c r="L5859" s="12">
        <v>0</v>
      </c>
      <c r="M5859" s="11">
        <v>2209</v>
      </c>
      <c r="N5859" s="13"/>
      <c r="O5859" t="str">
        <f t="shared" si="191"/>
        <v/>
      </c>
    </row>
    <row r="5860" spans="1:15" hidden="1">
      <c r="A5860" s="41" t="s">
        <v>94</v>
      </c>
      <c r="B5860" s="46">
        <v>45755</v>
      </c>
      <c r="C5860" s="8" t="s">
        <v>13</v>
      </c>
      <c r="D5860" s="8" t="s">
        <v>46</v>
      </c>
      <c r="E5860" s="8" t="s">
        <v>46</v>
      </c>
      <c r="F5860" s="9">
        <f t="shared" si="190"/>
        <v>-9000000</v>
      </c>
      <c r="G5860" s="9">
        <v>-90</v>
      </c>
      <c r="H5860" s="10">
        <v>-9929340</v>
      </c>
      <c r="I5860" s="11">
        <v>10470031408.565676</v>
      </c>
      <c r="J5860" s="11">
        <v>100337</v>
      </c>
      <c r="K5860" s="11">
        <v>104348.65910447467</v>
      </c>
      <c r="L5860" s="12">
        <v>537960.68059727922</v>
      </c>
      <c r="M5860" s="11">
        <v>2210</v>
      </c>
      <c r="N5860" s="13"/>
      <c r="O5860" t="str">
        <f t="shared" si="191"/>
        <v/>
      </c>
    </row>
    <row r="5861" spans="1:15" hidden="1">
      <c r="A5861" s="41" t="s">
        <v>94</v>
      </c>
      <c r="B5861" s="46">
        <v>45755</v>
      </c>
      <c r="C5861" s="8" t="s">
        <v>13</v>
      </c>
      <c r="D5861" s="8" t="s">
        <v>46</v>
      </c>
      <c r="E5861" s="8" t="s">
        <v>46</v>
      </c>
      <c r="F5861" s="9">
        <f t="shared" si="190"/>
        <v>40800000</v>
      </c>
      <c r="G5861" s="9">
        <v>408</v>
      </c>
      <c r="H5861" s="10">
        <v>44937936</v>
      </c>
      <c r="I5861" s="11">
        <v>10514969344.565676</v>
      </c>
      <c r="J5861" s="11">
        <v>100745</v>
      </c>
      <c r="K5861" s="11">
        <v>104372.12114314036</v>
      </c>
      <c r="L5861" s="12">
        <v>0</v>
      </c>
      <c r="M5861" s="11">
        <v>2211</v>
      </c>
      <c r="N5861" s="13"/>
      <c r="O5861" t="str">
        <f t="shared" si="191"/>
        <v/>
      </c>
    </row>
    <row r="5862" spans="1:15" hidden="1">
      <c r="A5862" s="41" t="s">
        <v>94</v>
      </c>
      <c r="B5862" s="46">
        <v>45755</v>
      </c>
      <c r="C5862" s="8" t="s">
        <v>13</v>
      </c>
      <c r="D5862" s="8" t="s">
        <v>46</v>
      </c>
      <c r="E5862" s="8" t="s">
        <v>46</v>
      </c>
      <c r="F5862" s="9">
        <f t="shared" si="190"/>
        <v>-9600000</v>
      </c>
      <c r="G5862" s="9">
        <v>-96</v>
      </c>
      <c r="H5862" s="10">
        <v>-10591296</v>
      </c>
      <c r="I5862" s="11">
        <v>10504949620.935934</v>
      </c>
      <c r="J5862" s="11">
        <v>100649</v>
      </c>
      <c r="K5862" s="11">
        <v>104372.12114314036</v>
      </c>
      <c r="L5862" s="12">
        <v>571572.37025852501</v>
      </c>
      <c r="M5862" s="11">
        <v>2212</v>
      </c>
      <c r="N5862" s="13"/>
      <c r="O5862" t="str">
        <f t="shared" si="191"/>
        <v/>
      </c>
    </row>
    <row r="5863" spans="1:15" hidden="1">
      <c r="A5863" s="41" t="s">
        <v>94</v>
      </c>
      <c r="B5863" s="46">
        <v>45755</v>
      </c>
      <c r="C5863" s="8" t="s">
        <v>13</v>
      </c>
      <c r="D5863" s="8" t="s">
        <v>46</v>
      </c>
      <c r="E5863" s="8" t="s">
        <v>46</v>
      </c>
      <c r="F5863" s="9">
        <f t="shared" si="190"/>
        <v>-4500000</v>
      </c>
      <c r="G5863" s="9">
        <v>-45</v>
      </c>
      <c r="H5863" s="10">
        <v>-4964670</v>
      </c>
      <c r="I5863" s="11">
        <v>10500252875.484493</v>
      </c>
      <c r="J5863" s="11">
        <v>100604</v>
      </c>
      <c r="K5863" s="11">
        <v>104372.12114314036</v>
      </c>
      <c r="L5863" s="12">
        <v>267924.54855868407</v>
      </c>
      <c r="M5863" s="11">
        <v>2213</v>
      </c>
      <c r="N5863" s="13"/>
      <c r="O5863" t="str">
        <f t="shared" si="191"/>
        <v/>
      </c>
    </row>
    <row r="5864" spans="1:15" hidden="1">
      <c r="A5864" s="41" t="s">
        <v>94</v>
      </c>
      <c r="B5864" s="46">
        <v>45755</v>
      </c>
      <c r="C5864" s="8" t="s">
        <v>13</v>
      </c>
      <c r="D5864" s="8" t="s">
        <v>46</v>
      </c>
      <c r="E5864" s="8" t="s">
        <v>46</v>
      </c>
      <c r="F5864" s="9">
        <f t="shared" si="190"/>
        <v>-181100000</v>
      </c>
      <c r="G5864" s="9">
        <v>-1811</v>
      </c>
      <c r="H5864" s="10">
        <v>-199800386</v>
      </c>
      <c r="I5864" s="11">
        <v>10311234964.094267</v>
      </c>
      <c r="J5864" s="11">
        <v>98793</v>
      </c>
      <c r="K5864" s="11">
        <v>104372.12114314036</v>
      </c>
      <c r="L5864" s="12">
        <v>10782474.609772801</v>
      </c>
      <c r="M5864" s="11">
        <v>2214</v>
      </c>
      <c r="N5864" s="13"/>
      <c r="O5864" t="str">
        <f t="shared" si="191"/>
        <v/>
      </c>
    </row>
    <row r="5865" spans="1:15" hidden="1">
      <c r="A5865" s="41" t="s">
        <v>94</v>
      </c>
      <c r="B5865" s="46">
        <v>45755</v>
      </c>
      <c r="C5865" s="8" t="s">
        <v>13</v>
      </c>
      <c r="D5865" s="8" t="s">
        <v>46</v>
      </c>
      <c r="E5865" s="8" t="s">
        <v>46</v>
      </c>
      <c r="F5865" s="9">
        <f t="shared" si="190"/>
        <v>-900000</v>
      </c>
      <c r="G5865" s="9">
        <v>-9</v>
      </c>
      <c r="H5865" s="10">
        <v>-992934</v>
      </c>
      <c r="I5865" s="11">
        <v>10310295615.003979</v>
      </c>
      <c r="J5865" s="11">
        <v>98784</v>
      </c>
      <c r="K5865" s="11">
        <v>104372.12114314036</v>
      </c>
      <c r="L5865" s="12">
        <v>53584.90971173672</v>
      </c>
      <c r="M5865" s="11">
        <v>2215</v>
      </c>
      <c r="N5865" s="13"/>
      <c r="O5865" t="str">
        <f t="shared" si="191"/>
        <v/>
      </c>
    </row>
    <row r="5866" spans="1:15" hidden="1">
      <c r="A5866" s="41" t="s">
        <v>94</v>
      </c>
      <c r="B5866" s="46">
        <v>45755</v>
      </c>
      <c r="C5866" s="8" t="s">
        <v>13</v>
      </c>
      <c r="D5866" s="8" t="s">
        <v>46</v>
      </c>
      <c r="E5866" s="8" t="s">
        <v>46</v>
      </c>
      <c r="F5866" s="9">
        <f t="shared" si="190"/>
        <v>-9100000</v>
      </c>
      <c r="G5866" s="9">
        <v>-91</v>
      </c>
      <c r="H5866" s="10">
        <v>-10039666</v>
      </c>
      <c r="I5866" s="11">
        <v>10300797751.979954</v>
      </c>
      <c r="J5866" s="11">
        <v>98693</v>
      </c>
      <c r="K5866" s="11">
        <v>104372.12114314036</v>
      </c>
      <c r="L5866" s="12">
        <v>541802.97597422637</v>
      </c>
      <c r="M5866" s="11">
        <v>2216</v>
      </c>
      <c r="N5866" s="13"/>
      <c r="O5866" t="str">
        <f t="shared" si="191"/>
        <v/>
      </c>
    </row>
    <row r="5867" spans="1:15" hidden="1">
      <c r="A5867" s="41" t="s">
        <v>94</v>
      </c>
      <c r="B5867" s="46">
        <v>45755</v>
      </c>
      <c r="C5867" s="8" t="s">
        <v>13</v>
      </c>
      <c r="D5867" s="8" t="s">
        <v>46</v>
      </c>
      <c r="E5867" s="8" t="s">
        <v>46</v>
      </c>
      <c r="F5867" s="9">
        <f t="shared" si="190"/>
        <v>-4500000</v>
      </c>
      <c r="G5867" s="9">
        <v>-45</v>
      </c>
      <c r="H5867" s="10">
        <v>-4964670</v>
      </c>
      <c r="I5867" s="11">
        <v>10296101006.528513</v>
      </c>
      <c r="J5867" s="11">
        <v>98648</v>
      </c>
      <c r="K5867" s="11">
        <v>104372.12114314036</v>
      </c>
      <c r="L5867" s="12">
        <v>267924.54855868407</v>
      </c>
      <c r="M5867" s="11">
        <v>2217</v>
      </c>
      <c r="N5867" s="13"/>
      <c r="O5867" t="str">
        <f t="shared" si="191"/>
        <v/>
      </c>
    </row>
    <row r="5868" spans="1:15" hidden="1">
      <c r="A5868" s="41" t="s">
        <v>94</v>
      </c>
      <c r="B5868" s="46">
        <v>45755</v>
      </c>
      <c r="C5868" s="8" t="s">
        <v>13</v>
      </c>
      <c r="D5868" s="8" t="s">
        <v>46</v>
      </c>
      <c r="E5868" s="8" t="s">
        <v>46</v>
      </c>
      <c r="F5868" s="9">
        <f t="shared" si="190"/>
        <v>-10400000</v>
      </c>
      <c r="G5868" s="9">
        <v>-104</v>
      </c>
      <c r="H5868" s="10">
        <v>-11473904</v>
      </c>
      <c r="I5868" s="11">
        <v>10285246305.929626</v>
      </c>
      <c r="J5868" s="11">
        <v>98544</v>
      </c>
      <c r="K5868" s="11">
        <v>104372.12114314036</v>
      </c>
      <c r="L5868" s="12">
        <v>619203.4011134021</v>
      </c>
      <c r="M5868" s="11">
        <v>2218</v>
      </c>
      <c r="N5868" s="13"/>
      <c r="O5868" t="str">
        <f t="shared" si="191"/>
        <v/>
      </c>
    </row>
    <row r="5869" spans="1:15" hidden="1">
      <c r="A5869" s="41" t="s">
        <v>94</v>
      </c>
      <c r="B5869" s="46">
        <v>45755</v>
      </c>
      <c r="C5869" s="8" t="s">
        <v>13</v>
      </c>
      <c r="D5869" s="8" t="s">
        <v>14</v>
      </c>
      <c r="E5869" s="8" t="s">
        <v>14</v>
      </c>
      <c r="F5869" s="9">
        <f t="shared" si="190"/>
        <v>900000</v>
      </c>
      <c r="G5869" s="9">
        <v>9</v>
      </c>
      <c r="H5869" s="10">
        <v>954324</v>
      </c>
      <c r="I5869" s="11">
        <v>19407967290.120163</v>
      </c>
      <c r="J5869" s="11">
        <v>193332</v>
      </c>
      <c r="K5869" s="11">
        <v>100386.73002979415</v>
      </c>
      <c r="L5869" s="12">
        <v>0</v>
      </c>
      <c r="M5869" s="11">
        <v>772</v>
      </c>
      <c r="N5869" s="13"/>
      <c r="O5869" t="str">
        <f t="shared" si="191"/>
        <v/>
      </c>
    </row>
    <row r="5870" spans="1:15" hidden="1">
      <c r="A5870" s="41" t="s">
        <v>94</v>
      </c>
      <c r="B5870" s="46">
        <v>45755</v>
      </c>
      <c r="C5870" s="8" t="s">
        <v>13</v>
      </c>
      <c r="D5870" s="8" t="s">
        <v>14</v>
      </c>
      <c r="E5870" s="8" t="s">
        <v>14</v>
      </c>
      <c r="F5870" s="9">
        <f t="shared" si="190"/>
        <v>-900000</v>
      </c>
      <c r="G5870" s="9">
        <v>-9</v>
      </c>
      <c r="H5870" s="10">
        <v>-957420</v>
      </c>
      <c r="I5870" s="11">
        <v>19407063809.549896</v>
      </c>
      <c r="J5870" s="11">
        <v>193323</v>
      </c>
      <c r="K5870" s="11">
        <v>100386.73002979415</v>
      </c>
      <c r="L5870" s="12">
        <v>53939.429731852608</v>
      </c>
      <c r="M5870" s="11">
        <v>773</v>
      </c>
      <c r="N5870" s="13"/>
      <c r="O5870" t="str">
        <f t="shared" si="191"/>
        <v/>
      </c>
    </row>
    <row r="5871" spans="1:15" hidden="1">
      <c r="A5871" s="41" t="s">
        <v>94</v>
      </c>
      <c r="B5871" s="46">
        <v>45755</v>
      </c>
      <c r="C5871" s="8" t="s">
        <v>13</v>
      </c>
      <c r="D5871" s="8" t="s">
        <v>46</v>
      </c>
      <c r="E5871" s="8" t="s">
        <v>46</v>
      </c>
      <c r="F5871" s="9">
        <f t="shared" si="190"/>
        <v>-3000000</v>
      </c>
      <c r="G5871" s="9">
        <v>-30</v>
      </c>
      <c r="H5871" s="10">
        <v>-3309780</v>
      </c>
      <c r="I5871" s="11">
        <v>10282115142.295332</v>
      </c>
      <c r="J5871" s="11">
        <v>98514</v>
      </c>
      <c r="K5871" s="11">
        <v>104372.12114314036</v>
      </c>
      <c r="L5871" s="12">
        <v>178616.36570578907</v>
      </c>
      <c r="M5871" s="11">
        <v>2219</v>
      </c>
      <c r="N5871" s="13"/>
      <c r="O5871" t="str">
        <f t="shared" si="191"/>
        <v/>
      </c>
    </row>
    <row r="5872" spans="1:15" hidden="1">
      <c r="A5872" s="41" t="s">
        <v>94</v>
      </c>
      <c r="B5872" s="46">
        <v>45755</v>
      </c>
      <c r="C5872" s="8" t="s">
        <v>13</v>
      </c>
      <c r="D5872" s="8" t="s">
        <v>46</v>
      </c>
      <c r="E5872" s="8" t="s">
        <v>46</v>
      </c>
      <c r="F5872" s="9">
        <f t="shared" si="190"/>
        <v>9400000</v>
      </c>
      <c r="G5872" s="9">
        <v>94</v>
      </c>
      <c r="H5872" s="10">
        <v>10357672</v>
      </c>
      <c r="I5872" s="11">
        <v>10292472814.295332</v>
      </c>
      <c r="J5872" s="11">
        <v>98608</v>
      </c>
      <c r="K5872" s="11">
        <v>104377.6652431378</v>
      </c>
      <c r="L5872" s="12">
        <v>0</v>
      </c>
      <c r="M5872" s="11">
        <v>2220</v>
      </c>
      <c r="N5872" s="13"/>
      <c r="O5872" t="str">
        <f t="shared" si="191"/>
        <v/>
      </c>
    </row>
    <row r="5873" spans="1:15" hidden="1">
      <c r="A5873" s="41" t="s">
        <v>94</v>
      </c>
      <c r="B5873" s="46">
        <v>45755</v>
      </c>
      <c r="C5873" s="8" t="s">
        <v>13</v>
      </c>
      <c r="D5873" s="8" t="s">
        <v>46</v>
      </c>
      <c r="E5873" s="8" t="s">
        <v>46</v>
      </c>
      <c r="F5873" s="9">
        <f t="shared" si="190"/>
        <v>5400000</v>
      </c>
      <c r="G5873" s="9">
        <v>54</v>
      </c>
      <c r="H5873" s="10">
        <v>5945130</v>
      </c>
      <c r="I5873" s="11">
        <v>10298417944.295332</v>
      </c>
      <c r="J5873" s="11">
        <v>98662</v>
      </c>
      <c r="K5873" s="11">
        <v>104380.79447300208</v>
      </c>
      <c r="L5873" s="12">
        <v>0</v>
      </c>
      <c r="M5873" s="11">
        <v>2221</v>
      </c>
      <c r="N5873" s="13"/>
      <c r="O5873" t="str">
        <f t="shared" si="191"/>
        <v/>
      </c>
    </row>
    <row r="5874" spans="1:15" hidden="1">
      <c r="A5874" s="41" t="s">
        <v>94</v>
      </c>
      <c r="B5874" s="46">
        <v>45755</v>
      </c>
      <c r="C5874" s="8" t="s">
        <v>13</v>
      </c>
      <c r="D5874" s="8" t="s">
        <v>46</v>
      </c>
      <c r="E5874" s="8" t="s">
        <v>46</v>
      </c>
      <c r="F5874" s="9">
        <f t="shared" si="190"/>
        <v>5300000</v>
      </c>
      <c r="G5874" s="9">
        <v>53</v>
      </c>
      <c r="H5874" s="10">
        <v>5830159</v>
      </c>
      <c r="I5874" s="11">
        <v>10304248103.295332</v>
      </c>
      <c r="J5874" s="11">
        <v>98715</v>
      </c>
      <c r="K5874" s="11">
        <v>104383.81303039388</v>
      </c>
      <c r="L5874" s="12">
        <v>0</v>
      </c>
      <c r="M5874" s="11">
        <v>2222</v>
      </c>
      <c r="N5874" s="13"/>
      <c r="O5874" t="str">
        <f t="shared" si="191"/>
        <v/>
      </c>
    </row>
    <row r="5875" spans="1:15" hidden="1">
      <c r="A5875" s="41" t="s">
        <v>94</v>
      </c>
      <c r="B5875" s="46">
        <v>45755</v>
      </c>
      <c r="C5875" s="8" t="s">
        <v>13</v>
      </c>
      <c r="D5875" s="8" t="s">
        <v>15</v>
      </c>
      <c r="E5875" s="8" t="s">
        <v>15</v>
      </c>
      <c r="F5875" s="9">
        <f t="shared" si="190"/>
        <v>3800000</v>
      </c>
      <c r="G5875" s="9">
        <v>38</v>
      </c>
      <c r="H5875" s="10">
        <v>4093170</v>
      </c>
      <c r="I5875" s="11">
        <v>7682436760.7391043</v>
      </c>
      <c r="J5875" s="11">
        <v>72771</v>
      </c>
      <c r="K5875" s="11">
        <v>105570.0314787361</v>
      </c>
      <c r="L5875" s="12">
        <v>0</v>
      </c>
      <c r="M5875" s="11">
        <v>2861</v>
      </c>
      <c r="N5875" s="13"/>
      <c r="O5875" t="str">
        <f t="shared" si="191"/>
        <v/>
      </c>
    </row>
    <row r="5876" spans="1:15" hidden="1">
      <c r="A5876" s="41" t="s">
        <v>94</v>
      </c>
      <c r="B5876" s="46">
        <v>45755</v>
      </c>
      <c r="C5876" s="8" t="s">
        <v>13</v>
      </c>
      <c r="D5876" s="8" t="s">
        <v>15</v>
      </c>
      <c r="E5876" s="8" t="s">
        <v>15</v>
      </c>
      <c r="F5876" s="9">
        <f t="shared" si="190"/>
        <v>1000000</v>
      </c>
      <c r="G5876" s="9">
        <v>10</v>
      </c>
      <c r="H5876" s="10">
        <v>1078870</v>
      </c>
      <c r="I5876" s="11">
        <v>7683515630.7391043</v>
      </c>
      <c r="J5876" s="11">
        <v>72781</v>
      </c>
      <c r="K5876" s="11">
        <v>105570.34982672818</v>
      </c>
      <c r="L5876" s="12">
        <v>0</v>
      </c>
      <c r="M5876" s="11">
        <v>2862</v>
      </c>
      <c r="N5876" s="13"/>
      <c r="O5876" t="str">
        <f t="shared" si="191"/>
        <v/>
      </c>
    </row>
    <row r="5877" spans="1:15" hidden="1">
      <c r="A5877" s="41" t="s">
        <v>94</v>
      </c>
      <c r="B5877" s="46">
        <v>45755</v>
      </c>
      <c r="C5877" s="8" t="s">
        <v>13</v>
      </c>
      <c r="D5877" s="8" t="s">
        <v>46</v>
      </c>
      <c r="E5877" s="8" t="s">
        <v>46</v>
      </c>
      <c r="F5877" s="9">
        <f t="shared" si="190"/>
        <v>-108700000</v>
      </c>
      <c r="G5877" s="9">
        <v>-1087</v>
      </c>
      <c r="H5877" s="10">
        <v>-119924362</v>
      </c>
      <c r="I5877" s="11">
        <v>10190782898.531294</v>
      </c>
      <c r="J5877" s="11">
        <v>97628</v>
      </c>
      <c r="K5877" s="11">
        <v>104383.81303039388</v>
      </c>
      <c r="L5877" s="12">
        <v>6459157.2359618545</v>
      </c>
      <c r="M5877" s="11">
        <v>2223</v>
      </c>
      <c r="N5877" s="13"/>
      <c r="O5877" t="str">
        <f t="shared" si="191"/>
        <v/>
      </c>
    </row>
    <row r="5878" spans="1:15" hidden="1">
      <c r="A5878" s="41" t="s">
        <v>94</v>
      </c>
      <c r="B5878" s="46">
        <v>45755</v>
      </c>
      <c r="C5878" s="8" t="s">
        <v>13</v>
      </c>
      <c r="D5878" s="8" t="s">
        <v>46</v>
      </c>
      <c r="E5878" s="8" t="s">
        <v>46</v>
      </c>
      <c r="F5878" s="9">
        <f t="shared" si="190"/>
        <v>-5400000</v>
      </c>
      <c r="G5878" s="9">
        <v>-54</v>
      </c>
      <c r="H5878" s="10">
        <v>-5957604</v>
      </c>
      <c r="I5878" s="11">
        <v>10185146172.627653</v>
      </c>
      <c r="J5878" s="11">
        <v>97574</v>
      </c>
      <c r="K5878" s="11">
        <v>104383.81303039388</v>
      </c>
      <c r="L5878" s="12">
        <v>320878.09635873046</v>
      </c>
      <c r="M5878" s="11">
        <v>2224</v>
      </c>
      <c r="N5878" s="13"/>
      <c r="O5878" t="str">
        <f t="shared" si="191"/>
        <v/>
      </c>
    </row>
    <row r="5879" spans="1:15" hidden="1">
      <c r="A5879" s="41" t="s">
        <v>94</v>
      </c>
      <c r="B5879" s="46">
        <v>45755</v>
      </c>
      <c r="C5879" s="8" t="s">
        <v>13</v>
      </c>
      <c r="D5879" s="8" t="s">
        <v>46</v>
      </c>
      <c r="E5879" s="8" t="s">
        <v>46</v>
      </c>
      <c r="F5879" s="9">
        <f t="shared" si="190"/>
        <v>-2700000</v>
      </c>
      <c r="G5879" s="9">
        <v>-27</v>
      </c>
      <c r="H5879" s="10">
        <v>-2978802</v>
      </c>
      <c r="I5879" s="11">
        <v>10182327809.675833</v>
      </c>
      <c r="J5879" s="11">
        <v>97547</v>
      </c>
      <c r="K5879" s="11">
        <v>104383.81303039388</v>
      </c>
      <c r="L5879" s="12">
        <v>160439.04817936523</v>
      </c>
      <c r="M5879" s="11">
        <v>2225</v>
      </c>
      <c r="N5879" s="13"/>
      <c r="O5879" t="str">
        <f t="shared" si="191"/>
        <v/>
      </c>
    </row>
    <row r="5880" spans="1:15" hidden="1">
      <c r="A5880" s="41" t="s">
        <v>94</v>
      </c>
      <c r="B5880" s="46">
        <v>45755</v>
      </c>
      <c r="C5880" s="8" t="s">
        <v>13</v>
      </c>
      <c r="D5880" s="8" t="s">
        <v>46</v>
      </c>
      <c r="E5880" s="8" t="s">
        <v>46</v>
      </c>
      <c r="F5880" s="9">
        <f t="shared" si="190"/>
        <v>900000</v>
      </c>
      <c r="G5880" s="9">
        <v>9</v>
      </c>
      <c r="H5880" s="10">
        <v>988227</v>
      </c>
      <c r="I5880" s="11">
        <v>10183316036.675833</v>
      </c>
      <c r="J5880" s="11">
        <v>97556</v>
      </c>
      <c r="K5880" s="11">
        <v>104384.31297588906</v>
      </c>
      <c r="L5880" s="12">
        <v>0</v>
      </c>
      <c r="M5880" s="11">
        <v>2226</v>
      </c>
      <c r="N5880" s="13"/>
      <c r="O5880" t="str">
        <f t="shared" si="191"/>
        <v/>
      </c>
    </row>
    <row r="5881" spans="1:15" hidden="1">
      <c r="A5881" s="41" t="s">
        <v>94</v>
      </c>
      <c r="B5881" s="46">
        <v>45755</v>
      </c>
      <c r="C5881" s="8" t="s">
        <v>13</v>
      </c>
      <c r="D5881" s="8" t="s">
        <v>46</v>
      </c>
      <c r="E5881" s="8" t="s">
        <v>46</v>
      </c>
      <c r="F5881" s="9">
        <f t="shared" si="190"/>
        <v>-60600000</v>
      </c>
      <c r="G5881" s="9">
        <v>-606</v>
      </c>
      <c r="H5881" s="10">
        <v>-66857556</v>
      </c>
      <c r="I5881" s="11">
        <v>10120059143.012444</v>
      </c>
      <c r="J5881" s="11">
        <v>96950</v>
      </c>
      <c r="K5881" s="11">
        <v>104384.31297588906</v>
      </c>
      <c r="L5881" s="12">
        <v>3600662.3366112337</v>
      </c>
      <c r="M5881" s="11">
        <v>2227</v>
      </c>
      <c r="N5881" s="13"/>
      <c r="O5881" t="str">
        <f t="shared" si="191"/>
        <v/>
      </c>
    </row>
    <row r="5882" spans="1:15" hidden="1">
      <c r="A5882" s="41" t="s">
        <v>94</v>
      </c>
      <c r="B5882" s="46">
        <v>45755</v>
      </c>
      <c r="C5882" s="8" t="s">
        <v>13</v>
      </c>
      <c r="D5882" s="8" t="s">
        <v>14</v>
      </c>
      <c r="E5882" s="8" t="s">
        <v>14</v>
      </c>
      <c r="F5882" s="9">
        <f t="shared" si="190"/>
        <v>-900000</v>
      </c>
      <c r="G5882" s="9">
        <v>-9</v>
      </c>
      <c r="H5882" s="10">
        <v>-957420</v>
      </c>
      <c r="I5882" s="11">
        <v>19406160328.97963</v>
      </c>
      <c r="J5882" s="11">
        <v>193314</v>
      </c>
      <c r="K5882" s="11">
        <v>100386.73002979415</v>
      </c>
      <c r="L5882" s="12">
        <v>53939.429731852608</v>
      </c>
      <c r="M5882" s="11">
        <v>774</v>
      </c>
      <c r="N5882" s="13"/>
      <c r="O5882" t="str">
        <f t="shared" si="191"/>
        <v/>
      </c>
    </row>
    <row r="5883" spans="1:15" hidden="1">
      <c r="A5883" s="41" t="s">
        <v>94</v>
      </c>
      <c r="B5883" s="46">
        <v>45755</v>
      </c>
      <c r="C5883" s="8" t="s">
        <v>13</v>
      </c>
      <c r="D5883" s="8" t="s">
        <v>46</v>
      </c>
      <c r="E5883" s="8" t="s">
        <v>46</v>
      </c>
      <c r="F5883" s="9">
        <f t="shared" si="190"/>
        <v>-15400000</v>
      </c>
      <c r="G5883" s="9">
        <v>-154</v>
      </c>
      <c r="H5883" s="10">
        <v>-16990204</v>
      </c>
      <c r="I5883" s="11">
        <v>10103983958.814157</v>
      </c>
      <c r="J5883" s="11">
        <v>96796</v>
      </c>
      <c r="K5883" s="11">
        <v>104384.31297588906</v>
      </c>
      <c r="L5883" s="12">
        <v>915019.8017130848</v>
      </c>
      <c r="M5883" s="11">
        <v>2228</v>
      </c>
      <c r="N5883" s="13"/>
      <c r="O5883" t="str">
        <f t="shared" si="191"/>
        <v/>
      </c>
    </row>
    <row r="5884" spans="1:15" hidden="1">
      <c r="A5884" s="41" t="s">
        <v>94</v>
      </c>
      <c r="B5884" s="46">
        <v>45755</v>
      </c>
      <c r="C5884" s="8" t="s">
        <v>13</v>
      </c>
      <c r="D5884" s="8" t="s">
        <v>14</v>
      </c>
      <c r="E5884" s="8" t="s">
        <v>14</v>
      </c>
      <c r="F5884" s="9">
        <f t="shared" si="190"/>
        <v>-9300000</v>
      </c>
      <c r="G5884" s="9">
        <v>-93</v>
      </c>
      <c r="H5884" s="10">
        <v>-9893340</v>
      </c>
      <c r="I5884" s="11">
        <v>19396824363.086857</v>
      </c>
      <c r="J5884" s="11">
        <v>193221</v>
      </c>
      <c r="K5884" s="11">
        <v>100386.73002979415</v>
      </c>
      <c r="L5884" s="12">
        <v>557374.10722914338</v>
      </c>
      <c r="M5884" s="11">
        <v>775</v>
      </c>
      <c r="N5884" s="13"/>
      <c r="O5884" t="str">
        <f t="shared" si="191"/>
        <v/>
      </c>
    </row>
    <row r="5885" spans="1:15" hidden="1">
      <c r="A5885" s="41" t="s">
        <v>94</v>
      </c>
      <c r="B5885" s="46">
        <v>45755</v>
      </c>
      <c r="C5885" s="8" t="s">
        <v>13</v>
      </c>
      <c r="D5885" s="8" t="s">
        <v>14</v>
      </c>
      <c r="E5885" s="8" t="s">
        <v>14</v>
      </c>
      <c r="F5885" s="9">
        <f t="shared" si="190"/>
        <v>-900000</v>
      </c>
      <c r="G5885" s="9">
        <v>-9</v>
      </c>
      <c r="H5885" s="10">
        <v>-957420</v>
      </c>
      <c r="I5885" s="11">
        <v>19395920882.51659</v>
      </c>
      <c r="J5885" s="11">
        <v>193212</v>
      </c>
      <c r="K5885" s="11">
        <v>100386.73002979415</v>
      </c>
      <c r="L5885" s="12">
        <v>53939.429731852608</v>
      </c>
      <c r="M5885" s="11">
        <v>776</v>
      </c>
      <c r="N5885" s="13"/>
      <c r="O5885" t="str">
        <f t="shared" si="191"/>
        <v/>
      </c>
    </row>
    <row r="5886" spans="1:15" hidden="1">
      <c r="A5886" s="41" t="s">
        <v>94</v>
      </c>
      <c r="B5886" s="46">
        <v>45755</v>
      </c>
      <c r="C5886" s="8" t="s">
        <v>13</v>
      </c>
      <c r="D5886" s="8" t="s">
        <v>46</v>
      </c>
      <c r="E5886" s="8" t="s">
        <v>46</v>
      </c>
      <c r="F5886" s="9">
        <f t="shared" si="190"/>
        <v>-6300000</v>
      </c>
      <c r="G5886" s="9">
        <v>-63</v>
      </c>
      <c r="H5886" s="10">
        <v>-6950538</v>
      </c>
      <c r="I5886" s="11">
        <v>10097407747.096676</v>
      </c>
      <c r="J5886" s="11">
        <v>96733</v>
      </c>
      <c r="K5886" s="11">
        <v>104384.31297588906</v>
      </c>
      <c r="L5886" s="12">
        <v>374326.28251898941</v>
      </c>
      <c r="M5886" s="11">
        <v>2229</v>
      </c>
      <c r="N5886" s="13"/>
      <c r="O5886" t="str">
        <f t="shared" si="191"/>
        <v/>
      </c>
    </row>
    <row r="5887" spans="1:15" hidden="1">
      <c r="A5887" s="41" t="s">
        <v>94</v>
      </c>
      <c r="B5887" s="46">
        <v>45755</v>
      </c>
      <c r="C5887" s="8" t="s">
        <v>13</v>
      </c>
      <c r="D5887" s="8" t="s">
        <v>14</v>
      </c>
      <c r="E5887" s="8" t="s">
        <v>14</v>
      </c>
      <c r="F5887" s="9">
        <f t="shared" si="190"/>
        <v>-1000000</v>
      </c>
      <c r="G5887" s="9">
        <v>-10</v>
      </c>
      <c r="H5887" s="10">
        <v>-1063800</v>
      </c>
      <c r="I5887" s="11">
        <v>19394917015.216293</v>
      </c>
      <c r="J5887" s="11">
        <v>193202</v>
      </c>
      <c r="K5887" s="11">
        <v>100386.73002979415</v>
      </c>
      <c r="L5887" s="12">
        <v>59932.699702058453</v>
      </c>
      <c r="M5887" s="11">
        <v>777</v>
      </c>
      <c r="N5887" s="13"/>
      <c r="O5887" t="str">
        <f t="shared" si="191"/>
        <v/>
      </c>
    </row>
    <row r="5888" spans="1:15" hidden="1">
      <c r="A5888" s="41" t="s">
        <v>94</v>
      </c>
      <c r="B5888" s="46">
        <v>45755</v>
      </c>
      <c r="C5888" s="8" t="s">
        <v>13</v>
      </c>
      <c r="D5888" s="8" t="s">
        <v>46</v>
      </c>
      <c r="E5888" s="8" t="s">
        <v>46</v>
      </c>
      <c r="F5888" s="9">
        <f t="shared" si="190"/>
        <v>-27200000</v>
      </c>
      <c r="G5888" s="9">
        <v>-272</v>
      </c>
      <c r="H5888" s="10">
        <v>-30008672</v>
      </c>
      <c r="I5888" s="11">
        <v>10069015213.967234</v>
      </c>
      <c r="J5888" s="11">
        <v>96461</v>
      </c>
      <c r="K5888" s="11">
        <v>104384.31297588906</v>
      </c>
      <c r="L5888" s="12">
        <v>1616138.8705581762</v>
      </c>
      <c r="M5888" s="11">
        <v>2230</v>
      </c>
      <c r="N5888" s="13"/>
      <c r="O5888" t="str">
        <f t="shared" si="191"/>
        <v/>
      </c>
    </row>
    <row r="5889" spans="1:15" hidden="1">
      <c r="A5889" s="41" t="s">
        <v>94</v>
      </c>
      <c r="B5889" s="46">
        <v>45755</v>
      </c>
      <c r="C5889" s="8" t="s">
        <v>13</v>
      </c>
      <c r="D5889" s="8" t="s">
        <v>46</v>
      </c>
      <c r="E5889" s="8" t="s">
        <v>46</v>
      </c>
      <c r="F5889" s="9">
        <f t="shared" si="190"/>
        <v>-9000000</v>
      </c>
      <c r="G5889" s="9">
        <v>-90</v>
      </c>
      <c r="H5889" s="10">
        <v>-9929340</v>
      </c>
      <c r="I5889" s="11">
        <v>10059620625.799404</v>
      </c>
      <c r="J5889" s="11">
        <v>96371</v>
      </c>
      <c r="K5889" s="11">
        <v>104384.31297588906</v>
      </c>
      <c r="L5889" s="12">
        <v>534751.8321699854</v>
      </c>
      <c r="M5889" s="11">
        <v>2231</v>
      </c>
      <c r="N5889" s="13"/>
      <c r="O5889" t="str">
        <f t="shared" si="191"/>
        <v/>
      </c>
    </row>
    <row r="5890" spans="1:15" hidden="1">
      <c r="A5890" s="41" t="s">
        <v>94</v>
      </c>
      <c r="B5890" s="46">
        <v>45755</v>
      </c>
      <c r="C5890" s="8" t="s">
        <v>13</v>
      </c>
      <c r="D5890" s="8" t="s">
        <v>15</v>
      </c>
      <c r="E5890" s="8" t="s">
        <v>15</v>
      </c>
      <c r="F5890" s="9">
        <f t="shared" si="190"/>
        <v>4600000</v>
      </c>
      <c r="G5890" s="9">
        <v>46</v>
      </c>
      <c r="H5890" s="10">
        <v>4963998</v>
      </c>
      <c r="I5890" s="11">
        <v>7688479628.7391043</v>
      </c>
      <c r="J5890" s="11">
        <v>72827</v>
      </c>
      <c r="K5890" s="11">
        <v>105571.829523928</v>
      </c>
      <c r="L5890" s="12">
        <v>0</v>
      </c>
      <c r="M5890" s="11">
        <v>2863</v>
      </c>
      <c r="N5890" s="13"/>
      <c r="O5890" t="str">
        <f t="shared" si="191"/>
        <v/>
      </c>
    </row>
    <row r="5891" spans="1:15" hidden="1">
      <c r="A5891" s="41" t="s">
        <v>94</v>
      </c>
      <c r="B5891" s="46">
        <v>45755</v>
      </c>
      <c r="C5891" s="8" t="s">
        <v>13</v>
      </c>
      <c r="D5891" s="8" t="s">
        <v>15</v>
      </c>
      <c r="E5891" s="8" t="s">
        <v>15</v>
      </c>
      <c r="F5891" s="9">
        <f t="shared" si="190"/>
        <v>1800000</v>
      </c>
      <c r="G5891" s="9">
        <v>18</v>
      </c>
      <c r="H5891" s="10">
        <v>1949490</v>
      </c>
      <c r="I5891" s="11">
        <v>7690429118.7391043</v>
      </c>
      <c r="J5891" s="11">
        <v>72845</v>
      </c>
      <c r="K5891" s="11">
        <v>105572.50489037139</v>
      </c>
      <c r="L5891" s="12">
        <v>0</v>
      </c>
      <c r="M5891" s="11">
        <v>2864</v>
      </c>
      <c r="N5891" s="13"/>
      <c r="O5891" t="str">
        <f t="shared" si="191"/>
        <v/>
      </c>
    </row>
    <row r="5892" spans="1:15" hidden="1">
      <c r="A5892" s="41" t="s">
        <v>94</v>
      </c>
      <c r="B5892" s="46">
        <v>45755</v>
      </c>
      <c r="C5892" s="8" t="s">
        <v>13</v>
      </c>
      <c r="D5892" s="8" t="s">
        <v>14</v>
      </c>
      <c r="E5892" s="8" t="s">
        <v>14</v>
      </c>
      <c r="F5892" s="9">
        <f t="shared" si="190"/>
        <v>4800000</v>
      </c>
      <c r="G5892" s="9">
        <v>48</v>
      </c>
      <c r="H5892" s="10">
        <v>5132736</v>
      </c>
      <c r="I5892" s="11">
        <v>19400049751.216293</v>
      </c>
      <c r="J5892" s="11">
        <v>193250</v>
      </c>
      <c r="K5892" s="11">
        <v>100388.35576308561</v>
      </c>
      <c r="L5892" s="12">
        <v>0</v>
      </c>
      <c r="M5892" s="11">
        <v>778</v>
      </c>
      <c r="N5892" s="13"/>
      <c r="O5892" t="str">
        <f t="shared" si="191"/>
        <v/>
      </c>
    </row>
    <row r="5893" spans="1:15" hidden="1">
      <c r="A5893" s="41" t="s">
        <v>94</v>
      </c>
      <c r="B5893" s="46">
        <v>45755</v>
      </c>
      <c r="C5893" s="8" t="s">
        <v>13</v>
      </c>
      <c r="D5893" s="8" t="s">
        <v>46</v>
      </c>
      <c r="E5893" s="8" t="s">
        <v>46</v>
      </c>
      <c r="F5893" s="9">
        <f t="shared" si="190"/>
        <v>-45300000</v>
      </c>
      <c r="G5893" s="9">
        <v>-453</v>
      </c>
      <c r="H5893" s="10">
        <v>-49977678</v>
      </c>
      <c r="I5893" s="11">
        <v>10012334532.021326</v>
      </c>
      <c r="J5893" s="11">
        <v>95918</v>
      </c>
      <c r="K5893" s="11">
        <v>104384.31297588906</v>
      </c>
      <c r="L5893" s="12">
        <v>2691584.2219222561</v>
      </c>
      <c r="M5893" s="11">
        <v>2232</v>
      </c>
      <c r="N5893" s="13"/>
      <c r="O5893" t="str">
        <f t="shared" si="191"/>
        <v/>
      </c>
    </row>
    <row r="5894" spans="1:15" hidden="1">
      <c r="A5894" s="41" t="s">
        <v>94</v>
      </c>
      <c r="B5894" s="46">
        <v>45755</v>
      </c>
      <c r="C5894" s="8" t="s">
        <v>13</v>
      </c>
      <c r="D5894" s="8" t="s">
        <v>46</v>
      </c>
      <c r="E5894" s="8" t="s">
        <v>46</v>
      </c>
      <c r="F5894" s="9">
        <f t="shared" si="190"/>
        <v>-1800000</v>
      </c>
      <c r="G5894" s="9">
        <v>-18</v>
      </c>
      <c r="H5894" s="10">
        <v>-1985868</v>
      </c>
      <c r="I5894" s="11">
        <v>10010455614.38776</v>
      </c>
      <c r="J5894" s="11">
        <v>95900</v>
      </c>
      <c r="K5894" s="11">
        <v>104384.31297588906</v>
      </c>
      <c r="L5894" s="12">
        <v>106950.36643399694</v>
      </c>
      <c r="M5894" s="11">
        <v>2233</v>
      </c>
      <c r="N5894" s="13"/>
      <c r="O5894" t="str">
        <f t="shared" si="191"/>
        <v/>
      </c>
    </row>
    <row r="5895" spans="1:15" hidden="1">
      <c r="A5895" s="41" t="s">
        <v>94</v>
      </c>
      <c r="B5895" s="46">
        <v>45755</v>
      </c>
      <c r="C5895" s="8" t="s">
        <v>13</v>
      </c>
      <c r="D5895" s="8" t="s">
        <v>14</v>
      </c>
      <c r="E5895" s="8" t="s">
        <v>14</v>
      </c>
      <c r="F5895" s="9">
        <f t="shared" si="190"/>
        <v>-900000</v>
      </c>
      <c r="G5895" s="9">
        <v>-9</v>
      </c>
      <c r="H5895" s="10">
        <v>-957420</v>
      </c>
      <c r="I5895" s="11">
        <v>19399146256.014427</v>
      </c>
      <c r="J5895" s="11">
        <v>193241</v>
      </c>
      <c r="K5895" s="11">
        <v>100388.35576308561</v>
      </c>
      <c r="L5895" s="12">
        <v>53924.79813222948</v>
      </c>
      <c r="M5895" s="11">
        <v>779</v>
      </c>
      <c r="N5895" s="13"/>
      <c r="O5895" t="str">
        <f t="shared" si="191"/>
        <v/>
      </c>
    </row>
    <row r="5896" spans="1:15" hidden="1">
      <c r="A5896" s="41" t="s">
        <v>94</v>
      </c>
      <c r="B5896" s="46">
        <v>45755</v>
      </c>
      <c r="C5896" s="8" t="s">
        <v>13</v>
      </c>
      <c r="D5896" s="8" t="s">
        <v>46</v>
      </c>
      <c r="E5896" s="8" t="s">
        <v>46</v>
      </c>
      <c r="F5896" s="9">
        <f t="shared" si="190"/>
        <v>-3600000</v>
      </c>
      <c r="G5896" s="9">
        <v>-36</v>
      </c>
      <c r="H5896" s="10">
        <v>-3971736</v>
      </c>
      <c r="I5896" s="11">
        <v>10006697779.120628</v>
      </c>
      <c r="J5896" s="11">
        <v>95864</v>
      </c>
      <c r="K5896" s="11">
        <v>104384.31297588906</v>
      </c>
      <c r="L5896" s="12">
        <v>213900.73286799388</v>
      </c>
      <c r="M5896" s="11">
        <v>2234</v>
      </c>
      <c r="N5896" s="13"/>
      <c r="O5896" t="str">
        <f t="shared" si="191"/>
        <v/>
      </c>
    </row>
    <row r="5897" spans="1:15" hidden="1">
      <c r="A5897" s="41" t="s">
        <v>94</v>
      </c>
      <c r="B5897" s="46">
        <v>45755</v>
      </c>
      <c r="C5897" s="8" t="s">
        <v>13</v>
      </c>
      <c r="D5897" s="8" t="s">
        <v>14</v>
      </c>
      <c r="E5897" s="8" t="s">
        <v>14</v>
      </c>
      <c r="F5897" s="9">
        <f t="shared" si="190"/>
        <v>-1100000</v>
      </c>
      <c r="G5897" s="9">
        <v>-11</v>
      </c>
      <c r="H5897" s="10">
        <v>-1170180</v>
      </c>
      <c r="I5897" s="11">
        <v>19398041984.101032</v>
      </c>
      <c r="J5897" s="11">
        <v>193230</v>
      </c>
      <c r="K5897" s="11">
        <v>100388.35576308561</v>
      </c>
      <c r="L5897" s="12">
        <v>65908.086606058292</v>
      </c>
      <c r="M5897" s="11">
        <v>780</v>
      </c>
      <c r="N5897" s="13"/>
      <c r="O5897" t="str">
        <f t="shared" si="191"/>
        <v/>
      </c>
    </row>
    <row r="5898" spans="1:15" hidden="1">
      <c r="A5898" s="41" t="s">
        <v>94</v>
      </c>
      <c r="B5898" s="46">
        <v>45755</v>
      </c>
      <c r="C5898" s="8" t="s">
        <v>13</v>
      </c>
      <c r="D5898" s="8" t="s">
        <v>46</v>
      </c>
      <c r="E5898" s="8" t="s">
        <v>46</v>
      </c>
      <c r="F5898" s="9">
        <f t="shared" ref="F5898:F5961" si="192">100000*G5898</f>
        <v>-3600000</v>
      </c>
      <c r="G5898" s="9">
        <v>-36</v>
      </c>
      <c r="H5898" s="10">
        <v>-3971736</v>
      </c>
      <c r="I5898" s="11">
        <v>10002939943.853497</v>
      </c>
      <c r="J5898" s="11">
        <v>95828</v>
      </c>
      <c r="K5898" s="11">
        <v>104384.31297588906</v>
      </c>
      <c r="L5898" s="12">
        <v>213900.73286799388</v>
      </c>
      <c r="M5898" s="11">
        <v>2235</v>
      </c>
      <c r="N5898" s="13"/>
      <c r="O5898" t="str">
        <f t="shared" si="191"/>
        <v/>
      </c>
    </row>
    <row r="5899" spans="1:15" hidden="1">
      <c r="A5899" s="41" t="s">
        <v>94</v>
      </c>
      <c r="B5899" s="46">
        <v>45755</v>
      </c>
      <c r="C5899" s="8" t="s">
        <v>13</v>
      </c>
      <c r="D5899" s="8" t="s">
        <v>15</v>
      </c>
      <c r="E5899" s="8" t="s">
        <v>15</v>
      </c>
      <c r="F5899" s="9">
        <f t="shared" si="192"/>
        <v>4600000</v>
      </c>
      <c r="G5899" s="9">
        <v>46</v>
      </c>
      <c r="H5899" s="10">
        <v>4962204</v>
      </c>
      <c r="I5899" s="11">
        <v>7695391322.7391043</v>
      </c>
      <c r="J5899" s="11">
        <v>72891</v>
      </c>
      <c r="K5899" s="11">
        <v>105573.95731625447</v>
      </c>
      <c r="L5899" s="12">
        <v>0</v>
      </c>
      <c r="M5899" s="11">
        <v>2865</v>
      </c>
      <c r="N5899" s="13"/>
      <c r="O5899" t="str">
        <f t="shared" si="191"/>
        <v/>
      </c>
    </row>
    <row r="5900" spans="1:15" hidden="1">
      <c r="A5900" s="41" t="s">
        <v>94</v>
      </c>
      <c r="B5900" s="46">
        <v>45755</v>
      </c>
      <c r="C5900" s="8" t="s">
        <v>13</v>
      </c>
      <c r="D5900" s="8" t="s">
        <v>15</v>
      </c>
      <c r="E5900" s="8" t="s">
        <v>15</v>
      </c>
      <c r="F5900" s="9">
        <f t="shared" si="192"/>
        <v>4600000</v>
      </c>
      <c r="G5900" s="9">
        <v>46</v>
      </c>
      <c r="H5900" s="10">
        <v>4959168</v>
      </c>
      <c r="I5900" s="11">
        <v>7700350490.7391043</v>
      </c>
      <c r="J5900" s="11">
        <v>72937</v>
      </c>
      <c r="K5900" s="11">
        <v>105575.36628513792</v>
      </c>
      <c r="L5900" s="12">
        <v>0</v>
      </c>
      <c r="M5900" s="11">
        <v>2866</v>
      </c>
      <c r="N5900" s="13"/>
      <c r="O5900" t="str">
        <f t="shared" si="191"/>
        <v/>
      </c>
    </row>
    <row r="5901" spans="1:15" hidden="1">
      <c r="A5901" s="41" t="s">
        <v>94</v>
      </c>
      <c r="B5901" s="46">
        <v>45755</v>
      </c>
      <c r="C5901" s="8" t="s">
        <v>13</v>
      </c>
      <c r="D5901" s="8" t="s">
        <v>15</v>
      </c>
      <c r="E5901" s="8" t="s">
        <v>15</v>
      </c>
      <c r="F5901" s="9">
        <f t="shared" si="192"/>
        <v>14800000</v>
      </c>
      <c r="G5901" s="9">
        <v>148</v>
      </c>
      <c r="H5901" s="10">
        <v>15951736</v>
      </c>
      <c r="I5901" s="11">
        <v>7716302226.7391043</v>
      </c>
      <c r="J5901" s="11">
        <v>73085</v>
      </c>
      <c r="K5901" s="11">
        <v>105579.83480521453</v>
      </c>
      <c r="L5901" s="12">
        <v>0</v>
      </c>
      <c r="M5901" s="11">
        <v>2867</v>
      </c>
      <c r="N5901" s="13"/>
      <c r="O5901" t="str">
        <f t="shared" si="191"/>
        <v/>
      </c>
    </row>
    <row r="5902" spans="1:15" hidden="1">
      <c r="A5902" s="41" t="s">
        <v>94</v>
      </c>
      <c r="B5902" s="46">
        <v>45755</v>
      </c>
      <c r="C5902" s="8" t="s">
        <v>13</v>
      </c>
      <c r="D5902" s="8" t="s">
        <v>46</v>
      </c>
      <c r="E5902" s="8" t="s">
        <v>46</v>
      </c>
      <c r="F5902" s="9">
        <f t="shared" si="192"/>
        <v>-10700000</v>
      </c>
      <c r="G5902" s="9">
        <v>-107</v>
      </c>
      <c r="H5902" s="10">
        <v>-11804882</v>
      </c>
      <c r="I5902" s="11">
        <v>9991770822.3650761</v>
      </c>
      <c r="J5902" s="11">
        <v>95721</v>
      </c>
      <c r="K5902" s="11">
        <v>104384.31297588906</v>
      </c>
      <c r="L5902" s="12">
        <v>635760.51157987118</v>
      </c>
      <c r="M5902" s="11">
        <v>2236</v>
      </c>
      <c r="N5902" s="13"/>
      <c r="O5902" t="str">
        <f t="shared" si="191"/>
        <v/>
      </c>
    </row>
    <row r="5903" spans="1:15" hidden="1">
      <c r="A5903" s="41" t="s">
        <v>94</v>
      </c>
      <c r="B5903" s="46">
        <v>45755</v>
      </c>
      <c r="C5903" s="8" t="s">
        <v>13</v>
      </c>
      <c r="D5903" s="8" t="s">
        <v>46</v>
      </c>
      <c r="E5903" s="8" t="s">
        <v>46</v>
      </c>
      <c r="F5903" s="9">
        <f t="shared" si="192"/>
        <v>18200000</v>
      </c>
      <c r="G5903" s="9">
        <v>182</v>
      </c>
      <c r="H5903" s="10">
        <v>19984146</v>
      </c>
      <c r="I5903" s="11">
        <v>10011754968.365076</v>
      </c>
      <c r="J5903" s="11">
        <v>95903</v>
      </c>
      <c r="K5903" s="11">
        <v>104394.59629380808</v>
      </c>
      <c r="L5903" s="12">
        <v>0</v>
      </c>
      <c r="M5903" s="11">
        <v>2237</v>
      </c>
      <c r="N5903" s="13"/>
      <c r="O5903" t="str">
        <f t="shared" si="191"/>
        <v/>
      </c>
    </row>
    <row r="5904" spans="1:15" hidden="1">
      <c r="A5904" s="41" t="s">
        <v>94</v>
      </c>
      <c r="B5904" s="46">
        <v>45756</v>
      </c>
      <c r="C5904" s="8" t="s">
        <v>13</v>
      </c>
      <c r="D5904" s="8" t="s">
        <v>14</v>
      </c>
      <c r="E5904" s="8" t="s">
        <v>14</v>
      </c>
      <c r="F5904" s="9">
        <f t="shared" si="192"/>
        <v>9400000</v>
      </c>
      <c r="G5904" s="9">
        <v>94</v>
      </c>
      <c r="H5904" s="10">
        <v>10023878</v>
      </c>
      <c r="I5904" s="11">
        <v>19408065862.101032</v>
      </c>
      <c r="J5904" s="11">
        <v>193324</v>
      </c>
      <c r="K5904" s="11">
        <v>100391.39404368331</v>
      </c>
      <c r="L5904" s="12">
        <v>0</v>
      </c>
      <c r="M5904" s="11">
        <v>781</v>
      </c>
      <c r="N5904" s="13"/>
      <c r="O5904" t="str">
        <f t="shared" ref="O5904:O5967" si="193">IF(M5904=_xlfn.MAXIFS(M:M,D:D,D5904),"X","")</f>
        <v/>
      </c>
    </row>
    <row r="5905" spans="1:15" hidden="1">
      <c r="A5905" s="41" t="s">
        <v>94</v>
      </c>
      <c r="B5905" s="46">
        <v>45756</v>
      </c>
      <c r="C5905" s="8" t="s">
        <v>13</v>
      </c>
      <c r="D5905" s="8" t="s">
        <v>46</v>
      </c>
      <c r="E5905" s="8" t="s">
        <v>46</v>
      </c>
      <c r="F5905" s="9">
        <f t="shared" si="192"/>
        <v>-317000000</v>
      </c>
      <c r="G5905" s="9">
        <v>-3170</v>
      </c>
      <c r="H5905" s="10">
        <v>-349799990</v>
      </c>
      <c r="I5905" s="11">
        <v>9680824098.1137047</v>
      </c>
      <c r="J5905" s="11">
        <v>92733</v>
      </c>
      <c r="K5905" s="11">
        <v>104394.59629380808</v>
      </c>
      <c r="L5905" s="12">
        <v>18869119.748628378</v>
      </c>
      <c r="M5905" s="11">
        <v>2238</v>
      </c>
      <c r="N5905" s="13"/>
      <c r="O5905" t="str">
        <f t="shared" si="193"/>
        <v/>
      </c>
    </row>
    <row r="5906" spans="1:15" hidden="1">
      <c r="A5906" s="41" t="s">
        <v>94</v>
      </c>
      <c r="B5906" s="46">
        <v>45756</v>
      </c>
      <c r="C5906" s="8" t="s">
        <v>13</v>
      </c>
      <c r="D5906" s="8" t="s">
        <v>46</v>
      </c>
      <c r="E5906" s="8" t="s">
        <v>46</v>
      </c>
      <c r="F5906" s="9">
        <f t="shared" si="192"/>
        <v>-7100000</v>
      </c>
      <c r="G5906" s="9">
        <v>-71</v>
      </c>
      <c r="H5906" s="10">
        <v>-7834637</v>
      </c>
      <c r="I5906" s="11">
        <v>9673412081.776844</v>
      </c>
      <c r="J5906" s="11">
        <v>92662</v>
      </c>
      <c r="K5906" s="11">
        <v>104394.59629380808</v>
      </c>
      <c r="L5906" s="12">
        <v>422620.66313962638</v>
      </c>
      <c r="M5906" s="11">
        <v>2239</v>
      </c>
      <c r="N5906" s="13"/>
      <c r="O5906" t="str">
        <f t="shared" si="193"/>
        <v/>
      </c>
    </row>
    <row r="5907" spans="1:15" hidden="1">
      <c r="A5907" s="41" t="s">
        <v>94</v>
      </c>
      <c r="B5907" s="46">
        <v>45756</v>
      </c>
      <c r="C5907" s="8" t="s">
        <v>13</v>
      </c>
      <c r="D5907" s="8" t="s">
        <v>46</v>
      </c>
      <c r="E5907" s="8" t="s">
        <v>46</v>
      </c>
      <c r="F5907" s="9">
        <f t="shared" si="192"/>
        <v>-90900000</v>
      </c>
      <c r="G5907" s="9">
        <v>-909</v>
      </c>
      <c r="H5907" s="10">
        <v>-100305423</v>
      </c>
      <c r="I5907" s="11">
        <v>9578517393.7457733</v>
      </c>
      <c r="J5907" s="11">
        <v>91753</v>
      </c>
      <c r="K5907" s="11">
        <v>104394.59629380808</v>
      </c>
      <c r="L5907" s="12">
        <v>5410734.9689284563</v>
      </c>
      <c r="M5907" s="11">
        <v>2240</v>
      </c>
      <c r="N5907" s="13"/>
      <c r="O5907" t="str">
        <f t="shared" si="193"/>
        <v/>
      </c>
    </row>
    <row r="5908" spans="1:15" hidden="1">
      <c r="A5908" s="41" t="s">
        <v>94</v>
      </c>
      <c r="B5908" s="46">
        <v>45756</v>
      </c>
      <c r="C5908" s="8" t="s">
        <v>13</v>
      </c>
      <c r="D5908" s="8" t="s">
        <v>15</v>
      </c>
      <c r="E5908" s="8" t="s">
        <v>15</v>
      </c>
      <c r="F5908" s="9">
        <f t="shared" si="192"/>
        <v>74400000</v>
      </c>
      <c r="G5908" s="9">
        <v>744</v>
      </c>
      <c r="H5908" s="10">
        <v>80144424</v>
      </c>
      <c r="I5908" s="11">
        <v>7796446650.7391043</v>
      </c>
      <c r="J5908" s="11">
        <v>73829</v>
      </c>
      <c r="K5908" s="11">
        <v>105601.41205676772</v>
      </c>
      <c r="L5908" s="12">
        <v>0</v>
      </c>
      <c r="M5908" s="11">
        <v>2868</v>
      </c>
      <c r="N5908" s="13"/>
      <c r="O5908" t="str">
        <f t="shared" si="193"/>
        <v/>
      </c>
    </row>
    <row r="5909" spans="1:15" hidden="1">
      <c r="A5909" s="41" t="s">
        <v>94</v>
      </c>
      <c r="B5909" s="46">
        <v>45756</v>
      </c>
      <c r="C5909" s="8" t="s">
        <v>13</v>
      </c>
      <c r="D5909" s="8" t="s">
        <v>14</v>
      </c>
      <c r="E5909" s="8" t="s">
        <v>14</v>
      </c>
      <c r="F5909" s="9">
        <f t="shared" si="192"/>
        <v>-9300000</v>
      </c>
      <c r="G5909" s="9">
        <v>-93</v>
      </c>
      <c r="H5909" s="10">
        <v>-9895107</v>
      </c>
      <c r="I5909" s="11">
        <v>19398729462.454971</v>
      </c>
      <c r="J5909" s="11">
        <v>193231</v>
      </c>
      <c r="K5909" s="11">
        <v>100391.39404368331</v>
      </c>
      <c r="L5909" s="12">
        <v>558707.35393745266</v>
      </c>
      <c r="M5909" s="11">
        <v>782</v>
      </c>
      <c r="N5909" s="13"/>
      <c r="O5909" t="str">
        <f t="shared" si="193"/>
        <v/>
      </c>
    </row>
    <row r="5910" spans="1:15" hidden="1">
      <c r="A5910" s="41" t="s">
        <v>94</v>
      </c>
      <c r="B5910" s="46">
        <v>45756</v>
      </c>
      <c r="C5910" s="8" t="s">
        <v>13</v>
      </c>
      <c r="D5910" s="8" t="s">
        <v>46</v>
      </c>
      <c r="E5910" s="8" t="s">
        <v>46</v>
      </c>
      <c r="F5910" s="9">
        <f t="shared" si="192"/>
        <v>4500000</v>
      </c>
      <c r="G5910" s="9">
        <v>45</v>
      </c>
      <c r="H5910" s="10">
        <v>4944870</v>
      </c>
      <c r="I5910" s="11">
        <v>9583462263.7457733</v>
      </c>
      <c r="J5910" s="11">
        <v>91798</v>
      </c>
      <c r="K5910" s="11">
        <v>104397.28821701751</v>
      </c>
      <c r="L5910" s="12">
        <v>0</v>
      </c>
      <c r="M5910" s="11">
        <v>2241</v>
      </c>
      <c r="N5910" s="13"/>
      <c r="O5910" t="str">
        <f t="shared" si="193"/>
        <v/>
      </c>
    </row>
    <row r="5911" spans="1:15" hidden="1">
      <c r="A5911" s="41" t="s">
        <v>94</v>
      </c>
      <c r="B5911" s="46">
        <v>45756</v>
      </c>
      <c r="C5911" s="8" t="s">
        <v>13</v>
      </c>
      <c r="D5911" s="8" t="s">
        <v>46</v>
      </c>
      <c r="E5911" s="8" t="s">
        <v>46</v>
      </c>
      <c r="F5911" s="9">
        <f t="shared" si="192"/>
        <v>-900000</v>
      </c>
      <c r="G5911" s="9">
        <v>-9</v>
      </c>
      <c r="H5911" s="10">
        <v>-993123</v>
      </c>
      <c r="I5911" s="11">
        <v>9582522688.1518192</v>
      </c>
      <c r="J5911" s="11">
        <v>91789</v>
      </c>
      <c r="K5911" s="11">
        <v>104397.28821701751</v>
      </c>
      <c r="L5911" s="12">
        <v>53547.406046842341</v>
      </c>
      <c r="M5911" s="11">
        <v>2242</v>
      </c>
      <c r="N5911" s="13"/>
      <c r="O5911" t="str">
        <f t="shared" si="193"/>
        <v/>
      </c>
    </row>
    <row r="5912" spans="1:15" hidden="1">
      <c r="A5912" s="41" t="s">
        <v>94</v>
      </c>
      <c r="B5912" s="46">
        <v>45756</v>
      </c>
      <c r="C5912" s="8" t="s">
        <v>13</v>
      </c>
      <c r="D5912" s="8" t="s">
        <v>46</v>
      </c>
      <c r="E5912" s="8" t="s">
        <v>46</v>
      </c>
      <c r="F5912" s="9">
        <f t="shared" si="192"/>
        <v>-21200000</v>
      </c>
      <c r="G5912" s="9">
        <v>-212</v>
      </c>
      <c r="H5912" s="10">
        <v>-23393564</v>
      </c>
      <c r="I5912" s="11">
        <v>9560390463.0498123</v>
      </c>
      <c r="J5912" s="11">
        <v>91577</v>
      </c>
      <c r="K5912" s="11">
        <v>104397.28821701751</v>
      </c>
      <c r="L5912" s="12">
        <v>1261338.8979922868</v>
      </c>
      <c r="M5912" s="11">
        <v>2243</v>
      </c>
      <c r="N5912" s="13"/>
      <c r="O5912" t="str">
        <f t="shared" si="193"/>
        <v/>
      </c>
    </row>
    <row r="5913" spans="1:15" hidden="1">
      <c r="A5913" s="41" t="s">
        <v>94</v>
      </c>
      <c r="B5913" s="46">
        <v>45756</v>
      </c>
      <c r="C5913" s="8" t="s">
        <v>13</v>
      </c>
      <c r="D5913" s="8" t="s">
        <v>15</v>
      </c>
      <c r="E5913" s="8" t="s">
        <v>15</v>
      </c>
      <c r="F5913" s="9">
        <f t="shared" si="192"/>
        <v>4600000</v>
      </c>
      <c r="G5913" s="9">
        <v>46</v>
      </c>
      <c r="H5913" s="10">
        <v>4967908</v>
      </c>
      <c r="I5913" s="11">
        <v>7801414558.7391043</v>
      </c>
      <c r="J5913" s="11">
        <v>73875</v>
      </c>
      <c r="K5913" s="11">
        <v>105602.90434841427</v>
      </c>
      <c r="L5913" s="12">
        <v>0</v>
      </c>
      <c r="M5913" s="11">
        <v>2869</v>
      </c>
      <c r="N5913" s="13"/>
      <c r="O5913" t="str">
        <f t="shared" si="193"/>
        <v/>
      </c>
    </row>
    <row r="5914" spans="1:15" hidden="1">
      <c r="A5914" s="41" t="s">
        <v>94</v>
      </c>
      <c r="B5914" s="46">
        <v>45756</v>
      </c>
      <c r="C5914" s="8" t="s">
        <v>13</v>
      </c>
      <c r="D5914" s="8" t="s">
        <v>15</v>
      </c>
      <c r="E5914" s="8" t="s">
        <v>15</v>
      </c>
      <c r="F5914" s="9">
        <f t="shared" si="192"/>
        <v>4600000</v>
      </c>
      <c r="G5914" s="9">
        <v>46</v>
      </c>
      <c r="H5914" s="10">
        <v>4954522</v>
      </c>
      <c r="I5914" s="11">
        <v>7806369080.7391043</v>
      </c>
      <c r="J5914" s="11">
        <v>73921</v>
      </c>
      <c r="K5914" s="11">
        <v>105604.21369758397</v>
      </c>
      <c r="L5914" s="12">
        <v>0</v>
      </c>
      <c r="M5914" s="11">
        <v>2870</v>
      </c>
      <c r="N5914" s="13"/>
      <c r="O5914" t="str">
        <f t="shared" si="193"/>
        <v/>
      </c>
    </row>
    <row r="5915" spans="1:15" hidden="1">
      <c r="A5915" s="41" t="s">
        <v>94</v>
      </c>
      <c r="B5915" s="46">
        <v>45756</v>
      </c>
      <c r="C5915" s="8" t="s">
        <v>13</v>
      </c>
      <c r="D5915" s="8" t="s">
        <v>15</v>
      </c>
      <c r="E5915" s="8" t="s">
        <v>15</v>
      </c>
      <c r="F5915" s="9">
        <f t="shared" si="192"/>
        <v>1000000</v>
      </c>
      <c r="G5915" s="9">
        <v>10</v>
      </c>
      <c r="H5915" s="10">
        <v>1077070</v>
      </c>
      <c r="I5915" s="11">
        <v>7807446150.7391043</v>
      </c>
      <c r="J5915" s="11">
        <v>73931</v>
      </c>
      <c r="K5915" s="11">
        <v>105604.49812310268</v>
      </c>
      <c r="L5915" s="12">
        <v>0</v>
      </c>
      <c r="M5915" s="11">
        <v>2871</v>
      </c>
      <c r="N5915" s="13"/>
      <c r="O5915" t="str">
        <f t="shared" si="193"/>
        <v/>
      </c>
    </row>
    <row r="5916" spans="1:15" hidden="1">
      <c r="A5916" s="41" t="s">
        <v>94</v>
      </c>
      <c r="B5916" s="46">
        <v>45756</v>
      </c>
      <c r="C5916" s="8" t="s">
        <v>13</v>
      </c>
      <c r="D5916" s="8" t="s">
        <v>46</v>
      </c>
      <c r="E5916" s="8" t="s">
        <v>46</v>
      </c>
      <c r="F5916" s="9">
        <f t="shared" si="192"/>
        <v>900000</v>
      </c>
      <c r="G5916" s="9">
        <v>9</v>
      </c>
      <c r="H5916" s="10">
        <v>991053</v>
      </c>
      <c r="I5916" s="11">
        <v>9561381516.0498123</v>
      </c>
      <c r="J5916" s="11">
        <v>91586</v>
      </c>
      <c r="K5916" s="11">
        <v>104397.85028333819</v>
      </c>
      <c r="L5916" s="12">
        <v>0</v>
      </c>
      <c r="M5916" s="11">
        <v>2244</v>
      </c>
      <c r="N5916" s="13"/>
      <c r="O5916" t="str">
        <f t="shared" si="193"/>
        <v/>
      </c>
    </row>
    <row r="5917" spans="1:15" hidden="1">
      <c r="A5917" s="41" t="s">
        <v>94</v>
      </c>
      <c r="B5917" s="46">
        <v>45756</v>
      </c>
      <c r="C5917" s="8" t="s">
        <v>13</v>
      </c>
      <c r="D5917" s="8" t="s">
        <v>46</v>
      </c>
      <c r="E5917" s="8" t="s">
        <v>46</v>
      </c>
      <c r="F5917" s="9">
        <f t="shared" si="192"/>
        <v>9100000</v>
      </c>
      <c r="G5917" s="9">
        <v>91</v>
      </c>
      <c r="H5917" s="10">
        <v>9991254</v>
      </c>
      <c r="I5917" s="11">
        <v>9571372770.0498123</v>
      </c>
      <c r="J5917" s="11">
        <v>91677</v>
      </c>
      <c r="K5917" s="11">
        <v>104403.20658452842</v>
      </c>
      <c r="L5917" s="12">
        <v>0</v>
      </c>
      <c r="M5917" s="11">
        <v>2245</v>
      </c>
      <c r="N5917" s="13"/>
      <c r="O5917" t="str">
        <f t="shared" si="193"/>
        <v/>
      </c>
    </row>
    <row r="5918" spans="1:15" hidden="1">
      <c r="A5918" s="41" t="s">
        <v>94</v>
      </c>
      <c r="B5918" s="46">
        <v>45756</v>
      </c>
      <c r="C5918" s="8" t="s">
        <v>13</v>
      </c>
      <c r="D5918" s="8" t="s">
        <v>46</v>
      </c>
      <c r="E5918" s="8" t="s">
        <v>46</v>
      </c>
      <c r="F5918" s="9">
        <f t="shared" si="192"/>
        <v>-23500000</v>
      </c>
      <c r="G5918" s="9">
        <v>-235</v>
      </c>
      <c r="H5918" s="10">
        <v>-25931545</v>
      </c>
      <c r="I5918" s="11">
        <v>9546838016.502449</v>
      </c>
      <c r="J5918" s="11">
        <v>91442</v>
      </c>
      <c r="K5918" s="11">
        <v>104403.20658452842</v>
      </c>
      <c r="L5918" s="12">
        <v>1396791.452635821</v>
      </c>
      <c r="M5918" s="11">
        <v>2246</v>
      </c>
      <c r="N5918" s="13"/>
      <c r="O5918" t="str">
        <f t="shared" si="193"/>
        <v/>
      </c>
    </row>
    <row r="5919" spans="1:15" hidden="1">
      <c r="A5919" s="41" t="s">
        <v>94</v>
      </c>
      <c r="B5919" s="46">
        <v>45756</v>
      </c>
      <c r="C5919" s="8" t="s">
        <v>13</v>
      </c>
      <c r="D5919" s="8" t="s">
        <v>46</v>
      </c>
      <c r="E5919" s="8" t="s">
        <v>46</v>
      </c>
      <c r="F5919" s="9">
        <f t="shared" si="192"/>
        <v>45400000</v>
      </c>
      <c r="G5919" s="9">
        <v>454</v>
      </c>
      <c r="H5919" s="10">
        <v>49951350</v>
      </c>
      <c r="I5919" s="11">
        <v>9596789366.502449</v>
      </c>
      <c r="J5919" s="11">
        <v>91896</v>
      </c>
      <c r="K5919" s="11">
        <v>104430.9803092893</v>
      </c>
      <c r="L5919" s="12">
        <v>0</v>
      </c>
      <c r="M5919" s="11">
        <v>2247</v>
      </c>
      <c r="N5919" s="13"/>
      <c r="O5919" t="str">
        <f t="shared" si="193"/>
        <v/>
      </c>
    </row>
    <row r="5920" spans="1:15" hidden="1">
      <c r="A5920" s="41" t="s">
        <v>94</v>
      </c>
      <c r="B5920" s="46">
        <v>45756</v>
      </c>
      <c r="C5920" s="8" t="s">
        <v>13</v>
      </c>
      <c r="D5920" s="8" t="s">
        <v>46</v>
      </c>
      <c r="E5920" s="8" t="s">
        <v>46</v>
      </c>
      <c r="F5920" s="9">
        <f t="shared" si="192"/>
        <v>-1800000</v>
      </c>
      <c r="G5920" s="9">
        <v>-18</v>
      </c>
      <c r="H5920" s="10">
        <v>-1986246</v>
      </c>
      <c r="I5920" s="11">
        <v>9594909608.8568821</v>
      </c>
      <c r="J5920" s="11">
        <v>91878</v>
      </c>
      <c r="K5920" s="11">
        <v>104430.9803092893</v>
      </c>
      <c r="L5920" s="12">
        <v>106488.35443279264</v>
      </c>
      <c r="M5920" s="11">
        <v>2248</v>
      </c>
      <c r="N5920" s="13"/>
      <c r="O5920" t="str">
        <f t="shared" si="193"/>
        <v/>
      </c>
    </row>
    <row r="5921" spans="1:15" hidden="1">
      <c r="A5921" s="41" t="s">
        <v>94</v>
      </c>
      <c r="B5921" s="46">
        <v>45756</v>
      </c>
      <c r="C5921" s="8" t="s">
        <v>13</v>
      </c>
      <c r="D5921" s="8" t="s">
        <v>46</v>
      </c>
      <c r="E5921" s="8" t="s">
        <v>46</v>
      </c>
      <c r="F5921" s="9">
        <f t="shared" si="192"/>
        <v>-4700000</v>
      </c>
      <c r="G5921" s="9">
        <v>-47</v>
      </c>
      <c r="H5921" s="10">
        <v>-5186309</v>
      </c>
      <c r="I5921" s="11">
        <v>9590001352.7823448</v>
      </c>
      <c r="J5921" s="11">
        <v>91831</v>
      </c>
      <c r="K5921" s="11">
        <v>104430.9803092893</v>
      </c>
      <c r="L5921" s="12">
        <v>278052.92546340264</v>
      </c>
      <c r="M5921" s="11">
        <v>2249</v>
      </c>
      <c r="N5921" s="13"/>
      <c r="O5921" t="str">
        <f t="shared" si="193"/>
        <v/>
      </c>
    </row>
    <row r="5922" spans="1:15" hidden="1">
      <c r="A5922" s="41" t="s">
        <v>94</v>
      </c>
      <c r="B5922" s="46">
        <v>45756</v>
      </c>
      <c r="C5922" s="8" t="s">
        <v>13</v>
      </c>
      <c r="D5922" s="8" t="s">
        <v>46</v>
      </c>
      <c r="E5922" s="8" t="s">
        <v>46</v>
      </c>
      <c r="F5922" s="9">
        <f t="shared" si="192"/>
        <v>-1800000</v>
      </c>
      <c r="G5922" s="9">
        <v>-18</v>
      </c>
      <c r="H5922" s="10">
        <v>-1986246</v>
      </c>
      <c r="I5922" s="11">
        <v>9588121595.1367779</v>
      </c>
      <c r="J5922" s="11">
        <v>91813</v>
      </c>
      <c r="K5922" s="11">
        <v>104430.9803092893</v>
      </c>
      <c r="L5922" s="12">
        <v>106488.35443279264</v>
      </c>
      <c r="M5922" s="11">
        <v>2250</v>
      </c>
      <c r="N5922" s="13"/>
      <c r="O5922" t="str">
        <f t="shared" si="193"/>
        <v/>
      </c>
    </row>
    <row r="5923" spans="1:15" hidden="1">
      <c r="A5923" s="41" t="s">
        <v>94</v>
      </c>
      <c r="B5923" s="46">
        <v>45756</v>
      </c>
      <c r="C5923" s="8" t="s">
        <v>13</v>
      </c>
      <c r="D5923" s="8" t="s">
        <v>46</v>
      </c>
      <c r="E5923" s="8" t="s">
        <v>46</v>
      </c>
      <c r="F5923" s="9">
        <f t="shared" si="192"/>
        <v>-1000000</v>
      </c>
      <c r="G5923" s="9">
        <v>-10</v>
      </c>
      <c r="H5923" s="10">
        <v>-1103470</v>
      </c>
      <c r="I5923" s="11">
        <v>9587077285.3336849</v>
      </c>
      <c r="J5923" s="11">
        <v>91803</v>
      </c>
      <c r="K5923" s="11">
        <v>104430.9803092893</v>
      </c>
      <c r="L5923" s="12">
        <v>59160.19690710702</v>
      </c>
      <c r="M5923" s="11">
        <v>2251</v>
      </c>
      <c r="N5923" s="13"/>
      <c r="O5923" t="str">
        <f t="shared" si="193"/>
        <v/>
      </c>
    </row>
    <row r="5924" spans="1:15" hidden="1">
      <c r="A5924" s="41" t="s">
        <v>94</v>
      </c>
      <c r="B5924" s="46">
        <v>45756</v>
      </c>
      <c r="C5924" s="8" t="s">
        <v>13</v>
      </c>
      <c r="D5924" s="8" t="s">
        <v>46</v>
      </c>
      <c r="E5924" s="8" t="s">
        <v>46</v>
      </c>
      <c r="F5924" s="9">
        <f t="shared" si="192"/>
        <v>-1800000</v>
      </c>
      <c r="G5924" s="9">
        <v>-18</v>
      </c>
      <c r="H5924" s="10">
        <v>-1986246</v>
      </c>
      <c r="I5924" s="11">
        <v>9585197527.688118</v>
      </c>
      <c r="J5924" s="11">
        <v>91785</v>
      </c>
      <c r="K5924" s="11">
        <v>104430.9803092893</v>
      </c>
      <c r="L5924" s="12">
        <v>106488.35443279264</v>
      </c>
      <c r="M5924" s="11">
        <v>2252</v>
      </c>
      <c r="N5924" s="13"/>
      <c r="O5924" t="str">
        <f t="shared" si="193"/>
        <v/>
      </c>
    </row>
    <row r="5925" spans="1:15" hidden="1">
      <c r="A5925" s="41" t="s">
        <v>94</v>
      </c>
      <c r="B5925" s="46">
        <v>45756</v>
      </c>
      <c r="C5925" s="8" t="s">
        <v>13</v>
      </c>
      <c r="D5925" s="8" t="s">
        <v>46</v>
      </c>
      <c r="E5925" s="8" t="s">
        <v>46</v>
      </c>
      <c r="F5925" s="9">
        <f t="shared" si="192"/>
        <v>-10100000</v>
      </c>
      <c r="G5925" s="9">
        <v>-101</v>
      </c>
      <c r="H5925" s="10">
        <v>-11145047</v>
      </c>
      <c r="I5925" s="11">
        <v>9574649998.6768799</v>
      </c>
      <c r="J5925" s="11">
        <v>91684</v>
      </c>
      <c r="K5925" s="11">
        <v>104430.9803092893</v>
      </c>
      <c r="L5925" s="12">
        <v>597517.98876178078</v>
      </c>
      <c r="M5925" s="11">
        <v>2253</v>
      </c>
      <c r="N5925" s="13"/>
      <c r="O5925" t="str">
        <f t="shared" si="193"/>
        <v/>
      </c>
    </row>
    <row r="5926" spans="1:15" hidden="1">
      <c r="A5926" s="41" t="s">
        <v>94</v>
      </c>
      <c r="B5926" s="46">
        <v>45756</v>
      </c>
      <c r="C5926" s="8" t="s">
        <v>13</v>
      </c>
      <c r="D5926" s="8" t="s">
        <v>46</v>
      </c>
      <c r="E5926" s="8" t="s">
        <v>46</v>
      </c>
      <c r="F5926" s="9">
        <f t="shared" si="192"/>
        <v>-900000</v>
      </c>
      <c r="G5926" s="9">
        <v>-9</v>
      </c>
      <c r="H5926" s="10">
        <v>-993123</v>
      </c>
      <c r="I5926" s="11">
        <v>9573710119.8540955</v>
      </c>
      <c r="J5926" s="11">
        <v>91675</v>
      </c>
      <c r="K5926" s="11">
        <v>104430.9803092893</v>
      </c>
      <c r="L5926" s="12">
        <v>53244.177216396318</v>
      </c>
      <c r="M5926" s="11">
        <v>2254</v>
      </c>
      <c r="N5926" s="13"/>
      <c r="O5926" t="str">
        <f t="shared" si="193"/>
        <v/>
      </c>
    </row>
    <row r="5927" spans="1:15" hidden="1">
      <c r="A5927" s="41" t="s">
        <v>94</v>
      </c>
      <c r="B5927" s="46">
        <v>45756</v>
      </c>
      <c r="C5927" s="8" t="s">
        <v>13</v>
      </c>
      <c r="D5927" s="8" t="s">
        <v>46</v>
      </c>
      <c r="E5927" s="8" t="s">
        <v>46</v>
      </c>
      <c r="F5927" s="9">
        <f t="shared" si="192"/>
        <v>-1800000</v>
      </c>
      <c r="G5927" s="9">
        <v>-18</v>
      </c>
      <c r="H5927" s="10">
        <v>-1986246</v>
      </c>
      <c r="I5927" s="11">
        <v>9571830362.2085285</v>
      </c>
      <c r="J5927" s="11">
        <v>91657</v>
      </c>
      <c r="K5927" s="11">
        <v>104430.9803092893</v>
      </c>
      <c r="L5927" s="12">
        <v>106488.35443279264</v>
      </c>
      <c r="M5927" s="11">
        <v>2255</v>
      </c>
      <c r="N5927" s="13"/>
      <c r="O5927" t="str">
        <f t="shared" si="193"/>
        <v/>
      </c>
    </row>
    <row r="5928" spans="1:15" hidden="1">
      <c r="A5928" s="41" t="s">
        <v>94</v>
      </c>
      <c r="B5928" s="46">
        <v>45756</v>
      </c>
      <c r="C5928" s="8" t="s">
        <v>13</v>
      </c>
      <c r="D5928" s="8" t="s">
        <v>46</v>
      </c>
      <c r="E5928" s="8" t="s">
        <v>46</v>
      </c>
      <c r="F5928" s="9">
        <f t="shared" si="192"/>
        <v>-10100000</v>
      </c>
      <c r="G5928" s="9">
        <v>-101</v>
      </c>
      <c r="H5928" s="10">
        <v>-11145047</v>
      </c>
      <c r="I5928" s="11">
        <v>9561282833.1972904</v>
      </c>
      <c r="J5928" s="11">
        <v>91556</v>
      </c>
      <c r="K5928" s="11">
        <v>104430.9803092893</v>
      </c>
      <c r="L5928" s="12">
        <v>597517.98876178078</v>
      </c>
      <c r="M5928" s="11">
        <v>2256</v>
      </c>
      <c r="N5928" s="13"/>
      <c r="O5928" t="str">
        <f t="shared" si="193"/>
        <v/>
      </c>
    </row>
    <row r="5929" spans="1:15" hidden="1">
      <c r="A5929" s="41" t="s">
        <v>94</v>
      </c>
      <c r="B5929" s="46">
        <v>45756</v>
      </c>
      <c r="C5929" s="8" t="s">
        <v>13</v>
      </c>
      <c r="D5929" s="8" t="s">
        <v>46</v>
      </c>
      <c r="E5929" s="8" t="s">
        <v>46</v>
      </c>
      <c r="F5929" s="9">
        <f t="shared" si="192"/>
        <v>-4600000</v>
      </c>
      <c r="G5929" s="9">
        <v>-46</v>
      </c>
      <c r="H5929" s="10">
        <v>-5075962</v>
      </c>
      <c r="I5929" s="11">
        <v>9556479008.1030636</v>
      </c>
      <c r="J5929" s="11">
        <v>91510</v>
      </c>
      <c r="K5929" s="11">
        <v>104430.9803092893</v>
      </c>
      <c r="L5929" s="12">
        <v>272136.90577269252</v>
      </c>
      <c r="M5929" s="11">
        <v>2257</v>
      </c>
      <c r="N5929" s="13"/>
      <c r="O5929" t="str">
        <f t="shared" si="193"/>
        <v/>
      </c>
    </row>
    <row r="5930" spans="1:15" hidden="1">
      <c r="A5930" s="41" t="s">
        <v>94</v>
      </c>
      <c r="B5930" s="46">
        <v>45756</v>
      </c>
      <c r="C5930" s="8" t="s">
        <v>13</v>
      </c>
      <c r="D5930" s="8" t="s">
        <v>46</v>
      </c>
      <c r="E5930" s="8" t="s">
        <v>46</v>
      </c>
      <c r="F5930" s="9">
        <f t="shared" si="192"/>
        <v>-18100000</v>
      </c>
      <c r="G5930" s="9">
        <v>-181</v>
      </c>
      <c r="H5930" s="10">
        <v>-19972807</v>
      </c>
      <c r="I5930" s="11">
        <v>9537577000.6670818</v>
      </c>
      <c r="J5930" s="11">
        <v>91329</v>
      </c>
      <c r="K5930" s="11">
        <v>104430.9803092893</v>
      </c>
      <c r="L5930" s="12">
        <v>1070799.5640186369</v>
      </c>
      <c r="M5930" s="11">
        <v>2258</v>
      </c>
      <c r="N5930" s="13"/>
      <c r="O5930" t="str">
        <f t="shared" si="193"/>
        <v/>
      </c>
    </row>
    <row r="5931" spans="1:15" hidden="1">
      <c r="A5931" s="41" t="s">
        <v>94</v>
      </c>
      <c r="B5931" s="46">
        <v>45756</v>
      </c>
      <c r="C5931" s="8" t="s">
        <v>13</v>
      </c>
      <c r="D5931" s="8" t="s">
        <v>46</v>
      </c>
      <c r="E5931" s="8" t="s">
        <v>46</v>
      </c>
      <c r="F5931" s="9">
        <f t="shared" si="192"/>
        <v>-6500000</v>
      </c>
      <c r="G5931" s="9">
        <v>-65</v>
      </c>
      <c r="H5931" s="10">
        <v>-7172555</v>
      </c>
      <c r="I5931" s="11">
        <v>9530788986.9469776</v>
      </c>
      <c r="J5931" s="11">
        <v>91264</v>
      </c>
      <c r="K5931" s="11">
        <v>104430.9803092893</v>
      </c>
      <c r="L5931" s="12">
        <v>384541.27989619598</v>
      </c>
      <c r="M5931" s="11">
        <v>2259</v>
      </c>
      <c r="N5931" s="13"/>
      <c r="O5931" t="str">
        <f t="shared" si="193"/>
        <v/>
      </c>
    </row>
    <row r="5932" spans="1:15" hidden="1">
      <c r="A5932" s="41" t="s">
        <v>94</v>
      </c>
      <c r="B5932" s="46">
        <v>45756</v>
      </c>
      <c r="C5932" s="8" t="s">
        <v>13</v>
      </c>
      <c r="D5932" s="8" t="s">
        <v>46</v>
      </c>
      <c r="E5932" s="8" t="s">
        <v>46</v>
      </c>
      <c r="F5932" s="9">
        <f t="shared" si="192"/>
        <v>-9000000</v>
      </c>
      <c r="G5932" s="9">
        <v>-90</v>
      </c>
      <c r="H5932" s="10">
        <v>-9931230</v>
      </c>
      <c r="I5932" s="11">
        <v>9521390198.719141</v>
      </c>
      <c r="J5932" s="11">
        <v>91174</v>
      </c>
      <c r="K5932" s="11">
        <v>104430.9803092893</v>
      </c>
      <c r="L5932" s="12">
        <v>532441.77216396295</v>
      </c>
      <c r="M5932" s="11">
        <v>2260</v>
      </c>
      <c r="N5932" s="13"/>
      <c r="O5932" t="str">
        <f t="shared" si="193"/>
        <v/>
      </c>
    </row>
    <row r="5933" spans="1:15" hidden="1">
      <c r="A5933" s="41" t="s">
        <v>94</v>
      </c>
      <c r="B5933" s="46">
        <v>45756</v>
      </c>
      <c r="C5933" s="8" t="s">
        <v>13</v>
      </c>
      <c r="D5933" s="8" t="s">
        <v>14</v>
      </c>
      <c r="E5933" s="8" t="s">
        <v>14</v>
      </c>
      <c r="F5933" s="9">
        <f t="shared" si="192"/>
        <v>-900000</v>
      </c>
      <c r="G5933" s="9">
        <v>-9</v>
      </c>
      <c r="H5933" s="10">
        <v>-957591</v>
      </c>
      <c r="I5933" s="11">
        <v>19397825939.908577</v>
      </c>
      <c r="J5933" s="11">
        <v>193222</v>
      </c>
      <c r="K5933" s="11">
        <v>100391.39404368331</v>
      </c>
      <c r="L5933" s="12">
        <v>54068.453606850235</v>
      </c>
      <c r="M5933" s="11">
        <v>783</v>
      </c>
      <c r="N5933" s="13"/>
      <c r="O5933" t="str">
        <f t="shared" si="193"/>
        <v/>
      </c>
    </row>
    <row r="5934" spans="1:15" hidden="1">
      <c r="A5934" s="41" t="s">
        <v>94</v>
      </c>
      <c r="B5934" s="46">
        <v>45756</v>
      </c>
      <c r="C5934" s="8" t="s">
        <v>13</v>
      </c>
      <c r="D5934" s="8" t="s">
        <v>14</v>
      </c>
      <c r="E5934" s="8" t="s">
        <v>14</v>
      </c>
      <c r="F5934" s="9">
        <f t="shared" si="192"/>
        <v>-9300000</v>
      </c>
      <c r="G5934" s="9">
        <v>-93</v>
      </c>
      <c r="H5934" s="10">
        <v>-9895107</v>
      </c>
      <c r="I5934" s="11">
        <v>19388489540.262516</v>
      </c>
      <c r="J5934" s="11">
        <v>193129</v>
      </c>
      <c r="K5934" s="11">
        <v>100391.39404368331</v>
      </c>
      <c r="L5934" s="12">
        <v>558707.35393745266</v>
      </c>
      <c r="M5934" s="11">
        <v>784</v>
      </c>
      <c r="N5934" s="13"/>
      <c r="O5934" t="str">
        <f t="shared" si="193"/>
        <v/>
      </c>
    </row>
    <row r="5935" spans="1:15" hidden="1">
      <c r="A5935" s="41" t="s">
        <v>94</v>
      </c>
      <c r="B5935" s="46">
        <v>45756</v>
      </c>
      <c r="C5935" s="8" t="s">
        <v>13</v>
      </c>
      <c r="D5935" s="8" t="s">
        <v>46</v>
      </c>
      <c r="E5935" s="8" t="s">
        <v>46</v>
      </c>
      <c r="F5935" s="9">
        <f t="shared" si="192"/>
        <v>-1400000</v>
      </c>
      <c r="G5935" s="9">
        <v>-14</v>
      </c>
      <c r="H5935" s="10">
        <v>-1544858</v>
      </c>
      <c r="I5935" s="11">
        <v>9519928164.9948101</v>
      </c>
      <c r="J5935" s="11">
        <v>91160</v>
      </c>
      <c r="K5935" s="11">
        <v>104430.9803092893</v>
      </c>
      <c r="L5935" s="12">
        <v>82824.275669949828</v>
      </c>
      <c r="M5935" s="11">
        <v>2261</v>
      </c>
      <c r="N5935" s="13"/>
      <c r="O5935" t="str">
        <f t="shared" si="193"/>
        <v/>
      </c>
    </row>
    <row r="5936" spans="1:15" hidden="1">
      <c r="A5936" s="41" t="s">
        <v>94</v>
      </c>
      <c r="B5936" s="46">
        <v>45756</v>
      </c>
      <c r="C5936" s="8" t="s">
        <v>13</v>
      </c>
      <c r="D5936" s="8" t="s">
        <v>46</v>
      </c>
      <c r="E5936" s="8" t="s">
        <v>46</v>
      </c>
      <c r="F5936" s="9">
        <f t="shared" si="192"/>
        <v>-91400000</v>
      </c>
      <c r="G5936" s="9">
        <v>-914</v>
      </c>
      <c r="H5936" s="10">
        <v>-100857158</v>
      </c>
      <c r="I5936" s="11">
        <v>9424478248.9921188</v>
      </c>
      <c r="J5936" s="11">
        <v>90246</v>
      </c>
      <c r="K5936" s="11">
        <v>104430.9803092893</v>
      </c>
      <c r="L5936" s="12">
        <v>5407241.9973095804</v>
      </c>
      <c r="M5936" s="11">
        <v>2262</v>
      </c>
      <c r="N5936" s="13"/>
      <c r="O5936" t="str">
        <f t="shared" si="193"/>
        <v/>
      </c>
    </row>
    <row r="5937" spans="1:15" hidden="1">
      <c r="A5937" s="41" t="s">
        <v>94</v>
      </c>
      <c r="B5937" s="46">
        <v>45756</v>
      </c>
      <c r="C5937" s="8" t="s">
        <v>13</v>
      </c>
      <c r="D5937" s="8" t="s">
        <v>46</v>
      </c>
      <c r="E5937" s="8" t="s">
        <v>46</v>
      </c>
      <c r="F5937" s="9">
        <f t="shared" si="192"/>
        <v>-900000</v>
      </c>
      <c r="G5937" s="9">
        <v>-9</v>
      </c>
      <c r="H5937" s="10">
        <v>-993123</v>
      </c>
      <c r="I5937" s="11">
        <v>9423538370.1693344</v>
      </c>
      <c r="J5937" s="11">
        <v>90237</v>
      </c>
      <c r="K5937" s="11">
        <v>104430.9803092893</v>
      </c>
      <c r="L5937" s="12">
        <v>53244.177216396318</v>
      </c>
      <c r="M5937" s="11">
        <v>2263</v>
      </c>
      <c r="N5937" s="13"/>
      <c r="O5937" t="str">
        <f t="shared" si="193"/>
        <v/>
      </c>
    </row>
    <row r="5938" spans="1:15" hidden="1">
      <c r="A5938" s="41" t="s">
        <v>94</v>
      </c>
      <c r="B5938" s="46">
        <v>45756</v>
      </c>
      <c r="C5938" s="8" t="s">
        <v>13</v>
      </c>
      <c r="D5938" s="8" t="s">
        <v>46</v>
      </c>
      <c r="E5938" s="8" t="s">
        <v>46</v>
      </c>
      <c r="F5938" s="9">
        <f t="shared" si="192"/>
        <v>3700000</v>
      </c>
      <c r="G5938" s="9">
        <v>37</v>
      </c>
      <c r="H5938" s="10">
        <v>4081729</v>
      </c>
      <c r="I5938" s="11">
        <v>9427620099.1693344</v>
      </c>
      <c r="J5938" s="11">
        <v>90274</v>
      </c>
      <c r="K5938" s="11">
        <v>104433.39277277327</v>
      </c>
      <c r="L5938" s="12">
        <v>0</v>
      </c>
      <c r="M5938" s="11">
        <v>2264</v>
      </c>
      <c r="N5938" s="13"/>
      <c r="O5938" t="str">
        <f t="shared" si="193"/>
        <v/>
      </c>
    </row>
    <row r="5939" spans="1:15" hidden="1">
      <c r="A5939" s="41" t="s">
        <v>94</v>
      </c>
      <c r="B5939" s="46">
        <v>45756</v>
      </c>
      <c r="C5939" s="8" t="s">
        <v>13</v>
      </c>
      <c r="D5939" s="8" t="s">
        <v>46</v>
      </c>
      <c r="E5939" s="8" t="s">
        <v>46</v>
      </c>
      <c r="F5939" s="9">
        <f t="shared" si="192"/>
        <v>-1700000</v>
      </c>
      <c r="G5939" s="9">
        <v>-17</v>
      </c>
      <c r="H5939" s="10">
        <v>-1875899</v>
      </c>
      <c r="I5939" s="11">
        <v>9425844731.492197</v>
      </c>
      <c r="J5939" s="11">
        <v>90257</v>
      </c>
      <c r="K5939" s="11">
        <v>104433.39277277327</v>
      </c>
      <c r="L5939" s="12">
        <v>100531.32286285446</v>
      </c>
      <c r="M5939" s="11">
        <v>2265</v>
      </c>
      <c r="N5939" s="13"/>
      <c r="O5939" t="str">
        <f t="shared" si="193"/>
        <v/>
      </c>
    </row>
    <row r="5940" spans="1:15" hidden="1">
      <c r="A5940" s="41" t="s">
        <v>94</v>
      </c>
      <c r="B5940" s="46">
        <v>45756</v>
      </c>
      <c r="C5940" s="8" t="s">
        <v>13</v>
      </c>
      <c r="D5940" s="8" t="s">
        <v>46</v>
      </c>
      <c r="E5940" s="8" t="s">
        <v>46</v>
      </c>
      <c r="F5940" s="9">
        <f t="shared" si="192"/>
        <v>-27100000</v>
      </c>
      <c r="G5940" s="9">
        <v>-271</v>
      </c>
      <c r="H5940" s="10">
        <v>-29904037</v>
      </c>
      <c r="I5940" s="11">
        <v>9397543282.0507755</v>
      </c>
      <c r="J5940" s="11">
        <v>89986</v>
      </c>
      <c r="K5940" s="11">
        <v>104433.39277277327</v>
      </c>
      <c r="L5940" s="12">
        <v>1602587.5585784465</v>
      </c>
      <c r="M5940" s="11">
        <v>2266</v>
      </c>
      <c r="N5940" s="13"/>
      <c r="O5940" t="str">
        <f t="shared" si="193"/>
        <v/>
      </c>
    </row>
    <row r="5941" spans="1:15" hidden="1">
      <c r="A5941" s="41" t="s">
        <v>94</v>
      </c>
      <c r="B5941" s="46">
        <v>45756</v>
      </c>
      <c r="C5941" s="8" t="s">
        <v>13</v>
      </c>
      <c r="D5941" s="8" t="s">
        <v>46</v>
      </c>
      <c r="E5941" s="8" t="s">
        <v>46</v>
      </c>
      <c r="F5941" s="9">
        <f t="shared" si="192"/>
        <v>-18100000</v>
      </c>
      <c r="G5941" s="9">
        <v>-181</v>
      </c>
      <c r="H5941" s="10">
        <v>-19972807</v>
      </c>
      <c r="I5941" s="11">
        <v>9378640837.9589043</v>
      </c>
      <c r="J5941" s="11">
        <v>89805</v>
      </c>
      <c r="K5941" s="11">
        <v>104433.39277277327</v>
      </c>
      <c r="L5941" s="12">
        <v>1070362.908128038</v>
      </c>
      <c r="M5941" s="11">
        <v>2267</v>
      </c>
      <c r="N5941" s="13"/>
      <c r="O5941" t="str">
        <f t="shared" si="193"/>
        <v/>
      </c>
    </row>
    <row r="5942" spans="1:15" hidden="1">
      <c r="A5942" s="41" t="s">
        <v>94</v>
      </c>
      <c r="B5942" s="46">
        <v>45756</v>
      </c>
      <c r="C5942" s="8" t="s">
        <v>13</v>
      </c>
      <c r="D5942" s="8" t="s">
        <v>46</v>
      </c>
      <c r="E5942" s="8" t="s">
        <v>46</v>
      </c>
      <c r="F5942" s="9">
        <f t="shared" si="192"/>
        <v>-18100000</v>
      </c>
      <c r="G5942" s="9">
        <v>-181</v>
      </c>
      <c r="H5942" s="10">
        <v>-19972807</v>
      </c>
      <c r="I5942" s="11">
        <v>9359738393.867033</v>
      </c>
      <c r="J5942" s="11">
        <v>89624</v>
      </c>
      <c r="K5942" s="11">
        <v>104433.39277277327</v>
      </c>
      <c r="L5942" s="12">
        <v>1070362.908128038</v>
      </c>
      <c r="M5942" s="11">
        <v>2268</v>
      </c>
      <c r="N5942" s="13"/>
      <c r="O5942" t="str">
        <f t="shared" si="193"/>
        <v/>
      </c>
    </row>
    <row r="5943" spans="1:15" hidden="1">
      <c r="A5943" s="41" t="s">
        <v>94</v>
      </c>
      <c r="B5943" s="46">
        <v>45756</v>
      </c>
      <c r="C5943" s="8" t="s">
        <v>13</v>
      </c>
      <c r="D5943" s="8" t="s">
        <v>46</v>
      </c>
      <c r="E5943" s="8" t="s">
        <v>46</v>
      </c>
      <c r="F5943" s="9">
        <f t="shared" si="192"/>
        <v>-4900000</v>
      </c>
      <c r="G5943" s="9">
        <v>-49</v>
      </c>
      <c r="H5943" s="10">
        <v>-5407003</v>
      </c>
      <c r="I5943" s="11">
        <v>9354621157.6211662</v>
      </c>
      <c r="J5943" s="11">
        <v>89575</v>
      </c>
      <c r="K5943" s="11">
        <v>104433.39277277327</v>
      </c>
      <c r="L5943" s="12">
        <v>289766.75413411018</v>
      </c>
      <c r="M5943" s="11">
        <v>2269</v>
      </c>
      <c r="N5943" s="13"/>
      <c r="O5943" t="str">
        <f t="shared" si="193"/>
        <v/>
      </c>
    </row>
    <row r="5944" spans="1:15" hidden="1">
      <c r="A5944" s="41" t="s">
        <v>94</v>
      </c>
      <c r="B5944" s="46">
        <v>45756</v>
      </c>
      <c r="C5944" s="8" t="s">
        <v>13</v>
      </c>
      <c r="D5944" s="8" t="s">
        <v>46</v>
      </c>
      <c r="E5944" s="8" t="s">
        <v>46</v>
      </c>
      <c r="F5944" s="9">
        <f t="shared" si="192"/>
        <v>-2800000</v>
      </c>
      <c r="G5944" s="9">
        <v>-28</v>
      </c>
      <c r="H5944" s="10">
        <v>-3089716</v>
      </c>
      <c r="I5944" s="11">
        <v>9351697022.6235294</v>
      </c>
      <c r="J5944" s="11">
        <v>89547</v>
      </c>
      <c r="K5944" s="11">
        <v>104433.39277277327</v>
      </c>
      <c r="L5944" s="12">
        <v>165581.0023623486</v>
      </c>
      <c r="M5944" s="11">
        <v>2270</v>
      </c>
      <c r="N5944" s="13"/>
      <c r="O5944" t="str">
        <f t="shared" si="193"/>
        <v/>
      </c>
    </row>
    <row r="5945" spans="1:15" hidden="1">
      <c r="A5945" s="41" t="s">
        <v>94</v>
      </c>
      <c r="B5945" s="46">
        <v>45756</v>
      </c>
      <c r="C5945" s="8" t="s">
        <v>13</v>
      </c>
      <c r="D5945" s="8" t="s">
        <v>46</v>
      </c>
      <c r="E5945" s="8" t="s">
        <v>46</v>
      </c>
      <c r="F5945" s="9">
        <f t="shared" si="192"/>
        <v>-3700000</v>
      </c>
      <c r="G5945" s="9">
        <v>-37</v>
      </c>
      <c r="H5945" s="10">
        <v>-4082839</v>
      </c>
      <c r="I5945" s="11">
        <v>9347832987.0909367</v>
      </c>
      <c r="J5945" s="11">
        <v>89510</v>
      </c>
      <c r="K5945" s="11">
        <v>104433.39277277327</v>
      </c>
      <c r="L5945" s="12">
        <v>218803.46740738908</v>
      </c>
      <c r="M5945" s="11">
        <v>2271</v>
      </c>
      <c r="N5945" s="13"/>
      <c r="O5945" t="str">
        <f t="shared" si="193"/>
        <v/>
      </c>
    </row>
    <row r="5946" spans="1:15" hidden="1">
      <c r="A5946" s="41" t="s">
        <v>94</v>
      </c>
      <c r="B5946" s="46">
        <v>45756</v>
      </c>
      <c r="C5946" s="8" t="s">
        <v>13</v>
      </c>
      <c r="D5946" s="8" t="s">
        <v>14</v>
      </c>
      <c r="E5946" s="8" t="s">
        <v>14</v>
      </c>
      <c r="F5946" s="9">
        <f t="shared" si="192"/>
        <v>-5100000</v>
      </c>
      <c r="G5946" s="9">
        <v>-51</v>
      </c>
      <c r="H5946" s="10">
        <v>-5426349</v>
      </c>
      <c r="I5946" s="11">
        <v>19383369579.166286</v>
      </c>
      <c r="J5946" s="11">
        <v>193078</v>
      </c>
      <c r="K5946" s="11">
        <v>100391.39404368331</v>
      </c>
      <c r="L5946" s="12">
        <v>306387.9037721511</v>
      </c>
      <c r="M5946" s="11">
        <v>785</v>
      </c>
      <c r="N5946" s="13"/>
      <c r="O5946" t="str">
        <f t="shared" si="193"/>
        <v/>
      </c>
    </row>
    <row r="5947" spans="1:15" hidden="1">
      <c r="A5947" s="41" t="s">
        <v>94</v>
      </c>
      <c r="B5947" s="46">
        <v>45756</v>
      </c>
      <c r="C5947" s="8" t="s">
        <v>13</v>
      </c>
      <c r="D5947" s="8" t="s">
        <v>14</v>
      </c>
      <c r="E5947" s="8" t="s">
        <v>14</v>
      </c>
      <c r="F5947" s="9">
        <f t="shared" si="192"/>
        <v>-1800000</v>
      </c>
      <c r="G5947" s="9">
        <v>-18</v>
      </c>
      <c r="H5947" s="10">
        <v>-1915182</v>
      </c>
      <c r="I5947" s="11">
        <v>19381562534.073502</v>
      </c>
      <c r="J5947" s="11">
        <v>193060</v>
      </c>
      <c r="K5947" s="11">
        <v>100391.39404368331</v>
      </c>
      <c r="L5947" s="12">
        <v>108136.90721370047</v>
      </c>
      <c r="M5947" s="11">
        <v>786</v>
      </c>
      <c r="N5947" s="13"/>
      <c r="O5947" t="str">
        <f t="shared" si="193"/>
        <v/>
      </c>
    </row>
    <row r="5948" spans="1:15" hidden="1">
      <c r="A5948" s="41" t="s">
        <v>94</v>
      </c>
      <c r="B5948" s="46">
        <v>45756</v>
      </c>
      <c r="C5948" s="8" t="s">
        <v>13</v>
      </c>
      <c r="D5948" s="8" t="s">
        <v>46</v>
      </c>
      <c r="E5948" s="8" t="s">
        <v>46</v>
      </c>
      <c r="F5948" s="9">
        <f t="shared" si="192"/>
        <v>-18100000</v>
      </c>
      <c r="G5948" s="9">
        <v>-181</v>
      </c>
      <c r="H5948" s="10">
        <v>-19972807</v>
      </c>
      <c r="I5948" s="11">
        <v>9328930542.9990654</v>
      </c>
      <c r="J5948" s="11">
        <v>89329</v>
      </c>
      <c r="K5948" s="11">
        <v>104433.39277277327</v>
      </c>
      <c r="L5948" s="12">
        <v>1070362.908128038</v>
      </c>
      <c r="M5948" s="11">
        <v>2272</v>
      </c>
      <c r="N5948" s="13"/>
      <c r="O5948" t="str">
        <f t="shared" si="193"/>
        <v/>
      </c>
    </row>
    <row r="5949" spans="1:15" hidden="1">
      <c r="A5949" s="41" t="s">
        <v>94</v>
      </c>
      <c r="B5949" s="46">
        <v>45756</v>
      </c>
      <c r="C5949" s="8" t="s">
        <v>13</v>
      </c>
      <c r="D5949" s="8" t="s">
        <v>14</v>
      </c>
      <c r="E5949" s="8" t="s">
        <v>14</v>
      </c>
      <c r="F5949" s="9">
        <f t="shared" si="192"/>
        <v>-900000</v>
      </c>
      <c r="G5949" s="9">
        <v>-9</v>
      </c>
      <c r="H5949" s="10">
        <v>-957591</v>
      </c>
      <c r="I5949" s="11">
        <v>19380659011.527107</v>
      </c>
      <c r="J5949" s="11">
        <v>193051</v>
      </c>
      <c r="K5949" s="11">
        <v>100391.39404368331</v>
      </c>
      <c r="L5949" s="12">
        <v>54068.453606850235</v>
      </c>
      <c r="M5949" s="11">
        <v>787</v>
      </c>
      <c r="N5949" s="13"/>
      <c r="O5949" t="str">
        <f t="shared" si="193"/>
        <v/>
      </c>
    </row>
    <row r="5950" spans="1:15" hidden="1">
      <c r="A5950" s="41" t="s">
        <v>94</v>
      </c>
      <c r="B5950" s="46">
        <v>45756</v>
      </c>
      <c r="C5950" s="8" t="s">
        <v>13</v>
      </c>
      <c r="D5950" s="8" t="s">
        <v>46</v>
      </c>
      <c r="E5950" s="8" t="s">
        <v>46</v>
      </c>
      <c r="F5950" s="9">
        <f t="shared" si="192"/>
        <v>-2500000</v>
      </c>
      <c r="G5950" s="9">
        <v>-25</v>
      </c>
      <c r="H5950" s="10">
        <v>-2758675</v>
      </c>
      <c r="I5950" s="11">
        <v>9326319708.1797466</v>
      </c>
      <c r="J5950" s="11">
        <v>89304</v>
      </c>
      <c r="K5950" s="11">
        <v>104433.39277277327</v>
      </c>
      <c r="L5950" s="12">
        <v>147840.18068066845</v>
      </c>
      <c r="M5950" s="11">
        <v>2273</v>
      </c>
      <c r="N5950" s="13"/>
      <c r="O5950" t="str">
        <f t="shared" si="193"/>
        <v/>
      </c>
    </row>
    <row r="5951" spans="1:15" hidden="1">
      <c r="A5951" s="41" t="s">
        <v>94</v>
      </c>
      <c r="B5951" s="46">
        <v>45756</v>
      </c>
      <c r="C5951" s="8" t="s">
        <v>13</v>
      </c>
      <c r="D5951" s="8" t="s">
        <v>46</v>
      </c>
      <c r="E5951" s="8" t="s">
        <v>46</v>
      </c>
      <c r="F5951" s="9">
        <f t="shared" si="192"/>
        <v>-4500000</v>
      </c>
      <c r="G5951" s="9">
        <v>-45</v>
      </c>
      <c r="H5951" s="10">
        <v>-4965615</v>
      </c>
      <c r="I5951" s="11">
        <v>9321620205.5049725</v>
      </c>
      <c r="J5951" s="11">
        <v>89259</v>
      </c>
      <c r="K5951" s="11">
        <v>104433.39277277327</v>
      </c>
      <c r="L5951" s="12">
        <v>266112.3252252033</v>
      </c>
      <c r="M5951" s="11">
        <v>2274</v>
      </c>
      <c r="N5951" s="13"/>
      <c r="O5951" t="str">
        <f t="shared" si="193"/>
        <v/>
      </c>
    </row>
    <row r="5952" spans="1:15" hidden="1">
      <c r="A5952" s="41" t="s">
        <v>94</v>
      </c>
      <c r="B5952" s="46">
        <v>45756</v>
      </c>
      <c r="C5952" s="8" t="s">
        <v>13</v>
      </c>
      <c r="D5952" s="8" t="s">
        <v>46</v>
      </c>
      <c r="E5952" s="8" t="s">
        <v>46</v>
      </c>
      <c r="F5952" s="9">
        <f t="shared" si="192"/>
        <v>-7300000</v>
      </c>
      <c r="G5952" s="9">
        <v>-73</v>
      </c>
      <c r="H5952" s="10">
        <v>-8055331</v>
      </c>
      <c r="I5952" s="11">
        <v>9313996567.8325596</v>
      </c>
      <c r="J5952" s="11">
        <v>89186</v>
      </c>
      <c r="K5952" s="11">
        <v>104433.39277277327</v>
      </c>
      <c r="L5952" s="12">
        <v>431693.32758755144</v>
      </c>
      <c r="M5952" s="11">
        <v>2275</v>
      </c>
      <c r="N5952" s="13"/>
      <c r="O5952" t="str">
        <f t="shared" si="193"/>
        <v/>
      </c>
    </row>
    <row r="5953" spans="1:15" hidden="1">
      <c r="A5953" s="41" t="s">
        <v>94</v>
      </c>
      <c r="B5953" s="46">
        <v>45756</v>
      </c>
      <c r="C5953" s="8" t="s">
        <v>13</v>
      </c>
      <c r="D5953" s="8" t="s">
        <v>46</v>
      </c>
      <c r="E5953" s="8" t="s">
        <v>46</v>
      </c>
      <c r="F5953" s="9">
        <f t="shared" si="192"/>
        <v>-16300000</v>
      </c>
      <c r="G5953" s="9">
        <v>-163</v>
      </c>
      <c r="H5953" s="10">
        <v>-17986561</v>
      </c>
      <c r="I5953" s="11">
        <v>9296973924.8105984</v>
      </c>
      <c r="J5953" s="11">
        <v>89023</v>
      </c>
      <c r="K5953" s="11">
        <v>104433.39277277327</v>
      </c>
      <c r="L5953" s="12">
        <v>963917.9780379571</v>
      </c>
      <c r="M5953" s="11">
        <v>2276</v>
      </c>
      <c r="N5953" s="13"/>
      <c r="O5953" t="str">
        <f t="shared" si="193"/>
        <v/>
      </c>
    </row>
    <row r="5954" spans="1:15" hidden="1">
      <c r="A5954" s="41" t="s">
        <v>94</v>
      </c>
      <c r="B5954" s="46">
        <v>45756</v>
      </c>
      <c r="C5954" s="8" t="s">
        <v>13</v>
      </c>
      <c r="D5954" s="8" t="s">
        <v>46</v>
      </c>
      <c r="E5954" s="8" t="s">
        <v>46</v>
      </c>
      <c r="F5954" s="9">
        <f t="shared" si="192"/>
        <v>-8500000</v>
      </c>
      <c r="G5954" s="9">
        <v>-85</v>
      </c>
      <c r="H5954" s="10">
        <v>-9379495</v>
      </c>
      <c r="I5954" s="11">
        <v>9288097086.4249134</v>
      </c>
      <c r="J5954" s="11">
        <v>88938</v>
      </c>
      <c r="K5954" s="11">
        <v>104433.39277277327</v>
      </c>
      <c r="L5954" s="12">
        <v>502656.614314273</v>
      </c>
      <c r="M5954" s="11">
        <v>2277</v>
      </c>
      <c r="N5954" s="13"/>
      <c r="O5954" t="str">
        <f t="shared" si="193"/>
        <v/>
      </c>
    </row>
    <row r="5955" spans="1:15" hidden="1">
      <c r="A5955" s="41" t="s">
        <v>94</v>
      </c>
      <c r="B5955" s="46">
        <v>45756</v>
      </c>
      <c r="C5955" s="8" t="s">
        <v>13</v>
      </c>
      <c r="D5955" s="8" t="s">
        <v>46</v>
      </c>
      <c r="E5955" s="8" t="s">
        <v>46</v>
      </c>
      <c r="F5955" s="9">
        <f t="shared" si="192"/>
        <v>-900000</v>
      </c>
      <c r="G5955" s="9">
        <v>-9</v>
      </c>
      <c r="H5955" s="10">
        <v>-993123</v>
      </c>
      <c r="I5955" s="11">
        <v>9287157185.8899593</v>
      </c>
      <c r="J5955" s="11">
        <v>88929</v>
      </c>
      <c r="K5955" s="11">
        <v>104433.39277277327</v>
      </c>
      <c r="L5955" s="12">
        <v>53222.46504504059</v>
      </c>
      <c r="M5955" s="11">
        <v>2278</v>
      </c>
      <c r="N5955" s="13"/>
      <c r="O5955" t="str">
        <f t="shared" si="193"/>
        <v/>
      </c>
    </row>
    <row r="5956" spans="1:15" hidden="1">
      <c r="A5956" s="41" t="s">
        <v>94</v>
      </c>
      <c r="B5956" s="46">
        <v>45756</v>
      </c>
      <c r="C5956" s="8" t="s">
        <v>13</v>
      </c>
      <c r="D5956" s="8" t="s">
        <v>46</v>
      </c>
      <c r="E5956" s="8" t="s">
        <v>46</v>
      </c>
      <c r="F5956" s="9">
        <f t="shared" si="192"/>
        <v>-900000</v>
      </c>
      <c r="G5956" s="9">
        <v>-9</v>
      </c>
      <c r="H5956" s="10">
        <v>-993123</v>
      </c>
      <c r="I5956" s="11">
        <v>9286217285.3550053</v>
      </c>
      <c r="J5956" s="11">
        <v>88920</v>
      </c>
      <c r="K5956" s="11">
        <v>104433.39277277327</v>
      </c>
      <c r="L5956" s="12">
        <v>53222.46504504059</v>
      </c>
      <c r="M5956" s="11">
        <v>2279</v>
      </c>
      <c r="N5956" s="13"/>
      <c r="O5956" t="str">
        <f t="shared" si="193"/>
        <v/>
      </c>
    </row>
    <row r="5957" spans="1:15" hidden="1">
      <c r="A5957" s="41" t="s">
        <v>94</v>
      </c>
      <c r="B5957" s="46">
        <v>45756</v>
      </c>
      <c r="C5957" s="8" t="s">
        <v>13</v>
      </c>
      <c r="D5957" s="8" t="s">
        <v>46</v>
      </c>
      <c r="E5957" s="8" t="s">
        <v>46</v>
      </c>
      <c r="F5957" s="9">
        <f t="shared" si="192"/>
        <v>-900000</v>
      </c>
      <c r="G5957" s="9">
        <v>-9</v>
      </c>
      <c r="H5957" s="10">
        <v>-993123</v>
      </c>
      <c r="I5957" s="11">
        <v>9285277384.8200512</v>
      </c>
      <c r="J5957" s="11">
        <v>88911</v>
      </c>
      <c r="K5957" s="11">
        <v>104433.39277277327</v>
      </c>
      <c r="L5957" s="12">
        <v>53222.46504504059</v>
      </c>
      <c r="M5957" s="11">
        <v>2280</v>
      </c>
      <c r="N5957" s="13"/>
      <c r="O5957" t="str">
        <f t="shared" si="193"/>
        <v/>
      </c>
    </row>
    <row r="5958" spans="1:15" hidden="1">
      <c r="A5958" s="41" t="s">
        <v>94</v>
      </c>
      <c r="B5958" s="46">
        <v>45756</v>
      </c>
      <c r="C5958" s="8" t="s">
        <v>13</v>
      </c>
      <c r="D5958" s="8" t="s">
        <v>14</v>
      </c>
      <c r="E5958" s="8" t="s">
        <v>14</v>
      </c>
      <c r="F5958" s="9">
        <f t="shared" si="192"/>
        <v>-900000</v>
      </c>
      <c r="G5958" s="9">
        <v>-9</v>
      </c>
      <c r="H5958" s="10">
        <v>-957591</v>
      </c>
      <c r="I5958" s="11">
        <v>19379755488.980713</v>
      </c>
      <c r="J5958" s="11">
        <v>193042</v>
      </c>
      <c r="K5958" s="11">
        <v>100391.39404368331</v>
      </c>
      <c r="L5958" s="12">
        <v>54068.453606850235</v>
      </c>
      <c r="M5958" s="11">
        <v>788</v>
      </c>
      <c r="N5958" s="13"/>
      <c r="O5958" t="str">
        <f t="shared" si="193"/>
        <v/>
      </c>
    </row>
    <row r="5959" spans="1:15" hidden="1">
      <c r="A5959" s="41" t="s">
        <v>94</v>
      </c>
      <c r="B5959" s="46">
        <v>45756</v>
      </c>
      <c r="C5959" s="8" t="s">
        <v>13</v>
      </c>
      <c r="D5959" s="8" t="s">
        <v>46</v>
      </c>
      <c r="E5959" s="8" t="s">
        <v>46</v>
      </c>
      <c r="F5959" s="9">
        <f t="shared" si="192"/>
        <v>-46500000</v>
      </c>
      <c r="G5959" s="9">
        <v>-465</v>
      </c>
      <c r="H5959" s="10">
        <v>-51311355</v>
      </c>
      <c r="I5959" s="11">
        <v>9236715857.1807117</v>
      </c>
      <c r="J5959" s="11">
        <v>88446</v>
      </c>
      <c r="K5959" s="11">
        <v>104433.39277277327</v>
      </c>
      <c r="L5959" s="12">
        <v>2749827.3606604338</v>
      </c>
      <c r="M5959" s="11">
        <v>2281</v>
      </c>
      <c r="N5959" s="13"/>
      <c r="O5959" t="str">
        <f t="shared" si="193"/>
        <v/>
      </c>
    </row>
    <row r="5960" spans="1:15" hidden="1">
      <c r="A5960" s="41" t="s">
        <v>94</v>
      </c>
      <c r="B5960" s="46">
        <v>45756</v>
      </c>
      <c r="C5960" s="8" t="s">
        <v>13</v>
      </c>
      <c r="D5960" s="8" t="s">
        <v>15</v>
      </c>
      <c r="E5960" s="8" t="s">
        <v>15</v>
      </c>
      <c r="F5960" s="9">
        <f t="shared" si="192"/>
        <v>900000</v>
      </c>
      <c r="G5960" s="9">
        <v>9</v>
      </c>
      <c r="H5960" s="10">
        <v>967941</v>
      </c>
      <c r="I5960" s="11">
        <v>7808414091.7391043</v>
      </c>
      <c r="J5960" s="11">
        <v>73940</v>
      </c>
      <c r="K5960" s="11">
        <v>105604.73480848125</v>
      </c>
      <c r="L5960" s="12">
        <v>0</v>
      </c>
      <c r="M5960" s="11">
        <v>2872</v>
      </c>
      <c r="N5960" s="13"/>
      <c r="O5960" t="str">
        <f t="shared" si="193"/>
        <v/>
      </c>
    </row>
    <row r="5961" spans="1:15" hidden="1">
      <c r="A5961" s="41" t="s">
        <v>94</v>
      </c>
      <c r="B5961" s="46">
        <v>45756</v>
      </c>
      <c r="C5961" s="8" t="s">
        <v>13</v>
      </c>
      <c r="D5961" s="8" t="s">
        <v>46</v>
      </c>
      <c r="E5961" s="8" t="s">
        <v>46</v>
      </c>
      <c r="F5961" s="9">
        <f t="shared" si="192"/>
        <v>-1800000</v>
      </c>
      <c r="G5961" s="9">
        <v>-18</v>
      </c>
      <c r="H5961" s="10">
        <v>-1986246</v>
      </c>
      <c r="I5961" s="11">
        <v>9234836056.1108017</v>
      </c>
      <c r="J5961" s="11">
        <v>88428</v>
      </c>
      <c r="K5961" s="11">
        <v>104433.39277277327</v>
      </c>
      <c r="L5961" s="12">
        <v>106444.93009008118</v>
      </c>
      <c r="M5961" s="11">
        <v>2282</v>
      </c>
      <c r="N5961" s="13"/>
      <c r="O5961" t="str">
        <f t="shared" si="193"/>
        <v/>
      </c>
    </row>
    <row r="5962" spans="1:15" hidden="1">
      <c r="A5962" s="41" t="s">
        <v>94</v>
      </c>
      <c r="B5962" s="46">
        <v>45756</v>
      </c>
      <c r="C5962" s="8" t="s">
        <v>13</v>
      </c>
      <c r="D5962" s="8" t="s">
        <v>46</v>
      </c>
      <c r="E5962" s="8" t="s">
        <v>46</v>
      </c>
      <c r="F5962" s="9">
        <f t="shared" ref="F5962:F6025" si="194">100000*G5962</f>
        <v>-900000</v>
      </c>
      <c r="G5962" s="9">
        <v>-9</v>
      </c>
      <c r="H5962" s="10">
        <v>-993123</v>
      </c>
      <c r="I5962" s="11">
        <v>9233896155.5758476</v>
      </c>
      <c r="J5962" s="11">
        <v>88419</v>
      </c>
      <c r="K5962" s="11">
        <v>104433.39277277327</v>
      </c>
      <c r="L5962" s="12">
        <v>53222.46504504059</v>
      </c>
      <c r="M5962" s="11">
        <v>2283</v>
      </c>
      <c r="N5962" s="13"/>
      <c r="O5962" t="str">
        <f t="shared" si="193"/>
        <v/>
      </c>
    </row>
    <row r="5963" spans="1:15" hidden="1">
      <c r="A5963" s="41" t="s">
        <v>94</v>
      </c>
      <c r="B5963" s="46">
        <v>45756</v>
      </c>
      <c r="C5963" s="8" t="s">
        <v>13</v>
      </c>
      <c r="D5963" s="8" t="s">
        <v>46</v>
      </c>
      <c r="E5963" s="8" t="s">
        <v>46</v>
      </c>
      <c r="F5963" s="9">
        <f t="shared" si="194"/>
        <v>-23700000</v>
      </c>
      <c r="G5963" s="9">
        <v>-237</v>
      </c>
      <c r="H5963" s="10">
        <v>-26152239</v>
      </c>
      <c r="I5963" s="11">
        <v>9209145441.4887009</v>
      </c>
      <c r="J5963" s="11">
        <v>88182</v>
      </c>
      <c r="K5963" s="11">
        <v>104433.39277277327</v>
      </c>
      <c r="L5963" s="12">
        <v>1401524.9128527343</v>
      </c>
      <c r="M5963" s="11">
        <v>2284</v>
      </c>
      <c r="N5963" s="13"/>
      <c r="O5963" t="str">
        <f t="shared" si="193"/>
        <v/>
      </c>
    </row>
    <row r="5964" spans="1:15" hidden="1">
      <c r="A5964" s="41" t="s">
        <v>94</v>
      </c>
      <c r="B5964" s="46">
        <v>45756</v>
      </c>
      <c r="C5964" s="8" t="s">
        <v>13</v>
      </c>
      <c r="D5964" s="8" t="s">
        <v>46</v>
      </c>
      <c r="E5964" s="8" t="s">
        <v>46</v>
      </c>
      <c r="F5964" s="9">
        <f t="shared" si="194"/>
        <v>-15400000</v>
      </c>
      <c r="G5964" s="9">
        <v>-154</v>
      </c>
      <c r="H5964" s="10">
        <v>-16993438</v>
      </c>
      <c r="I5964" s="11">
        <v>9193062699.0016937</v>
      </c>
      <c r="J5964" s="11">
        <v>88028</v>
      </c>
      <c r="K5964" s="11">
        <v>104433.39277277327</v>
      </c>
      <c r="L5964" s="12">
        <v>910695.51299291663</v>
      </c>
      <c r="M5964" s="11">
        <v>2285</v>
      </c>
      <c r="N5964" s="13"/>
      <c r="O5964" t="str">
        <f t="shared" si="193"/>
        <v/>
      </c>
    </row>
    <row r="5965" spans="1:15" hidden="1">
      <c r="A5965" s="41" t="s">
        <v>94</v>
      </c>
      <c r="B5965" s="46">
        <v>45756</v>
      </c>
      <c r="C5965" s="8" t="s">
        <v>13</v>
      </c>
      <c r="D5965" s="8" t="s">
        <v>14</v>
      </c>
      <c r="E5965" s="8" t="s">
        <v>14</v>
      </c>
      <c r="F5965" s="9">
        <f t="shared" si="194"/>
        <v>-1800000</v>
      </c>
      <c r="G5965" s="9">
        <v>-18</v>
      </c>
      <c r="H5965" s="10">
        <v>-1915182</v>
      </c>
      <c r="I5965" s="11">
        <v>19377948443.887928</v>
      </c>
      <c r="J5965" s="11">
        <v>193024</v>
      </c>
      <c r="K5965" s="11">
        <v>100391.39404368331</v>
      </c>
      <c r="L5965" s="12">
        <v>108136.90721370047</v>
      </c>
      <c r="M5965" s="11">
        <v>789</v>
      </c>
      <c r="N5965" s="13"/>
      <c r="O5965" t="str">
        <f t="shared" si="193"/>
        <v/>
      </c>
    </row>
    <row r="5966" spans="1:15" hidden="1">
      <c r="A5966" s="41" t="s">
        <v>94</v>
      </c>
      <c r="B5966" s="46">
        <v>45756</v>
      </c>
      <c r="C5966" s="8" t="s">
        <v>13</v>
      </c>
      <c r="D5966" s="8" t="s">
        <v>46</v>
      </c>
      <c r="E5966" s="8" t="s">
        <v>46</v>
      </c>
      <c r="F5966" s="9">
        <f t="shared" si="194"/>
        <v>-3700000</v>
      </c>
      <c r="G5966" s="9">
        <v>-37</v>
      </c>
      <c r="H5966" s="10">
        <v>-4082839</v>
      </c>
      <c r="I5966" s="11">
        <v>9189198663.469101</v>
      </c>
      <c r="J5966" s="11">
        <v>87991</v>
      </c>
      <c r="K5966" s="11">
        <v>104433.39277277327</v>
      </c>
      <c r="L5966" s="12">
        <v>218803.46740738908</v>
      </c>
      <c r="M5966" s="11">
        <v>2286</v>
      </c>
      <c r="N5966" s="13"/>
      <c r="O5966" t="str">
        <f t="shared" si="193"/>
        <v/>
      </c>
    </row>
    <row r="5967" spans="1:15" hidden="1">
      <c r="A5967" s="41" t="s">
        <v>94</v>
      </c>
      <c r="B5967" s="46">
        <v>45756</v>
      </c>
      <c r="C5967" s="8" t="s">
        <v>13</v>
      </c>
      <c r="D5967" s="8" t="s">
        <v>46</v>
      </c>
      <c r="E5967" s="8" t="s">
        <v>46</v>
      </c>
      <c r="F5967" s="9">
        <f t="shared" si="194"/>
        <v>-2700000</v>
      </c>
      <c r="G5967" s="9">
        <v>-27</v>
      </c>
      <c r="H5967" s="10">
        <v>-2979369</v>
      </c>
      <c r="I5967" s="11">
        <v>9186378961.8642368</v>
      </c>
      <c r="J5967" s="11">
        <v>87964</v>
      </c>
      <c r="K5967" s="11">
        <v>104433.39277277327</v>
      </c>
      <c r="L5967" s="12">
        <v>159667.39513512189</v>
      </c>
      <c r="M5967" s="11">
        <v>2287</v>
      </c>
      <c r="N5967" s="13"/>
      <c r="O5967" t="str">
        <f t="shared" si="193"/>
        <v/>
      </c>
    </row>
    <row r="5968" spans="1:15" hidden="1">
      <c r="A5968" s="41" t="s">
        <v>94</v>
      </c>
      <c r="B5968" s="46">
        <v>45756</v>
      </c>
      <c r="C5968" s="8" t="s">
        <v>13</v>
      </c>
      <c r="D5968" s="8" t="s">
        <v>46</v>
      </c>
      <c r="E5968" s="8" t="s">
        <v>46</v>
      </c>
      <c r="F5968" s="9">
        <f t="shared" si="194"/>
        <v>-16300000</v>
      </c>
      <c r="G5968" s="9">
        <v>-163</v>
      </c>
      <c r="H5968" s="10">
        <v>-17986561</v>
      </c>
      <c r="I5968" s="11">
        <v>9169356318.8422756</v>
      </c>
      <c r="J5968" s="11">
        <v>87801</v>
      </c>
      <c r="K5968" s="11">
        <v>104433.39277277327</v>
      </c>
      <c r="L5968" s="12">
        <v>963917.9780379571</v>
      </c>
      <c r="M5968" s="11">
        <v>2288</v>
      </c>
      <c r="N5968" s="13"/>
      <c r="O5968" t="str">
        <f t="shared" ref="O5968:O6031" si="195">IF(M5968=_xlfn.MAXIFS(M:M,D:D,D5968),"X","")</f>
        <v/>
      </c>
    </row>
    <row r="5969" spans="1:15" hidden="1">
      <c r="A5969" s="41" t="s">
        <v>94</v>
      </c>
      <c r="B5969" s="46">
        <v>45756</v>
      </c>
      <c r="C5969" s="8" t="s">
        <v>13</v>
      </c>
      <c r="D5969" s="8" t="s">
        <v>46</v>
      </c>
      <c r="E5969" s="8" t="s">
        <v>46</v>
      </c>
      <c r="F5969" s="9">
        <f t="shared" si="194"/>
        <v>-900000</v>
      </c>
      <c r="G5969" s="9">
        <v>-9</v>
      </c>
      <c r="H5969" s="10">
        <v>-993123</v>
      </c>
      <c r="I5969" s="11">
        <v>9168416418.3073215</v>
      </c>
      <c r="J5969" s="11">
        <v>87792</v>
      </c>
      <c r="K5969" s="11">
        <v>104433.39277277327</v>
      </c>
      <c r="L5969" s="12">
        <v>53222.46504504059</v>
      </c>
      <c r="M5969" s="11">
        <v>2289</v>
      </c>
      <c r="N5969" s="13"/>
      <c r="O5969" t="str">
        <f t="shared" si="195"/>
        <v/>
      </c>
    </row>
    <row r="5970" spans="1:15" hidden="1">
      <c r="A5970" s="41" t="s">
        <v>94</v>
      </c>
      <c r="B5970" s="46">
        <v>45756</v>
      </c>
      <c r="C5970" s="8" t="s">
        <v>13</v>
      </c>
      <c r="D5970" s="8" t="s">
        <v>46</v>
      </c>
      <c r="E5970" s="8" t="s">
        <v>46</v>
      </c>
      <c r="F5970" s="9">
        <f t="shared" si="194"/>
        <v>-9000000</v>
      </c>
      <c r="G5970" s="9">
        <v>-90</v>
      </c>
      <c r="H5970" s="10">
        <v>-9931230</v>
      </c>
      <c r="I5970" s="11">
        <v>9159017412.9577713</v>
      </c>
      <c r="J5970" s="11">
        <v>87702</v>
      </c>
      <c r="K5970" s="11">
        <v>104433.39277277327</v>
      </c>
      <c r="L5970" s="12">
        <v>532224.6504504066</v>
      </c>
      <c r="M5970" s="11">
        <v>2290</v>
      </c>
      <c r="N5970" s="13"/>
      <c r="O5970" t="str">
        <f t="shared" si="195"/>
        <v/>
      </c>
    </row>
    <row r="5971" spans="1:15" hidden="1">
      <c r="A5971" s="41" t="s">
        <v>94</v>
      </c>
      <c r="B5971" s="46">
        <v>45756</v>
      </c>
      <c r="C5971" s="8" t="s">
        <v>13</v>
      </c>
      <c r="D5971" s="8" t="s">
        <v>46</v>
      </c>
      <c r="E5971" s="8" t="s">
        <v>46</v>
      </c>
      <c r="F5971" s="9">
        <f t="shared" si="194"/>
        <v>-2800000</v>
      </c>
      <c r="G5971" s="9">
        <v>-28</v>
      </c>
      <c r="H5971" s="10">
        <v>-3089716</v>
      </c>
      <c r="I5971" s="11">
        <v>9156093277.9601345</v>
      </c>
      <c r="J5971" s="11">
        <v>87674</v>
      </c>
      <c r="K5971" s="11">
        <v>104433.39277277327</v>
      </c>
      <c r="L5971" s="12">
        <v>165581.0023623486</v>
      </c>
      <c r="M5971" s="11">
        <v>2291</v>
      </c>
      <c r="N5971" s="13"/>
      <c r="O5971" t="str">
        <f t="shared" si="195"/>
        <v/>
      </c>
    </row>
    <row r="5972" spans="1:15" hidden="1">
      <c r="A5972" s="41" t="s">
        <v>94</v>
      </c>
      <c r="B5972" s="46">
        <v>45756</v>
      </c>
      <c r="C5972" s="8" t="s">
        <v>13</v>
      </c>
      <c r="D5972" s="8" t="s">
        <v>46</v>
      </c>
      <c r="E5972" s="8" t="s">
        <v>46</v>
      </c>
      <c r="F5972" s="9">
        <f t="shared" si="194"/>
        <v>-900000</v>
      </c>
      <c r="G5972" s="9">
        <v>-9</v>
      </c>
      <c r="H5972" s="10">
        <v>-993123</v>
      </c>
      <c r="I5972" s="11">
        <v>9155153377.4251804</v>
      </c>
      <c r="J5972" s="11">
        <v>87665</v>
      </c>
      <c r="K5972" s="11">
        <v>104433.39277277327</v>
      </c>
      <c r="L5972" s="12">
        <v>53222.46504504059</v>
      </c>
      <c r="M5972" s="11">
        <v>2292</v>
      </c>
      <c r="N5972" s="13"/>
      <c r="O5972" t="str">
        <f t="shared" si="195"/>
        <v/>
      </c>
    </row>
    <row r="5973" spans="1:15" hidden="1">
      <c r="A5973" s="41" t="s">
        <v>94</v>
      </c>
      <c r="B5973" s="46">
        <v>45756</v>
      </c>
      <c r="C5973" s="8" t="s">
        <v>13</v>
      </c>
      <c r="D5973" s="8" t="s">
        <v>46</v>
      </c>
      <c r="E5973" s="8" t="s">
        <v>46</v>
      </c>
      <c r="F5973" s="9">
        <f t="shared" si="194"/>
        <v>-1800000</v>
      </c>
      <c r="G5973" s="9">
        <v>-18</v>
      </c>
      <c r="H5973" s="10">
        <v>-1986246</v>
      </c>
      <c r="I5973" s="11">
        <v>9153273576.3552704</v>
      </c>
      <c r="J5973" s="11">
        <v>87647</v>
      </c>
      <c r="K5973" s="11">
        <v>104433.39277277327</v>
      </c>
      <c r="L5973" s="12">
        <v>106444.93009008118</v>
      </c>
      <c r="M5973" s="11">
        <v>2293</v>
      </c>
      <c r="N5973" s="13"/>
      <c r="O5973" t="str">
        <f t="shared" si="195"/>
        <v/>
      </c>
    </row>
    <row r="5974" spans="1:15" hidden="1">
      <c r="A5974" s="41" t="s">
        <v>94</v>
      </c>
      <c r="B5974" s="46">
        <v>45756</v>
      </c>
      <c r="C5974" s="8" t="s">
        <v>13</v>
      </c>
      <c r="D5974" s="8" t="s">
        <v>46</v>
      </c>
      <c r="E5974" s="8" t="s">
        <v>46</v>
      </c>
      <c r="F5974" s="9">
        <f t="shared" si="194"/>
        <v>-900000</v>
      </c>
      <c r="G5974" s="9">
        <v>-9</v>
      </c>
      <c r="H5974" s="10">
        <v>-993123</v>
      </c>
      <c r="I5974" s="11">
        <v>9152333675.8203163</v>
      </c>
      <c r="J5974" s="11">
        <v>87638</v>
      </c>
      <c r="K5974" s="11">
        <v>104433.39277277327</v>
      </c>
      <c r="L5974" s="12">
        <v>53222.46504504059</v>
      </c>
      <c r="M5974" s="11">
        <v>2294</v>
      </c>
      <c r="N5974" s="13"/>
      <c r="O5974" t="str">
        <f t="shared" si="195"/>
        <v/>
      </c>
    </row>
    <row r="5975" spans="1:15" hidden="1">
      <c r="A5975" s="41" t="s">
        <v>94</v>
      </c>
      <c r="B5975" s="46">
        <v>45756</v>
      </c>
      <c r="C5975" s="8" t="s">
        <v>13</v>
      </c>
      <c r="D5975" s="8" t="s">
        <v>46</v>
      </c>
      <c r="E5975" s="8" t="s">
        <v>46</v>
      </c>
      <c r="F5975" s="9">
        <f t="shared" si="194"/>
        <v>-90500000</v>
      </c>
      <c r="G5975" s="9">
        <v>-905</v>
      </c>
      <c r="H5975" s="10">
        <v>-99864035</v>
      </c>
      <c r="I5975" s="11">
        <v>9057821455.3609562</v>
      </c>
      <c r="J5975" s="11">
        <v>86733</v>
      </c>
      <c r="K5975" s="11">
        <v>104433.39277277327</v>
      </c>
      <c r="L5975" s="12">
        <v>5351814.5406401902</v>
      </c>
      <c r="M5975" s="11">
        <v>2295</v>
      </c>
      <c r="N5975" s="13"/>
      <c r="O5975" t="str">
        <f t="shared" si="195"/>
        <v/>
      </c>
    </row>
    <row r="5976" spans="1:15" hidden="1">
      <c r="A5976" s="41" t="s">
        <v>94</v>
      </c>
      <c r="B5976" s="46">
        <v>45756</v>
      </c>
      <c r="C5976" s="8" t="s">
        <v>13</v>
      </c>
      <c r="D5976" s="8" t="s">
        <v>46</v>
      </c>
      <c r="E5976" s="8" t="s">
        <v>46</v>
      </c>
      <c r="F5976" s="9">
        <f t="shared" si="194"/>
        <v>-17900000</v>
      </c>
      <c r="G5976" s="9">
        <v>-179</v>
      </c>
      <c r="H5976" s="10">
        <v>-19752113</v>
      </c>
      <c r="I5976" s="11">
        <v>9039127878.0546303</v>
      </c>
      <c r="J5976" s="11">
        <v>86554</v>
      </c>
      <c r="K5976" s="11">
        <v>104433.39277277327</v>
      </c>
      <c r="L5976" s="12">
        <v>1058535.6936735846</v>
      </c>
      <c r="M5976" s="11">
        <v>2296</v>
      </c>
      <c r="N5976" s="13"/>
      <c r="O5976" t="str">
        <f t="shared" si="195"/>
        <v/>
      </c>
    </row>
    <row r="5977" spans="1:15" hidden="1">
      <c r="A5977" s="41" t="s">
        <v>94</v>
      </c>
      <c r="B5977" s="46">
        <v>45756</v>
      </c>
      <c r="C5977" s="8" t="s">
        <v>13</v>
      </c>
      <c r="D5977" s="8" t="s">
        <v>46</v>
      </c>
      <c r="E5977" s="8" t="s">
        <v>46</v>
      </c>
      <c r="F5977" s="9">
        <f t="shared" si="194"/>
        <v>-13500000</v>
      </c>
      <c r="G5977" s="9">
        <v>-135</v>
      </c>
      <c r="H5977" s="10">
        <v>-14896845</v>
      </c>
      <c r="I5977" s="11">
        <v>9025029370.0303059</v>
      </c>
      <c r="J5977" s="11">
        <v>86419</v>
      </c>
      <c r="K5977" s="11">
        <v>104433.39277277327</v>
      </c>
      <c r="L5977" s="12">
        <v>798336.97567560896</v>
      </c>
      <c r="M5977" s="11">
        <v>2297</v>
      </c>
      <c r="N5977" s="13"/>
      <c r="O5977" t="str">
        <f t="shared" si="195"/>
        <v/>
      </c>
    </row>
    <row r="5978" spans="1:15" hidden="1">
      <c r="A5978" s="41" t="s">
        <v>94</v>
      </c>
      <c r="B5978" s="46">
        <v>45756</v>
      </c>
      <c r="C5978" s="8" t="s">
        <v>13</v>
      </c>
      <c r="D5978" s="8" t="s">
        <v>46</v>
      </c>
      <c r="E5978" s="8" t="s">
        <v>46</v>
      </c>
      <c r="F5978" s="9">
        <f t="shared" si="194"/>
        <v>-90500000</v>
      </c>
      <c r="G5978" s="9">
        <v>-905</v>
      </c>
      <c r="H5978" s="10">
        <v>-99864035</v>
      </c>
      <c r="I5978" s="11">
        <v>8930517149.5709457</v>
      </c>
      <c r="J5978" s="11">
        <v>85514</v>
      </c>
      <c r="K5978" s="11">
        <v>104433.39277277327</v>
      </c>
      <c r="L5978" s="12">
        <v>5351814.5406401902</v>
      </c>
      <c r="M5978" s="11">
        <v>2298</v>
      </c>
      <c r="N5978" s="13"/>
      <c r="O5978" t="str">
        <f t="shared" si="195"/>
        <v/>
      </c>
    </row>
    <row r="5979" spans="1:15" hidden="1">
      <c r="A5979" s="41" t="s">
        <v>94</v>
      </c>
      <c r="B5979" s="46">
        <v>45756</v>
      </c>
      <c r="C5979" s="8" t="s">
        <v>13</v>
      </c>
      <c r="D5979" s="8" t="s">
        <v>46</v>
      </c>
      <c r="E5979" s="8" t="s">
        <v>46</v>
      </c>
      <c r="F5979" s="9">
        <f t="shared" si="194"/>
        <v>-16300000</v>
      </c>
      <c r="G5979" s="9">
        <v>-163</v>
      </c>
      <c r="H5979" s="10">
        <v>-17986561</v>
      </c>
      <c r="I5979" s="11">
        <v>8913494506.5489845</v>
      </c>
      <c r="J5979" s="11">
        <v>85351</v>
      </c>
      <c r="K5979" s="11">
        <v>104433.39277277327</v>
      </c>
      <c r="L5979" s="12">
        <v>963917.9780379571</v>
      </c>
      <c r="M5979" s="11">
        <v>2299</v>
      </c>
      <c r="N5979" s="13"/>
      <c r="O5979" t="str">
        <f t="shared" si="195"/>
        <v/>
      </c>
    </row>
    <row r="5980" spans="1:15" hidden="1">
      <c r="A5980" s="41" t="s">
        <v>94</v>
      </c>
      <c r="B5980" s="46">
        <v>45756</v>
      </c>
      <c r="C5980" s="8" t="s">
        <v>13</v>
      </c>
      <c r="D5980" s="8" t="s">
        <v>14</v>
      </c>
      <c r="E5980" s="8" t="s">
        <v>14</v>
      </c>
      <c r="F5980" s="9">
        <f t="shared" si="194"/>
        <v>-900000</v>
      </c>
      <c r="G5980" s="9">
        <v>-9</v>
      </c>
      <c r="H5980" s="10">
        <v>-957591</v>
      </c>
      <c r="I5980" s="11">
        <v>19377044921.341534</v>
      </c>
      <c r="J5980" s="11">
        <v>193015</v>
      </c>
      <c r="K5980" s="11">
        <v>100391.39404368331</v>
      </c>
      <c r="L5980" s="12">
        <v>54068.453606850235</v>
      </c>
      <c r="M5980" s="11">
        <v>790</v>
      </c>
      <c r="N5980" s="13"/>
      <c r="O5980" t="str">
        <f t="shared" si="195"/>
        <v/>
      </c>
    </row>
    <row r="5981" spans="1:15" hidden="1">
      <c r="A5981" s="41" t="s">
        <v>94</v>
      </c>
      <c r="B5981" s="46">
        <v>45756</v>
      </c>
      <c r="C5981" s="8" t="s">
        <v>13</v>
      </c>
      <c r="D5981" s="8" t="s">
        <v>46</v>
      </c>
      <c r="E5981" s="8" t="s">
        <v>46</v>
      </c>
      <c r="F5981" s="9">
        <f t="shared" si="194"/>
        <v>15100000</v>
      </c>
      <c r="G5981" s="9">
        <v>151</v>
      </c>
      <c r="H5981" s="10">
        <v>16641559</v>
      </c>
      <c r="I5981" s="11">
        <v>8930136065.5489845</v>
      </c>
      <c r="J5981" s="11">
        <v>85502</v>
      </c>
      <c r="K5981" s="11">
        <v>104443.59272939796</v>
      </c>
      <c r="L5981" s="12">
        <v>0</v>
      </c>
      <c r="M5981" s="11">
        <v>2300</v>
      </c>
      <c r="N5981" s="13"/>
      <c r="O5981" t="str">
        <f t="shared" si="195"/>
        <v/>
      </c>
    </row>
    <row r="5982" spans="1:15" hidden="1">
      <c r="A5982" s="41" t="s">
        <v>94</v>
      </c>
      <c r="B5982" s="46">
        <v>45756</v>
      </c>
      <c r="C5982" s="8" t="s">
        <v>13</v>
      </c>
      <c r="D5982" s="8" t="s">
        <v>46</v>
      </c>
      <c r="E5982" s="8" t="s">
        <v>46</v>
      </c>
      <c r="F5982" s="9">
        <f t="shared" si="194"/>
        <v>1200000</v>
      </c>
      <c r="G5982" s="9">
        <v>12</v>
      </c>
      <c r="H5982" s="10">
        <v>1319928</v>
      </c>
      <c r="I5982" s="11">
        <v>8931455993.5489845</v>
      </c>
      <c r="J5982" s="11">
        <v>85514</v>
      </c>
      <c r="K5982" s="11">
        <v>104444.37160639175</v>
      </c>
      <c r="L5982" s="12">
        <v>0</v>
      </c>
      <c r="M5982" s="11">
        <v>2301</v>
      </c>
      <c r="N5982" s="13"/>
      <c r="O5982" t="str">
        <f t="shared" si="195"/>
        <v/>
      </c>
    </row>
    <row r="5983" spans="1:15" hidden="1">
      <c r="A5983" s="41" t="s">
        <v>94</v>
      </c>
      <c r="B5983" s="46">
        <v>45756</v>
      </c>
      <c r="C5983" s="8" t="s">
        <v>13</v>
      </c>
      <c r="D5983" s="8" t="s">
        <v>46</v>
      </c>
      <c r="E5983" s="8" t="s">
        <v>46</v>
      </c>
      <c r="F5983" s="9">
        <f t="shared" si="194"/>
        <v>-900000</v>
      </c>
      <c r="G5983" s="9">
        <v>-9</v>
      </c>
      <c r="H5983" s="10">
        <v>-993123</v>
      </c>
      <c r="I5983" s="11">
        <v>8930515994.2045269</v>
      </c>
      <c r="J5983" s="11">
        <v>85505</v>
      </c>
      <c r="K5983" s="11">
        <v>104444.37160639175</v>
      </c>
      <c r="L5983" s="12">
        <v>53123.65554247424</v>
      </c>
      <c r="M5983" s="11">
        <v>2302</v>
      </c>
      <c r="N5983" s="13"/>
      <c r="O5983" t="str">
        <f t="shared" si="195"/>
        <v/>
      </c>
    </row>
    <row r="5984" spans="1:15" hidden="1">
      <c r="A5984" s="41" t="s">
        <v>94</v>
      </c>
      <c r="B5984" s="46">
        <v>45756</v>
      </c>
      <c r="C5984" s="8" t="s">
        <v>13</v>
      </c>
      <c r="D5984" s="8" t="s">
        <v>46</v>
      </c>
      <c r="E5984" s="8" t="s">
        <v>46</v>
      </c>
      <c r="F5984" s="9">
        <f t="shared" si="194"/>
        <v>-76700000</v>
      </c>
      <c r="G5984" s="9">
        <v>-767</v>
      </c>
      <c r="H5984" s="10">
        <v>-84636149</v>
      </c>
      <c r="I5984" s="11">
        <v>8850407161.1824245</v>
      </c>
      <c r="J5984" s="11">
        <v>84738</v>
      </c>
      <c r="K5984" s="11">
        <v>104444.37160639175</v>
      </c>
      <c r="L5984" s="12">
        <v>4527315.9778975248</v>
      </c>
      <c r="M5984" s="11">
        <v>2303</v>
      </c>
      <c r="N5984" s="13"/>
      <c r="O5984" t="str">
        <f t="shared" si="195"/>
        <v/>
      </c>
    </row>
    <row r="5985" spans="1:15" hidden="1">
      <c r="A5985" s="41" t="s">
        <v>94</v>
      </c>
      <c r="B5985" s="46">
        <v>45756</v>
      </c>
      <c r="C5985" s="8" t="s">
        <v>13</v>
      </c>
      <c r="D5985" s="8" t="s">
        <v>14</v>
      </c>
      <c r="E5985" s="8" t="s">
        <v>14</v>
      </c>
      <c r="F5985" s="9">
        <f t="shared" si="194"/>
        <v>-4600000</v>
      </c>
      <c r="G5985" s="9">
        <v>-46</v>
      </c>
      <c r="H5985" s="10">
        <v>-4894354</v>
      </c>
      <c r="I5985" s="11">
        <v>19372426917.215523</v>
      </c>
      <c r="J5985" s="11">
        <v>192969</v>
      </c>
      <c r="K5985" s="11">
        <v>100391.39404368331</v>
      </c>
      <c r="L5985" s="12">
        <v>276349.8739905674</v>
      </c>
      <c r="M5985" s="11">
        <v>791</v>
      </c>
      <c r="N5985" s="13"/>
      <c r="O5985" t="str">
        <f t="shared" si="195"/>
        <v/>
      </c>
    </row>
    <row r="5986" spans="1:15" hidden="1">
      <c r="A5986" s="41" t="s">
        <v>94</v>
      </c>
      <c r="B5986" s="46">
        <v>45756</v>
      </c>
      <c r="C5986" s="8" t="s">
        <v>13</v>
      </c>
      <c r="D5986" s="8" t="s">
        <v>46</v>
      </c>
      <c r="E5986" s="8" t="s">
        <v>46</v>
      </c>
      <c r="F5986" s="9">
        <f t="shared" si="194"/>
        <v>-4500000</v>
      </c>
      <c r="G5986" s="9">
        <v>-45</v>
      </c>
      <c r="H5986" s="10">
        <v>-4965615</v>
      </c>
      <c r="I5986" s="11">
        <v>8845707164.4601364</v>
      </c>
      <c r="J5986" s="11">
        <v>84693</v>
      </c>
      <c r="K5986" s="11">
        <v>104444.37160639175</v>
      </c>
      <c r="L5986" s="12">
        <v>265618.2777123712</v>
      </c>
      <c r="M5986" s="11">
        <v>2304</v>
      </c>
      <c r="N5986" s="13"/>
      <c r="O5986" t="str">
        <f t="shared" si="195"/>
        <v/>
      </c>
    </row>
    <row r="5987" spans="1:15" hidden="1">
      <c r="A5987" s="41" t="s">
        <v>94</v>
      </c>
      <c r="B5987" s="46">
        <v>45756</v>
      </c>
      <c r="C5987" s="8" t="s">
        <v>13</v>
      </c>
      <c r="D5987" s="8" t="s">
        <v>14</v>
      </c>
      <c r="E5987" s="8" t="s">
        <v>14</v>
      </c>
      <c r="F5987" s="9">
        <f t="shared" si="194"/>
        <v>-900000</v>
      </c>
      <c r="G5987" s="9">
        <v>-9</v>
      </c>
      <c r="H5987" s="10">
        <v>-957591</v>
      </c>
      <c r="I5987" s="11">
        <v>19371523394.669128</v>
      </c>
      <c r="J5987" s="11">
        <v>192960</v>
      </c>
      <c r="K5987" s="11">
        <v>100391.39404368331</v>
      </c>
      <c r="L5987" s="12">
        <v>54068.453606850235</v>
      </c>
      <c r="M5987" s="11">
        <v>792</v>
      </c>
      <c r="N5987" s="13"/>
      <c r="O5987" t="str">
        <f t="shared" si="195"/>
        <v/>
      </c>
    </row>
    <row r="5988" spans="1:15" hidden="1">
      <c r="A5988" s="41" t="s">
        <v>94</v>
      </c>
      <c r="B5988" s="46">
        <v>45756</v>
      </c>
      <c r="C5988" s="8" t="s">
        <v>13</v>
      </c>
      <c r="D5988" s="8" t="s">
        <v>46</v>
      </c>
      <c r="E5988" s="8" t="s">
        <v>46</v>
      </c>
      <c r="F5988" s="9">
        <f t="shared" si="194"/>
        <v>-74000000</v>
      </c>
      <c r="G5988" s="9">
        <v>-740</v>
      </c>
      <c r="H5988" s="10">
        <v>-81656780</v>
      </c>
      <c r="I5988" s="11">
        <v>8768418329.4714069</v>
      </c>
      <c r="J5988" s="11">
        <v>83953</v>
      </c>
      <c r="K5988" s="11">
        <v>104444.37160639175</v>
      </c>
      <c r="L5988" s="12">
        <v>4367945.0112701058</v>
      </c>
      <c r="M5988" s="11">
        <v>2305</v>
      </c>
      <c r="N5988" s="13"/>
      <c r="O5988" t="str">
        <f t="shared" si="195"/>
        <v/>
      </c>
    </row>
    <row r="5989" spans="1:15" hidden="1">
      <c r="A5989" s="41" t="s">
        <v>94</v>
      </c>
      <c r="B5989" s="46">
        <v>45756</v>
      </c>
      <c r="C5989" s="8" t="s">
        <v>13</v>
      </c>
      <c r="D5989" s="8" t="s">
        <v>14</v>
      </c>
      <c r="E5989" s="8" t="s">
        <v>14</v>
      </c>
      <c r="F5989" s="9">
        <f t="shared" si="194"/>
        <v>-2800000</v>
      </c>
      <c r="G5989" s="9">
        <v>-28</v>
      </c>
      <c r="H5989" s="10">
        <v>-2979172</v>
      </c>
      <c r="I5989" s="11">
        <v>19368712435.635906</v>
      </c>
      <c r="J5989" s="11">
        <v>192932</v>
      </c>
      <c r="K5989" s="11">
        <v>100391.39404368331</v>
      </c>
      <c r="L5989" s="12">
        <v>168212.9667768674</v>
      </c>
      <c r="M5989" s="11">
        <v>793</v>
      </c>
      <c r="N5989" s="13"/>
      <c r="O5989" t="str">
        <f t="shared" si="195"/>
        <v/>
      </c>
    </row>
    <row r="5990" spans="1:15" hidden="1">
      <c r="A5990" s="41" t="s">
        <v>94</v>
      </c>
      <c r="B5990" s="46">
        <v>45756</v>
      </c>
      <c r="C5990" s="8" t="s">
        <v>13</v>
      </c>
      <c r="D5990" s="8" t="s">
        <v>46</v>
      </c>
      <c r="E5990" s="8" t="s">
        <v>46</v>
      </c>
      <c r="F5990" s="9">
        <f t="shared" si="194"/>
        <v>-1800000</v>
      </c>
      <c r="G5990" s="9">
        <v>-18</v>
      </c>
      <c r="H5990" s="10">
        <v>-1986246</v>
      </c>
      <c r="I5990" s="11">
        <v>8766538330.7824917</v>
      </c>
      <c r="J5990" s="11">
        <v>83935</v>
      </c>
      <c r="K5990" s="11">
        <v>104444.37160639175</v>
      </c>
      <c r="L5990" s="12">
        <v>106247.31108494848</v>
      </c>
      <c r="M5990" s="11">
        <v>2306</v>
      </c>
      <c r="N5990" s="13"/>
      <c r="O5990" t="str">
        <f t="shared" si="195"/>
        <v/>
      </c>
    </row>
    <row r="5991" spans="1:15" hidden="1">
      <c r="A5991" s="41" t="s">
        <v>94</v>
      </c>
      <c r="B5991" s="46">
        <v>45756</v>
      </c>
      <c r="C5991" s="8" t="s">
        <v>13</v>
      </c>
      <c r="D5991" s="8" t="s">
        <v>46</v>
      </c>
      <c r="E5991" s="8" t="s">
        <v>46</v>
      </c>
      <c r="F5991" s="9">
        <f t="shared" si="194"/>
        <v>-5900000</v>
      </c>
      <c r="G5991" s="9">
        <v>-59</v>
      </c>
      <c r="H5991" s="10">
        <v>-6510473</v>
      </c>
      <c r="I5991" s="11">
        <v>8760376112.8577137</v>
      </c>
      <c r="J5991" s="11">
        <v>83876</v>
      </c>
      <c r="K5991" s="11">
        <v>104444.37160639175</v>
      </c>
      <c r="L5991" s="12">
        <v>348255.07522288617</v>
      </c>
      <c r="M5991" s="11">
        <v>2307</v>
      </c>
      <c r="N5991" s="13"/>
      <c r="O5991" t="str">
        <f t="shared" si="195"/>
        <v/>
      </c>
    </row>
    <row r="5992" spans="1:15" hidden="1">
      <c r="A5992" s="41" t="s">
        <v>94</v>
      </c>
      <c r="B5992" s="46">
        <v>45756</v>
      </c>
      <c r="C5992" s="8" t="s">
        <v>13</v>
      </c>
      <c r="D5992" s="8" t="s">
        <v>46</v>
      </c>
      <c r="E5992" s="8" t="s">
        <v>46</v>
      </c>
      <c r="F5992" s="9">
        <f t="shared" si="194"/>
        <v>-10400000</v>
      </c>
      <c r="G5992" s="9">
        <v>-104</v>
      </c>
      <c r="H5992" s="10">
        <v>-11476088</v>
      </c>
      <c r="I5992" s="11">
        <v>8749513898.2106495</v>
      </c>
      <c r="J5992" s="11">
        <v>83772</v>
      </c>
      <c r="K5992" s="11">
        <v>104444.37160639175</v>
      </c>
      <c r="L5992" s="12">
        <v>613873.3529352583</v>
      </c>
      <c r="M5992" s="11">
        <v>2308</v>
      </c>
      <c r="N5992" s="13"/>
      <c r="O5992" t="str">
        <f t="shared" si="195"/>
        <v/>
      </c>
    </row>
    <row r="5993" spans="1:15">
      <c r="A5993" s="41" t="s">
        <v>94</v>
      </c>
      <c r="B5993" s="46">
        <v>45757</v>
      </c>
      <c r="C5993" s="8" t="s">
        <v>13</v>
      </c>
      <c r="D5993" s="8" t="s">
        <v>35</v>
      </c>
      <c r="E5993" s="8" t="s">
        <v>35</v>
      </c>
      <c r="F5993" s="9">
        <f t="shared" si="194"/>
        <v>-1000000000</v>
      </c>
      <c r="G5993" s="9">
        <v>-10000</v>
      </c>
      <c r="H5993" s="10">
        <v>-1060340000</v>
      </c>
      <c r="I5993" s="11">
        <v>0</v>
      </c>
      <c r="J5993" s="11">
        <v>0</v>
      </c>
      <c r="K5993" s="11">
        <v>104810</v>
      </c>
      <c r="L5993" s="12">
        <v>12240000</v>
      </c>
      <c r="M5993" s="11">
        <v>9</v>
      </c>
      <c r="N5993" s="13"/>
      <c r="O5993" t="str">
        <f t="shared" si="195"/>
        <v>X</v>
      </c>
    </row>
    <row r="5994" spans="1:15" hidden="1">
      <c r="A5994" s="41" t="s">
        <v>94</v>
      </c>
      <c r="B5994" s="46">
        <v>45757</v>
      </c>
      <c r="C5994" s="8" t="s">
        <v>13</v>
      </c>
      <c r="D5994" s="8" t="s">
        <v>14</v>
      </c>
      <c r="E5994" s="8" t="s">
        <v>14</v>
      </c>
      <c r="F5994" s="9">
        <f t="shared" si="194"/>
        <v>49800000</v>
      </c>
      <c r="G5994" s="9">
        <v>498</v>
      </c>
      <c r="H5994" s="10">
        <v>53284506</v>
      </c>
      <c r="I5994" s="11">
        <v>19421996941.635906</v>
      </c>
      <c r="J5994" s="11">
        <v>193430</v>
      </c>
      <c r="K5994" s="11">
        <v>100408.40067019545</v>
      </c>
      <c r="L5994" s="12">
        <v>0</v>
      </c>
      <c r="M5994" s="11">
        <v>794</v>
      </c>
      <c r="N5994" s="13"/>
      <c r="O5994" t="str">
        <f t="shared" si="195"/>
        <v/>
      </c>
    </row>
    <row r="5995" spans="1:15" hidden="1">
      <c r="A5995" s="41" t="s">
        <v>94</v>
      </c>
      <c r="B5995" s="46">
        <v>45757</v>
      </c>
      <c r="C5995" s="8" t="s">
        <v>13</v>
      </c>
      <c r="D5995" s="8" t="s">
        <v>14</v>
      </c>
      <c r="E5995" s="8" t="s">
        <v>14</v>
      </c>
      <c r="F5995" s="9">
        <f t="shared" si="194"/>
        <v>8900000</v>
      </c>
      <c r="G5995" s="9">
        <v>89</v>
      </c>
      <c r="H5995" s="10">
        <v>9598472</v>
      </c>
      <c r="I5995" s="11">
        <v>19431595413.635906</v>
      </c>
      <c r="J5995" s="11">
        <v>193519</v>
      </c>
      <c r="K5995" s="11">
        <v>100411.82216545097</v>
      </c>
      <c r="L5995" s="12">
        <v>0</v>
      </c>
      <c r="M5995" s="11">
        <v>795</v>
      </c>
      <c r="N5995" s="13"/>
      <c r="O5995" t="str">
        <f t="shared" si="195"/>
        <v/>
      </c>
    </row>
    <row r="5996" spans="1:15" hidden="1">
      <c r="A5996" s="41" t="s">
        <v>94</v>
      </c>
      <c r="B5996" s="46">
        <v>45757</v>
      </c>
      <c r="C5996" s="8" t="s">
        <v>13</v>
      </c>
      <c r="D5996" s="8" t="s">
        <v>14</v>
      </c>
      <c r="E5996" s="8" t="s">
        <v>14</v>
      </c>
      <c r="F5996" s="9">
        <f t="shared" si="194"/>
        <v>1800000</v>
      </c>
      <c r="G5996" s="9">
        <v>18</v>
      </c>
      <c r="H5996" s="10">
        <v>1941264</v>
      </c>
      <c r="I5996" s="11">
        <v>19433536677.635906</v>
      </c>
      <c r="J5996" s="11">
        <v>193537</v>
      </c>
      <c r="K5996" s="11">
        <v>100412.51377067903</v>
      </c>
      <c r="L5996" s="12">
        <v>0</v>
      </c>
      <c r="M5996" s="11">
        <v>796</v>
      </c>
      <c r="N5996" s="13"/>
      <c r="O5996" t="str">
        <f t="shared" si="195"/>
        <v/>
      </c>
    </row>
    <row r="5997" spans="1:15" hidden="1">
      <c r="A5997" s="41" t="s">
        <v>94</v>
      </c>
      <c r="B5997" s="46">
        <v>45757</v>
      </c>
      <c r="C5997" s="8" t="s">
        <v>13</v>
      </c>
      <c r="D5997" s="8" t="s">
        <v>14</v>
      </c>
      <c r="E5997" s="8" t="s">
        <v>14</v>
      </c>
      <c r="F5997" s="9">
        <f t="shared" si="194"/>
        <v>17600000</v>
      </c>
      <c r="G5997" s="9">
        <v>176</v>
      </c>
      <c r="H5997" s="10">
        <v>18981248</v>
      </c>
      <c r="I5997" s="11">
        <v>19452517925.635906</v>
      </c>
      <c r="J5997" s="11">
        <v>193713</v>
      </c>
      <c r="K5997" s="11">
        <v>100419.26936052772</v>
      </c>
      <c r="L5997" s="12">
        <v>0</v>
      </c>
      <c r="M5997" s="11">
        <v>797</v>
      </c>
      <c r="N5997" s="13"/>
      <c r="O5997" t="str">
        <f t="shared" si="195"/>
        <v/>
      </c>
    </row>
    <row r="5998" spans="1:15" hidden="1">
      <c r="A5998" s="41" t="s">
        <v>94</v>
      </c>
      <c r="B5998" s="46">
        <v>45757</v>
      </c>
      <c r="C5998" s="8" t="s">
        <v>13</v>
      </c>
      <c r="D5998" s="8" t="s">
        <v>14</v>
      </c>
      <c r="E5998" s="8" t="s">
        <v>14</v>
      </c>
      <c r="F5998" s="9">
        <f t="shared" si="194"/>
        <v>17200000</v>
      </c>
      <c r="G5998" s="9">
        <v>172</v>
      </c>
      <c r="H5998" s="10">
        <v>18403484</v>
      </c>
      <c r="I5998" s="11">
        <v>19470921409.635906</v>
      </c>
      <c r="J5998" s="11">
        <v>193885</v>
      </c>
      <c r="K5998" s="11">
        <v>100425.10462199709</v>
      </c>
      <c r="L5998" s="12">
        <v>0</v>
      </c>
      <c r="M5998" s="11">
        <v>798</v>
      </c>
      <c r="N5998" s="13"/>
      <c r="O5998" t="str">
        <f t="shared" si="195"/>
        <v/>
      </c>
    </row>
    <row r="5999" spans="1:15" hidden="1">
      <c r="A5999" s="41" t="s">
        <v>94</v>
      </c>
      <c r="B5999" s="46">
        <v>45757</v>
      </c>
      <c r="C5999" s="8" t="s">
        <v>13</v>
      </c>
      <c r="D5999" s="8" t="s">
        <v>46</v>
      </c>
      <c r="E5999" s="8" t="s">
        <v>46</v>
      </c>
      <c r="F5999" s="9">
        <f t="shared" si="194"/>
        <v>900000</v>
      </c>
      <c r="G5999" s="9">
        <v>9</v>
      </c>
      <c r="H5999" s="10">
        <v>992070</v>
      </c>
      <c r="I5999" s="11">
        <v>8750505968.2106495</v>
      </c>
      <c r="J5999" s="11">
        <v>83781</v>
      </c>
      <c r="K5999" s="11">
        <v>104444.99311551127</v>
      </c>
      <c r="L5999" s="12">
        <v>0</v>
      </c>
      <c r="M5999" s="11">
        <v>2309</v>
      </c>
      <c r="N5999" s="13"/>
      <c r="O5999" t="str">
        <f t="shared" si="195"/>
        <v/>
      </c>
    </row>
    <row r="6000" spans="1:15" hidden="1">
      <c r="A6000" s="41" t="s">
        <v>94</v>
      </c>
      <c r="B6000" s="46">
        <v>45757</v>
      </c>
      <c r="C6000" s="8" t="s">
        <v>13</v>
      </c>
      <c r="D6000" s="8" t="s">
        <v>46</v>
      </c>
      <c r="E6000" s="8" t="s">
        <v>46</v>
      </c>
      <c r="F6000" s="9">
        <f t="shared" si="194"/>
        <v>-2700000</v>
      </c>
      <c r="G6000" s="9">
        <v>-27</v>
      </c>
      <c r="H6000" s="10">
        <v>-2979963</v>
      </c>
      <c r="I6000" s="11">
        <v>8747685953.3965302</v>
      </c>
      <c r="J6000" s="11">
        <v>83754</v>
      </c>
      <c r="K6000" s="11">
        <v>104444.99311551127</v>
      </c>
      <c r="L6000" s="12">
        <v>159948.18588119559</v>
      </c>
      <c r="M6000" s="11">
        <v>2310</v>
      </c>
      <c r="N6000" s="13"/>
      <c r="O6000" t="str">
        <f t="shared" si="195"/>
        <v/>
      </c>
    </row>
    <row r="6001" spans="1:15" hidden="1">
      <c r="A6001" s="41" t="s">
        <v>94</v>
      </c>
      <c r="B6001" s="46">
        <v>45757</v>
      </c>
      <c r="C6001" s="8" t="s">
        <v>13</v>
      </c>
      <c r="D6001" s="8" t="s">
        <v>14</v>
      </c>
      <c r="E6001" s="8" t="s">
        <v>14</v>
      </c>
      <c r="F6001" s="9">
        <f t="shared" si="194"/>
        <v>-4600000</v>
      </c>
      <c r="G6001" s="9">
        <v>-46</v>
      </c>
      <c r="H6001" s="10">
        <v>-4895228</v>
      </c>
      <c r="I6001" s="11">
        <v>19466301854.823296</v>
      </c>
      <c r="J6001" s="11">
        <v>193839</v>
      </c>
      <c r="K6001" s="11">
        <v>100425.10462199709</v>
      </c>
      <c r="L6001" s="12">
        <v>275673.18738813419</v>
      </c>
      <c r="M6001" s="11">
        <v>799</v>
      </c>
      <c r="N6001" s="13"/>
      <c r="O6001" t="str">
        <f t="shared" si="195"/>
        <v/>
      </c>
    </row>
    <row r="6002" spans="1:15" hidden="1">
      <c r="A6002" s="41" t="s">
        <v>94</v>
      </c>
      <c r="B6002" s="46">
        <v>45757</v>
      </c>
      <c r="C6002" s="8" t="s">
        <v>13</v>
      </c>
      <c r="D6002" s="8" t="s">
        <v>46</v>
      </c>
      <c r="E6002" s="8" t="s">
        <v>46</v>
      </c>
      <c r="F6002" s="9">
        <f t="shared" si="194"/>
        <v>108700000</v>
      </c>
      <c r="G6002" s="9">
        <v>1087</v>
      </c>
      <c r="H6002" s="10">
        <v>119937406</v>
      </c>
      <c r="I6002" s="11">
        <v>8867623359.3965302</v>
      </c>
      <c r="J6002" s="11">
        <v>84841</v>
      </c>
      <c r="K6002" s="11">
        <v>104520.49550802713</v>
      </c>
      <c r="L6002" s="12">
        <v>0</v>
      </c>
      <c r="M6002" s="11">
        <v>2311</v>
      </c>
      <c r="N6002" s="13"/>
      <c r="O6002" t="str">
        <f t="shared" si="195"/>
        <v/>
      </c>
    </row>
    <row r="6003" spans="1:15" hidden="1">
      <c r="A6003" s="41" t="s">
        <v>94</v>
      </c>
      <c r="B6003" s="46">
        <v>45757</v>
      </c>
      <c r="C6003" s="8" t="s">
        <v>13</v>
      </c>
      <c r="D6003" s="8" t="s">
        <v>46</v>
      </c>
      <c r="E6003" s="8" t="s">
        <v>46</v>
      </c>
      <c r="F6003" s="9">
        <f t="shared" si="194"/>
        <v>-3100000</v>
      </c>
      <c r="G6003" s="9">
        <v>-31</v>
      </c>
      <c r="H6003" s="10">
        <v>-3421439</v>
      </c>
      <c r="I6003" s="11">
        <v>8864383224.0357819</v>
      </c>
      <c r="J6003" s="11">
        <v>84810</v>
      </c>
      <c r="K6003" s="11">
        <v>104520.49550802713</v>
      </c>
      <c r="L6003" s="12">
        <v>181303.63925115904</v>
      </c>
      <c r="M6003" s="11">
        <v>2312</v>
      </c>
      <c r="N6003" s="13"/>
      <c r="O6003" t="str">
        <f t="shared" si="195"/>
        <v/>
      </c>
    </row>
    <row r="6004" spans="1:15" hidden="1">
      <c r="A6004" s="41" t="s">
        <v>94</v>
      </c>
      <c r="B6004" s="46">
        <v>45757</v>
      </c>
      <c r="C6004" s="8" t="s">
        <v>13</v>
      </c>
      <c r="D6004" s="8" t="s">
        <v>46</v>
      </c>
      <c r="E6004" s="8" t="s">
        <v>46</v>
      </c>
      <c r="F6004" s="9">
        <f t="shared" si="194"/>
        <v>-4900000</v>
      </c>
      <c r="G6004" s="9">
        <v>-49</v>
      </c>
      <c r="H6004" s="10">
        <v>-5408081</v>
      </c>
      <c r="I6004" s="11">
        <v>8859261719.755888</v>
      </c>
      <c r="J6004" s="11">
        <v>84761</v>
      </c>
      <c r="K6004" s="11">
        <v>104520.49550802713</v>
      </c>
      <c r="L6004" s="12">
        <v>286576.72010667063</v>
      </c>
      <c r="M6004" s="11">
        <v>2313</v>
      </c>
      <c r="N6004" s="13"/>
      <c r="O6004" t="str">
        <f t="shared" si="195"/>
        <v/>
      </c>
    </row>
    <row r="6005" spans="1:15" hidden="1">
      <c r="A6005" s="41" t="s">
        <v>94</v>
      </c>
      <c r="B6005" s="46">
        <v>45757</v>
      </c>
      <c r="C6005" s="8" t="s">
        <v>13</v>
      </c>
      <c r="D6005" s="8" t="s">
        <v>46</v>
      </c>
      <c r="E6005" s="8" t="s">
        <v>46</v>
      </c>
      <c r="F6005" s="9">
        <f t="shared" si="194"/>
        <v>-18800000</v>
      </c>
      <c r="G6005" s="9">
        <v>-188</v>
      </c>
      <c r="H6005" s="10">
        <v>-20749372</v>
      </c>
      <c r="I6005" s="11">
        <v>8839611866.600378</v>
      </c>
      <c r="J6005" s="11">
        <v>84573</v>
      </c>
      <c r="K6005" s="11">
        <v>104520.49550802713</v>
      </c>
      <c r="L6005" s="12">
        <v>1099518.8444909006</v>
      </c>
      <c r="M6005" s="11">
        <v>2314</v>
      </c>
      <c r="N6005" s="13"/>
      <c r="O6005" t="str">
        <f t="shared" si="195"/>
        <v/>
      </c>
    </row>
    <row r="6006" spans="1:15" hidden="1">
      <c r="A6006" s="41" t="s">
        <v>94</v>
      </c>
      <c r="B6006" s="46">
        <v>45757</v>
      </c>
      <c r="C6006" s="8" t="s">
        <v>13</v>
      </c>
      <c r="D6006" s="8" t="s">
        <v>46</v>
      </c>
      <c r="E6006" s="8" t="s">
        <v>46</v>
      </c>
      <c r="F6006" s="9">
        <f t="shared" si="194"/>
        <v>-400000000</v>
      </c>
      <c r="G6006" s="9">
        <v>-4000</v>
      </c>
      <c r="H6006" s="10">
        <v>-441476000</v>
      </c>
      <c r="I6006" s="11">
        <v>8421529884.5682697</v>
      </c>
      <c r="J6006" s="11">
        <v>80573</v>
      </c>
      <c r="K6006" s="11">
        <v>104520.49550802713</v>
      </c>
      <c r="L6006" s="12">
        <v>23394017.967891455</v>
      </c>
      <c r="M6006" s="11">
        <v>2315</v>
      </c>
      <c r="N6006" s="13"/>
      <c r="O6006" t="str">
        <f t="shared" si="195"/>
        <v/>
      </c>
    </row>
    <row r="6007" spans="1:15" hidden="1">
      <c r="A6007" s="41" t="s">
        <v>94</v>
      </c>
      <c r="B6007" s="46">
        <v>45757</v>
      </c>
      <c r="C6007" s="8" t="s">
        <v>13</v>
      </c>
      <c r="D6007" s="8" t="s">
        <v>46</v>
      </c>
      <c r="E6007" s="8" t="s">
        <v>46</v>
      </c>
      <c r="F6007" s="9">
        <f t="shared" si="194"/>
        <v>72900000</v>
      </c>
      <c r="G6007" s="9">
        <v>729</v>
      </c>
      <c r="H6007" s="10">
        <v>80044200</v>
      </c>
      <c r="I6007" s="11">
        <v>8501574084.5682697</v>
      </c>
      <c r="J6007" s="11">
        <v>81302</v>
      </c>
      <c r="K6007" s="11">
        <v>104567.83454980529</v>
      </c>
      <c r="L6007" s="12">
        <v>0</v>
      </c>
      <c r="M6007" s="11">
        <v>2316</v>
      </c>
      <c r="N6007" s="13"/>
      <c r="O6007" t="str">
        <f t="shared" si="195"/>
        <v/>
      </c>
    </row>
    <row r="6008" spans="1:15" hidden="1">
      <c r="A6008" s="41" t="s">
        <v>94</v>
      </c>
      <c r="B6008" s="46">
        <v>45757</v>
      </c>
      <c r="C6008" s="8" t="s">
        <v>13</v>
      </c>
      <c r="D6008" s="8" t="s">
        <v>46</v>
      </c>
      <c r="E6008" s="8" t="s">
        <v>46</v>
      </c>
      <c r="F6008" s="9">
        <f t="shared" si="194"/>
        <v>-10100000</v>
      </c>
      <c r="G6008" s="9">
        <v>-101</v>
      </c>
      <c r="H6008" s="10">
        <v>-11147269</v>
      </c>
      <c r="I6008" s="11">
        <v>8491012733.278739</v>
      </c>
      <c r="J6008" s="11">
        <v>81201</v>
      </c>
      <c r="K6008" s="11">
        <v>104567.83454980529</v>
      </c>
      <c r="L6008" s="12">
        <v>585917.71046966501</v>
      </c>
      <c r="M6008" s="11">
        <v>2317</v>
      </c>
      <c r="N6008" s="13"/>
      <c r="O6008" t="str">
        <f t="shared" si="195"/>
        <v/>
      </c>
    </row>
    <row r="6009" spans="1:15" hidden="1">
      <c r="A6009" s="41" t="s">
        <v>94</v>
      </c>
      <c r="B6009" s="46">
        <v>45757</v>
      </c>
      <c r="C6009" s="8" t="s">
        <v>13</v>
      </c>
      <c r="D6009" s="8" t="s">
        <v>14</v>
      </c>
      <c r="E6009" s="8" t="s">
        <v>14</v>
      </c>
      <c r="F6009" s="9">
        <f t="shared" si="194"/>
        <v>-900000</v>
      </c>
      <c r="G6009" s="9">
        <v>-9</v>
      </c>
      <c r="H6009" s="10">
        <v>-957762</v>
      </c>
      <c r="I6009" s="11">
        <v>19465398028.881699</v>
      </c>
      <c r="J6009" s="11">
        <v>193830</v>
      </c>
      <c r="K6009" s="11">
        <v>100425.10462199709</v>
      </c>
      <c r="L6009" s="12">
        <v>53936.058402026189</v>
      </c>
      <c r="M6009" s="11">
        <v>800</v>
      </c>
      <c r="N6009" s="13"/>
      <c r="O6009" t="str">
        <f t="shared" si="195"/>
        <v/>
      </c>
    </row>
    <row r="6010" spans="1:15" hidden="1">
      <c r="A6010" s="41" t="s">
        <v>94</v>
      </c>
      <c r="B6010" s="46">
        <v>45757</v>
      </c>
      <c r="C6010" s="8" t="s">
        <v>13</v>
      </c>
      <c r="D6010" s="8" t="s">
        <v>46</v>
      </c>
      <c r="E6010" s="8" t="s">
        <v>46</v>
      </c>
      <c r="F6010" s="9">
        <f t="shared" si="194"/>
        <v>4500000</v>
      </c>
      <c r="G6010" s="9">
        <v>45</v>
      </c>
      <c r="H6010" s="10">
        <v>4965210</v>
      </c>
      <c r="I6010" s="11">
        <v>8495977943.278739</v>
      </c>
      <c r="J6010" s="11">
        <v>81246</v>
      </c>
      <c r="K6010" s="11">
        <v>104571.03049108558</v>
      </c>
      <c r="L6010" s="12">
        <v>0</v>
      </c>
      <c r="M6010" s="11">
        <v>2318</v>
      </c>
      <c r="N6010" s="13"/>
      <c r="O6010" t="str">
        <f t="shared" si="195"/>
        <v/>
      </c>
    </row>
    <row r="6011" spans="1:15" hidden="1">
      <c r="A6011" s="41" t="s">
        <v>94</v>
      </c>
      <c r="B6011" s="46">
        <v>45757</v>
      </c>
      <c r="C6011" s="8" t="s">
        <v>13</v>
      </c>
      <c r="D6011" s="8" t="s">
        <v>46</v>
      </c>
      <c r="E6011" s="8" t="s">
        <v>46</v>
      </c>
      <c r="F6011" s="9">
        <f t="shared" si="194"/>
        <v>-2700000</v>
      </c>
      <c r="G6011" s="9">
        <v>-27</v>
      </c>
      <c r="H6011" s="10">
        <v>-2979963</v>
      </c>
      <c r="I6011" s="11">
        <v>8493154525.4554796</v>
      </c>
      <c r="J6011" s="11">
        <v>81219</v>
      </c>
      <c r="K6011" s="11">
        <v>104571.03049108558</v>
      </c>
      <c r="L6011" s="12">
        <v>156545.1767406892</v>
      </c>
      <c r="M6011" s="11">
        <v>2319</v>
      </c>
      <c r="N6011" s="13"/>
      <c r="O6011" t="str">
        <f t="shared" si="195"/>
        <v/>
      </c>
    </row>
    <row r="6012" spans="1:15" hidden="1">
      <c r="A6012" s="41" t="s">
        <v>94</v>
      </c>
      <c r="B6012" s="46">
        <v>45757</v>
      </c>
      <c r="C6012" s="8" t="s">
        <v>13</v>
      </c>
      <c r="D6012" s="8" t="s">
        <v>46</v>
      </c>
      <c r="E6012" s="8" t="s">
        <v>46</v>
      </c>
      <c r="F6012" s="9">
        <f t="shared" si="194"/>
        <v>-900000</v>
      </c>
      <c r="G6012" s="9">
        <v>-9</v>
      </c>
      <c r="H6012" s="10">
        <v>-993321</v>
      </c>
      <c r="I6012" s="11">
        <v>8492213386.1810598</v>
      </c>
      <c r="J6012" s="11">
        <v>81210</v>
      </c>
      <c r="K6012" s="11">
        <v>104571.03049108558</v>
      </c>
      <c r="L6012" s="12">
        <v>52181.725580229773</v>
      </c>
      <c r="M6012" s="11">
        <v>2320</v>
      </c>
      <c r="N6012" s="13"/>
      <c r="O6012" t="str">
        <f t="shared" si="195"/>
        <v/>
      </c>
    </row>
    <row r="6013" spans="1:15" hidden="1">
      <c r="A6013" s="41" t="s">
        <v>94</v>
      </c>
      <c r="B6013" s="46">
        <v>45757</v>
      </c>
      <c r="C6013" s="8" t="s">
        <v>13</v>
      </c>
      <c r="D6013" s="8" t="s">
        <v>46</v>
      </c>
      <c r="E6013" s="8" t="s">
        <v>46</v>
      </c>
      <c r="F6013" s="9">
        <f t="shared" si="194"/>
        <v>-1000000</v>
      </c>
      <c r="G6013" s="9">
        <v>-10</v>
      </c>
      <c r="H6013" s="10">
        <v>-1103690</v>
      </c>
      <c r="I6013" s="11">
        <v>8491167675.8761492</v>
      </c>
      <c r="J6013" s="11">
        <v>81200</v>
      </c>
      <c r="K6013" s="11">
        <v>104571.03049108558</v>
      </c>
      <c r="L6013" s="12">
        <v>57979.695089144167</v>
      </c>
      <c r="M6013" s="11">
        <v>2321</v>
      </c>
      <c r="N6013" s="13"/>
      <c r="O6013" t="str">
        <f t="shared" si="195"/>
        <v/>
      </c>
    </row>
    <row r="6014" spans="1:15" hidden="1">
      <c r="A6014" s="41" t="s">
        <v>94</v>
      </c>
      <c r="B6014" s="46">
        <v>45757</v>
      </c>
      <c r="C6014" s="8" t="s">
        <v>13</v>
      </c>
      <c r="D6014" s="8" t="s">
        <v>46</v>
      </c>
      <c r="E6014" s="8" t="s">
        <v>46</v>
      </c>
      <c r="F6014" s="9">
        <f t="shared" si="194"/>
        <v>-40700000</v>
      </c>
      <c r="G6014" s="9">
        <v>-407</v>
      </c>
      <c r="H6014" s="10">
        <v>-44920183</v>
      </c>
      <c r="I6014" s="11">
        <v>8448607266.4662771</v>
      </c>
      <c r="J6014" s="11">
        <v>80793</v>
      </c>
      <c r="K6014" s="11">
        <v>104571.03049108558</v>
      </c>
      <c r="L6014" s="12">
        <v>2359773.5901281685</v>
      </c>
      <c r="M6014" s="11">
        <v>2322</v>
      </c>
      <c r="N6014" s="13"/>
      <c r="O6014" t="str">
        <f t="shared" si="195"/>
        <v/>
      </c>
    </row>
    <row r="6015" spans="1:15" hidden="1">
      <c r="A6015" s="41" t="s">
        <v>94</v>
      </c>
      <c r="B6015" s="46">
        <v>45757</v>
      </c>
      <c r="C6015" s="8" t="s">
        <v>13</v>
      </c>
      <c r="D6015" s="8" t="s">
        <v>46</v>
      </c>
      <c r="E6015" s="8" t="s">
        <v>46</v>
      </c>
      <c r="F6015" s="9">
        <f t="shared" si="194"/>
        <v>-113200000</v>
      </c>
      <c r="G6015" s="9">
        <v>-1132</v>
      </c>
      <c r="H6015" s="10">
        <v>-124937708</v>
      </c>
      <c r="I6015" s="11">
        <v>8330232859.9503679</v>
      </c>
      <c r="J6015" s="11">
        <v>79661</v>
      </c>
      <c r="K6015" s="11">
        <v>104571.03049108558</v>
      </c>
      <c r="L6015" s="12">
        <v>6563301.4840911329</v>
      </c>
      <c r="M6015" s="11">
        <v>2323</v>
      </c>
      <c r="N6015" s="13"/>
      <c r="O6015" t="str">
        <f t="shared" si="195"/>
        <v/>
      </c>
    </row>
    <row r="6016" spans="1:15" hidden="1">
      <c r="A6016" s="41" t="s">
        <v>94</v>
      </c>
      <c r="B6016" s="46">
        <v>45757</v>
      </c>
      <c r="C6016" s="8" t="s">
        <v>13</v>
      </c>
      <c r="D6016" s="8" t="s">
        <v>14</v>
      </c>
      <c r="E6016" s="8" t="s">
        <v>14</v>
      </c>
      <c r="F6016" s="9">
        <f t="shared" si="194"/>
        <v>-2800000</v>
      </c>
      <c r="G6016" s="9">
        <v>-28</v>
      </c>
      <c r="H6016" s="10">
        <v>-2979704</v>
      </c>
      <c r="I6016" s="11">
        <v>19462586125.952282</v>
      </c>
      <c r="J6016" s="11">
        <v>193802</v>
      </c>
      <c r="K6016" s="11">
        <v>100425.10462199709</v>
      </c>
      <c r="L6016" s="12">
        <v>167801.07058408158</v>
      </c>
      <c r="M6016" s="11">
        <v>801</v>
      </c>
      <c r="N6016" s="13"/>
      <c r="O6016" t="str">
        <f t="shared" si="195"/>
        <v/>
      </c>
    </row>
    <row r="6017" spans="1:15" hidden="1">
      <c r="A6017" s="41" t="s">
        <v>94</v>
      </c>
      <c r="B6017" s="46">
        <v>45757</v>
      </c>
      <c r="C6017" s="8" t="s">
        <v>13</v>
      </c>
      <c r="D6017" s="8" t="s">
        <v>46</v>
      </c>
      <c r="E6017" s="8" t="s">
        <v>46</v>
      </c>
      <c r="F6017" s="9">
        <f t="shared" si="194"/>
        <v>-2200000</v>
      </c>
      <c r="G6017" s="9">
        <v>-22</v>
      </c>
      <c r="H6017" s="10">
        <v>-2428118</v>
      </c>
      <c r="I6017" s="11">
        <v>8327932297.2795639</v>
      </c>
      <c r="J6017" s="11">
        <v>79639</v>
      </c>
      <c r="K6017" s="11">
        <v>104571.03049108558</v>
      </c>
      <c r="L6017" s="12">
        <v>127555.32919611735</v>
      </c>
      <c r="M6017" s="11">
        <v>2324</v>
      </c>
      <c r="N6017" s="13"/>
      <c r="O6017" t="str">
        <f t="shared" si="195"/>
        <v/>
      </c>
    </row>
    <row r="6018" spans="1:15" hidden="1">
      <c r="A6018" s="41" t="s">
        <v>94</v>
      </c>
      <c r="B6018" s="46">
        <v>45757</v>
      </c>
      <c r="C6018" s="8" t="s">
        <v>13</v>
      </c>
      <c r="D6018" s="8" t="s">
        <v>14</v>
      </c>
      <c r="E6018" s="8" t="s">
        <v>14</v>
      </c>
      <c r="F6018" s="9">
        <f t="shared" si="194"/>
        <v>1900000</v>
      </c>
      <c r="G6018" s="9">
        <v>19</v>
      </c>
      <c r="H6018" s="10">
        <v>2024697</v>
      </c>
      <c r="I6018" s="11">
        <v>19464610822.952282</v>
      </c>
      <c r="J6018" s="11">
        <v>193821</v>
      </c>
      <c r="K6018" s="11">
        <v>100425.7063112474</v>
      </c>
      <c r="L6018" s="12">
        <v>0</v>
      </c>
      <c r="M6018" s="11">
        <v>802</v>
      </c>
      <c r="N6018" s="13"/>
      <c r="O6018" t="str">
        <f t="shared" si="195"/>
        <v/>
      </c>
    </row>
    <row r="6019" spans="1:15" hidden="1">
      <c r="A6019" s="41" t="s">
        <v>94</v>
      </c>
      <c r="B6019" s="46">
        <v>45757</v>
      </c>
      <c r="C6019" s="8" t="s">
        <v>13</v>
      </c>
      <c r="D6019" s="8" t="s">
        <v>46</v>
      </c>
      <c r="E6019" s="8" t="s">
        <v>46</v>
      </c>
      <c r="F6019" s="9">
        <f t="shared" si="194"/>
        <v>-1800000</v>
      </c>
      <c r="G6019" s="9">
        <v>-18</v>
      </c>
      <c r="H6019" s="10">
        <v>-1986642</v>
      </c>
      <c r="I6019" s="11">
        <v>8326050018.7307243</v>
      </c>
      <c r="J6019" s="11">
        <v>79621</v>
      </c>
      <c r="K6019" s="11">
        <v>104571.03049108558</v>
      </c>
      <c r="L6019" s="12">
        <v>104363.45116045955</v>
      </c>
      <c r="M6019" s="11">
        <v>2325</v>
      </c>
      <c r="N6019" s="13"/>
      <c r="O6019" t="str">
        <f t="shared" si="195"/>
        <v/>
      </c>
    </row>
    <row r="6020" spans="1:15" hidden="1">
      <c r="A6020" s="41" t="s">
        <v>94</v>
      </c>
      <c r="B6020" s="46">
        <v>45757</v>
      </c>
      <c r="C6020" s="8" t="s">
        <v>13</v>
      </c>
      <c r="D6020" s="8" t="s">
        <v>46</v>
      </c>
      <c r="E6020" s="8" t="s">
        <v>46</v>
      </c>
      <c r="F6020" s="9">
        <f t="shared" si="194"/>
        <v>-1900000</v>
      </c>
      <c r="G6020" s="9">
        <v>-19</v>
      </c>
      <c r="H6020" s="10">
        <v>-2097011</v>
      </c>
      <c r="I6020" s="11">
        <v>8324063169.1513939</v>
      </c>
      <c r="J6020" s="11">
        <v>79602</v>
      </c>
      <c r="K6020" s="11">
        <v>104571.03049108558</v>
      </c>
      <c r="L6020" s="12">
        <v>110161.42066937406</v>
      </c>
      <c r="M6020" s="11">
        <v>2326</v>
      </c>
      <c r="N6020" s="13"/>
      <c r="O6020" t="str">
        <f t="shared" si="195"/>
        <v/>
      </c>
    </row>
    <row r="6021" spans="1:15" hidden="1">
      <c r="A6021" s="41" t="s">
        <v>94</v>
      </c>
      <c r="B6021" s="46">
        <v>45757</v>
      </c>
      <c r="C6021" s="8" t="s">
        <v>13</v>
      </c>
      <c r="D6021" s="8" t="s">
        <v>14</v>
      </c>
      <c r="E6021" s="8" t="s">
        <v>14</v>
      </c>
      <c r="F6021" s="9">
        <f t="shared" si="194"/>
        <v>-1800000</v>
      </c>
      <c r="G6021" s="9">
        <v>-18</v>
      </c>
      <c r="H6021" s="10">
        <v>-1915524</v>
      </c>
      <c r="I6021" s="11">
        <v>19462803160.238678</v>
      </c>
      <c r="J6021" s="11">
        <v>193803</v>
      </c>
      <c r="K6021" s="11">
        <v>100425.7063112474</v>
      </c>
      <c r="L6021" s="12">
        <v>107861.28639754676</v>
      </c>
      <c r="M6021" s="11">
        <v>803</v>
      </c>
      <c r="N6021" s="13"/>
      <c r="O6021" t="str">
        <f t="shared" si="195"/>
        <v/>
      </c>
    </row>
    <row r="6022" spans="1:15" hidden="1">
      <c r="A6022" s="41" t="s">
        <v>94</v>
      </c>
      <c r="B6022" s="46">
        <v>45757</v>
      </c>
      <c r="C6022" s="8" t="s">
        <v>13</v>
      </c>
      <c r="D6022" s="8" t="s">
        <v>46</v>
      </c>
      <c r="E6022" s="8" t="s">
        <v>46</v>
      </c>
      <c r="F6022" s="9">
        <f t="shared" si="194"/>
        <v>-55900000</v>
      </c>
      <c r="G6022" s="9">
        <v>-559</v>
      </c>
      <c r="H6022" s="10">
        <v>-61696271</v>
      </c>
      <c r="I6022" s="11">
        <v>8265607963.1068773</v>
      </c>
      <c r="J6022" s="11">
        <v>79043</v>
      </c>
      <c r="K6022" s="11">
        <v>104571.03049108558</v>
      </c>
      <c r="L6022" s="12">
        <v>3241064.9554831609</v>
      </c>
      <c r="M6022" s="11">
        <v>2327</v>
      </c>
      <c r="N6022" s="13"/>
      <c r="O6022" t="str">
        <f t="shared" si="195"/>
        <v/>
      </c>
    </row>
    <row r="6023" spans="1:15" hidden="1">
      <c r="A6023" s="41" t="s">
        <v>94</v>
      </c>
      <c r="B6023" s="46">
        <v>45757</v>
      </c>
      <c r="C6023" s="8" t="s">
        <v>13</v>
      </c>
      <c r="D6023" s="8" t="s">
        <v>46</v>
      </c>
      <c r="E6023" s="8" t="s">
        <v>46</v>
      </c>
      <c r="F6023" s="9">
        <f t="shared" si="194"/>
        <v>-4100000</v>
      </c>
      <c r="G6023" s="9">
        <v>-41</v>
      </c>
      <c r="H6023" s="10">
        <v>-4525129</v>
      </c>
      <c r="I6023" s="11">
        <v>8261320550.8567429</v>
      </c>
      <c r="J6023" s="11">
        <v>79002</v>
      </c>
      <c r="K6023" s="11">
        <v>104571.03049108558</v>
      </c>
      <c r="L6023" s="12">
        <v>237716.74986549094</v>
      </c>
      <c r="M6023" s="11">
        <v>2328</v>
      </c>
      <c r="N6023" s="13"/>
      <c r="O6023" t="str">
        <f t="shared" si="195"/>
        <v/>
      </c>
    </row>
    <row r="6024" spans="1:15" hidden="1">
      <c r="A6024" s="41" t="s">
        <v>94</v>
      </c>
      <c r="B6024" s="46">
        <v>45757</v>
      </c>
      <c r="C6024" s="8" t="s">
        <v>13</v>
      </c>
      <c r="D6024" s="8" t="s">
        <v>46</v>
      </c>
      <c r="E6024" s="8" t="s">
        <v>46</v>
      </c>
      <c r="F6024" s="9">
        <f t="shared" si="194"/>
        <v>-4500000</v>
      </c>
      <c r="G6024" s="9">
        <v>-45</v>
      </c>
      <c r="H6024" s="10">
        <v>-4966605</v>
      </c>
      <c r="I6024" s="11">
        <v>8256614854.4846439</v>
      </c>
      <c r="J6024" s="11">
        <v>78957</v>
      </c>
      <c r="K6024" s="11">
        <v>104571.03049108558</v>
      </c>
      <c r="L6024" s="12">
        <v>260908.62790114898</v>
      </c>
      <c r="M6024" s="11">
        <v>2329</v>
      </c>
      <c r="N6024" s="13"/>
      <c r="O6024" t="str">
        <f t="shared" si="195"/>
        <v/>
      </c>
    </row>
    <row r="6025" spans="1:15" hidden="1">
      <c r="A6025" s="41" t="s">
        <v>94</v>
      </c>
      <c r="B6025" s="46">
        <v>45757</v>
      </c>
      <c r="C6025" s="8" t="s">
        <v>13</v>
      </c>
      <c r="D6025" s="8" t="s">
        <v>46</v>
      </c>
      <c r="E6025" s="8" t="s">
        <v>46</v>
      </c>
      <c r="F6025" s="9">
        <f t="shared" si="194"/>
        <v>-2700000</v>
      </c>
      <c r="G6025" s="9">
        <v>-27</v>
      </c>
      <c r="H6025" s="10">
        <v>-2979963</v>
      </c>
      <c r="I6025" s="11">
        <v>8253791436.6613846</v>
      </c>
      <c r="J6025" s="11">
        <v>78930</v>
      </c>
      <c r="K6025" s="11">
        <v>104571.03049108558</v>
      </c>
      <c r="L6025" s="12">
        <v>156545.1767406892</v>
      </c>
      <c r="M6025" s="11">
        <v>2330</v>
      </c>
      <c r="N6025" s="13"/>
      <c r="O6025" t="str">
        <f t="shared" si="195"/>
        <v/>
      </c>
    </row>
    <row r="6026" spans="1:15" hidden="1">
      <c r="A6026" s="41" t="s">
        <v>94</v>
      </c>
      <c r="B6026" s="46">
        <v>45757</v>
      </c>
      <c r="C6026" s="8" t="s">
        <v>13</v>
      </c>
      <c r="D6026" s="8" t="s">
        <v>46</v>
      </c>
      <c r="E6026" s="8" t="s">
        <v>46</v>
      </c>
      <c r="F6026" s="9">
        <f t="shared" ref="F6026:F6089" si="196">100000*G6026</f>
        <v>-22600000</v>
      </c>
      <c r="G6026" s="9">
        <v>-226</v>
      </c>
      <c r="H6026" s="10">
        <v>-24943394</v>
      </c>
      <c r="I6026" s="11">
        <v>8230158383.7703991</v>
      </c>
      <c r="J6026" s="11">
        <v>78704</v>
      </c>
      <c r="K6026" s="11">
        <v>104571.03049108558</v>
      </c>
      <c r="L6026" s="12">
        <v>1310341.1090146601</v>
      </c>
      <c r="M6026" s="11">
        <v>2331</v>
      </c>
      <c r="N6026" s="13"/>
      <c r="O6026" t="str">
        <f t="shared" si="195"/>
        <v/>
      </c>
    </row>
    <row r="6027" spans="1:15" hidden="1">
      <c r="A6027" s="41" t="s">
        <v>94</v>
      </c>
      <c r="B6027" s="46">
        <v>45757</v>
      </c>
      <c r="C6027" s="8" t="s">
        <v>13</v>
      </c>
      <c r="D6027" s="8" t="s">
        <v>46</v>
      </c>
      <c r="E6027" s="8" t="s">
        <v>46</v>
      </c>
      <c r="F6027" s="9">
        <f t="shared" si="196"/>
        <v>-90500000</v>
      </c>
      <c r="G6027" s="9">
        <v>-905</v>
      </c>
      <c r="H6027" s="10">
        <v>-99883945</v>
      </c>
      <c r="I6027" s="11">
        <v>8135521601.1759663</v>
      </c>
      <c r="J6027" s="11">
        <v>77799</v>
      </c>
      <c r="K6027" s="11">
        <v>104571.03049108558</v>
      </c>
      <c r="L6027" s="12">
        <v>5247162.4055675566</v>
      </c>
      <c r="M6027" s="11">
        <v>2332</v>
      </c>
      <c r="N6027" s="13"/>
      <c r="O6027" t="str">
        <f t="shared" si="195"/>
        <v/>
      </c>
    </row>
    <row r="6028" spans="1:15" hidden="1">
      <c r="A6028" s="41" t="s">
        <v>94</v>
      </c>
      <c r="B6028" s="46">
        <v>45757</v>
      </c>
      <c r="C6028" s="8" t="s">
        <v>13</v>
      </c>
      <c r="D6028" s="8" t="s">
        <v>46</v>
      </c>
      <c r="E6028" s="8" t="s">
        <v>46</v>
      </c>
      <c r="F6028" s="9">
        <f t="shared" si="196"/>
        <v>-210700000</v>
      </c>
      <c r="G6028" s="9">
        <v>-2107</v>
      </c>
      <c r="H6028" s="10">
        <v>-232547483</v>
      </c>
      <c r="I6028" s="11">
        <v>7915190439.9312487</v>
      </c>
      <c r="J6028" s="11">
        <v>75692</v>
      </c>
      <c r="K6028" s="11">
        <v>104571.03049108558</v>
      </c>
      <c r="L6028" s="12">
        <v>12216321.7552827</v>
      </c>
      <c r="M6028" s="11">
        <v>2333</v>
      </c>
      <c r="N6028" s="13"/>
      <c r="O6028" t="str">
        <f t="shared" si="195"/>
        <v/>
      </c>
    </row>
    <row r="6029" spans="1:15" hidden="1">
      <c r="A6029" s="41" t="s">
        <v>94</v>
      </c>
      <c r="B6029" s="46">
        <v>45757</v>
      </c>
      <c r="C6029" s="8" t="s">
        <v>13</v>
      </c>
      <c r="D6029" s="8" t="s">
        <v>46</v>
      </c>
      <c r="E6029" s="8" t="s">
        <v>46</v>
      </c>
      <c r="F6029" s="9">
        <f t="shared" si="196"/>
        <v>-31600000</v>
      </c>
      <c r="G6029" s="9">
        <v>-316</v>
      </c>
      <c r="H6029" s="10">
        <v>-34876604</v>
      </c>
      <c r="I6029" s="11">
        <v>7882145994.2960653</v>
      </c>
      <c r="J6029" s="11">
        <v>75376</v>
      </c>
      <c r="K6029" s="11">
        <v>104571.03049108558</v>
      </c>
      <c r="L6029" s="12">
        <v>1832158.3648169562</v>
      </c>
      <c r="M6029" s="11">
        <v>2334</v>
      </c>
      <c r="N6029" s="13"/>
      <c r="O6029" t="str">
        <f t="shared" si="195"/>
        <v/>
      </c>
    </row>
    <row r="6030" spans="1:15" hidden="1">
      <c r="A6030" s="41" t="s">
        <v>94</v>
      </c>
      <c r="B6030" s="46">
        <v>45757</v>
      </c>
      <c r="C6030" s="8" t="s">
        <v>13</v>
      </c>
      <c r="D6030" s="8" t="s">
        <v>46</v>
      </c>
      <c r="E6030" s="8" t="s">
        <v>46</v>
      </c>
      <c r="F6030" s="9">
        <f t="shared" si="196"/>
        <v>-900000</v>
      </c>
      <c r="G6030" s="9">
        <v>-9</v>
      </c>
      <c r="H6030" s="10">
        <v>-993321</v>
      </c>
      <c r="I6030" s="11">
        <v>7881204855.0216455</v>
      </c>
      <c r="J6030" s="11">
        <v>75367</v>
      </c>
      <c r="K6030" s="11">
        <v>104571.03049108558</v>
      </c>
      <c r="L6030" s="12">
        <v>52181.725580229773</v>
      </c>
      <c r="M6030" s="11">
        <v>2335</v>
      </c>
      <c r="N6030" s="13"/>
      <c r="O6030" t="str">
        <f t="shared" si="195"/>
        <v/>
      </c>
    </row>
    <row r="6031" spans="1:15" hidden="1">
      <c r="A6031" s="41" t="s">
        <v>94</v>
      </c>
      <c r="B6031" s="46">
        <v>45757</v>
      </c>
      <c r="C6031" s="8" t="s">
        <v>13</v>
      </c>
      <c r="D6031" s="8" t="s">
        <v>14</v>
      </c>
      <c r="E6031" s="8" t="s">
        <v>14</v>
      </c>
      <c r="F6031" s="9">
        <f t="shared" si="196"/>
        <v>-900000</v>
      </c>
      <c r="G6031" s="9">
        <v>-9</v>
      </c>
      <c r="H6031" s="10">
        <v>-957762</v>
      </c>
      <c r="I6031" s="11">
        <v>19461899328.881878</v>
      </c>
      <c r="J6031" s="11">
        <v>193794</v>
      </c>
      <c r="K6031" s="11">
        <v>100425.7063112474</v>
      </c>
      <c r="L6031" s="12">
        <v>53930.643198773381</v>
      </c>
      <c r="M6031" s="11">
        <v>804</v>
      </c>
      <c r="N6031" s="13"/>
      <c r="O6031" t="str">
        <f t="shared" si="195"/>
        <v/>
      </c>
    </row>
    <row r="6032" spans="1:15" hidden="1">
      <c r="A6032" s="41" t="s">
        <v>94</v>
      </c>
      <c r="B6032" s="46">
        <v>45757</v>
      </c>
      <c r="C6032" s="8" t="s">
        <v>13</v>
      </c>
      <c r="D6032" s="8" t="s">
        <v>15</v>
      </c>
      <c r="E6032" s="8" t="s">
        <v>15</v>
      </c>
      <c r="F6032" s="9">
        <f t="shared" si="196"/>
        <v>141100000</v>
      </c>
      <c r="G6032" s="9">
        <v>1411</v>
      </c>
      <c r="H6032" s="10">
        <v>152263832</v>
      </c>
      <c r="I6032" s="11">
        <v>7960677923.7391043</v>
      </c>
      <c r="J6032" s="11">
        <v>75351</v>
      </c>
      <c r="K6032" s="11">
        <v>105647.9399575202</v>
      </c>
      <c r="L6032" s="12">
        <v>0</v>
      </c>
      <c r="M6032" s="11">
        <v>2873</v>
      </c>
      <c r="N6032" s="13"/>
      <c r="O6032" t="str">
        <f t="shared" ref="O6032:O6095" si="197">IF(M6032=_xlfn.MAXIFS(M:M,D:D,D6032),"X","")</f>
        <v/>
      </c>
    </row>
    <row r="6033" spans="1:15" hidden="1">
      <c r="A6033" s="41" t="s">
        <v>94</v>
      </c>
      <c r="B6033" s="46">
        <v>45757</v>
      </c>
      <c r="C6033" s="8" t="s">
        <v>13</v>
      </c>
      <c r="D6033" s="8" t="s">
        <v>46</v>
      </c>
      <c r="E6033" s="8" t="s">
        <v>46</v>
      </c>
      <c r="F6033" s="9">
        <f t="shared" si="196"/>
        <v>-4600000</v>
      </c>
      <c r="G6033" s="9">
        <v>-46</v>
      </c>
      <c r="H6033" s="10">
        <v>-5076974</v>
      </c>
      <c r="I6033" s="11">
        <v>7876394587.6190557</v>
      </c>
      <c r="J6033" s="11">
        <v>75321</v>
      </c>
      <c r="K6033" s="11">
        <v>104571.03049108558</v>
      </c>
      <c r="L6033" s="12">
        <v>266706.59741006326</v>
      </c>
      <c r="M6033" s="11">
        <v>2336</v>
      </c>
      <c r="N6033" s="13"/>
      <c r="O6033" t="str">
        <f t="shared" si="197"/>
        <v/>
      </c>
    </row>
    <row r="6034" spans="1:15" hidden="1">
      <c r="A6034" s="41" t="s">
        <v>94</v>
      </c>
      <c r="B6034" s="46">
        <v>45757</v>
      </c>
      <c r="C6034" s="8" t="s">
        <v>13</v>
      </c>
      <c r="D6034" s="8" t="s">
        <v>14</v>
      </c>
      <c r="E6034" s="8" t="s">
        <v>14</v>
      </c>
      <c r="F6034" s="9">
        <f t="shared" si="196"/>
        <v>1800000</v>
      </c>
      <c r="G6034" s="9">
        <v>18</v>
      </c>
      <c r="H6034" s="10">
        <v>1911474</v>
      </c>
      <c r="I6034" s="11">
        <v>19463810802.881878</v>
      </c>
      <c r="J6034" s="11">
        <v>193812</v>
      </c>
      <c r="K6034" s="11">
        <v>100426.24194003404</v>
      </c>
      <c r="L6034" s="12">
        <v>0</v>
      </c>
      <c r="M6034" s="11">
        <v>805</v>
      </c>
      <c r="N6034" s="13"/>
      <c r="O6034" t="str">
        <f t="shared" si="197"/>
        <v/>
      </c>
    </row>
    <row r="6035" spans="1:15" hidden="1">
      <c r="A6035" s="41" t="s">
        <v>94</v>
      </c>
      <c r="B6035" s="46">
        <v>45757</v>
      </c>
      <c r="C6035" s="8" t="s">
        <v>13</v>
      </c>
      <c r="D6035" s="8" t="s">
        <v>15</v>
      </c>
      <c r="E6035" s="8" t="s">
        <v>15</v>
      </c>
      <c r="F6035" s="9">
        <f t="shared" si="196"/>
        <v>9300000</v>
      </c>
      <c r="G6035" s="9">
        <v>93</v>
      </c>
      <c r="H6035" s="10">
        <v>10017309</v>
      </c>
      <c r="I6035" s="11">
        <v>7970695232.7391043</v>
      </c>
      <c r="J6035" s="11">
        <v>75444</v>
      </c>
      <c r="K6035" s="11">
        <v>105650.48556199438</v>
      </c>
      <c r="L6035" s="12">
        <v>0</v>
      </c>
      <c r="M6035" s="11">
        <v>2874</v>
      </c>
      <c r="N6035" s="13"/>
      <c r="O6035" t="str">
        <f t="shared" si="197"/>
        <v/>
      </c>
    </row>
    <row r="6036" spans="1:15" hidden="1">
      <c r="A6036" s="41" t="s">
        <v>94</v>
      </c>
      <c r="B6036" s="46">
        <v>45757</v>
      </c>
      <c r="C6036" s="8" t="s">
        <v>13</v>
      </c>
      <c r="D6036" s="8" t="s">
        <v>46</v>
      </c>
      <c r="E6036" s="8" t="s">
        <v>46</v>
      </c>
      <c r="F6036" s="9">
        <f t="shared" si="196"/>
        <v>4900000</v>
      </c>
      <c r="G6036" s="9">
        <v>49</v>
      </c>
      <c r="H6036" s="10">
        <v>5394508</v>
      </c>
      <c r="I6036" s="11">
        <v>7881789095.6190557</v>
      </c>
      <c r="J6036" s="11">
        <v>75370</v>
      </c>
      <c r="K6036" s="11">
        <v>104574.61981715611</v>
      </c>
      <c r="L6036" s="12">
        <v>0</v>
      </c>
      <c r="M6036" s="11">
        <v>2337</v>
      </c>
      <c r="N6036" s="13"/>
      <c r="O6036" t="str">
        <f t="shared" si="197"/>
        <v/>
      </c>
    </row>
    <row r="6037" spans="1:15" hidden="1">
      <c r="A6037" s="41" t="s">
        <v>94</v>
      </c>
      <c r="B6037" s="46">
        <v>45757</v>
      </c>
      <c r="C6037" s="8" t="s">
        <v>13</v>
      </c>
      <c r="D6037" s="8" t="s">
        <v>46</v>
      </c>
      <c r="E6037" s="8" t="s">
        <v>46</v>
      </c>
      <c r="F6037" s="9">
        <f t="shared" si="196"/>
        <v>-2700000</v>
      </c>
      <c r="G6037" s="9">
        <v>-27</v>
      </c>
      <c r="H6037" s="10">
        <v>-2979963</v>
      </c>
      <c r="I6037" s="11">
        <v>7878965580.8839922</v>
      </c>
      <c r="J6037" s="11">
        <v>75343</v>
      </c>
      <c r="K6037" s="11">
        <v>104574.61981715611</v>
      </c>
      <c r="L6037" s="12">
        <v>156448.26493678521</v>
      </c>
      <c r="M6037" s="11">
        <v>2338</v>
      </c>
      <c r="N6037" s="13"/>
      <c r="O6037" t="str">
        <f t="shared" si="197"/>
        <v/>
      </c>
    </row>
    <row r="6038" spans="1:15" hidden="1">
      <c r="A6038" s="41" t="s">
        <v>94</v>
      </c>
      <c r="B6038" s="46">
        <v>45757</v>
      </c>
      <c r="C6038" s="8" t="s">
        <v>13</v>
      </c>
      <c r="D6038" s="8" t="s">
        <v>46</v>
      </c>
      <c r="E6038" s="8" t="s">
        <v>46</v>
      </c>
      <c r="F6038" s="9">
        <f t="shared" si="196"/>
        <v>-1000000</v>
      </c>
      <c r="G6038" s="9">
        <v>-10</v>
      </c>
      <c r="H6038" s="10">
        <v>-1103690</v>
      </c>
      <c r="I6038" s="11">
        <v>7877919834.6858206</v>
      </c>
      <c r="J6038" s="11">
        <v>75333</v>
      </c>
      <c r="K6038" s="11">
        <v>104574.61981715611</v>
      </c>
      <c r="L6038" s="12">
        <v>57943.801828438882</v>
      </c>
      <c r="M6038" s="11">
        <v>2339</v>
      </c>
      <c r="N6038" s="13"/>
      <c r="O6038" t="str">
        <f t="shared" si="197"/>
        <v/>
      </c>
    </row>
    <row r="6039" spans="1:15" hidden="1">
      <c r="A6039" s="41" t="s">
        <v>94</v>
      </c>
      <c r="B6039" s="46">
        <v>45757</v>
      </c>
      <c r="C6039" s="8" t="s">
        <v>13</v>
      </c>
      <c r="D6039" s="8" t="s">
        <v>46</v>
      </c>
      <c r="E6039" s="8" t="s">
        <v>46</v>
      </c>
      <c r="F6039" s="9">
        <f t="shared" si="196"/>
        <v>-47000000</v>
      </c>
      <c r="G6039" s="9">
        <v>-470</v>
      </c>
      <c r="H6039" s="10">
        <v>-51873430</v>
      </c>
      <c r="I6039" s="11">
        <v>7828769763.3717575</v>
      </c>
      <c r="J6039" s="11">
        <v>74863</v>
      </c>
      <c r="K6039" s="11">
        <v>104574.61981715611</v>
      </c>
      <c r="L6039" s="12">
        <v>2723358.6859366298</v>
      </c>
      <c r="M6039" s="11">
        <v>2340</v>
      </c>
      <c r="N6039" s="13"/>
      <c r="O6039" t="str">
        <f t="shared" si="197"/>
        <v/>
      </c>
    </row>
    <row r="6040" spans="1:15" hidden="1">
      <c r="A6040" s="41" t="s">
        <v>94</v>
      </c>
      <c r="B6040" s="46">
        <v>45757</v>
      </c>
      <c r="C6040" s="8" t="s">
        <v>13</v>
      </c>
      <c r="D6040" s="8" t="s">
        <v>14</v>
      </c>
      <c r="E6040" s="8" t="s">
        <v>14</v>
      </c>
      <c r="F6040" s="9">
        <f t="shared" si="196"/>
        <v>340800000</v>
      </c>
      <c r="G6040" s="9">
        <v>3408</v>
      </c>
      <c r="H6040" s="10">
        <v>362069328</v>
      </c>
      <c r="I6040" s="11">
        <v>19825880130.881878</v>
      </c>
      <c r="J6040" s="11">
        <v>197220</v>
      </c>
      <c r="K6040" s="11">
        <v>100526.72209148097</v>
      </c>
      <c r="L6040" s="12">
        <v>0</v>
      </c>
      <c r="M6040" s="11">
        <v>806</v>
      </c>
      <c r="N6040" s="13"/>
      <c r="O6040" t="str">
        <f t="shared" si="197"/>
        <v/>
      </c>
    </row>
    <row r="6041" spans="1:15" hidden="1">
      <c r="A6041" s="41" t="s">
        <v>94</v>
      </c>
      <c r="B6041" s="46">
        <v>45757</v>
      </c>
      <c r="C6041" s="8" t="s">
        <v>13</v>
      </c>
      <c r="D6041" s="8" t="s">
        <v>46</v>
      </c>
      <c r="E6041" s="8" t="s">
        <v>46</v>
      </c>
      <c r="F6041" s="9">
        <f t="shared" si="196"/>
        <v>-900000</v>
      </c>
      <c r="G6041" s="9">
        <v>-9</v>
      </c>
      <c r="H6041" s="10">
        <v>-993321</v>
      </c>
      <c r="I6041" s="11">
        <v>7827828591.7934027</v>
      </c>
      <c r="J6041" s="11">
        <v>74854</v>
      </c>
      <c r="K6041" s="11">
        <v>104574.61981715611</v>
      </c>
      <c r="L6041" s="12">
        <v>52149.421645594994</v>
      </c>
      <c r="M6041" s="11">
        <v>2341</v>
      </c>
      <c r="N6041" s="13"/>
      <c r="O6041" t="str">
        <f t="shared" si="197"/>
        <v/>
      </c>
    </row>
    <row r="6042" spans="1:15" hidden="1">
      <c r="A6042" s="41" t="s">
        <v>94</v>
      </c>
      <c r="B6042" s="46">
        <v>45757</v>
      </c>
      <c r="C6042" s="8" t="s">
        <v>13</v>
      </c>
      <c r="D6042" s="8" t="s">
        <v>46</v>
      </c>
      <c r="E6042" s="8" t="s">
        <v>46</v>
      </c>
      <c r="F6042" s="9">
        <f t="shared" si="196"/>
        <v>-1300000</v>
      </c>
      <c r="G6042" s="9">
        <v>-13</v>
      </c>
      <c r="H6042" s="10">
        <v>-1434797</v>
      </c>
      <c r="I6042" s="11">
        <v>7826469121.7357798</v>
      </c>
      <c r="J6042" s="11">
        <v>74841</v>
      </c>
      <c r="K6042" s="11">
        <v>104574.61981715611</v>
      </c>
      <c r="L6042" s="12">
        <v>75326.942376970546</v>
      </c>
      <c r="M6042" s="11">
        <v>2342</v>
      </c>
      <c r="N6042" s="13"/>
      <c r="O6042" t="str">
        <f t="shared" si="197"/>
        <v/>
      </c>
    </row>
    <row r="6043" spans="1:15" hidden="1">
      <c r="A6043" s="41" t="s">
        <v>94</v>
      </c>
      <c r="B6043" s="46">
        <v>45757</v>
      </c>
      <c r="C6043" s="8" t="s">
        <v>13</v>
      </c>
      <c r="D6043" s="8" t="s">
        <v>46</v>
      </c>
      <c r="E6043" s="8" t="s">
        <v>46</v>
      </c>
      <c r="F6043" s="9">
        <f t="shared" si="196"/>
        <v>-21500000</v>
      </c>
      <c r="G6043" s="9">
        <v>-215</v>
      </c>
      <c r="H6043" s="10">
        <v>-23729335</v>
      </c>
      <c r="I6043" s="11">
        <v>7803985578.475091</v>
      </c>
      <c r="J6043" s="11">
        <v>74626</v>
      </c>
      <c r="K6043" s="11">
        <v>104574.61981715611</v>
      </c>
      <c r="L6043" s="12">
        <v>1245791.7393114343</v>
      </c>
      <c r="M6043" s="11">
        <v>2343</v>
      </c>
      <c r="N6043" s="13"/>
      <c r="O6043" t="str">
        <f t="shared" si="197"/>
        <v/>
      </c>
    </row>
    <row r="6044" spans="1:15" hidden="1">
      <c r="A6044" s="41" t="s">
        <v>94</v>
      </c>
      <c r="B6044" s="46">
        <v>45757</v>
      </c>
      <c r="C6044" s="8" t="s">
        <v>13</v>
      </c>
      <c r="D6044" s="8" t="s">
        <v>15</v>
      </c>
      <c r="E6044" s="8" t="s">
        <v>15</v>
      </c>
      <c r="F6044" s="9">
        <f t="shared" si="196"/>
        <v>369200000</v>
      </c>
      <c r="G6044" s="9">
        <v>3692</v>
      </c>
      <c r="H6044" s="10">
        <v>398023444</v>
      </c>
      <c r="I6044" s="11">
        <v>8368718676.7391043</v>
      </c>
      <c r="J6044" s="11">
        <v>79136</v>
      </c>
      <c r="K6044" s="11">
        <v>105751.09528835301</v>
      </c>
      <c r="L6044" s="12">
        <v>0</v>
      </c>
      <c r="M6044" s="11">
        <v>2875</v>
      </c>
      <c r="N6044" s="13"/>
      <c r="O6044" t="str">
        <f t="shared" si="197"/>
        <v/>
      </c>
    </row>
    <row r="6045" spans="1:15" hidden="1">
      <c r="A6045" s="41" t="s">
        <v>94</v>
      </c>
      <c r="B6045" s="46">
        <v>45757</v>
      </c>
      <c r="C6045" s="8" t="s">
        <v>13</v>
      </c>
      <c r="D6045" s="8" t="s">
        <v>46</v>
      </c>
      <c r="E6045" s="8" t="s">
        <v>46</v>
      </c>
      <c r="F6045" s="9">
        <f t="shared" si="196"/>
        <v>-2200000</v>
      </c>
      <c r="G6045" s="9">
        <v>-22</v>
      </c>
      <c r="H6045" s="10">
        <v>-2428118</v>
      </c>
      <c r="I6045" s="11">
        <v>7801684936.8391132</v>
      </c>
      <c r="J6045" s="11">
        <v>74604</v>
      </c>
      <c r="K6045" s="11">
        <v>104574.61981715611</v>
      </c>
      <c r="L6045" s="12">
        <v>127476.36402256554</v>
      </c>
      <c r="M6045" s="11">
        <v>2344</v>
      </c>
      <c r="N6045" s="13"/>
      <c r="O6045" t="str">
        <f t="shared" si="197"/>
        <v/>
      </c>
    </row>
    <row r="6046" spans="1:15" hidden="1">
      <c r="A6046" s="41" t="s">
        <v>94</v>
      </c>
      <c r="B6046" s="46">
        <v>45757</v>
      </c>
      <c r="C6046" s="8" t="s">
        <v>13</v>
      </c>
      <c r="D6046" s="8" t="s">
        <v>46</v>
      </c>
      <c r="E6046" s="8" t="s">
        <v>46</v>
      </c>
      <c r="F6046" s="9">
        <f t="shared" si="196"/>
        <v>-1000000</v>
      </c>
      <c r="G6046" s="9">
        <v>-10</v>
      </c>
      <c r="H6046" s="10">
        <v>-1103690</v>
      </c>
      <c r="I6046" s="11">
        <v>7800639190.6409416</v>
      </c>
      <c r="J6046" s="11">
        <v>74594</v>
      </c>
      <c r="K6046" s="11">
        <v>104574.61981715611</v>
      </c>
      <c r="L6046" s="12">
        <v>57943.801828438882</v>
      </c>
      <c r="M6046" s="11">
        <v>2345</v>
      </c>
      <c r="N6046" s="13"/>
      <c r="O6046" t="str">
        <f t="shared" si="197"/>
        <v/>
      </c>
    </row>
    <row r="6047" spans="1:15" hidden="1">
      <c r="A6047" s="41" t="s">
        <v>94</v>
      </c>
      <c r="B6047" s="46">
        <v>45757</v>
      </c>
      <c r="C6047" s="8" t="s">
        <v>13</v>
      </c>
      <c r="D6047" s="8" t="s">
        <v>46</v>
      </c>
      <c r="E6047" s="8" t="s">
        <v>46</v>
      </c>
      <c r="F6047" s="9">
        <f t="shared" si="196"/>
        <v>-900000</v>
      </c>
      <c r="G6047" s="9">
        <v>-9</v>
      </c>
      <c r="H6047" s="10">
        <v>-993321</v>
      </c>
      <c r="I6047" s="11">
        <v>7799698019.0625868</v>
      </c>
      <c r="J6047" s="11">
        <v>74585</v>
      </c>
      <c r="K6047" s="11">
        <v>104574.61981715611</v>
      </c>
      <c r="L6047" s="12">
        <v>52149.421645594994</v>
      </c>
      <c r="M6047" s="11">
        <v>2346</v>
      </c>
      <c r="N6047" s="13"/>
      <c r="O6047" t="str">
        <f t="shared" si="197"/>
        <v/>
      </c>
    </row>
    <row r="6048" spans="1:15" hidden="1">
      <c r="A6048" s="41" t="s">
        <v>94</v>
      </c>
      <c r="B6048" s="46">
        <v>45757</v>
      </c>
      <c r="C6048" s="8" t="s">
        <v>13</v>
      </c>
      <c r="D6048" s="8" t="s">
        <v>46</v>
      </c>
      <c r="E6048" s="8" t="s">
        <v>46</v>
      </c>
      <c r="F6048" s="9">
        <f t="shared" si="196"/>
        <v>-18100000</v>
      </c>
      <c r="G6048" s="9">
        <v>-181</v>
      </c>
      <c r="H6048" s="10">
        <v>-19976789</v>
      </c>
      <c r="I6048" s="11">
        <v>7780770012.8756819</v>
      </c>
      <c r="J6048" s="11">
        <v>74404</v>
      </c>
      <c r="K6048" s="11">
        <v>104574.61981715611</v>
      </c>
      <c r="L6048" s="12">
        <v>1048782.8130947426</v>
      </c>
      <c r="M6048" s="11">
        <v>2347</v>
      </c>
      <c r="N6048" s="13"/>
      <c r="O6048" t="str">
        <f t="shared" si="197"/>
        <v/>
      </c>
    </row>
    <row r="6049" spans="1:15" hidden="1">
      <c r="A6049" s="41" t="s">
        <v>94</v>
      </c>
      <c r="B6049" s="46">
        <v>45757</v>
      </c>
      <c r="C6049" s="8" t="s">
        <v>13</v>
      </c>
      <c r="D6049" s="8" t="s">
        <v>46</v>
      </c>
      <c r="E6049" s="8" t="s">
        <v>46</v>
      </c>
      <c r="F6049" s="9">
        <f t="shared" si="196"/>
        <v>-8800000</v>
      </c>
      <c r="G6049" s="9">
        <v>-88</v>
      </c>
      <c r="H6049" s="10">
        <v>-9712472</v>
      </c>
      <c r="I6049" s="11">
        <v>7771567446.3317719</v>
      </c>
      <c r="J6049" s="11">
        <v>74316</v>
      </c>
      <c r="K6049" s="11">
        <v>104574.61981715611</v>
      </c>
      <c r="L6049" s="12">
        <v>509905.45609026216</v>
      </c>
      <c r="M6049" s="11">
        <v>2348</v>
      </c>
      <c r="N6049" s="13"/>
      <c r="O6049" t="str">
        <f t="shared" si="197"/>
        <v/>
      </c>
    </row>
    <row r="6050" spans="1:15" hidden="1">
      <c r="A6050" s="41" t="s">
        <v>94</v>
      </c>
      <c r="B6050" s="46">
        <v>45757</v>
      </c>
      <c r="C6050" s="8" t="s">
        <v>13</v>
      </c>
      <c r="D6050" s="8" t="s">
        <v>46</v>
      </c>
      <c r="E6050" s="8" t="s">
        <v>46</v>
      </c>
      <c r="F6050" s="9">
        <f t="shared" si="196"/>
        <v>-4500000</v>
      </c>
      <c r="G6050" s="9">
        <v>-45</v>
      </c>
      <c r="H6050" s="10">
        <v>-4966605</v>
      </c>
      <c r="I6050" s="11">
        <v>7766861588.4399996</v>
      </c>
      <c r="J6050" s="11">
        <v>74271</v>
      </c>
      <c r="K6050" s="11">
        <v>104574.61981715611</v>
      </c>
      <c r="L6050" s="12">
        <v>260747.10822797474</v>
      </c>
      <c r="M6050" s="11">
        <v>2349</v>
      </c>
      <c r="N6050" s="13"/>
      <c r="O6050" t="str">
        <f t="shared" si="197"/>
        <v/>
      </c>
    </row>
    <row r="6051" spans="1:15" hidden="1">
      <c r="A6051" s="41" t="s">
        <v>94</v>
      </c>
      <c r="B6051" s="46">
        <v>45757</v>
      </c>
      <c r="C6051" s="8" t="s">
        <v>13</v>
      </c>
      <c r="D6051" s="8" t="s">
        <v>15</v>
      </c>
      <c r="E6051" s="8" t="s">
        <v>15</v>
      </c>
      <c r="F6051" s="9">
        <f t="shared" si="196"/>
        <v>9200000</v>
      </c>
      <c r="G6051" s="9">
        <v>92</v>
      </c>
      <c r="H6051" s="10">
        <v>9919440</v>
      </c>
      <c r="I6051" s="11">
        <v>8378638116.7391043</v>
      </c>
      <c r="J6051" s="11">
        <v>79228</v>
      </c>
      <c r="K6051" s="11">
        <v>105753.49771216116</v>
      </c>
      <c r="L6051" s="12">
        <v>0</v>
      </c>
      <c r="M6051" s="11">
        <v>2876</v>
      </c>
      <c r="N6051" s="13"/>
      <c r="O6051" t="str">
        <f t="shared" si="197"/>
        <v/>
      </c>
    </row>
    <row r="6052" spans="1:15" hidden="1">
      <c r="A6052" s="41" t="s">
        <v>94</v>
      </c>
      <c r="B6052" s="46">
        <v>45757</v>
      </c>
      <c r="C6052" s="8" t="s">
        <v>13</v>
      </c>
      <c r="D6052" s="8" t="s">
        <v>46</v>
      </c>
      <c r="E6052" s="8" t="s">
        <v>46</v>
      </c>
      <c r="F6052" s="9">
        <f t="shared" si="196"/>
        <v>-1000000</v>
      </c>
      <c r="G6052" s="9">
        <v>-10</v>
      </c>
      <c r="H6052" s="10">
        <v>-1103690</v>
      </c>
      <c r="I6052" s="11">
        <v>7765815842.241828</v>
      </c>
      <c r="J6052" s="11">
        <v>74261</v>
      </c>
      <c r="K6052" s="11">
        <v>104574.61981715611</v>
      </c>
      <c r="L6052" s="12">
        <v>57943.801828438882</v>
      </c>
      <c r="M6052" s="11">
        <v>2350</v>
      </c>
      <c r="N6052" s="13"/>
      <c r="O6052" t="str">
        <f t="shared" si="197"/>
        <v/>
      </c>
    </row>
    <row r="6053" spans="1:15" hidden="1">
      <c r="A6053" s="41" t="s">
        <v>94</v>
      </c>
      <c r="B6053" s="46">
        <v>45757</v>
      </c>
      <c r="C6053" s="8" t="s">
        <v>13</v>
      </c>
      <c r="D6053" s="8" t="s">
        <v>46</v>
      </c>
      <c r="E6053" s="8" t="s">
        <v>46</v>
      </c>
      <c r="F6053" s="9">
        <f t="shared" si="196"/>
        <v>-61000000</v>
      </c>
      <c r="G6053" s="9">
        <v>-610</v>
      </c>
      <c r="H6053" s="10">
        <v>-67325090</v>
      </c>
      <c r="I6053" s="11">
        <v>7702025324.1533623</v>
      </c>
      <c r="J6053" s="11">
        <v>73651</v>
      </c>
      <c r="K6053" s="11">
        <v>104574.61981715611</v>
      </c>
      <c r="L6053" s="12">
        <v>3534571.9115347713</v>
      </c>
      <c r="M6053" s="11">
        <v>2351</v>
      </c>
      <c r="N6053" s="13"/>
      <c r="O6053" t="str">
        <f t="shared" si="197"/>
        <v/>
      </c>
    </row>
    <row r="6054" spans="1:15" hidden="1">
      <c r="A6054" s="41" t="s">
        <v>94</v>
      </c>
      <c r="B6054" s="46">
        <v>45757</v>
      </c>
      <c r="C6054" s="8" t="s">
        <v>13</v>
      </c>
      <c r="D6054" s="8" t="s">
        <v>46</v>
      </c>
      <c r="E6054" s="8" t="s">
        <v>46</v>
      </c>
      <c r="F6054" s="9">
        <f t="shared" si="196"/>
        <v>-1800000</v>
      </c>
      <c r="G6054" s="9">
        <v>-18</v>
      </c>
      <c r="H6054" s="10">
        <v>-1986642</v>
      </c>
      <c r="I6054" s="11">
        <v>7700142980.9966536</v>
      </c>
      <c r="J6054" s="11">
        <v>73633</v>
      </c>
      <c r="K6054" s="11">
        <v>104574.61981715611</v>
      </c>
      <c r="L6054" s="12">
        <v>104298.84329118999</v>
      </c>
      <c r="M6054" s="11">
        <v>2352</v>
      </c>
      <c r="N6054" s="13"/>
      <c r="O6054" t="str">
        <f t="shared" si="197"/>
        <v/>
      </c>
    </row>
    <row r="6055" spans="1:15" hidden="1">
      <c r="A6055" s="41" t="s">
        <v>94</v>
      </c>
      <c r="B6055" s="46">
        <v>45757</v>
      </c>
      <c r="C6055" s="8" t="s">
        <v>13</v>
      </c>
      <c r="D6055" s="8" t="s">
        <v>14</v>
      </c>
      <c r="E6055" s="8" t="s">
        <v>14</v>
      </c>
      <c r="F6055" s="9">
        <f t="shared" si="196"/>
        <v>1000000</v>
      </c>
      <c r="G6055" s="9">
        <v>10</v>
      </c>
      <c r="H6055" s="10">
        <v>1057370</v>
      </c>
      <c r="I6055" s="11">
        <v>19826937500.881878</v>
      </c>
      <c r="J6055" s="11">
        <v>197230</v>
      </c>
      <c r="K6055" s="11">
        <v>100526.98626416812</v>
      </c>
      <c r="L6055" s="12">
        <v>0</v>
      </c>
      <c r="M6055" s="11">
        <v>807</v>
      </c>
      <c r="N6055" s="13"/>
      <c r="O6055" t="str">
        <f t="shared" si="197"/>
        <v/>
      </c>
    </row>
    <row r="6056" spans="1:15" hidden="1">
      <c r="A6056" s="41" t="s">
        <v>94</v>
      </c>
      <c r="B6056" s="46">
        <v>45757</v>
      </c>
      <c r="C6056" s="8" t="s">
        <v>13</v>
      </c>
      <c r="D6056" s="8" t="s">
        <v>46</v>
      </c>
      <c r="E6056" s="8" t="s">
        <v>46</v>
      </c>
      <c r="F6056" s="9">
        <f t="shared" si="196"/>
        <v>-18100000</v>
      </c>
      <c r="G6056" s="9">
        <v>-181</v>
      </c>
      <c r="H6056" s="10">
        <v>-19976789</v>
      </c>
      <c r="I6056" s="11">
        <v>7681214974.8097486</v>
      </c>
      <c r="J6056" s="11">
        <v>73452</v>
      </c>
      <c r="K6056" s="11">
        <v>104574.61981715611</v>
      </c>
      <c r="L6056" s="12">
        <v>1048782.8130947426</v>
      </c>
      <c r="M6056" s="11">
        <v>2353</v>
      </c>
      <c r="N6056" s="13"/>
      <c r="O6056" t="str">
        <f t="shared" si="197"/>
        <v/>
      </c>
    </row>
    <row r="6057" spans="1:15" hidden="1">
      <c r="A6057" s="41" t="s">
        <v>94</v>
      </c>
      <c r="B6057" s="46">
        <v>45757</v>
      </c>
      <c r="C6057" s="8" t="s">
        <v>13</v>
      </c>
      <c r="D6057" s="8" t="s">
        <v>46</v>
      </c>
      <c r="E6057" s="8" t="s">
        <v>46</v>
      </c>
      <c r="F6057" s="9">
        <f t="shared" si="196"/>
        <v>-13500000</v>
      </c>
      <c r="G6057" s="9">
        <v>-135</v>
      </c>
      <c r="H6057" s="10">
        <v>-14899815</v>
      </c>
      <c r="I6057" s="11">
        <v>7667097401.1344328</v>
      </c>
      <c r="J6057" s="11">
        <v>73317</v>
      </c>
      <c r="K6057" s="11">
        <v>104574.61981715611</v>
      </c>
      <c r="L6057" s="12">
        <v>782241.32468392514</v>
      </c>
      <c r="M6057" s="11">
        <v>2354</v>
      </c>
      <c r="N6057" s="13"/>
      <c r="O6057" t="str">
        <f t="shared" si="197"/>
        <v/>
      </c>
    </row>
    <row r="6058" spans="1:15" hidden="1">
      <c r="A6058" s="41" t="s">
        <v>94</v>
      </c>
      <c r="B6058" s="46">
        <v>45757</v>
      </c>
      <c r="C6058" s="8" t="s">
        <v>13</v>
      </c>
      <c r="D6058" s="8" t="s">
        <v>14</v>
      </c>
      <c r="E6058" s="8" t="s">
        <v>14</v>
      </c>
      <c r="F6058" s="9">
        <f t="shared" si="196"/>
        <v>-9300000</v>
      </c>
      <c r="G6058" s="9">
        <v>-93</v>
      </c>
      <c r="H6058" s="10">
        <v>-9896874</v>
      </c>
      <c r="I6058" s="11">
        <v>19817588491.159309</v>
      </c>
      <c r="J6058" s="11">
        <v>197137</v>
      </c>
      <c r="K6058" s="11">
        <v>100526.98626416812</v>
      </c>
      <c r="L6058" s="12">
        <v>547864.27743236348</v>
      </c>
      <c r="M6058" s="11">
        <v>808</v>
      </c>
      <c r="N6058" s="13"/>
      <c r="O6058" t="str">
        <f t="shared" si="197"/>
        <v/>
      </c>
    </row>
    <row r="6059" spans="1:15" hidden="1">
      <c r="A6059" s="41" t="s">
        <v>94</v>
      </c>
      <c r="B6059" s="46">
        <v>45757</v>
      </c>
      <c r="C6059" s="8" t="s">
        <v>13</v>
      </c>
      <c r="D6059" s="8" t="s">
        <v>46</v>
      </c>
      <c r="E6059" s="8" t="s">
        <v>46</v>
      </c>
      <c r="F6059" s="9">
        <f t="shared" si="196"/>
        <v>-1200000</v>
      </c>
      <c r="G6059" s="9">
        <v>-12</v>
      </c>
      <c r="H6059" s="10">
        <v>-1324428</v>
      </c>
      <c r="I6059" s="11">
        <v>7665842505.6966267</v>
      </c>
      <c r="J6059" s="11">
        <v>73305</v>
      </c>
      <c r="K6059" s="11">
        <v>104574.61981715611</v>
      </c>
      <c r="L6059" s="12">
        <v>69532.562194126658</v>
      </c>
      <c r="M6059" s="11">
        <v>2355</v>
      </c>
      <c r="N6059" s="13"/>
      <c r="O6059" t="str">
        <f t="shared" si="197"/>
        <v/>
      </c>
    </row>
    <row r="6060" spans="1:15" hidden="1">
      <c r="A6060" s="41" t="s">
        <v>94</v>
      </c>
      <c r="B6060" s="46">
        <v>45757</v>
      </c>
      <c r="C6060" s="8" t="s">
        <v>13</v>
      </c>
      <c r="D6060" s="8" t="s">
        <v>46</v>
      </c>
      <c r="E6060" s="8" t="s">
        <v>46</v>
      </c>
      <c r="F6060" s="9">
        <f t="shared" si="196"/>
        <v>-5000000</v>
      </c>
      <c r="G6060" s="9">
        <v>-50</v>
      </c>
      <c r="H6060" s="10">
        <v>-5518450</v>
      </c>
      <c r="I6060" s="11">
        <v>7660613774.7057686</v>
      </c>
      <c r="J6060" s="11">
        <v>73255</v>
      </c>
      <c r="K6060" s="11">
        <v>104574.61981715611</v>
      </c>
      <c r="L6060" s="12">
        <v>289719.00914219394</v>
      </c>
      <c r="M6060" s="11">
        <v>2356</v>
      </c>
      <c r="N6060" s="13"/>
      <c r="O6060" t="str">
        <f t="shared" si="197"/>
        <v/>
      </c>
    </row>
    <row r="6061" spans="1:15" hidden="1">
      <c r="A6061" s="41" t="s">
        <v>94</v>
      </c>
      <c r="B6061" s="46">
        <v>45757</v>
      </c>
      <c r="C6061" s="8" t="s">
        <v>13</v>
      </c>
      <c r="D6061" s="8" t="s">
        <v>46</v>
      </c>
      <c r="E6061" s="8" t="s">
        <v>46</v>
      </c>
      <c r="F6061" s="9">
        <f t="shared" si="196"/>
        <v>-9000000</v>
      </c>
      <c r="G6061" s="9">
        <v>-90</v>
      </c>
      <c r="H6061" s="10">
        <v>-9933210</v>
      </c>
      <c r="I6061" s="11">
        <v>7651202058.922225</v>
      </c>
      <c r="J6061" s="11">
        <v>73165</v>
      </c>
      <c r="K6061" s="11">
        <v>104574.61981715611</v>
      </c>
      <c r="L6061" s="12">
        <v>521494.21645594947</v>
      </c>
      <c r="M6061" s="11">
        <v>2357</v>
      </c>
      <c r="N6061" s="13"/>
      <c r="O6061" t="str">
        <f t="shared" si="197"/>
        <v/>
      </c>
    </row>
    <row r="6062" spans="1:15" hidden="1">
      <c r="A6062" s="41" t="s">
        <v>94</v>
      </c>
      <c r="B6062" s="46">
        <v>45757</v>
      </c>
      <c r="C6062" s="8" t="s">
        <v>13</v>
      </c>
      <c r="D6062" s="8" t="s">
        <v>46</v>
      </c>
      <c r="E6062" s="8" t="s">
        <v>46</v>
      </c>
      <c r="F6062" s="9">
        <f t="shared" si="196"/>
        <v>-45200000</v>
      </c>
      <c r="G6062" s="9">
        <v>-452</v>
      </c>
      <c r="H6062" s="10">
        <v>-49886788</v>
      </c>
      <c r="I6062" s="11">
        <v>7603934330.7648706</v>
      </c>
      <c r="J6062" s="11">
        <v>72713</v>
      </c>
      <c r="K6062" s="11">
        <v>104574.61981715611</v>
      </c>
      <c r="L6062" s="12">
        <v>2619059.8426454365</v>
      </c>
      <c r="M6062" s="11">
        <v>2358</v>
      </c>
      <c r="N6062" s="13"/>
      <c r="O6062" t="str">
        <f t="shared" si="197"/>
        <v/>
      </c>
    </row>
    <row r="6063" spans="1:15" hidden="1">
      <c r="A6063" s="41" t="s">
        <v>94</v>
      </c>
      <c r="B6063" s="46">
        <v>45757</v>
      </c>
      <c r="C6063" s="8" t="s">
        <v>13</v>
      </c>
      <c r="D6063" s="8" t="s">
        <v>46</v>
      </c>
      <c r="E6063" s="8" t="s">
        <v>46</v>
      </c>
      <c r="F6063" s="9">
        <f t="shared" si="196"/>
        <v>-6500000</v>
      </c>
      <c r="G6063" s="9">
        <v>-65</v>
      </c>
      <c r="H6063" s="10">
        <v>-7173985</v>
      </c>
      <c r="I6063" s="11">
        <v>7597136980.4767551</v>
      </c>
      <c r="J6063" s="11">
        <v>72648</v>
      </c>
      <c r="K6063" s="11">
        <v>104574.61981715611</v>
      </c>
      <c r="L6063" s="12">
        <v>376634.7118848525</v>
      </c>
      <c r="M6063" s="11">
        <v>2359</v>
      </c>
      <c r="N6063" s="13"/>
      <c r="O6063" t="str">
        <f t="shared" si="197"/>
        <v/>
      </c>
    </row>
    <row r="6064" spans="1:15" hidden="1">
      <c r="A6064" s="41" t="s">
        <v>94</v>
      </c>
      <c r="B6064" s="46">
        <v>45757</v>
      </c>
      <c r="C6064" s="8" t="s">
        <v>13</v>
      </c>
      <c r="D6064" s="8" t="s">
        <v>46</v>
      </c>
      <c r="E6064" s="8" t="s">
        <v>46</v>
      </c>
      <c r="F6064" s="9">
        <f t="shared" si="196"/>
        <v>-9700000</v>
      </c>
      <c r="G6064" s="9">
        <v>-97</v>
      </c>
      <c r="H6064" s="10">
        <v>-10705793</v>
      </c>
      <c r="I6064" s="11">
        <v>7586993242.3544912</v>
      </c>
      <c r="J6064" s="11">
        <v>72551</v>
      </c>
      <c r="K6064" s="11">
        <v>104574.61981715611</v>
      </c>
      <c r="L6064" s="12">
        <v>562054.87773585692</v>
      </c>
      <c r="M6064" s="11">
        <v>2360</v>
      </c>
      <c r="N6064" s="13"/>
      <c r="O6064" t="str">
        <f t="shared" si="197"/>
        <v/>
      </c>
    </row>
    <row r="6065" spans="1:15" hidden="1">
      <c r="A6065" s="41" t="s">
        <v>94</v>
      </c>
      <c r="B6065" s="46">
        <v>45757</v>
      </c>
      <c r="C6065" s="8" t="s">
        <v>13</v>
      </c>
      <c r="D6065" s="8" t="s">
        <v>46</v>
      </c>
      <c r="E6065" s="8" t="s">
        <v>46</v>
      </c>
      <c r="F6065" s="9">
        <f t="shared" si="196"/>
        <v>-900000</v>
      </c>
      <c r="G6065" s="9">
        <v>-9</v>
      </c>
      <c r="H6065" s="10">
        <v>-993321</v>
      </c>
      <c r="I6065" s="11">
        <v>7586052070.7761364</v>
      </c>
      <c r="J6065" s="11">
        <v>72542</v>
      </c>
      <c r="K6065" s="11">
        <v>104574.61981715611</v>
      </c>
      <c r="L6065" s="12">
        <v>52149.421645594994</v>
      </c>
      <c r="M6065" s="11">
        <v>2361</v>
      </c>
      <c r="N6065" s="13"/>
      <c r="O6065" t="str">
        <f t="shared" si="197"/>
        <v/>
      </c>
    </row>
    <row r="6066" spans="1:15" hidden="1">
      <c r="A6066" s="41" t="s">
        <v>94</v>
      </c>
      <c r="B6066" s="46">
        <v>45758</v>
      </c>
      <c r="C6066" s="8" t="s">
        <v>13</v>
      </c>
      <c r="D6066" s="8" t="s">
        <v>14</v>
      </c>
      <c r="E6066" s="8" t="s">
        <v>14</v>
      </c>
      <c r="F6066" s="9">
        <f t="shared" si="196"/>
        <v>4700000</v>
      </c>
      <c r="G6066" s="9">
        <v>47</v>
      </c>
      <c r="H6066" s="10">
        <v>5015934</v>
      </c>
      <c r="I6066" s="11">
        <v>19822604425.159309</v>
      </c>
      <c r="J6066" s="11">
        <v>197184</v>
      </c>
      <c r="K6066" s="11">
        <v>100528.46288319188</v>
      </c>
      <c r="L6066" s="12">
        <v>0</v>
      </c>
      <c r="M6066" s="11">
        <v>809</v>
      </c>
      <c r="N6066" s="13"/>
      <c r="O6066" t="str">
        <f t="shared" si="197"/>
        <v/>
      </c>
    </row>
    <row r="6067" spans="1:15" hidden="1">
      <c r="A6067" s="41" t="s">
        <v>94</v>
      </c>
      <c r="B6067" s="46">
        <v>45758</v>
      </c>
      <c r="C6067" s="8" t="s">
        <v>13</v>
      </c>
      <c r="D6067" s="8" t="s">
        <v>14</v>
      </c>
      <c r="E6067" s="8" t="s">
        <v>14</v>
      </c>
      <c r="F6067" s="9">
        <f t="shared" si="196"/>
        <v>51200000</v>
      </c>
      <c r="G6067" s="9">
        <v>512</v>
      </c>
      <c r="H6067" s="10">
        <v>54639616</v>
      </c>
      <c r="I6067" s="11">
        <v>19877244041.159309</v>
      </c>
      <c r="J6067" s="11">
        <v>197696</v>
      </c>
      <c r="K6067" s="11">
        <v>100544.49276241963</v>
      </c>
      <c r="L6067" s="12">
        <v>0</v>
      </c>
      <c r="M6067" s="11">
        <v>810</v>
      </c>
      <c r="N6067" s="13"/>
      <c r="O6067" t="str">
        <f t="shared" si="197"/>
        <v/>
      </c>
    </row>
    <row r="6068" spans="1:15" hidden="1">
      <c r="A6068" s="41" t="s">
        <v>94</v>
      </c>
      <c r="B6068" s="46">
        <v>45758</v>
      </c>
      <c r="C6068" s="8" t="s">
        <v>13</v>
      </c>
      <c r="D6068" s="8" t="s">
        <v>14</v>
      </c>
      <c r="E6068" s="8" t="s">
        <v>14</v>
      </c>
      <c r="F6068" s="9">
        <f t="shared" si="196"/>
        <v>15500000</v>
      </c>
      <c r="G6068" s="9">
        <v>155</v>
      </c>
      <c r="H6068" s="10">
        <v>16595075</v>
      </c>
      <c r="I6068" s="11">
        <v>19893839116.159309</v>
      </c>
      <c r="J6068" s="11">
        <v>197851</v>
      </c>
      <c r="K6068" s="11">
        <v>100549.60104401449</v>
      </c>
      <c r="L6068" s="12">
        <v>0</v>
      </c>
      <c r="M6068" s="11">
        <v>811</v>
      </c>
      <c r="N6068" s="13"/>
      <c r="O6068" t="str">
        <f t="shared" si="197"/>
        <v/>
      </c>
    </row>
    <row r="6069" spans="1:15" hidden="1">
      <c r="A6069" s="41" t="s">
        <v>94</v>
      </c>
      <c r="B6069" s="46">
        <v>45758</v>
      </c>
      <c r="C6069" s="8" t="s">
        <v>13</v>
      </c>
      <c r="D6069" s="8" t="s">
        <v>14</v>
      </c>
      <c r="E6069" s="8" t="s">
        <v>14</v>
      </c>
      <c r="F6069" s="9">
        <f t="shared" si="196"/>
        <v>9400000</v>
      </c>
      <c r="G6069" s="9">
        <v>94</v>
      </c>
      <c r="H6069" s="10">
        <v>10031492</v>
      </c>
      <c r="I6069" s="11">
        <v>19903870608.159309</v>
      </c>
      <c r="J6069" s="11">
        <v>197945</v>
      </c>
      <c r="K6069" s="11">
        <v>100552.53028952138</v>
      </c>
      <c r="L6069" s="12">
        <v>0</v>
      </c>
      <c r="M6069" s="11">
        <v>812</v>
      </c>
      <c r="N6069" s="13"/>
      <c r="O6069" t="str">
        <f t="shared" si="197"/>
        <v/>
      </c>
    </row>
    <row r="6070" spans="1:15" hidden="1">
      <c r="A6070" s="41" t="s">
        <v>94</v>
      </c>
      <c r="B6070" s="46">
        <v>45758</v>
      </c>
      <c r="C6070" s="8" t="s">
        <v>13</v>
      </c>
      <c r="D6070" s="8" t="s">
        <v>14</v>
      </c>
      <c r="E6070" s="8" t="s">
        <v>14</v>
      </c>
      <c r="F6070" s="9">
        <f t="shared" si="196"/>
        <v>9500000</v>
      </c>
      <c r="G6070" s="9">
        <v>95</v>
      </c>
      <c r="H6070" s="10">
        <v>10251070</v>
      </c>
      <c r="I6070" s="11">
        <v>19914121678.159309</v>
      </c>
      <c r="J6070" s="11">
        <v>198040</v>
      </c>
      <c r="K6070" s="11">
        <v>100556.05775681332</v>
      </c>
      <c r="L6070" s="12">
        <v>0</v>
      </c>
      <c r="M6070" s="11">
        <v>813</v>
      </c>
      <c r="N6070" s="13"/>
      <c r="O6070" t="str">
        <f t="shared" si="197"/>
        <v/>
      </c>
    </row>
    <row r="6071" spans="1:15" hidden="1">
      <c r="A6071" s="41" t="s">
        <v>94</v>
      </c>
      <c r="B6071" s="46">
        <v>45758</v>
      </c>
      <c r="C6071" s="8" t="s">
        <v>13</v>
      </c>
      <c r="D6071" s="8" t="s">
        <v>14</v>
      </c>
      <c r="E6071" s="8" t="s">
        <v>14</v>
      </c>
      <c r="F6071" s="9">
        <f t="shared" si="196"/>
        <v>8600000</v>
      </c>
      <c r="G6071" s="9">
        <v>86</v>
      </c>
      <c r="H6071" s="10">
        <v>9177748</v>
      </c>
      <c r="I6071" s="11">
        <v>19923299426.159309</v>
      </c>
      <c r="J6071" s="11">
        <v>198126</v>
      </c>
      <c r="K6071" s="11">
        <v>100558.73245388949</v>
      </c>
      <c r="L6071" s="12">
        <v>0</v>
      </c>
      <c r="M6071" s="11">
        <v>814</v>
      </c>
      <c r="N6071" s="13"/>
      <c r="O6071" t="str">
        <f t="shared" si="197"/>
        <v/>
      </c>
    </row>
    <row r="6072" spans="1:15" hidden="1">
      <c r="A6072" s="41" t="s">
        <v>94</v>
      </c>
      <c r="B6072" s="46">
        <v>45758</v>
      </c>
      <c r="C6072" s="8" t="s">
        <v>13</v>
      </c>
      <c r="D6072" s="8" t="s">
        <v>14</v>
      </c>
      <c r="E6072" s="8" t="s">
        <v>14</v>
      </c>
      <c r="F6072" s="9">
        <f t="shared" si="196"/>
        <v>9100000</v>
      </c>
      <c r="G6072" s="9">
        <v>91</v>
      </c>
      <c r="H6072" s="10">
        <v>9819446</v>
      </c>
      <c r="I6072" s="11">
        <v>19933118872.159309</v>
      </c>
      <c r="J6072" s="11">
        <v>198217</v>
      </c>
      <c r="K6072" s="11">
        <v>100562.10553161085</v>
      </c>
      <c r="L6072" s="12">
        <v>0</v>
      </c>
      <c r="M6072" s="11">
        <v>815</v>
      </c>
      <c r="N6072" s="13"/>
      <c r="O6072" t="str">
        <f t="shared" si="197"/>
        <v/>
      </c>
    </row>
    <row r="6073" spans="1:15" hidden="1">
      <c r="A6073" s="41" t="s">
        <v>94</v>
      </c>
      <c r="B6073" s="46">
        <v>45758</v>
      </c>
      <c r="C6073" s="8" t="s">
        <v>13</v>
      </c>
      <c r="D6073" s="8" t="s">
        <v>14</v>
      </c>
      <c r="E6073" s="8" t="s">
        <v>14</v>
      </c>
      <c r="F6073" s="9">
        <f t="shared" si="196"/>
        <v>4700000</v>
      </c>
      <c r="G6073" s="9">
        <v>47</v>
      </c>
      <c r="H6073" s="10">
        <v>5039575</v>
      </c>
      <c r="I6073" s="11">
        <v>19938158447.159309</v>
      </c>
      <c r="J6073" s="11">
        <v>198264</v>
      </c>
      <c r="K6073" s="11">
        <v>100563.68502178564</v>
      </c>
      <c r="L6073" s="12">
        <v>0</v>
      </c>
      <c r="M6073" s="11">
        <v>816</v>
      </c>
      <c r="N6073" s="13"/>
      <c r="O6073" t="str">
        <f t="shared" si="197"/>
        <v/>
      </c>
    </row>
    <row r="6074" spans="1:15" hidden="1">
      <c r="A6074" s="41" t="s">
        <v>94</v>
      </c>
      <c r="B6074" s="46">
        <v>45758</v>
      </c>
      <c r="C6074" s="8" t="s">
        <v>13</v>
      </c>
      <c r="D6074" s="8" t="s">
        <v>46</v>
      </c>
      <c r="E6074" s="8" t="s">
        <v>46</v>
      </c>
      <c r="F6074" s="9">
        <f t="shared" si="196"/>
        <v>900000</v>
      </c>
      <c r="G6074" s="9">
        <v>9</v>
      </c>
      <c r="H6074" s="10">
        <v>987741</v>
      </c>
      <c r="I6074" s="11">
        <v>7587039811.7761364</v>
      </c>
      <c r="J6074" s="11">
        <v>72551</v>
      </c>
      <c r="K6074" s="11">
        <v>104575.26170247325</v>
      </c>
      <c r="L6074" s="12">
        <v>0</v>
      </c>
      <c r="M6074" s="11">
        <v>2362</v>
      </c>
      <c r="N6074" s="13"/>
      <c r="O6074" t="str">
        <f t="shared" si="197"/>
        <v/>
      </c>
    </row>
    <row r="6075" spans="1:15" hidden="1">
      <c r="A6075" s="41" t="s">
        <v>94</v>
      </c>
      <c r="B6075" s="46">
        <v>45758</v>
      </c>
      <c r="C6075" s="8" t="s">
        <v>13</v>
      </c>
      <c r="D6075" s="8" t="s">
        <v>46</v>
      </c>
      <c r="E6075" s="8" t="s">
        <v>46</v>
      </c>
      <c r="F6075" s="9">
        <f t="shared" si="196"/>
        <v>1800000</v>
      </c>
      <c r="G6075" s="9">
        <v>18</v>
      </c>
      <c r="H6075" s="10">
        <v>1975482</v>
      </c>
      <c r="I6075" s="11">
        <v>7589015293.7761364</v>
      </c>
      <c r="J6075" s="11">
        <v>72569</v>
      </c>
      <c r="K6075" s="11">
        <v>104576.54499546827</v>
      </c>
      <c r="L6075" s="12">
        <v>0</v>
      </c>
      <c r="M6075" s="11">
        <v>2363</v>
      </c>
      <c r="N6075" s="13"/>
      <c r="O6075" t="str">
        <f t="shared" si="197"/>
        <v/>
      </c>
    </row>
    <row r="6076" spans="1:15" hidden="1">
      <c r="A6076" s="41" t="s">
        <v>94</v>
      </c>
      <c r="B6076" s="46">
        <v>45758</v>
      </c>
      <c r="C6076" s="8" t="s">
        <v>13</v>
      </c>
      <c r="D6076" s="8" t="s">
        <v>46</v>
      </c>
      <c r="E6076" s="8" t="s">
        <v>46</v>
      </c>
      <c r="F6076" s="9">
        <f t="shared" si="196"/>
        <v>900000</v>
      </c>
      <c r="G6076" s="9">
        <v>9</v>
      </c>
      <c r="H6076" s="10">
        <v>989469</v>
      </c>
      <c r="I6076" s="11">
        <v>7590004762.7761364</v>
      </c>
      <c r="J6076" s="11">
        <v>72578</v>
      </c>
      <c r="K6076" s="11">
        <v>104577.21021213228</v>
      </c>
      <c r="L6076" s="12">
        <v>0</v>
      </c>
      <c r="M6076" s="11">
        <v>2364</v>
      </c>
      <c r="N6076" s="13"/>
      <c r="O6076" t="str">
        <f t="shared" si="197"/>
        <v/>
      </c>
    </row>
    <row r="6077" spans="1:15" hidden="1">
      <c r="A6077" s="41" t="s">
        <v>94</v>
      </c>
      <c r="B6077" s="46">
        <v>45758</v>
      </c>
      <c r="C6077" s="8" t="s">
        <v>13</v>
      </c>
      <c r="D6077" s="8" t="s">
        <v>46</v>
      </c>
      <c r="E6077" s="8" t="s">
        <v>46</v>
      </c>
      <c r="F6077" s="9">
        <f t="shared" si="196"/>
        <v>900000</v>
      </c>
      <c r="G6077" s="9">
        <v>9</v>
      </c>
      <c r="H6077" s="10">
        <v>987741</v>
      </c>
      <c r="I6077" s="11">
        <v>7590992503.7761364</v>
      </c>
      <c r="J6077" s="11">
        <v>72587</v>
      </c>
      <c r="K6077" s="11">
        <v>104577.85145792134</v>
      </c>
      <c r="L6077" s="12">
        <v>0</v>
      </c>
      <c r="M6077" s="11">
        <v>2365</v>
      </c>
      <c r="N6077" s="13"/>
      <c r="O6077" t="str">
        <f t="shared" si="197"/>
        <v/>
      </c>
    </row>
    <row r="6078" spans="1:15" hidden="1">
      <c r="A6078" s="41" t="s">
        <v>94</v>
      </c>
      <c r="B6078" s="46">
        <v>45758</v>
      </c>
      <c r="C6078" s="8" t="s">
        <v>13</v>
      </c>
      <c r="D6078" s="8" t="s">
        <v>46</v>
      </c>
      <c r="E6078" s="8" t="s">
        <v>46</v>
      </c>
      <c r="F6078" s="9">
        <f t="shared" si="196"/>
        <v>900000</v>
      </c>
      <c r="G6078" s="9">
        <v>9</v>
      </c>
      <c r="H6078" s="10">
        <v>987741</v>
      </c>
      <c r="I6078" s="11">
        <v>7591980244.7761364</v>
      </c>
      <c r="J6078" s="11">
        <v>72596</v>
      </c>
      <c r="K6078" s="11">
        <v>104578.49254471509</v>
      </c>
      <c r="L6078" s="12">
        <v>0</v>
      </c>
      <c r="M6078" s="11">
        <v>2366</v>
      </c>
      <c r="N6078" s="13"/>
      <c r="O6078" t="str">
        <f t="shared" si="197"/>
        <v/>
      </c>
    </row>
    <row r="6079" spans="1:15" hidden="1">
      <c r="A6079" s="41" t="s">
        <v>94</v>
      </c>
      <c r="B6079" s="46">
        <v>45758</v>
      </c>
      <c r="C6079" s="8" t="s">
        <v>13</v>
      </c>
      <c r="D6079" s="8" t="s">
        <v>46</v>
      </c>
      <c r="E6079" s="8" t="s">
        <v>46</v>
      </c>
      <c r="F6079" s="9">
        <f t="shared" si="196"/>
        <v>900000</v>
      </c>
      <c r="G6079" s="9">
        <v>9</v>
      </c>
      <c r="H6079" s="10">
        <v>989469</v>
      </c>
      <c r="I6079" s="11">
        <v>7592969713.7761364</v>
      </c>
      <c r="J6079" s="11">
        <v>72605</v>
      </c>
      <c r="K6079" s="11">
        <v>104579.15727258641</v>
      </c>
      <c r="L6079" s="12">
        <v>0</v>
      </c>
      <c r="M6079" s="11">
        <v>2367</v>
      </c>
      <c r="N6079" s="13"/>
      <c r="O6079" t="str">
        <f t="shared" si="197"/>
        <v/>
      </c>
    </row>
    <row r="6080" spans="1:15" hidden="1">
      <c r="A6080" s="41" t="s">
        <v>94</v>
      </c>
      <c r="B6080" s="46">
        <v>45758</v>
      </c>
      <c r="C6080" s="8" t="s">
        <v>13</v>
      </c>
      <c r="D6080" s="8" t="s">
        <v>46</v>
      </c>
      <c r="E6080" s="8" t="s">
        <v>46</v>
      </c>
      <c r="F6080" s="9">
        <f t="shared" si="196"/>
        <v>900000</v>
      </c>
      <c r="G6080" s="9">
        <v>9</v>
      </c>
      <c r="H6080" s="10">
        <v>987741</v>
      </c>
      <c r="I6080" s="11">
        <v>7593957454.7761364</v>
      </c>
      <c r="J6080" s="11">
        <v>72614</v>
      </c>
      <c r="K6080" s="11">
        <v>104579.79803861702</v>
      </c>
      <c r="L6080" s="12">
        <v>0</v>
      </c>
      <c r="M6080" s="11">
        <v>2368</v>
      </c>
      <c r="N6080" s="13"/>
      <c r="O6080" t="str">
        <f t="shared" si="197"/>
        <v/>
      </c>
    </row>
    <row r="6081" spans="1:15" hidden="1">
      <c r="A6081" s="41" t="s">
        <v>94</v>
      </c>
      <c r="B6081" s="46">
        <v>45758</v>
      </c>
      <c r="C6081" s="8" t="s">
        <v>13</v>
      </c>
      <c r="D6081" s="8" t="s">
        <v>46</v>
      </c>
      <c r="E6081" s="8" t="s">
        <v>46</v>
      </c>
      <c r="F6081" s="9">
        <f t="shared" si="196"/>
        <v>900000</v>
      </c>
      <c r="G6081" s="9">
        <v>9</v>
      </c>
      <c r="H6081" s="10">
        <v>987741</v>
      </c>
      <c r="I6081" s="11">
        <v>7594945195.7761364</v>
      </c>
      <c r="J6081" s="11">
        <v>72623</v>
      </c>
      <c r="K6081" s="11">
        <v>104580.43864583033</v>
      </c>
      <c r="L6081" s="12">
        <v>0</v>
      </c>
      <c r="M6081" s="11">
        <v>2369</v>
      </c>
      <c r="N6081" s="13"/>
      <c r="O6081" t="str">
        <f t="shared" si="197"/>
        <v/>
      </c>
    </row>
    <row r="6082" spans="1:15" hidden="1">
      <c r="A6082" s="41" t="s">
        <v>94</v>
      </c>
      <c r="B6082" s="46">
        <v>45758</v>
      </c>
      <c r="C6082" s="8" t="s">
        <v>13</v>
      </c>
      <c r="D6082" s="8" t="s">
        <v>46</v>
      </c>
      <c r="E6082" s="8" t="s">
        <v>46</v>
      </c>
      <c r="F6082" s="9">
        <f t="shared" si="196"/>
        <v>900000</v>
      </c>
      <c r="G6082" s="9">
        <v>9</v>
      </c>
      <c r="H6082" s="10">
        <v>989469</v>
      </c>
      <c r="I6082" s="11">
        <v>7595934664.7761364</v>
      </c>
      <c r="J6082" s="11">
        <v>72632</v>
      </c>
      <c r="K6082" s="11">
        <v>104581.10288545182</v>
      </c>
      <c r="L6082" s="12">
        <v>0</v>
      </c>
      <c r="M6082" s="11">
        <v>2370</v>
      </c>
      <c r="N6082" s="13"/>
      <c r="O6082" t="str">
        <f t="shared" si="197"/>
        <v/>
      </c>
    </row>
    <row r="6083" spans="1:15" hidden="1">
      <c r="A6083" s="41" t="s">
        <v>94</v>
      </c>
      <c r="B6083" s="46">
        <v>45758</v>
      </c>
      <c r="C6083" s="8" t="s">
        <v>13</v>
      </c>
      <c r="D6083" s="8" t="s">
        <v>46</v>
      </c>
      <c r="E6083" s="8" t="s">
        <v>46</v>
      </c>
      <c r="F6083" s="9">
        <f t="shared" si="196"/>
        <v>900000</v>
      </c>
      <c r="G6083" s="9">
        <v>9</v>
      </c>
      <c r="H6083" s="10">
        <v>989469</v>
      </c>
      <c r="I6083" s="11">
        <v>7596924133.7761364</v>
      </c>
      <c r="J6083" s="11">
        <v>72641</v>
      </c>
      <c r="K6083" s="11">
        <v>104581.76696047874</v>
      </c>
      <c r="L6083" s="12">
        <v>0</v>
      </c>
      <c r="M6083" s="11">
        <v>2371</v>
      </c>
      <c r="N6083" s="13"/>
      <c r="O6083" t="str">
        <f t="shared" si="197"/>
        <v/>
      </c>
    </row>
    <row r="6084" spans="1:15" hidden="1">
      <c r="A6084" s="41" t="s">
        <v>94</v>
      </c>
      <c r="B6084" s="46">
        <v>45758</v>
      </c>
      <c r="C6084" s="8" t="s">
        <v>13</v>
      </c>
      <c r="D6084" s="8" t="s">
        <v>46</v>
      </c>
      <c r="E6084" s="8" t="s">
        <v>46</v>
      </c>
      <c r="F6084" s="9">
        <f t="shared" si="196"/>
        <v>900000</v>
      </c>
      <c r="G6084" s="9">
        <v>9</v>
      </c>
      <c r="H6084" s="10">
        <v>989469</v>
      </c>
      <c r="I6084" s="11">
        <v>7597913602.7761364</v>
      </c>
      <c r="J6084" s="11">
        <v>72650</v>
      </c>
      <c r="K6084" s="11">
        <v>104582.43087097228</v>
      </c>
      <c r="L6084" s="12">
        <v>0</v>
      </c>
      <c r="M6084" s="11">
        <v>2372</v>
      </c>
      <c r="N6084" s="13"/>
      <c r="O6084" t="str">
        <f t="shared" si="197"/>
        <v/>
      </c>
    </row>
    <row r="6085" spans="1:15" hidden="1">
      <c r="A6085" s="41" t="s">
        <v>94</v>
      </c>
      <c r="B6085" s="46">
        <v>45758</v>
      </c>
      <c r="C6085" s="8" t="s">
        <v>13</v>
      </c>
      <c r="D6085" s="8" t="s">
        <v>46</v>
      </c>
      <c r="E6085" s="8" t="s">
        <v>46</v>
      </c>
      <c r="F6085" s="9">
        <f t="shared" si="196"/>
        <v>900000</v>
      </c>
      <c r="G6085" s="9">
        <v>9</v>
      </c>
      <c r="H6085" s="10">
        <v>989469</v>
      </c>
      <c r="I6085" s="11">
        <v>7598903071.7761364</v>
      </c>
      <c r="J6085" s="11">
        <v>72659</v>
      </c>
      <c r="K6085" s="11">
        <v>104583.09461699358</v>
      </c>
      <c r="L6085" s="12">
        <v>0</v>
      </c>
      <c r="M6085" s="11">
        <v>2373</v>
      </c>
      <c r="N6085" s="13"/>
      <c r="O6085" t="str">
        <f t="shared" si="197"/>
        <v/>
      </c>
    </row>
    <row r="6086" spans="1:15" hidden="1">
      <c r="A6086" s="41" t="s">
        <v>94</v>
      </c>
      <c r="B6086" s="46">
        <v>45758</v>
      </c>
      <c r="C6086" s="8" t="s">
        <v>13</v>
      </c>
      <c r="D6086" s="8" t="s">
        <v>46</v>
      </c>
      <c r="E6086" s="8" t="s">
        <v>46</v>
      </c>
      <c r="F6086" s="9">
        <f t="shared" si="196"/>
        <v>900000</v>
      </c>
      <c r="G6086" s="9">
        <v>9</v>
      </c>
      <c r="H6086" s="10">
        <v>987741</v>
      </c>
      <c r="I6086" s="11">
        <v>7599890812.7761364</v>
      </c>
      <c r="J6086" s="11">
        <v>72668</v>
      </c>
      <c r="K6086" s="11">
        <v>104583.73441922355</v>
      </c>
      <c r="L6086" s="12">
        <v>0</v>
      </c>
      <c r="M6086" s="11">
        <v>2374</v>
      </c>
      <c r="N6086" s="13"/>
      <c r="O6086" t="str">
        <f t="shared" si="197"/>
        <v/>
      </c>
    </row>
    <row r="6087" spans="1:15" hidden="1">
      <c r="A6087" s="41" t="s">
        <v>94</v>
      </c>
      <c r="B6087" s="46">
        <v>45758</v>
      </c>
      <c r="C6087" s="8" t="s">
        <v>13</v>
      </c>
      <c r="D6087" s="8" t="s">
        <v>46</v>
      </c>
      <c r="E6087" s="8" t="s">
        <v>46</v>
      </c>
      <c r="F6087" s="9">
        <f t="shared" si="196"/>
        <v>900000</v>
      </c>
      <c r="G6087" s="9">
        <v>9</v>
      </c>
      <c r="H6087" s="10">
        <v>987741</v>
      </c>
      <c r="I6087" s="11">
        <v>7600878553.7761364</v>
      </c>
      <c r="J6087" s="11">
        <v>72677</v>
      </c>
      <c r="K6087" s="11">
        <v>104584.37406299292</v>
      </c>
      <c r="L6087" s="12">
        <v>0</v>
      </c>
      <c r="M6087" s="11">
        <v>2375</v>
      </c>
      <c r="N6087" s="13"/>
      <c r="O6087" t="str">
        <f t="shared" si="197"/>
        <v/>
      </c>
    </row>
    <row r="6088" spans="1:15" hidden="1">
      <c r="A6088" s="41" t="s">
        <v>94</v>
      </c>
      <c r="B6088" s="46">
        <v>45758</v>
      </c>
      <c r="C6088" s="8" t="s">
        <v>13</v>
      </c>
      <c r="D6088" s="8" t="s">
        <v>46</v>
      </c>
      <c r="E6088" s="8" t="s">
        <v>46</v>
      </c>
      <c r="F6088" s="9">
        <f t="shared" si="196"/>
        <v>900000</v>
      </c>
      <c r="G6088" s="9">
        <v>9</v>
      </c>
      <c r="H6088" s="10">
        <v>987930</v>
      </c>
      <c r="I6088" s="11">
        <v>7601866483.7761364</v>
      </c>
      <c r="J6088" s="11">
        <v>72686</v>
      </c>
      <c r="K6088" s="11">
        <v>104585.0161485862</v>
      </c>
      <c r="L6088" s="12">
        <v>0</v>
      </c>
      <c r="M6088" s="11">
        <v>2376</v>
      </c>
      <c r="N6088" s="13"/>
      <c r="O6088" t="str">
        <f t="shared" si="197"/>
        <v/>
      </c>
    </row>
    <row r="6089" spans="1:15" hidden="1">
      <c r="A6089" s="41" t="s">
        <v>94</v>
      </c>
      <c r="B6089" s="46">
        <v>45758</v>
      </c>
      <c r="C6089" s="8" t="s">
        <v>13</v>
      </c>
      <c r="D6089" s="8" t="s">
        <v>46</v>
      </c>
      <c r="E6089" s="8" t="s">
        <v>46</v>
      </c>
      <c r="F6089" s="9">
        <f t="shared" si="196"/>
        <v>900000</v>
      </c>
      <c r="G6089" s="9">
        <v>9</v>
      </c>
      <c r="H6089" s="10">
        <v>987930</v>
      </c>
      <c r="I6089" s="11">
        <v>7602854413.7761364</v>
      </c>
      <c r="J6089" s="11">
        <v>72695</v>
      </c>
      <c r="K6089" s="11">
        <v>104585.65807519274</v>
      </c>
      <c r="L6089" s="12">
        <v>0</v>
      </c>
      <c r="M6089" s="11">
        <v>2377</v>
      </c>
      <c r="N6089" s="13"/>
      <c r="O6089" t="str">
        <f t="shared" si="197"/>
        <v/>
      </c>
    </row>
    <row r="6090" spans="1:15" hidden="1">
      <c r="A6090" s="41" t="s">
        <v>94</v>
      </c>
      <c r="B6090" s="46">
        <v>45758</v>
      </c>
      <c r="C6090" s="8" t="s">
        <v>13</v>
      </c>
      <c r="D6090" s="8" t="s">
        <v>46</v>
      </c>
      <c r="E6090" s="8" t="s">
        <v>46</v>
      </c>
      <c r="F6090" s="9">
        <f t="shared" ref="F6090:F6153" si="198">100000*G6090</f>
        <v>900000</v>
      </c>
      <c r="G6090" s="9">
        <v>9</v>
      </c>
      <c r="H6090" s="10">
        <v>987930</v>
      </c>
      <c r="I6090" s="11">
        <v>7603842343.7761364</v>
      </c>
      <c r="J6090" s="11">
        <v>72704</v>
      </c>
      <c r="K6090" s="11">
        <v>104586.29984287159</v>
      </c>
      <c r="L6090" s="12">
        <v>0</v>
      </c>
      <c r="M6090" s="11">
        <v>2378</v>
      </c>
      <c r="N6090" s="13"/>
      <c r="O6090" t="str">
        <f t="shared" si="197"/>
        <v/>
      </c>
    </row>
    <row r="6091" spans="1:15" hidden="1">
      <c r="A6091" s="41" t="s">
        <v>94</v>
      </c>
      <c r="B6091" s="46">
        <v>45758</v>
      </c>
      <c r="C6091" s="8" t="s">
        <v>13</v>
      </c>
      <c r="D6091" s="8" t="s">
        <v>46</v>
      </c>
      <c r="E6091" s="8" t="s">
        <v>46</v>
      </c>
      <c r="F6091" s="9">
        <f t="shared" si="198"/>
        <v>900000</v>
      </c>
      <c r="G6091" s="9">
        <v>9</v>
      </c>
      <c r="H6091" s="10">
        <v>987930</v>
      </c>
      <c r="I6091" s="11">
        <v>7604830273.7761364</v>
      </c>
      <c r="J6091" s="11">
        <v>72713</v>
      </c>
      <c r="K6091" s="11">
        <v>104586.94145168176</v>
      </c>
      <c r="L6091" s="12">
        <v>0</v>
      </c>
      <c r="M6091" s="11">
        <v>2379</v>
      </c>
      <c r="N6091" s="13"/>
      <c r="O6091" t="str">
        <f t="shared" si="197"/>
        <v/>
      </c>
    </row>
    <row r="6092" spans="1:15" hidden="1">
      <c r="A6092" s="41" t="s">
        <v>94</v>
      </c>
      <c r="B6092" s="46">
        <v>45758</v>
      </c>
      <c r="C6092" s="8" t="s">
        <v>13</v>
      </c>
      <c r="D6092" s="8" t="s">
        <v>46</v>
      </c>
      <c r="E6092" s="8" t="s">
        <v>46</v>
      </c>
      <c r="F6092" s="9">
        <f t="shared" si="198"/>
        <v>900000</v>
      </c>
      <c r="G6092" s="9">
        <v>9</v>
      </c>
      <c r="H6092" s="10">
        <v>987930</v>
      </c>
      <c r="I6092" s="11">
        <v>7605818203.7761364</v>
      </c>
      <c r="J6092" s="11">
        <v>72722</v>
      </c>
      <c r="K6092" s="11">
        <v>104587.58290168225</v>
      </c>
      <c r="L6092" s="12">
        <v>0</v>
      </c>
      <c r="M6092" s="11">
        <v>2380</v>
      </c>
      <c r="N6092" s="13"/>
      <c r="O6092" t="str">
        <f t="shared" si="197"/>
        <v/>
      </c>
    </row>
    <row r="6093" spans="1:15" hidden="1">
      <c r="A6093" s="41" t="s">
        <v>94</v>
      </c>
      <c r="B6093" s="46">
        <v>45758</v>
      </c>
      <c r="C6093" s="8" t="s">
        <v>13</v>
      </c>
      <c r="D6093" s="8" t="s">
        <v>46</v>
      </c>
      <c r="E6093" s="8" t="s">
        <v>46</v>
      </c>
      <c r="F6093" s="9">
        <f t="shared" si="198"/>
        <v>17900000</v>
      </c>
      <c r="G6093" s="9">
        <v>179</v>
      </c>
      <c r="H6093" s="10">
        <v>19756409</v>
      </c>
      <c r="I6093" s="11">
        <v>7625574612.7761364</v>
      </c>
      <c r="J6093" s="11">
        <v>72901</v>
      </c>
      <c r="K6093" s="11">
        <v>104601.78341553801</v>
      </c>
      <c r="L6093" s="12">
        <v>0</v>
      </c>
      <c r="M6093" s="11">
        <v>2381</v>
      </c>
      <c r="N6093" s="13"/>
      <c r="O6093" t="str">
        <f t="shared" si="197"/>
        <v/>
      </c>
    </row>
    <row r="6094" spans="1:15" hidden="1">
      <c r="A6094" s="41" t="s">
        <v>94</v>
      </c>
      <c r="B6094" s="46">
        <v>45758</v>
      </c>
      <c r="C6094" s="8" t="s">
        <v>13</v>
      </c>
      <c r="D6094" s="8" t="s">
        <v>15</v>
      </c>
      <c r="E6094" s="8" t="s">
        <v>15</v>
      </c>
      <c r="F6094" s="9">
        <f t="shared" si="198"/>
        <v>10700000</v>
      </c>
      <c r="G6094" s="9">
        <v>107</v>
      </c>
      <c r="H6094" s="10">
        <v>11537168</v>
      </c>
      <c r="I6094" s="11">
        <v>8390175284.7391043</v>
      </c>
      <c r="J6094" s="11">
        <v>79335</v>
      </c>
      <c r="K6094" s="11">
        <v>105756.29022170675</v>
      </c>
      <c r="L6094" s="12">
        <v>0</v>
      </c>
      <c r="M6094" s="11">
        <v>2877</v>
      </c>
      <c r="N6094" s="13"/>
      <c r="O6094" t="str">
        <f t="shared" si="197"/>
        <v/>
      </c>
    </row>
    <row r="6095" spans="1:15" hidden="1">
      <c r="A6095" s="41" t="s">
        <v>94</v>
      </c>
      <c r="B6095" s="46">
        <v>45758</v>
      </c>
      <c r="C6095" s="8" t="s">
        <v>13</v>
      </c>
      <c r="D6095" s="8" t="s">
        <v>46</v>
      </c>
      <c r="E6095" s="8" t="s">
        <v>46</v>
      </c>
      <c r="F6095" s="9">
        <f t="shared" si="198"/>
        <v>-900000</v>
      </c>
      <c r="G6095" s="9">
        <v>-9</v>
      </c>
      <c r="H6095" s="10">
        <v>-993897</v>
      </c>
      <c r="I6095" s="11">
        <v>7624633196.7253962</v>
      </c>
      <c r="J6095" s="11">
        <v>72892</v>
      </c>
      <c r="K6095" s="11">
        <v>104601.78341553801</v>
      </c>
      <c r="L6095" s="12">
        <v>52480.949260157882</v>
      </c>
      <c r="M6095" s="11">
        <v>2382</v>
      </c>
      <c r="N6095" s="13"/>
      <c r="O6095" t="str">
        <f t="shared" si="197"/>
        <v/>
      </c>
    </row>
    <row r="6096" spans="1:15" hidden="1">
      <c r="A6096" s="41" t="s">
        <v>94</v>
      </c>
      <c r="B6096" s="46">
        <v>45758</v>
      </c>
      <c r="C6096" s="8" t="s">
        <v>13</v>
      </c>
      <c r="D6096" s="8" t="s">
        <v>46</v>
      </c>
      <c r="E6096" s="8" t="s">
        <v>46</v>
      </c>
      <c r="F6096" s="9">
        <f t="shared" si="198"/>
        <v>-7200000</v>
      </c>
      <c r="G6096" s="9">
        <v>-72</v>
      </c>
      <c r="H6096" s="10">
        <v>-7951176</v>
      </c>
      <c r="I6096" s="11">
        <v>7617101868.3194771</v>
      </c>
      <c r="J6096" s="11">
        <v>72820</v>
      </c>
      <c r="K6096" s="11">
        <v>104601.78341553801</v>
      </c>
      <c r="L6096" s="12">
        <v>419847.59408126306</v>
      </c>
      <c r="M6096" s="11">
        <v>2383</v>
      </c>
      <c r="N6096" s="13"/>
      <c r="O6096" t="str">
        <f t="shared" ref="O6096:O6159" si="199">IF(M6096=_xlfn.MAXIFS(M:M,D:D,D6096),"X","")</f>
        <v/>
      </c>
    </row>
    <row r="6097" spans="1:15" hidden="1">
      <c r="A6097" s="41" t="s">
        <v>94</v>
      </c>
      <c r="B6097" s="46">
        <v>45758</v>
      </c>
      <c r="C6097" s="8" t="s">
        <v>13</v>
      </c>
      <c r="D6097" s="8" t="s">
        <v>46</v>
      </c>
      <c r="E6097" s="8" t="s">
        <v>46</v>
      </c>
      <c r="F6097" s="9">
        <f t="shared" si="198"/>
        <v>-4500000</v>
      </c>
      <c r="G6097" s="9">
        <v>-45</v>
      </c>
      <c r="H6097" s="10">
        <v>-4969485</v>
      </c>
      <c r="I6097" s="11">
        <v>7612394788.0657778</v>
      </c>
      <c r="J6097" s="11">
        <v>72775</v>
      </c>
      <c r="K6097" s="11">
        <v>104601.78341553801</v>
      </c>
      <c r="L6097" s="12">
        <v>262404.74630078953</v>
      </c>
      <c r="M6097" s="11">
        <v>2384</v>
      </c>
      <c r="N6097" s="13"/>
      <c r="O6097" t="str">
        <f t="shared" si="199"/>
        <v/>
      </c>
    </row>
    <row r="6098" spans="1:15" hidden="1">
      <c r="A6098" s="41" t="s">
        <v>94</v>
      </c>
      <c r="B6098" s="46">
        <v>45758</v>
      </c>
      <c r="C6098" s="8" t="s">
        <v>13</v>
      </c>
      <c r="D6098" s="8" t="s">
        <v>46</v>
      </c>
      <c r="E6098" s="8" t="s">
        <v>46</v>
      </c>
      <c r="F6098" s="9">
        <f t="shared" si="198"/>
        <v>-900000</v>
      </c>
      <c r="G6098" s="9">
        <v>-9</v>
      </c>
      <c r="H6098" s="10">
        <v>-993897</v>
      </c>
      <c r="I6098" s="11">
        <v>7611453372.0150375</v>
      </c>
      <c r="J6098" s="11">
        <v>72766</v>
      </c>
      <c r="K6098" s="11">
        <v>104601.78341553801</v>
      </c>
      <c r="L6098" s="12">
        <v>52480.949260157882</v>
      </c>
      <c r="M6098" s="11">
        <v>2385</v>
      </c>
      <c r="N6098" s="13"/>
      <c r="O6098" t="str">
        <f t="shared" si="199"/>
        <v/>
      </c>
    </row>
    <row r="6099" spans="1:15" hidden="1">
      <c r="A6099" s="41" t="s">
        <v>94</v>
      </c>
      <c r="B6099" s="46">
        <v>45758</v>
      </c>
      <c r="C6099" s="8" t="s">
        <v>13</v>
      </c>
      <c r="D6099" s="8" t="s">
        <v>46</v>
      </c>
      <c r="E6099" s="8" t="s">
        <v>46</v>
      </c>
      <c r="F6099" s="9">
        <f t="shared" si="198"/>
        <v>-9200000</v>
      </c>
      <c r="G6099" s="9">
        <v>-92</v>
      </c>
      <c r="H6099" s="10">
        <v>-10159836</v>
      </c>
      <c r="I6099" s="11">
        <v>7601830007.9408083</v>
      </c>
      <c r="J6099" s="11">
        <v>72674</v>
      </c>
      <c r="K6099" s="11">
        <v>104601.78341553801</v>
      </c>
      <c r="L6099" s="12">
        <v>536471.92577050254</v>
      </c>
      <c r="M6099" s="11">
        <v>2386</v>
      </c>
      <c r="N6099" s="13"/>
      <c r="O6099" t="str">
        <f t="shared" si="199"/>
        <v/>
      </c>
    </row>
    <row r="6100" spans="1:15" hidden="1">
      <c r="A6100" s="41" t="s">
        <v>94</v>
      </c>
      <c r="B6100" s="46">
        <v>45758</v>
      </c>
      <c r="C6100" s="8" t="s">
        <v>13</v>
      </c>
      <c r="D6100" s="8" t="s">
        <v>46</v>
      </c>
      <c r="E6100" s="8" t="s">
        <v>46</v>
      </c>
      <c r="F6100" s="9">
        <f t="shared" si="198"/>
        <v>-32600000</v>
      </c>
      <c r="G6100" s="9">
        <v>-326</v>
      </c>
      <c r="H6100" s="10">
        <v>-36001158</v>
      </c>
      <c r="I6100" s="11">
        <v>7567729826.5473433</v>
      </c>
      <c r="J6100" s="11">
        <v>72348</v>
      </c>
      <c r="K6100" s="11">
        <v>104601.78341553801</v>
      </c>
      <c r="L6100" s="12">
        <v>1900976.6065346077</v>
      </c>
      <c r="M6100" s="11">
        <v>2387</v>
      </c>
      <c r="N6100" s="13"/>
      <c r="O6100" t="str">
        <f t="shared" si="199"/>
        <v/>
      </c>
    </row>
    <row r="6101" spans="1:15" hidden="1">
      <c r="A6101" s="41" t="s">
        <v>94</v>
      </c>
      <c r="B6101" s="46">
        <v>45758</v>
      </c>
      <c r="C6101" s="8" t="s">
        <v>13</v>
      </c>
      <c r="D6101" s="8" t="s">
        <v>46</v>
      </c>
      <c r="E6101" s="8" t="s">
        <v>46</v>
      </c>
      <c r="F6101" s="9">
        <f t="shared" si="198"/>
        <v>-45200000</v>
      </c>
      <c r="G6101" s="9">
        <v>-452</v>
      </c>
      <c r="H6101" s="10">
        <v>-49915716</v>
      </c>
      <c r="I6101" s="11">
        <v>7520449820.4435205</v>
      </c>
      <c r="J6101" s="11">
        <v>71896</v>
      </c>
      <c r="K6101" s="11">
        <v>104601.78341553801</v>
      </c>
      <c r="L6101" s="12">
        <v>2635709.8961768225</v>
      </c>
      <c r="M6101" s="11">
        <v>2388</v>
      </c>
      <c r="N6101" s="13"/>
      <c r="O6101" t="str">
        <f t="shared" si="199"/>
        <v/>
      </c>
    </row>
    <row r="6102" spans="1:15" hidden="1">
      <c r="A6102" s="41" t="s">
        <v>94</v>
      </c>
      <c r="B6102" s="46">
        <v>45758</v>
      </c>
      <c r="C6102" s="8" t="s">
        <v>13</v>
      </c>
      <c r="D6102" s="8" t="s">
        <v>46</v>
      </c>
      <c r="E6102" s="8" t="s">
        <v>46</v>
      </c>
      <c r="F6102" s="9">
        <f t="shared" si="198"/>
        <v>-1600000</v>
      </c>
      <c r="G6102" s="9">
        <v>-16</v>
      </c>
      <c r="H6102" s="10">
        <v>-1766928</v>
      </c>
      <c r="I6102" s="11">
        <v>7518776191.9088717</v>
      </c>
      <c r="J6102" s="11">
        <v>71880</v>
      </c>
      <c r="K6102" s="11">
        <v>104601.78341553801</v>
      </c>
      <c r="L6102" s="12">
        <v>93299.465351391817</v>
      </c>
      <c r="M6102" s="11">
        <v>2389</v>
      </c>
      <c r="N6102" s="13"/>
      <c r="O6102" t="str">
        <f t="shared" si="199"/>
        <v/>
      </c>
    </row>
    <row r="6103" spans="1:15" hidden="1">
      <c r="A6103" s="41" t="s">
        <v>94</v>
      </c>
      <c r="B6103" s="46">
        <v>45758</v>
      </c>
      <c r="C6103" s="8" t="s">
        <v>13</v>
      </c>
      <c r="D6103" s="8" t="s">
        <v>46</v>
      </c>
      <c r="E6103" s="8" t="s">
        <v>46</v>
      </c>
      <c r="F6103" s="9">
        <f t="shared" si="198"/>
        <v>-5500000</v>
      </c>
      <c r="G6103" s="9">
        <v>-55</v>
      </c>
      <c r="H6103" s="10">
        <v>-6073815</v>
      </c>
      <c r="I6103" s="11">
        <v>7513023093.8210173</v>
      </c>
      <c r="J6103" s="11">
        <v>71825</v>
      </c>
      <c r="K6103" s="11">
        <v>104601.78341553801</v>
      </c>
      <c r="L6103" s="12">
        <v>320716.91214540973</v>
      </c>
      <c r="M6103" s="11">
        <v>2390</v>
      </c>
      <c r="N6103" s="13"/>
      <c r="O6103" t="str">
        <f t="shared" si="199"/>
        <v/>
      </c>
    </row>
    <row r="6104" spans="1:15" hidden="1">
      <c r="A6104" s="41" t="s">
        <v>94</v>
      </c>
      <c r="B6104" s="46">
        <v>45758</v>
      </c>
      <c r="C6104" s="8" t="s">
        <v>13</v>
      </c>
      <c r="D6104" s="8" t="s">
        <v>46</v>
      </c>
      <c r="E6104" s="8" t="s">
        <v>46</v>
      </c>
      <c r="F6104" s="9">
        <f t="shared" si="198"/>
        <v>-1400000</v>
      </c>
      <c r="G6104" s="9">
        <v>-14</v>
      </c>
      <c r="H6104" s="10">
        <v>-1546062</v>
      </c>
      <c r="I6104" s="11">
        <v>7511558668.8532</v>
      </c>
      <c r="J6104" s="11">
        <v>71811</v>
      </c>
      <c r="K6104" s="11">
        <v>104601.78341553801</v>
      </c>
      <c r="L6104" s="12">
        <v>81637.032182467869</v>
      </c>
      <c r="M6104" s="11">
        <v>2391</v>
      </c>
      <c r="N6104" s="13"/>
      <c r="O6104" t="str">
        <f t="shared" si="199"/>
        <v/>
      </c>
    </row>
    <row r="6105" spans="1:15" hidden="1">
      <c r="A6105" s="41" t="s">
        <v>94</v>
      </c>
      <c r="B6105" s="46">
        <v>45758</v>
      </c>
      <c r="C6105" s="8" t="s">
        <v>13</v>
      </c>
      <c r="D6105" s="8" t="s">
        <v>46</v>
      </c>
      <c r="E6105" s="8" t="s">
        <v>46</v>
      </c>
      <c r="F6105" s="9">
        <f t="shared" si="198"/>
        <v>-54300000</v>
      </c>
      <c r="G6105" s="9">
        <v>-543</v>
      </c>
      <c r="H6105" s="10">
        <v>-59965119</v>
      </c>
      <c r="I6105" s="11">
        <v>7454759900.4585629</v>
      </c>
      <c r="J6105" s="11">
        <v>71268</v>
      </c>
      <c r="K6105" s="11">
        <v>104601.78341553801</v>
      </c>
      <c r="L6105" s="12">
        <v>3166350.6053628623</v>
      </c>
      <c r="M6105" s="11">
        <v>2392</v>
      </c>
      <c r="N6105" s="13"/>
      <c r="O6105" t="str">
        <f t="shared" si="199"/>
        <v/>
      </c>
    </row>
    <row r="6106" spans="1:15" hidden="1">
      <c r="A6106" s="41" t="s">
        <v>94</v>
      </c>
      <c r="B6106" s="46">
        <v>45758</v>
      </c>
      <c r="C6106" s="8" t="s">
        <v>13</v>
      </c>
      <c r="D6106" s="8" t="s">
        <v>46</v>
      </c>
      <c r="E6106" s="8" t="s">
        <v>46</v>
      </c>
      <c r="F6106" s="9">
        <f t="shared" si="198"/>
        <v>-4500000</v>
      </c>
      <c r="G6106" s="9">
        <v>-45</v>
      </c>
      <c r="H6106" s="10">
        <v>-4969485</v>
      </c>
      <c r="I6106" s="11">
        <v>7450052820.2048635</v>
      </c>
      <c r="J6106" s="11">
        <v>71223</v>
      </c>
      <c r="K6106" s="11">
        <v>104601.78341553801</v>
      </c>
      <c r="L6106" s="12">
        <v>262404.74630078953</v>
      </c>
      <c r="M6106" s="11">
        <v>2393</v>
      </c>
      <c r="N6106" s="13"/>
      <c r="O6106" t="str">
        <f t="shared" si="199"/>
        <v/>
      </c>
    </row>
    <row r="6107" spans="1:15" hidden="1">
      <c r="A6107" s="41" t="s">
        <v>94</v>
      </c>
      <c r="B6107" s="46">
        <v>45758</v>
      </c>
      <c r="C6107" s="8" t="s">
        <v>13</v>
      </c>
      <c r="D6107" s="8" t="s">
        <v>46</v>
      </c>
      <c r="E6107" s="8" t="s">
        <v>46</v>
      </c>
      <c r="F6107" s="9">
        <f t="shared" si="198"/>
        <v>-1700000</v>
      </c>
      <c r="G6107" s="9">
        <v>-17</v>
      </c>
      <c r="H6107" s="10">
        <v>-1877361</v>
      </c>
      <c r="I6107" s="11">
        <v>7448274589.8867998</v>
      </c>
      <c r="J6107" s="11">
        <v>71206</v>
      </c>
      <c r="K6107" s="11">
        <v>104601.78341553801</v>
      </c>
      <c r="L6107" s="12">
        <v>99130.68193585379</v>
      </c>
      <c r="M6107" s="11">
        <v>2394</v>
      </c>
      <c r="N6107" s="13"/>
      <c r="O6107" t="str">
        <f t="shared" si="199"/>
        <v/>
      </c>
    </row>
    <row r="6108" spans="1:15" hidden="1">
      <c r="A6108" s="41" t="s">
        <v>94</v>
      </c>
      <c r="B6108" s="46">
        <v>45758</v>
      </c>
      <c r="C6108" s="8" t="s">
        <v>13</v>
      </c>
      <c r="D6108" s="8" t="s">
        <v>46</v>
      </c>
      <c r="E6108" s="8" t="s">
        <v>46</v>
      </c>
      <c r="F6108" s="9">
        <f t="shared" si="198"/>
        <v>-9100000</v>
      </c>
      <c r="G6108" s="9">
        <v>-91</v>
      </c>
      <c r="H6108" s="10">
        <v>-10049403</v>
      </c>
      <c r="I6108" s="11">
        <v>7438755827.5959854</v>
      </c>
      <c r="J6108" s="11">
        <v>71115</v>
      </c>
      <c r="K6108" s="11">
        <v>104601.78341553801</v>
      </c>
      <c r="L6108" s="12">
        <v>530640.70918604173</v>
      </c>
      <c r="M6108" s="11">
        <v>2395</v>
      </c>
      <c r="N6108" s="13"/>
      <c r="O6108" t="str">
        <f t="shared" si="199"/>
        <v/>
      </c>
    </row>
    <row r="6109" spans="1:15" hidden="1">
      <c r="A6109" s="41" t="s">
        <v>94</v>
      </c>
      <c r="B6109" s="46">
        <v>45758</v>
      </c>
      <c r="C6109" s="8" t="s">
        <v>13</v>
      </c>
      <c r="D6109" s="8" t="s">
        <v>46</v>
      </c>
      <c r="E6109" s="8" t="s">
        <v>46</v>
      </c>
      <c r="F6109" s="9">
        <f t="shared" si="198"/>
        <v>-1800000</v>
      </c>
      <c r="G6109" s="9">
        <v>-18</v>
      </c>
      <c r="H6109" s="10">
        <v>-1987794</v>
      </c>
      <c r="I6109" s="11">
        <v>7436872995.4945059</v>
      </c>
      <c r="J6109" s="11">
        <v>71097</v>
      </c>
      <c r="K6109" s="11">
        <v>104601.78341553801</v>
      </c>
      <c r="L6109" s="12">
        <v>104961.89852031576</v>
      </c>
      <c r="M6109" s="11">
        <v>2396</v>
      </c>
      <c r="N6109" s="13"/>
      <c r="O6109" t="str">
        <f t="shared" si="199"/>
        <v/>
      </c>
    </row>
    <row r="6110" spans="1:15" hidden="1">
      <c r="A6110" s="41" t="s">
        <v>94</v>
      </c>
      <c r="B6110" s="46">
        <v>45758</v>
      </c>
      <c r="C6110" s="8" t="s">
        <v>13</v>
      </c>
      <c r="D6110" s="8" t="s">
        <v>46</v>
      </c>
      <c r="E6110" s="8" t="s">
        <v>46</v>
      </c>
      <c r="F6110" s="9">
        <f t="shared" si="198"/>
        <v>-1800000</v>
      </c>
      <c r="G6110" s="9">
        <v>-18</v>
      </c>
      <c r="H6110" s="10">
        <v>-1987794</v>
      </c>
      <c r="I6110" s="11">
        <v>7434990163.3930264</v>
      </c>
      <c r="J6110" s="11">
        <v>71079</v>
      </c>
      <c r="K6110" s="11">
        <v>104601.78341553801</v>
      </c>
      <c r="L6110" s="12">
        <v>104961.89852031576</v>
      </c>
      <c r="M6110" s="11">
        <v>2397</v>
      </c>
      <c r="N6110" s="13"/>
      <c r="O6110" t="str">
        <f t="shared" si="199"/>
        <v/>
      </c>
    </row>
    <row r="6111" spans="1:15" hidden="1">
      <c r="A6111" s="41" t="s">
        <v>94</v>
      </c>
      <c r="B6111" s="46">
        <v>45758</v>
      </c>
      <c r="C6111" s="8" t="s">
        <v>13</v>
      </c>
      <c r="D6111" s="8" t="s">
        <v>46</v>
      </c>
      <c r="E6111" s="8" t="s">
        <v>46</v>
      </c>
      <c r="F6111" s="9">
        <f t="shared" si="198"/>
        <v>-1800000</v>
      </c>
      <c r="G6111" s="9">
        <v>-18</v>
      </c>
      <c r="H6111" s="10">
        <v>-1987794</v>
      </c>
      <c r="I6111" s="11">
        <v>7433107331.2915468</v>
      </c>
      <c r="J6111" s="11">
        <v>71061</v>
      </c>
      <c r="K6111" s="11">
        <v>104601.78341553801</v>
      </c>
      <c r="L6111" s="12">
        <v>104961.89852031576</v>
      </c>
      <c r="M6111" s="11">
        <v>2398</v>
      </c>
      <c r="N6111" s="13"/>
      <c r="O6111" t="str">
        <f t="shared" si="199"/>
        <v/>
      </c>
    </row>
    <row r="6112" spans="1:15" hidden="1">
      <c r="A6112" s="41" t="s">
        <v>94</v>
      </c>
      <c r="B6112" s="46">
        <v>45758</v>
      </c>
      <c r="C6112" s="8" t="s">
        <v>13</v>
      </c>
      <c r="D6112" s="8" t="s">
        <v>14</v>
      </c>
      <c r="E6112" s="8" t="s">
        <v>14</v>
      </c>
      <c r="F6112" s="9">
        <f t="shared" si="198"/>
        <v>-900000</v>
      </c>
      <c r="G6112" s="9">
        <v>-9</v>
      </c>
      <c r="H6112" s="10">
        <v>-958275</v>
      </c>
      <c r="I6112" s="11">
        <v>19937253373.994114</v>
      </c>
      <c r="J6112" s="11">
        <v>198255</v>
      </c>
      <c r="K6112" s="11">
        <v>100563.68502178564</v>
      </c>
      <c r="L6112" s="12">
        <v>53201.834803929203</v>
      </c>
      <c r="M6112" s="11">
        <v>817</v>
      </c>
      <c r="N6112" s="13"/>
      <c r="O6112" t="str">
        <f t="shared" si="199"/>
        <v/>
      </c>
    </row>
    <row r="6113" spans="1:15" hidden="1">
      <c r="A6113" s="41" t="s">
        <v>94</v>
      </c>
      <c r="B6113" s="46">
        <v>45758</v>
      </c>
      <c r="C6113" s="8" t="s">
        <v>13</v>
      </c>
      <c r="D6113" s="8" t="s">
        <v>46</v>
      </c>
      <c r="E6113" s="8" t="s">
        <v>46</v>
      </c>
      <c r="F6113" s="9">
        <f t="shared" si="198"/>
        <v>-1800000</v>
      </c>
      <c r="G6113" s="9">
        <v>-18</v>
      </c>
      <c r="H6113" s="10">
        <v>-1987794</v>
      </c>
      <c r="I6113" s="11">
        <v>7431224499.1900673</v>
      </c>
      <c r="J6113" s="11">
        <v>71043</v>
      </c>
      <c r="K6113" s="11">
        <v>104601.78341553801</v>
      </c>
      <c r="L6113" s="12">
        <v>104961.89852031576</v>
      </c>
      <c r="M6113" s="11">
        <v>2399</v>
      </c>
      <c r="N6113" s="13"/>
      <c r="O6113" t="str">
        <f t="shared" si="199"/>
        <v/>
      </c>
    </row>
    <row r="6114" spans="1:15" hidden="1">
      <c r="A6114" s="41" t="s">
        <v>94</v>
      </c>
      <c r="B6114" s="46">
        <v>45758</v>
      </c>
      <c r="C6114" s="8" t="s">
        <v>13</v>
      </c>
      <c r="D6114" s="8" t="s">
        <v>46</v>
      </c>
      <c r="E6114" s="8" t="s">
        <v>46</v>
      </c>
      <c r="F6114" s="9">
        <f t="shared" si="198"/>
        <v>-2700000</v>
      </c>
      <c r="G6114" s="9">
        <v>-27</v>
      </c>
      <c r="H6114" s="10">
        <v>-2981691</v>
      </c>
      <c r="I6114" s="11">
        <v>7428400251.0378475</v>
      </c>
      <c r="J6114" s="11">
        <v>71016</v>
      </c>
      <c r="K6114" s="11">
        <v>104601.78341553801</v>
      </c>
      <c r="L6114" s="12">
        <v>157442.84778047353</v>
      </c>
      <c r="M6114" s="11">
        <v>2400</v>
      </c>
      <c r="N6114" s="13"/>
      <c r="O6114" t="str">
        <f t="shared" si="199"/>
        <v/>
      </c>
    </row>
    <row r="6115" spans="1:15" hidden="1">
      <c r="A6115" s="41" t="s">
        <v>94</v>
      </c>
      <c r="B6115" s="46">
        <v>45758</v>
      </c>
      <c r="C6115" s="8" t="s">
        <v>13</v>
      </c>
      <c r="D6115" s="8" t="s">
        <v>46</v>
      </c>
      <c r="E6115" s="8" t="s">
        <v>46</v>
      </c>
      <c r="F6115" s="9">
        <f t="shared" si="198"/>
        <v>-4000000</v>
      </c>
      <c r="G6115" s="9">
        <v>-40</v>
      </c>
      <c r="H6115" s="10">
        <v>-4417320</v>
      </c>
      <c r="I6115" s="11">
        <v>7424216179.7012262</v>
      </c>
      <c r="J6115" s="11">
        <v>70976</v>
      </c>
      <c r="K6115" s="11">
        <v>104601.78341553801</v>
      </c>
      <c r="L6115" s="12">
        <v>233248.66337847942</v>
      </c>
      <c r="M6115" s="11">
        <v>2401</v>
      </c>
      <c r="N6115" s="13"/>
      <c r="O6115" t="str">
        <f t="shared" si="199"/>
        <v/>
      </c>
    </row>
    <row r="6116" spans="1:15" hidden="1">
      <c r="A6116" s="41" t="s">
        <v>94</v>
      </c>
      <c r="B6116" s="46">
        <v>45758</v>
      </c>
      <c r="C6116" s="8" t="s">
        <v>13</v>
      </c>
      <c r="D6116" s="8" t="s">
        <v>46</v>
      </c>
      <c r="E6116" s="8" t="s">
        <v>46</v>
      </c>
      <c r="F6116" s="9">
        <f t="shared" si="198"/>
        <v>-9000000</v>
      </c>
      <c r="G6116" s="9">
        <v>-90</v>
      </c>
      <c r="H6116" s="10">
        <v>-9938970</v>
      </c>
      <c r="I6116" s="11">
        <v>7414802019.1938276</v>
      </c>
      <c r="J6116" s="11">
        <v>70886</v>
      </c>
      <c r="K6116" s="11">
        <v>104601.78341553801</v>
      </c>
      <c r="L6116" s="12">
        <v>524809.49260157906</v>
      </c>
      <c r="M6116" s="11">
        <v>2402</v>
      </c>
      <c r="N6116" s="13"/>
      <c r="O6116" t="str">
        <f t="shared" si="199"/>
        <v/>
      </c>
    </row>
    <row r="6117" spans="1:15" hidden="1">
      <c r="A6117" s="41" t="s">
        <v>94</v>
      </c>
      <c r="B6117" s="46">
        <v>45758</v>
      </c>
      <c r="C6117" s="8" t="s">
        <v>13</v>
      </c>
      <c r="D6117" s="8" t="s">
        <v>46</v>
      </c>
      <c r="E6117" s="8" t="s">
        <v>46</v>
      </c>
      <c r="F6117" s="9">
        <f t="shared" si="198"/>
        <v>-9000000</v>
      </c>
      <c r="G6117" s="9">
        <v>-90</v>
      </c>
      <c r="H6117" s="10">
        <v>-9938970</v>
      </c>
      <c r="I6117" s="11">
        <v>7405387858.686429</v>
      </c>
      <c r="J6117" s="11">
        <v>70796</v>
      </c>
      <c r="K6117" s="11">
        <v>104601.78341553801</v>
      </c>
      <c r="L6117" s="12">
        <v>524809.49260157906</v>
      </c>
      <c r="M6117" s="11">
        <v>2403</v>
      </c>
      <c r="N6117" s="13"/>
      <c r="O6117" t="str">
        <f t="shared" si="199"/>
        <v/>
      </c>
    </row>
    <row r="6118" spans="1:15" hidden="1">
      <c r="A6118" s="41" t="s">
        <v>94</v>
      </c>
      <c r="B6118" s="46">
        <v>45758</v>
      </c>
      <c r="C6118" s="8" t="s">
        <v>13</v>
      </c>
      <c r="D6118" s="8" t="s">
        <v>46</v>
      </c>
      <c r="E6118" s="8" t="s">
        <v>46</v>
      </c>
      <c r="F6118" s="9">
        <f t="shared" si="198"/>
        <v>-7300000</v>
      </c>
      <c r="G6118" s="9">
        <v>-73</v>
      </c>
      <c r="H6118" s="10">
        <v>-8061609</v>
      </c>
      <c r="I6118" s="11">
        <v>7397751928.4970951</v>
      </c>
      <c r="J6118" s="11">
        <v>70723</v>
      </c>
      <c r="K6118" s="11">
        <v>104601.78341553801</v>
      </c>
      <c r="L6118" s="12">
        <v>425678.8106657248</v>
      </c>
      <c r="M6118" s="11">
        <v>2404</v>
      </c>
      <c r="N6118" s="13"/>
      <c r="O6118" t="str">
        <f t="shared" si="199"/>
        <v/>
      </c>
    </row>
    <row r="6119" spans="1:15" hidden="1">
      <c r="A6119" s="41" t="s">
        <v>94</v>
      </c>
      <c r="B6119" s="46">
        <v>45758</v>
      </c>
      <c r="C6119" s="8" t="s">
        <v>13</v>
      </c>
      <c r="D6119" s="8" t="s">
        <v>46</v>
      </c>
      <c r="E6119" s="8" t="s">
        <v>46</v>
      </c>
      <c r="F6119" s="9">
        <f t="shared" si="198"/>
        <v>-1200000</v>
      </c>
      <c r="G6119" s="9">
        <v>-12</v>
      </c>
      <c r="H6119" s="10">
        <v>-1325196</v>
      </c>
      <c r="I6119" s="11">
        <v>7396496707.0961084</v>
      </c>
      <c r="J6119" s="11">
        <v>70711</v>
      </c>
      <c r="K6119" s="11">
        <v>104601.78341553801</v>
      </c>
      <c r="L6119" s="12">
        <v>69974.599013543921</v>
      </c>
      <c r="M6119" s="11">
        <v>2405</v>
      </c>
      <c r="N6119" s="13"/>
      <c r="O6119" t="str">
        <f t="shared" si="199"/>
        <v/>
      </c>
    </row>
    <row r="6120" spans="1:15" hidden="1">
      <c r="A6120" s="41" t="s">
        <v>94</v>
      </c>
      <c r="B6120" s="46">
        <v>45758</v>
      </c>
      <c r="C6120" s="8" t="s">
        <v>13</v>
      </c>
      <c r="D6120" s="8" t="s">
        <v>46</v>
      </c>
      <c r="E6120" s="8" t="s">
        <v>46</v>
      </c>
      <c r="F6120" s="9">
        <f t="shared" si="198"/>
        <v>900000</v>
      </c>
      <c r="G6120" s="9">
        <v>9</v>
      </c>
      <c r="H6120" s="10">
        <v>993339</v>
      </c>
      <c r="I6120" s="11">
        <v>7397490046.0961084</v>
      </c>
      <c r="J6120" s="11">
        <v>70720</v>
      </c>
      <c r="K6120" s="11">
        <v>104602.51762013728</v>
      </c>
      <c r="L6120" s="12">
        <v>0</v>
      </c>
      <c r="M6120" s="11">
        <v>2406</v>
      </c>
      <c r="N6120" s="13"/>
      <c r="O6120" t="str">
        <f t="shared" si="199"/>
        <v/>
      </c>
    </row>
    <row r="6121" spans="1:15" hidden="1">
      <c r="A6121" s="41" t="s">
        <v>94</v>
      </c>
      <c r="B6121" s="46">
        <v>45758</v>
      </c>
      <c r="C6121" s="8" t="s">
        <v>13</v>
      </c>
      <c r="D6121" s="8" t="s">
        <v>46</v>
      </c>
      <c r="E6121" s="8" t="s">
        <v>46</v>
      </c>
      <c r="F6121" s="9">
        <f t="shared" si="198"/>
        <v>44700000</v>
      </c>
      <c r="G6121" s="9">
        <v>447</v>
      </c>
      <c r="H6121" s="10">
        <v>49150332</v>
      </c>
      <c r="I6121" s="11">
        <v>7446640378.0961084</v>
      </c>
      <c r="J6121" s="11">
        <v>71167</v>
      </c>
      <c r="K6121" s="11">
        <v>104636.14284845657</v>
      </c>
      <c r="L6121" s="12">
        <v>0</v>
      </c>
      <c r="M6121" s="11">
        <v>2407</v>
      </c>
      <c r="N6121" s="13"/>
      <c r="O6121" t="str">
        <f t="shared" si="199"/>
        <v/>
      </c>
    </row>
    <row r="6122" spans="1:15" hidden="1">
      <c r="A6122" s="41" t="s">
        <v>94</v>
      </c>
      <c r="B6122" s="46">
        <v>45758</v>
      </c>
      <c r="C6122" s="8" t="s">
        <v>13</v>
      </c>
      <c r="D6122" s="8" t="s">
        <v>14</v>
      </c>
      <c r="E6122" s="8" t="s">
        <v>14</v>
      </c>
      <c r="F6122" s="9">
        <f t="shared" si="198"/>
        <v>-900000</v>
      </c>
      <c r="G6122" s="9">
        <v>-9</v>
      </c>
      <c r="H6122" s="10">
        <v>-958275</v>
      </c>
      <c r="I6122" s="11">
        <v>19936348300.828918</v>
      </c>
      <c r="J6122" s="11">
        <v>198246</v>
      </c>
      <c r="K6122" s="11">
        <v>100563.68502178564</v>
      </c>
      <c r="L6122" s="12">
        <v>53201.834803929203</v>
      </c>
      <c r="M6122" s="11">
        <v>818</v>
      </c>
      <c r="N6122" s="13"/>
      <c r="O6122" t="str">
        <f t="shared" si="199"/>
        <v/>
      </c>
    </row>
    <row r="6123" spans="1:15" hidden="1">
      <c r="A6123" s="41" t="s">
        <v>94</v>
      </c>
      <c r="B6123" s="46">
        <v>45758</v>
      </c>
      <c r="C6123" s="8" t="s">
        <v>13</v>
      </c>
      <c r="D6123" s="8" t="s">
        <v>14</v>
      </c>
      <c r="E6123" s="8" t="s">
        <v>14</v>
      </c>
      <c r="F6123" s="9">
        <f t="shared" si="198"/>
        <v>-900000</v>
      </c>
      <c r="G6123" s="9">
        <v>-9</v>
      </c>
      <c r="H6123" s="10">
        <v>-958275</v>
      </c>
      <c r="I6123" s="11">
        <v>19935443227.663723</v>
      </c>
      <c r="J6123" s="11">
        <v>198237</v>
      </c>
      <c r="K6123" s="11">
        <v>100563.68502178564</v>
      </c>
      <c r="L6123" s="12">
        <v>53201.834803929203</v>
      </c>
      <c r="M6123" s="11">
        <v>819</v>
      </c>
      <c r="N6123" s="13"/>
      <c r="O6123" t="str">
        <f t="shared" si="199"/>
        <v/>
      </c>
    </row>
    <row r="6124" spans="1:15" hidden="1">
      <c r="A6124" s="41" t="s">
        <v>94</v>
      </c>
      <c r="B6124" s="46">
        <v>45758</v>
      </c>
      <c r="C6124" s="8" t="s">
        <v>13</v>
      </c>
      <c r="D6124" s="8" t="s">
        <v>46</v>
      </c>
      <c r="E6124" s="8" t="s">
        <v>46</v>
      </c>
      <c r="F6124" s="9">
        <f t="shared" si="198"/>
        <v>-22300000</v>
      </c>
      <c r="G6124" s="9">
        <v>-223</v>
      </c>
      <c r="H6124" s="10">
        <v>-24626559</v>
      </c>
      <c r="I6124" s="11">
        <v>7423306518.2409029</v>
      </c>
      <c r="J6124" s="11">
        <v>70944</v>
      </c>
      <c r="K6124" s="11">
        <v>104636.14284845657</v>
      </c>
      <c r="L6124" s="12">
        <v>1292699.1447941847</v>
      </c>
      <c r="M6124" s="11">
        <v>2408</v>
      </c>
      <c r="N6124" s="13"/>
      <c r="O6124" t="str">
        <f t="shared" si="199"/>
        <v/>
      </c>
    </row>
    <row r="6125" spans="1:15" hidden="1">
      <c r="A6125" s="41" t="s">
        <v>94</v>
      </c>
      <c r="B6125" s="46">
        <v>45758</v>
      </c>
      <c r="C6125" s="8" t="s">
        <v>13</v>
      </c>
      <c r="D6125" s="8" t="s">
        <v>46</v>
      </c>
      <c r="E6125" s="8" t="s">
        <v>46</v>
      </c>
      <c r="F6125" s="9">
        <f t="shared" si="198"/>
        <v>45500000</v>
      </c>
      <c r="G6125" s="9">
        <v>455</v>
      </c>
      <c r="H6125" s="10">
        <v>50029980</v>
      </c>
      <c r="I6125" s="11">
        <v>7473336498.2409029</v>
      </c>
      <c r="J6125" s="11">
        <v>71399</v>
      </c>
      <c r="K6125" s="11">
        <v>104670.04437374337</v>
      </c>
      <c r="L6125" s="12">
        <v>0</v>
      </c>
      <c r="M6125" s="11">
        <v>2409</v>
      </c>
      <c r="N6125" s="13"/>
      <c r="O6125" t="str">
        <f t="shared" si="199"/>
        <v/>
      </c>
    </row>
    <row r="6126" spans="1:15" hidden="1">
      <c r="A6126" s="41" t="s">
        <v>94</v>
      </c>
      <c r="B6126" s="46">
        <v>45758</v>
      </c>
      <c r="C6126" s="8" t="s">
        <v>13</v>
      </c>
      <c r="D6126" s="8" t="s">
        <v>46</v>
      </c>
      <c r="E6126" s="8" t="s">
        <v>46</v>
      </c>
      <c r="F6126" s="9">
        <f t="shared" si="198"/>
        <v>-2800000</v>
      </c>
      <c r="G6126" s="9">
        <v>-28</v>
      </c>
      <c r="H6126" s="10">
        <v>-3092124</v>
      </c>
      <c r="I6126" s="11">
        <v>7470405736.9984379</v>
      </c>
      <c r="J6126" s="11">
        <v>71371</v>
      </c>
      <c r="K6126" s="11">
        <v>104670.04437374337</v>
      </c>
      <c r="L6126" s="12">
        <v>161362.75753518566</v>
      </c>
      <c r="M6126" s="11">
        <v>2410</v>
      </c>
      <c r="N6126" s="13"/>
      <c r="O6126" t="str">
        <f t="shared" si="199"/>
        <v/>
      </c>
    </row>
    <row r="6127" spans="1:15" hidden="1">
      <c r="A6127" s="41" t="s">
        <v>94</v>
      </c>
      <c r="B6127" s="46">
        <v>45758</v>
      </c>
      <c r="C6127" s="8" t="s">
        <v>13</v>
      </c>
      <c r="D6127" s="8" t="s">
        <v>46</v>
      </c>
      <c r="E6127" s="8" t="s">
        <v>46</v>
      </c>
      <c r="F6127" s="9">
        <f t="shared" si="198"/>
        <v>-900000</v>
      </c>
      <c r="G6127" s="9">
        <v>-9</v>
      </c>
      <c r="H6127" s="10">
        <v>-993897</v>
      </c>
      <c r="I6127" s="11">
        <v>7469463706.5990744</v>
      </c>
      <c r="J6127" s="11">
        <v>71362</v>
      </c>
      <c r="K6127" s="11">
        <v>104670.04437374337</v>
      </c>
      <c r="L6127" s="12">
        <v>51866.600636309711</v>
      </c>
      <c r="M6127" s="11">
        <v>2411</v>
      </c>
      <c r="N6127" s="13"/>
      <c r="O6127" t="str">
        <f t="shared" si="199"/>
        <v/>
      </c>
    </row>
    <row r="6128" spans="1:15" hidden="1">
      <c r="A6128" s="41" t="s">
        <v>94</v>
      </c>
      <c r="B6128" s="46">
        <v>45758</v>
      </c>
      <c r="C6128" s="8" t="s">
        <v>13</v>
      </c>
      <c r="D6128" s="8" t="s">
        <v>46</v>
      </c>
      <c r="E6128" s="8" t="s">
        <v>46</v>
      </c>
      <c r="F6128" s="9">
        <f t="shared" si="198"/>
        <v>-45200000</v>
      </c>
      <c r="G6128" s="9">
        <v>-452</v>
      </c>
      <c r="H6128" s="10">
        <v>-49915716</v>
      </c>
      <c r="I6128" s="11">
        <v>7422152846.5421419</v>
      </c>
      <c r="J6128" s="11">
        <v>70910</v>
      </c>
      <c r="K6128" s="11">
        <v>104670.04437374337</v>
      </c>
      <c r="L6128" s="12">
        <v>2604855.9430679977</v>
      </c>
      <c r="M6128" s="11">
        <v>2412</v>
      </c>
      <c r="N6128" s="13"/>
      <c r="O6128" t="str">
        <f t="shared" si="199"/>
        <v/>
      </c>
    </row>
    <row r="6129" spans="1:15" hidden="1">
      <c r="A6129" s="41" t="s">
        <v>94</v>
      </c>
      <c r="B6129" s="46">
        <v>45758</v>
      </c>
      <c r="C6129" s="8" t="s">
        <v>13</v>
      </c>
      <c r="D6129" s="8" t="s">
        <v>46</v>
      </c>
      <c r="E6129" s="8" t="s">
        <v>46</v>
      </c>
      <c r="F6129" s="9">
        <f t="shared" si="198"/>
        <v>-900000</v>
      </c>
      <c r="G6129" s="9">
        <v>-9</v>
      </c>
      <c r="H6129" s="10">
        <v>-993897</v>
      </c>
      <c r="I6129" s="11">
        <v>7421210816.1427784</v>
      </c>
      <c r="J6129" s="11">
        <v>70901</v>
      </c>
      <c r="K6129" s="11">
        <v>104670.04437374337</v>
      </c>
      <c r="L6129" s="12">
        <v>51866.600636309711</v>
      </c>
      <c r="M6129" s="11">
        <v>2413</v>
      </c>
      <c r="N6129" s="13"/>
      <c r="O6129" t="str">
        <f t="shared" si="199"/>
        <v/>
      </c>
    </row>
    <row r="6130" spans="1:15" hidden="1">
      <c r="A6130" s="41" t="s">
        <v>94</v>
      </c>
      <c r="B6130" s="46">
        <v>45758</v>
      </c>
      <c r="C6130" s="8" t="s">
        <v>13</v>
      </c>
      <c r="D6130" s="8" t="s">
        <v>46</v>
      </c>
      <c r="E6130" s="8" t="s">
        <v>46</v>
      </c>
      <c r="F6130" s="9">
        <f t="shared" si="198"/>
        <v>-425300000</v>
      </c>
      <c r="G6130" s="9">
        <v>-4253</v>
      </c>
      <c r="H6130" s="10">
        <v>-469671549</v>
      </c>
      <c r="I6130" s="11">
        <v>6976049117.4212475</v>
      </c>
      <c r="J6130" s="11">
        <v>66648</v>
      </c>
      <c r="K6130" s="11">
        <v>104670.04437374337</v>
      </c>
      <c r="L6130" s="12">
        <v>24509850.278469443</v>
      </c>
      <c r="M6130" s="11">
        <v>2414</v>
      </c>
      <c r="N6130" s="13"/>
      <c r="O6130" t="str">
        <f t="shared" si="199"/>
        <v/>
      </c>
    </row>
    <row r="6131" spans="1:15" hidden="1">
      <c r="A6131" s="41" t="s">
        <v>94</v>
      </c>
      <c r="B6131" s="46">
        <v>45758</v>
      </c>
      <c r="C6131" s="8" t="s">
        <v>13</v>
      </c>
      <c r="D6131" s="8" t="s">
        <v>46</v>
      </c>
      <c r="E6131" s="8" t="s">
        <v>46</v>
      </c>
      <c r="F6131" s="9">
        <f t="shared" si="198"/>
        <v>-4700000</v>
      </c>
      <c r="G6131" s="9">
        <v>-47</v>
      </c>
      <c r="H6131" s="10">
        <v>-5190351</v>
      </c>
      <c r="I6131" s="11">
        <v>6971129625.3356819</v>
      </c>
      <c r="J6131" s="11">
        <v>66601</v>
      </c>
      <c r="K6131" s="11">
        <v>104670.04437374337</v>
      </c>
      <c r="L6131" s="12">
        <v>270858.91443406139</v>
      </c>
      <c r="M6131" s="11">
        <v>2415</v>
      </c>
      <c r="N6131" s="13"/>
      <c r="O6131" t="str">
        <f t="shared" si="199"/>
        <v/>
      </c>
    </row>
    <row r="6132" spans="1:15" hidden="1">
      <c r="A6132" s="41" t="s">
        <v>94</v>
      </c>
      <c r="B6132" s="46">
        <v>45758</v>
      </c>
      <c r="C6132" s="8" t="s">
        <v>13</v>
      </c>
      <c r="D6132" s="8" t="s">
        <v>46</v>
      </c>
      <c r="E6132" s="8" t="s">
        <v>46</v>
      </c>
      <c r="F6132" s="9">
        <f t="shared" si="198"/>
        <v>-38900000</v>
      </c>
      <c r="G6132" s="9">
        <v>-389</v>
      </c>
      <c r="H6132" s="10">
        <v>-42958437</v>
      </c>
      <c r="I6132" s="11">
        <v>6930412978.074296</v>
      </c>
      <c r="J6132" s="11">
        <v>66212</v>
      </c>
      <c r="K6132" s="11">
        <v>104670.04437374337</v>
      </c>
      <c r="L6132" s="12">
        <v>2241789.738613829</v>
      </c>
      <c r="M6132" s="11">
        <v>2416</v>
      </c>
      <c r="N6132" s="13"/>
      <c r="O6132" t="str">
        <f t="shared" si="199"/>
        <v/>
      </c>
    </row>
    <row r="6133" spans="1:15" hidden="1">
      <c r="A6133" s="41" t="s">
        <v>94</v>
      </c>
      <c r="B6133" s="46">
        <v>45758</v>
      </c>
      <c r="C6133" s="8" t="s">
        <v>13</v>
      </c>
      <c r="D6133" s="8" t="s">
        <v>46</v>
      </c>
      <c r="E6133" s="8" t="s">
        <v>46</v>
      </c>
      <c r="F6133" s="9">
        <f t="shared" si="198"/>
        <v>-2700000</v>
      </c>
      <c r="G6133" s="9">
        <v>-27</v>
      </c>
      <c r="H6133" s="10">
        <v>-2981691</v>
      </c>
      <c r="I6133" s="11">
        <v>6927586886.8762045</v>
      </c>
      <c r="J6133" s="11">
        <v>66185</v>
      </c>
      <c r="K6133" s="11">
        <v>104670.04437374337</v>
      </c>
      <c r="L6133" s="12">
        <v>155599.8019089289</v>
      </c>
      <c r="M6133" s="11">
        <v>2417</v>
      </c>
      <c r="N6133" s="13"/>
      <c r="O6133" t="str">
        <f t="shared" si="199"/>
        <v/>
      </c>
    </row>
    <row r="6134" spans="1:15" hidden="1">
      <c r="A6134" s="41" t="s">
        <v>94</v>
      </c>
      <c r="B6134" s="46">
        <v>45758</v>
      </c>
      <c r="C6134" s="8" t="s">
        <v>13</v>
      </c>
      <c r="D6134" s="8" t="s">
        <v>46</v>
      </c>
      <c r="E6134" s="8" t="s">
        <v>46</v>
      </c>
      <c r="F6134" s="9">
        <f t="shared" si="198"/>
        <v>-10500000</v>
      </c>
      <c r="G6134" s="9">
        <v>-105</v>
      </c>
      <c r="H6134" s="10">
        <v>-11595465</v>
      </c>
      <c r="I6134" s="11">
        <v>6916596532.2169619</v>
      </c>
      <c r="J6134" s="11">
        <v>66080</v>
      </c>
      <c r="K6134" s="11">
        <v>104670.04437374337</v>
      </c>
      <c r="L6134" s="12">
        <v>605110.34075694717</v>
      </c>
      <c r="M6134" s="11">
        <v>2418</v>
      </c>
      <c r="N6134" s="13"/>
      <c r="O6134" t="str">
        <f t="shared" si="199"/>
        <v/>
      </c>
    </row>
    <row r="6135" spans="1:15" hidden="1">
      <c r="A6135" s="41" t="s">
        <v>94</v>
      </c>
      <c r="B6135" s="46">
        <v>45758</v>
      </c>
      <c r="C6135" s="8" t="s">
        <v>13</v>
      </c>
      <c r="D6135" s="8" t="s">
        <v>46</v>
      </c>
      <c r="E6135" s="8" t="s">
        <v>46</v>
      </c>
      <c r="F6135" s="9">
        <f t="shared" si="198"/>
        <v>-2200000</v>
      </c>
      <c r="G6135" s="9">
        <v>-22</v>
      </c>
      <c r="H6135" s="10">
        <v>-2429526</v>
      </c>
      <c r="I6135" s="11">
        <v>6914293791.2407398</v>
      </c>
      <c r="J6135" s="11">
        <v>66058</v>
      </c>
      <c r="K6135" s="11">
        <v>104670.04437374337</v>
      </c>
      <c r="L6135" s="12">
        <v>126785.02377764601</v>
      </c>
      <c r="M6135" s="11">
        <v>2419</v>
      </c>
      <c r="N6135" s="13"/>
      <c r="O6135" t="str">
        <f t="shared" si="199"/>
        <v/>
      </c>
    </row>
    <row r="6136" spans="1:15" hidden="1">
      <c r="A6136" s="41" t="s">
        <v>94</v>
      </c>
      <c r="B6136" s="46">
        <v>45758</v>
      </c>
      <c r="C6136" s="8" t="s">
        <v>13</v>
      </c>
      <c r="D6136" s="8" t="s">
        <v>46</v>
      </c>
      <c r="E6136" s="8" t="s">
        <v>46</v>
      </c>
      <c r="F6136" s="9">
        <f t="shared" si="198"/>
        <v>-1800000</v>
      </c>
      <c r="G6136" s="9">
        <v>-18</v>
      </c>
      <c r="H6136" s="10">
        <v>-1987794</v>
      </c>
      <c r="I6136" s="11">
        <v>6912409730.4420128</v>
      </c>
      <c r="J6136" s="11">
        <v>66040</v>
      </c>
      <c r="K6136" s="11">
        <v>104670.04437374337</v>
      </c>
      <c r="L6136" s="12">
        <v>103733.20127261942</v>
      </c>
      <c r="M6136" s="11">
        <v>2420</v>
      </c>
      <c r="N6136" s="13"/>
      <c r="O6136" t="str">
        <f t="shared" si="199"/>
        <v/>
      </c>
    </row>
    <row r="6137" spans="1:15" hidden="1">
      <c r="A6137" s="41" t="s">
        <v>94</v>
      </c>
      <c r="B6137" s="46">
        <v>45758</v>
      </c>
      <c r="C6137" s="8" t="s">
        <v>13</v>
      </c>
      <c r="D6137" s="8" t="s">
        <v>14</v>
      </c>
      <c r="E6137" s="8" t="s">
        <v>14</v>
      </c>
      <c r="F6137" s="9">
        <f t="shared" si="198"/>
        <v>-2400000</v>
      </c>
      <c r="G6137" s="9">
        <v>-24</v>
      </c>
      <c r="H6137" s="10">
        <v>-2555400</v>
      </c>
      <c r="I6137" s="11">
        <v>19933029699.223202</v>
      </c>
      <c r="J6137" s="11">
        <v>198213</v>
      </c>
      <c r="K6137" s="11">
        <v>100563.68502178564</v>
      </c>
      <c r="L6137" s="12">
        <v>141871.55947714485</v>
      </c>
      <c r="M6137" s="11">
        <v>820</v>
      </c>
      <c r="N6137" s="13"/>
      <c r="O6137" t="str">
        <f t="shared" si="199"/>
        <v/>
      </c>
    </row>
    <row r="6138" spans="1:15" hidden="1">
      <c r="A6138" s="41" t="s">
        <v>94</v>
      </c>
      <c r="B6138" s="46">
        <v>45758</v>
      </c>
      <c r="C6138" s="8" t="s">
        <v>13</v>
      </c>
      <c r="D6138" s="8" t="s">
        <v>14</v>
      </c>
      <c r="E6138" s="8" t="s">
        <v>14</v>
      </c>
      <c r="F6138" s="9">
        <f t="shared" si="198"/>
        <v>-1100000</v>
      </c>
      <c r="G6138" s="9">
        <v>-11</v>
      </c>
      <c r="H6138" s="10">
        <v>-1171225</v>
      </c>
      <c r="I6138" s="11">
        <v>19931923498.687962</v>
      </c>
      <c r="J6138" s="11">
        <v>198202</v>
      </c>
      <c r="K6138" s="11">
        <v>100563.68502178564</v>
      </c>
      <c r="L6138" s="12">
        <v>65024.46476035798</v>
      </c>
      <c r="M6138" s="11">
        <v>821</v>
      </c>
      <c r="N6138" s="13"/>
      <c r="O6138" t="str">
        <f t="shared" si="199"/>
        <v/>
      </c>
    </row>
    <row r="6139" spans="1:15" hidden="1">
      <c r="A6139" s="41" t="s">
        <v>94</v>
      </c>
      <c r="B6139" s="46">
        <v>45758</v>
      </c>
      <c r="C6139" s="8" t="s">
        <v>13</v>
      </c>
      <c r="D6139" s="8" t="s">
        <v>14</v>
      </c>
      <c r="E6139" s="8" t="s">
        <v>14</v>
      </c>
      <c r="F6139" s="9">
        <f t="shared" si="198"/>
        <v>-2400000</v>
      </c>
      <c r="G6139" s="9">
        <v>-24</v>
      </c>
      <c r="H6139" s="10">
        <v>-2555400</v>
      </c>
      <c r="I6139" s="11">
        <v>19929509970.24744</v>
      </c>
      <c r="J6139" s="11">
        <v>198178</v>
      </c>
      <c r="K6139" s="11">
        <v>100563.68502178564</v>
      </c>
      <c r="L6139" s="12">
        <v>141871.55947714485</v>
      </c>
      <c r="M6139" s="11">
        <v>822</v>
      </c>
      <c r="N6139" s="13"/>
      <c r="O6139" t="str">
        <f t="shared" si="199"/>
        <v/>
      </c>
    </row>
    <row r="6140" spans="1:15" hidden="1">
      <c r="A6140" s="41" t="s">
        <v>94</v>
      </c>
      <c r="B6140" s="46">
        <v>45758</v>
      </c>
      <c r="C6140" s="8" t="s">
        <v>13</v>
      </c>
      <c r="D6140" s="8" t="s">
        <v>46</v>
      </c>
      <c r="E6140" s="8" t="s">
        <v>46</v>
      </c>
      <c r="F6140" s="9">
        <f t="shared" si="198"/>
        <v>-900000</v>
      </c>
      <c r="G6140" s="9">
        <v>-9</v>
      </c>
      <c r="H6140" s="10">
        <v>-993897</v>
      </c>
      <c r="I6140" s="11">
        <v>6911467700.0426493</v>
      </c>
      <c r="J6140" s="11">
        <v>66031</v>
      </c>
      <c r="K6140" s="11">
        <v>104670.04437374337</v>
      </c>
      <c r="L6140" s="12">
        <v>51866.600636309711</v>
      </c>
      <c r="M6140" s="11">
        <v>2421</v>
      </c>
      <c r="N6140" s="13"/>
      <c r="O6140" t="str">
        <f t="shared" si="199"/>
        <v/>
      </c>
    </row>
    <row r="6141" spans="1:15" hidden="1">
      <c r="A6141" s="41" t="s">
        <v>94</v>
      </c>
      <c r="B6141" s="46">
        <v>45758</v>
      </c>
      <c r="C6141" s="8" t="s">
        <v>13</v>
      </c>
      <c r="D6141" s="8" t="s">
        <v>46</v>
      </c>
      <c r="E6141" s="8" t="s">
        <v>46</v>
      </c>
      <c r="F6141" s="9">
        <f t="shared" si="198"/>
        <v>-34000000</v>
      </c>
      <c r="G6141" s="9">
        <v>-340</v>
      </c>
      <c r="H6141" s="10">
        <v>-37547220</v>
      </c>
      <c r="I6141" s="11">
        <v>6875879884.9555769</v>
      </c>
      <c r="J6141" s="11">
        <v>65691</v>
      </c>
      <c r="K6141" s="11">
        <v>104670.04437374337</v>
      </c>
      <c r="L6141" s="12">
        <v>1959404.912927255</v>
      </c>
      <c r="M6141" s="11">
        <v>2422</v>
      </c>
      <c r="N6141" s="13"/>
      <c r="O6141" t="str">
        <f t="shared" si="199"/>
        <v/>
      </c>
    </row>
    <row r="6142" spans="1:15" hidden="1">
      <c r="A6142" s="41" t="s">
        <v>94</v>
      </c>
      <c r="B6142" s="46">
        <v>45758</v>
      </c>
      <c r="C6142" s="8" t="s">
        <v>13</v>
      </c>
      <c r="D6142" s="8" t="s">
        <v>14</v>
      </c>
      <c r="E6142" s="8" t="s">
        <v>14</v>
      </c>
      <c r="F6142" s="9">
        <f t="shared" si="198"/>
        <v>-9300000</v>
      </c>
      <c r="G6142" s="9">
        <v>-93</v>
      </c>
      <c r="H6142" s="10">
        <v>-9902175</v>
      </c>
      <c r="I6142" s="11">
        <v>19920157547.540413</v>
      </c>
      <c r="J6142" s="11">
        <v>198085</v>
      </c>
      <c r="K6142" s="11">
        <v>100563.68502178564</v>
      </c>
      <c r="L6142" s="12">
        <v>549752.2929739356</v>
      </c>
      <c r="M6142" s="11">
        <v>823</v>
      </c>
      <c r="N6142" s="13"/>
      <c r="O6142" t="str">
        <f t="shared" si="199"/>
        <v/>
      </c>
    </row>
    <row r="6143" spans="1:15" hidden="1">
      <c r="A6143" s="41" t="s">
        <v>94</v>
      </c>
      <c r="B6143" s="46">
        <v>45758</v>
      </c>
      <c r="C6143" s="8" t="s">
        <v>13</v>
      </c>
      <c r="D6143" s="8" t="s">
        <v>46</v>
      </c>
      <c r="E6143" s="8" t="s">
        <v>46</v>
      </c>
      <c r="F6143" s="9">
        <f t="shared" si="198"/>
        <v>-900000</v>
      </c>
      <c r="G6143" s="9">
        <v>-9</v>
      </c>
      <c r="H6143" s="10">
        <v>-993897</v>
      </c>
      <c r="I6143" s="11">
        <v>6874937854.5562134</v>
      </c>
      <c r="J6143" s="11">
        <v>65682</v>
      </c>
      <c r="K6143" s="11">
        <v>104670.04437374337</v>
      </c>
      <c r="L6143" s="12">
        <v>51866.600636309711</v>
      </c>
      <c r="M6143" s="11">
        <v>2423</v>
      </c>
      <c r="N6143" s="13"/>
      <c r="O6143" t="str">
        <f t="shared" si="199"/>
        <v/>
      </c>
    </row>
    <row r="6144" spans="1:15" hidden="1">
      <c r="A6144" s="41" t="s">
        <v>94</v>
      </c>
      <c r="B6144" s="46">
        <v>45758</v>
      </c>
      <c r="C6144" s="8" t="s">
        <v>13</v>
      </c>
      <c r="D6144" s="8" t="s">
        <v>46</v>
      </c>
      <c r="E6144" s="8" t="s">
        <v>46</v>
      </c>
      <c r="F6144" s="9">
        <f t="shared" si="198"/>
        <v>-9000000</v>
      </c>
      <c r="G6144" s="9">
        <v>-90</v>
      </c>
      <c r="H6144" s="10">
        <v>-9938970</v>
      </c>
      <c r="I6144" s="11">
        <v>6865517550.5625763</v>
      </c>
      <c r="J6144" s="11">
        <v>65592</v>
      </c>
      <c r="K6144" s="11">
        <v>104670.04437374337</v>
      </c>
      <c r="L6144" s="12">
        <v>518666.00636309758</v>
      </c>
      <c r="M6144" s="11">
        <v>2424</v>
      </c>
      <c r="N6144" s="13"/>
      <c r="O6144" t="str">
        <f t="shared" si="199"/>
        <v/>
      </c>
    </row>
    <row r="6145" spans="1:15" hidden="1">
      <c r="A6145" s="41" t="s">
        <v>94</v>
      </c>
      <c r="B6145" s="46">
        <v>45758</v>
      </c>
      <c r="C6145" s="8" t="s">
        <v>13</v>
      </c>
      <c r="D6145" s="8" t="s">
        <v>46</v>
      </c>
      <c r="E6145" s="8" t="s">
        <v>46</v>
      </c>
      <c r="F6145" s="9">
        <f t="shared" si="198"/>
        <v>-9100000</v>
      </c>
      <c r="G6145" s="9">
        <v>-91</v>
      </c>
      <c r="H6145" s="10">
        <v>-10049403</v>
      </c>
      <c r="I6145" s="11">
        <v>6855992576.5245657</v>
      </c>
      <c r="J6145" s="11">
        <v>65501</v>
      </c>
      <c r="K6145" s="11">
        <v>104670.04437374337</v>
      </c>
      <c r="L6145" s="12">
        <v>524428.96198935434</v>
      </c>
      <c r="M6145" s="11">
        <v>2425</v>
      </c>
      <c r="N6145" s="13"/>
      <c r="O6145" t="str">
        <f t="shared" si="199"/>
        <v/>
      </c>
    </row>
    <row r="6146" spans="1:15" hidden="1">
      <c r="A6146" s="41" t="s">
        <v>94</v>
      </c>
      <c r="B6146" s="46">
        <v>45758</v>
      </c>
      <c r="C6146" s="8" t="s">
        <v>13</v>
      </c>
      <c r="D6146" s="8" t="s">
        <v>46</v>
      </c>
      <c r="E6146" s="8" t="s">
        <v>46</v>
      </c>
      <c r="F6146" s="9">
        <f t="shared" si="198"/>
        <v>-900000</v>
      </c>
      <c r="G6146" s="9">
        <v>-9</v>
      </c>
      <c r="H6146" s="10">
        <v>-993897</v>
      </c>
      <c r="I6146" s="11">
        <v>6855050546.1252022</v>
      </c>
      <c r="J6146" s="11">
        <v>65492</v>
      </c>
      <c r="K6146" s="11">
        <v>104670.04437374337</v>
      </c>
      <c r="L6146" s="12">
        <v>51866.600636309711</v>
      </c>
      <c r="M6146" s="11">
        <v>2426</v>
      </c>
      <c r="N6146" s="13"/>
      <c r="O6146" t="str">
        <f t="shared" si="199"/>
        <v/>
      </c>
    </row>
    <row r="6147" spans="1:15" hidden="1">
      <c r="A6147" s="41" t="s">
        <v>94</v>
      </c>
      <c r="B6147" s="46">
        <v>45758</v>
      </c>
      <c r="C6147" s="8" t="s">
        <v>13</v>
      </c>
      <c r="D6147" s="8" t="s">
        <v>46</v>
      </c>
      <c r="E6147" s="8" t="s">
        <v>46</v>
      </c>
      <c r="F6147" s="9">
        <f t="shared" si="198"/>
        <v>-900000</v>
      </c>
      <c r="G6147" s="9">
        <v>-9</v>
      </c>
      <c r="H6147" s="10">
        <v>-993897</v>
      </c>
      <c r="I6147" s="11">
        <v>6854108515.7258387</v>
      </c>
      <c r="J6147" s="11">
        <v>65483</v>
      </c>
      <c r="K6147" s="11">
        <v>104670.04437374337</v>
      </c>
      <c r="L6147" s="12">
        <v>51866.600636309711</v>
      </c>
      <c r="M6147" s="11">
        <v>2427</v>
      </c>
      <c r="N6147" s="13"/>
      <c r="O6147" t="str">
        <f t="shared" si="199"/>
        <v/>
      </c>
    </row>
    <row r="6148" spans="1:15" hidden="1">
      <c r="A6148" s="41" t="s">
        <v>94</v>
      </c>
      <c r="B6148" s="46">
        <v>45758</v>
      </c>
      <c r="C6148" s="8" t="s">
        <v>13</v>
      </c>
      <c r="D6148" s="8" t="s">
        <v>46</v>
      </c>
      <c r="E6148" s="8" t="s">
        <v>46</v>
      </c>
      <c r="F6148" s="9">
        <f t="shared" si="198"/>
        <v>-58800000</v>
      </c>
      <c r="G6148" s="9">
        <v>-588</v>
      </c>
      <c r="H6148" s="10">
        <v>-64934604</v>
      </c>
      <c r="I6148" s="11">
        <v>6792562529.634078</v>
      </c>
      <c r="J6148" s="11">
        <v>64895</v>
      </c>
      <c r="K6148" s="11">
        <v>104670.04437374337</v>
      </c>
      <c r="L6148" s="12">
        <v>3388617.9082389027</v>
      </c>
      <c r="M6148" s="11">
        <v>2428</v>
      </c>
      <c r="N6148" s="13"/>
      <c r="O6148" t="str">
        <f t="shared" si="199"/>
        <v/>
      </c>
    </row>
    <row r="6149" spans="1:15" hidden="1">
      <c r="A6149" s="41" t="s">
        <v>94</v>
      </c>
      <c r="B6149" s="46">
        <v>45758</v>
      </c>
      <c r="C6149" s="8" t="s">
        <v>13</v>
      </c>
      <c r="D6149" s="8" t="s">
        <v>14</v>
      </c>
      <c r="E6149" s="8" t="s">
        <v>14</v>
      </c>
      <c r="F6149" s="9">
        <f t="shared" si="198"/>
        <v>-9300000</v>
      </c>
      <c r="G6149" s="9">
        <v>-93</v>
      </c>
      <c r="H6149" s="10">
        <v>-9902175</v>
      </c>
      <c r="I6149" s="11">
        <v>19910805124.833385</v>
      </c>
      <c r="J6149" s="11">
        <v>197992</v>
      </c>
      <c r="K6149" s="11">
        <v>100563.68502178564</v>
      </c>
      <c r="L6149" s="12">
        <v>549752.2929739356</v>
      </c>
      <c r="M6149" s="11">
        <v>824</v>
      </c>
      <c r="N6149" s="13"/>
      <c r="O6149" t="str">
        <f t="shared" si="199"/>
        <v/>
      </c>
    </row>
    <row r="6150" spans="1:15" hidden="1">
      <c r="A6150" s="41" t="s">
        <v>94</v>
      </c>
      <c r="B6150" s="46">
        <v>45758</v>
      </c>
      <c r="C6150" s="8" t="s">
        <v>13</v>
      </c>
      <c r="D6150" s="8" t="s">
        <v>46</v>
      </c>
      <c r="E6150" s="8" t="s">
        <v>46</v>
      </c>
      <c r="F6150" s="9">
        <f t="shared" si="198"/>
        <v>-7200000</v>
      </c>
      <c r="G6150" s="9">
        <v>-72</v>
      </c>
      <c r="H6150" s="10">
        <v>-7951176</v>
      </c>
      <c r="I6150" s="11">
        <v>6785026286.4391689</v>
      </c>
      <c r="J6150" s="11">
        <v>64823</v>
      </c>
      <c r="K6150" s="11">
        <v>104670.04437374337</v>
      </c>
      <c r="L6150" s="12">
        <v>414932.80509047769</v>
      </c>
      <c r="M6150" s="11">
        <v>2429</v>
      </c>
      <c r="N6150" s="13"/>
      <c r="O6150" t="str">
        <f t="shared" si="199"/>
        <v/>
      </c>
    </row>
    <row r="6151" spans="1:15" hidden="1">
      <c r="A6151" s="41" t="s">
        <v>94</v>
      </c>
      <c r="B6151" s="46">
        <v>45758</v>
      </c>
      <c r="C6151" s="8" t="s">
        <v>13</v>
      </c>
      <c r="D6151" s="8" t="s">
        <v>46</v>
      </c>
      <c r="E6151" s="8" t="s">
        <v>46</v>
      </c>
      <c r="F6151" s="9">
        <f t="shared" si="198"/>
        <v>900000</v>
      </c>
      <c r="G6151" s="9">
        <v>9</v>
      </c>
      <c r="H6151" s="10">
        <v>990999</v>
      </c>
      <c r="I6151" s="11">
        <v>6786017285.4391689</v>
      </c>
      <c r="J6151" s="11">
        <v>64832</v>
      </c>
      <c r="K6151" s="11">
        <v>104670.79968902963</v>
      </c>
      <c r="L6151" s="12">
        <v>0</v>
      </c>
      <c r="M6151" s="11">
        <v>2430</v>
      </c>
      <c r="N6151" s="13"/>
      <c r="O6151" t="str">
        <f t="shared" si="199"/>
        <v/>
      </c>
    </row>
    <row r="6152" spans="1:15" hidden="1">
      <c r="A6152" s="41" t="s">
        <v>94</v>
      </c>
      <c r="B6152" s="46">
        <v>45758</v>
      </c>
      <c r="C6152" s="8" t="s">
        <v>13</v>
      </c>
      <c r="D6152" s="8" t="s">
        <v>46</v>
      </c>
      <c r="E6152" s="8" t="s">
        <v>46</v>
      </c>
      <c r="F6152" s="9">
        <f t="shared" si="198"/>
        <v>2700000</v>
      </c>
      <c r="G6152" s="9">
        <v>27</v>
      </c>
      <c r="H6152" s="10">
        <v>2972997</v>
      </c>
      <c r="I6152" s="11">
        <v>6788990282.4391689</v>
      </c>
      <c r="J6152" s="11">
        <v>64859</v>
      </c>
      <c r="K6152" s="11">
        <v>104673.06437717463</v>
      </c>
      <c r="L6152" s="12">
        <v>0</v>
      </c>
      <c r="M6152" s="11">
        <v>2431</v>
      </c>
      <c r="N6152" s="13"/>
      <c r="O6152" t="str">
        <f t="shared" si="199"/>
        <v/>
      </c>
    </row>
    <row r="6153" spans="1:15" hidden="1">
      <c r="A6153" s="41" t="s">
        <v>94</v>
      </c>
      <c r="B6153" s="46">
        <v>45758</v>
      </c>
      <c r="C6153" s="8" t="s">
        <v>13</v>
      </c>
      <c r="D6153" s="8" t="s">
        <v>46</v>
      </c>
      <c r="E6153" s="8" t="s">
        <v>46</v>
      </c>
      <c r="F6153" s="9">
        <f t="shared" si="198"/>
        <v>-1000000</v>
      </c>
      <c r="G6153" s="9">
        <v>-10</v>
      </c>
      <c r="H6153" s="10">
        <v>-1104330</v>
      </c>
      <c r="I6153" s="11">
        <v>6787943551.7953968</v>
      </c>
      <c r="J6153" s="11">
        <v>64849</v>
      </c>
      <c r="K6153" s="11">
        <v>104673.06437717463</v>
      </c>
      <c r="L6153" s="12">
        <v>57599.356228253804</v>
      </c>
      <c r="M6153" s="11">
        <v>2432</v>
      </c>
      <c r="N6153" s="13"/>
      <c r="O6153" t="str">
        <f t="shared" si="199"/>
        <v/>
      </c>
    </row>
    <row r="6154" spans="1:15" hidden="1">
      <c r="A6154" s="41" t="s">
        <v>94</v>
      </c>
      <c r="B6154" s="46">
        <v>45758</v>
      </c>
      <c r="C6154" s="8" t="s">
        <v>13</v>
      </c>
      <c r="D6154" s="8" t="s">
        <v>46</v>
      </c>
      <c r="E6154" s="8" t="s">
        <v>46</v>
      </c>
      <c r="F6154" s="9">
        <f t="shared" ref="F6154:F6217" si="200">100000*G6154</f>
        <v>-45200000</v>
      </c>
      <c r="G6154" s="9">
        <v>-452</v>
      </c>
      <c r="H6154" s="10">
        <v>-49915716</v>
      </c>
      <c r="I6154" s="11">
        <v>6740631326.6969137</v>
      </c>
      <c r="J6154" s="11">
        <v>64397</v>
      </c>
      <c r="K6154" s="11">
        <v>104673.06437717463</v>
      </c>
      <c r="L6154" s="12">
        <v>2603490.9015170708</v>
      </c>
      <c r="M6154" s="11">
        <v>2433</v>
      </c>
      <c r="N6154" s="13"/>
      <c r="O6154" t="str">
        <f t="shared" si="199"/>
        <v/>
      </c>
    </row>
    <row r="6155" spans="1:15" hidden="1">
      <c r="A6155" s="41" t="s">
        <v>94</v>
      </c>
      <c r="B6155" s="46">
        <v>45758</v>
      </c>
      <c r="C6155" s="8" t="s">
        <v>13</v>
      </c>
      <c r="D6155" s="8" t="s">
        <v>14</v>
      </c>
      <c r="E6155" s="8" t="s">
        <v>14</v>
      </c>
      <c r="F6155" s="9">
        <f t="shared" si="200"/>
        <v>75800000</v>
      </c>
      <c r="G6155" s="9">
        <v>758</v>
      </c>
      <c r="H6155" s="10">
        <v>81763186</v>
      </c>
      <c r="I6155" s="11">
        <v>19992568310.833385</v>
      </c>
      <c r="J6155" s="11">
        <v>198750</v>
      </c>
      <c r="K6155" s="11">
        <v>100591.53867085979</v>
      </c>
      <c r="L6155" s="12">
        <v>0</v>
      </c>
      <c r="M6155" s="11">
        <v>825</v>
      </c>
      <c r="N6155" s="13"/>
      <c r="O6155" t="str">
        <f t="shared" si="199"/>
        <v/>
      </c>
    </row>
    <row r="6156" spans="1:15" hidden="1">
      <c r="A6156" s="41" t="s">
        <v>94</v>
      </c>
      <c r="B6156" s="46">
        <v>45758</v>
      </c>
      <c r="C6156" s="8" t="s">
        <v>13</v>
      </c>
      <c r="D6156" s="8" t="s">
        <v>46</v>
      </c>
      <c r="E6156" s="8" t="s">
        <v>46</v>
      </c>
      <c r="F6156" s="9">
        <f t="shared" si="200"/>
        <v>-22600000</v>
      </c>
      <c r="G6156" s="9">
        <v>-226</v>
      </c>
      <c r="H6156" s="10">
        <v>-24957858</v>
      </c>
      <c r="I6156" s="11">
        <v>6716975214.1476727</v>
      </c>
      <c r="J6156" s="11">
        <v>64171</v>
      </c>
      <c r="K6156" s="11">
        <v>104673.06437717463</v>
      </c>
      <c r="L6156" s="12">
        <v>1301745.4507585354</v>
      </c>
      <c r="M6156" s="11">
        <v>2434</v>
      </c>
      <c r="N6156" s="13"/>
      <c r="O6156" t="str">
        <f t="shared" si="199"/>
        <v/>
      </c>
    </row>
    <row r="6157" spans="1:15" hidden="1">
      <c r="A6157" s="41" t="s">
        <v>94</v>
      </c>
      <c r="B6157" s="46">
        <v>45758</v>
      </c>
      <c r="C6157" s="8" t="s">
        <v>13</v>
      </c>
      <c r="D6157" s="8" t="s">
        <v>15</v>
      </c>
      <c r="E6157" s="8" t="s">
        <v>15</v>
      </c>
      <c r="F6157" s="9">
        <f t="shared" si="200"/>
        <v>3200000</v>
      </c>
      <c r="G6157" s="9">
        <v>32</v>
      </c>
      <c r="H6157" s="10">
        <v>3449952</v>
      </c>
      <c r="I6157" s="11">
        <v>8393625236.7391043</v>
      </c>
      <c r="J6157" s="11">
        <v>79367</v>
      </c>
      <c r="K6157" s="11">
        <v>105757.11866064112</v>
      </c>
      <c r="L6157" s="12">
        <v>0</v>
      </c>
      <c r="M6157" s="11">
        <v>2878</v>
      </c>
      <c r="N6157" s="13"/>
      <c r="O6157" t="str">
        <f t="shared" si="199"/>
        <v/>
      </c>
    </row>
    <row r="6158" spans="1:15" hidden="1">
      <c r="A6158" s="41" t="s">
        <v>94</v>
      </c>
      <c r="B6158" s="46">
        <v>45758</v>
      </c>
      <c r="C6158" s="8" t="s">
        <v>13</v>
      </c>
      <c r="D6158" s="8" t="s">
        <v>46</v>
      </c>
      <c r="E6158" s="8" t="s">
        <v>46</v>
      </c>
      <c r="F6158" s="9">
        <f t="shared" si="200"/>
        <v>-13500000</v>
      </c>
      <c r="G6158" s="9">
        <v>-135</v>
      </c>
      <c r="H6158" s="10">
        <v>-14908455</v>
      </c>
      <c r="I6158" s="11">
        <v>6702844350.4567537</v>
      </c>
      <c r="J6158" s="11">
        <v>64036</v>
      </c>
      <c r="K6158" s="11">
        <v>104673.06437717463</v>
      </c>
      <c r="L6158" s="12">
        <v>777591.30908142589</v>
      </c>
      <c r="M6158" s="11">
        <v>2435</v>
      </c>
      <c r="N6158" s="13"/>
      <c r="O6158" t="str">
        <f t="shared" si="199"/>
        <v/>
      </c>
    </row>
    <row r="6159" spans="1:15" hidden="1">
      <c r="A6159" s="41" t="s">
        <v>94</v>
      </c>
      <c r="B6159" s="46">
        <v>45758</v>
      </c>
      <c r="C6159" s="8" t="s">
        <v>13</v>
      </c>
      <c r="D6159" s="8" t="s">
        <v>46</v>
      </c>
      <c r="E6159" s="8" t="s">
        <v>46</v>
      </c>
      <c r="F6159" s="9">
        <f t="shared" si="200"/>
        <v>-4500000</v>
      </c>
      <c r="G6159" s="9">
        <v>-45</v>
      </c>
      <c r="H6159" s="10">
        <v>-4969485</v>
      </c>
      <c r="I6159" s="11">
        <v>6698134062.5597811</v>
      </c>
      <c r="J6159" s="11">
        <v>63991</v>
      </c>
      <c r="K6159" s="11">
        <v>104673.06437717463</v>
      </c>
      <c r="L6159" s="12">
        <v>259197.10302714165</v>
      </c>
      <c r="M6159" s="11">
        <v>2436</v>
      </c>
      <c r="N6159" s="13"/>
      <c r="O6159" t="str">
        <f t="shared" si="199"/>
        <v/>
      </c>
    </row>
    <row r="6160" spans="1:15" hidden="1">
      <c r="A6160" s="41" t="s">
        <v>94</v>
      </c>
      <c r="B6160" s="46">
        <v>45758</v>
      </c>
      <c r="C6160" s="8" t="s">
        <v>13</v>
      </c>
      <c r="D6160" s="8" t="s">
        <v>46</v>
      </c>
      <c r="E6160" s="8" t="s">
        <v>46</v>
      </c>
      <c r="F6160" s="9">
        <f t="shared" si="200"/>
        <v>-9000000</v>
      </c>
      <c r="G6160" s="9">
        <v>-90</v>
      </c>
      <c r="H6160" s="10">
        <v>-9938970</v>
      </c>
      <c r="I6160" s="11">
        <v>6688713486.7658358</v>
      </c>
      <c r="J6160" s="11">
        <v>63901</v>
      </c>
      <c r="K6160" s="11">
        <v>104673.06437717463</v>
      </c>
      <c r="L6160" s="12">
        <v>518394.20605428331</v>
      </c>
      <c r="M6160" s="11">
        <v>2437</v>
      </c>
      <c r="N6160" s="13"/>
      <c r="O6160" t="str">
        <f t="shared" ref="O6160:O6223" si="201">IF(M6160=_xlfn.MAXIFS(M:M,D:D,D6160),"X","")</f>
        <v/>
      </c>
    </row>
    <row r="6161" spans="1:15" hidden="1">
      <c r="A6161" s="41" t="s">
        <v>94</v>
      </c>
      <c r="B6161" s="46">
        <v>45758</v>
      </c>
      <c r="C6161" s="8" t="s">
        <v>13</v>
      </c>
      <c r="D6161" s="8" t="s">
        <v>46</v>
      </c>
      <c r="E6161" s="8" t="s">
        <v>46</v>
      </c>
      <c r="F6161" s="9">
        <f t="shared" si="200"/>
        <v>-3700000</v>
      </c>
      <c r="G6161" s="9">
        <v>-37</v>
      </c>
      <c r="H6161" s="10">
        <v>-4086021</v>
      </c>
      <c r="I6161" s="11">
        <v>6684840583.3838806</v>
      </c>
      <c r="J6161" s="11">
        <v>63864</v>
      </c>
      <c r="K6161" s="11">
        <v>104673.06437717463</v>
      </c>
      <c r="L6161" s="12">
        <v>213117.61804453889</v>
      </c>
      <c r="M6161" s="11">
        <v>2438</v>
      </c>
      <c r="N6161" s="13"/>
      <c r="O6161" t="str">
        <f t="shared" si="201"/>
        <v/>
      </c>
    </row>
    <row r="6162" spans="1:15" hidden="1">
      <c r="A6162" s="41" t="s">
        <v>94</v>
      </c>
      <c r="B6162" s="46">
        <v>45758</v>
      </c>
      <c r="C6162" s="8" t="s">
        <v>13</v>
      </c>
      <c r="D6162" s="8" t="s">
        <v>46</v>
      </c>
      <c r="E6162" s="8" t="s">
        <v>46</v>
      </c>
      <c r="F6162" s="9">
        <f t="shared" si="200"/>
        <v>-900000</v>
      </c>
      <c r="G6162" s="9">
        <v>-9</v>
      </c>
      <c r="H6162" s="10">
        <v>-993897</v>
      </c>
      <c r="I6162" s="11">
        <v>6683898525.8044863</v>
      </c>
      <c r="J6162" s="11">
        <v>63855</v>
      </c>
      <c r="K6162" s="11">
        <v>104673.06437717463</v>
      </c>
      <c r="L6162" s="12">
        <v>51839.4206054284</v>
      </c>
      <c r="M6162" s="11">
        <v>2439</v>
      </c>
      <c r="N6162" s="13"/>
      <c r="O6162" t="str">
        <f t="shared" si="201"/>
        <v/>
      </c>
    </row>
    <row r="6163" spans="1:15" hidden="1">
      <c r="A6163" s="41" t="s">
        <v>94</v>
      </c>
      <c r="B6163" s="46">
        <v>45758</v>
      </c>
      <c r="C6163" s="8" t="s">
        <v>13</v>
      </c>
      <c r="D6163" s="8" t="s">
        <v>46</v>
      </c>
      <c r="E6163" s="8" t="s">
        <v>46</v>
      </c>
      <c r="F6163" s="9">
        <f t="shared" si="200"/>
        <v>16300000</v>
      </c>
      <c r="G6163" s="9">
        <v>163</v>
      </c>
      <c r="H6163" s="10">
        <v>17990473</v>
      </c>
      <c r="I6163" s="11">
        <v>6701888998.8044863</v>
      </c>
      <c r="J6163" s="11">
        <v>64018</v>
      </c>
      <c r="K6163" s="11">
        <v>104687.57222663135</v>
      </c>
      <c r="L6163" s="12">
        <v>0</v>
      </c>
      <c r="M6163" s="11">
        <v>2440</v>
      </c>
      <c r="N6163" s="13"/>
      <c r="O6163" t="str">
        <f t="shared" si="201"/>
        <v/>
      </c>
    </row>
    <row r="6164" spans="1:15" hidden="1">
      <c r="A6164" s="41" t="s">
        <v>94</v>
      </c>
      <c r="B6164" s="46">
        <v>45758</v>
      </c>
      <c r="C6164" s="8" t="s">
        <v>13</v>
      </c>
      <c r="D6164" s="8" t="s">
        <v>46</v>
      </c>
      <c r="E6164" s="8" t="s">
        <v>46</v>
      </c>
      <c r="F6164" s="9">
        <f t="shared" si="200"/>
        <v>5000000</v>
      </c>
      <c r="G6164" s="9">
        <v>50</v>
      </c>
      <c r="H6164" s="10">
        <v>5513950</v>
      </c>
      <c r="I6164" s="11">
        <v>6707402948.8044863</v>
      </c>
      <c r="J6164" s="11">
        <v>64068</v>
      </c>
      <c r="K6164" s="11">
        <v>104691.93589318359</v>
      </c>
      <c r="L6164" s="12">
        <v>0</v>
      </c>
      <c r="M6164" s="11">
        <v>2441</v>
      </c>
      <c r="N6164" s="13"/>
      <c r="O6164" t="str">
        <f t="shared" si="201"/>
        <v/>
      </c>
    </row>
    <row r="6165" spans="1:15" hidden="1">
      <c r="A6165" s="41" t="s">
        <v>94</v>
      </c>
      <c r="B6165" s="46">
        <v>45758</v>
      </c>
      <c r="C6165" s="8" t="s">
        <v>13</v>
      </c>
      <c r="D6165" s="8" t="s">
        <v>46</v>
      </c>
      <c r="E6165" s="8" t="s">
        <v>46</v>
      </c>
      <c r="F6165" s="9">
        <f t="shared" si="200"/>
        <v>-22600000</v>
      </c>
      <c r="G6165" s="9">
        <v>-226</v>
      </c>
      <c r="H6165" s="10">
        <v>-24957858</v>
      </c>
      <c r="I6165" s="11">
        <v>6683742571.2926264</v>
      </c>
      <c r="J6165" s="11">
        <v>63842</v>
      </c>
      <c r="K6165" s="11">
        <v>104691.93589318359</v>
      </c>
      <c r="L6165" s="12">
        <v>1297480.4881405085</v>
      </c>
      <c r="M6165" s="11">
        <v>2442</v>
      </c>
      <c r="N6165" s="13"/>
      <c r="O6165" t="str">
        <f t="shared" si="201"/>
        <v/>
      </c>
    </row>
    <row r="6166" spans="1:15" hidden="1">
      <c r="A6166" s="41" t="s">
        <v>94</v>
      </c>
      <c r="B6166" s="46">
        <v>45758</v>
      </c>
      <c r="C6166" s="8" t="s">
        <v>13</v>
      </c>
      <c r="D6166" s="8" t="s">
        <v>46</v>
      </c>
      <c r="E6166" s="8" t="s">
        <v>46</v>
      </c>
      <c r="F6166" s="9">
        <f t="shared" si="200"/>
        <v>-13500000</v>
      </c>
      <c r="G6166" s="9">
        <v>-135</v>
      </c>
      <c r="H6166" s="10">
        <v>-14908455</v>
      </c>
      <c r="I6166" s="11">
        <v>6669609159.9470463</v>
      </c>
      <c r="J6166" s="11">
        <v>63707</v>
      </c>
      <c r="K6166" s="11">
        <v>104691.93589318359</v>
      </c>
      <c r="L6166" s="12">
        <v>775043.65442021564</v>
      </c>
      <c r="M6166" s="11">
        <v>2443</v>
      </c>
      <c r="N6166" s="13"/>
      <c r="O6166" t="str">
        <f t="shared" si="201"/>
        <v/>
      </c>
    </row>
    <row r="6167" spans="1:15" hidden="1">
      <c r="A6167" s="41" t="s">
        <v>94</v>
      </c>
      <c r="B6167" s="46">
        <v>45758</v>
      </c>
      <c r="C6167" s="8" t="s">
        <v>13</v>
      </c>
      <c r="D6167" s="8" t="s">
        <v>46</v>
      </c>
      <c r="E6167" s="8" t="s">
        <v>46</v>
      </c>
      <c r="F6167" s="9">
        <f t="shared" si="200"/>
        <v>-9000000</v>
      </c>
      <c r="G6167" s="9">
        <v>-90</v>
      </c>
      <c r="H6167" s="10">
        <v>-9938970</v>
      </c>
      <c r="I6167" s="11">
        <v>6660186885.7166595</v>
      </c>
      <c r="J6167" s="11">
        <v>63617</v>
      </c>
      <c r="K6167" s="11">
        <v>104691.93589318359</v>
      </c>
      <c r="L6167" s="12">
        <v>516695.76961347647</v>
      </c>
      <c r="M6167" s="11">
        <v>2444</v>
      </c>
      <c r="N6167" s="13"/>
      <c r="O6167" t="str">
        <f t="shared" si="201"/>
        <v/>
      </c>
    </row>
    <row r="6168" spans="1:15" hidden="1">
      <c r="A6168" s="41" t="s">
        <v>94</v>
      </c>
      <c r="B6168" s="46">
        <v>45758</v>
      </c>
      <c r="C6168" s="8" t="s">
        <v>13</v>
      </c>
      <c r="D6168" s="8" t="s">
        <v>46</v>
      </c>
      <c r="E6168" s="8" t="s">
        <v>46</v>
      </c>
      <c r="F6168" s="9">
        <f t="shared" si="200"/>
        <v>-900000</v>
      </c>
      <c r="G6168" s="9">
        <v>-9</v>
      </c>
      <c r="H6168" s="10">
        <v>-993897</v>
      </c>
      <c r="I6168" s="11">
        <v>6659244658.2936211</v>
      </c>
      <c r="J6168" s="11">
        <v>63608</v>
      </c>
      <c r="K6168" s="11">
        <v>104691.93589318359</v>
      </c>
      <c r="L6168" s="12">
        <v>51669.576961347717</v>
      </c>
      <c r="M6168" s="11">
        <v>2445</v>
      </c>
      <c r="N6168" s="13"/>
      <c r="O6168" t="str">
        <f t="shared" si="201"/>
        <v/>
      </c>
    </row>
    <row r="6169" spans="1:15" hidden="1">
      <c r="A6169" s="41" t="s">
        <v>94</v>
      </c>
      <c r="B6169" s="46">
        <v>45758</v>
      </c>
      <c r="C6169" s="8" t="s">
        <v>13</v>
      </c>
      <c r="D6169" s="8" t="s">
        <v>46</v>
      </c>
      <c r="E6169" s="8" t="s">
        <v>46</v>
      </c>
      <c r="F6169" s="9">
        <f t="shared" si="200"/>
        <v>-900000</v>
      </c>
      <c r="G6169" s="9">
        <v>-9</v>
      </c>
      <c r="H6169" s="10">
        <v>-993897</v>
      </c>
      <c r="I6169" s="11">
        <v>6658302430.8705826</v>
      </c>
      <c r="J6169" s="11">
        <v>63599</v>
      </c>
      <c r="K6169" s="11">
        <v>104691.93589318359</v>
      </c>
      <c r="L6169" s="12">
        <v>51669.576961347717</v>
      </c>
      <c r="M6169" s="11">
        <v>2446</v>
      </c>
      <c r="N6169" s="13"/>
      <c r="O6169" t="str">
        <f t="shared" si="201"/>
        <v/>
      </c>
    </row>
    <row r="6170" spans="1:15" hidden="1">
      <c r="A6170" s="41" t="s">
        <v>94</v>
      </c>
      <c r="B6170" s="46">
        <v>45758</v>
      </c>
      <c r="C6170" s="8" t="s">
        <v>13</v>
      </c>
      <c r="D6170" s="8" t="s">
        <v>46</v>
      </c>
      <c r="E6170" s="8" t="s">
        <v>46</v>
      </c>
      <c r="F6170" s="9">
        <f t="shared" si="200"/>
        <v>-90500000</v>
      </c>
      <c r="G6170" s="9">
        <v>-905</v>
      </c>
      <c r="H6170" s="10">
        <v>-99941865</v>
      </c>
      <c r="I6170" s="11">
        <v>6563556228.8872519</v>
      </c>
      <c r="J6170" s="11">
        <v>62694</v>
      </c>
      <c r="K6170" s="11">
        <v>104691.93589318359</v>
      </c>
      <c r="L6170" s="12">
        <v>5195663.0166688561</v>
      </c>
      <c r="M6170" s="11">
        <v>2447</v>
      </c>
      <c r="N6170" s="13"/>
      <c r="O6170" t="str">
        <f t="shared" si="201"/>
        <v/>
      </c>
    </row>
    <row r="6171" spans="1:15" hidden="1">
      <c r="A6171" s="41" t="s">
        <v>94</v>
      </c>
      <c r="B6171" s="46">
        <v>45758</v>
      </c>
      <c r="C6171" s="8" t="s">
        <v>13</v>
      </c>
      <c r="D6171" s="8" t="s">
        <v>46</v>
      </c>
      <c r="E6171" s="8" t="s">
        <v>46</v>
      </c>
      <c r="F6171" s="9">
        <f t="shared" si="200"/>
        <v>-18400000</v>
      </c>
      <c r="G6171" s="9">
        <v>-184</v>
      </c>
      <c r="H6171" s="10">
        <v>-20319672</v>
      </c>
      <c r="I6171" s="11">
        <v>6544292912.6829062</v>
      </c>
      <c r="J6171" s="11">
        <v>62510</v>
      </c>
      <c r="K6171" s="11">
        <v>104691.93589318359</v>
      </c>
      <c r="L6171" s="12">
        <v>1056355.7956542186</v>
      </c>
      <c r="M6171" s="11">
        <v>2448</v>
      </c>
      <c r="N6171" s="13"/>
      <c r="O6171" t="str">
        <f t="shared" si="201"/>
        <v/>
      </c>
    </row>
    <row r="6172" spans="1:15" hidden="1">
      <c r="A6172" s="41" t="s">
        <v>94</v>
      </c>
      <c r="B6172" s="46">
        <v>45758</v>
      </c>
      <c r="C6172" s="8" t="s">
        <v>13</v>
      </c>
      <c r="D6172" s="8" t="s">
        <v>14</v>
      </c>
      <c r="E6172" s="8" t="s">
        <v>14</v>
      </c>
      <c r="F6172" s="9">
        <f t="shared" si="200"/>
        <v>-900000</v>
      </c>
      <c r="G6172" s="9">
        <v>-9</v>
      </c>
      <c r="H6172" s="10">
        <v>-958275</v>
      </c>
      <c r="I6172" s="11">
        <v>19991662986.985348</v>
      </c>
      <c r="J6172" s="11">
        <v>198741</v>
      </c>
      <c r="K6172" s="11">
        <v>100591.53867085979</v>
      </c>
      <c r="L6172" s="12">
        <v>52951.15196226188</v>
      </c>
      <c r="M6172" s="11">
        <v>826</v>
      </c>
      <c r="N6172" s="13"/>
      <c r="O6172" t="str">
        <f t="shared" si="201"/>
        <v/>
      </c>
    </row>
    <row r="6173" spans="1:15" hidden="1">
      <c r="A6173" s="41" t="s">
        <v>94</v>
      </c>
      <c r="B6173" s="46">
        <v>45758</v>
      </c>
      <c r="C6173" s="8" t="s">
        <v>13</v>
      </c>
      <c r="D6173" s="8" t="s">
        <v>46</v>
      </c>
      <c r="E6173" s="8" t="s">
        <v>46</v>
      </c>
      <c r="F6173" s="9">
        <f t="shared" si="200"/>
        <v>900000</v>
      </c>
      <c r="G6173" s="9">
        <v>9</v>
      </c>
      <c r="H6173" s="10">
        <v>988227</v>
      </c>
      <c r="I6173" s="11">
        <v>6545281139.6829062</v>
      </c>
      <c r="J6173" s="11">
        <v>62519</v>
      </c>
      <c r="K6173" s="11">
        <v>104692.67166274102</v>
      </c>
      <c r="L6173" s="12">
        <v>0</v>
      </c>
      <c r="M6173" s="11">
        <v>2449</v>
      </c>
      <c r="N6173" s="13"/>
      <c r="O6173" t="str">
        <f t="shared" si="201"/>
        <v/>
      </c>
    </row>
    <row r="6174" spans="1:15" hidden="1">
      <c r="A6174" s="41" t="s">
        <v>94</v>
      </c>
      <c r="B6174" s="46">
        <v>45758</v>
      </c>
      <c r="C6174" s="8" t="s">
        <v>13</v>
      </c>
      <c r="D6174" s="8" t="s">
        <v>46</v>
      </c>
      <c r="E6174" s="8" t="s">
        <v>46</v>
      </c>
      <c r="F6174" s="9">
        <f t="shared" si="200"/>
        <v>-407200000</v>
      </c>
      <c r="G6174" s="9">
        <v>-4072</v>
      </c>
      <c r="H6174" s="10">
        <v>-449683176</v>
      </c>
      <c r="I6174" s="11">
        <v>6118972580.672225</v>
      </c>
      <c r="J6174" s="11">
        <v>58447</v>
      </c>
      <c r="K6174" s="11">
        <v>104692.67166274102</v>
      </c>
      <c r="L6174" s="12">
        <v>23374616.98931855</v>
      </c>
      <c r="M6174" s="11">
        <v>2450</v>
      </c>
      <c r="N6174" s="13"/>
      <c r="O6174" t="str">
        <f t="shared" si="201"/>
        <v/>
      </c>
    </row>
    <row r="6175" spans="1:15" hidden="1">
      <c r="A6175" s="41" t="s">
        <v>94</v>
      </c>
      <c r="B6175" s="46">
        <v>45758</v>
      </c>
      <c r="C6175" s="8" t="s">
        <v>13</v>
      </c>
      <c r="D6175" s="8" t="s">
        <v>14</v>
      </c>
      <c r="E6175" s="8" t="s">
        <v>14</v>
      </c>
      <c r="F6175" s="9">
        <f t="shared" si="200"/>
        <v>1000000</v>
      </c>
      <c r="G6175" s="9">
        <v>10</v>
      </c>
      <c r="H6175" s="10">
        <v>1065950</v>
      </c>
      <c r="I6175" s="11">
        <v>19992728936.985348</v>
      </c>
      <c r="J6175" s="11">
        <v>198751</v>
      </c>
      <c r="K6175" s="11">
        <v>100591.84073028738</v>
      </c>
      <c r="L6175" s="12">
        <v>0</v>
      </c>
      <c r="M6175" s="11">
        <v>827</v>
      </c>
      <c r="N6175" s="13"/>
      <c r="O6175" t="str">
        <f t="shared" si="201"/>
        <v/>
      </c>
    </row>
    <row r="6176" spans="1:15" hidden="1">
      <c r="A6176" s="41" t="s">
        <v>94</v>
      </c>
      <c r="B6176" s="46">
        <v>45758</v>
      </c>
      <c r="C6176" s="8" t="s">
        <v>13</v>
      </c>
      <c r="D6176" s="8" t="s">
        <v>15</v>
      </c>
      <c r="E6176" s="8" t="s">
        <v>15</v>
      </c>
      <c r="F6176" s="9">
        <f t="shared" si="200"/>
        <v>900000</v>
      </c>
      <c r="G6176" s="9">
        <v>9</v>
      </c>
      <c r="H6176" s="10">
        <v>969813</v>
      </c>
      <c r="I6176" s="11">
        <v>8394595049.7391043</v>
      </c>
      <c r="J6176" s="11">
        <v>79376</v>
      </c>
      <c r="K6176" s="11">
        <v>105757.34541598348</v>
      </c>
      <c r="L6176" s="12">
        <v>0</v>
      </c>
      <c r="M6176" s="11">
        <v>2879</v>
      </c>
      <c r="N6176" s="13"/>
      <c r="O6176" t="str">
        <f t="shared" si="201"/>
        <v/>
      </c>
    </row>
    <row r="6177" spans="1:15" hidden="1">
      <c r="A6177" s="41" t="s">
        <v>94</v>
      </c>
      <c r="B6177" s="46">
        <v>45758</v>
      </c>
      <c r="C6177" s="8" t="s">
        <v>13</v>
      </c>
      <c r="D6177" s="8" t="s">
        <v>46</v>
      </c>
      <c r="E6177" s="8" t="s">
        <v>46</v>
      </c>
      <c r="F6177" s="9">
        <f t="shared" si="200"/>
        <v>-5000000</v>
      </c>
      <c r="G6177" s="9">
        <v>-50</v>
      </c>
      <c r="H6177" s="10">
        <v>-5521650</v>
      </c>
      <c r="I6177" s="11">
        <v>6113737947.0890875</v>
      </c>
      <c r="J6177" s="11">
        <v>58397</v>
      </c>
      <c r="K6177" s="11">
        <v>104692.67166274102</v>
      </c>
      <c r="L6177" s="12">
        <v>287016.4168629488</v>
      </c>
      <c r="M6177" s="11">
        <v>2451</v>
      </c>
      <c r="N6177" s="13"/>
      <c r="O6177" t="str">
        <f t="shared" si="201"/>
        <v/>
      </c>
    </row>
    <row r="6178" spans="1:15" hidden="1">
      <c r="A6178" s="41" t="s">
        <v>94</v>
      </c>
      <c r="B6178" s="46">
        <v>45758</v>
      </c>
      <c r="C6178" s="8" t="s">
        <v>13</v>
      </c>
      <c r="D6178" s="8" t="s">
        <v>46</v>
      </c>
      <c r="E6178" s="8" t="s">
        <v>46</v>
      </c>
      <c r="F6178" s="9">
        <f t="shared" si="200"/>
        <v>-1000000</v>
      </c>
      <c r="G6178" s="9">
        <v>-10</v>
      </c>
      <c r="H6178" s="10">
        <v>-1104330</v>
      </c>
      <c r="I6178" s="11">
        <v>6112691020.3724604</v>
      </c>
      <c r="J6178" s="11">
        <v>58387</v>
      </c>
      <c r="K6178" s="11">
        <v>104692.67166274102</v>
      </c>
      <c r="L6178" s="12">
        <v>57403.283372589853</v>
      </c>
      <c r="M6178" s="11">
        <v>2452</v>
      </c>
      <c r="N6178" s="13"/>
      <c r="O6178" t="str">
        <f t="shared" si="201"/>
        <v/>
      </c>
    </row>
    <row r="6179" spans="1:15" hidden="1">
      <c r="A6179" s="41" t="s">
        <v>94</v>
      </c>
      <c r="B6179" s="46">
        <v>45761</v>
      </c>
      <c r="C6179" s="8" t="s">
        <v>13</v>
      </c>
      <c r="D6179" s="8" t="s">
        <v>46</v>
      </c>
      <c r="E6179" s="8" t="s">
        <v>46</v>
      </c>
      <c r="F6179" s="9">
        <f t="shared" si="200"/>
        <v>-72300000</v>
      </c>
      <c r="G6179" s="9">
        <v>-723</v>
      </c>
      <c r="H6179" s="10">
        <v>-79858242</v>
      </c>
      <c r="I6179" s="11">
        <v>6036998218.7602987</v>
      </c>
      <c r="J6179" s="11">
        <v>57664</v>
      </c>
      <c r="K6179" s="11">
        <v>104692.67166274102</v>
      </c>
      <c r="L6179" s="12">
        <v>4165440.3878382444</v>
      </c>
      <c r="M6179" s="11">
        <v>2453</v>
      </c>
      <c r="N6179" s="13"/>
      <c r="O6179" t="str">
        <f t="shared" si="201"/>
        <v/>
      </c>
    </row>
    <row r="6180" spans="1:15" hidden="1">
      <c r="A6180" s="41" t="s">
        <v>94</v>
      </c>
      <c r="B6180" s="46">
        <v>45761</v>
      </c>
      <c r="C6180" s="8" t="s">
        <v>13</v>
      </c>
      <c r="D6180" s="8" t="s">
        <v>46</v>
      </c>
      <c r="E6180" s="8" t="s">
        <v>46</v>
      </c>
      <c r="F6180" s="9">
        <f t="shared" si="200"/>
        <v>-81400000</v>
      </c>
      <c r="G6180" s="9">
        <v>-814</v>
      </c>
      <c r="H6180" s="10">
        <v>-89909556</v>
      </c>
      <c r="I6180" s="11">
        <v>5951778384.0268278</v>
      </c>
      <c r="J6180" s="11">
        <v>56850</v>
      </c>
      <c r="K6180" s="11">
        <v>104692.67166274102</v>
      </c>
      <c r="L6180" s="12">
        <v>4689721.266528815</v>
      </c>
      <c r="M6180" s="11">
        <v>2454</v>
      </c>
      <c r="N6180" s="13"/>
      <c r="O6180" t="str">
        <f t="shared" si="201"/>
        <v/>
      </c>
    </row>
    <row r="6181" spans="1:15" hidden="1">
      <c r="A6181" s="41" t="s">
        <v>94</v>
      </c>
      <c r="B6181" s="46">
        <v>45761</v>
      </c>
      <c r="C6181" s="8" t="s">
        <v>13</v>
      </c>
      <c r="D6181" s="8" t="s">
        <v>46</v>
      </c>
      <c r="E6181" s="8" t="s">
        <v>46</v>
      </c>
      <c r="F6181" s="9">
        <f t="shared" si="200"/>
        <v>-10800000</v>
      </c>
      <c r="G6181" s="9">
        <v>-108</v>
      </c>
      <c r="H6181" s="10">
        <v>-11929032</v>
      </c>
      <c r="I6181" s="11">
        <v>5940471575.4872522</v>
      </c>
      <c r="J6181" s="11">
        <v>56742</v>
      </c>
      <c r="K6181" s="11">
        <v>104692.67166274102</v>
      </c>
      <c r="L6181" s="12">
        <v>622223.4604239706</v>
      </c>
      <c r="M6181" s="11">
        <v>2455</v>
      </c>
      <c r="N6181" s="13"/>
      <c r="O6181" t="str">
        <f t="shared" si="201"/>
        <v/>
      </c>
    </row>
    <row r="6182" spans="1:15" hidden="1">
      <c r="A6182" s="41" t="s">
        <v>94</v>
      </c>
      <c r="B6182" s="46">
        <v>45761</v>
      </c>
      <c r="C6182" s="8" t="s">
        <v>13</v>
      </c>
      <c r="D6182" s="8" t="s">
        <v>46</v>
      </c>
      <c r="E6182" s="8" t="s">
        <v>46</v>
      </c>
      <c r="F6182" s="9">
        <f t="shared" si="200"/>
        <v>-900000</v>
      </c>
      <c r="G6182" s="9">
        <v>-9</v>
      </c>
      <c r="H6182" s="10">
        <v>-994086</v>
      </c>
      <c r="I6182" s="11">
        <v>5939529341.4422874</v>
      </c>
      <c r="J6182" s="11">
        <v>56733</v>
      </c>
      <c r="K6182" s="11">
        <v>104692.67166274102</v>
      </c>
      <c r="L6182" s="12">
        <v>51851.955035330844</v>
      </c>
      <c r="M6182" s="11">
        <v>2456</v>
      </c>
      <c r="N6182" s="13"/>
      <c r="O6182" t="str">
        <f t="shared" si="201"/>
        <v/>
      </c>
    </row>
    <row r="6183" spans="1:15" hidden="1">
      <c r="A6183" s="41" t="s">
        <v>94</v>
      </c>
      <c r="B6183" s="46">
        <v>45761</v>
      </c>
      <c r="C6183" s="8" t="s">
        <v>13</v>
      </c>
      <c r="D6183" s="8" t="s">
        <v>46</v>
      </c>
      <c r="E6183" s="8" t="s">
        <v>46</v>
      </c>
      <c r="F6183" s="9">
        <f t="shared" si="200"/>
        <v>-900000</v>
      </c>
      <c r="G6183" s="9">
        <v>-9</v>
      </c>
      <c r="H6183" s="10">
        <v>-994086</v>
      </c>
      <c r="I6183" s="11">
        <v>5938587107.3973227</v>
      </c>
      <c r="J6183" s="11">
        <v>56724</v>
      </c>
      <c r="K6183" s="11">
        <v>104692.67166274102</v>
      </c>
      <c r="L6183" s="12">
        <v>51851.955035330844</v>
      </c>
      <c r="M6183" s="11">
        <v>2457</v>
      </c>
      <c r="N6183" s="13"/>
      <c r="O6183" t="str">
        <f t="shared" si="201"/>
        <v/>
      </c>
    </row>
    <row r="6184" spans="1:15" hidden="1">
      <c r="A6184" s="41" t="s">
        <v>94</v>
      </c>
      <c r="B6184" s="46">
        <v>45761</v>
      </c>
      <c r="C6184" s="8" t="s">
        <v>13</v>
      </c>
      <c r="D6184" s="8" t="s">
        <v>46</v>
      </c>
      <c r="E6184" s="8" t="s">
        <v>46</v>
      </c>
      <c r="F6184" s="9">
        <f t="shared" si="200"/>
        <v>-900000</v>
      </c>
      <c r="G6184" s="9">
        <v>-9</v>
      </c>
      <c r="H6184" s="10">
        <v>-994086</v>
      </c>
      <c r="I6184" s="11">
        <v>5937644873.3523579</v>
      </c>
      <c r="J6184" s="11">
        <v>56715</v>
      </c>
      <c r="K6184" s="11">
        <v>104692.67166274102</v>
      </c>
      <c r="L6184" s="12">
        <v>51851.955035330844</v>
      </c>
      <c r="M6184" s="11">
        <v>2458</v>
      </c>
      <c r="N6184" s="13"/>
      <c r="O6184" t="str">
        <f t="shared" si="201"/>
        <v/>
      </c>
    </row>
    <row r="6185" spans="1:15" hidden="1">
      <c r="A6185" s="41" t="s">
        <v>94</v>
      </c>
      <c r="B6185" s="46">
        <v>45761</v>
      </c>
      <c r="C6185" s="8" t="s">
        <v>13</v>
      </c>
      <c r="D6185" s="8" t="s">
        <v>46</v>
      </c>
      <c r="E6185" s="8" t="s">
        <v>46</v>
      </c>
      <c r="F6185" s="9">
        <f t="shared" si="200"/>
        <v>-1800000</v>
      </c>
      <c r="G6185" s="9">
        <v>-18</v>
      </c>
      <c r="H6185" s="10">
        <v>-1988172</v>
      </c>
      <c r="I6185" s="11">
        <v>5935760405.2624283</v>
      </c>
      <c r="J6185" s="11">
        <v>56697</v>
      </c>
      <c r="K6185" s="11">
        <v>104692.67166274102</v>
      </c>
      <c r="L6185" s="12">
        <v>103703.91007066169</v>
      </c>
      <c r="M6185" s="11">
        <v>2459</v>
      </c>
      <c r="N6185" s="13"/>
      <c r="O6185" t="str">
        <f t="shared" si="201"/>
        <v/>
      </c>
    </row>
    <row r="6186" spans="1:15" hidden="1">
      <c r="A6186" s="41" t="s">
        <v>94</v>
      </c>
      <c r="B6186" s="46">
        <v>45761</v>
      </c>
      <c r="C6186" s="8" t="s">
        <v>13</v>
      </c>
      <c r="D6186" s="8" t="s">
        <v>46</v>
      </c>
      <c r="E6186" s="8" t="s">
        <v>46</v>
      </c>
      <c r="F6186" s="9">
        <f t="shared" si="200"/>
        <v>-9800000</v>
      </c>
      <c r="G6186" s="9">
        <v>-98</v>
      </c>
      <c r="H6186" s="10">
        <v>-10824492</v>
      </c>
      <c r="I6186" s="11">
        <v>5925500523.4394798</v>
      </c>
      <c r="J6186" s="11">
        <v>56599</v>
      </c>
      <c r="K6186" s="11">
        <v>104692.67166274102</v>
      </c>
      <c r="L6186" s="12">
        <v>564610.17705138028</v>
      </c>
      <c r="M6186" s="11">
        <v>2460</v>
      </c>
      <c r="N6186" s="13"/>
      <c r="O6186" t="str">
        <f t="shared" si="201"/>
        <v/>
      </c>
    </row>
    <row r="6187" spans="1:15" hidden="1">
      <c r="A6187" s="41" t="s">
        <v>94</v>
      </c>
      <c r="B6187" s="46">
        <v>45761</v>
      </c>
      <c r="C6187" s="8" t="s">
        <v>13</v>
      </c>
      <c r="D6187" s="8" t="s">
        <v>46</v>
      </c>
      <c r="E6187" s="8" t="s">
        <v>46</v>
      </c>
      <c r="F6187" s="9">
        <f t="shared" si="200"/>
        <v>-4500000</v>
      </c>
      <c r="G6187" s="9">
        <v>-45</v>
      </c>
      <c r="H6187" s="10">
        <v>-4970430</v>
      </c>
      <c r="I6187" s="11">
        <v>5920789353.2146568</v>
      </c>
      <c r="J6187" s="11">
        <v>56554</v>
      </c>
      <c r="K6187" s="11">
        <v>104692.67166274102</v>
      </c>
      <c r="L6187" s="12">
        <v>259259.77517665364</v>
      </c>
      <c r="M6187" s="11">
        <v>2461</v>
      </c>
      <c r="N6187" s="13"/>
      <c r="O6187" t="str">
        <f t="shared" si="201"/>
        <v/>
      </c>
    </row>
    <row r="6188" spans="1:15" hidden="1">
      <c r="A6188" s="41" t="s">
        <v>94</v>
      </c>
      <c r="B6188" s="46">
        <v>45761</v>
      </c>
      <c r="C6188" s="8" t="s">
        <v>13</v>
      </c>
      <c r="D6188" s="8" t="s">
        <v>46</v>
      </c>
      <c r="E6188" s="8" t="s">
        <v>46</v>
      </c>
      <c r="F6188" s="9">
        <f t="shared" si="200"/>
        <v>-900000</v>
      </c>
      <c r="G6188" s="9">
        <v>-9</v>
      </c>
      <c r="H6188" s="10">
        <v>-994086</v>
      </c>
      <c r="I6188" s="11">
        <v>5919847119.169692</v>
      </c>
      <c r="J6188" s="11">
        <v>56545</v>
      </c>
      <c r="K6188" s="11">
        <v>104692.67166274102</v>
      </c>
      <c r="L6188" s="12">
        <v>51851.955035330844</v>
      </c>
      <c r="M6188" s="11">
        <v>2462</v>
      </c>
      <c r="N6188" s="13"/>
      <c r="O6188" t="str">
        <f t="shared" si="201"/>
        <v/>
      </c>
    </row>
    <row r="6189" spans="1:15" hidden="1">
      <c r="A6189" s="41" t="s">
        <v>94</v>
      </c>
      <c r="B6189" s="46">
        <v>45761</v>
      </c>
      <c r="C6189" s="8" t="s">
        <v>13</v>
      </c>
      <c r="D6189" s="8" t="s">
        <v>14</v>
      </c>
      <c r="E6189" s="8" t="s">
        <v>14</v>
      </c>
      <c r="F6189" s="9">
        <f t="shared" si="200"/>
        <v>-900000</v>
      </c>
      <c r="G6189" s="9">
        <v>-9</v>
      </c>
      <c r="H6189" s="10">
        <v>-958446</v>
      </c>
      <c r="I6189" s="11">
        <v>19991823610.418774</v>
      </c>
      <c r="J6189" s="11">
        <v>198742</v>
      </c>
      <c r="K6189" s="11">
        <v>100591.84073028738</v>
      </c>
      <c r="L6189" s="12">
        <v>53119.433427413576</v>
      </c>
      <c r="M6189" s="11">
        <v>828</v>
      </c>
      <c r="N6189" s="13"/>
      <c r="O6189" t="str">
        <f t="shared" si="201"/>
        <v/>
      </c>
    </row>
    <row r="6190" spans="1:15" hidden="1">
      <c r="A6190" s="41" t="s">
        <v>94</v>
      </c>
      <c r="B6190" s="46">
        <v>45761</v>
      </c>
      <c r="C6190" s="8" t="s">
        <v>13</v>
      </c>
      <c r="D6190" s="8" t="s">
        <v>14</v>
      </c>
      <c r="E6190" s="8" t="s">
        <v>14</v>
      </c>
      <c r="F6190" s="9">
        <f t="shared" si="200"/>
        <v>-900000</v>
      </c>
      <c r="G6190" s="9">
        <v>-9</v>
      </c>
      <c r="H6190" s="10">
        <v>-958446</v>
      </c>
      <c r="I6190" s="11">
        <v>19990918283.8522</v>
      </c>
      <c r="J6190" s="11">
        <v>198733</v>
      </c>
      <c r="K6190" s="11">
        <v>100591.84073028738</v>
      </c>
      <c r="L6190" s="12">
        <v>53119.433427413576</v>
      </c>
      <c r="M6190" s="11">
        <v>829</v>
      </c>
      <c r="N6190" s="13"/>
      <c r="O6190" t="str">
        <f t="shared" si="201"/>
        <v/>
      </c>
    </row>
    <row r="6191" spans="1:15" hidden="1">
      <c r="A6191" s="41" t="s">
        <v>94</v>
      </c>
      <c r="B6191" s="46">
        <v>45761</v>
      </c>
      <c r="C6191" s="8" t="s">
        <v>13</v>
      </c>
      <c r="D6191" s="8" t="s">
        <v>46</v>
      </c>
      <c r="E6191" s="8" t="s">
        <v>46</v>
      </c>
      <c r="F6191" s="9">
        <f t="shared" si="200"/>
        <v>-9000000</v>
      </c>
      <c r="G6191" s="9">
        <v>-90</v>
      </c>
      <c r="H6191" s="10">
        <v>-9940860</v>
      </c>
      <c r="I6191" s="11">
        <v>5910424778.7200451</v>
      </c>
      <c r="J6191" s="11">
        <v>56455</v>
      </c>
      <c r="K6191" s="11">
        <v>104692.67166274102</v>
      </c>
      <c r="L6191" s="12">
        <v>518519.55035330728</v>
      </c>
      <c r="M6191" s="11">
        <v>2463</v>
      </c>
      <c r="N6191" s="13"/>
      <c r="O6191" t="str">
        <f t="shared" si="201"/>
        <v/>
      </c>
    </row>
    <row r="6192" spans="1:15" hidden="1">
      <c r="A6192" s="41" t="s">
        <v>94</v>
      </c>
      <c r="B6192" s="46">
        <v>45761</v>
      </c>
      <c r="C6192" s="8" t="s">
        <v>13</v>
      </c>
      <c r="D6192" s="8" t="s">
        <v>46</v>
      </c>
      <c r="E6192" s="8" t="s">
        <v>46</v>
      </c>
      <c r="F6192" s="9">
        <f t="shared" si="200"/>
        <v>-7300000</v>
      </c>
      <c r="G6192" s="9">
        <v>-73</v>
      </c>
      <c r="H6192" s="10">
        <v>-8063142</v>
      </c>
      <c r="I6192" s="11">
        <v>5902782213.6886654</v>
      </c>
      <c r="J6192" s="11">
        <v>56382</v>
      </c>
      <c r="K6192" s="11">
        <v>104692.67166274102</v>
      </c>
      <c r="L6192" s="12">
        <v>420576.96861990541</v>
      </c>
      <c r="M6192" s="11">
        <v>2464</v>
      </c>
      <c r="N6192" s="13"/>
      <c r="O6192" t="str">
        <f t="shared" si="201"/>
        <v/>
      </c>
    </row>
    <row r="6193" spans="1:15" hidden="1">
      <c r="A6193" s="41" t="s">
        <v>94</v>
      </c>
      <c r="B6193" s="46">
        <v>45761</v>
      </c>
      <c r="C6193" s="8" t="s">
        <v>13</v>
      </c>
      <c r="D6193" s="8" t="s">
        <v>46</v>
      </c>
      <c r="E6193" s="8" t="s">
        <v>46</v>
      </c>
      <c r="F6193" s="9">
        <f t="shared" si="200"/>
        <v>-31700000</v>
      </c>
      <c r="G6193" s="9">
        <v>-317</v>
      </c>
      <c r="H6193" s="10">
        <v>-35013918</v>
      </c>
      <c r="I6193" s="11">
        <v>5869594636.7715769</v>
      </c>
      <c r="J6193" s="11">
        <v>56065</v>
      </c>
      <c r="K6193" s="11">
        <v>104692.67166274102</v>
      </c>
      <c r="L6193" s="12">
        <v>1826341.0829110965</v>
      </c>
      <c r="M6193" s="11">
        <v>2465</v>
      </c>
      <c r="N6193" s="13"/>
      <c r="O6193" t="str">
        <f t="shared" si="201"/>
        <v/>
      </c>
    </row>
    <row r="6194" spans="1:15" hidden="1">
      <c r="A6194" s="41" t="s">
        <v>94</v>
      </c>
      <c r="B6194" s="46">
        <v>45761</v>
      </c>
      <c r="C6194" s="8" t="s">
        <v>13</v>
      </c>
      <c r="D6194" s="8" t="s">
        <v>14</v>
      </c>
      <c r="E6194" s="8" t="s">
        <v>14</v>
      </c>
      <c r="F6194" s="9">
        <f t="shared" si="200"/>
        <v>-2800000</v>
      </c>
      <c r="G6194" s="9">
        <v>-28</v>
      </c>
      <c r="H6194" s="10">
        <v>-2981832</v>
      </c>
      <c r="I6194" s="11">
        <v>19988101712.311752</v>
      </c>
      <c r="J6194" s="11">
        <v>198705</v>
      </c>
      <c r="K6194" s="11">
        <v>100591.84073028738</v>
      </c>
      <c r="L6194" s="12">
        <v>165260.45955195324</v>
      </c>
      <c r="M6194" s="11">
        <v>830</v>
      </c>
      <c r="N6194" s="13"/>
      <c r="O6194" t="str">
        <f t="shared" si="201"/>
        <v/>
      </c>
    </row>
    <row r="6195" spans="1:15" hidden="1">
      <c r="A6195" s="41" t="s">
        <v>94</v>
      </c>
      <c r="B6195" s="46">
        <v>45761</v>
      </c>
      <c r="C6195" s="8" t="s">
        <v>13</v>
      </c>
      <c r="D6195" s="8" t="s">
        <v>46</v>
      </c>
      <c r="E6195" s="8" t="s">
        <v>46</v>
      </c>
      <c r="F6195" s="9">
        <f t="shared" si="200"/>
        <v>-900000</v>
      </c>
      <c r="G6195" s="9">
        <v>-9</v>
      </c>
      <c r="H6195" s="10">
        <v>-994086</v>
      </c>
      <c r="I6195" s="11">
        <v>5868652402.7266121</v>
      </c>
      <c r="J6195" s="11">
        <v>56056</v>
      </c>
      <c r="K6195" s="11">
        <v>104692.67166274102</v>
      </c>
      <c r="L6195" s="12">
        <v>51851.955035330844</v>
      </c>
      <c r="M6195" s="11">
        <v>2466</v>
      </c>
      <c r="N6195" s="13"/>
      <c r="O6195" t="str">
        <f t="shared" si="201"/>
        <v/>
      </c>
    </row>
    <row r="6196" spans="1:15" hidden="1">
      <c r="A6196" s="41" t="s">
        <v>94</v>
      </c>
      <c r="B6196" s="46">
        <v>45761</v>
      </c>
      <c r="C6196" s="8" t="s">
        <v>13</v>
      </c>
      <c r="D6196" s="8" t="s">
        <v>46</v>
      </c>
      <c r="E6196" s="8" t="s">
        <v>46</v>
      </c>
      <c r="F6196" s="9">
        <f t="shared" si="200"/>
        <v>-4500000</v>
      </c>
      <c r="G6196" s="9">
        <v>-45</v>
      </c>
      <c r="H6196" s="10">
        <v>-4970430</v>
      </c>
      <c r="I6196" s="11">
        <v>5863941232.5017891</v>
      </c>
      <c r="J6196" s="11">
        <v>56011</v>
      </c>
      <c r="K6196" s="11">
        <v>104692.67166274102</v>
      </c>
      <c r="L6196" s="12">
        <v>259259.77517665364</v>
      </c>
      <c r="M6196" s="11">
        <v>2467</v>
      </c>
      <c r="N6196" s="13"/>
      <c r="O6196" t="str">
        <f t="shared" si="201"/>
        <v/>
      </c>
    </row>
    <row r="6197" spans="1:15" hidden="1">
      <c r="A6197" s="41" t="s">
        <v>94</v>
      </c>
      <c r="B6197" s="46">
        <v>45761</v>
      </c>
      <c r="C6197" s="8" t="s">
        <v>13</v>
      </c>
      <c r="D6197" s="8" t="s">
        <v>46</v>
      </c>
      <c r="E6197" s="8" t="s">
        <v>46</v>
      </c>
      <c r="F6197" s="9">
        <f t="shared" si="200"/>
        <v>-81400000</v>
      </c>
      <c r="G6197" s="9">
        <v>-814</v>
      </c>
      <c r="H6197" s="10">
        <v>-89909556</v>
      </c>
      <c r="I6197" s="11">
        <v>5778721397.7683182</v>
      </c>
      <c r="J6197" s="11">
        <v>55197</v>
      </c>
      <c r="K6197" s="11">
        <v>104692.67166274102</v>
      </c>
      <c r="L6197" s="12">
        <v>4689721.266528815</v>
      </c>
      <c r="M6197" s="11">
        <v>2468</v>
      </c>
      <c r="N6197" s="13"/>
      <c r="O6197" t="str">
        <f t="shared" si="201"/>
        <v/>
      </c>
    </row>
    <row r="6198" spans="1:15" hidden="1">
      <c r="A6198" s="41" t="s">
        <v>94</v>
      </c>
      <c r="B6198" s="46">
        <v>45761</v>
      </c>
      <c r="C6198" s="8" t="s">
        <v>13</v>
      </c>
      <c r="D6198" s="8" t="s">
        <v>46</v>
      </c>
      <c r="E6198" s="8" t="s">
        <v>46</v>
      </c>
      <c r="F6198" s="9">
        <f t="shared" si="200"/>
        <v>-18500000</v>
      </c>
      <c r="G6198" s="9">
        <v>-185</v>
      </c>
      <c r="H6198" s="10">
        <v>-20433990</v>
      </c>
      <c r="I6198" s="11">
        <v>5759353253.5107107</v>
      </c>
      <c r="J6198" s="11">
        <v>55012</v>
      </c>
      <c r="K6198" s="11">
        <v>104692.67166274102</v>
      </c>
      <c r="L6198" s="12">
        <v>1065845.7423929125</v>
      </c>
      <c r="M6198" s="11">
        <v>2469</v>
      </c>
      <c r="N6198" s="13"/>
      <c r="O6198" t="str">
        <f t="shared" si="201"/>
        <v/>
      </c>
    </row>
    <row r="6199" spans="1:15" hidden="1">
      <c r="A6199" s="41" t="s">
        <v>94</v>
      </c>
      <c r="B6199" s="46">
        <v>45761</v>
      </c>
      <c r="C6199" s="8" t="s">
        <v>13</v>
      </c>
      <c r="D6199" s="8" t="s">
        <v>46</v>
      </c>
      <c r="E6199" s="8" t="s">
        <v>46</v>
      </c>
      <c r="F6199" s="9">
        <f t="shared" si="200"/>
        <v>-90400000</v>
      </c>
      <c r="G6199" s="9">
        <v>-904</v>
      </c>
      <c r="H6199" s="10">
        <v>-99850416</v>
      </c>
      <c r="I6199" s="11">
        <v>5664711078.3275928</v>
      </c>
      <c r="J6199" s="11">
        <v>54108</v>
      </c>
      <c r="K6199" s="11">
        <v>104692.67166274102</v>
      </c>
      <c r="L6199" s="12">
        <v>5208240.8168821186</v>
      </c>
      <c r="M6199" s="11">
        <v>2470</v>
      </c>
      <c r="N6199" s="13"/>
      <c r="O6199" t="str">
        <f t="shared" si="201"/>
        <v/>
      </c>
    </row>
    <row r="6200" spans="1:15" hidden="1">
      <c r="A6200" s="41" t="s">
        <v>94</v>
      </c>
      <c r="B6200" s="46">
        <v>45761</v>
      </c>
      <c r="C6200" s="8" t="s">
        <v>13</v>
      </c>
      <c r="D6200" s="8" t="s">
        <v>46</v>
      </c>
      <c r="E6200" s="8" t="s">
        <v>46</v>
      </c>
      <c r="F6200" s="9">
        <f t="shared" si="200"/>
        <v>-9000000</v>
      </c>
      <c r="G6200" s="9">
        <v>-90</v>
      </c>
      <c r="H6200" s="10">
        <v>-9940860</v>
      </c>
      <c r="I6200" s="11">
        <v>5655288737.8779459</v>
      </c>
      <c r="J6200" s="11">
        <v>54018</v>
      </c>
      <c r="K6200" s="11">
        <v>104692.67166274102</v>
      </c>
      <c r="L6200" s="12">
        <v>518519.55035330728</v>
      </c>
      <c r="M6200" s="11">
        <v>2471</v>
      </c>
      <c r="N6200" s="13"/>
      <c r="O6200" t="str">
        <f t="shared" si="201"/>
        <v/>
      </c>
    </row>
    <row r="6201" spans="1:15" hidden="1">
      <c r="A6201" s="41" t="s">
        <v>94</v>
      </c>
      <c r="B6201" s="46">
        <v>45761</v>
      </c>
      <c r="C6201" s="8" t="s">
        <v>13</v>
      </c>
      <c r="D6201" s="8" t="s">
        <v>46</v>
      </c>
      <c r="E6201" s="8" t="s">
        <v>46</v>
      </c>
      <c r="F6201" s="9">
        <f t="shared" si="200"/>
        <v>-900000</v>
      </c>
      <c r="G6201" s="9">
        <v>-9</v>
      </c>
      <c r="H6201" s="10">
        <v>-994086</v>
      </c>
      <c r="I6201" s="11">
        <v>5654346503.8329811</v>
      </c>
      <c r="J6201" s="11">
        <v>54009</v>
      </c>
      <c r="K6201" s="11">
        <v>104692.67166274102</v>
      </c>
      <c r="L6201" s="12">
        <v>51851.955035330844</v>
      </c>
      <c r="M6201" s="11">
        <v>2472</v>
      </c>
      <c r="N6201" s="13"/>
      <c r="O6201" t="str">
        <f t="shared" si="201"/>
        <v/>
      </c>
    </row>
    <row r="6202" spans="1:15" hidden="1">
      <c r="A6202" s="41" t="s">
        <v>94</v>
      </c>
      <c r="B6202" s="46">
        <v>45761</v>
      </c>
      <c r="C6202" s="8" t="s">
        <v>13</v>
      </c>
      <c r="D6202" s="8" t="s">
        <v>46</v>
      </c>
      <c r="E6202" s="8" t="s">
        <v>46</v>
      </c>
      <c r="F6202" s="9">
        <f t="shared" si="200"/>
        <v>-27200000</v>
      </c>
      <c r="G6202" s="9">
        <v>-272</v>
      </c>
      <c r="H6202" s="10">
        <v>-30043488</v>
      </c>
      <c r="I6202" s="11">
        <v>5625870097.1407156</v>
      </c>
      <c r="J6202" s="11">
        <v>53737</v>
      </c>
      <c r="K6202" s="11">
        <v>104692.67166274102</v>
      </c>
      <c r="L6202" s="12">
        <v>1567081.307734441</v>
      </c>
      <c r="M6202" s="11">
        <v>2473</v>
      </c>
      <c r="N6202" s="13"/>
      <c r="O6202" t="str">
        <f t="shared" si="201"/>
        <v/>
      </c>
    </row>
    <row r="6203" spans="1:15" hidden="1">
      <c r="A6203" s="41" t="s">
        <v>94</v>
      </c>
      <c r="B6203" s="46">
        <v>45761</v>
      </c>
      <c r="C6203" s="8" t="s">
        <v>13</v>
      </c>
      <c r="D6203" s="8" t="s">
        <v>46</v>
      </c>
      <c r="E6203" s="8" t="s">
        <v>46</v>
      </c>
      <c r="F6203" s="9">
        <f t="shared" si="200"/>
        <v>-1800000</v>
      </c>
      <c r="G6203" s="9">
        <v>-18</v>
      </c>
      <c r="H6203" s="10">
        <v>-1988172</v>
      </c>
      <c r="I6203" s="11">
        <v>5623985629.050786</v>
      </c>
      <c r="J6203" s="11">
        <v>53719</v>
      </c>
      <c r="K6203" s="11">
        <v>104692.67166274102</v>
      </c>
      <c r="L6203" s="12">
        <v>103703.91007066169</v>
      </c>
      <c r="M6203" s="11">
        <v>2474</v>
      </c>
      <c r="N6203" s="13"/>
      <c r="O6203" t="str">
        <f t="shared" si="201"/>
        <v/>
      </c>
    </row>
    <row r="6204" spans="1:15" hidden="1">
      <c r="A6204" s="41" t="s">
        <v>94</v>
      </c>
      <c r="B6204" s="46">
        <v>45761</v>
      </c>
      <c r="C6204" s="8" t="s">
        <v>13</v>
      </c>
      <c r="D6204" s="8" t="s">
        <v>46</v>
      </c>
      <c r="E6204" s="8" t="s">
        <v>46</v>
      </c>
      <c r="F6204" s="9">
        <f t="shared" si="200"/>
        <v>-97700000</v>
      </c>
      <c r="G6204" s="9">
        <v>-977</v>
      </c>
      <c r="H6204" s="10">
        <v>-107913558</v>
      </c>
      <c r="I6204" s="11">
        <v>5521700888.8362885</v>
      </c>
      <c r="J6204" s="11">
        <v>52742</v>
      </c>
      <c r="K6204" s="11">
        <v>104692.67166274102</v>
      </c>
      <c r="L6204" s="12">
        <v>5628817.7855020165</v>
      </c>
      <c r="M6204" s="11">
        <v>2475</v>
      </c>
      <c r="N6204" s="13"/>
      <c r="O6204" t="str">
        <f t="shared" si="201"/>
        <v/>
      </c>
    </row>
    <row r="6205" spans="1:15" hidden="1">
      <c r="A6205" s="41" t="s">
        <v>94</v>
      </c>
      <c r="B6205" s="46">
        <v>45761</v>
      </c>
      <c r="C6205" s="8" t="s">
        <v>13</v>
      </c>
      <c r="D6205" s="8" t="s">
        <v>46</v>
      </c>
      <c r="E6205" s="8" t="s">
        <v>46</v>
      </c>
      <c r="F6205" s="9">
        <f t="shared" si="200"/>
        <v>-1300000</v>
      </c>
      <c r="G6205" s="9">
        <v>-13</v>
      </c>
      <c r="H6205" s="10">
        <v>-1435902</v>
      </c>
      <c r="I6205" s="11">
        <v>5520339884.1046724</v>
      </c>
      <c r="J6205" s="11">
        <v>52729</v>
      </c>
      <c r="K6205" s="11">
        <v>104692.67166274102</v>
      </c>
      <c r="L6205" s="12">
        <v>74897.268384366762</v>
      </c>
      <c r="M6205" s="11">
        <v>2476</v>
      </c>
      <c r="N6205" s="13"/>
      <c r="O6205" t="str">
        <f t="shared" si="201"/>
        <v/>
      </c>
    </row>
    <row r="6206" spans="1:15" hidden="1">
      <c r="A6206" s="41" t="s">
        <v>94</v>
      </c>
      <c r="B6206" s="46">
        <v>45761</v>
      </c>
      <c r="C6206" s="8" t="s">
        <v>13</v>
      </c>
      <c r="D6206" s="8" t="s">
        <v>14</v>
      </c>
      <c r="E6206" s="8" t="s">
        <v>14</v>
      </c>
      <c r="F6206" s="9">
        <f t="shared" si="200"/>
        <v>-900000</v>
      </c>
      <c r="G6206" s="9">
        <v>-9</v>
      </c>
      <c r="H6206" s="10">
        <v>-958446</v>
      </c>
      <c r="I6206" s="11">
        <v>19987196385.745178</v>
      </c>
      <c r="J6206" s="11">
        <v>198696</v>
      </c>
      <c r="K6206" s="11">
        <v>100591.84073028738</v>
      </c>
      <c r="L6206" s="12">
        <v>53119.433427413576</v>
      </c>
      <c r="M6206" s="11">
        <v>831</v>
      </c>
      <c r="N6206" s="13"/>
      <c r="O6206" t="str">
        <f t="shared" si="201"/>
        <v/>
      </c>
    </row>
    <row r="6207" spans="1:15" hidden="1">
      <c r="A6207" s="41" t="s">
        <v>94</v>
      </c>
      <c r="B6207" s="46">
        <v>45761</v>
      </c>
      <c r="C6207" s="8" t="s">
        <v>13</v>
      </c>
      <c r="D6207" s="8" t="s">
        <v>46</v>
      </c>
      <c r="E6207" s="8" t="s">
        <v>46</v>
      </c>
      <c r="F6207" s="9">
        <f t="shared" si="200"/>
        <v>-2700000</v>
      </c>
      <c r="G6207" s="9">
        <v>-27</v>
      </c>
      <c r="H6207" s="10">
        <v>-2982258</v>
      </c>
      <c r="I6207" s="11">
        <v>5517513181.9697781</v>
      </c>
      <c r="J6207" s="11">
        <v>52702</v>
      </c>
      <c r="K6207" s="11">
        <v>104692.67166274102</v>
      </c>
      <c r="L6207" s="12">
        <v>155555.86510599265</v>
      </c>
      <c r="M6207" s="11">
        <v>2477</v>
      </c>
      <c r="N6207" s="13"/>
      <c r="O6207" t="str">
        <f t="shared" si="201"/>
        <v/>
      </c>
    </row>
    <row r="6208" spans="1:15" hidden="1">
      <c r="A6208" s="41" t="s">
        <v>94</v>
      </c>
      <c r="B6208" s="46">
        <v>45761</v>
      </c>
      <c r="C6208" s="8" t="s">
        <v>13</v>
      </c>
      <c r="D6208" s="8" t="s">
        <v>14</v>
      </c>
      <c r="E6208" s="8" t="s">
        <v>14</v>
      </c>
      <c r="F6208" s="9">
        <f t="shared" si="200"/>
        <v>1800000</v>
      </c>
      <c r="G6208" s="9">
        <v>18</v>
      </c>
      <c r="H6208" s="10">
        <v>1920240</v>
      </c>
      <c r="I6208" s="11">
        <v>19989116625.745178</v>
      </c>
      <c r="J6208" s="11">
        <v>198714</v>
      </c>
      <c r="K6208" s="11">
        <v>100592.3922106403</v>
      </c>
      <c r="L6208" s="12">
        <v>0</v>
      </c>
      <c r="M6208" s="11">
        <v>832</v>
      </c>
      <c r="N6208" s="13"/>
      <c r="O6208" t="str">
        <f t="shared" si="201"/>
        <v/>
      </c>
    </row>
    <row r="6209" spans="1:15" hidden="1">
      <c r="A6209" s="41" t="s">
        <v>94</v>
      </c>
      <c r="B6209" s="46">
        <v>45761</v>
      </c>
      <c r="C6209" s="8" t="s">
        <v>13</v>
      </c>
      <c r="D6209" s="8" t="s">
        <v>46</v>
      </c>
      <c r="E6209" s="8" t="s">
        <v>46</v>
      </c>
      <c r="F6209" s="9">
        <f t="shared" si="200"/>
        <v>-9100000</v>
      </c>
      <c r="G6209" s="9">
        <v>-91</v>
      </c>
      <c r="H6209" s="10">
        <v>-10051314</v>
      </c>
      <c r="I6209" s="11">
        <v>5507986148.8484688</v>
      </c>
      <c r="J6209" s="11">
        <v>52611</v>
      </c>
      <c r="K6209" s="11">
        <v>104692.67166274102</v>
      </c>
      <c r="L6209" s="12">
        <v>524280.87869056687</v>
      </c>
      <c r="M6209" s="11">
        <v>2478</v>
      </c>
      <c r="N6209" s="13"/>
      <c r="O6209" t="str">
        <f t="shared" si="201"/>
        <v/>
      </c>
    </row>
    <row r="6210" spans="1:15" hidden="1">
      <c r="A6210" s="41" t="s">
        <v>94</v>
      </c>
      <c r="B6210" s="46">
        <v>45761</v>
      </c>
      <c r="C6210" s="8" t="s">
        <v>13</v>
      </c>
      <c r="D6210" s="8" t="s">
        <v>14</v>
      </c>
      <c r="E6210" s="8" t="s">
        <v>14</v>
      </c>
      <c r="F6210" s="9">
        <f t="shared" si="200"/>
        <v>-1700000</v>
      </c>
      <c r="G6210" s="9">
        <v>-17</v>
      </c>
      <c r="H6210" s="10">
        <v>-1810398</v>
      </c>
      <c r="I6210" s="11">
        <v>19987406555.077599</v>
      </c>
      <c r="J6210" s="11">
        <v>198697</v>
      </c>
      <c r="K6210" s="11">
        <v>100592.3922106403</v>
      </c>
      <c r="L6210" s="12">
        <v>100327.33241911489</v>
      </c>
      <c r="M6210" s="11">
        <v>833</v>
      </c>
      <c r="N6210" s="13"/>
      <c r="O6210" t="str">
        <f t="shared" si="201"/>
        <v/>
      </c>
    </row>
    <row r="6211" spans="1:15" hidden="1">
      <c r="A6211" s="41" t="s">
        <v>94</v>
      </c>
      <c r="B6211" s="46">
        <v>45761</v>
      </c>
      <c r="C6211" s="8" t="s">
        <v>13</v>
      </c>
      <c r="D6211" s="8" t="s">
        <v>46</v>
      </c>
      <c r="E6211" s="8" t="s">
        <v>46</v>
      </c>
      <c r="F6211" s="9">
        <f t="shared" si="200"/>
        <v>-900000</v>
      </c>
      <c r="G6211" s="9">
        <v>-9</v>
      </c>
      <c r="H6211" s="10">
        <v>-994086</v>
      </c>
      <c r="I6211" s="11">
        <v>5507043914.803504</v>
      </c>
      <c r="J6211" s="11">
        <v>52602</v>
      </c>
      <c r="K6211" s="11">
        <v>104692.67166274102</v>
      </c>
      <c r="L6211" s="12">
        <v>51851.955035330844</v>
      </c>
      <c r="M6211" s="11">
        <v>2479</v>
      </c>
      <c r="N6211" s="13"/>
      <c r="O6211" t="str">
        <f t="shared" si="201"/>
        <v/>
      </c>
    </row>
    <row r="6212" spans="1:15" hidden="1">
      <c r="A6212" s="41" t="s">
        <v>94</v>
      </c>
      <c r="B6212" s="46">
        <v>45761</v>
      </c>
      <c r="C6212" s="8" t="s">
        <v>13</v>
      </c>
      <c r="D6212" s="8" t="s">
        <v>46</v>
      </c>
      <c r="E6212" s="8" t="s">
        <v>46</v>
      </c>
      <c r="F6212" s="9">
        <f t="shared" si="200"/>
        <v>-180900000</v>
      </c>
      <c r="G6212" s="9">
        <v>-1809</v>
      </c>
      <c r="H6212" s="10">
        <v>-199811286</v>
      </c>
      <c r="I6212" s="11">
        <v>5317654871.7656059</v>
      </c>
      <c r="J6212" s="11">
        <v>50793</v>
      </c>
      <c r="K6212" s="11">
        <v>104692.67166274102</v>
      </c>
      <c r="L6212" s="12">
        <v>10422242.962101489</v>
      </c>
      <c r="M6212" s="11">
        <v>2480</v>
      </c>
      <c r="N6212" s="13"/>
      <c r="O6212" t="str">
        <f t="shared" si="201"/>
        <v/>
      </c>
    </row>
    <row r="6213" spans="1:15" hidden="1">
      <c r="A6213" s="41" t="s">
        <v>94</v>
      </c>
      <c r="B6213" s="46">
        <v>45761</v>
      </c>
      <c r="C6213" s="8" t="s">
        <v>13</v>
      </c>
      <c r="D6213" s="8" t="s">
        <v>46</v>
      </c>
      <c r="E6213" s="8" t="s">
        <v>46</v>
      </c>
      <c r="F6213" s="9">
        <f t="shared" si="200"/>
        <v>-4500000</v>
      </c>
      <c r="G6213" s="9">
        <v>-45</v>
      </c>
      <c r="H6213" s="10">
        <v>-4970430</v>
      </c>
      <c r="I6213" s="11">
        <v>5312943701.5407829</v>
      </c>
      <c r="J6213" s="11">
        <v>50748</v>
      </c>
      <c r="K6213" s="11">
        <v>104692.67166274102</v>
      </c>
      <c r="L6213" s="12">
        <v>259259.77517665364</v>
      </c>
      <c r="M6213" s="11">
        <v>2481</v>
      </c>
      <c r="N6213" s="13"/>
      <c r="O6213" t="str">
        <f t="shared" si="201"/>
        <v/>
      </c>
    </row>
    <row r="6214" spans="1:15" hidden="1">
      <c r="A6214" s="41" t="s">
        <v>94</v>
      </c>
      <c r="B6214" s="46">
        <v>45761</v>
      </c>
      <c r="C6214" s="8" t="s">
        <v>13</v>
      </c>
      <c r="D6214" s="8" t="s">
        <v>14</v>
      </c>
      <c r="E6214" s="8" t="s">
        <v>14</v>
      </c>
      <c r="F6214" s="9">
        <f t="shared" si="200"/>
        <v>900000</v>
      </c>
      <c r="G6214" s="9">
        <v>9</v>
      </c>
      <c r="H6214" s="10">
        <v>957852</v>
      </c>
      <c r="I6214" s="11">
        <v>19988364407.077599</v>
      </c>
      <c r="J6214" s="11">
        <v>198706</v>
      </c>
      <c r="K6214" s="11">
        <v>100592.6565230924</v>
      </c>
      <c r="L6214" s="12">
        <v>0</v>
      </c>
      <c r="M6214" s="11">
        <v>834</v>
      </c>
      <c r="N6214" s="13"/>
      <c r="O6214" t="str">
        <f t="shared" si="201"/>
        <v/>
      </c>
    </row>
    <row r="6215" spans="1:15" hidden="1">
      <c r="A6215" s="41" t="s">
        <v>94</v>
      </c>
      <c r="B6215" s="46">
        <v>45761</v>
      </c>
      <c r="C6215" s="8" t="s">
        <v>13</v>
      </c>
      <c r="D6215" s="8" t="s">
        <v>46</v>
      </c>
      <c r="E6215" s="8" t="s">
        <v>46</v>
      </c>
      <c r="F6215" s="9">
        <f t="shared" si="200"/>
        <v>-4600000</v>
      </c>
      <c r="G6215" s="9">
        <v>-46</v>
      </c>
      <c r="H6215" s="10">
        <v>-5080884</v>
      </c>
      <c r="I6215" s="11">
        <v>5308127838.6442966</v>
      </c>
      <c r="J6215" s="11">
        <v>50702</v>
      </c>
      <c r="K6215" s="11">
        <v>104692.67166274102</v>
      </c>
      <c r="L6215" s="12">
        <v>265021.10351391323</v>
      </c>
      <c r="M6215" s="11">
        <v>2482</v>
      </c>
      <c r="N6215" s="13"/>
      <c r="O6215" t="str">
        <f t="shared" si="201"/>
        <v/>
      </c>
    </row>
    <row r="6216" spans="1:15" hidden="1">
      <c r="A6216" s="41" t="s">
        <v>94</v>
      </c>
      <c r="B6216" s="46">
        <v>45761</v>
      </c>
      <c r="C6216" s="8" t="s">
        <v>13</v>
      </c>
      <c r="D6216" s="8" t="s">
        <v>46</v>
      </c>
      <c r="E6216" s="8" t="s">
        <v>46</v>
      </c>
      <c r="F6216" s="9">
        <f t="shared" si="200"/>
        <v>-5700000</v>
      </c>
      <c r="G6216" s="9">
        <v>-57</v>
      </c>
      <c r="H6216" s="10">
        <v>-6295878</v>
      </c>
      <c r="I6216" s="11">
        <v>5302160356.35952</v>
      </c>
      <c r="J6216" s="11">
        <v>50645</v>
      </c>
      <c r="K6216" s="11">
        <v>104692.67166274102</v>
      </c>
      <c r="L6216" s="12">
        <v>328395.71522376221</v>
      </c>
      <c r="M6216" s="11">
        <v>2483</v>
      </c>
      <c r="N6216" s="13"/>
      <c r="O6216" t="str">
        <f t="shared" si="201"/>
        <v/>
      </c>
    </row>
    <row r="6217" spans="1:15" hidden="1">
      <c r="A6217" s="41" t="s">
        <v>94</v>
      </c>
      <c r="B6217" s="46">
        <v>45761</v>
      </c>
      <c r="C6217" s="8" t="s">
        <v>13</v>
      </c>
      <c r="D6217" s="8" t="s">
        <v>46</v>
      </c>
      <c r="E6217" s="8" t="s">
        <v>46</v>
      </c>
      <c r="F6217" s="9">
        <f t="shared" si="200"/>
        <v>-4500000</v>
      </c>
      <c r="G6217" s="9">
        <v>-45</v>
      </c>
      <c r="H6217" s="10">
        <v>-4970430</v>
      </c>
      <c r="I6217" s="11">
        <v>5297449186.134697</v>
      </c>
      <c r="J6217" s="11">
        <v>50600</v>
      </c>
      <c r="K6217" s="11">
        <v>104692.67166274102</v>
      </c>
      <c r="L6217" s="12">
        <v>259259.77517665364</v>
      </c>
      <c r="M6217" s="11">
        <v>2484</v>
      </c>
      <c r="N6217" s="13"/>
      <c r="O6217" t="str">
        <f t="shared" si="201"/>
        <v/>
      </c>
    </row>
    <row r="6218" spans="1:15" hidden="1">
      <c r="A6218" s="41" t="s">
        <v>94</v>
      </c>
      <c r="B6218" s="46">
        <v>45761</v>
      </c>
      <c r="C6218" s="8" t="s">
        <v>13</v>
      </c>
      <c r="D6218" s="8" t="s">
        <v>46</v>
      </c>
      <c r="E6218" s="8" t="s">
        <v>46</v>
      </c>
      <c r="F6218" s="9">
        <f t="shared" ref="F6218:F6281" si="202">100000*G6218</f>
        <v>3600000</v>
      </c>
      <c r="G6218" s="9">
        <v>36</v>
      </c>
      <c r="H6218" s="10">
        <v>3970260</v>
      </c>
      <c r="I6218" s="11">
        <v>5301419446.134697</v>
      </c>
      <c r="J6218" s="11">
        <v>50636</v>
      </c>
      <c r="K6218" s="11">
        <v>104696.64756565876</v>
      </c>
      <c r="L6218" s="12">
        <v>0</v>
      </c>
      <c r="M6218" s="11">
        <v>2485</v>
      </c>
      <c r="N6218" s="13"/>
      <c r="O6218" t="str">
        <f t="shared" si="201"/>
        <v/>
      </c>
    </row>
    <row r="6219" spans="1:15" hidden="1">
      <c r="A6219" s="41" t="s">
        <v>94</v>
      </c>
      <c r="B6219" s="46">
        <v>45761</v>
      </c>
      <c r="C6219" s="8" t="s">
        <v>13</v>
      </c>
      <c r="D6219" s="8" t="s">
        <v>46</v>
      </c>
      <c r="E6219" s="8" t="s">
        <v>46</v>
      </c>
      <c r="F6219" s="9">
        <f t="shared" si="202"/>
        <v>-1600000</v>
      </c>
      <c r="G6219" s="9">
        <v>-16</v>
      </c>
      <c r="H6219" s="10">
        <v>-1767264</v>
      </c>
      <c r="I6219" s="11">
        <v>5299744299.7736464</v>
      </c>
      <c r="J6219" s="11">
        <v>50620</v>
      </c>
      <c r="K6219" s="11">
        <v>104696.64756565876</v>
      </c>
      <c r="L6219" s="12">
        <v>92117.638949459884</v>
      </c>
      <c r="M6219" s="11">
        <v>2486</v>
      </c>
      <c r="N6219" s="13"/>
      <c r="O6219" t="str">
        <f t="shared" si="201"/>
        <v/>
      </c>
    </row>
    <row r="6220" spans="1:15" hidden="1">
      <c r="A6220" s="41" t="s">
        <v>94</v>
      </c>
      <c r="B6220" s="46">
        <v>45761</v>
      </c>
      <c r="C6220" s="8" t="s">
        <v>13</v>
      </c>
      <c r="D6220" s="8" t="s">
        <v>46</v>
      </c>
      <c r="E6220" s="8" t="s">
        <v>46</v>
      </c>
      <c r="F6220" s="9">
        <f t="shared" si="202"/>
        <v>-361900000</v>
      </c>
      <c r="G6220" s="9">
        <v>-3619</v>
      </c>
      <c r="H6220" s="10">
        <v>-399733026</v>
      </c>
      <c r="I6220" s="11">
        <v>4920847132.2335272</v>
      </c>
      <c r="J6220" s="11">
        <v>47001</v>
      </c>
      <c r="K6220" s="11">
        <v>104696.64756565876</v>
      </c>
      <c r="L6220" s="12">
        <v>20835858.459880948</v>
      </c>
      <c r="M6220" s="11">
        <v>2487</v>
      </c>
      <c r="N6220" s="13"/>
      <c r="O6220" t="str">
        <f t="shared" si="201"/>
        <v/>
      </c>
    </row>
    <row r="6221" spans="1:15" hidden="1">
      <c r="A6221" s="41" t="s">
        <v>94</v>
      </c>
      <c r="B6221" s="46">
        <v>45761</v>
      </c>
      <c r="C6221" s="8" t="s">
        <v>13</v>
      </c>
      <c r="D6221" s="8" t="s">
        <v>46</v>
      </c>
      <c r="E6221" s="8" t="s">
        <v>46</v>
      </c>
      <c r="F6221" s="9">
        <f t="shared" si="202"/>
        <v>-22600000</v>
      </c>
      <c r="G6221" s="9">
        <v>-226</v>
      </c>
      <c r="H6221" s="10">
        <v>-24962604</v>
      </c>
      <c r="I6221" s="11">
        <v>4897185689.883688</v>
      </c>
      <c r="J6221" s="11">
        <v>46775</v>
      </c>
      <c r="K6221" s="11">
        <v>104696.64756565876</v>
      </c>
      <c r="L6221" s="12">
        <v>1301161.650161121</v>
      </c>
      <c r="M6221" s="11">
        <v>2488</v>
      </c>
      <c r="N6221" s="13"/>
      <c r="O6221" t="str">
        <f t="shared" si="201"/>
        <v/>
      </c>
    </row>
    <row r="6222" spans="1:15" hidden="1">
      <c r="A6222" s="41" t="s">
        <v>94</v>
      </c>
      <c r="B6222" s="46">
        <v>45761</v>
      </c>
      <c r="C6222" s="8" t="s">
        <v>13</v>
      </c>
      <c r="D6222" s="8" t="s">
        <v>46</v>
      </c>
      <c r="E6222" s="8" t="s">
        <v>46</v>
      </c>
      <c r="F6222" s="9">
        <f t="shared" si="202"/>
        <v>-1800000</v>
      </c>
      <c r="G6222" s="9">
        <v>-18</v>
      </c>
      <c r="H6222" s="10">
        <v>-1988172</v>
      </c>
      <c r="I6222" s="11">
        <v>4895301150.2275057</v>
      </c>
      <c r="J6222" s="11">
        <v>46757</v>
      </c>
      <c r="K6222" s="11">
        <v>104696.64756565876</v>
      </c>
      <c r="L6222" s="12">
        <v>103632.34381814231</v>
      </c>
      <c r="M6222" s="11">
        <v>2489</v>
      </c>
      <c r="N6222" s="13"/>
      <c r="O6222" t="str">
        <f t="shared" si="201"/>
        <v/>
      </c>
    </row>
    <row r="6223" spans="1:15" hidden="1">
      <c r="A6223" s="41" t="s">
        <v>94</v>
      </c>
      <c r="B6223" s="46">
        <v>45761</v>
      </c>
      <c r="C6223" s="8" t="s">
        <v>13</v>
      </c>
      <c r="D6223" s="8" t="s">
        <v>46</v>
      </c>
      <c r="E6223" s="8" t="s">
        <v>46</v>
      </c>
      <c r="F6223" s="9">
        <f t="shared" si="202"/>
        <v>-69800000</v>
      </c>
      <c r="G6223" s="9">
        <v>-698</v>
      </c>
      <c r="H6223" s="10">
        <v>-77096892</v>
      </c>
      <c r="I6223" s="11">
        <v>4822222890.226676</v>
      </c>
      <c r="J6223" s="11">
        <v>46059</v>
      </c>
      <c r="K6223" s="11">
        <v>104696.64756565876</v>
      </c>
      <c r="L6223" s="12">
        <v>4018631.9991701841</v>
      </c>
      <c r="M6223" s="11">
        <v>2490</v>
      </c>
      <c r="N6223" s="13"/>
      <c r="O6223" t="str">
        <f t="shared" si="201"/>
        <v/>
      </c>
    </row>
    <row r="6224" spans="1:15" hidden="1">
      <c r="A6224" s="41" t="s">
        <v>94</v>
      </c>
      <c r="B6224" s="46">
        <v>45761</v>
      </c>
      <c r="C6224" s="8" t="s">
        <v>13</v>
      </c>
      <c r="D6224" s="8" t="s">
        <v>46</v>
      </c>
      <c r="E6224" s="8" t="s">
        <v>46</v>
      </c>
      <c r="F6224" s="9">
        <f t="shared" si="202"/>
        <v>900000</v>
      </c>
      <c r="G6224" s="9">
        <v>9</v>
      </c>
      <c r="H6224" s="10">
        <v>991053</v>
      </c>
      <c r="I6224" s="11">
        <v>4823213943.226676</v>
      </c>
      <c r="J6224" s="11">
        <v>46068</v>
      </c>
      <c r="K6224" s="11">
        <v>104697.70650400878</v>
      </c>
      <c r="L6224" s="12">
        <v>0</v>
      </c>
      <c r="M6224" s="11">
        <v>2491</v>
      </c>
      <c r="N6224" s="13"/>
      <c r="O6224" t="str">
        <f t="shared" ref="O6224:O6287" si="203">IF(M6224=_xlfn.MAXIFS(M:M,D:D,D6224),"X","")</f>
        <v/>
      </c>
    </row>
    <row r="6225" spans="1:15" hidden="1">
      <c r="A6225" s="41" t="s">
        <v>94</v>
      </c>
      <c r="B6225" s="46">
        <v>45761</v>
      </c>
      <c r="C6225" s="8" t="s">
        <v>13</v>
      </c>
      <c r="D6225" s="8" t="s">
        <v>46</v>
      </c>
      <c r="E6225" s="8" t="s">
        <v>46</v>
      </c>
      <c r="F6225" s="9">
        <f t="shared" si="202"/>
        <v>-900000</v>
      </c>
      <c r="G6225" s="9">
        <v>-9</v>
      </c>
      <c r="H6225" s="10">
        <v>-994086</v>
      </c>
      <c r="I6225" s="11">
        <v>4822271663.8681402</v>
      </c>
      <c r="J6225" s="11">
        <v>46059</v>
      </c>
      <c r="K6225" s="11">
        <v>104697.70650400878</v>
      </c>
      <c r="L6225" s="12">
        <v>51806.641463921056</v>
      </c>
      <c r="M6225" s="11">
        <v>2492</v>
      </c>
      <c r="N6225" s="13"/>
      <c r="O6225" t="str">
        <f t="shared" si="203"/>
        <v/>
      </c>
    </row>
    <row r="6226" spans="1:15" hidden="1">
      <c r="A6226" s="41" t="s">
        <v>94</v>
      </c>
      <c r="B6226" s="46">
        <v>45761</v>
      </c>
      <c r="C6226" s="8" t="s">
        <v>13</v>
      </c>
      <c r="D6226" s="8" t="s">
        <v>46</v>
      </c>
      <c r="E6226" s="8" t="s">
        <v>46</v>
      </c>
      <c r="F6226" s="9">
        <f t="shared" si="202"/>
        <v>-86800000</v>
      </c>
      <c r="G6226" s="9">
        <v>-868</v>
      </c>
      <c r="H6226" s="10">
        <v>-95874072</v>
      </c>
      <c r="I6226" s="11">
        <v>4731394054.6226606</v>
      </c>
      <c r="J6226" s="11">
        <v>45191</v>
      </c>
      <c r="K6226" s="11">
        <v>104697.70650400878</v>
      </c>
      <c r="L6226" s="12">
        <v>4996462.7545203865</v>
      </c>
      <c r="M6226" s="11">
        <v>2493</v>
      </c>
      <c r="N6226" s="13"/>
      <c r="O6226" t="str">
        <f t="shared" si="203"/>
        <v/>
      </c>
    </row>
    <row r="6227" spans="1:15" hidden="1">
      <c r="A6227" s="41" t="s">
        <v>94</v>
      </c>
      <c r="B6227" s="46">
        <v>45761</v>
      </c>
      <c r="C6227" s="8" t="s">
        <v>13</v>
      </c>
      <c r="D6227" s="8" t="s">
        <v>46</v>
      </c>
      <c r="E6227" s="8" t="s">
        <v>46</v>
      </c>
      <c r="F6227" s="9">
        <f t="shared" si="202"/>
        <v>-21700000</v>
      </c>
      <c r="G6227" s="9">
        <v>-217</v>
      </c>
      <c r="H6227" s="10">
        <v>-23968518</v>
      </c>
      <c r="I6227" s="11">
        <v>4708674652.3112907</v>
      </c>
      <c r="J6227" s="11">
        <v>44974</v>
      </c>
      <c r="K6227" s="11">
        <v>104697.70650400878</v>
      </c>
      <c r="L6227" s="12">
        <v>1249115.6886300966</v>
      </c>
      <c r="M6227" s="11">
        <v>2494</v>
      </c>
      <c r="N6227" s="13"/>
      <c r="O6227" t="str">
        <f t="shared" si="203"/>
        <v/>
      </c>
    </row>
    <row r="6228" spans="1:15" hidden="1">
      <c r="A6228" s="41" t="s">
        <v>94</v>
      </c>
      <c r="B6228" s="46">
        <v>45761</v>
      </c>
      <c r="C6228" s="8" t="s">
        <v>13</v>
      </c>
      <c r="D6228" s="8" t="s">
        <v>46</v>
      </c>
      <c r="E6228" s="8" t="s">
        <v>46</v>
      </c>
      <c r="F6228" s="9">
        <f t="shared" si="202"/>
        <v>900000</v>
      </c>
      <c r="G6228" s="9">
        <v>9</v>
      </c>
      <c r="H6228" s="10">
        <v>993258</v>
      </c>
      <c r="I6228" s="11">
        <v>4709667910.3112907</v>
      </c>
      <c r="J6228" s="11">
        <v>44983</v>
      </c>
      <c r="K6228" s="11">
        <v>104698.83979083855</v>
      </c>
      <c r="L6228" s="12">
        <v>0</v>
      </c>
      <c r="M6228" s="11">
        <v>2495</v>
      </c>
      <c r="N6228" s="13"/>
      <c r="O6228" t="str">
        <f t="shared" si="203"/>
        <v/>
      </c>
    </row>
    <row r="6229" spans="1:15" hidden="1">
      <c r="A6229" s="41" t="s">
        <v>94</v>
      </c>
      <c r="B6229" s="46">
        <v>45761</v>
      </c>
      <c r="C6229" s="8" t="s">
        <v>13</v>
      </c>
      <c r="D6229" s="8" t="s">
        <v>46</v>
      </c>
      <c r="E6229" s="8" t="s">
        <v>46</v>
      </c>
      <c r="F6229" s="9">
        <f t="shared" si="202"/>
        <v>-4600000</v>
      </c>
      <c r="G6229" s="9">
        <v>-46</v>
      </c>
      <c r="H6229" s="10">
        <v>-5080884</v>
      </c>
      <c r="I6229" s="11">
        <v>4704851763.680912</v>
      </c>
      <c r="J6229" s="11">
        <v>44937</v>
      </c>
      <c r="K6229" s="11">
        <v>104698.83979083855</v>
      </c>
      <c r="L6229" s="12">
        <v>264737.3696214268</v>
      </c>
      <c r="M6229" s="11">
        <v>2496</v>
      </c>
      <c r="N6229" s="13"/>
      <c r="O6229" t="str">
        <f t="shared" si="203"/>
        <v/>
      </c>
    </row>
    <row r="6230" spans="1:15" hidden="1">
      <c r="A6230" s="41" t="s">
        <v>94</v>
      </c>
      <c r="B6230" s="46">
        <v>45761</v>
      </c>
      <c r="C6230" s="8" t="s">
        <v>13</v>
      </c>
      <c r="D6230" s="8" t="s">
        <v>46</v>
      </c>
      <c r="E6230" s="8" t="s">
        <v>46</v>
      </c>
      <c r="F6230" s="9">
        <f t="shared" si="202"/>
        <v>-1300000</v>
      </c>
      <c r="G6230" s="9">
        <v>-13</v>
      </c>
      <c r="H6230" s="10">
        <v>-1435902</v>
      </c>
      <c r="I6230" s="11">
        <v>4703490678.7636309</v>
      </c>
      <c r="J6230" s="11">
        <v>44924</v>
      </c>
      <c r="K6230" s="11">
        <v>104698.83979083855</v>
      </c>
      <c r="L6230" s="12">
        <v>74817.082719098777</v>
      </c>
      <c r="M6230" s="11">
        <v>2497</v>
      </c>
      <c r="N6230" s="13"/>
      <c r="O6230" t="str">
        <f t="shared" si="203"/>
        <v/>
      </c>
    </row>
    <row r="6231" spans="1:15" hidden="1">
      <c r="A6231" s="41" t="s">
        <v>94</v>
      </c>
      <c r="B6231" s="46">
        <v>45761</v>
      </c>
      <c r="C6231" s="8" t="s">
        <v>13</v>
      </c>
      <c r="D6231" s="8" t="s">
        <v>46</v>
      </c>
      <c r="E6231" s="8" t="s">
        <v>46</v>
      </c>
      <c r="F6231" s="9">
        <f t="shared" si="202"/>
        <v>-8100000</v>
      </c>
      <c r="G6231" s="9">
        <v>-81</v>
      </c>
      <c r="H6231" s="10">
        <v>-8946774</v>
      </c>
      <c r="I6231" s="11">
        <v>4695010072.7405729</v>
      </c>
      <c r="J6231" s="11">
        <v>44843</v>
      </c>
      <c r="K6231" s="11">
        <v>104698.83979083855</v>
      </c>
      <c r="L6231" s="12">
        <v>466167.97694207728</v>
      </c>
      <c r="M6231" s="11">
        <v>2498</v>
      </c>
      <c r="N6231" s="13"/>
      <c r="O6231" t="str">
        <f t="shared" si="203"/>
        <v/>
      </c>
    </row>
    <row r="6232" spans="1:15" hidden="1">
      <c r="A6232" s="41" t="s">
        <v>94</v>
      </c>
      <c r="B6232" s="46">
        <v>45761</v>
      </c>
      <c r="C6232" s="8" t="s">
        <v>13</v>
      </c>
      <c r="D6232" s="8" t="s">
        <v>46</v>
      </c>
      <c r="E6232" s="8" t="s">
        <v>46</v>
      </c>
      <c r="F6232" s="9">
        <f t="shared" si="202"/>
        <v>-4500000</v>
      </c>
      <c r="G6232" s="9">
        <v>-45</v>
      </c>
      <c r="H6232" s="10">
        <v>-4970430</v>
      </c>
      <c r="I6232" s="11">
        <v>4690298624.9499855</v>
      </c>
      <c r="J6232" s="11">
        <v>44798</v>
      </c>
      <c r="K6232" s="11">
        <v>104698.83979083855</v>
      </c>
      <c r="L6232" s="12">
        <v>258982.20941226557</v>
      </c>
      <c r="M6232" s="11">
        <v>2499</v>
      </c>
      <c r="N6232" s="13"/>
      <c r="O6232" t="str">
        <f t="shared" si="203"/>
        <v/>
      </c>
    </row>
    <row r="6233" spans="1:15" hidden="1">
      <c r="A6233" s="41" t="s">
        <v>94</v>
      </c>
      <c r="B6233" s="46">
        <v>45761</v>
      </c>
      <c r="C6233" s="8" t="s">
        <v>13</v>
      </c>
      <c r="D6233" s="8" t="s">
        <v>46</v>
      </c>
      <c r="E6233" s="8" t="s">
        <v>46</v>
      </c>
      <c r="F6233" s="9">
        <f t="shared" si="202"/>
        <v>-9100000</v>
      </c>
      <c r="G6233" s="9">
        <v>-91</v>
      </c>
      <c r="H6233" s="10">
        <v>-10051314</v>
      </c>
      <c r="I6233" s="11">
        <v>4680771030.5290194</v>
      </c>
      <c r="J6233" s="11">
        <v>44707</v>
      </c>
      <c r="K6233" s="11">
        <v>104698.83979083855</v>
      </c>
      <c r="L6233" s="12">
        <v>523719.57903369144</v>
      </c>
      <c r="M6233" s="11">
        <v>2500</v>
      </c>
      <c r="N6233" s="13"/>
      <c r="O6233" t="str">
        <f t="shared" si="203"/>
        <v/>
      </c>
    </row>
    <row r="6234" spans="1:15" hidden="1">
      <c r="A6234" s="41" t="s">
        <v>94</v>
      </c>
      <c r="B6234" s="46">
        <v>45761</v>
      </c>
      <c r="C6234" s="8" t="s">
        <v>13</v>
      </c>
      <c r="D6234" s="8" t="s">
        <v>14</v>
      </c>
      <c r="E6234" s="8" t="s">
        <v>14</v>
      </c>
      <c r="F6234" s="9">
        <f t="shared" si="202"/>
        <v>-9300000</v>
      </c>
      <c r="G6234" s="9">
        <v>-93</v>
      </c>
      <c r="H6234" s="10">
        <v>-9903942</v>
      </c>
      <c r="I6234" s="11">
        <v>19979009290.02095</v>
      </c>
      <c r="J6234" s="11">
        <v>198613</v>
      </c>
      <c r="K6234" s="11">
        <v>100592.6565230924</v>
      </c>
      <c r="L6234" s="12">
        <v>548824.94335240684</v>
      </c>
      <c r="M6234" s="11">
        <v>835</v>
      </c>
      <c r="N6234" s="13"/>
      <c r="O6234" t="str">
        <f t="shared" si="203"/>
        <v/>
      </c>
    </row>
    <row r="6235" spans="1:15" hidden="1">
      <c r="A6235" s="41" t="s">
        <v>94</v>
      </c>
      <c r="B6235" s="46">
        <v>45761</v>
      </c>
      <c r="C6235" s="8" t="s">
        <v>13</v>
      </c>
      <c r="D6235" s="8" t="s">
        <v>14</v>
      </c>
      <c r="E6235" s="8" t="s">
        <v>14</v>
      </c>
      <c r="F6235" s="9">
        <f t="shared" si="202"/>
        <v>-1800000</v>
      </c>
      <c r="G6235" s="9">
        <v>-18</v>
      </c>
      <c r="H6235" s="10">
        <v>-1916892</v>
      </c>
      <c r="I6235" s="11">
        <v>19977198622.203533</v>
      </c>
      <c r="J6235" s="11">
        <v>198595</v>
      </c>
      <c r="K6235" s="11">
        <v>100592.6565230924</v>
      </c>
      <c r="L6235" s="12">
        <v>106224.18258433673</v>
      </c>
      <c r="M6235" s="11">
        <v>836</v>
      </c>
      <c r="N6235" s="13"/>
      <c r="O6235" t="str">
        <f t="shared" si="203"/>
        <v/>
      </c>
    </row>
    <row r="6236" spans="1:15" hidden="1">
      <c r="A6236" s="41" t="s">
        <v>94</v>
      </c>
      <c r="B6236" s="46">
        <v>45761</v>
      </c>
      <c r="C6236" s="8" t="s">
        <v>13</v>
      </c>
      <c r="D6236" s="8" t="s">
        <v>46</v>
      </c>
      <c r="E6236" s="8" t="s">
        <v>46</v>
      </c>
      <c r="F6236" s="9">
        <f t="shared" si="202"/>
        <v>-900000</v>
      </c>
      <c r="G6236" s="9">
        <v>-9</v>
      </c>
      <c r="H6236" s="10">
        <v>-994086</v>
      </c>
      <c r="I6236" s="11">
        <v>4679828740.9709015</v>
      </c>
      <c r="J6236" s="11">
        <v>44698</v>
      </c>
      <c r="K6236" s="11">
        <v>104698.83979083855</v>
      </c>
      <c r="L6236" s="12">
        <v>51796.441882453044</v>
      </c>
      <c r="M6236" s="11">
        <v>2501</v>
      </c>
      <c r="N6236" s="13"/>
      <c r="O6236" t="str">
        <f t="shared" si="203"/>
        <v/>
      </c>
    </row>
    <row r="6237" spans="1:15" hidden="1">
      <c r="A6237" s="41" t="s">
        <v>94</v>
      </c>
      <c r="B6237" s="46">
        <v>45761</v>
      </c>
      <c r="C6237" s="8" t="s">
        <v>13</v>
      </c>
      <c r="D6237" s="8" t="s">
        <v>46</v>
      </c>
      <c r="E6237" s="8" t="s">
        <v>46</v>
      </c>
      <c r="F6237" s="9">
        <f t="shared" si="202"/>
        <v>-1800000</v>
      </c>
      <c r="G6237" s="9">
        <v>-18</v>
      </c>
      <c r="H6237" s="10">
        <v>-1988172</v>
      </c>
      <c r="I6237" s="11">
        <v>4677944161.8546667</v>
      </c>
      <c r="J6237" s="11">
        <v>44680</v>
      </c>
      <c r="K6237" s="11">
        <v>104698.83979083855</v>
      </c>
      <c r="L6237" s="12">
        <v>103592.88376490609</v>
      </c>
      <c r="M6237" s="11">
        <v>2502</v>
      </c>
      <c r="N6237" s="13"/>
      <c r="O6237" t="str">
        <f t="shared" si="203"/>
        <v/>
      </c>
    </row>
    <row r="6238" spans="1:15" hidden="1">
      <c r="A6238" s="41" t="s">
        <v>94</v>
      </c>
      <c r="B6238" s="46">
        <v>45761</v>
      </c>
      <c r="C6238" s="8" t="s">
        <v>13</v>
      </c>
      <c r="D6238" s="8" t="s">
        <v>46</v>
      </c>
      <c r="E6238" s="8" t="s">
        <v>46</v>
      </c>
      <c r="F6238" s="9">
        <f t="shared" si="202"/>
        <v>-72500000</v>
      </c>
      <c r="G6238" s="9">
        <v>-725</v>
      </c>
      <c r="H6238" s="10">
        <v>-80079150</v>
      </c>
      <c r="I6238" s="11">
        <v>4602037503.0063086</v>
      </c>
      <c r="J6238" s="11">
        <v>43955</v>
      </c>
      <c r="K6238" s="11">
        <v>104698.83979083855</v>
      </c>
      <c r="L6238" s="12">
        <v>4172491.1516420543</v>
      </c>
      <c r="M6238" s="11">
        <v>2503</v>
      </c>
      <c r="N6238" s="13"/>
      <c r="O6238" t="str">
        <f t="shared" si="203"/>
        <v/>
      </c>
    </row>
    <row r="6239" spans="1:15" hidden="1">
      <c r="A6239" s="41" t="s">
        <v>94</v>
      </c>
      <c r="B6239" s="46">
        <v>45761</v>
      </c>
      <c r="C6239" s="8" t="s">
        <v>13</v>
      </c>
      <c r="D6239" s="8" t="s">
        <v>46</v>
      </c>
      <c r="E6239" s="8" t="s">
        <v>46</v>
      </c>
      <c r="F6239" s="9">
        <f t="shared" si="202"/>
        <v>-51900000</v>
      </c>
      <c r="G6239" s="9">
        <v>-519</v>
      </c>
      <c r="H6239" s="10">
        <v>-57325626</v>
      </c>
      <c r="I6239" s="11">
        <v>4547698805.1548634</v>
      </c>
      <c r="J6239" s="11">
        <v>43436</v>
      </c>
      <c r="K6239" s="11">
        <v>104698.83979083855</v>
      </c>
      <c r="L6239" s="12">
        <v>2986928.1485547945</v>
      </c>
      <c r="M6239" s="11">
        <v>2504</v>
      </c>
      <c r="N6239" s="13"/>
      <c r="O6239" t="str">
        <f t="shared" si="203"/>
        <v/>
      </c>
    </row>
    <row r="6240" spans="1:15" hidden="1">
      <c r="A6240" s="41" t="s">
        <v>94</v>
      </c>
      <c r="B6240" s="46">
        <v>45761</v>
      </c>
      <c r="C6240" s="8" t="s">
        <v>13</v>
      </c>
      <c r="D6240" s="8" t="s">
        <v>46</v>
      </c>
      <c r="E6240" s="8" t="s">
        <v>46</v>
      </c>
      <c r="F6240" s="9">
        <f t="shared" si="202"/>
        <v>-900000</v>
      </c>
      <c r="G6240" s="9">
        <v>-9</v>
      </c>
      <c r="H6240" s="10">
        <v>-994086</v>
      </c>
      <c r="I6240" s="11">
        <v>4546756515.5967455</v>
      </c>
      <c r="J6240" s="11">
        <v>43427</v>
      </c>
      <c r="K6240" s="11">
        <v>104698.83979083855</v>
      </c>
      <c r="L6240" s="12">
        <v>51796.441882453044</v>
      </c>
      <c r="M6240" s="11">
        <v>2505</v>
      </c>
      <c r="N6240" s="13"/>
      <c r="O6240" t="str">
        <f t="shared" si="203"/>
        <v/>
      </c>
    </row>
    <row r="6241" spans="1:15" hidden="1">
      <c r="A6241" s="41" t="s">
        <v>94</v>
      </c>
      <c r="B6241" s="46">
        <v>45761</v>
      </c>
      <c r="C6241" s="8" t="s">
        <v>13</v>
      </c>
      <c r="D6241" s="8" t="s">
        <v>46</v>
      </c>
      <c r="E6241" s="8" t="s">
        <v>46</v>
      </c>
      <c r="F6241" s="9">
        <f t="shared" si="202"/>
        <v>-900000</v>
      </c>
      <c r="G6241" s="9">
        <v>-9</v>
      </c>
      <c r="H6241" s="10">
        <v>-994086</v>
      </c>
      <c r="I6241" s="11">
        <v>4545814226.0386276</v>
      </c>
      <c r="J6241" s="11">
        <v>43418</v>
      </c>
      <c r="K6241" s="11">
        <v>104698.83979083855</v>
      </c>
      <c r="L6241" s="12">
        <v>51796.441882453044</v>
      </c>
      <c r="M6241" s="11">
        <v>2506</v>
      </c>
      <c r="N6241" s="13"/>
      <c r="O6241" t="str">
        <f t="shared" si="203"/>
        <v/>
      </c>
    </row>
    <row r="6242" spans="1:15" hidden="1">
      <c r="A6242" s="41" t="s">
        <v>94</v>
      </c>
      <c r="B6242" s="46">
        <v>45761</v>
      </c>
      <c r="C6242" s="8" t="s">
        <v>13</v>
      </c>
      <c r="D6242" s="8" t="s">
        <v>46</v>
      </c>
      <c r="E6242" s="8" t="s">
        <v>46</v>
      </c>
      <c r="F6242" s="9">
        <f t="shared" si="202"/>
        <v>-3600000</v>
      </c>
      <c r="G6242" s="9">
        <v>-36</v>
      </c>
      <c r="H6242" s="10">
        <v>-3976344</v>
      </c>
      <c r="I6242" s="11">
        <v>4542045067.8061571</v>
      </c>
      <c r="J6242" s="11">
        <v>43382</v>
      </c>
      <c r="K6242" s="11">
        <v>104698.83979083855</v>
      </c>
      <c r="L6242" s="12">
        <v>207185.76752981218</v>
      </c>
      <c r="M6242" s="11">
        <v>2507</v>
      </c>
      <c r="N6242" s="13"/>
      <c r="O6242" t="str">
        <f t="shared" si="203"/>
        <v/>
      </c>
    </row>
    <row r="6243" spans="1:15" hidden="1">
      <c r="A6243" s="41" t="s">
        <v>94</v>
      </c>
      <c r="B6243" s="46">
        <v>45761</v>
      </c>
      <c r="C6243" s="8" t="s">
        <v>13</v>
      </c>
      <c r="D6243" s="8" t="s">
        <v>46</v>
      </c>
      <c r="E6243" s="8" t="s">
        <v>46</v>
      </c>
      <c r="F6243" s="9">
        <f t="shared" si="202"/>
        <v>-900000</v>
      </c>
      <c r="G6243" s="9">
        <v>-9</v>
      </c>
      <c r="H6243" s="10">
        <v>-994086</v>
      </c>
      <c r="I6243" s="11">
        <v>4541102778.2480392</v>
      </c>
      <c r="J6243" s="11">
        <v>43373</v>
      </c>
      <c r="K6243" s="11">
        <v>104698.83979083855</v>
      </c>
      <c r="L6243" s="12">
        <v>51796.441882453044</v>
      </c>
      <c r="M6243" s="11">
        <v>2508</v>
      </c>
      <c r="N6243" s="13"/>
      <c r="O6243" t="str">
        <f t="shared" si="203"/>
        <v/>
      </c>
    </row>
    <row r="6244" spans="1:15" hidden="1">
      <c r="A6244" s="41" t="s">
        <v>94</v>
      </c>
      <c r="B6244" s="46">
        <v>45761</v>
      </c>
      <c r="C6244" s="8" t="s">
        <v>13</v>
      </c>
      <c r="D6244" s="8" t="s">
        <v>46</v>
      </c>
      <c r="E6244" s="8" t="s">
        <v>46</v>
      </c>
      <c r="F6244" s="9">
        <f t="shared" si="202"/>
        <v>-271400000</v>
      </c>
      <c r="G6244" s="9">
        <v>-2714</v>
      </c>
      <c r="H6244" s="10">
        <v>-299772156</v>
      </c>
      <c r="I6244" s="11">
        <v>4256950127.0557032</v>
      </c>
      <c r="J6244" s="11">
        <v>40659</v>
      </c>
      <c r="K6244" s="11">
        <v>104698.83979083855</v>
      </c>
      <c r="L6244" s="12">
        <v>15619504.807664156</v>
      </c>
      <c r="M6244" s="11">
        <v>2509</v>
      </c>
      <c r="N6244" s="13"/>
      <c r="O6244" t="str">
        <f t="shared" si="203"/>
        <v/>
      </c>
    </row>
    <row r="6245" spans="1:15" hidden="1">
      <c r="A6245" s="41" t="s">
        <v>94</v>
      </c>
      <c r="B6245" s="46">
        <v>45761</v>
      </c>
      <c r="C6245" s="8" t="s">
        <v>13</v>
      </c>
      <c r="D6245" s="8" t="s">
        <v>46</v>
      </c>
      <c r="E6245" s="8" t="s">
        <v>46</v>
      </c>
      <c r="F6245" s="9">
        <f t="shared" si="202"/>
        <v>-13500000</v>
      </c>
      <c r="G6245" s="9">
        <v>-135</v>
      </c>
      <c r="H6245" s="10">
        <v>-14911290</v>
      </c>
      <c r="I6245" s="11">
        <v>4242815783.6839399</v>
      </c>
      <c r="J6245" s="11">
        <v>40524</v>
      </c>
      <c r="K6245" s="11">
        <v>104698.83979083855</v>
      </c>
      <c r="L6245" s="12">
        <v>776946.62823679484</v>
      </c>
      <c r="M6245" s="11">
        <v>2510</v>
      </c>
      <c r="N6245" s="13"/>
      <c r="O6245" t="str">
        <f t="shared" si="203"/>
        <v/>
      </c>
    </row>
    <row r="6246" spans="1:15" hidden="1">
      <c r="A6246" s="41" t="s">
        <v>94</v>
      </c>
      <c r="B6246" s="46">
        <v>45761</v>
      </c>
      <c r="C6246" s="8" t="s">
        <v>13</v>
      </c>
      <c r="D6246" s="8" t="s">
        <v>46</v>
      </c>
      <c r="E6246" s="8" t="s">
        <v>46</v>
      </c>
      <c r="F6246" s="9">
        <f t="shared" si="202"/>
        <v>-900000</v>
      </c>
      <c r="G6246" s="9">
        <v>-9</v>
      </c>
      <c r="H6246" s="10">
        <v>-994086</v>
      </c>
      <c r="I6246" s="11">
        <v>4241873494.1258225</v>
      </c>
      <c r="J6246" s="11">
        <v>40515</v>
      </c>
      <c r="K6246" s="11">
        <v>104698.83979083855</v>
      </c>
      <c r="L6246" s="12">
        <v>51796.441882453044</v>
      </c>
      <c r="M6246" s="11">
        <v>2511</v>
      </c>
      <c r="N6246" s="13"/>
      <c r="O6246" t="str">
        <f t="shared" si="203"/>
        <v/>
      </c>
    </row>
    <row r="6247" spans="1:15" hidden="1">
      <c r="A6247" s="41" t="s">
        <v>94</v>
      </c>
      <c r="B6247" s="46">
        <v>45761</v>
      </c>
      <c r="C6247" s="8" t="s">
        <v>13</v>
      </c>
      <c r="D6247" s="8" t="s">
        <v>46</v>
      </c>
      <c r="E6247" s="8" t="s">
        <v>46</v>
      </c>
      <c r="F6247" s="9">
        <f t="shared" si="202"/>
        <v>-13600000</v>
      </c>
      <c r="G6247" s="9">
        <v>-136</v>
      </c>
      <c r="H6247" s="10">
        <v>-15021744</v>
      </c>
      <c r="I6247" s="11">
        <v>4227634451.9142685</v>
      </c>
      <c r="J6247" s="11">
        <v>40379</v>
      </c>
      <c r="K6247" s="11">
        <v>104698.83979083855</v>
      </c>
      <c r="L6247" s="12">
        <v>782701.78844595701</v>
      </c>
      <c r="M6247" s="11">
        <v>2512</v>
      </c>
      <c r="N6247" s="13"/>
      <c r="O6247" t="str">
        <f t="shared" si="203"/>
        <v/>
      </c>
    </row>
    <row r="6248" spans="1:15" hidden="1">
      <c r="A6248" s="41" t="s">
        <v>94</v>
      </c>
      <c r="B6248" s="46">
        <v>45761</v>
      </c>
      <c r="C6248" s="8" t="s">
        <v>13</v>
      </c>
      <c r="D6248" s="8" t="s">
        <v>46</v>
      </c>
      <c r="E6248" s="8" t="s">
        <v>46</v>
      </c>
      <c r="F6248" s="9">
        <f t="shared" si="202"/>
        <v>-9900000</v>
      </c>
      <c r="G6248" s="9">
        <v>-99</v>
      </c>
      <c r="H6248" s="10">
        <v>-10934946</v>
      </c>
      <c r="I6248" s="11">
        <v>4217269266.7749753</v>
      </c>
      <c r="J6248" s="11">
        <v>40280</v>
      </c>
      <c r="K6248" s="11">
        <v>104698.83979083855</v>
      </c>
      <c r="L6248" s="12">
        <v>569760.86070698313</v>
      </c>
      <c r="M6248" s="11">
        <v>2513</v>
      </c>
      <c r="N6248" s="13"/>
      <c r="O6248" t="str">
        <f t="shared" si="203"/>
        <v/>
      </c>
    </row>
    <row r="6249" spans="1:15" hidden="1">
      <c r="A6249" s="41" t="s">
        <v>94</v>
      </c>
      <c r="B6249" s="46">
        <v>45761</v>
      </c>
      <c r="C6249" s="8" t="s">
        <v>13</v>
      </c>
      <c r="D6249" s="8" t="s">
        <v>14</v>
      </c>
      <c r="E6249" s="8" t="s">
        <v>14</v>
      </c>
      <c r="F6249" s="9">
        <f t="shared" si="202"/>
        <v>-23400000</v>
      </c>
      <c r="G6249" s="9">
        <v>-234</v>
      </c>
      <c r="H6249" s="10">
        <v>-24919596</v>
      </c>
      <c r="I6249" s="11">
        <v>19953659940.577129</v>
      </c>
      <c r="J6249" s="11">
        <v>198361</v>
      </c>
      <c r="K6249" s="11">
        <v>100592.6565230924</v>
      </c>
      <c r="L6249" s="12">
        <v>1380914.3735963777</v>
      </c>
      <c r="M6249" s="11">
        <v>837</v>
      </c>
      <c r="N6249" s="13"/>
      <c r="O6249" t="str">
        <f t="shared" si="203"/>
        <v/>
      </c>
    </row>
    <row r="6250" spans="1:15" hidden="1">
      <c r="A6250" s="41" t="s">
        <v>94</v>
      </c>
      <c r="B6250" s="46">
        <v>45761</v>
      </c>
      <c r="C6250" s="8" t="s">
        <v>13</v>
      </c>
      <c r="D6250" s="8" t="s">
        <v>46</v>
      </c>
      <c r="E6250" s="8" t="s">
        <v>46</v>
      </c>
      <c r="F6250" s="9">
        <f t="shared" si="202"/>
        <v>-1100000</v>
      </c>
      <c r="G6250" s="9">
        <v>-11</v>
      </c>
      <c r="H6250" s="10">
        <v>-1214994</v>
      </c>
      <c r="I6250" s="11">
        <v>4216117579.5372763</v>
      </c>
      <c r="J6250" s="11">
        <v>40269</v>
      </c>
      <c r="K6250" s="11">
        <v>104698.83979083855</v>
      </c>
      <c r="L6250" s="12">
        <v>63306.762300775852</v>
      </c>
      <c r="M6250" s="11">
        <v>2514</v>
      </c>
      <c r="N6250" s="13"/>
      <c r="O6250" t="str">
        <f t="shared" si="203"/>
        <v/>
      </c>
    </row>
    <row r="6251" spans="1:15" hidden="1">
      <c r="A6251" s="41" t="s">
        <v>94</v>
      </c>
      <c r="B6251" s="46">
        <v>45761</v>
      </c>
      <c r="C6251" s="8" t="s">
        <v>13</v>
      </c>
      <c r="D6251" s="8" t="s">
        <v>15</v>
      </c>
      <c r="E6251" s="8" t="s">
        <v>15</v>
      </c>
      <c r="F6251" s="9">
        <f t="shared" si="202"/>
        <v>1400000</v>
      </c>
      <c r="G6251" s="9">
        <v>14</v>
      </c>
      <c r="H6251" s="10">
        <v>1509438</v>
      </c>
      <c r="I6251" s="11">
        <v>8396104487.7391043</v>
      </c>
      <c r="J6251" s="11">
        <v>79390</v>
      </c>
      <c r="K6251" s="11">
        <v>105757.70862500447</v>
      </c>
      <c r="L6251" s="12">
        <v>0</v>
      </c>
      <c r="M6251" s="11">
        <v>2880</v>
      </c>
      <c r="N6251" s="13"/>
      <c r="O6251" t="str">
        <f t="shared" si="203"/>
        <v/>
      </c>
    </row>
    <row r="6252" spans="1:15" hidden="1">
      <c r="A6252" s="41" t="s">
        <v>94</v>
      </c>
      <c r="B6252" s="46">
        <v>45761</v>
      </c>
      <c r="C6252" s="8" t="s">
        <v>13</v>
      </c>
      <c r="D6252" s="8" t="s">
        <v>46</v>
      </c>
      <c r="E6252" s="8" t="s">
        <v>46</v>
      </c>
      <c r="F6252" s="9">
        <f t="shared" si="202"/>
        <v>-5600000</v>
      </c>
      <c r="G6252" s="9">
        <v>-56</v>
      </c>
      <c r="H6252" s="10">
        <v>-6185424</v>
      </c>
      <c r="I6252" s="11">
        <v>4210254444.5089893</v>
      </c>
      <c r="J6252" s="11">
        <v>40213</v>
      </c>
      <c r="K6252" s="11">
        <v>104698.83979083855</v>
      </c>
      <c r="L6252" s="12">
        <v>322288.97171304096</v>
      </c>
      <c r="M6252" s="11">
        <v>2515</v>
      </c>
      <c r="N6252" s="13"/>
      <c r="O6252" t="str">
        <f t="shared" si="203"/>
        <v/>
      </c>
    </row>
    <row r="6253" spans="1:15" hidden="1">
      <c r="A6253" s="41" t="s">
        <v>94</v>
      </c>
      <c r="B6253" s="46">
        <v>45761</v>
      </c>
      <c r="C6253" s="8" t="s">
        <v>13</v>
      </c>
      <c r="D6253" s="8" t="s">
        <v>46</v>
      </c>
      <c r="E6253" s="8" t="s">
        <v>46</v>
      </c>
      <c r="F6253" s="9">
        <f t="shared" si="202"/>
        <v>-93200000</v>
      </c>
      <c r="G6253" s="9">
        <v>-932</v>
      </c>
      <c r="H6253" s="10">
        <v>-102943128</v>
      </c>
      <c r="I6253" s="11">
        <v>4112675125.8239279</v>
      </c>
      <c r="J6253" s="11">
        <v>39281</v>
      </c>
      <c r="K6253" s="11">
        <v>104698.83979083855</v>
      </c>
      <c r="L6253" s="12">
        <v>5363809.3149384707</v>
      </c>
      <c r="M6253" s="11">
        <v>2516</v>
      </c>
      <c r="N6253" s="13"/>
      <c r="O6253" t="str">
        <f t="shared" si="203"/>
        <v/>
      </c>
    </row>
    <row r="6254" spans="1:15" hidden="1">
      <c r="A6254" s="41" t="s">
        <v>94</v>
      </c>
      <c r="B6254" s="46">
        <v>45761</v>
      </c>
      <c r="C6254" s="8" t="s">
        <v>13</v>
      </c>
      <c r="D6254" s="8" t="s">
        <v>46</v>
      </c>
      <c r="E6254" s="8" t="s">
        <v>46</v>
      </c>
      <c r="F6254" s="9">
        <f t="shared" si="202"/>
        <v>-900000</v>
      </c>
      <c r="G6254" s="9">
        <v>-9</v>
      </c>
      <c r="H6254" s="10">
        <v>-994086</v>
      </c>
      <c r="I6254" s="11">
        <v>4111732836.2658105</v>
      </c>
      <c r="J6254" s="11">
        <v>39272</v>
      </c>
      <c r="K6254" s="11">
        <v>104698.83979083855</v>
      </c>
      <c r="L6254" s="12">
        <v>51796.441882453044</v>
      </c>
      <c r="M6254" s="11">
        <v>2517</v>
      </c>
      <c r="N6254" s="13"/>
      <c r="O6254" t="str">
        <f t="shared" si="203"/>
        <v/>
      </c>
    </row>
    <row r="6255" spans="1:15" hidden="1">
      <c r="A6255" s="41" t="s">
        <v>94</v>
      </c>
      <c r="B6255" s="46">
        <v>45761</v>
      </c>
      <c r="C6255" s="8" t="s">
        <v>13</v>
      </c>
      <c r="D6255" s="8" t="s">
        <v>46</v>
      </c>
      <c r="E6255" s="8" t="s">
        <v>46</v>
      </c>
      <c r="F6255" s="9">
        <f t="shared" si="202"/>
        <v>-325700000</v>
      </c>
      <c r="G6255" s="9">
        <v>-3257</v>
      </c>
      <c r="H6255" s="10">
        <v>-359748678</v>
      </c>
      <c r="I6255" s="11">
        <v>3770728715.0670495</v>
      </c>
      <c r="J6255" s="11">
        <v>36015</v>
      </c>
      <c r="K6255" s="11">
        <v>104698.83979083855</v>
      </c>
      <c r="L6255" s="12">
        <v>18744556.801238835</v>
      </c>
      <c r="M6255" s="11">
        <v>2518</v>
      </c>
      <c r="N6255" s="13"/>
      <c r="O6255" t="str">
        <f t="shared" si="203"/>
        <v/>
      </c>
    </row>
    <row r="6256" spans="1:15" hidden="1">
      <c r="A6256" s="41" t="s">
        <v>94</v>
      </c>
      <c r="B6256" s="46">
        <v>45761</v>
      </c>
      <c r="C6256" s="8" t="s">
        <v>13</v>
      </c>
      <c r="D6256" s="8" t="s">
        <v>46</v>
      </c>
      <c r="E6256" s="8" t="s">
        <v>46</v>
      </c>
      <c r="F6256" s="9">
        <f t="shared" si="202"/>
        <v>-36100000</v>
      </c>
      <c r="G6256" s="9">
        <v>-361</v>
      </c>
      <c r="H6256" s="10">
        <v>-39873894</v>
      </c>
      <c r="I6256" s="11">
        <v>3732932433.9025569</v>
      </c>
      <c r="J6256" s="11">
        <v>35654</v>
      </c>
      <c r="K6256" s="11">
        <v>104698.83979083855</v>
      </c>
      <c r="L6256" s="12">
        <v>2077612.8355072811</v>
      </c>
      <c r="M6256" s="11">
        <v>2519</v>
      </c>
      <c r="N6256" s="13"/>
      <c r="O6256" t="str">
        <f t="shared" si="203"/>
        <v/>
      </c>
    </row>
    <row r="6257" spans="1:15" hidden="1">
      <c r="A6257" s="41" t="s">
        <v>94</v>
      </c>
      <c r="B6257" s="46">
        <v>45761</v>
      </c>
      <c r="C6257" s="8" t="s">
        <v>13</v>
      </c>
      <c r="D6257" s="8" t="s">
        <v>46</v>
      </c>
      <c r="E6257" s="8" t="s">
        <v>46</v>
      </c>
      <c r="F6257" s="9">
        <f t="shared" si="202"/>
        <v>-12900000</v>
      </c>
      <c r="G6257" s="9">
        <v>-129</v>
      </c>
      <c r="H6257" s="10">
        <v>-14248566</v>
      </c>
      <c r="I6257" s="11">
        <v>3719426283.5695386</v>
      </c>
      <c r="J6257" s="11">
        <v>35525</v>
      </c>
      <c r="K6257" s="11">
        <v>104698.83979083855</v>
      </c>
      <c r="L6257" s="12">
        <v>742415.66698182747</v>
      </c>
      <c r="M6257" s="11">
        <v>2520</v>
      </c>
      <c r="N6257" s="13"/>
      <c r="O6257" t="str">
        <f t="shared" si="203"/>
        <v/>
      </c>
    </row>
    <row r="6258" spans="1:15" hidden="1">
      <c r="A6258" s="41" t="s">
        <v>94</v>
      </c>
      <c r="B6258" s="46">
        <v>45761</v>
      </c>
      <c r="C6258" s="8" t="s">
        <v>13</v>
      </c>
      <c r="D6258" s="8" t="s">
        <v>46</v>
      </c>
      <c r="E6258" s="8" t="s">
        <v>46</v>
      </c>
      <c r="F6258" s="9">
        <f t="shared" si="202"/>
        <v>2800000</v>
      </c>
      <c r="G6258" s="9">
        <v>28</v>
      </c>
      <c r="H6258" s="10">
        <v>3090556</v>
      </c>
      <c r="I6258" s="11">
        <v>3722516839.5695386</v>
      </c>
      <c r="J6258" s="11">
        <v>35553</v>
      </c>
      <c r="K6258" s="11">
        <v>104703.31166341908</v>
      </c>
      <c r="L6258" s="12">
        <v>0</v>
      </c>
      <c r="M6258" s="11">
        <v>2521</v>
      </c>
      <c r="N6258" s="13"/>
      <c r="O6258" t="str">
        <f t="shared" si="203"/>
        <v/>
      </c>
    </row>
    <row r="6259" spans="1:15" hidden="1">
      <c r="A6259" s="41" t="s">
        <v>94</v>
      </c>
      <c r="B6259" s="46">
        <v>45761</v>
      </c>
      <c r="C6259" s="8" t="s">
        <v>13</v>
      </c>
      <c r="D6259" s="8" t="s">
        <v>46</v>
      </c>
      <c r="E6259" s="8" t="s">
        <v>46</v>
      </c>
      <c r="F6259" s="9">
        <f t="shared" si="202"/>
        <v>-900000</v>
      </c>
      <c r="G6259" s="9">
        <v>-9</v>
      </c>
      <c r="H6259" s="10">
        <v>-994086</v>
      </c>
      <c r="I6259" s="11">
        <v>3721574509.7645679</v>
      </c>
      <c r="J6259" s="11">
        <v>35544</v>
      </c>
      <c r="K6259" s="11">
        <v>104703.31166341908</v>
      </c>
      <c r="L6259" s="12">
        <v>51756.195029228227</v>
      </c>
      <c r="M6259" s="11">
        <v>2522</v>
      </c>
      <c r="N6259" s="13"/>
      <c r="O6259" t="str">
        <f t="shared" si="203"/>
        <v/>
      </c>
    </row>
    <row r="6260" spans="1:15" hidden="1">
      <c r="A6260" s="41" t="s">
        <v>94</v>
      </c>
      <c r="B6260" s="46">
        <v>45761</v>
      </c>
      <c r="C6260" s="8" t="s">
        <v>13</v>
      </c>
      <c r="D6260" s="8" t="s">
        <v>46</v>
      </c>
      <c r="E6260" s="8" t="s">
        <v>46</v>
      </c>
      <c r="F6260" s="9">
        <f t="shared" si="202"/>
        <v>-900000</v>
      </c>
      <c r="G6260" s="9">
        <v>-9</v>
      </c>
      <c r="H6260" s="10">
        <v>-994086</v>
      </c>
      <c r="I6260" s="11">
        <v>3720632179.9595971</v>
      </c>
      <c r="J6260" s="11">
        <v>35535</v>
      </c>
      <c r="K6260" s="11">
        <v>104703.31166341908</v>
      </c>
      <c r="L6260" s="12">
        <v>51756.195029228227</v>
      </c>
      <c r="M6260" s="11">
        <v>2523</v>
      </c>
      <c r="N6260" s="13"/>
      <c r="O6260" t="str">
        <f t="shared" si="203"/>
        <v/>
      </c>
    </row>
    <row r="6261" spans="1:15" hidden="1">
      <c r="A6261" s="41" t="s">
        <v>94</v>
      </c>
      <c r="B6261" s="46">
        <v>45761</v>
      </c>
      <c r="C6261" s="8" t="s">
        <v>13</v>
      </c>
      <c r="D6261" s="8" t="s">
        <v>14</v>
      </c>
      <c r="E6261" s="8" t="s">
        <v>14</v>
      </c>
      <c r="F6261" s="9">
        <f t="shared" si="202"/>
        <v>9400000</v>
      </c>
      <c r="G6261" s="9">
        <v>94</v>
      </c>
      <c r="H6261" s="10">
        <v>10027920</v>
      </c>
      <c r="I6261" s="11">
        <v>19963687860.577129</v>
      </c>
      <c r="J6261" s="11">
        <v>198455</v>
      </c>
      <c r="K6261" s="11">
        <v>100595.5398482131</v>
      </c>
      <c r="L6261" s="12">
        <v>0</v>
      </c>
      <c r="M6261" s="11">
        <v>838</v>
      </c>
      <c r="N6261" s="13"/>
      <c r="O6261" t="str">
        <f t="shared" si="203"/>
        <v/>
      </c>
    </row>
    <row r="6262" spans="1:15" hidden="1">
      <c r="A6262" s="41" t="s">
        <v>94</v>
      </c>
      <c r="B6262" s="46">
        <v>45761</v>
      </c>
      <c r="C6262" s="8" t="s">
        <v>13</v>
      </c>
      <c r="D6262" s="8" t="s">
        <v>46</v>
      </c>
      <c r="E6262" s="8" t="s">
        <v>46</v>
      </c>
      <c r="F6262" s="9">
        <f t="shared" si="202"/>
        <v>-9000000</v>
      </c>
      <c r="G6262" s="9">
        <v>-90</v>
      </c>
      <c r="H6262" s="10">
        <v>-9940860</v>
      </c>
      <c r="I6262" s="11">
        <v>3711208881.9098892</v>
      </c>
      <c r="J6262" s="11">
        <v>35445</v>
      </c>
      <c r="K6262" s="11">
        <v>104703.31166341908</v>
      </c>
      <c r="L6262" s="12">
        <v>517561.95029228181</v>
      </c>
      <c r="M6262" s="11">
        <v>2524</v>
      </c>
      <c r="N6262" s="13"/>
      <c r="O6262" t="str">
        <f t="shared" si="203"/>
        <v/>
      </c>
    </row>
    <row r="6263" spans="1:15" hidden="1">
      <c r="A6263" s="41" t="s">
        <v>94</v>
      </c>
      <c r="B6263" s="46">
        <v>45761</v>
      </c>
      <c r="C6263" s="8" t="s">
        <v>13</v>
      </c>
      <c r="D6263" s="8" t="s">
        <v>46</v>
      </c>
      <c r="E6263" s="8" t="s">
        <v>46</v>
      </c>
      <c r="F6263" s="9">
        <f t="shared" si="202"/>
        <v>-22600000</v>
      </c>
      <c r="G6263" s="9">
        <v>-226</v>
      </c>
      <c r="H6263" s="10">
        <v>-24962604</v>
      </c>
      <c r="I6263" s="11">
        <v>3687545933.4739566</v>
      </c>
      <c r="J6263" s="11">
        <v>35219</v>
      </c>
      <c r="K6263" s="11">
        <v>104703.31166341908</v>
      </c>
      <c r="L6263" s="12">
        <v>1299655.5640672892</v>
      </c>
      <c r="M6263" s="11">
        <v>2525</v>
      </c>
      <c r="N6263" s="13"/>
      <c r="O6263" t="str">
        <f t="shared" si="203"/>
        <v/>
      </c>
    </row>
    <row r="6264" spans="1:15" hidden="1">
      <c r="A6264" s="41" t="s">
        <v>94</v>
      </c>
      <c r="B6264" s="46">
        <v>45761</v>
      </c>
      <c r="C6264" s="8" t="s">
        <v>13</v>
      </c>
      <c r="D6264" s="8" t="s">
        <v>46</v>
      </c>
      <c r="E6264" s="8" t="s">
        <v>46</v>
      </c>
      <c r="F6264" s="9">
        <f t="shared" si="202"/>
        <v>-1800000</v>
      </c>
      <c r="G6264" s="9">
        <v>-18</v>
      </c>
      <c r="H6264" s="10">
        <v>-1988172</v>
      </c>
      <c r="I6264" s="11">
        <v>3685661273.8640151</v>
      </c>
      <c r="J6264" s="11">
        <v>35201</v>
      </c>
      <c r="K6264" s="11">
        <v>104703.31166341908</v>
      </c>
      <c r="L6264" s="12">
        <v>103512.39005845645</v>
      </c>
      <c r="M6264" s="11">
        <v>2526</v>
      </c>
      <c r="N6264" s="13"/>
      <c r="O6264" t="str">
        <f t="shared" si="203"/>
        <v/>
      </c>
    </row>
    <row r="6265" spans="1:15" hidden="1">
      <c r="A6265" s="41" t="s">
        <v>94</v>
      </c>
      <c r="B6265" s="46">
        <v>45761</v>
      </c>
      <c r="C6265" s="8" t="s">
        <v>13</v>
      </c>
      <c r="D6265" s="8" t="s">
        <v>46</v>
      </c>
      <c r="E6265" s="8" t="s">
        <v>46</v>
      </c>
      <c r="F6265" s="9">
        <f t="shared" si="202"/>
        <v>-4500000</v>
      </c>
      <c r="G6265" s="9">
        <v>-45</v>
      </c>
      <c r="H6265" s="10">
        <v>-4970430</v>
      </c>
      <c r="I6265" s="11">
        <v>3680949624.8391614</v>
      </c>
      <c r="J6265" s="11">
        <v>35156</v>
      </c>
      <c r="K6265" s="11">
        <v>104703.31166341908</v>
      </c>
      <c r="L6265" s="12">
        <v>258780.9751461409</v>
      </c>
      <c r="M6265" s="11">
        <v>2527</v>
      </c>
      <c r="N6265" s="13"/>
      <c r="O6265" t="str">
        <f t="shared" si="203"/>
        <v/>
      </c>
    </row>
    <row r="6266" spans="1:15" hidden="1">
      <c r="A6266" s="41" t="s">
        <v>94</v>
      </c>
      <c r="B6266" s="46">
        <v>45761</v>
      </c>
      <c r="C6266" s="8" t="s">
        <v>13</v>
      </c>
      <c r="D6266" s="8" t="s">
        <v>46</v>
      </c>
      <c r="E6266" s="8" t="s">
        <v>46</v>
      </c>
      <c r="F6266" s="9">
        <f t="shared" si="202"/>
        <v>-1800000</v>
      </c>
      <c r="G6266" s="9">
        <v>-18</v>
      </c>
      <c r="H6266" s="10">
        <v>-1988172</v>
      </c>
      <c r="I6266" s="11">
        <v>3679064965.2292199</v>
      </c>
      <c r="J6266" s="11">
        <v>35138</v>
      </c>
      <c r="K6266" s="11">
        <v>104703.31166341908</v>
      </c>
      <c r="L6266" s="12">
        <v>103512.39005845645</v>
      </c>
      <c r="M6266" s="11">
        <v>2528</v>
      </c>
      <c r="N6266" s="13"/>
      <c r="O6266" t="str">
        <f t="shared" si="203"/>
        <v/>
      </c>
    </row>
    <row r="6267" spans="1:15" hidden="1">
      <c r="A6267" s="41" t="s">
        <v>94</v>
      </c>
      <c r="B6267" s="46">
        <v>45761</v>
      </c>
      <c r="C6267" s="8" t="s">
        <v>13</v>
      </c>
      <c r="D6267" s="8" t="s">
        <v>46</v>
      </c>
      <c r="E6267" s="8" t="s">
        <v>46</v>
      </c>
      <c r="F6267" s="9">
        <f t="shared" si="202"/>
        <v>-900000</v>
      </c>
      <c r="G6267" s="9">
        <v>-9</v>
      </c>
      <c r="H6267" s="10">
        <v>-994086</v>
      </c>
      <c r="I6267" s="11">
        <v>3678122635.4242492</v>
      </c>
      <c r="J6267" s="11">
        <v>35129</v>
      </c>
      <c r="K6267" s="11">
        <v>104703.31166341908</v>
      </c>
      <c r="L6267" s="12">
        <v>51756.195029228227</v>
      </c>
      <c r="M6267" s="11">
        <v>2529</v>
      </c>
      <c r="N6267" s="13"/>
      <c r="O6267" t="str">
        <f t="shared" si="203"/>
        <v/>
      </c>
    </row>
    <row r="6268" spans="1:15" hidden="1">
      <c r="A6268" s="41" t="s">
        <v>94</v>
      </c>
      <c r="B6268" s="46">
        <v>45761</v>
      </c>
      <c r="C6268" s="8" t="s">
        <v>13</v>
      </c>
      <c r="D6268" s="8" t="s">
        <v>46</v>
      </c>
      <c r="E6268" s="8" t="s">
        <v>46</v>
      </c>
      <c r="F6268" s="9">
        <f t="shared" si="202"/>
        <v>-900000</v>
      </c>
      <c r="G6268" s="9">
        <v>-9</v>
      </c>
      <c r="H6268" s="10">
        <v>-994086</v>
      </c>
      <c r="I6268" s="11">
        <v>3677180305.6192784</v>
      </c>
      <c r="J6268" s="11">
        <v>35120</v>
      </c>
      <c r="K6268" s="11">
        <v>104703.31166341908</v>
      </c>
      <c r="L6268" s="12">
        <v>51756.195029228227</v>
      </c>
      <c r="M6268" s="11">
        <v>2530</v>
      </c>
      <c r="N6268" s="13"/>
      <c r="O6268" t="str">
        <f t="shared" si="203"/>
        <v/>
      </c>
    </row>
    <row r="6269" spans="1:15" hidden="1">
      <c r="A6269" s="41" t="s">
        <v>94</v>
      </c>
      <c r="B6269" s="46">
        <v>45761</v>
      </c>
      <c r="C6269" s="8" t="s">
        <v>13</v>
      </c>
      <c r="D6269" s="8" t="s">
        <v>46</v>
      </c>
      <c r="E6269" s="8" t="s">
        <v>46</v>
      </c>
      <c r="F6269" s="9">
        <f t="shared" si="202"/>
        <v>45300000</v>
      </c>
      <c r="G6269" s="9">
        <v>453</v>
      </c>
      <c r="H6269" s="10">
        <v>49945062</v>
      </c>
      <c r="I6269" s="11">
        <v>3727125367.6192784</v>
      </c>
      <c r="J6269" s="11">
        <v>35573</v>
      </c>
      <c r="K6269" s="11">
        <v>104773.9962223956</v>
      </c>
      <c r="L6269" s="12">
        <v>0</v>
      </c>
      <c r="M6269" s="11">
        <v>2531</v>
      </c>
      <c r="N6269" s="13"/>
      <c r="O6269" t="str">
        <f t="shared" si="203"/>
        <v/>
      </c>
    </row>
    <row r="6270" spans="1:15" hidden="1">
      <c r="A6270" s="41" t="s">
        <v>94</v>
      </c>
      <c r="B6270" s="46">
        <v>45761</v>
      </c>
      <c r="C6270" s="8" t="s">
        <v>13</v>
      </c>
      <c r="D6270" s="8" t="s">
        <v>46</v>
      </c>
      <c r="E6270" s="8" t="s">
        <v>46</v>
      </c>
      <c r="F6270" s="9">
        <f t="shared" si="202"/>
        <v>-10400000</v>
      </c>
      <c r="G6270" s="9">
        <v>-104</v>
      </c>
      <c r="H6270" s="10">
        <v>-11487216</v>
      </c>
      <c r="I6270" s="11">
        <v>3716228872.0121493</v>
      </c>
      <c r="J6270" s="11">
        <v>35469</v>
      </c>
      <c r="K6270" s="11">
        <v>104773.9962223956</v>
      </c>
      <c r="L6270" s="12">
        <v>590720.39287085831</v>
      </c>
      <c r="M6270" s="11">
        <v>2532</v>
      </c>
      <c r="N6270" s="13"/>
      <c r="O6270" t="str">
        <f t="shared" si="203"/>
        <v/>
      </c>
    </row>
    <row r="6271" spans="1:15" hidden="1">
      <c r="A6271" s="41" t="s">
        <v>94</v>
      </c>
      <c r="B6271" s="46">
        <v>45761</v>
      </c>
      <c r="C6271" s="8" t="s">
        <v>13</v>
      </c>
      <c r="D6271" s="8" t="s">
        <v>46</v>
      </c>
      <c r="E6271" s="8" t="s">
        <v>46</v>
      </c>
      <c r="F6271" s="9">
        <f t="shared" si="202"/>
        <v>-900000</v>
      </c>
      <c r="G6271" s="9">
        <v>-9</v>
      </c>
      <c r="H6271" s="10">
        <v>-994086</v>
      </c>
      <c r="I6271" s="11">
        <v>3715285906.0461478</v>
      </c>
      <c r="J6271" s="11">
        <v>35460</v>
      </c>
      <c r="K6271" s="11">
        <v>104773.9962223956</v>
      </c>
      <c r="L6271" s="12">
        <v>51120.033998439671</v>
      </c>
      <c r="M6271" s="11">
        <v>2533</v>
      </c>
      <c r="N6271" s="13"/>
      <c r="O6271" t="str">
        <f t="shared" si="203"/>
        <v/>
      </c>
    </row>
    <row r="6272" spans="1:15" hidden="1">
      <c r="A6272" s="41" t="s">
        <v>94</v>
      </c>
      <c r="B6272" s="46">
        <v>45761</v>
      </c>
      <c r="C6272" s="8" t="s">
        <v>13</v>
      </c>
      <c r="D6272" s="8" t="s">
        <v>15</v>
      </c>
      <c r="E6272" s="8" t="s">
        <v>15</v>
      </c>
      <c r="F6272" s="9">
        <f t="shared" si="202"/>
        <v>12400000</v>
      </c>
      <c r="G6272" s="9">
        <v>124</v>
      </c>
      <c r="H6272" s="10">
        <v>13444328</v>
      </c>
      <c r="I6272" s="11">
        <v>8409548815.7391043</v>
      </c>
      <c r="J6272" s="11">
        <v>79514</v>
      </c>
      <c r="K6272" s="11">
        <v>105761.86351760828</v>
      </c>
      <c r="L6272" s="12">
        <v>0</v>
      </c>
      <c r="M6272" s="11">
        <v>2881</v>
      </c>
      <c r="N6272" s="13"/>
      <c r="O6272" t="str">
        <f t="shared" si="203"/>
        <v/>
      </c>
    </row>
    <row r="6273" spans="1:15" hidden="1">
      <c r="A6273" s="41" t="s">
        <v>94</v>
      </c>
      <c r="B6273" s="46">
        <v>45761</v>
      </c>
      <c r="C6273" s="8" t="s">
        <v>13</v>
      </c>
      <c r="D6273" s="8" t="s">
        <v>46</v>
      </c>
      <c r="E6273" s="8" t="s">
        <v>46</v>
      </c>
      <c r="F6273" s="9">
        <f t="shared" si="202"/>
        <v>-10800000</v>
      </c>
      <c r="G6273" s="9">
        <v>-108</v>
      </c>
      <c r="H6273" s="10">
        <v>-11929032</v>
      </c>
      <c r="I6273" s="11">
        <v>3703970314.4541292</v>
      </c>
      <c r="J6273" s="11">
        <v>35352</v>
      </c>
      <c r="K6273" s="11">
        <v>104773.9962223956</v>
      </c>
      <c r="L6273" s="12">
        <v>613440.40798127651</v>
      </c>
      <c r="M6273" s="11">
        <v>2534</v>
      </c>
      <c r="N6273" s="13"/>
      <c r="O6273" t="str">
        <f t="shared" si="203"/>
        <v/>
      </c>
    </row>
    <row r="6274" spans="1:15" hidden="1">
      <c r="A6274" s="41" t="s">
        <v>94</v>
      </c>
      <c r="B6274" s="46">
        <v>45761</v>
      </c>
      <c r="C6274" s="8" t="s">
        <v>13</v>
      </c>
      <c r="D6274" s="8" t="s">
        <v>46</v>
      </c>
      <c r="E6274" s="8" t="s">
        <v>46</v>
      </c>
      <c r="F6274" s="9">
        <f t="shared" si="202"/>
        <v>900000</v>
      </c>
      <c r="G6274" s="9">
        <v>9</v>
      </c>
      <c r="H6274" s="10">
        <v>989667</v>
      </c>
      <c r="I6274" s="11">
        <v>3704959981.4541292</v>
      </c>
      <c r="J6274" s="11">
        <v>35361</v>
      </c>
      <c r="K6274" s="11">
        <v>104775.31691564518</v>
      </c>
      <c r="L6274" s="12">
        <v>0</v>
      </c>
      <c r="M6274" s="11">
        <v>2535</v>
      </c>
      <c r="N6274" s="13"/>
      <c r="O6274" t="str">
        <f t="shared" si="203"/>
        <v/>
      </c>
    </row>
    <row r="6275" spans="1:15" hidden="1">
      <c r="A6275" s="41" t="s">
        <v>94</v>
      </c>
      <c r="B6275" s="46">
        <v>45761</v>
      </c>
      <c r="C6275" s="8" t="s">
        <v>13</v>
      </c>
      <c r="D6275" s="8" t="s">
        <v>46</v>
      </c>
      <c r="E6275" s="8" t="s">
        <v>46</v>
      </c>
      <c r="F6275" s="9">
        <f t="shared" si="202"/>
        <v>-4400000</v>
      </c>
      <c r="G6275" s="9">
        <v>-44</v>
      </c>
      <c r="H6275" s="10">
        <v>-4859976</v>
      </c>
      <c r="I6275" s="11">
        <v>3700349867.509841</v>
      </c>
      <c r="J6275" s="11">
        <v>35317</v>
      </c>
      <c r="K6275" s="11">
        <v>104775.31691564518</v>
      </c>
      <c r="L6275" s="12">
        <v>249862.05571161211</v>
      </c>
      <c r="M6275" s="11">
        <v>2536</v>
      </c>
      <c r="N6275" s="13"/>
      <c r="O6275" t="str">
        <f t="shared" si="203"/>
        <v/>
      </c>
    </row>
    <row r="6276" spans="1:15" hidden="1">
      <c r="A6276" s="41" t="s">
        <v>94</v>
      </c>
      <c r="B6276" s="46">
        <v>45761</v>
      </c>
      <c r="C6276" s="8" t="s">
        <v>13</v>
      </c>
      <c r="D6276" s="8" t="s">
        <v>46</v>
      </c>
      <c r="E6276" s="8" t="s">
        <v>46</v>
      </c>
      <c r="F6276" s="9">
        <f t="shared" si="202"/>
        <v>-900000</v>
      </c>
      <c r="G6276" s="9">
        <v>-9</v>
      </c>
      <c r="H6276" s="10">
        <v>-994086</v>
      </c>
      <c r="I6276" s="11">
        <v>3699406889.6575999</v>
      </c>
      <c r="J6276" s="11">
        <v>35308</v>
      </c>
      <c r="K6276" s="11">
        <v>104775.31691564518</v>
      </c>
      <c r="L6276" s="12">
        <v>51108.147759193438</v>
      </c>
      <c r="M6276" s="11">
        <v>2537</v>
      </c>
      <c r="N6276" s="13"/>
      <c r="O6276" t="str">
        <f t="shared" si="203"/>
        <v/>
      </c>
    </row>
    <row r="6277" spans="1:15" hidden="1">
      <c r="A6277" s="41" t="s">
        <v>94</v>
      </c>
      <c r="B6277" s="46">
        <v>45761</v>
      </c>
      <c r="C6277" s="8" t="s">
        <v>13</v>
      </c>
      <c r="D6277" s="8" t="s">
        <v>46</v>
      </c>
      <c r="E6277" s="8" t="s">
        <v>46</v>
      </c>
      <c r="F6277" s="9">
        <f t="shared" si="202"/>
        <v>-27900000</v>
      </c>
      <c r="G6277" s="9">
        <v>-279</v>
      </c>
      <c r="H6277" s="10">
        <v>-30816666</v>
      </c>
      <c r="I6277" s="11">
        <v>3670174576.2381349</v>
      </c>
      <c r="J6277" s="11">
        <v>35029</v>
      </c>
      <c r="K6277" s="11">
        <v>104775.31691564518</v>
      </c>
      <c r="L6277" s="12">
        <v>1584352.5805349946</v>
      </c>
      <c r="M6277" s="11">
        <v>2538</v>
      </c>
      <c r="N6277" s="13"/>
      <c r="O6277" t="str">
        <f t="shared" si="203"/>
        <v/>
      </c>
    </row>
    <row r="6278" spans="1:15" hidden="1">
      <c r="A6278" s="41" t="s">
        <v>94</v>
      </c>
      <c r="B6278" s="46">
        <v>45761</v>
      </c>
      <c r="C6278" s="8" t="s">
        <v>13</v>
      </c>
      <c r="D6278" s="8" t="s">
        <v>46</v>
      </c>
      <c r="E6278" s="8" t="s">
        <v>46</v>
      </c>
      <c r="F6278" s="9">
        <f t="shared" si="202"/>
        <v>-1800000</v>
      </c>
      <c r="G6278" s="9">
        <v>-18</v>
      </c>
      <c r="H6278" s="10">
        <v>-1988172</v>
      </c>
      <c r="I6278" s="11">
        <v>3668288620.5336533</v>
      </c>
      <c r="J6278" s="11">
        <v>35011</v>
      </c>
      <c r="K6278" s="11">
        <v>104775.31691564518</v>
      </c>
      <c r="L6278" s="12">
        <v>102216.29551838688</v>
      </c>
      <c r="M6278" s="11">
        <v>2539</v>
      </c>
      <c r="N6278" s="13"/>
      <c r="O6278" t="str">
        <f t="shared" si="203"/>
        <v/>
      </c>
    </row>
    <row r="6279" spans="1:15" hidden="1">
      <c r="A6279" s="41" t="s">
        <v>94</v>
      </c>
      <c r="B6279" s="46">
        <v>45761</v>
      </c>
      <c r="C6279" s="8" t="s">
        <v>13</v>
      </c>
      <c r="D6279" s="8" t="s">
        <v>15</v>
      </c>
      <c r="E6279" s="8" t="s">
        <v>15</v>
      </c>
      <c r="F6279" s="9">
        <f t="shared" si="202"/>
        <v>1000000</v>
      </c>
      <c r="G6279" s="9">
        <v>10</v>
      </c>
      <c r="H6279" s="10">
        <v>1075390</v>
      </c>
      <c r="I6279" s="11">
        <v>8410624205.7391043</v>
      </c>
      <c r="J6279" s="11">
        <v>79524</v>
      </c>
      <c r="K6279" s="11">
        <v>105762.08698932528</v>
      </c>
      <c r="L6279" s="12">
        <v>0</v>
      </c>
      <c r="M6279" s="11">
        <v>2882</v>
      </c>
      <c r="N6279" s="13"/>
      <c r="O6279" t="str">
        <f t="shared" si="203"/>
        <v/>
      </c>
    </row>
    <row r="6280" spans="1:15" hidden="1">
      <c r="A6280" s="41" t="s">
        <v>94</v>
      </c>
      <c r="B6280" s="46">
        <v>45761</v>
      </c>
      <c r="C6280" s="8" t="s">
        <v>13</v>
      </c>
      <c r="D6280" s="8" t="s">
        <v>46</v>
      </c>
      <c r="E6280" s="8" t="s">
        <v>46</v>
      </c>
      <c r="F6280" s="9">
        <f t="shared" si="202"/>
        <v>-20400000</v>
      </c>
      <c r="G6280" s="9">
        <v>-204</v>
      </c>
      <c r="H6280" s="10">
        <v>-22532616</v>
      </c>
      <c r="I6280" s="11">
        <v>3646914455.8828616</v>
      </c>
      <c r="J6280" s="11">
        <v>34807</v>
      </c>
      <c r="K6280" s="11">
        <v>104775.31691564518</v>
      </c>
      <c r="L6280" s="12">
        <v>1158451.3492083848</v>
      </c>
      <c r="M6280" s="11">
        <v>2540</v>
      </c>
      <c r="N6280" s="13"/>
      <c r="O6280" t="str">
        <f t="shared" si="203"/>
        <v/>
      </c>
    </row>
    <row r="6281" spans="1:15" hidden="1">
      <c r="A6281" s="41" t="s">
        <v>94</v>
      </c>
      <c r="B6281" s="46">
        <v>45761</v>
      </c>
      <c r="C6281" s="8" t="s">
        <v>13</v>
      </c>
      <c r="D6281" s="8" t="s">
        <v>46</v>
      </c>
      <c r="E6281" s="8" t="s">
        <v>46</v>
      </c>
      <c r="F6281" s="9">
        <f t="shared" si="202"/>
        <v>-1800000</v>
      </c>
      <c r="G6281" s="9">
        <v>-18</v>
      </c>
      <c r="H6281" s="10">
        <v>-1988172</v>
      </c>
      <c r="I6281" s="11">
        <v>3645028500.17838</v>
      </c>
      <c r="J6281" s="11">
        <v>34789</v>
      </c>
      <c r="K6281" s="11">
        <v>104775.31691564518</v>
      </c>
      <c r="L6281" s="12">
        <v>102216.29551838688</v>
      </c>
      <c r="M6281" s="11">
        <v>2541</v>
      </c>
      <c r="N6281" s="13"/>
      <c r="O6281" t="str">
        <f t="shared" si="203"/>
        <v/>
      </c>
    </row>
    <row r="6282" spans="1:15" hidden="1">
      <c r="A6282" s="41" t="s">
        <v>94</v>
      </c>
      <c r="B6282" s="46">
        <v>45761</v>
      </c>
      <c r="C6282" s="8" t="s">
        <v>13</v>
      </c>
      <c r="D6282" s="8" t="s">
        <v>46</v>
      </c>
      <c r="E6282" s="8" t="s">
        <v>46</v>
      </c>
      <c r="F6282" s="9">
        <f t="shared" ref="F6282:F6345" si="204">100000*G6282</f>
        <v>-9000000</v>
      </c>
      <c r="G6282" s="9">
        <v>-90</v>
      </c>
      <c r="H6282" s="10">
        <v>-9940860</v>
      </c>
      <c r="I6282" s="11">
        <v>3635598721.655972</v>
      </c>
      <c r="J6282" s="11">
        <v>34699</v>
      </c>
      <c r="K6282" s="11">
        <v>104775.31691564518</v>
      </c>
      <c r="L6282" s="12">
        <v>511081.47759193368</v>
      </c>
      <c r="M6282" s="11">
        <v>2542</v>
      </c>
      <c r="N6282" s="13"/>
      <c r="O6282" t="str">
        <f t="shared" si="203"/>
        <v/>
      </c>
    </row>
    <row r="6283" spans="1:15" hidden="1">
      <c r="A6283" s="41" t="s">
        <v>94</v>
      </c>
      <c r="B6283" s="46">
        <v>45761</v>
      </c>
      <c r="C6283" s="8" t="s">
        <v>13</v>
      </c>
      <c r="D6283" s="8" t="s">
        <v>46</v>
      </c>
      <c r="E6283" s="8" t="s">
        <v>46</v>
      </c>
      <c r="F6283" s="9">
        <f t="shared" si="204"/>
        <v>-13600000</v>
      </c>
      <c r="G6283" s="9">
        <v>-136</v>
      </c>
      <c r="H6283" s="10">
        <v>-15021744</v>
      </c>
      <c r="I6283" s="11">
        <v>3621349278.5554442</v>
      </c>
      <c r="J6283" s="11">
        <v>34563</v>
      </c>
      <c r="K6283" s="11">
        <v>104775.31691564518</v>
      </c>
      <c r="L6283" s="12">
        <v>772300.89947225526</v>
      </c>
      <c r="M6283" s="11">
        <v>2543</v>
      </c>
      <c r="N6283" s="13"/>
      <c r="O6283" t="str">
        <f t="shared" si="203"/>
        <v/>
      </c>
    </row>
    <row r="6284" spans="1:15" hidden="1">
      <c r="A6284" s="41" t="s">
        <v>94</v>
      </c>
      <c r="B6284" s="46">
        <v>45761</v>
      </c>
      <c r="C6284" s="8" t="s">
        <v>13</v>
      </c>
      <c r="D6284" s="8" t="s">
        <v>46</v>
      </c>
      <c r="E6284" s="8" t="s">
        <v>46</v>
      </c>
      <c r="F6284" s="9">
        <f t="shared" si="204"/>
        <v>162900000</v>
      </c>
      <c r="G6284" s="9">
        <v>1629</v>
      </c>
      <c r="H6284" s="10">
        <v>179230725</v>
      </c>
      <c r="I6284" s="11">
        <v>3800580003.5554442</v>
      </c>
      <c r="J6284" s="11">
        <v>36192</v>
      </c>
      <c r="K6284" s="11">
        <v>105011.60487277422</v>
      </c>
      <c r="L6284" s="12">
        <v>0</v>
      </c>
      <c r="M6284" s="11">
        <v>2544</v>
      </c>
      <c r="N6284" s="13"/>
      <c r="O6284" t="str">
        <f t="shared" si="203"/>
        <v/>
      </c>
    </row>
    <row r="6285" spans="1:15" hidden="1">
      <c r="A6285" s="41" t="s">
        <v>94</v>
      </c>
      <c r="B6285" s="46">
        <v>45761</v>
      </c>
      <c r="C6285" s="8" t="s">
        <v>13</v>
      </c>
      <c r="D6285" s="8" t="s">
        <v>46</v>
      </c>
      <c r="E6285" s="8" t="s">
        <v>46</v>
      </c>
      <c r="F6285" s="9">
        <f t="shared" si="204"/>
        <v>-45200000</v>
      </c>
      <c r="G6285" s="9">
        <v>-452</v>
      </c>
      <c r="H6285" s="10">
        <v>-49925208</v>
      </c>
      <c r="I6285" s="11">
        <v>3753114758.1529503</v>
      </c>
      <c r="J6285" s="11">
        <v>35740</v>
      </c>
      <c r="K6285" s="11">
        <v>105011.60487277422</v>
      </c>
      <c r="L6285" s="12">
        <v>2459962.5975060537</v>
      </c>
      <c r="M6285" s="11">
        <v>2545</v>
      </c>
      <c r="N6285" s="13"/>
      <c r="O6285" t="str">
        <f t="shared" si="203"/>
        <v/>
      </c>
    </row>
    <row r="6286" spans="1:15" hidden="1">
      <c r="A6286" s="41" t="s">
        <v>94</v>
      </c>
      <c r="B6286" s="46">
        <v>45761</v>
      </c>
      <c r="C6286" s="8" t="s">
        <v>13</v>
      </c>
      <c r="D6286" s="8" t="s">
        <v>15</v>
      </c>
      <c r="E6286" s="8" t="s">
        <v>15</v>
      </c>
      <c r="F6286" s="9">
        <f t="shared" si="204"/>
        <v>8900000</v>
      </c>
      <c r="G6286" s="9">
        <v>89</v>
      </c>
      <c r="H6286" s="10">
        <v>9588593</v>
      </c>
      <c r="I6286" s="11">
        <v>8420212798.7391043</v>
      </c>
      <c r="J6286" s="11">
        <v>79613</v>
      </c>
      <c r="K6286" s="11">
        <v>105764.29476014098</v>
      </c>
      <c r="L6286" s="12">
        <v>0</v>
      </c>
      <c r="M6286" s="11">
        <v>2883</v>
      </c>
      <c r="N6286" s="13"/>
      <c r="O6286" t="str">
        <f t="shared" si="203"/>
        <v/>
      </c>
    </row>
    <row r="6287" spans="1:15" hidden="1">
      <c r="A6287" s="41" t="s">
        <v>94</v>
      </c>
      <c r="B6287" s="46">
        <v>45761</v>
      </c>
      <c r="C6287" s="8" t="s">
        <v>13</v>
      </c>
      <c r="D6287" s="8" t="s">
        <v>15</v>
      </c>
      <c r="E6287" s="8" t="s">
        <v>15</v>
      </c>
      <c r="F6287" s="9">
        <f t="shared" si="204"/>
        <v>96200000</v>
      </c>
      <c r="G6287" s="9">
        <v>962</v>
      </c>
      <c r="H6287" s="10">
        <v>103477530</v>
      </c>
      <c r="I6287" s="11">
        <v>8523690328.7391043</v>
      </c>
      <c r="J6287" s="11">
        <v>80575</v>
      </c>
      <c r="K6287" s="11">
        <v>105785.7937168986</v>
      </c>
      <c r="L6287" s="12">
        <v>0</v>
      </c>
      <c r="M6287" s="11">
        <v>2884</v>
      </c>
      <c r="N6287" s="13"/>
      <c r="O6287" t="str">
        <f t="shared" si="203"/>
        <v/>
      </c>
    </row>
    <row r="6288" spans="1:15" hidden="1">
      <c r="A6288" s="41" t="s">
        <v>94</v>
      </c>
      <c r="B6288" s="46">
        <v>45761</v>
      </c>
      <c r="C6288" s="8" t="s">
        <v>13</v>
      </c>
      <c r="D6288" s="8" t="s">
        <v>46</v>
      </c>
      <c r="E6288" s="8" t="s">
        <v>46</v>
      </c>
      <c r="F6288" s="9">
        <f t="shared" si="204"/>
        <v>-900000</v>
      </c>
      <c r="G6288" s="9">
        <v>-9</v>
      </c>
      <c r="H6288" s="10">
        <v>-994086</v>
      </c>
      <c r="I6288" s="11">
        <v>3752169653.7090955</v>
      </c>
      <c r="J6288" s="11">
        <v>35731</v>
      </c>
      <c r="K6288" s="11">
        <v>105011.60487277422</v>
      </c>
      <c r="L6288" s="12">
        <v>48981.556145032053</v>
      </c>
      <c r="M6288" s="11">
        <v>2546</v>
      </c>
      <c r="N6288" s="13"/>
      <c r="O6288" t="str">
        <f t="shared" ref="O6288:O6351" si="205">IF(M6288=_xlfn.MAXIFS(M:M,D:D,D6288),"X","")</f>
        <v/>
      </c>
    </row>
    <row r="6289" spans="1:15" hidden="1">
      <c r="A6289" s="41" t="s">
        <v>94</v>
      </c>
      <c r="B6289" s="46">
        <v>45761</v>
      </c>
      <c r="C6289" s="8" t="s">
        <v>13</v>
      </c>
      <c r="D6289" s="8" t="s">
        <v>46</v>
      </c>
      <c r="E6289" s="8" t="s">
        <v>46</v>
      </c>
      <c r="F6289" s="9">
        <f t="shared" si="204"/>
        <v>-900000</v>
      </c>
      <c r="G6289" s="9">
        <v>-9</v>
      </c>
      <c r="H6289" s="10">
        <v>-994086</v>
      </c>
      <c r="I6289" s="11">
        <v>3751224549.2652407</v>
      </c>
      <c r="J6289" s="11">
        <v>35722</v>
      </c>
      <c r="K6289" s="11">
        <v>105011.60487277422</v>
      </c>
      <c r="L6289" s="12">
        <v>48981.556145032053</v>
      </c>
      <c r="M6289" s="11">
        <v>2547</v>
      </c>
      <c r="N6289" s="13"/>
      <c r="O6289" t="str">
        <f t="shared" si="205"/>
        <v/>
      </c>
    </row>
    <row r="6290" spans="1:15" hidden="1">
      <c r="A6290" s="41" t="s">
        <v>94</v>
      </c>
      <c r="B6290" s="46">
        <v>45761</v>
      </c>
      <c r="C6290" s="8" t="s">
        <v>13</v>
      </c>
      <c r="D6290" s="8" t="s">
        <v>46</v>
      </c>
      <c r="E6290" s="8" t="s">
        <v>46</v>
      </c>
      <c r="F6290" s="9">
        <f t="shared" si="204"/>
        <v>-10900000</v>
      </c>
      <c r="G6290" s="9">
        <v>-109</v>
      </c>
      <c r="H6290" s="10">
        <v>-12039486</v>
      </c>
      <c r="I6290" s="11">
        <v>3739778284.3341084</v>
      </c>
      <c r="J6290" s="11">
        <v>35613</v>
      </c>
      <c r="K6290" s="11">
        <v>105011.60487277422</v>
      </c>
      <c r="L6290" s="12">
        <v>593221.06886761077</v>
      </c>
      <c r="M6290" s="11">
        <v>2548</v>
      </c>
      <c r="N6290" s="13"/>
      <c r="O6290" t="str">
        <f t="shared" si="205"/>
        <v/>
      </c>
    </row>
    <row r="6291" spans="1:15" hidden="1">
      <c r="A6291" s="41" t="s">
        <v>94</v>
      </c>
      <c r="B6291" s="46">
        <v>45761</v>
      </c>
      <c r="C6291" s="8" t="s">
        <v>13</v>
      </c>
      <c r="D6291" s="8" t="s">
        <v>46</v>
      </c>
      <c r="E6291" s="8" t="s">
        <v>46</v>
      </c>
      <c r="F6291" s="9">
        <f t="shared" si="204"/>
        <v>900000</v>
      </c>
      <c r="G6291" s="9">
        <v>9</v>
      </c>
      <c r="H6291" s="10">
        <v>992286</v>
      </c>
      <c r="I6291" s="11">
        <v>3740770570.3341084</v>
      </c>
      <c r="J6291" s="11">
        <v>35622</v>
      </c>
      <c r="K6291" s="11">
        <v>105012.92937887003</v>
      </c>
      <c r="L6291" s="12">
        <v>0</v>
      </c>
      <c r="M6291" s="11">
        <v>2549</v>
      </c>
      <c r="N6291" s="13"/>
      <c r="O6291" t="str">
        <f t="shared" si="205"/>
        <v/>
      </c>
    </row>
    <row r="6292" spans="1:15" hidden="1">
      <c r="A6292" s="41" t="s">
        <v>94</v>
      </c>
      <c r="B6292" s="46">
        <v>45761</v>
      </c>
      <c r="C6292" s="8" t="s">
        <v>13</v>
      </c>
      <c r="D6292" s="8" t="s">
        <v>46</v>
      </c>
      <c r="E6292" s="8" t="s">
        <v>46</v>
      </c>
      <c r="F6292" s="9">
        <f t="shared" si="204"/>
        <v>-5400000</v>
      </c>
      <c r="G6292" s="9">
        <v>-54</v>
      </c>
      <c r="H6292" s="10">
        <v>-5964516</v>
      </c>
      <c r="I6292" s="11">
        <v>3735099872.1476493</v>
      </c>
      <c r="J6292" s="11">
        <v>35568</v>
      </c>
      <c r="K6292" s="11">
        <v>105012.92937887003</v>
      </c>
      <c r="L6292" s="12">
        <v>293817.8135410184</v>
      </c>
      <c r="M6292" s="11">
        <v>2550</v>
      </c>
      <c r="N6292" s="13"/>
      <c r="O6292" t="str">
        <f t="shared" si="205"/>
        <v/>
      </c>
    </row>
    <row r="6293" spans="1:15" hidden="1">
      <c r="A6293" s="41" t="s">
        <v>94</v>
      </c>
      <c r="B6293" s="46">
        <v>45761</v>
      </c>
      <c r="C6293" s="8" t="s">
        <v>13</v>
      </c>
      <c r="D6293" s="8" t="s">
        <v>46</v>
      </c>
      <c r="E6293" s="8" t="s">
        <v>46</v>
      </c>
      <c r="F6293" s="9">
        <f t="shared" si="204"/>
        <v>-9000000</v>
      </c>
      <c r="G6293" s="9">
        <v>-90</v>
      </c>
      <c r="H6293" s="10">
        <v>-9940860</v>
      </c>
      <c r="I6293" s="11">
        <v>3725648708.503551</v>
      </c>
      <c r="J6293" s="11">
        <v>35478</v>
      </c>
      <c r="K6293" s="11">
        <v>105012.92937887003</v>
      </c>
      <c r="L6293" s="12">
        <v>489696.35590169765</v>
      </c>
      <c r="M6293" s="11">
        <v>2551</v>
      </c>
      <c r="N6293" s="13"/>
      <c r="O6293" t="str">
        <f t="shared" si="205"/>
        <v/>
      </c>
    </row>
    <row r="6294" spans="1:15" hidden="1">
      <c r="A6294" s="41" t="s">
        <v>94</v>
      </c>
      <c r="B6294" s="46">
        <v>45761</v>
      </c>
      <c r="C6294" s="8" t="s">
        <v>13</v>
      </c>
      <c r="D6294" s="8" t="s">
        <v>15</v>
      </c>
      <c r="E6294" s="8" t="s">
        <v>15</v>
      </c>
      <c r="F6294" s="9">
        <f t="shared" si="204"/>
        <v>28000000</v>
      </c>
      <c r="G6294" s="9">
        <v>280</v>
      </c>
      <c r="H6294" s="10">
        <v>30354520</v>
      </c>
      <c r="I6294" s="11">
        <v>8554044848.7391043</v>
      </c>
      <c r="J6294" s="11">
        <v>80855</v>
      </c>
      <c r="K6294" s="11">
        <v>105794.87785219349</v>
      </c>
      <c r="L6294" s="12">
        <v>0</v>
      </c>
      <c r="M6294" s="11">
        <v>2885</v>
      </c>
      <c r="N6294" s="13"/>
      <c r="O6294" t="str">
        <f t="shared" si="205"/>
        <v/>
      </c>
    </row>
    <row r="6295" spans="1:15" hidden="1">
      <c r="A6295" s="41" t="s">
        <v>94</v>
      </c>
      <c r="B6295" s="46">
        <v>45761</v>
      </c>
      <c r="C6295" s="8" t="s">
        <v>13</v>
      </c>
      <c r="D6295" s="8" t="s">
        <v>14</v>
      </c>
      <c r="E6295" s="8" t="s">
        <v>14</v>
      </c>
      <c r="F6295" s="9">
        <f t="shared" si="204"/>
        <v>-1000000</v>
      </c>
      <c r="G6295" s="9">
        <v>-10</v>
      </c>
      <c r="H6295" s="10">
        <v>-1064940</v>
      </c>
      <c r="I6295" s="11">
        <v>19962681905.178646</v>
      </c>
      <c r="J6295" s="11">
        <v>198445</v>
      </c>
      <c r="K6295" s="11">
        <v>100595.5398482131</v>
      </c>
      <c r="L6295" s="12">
        <v>58984.601517869043</v>
      </c>
      <c r="M6295" s="11">
        <v>839</v>
      </c>
      <c r="N6295" s="13"/>
      <c r="O6295" t="str">
        <f t="shared" si="205"/>
        <v/>
      </c>
    </row>
    <row r="6296" spans="1:15" hidden="1">
      <c r="A6296" s="41" t="s">
        <v>94</v>
      </c>
      <c r="B6296" s="46">
        <v>45761</v>
      </c>
      <c r="C6296" s="8" t="s">
        <v>13</v>
      </c>
      <c r="D6296" s="8" t="s">
        <v>46</v>
      </c>
      <c r="E6296" s="8" t="s">
        <v>46</v>
      </c>
      <c r="F6296" s="9">
        <f t="shared" si="204"/>
        <v>-900000</v>
      </c>
      <c r="G6296" s="9">
        <v>-9</v>
      </c>
      <c r="H6296" s="10">
        <v>-994086</v>
      </c>
      <c r="I6296" s="11">
        <v>3724703592.1391411</v>
      </c>
      <c r="J6296" s="11">
        <v>35469</v>
      </c>
      <c r="K6296" s="11">
        <v>105012.92937887003</v>
      </c>
      <c r="L6296" s="12">
        <v>48969.635590169695</v>
      </c>
      <c r="M6296" s="11">
        <v>2552</v>
      </c>
      <c r="N6296" s="13"/>
      <c r="O6296" t="str">
        <f t="shared" si="205"/>
        <v/>
      </c>
    </row>
    <row r="6297" spans="1:15" hidden="1">
      <c r="A6297" s="41" t="s">
        <v>94</v>
      </c>
      <c r="B6297" s="46">
        <v>45761</v>
      </c>
      <c r="C6297" s="8" t="s">
        <v>13</v>
      </c>
      <c r="D6297" s="8" t="s">
        <v>46</v>
      </c>
      <c r="E6297" s="8" t="s">
        <v>46</v>
      </c>
      <c r="F6297" s="9">
        <f t="shared" si="204"/>
        <v>-4500000</v>
      </c>
      <c r="G6297" s="9">
        <v>-45</v>
      </c>
      <c r="H6297" s="10">
        <v>-4970430</v>
      </c>
      <c r="I6297" s="11">
        <v>3719978010.3170919</v>
      </c>
      <c r="J6297" s="11">
        <v>35424</v>
      </c>
      <c r="K6297" s="11">
        <v>105012.92937887003</v>
      </c>
      <c r="L6297" s="12">
        <v>244848.17795084883</v>
      </c>
      <c r="M6297" s="11">
        <v>2553</v>
      </c>
      <c r="N6297" s="13"/>
      <c r="O6297" t="str">
        <f t="shared" si="205"/>
        <v/>
      </c>
    </row>
    <row r="6298" spans="1:15" hidden="1">
      <c r="A6298" s="41" t="s">
        <v>94</v>
      </c>
      <c r="B6298" s="46">
        <v>45761</v>
      </c>
      <c r="C6298" s="8" t="s">
        <v>13</v>
      </c>
      <c r="D6298" s="8" t="s">
        <v>46</v>
      </c>
      <c r="E6298" s="8" t="s">
        <v>46</v>
      </c>
      <c r="F6298" s="9">
        <f t="shared" si="204"/>
        <v>-2700000</v>
      </c>
      <c r="G6298" s="9">
        <v>-27</v>
      </c>
      <c r="H6298" s="10">
        <v>-2982258</v>
      </c>
      <c r="I6298" s="11">
        <v>3717142661.2238626</v>
      </c>
      <c r="J6298" s="11">
        <v>35397</v>
      </c>
      <c r="K6298" s="11">
        <v>105012.92937887003</v>
      </c>
      <c r="L6298" s="12">
        <v>146908.9067705092</v>
      </c>
      <c r="M6298" s="11">
        <v>2554</v>
      </c>
      <c r="N6298" s="13"/>
      <c r="O6298" t="str">
        <f t="shared" si="205"/>
        <v/>
      </c>
    </row>
    <row r="6299" spans="1:15" hidden="1">
      <c r="A6299" s="41" t="s">
        <v>94</v>
      </c>
      <c r="B6299" s="46">
        <v>45761</v>
      </c>
      <c r="C6299" s="8" t="s">
        <v>13</v>
      </c>
      <c r="D6299" s="8" t="s">
        <v>46</v>
      </c>
      <c r="E6299" s="8" t="s">
        <v>46</v>
      </c>
      <c r="F6299" s="9">
        <f t="shared" si="204"/>
        <v>-2700000</v>
      </c>
      <c r="G6299" s="9">
        <v>-27</v>
      </c>
      <c r="H6299" s="10">
        <v>-2982258</v>
      </c>
      <c r="I6299" s="11">
        <v>3714307312.1306334</v>
      </c>
      <c r="J6299" s="11">
        <v>35370</v>
      </c>
      <c r="K6299" s="11">
        <v>105012.92937887003</v>
      </c>
      <c r="L6299" s="12">
        <v>146908.9067705092</v>
      </c>
      <c r="M6299" s="11">
        <v>2555</v>
      </c>
      <c r="N6299" s="13"/>
      <c r="O6299" t="str">
        <f t="shared" si="205"/>
        <v/>
      </c>
    </row>
    <row r="6300" spans="1:15" hidden="1">
      <c r="A6300" s="41" t="s">
        <v>94</v>
      </c>
      <c r="B6300" s="46">
        <v>45761</v>
      </c>
      <c r="C6300" s="8" t="s">
        <v>13</v>
      </c>
      <c r="D6300" s="8" t="s">
        <v>46</v>
      </c>
      <c r="E6300" s="8" t="s">
        <v>46</v>
      </c>
      <c r="F6300" s="9">
        <f t="shared" si="204"/>
        <v>-1800000</v>
      </c>
      <c r="G6300" s="9">
        <v>-18</v>
      </c>
      <c r="H6300" s="10">
        <v>-1988172</v>
      </c>
      <c r="I6300" s="11">
        <v>3712417079.4018135</v>
      </c>
      <c r="J6300" s="11">
        <v>35352</v>
      </c>
      <c r="K6300" s="11">
        <v>105012.92937887003</v>
      </c>
      <c r="L6300" s="12">
        <v>97939.27118033939</v>
      </c>
      <c r="M6300" s="11">
        <v>2556</v>
      </c>
      <c r="N6300" s="13"/>
      <c r="O6300" t="str">
        <f t="shared" si="205"/>
        <v/>
      </c>
    </row>
    <row r="6301" spans="1:15" hidden="1">
      <c r="A6301" s="41" t="s">
        <v>94</v>
      </c>
      <c r="B6301" s="46">
        <v>45761</v>
      </c>
      <c r="C6301" s="8" t="s">
        <v>13</v>
      </c>
      <c r="D6301" s="8" t="s">
        <v>46</v>
      </c>
      <c r="E6301" s="8" t="s">
        <v>46</v>
      </c>
      <c r="F6301" s="9">
        <f t="shared" si="204"/>
        <v>-6400000</v>
      </c>
      <c r="G6301" s="9">
        <v>-64</v>
      </c>
      <c r="H6301" s="10">
        <v>-7069056</v>
      </c>
      <c r="I6301" s="11">
        <v>3705696251.921566</v>
      </c>
      <c r="J6301" s="11">
        <v>35288</v>
      </c>
      <c r="K6301" s="11">
        <v>105012.92937887003</v>
      </c>
      <c r="L6301" s="12">
        <v>348228.51975231804</v>
      </c>
      <c r="M6301" s="11">
        <v>2557</v>
      </c>
      <c r="N6301" s="13"/>
      <c r="O6301" t="str">
        <f t="shared" si="205"/>
        <v/>
      </c>
    </row>
    <row r="6302" spans="1:15" hidden="1">
      <c r="A6302" s="41" t="s">
        <v>94</v>
      </c>
      <c r="B6302" s="46">
        <v>45761</v>
      </c>
      <c r="C6302" s="8" t="s">
        <v>13</v>
      </c>
      <c r="D6302" s="8" t="s">
        <v>46</v>
      </c>
      <c r="E6302" s="8" t="s">
        <v>46</v>
      </c>
      <c r="F6302" s="9">
        <f t="shared" si="204"/>
        <v>1800000</v>
      </c>
      <c r="G6302" s="9">
        <v>18</v>
      </c>
      <c r="H6302" s="10">
        <v>1979064</v>
      </c>
      <c r="I6302" s="11">
        <v>3707675315.921566</v>
      </c>
      <c r="J6302" s="11">
        <v>35306</v>
      </c>
      <c r="K6302" s="11">
        <v>105015.44541782037</v>
      </c>
      <c r="L6302" s="12">
        <v>0</v>
      </c>
      <c r="M6302" s="11">
        <v>2558</v>
      </c>
      <c r="N6302" s="13"/>
      <c r="O6302" t="str">
        <f t="shared" si="205"/>
        <v/>
      </c>
    </row>
    <row r="6303" spans="1:15" hidden="1">
      <c r="A6303" s="41" t="s">
        <v>94</v>
      </c>
      <c r="B6303" s="46">
        <v>45761</v>
      </c>
      <c r="C6303" s="8" t="s">
        <v>13</v>
      </c>
      <c r="D6303" s="8" t="s">
        <v>14</v>
      </c>
      <c r="E6303" s="8" t="s">
        <v>14</v>
      </c>
      <c r="F6303" s="9">
        <f t="shared" si="204"/>
        <v>900000</v>
      </c>
      <c r="G6303" s="9">
        <v>9</v>
      </c>
      <c r="H6303" s="10">
        <v>957852</v>
      </c>
      <c r="I6303" s="11">
        <v>19963639757.178646</v>
      </c>
      <c r="J6303" s="11">
        <v>198454</v>
      </c>
      <c r="K6303" s="11">
        <v>100595.80435354615</v>
      </c>
      <c r="L6303" s="12">
        <v>0</v>
      </c>
      <c r="M6303" s="11">
        <v>840</v>
      </c>
      <c r="N6303" s="13"/>
      <c r="O6303" t="str">
        <f t="shared" si="205"/>
        <v/>
      </c>
    </row>
    <row r="6304" spans="1:15" hidden="1">
      <c r="A6304" s="41" t="s">
        <v>94</v>
      </c>
      <c r="B6304" s="46">
        <v>45761</v>
      </c>
      <c r="C6304" s="8" t="s">
        <v>13</v>
      </c>
      <c r="D6304" s="8" t="s">
        <v>46</v>
      </c>
      <c r="E6304" s="8" t="s">
        <v>46</v>
      </c>
      <c r="F6304" s="9">
        <f t="shared" si="204"/>
        <v>900000</v>
      </c>
      <c r="G6304" s="9">
        <v>9</v>
      </c>
      <c r="H6304" s="10">
        <v>993537</v>
      </c>
      <c r="I6304" s="11">
        <v>3708668852.921566</v>
      </c>
      <c r="J6304" s="11">
        <v>35315</v>
      </c>
      <c r="K6304" s="11">
        <v>105016.81588338004</v>
      </c>
      <c r="L6304" s="12">
        <v>0</v>
      </c>
      <c r="M6304" s="11">
        <v>2559</v>
      </c>
      <c r="N6304" s="13"/>
      <c r="O6304" t="str">
        <f t="shared" si="205"/>
        <v/>
      </c>
    </row>
    <row r="6305" spans="1:15" hidden="1">
      <c r="A6305" s="41" t="s">
        <v>94</v>
      </c>
      <c r="B6305" s="46">
        <v>45761</v>
      </c>
      <c r="C6305" s="8" t="s">
        <v>13</v>
      </c>
      <c r="D6305" s="8" t="s">
        <v>46</v>
      </c>
      <c r="E6305" s="8" t="s">
        <v>46</v>
      </c>
      <c r="F6305" s="9">
        <f t="shared" si="204"/>
        <v>1300000</v>
      </c>
      <c r="G6305" s="9">
        <v>13</v>
      </c>
      <c r="H6305" s="10">
        <v>1435109</v>
      </c>
      <c r="I6305" s="11">
        <v>3710103961.921566</v>
      </c>
      <c r="J6305" s="11">
        <v>35328</v>
      </c>
      <c r="K6305" s="11">
        <v>105018.79421200085</v>
      </c>
      <c r="L6305" s="12">
        <v>0</v>
      </c>
      <c r="M6305" s="11">
        <v>2560</v>
      </c>
      <c r="N6305" s="13"/>
      <c r="O6305" t="str">
        <f t="shared" si="205"/>
        <v/>
      </c>
    </row>
    <row r="6306" spans="1:15" hidden="1">
      <c r="A6306" s="41" t="s">
        <v>94</v>
      </c>
      <c r="B6306" s="46">
        <v>45761</v>
      </c>
      <c r="C6306" s="8" t="s">
        <v>13</v>
      </c>
      <c r="D6306" s="8" t="s">
        <v>46</v>
      </c>
      <c r="E6306" s="8" t="s">
        <v>46</v>
      </c>
      <c r="F6306" s="9">
        <f t="shared" si="204"/>
        <v>-4500000</v>
      </c>
      <c r="G6306" s="9">
        <v>-45</v>
      </c>
      <c r="H6306" s="10">
        <v>-4970430</v>
      </c>
      <c r="I6306" s="11">
        <v>3705378116.1820259</v>
      </c>
      <c r="J6306" s="11">
        <v>35283</v>
      </c>
      <c r="K6306" s="11">
        <v>105018.79421200085</v>
      </c>
      <c r="L6306" s="12">
        <v>244584.26045996137</v>
      </c>
      <c r="M6306" s="11">
        <v>2561</v>
      </c>
      <c r="N6306" s="13"/>
      <c r="O6306" t="str">
        <f t="shared" si="205"/>
        <v/>
      </c>
    </row>
    <row r="6307" spans="1:15" hidden="1">
      <c r="A6307" s="41" t="s">
        <v>94</v>
      </c>
      <c r="B6307" s="46">
        <v>45761</v>
      </c>
      <c r="C6307" s="8" t="s">
        <v>13</v>
      </c>
      <c r="D6307" s="8" t="s">
        <v>14</v>
      </c>
      <c r="E6307" s="8" t="s">
        <v>14</v>
      </c>
      <c r="F6307" s="9">
        <f t="shared" si="204"/>
        <v>-9300000</v>
      </c>
      <c r="G6307" s="9">
        <v>-93</v>
      </c>
      <c r="H6307" s="10">
        <v>-9903942</v>
      </c>
      <c r="I6307" s="11">
        <v>19954284347.373768</v>
      </c>
      <c r="J6307" s="11">
        <v>198361</v>
      </c>
      <c r="K6307" s="11">
        <v>100595.80435354615</v>
      </c>
      <c r="L6307" s="12">
        <v>548532.19512020797</v>
      </c>
      <c r="M6307" s="11">
        <v>841</v>
      </c>
      <c r="N6307" s="13"/>
      <c r="O6307" t="str">
        <f t="shared" si="205"/>
        <v/>
      </c>
    </row>
    <row r="6308" spans="1:15" hidden="1">
      <c r="A6308" s="41" t="s">
        <v>94</v>
      </c>
      <c r="B6308" s="46">
        <v>45761</v>
      </c>
      <c r="C6308" s="8" t="s">
        <v>13</v>
      </c>
      <c r="D6308" s="8" t="s">
        <v>14</v>
      </c>
      <c r="E6308" s="8" t="s">
        <v>14</v>
      </c>
      <c r="F6308" s="9">
        <f t="shared" si="204"/>
        <v>-1800000</v>
      </c>
      <c r="G6308" s="9">
        <v>-18</v>
      </c>
      <c r="H6308" s="10">
        <v>-1916892</v>
      </c>
      <c r="I6308" s="11">
        <v>19952473622.895405</v>
      </c>
      <c r="J6308" s="11">
        <v>198343</v>
      </c>
      <c r="K6308" s="11">
        <v>100595.80435354615</v>
      </c>
      <c r="L6308" s="12">
        <v>106167.5216361694</v>
      </c>
      <c r="M6308" s="11">
        <v>842</v>
      </c>
      <c r="N6308" s="13"/>
      <c r="O6308" t="str">
        <f t="shared" si="205"/>
        <v/>
      </c>
    </row>
    <row r="6309" spans="1:15" hidden="1">
      <c r="A6309" s="41" t="s">
        <v>94</v>
      </c>
      <c r="B6309" s="46">
        <v>45761</v>
      </c>
      <c r="C6309" s="8" t="s">
        <v>13</v>
      </c>
      <c r="D6309" s="8" t="s">
        <v>46</v>
      </c>
      <c r="E6309" s="8" t="s">
        <v>46</v>
      </c>
      <c r="F6309" s="9">
        <f t="shared" si="204"/>
        <v>-27100000</v>
      </c>
      <c r="G6309" s="9">
        <v>-271</v>
      </c>
      <c r="H6309" s="10">
        <v>-29933034</v>
      </c>
      <c r="I6309" s="11">
        <v>3676918022.9505734</v>
      </c>
      <c r="J6309" s="11">
        <v>35012</v>
      </c>
      <c r="K6309" s="11">
        <v>105018.79421200085</v>
      </c>
      <c r="L6309" s="12">
        <v>1472940.7685477696</v>
      </c>
      <c r="M6309" s="11">
        <v>2562</v>
      </c>
      <c r="N6309" s="13"/>
      <c r="O6309" t="str">
        <f t="shared" si="205"/>
        <v/>
      </c>
    </row>
    <row r="6310" spans="1:15" hidden="1">
      <c r="A6310" s="41" t="s">
        <v>94</v>
      </c>
      <c r="B6310" s="46">
        <v>45761</v>
      </c>
      <c r="C6310" s="8" t="s">
        <v>13</v>
      </c>
      <c r="D6310" s="8" t="s">
        <v>46</v>
      </c>
      <c r="E6310" s="8" t="s">
        <v>46</v>
      </c>
      <c r="F6310" s="9">
        <f t="shared" si="204"/>
        <v>-5400000</v>
      </c>
      <c r="G6310" s="9">
        <v>-54</v>
      </c>
      <c r="H6310" s="10">
        <v>-5964516</v>
      </c>
      <c r="I6310" s="11">
        <v>3671247008.0631256</v>
      </c>
      <c r="J6310" s="11">
        <v>34958</v>
      </c>
      <c r="K6310" s="11">
        <v>105018.79421200085</v>
      </c>
      <c r="L6310" s="12">
        <v>293501.11255195364</v>
      </c>
      <c r="M6310" s="11">
        <v>2563</v>
      </c>
      <c r="N6310" s="13"/>
      <c r="O6310" t="str">
        <f t="shared" si="205"/>
        <v/>
      </c>
    </row>
    <row r="6311" spans="1:15" hidden="1">
      <c r="A6311" s="41" t="s">
        <v>94</v>
      </c>
      <c r="B6311" s="46">
        <v>45761</v>
      </c>
      <c r="C6311" s="8" t="s">
        <v>13</v>
      </c>
      <c r="D6311" s="8" t="s">
        <v>46</v>
      </c>
      <c r="E6311" s="8" t="s">
        <v>46</v>
      </c>
      <c r="F6311" s="9">
        <f t="shared" si="204"/>
        <v>-114800000</v>
      </c>
      <c r="G6311" s="9">
        <v>-1148</v>
      </c>
      <c r="H6311" s="10">
        <v>-126801192</v>
      </c>
      <c r="I6311" s="11">
        <v>3550685432.3077488</v>
      </c>
      <c r="J6311" s="11">
        <v>33810</v>
      </c>
      <c r="K6311" s="11">
        <v>105018.79421200085</v>
      </c>
      <c r="L6311" s="12">
        <v>6239616.2446230203</v>
      </c>
      <c r="M6311" s="11">
        <v>2564</v>
      </c>
      <c r="N6311" s="13"/>
      <c r="O6311" t="str">
        <f t="shared" si="205"/>
        <v/>
      </c>
    </row>
    <row r="6312" spans="1:15" hidden="1">
      <c r="A6312" s="41" t="s">
        <v>94</v>
      </c>
      <c r="B6312" s="46">
        <v>45761</v>
      </c>
      <c r="C6312" s="8" t="s">
        <v>13</v>
      </c>
      <c r="D6312" s="8" t="s">
        <v>46</v>
      </c>
      <c r="E6312" s="8" t="s">
        <v>46</v>
      </c>
      <c r="F6312" s="9">
        <f t="shared" si="204"/>
        <v>18200000</v>
      </c>
      <c r="G6312" s="9">
        <v>182</v>
      </c>
      <c r="H6312" s="10">
        <v>19985238</v>
      </c>
      <c r="I6312" s="11">
        <v>3570670670.3077488</v>
      </c>
      <c r="J6312" s="11">
        <v>33992</v>
      </c>
      <c r="K6312" s="11">
        <v>105044.44193656593</v>
      </c>
      <c r="L6312" s="12">
        <v>0</v>
      </c>
      <c r="M6312" s="11">
        <v>2565</v>
      </c>
      <c r="N6312" s="13"/>
      <c r="O6312" t="str">
        <f t="shared" si="205"/>
        <v/>
      </c>
    </row>
    <row r="6313" spans="1:15" hidden="1">
      <c r="A6313" s="41" t="s">
        <v>94</v>
      </c>
      <c r="B6313" s="46">
        <v>45761</v>
      </c>
      <c r="C6313" s="8" t="s">
        <v>13</v>
      </c>
      <c r="D6313" s="8" t="s">
        <v>15</v>
      </c>
      <c r="E6313" s="8" t="s">
        <v>15</v>
      </c>
      <c r="F6313" s="9">
        <f t="shared" si="204"/>
        <v>1800000</v>
      </c>
      <c r="G6313" s="9">
        <v>18</v>
      </c>
      <c r="H6313" s="10">
        <v>1939032</v>
      </c>
      <c r="I6313" s="11">
        <v>8555983880.7391043</v>
      </c>
      <c r="J6313" s="11">
        <v>80873</v>
      </c>
      <c r="K6313" s="11">
        <v>105795.30721920918</v>
      </c>
      <c r="L6313" s="12">
        <v>0</v>
      </c>
      <c r="M6313" s="11">
        <v>2886</v>
      </c>
      <c r="N6313" s="13"/>
      <c r="O6313" t="str">
        <f t="shared" si="205"/>
        <v/>
      </c>
    </row>
    <row r="6314" spans="1:15" hidden="1">
      <c r="A6314" s="41" t="s">
        <v>94</v>
      </c>
      <c r="B6314" s="46">
        <v>45761</v>
      </c>
      <c r="C6314" s="8" t="s">
        <v>13</v>
      </c>
      <c r="D6314" s="8" t="s">
        <v>15</v>
      </c>
      <c r="E6314" s="8" t="s">
        <v>15</v>
      </c>
      <c r="F6314" s="9">
        <f t="shared" si="204"/>
        <v>9200000</v>
      </c>
      <c r="G6314" s="9">
        <v>92</v>
      </c>
      <c r="H6314" s="10">
        <v>9934896</v>
      </c>
      <c r="I6314" s="11">
        <v>8565918776.7391043</v>
      </c>
      <c r="J6314" s="11">
        <v>80965</v>
      </c>
      <c r="K6314" s="11">
        <v>105797.79876167608</v>
      </c>
      <c r="L6314" s="12">
        <v>0</v>
      </c>
      <c r="M6314" s="11">
        <v>2887</v>
      </c>
      <c r="N6314" s="13"/>
      <c r="O6314" t="str">
        <f t="shared" si="205"/>
        <v/>
      </c>
    </row>
    <row r="6315" spans="1:15" hidden="1">
      <c r="A6315" s="41" t="s">
        <v>94</v>
      </c>
      <c r="B6315" s="46">
        <v>45761</v>
      </c>
      <c r="C6315" s="8" t="s">
        <v>13</v>
      </c>
      <c r="D6315" s="8" t="s">
        <v>46</v>
      </c>
      <c r="E6315" s="8" t="s">
        <v>46</v>
      </c>
      <c r="F6315" s="9">
        <f t="shared" si="204"/>
        <v>-28100000</v>
      </c>
      <c r="G6315" s="9">
        <v>-281</v>
      </c>
      <c r="H6315" s="10">
        <v>-31037574</v>
      </c>
      <c r="I6315" s="11">
        <v>3541153182.1235738</v>
      </c>
      <c r="J6315" s="11">
        <v>33711</v>
      </c>
      <c r="K6315" s="11">
        <v>105044.44193656593</v>
      </c>
      <c r="L6315" s="12">
        <v>1520085.8158249743</v>
      </c>
      <c r="M6315" s="11">
        <v>2566</v>
      </c>
      <c r="N6315" s="13"/>
      <c r="O6315" t="str">
        <f t="shared" si="205"/>
        <v/>
      </c>
    </row>
    <row r="6316" spans="1:15" hidden="1">
      <c r="A6316" s="41" t="s">
        <v>94</v>
      </c>
      <c r="B6316" s="46">
        <v>45761</v>
      </c>
      <c r="C6316" s="8" t="s">
        <v>13</v>
      </c>
      <c r="D6316" s="8" t="s">
        <v>46</v>
      </c>
      <c r="E6316" s="8" t="s">
        <v>46</v>
      </c>
      <c r="F6316" s="9">
        <f t="shared" si="204"/>
        <v>-9200000</v>
      </c>
      <c r="G6316" s="9">
        <v>-92</v>
      </c>
      <c r="H6316" s="10">
        <v>-10161768</v>
      </c>
      <c r="I6316" s="11">
        <v>3531489093.4654098</v>
      </c>
      <c r="J6316" s="11">
        <v>33619</v>
      </c>
      <c r="K6316" s="11">
        <v>105044.44193656593</v>
      </c>
      <c r="L6316" s="12">
        <v>497679.34183593467</v>
      </c>
      <c r="M6316" s="11">
        <v>2567</v>
      </c>
      <c r="N6316" s="13"/>
      <c r="O6316" t="str">
        <f t="shared" si="205"/>
        <v/>
      </c>
    </row>
    <row r="6317" spans="1:15" hidden="1">
      <c r="A6317" s="41" t="s">
        <v>94</v>
      </c>
      <c r="B6317" s="46">
        <v>45761</v>
      </c>
      <c r="C6317" s="8" t="s">
        <v>13</v>
      </c>
      <c r="D6317" s="8" t="s">
        <v>46</v>
      </c>
      <c r="E6317" s="8" t="s">
        <v>46</v>
      </c>
      <c r="F6317" s="9">
        <f t="shared" si="204"/>
        <v>-900000</v>
      </c>
      <c r="G6317" s="9">
        <v>-9</v>
      </c>
      <c r="H6317" s="10">
        <v>-994086</v>
      </c>
      <c r="I6317" s="11">
        <v>3530543693.4879808</v>
      </c>
      <c r="J6317" s="11">
        <v>33610</v>
      </c>
      <c r="K6317" s="11">
        <v>105044.44193656593</v>
      </c>
      <c r="L6317" s="12">
        <v>48686.022570906673</v>
      </c>
      <c r="M6317" s="11">
        <v>2568</v>
      </c>
      <c r="N6317" s="13"/>
      <c r="O6317" t="str">
        <f t="shared" si="205"/>
        <v/>
      </c>
    </row>
    <row r="6318" spans="1:15" hidden="1">
      <c r="A6318" s="41" t="s">
        <v>94</v>
      </c>
      <c r="B6318" s="46">
        <v>45761</v>
      </c>
      <c r="C6318" s="8" t="s">
        <v>13</v>
      </c>
      <c r="D6318" s="8" t="s">
        <v>14</v>
      </c>
      <c r="E6318" s="8" t="s">
        <v>14</v>
      </c>
      <c r="F6318" s="9">
        <f t="shared" si="204"/>
        <v>-900000</v>
      </c>
      <c r="G6318" s="9">
        <v>-9</v>
      </c>
      <c r="H6318" s="10">
        <v>-958446</v>
      </c>
      <c r="I6318" s="11">
        <v>19951568260.656223</v>
      </c>
      <c r="J6318" s="11">
        <v>198334</v>
      </c>
      <c r="K6318" s="11">
        <v>100595.80435354615</v>
      </c>
      <c r="L6318" s="12">
        <v>53083.760818084702</v>
      </c>
      <c r="M6318" s="11">
        <v>843</v>
      </c>
      <c r="N6318" s="13"/>
      <c r="O6318" t="str">
        <f t="shared" si="205"/>
        <v/>
      </c>
    </row>
    <row r="6319" spans="1:15" hidden="1">
      <c r="A6319" s="41" t="s">
        <v>94</v>
      </c>
      <c r="B6319" s="46">
        <v>45761</v>
      </c>
      <c r="C6319" s="8" t="s">
        <v>13</v>
      </c>
      <c r="D6319" s="8" t="s">
        <v>46</v>
      </c>
      <c r="E6319" s="8" t="s">
        <v>46</v>
      </c>
      <c r="F6319" s="9">
        <f t="shared" si="204"/>
        <v>-16300000</v>
      </c>
      <c r="G6319" s="9">
        <v>-163</v>
      </c>
      <c r="H6319" s="10">
        <v>-18004002</v>
      </c>
      <c r="I6319" s="11">
        <v>3513421449.4523206</v>
      </c>
      <c r="J6319" s="11">
        <v>33447</v>
      </c>
      <c r="K6319" s="11">
        <v>105044.44193656593</v>
      </c>
      <c r="L6319" s="12">
        <v>881757.96433975548</v>
      </c>
      <c r="M6319" s="11">
        <v>2569</v>
      </c>
      <c r="N6319" s="13"/>
      <c r="O6319" t="str">
        <f t="shared" si="205"/>
        <v/>
      </c>
    </row>
    <row r="6320" spans="1:15" hidden="1">
      <c r="A6320" s="41" t="s">
        <v>94</v>
      </c>
      <c r="B6320" s="46">
        <v>45761</v>
      </c>
      <c r="C6320" s="8" t="s">
        <v>13</v>
      </c>
      <c r="D6320" s="8" t="s">
        <v>46</v>
      </c>
      <c r="E6320" s="8" t="s">
        <v>46</v>
      </c>
      <c r="F6320" s="9">
        <f t="shared" si="204"/>
        <v>900000</v>
      </c>
      <c r="G6320" s="9">
        <v>9</v>
      </c>
      <c r="H6320" s="10">
        <v>993123</v>
      </c>
      <c r="I6320" s="11">
        <v>3514414572.4523206</v>
      </c>
      <c r="J6320" s="11">
        <v>33456</v>
      </c>
      <c r="K6320" s="11">
        <v>105045.86837793881</v>
      </c>
      <c r="L6320" s="12">
        <v>0</v>
      </c>
      <c r="M6320" s="11">
        <v>2570</v>
      </c>
      <c r="N6320" s="13"/>
      <c r="O6320" t="str">
        <f t="shared" si="205"/>
        <v/>
      </c>
    </row>
    <row r="6321" spans="1:15" hidden="1">
      <c r="A6321" s="41" t="s">
        <v>94</v>
      </c>
      <c r="B6321" s="46">
        <v>45761</v>
      </c>
      <c r="C6321" s="8" t="s">
        <v>13</v>
      </c>
      <c r="D6321" s="8" t="s">
        <v>46</v>
      </c>
      <c r="E6321" s="8" t="s">
        <v>46</v>
      </c>
      <c r="F6321" s="9">
        <f t="shared" si="204"/>
        <v>-900000</v>
      </c>
      <c r="G6321" s="9">
        <v>-9</v>
      </c>
      <c r="H6321" s="10">
        <v>-994086</v>
      </c>
      <c r="I6321" s="11">
        <v>3513469159.636919</v>
      </c>
      <c r="J6321" s="11">
        <v>33447</v>
      </c>
      <c r="K6321" s="11">
        <v>105045.86837793881</v>
      </c>
      <c r="L6321" s="12">
        <v>48673.184598550666</v>
      </c>
      <c r="M6321" s="11">
        <v>2571</v>
      </c>
      <c r="N6321" s="13"/>
      <c r="O6321" t="str">
        <f t="shared" si="205"/>
        <v/>
      </c>
    </row>
    <row r="6322" spans="1:15" hidden="1">
      <c r="A6322" s="41" t="s">
        <v>94</v>
      </c>
      <c r="B6322" s="46">
        <v>45761</v>
      </c>
      <c r="C6322" s="8" t="s">
        <v>13</v>
      </c>
      <c r="D6322" s="8" t="s">
        <v>46</v>
      </c>
      <c r="E6322" s="8" t="s">
        <v>46</v>
      </c>
      <c r="F6322" s="9">
        <f t="shared" si="204"/>
        <v>-13500000</v>
      </c>
      <c r="G6322" s="9">
        <v>-135</v>
      </c>
      <c r="H6322" s="10">
        <v>-14911290</v>
      </c>
      <c r="I6322" s="11">
        <v>3499287967.4058971</v>
      </c>
      <c r="J6322" s="11">
        <v>33312</v>
      </c>
      <c r="K6322" s="11">
        <v>105045.86837793881</v>
      </c>
      <c r="L6322" s="12">
        <v>730097.76897826046</v>
      </c>
      <c r="M6322" s="11">
        <v>2572</v>
      </c>
      <c r="N6322" s="13"/>
      <c r="O6322" t="str">
        <f t="shared" si="205"/>
        <v/>
      </c>
    </row>
    <row r="6323" spans="1:15" hidden="1">
      <c r="A6323" s="41" t="s">
        <v>94</v>
      </c>
      <c r="B6323" s="46">
        <v>45761</v>
      </c>
      <c r="C6323" s="8" t="s">
        <v>13</v>
      </c>
      <c r="D6323" s="8" t="s">
        <v>46</v>
      </c>
      <c r="E6323" s="8" t="s">
        <v>46</v>
      </c>
      <c r="F6323" s="9">
        <f t="shared" si="204"/>
        <v>-90400000</v>
      </c>
      <c r="G6323" s="9">
        <v>-904</v>
      </c>
      <c r="H6323" s="10">
        <v>-99850416</v>
      </c>
      <c r="I6323" s="11">
        <v>3404326502.3922405</v>
      </c>
      <c r="J6323" s="11">
        <v>32408</v>
      </c>
      <c r="K6323" s="11">
        <v>105045.86837793881</v>
      </c>
      <c r="L6323" s="12">
        <v>4888950.9863433242</v>
      </c>
      <c r="M6323" s="11">
        <v>2573</v>
      </c>
      <c r="N6323" s="13"/>
      <c r="O6323" t="str">
        <f t="shared" si="205"/>
        <v/>
      </c>
    </row>
    <row r="6324" spans="1:15" hidden="1">
      <c r="A6324" s="41" t="s">
        <v>94</v>
      </c>
      <c r="B6324" s="46">
        <v>45761</v>
      </c>
      <c r="C6324" s="8" t="s">
        <v>13</v>
      </c>
      <c r="D6324" s="8" t="s">
        <v>46</v>
      </c>
      <c r="E6324" s="8" t="s">
        <v>46</v>
      </c>
      <c r="F6324" s="9">
        <f t="shared" si="204"/>
        <v>-900000</v>
      </c>
      <c r="G6324" s="9">
        <v>-9</v>
      </c>
      <c r="H6324" s="10">
        <v>-994086</v>
      </c>
      <c r="I6324" s="11">
        <v>3403381089.576839</v>
      </c>
      <c r="J6324" s="11">
        <v>32399</v>
      </c>
      <c r="K6324" s="11">
        <v>105045.86837793881</v>
      </c>
      <c r="L6324" s="12">
        <v>48673.184598550666</v>
      </c>
      <c r="M6324" s="11">
        <v>2574</v>
      </c>
      <c r="N6324" s="13"/>
      <c r="O6324" t="str">
        <f t="shared" si="205"/>
        <v/>
      </c>
    </row>
    <row r="6325" spans="1:15" hidden="1">
      <c r="A6325" s="41" t="s">
        <v>94</v>
      </c>
      <c r="B6325" s="46">
        <v>45761</v>
      </c>
      <c r="C6325" s="8" t="s">
        <v>13</v>
      </c>
      <c r="D6325" s="8" t="s">
        <v>14</v>
      </c>
      <c r="E6325" s="8" t="s">
        <v>14</v>
      </c>
      <c r="F6325" s="9">
        <f t="shared" si="204"/>
        <v>-1400000</v>
      </c>
      <c r="G6325" s="9">
        <v>-14</v>
      </c>
      <c r="H6325" s="10">
        <v>-1490916</v>
      </c>
      <c r="I6325" s="11">
        <v>19950159919.395275</v>
      </c>
      <c r="J6325" s="11">
        <v>198320</v>
      </c>
      <c r="K6325" s="11">
        <v>100595.80435354615</v>
      </c>
      <c r="L6325" s="12">
        <v>82574.739050353877</v>
      </c>
      <c r="M6325" s="11">
        <v>844</v>
      </c>
      <c r="N6325" s="13"/>
      <c r="O6325" t="str">
        <f t="shared" si="205"/>
        <v/>
      </c>
    </row>
    <row r="6326" spans="1:15" hidden="1">
      <c r="A6326" s="41" t="s">
        <v>94</v>
      </c>
      <c r="B6326" s="46">
        <v>45761</v>
      </c>
      <c r="C6326" s="8" t="s">
        <v>13</v>
      </c>
      <c r="D6326" s="8" t="s">
        <v>46</v>
      </c>
      <c r="E6326" s="8" t="s">
        <v>46</v>
      </c>
      <c r="F6326" s="9">
        <f t="shared" si="204"/>
        <v>-900000</v>
      </c>
      <c r="G6326" s="9">
        <v>-9</v>
      </c>
      <c r="H6326" s="10">
        <v>-994086</v>
      </c>
      <c r="I6326" s="11">
        <v>3402435676.7614374</v>
      </c>
      <c r="J6326" s="11">
        <v>32390</v>
      </c>
      <c r="K6326" s="11">
        <v>105045.86837793881</v>
      </c>
      <c r="L6326" s="12">
        <v>48673.184598550666</v>
      </c>
      <c r="M6326" s="11">
        <v>2575</v>
      </c>
      <c r="N6326" s="13"/>
      <c r="O6326" t="str">
        <f t="shared" si="205"/>
        <v/>
      </c>
    </row>
    <row r="6327" spans="1:15" hidden="1">
      <c r="A6327" s="41" t="s">
        <v>94</v>
      </c>
      <c r="B6327" s="46">
        <v>45762</v>
      </c>
      <c r="C6327" s="8" t="s">
        <v>13</v>
      </c>
      <c r="D6327" s="8" t="s">
        <v>90</v>
      </c>
      <c r="E6327" s="8" t="s">
        <v>90</v>
      </c>
      <c r="F6327" s="9">
        <f t="shared" si="204"/>
        <v>20000000000</v>
      </c>
      <c r="G6327" s="9">
        <v>200000</v>
      </c>
      <c r="H6327" s="10">
        <v>20726600000</v>
      </c>
      <c r="I6327" s="11">
        <v>20726600000</v>
      </c>
      <c r="J6327" s="11">
        <v>200000</v>
      </c>
      <c r="K6327" s="11">
        <v>103633</v>
      </c>
      <c r="L6327" s="12">
        <v>0</v>
      </c>
      <c r="M6327" s="11">
        <v>1</v>
      </c>
      <c r="N6327" s="13"/>
      <c r="O6327" t="str">
        <f t="shared" si="205"/>
        <v/>
      </c>
    </row>
    <row r="6328" spans="1:15" hidden="1">
      <c r="A6328" s="41" t="s">
        <v>94</v>
      </c>
      <c r="B6328" s="46">
        <v>45762</v>
      </c>
      <c r="C6328" s="8" t="s">
        <v>13</v>
      </c>
      <c r="D6328" s="8" t="s">
        <v>15</v>
      </c>
      <c r="E6328" s="8" t="s">
        <v>15</v>
      </c>
      <c r="F6328" s="9">
        <f t="shared" si="204"/>
        <v>900000</v>
      </c>
      <c r="G6328" s="9">
        <v>9</v>
      </c>
      <c r="H6328" s="10">
        <v>976086</v>
      </c>
      <c r="I6328" s="11">
        <v>8566894862.7391043</v>
      </c>
      <c r="J6328" s="11">
        <v>80974</v>
      </c>
      <c r="K6328" s="11">
        <v>105798.09398991163</v>
      </c>
      <c r="L6328" s="12">
        <v>0</v>
      </c>
      <c r="M6328" s="11">
        <v>2888</v>
      </c>
      <c r="N6328" s="13"/>
      <c r="O6328" t="str">
        <f t="shared" si="205"/>
        <v/>
      </c>
    </row>
    <row r="6329" spans="1:15" hidden="1">
      <c r="A6329" s="41" t="s">
        <v>94</v>
      </c>
      <c r="B6329" s="46">
        <v>45762</v>
      </c>
      <c r="C6329" s="8" t="s">
        <v>13</v>
      </c>
      <c r="D6329" s="8" t="s">
        <v>46</v>
      </c>
      <c r="E6329" s="8" t="s">
        <v>46</v>
      </c>
      <c r="F6329" s="9">
        <f t="shared" si="204"/>
        <v>-1800000</v>
      </c>
      <c r="G6329" s="9">
        <v>-18</v>
      </c>
      <c r="H6329" s="10">
        <v>-1988568</v>
      </c>
      <c r="I6329" s="11">
        <v>3400544851.1306343</v>
      </c>
      <c r="J6329" s="11">
        <v>32372</v>
      </c>
      <c r="K6329" s="11">
        <v>105045.86837793881</v>
      </c>
      <c r="L6329" s="12">
        <v>97742.369197101332</v>
      </c>
      <c r="M6329" s="11">
        <v>2576</v>
      </c>
      <c r="N6329" s="13"/>
      <c r="O6329" t="str">
        <f t="shared" si="205"/>
        <v/>
      </c>
    </row>
    <row r="6330" spans="1:15" hidden="1">
      <c r="A6330" s="41" t="s">
        <v>94</v>
      </c>
      <c r="B6330" s="46">
        <v>45762</v>
      </c>
      <c r="C6330" s="8" t="s">
        <v>13</v>
      </c>
      <c r="D6330" s="8" t="s">
        <v>14</v>
      </c>
      <c r="E6330" s="8" t="s">
        <v>14</v>
      </c>
      <c r="F6330" s="9">
        <f t="shared" si="204"/>
        <v>900000</v>
      </c>
      <c r="G6330" s="9">
        <v>9</v>
      </c>
      <c r="H6330" s="10">
        <v>960057</v>
      </c>
      <c r="I6330" s="11">
        <v>19951119976.395275</v>
      </c>
      <c r="J6330" s="11">
        <v>198329</v>
      </c>
      <c r="K6330" s="11">
        <v>100596.08013147485</v>
      </c>
      <c r="L6330" s="12">
        <v>0</v>
      </c>
      <c r="M6330" s="11">
        <v>845</v>
      </c>
      <c r="N6330" s="13"/>
      <c r="O6330" t="str">
        <f t="shared" si="205"/>
        <v/>
      </c>
    </row>
    <row r="6331" spans="1:15" hidden="1">
      <c r="A6331" s="41" t="s">
        <v>94</v>
      </c>
      <c r="B6331" s="46">
        <v>45762</v>
      </c>
      <c r="C6331" s="8" t="s">
        <v>13</v>
      </c>
      <c r="D6331" s="8" t="s">
        <v>46</v>
      </c>
      <c r="E6331" s="8" t="s">
        <v>46</v>
      </c>
      <c r="F6331" s="9">
        <f t="shared" si="204"/>
        <v>-1800000</v>
      </c>
      <c r="G6331" s="9">
        <v>-18</v>
      </c>
      <c r="H6331" s="10">
        <v>-1988568</v>
      </c>
      <c r="I6331" s="11">
        <v>3398654025.4998312</v>
      </c>
      <c r="J6331" s="11">
        <v>32354</v>
      </c>
      <c r="K6331" s="11">
        <v>105045.86837793881</v>
      </c>
      <c r="L6331" s="12">
        <v>97742.369197101332</v>
      </c>
      <c r="M6331" s="11">
        <v>2577</v>
      </c>
      <c r="N6331" s="13"/>
      <c r="O6331" t="str">
        <f t="shared" si="205"/>
        <v/>
      </c>
    </row>
    <row r="6332" spans="1:15" hidden="1">
      <c r="A6332" s="41" t="s">
        <v>94</v>
      </c>
      <c r="B6332" s="46">
        <v>45762</v>
      </c>
      <c r="C6332" s="8" t="s">
        <v>13</v>
      </c>
      <c r="D6332" s="8" t="s">
        <v>46</v>
      </c>
      <c r="E6332" s="8" t="s">
        <v>46</v>
      </c>
      <c r="F6332" s="9">
        <f t="shared" si="204"/>
        <v>-28000000</v>
      </c>
      <c r="G6332" s="9">
        <v>-280</v>
      </c>
      <c r="H6332" s="10">
        <v>-30933280</v>
      </c>
      <c r="I6332" s="11">
        <v>3369241182.3540082</v>
      </c>
      <c r="J6332" s="11">
        <v>32074</v>
      </c>
      <c r="K6332" s="11">
        <v>105045.86837793881</v>
      </c>
      <c r="L6332" s="12">
        <v>1520436.8541771322</v>
      </c>
      <c r="M6332" s="11">
        <v>2578</v>
      </c>
      <c r="N6332" s="13"/>
      <c r="O6332" t="str">
        <f t="shared" si="205"/>
        <v/>
      </c>
    </row>
    <row r="6333" spans="1:15" hidden="1">
      <c r="A6333" s="41" t="s">
        <v>94</v>
      </c>
      <c r="B6333" s="46">
        <v>45762</v>
      </c>
      <c r="C6333" s="8" t="s">
        <v>13</v>
      </c>
      <c r="D6333" s="8" t="s">
        <v>46</v>
      </c>
      <c r="E6333" s="8" t="s">
        <v>46</v>
      </c>
      <c r="F6333" s="9">
        <f t="shared" si="204"/>
        <v>-900000</v>
      </c>
      <c r="G6333" s="9">
        <v>-9</v>
      </c>
      <c r="H6333" s="10">
        <v>-994284</v>
      </c>
      <c r="I6333" s="11">
        <v>3368295769.5386066</v>
      </c>
      <c r="J6333" s="11">
        <v>32065</v>
      </c>
      <c r="K6333" s="11">
        <v>105045.86837793881</v>
      </c>
      <c r="L6333" s="12">
        <v>48871.184598550666</v>
      </c>
      <c r="M6333" s="11">
        <v>2579</v>
      </c>
      <c r="N6333" s="13"/>
      <c r="O6333" t="str">
        <f t="shared" si="205"/>
        <v/>
      </c>
    </row>
    <row r="6334" spans="1:15" hidden="1">
      <c r="A6334" s="41" t="s">
        <v>94</v>
      </c>
      <c r="B6334" s="46">
        <v>45762</v>
      </c>
      <c r="C6334" s="8" t="s">
        <v>13</v>
      </c>
      <c r="D6334" s="8" t="s">
        <v>46</v>
      </c>
      <c r="E6334" s="8" t="s">
        <v>46</v>
      </c>
      <c r="F6334" s="9">
        <f t="shared" si="204"/>
        <v>-14900000</v>
      </c>
      <c r="G6334" s="9">
        <v>-149</v>
      </c>
      <c r="H6334" s="10">
        <v>-16460924</v>
      </c>
      <c r="I6334" s="11">
        <v>3352643935.1502938</v>
      </c>
      <c r="J6334" s="11">
        <v>31916</v>
      </c>
      <c r="K6334" s="11">
        <v>105045.86837793881</v>
      </c>
      <c r="L6334" s="12">
        <v>809089.61168711819</v>
      </c>
      <c r="M6334" s="11">
        <v>2580</v>
      </c>
      <c r="N6334" s="13"/>
      <c r="O6334" t="str">
        <f t="shared" si="205"/>
        <v/>
      </c>
    </row>
    <row r="6335" spans="1:15" hidden="1">
      <c r="A6335" s="41" t="s">
        <v>94</v>
      </c>
      <c r="B6335" s="46">
        <v>45762</v>
      </c>
      <c r="C6335" s="8" t="s">
        <v>13</v>
      </c>
      <c r="D6335" s="8" t="s">
        <v>46</v>
      </c>
      <c r="E6335" s="8" t="s">
        <v>46</v>
      </c>
      <c r="F6335" s="9">
        <f t="shared" si="204"/>
        <v>-9000000</v>
      </c>
      <c r="G6335" s="9">
        <v>-90</v>
      </c>
      <c r="H6335" s="10">
        <v>-9942840</v>
      </c>
      <c r="I6335" s="11">
        <v>3343189806.9962792</v>
      </c>
      <c r="J6335" s="11">
        <v>31826</v>
      </c>
      <c r="K6335" s="11">
        <v>105045.86837793881</v>
      </c>
      <c r="L6335" s="12">
        <v>488711.84598550759</v>
      </c>
      <c r="M6335" s="11">
        <v>2581</v>
      </c>
      <c r="N6335" s="13"/>
      <c r="O6335" t="str">
        <f t="shared" si="205"/>
        <v/>
      </c>
    </row>
    <row r="6336" spans="1:15" hidden="1">
      <c r="A6336" s="41" t="s">
        <v>94</v>
      </c>
      <c r="B6336" s="46">
        <v>45762</v>
      </c>
      <c r="C6336" s="8" t="s">
        <v>13</v>
      </c>
      <c r="D6336" s="8" t="s">
        <v>15</v>
      </c>
      <c r="E6336" s="8" t="s">
        <v>15</v>
      </c>
      <c r="F6336" s="9">
        <f t="shared" si="204"/>
        <v>3800000</v>
      </c>
      <c r="G6336" s="9">
        <v>38</v>
      </c>
      <c r="H6336" s="10">
        <v>4097274</v>
      </c>
      <c r="I6336" s="11">
        <v>8570992136.7391043</v>
      </c>
      <c r="J6336" s="11">
        <v>81012</v>
      </c>
      <c r="K6336" s="11">
        <v>105799.04380510423</v>
      </c>
      <c r="L6336" s="12">
        <v>0</v>
      </c>
      <c r="M6336" s="11">
        <v>2889</v>
      </c>
      <c r="N6336" s="13"/>
      <c r="O6336" t="str">
        <f t="shared" si="205"/>
        <v/>
      </c>
    </row>
    <row r="6337" spans="1:15" hidden="1">
      <c r="A6337" s="41" t="s">
        <v>94</v>
      </c>
      <c r="B6337" s="46">
        <v>45762</v>
      </c>
      <c r="C6337" s="8" t="s">
        <v>13</v>
      </c>
      <c r="D6337" s="8" t="s">
        <v>14</v>
      </c>
      <c r="E6337" s="8" t="s">
        <v>14</v>
      </c>
      <c r="F6337" s="9">
        <f t="shared" si="204"/>
        <v>-900000</v>
      </c>
      <c r="G6337" s="9">
        <v>-9</v>
      </c>
      <c r="H6337" s="10">
        <v>-958617</v>
      </c>
      <c r="I6337" s="11">
        <v>19950214611.674091</v>
      </c>
      <c r="J6337" s="11">
        <v>198320</v>
      </c>
      <c r="K6337" s="11">
        <v>100596.08013147485</v>
      </c>
      <c r="L6337" s="12">
        <v>53252.278816726292</v>
      </c>
      <c r="M6337" s="11">
        <v>846</v>
      </c>
      <c r="N6337" s="13"/>
      <c r="O6337" t="str">
        <f t="shared" si="205"/>
        <v/>
      </c>
    </row>
    <row r="6338" spans="1:15" hidden="1">
      <c r="A6338" s="41" t="s">
        <v>94</v>
      </c>
      <c r="B6338" s="46">
        <v>45762</v>
      </c>
      <c r="C6338" s="8" t="s">
        <v>13</v>
      </c>
      <c r="D6338" s="8" t="s">
        <v>46</v>
      </c>
      <c r="E6338" s="8" t="s">
        <v>46</v>
      </c>
      <c r="F6338" s="9">
        <f t="shared" si="204"/>
        <v>-8700000</v>
      </c>
      <c r="G6338" s="9">
        <v>-87</v>
      </c>
      <c r="H6338" s="10">
        <v>-9611412</v>
      </c>
      <c r="I6338" s="11">
        <v>3334050816.4473987</v>
      </c>
      <c r="J6338" s="11">
        <v>31739</v>
      </c>
      <c r="K6338" s="11">
        <v>105045.86837793881</v>
      </c>
      <c r="L6338" s="12">
        <v>472421.45111932419</v>
      </c>
      <c r="M6338" s="11">
        <v>2582</v>
      </c>
      <c r="N6338" s="13"/>
      <c r="O6338" t="str">
        <f t="shared" si="205"/>
        <v/>
      </c>
    </row>
    <row r="6339" spans="1:15" hidden="1">
      <c r="A6339" s="41" t="s">
        <v>94</v>
      </c>
      <c r="B6339" s="46">
        <v>45762</v>
      </c>
      <c r="C6339" s="8" t="s">
        <v>13</v>
      </c>
      <c r="D6339" s="8" t="s">
        <v>46</v>
      </c>
      <c r="E6339" s="8" t="s">
        <v>46</v>
      </c>
      <c r="F6339" s="9">
        <f t="shared" si="204"/>
        <v>-4500000</v>
      </c>
      <c r="G6339" s="9">
        <v>-45</v>
      </c>
      <c r="H6339" s="10">
        <v>-4971420</v>
      </c>
      <c r="I6339" s="11">
        <v>3329323752.3703914</v>
      </c>
      <c r="J6339" s="11">
        <v>31694</v>
      </c>
      <c r="K6339" s="11">
        <v>105045.86837793881</v>
      </c>
      <c r="L6339" s="12">
        <v>244355.9229927538</v>
      </c>
      <c r="M6339" s="11">
        <v>2583</v>
      </c>
      <c r="N6339" s="13"/>
      <c r="O6339" t="str">
        <f t="shared" si="205"/>
        <v/>
      </c>
    </row>
    <row r="6340" spans="1:15" hidden="1">
      <c r="A6340" s="41" t="s">
        <v>94</v>
      </c>
      <c r="B6340" s="46">
        <v>45762</v>
      </c>
      <c r="C6340" s="8" t="s">
        <v>13</v>
      </c>
      <c r="D6340" s="8" t="s">
        <v>46</v>
      </c>
      <c r="E6340" s="8" t="s">
        <v>46</v>
      </c>
      <c r="F6340" s="9">
        <f t="shared" si="204"/>
        <v>-8200000</v>
      </c>
      <c r="G6340" s="9">
        <v>-82</v>
      </c>
      <c r="H6340" s="10">
        <v>-9059032</v>
      </c>
      <c r="I6340" s="11">
        <v>3320709991.1634002</v>
      </c>
      <c r="J6340" s="11">
        <v>31612</v>
      </c>
      <c r="K6340" s="11">
        <v>105045.86837793881</v>
      </c>
      <c r="L6340" s="12">
        <v>445270.79300901853</v>
      </c>
      <c r="M6340" s="11">
        <v>2584</v>
      </c>
      <c r="N6340" s="13"/>
      <c r="O6340" t="str">
        <f t="shared" si="205"/>
        <v/>
      </c>
    </row>
    <row r="6341" spans="1:15" hidden="1">
      <c r="A6341" s="41" t="s">
        <v>94</v>
      </c>
      <c r="B6341" s="46">
        <v>45762</v>
      </c>
      <c r="C6341" s="8" t="s">
        <v>13</v>
      </c>
      <c r="D6341" s="8" t="s">
        <v>46</v>
      </c>
      <c r="E6341" s="8" t="s">
        <v>46</v>
      </c>
      <c r="F6341" s="9">
        <f t="shared" si="204"/>
        <v>-9000000</v>
      </c>
      <c r="G6341" s="9">
        <v>-90</v>
      </c>
      <c r="H6341" s="10">
        <v>-9942840</v>
      </c>
      <c r="I6341" s="11">
        <v>3311255863.0093856</v>
      </c>
      <c r="J6341" s="11">
        <v>31522</v>
      </c>
      <c r="K6341" s="11">
        <v>105045.86837793881</v>
      </c>
      <c r="L6341" s="12">
        <v>488711.84598550759</v>
      </c>
      <c r="M6341" s="11">
        <v>2585</v>
      </c>
      <c r="N6341" s="13"/>
      <c r="O6341" t="str">
        <f t="shared" si="205"/>
        <v/>
      </c>
    </row>
    <row r="6342" spans="1:15" hidden="1">
      <c r="A6342" s="41" t="s">
        <v>94</v>
      </c>
      <c r="B6342" s="46">
        <v>45762</v>
      </c>
      <c r="C6342" s="8" t="s">
        <v>13</v>
      </c>
      <c r="D6342" s="8" t="s">
        <v>46</v>
      </c>
      <c r="E6342" s="8" t="s">
        <v>46</v>
      </c>
      <c r="F6342" s="9">
        <f t="shared" si="204"/>
        <v>-25700000</v>
      </c>
      <c r="G6342" s="9">
        <v>-257</v>
      </c>
      <c r="H6342" s="10">
        <v>-28392332</v>
      </c>
      <c r="I6342" s="11">
        <v>3284259074.8362551</v>
      </c>
      <c r="J6342" s="11">
        <v>31265</v>
      </c>
      <c r="K6342" s="11">
        <v>105045.86837793881</v>
      </c>
      <c r="L6342" s="12">
        <v>1395543.8268697262</v>
      </c>
      <c r="M6342" s="11">
        <v>2586</v>
      </c>
      <c r="N6342" s="13"/>
      <c r="O6342" t="str">
        <f t="shared" si="205"/>
        <v/>
      </c>
    </row>
    <row r="6343" spans="1:15" hidden="1">
      <c r="A6343" s="41" t="s">
        <v>94</v>
      </c>
      <c r="B6343" s="46">
        <v>45762</v>
      </c>
      <c r="C6343" s="8" t="s">
        <v>13</v>
      </c>
      <c r="D6343" s="8" t="s">
        <v>15</v>
      </c>
      <c r="E6343" s="8" t="s">
        <v>15</v>
      </c>
      <c r="F6343" s="9">
        <f t="shared" si="204"/>
        <v>2700000</v>
      </c>
      <c r="G6343" s="9">
        <v>27</v>
      </c>
      <c r="H6343" s="10">
        <v>2908683</v>
      </c>
      <c r="I6343" s="11">
        <v>8573900819.7391043</v>
      </c>
      <c r="J6343" s="11">
        <v>81039</v>
      </c>
      <c r="K6343" s="11">
        <v>105799.68681423887</v>
      </c>
      <c r="L6343" s="12">
        <v>0</v>
      </c>
      <c r="M6343" s="11">
        <v>2890</v>
      </c>
      <c r="N6343" s="13"/>
      <c r="O6343" t="str">
        <f t="shared" si="205"/>
        <v/>
      </c>
    </row>
    <row r="6344" spans="1:15" hidden="1">
      <c r="A6344" s="41" t="s">
        <v>94</v>
      </c>
      <c r="B6344" s="46">
        <v>45762</v>
      </c>
      <c r="C6344" s="8" t="s">
        <v>13</v>
      </c>
      <c r="D6344" s="8" t="s">
        <v>46</v>
      </c>
      <c r="E6344" s="8" t="s">
        <v>46</v>
      </c>
      <c r="F6344" s="9">
        <f t="shared" si="204"/>
        <v>-4500000</v>
      </c>
      <c r="G6344" s="9">
        <v>-45</v>
      </c>
      <c r="H6344" s="10">
        <v>-4971420</v>
      </c>
      <c r="I6344" s="11">
        <v>3279532010.7592478</v>
      </c>
      <c r="J6344" s="11">
        <v>31220</v>
      </c>
      <c r="K6344" s="11">
        <v>105045.86837793881</v>
      </c>
      <c r="L6344" s="12">
        <v>244355.9229927538</v>
      </c>
      <c r="M6344" s="11">
        <v>2587</v>
      </c>
      <c r="N6344" s="13"/>
      <c r="O6344" t="str">
        <f t="shared" si="205"/>
        <v/>
      </c>
    </row>
    <row r="6345" spans="1:15" hidden="1">
      <c r="A6345" s="41" t="s">
        <v>94</v>
      </c>
      <c r="B6345" s="46">
        <v>45762</v>
      </c>
      <c r="C6345" s="8" t="s">
        <v>13</v>
      </c>
      <c r="D6345" s="8" t="s">
        <v>46</v>
      </c>
      <c r="E6345" s="8" t="s">
        <v>46</v>
      </c>
      <c r="F6345" s="9">
        <f t="shared" si="204"/>
        <v>-8100000</v>
      </c>
      <c r="G6345" s="9">
        <v>-81</v>
      </c>
      <c r="H6345" s="10">
        <v>-8948556</v>
      </c>
      <c r="I6345" s="11">
        <v>3271023295.4206347</v>
      </c>
      <c r="J6345" s="11">
        <v>31139</v>
      </c>
      <c r="K6345" s="11">
        <v>105045.86837793881</v>
      </c>
      <c r="L6345" s="12">
        <v>439840.66138695739</v>
      </c>
      <c r="M6345" s="11">
        <v>2588</v>
      </c>
      <c r="N6345" s="13"/>
      <c r="O6345" t="str">
        <f t="shared" si="205"/>
        <v/>
      </c>
    </row>
    <row r="6346" spans="1:15" hidden="1">
      <c r="A6346" s="41" t="s">
        <v>94</v>
      </c>
      <c r="B6346" s="46">
        <v>45762</v>
      </c>
      <c r="C6346" s="8" t="s">
        <v>13</v>
      </c>
      <c r="D6346" s="8" t="s">
        <v>14</v>
      </c>
      <c r="E6346" s="8" t="s">
        <v>14</v>
      </c>
      <c r="F6346" s="9">
        <f t="shared" ref="F6346:F6409" si="206">100000*G6346</f>
        <v>-1800000</v>
      </c>
      <c r="G6346" s="9">
        <v>-18</v>
      </c>
      <c r="H6346" s="10">
        <v>-1917234</v>
      </c>
      <c r="I6346" s="11">
        <v>19948403882.231724</v>
      </c>
      <c r="J6346" s="11">
        <v>198302</v>
      </c>
      <c r="K6346" s="11">
        <v>100596.08013147485</v>
      </c>
      <c r="L6346" s="12">
        <v>106504.55763345258</v>
      </c>
      <c r="M6346" s="11">
        <v>847</v>
      </c>
      <c r="N6346" s="13"/>
      <c r="O6346" t="str">
        <f t="shared" si="205"/>
        <v/>
      </c>
    </row>
    <row r="6347" spans="1:15" hidden="1">
      <c r="A6347" s="41" t="s">
        <v>94</v>
      </c>
      <c r="B6347" s="46">
        <v>45762</v>
      </c>
      <c r="C6347" s="8" t="s">
        <v>13</v>
      </c>
      <c r="D6347" s="8" t="s">
        <v>46</v>
      </c>
      <c r="E6347" s="8" t="s">
        <v>46</v>
      </c>
      <c r="F6347" s="9">
        <f t="shared" si="206"/>
        <v>-6600000</v>
      </c>
      <c r="G6347" s="9">
        <v>-66</v>
      </c>
      <c r="H6347" s="10">
        <v>-7291416</v>
      </c>
      <c r="I6347" s="11">
        <v>3264090268.1076908</v>
      </c>
      <c r="J6347" s="11">
        <v>31073</v>
      </c>
      <c r="K6347" s="11">
        <v>105045.86837793881</v>
      </c>
      <c r="L6347" s="12">
        <v>358388.68705603853</v>
      </c>
      <c r="M6347" s="11">
        <v>2589</v>
      </c>
      <c r="N6347" s="13"/>
      <c r="O6347" t="str">
        <f t="shared" si="205"/>
        <v/>
      </c>
    </row>
    <row r="6348" spans="1:15" hidden="1">
      <c r="A6348" s="41" t="s">
        <v>94</v>
      </c>
      <c r="B6348" s="46">
        <v>45762</v>
      </c>
      <c r="C6348" s="8" t="s">
        <v>13</v>
      </c>
      <c r="D6348" s="8" t="s">
        <v>46</v>
      </c>
      <c r="E6348" s="8" t="s">
        <v>46</v>
      </c>
      <c r="F6348" s="9">
        <f t="shared" si="206"/>
        <v>-900000</v>
      </c>
      <c r="G6348" s="9">
        <v>-9</v>
      </c>
      <c r="H6348" s="10">
        <v>-994284</v>
      </c>
      <c r="I6348" s="11">
        <v>3263144855.2922893</v>
      </c>
      <c r="J6348" s="11">
        <v>31064</v>
      </c>
      <c r="K6348" s="11">
        <v>105045.86837793881</v>
      </c>
      <c r="L6348" s="12">
        <v>48871.184598550666</v>
      </c>
      <c r="M6348" s="11">
        <v>2590</v>
      </c>
      <c r="N6348" s="13"/>
      <c r="O6348" t="str">
        <f t="shared" si="205"/>
        <v/>
      </c>
    </row>
    <row r="6349" spans="1:15" hidden="1">
      <c r="A6349" s="41" t="s">
        <v>94</v>
      </c>
      <c r="B6349" s="46">
        <v>45762</v>
      </c>
      <c r="C6349" s="8" t="s">
        <v>13</v>
      </c>
      <c r="D6349" s="8" t="s">
        <v>14</v>
      </c>
      <c r="E6349" s="8" t="s">
        <v>14</v>
      </c>
      <c r="F6349" s="9">
        <f t="shared" si="206"/>
        <v>9400000</v>
      </c>
      <c r="G6349" s="9">
        <v>94</v>
      </c>
      <c r="H6349" s="10">
        <v>9993516</v>
      </c>
      <c r="I6349" s="11">
        <v>19958397398.231724</v>
      </c>
      <c r="J6349" s="11">
        <v>198396</v>
      </c>
      <c r="K6349" s="11">
        <v>100598.78928119379</v>
      </c>
      <c r="L6349" s="12">
        <v>0</v>
      </c>
      <c r="M6349" s="11">
        <v>848</v>
      </c>
      <c r="N6349" s="13"/>
      <c r="O6349" t="str">
        <f t="shared" si="205"/>
        <v/>
      </c>
    </row>
    <row r="6350" spans="1:15" hidden="1">
      <c r="A6350" s="41" t="s">
        <v>94</v>
      </c>
      <c r="B6350" s="46">
        <v>45762</v>
      </c>
      <c r="C6350" s="8" t="s">
        <v>13</v>
      </c>
      <c r="D6350" s="8" t="s">
        <v>46</v>
      </c>
      <c r="E6350" s="8" t="s">
        <v>46</v>
      </c>
      <c r="F6350" s="9">
        <f t="shared" si="206"/>
        <v>-5800000</v>
      </c>
      <c r="G6350" s="9">
        <v>-58</v>
      </c>
      <c r="H6350" s="10">
        <v>-6407608</v>
      </c>
      <c r="I6350" s="11">
        <v>3257052194.9263687</v>
      </c>
      <c r="J6350" s="11">
        <v>31006</v>
      </c>
      <c r="K6350" s="11">
        <v>105045.86837793881</v>
      </c>
      <c r="L6350" s="12">
        <v>314947.63407954946</v>
      </c>
      <c r="M6350" s="11">
        <v>2591</v>
      </c>
      <c r="N6350" s="13"/>
      <c r="O6350" t="str">
        <f t="shared" si="205"/>
        <v/>
      </c>
    </row>
    <row r="6351" spans="1:15" hidden="1">
      <c r="A6351" s="41" t="s">
        <v>94</v>
      </c>
      <c r="B6351" s="46">
        <v>45762</v>
      </c>
      <c r="C6351" s="8" t="s">
        <v>13</v>
      </c>
      <c r="D6351" s="8" t="s">
        <v>46</v>
      </c>
      <c r="E6351" s="8" t="s">
        <v>46</v>
      </c>
      <c r="F6351" s="9">
        <f t="shared" si="206"/>
        <v>-1800000</v>
      </c>
      <c r="G6351" s="9">
        <v>-18</v>
      </c>
      <c r="H6351" s="10">
        <v>-1988568</v>
      </c>
      <c r="I6351" s="11">
        <v>3255161369.2955656</v>
      </c>
      <c r="J6351" s="11">
        <v>30988</v>
      </c>
      <c r="K6351" s="11">
        <v>105045.86837793881</v>
      </c>
      <c r="L6351" s="12">
        <v>97742.369197101332</v>
      </c>
      <c r="M6351" s="11">
        <v>2592</v>
      </c>
      <c r="N6351" s="13"/>
      <c r="O6351" t="str">
        <f t="shared" si="205"/>
        <v/>
      </c>
    </row>
    <row r="6352" spans="1:15" hidden="1">
      <c r="A6352" s="41" t="s">
        <v>94</v>
      </c>
      <c r="B6352" s="46">
        <v>45762</v>
      </c>
      <c r="C6352" s="8" t="s">
        <v>13</v>
      </c>
      <c r="D6352" s="8" t="s">
        <v>46</v>
      </c>
      <c r="E6352" s="8" t="s">
        <v>46</v>
      </c>
      <c r="F6352" s="9">
        <f t="shared" si="206"/>
        <v>-18000000</v>
      </c>
      <c r="G6352" s="9">
        <v>-180</v>
      </c>
      <c r="H6352" s="10">
        <v>-19885680</v>
      </c>
      <c r="I6352" s="11">
        <v>3236253112.9875364</v>
      </c>
      <c r="J6352" s="11">
        <v>30808</v>
      </c>
      <c r="K6352" s="11">
        <v>105045.86837793881</v>
      </c>
      <c r="L6352" s="12">
        <v>977423.69197101519</v>
      </c>
      <c r="M6352" s="11">
        <v>2593</v>
      </c>
      <c r="N6352" s="13"/>
      <c r="O6352" t="str">
        <f t="shared" ref="O6352:O6415" si="207">IF(M6352=_xlfn.MAXIFS(M:M,D:D,D6352),"X","")</f>
        <v/>
      </c>
    </row>
    <row r="6353" spans="1:15" hidden="1">
      <c r="A6353" s="41" t="s">
        <v>94</v>
      </c>
      <c r="B6353" s="46">
        <v>45762</v>
      </c>
      <c r="C6353" s="8" t="s">
        <v>13</v>
      </c>
      <c r="D6353" s="8" t="s">
        <v>46</v>
      </c>
      <c r="E6353" s="8" t="s">
        <v>46</v>
      </c>
      <c r="F6353" s="9">
        <f t="shared" si="206"/>
        <v>-9000000</v>
      </c>
      <c r="G6353" s="9">
        <v>-90</v>
      </c>
      <c r="H6353" s="10">
        <v>-9942840</v>
      </c>
      <c r="I6353" s="11">
        <v>3226798984.8335218</v>
      </c>
      <c r="J6353" s="11">
        <v>30718</v>
      </c>
      <c r="K6353" s="11">
        <v>105045.86837793881</v>
      </c>
      <c r="L6353" s="12">
        <v>488711.84598550759</v>
      </c>
      <c r="M6353" s="11">
        <v>2594</v>
      </c>
      <c r="N6353" s="13"/>
      <c r="O6353" t="str">
        <f t="shared" si="207"/>
        <v/>
      </c>
    </row>
    <row r="6354" spans="1:15" hidden="1">
      <c r="A6354" s="41" t="s">
        <v>94</v>
      </c>
      <c r="B6354" s="46">
        <v>45762</v>
      </c>
      <c r="C6354" s="8" t="s">
        <v>13</v>
      </c>
      <c r="D6354" s="8" t="s">
        <v>46</v>
      </c>
      <c r="E6354" s="8" t="s">
        <v>46</v>
      </c>
      <c r="F6354" s="9">
        <f t="shared" si="206"/>
        <v>-90400000</v>
      </c>
      <c r="G6354" s="9">
        <v>-904</v>
      </c>
      <c r="H6354" s="10">
        <v>-99870304</v>
      </c>
      <c r="I6354" s="11">
        <v>3131837519.8198652</v>
      </c>
      <c r="J6354" s="11">
        <v>29814</v>
      </c>
      <c r="K6354" s="11">
        <v>105045.86837793881</v>
      </c>
      <c r="L6354" s="12">
        <v>4908838.9863433242</v>
      </c>
      <c r="M6354" s="11">
        <v>2595</v>
      </c>
      <c r="N6354" s="13"/>
      <c r="O6354" t="str">
        <f t="shared" si="207"/>
        <v/>
      </c>
    </row>
    <row r="6355" spans="1:15" hidden="1">
      <c r="A6355" s="41" t="s">
        <v>94</v>
      </c>
      <c r="B6355" s="46">
        <v>45762</v>
      </c>
      <c r="C6355" s="8" t="s">
        <v>13</v>
      </c>
      <c r="D6355" s="8" t="s">
        <v>46</v>
      </c>
      <c r="E6355" s="8" t="s">
        <v>46</v>
      </c>
      <c r="F6355" s="9">
        <f t="shared" si="206"/>
        <v>-2200000</v>
      </c>
      <c r="G6355" s="9">
        <v>-22</v>
      </c>
      <c r="H6355" s="10">
        <v>-2430472</v>
      </c>
      <c r="I6355" s="11">
        <v>3129526510.7155504</v>
      </c>
      <c r="J6355" s="11">
        <v>29792</v>
      </c>
      <c r="K6355" s="11">
        <v>105045.86837793881</v>
      </c>
      <c r="L6355" s="12">
        <v>119462.89568534633</v>
      </c>
      <c r="M6355" s="11">
        <v>2596</v>
      </c>
      <c r="N6355" s="13"/>
      <c r="O6355" t="str">
        <f t="shared" si="207"/>
        <v/>
      </c>
    </row>
    <row r="6356" spans="1:15" hidden="1">
      <c r="A6356" s="41" t="s">
        <v>94</v>
      </c>
      <c r="B6356" s="46">
        <v>45762</v>
      </c>
      <c r="C6356" s="8" t="s">
        <v>13</v>
      </c>
      <c r="D6356" s="8" t="s">
        <v>46</v>
      </c>
      <c r="E6356" s="8" t="s">
        <v>46</v>
      </c>
      <c r="F6356" s="9">
        <f t="shared" si="206"/>
        <v>-9900000</v>
      </c>
      <c r="G6356" s="9">
        <v>-99</v>
      </c>
      <c r="H6356" s="10">
        <v>-10937124</v>
      </c>
      <c r="I6356" s="11">
        <v>3119126969.7461343</v>
      </c>
      <c r="J6356" s="11">
        <v>29693</v>
      </c>
      <c r="K6356" s="11">
        <v>105045.86837793881</v>
      </c>
      <c r="L6356" s="12">
        <v>537583.03058405779</v>
      </c>
      <c r="M6356" s="11">
        <v>2597</v>
      </c>
      <c r="N6356" s="13"/>
      <c r="O6356" t="str">
        <f t="shared" si="207"/>
        <v/>
      </c>
    </row>
    <row r="6357" spans="1:15" hidden="1">
      <c r="A6357" s="41" t="s">
        <v>94</v>
      </c>
      <c r="B6357" s="46">
        <v>45762</v>
      </c>
      <c r="C6357" s="8" t="s">
        <v>13</v>
      </c>
      <c r="D6357" s="8" t="s">
        <v>46</v>
      </c>
      <c r="E6357" s="8" t="s">
        <v>46</v>
      </c>
      <c r="F6357" s="9">
        <f t="shared" si="206"/>
        <v>-2700000</v>
      </c>
      <c r="G6357" s="9">
        <v>-27</v>
      </c>
      <c r="H6357" s="10">
        <v>-2982852</v>
      </c>
      <c r="I6357" s="11">
        <v>3116290731.2999301</v>
      </c>
      <c r="J6357" s="11">
        <v>29666</v>
      </c>
      <c r="K6357" s="11">
        <v>105045.86837793881</v>
      </c>
      <c r="L6357" s="12">
        <v>146613.553795652</v>
      </c>
      <c r="M6357" s="11">
        <v>2598</v>
      </c>
      <c r="N6357" s="13"/>
      <c r="O6357" t="str">
        <f t="shared" si="207"/>
        <v/>
      </c>
    </row>
    <row r="6358" spans="1:15" hidden="1">
      <c r="A6358" s="41" t="s">
        <v>94</v>
      </c>
      <c r="B6358" s="46">
        <v>45762</v>
      </c>
      <c r="C6358" s="8" t="s">
        <v>13</v>
      </c>
      <c r="D6358" s="8" t="s">
        <v>14</v>
      </c>
      <c r="E6358" s="8" t="s">
        <v>14</v>
      </c>
      <c r="F6358" s="9">
        <f t="shared" si="206"/>
        <v>900000</v>
      </c>
      <c r="G6358" s="9">
        <v>9</v>
      </c>
      <c r="H6358" s="10">
        <v>958383</v>
      </c>
      <c r="I6358" s="11">
        <v>19959355781.231724</v>
      </c>
      <c r="J6358" s="11">
        <v>198405</v>
      </c>
      <c r="K6358" s="11">
        <v>100599.05638079546</v>
      </c>
      <c r="L6358" s="12">
        <v>0</v>
      </c>
      <c r="M6358" s="11">
        <v>849</v>
      </c>
      <c r="N6358" s="13"/>
      <c r="O6358" t="str">
        <f t="shared" si="207"/>
        <v/>
      </c>
    </row>
    <row r="6359" spans="1:15" hidden="1">
      <c r="A6359" s="41" t="s">
        <v>94</v>
      </c>
      <c r="B6359" s="46">
        <v>45762</v>
      </c>
      <c r="C6359" s="8" t="s">
        <v>13</v>
      </c>
      <c r="D6359" s="8" t="s">
        <v>46</v>
      </c>
      <c r="E6359" s="8" t="s">
        <v>46</v>
      </c>
      <c r="F6359" s="9">
        <f t="shared" si="206"/>
        <v>-27200000</v>
      </c>
      <c r="G6359" s="9">
        <v>-272</v>
      </c>
      <c r="H6359" s="10">
        <v>-30049472</v>
      </c>
      <c r="I6359" s="11">
        <v>3087718255.101131</v>
      </c>
      <c r="J6359" s="11">
        <v>29394</v>
      </c>
      <c r="K6359" s="11">
        <v>105045.86837793881</v>
      </c>
      <c r="L6359" s="12">
        <v>1476995.8012006432</v>
      </c>
      <c r="M6359" s="11">
        <v>2599</v>
      </c>
      <c r="N6359" s="13"/>
      <c r="O6359" t="str">
        <f t="shared" si="207"/>
        <v/>
      </c>
    </row>
    <row r="6360" spans="1:15" hidden="1">
      <c r="A6360" s="41" t="s">
        <v>94</v>
      </c>
      <c r="B6360" s="46">
        <v>45762</v>
      </c>
      <c r="C6360" s="8" t="s">
        <v>13</v>
      </c>
      <c r="D6360" s="8" t="s">
        <v>46</v>
      </c>
      <c r="E6360" s="8" t="s">
        <v>46</v>
      </c>
      <c r="F6360" s="9">
        <f t="shared" si="206"/>
        <v>-19100000</v>
      </c>
      <c r="G6360" s="9">
        <v>-191</v>
      </c>
      <c r="H6360" s="10">
        <v>-21100916</v>
      </c>
      <c r="I6360" s="11">
        <v>3067654494.2409449</v>
      </c>
      <c r="J6360" s="11">
        <v>29203</v>
      </c>
      <c r="K6360" s="11">
        <v>105045.86837793881</v>
      </c>
      <c r="L6360" s="12">
        <v>1037155.1398136877</v>
      </c>
      <c r="M6360" s="11">
        <v>2600</v>
      </c>
      <c r="N6360" s="13"/>
      <c r="O6360" t="str">
        <f t="shared" si="207"/>
        <v/>
      </c>
    </row>
    <row r="6361" spans="1:15" hidden="1">
      <c r="A6361" s="41" t="s">
        <v>94</v>
      </c>
      <c r="B6361" s="46">
        <v>45762</v>
      </c>
      <c r="C6361" s="8" t="s">
        <v>13</v>
      </c>
      <c r="D6361" s="8" t="s">
        <v>46</v>
      </c>
      <c r="E6361" s="8" t="s">
        <v>46</v>
      </c>
      <c r="F6361" s="9">
        <f t="shared" si="206"/>
        <v>281800000</v>
      </c>
      <c r="G6361" s="9">
        <v>2818</v>
      </c>
      <c r="H6361" s="10">
        <v>310196986</v>
      </c>
      <c r="I6361" s="11">
        <v>3377851480.2409449</v>
      </c>
      <c r="J6361" s="11">
        <v>32021</v>
      </c>
      <c r="K6361" s="11">
        <v>105488.63184288263</v>
      </c>
      <c r="L6361" s="12">
        <v>0</v>
      </c>
      <c r="M6361" s="11">
        <v>2601</v>
      </c>
      <c r="N6361" s="13"/>
      <c r="O6361" t="str">
        <f t="shared" si="207"/>
        <v/>
      </c>
    </row>
    <row r="6362" spans="1:15" hidden="1">
      <c r="A6362" s="41" t="s">
        <v>94</v>
      </c>
      <c r="B6362" s="46">
        <v>45762</v>
      </c>
      <c r="C6362" s="8" t="s">
        <v>13</v>
      </c>
      <c r="D6362" s="8" t="s">
        <v>46</v>
      </c>
      <c r="E6362" s="8" t="s">
        <v>46</v>
      </c>
      <c r="F6362" s="9">
        <f t="shared" si="206"/>
        <v>-9300000</v>
      </c>
      <c r="G6362" s="9">
        <v>-93</v>
      </c>
      <c r="H6362" s="10">
        <v>-10274268</v>
      </c>
      <c r="I6362" s="11">
        <v>3368041037.4795566</v>
      </c>
      <c r="J6362" s="11">
        <v>31928</v>
      </c>
      <c r="K6362" s="11">
        <v>105488.63184288263</v>
      </c>
      <c r="L6362" s="12">
        <v>463825.23861191422</v>
      </c>
      <c r="M6362" s="11">
        <v>2602</v>
      </c>
      <c r="N6362" s="13"/>
      <c r="O6362" t="str">
        <f t="shared" si="207"/>
        <v/>
      </c>
    </row>
    <row r="6363" spans="1:15" hidden="1">
      <c r="A6363" s="41" t="s">
        <v>94</v>
      </c>
      <c r="B6363" s="46">
        <v>45762</v>
      </c>
      <c r="C6363" s="8" t="s">
        <v>13</v>
      </c>
      <c r="D6363" s="8" t="s">
        <v>46</v>
      </c>
      <c r="E6363" s="8" t="s">
        <v>46</v>
      </c>
      <c r="F6363" s="9">
        <f t="shared" si="206"/>
        <v>-3000000</v>
      </c>
      <c r="G6363" s="9">
        <v>-30</v>
      </c>
      <c r="H6363" s="10">
        <v>-3314280</v>
      </c>
      <c r="I6363" s="11">
        <v>3364876378.5242701</v>
      </c>
      <c r="J6363" s="11">
        <v>31898</v>
      </c>
      <c r="K6363" s="11">
        <v>105488.63184288263</v>
      </c>
      <c r="L6363" s="12">
        <v>149621.04471352091</v>
      </c>
      <c r="M6363" s="11">
        <v>2603</v>
      </c>
      <c r="N6363" s="13"/>
      <c r="O6363" t="str">
        <f t="shared" si="207"/>
        <v/>
      </c>
    </row>
    <row r="6364" spans="1:15" hidden="1">
      <c r="A6364" s="41" t="s">
        <v>94</v>
      </c>
      <c r="B6364" s="46">
        <v>45762</v>
      </c>
      <c r="C6364" s="8" t="s">
        <v>13</v>
      </c>
      <c r="D6364" s="8" t="s">
        <v>46</v>
      </c>
      <c r="E6364" s="8" t="s">
        <v>46</v>
      </c>
      <c r="F6364" s="9">
        <f t="shared" si="206"/>
        <v>-1800000</v>
      </c>
      <c r="G6364" s="9">
        <v>-18</v>
      </c>
      <c r="H6364" s="10">
        <v>-1988568</v>
      </c>
      <c r="I6364" s="11">
        <v>3362977583.1510983</v>
      </c>
      <c r="J6364" s="11">
        <v>31880</v>
      </c>
      <c r="K6364" s="11">
        <v>105488.63184288263</v>
      </c>
      <c r="L6364" s="12">
        <v>89772.626828112639</v>
      </c>
      <c r="M6364" s="11">
        <v>2604</v>
      </c>
      <c r="N6364" s="13"/>
      <c r="O6364" t="str">
        <f t="shared" si="207"/>
        <v/>
      </c>
    </row>
    <row r="6365" spans="1:15" hidden="1">
      <c r="A6365" s="41" t="s">
        <v>94</v>
      </c>
      <c r="B6365" s="46">
        <v>45762</v>
      </c>
      <c r="C6365" s="8" t="s">
        <v>13</v>
      </c>
      <c r="D6365" s="8" t="s">
        <v>14</v>
      </c>
      <c r="E6365" s="8" t="s">
        <v>14</v>
      </c>
      <c r="F6365" s="9">
        <f t="shared" si="206"/>
        <v>-1800000</v>
      </c>
      <c r="G6365" s="9">
        <v>-18</v>
      </c>
      <c r="H6365" s="10">
        <v>-1917234</v>
      </c>
      <c r="I6365" s="11">
        <v>19957544998.216869</v>
      </c>
      <c r="J6365" s="11">
        <v>198387</v>
      </c>
      <c r="K6365" s="11">
        <v>100599.05638079546</v>
      </c>
      <c r="L6365" s="12">
        <v>106450.98514568177</v>
      </c>
      <c r="M6365" s="11">
        <v>850</v>
      </c>
      <c r="N6365" s="13"/>
      <c r="O6365" t="str">
        <f t="shared" si="207"/>
        <v/>
      </c>
    </row>
    <row r="6366" spans="1:15" hidden="1">
      <c r="A6366" s="41" t="s">
        <v>94</v>
      </c>
      <c r="B6366" s="46">
        <v>45762</v>
      </c>
      <c r="C6366" s="8" t="s">
        <v>13</v>
      </c>
      <c r="D6366" s="8" t="s">
        <v>46</v>
      </c>
      <c r="E6366" s="8" t="s">
        <v>46</v>
      </c>
      <c r="F6366" s="9">
        <f t="shared" si="206"/>
        <v>-90400000</v>
      </c>
      <c r="G6366" s="9">
        <v>-904</v>
      </c>
      <c r="H6366" s="10">
        <v>-99870304</v>
      </c>
      <c r="I6366" s="11">
        <v>3267615859.9651322</v>
      </c>
      <c r="J6366" s="11">
        <v>30976</v>
      </c>
      <c r="K6366" s="11">
        <v>105488.63184288263</v>
      </c>
      <c r="L6366" s="12">
        <v>4508580.8140341043</v>
      </c>
      <c r="M6366" s="11">
        <v>2605</v>
      </c>
      <c r="N6366" s="13"/>
      <c r="O6366" t="str">
        <f t="shared" si="207"/>
        <v/>
      </c>
    </row>
    <row r="6367" spans="1:15" hidden="1">
      <c r="A6367" s="41" t="s">
        <v>94</v>
      </c>
      <c r="B6367" s="46">
        <v>45762</v>
      </c>
      <c r="C6367" s="8" t="s">
        <v>13</v>
      </c>
      <c r="D6367" s="8" t="s">
        <v>14</v>
      </c>
      <c r="E6367" s="8" t="s">
        <v>14</v>
      </c>
      <c r="F6367" s="9">
        <f t="shared" si="206"/>
        <v>900000</v>
      </c>
      <c r="G6367" s="9">
        <v>9</v>
      </c>
      <c r="H6367" s="10">
        <v>955287</v>
      </c>
      <c r="I6367" s="11">
        <v>19958500285.216869</v>
      </c>
      <c r="J6367" s="11">
        <v>198396</v>
      </c>
      <c r="K6367" s="11">
        <v>100599.3078752438</v>
      </c>
      <c r="L6367" s="12">
        <v>0</v>
      </c>
      <c r="M6367" s="11">
        <v>851</v>
      </c>
      <c r="N6367" s="13"/>
      <c r="O6367" t="str">
        <f t="shared" si="207"/>
        <v/>
      </c>
    </row>
    <row r="6368" spans="1:15" hidden="1">
      <c r="A6368" s="41" t="s">
        <v>94</v>
      </c>
      <c r="B6368" s="46">
        <v>45762</v>
      </c>
      <c r="C6368" s="8" t="s">
        <v>13</v>
      </c>
      <c r="D6368" s="8" t="s">
        <v>46</v>
      </c>
      <c r="E6368" s="8" t="s">
        <v>46</v>
      </c>
      <c r="F6368" s="9">
        <f t="shared" si="206"/>
        <v>-900000</v>
      </c>
      <c r="G6368" s="9">
        <v>-9</v>
      </c>
      <c r="H6368" s="10">
        <v>-994284</v>
      </c>
      <c r="I6368" s="11">
        <v>3266666462.2785463</v>
      </c>
      <c r="J6368" s="11">
        <v>30967</v>
      </c>
      <c r="K6368" s="11">
        <v>105488.63184288263</v>
      </c>
      <c r="L6368" s="12">
        <v>44886.31341405632</v>
      </c>
      <c r="M6368" s="11">
        <v>2606</v>
      </c>
      <c r="N6368" s="13"/>
      <c r="O6368" t="str">
        <f t="shared" si="207"/>
        <v/>
      </c>
    </row>
    <row r="6369" spans="1:15" hidden="1">
      <c r="A6369" s="41" t="s">
        <v>94</v>
      </c>
      <c r="B6369" s="46">
        <v>45762</v>
      </c>
      <c r="C6369" s="8" t="s">
        <v>13</v>
      </c>
      <c r="D6369" s="8" t="s">
        <v>46</v>
      </c>
      <c r="E6369" s="8" t="s">
        <v>46</v>
      </c>
      <c r="F6369" s="9">
        <f t="shared" si="206"/>
        <v>-2000000</v>
      </c>
      <c r="G6369" s="9">
        <v>-20</v>
      </c>
      <c r="H6369" s="10">
        <v>-2209520</v>
      </c>
      <c r="I6369" s="11">
        <v>3264556689.6416888</v>
      </c>
      <c r="J6369" s="11">
        <v>30947</v>
      </c>
      <c r="K6369" s="11">
        <v>105488.63184288263</v>
      </c>
      <c r="L6369" s="12">
        <v>99747.363142347429</v>
      </c>
      <c r="M6369" s="11">
        <v>2607</v>
      </c>
      <c r="N6369" s="13"/>
      <c r="O6369" t="str">
        <f t="shared" si="207"/>
        <v/>
      </c>
    </row>
    <row r="6370" spans="1:15" hidden="1">
      <c r="A6370" s="41" t="s">
        <v>94</v>
      </c>
      <c r="B6370" s="46">
        <v>45762</v>
      </c>
      <c r="C6370" s="8" t="s">
        <v>13</v>
      </c>
      <c r="D6370" s="8" t="s">
        <v>46</v>
      </c>
      <c r="E6370" s="8" t="s">
        <v>46</v>
      </c>
      <c r="F6370" s="9">
        <f t="shared" si="206"/>
        <v>-900000</v>
      </c>
      <c r="G6370" s="9">
        <v>-9</v>
      </c>
      <c r="H6370" s="10">
        <v>-994284</v>
      </c>
      <c r="I6370" s="11">
        <v>3263607291.9551029</v>
      </c>
      <c r="J6370" s="11">
        <v>30938</v>
      </c>
      <c r="K6370" s="11">
        <v>105488.63184288263</v>
      </c>
      <c r="L6370" s="12">
        <v>44886.31341405632</v>
      </c>
      <c r="M6370" s="11">
        <v>2608</v>
      </c>
      <c r="N6370" s="13"/>
      <c r="O6370" t="str">
        <f t="shared" si="207"/>
        <v/>
      </c>
    </row>
    <row r="6371" spans="1:15" hidden="1">
      <c r="A6371" s="41" t="s">
        <v>94</v>
      </c>
      <c r="B6371" s="46">
        <v>45762</v>
      </c>
      <c r="C6371" s="8" t="s">
        <v>13</v>
      </c>
      <c r="D6371" s="8" t="s">
        <v>46</v>
      </c>
      <c r="E6371" s="8" t="s">
        <v>46</v>
      </c>
      <c r="F6371" s="9">
        <f t="shared" si="206"/>
        <v>900000</v>
      </c>
      <c r="G6371" s="9">
        <v>9</v>
      </c>
      <c r="H6371" s="10">
        <v>993312</v>
      </c>
      <c r="I6371" s="11">
        <v>3264600603.9551029</v>
      </c>
      <c r="J6371" s="11">
        <v>30947</v>
      </c>
      <c r="K6371" s="11">
        <v>105490.05085969894</v>
      </c>
      <c r="L6371" s="12">
        <v>0</v>
      </c>
      <c r="M6371" s="11">
        <v>2609</v>
      </c>
      <c r="N6371" s="13"/>
      <c r="O6371" t="str">
        <f t="shared" si="207"/>
        <v/>
      </c>
    </row>
    <row r="6372" spans="1:15" hidden="1">
      <c r="A6372" s="41" t="s">
        <v>94</v>
      </c>
      <c r="B6372" s="46">
        <v>45762</v>
      </c>
      <c r="C6372" s="8" t="s">
        <v>13</v>
      </c>
      <c r="D6372" s="8" t="s">
        <v>46</v>
      </c>
      <c r="E6372" s="8" t="s">
        <v>46</v>
      </c>
      <c r="F6372" s="9">
        <f t="shared" si="206"/>
        <v>-1800000</v>
      </c>
      <c r="G6372" s="9">
        <v>-18</v>
      </c>
      <c r="H6372" s="10">
        <v>-1988568</v>
      </c>
      <c r="I6372" s="11">
        <v>3262701783.0396285</v>
      </c>
      <c r="J6372" s="11">
        <v>30929</v>
      </c>
      <c r="K6372" s="11">
        <v>105490.05085969894</v>
      </c>
      <c r="L6372" s="12">
        <v>89747.084525419166</v>
      </c>
      <c r="M6372" s="11">
        <v>2610</v>
      </c>
      <c r="N6372" s="13"/>
      <c r="O6372" t="str">
        <f t="shared" si="207"/>
        <v/>
      </c>
    </row>
    <row r="6373" spans="1:15" hidden="1">
      <c r="A6373" s="41" t="s">
        <v>94</v>
      </c>
      <c r="B6373" s="46">
        <v>45762</v>
      </c>
      <c r="C6373" s="8" t="s">
        <v>13</v>
      </c>
      <c r="D6373" s="8" t="s">
        <v>46</v>
      </c>
      <c r="E6373" s="8" t="s">
        <v>46</v>
      </c>
      <c r="F6373" s="9">
        <f t="shared" si="206"/>
        <v>-1100000</v>
      </c>
      <c r="G6373" s="9">
        <v>-11</v>
      </c>
      <c r="H6373" s="10">
        <v>-1215236</v>
      </c>
      <c r="I6373" s="11">
        <v>3261541392.4801717</v>
      </c>
      <c r="J6373" s="11">
        <v>30918</v>
      </c>
      <c r="K6373" s="11">
        <v>105490.05085969894</v>
      </c>
      <c r="L6373" s="12">
        <v>54845.440543311648</v>
      </c>
      <c r="M6373" s="11">
        <v>2611</v>
      </c>
      <c r="N6373" s="13"/>
      <c r="O6373" t="str">
        <f t="shared" si="207"/>
        <v/>
      </c>
    </row>
    <row r="6374" spans="1:15" hidden="1">
      <c r="A6374" s="41" t="s">
        <v>94</v>
      </c>
      <c r="B6374" s="46">
        <v>45762</v>
      </c>
      <c r="C6374" s="8" t="s">
        <v>13</v>
      </c>
      <c r="D6374" s="8" t="s">
        <v>46</v>
      </c>
      <c r="E6374" s="8" t="s">
        <v>46</v>
      </c>
      <c r="F6374" s="9">
        <f t="shared" si="206"/>
        <v>-4500000</v>
      </c>
      <c r="G6374" s="9">
        <v>-45</v>
      </c>
      <c r="H6374" s="10">
        <v>-4971420</v>
      </c>
      <c r="I6374" s="11">
        <v>3256794340.1914854</v>
      </c>
      <c r="J6374" s="11">
        <v>30873</v>
      </c>
      <c r="K6374" s="11">
        <v>105490.05085969894</v>
      </c>
      <c r="L6374" s="12">
        <v>224367.71131354757</v>
      </c>
      <c r="M6374" s="11">
        <v>2612</v>
      </c>
      <c r="N6374" s="13"/>
      <c r="O6374" t="str">
        <f t="shared" si="207"/>
        <v/>
      </c>
    </row>
    <row r="6375" spans="1:15" hidden="1">
      <c r="A6375" s="41" t="s">
        <v>94</v>
      </c>
      <c r="B6375" s="46">
        <v>45762</v>
      </c>
      <c r="C6375" s="8" t="s">
        <v>13</v>
      </c>
      <c r="D6375" s="8" t="s">
        <v>46</v>
      </c>
      <c r="E6375" s="8" t="s">
        <v>46</v>
      </c>
      <c r="F6375" s="9">
        <f t="shared" si="206"/>
        <v>900000</v>
      </c>
      <c r="G6375" s="9">
        <v>9</v>
      </c>
      <c r="H6375" s="10">
        <v>994005</v>
      </c>
      <c r="I6375" s="11">
        <v>3257788345.1914854</v>
      </c>
      <c r="J6375" s="11">
        <v>30882</v>
      </c>
      <c r="K6375" s="11">
        <v>105491.4948899516</v>
      </c>
      <c r="L6375" s="12">
        <v>0</v>
      </c>
      <c r="M6375" s="11">
        <v>2613</v>
      </c>
      <c r="N6375" s="13"/>
      <c r="O6375" t="str">
        <f t="shared" si="207"/>
        <v/>
      </c>
    </row>
    <row r="6376" spans="1:15" hidden="1">
      <c r="A6376" s="41" t="s">
        <v>94</v>
      </c>
      <c r="B6376" s="46">
        <v>45762</v>
      </c>
      <c r="C6376" s="8" t="s">
        <v>13</v>
      </c>
      <c r="D6376" s="8" t="s">
        <v>46</v>
      </c>
      <c r="E6376" s="8" t="s">
        <v>46</v>
      </c>
      <c r="F6376" s="9">
        <f t="shared" si="206"/>
        <v>-1800000</v>
      </c>
      <c r="G6376" s="9">
        <v>-18</v>
      </c>
      <c r="H6376" s="10">
        <v>-1988568</v>
      </c>
      <c r="I6376" s="11">
        <v>3255889498.2834663</v>
      </c>
      <c r="J6376" s="11">
        <v>30864</v>
      </c>
      <c r="K6376" s="11">
        <v>105491.4948899516</v>
      </c>
      <c r="L6376" s="12">
        <v>89721.091980871279</v>
      </c>
      <c r="M6376" s="11">
        <v>2614</v>
      </c>
      <c r="N6376" s="13"/>
      <c r="O6376" t="str">
        <f t="shared" si="207"/>
        <v/>
      </c>
    </row>
    <row r="6377" spans="1:15" hidden="1">
      <c r="A6377" s="41" t="s">
        <v>94</v>
      </c>
      <c r="B6377" s="46">
        <v>45762</v>
      </c>
      <c r="C6377" s="8" t="s">
        <v>13</v>
      </c>
      <c r="D6377" s="8" t="s">
        <v>46</v>
      </c>
      <c r="E6377" s="8" t="s">
        <v>46</v>
      </c>
      <c r="F6377" s="9">
        <f t="shared" si="206"/>
        <v>-72300000</v>
      </c>
      <c r="G6377" s="9">
        <v>-723</v>
      </c>
      <c r="H6377" s="10">
        <v>-79874148</v>
      </c>
      <c r="I6377" s="11">
        <v>3179619147.4780312</v>
      </c>
      <c r="J6377" s="11">
        <v>30141</v>
      </c>
      <c r="K6377" s="11">
        <v>105491.4948899516</v>
      </c>
      <c r="L6377" s="12">
        <v>3603797.1945649981</v>
      </c>
      <c r="M6377" s="11">
        <v>2615</v>
      </c>
      <c r="N6377" s="13"/>
      <c r="O6377" t="str">
        <f t="shared" si="207"/>
        <v/>
      </c>
    </row>
    <row r="6378" spans="1:15" hidden="1">
      <c r="A6378" s="41" t="s">
        <v>94</v>
      </c>
      <c r="B6378" s="46">
        <v>45762</v>
      </c>
      <c r="C6378" s="8" t="s">
        <v>13</v>
      </c>
      <c r="D6378" s="8" t="s">
        <v>46</v>
      </c>
      <c r="E6378" s="8" t="s">
        <v>46</v>
      </c>
      <c r="F6378" s="9">
        <f t="shared" si="206"/>
        <v>-271400000</v>
      </c>
      <c r="G6378" s="9">
        <v>-2714</v>
      </c>
      <c r="H6378" s="10">
        <v>-299831864</v>
      </c>
      <c r="I6378" s="11">
        <v>2893315230.3467026</v>
      </c>
      <c r="J6378" s="11">
        <v>27427</v>
      </c>
      <c r="K6378" s="11">
        <v>105491.4948899516</v>
      </c>
      <c r="L6378" s="12">
        <v>13527946.868671358</v>
      </c>
      <c r="M6378" s="11">
        <v>2616</v>
      </c>
      <c r="N6378" s="13"/>
      <c r="O6378" t="str">
        <f t="shared" si="207"/>
        <v/>
      </c>
    </row>
    <row r="6379" spans="1:15" hidden="1">
      <c r="A6379" s="41" t="s">
        <v>94</v>
      </c>
      <c r="B6379" s="46">
        <v>45762</v>
      </c>
      <c r="C6379" s="8" t="s">
        <v>13</v>
      </c>
      <c r="D6379" s="8" t="s">
        <v>46</v>
      </c>
      <c r="E6379" s="8" t="s">
        <v>46</v>
      </c>
      <c r="F6379" s="9">
        <f t="shared" si="206"/>
        <v>-9100000</v>
      </c>
      <c r="G6379" s="9">
        <v>-91</v>
      </c>
      <c r="H6379" s="10">
        <v>-10053316</v>
      </c>
      <c r="I6379" s="11">
        <v>2883715504.311717</v>
      </c>
      <c r="J6379" s="11">
        <v>27336</v>
      </c>
      <c r="K6379" s="11">
        <v>105491.4948899516</v>
      </c>
      <c r="L6379" s="12">
        <v>453589.96501440369</v>
      </c>
      <c r="M6379" s="11">
        <v>2617</v>
      </c>
      <c r="N6379" s="13"/>
      <c r="O6379" t="str">
        <f t="shared" si="207"/>
        <v/>
      </c>
    </row>
    <row r="6380" spans="1:15" hidden="1">
      <c r="A6380" s="41" t="s">
        <v>94</v>
      </c>
      <c r="B6380" s="46">
        <v>45762</v>
      </c>
      <c r="C6380" s="8" t="s">
        <v>13</v>
      </c>
      <c r="D6380" s="8" t="s">
        <v>46</v>
      </c>
      <c r="E6380" s="8" t="s">
        <v>46</v>
      </c>
      <c r="F6380" s="9">
        <f t="shared" si="206"/>
        <v>-38900000</v>
      </c>
      <c r="G6380" s="9">
        <v>-389</v>
      </c>
      <c r="H6380" s="10">
        <v>-42975164</v>
      </c>
      <c r="I6380" s="11">
        <v>2842679312.7995257</v>
      </c>
      <c r="J6380" s="11">
        <v>26947</v>
      </c>
      <c r="K6380" s="11">
        <v>105491.4948899516</v>
      </c>
      <c r="L6380" s="12">
        <v>1938972.4878088236</v>
      </c>
      <c r="M6380" s="11">
        <v>2618</v>
      </c>
      <c r="N6380" s="13"/>
      <c r="O6380" t="str">
        <f t="shared" si="207"/>
        <v/>
      </c>
    </row>
    <row r="6381" spans="1:15" hidden="1">
      <c r="A6381" s="41" t="s">
        <v>94</v>
      </c>
      <c r="B6381" s="46">
        <v>45762</v>
      </c>
      <c r="C6381" s="8" t="s">
        <v>13</v>
      </c>
      <c r="D6381" s="8" t="s">
        <v>46</v>
      </c>
      <c r="E6381" s="8" t="s">
        <v>46</v>
      </c>
      <c r="F6381" s="9">
        <f t="shared" si="206"/>
        <v>-8100000</v>
      </c>
      <c r="G6381" s="9">
        <v>-81</v>
      </c>
      <c r="H6381" s="10">
        <v>-8948556</v>
      </c>
      <c r="I6381" s="11">
        <v>2834134501.7134395</v>
      </c>
      <c r="J6381" s="11">
        <v>26866</v>
      </c>
      <c r="K6381" s="11">
        <v>105491.4948899516</v>
      </c>
      <c r="L6381" s="12">
        <v>403744.91391392052</v>
      </c>
      <c r="M6381" s="11">
        <v>2619</v>
      </c>
      <c r="N6381" s="13"/>
      <c r="O6381" t="str">
        <f t="shared" si="207"/>
        <v/>
      </c>
    </row>
    <row r="6382" spans="1:15" hidden="1">
      <c r="A6382" s="41" t="s">
        <v>94</v>
      </c>
      <c r="B6382" s="46">
        <v>45762</v>
      </c>
      <c r="C6382" s="8" t="s">
        <v>13</v>
      </c>
      <c r="D6382" s="8" t="s">
        <v>14</v>
      </c>
      <c r="E6382" s="8" t="s">
        <v>14</v>
      </c>
      <c r="F6382" s="9">
        <f t="shared" si="206"/>
        <v>-1800000</v>
      </c>
      <c r="G6382" s="9">
        <v>-18</v>
      </c>
      <c r="H6382" s="10">
        <v>-1917234</v>
      </c>
      <c r="I6382" s="11">
        <v>19956689497.675114</v>
      </c>
      <c r="J6382" s="11">
        <v>198378</v>
      </c>
      <c r="K6382" s="11">
        <v>100599.3078752438</v>
      </c>
      <c r="L6382" s="12">
        <v>106446.45824561152</v>
      </c>
      <c r="M6382" s="11">
        <v>852</v>
      </c>
      <c r="N6382" s="13"/>
      <c r="O6382" t="str">
        <f t="shared" si="207"/>
        <v/>
      </c>
    </row>
    <row r="6383" spans="1:15" hidden="1">
      <c r="A6383" s="41" t="s">
        <v>94</v>
      </c>
      <c r="B6383" s="46">
        <v>45762</v>
      </c>
      <c r="C6383" s="8" t="s">
        <v>13</v>
      </c>
      <c r="D6383" s="8" t="s">
        <v>46</v>
      </c>
      <c r="E6383" s="8" t="s">
        <v>46</v>
      </c>
      <c r="F6383" s="9">
        <f t="shared" si="206"/>
        <v>-2000000</v>
      </c>
      <c r="G6383" s="9">
        <v>-20</v>
      </c>
      <c r="H6383" s="10">
        <v>-2209520</v>
      </c>
      <c r="I6383" s="11">
        <v>2832024671.8156404</v>
      </c>
      <c r="J6383" s="11">
        <v>26846</v>
      </c>
      <c r="K6383" s="11">
        <v>105491.4948899516</v>
      </c>
      <c r="L6383" s="12">
        <v>99690.102200968191</v>
      </c>
      <c r="M6383" s="11">
        <v>2620</v>
      </c>
      <c r="N6383" s="13"/>
      <c r="O6383" t="str">
        <f t="shared" si="207"/>
        <v/>
      </c>
    </row>
    <row r="6384" spans="1:15" hidden="1">
      <c r="A6384" s="41" t="s">
        <v>94</v>
      </c>
      <c r="B6384" s="46">
        <v>45762</v>
      </c>
      <c r="C6384" s="8" t="s">
        <v>13</v>
      </c>
      <c r="D6384" s="8" t="s">
        <v>46</v>
      </c>
      <c r="E6384" s="8" t="s">
        <v>46</v>
      </c>
      <c r="F6384" s="9">
        <f t="shared" si="206"/>
        <v>-63300000</v>
      </c>
      <c r="G6384" s="9">
        <v>-633</v>
      </c>
      <c r="H6384" s="10">
        <v>-69931308</v>
      </c>
      <c r="I6384" s="11">
        <v>2765248555.5503011</v>
      </c>
      <c r="J6384" s="11">
        <v>26213</v>
      </c>
      <c r="K6384" s="11">
        <v>105491.4948899516</v>
      </c>
      <c r="L6384" s="12">
        <v>3155191.7346606329</v>
      </c>
      <c r="M6384" s="11">
        <v>2621</v>
      </c>
      <c r="N6384" s="13"/>
      <c r="O6384" t="str">
        <f t="shared" si="207"/>
        <v/>
      </c>
    </row>
    <row r="6385" spans="1:15" hidden="1">
      <c r="A6385" s="41" t="s">
        <v>94</v>
      </c>
      <c r="B6385" s="46">
        <v>45762</v>
      </c>
      <c r="C6385" s="8" t="s">
        <v>13</v>
      </c>
      <c r="D6385" s="8" t="s">
        <v>14</v>
      </c>
      <c r="E6385" s="8" t="s">
        <v>14</v>
      </c>
      <c r="F6385" s="9">
        <f t="shared" si="206"/>
        <v>-900000</v>
      </c>
      <c r="G6385" s="9">
        <v>-9</v>
      </c>
      <c r="H6385" s="10">
        <v>-958617</v>
      </c>
      <c r="I6385" s="11">
        <v>19955784103.904236</v>
      </c>
      <c r="J6385" s="11">
        <v>198369</v>
      </c>
      <c r="K6385" s="11">
        <v>100599.3078752438</v>
      </c>
      <c r="L6385" s="12">
        <v>53223.229122805758</v>
      </c>
      <c r="M6385" s="11">
        <v>853</v>
      </c>
      <c r="N6385" s="13"/>
      <c r="O6385" t="str">
        <f t="shared" si="207"/>
        <v/>
      </c>
    </row>
    <row r="6386" spans="1:15" hidden="1">
      <c r="A6386" s="41" t="s">
        <v>94</v>
      </c>
      <c r="B6386" s="46">
        <v>45762</v>
      </c>
      <c r="C6386" s="8" t="s">
        <v>13</v>
      </c>
      <c r="D6386" s="8" t="s">
        <v>46</v>
      </c>
      <c r="E6386" s="8" t="s">
        <v>46</v>
      </c>
      <c r="F6386" s="9">
        <f t="shared" si="206"/>
        <v>900000</v>
      </c>
      <c r="G6386" s="9">
        <v>9</v>
      </c>
      <c r="H6386" s="10">
        <v>993591</v>
      </c>
      <c r="I6386" s="11">
        <v>2766242146.5503011</v>
      </c>
      <c r="J6386" s="11">
        <v>26222</v>
      </c>
      <c r="K6386" s="11">
        <v>105493.17925979334</v>
      </c>
      <c r="L6386" s="12">
        <v>0</v>
      </c>
      <c r="M6386" s="11">
        <v>2622</v>
      </c>
      <c r="N6386" s="13"/>
      <c r="O6386" t="str">
        <f t="shared" si="207"/>
        <v/>
      </c>
    </row>
    <row r="6387" spans="1:15" hidden="1">
      <c r="A6387" s="41" t="s">
        <v>94</v>
      </c>
      <c r="B6387" s="46">
        <v>45762</v>
      </c>
      <c r="C6387" s="8" t="s">
        <v>13</v>
      </c>
      <c r="D6387" s="8" t="s">
        <v>14</v>
      </c>
      <c r="E6387" s="8" t="s">
        <v>14</v>
      </c>
      <c r="F6387" s="9">
        <f t="shared" si="206"/>
        <v>-900000</v>
      </c>
      <c r="G6387" s="9">
        <v>-9</v>
      </c>
      <c r="H6387" s="10">
        <v>-958617</v>
      </c>
      <c r="I6387" s="11">
        <v>19954878710.133358</v>
      </c>
      <c r="J6387" s="11">
        <v>198360</v>
      </c>
      <c r="K6387" s="11">
        <v>100599.3078752438</v>
      </c>
      <c r="L6387" s="12">
        <v>53223.229122805758</v>
      </c>
      <c r="M6387" s="11">
        <v>854</v>
      </c>
      <c r="N6387" s="13"/>
      <c r="O6387" t="str">
        <f t="shared" si="207"/>
        <v/>
      </c>
    </row>
    <row r="6388" spans="1:15" hidden="1">
      <c r="A6388" s="41" t="s">
        <v>94</v>
      </c>
      <c r="B6388" s="46">
        <v>45762</v>
      </c>
      <c r="C6388" s="8" t="s">
        <v>13</v>
      </c>
      <c r="D6388" s="8" t="s">
        <v>46</v>
      </c>
      <c r="E6388" s="8" t="s">
        <v>46</v>
      </c>
      <c r="F6388" s="9">
        <f t="shared" si="206"/>
        <v>-900000</v>
      </c>
      <c r="G6388" s="9">
        <v>-9</v>
      </c>
      <c r="H6388" s="10">
        <v>-994284</v>
      </c>
      <c r="I6388" s="11">
        <v>2765292707.9369631</v>
      </c>
      <c r="J6388" s="11">
        <v>26213</v>
      </c>
      <c r="K6388" s="11">
        <v>105493.17925979334</v>
      </c>
      <c r="L6388" s="12">
        <v>44845.386661859928</v>
      </c>
      <c r="M6388" s="11">
        <v>2623</v>
      </c>
      <c r="N6388" s="13"/>
      <c r="O6388" t="str">
        <f t="shared" si="207"/>
        <v/>
      </c>
    </row>
    <row r="6389" spans="1:15" hidden="1">
      <c r="A6389" s="41" t="s">
        <v>94</v>
      </c>
      <c r="B6389" s="46">
        <v>45762</v>
      </c>
      <c r="C6389" s="8" t="s">
        <v>13</v>
      </c>
      <c r="D6389" s="8" t="s">
        <v>46</v>
      </c>
      <c r="E6389" s="8" t="s">
        <v>46</v>
      </c>
      <c r="F6389" s="9">
        <f t="shared" si="206"/>
        <v>-4500000</v>
      </c>
      <c r="G6389" s="9">
        <v>-45</v>
      </c>
      <c r="H6389" s="10">
        <v>-4971420</v>
      </c>
      <c r="I6389" s="11">
        <v>2760545514.8702722</v>
      </c>
      <c r="J6389" s="11">
        <v>26168</v>
      </c>
      <c r="K6389" s="11">
        <v>105493.17925979334</v>
      </c>
      <c r="L6389" s="12">
        <v>224226.93330929987</v>
      </c>
      <c r="M6389" s="11">
        <v>2624</v>
      </c>
      <c r="N6389" s="13"/>
      <c r="O6389" t="str">
        <f t="shared" si="207"/>
        <v/>
      </c>
    </row>
    <row r="6390" spans="1:15" hidden="1">
      <c r="A6390" s="41" t="s">
        <v>94</v>
      </c>
      <c r="B6390" s="46">
        <v>45762</v>
      </c>
      <c r="C6390" s="8" t="s">
        <v>13</v>
      </c>
      <c r="D6390" s="8" t="s">
        <v>46</v>
      </c>
      <c r="E6390" s="8" t="s">
        <v>46</v>
      </c>
      <c r="F6390" s="9">
        <f t="shared" si="206"/>
        <v>-2000000</v>
      </c>
      <c r="G6390" s="9">
        <v>-20</v>
      </c>
      <c r="H6390" s="10">
        <v>-2209520</v>
      </c>
      <c r="I6390" s="11">
        <v>2758435651.2850761</v>
      </c>
      <c r="J6390" s="11">
        <v>26148</v>
      </c>
      <c r="K6390" s="11">
        <v>105493.17925979334</v>
      </c>
      <c r="L6390" s="12">
        <v>99656.414804133121</v>
      </c>
      <c r="M6390" s="11">
        <v>2625</v>
      </c>
      <c r="N6390" s="13"/>
      <c r="O6390" t="str">
        <f t="shared" si="207"/>
        <v/>
      </c>
    </row>
    <row r="6391" spans="1:15" hidden="1">
      <c r="A6391" s="41" t="s">
        <v>94</v>
      </c>
      <c r="B6391" s="46">
        <v>45762</v>
      </c>
      <c r="C6391" s="8" t="s">
        <v>13</v>
      </c>
      <c r="D6391" s="8" t="s">
        <v>14</v>
      </c>
      <c r="E6391" s="8" t="s">
        <v>14</v>
      </c>
      <c r="F6391" s="9">
        <f t="shared" si="206"/>
        <v>-900000</v>
      </c>
      <c r="G6391" s="9">
        <v>-9</v>
      </c>
      <c r="H6391" s="10">
        <v>-958617</v>
      </c>
      <c r="I6391" s="11">
        <v>19953973316.36248</v>
      </c>
      <c r="J6391" s="11">
        <v>198351</v>
      </c>
      <c r="K6391" s="11">
        <v>100599.3078752438</v>
      </c>
      <c r="L6391" s="12">
        <v>53223.229122805758</v>
      </c>
      <c r="M6391" s="11">
        <v>855</v>
      </c>
      <c r="N6391" s="13"/>
      <c r="O6391" t="str">
        <f t="shared" si="207"/>
        <v/>
      </c>
    </row>
    <row r="6392" spans="1:15" hidden="1">
      <c r="A6392" s="41" t="s">
        <v>94</v>
      </c>
      <c r="B6392" s="46">
        <v>45763</v>
      </c>
      <c r="C6392" s="8" t="s">
        <v>13</v>
      </c>
      <c r="D6392" s="8" t="s">
        <v>46</v>
      </c>
      <c r="E6392" s="8" t="s">
        <v>46</v>
      </c>
      <c r="F6392" s="9">
        <f t="shared" si="206"/>
        <v>1800000</v>
      </c>
      <c r="G6392" s="9">
        <v>18</v>
      </c>
      <c r="H6392" s="10">
        <v>1977012</v>
      </c>
      <c r="I6392" s="11">
        <v>2760412663.2850761</v>
      </c>
      <c r="J6392" s="11">
        <v>26166</v>
      </c>
      <c r="K6392" s="11">
        <v>105496.16537816542</v>
      </c>
      <c r="L6392" s="12">
        <v>0</v>
      </c>
      <c r="M6392" s="11">
        <v>2626</v>
      </c>
      <c r="N6392" s="13"/>
      <c r="O6392" t="str">
        <f t="shared" si="207"/>
        <v/>
      </c>
    </row>
    <row r="6393" spans="1:15" hidden="1">
      <c r="A6393" s="41" t="s">
        <v>94</v>
      </c>
      <c r="B6393" s="46">
        <v>45763</v>
      </c>
      <c r="C6393" s="8" t="s">
        <v>13</v>
      </c>
      <c r="D6393" s="8" t="s">
        <v>14</v>
      </c>
      <c r="E6393" s="8" t="s">
        <v>14</v>
      </c>
      <c r="F6393" s="9">
        <f t="shared" si="206"/>
        <v>17000000</v>
      </c>
      <c r="G6393" s="9">
        <v>170</v>
      </c>
      <c r="H6393" s="10">
        <v>18238110</v>
      </c>
      <c r="I6393" s="11">
        <v>19972211426.36248</v>
      </c>
      <c r="J6393" s="11">
        <v>198521</v>
      </c>
      <c r="K6393" s="11">
        <v>100605.03133856106</v>
      </c>
      <c r="L6393" s="12">
        <v>0</v>
      </c>
      <c r="M6393" s="11">
        <v>856</v>
      </c>
      <c r="N6393" s="13"/>
      <c r="O6393" t="str">
        <f t="shared" si="207"/>
        <v/>
      </c>
    </row>
    <row r="6394" spans="1:15" hidden="1">
      <c r="A6394" s="41" t="s">
        <v>94</v>
      </c>
      <c r="B6394" s="46">
        <v>45763</v>
      </c>
      <c r="C6394" s="8" t="s">
        <v>13</v>
      </c>
      <c r="D6394" s="8" t="s">
        <v>46</v>
      </c>
      <c r="E6394" s="8" t="s">
        <v>46</v>
      </c>
      <c r="F6394" s="9">
        <f t="shared" si="206"/>
        <v>1800000</v>
      </c>
      <c r="G6394" s="9">
        <v>18</v>
      </c>
      <c r="H6394" s="10">
        <v>1977012</v>
      </c>
      <c r="I6394" s="11">
        <v>2762389675.2850761</v>
      </c>
      <c r="J6394" s="11">
        <v>26184</v>
      </c>
      <c r="K6394" s="11">
        <v>105499.14739096686</v>
      </c>
      <c r="L6394" s="12">
        <v>0</v>
      </c>
      <c r="M6394" s="11">
        <v>2627</v>
      </c>
      <c r="N6394" s="13"/>
      <c r="O6394" t="str">
        <f t="shared" si="207"/>
        <v/>
      </c>
    </row>
    <row r="6395" spans="1:15" hidden="1">
      <c r="A6395" s="41" t="s">
        <v>94</v>
      </c>
      <c r="B6395" s="46">
        <v>45763</v>
      </c>
      <c r="C6395" s="8" t="s">
        <v>13</v>
      </c>
      <c r="D6395" s="8" t="s">
        <v>46</v>
      </c>
      <c r="E6395" s="8" t="s">
        <v>46</v>
      </c>
      <c r="F6395" s="9">
        <f t="shared" si="206"/>
        <v>-900000</v>
      </c>
      <c r="G6395" s="9">
        <v>-9</v>
      </c>
      <c r="H6395" s="10">
        <v>-994473</v>
      </c>
      <c r="I6395" s="11">
        <v>2761440182.9585576</v>
      </c>
      <c r="J6395" s="11">
        <v>26175</v>
      </c>
      <c r="K6395" s="11">
        <v>105499.14739096686</v>
      </c>
      <c r="L6395" s="12">
        <v>44980.673481298261</v>
      </c>
      <c r="M6395" s="11">
        <v>2628</v>
      </c>
      <c r="N6395" s="13"/>
      <c r="O6395" t="str">
        <f t="shared" si="207"/>
        <v/>
      </c>
    </row>
    <row r="6396" spans="1:15" hidden="1">
      <c r="A6396" s="41" t="s">
        <v>94</v>
      </c>
      <c r="B6396" s="46">
        <v>45763</v>
      </c>
      <c r="C6396" s="8" t="s">
        <v>13</v>
      </c>
      <c r="D6396" s="8" t="s">
        <v>46</v>
      </c>
      <c r="E6396" s="8" t="s">
        <v>46</v>
      </c>
      <c r="F6396" s="9">
        <f t="shared" si="206"/>
        <v>-1800000</v>
      </c>
      <c r="G6396" s="9">
        <v>-18</v>
      </c>
      <c r="H6396" s="10">
        <v>-1988946</v>
      </c>
      <c r="I6396" s="11">
        <v>2759541198.3055201</v>
      </c>
      <c r="J6396" s="11">
        <v>26157</v>
      </c>
      <c r="K6396" s="11">
        <v>105499.14739096686</v>
      </c>
      <c r="L6396" s="12">
        <v>89961.346962596523</v>
      </c>
      <c r="M6396" s="11">
        <v>2629</v>
      </c>
      <c r="N6396" s="13"/>
      <c r="O6396" t="str">
        <f t="shared" si="207"/>
        <v/>
      </c>
    </row>
    <row r="6397" spans="1:15" hidden="1">
      <c r="A6397" s="41" t="s">
        <v>94</v>
      </c>
      <c r="B6397" s="46">
        <v>45763</v>
      </c>
      <c r="C6397" s="8" t="s">
        <v>13</v>
      </c>
      <c r="D6397" s="8" t="s">
        <v>46</v>
      </c>
      <c r="E6397" s="8" t="s">
        <v>46</v>
      </c>
      <c r="F6397" s="9">
        <f t="shared" si="206"/>
        <v>-8100000</v>
      </c>
      <c r="G6397" s="9">
        <v>-81</v>
      </c>
      <c r="H6397" s="10">
        <v>-8950257</v>
      </c>
      <c r="I6397" s="11">
        <v>2750995767.3668518</v>
      </c>
      <c r="J6397" s="11">
        <v>26076</v>
      </c>
      <c r="K6397" s="11">
        <v>105499.14739096686</v>
      </c>
      <c r="L6397" s="12">
        <v>404826.06133168377</v>
      </c>
      <c r="M6397" s="11">
        <v>2630</v>
      </c>
      <c r="N6397" s="13"/>
      <c r="O6397" t="str">
        <f t="shared" si="207"/>
        <v/>
      </c>
    </row>
    <row r="6398" spans="1:15" hidden="1">
      <c r="A6398" s="41" t="s">
        <v>94</v>
      </c>
      <c r="B6398" s="46">
        <v>45763</v>
      </c>
      <c r="C6398" s="8" t="s">
        <v>13</v>
      </c>
      <c r="D6398" s="8" t="s">
        <v>46</v>
      </c>
      <c r="E6398" s="8" t="s">
        <v>46</v>
      </c>
      <c r="F6398" s="9">
        <f t="shared" si="206"/>
        <v>-78900000</v>
      </c>
      <c r="G6398" s="9">
        <v>-789</v>
      </c>
      <c r="H6398" s="10">
        <v>-87182133</v>
      </c>
      <c r="I6398" s="11">
        <v>2667756940.0753789</v>
      </c>
      <c r="J6398" s="11">
        <v>25287</v>
      </c>
      <c r="K6398" s="11">
        <v>105499.14739096686</v>
      </c>
      <c r="L6398" s="12">
        <v>3943305.7085271478</v>
      </c>
      <c r="M6398" s="11">
        <v>2631</v>
      </c>
      <c r="N6398" s="13"/>
      <c r="O6398" t="str">
        <f t="shared" si="207"/>
        <v/>
      </c>
    </row>
    <row r="6399" spans="1:15" hidden="1">
      <c r="A6399" s="41" t="s">
        <v>94</v>
      </c>
      <c r="B6399" s="46">
        <v>45763</v>
      </c>
      <c r="C6399" s="8" t="s">
        <v>13</v>
      </c>
      <c r="D6399" s="8" t="s">
        <v>46</v>
      </c>
      <c r="E6399" s="8" t="s">
        <v>46</v>
      </c>
      <c r="F6399" s="9">
        <f t="shared" si="206"/>
        <v>-1300000</v>
      </c>
      <c r="G6399" s="9">
        <v>-13</v>
      </c>
      <c r="H6399" s="10">
        <v>-1436461</v>
      </c>
      <c r="I6399" s="11">
        <v>2666385451.1592965</v>
      </c>
      <c r="J6399" s="11">
        <v>25274</v>
      </c>
      <c r="K6399" s="11">
        <v>105499.14739096686</v>
      </c>
      <c r="L6399" s="12">
        <v>64972.083917430835</v>
      </c>
      <c r="M6399" s="11">
        <v>2632</v>
      </c>
      <c r="N6399" s="13"/>
      <c r="O6399" t="str">
        <f t="shared" si="207"/>
        <v/>
      </c>
    </row>
    <row r="6400" spans="1:15" hidden="1">
      <c r="A6400" s="41" t="s">
        <v>94</v>
      </c>
      <c r="B6400" s="46">
        <v>45763</v>
      </c>
      <c r="C6400" s="8" t="s">
        <v>13</v>
      </c>
      <c r="D6400" s="8" t="s">
        <v>46</v>
      </c>
      <c r="E6400" s="8" t="s">
        <v>46</v>
      </c>
      <c r="F6400" s="9">
        <f t="shared" si="206"/>
        <v>-900000</v>
      </c>
      <c r="G6400" s="9">
        <v>-9</v>
      </c>
      <c r="H6400" s="10">
        <v>-994473</v>
      </c>
      <c r="I6400" s="11">
        <v>2665435958.832778</v>
      </c>
      <c r="J6400" s="11">
        <v>25265</v>
      </c>
      <c r="K6400" s="11">
        <v>105499.14739096686</v>
      </c>
      <c r="L6400" s="12">
        <v>44980.673481298261</v>
      </c>
      <c r="M6400" s="11">
        <v>2633</v>
      </c>
      <c r="N6400" s="13"/>
      <c r="O6400" t="str">
        <f t="shared" si="207"/>
        <v/>
      </c>
    </row>
    <row r="6401" spans="1:15" hidden="1">
      <c r="A6401" s="41" t="s">
        <v>94</v>
      </c>
      <c r="B6401" s="46">
        <v>45763</v>
      </c>
      <c r="C6401" s="8" t="s">
        <v>13</v>
      </c>
      <c r="D6401" s="8" t="s">
        <v>46</v>
      </c>
      <c r="E6401" s="8" t="s">
        <v>46</v>
      </c>
      <c r="F6401" s="9">
        <f t="shared" si="206"/>
        <v>-90400000</v>
      </c>
      <c r="G6401" s="9">
        <v>-904</v>
      </c>
      <c r="H6401" s="10">
        <v>-99889288</v>
      </c>
      <c r="I6401" s="11">
        <v>2570064729.5913439</v>
      </c>
      <c r="J6401" s="11">
        <v>24361</v>
      </c>
      <c r="K6401" s="11">
        <v>105499.14739096686</v>
      </c>
      <c r="L6401" s="12">
        <v>4518058.7585659623</v>
      </c>
      <c r="M6401" s="11">
        <v>2634</v>
      </c>
      <c r="N6401" s="13"/>
      <c r="O6401" t="str">
        <f t="shared" si="207"/>
        <v/>
      </c>
    </row>
    <row r="6402" spans="1:15" hidden="1">
      <c r="A6402" s="41" t="s">
        <v>94</v>
      </c>
      <c r="B6402" s="46">
        <v>45763</v>
      </c>
      <c r="C6402" s="8" t="s">
        <v>13</v>
      </c>
      <c r="D6402" s="8" t="s">
        <v>46</v>
      </c>
      <c r="E6402" s="8" t="s">
        <v>46</v>
      </c>
      <c r="F6402" s="9">
        <f t="shared" si="206"/>
        <v>-14600000</v>
      </c>
      <c r="G6402" s="9">
        <v>-146</v>
      </c>
      <c r="H6402" s="10">
        <v>-16132562</v>
      </c>
      <c r="I6402" s="11">
        <v>2554661854.0722628</v>
      </c>
      <c r="J6402" s="11">
        <v>24215</v>
      </c>
      <c r="K6402" s="11">
        <v>105499.14739096686</v>
      </c>
      <c r="L6402" s="12">
        <v>729686.48091883957</v>
      </c>
      <c r="M6402" s="11">
        <v>2635</v>
      </c>
      <c r="N6402" s="13"/>
      <c r="O6402" t="str">
        <f t="shared" si="207"/>
        <v/>
      </c>
    </row>
    <row r="6403" spans="1:15" hidden="1">
      <c r="A6403" s="41" t="s">
        <v>94</v>
      </c>
      <c r="B6403" s="46">
        <v>45763</v>
      </c>
      <c r="C6403" s="8" t="s">
        <v>13</v>
      </c>
      <c r="D6403" s="8" t="s">
        <v>46</v>
      </c>
      <c r="E6403" s="8" t="s">
        <v>46</v>
      </c>
      <c r="F6403" s="9">
        <f t="shared" si="206"/>
        <v>900000</v>
      </c>
      <c r="G6403" s="9">
        <v>9</v>
      </c>
      <c r="H6403" s="10">
        <v>994194</v>
      </c>
      <c r="I6403" s="11">
        <v>2555656048.0722628</v>
      </c>
      <c r="J6403" s="11">
        <v>24224</v>
      </c>
      <c r="K6403" s="11">
        <v>105500.9927374613</v>
      </c>
      <c r="L6403" s="12">
        <v>0</v>
      </c>
      <c r="M6403" s="11">
        <v>2636</v>
      </c>
      <c r="N6403" s="13"/>
      <c r="O6403" t="str">
        <f t="shared" si="207"/>
        <v/>
      </c>
    </row>
    <row r="6404" spans="1:15" hidden="1">
      <c r="A6404" s="41" t="s">
        <v>94</v>
      </c>
      <c r="B6404" s="46">
        <v>45763</v>
      </c>
      <c r="C6404" s="8" t="s">
        <v>13</v>
      </c>
      <c r="D6404" s="8" t="s">
        <v>14</v>
      </c>
      <c r="E6404" s="8" t="s">
        <v>14</v>
      </c>
      <c r="F6404" s="9">
        <f t="shared" si="206"/>
        <v>-1800000</v>
      </c>
      <c r="G6404" s="9">
        <v>-18</v>
      </c>
      <c r="H6404" s="10">
        <v>-1917576</v>
      </c>
      <c r="I6404" s="11">
        <v>19970400535.798386</v>
      </c>
      <c r="J6404" s="11">
        <v>198503</v>
      </c>
      <c r="K6404" s="11">
        <v>100605.03133856106</v>
      </c>
      <c r="L6404" s="12">
        <v>106685.43590590078</v>
      </c>
      <c r="M6404" s="11">
        <v>857</v>
      </c>
      <c r="N6404" s="13"/>
      <c r="O6404" t="str">
        <f t="shared" si="207"/>
        <v/>
      </c>
    </row>
    <row r="6405" spans="1:15" hidden="1">
      <c r="A6405" s="41" t="s">
        <v>94</v>
      </c>
      <c r="B6405" s="46">
        <v>45763</v>
      </c>
      <c r="C6405" s="8" t="s">
        <v>13</v>
      </c>
      <c r="D6405" s="8" t="s">
        <v>46</v>
      </c>
      <c r="E6405" s="8" t="s">
        <v>46</v>
      </c>
      <c r="F6405" s="9">
        <f t="shared" si="206"/>
        <v>-3600000</v>
      </c>
      <c r="G6405" s="9">
        <v>-36</v>
      </c>
      <c r="H6405" s="10">
        <v>-3977892</v>
      </c>
      <c r="I6405" s="11">
        <v>2551858012.333714</v>
      </c>
      <c r="J6405" s="11">
        <v>24188</v>
      </c>
      <c r="K6405" s="11">
        <v>105500.9927374613</v>
      </c>
      <c r="L6405" s="12">
        <v>179856.2614513929</v>
      </c>
      <c r="M6405" s="11">
        <v>2637</v>
      </c>
      <c r="N6405" s="13"/>
      <c r="O6405" t="str">
        <f t="shared" si="207"/>
        <v/>
      </c>
    </row>
    <row r="6406" spans="1:15" hidden="1">
      <c r="A6406" s="41" t="s">
        <v>94</v>
      </c>
      <c r="B6406" s="46">
        <v>45763</v>
      </c>
      <c r="C6406" s="8" t="s">
        <v>13</v>
      </c>
      <c r="D6406" s="8" t="s">
        <v>46</v>
      </c>
      <c r="E6406" s="8" t="s">
        <v>46</v>
      </c>
      <c r="F6406" s="9">
        <f t="shared" si="206"/>
        <v>-9000000</v>
      </c>
      <c r="G6406" s="9">
        <v>-90</v>
      </c>
      <c r="H6406" s="10">
        <v>-9944730</v>
      </c>
      <c r="I6406" s="11">
        <v>2542362922.9873424</v>
      </c>
      <c r="J6406" s="11">
        <v>24098</v>
      </c>
      <c r="K6406" s="11">
        <v>105500.9927374613</v>
      </c>
      <c r="L6406" s="12">
        <v>449640.65362848341</v>
      </c>
      <c r="M6406" s="11">
        <v>2638</v>
      </c>
      <c r="N6406" s="13"/>
      <c r="O6406" t="str">
        <f t="shared" si="207"/>
        <v/>
      </c>
    </row>
    <row r="6407" spans="1:15" hidden="1">
      <c r="A6407" s="41" t="s">
        <v>94</v>
      </c>
      <c r="B6407" s="46">
        <v>45763</v>
      </c>
      <c r="C6407" s="8" t="s">
        <v>13</v>
      </c>
      <c r="D6407" s="8" t="s">
        <v>46</v>
      </c>
      <c r="E6407" s="8" t="s">
        <v>46</v>
      </c>
      <c r="F6407" s="9">
        <f t="shared" si="206"/>
        <v>-32400000</v>
      </c>
      <c r="G6407" s="9">
        <v>-324</v>
      </c>
      <c r="H6407" s="10">
        <v>-35801028</v>
      </c>
      <c r="I6407" s="11">
        <v>2508180601.340405</v>
      </c>
      <c r="J6407" s="11">
        <v>23774</v>
      </c>
      <c r="K6407" s="11">
        <v>105500.9927374613</v>
      </c>
      <c r="L6407" s="12">
        <v>1618706.3530625403</v>
      </c>
      <c r="M6407" s="11">
        <v>2639</v>
      </c>
      <c r="N6407" s="13"/>
      <c r="O6407" t="str">
        <f t="shared" si="207"/>
        <v/>
      </c>
    </row>
    <row r="6408" spans="1:15" hidden="1">
      <c r="A6408" s="41" t="s">
        <v>94</v>
      </c>
      <c r="B6408" s="46">
        <v>45763</v>
      </c>
      <c r="C6408" s="8" t="s">
        <v>13</v>
      </c>
      <c r="D6408" s="8" t="s">
        <v>14</v>
      </c>
      <c r="E6408" s="8" t="s">
        <v>14</v>
      </c>
      <c r="F6408" s="9">
        <f t="shared" si="206"/>
        <v>-900000</v>
      </c>
      <c r="G6408" s="9">
        <v>-9</v>
      </c>
      <c r="H6408" s="10">
        <v>-958788</v>
      </c>
      <c r="I6408" s="11">
        <v>19969495090.516338</v>
      </c>
      <c r="J6408" s="11">
        <v>198494</v>
      </c>
      <c r="K6408" s="11">
        <v>100605.03133856106</v>
      </c>
      <c r="L6408" s="12">
        <v>53342.717952950392</v>
      </c>
      <c r="M6408" s="11">
        <v>858</v>
      </c>
      <c r="N6408" s="13"/>
      <c r="O6408" t="str">
        <f t="shared" si="207"/>
        <v/>
      </c>
    </row>
    <row r="6409" spans="1:15" hidden="1">
      <c r="A6409" s="41" t="s">
        <v>94</v>
      </c>
      <c r="B6409" s="46">
        <v>45763</v>
      </c>
      <c r="C6409" s="8" t="s">
        <v>13</v>
      </c>
      <c r="D6409" s="8" t="s">
        <v>14</v>
      </c>
      <c r="E6409" s="8" t="s">
        <v>14</v>
      </c>
      <c r="F6409" s="9">
        <f t="shared" si="206"/>
        <v>6000000</v>
      </c>
      <c r="G6409" s="9">
        <v>60</v>
      </c>
      <c r="H6409" s="10">
        <v>6396720</v>
      </c>
      <c r="I6409" s="11">
        <v>19975891810.516338</v>
      </c>
      <c r="J6409" s="11">
        <v>198554</v>
      </c>
      <c r="K6409" s="11">
        <v>100606.84655316104</v>
      </c>
      <c r="L6409" s="12">
        <v>0</v>
      </c>
      <c r="M6409" s="11">
        <v>859</v>
      </c>
      <c r="N6409" s="13"/>
      <c r="O6409" t="str">
        <f t="shared" si="207"/>
        <v/>
      </c>
    </row>
    <row r="6410" spans="1:15" hidden="1">
      <c r="A6410" s="41" t="s">
        <v>94</v>
      </c>
      <c r="B6410" s="46">
        <v>45763</v>
      </c>
      <c r="C6410" s="8" t="s">
        <v>13</v>
      </c>
      <c r="D6410" s="8" t="s">
        <v>14</v>
      </c>
      <c r="E6410" s="8" t="s">
        <v>14</v>
      </c>
      <c r="F6410" s="9">
        <f t="shared" ref="F6410:F6473" si="208">100000*G6410</f>
        <v>-900000</v>
      </c>
      <c r="G6410" s="9">
        <v>-9</v>
      </c>
      <c r="H6410" s="10">
        <v>-958788</v>
      </c>
      <c r="I6410" s="11">
        <v>19974986348.897362</v>
      </c>
      <c r="J6410" s="11">
        <v>198545</v>
      </c>
      <c r="K6410" s="11">
        <v>100606.84655316104</v>
      </c>
      <c r="L6410" s="12">
        <v>53326.381021550624</v>
      </c>
      <c r="M6410" s="11">
        <v>860</v>
      </c>
      <c r="N6410" s="13"/>
      <c r="O6410" t="str">
        <f t="shared" si="207"/>
        <v/>
      </c>
    </row>
    <row r="6411" spans="1:15" hidden="1">
      <c r="A6411" s="41" t="s">
        <v>94</v>
      </c>
      <c r="B6411" s="46">
        <v>45763</v>
      </c>
      <c r="C6411" s="8" t="s">
        <v>13</v>
      </c>
      <c r="D6411" s="8" t="s">
        <v>15</v>
      </c>
      <c r="E6411" s="8" t="s">
        <v>15</v>
      </c>
      <c r="F6411" s="9">
        <f t="shared" si="208"/>
        <v>3200000</v>
      </c>
      <c r="G6411" s="9">
        <v>32</v>
      </c>
      <c r="H6411" s="10">
        <v>3447104</v>
      </c>
      <c r="I6411" s="11">
        <v>8577347923.7391043</v>
      </c>
      <c r="J6411" s="11">
        <v>81071</v>
      </c>
      <c r="K6411" s="11">
        <v>105800.44558151625</v>
      </c>
      <c r="L6411" s="12">
        <v>0</v>
      </c>
      <c r="M6411" s="11">
        <v>2891</v>
      </c>
      <c r="N6411" s="13"/>
      <c r="O6411" t="str">
        <f t="shared" si="207"/>
        <v/>
      </c>
    </row>
    <row r="6412" spans="1:15" hidden="1">
      <c r="A6412" s="41" t="s">
        <v>94</v>
      </c>
      <c r="B6412" s="46">
        <v>45763</v>
      </c>
      <c r="C6412" s="8" t="s">
        <v>13</v>
      </c>
      <c r="D6412" s="8" t="s">
        <v>46</v>
      </c>
      <c r="E6412" s="8" t="s">
        <v>46</v>
      </c>
      <c r="F6412" s="9">
        <f t="shared" si="208"/>
        <v>-45200000</v>
      </c>
      <c r="G6412" s="9">
        <v>-452</v>
      </c>
      <c r="H6412" s="10">
        <v>-49944644</v>
      </c>
      <c r="I6412" s="11">
        <v>2460494152.6230726</v>
      </c>
      <c r="J6412" s="11">
        <v>23322</v>
      </c>
      <c r="K6412" s="11">
        <v>105500.9927374613</v>
      </c>
      <c r="L6412" s="12">
        <v>2258195.2826674879</v>
      </c>
      <c r="M6412" s="11">
        <v>2640</v>
      </c>
      <c r="N6412" s="13"/>
      <c r="O6412" t="str">
        <f t="shared" si="207"/>
        <v/>
      </c>
    </row>
    <row r="6413" spans="1:15" hidden="1">
      <c r="A6413" s="41" t="s">
        <v>94</v>
      </c>
      <c r="B6413" s="46">
        <v>45763</v>
      </c>
      <c r="C6413" s="8" t="s">
        <v>13</v>
      </c>
      <c r="D6413" s="8" t="s">
        <v>14</v>
      </c>
      <c r="E6413" s="8" t="s">
        <v>14</v>
      </c>
      <c r="F6413" s="9">
        <f t="shared" si="208"/>
        <v>-900000</v>
      </c>
      <c r="G6413" s="9">
        <v>-9</v>
      </c>
      <c r="H6413" s="10">
        <v>-958788</v>
      </c>
      <c r="I6413" s="11">
        <v>19974080887.278385</v>
      </c>
      <c r="J6413" s="11">
        <v>198536</v>
      </c>
      <c r="K6413" s="11">
        <v>100606.84655316104</v>
      </c>
      <c r="L6413" s="12">
        <v>53326.381021550624</v>
      </c>
      <c r="M6413" s="11">
        <v>861</v>
      </c>
      <c r="N6413" s="13"/>
      <c r="O6413" t="str">
        <f t="shared" si="207"/>
        <v/>
      </c>
    </row>
    <row r="6414" spans="1:15" hidden="1">
      <c r="A6414" s="41" t="s">
        <v>94</v>
      </c>
      <c r="B6414" s="46">
        <v>45763</v>
      </c>
      <c r="C6414" s="8" t="s">
        <v>13</v>
      </c>
      <c r="D6414" s="8" t="s">
        <v>14</v>
      </c>
      <c r="E6414" s="8" t="s">
        <v>14</v>
      </c>
      <c r="F6414" s="9">
        <f t="shared" si="208"/>
        <v>-900000</v>
      </c>
      <c r="G6414" s="9">
        <v>-9</v>
      </c>
      <c r="H6414" s="10">
        <v>-958788</v>
      </c>
      <c r="I6414" s="11">
        <v>19973175425.659409</v>
      </c>
      <c r="J6414" s="11">
        <v>198527</v>
      </c>
      <c r="K6414" s="11">
        <v>100606.84655316104</v>
      </c>
      <c r="L6414" s="12">
        <v>53326.381021550624</v>
      </c>
      <c r="M6414" s="11">
        <v>862</v>
      </c>
      <c r="N6414" s="13"/>
      <c r="O6414" t="str">
        <f t="shared" si="207"/>
        <v/>
      </c>
    </row>
    <row r="6415" spans="1:15" hidden="1">
      <c r="A6415" s="41" t="s">
        <v>94</v>
      </c>
      <c r="B6415" s="46">
        <v>45763</v>
      </c>
      <c r="C6415" s="8" t="s">
        <v>13</v>
      </c>
      <c r="D6415" s="8" t="s">
        <v>46</v>
      </c>
      <c r="E6415" s="8" t="s">
        <v>46</v>
      </c>
      <c r="F6415" s="9">
        <f t="shared" si="208"/>
        <v>-54200000</v>
      </c>
      <c r="G6415" s="9">
        <v>-542</v>
      </c>
      <c r="H6415" s="10">
        <v>-59889374</v>
      </c>
      <c r="I6415" s="11">
        <v>2403312614.5593686</v>
      </c>
      <c r="J6415" s="11">
        <v>22780</v>
      </c>
      <c r="K6415" s="11">
        <v>105500.9927374613</v>
      </c>
      <c r="L6415" s="12">
        <v>2707835.9362959713</v>
      </c>
      <c r="M6415" s="11">
        <v>2641</v>
      </c>
      <c r="N6415" s="13"/>
      <c r="O6415" t="str">
        <f t="shared" si="207"/>
        <v/>
      </c>
    </row>
    <row r="6416" spans="1:15" hidden="1">
      <c r="A6416" s="41" t="s">
        <v>94</v>
      </c>
      <c r="B6416" s="46">
        <v>45763</v>
      </c>
      <c r="C6416" s="8" t="s">
        <v>13</v>
      </c>
      <c r="D6416" s="8" t="s">
        <v>14</v>
      </c>
      <c r="E6416" s="8" t="s">
        <v>14</v>
      </c>
      <c r="F6416" s="9">
        <f t="shared" si="208"/>
        <v>-1000000</v>
      </c>
      <c r="G6416" s="9">
        <v>-10</v>
      </c>
      <c r="H6416" s="10">
        <v>-1065320</v>
      </c>
      <c r="I6416" s="11">
        <v>19972169357.193878</v>
      </c>
      <c r="J6416" s="11">
        <v>198517</v>
      </c>
      <c r="K6416" s="11">
        <v>100606.84655316104</v>
      </c>
      <c r="L6416" s="12">
        <v>59251.534468389582</v>
      </c>
      <c r="M6416" s="11">
        <v>863</v>
      </c>
      <c r="N6416" s="13"/>
      <c r="O6416" t="str">
        <f t="shared" ref="O6416:O6479" si="209">IF(M6416=_xlfn.MAXIFS(M:M,D:D,D6416),"X","")</f>
        <v/>
      </c>
    </row>
    <row r="6417" spans="1:15" hidden="1">
      <c r="A6417" s="41" t="s">
        <v>94</v>
      </c>
      <c r="B6417" s="46">
        <v>45763</v>
      </c>
      <c r="C6417" s="8" t="s">
        <v>13</v>
      </c>
      <c r="D6417" s="8" t="s">
        <v>14</v>
      </c>
      <c r="E6417" s="8" t="s">
        <v>14</v>
      </c>
      <c r="F6417" s="9">
        <f t="shared" si="208"/>
        <v>-1400000</v>
      </c>
      <c r="G6417" s="9">
        <v>-14</v>
      </c>
      <c r="H6417" s="10">
        <v>-1491448</v>
      </c>
      <c r="I6417" s="11">
        <v>19970760861.342133</v>
      </c>
      <c r="J6417" s="11">
        <v>198503</v>
      </c>
      <c r="K6417" s="11">
        <v>100606.84655316104</v>
      </c>
      <c r="L6417" s="12">
        <v>82952.148255745415</v>
      </c>
      <c r="M6417" s="11">
        <v>864</v>
      </c>
      <c r="N6417" s="13"/>
      <c r="O6417" t="str">
        <f t="shared" si="209"/>
        <v/>
      </c>
    </row>
    <row r="6418" spans="1:15" hidden="1">
      <c r="A6418" s="41" t="s">
        <v>94</v>
      </c>
      <c r="B6418" s="46">
        <v>45763</v>
      </c>
      <c r="C6418" s="8" t="s">
        <v>13</v>
      </c>
      <c r="D6418" s="8" t="s">
        <v>14</v>
      </c>
      <c r="E6418" s="8" t="s">
        <v>14</v>
      </c>
      <c r="F6418" s="9">
        <f t="shared" si="208"/>
        <v>-1200000</v>
      </c>
      <c r="G6418" s="9">
        <v>-12</v>
      </c>
      <c r="H6418" s="10">
        <v>-1278384</v>
      </c>
      <c r="I6418" s="11">
        <v>19969553579.183495</v>
      </c>
      <c r="J6418" s="11">
        <v>198491</v>
      </c>
      <c r="K6418" s="11">
        <v>100606.84655316104</v>
      </c>
      <c r="L6418" s="12">
        <v>71101.841362067498</v>
      </c>
      <c r="M6418" s="11">
        <v>865</v>
      </c>
      <c r="N6418" s="13"/>
      <c r="O6418" t="str">
        <f t="shared" si="209"/>
        <v/>
      </c>
    </row>
    <row r="6419" spans="1:15" hidden="1">
      <c r="A6419" s="41" t="s">
        <v>94</v>
      </c>
      <c r="B6419" s="46">
        <v>45763</v>
      </c>
      <c r="C6419" s="8" t="s">
        <v>13</v>
      </c>
      <c r="D6419" s="8" t="s">
        <v>14</v>
      </c>
      <c r="E6419" s="8" t="s">
        <v>14</v>
      </c>
      <c r="F6419" s="9">
        <f t="shared" si="208"/>
        <v>-2900000</v>
      </c>
      <c r="G6419" s="9">
        <v>-29</v>
      </c>
      <c r="H6419" s="10">
        <v>-3089428</v>
      </c>
      <c r="I6419" s="11">
        <v>19966635980.633453</v>
      </c>
      <c r="J6419" s="11">
        <v>198462</v>
      </c>
      <c r="K6419" s="11">
        <v>100606.84655316104</v>
      </c>
      <c r="L6419" s="12">
        <v>171829.44995833002</v>
      </c>
      <c r="M6419" s="11">
        <v>866</v>
      </c>
      <c r="N6419" s="13"/>
      <c r="O6419" t="str">
        <f t="shared" si="209"/>
        <v/>
      </c>
    </row>
    <row r="6420" spans="1:15" hidden="1">
      <c r="A6420" s="41" t="s">
        <v>94</v>
      </c>
      <c r="B6420" s="46">
        <v>45763</v>
      </c>
      <c r="C6420" s="8" t="s">
        <v>13</v>
      </c>
      <c r="D6420" s="8" t="s">
        <v>14</v>
      </c>
      <c r="E6420" s="8" t="s">
        <v>14</v>
      </c>
      <c r="F6420" s="9">
        <f t="shared" si="208"/>
        <v>-900000</v>
      </c>
      <c r="G6420" s="9">
        <v>-9</v>
      </c>
      <c r="H6420" s="10">
        <v>-958788</v>
      </c>
      <c r="I6420" s="11">
        <v>19965730519.014477</v>
      </c>
      <c r="J6420" s="11">
        <v>198453</v>
      </c>
      <c r="K6420" s="11">
        <v>100606.84655316104</v>
      </c>
      <c r="L6420" s="12">
        <v>53326.381021550624</v>
      </c>
      <c r="M6420" s="11">
        <v>867</v>
      </c>
      <c r="N6420" s="13"/>
      <c r="O6420" t="str">
        <f t="shared" si="209"/>
        <v/>
      </c>
    </row>
    <row r="6421" spans="1:15" hidden="1">
      <c r="A6421" s="41" t="s">
        <v>94</v>
      </c>
      <c r="B6421" s="46">
        <v>45763</v>
      </c>
      <c r="C6421" s="8" t="s">
        <v>13</v>
      </c>
      <c r="D6421" s="8" t="s">
        <v>46</v>
      </c>
      <c r="E6421" s="8" t="s">
        <v>46</v>
      </c>
      <c r="F6421" s="9">
        <f t="shared" si="208"/>
        <v>-14500000</v>
      </c>
      <c r="G6421" s="9">
        <v>-145</v>
      </c>
      <c r="H6421" s="10">
        <v>-16022065</v>
      </c>
      <c r="I6421" s="11">
        <v>2388014970.6124368</v>
      </c>
      <c r="J6421" s="11">
        <v>22635</v>
      </c>
      <c r="K6421" s="11">
        <v>105500.9927374613</v>
      </c>
      <c r="L6421" s="12">
        <v>724421.05306811072</v>
      </c>
      <c r="M6421" s="11">
        <v>2642</v>
      </c>
      <c r="N6421" s="13"/>
      <c r="O6421" t="str">
        <f t="shared" si="209"/>
        <v/>
      </c>
    </row>
    <row r="6422" spans="1:15" hidden="1">
      <c r="A6422" s="41" t="s">
        <v>94</v>
      </c>
      <c r="B6422" s="46">
        <v>45763</v>
      </c>
      <c r="C6422" s="8" t="s">
        <v>13</v>
      </c>
      <c r="D6422" s="8" t="s">
        <v>14</v>
      </c>
      <c r="E6422" s="8" t="s">
        <v>14</v>
      </c>
      <c r="F6422" s="9">
        <f t="shared" si="208"/>
        <v>-900000</v>
      </c>
      <c r="G6422" s="9">
        <v>-9</v>
      </c>
      <c r="H6422" s="10">
        <v>-958788</v>
      </c>
      <c r="I6422" s="11">
        <v>19964825057.3955</v>
      </c>
      <c r="J6422" s="11">
        <v>198444</v>
      </c>
      <c r="K6422" s="11">
        <v>100606.84655316104</v>
      </c>
      <c r="L6422" s="12">
        <v>53326.381021550624</v>
      </c>
      <c r="M6422" s="11">
        <v>868</v>
      </c>
      <c r="N6422" s="13"/>
      <c r="O6422" t="str">
        <f t="shared" si="209"/>
        <v/>
      </c>
    </row>
    <row r="6423" spans="1:15" hidden="1">
      <c r="A6423" s="41" t="s">
        <v>94</v>
      </c>
      <c r="B6423" s="46">
        <v>45763</v>
      </c>
      <c r="C6423" s="8" t="s">
        <v>13</v>
      </c>
      <c r="D6423" s="8" t="s">
        <v>14</v>
      </c>
      <c r="E6423" s="8" t="s">
        <v>14</v>
      </c>
      <c r="F6423" s="9">
        <f t="shared" si="208"/>
        <v>1500000</v>
      </c>
      <c r="G6423" s="9">
        <v>15</v>
      </c>
      <c r="H6423" s="10">
        <v>1599180</v>
      </c>
      <c r="I6423" s="11">
        <v>19966424237.3955</v>
      </c>
      <c r="J6423" s="11">
        <v>198459</v>
      </c>
      <c r="K6423" s="11">
        <v>100607.30043684338</v>
      </c>
      <c r="L6423" s="12">
        <v>0</v>
      </c>
      <c r="M6423" s="11">
        <v>869</v>
      </c>
      <c r="N6423" s="13"/>
      <c r="O6423" t="str">
        <f t="shared" si="209"/>
        <v/>
      </c>
    </row>
    <row r="6424" spans="1:15" hidden="1">
      <c r="A6424" s="41" t="s">
        <v>94</v>
      </c>
      <c r="B6424" s="46">
        <v>45763</v>
      </c>
      <c r="C6424" s="8" t="s">
        <v>13</v>
      </c>
      <c r="D6424" s="8" t="s">
        <v>46</v>
      </c>
      <c r="E6424" s="8" t="s">
        <v>46</v>
      </c>
      <c r="F6424" s="9">
        <f t="shared" si="208"/>
        <v>-19000000</v>
      </c>
      <c r="G6424" s="9">
        <v>-190</v>
      </c>
      <c r="H6424" s="10">
        <v>-20994430</v>
      </c>
      <c r="I6424" s="11">
        <v>2367969781.9923191</v>
      </c>
      <c r="J6424" s="11">
        <v>22445</v>
      </c>
      <c r="K6424" s="11">
        <v>105500.9927374613</v>
      </c>
      <c r="L6424" s="12">
        <v>949241.37988235056</v>
      </c>
      <c r="M6424" s="11">
        <v>2643</v>
      </c>
      <c r="N6424" s="13"/>
      <c r="O6424" t="str">
        <f t="shared" si="209"/>
        <v/>
      </c>
    </row>
    <row r="6425" spans="1:15" hidden="1">
      <c r="A6425" s="41" t="s">
        <v>94</v>
      </c>
      <c r="B6425" s="46">
        <v>45763</v>
      </c>
      <c r="C6425" s="8" t="s">
        <v>13</v>
      </c>
      <c r="D6425" s="8" t="s">
        <v>46</v>
      </c>
      <c r="E6425" s="8" t="s">
        <v>46</v>
      </c>
      <c r="F6425" s="9">
        <f t="shared" si="208"/>
        <v>-27100000</v>
      </c>
      <c r="G6425" s="9">
        <v>-271</v>
      </c>
      <c r="H6425" s="10">
        <v>-29944687</v>
      </c>
      <c r="I6425" s="11">
        <v>2339379012.9604669</v>
      </c>
      <c r="J6425" s="11">
        <v>22174</v>
      </c>
      <c r="K6425" s="11">
        <v>105500.9927374613</v>
      </c>
      <c r="L6425" s="12">
        <v>1353917.9681479856</v>
      </c>
      <c r="M6425" s="11">
        <v>2644</v>
      </c>
      <c r="N6425" s="13"/>
      <c r="O6425" t="str">
        <f t="shared" si="209"/>
        <v/>
      </c>
    </row>
    <row r="6426" spans="1:15" hidden="1">
      <c r="A6426" s="41" t="s">
        <v>94</v>
      </c>
      <c r="B6426" s="46">
        <v>45763</v>
      </c>
      <c r="C6426" s="8" t="s">
        <v>13</v>
      </c>
      <c r="D6426" s="8" t="s">
        <v>46</v>
      </c>
      <c r="E6426" s="8" t="s">
        <v>46</v>
      </c>
      <c r="F6426" s="9">
        <f t="shared" si="208"/>
        <v>-900000</v>
      </c>
      <c r="G6426" s="9">
        <v>-9</v>
      </c>
      <c r="H6426" s="10">
        <v>-994473</v>
      </c>
      <c r="I6426" s="11">
        <v>2338429504.0258298</v>
      </c>
      <c r="J6426" s="11">
        <v>22165</v>
      </c>
      <c r="K6426" s="11">
        <v>105500.9927374613</v>
      </c>
      <c r="L6426" s="12">
        <v>44964.065362848225</v>
      </c>
      <c r="M6426" s="11">
        <v>2645</v>
      </c>
      <c r="N6426" s="13"/>
      <c r="O6426" t="str">
        <f t="shared" si="209"/>
        <v/>
      </c>
    </row>
    <row r="6427" spans="1:15" hidden="1">
      <c r="A6427" s="41" t="s">
        <v>94</v>
      </c>
      <c r="B6427" s="46">
        <v>45763</v>
      </c>
      <c r="C6427" s="8" t="s">
        <v>13</v>
      </c>
      <c r="D6427" s="8" t="s">
        <v>14</v>
      </c>
      <c r="E6427" s="8" t="s">
        <v>14</v>
      </c>
      <c r="F6427" s="9">
        <f t="shared" si="208"/>
        <v>900000</v>
      </c>
      <c r="G6427" s="9">
        <v>9</v>
      </c>
      <c r="H6427" s="10">
        <v>955458</v>
      </c>
      <c r="I6427" s="11">
        <v>19967379695.3955</v>
      </c>
      <c r="J6427" s="11">
        <v>198468</v>
      </c>
      <c r="K6427" s="11">
        <v>100607.55232780852</v>
      </c>
      <c r="L6427" s="12">
        <v>0</v>
      </c>
      <c r="M6427" s="11">
        <v>870</v>
      </c>
      <c r="N6427" s="13"/>
      <c r="O6427" t="str">
        <f t="shared" si="209"/>
        <v/>
      </c>
    </row>
    <row r="6428" spans="1:15" hidden="1">
      <c r="A6428" s="41" t="s">
        <v>94</v>
      </c>
      <c r="B6428" s="46">
        <v>45763</v>
      </c>
      <c r="C6428" s="8" t="s">
        <v>13</v>
      </c>
      <c r="D6428" s="8" t="s">
        <v>46</v>
      </c>
      <c r="E6428" s="8" t="s">
        <v>46</v>
      </c>
      <c r="F6428" s="9">
        <f t="shared" si="208"/>
        <v>-178100000</v>
      </c>
      <c r="G6428" s="9">
        <v>-1781</v>
      </c>
      <c r="H6428" s="10">
        <v>-196795157</v>
      </c>
      <c r="I6428" s="11">
        <v>2150532235.9604111</v>
      </c>
      <c r="J6428" s="11">
        <v>20384</v>
      </c>
      <c r="K6428" s="11">
        <v>105500.9927374613</v>
      </c>
      <c r="L6428" s="12">
        <v>8897888.9345814288</v>
      </c>
      <c r="M6428" s="11">
        <v>2646</v>
      </c>
      <c r="N6428" s="13"/>
      <c r="O6428" t="str">
        <f t="shared" si="209"/>
        <v/>
      </c>
    </row>
    <row r="6429" spans="1:15" hidden="1">
      <c r="A6429" s="41" t="s">
        <v>94</v>
      </c>
      <c r="B6429" s="46">
        <v>45763</v>
      </c>
      <c r="C6429" s="8" t="s">
        <v>13</v>
      </c>
      <c r="D6429" s="8" t="s">
        <v>46</v>
      </c>
      <c r="E6429" s="8" t="s">
        <v>46</v>
      </c>
      <c r="F6429" s="9">
        <f t="shared" si="208"/>
        <v>-3700000</v>
      </c>
      <c r="G6429" s="9">
        <v>-37</v>
      </c>
      <c r="H6429" s="10">
        <v>-4088389</v>
      </c>
      <c r="I6429" s="11">
        <v>2146628699.229125</v>
      </c>
      <c r="J6429" s="11">
        <v>20347</v>
      </c>
      <c r="K6429" s="11">
        <v>105500.9927374613</v>
      </c>
      <c r="L6429" s="12">
        <v>184852.26871393155</v>
      </c>
      <c r="M6429" s="11">
        <v>2647</v>
      </c>
      <c r="N6429" s="13"/>
      <c r="O6429" t="str">
        <f t="shared" si="209"/>
        <v/>
      </c>
    </row>
    <row r="6430" spans="1:15" hidden="1">
      <c r="A6430" s="41" t="s">
        <v>94</v>
      </c>
      <c r="B6430" s="46">
        <v>45763</v>
      </c>
      <c r="C6430" s="8" t="s">
        <v>13</v>
      </c>
      <c r="D6430" s="8" t="s">
        <v>46</v>
      </c>
      <c r="E6430" s="8" t="s">
        <v>46</v>
      </c>
      <c r="F6430" s="9">
        <f t="shared" si="208"/>
        <v>-9000000</v>
      </c>
      <c r="G6430" s="9">
        <v>-90</v>
      </c>
      <c r="H6430" s="10">
        <v>-9944730</v>
      </c>
      <c r="I6430" s="11">
        <v>2137133609.8827536</v>
      </c>
      <c r="J6430" s="11">
        <v>20257</v>
      </c>
      <c r="K6430" s="11">
        <v>105500.9927374613</v>
      </c>
      <c r="L6430" s="12">
        <v>449640.65362848341</v>
      </c>
      <c r="M6430" s="11">
        <v>2648</v>
      </c>
      <c r="N6430" s="13"/>
      <c r="O6430" t="str">
        <f t="shared" si="209"/>
        <v/>
      </c>
    </row>
    <row r="6431" spans="1:15" hidden="1">
      <c r="A6431" s="41" t="s">
        <v>94</v>
      </c>
      <c r="B6431" s="46">
        <v>45763</v>
      </c>
      <c r="C6431" s="8" t="s">
        <v>13</v>
      </c>
      <c r="D6431" s="8" t="s">
        <v>46</v>
      </c>
      <c r="E6431" s="8" t="s">
        <v>46</v>
      </c>
      <c r="F6431" s="9">
        <f t="shared" si="208"/>
        <v>-900000</v>
      </c>
      <c r="G6431" s="9">
        <v>-9</v>
      </c>
      <c r="H6431" s="10">
        <v>-994473</v>
      </c>
      <c r="I6431" s="11">
        <v>2136184100.9481165</v>
      </c>
      <c r="J6431" s="11">
        <v>20248</v>
      </c>
      <c r="K6431" s="11">
        <v>105500.9927374613</v>
      </c>
      <c r="L6431" s="12">
        <v>44964.065362848225</v>
      </c>
      <c r="M6431" s="11">
        <v>2649</v>
      </c>
      <c r="N6431" s="13"/>
      <c r="O6431" t="str">
        <f t="shared" si="209"/>
        <v/>
      </c>
    </row>
    <row r="6432" spans="1:15" hidden="1">
      <c r="A6432" s="41" t="s">
        <v>94</v>
      </c>
      <c r="B6432" s="46">
        <v>45763</v>
      </c>
      <c r="C6432" s="8" t="s">
        <v>13</v>
      </c>
      <c r="D6432" s="8" t="s">
        <v>46</v>
      </c>
      <c r="E6432" s="8" t="s">
        <v>46</v>
      </c>
      <c r="F6432" s="9">
        <f t="shared" si="208"/>
        <v>-1500000</v>
      </c>
      <c r="G6432" s="9">
        <v>-15</v>
      </c>
      <c r="H6432" s="10">
        <v>-1657455</v>
      </c>
      <c r="I6432" s="11">
        <v>2134601586.0570545</v>
      </c>
      <c r="J6432" s="11">
        <v>20233</v>
      </c>
      <c r="K6432" s="11">
        <v>105500.9927374613</v>
      </c>
      <c r="L6432" s="12">
        <v>74940.108938080491</v>
      </c>
      <c r="M6432" s="11">
        <v>2650</v>
      </c>
      <c r="N6432" s="13"/>
      <c r="O6432" t="str">
        <f t="shared" si="209"/>
        <v/>
      </c>
    </row>
    <row r="6433" spans="1:15" hidden="1">
      <c r="A6433" s="41" t="s">
        <v>94</v>
      </c>
      <c r="B6433" s="46">
        <v>45763</v>
      </c>
      <c r="C6433" s="8" t="s">
        <v>13</v>
      </c>
      <c r="D6433" s="8" t="s">
        <v>46</v>
      </c>
      <c r="E6433" s="8" t="s">
        <v>46</v>
      </c>
      <c r="F6433" s="9">
        <f t="shared" si="208"/>
        <v>-9000000</v>
      </c>
      <c r="G6433" s="9">
        <v>-90</v>
      </c>
      <c r="H6433" s="10">
        <v>-9944730</v>
      </c>
      <c r="I6433" s="11">
        <v>2125106496.7106831</v>
      </c>
      <c r="J6433" s="11">
        <v>20143</v>
      </c>
      <c r="K6433" s="11">
        <v>105500.9927374613</v>
      </c>
      <c r="L6433" s="12">
        <v>449640.65362848341</v>
      </c>
      <c r="M6433" s="11">
        <v>2651</v>
      </c>
      <c r="N6433" s="13"/>
      <c r="O6433" t="str">
        <f t="shared" si="209"/>
        <v/>
      </c>
    </row>
    <row r="6434" spans="1:15" hidden="1">
      <c r="A6434" s="41" t="s">
        <v>94</v>
      </c>
      <c r="B6434" s="46">
        <v>45763</v>
      </c>
      <c r="C6434" s="8" t="s">
        <v>13</v>
      </c>
      <c r="D6434" s="8" t="s">
        <v>14</v>
      </c>
      <c r="E6434" s="8" t="s">
        <v>14</v>
      </c>
      <c r="F6434" s="9">
        <f t="shared" si="208"/>
        <v>-900000</v>
      </c>
      <c r="G6434" s="9">
        <v>-9</v>
      </c>
      <c r="H6434" s="10">
        <v>-958788</v>
      </c>
      <c r="I6434" s="11">
        <v>19966474227.424549</v>
      </c>
      <c r="J6434" s="11">
        <v>198459</v>
      </c>
      <c r="K6434" s="11">
        <v>100607.55232780852</v>
      </c>
      <c r="L6434" s="12">
        <v>53320.029049723409</v>
      </c>
      <c r="M6434" s="11">
        <v>871</v>
      </c>
      <c r="N6434" s="13"/>
      <c r="O6434" t="str">
        <f t="shared" si="209"/>
        <v/>
      </c>
    </row>
    <row r="6435" spans="1:15" hidden="1">
      <c r="A6435" s="41" t="s">
        <v>94</v>
      </c>
      <c r="B6435" s="46">
        <v>45763</v>
      </c>
      <c r="C6435" s="8" t="s">
        <v>13</v>
      </c>
      <c r="D6435" s="8" t="s">
        <v>46</v>
      </c>
      <c r="E6435" s="8" t="s">
        <v>46</v>
      </c>
      <c r="F6435" s="9">
        <f t="shared" si="208"/>
        <v>-18000000</v>
      </c>
      <c r="G6435" s="9">
        <v>-180</v>
      </c>
      <c r="H6435" s="10">
        <v>-19889460</v>
      </c>
      <c r="I6435" s="11">
        <v>2106116318.01794</v>
      </c>
      <c r="J6435" s="11">
        <v>19963</v>
      </c>
      <c r="K6435" s="11">
        <v>105500.9927374613</v>
      </c>
      <c r="L6435" s="12">
        <v>899281.30725696683</v>
      </c>
      <c r="M6435" s="11">
        <v>2652</v>
      </c>
      <c r="N6435" s="13"/>
      <c r="O6435" t="str">
        <f t="shared" si="209"/>
        <v/>
      </c>
    </row>
    <row r="6436" spans="1:15" hidden="1">
      <c r="A6436" s="41" t="s">
        <v>94</v>
      </c>
      <c r="B6436" s="46">
        <v>45763</v>
      </c>
      <c r="C6436" s="8" t="s">
        <v>13</v>
      </c>
      <c r="D6436" s="8" t="s">
        <v>46</v>
      </c>
      <c r="E6436" s="8" t="s">
        <v>46</v>
      </c>
      <c r="F6436" s="9">
        <f t="shared" si="208"/>
        <v>21700000</v>
      </c>
      <c r="G6436" s="9">
        <v>217</v>
      </c>
      <c r="H6436" s="10">
        <v>23971122</v>
      </c>
      <c r="I6436" s="11">
        <v>2130087440.01794</v>
      </c>
      <c r="J6436" s="11">
        <v>20180</v>
      </c>
      <c r="K6436" s="11">
        <v>105554.38255787612</v>
      </c>
      <c r="L6436" s="12">
        <v>0</v>
      </c>
      <c r="M6436" s="11">
        <v>2653</v>
      </c>
      <c r="N6436" s="13"/>
      <c r="O6436" t="str">
        <f t="shared" si="209"/>
        <v/>
      </c>
    </row>
    <row r="6437" spans="1:15" hidden="1">
      <c r="A6437" s="41" t="s">
        <v>94</v>
      </c>
      <c r="B6437" s="46">
        <v>45763</v>
      </c>
      <c r="C6437" s="8" t="s">
        <v>13</v>
      </c>
      <c r="D6437" s="8" t="s">
        <v>15</v>
      </c>
      <c r="E6437" s="8" t="s">
        <v>15</v>
      </c>
      <c r="F6437" s="9">
        <f t="shared" si="208"/>
        <v>900000</v>
      </c>
      <c r="G6437" s="9">
        <v>9</v>
      </c>
      <c r="H6437" s="10">
        <v>967950</v>
      </c>
      <c r="I6437" s="11">
        <v>8578315873.7391043</v>
      </c>
      <c r="J6437" s="11">
        <v>81080</v>
      </c>
      <c r="K6437" s="11">
        <v>105800.63978464607</v>
      </c>
      <c r="L6437" s="12">
        <v>0</v>
      </c>
      <c r="M6437" s="11">
        <v>2892</v>
      </c>
      <c r="N6437" s="13"/>
      <c r="O6437" t="str">
        <f t="shared" si="209"/>
        <v/>
      </c>
    </row>
    <row r="6438" spans="1:15" hidden="1">
      <c r="A6438" s="41" t="s">
        <v>94</v>
      </c>
      <c r="B6438" s="46">
        <v>45763</v>
      </c>
      <c r="C6438" s="8" t="s">
        <v>13</v>
      </c>
      <c r="D6438" s="8" t="s">
        <v>15</v>
      </c>
      <c r="E6438" s="8" t="s">
        <v>15</v>
      </c>
      <c r="F6438" s="9">
        <f t="shared" si="208"/>
        <v>900000</v>
      </c>
      <c r="G6438" s="9">
        <v>9</v>
      </c>
      <c r="H6438" s="10">
        <v>967950</v>
      </c>
      <c r="I6438" s="11">
        <v>8579283823.7391043</v>
      </c>
      <c r="J6438" s="11">
        <v>81089</v>
      </c>
      <c r="K6438" s="11">
        <v>105800.83394466703</v>
      </c>
      <c r="L6438" s="12">
        <v>0</v>
      </c>
      <c r="M6438" s="11">
        <v>2893</v>
      </c>
      <c r="N6438" s="13"/>
      <c r="O6438" t="str">
        <f t="shared" si="209"/>
        <v/>
      </c>
    </row>
    <row r="6439" spans="1:15" hidden="1">
      <c r="A6439" s="41" t="s">
        <v>94</v>
      </c>
      <c r="B6439" s="46">
        <v>45763</v>
      </c>
      <c r="C6439" s="8" t="s">
        <v>13</v>
      </c>
      <c r="D6439" s="8" t="s">
        <v>46</v>
      </c>
      <c r="E6439" s="8" t="s">
        <v>46</v>
      </c>
      <c r="F6439" s="9">
        <f t="shared" si="208"/>
        <v>-1300000</v>
      </c>
      <c r="G6439" s="9">
        <v>-13</v>
      </c>
      <c r="H6439" s="10">
        <v>-1436461</v>
      </c>
      <c r="I6439" s="11">
        <v>2128715233.0446877</v>
      </c>
      <c r="J6439" s="11">
        <v>20167</v>
      </c>
      <c r="K6439" s="11">
        <v>105554.38255787612</v>
      </c>
      <c r="L6439" s="12">
        <v>64254.02674761042</v>
      </c>
      <c r="M6439" s="11">
        <v>2654</v>
      </c>
      <c r="N6439" s="13"/>
      <c r="O6439" t="str">
        <f t="shared" si="209"/>
        <v/>
      </c>
    </row>
    <row r="6440" spans="1:15" hidden="1">
      <c r="A6440" s="41" t="s">
        <v>94</v>
      </c>
      <c r="B6440" s="46">
        <v>45763</v>
      </c>
      <c r="C6440" s="8" t="s">
        <v>13</v>
      </c>
      <c r="D6440" s="8" t="s">
        <v>46</v>
      </c>
      <c r="E6440" s="8" t="s">
        <v>46</v>
      </c>
      <c r="F6440" s="9">
        <f t="shared" si="208"/>
        <v>-900000</v>
      </c>
      <c r="G6440" s="9">
        <v>-9</v>
      </c>
      <c r="H6440" s="10">
        <v>-994473</v>
      </c>
      <c r="I6440" s="11">
        <v>2127765243.6016669</v>
      </c>
      <c r="J6440" s="11">
        <v>20158</v>
      </c>
      <c r="K6440" s="11">
        <v>105554.38255787612</v>
      </c>
      <c r="L6440" s="12">
        <v>44483.556979114888</v>
      </c>
      <c r="M6440" s="11">
        <v>2655</v>
      </c>
      <c r="N6440" s="13"/>
      <c r="O6440" t="str">
        <f t="shared" si="209"/>
        <v/>
      </c>
    </row>
    <row r="6441" spans="1:15" hidden="1">
      <c r="A6441" s="41" t="s">
        <v>94</v>
      </c>
      <c r="B6441" s="46">
        <v>45763</v>
      </c>
      <c r="C6441" s="8" t="s">
        <v>13</v>
      </c>
      <c r="D6441" s="8" t="s">
        <v>46</v>
      </c>
      <c r="E6441" s="8" t="s">
        <v>46</v>
      </c>
      <c r="F6441" s="9">
        <f t="shared" si="208"/>
        <v>-4500000</v>
      </c>
      <c r="G6441" s="9">
        <v>-45</v>
      </c>
      <c r="H6441" s="10">
        <v>-4972365</v>
      </c>
      <c r="I6441" s="11">
        <v>2123015296.3865626</v>
      </c>
      <c r="J6441" s="11">
        <v>20113</v>
      </c>
      <c r="K6441" s="11">
        <v>105554.38255787612</v>
      </c>
      <c r="L6441" s="12">
        <v>222417.78489557467</v>
      </c>
      <c r="M6441" s="11">
        <v>2656</v>
      </c>
      <c r="N6441" s="13"/>
      <c r="O6441" t="str">
        <f t="shared" si="209"/>
        <v/>
      </c>
    </row>
    <row r="6442" spans="1:15" hidden="1">
      <c r="A6442" s="41" t="s">
        <v>94</v>
      </c>
      <c r="B6442" s="46">
        <v>45763</v>
      </c>
      <c r="C6442" s="8" t="s">
        <v>13</v>
      </c>
      <c r="D6442" s="8" t="s">
        <v>14</v>
      </c>
      <c r="E6442" s="8" t="s">
        <v>14</v>
      </c>
      <c r="F6442" s="9">
        <f t="shared" si="208"/>
        <v>1800000</v>
      </c>
      <c r="G6442" s="9">
        <v>18</v>
      </c>
      <c r="H6442" s="10">
        <v>1917108</v>
      </c>
      <c r="I6442" s="11">
        <v>19968391335.424549</v>
      </c>
      <c r="J6442" s="11">
        <v>198477</v>
      </c>
      <c r="K6442" s="11">
        <v>100608.08726161998</v>
      </c>
      <c r="L6442" s="12">
        <v>0</v>
      </c>
      <c r="M6442" s="11">
        <v>872</v>
      </c>
      <c r="N6442" s="13"/>
      <c r="O6442" t="str">
        <f t="shared" si="209"/>
        <v/>
      </c>
    </row>
    <row r="6443" spans="1:15" hidden="1">
      <c r="A6443" s="41" t="s">
        <v>94</v>
      </c>
      <c r="B6443" s="46">
        <v>45763</v>
      </c>
      <c r="C6443" s="8" t="s">
        <v>13</v>
      </c>
      <c r="D6443" s="8" t="s">
        <v>46</v>
      </c>
      <c r="E6443" s="8" t="s">
        <v>46</v>
      </c>
      <c r="F6443" s="9">
        <f t="shared" si="208"/>
        <v>-1000000</v>
      </c>
      <c r="G6443" s="9">
        <v>-10</v>
      </c>
      <c r="H6443" s="10">
        <v>-1104970</v>
      </c>
      <c r="I6443" s="11">
        <v>2121959752.5609839</v>
      </c>
      <c r="J6443" s="11">
        <v>20103</v>
      </c>
      <c r="K6443" s="11">
        <v>105554.38255787612</v>
      </c>
      <c r="L6443" s="12">
        <v>49426.174421238713</v>
      </c>
      <c r="M6443" s="11">
        <v>2657</v>
      </c>
      <c r="N6443" s="13"/>
      <c r="O6443" t="str">
        <f t="shared" si="209"/>
        <v/>
      </c>
    </row>
    <row r="6444" spans="1:15" hidden="1">
      <c r="A6444" s="41" t="s">
        <v>94</v>
      </c>
      <c r="B6444" s="46">
        <v>45763</v>
      </c>
      <c r="C6444" s="8" t="s">
        <v>13</v>
      </c>
      <c r="D6444" s="8" t="s">
        <v>14</v>
      </c>
      <c r="E6444" s="8" t="s">
        <v>14</v>
      </c>
      <c r="F6444" s="9">
        <f t="shared" si="208"/>
        <v>-900000</v>
      </c>
      <c r="G6444" s="9">
        <v>-9</v>
      </c>
      <c r="H6444" s="10">
        <v>-958788</v>
      </c>
      <c r="I6444" s="11">
        <v>19967485862.639194</v>
      </c>
      <c r="J6444" s="11">
        <v>198468</v>
      </c>
      <c r="K6444" s="11">
        <v>100608.08726161998</v>
      </c>
      <c r="L6444" s="12">
        <v>53315.214645420201</v>
      </c>
      <c r="M6444" s="11">
        <v>873</v>
      </c>
      <c r="N6444" s="13"/>
      <c r="O6444" t="str">
        <f t="shared" si="209"/>
        <v/>
      </c>
    </row>
    <row r="6445" spans="1:15" hidden="1">
      <c r="A6445" s="41" t="s">
        <v>94</v>
      </c>
      <c r="B6445" s="46">
        <v>45763</v>
      </c>
      <c r="C6445" s="8" t="s">
        <v>13</v>
      </c>
      <c r="D6445" s="8" t="s">
        <v>46</v>
      </c>
      <c r="E6445" s="8" t="s">
        <v>46</v>
      </c>
      <c r="F6445" s="9">
        <f t="shared" si="208"/>
        <v>-18000000</v>
      </c>
      <c r="G6445" s="9">
        <v>-180</v>
      </c>
      <c r="H6445" s="10">
        <v>-19889460</v>
      </c>
      <c r="I6445" s="11">
        <v>2102959963.7005663</v>
      </c>
      <c r="J6445" s="11">
        <v>19923</v>
      </c>
      <c r="K6445" s="11">
        <v>105554.38255787612</v>
      </c>
      <c r="L6445" s="12">
        <v>889671.1395822987</v>
      </c>
      <c r="M6445" s="11">
        <v>2658</v>
      </c>
      <c r="N6445" s="13"/>
      <c r="O6445" t="str">
        <f t="shared" si="209"/>
        <v/>
      </c>
    </row>
    <row r="6446" spans="1:15" hidden="1">
      <c r="A6446" s="41" t="s">
        <v>94</v>
      </c>
      <c r="B6446" s="46">
        <v>45763</v>
      </c>
      <c r="C6446" s="8" t="s">
        <v>13</v>
      </c>
      <c r="D6446" s="8" t="s">
        <v>14</v>
      </c>
      <c r="E6446" s="8" t="s">
        <v>14</v>
      </c>
      <c r="F6446" s="9">
        <f t="shared" si="208"/>
        <v>-900000</v>
      </c>
      <c r="G6446" s="9">
        <v>-9</v>
      </c>
      <c r="H6446" s="10">
        <v>-958788</v>
      </c>
      <c r="I6446" s="11">
        <v>19966580389.85384</v>
      </c>
      <c r="J6446" s="11">
        <v>198459</v>
      </c>
      <c r="K6446" s="11">
        <v>100608.08726161998</v>
      </c>
      <c r="L6446" s="12">
        <v>53315.214645420201</v>
      </c>
      <c r="M6446" s="11">
        <v>874</v>
      </c>
      <c r="N6446" s="13"/>
      <c r="O6446" t="str">
        <f t="shared" si="209"/>
        <v/>
      </c>
    </row>
    <row r="6447" spans="1:15" hidden="1">
      <c r="A6447" s="41" t="s">
        <v>94</v>
      </c>
      <c r="B6447" s="46">
        <v>45763</v>
      </c>
      <c r="C6447" s="8" t="s">
        <v>13</v>
      </c>
      <c r="D6447" s="8" t="s">
        <v>14</v>
      </c>
      <c r="E6447" s="8" t="s">
        <v>14</v>
      </c>
      <c r="F6447" s="9">
        <f t="shared" si="208"/>
        <v>5800000</v>
      </c>
      <c r="G6447" s="9">
        <v>58</v>
      </c>
      <c r="H6447" s="10">
        <v>6188890</v>
      </c>
      <c r="I6447" s="11">
        <v>19972769279.85384</v>
      </c>
      <c r="J6447" s="11">
        <v>198517</v>
      </c>
      <c r="K6447" s="11">
        <v>100609.86857475097</v>
      </c>
      <c r="L6447" s="12">
        <v>0</v>
      </c>
      <c r="M6447" s="11">
        <v>875</v>
      </c>
      <c r="N6447" s="13"/>
      <c r="O6447" t="str">
        <f t="shared" si="209"/>
        <v/>
      </c>
    </row>
    <row r="6448" spans="1:15" hidden="1">
      <c r="A6448" s="41" t="s">
        <v>94</v>
      </c>
      <c r="B6448" s="46">
        <v>45763</v>
      </c>
      <c r="C6448" s="8" t="s">
        <v>13</v>
      </c>
      <c r="D6448" s="8" t="s">
        <v>14</v>
      </c>
      <c r="E6448" s="8" t="s">
        <v>14</v>
      </c>
      <c r="F6448" s="9">
        <f t="shared" si="208"/>
        <v>-1400000</v>
      </c>
      <c r="G6448" s="9">
        <v>-14</v>
      </c>
      <c r="H6448" s="10">
        <v>-1491448</v>
      </c>
      <c r="I6448" s="11">
        <v>19971360741.693794</v>
      </c>
      <c r="J6448" s="11">
        <v>198503</v>
      </c>
      <c r="K6448" s="11">
        <v>100609.86857475097</v>
      </c>
      <c r="L6448" s="12">
        <v>82909.839953486342</v>
      </c>
      <c r="M6448" s="11">
        <v>876</v>
      </c>
      <c r="N6448" s="13"/>
      <c r="O6448" t="str">
        <f t="shared" si="209"/>
        <v/>
      </c>
    </row>
    <row r="6449" spans="1:15" hidden="1">
      <c r="A6449" s="41" t="s">
        <v>94</v>
      </c>
      <c r="B6449" s="46">
        <v>45763</v>
      </c>
      <c r="C6449" s="8" t="s">
        <v>13</v>
      </c>
      <c r="D6449" s="8" t="s">
        <v>46</v>
      </c>
      <c r="E6449" s="8" t="s">
        <v>46</v>
      </c>
      <c r="F6449" s="9">
        <f t="shared" si="208"/>
        <v>-4500000</v>
      </c>
      <c r="G6449" s="9">
        <v>-45</v>
      </c>
      <c r="H6449" s="10">
        <v>-4972365</v>
      </c>
      <c r="I6449" s="11">
        <v>2098210016.485462</v>
      </c>
      <c r="J6449" s="11">
        <v>19878</v>
      </c>
      <c r="K6449" s="11">
        <v>105554.38255787612</v>
      </c>
      <c r="L6449" s="12">
        <v>222417.78489557467</v>
      </c>
      <c r="M6449" s="11">
        <v>2659</v>
      </c>
      <c r="N6449" s="13"/>
      <c r="O6449" t="str">
        <f t="shared" si="209"/>
        <v/>
      </c>
    </row>
    <row r="6450" spans="1:15" hidden="1">
      <c r="A6450" s="41" t="s">
        <v>94</v>
      </c>
      <c r="B6450" s="46">
        <v>45763</v>
      </c>
      <c r="C6450" s="8" t="s">
        <v>13</v>
      </c>
      <c r="D6450" s="8" t="s">
        <v>46</v>
      </c>
      <c r="E6450" s="8" t="s">
        <v>46</v>
      </c>
      <c r="F6450" s="9">
        <f t="shared" si="208"/>
        <v>-900000</v>
      </c>
      <c r="G6450" s="9">
        <v>-9</v>
      </c>
      <c r="H6450" s="10">
        <v>-994473</v>
      </c>
      <c r="I6450" s="11">
        <v>2097260027.0424411</v>
      </c>
      <c r="J6450" s="11">
        <v>19869</v>
      </c>
      <c r="K6450" s="11">
        <v>105554.38255787612</v>
      </c>
      <c r="L6450" s="12">
        <v>44483.556979114888</v>
      </c>
      <c r="M6450" s="11">
        <v>2660</v>
      </c>
      <c r="N6450" s="13"/>
      <c r="O6450" t="str">
        <f t="shared" si="209"/>
        <v/>
      </c>
    </row>
    <row r="6451" spans="1:15" hidden="1">
      <c r="A6451" s="41" t="s">
        <v>94</v>
      </c>
      <c r="B6451" s="46">
        <v>45763</v>
      </c>
      <c r="C6451" s="8" t="s">
        <v>13</v>
      </c>
      <c r="D6451" s="8" t="s">
        <v>14</v>
      </c>
      <c r="E6451" s="8" t="s">
        <v>14</v>
      </c>
      <c r="F6451" s="9">
        <f t="shared" si="208"/>
        <v>1800000</v>
      </c>
      <c r="G6451" s="9">
        <v>18</v>
      </c>
      <c r="H6451" s="10">
        <v>1920690</v>
      </c>
      <c r="I6451" s="11">
        <v>19973281431.693794</v>
      </c>
      <c r="J6451" s="11">
        <v>198521</v>
      </c>
      <c r="K6451" s="11">
        <v>100610.42122341614</v>
      </c>
      <c r="L6451" s="12">
        <v>0</v>
      </c>
      <c r="M6451" s="11">
        <v>877</v>
      </c>
      <c r="N6451" s="13"/>
      <c r="O6451" t="str">
        <f t="shared" si="209"/>
        <v/>
      </c>
    </row>
    <row r="6452" spans="1:15" hidden="1">
      <c r="A6452" s="41" t="s">
        <v>94</v>
      </c>
      <c r="B6452" s="46">
        <v>45763</v>
      </c>
      <c r="C6452" s="8" t="s">
        <v>13</v>
      </c>
      <c r="D6452" s="8" t="s">
        <v>14</v>
      </c>
      <c r="E6452" s="8" t="s">
        <v>14</v>
      </c>
      <c r="F6452" s="9">
        <f t="shared" si="208"/>
        <v>1800000</v>
      </c>
      <c r="G6452" s="9">
        <v>18</v>
      </c>
      <c r="H6452" s="10">
        <v>1920690</v>
      </c>
      <c r="I6452" s="11">
        <v>19975202121.693794</v>
      </c>
      <c r="J6452" s="11">
        <v>198539</v>
      </c>
      <c r="K6452" s="11">
        <v>100610.97377187249</v>
      </c>
      <c r="L6452" s="12">
        <v>0</v>
      </c>
      <c r="M6452" s="11">
        <v>878</v>
      </c>
      <c r="N6452" s="13"/>
      <c r="O6452" t="str">
        <f t="shared" si="209"/>
        <v/>
      </c>
    </row>
    <row r="6453" spans="1:15" hidden="1">
      <c r="A6453" s="41" t="s">
        <v>94</v>
      </c>
      <c r="B6453" s="46">
        <v>45763</v>
      </c>
      <c r="C6453" s="8" t="s">
        <v>13</v>
      </c>
      <c r="D6453" s="8" t="s">
        <v>46</v>
      </c>
      <c r="E6453" s="8" t="s">
        <v>46</v>
      </c>
      <c r="F6453" s="9">
        <f t="shared" si="208"/>
        <v>-1500000</v>
      </c>
      <c r="G6453" s="9">
        <v>-15</v>
      </c>
      <c r="H6453" s="10">
        <v>-1657455</v>
      </c>
      <c r="I6453" s="11">
        <v>2095676711.3040731</v>
      </c>
      <c r="J6453" s="11">
        <v>19854</v>
      </c>
      <c r="K6453" s="11">
        <v>105554.38255787612</v>
      </c>
      <c r="L6453" s="12">
        <v>74139.261631858302</v>
      </c>
      <c r="M6453" s="11">
        <v>2661</v>
      </c>
      <c r="N6453" s="13"/>
      <c r="O6453" t="str">
        <f t="shared" si="209"/>
        <v/>
      </c>
    </row>
    <row r="6454" spans="1:15" hidden="1">
      <c r="A6454" s="41" t="s">
        <v>94</v>
      </c>
      <c r="B6454" s="46">
        <v>45763</v>
      </c>
      <c r="C6454" s="8" t="s">
        <v>13</v>
      </c>
      <c r="D6454" s="8" t="s">
        <v>46</v>
      </c>
      <c r="E6454" s="8" t="s">
        <v>46</v>
      </c>
      <c r="F6454" s="9">
        <f t="shared" si="208"/>
        <v>-1800000</v>
      </c>
      <c r="G6454" s="9">
        <v>-18</v>
      </c>
      <c r="H6454" s="10">
        <v>-1988946</v>
      </c>
      <c r="I6454" s="11">
        <v>2093776732.4180312</v>
      </c>
      <c r="J6454" s="11">
        <v>19836</v>
      </c>
      <c r="K6454" s="11">
        <v>105554.38255787612</v>
      </c>
      <c r="L6454" s="12">
        <v>88967.113958229776</v>
      </c>
      <c r="M6454" s="11">
        <v>2662</v>
      </c>
      <c r="N6454" s="13"/>
      <c r="O6454" t="str">
        <f t="shared" si="209"/>
        <v/>
      </c>
    </row>
    <row r="6455" spans="1:15" hidden="1">
      <c r="A6455" s="41" t="s">
        <v>94</v>
      </c>
      <c r="B6455" s="46">
        <v>45763</v>
      </c>
      <c r="C6455" s="8" t="s">
        <v>13</v>
      </c>
      <c r="D6455" s="8" t="s">
        <v>46</v>
      </c>
      <c r="E6455" s="8" t="s">
        <v>46</v>
      </c>
      <c r="F6455" s="9">
        <f t="shared" si="208"/>
        <v>-1100000</v>
      </c>
      <c r="G6455" s="9">
        <v>-11</v>
      </c>
      <c r="H6455" s="10">
        <v>-1215467</v>
      </c>
      <c r="I6455" s="11">
        <v>2092615634.2098947</v>
      </c>
      <c r="J6455" s="11">
        <v>19825</v>
      </c>
      <c r="K6455" s="11">
        <v>105554.38255787612</v>
      </c>
      <c r="L6455" s="12">
        <v>54368.791863362771</v>
      </c>
      <c r="M6455" s="11">
        <v>2663</v>
      </c>
      <c r="N6455" s="13"/>
      <c r="O6455" t="str">
        <f t="shared" si="209"/>
        <v/>
      </c>
    </row>
    <row r="6456" spans="1:15" hidden="1">
      <c r="A6456" s="41" t="s">
        <v>94</v>
      </c>
      <c r="B6456" s="46">
        <v>45763</v>
      </c>
      <c r="C6456" s="8" t="s">
        <v>13</v>
      </c>
      <c r="D6456" s="8" t="s">
        <v>46</v>
      </c>
      <c r="E6456" s="8" t="s">
        <v>46</v>
      </c>
      <c r="F6456" s="9">
        <f t="shared" si="208"/>
        <v>-9400000</v>
      </c>
      <c r="G6456" s="9">
        <v>-94</v>
      </c>
      <c r="H6456" s="10">
        <v>-10386718</v>
      </c>
      <c r="I6456" s="11">
        <v>2082693522.2494543</v>
      </c>
      <c r="J6456" s="11">
        <v>19731</v>
      </c>
      <c r="K6456" s="11">
        <v>105554.38255787612</v>
      </c>
      <c r="L6456" s="12">
        <v>464606.03955964558</v>
      </c>
      <c r="M6456" s="11">
        <v>2664</v>
      </c>
      <c r="N6456" s="13"/>
      <c r="O6456" t="str">
        <f t="shared" si="209"/>
        <v/>
      </c>
    </row>
    <row r="6457" spans="1:15" hidden="1">
      <c r="A6457" s="41" t="s">
        <v>94</v>
      </c>
      <c r="B6457" s="46">
        <v>45763</v>
      </c>
      <c r="C6457" s="8" t="s">
        <v>13</v>
      </c>
      <c r="D6457" s="8" t="s">
        <v>46</v>
      </c>
      <c r="E6457" s="8" t="s">
        <v>46</v>
      </c>
      <c r="F6457" s="9">
        <f t="shared" si="208"/>
        <v>-2100000</v>
      </c>
      <c r="G6457" s="9">
        <v>-21</v>
      </c>
      <c r="H6457" s="10">
        <v>-2320437</v>
      </c>
      <c r="I6457" s="11">
        <v>2080476880.2157388</v>
      </c>
      <c r="J6457" s="11">
        <v>19710</v>
      </c>
      <c r="K6457" s="11">
        <v>105554.38255787612</v>
      </c>
      <c r="L6457" s="12">
        <v>103794.96628460148</v>
      </c>
      <c r="M6457" s="11">
        <v>2665</v>
      </c>
      <c r="N6457" s="13"/>
      <c r="O6457" t="str">
        <f t="shared" si="209"/>
        <v/>
      </c>
    </row>
    <row r="6458" spans="1:15" hidden="1">
      <c r="A6458" s="41" t="s">
        <v>94</v>
      </c>
      <c r="B6458" s="46">
        <v>45763</v>
      </c>
      <c r="C6458" s="8" t="s">
        <v>13</v>
      </c>
      <c r="D6458" s="8" t="s">
        <v>46</v>
      </c>
      <c r="E6458" s="8" t="s">
        <v>46</v>
      </c>
      <c r="F6458" s="9">
        <f t="shared" si="208"/>
        <v>-10200000</v>
      </c>
      <c r="G6458" s="9">
        <v>-102</v>
      </c>
      <c r="H6458" s="10">
        <v>-11270694</v>
      </c>
      <c r="I6458" s="11">
        <v>2069710333.1948354</v>
      </c>
      <c r="J6458" s="11">
        <v>19608</v>
      </c>
      <c r="K6458" s="11">
        <v>105554.38255787612</v>
      </c>
      <c r="L6458" s="12">
        <v>504146.97909663618</v>
      </c>
      <c r="M6458" s="11">
        <v>2666</v>
      </c>
      <c r="N6458" s="13"/>
      <c r="O6458" t="str">
        <f t="shared" si="209"/>
        <v/>
      </c>
    </row>
    <row r="6459" spans="1:15" hidden="1">
      <c r="A6459" s="41" t="s">
        <v>94</v>
      </c>
      <c r="B6459" s="46">
        <v>45763</v>
      </c>
      <c r="C6459" s="8" t="s">
        <v>13</v>
      </c>
      <c r="D6459" s="8" t="s">
        <v>46</v>
      </c>
      <c r="E6459" s="8" t="s">
        <v>46</v>
      </c>
      <c r="F6459" s="9">
        <f t="shared" si="208"/>
        <v>-90400000</v>
      </c>
      <c r="G6459" s="9">
        <v>-904</v>
      </c>
      <c r="H6459" s="10">
        <v>-99889288</v>
      </c>
      <c r="I6459" s="11">
        <v>1974289171.3625154</v>
      </c>
      <c r="J6459" s="11">
        <v>18704</v>
      </c>
      <c r="K6459" s="11">
        <v>105554.38255787612</v>
      </c>
      <c r="L6459" s="12">
        <v>4468126.1676799953</v>
      </c>
      <c r="M6459" s="11">
        <v>2667</v>
      </c>
      <c r="N6459" s="13"/>
      <c r="O6459" t="str">
        <f t="shared" si="209"/>
        <v/>
      </c>
    </row>
    <row r="6460" spans="1:15" hidden="1">
      <c r="A6460" s="41" t="s">
        <v>94</v>
      </c>
      <c r="B6460" s="46">
        <v>45763</v>
      </c>
      <c r="C6460" s="8" t="s">
        <v>13</v>
      </c>
      <c r="D6460" s="8" t="s">
        <v>14</v>
      </c>
      <c r="E6460" s="8" t="s">
        <v>14</v>
      </c>
      <c r="F6460" s="9">
        <f t="shared" si="208"/>
        <v>-9300000</v>
      </c>
      <c r="G6460" s="9">
        <v>-93</v>
      </c>
      <c r="H6460" s="10">
        <v>-9907476</v>
      </c>
      <c r="I6460" s="11">
        <v>19965845301.133011</v>
      </c>
      <c r="J6460" s="11">
        <v>198446</v>
      </c>
      <c r="K6460" s="11">
        <v>100610.97377187249</v>
      </c>
      <c r="L6460" s="12">
        <v>550655.43921585754</v>
      </c>
      <c r="M6460" s="11">
        <v>879</v>
      </c>
      <c r="N6460" s="13"/>
      <c r="O6460" t="str">
        <f t="shared" si="209"/>
        <v/>
      </c>
    </row>
    <row r="6461" spans="1:15" hidden="1">
      <c r="A6461" s="41" t="s">
        <v>94</v>
      </c>
      <c r="B6461" s="46">
        <v>45763</v>
      </c>
      <c r="C6461" s="8" t="s">
        <v>13</v>
      </c>
      <c r="D6461" s="8" t="s">
        <v>46</v>
      </c>
      <c r="E6461" s="8" t="s">
        <v>46</v>
      </c>
      <c r="F6461" s="9">
        <f t="shared" si="208"/>
        <v>-271600000</v>
      </c>
      <c r="G6461" s="9">
        <v>-2716</v>
      </c>
      <c r="H6461" s="10">
        <v>-300109852</v>
      </c>
      <c r="I6461" s="11">
        <v>1687603468.3353238</v>
      </c>
      <c r="J6461" s="11">
        <v>15988</v>
      </c>
      <c r="K6461" s="11">
        <v>105554.38255787612</v>
      </c>
      <c r="L6461" s="12">
        <v>13424148.97280848</v>
      </c>
      <c r="M6461" s="11">
        <v>2668</v>
      </c>
      <c r="N6461" s="13"/>
      <c r="O6461" t="str">
        <f t="shared" si="209"/>
        <v/>
      </c>
    </row>
    <row r="6462" spans="1:15" hidden="1">
      <c r="A6462" s="41" t="s">
        <v>94</v>
      </c>
      <c r="B6462" s="46">
        <v>45764</v>
      </c>
      <c r="C6462" s="8" t="s">
        <v>13</v>
      </c>
      <c r="D6462" s="8" t="s">
        <v>14</v>
      </c>
      <c r="E6462" s="8" t="s">
        <v>14</v>
      </c>
      <c r="F6462" s="9">
        <f t="shared" si="208"/>
        <v>4700000</v>
      </c>
      <c r="G6462" s="9">
        <v>47</v>
      </c>
      <c r="H6462" s="10">
        <v>5075248</v>
      </c>
      <c r="I6462" s="11">
        <v>19970920549.133011</v>
      </c>
      <c r="J6462" s="11">
        <v>198493</v>
      </c>
      <c r="K6462" s="11">
        <v>100612.71958775882</v>
      </c>
      <c r="L6462" s="12">
        <v>0</v>
      </c>
      <c r="M6462" s="11">
        <v>880</v>
      </c>
      <c r="N6462" s="13"/>
      <c r="O6462" t="str">
        <f t="shared" si="209"/>
        <v/>
      </c>
    </row>
    <row r="6463" spans="1:15" hidden="1">
      <c r="A6463" s="41" t="s">
        <v>94</v>
      </c>
      <c r="B6463" s="46">
        <v>45764</v>
      </c>
      <c r="C6463" s="8" t="s">
        <v>13</v>
      </c>
      <c r="D6463" s="8" t="s">
        <v>46</v>
      </c>
      <c r="E6463" s="8" t="s">
        <v>46</v>
      </c>
      <c r="F6463" s="9">
        <f t="shared" si="208"/>
        <v>1800000</v>
      </c>
      <c r="G6463" s="9">
        <v>18</v>
      </c>
      <c r="H6463" s="10">
        <v>1977408</v>
      </c>
      <c r="I6463" s="11">
        <v>1689580876.3353238</v>
      </c>
      <c r="J6463" s="11">
        <v>16006</v>
      </c>
      <c r="K6463" s="11">
        <v>105559.22006343395</v>
      </c>
      <c r="L6463" s="12">
        <v>0</v>
      </c>
      <c r="M6463" s="11">
        <v>2669</v>
      </c>
      <c r="N6463" s="13"/>
      <c r="O6463" t="str">
        <f t="shared" si="209"/>
        <v/>
      </c>
    </row>
    <row r="6464" spans="1:15" hidden="1">
      <c r="A6464" s="41" t="s">
        <v>94</v>
      </c>
      <c r="B6464" s="46">
        <v>45764</v>
      </c>
      <c r="C6464" s="8" t="s">
        <v>13</v>
      </c>
      <c r="D6464" s="8" t="s">
        <v>46</v>
      </c>
      <c r="E6464" s="8" t="s">
        <v>46</v>
      </c>
      <c r="F6464" s="9">
        <f t="shared" si="208"/>
        <v>-900000</v>
      </c>
      <c r="G6464" s="9">
        <v>-9</v>
      </c>
      <c r="H6464" s="10">
        <v>-994662</v>
      </c>
      <c r="I6464" s="11">
        <v>1688630843.354753</v>
      </c>
      <c r="J6464" s="11">
        <v>15997</v>
      </c>
      <c r="K6464" s="11">
        <v>105559.22006343395</v>
      </c>
      <c r="L6464" s="12">
        <v>44629.019429094391</v>
      </c>
      <c r="M6464" s="11">
        <v>2670</v>
      </c>
      <c r="N6464" s="13"/>
      <c r="O6464" t="str">
        <f t="shared" si="209"/>
        <v/>
      </c>
    </row>
    <row r="6465" spans="1:15" hidden="1">
      <c r="A6465" s="41" t="s">
        <v>94</v>
      </c>
      <c r="B6465" s="46">
        <v>45764</v>
      </c>
      <c r="C6465" s="8" t="s">
        <v>13</v>
      </c>
      <c r="D6465" s="8" t="s">
        <v>14</v>
      </c>
      <c r="E6465" s="8" t="s">
        <v>14</v>
      </c>
      <c r="F6465" s="9">
        <f t="shared" si="208"/>
        <v>9400000</v>
      </c>
      <c r="G6465" s="9">
        <v>94</v>
      </c>
      <c r="H6465" s="10">
        <v>9977254</v>
      </c>
      <c r="I6465" s="11">
        <v>19980897803.133011</v>
      </c>
      <c r="J6465" s="11">
        <v>198587</v>
      </c>
      <c r="K6465" s="11">
        <v>100615.3363670986</v>
      </c>
      <c r="L6465" s="12">
        <v>0</v>
      </c>
      <c r="M6465" s="11">
        <v>881</v>
      </c>
      <c r="N6465" s="13"/>
      <c r="O6465" t="str">
        <f t="shared" si="209"/>
        <v/>
      </c>
    </row>
    <row r="6466" spans="1:15" hidden="1">
      <c r="A6466" s="41" t="s">
        <v>94</v>
      </c>
      <c r="B6466" s="46">
        <v>45764</v>
      </c>
      <c r="C6466" s="8" t="s">
        <v>13</v>
      </c>
      <c r="D6466" s="8" t="s">
        <v>46</v>
      </c>
      <c r="E6466" s="8" t="s">
        <v>46</v>
      </c>
      <c r="F6466" s="9">
        <f t="shared" si="208"/>
        <v>-13800000</v>
      </c>
      <c r="G6466" s="9">
        <v>-138</v>
      </c>
      <c r="H6466" s="10">
        <v>-15251484</v>
      </c>
      <c r="I6466" s="11">
        <v>1674063670.9859991</v>
      </c>
      <c r="J6466" s="11">
        <v>15859</v>
      </c>
      <c r="K6466" s="11">
        <v>105559.22006343395</v>
      </c>
      <c r="L6466" s="12">
        <v>684311.63124611415</v>
      </c>
      <c r="M6466" s="11">
        <v>2671</v>
      </c>
      <c r="N6466" s="13"/>
      <c r="O6466" t="str">
        <f t="shared" si="209"/>
        <v/>
      </c>
    </row>
    <row r="6467" spans="1:15" hidden="1">
      <c r="A6467" s="41" t="s">
        <v>94</v>
      </c>
      <c r="B6467" s="46">
        <v>45764</v>
      </c>
      <c r="C6467" s="8" t="s">
        <v>13</v>
      </c>
      <c r="D6467" s="8" t="s">
        <v>46</v>
      </c>
      <c r="E6467" s="8" t="s">
        <v>46</v>
      </c>
      <c r="F6467" s="9">
        <f t="shared" si="208"/>
        <v>-18000000</v>
      </c>
      <c r="G6467" s="9">
        <v>-180</v>
      </c>
      <c r="H6467" s="10">
        <v>-19893240</v>
      </c>
      <c r="I6467" s="11">
        <v>1655063011.3745811</v>
      </c>
      <c r="J6467" s="11">
        <v>15679</v>
      </c>
      <c r="K6467" s="11">
        <v>105559.22006343395</v>
      </c>
      <c r="L6467" s="12">
        <v>892580.38858188689</v>
      </c>
      <c r="M6467" s="11">
        <v>2672</v>
      </c>
      <c r="N6467" s="13"/>
      <c r="O6467" t="str">
        <f t="shared" si="209"/>
        <v/>
      </c>
    </row>
    <row r="6468" spans="1:15" hidden="1">
      <c r="A6468" s="41" t="s">
        <v>94</v>
      </c>
      <c r="B6468" s="46">
        <v>45764</v>
      </c>
      <c r="C6468" s="8" t="s">
        <v>13</v>
      </c>
      <c r="D6468" s="8" t="s">
        <v>46</v>
      </c>
      <c r="E6468" s="8" t="s">
        <v>46</v>
      </c>
      <c r="F6468" s="9">
        <f t="shared" si="208"/>
        <v>-900000</v>
      </c>
      <c r="G6468" s="9">
        <v>-9</v>
      </c>
      <c r="H6468" s="10">
        <v>-994662</v>
      </c>
      <c r="I6468" s="11">
        <v>1654112978.3940103</v>
      </c>
      <c r="J6468" s="11">
        <v>15670</v>
      </c>
      <c r="K6468" s="11">
        <v>105559.22006343395</v>
      </c>
      <c r="L6468" s="12">
        <v>44629.019429094391</v>
      </c>
      <c r="M6468" s="11">
        <v>2673</v>
      </c>
      <c r="N6468" s="13"/>
      <c r="O6468" t="str">
        <f t="shared" si="209"/>
        <v/>
      </c>
    </row>
    <row r="6469" spans="1:15" hidden="1">
      <c r="A6469" s="41" t="s">
        <v>94</v>
      </c>
      <c r="B6469" s="46">
        <v>45764</v>
      </c>
      <c r="C6469" s="8" t="s">
        <v>13</v>
      </c>
      <c r="D6469" s="8" t="s">
        <v>46</v>
      </c>
      <c r="E6469" s="8" t="s">
        <v>46</v>
      </c>
      <c r="F6469" s="9">
        <f t="shared" si="208"/>
        <v>-7400000</v>
      </c>
      <c r="G6469" s="9">
        <v>-74</v>
      </c>
      <c r="H6469" s="10">
        <v>-8178332</v>
      </c>
      <c r="I6469" s="11">
        <v>1646301596.1093161</v>
      </c>
      <c r="J6469" s="11">
        <v>15596</v>
      </c>
      <c r="K6469" s="11">
        <v>105559.22006343395</v>
      </c>
      <c r="L6469" s="12">
        <v>366949.71530588716</v>
      </c>
      <c r="M6469" s="11">
        <v>2674</v>
      </c>
      <c r="N6469" s="13"/>
      <c r="O6469" t="str">
        <f t="shared" si="209"/>
        <v/>
      </c>
    </row>
    <row r="6470" spans="1:15" hidden="1">
      <c r="A6470" s="41" t="s">
        <v>94</v>
      </c>
      <c r="B6470" s="46">
        <v>45764</v>
      </c>
      <c r="C6470" s="8" t="s">
        <v>13</v>
      </c>
      <c r="D6470" s="8" t="s">
        <v>15</v>
      </c>
      <c r="E6470" s="8" t="s">
        <v>15</v>
      </c>
      <c r="F6470" s="9">
        <f t="shared" si="208"/>
        <v>1800000</v>
      </c>
      <c r="G6470" s="9">
        <v>18</v>
      </c>
      <c r="H6470" s="10">
        <v>1936008</v>
      </c>
      <c r="I6470" s="11">
        <v>8581219831.7391043</v>
      </c>
      <c r="J6470" s="11">
        <v>81107</v>
      </c>
      <c r="K6470" s="11">
        <v>105801.223467014</v>
      </c>
      <c r="L6470" s="12">
        <v>0</v>
      </c>
      <c r="M6470" s="11">
        <v>2894</v>
      </c>
      <c r="N6470" s="13"/>
      <c r="O6470" t="str">
        <f t="shared" si="209"/>
        <v/>
      </c>
    </row>
    <row r="6471" spans="1:15" hidden="1">
      <c r="A6471" s="41" t="s">
        <v>94</v>
      </c>
      <c r="B6471" s="46">
        <v>45764</v>
      </c>
      <c r="C6471" s="8" t="s">
        <v>13</v>
      </c>
      <c r="D6471" s="8" t="s">
        <v>46</v>
      </c>
      <c r="E6471" s="8" t="s">
        <v>46</v>
      </c>
      <c r="F6471" s="9">
        <f t="shared" si="208"/>
        <v>-5600000</v>
      </c>
      <c r="G6471" s="9">
        <v>-56</v>
      </c>
      <c r="H6471" s="10">
        <v>-6189008</v>
      </c>
      <c r="I6471" s="11">
        <v>1640390279.7857637</v>
      </c>
      <c r="J6471" s="11">
        <v>15540</v>
      </c>
      <c r="K6471" s="11">
        <v>105559.22006343395</v>
      </c>
      <c r="L6471" s="12">
        <v>277691.67644769885</v>
      </c>
      <c r="M6471" s="11">
        <v>2675</v>
      </c>
      <c r="N6471" s="13"/>
      <c r="O6471" t="str">
        <f t="shared" si="209"/>
        <v/>
      </c>
    </row>
    <row r="6472" spans="1:15" hidden="1">
      <c r="A6472" s="41" t="s">
        <v>94</v>
      </c>
      <c r="B6472" s="46">
        <v>45764</v>
      </c>
      <c r="C6472" s="8" t="s">
        <v>13</v>
      </c>
      <c r="D6472" s="8" t="s">
        <v>46</v>
      </c>
      <c r="E6472" s="8" t="s">
        <v>46</v>
      </c>
      <c r="F6472" s="9">
        <f t="shared" si="208"/>
        <v>-1800000</v>
      </c>
      <c r="G6472" s="9">
        <v>-18</v>
      </c>
      <c r="H6472" s="10">
        <v>-1989324</v>
      </c>
      <c r="I6472" s="11">
        <v>1638490213.8246219</v>
      </c>
      <c r="J6472" s="11">
        <v>15522</v>
      </c>
      <c r="K6472" s="11">
        <v>105559.22006343395</v>
      </c>
      <c r="L6472" s="12">
        <v>89258.038858188782</v>
      </c>
      <c r="M6472" s="11">
        <v>2676</v>
      </c>
      <c r="N6472" s="13"/>
      <c r="O6472" t="str">
        <f t="shared" si="209"/>
        <v/>
      </c>
    </row>
    <row r="6473" spans="1:15" hidden="1">
      <c r="A6473" s="41" t="s">
        <v>94</v>
      </c>
      <c r="B6473" s="46">
        <v>45764</v>
      </c>
      <c r="C6473" s="8" t="s">
        <v>13</v>
      </c>
      <c r="D6473" s="8" t="s">
        <v>14</v>
      </c>
      <c r="E6473" s="8" t="s">
        <v>14</v>
      </c>
      <c r="F6473" s="9">
        <f t="shared" si="208"/>
        <v>-900000</v>
      </c>
      <c r="G6473" s="9">
        <v>-9</v>
      </c>
      <c r="H6473" s="10">
        <v>-958959</v>
      </c>
      <c r="I6473" s="11">
        <v>19979992265.105705</v>
      </c>
      <c r="J6473" s="11">
        <v>198578</v>
      </c>
      <c r="K6473" s="11">
        <v>100615.3363670986</v>
      </c>
      <c r="L6473" s="12">
        <v>53420.972696112585</v>
      </c>
      <c r="M6473" s="11">
        <v>882</v>
      </c>
      <c r="N6473" s="13"/>
      <c r="O6473" t="str">
        <f t="shared" si="209"/>
        <v/>
      </c>
    </row>
    <row r="6474" spans="1:15" hidden="1">
      <c r="A6474" s="41" t="s">
        <v>94</v>
      </c>
      <c r="B6474" s="46">
        <v>45764</v>
      </c>
      <c r="C6474" s="8" t="s">
        <v>13</v>
      </c>
      <c r="D6474" s="8" t="s">
        <v>46</v>
      </c>
      <c r="E6474" s="8" t="s">
        <v>46</v>
      </c>
      <c r="F6474" s="9">
        <f t="shared" ref="F6474:F6537" si="210">100000*G6474</f>
        <v>-900000</v>
      </c>
      <c r="G6474" s="9">
        <v>-9</v>
      </c>
      <c r="H6474" s="10">
        <v>-994662</v>
      </c>
      <c r="I6474" s="11">
        <v>1637540180.8440511</v>
      </c>
      <c r="J6474" s="11">
        <v>15513</v>
      </c>
      <c r="K6474" s="11">
        <v>105559.22006343395</v>
      </c>
      <c r="L6474" s="12">
        <v>44629.019429094391</v>
      </c>
      <c r="M6474" s="11">
        <v>2677</v>
      </c>
      <c r="N6474" s="13"/>
      <c r="O6474" t="str">
        <f t="shared" si="209"/>
        <v/>
      </c>
    </row>
    <row r="6475" spans="1:15" hidden="1">
      <c r="A6475" s="41" t="s">
        <v>94</v>
      </c>
      <c r="B6475" s="46">
        <v>45764</v>
      </c>
      <c r="C6475" s="8" t="s">
        <v>13</v>
      </c>
      <c r="D6475" s="8" t="s">
        <v>14</v>
      </c>
      <c r="E6475" s="8" t="s">
        <v>14</v>
      </c>
      <c r="F6475" s="9">
        <f t="shared" si="210"/>
        <v>-900000</v>
      </c>
      <c r="G6475" s="9">
        <v>-9</v>
      </c>
      <c r="H6475" s="10">
        <v>-958959</v>
      </c>
      <c r="I6475" s="11">
        <v>19979086727.0784</v>
      </c>
      <c r="J6475" s="11">
        <v>198569</v>
      </c>
      <c r="K6475" s="11">
        <v>100615.3363670986</v>
      </c>
      <c r="L6475" s="12">
        <v>53420.972696112585</v>
      </c>
      <c r="M6475" s="11">
        <v>883</v>
      </c>
      <c r="N6475" s="13"/>
      <c r="O6475" t="str">
        <f t="shared" si="209"/>
        <v/>
      </c>
    </row>
    <row r="6476" spans="1:15" hidden="1">
      <c r="A6476" s="41" t="s">
        <v>94</v>
      </c>
      <c r="B6476" s="46">
        <v>45764</v>
      </c>
      <c r="C6476" s="8" t="s">
        <v>13</v>
      </c>
      <c r="D6476" s="8" t="s">
        <v>46</v>
      </c>
      <c r="E6476" s="8" t="s">
        <v>46</v>
      </c>
      <c r="F6476" s="9">
        <f t="shared" si="210"/>
        <v>-49700000</v>
      </c>
      <c r="G6476" s="9">
        <v>-497</v>
      </c>
      <c r="H6476" s="10">
        <v>-54927446</v>
      </c>
      <c r="I6476" s="11">
        <v>1585077248.4725244</v>
      </c>
      <c r="J6476" s="11">
        <v>15016</v>
      </c>
      <c r="K6476" s="11">
        <v>105559.22006343395</v>
      </c>
      <c r="L6476" s="12">
        <v>2464513.6284733266</v>
      </c>
      <c r="M6476" s="11">
        <v>2678</v>
      </c>
      <c r="N6476" s="13"/>
      <c r="O6476" t="str">
        <f t="shared" si="209"/>
        <v/>
      </c>
    </row>
    <row r="6477" spans="1:15" hidden="1">
      <c r="A6477" s="41" t="s">
        <v>94</v>
      </c>
      <c r="B6477" s="46">
        <v>45764</v>
      </c>
      <c r="C6477" s="8" t="s">
        <v>13</v>
      </c>
      <c r="D6477" s="8" t="s">
        <v>46</v>
      </c>
      <c r="E6477" s="8" t="s">
        <v>46</v>
      </c>
      <c r="F6477" s="9">
        <f t="shared" si="210"/>
        <v>-900000</v>
      </c>
      <c r="G6477" s="9">
        <v>-9</v>
      </c>
      <c r="H6477" s="10">
        <v>-994662</v>
      </c>
      <c r="I6477" s="11">
        <v>1584127215.4919536</v>
      </c>
      <c r="J6477" s="11">
        <v>15007</v>
      </c>
      <c r="K6477" s="11">
        <v>105559.22006343395</v>
      </c>
      <c r="L6477" s="12">
        <v>44629.019429094391</v>
      </c>
      <c r="M6477" s="11">
        <v>2679</v>
      </c>
      <c r="N6477" s="13"/>
      <c r="O6477" t="str">
        <f t="shared" si="209"/>
        <v/>
      </c>
    </row>
    <row r="6478" spans="1:15" hidden="1">
      <c r="A6478" s="41" t="s">
        <v>94</v>
      </c>
      <c r="B6478" s="46">
        <v>45764</v>
      </c>
      <c r="C6478" s="8" t="s">
        <v>13</v>
      </c>
      <c r="D6478" s="8" t="s">
        <v>46</v>
      </c>
      <c r="E6478" s="8" t="s">
        <v>46</v>
      </c>
      <c r="F6478" s="9">
        <f t="shared" si="210"/>
        <v>-4500000</v>
      </c>
      <c r="G6478" s="9">
        <v>-45</v>
      </c>
      <c r="H6478" s="10">
        <v>-4973310</v>
      </c>
      <c r="I6478" s="11">
        <v>1579377050.5890992</v>
      </c>
      <c r="J6478" s="11">
        <v>14962</v>
      </c>
      <c r="K6478" s="11">
        <v>105559.22006343395</v>
      </c>
      <c r="L6478" s="12">
        <v>223145.09714547172</v>
      </c>
      <c r="M6478" s="11">
        <v>2680</v>
      </c>
      <c r="N6478" s="13"/>
      <c r="O6478" t="str">
        <f t="shared" si="209"/>
        <v/>
      </c>
    </row>
    <row r="6479" spans="1:15" hidden="1">
      <c r="A6479" s="41" t="s">
        <v>94</v>
      </c>
      <c r="B6479" s="46">
        <v>45764</v>
      </c>
      <c r="C6479" s="8" t="s">
        <v>13</v>
      </c>
      <c r="D6479" s="8" t="s">
        <v>14</v>
      </c>
      <c r="E6479" s="8" t="s">
        <v>14</v>
      </c>
      <c r="F6479" s="9">
        <f t="shared" si="210"/>
        <v>4700000</v>
      </c>
      <c r="G6479" s="9">
        <v>47</v>
      </c>
      <c r="H6479" s="10">
        <v>4983645</v>
      </c>
      <c r="I6479" s="11">
        <v>19984070372.0784</v>
      </c>
      <c r="J6479" s="11">
        <v>198616</v>
      </c>
      <c r="K6479" s="11">
        <v>100616.61886292342</v>
      </c>
      <c r="L6479" s="12">
        <v>0</v>
      </c>
      <c r="M6479" s="11">
        <v>884</v>
      </c>
      <c r="N6479" s="13"/>
      <c r="O6479" t="str">
        <f t="shared" si="209"/>
        <v/>
      </c>
    </row>
    <row r="6480" spans="1:15" hidden="1">
      <c r="A6480" s="41" t="s">
        <v>94</v>
      </c>
      <c r="B6480" s="46">
        <v>45764</v>
      </c>
      <c r="C6480" s="8" t="s">
        <v>13</v>
      </c>
      <c r="D6480" s="8" t="s">
        <v>46</v>
      </c>
      <c r="E6480" s="8" t="s">
        <v>46</v>
      </c>
      <c r="F6480" s="9">
        <f t="shared" si="210"/>
        <v>-900000</v>
      </c>
      <c r="G6480" s="9">
        <v>-9</v>
      </c>
      <c r="H6480" s="10">
        <v>-994662</v>
      </c>
      <c r="I6480" s="11">
        <v>1578427017.6085284</v>
      </c>
      <c r="J6480" s="11">
        <v>14953</v>
      </c>
      <c r="K6480" s="11">
        <v>105559.22006343395</v>
      </c>
      <c r="L6480" s="12">
        <v>44629.019429094391</v>
      </c>
      <c r="M6480" s="11">
        <v>2681</v>
      </c>
      <c r="N6480" s="13"/>
      <c r="O6480" t="str">
        <f t="shared" ref="O6480:O6543" si="211">IF(M6480=_xlfn.MAXIFS(M:M,D:D,D6480),"X","")</f>
        <v/>
      </c>
    </row>
    <row r="6481" spans="1:15" hidden="1">
      <c r="A6481" s="41" t="s">
        <v>94</v>
      </c>
      <c r="B6481" s="46">
        <v>45764</v>
      </c>
      <c r="C6481" s="8" t="s">
        <v>13</v>
      </c>
      <c r="D6481" s="8" t="s">
        <v>46</v>
      </c>
      <c r="E6481" s="8" t="s">
        <v>46</v>
      </c>
      <c r="F6481" s="9">
        <f t="shared" si="210"/>
        <v>2800000</v>
      </c>
      <c r="G6481" s="9">
        <v>28</v>
      </c>
      <c r="H6481" s="10">
        <v>3090220</v>
      </c>
      <c r="I6481" s="11">
        <v>1581517237.6085284</v>
      </c>
      <c r="J6481" s="11">
        <v>14981</v>
      </c>
      <c r="K6481" s="11">
        <v>105568.20223005996</v>
      </c>
      <c r="L6481" s="12">
        <v>0</v>
      </c>
      <c r="M6481" s="11">
        <v>2682</v>
      </c>
      <c r="N6481" s="13"/>
      <c r="O6481" t="str">
        <f t="shared" si="211"/>
        <v/>
      </c>
    </row>
    <row r="6482" spans="1:15" hidden="1">
      <c r="A6482" s="41" t="s">
        <v>94</v>
      </c>
      <c r="B6482" s="46">
        <v>45764</v>
      </c>
      <c r="C6482" s="8" t="s">
        <v>13</v>
      </c>
      <c r="D6482" s="8" t="s">
        <v>46</v>
      </c>
      <c r="E6482" s="8" t="s">
        <v>46</v>
      </c>
      <c r="F6482" s="9">
        <f t="shared" si="210"/>
        <v>-4500000</v>
      </c>
      <c r="G6482" s="9">
        <v>-45</v>
      </c>
      <c r="H6482" s="10">
        <v>-4973310</v>
      </c>
      <c r="I6482" s="11">
        <v>1576766668.5081756</v>
      </c>
      <c r="J6482" s="11">
        <v>14936</v>
      </c>
      <c r="K6482" s="11">
        <v>105568.20223005996</v>
      </c>
      <c r="L6482" s="12">
        <v>222740.89964730199</v>
      </c>
      <c r="M6482" s="11">
        <v>2683</v>
      </c>
      <c r="N6482" s="13"/>
      <c r="O6482" t="str">
        <f t="shared" si="211"/>
        <v/>
      </c>
    </row>
    <row r="6483" spans="1:15" hidden="1">
      <c r="A6483" s="41" t="s">
        <v>94</v>
      </c>
      <c r="B6483" s="46">
        <v>45764</v>
      </c>
      <c r="C6483" s="8" t="s">
        <v>13</v>
      </c>
      <c r="D6483" s="8" t="s">
        <v>46</v>
      </c>
      <c r="E6483" s="8" t="s">
        <v>46</v>
      </c>
      <c r="F6483" s="9">
        <f t="shared" si="210"/>
        <v>-900000</v>
      </c>
      <c r="G6483" s="9">
        <v>-9</v>
      </c>
      <c r="H6483" s="10">
        <v>-994662</v>
      </c>
      <c r="I6483" s="11">
        <v>1575816554.6881051</v>
      </c>
      <c r="J6483" s="11">
        <v>14927</v>
      </c>
      <c r="K6483" s="11">
        <v>105568.20223005996</v>
      </c>
      <c r="L6483" s="12">
        <v>44548.179929460282</v>
      </c>
      <c r="M6483" s="11">
        <v>2684</v>
      </c>
      <c r="N6483" s="13"/>
      <c r="O6483" t="str">
        <f t="shared" si="211"/>
        <v/>
      </c>
    </row>
    <row r="6484" spans="1:15" hidden="1">
      <c r="A6484" s="41" t="s">
        <v>94</v>
      </c>
      <c r="B6484" s="46">
        <v>45764</v>
      </c>
      <c r="C6484" s="8" t="s">
        <v>13</v>
      </c>
      <c r="D6484" s="8" t="s">
        <v>46</v>
      </c>
      <c r="E6484" s="8" t="s">
        <v>46</v>
      </c>
      <c r="F6484" s="9">
        <f t="shared" si="210"/>
        <v>-900000</v>
      </c>
      <c r="G6484" s="9">
        <v>-9</v>
      </c>
      <c r="H6484" s="10">
        <v>-994662</v>
      </c>
      <c r="I6484" s="11">
        <v>1574866440.8680346</v>
      </c>
      <c r="J6484" s="11">
        <v>14918</v>
      </c>
      <c r="K6484" s="11">
        <v>105568.20223005996</v>
      </c>
      <c r="L6484" s="12">
        <v>44548.179929460282</v>
      </c>
      <c r="M6484" s="11">
        <v>2685</v>
      </c>
      <c r="N6484" s="13"/>
      <c r="O6484" t="str">
        <f t="shared" si="211"/>
        <v/>
      </c>
    </row>
    <row r="6485" spans="1:15" hidden="1">
      <c r="A6485" s="41" t="s">
        <v>94</v>
      </c>
      <c r="B6485" s="46">
        <v>45764</v>
      </c>
      <c r="C6485" s="8" t="s">
        <v>13</v>
      </c>
      <c r="D6485" s="8" t="s">
        <v>46</v>
      </c>
      <c r="E6485" s="8" t="s">
        <v>46</v>
      </c>
      <c r="F6485" s="9">
        <f t="shared" si="210"/>
        <v>-90400000</v>
      </c>
      <c r="G6485" s="9">
        <v>-904</v>
      </c>
      <c r="H6485" s="10">
        <v>-99908272</v>
      </c>
      <c r="I6485" s="11">
        <v>1479432786.0520604</v>
      </c>
      <c r="J6485" s="11">
        <v>14014</v>
      </c>
      <c r="K6485" s="11">
        <v>105568.20223005996</v>
      </c>
      <c r="L6485" s="12">
        <v>4474617.1840257943</v>
      </c>
      <c r="M6485" s="11">
        <v>2686</v>
      </c>
      <c r="N6485" s="13"/>
      <c r="O6485" t="str">
        <f t="shared" si="211"/>
        <v/>
      </c>
    </row>
    <row r="6486" spans="1:15" hidden="1">
      <c r="A6486" s="41" t="s">
        <v>94</v>
      </c>
      <c r="B6486" s="46">
        <v>45764</v>
      </c>
      <c r="C6486" s="8" t="s">
        <v>13</v>
      </c>
      <c r="D6486" s="8" t="s">
        <v>46</v>
      </c>
      <c r="E6486" s="8" t="s">
        <v>46</v>
      </c>
      <c r="F6486" s="9">
        <f t="shared" si="210"/>
        <v>1800000</v>
      </c>
      <c r="G6486" s="9">
        <v>18</v>
      </c>
      <c r="H6486" s="10">
        <v>1986840</v>
      </c>
      <c r="I6486" s="11">
        <v>1481419626.0520604</v>
      </c>
      <c r="J6486" s="11">
        <v>14032</v>
      </c>
      <c r="K6486" s="11">
        <v>105574.37471864741</v>
      </c>
      <c r="L6486" s="12">
        <v>0</v>
      </c>
      <c r="M6486" s="11">
        <v>2687</v>
      </c>
      <c r="N6486" s="13"/>
      <c r="O6486" t="str">
        <f t="shared" si="211"/>
        <v/>
      </c>
    </row>
    <row r="6487" spans="1:15" hidden="1">
      <c r="A6487" s="41" t="s">
        <v>94</v>
      </c>
      <c r="B6487" s="46">
        <v>45764</v>
      </c>
      <c r="C6487" s="8" t="s">
        <v>13</v>
      </c>
      <c r="D6487" s="8" t="s">
        <v>46</v>
      </c>
      <c r="E6487" s="8" t="s">
        <v>46</v>
      </c>
      <c r="F6487" s="9">
        <f t="shared" si="210"/>
        <v>-10600000</v>
      </c>
      <c r="G6487" s="9">
        <v>-106</v>
      </c>
      <c r="H6487" s="10">
        <v>-11714908</v>
      </c>
      <c r="I6487" s="11">
        <v>1470228742.3318837</v>
      </c>
      <c r="J6487" s="11">
        <v>13926</v>
      </c>
      <c r="K6487" s="11">
        <v>105574.37471864741</v>
      </c>
      <c r="L6487" s="12">
        <v>524024.279823374</v>
      </c>
      <c r="M6487" s="11">
        <v>2688</v>
      </c>
      <c r="N6487" s="13"/>
      <c r="O6487" t="str">
        <f t="shared" si="211"/>
        <v/>
      </c>
    </row>
    <row r="6488" spans="1:15" hidden="1">
      <c r="A6488" s="41" t="s">
        <v>94</v>
      </c>
      <c r="B6488" s="46">
        <v>45764</v>
      </c>
      <c r="C6488" s="8" t="s">
        <v>13</v>
      </c>
      <c r="D6488" s="8" t="s">
        <v>14</v>
      </c>
      <c r="E6488" s="8" t="s">
        <v>14</v>
      </c>
      <c r="F6488" s="9">
        <f t="shared" si="210"/>
        <v>900000</v>
      </c>
      <c r="G6488" s="9">
        <v>9</v>
      </c>
      <c r="H6488" s="10">
        <v>956817</v>
      </c>
      <c r="I6488" s="11">
        <v>19985027189.0784</v>
      </c>
      <c r="J6488" s="11">
        <v>198625</v>
      </c>
      <c r="K6488" s="11">
        <v>100616.87697459232</v>
      </c>
      <c r="L6488" s="12">
        <v>0</v>
      </c>
      <c r="M6488" s="11">
        <v>885</v>
      </c>
      <c r="N6488" s="13"/>
      <c r="O6488" t="str">
        <f t="shared" si="211"/>
        <v/>
      </c>
    </row>
    <row r="6489" spans="1:15" hidden="1">
      <c r="A6489" s="41" t="s">
        <v>94</v>
      </c>
      <c r="B6489" s="46">
        <v>45764</v>
      </c>
      <c r="C6489" s="8" t="s">
        <v>13</v>
      </c>
      <c r="D6489" s="8" t="s">
        <v>46</v>
      </c>
      <c r="E6489" s="8" t="s">
        <v>46</v>
      </c>
      <c r="F6489" s="9">
        <f t="shared" si="210"/>
        <v>-1800000</v>
      </c>
      <c r="G6489" s="9">
        <v>-18</v>
      </c>
      <c r="H6489" s="10">
        <v>-1989324</v>
      </c>
      <c r="I6489" s="11">
        <v>1468328403.5869479</v>
      </c>
      <c r="J6489" s="11">
        <v>13908</v>
      </c>
      <c r="K6489" s="11">
        <v>105574.37471864741</v>
      </c>
      <c r="L6489" s="12">
        <v>88985.255064346595</v>
      </c>
      <c r="M6489" s="11">
        <v>2689</v>
      </c>
      <c r="N6489" s="13"/>
      <c r="O6489" t="str">
        <f t="shared" si="211"/>
        <v/>
      </c>
    </row>
    <row r="6490" spans="1:15" hidden="1">
      <c r="A6490" s="41" t="s">
        <v>94</v>
      </c>
      <c r="B6490" s="46">
        <v>45764</v>
      </c>
      <c r="C6490" s="8" t="s">
        <v>13</v>
      </c>
      <c r="D6490" s="8" t="s">
        <v>46</v>
      </c>
      <c r="E6490" s="8" t="s">
        <v>46</v>
      </c>
      <c r="F6490" s="9">
        <f t="shared" si="210"/>
        <v>-4000000</v>
      </c>
      <c r="G6490" s="9">
        <v>-40</v>
      </c>
      <c r="H6490" s="10">
        <v>-4420720</v>
      </c>
      <c r="I6490" s="11">
        <v>1464105428.598202</v>
      </c>
      <c r="J6490" s="11">
        <v>13868</v>
      </c>
      <c r="K6490" s="11">
        <v>105574.37471864741</v>
      </c>
      <c r="L6490" s="12">
        <v>197745.01125410385</v>
      </c>
      <c r="M6490" s="11">
        <v>2690</v>
      </c>
      <c r="N6490" s="13"/>
      <c r="O6490" t="str">
        <f t="shared" si="211"/>
        <v/>
      </c>
    </row>
    <row r="6491" spans="1:15" hidden="1">
      <c r="A6491" s="41" t="s">
        <v>94</v>
      </c>
      <c r="B6491" s="46">
        <v>45764</v>
      </c>
      <c r="C6491" s="8" t="s">
        <v>13</v>
      </c>
      <c r="D6491" s="8" t="s">
        <v>46</v>
      </c>
      <c r="E6491" s="8" t="s">
        <v>46</v>
      </c>
      <c r="F6491" s="9">
        <f t="shared" si="210"/>
        <v>-9000000</v>
      </c>
      <c r="G6491" s="9">
        <v>-90</v>
      </c>
      <c r="H6491" s="10">
        <v>-9946620</v>
      </c>
      <c r="I6491" s="11">
        <v>1454603734.8735237</v>
      </c>
      <c r="J6491" s="11">
        <v>13778</v>
      </c>
      <c r="K6491" s="11">
        <v>105574.37471864741</v>
      </c>
      <c r="L6491" s="12">
        <v>444926.27532173321</v>
      </c>
      <c r="M6491" s="11">
        <v>2691</v>
      </c>
      <c r="N6491" s="13"/>
      <c r="O6491" t="str">
        <f t="shared" si="211"/>
        <v/>
      </c>
    </row>
    <row r="6492" spans="1:15" hidden="1">
      <c r="A6492" s="41" t="s">
        <v>94</v>
      </c>
      <c r="B6492" s="46">
        <v>45764</v>
      </c>
      <c r="C6492" s="8" t="s">
        <v>13</v>
      </c>
      <c r="D6492" s="8" t="s">
        <v>46</v>
      </c>
      <c r="E6492" s="8" t="s">
        <v>46</v>
      </c>
      <c r="F6492" s="9">
        <f t="shared" si="210"/>
        <v>-1800000</v>
      </c>
      <c r="G6492" s="9">
        <v>-18</v>
      </c>
      <c r="H6492" s="10">
        <v>-1989324</v>
      </c>
      <c r="I6492" s="11">
        <v>1452703396.128588</v>
      </c>
      <c r="J6492" s="11">
        <v>13760</v>
      </c>
      <c r="K6492" s="11">
        <v>105574.37471864741</v>
      </c>
      <c r="L6492" s="12">
        <v>88985.255064346595</v>
      </c>
      <c r="M6492" s="11">
        <v>2692</v>
      </c>
      <c r="N6492" s="13"/>
      <c r="O6492" t="str">
        <f t="shared" si="211"/>
        <v/>
      </c>
    </row>
    <row r="6493" spans="1:15" hidden="1">
      <c r="A6493" s="41" t="s">
        <v>94</v>
      </c>
      <c r="B6493" s="46">
        <v>45764</v>
      </c>
      <c r="C6493" s="8" t="s">
        <v>13</v>
      </c>
      <c r="D6493" s="8" t="s">
        <v>46</v>
      </c>
      <c r="E6493" s="8" t="s">
        <v>46</v>
      </c>
      <c r="F6493" s="9">
        <f t="shared" si="210"/>
        <v>-1800000</v>
      </c>
      <c r="G6493" s="9">
        <v>-18</v>
      </c>
      <c r="H6493" s="10">
        <v>-1989324</v>
      </c>
      <c r="I6493" s="11">
        <v>1450803057.3836522</v>
      </c>
      <c r="J6493" s="11">
        <v>13742</v>
      </c>
      <c r="K6493" s="11">
        <v>105574.37471864741</v>
      </c>
      <c r="L6493" s="12">
        <v>88985.255064346595</v>
      </c>
      <c r="M6493" s="11">
        <v>2693</v>
      </c>
      <c r="N6493" s="13"/>
      <c r="O6493" t="str">
        <f t="shared" si="211"/>
        <v/>
      </c>
    </row>
    <row r="6494" spans="1:15" hidden="1">
      <c r="A6494" s="41" t="s">
        <v>94</v>
      </c>
      <c r="B6494" s="46">
        <v>45764</v>
      </c>
      <c r="C6494" s="8" t="s">
        <v>13</v>
      </c>
      <c r="D6494" s="8" t="s">
        <v>46</v>
      </c>
      <c r="E6494" s="8" t="s">
        <v>46</v>
      </c>
      <c r="F6494" s="9">
        <f t="shared" si="210"/>
        <v>-1800000</v>
      </c>
      <c r="G6494" s="9">
        <v>-18</v>
      </c>
      <c r="H6494" s="10">
        <v>-1989324</v>
      </c>
      <c r="I6494" s="11">
        <v>1448902718.6387165</v>
      </c>
      <c r="J6494" s="11">
        <v>13724</v>
      </c>
      <c r="K6494" s="11">
        <v>105574.37471864741</v>
      </c>
      <c r="L6494" s="12">
        <v>88985.255064346595</v>
      </c>
      <c r="M6494" s="11">
        <v>2694</v>
      </c>
      <c r="N6494" s="13"/>
      <c r="O6494" t="str">
        <f t="shared" si="211"/>
        <v/>
      </c>
    </row>
    <row r="6495" spans="1:15" hidden="1">
      <c r="A6495" s="41" t="s">
        <v>94</v>
      </c>
      <c r="B6495" s="46">
        <v>45764</v>
      </c>
      <c r="C6495" s="8" t="s">
        <v>13</v>
      </c>
      <c r="D6495" s="8" t="s">
        <v>46</v>
      </c>
      <c r="E6495" s="8" t="s">
        <v>46</v>
      </c>
      <c r="F6495" s="9">
        <f t="shared" si="210"/>
        <v>-2300000</v>
      </c>
      <c r="G6495" s="9">
        <v>-23</v>
      </c>
      <c r="H6495" s="10">
        <v>-2541914</v>
      </c>
      <c r="I6495" s="11">
        <v>1446474508.0201876</v>
      </c>
      <c r="J6495" s="11">
        <v>13701</v>
      </c>
      <c r="K6495" s="11">
        <v>105574.37471864741</v>
      </c>
      <c r="L6495" s="12">
        <v>113703.38147110958</v>
      </c>
      <c r="M6495" s="11">
        <v>2695</v>
      </c>
      <c r="N6495" s="13"/>
      <c r="O6495" t="str">
        <f t="shared" si="211"/>
        <v/>
      </c>
    </row>
    <row r="6496" spans="1:15" hidden="1">
      <c r="A6496" s="41" t="s">
        <v>94</v>
      </c>
      <c r="B6496" s="46">
        <v>45764</v>
      </c>
      <c r="C6496" s="8" t="s">
        <v>13</v>
      </c>
      <c r="D6496" s="8" t="s">
        <v>46</v>
      </c>
      <c r="E6496" s="8" t="s">
        <v>46</v>
      </c>
      <c r="F6496" s="9">
        <f t="shared" si="210"/>
        <v>-6300000</v>
      </c>
      <c r="G6496" s="9">
        <v>-63</v>
      </c>
      <c r="H6496" s="10">
        <v>-6962634</v>
      </c>
      <c r="I6496" s="11">
        <v>1439823322.4129128</v>
      </c>
      <c r="J6496" s="11">
        <v>13638</v>
      </c>
      <c r="K6496" s="11">
        <v>105574.37471864741</v>
      </c>
      <c r="L6496" s="12">
        <v>311448.39272521343</v>
      </c>
      <c r="M6496" s="11">
        <v>2696</v>
      </c>
      <c r="N6496" s="13"/>
      <c r="O6496" t="str">
        <f t="shared" si="211"/>
        <v/>
      </c>
    </row>
    <row r="6497" spans="1:15" hidden="1">
      <c r="A6497" s="41" t="s">
        <v>94</v>
      </c>
      <c r="B6497" s="46">
        <v>45764</v>
      </c>
      <c r="C6497" s="8" t="s">
        <v>13</v>
      </c>
      <c r="D6497" s="8" t="s">
        <v>14</v>
      </c>
      <c r="E6497" s="8" t="s">
        <v>14</v>
      </c>
      <c r="F6497" s="9">
        <f t="shared" si="210"/>
        <v>-1800000</v>
      </c>
      <c r="G6497" s="9">
        <v>-18</v>
      </c>
      <c r="H6497" s="10">
        <v>-1917918</v>
      </c>
      <c r="I6497" s="11">
        <v>19983216085.292858</v>
      </c>
      <c r="J6497" s="11">
        <v>198607</v>
      </c>
      <c r="K6497" s="11">
        <v>100616.87697459232</v>
      </c>
      <c r="L6497" s="12">
        <v>106814.21445733821</v>
      </c>
      <c r="M6497" s="11">
        <v>886</v>
      </c>
      <c r="N6497" s="13"/>
      <c r="O6497" t="str">
        <f t="shared" si="211"/>
        <v/>
      </c>
    </row>
    <row r="6498" spans="1:15" hidden="1">
      <c r="A6498" s="41" t="s">
        <v>94</v>
      </c>
      <c r="B6498" s="46">
        <v>45764</v>
      </c>
      <c r="C6498" s="8" t="s">
        <v>13</v>
      </c>
      <c r="D6498" s="8" t="s">
        <v>46</v>
      </c>
      <c r="E6498" s="8" t="s">
        <v>46</v>
      </c>
      <c r="F6498" s="9">
        <f t="shared" si="210"/>
        <v>-9000000</v>
      </c>
      <c r="G6498" s="9">
        <v>-90</v>
      </c>
      <c r="H6498" s="10">
        <v>-9946620</v>
      </c>
      <c r="I6498" s="11">
        <v>1430321628.6882346</v>
      </c>
      <c r="J6498" s="11">
        <v>13548</v>
      </c>
      <c r="K6498" s="11">
        <v>105574.37471864741</v>
      </c>
      <c r="L6498" s="12">
        <v>444926.27532173321</v>
      </c>
      <c r="M6498" s="11">
        <v>2697</v>
      </c>
      <c r="N6498" s="13"/>
      <c r="O6498" t="str">
        <f t="shared" si="211"/>
        <v/>
      </c>
    </row>
    <row r="6499" spans="1:15" hidden="1">
      <c r="A6499" s="41" t="s">
        <v>94</v>
      </c>
      <c r="B6499" s="46">
        <v>45764</v>
      </c>
      <c r="C6499" s="8" t="s">
        <v>13</v>
      </c>
      <c r="D6499" s="8" t="s">
        <v>46</v>
      </c>
      <c r="E6499" s="8" t="s">
        <v>46</v>
      </c>
      <c r="F6499" s="9">
        <f t="shared" si="210"/>
        <v>-27200000</v>
      </c>
      <c r="G6499" s="9">
        <v>-272</v>
      </c>
      <c r="H6499" s="10">
        <v>-30060896</v>
      </c>
      <c r="I6499" s="11">
        <v>1401605398.7647624</v>
      </c>
      <c r="J6499" s="11">
        <v>13276</v>
      </c>
      <c r="K6499" s="11">
        <v>105574.37471864741</v>
      </c>
      <c r="L6499" s="12">
        <v>1344666.0765279047</v>
      </c>
      <c r="M6499" s="11">
        <v>2698</v>
      </c>
      <c r="N6499" s="13"/>
      <c r="O6499" t="str">
        <f t="shared" si="211"/>
        <v/>
      </c>
    </row>
    <row r="6500" spans="1:15" hidden="1">
      <c r="A6500" s="41" t="s">
        <v>94</v>
      </c>
      <c r="B6500" s="46">
        <v>45764</v>
      </c>
      <c r="C6500" s="8" t="s">
        <v>13</v>
      </c>
      <c r="D6500" s="8" t="s">
        <v>46</v>
      </c>
      <c r="E6500" s="8" t="s">
        <v>46</v>
      </c>
      <c r="F6500" s="9">
        <f t="shared" si="210"/>
        <v>-1800000</v>
      </c>
      <c r="G6500" s="9">
        <v>-18</v>
      </c>
      <c r="H6500" s="10">
        <v>-1989324</v>
      </c>
      <c r="I6500" s="11">
        <v>1399705060.0198267</v>
      </c>
      <c r="J6500" s="11">
        <v>13258</v>
      </c>
      <c r="K6500" s="11">
        <v>105574.37471864741</v>
      </c>
      <c r="L6500" s="12">
        <v>88985.255064346595</v>
      </c>
      <c r="M6500" s="11">
        <v>2699</v>
      </c>
      <c r="N6500" s="13"/>
      <c r="O6500" t="str">
        <f t="shared" si="211"/>
        <v/>
      </c>
    </row>
    <row r="6501" spans="1:15" hidden="1">
      <c r="A6501" s="41" t="s">
        <v>94</v>
      </c>
      <c r="B6501" s="46">
        <v>45764</v>
      </c>
      <c r="C6501" s="8" t="s">
        <v>13</v>
      </c>
      <c r="D6501" s="8" t="s">
        <v>46</v>
      </c>
      <c r="E6501" s="8" t="s">
        <v>46</v>
      </c>
      <c r="F6501" s="9">
        <f t="shared" si="210"/>
        <v>-12400000</v>
      </c>
      <c r="G6501" s="9">
        <v>-124</v>
      </c>
      <c r="H6501" s="10">
        <v>-13704232</v>
      </c>
      <c r="I6501" s="11">
        <v>1386613837.5547144</v>
      </c>
      <c r="J6501" s="11">
        <v>13134</v>
      </c>
      <c r="K6501" s="11">
        <v>105574.37471864741</v>
      </c>
      <c r="L6501" s="12">
        <v>613009.53488772176</v>
      </c>
      <c r="M6501" s="11">
        <v>2700</v>
      </c>
      <c r="N6501" s="13"/>
      <c r="O6501" t="str">
        <f t="shared" si="211"/>
        <v/>
      </c>
    </row>
    <row r="6502" spans="1:15" hidden="1">
      <c r="A6502" s="41" t="s">
        <v>94</v>
      </c>
      <c r="B6502" s="46">
        <v>45764</v>
      </c>
      <c r="C6502" s="8" t="s">
        <v>13</v>
      </c>
      <c r="D6502" s="8" t="s">
        <v>46</v>
      </c>
      <c r="E6502" s="8" t="s">
        <v>46</v>
      </c>
      <c r="F6502" s="9">
        <f t="shared" si="210"/>
        <v>-4500000</v>
      </c>
      <c r="G6502" s="9">
        <v>-45</v>
      </c>
      <c r="H6502" s="10">
        <v>-4973310</v>
      </c>
      <c r="I6502" s="11">
        <v>1381862990.6923754</v>
      </c>
      <c r="J6502" s="11">
        <v>13089</v>
      </c>
      <c r="K6502" s="11">
        <v>105574.37471864741</v>
      </c>
      <c r="L6502" s="12">
        <v>222463.1376608666</v>
      </c>
      <c r="M6502" s="11">
        <v>2701</v>
      </c>
      <c r="N6502" s="13"/>
      <c r="O6502" t="str">
        <f t="shared" si="211"/>
        <v/>
      </c>
    </row>
    <row r="6503" spans="1:15" hidden="1">
      <c r="A6503" s="41" t="s">
        <v>94</v>
      </c>
      <c r="B6503" s="46">
        <v>45764</v>
      </c>
      <c r="C6503" s="8" t="s">
        <v>13</v>
      </c>
      <c r="D6503" s="8" t="s">
        <v>46</v>
      </c>
      <c r="E6503" s="8" t="s">
        <v>46</v>
      </c>
      <c r="F6503" s="9">
        <f t="shared" si="210"/>
        <v>-900000</v>
      </c>
      <c r="G6503" s="9">
        <v>-9</v>
      </c>
      <c r="H6503" s="10">
        <v>-994662</v>
      </c>
      <c r="I6503" s="11">
        <v>1380912821.3199077</v>
      </c>
      <c r="J6503" s="11">
        <v>13080</v>
      </c>
      <c r="K6503" s="11">
        <v>105574.37471864741</v>
      </c>
      <c r="L6503" s="12">
        <v>44492.627532173297</v>
      </c>
      <c r="M6503" s="11">
        <v>2702</v>
      </c>
      <c r="N6503" s="13"/>
      <c r="O6503" t="str">
        <f t="shared" si="211"/>
        <v/>
      </c>
    </row>
    <row r="6504" spans="1:15" hidden="1">
      <c r="A6504" s="41" t="s">
        <v>94</v>
      </c>
      <c r="B6504" s="46">
        <v>45764</v>
      </c>
      <c r="C6504" s="8" t="s">
        <v>13</v>
      </c>
      <c r="D6504" s="8" t="s">
        <v>46</v>
      </c>
      <c r="E6504" s="8" t="s">
        <v>46</v>
      </c>
      <c r="F6504" s="9">
        <f t="shared" si="210"/>
        <v>-13600000</v>
      </c>
      <c r="G6504" s="9">
        <v>-136</v>
      </c>
      <c r="H6504" s="10">
        <v>-15030448</v>
      </c>
      <c r="I6504" s="11">
        <v>1366554706.3581717</v>
      </c>
      <c r="J6504" s="11">
        <v>12944</v>
      </c>
      <c r="K6504" s="11">
        <v>105574.37471864741</v>
      </c>
      <c r="L6504" s="12">
        <v>672333.03826395236</v>
      </c>
      <c r="M6504" s="11">
        <v>2703</v>
      </c>
      <c r="N6504" s="13"/>
      <c r="O6504" t="str">
        <f t="shared" si="211"/>
        <v/>
      </c>
    </row>
    <row r="6505" spans="1:15" hidden="1">
      <c r="A6505" s="41" t="s">
        <v>94</v>
      </c>
      <c r="B6505" s="46">
        <v>45764</v>
      </c>
      <c r="C6505" s="8" t="s">
        <v>13</v>
      </c>
      <c r="D6505" s="8" t="s">
        <v>46</v>
      </c>
      <c r="E6505" s="8" t="s">
        <v>46</v>
      </c>
      <c r="F6505" s="9">
        <f t="shared" si="210"/>
        <v>-18000000</v>
      </c>
      <c r="G6505" s="9">
        <v>-180</v>
      </c>
      <c r="H6505" s="10">
        <v>-19893240</v>
      </c>
      <c r="I6505" s="11">
        <v>1347551318.9088151</v>
      </c>
      <c r="J6505" s="11">
        <v>12764</v>
      </c>
      <c r="K6505" s="11">
        <v>105574.37471864741</v>
      </c>
      <c r="L6505" s="12">
        <v>889852.55064346641</v>
      </c>
      <c r="M6505" s="11">
        <v>2704</v>
      </c>
      <c r="N6505" s="13"/>
      <c r="O6505" t="str">
        <f t="shared" si="211"/>
        <v/>
      </c>
    </row>
    <row r="6506" spans="1:15" hidden="1">
      <c r="A6506" s="41" t="s">
        <v>94</v>
      </c>
      <c r="B6506" s="46">
        <v>45764</v>
      </c>
      <c r="C6506" s="8" t="s">
        <v>13</v>
      </c>
      <c r="D6506" s="8" t="s">
        <v>14</v>
      </c>
      <c r="E6506" s="8" t="s">
        <v>14</v>
      </c>
      <c r="F6506" s="9">
        <f t="shared" si="210"/>
        <v>1800000</v>
      </c>
      <c r="G6506" s="9">
        <v>18</v>
      </c>
      <c r="H6506" s="10">
        <v>1943478</v>
      </c>
      <c r="I6506" s="11">
        <v>19985159563.292858</v>
      </c>
      <c r="J6506" s="11">
        <v>198625</v>
      </c>
      <c r="K6506" s="11">
        <v>100617.54342752855</v>
      </c>
      <c r="L6506" s="12">
        <v>0</v>
      </c>
      <c r="M6506" s="11">
        <v>887</v>
      </c>
      <c r="N6506" s="13"/>
      <c r="O6506" t="str">
        <f t="shared" si="211"/>
        <v/>
      </c>
    </row>
    <row r="6507" spans="1:15" hidden="1">
      <c r="A6507" s="41" t="s">
        <v>94</v>
      </c>
      <c r="B6507" s="46">
        <v>45764</v>
      </c>
      <c r="C6507" s="8" t="s">
        <v>13</v>
      </c>
      <c r="D6507" s="8" t="s">
        <v>14</v>
      </c>
      <c r="E6507" s="8" t="s">
        <v>14</v>
      </c>
      <c r="F6507" s="9">
        <f t="shared" si="210"/>
        <v>900000</v>
      </c>
      <c r="G6507" s="9">
        <v>9</v>
      </c>
      <c r="H6507" s="10">
        <v>958725</v>
      </c>
      <c r="I6507" s="11">
        <v>19986118288.292858</v>
      </c>
      <c r="J6507" s="11">
        <v>198634</v>
      </c>
      <c r="K6507" s="11">
        <v>100617.8110912173</v>
      </c>
      <c r="L6507" s="12">
        <v>0</v>
      </c>
      <c r="M6507" s="11">
        <v>888</v>
      </c>
      <c r="N6507" s="13"/>
      <c r="O6507" t="str">
        <f t="shared" si="211"/>
        <v/>
      </c>
    </row>
    <row r="6508" spans="1:15" hidden="1">
      <c r="A6508" s="41" t="s">
        <v>94</v>
      </c>
      <c r="B6508" s="46">
        <v>45764</v>
      </c>
      <c r="C6508" s="8" t="s">
        <v>13</v>
      </c>
      <c r="D6508" s="8" t="s">
        <v>46</v>
      </c>
      <c r="E6508" s="8" t="s">
        <v>46</v>
      </c>
      <c r="F6508" s="9">
        <f t="shared" si="210"/>
        <v>-900000</v>
      </c>
      <c r="G6508" s="9">
        <v>-9</v>
      </c>
      <c r="H6508" s="10">
        <v>-994662</v>
      </c>
      <c r="I6508" s="11">
        <v>1346601149.5363474</v>
      </c>
      <c r="J6508" s="11">
        <v>12755</v>
      </c>
      <c r="K6508" s="11">
        <v>105574.37471864741</v>
      </c>
      <c r="L6508" s="12">
        <v>44492.627532173297</v>
      </c>
      <c r="M6508" s="11">
        <v>2705</v>
      </c>
      <c r="N6508" s="13"/>
      <c r="O6508" t="str">
        <f t="shared" si="211"/>
        <v/>
      </c>
    </row>
    <row r="6509" spans="1:15" hidden="1">
      <c r="A6509" s="41" t="s">
        <v>94</v>
      </c>
      <c r="B6509" s="46">
        <v>45764</v>
      </c>
      <c r="C6509" s="8" t="s">
        <v>13</v>
      </c>
      <c r="D6509" s="8" t="s">
        <v>15</v>
      </c>
      <c r="E6509" s="8" t="s">
        <v>15</v>
      </c>
      <c r="F6509" s="9">
        <f t="shared" si="210"/>
        <v>3400000</v>
      </c>
      <c r="G6509" s="9">
        <v>34</v>
      </c>
      <c r="H6509" s="10">
        <v>3666832</v>
      </c>
      <c r="I6509" s="11">
        <v>8584886663.7391043</v>
      </c>
      <c r="J6509" s="11">
        <v>81141</v>
      </c>
      <c r="K6509" s="11">
        <v>105802.08111483842</v>
      </c>
      <c r="L6509" s="12">
        <v>0</v>
      </c>
      <c r="M6509" s="11">
        <v>2895</v>
      </c>
      <c r="N6509" s="13"/>
      <c r="O6509" t="str">
        <f t="shared" si="211"/>
        <v/>
      </c>
    </row>
    <row r="6510" spans="1:15" hidden="1">
      <c r="A6510" s="41" t="s">
        <v>94</v>
      </c>
      <c r="B6510" s="46">
        <v>45764</v>
      </c>
      <c r="C6510" s="8" t="s">
        <v>13</v>
      </c>
      <c r="D6510" s="8" t="s">
        <v>46</v>
      </c>
      <c r="E6510" s="8" t="s">
        <v>46</v>
      </c>
      <c r="F6510" s="9">
        <f t="shared" si="210"/>
        <v>-6000000</v>
      </c>
      <c r="G6510" s="9">
        <v>-60</v>
      </c>
      <c r="H6510" s="10">
        <v>-6631080</v>
      </c>
      <c r="I6510" s="11">
        <v>1340266687.0532286</v>
      </c>
      <c r="J6510" s="11">
        <v>12695</v>
      </c>
      <c r="K6510" s="11">
        <v>105574.37471864741</v>
      </c>
      <c r="L6510" s="12">
        <v>296617.51688115578</v>
      </c>
      <c r="M6510" s="11">
        <v>2706</v>
      </c>
      <c r="N6510" s="13"/>
      <c r="O6510" t="str">
        <f t="shared" si="211"/>
        <v/>
      </c>
    </row>
    <row r="6511" spans="1:15" hidden="1">
      <c r="A6511" s="41" t="s">
        <v>94</v>
      </c>
      <c r="B6511" s="46">
        <v>45764</v>
      </c>
      <c r="C6511" s="8" t="s">
        <v>13</v>
      </c>
      <c r="D6511" s="8" t="s">
        <v>46</v>
      </c>
      <c r="E6511" s="8" t="s">
        <v>46</v>
      </c>
      <c r="F6511" s="9">
        <f t="shared" si="210"/>
        <v>-900000</v>
      </c>
      <c r="G6511" s="9">
        <v>-9</v>
      </c>
      <c r="H6511" s="10">
        <v>-994662</v>
      </c>
      <c r="I6511" s="11">
        <v>1339316517.6807609</v>
      </c>
      <c r="J6511" s="11">
        <v>12686</v>
      </c>
      <c r="K6511" s="11">
        <v>105574.37471864741</v>
      </c>
      <c r="L6511" s="12">
        <v>44492.627532173297</v>
      </c>
      <c r="M6511" s="11">
        <v>2707</v>
      </c>
      <c r="N6511" s="13"/>
      <c r="O6511" t="str">
        <f t="shared" si="211"/>
        <v/>
      </c>
    </row>
    <row r="6512" spans="1:15" hidden="1">
      <c r="A6512" s="41" t="s">
        <v>94</v>
      </c>
      <c r="B6512" s="46">
        <v>45764</v>
      </c>
      <c r="C6512" s="8" t="s">
        <v>13</v>
      </c>
      <c r="D6512" s="8" t="s">
        <v>46</v>
      </c>
      <c r="E6512" s="8" t="s">
        <v>46</v>
      </c>
      <c r="F6512" s="9">
        <f t="shared" si="210"/>
        <v>-1800000</v>
      </c>
      <c r="G6512" s="9">
        <v>-18</v>
      </c>
      <c r="H6512" s="10">
        <v>-1989324</v>
      </c>
      <c r="I6512" s="11">
        <v>1337416178.9358251</v>
      </c>
      <c r="J6512" s="11">
        <v>12668</v>
      </c>
      <c r="K6512" s="11">
        <v>105574.37471864741</v>
      </c>
      <c r="L6512" s="12">
        <v>88985.255064346595</v>
      </c>
      <c r="M6512" s="11">
        <v>2708</v>
      </c>
      <c r="N6512" s="13"/>
      <c r="O6512" t="str">
        <f t="shared" si="211"/>
        <v/>
      </c>
    </row>
    <row r="6513" spans="1:15" hidden="1">
      <c r="A6513" s="41" t="s">
        <v>94</v>
      </c>
      <c r="B6513" s="46">
        <v>45764</v>
      </c>
      <c r="C6513" s="8" t="s">
        <v>13</v>
      </c>
      <c r="D6513" s="8" t="s">
        <v>15</v>
      </c>
      <c r="E6513" s="8" t="s">
        <v>15</v>
      </c>
      <c r="F6513" s="9">
        <f t="shared" si="210"/>
        <v>100300000</v>
      </c>
      <c r="G6513" s="9">
        <v>1003</v>
      </c>
      <c r="H6513" s="10">
        <v>108250781</v>
      </c>
      <c r="I6513" s="11">
        <v>8693137444.7391052</v>
      </c>
      <c r="J6513" s="11">
        <v>82144</v>
      </c>
      <c r="K6513" s="11">
        <v>105828.02693731867</v>
      </c>
      <c r="L6513" s="12">
        <v>0</v>
      </c>
      <c r="M6513" s="11">
        <v>2896</v>
      </c>
      <c r="N6513" s="13"/>
      <c r="O6513" t="str">
        <f t="shared" si="211"/>
        <v/>
      </c>
    </row>
    <row r="6514" spans="1:15" hidden="1">
      <c r="A6514" s="41" t="s">
        <v>94</v>
      </c>
      <c r="B6514" s="46">
        <v>45764</v>
      </c>
      <c r="C6514" s="8" t="s">
        <v>13</v>
      </c>
      <c r="D6514" s="8" t="s">
        <v>46</v>
      </c>
      <c r="E6514" s="8" t="s">
        <v>46</v>
      </c>
      <c r="F6514" s="9">
        <f t="shared" si="210"/>
        <v>-27100000</v>
      </c>
      <c r="G6514" s="9">
        <v>-271</v>
      </c>
      <c r="H6514" s="10">
        <v>-29950378</v>
      </c>
      <c r="I6514" s="11">
        <v>1308805523.3870716</v>
      </c>
      <c r="J6514" s="11">
        <v>12397</v>
      </c>
      <c r="K6514" s="11">
        <v>105574.37471864741</v>
      </c>
      <c r="L6514" s="12">
        <v>1339722.4512465522</v>
      </c>
      <c r="M6514" s="11">
        <v>2709</v>
      </c>
      <c r="N6514" s="13"/>
      <c r="O6514" t="str">
        <f t="shared" si="211"/>
        <v/>
      </c>
    </row>
    <row r="6515" spans="1:15" hidden="1">
      <c r="A6515" s="41" t="s">
        <v>94</v>
      </c>
      <c r="B6515" s="46">
        <v>45764</v>
      </c>
      <c r="C6515" s="8" t="s">
        <v>13</v>
      </c>
      <c r="D6515" s="8" t="s">
        <v>46</v>
      </c>
      <c r="E6515" s="8" t="s">
        <v>46</v>
      </c>
      <c r="F6515" s="9">
        <f t="shared" si="210"/>
        <v>-1300000</v>
      </c>
      <c r="G6515" s="9">
        <v>-13</v>
      </c>
      <c r="H6515" s="10">
        <v>-1436734</v>
      </c>
      <c r="I6515" s="11">
        <v>1307433056.5157292</v>
      </c>
      <c r="J6515" s="11">
        <v>12384</v>
      </c>
      <c r="K6515" s="11">
        <v>105574.37471864741</v>
      </c>
      <c r="L6515" s="12">
        <v>64267.128657583613</v>
      </c>
      <c r="M6515" s="11">
        <v>2710</v>
      </c>
      <c r="N6515" s="13"/>
      <c r="O6515" t="str">
        <f t="shared" si="211"/>
        <v/>
      </c>
    </row>
    <row r="6516" spans="1:15" hidden="1">
      <c r="A6516" s="41" t="s">
        <v>94</v>
      </c>
      <c r="B6516" s="46">
        <v>45764</v>
      </c>
      <c r="C6516" s="8" t="s">
        <v>13</v>
      </c>
      <c r="D6516" s="8" t="s">
        <v>90</v>
      </c>
      <c r="E6516" s="8" t="s">
        <v>90</v>
      </c>
      <c r="F6516" s="9">
        <f t="shared" si="210"/>
        <v>-900000</v>
      </c>
      <c r="G6516" s="9">
        <v>-9</v>
      </c>
      <c r="H6516" s="10">
        <v>-970407</v>
      </c>
      <c r="I6516" s="11">
        <v>20725667303</v>
      </c>
      <c r="J6516" s="11">
        <v>199991</v>
      </c>
      <c r="K6516" s="11">
        <v>103633</v>
      </c>
      <c r="L6516" s="12">
        <v>37710</v>
      </c>
      <c r="M6516" s="11">
        <v>2</v>
      </c>
      <c r="N6516" s="13"/>
      <c r="O6516" t="str">
        <f t="shared" si="211"/>
        <v/>
      </c>
    </row>
    <row r="6517" spans="1:15" hidden="1">
      <c r="A6517" s="41" t="s">
        <v>94</v>
      </c>
      <c r="B6517" s="46">
        <v>45764</v>
      </c>
      <c r="C6517" s="8" t="s">
        <v>13</v>
      </c>
      <c r="D6517" s="8" t="s">
        <v>15</v>
      </c>
      <c r="E6517" s="8" t="s">
        <v>15</v>
      </c>
      <c r="F6517" s="9">
        <f t="shared" si="210"/>
        <v>4600000</v>
      </c>
      <c r="G6517" s="9">
        <v>46</v>
      </c>
      <c r="H6517" s="10">
        <v>4959766</v>
      </c>
      <c r="I6517" s="11">
        <v>8698097210.7391052</v>
      </c>
      <c r="J6517" s="11">
        <v>82190</v>
      </c>
      <c r="K6517" s="11">
        <v>105829.14236207696</v>
      </c>
      <c r="L6517" s="12">
        <v>0</v>
      </c>
      <c r="M6517" s="11">
        <v>2897</v>
      </c>
      <c r="N6517" s="13"/>
      <c r="O6517" t="str">
        <f t="shared" si="211"/>
        <v/>
      </c>
    </row>
    <row r="6518" spans="1:15" hidden="1">
      <c r="A6518" s="41" t="s">
        <v>94</v>
      </c>
      <c r="B6518" s="46">
        <v>45764</v>
      </c>
      <c r="C6518" s="8" t="s">
        <v>13</v>
      </c>
      <c r="D6518" s="8" t="s">
        <v>90</v>
      </c>
      <c r="E6518" s="8" t="s">
        <v>90</v>
      </c>
      <c r="F6518" s="9">
        <f t="shared" si="210"/>
        <v>-4900000</v>
      </c>
      <c r="G6518" s="9">
        <v>-49</v>
      </c>
      <c r="H6518" s="10">
        <v>-5283327</v>
      </c>
      <c r="I6518" s="11">
        <v>20720589286</v>
      </c>
      <c r="J6518" s="11">
        <v>199942</v>
      </c>
      <c r="K6518" s="11">
        <v>103633</v>
      </c>
      <c r="L6518" s="12">
        <v>205310</v>
      </c>
      <c r="M6518" s="11">
        <v>3</v>
      </c>
      <c r="N6518" s="13"/>
      <c r="O6518" t="str">
        <f t="shared" si="211"/>
        <v/>
      </c>
    </row>
    <row r="6519" spans="1:15" hidden="1">
      <c r="A6519" s="41" t="s">
        <v>94</v>
      </c>
      <c r="B6519" s="46">
        <v>45764</v>
      </c>
      <c r="C6519" s="8" t="s">
        <v>13</v>
      </c>
      <c r="D6519" s="8" t="s">
        <v>90</v>
      </c>
      <c r="E6519" s="8" t="s">
        <v>90</v>
      </c>
      <c r="F6519" s="9">
        <f t="shared" si="210"/>
        <v>-4600000</v>
      </c>
      <c r="G6519" s="9">
        <v>-46</v>
      </c>
      <c r="H6519" s="10">
        <v>-4959858</v>
      </c>
      <c r="I6519" s="11">
        <v>20715822168</v>
      </c>
      <c r="J6519" s="11">
        <v>199896</v>
      </c>
      <c r="K6519" s="11">
        <v>103633</v>
      </c>
      <c r="L6519" s="12">
        <v>192740</v>
      </c>
      <c r="M6519" s="11">
        <v>4</v>
      </c>
      <c r="N6519" s="13"/>
      <c r="O6519" t="str">
        <f t="shared" si="211"/>
        <v/>
      </c>
    </row>
    <row r="6520" spans="1:15" hidden="1">
      <c r="A6520" s="41" t="s">
        <v>94</v>
      </c>
      <c r="B6520" s="46">
        <v>45764</v>
      </c>
      <c r="C6520" s="8" t="s">
        <v>13</v>
      </c>
      <c r="D6520" s="8" t="s">
        <v>46</v>
      </c>
      <c r="E6520" s="8" t="s">
        <v>46</v>
      </c>
      <c r="F6520" s="9">
        <f t="shared" si="210"/>
        <v>900000</v>
      </c>
      <c r="G6520" s="9">
        <v>9</v>
      </c>
      <c r="H6520" s="10">
        <v>989406</v>
      </c>
      <c r="I6520" s="11">
        <v>1308422462.5157292</v>
      </c>
      <c r="J6520" s="11">
        <v>12393</v>
      </c>
      <c r="K6520" s="11">
        <v>105577.54075007902</v>
      </c>
      <c r="L6520" s="12">
        <v>0</v>
      </c>
      <c r="M6520" s="11">
        <v>2711</v>
      </c>
      <c r="N6520" s="13"/>
      <c r="O6520" t="str">
        <f t="shared" si="211"/>
        <v/>
      </c>
    </row>
    <row r="6521" spans="1:15" hidden="1">
      <c r="A6521" s="41" t="s">
        <v>94</v>
      </c>
      <c r="B6521" s="46">
        <v>45764</v>
      </c>
      <c r="C6521" s="8" t="s">
        <v>13</v>
      </c>
      <c r="D6521" s="8" t="s">
        <v>15</v>
      </c>
      <c r="E6521" s="8" t="s">
        <v>15</v>
      </c>
      <c r="F6521" s="9">
        <f t="shared" si="210"/>
        <v>4600000</v>
      </c>
      <c r="G6521" s="9">
        <v>46</v>
      </c>
      <c r="H6521" s="10">
        <v>4959766</v>
      </c>
      <c r="I6521" s="11">
        <v>8703056976.7391052</v>
      </c>
      <c r="J6521" s="11">
        <v>82236</v>
      </c>
      <c r="K6521" s="11">
        <v>105830.25653897449</v>
      </c>
      <c r="L6521" s="12">
        <v>0</v>
      </c>
      <c r="M6521" s="11">
        <v>2898</v>
      </c>
      <c r="N6521" s="13"/>
      <c r="O6521" t="str">
        <f t="shared" si="211"/>
        <v/>
      </c>
    </row>
    <row r="6522" spans="1:15" hidden="1">
      <c r="A6522" s="41" t="s">
        <v>94</v>
      </c>
      <c r="B6522" s="46">
        <v>45764</v>
      </c>
      <c r="C6522" s="8" t="s">
        <v>13</v>
      </c>
      <c r="D6522" s="8" t="s">
        <v>46</v>
      </c>
      <c r="E6522" s="8" t="s">
        <v>46</v>
      </c>
      <c r="F6522" s="9">
        <f t="shared" si="210"/>
        <v>3100000</v>
      </c>
      <c r="G6522" s="9">
        <v>31</v>
      </c>
      <c r="H6522" s="10">
        <v>3404141</v>
      </c>
      <c r="I6522" s="11">
        <v>1311826603.5157292</v>
      </c>
      <c r="J6522" s="11">
        <v>12424</v>
      </c>
      <c r="K6522" s="11">
        <v>105588.10395329437</v>
      </c>
      <c r="L6522" s="12">
        <v>0</v>
      </c>
      <c r="M6522" s="11">
        <v>2712</v>
      </c>
      <c r="N6522" s="13"/>
      <c r="O6522" t="str">
        <f t="shared" si="211"/>
        <v/>
      </c>
    </row>
    <row r="6523" spans="1:15" hidden="1">
      <c r="A6523" s="41" t="s">
        <v>94</v>
      </c>
      <c r="B6523" s="46">
        <v>45764</v>
      </c>
      <c r="C6523" s="8" t="s">
        <v>13</v>
      </c>
      <c r="D6523" s="8" t="s">
        <v>14</v>
      </c>
      <c r="E6523" s="8" t="s">
        <v>14</v>
      </c>
      <c r="F6523" s="9">
        <f t="shared" si="210"/>
        <v>-3700000</v>
      </c>
      <c r="G6523" s="9">
        <v>-37</v>
      </c>
      <c r="H6523" s="10">
        <v>-3942387</v>
      </c>
      <c r="I6523" s="11">
        <v>19982395429.282482</v>
      </c>
      <c r="J6523" s="11">
        <v>198597</v>
      </c>
      <c r="K6523" s="11">
        <v>100617.8110912173</v>
      </c>
      <c r="L6523" s="12">
        <v>219527.98962495988</v>
      </c>
      <c r="M6523" s="11">
        <v>889</v>
      </c>
      <c r="N6523" s="13"/>
      <c r="O6523" t="str">
        <f t="shared" si="211"/>
        <v/>
      </c>
    </row>
    <row r="6524" spans="1:15" hidden="1">
      <c r="A6524" s="41" t="s">
        <v>94</v>
      </c>
      <c r="B6524" s="46">
        <v>45764</v>
      </c>
      <c r="C6524" s="8" t="s">
        <v>13</v>
      </c>
      <c r="D6524" s="8" t="s">
        <v>90</v>
      </c>
      <c r="E6524" s="8" t="s">
        <v>90</v>
      </c>
      <c r="F6524" s="9">
        <f t="shared" si="210"/>
        <v>-7900000</v>
      </c>
      <c r="G6524" s="9">
        <v>-79</v>
      </c>
      <c r="H6524" s="10">
        <v>-8518017</v>
      </c>
      <c r="I6524" s="11">
        <v>20707635161</v>
      </c>
      <c r="J6524" s="11">
        <v>199817</v>
      </c>
      <c r="K6524" s="11">
        <v>103633</v>
      </c>
      <c r="L6524" s="12">
        <v>331010</v>
      </c>
      <c r="M6524" s="11">
        <v>5</v>
      </c>
      <c r="N6524" s="13"/>
      <c r="O6524" t="str">
        <f t="shared" si="211"/>
        <v/>
      </c>
    </row>
    <row r="6525" spans="1:15" hidden="1">
      <c r="A6525" s="41" t="s">
        <v>94</v>
      </c>
      <c r="B6525" s="46">
        <v>45764</v>
      </c>
      <c r="C6525" s="8" t="s">
        <v>13</v>
      </c>
      <c r="D6525" s="8" t="s">
        <v>90</v>
      </c>
      <c r="E6525" s="8" t="s">
        <v>90</v>
      </c>
      <c r="F6525" s="9">
        <f t="shared" si="210"/>
        <v>-1000000</v>
      </c>
      <c r="G6525" s="9">
        <v>-10</v>
      </c>
      <c r="H6525" s="10">
        <v>-1078230</v>
      </c>
      <c r="I6525" s="11">
        <v>20706598831</v>
      </c>
      <c r="J6525" s="11">
        <v>199807</v>
      </c>
      <c r="K6525" s="11">
        <v>103633</v>
      </c>
      <c r="L6525" s="12">
        <v>41900</v>
      </c>
      <c r="M6525" s="11">
        <v>6</v>
      </c>
      <c r="N6525" s="13"/>
      <c r="O6525" t="str">
        <f t="shared" si="211"/>
        <v/>
      </c>
    </row>
    <row r="6526" spans="1:15" hidden="1">
      <c r="A6526" s="41" t="s">
        <v>94</v>
      </c>
      <c r="B6526" s="46">
        <v>45764</v>
      </c>
      <c r="C6526" s="8" t="s">
        <v>13</v>
      </c>
      <c r="D6526" s="8" t="s">
        <v>14</v>
      </c>
      <c r="E6526" s="8" t="s">
        <v>14</v>
      </c>
      <c r="F6526" s="9">
        <f t="shared" si="210"/>
        <v>-9300000</v>
      </c>
      <c r="G6526" s="9">
        <v>-93</v>
      </c>
      <c r="H6526" s="10">
        <v>-9909243</v>
      </c>
      <c r="I6526" s="11">
        <v>19973037972.850998</v>
      </c>
      <c r="J6526" s="11">
        <v>198504</v>
      </c>
      <c r="K6526" s="11">
        <v>100617.8110912173</v>
      </c>
      <c r="L6526" s="12">
        <v>551786.56851679087</v>
      </c>
      <c r="M6526" s="11">
        <v>890</v>
      </c>
      <c r="N6526" s="13"/>
      <c r="O6526" t="str">
        <f t="shared" si="211"/>
        <v/>
      </c>
    </row>
    <row r="6527" spans="1:15" hidden="1">
      <c r="A6527" s="41" t="s">
        <v>94</v>
      </c>
      <c r="B6527" s="46">
        <v>45764</v>
      </c>
      <c r="C6527" s="8" t="s">
        <v>13</v>
      </c>
      <c r="D6527" s="8" t="s">
        <v>90</v>
      </c>
      <c r="E6527" s="8" t="s">
        <v>90</v>
      </c>
      <c r="F6527" s="9">
        <f t="shared" si="210"/>
        <v>-900000</v>
      </c>
      <c r="G6527" s="9">
        <v>-9</v>
      </c>
      <c r="H6527" s="10">
        <v>-970407</v>
      </c>
      <c r="I6527" s="11">
        <v>20705666134</v>
      </c>
      <c r="J6527" s="11">
        <v>199798</v>
      </c>
      <c r="K6527" s="11">
        <v>103633</v>
      </c>
      <c r="L6527" s="12">
        <v>37710</v>
      </c>
      <c r="M6527" s="11">
        <v>7</v>
      </c>
      <c r="N6527" s="13"/>
      <c r="O6527" t="str">
        <f t="shared" si="211"/>
        <v/>
      </c>
    </row>
    <row r="6528" spans="1:15" hidden="1">
      <c r="A6528" s="41" t="s">
        <v>94</v>
      </c>
      <c r="B6528" s="46">
        <v>45764</v>
      </c>
      <c r="C6528" s="8" t="s">
        <v>13</v>
      </c>
      <c r="D6528" s="8" t="s">
        <v>14</v>
      </c>
      <c r="E6528" s="8" t="s">
        <v>14</v>
      </c>
      <c r="F6528" s="9">
        <f t="shared" si="210"/>
        <v>9400000</v>
      </c>
      <c r="G6528" s="9">
        <v>94</v>
      </c>
      <c r="H6528" s="10">
        <v>10028390</v>
      </c>
      <c r="I6528" s="11">
        <v>19983066362.850998</v>
      </c>
      <c r="J6528" s="11">
        <v>198598</v>
      </c>
      <c r="K6528" s="11">
        <v>100620.68280068781</v>
      </c>
      <c r="L6528" s="12">
        <v>0</v>
      </c>
      <c r="M6528" s="11">
        <v>891</v>
      </c>
      <c r="N6528" s="13"/>
      <c r="O6528" t="str">
        <f t="shared" si="211"/>
        <v/>
      </c>
    </row>
    <row r="6529" spans="1:15" hidden="1">
      <c r="A6529" s="41" t="s">
        <v>94</v>
      </c>
      <c r="B6529" s="46">
        <v>45764</v>
      </c>
      <c r="C6529" s="8" t="s">
        <v>13</v>
      </c>
      <c r="D6529" s="8" t="s">
        <v>90</v>
      </c>
      <c r="E6529" s="8" t="s">
        <v>90</v>
      </c>
      <c r="F6529" s="9">
        <f t="shared" si="210"/>
        <v>-1800000</v>
      </c>
      <c r="G6529" s="9">
        <v>-18</v>
      </c>
      <c r="H6529" s="10">
        <v>-1940814</v>
      </c>
      <c r="I6529" s="11">
        <v>20703800740</v>
      </c>
      <c r="J6529" s="11">
        <v>199780</v>
      </c>
      <c r="K6529" s="11">
        <v>103633</v>
      </c>
      <c r="L6529" s="12">
        <v>75420</v>
      </c>
      <c r="M6529" s="11">
        <v>8</v>
      </c>
      <c r="N6529" s="13"/>
      <c r="O6529" t="str">
        <f t="shared" si="211"/>
        <v/>
      </c>
    </row>
    <row r="6530" spans="1:15" hidden="1">
      <c r="A6530" s="41" t="s">
        <v>94</v>
      </c>
      <c r="B6530" s="46">
        <v>45764</v>
      </c>
      <c r="C6530" s="8" t="s">
        <v>13</v>
      </c>
      <c r="D6530" s="8" t="s">
        <v>90</v>
      </c>
      <c r="E6530" s="8" t="s">
        <v>90</v>
      </c>
      <c r="F6530" s="9">
        <f t="shared" si="210"/>
        <v>-1800000</v>
      </c>
      <c r="G6530" s="9">
        <v>-18</v>
      </c>
      <c r="H6530" s="10">
        <v>-1940814</v>
      </c>
      <c r="I6530" s="11">
        <v>20701935346</v>
      </c>
      <c r="J6530" s="11">
        <v>199762</v>
      </c>
      <c r="K6530" s="11">
        <v>103633</v>
      </c>
      <c r="L6530" s="12">
        <v>75420</v>
      </c>
      <c r="M6530" s="11">
        <v>9</v>
      </c>
      <c r="N6530" s="13"/>
      <c r="O6530" t="str">
        <f t="shared" si="211"/>
        <v/>
      </c>
    </row>
    <row r="6531" spans="1:15" hidden="1">
      <c r="A6531" s="41" t="s">
        <v>94</v>
      </c>
      <c r="B6531" s="46">
        <v>45764</v>
      </c>
      <c r="C6531" s="8" t="s">
        <v>13</v>
      </c>
      <c r="D6531" s="8" t="s">
        <v>90</v>
      </c>
      <c r="E6531" s="8" t="s">
        <v>90</v>
      </c>
      <c r="F6531" s="9">
        <f t="shared" si="210"/>
        <v>-9200000</v>
      </c>
      <c r="G6531" s="9">
        <v>-92</v>
      </c>
      <c r="H6531" s="10">
        <v>-9919716</v>
      </c>
      <c r="I6531" s="11">
        <v>20692401110</v>
      </c>
      <c r="J6531" s="11">
        <v>199670</v>
      </c>
      <c r="K6531" s="11">
        <v>103633</v>
      </c>
      <c r="L6531" s="12">
        <v>385480</v>
      </c>
      <c r="M6531" s="11">
        <v>10</v>
      </c>
      <c r="N6531" s="13"/>
      <c r="O6531" t="str">
        <f t="shared" si="211"/>
        <v/>
      </c>
    </row>
    <row r="6532" spans="1:15" hidden="1">
      <c r="A6532" s="41" t="s">
        <v>94</v>
      </c>
      <c r="B6532" s="46">
        <v>45764</v>
      </c>
      <c r="C6532" s="8" t="s">
        <v>13</v>
      </c>
      <c r="D6532" s="8" t="s">
        <v>90</v>
      </c>
      <c r="E6532" s="8" t="s">
        <v>90</v>
      </c>
      <c r="F6532" s="9">
        <f t="shared" si="210"/>
        <v>-545600000</v>
      </c>
      <c r="G6532" s="9">
        <v>-5456</v>
      </c>
      <c r="H6532" s="10">
        <v>-588282288</v>
      </c>
      <c r="I6532" s="11">
        <v>20126979462</v>
      </c>
      <c r="J6532" s="11">
        <v>194214</v>
      </c>
      <c r="K6532" s="11">
        <v>103633</v>
      </c>
      <c r="L6532" s="12">
        <v>22860640</v>
      </c>
      <c r="M6532" s="11">
        <v>11</v>
      </c>
      <c r="N6532" s="13"/>
      <c r="O6532" t="str">
        <f t="shared" si="211"/>
        <v/>
      </c>
    </row>
    <row r="6533" spans="1:15" hidden="1">
      <c r="A6533" s="41" t="s">
        <v>94</v>
      </c>
      <c r="B6533" s="46">
        <v>45764</v>
      </c>
      <c r="C6533" s="8" t="s">
        <v>13</v>
      </c>
      <c r="D6533" s="8" t="s">
        <v>90</v>
      </c>
      <c r="E6533" s="8" t="s">
        <v>90</v>
      </c>
      <c r="F6533" s="9">
        <f t="shared" si="210"/>
        <v>-9900000</v>
      </c>
      <c r="G6533" s="9">
        <v>-99</v>
      </c>
      <c r="H6533" s="10">
        <v>-10674477</v>
      </c>
      <c r="I6533" s="11">
        <v>20116719795</v>
      </c>
      <c r="J6533" s="11">
        <v>194115</v>
      </c>
      <c r="K6533" s="11">
        <v>103633</v>
      </c>
      <c r="L6533" s="12">
        <v>414810</v>
      </c>
      <c r="M6533" s="11">
        <v>12</v>
      </c>
      <c r="N6533" s="13"/>
      <c r="O6533" t="str">
        <f t="shared" si="211"/>
        <v/>
      </c>
    </row>
    <row r="6534" spans="1:15" hidden="1">
      <c r="A6534" s="41" t="s">
        <v>94</v>
      </c>
      <c r="B6534" s="46">
        <v>45764</v>
      </c>
      <c r="C6534" s="8" t="s">
        <v>13</v>
      </c>
      <c r="D6534" s="8" t="s">
        <v>90</v>
      </c>
      <c r="E6534" s="8" t="s">
        <v>90</v>
      </c>
      <c r="F6534" s="9">
        <f t="shared" si="210"/>
        <v>-129700000</v>
      </c>
      <c r="G6534" s="9">
        <v>-1297</v>
      </c>
      <c r="H6534" s="10">
        <v>-139846431</v>
      </c>
      <c r="I6534" s="11">
        <v>19982307794</v>
      </c>
      <c r="J6534" s="11">
        <v>192818</v>
      </c>
      <c r="K6534" s="11">
        <v>103633</v>
      </c>
      <c r="L6534" s="12">
        <v>5434430</v>
      </c>
      <c r="M6534" s="11">
        <v>13</v>
      </c>
      <c r="N6534" s="13"/>
      <c r="O6534" t="str">
        <f t="shared" si="211"/>
        <v/>
      </c>
    </row>
    <row r="6535" spans="1:15" hidden="1">
      <c r="A6535" s="41" t="s">
        <v>94</v>
      </c>
      <c r="B6535" s="46">
        <v>45764</v>
      </c>
      <c r="C6535" s="8" t="s">
        <v>13</v>
      </c>
      <c r="D6535" s="8" t="s">
        <v>14</v>
      </c>
      <c r="E6535" s="8" t="s">
        <v>14</v>
      </c>
      <c r="F6535" s="9">
        <f t="shared" si="210"/>
        <v>-5600000</v>
      </c>
      <c r="G6535" s="9">
        <v>-56</v>
      </c>
      <c r="H6535" s="10">
        <v>-5966856</v>
      </c>
      <c r="I6535" s="11">
        <v>19977431604.614159</v>
      </c>
      <c r="J6535" s="11">
        <v>198542</v>
      </c>
      <c r="K6535" s="11">
        <v>100620.68280068781</v>
      </c>
      <c r="L6535" s="12">
        <v>332097.76316148322</v>
      </c>
      <c r="M6535" s="11">
        <v>892</v>
      </c>
      <c r="N6535" s="13"/>
      <c r="O6535" t="str">
        <f t="shared" si="211"/>
        <v/>
      </c>
    </row>
    <row r="6536" spans="1:15" hidden="1">
      <c r="A6536" s="41" t="s">
        <v>94</v>
      </c>
      <c r="B6536" s="46">
        <v>45764</v>
      </c>
      <c r="C6536" s="8" t="s">
        <v>13</v>
      </c>
      <c r="D6536" s="8" t="s">
        <v>90</v>
      </c>
      <c r="E6536" s="8" t="s">
        <v>90</v>
      </c>
      <c r="F6536" s="9">
        <f t="shared" si="210"/>
        <v>-18500000</v>
      </c>
      <c r="G6536" s="9">
        <v>-185</v>
      </c>
      <c r="H6536" s="10">
        <v>-19947255</v>
      </c>
      <c r="I6536" s="11">
        <v>19963135689</v>
      </c>
      <c r="J6536" s="11">
        <v>192633</v>
      </c>
      <c r="K6536" s="11">
        <v>103633</v>
      </c>
      <c r="L6536" s="12">
        <v>775150</v>
      </c>
      <c r="M6536" s="11">
        <v>14</v>
      </c>
      <c r="N6536" s="13"/>
      <c r="O6536" t="str">
        <f t="shared" si="211"/>
        <v/>
      </c>
    </row>
    <row r="6537" spans="1:15" hidden="1">
      <c r="A6537" s="41" t="s">
        <v>94</v>
      </c>
      <c r="B6537" s="46">
        <v>45764</v>
      </c>
      <c r="C6537" s="8" t="s">
        <v>13</v>
      </c>
      <c r="D6537" s="8" t="s">
        <v>90</v>
      </c>
      <c r="E6537" s="8" t="s">
        <v>90</v>
      </c>
      <c r="F6537" s="9">
        <f t="shared" si="210"/>
        <v>-20400000</v>
      </c>
      <c r="G6537" s="9">
        <v>-204</v>
      </c>
      <c r="H6537" s="10">
        <v>-21995892</v>
      </c>
      <c r="I6537" s="11">
        <v>19941994557</v>
      </c>
      <c r="J6537" s="11">
        <v>192429</v>
      </c>
      <c r="K6537" s="11">
        <v>103633</v>
      </c>
      <c r="L6537" s="12">
        <v>854760</v>
      </c>
      <c r="M6537" s="11">
        <v>15</v>
      </c>
      <c r="N6537" s="13"/>
      <c r="O6537" t="str">
        <f t="shared" si="211"/>
        <v/>
      </c>
    </row>
    <row r="6538" spans="1:15" hidden="1">
      <c r="A6538" s="41" t="s">
        <v>94</v>
      </c>
      <c r="B6538" s="46">
        <v>45764</v>
      </c>
      <c r="C6538" s="8" t="s">
        <v>13</v>
      </c>
      <c r="D6538" s="8" t="s">
        <v>90</v>
      </c>
      <c r="E6538" s="8" t="s">
        <v>90</v>
      </c>
      <c r="F6538" s="9">
        <f t="shared" ref="F6538:F6601" si="212">100000*G6538</f>
        <v>-94400000</v>
      </c>
      <c r="G6538" s="9">
        <v>-944</v>
      </c>
      <c r="H6538" s="10">
        <v>-101784912</v>
      </c>
      <c r="I6538" s="11">
        <v>19844165005</v>
      </c>
      <c r="J6538" s="11">
        <v>191485</v>
      </c>
      <c r="K6538" s="11">
        <v>103633</v>
      </c>
      <c r="L6538" s="12">
        <v>3955360</v>
      </c>
      <c r="M6538" s="11">
        <v>16</v>
      </c>
      <c r="N6538" s="13"/>
      <c r="O6538" t="str">
        <f t="shared" si="211"/>
        <v/>
      </c>
    </row>
    <row r="6539" spans="1:15" hidden="1">
      <c r="A6539" s="41" t="s">
        <v>94</v>
      </c>
      <c r="B6539" s="46">
        <v>45764</v>
      </c>
      <c r="C6539" s="8" t="s">
        <v>13</v>
      </c>
      <c r="D6539" s="8" t="s">
        <v>90</v>
      </c>
      <c r="E6539" s="8" t="s">
        <v>90</v>
      </c>
      <c r="F6539" s="9">
        <f t="shared" si="212"/>
        <v>-2700000</v>
      </c>
      <c r="G6539" s="9">
        <v>-27</v>
      </c>
      <c r="H6539" s="10">
        <v>-2911221</v>
      </c>
      <c r="I6539" s="11">
        <v>19841366914</v>
      </c>
      <c r="J6539" s="11">
        <v>191458</v>
      </c>
      <c r="K6539" s="11">
        <v>103633</v>
      </c>
      <c r="L6539" s="12">
        <v>113130</v>
      </c>
      <c r="M6539" s="11">
        <v>17</v>
      </c>
      <c r="N6539" s="13"/>
      <c r="O6539" t="str">
        <f t="shared" si="211"/>
        <v/>
      </c>
    </row>
    <row r="6540" spans="1:15" hidden="1">
      <c r="A6540" s="41" t="s">
        <v>94</v>
      </c>
      <c r="B6540" s="46">
        <v>45764</v>
      </c>
      <c r="C6540" s="8" t="s">
        <v>13</v>
      </c>
      <c r="D6540" s="8" t="s">
        <v>90</v>
      </c>
      <c r="E6540" s="8" t="s">
        <v>90</v>
      </c>
      <c r="F6540" s="9">
        <f t="shared" si="212"/>
        <v>-900000</v>
      </c>
      <c r="G6540" s="9">
        <v>-9</v>
      </c>
      <c r="H6540" s="10">
        <v>-970407</v>
      </c>
      <c r="I6540" s="11">
        <v>19840434217</v>
      </c>
      <c r="J6540" s="11">
        <v>191449</v>
      </c>
      <c r="K6540" s="11">
        <v>103633</v>
      </c>
      <c r="L6540" s="12">
        <v>37710</v>
      </c>
      <c r="M6540" s="11">
        <v>18</v>
      </c>
      <c r="N6540" s="13"/>
      <c r="O6540" t="str">
        <f t="shared" si="211"/>
        <v/>
      </c>
    </row>
    <row r="6541" spans="1:15" hidden="1">
      <c r="A6541" s="41" t="s">
        <v>94</v>
      </c>
      <c r="B6541" s="46">
        <v>45764</v>
      </c>
      <c r="C6541" s="8" t="s">
        <v>13</v>
      </c>
      <c r="D6541" s="8" t="s">
        <v>46</v>
      </c>
      <c r="E6541" s="8" t="s">
        <v>46</v>
      </c>
      <c r="F6541" s="9">
        <f t="shared" si="212"/>
        <v>4600000</v>
      </c>
      <c r="G6541" s="9">
        <v>46</v>
      </c>
      <c r="H6541" s="10">
        <v>5068326</v>
      </c>
      <c r="I6541" s="11">
        <v>1316894929.5157292</v>
      </c>
      <c r="J6541" s="11">
        <v>12470</v>
      </c>
      <c r="K6541" s="11">
        <v>105605.04647279304</v>
      </c>
      <c r="L6541" s="12">
        <v>0</v>
      </c>
      <c r="M6541" s="11">
        <v>2713</v>
      </c>
      <c r="N6541" s="13"/>
      <c r="O6541" t="str">
        <f t="shared" si="211"/>
        <v/>
      </c>
    </row>
    <row r="6542" spans="1:15" hidden="1">
      <c r="A6542" s="41" t="s">
        <v>94</v>
      </c>
      <c r="B6542" s="46">
        <v>45764</v>
      </c>
      <c r="C6542" s="8" t="s">
        <v>13</v>
      </c>
      <c r="D6542" s="8" t="s">
        <v>46</v>
      </c>
      <c r="E6542" s="8" t="s">
        <v>46</v>
      </c>
      <c r="F6542" s="9">
        <f t="shared" si="212"/>
        <v>4700000</v>
      </c>
      <c r="G6542" s="9">
        <v>47</v>
      </c>
      <c r="H6542" s="10">
        <v>5172021</v>
      </c>
      <c r="I6542" s="11">
        <v>1322066950.5157292</v>
      </c>
      <c r="J6542" s="11">
        <v>12517</v>
      </c>
      <c r="K6542" s="11">
        <v>105621.71051495799</v>
      </c>
      <c r="L6542" s="12">
        <v>0</v>
      </c>
      <c r="M6542" s="11">
        <v>2714</v>
      </c>
      <c r="N6542" s="13"/>
      <c r="O6542" t="str">
        <f t="shared" si="211"/>
        <v/>
      </c>
    </row>
    <row r="6543" spans="1:15" hidden="1">
      <c r="A6543" s="41" t="s">
        <v>94</v>
      </c>
      <c r="B6543" s="46">
        <v>45764</v>
      </c>
      <c r="C6543" s="8" t="s">
        <v>13</v>
      </c>
      <c r="D6543" s="8" t="s">
        <v>90</v>
      </c>
      <c r="E6543" s="8" t="s">
        <v>90</v>
      </c>
      <c r="F6543" s="9">
        <f t="shared" si="212"/>
        <v>-32400000</v>
      </c>
      <c r="G6543" s="9">
        <v>-324</v>
      </c>
      <c r="H6543" s="10">
        <v>-34934652</v>
      </c>
      <c r="I6543" s="11">
        <v>19806857125</v>
      </c>
      <c r="J6543" s="11">
        <v>191125</v>
      </c>
      <c r="K6543" s="11">
        <v>103633</v>
      </c>
      <c r="L6543" s="12">
        <v>1357560</v>
      </c>
      <c r="M6543" s="11">
        <v>19</v>
      </c>
      <c r="N6543" s="13"/>
      <c r="O6543" t="str">
        <f t="shared" si="211"/>
        <v/>
      </c>
    </row>
    <row r="6544" spans="1:15" hidden="1">
      <c r="A6544" s="41" t="s">
        <v>94</v>
      </c>
      <c r="B6544" s="46">
        <v>45765</v>
      </c>
      <c r="C6544" s="8" t="s">
        <v>13</v>
      </c>
      <c r="D6544" s="8" t="s">
        <v>15</v>
      </c>
      <c r="E6544" s="8" t="s">
        <v>15</v>
      </c>
      <c r="F6544" s="9">
        <f t="shared" si="212"/>
        <v>70000000</v>
      </c>
      <c r="G6544" s="9">
        <v>700</v>
      </c>
      <c r="H6544" s="10">
        <v>75983600</v>
      </c>
      <c r="I6544" s="11">
        <v>8779040576.7391052</v>
      </c>
      <c r="J6544" s="11">
        <v>82936</v>
      </c>
      <c r="K6544" s="11">
        <v>105853.1949544119</v>
      </c>
      <c r="L6544" s="12">
        <v>0</v>
      </c>
      <c r="M6544" s="11">
        <v>2899</v>
      </c>
      <c r="N6544" s="13"/>
      <c r="O6544" t="str">
        <f t="shared" ref="O6544:O6607" si="213">IF(M6544=_xlfn.MAXIFS(M:M,D:D,D6544),"X","")</f>
        <v/>
      </c>
    </row>
    <row r="6545" spans="1:15" hidden="1">
      <c r="A6545" s="41" t="s">
        <v>94</v>
      </c>
      <c r="B6545" s="46">
        <v>45765</v>
      </c>
      <c r="C6545" s="8" t="s">
        <v>13</v>
      </c>
      <c r="D6545" s="8" t="s">
        <v>15</v>
      </c>
      <c r="E6545" s="8" t="s">
        <v>15</v>
      </c>
      <c r="F6545" s="9">
        <f t="shared" si="212"/>
        <v>93300000</v>
      </c>
      <c r="G6545" s="9">
        <v>933</v>
      </c>
      <c r="H6545" s="10">
        <v>101351790</v>
      </c>
      <c r="I6545" s="11">
        <v>8880392366.7391052</v>
      </c>
      <c r="J6545" s="11">
        <v>83869</v>
      </c>
      <c r="K6545" s="11">
        <v>105884.08549927988</v>
      </c>
      <c r="L6545" s="12">
        <v>0</v>
      </c>
      <c r="M6545" s="11">
        <v>2900</v>
      </c>
      <c r="N6545" s="13"/>
      <c r="O6545" t="str">
        <f t="shared" si="213"/>
        <v/>
      </c>
    </row>
    <row r="6546" spans="1:15" hidden="1">
      <c r="A6546" s="41" t="s">
        <v>94</v>
      </c>
      <c r="B6546" s="46">
        <v>45765</v>
      </c>
      <c r="C6546" s="8" t="s">
        <v>13</v>
      </c>
      <c r="D6546" s="8" t="s">
        <v>15</v>
      </c>
      <c r="E6546" s="8" t="s">
        <v>15</v>
      </c>
      <c r="F6546" s="9">
        <f t="shared" si="212"/>
        <v>93300000</v>
      </c>
      <c r="G6546" s="9">
        <v>933</v>
      </c>
      <c r="H6546" s="10">
        <v>101349924</v>
      </c>
      <c r="I6546" s="11">
        <v>8981742290.7391052</v>
      </c>
      <c r="J6546" s="11">
        <v>84802</v>
      </c>
      <c r="K6546" s="11">
        <v>105914.27431828383</v>
      </c>
      <c r="L6546" s="12">
        <v>0</v>
      </c>
      <c r="M6546" s="11">
        <v>2901</v>
      </c>
      <c r="N6546" s="13"/>
      <c r="O6546" t="str">
        <f t="shared" si="213"/>
        <v/>
      </c>
    </row>
    <row r="6547" spans="1:15" hidden="1">
      <c r="A6547" s="41" t="s">
        <v>94</v>
      </c>
      <c r="B6547" s="46">
        <v>45765</v>
      </c>
      <c r="C6547" s="8" t="s">
        <v>13</v>
      </c>
      <c r="D6547" s="8" t="s">
        <v>15</v>
      </c>
      <c r="E6547" s="8" t="s">
        <v>15</v>
      </c>
      <c r="F6547" s="9">
        <f t="shared" si="212"/>
        <v>2800000</v>
      </c>
      <c r="G6547" s="9">
        <v>28</v>
      </c>
      <c r="H6547" s="10">
        <v>3039428</v>
      </c>
      <c r="I6547" s="11">
        <v>8984781718.7391052</v>
      </c>
      <c r="J6547" s="11">
        <v>84830</v>
      </c>
      <c r="K6547" s="11">
        <v>105915.14462736185</v>
      </c>
      <c r="L6547" s="12">
        <v>0</v>
      </c>
      <c r="M6547" s="11">
        <v>2902</v>
      </c>
      <c r="N6547" s="13"/>
      <c r="O6547" t="str">
        <f t="shared" si="213"/>
        <v/>
      </c>
    </row>
    <row r="6548" spans="1:15" hidden="1">
      <c r="A6548" s="41" t="s">
        <v>94</v>
      </c>
      <c r="B6548" s="46">
        <v>45765</v>
      </c>
      <c r="C6548" s="8" t="s">
        <v>13</v>
      </c>
      <c r="D6548" s="8" t="s">
        <v>15</v>
      </c>
      <c r="E6548" s="8" t="s">
        <v>15</v>
      </c>
      <c r="F6548" s="9">
        <f t="shared" si="212"/>
        <v>47200000</v>
      </c>
      <c r="G6548" s="9">
        <v>472</v>
      </c>
      <c r="H6548" s="10">
        <v>51236072</v>
      </c>
      <c r="I6548" s="11">
        <v>9036017790.7391052</v>
      </c>
      <c r="J6548" s="11">
        <v>85302</v>
      </c>
      <c r="K6548" s="11">
        <v>105929.72955779589</v>
      </c>
      <c r="L6548" s="12">
        <v>0</v>
      </c>
      <c r="M6548" s="11">
        <v>2903</v>
      </c>
      <c r="N6548" s="13"/>
      <c r="O6548" t="str">
        <f t="shared" si="213"/>
        <v/>
      </c>
    </row>
    <row r="6549" spans="1:15" hidden="1">
      <c r="A6549" s="41" t="s">
        <v>94</v>
      </c>
      <c r="B6549" s="46">
        <v>45765</v>
      </c>
      <c r="C6549" s="8" t="s">
        <v>13</v>
      </c>
      <c r="D6549" s="8" t="s">
        <v>15</v>
      </c>
      <c r="E6549" s="8" t="s">
        <v>15</v>
      </c>
      <c r="F6549" s="9">
        <f t="shared" si="212"/>
        <v>18600000</v>
      </c>
      <c r="G6549" s="9">
        <v>186</v>
      </c>
      <c r="H6549" s="10">
        <v>20190486</v>
      </c>
      <c r="I6549" s="11">
        <v>9056208276.7391052</v>
      </c>
      <c r="J6549" s="11">
        <v>85488</v>
      </c>
      <c r="K6549" s="11">
        <v>105935.4327711387</v>
      </c>
      <c r="L6549" s="12">
        <v>0</v>
      </c>
      <c r="M6549" s="11">
        <v>2904</v>
      </c>
      <c r="N6549" s="13"/>
      <c r="O6549" t="str">
        <f t="shared" si="213"/>
        <v/>
      </c>
    </row>
    <row r="6550" spans="1:15" hidden="1">
      <c r="A6550" s="41" t="s">
        <v>94</v>
      </c>
      <c r="B6550" s="46">
        <v>45765</v>
      </c>
      <c r="C6550" s="8" t="s">
        <v>13</v>
      </c>
      <c r="D6550" s="8" t="s">
        <v>14</v>
      </c>
      <c r="E6550" s="8" t="s">
        <v>14</v>
      </c>
      <c r="F6550" s="9">
        <f t="shared" si="212"/>
        <v>9400000</v>
      </c>
      <c r="G6550" s="9">
        <v>94</v>
      </c>
      <c r="H6550" s="10">
        <v>10043806</v>
      </c>
      <c r="I6550" s="11">
        <v>19987475410.614159</v>
      </c>
      <c r="J6550" s="11">
        <v>198636</v>
      </c>
      <c r="K6550" s="11">
        <v>100623.63021111056</v>
      </c>
      <c r="L6550" s="12">
        <v>0</v>
      </c>
      <c r="M6550" s="11">
        <v>893</v>
      </c>
      <c r="N6550" s="13"/>
      <c r="O6550" t="str">
        <f t="shared" si="213"/>
        <v/>
      </c>
    </row>
    <row r="6551" spans="1:15" hidden="1">
      <c r="A6551" s="41" t="s">
        <v>94</v>
      </c>
      <c r="B6551" s="46">
        <v>45765</v>
      </c>
      <c r="C6551" s="8" t="s">
        <v>13</v>
      </c>
      <c r="D6551" s="8" t="s">
        <v>15</v>
      </c>
      <c r="E6551" s="8" t="s">
        <v>15</v>
      </c>
      <c r="F6551" s="9">
        <f t="shared" si="212"/>
        <v>9300000</v>
      </c>
      <c r="G6551" s="9">
        <v>93</v>
      </c>
      <c r="H6551" s="10">
        <v>10095243</v>
      </c>
      <c r="I6551" s="11">
        <v>9066303519.7391052</v>
      </c>
      <c r="J6551" s="11">
        <v>85581</v>
      </c>
      <c r="K6551" s="11">
        <v>105938.27508137444</v>
      </c>
      <c r="L6551" s="12">
        <v>0</v>
      </c>
      <c r="M6551" s="11">
        <v>2905</v>
      </c>
      <c r="N6551" s="13"/>
      <c r="O6551" t="str">
        <f t="shared" si="213"/>
        <v/>
      </c>
    </row>
    <row r="6552" spans="1:15" hidden="1">
      <c r="A6552" s="41" t="s">
        <v>94</v>
      </c>
      <c r="B6552" s="46">
        <v>45765</v>
      </c>
      <c r="C6552" s="8" t="s">
        <v>13</v>
      </c>
      <c r="D6552" s="8" t="s">
        <v>14</v>
      </c>
      <c r="E6552" s="8" t="s">
        <v>14</v>
      </c>
      <c r="F6552" s="9">
        <f t="shared" si="212"/>
        <v>1800000</v>
      </c>
      <c r="G6552" s="9">
        <v>18</v>
      </c>
      <c r="H6552" s="10">
        <v>1922580</v>
      </c>
      <c r="I6552" s="11">
        <v>19989397990.614159</v>
      </c>
      <c r="J6552" s="11">
        <v>198654</v>
      </c>
      <c r="K6552" s="11">
        <v>100624.1907568645</v>
      </c>
      <c r="L6552" s="12">
        <v>0</v>
      </c>
      <c r="M6552" s="11">
        <v>894</v>
      </c>
      <c r="N6552" s="13"/>
      <c r="O6552" t="str">
        <f t="shared" si="213"/>
        <v/>
      </c>
    </row>
    <row r="6553" spans="1:15" hidden="1">
      <c r="A6553" s="41" t="s">
        <v>94</v>
      </c>
      <c r="B6553" s="46">
        <v>45765</v>
      </c>
      <c r="C6553" s="8" t="s">
        <v>13</v>
      </c>
      <c r="D6553" s="8" t="s">
        <v>90</v>
      </c>
      <c r="E6553" s="8" t="s">
        <v>90</v>
      </c>
      <c r="F6553" s="9">
        <f t="shared" si="212"/>
        <v>-9200000</v>
      </c>
      <c r="G6553" s="9">
        <v>-92</v>
      </c>
      <c r="H6553" s="10">
        <v>-9925880</v>
      </c>
      <c r="I6553" s="11">
        <v>19797322889</v>
      </c>
      <c r="J6553" s="11">
        <v>191033</v>
      </c>
      <c r="K6553" s="11">
        <v>103633</v>
      </c>
      <c r="L6553" s="12">
        <v>391644</v>
      </c>
      <c r="M6553" s="11">
        <v>20</v>
      </c>
      <c r="N6553" s="13"/>
      <c r="O6553" t="str">
        <f t="shared" si="213"/>
        <v/>
      </c>
    </row>
    <row r="6554" spans="1:15" hidden="1">
      <c r="A6554" s="41" t="s">
        <v>94</v>
      </c>
      <c r="B6554" s="46">
        <v>45765</v>
      </c>
      <c r="C6554" s="8" t="s">
        <v>13</v>
      </c>
      <c r="D6554" s="8" t="s">
        <v>90</v>
      </c>
      <c r="E6554" s="8" t="s">
        <v>90</v>
      </c>
      <c r="F6554" s="9">
        <f t="shared" si="212"/>
        <v>-37000000</v>
      </c>
      <c r="G6554" s="9">
        <v>-370</v>
      </c>
      <c r="H6554" s="10">
        <v>-39919300</v>
      </c>
      <c r="I6554" s="11">
        <v>19758978679</v>
      </c>
      <c r="J6554" s="11">
        <v>190663</v>
      </c>
      <c r="K6554" s="11">
        <v>103633</v>
      </c>
      <c r="L6554" s="12">
        <v>1575090</v>
      </c>
      <c r="M6554" s="11">
        <v>21</v>
      </c>
      <c r="N6554" s="13"/>
      <c r="O6554" t="str">
        <f t="shared" si="213"/>
        <v/>
      </c>
    </row>
    <row r="6555" spans="1:15" hidden="1">
      <c r="A6555" s="41" t="s">
        <v>94</v>
      </c>
      <c r="B6555" s="46">
        <v>45765</v>
      </c>
      <c r="C6555" s="8" t="s">
        <v>13</v>
      </c>
      <c r="D6555" s="8" t="s">
        <v>90</v>
      </c>
      <c r="E6555" s="8" t="s">
        <v>90</v>
      </c>
      <c r="F6555" s="9">
        <f t="shared" si="212"/>
        <v>-92700000</v>
      </c>
      <c r="G6555" s="9">
        <v>-927</v>
      </c>
      <c r="H6555" s="10">
        <v>-100014030</v>
      </c>
      <c r="I6555" s="11">
        <v>19662910888</v>
      </c>
      <c r="J6555" s="11">
        <v>189736</v>
      </c>
      <c r="K6555" s="11">
        <v>103633</v>
      </c>
      <c r="L6555" s="12">
        <v>3946239</v>
      </c>
      <c r="M6555" s="11">
        <v>22</v>
      </c>
      <c r="N6555" s="13"/>
      <c r="O6555" t="str">
        <f t="shared" si="213"/>
        <v/>
      </c>
    </row>
    <row r="6556" spans="1:15" hidden="1">
      <c r="A6556" s="41" t="s">
        <v>94</v>
      </c>
      <c r="B6556" s="46">
        <v>45765</v>
      </c>
      <c r="C6556" s="8" t="s">
        <v>13</v>
      </c>
      <c r="D6556" s="8" t="s">
        <v>90</v>
      </c>
      <c r="E6556" s="8" t="s">
        <v>90</v>
      </c>
      <c r="F6556" s="9">
        <f t="shared" si="212"/>
        <v>-900000</v>
      </c>
      <c r="G6556" s="9">
        <v>-9</v>
      </c>
      <c r="H6556" s="10">
        <v>-971010</v>
      </c>
      <c r="I6556" s="11">
        <v>19661978191</v>
      </c>
      <c r="J6556" s="11">
        <v>189727</v>
      </c>
      <c r="K6556" s="11">
        <v>103633</v>
      </c>
      <c r="L6556" s="12">
        <v>38313</v>
      </c>
      <c r="M6556" s="11">
        <v>23</v>
      </c>
      <c r="N6556" s="13"/>
      <c r="O6556" t="str">
        <f t="shared" si="213"/>
        <v/>
      </c>
    </row>
    <row r="6557" spans="1:15" hidden="1">
      <c r="A6557" s="41" t="s">
        <v>94</v>
      </c>
      <c r="B6557" s="46">
        <v>45765</v>
      </c>
      <c r="C6557" s="8" t="s">
        <v>13</v>
      </c>
      <c r="D6557" s="8" t="s">
        <v>90</v>
      </c>
      <c r="E6557" s="8" t="s">
        <v>90</v>
      </c>
      <c r="F6557" s="9">
        <f t="shared" si="212"/>
        <v>-1300000</v>
      </c>
      <c r="G6557" s="9">
        <v>-13</v>
      </c>
      <c r="H6557" s="10">
        <v>-1402570</v>
      </c>
      <c r="I6557" s="11">
        <v>19660630962</v>
      </c>
      <c r="J6557" s="11">
        <v>189714</v>
      </c>
      <c r="K6557" s="11">
        <v>103633</v>
      </c>
      <c r="L6557" s="12">
        <v>55341</v>
      </c>
      <c r="M6557" s="11">
        <v>24</v>
      </c>
      <c r="N6557" s="13"/>
      <c r="O6557" t="str">
        <f t="shared" si="213"/>
        <v/>
      </c>
    </row>
    <row r="6558" spans="1:15" hidden="1">
      <c r="A6558" s="41" t="s">
        <v>94</v>
      </c>
      <c r="B6558" s="46">
        <v>45765</v>
      </c>
      <c r="C6558" s="8" t="s">
        <v>13</v>
      </c>
      <c r="D6558" s="8" t="s">
        <v>90</v>
      </c>
      <c r="E6558" s="8" t="s">
        <v>90</v>
      </c>
      <c r="F6558" s="9">
        <f t="shared" si="212"/>
        <v>-4600000</v>
      </c>
      <c r="G6558" s="9">
        <v>-46</v>
      </c>
      <c r="H6558" s="10">
        <v>-4962940</v>
      </c>
      <c r="I6558" s="11">
        <v>19655863844</v>
      </c>
      <c r="J6558" s="11">
        <v>189668</v>
      </c>
      <c r="K6558" s="11">
        <v>103633</v>
      </c>
      <c r="L6558" s="12">
        <v>195822</v>
      </c>
      <c r="M6558" s="11">
        <v>25</v>
      </c>
      <c r="N6558" s="13"/>
      <c r="O6558" t="str">
        <f t="shared" si="213"/>
        <v/>
      </c>
    </row>
    <row r="6559" spans="1:15" hidden="1">
      <c r="A6559" s="41" t="s">
        <v>94</v>
      </c>
      <c r="B6559" s="46">
        <v>45765</v>
      </c>
      <c r="C6559" s="8" t="s">
        <v>13</v>
      </c>
      <c r="D6559" s="8" t="s">
        <v>90</v>
      </c>
      <c r="E6559" s="8" t="s">
        <v>90</v>
      </c>
      <c r="F6559" s="9">
        <f t="shared" si="212"/>
        <v>-8400000</v>
      </c>
      <c r="G6559" s="9">
        <v>-84</v>
      </c>
      <c r="H6559" s="10">
        <v>-9062760</v>
      </c>
      <c r="I6559" s="11">
        <v>19647158672</v>
      </c>
      <c r="J6559" s="11">
        <v>189584</v>
      </c>
      <c r="K6559" s="11">
        <v>103633</v>
      </c>
      <c r="L6559" s="12">
        <v>357588</v>
      </c>
      <c r="M6559" s="11">
        <v>26</v>
      </c>
      <c r="N6559" s="13"/>
      <c r="O6559" t="str">
        <f t="shared" si="213"/>
        <v/>
      </c>
    </row>
    <row r="6560" spans="1:15" hidden="1">
      <c r="A6560" s="41" t="s">
        <v>94</v>
      </c>
      <c r="B6560" s="46">
        <v>45765</v>
      </c>
      <c r="C6560" s="8" t="s">
        <v>13</v>
      </c>
      <c r="D6560" s="8" t="s">
        <v>90</v>
      </c>
      <c r="E6560" s="8" t="s">
        <v>90</v>
      </c>
      <c r="F6560" s="9">
        <f t="shared" si="212"/>
        <v>-4600000</v>
      </c>
      <c r="G6560" s="9">
        <v>-46</v>
      </c>
      <c r="H6560" s="10">
        <v>-4962940</v>
      </c>
      <c r="I6560" s="11">
        <v>19642391554</v>
      </c>
      <c r="J6560" s="11">
        <v>189538</v>
      </c>
      <c r="K6560" s="11">
        <v>103633</v>
      </c>
      <c r="L6560" s="12">
        <v>195822</v>
      </c>
      <c r="M6560" s="11">
        <v>27</v>
      </c>
      <c r="N6560" s="13"/>
      <c r="O6560" t="str">
        <f t="shared" si="213"/>
        <v/>
      </c>
    </row>
    <row r="6561" spans="1:15" hidden="1">
      <c r="A6561" s="41" t="s">
        <v>94</v>
      </c>
      <c r="B6561" s="46">
        <v>45765</v>
      </c>
      <c r="C6561" s="8" t="s">
        <v>13</v>
      </c>
      <c r="D6561" s="8" t="s">
        <v>90</v>
      </c>
      <c r="E6561" s="8" t="s">
        <v>90</v>
      </c>
      <c r="F6561" s="9">
        <f t="shared" si="212"/>
        <v>-13800000</v>
      </c>
      <c r="G6561" s="9">
        <v>-138</v>
      </c>
      <c r="H6561" s="10">
        <v>-14888820</v>
      </c>
      <c r="I6561" s="11">
        <v>19628090200</v>
      </c>
      <c r="J6561" s="11">
        <v>189400</v>
      </c>
      <c r="K6561" s="11">
        <v>103633</v>
      </c>
      <c r="L6561" s="12">
        <v>587466</v>
      </c>
      <c r="M6561" s="11">
        <v>28</v>
      </c>
      <c r="N6561" s="13"/>
      <c r="O6561" t="str">
        <f t="shared" si="213"/>
        <v/>
      </c>
    </row>
    <row r="6562" spans="1:15" hidden="1">
      <c r="A6562" s="41" t="s">
        <v>94</v>
      </c>
      <c r="B6562" s="46">
        <v>45765</v>
      </c>
      <c r="C6562" s="8" t="s">
        <v>13</v>
      </c>
      <c r="D6562" s="8" t="s">
        <v>90</v>
      </c>
      <c r="E6562" s="8" t="s">
        <v>90</v>
      </c>
      <c r="F6562" s="9">
        <f t="shared" si="212"/>
        <v>-18400000</v>
      </c>
      <c r="G6562" s="9">
        <v>-184</v>
      </c>
      <c r="H6562" s="10">
        <v>-19851760</v>
      </c>
      <c r="I6562" s="11">
        <v>19609021728</v>
      </c>
      <c r="J6562" s="11">
        <v>189216</v>
      </c>
      <c r="K6562" s="11">
        <v>103633</v>
      </c>
      <c r="L6562" s="12">
        <v>783288</v>
      </c>
      <c r="M6562" s="11">
        <v>29</v>
      </c>
      <c r="N6562" s="13"/>
      <c r="O6562" t="str">
        <f t="shared" si="213"/>
        <v/>
      </c>
    </row>
    <row r="6563" spans="1:15" hidden="1">
      <c r="A6563" s="41" t="s">
        <v>94</v>
      </c>
      <c r="B6563" s="46">
        <v>45765</v>
      </c>
      <c r="C6563" s="8" t="s">
        <v>13</v>
      </c>
      <c r="D6563" s="8" t="s">
        <v>90</v>
      </c>
      <c r="E6563" s="8" t="s">
        <v>90</v>
      </c>
      <c r="F6563" s="9">
        <f t="shared" si="212"/>
        <v>-16600000</v>
      </c>
      <c r="G6563" s="9">
        <v>-166</v>
      </c>
      <c r="H6563" s="10">
        <v>-17909740</v>
      </c>
      <c r="I6563" s="11">
        <v>19591818650</v>
      </c>
      <c r="J6563" s="11">
        <v>189050</v>
      </c>
      <c r="K6563" s="11">
        <v>103633</v>
      </c>
      <c r="L6563" s="12">
        <v>706662</v>
      </c>
      <c r="M6563" s="11">
        <v>30</v>
      </c>
      <c r="N6563" s="13"/>
      <c r="O6563" t="str">
        <f t="shared" si="213"/>
        <v/>
      </c>
    </row>
    <row r="6564" spans="1:15" hidden="1">
      <c r="A6564" s="41" t="s">
        <v>94</v>
      </c>
      <c r="B6564" s="46">
        <v>45765</v>
      </c>
      <c r="C6564" s="8" t="s">
        <v>13</v>
      </c>
      <c r="D6564" s="8" t="s">
        <v>90</v>
      </c>
      <c r="E6564" s="8" t="s">
        <v>90</v>
      </c>
      <c r="F6564" s="9">
        <f t="shared" si="212"/>
        <v>-22200000</v>
      </c>
      <c r="G6564" s="9">
        <v>-222</v>
      </c>
      <c r="H6564" s="10">
        <v>-23951580</v>
      </c>
      <c r="I6564" s="11">
        <v>19568812124</v>
      </c>
      <c r="J6564" s="11">
        <v>188828</v>
      </c>
      <c r="K6564" s="11">
        <v>103633</v>
      </c>
      <c r="L6564" s="12">
        <v>945054</v>
      </c>
      <c r="M6564" s="11">
        <v>31</v>
      </c>
      <c r="N6564" s="13"/>
      <c r="O6564" t="str">
        <f t="shared" si="213"/>
        <v/>
      </c>
    </row>
    <row r="6565" spans="1:15" hidden="1">
      <c r="A6565" s="41" t="s">
        <v>94</v>
      </c>
      <c r="B6565" s="46">
        <v>45765</v>
      </c>
      <c r="C6565" s="8" t="s">
        <v>13</v>
      </c>
      <c r="D6565" s="8" t="s">
        <v>14</v>
      </c>
      <c r="E6565" s="8" t="s">
        <v>14</v>
      </c>
      <c r="F6565" s="9">
        <f t="shared" si="212"/>
        <v>1000000</v>
      </c>
      <c r="G6565" s="9">
        <v>10</v>
      </c>
      <c r="H6565" s="10">
        <v>1065290</v>
      </c>
      <c r="I6565" s="11">
        <v>19990463280.614159</v>
      </c>
      <c r="J6565" s="11">
        <v>198664</v>
      </c>
      <c r="K6565" s="11">
        <v>100624.48798279586</v>
      </c>
      <c r="L6565" s="12">
        <v>0</v>
      </c>
      <c r="M6565" s="11">
        <v>895</v>
      </c>
      <c r="N6565" s="13"/>
      <c r="O6565" t="str">
        <f t="shared" si="213"/>
        <v/>
      </c>
    </row>
    <row r="6566" spans="1:15" hidden="1">
      <c r="A6566" s="41" t="s">
        <v>94</v>
      </c>
      <c r="B6566" s="46">
        <v>45765</v>
      </c>
      <c r="C6566" s="8" t="s">
        <v>13</v>
      </c>
      <c r="D6566" s="8" t="s">
        <v>90</v>
      </c>
      <c r="E6566" s="8" t="s">
        <v>90</v>
      </c>
      <c r="F6566" s="9">
        <f t="shared" si="212"/>
        <v>-900000</v>
      </c>
      <c r="G6566" s="9">
        <v>-9</v>
      </c>
      <c r="H6566" s="10">
        <v>-971010</v>
      </c>
      <c r="I6566" s="11">
        <v>19567879427</v>
      </c>
      <c r="J6566" s="11">
        <v>188819</v>
      </c>
      <c r="K6566" s="11">
        <v>103633</v>
      </c>
      <c r="L6566" s="12">
        <v>38313</v>
      </c>
      <c r="M6566" s="11">
        <v>32</v>
      </c>
      <c r="N6566" s="13"/>
      <c r="O6566" t="str">
        <f t="shared" si="213"/>
        <v/>
      </c>
    </row>
    <row r="6567" spans="1:15" hidden="1">
      <c r="A6567" s="41" t="s">
        <v>94</v>
      </c>
      <c r="B6567" s="46">
        <v>45765</v>
      </c>
      <c r="C6567" s="8" t="s">
        <v>13</v>
      </c>
      <c r="D6567" s="8" t="s">
        <v>90</v>
      </c>
      <c r="E6567" s="8" t="s">
        <v>90</v>
      </c>
      <c r="F6567" s="9">
        <f t="shared" si="212"/>
        <v>-18500000</v>
      </c>
      <c r="G6567" s="9">
        <v>-185</v>
      </c>
      <c r="H6567" s="10">
        <v>-19959650</v>
      </c>
      <c r="I6567" s="11">
        <v>19548707322</v>
      </c>
      <c r="J6567" s="11">
        <v>188634</v>
      </c>
      <c r="K6567" s="11">
        <v>103633</v>
      </c>
      <c r="L6567" s="12">
        <v>787545</v>
      </c>
      <c r="M6567" s="11">
        <v>33</v>
      </c>
      <c r="N6567" s="13"/>
      <c r="O6567" t="str">
        <f t="shared" si="213"/>
        <v/>
      </c>
    </row>
    <row r="6568" spans="1:15" hidden="1">
      <c r="A6568" s="41" t="s">
        <v>94</v>
      </c>
      <c r="B6568" s="46">
        <v>45765</v>
      </c>
      <c r="C6568" s="8" t="s">
        <v>13</v>
      </c>
      <c r="D6568" s="8" t="s">
        <v>15</v>
      </c>
      <c r="E6568" s="8" t="s">
        <v>15</v>
      </c>
      <c r="F6568" s="9">
        <f t="shared" si="212"/>
        <v>651000000</v>
      </c>
      <c r="G6568" s="9">
        <v>6510</v>
      </c>
      <c r="H6568" s="10">
        <v>702201150</v>
      </c>
      <c r="I6568" s="11">
        <v>9768504669.7391052</v>
      </c>
      <c r="J6568" s="11">
        <v>92091</v>
      </c>
      <c r="K6568" s="11">
        <v>106074.47709047687</v>
      </c>
      <c r="L6568" s="12">
        <v>0</v>
      </c>
      <c r="M6568" s="11">
        <v>2906</v>
      </c>
      <c r="N6568" s="13"/>
      <c r="O6568" t="str">
        <f t="shared" si="213"/>
        <v/>
      </c>
    </row>
    <row r="6569" spans="1:15" hidden="1">
      <c r="A6569" s="41" t="s">
        <v>94</v>
      </c>
      <c r="B6569" s="46">
        <v>45765</v>
      </c>
      <c r="C6569" s="8" t="s">
        <v>13</v>
      </c>
      <c r="D6569" s="8" t="s">
        <v>15</v>
      </c>
      <c r="E6569" s="8" t="s">
        <v>15</v>
      </c>
      <c r="F6569" s="9">
        <f t="shared" si="212"/>
        <v>900000</v>
      </c>
      <c r="G6569" s="9">
        <v>9</v>
      </c>
      <c r="H6569" s="10">
        <v>972567</v>
      </c>
      <c r="I6569" s="11">
        <v>9769477236.7391052</v>
      </c>
      <c r="J6569" s="11">
        <v>92100</v>
      </c>
      <c r="K6569" s="11">
        <v>106074.6714086765</v>
      </c>
      <c r="L6569" s="12">
        <v>0</v>
      </c>
      <c r="M6569" s="11">
        <v>2907</v>
      </c>
      <c r="N6569" s="13"/>
      <c r="O6569" t="str">
        <f t="shared" si="213"/>
        <v/>
      </c>
    </row>
    <row r="6570" spans="1:15" hidden="1">
      <c r="A6570" s="41" t="s">
        <v>94</v>
      </c>
      <c r="B6570" s="46">
        <v>45765</v>
      </c>
      <c r="C6570" s="8" t="s">
        <v>13</v>
      </c>
      <c r="D6570" s="8" t="s">
        <v>46</v>
      </c>
      <c r="E6570" s="8" t="s">
        <v>46</v>
      </c>
      <c r="F6570" s="9">
        <f t="shared" si="212"/>
        <v>900000</v>
      </c>
      <c r="G6570" s="9">
        <v>9</v>
      </c>
      <c r="H6570" s="10">
        <v>991935</v>
      </c>
      <c r="I6570" s="11">
        <v>1323058885.5157292</v>
      </c>
      <c r="J6570" s="11">
        <v>12526</v>
      </c>
      <c r="K6570" s="11">
        <v>105625.01081875533</v>
      </c>
      <c r="L6570" s="12">
        <v>0</v>
      </c>
      <c r="M6570" s="11">
        <v>2715</v>
      </c>
      <c r="N6570" s="13"/>
      <c r="O6570" t="str">
        <f t="shared" si="213"/>
        <v/>
      </c>
    </row>
    <row r="6571" spans="1:15" hidden="1">
      <c r="A6571" s="41" t="s">
        <v>94</v>
      </c>
      <c r="B6571" s="46">
        <v>45765</v>
      </c>
      <c r="C6571" s="8" t="s">
        <v>13</v>
      </c>
      <c r="D6571" s="8" t="s">
        <v>90</v>
      </c>
      <c r="E6571" s="8" t="s">
        <v>90</v>
      </c>
      <c r="F6571" s="9">
        <f t="shared" si="212"/>
        <v>-3200000</v>
      </c>
      <c r="G6571" s="9">
        <v>-32</v>
      </c>
      <c r="H6571" s="10">
        <v>-3452480</v>
      </c>
      <c r="I6571" s="11">
        <v>19545391066</v>
      </c>
      <c r="J6571" s="11">
        <v>188602</v>
      </c>
      <c r="K6571" s="11">
        <v>103633</v>
      </c>
      <c r="L6571" s="12">
        <v>136224</v>
      </c>
      <c r="M6571" s="11">
        <v>34</v>
      </c>
      <c r="N6571" s="13"/>
      <c r="O6571" t="str">
        <f t="shared" si="213"/>
        <v/>
      </c>
    </row>
    <row r="6572" spans="1:15" hidden="1">
      <c r="A6572" s="41" t="s">
        <v>94</v>
      </c>
      <c r="B6572" s="46">
        <v>45765</v>
      </c>
      <c r="C6572" s="8" t="s">
        <v>13</v>
      </c>
      <c r="D6572" s="8" t="s">
        <v>14</v>
      </c>
      <c r="E6572" s="8" t="s">
        <v>14</v>
      </c>
      <c r="F6572" s="9">
        <f t="shared" si="212"/>
        <v>-900000</v>
      </c>
      <c r="G6572" s="9">
        <v>-9</v>
      </c>
      <c r="H6572" s="10">
        <v>-959472</v>
      </c>
      <c r="I6572" s="11">
        <v>19989557660.222313</v>
      </c>
      <c r="J6572" s="11">
        <v>198655</v>
      </c>
      <c r="K6572" s="11">
        <v>100624.48798279586</v>
      </c>
      <c r="L6572" s="12">
        <v>53851.608154837275</v>
      </c>
      <c r="M6572" s="11">
        <v>896</v>
      </c>
      <c r="N6572" s="13"/>
      <c r="O6572" t="str">
        <f t="shared" si="213"/>
        <v/>
      </c>
    </row>
    <row r="6573" spans="1:15" hidden="1">
      <c r="A6573" s="41" t="s">
        <v>94</v>
      </c>
      <c r="B6573" s="46">
        <v>45765</v>
      </c>
      <c r="C6573" s="8" t="s">
        <v>13</v>
      </c>
      <c r="D6573" s="8" t="s">
        <v>14</v>
      </c>
      <c r="E6573" s="8" t="s">
        <v>14</v>
      </c>
      <c r="F6573" s="9">
        <f t="shared" si="212"/>
        <v>23700000</v>
      </c>
      <c r="G6573" s="9">
        <v>237</v>
      </c>
      <c r="H6573" s="10">
        <v>25372509</v>
      </c>
      <c r="I6573" s="11">
        <v>20014930169.222313</v>
      </c>
      <c r="J6573" s="11">
        <v>198892</v>
      </c>
      <c r="K6573" s="11">
        <v>100632.15297358522</v>
      </c>
      <c r="L6573" s="12">
        <v>0</v>
      </c>
      <c r="M6573" s="11">
        <v>897</v>
      </c>
      <c r="N6573" s="13"/>
      <c r="O6573" t="str">
        <f t="shared" si="213"/>
        <v/>
      </c>
    </row>
    <row r="6574" spans="1:15" hidden="1">
      <c r="A6574" s="41" t="s">
        <v>94</v>
      </c>
      <c r="B6574" s="46">
        <v>45765</v>
      </c>
      <c r="C6574" s="8" t="s">
        <v>13</v>
      </c>
      <c r="D6574" s="8" t="s">
        <v>90</v>
      </c>
      <c r="E6574" s="8" t="s">
        <v>90</v>
      </c>
      <c r="F6574" s="9">
        <f t="shared" si="212"/>
        <v>-30000000</v>
      </c>
      <c r="G6574" s="9">
        <v>-300</v>
      </c>
      <c r="H6574" s="10">
        <v>-32367000</v>
      </c>
      <c r="I6574" s="11">
        <v>19514301166</v>
      </c>
      <c r="J6574" s="11">
        <v>188302</v>
      </c>
      <c r="K6574" s="11">
        <v>103633</v>
      </c>
      <c r="L6574" s="12">
        <v>1277100</v>
      </c>
      <c r="M6574" s="11">
        <v>35</v>
      </c>
      <c r="N6574" s="13"/>
      <c r="O6574" t="str">
        <f t="shared" si="213"/>
        <v/>
      </c>
    </row>
    <row r="6575" spans="1:15" hidden="1">
      <c r="A6575" s="41" t="s">
        <v>94</v>
      </c>
      <c r="B6575" s="46">
        <v>45765</v>
      </c>
      <c r="C6575" s="8" t="s">
        <v>13</v>
      </c>
      <c r="D6575" s="8" t="s">
        <v>90</v>
      </c>
      <c r="E6575" s="8" t="s">
        <v>90</v>
      </c>
      <c r="F6575" s="9">
        <f t="shared" si="212"/>
        <v>-92600000</v>
      </c>
      <c r="G6575" s="9">
        <v>-926</v>
      </c>
      <c r="H6575" s="10">
        <v>-99906140</v>
      </c>
      <c r="I6575" s="11">
        <v>19418337008</v>
      </c>
      <c r="J6575" s="11">
        <v>187376</v>
      </c>
      <c r="K6575" s="11">
        <v>103633</v>
      </c>
      <c r="L6575" s="12">
        <v>3941982</v>
      </c>
      <c r="M6575" s="11">
        <v>36</v>
      </c>
      <c r="N6575" s="13"/>
      <c r="O6575" t="str">
        <f t="shared" si="213"/>
        <v/>
      </c>
    </row>
    <row r="6576" spans="1:15" hidden="1">
      <c r="A6576" s="41" t="s">
        <v>94</v>
      </c>
      <c r="B6576" s="46">
        <v>45765</v>
      </c>
      <c r="C6576" s="8" t="s">
        <v>13</v>
      </c>
      <c r="D6576" s="8" t="s">
        <v>90</v>
      </c>
      <c r="E6576" s="8" t="s">
        <v>90</v>
      </c>
      <c r="F6576" s="9">
        <f t="shared" si="212"/>
        <v>-1600000</v>
      </c>
      <c r="G6576" s="9">
        <v>-16</v>
      </c>
      <c r="H6576" s="10">
        <v>-1726240</v>
      </c>
      <c r="I6576" s="11">
        <v>19416678880</v>
      </c>
      <c r="J6576" s="11">
        <v>187360</v>
      </c>
      <c r="K6576" s="11">
        <v>103633</v>
      </c>
      <c r="L6576" s="12">
        <v>68112</v>
      </c>
      <c r="M6576" s="11">
        <v>37</v>
      </c>
      <c r="N6576" s="13"/>
      <c r="O6576" t="str">
        <f t="shared" si="213"/>
        <v/>
      </c>
    </row>
    <row r="6577" spans="1:15" hidden="1">
      <c r="A6577" s="41" t="s">
        <v>94</v>
      </c>
      <c r="B6577" s="46">
        <v>45765</v>
      </c>
      <c r="C6577" s="8" t="s">
        <v>13</v>
      </c>
      <c r="D6577" s="8" t="s">
        <v>90</v>
      </c>
      <c r="E6577" s="8" t="s">
        <v>90</v>
      </c>
      <c r="F6577" s="9">
        <f t="shared" si="212"/>
        <v>-57600000</v>
      </c>
      <c r="G6577" s="9">
        <v>-576</v>
      </c>
      <c r="H6577" s="10">
        <v>-62144640</v>
      </c>
      <c r="I6577" s="11">
        <v>19356986272</v>
      </c>
      <c r="J6577" s="11">
        <v>186784</v>
      </c>
      <c r="K6577" s="11">
        <v>103633</v>
      </c>
      <c r="L6577" s="12">
        <v>2452032</v>
      </c>
      <c r="M6577" s="11">
        <v>38</v>
      </c>
      <c r="N6577" s="13"/>
      <c r="O6577" t="str">
        <f t="shared" si="213"/>
        <v/>
      </c>
    </row>
    <row r="6578" spans="1:15" hidden="1">
      <c r="A6578" s="41" t="s">
        <v>94</v>
      </c>
      <c r="B6578" s="46">
        <v>45765</v>
      </c>
      <c r="C6578" s="8" t="s">
        <v>13</v>
      </c>
      <c r="D6578" s="8" t="s">
        <v>90</v>
      </c>
      <c r="E6578" s="8" t="s">
        <v>90</v>
      </c>
      <c r="F6578" s="9">
        <f t="shared" si="212"/>
        <v>-92600000</v>
      </c>
      <c r="G6578" s="9">
        <v>-926</v>
      </c>
      <c r="H6578" s="10">
        <v>-99906140</v>
      </c>
      <c r="I6578" s="11">
        <v>19261022114</v>
      </c>
      <c r="J6578" s="11">
        <v>185858</v>
      </c>
      <c r="K6578" s="11">
        <v>103633</v>
      </c>
      <c r="L6578" s="12">
        <v>3941982</v>
      </c>
      <c r="M6578" s="11">
        <v>39</v>
      </c>
      <c r="N6578" s="13"/>
      <c r="O6578" t="str">
        <f t="shared" si="213"/>
        <v/>
      </c>
    </row>
    <row r="6579" spans="1:15" hidden="1">
      <c r="A6579" s="41" t="s">
        <v>94</v>
      </c>
      <c r="B6579" s="46">
        <v>45765</v>
      </c>
      <c r="C6579" s="8" t="s">
        <v>13</v>
      </c>
      <c r="D6579" s="8" t="s">
        <v>14</v>
      </c>
      <c r="E6579" s="8" t="s">
        <v>14</v>
      </c>
      <c r="F6579" s="9">
        <f t="shared" si="212"/>
        <v>-900000</v>
      </c>
      <c r="G6579" s="9">
        <v>-9</v>
      </c>
      <c r="H6579" s="10">
        <v>-959472</v>
      </c>
      <c r="I6579" s="11">
        <v>20014024479.845551</v>
      </c>
      <c r="J6579" s="11">
        <v>198883</v>
      </c>
      <c r="K6579" s="11">
        <v>100632.15297358522</v>
      </c>
      <c r="L6579" s="12">
        <v>53782.623237733031</v>
      </c>
      <c r="M6579" s="11">
        <v>898</v>
      </c>
      <c r="N6579" s="13"/>
      <c r="O6579" t="str">
        <f t="shared" si="213"/>
        <v/>
      </c>
    </row>
    <row r="6580" spans="1:15" hidden="1">
      <c r="A6580" s="41" t="s">
        <v>94</v>
      </c>
      <c r="B6580" s="46">
        <v>45765</v>
      </c>
      <c r="C6580" s="8" t="s">
        <v>13</v>
      </c>
      <c r="D6580" s="8" t="s">
        <v>90</v>
      </c>
      <c r="E6580" s="8" t="s">
        <v>90</v>
      </c>
      <c r="F6580" s="9">
        <f t="shared" si="212"/>
        <v>-36600000</v>
      </c>
      <c r="G6580" s="9">
        <v>-366</v>
      </c>
      <c r="H6580" s="10">
        <v>-39487740</v>
      </c>
      <c r="I6580" s="11">
        <v>19223092436</v>
      </c>
      <c r="J6580" s="11">
        <v>185492</v>
      </c>
      <c r="K6580" s="11">
        <v>103633</v>
      </c>
      <c r="L6580" s="12">
        <v>1558062</v>
      </c>
      <c r="M6580" s="11">
        <v>40</v>
      </c>
      <c r="N6580" s="13"/>
      <c r="O6580" t="str">
        <f t="shared" si="213"/>
        <v/>
      </c>
    </row>
    <row r="6581" spans="1:15" hidden="1">
      <c r="A6581" s="41" t="s">
        <v>94</v>
      </c>
      <c r="B6581" s="46">
        <v>45765</v>
      </c>
      <c r="C6581" s="8" t="s">
        <v>13</v>
      </c>
      <c r="D6581" s="8" t="s">
        <v>90</v>
      </c>
      <c r="E6581" s="8" t="s">
        <v>90</v>
      </c>
      <c r="F6581" s="9">
        <f t="shared" si="212"/>
        <v>-900000</v>
      </c>
      <c r="G6581" s="9">
        <v>-9</v>
      </c>
      <c r="H6581" s="10">
        <v>-971010</v>
      </c>
      <c r="I6581" s="11">
        <v>19222159739</v>
      </c>
      <c r="J6581" s="11">
        <v>185483</v>
      </c>
      <c r="K6581" s="11">
        <v>103633</v>
      </c>
      <c r="L6581" s="12">
        <v>38313</v>
      </c>
      <c r="M6581" s="11">
        <v>41</v>
      </c>
      <c r="N6581" s="13"/>
      <c r="O6581" t="str">
        <f t="shared" si="213"/>
        <v/>
      </c>
    </row>
    <row r="6582" spans="1:15" hidden="1">
      <c r="A6582" s="41" t="s">
        <v>94</v>
      </c>
      <c r="B6582" s="46">
        <v>45765</v>
      </c>
      <c r="C6582" s="8" t="s">
        <v>13</v>
      </c>
      <c r="D6582" s="8" t="s">
        <v>90</v>
      </c>
      <c r="E6582" s="8" t="s">
        <v>90</v>
      </c>
      <c r="F6582" s="9">
        <f t="shared" si="212"/>
        <v>-21500000</v>
      </c>
      <c r="G6582" s="9">
        <v>-215</v>
      </c>
      <c r="H6582" s="10">
        <v>-23196350</v>
      </c>
      <c r="I6582" s="11">
        <v>19199878644</v>
      </c>
      <c r="J6582" s="11">
        <v>185268</v>
      </c>
      <c r="K6582" s="11">
        <v>103633</v>
      </c>
      <c r="L6582" s="12">
        <v>915255</v>
      </c>
      <c r="M6582" s="11">
        <v>42</v>
      </c>
      <c r="N6582" s="13"/>
      <c r="O6582" t="str">
        <f t="shared" si="213"/>
        <v/>
      </c>
    </row>
    <row r="6583" spans="1:15" hidden="1">
      <c r="A6583" s="41" t="s">
        <v>94</v>
      </c>
      <c r="B6583" s="46">
        <v>45765</v>
      </c>
      <c r="C6583" s="8" t="s">
        <v>13</v>
      </c>
      <c r="D6583" s="8" t="s">
        <v>15</v>
      </c>
      <c r="E6583" s="8" t="s">
        <v>15</v>
      </c>
      <c r="F6583" s="9">
        <f t="shared" si="212"/>
        <v>53000000</v>
      </c>
      <c r="G6583" s="9">
        <v>530</v>
      </c>
      <c r="H6583" s="10">
        <v>57161560</v>
      </c>
      <c r="I6583" s="11">
        <v>9826638796.7391052</v>
      </c>
      <c r="J6583" s="11">
        <v>92630</v>
      </c>
      <c r="K6583" s="11">
        <v>106084.84072912777</v>
      </c>
      <c r="L6583" s="12">
        <v>0</v>
      </c>
      <c r="M6583" s="11">
        <v>2908</v>
      </c>
      <c r="N6583" s="13"/>
      <c r="O6583" t="str">
        <f t="shared" si="213"/>
        <v/>
      </c>
    </row>
    <row r="6584" spans="1:15" hidden="1">
      <c r="A6584" s="41" t="s">
        <v>94</v>
      </c>
      <c r="B6584" s="46">
        <v>45765</v>
      </c>
      <c r="C6584" s="8" t="s">
        <v>13</v>
      </c>
      <c r="D6584" s="8" t="s">
        <v>90</v>
      </c>
      <c r="E6584" s="8" t="s">
        <v>90</v>
      </c>
      <c r="F6584" s="9">
        <f t="shared" si="212"/>
        <v>-900000</v>
      </c>
      <c r="G6584" s="9">
        <v>-9</v>
      </c>
      <c r="H6584" s="10">
        <v>-971010</v>
      </c>
      <c r="I6584" s="11">
        <v>19198945947</v>
      </c>
      <c r="J6584" s="11">
        <v>185259</v>
      </c>
      <c r="K6584" s="11">
        <v>103633</v>
      </c>
      <c r="L6584" s="12">
        <v>38313</v>
      </c>
      <c r="M6584" s="11">
        <v>43</v>
      </c>
      <c r="N6584" s="13"/>
      <c r="O6584" t="str">
        <f t="shared" si="213"/>
        <v/>
      </c>
    </row>
    <row r="6585" spans="1:15" hidden="1">
      <c r="A6585" s="41" t="s">
        <v>94</v>
      </c>
      <c r="B6585" s="46">
        <v>45765</v>
      </c>
      <c r="C6585" s="8" t="s">
        <v>13</v>
      </c>
      <c r="D6585" s="8" t="s">
        <v>46</v>
      </c>
      <c r="E6585" s="8" t="s">
        <v>46</v>
      </c>
      <c r="F6585" s="9">
        <f t="shared" si="212"/>
        <v>4500000</v>
      </c>
      <c r="G6585" s="9">
        <v>45</v>
      </c>
      <c r="H6585" s="10">
        <v>4954815</v>
      </c>
      <c r="I6585" s="11">
        <v>1328013700.5157292</v>
      </c>
      <c r="J6585" s="11">
        <v>12571</v>
      </c>
      <c r="K6585" s="11">
        <v>105641.05484971197</v>
      </c>
      <c r="L6585" s="12">
        <v>0</v>
      </c>
      <c r="M6585" s="11">
        <v>2716</v>
      </c>
      <c r="N6585" s="13"/>
      <c r="O6585" t="str">
        <f t="shared" si="213"/>
        <v/>
      </c>
    </row>
    <row r="6586" spans="1:15" hidden="1">
      <c r="A6586" s="41" t="s">
        <v>94</v>
      </c>
      <c r="B6586" s="46">
        <v>45765</v>
      </c>
      <c r="C6586" s="8" t="s">
        <v>13</v>
      </c>
      <c r="D6586" s="8" t="s">
        <v>15</v>
      </c>
      <c r="E6586" s="8" t="s">
        <v>15</v>
      </c>
      <c r="F6586" s="9">
        <f t="shared" si="212"/>
        <v>23000000</v>
      </c>
      <c r="G6586" s="9">
        <v>230</v>
      </c>
      <c r="H6586" s="10">
        <v>24812170</v>
      </c>
      <c r="I6586" s="11">
        <v>9851450966.7391052</v>
      </c>
      <c r="J6586" s="11">
        <v>92860</v>
      </c>
      <c r="K6586" s="11">
        <v>106089.28458689539</v>
      </c>
      <c r="L6586" s="12">
        <v>0</v>
      </c>
      <c r="M6586" s="11">
        <v>2909</v>
      </c>
      <c r="N6586" s="13"/>
      <c r="O6586" t="str">
        <f t="shared" si="213"/>
        <v/>
      </c>
    </row>
    <row r="6587" spans="1:15" hidden="1">
      <c r="A6587" s="41" t="s">
        <v>94</v>
      </c>
      <c r="B6587" s="46">
        <v>45765</v>
      </c>
      <c r="C6587" s="8" t="s">
        <v>13</v>
      </c>
      <c r="D6587" s="8" t="s">
        <v>90</v>
      </c>
      <c r="E6587" s="8" t="s">
        <v>90</v>
      </c>
      <c r="F6587" s="9">
        <f t="shared" si="212"/>
        <v>-18500000</v>
      </c>
      <c r="G6587" s="9">
        <v>-185</v>
      </c>
      <c r="H6587" s="10">
        <v>-19959650</v>
      </c>
      <c r="I6587" s="11">
        <v>19179773842</v>
      </c>
      <c r="J6587" s="11">
        <v>185074</v>
      </c>
      <c r="K6587" s="11">
        <v>103633</v>
      </c>
      <c r="L6587" s="12">
        <v>787545</v>
      </c>
      <c r="M6587" s="11">
        <v>44</v>
      </c>
      <c r="N6587" s="13"/>
      <c r="O6587" t="str">
        <f t="shared" si="213"/>
        <v/>
      </c>
    </row>
    <row r="6588" spans="1:15" hidden="1">
      <c r="A6588" s="41" t="s">
        <v>94</v>
      </c>
      <c r="B6588" s="46">
        <v>45765</v>
      </c>
      <c r="C6588" s="8" t="s">
        <v>13</v>
      </c>
      <c r="D6588" s="8" t="s">
        <v>90</v>
      </c>
      <c r="E6588" s="8" t="s">
        <v>90</v>
      </c>
      <c r="F6588" s="9">
        <f t="shared" si="212"/>
        <v>-900000</v>
      </c>
      <c r="G6588" s="9">
        <v>-9</v>
      </c>
      <c r="H6588" s="10">
        <v>-971010</v>
      </c>
      <c r="I6588" s="11">
        <v>19178841145</v>
      </c>
      <c r="J6588" s="11">
        <v>185065</v>
      </c>
      <c r="K6588" s="11">
        <v>103633</v>
      </c>
      <c r="L6588" s="12">
        <v>38313</v>
      </c>
      <c r="M6588" s="11">
        <v>45</v>
      </c>
      <c r="N6588" s="13"/>
      <c r="O6588" t="str">
        <f t="shared" si="213"/>
        <v/>
      </c>
    </row>
    <row r="6589" spans="1:15" hidden="1">
      <c r="A6589" s="41" t="s">
        <v>94</v>
      </c>
      <c r="B6589" s="46">
        <v>45765</v>
      </c>
      <c r="C6589" s="8" t="s">
        <v>13</v>
      </c>
      <c r="D6589" s="8" t="s">
        <v>46</v>
      </c>
      <c r="E6589" s="8" t="s">
        <v>46</v>
      </c>
      <c r="F6589" s="9">
        <f t="shared" si="212"/>
        <v>9000000</v>
      </c>
      <c r="G6589" s="9">
        <v>90</v>
      </c>
      <c r="H6589" s="10">
        <v>9935910</v>
      </c>
      <c r="I6589" s="11">
        <v>1337949610.5157292</v>
      </c>
      <c r="J6589" s="11">
        <v>12661</v>
      </c>
      <c r="K6589" s="11">
        <v>105674.87643280382</v>
      </c>
      <c r="L6589" s="12">
        <v>0</v>
      </c>
      <c r="M6589" s="11">
        <v>2717</v>
      </c>
      <c r="N6589" s="13"/>
      <c r="O6589" t="str">
        <f t="shared" si="213"/>
        <v/>
      </c>
    </row>
    <row r="6590" spans="1:15" hidden="1">
      <c r="A6590" s="41" t="s">
        <v>94</v>
      </c>
      <c r="B6590" s="46">
        <v>45765</v>
      </c>
      <c r="C6590" s="8" t="s">
        <v>13</v>
      </c>
      <c r="D6590" s="8" t="s">
        <v>14</v>
      </c>
      <c r="E6590" s="8" t="s">
        <v>14</v>
      </c>
      <c r="F6590" s="9">
        <f t="shared" si="212"/>
        <v>-900000</v>
      </c>
      <c r="G6590" s="9">
        <v>-9</v>
      </c>
      <c r="H6590" s="10">
        <v>-959472</v>
      </c>
      <c r="I6590" s="11">
        <v>20013118790.468788</v>
      </c>
      <c r="J6590" s="11">
        <v>198874</v>
      </c>
      <c r="K6590" s="11">
        <v>100632.15297358522</v>
      </c>
      <c r="L6590" s="12">
        <v>53782.623237733031</v>
      </c>
      <c r="M6590" s="11">
        <v>899</v>
      </c>
      <c r="N6590" s="13"/>
      <c r="O6590" t="str">
        <f t="shared" si="213"/>
        <v/>
      </c>
    </row>
    <row r="6591" spans="1:15" hidden="1">
      <c r="A6591" s="41" t="s">
        <v>94</v>
      </c>
      <c r="B6591" s="46">
        <v>45765</v>
      </c>
      <c r="C6591" s="8" t="s">
        <v>13</v>
      </c>
      <c r="D6591" s="8" t="s">
        <v>90</v>
      </c>
      <c r="E6591" s="8" t="s">
        <v>90</v>
      </c>
      <c r="F6591" s="9">
        <f t="shared" si="212"/>
        <v>-92600000</v>
      </c>
      <c r="G6591" s="9">
        <v>-926</v>
      </c>
      <c r="H6591" s="10">
        <v>-99906140</v>
      </c>
      <c r="I6591" s="11">
        <v>19082876987</v>
      </c>
      <c r="J6591" s="11">
        <v>184139</v>
      </c>
      <c r="K6591" s="11">
        <v>103633</v>
      </c>
      <c r="L6591" s="12">
        <v>3941982</v>
      </c>
      <c r="M6591" s="11">
        <v>46</v>
      </c>
      <c r="N6591" s="13"/>
      <c r="O6591" t="str">
        <f t="shared" si="213"/>
        <v/>
      </c>
    </row>
    <row r="6592" spans="1:15" hidden="1">
      <c r="A6592" s="41" t="s">
        <v>94</v>
      </c>
      <c r="B6592" s="46">
        <v>45765</v>
      </c>
      <c r="C6592" s="8" t="s">
        <v>13</v>
      </c>
      <c r="D6592" s="8" t="s">
        <v>90</v>
      </c>
      <c r="E6592" s="8" t="s">
        <v>90</v>
      </c>
      <c r="F6592" s="9">
        <f t="shared" si="212"/>
        <v>-6600000</v>
      </c>
      <c r="G6592" s="9">
        <v>-66</v>
      </c>
      <c r="H6592" s="10">
        <v>-7120740</v>
      </c>
      <c r="I6592" s="11">
        <v>19076037209</v>
      </c>
      <c r="J6592" s="11">
        <v>184073</v>
      </c>
      <c r="K6592" s="11">
        <v>103633</v>
      </c>
      <c r="L6592" s="12">
        <v>280962</v>
      </c>
      <c r="M6592" s="11">
        <v>47</v>
      </c>
      <c r="N6592" s="13"/>
      <c r="O6592" t="str">
        <f t="shared" si="213"/>
        <v/>
      </c>
    </row>
    <row r="6593" spans="1:15" hidden="1">
      <c r="A6593" s="41" t="s">
        <v>94</v>
      </c>
      <c r="B6593" s="46">
        <v>45765</v>
      </c>
      <c r="C6593" s="8" t="s">
        <v>13</v>
      </c>
      <c r="D6593" s="8" t="s">
        <v>90</v>
      </c>
      <c r="E6593" s="8" t="s">
        <v>90</v>
      </c>
      <c r="F6593" s="9">
        <f t="shared" si="212"/>
        <v>-27700000</v>
      </c>
      <c r="G6593" s="9">
        <v>-277</v>
      </c>
      <c r="H6593" s="10">
        <v>-29885530</v>
      </c>
      <c r="I6593" s="11">
        <v>19047330868</v>
      </c>
      <c r="J6593" s="11">
        <v>183796</v>
      </c>
      <c r="K6593" s="11">
        <v>103633</v>
      </c>
      <c r="L6593" s="12">
        <v>1179189</v>
      </c>
      <c r="M6593" s="11">
        <v>48</v>
      </c>
      <c r="N6593" s="13"/>
      <c r="O6593" t="str">
        <f t="shared" si="213"/>
        <v/>
      </c>
    </row>
    <row r="6594" spans="1:15" hidden="1">
      <c r="A6594" s="41" t="s">
        <v>94</v>
      </c>
      <c r="B6594" s="46">
        <v>45765</v>
      </c>
      <c r="C6594" s="8" t="s">
        <v>13</v>
      </c>
      <c r="D6594" s="8" t="s">
        <v>90</v>
      </c>
      <c r="E6594" s="8" t="s">
        <v>90</v>
      </c>
      <c r="F6594" s="9">
        <f t="shared" si="212"/>
        <v>-1800000</v>
      </c>
      <c r="G6594" s="9">
        <v>-18</v>
      </c>
      <c r="H6594" s="10">
        <v>-1942020</v>
      </c>
      <c r="I6594" s="11">
        <v>19045465474</v>
      </c>
      <c r="J6594" s="11">
        <v>183778</v>
      </c>
      <c r="K6594" s="11">
        <v>103633</v>
      </c>
      <c r="L6594" s="12">
        <v>76626</v>
      </c>
      <c r="M6594" s="11">
        <v>49</v>
      </c>
      <c r="N6594" s="13"/>
      <c r="O6594" t="str">
        <f t="shared" si="213"/>
        <v/>
      </c>
    </row>
    <row r="6595" spans="1:15" hidden="1">
      <c r="A6595" s="41" t="s">
        <v>94</v>
      </c>
      <c r="B6595" s="46">
        <v>45765</v>
      </c>
      <c r="C6595" s="8" t="s">
        <v>13</v>
      </c>
      <c r="D6595" s="8" t="s">
        <v>90</v>
      </c>
      <c r="E6595" s="8" t="s">
        <v>90</v>
      </c>
      <c r="F6595" s="9">
        <f t="shared" si="212"/>
        <v>-1800000</v>
      </c>
      <c r="G6595" s="9">
        <v>-18</v>
      </c>
      <c r="H6595" s="10">
        <v>-1942020</v>
      </c>
      <c r="I6595" s="11">
        <v>19043600080</v>
      </c>
      <c r="J6595" s="11">
        <v>183760</v>
      </c>
      <c r="K6595" s="11">
        <v>103633</v>
      </c>
      <c r="L6595" s="12">
        <v>76626</v>
      </c>
      <c r="M6595" s="11">
        <v>50</v>
      </c>
      <c r="N6595" s="13"/>
      <c r="O6595" t="str">
        <f t="shared" si="213"/>
        <v/>
      </c>
    </row>
    <row r="6596" spans="1:15" hidden="1">
      <c r="A6596" s="41" t="s">
        <v>94</v>
      </c>
      <c r="B6596" s="46">
        <v>45765</v>
      </c>
      <c r="C6596" s="8" t="s">
        <v>13</v>
      </c>
      <c r="D6596" s="8" t="s">
        <v>90</v>
      </c>
      <c r="E6596" s="8" t="s">
        <v>90</v>
      </c>
      <c r="F6596" s="9">
        <f t="shared" si="212"/>
        <v>-4700000</v>
      </c>
      <c r="G6596" s="9">
        <v>-47</v>
      </c>
      <c r="H6596" s="10">
        <v>-5070830</v>
      </c>
      <c r="I6596" s="11">
        <v>19038729329</v>
      </c>
      <c r="J6596" s="11">
        <v>183713</v>
      </c>
      <c r="K6596" s="11">
        <v>103633</v>
      </c>
      <c r="L6596" s="12">
        <v>200079</v>
      </c>
      <c r="M6596" s="11">
        <v>51</v>
      </c>
      <c r="N6596" s="13"/>
      <c r="O6596" t="str">
        <f t="shared" si="213"/>
        <v/>
      </c>
    </row>
    <row r="6597" spans="1:15" hidden="1">
      <c r="A6597" s="41" t="s">
        <v>94</v>
      </c>
      <c r="B6597" s="46">
        <v>45765</v>
      </c>
      <c r="C6597" s="8" t="s">
        <v>13</v>
      </c>
      <c r="D6597" s="8" t="s">
        <v>15</v>
      </c>
      <c r="E6597" s="8" t="s">
        <v>15</v>
      </c>
      <c r="F6597" s="9">
        <f t="shared" si="212"/>
        <v>9300000</v>
      </c>
      <c r="G6597" s="9">
        <v>93</v>
      </c>
      <c r="H6597" s="10">
        <v>10021587</v>
      </c>
      <c r="I6597" s="11">
        <v>9861472553.7391052</v>
      </c>
      <c r="J6597" s="11">
        <v>92953</v>
      </c>
      <c r="K6597" s="11">
        <v>106090.95514656983</v>
      </c>
      <c r="L6597" s="12">
        <v>0</v>
      </c>
      <c r="M6597" s="11">
        <v>2910</v>
      </c>
      <c r="N6597" s="13"/>
      <c r="O6597" t="str">
        <f t="shared" si="213"/>
        <v/>
      </c>
    </row>
    <row r="6598" spans="1:15" hidden="1">
      <c r="A6598" s="41" t="s">
        <v>94</v>
      </c>
      <c r="B6598" s="46">
        <v>45765</v>
      </c>
      <c r="C6598" s="8" t="s">
        <v>13</v>
      </c>
      <c r="D6598" s="8" t="s">
        <v>46</v>
      </c>
      <c r="E6598" s="8" t="s">
        <v>46</v>
      </c>
      <c r="F6598" s="9">
        <f t="shared" si="212"/>
        <v>9100000</v>
      </c>
      <c r="G6598" s="9">
        <v>91</v>
      </c>
      <c r="H6598" s="10">
        <v>9998625</v>
      </c>
      <c r="I6598" s="11">
        <v>1347948235.5157292</v>
      </c>
      <c r="J6598" s="11">
        <v>12752</v>
      </c>
      <c r="K6598" s="11">
        <v>105704.84908373033</v>
      </c>
      <c r="L6598" s="12">
        <v>0</v>
      </c>
      <c r="M6598" s="11">
        <v>2718</v>
      </c>
      <c r="N6598" s="13"/>
      <c r="O6598" t="str">
        <f t="shared" si="213"/>
        <v/>
      </c>
    </row>
    <row r="6599" spans="1:15" hidden="1">
      <c r="A6599" s="41" t="s">
        <v>94</v>
      </c>
      <c r="B6599" s="46">
        <v>45765</v>
      </c>
      <c r="C6599" s="8" t="s">
        <v>13</v>
      </c>
      <c r="D6599" s="8" t="s">
        <v>90</v>
      </c>
      <c r="E6599" s="8" t="s">
        <v>90</v>
      </c>
      <c r="F6599" s="9">
        <f t="shared" si="212"/>
        <v>-900000</v>
      </c>
      <c r="G6599" s="9">
        <v>-9</v>
      </c>
      <c r="H6599" s="10">
        <v>-971010</v>
      </c>
      <c r="I6599" s="11">
        <v>19037796632</v>
      </c>
      <c r="J6599" s="11">
        <v>183704</v>
      </c>
      <c r="K6599" s="11">
        <v>103633</v>
      </c>
      <c r="L6599" s="12">
        <v>38313</v>
      </c>
      <c r="M6599" s="11">
        <v>52</v>
      </c>
      <c r="N6599" s="13"/>
      <c r="O6599" t="str">
        <f t="shared" si="213"/>
        <v/>
      </c>
    </row>
    <row r="6600" spans="1:15" hidden="1">
      <c r="A6600" s="41" t="s">
        <v>94</v>
      </c>
      <c r="B6600" s="46">
        <v>45765</v>
      </c>
      <c r="C6600" s="8" t="s">
        <v>13</v>
      </c>
      <c r="D6600" s="8" t="s">
        <v>15</v>
      </c>
      <c r="E6600" s="8" t="s">
        <v>15</v>
      </c>
      <c r="F6600" s="9">
        <f t="shared" si="212"/>
        <v>37200000</v>
      </c>
      <c r="G6600" s="9">
        <v>372</v>
      </c>
      <c r="H6600" s="10">
        <v>40120944</v>
      </c>
      <c r="I6600" s="11">
        <v>9901593497.7391052</v>
      </c>
      <c r="J6600" s="11">
        <v>93325</v>
      </c>
      <c r="K6600" s="11">
        <v>106097.97479495425</v>
      </c>
      <c r="L6600" s="12">
        <v>0</v>
      </c>
      <c r="M6600" s="11">
        <v>2911</v>
      </c>
      <c r="N6600" s="13"/>
      <c r="O6600" t="str">
        <f t="shared" si="213"/>
        <v/>
      </c>
    </row>
    <row r="6601" spans="1:15" hidden="1">
      <c r="A6601" s="41" t="s">
        <v>94</v>
      </c>
      <c r="B6601" s="46">
        <v>45765</v>
      </c>
      <c r="C6601" s="8" t="s">
        <v>13</v>
      </c>
      <c r="D6601" s="8" t="s">
        <v>90</v>
      </c>
      <c r="E6601" s="8" t="s">
        <v>90</v>
      </c>
      <c r="F6601" s="9">
        <f t="shared" si="212"/>
        <v>-46300000</v>
      </c>
      <c r="G6601" s="9">
        <v>-463</v>
      </c>
      <c r="H6601" s="10">
        <v>-49953070</v>
      </c>
      <c r="I6601" s="11">
        <v>18989814553</v>
      </c>
      <c r="J6601" s="11">
        <v>183241</v>
      </c>
      <c r="K6601" s="11">
        <v>103633</v>
      </c>
      <c r="L6601" s="12">
        <v>1970991</v>
      </c>
      <c r="M6601" s="11">
        <v>53</v>
      </c>
      <c r="N6601" s="13"/>
      <c r="O6601" t="str">
        <f t="shared" si="213"/>
        <v/>
      </c>
    </row>
    <row r="6602" spans="1:15" hidden="1">
      <c r="A6602" s="41" t="s">
        <v>94</v>
      </c>
      <c r="B6602" s="46">
        <v>45765</v>
      </c>
      <c r="C6602" s="8" t="s">
        <v>13</v>
      </c>
      <c r="D6602" s="8" t="s">
        <v>14</v>
      </c>
      <c r="E6602" s="8" t="s">
        <v>14</v>
      </c>
      <c r="F6602" s="9">
        <f t="shared" ref="F6602:F6665" si="214">100000*G6602</f>
        <v>-1800000</v>
      </c>
      <c r="G6602" s="9">
        <v>-18</v>
      </c>
      <c r="H6602" s="10">
        <v>-1918944</v>
      </c>
      <c r="I6602" s="11">
        <v>20011307411.715263</v>
      </c>
      <c r="J6602" s="11">
        <v>198856</v>
      </c>
      <c r="K6602" s="11">
        <v>100632.15297358522</v>
      </c>
      <c r="L6602" s="12">
        <v>107565.24647546606</v>
      </c>
      <c r="M6602" s="11">
        <v>900</v>
      </c>
      <c r="N6602" s="13"/>
      <c r="O6602" t="str">
        <f t="shared" si="213"/>
        <v/>
      </c>
    </row>
    <row r="6603" spans="1:15" hidden="1">
      <c r="A6603" s="41" t="s">
        <v>94</v>
      </c>
      <c r="B6603" s="46">
        <v>45765</v>
      </c>
      <c r="C6603" s="8" t="s">
        <v>13</v>
      </c>
      <c r="D6603" s="8" t="s">
        <v>90</v>
      </c>
      <c r="E6603" s="8" t="s">
        <v>90</v>
      </c>
      <c r="F6603" s="9">
        <f t="shared" si="214"/>
        <v>-9200000</v>
      </c>
      <c r="G6603" s="9">
        <v>-92</v>
      </c>
      <c r="H6603" s="10">
        <v>-9925880</v>
      </c>
      <c r="I6603" s="11">
        <v>18980280317</v>
      </c>
      <c r="J6603" s="11">
        <v>183149</v>
      </c>
      <c r="K6603" s="11">
        <v>103633</v>
      </c>
      <c r="L6603" s="12">
        <v>391644</v>
      </c>
      <c r="M6603" s="11">
        <v>54</v>
      </c>
      <c r="N6603" s="13"/>
      <c r="O6603" t="str">
        <f t="shared" si="213"/>
        <v/>
      </c>
    </row>
    <row r="6604" spans="1:15" hidden="1">
      <c r="A6604" s="41" t="s">
        <v>94</v>
      </c>
      <c r="B6604" s="46">
        <v>45765</v>
      </c>
      <c r="C6604" s="8" t="s">
        <v>13</v>
      </c>
      <c r="D6604" s="8" t="s">
        <v>90</v>
      </c>
      <c r="E6604" s="8" t="s">
        <v>90</v>
      </c>
      <c r="F6604" s="9">
        <f t="shared" si="214"/>
        <v>-18500000</v>
      </c>
      <c r="G6604" s="9">
        <v>-185</v>
      </c>
      <c r="H6604" s="10">
        <v>-19959650</v>
      </c>
      <c r="I6604" s="11">
        <v>18961108212</v>
      </c>
      <c r="J6604" s="11">
        <v>182964</v>
      </c>
      <c r="K6604" s="11">
        <v>103633</v>
      </c>
      <c r="L6604" s="12">
        <v>787545</v>
      </c>
      <c r="M6604" s="11">
        <v>55</v>
      </c>
      <c r="N6604" s="13"/>
      <c r="O6604" t="str">
        <f t="shared" si="213"/>
        <v/>
      </c>
    </row>
    <row r="6605" spans="1:15" hidden="1">
      <c r="A6605" s="41" t="s">
        <v>94</v>
      </c>
      <c r="B6605" s="46">
        <v>45768</v>
      </c>
      <c r="C6605" s="8" t="s">
        <v>13</v>
      </c>
      <c r="D6605" s="8" t="s">
        <v>46</v>
      </c>
      <c r="E6605" s="8" t="s">
        <v>46</v>
      </c>
      <c r="F6605" s="9">
        <f t="shared" si="214"/>
        <v>6000000</v>
      </c>
      <c r="G6605" s="9">
        <v>60</v>
      </c>
      <c r="H6605" s="10">
        <v>6632520</v>
      </c>
      <c r="I6605" s="11">
        <v>1354580755.5157292</v>
      </c>
      <c r="J6605" s="11">
        <v>12812</v>
      </c>
      <c r="K6605" s="11">
        <v>105727.50199154926</v>
      </c>
      <c r="L6605" s="12">
        <v>0</v>
      </c>
      <c r="M6605" s="11">
        <v>2719</v>
      </c>
      <c r="N6605" s="13"/>
      <c r="O6605" t="str">
        <f t="shared" si="213"/>
        <v/>
      </c>
    </row>
    <row r="6606" spans="1:15" hidden="1">
      <c r="A6606" s="41" t="s">
        <v>94</v>
      </c>
      <c r="B6606" s="46">
        <v>45768</v>
      </c>
      <c r="C6606" s="8" t="s">
        <v>13</v>
      </c>
      <c r="D6606" s="8" t="s">
        <v>15</v>
      </c>
      <c r="E6606" s="8" t="s">
        <v>15</v>
      </c>
      <c r="F6606" s="9">
        <f t="shared" si="214"/>
        <v>4700000</v>
      </c>
      <c r="G6606" s="9">
        <v>47</v>
      </c>
      <c r="H6606" s="10">
        <v>5102790</v>
      </c>
      <c r="I6606" s="11">
        <v>9906696287.7391052</v>
      </c>
      <c r="J6606" s="11">
        <v>93372</v>
      </c>
      <c r="K6606" s="11">
        <v>106099.21912071183</v>
      </c>
      <c r="L6606" s="12">
        <v>0</v>
      </c>
      <c r="M6606" s="11">
        <v>2912</v>
      </c>
      <c r="N6606" s="13"/>
      <c r="O6606" t="str">
        <f t="shared" si="213"/>
        <v/>
      </c>
    </row>
    <row r="6607" spans="1:15" hidden="1">
      <c r="A6607" s="41" t="s">
        <v>94</v>
      </c>
      <c r="B6607" s="46">
        <v>45768</v>
      </c>
      <c r="C6607" s="8" t="s">
        <v>13</v>
      </c>
      <c r="D6607" s="8" t="s">
        <v>15</v>
      </c>
      <c r="E6607" s="8" t="s">
        <v>15</v>
      </c>
      <c r="F6607" s="9">
        <f t="shared" si="214"/>
        <v>4700000</v>
      </c>
      <c r="G6607" s="9">
        <v>47</v>
      </c>
      <c r="H6607" s="10">
        <v>5102790</v>
      </c>
      <c r="I6607" s="11">
        <v>9911799077.7391052</v>
      </c>
      <c r="J6607" s="11">
        <v>93419</v>
      </c>
      <c r="K6607" s="11">
        <v>106100.46219440484</v>
      </c>
      <c r="L6607" s="12">
        <v>0</v>
      </c>
      <c r="M6607" s="11">
        <v>2913</v>
      </c>
      <c r="N6607" s="13"/>
      <c r="O6607" t="str">
        <f t="shared" si="213"/>
        <v/>
      </c>
    </row>
    <row r="6608" spans="1:15" hidden="1">
      <c r="A6608" s="41" t="s">
        <v>94</v>
      </c>
      <c r="B6608" s="46">
        <v>45768</v>
      </c>
      <c r="C6608" s="8" t="s">
        <v>13</v>
      </c>
      <c r="D6608" s="8" t="s">
        <v>15</v>
      </c>
      <c r="E6608" s="8" t="s">
        <v>15</v>
      </c>
      <c r="F6608" s="9">
        <f t="shared" si="214"/>
        <v>9300000</v>
      </c>
      <c r="G6608" s="9">
        <v>93</v>
      </c>
      <c r="H6608" s="10">
        <v>10097010</v>
      </c>
      <c r="I6608" s="11">
        <v>9921896087.7391052</v>
      </c>
      <c r="J6608" s="11">
        <v>93512</v>
      </c>
      <c r="K6608" s="11">
        <v>106102.91821091523</v>
      </c>
      <c r="L6608" s="12">
        <v>0</v>
      </c>
      <c r="M6608" s="11">
        <v>2914</v>
      </c>
      <c r="N6608" s="13"/>
      <c r="O6608" t="str">
        <f t="shared" ref="O6608:O6671" si="215">IF(M6608=_xlfn.MAXIFS(M:M,D:D,D6608),"X","")</f>
        <v/>
      </c>
    </row>
    <row r="6609" spans="1:15" hidden="1">
      <c r="A6609" s="41" t="s">
        <v>94</v>
      </c>
      <c r="B6609" s="46">
        <v>45768</v>
      </c>
      <c r="C6609" s="8" t="s">
        <v>13</v>
      </c>
      <c r="D6609" s="8" t="s">
        <v>46</v>
      </c>
      <c r="E6609" s="8" t="s">
        <v>46</v>
      </c>
      <c r="F6609" s="9">
        <f t="shared" si="214"/>
        <v>16700000</v>
      </c>
      <c r="G6609" s="9">
        <v>167</v>
      </c>
      <c r="H6609" s="10">
        <v>18419599</v>
      </c>
      <c r="I6609" s="11">
        <v>1373000354.5157292</v>
      </c>
      <c r="J6609" s="11">
        <v>12979</v>
      </c>
      <c r="K6609" s="11">
        <v>105786.29744323362</v>
      </c>
      <c r="L6609" s="12">
        <v>0</v>
      </c>
      <c r="M6609" s="11">
        <v>2720</v>
      </c>
      <c r="N6609" s="13"/>
      <c r="O6609" t="str">
        <f t="shared" si="215"/>
        <v/>
      </c>
    </row>
    <row r="6610" spans="1:15" hidden="1">
      <c r="A6610" s="41" t="s">
        <v>94</v>
      </c>
      <c r="B6610" s="46">
        <v>45768</v>
      </c>
      <c r="C6610" s="8" t="s">
        <v>13</v>
      </c>
      <c r="D6610" s="8" t="s">
        <v>90</v>
      </c>
      <c r="E6610" s="8" t="s">
        <v>90</v>
      </c>
      <c r="F6610" s="9">
        <f t="shared" si="214"/>
        <v>-9200000</v>
      </c>
      <c r="G6610" s="9">
        <v>-92</v>
      </c>
      <c r="H6610" s="10">
        <v>-9927904</v>
      </c>
      <c r="I6610" s="11">
        <v>18951573976</v>
      </c>
      <c r="J6610" s="11">
        <v>182872</v>
      </c>
      <c r="K6610" s="11">
        <v>103633</v>
      </c>
      <c r="L6610" s="12">
        <v>393668</v>
      </c>
      <c r="M6610" s="11">
        <v>56</v>
      </c>
      <c r="N6610" s="13"/>
      <c r="O6610" t="str">
        <f t="shared" si="215"/>
        <v/>
      </c>
    </row>
    <row r="6611" spans="1:15" hidden="1">
      <c r="A6611" s="41" t="s">
        <v>94</v>
      </c>
      <c r="B6611" s="46">
        <v>45768</v>
      </c>
      <c r="C6611" s="8" t="s">
        <v>13</v>
      </c>
      <c r="D6611" s="8" t="s">
        <v>90</v>
      </c>
      <c r="E6611" s="8" t="s">
        <v>90</v>
      </c>
      <c r="F6611" s="9">
        <f t="shared" si="214"/>
        <v>-4600000</v>
      </c>
      <c r="G6611" s="9">
        <v>-46</v>
      </c>
      <c r="H6611" s="10">
        <v>-4963952</v>
      </c>
      <c r="I6611" s="11">
        <v>18946806858</v>
      </c>
      <c r="J6611" s="11">
        <v>182826</v>
      </c>
      <c r="K6611" s="11">
        <v>103633</v>
      </c>
      <c r="L6611" s="12">
        <v>196834</v>
      </c>
      <c r="M6611" s="11">
        <v>57</v>
      </c>
      <c r="N6611" s="13"/>
      <c r="O6611" t="str">
        <f t="shared" si="215"/>
        <v/>
      </c>
    </row>
    <row r="6612" spans="1:15" hidden="1">
      <c r="A6612" s="41" t="s">
        <v>94</v>
      </c>
      <c r="B6612" s="46">
        <v>45768</v>
      </c>
      <c r="C6612" s="8" t="s">
        <v>13</v>
      </c>
      <c r="D6612" s="8" t="s">
        <v>90</v>
      </c>
      <c r="E6612" s="8" t="s">
        <v>90</v>
      </c>
      <c r="F6612" s="9">
        <f t="shared" si="214"/>
        <v>-900000</v>
      </c>
      <c r="G6612" s="9">
        <v>-9</v>
      </c>
      <c r="H6612" s="10">
        <v>-971208</v>
      </c>
      <c r="I6612" s="11">
        <v>18945874161</v>
      </c>
      <c r="J6612" s="11">
        <v>182817</v>
      </c>
      <c r="K6612" s="11">
        <v>103633</v>
      </c>
      <c r="L6612" s="12">
        <v>38511</v>
      </c>
      <c r="M6612" s="11">
        <v>58</v>
      </c>
      <c r="N6612" s="13"/>
      <c r="O6612" t="str">
        <f t="shared" si="215"/>
        <v/>
      </c>
    </row>
    <row r="6613" spans="1:15" hidden="1">
      <c r="A6613" s="41" t="s">
        <v>94</v>
      </c>
      <c r="B6613" s="46">
        <v>45768</v>
      </c>
      <c r="C6613" s="8" t="s">
        <v>13</v>
      </c>
      <c r="D6613" s="8" t="s">
        <v>90</v>
      </c>
      <c r="E6613" s="8" t="s">
        <v>90</v>
      </c>
      <c r="F6613" s="9">
        <f t="shared" si="214"/>
        <v>-900000</v>
      </c>
      <c r="G6613" s="9">
        <v>-9</v>
      </c>
      <c r="H6613" s="10">
        <v>-971208</v>
      </c>
      <c r="I6613" s="11">
        <v>18944941464</v>
      </c>
      <c r="J6613" s="11">
        <v>182808</v>
      </c>
      <c r="K6613" s="11">
        <v>103633</v>
      </c>
      <c r="L6613" s="12">
        <v>38511</v>
      </c>
      <c r="M6613" s="11">
        <v>59</v>
      </c>
      <c r="N6613" s="13"/>
      <c r="O6613" t="str">
        <f t="shared" si="215"/>
        <v/>
      </c>
    </row>
    <row r="6614" spans="1:15" hidden="1">
      <c r="A6614" s="41" t="s">
        <v>94</v>
      </c>
      <c r="B6614" s="46">
        <v>45768</v>
      </c>
      <c r="C6614" s="8" t="s">
        <v>13</v>
      </c>
      <c r="D6614" s="8" t="s">
        <v>14</v>
      </c>
      <c r="E6614" s="8" t="s">
        <v>14</v>
      </c>
      <c r="F6614" s="9">
        <f t="shared" si="214"/>
        <v>1700000</v>
      </c>
      <c r="G6614" s="9">
        <v>17</v>
      </c>
      <c r="H6614" s="10">
        <v>1811095</v>
      </c>
      <c r="I6614" s="11">
        <v>20013118506.715263</v>
      </c>
      <c r="J6614" s="11">
        <v>198873</v>
      </c>
      <c r="K6614" s="11">
        <v>100632.65755892084</v>
      </c>
      <c r="L6614" s="12">
        <v>0</v>
      </c>
      <c r="M6614" s="11">
        <v>901</v>
      </c>
      <c r="N6614" s="13"/>
      <c r="O6614" t="str">
        <f t="shared" si="215"/>
        <v/>
      </c>
    </row>
    <row r="6615" spans="1:15" hidden="1">
      <c r="A6615" s="41" t="s">
        <v>94</v>
      </c>
      <c r="B6615" s="46">
        <v>45768</v>
      </c>
      <c r="C6615" s="8" t="s">
        <v>13</v>
      </c>
      <c r="D6615" s="8" t="s">
        <v>14</v>
      </c>
      <c r="E6615" s="8" t="s">
        <v>14</v>
      </c>
      <c r="F6615" s="9">
        <f t="shared" si="214"/>
        <v>-900000</v>
      </c>
      <c r="G6615" s="9">
        <v>-9</v>
      </c>
      <c r="H6615" s="10">
        <v>-959643</v>
      </c>
      <c r="I6615" s="11">
        <v>20012212812.797234</v>
      </c>
      <c r="J6615" s="11">
        <v>198864</v>
      </c>
      <c r="K6615" s="11">
        <v>100632.65755892084</v>
      </c>
      <c r="L6615" s="12">
        <v>53949.081969712512</v>
      </c>
      <c r="M6615" s="11">
        <v>902</v>
      </c>
      <c r="N6615" s="13"/>
      <c r="O6615" t="str">
        <f t="shared" si="215"/>
        <v/>
      </c>
    </row>
    <row r="6616" spans="1:15" hidden="1">
      <c r="A6616" s="41" t="s">
        <v>94</v>
      </c>
      <c r="B6616" s="46">
        <v>45768</v>
      </c>
      <c r="C6616" s="8" t="s">
        <v>13</v>
      </c>
      <c r="D6616" s="8" t="s">
        <v>14</v>
      </c>
      <c r="E6616" s="8" t="s">
        <v>14</v>
      </c>
      <c r="F6616" s="9">
        <f t="shared" si="214"/>
        <v>-1800000</v>
      </c>
      <c r="G6616" s="9">
        <v>-18</v>
      </c>
      <c r="H6616" s="10">
        <v>-1919286</v>
      </c>
      <c r="I6616" s="11">
        <v>20010401424.961174</v>
      </c>
      <c r="J6616" s="11">
        <v>198846</v>
      </c>
      <c r="K6616" s="11">
        <v>100632.65755892084</v>
      </c>
      <c r="L6616" s="12">
        <v>107898.16393942502</v>
      </c>
      <c r="M6616" s="11">
        <v>903</v>
      </c>
      <c r="N6616" s="13"/>
      <c r="O6616" t="str">
        <f t="shared" si="215"/>
        <v/>
      </c>
    </row>
    <row r="6617" spans="1:15" hidden="1">
      <c r="A6617" s="41" t="s">
        <v>94</v>
      </c>
      <c r="B6617" s="46">
        <v>45768</v>
      </c>
      <c r="C6617" s="8" t="s">
        <v>13</v>
      </c>
      <c r="D6617" s="8" t="s">
        <v>46</v>
      </c>
      <c r="E6617" s="8" t="s">
        <v>46</v>
      </c>
      <c r="F6617" s="9">
        <f t="shared" si="214"/>
        <v>5800000</v>
      </c>
      <c r="G6617" s="9">
        <v>58</v>
      </c>
      <c r="H6617" s="10">
        <v>6409696</v>
      </c>
      <c r="I6617" s="11">
        <v>1379410050.5157292</v>
      </c>
      <c r="J6617" s="11">
        <v>13037</v>
      </c>
      <c r="K6617" s="11">
        <v>105807.32150922215</v>
      </c>
      <c r="L6617" s="12">
        <v>0</v>
      </c>
      <c r="M6617" s="11">
        <v>2721</v>
      </c>
      <c r="N6617" s="13"/>
      <c r="O6617" t="str">
        <f t="shared" si="215"/>
        <v/>
      </c>
    </row>
    <row r="6618" spans="1:15" hidden="1">
      <c r="A6618" s="41" t="s">
        <v>94</v>
      </c>
      <c r="B6618" s="46">
        <v>45768</v>
      </c>
      <c r="C6618" s="8" t="s">
        <v>13</v>
      </c>
      <c r="D6618" s="8" t="s">
        <v>90</v>
      </c>
      <c r="E6618" s="8" t="s">
        <v>90</v>
      </c>
      <c r="F6618" s="9">
        <f t="shared" si="214"/>
        <v>-9300000</v>
      </c>
      <c r="G6618" s="9">
        <v>-93</v>
      </c>
      <c r="H6618" s="10">
        <v>-10035816</v>
      </c>
      <c r="I6618" s="11">
        <v>18935303595</v>
      </c>
      <c r="J6618" s="11">
        <v>182715</v>
      </c>
      <c r="K6618" s="11">
        <v>103633</v>
      </c>
      <c r="L6618" s="12">
        <v>397947</v>
      </c>
      <c r="M6618" s="11">
        <v>60</v>
      </c>
      <c r="N6618" s="13"/>
      <c r="O6618" t="str">
        <f t="shared" si="215"/>
        <v/>
      </c>
    </row>
    <row r="6619" spans="1:15" hidden="1">
      <c r="A6619" s="41" t="s">
        <v>94</v>
      </c>
      <c r="B6619" s="46">
        <v>45768</v>
      </c>
      <c r="C6619" s="8" t="s">
        <v>13</v>
      </c>
      <c r="D6619" s="8" t="s">
        <v>90</v>
      </c>
      <c r="E6619" s="8" t="s">
        <v>90</v>
      </c>
      <c r="F6619" s="9">
        <f t="shared" si="214"/>
        <v>-8500000</v>
      </c>
      <c r="G6619" s="9">
        <v>-85</v>
      </c>
      <c r="H6619" s="10">
        <v>-9172520</v>
      </c>
      <c r="I6619" s="11">
        <v>18926494790</v>
      </c>
      <c r="J6619" s="11">
        <v>182630</v>
      </c>
      <c r="K6619" s="11">
        <v>103633</v>
      </c>
      <c r="L6619" s="12">
        <v>363715</v>
      </c>
      <c r="M6619" s="11">
        <v>61</v>
      </c>
      <c r="N6619" s="13"/>
      <c r="O6619" t="str">
        <f t="shared" si="215"/>
        <v/>
      </c>
    </row>
    <row r="6620" spans="1:15" hidden="1">
      <c r="A6620" s="41" t="s">
        <v>94</v>
      </c>
      <c r="B6620" s="46">
        <v>45768</v>
      </c>
      <c r="C6620" s="8" t="s">
        <v>13</v>
      </c>
      <c r="D6620" s="8" t="s">
        <v>14</v>
      </c>
      <c r="E6620" s="8" t="s">
        <v>14</v>
      </c>
      <c r="F6620" s="9">
        <f t="shared" si="214"/>
        <v>-14100000</v>
      </c>
      <c r="G6620" s="9">
        <v>-141</v>
      </c>
      <c r="H6620" s="10">
        <v>-15034407</v>
      </c>
      <c r="I6620" s="11">
        <v>19996212220.245365</v>
      </c>
      <c r="J6620" s="11">
        <v>198705</v>
      </c>
      <c r="K6620" s="11">
        <v>100632.65755892084</v>
      </c>
      <c r="L6620" s="12">
        <v>845202.28419216163</v>
      </c>
      <c r="M6620" s="11">
        <v>904</v>
      </c>
      <c r="N6620" s="13"/>
      <c r="O6620" t="str">
        <f t="shared" si="215"/>
        <v/>
      </c>
    </row>
    <row r="6621" spans="1:15" hidden="1">
      <c r="A6621" s="41" t="s">
        <v>94</v>
      </c>
      <c r="B6621" s="46">
        <v>45768</v>
      </c>
      <c r="C6621" s="8" t="s">
        <v>13</v>
      </c>
      <c r="D6621" s="8" t="s">
        <v>90</v>
      </c>
      <c r="E6621" s="8" t="s">
        <v>90</v>
      </c>
      <c r="F6621" s="9">
        <f t="shared" si="214"/>
        <v>-2400000</v>
      </c>
      <c r="G6621" s="9">
        <v>-24</v>
      </c>
      <c r="H6621" s="10">
        <v>-2589888</v>
      </c>
      <c r="I6621" s="11">
        <v>18924007598</v>
      </c>
      <c r="J6621" s="11">
        <v>182606</v>
      </c>
      <c r="K6621" s="11">
        <v>103633</v>
      </c>
      <c r="L6621" s="12">
        <v>102696</v>
      </c>
      <c r="M6621" s="11">
        <v>62</v>
      </c>
      <c r="N6621" s="13"/>
      <c r="O6621" t="str">
        <f t="shared" si="215"/>
        <v/>
      </c>
    </row>
    <row r="6622" spans="1:15" hidden="1">
      <c r="A6622" s="41" t="s">
        <v>94</v>
      </c>
      <c r="B6622" s="46">
        <v>45768</v>
      </c>
      <c r="C6622" s="8" t="s">
        <v>13</v>
      </c>
      <c r="D6622" s="8" t="s">
        <v>90</v>
      </c>
      <c r="E6622" s="8" t="s">
        <v>90</v>
      </c>
      <c r="F6622" s="9">
        <f t="shared" si="214"/>
        <v>-13900000</v>
      </c>
      <c r="G6622" s="9">
        <v>-139</v>
      </c>
      <c r="H6622" s="10">
        <v>-14999768</v>
      </c>
      <c r="I6622" s="11">
        <v>18909602611</v>
      </c>
      <c r="J6622" s="11">
        <v>182467</v>
      </c>
      <c r="K6622" s="11">
        <v>103633</v>
      </c>
      <c r="L6622" s="12">
        <v>594781</v>
      </c>
      <c r="M6622" s="11">
        <v>63</v>
      </c>
      <c r="N6622" s="13"/>
      <c r="O6622" t="str">
        <f t="shared" si="215"/>
        <v/>
      </c>
    </row>
    <row r="6623" spans="1:15" hidden="1">
      <c r="A6623" s="41" t="s">
        <v>94</v>
      </c>
      <c r="B6623" s="46">
        <v>45768</v>
      </c>
      <c r="C6623" s="8" t="s">
        <v>13</v>
      </c>
      <c r="D6623" s="8" t="s">
        <v>90</v>
      </c>
      <c r="E6623" s="8" t="s">
        <v>90</v>
      </c>
      <c r="F6623" s="9">
        <f t="shared" si="214"/>
        <v>-9200000</v>
      </c>
      <c r="G6623" s="9">
        <v>-92</v>
      </c>
      <c r="H6623" s="10">
        <v>-9927904</v>
      </c>
      <c r="I6623" s="11">
        <v>18900068375</v>
      </c>
      <c r="J6623" s="11">
        <v>182375</v>
      </c>
      <c r="K6623" s="11">
        <v>103633</v>
      </c>
      <c r="L6623" s="12">
        <v>393668</v>
      </c>
      <c r="M6623" s="11">
        <v>64</v>
      </c>
      <c r="N6623" s="13"/>
      <c r="O6623" t="str">
        <f t="shared" si="215"/>
        <v/>
      </c>
    </row>
    <row r="6624" spans="1:15" hidden="1">
      <c r="A6624" s="41" t="s">
        <v>94</v>
      </c>
      <c r="B6624" s="46">
        <v>45768</v>
      </c>
      <c r="C6624" s="8" t="s">
        <v>13</v>
      </c>
      <c r="D6624" s="8" t="s">
        <v>90</v>
      </c>
      <c r="E6624" s="8" t="s">
        <v>90</v>
      </c>
      <c r="F6624" s="9">
        <f t="shared" si="214"/>
        <v>-9200000</v>
      </c>
      <c r="G6624" s="9">
        <v>-92</v>
      </c>
      <c r="H6624" s="10">
        <v>-9927904</v>
      </c>
      <c r="I6624" s="11">
        <v>18890534139</v>
      </c>
      <c r="J6624" s="11">
        <v>182283</v>
      </c>
      <c r="K6624" s="11">
        <v>103633</v>
      </c>
      <c r="L6624" s="12">
        <v>393668</v>
      </c>
      <c r="M6624" s="11">
        <v>65</v>
      </c>
      <c r="N6624" s="13"/>
      <c r="O6624" t="str">
        <f t="shared" si="215"/>
        <v/>
      </c>
    </row>
    <row r="6625" spans="1:15" hidden="1">
      <c r="A6625" s="41" t="s">
        <v>94</v>
      </c>
      <c r="B6625" s="46">
        <v>45768</v>
      </c>
      <c r="C6625" s="8" t="s">
        <v>13</v>
      </c>
      <c r="D6625" s="8" t="s">
        <v>90</v>
      </c>
      <c r="E6625" s="8" t="s">
        <v>90</v>
      </c>
      <c r="F6625" s="9">
        <f t="shared" si="214"/>
        <v>-8700000</v>
      </c>
      <c r="G6625" s="9">
        <v>-87</v>
      </c>
      <c r="H6625" s="10">
        <v>-9388344</v>
      </c>
      <c r="I6625" s="11">
        <v>18881518068</v>
      </c>
      <c r="J6625" s="11">
        <v>182196</v>
      </c>
      <c r="K6625" s="11">
        <v>103633</v>
      </c>
      <c r="L6625" s="12">
        <v>372273</v>
      </c>
      <c r="M6625" s="11">
        <v>66</v>
      </c>
      <c r="N6625" s="13"/>
      <c r="O6625" t="str">
        <f t="shared" si="215"/>
        <v/>
      </c>
    </row>
    <row r="6626" spans="1:15" hidden="1">
      <c r="A6626" s="41" t="s">
        <v>94</v>
      </c>
      <c r="B6626" s="46">
        <v>45768</v>
      </c>
      <c r="C6626" s="8" t="s">
        <v>13</v>
      </c>
      <c r="D6626" s="8" t="s">
        <v>46</v>
      </c>
      <c r="E6626" s="8" t="s">
        <v>46</v>
      </c>
      <c r="F6626" s="9">
        <f t="shared" si="214"/>
        <v>900000</v>
      </c>
      <c r="G6626" s="9">
        <v>9</v>
      </c>
      <c r="H6626" s="10">
        <v>994464</v>
      </c>
      <c r="I6626" s="11">
        <v>1380404514.5157292</v>
      </c>
      <c r="J6626" s="11">
        <v>13046</v>
      </c>
      <c r="K6626" s="11">
        <v>105810.55607203198</v>
      </c>
      <c r="L6626" s="12">
        <v>0</v>
      </c>
      <c r="M6626" s="11">
        <v>2722</v>
      </c>
      <c r="N6626" s="13"/>
      <c r="O6626" t="str">
        <f t="shared" si="215"/>
        <v/>
      </c>
    </row>
    <row r="6627" spans="1:15" hidden="1">
      <c r="A6627" s="41" t="s">
        <v>94</v>
      </c>
      <c r="B6627" s="46">
        <v>45768</v>
      </c>
      <c r="C6627" s="8" t="s">
        <v>13</v>
      </c>
      <c r="D6627" s="8" t="s">
        <v>46</v>
      </c>
      <c r="E6627" s="8" t="s">
        <v>46</v>
      </c>
      <c r="F6627" s="9">
        <f t="shared" si="214"/>
        <v>4500000</v>
      </c>
      <c r="G6627" s="9">
        <v>45</v>
      </c>
      <c r="H6627" s="10">
        <v>4972320</v>
      </c>
      <c r="I6627" s="11">
        <v>1385376834.5157292</v>
      </c>
      <c r="J6627" s="11">
        <v>13091</v>
      </c>
      <c r="K6627" s="11">
        <v>105826.66217368645</v>
      </c>
      <c r="L6627" s="12">
        <v>0</v>
      </c>
      <c r="M6627" s="11">
        <v>2723</v>
      </c>
      <c r="N6627" s="13"/>
      <c r="O6627" t="str">
        <f t="shared" si="215"/>
        <v/>
      </c>
    </row>
    <row r="6628" spans="1:15" hidden="1">
      <c r="A6628" s="41" t="s">
        <v>94</v>
      </c>
      <c r="B6628" s="46">
        <v>45768</v>
      </c>
      <c r="C6628" s="8" t="s">
        <v>13</v>
      </c>
      <c r="D6628" s="8" t="s">
        <v>46</v>
      </c>
      <c r="E6628" s="8" t="s">
        <v>46</v>
      </c>
      <c r="F6628" s="9">
        <f t="shared" si="214"/>
        <v>4500000</v>
      </c>
      <c r="G6628" s="9">
        <v>45</v>
      </c>
      <c r="H6628" s="10">
        <v>4972320</v>
      </c>
      <c r="I6628" s="11">
        <v>1390349154.5157292</v>
      </c>
      <c r="J6628" s="11">
        <v>13136</v>
      </c>
      <c r="K6628" s="11">
        <v>105842.65792598425</v>
      </c>
      <c r="L6628" s="12">
        <v>0</v>
      </c>
      <c r="M6628" s="11">
        <v>2724</v>
      </c>
      <c r="N6628" s="13"/>
      <c r="O6628" t="str">
        <f t="shared" si="215"/>
        <v/>
      </c>
    </row>
    <row r="6629" spans="1:15" hidden="1">
      <c r="A6629" s="41" t="s">
        <v>94</v>
      </c>
      <c r="B6629" s="46">
        <v>45768</v>
      </c>
      <c r="C6629" s="8" t="s">
        <v>13</v>
      </c>
      <c r="D6629" s="8" t="s">
        <v>90</v>
      </c>
      <c r="E6629" s="8" t="s">
        <v>90</v>
      </c>
      <c r="F6629" s="9">
        <f t="shared" si="214"/>
        <v>-13800000</v>
      </c>
      <c r="G6629" s="9">
        <v>-138</v>
      </c>
      <c r="H6629" s="10">
        <v>-14891856</v>
      </c>
      <c r="I6629" s="11">
        <v>18867216714</v>
      </c>
      <c r="J6629" s="11">
        <v>182058</v>
      </c>
      <c r="K6629" s="11">
        <v>103633</v>
      </c>
      <c r="L6629" s="12">
        <v>590502</v>
      </c>
      <c r="M6629" s="11">
        <v>67</v>
      </c>
      <c r="N6629" s="13"/>
      <c r="O6629" t="str">
        <f t="shared" si="215"/>
        <v/>
      </c>
    </row>
    <row r="6630" spans="1:15" hidden="1">
      <c r="A6630" s="41" t="s">
        <v>94</v>
      </c>
      <c r="B6630" s="46">
        <v>45768</v>
      </c>
      <c r="C6630" s="8" t="s">
        <v>13</v>
      </c>
      <c r="D6630" s="8" t="s">
        <v>90</v>
      </c>
      <c r="E6630" s="8" t="s">
        <v>90</v>
      </c>
      <c r="F6630" s="9">
        <f t="shared" si="214"/>
        <v>-9300000</v>
      </c>
      <c r="G6630" s="9">
        <v>-93</v>
      </c>
      <c r="H6630" s="10">
        <v>-10035816</v>
      </c>
      <c r="I6630" s="11">
        <v>18857578845</v>
      </c>
      <c r="J6630" s="11">
        <v>181965</v>
      </c>
      <c r="K6630" s="11">
        <v>103633</v>
      </c>
      <c r="L6630" s="12">
        <v>397947</v>
      </c>
      <c r="M6630" s="11">
        <v>68</v>
      </c>
      <c r="N6630" s="13"/>
      <c r="O6630" t="str">
        <f t="shared" si="215"/>
        <v/>
      </c>
    </row>
    <row r="6631" spans="1:15" hidden="1">
      <c r="A6631" s="41" t="s">
        <v>94</v>
      </c>
      <c r="B6631" s="46">
        <v>45768</v>
      </c>
      <c r="C6631" s="8" t="s">
        <v>13</v>
      </c>
      <c r="D6631" s="8" t="s">
        <v>90</v>
      </c>
      <c r="E6631" s="8" t="s">
        <v>90</v>
      </c>
      <c r="F6631" s="9">
        <f t="shared" si="214"/>
        <v>-19100000</v>
      </c>
      <c r="G6631" s="9">
        <v>-191</v>
      </c>
      <c r="H6631" s="10">
        <v>-20611192</v>
      </c>
      <c r="I6631" s="11">
        <v>18837784942</v>
      </c>
      <c r="J6631" s="11">
        <v>181774</v>
      </c>
      <c r="K6631" s="11">
        <v>103633</v>
      </c>
      <c r="L6631" s="12">
        <v>817289</v>
      </c>
      <c r="M6631" s="11">
        <v>69</v>
      </c>
      <c r="N6631" s="13"/>
      <c r="O6631" t="str">
        <f t="shared" si="215"/>
        <v/>
      </c>
    </row>
    <row r="6632" spans="1:15" hidden="1">
      <c r="A6632" s="41" t="s">
        <v>94</v>
      </c>
      <c r="B6632" s="46">
        <v>45768</v>
      </c>
      <c r="C6632" s="8" t="s">
        <v>13</v>
      </c>
      <c r="D6632" s="8" t="s">
        <v>90</v>
      </c>
      <c r="E6632" s="8" t="s">
        <v>90</v>
      </c>
      <c r="F6632" s="9">
        <f t="shared" si="214"/>
        <v>-900000</v>
      </c>
      <c r="G6632" s="9">
        <v>-9</v>
      </c>
      <c r="H6632" s="10">
        <v>-971208</v>
      </c>
      <c r="I6632" s="11">
        <v>18836852245</v>
      </c>
      <c r="J6632" s="11">
        <v>181765</v>
      </c>
      <c r="K6632" s="11">
        <v>103633</v>
      </c>
      <c r="L6632" s="12">
        <v>38511</v>
      </c>
      <c r="M6632" s="11">
        <v>70</v>
      </c>
      <c r="N6632" s="13"/>
      <c r="O6632" t="str">
        <f t="shared" si="215"/>
        <v/>
      </c>
    </row>
    <row r="6633" spans="1:15" hidden="1">
      <c r="A6633" s="41" t="s">
        <v>94</v>
      </c>
      <c r="B6633" s="46">
        <v>45768</v>
      </c>
      <c r="C6633" s="8" t="s">
        <v>13</v>
      </c>
      <c r="D6633" s="8" t="s">
        <v>90</v>
      </c>
      <c r="E6633" s="8" t="s">
        <v>90</v>
      </c>
      <c r="F6633" s="9">
        <f t="shared" si="214"/>
        <v>-2800000</v>
      </c>
      <c r="G6633" s="9">
        <v>-28</v>
      </c>
      <c r="H6633" s="10">
        <v>-3021536</v>
      </c>
      <c r="I6633" s="11">
        <v>18833950521</v>
      </c>
      <c r="J6633" s="11">
        <v>181737</v>
      </c>
      <c r="K6633" s="11">
        <v>103633</v>
      </c>
      <c r="L6633" s="12">
        <v>119812</v>
      </c>
      <c r="M6633" s="11">
        <v>71</v>
      </c>
      <c r="N6633" s="13"/>
      <c r="O6633" t="str">
        <f t="shared" si="215"/>
        <v/>
      </c>
    </row>
    <row r="6634" spans="1:15" hidden="1">
      <c r="A6634" s="41" t="s">
        <v>94</v>
      </c>
      <c r="B6634" s="46">
        <v>45768</v>
      </c>
      <c r="C6634" s="8" t="s">
        <v>13</v>
      </c>
      <c r="D6634" s="8" t="s">
        <v>90</v>
      </c>
      <c r="E6634" s="8" t="s">
        <v>90</v>
      </c>
      <c r="F6634" s="9">
        <f t="shared" si="214"/>
        <v>-1800000</v>
      </c>
      <c r="G6634" s="9">
        <v>-18</v>
      </c>
      <c r="H6634" s="10">
        <v>-1942416</v>
      </c>
      <c r="I6634" s="11">
        <v>18832085127</v>
      </c>
      <c r="J6634" s="11">
        <v>181719</v>
      </c>
      <c r="K6634" s="11">
        <v>103633</v>
      </c>
      <c r="L6634" s="12">
        <v>77022</v>
      </c>
      <c r="M6634" s="11">
        <v>72</v>
      </c>
      <c r="N6634" s="13"/>
      <c r="O6634" t="str">
        <f t="shared" si="215"/>
        <v/>
      </c>
    </row>
    <row r="6635" spans="1:15" hidden="1">
      <c r="A6635" s="41" t="s">
        <v>94</v>
      </c>
      <c r="B6635" s="46">
        <v>45768</v>
      </c>
      <c r="C6635" s="8" t="s">
        <v>13</v>
      </c>
      <c r="D6635" s="8" t="s">
        <v>46</v>
      </c>
      <c r="E6635" s="8" t="s">
        <v>46</v>
      </c>
      <c r="F6635" s="9">
        <f t="shared" si="214"/>
        <v>63300000</v>
      </c>
      <c r="G6635" s="9">
        <v>633</v>
      </c>
      <c r="H6635" s="10">
        <v>69954096</v>
      </c>
      <c r="I6635" s="11">
        <v>1460303250.5157292</v>
      </c>
      <c r="J6635" s="11">
        <v>13769</v>
      </c>
      <c r="K6635" s="11">
        <v>106057.32083054174</v>
      </c>
      <c r="L6635" s="12">
        <v>0</v>
      </c>
      <c r="M6635" s="11">
        <v>2725</v>
      </c>
      <c r="N6635" s="13"/>
      <c r="O6635" t="str">
        <f t="shared" si="215"/>
        <v/>
      </c>
    </row>
    <row r="6636" spans="1:15" hidden="1">
      <c r="A6636" s="41" t="s">
        <v>94</v>
      </c>
      <c r="B6636" s="46">
        <v>45768</v>
      </c>
      <c r="C6636" s="8" t="s">
        <v>13</v>
      </c>
      <c r="D6636" s="8" t="s">
        <v>90</v>
      </c>
      <c r="E6636" s="8" t="s">
        <v>90</v>
      </c>
      <c r="F6636" s="9">
        <f t="shared" si="214"/>
        <v>-9200000</v>
      </c>
      <c r="G6636" s="9">
        <v>-92</v>
      </c>
      <c r="H6636" s="10">
        <v>-9927904</v>
      </c>
      <c r="I6636" s="11">
        <v>18822550891</v>
      </c>
      <c r="J6636" s="11">
        <v>181627</v>
      </c>
      <c r="K6636" s="11">
        <v>103633</v>
      </c>
      <c r="L6636" s="12">
        <v>393668</v>
      </c>
      <c r="M6636" s="11">
        <v>73</v>
      </c>
      <c r="N6636" s="13"/>
      <c r="O6636" t="str">
        <f t="shared" si="215"/>
        <v/>
      </c>
    </row>
    <row r="6637" spans="1:15" hidden="1">
      <c r="A6637" s="41" t="s">
        <v>94</v>
      </c>
      <c r="B6637" s="46">
        <v>45768</v>
      </c>
      <c r="C6637" s="8" t="s">
        <v>13</v>
      </c>
      <c r="D6637" s="8" t="s">
        <v>90</v>
      </c>
      <c r="E6637" s="8" t="s">
        <v>90</v>
      </c>
      <c r="F6637" s="9">
        <f t="shared" si="214"/>
        <v>-4600000</v>
      </c>
      <c r="G6637" s="9">
        <v>-46</v>
      </c>
      <c r="H6637" s="10">
        <v>-4963952</v>
      </c>
      <c r="I6637" s="11">
        <v>18817783773</v>
      </c>
      <c r="J6637" s="11">
        <v>181581</v>
      </c>
      <c r="K6637" s="11">
        <v>103633</v>
      </c>
      <c r="L6637" s="12">
        <v>196834</v>
      </c>
      <c r="M6637" s="11">
        <v>74</v>
      </c>
      <c r="N6637" s="13"/>
      <c r="O6637" t="str">
        <f t="shared" si="215"/>
        <v/>
      </c>
    </row>
    <row r="6638" spans="1:15" hidden="1">
      <c r="A6638" s="41" t="s">
        <v>94</v>
      </c>
      <c r="B6638" s="46">
        <v>45768</v>
      </c>
      <c r="C6638" s="8" t="s">
        <v>13</v>
      </c>
      <c r="D6638" s="8" t="s">
        <v>14</v>
      </c>
      <c r="E6638" s="8" t="s">
        <v>14</v>
      </c>
      <c r="F6638" s="9">
        <f t="shared" si="214"/>
        <v>-15900000</v>
      </c>
      <c r="G6638" s="9">
        <v>-159</v>
      </c>
      <c r="H6638" s="10">
        <v>-16953693</v>
      </c>
      <c r="I6638" s="11">
        <v>19980211627.693497</v>
      </c>
      <c r="J6638" s="11">
        <v>198546</v>
      </c>
      <c r="K6638" s="11">
        <v>100632.65755892084</v>
      </c>
      <c r="L6638" s="12">
        <v>953100.44813158736</v>
      </c>
      <c r="M6638" s="11">
        <v>905</v>
      </c>
      <c r="N6638" s="13"/>
      <c r="O6638" t="str">
        <f t="shared" si="215"/>
        <v/>
      </c>
    </row>
    <row r="6639" spans="1:15" hidden="1">
      <c r="A6639" s="41" t="s">
        <v>94</v>
      </c>
      <c r="B6639" s="46">
        <v>45768</v>
      </c>
      <c r="C6639" s="8" t="s">
        <v>13</v>
      </c>
      <c r="D6639" s="8" t="s">
        <v>14</v>
      </c>
      <c r="E6639" s="8" t="s">
        <v>14</v>
      </c>
      <c r="F6639" s="9">
        <f t="shared" si="214"/>
        <v>-4600000</v>
      </c>
      <c r="G6639" s="9">
        <v>-46</v>
      </c>
      <c r="H6639" s="10">
        <v>-4904842</v>
      </c>
      <c r="I6639" s="11">
        <v>19975582525.445786</v>
      </c>
      <c r="J6639" s="11">
        <v>198500</v>
      </c>
      <c r="K6639" s="11">
        <v>100632.65755892084</v>
      </c>
      <c r="L6639" s="12">
        <v>275739.75228964165</v>
      </c>
      <c r="M6639" s="11">
        <v>906</v>
      </c>
      <c r="N6639" s="13"/>
      <c r="O6639" t="str">
        <f t="shared" si="215"/>
        <v/>
      </c>
    </row>
    <row r="6640" spans="1:15" hidden="1">
      <c r="A6640" s="41" t="s">
        <v>94</v>
      </c>
      <c r="B6640" s="46">
        <v>45768</v>
      </c>
      <c r="C6640" s="8" t="s">
        <v>13</v>
      </c>
      <c r="D6640" s="8" t="s">
        <v>90</v>
      </c>
      <c r="E6640" s="8" t="s">
        <v>90</v>
      </c>
      <c r="F6640" s="9">
        <f t="shared" si="214"/>
        <v>-4600000</v>
      </c>
      <c r="G6640" s="9">
        <v>-46</v>
      </c>
      <c r="H6640" s="10">
        <v>-4963952</v>
      </c>
      <c r="I6640" s="11">
        <v>18813016655</v>
      </c>
      <c r="J6640" s="11">
        <v>181535</v>
      </c>
      <c r="K6640" s="11">
        <v>103633</v>
      </c>
      <c r="L6640" s="12">
        <v>196834</v>
      </c>
      <c r="M6640" s="11">
        <v>75</v>
      </c>
      <c r="N6640" s="13"/>
      <c r="O6640" t="str">
        <f t="shared" si="215"/>
        <v/>
      </c>
    </row>
    <row r="6641" spans="1:15" hidden="1">
      <c r="A6641" s="41" t="s">
        <v>94</v>
      </c>
      <c r="B6641" s="46">
        <v>45768</v>
      </c>
      <c r="C6641" s="8" t="s">
        <v>13</v>
      </c>
      <c r="D6641" s="8" t="s">
        <v>90</v>
      </c>
      <c r="E6641" s="8" t="s">
        <v>90</v>
      </c>
      <c r="F6641" s="9">
        <f t="shared" si="214"/>
        <v>-3800000</v>
      </c>
      <c r="G6641" s="9">
        <v>-38</v>
      </c>
      <c r="H6641" s="10">
        <v>-4100656</v>
      </c>
      <c r="I6641" s="11">
        <v>18809078601</v>
      </c>
      <c r="J6641" s="11">
        <v>181497</v>
      </c>
      <c r="K6641" s="11">
        <v>103633</v>
      </c>
      <c r="L6641" s="12">
        <v>162602</v>
      </c>
      <c r="M6641" s="11">
        <v>76</v>
      </c>
      <c r="N6641" s="13"/>
      <c r="O6641" t="str">
        <f t="shared" si="215"/>
        <v/>
      </c>
    </row>
    <row r="6642" spans="1:15" hidden="1">
      <c r="A6642" s="41" t="s">
        <v>94</v>
      </c>
      <c r="B6642" s="46">
        <v>45768</v>
      </c>
      <c r="C6642" s="8" t="s">
        <v>13</v>
      </c>
      <c r="D6642" s="8" t="s">
        <v>90</v>
      </c>
      <c r="E6642" s="8" t="s">
        <v>90</v>
      </c>
      <c r="F6642" s="9">
        <f t="shared" si="214"/>
        <v>-18500000</v>
      </c>
      <c r="G6642" s="9">
        <v>-185</v>
      </c>
      <c r="H6642" s="10">
        <v>-19963720</v>
      </c>
      <c r="I6642" s="11">
        <v>18789906496</v>
      </c>
      <c r="J6642" s="11">
        <v>181312</v>
      </c>
      <c r="K6642" s="11">
        <v>103633</v>
      </c>
      <c r="L6642" s="12">
        <v>791615</v>
      </c>
      <c r="M6642" s="11">
        <v>77</v>
      </c>
      <c r="N6642" s="13"/>
      <c r="O6642" t="str">
        <f t="shared" si="215"/>
        <v/>
      </c>
    </row>
    <row r="6643" spans="1:15" hidden="1">
      <c r="A6643" s="41" t="s">
        <v>94</v>
      </c>
      <c r="B6643" s="46">
        <v>45768</v>
      </c>
      <c r="C6643" s="8" t="s">
        <v>13</v>
      </c>
      <c r="D6643" s="8" t="s">
        <v>90</v>
      </c>
      <c r="E6643" s="8" t="s">
        <v>90</v>
      </c>
      <c r="F6643" s="9">
        <f t="shared" si="214"/>
        <v>-900000</v>
      </c>
      <c r="G6643" s="9">
        <v>-9</v>
      </c>
      <c r="H6643" s="10">
        <v>-971208</v>
      </c>
      <c r="I6643" s="11">
        <v>18788973799</v>
      </c>
      <c r="J6643" s="11">
        <v>181303</v>
      </c>
      <c r="K6643" s="11">
        <v>103633</v>
      </c>
      <c r="L6643" s="12">
        <v>38511</v>
      </c>
      <c r="M6643" s="11">
        <v>78</v>
      </c>
      <c r="N6643" s="13"/>
      <c r="O6643" t="str">
        <f t="shared" si="215"/>
        <v/>
      </c>
    </row>
    <row r="6644" spans="1:15" hidden="1">
      <c r="A6644" s="41" t="s">
        <v>94</v>
      </c>
      <c r="B6644" s="46">
        <v>45768</v>
      </c>
      <c r="C6644" s="8" t="s">
        <v>13</v>
      </c>
      <c r="D6644" s="8" t="s">
        <v>14</v>
      </c>
      <c r="E6644" s="8" t="s">
        <v>14</v>
      </c>
      <c r="F6644" s="9">
        <f t="shared" si="214"/>
        <v>-4600000</v>
      </c>
      <c r="G6644" s="9">
        <v>-46</v>
      </c>
      <c r="H6644" s="10">
        <v>-4904842</v>
      </c>
      <c r="I6644" s="11">
        <v>19970953423.198074</v>
      </c>
      <c r="J6644" s="11">
        <v>198454</v>
      </c>
      <c r="K6644" s="11">
        <v>100632.65755892084</v>
      </c>
      <c r="L6644" s="12">
        <v>275739.75228964165</v>
      </c>
      <c r="M6644" s="11">
        <v>907</v>
      </c>
      <c r="N6644" s="13"/>
      <c r="O6644" t="str">
        <f t="shared" si="215"/>
        <v/>
      </c>
    </row>
    <row r="6645" spans="1:15" hidden="1">
      <c r="A6645" s="41" t="s">
        <v>94</v>
      </c>
      <c r="B6645" s="46">
        <v>45768</v>
      </c>
      <c r="C6645" s="8" t="s">
        <v>13</v>
      </c>
      <c r="D6645" s="8" t="s">
        <v>90</v>
      </c>
      <c r="E6645" s="8" t="s">
        <v>90</v>
      </c>
      <c r="F6645" s="9">
        <f t="shared" si="214"/>
        <v>-2300000</v>
      </c>
      <c r="G6645" s="9">
        <v>-23</v>
      </c>
      <c r="H6645" s="10">
        <v>-2481976</v>
      </c>
      <c r="I6645" s="11">
        <v>18786590240</v>
      </c>
      <c r="J6645" s="11">
        <v>181280</v>
      </c>
      <c r="K6645" s="11">
        <v>103633</v>
      </c>
      <c r="L6645" s="12">
        <v>98417</v>
      </c>
      <c r="M6645" s="11">
        <v>79</v>
      </c>
      <c r="N6645" s="13"/>
      <c r="O6645" t="str">
        <f t="shared" si="215"/>
        <v/>
      </c>
    </row>
    <row r="6646" spans="1:15" hidden="1">
      <c r="A6646" s="41" t="s">
        <v>94</v>
      </c>
      <c r="B6646" s="46">
        <v>45768</v>
      </c>
      <c r="C6646" s="8" t="s">
        <v>13</v>
      </c>
      <c r="D6646" s="8" t="s">
        <v>14</v>
      </c>
      <c r="E6646" s="8" t="s">
        <v>14</v>
      </c>
      <c r="F6646" s="9">
        <f t="shared" si="214"/>
        <v>-900000</v>
      </c>
      <c r="G6646" s="9">
        <v>-9</v>
      </c>
      <c r="H6646" s="10">
        <v>-959643</v>
      </c>
      <c r="I6646" s="11">
        <v>19970047729.280045</v>
      </c>
      <c r="J6646" s="11">
        <v>198445</v>
      </c>
      <c r="K6646" s="11">
        <v>100632.65755892084</v>
      </c>
      <c r="L6646" s="12">
        <v>53949.081969712512</v>
      </c>
      <c r="M6646" s="11">
        <v>908</v>
      </c>
      <c r="N6646" s="13"/>
      <c r="O6646" t="str">
        <f t="shared" si="215"/>
        <v/>
      </c>
    </row>
    <row r="6647" spans="1:15" hidden="1">
      <c r="A6647" s="41" t="s">
        <v>94</v>
      </c>
      <c r="B6647" s="46">
        <v>45768</v>
      </c>
      <c r="C6647" s="8" t="s">
        <v>13</v>
      </c>
      <c r="D6647" s="8" t="s">
        <v>90</v>
      </c>
      <c r="E6647" s="8" t="s">
        <v>90</v>
      </c>
      <c r="F6647" s="9">
        <f t="shared" si="214"/>
        <v>-2700000</v>
      </c>
      <c r="G6647" s="9">
        <v>-27</v>
      </c>
      <c r="H6647" s="10">
        <v>-2913624</v>
      </c>
      <c r="I6647" s="11">
        <v>18783792149</v>
      </c>
      <c r="J6647" s="11">
        <v>181253</v>
      </c>
      <c r="K6647" s="11">
        <v>103633</v>
      </c>
      <c r="L6647" s="12">
        <v>115533</v>
      </c>
      <c r="M6647" s="11">
        <v>80</v>
      </c>
      <c r="N6647" s="13"/>
      <c r="O6647" t="str">
        <f t="shared" si="215"/>
        <v/>
      </c>
    </row>
    <row r="6648" spans="1:15" hidden="1">
      <c r="A6648" s="41" t="s">
        <v>94</v>
      </c>
      <c r="B6648" s="46">
        <v>45768</v>
      </c>
      <c r="C6648" s="8" t="s">
        <v>13</v>
      </c>
      <c r="D6648" s="8" t="s">
        <v>90</v>
      </c>
      <c r="E6648" s="8" t="s">
        <v>90</v>
      </c>
      <c r="F6648" s="9">
        <f t="shared" si="214"/>
        <v>-1800000</v>
      </c>
      <c r="G6648" s="9">
        <v>-18</v>
      </c>
      <c r="H6648" s="10">
        <v>-1942416</v>
      </c>
      <c r="I6648" s="11">
        <v>18781926755</v>
      </c>
      <c r="J6648" s="11">
        <v>181235</v>
      </c>
      <c r="K6648" s="11">
        <v>103633</v>
      </c>
      <c r="L6648" s="12">
        <v>77022</v>
      </c>
      <c r="M6648" s="11">
        <v>81</v>
      </c>
      <c r="N6648" s="13"/>
      <c r="O6648" t="str">
        <f t="shared" si="215"/>
        <v/>
      </c>
    </row>
    <row r="6649" spans="1:15" hidden="1">
      <c r="A6649" s="41" t="s">
        <v>94</v>
      </c>
      <c r="B6649" s="46">
        <v>45768</v>
      </c>
      <c r="C6649" s="8" t="s">
        <v>13</v>
      </c>
      <c r="D6649" s="8" t="s">
        <v>90</v>
      </c>
      <c r="E6649" s="8" t="s">
        <v>90</v>
      </c>
      <c r="F6649" s="9">
        <f t="shared" si="214"/>
        <v>-1000000</v>
      </c>
      <c r="G6649" s="9">
        <v>-10</v>
      </c>
      <c r="H6649" s="10">
        <v>-1079120</v>
      </c>
      <c r="I6649" s="11">
        <v>18780890425</v>
      </c>
      <c r="J6649" s="11">
        <v>181225</v>
      </c>
      <c r="K6649" s="11">
        <v>103633</v>
      </c>
      <c r="L6649" s="12">
        <v>42790</v>
      </c>
      <c r="M6649" s="11">
        <v>82</v>
      </c>
      <c r="N6649" s="13"/>
      <c r="O6649" t="str">
        <f t="shared" si="215"/>
        <v/>
      </c>
    </row>
    <row r="6650" spans="1:15" hidden="1">
      <c r="A6650" s="41" t="s">
        <v>94</v>
      </c>
      <c r="B6650" s="46">
        <v>45768</v>
      </c>
      <c r="C6650" s="8" t="s">
        <v>13</v>
      </c>
      <c r="D6650" s="8" t="s">
        <v>46</v>
      </c>
      <c r="E6650" s="8" t="s">
        <v>46</v>
      </c>
      <c r="F6650" s="9">
        <f t="shared" si="214"/>
        <v>900000</v>
      </c>
      <c r="G6650" s="9">
        <v>9</v>
      </c>
      <c r="H6650" s="10">
        <v>991989</v>
      </c>
      <c r="I6650" s="11">
        <v>1461295239.5157292</v>
      </c>
      <c r="J6650" s="11">
        <v>13778</v>
      </c>
      <c r="K6650" s="11">
        <v>106060.04060935762</v>
      </c>
      <c r="L6650" s="12">
        <v>0</v>
      </c>
      <c r="M6650" s="11">
        <v>2726</v>
      </c>
      <c r="N6650" s="13"/>
      <c r="O6650" t="str">
        <f t="shared" si="215"/>
        <v/>
      </c>
    </row>
    <row r="6651" spans="1:15" hidden="1">
      <c r="A6651" s="41" t="s">
        <v>94</v>
      </c>
      <c r="B6651" s="46">
        <v>45768</v>
      </c>
      <c r="C6651" s="8" t="s">
        <v>13</v>
      </c>
      <c r="D6651" s="8" t="s">
        <v>90</v>
      </c>
      <c r="E6651" s="8" t="s">
        <v>90</v>
      </c>
      <c r="F6651" s="9">
        <f t="shared" si="214"/>
        <v>-11400000</v>
      </c>
      <c r="G6651" s="9">
        <v>-114</v>
      </c>
      <c r="H6651" s="10">
        <v>-12301968</v>
      </c>
      <c r="I6651" s="11">
        <v>18769076263</v>
      </c>
      <c r="J6651" s="11">
        <v>181111</v>
      </c>
      <c r="K6651" s="11">
        <v>103633</v>
      </c>
      <c r="L6651" s="12">
        <v>487806</v>
      </c>
      <c r="M6651" s="11">
        <v>83</v>
      </c>
      <c r="N6651" s="13"/>
      <c r="O6651" t="str">
        <f t="shared" si="215"/>
        <v/>
      </c>
    </row>
    <row r="6652" spans="1:15" hidden="1">
      <c r="A6652" s="41" t="s">
        <v>94</v>
      </c>
      <c r="B6652" s="46">
        <v>45768</v>
      </c>
      <c r="C6652" s="8" t="s">
        <v>13</v>
      </c>
      <c r="D6652" s="8" t="s">
        <v>90</v>
      </c>
      <c r="E6652" s="8" t="s">
        <v>90</v>
      </c>
      <c r="F6652" s="9">
        <f t="shared" si="214"/>
        <v>-1800000</v>
      </c>
      <c r="G6652" s="9">
        <v>-18</v>
      </c>
      <c r="H6652" s="10">
        <v>-1942416</v>
      </c>
      <c r="I6652" s="11">
        <v>18767210869</v>
      </c>
      <c r="J6652" s="11">
        <v>181093</v>
      </c>
      <c r="K6652" s="11">
        <v>103633</v>
      </c>
      <c r="L6652" s="12">
        <v>77022</v>
      </c>
      <c r="M6652" s="11">
        <v>84</v>
      </c>
      <c r="N6652" s="13"/>
      <c r="O6652" t="str">
        <f t="shared" si="215"/>
        <v/>
      </c>
    </row>
    <row r="6653" spans="1:15" hidden="1">
      <c r="A6653" s="41" t="s">
        <v>94</v>
      </c>
      <c r="B6653" s="46">
        <v>45768</v>
      </c>
      <c r="C6653" s="8" t="s">
        <v>13</v>
      </c>
      <c r="D6653" s="8" t="s">
        <v>90</v>
      </c>
      <c r="E6653" s="8" t="s">
        <v>90</v>
      </c>
      <c r="F6653" s="9">
        <f t="shared" si="214"/>
        <v>-13800000</v>
      </c>
      <c r="G6653" s="9">
        <v>-138</v>
      </c>
      <c r="H6653" s="10">
        <v>-14891856</v>
      </c>
      <c r="I6653" s="11">
        <v>18752909515</v>
      </c>
      <c r="J6653" s="11">
        <v>180955</v>
      </c>
      <c r="K6653" s="11">
        <v>103633</v>
      </c>
      <c r="L6653" s="12">
        <v>590502</v>
      </c>
      <c r="M6653" s="11">
        <v>85</v>
      </c>
      <c r="N6653" s="13"/>
      <c r="O6653" t="str">
        <f t="shared" si="215"/>
        <v/>
      </c>
    </row>
    <row r="6654" spans="1:15" hidden="1">
      <c r="A6654" s="41" t="s">
        <v>94</v>
      </c>
      <c r="B6654" s="46">
        <v>45768</v>
      </c>
      <c r="C6654" s="8" t="s">
        <v>13</v>
      </c>
      <c r="D6654" s="8" t="s">
        <v>90</v>
      </c>
      <c r="E6654" s="8" t="s">
        <v>90</v>
      </c>
      <c r="F6654" s="9">
        <f t="shared" si="214"/>
        <v>-10200000</v>
      </c>
      <c r="G6654" s="9">
        <v>-102</v>
      </c>
      <c r="H6654" s="10">
        <v>-11007024</v>
      </c>
      <c r="I6654" s="11">
        <v>18742338949</v>
      </c>
      <c r="J6654" s="11">
        <v>180853</v>
      </c>
      <c r="K6654" s="11">
        <v>103633</v>
      </c>
      <c r="L6654" s="12">
        <v>436458</v>
      </c>
      <c r="M6654" s="11">
        <v>86</v>
      </c>
      <c r="N6654" s="13"/>
      <c r="O6654" t="str">
        <f t="shared" si="215"/>
        <v/>
      </c>
    </row>
    <row r="6655" spans="1:15" hidden="1">
      <c r="A6655" s="41" t="s">
        <v>94</v>
      </c>
      <c r="B6655" s="46">
        <v>45768</v>
      </c>
      <c r="C6655" s="8" t="s">
        <v>13</v>
      </c>
      <c r="D6655" s="8" t="s">
        <v>90</v>
      </c>
      <c r="E6655" s="8" t="s">
        <v>90</v>
      </c>
      <c r="F6655" s="9">
        <f t="shared" si="214"/>
        <v>-46400000</v>
      </c>
      <c r="G6655" s="9">
        <v>-464</v>
      </c>
      <c r="H6655" s="10">
        <v>-50071168</v>
      </c>
      <c r="I6655" s="11">
        <v>18694253237</v>
      </c>
      <c r="J6655" s="11">
        <v>180389</v>
      </c>
      <c r="K6655" s="11">
        <v>103633</v>
      </c>
      <c r="L6655" s="12">
        <v>1985456</v>
      </c>
      <c r="M6655" s="11">
        <v>87</v>
      </c>
      <c r="N6655" s="13"/>
      <c r="O6655" t="str">
        <f t="shared" si="215"/>
        <v/>
      </c>
    </row>
    <row r="6656" spans="1:15" hidden="1">
      <c r="A6656" s="41" t="s">
        <v>94</v>
      </c>
      <c r="B6656" s="46">
        <v>45768</v>
      </c>
      <c r="C6656" s="8" t="s">
        <v>13</v>
      </c>
      <c r="D6656" s="8" t="s">
        <v>90</v>
      </c>
      <c r="E6656" s="8" t="s">
        <v>90</v>
      </c>
      <c r="F6656" s="9">
        <f t="shared" si="214"/>
        <v>-46300000</v>
      </c>
      <c r="G6656" s="9">
        <v>-463</v>
      </c>
      <c r="H6656" s="10">
        <v>-49963256</v>
      </c>
      <c r="I6656" s="11">
        <v>18646271158</v>
      </c>
      <c r="J6656" s="11">
        <v>179926</v>
      </c>
      <c r="K6656" s="11">
        <v>103633</v>
      </c>
      <c r="L6656" s="12">
        <v>1981177</v>
      </c>
      <c r="M6656" s="11">
        <v>88</v>
      </c>
      <c r="N6656" s="13"/>
      <c r="O6656" t="str">
        <f t="shared" si="215"/>
        <v/>
      </c>
    </row>
    <row r="6657" spans="1:15" hidden="1">
      <c r="A6657" s="41" t="s">
        <v>94</v>
      </c>
      <c r="B6657" s="46">
        <v>45768</v>
      </c>
      <c r="C6657" s="8" t="s">
        <v>13</v>
      </c>
      <c r="D6657" s="8" t="s">
        <v>90</v>
      </c>
      <c r="E6657" s="8" t="s">
        <v>90</v>
      </c>
      <c r="F6657" s="9">
        <f t="shared" si="214"/>
        <v>-46300000</v>
      </c>
      <c r="G6657" s="9">
        <v>-463</v>
      </c>
      <c r="H6657" s="10">
        <v>-49963256</v>
      </c>
      <c r="I6657" s="11">
        <v>18598289079</v>
      </c>
      <c r="J6657" s="11">
        <v>179463</v>
      </c>
      <c r="K6657" s="11">
        <v>103633</v>
      </c>
      <c r="L6657" s="12">
        <v>1981177</v>
      </c>
      <c r="M6657" s="11">
        <v>89</v>
      </c>
      <c r="N6657" s="13"/>
      <c r="O6657" t="str">
        <f t="shared" si="215"/>
        <v/>
      </c>
    </row>
    <row r="6658" spans="1:15" hidden="1">
      <c r="A6658" s="41" t="s">
        <v>94</v>
      </c>
      <c r="B6658" s="46">
        <v>45768</v>
      </c>
      <c r="C6658" s="8" t="s">
        <v>13</v>
      </c>
      <c r="D6658" s="8" t="s">
        <v>90</v>
      </c>
      <c r="E6658" s="8" t="s">
        <v>90</v>
      </c>
      <c r="F6658" s="9">
        <f t="shared" si="214"/>
        <v>-9200000</v>
      </c>
      <c r="G6658" s="9">
        <v>-92</v>
      </c>
      <c r="H6658" s="10">
        <v>-9927904</v>
      </c>
      <c r="I6658" s="11">
        <v>18588754843</v>
      </c>
      <c r="J6658" s="11">
        <v>179371</v>
      </c>
      <c r="K6658" s="11">
        <v>103633</v>
      </c>
      <c r="L6658" s="12">
        <v>393668</v>
      </c>
      <c r="M6658" s="11">
        <v>90</v>
      </c>
      <c r="N6658" s="13"/>
      <c r="O6658" t="str">
        <f t="shared" si="215"/>
        <v/>
      </c>
    </row>
    <row r="6659" spans="1:15" hidden="1">
      <c r="A6659" s="41" t="s">
        <v>94</v>
      </c>
      <c r="B6659" s="46">
        <v>45768</v>
      </c>
      <c r="C6659" s="8" t="s">
        <v>13</v>
      </c>
      <c r="D6659" s="8" t="s">
        <v>46</v>
      </c>
      <c r="E6659" s="8" t="s">
        <v>46</v>
      </c>
      <c r="F6659" s="9">
        <f t="shared" si="214"/>
        <v>900000</v>
      </c>
      <c r="G6659" s="9">
        <v>9</v>
      </c>
      <c r="H6659" s="10">
        <v>991566</v>
      </c>
      <c r="I6659" s="11">
        <v>1462286805.5157292</v>
      </c>
      <c r="J6659" s="11">
        <v>13787</v>
      </c>
      <c r="K6659" s="11">
        <v>106062.72615621448</v>
      </c>
      <c r="L6659" s="12">
        <v>0</v>
      </c>
      <c r="M6659" s="11">
        <v>2727</v>
      </c>
      <c r="N6659" s="13"/>
      <c r="O6659" t="str">
        <f t="shared" si="215"/>
        <v/>
      </c>
    </row>
    <row r="6660" spans="1:15" hidden="1">
      <c r="A6660" s="41" t="s">
        <v>94</v>
      </c>
      <c r="B6660" s="46">
        <v>45768</v>
      </c>
      <c r="C6660" s="8" t="s">
        <v>13</v>
      </c>
      <c r="D6660" s="8" t="s">
        <v>90</v>
      </c>
      <c r="E6660" s="8" t="s">
        <v>90</v>
      </c>
      <c r="F6660" s="9">
        <f t="shared" si="214"/>
        <v>-92700000</v>
      </c>
      <c r="G6660" s="9">
        <v>-927</v>
      </c>
      <c r="H6660" s="10">
        <v>-100034424</v>
      </c>
      <c r="I6660" s="11">
        <v>18492687052</v>
      </c>
      <c r="J6660" s="11">
        <v>178444</v>
      </c>
      <c r="K6660" s="11">
        <v>103633</v>
      </c>
      <c r="L6660" s="12">
        <v>3966633</v>
      </c>
      <c r="M6660" s="11">
        <v>91</v>
      </c>
      <c r="N6660" s="13"/>
      <c r="O6660" t="str">
        <f t="shared" si="215"/>
        <v/>
      </c>
    </row>
    <row r="6661" spans="1:15" hidden="1">
      <c r="A6661" s="41" t="s">
        <v>94</v>
      </c>
      <c r="B6661" s="46">
        <v>45768</v>
      </c>
      <c r="C6661" s="8" t="s">
        <v>13</v>
      </c>
      <c r="D6661" s="8" t="s">
        <v>90</v>
      </c>
      <c r="E6661" s="8" t="s">
        <v>90</v>
      </c>
      <c r="F6661" s="9">
        <f t="shared" si="214"/>
        <v>-900000</v>
      </c>
      <c r="G6661" s="9">
        <v>-9</v>
      </c>
      <c r="H6661" s="10">
        <v>-971208</v>
      </c>
      <c r="I6661" s="11">
        <v>18491754355</v>
      </c>
      <c r="J6661" s="11">
        <v>178435</v>
      </c>
      <c r="K6661" s="11">
        <v>103633</v>
      </c>
      <c r="L6661" s="12">
        <v>38511</v>
      </c>
      <c r="M6661" s="11">
        <v>92</v>
      </c>
      <c r="N6661" s="13"/>
      <c r="O6661" t="str">
        <f t="shared" si="215"/>
        <v/>
      </c>
    </row>
    <row r="6662" spans="1:15" hidden="1">
      <c r="A6662" s="41" t="s">
        <v>94</v>
      </c>
      <c r="B6662" s="46">
        <v>45768</v>
      </c>
      <c r="C6662" s="8" t="s">
        <v>13</v>
      </c>
      <c r="D6662" s="8" t="s">
        <v>90</v>
      </c>
      <c r="E6662" s="8" t="s">
        <v>90</v>
      </c>
      <c r="F6662" s="9">
        <f t="shared" si="214"/>
        <v>-92600000</v>
      </c>
      <c r="G6662" s="9">
        <v>-926</v>
      </c>
      <c r="H6662" s="10">
        <v>-99926512</v>
      </c>
      <c r="I6662" s="11">
        <v>18395790197</v>
      </c>
      <c r="J6662" s="11">
        <v>177509</v>
      </c>
      <c r="K6662" s="11">
        <v>103633</v>
      </c>
      <c r="L6662" s="12">
        <v>3962354</v>
      </c>
      <c r="M6662" s="11">
        <v>93</v>
      </c>
      <c r="N6662" s="13"/>
      <c r="O6662" t="str">
        <f t="shared" si="215"/>
        <v/>
      </c>
    </row>
    <row r="6663" spans="1:15" hidden="1">
      <c r="A6663" s="41" t="s">
        <v>94</v>
      </c>
      <c r="B6663" s="46">
        <v>45768</v>
      </c>
      <c r="C6663" s="8" t="s">
        <v>13</v>
      </c>
      <c r="D6663" s="8" t="s">
        <v>46</v>
      </c>
      <c r="E6663" s="8" t="s">
        <v>46</v>
      </c>
      <c r="F6663" s="9">
        <f t="shared" si="214"/>
        <v>3700000</v>
      </c>
      <c r="G6663" s="9">
        <v>37</v>
      </c>
      <c r="H6663" s="10">
        <v>4080434</v>
      </c>
      <c r="I6663" s="11">
        <v>1466367239.5157292</v>
      </c>
      <c r="J6663" s="11">
        <v>13824</v>
      </c>
      <c r="K6663" s="11">
        <v>106074.01906219106</v>
      </c>
      <c r="L6663" s="12">
        <v>0</v>
      </c>
      <c r="M6663" s="11">
        <v>2728</v>
      </c>
      <c r="N6663" s="13"/>
      <c r="O6663" t="str">
        <f t="shared" si="215"/>
        <v/>
      </c>
    </row>
    <row r="6664" spans="1:15" hidden="1">
      <c r="A6664" s="41" t="s">
        <v>94</v>
      </c>
      <c r="B6664" s="46">
        <v>45768</v>
      </c>
      <c r="C6664" s="8" t="s">
        <v>13</v>
      </c>
      <c r="D6664" s="8" t="s">
        <v>46</v>
      </c>
      <c r="E6664" s="8" t="s">
        <v>46</v>
      </c>
      <c r="F6664" s="9">
        <f t="shared" si="214"/>
        <v>11800000</v>
      </c>
      <c r="G6664" s="9">
        <v>118</v>
      </c>
      <c r="H6664" s="10">
        <v>13004190</v>
      </c>
      <c r="I6664" s="11">
        <v>1479371429.5157292</v>
      </c>
      <c r="J6664" s="11">
        <v>13942</v>
      </c>
      <c r="K6664" s="11">
        <v>106108.98217728655</v>
      </c>
      <c r="L6664" s="12">
        <v>0</v>
      </c>
      <c r="M6664" s="11">
        <v>2729</v>
      </c>
      <c r="N6664" s="13"/>
      <c r="O6664" t="str">
        <f t="shared" si="215"/>
        <v/>
      </c>
    </row>
    <row r="6665" spans="1:15" hidden="1">
      <c r="A6665" s="41" t="s">
        <v>94</v>
      </c>
      <c r="B6665" s="46">
        <v>45768</v>
      </c>
      <c r="C6665" s="8" t="s">
        <v>13</v>
      </c>
      <c r="D6665" s="8" t="s">
        <v>90</v>
      </c>
      <c r="E6665" s="8" t="s">
        <v>90</v>
      </c>
      <c r="F6665" s="9">
        <f t="shared" si="214"/>
        <v>-9300000</v>
      </c>
      <c r="G6665" s="9">
        <v>-93</v>
      </c>
      <c r="H6665" s="10">
        <v>-10035816</v>
      </c>
      <c r="I6665" s="11">
        <v>18386152328</v>
      </c>
      <c r="J6665" s="11">
        <v>177416</v>
      </c>
      <c r="K6665" s="11">
        <v>103633</v>
      </c>
      <c r="L6665" s="12">
        <v>397947</v>
      </c>
      <c r="M6665" s="11">
        <v>94</v>
      </c>
      <c r="N6665" s="13"/>
      <c r="O6665" t="str">
        <f t="shared" si="215"/>
        <v/>
      </c>
    </row>
    <row r="6666" spans="1:15" hidden="1">
      <c r="A6666" s="41" t="s">
        <v>94</v>
      </c>
      <c r="B6666" s="46">
        <v>45768</v>
      </c>
      <c r="C6666" s="8" t="s">
        <v>13</v>
      </c>
      <c r="D6666" s="8" t="s">
        <v>46</v>
      </c>
      <c r="E6666" s="8" t="s">
        <v>46</v>
      </c>
      <c r="F6666" s="9">
        <f t="shared" ref="F6666:F6729" si="216">100000*G6666</f>
        <v>900000</v>
      </c>
      <c r="G6666" s="9">
        <v>9</v>
      </c>
      <c r="H6666" s="10">
        <v>994878</v>
      </c>
      <c r="I6666" s="11">
        <v>1480366307.5157292</v>
      </c>
      <c r="J6666" s="11">
        <v>13951</v>
      </c>
      <c r="K6666" s="11">
        <v>106111.84198378104</v>
      </c>
      <c r="L6666" s="12">
        <v>0</v>
      </c>
      <c r="M6666" s="11">
        <v>2730</v>
      </c>
      <c r="N6666" s="13"/>
      <c r="O6666" t="str">
        <f t="shared" si="215"/>
        <v/>
      </c>
    </row>
    <row r="6667" spans="1:15" hidden="1">
      <c r="A6667" s="41" t="s">
        <v>94</v>
      </c>
      <c r="B6667" s="46">
        <v>45768</v>
      </c>
      <c r="C6667" s="8" t="s">
        <v>13</v>
      </c>
      <c r="D6667" s="8" t="s">
        <v>14</v>
      </c>
      <c r="E6667" s="8" t="s">
        <v>14</v>
      </c>
      <c r="F6667" s="9">
        <f t="shared" si="216"/>
        <v>-9300000</v>
      </c>
      <c r="G6667" s="9">
        <v>-93</v>
      </c>
      <c r="H6667" s="10">
        <v>-9916311</v>
      </c>
      <c r="I6667" s="11">
        <v>19960688892.127064</v>
      </c>
      <c r="J6667" s="11">
        <v>198352</v>
      </c>
      <c r="K6667" s="11">
        <v>100632.65755892084</v>
      </c>
      <c r="L6667" s="12">
        <v>557473.84702036157</v>
      </c>
      <c r="M6667" s="11">
        <v>909</v>
      </c>
      <c r="N6667" s="13"/>
      <c r="O6667" t="str">
        <f t="shared" si="215"/>
        <v/>
      </c>
    </row>
    <row r="6668" spans="1:15" hidden="1">
      <c r="A6668" s="41" t="s">
        <v>94</v>
      </c>
      <c r="B6668" s="46">
        <v>45768</v>
      </c>
      <c r="C6668" s="8" t="s">
        <v>13</v>
      </c>
      <c r="D6668" s="8" t="s">
        <v>15</v>
      </c>
      <c r="E6668" s="8" t="s">
        <v>15</v>
      </c>
      <c r="F6668" s="9">
        <f t="shared" si="216"/>
        <v>1000000</v>
      </c>
      <c r="G6668" s="9">
        <v>10</v>
      </c>
      <c r="H6668" s="10">
        <v>1085440</v>
      </c>
      <c r="I6668" s="11">
        <v>9922981527.7391052</v>
      </c>
      <c r="J6668" s="11">
        <v>93522</v>
      </c>
      <c r="K6668" s="11">
        <v>106103.17922776572</v>
      </c>
      <c r="L6668" s="12">
        <v>0</v>
      </c>
      <c r="M6668" s="11">
        <v>2915</v>
      </c>
      <c r="N6668" s="13"/>
      <c r="O6668" t="str">
        <f t="shared" si="215"/>
        <v/>
      </c>
    </row>
    <row r="6669" spans="1:15" hidden="1">
      <c r="A6669" s="41" t="s">
        <v>94</v>
      </c>
      <c r="B6669" s="46">
        <v>45768</v>
      </c>
      <c r="C6669" s="8" t="s">
        <v>13</v>
      </c>
      <c r="D6669" s="8" t="s">
        <v>90</v>
      </c>
      <c r="E6669" s="8" t="s">
        <v>90</v>
      </c>
      <c r="F6669" s="9">
        <f t="shared" si="216"/>
        <v>-46300000</v>
      </c>
      <c r="G6669" s="9">
        <v>-463</v>
      </c>
      <c r="H6669" s="10">
        <v>-49963256</v>
      </c>
      <c r="I6669" s="11">
        <v>18338170249</v>
      </c>
      <c r="J6669" s="11">
        <v>176953</v>
      </c>
      <c r="K6669" s="11">
        <v>103633</v>
      </c>
      <c r="L6669" s="12">
        <v>1981177</v>
      </c>
      <c r="M6669" s="11">
        <v>95</v>
      </c>
      <c r="N6669" s="13"/>
      <c r="O6669" t="str">
        <f t="shared" si="215"/>
        <v/>
      </c>
    </row>
    <row r="6670" spans="1:15" hidden="1">
      <c r="A6670" s="41" t="s">
        <v>94</v>
      </c>
      <c r="B6670" s="46">
        <v>45768</v>
      </c>
      <c r="C6670" s="8" t="s">
        <v>13</v>
      </c>
      <c r="D6670" s="8" t="s">
        <v>90</v>
      </c>
      <c r="E6670" s="8" t="s">
        <v>90</v>
      </c>
      <c r="F6670" s="9">
        <f t="shared" si="216"/>
        <v>-55500000</v>
      </c>
      <c r="G6670" s="9">
        <v>-555</v>
      </c>
      <c r="H6670" s="10">
        <v>-59891160</v>
      </c>
      <c r="I6670" s="11">
        <v>18280653934</v>
      </c>
      <c r="J6670" s="11">
        <v>176398</v>
      </c>
      <c r="K6670" s="11">
        <v>103633</v>
      </c>
      <c r="L6670" s="12">
        <v>2374845</v>
      </c>
      <c r="M6670" s="11">
        <v>96</v>
      </c>
      <c r="N6670" s="13"/>
      <c r="O6670" t="str">
        <f t="shared" si="215"/>
        <v/>
      </c>
    </row>
    <row r="6671" spans="1:15" hidden="1">
      <c r="A6671" s="41" t="s">
        <v>94</v>
      </c>
      <c r="B6671" s="46">
        <v>45768</v>
      </c>
      <c r="C6671" s="8" t="s">
        <v>13</v>
      </c>
      <c r="D6671" s="8" t="s">
        <v>90</v>
      </c>
      <c r="E6671" s="8" t="s">
        <v>90</v>
      </c>
      <c r="F6671" s="9">
        <f t="shared" si="216"/>
        <v>-900000</v>
      </c>
      <c r="G6671" s="9">
        <v>-9</v>
      </c>
      <c r="H6671" s="10">
        <v>-971208</v>
      </c>
      <c r="I6671" s="11">
        <v>18279721237</v>
      </c>
      <c r="J6671" s="11">
        <v>176389</v>
      </c>
      <c r="K6671" s="11">
        <v>103633</v>
      </c>
      <c r="L6671" s="12">
        <v>38511</v>
      </c>
      <c r="M6671" s="11">
        <v>97</v>
      </c>
      <c r="N6671" s="13"/>
      <c r="O6671" t="str">
        <f t="shared" si="215"/>
        <v/>
      </c>
    </row>
    <row r="6672" spans="1:15" hidden="1">
      <c r="A6672" s="41" t="s">
        <v>94</v>
      </c>
      <c r="B6672" s="46">
        <v>45768</v>
      </c>
      <c r="C6672" s="8" t="s">
        <v>13</v>
      </c>
      <c r="D6672" s="8" t="s">
        <v>90</v>
      </c>
      <c r="E6672" s="8" t="s">
        <v>90</v>
      </c>
      <c r="F6672" s="9">
        <f t="shared" si="216"/>
        <v>-15900000</v>
      </c>
      <c r="G6672" s="9">
        <v>-159</v>
      </c>
      <c r="H6672" s="10">
        <v>-17158008</v>
      </c>
      <c r="I6672" s="11">
        <v>18263243590</v>
      </c>
      <c r="J6672" s="11">
        <v>176230</v>
      </c>
      <c r="K6672" s="11">
        <v>103633</v>
      </c>
      <c r="L6672" s="12">
        <v>680361</v>
      </c>
      <c r="M6672" s="11">
        <v>98</v>
      </c>
      <c r="N6672" s="13"/>
      <c r="O6672" t="str">
        <f t="shared" ref="O6672:O6735" si="217">IF(M6672=_xlfn.MAXIFS(M:M,D:D,D6672),"X","")</f>
        <v/>
      </c>
    </row>
    <row r="6673" spans="1:15" hidden="1">
      <c r="A6673" s="41" t="s">
        <v>94</v>
      </c>
      <c r="B6673" s="46">
        <v>45768</v>
      </c>
      <c r="C6673" s="8" t="s">
        <v>13</v>
      </c>
      <c r="D6673" s="8" t="s">
        <v>90</v>
      </c>
      <c r="E6673" s="8" t="s">
        <v>90</v>
      </c>
      <c r="F6673" s="9">
        <f t="shared" si="216"/>
        <v>-37000000</v>
      </c>
      <c r="G6673" s="9">
        <v>-370</v>
      </c>
      <c r="H6673" s="10">
        <v>-39927440</v>
      </c>
      <c r="I6673" s="11">
        <v>18224899380</v>
      </c>
      <c r="J6673" s="11">
        <v>175860</v>
      </c>
      <c r="K6673" s="11">
        <v>103633</v>
      </c>
      <c r="L6673" s="12">
        <v>1583230</v>
      </c>
      <c r="M6673" s="11">
        <v>99</v>
      </c>
      <c r="N6673" s="13"/>
      <c r="O6673" t="str">
        <f t="shared" si="217"/>
        <v/>
      </c>
    </row>
    <row r="6674" spans="1:15" hidden="1">
      <c r="A6674" s="41" t="s">
        <v>94</v>
      </c>
      <c r="B6674" s="46">
        <v>45768</v>
      </c>
      <c r="C6674" s="8" t="s">
        <v>13</v>
      </c>
      <c r="D6674" s="8" t="s">
        <v>46</v>
      </c>
      <c r="E6674" s="8" t="s">
        <v>46</v>
      </c>
      <c r="F6674" s="9">
        <f t="shared" si="216"/>
        <v>6500000</v>
      </c>
      <c r="G6674" s="9">
        <v>65</v>
      </c>
      <c r="H6674" s="10">
        <v>7178340</v>
      </c>
      <c r="I6674" s="11">
        <v>1487544647.5157292</v>
      </c>
      <c r="J6674" s="11">
        <v>14016</v>
      </c>
      <c r="K6674" s="11">
        <v>106131.89551339392</v>
      </c>
      <c r="L6674" s="12">
        <v>0</v>
      </c>
      <c r="M6674" s="11">
        <v>2731</v>
      </c>
      <c r="N6674" s="13"/>
      <c r="O6674" t="str">
        <f t="shared" si="217"/>
        <v/>
      </c>
    </row>
    <row r="6675" spans="1:15" hidden="1">
      <c r="A6675" s="41" t="s">
        <v>94</v>
      </c>
      <c r="B6675" s="46">
        <v>45768</v>
      </c>
      <c r="C6675" s="8" t="s">
        <v>13</v>
      </c>
      <c r="D6675" s="8" t="s">
        <v>90</v>
      </c>
      <c r="E6675" s="8" t="s">
        <v>90</v>
      </c>
      <c r="F6675" s="9">
        <f t="shared" si="216"/>
        <v>-75900000</v>
      </c>
      <c r="G6675" s="9">
        <v>-759</v>
      </c>
      <c r="H6675" s="10">
        <v>-81905208</v>
      </c>
      <c r="I6675" s="11">
        <v>18146241933</v>
      </c>
      <c r="J6675" s="11">
        <v>175101</v>
      </c>
      <c r="K6675" s="11">
        <v>103633</v>
      </c>
      <c r="L6675" s="12">
        <v>3247761</v>
      </c>
      <c r="M6675" s="11">
        <v>100</v>
      </c>
      <c r="N6675" s="13"/>
      <c r="O6675" t="str">
        <f t="shared" si="217"/>
        <v/>
      </c>
    </row>
    <row r="6676" spans="1:15" hidden="1">
      <c r="A6676" s="41" t="s">
        <v>94</v>
      </c>
      <c r="B6676" s="46">
        <v>45768</v>
      </c>
      <c r="C6676" s="8" t="s">
        <v>13</v>
      </c>
      <c r="D6676" s="8" t="s">
        <v>46</v>
      </c>
      <c r="E6676" s="8" t="s">
        <v>46</v>
      </c>
      <c r="F6676" s="9">
        <f t="shared" si="216"/>
        <v>90400000</v>
      </c>
      <c r="G6676" s="9">
        <v>904</v>
      </c>
      <c r="H6676" s="10">
        <v>99888384</v>
      </c>
      <c r="I6676" s="11">
        <v>1587433031.5157292</v>
      </c>
      <c r="J6676" s="11">
        <v>14920</v>
      </c>
      <c r="K6676" s="11">
        <v>106396.31578523654</v>
      </c>
      <c r="L6676" s="12">
        <v>0</v>
      </c>
      <c r="M6676" s="11">
        <v>2732</v>
      </c>
      <c r="N6676" s="13"/>
      <c r="O6676" t="str">
        <f t="shared" si="217"/>
        <v/>
      </c>
    </row>
    <row r="6677" spans="1:15" hidden="1">
      <c r="A6677" s="41" t="s">
        <v>94</v>
      </c>
      <c r="B6677" s="46">
        <v>45768</v>
      </c>
      <c r="C6677" s="8" t="s">
        <v>13</v>
      </c>
      <c r="D6677" s="8" t="s">
        <v>90</v>
      </c>
      <c r="E6677" s="8" t="s">
        <v>90</v>
      </c>
      <c r="F6677" s="9">
        <f t="shared" si="216"/>
        <v>-900000</v>
      </c>
      <c r="G6677" s="9">
        <v>-9</v>
      </c>
      <c r="H6677" s="10">
        <v>-971208</v>
      </c>
      <c r="I6677" s="11">
        <v>18145309236</v>
      </c>
      <c r="J6677" s="11">
        <v>175092</v>
      </c>
      <c r="K6677" s="11">
        <v>103633</v>
      </c>
      <c r="L6677" s="12">
        <v>38511</v>
      </c>
      <c r="M6677" s="11">
        <v>101</v>
      </c>
      <c r="N6677" s="13"/>
      <c r="O6677" t="str">
        <f t="shared" si="217"/>
        <v/>
      </c>
    </row>
    <row r="6678" spans="1:15" hidden="1">
      <c r="A6678" s="41" t="s">
        <v>94</v>
      </c>
      <c r="B6678" s="46">
        <v>45768</v>
      </c>
      <c r="C6678" s="8" t="s">
        <v>13</v>
      </c>
      <c r="D6678" s="8" t="s">
        <v>46</v>
      </c>
      <c r="E6678" s="8" t="s">
        <v>46</v>
      </c>
      <c r="F6678" s="9">
        <f t="shared" si="216"/>
        <v>10900000</v>
      </c>
      <c r="G6678" s="9">
        <v>109</v>
      </c>
      <c r="H6678" s="10">
        <v>12034145</v>
      </c>
      <c r="I6678" s="11">
        <v>1599467176.5157292</v>
      </c>
      <c r="J6678" s="11">
        <v>15029</v>
      </c>
      <c r="K6678" s="11">
        <v>106425.38934830856</v>
      </c>
      <c r="L6678" s="12">
        <v>0</v>
      </c>
      <c r="M6678" s="11">
        <v>2733</v>
      </c>
      <c r="N6678" s="13"/>
      <c r="O6678" t="str">
        <f t="shared" si="217"/>
        <v/>
      </c>
    </row>
    <row r="6679" spans="1:15" hidden="1">
      <c r="A6679" s="41" t="s">
        <v>94</v>
      </c>
      <c r="B6679" s="46">
        <v>45768</v>
      </c>
      <c r="C6679" s="8" t="s">
        <v>13</v>
      </c>
      <c r="D6679" s="8" t="s">
        <v>46</v>
      </c>
      <c r="E6679" s="8" t="s">
        <v>46</v>
      </c>
      <c r="F6679" s="9">
        <f t="shared" si="216"/>
        <v>13600000</v>
      </c>
      <c r="G6679" s="9">
        <v>136</v>
      </c>
      <c r="H6679" s="10">
        <v>15033712</v>
      </c>
      <c r="I6679" s="11">
        <v>1614500888.5157292</v>
      </c>
      <c r="J6679" s="11">
        <v>15165</v>
      </c>
      <c r="K6679" s="11">
        <v>106462.30718864023</v>
      </c>
      <c r="L6679" s="12">
        <v>0</v>
      </c>
      <c r="M6679" s="11">
        <v>2734</v>
      </c>
      <c r="N6679" s="13"/>
      <c r="O6679" t="str">
        <f t="shared" si="217"/>
        <v/>
      </c>
    </row>
    <row r="6680" spans="1:15" hidden="1">
      <c r="A6680" s="41" t="s">
        <v>94</v>
      </c>
      <c r="B6680" s="46">
        <v>45768</v>
      </c>
      <c r="C6680" s="8" t="s">
        <v>13</v>
      </c>
      <c r="D6680" s="8" t="s">
        <v>14</v>
      </c>
      <c r="E6680" s="8" t="s">
        <v>14</v>
      </c>
      <c r="F6680" s="9">
        <f t="shared" si="216"/>
        <v>9300000</v>
      </c>
      <c r="G6680" s="9">
        <v>93</v>
      </c>
      <c r="H6680" s="10">
        <v>9900408</v>
      </c>
      <c r="I6680" s="11">
        <v>19970589300.127064</v>
      </c>
      <c r="J6680" s="11">
        <v>198445</v>
      </c>
      <c r="K6680" s="11">
        <v>100635.38663169676</v>
      </c>
      <c r="L6680" s="12">
        <v>0</v>
      </c>
      <c r="M6680" s="11">
        <v>910</v>
      </c>
      <c r="N6680" s="13"/>
      <c r="O6680" t="str">
        <f t="shared" si="217"/>
        <v/>
      </c>
    </row>
    <row r="6681" spans="1:15" hidden="1">
      <c r="A6681" s="41" t="s">
        <v>94</v>
      </c>
      <c r="B6681" s="46">
        <v>45768</v>
      </c>
      <c r="C6681" s="8" t="s">
        <v>13</v>
      </c>
      <c r="D6681" s="8" t="s">
        <v>46</v>
      </c>
      <c r="E6681" s="8" t="s">
        <v>46</v>
      </c>
      <c r="F6681" s="9">
        <f t="shared" si="216"/>
        <v>11000000</v>
      </c>
      <c r="G6681" s="9">
        <v>110</v>
      </c>
      <c r="H6681" s="10">
        <v>12095380</v>
      </c>
      <c r="I6681" s="11">
        <v>1626596268.5157292</v>
      </c>
      <c r="J6681" s="11">
        <v>15275</v>
      </c>
      <c r="K6681" s="11">
        <v>106487.48075389389</v>
      </c>
      <c r="L6681" s="12">
        <v>0</v>
      </c>
      <c r="M6681" s="11">
        <v>2735</v>
      </c>
      <c r="N6681" s="13"/>
      <c r="O6681" t="str">
        <f t="shared" si="217"/>
        <v/>
      </c>
    </row>
    <row r="6682" spans="1:15" hidden="1">
      <c r="A6682" s="41" t="s">
        <v>94</v>
      </c>
      <c r="B6682" s="46">
        <v>45768</v>
      </c>
      <c r="C6682" s="8" t="s">
        <v>13</v>
      </c>
      <c r="D6682" s="8" t="s">
        <v>46</v>
      </c>
      <c r="E6682" s="8" t="s">
        <v>46</v>
      </c>
      <c r="F6682" s="9">
        <f t="shared" si="216"/>
        <v>27600000</v>
      </c>
      <c r="G6682" s="9">
        <v>276</v>
      </c>
      <c r="H6682" s="10">
        <v>30433692</v>
      </c>
      <c r="I6682" s="11">
        <v>1657029960.5157292</v>
      </c>
      <c r="J6682" s="11">
        <v>15551</v>
      </c>
      <c r="K6682" s="11">
        <v>106554.55986854409</v>
      </c>
      <c r="L6682" s="12">
        <v>0</v>
      </c>
      <c r="M6682" s="11">
        <v>2736</v>
      </c>
      <c r="N6682" s="13"/>
      <c r="O6682" t="str">
        <f t="shared" si="217"/>
        <v/>
      </c>
    </row>
    <row r="6683" spans="1:15" hidden="1">
      <c r="A6683" s="41" t="s">
        <v>94</v>
      </c>
      <c r="B6683" s="46">
        <v>45768</v>
      </c>
      <c r="C6683" s="8" t="s">
        <v>13</v>
      </c>
      <c r="D6683" s="8" t="s">
        <v>90</v>
      </c>
      <c r="E6683" s="8" t="s">
        <v>90</v>
      </c>
      <c r="F6683" s="9">
        <f t="shared" si="216"/>
        <v>-900000</v>
      </c>
      <c r="G6683" s="9">
        <v>-9</v>
      </c>
      <c r="H6683" s="10">
        <v>-971208</v>
      </c>
      <c r="I6683" s="11">
        <v>18144376539</v>
      </c>
      <c r="J6683" s="11">
        <v>175083</v>
      </c>
      <c r="K6683" s="11">
        <v>103633</v>
      </c>
      <c r="L6683" s="12">
        <v>38511</v>
      </c>
      <c r="M6683" s="11">
        <v>102</v>
      </c>
      <c r="N6683" s="13"/>
      <c r="O6683" t="str">
        <f t="shared" si="217"/>
        <v/>
      </c>
    </row>
    <row r="6684" spans="1:15" hidden="1">
      <c r="A6684" s="41" t="s">
        <v>94</v>
      </c>
      <c r="B6684" s="46">
        <v>45768</v>
      </c>
      <c r="C6684" s="8" t="s">
        <v>13</v>
      </c>
      <c r="D6684" s="8" t="s">
        <v>90</v>
      </c>
      <c r="E6684" s="8" t="s">
        <v>90</v>
      </c>
      <c r="F6684" s="9">
        <f t="shared" si="216"/>
        <v>-1800000</v>
      </c>
      <c r="G6684" s="9">
        <v>-18</v>
      </c>
      <c r="H6684" s="10">
        <v>-1942416</v>
      </c>
      <c r="I6684" s="11">
        <v>18142511145</v>
      </c>
      <c r="J6684" s="11">
        <v>175065</v>
      </c>
      <c r="K6684" s="11">
        <v>103633</v>
      </c>
      <c r="L6684" s="12">
        <v>77022</v>
      </c>
      <c r="M6684" s="11">
        <v>103</v>
      </c>
      <c r="N6684" s="13"/>
      <c r="O6684" t="str">
        <f t="shared" si="217"/>
        <v/>
      </c>
    </row>
    <row r="6685" spans="1:15" hidden="1">
      <c r="A6685" s="41" t="s">
        <v>94</v>
      </c>
      <c r="B6685" s="46">
        <v>45768</v>
      </c>
      <c r="C6685" s="8" t="s">
        <v>13</v>
      </c>
      <c r="D6685" s="8" t="s">
        <v>90</v>
      </c>
      <c r="E6685" s="8" t="s">
        <v>90</v>
      </c>
      <c r="F6685" s="9">
        <f t="shared" si="216"/>
        <v>-1800000</v>
      </c>
      <c r="G6685" s="9">
        <v>-18</v>
      </c>
      <c r="H6685" s="10">
        <v>-1942416</v>
      </c>
      <c r="I6685" s="11">
        <v>18140645751</v>
      </c>
      <c r="J6685" s="11">
        <v>175047</v>
      </c>
      <c r="K6685" s="11">
        <v>103633</v>
      </c>
      <c r="L6685" s="12">
        <v>77022</v>
      </c>
      <c r="M6685" s="11">
        <v>104</v>
      </c>
      <c r="N6685" s="13"/>
      <c r="O6685" t="str">
        <f t="shared" si="217"/>
        <v/>
      </c>
    </row>
    <row r="6686" spans="1:15" hidden="1">
      <c r="A6686" s="41" t="s">
        <v>94</v>
      </c>
      <c r="B6686" s="46">
        <v>45768</v>
      </c>
      <c r="C6686" s="8" t="s">
        <v>13</v>
      </c>
      <c r="D6686" s="8" t="s">
        <v>46</v>
      </c>
      <c r="E6686" s="8" t="s">
        <v>46</v>
      </c>
      <c r="F6686" s="9">
        <f t="shared" si="216"/>
        <v>3600000</v>
      </c>
      <c r="G6686" s="9">
        <v>36</v>
      </c>
      <c r="H6686" s="10">
        <v>3957948</v>
      </c>
      <c r="I6686" s="11">
        <v>1660987908.5157292</v>
      </c>
      <c r="J6686" s="11">
        <v>15587</v>
      </c>
      <c r="K6686" s="11">
        <v>106562.38586743627</v>
      </c>
      <c r="L6686" s="12">
        <v>0</v>
      </c>
      <c r="M6686" s="11">
        <v>2737</v>
      </c>
      <c r="N6686" s="13"/>
      <c r="O6686" t="str">
        <f t="shared" si="217"/>
        <v/>
      </c>
    </row>
    <row r="6687" spans="1:15" hidden="1">
      <c r="A6687" s="41" t="s">
        <v>94</v>
      </c>
      <c r="B6687" s="46">
        <v>45768</v>
      </c>
      <c r="C6687" s="8" t="s">
        <v>13</v>
      </c>
      <c r="D6687" s="8" t="s">
        <v>90</v>
      </c>
      <c r="E6687" s="8" t="s">
        <v>90</v>
      </c>
      <c r="F6687" s="9">
        <f t="shared" si="216"/>
        <v>-1800000</v>
      </c>
      <c r="G6687" s="9">
        <v>-18</v>
      </c>
      <c r="H6687" s="10">
        <v>-1942416</v>
      </c>
      <c r="I6687" s="11">
        <v>18138780357</v>
      </c>
      <c r="J6687" s="11">
        <v>175029</v>
      </c>
      <c r="K6687" s="11">
        <v>103633</v>
      </c>
      <c r="L6687" s="12">
        <v>77022</v>
      </c>
      <c r="M6687" s="11">
        <v>105</v>
      </c>
      <c r="N6687" s="13"/>
      <c r="O6687" t="str">
        <f t="shared" si="217"/>
        <v/>
      </c>
    </row>
    <row r="6688" spans="1:15" hidden="1">
      <c r="A6688" s="41" t="s">
        <v>94</v>
      </c>
      <c r="B6688" s="46">
        <v>45768</v>
      </c>
      <c r="C6688" s="8" t="s">
        <v>13</v>
      </c>
      <c r="D6688" s="8" t="s">
        <v>90</v>
      </c>
      <c r="E6688" s="8" t="s">
        <v>90</v>
      </c>
      <c r="F6688" s="9">
        <f t="shared" si="216"/>
        <v>-75600000</v>
      </c>
      <c r="G6688" s="9">
        <v>-756</v>
      </c>
      <c r="H6688" s="10">
        <v>-81581472</v>
      </c>
      <c r="I6688" s="11">
        <v>18060433809</v>
      </c>
      <c r="J6688" s="11">
        <v>174273</v>
      </c>
      <c r="K6688" s="11">
        <v>103633</v>
      </c>
      <c r="L6688" s="12">
        <v>3234924</v>
      </c>
      <c r="M6688" s="11">
        <v>106</v>
      </c>
      <c r="N6688" s="13"/>
      <c r="O6688" t="str">
        <f t="shared" si="217"/>
        <v/>
      </c>
    </row>
    <row r="6689" spans="1:15" hidden="1">
      <c r="A6689" s="41" t="s">
        <v>94</v>
      </c>
      <c r="B6689" s="46">
        <v>45768</v>
      </c>
      <c r="C6689" s="8" t="s">
        <v>13</v>
      </c>
      <c r="D6689" s="8" t="s">
        <v>90</v>
      </c>
      <c r="E6689" s="8" t="s">
        <v>90</v>
      </c>
      <c r="F6689" s="9">
        <f t="shared" si="216"/>
        <v>-1900000</v>
      </c>
      <c r="G6689" s="9">
        <v>-19</v>
      </c>
      <c r="H6689" s="10">
        <v>-2050328</v>
      </c>
      <c r="I6689" s="11">
        <v>18058464782</v>
      </c>
      <c r="J6689" s="11">
        <v>174254</v>
      </c>
      <c r="K6689" s="11">
        <v>103633</v>
      </c>
      <c r="L6689" s="12">
        <v>81301</v>
      </c>
      <c r="M6689" s="11">
        <v>107</v>
      </c>
      <c r="N6689" s="13"/>
      <c r="O6689" t="str">
        <f t="shared" si="217"/>
        <v/>
      </c>
    </row>
    <row r="6690" spans="1:15" hidden="1">
      <c r="A6690" s="41" t="s">
        <v>94</v>
      </c>
      <c r="B6690" s="46">
        <v>45768</v>
      </c>
      <c r="C6690" s="8" t="s">
        <v>13</v>
      </c>
      <c r="D6690" s="8" t="s">
        <v>90</v>
      </c>
      <c r="E6690" s="8" t="s">
        <v>90</v>
      </c>
      <c r="F6690" s="9">
        <f t="shared" si="216"/>
        <v>-47200000</v>
      </c>
      <c r="G6690" s="9">
        <v>-472</v>
      </c>
      <c r="H6690" s="10">
        <v>-50934464</v>
      </c>
      <c r="I6690" s="11">
        <v>18009550006</v>
      </c>
      <c r="J6690" s="11">
        <v>173782</v>
      </c>
      <c r="K6690" s="11">
        <v>103633</v>
      </c>
      <c r="L6690" s="12">
        <v>2019688</v>
      </c>
      <c r="M6690" s="11">
        <v>108</v>
      </c>
      <c r="N6690" s="13"/>
      <c r="O6690" t="str">
        <f t="shared" si="217"/>
        <v/>
      </c>
    </row>
    <row r="6691" spans="1:15" hidden="1">
      <c r="A6691" s="41" t="s">
        <v>94</v>
      </c>
      <c r="B6691" s="46">
        <v>45768</v>
      </c>
      <c r="C6691" s="8" t="s">
        <v>13</v>
      </c>
      <c r="D6691" s="8" t="s">
        <v>90</v>
      </c>
      <c r="E6691" s="8" t="s">
        <v>90</v>
      </c>
      <c r="F6691" s="9">
        <f t="shared" si="216"/>
        <v>-2800000</v>
      </c>
      <c r="G6691" s="9">
        <v>-28</v>
      </c>
      <c r="H6691" s="10">
        <v>-3021536</v>
      </c>
      <c r="I6691" s="11">
        <v>18006648282</v>
      </c>
      <c r="J6691" s="11">
        <v>173754</v>
      </c>
      <c r="K6691" s="11">
        <v>103633</v>
      </c>
      <c r="L6691" s="12">
        <v>119812</v>
      </c>
      <c r="M6691" s="11">
        <v>109</v>
      </c>
      <c r="N6691" s="13"/>
      <c r="O6691" t="str">
        <f t="shared" si="217"/>
        <v/>
      </c>
    </row>
    <row r="6692" spans="1:15" hidden="1">
      <c r="A6692" s="41" t="s">
        <v>94</v>
      </c>
      <c r="B6692" s="46">
        <v>45768</v>
      </c>
      <c r="C6692" s="8" t="s">
        <v>13</v>
      </c>
      <c r="D6692" s="8" t="s">
        <v>90</v>
      </c>
      <c r="E6692" s="8" t="s">
        <v>90</v>
      </c>
      <c r="F6692" s="9">
        <f t="shared" si="216"/>
        <v>-30000000</v>
      </c>
      <c r="G6692" s="9">
        <v>-300</v>
      </c>
      <c r="H6692" s="10">
        <v>-32373600</v>
      </c>
      <c r="I6692" s="11">
        <v>17975558382</v>
      </c>
      <c r="J6692" s="11">
        <v>173454</v>
      </c>
      <c r="K6692" s="11">
        <v>103633</v>
      </c>
      <c r="L6692" s="12">
        <v>1283700</v>
      </c>
      <c r="M6692" s="11">
        <v>110</v>
      </c>
      <c r="N6692" s="13"/>
      <c r="O6692" t="str">
        <f t="shared" si="217"/>
        <v/>
      </c>
    </row>
    <row r="6693" spans="1:15" hidden="1">
      <c r="A6693" s="41" t="s">
        <v>94</v>
      </c>
      <c r="B6693" s="46">
        <v>45768</v>
      </c>
      <c r="C6693" s="8" t="s">
        <v>13</v>
      </c>
      <c r="D6693" s="8" t="s">
        <v>14</v>
      </c>
      <c r="E6693" s="8" t="s">
        <v>14</v>
      </c>
      <c r="F6693" s="9">
        <f t="shared" si="216"/>
        <v>-4600000</v>
      </c>
      <c r="G6693" s="9">
        <v>-46</v>
      </c>
      <c r="H6693" s="10">
        <v>-4904842</v>
      </c>
      <c r="I6693" s="11">
        <v>19965960072.342007</v>
      </c>
      <c r="J6693" s="11">
        <v>198399</v>
      </c>
      <c r="K6693" s="11">
        <v>100635.38663169676</v>
      </c>
      <c r="L6693" s="12">
        <v>275614.21494194865</v>
      </c>
      <c r="M6693" s="11">
        <v>911</v>
      </c>
      <c r="N6693" s="13"/>
      <c r="O6693" t="str">
        <f t="shared" si="217"/>
        <v/>
      </c>
    </row>
    <row r="6694" spans="1:15" hidden="1">
      <c r="A6694" s="41" t="s">
        <v>94</v>
      </c>
      <c r="B6694" s="46">
        <v>45768</v>
      </c>
      <c r="C6694" s="8" t="s">
        <v>13</v>
      </c>
      <c r="D6694" s="8" t="s">
        <v>46</v>
      </c>
      <c r="E6694" s="8" t="s">
        <v>46</v>
      </c>
      <c r="F6694" s="9">
        <f t="shared" si="216"/>
        <v>4200000</v>
      </c>
      <c r="G6694" s="9">
        <v>42</v>
      </c>
      <c r="H6694" s="10">
        <v>4613742</v>
      </c>
      <c r="I6694" s="11">
        <v>1665601650.5157292</v>
      </c>
      <c r="J6694" s="11">
        <v>15629</v>
      </c>
      <c r="K6694" s="11">
        <v>106571.22339981631</v>
      </c>
      <c r="L6694" s="12">
        <v>0</v>
      </c>
      <c r="M6694" s="11">
        <v>2738</v>
      </c>
      <c r="N6694" s="13"/>
      <c r="O6694" t="str">
        <f t="shared" si="217"/>
        <v/>
      </c>
    </row>
    <row r="6695" spans="1:15" hidden="1">
      <c r="A6695" s="41" t="s">
        <v>94</v>
      </c>
      <c r="B6695" s="46">
        <v>45768</v>
      </c>
      <c r="C6695" s="8" t="s">
        <v>13</v>
      </c>
      <c r="D6695" s="8" t="s">
        <v>90</v>
      </c>
      <c r="E6695" s="8" t="s">
        <v>90</v>
      </c>
      <c r="F6695" s="9">
        <f t="shared" si="216"/>
        <v>-2700000</v>
      </c>
      <c r="G6695" s="9">
        <v>-27</v>
      </c>
      <c r="H6695" s="10">
        <v>-2913624</v>
      </c>
      <c r="I6695" s="11">
        <v>17972760291</v>
      </c>
      <c r="J6695" s="11">
        <v>173427</v>
      </c>
      <c r="K6695" s="11">
        <v>103633</v>
      </c>
      <c r="L6695" s="12">
        <v>115533</v>
      </c>
      <c r="M6695" s="11">
        <v>111</v>
      </c>
      <c r="N6695" s="13"/>
      <c r="O6695" t="str">
        <f t="shared" si="217"/>
        <v/>
      </c>
    </row>
    <row r="6696" spans="1:15" hidden="1">
      <c r="A6696" s="41" t="s">
        <v>94</v>
      </c>
      <c r="B6696" s="46">
        <v>45768</v>
      </c>
      <c r="C6696" s="8" t="s">
        <v>13</v>
      </c>
      <c r="D6696" s="8" t="s">
        <v>46</v>
      </c>
      <c r="E6696" s="8" t="s">
        <v>46</v>
      </c>
      <c r="F6696" s="9">
        <f t="shared" si="216"/>
        <v>337700000</v>
      </c>
      <c r="G6696" s="9">
        <v>3377</v>
      </c>
      <c r="H6696" s="10">
        <v>371746914</v>
      </c>
      <c r="I6696" s="11">
        <v>2037348564.5157292</v>
      </c>
      <c r="J6696" s="11">
        <v>19006</v>
      </c>
      <c r="K6696" s="11">
        <v>107195.02075743077</v>
      </c>
      <c r="L6696" s="12">
        <v>0</v>
      </c>
      <c r="M6696" s="11">
        <v>2739</v>
      </c>
      <c r="N6696" s="13"/>
      <c r="O6696" t="str">
        <f t="shared" si="217"/>
        <v/>
      </c>
    </row>
    <row r="6697" spans="1:15" hidden="1">
      <c r="A6697" s="41" t="s">
        <v>94</v>
      </c>
      <c r="B6697" s="46">
        <v>45768</v>
      </c>
      <c r="C6697" s="8" t="s">
        <v>13</v>
      </c>
      <c r="D6697" s="8" t="s">
        <v>90</v>
      </c>
      <c r="E6697" s="8" t="s">
        <v>90</v>
      </c>
      <c r="F6697" s="9">
        <f t="shared" si="216"/>
        <v>-55700000</v>
      </c>
      <c r="G6697" s="9">
        <v>-557</v>
      </c>
      <c r="H6697" s="10">
        <v>-60106984</v>
      </c>
      <c r="I6697" s="11">
        <v>17915036710</v>
      </c>
      <c r="J6697" s="11">
        <v>172870</v>
      </c>
      <c r="K6697" s="11">
        <v>103633</v>
      </c>
      <c r="L6697" s="12">
        <v>2383403</v>
      </c>
      <c r="M6697" s="11">
        <v>112</v>
      </c>
      <c r="N6697" s="13"/>
      <c r="O6697" t="str">
        <f t="shared" si="217"/>
        <v/>
      </c>
    </row>
    <row r="6698" spans="1:15" hidden="1">
      <c r="A6698" s="41" t="s">
        <v>94</v>
      </c>
      <c r="B6698" s="46">
        <v>45768</v>
      </c>
      <c r="C6698" s="8" t="s">
        <v>13</v>
      </c>
      <c r="D6698" s="8" t="s">
        <v>90</v>
      </c>
      <c r="E6698" s="8" t="s">
        <v>90</v>
      </c>
      <c r="F6698" s="9">
        <f t="shared" si="216"/>
        <v>-5200000</v>
      </c>
      <c r="G6698" s="9">
        <v>-52</v>
      </c>
      <c r="H6698" s="10">
        <v>-5611424</v>
      </c>
      <c r="I6698" s="11">
        <v>17909647794</v>
      </c>
      <c r="J6698" s="11">
        <v>172818</v>
      </c>
      <c r="K6698" s="11">
        <v>103633</v>
      </c>
      <c r="L6698" s="12">
        <v>222508</v>
      </c>
      <c r="M6698" s="11">
        <v>113</v>
      </c>
      <c r="N6698" s="13"/>
      <c r="O6698" t="str">
        <f t="shared" si="217"/>
        <v/>
      </c>
    </row>
    <row r="6699" spans="1:15" hidden="1">
      <c r="A6699" s="41" t="s">
        <v>94</v>
      </c>
      <c r="B6699" s="46">
        <v>45768</v>
      </c>
      <c r="C6699" s="8" t="s">
        <v>13</v>
      </c>
      <c r="D6699" s="8" t="s">
        <v>90</v>
      </c>
      <c r="E6699" s="8" t="s">
        <v>90</v>
      </c>
      <c r="F6699" s="9">
        <f t="shared" si="216"/>
        <v>-46300000</v>
      </c>
      <c r="G6699" s="9">
        <v>-463</v>
      </c>
      <c r="H6699" s="10">
        <v>-49963256</v>
      </c>
      <c r="I6699" s="11">
        <v>17861665715</v>
      </c>
      <c r="J6699" s="11">
        <v>172355</v>
      </c>
      <c r="K6699" s="11">
        <v>103633</v>
      </c>
      <c r="L6699" s="12">
        <v>1981177</v>
      </c>
      <c r="M6699" s="11">
        <v>114</v>
      </c>
      <c r="N6699" s="13"/>
      <c r="O6699" t="str">
        <f t="shared" si="217"/>
        <v/>
      </c>
    </row>
    <row r="6700" spans="1:15" hidden="1">
      <c r="A6700" s="41" t="s">
        <v>94</v>
      </c>
      <c r="B6700" s="46">
        <v>45768</v>
      </c>
      <c r="C6700" s="8" t="s">
        <v>13</v>
      </c>
      <c r="D6700" s="8" t="s">
        <v>90</v>
      </c>
      <c r="E6700" s="8" t="s">
        <v>90</v>
      </c>
      <c r="F6700" s="9">
        <f t="shared" si="216"/>
        <v>-11900000</v>
      </c>
      <c r="G6700" s="9">
        <v>-119</v>
      </c>
      <c r="H6700" s="10">
        <v>-12841528</v>
      </c>
      <c r="I6700" s="11">
        <v>17849333388</v>
      </c>
      <c r="J6700" s="11">
        <v>172236</v>
      </c>
      <c r="K6700" s="11">
        <v>103633</v>
      </c>
      <c r="L6700" s="12">
        <v>509201</v>
      </c>
      <c r="M6700" s="11">
        <v>115</v>
      </c>
      <c r="N6700" s="13"/>
      <c r="O6700" t="str">
        <f t="shared" si="217"/>
        <v/>
      </c>
    </row>
    <row r="6701" spans="1:15" hidden="1">
      <c r="A6701" s="41" t="s">
        <v>94</v>
      </c>
      <c r="B6701" s="46">
        <v>45768</v>
      </c>
      <c r="C6701" s="8" t="s">
        <v>13</v>
      </c>
      <c r="D6701" s="8" t="s">
        <v>14</v>
      </c>
      <c r="E6701" s="8" t="s">
        <v>14</v>
      </c>
      <c r="F6701" s="9">
        <f t="shared" si="216"/>
        <v>-1800000</v>
      </c>
      <c r="G6701" s="9">
        <v>-18</v>
      </c>
      <c r="H6701" s="10">
        <v>-1919286</v>
      </c>
      <c r="I6701" s="11">
        <v>19964148635.382637</v>
      </c>
      <c r="J6701" s="11">
        <v>198381</v>
      </c>
      <c r="K6701" s="11">
        <v>100635.38663169676</v>
      </c>
      <c r="L6701" s="12">
        <v>107849.04062945838</v>
      </c>
      <c r="M6701" s="11">
        <v>912</v>
      </c>
      <c r="N6701" s="13"/>
      <c r="O6701" t="str">
        <f t="shared" si="217"/>
        <v/>
      </c>
    </row>
    <row r="6702" spans="1:15" hidden="1">
      <c r="A6702" s="41" t="s">
        <v>94</v>
      </c>
      <c r="B6702" s="46">
        <v>45768</v>
      </c>
      <c r="C6702" s="8" t="s">
        <v>13</v>
      </c>
      <c r="D6702" s="8" t="s">
        <v>90</v>
      </c>
      <c r="E6702" s="8" t="s">
        <v>90</v>
      </c>
      <c r="F6702" s="9">
        <f t="shared" si="216"/>
        <v>-5500000</v>
      </c>
      <c r="G6702" s="9">
        <v>-55</v>
      </c>
      <c r="H6702" s="10">
        <v>-5935160</v>
      </c>
      <c r="I6702" s="11">
        <v>17843633573</v>
      </c>
      <c r="J6702" s="11">
        <v>172181</v>
      </c>
      <c r="K6702" s="11">
        <v>103633</v>
      </c>
      <c r="L6702" s="12">
        <v>235345</v>
      </c>
      <c r="M6702" s="11">
        <v>116</v>
      </c>
      <c r="N6702" s="13"/>
      <c r="O6702" t="str">
        <f t="shared" si="217"/>
        <v/>
      </c>
    </row>
    <row r="6703" spans="1:15" hidden="1">
      <c r="A6703" s="41" t="s">
        <v>94</v>
      </c>
      <c r="B6703" s="46">
        <v>45768</v>
      </c>
      <c r="C6703" s="8" t="s">
        <v>13</v>
      </c>
      <c r="D6703" s="8" t="s">
        <v>90</v>
      </c>
      <c r="E6703" s="8" t="s">
        <v>90</v>
      </c>
      <c r="F6703" s="9">
        <f t="shared" si="216"/>
        <v>-18900000</v>
      </c>
      <c r="G6703" s="9">
        <v>-189</v>
      </c>
      <c r="H6703" s="10">
        <v>-20395368</v>
      </c>
      <c r="I6703" s="11">
        <v>17824046936</v>
      </c>
      <c r="J6703" s="11">
        <v>171992</v>
      </c>
      <c r="K6703" s="11">
        <v>103633</v>
      </c>
      <c r="L6703" s="12">
        <v>808731</v>
      </c>
      <c r="M6703" s="11">
        <v>117</v>
      </c>
      <c r="N6703" s="13"/>
      <c r="O6703" t="str">
        <f t="shared" si="217"/>
        <v/>
      </c>
    </row>
    <row r="6704" spans="1:15" hidden="1">
      <c r="A6704" s="41" t="s">
        <v>94</v>
      </c>
      <c r="B6704" s="46">
        <v>45768</v>
      </c>
      <c r="C6704" s="8" t="s">
        <v>13</v>
      </c>
      <c r="D6704" s="8" t="s">
        <v>15</v>
      </c>
      <c r="E6704" s="8" t="s">
        <v>15</v>
      </c>
      <c r="F6704" s="9">
        <f t="shared" si="216"/>
        <v>900000</v>
      </c>
      <c r="G6704" s="9">
        <v>9</v>
      </c>
      <c r="H6704" s="10">
        <v>977013</v>
      </c>
      <c r="I6704" s="11">
        <v>9923958540.7391052</v>
      </c>
      <c r="J6704" s="11">
        <v>93531</v>
      </c>
      <c r="K6704" s="11">
        <v>106103.41534613236</v>
      </c>
      <c r="L6704" s="12">
        <v>0</v>
      </c>
      <c r="M6704" s="11">
        <v>2916</v>
      </c>
      <c r="N6704" s="13"/>
      <c r="O6704" t="str">
        <f t="shared" si="217"/>
        <v/>
      </c>
    </row>
    <row r="6705" spans="1:15" hidden="1">
      <c r="A6705" s="41" t="s">
        <v>94</v>
      </c>
      <c r="B6705" s="46">
        <v>45768</v>
      </c>
      <c r="C6705" s="8" t="s">
        <v>13</v>
      </c>
      <c r="D6705" s="8" t="s">
        <v>90</v>
      </c>
      <c r="E6705" s="8" t="s">
        <v>90</v>
      </c>
      <c r="F6705" s="9">
        <f t="shared" si="216"/>
        <v>-92600000</v>
      </c>
      <c r="G6705" s="9">
        <v>-926</v>
      </c>
      <c r="H6705" s="10">
        <v>-99926512</v>
      </c>
      <c r="I6705" s="11">
        <v>17728082778</v>
      </c>
      <c r="J6705" s="11">
        <v>171066</v>
      </c>
      <c r="K6705" s="11">
        <v>103633</v>
      </c>
      <c r="L6705" s="12">
        <v>3962354</v>
      </c>
      <c r="M6705" s="11">
        <v>118</v>
      </c>
      <c r="N6705" s="13"/>
      <c r="O6705" t="str">
        <f t="shared" si="217"/>
        <v/>
      </c>
    </row>
    <row r="6706" spans="1:15" hidden="1">
      <c r="A6706" s="41" t="s">
        <v>94</v>
      </c>
      <c r="B6706" s="46">
        <v>45768</v>
      </c>
      <c r="C6706" s="8" t="s">
        <v>13</v>
      </c>
      <c r="D6706" s="8" t="s">
        <v>14</v>
      </c>
      <c r="E6706" s="8" t="s">
        <v>14</v>
      </c>
      <c r="F6706" s="9">
        <f t="shared" si="216"/>
        <v>-900000</v>
      </c>
      <c r="G6706" s="9">
        <v>-9</v>
      </c>
      <c r="H6706" s="10">
        <v>-959643</v>
      </c>
      <c r="I6706" s="11">
        <v>19963242916.90295</v>
      </c>
      <c r="J6706" s="11">
        <v>198372</v>
      </c>
      <c r="K6706" s="11">
        <v>100635.38663169676</v>
      </c>
      <c r="L6706" s="12">
        <v>53924.52031472919</v>
      </c>
      <c r="M6706" s="11">
        <v>913</v>
      </c>
      <c r="N6706" s="13"/>
      <c r="O6706" t="str">
        <f t="shared" si="217"/>
        <v/>
      </c>
    </row>
    <row r="6707" spans="1:15" hidden="1">
      <c r="A6707" s="41" t="s">
        <v>94</v>
      </c>
      <c r="B6707" s="46">
        <v>45768</v>
      </c>
      <c r="C6707" s="8" t="s">
        <v>13</v>
      </c>
      <c r="D6707" s="8" t="s">
        <v>90</v>
      </c>
      <c r="E6707" s="8" t="s">
        <v>90</v>
      </c>
      <c r="F6707" s="9">
        <f t="shared" si="216"/>
        <v>-18500000</v>
      </c>
      <c r="G6707" s="9">
        <v>-185</v>
      </c>
      <c r="H6707" s="10">
        <v>-19963720</v>
      </c>
      <c r="I6707" s="11">
        <v>17708910673</v>
      </c>
      <c r="J6707" s="11">
        <v>170881</v>
      </c>
      <c r="K6707" s="11">
        <v>103633</v>
      </c>
      <c r="L6707" s="12">
        <v>791615</v>
      </c>
      <c r="M6707" s="11">
        <v>119</v>
      </c>
      <c r="N6707" s="13"/>
      <c r="O6707" t="str">
        <f t="shared" si="217"/>
        <v/>
      </c>
    </row>
    <row r="6708" spans="1:15" hidden="1">
      <c r="A6708" s="41" t="s">
        <v>94</v>
      </c>
      <c r="B6708" s="46">
        <v>45768</v>
      </c>
      <c r="C6708" s="8" t="s">
        <v>13</v>
      </c>
      <c r="D6708" s="8" t="s">
        <v>90</v>
      </c>
      <c r="E6708" s="8" t="s">
        <v>90</v>
      </c>
      <c r="F6708" s="9">
        <f t="shared" si="216"/>
        <v>-1800000</v>
      </c>
      <c r="G6708" s="9">
        <v>-18</v>
      </c>
      <c r="H6708" s="10">
        <v>-1942416</v>
      </c>
      <c r="I6708" s="11">
        <v>17707045279</v>
      </c>
      <c r="J6708" s="11">
        <v>170863</v>
      </c>
      <c r="K6708" s="11">
        <v>103633</v>
      </c>
      <c r="L6708" s="12">
        <v>77022</v>
      </c>
      <c r="M6708" s="11">
        <v>120</v>
      </c>
      <c r="N6708" s="13"/>
      <c r="O6708" t="str">
        <f t="shared" si="217"/>
        <v/>
      </c>
    </row>
    <row r="6709" spans="1:15" hidden="1">
      <c r="A6709" s="41" t="s">
        <v>94</v>
      </c>
      <c r="B6709" s="46">
        <v>45768</v>
      </c>
      <c r="C6709" s="8" t="s">
        <v>13</v>
      </c>
      <c r="D6709" s="8" t="s">
        <v>90</v>
      </c>
      <c r="E6709" s="8" t="s">
        <v>90</v>
      </c>
      <c r="F6709" s="9">
        <f t="shared" si="216"/>
        <v>-1300000</v>
      </c>
      <c r="G6709" s="9">
        <v>-13</v>
      </c>
      <c r="H6709" s="10">
        <v>-1402856</v>
      </c>
      <c r="I6709" s="11">
        <v>17705698050</v>
      </c>
      <c r="J6709" s="11">
        <v>170850</v>
      </c>
      <c r="K6709" s="11">
        <v>103633</v>
      </c>
      <c r="L6709" s="12">
        <v>55627</v>
      </c>
      <c r="M6709" s="11">
        <v>121</v>
      </c>
      <c r="N6709" s="13"/>
      <c r="O6709" t="str">
        <f t="shared" si="217"/>
        <v/>
      </c>
    </row>
    <row r="6710" spans="1:15" hidden="1">
      <c r="A6710" s="41" t="s">
        <v>94</v>
      </c>
      <c r="B6710" s="46">
        <v>45768</v>
      </c>
      <c r="C6710" s="8" t="s">
        <v>13</v>
      </c>
      <c r="D6710" s="8" t="s">
        <v>90</v>
      </c>
      <c r="E6710" s="8" t="s">
        <v>90</v>
      </c>
      <c r="F6710" s="9">
        <f t="shared" si="216"/>
        <v>-338000000</v>
      </c>
      <c r="G6710" s="9">
        <v>-3380</v>
      </c>
      <c r="H6710" s="10">
        <v>-364742560</v>
      </c>
      <c r="I6710" s="11">
        <v>17355418510</v>
      </c>
      <c r="J6710" s="11">
        <v>167470</v>
      </c>
      <c r="K6710" s="11">
        <v>103633</v>
      </c>
      <c r="L6710" s="12">
        <v>14463020</v>
      </c>
      <c r="M6710" s="11">
        <v>122</v>
      </c>
      <c r="N6710" s="13"/>
      <c r="O6710" t="str">
        <f t="shared" si="217"/>
        <v/>
      </c>
    </row>
    <row r="6711" spans="1:15" hidden="1">
      <c r="A6711" s="41" t="s">
        <v>94</v>
      </c>
      <c r="B6711" s="46">
        <v>45768</v>
      </c>
      <c r="C6711" s="8" t="s">
        <v>13</v>
      </c>
      <c r="D6711" s="8" t="s">
        <v>90</v>
      </c>
      <c r="E6711" s="8" t="s">
        <v>90</v>
      </c>
      <c r="F6711" s="9">
        <f t="shared" si="216"/>
        <v>-9500000</v>
      </c>
      <c r="G6711" s="9">
        <v>-95</v>
      </c>
      <c r="H6711" s="10">
        <v>-10251640</v>
      </c>
      <c r="I6711" s="11">
        <v>17345573375</v>
      </c>
      <c r="J6711" s="11">
        <v>167375</v>
      </c>
      <c r="K6711" s="11">
        <v>103633</v>
      </c>
      <c r="L6711" s="12">
        <v>406505</v>
      </c>
      <c r="M6711" s="11">
        <v>123</v>
      </c>
      <c r="N6711" s="13"/>
      <c r="O6711" t="str">
        <f t="shared" si="217"/>
        <v/>
      </c>
    </row>
    <row r="6712" spans="1:15" hidden="1">
      <c r="A6712" s="41" t="s">
        <v>94</v>
      </c>
      <c r="B6712" s="46">
        <v>45768</v>
      </c>
      <c r="C6712" s="8" t="s">
        <v>13</v>
      </c>
      <c r="D6712" s="8" t="s">
        <v>90</v>
      </c>
      <c r="E6712" s="8" t="s">
        <v>90</v>
      </c>
      <c r="F6712" s="9">
        <f t="shared" si="216"/>
        <v>-3900000</v>
      </c>
      <c r="G6712" s="9">
        <v>-39</v>
      </c>
      <c r="H6712" s="10">
        <v>-4208568</v>
      </c>
      <c r="I6712" s="11">
        <v>17341531688</v>
      </c>
      <c r="J6712" s="11">
        <v>167336</v>
      </c>
      <c r="K6712" s="11">
        <v>103633</v>
      </c>
      <c r="L6712" s="12">
        <v>166881</v>
      </c>
      <c r="M6712" s="11">
        <v>124</v>
      </c>
      <c r="N6712" s="13"/>
      <c r="O6712" t="str">
        <f t="shared" si="217"/>
        <v/>
      </c>
    </row>
    <row r="6713" spans="1:15" hidden="1">
      <c r="A6713" s="41" t="s">
        <v>94</v>
      </c>
      <c r="B6713" s="46">
        <v>45768</v>
      </c>
      <c r="C6713" s="8" t="s">
        <v>13</v>
      </c>
      <c r="D6713" s="8" t="s">
        <v>90</v>
      </c>
      <c r="E6713" s="8" t="s">
        <v>90</v>
      </c>
      <c r="F6713" s="9">
        <f t="shared" si="216"/>
        <v>-140700000</v>
      </c>
      <c r="G6713" s="9">
        <v>-1407</v>
      </c>
      <c r="H6713" s="10">
        <v>-151832184</v>
      </c>
      <c r="I6713" s="11">
        <v>17195720057</v>
      </c>
      <c r="J6713" s="11">
        <v>165929</v>
      </c>
      <c r="K6713" s="11">
        <v>103633</v>
      </c>
      <c r="L6713" s="12">
        <v>6020553</v>
      </c>
      <c r="M6713" s="11">
        <v>125</v>
      </c>
      <c r="N6713" s="13"/>
      <c r="O6713" t="str">
        <f t="shared" si="217"/>
        <v/>
      </c>
    </row>
    <row r="6714" spans="1:15" hidden="1">
      <c r="A6714" s="41" t="s">
        <v>94</v>
      </c>
      <c r="B6714" s="46">
        <v>45768</v>
      </c>
      <c r="C6714" s="8" t="s">
        <v>13</v>
      </c>
      <c r="D6714" s="8" t="s">
        <v>14</v>
      </c>
      <c r="E6714" s="8" t="s">
        <v>14</v>
      </c>
      <c r="F6714" s="9">
        <f t="shared" si="216"/>
        <v>-900000</v>
      </c>
      <c r="G6714" s="9">
        <v>-9</v>
      </c>
      <c r="H6714" s="10">
        <v>-959643</v>
      </c>
      <c r="I6714" s="11">
        <v>19962337198.423264</v>
      </c>
      <c r="J6714" s="11">
        <v>198363</v>
      </c>
      <c r="K6714" s="11">
        <v>100635.38663169676</v>
      </c>
      <c r="L6714" s="12">
        <v>53924.52031472919</v>
      </c>
      <c r="M6714" s="11">
        <v>914</v>
      </c>
      <c r="N6714" s="13"/>
      <c r="O6714" t="str">
        <f t="shared" si="217"/>
        <v/>
      </c>
    </row>
    <row r="6715" spans="1:15" hidden="1">
      <c r="A6715" s="41" t="s">
        <v>94</v>
      </c>
      <c r="B6715" s="46">
        <v>45768</v>
      </c>
      <c r="C6715" s="8" t="s">
        <v>13</v>
      </c>
      <c r="D6715" s="8" t="s">
        <v>46</v>
      </c>
      <c r="E6715" s="8" t="s">
        <v>46</v>
      </c>
      <c r="F6715" s="9">
        <f t="shared" si="216"/>
        <v>900000</v>
      </c>
      <c r="G6715" s="9">
        <v>9</v>
      </c>
      <c r="H6715" s="10">
        <v>991989</v>
      </c>
      <c r="I6715" s="11">
        <v>2038340553.5157292</v>
      </c>
      <c r="J6715" s="11">
        <v>19015</v>
      </c>
      <c r="K6715" s="11">
        <v>107196.45298531312</v>
      </c>
      <c r="L6715" s="12">
        <v>0</v>
      </c>
      <c r="M6715" s="11">
        <v>2740</v>
      </c>
      <c r="N6715" s="13"/>
      <c r="O6715" t="str">
        <f t="shared" si="217"/>
        <v/>
      </c>
    </row>
    <row r="6716" spans="1:15" hidden="1">
      <c r="A6716" s="41" t="s">
        <v>94</v>
      </c>
      <c r="B6716" s="46">
        <v>45768</v>
      </c>
      <c r="C6716" s="8" t="s">
        <v>13</v>
      </c>
      <c r="D6716" s="8" t="s">
        <v>14</v>
      </c>
      <c r="E6716" s="8" t="s">
        <v>14</v>
      </c>
      <c r="F6716" s="9">
        <f t="shared" si="216"/>
        <v>-900000</v>
      </c>
      <c r="G6716" s="9">
        <v>-9</v>
      </c>
      <c r="H6716" s="10">
        <v>-959643</v>
      </c>
      <c r="I6716" s="11">
        <v>19961431479.943577</v>
      </c>
      <c r="J6716" s="11">
        <v>198354</v>
      </c>
      <c r="K6716" s="11">
        <v>100635.38663169676</v>
      </c>
      <c r="L6716" s="12">
        <v>53924.52031472919</v>
      </c>
      <c r="M6716" s="11">
        <v>915</v>
      </c>
      <c r="N6716" s="13"/>
      <c r="O6716" t="str">
        <f t="shared" si="217"/>
        <v/>
      </c>
    </row>
    <row r="6717" spans="1:15" hidden="1">
      <c r="A6717" s="41" t="s">
        <v>94</v>
      </c>
      <c r="B6717" s="46">
        <v>45768</v>
      </c>
      <c r="C6717" s="8" t="s">
        <v>13</v>
      </c>
      <c r="D6717" s="8" t="s">
        <v>14</v>
      </c>
      <c r="E6717" s="8" t="s">
        <v>14</v>
      </c>
      <c r="F6717" s="9">
        <f t="shared" si="216"/>
        <v>-900000</v>
      </c>
      <c r="G6717" s="9">
        <v>-9</v>
      </c>
      <c r="H6717" s="10">
        <v>-959643</v>
      </c>
      <c r="I6717" s="11">
        <v>19960525761.46389</v>
      </c>
      <c r="J6717" s="11">
        <v>198345</v>
      </c>
      <c r="K6717" s="11">
        <v>100635.38663169676</v>
      </c>
      <c r="L6717" s="12">
        <v>53924.52031472919</v>
      </c>
      <c r="M6717" s="11">
        <v>916</v>
      </c>
      <c r="N6717" s="13"/>
      <c r="O6717" t="str">
        <f t="shared" si="217"/>
        <v/>
      </c>
    </row>
    <row r="6718" spans="1:15" hidden="1">
      <c r="A6718" s="41" t="s">
        <v>94</v>
      </c>
      <c r="B6718" s="46">
        <v>45768</v>
      </c>
      <c r="C6718" s="8" t="s">
        <v>13</v>
      </c>
      <c r="D6718" s="8" t="s">
        <v>14</v>
      </c>
      <c r="E6718" s="8" t="s">
        <v>14</v>
      </c>
      <c r="F6718" s="9">
        <f t="shared" si="216"/>
        <v>-900000</v>
      </c>
      <c r="G6718" s="9">
        <v>-9</v>
      </c>
      <c r="H6718" s="10">
        <v>-959643</v>
      </c>
      <c r="I6718" s="11">
        <v>19959620042.984203</v>
      </c>
      <c r="J6718" s="11">
        <v>198336</v>
      </c>
      <c r="K6718" s="11">
        <v>100635.38663169676</v>
      </c>
      <c r="L6718" s="12">
        <v>53924.52031472919</v>
      </c>
      <c r="M6718" s="11">
        <v>917</v>
      </c>
      <c r="N6718" s="13"/>
      <c r="O6718" t="str">
        <f t="shared" si="217"/>
        <v/>
      </c>
    </row>
    <row r="6719" spans="1:15" hidden="1">
      <c r="A6719" s="41" t="s">
        <v>94</v>
      </c>
      <c r="B6719" s="46">
        <v>45768</v>
      </c>
      <c r="C6719" s="8" t="s">
        <v>13</v>
      </c>
      <c r="D6719" s="8" t="s">
        <v>14</v>
      </c>
      <c r="E6719" s="8" t="s">
        <v>14</v>
      </c>
      <c r="F6719" s="9">
        <f t="shared" si="216"/>
        <v>-7400000</v>
      </c>
      <c r="G6719" s="9">
        <v>-74</v>
      </c>
      <c r="H6719" s="10">
        <v>-7890398</v>
      </c>
      <c r="I6719" s="11">
        <v>19952173024.373459</v>
      </c>
      <c r="J6719" s="11">
        <v>198262</v>
      </c>
      <c r="K6719" s="11">
        <v>100635.38663169676</v>
      </c>
      <c r="L6719" s="12">
        <v>443379.38925443962</v>
      </c>
      <c r="M6719" s="11">
        <v>918</v>
      </c>
      <c r="N6719" s="13"/>
      <c r="O6719" t="str">
        <f t="shared" si="217"/>
        <v/>
      </c>
    </row>
    <row r="6720" spans="1:15" hidden="1">
      <c r="A6720" s="41" t="s">
        <v>94</v>
      </c>
      <c r="B6720" s="46">
        <v>45768</v>
      </c>
      <c r="C6720" s="8" t="s">
        <v>13</v>
      </c>
      <c r="D6720" s="8" t="s">
        <v>90</v>
      </c>
      <c r="E6720" s="8" t="s">
        <v>90</v>
      </c>
      <c r="F6720" s="9">
        <f t="shared" si="216"/>
        <v>-2700000</v>
      </c>
      <c r="G6720" s="9">
        <v>-27</v>
      </c>
      <c r="H6720" s="10">
        <v>-2913624</v>
      </c>
      <c r="I6720" s="11">
        <v>17192921966</v>
      </c>
      <c r="J6720" s="11">
        <v>165902</v>
      </c>
      <c r="K6720" s="11">
        <v>103633</v>
      </c>
      <c r="L6720" s="12">
        <v>115533</v>
      </c>
      <c r="M6720" s="11">
        <v>126</v>
      </c>
      <c r="N6720" s="13"/>
      <c r="O6720" t="str">
        <f t="shared" si="217"/>
        <v/>
      </c>
    </row>
    <row r="6721" spans="1:15" hidden="1">
      <c r="A6721" s="41" t="s">
        <v>94</v>
      </c>
      <c r="B6721" s="46">
        <v>45768</v>
      </c>
      <c r="C6721" s="8" t="s">
        <v>13</v>
      </c>
      <c r="D6721" s="8" t="s">
        <v>14</v>
      </c>
      <c r="E6721" s="8" t="s">
        <v>14</v>
      </c>
      <c r="F6721" s="9">
        <f t="shared" si="216"/>
        <v>-9300000</v>
      </c>
      <c r="G6721" s="9">
        <v>-93</v>
      </c>
      <c r="H6721" s="10">
        <v>-9916311</v>
      </c>
      <c r="I6721" s="11">
        <v>19942813933.41671</v>
      </c>
      <c r="J6721" s="11">
        <v>198169</v>
      </c>
      <c r="K6721" s="11">
        <v>100635.38663169676</v>
      </c>
      <c r="L6721" s="12">
        <v>557220.04325220175</v>
      </c>
      <c r="M6721" s="11">
        <v>919</v>
      </c>
      <c r="N6721" s="13"/>
      <c r="O6721" t="str">
        <f t="shared" si="217"/>
        <v/>
      </c>
    </row>
    <row r="6722" spans="1:15" hidden="1">
      <c r="A6722" s="41" t="s">
        <v>94</v>
      </c>
      <c r="B6722" s="46">
        <v>45768</v>
      </c>
      <c r="C6722" s="8" t="s">
        <v>13</v>
      </c>
      <c r="D6722" s="8" t="s">
        <v>90</v>
      </c>
      <c r="E6722" s="8" t="s">
        <v>90</v>
      </c>
      <c r="F6722" s="9">
        <f t="shared" si="216"/>
        <v>-900000</v>
      </c>
      <c r="G6722" s="9">
        <v>-9</v>
      </c>
      <c r="H6722" s="10">
        <v>-971208</v>
      </c>
      <c r="I6722" s="11">
        <v>17191989269</v>
      </c>
      <c r="J6722" s="11">
        <v>165893</v>
      </c>
      <c r="K6722" s="11">
        <v>103633</v>
      </c>
      <c r="L6722" s="12">
        <v>38511</v>
      </c>
      <c r="M6722" s="11">
        <v>127</v>
      </c>
      <c r="N6722" s="13"/>
      <c r="O6722" t="str">
        <f t="shared" si="217"/>
        <v/>
      </c>
    </row>
    <row r="6723" spans="1:15" hidden="1">
      <c r="A6723" s="41" t="s">
        <v>94</v>
      </c>
      <c r="B6723" s="46">
        <v>45768</v>
      </c>
      <c r="C6723" s="8" t="s">
        <v>13</v>
      </c>
      <c r="D6723" s="8" t="s">
        <v>90</v>
      </c>
      <c r="E6723" s="8" t="s">
        <v>90</v>
      </c>
      <c r="F6723" s="9">
        <f t="shared" si="216"/>
        <v>-185200000</v>
      </c>
      <c r="G6723" s="9">
        <v>-1852</v>
      </c>
      <c r="H6723" s="10">
        <v>-199853024</v>
      </c>
      <c r="I6723" s="11">
        <v>17000060953</v>
      </c>
      <c r="J6723" s="11">
        <v>164041</v>
      </c>
      <c r="K6723" s="11">
        <v>103633</v>
      </c>
      <c r="L6723" s="12">
        <v>7924708</v>
      </c>
      <c r="M6723" s="11">
        <v>128</v>
      </c>
      <c r="N6723" s="13"/>
      <c r="O6723" t="str">
        <f t="shared" si="217"/>
        <v/>
      </c>
    </row>
    <row r="6724" spans="1:15" hidden="1">
      <c r="A6724" s="41" t="s">
        <v>94</v>
      </c>
      <c r="B6724" s="46">
        <v>45768</v>
      </c>
      <c r="C6724" s="8" t="s">
        <v>13</v>
      </c>
      <c r="D6724" s="8" t="s">
        <v>46</v>
      </c>
      <c r="E6724" s="8" t="s">
        <v>46</v>
      </c>
      <c r="F6724" s="9">
        <f t="shared" si="216"/>
        <v>33100000</v>
      </c>
      <c r="G6724" s="9">
        <v>331</v>
      </c>
      <c r="H6724" s="10">
        <v>36483151</v>
      </c>
      <c r="I6724" s="11">
        <v>2074823704.5157292</v>
      </c>
      <c r="J6724" s="11">
        <v>19346</v>
      </c>
      <c r="K6724" s="11">
        <v>107248.20141195747</v>
      </c>
      <c r="L6724" s="12">
        <v>0</v>
      </c>
      <c r="M6724" s="11">
        <v>2741</v>
      </c>
      <c r="N6724" s="13"/>
      <c r="O6724" t="str">
        <f t="shared" si="217"/>
        <v/>
      </c>
    </row>
    <row r="6725" spans="1:15" hidden="1">
      <c r="A6725" s="41" t="s">
        <v>94</v>
      </c>
      <c r="B6725" s="46">
        <v>45768</v>
      </c>
      <c r="C6725" s="8" t="s">
        <v>13</v>
      </c>
      <c r="D6725" s="8" t="s">
        <v>90</v>
      </c>
      <c r="E6725" s="8" t="s">
        <v>90</v>
      </c>
      <c r="F6725" s="9">
        <f t="shared" si="216"/>
        <v>-9200000</v>
      </c>
      <c r="G6725" s="9">
        <v>-92</v>
      </c>
      <c r="H6725" s="10">
        <v>-9927904</v>
      </c>
      <c r="I6725" s="11">
        <v>16990526717</v>
      </c>
      <c r="J6725" s="11">
        <v>163949</v>
      </c>
      <c r="K6725" s="11">
        <v>103633</v>
      </c>
      <c r="L6725" s="12">
        <v>393668</v>
      </c>
      <c r="M6725" s="11">
        <v>129</v>
      </c>
      <c r="N6725" s="13"/>
      <c r="O6725" t="str">
        <f t="shared" si="217"/>
        <v/>
      </c>
    </row>
    <row r="6726" spans="1:15" hidden="1">
      <c r="A6726" s="41" t="s">
        <v>94</v>
      </c>
      <c r="B6726" s="46">
        <v>45768</v>
      </c>
      <c r="C6726" s="8" t="s">
        <v>13</v>
      </c>
      <c r="D6726" s="8" t="s">
        <v>46</v>
      </c>
      <c r="E6726" s="8" t="s">
        <v>46</v>
      </c>
      <c r="F6726" s="9">
        <f t="shared" si="216"/>
        <v>12700000</v>
      </c>
      <c r="G6726" s="9">
        <v>127</v>
      </c>
      <c r="H6726" s="10">
        <v>14003909</v>
      </c>
      <c r="I6726" s="11">
        <v>2088827613.5157292</v>
      </c>
      <c r="J6726" s="11">
        <v>19473</v>
      </c>
      <c r="K6726" s="11">
        <v>107267.88956584652</v>
      </c>
      <c r="L6726" s="12">
        <v>0</v>
      </c>
      <c r="M6726" s="11">
        <v>2742</v>
      </c>
      <c r="N6726" s="13"/>
      <c r="O6726" t="str">
        <f t="shared" si="217"/>
        <v/>
      </c>
    </row>
    <row r="6727" spans="1:15" hidden="1">
      <c r="A6727" s="41" t="s">
        <v>94</v>
      </c>
      <c r="B6727" s="46">
        <v>45768</v>
      </c>
      <c r="C6727" s="8" t="s">
        <v>13</v>
      </c>
      <c r="D6727" s="8" t="s">
        <v>90</v>
      </c>
      <c r="E6727" s="8" t="s">
        <v>90</v>
      </c>
      <c r="F6727" s="9">
        <f t="shared" si="216"/>
        <v>-19600000</v>
      </c>
      <c r="G6727" s="9">
        <v>-196</v>
      </c>
      <c r="H6727" s="10">
        <v>-21150752</v>
      </c>
      <c r="I6727" s="11">
        <v>16970214649</v>
      </c>
      <c r="J6727" s="11">
        <v>163753</v>
      </c>
      <c r="K6727" s="11">
        <v>103633</v>
      </c>
      <c r="L6727" s="12">
        <v>838684</v>
      </c>
      <c r="M6727" s="11">
        <v>130</v>
      </c>
      <c r="N6727" s="13"/>
      <c r="O6727" t="str">
        <f t="shared" si="217"/>
        <v/>
      </c>
    </row>
    <row r="6728" spans="1:15" hidden="1">
      <c r="A6728" s="41" t="s">
        <v>94</v>
      </c>
      <c r="B6728" s="46">
        <v>45768</v>
      </c>
      <c r="C6728" s="8" t="s">
        <v>13</v>
      </c>
      <c r="D6728" s="8" t="s">
        <v>90</v>
      </c>
      <c r="E6728" s="8" t="s">
        <v>90</v>
      </c>
      <c r="F6728" s="9">
        <f t="shared" si="216"/>
        <v>-18500000</v>
      </c>
      <c r="G6728" s="9">
        <v>-185</v>
      </c>
      <c r="H6728" s="10">
        <v>-19963720</v>
      </c>
      <c r="I6728" s="11">
        <v>16951042544</v>
      </c>
      <c r="J6728" s="11">
        <v>163568</v>
      </c>
      <c r="K6728" s="11">
        <v>103633</v>
      </c>
      <c r="L6728" s="12">
        <v>791615</v>
      </c>
      <c r="M6728" s="11">
        <v>131</v>
      </c>
      <c r="N6728" s="13"/>
      <c r="O6728" t="str">
        <f t="shared" si="217"/>
        <v/>
      </c>
    </row>
    <row r="6729" spans="1:15" hidden="1">
      <c r="A6729" s="41" t="s">
        <v>94</v>
      </c>
      <c r="B6729" s="46">
        <v>45768</v>
      </c>
      <c r="C6729" s="8" t="s">
        <v>13</v>
      </c>
      <c r="D6729" s="8" t="s">
        <v>14</v>
      </c>
      <c r="E6729" s="8" t="s">
        <v>14</v>
      </c>
      <c r="F6729" s="9">
        <f t="shared" si="216"/>
        <v>47300000</v>
      </c>
      <c r="G6729" s="9">
        <v>473</v>
      </c>
      <c r="H6729" s="10">
        <v>51094406</v>
      </c>
      <c r="I6729" s="11">
        <v>19993908339.41671</v>
      </c>
      <c r="J6729" s="11">
        <v>198642</v>
      </c>
      <c r="K6729" s="11">
        <v>100652.97540004989</v>
      </c>
      <c r="L6729" s="12">
        <v>0</v>
      </c>
      <c r="M6729" s="11">
        <v>920</v>
      </c>
      <c r="N6729" s="13"/>
      <c r="O6729" t="str">
        <f t="shared" si="217"/>
        <v/>
      </c>
    </row>
    <row r="6730" spans="1:15" hidden="1">
      <c r="A6730" s="41" t="s">
        <v>94</v>
      </c>
      <c r="B6730" s="46">
        <v>45768</v>
      </c>
      <c r="C6730" s="8" t="s">
        <v>13</v>
      </c>
      <c r="D6730" s="8" t="s">
        <v>15</v>
      </c>
      <c r="E6730" s="8" t="s">
        <v>15</v>
      </c>
      <c r="F6730" s="9">
        <f t="shared" ref="F6730:F6793" si="218">100000*G6730</f>
        <v>186700000</v>
      </c>
      <c r="G6730" s="9">
        <v>1867</v>
      </c>
      <c r="H6730" s="10">
        <v>203784917</v>
      </c>
      <c r="I6730" s="11">
        <v>10127743457.739105</v>
      </c>
      <c r="J6730" s="11">
        <v>95398</v>
      </c>
      <c r="K6730" s="11">
        <v>106163.05853098708</v>
      </c>
      <c r="L6730" s="12">
        <v>0</v>
      </c>
      <c r="M6730" s="11">
        <v>2917</v>
      </c>
      <c r="N6730" s="13"/>
      <c r="O6730" t="str">
        <f t="shared" si="217"/>
        <v/>
      </c>
    </row>
    <row r="6731" spans="1:15" hidden="1">
      <c r="A6731" s="41" t="s">
        <v>94</v>
      </c>
      <c r="B6731" s="46">
        <v>45768</v>
      </c>
      <c r="C6731" s="8" t="s">
        <v>13</v>
      </c>
      <c r="D6731" s="8" t="s">
        <v>46</v>
      </c>
      <c r="E6731" s="8" t="s">
        <v>46</v>
      </c>
      <c r="F6731" s="9">
        <f t="shared" si="218"/>
        <v>10600000</v>
      </c>
      <c r="G6731" s="9">
        <v>106</v>
      </c>
      <c r="H6731" s="10">
        <v>11717452</v>
      </c>
      <c r="I6731" s="11">
        <v>2100545065.5157292</v>
      </c>
      <c r="J6731" s="11">
        <v>19579</v>
      </c>
      <c r="K6731" s="11">
        <v>107285.61548167573</v>
      </c>
      <c r="L6731" s="12">
        <v>0</v>
      </c>
      <c r="M6731" s="11">
        <v>2743</v>
      </c>
      <c r="N6731" s="13"/>
      <c r="O6731" t="str">
        <f t="shared" si="217"/>
        <v/>
      </c>
    </row>
    <row r="6732" spans="1:15" hidden="1">
      <c r="A6732" s="41" t="s">
        <v>94</v>
      </c>
      <c r="B6732" s="46">
        <v>45768</v>
      </c>
      <c r="C6732" s="8" t="s">
        <v>13</v>
      </c>
      <c r="D6732" s="8" t="s">
        <v>14</v>
      </c>
      <c r="E6732" s="8" t="s">
        <v>14</v>
      </c>
      <c r="F6732" s="9">
        <f t="shared" si="218"/>
        <v>-900000</v>
      </c>
      <c r="G6732" s="9">
        <v>-9</v>
      </c>
      <c r="H6732" s="10">
        <v>-959643</v>
      </c>
      <c r="I6732" s="11">
        <v>19993002462.638111</v>
      </c>
      <c r="J6732" s="11">
        <v>198633</v>
      </c>
      <c r="K6732" s="11">
        <v>100652.97540004989</v>
      </c>
      <c r="L6732" s="12">
        <v>53766.221399550908</v>
      </c>
      <c r="M6732" s="11">
        <v>921</v>
      </c>
      <c r="N6732" s="13"/>
      <c r="O6732" t="str">
        <f t="shared" si="217"/>
        <v/>
      </c>
    </row>
    <row r="6733" spans="1:15" hidden="1">
      <c r="A6733" s="41" t="s">
        <v>94</v>
      </c>
      <c r="B6733" s="46">
        <v>45769</v>
      </c>
      <c r="C6733" s="8" t="s">
        <v>13</v>
      </c>
      <c r="D6733" s="8" t="s">
        <v>90</v>
      </c>
      <c r="E6733" s="8" t="s">
        <v>90</v>
      </c>
      <c r="F6733" s="9">
        <f t="shared" si="218"/>
        <v>-6700000</v>
      </c>
      <c r="G6733" s="9">
        <v>-67</v>
      </c>
      <c r="H6733" s="10">
        <v>-7231578</v>
      </c>
      <c r="I6733" s="11">
        <v>16944099133</v>
      </c>
      <c r="J6733" s="11">
        <v>163501</v>
      </c>
      <c r="K6733" s="11">
        <v>103633</v>
      </c>
      <c r="L6733" s="12">
        <v>288167</v>
      </c>
      <c r="M6733" s="11">
        <v>132</v>
      </c>
      <c r="N6733" s="13"/>
      <c r="O6733" t="str">
        <f t="shared" si="217"/>
        <v/>
      </c>
    </row>
    <row r="6734" spans="1:15" hidden="1">
      <c r="A6734" s="41" t="s">
        <v>94</v>
      </c>
      <c r="B6734" s="46">
        <v>45769</v>
      </c>
      <c r="C6734" s="8" t="s">
        <v>13</v>
      </c>
      <c r="D6734" s="8" t="s">
        <v>15</v>
      </c>
      <c r="E6734" s="8" t="s">
        <v>15</v>
      </c>
      <c r="F6734" s="9">
        <f t="shared" si="218"/>
        <v>9500000</v>
      </c>
      <c r="G6734" s="9">
        <v>95</v>
      </c>
      <c r="H6734" s="10">
        <v>10315955</v>
      </c>
      <c r="I6734" s="11">
        <v>10138059412.739105</v>
      </c>
      <c r="J6734" s="11">
        <v>95493</v>
      </c>
      <c r="K6734" s="11">
        <v>106165.47194809154</v>
      </c>
      <c r="L6734" s="12">
        <v>0</v>
      </c>
      <c r="M6734" s="11">
        <v>2918</v>
      </c>
      <c r="N6734" s="13"/>
      <c r="O6734" t="str">
        <f t="shared" si="217"/>
        <v/>
      </c>
    </row>
    <row r="6735" spans="1:15" hidden="1">
      <c r="A6735" s="41" t="s">
        <v>94</v>
      </c>
      <c r="B6735" s="46">
        <v>45769</v>
      </c>
      <c r="C6735" s="8" t="s">
        <v>13</v>
      </c>
      <c r="D6735" s="8" t="s">
        <v>15</v>
      </c>
      <c r="E6735" s="8" t="s">
        <v>15</v>
      </c>
      <c r="F6735" s="9">
        <f t="shared" si="218"/>
        <v>13100000</v>
      </c>
      <c r="G6735" s="9">
        <v>131</v>
      </c>
      <c r="H6735" s="10">
        <v>14225159</v>
      </c>
      <c r="I6735" s="11">
        <v>10152284571.739105</v>
      </c>
      <c r="J6735" s="11">
        <v>95624</v>
      </c>
      <c r="K6735" s="11">
        <v>106168.79205784223</v>
      </c>
      <c r="L6735" s="12">
        <v>0</v>
      </c>
      <c r="M6735" s="11">
        <v>2919</v>
      </c>
      <c r="N6735" s="13"/>
      <c r="O6735" t="str">
        <f t="shared" si="217"/>
        <v/>
      </c>
    </row>
    <row r="6736" spans="1:15" hidden="1">
      <c r="A6736" s="41" t="s">
        <v>94</v>
      </c>
      <c r="B6736" s="46">
        <v>45769</v>
      </c>
      <c r="C6736" s="8" t="s">
        <v>13</v>
      </c>
      <c r="D6736" s="8" t="s">
        <v>15</v>
      </c>
      <c r="E6736" s="8" t="s">
        <v>15</v>
      </c>
      <c r="F6736" s="9">
        <f t="shared" si="218"/>
        <v>14000000</v>
      </c>
      <c r="G6736" s="9">
        <v>140</v>
      </c>
      <c r="H6736" s="10">
        <v>15202460</v>
      </c>
      <c r="I6736" s="11">
        <v>10167487031.739105</v>
      </c>
      <c r="J6736" s="11">
        <v>95764</v>
      </c>
      <c r="K6736" s="11">
        <v>106172.33022575399</v>
      </c>
      <c r="L6736" s="12">
        <v>0</v>
      </c>
      <c r="M6736" s="11">
        <v>2920</v>
      </c>
      <c r="N6736" s="13"/>
      <c r="O6736" t="str">
        <f t="shared" ref="O6736:O6799" si="219">IF(M6736=_xlfn.MAXIFS(M:M,D:D,D6736),"X","")</f>
        <v/>
      </c>
    </row>
    <row r="6737" spans="1:15" hidden="1">
      <c r="A6737" s="41" t="s">
        <v>94</v>
      </c>
      <c r="B6737" s="46">
        <v>45769</v>
      </c>
      <c r="C6737" s="8" t="s">
        <v>13</v>
      </c>
      <c r="D6737" s="8" t="s">
        <v>90</v>
      </c>
      <c r="E6737" s="8" t="s">
        <v>90</v>
      </c>
      <c r="F6737" s="9">
        <f t="shared" si="218"/>
        <v>-147100000</v>
      </c>
      <c r="G6737" s="9">
        <v>-1471</v>
      </c>
      <c r="H6737" s="10">
        <v>-158770914</v>
      </c>
      <c r="I6737" s="11">
        <v>16791654990</v>
      </c>
      <c r="J6737" s="11">
        <v>162030</v>
      </c>
      <c r="K6737" s="11">
        <v>103633</v>
      </c>
      <c r="L6737" s="12">
        <v>6326771</v>
      </c>
      <c r="M6737" s="11">
        <v>133</v>
      </c>
      <c r="N6737" s="13"/>
      <c r="O6737" t="str">
        <f t="shared" si="219"/>
        <v/>
      </c>
    </row>
    <row r="6738" spans="1:15" hidden="1">
      <c r="A6738" s="41" t="s">
        <v>94</v>
      </c>
      <c r="B6738" s="46">
        <v>45769</v>
      </c>
      <c r="C6738" s="8" t="s">
        <v>13</v>
      </c>
      <c r="D6738" s="8" t="s">
        <v>14</v>
      </c>
      <c r="E6738" s="8" t="s">
        <v>14</v>
      </c>
      <c r="F6738" s="9">
        <f t="shared" si="218"/>
        <v>-4600000</v>
      </c>
      <c r="G6738" s="9">
        <v>-46</v>
      </c>
      <c r="H6738" s="10">
        <v>-4905716</v>
      </c>
      <c r="I6738" s="11">
        <v>19988372425.769711</v>
      </c>
      <c r="J6738" s="11">
        <v>198587</v>
      </c>
      <c r="K6738" s="11">
        <v>100652.97540004989</v>
      </c>
      <c r="L6738" s="12">
        <v>275679.13159770519</v>
      </c>
      <c r="M6738" s="11">
        <v>922</v>
      </c>
      <c r="N6738" s="13"/>
      <c r="O6738" t="str">
        <f t="shared" si="219"/>
        <v/>
      </c>
    </row>
    <row r="6739" spans="1:15" hidden="1">
      <c r="A6739" s="41" t="s">
        <v>94</v>
      </c>
      <c r="B6739" s="46">
        <v>45769</v>
      </c>
      <c r="C6739" s="8" t="s">
        <v>13</v>
      </c>
      <c r="D6739" s="8" t="s">
        <v>14</v>
      </c>
      <c r="E6739" s="8" t="s">
        <v>14</v>
      </c>
      <c r="F6739" s="9">
        <f t="shared" si="218"/>
        <v>-1800000</v>
      </c>
      <c r="G6739" s="9">
        <v>-18</v>
      </c>
      <c r="H6739" s="10">
        <v>-1919628</v>
      </c>
      <c r="I6739" s="11">
        <v>19986560672.212509</v>
      </c>
      <c r="J6739" s="11">
        <v>198569</v>
      </c>
      <c r="K6739" s="11">
        <v>100652.97540004989</v>
      </c>
      <c r="L6739" s="12">
        <v>107874.44279910182</v>
      </c>
      <c r="M6739" s="11">
        <v>923</v>
      </c>
      <c r="N6739" s="13"/>
      <c r="O6739" t="str">
        <f t="shared" si="219"/>
        <v/>
      </c>
    </row>
    <row r="6740" spans="1:15" hidden="1">
      <c r="A6740" s="41" t="s">
        <v>94</v>
      </c>
      <c r="B6740" s="46">
        <v>45769</v>
      </c>
      <c r="C6740" s="8" t="s">
        <v>13</v>
      </c>
      <c r="D6740" s="8" t="s">
        <v>14</v>
      </c>
      <c r="E6740" s="8" t="s">
        <v>14</v>
      </c>
      <c r="F6740" s="9">
        <f t="shared" si="218"/>
        <v>-9300000</v>
      </c>
      <c r="G6740" s="9">
        <v>-93</v>
      </c>
      <c r="H6740" s="10">
        <v>-9918078</v>
      </c>
      <c r="I6740" s="11">
        <v>19977199945.500305</v>
      </c>
      <c r="J6740" s="11">
        <v>198476</v>
      </c>
      <c r="K6740" s="11">
        <v>100652.97540004989</v>
      </c>
      <c r="L6740" s="12">
        <v>557351.28779535927</v>
      </c>
      <c r="M6740" s="11">
        <v>924</v>
      </c>
      <c r="N6740" s="13"/>
      <c r="O6740" t="str">
        <f t="shared" si="219"/>
        <v/>
      </c>
    </row>
    <row r="6741" spans="1:15" hidden="1">
      <c r="A6741" s="41" t="s">
        <v>94</v>
      </c>
      <c r="B6741" s="46">
        <v>45769</v>
      </c>
      <c r="C6741" s="8" t="s">
        <v>13</v>
      </c>
      <c r="D6741" s="8" t="s">
        <v>90</v>
      </c>
      <c r="E6741" s="8" t="s">
        <v>90</v>
      </c>
      <c r="F6741" s="9">
        <f t="shared" si="218"/>
        <v>-416700000</v>
      </c>
      <c r="G6741" s="9">
        <v>-4167</v>
      </c>
      <c r="H6741" s="10">
        <v>-449760978</v>
      </c>
      <c r="I6741" s="11">
        <v>16359816279</v>
      </c>
      <c r="J6741" s="11">
        <v>157863</v>
      </c>
      <c r="K6741" s="11">
        <v>103633</v>
      </c>
      <c r="L6741" s="12">
        <v>17922267</v>
      </c>
      <c r="M6741" s="11">
        <v>134</v>
      </c>
      <c r="N6741" s="13"/>
      <c r="O6741" t="str">
        <f t="shared" si="219"/>
        <v/>
      </c>
    </row>
    <row r="6742" spans="1:15" hidden="1">
      <c r="A6742" s="41" t="s">
        <v>94</v>
      </c>
      <c r="B6742" s="46">
        <v>45769</v>
      </c>
      <c r="C6742" s="8" t="s">
        <v>13</v>
      </c>
      <c r="D6742" s="8" t="s">
        <v>90</v>
      </c>
      <c r="E6742" s="8" t="s">
        <v>90</v>
      </c>
      <c r="F6742" s="9">
        <f t="shared" si="218"/>
        <v>-401000000</v>
      </c>
      <c r="G6742" s="9">
        <v>-4010</v>
      </c>
      <c r="H6742" s="10">
        <v>-432815340</v>
      </c>
      <c r="I6742" s="11">
        <v>15944247949</v>
      </c>
      <c r="J6742" s="11">
        <v>153853</v>
      </c>
      <c r="K6742" s="11">
        <v>103633</v>
      </c>
      <c r="L6742" s="12">
        <v>17247010</v>
      </c>
      <c r="M6742" s="11">
        <v>135</v>
      </c>
      <c r="N6742" s="13"/>
      <c r="O6742" t="str">
        <f t="shared" si="219"/>
        <v/>
      </c>
    </row>
    <row r="6743" spans="1:15" hidden="1">
      <c r="A6743" s="41" t="s">
        <v>94</v>
      </c>
      <c r="B6743" s="46">
        <v>45769</v>
      </c>
      <c r="C6743" s="8" t="s">
        <v>13</v>
      </c>
      <c r="D6743" s="8" t="s">
        <v>90</v>
      </c>
      <c r="E6743" s="8" t="s">
        <v>90</v>
      </c>
      <c r="F6743" s="9">
        <f t="shared" si="218"/>
        <v>-5700000</v>
      </c>
      <c r="G6743" s="9">
        <v>-57</v>
      </c>
      <c r="H6743" s="10">
        <v>-6152238</v>
      </c>
      <c r="I6743" s="11">
        <v>15938340868</v>
      </c>
      <c r="J6743" s="11">
        <v>153796</v>
      </c>
      <c r="K6743" s="11">
        <v>103633</v>
      </c>
      <c r="L6743" s="12">
        <v>245157</v>
      </c>
      <c r="M6743" s="11">
        <v>136</v>
      </c>
      <c r="N6743" s="13"/>
      <c r="O6743" t="str">
        <f t="shared" si="219"/>
        <v/>
      </c>
    </row>
    <row r="6744" spans="1:15" hidden="1">
      <c r="A6744" s="41" t="s">
        <v>94</v>
      </c>
      <c r="B6744" s="46">
        <v>45769</v>
      </c>
      <c r="C6744" s="8" t="s">
        <v>13</v>
      </c>
      <c r="D6744" s="8" t="s">
        <v>90</v>
      </c>
      <c r="E6744" s="8" t="s">
        <v>90</v>
      </c>
      <c r="F6744" s="9">
        <f t="shared" si="218"/>
        <v>-9200000</v>
      </c>
      <c r="G6744" s="9">
        <v>-92</v>
      </c>
      <c r="H6744" s="10">
        <v>-9929928</v>
      </c>
      <c r="I6744" s="11">
        <v>15928806632</v>
      </c>
      <c r="J6744" s="11">
        <v>153704</v>
      </c>
      <c r="K6744" s="11">
        <v>103633</v>
      </c>
      <c r="L6744" s="12">
        <v>395692</v>
      </c>
      <c r="M6744" s="11">
        <v>137</v>
      </c>
      <c r="N6744" s="13"/>
      <c r="O6744" t="str">
        <f t="shared" si="219"/>
        <v/>
      </c>
    </row>
    <row r="6745" spans="1:15" hidden="1">
      <c r="A6745" s="41" t="s">
        <v>94</v>
      </c>
      <c r="B6745" s="46">
        <v>45769</v>
      </c>
      <c r="C6745" s="8" t="s">
        <v>13</v>
      </c>
      <c r="D6745" s="8" t="s">
        <v>90</v>
      </c>
      <c r="E6745" s="8" t="s">
        <v>90</v>
      </c>
      <c r="F6745" s="9">
        <f t="shared" si="218"/>
        <v>-9200000</v>
      </c>
      <c r="G6745" s="9">
        <v>-92</v>
      </c>
      <c r="H6745" s="10">
        <v>-9929928</v>
      </c>
      <c r="I6745" s="11">
        <v>15919272396</v>
      </c>
      <c r="J6745" s="11">
        <v>153612</v>
      </c>
      <c r="K6745" s="11">
        <v>103633</v>
      </c>
      <c r="L6745" s="12">
        <v>395692</v>
      </c>
      <c r="M6745" s="11">
        <v>138</v>
      </c>
      <c r="N6745" s="13"/>
      <c r="O6745" t="str">
        <f t="shared" si="219"/>
        <v/>
      </c>
    </row>
    <row r="6746" spans="1:15" hidden="1">
      <c r="A6746" s="41" t="s">
        <v>94</v>
      </c>
      <c r="B6746" s="46">
        <v>45769</v>
      </c>
      <c r="C6746" s="8" t="s">
        <v>13</v>
      </c>
      <c r="D6746" s="8" t="s">
        <v>15</v>
      </c>
      <c r="E6746" s="8" t="s">
        <v>15</v>
      </c>
      <c r="F6746" s="9">
        <f t="shared" si="218"/>
        <v>900000</v>
      </c>
      <c r="G6746" s="9">
        <v>9</v>
      </c>
      <c r="H6746" s="10">
        <v>970290</v>
      </c>
      <c r="I6746" s="11">
        <v>10168457321.739105</v>
      </c>
      <c r="J6746" s="11">
        <v>95773</v>
      </c>
      <c r="K6746" s="11">
        <v>106172.48412119392</v>
      </c>
      <c r="L6746" s="12">
        <v>0</v>
      </c>
      <c r="M6746" s="11">
        <v>2921</v>
      </c>
      <c r="N6746" s="13"/>
      <c r="O6746" t="str">
        <f t="shared" si="219"/>
        <v/>
      </c>
    </row>
    <row r="6747" spans="1:15" hidden="1">
      <c r="A6747" s="41" t="s">
        <v>94</v>
      </c>
      <c r="B6747" s="46">
        <v>45769</v>
      </c>
      <c r="C6747" s="8" t="s">
        <v>13</v>
      </c>
      <c r="D6747" s="8" t="s">
        <v>46</v>
      </c>
      <c r="E6747" s="8" t="s">
        <v>46</v>
      </c>
      <c r="F6747" s="9">
        <f t="shared" si="218"/>
        <v>18100000</v>
      </c>
      <c r="G6747" s="9">
        <v>181</v>
      </c>
      <c r="H6747" s="10">
        <v>19962128</v>
      </c>
      <c r="I6747" s="11">
        <v>2120507193.5157292</v>
      </c>
      <c r="J6747" s="11">
        <v>19760</v>
      </c>
      <c r="K6747" s="11">
        <v>107313.11708075553</v>
      </c>
      <c r="L6747" s="12">
        <v>0</v>
      </c>
      <c r="M6747" s="11">
        <v>2744</v>
      </c>
      <c r="N6747" s="13"/>
      <c r="O6747" t="str">
        <f t="shared" si="219"/>
        <v/>
      </c>
    </row>
    <row r="6748" spans="1:15" hidden="1">
      <c r="A6748" s="41" t="s">
        <v>94</v>
      </c>
      <c r="B6748" s="46">
        <v>45769</v>
      </c>
      <c r="C6748" s="8" t="s">
        <v>13</v>
      </c>
      <c r="D6748" s="8" t="s">
        <v>46</v>
      </c>
      <c r="E6748" s="8" t="s">
        <v>46</v>
      </c>
      <c r="F6748" s="9">
        <f t="shared" si="218"/>
        <v>9100000</v>
      </c>
      <c r="G6748" s="9">
        <v>91</v>
      </c>
      <c r="H6748" s="10">
        <v>10008271</v>
      </c>
      <c r="I6748" s="11">
        <v>2130515464.5157292</v>
      </c>
      <c r="J6748" s="11">
        <v>19851</v>
      </c>
      <c r="K6748" s="11">
        <v>107325.34706139384</v>
      </c>
      <c r="L6748" s="12">
        <v>0</v>
      </c>
      <c r="M6748" s="11">
        <v>2745</v>
      </c>
      <c r="N6748" s="13"/>
      <c r="O6748" t="str">
        <f t="shared" si="219"/>
        <v/>
      </c>
    </row>
    <row r="6749" spans="1:15" hidden="1">
      <c r="A6749" s="41" t="s">
        <v>94</v>
      </c>
      <c r="B6749" s="46">
        <v>45769</v>
      </c>
      <c r="C6749" s="8" t="s">
        <v>13</v>
      </c>
      <c r="D6749" s="8" t="s">
        <v>90</v>
      </c>
      <c r="E6749" s="8" t="s">
        <v>90</v>
      </c>
      <c r="F6749" s="9">
        <f t="shared" si="218"/>
        <v>-1800000</v>
      </c>
      <c r="G6749" s="9">
        <v>-18</v>
      </c>
      <c r="H6749" s="10">
        <v>-1942812</v>
      </c>
      <c r="I6749" s="11">
        <v>15917407002</v>
      </c>
      <c r="J6749" s="11">
        <v>153594</v>
      </c>
      <c r="K6749" s="11">
        <v>103633</v>
      </c>
      <c r="L6749" s="12">
        <v>77418</v>
      </c>
      <c r="M6749" s="11">
        <v>139</v>
      </c>
      <c r="N6749" s="13"/>
      <c r="O6749" t="str">
        <f t="shared" si="219"/>
        <v/>
      </c>
    </row>
    <row r="6750" spans="1:15" hidden="1">
      <c r="A6750" s="41" t="s">
        <v>94</v>
      </c>
      <c r="B6750" s="46">
        <v>45769</v>
      </c>
      <c r="C6750" s="8" t="s">
        <v>13</v>
      </c>
      <c r="D6750" s="8" t="s">
        <v>90</v>
      </c>
      <c r="E6750" s="8" t="s">
        <v>90</v>
      </c>
      <c r="F6750" s="9">
        <f t="shared" si="218"/>
        <v>-1800000</v>
      </c>
      <c r="G6750" s="9">
        <v>-18</v>
      </c>
      <c r="H6750" s="10">
        <v>-1942812</v>
      </c>
      <c r="I6750" s="11">
        <v>15915541608</v>
      </c>
      <c r="J6750" s="11">
        <v>153576</v>
      </c>
      <c r="K6750" s="11">
        <v>103633</v>
      </c>
      <c r="L6750" s="12">
        <v>77418</v>
      </c>
      <c r="M6750" s="11">
        <v>140</v>
      </c>
      <c r="N6750" s="13"/>
      <c r="O6750" t="str">
        <f t="shared" si="219"/>
        <v/>
      </c>
    </row>
    <row r="6751" spans="1:15" hidden="1">
      <c r="A6751" s="41" t="s">
        <v>94</v>
      </c>
      <c r="B6751" s="46">
        <v>45769</v>
      </c>
      <c r="C6751" s="8" t="s">
        <v>13</v>
      </c>
      <c r="D6751" s="8" t="s">
        <v>46</v>
      </c>
      <c r="E6751" s="8" t="s">
        <v>46</v>
      </c>
      <c r="F6751" s="9">
        <f t="shared" si="218"/>
        <v>210700000</v>
      </c>
      <c r="G6751" s="9">
        <v>2107</v>
      </c>
      <c r="H6751" s="10">
        <v>232701294</v>
      </c>
      <c r="I6751" s="11">
        <v>2363216758.515729</v>
      </c>
      <c r="J6751" s="11">
        <v>21958</v>
      </c>
      <c r="K6751" s="11">
        <v>107624.40834847113</v>
      </c>
      <c r="L6751" s="12">
        <v>0</v>
      </c>
      <c r="M6751" s="11">
        <v>2746</v>
      </c>
      <c r="N6751" s="13"/>
      <c r="O6751" t="str">
        <f t="shared" si="219"/>
        <v/>
      </c>
    </row>
    <row r="6752" spans="1:15" hidden="1">
      <c r="A6752" s="41" t="s">
        <v>94</v>
      </c>
      <c r="B6752" s="46">
        <v>45769</v>
      </c>
      <c r="C6752" s="8" t="s">
        <v>13</v>
      </c>
      <c r="D6752" s="8" t="s">
        <v>90</v>
      </c>
      <c r="E6752" s="8" t="s">
        <v>90</v>
      </c>
      <c r="F6752" s="9">
        <f t="shared" si="218"/>
        <v>-4600000</v>
      </c>
      <c r="G6752" s="9">
        <v>-46</v>
      </c>
      <c r="H6752" s="10">
        <v>-4964964</v>
      </c>
      <c r="I6752" s="11">
        <v>15910774490</v>
      </c>
      <c r="J6752" s="11">
        <v>153530</v>
      </c>
      <c r="K6752" s="11">
        <v>103633</v>
      </c>
      <c r="L6752" s="12">
        <v>197846</v>
      </c>
      <c r="M6752" s="11">
        <v>141</v>
      </c>
      <c r="N6752" s="13"/>
      <c r="O6752" t="str">
        <f t="shared" si="219"/>
        <v/>
      </c>
    </row>
    <row r="6753" spans="1:15" hidden="1">
      <c r="A6753" s="41" t="s">
        <v>94</v>
      </c>
      <c r="B6753" s="46">
        <v>45769</v>
      </c>
      <c r="C6753" s="8" t="s">
        <v>13</v>
      </c>
      <c r="D6753" s="8" t="s">
        <v>90</v>
      </c>
      <c r="E6753" s="8" t="s">
        <v>90</v>
      </c>
      <c r="F6753" s="9">
        <f t="shared" si="218"/>
        <v>-1800000</v>
      </c>
      <c r="G6753" s="9">
        <v>-18</v>
      </c>
      <c r="H6753" s="10">
        <v>-1942812</v>
      </c>
      <c r="I6753" s="11">
        <v>15908909096</v>
      </c>
      <c r="J6753" s="11">
        <v>153512</v>
      </c>
      <c r="K6753" s="11">
        <v>103633</v>
      </c>
      <c r="L6753" s="12">
        <v>77418</v>
      </c>
      <c r="M6753" s="11">
        <v>142</v>
      </c>
      <c r="N6753" s="13"/>
      <c r="O6753" t="str">
        <f t="shared" si="219"/>
        <v/>
      </c>
    </row>
    <row r="6754" spans="1:15" hidden="1">
      <c r="A6754" s="41" t="s">
        <v>94</v>
      </c>
      <c r="B6754" s="46">
        <v>45769</v>
      </c>
      <c r="C6754" s="8" t="s">
        <v>13</v>
      </c>
      <c r="D6754" s="8" t="s">
        <v>90</v>
      </c>
      <c r="E6754" s="8" t="s">
        <v>90</v>
      </c>
      <c r="F6754" s="9">
        <f t="shared" si="218"/>
        <v>-1800000</v>
      </c>
      <c r="G6754" s="9">
        <v>-18</v>
      </c>
      <c r="H6754" s="10">
        <v>-1942812</v>
      </c>
      <c r="I6754" s="11">
        <v>15907043702</v>
      </c>
      <c r="J6754" s="11">
        <v>153494</v>
      </c>
      <c r="K6754" s="11">
        <v>103633</v>
      </c>
      <c r="L6754" s="12">
        <v>77418</v>
      </c>
      <c r="M6754" s="11">
        <v>143</v>
      </c>
      <c r="N6754" s="13"/>
      <c r="O6754" t="str">
        <f t="shared" si="219"/>
        <v/>
      </c>
    </row>
    <row r="6755" spans="1:15" hidden="1">
      <c r="A6755" s="41" t="s">
        <v>94</v>
      </c>
      <c r="B6755" s="46">
        <v>45769</v>
      </c>
      <c r="C6755" s="8" t="s">
        <v>13</v>
      </c>
      <c r="D6755" s="8" t="s">
        <v>90</v>
      </c>
      <c r="E6755" s="8" t="s">
        <v>90</v>
      </c>
      <c r="F6755" s="9">
        <f t="shared" si="218"/>
        <v>-9200000</v>
      </c>
      <c r="G6755" s="9">
        <v>-92</v>
      </c>
      <c r="H6755" s="10">
        <v>-9929928</v>
      </c>
      <c r="I6755" s="11">
        <v>15897509466</v>
      </c>
      <c r="J6755" s="11">
        <v>153402</v>
      </c>
      <c r="K6755" s="11">
        <v>103633</v>
      </c>
      <c r="L6755" s="12">
        <v>395692</v>
      </c>
      <c r="M6755" s="11">
        <v>144</v>
      </c>
      <c r="N6755" s="13"/>
      <c r="O6755" t="str">
        <f t="shared" si="219"/>
        <v/>
      </c>
    </row>
    <row r="6756" spans="1:15" hidden="1">
      <c r="A6756" s="41" t="s">
        <v>94</v>
      </c>
      <c r="B6756" s="46">
        <v>45769</v>
      </c>
      <c r="C6756" s="8" t="s">
        <v>13</v>
      </c>
      <c r="D6756" s="8" t="s">
        <v>14</v>
      </c>
      <c r="E6756" s="8" t="s">
        <v>14</v>
      </c>
      <c r="F6756" s="9">
        <f t="shared" si="218"/>
        <v>-9300000</v>
      </c>
      <c r="G6756" s="9">
        <v>-93</v>
      </c>
      <c r="H6756" s="10">
        <v>-9918078</v>
      </c>
      <c r="I6756" s="11">
        <v>19967839218.788101</v>
      </c>
      <c r="J6756" s="11">
        <v>198383</v>
      </c>
      <c r="K6756" s="11">
        <v>100652.97540004989</v>
      </c>
      <c r="L6756" s="12">
        <v>557351.28779535927</v>
      </c>
      <c r="M6756" s="11">
        <v>925</v>
      </c>
      <c r="N6756" s="13"/>
      <c r="O6756" t="str">
        <f t="shared" si="219"/>
        <v/>
      </c>
    </row>
    <row r="6757" spans="1:15" hidden="1">
      <c r="A6757" s="41" t="s">
        <v>94</v>
      </c>
      <c r="B6757" s="46">
        <v>45769</v>
      </c>
      <c r="C6757" s="8" t="s">
        <v>13</v>
      </c>
      <c r="D6757" s="8" t="s">
        <v>90</v>
      </c>
      <c r="E6757" s="8" t="s">
        <v>90</v>
      </c>
      <c r="F6757" s="9">
        <f t="shared" si="218"/>
        <v>-3700000</v>
      </c>
      <c r="G6757" s="9">
        <v>-37</v>
      </c>
      <c r="H6757" s="10">
        <v>-3993558</v>
      </c>
      <c r="I6757" s="11">
        <v>15893675045</v>
      </c>
      <c r="J6757" s="11">
        <v>153365</v>
      </c>
      <c r="K6757" s="11">
        <v>103633</v>
      </c>
      <c r="L6757" s="12">
        <v>159137</v>
      </c>
      <c r="M6757" s="11">
        <v>145</v>
      </c>
      <c r="N6757" s="13"/>
      <c r="O6757" t="str">
        <f t="shared" si="219"/>
        <v/>
      </c>
    </row>
    <row r="6758" spans="1:15" hidden="1">
      <c r="A6758" s="41" t="s">
        <v>94</v>
      </c>
      <c r="B6758" s="46">
        <v>45769</v>
      </c>
      <c r="C6758" s="8" t="s">
        <v>13</v>
      </c>
      <c r="D6758" s="8" t="s">
        <v>90</v>
      </c>
      <c r="E6758" s="8" t="s">
        <v>90</v>
      </c>
      <c r="F6758" s="9">
        <f t="shared" si="218"/>
        <v>-900000</v>
      </c>
      <c r="G6758" s="9">
        <v>-9</v>
      </c>
      <c r="H6758" s="10">
        <v>-971406</v>
      </c>
      <c r="I6758" s="11">
        <v>15892742348</v>
      </c>
      <c r="J6758" s="11">
        <v>153356</v>
      </c>
      <c r="K6758" s="11">
        <v>103633</v>
      </c>
      <c r="L6758" s="12">
        <v>38709</v>
      </c>
      <c r="M6758" s="11">
        <v>146</v>
      </c>
      <c r="N6758" s="13"/>
      <c r="O6758" t="str">
        <f t="shared" si="219"/>
        <v/>
      </c>
    </row>
    <row r="6759" spans="1:15" hidden="1">
      <c r="A6759" s="41" t="s">
        <v>94</v>
      </c>
      <c r="B6759" s="46">
        <v>45769</v>
      </c>
      <c r="C6759" s="8" t="s">
        <v>13</v>
      </c>
      <c r="D6759" s="8" t="s">
        <v>90</v>
      </c>
      <c r="E6759" s="8" t="s">
        <v>90</v>
      </c>
      <c r="F6759" s="9">
        <f t="shared" si="218"/>
        <v>-4400000</v>
      </c>
      <c r="G6759" s="9">
        <v>-44</v>
      </c>
      <c r="H6759" s="10">
        <v>-4749096</v>
      </c>
      <c r="I6759" s="11">
        <v>15888182496</v>
      </c>
      <c r="J6759" s="11">
        <v>153312</v>
      </c>
      <c r="K6759" s="11">
        <v>103633</v>
      </c>
      <c r="L6759" s="12">
        <v>189244</v>
      </c>
      <c r="M6759" s="11">
        <v>147</v>
      </c>
      <c r="N6759" s="13"/>
      <c r="O6759" t="str">
        <f t="shared" si="219"/>
        <v/>
      </c>
    </row>
    <row r="6760" spans="1:15" hidden="1">
      <c r="A6760" s="41" t="s">
        <v>94</v>
      </c>
      <c r="B6760" s="46">
        <v>45769</v>
      </c>
      <c r="C6760" s="8" t="s">
        <v>13</v>
      </c>
      <c r="D6760" s="8" t="s">
        <v>90</v>
      </c>
      <c r="E6760" s="8" t="s">
        <v>90</v>
      </c>
      <c r="F6760" s="9">
        <f t="shared" si="218"/>
        <v>-18000000</v>
      </c>
      <c r="G6760" s="9">
        <v>-180</v>
      </c>
      <c r="H6760" s="10">
        <v>-19428120</v>
      </c>
      <c r="I6760" s="11">
        <v>15869528556</v>
      </c>
      <c r="J6760" s="11">
        <v>153132</v>
      </c>
      <c r="K6760" s="11">
        <v>103633</v>
      </c>
      <c r="L6760" s="12">
        <v>774180</v>
      </c>
      <c r="M6760" s="11">
        <v>148</v>
      </c>
      <c r="N6760" s="13"/>
      <c r="O6760" t="str">
        <f t="shared" si="219"/>
        <v/>
      </c>
    </row>
    <row r="6761" spans="1:15" hidden="1">
      <c r="A6761" s="41" t="s">
        <v>94</v>
      </c>
      <c r="B6761" s="46">
        <v>45769</v>
      </c>
      <c r="C6761" s="8" t="s">
        <v>13</v>
      </c>
      <c r="D6761" s="8" t="s">
        <v>46</v>
      </c>
      <c r="E6761" s="8" t="s">
        <v>46</v>
      </c>
      <c r="F6761" s="9">
        <f t="shared" si="218"/>
        <v>1400000</v>
      </c>
      <c r="G6761" s="9">
        <v>14</v>
      </c>
      <c r="H6761" s="10">
        <v>1546818</v>
      </c>
      <c r="I6761" s="11">
        <v>2364763576.515729</v>
      </c>
      <c r="J6761" s="11">
        <v>21972</v>
      </c>
      <c r="K6761" s="11">
        <v>107626.2323191211</v>
      </c>
      <c r="L6761" s="12">
        <v>0</v>
      </c>
      <c r="M6761" s="11">
        <v>2747</v>
      </c>
      <c r="N6761" s="13"/>
      <c r="O6761" t="str">
        <f t="shared" si="219"/>
        <v/>
      </c>
    </row>
    <row r="6762" spans="1:15" hidden="1">
      <c r="A6762" s="41" t="s">
        <v>94</v>
      </c>
      <c r="B6762" s="46">
        <v>45769</v>
      </c>
      <c r="C6762" s="8" t="s">
        <v>13</v>
      </c>
      <c r="D6762" s="8" t="s">
        <v>46</v>
      </c>
      <c r="E6762" s="8" t="s">
        <v>46</v>
      </c>
      <c r="F6762" s="9">
        <f t="shared" si="218"/>
        <v>1200000</v>
      </c>
      <c r="G6762" s="9">
        <v>12</v>
      </c>
      <c r="H6762" s="10">
        <v>1319772</v>
      </c>
      <c r="I6762" s="11">
        <v>2366083348.515729</v>
      </c>
      <c r="J6762" s="11">
        <v>21984</v>
      </c>
      <c r="K6762" s="11">
        <v>107627.51767265871</v>
      </c>
      <c r="L6762" s="12">
        <v>0</v>
      </c>
      <c r="M6762" s="11">
        <v>2748</v>
      </c>
      <c r="N6762" s="13"/>
      <c r="O6762" t="str">
        <f t="shared" si="219"/>
        <v/>
      </c>
    </row>
    <row r="6763" spans="1:15" hidden="1">
      <c r="A6763" s="41" t="s">
        <v>94</v>
      </c>
      <c r="B6763" s="46">
        <v>45769</v>
      </c>
      <c r="C6763" s="8" t="s">
        <v>13</v>
      </c>
      <c r="D6763" s="8" t="s">
        <v>15</v>
      </c>
      <c r="E6763" s="8" t="s">
        <v>15</v>
      </c>
      <c r="F6763" s="9">
        <f t="shared" si="218"/>
        <v>1900000</v>
      </c>
      <c r="G6763" s="9">
        <v>19</v>
      </c>
      <c r="H6763" s="10">
        <v>2062697</v>
      </c>
      <c r="I6763" s="11">
        <v>10170520018.739105</v>
      </c>
      <c r="J6763" s="11">
        <v>95792</v>
      </c>
      <c r="K6763" s="11">
        <v>106172.95827145383</v>
      </c>
      <c r="L6763" s="12">
        <v>0</v>
      </c>
      <c r="M6763" s="11">
        <v>2922</v>
      </c>
      <c r="N6763" s="13"/>
      <c r="O6763" t="str">
        <f t="shared" si="219"/>
        <v/>
      </c>
    </row>
    <row r="6764" spans="1:15" hidden="1">
      <c r="A6764" s="41" t="s">
        <v>94</v>
      </c>
      <c r="B6764" s="46">
        <v>45769</v>
      </c>
      <c r="C6764" s="8" t="s">
        <v>13</v>
      </c>
      <c r="D6764" s="8" t="s">
        <v>90</v>
      </c>
      <c r="E6764" s="8" t="s">
        <v>90</v>
      </c>
      <c r="F6764" s="9">
        <f t="shared" si="218"/>
        <v>-4600000</v>
      </c>
      <c r="G6764" s="9">
        <v>-46</v>
      </c>
      <c r="H6764" s="10">
        <v>-4964964</v>
      </c>
      <c r="I6764" s="11">
        <v>15864761438</v>
      </c>
      <c r="J6764" s="11">
        <v>153086</v>
      </c>
      <c r="K6764" s="11">
        <v>103633</v>
      </c>
      <c r="L6764" s="12">
        <v>197846</v>
      </c>
      <c r="M6764" s="11">
        <v>149</v>
      </c>
      <c r="N6764" s="13"/>
      <c r="O6764" t="str">
        <f t="shared" si="219"/>
        <v/>
      </c>
    </row>
    <row r="6765" spans="1:15" hidden="1">
      <c r="A6765" s="41" t="s">
        <v>94</v>
      </c>
      <c r="B6765" s="46">
        <v>45769</v>
      </c>
      <c r="C6765" s="8" t="s">
        <v>13</v>
      </c>
      <c r="D6765" s="8" t="s">
        <v>14</v>
      </c>
      <c r="E6765" s="8" t="s">
        <v>14</v>
      </c>
      <c r="F6765" s="9">
        <f t="shared" si="218"/>
        <v>-900000</v>
      </c>
      <c r="G6765" s="9">
        <v>-9</v>
      </c>
      <c r="H6765" s="10">
        <v>-959814</v>
      </c>
      <c r="I6765" s="11">
        <v>19966933342.009502</v>
      </c>
      <c r="J6765" s="11">
        <v>198374</v>
      </c>
      <c r="K6765" s="11">
        <v>100652.97540004989</v>
      </c>
      <c r="L6765" s="12">
        <v>53937.221399550908</v>
      </c>
      <c r="M6765" s="11">
        <v>926</v>
      </c>
      <c r="N6765" s="13"/>
      <c r="O6765" t="str">
        <f t="shared" si="219"/>
        <v/>
      </c>
    </row>
    <row r="6766" spans="1:15" hidden="1">
      <c r="A6766" s="41" t="s">
        <v>94</v>
      </c>
      <c r="B6766" s="46">
        <v>45769</v>
      </c>
      <c r="C6766" s="8" t="s">
        <v>13</v>
      </c>
      <c r="D6766" s="8" t="s">
        <v>15</v>
      </c>
      <c r="E6766" s="8" t="s">
        <v>15</v>
      </c>
      <c r="F6766" s="9">
        <f t="shared" si="218"/>
        <v>1400000</v>
      </c>
      <c r="G6766" s="9">
        <v>14</v>
      </c>
      <c r="H6766" s="10">
        <v>1510096</v>
      </c>
      <c r="I6766" s="11">
        <v>10172030114.739105</v>
      </c>
      <c r="J6766" s="11">
        <v>95806</v>
      </c>
      <c r="K6766" s="11">
        <v>106173.20538107326</v>
      </c>
      <c r="L6766" s="12">
        <v>0</v>
      </c>
      <c r="M6766" s="11">
        <v>2923</v>
      </c>
      <c r="N6766" s="13"/>
      <c r="O6766" t="str">
        <f t="shared" si="219"/>
        <v/>
      </c>
    </row>
    <row r="6767" spans="1:15" hidden="1">
      <c r="A6767" s="41" t="s">
        <v>94</v>
      </c>
      <c r="B6767" s="46">
        <v>45769</v>
      </c>
      <c r="C6767" s="8" t="s">
        <v>13</v>
      </c>
      <c r="D6767" s="8" t="s">
        <v>46</v>
      </c>
      <c r="E6767" s="8" t="s">
        <v>46</v>
      </c>
      <c r="F6767" s="9">
        <f t="shared" si="218"/>
        <v>1900000</v>
      </c>
      <c r="G6767" s="9">
        <v>19</v>
      </c>
      <c r="H6767" s="10">
        <v>2095472</v>
      </c>
      <c r="I6767" s="11">
        <v>2368178820.515729</v>
      </c>
      <c r="J6767" s="11">
        <v>22003</v>
      </c>
      <c r="K6767" s="11">
        <v>107629.81504866286</v>
      </c>
      <c r="L6767" s="12">
        <v>0</v>
      </c>
      <c r="M6767" s="11">
        <v>2749</v>
      </c>
      <c r="N6767" s="13"/>
      <c r="O6767" t="str">
        <f t="shared" si="219"/>
        <v/>
      </c>
    </row>
    <row r="6768" spans="1:15" hidden="1">
      <c r="A6768" s="41" t="s">
        <v>94</v>
      </c>
      <c r="B6768" s="46">
        <v>45769</v>
      </c>
      <c r="C6768" s="8" t="s">
        <v>13</v>
      </c>
      <c r="D6768" s="8" t="s">
        <v>90</v>
      </c>
      <c r="E6768" s="8" t="s">
        <v>90</v>
      </c>
      <c r="F6768" s="9">
        <f t="shared" si="218"/>
        <v>-185400000</v>
      </c>
      <c r="G6768" s="9">
        <v>-1854</v>
      </c>
      <c r="H6768" s="10">
        <v>-200109636</v>
      </c>
      <c r="I6768" s="11">
        <v>15672625856</v>
      </c>
      <c r="J6768" s="11">
        <v>151232</v>
      </c>
      <c r="K6768" s="11">
        <v>103633</v>
      </c>
      <c r="L6768" s="12">
        <v>7974054</v>
      </c>
      <c r="M6768" s="11">
        <v>150</v>
      </c>
      <c r="N6768" s="13"/>
      <c r="O6768" t="str">
        <f t="shared" si="219"/>
        <v/>
      </c>
    </row>
    <row r="6769" spans="1:15" hidden="1">
      <c r="A6769" s="41" t="s">
        <v>94</v>
      </c>
      <c r="B6769" s="46">
        <v>45769</v>
      </c>
      <c r="C6769" s="8" t="s">
        <v>13</v>
      </c>
      <c r="D6769" s="8" t="s">
        <v>90</v>
      </c>
      <c r="E6769" s="8" t="s">
        <v>90</v>
      </c>
      <c r="F6769" s="9">
        <f t="shared" si="218"/>
        <v>-900000</v>
      </c>
      <c r="G6769" s="9">
        <v>-9</v>
      </c>
      <c r="H6769" s="10">
        <v>-971406</v>
      </c>
      <c r="I6769" s="11">
        <v>15671693159</v>
      </c>
      <c r="J6769" s="11">
        <v>151223</v>
      </c>
      <c r="K6769" s="11">
        <v>103633</v>
      </c>
      <c r="L6769" s="12">
        <v>38709</v>
      </c>
      <c r="M6769" s="11">
        <v>151</v>
      </c>
      <c r="N6769" s="13"/>
      <c r="O6769" t="str">
        <f t="shared" si="219"/>
        <v/>
      </c>
    </row>
    <row r="6770" spans="1:15" hidden="1">
      <c r="A6770" s="41" t="s">
        <v>94</v>
      </c>
      <c r="B6770" s="46">
        <v>45769</v>
      </c>
      <c r="C6770" s="8" t="s">
        <v>13</v>
      </c>
      <c r="D6770" s="8" t="s">
        <v>90</v>
      </c>
      <c r="E6770" s="8" t="s">
        <v>90</v>
      </c>
      <c r="F6770" s="9">
        <f t="shared" si="218"/>
        <v>-152900000</v>
      </c>
      <c r="G6770" s="9">
        <v>-1529</v>
      </c>
      <c r="H6770" s="10">
        <v>-165031086</v>
      </c>
      <c r="I6770" s="11">
        <v>15513238302</v>
      </c>
      <c r="J6770" s="11">
        <v>149694</v>
      </c>
      <c r="K6770" s="11">
        <v>103633</v>
      </c>
      <c r="L6770" s="12">
        <v>6576229</v>
      </c>
      <c r="M6770" s="11">
        <v>152</v>
      </c>
      <c r="N6770" s="13"/>
      <c r="O6770" t="str">
        <f t="shared" si="219"/>
        <v/>
      </c>
    </row>
    <row r="6771" spans="1:15" hidden="1">
      <c r="A6771" s="41" t="s">
        <v>94</v>
      </c>
      <c r="B6771" s="46">
        <v>45769</v>
      </c>
      <c r="C6771" s="8" t="s">
        <v>13</v>
      </c>
      <c r="D6771" s="8" t="s">
        <v>90</v>
      </c>
      <c r="E6771" s="8" t="s">
        <v>90</v>
      </c>
      <c r="F6771" s="9">
        <f t="shared" si="218"/>
        <v>-900000</v>
      </c>
      <c r="G6771" s="9">
        <v>-9</v>
      </c>
      <c r="H6771" s="10">
        <v>-971406</v>
      </c>
      <c r="I6771" s="11">
        <v>15512305605</v>
      </c>
      <c r="J6771" s="11">
        <v>149685</v>
      </c>
      <c r="K6771" s="11">
        <v>103633</v>
      </c>
      <c r="L6771" s="12">
        <v>38709</v>
      </c>
      <c r="M6771" s="11">
        <v>153</v>
      </c>
      <c r="N6771" s="13"/>
      <c r="O6771" t="str">
        <f t="shared" si="219"/>
        <v/>
      </c>
    </row>
    <row r="6772" spans="1:15" hidden="1">
      <c r="A6772" s="41" t="s">
        <v>94</v>
      </c>
      <c r="B6772" s="46">
        <v>45769</v>
      </c>
      <c r="C6772" s="8" t="s">
        <v>13</v>
      </c>
      <c r="D6772" s="8" t="s">
        <v>14</v>
      </c>
      <c r="E6772" s="8" t="s">
        <v>14</v>
      </c>
      <c r="F6772" s="9">
        <f t="shared" si="218"/>
        <v>9400000</v>
      </c>
      <c r="G6772" s="9">
        <v>94</v>
      </c>
      <c r="H6772" s="10">
        <v>10045028</v>
      </c>
      <c r="I6772" s="11">
        <v>19976978370.009502</v>
      </c>
      <c r="J6772" s="11">
        <v>198468</v>
      </c>
      <c r="K6772" s="11">
        <v>100655.91616789358</v>
      </c>
      <c r="L6772" s="12">
        <v>0</v>
      </c>
      <c r="M6772" s="11">
        <v>927</v>
      </c>
      <c r="N6772" s="13"/>
      <c r="O6772" t="str">
        <f t="shared" si="219"/>
        <v/>
      </c>
    </row>
    <row r="6773" spans="1:15" hidden="1">
      <c r="A6773" s="41" t="s">
        <v>94</v>
      </c>
      <c r="B6773" s="46">
        <v>45769</v>
      </c>
      <c r="C6773" s="8" t="s">
        <v>13</v>
      </c>
      <c r="D6773" s="8" t="s">
        <v>90</v>
      </c>
      <c r="E6773" s="8" t="s">
        <v>90</v>
      </c>
      <c r="F6773" s="9">
        <f t="shared" si="218"/>
        <v>-900000</v>
      </c>
      <c r="G6773" s="9">
        <v>-9</v>
      </c>
      <c r="H6773" s="10">
        <v>-971406</v>
      </c>
      <c r="I6773" s="11">
        <v>15511372908</v>
      </c>
      <c r="J6773" s="11">
        <v>149676</v>
      </c>
      <c r="K6773" s="11">
        <v>103633</v>
      </c>
      <c r="L6773" s="12">
        <v>38709</v>
      </c>
      <c r="M6773" s="11">
        <v>154</v>
      </c>
      <c r="N6773" s="13"/>
      <c r="O6773" t="str">
        <f t="shared" si="219"/>
        <v/>
      </c>
    </row>
    <row r="6774" spans="1:15" hidden="1">
      <c r="A6774" s="41" t="s">
        <v>94</v>
      </c>
      <c r="B6774" s="46">
        <v>45769</v>
      </c>
      <c r="C6774" s="8" t="s">
        <v>13</v>
      </c>
      <c r="D6774" s="8" t="s">
        <v>90</v>
      </c>
      <c r="E6774" s="8" t="s">
        <v>90</v>
      </c>
      <c r="F6774" s="9">
        <f t="shared" si="218"/>
        <v>-900000</v>
      </c>
      <c r="G6774" s="9">
        <v>-9</v>
      </c>
      <c r="H6774" s="10">
        <v>-971406</v>
      </c>
      <c r="I6774" s="11">
        <v>15510440211</v>
      </c>
      <c r="J6774" s="11">
        <v>149667</v>
      </c>
      <c r="K6774" s="11">
        <v>103633</v>
      </c>
      <c r="L6774" s="12">
        <v>38709</v>
      </c>
      <c r="M6774" s="11">
        <v>155</v>
      </c>
      <c r="N6774" s="13"/>
      <c r="O6774" t="str">
        <f t="shared" si="219"/>
        <v/>
      </c>
    </row>
    <row r="6775" spans="1:15" hidden="1">
      <c r="A6775" s="41" t="s">
        <v>94</v>
      </c>
      <c r="B6775" s="46">
        <v>45769</v>
      </c>
      <c r="C6775" s="8" t="s">
        <v>13</v>
      </c>
      <c r="D6775" s="8" t="s">
        <v>90</v>
      </c>
      <c r="E6775" s="8" t="s">
        <v>90</v>
      </c>
      <c r="F6775" s="9">
        <f t="shared" si="218"/>
        <v>-1600000</v>
      </c>
      <c r="G6775" s="9">
        <v>-16</v>
      </c>
      <c r="H6775" s="10">
        <v>-1726944</v>
      </c>
      <c r="I6775" s="11">
        <v>15508782083</v>
      </c>
      <c r="J6775" s="11">
        <v>149651</v>
      </c>
      <c r="K6775" s="11">
        <v>103633</v>
      </c>
      <c r="L6775" s="12">
        <v>68816</v>
      </c>
      <c r="M6775" s="11">
        <v>156</v>
      </c>
      <c r="N6775" s="13"/>
      <c r="O6775" t="str">
        <f t="shared" si="219"/>
        <v/>
      </c>
    </row>
    <row r="6776" spans="1:15" hidden="1">
      <c r="A6776" s="41" t="s">
        <v>94</v>
      </c>
      <c r="B6776" s="46">
        <v>45769</v>
      </c>
      <c r="C6776" s="8" t="s">
        <v>13</v>
      </c>
      <c r="D6776" s="8" t="s">
        <v>90</v>
      </c>
      <c r="E6776" s="8" t="s">
        <v>90</v>
      </c>
      <c r="F6776" s="9">
        <f t="shared" si="218"/>
        <v>-7400000</v>
      </c>
      <c r="G6776" s="9">
        <v>-74</v>
      </c>
      <c r="H6776" s="10">
        <v>-7987116</v>
      </c>
      <c r="I6776" s="11">
        <v>15501113241</v>
      </c>
      <c r="J6776" s="11">
        <v>149577</v>
      </c>
      <c r="K6776" s="11">
        <v>103633</v>
      </c>
      <c r="L6776" s="12">
        <v>318274</v>
      </c>
      <c r="M6776" s="11">
        <v>157</v>
      </c>
      <c r="N6776" s="13"/>
      <c r="O6776" t="str">
        <f t="shared" si="219"/>
        <v/>
      </c>
    </row>
    <row r="6777" spans="1:15" hidden="1">
      <c r="A6777" s="41" t="s">
        <v>94</v>
      </c>
      <c r="B6777" s="46">
        <v>45769</v>
      </c>
      <c r="C6777" s="8" t="s">
        <v>13</v>
      </c>
      <c r="D6777" s="8" t="s">
        <v>90</v>
      </c>
      <c r="E6777" s="8" t="s">
        <v>90</v>
      </c>
      <c r="F6777" s="9">
        <f t="shared" si="218"/>
        <v>-900000</v>
      </c>
      <c r="G6777" s="9">
        <v>-9</v>
      </c>
      <c r="H6777" s="10">
        <v>-971406</v>
      </c>
      <c r="I6777" s="11">
        <v>15500180544</v>
      </c>
      <c r="J6777" s="11">
        <v>149568</v>
      </c>
      <c r="K6777" s="11">
        <v>103633</v>
      </c>
      <c r="L6777" s="12">
        <v>38709</v>
      </c>
      <c r="M6777" s="11">
        <v>158</v>
      </c>
      <c r="N6777" s="13"/>
      <c r="O6777" t="str">
        <f t="shared" si="219"/>
        <v/>
      </c>
    </row>
    <row r="6778" spans="1:15" hidden="1">
      <c r="A6778" s="41" t="s">
        <v>94</v>
      </c>
      <c r="B6778" s="46">
        <v>45769</v>
      </c>
      <c r="C6778" s="8" t="s">
        <v>13</v>
      </c>
      <c r="D6778" s="8" t="s">
        <v>90</v>
      </c>
      <c r="E6778" s="8" t="s">
        <v>90</v>
      </c>
      <c r="F6778" s="9">
        <f t="shared" si="218"/>
        <v>-1800000</v>
      </c>
      <c r="G6778" s="9">
        <v>-18</v>
      </c>
      <c r="H6778" s="10">
        <v>-1942812</v>
      </c>
      <c r="I6778" s="11">
        <v>15498315150</v>
      </c>
      <c r="J6778" s="11">
        <v>149550</v>
      </c>
      <c r="K6778" s="11">
        <v>103633</v>
      </c>
      <c r="L6778" s="12">
        <v>77418</v>
      </c>
      <c r="M6778" s="11">
        <v>159</v>
      </c>
      <c r="N6778" s="13"/>
      <c r="O6778" t="str">
        <f t="shared" si="219"/>
        <v/>
      </c>
    </row>
    <row r="6779" spans="1:15" hidden="1">
      <c r="A6779" s="41" t="s">
        <v>94</v>
      </c>
      <c r="B6779" s="46">
        <v>45769</v>
      </c>
      <c r="C6779" s="8" t="s">
        <v>13</v>
      </c>
      <c r="D6779" s="8" t="s">
        <v>90</v>
      </c>
      <c r="E6779" s="8" t="s">
        <v>90</v>
      </c>
      <c r="F6779" s="9">
        <f t="shared" si="218"/>
        <v>-55500000</v>
      </c>
      <c r="G6779" s="9">
        <v>-555</v>
      </c>
      <c r="H6779" s="10">
        <v>-59903370</v>
      </c>
      <c r="I6779" s="11">
        <v>15440798835</v>
      </c>
      <c r="J6779" s="11">
        <v>148995</v>
      </c>
      <c r="K6779" s="11">
        <v>103633</v>
      </c>
      <c r="L6779" s="12">
        <v>2387055</v>
      </c>
      <c r="M6779" s="11">
        <v>160</v>
      </c>
      <c r="N6779" s="13"/>
      <c r="O6779" t="str">
        <f t="shared" si="219"/>
        <v/>
      </c>
    </row>
    <row r="6780" spans="1:15" hidden="1">
      <c r="A6780" s="41" t="s">
        <v>94</v>
      </c>
      <c r="B6780" s="46">
        <v>45769</v>
      </c>
      <c r="C6780" s="8" t="s">
        <v>13</v>
      </c>
      <c r="D6780" s="8" t="s">
        <v>90</v>
      </c>
      <c r="E6780" s="8" t="s">
        <v>90</v>
      </c>
      <c r="F6780" s="9">
        <f t="shared" si="218"/>
        <v>-4800000</v>
      </c>
      <c r="G6780" s="9">
        <v>-48</v>
      </c>
      <c r="H6780" s="10">
        <v>-5180832</v>
      </c>
      <c r="I6780" s="11">
        <v>15435824451</v>
      </c>
      <c r="J6780" s="11">
        <v>148947</v>
      </c>
      <c r="K6780" s="11">
        <v>103633</v>
      </c>
      <c r="L6780" s="12">
        <v>206448</v>
      </c>
      <c r="M6780" s="11">
        <v>161</v>
      </c>
      <c r="N6780" s="13"/>
      <c r="O6780" t="str">
        <f t="shared" si="219"/>
        <v/>
      </c>
    </row>
    <row r="6781" spans="1:15" hidden="1">
      <c r="A6781" s="41" t="s">
        <v>94</v>
      </c>
      <c r="B6781" s="46">
        <v>45769</v>
      </c>
      <c r="C6781" s="8" t="s">
        <v>13</v>
      </c>
      <c r="D6781" s="8" t="s">
        <v>90</v>
      </c>
      <c r="E6781" s="8" t="s">
        <v>90</v>
      </c>
      <c r="F6781" s="9">
        <f t="shared" si="218"/>
        <v>-27800000</v>
      </c>
      <c r="G6781" s="9">
        <v>-278</v>
      </c>
      <c r="H6781" s="10">
        <v>-30005652</v>
      </c>
      <c r="I6781" s="11">
        <v>15407014477</v>
      </c>
      <c r="J6781" s="11">
        <v>148669</v>
      </c>
      <c r="K6781" s="11">
        <v>103633</v>
      </c>
      <c r="L6781" s="12">
        <v>1195678</v>
      </c>
      <c r="M6781" s="11">
        <v>162</v>
      </c>
      <c r="N6781" s="13"/>
      <c r="O6781" t="str">
        <f t="shared" si="219"/>
        <v/>
      </c>
    </row>
    <row r="6782" spans="1:15" hidden="1">
      <c r="A6782" s="41" t="s">
        <v>94</v>
      </c>
      <c r="B6782" s="46">
        <v>45769</v>
      </c>
      <c r="C6782" s="8" t="s">
        <v>13</v>
      </c>
      <c r="D6782" s="8" t="s">
        <v>90</v>
      </c>
      <c r="E6782" s="8" t="s">
        <v>90</v>
      </c>
      <c r="F6782" s="9">
        <f t="shared" si="218"/>
        <v>-13800000</v>
      </c>
      <c r="G6782" s="9">
        <v>-138</v>
      </c>
      <c r="H6782" s="10">
        <v>-14894892</v>
      </c>
      <c r="I6782" s="11">
        <v>15392713123</v>
      </c>
      <c r="J6782" s="11">
        <v>148531</v>
      </c>
      <c r="K6782" s="11">
        <v>103633</v>
      </c>
      <c r="L6782" s="12">
        <v>593538</v>
      </c>
      <c r="M6782" s="11">
        <v>163</v>
      </c>
      <c r="N6782" s="13"/>
      <c r="O6782" t="str">
        <f t="shared" si="219"/>
        <v/>
      </c>
    </row>
    <row r="6783" spans="1:15" hidden="1">
      <c r="A6783" s="41" t="s">
        <v>94</v>
      </c>
      <c r="B6783" s="46">
        <v>45769</v>
      </c>
      <c r="C6783" s="8" t="s">
        <v>13</v>
      </c>
      <c r="D6783" s="8" t="s">
        <v>14</v>
      </c>
      <c r="E6783" s="8" t="s">
        <v>14</v>
      </c>
      <c r="F6783" s="9">
        <f t="shared" si="218"/>
        <v>-1800000</v>
      </c>
      <c r="G6783" s="9">
        <v>-18</v>
      </c>
      <c r="H6783" s="10">
        <v>-1919628</v>
      </c>
      <c r="I6783" s="11">
        <v>19975166563.518482</v>
      </c>
      <c r="J6783" s="11">
        <v>198450</v>
      </c>
      <c r="K6783" s="11">
        <v>100655.91616789358</v>
      </c>
      <c r="L6783" s="12">
        <v>107821.50897791563</v>
      </c>
      <c r="M6783" s="11">
        <v>928</v>
      </c>
      <c r="N6783" s="13"/>
      <c r="O6783" t="str">
        <f t="shared" si="219"/>
        <v/>
      </c>
    </row>
    <row r="6784" spans="1:15" hidden="1">
      <c r="A6784" s="41" t="s">
        <v>94</v>
      </c>
      <c r="B6784" s="46">
        <v>45769</v>
      </c>
      <c r="C6784" s="8" t="s">
        <v>13</v>
      </c>
      <c r="D6784" s="8" t="s">
        <v>15</v>
      </c>
      <c r="E6784" s="8" t="s">
        <v>15</v>
      </c>
      <c r="F6784" s="9">
        <f t="shared" si="218"/>
        <v>1800000</v>
      </c>
      <c r="G6784" s="9">
        <v>18</v>
      </c>
      <c r="H6784" s="10">
        <v>1942974</v>
      </c>
      <c r="I6784" s="11">
        <v>10173973088.739105</v>
      </c>
      <c r="J6784" s="11">
        <v>95824</v>
      </c>
      <c r="K6784" s="11">
        <v>106173.5378270486</v>
      </c>
      <c r="L6784" s="12">
        <v>0</v>
      </c>
      <c r="M6784" s="11">
        <v>2924</v>
      </c>
      <c r="N6784" s="13"/>
      <c r="O6784" t="str">
        <f t="shared" si="219"/>
        <v/>
      </c>
    </row>
    <row r="6785" spans="1:15" hidden="1">
      <c r="A6785" s="41" t="s">
        <v>94</v>
      </c>
      <c r="B6785" s="46">
        <v>45769</v>
      </c>
      <c r="C6785" s="8" t="s">
        <v>13</v>
      </c>
      <c r="D6785" s="8" t="s">
        <v>90</v>
      </c>
      <c r="E6785" s="8" t="s">
        <v>90</v>
      </c>
      <c r="F6785" s="9">
        <f t="shared" si="218"/>
        <v>-900000</v>
      </c>
      <c r="G6785" s="9">
        <v>-9</v>
      </c>
      <c r="H6785" s="10">
        <v>-971406</v>
      </c>
      <c r="I6785" s="11">
        <v>15391780426</v>
      </c>
      <c r="J6785" s="11">
        <v>148522</v>
      </c>
      <c r="K6785" s="11">
        <v>103633</v>
      </c>
      <c r="L6785" s="12">
        <v>38709</v>
      </c>
      <c r="M6785" s="11">
        <v>164</v>
      </c>
      <c r="N6785" s="13"/>
      <c r="O6785" t="str">
        <f t="shared" si="219"/>
        <v/>
      </c>
    </row>
    <row r="6786" spans="1:15" hidden="1">
      <c r="A6786" s="41" t="s">
        <v>94</v>
      </c>
      <c r="B6786" s="46">
        <v>45769</v>
      </c>
      <c r="C6786" s="8" t="s">
        <v>13</v>
      </c>
      <c r="D6786" s="8" t="s">
        <v>14</v>
      </c>
      <c r="E6786" s="8" t="s">
        <v>14</v>
      </c>
      <c r="F6786" s="9">
        <f t="shared" si="218"/>
        <v>-900000</v>
      </c>
      <c r="G6786" s="9">
        <v>-9</v>
      </c>
      <c r="H6786" s="10">
        <v>-959814</v>
      </c>
      <c r="I6786" s="11">
        <v>19974260660.272972</v>
      </c>
      <c r="J6786" s="11">
        <v>198441</v>
      </c>
      <c r="K6786" s="11">
        <v>100655.91616789358</v>
      </c>
      <c r="L6786" s="12">
        <v>53910.754488957813</v>
      </c>
      <c r="M6786" s="11">
        <v>929</v>
      </c>
      <c r="N6786" s="13"/>
      <c r="O6786" t="str">
        <f t="shared" si="219"/>
        <v/>
      </c>
    </row>
    <row r="6787" spans="1:15" hidden="1">
      <c r="A6787" s="41" t="s">
        <v>94</v>
      </c>
      <c r="B6787" s="46">
        <v>45769</v>
      </c>
      <c r="C6787" s="8" t="s">
        <v>13</v>
      </c>
      <c r="D6787" s="8" t="s">
        <v>14</v>
      </c>
      <c r="E6787" s="8" t="s">
        <v>14</v>
      </c>
      <c r="F6787" s="9">
        <f t="shared" si="218"/>
        <v>-4600000</v>
      </c>
      <c r="G6787" s="9">
        <v>-46</v>
      </c>
      <c r="H6787" s="10">
        <v>-4905716</v>
      </c>
      <c r="I6787" s="11">
        <v>19969630488.12925</v>
      </c>
      <c r="J6787" s="11">
        <v>198395</v>
      </c>
      <c r="K6787" s="11">
        <v>100655.91616789358</v>
      </c>
      <c r="L6787" s="12">
        <v>275543.85627689585</v>
      </c>
      <c r="M6787" s="11">
        <v>930</v>
      </c>
      <c r="N6787" s="13"/>
      <c r="O6787" t="str">
        <f t="shared" si="219"/>
        <v/>
      </c>
    </row>
    <row r="6788" spans="1:15" hidden="1">
      <c r="A6788" s="41" t="s">
        <v>94</v>
      </c>
      <c r="B6788" s="46">
        <v>45769</v>
      </c>
      <c r="C6788" s="8" t="s">
        <v>13</v>
      </c>
      <c r="D6788" s="8" t="s">
        <v>90</v>
      </c>
      <c r="E6788" s="8" t="s">
        <v>90</v>
      </c>
      <c r="F6788" s="9">
        <f t="shared" si="218"/>
        <v>8400000</v>
      </c>
      <c r="G6788" s="9">
        <v>84</v>
      </c>
      <c r="H6788" s="10">
        <v>9063768</v>
      </c>
      <c r="I6788" s="11">
        <v>15400844194</v>
      </c>
      <c r="J6788" s="11">
        <v>148606</v>
      </c>
      <c r="K6788" s="11">
        <v>103635.41306542132</v>
      </c>
      <c r="L6788" s="12">
        <v>0</v>
      </c>
      <c r="M6788" s="11">
        <v>165</v>
      </c>
      <c r="N6788" s="13"/>
      <c r="O6788" t="str">
        <f t="shared" si="219"/>
        <v/>
      </c>
    </row>
    <row r="6789" spans="1:15" hidden="1">
      <c r="A6789" s="41" t="s">
        <v>94</v>
      </c>
      <c r="B6789" s="46">
        <v>45769</v>
      </c>
      <c r="C6789" s="8" t="s">
        <v>13</v>
      </c>
      <c r="D6789" s="8" t="s">
        <v>14</v>
      </c>
      <c r="E6789" s="8" t="s">
        <v>14</v>
      </c>
      <c r="F6789" s="9">
        <f t="shared" si="218"/>
        <v>1900000</v>
      </c>
      <c r="G6789" s="9">
        <v>19</v>
      </c>
      <c r="H6789" s="10">
        <v>2051240</v>
      </c>
      <c r="I6789" s="11">
        <v>19971681728.12925</v>
      </c>
      <c r="J6789" s="11">
        <v>198414</v>
      </c>
      <c r="K6789" s="11">
        <v>100656.61560237307</v>
      </c>
      <c r="L6789" s="12">
        <v>0</v>
      </c>
      <c r="M6789" s="11">
        <v>931</v>
      </c>
      <c r="N6789" s="13"/>
      <c r="O6789" t="str">
        <f t="shared" si="219"/>
        <v/>
      </c>
    </row>
    <row r="6790" spans="1:15" hidden="1">
      <c r="A6790" s="41" t="s">
        <v>94</v>
      </c>
      <c r="B6790" s="46">
        <v>45769</v>
      </c>
      <c r="C6790" s="8" t="s">
        <v>13</v>
      </c>
      <c r="D6790" s="8" t="s">
        <v>15</v>
      </c>
      <c r="E6790" s="8" t="s">
        <v>15</v>
      </c>
      <c r="F6790" s="9">
        <f t="shared" si="218"/>
        <v>900000</v>
      </c>
      <c r="G6790" s="9">
        <v>9</v>
      </c>
      <c r="H6790" s="10">
        <v>972558</v>
      </c>
      <c r="I6790" s="11">
        <v>10174945646.739105</v>
      </c>
      <c r="J6790" s="11">
        <v>95833</v>
      </c>
      <c r="K6790" s="11">
        <v>106173.71517889564</v>
      </c>
      <c r="L6790" s="12">
        <v>0</v>
      </c>
      <c r="M6790" s="11">
        <v>2925</v>
      </c>
      <c r="N6790" s="13"/>
      <c r="O6790" t="str">
        <f t="shared" si="219"/>
        <v/>
      </c>
    </row>
    <row r="6791" spans="1:15" hidden="1">
      <c r="A6791" s="41" t="s">
        <v>94</v>
      </c>
      <c r="B6791" s="46">
        <v>45769</v>
      </c>
      <c r="C6791" s="8" t="s">
        <v>13</v>
      </c>
      <c r="D6791" s="8" t="s">
        <v>14</v>
      </c>
      <c r="E6791" s="8" t="s">
        <v>14</v>
      </c>
      <c r="F6791" s="9">
        <f t="shared" si="218"/>
        <v>-1800000</v>
      </c>
      <c r="G6791" s="9">
        <v>-18</v>
      </c>
      <c r="H6791" s="10">
        <v>-1919628</v>
      </c>
      <c r="I6791" s="11">
        <v>19969869909.048409</v>
      </c>
      <c r="J6791" s="11">
        <v>198396</v>
      </c>
      <c r="K6791" s="11">
        <v>100656.61560237307</v>
      </c>
      <c r="L6791" s="12">
        <v>107808.91915728478</v>
      </c>
      <c r="M6791" s="11">
        <v>932</v>
      </c>
      <c r="N6791" s="13"/>
      <c r="O6791" t="str">
        <f t="shared" si="219"/>
        <v/>
      </c>
    </row>
    <row r="6792" spans="1:15" hidden="1">
      <c r="A6792" s="41" t="s">
        <v>94</v>
      </c>
      <c r="B6792" s="46">
        <v>45769</v>
      </c>
      <c r="C6792" s="8" t="s">
        <v>13</v>
      </c>
      <c r="D6792" s="8" t="s">
        <v>14</v>
      </c>
      <c r="E6792" s="8" t="s">
        <v>14</v>
      </c>
      <c r="F6792" s="9">
        <f t="shared" si="218"/>
        <v>-4600000</v>
      </c>
      <c r="G6792" s="9">
        <v>-46</v>
      </c>
      <c r="H6792" s="10">
        <v>-4905716</v>
      </c>
      <c r="I6792" s="11">
        <v>19965239704.730698</v>
      </c>
      <c r="J6792" s="11">
        <v>198350</v>
      </c>
      <c r="K6792" s="11">
        <v>100656.61560237307</v>
      </c>
      <c r="L6792" s="12">
        <v>275511.68229083903</v>
      </c>
      <c r="M6792" s="11">
        <v>933</v>
      </c>
      <c r="N6792" s="13"/>
      <c r="O6792" t="str">
        <f t="shared" si="219"/>
        <v/>
      </c>
    </row>
    <row r="6793" spans="1:15" hidden="1">
      <c r="A6793" s="41" t="s">
        <v>94</v>
      </c>
      <c r="B6793" s="46">
        <v>45769</v>
      </c>
      <c r="C6793" s="8" t="s">
        <v>13</v>
      </c>
      <c r="D6793" s="8" t="s">
        <v>46</v>
      </c>
      <c r="E6793" s="8" t="s">
        <v>46</v>
      </c>
      <c r="F6793" s="9">
        <f t="shared" si="218"/>
        <v>4000000</v>
      </c>
      <c r="G6793" s="9">
        <v>40</v>
      </c>
      <c r="H6793" s="10">
        <v>4391800</v>
      </c>
      <c r="I6793" s="11">
        <v>2372570620.515729</v>
      </c>
      <c r="J6793" s="11">
        <v>22043</v>
      </c>
      <c r="K6793" s="11">
        <v>107633.7440691253</v>
      </c>
      <c r="L6793" s="12">
        <v>0</v>
      </c>
      <c r="M6793" s="11">
        <v>2750</v>
      </c>
      <c r="N6793" s="13"/>
      <c r="O6793" t="str">
        <f t="shared" si="219"/>
        <v/>
      </c>
    </row>
    <row r="6794" spans="1:15" hidden="1">
      <c r="A6794" s="41" t="s">
        <v>94</v>
      </c>
      <c r="B6794" s="46">
        <v>45769</v>
      </c>
      <c r="C6794" s="8" t="s">
        <v>13</v>
      </c>
      <c r="D6794" s="8" t="s">
        <v>90</v>
      </c>
      <c r="E6794" s="8" t="s">
        <v>90</v>
      </c>
      <c r="F6794" s="9">
        <f t="shared" ref="F6794:F6857" si="220">100000*G6794</f>
        <v>-900000</v>
      </c>
      <c r="G6794" s="9">
        <v>-9</v>
      </c>
      <c r="H6794" s="10">
        <v>-971406</v>
      </c>
      <c r="I6794" s="11">
        <v>15399911475.282412</v>
      </c>
      <c r="J6794" s="11">
        <v>148597</v>
      </c>
      <c r="K6794" s="11">
        <v>103635.41306542132</v>
      </c>
      <c r="L6794" s="12">
        <v>38687.282411208143</v>
      </c>
      <c r="M6794" s="11">
        <v>166</v>
      </c>
      <c r="N6794" s="13"/>
      <c r="O6794" t="str">
        <f t="shared" si="219"/>
        <v/>
      </c>
    </row>
    <row r="6795" spans="1:15" hidden="1">
      <c r="A6795" s="41" t="s">
        <v>94</v>
      </c>
      <c r="B6795" s="46">
        <v>45769</v>
      </c>
      <c r="C6795" s="8" t="s">
        <v>13</v>
      </c>
      <c r="D6795" s="8" t="s">
        <v>90</v>
      </c>
      <c r="E6795" s="8" t="s">
        <v>90</v>
      </c>
      <c r="F6795" s="9">
        <f t="shared" si="220"/>
        <v>-27700000</v>
      </c>
      <c r="G6795" s="9">
        <v>-277</v>
      </c>
      <c r="H6795" s="10">
        <v>-29897718</v>
      </c>
      <c r="I6795" s="11">
        <v>15371204465.863291</v>
      </c>
      <c r="J6795" s="11">
        <v>148320</v>
      </c>
      <c r="K6795" s="11">
        <v>103635.41306542132</v>
      </c>
      <c r="L6795" s="12">
        <v>1190708.580878295</v>
      </c>
      <c r="M6795" s="11">
        <v>167</v>
      </c>
      <c r="N6795" s="13"/>
      <c r="O6795" t="str">
        <f t="shared" si="219"/>
        <v/>
      </c>
    </row>
    <row r="6796" spans="1:15" hidden="1">
      <c r="A6796" s="41" t="s">
        <v>94</v>
      </c>
      <c r="B6796" s="46">
        <v>45769</v>
      </c>
      <c r="C6796" s="8" t="s">
        <v>13</v>
      </c>
      <c r="D6796" s="8" t="s">
        <v>90</v>
      </c>
      <c r="E6796" s="8" t="s">
        <v>90</v>
      </c>
      <c r="F6796" s="9">
        <f t="shared" si="220"/>
        <v>-2700000</v>
      </c>
      <c r="G6796" s="9">
        <v>-27</v>
      </c>
      <c r="H6796" s="10">
        <v>-2914218</v>
      </c>
      <c r="I6796" s="11">
        <v>15368406309.710524</v>
      </c>
      <c r="J6796" s="11">
        <v>148293</v>
      </c>
      <c r="K6796" s="11">
        <v>103635.41306542132</v>
      </c>
      <c r="L6796" s="12">
        <v>116061.8472336242</v>
      </c>
      <c r="M6796" s="11">
        <v>168</v>
      </c>
      <c r="N6796" s="13"/>
      <c r="O6796" t="str">
        <f t="shared" si="219"/>
        <v/>
      </c>
    </row>
    <row r="6797" spans="1:15" hidden="1">
      <c r="A6797" s="41" t="s">
        <v>94</v>
      </c>
      <c r="B6797" s="46">
        <v>45769</v>
      </c>
      <c r="C6797" s="8" t="s">
        <v>13</v>
      </c>
      <c r="D6797" s="8" t="s">
        <v>14</v>
      </c>
      <c r="E6797" s="8" t="s">
        <v>14</v>
      </c>
      <c r="F6797" s="9">
        <f t="shared" si="220"/>
        <v>-9300000</v>
      </c>
      <c r="G6797" s="9">
        <v>-93</v>
      </c>
      <c r="H6797" s="10">
        <v>-9918078</v>
      </c>
      <c r="I6797" s="11">
        <v>19955878639.479675</v>
      </c>
      <c r="J6797" s="11">
        <v>198257</v>
      </c>
      <c r="K6797" s="11">
        <v>100656.61560237307</v>
      </c>
      <c r="L6797" s="12">
        <v>557012.74897930399</v>
      </c>
      <c r="M6797" s="11">
        <v>934</v>
      </c>
      <c r="N6797" s="13"/>
      <c r="O6797" t="str">
        <f t="shared" si="219"/>
        <v/>
      </c>
    </row>
    <row r="6798" spans="1:15" hidden="1">
      <c r="A6798" s="41" t="s">
        <v>94</v>
      </c>
      <c r="B6798" s="46">
        <v>45769</v>
      </c>
      <c r="C6798" s="8" t="s">
        <v>13</v>
      </c>
      <c r="D6798" s="8" t="s">
        <v>14</v>
      </c>
      <c r="E6798" s="8" t="s">
        <v>14</v>
      </c>
      <c r="F6798" s="9">
        <f t="shared" si="220"/>
        <v>-900000</v>
      </c>
      <c r="G6798" s="9">
        <v>-9</v>
      </c>
      <c r="H6798" s="10">
        <v>-959814</v>
      </c>
      <c r="I6798" s="11">
        <v>19954972729.939255</v>
      </c>
      <c r="J6798" s="11">
        <v>198248</v>
      </c>
      <c r="K6798" s="11">
        <v>100656.61560237307</v>
      </c>
      <c r="L6798" s="12">
        <v>53904.459578642389</v>
      </c>
      <c r="M6798" s="11">
        <v>935</v>
      </c>
      <c r="N6798" s="13"/>
      <c r="O6798" t="str">
        <f t="shared" si="219"/>
        <v/>
      </c>
    </row>
    <row r="6799" spans="1:15" hidden="1">
      <c r="A6799" s="41" t="s">
        <v>94</v>
      </c>
      <c r="B6799" s="46">
        <v>45769</v>
      </c>
      <c r="C6799" s="8" t="s">
        <v>13</v>
      </c>
      <c r="D6799" s="8" t="s">
        <v>90</v>
      </c>
      <c r="E6799" s="8" t="s">
        <v>90</v>
      </c>
      <c r="F6799" s="9">
        <f t="shared" si="220"/>
        <v>-9200000</v>
      </c>
      <c r="G6799" s="9">
        <v>-92</v>
      </c>
      <c r="H6799" s="10">
        <v>-9929928</v>
      </c>
      <c r="I6799" s="11">
        <v>15358871851.708506</v>
      </c>
      <c r="J6799" s="11">
        <v>148201</v>
      </c>
      <c r="K6799" s="11">
        <v>103635.41306542132</v>
      </c>
      <c r="L6799" s="12">
        <v>395469.99798123911</v>
      </c>
      <c r="M6799" s="11">
        <v>169</v>
      </c>
      <c r="N6799" s="13"/>
      <c r="O6799" t="str">
        <f t="shared" si="219"/>
        <v/>
      </c>
    </row>
    <row r="6800" spans="1:15" hidden="1">
      <c r="A6800" s="41" t="s">
        <v>94</v>
      </c>
      <c r="B6800" s="46">
        <v>45769</v>
      </c>
      <c r="C6800" s="8" t="s">
        <v>13</v>
      </c>
      <c r="D6800" s="8" t="s">
        <v>15</v>
      </c>
      <c r="E6800" s="8" t="s">
        <v>15</v>
      </c>
      <c r="F6800" s="9">
        <f t="shared" si="220"/>
        <v>18600000</v>
      </c>
      <c r="G6800" s="9">
        <v>186</v>
      </c>
      <c r="H6800" s="10">
        <v>20192718</v>
      </c>
      <c r="I6800" s="11">
        <v>10195138364.739105</v>
      </c>
      <c r="J6800" s="11">
        <v>96019</v>
      </c>
      <c r="K6800" s="11">
        <v>106178.34350221419</v>
      </c>
      <c r="L6800" s="12">
        <v>0</v>
      </c>
      <c r="M6800" s="11">
        <v>2926</v>
      </c>
      <c r="N6800" s="13"/>
      <c r="O6800" t="str">
        <f t="shared" ref="O6800:O6863" si="221">IF(M6800=_xlfn.MAXIFS(M:M,D:D,D6800),"X","")</f>
        <v/>
      </c>
    </row>
    <row r="6801" spans="1:15" hidden="1">
      <c r="A6801" s="41" t="s">
        <v>94</v>
      </c>
      <c r="B6801" s="46">
        <v>45769</v>
      </c>
      <c r="C6801" s="8" t="s">
        <v>13</v>
      </c>
      <c r="D6801" s="8" t="s">
        <v>90</v>
      </c>
      <c r="E6801" s="8" t="s">
        <v>90</v>
      </c>
      <c r="F6801" s="9">
        <f t="shared" si="220"/>
        <v>-1300000</v>
      </c>
      <c r="G6801" s="9">
        <v>-13</v>
      </c>
      <c r="H6801" s="10">
        <v>-1403142</v>
      </c>
      <c r="I6801" s="11">
        <v>15357524591.338655</v>
      </c>
      <c r="J6801" s="11">
        <v>148188</v>
      </c>
      <c r="K6801" s="11">
        <v>103635.41306542132</v>
      </c>
      <c r="L6801" s="12">
        <v>55881.630149522796</v>
      </c>
      <c r="M6801" s="11">
        <v>170</v>
      </c>
      <c r="N6801" s="13"/>
      <c r="O6801" t="str">
        <f t="shared" si="221"/>
        <v/>
      </c>
    </row>
    <row r="6802" spans="1:15" hidden="1">
      <c r="A6802" s="41" t="s">
        <v>94</v>
      </c>
      <c r="B6802" s="46">
        <v>45769</v>
      </c>
      <c r="C6802" s="8" t="s">
        <v>13</v>
      </c>
      <c r="D6802" s="8" t="s">
        <v>15</v>
      </c>
      <c r="E6802" s="8" t="s">
        <v>15</v>
      </c>
      <c r="F6802" s="9">
        <f t="shared" si="220"/>
        <v>4600000</v>
      </c>
      <c r="G6802" s="9">
        <v>46</v>
      </c>
      <c r="H6802" s="10">
        <v>4957466</v>
      </c>
      <c r="I6802" s="11">
        <v>10200095830.739105</v>
      </c>
      <c r="J6802" s="11">
        <v>96065</v>
      </c>
      <c r="K6802" s="11">
        <v>106179.10613375428</v>
      </c>
      <c r="L6802" s="12">
        <v>0</v>
      </c>
      <c r="M6802" s="11">
        <v>2927</v>
      </c>
      <c r="N6802" s="13"/>
      <c r="O6802" t="str">
        <f t="shared" si="221"/>
        <v/>
      </c>
    </row>
    <row r="6803" spans="1:15" hidden="1">
      <c r="A6803" s="41" t="s">
        <v>94</v>
      </c>
      <c r="B6803" s="46">
        <v>45769</v>
      </c>
      <c r="C6803" s="8" t="s">
        <v>13</v>
      </c>
      <c r="D6803" s="8" t="s">
        <v>15</v>
      </c>
      <c r="E6803" s="8" t="s">
        <v>15</v>
      </c>
      <c r="F6803" s="9">
        <f t="shared" si="220"/>
        <v>58600000</v>
      </c>
      <c r="G6803" s="9">
        <v>586</v>
      </c>
      <c r="H6803" s="10">
        <v>63617918</v>
      </c>
      <c r="I6803" s="11">
        <v>10263713748.739105</v>
      </c>
      <c r="J6803" s="11">
        <v>96651</v>
      </c>
      <c r="K6803" s="11">
        <v>106193.55980526953</v>
      </c>
      <c r="L6803" s="12">
        <v>0</v>
      </c>
      <c r="M6803" s="11">
        <v>2928</v>
      </c>
      <c r="N6803" s="13"/>
      <c r="O6803" t="str">
        <f t="shared" si="221"/>
        <v/>
      </c>
    </row>
    <row r="6804" spans="1:15" hidden="1">
      <c r="A6804" s="41" t="s">
        <v>94</v>
      </c>
      <c r="B6804" s="46">
        <v>45769</v>
      </c>
      <c r="C6804" s="8" t="s">
        <v>13</v>
      </c>
      <c r="D6804" s="8" t="s">
        <v>14</v>
      </c>
      <c r="E6804" s="8" t="s">
        <v>14</v>
      </c>
      <c r="F6804" s="9">
        <f t="shared" si="220"/>
        <v>-9300000</v>
      </c>
      <c r="G6804" s="9">
        <v>-93</v>
      </c>
      <c r="H6804" s="10">
        <v>-9918078</v>
      </c>
      <c r="I6804" s="11">
        <v>19945611664.688232</v>
      </c>
      <c r="J6804" s="11">
        <v>198155</v>
      </c>
      <c r="K6804" s="11">
        <v>100656.61560237307</v>
      </c>
      <c r="L6804" s="12">
        <v>557012.74897930399</v>
      </c>
      <c r="M6804" s="11">
        <v>936</v>
      </c>
      <c r="N6804" s="13"/>
      <c r="O6804" t="str">
        <f t="shared" si="221"/>
        <v/>
      </c>
    </row>
    <row r="6805" spans="1:15" hidden="1">
      <c r="A6805" s="41" t="s">
        <v>94</v>
      </c>
      <c r="B6805" s="46">
        <v>45769</v>
      </c>
      <c r="C6805" s="8" t="s">
        <v>13</v>
      </c>
      <c r="D6805" s="8" t="s">
        <v>14</v>
      </c>
      <c r="E6805" s="8" t="s">
        <v>14</v>
      </c>
      <c r="F6805" s="9">
        <f t="shared" si="220"/>
        <v>-900000</v>
      </c>
      <c r="G6805" s="9">
        <v>-9</v>
      </c>
      <c r="H6805" s="10">
        <v>-959814</v>
      </c>
      <c r="I6805" s="11">
        <v>19944705755.147812</v>
      </c>
      <c r="J6805" s="11">
        <v>198146</v>
      </c>
      <c r="K6805" s="11">
        <v>100656.61560237307</v>
      </c>
      <c r="L6805" s="12">
        <v>53904.459578642389</v>
      </c>
      <c r="M6805" s="11">
        <v>937</v>
      </c>
      <c r="N6805" s="13"/>
      <c r="O6805" t="str">
        <f t="shared" si="221"/>
        <v/>
      </c>
    </row>
    <row r="6806" spans="1:15" hidden="1">
      <c r="A6806" s="41" t="s">
        <v>94</v>
      </c>
      <c r="B6806" s="46">
        <v>45769</v>
      </c>
      <c r="C6806" s="8" t="s">
        <v>13</v>
      </c>
      <c r="D6806" s="8" t="s">
        <v>14</v>
      </c>
      <c r="E6806" s="8" t="s">
        <v>14</v>
      </c>
      <c r="F6806" s="9">
        <f t="shared" si="220"/>
        <v>-9300000</v>
      </c>
      <c r="G6806" s="9">
        <v>-93</v>
      </c>
      <c r="H6806" s="10">
        <v>-9918078</v>
      </c>
      <c r="I6806" s="11">
        <v>19935344689.89679</v>
      </c>
      <c r="J6806" s="11">
        <v>198053</v>
      </c>
      <c r="K6806" s="11">
        <v>100656.61560237307</v>
      </c>
      <c r="L6806" s="12">
        <v>557012.74897930399</v>
      </c>
      <c r="M6806" s="11">
        <v>938</v>
      </c>
      <c r="N6806" s="13"/>
      <c r="O6806" t="str">
        <f t="shared" si="221"/>
        <v/>
      </c>
    </row>
    <row r="6807" spans="1:15" hidden="1">
      <c r="A6807" s="41" t="s">
        <v>94</v>
      </c>
      <c r="B6807" s="46">
        <v>45769</v>
      </c>
      <c r="C6807" s="8" t="s">
        <v>13</v>
      </c>
      <c r="D6807" s="8" t="s">
        <v>90</v>
      </c>
      <c r="E6807" s="8" t="s">
        <v>90</v>
      </c>
      <c r="F6807" s="9">
        <f t="shared" si="220"/>
        <v>-185200000</v>
      </c>
      <c r="G6807" s="9">
        <v>-1852</v>
      </c>
      <c r="H6807" s="10">
        <v>-199893768</v>
      </c>
      <c r="I6807" s="11">
        <v>15165591806.341496</v>
      </c>
      <c r="J6807" s="11">
        <v>146336</v>
      </c>
      <c r="K6807" s="11">
        <v>103635.41306542132</v>
      </c>
      <c r="L6807" s="12">
        <v>7960983.0028397143</v>
      </c>
      <c r="M6807" s="11">
        <v>171</v>
      </c>
      <c r="N6807" s="13"/>
      <c r="O6807" t="str">
        <f t="shared" si="221"/>
        <v/>
      </c>
    </row>
    <row r="6808" spans="1:15" hidden="1">
      <c r="A6808" s="41" t="s">
        <v>94</v>
      </c>
      <c r="B6808" s="46">
        <v>45769</v>
      </c>
      <c r="C6808" s="8" t="s">
        <v>13</v>
      </c>
      <c r="D6808" s="8" t="s">
        <v>14</v>
      </c>
      <c r="E6808" s="8" t="s">
        <v>14</v>
      </c>
      <c r="F6808" s="9">
        <f t="shared" si="220"/>
        <v>-900000</v>
      </c>
      <c r="G6808" s="9">
        <v>-9</v>
      </c>
      <c r="H6808" s="10">
        <v>-959814</v>
      </c>
      <c r="I6808" s="11">
        <v>19934438780.356369</v>
      </c>
      <c r="J6808" s="11">
        <v>198044</v>
      </c>
      <c r="K6808" s="11">
        <v>100656.61560237307</v>
      </c>
      <c r="L6808" s="12">
        <v>53904.459578642389</v>
      </c>
      <c r="M6808" s="11">
        <v>939</v>
      </c>
      <c r="N6808" s="13"/>
      <c r="O6808" t="str">
        <f t="shared" si="221"/>
        <v/>
      </c>
    </row>
    <row r="6809" spans="1:15" hidden="1">
      <c r="A6809" s="41" t="s">
        <v>94</v>
      </c>
      <c r="B6809" s="46">
        <v>45769</v>
      </c>
      <c r="C6809" s="8" t="s">
        <v>13</v>
      </c>
      <c r="D6809" s="8" t="s">
        <v>90</v>
      </c>
      <c r="E6809" s="8" t="s">
        <v>90</v>
      </c>
      <c r="F6809" s="9">
        <f t="shared" si="220"/>
        <v>-162200000</v>
      </c>
      <c r="G6809" s="9">
        <v>-1622</v>
      </c>
      <c r="H6809" s="10">
        <v>-175068948</v>
      </c>
      <c r="I6809" s="11">
        <v>14997495166.349382</v>
      </c>
      <c r="J6809" s="11">
        <v>144714</v>
      </c>
      <c r="K6809" s="11">
        <v>103635.41306542132</v>
      </c>
      <c r="L6809" s="12">
        <v>6972308.0078866184</v>
      </c>
      <c r="M6809" s="11">
        <v>172</v>
      </c>
      <c r="N6809" s="13"/>
      <c r="O6809" t="str">
        <f t="shared" si="221"/>
        <v/>
      </c>
    </row>
    <row r="6810" spans="1:15" hidden="1">
      <c r="A6810" s="41" t="s">
        <v>94</v>
      </c>
      <c r="B6810" s="46">
        <v>45769</v>
      </c>
      <c r="C6810" s="8" t="s">
        <v>13</v>
      </c>
      <c r="D6810" s="8" t="s">
        <v>14</v>
      </c>
      <c r="E6810" s="8" t="s">
        <v>14</v>
      </c>
      <c r="F6810" s="9">
        <f t="shared" si="220"/>
        <v>-9300000</v>
      </c>
      <c r="G6810" s="9">
        <v>-93</v>
      </c>
      <c r="H6810" s="10">
        <v>-9918078</v>
      </c>
      <c r="I6810" s="11">
        <v>19925077715.105347</v>
      </c>
      <c r="J6810" s="11">
        <v>197951</v>
      </c>
      <c r="K6810" s="11">
        <v>100656.61560237307</v>
      </c>
      <c r="L6810" s="12">
        <v>557012.74897930399</v>
      </c>
      <c r="M6810" s="11">
        <v>940</v>
      </c>
      <c r="N6810" s="13"/>
      <c r="O6810" t="str">
        <f t="shared" si="221"/>
        <v/>
      </c>
    </row>
    <row r="6811" spans="1:15" hidden="1">
      <c r="A6811" s="41" t="s">
        <v>94</v>
      </c>
      <c r="B6811" s="46">
        <v>45770</v>
      </c>
      <c r="C6811" s="8" t="s">
        <v>13</v>
      </c>
      <c r="D6811" s="8" t="s">
        <v>15</v>
      </c>
      <c r="E6811" s="8" t="s">
        <v>15</v>
      </c>
      <c r="F6811" s="9">
        <f t="shared" si="220"/>
        <v>93300000</v>
      </c>
      <c r="G6811" s="9">
        <v>933</v>
      </c>
      <c r="H6811" s="10">
        <v>101331264</v>
      </c>
      <c r="I6811" s="11">
        <v>10365045012.739105</v>
      </c>
      <c r="J6811" s="11">
        <v>97584</v>
      </c>
      <c r="K6811" s="11">
        <v>106216.64425253223</v>
      </c>
      <c r="L6811" s="12">
        <v>0</v>
      </c>
      <c r="M6811" s="11">
        <v>2929</v>
      </c>
      <c r="N6811" s="13"/>
      <c r="O6811" t="str">
        <f t="shared" si="221"/>
        <v/>
      </c>
    </row>
    <row r="6812" spans="1:15" hidden="1">
      <c r="A6812" s="41" t="s">
        <v>94</v>
      </c>
      <c r="B6812" s="46">
        <v>45770</v>
      </c>
      <c r="C6812" s="8" t="s">
        <v>13</v>
      </c>
      <c r="D6812" s="8" t="s">
        <v>15</v>
      </c>
      <c r="E6812" s="8" t="s">
        <v>15</v>
      </c>
      <c r="F6812" s="9">
        <f t="shared" si="220"/>
        <v>93300000</v>
      </c>
      <c r="G6812" s="9">
        <v>933</v>
      </c>
      <c r="H6812" s="10">
        <v>101331264</v>
      </c>
      <c r="I6812" s="11">
        <v>10466376276.739105</v>
      </c>
      <c r="J6812" s="11">
        <v>98517</v>
      </c>
      <c r="K6812" s="11">
        <v>106239.29145973898</v>
      </c>
      <c r="L6812" s="12">
        <v>0</v>
      </c>
      <c r="M6812" s="11">
        <v>2930</v>
      </c>
      <c r="N6812" s="13"/>
      <c r="O6812" t="str">
        <f t="shared" si="221"/>
        <v/>
      </c>
    </row>
    <row r="6813" spans="1:15" hidden="1">
      <c r="A6813" s="41" t="s">
        <v>94</v>
      </c>
      <c r="B6813" s="46">
        <v>45770</v>
      </c>
      <c r="C6813" s="8" t="s">
        <v>13</v>
      </c>
      <c r="D6813" s="8" t="s">
        <v>15</v>
      </c>
      <c r="E6813" s="8" t="s">
        <v>15</v>
      </c>
      <c r="F6813" s="9">
        <f t="shared" si="220"/>
        <v>93300000</v>
      </c>
      <c r="G6813" s="9">
        <v>933</v>
      </c>
      <c r="H6813" s="10">
        <v>101331264</v>
      </c>
      <c r="I6813" s="11">
        <v>10567707540.739105</v>
      </c>
      <c r="J6813" s="11">
        <v>99450</v>
      </c>
      <c r="K6813" s="11">
        <v>106261.51373292212</v>
      </c>
      <c r="L6813" s="12">
        <v>0</v>
      </c>
      <c r="M6813" s="11">
        <v>2931</v>
      </c>
      <c r="N6813" s="13"/>
      <c r="O6813" t="str">
        <f t="shared" si="221"/>
        <v/>
      </c>
    </row>
    <row r="6814" spans="1:15" hidden="1">
      <c r="A6814" s="41" t="s">
        <v>94</v>
      </c>
      <c r="B6814" s="46">
        <v>45770</v>
      </c>
      <c r="C6814" s="8" t="s">
        <v>13</v>
      </c>
      <c r="D6814" s="8" t="s">
        <v>15</v>
      </c>
      <c r="E6814" s="8" t="s">
        <v>15</v>
      </c>
      <c r="F6814" s="9">
        <f t="shared" si="220"/>
        <v>37700000</v>
      </c>
      <c r="G6814" s="9">
        <v>377</v>
      </c>
      <c r="H6814" s="10">
        <v>40945216</v>
      </c>
      <c r="I6814" s="11">
        <v>10608652756.739105</v>
      </c>
      <c r="J6814" s="11">
        <v>99827</v>
      </c>
      <c r="K6814" s="11">
        <v>106270.37531668892</v>
      </c>
      <c r="L6814" s="12">
        <v>0</v>
      </c>
      <c r="M6814" s="11">
        <v>2932</v>
      </c>
      <c r="N6814" s="13"/>
      <c r="O6814" t="str">
        <f t="shared" si="221"/>
        <v/>
      </c>
    </row>
    <row r="6815" spans="1:15" hidden="1">
      <c r="A6815" s="41" t="s">
        <v>94</v>
      </c>
      <c r="B6815" s="46">
        <v>45770</v>
      </c>
      <c r="C6815" s="8" t="s">
        <v>13</v>
      </c>
      <c r="D6815" s="8" t="s">
        <v>15</v>
      </c>
      <c r="E6815" s="8" t="s">
        <v>15</v>
      </c>
      <c r="F6815" s="9">
        <f t="shared" si="220"/>
        <v>21600000</v>
      </c>
      <c r="G6815" s="9">
        <v>216</v>
      </c>
      <c r="H6815" s="10">
        <v>23459328</v>
      </c>
      <c r="I6815" s="11">
        <v>10632112084.739105</v>
      </c>
      <c r="J6815" s="11">
        <v>100043</v>
      </c>
      <c r="K6815" s="11">
        <v>106275.42241575228</v>
      </c>
      <c r="L6815" s="12">
        <v>0</v>
      </c>
      <c r="M6815" s="11">
        <v>2933</v>
      </c>
      <c r="N6815" s="13"/>
      <c r="O6815" t="str">
        <f t="shared" si="221"/>
        <v/>
      </c>
    </row>
    <row r="6816" spans="1:15" hidden="1">
      <c r="A6816" s="41" t="s">
        <v>94</v>
      </c>
      <c r="B6816" s="46">
        <v>45770</v>
      </c>
      <c r="C6816" s="8" t="s">
        <v>13</v>
      </c>
      <c r="D6816" s="8" t="s">
        <v>15</v>
      </c>
      <c r="E6816" s="8" t="s">
        <v>15</v>
      </c>
      <c r="F6816" s="9">
        <f t="shared" si="220"/>
        <v>19900000</v>
      </c>
      <c r="G6816" s="9">
        <v>199</v>
      </c>
      <c r="H6816" s="10">
        <v>21612992</v>
      </c>
      <c r="I6816" s="11">
        <v>10653725076.739105</v>
      </c>
      <c r="J6816" s="11">
        <v>100242</v>
      </c>
      <c r="K6816" s="11">
        <v>106280.05303903659</v>
      </c>
      <c r="L6816" s="12">
        <v>0</v>
      </c>
      <c r="M6816" s="11">
        <v>2934</v>
      </c>
      <c r="N6816" s="13"/>
      <c r="O6816" t="str">
        <f t="shared" si="221"/>
        <v/>
      </c>
    </row>
    <row r="6817" spans="1:15" hidden="1">
      <c r="A6817" s="41" t="s">
        <v>94</v>
      </c>
      <c r="B6817" s="46">
        <v>45770</v>
      </c>
      <c r="C6817" s="8" t="s">
        <v>13</v>
      </c>
      <c r="D6817" s="8" t="s">
        <v>14</v>
      </c>
      <c r="E6817" s="8" t="s">
        <v>14</v>
      </c>
      <c r="F6817" s="9">
        <f t="shared" si="220"/>
        <v>13200000</v>
      </c>
      <c r="G6817" s="9">
        <v>132</v>
      </c>
      <c r="H6817" s="10">
        <v>14167956</v>
      </c>
      <c r="I6817" s="11">
        <v>19939245671.105347</v>
      </c>
      <c r="J6817" s="11">
        <v>198083</v>
      </c>
      <c r="K6817" s="11">
        <v>100661.06466029567</v>
      </c>
      <c r="L6817" s="12">
        <v>0</v>
      </c>
      <c r="M6817" s="11">
        <v>941</v>
      </c>
      <c r="N6817" s="13"/>
      <c r="O6817" t="str">
        <f t="shared" si="221"/>
        <v/>
      </c>
    </row>
    <row r="6818" spans="1:15" hidden="1">
      <c r="A6818" s="41" t="s">
        <v>94</v>
      </c>
      <c r="B6818" s="46">
        <v>45770</v>
      </c>
      <c r="C6818" s="8" t="s">
        <v>13</v>
      </c>
      <c r="D6818" s="8" t="s">
        <v>14</v>
      </c>
      <c r="E6818" s="8" t="s">
        <v>14</v>
      </c>
      <c r="F6818" s="9">
        <f t="shared" si="220"/>
        <v>900000</v>
      </c>
      <c r="G6818" s="9">
        <v>9</v>
      </c>
      <c r="H6818" s="10">
        <v>962163</v>
      </c>
      <c r="I6818" s="11">
        <v>19940207834.105347</v>
      </c>
      <c r="J6818" s="11">
        <v>198092</v>
      </c>
      <c r="K6818" s="11">
        <v>100661.34843459274</v>
      </c>
      <c r="L6818" s="12">
        <v>0</v>
      </c>
      <c r="M6818" s="11">
        <v>942</v>
      </c>
      <c r="N6818" s="13"/>
      <c r="O6818" t="str">
        <f t="shared" si="221"/>
        <v/>
      </c>
    </row>
    <row r="6819" spans="1:15" hidden="1">
      <c r="A6819" s="41" t="s">
        <v>94</v>
      </c>
      <c r="B6819" s="46">
        <v>45770</v>
      </c>
      <c r="C6819" s="8" t="s">
        <v>13</v>
      </c>
      <c r="D6819" s="8" t="s">
        <v>14</v>
      </c>
      <c r="E6819" s="8" t="s">
        <v>14</v>
      </c>
      <c r="F6819" s="9">
        <f t="shared" si="220"/>
        <v>6000000</v>
      </c>
      <c r="G6819" s="9">
        <v>60</v>
      </c>
      <c r="H6819" s="10">
        <v>6470640</v>
      </c>
      <c r="I6819" s="11">
        <v>19946678474.105347</v>
      </c>
      <c r="J6819" s="11">
        <v>198152</v>
      </c>
      <c r="K6819" s="11">
        <v>100663.52332605953</v>
      </c>
      <c r="L6819" s="12">
        <v>0</v>
      </c>
      <c r="M6819" s="11">
        <v>943</v>
      </c>
      <c r="N6819" s="13"/>
      <c r="O6819" t="str">
        <f t="shared" si="221"/>
        <v/>
      </c>
    </row>
    <row r="6820" spans="1:15" hidden="1">
      <c r="A6820" s="41" t="s">
        <v>94</v>
      </c>
      <c r="B6820" s="46">
        <v>45770</v>
      </c>
      <c r="C6820" s="8" t="s">
        <v>13</v>
      </c>
      <c r="D6820" s="8" t="s">
        <v>90</v>
      </c>
      <c r="E6820" s="8" t="s">
        <v>90</v>
      </c>
      <c r="F6820" s="9">
        <f t="shared" si="220"/>
        <v>-9200000</v>
      </c>
      <c r="G6820" s="9">
        <v>-92</v>
      </c>
      <c r="H6820" s="10">
        <v>-9931952</v>
      </c>
      <c r="I6820" s="11">
        <v>14987960708.347364</v>
      </c>
      <c r="J6820" s="11">
        <v>144622</v>
      </c>
      <c r="K6820" s="11">
        <v>103635.41306542132</v>
      </c>
      <c r="L6820" s="12">
        <v>397493.99798123911</v>
      </c>
      <c r="M6820" s="11">
        <v>173</v>
      </c>
      <c r="N6820" s="13"/>
      <c r="O6820" t="str">
        <f t="shared" si="221"/>
        <v/>
      </c>
    </row>
    <row r="6821" spans="1:15" hidden="1">
      <c r="A6821" s="41" t="s">
        <v>94</v>
      </c>
      <c r="B6821" s="46">
        <v>45770</v>
      </c>
      <c r="C6821" s="8" t="s">
        <v>13</v>
      </c>
      <c r="D6821" s="8" t="s">
        <v>90</v>
      </c>
      <c r="E6821" s="8" t="s">
        <v>90</v>
      </c>
      <c r="F6821" s="9">
        <f t="shared" si="220"/>
        <v>-12900000</v>
      </c>
      <c r="G6821" s="9">
        <v>-129</v>
      </c>
      <c r="H6821" s="10">
        <v>-13926324</v>
      </c>
      <c r="I6821" s="11">
        <v>14974591740.061926</v>
      </c>
      <c r="J6821" s="11">
        <v>144493</v>
      </c>
      <c r="K6821" s="11">
        <v>103635.41306542132</v>
      </c>
      <c r="L6821" s="12">
        <v>557355.71456065029</v>
      </c>
      <c r="M6821" s="11">
        <v>174</v>
      </c>
      <c r="N6821" s="13"/>
      <c r="O6821" t="str">
        <f t="shared" si="221"/>
        <v/>
      </c>
    </row>
    <row r="6822" spans="1:15" hidden="1">
      <c r="A6822" s="41" t="s">
        <v>94</v>
      </c>
      <c r="B6822" s="46">
        <v>45770</v>
      </c>
      <c r="C6822" s="8" t="s">
        <v>13</v>
      </c>
      <c r="D6822" s="8" t="s">
        <v>90</v>
      </c>
      <c r="E6822" s="8" t="s">
        <v>90</v>
      </c>
      <c r="F6822" s="9">
        <f t="shared" si="220"/>
        <v>-333300000</v>
      </c>
      <c r="G6822" s="9">
        <v>-3333</v>
      </c>
      <c r="H6822" s="10">
        <v>-359817348</v>
      </c>
      <c r="I6822" s="11">
        <v>14629174908.314877</v>
      </c>
      <c r="J6822" s="11">
        <v>141160</v>
      </c>
      <c r="K6822" s="11">
        <v>103635.41306542132</v>
      </c>
      <c r="L6822" s="12">
        <v>14400516.252950728</v>
      </c>
      <c r="M6822" s="11">
        <v>175</v>
      </c>
      <c r="N6822" s="13"/>
      <c r="O6822" t="str">
        <f t="shared" si="221"/>
        <v/>
      </c>
    </row>
    <row r="6823" spans="1:15" hidden="1">
      <c r="A6823" s="41" t="s">
        <v>94</v>
      </c>
      <c r="B6823" s="46">
        <v>45770</v>
      </c>
      <c r="C6823" s="8" t="s">
        <v>13</v>
      </c>
      <c r="D6823" s="8" t="s">
        <v>90</v>
      </c>
      <c r="E6823" s="8" t="s">
        <v>90</v>
      </c>
      <c r="F6823" s="9">
        <f t="shared" si="220"/>
        <v>-1100000</v>
      </c>
      <c r="G6823" s="9">
        <v>-11</v>
      </c>
      <c r="H6823" s="10">
        <v>-1187516</v>
      </c>
      <c r="I6823" s="11">
        <v>14628034918.771156</v>
      </c>
      <c r="J6823" s="11">
        <v>141149</v>
      </c>
      <c r="K6823" s="11">
        <v>103635.41306542132</v>
      </c>
      <c r="L6823" s="12">
        <v>47526.456280365353</v>
      </c>
      <c r="M6823" s="11">
        <v>176</v>
      </c>
      <c r="N6823" s="13"/>
      <c r="O6823" t="str">
        <f t="shared" si="221"/>
        <v/>
      </c>
    </row>
    <row r="6824" spans="1:15" hidden="1">
      <c r="A6824" s="41" t="s">
        <v>94</v>
      </c>
      <c r="B6824" s="46">
        <v>45770</v>
      </c>
      <c r="C6824" s="8" t="s">
        <v>13</v>
      </c>
      <c r="D6824" s="8" t="s">
        <v>14</v>
      </c>
      <c r="E6824" s="8" t="s">
        <v>14</v>
      </c>
      <c r="F6824" s="9">
        <f t="shared" si="220"/>
        <v>9400000</v>
      </c>
      <c r="G6824" s="9">
        <v>94</v>
      </c>
      <c r="H6824" s="10">
        <v>10027826</v>
      </c>
      <c r="I6824" s="11">
        <v>19956706300.105347</v>
      </c>
      <c r="J6824" s="11">
        <v>198246</v>
      </c>
      <c r="K6824" s="11">
        <v>100666.37561466737</v>
      </c>
      <c r="L6824" s="12">
        <v>0</v>
      </c>
      <c r="M6824" s="11">
        <v>944</v>
      </c>
      <c r="N6824" s="13"/>
      <c r="O6824" t="str">
        <f t="shared" si="221"/>
        <v/>
      </c>
    </row>
    <row r="6825" spans="1:15" hidden="1">
      <c r="A6825" s="41" t="s">
        <v>94</v>
      </c>
      <c r="B6825" s="46">
        <v>45770</v>
      </c>
      <c r="C6825" s="8" t="s">
        <v>13</v>
      </c>
      <c r="D6825" s="8" t="s">
        <v>90</v>
      </c>
      <c r="E6825" s="8" t="s">
        <v>90</v>
      </c>
      <c r="F6825" s="9">
        <f t="shared" si="220"/>
        <v>-46200000</v>
      </c>
      <c r="G6825" s="9">
        <v>-462</v>
      </c>
      <c r="H6825" s="10">
        <v>-49875672</v>
      </c>
      <c r="I6825" s="11">
        <v>14580155357.934931</v>
      </c>
      <c r="J6825" s="11">
        <v>140687</v>
      </c>
      <c r="K6825" s="11">
        <v>103635.41306542132</v>
      </c>
      <c r="L6825" s="12">
        <v>1996111.1637753472</v>
      </c>
      <c r="M6825" s="11">
        <v>177</v>
      </c>
      <c r="N6825" s="13"/>
      <c r="O6825" t="str">
        <f t="shared" si="221"/>
        <v/>
      </c>
    </row>
    <row r="6826" spans="1:15" hidden="1">
      <c r="A6826" s="41" t="s">
        <v>94</v>
      </c>
      <c r="B6826" s="46">
        <v>45770</v>
      </c>
      <c r="C6826" s="8" t="s">
        <v>13</v>
      </c>
      <c r="D6826" s="8" t="s">
        <v>90</v>
      </c>
      <c r="E6826" s="8" t="s">
        <v>90</v>
      </c>
      <c r="F6826" s="9">
        <f t="shared" si="220"/>
        <v>-37600000</v>
      </c>
      <c r="G6826" s="9">
        <v>-376</v>
      </c>
      <c r="H6826" s="10">
        <v>-40591456</v>
      </c>
      <c r="I6826" s="11">
        <v>14541188442.622332</v>
      </c>
      <c r="J6826" s="11">
        <v>140311</v>
      </c>
      <c r="K6826" s="11">
        <v>103635.41306542132</v>
      </c>
      <c r="L6826" s="12">
        <v>1624540.6874015853</v>
      </c>
      <c r="M6826" s="11">
        <v>178</v>
      </c>
      <c r="N6826" s="13"/>
      <c r="O6826" t="str">
        <f t="shared" si="221"/>
        <v/>
      </c>
    </row>
    <row r="6827" spans="1:15" hidden="1">
      <c r="A6827" s="41" t="s">
        <v>94</v>
      </c>
      <c r="B6827" s="46">
        <v>45770</v>
      </c>
      <c r="C6827" s="8" t="s">
        <v>13</v>
      </c>
      <c r="D6827" s="8" t="s">
        <v>90</v>
      </c>
      <c r="E6827" s="8" t="s">
        <v>90</v>
      </c>
      <c r="F6827" s="9">
        <f t="shared" si="220"/>
        <v>-900000</v>
      </c>
      <c r="G6827" s="9">
        <v>-9</v>
      </c>
      <c r="H6827" s="10">
        <v>-971604</v>
      </c>
      <c r="I6827" s="11">
        <v>14540255723.904743</v>
      </c>
      <c r="J6827" s="11">
        <v>140302</v>
      </c>
      <c r="K6827" s="11">
        <v>103635.41306542132</v>
      </c>
      <c r="L6827" s="12">
        <v>38885.282411208143</v>
      </c>
      <c r="M6827" s="11">
        <v>179</v>
      </c>
      <c r="N6827" s="13"/>
      <c r="O6827" t="str">
        <f t="shared" si="221"/>
        <v/>
      </c>
    </row>
    <row r="6828" spans="1:15" hidden="1">
      <c r="A6828" s="41" t="s">
        <v>94</v>
      </c>
      <c r="B6828" s="46">
        <v>45770</v>
      </c>
      <c r="C6828" s="8" t="s">
        <v>13</v>
      </c>
      <c r="D6828" s="8" t="s">
        <v>90</v>
      </c>
      <c r="E6828" s="8" t="s">
        <v>90</v>
      </c>
      <c r="F6828" s="9">
        <f t="shared" si="220"/>
        <v>-1800000</v>
      </c>
      <c r="G6828" s="9">
        <v>-18</v>
      </c>
      <c r="H6828" s="10">
        <v>-1943208</v>
      </c>
      <c r="I6828" s="11">
        <v>14538390286.469566</v>
      </c>
      <c r="J6828" s="11">
        <v>140284</v>
      </c>
      <c r="K6828" s="11">
        <v>103635.41306542132</v>
      </c>
      <c r="L6828" s="12">
        <v>77770.564822416287</v>
      </c>
      <c r="M6828" s="11">
        <v>180</v>
      </c>
      <c r="N6828" s="13"/>
      <c r="O6828" t="str">
        <f t="shared" si="221"/>
        <v/>
      </c>
    </row>
    <row r="6829" spans="1:15" hidden="1">
      <c r="A6829" s="41" t="s">
        <v>94</v>
      </c>
      <c r="B6829" s="46">
        <v>45770</v>
      </c>
      <c r="C6829" s="8" t="s">
        <v>13</v>
      </c>
      <c r="D6829" s="8" t="s">
        <v>90</v>
      </c>
      <c r="E6829" s="8" t="s">
        <v>90</v>
      </c>
      <c r="F6829" s="9">
        <f t="shared" si="220"/>
        <v>-29300000</v>
      </c>
      <c r="G6829" s="9">
        <v>-293</v>
      </c>
      <c r="H6829" s="10">
        <v>-31631108</v>
      </c>
      <c r="I6829" s="11">
        <v>14508025110.441399</v>
      </c>
      <c r="J6829" s="11">
        <v>139991</v>
      </c>
      <c r="K6829" s="11">
        <v>103635.41306542132</v>
      </c>
      <c r="L6829" s="12">
        <v>1265931.9718315527</v>
      </c>
      <c r="M6829" s="11">
        <v>181</v>
      </c>
      <c r="N6829" s="13"/>
      <c r="O6829" t="str">
        <f t="shared" si="221"/>
        <v/>
      </c>
    </row>
    <row r="6830" spans="1:15" hidden="1">
      <c r="A6830" s="41" t="s">
        <v>94</v>
      </c>
      <c r="B6830" s="46">
        <v>45770</v>
      </c>
      <c r="C6830" s="8" t="s">
        <v>13</v>
      </c>
      <c r="D6830" s="8" t="s">
        <v>90</v>
      </c>
      <c r="E6830" s="8" t="s">
        <v>90</v>
      </c>
      <c r="F6830" s="9">
        <f t="shared" si="220"/>
        <v>-5600000</v>
      </c>
      <c r="G6830" s="9">
        <v>-56</v>
      </c>
      <c r="H6830" s="10">
        <v>-6045536</v>
      </c>
      <c r="I6830" s="11">
        <v>14502221527.309734</v>
      </c>
      <c r="J6830" s="11">
        <v>139935</v>
      </c>
      <c r="K6830" s="11">
        <v>103635.41306542132</v>
      </c>
      <c r="L6830" s="12">
        <v>241952.86833640561</v>
      </c>
      <c r="M6830" s="11">
        <v>182</v>
      </c>
      <c r="N6830" s="13"/>
      <c r="O6830" t="str">
        <f t="shared" si="221"/>
        <v/>
      </c>
    </row>
    <row r="6831" spans="1:15" hidden="1">
      <c r="A6831" s="41" t="s">
        <v>94</v>
      </c>
      <c r="B6831" s="46">
        <v>45770</v>
      </c>
      <c r="C6831" s="8" t="s">
        <v>13</v>
      </c>
      <c r="D6831" s="8" t="s">
        <v>90</v>
      </c>
      <c r="E6831" s="8" t="s">
        <v>90</v>
      </c>
      <c r="F6831" s="9">
        <f t="shared" si="220"/>
        <v>-23100000</v>
      </c>
      <c r="G6831" s="9">
        <v>-231</v>
      </c>
      <c r="H6831" s="10">
        <v>-24937836</v>
      </c>
      <c r="I6831" s="11">
        <v>14478281746.891623</v>
      </c>
      <c r="J6831" s="11">
        <v>139704</v>
      </c>
      <c r="K6831" s="11">
        <v>103635.41306542132</v>
      </c>
      <c r="L6831" s="12">
        <v>998055.58188767359</v>
      </c>
      <c r="M6831" s="11">
        <v>183</v>
      </c>
      <c r="N6831" s="13"/>
      <c r="O6831" t="str">
        <f t="shared" si="221"/>
        <v/>
      </c>
    </row>
    <row r="6832" spans="1:15" hidden="1">
      <c r="A6832" s="41" t="s">
        <v>94</v>
      </c>
      <c r="B6832" s="46">
        <v>45770</v>
      </c>
      <c r="C6832" s="8" t="s">
        <v>13</v>
      </c>
      <c r="D6832" s="8" t="s">
        <v>90</v>
      </c>
      <c r="E6832" s="8" t="s">
        <v>90</v>
      </c>
      <c r="F6832" s="9">
        <f t="shared" si="220"/>
        <v>-46200000</v>
      </c>
      <c r="G6832" s="9">
        <v>-462</v>
      </c>
      <c r="H6832" s="10">
        <v>-49875672</v>
      </c>
      <c r="I6832" s="11">
        <v>14430402186.055397</v>
      </c>
      <c r="J6832" s="11">
        <v>139242</v>
      </c>
      <c r="K6832" s="11">
        <v>103635.41306542132</v>
      </c>
      <c r="L6832" s="12">
        <v>1996111.1637753472</v>
      </c>
      <c r="M6832" s="11">
        <v>184</v>
      </c>
      <c r="N6832" s="13"/>
      <c r="O6832" t="str">
        <f t="shared" si="221"/>
        <v/>
      </c>
    </row>
    <row r="6833" spans="1:15" hidden="1">
      <c r="A6833" s="41" t="s">
        <v>94</v>
      </c>
      <c r="B6833" s="46">
        <v>45770</v>
      </c>
      <c r="C6833" s="8" t="s">
        <v>13</v>
      </c>
      <c r="D6833" s="8" t="s">
        <v>90</v>
      </c>
      <c r="E6833" s="8" t="s">
        <v>90</v>
      </c>
      <c r="F6833" s="9">
        <f t="shared" si="220"/>
        <v>-1800000</v>
      </c>
      <c r="G6833" s="9">
        <v>-18</v>
      </c>
      <c r="H6833" s="10">
        <v>-1943208</v>
      </c>
      <c r="I6833" s="11">
        <v>14428536748.62022</v>
      </c>
      <c r="J6833" s="11">
        <v>139224</v>
      </c>
      <c r="K6833" s="11">
        <v>103635.41306542132</v>
      </c>
      <c r="L6833" s="12">
        <v>77770.564822416287</v>
      </c>
      <c r="M6833" s="11">
        <v>185</v>
      </c>
      <c r="N6833" s="13"/>
      <c r="O6833" t="str">
        <f t="shared" si="221"/>
        <v/>
      </c>
    </row>
    <row r="6834" spans="1:15" hidden="1">
      <c r="A6834" s="41" t="s">
        <v>94</v>
      </c>
      <c r="B6834" s="46">
        <v>45770</v>
      </c>
      <c r="C6834" s="8" t="s">
        <v>13</v>
      </c>
      <c r="D6834" s="8" t="s">
        <v>90</v>
      </c>
      <c r="E6834" s="8" t="s">
        <v>90</v>
      </c>
      <c r="F6834" s="9">
        <f t="shared" si="220"/>
        <v>-1000000</v>
      </c>
      <c r="G6834" s="9">
        <v>-10</v>
      </c>
      <c r="H6834" s="10">
        <v>-1079560</v>
      </c>
      <c r="I6834" s="11">
        <v>14427500394.489567</v>
      </c>
      <c r="J6834" s="11">
        <v>139214</v>
      </c>
      <c r="K6834" s="11">
        <v>103635.41306542132</v>
      </c>
      <c r="L6834" s="12">
        <v>43205.869345786748</v>
      </c>
      <c r="M6834" s="11">
        <v>186</v>
      </c>
      <c r="N6834" s="13"/>
      <c r="O6834" t="str">
        <f t="shared" si="221"/>
        <v/>
      </c>
    </row>
    <row r="6835" spans="1:15" hidden="1">
      <c r="A6835" s="41" t="s">
        <v>94</v>
      </c>
      <c r="B6835" s="46">
        <v>45770</v>
      </c>
      <c r="C6835" s="8" t="s">
        <v>13</v>
      </c>
      <c r="D6835" s="8" t="s">
        <v>46</v>
      </c>
      <c r="E6835" s="8" t="s">
        <v>46</v>
      </c>
      <c r="F6835" s="9">
        <f t="shared" si="220"/>
        <v>132100000</v>
      </c>
      <c r="G6835" s="9">
        <v>1321</v>
      </c>
      <c r="H6835" s="10">
        <v>145250555</v>
      </c>
      <c r="I6835" s="11">
        <v>2517821175.515729</v>
      </c>
      <c r="J6835" s="11">
        <v>23364</v>
      </c>
      <c r="K6835" s="11">
        <v>107764.98782381993</v>
      </c>
      <c r="L6835" s="12">
        <v>0</v>
      </c>
      <c r="M6835" s="11">
        <v>2751</v>
      </c>
      <c r="N6835" s="13"/>
      <c r="O6835" t="str">
        <f t="shared" si="221"/>
        <v/>
      </c>
    </row>
    <row r="6836" spans="1:15" hidden="1">
      <c r="A6836" s="41" t="s">
        <v>94</v>
      </c>
      <c r="B6836" s="46">
        <v>45770</v>
      </c>
      <c r="C6836" s="8" t="s">
        <v>13</v>
      </c>
      <c r="D6836" s="8" t="s">
        <v>14</v>
      </c>
      <c r="E6836" s="8" t="s">
        <v>14</v>
      </c>
      <c r="F6836" s="9">
        <f t="shared" si="220"/>
        <v>-9300000</v>
      </c>
      <c r="G6836" s="9">
        <v>-93</v>
      </c>
      <c r="H6836" s="10">
        <v>-9919845</v>
      </c>
      <c r="I6836" s="11">
        <v>19947344327.173183</v>
      </c>
      <c r="J6836" s="11">
        <v>198153</v>
      </c>
      <c r="K6836" s="11">
        <v>100666.37561466737</v>
      </c>
      <c r="L6836" s="12">
        <v>557872.06783593446</v>
      </c>
      <c r="M6836" s="11">
        <v>945</v>
      </c>
      <c r="N6836" s="13"/>
      <c r="O6836" t="str">
        <f t="shared" si="221"/>
        <v/>
      </c>
    </row>
    <row r="6837" spans="1:15" hidden="1">
      <c r="A6837" s="41" t="s">
        <v>94</v>
      </c>
      <c r="B6837" s="46">
        <v>45770</v>
      </c>
      <c r="C6837" s="8" t="s">
        <v>13</v>
      </c>
      <c r="D6837" s="8" t="s">
        <v>90</v>
      </c>
      <c r="E6837" s="8" t="s">
        <v>90</v>
      </c>
      <c r="F6837" s="9">
        <f t="shared" si="220"/>
        <v>-4700000</v>
      </c>
      <c r="G6837" s="9">
        <v>-47</v>
      </c>
      <c r="H6837" s="10">
        <v>-5073932</v>
      </c>
      <c r="I6837" s="11">
        <v>14422629530.075493</v>
      </c>
      <c r="J6837" s="11">
        <v>139167</v>
      </c>
      <c r="K6837" s="11">
        <v>103635.41306542132</v>
      </c>
      <c r="L6837" s="12">
        <v>203067.58592519816</v>
      </c>
      <c r="M6837" s="11">
        <v>187</v>
      </c>
      <c r="N6837" s="13"/>
      <c r="O6837" t="str">
        <f t="shared" si="221"/>
        <v/>
      </c>
    </row>
    <row r="6838" spans="1:15" hidden="1">
      <c r="A6838" s="41" t="s">
        <v>94</v>
      </c>
      <c r="B6838" s="46">
        <v>45770</v>
      </c>
      <c r="C6838" s="8" t="s">
        <v>13</v>
      </c>
      <c r="D6838" s="8" t="s">
        <v>14</v>
      </c>
      <c r="E6838" s="8" t="s">
        <v>14</v>
      </c>
      <c r="F6838" s="9">
        <f t="shared" si="220"/>
        <v>-900000</v>
      </c>
      <c r="G6838" s="9">
        <v>-9</v>
      </c>
      <c r="H6838" s="10">
        <v>-959985</v>
      </c>
      <c r="I6838" s="11">
        <v>19946438329.792652</v>
      </c>
      <c r="J6838" s="11">
        <v>198144</v>
      </c>
      <c r="K6838" s="11">
        <v>100666.37561466737</v>
      </c>
      <c r="L6838" s="12">
        <v>53987.619467993733</v>
      </c>
      <c r="M6838" s="11">
        <v>946</v>
      </c>
      <c r="N6838" s="13"/>
      <c r="O6838" t="str">
        <f t="shared" si="221"/>
        <v/>
      </c>
    </row>
    <row r="6839" spans="1:15" hidden="1">
      <c r="A6839" s="41" t="s">
        <v>94</v>
      </c>
      <c r="B6839" s="46">
        <v>45770</v>
      </c>
      <c r="C6839" s="8" t="s">
        <v>13</v>
      </c>
      <c r="D6839" s="8" t="s">
        <v>90</v>
      </c>
      <c r="E6839" s="8" t="s">
        <v>90</v>
      </c>
      <c r="F6839" s="9">
        <f t="shared" si="220"/>
        <v>-214700000</v>
      </c>
      <c r="G6839" s="9">
        <v>-2147</v>
      </c>
      <c r="H6839" s="10">
        <v>-231781532</v>
      </c>
      <c r="I6839" s="11">
        <v>14200124298.224033</v>
      </c>
      <c r="J6839" s="11">
        <v>137020</v>
      </c>
      <c r="K6839" s="11">
        <v>103635.41306542132</v>
      </c>
      <c r="L6839" s="12">
        <v>9276300.1485404074</v>
      </c>
      <c r="M6839" s="11">
        <v>188</v>
      </c>
      <c r="N6839" s="13"/>
      <c r="O6839" t="str">
        <f t="shared" si="221"/>
        <v/>
      </c>
    </row>
    <row r="6840" spans="1:15" hidden="1">
      <c r="A6840" s="41" t="s">
        <v>94</v>
      </c>
      <c r="B6840" s="46">
        <v>45770</v>
      </c>
      <c r="C6840" s="8" t="s">
        <v>13</v>
      </c>
      <c r="D6840" s="8" t="s">
        <v>15</v>
      </c>
      <c r="E6840" s="8" t="s">
        <v>15</v>
      </c>
      <c r="F6840" s="9">
        <f t="shared" si="220"/>
        <v>19200000</v>
      </c>
      <c r="G6840" s="9">
        <v>192</v>
      </c>
      <c r="H6840" s="10">
        <v>20847744</v>
      </c>
      <c r="I6840" s="11">
        <v>10674572820.739105</v>
      </c>
      <c r="J6840" s="11">
        <v>100434</v>
      </c>
      <c r="K6840" s="11">
        <v>106284.45367842668</v>
      </c>
      <c r="L6840" s="12">
        <v>0</v>
      </c>
      <c r="M6840" s="11">
        <v>2935</v>
      </c>
      <c r="N6840" s="13"/>
      <c r="O6840" t="str">
        <f t="shared" si="221"/>
        <v/>
      </c>
    </row>
    <row r="6841" spans="1:15" hidden="1">
      <c r="A6841" s="41" t="s">
        <v>94</v>
      </c>
      <c r="B6841" s="46">
        <v>45770</v>
      </c>
      <c r="C6841" s="8" t="s">
        <v>13</v>
      </c>
      <c r="D6841" s="8" t="s">
        <v>90</v>
      </c>
      <c r="E6841" s="8" t="s">
        <v>90</v>
      </c>
      <c r="F6841" s="9">
        <f t="shared" si="220"/>
        <v>-1000000</v>
      </c>
      <c r="G6841" s="9">
        <v>-10</v>
      </c>
      <c r="H6841" s="10">
        <v>-1079560</v>
      </c>
      <c r="I6841" s="11">
        <v>14199087944.09338</v>
      </c>
      <c r="J6841" s="11">
        <v>137010</v>
      </c>
      <c r="K6841" s="11">
        <v>103635.41306542132</v>
      </c>
      <c r="L6841" s="12">
        <v>43205.869345786748</v>
      </c>
      <c r="M6841" s="11">
        <v>189</v>
      </c>
      <c r="N6841" s="13"/>
      <c r="O6841" t="str">
        <f t="shared" si="221"/>
        <v/>
      </c>
    </row>
    <row r="6842" spans="1:15" hidden="1">
      <c r="A6842" s="41" t="s">
        <v>94</v>
      </c>
      <c r="B6842" s="46">
        <v>45770</v>
      </c>
      <c r="C6842" s="8" t="s">
        <v>13</v>
      </c>
      <c r="D6842" s="8" t="s">
        <v>15</v>
      </c>
      <c r="E6842" s="8" t="s">
        <v>15</v>
      </c>
      <c r="F6842" s="9">
        <f t="shared" si="220"/>
        <v>56500000</v>
      </c>
      <c r="G6842" s="9">
        <v>565</v>
      </c>
      <c r="H6842" s="10">
        <v>61341485</v>
      </c>
      <c r="I6842" s="11">
        <v>10735914305.739105</v>
      </c>
      <c r="J6842" s="11">
        <v>100999</v>
      </c>
      <c r="K6842" s="11">
        <v>106297.23369279999</v>
      </c>
      <c r="L6842" s="12">
        <v>0</v>
      </c>
      <c r="M6842" s="11">
        <v>2936</v>
      </c>
      <c r="N6842" s="13"/>
      <c r="O6842" t="str">
        <f t="shared" si="221"/>
        <v/>
      </c>
    </row>
    <row r="6843" spans="1:15" hidden="1">
      <c r="A6843" s="41" t="s">
        <v>94</v>
      </c>
      <c r="B6843" s="46">
        <v>45770</v>
      </c>
      <c r="C6843" s="8" t="s">
        <v>13</v>
      </c>
      <c r="D6843" s="8" t="s">
        <v>14</v>
      </c>
      <c r="E6843" s="8" t="s">
        <v>14</v>
      </c>
      <c r="F6843" s="9">
        <f t="shared" si="220"/>
        <v>-1800000</v>
      </c>
      <c r="G6843" s="9">
        <v>-18</v>
      </c>
      <c r="H6843" s="10">
        <v>-1919970</v>
      </c>
      <c r="I6843" s="11">
        <v>19944626335.03159</v>
      </c>
      <c r="J6843" s="11">
        <v>198126</v>
      </c>
      <c r="K6843" s="11">
        <v>100666.37561466737</v>
      </c>
      <c r="L6843" s="12">
        <v>107975.23893598747</v>
      </c>
      <c r="M6843" s="11">
        <v>947</v>
      </c>
      <c r="N6843" s="13"/>
      <c r="O6843" t="str">
        <f t="shared" si="221"/>
        <v/>
      </c>
    </row>
    <row r="6844" spans="1:15" hidden="1">
      <c r="A6844" s="41" t="s">
        <v>94</v>
      </c>
      <c r="B6844" s="46">
        <v>45770</v>
      </c>
      <c r="C6844" s="8" t="s">
        <v>13</v>
      </c>
      <c r="D6844" s="8" t="s">
        <v>90</v>
      </c>
      <c r="E6844" s="8" t="s">
        <v>90</v>
      </c>
      <c r="F6844" s="9">
        <f t="shared" si="220"/>
        <v>-1300000</v>
      </c>
      <c r="G6844" s="9">
        <v>-13</v>
      </c>
      <c r="H6844" s="10">
        <v>-1403428</v>
      </c>
      <c r="I6844" s="11">
        <v>14197740683.72353</v>
      </c>
      <c r="J6844" s="11">
        <v>136997</v>
      </c>
      <c r="K6844" s="11">
        <v>103635.41306542132</v>
      </c>
      <c r="L6844" s="12">
        <v>56167.630149522796</v>
      </c>
      <c r="M6844" s="11">
        <v>190</v>
      </c>
      <c r="N6844" s="13"/>
      <c r="O6844" t="str">
        <f t="shared" si="221"/>
        <v/>
      </c>
    </row>
    <row r="6845" spans="1:15" hidden="1">
      <c r="A6845" s="41" t="s">
        <v>94</v>
      </c>
      <c r="B6845" s="46">
        <v>45770</v>
      </c>
      <c r="C6845" s="8" t="s">
        <v>13</v>
      </c>
      <c r="D6845" s="8" t="s">
        <v>90</v>
      </c>
      <c r="E6845" s="8" t="s">
        <v>90</v>
      </c>
      <c r="F6845" s="9">
        <f t="shared" si="220"/>
        <v>-900000</v>
      </c>
      <c r="G6845" s="9">
        <v>-9</v>
      </c>
      <c r="H6845" s="10">
        <v>-971604</v>
      </c>
      <c r="I6845" s="11">
        <v>14196807965.005941</v>
      </c>
      <c r="J6845" s="11">
        <v>136988</v>
      </c>
      <c r="K6845" s="11">
        <v>103635.41306542132</v>
      </c>
      <c r="L6845" s="12">
        <v>38885.282411208143</v>
      </c>
      <c r="M6845" s="11">
        <v>191</v>
      </c>
      <c r="N6845" s="13"/>
      <c r="O6845" t="str">
        <f t="shared" si="221"/>
        <v/>
      </c>
    </row>
    <row r="6846" spans="1:15" hidden="1">
      <c r="A6846" s="41" t="s">
        <v>94</v>
      </c>
      <c r="B6846" s="46">
        <v>45770</v>
      </c>
      <c r="C6846" s="8" t="s">
        <v>13</v>
      </c>
      <c r="D6846" s="8" t="s">
        <v>90</v>
      </c>
      <c r="E6846" s="8" t="s">
        <v>90</v>
      </c>
      <c r="F6846" s="9">
        <f t="shared" si="220"/>
        <v>-18300000</v>
      </c>
      <c r="G6846" s="9">
        <v>-183</v>
      </c>
      <c r="H6846" s="10">
        <v>-19755948</v>
      </c>
      <c r="I6846" s="11">
        <v>14177842684.414968</v>
      </c>
      <c r="J6846" s="11">
        <v>136805</v>
      </c>
      <c r="K6846" s="11">
        <v>103635.41306542132</v>
      </c>
      <c r="L6846" s="12">
        <v>790667.40902789682</v>
      </c>
      <c r="M6846" s="11">
        <v>192</v>
      </c>
      <c r="N6846" s="13"/>
      <c r="O6846" t="str">
        <f t="shared" si="221"/>
        <v/>
      </c>
    </row>
    <row r="6847" spans="1:15" hidden="1">
      <c r="A6847" s="41" t="s">
        <v>94</v>
      </c>
      <c r="B6847" s="46">
        <v>45770</v>
      </c>
      <c r="C6847" s="8" t="s">
        <v>13</v>
      </c>
      <c r="D6847" s="8" t="s">
        <v>90</v>
      </c>
      <c r="E6847" s="8" t="s">
        <v>90</v>
      </c>
      <c r="F6847" s="9">
        <f t="shared" si="220"/>
        <v>-900000</v>
      </c>
      <c r="G6847" s="9">
        <v>-9</v>
      </c>
      <c r="H6847" s="10">
        <v>-971604</v>
      </c>
      <c r="I6847" s="11">
        <v>14176909965.69738</v>
      </c>
      <c r="J6847" s="11">
        <v>136796</v>
      </c>
      <c r="K6847" s="11">
        <v>103635.41306542132</v>
      </c>
      <c r="L6847" s="12">
        <v>38885.282411208143</v>
      </c>
      <c r="M6847" s="11">
        <v>193</v>
      </c>
      <c r="N6847" s="13"/>
      <c r="O6847" t="str">
        <f t="shared" si="221"/>
        <v/>
      </c>
    </row>
    <row r="6848" spans="1:15" hidden="1">
      <c r="A6848" s="41" t="s">
        <v>94</v>
      </c>
      <c r="B6848" s="46">
        <v>45770</v>
      </c>
      <c r="C6848" s="8" t="s">
        <v>13</v>
      </c>
      <c r="D6848" s="8" t="s">
        <v>90</v>
      </c>
      <c r="E6848" s="8" t="s">
        <v>90</v>
      </c>
      <c r="F6848" s="9">
        <f t="shared" si="220"/>
        <v>-14700000</v>
      </c>
      <c r="G6848" s="9">
        <v>-147</v>
      </c>
      <c r="H6848" s="10">
        <v>-15869532</v>
      </c>
      <c r="I6848" s="11">
        <v>14161675559.976763</v>
      </c>
      <c r="J6848" s="11">
        <v>136649</v>
      </c>
      <c r="K6848" s="11">
        <v>103635.41306542132</v>
      </c>
      <c r="L6848" s="12">
        <v>635126.27938306518</v>
      </c>
      <c r="M6848" s="11">
        <v>194</v>
      </c>
      <c r="N6848" s="13"/>
      <c r="O6848" t="str">
        <f t="shared" si="221"/>
        <v/>
      </c>
    </row>
    <row r="6849" spans="1:15" hidden="1">
      <c r="A6849" s="41" t="s">
        <v>94</v>
      </c>
      <c r="B6849" s="46">
        <v>45770</v>
      </c>
      <c r="C6849" s="8" t="s">
        <v>13</v>
      </c>
      <c r="D6849" s="8" t="s">
        <v>90</v>
      </c>
      <c r="E6849" s="8" t="s">
        <v>90</v>
      </c>
      <c r="F6849" s="9">
        <f t="shared" si="220"/>
        <v>-900000</v>
      </c>
      <c r="G6849" s="9">
        <v>-9</v>
      </c>
      <c r="H6849" s="10">
        <v>-971604</v>
      </c>
      <c r="I6849" s="11">
        <v>14160742841.259174</v>
      </c>
      <c r="J6849" s="11">
        <v>136640</v>
      </c>
      <c r="K6849" s="11">
        <v>103635.41306542132</v>
      </c>
      <c r="L6849" s="12">
        <v>38885.282411208143</v>
      </c>
      <c r="M6849" s="11">
        <v>195</v>
      </c>
      <c r="N6849" s="13"/>
      <c r="O6849" t="str">
        <f t="shared" si="221"/>
        <v/>
      </c>
    </row>
    <row r="6850" spans="1:15" hidden="1">
      <c r="A6850" s="41" t="s">
        <v>94</v>
      </c>
      <c r="B6850" s="46">
        <v>45770</v>
      </c>
      <c r="C6850" s="8" t="s">
        <v>13</v>
      </c>
      <c r="D6850" s="8" t="s">
        <v>90</v>
      </c>
      <c r="E6850" s="8" t="s">
        <v>90</v>
      </c>
      <c r="F6850" s="9">
        <f t="shared" si="220"/>
        <v>-5500000</v>
      </c>
      <c r="G6850" s="9">
        <v>-55</v>
      </c>
      <c r="H6850" s="10">
        <v>-5937580</v>
      </c>
      <c r="I6850" s="11">
        <v>14155042893.540577</v>
      </c>
      <c r="J6850" s="11">
        <v>136585</v>
      </c>
      <c r="K6850" s="11">
        <v>103635.41306542132</v>
      </c>
      <c r="L6850" s="12">
        <v>237632.281401827</v>
      </c>
      <c r="M6850" s="11">
        <v>196</v>
      </c>
      <c r="N6850" s="13"/>
      <c r="O6850" t="str">
        <f t="shared" si="221"/>
        <v/>
      </c>
    </row>
    <row r="6851" spans="1:15" hidden="1">
      <c r="A6851" s="41" t="s">
        <v>94</v>
      </c>
      <c r="B6851" s="46">
        <v>45770</v>
      </c>
      <c r="C6851" s="8" t="s">
        <v>13</v>
      </c>
      <c r="D6851" s="8" t="s">
        <v>46</v>
      </c>
      <c r="E6851" s="8" t="s">
        <v>46</v>
      </c>
      <c r="F6851" s="9">
        <f t="shared" si="220"/>
        <v>18200000</v>
      </c>
      <c r="G6851" s="9">
        <v>182</v>
      </c>
      <c r="H6851" s="10">
        <v>20070778</v>
      </c>
      <c r="I6851" s="11">
        <v>2537891953.515729</v>
      </c>
      <c r="J6851" s="11">
        <v>23546</v>
      </c>
      <c r="K6851" s="11">
        <v>107784.42000831262</v>
      </c>
      <c r="L6851" s="12">
        <v>0</v>
      </c>
      <c r="M6851" s="11">
        <v>2752</v>
      </c>
      <c r="N6851" s="13"/>
      <c r="O6851" t="str">
        <f t="shared" si="221"/>
        <v/>
      </c>
    </row>
    <row r="6852" spans="1:15" hidden="1">
      <c r="A6852" s="41" t="s">
        <v>94</v>
      </c>
      <c r="B6852" s="46">
        <v>45770</v>
      </c>
      <c r="C6852" s="8" t="s">
        <v>13</v>
      </c>
      <c r="D6852" s="8" t="s">
        <v>90</v>
      </c>
      <c r="E6852" s="8" t="s">
        <v>90</v>
      </c>
      <c r="F6852" s="9">
        <f t="shared" si="220"/>
        <v>-900000</v>
      </c>
      <c r="G6852" s="9">
        <v>-9</v>
      </c>
      <c r="H6852" s="10">
        <v>-971604</v>
      </c>
      <c r="I6852" s="11">
        <v>14154110174.822989</v>
      </c>
      <c r="J6852" s="11">
        <v>136576</v>
      </c>
      <c r="K6852" s="11">
        <v>103635.41306542132</v>
      </c>
      <c r="L6852" s="12">
        <v>38885.282411208143</v>
      </c>
      <c r="M6852" s="11">
        <v>197</v>
      </c>
      <c r="N6852" s="13"/>
      <c r="O6852" t="str">
        <f t="shared" si="221"/>
        <v/>
      </c>
    </row>
    <row r="6853" spans="1:15" hidden="1">
      <c r="A6853" s="41" t="s">
        <v>94</v>
      </c>
      <c r="B6853" s="46">
        <v>45770</v>
      </c>
      <c r="C6853" s="8" t="s">
        <v>13</v>
      </c>
      <c r="D6853" s="8" t="s">
        <v>90</v>
      </c>
      <c r="E6853" s="8" t="s">
        <v>90</v>
      </c>
      <c r="F6853" s="9">
        <f t="shared" si="220"/>
        <v>-900000</v>
      </c>
      <c r="G6853" s="9">
        <v>-9</v>
      </c>
      <c r="H6853" s="10">
        <v>-971604</v>
      </c>
      <c r="I6853" s="11">
        <v>14153177456.1054</v>
      </c>
      <c r="J6853" s="11">
        <v>136567</v>
      </c>
      <c r="K6853" s="11">
        <v>103635.41306542132</v>
      </c>
      <c r="L6853" s="12">
        <v>38885.282411208143</v>
      </c>
      <c r="M6853" s="11">
        <v>198</v>
      </c>
      <c r="N6853" s="13"/>
      <c r="O6853" t="str">
        <f t="shared" si="221"/>
        <v/>
      </c>
    </row>
    <row r="6854" spans="1:15" hidden="1">
      <c r="A6854" s="41" t="s">
        <v>94</v>
      </c>
      <c r="B6854" s="46">
        <v>45770</v>
      </c>
      <c r="C6854" s="8" t="s">
        <v>13</v>
      </c>
      <c r="D6854" s="8" t="s">
        <v>46</v>
      </c>
      <c r="E6854" s="8" t="s">
        <v>46</v>
      </c>
      <c r="F6854" s="9">
        <f t="shared" si="220"/>
        <v>70000000</v>
      </c>
      <c r="G6854" s="9">
        <v>700</v>
      </c>
      <c r="H6854" s="10">
        <v>77163100</v>
      </c>
      <c r="I6854" s="11">
        <v>2615055053.515729</v>
      </c>
      <c r="J6854" s="11">
        <v>24246</v>
      </c>
      <c r="K6854" s="11">
        <v>107855.11232845538</v>
      </c>
      <c r="L6854" s="12">
        <v>0</v>
      </c>
      <c r="M6854" s="11">
        <v>2753</v>
      </c>
      <c r="N6854" s="13"/>
      <c r="O6854" t="str">
        <f t="shared" si="221"/>
        <v/>
      </c>
    </row>
    <row r="6855" spans="1:15" hidden="1">
      <c r="A6855" s="41" t="s">
        <v>94</v>
      </c>
      <c r="B6855" s="46">
        <v>45770</v>
      </c>
      <c r="C6855" s="8" t="s">
        <v>13</v>
      </c>
      <c r="D6855" s="8" t="s">
        <v>90</v>
      </c>
      <c r="E6855" s="8" t="s">
        <v>90</v>
      </c>
      <c r="F6855" s="9">
        <f t="shared" si="220"/>
        <v>-83300000</v>
      </c>
      <c r="G6855" s="9">
        <v>-833</v>
      </c>
      <c r="H6855" s="10">
        <v>-89927348</v>
      </c>
      <c r="I6855" s="11">
        <v>14066849157.021904</v>
      </c>
      <c r="J6855" s="11">
        <v>135734</v>
      </c>
      <c r="K6855" s="11">
        <v>103635.41306542132</v>
      </c>
      <c r="L6855" s="12">
        <v>3599048.9165040404</v>
      </c>
      <c r="M6855" s="11">
        <v>199</v>
      </c>
      <c r="N6855" s="13"/>
      <c r="O6855" t="str">
        <f t="shared" si="221"/>
        <v/>
      </c>
    </row>
    <row r="6856" spans="1:15" hidden="1">
      <c r="A6856" s="41" t="s">
        <v>94</v>
      </c>
      <c r="B6856" s="46">
        <v>45770</v>
      </c>
      <c r="C6856" s="8" t="s">
        <v>13</v>
      </c>
      <c r="D6856" s="8" t="s">
        <v>14</v>
      </c>
      <c r="E6856" s="8" t="s">
        <v>14</v>
      </c>
      <c r="F6856" s="9">
        <f t="shared" si="220"/>
        <v>-9300000</v>
      </c>
      <c r="G6856" s="9">
        <v>-93</v>
      </c>
      <c r="H6856" s="10">
        <v>-9919845</v>
      </c>
      <c r="I6856" s="11">
        <v>19935264362.099426</v>
      </c>
      <c r="J6856" s="11">
        <v>198033</v>
      </c>
      <c r="K6856" s="11">
        <v>100666.37561466737</v>
      </c>
      <c r="L6856" s="12">
        <v>557872.06783593446</v>
      </c>
      <c r="M6856" s="11">
        <v>948</v>
      </c>
      <c r="N6856" s="13"/>
      <c r="O6856" t="str">
        <f t="shared" si="221"/>
        <v/>
      </c>
    </row>
    <row r="6857" spans="1:15" hidden="1">
      <c r="A6857" s="41" t="s">
        <v>94</v>
      </c>
      <c r="B6857" s="46">
        <v>45770</v>
      </c>
      <c r="C6857" s="8" t="s">
        <v>13</v>
      </c>
      <c r="D6857" s="8" t="s">
        <v>15</v>
      </c>
      <c r="E6857" s="8" t="s">
        <v>15</v>
      </c>
      <c r="F6857" s="9">
        <f t="shared" si="220"/>
        <v>9300000</v>
      </c>
      <c r="G6857" s="9">
        <v>93</v>
      </c>
      <c r="H6857" s="10">
        <v>10099428</v>
      </c>
      <c r="I6857" s="11">
        <v>10746013733.739105</v>
      </c>
      <c r="J6857" s="11">
        <v>101092</v>
      </c>
      <c r="K6857" s="11">
        <v>106299.34845229202</v>
      </c>
      <c r="L6857" s="12">
        <v>0</v>
      </c>
      <c r="M6857" s="11">
        <v>2937</v>
      </c>
      <c r="N6857" s="13"/>
      <c r="O6857" t="str">
        <f t="shared" si="221"/>
        <v/>
      </c>
    </row>
    <row r="6858" spans="1:15" hidden="1">
      <c r="A6858" s="41" t="s">
        <v>94</v>
      </c>
      <c r="B6858" s="46">
        <v>45770</v>
      </c>
      <c r="C6858" s="8" t="s">
        <v>13</v>
      </c>
      <c r="D6858" s="8" t="s">
        <v>90</v>
      </c>
      <c r="E6858" s="8" t="s">
        <v>90</v>
      </c>
      <c r="F6858" s="9">
        <f t="shared" ref="F6858:F6921" si="222">100000*G6858</f>
        <v>-900000</v>
      </c>
      <c r="G6858" s="9">
        <v>-9</v>
      </c>
      <c r="H6858" s="10">
        <v>-971604</v>
      </c>
      <c r="I6858" s="11">
        <v>14065916438.304316</v>
      </c>
      <c r="J6858" s="11">
        <v>135725</v>
      </c>
      <c r="K6858" s="11">
        <v>103635.41306542132</v>
      </c>
      <c r="L6858" s="12">
        <v>38885.282411208143</v>
      </c>
      <c r="M6858" s="11">
        <v>200</v>
      </c>
      <c r="N6858" s="13"/>
      <c r="O6858" t="str">
        <f t="shared" si="221"/>
        <v/>
      </c>
    </row>
    <row r="6859" spans="1:15" hidden="1">
      <c r="A6859" s="41" t="s">
        <v>94</v>
      </c>
      <c r="B6859" s="46">
        <v>45770</v>
      </c>
      <c r="C6859" s="8" t="s">
        <v>13</v>
      </c>
      <c r="D6859" s="8" t="s">
        <v>15</v>
      </c>
      <c r="E6859" s="8" t="s">
        <v>15</v>
      </c>
      <c r="F6859" s="9">
        <f t="shared" si="222"/>
        <v>4600000</v>
      </c>
      <c r="G6859" s="9">
        <v>46</v>
      </c>
      <c r="H6859" s="10">
        <v>4995416</v>
      </c>
      <c r="I6859" s="11">
        <v>10751009149.739105</v>
      </c>
      <c r="J6859" s="11">
        <v>101138</v>
      </c>
      <c r="K6859" s="11">
        <v>106300.39302476918</v>
      </c>
      <c r="L6859" s="12">
        <v>0</v>
      </c>
      <c r="M6859" s="11">
        <v>2938</v>
      </c>
      <c r="N6859" s="13"/>
      <c r="O6859" t="str">
        <f t="shared" si="221"/>
        <v/>
      </c>
    </row>
    <row r="6860" spans="1:15" hidden="1">
      <c r="A6860" s="41" t="s">
        <v>94</v>
      </c>
      <c r="B6860" s="46">
        <v>45770</v>
      </c>
      <c r="C6860" s="8" t="s">
        <v>13</v>
      </c>
      <c r="D6860" s="8" t="s">
        <v>90</v>
      </c>
      <c r="E6860" s="8" t="s">
        <v>90</v>
      </c>
      <c r="F6860" s="9">
        <f t="shared" si="222"/>
        <v>-78600000</v>
      </c>
      <c r="G6860" s="9">
        <v>-786</v>
      </c>
      <c r="H6860" s="10">
        <v>-84853416</v>
      </c>
      <c r="I6860" s="11">
        <v>13984459003.634895</v>
      </c>
      <c r="J6860" s="11">
        <v>134939</v>
      </c>
      <c r="K6860" s="11">
        <v>103635.41306542132</v>
      </c>
      <c r="L6860" s="12">
        <v>3395981.3305788338</v>
      </c>
      <c r="M6860" s="11">
        <v>201</v>
      </c>
      <c r="N6860" s="13"/>
      <c r="O6860" t="str">
        <f t="shared" si="221"/>
        <v/>
      </c>
    </row>
    <row r="6861" spans="1:15" hidden="1">
      <c r="A6861" s="41" t="s">
        <v>94</v>
      </c>
      <c r="B6861" s="46">
        <v>45770</v>
      </c>
      <c r="C6861" s="8" t="s">
        <v>13</v>
      </c>
      <c r="D6861" s="8" t="s">
        <v>90</v>
      </c>
      <c r="E6861" s="8" t="s">
        <v>90</v>
      </c>
      <c r="F6861" s="9">
        <f t="shared" si="222"/>
        <v>-1600000</v>
      </c>
      <c r="G6861" s="9">
        <v>-16</v>
      </c>
      <c r="H6861" s="10">
        <v>-1727296</v>
      </c>
      <c r="I6861" s="11">
        <v>13982800837.025848</v>
      </c>
      <c r="J6861" s="11">
        <v>134923</v>
      </c>
      <c r="K6861" s="11">
        <v>103635.41306542132</v>
      </c>
      <c r="L6861" s="12">
        <v>69129.390953258844</v>
      </c>
      <c r="M6861" s="11">
        <v>202</v>
      </c>
      <c r="N6861" s="13"/>
      <c r="O6861" t="str">
        <f t="shared" si="221"/>
        <v/>
      </c>
    </row>
    <row r="6862" spans="1:15" hidden="1">
      <c r="A6862" s="41" t="s">
        <v>94</v>
      </c>
      <c r="B6862" s="46">
        <v>45770</v>
      </c>
      <c r="C6862" s="8" t="s">
        <v>13</v>
      </c>
      <c r="D6862" s="8" t="s">
        <v>90</v>
      </c>
      <c r="E6862" s="8" t="s">
        <v>90</v>
      </c>
      <c r="F6862" s="9">
        <f t="shared" si="222"/>
        <v>-2400000</v>
      </c>
      <c r="G6862" s="9">
        <v>-24</v>
      </c>
      <c r="H6862" s="10">
        <v>-2590944</v>
      </c>
      <c r="I6862" s="11">
        <v>13980313587.112278</v>
      </c>
      <c r="J6862" s="11">
        <v>134899</v>
      </c>
      <c r="K6862" s="11">
        <v>103635.41306542132</v>
      </c>
      <c r="L6862" s="12">
        <v>103694.08642988838</v>
      </c>
      <c r="M6862" s="11">
        <v>203</v>
      </c>
      <c r="N6862" s="13"/>
      <c r="O6862" t="str">
        <f t="shared" si="221"/>
        <v/>
      </c>
    </row>
    <row r="6863" spans="1:15" hidden="1">
      <c r="A6863" s="41" t="s">
        <v>94</v>
      </c>
      <c r="B6863" s="46">
        <v>45770</v>
      </c>
      <c r="C6863" s="8" t="s">
        <v>13</v>
      </c>
      <c r="D6863" s="8" t="s">
        <v>90</v>
      </c>
      <c r="E6863" s="8" t="s">
        <v>90</v>
      </c>
      <c r="F6863" s="9">
        <f t="shared" si="222"/>
        <v>-268400000</v>
      </c>
      <c r="G6863" s="9">
        <v>-2684</v>
      </c>
      <c r="H6863" s="10">
        <v>-289753904</v>
      </c>
      <c r="I6863" s="11">
        <v>13702156138.444687</v>
      </c>
      <c r="J6863" s="11">
        <v>132215</v>
      </c>
      <c r="K6863" s="11">
        <v>103635.41306542132</v>
      </c>
      <c r="L6863" s="12">
        <v>11596455.332409143</v>
      </c>
      <c r="M6863" s="11">
        <v>204</v>
      </c>
      <c r="N6863" s="13"/>
      <c r="O6863" t="str">
        <f t="shared" si="221"/>
        <v/>
      </c>
    </row>
    <row r="6864" spans="1:15" hidden="1">
      <c r="A6864" s="41" t="s">
        <v>94</v>
      </c>
      <c r="B6864" s="46">
        <v>45770</v>
      </c>
      <c r="C6864" s="8" t="s">
        <v>13</v>
      </c>
      <c r="D6864" s="8" t="s">
        <v>90</v>
      </c>
      <c r="E6864" s="8" t="s">
        <v>90</v>
      </c>
      <c r="F6864" s="9">
        <f t="shared" si="222"/>
        <v>-6000000</v>
      </c>
      <c r="G6864" s="9">
        <v>-60</v>
      </c>
      <c r="H6864" s="10">
        <v>-6477360</v>
      </c>
      <c r="I6864" s="11">
        <v>13695938013.660761</v>
      </c>
      <c r="J6864" s="11">
        <v>132155</v>
      </c>
      <c r="K6864" s="11">
        <v>103635.41306542132</v>
      </c>
      <c r="L6864" s="12">
        <v>259235.21607472096</v>
      </c>
      <c r="M6864" s="11">
        <v>205</v>
      </c>
      <c r="N6864" s="13"/>
      <c r="O6864" t="str">
        <f t="shared" ref="O6864:O6927" si="223">IF(M6864=_xlfn.MAXIFS(M:M,D:D,D6864),"X","")</f>
        <v/>
      </c>
    </row>
    <row r="6865" spans="1:15" hidden="1">
      <c r="A6865" s="41" t="s">
        <v>94</v>
      </c>
      <c r="B6865" s="46">
        <v>45770</v>
      </c>
      <c r="C6865" s="8" t="s">
        <v>13</v>
      </c>
      <c r="D6865" s="8" t="s">
        <v>15</v>
      </c>
      <c r="E6865" s="8" t="s">
        <v>15</v>
      </c>
      <c r="F6865" s="9">
        <f t="shared" si="222"/>
        <v>3700000</v>
      </c>
      <c r="G6865" s="9">
        <v>37</v>
      </c>
      <c r="H6865" s="10">
        <v>4017534</v>
      </c>
      <c r="I6865" s="11">
        <v>10755026683.739105</v>
      </c>
      <c r="J6865" s="11">
        <v>101175</v>
      </c>
      <c r="K6865" s="11">
        <v>106301.22741526173</v>
      </c>
      <c r="L6865" s="12">
        <v>0</v>
      </c>
      <c r="M6865" s="11">
        <v>2939</v>
      </c>
      <c r="N6865" s="13"/>
      <c r="O6865" t="str">
        <f t="shared" si="223"/>
        <v/>
      </c>
    </row>
    <row r="6866" spans="1:15" hidden="1">
      <c r="A6866" s="41" t="s">
        <v>94</v>
      </c>
      <c r="B6866" s="46">
        <v>45770</v>
      </c>
      <c r="C6866" s="8" t="s">
        <v>13</v>
      </c>
      <c r="D6866" s="8" t="s">
        <v>15</v>
      </c>
      <c r="E6866" s="8" t="s">
        <v>15</v>
      </c>
      <c r="F6866" s="9">
        <f t="shared" si="222"/>
        <v>46600000</v>
      </c>
      <c r="G6866" s="9">
        <v>466</v>
      </c>
      <c r="H6866" s="10">
        <v>50605736</v>
      </c>
      <c r="I6866" s="11">
        <v>10805632419.739105</v>
      </c>
      <c r="J6866" s="11">
        <v>101641</v>
      </c>
      <c r="K6866" s="11">
        <v>106311.7484060478</v>
      </c>
      <c r="L6866" s="12">
        <v>0</v>
      </c>
      <c r="M6866" s="11">
        <v>2940</v>
      </c>
      <c r="N6866" s="13"/>
      <c r="O6866" t="str">
        <f t="shared" si="223"/>
        <v/>
      </c>
    </row>
    <row r="6867" spans="1:15" hidden="1">
      <c r="A6867" s="41" t="s">
        <v>94</v>
      </c>
      <c r="B6867" s="46">
        <v>45770</v>
      </c>
      <c r="C6867" s="8" t="s">
        <v>13</v>
      </c>
      <c r="D6867" s="8" t="s">
        <v>90</v>
      </c>
      <c r="E6867" s="8" t="s">
        <v>90</v>
      </c>
      <c r="F6867" s="9">
        <f t="shared" si="222"/>
        <v>-5300000</v>
      </c>
      <c r="G6867" s="9">
        <v>-53</v>
      </c>
      <c r="H6867" s="10">
        <v>-5721668</v>
      </c>
      <c r="I6867" s="11">
        <v>13690445336.768293</v>
      </c>
      <c r="J6867" s="11">
        <v>132102</v>
      </c>
      <c r="K6867" s="11">
        <v>103635.41306542132</v>
      </c>
      <c r="L6867" s="12">
        <v>228991.10753266979</v>
      </c>
      <c r="M6867" s="11">
        <v>206</v>
      </c>
      <c r="N6867" s="13"/>
      <c r="O6867" t="str">
        <f t="shared" si="223"/>
        <v/>
      </c>
    </row>
    <row r="6868" spans="1:15" hidden="1">
      <c r="A6868" s="41" t="s">
        <v>94</v>
      </c>
      <c r="B6868" s="46">
        <v>45770</v>
      </c>
      <c r="C6868" s="8" t="s">
        <v>13</v>
      </c>
      <c r="D6868" s="8" t="s">
        <v>90</v>
      </c>
      <c r="E6868" s="8" t="s">
        <v>90</v>
      </c>
      <c r="F6868" s="9">
        <f t="shared" si="222"/>
        <v>-2700000</v>
      </c>
      <c r="G6868" s="9">
        <v>-27</v>
      </c>
      <c r="H6868" s="10">
        <v>-2914812</v>
      </c>
      <c r="I6868" s="11">
        <v>13687647180.615526</v>
      </c>
      <c r="J6868" s="11">
        <v>132075</v>
      </c>
      <c r="K6868" s="11">
        <v>103635.41306542132</v>
      </c>
      <c r="L6868" s="12">
        <v>116655.8472336242</v>
      </c>
      <c r="M6868" s="11">
        <v>207</v>
      </c>
      <c r="N6868" s="13"/>
      <c r="O6868" t="str">
        <f t="shared" si="223"/>
        <v/>
      </c>
    </row>
    <row r="6869" spans="1:15" hidden="1">
      <c r="A6869" s="41" t="s">
        <v>94</v>
      </c>
      <c r="B6869" s="46">
        <v>45770</v>
      </c>
      <c r="C6869" s="8" t="s">
        <v>13</v>
      </c>
      <c r="D6869" s="8" t="s">
        <v>46</v>
      </c>
      <c r="E6869" s="8" t="s">
        <v>46</v>
      </c>
      <c r="F6869" s="9">
        <f t="shared" si="222"/>
        <v>2700000</v>
      </c>
      <c r="G6869" s="9">
        <v>27</v>
      </c>
      <c r="H6869" s="10">
        <v>2967543</v>
      </c>
      <c r="I6869" s="11">
        <v>2618022596.515729</v>
      </c>
      <c r="J6869" s="11">
        <v>24273</v>
      </c>
      <c r="K6869" s="11">
        <v>107857.39696435253</v>
      </c>
      <c r="L6869" s="12">
        <v>0</v>
      </c>
      <c r="M6869" s="11">
        <v>2754</v>
      </c>
      <c r="N6869" s="13"/>
      <c r="O6869" t="str">
        <f t="shared" si="223"/>
        <v/>
      </c>
    </row>
    <row r="6870" spans="1:15" hidden="1">
      <c r="A6870" s="41" t="s">
        <v>94</v>
      </c>
      <c r="B6870" s="46">
        <v>45770</v>
      </c>
      <c r="C6870" s="8" t="s">
        <v>13</v>
      </c>
      <c r="D6870" s="8" t="s">
        <v>90</v>
      </c>
      <c r="E6870" s="8" t="s">
        <v>90</v>
      </c>
      <c r="F6870" s="9">
        <f t="shared" si="222"/>
        <v>-2800000</v>
      </c>
      <c r="G6870" s="9">
        <v>-28</v>
      </c>
      <c r="H6870" s="10">
        <v>-3022768</v>
      </c>
      <c r="I6870" s="11">
        <v>13684745389.049694</v>
      </c>
      <c r="J6870" s="11">
        <v>132047</v>
      </c>
      <c r="K6870" s="11">
        <v>103635.41306542132</v>
      </c>
      <c r="L6870" s="12">
        <v>120976.4341682028</v>
      </c>
      <c r="M6870" s="11">
        <v>208</v>
      </c>
      <c r="N6870" s="13"/>
      <c r="O6870" t="str">
        <f t="shared" si="223"/>
        <v/>
      </c>
    </row>
    <row r="6871" spans="1:15" hidden="1">
      <c r="A6871" s="41" t="s">
        <v>94</v>
      </c>
      <c r="B6871" s="46">
        <v>45770</v>
      </c>
      <c r="C6871" s="8" t="s">
        <v>13</v>
      </c>
      <c r="D6871" s="8" t="s">
        <v>46</v>
      </c>
      <c r="E6871" s="8" t="s">
        <v>46</v>
      </c>
      <c r="F6871" s="9">
        <f t="shared" si="222"/>
        <v>900000</v>
      </c>
      <c r="G6871" s="9">
        <v>9</v>
      </c>
      <c r="H6871" s="10">
        <v>993618</v>
      </c>
      <c r="I6871" s="11">
        <v>2619016214.515729</v>
      </c>
      <c r="J6871" s="11">
        <v>24282</v>
      </c>
      <c r="K6871" s="11">
        <v>107858.34010854662</v>
      </c>
      <c r="L6871" s="12">
        <v>0</v>
      </c>
      <c r="M6871" s="11">
        <v>2755</v>
      </c>
      <c r="N6871" s="13"/>
      <c r="O6871" t="str">
        <f t="shared" si="223"/>
        <v/>
      </c>
    </row>
    <row r="6872" spans="1:15" hidden="1">
      <c r="A6872" s="41" t="s">
        <v>94</v>
      </c>
      <c r="B6872" s="46">
        <v>45770</v>
      </c>
      <c r="C6872" s="8" t="s">
        <v>13</v>
      </c>
      <c r="D6872" s="8" t="s">
        <v>90</v>
      </c>
      <c r="E6872" s="8" t="s">
        <v>90</v>
      </c>
      <c r="F6872" s="9">
        <f t="shared" si="222"/>
        <v>1800000</v>
      </c>
      <c r="G6872" s="9">
        <v>18</v>
      </c>
      <c r="H6872" s="10">
        <v>1941444</v>
      </c>
      <c r="I6872" s="11">
        <v>13686686833.049694</v>
      </c>
      <c r="J6872" s="11">
        <v>132065</v>
      </c>
      <c r="K6872" s="11">
        <v>103635.9885893287</v>
      </c>
      <c r="L6872" s="12">
        <v>0</v>
      </c>
      <c r="M6872" s="11">
        <v>209</v>
      </c>
      <c r="N6872" s="13"/>
      <c r="O6872" t="str">
        <f t="shared" si="223"/>
        <v/>
      </c>
    </row>
    <row r="6873" spans="1:15" hidden="1">
      <c r="A6873" s="41" t="s">
        <v>94</v>
      </c>
      <c r="B6873" s="46">
        <v>45770</v>
      </c>
      <c r="C6873" s="8" t="s">
        <v>13</v>
      </c>
      <c r="D6873" s="8" t="s">
        <v>90</v>
      </c>
      <c r="E6873" s="8" t="s">
        <v>90</v>
      </c>
      <c r="F6873" s="9">
        <f t="shared" si="222"/>
        <v>-900000</v>
      </c>
      <c r="G6873" s="9">
        <v>-9</v>
      </c>
      <c r="H6873" s="10">
        <v>-971604</v>
      </c>
      <c r="I6873" s="11">
        <v>13685754109.15239</v>
      </c>
      <c r="J6873" s="11">
        <v>132056</v>
      </c>
      <c r="K6873" s="11">
        <v>103635.9885893287</v>
      </c>
      <c r="L6873" s="12">
        <v>38880.102696041693</v>
      </c>
      <c r="M6873" s="11">
        <v>210</v>
      </c>
      <c r="N6873" s="13"/>
      <c r="O6873" t="str">
        <f t="shared" si="223"/>
        <v/>
      </c>
    </row>
    <row r="6874" spans="1:15" hidden="1">
      <c r="A6874" s="41" t="s">
        <v>94</v>
      </c>
      <c r="B6874" s="46">
        <v>45770</v>
      </c>
      <c r="C6874" s="8" t="s">
        <v>13</v>
      </c>
      <c r="D6874" s="8" t="s">
        <v>90</v>
      </c>
      <c r="E6874" s="8" t="s">
        <v>90</v>
      </c>
      <c r="F6874" s="9">
        <f t="shared" si="222"/>
        <v>-900000</v>
      </c>
      <c r="G6874" s="9">
        <v>-9</v>
      </c>
      <c r="H6874" s="10">
        <v>-971604</v>
      </c>
      <c r="I6874" s="11">
        <v>13684821385.255085</v>
      </c>
      <c r="J6874" s="11">
        <v>132047</v>
      </c>
      <c r="K6874" s="11">
        <v>103635.9885893287</v>
      </c>
      <c r="L6874" s="12">
        <v>38880.102696041693</v>
      </c>
      <c r="M6874" s="11">
        <v>211</v>
      </c>
      <c r="N6874" s="13"/>
      <c r="O6874" t="str">
        <f t="shared" si="223"/>
        <v/>
      </c>
    </row>
    <row r="6875" spans="1:15" hidden="1">
      <c r="A6875" s="41" t="s">
        <v>94</v>
      </c>
      <c r="B6875" s="46">
        <v>45770</v>
      </c>
      <c r="C6875" s="8" t="s">
        <v>13</v>
      </c>
      <c r="D6875" s="8" t="s">
        <v>15</v>
      </c>
      <c r="E6875" s="8" t="s">
        <v>15</v>
      </c>
      <c r="F6875" s="9">
        <f t="shared" si="222"/>
        <v>12100000</v>
      </c>
      <c r="G6875" s="9">
        <v>121</v>
      </c>
      <c r="H6875" s="10">
        <v>13041017</v>
      </c>
      <c r="I6875" s="11">
        <v>10818673436.739105</v>
      </c>
      <c r="J6875" s="11">
        <v>101762</v>
      </c>
      <c r="K6875" s="11">
        <v>106313.49066192788</v>
      </c>
      <c r="L6875" s="12">
        <v>0</v>
      </c>
      <c r="M6875" s="11">
        <v>2941</v>
      </c>
      <c r="N6875" s="13"/>
      <c r="O6875" t="str">
        <f t="shared" si="223"/>
        <v/>
      </c>
    </row>
    <row r="6876" spans="1:15" hidden="1">
      <c r="A6876" s="41" t="s">
        <v>94</v>
      </c>
      <c r="B6876" s="46">
        <v>45770</v>
      </c>
      <c r="C6876" s="8" t="s">
        <v>13</v>
      </c>
      <c r="D6876" s="8" t="s">
        <v>14</v>
      </c>
      <c r="E6876" s="8" t="s">
        <v>14</v>
      </c>
      <c r="F6876" s="9">
        <f t="shared" si="222"/>
        <v>900000</v>
      </c>
      <c r="G6876" s="9">
        <v>9</v>
      </c>
      <c r="H6876" s="10">
        <v>959157</v>
      </c>
      <c r="I6876" s="11">
        <v>19936223519.099426</v>
      </c>
      <c r="J6876" s="11">
        <v>198042</v>
      </c>
      <c r="K6876" s="11">
        <v>100666.64404065514</v>
      </c>
      <c r="L6876" s="12">
        <v>0</v>
      </c>
      <c r="M6876" s="11">
        <v>949</v>
      </c>
      <c r="N6876" s="13"/>
      <c r="O6876" t="str">
        <f t="shared" si="223"/>
        <v/>
      </c>
    </row>
    <row r="6877" spans="1:15" hidden="1">
      <c r="A6877" s="41" t="s">
        <v>94</v>
      </c>
      <c r="B6877" s="46">
        <v>45770</v>
      </c>
      <c r="C6877" s="8" t="s">
        <v>13</v>
      </c>
      <c r="D6877" s="8" t="s">
        <v>46</v>
      </c>
      <c r="E6877" s="8" t="s">
        <v>46</v>
      </c>
      <c r="F6877" s="9">
        <f t="shared" si="222"/>
        <v>55200000</v>
      </c>
      <c r="G6877" s="9">
        <v>552</v>
      </c>
      <c r="H6877" s="10">
        <v>60822672</v>
      </c>
      <c r="I6877" s="11">
        <v>2679838886.515729</v>
      </c>
      <c r="J6877" s="11">
        <v>24834</v>
      </c>
      <c r="K6877" s="11">
        <v>107910.07838107953</v>
      </c>
      <c r="L6877" s="12">
        <v>0</v>
      </c>
      <c r="M6877" s="11">
        <v>2756</v>
      </c>
      <c r="N6877" s="13"/>
      <c r="O6877" t="str">
        <f t="shared" si="223"/>
        <v/>
      </c>
    </row>
    <row r="6878" spans="1:15" hidden="1">
      <c r="A6878" s="41" t="s">
        <v>94</v>
      </c>
      <c r="B6878" s="46">
        <v>45770</v>
      </c>
      <c r="C6878" s="8" t="s">
        <v>13</v>
      </c>
      <c r="D6878" s="8" t="s">
        <v>90</v>
      </c>
      <c r="E6878" s="8" t="s">
        <v>90</v>
      </c>
      <c r="F6878" s="9">
        <f t="shared" si="222"/>
        <v>-6400000</v>
      </c>
      <c r="G6878" s="9">
        <v>-64</v>
      </c>
      <c r="H6878" s="10">
        <v>-6909184</v>
      </c>
      <c r="I6878" s="11">
        <v>13678188681.985369</v>
      </c>
      <c r="J6878" s="11">
        <v>131983</v>
      </c>
      <c r="K6878" s="11">
        <v>103635.9885893287</v>
      </c>
      <c r="L6878" s="12">
        <v>276480.73028296325</v>
      </c>
      <c r="M6878" s="11">
        <v>212</v>
      </c>
      <c r="N6878" s="13"/>
      <c r="O6878" t="str">
        <f t="shared" si="223"/>
        <v/>
      </c>
    </row>
    <row r="6879" spans="1:15" hidden="1">
      <c r="A6879" s="41" t="s">
        <v>94</v>
      </c>
      <c r="B6879" s="46">
        <v>45770</v>
      </c>
      <c r="C6879" s="8" t="s">
        <v>13</v>
      </c>
      <c r="D6879" s="8" t="s">
        <v>90</v>
      </c>
      <c r="E6879" s="8" t="s">
        <v>90</v>
      </c>
      <c r="F6879" s="9">
        <f t="shared" si="222"/>
        <v>-900000</v>
      </c>
      <c r="G6879" s="9">
        <v>-9</v>
      </c>
      <c r="H6879" s="10">
        <v>-971604</v>
      </c>
      <c r="I6879" s="11">
        <v>13677255958.088064</v>
      </c>
      <c r="J6879" s="11">
        <v>131974</v>
      </c>
      <c r="K6879" s="11">
        <v>103635.9885893287</v>
      </c>
      <c r="L6879" s="12">
        <v>38880.102696041693</v>
      </c>
      <c r="M6879" s="11">
        <v>213</v>
      </c>
      <c r="N6879" s="13"/>
      <c r="O6879" t="str">
        <f t="shared" si="223"/>
        <v/>
      </c>
    </row>
    <row r="6880" spans="1:15" hidden="1">
      <c r="A6880" s="41" t="s">
        <v>94</v>
      </c>
      <c r="B6880" s="46">
        <v>45770</v>
      </c>
      <c r="C6880" s="8" t="s">
        <v>13</v>
      </c>
      <c r="D6880" s="8" t="s">
        <v>90</v>
      </c>
      <c r="E6880" s="8" t="s">
        <v>90</v>
      </c>
      <c r="F6880" s="9">
        <f t="shared" si="222"/>
        <v>-1700000</v>
      </c>
      <c r="G6880" s="9">
        <v>-17</v>
      </c>
      <c r="H6880" s="10">
        <v>-1835252</v>
      </c>
      <c r="I6880" s="11">
        <v>13675494146.282045</v>
      </c>
      <c r="J6880" s="11">
        <v>131957</v>
      </c>
      <c r="K6880" s="11">
        <v>103635.9885893287</v>
      </c>
      <c r="L6880" s="12">
        <v>73440.1939814121</v>
      </c>
      <c r="M6880" s="11">
        <v>214</v>
      </c>
      <c r="N6880" s="13"/>
      <c r="O6880" t="str">
        <f t="shared" si="223"/>
        <v/>
      </c>
    </row>
    <row r="6881" spans="1:15" hidden="1">
      <c r="A6881" s="41" t="s">
        <v>94</v>
      </c>
      <c r="B6881" s="46">
        <v>45770</v>
      </c>
      <c r="C6881" s="8" t="s">
        <v>13</v>
      </c>
      <c r="D6881" s="8" t="s">
        <v>46</v>
      </c>
      <c r="E6881" s="8" t="s">
        <v>46</v>
      </c>
      <c r="F6881" s="9">
        <f t="shared" si="222"/>
        <v>182200000</v>
      </c>
      <c r="G6881" s="9">
        <v>1822</v>
      </c>
      <c r="H6881" s="10">
        <v>200365340</v>
      </c>
      <c r="I6881" s="11">
        <v>2880204226.515729</v>
      </c>
      <c r="J6881" s="11">
        <v>26656</v>
      </c>
      <c r="K6881" s="11">
        <v>108050.87884587819</v>
      </c>
      <c r="L6881" s="12">
        <v>0</v>
      </c>
      <c r="M6881" s="11">
        <v>2757</v>
      </c>
      <c r="N6881" s="13"/>
      <c r="O6881" t="str">
        <f t="shared" si="223"/>
        <v/>
      </c>
    </row>
    <row r="6882" spans="1:15" hidden="1">
      <c r="A6882" s="41" t="s">
        <v>94</v>
      </c>
      <c r="B6882" s="46">
        <v>45770</v>
      </c>
      <c r="C6882" s="8" t="s">
        <v>13</v>
      </c>
      <c r="D6882" s="8" t="s">
        <v>46</v>
      </c>
      <c r="E6882" s="8" t="s">
        <v>46</v>
      </c>
      <c r="F6882" s="9">
        <f t="shared" si="222"/>
        <v>900000</v>
      </c>
      <c r="G6882" s="9">
        <v>9</v>
      </c>
      <c r="H6882" s="10">
        <v>990018</v>
      </c>
      <c r="I6882" s="11">
        <v>2881194244.515729</v>
      </c>
      <c r="J6882" s="11">
        <v>26665</v>
      </c>
      <c r="K6882" s="11">
        <v>108051.53739042673</v>
      </c>
      <c r="L6882" s="12">
        <v>0</v>
      </c>
      <c r="M6882" s="11">
        <v>2758</v>
      </c>
      <c r="N6882" s="13"/>
      <c r="O6882" t="str">
        <f t="shared" si="223"/>
        <v/>
      </c>
    </row>
    <row r="6883" spans="1:15" hidden="1">
      <c r="A6883" s="41" t="s">
        <v>94</v>
      </c>
      <c r="B6883" s="46">
        <v>45770</v>
      </c>
      <c r="C6883" s="8" t="s">
        <v>13</v>
      </c>
      <c r="D6883" s="8" t="s">
        <v>90</v>
      </c>
      <c r="E6883" s="8" t="s">
        <v>90</v>
      </c>
      <c r="F6883" s="9">
        <f t="shared" si="222"/>
        <v>-92500000</v>
      </c>
      <c r="G6883" s="9">
        <v>-925</v>
      </c>
      <c r="H6883" s="10">
        <v>-99859300</v>
      </c>
      <c r="I6883" s="11">
        <v>13579630856.836916</v>
      </c>
      <c r="J6883" s="11">
        <v>131032</v>
      </c>
      <c r="K6883" s="11">
        <v>103635.9885893287</v>
      </c>
      <c r="L6883" s="12">
        <v>3996010.5548709482</v>
      </c>
      <c r="M6883" s="11">
        <v>215</v>
      </c>
      <c r="N6883" s="13"/>
      <c r="O6883" t="str">
        <f t="shared" si="223"/>
        <v/>
      </c>
    </row>
    <row r="6884" spans="1:15" hidden="1">
      <c r="A6884" s="41" t="s">
        <v>94</v>
      </c>
      <c r="B6884" s="46">
        <v>45770</v>
      </c>
      <c r="C6884" s="8" t="s">
        <v>13</v>
      </c>
      <c r="D6884" s="8" t="s">
        <v>14</v>
      </c>
      <c r="E6884" s="8" t="s">
        <v>14</v>
      </c>
      <c r="F6884" s="9">
        <f t="shared" si="222"/>
        <v>-1800000</v>
      </c>
      <c r="G6884" s="9">
        <v>-18</v>
      </c>
      <c r="H6884" s="10">
        <v>-1919970</v>
      </c>
      <c r="I6884" s="11">
        <v>19934411519.506695</v>
      </c>
      <c r="J6884" s="11">
        <v>198024</v>
      </c>
      <c r="K6884" s="11">
        <v>100666.64404065514</v>
      </c>
      <c r="L6884" s="12">
        <v>107970.40726820752</v>
      </c>
      <c r="M6884" s="11">
        <v>950</v>
      </c>
      <c r="N6884" s="13"/>
      <c r="O6884" t="str">
        <f t="shared" si="223"/>
        <v/>
      </c>
    </row>
    <row r="6885" spans="1:15" hidden="1">
      <c r="A6885" s="41" t="s">
        <v>94</v>
      </c>
      <c r="B6885" s="46">
        <v>45770</v>
      </c>
      <c r="C6885" s="8" t="s">
        <v>13</v>
      </c>
      <c r="D6885" s="8" t="s">
        <v>90</v>
      </c>
      <c r="E6885" s="8" t="s">
        <v>90</v>
      </c>
      <c r="F6885" s="9">
        <f t="shared" si="222"/>
        <v>-18500000</v>
      </c>
      <c r="G6885" s="9">
        <v>-185</v>
      </c>
      <c r="H6885" s="10">
        <v>-19971860</v>
      </c>
      <c r="I6885" s="11">
        <v>13560458198.947889</v>
      </c>
      <c r="J6885" s="11">
        <v>130847</v>
      </c>
      <c r="K6885" s="11">
        <v>103635.9885893287</v>
      </c>
      <c r="L6885" s="12">
        <v>799202.11097418889</v>
      </c>
      <c r="M6885" s="11">
        <v>216</v>
      </c>
      <c r="N6885" s="13"/>
      <c r="O6885" t="str">
        <f t="shared" si="223"/>
        <v/>
      </c>
    </row>
    <row r="6886" spans="1:15" hidden="1">
      <c r="A6886" s="41" t="s">
        <v>94</v>
      </c>
      <c r="B6886" s="46">
        <v>45770</v>
      </c>
      <c r="C6886" s="8" t="s">
        <v>13</v>
      </c>
      <c r="D6886" s="8" t="s">
        <v>90</v>
      </c>
      <c r="E6886" s="8" t="s">
        <v>90</v>
      </c>
      <c r="F6886" s="9">
        <f t="shared" si="222"/>
        <v>-1400000</v>
      </c>
      <c r="G6886" s="9">
        <v>-14</v>
      </c>
      <c r="H6886" s="10">
        <v>-1511384</v>
      </c>
      <c r="I6886" s="11">
        <v>13559007295.107639</v>
      </c>
      <c r="J6886" s="11">
        <v>130833</v>
      </c>
      <c r="K6886" s="11">
        <v>103635.9885893287</v>
      </c>
      <c r="L6886" s="12">
        <v>60480.159749398241</v>
      </c>
      <c r="M6886" s="11">
        <v>217</v>
      </c>
      <c r="N6886" s="13"/>
      <c r="O6886" t="str">
        <f t="shared" si="223"/>
        <v/>
      </c>
    </row>
    <row r="6887" spans="1:15" hidden="1">
      <c r="A6887" s="41" t="s">
        <v>94</v>
      </c>
      <c r="B6887" s="46">
        <v>45770</v>
      </c>
      <c r="C6887" s="8" t="s">
        <v>13</v>
      </c>
      <c r="D6887" s="8" t="s">
        <v>90</v>
      </c>
      <c r="E6887" s="8" t="s">
        <v>90</v>
      </c>
      <c r="F6887" s="9">
        <f t="shared" si="222"/>
        <v>-900000</v>
      </c>
      <c r="G6887" s="9">
        <v>-9</v>
      </c>
      <c r="H6887" s="10">
        <v>-971604</v>
      </c>
      <c r="I6887" s="11">
        <v>13558074571.210335</v>
      </c>
      <c r="J6887" s="11">
        <v>130824</v>
      </c>
      <c r="K6887" s="11">
        <v>103635.9885893287</v>
      </c>
      <c r="L6887" s="12">
        <v>38880.102696041693</v>
      </c>
      <c r="M6887" s="11">
        <v>218</v>
      </c>
      <c r="N6887" s="13"/>
      <c r="O6887" t="str">
        <f t="shared" si="223"/>
        <v/>
      </c>
    </row>
    <row r="6888" spans="1:15" hidden="1">
      <c r="A6888" s="41" t="s">
        <v>94</v>
      </c>
      <c r="B6888" s="46">
        <v>45770</v>
      </c>
      <c r="C6888" s="8" t="s">
        <v>13</v>
      </c>
      <c r="D6888" s="8" t="s">
        <v>90</v>
      </c>
      <c r="E6888" s="8" t="s">
        <v>90</v>
      </c>
      <c r="F6888" s="9">
        <f t="shared" si="222"/>
        <v>-1000000</v>
      </c>
      <c r="G6888" s="9">
        <v>-10</v>
      </c>
      <c r="H6888" s="10">
        <v>-1079560</v>
      </c>
      <c r="I6888" s="11">
        <v>13557038211.324442</v>
      </c>
      <c r="J6888" s="11">
        <v>130814</v>
      </c>
      <c r="K6888" s="11">
        <v>103635.9885893287</v>
      </c>
      <c r="L6888" s="12">
        <v>43200.114106712979</v>
      </c>
      <c r="M6888" s="11">
        <v>219</v>
      </c>
      <c r="N6888" s="13"/>
      <c r="O6888" t="str">
        <f t="shared" si="223"/>
        <v/>
      </c>
    </row>
    <row r="6889" spans="1:15" hidden="1">
      <c r="A6889" s="41" t="s">
        <v>94</v>
      </c>
      <c r="B6889" s="46">
        <v>45770</v>
      </c>
      <c r="C6889" s="8" t="s">
        <v>13</v>
      </c>
      <c r="D6889" s="8" t="s">
        <v>90</v>
      </c>
      <c r="E6889" s="8" t="s">
        <v>90</v>
      </c>
      <c r="F6889" s="9">
        <f t="shared" si="222"/>
        <v>-900000</v>
      </c>
      <c r="G6889" s="9">
        <v>-9</v>
      </c>
      <c r="H6889" s="10">
        <v>-971604</v>
      </c>
      <c r="I6889" s="11">
        <v>13556105487.427137</v>
      </c>
      <c r="J6889" s="11">
        <v>130805</v>
      </c>
      <c r="K6889" s="11">
        <v>103635.9885893287</v>
      </c>
      <c r="L6889" s="12">
        <v>38880.102696041693</v>
      </c>
      <c r="M6889" s="11">
        <v>220</v>
      </c>
      <c r="N6889" s="13"/>
      <c r="O6889" t="str">
        <f t="shared" si="223"/>
        <v/>
      </c>
    </row>
    <row r="6890" spans="1:15" hidden="1">
      <c r="A6890" s="41" t="s">
        <v>94</v>
      </c>
      <c r="B6890" s="46">
        <v>45770</v>
      </c>
      <c r="C6890" s="8" t="s">
        <v>13</v>
      </c>
      <c r="D6890" s="8" t="s">
        <v>90</v>
      </c>
      <c r="E6890" s="8" t="s">
        <v>90</v>
      </c>
      <c r="F6890" s="9">
        <f t="shared" si="222"/>
        <v>900000</v>
      </c>
      <c r="G6890" s="9">
        <v>9</v>
      </c>
      <c r="H6890" s="10">
        <v>970722</v>
      </c>
      <c r="I6890" s="11">
        <v>13557076209.427137</v>
      </c>
      <c r="J6890" s="11">
        <v>130814</v>
      </c>
      <c r="K6890" s="11">
        <v>103636.27906361045</v>
      </c>
      <c r="L6890" s="12">
        <v>0</v>
      </c>
      <c r="M6890" s="11">
        <v>221</v>
      </c>
      <c r="N6890" s="13"/>
      <c r="O6890" t="str">
        <f t="shared" si="223"/>
        <v/>
      </c>
    </row>
    <row r="6891" spans="1:15" hidden="1">
      <c r="A6891" s="41" t="s">
        <v>94</v>
      </c>
      <c r="B6891" s="46">
        <v>45770</v>
      </c>
      <c r="C6891" s="8" t="s">
        <v>13</v>
      </c>
      <c r="D6891" s="8" t="s">
        <v>46</v>
      </c>
      <c r="E6891" s="8" t="s">
        <v>46</v>
      </c>
      <c r="F6891" s="9">
        <f t="shared" si="222"/>
        <v>900000</v>
      </c>
      <c r="G6891" s="9">
        <v>9</v>
      </c>
      <c r="H6891" s="10">
        <v>994572</v>
      </c>
      <c r="I6891" s="11">
        <v>2882188816.515729</v>
      </c>
      <c r="J6891" s="11">
        <v>26674</v>
      </c>
      <c r="K6891" s="11">
        <v>108052.36621862972</v>
      </c>
      <c r="L6891" s="12">
        <v>0</v>
      </c>
      <c r="M6891" s="11">
        <v>2759</v>
      </c>
      <c r="N6891" s="13"/>
      <c r="O6891" t="str">
        <f t="shared" si="223"/>
        <v/>
      </c>
    </row>
    <row r="6892" spans="1:15" hidden="1">
      <c r="A6892" s="41" t="s">
        <v>94</v>
      </c>
      <c r="B6892" s="46">
        <v>45770</v>
      </c>
      <c r="C6892" s="8" t="s">
        <v>13</v>
      </c>
      <c r="D6892" s="8" t="s">
        <v>90</v>
      </c>
      <c r="E6892" s="8" t="s">
        <v>90</v>
      </c>
      <c r="F6892" s="9">
        <f t="shared" si="222"/>
        <v>-92500000</v>
      </c>
      <c r="G6892" s="9">
        <v>-925</v>
      </c>
      <c r="H6892" s="10">
        <v>-99859300</v>
      </c>
      <c r="I6892" s="11">
        <v>13461212651.293297</v>
      </c>
      <c r="J6892" s="11">
        <v>129889</v>
      </c>
      <c r="K6892" s="11">
        <v>103636.27906361045</v>
      </c>
      <c r="L6892" s="12">
        <v>3995741.8661603332</v>
      </c>
      <c r="M6892" s="11">
        <v>222</v>
      </c>
      <c r="N6892" s="13"/>
      <c r="O6892" t="str">
        <f t="shared" si="223"/>
        <v/>
      </c>
    </row>
    <row r="6893" spans="1:15" hidden="1">
      <c r="A6893" s="41" t="s">
        <v>94</v>
      </c>
      <c r="B6893" s="46">
        <v>45770</v>
      </c>
      <c r="C6893" s="8" t="s">
        <v>13</v>
      </c>
      <c r="D6893" s="8" t="s">
        <v>90</v>
      </c>
      <c r="E6893" s="8" t="s">
        <v>90</v>
      </c>
      <c r="F6893" s="9">
        <f t="shared" si="222"/>
        <v>-900000</v>
      </c>
      <c r="G6893" s="9">
        <v>-9</v>
      </c>
      <c r="H6893" s="10">
        <v>-971604</v>
      </c>
      <c r="I6893" s="11">
        <v>13460279924.781725</v>
      </c>
      <c r="J6893" s="11">
        <v>129880</v>
      </c>
      <c r="K6893" s="11">
        <v>103636.27906361045</v>
      </c>
      <c r="L6893" s="12">
        <v>38877.488427505945</v>
      </c>
      <c r="M6893" s="11">
        <v>223</v>
      </c>
      <c r="N6893" s="13"/>
      <c r="O6893" t="str">
        <f t="shared" si="223"/>
        <v/>
      </c>
    </row>
    <row r="6894" spans="1:15" hidden="1">
      <c r="A6894" s="41" t="s">
        <v>94</v>
      </c>
      <c r="B6894" s="46">
        <v>45770</v>
      </c>
      <c r="C6894" s="8" t="s">
        <v>13</v>
      </c>
      <c r="D6894" s="8" t="s">
        <v>90</v>
      </c>
      <c r="E6894" s="8" t="s">
        <v>90</v>
      </c>
      <c r="F6894" s="9">
        <f t="shared" si="222"/>
        <v>-9100000</v>
      </c>
      <c r="G6894" s="9">
        <v>-91</v>
      </c>
      <c r="H6894" s="10">
        <v>-9823996</v>
      </c>
      <c r="I6894" s="11">
        <v>13450849023.386936</v>
      </c>
      <c r="J6894" s="11">
        <v>129789</v>
      </c>
      <c r="K6894" s="11">
        <v>103636.27906361045</v>
      </c>
      <c r="L6894" s="12">
        <v>393094.60521144979</v>
      </c>
      <c r="M6894" s="11">
        <v>224</v>
      </c>
      <c r="N6894" s="13"/>
      <c r="O6894" t="str">
        <f t="shared" si="223"/>
        <v/>
      </c>
    </row>
    <row r="6895" spans="1:15" hidden="1">
      <c r="A6895" s="41" t="s">
        <v>94</v>
      </c>
      <c r="B6895" s="46">
        <v>45770</v>
      </c>
      <c r="C6895" s="8" t="s">
        <v>13</v>
      </c>
      <c r="D6895" s="8" t="s">
        <v>90</v>
      </c>
      <c r="E6895" s="8" t="s">
        <v>90</v>
      </c>
      <c r="F6895" s="9">
        <f t="shared" si="222"/>
        <v>-2700000</v>
      </c>
      <c r="G6895" s="9">
        <v>-27</v>
      </c>
      <c r="H6895" s="10">
        <v>-2914812</v>
      </c>
      <c r="I6895" s="11">
        <v>13448050843.852219</v>
      </c>
      <c r="J6895" s="11">
        <v>129762</v>
      </c>
      <c r="K6895" s="11">
        <v>103636.27906361045</v>
      </c>
      <c r="L6895" s="12">
        <v>116632.46528251795</v>
      </c>
      <c r="M6895" s="11">
        <v>225</v>
      </c>
      <c r="N6895" s="13"/>
      <c r="O6895" t="str">
        <f t="shared" si="223"/>
        <v/>
      </c>
    </row>
    <row r="6896" spans="1:15" hidden="1">
      <c r="A6896" s="41" t="s">
        <v>94</v>
      </c>
      <c r="B6896" s="46">
        <v>45770</v>
      </c>
      <c r="C6896" s="8" t="s">
        <v>13</v>
      </c>
      <c r="D6896" s="8" t="s">
        <v>90</v>
      </c>
      <c r="E6896" s="8" t="s">
        <v>90</v>
      </c>
      <c r="F6896" s="9">
        <f t="shared" si="222"/>
        <v>-2700000</v>
      </c>
      <c r="G6896" s="9">
        <v>-27</v>
      </c>
      <c r="H6896" s="10">
        <v>-2914812</v>
      </c>
      <c r="I6896" s="11">
        <v>13445252664.317501</v>
      </c>
      <c r="J6896" s="11">
        <v>129735</v>
      </c>
      <c r="K6896" s="11">
        <v>103636.27906361045</v>
      </c>
      <c r="L6896" s="12">
        <v>116632.46528251795</v>
      </c>
      <c r="M6896" s="11">
        <v>226</v>
      </c>
      <c r="N6896" s="13"/>
      <c r="O6896" t="str">
        <f t="shared" si="223"/>
        <v/>
      </c>
    </row>
    <row r="6897" spans="1:15" hidden="1">
      <c r="A6897" s="41" t="s">
        <v>94</v>
      </c>
      <c r="B6897" s="46">
        <v>45770</v>
      </c>
      <c r="C6897" s="8" t="s">
        <v>13</v>
      </c>
      <c r="D6897" s="8" t="s">
        <v>90</v>
      </c>
      <c r="E6897" s="8" t="s">
        <v>90</v>
      </c>
      <c r="F6897" s="9">
        <f t="shared" si="222"/>
        <v>-3700000</v>
      </c>
      <c r="G6897" s="9">
        <v>-37</v>
      </c>
      <c r="H6897" s="10">
        <v>-3994372</v>
      </c>
      <c r="I6897" s="11">
        <v>13441418121.992147</v>
      </c>
      <c r="J6897" s="11">
        <v>129698</v>
      </c>
      <c r="K6897" s="11">
        <v>103636.27906361045</v>
      </c>
      <c r="L6897" s="12">
        <v>159829.67464641342</v>
      </c>
      <c r="M6897" s="11">
        <v>227</v>
      </c>
      <c r="N6897" s="13"/>
      <c r="O6897" t="str">
        <f t="shared" si="223"/>
        <v/>
      </c>
    </row>
    <row r="6898" spans="1:15" hidden="1">
      <c r="A6898" s="41" t="s">
        <v>94</v>
      </c>
      <c r="B6898" s="46">
        <v>45771</v>
      </c>
      <c r="C6898" s="8" t="s">
        <v>13</v>
      </c>
      <c r="D6898" s="8" t="s">
        <v>90</v>
      </c>
      <c r="E6898" s="8" t="s">
        <v>90</v>
      </c>
      <c r="F6898" s="9">
        <f t="shared" si="222"/>
        <v>15000000000</v>
      </c>
      <c r="G6898" s="9">
        <v>150000</v>
      </c>
      <c r="H6898" s="10">
        <v>15070050000</v>
      </c>
      <c r="I6898" s="11">
        <v>28511468121.992149</v>
      </c>
      <c r="J6898" s="11">
        <v>279698</v>
      </c>
      <c r="K6898" s="11">
        <v>101936.61778772873</v>
      </c>
      <c r="L6898" s="12">
        <v>0</v>
      </c>
      <c r="M6898" s="11">
        <v>228</v>
      </c>
      <c r="N6898" s="13"/>
      <c r="O6898" t="str">
        <f t="shared" si="223"/>
        <v/>
      </c>
    </row>
    <row r="6899" spans="1:15" hidden="1">
      <c r="A6899" s="41" t="s">
        <v>94</v>
      </c>
      <c r="B6899" s="46">
        <v>45771</v>
      </c>
      <c r="C6899" s="8" t="s">
        <v>13</v>
      </c>
      <c r="D6899" s="8" t="s">
        <v>90</v>
      </c>
      <c r="E6899" s="8" t="s">
        <v>90</v>
      </c>
      <c r="F6899" s="9">
        <f t="shared" si="222"/>
        <v>-13500000</v>
      </c>
      <c r="G6899" s="9">
        <v>-135</v>
      </c>
      <c r="H6899" s="10">
        <v>-14577165</v>
      </c>
      <c r="I6899" s="11">
        <v>28497706678.590805</v>
      </c>
      <c r="J6899" s="11">
        <v>279563</v>
      </c>
      <c r="K6899" s="11">
        <v>101936.61778772873</v>
      </c>
      <c r="L6899" s="12">
        <v>815721.59865662269</v>
      </c>
      <c r="M6899" s="11">
        <v>229</v>
      </c>
      <c r="N6899" s="13"/>
      <c r="O6899" t="str">
        <f t="shared" si="223"/>
        <v/>
      </c>
    </row>
    <row r="6900" spans="1:15" hidden="1">
      <c r="A6900" s="41" t="s">
        <v>94</v>
      </c>
      <c r="B6900" s="46">
        <v>45771</v>
      </c>
      <c r="C6900" s="8" t="s">
        <v>13</v>
      </c>
      <c r="D6900" s="8" t="s">
        <v>90</v>
      </c>
      <c r="E6900" s="8" t="s">
        <v>90</v>
      </c>
      <c r="F6900" s="9">
        <f t="shared" si="222"/>
        <v>-1900000</v>
      </c>
      <c r="G6900" s="9">
        <v>-19</v>
      </c>
      <c r="H6900" s="10">
        <v>-2051601</v>
      </c>
      <c r="I6900" s="11">
        <v>28495769882.852837</v>
      </c>
      <c r="J6900" s="11">
        <v>279544</v>
      </c>
      <c r="K6900" s="11">
        <v>101936.61778772873</v>
      </c>
      <c r="L6900" s="12">
        <v>114805.26203315426</v>
      </c>
      <c r="M6900" s="11">
        <v>230</v>
      </c>
      <c r="N6900" s="13"/>
      <c r="O6900" t="str">
        <f t="shared" si="223"/>
        <v/>
      </c>
    </row>
    <row r="6901" spans="1:15" hidden="1">
      <c r="A6901" s="41" t="s">
        <v>94</v>
      </c>
      <c r="B6901" s="46">
        <v>45771</v>
      </c>
      <c r="C6901" s="8" t="s">
        <v>13</v>
      </c>
      <c r="D6901" s="8" t="s">
        <v>14</v>
      </c>
      <c r="E6901" s="8" t="s">
        <v>14</v>
      </c>
      <c r="F6901" s="9">
        <f t="shared" si="222"/>
        <v>-9300000</v>
      </c>
      <c r="G6901" s="9">
        <v>-93</v>
      </c>
      <c r="H6901" s="10">
        <v>-9921612</v>
      </c>
      <c r="I6901" s="11">
        <v>19925049521.610912</v>
      </c>
      <c r="J6901" s="11">
        <v>197931</v>
      </c>
      <c r="K6901" s="11">
        <v>100666.64404065514</v>
      </c>
      <c r="L6901" s="12">
        <v>559614.10421907157</v>
      </c>
      <c r="M6901" s="11">
        <v>951</v>
      </c>
      <c r="N6901" s="13"/>
      <c r="O6901" t="str">
        <f t="shared" si="223"/>
        <v/>
      </c>
    </row>
    <row r="6902" spans="1:15" hidden="1">
      <c r="A6902" s="41" t="s">
        <v>94</v>
      </c>
      <c r="B6902" s="46">
        <v>45771</v>
      </c>
      <c r="C6902" s="8" t="s">
        <v>13</v>
      </c>
      <c r="D6902" s="8" t="s">
        <v>90</v>
      </c>
      <c r="E6902" s="8" t="s">
        <v>90</v>
      </c>
      <c r="F6902" s="9">
        <f t="shared" si="222"/>
        <v>-120300000</v>
      </c>
      <c r="G6902" s="9">
        <v>-1203</v>
      </c>
      <c r="H6902" s="10">
        <v>-129898737</v>
      </c>
      <c r="I6902" s="11">
        <v>28373140131.654198</v>
      </c>
      <c r="J6902" s="11">
        <v>278341</v>
      </c>
      <c r="K6902" s="11">
        <v>101936.61778772873</v>
      </c>
      <c r="L6902" s="12">
        <v>7268985.8013623357</v>
      </c>
      <c r="M6902" s="11">
        <v>231</v>
      </c>
      <c r="N6902" s="13"/>
      <c r="O6902" t="str">
        <f t="shared" si="223"/>
        <v/>
      </c>
    </row>
    <row r="6903" spans="1:15" hidden="1">
      <c r="A6903" s="41" t="s">
        <v>94</v>
      </c>
      <c r="B6903" s="46">
        <v>45771</v>
      </c>
      <c r="C6903" s="8" t="s">
        <v>13</v>
      </c>
      <c r="D6903" s="8" t="s">
        <v>90</v>
      </c>
      <c r="E6903" s="8" t="s">
        <v>90</v>
      </c>
      <c r="F6903" s="9">
        <f t="shared" si="222"/>
        <v>185200000</v>
      </c>
      <c r="G6903" s="9">
        <v>1852</v>
      </c>
      <c r="H6903" s="10">
        <v>199915992</v>
      </c>
      <c r="I6903" s="11">
        <v>28573056123.654198</v>
      </c>
      <c r="J6903" s="11">
        <v>280193</v>
      </c>
      <c r="K6903" s="11">
        <v>101976.3381799481</v>
      </c>
      <c r="L6903" s="12">
        <v>0</v>
      </c>
      <c r="M6903" s="11">
        <v>232</v>
      </c>
      <c r="N6903" s="13"/>
      <c r="O6903" t="str">
        <f t="shared" si="223"/>
        <v/>
      </c>
    </row>
    <row r="6904" spans="1:15" hidden="1">
      <c r="A6904" s="41" t="s">
        <v>94</v>
      </c>
      <c r="B6904" s="46">
        <v>45771</v>
      </c>
      <c r="C6904" s="8" t="s">
        <v>13</v>
      </c>
      <c r="D6904" s="8" t="s">
        <v>90</v>
      </c>
      <c r="E6904" s="8" t="s">
        <v>90</v>
      </c>
      <c r="F6904" s="9">
        <f t="shared" si="222"/>
        <v>-2600000</v>
      </c>
      <c r="G6904" s="9">
        <v>-26</v>
      </c>
      <c r="H6904" s="10">
        <v>-2807454</v>
      </c>
      <c r="I6904" s="11">
        <v>28570404738.861519</v>
      </c>
      <c r="J6904" s="11">
        <v>280167</v>
      </c>
      <c r="K6904" s="11">
        <v>101976.3381799481</v>
      </c>
      <c r="L6904" s="12">
        <v>156069.20732134953</v>
      </c>
      <c r="M6904" s="11">
        <v>233</v>
      </c>
      <c r="N6904" s="13"/>
      <c r="O6904" t="str">
        <f t="shared" si="223"/>
        <v/>
      </c>
    </row>
    <row r="6905" spans="1:15" hidden="1">
      <c r="A6905" s="41" t="s">
        <v>94</v>
      </c>
      <c r="B6905" s="46">
        <v>45771</v>
      </c>
      <c r="C6905" s="8" t="s">
        <v>13</v>
      </c>
      <c r="D6905" s="8" t="s">
        <v>46</v>
      </c>
      <c r="E6905" s="8" t="s">
        <v>46</v>
      </c>
      <c r="F6905" s="9">
        <f t="shared" si="222"/>
        <v>9000000</v>
      </c>
      <c r="G6905" s="9">
        <v>90</v>
      </c>
      <c r="H6905" s="10">
        <v>9949050</v>
      </c>
      <c r="I6905" s="11">
        <v>2892137866.515729</v>
      </c>
      <c r="J6905" s="11">
        <v>26764</v>
      </c>
      <c r="K6905" s="11">
        <v>108060.74826317924</v>
      </c>
      <c r="L6905" s="12">
        <v>0</v>
      </c>
      <c r="M6905" s="11">
        <v>2760</v>
      </c>
      <c r="N6905" s="13"/>
      <c r="O6905" t="str">
        <f t="shared" si="223"/>
        <v/>
      </c>
    </row>
    <row r="6906" spans="1:15" hidden="1">
      <c r="A6906" s="41" t="s">
        <v>94</v>
      </c>
      <c r="B6906" s="46">
        <v>45771</v>
      </c>
      <c r="C6906" s="8" t="s">
        <v>13</v>
      </c>
      <c r="D6906" s="8" t="s">
        <v>90</v>
      </c>
      <c r="E6906" s="8" t="s">
        <v>90</v>
      </c>
      <c r="F6906" s="9">
        <f t="shared" si="222"/>
        <v>-1300000</v>
      </c>
      <c r="G6906" s="9">
        <v>-13</v>
      </c>
      <c r="H6906" s="10">
        <v>-1403727</v>
      </c>
      <c r="I6906" s="11">
        <v>28569079046.465179</v>
      </c>
      <c r="J6906" s="11">
        <v>280154</v>
      </c>
      <c r="K6906" s="11">
        <v>101976.3381799481</v>
      </c>
      <c r="L6906" s="12">
        <v>78034.603660674766</v>
      </c>
      <c r="M6906" s="11">
        <v>234</v>
      </c>
      <c r="N6906" s="13"/>
      <c r="O6906" t="str">
        <f t="shared" si="223"/>
        <v/>
      </c>
    </row>
    <row r="6907" spans="1:15" hidden="1">
      <c r="A6907" s="41" t="s">
        <v>94</v>
      </c>
      <c r="B6907" s="46">
        <v>45771</v>
      </c>
      <c r="C6907" s="8" t="s">
        <v>13</v>
      </c>
      <c r="D6907" s="8" t="s">
        <v>90</v>
      </c>
      <c r="E6907" s="8" t="s">
        <v>90</v>
      </c>
      <c r="F6907" s="9">
        <f t="shared" si="222"/>
        <v>-900000</v>
      </c>
      <c r="G6907" s="9">
        <v>-9</v>
      </c>
      <c r="H6907" s="10">
        <v>-971811</v>
      </c>
      <c r="I6907" s="11">
        <v>28568161259.421558</v>
      </c>
      <c r="J6907" s="11">
        <v>280145</v>
      </c>
      <c r="K6907" s="11">
        <v>101976.3381799481</v>
      </c>
      <c r="L6907" s="12">
        <v>54023.956380467163</v>
      </c>
      <c r="M6907" s="11">
        <v>235</v>
      </c>
      <c r="N6907" s="13"/>
      <c r="O6907" t="str">
        <f t="shared" si="223"/>
        <v/>
      </c>
    </row>
    <row r="6908" spans="1:15" hidden="1">
      <c r="A6908" s="41" t="s">
        <v>94</v>
      </c>
      <c r="B6908" s="46">
        <v>45771</v>
      </c>
      <c r="C6908" s="8" t="s">
        <v>13</v>
      </c>
      <c r="D6908" s="8" t="s">
        <v>90</v>
      </c>
      <c r="E6908" s="8" t="s">
        <v>90</v>
      </c>
      <c r="F6908" s="9">
        <f t="shared" si="222"/>
        <v>-76700000</v>
      </c>
      <c r="G6908" s="9">
        <v>-767</v>
      </c>
      <c r="H6908" s="10">
        <v>-82819893</v>
      </c>
      <c r="I6908" s="11">
        <v>28489945408.037537</v>
      </c>
      <c r="J6908" s="11">
        <v>279378</v>
      </c>
      <c r="K6908" s="11">
        <v>101976.3381799481</v>
      </c>
      <c r="L6908" s="12">
        <v>4604041.6159798056</v>
      </c>
      <c r="M6908" s="11">
        <v>236</v>
      </c>
      <c r="N6908" s="13"/>
      <c r="O6908" t="str">
        <f t="shared" si="223"/>
        <v/>
      </c>
    </row>
    <row r="6909" spans="1:15" hidden="1">
      <c r="A6909" s="41" t="s">
        <v>94</v>
      </c>
      <c r="B6909" s="46">
        <v>45771</v>
      </c>
      <c r="C6909" s="8" t="s">
        <v>13</v>
      </c>
      <c r="D6909" s="8" t="s">
        <v>90</v>
      </c>
      <c r="E6909" s="8" t="s">
        <v>90</v>
      </c>
      <c r="F6909" s="9">
        <f t="shared" si="222"/>
        <v>-19700000</v>
      </c>
      <c r="G6909" s="9">
        <v>-197</v>
      </c>
      <c r="H6909" s="10">
        <v>-21271863</v>
      </c>
      <c r="I6909" s="11">
        <v>28469856069.416088</v>
      </c>
      <c r="J6909" s="11">
        <v>279181</v>
      </c>
      <c r="K6909" s="11">
        <v>101976.3381799481</v>
      </c>
      <c r="L6909" s="12">
        <v>1182524.378550224</v>
      </c>
      <c r="M6909" s="11">
        <v>237</v>
      </c>
      <c r="N6909" s="13"/>
      <c r="O6909" t="str">
        <f t="shared" si="223"/>
        <v/>
      </c>
    </row>
    <row r="6910" spans="1:15" hidden="1">
      <c r="A6910" s="41" t="s">
        <v>94</v>
      </c>
      <c r="B6910" s="46">
        <v>45771</v>
      </c>
      <c r="C6910" s="8" t="s">
        <v>13</v>
      </c>
      <c r="D6910" s="8" t="s">
        <v>14</v>
      </c>
      <c r="E6910" s="8" t="s">
        <v>14</v>
      </c>
      <c r="F6910" s="9">
        <f t="shared" si="222"/>
        <v>-900000</v>
      </c>
      <c r="G6910" s="9">
        <v>-9</v>
      </c>
      <c r="H6910" s="10">
        <v>-960156</v>
      </c>
      <c r="I6910" s="11">
        <v>19924143521.814545</v>
      </c>
      <c r="J6910" s="11">
        <v>197922</v>
      </c>
      <c r="K6910" s="11">
        <v>100666.64404065514</v>
      </c>
      <c r="L6910" s="12">
        <v>54156.20363410376</v>
      </c>
      <c r="M6910" s="11">
        <v>952</v>
      </c>
      <c r="N6910" s="13"/>
      <c r="O6910" t="str">
        <f t="shared" si="223"/>
        <v/>
      </c>
    </row>
    <row r="6911" spans="1:15" hidden="1">
      <c r="A6911" s="41" t="s">
        <v>94</v>
      </c>
      <c r="B6911" s="46">
        <v>45771</v>
      </c>
      <c r="C6911" s="8" t="s">
        <v>13</v>
      </c>
      <c r="D6911" s="8" t="s">
        <v>14</v>
      </c>
      <c r="E6911" s="8" t="s">
        <v>14</v>
      </c>
      <c r="F6911" s="9">
        <f t="shared" si="222"/>
        <v>-900000</v>
      </c>
      <c r="G6911" s="9">
        <v>-9</v>
      </c>
      <c r="H6911" s="10">
        <v>-960156</v>
      </c>
      <c r="I6911" s="11">
        <v>19923237522.018177</v>
      </c>
      <c r="J6911" s="11">
        <v>197913</v>
      </c>
      <c r="K6911" s="11">
        <v>100666.64404065514</v>
      </c>
      <c r="L6911" s="12">
        <v>54156.20363410376</v>
      </c>
      <c r="M6911" s="11">
        <v>953</v>
      </c>
      <c r="N6911" s="13"/>
      <c r="O6911" t="str">
        <f t="shared" si="223"/>
        <v/>
      </c>
    </row>
    <row r="6912" spans="1:15" hidden="1">
      <c r="A6912" s="41" t="s">
        <v>94</v>
      </c>
      <c r="B6912" s="46">
        <v>45771</v>
      </c>
      <c r="C6912" s="8" t="s">
        <v>13</v>
      </c>
      <c r="D6912" s="8" t="s">
        <v>90</v>
      </c>
      <c r="E6912" s="8" t="s">
        <v>90</v>
      </c>
      <c r="F6912" s="9">
        <f t="shared" si="222"/>
        <v>-69500000</v>
      </c>
      <c r="G6912" s="9">
        <v>-695</v>
      </c>
      <c r="H6912" s="10">
        <v>-75045405</v>
      </c>
      <c r="I6912" s="11">
        <v>28398982514.381023</v>
      </c>
      <c r="J6912" s="11">
        <v>278486</v>
      </c>
      <c r="K6912" s="11">
        <v>101976.3381799481</v>
      </c>
      <c r="L6912" s="12">
        <v>4171849.9649360776</v>
      </c>
      <c r="M6912" s="11">
        <v>238</v>
      </c>
      <c r="N6912" s="13"/>
      <c r="O6912" t="str">
        <f t="shared" si="223"/>
        <v/>
      </c>
    </row>
    <row r="6913" spans="1:15" hidden="1">
      <c r="A6913" s="41" t="s">
        <v>94</v>
      </c>
      <c r="B6913" s="46">
        <v>45771</v>
      </c>
      <c r="C6913" s="8" t="s">
        <v>13</v>
      </c>
      <c r="D6913" s="8" t="s">
        <v>14</v>
      </c>
      <c r="E6913" s="8" t="s">
        <v>14</v>
      </c>
      <c r="F6913" s="9">
        <f t="shared" si="222"/>
        <v>-9300000</v>
      </c>
      <c r="G6913" s="9">
        <v>-93</v>
      </c>
      <c r="H6913" s="10">
        <v>-9921612</v>
      </c>
      <c r="I6913" s="11">
        <v>19913875524.122395</v>
      </c>
      <c r="J6913" s="11">
        <v>197820</v>
      </c>
      <c r="K6913" s="11">
        <v>100666.64404065514</v>
      </c>
      <c r="L6913" s="12">
        <v>559614.10421907157</v>
      </c>
      <c r="M6913" s="11">
        <v>954</v>
      </c>
      <c r="N6913" s="13"/>
      <c r="O6913" t="str">
        <f t="shared" si="223"/>
        <v/>
      </c>
    </row>
    <row r="6914" spans="1:15" hidden="1">
      <c r="A6914" s="41" t="s">
        <v>94</v>
      </c>
      <c r="B6914" s="46">
        <v>45771</v>
      </c>
      <c r="C6914" s="8" t="s">
        <v>13</v>
      </c>
      <c r="D6914" s="8" t="s">
        <v>90</v>
      </c>
      <c r="E6914" s="8" t="s">
        <v>90</v>
      </c>
      <c r="F6914" s="9">
        <f t="shared" si="222"/>
        <v>-27700000</v>
      </c>
      <c r="G6914" s="9">
        <v>-277</v>
      </c>
      <c r="H6914" s="10">
        <v>-29910183</v>
      </c>
      <c r="I6914" s="11">
        <v>28370735068.705177</v>
      </c>
      <c r="J6914" s="11">
        <v>278209</v>
      </c>
      <c r="K6914" s="11">
        <v>101976.3381799481</v>
      </c>
      <c r="L6914" s="12">
        <v>1662737.324154377</v>
      </c>
      <c r="M6914" s="11">
        <v>239</v>
      </c>
      <c r="N6914" s="13"/>
      <c r="O6914" t="str">
        <f t="shared" si="223"/>
        <v/>
      </c>
    </row>
    <row r="6915" spans="1:15" hidden="1">
      <c r="A6915" s="41" t="s">
        <v>94</v>
      </c>
      <c r="B6915" s="46">
        <v>45771</v>
      </c>
      <c r="C6915" s="8" t="s">
        <v>13</v>
      </c>
      <c r="D6915" s="8" t="s">
        <v>90</v>
      </c>
      <c r="E6915" s="8" t="s">
        <v>90</v>
      </c>
      <c r="F6915" s="9">
        <f t="shared" si="222"/>
        <v>-2000000</v>
      </c>
      <c r="G6915" s="9">
        <v>-20</v>
      </c>
      <c r="H6915" s="10">
        <v>-2159580</v>
      </c>
      <c r="I6915" s="11">
        <v>28368695541.941578</v>
      </c>
      <c r="J6915" s="11">
        <v>278189</v>
      </c>
      <c r="K6915" s="11">
        <v>101976.3381799481</v>
      </c>
      <c r="L6915" s="12">
        <v>120053.23640103801</v>
      </c>
      <c r="M6915" s="11">
        <v>240</v>
      </c>
      <c r="N6915" s="13"/>
      <c r="O6915" t="str">
        <f t="shared" si="223"/>
        <v/>
      </c>
    </row>
    <row r="6916" spans="1:15" hidden="1">
      <c r="A6916" s="41" t="s">
        <v>94</v>
      </c>
      <c r="B6916" s="46">
        <v>45771</v>
      </c>
      <c r="C6916" s="8" t="s">
        <v>13</v>
      </c>
      <c r="D6916" s="8" t="s">
        <v>90</v>
      </c>
      <c r="E6916" s="8" t="s">
        <v>90</v>
      </c>
      <c r="F6916" s="9">
        <f t="shared" si="222"/>
        <v>-1800000</v>
      </c>
      <c r="G6916" s="9">
        <v>-18</v>
      </c>
      <c r="H6916" s="10">
        <v>-1943622</v>
      </c>
      <c r="I6916" s="11">
        <v>28366859967.85434</v>
      </c>
      <c r="J6916" s="11">
        <v>278171</v>
      </c>
      <c r="K6916" s="11">
        <v>101976.3381799481</v>
      </c>
      <c r="L6916" s="12">
        <v>108047.91276093433</v>
      </c>
      <c r="M6916" s="11">
        <v>241</v>
      </c>
      <c r="N6916" s="13"/>
      <c r="O6916" t="str">
        <f t="shared" si="223"/>
        <v/>
      </c>
    </row>
    <row r="6917" spans="1:15" hidden="1">
      <c r="A6917" s="41" t="s">
        <v>94</v>
      </c>
      <c r="B6917" s="46">
        <v>45771</v>
      </c>
      <c r="C6917" s="8" t="s">
        <v>13</v>
      </c>
      <c r="D6917" s="8" t="s">
        <v>90</v>
      </c>
      <c r="E6917" s="8" t="s">
        <v>90</v>
      </c>
      <c r="F6917" s="9">
        <f t="shared" si="222"/>
        <v>-1800000</v>
      </c>
      <c r="G6917" s="9">
        <v>-18</v>
      </c>
      <c r="H6917" s="10">
        <v>-1943622</v>
      </c>
      <c r="I6917" s="11">
        <v>28365024393.767101</v>
      </c>
      <c r="J6917" s="11">
        <v>278153</v>
      </c>
      <c r="K6917" s="11">
        <v>101976.3381799481</v>
      </c>
      <c r="L6917" s="12">
        <v>108047.91276093433</v>
      </c>
      <c r="M6917" s="11">
        <v>242</v>
      </c>
      <c r="N6917" s="13"/>
      <c r="O6917" t="str">
        <f t="shared" si="223"/>
        <v/>
      </c>
    </row>
    <row r="6918" spans="1:15" hidden="1">
      <c r="A6918" s="41" t="s">
        <v>94</v>
      </c>
      <c r="B6918" s="46">
        <v>45771</v>
      </c>
      <c r="C6918" s="8" t="s">
        <v>13</v>
      </c>
      <c r="D6918" s="8" t="s">
        <v>90</v>
      </c>
      <c r="E6918" s="8" t="s">
        <v>90</v>
      </c>
      <c r="F6918" s="9">
        <f t="shared" si="222"/>
        <v>-5800000</v>
      </c>
      <c r="G6918" s="9">
        <v>-58</v>
      </c>
      <c r="H6918" s="10">
        <v>-6262782</v>
      </c>
      <c r="I6918" s="11">
        <v>28359109766.152664</v>
      </c>
      <c r="J6918" s="11">
        <v>278095</v>
      </c>
      <c r="K6918" s="11">
        <v>101976.3381799481</v>
      </c>
      <c r="L6918" s="12">
        <v>348154.38556301035</v>
      </c>
      <c r="M6918" s="11">
        <v>243</v>
      </c>
      <c r="N6918" s="13"/>
      <c r="O6918" t="str">
        <f t="shared" si="223"/>
        <v/>
      </c>
    </row>
    <row r="6919" spans="1:15" hidden="1">
      <c r="A6919" s="41" t="s">
        <v>94</v>
      </c>
      <c r="B6919" s="46">
        <v>45771</v>
      </c>
      <c r="C6919" s="8" t="s">
        <v>13</v>
      </c>
      <c r="D6919" s="8" t="s">
        <v>90</v>
      </c>
      <c r="E6919" s="8" t="s">
        <v>90</v>
      </c>
      <c r="F6919" s="9">
        <f t="shared" si="222"/>
        <v>-9300000</v>
      </c>
      <c r="G6919" s="9">
        <v>-93</v>
      </c>
      <c r="H6919" s="10">
        <v>-10042047</v>
      </c>
      <c r="I6919" s="11">
        <v>28349625966.701927</v>
      </c>
      <c r="J6919" s="11">
        <v>278002</v>
      </c>
      <c r="K6919" s="11">
        <v>101976.3381799481</v>
      </c>
      <c r="L6919" s="12">
        <v>558247.54926482588</v>
      </c>
      <c r="M6919" s="11">
        <v>244</v>
      </c>
      <c r="N6919" s="13"/>
      <c r="O6919" t="str">
        <f t="shared" si="223"/>
        <v/>
      </c>
    </row>
    <row r="6920" spans="1:15" hidden="1">
      <c r="A6920" s="41" t="s">
        <v>94</v>
      </c>
      <c r="B6920" s="46">
        <v>45771</v>
      </c>
      <c r="C6920" s="8" t="s">
        <v>13</v>
      </c>
      <c r="D6920" s="8" t="s">
        <v>46</v>
      </c>
      <c r="E6920" s="8" t="s">
        <v>46</v>
      </c>
      <c r="F6920" s="9">
        <f t="shared" si="222"/>
        <v>36200000</v>
      </c>
      <c r="G6920" s="9">
        <v>362</v>
      </c>
      <c r="H6920" s="10">
        <v>39973126</v>
      </c>
      <c r="I6920" s="11">
        <v>2932110992.515729</v>
      </c>
      <c r="J6920" s="11">
        <v>27126</v>
      </c>
      <c r="K6920" s="11">
        <v>108092.27282001507</v>
      </c>
      <c r="L6920" s="12">
        <v>0</v>
      </c>
      <c r="M6920" s="11">
        <v>2761</v>
      </c>
      <c r="N6920" s="13"/>
      <c r="O6920" t="str">
        <f t="shared" si="223"/>
        <v/>
      </c>
    </row>
    <row r="6921" spans="1:15" hidden="1">
      <c r="A6921" s="41" t="s">
        <v>94</v>
      </c>
      <c r="B6921" s="46">
        <v>45771</v>
      </c>
      <c r="C6921" s="8" t="s">
        <v>13</v>
      </c>
      <c r="D6921" s="8" t="s">
        <v>90</v>
      </c>
      <c r="E6921" s="8" t="s">
        <v>90</v>
      </c>
      <c r="F6921" s="9">
        <f t="shared" si="222"/>
        <v>-138800000</v>
      </c>
      <c r="G6921" s="9">
        <v>-1388</v>
      </c>
      <c r="H6921" s="10">
        <v>-149874852</v>
      </c>
      <c r="I6921" s="11">
        <v>28208082809.308159</v>
      </c>
      <c r="J6921" s="11">
        <v>276614</v>
      </c>
      <c r="K6921" s="11">
        <v>101976.3381799481</v>
      </c>
      <c r="L6921" s="12">
        <v>8331694.6062320471</v>
      </c>
      <c r="M6921" s="11">
        <v>245</v>
      </c>
      <c r="N6921" s="13"/>
      <c r="O6921" t="str">
        <f t="shared" si="223"/>
        <v/>
      </c>
    </row>
    <row r="6922" spans="1:15" hidden="1">
      <c r="A6922" s="41" t="s">
        <v>94</v>
      </c>
      <c r="B6922" s="46">
        <v>45771</v>
      </c>
      <c r="C6922" s="8" t="s">
        <v>13</v>
      </c>
      <c r="D6922" s="8" t="s">
        <v>90</v>
      </c>
      <c r="E6922" s="8" t="s">
        <v>90</v>
      </c>
      <c r="F6922" s="9">
        <f t="shared" ref="F6922:F6985" si="224">100000*G6922</f>
        <v>-92500000</v>
      </c>
      <c r="G6922" s="9">
        <v>-925</v>
      </c>
      <c r="H6922" s="10">
        <v>-99880575</v>
      </c>
      <c r="I6922" s="11">
        <v>28113754696.491707</v>
      </c>
      <c r="J6922" s="11">
        <v>275689</v>
      </c>
      <c r="K6922" s="11">
        <v>101976.3381799481</v>
      </c>
      <c r="L6922" s="12">
        <v>5552462.1835480034</v>
      </c>
      <c r="M6922" s="11">
        <v>246</v>
      </c>
      <c r="N6922" s="13"/>
      <c r="O6922" t="str">
        <f t="shared" si="223"/>
        <v/>
      </c>
    </row>
    <row r="6923" spans="1:15" hidden="1">
      <c r="A6923" s="41" t="s">
        <v>94</v>
      </c>
      <c r="B6923" s="46">
        <v>45771</v>
      </c>
      <c r="C6923" s="8" t="s">
        <v>13</v>
      </c>
      <c r="D6923" s="8" t="s">
        <v>90</v>
      </c>
      <c r="E6923" s="8" t="s">
        <v>90</v>
      </c>
      <c r="F6923" s="9">
        <f t="shared" si="224"/>
        <v>-1800000</v>
      </c>
      <c r="G6923" s="9">
        <v>-18</v>
      </c>
      <c r="H6923" s="10">
        <v>-1943622</v>
      </c>
      <c r="I6923" s="11">
        <v>28111919122.404469</v>
      </c>
      <c r="J6923" s="11">
        <v>275671</v>
      </c>
      <c r="K6923" s="11">
        <v>101976.3381799481</v>
      </c>
      <c r="L6923" s="12">
        <v>108047.91276093433</v>
      </c>
      <c r="M6923" s="11">
        <v>247</v>
      </c>
      <c r="N6923" s="13"/>
      <c r="O6923" t="str">
        <f t="shared" si="223"/>
        <v/>
      </c>
    </row>
    <row r="6924" spans="1:15" hidden="1">
      <c r="A6924" s="41" t="s">
        <v>94</v>
      </c>
      <c r="B6924" s="46">
        <v>45771</v>
      </c>
      <c r="C6924" s="8" t="s">
        <v>13</v>
      </c>
      <c r="D6924" s="8" t="s">
        <v>15</v>
      </c>
      <c r="E6924" s="8" t="s">
        <v>15</v>
      </c>
      <c r="F6924" s="9">
        <f t="shared" si="224"/>
        <v>23300000</v>
      </c>
      <c r="G6924" s="9">
        <v>233</v>
      </c>
      <c r="H6924" s="10">
        <v>25307295</v>
      </c>
      <c r="I6924" s="11">
        <v>10843980731.739105</v>
      </c>
      <c r="J6924" s="11">
        <v>101995</v>
      </c>
      <c r="K6924" s="11">
        <v>106318.74828902501</v>
      </c>
      <c r="L6924" s="12">
        <v>0</v>
      </c>
      <c r="M6924" s="11">
        <v>2942</v>
      </c>
      <c r="N6924" s="13"/>
      <c r="O6924" t="str">
        <f t="shared" si="223"/>
        <v/>
      </c>
    </row>
    <row r="6925" spans="1:15" hidden="1">
      <c r="A6925" s="41" t="s">
        <v>94</v>
      </c>
      <c r="B6925" s="46">
        <v>45771</v>
      </c>
      <c r="C6925" s="8" t="s">
        <v>13</v>
      </c>
      <c r="D6925" s="8" t="s">
        <v>90</v>
      </c>
      <c r="E6925" s="8" t="s">
        <v>90</v>
      </c>
      <c r="F6925" s="9">
        <f t="shared" si="224"/>
        <v>-9300000</v>
      </c>
      <c r="G6925" s="9">
        <v>-93</v>
      </c>
      <c r="H6925" s="10">
        <v>-10042047</v>
      </c>
      <c r="I6925" s="11">
        <v>28102435322.953732</v>
      </c>
      <c r="J6925" s="11">
        <v>275578</v>
      </c>
      <c r="K6925" s="11">
        <v>101976.3381799481</v>
      </c>
      <c r="L6925" s="12">
        <v>558247.54926482588</v>
      </c>
      <c r="M6925" s="11">
        <v>248</v>
      </c>
      <c r="N6925" s="13"/>
      <c r="O6925" t="str">
        <f t="shared" si="223"/>
        <v/>
      </c>
    </row>
    <row r="6926" spans="1:15" hidden="1">
      <c r="A6926" s="41" t="s">
        <v>94</v>
      </c>
      <c r="B6926" s="46">
        <v>45771</v>
      </c>
      <c r="C6926" s="8" t="s">
        <v>13</v>
      </c>
      <c r="D6926" s="8" t="s">
        <v>14</v>
      </c>
      <c r="E6926" s="8" t="s">
        <v>14</v>
      </c>
      <c r="F6926" s="9">
        <f t="shared" si="224"/>
        <v>4700000</v>
      </c>
      <c r="G6926" s="9">
        <v>47</v>
      </c>
      <c r="H6926" s="10">
        <v>5024911</v>
      </c>
      <c r="I6926" s="11">
        <v>19918900435.122395</v>
      </c>
      <c r="J6926" s="11">
        <v>197867</v>
      </c>
      <c r="K6926" s="11">
        <v>100668.12775815267</v>
      </c>
      <c r="L6926" s="12">
        <v>0</v>
      </c>
      <c r="M6926" s="11">
        <v>955</v>
      </c>
      <c r="N6926" s="13"/>
      <c r="O6926" t="str">
        <f t="shared" si="223"/>
        <v/>
      </c>
    </row>
    <row r="6927" spans="1:15" hidden="1">
      <c r="A6927" s="41" t="s">
        <v>94</v>
      </c>
      <c r="B6927" s="46">
        <v>45771</v>
      </c>
      <c r="C6927" s="8" t="s">
        <v>13</v>
      </c>
      <c r="D6927" s="8" t="s">
        <v>15</v>
      </c>
      <c r="E6927" s="8" t="s">
        <v>15</v>
      </c>
      <c r="F6927" s="9">
        <f t="shared" si="224"/>
        <v>401200000</v>
      </c>
      <c r="G6927" s="9">
        <v>4012</v>
      </c>
      <c r="H6927" s="10">
        <v>438198664</v>
      </c>
      <c r="I6927" s="11">
        <v>11282179395.739105</v>
      </c>
      <c r="J6927" s="11">
        <v>106007</v>
      </c>
      <c r="K6927" s="11">
        <v>106428.62637126893</v>
      </c>
      <c r="L6927" s="12">
        <v>0</v>
      </c>
      <c r="M6927" s="11">
        <v>2943</v>
      </c>
      <c r="N6927" s="13"/>
      <c r="O6927" t="str">
        <f t="shared" si="223"/>
        <v/>
      </c>
    </row>
    <row r="6928" spans="1:15" hidden="1">
      <c r="A6928" s="41" t="s">
        <v>94</v>
      </c>
      <c r="B6928" s="46">
        <v>45771</v>
      </c>
      <c r="C6928" s="8" t="s">
        <v>13</v>
      </c>
      <c r="D6928" s="8" t="s">
        <v>90</v>
      </c>
      <c r="E6928" s="8" t="s">
        <v>90</v>
      </c>
      <c r="F6928" s="9">
        <f t="shared" si="224"/>
        <v>-1000000</v>
      </c>
      <c r="G6928" s="9">
        <v>-10</v>
      </c>
      <c r="H6928" s="10">
        <v>-1079790</v>
      </c>
      <c r="I6928" s="11">
        <v>28101415559.571934</v>
      </c>
      <c r="J6928" s="11">
        <v>275568</v>
      </c>
      <c r="K6928" s="11">
        <v>101976.3381799481</v>
      </c>
      <c r="L6928" s="12">
        <v>60026.618200519006</v>
      </c>
      <c r="M6928" s="11">
        <v>249</v>
      </c>
      <c r="N6928" s="13"/>
      <c r="O6928" t="str">
        <f t="shared" ref="O6928:O6991" si="225">IF(M6928=_xlfn.MAXIFS(M:M,D:D,D6928),"X","")</f>
        <v/>
      </c>
    </row>
    <row r="6929" spans="1:15" hidden="1">
      <c r="A6929" s="41" t="s">
        <v>94</v>
      </c>
      <c r="B6929" s="46">
        <v>45771</v>
      </c>
      <c r="C6929" s="8" t="s">
        <v>13</v>
      </c>
      <c r="D6929" s="8" t="s">
        <v>90</v>
      </c>
      <c r="E6929" s="8" t="s">
        <v>90</v>
      </c>
      <c r="F6929" s="9">
        <f t="shared" si="224"/>
        <v>-46200000</v>
      </c>
      <c r="G6929" s="9">
        <v>-462</v>
      </c>
      <c r="H6929" s="10">
        <v>-49886298</v>
      </c>
      <c r="I6929" s="11">
        <v>28054302491.332798</v>
      </c>
      <c r="J6929" s="11">
        <v>275106</v>
      </c>
      <c r="K6929" s="11">
        <v>101976.3381799481</v>
      </c>
      <c r="L6929" s="12">
        <v>2773229.7608639747</v>
      </c>
      <c r="M6929" s="11">
        <v>250</v>
      </c>
      <c r="N6929" s="13"/>
      <c r="O6929" t="str">
        <f t="shared" si="225"/>
        <v/>
      </c>
    </row>
    <row r="6930" spans="1:15" hidden="1">
      <c r="A6930" s="41" t="s">
        <v>94</v>
      </c>
      <c r="B6930" s="46">
        <v>45771</v>
      </c>
      <c r="C6930" s="8" t="s">
        <v>13</v>
      </c>
      <c r="D6930" s="8" t="s">
        <v>15</v>
      </c>
      <c r="E6930" s="8" t="s">
        <v>15</v>
      </c>
      <c r="F6930" s="9">
        <f t="shared" si="224"/>
        <v>136200000</v>
      </c>
      <c r="G6930" s="9">
        <v>1362</v>
      </c>
      <c r="H6930" s="10">
        <v>148760364</v>
      </c>
      <c r="I6930" s="11">
        <v>11430939759.739105</v>
      </c>
      <c r="J6930" s="11">
        <v>107369</v>
      </c>
      <c r="K6930" s="11">
        <v>106464.06094626107</v>
      </c>
      <c r="L6930" s="12">
        <v>0</v>
      </c>
      <c r="M6930" s="11">
        <v>2944</v>
      </c>
      <c r="N6930" s="13"/>
      <c r="O6930" t="str">
        <f t="shared" si="225"/>
        <v/>
      </c>
    </row>
    <row r="6931" spans="1:15" hidden="1">
      <c r="A6931" s="41" t="s">
        <v>94</v>
      </c>
      <c r="B6931" s="46">
        <v>45771</v>
      </c>
      <c r="C6931" s="8" t="s">
        <v>13</v>
      </c>
      <c r="D6931" s="8" t="s">
        <v>90</v>
      </c>
      <c r="E6931" s="8" t="s">
        <v>90</v>
      </c>
      <c r="F6931" s="9">
        <f t="shared" si="224"/>
        <v>-137400000</v>
      </c>
      <c r="G6931" s="9">
        <v>-1374</v>
      </c>
      <c r="H6931" s="10">
        <v>-148363146</v>
      </c>
      <c r="I6931" s="11">
        <v>27914187002.67355</v>
      </c>
      <c r="J6931" s="11">
        <v>273732</v>
      </c>
      <c r="K6931" s="11">
        <v>101976.3381799481</v>
      </c>
      <c r="L6931" s="12">
        <v>8247657.3407513201</v>
      </c>
      <c r="M6931" s="11">
        <v>251</v>
      </c>
      <c r="N6931" s="13"/>
      <c r="O6931" t="str">
        <f t="shared" si="225"/>
        <v/>
      </c>
    </row>
    <row r="6932" spans="1:15" hidden="1">
      <c r="A6932" s="41" t="s">
        <v>94</v>
      </c>
      <c r="B6932" s="46">
        <v>45771</v>
      </c>
      <c r="C6932" s="8" t="s">
        <v>13</v>
      </c>
      <c r="D6932" s="8" t="s">
        <v>46</v>
      </c>
      <c r="E6932" s="8" t="s">
        <v>46</v>
      </c>
      <c r="F6932" s="9">
        <f t="shared" si="224"/>
        <v>271400000</v>
      </c>
      <c r="G6932" s="9">
        <v>2714</v>
      </c>
      <c r="H6932" s="10">
        <v>299978420</v>
      </c>
      <c r="I6932" s="11">
        <v>3232089412.515729</v>
      </c>
      <c r="J6932" s="11">
        <v>29840</v>
      </c>
      <c r="K6932" s="11">
        <v>108313.98835508474</v>
      </c>
      <c r="L6932" s="12">
        <v>0</v>
      </c>
      <c r="M6932" s="11">
        <v>2762</v>
      </c>
      <c r="N6932" s="13"/>
      <c r="O6932" t="str">
        <f t="shared" si="225"/>
        <v/>
      </c>
    </row>
    <row r="6933" spans="1:15" hidden="1">
      <c r="A6933" s="41" t="s">
        <v>94</v>
      </c>
      <c r="B6933" s="46">
        <v>45771</v>
      </c>
      <c r="C6933" s="8" t="s">
        <v>13</v>
      </c>
      <c r="D6933" s="8" t="s">
        <v>46</v>
      </c>
      <c r="E6933" s="8" t="s">
        <v>46</v>
      </c>
      <c r="F6933" s="9">
        <f t="shared" si="224"/>
        <v>178100000</v>
      </c>
      <c r="G6933" s="9">
        <v>1781</v>
      </c>
      <c r="H6933" s="10">
        <v>196880645</v>
      </c>
      <c r="I6933" s="11">
        <v>3428970057.515729</v>
      </c>
      <c r="J6933" s="11">
        <v>31621</v>
      </c>
      <c r="K6933" s="11">
        <v>108439.64635893011</v>
      </c>
      <c r="L6933" s="12">
        <v>0</v>
      </c>
      <c r="M6933" s="11">
        <v>2763</v>
      </c>
      <c r="N6933" s="13"/>
      <c r="O6933" t="str">
        <f t="shared" si="225"/>
        <v/>
      </c>
    </row>
    <row r="6934" spans="1:15" hidden="1">
      <c r="A6934" s="41" t="s">
        <v>94</v>
      </c>
      <c r="B6934" s="46">
        <v>45771</v>
      </c>
      <c r="C6934" s="8" t="s">
        <v>13</v>
      </c>
      <c r="D6934" s="8" t="s">
        <v>46</v>
      </c>
      <c r="E6934" s="8" t="s">
        <v>46</v>
      </c>
      <c r="F6934" s="9">
        <f t="shared" si="224"/>
        <v>114800000</v>
      </c>
      <c r="G6934" s="9">
        <v>1148</v>
      </c>
      <c r="H6934" s="10">
        <v>126871220</v>
      </c>
      <c r="I6934" s="11">
        <v>3555841277.515729</v>
      </c>
      <c r="J6934" s="11">
        <v>32769</v>
      </c>
      <c r="K6934" s="11">
        <v>108512.35245249257</v>
      </c>
      <c r="L6934" s="12">
        <v>0</v>
      </c>
      <c r="M6934" s="11">
        <v>2764</v>
      </c>
      <c r="N6934" s="13"/>
      <c r="O6934" t="str">
        <f t="shared" si="225"/>
        <v/>
      </c>
    </row>
    <row r="6935" spans="1:15" hidden="1">
      <c r="A6935" s="41" t="s">
        <v>94</v>
      </c>
      <c r="B6935" s="46">
        <v>45771</v>
      </c>
      <c r="C6935" s="8" t="s">
        <v>13</v>
      </c>
      <c r="D6935" s="8" t="s">
        <v>90</v>
      </c>
      <c r="E6935" s="8" t="s">
        <v>90</v>
      </c>
      <c r="F6935" s="9">
        <f t="shared" si="224"/>
        <v>-277600000</v>
      </c>
      <c r="G6935" s="9">
        <v>-2776</v>
      </c>
      <c r="H6935" s="10">
        <v>-299749704</v>
      </c>
      <c r="I6935" s="11">
        <v>27631100687.886013</v>
      </c>
      <c r="J6935" s="11">
        <v>270956</v>
      </c>
      <c r="K6935" s="11">
        <v>101976.3381799481</v>
      </c>
      <c r="L6935" s="12">
        <v>16663389.212464094</v>
      </c>
      <c r="M6935" s="11">
        <v>252</v>
      </c>
      <c r="N6935" s="13"/>
      <c r="O6935" t="str">
        <f t="shared" si="225"/>
        <v/>
      </c>
    </row>
    <row r="6936" spans="1:15" hidden="1">
      <c r="A6936" s="41" t="s">
        <v>94</v>
      </c>
      <c r="B6936" s="46">
        <v>45771</v>
      </c>
      <c r="C6936" s="8" t="s">
        <v>13</v>
      </c>
      <c r="D6936" s="8" t="s">
        <v>90</v>
      </c>
      <c r="E6936" s="8" t="s">
        <v>90</v>
      </c>
      <c r="F6936" s="9">
        <f t="shared" si="224"/>
        <v>-298700000</v>
      </c>
      <c r="G6936" s="9">
        <v>-2987</v>
      </c>
      <c r="H6936" s="10">
        <v>-322533273</v>
      </c>
      <c r="I6936" s="11">
        <v>27326497365.742508</v>
      </c>
      <c r="J6936" s="11">
        <v>267969</v>
      </c>
      <c r="K6936" s="11">
        <v>101976.3381799481</v>
      </c>
      <c r="L6936" s="12">
        <v>17929950.856495023</v>
      </c>
      <c r="M6936" s="11">
        <v>253</v>
      </c>
      <c r="N6936" s="13"/>
      <c r="O6936" t="str">
        <f t="shared" si="225"/>
        <v/>
      </c>
    </row>
    <row r="6937" spans="1:15" hidden="1">
      <c r="A6937" s="41" t="s">
        <v>94</v>
      </c>
      <c r="B6937" s="46">
        <v>45771</v>
      </c>
      <c r="C6937" s="8" t="s">
        <v>13</v>
      </c>
      <c r="D6937" s="8" t="s">
        <v>46</v>
      </c>
      <c r="E6937" s="8" t="s">
        <v>46</v>
      </c>
      <c r="F6937" s="9">
        <f t="shared" si="224"/>
        <v>9100000</v>
      </c>
      <c r="G6937" s="9">
        <v>91</v>
      </c>
      <c r="H6937" s="10">
        <v>10021921</v>
      </c>
      <c r="I6937" s="11">
        <v>3565863198.515729</v>
      </c>
      <c r="J6937" s="11">
        <v>32860</v>
      </c>
      <c r="K6937" s="11">
        <v>108516.83501265151</v>
      </c>
      <c r="L6937" s="12">
        <v>0</v>
      </c>
      <c r="M6937" s="11">
        <v>2765</v>
      </c>
      <c r="N6937" s="13"/>
      <c r="O6937" t="str">
        <f t="shared" si="225"/>
        <v/>
      </c>
    </row>
    <row r="6938" spans="1:15" hidden="1">
      <c r="A6938" s="41" t="s">
        <v>94</v>
      </c>
      <c r="B6938" s="46">
        <v>45771</v>
      </c>
      <c r="C6938" s="8" t="s">
        <v>13</v>
      </c>
      <c r="D6938" s="8" t="s">
        <v>46</v>
      </c>
      <c r="E6938" s="8" t="s">
        <v>46</v>
      </c>
      <c r="F6938" s="9">
        <f t="shared" si="224"/>
        <v>55900000</v>
      </c>
      <c r="G6938" s="9">
        <v>559</v>
      </c>
      <c r="H6938" s="10">
        <v>61537515</v>
      </c>
      <c r="I6938" s="11">
        <v>3627400713.515729</v>
      </c>
      <c r="J6938" s="11">
        <v>33419</v>
      </c>
      <c r="K6938" s="11">
        <v>108543.06572655462</v>
      </c>
      <c r="L6938" s="12">
        <v>0</v>
      </c>
      <c r="M6938" s="11">
        <v>2766</v>
      </c>
      <c r="N6938" s="13"/>
      <c r="O6938" t="str">
        <f t="shared" si="225"/>
        <v/>
      </c>
    </row>
    <row r="6939" spans="1:15" hidden="1">
      <c r="A6939" s="41" t="s">
        <v>94</v>
      </c>
      <c r="B6939" s="46">
        <v>45771</v>
      </c>
      <c r="C6939" s="8" t="s">
        <v>13</v>
      </c>
      <c r="D6939" s="8" t="s">
        <v>46</v>
      </c>
      <c r="E6939" s="8" t="s">
        <v>46</v>
      </c>
      <c r="F6939" s="9">
        <f t="shared" si="224"/>
        <v>60600000</v>
      </c>
      <c r="G6939" s="9">
        <v>606</v>
      </c>
      <c r="H6939" s="10">
        <v>66570918</v>
      </c>
      <c r="I6939" s="11">
        <v>3693971631.515729</v>
      </c>
      <c r="J6939" s="11">
        <v>34025</v>
      </c>
      <c r="K6939" s="11">
        <v>108566.39622382745</v>
      </c>
      <c r="L6939" s="12">
        <v>0</v>
      </c>
      <c r="M6939" s="11">
        <v>2767</v>
      </c>
      <c r="N6939" s="13"/>
      <c r="O6939" t="str">
        <f t="shared" si="225"/>
        <v/>
      </c>
    </row>
    <row r="6940" spans="1:15" hidden="1">
      <c r="A6940" s="41" t="s">
        <v>94</v>
      </c>
      <c r="B6940" s="46">
        <v>45771</v>
      </c>
      <c r="C6940" s="8" t="s">
        <v>13</v>
      </c>
      <c r="D6940" s="8" t="s">
        <v>90</v>
      </c>
      <c r="E6940" s="8" t="s">
        <v>90</v>
      </c>
      <c r="F6940" s="9">
        <f t="shared" si="224"/>
        <v>-92500000</v>
      </c>
      <c r="G6940" s="9">
        <v>-925</v>
      </c>
      <c r="H6940" s="10">
        <v>-99880575</v>
      </c>
      <c r="I6940" s="11">
        <v>27232169252.926056</v>
      </c>
      <c r="J6940" s="11">
        <v>267044</v>
      </c>
      <c r="K6940" s="11">
        <v>101976.3381799481</v>
      </c>
      <c r="L6940" s="12">
        <v>5552462.1835480034</v>
      </c>
      <c r="M6940" s="11">
        <v>254</v>
      </c>
      <c r="N6940" s="13"/>
      <c r="O6940" t="str">
        <f t="shared" si="225"/>
        <v/>
      </c>
    </row>
    <row r="6941" spans="1:15" hidden="1">
      <c r="A6941" s="41" t="s">
        <v>94</v>
      </c>
      <c r="B6941" s="46">
        <v>45771</v>
      </c>
      <c r="C6941" s="8" t="s">
        <v>13</v>
      </c>
      <c r="D6941" s="8" t="s">
        <v>90</v>
      </c>
      <c r="E6941" s="8" t="s">
        <v>90</v>
      </c>
      <c r="F6941" s="9">
        <f t="shared" si="224"/>
        <v>-9200000</v>
      </c>
      <c r="G6941" s="9">
        <v>-92</v>
      </c>
      <c r="H6941" s="10">
        <v>-9934068</v>
      </c>
      <c r="I6941" s="11">
        <v>27222787429.813499</v>
      </c>
      <c r="J6941" s="11">
        <v>266952</v>
      </c>
      <c r="K6941" s="11">
        <v>101976.3381799481</v>
      </c>
      <c r="L6941" s="12">
        <v>552244.88744477555</v>
      </c>
      <c r="M6941" s="11">
        <v>255</v>
      </c>
      <c r="N6941" s="13"/>
      <c r="O6941" t="str">
        <f t="shared" si="225"/>
        <v/>
      </c>
    </row>
    <row r="6942" spans="1:15" hidden="1">
      <c r="A6942" s="41" t="s">
        <v>94</v>
      </c>
      <c r="B6942" s="46">
        <v>45771</v>
      </c>
      <c r="C6942" s="8" t="s">
        <v>13</v>
      </c>
      <c r="D6942" s="8" t="s">
        <v>90</v>
      </c>
      <c r="E6942" s="8" t="s">
        <v>90</v>
      </c>
      <c r="F6942" s="9">
        <f t="shared" si="224"/>
        <v>-5000000</v>
      </c>
      <c r="G6942" s="9">
        <v>-50</v>
      </c>
      <c r="H6942" s="10">
        <v>-5398950</v>
      </c>
      <c r="I6942" s="11">
        <v>27217688612.904503</v>
      </c>
      <c r="J6942" s="11">
        <v>266902</v>
      </c>
      <c r="K6942" s="11">
        <v>101976.3381799481</v>
      </c>
      <c r="L6942" s="12">
        <v>300133.09100259468</v>
      </c>
      <c r="M6942" s="11">
        <v>256</v>
      </c>
      <c r="N6942" s="13"/>
      <c r="O6942" t="str">
        <f t="shared" si="225"/>
        <v/>
      </c>
    </row>
    <row r="6943" spans="1:15" hidden="1">
      <c r="A6943" s="41" t="s">
        <v>94</v>
      </c>
      <c r="B6943" s="46">
        <v>45771</v>
      </c>
      <c r="C6943" s="8" t="s">
        <v>13</v>
      </c>
      <c r="D6943" s="8" t="s">
        <v>90</v>
      </c>
      <c r="E6943" s="8" t="s">
        <v>90</v>
      </c>
      <c r="F6943" s="9">
        <f t="shared" si="224"/>
        <v>-900000</v>
      </c>
      <c r="G6943" s="9">
        <v>-9</v>
      </c>
      <c r="H6943" s="10">
        <v>-971811</v>
      </c>
      <c r="I6943" s="11">
        <v>27216770825.860882</v>
      </c>
      <c r="J6943" s="11">
        <v>266893</v>
      </c>
      <c r="K6943" s="11">
        <v>101976.3381799481</v>
      </c>
      <c r="L6943" s="12">
        <v>54023.956380467163</v>
      </c>
      <c r="M6943" s="11">
        <v>257</v>
      </c>
      <c r="N6943" s="13"/>
      <c r="O6943" t="str">
        <f t="shared" si="225"/>
        <v/>
      </c>
    </row>
    <row r="6944" spans="1:15" hidden="1">
      <c r="A6944" s="41" t="s">
        <v>94</v>
      </c>
      <c r="B6944" s="46">
        <v>45771</v>
      </c>
      <c r="C6944" s="8" t="s">
        <v>13</v>
      </c>
      <c r="D6944" s="8" t="s">
        <v>90</v>
      </c>
      <c r="E6944" s="8" t="s">
        <v>90</v>
      </c>
      <c r="F6944" s="9">
        <f t="shared" si="224"/>
        <v>-185100000</v>
      </c>
      <c r="G6944" s="9">
        <v>-1851</v>
      </c>
      <c r="H6944" s="10">
        <v>-199869129</v>
      </c>
      <c r="I6944" s="11">
        <v>27028012623.889797</v>
      </c>
      <c r="J6944" s="11">
        <v>265042</v>
      </c>
      <c r="K6944" s="11">
        <v>101976.3381799481</v>
      </c>
      <c r="L6944" s="12">
        <v>11110927.028916061</v>
      </c>
      <c r="M6944" s="11">
        <v>258</v>
      </c>
      <c r="N6944" s="13"/>
      <c r="O6944" t="str">
        <f t="shared" si="225"/>
        <v/>
      </c>
    </row>
    <row r="6945" spans="1:15" hidden="1">
      <c r="A6945" s="41" t="s">
        <v>94</v>
      </c>
      <c r="B6945" s="46">
        <v>45771</v>
      </c>
      <c r="C6945" s="8" t="s">
        <v>13</v>
      </c>
      <c r="D6945" s="8" t="s">
        <v>90</v>
      </c>
      <c r="E6945" s="8" t="s">
        <v>90</v>
      </c>
      <c r="F6945" s="9">
        <f t="shared" si="224"/>
        <v>-92500000</v>
      </c>
      <c r="G6945" s="9">
        <v>-925</v>
      </c>
      <c r="H6945" s="10">
        <v>-99880575</v>
      </c>
      <c r="I6945" s="11">
        <v>26933684511.073345</v>
      </c>
      <c r="J6945" s="11">
        <v>264117</v>
      </c>
      <c r="K6945" s="11">
        <v>101976.3381799481</v>
      </c>
      <c r="L6945" s="12">
        <v>5552462.1835480034</v>
      </c>
      <c r="M6945" s="11">
        <v>259</v>
      </c>
      <c r="N6945" s="13"/>
      <c r="O6945" t="str">
        <f t="shared" si="225"/>
        <v/>
      </c>
    </row>
    <row r="6946" spans="1:15" hidden="1">
      <c r="A6946" s="41" t="s">
        <v>94</v>
      </c>
      <c r="B6946" s="46">
        <v>45771</v>
      </c>
      <c r="C6946" s="8" t="s">
        <v>13</v>
      </c>
      <c r="D6946" s="8" t="s">
        <v>90</v>
      </c>
      <c r="E6946" s="8" t="s">
        <v>90</v>
      </c>
      <c r="F6946" s="9">
        <f t="shared" si="224"/>
        <v>4800000</v>
      </c>
      <c r="G6946" s="9">
        <v>48</v>
      </c>
      <c r="H6946" s="10">
        <v>5181408</v>
      </c>
      <c r="I6946" s="11">
        <v>26938865919.073345</v>
      </c>
      <c r="J6946" s="11">
        <v>264165</v>
      </c>
      <c r="K6946" s="11">
        <v>101977.42289505932</v>
      </c>
      <c r="L6946" s="12">
        <v>0</v>
      </c>
      <c r="M6946" s="11">
        <v>260</v>
      </c>
      <c r="N6946" s="13"/>
      <c r="O6946" t="str">
        <f t="shared" si="225"/>
        <v/>
      </c>
    </row>
    <row r="6947" spans="1:15" hidden="1">
      <c r="A6947" s="41" t="s">
        <v>94</v>
      </c>
      <c r="B6947" s="46">
        <v>45771</v>
      </c>
      <c r="C6947" s="8" t="s">
        <v>13</v>
      </c>
      <c r="D6947" s="8" t="s">
        <v>15</v>
      </c>
      <c r="E6947" s="8" t="s">
        <v>15</v>
      </c>
      <c r="F6947" s="9">
        <f t="shared" si="224"/>
        <v>4600000</v>
      </c>
      <c r="G6947" s="9">
        <v>46</v>
      </c>
      <c r="H6947" s="10">
        <v>4996290</v>
      </c>
      <c r="I6947" s="11">
        <v>11435936049.739105</v>
      </c>
      <c r="J6947" s="11">
        <v>107415</v>
      </c>
      <c r="K6947" s="11">
        <v>106464.9820764242</v>
      </c>
      <c r="L6947" s="12">
        <v>0</v>
      </c>
      <c r="M6947" s="11">
        <v>2945</v>
      </c>
      <c r="N6947" s="13"/>
      <c r="O6947" t="str">
        <f t="shared" si="225"/>
        <v/>
      </c>
    </row>
    <row r="6948" spans="1:15" hidden="1">
      <c r="A6948" s="41" t="s">
        <v>94</v>
      </c>
      <c r="B6948" s="46">
        <v>45771</v>
      </c>
      <c r="C6948" s="8" t="s">
        <v>13</v>
      </c>
      <c r="D6948" s="8" t="s">
        <v>15</v>
      </c>
      <c r="E6948" s="8" t="s">
        <v>15</v>
      </c>
      <c r="F6948" s="9">
        <f t="shared" si="224"/>
        <v>4700000</v>
      </c>
      <c r="G6948" s="9">
        <v>47</v>
      </c>
      <c r="H6948" s="10">
        <v>5065143</v>
      </c>
      <c r="I6948" s="11">
        <v>11441001192.739105</v>
      </c>
      <c r="J6948" s="11">
        <v>107462</v>
      </c>
      <c r="K6948" s="11">
        <v>106465.55240679593</v>
      </c>
      <c r="L6948" s="12">
        <v>0</v>
      </c>
      <c r="M6948" s="11">
        <v>2946</v>
      </c>
      <c r="N6948" s="13"/>
      <c r="O6948" t="str">
        <f t="shared" si="225"/>
        <v/>
      </c>
    </row>
    <row r="6949" spans="1:15" hidden="1">
      <c r="A6949" s="41" t="s">
        <v>94</v>
      </c>
      <c r="B6949" s="46">
        <v>45771</v>
      </c>
      <c r="C6949" s="8" t="s">
        <v>13</v>
      </c>
      <c r="D6949" s="8" t="s">
        <v>90</v>
      </c>
      <c r="E6949" s="8" t="s">
        <v>90</v>
      </c>
      <c r="F6949" s="9">
        <f t="shared" si="224"/>
        <v>-1200000</v>
      </c>
      <c r="G6949" s="9">
        <v>-12</v>
      </c>
      <c r="H6949" s="10">
        <v>-1295748</v>
      </c>
      <c r="I6949" s="11">
        <v>26937642189.998604</v>
      </c>
      <c r="J6949" s="11">
        <v>264153</v>
      </c>
      <c r="K6949" s="11">
        <v>101977.42289505932</v>
      </c>
      <c r="L6949" s="12">
        <v>72018.925259288168</v>
      </c>
      <c r="M6949" s="11">
        <v>261</v>
      </c>
      <c r="N6949" s="13"/>
      <c r="O6949" t="str">
        <f t="shared" si="225"/>
        <v/>
      </c>
    </row>
    <row r="6950" spans="1:15" hidden="1">
      <c r="A6950" s="41" t="s">
        <v>94</v>
      </c>
      <c r="B6950" s="46">
        <v>45771</v>
      </c>
      <c r="C6950" s="8" t="s">
        <v>13</v>
      </c>
      <c r="D6950" s="8" t="s">
        <v>90</v>
      </c>
      <c r="E6950" s="8" t="s">
        <v>90</v>
      </c>
      <c r="F6950" s="9">
        <f t="shared" si="224"/>
        <v>-4600000</v>
      </c>
      <c r="G6950" s="9">
        <v>-46</v>
      </c>
      <c r="H6950" s="10">
        <v>-4967034</v>
      </c>
      <c r="I6950" s="11">
        <v>26932951228.545429</v>
      </c>
      <c r="J6950" s="11">
        <v>264107</v>
      </c>
      <c r="K6950" s="11">
        <v>101977.42289505932</v>
      </c>
      <c r="L6950" s="12">
        <v>276072.54682727065</v>
      </c>
      <c r="M6950" s="11">
        <v>262</v>
      </c>
      <c r="N6950" s="13"/>
      <c r="O6950" t="str">
        <f t="shared" si="225"/>
        <v/>
      </c>
    </row>
    <row r="6951" spans="1:15" hidden="1">
      <c r="A6951" s="41" t="s">
        <v>94</v>
      </c>
      <c r="B6951" s="46">
        <v>45771</v>
      </c>
      <c r="C6951" s="8" t="s">
        <v>13</v>
      </c>
      <c r="D6951" s="8" t="s">
        <v>90</v>
      </c>
      <c r="E6951" s="8" t="s">
        <v>90</v>
      </c>
      <c r="F6951" s="9">
        <f t="shared" si="224"/>
        <v>-55600000</v>
      </c>
      <c r="G6951" s="9">
        <v>-556</v>
      </c>
      <c r="H6951" s="10">
        <v>-60036324</v>
      </c>
      <c r="I6951" s="11">
        <v>26876251781.415775</v>
      </c>
      <c r="J6951" s="11">
        <v>263551</v>
      </c>
      <c r="K6951" s="11">
        <v>101977.42289505932</v>
      </c>
      <c r="L6951" s="12">
        <v>3336876.8703470156</v>
      </c>
      <c r="M6951" s="11">
        <v>263</v>
      </c>
      <c r="N6951" s="13"/>
      <c r="O6951" t="str">
        <f t="shared" si="225"/>
        <v/>
      </c>
    </row>
    <row r="6952" spans="1:15" hidden="1">
      <c r="A6952" s="41" t="s">
        <v>94</v>
      </c>
      <c r="B6952" s="46">
        <v>45771</v>
      </c>
      <c r="C6952" s="8" t="s">
        <v>13</v>
      </c>
      <c r="D6952" s="8" t="s">
        <v>15</v>
      </c>
      <c r="E6952" s="8" t="s">
        <v>15</v>
      </c>
      <c r="F6952" s="9">
        <f t="shared" si="224"/>
        <v>9200000</v>
      </c>
      <c r="G6952" s="9">
        <v>92</v>
      </c>
      <c r="H6952" s="10">
        <v>9936736</v>
      </c>
      <c r="I6952" s="11">
        <v>11450937928.739105</v>
      </c>
      <c r="J6952" s="11">
        <v>107554</v>
      </c>
      <c r="K6952" s="11">
        <v>106466.87179220769</v>
      </c>
      <c r="L6952" s="12">
        <v>0</v>
      </c>
      <c r="M6952" s="11">
        <v>2947</v>
      </c>
      <c r="N6952" s="13"/>
      <c r="O6952" t="str">
        <f t="shared" si="225"/>
        <v/>
      </c>
    </row>
    <row r="6953" spans="1:15" hidden="1">
      <c r="A6953" s="41" t="s">
        <v>94</v>
      </c>
      <c r="B6953" s="46">
        <v>45771</v>
      </c>
      <c r="C6953" s="8" t="s">
        <v>13</v>
      </c>
      <c r="D6953" s="8" t="s">
        <v>46</v>
      </c>
      <c r="E6953" s="8" t="s">
        <v>46</v>
      </c>
      <c r="F6953" s="9">
        <f t="shared" si="224"/>
        <v>900000</v>
      </c>
      <c r="G6953" s="9">
        <v>9</v>
      </c>
      <c r="H6953" s="10">
        <v>990207</v>
      </c>
      <c r="I6953" s="11">
        <v>3694961838.515729</v>
      </c>
      <c r="J6953" s="11">
        <v>34034</v>
      </c>
      <c r="K6953" s="11">
        <v>108566.78141022885</v>
      </c>
      <c r="L6953" s="12">
        <v>0</v>
      </c>
      <c r="M6953" s="11">
        <v>2768</v>
      </c>
      <c r="N6953" s="13"/>
      <c r="O6953" t="str">
        <f t="shared" si="225"/>
        <v/>
      </c>
    </row>
    <row r="6954" spans="1:15" hidden="1">
      <c r="A6954" s="41" t="s">
        <v>94</v>
      </c>
      <c r="B6954" s="46">
        <v>45771</v>
      </c>
      <c r="C6954" s="8" t="s">
        <v>13</v>
      </c>
      <c r="D6954" s="8" t="s">
        <v>15</v>
      </c>
      <c r="E6954" s="8" t="s">
        <v>15</v>
      </c>
      <c r="F6954" s="9">
        <f t="shared" si="224"/>
        <v>93300000</v>
      </c>
      <c r="G6954" s="9">
        <v>933</v>
      </c>
      <c r="H6954" s="10">
        <v>101337795</v>
      </c>
      <c r="I6954" s="11">
        <v>11552275723.739105</v>
      </c>
      <c r="J6954" s="11">
        <v>108487</v>
      </c>
      <c r="K6954" s="11">
        <v>106485.345928444</v>
      </c>
      <c r="L6954" s="12">
        <v>0</v>
      </c>
      <c r="M6954" s="11">
        <v>2948</v>
      </c>
      <c r="N6954" s="13"/>
      <c r="O6954" t="str">
        <f t="shared" si="225"/>
        <v/>
      </c>
    </row>
    <row r="6955" spans="1:15" hidden="1">
      <c r="A6955" s="41" t="s">
        <v>94</v>
      </c>
      <c r="B6955" s="46">
        <v>45771</v>
      </c>
      <c r="C6955" s="8" t="s">
        <v>13</v>
      </c>
      <c r="D6955" s="8" t="s">
        <v>90</v>
      </c>
      <c r="E6955" s="8" t="s">
        <v>90</v>
      </c>
      <c r="F6955" s="9">
        <f t="shared" si="224"/>
        <v>-106500000</v>
      </c>
      <c r="G6955" s="9">
        <v>-1065</v>
      </c>
      <c r="H6955" s="10">
        <v>-114997635</v>
      </c>
      <c r="I6955" s="11">
        <v>26767645826.032536</v>
      </c>
      <c r="J6955" s="11">
        <v>262486</v>
      </c>
      <c r="K6955" s="11">
        <v>101977.42289505932</v>
      </c>
      <c r="L6955" s="12">
        <v>6391679.6167618185</v>
      </c>
      <c r="M6955" s="11">
        <v>264</v>
      </c>
      <c r="N6955" s="13"/>
      <c r="O6955" t="str">
        <f t="shared" si="225"/>
        <v/>
      </c>
    </row>
    <row r="6956" spans="1:15" hidden="1">
      <c r="A6956" s="41" t="s">
        <v>94</v>
      </c>
      <c r="B6956" s="46">
        <v>45771</v>
      </c>
      <c r="C6956" s="8" t="s">
        <v>13</v>
      </c>
      <c r="D6956" s="8" t="s">
        <v>14</v>
      </c>
      <c r="E6956" s="8" t="s">
        <v>14</v>
      </c>
      <c r="F6956" s="9">
        <f t="shared" si="224"/>
        <v>900000</v>
      </c>
      <c r="G6956" s="9">
        <v>9</v>
      </c>
      <c r="H6956" s="10">
        <v>958968</v>
      </c>
      <c r="I6956" s="11">
        <v>19919859403.122395</v>
      </c>
      <c r="J6956" s="11">
        <v>197876</v>
      </c>
      <c r="K6956" s="11">
        <v>100668.39537448905</v>
      </c>
      <c r="L6956" s="12">
        <v>0</v>
      </c>
      <c r="M6956" s="11">
        <v>956</v>
      </c>
      <c r="N6956" s="13"/>
      <c r="O6956" t="str">
        <f t="shared" si="225"/>
        <v/>
      </c>
    </row>
    <row r="6957" spans="1:15" hidden="1">
      <c r="A6957" s="41" t="s">
        <v>94</v>
      </c>
      <c r="B6957" s="46">
        <v>45771</v>
      </c>
      <c r="C6957" s="8" t="s">
        <v>13</v>
      </c>
      <c r="D6957" s="8" t="s">
        <v>90</v>
      </c>
      <c r="E6957" s="8" t="s">
        <v>90</v>
      </c>
      <c r="F6957" s="9">
        <f t="shared" si="224"/>
        <v>-6400000</v>
      </c>
      <c r="G6957" s="9">
        <v>-64</v>
      </c>
      <c r="H6957" s="10">
        <v>-6910656</v>
      </c>
      <c r="I6957" s="11">
        <v>26761119270.967251</v>
      </c>
      <c r="J6957" s="11">
        <v>262422</v>
      </c>
      <c r="K6957" s="11">
        <v>101977.42289505932</v>
      </c>
      <c r="L6957" s="12">
        <v>384100.93471620325</v>
      </c>
      <c r="M6957" s="11">
        <v>265</v>
      </c>
      <c r="N6957" s="13"/>
      <c r="O6957" t="str">
        <f t="shared" si="225"/>
        <v/>
      </c>
    </row>
    <row r="6958" spans="1:15" hidden="1">
      <c r="A6958" s="41" t="s">
        <v>94</v>
      </c>
      <c r="B6958" s="46">
        <v>45771</v>
      </c>
      <c r="C6958" s="8" t="s">
        <v>13</v>
      </c>
      <c r="D6958" s="8" t="s">
        <v>90</v>
      </c>
      <c r="E6958" s="8" t="s">
        <v>90</v>
      </c>
      <c r="F6958" s="9">
        <f t="shared" si="224"/>
        <v>-900000</v>
      </c>
      <c r="G6958" s="9">
        <v>-9</v>
      </c>
      <c r="H6958" s="10">
        <v>-971811</v>
      </c>
      <c r="I6958" s="11">
        <v>26760201474.161194</v>
      </c>
      <c r="J6958" s="11">
        <v>262413</v>
      </c>
      <c r="K6958" s="11">
        <v>101977.42289505932</v>
      </c>
      <c r="L6958" s="12">
        <v>54014.193944466067</v>
      </c>
      <c r="M6958" s="11">
        <v>266</v>
      </c>
      <c r="N6958" s="13"/>
      <c r="O6958" t="str">
        <f t="shared" si="225"/>
        <v/>
      </c>
    </row>
    <row r="6959" spans="1:15" hidden="1">
      <c r="A6959" s="41" t="s">
        <v>94</v>
      </c>
      <c r="B6959" s="46">
        <v>45771</v>
      </c>
      <c r="C6959" s="8" t="s">
        <v>13</v>
      </c>
      <c r="D6959" s="8" t="s">
        <v>14</v>
      </c>
      <c r="E6959" s="8" t="s">
        <v>14</v>
      </c>
      <c r="F6959" s="9">
        <f t="shared" si="224"/>
        <v>-900000</v>
      </c>
      <c r="G6959" s="9">
        <v>-9</v>
      </c>
      <c r="H6959" s="10">
        <v>-960156</v>
      </c>
      <c r="I6959" s="11">
        <v>19918953387.564026</v>
      </c>
      <c r="J6959" s="11">
        <v>197867</v>
      </c>
      <c r="K6959" s="11">
        <v>100668.39537448905</v>
      </c>
      <c r="L6959" s="12">
        <v>54140.441629598616</v>
      </c>
      <c r="M6959" s="11">
        <v>957</v>
      </c>
      <c r="N6959" s="13"/>
      <c r="O6959" t="str">
        <f t="shared" si="225"/>
        <v/>
      </c>
    </row>
    <row r="6960" spans="1:15" hidden="1">
      <c r="A6960" s="41" t="s">
        <v>94</v>
      </c>
      <c r="B6960" s="46">
        <v>45771</v>
      </c>
      <c r="C6960" s="8" t="s">
        <v>13</v>
      </c>
      <c r="D6960" s="8" t="s">
        <v>90</v>
      </c>
      <c r="E6960" s="8" t="s">
        <v>90</v>
      </c>
      <c r="F6960" s="9">
        <f t="shared" si="224"/>
        <v>-209000000</v>
      </c>
      <c r="G6960" s="9">
        <v>-2090</v>
      </c>
      <c r="H6960" s="10">
        <v>-225676110</v>
      </c>
      <c r="I6960" s="11">
        <v>26547068660.31052</v>
      </c>
      <c r="J6960" s="11">
        <v>260323</v>
      </c>
      <c r="K6960" s="11">
        <v>101977.42289505932</v>
      </c>
      <c r="L6960" s="12">
        <v>12543296.149326026</v>
      </c>
      <c r="M6960" s="11">
        <v>267</v>
      </c>
      <c r="N6960" s="13"/>
      <c r="O6960" t="str">
        <f t="shared" si="225"/>
        <v/>
      </c>
    </row>
    <row r="6961" spans="1:15" hidden="1">
      <c r="A6961" s="41" t="s">
        <v>94</v>
      </c>
      <c r="B6961" s="46">
        <v>45771</v>
      </c>
      <c r="C6961" s="8" t="s">
        <v>13</v>
      </c>
      <c r="D6961" s="8" t="s">
        <v>90</v>
      </c>
      <c r="E6961" s="8" t="s">
        <v>90</v>
      </c>
      <c r="F6961" s="9">
        <f t="shared" si="224"/>
        <v>-20900000</v>
      </c>
      <c r="G6961" s="9">
        <v>-209</v>
      </c>
      <c r="H6961" s="10">
        <v>-22567611</v>
      </c>
      <c r="I6961" s="11">
        <v>26525755378.925453</v>
      </c>
      <c r="J6961" s="11">
        <v>260114</v>
      </c>
      <c r="K6961" s="11">
        <v>101977.42289505932</v>
      </c>
      <c r="L6961" s="12">
        <v>1254329.6149326004</v>
      </c>
      <c r="M6961" s="11">
        <v>268</v>
      </c>
      <c r="N6961" s="13"/>
      <c r="O6961" t="str">
        <f t="shared" si="225"/>
        <v/>
      </c>
    </row>
    <row r="6962" spans="1:15" hidden="1">
      <c r="A6962" s="41" t="s">
        <v>94</v>
      </c>
      <c r="B6962" s="46">
        <v>45772</v>
      </c>
      <c r="C6962" s="8" t="s">
        <v>13</v>
      </c>
      <c r="D6962" s="8" t="s">
        <v>14</v>
      </c>
      <c r="E6962" s="8" t="s">
        <v>14</v>
      </c>
      <c r="F6962" s="9">
        <f t="shared" si="224"/>
        <v>9400000</v>
      </c>
      <c r="G6962" s="9">
        <v>94</v>
      </c>
      <c r="H6962" s="10">
        <v>10057248</v>
      </c>
      <c r="I6962" s="11">
        <v>19929010635.564026</v>
      </c>
      <c r="J6962" s="11">
        <v>197961</v>
      </c>
      <c r="K6962" s="11">
        <v>100671.39808125857</v>
      </c>
      <c r="L6962" s="12">
        <v>0</v>
      </c>
      <c r="M6962" s="11">
        <v>958</v>
      </c>
      <c r="N6962" s="13"/>
      <c r="O6962" t="str">
        <f t="shared" si="225"/>
        <v/>
      </c>
    </row>
    <row r="6963" spans="1:15" hidden="1">
      <c r="A6963" s="41" t="s">
        <v>94</v>
      </c>
      <c r="B6963" s="46">
        <v>45772</v>
      </c>
      <c r="C6963" s="8" t="s">
        <v>13</v>
      </c>
      <c r="D6963" s="8" t="s">
        <v>14</v>
      </c>
      <c r="E6963" s="8" t="s">
        <v>14</v>
      </c>
      <c r="F6963" s="9">
        <f t="shared" si="224"/>
        <v>18900000</v>
      </c>
      <c r="G6963" s="9">
        <v>189</v>
      </c>
      <c r="H6963" s="10">
        <v>20288016</v>
      </c>
      <c r="I6963" s="11">
        <v>19949298651.564026</v>
      </c>
      <c r="J6963" s="11">
        <v>198150</v>
      </c>
      <c r="K6963" s="11">
        <v>100677.76256151413</v>
      </c>
      <c r="L6963" s="12">
        <v>0</v>
      </c>
      <c r="M6963" s="11">
        <v>959</v>
      </c>
      <c r="N6963" s="13"/>
      <c r="O6963" t="str">
        <f t="shared" si="225"/>
        <v/>
      </c>
    </row>
    <row r="6964" spans="1:15" hidden="1">
      <c r="A6964" s="41" t="s">
        <v>94</v>
      </c>
      <c r="B6964" s="46">
        <v>45772</v>
      </c>
      <c r="C6964" s="8" t="s">
        <v>13</v>
      </c>
      <c r="D6964" s="8" t="s">
        <v>14</v>
      </c>
      <c r="E6964" s="8" t="s">
        <v>14</v>
      </c>
      <c r="F6964" s="9">
        <f t="shared" si="224"/>
        <v>9400000</v>
      </c>
      <c r="G6964" s="9">
        <v>94</v>
      </c>
      <c r="H6964" s="10">
        <v>10089490</v>
      </c>
      <c r="I6964" s="11">
        <v>19959388141.564026</v>
      </c>
      <c r="J6964" s="11">
        <v>198244</v>
      </c>
      <c r="K6964" s="11">
        <v>100680.91917820477</v>
      </c>
      <c r="L6964" s="12">
        <v>0</v>
      </c>
      <c r="M6964" s="11">
        <v>960</v>
      </c>
      <c r="N6964" s="13"/>
      <c r="O6964" t="str">
        <f t="shared" si="225"/>
        <v/>
      </c>
    </row>
    <row r="6965" spans="1:15" hidden="1">
      <c r="A6965" s="41" t="s">
        <v>94</v>
      </c>
      <c r="B6965" s="46">
        <v>45772</v>
      </c>
      <c r="C6965" s="8" t="s">
        <v>13</v>
      </c>
      <c r="D6965" s="8" t="s">
        <v>14</v>
      </c>
      <c r="E6965" s="8" t="s">
        <v>14</v>
      </c>
      <c r="F6965" s="9">
        <f t="shared" si="224"/>
        <v>2800000</v>
      </c>
      <c r="G6965" s="9">
        <v>28</v>
      </c>
      <c r="H6965" s="10">
        <v>3005380</v>
      </c>
      <c r="I6965" s="11">
        <v>19962393521.564026</v>
      </c>
      <c r="J6965" s="11">
        <v>198272</v>
      </c>
      <c r="K6965" s="11">
        <v>100681.85886844348</v>
      </c>
      <c r="L6965" s="12">
        <v>0</v>
      </c>
      <c r="M6965" s="11">
        <v>961</v>
      </c>
      <c r="N6965" s="13"/>
      <c r="O6965" t="str">
        <f t="shared" si="225"/>
        <v/>
      </c>
    </row>
    <row r="6966" spans="1:15" hidden="1">
      <c r="A6966" s="41" t="s">
        <v>94</v>
      </c>
      <c r="B6966" s="46">
        <v>45772</v>
      </c>
      <c r="C6966" s="8" t="s">
        <v>13</v>
      </c>
      <c r="D6966" s="8" t="s">
        <v>14</v>
      </c>
      <c r="E6966" s="8" t="s">
        <v>14</v>
      </c>
      <c r="F6966" s="9">
        <f t="shared" si="224"/>
        <v>4700000</v>
      </c>
      <c r="G6966" s="9">
        <v>47</v>
      </c>
      <c r="H6966" s="10">
        <v>5048834</v>
      </c>
      <c r="I6966" s="11">
        <v>19967442355.564026</v>
      </c>
      <c r="J6966" s="11">
        <v>198319</v>
      </c>
      <c r="K6966" s="11">
        <v>100683.45622741152</v>
      </c>
      <c r="L6966" s="12">
        <v>0</v>
      </c>
      <c r="M6966" s="11">
        <v>962</v>
      </c>
      <c r="N6966" s="13"/>
      <c r="O6966" t="str">
        <f t="shared" si="225"/>
        <v/>
      </c>
    </row>
    <row r="6967" spans="1:15" hidden="1">
      <c r="A6967" s="41" t="s">
        <v>94</v>
      </c>
      <c r="B6967" s="46">
        <v>45772</v>
      </c>
      <c r="C6967" s="8" t="s">
        <v>13</v>
      </c>
      <c r="D6967" s="8" t="s">
        <v>14</v>
      </c>
      <c r="E6967" s="8" t="s">
        <v>14</v>
      </c>
      <c r="F6967" s="9">
        <f t="shared" si="224"/>
        <v>1700000</v>
      </c>
      <c r="G6967" s="9">
        <v>17</v>
      </c>
      <c r="H6967" s="10">
        <v>1818728</v>
      </c>
      <c r="I6967" s="11">
        <v>19969261083.564026</v>
      </c>
      <c r="J6967" s="11">
        <v>198336</v>
      </c>
      <c r="K6967" s="11">
        <v>100683.99626675957</v>
      </c>
      <c r="L6967" s="12">
        <v>0</v>
      </c>
      <c r="M6967" s="11">
        <v>963</v>
      </c>
      <c r="N6967" s="13"/>
      <c r="O6967" t="str">
        <f t="shared" si="225"/>
        <v/>
      </c>
    </row>
    <row r="6968" spans="1:15" hidden="1">
      <c r="A6968" s="41" t="s">
        <v>94</v>
      </c>
      <c r="B6968" s="46">
        <v>45772</v>
      </c>
      <c r="C6968" s="8" t="s">
        <v>13</v>
      </c>
      <c r="D6968" s="8" t="s">
        <v>14</v>
      </c>
      <c r="E6968" s="8" t="s">
        <v>14</v>
      </c>
      <c r="F6968" s="9">
        <f t="shared" si="224"/>
        <v>9400000</v>
      </c>
      <c r="G6968" s="9">
        <v>94</v>
      </c>
      <c r="H6968" s="10">
        <v>10056496</v>
      </c>
      <c r="I6968" s="11">
        <v>19979317579.564026</v>
      </c>
      <c r="J6968" s="11">
        <v>198430</v>
      </c>
      <c r="K6968" s="11">
        <v>100686.98069628597</v>
      </c>
      <c r="L6968" s="12">
        <v>0</v>
      </c>
      <c r="M6968" s="11">
        <v>964</v>
      </c>
      <c r="N6968" s="13"/>
      <c r="O6968" t="str">
        <f t="shared" si="225"/>
        <v/>
      </c>
    </row>
    <row r="6969" spans="1:15" hidden="1">
      <c r="A6969" s="41" t="s">
        <v>94</v>
      </c>
      <c r="B6969" s="46">
        <v>45772</v>
      </c>
      <c r="C6969" s="8" t="s">
        <v>13</v>
      </c>
      <c r="D6969" s="8" t="s">
        <v>90</v>
      </c>
      <c r="E6969" s="8" t="s">
        <v>90</v>
      </c>
      <c r="F6969" s="9">
        <f t="shared" si="224"/>
        <v>-24900000</v>
      </c>
      <c r="G6969" s="9">
        <v>-249</v>
      </c>
      <c r="H6969" s="10">
        <v>-26903205</v>
      </c>
      <c r="I6969" s="11">
        <v>26500363000.624584</v>
      </c>
      <c r="J6969" s="11">
        <v>259865</v>
      </c>
      <c r="K6969" s="11">
        <v>101977.42289505932</v>
      </c>
      <c r="L6969" s="12">
        <v>1510826.6991302297</v>
      </c>
      <c r="M6969" s="11">
        <v>269</v>
      </c>
      <c r="N6969" s="13"/>
      <c r="O6969" t="str">
        <f t="shared" si="225"/>
        <v/>
      </c>
    </row>
    <row r="6970" spans="1:15" hidden="1">
      <c r="A6970" s="41" t="s">
        <v>94</v>
      </c>
      <c r="B6970" s="46">
        <v>45772</v>
      </c>
      <c r="C6970" s="8" t="s">
        <v>13</v>
      </c>
      <c r="D6970" s="8" t="s">
        <v>90</v>
      </c>
      <c r="E6970" s="8" t="s">
        <v>90</v>
      </c>
      <c r="F6970" s="9">
        <f t="shared" si="224"/>
        <v>-900000</v>
      </c>
      <c r="G6970" s="9">
        <v>-9</v>
      </c>
      <c r="H6970" s="10">
        <v>-972405</v>
      </c>
      <c r="I6970" s="11">
        <v>26499445203.818527</v>
      </c>
      <c r="J6970" s="11">
        <v>259856</v>
      </c>
      <c r="K6970" s="11">
        <v>101977.42289505932</v>
      </c>
      <c r="L6970" s="12">
        <v>54608.193944466067</v>
      </c>
      <c r="M6970" s="11">
        <v>270</v>
      </c>
      <c r="N6970" s="13"/>
      <c r="O6970" t="str">
        <f t="shared" si="225"/>
        <v/>
      </c>
    </row>
    <row r="6971" spans="1:15" hidden="1">
      <c r="A6971" s="41" t="s">
        <v>94</v>
      </c>
      <c r="B6971" s="46">
        <v>45772</v>
      </c>
      <c r="C6971" s="8" t="s">
        <v>13</v>
      </c>
      <c r="D6971" s="8" t="s">
        <v>90</v>
      </c>
      <c r="E6971" s="8" t="s">
        <v>90</v>
      </c>
      <c r="F6971" s="9">
        <f t="shared" si="224"/>
        <v>-900000</v>
      </c>
      <c r="G6971" s="9">
        <v>-9</v>
      </c>
      <c r="H6971" s="10">
        <v>-972405</v>
      </c>
      <c r="I6971" s="11">
        <v>26498527407.01247</v>
      </c>
      <c r="J6971" s="11">
        <v>259847</v>
      </c>
      <c r="K6971" s="11">
        <v>101977.42289505932</v>
      </c>
      <c r="L6971" s="12">
        <v>54608.193944466067</v>
      </c>
      <c r="M6971" s="11">
        <v>271</v>
      </c>
      <c r="N6971" s="13"/>
      <c r="O6971" t="str">
        <f t="shared" si="225"/>
        <v/>
      </c>
    </row>
    <row r="6972" spans="1:15" hidden="1">
      <c r="A6972" s="41" t="s">
        <v>94</v>
      </c>
      <c r="B6972" s="46">
        <v>45772</v>
      </c>
      <c r="C6972" s="8" t="s">
        <v>13</v>
      </c>
      <c r="D6972" s="8" t="s">
        <v>90</v>
      </c>
      <c r="E6972" s="8" t="s">
        <v>90</v>
      </c>
      <c r="F6972" s="9">
        <f t="shared" si="224"/>
        <v>-900000</v>
      </c>
      <c r="G6972" s="9">
        <v>-9</v>
      </c>
      <c r="H6972" s="10">
        <v>-972405</v>
      </c>
      <c r="I6972" s="11">
        <v>26497609610.206413</v>
      </c>
      <c r="J6972" s="11">
        <v>259838</v>
      </c>
      <c r="K6972" s="11">
        <v>101977.42289505932</v>
      </c>
      <c r="L6972" s="12">
        <v>54608.193944466067</v>
      </c>
      <c r="M6972" s="11">
        <v>272</v>
      </c>
      <c r="N6972" s="13"/>
      <c r="O6972" t="str">
        <f t="shared" si="225"/>
        <v/>
      </c>
    </row>
    <row r="6973" spans="1:15" hidden="1">
      <c r="A6973" s="41" t="s">
        <v>94</v>
      </c>
      <c r="B6973" s="46">
        <v>45772</v>
      </c>
      <c r="C6973" s="8" t="s">
        <v>13</v>
      </c>
      <c r="D6973" s="8" t="s">
        <v>90</v>
      </c>
      <c r="E6973" s="8" t="s">
        <v>90</v>
      </c>
      <c r="F6973" s="9">
        <f t="shared" si="224"/>
        <v>-21200000</v>
      </c>
      <c r="G6973" s="9">
        <v>-212</v>
      </c>
      <c r="H6973" s="10">
        <v>-22905540</v>
      </c>
      <c r="I6973" s="11">
        <v>26475990396.552662</v>
      </c>
      <c r="J6973" s="11">
        <v>259626</v>
      </c>
      <c r="K6973" s="11">
        <v>101977.42289505932</v>
      </c>
      <c r="L6973" s="12">
        <v>1286326.3462474234</v>
      </c>
      <c r="M6973" s="11">
        <v>273</v>
      </c>
      <c r="N6973" s="13"/>
      <c r="O6973" t="str">
        <f t="shared" si="225"/>
        <v/>
      </c>
    </row>
    <row r="6974" spans="1:15" hidden="1">
      <c r="A6974" s="41" t="s">
        <v>94</v>
      </c>
      <c r="B6974" s="46">
        <v>45772</v>
      </c>
      <c r="C6974" s="8" t="s">
        <v>13</v>
      </c>
      <c r="D6974" s="8" t="s">
        <v>90</v>
      </c>
      <c r="E6974" s="8" t="s">
        <v>90</v>
      </c>
      <c r="F6974" s="9">
        <f t="shared" si="224"/>
        <v>-1800000</v>
      </c>
      <c r="G6974" s="9">
        <v>-18</v>
      </c>
      <c r="H6974" s="10">
        <v>-1944810</v>
      </c>
      <c r="I6974" s="11">
        <v>26474154802.940552</v>
      </c>
      <c r="J6974" s="11">
        <v>259608</v>
      </c>
      <c r="K6974" s="11">
        <v>101977.42289505932</v>
      </c>
      <c r="L6974" s="12">
        <v>109216.38788893213</v>
      </c>
      <c r="M6974" s="11">
        <v>274</v>
      </c>
      <c r="N6974" s="13"/>
      <c r="O6974" t="str">
        <f t="shared" si="225"/>
        <v/>
      </c>
    </row>
    <row r="6975" spans="1:15" hidden="1">
      <c r="A6975" s="41" t="s">
        <v>94</v>
      </c>
      <c r="B6975" s="46">
        <v>45772</v>
      </c>
      <c r="C6975" s="8" t="s">
        <v>13</v>
      </c>
      <c r="D6975" s="8" t="s">
        <v>90</v>
      </c>
      <c r="E6975" s="8" t="s">
        <v>90</v>
      </c>
      <c r="F6975" s="9">
        <f t="shared" si="224"/>
        <v>-1800000</v>
      </c>
      <c r="G6975" s="9">
        <v>-18</v>
      </c>
      <c r="H6975" s="10">
        <v>-1944810</v>
      </c>
      <c r="I6975" s="11">
        <v>26472319209.328442</v>
      </c>
      <c r="J6975" s="11">
        <v>259590</v>
      </c>
      <c r="K6975" s="11">
        <v>101977.42289505932</v>
      </c>
      <c r="L6975" s="12">
        <v>109216.38788893213</v>
      </c>
      <c r="M6975" s="11">
        <v>275</v>
      </c>
      <c r="N6975" s="13"/>
      <c r="O6975" t="str">
        <f t="shared" si="225"/>
        <v/>
      </c>
    </row>
    <row r="6976" spans="1:15" hidden="1">
      <c r="A6976" s="41" t="s">
        <v>94</v>
      </c>
      <c r="B6976" s="46">
        <v>45772</v>
      </c>
      <c r="C6976" s="8" t="s">
        <v>13</v>
      </c>
      <c r="D6976" s="8" t="s">
        <v>46</v>
      </c>
      <c r="E6976" s="8" t="s">
        <v>46</v>
      </c>
      <c r="F6976" s="9">
        <f t="shared" si="224"/>
        <v>9000000</v>
      </c>
      <c r="G6976" s="9">
        <v>90</v>
      </c>
      <c r="H6976" s="10">
        <v>9920340</v>
      </c>
      <c r="I6976" s="11">
        <v>3704882178.515729</v>
      </c>
      <c r="J6976" s="11">
        <v>34124</v>
      </c>
      <c r="K6976" s="11">
        <v>108571.15749958179</v>
      </c>
      <c r="L6976" s="12">
        <v>0</v>
      </c>
      <c r="M6976" s="11">
        <v>2769</v>
      </c>
      <c r="N6976" s="13"/>
      <c r="O6976" t="str">
        <f t="shared" si="225"/>
        <v/>
      </c>
    </row>
    <row r="6977" spans="1:15" hidden="1">
      <c r="A6977" s="41" t="s">
        <v>94</v>
      </c>
      <c r="B6977" s="46">
        <v>45772</v>
      </c>
      <c r="C6977" s="8" t="s">
        <v>13</v>
      </c>
      <c r="D6977" s="8" t="s">
        <v>90</v>
      </c>
      <c r="E6977" s="8" t="s">
        <v>90</v>
      </c>
      <c r="F6977" s="9">
        <f t="shared" si="224"/>
        <v>-152000000</v>
      </c>
      <c r="G6977" s="9">
        <v>-1520</v>
      </c>
      <c r="H6977" s="10">
        <v>-164228400</v>
      </c>
      <c r="I6977" s="11">
        <v>26317313526.52795</v>
      </c>
      <c r="J6977" s="11">
        <v>258070</v>
      </c>
      <c r="K6977" s="11">
        <v>101977.42289505932</v>
      </c>
      <c r="L6977" s="12">
        <v>9222717.1995098293</v>
      </c>
      <c r="M6977" s="11">
        <v>276</v>
      </c>
      <c r="N6977" s="13"/>
      <c r="O6977" t="str">
        <f t="shared" si="225"/>
        <v/>
      </c>
    </row>
    <row r="6978" spans="1:15" hidden="1">
      <c r="A6978" s="41" t="s">
        <v>94</v>
      </c>
      <c r="B6978" s="46">
        <v>45772</v>
      </c>
      <c r="C6978" s="8" t="s">
        <v>13</v>
      </c>
      <c r="D6978" s="8" t="s">
        <v>90</v>
      </c>
      <c r="E6978" s="8" t="s">
        <v>90</v>
      </c>
      <c r="F6978" s="9">
        <f t="shared" si="224"/>
        <v>-4600000</v>
      </c>
      <c r="G6978" s="9">
        <v>-46</v>
      </c>
      <c r="H6978" s="10">
        <v>-4970070</v>
      </c>
      <c r="I6978" s="11">
        <v>26312622565.074776</v>
      </c>
      <c r="J6978" s="11">
        <v>258024</v>
      </c>
      <c r="K6978" s="11">
        <v>101977.42289505932</v>
      </c>
      <c r="L6978" s="12">
        <v>279108.54682727065</v>
      </c>
      <c r="M6978" s="11">
        <v>277</v>
      </c>
      <c r="N6978" s="13"/>
      <c r="O6978" t="str">
        <f t="shared" si="225"/>
        <v/>
      </c>
    </row>
    <row r="6979" spans="1:15" hidden="1">
      <c r="A6979" s="41" t="s">
        <v>94</v>
      </c>
      <c r="B6979" s="46">
        <v>45772</v>
      </c>
      <c r="C6979" s="8" t="s">
        <v>13</v>
      </c>
      <c r="D6979" s="8" t="s">
        <v>90</v>
      </c>
      <c r="E6979" s="8" t="s">
        <v>90</v>
      </c>
      <c r="F6979" s="9">
        <f t="shared" si="224"/>
        <v>-900000</v>
      </c>
      <c r="G6979" s="9">
        <v>-9</v>
      </c>
      <c r="H6979" s="10">
        <v>-972405</v>
      </c>
      <c r="I6979" s="11">
        <v>26311704768.268719</v>
      </c>
      <c r="J6979" s="11">
        <v>258015</v>
      </c>
      <c r="K6979" s="11">
        <v>101977.42289505932</v>
      </c>
      <c r="L6979" s="12">
        <v>54608.193944466067</v>
      </c>
      <c r="M6979" s="11">
        <v>278</v>
      </c>
      <c r="N6979" s="13"/>
      <c r="O6979" t="str">
        <f t="shared" si="225"/>
        <v/>
      </c>
    </row>
    <row r="6980" spans="1:15" hidden="1">
      <c r="A6980" s="41" t="s">
        <v>94</v>
      </c>
      <c r="B6980" s="46">
        <v>45772</v>
      </c>
      <c r="C6980" s="8" t="s">
        <v>13</v>
      </c>
      <c r="D6980" s="8" t="s">
        <v>90</v>
      </c>
      <c r="E6980" s="8" t="s">
        <v>90</v>
      </c>
      <c r="F6980" s="9">
        <f t="shared" si="224"/>
        <v>-9300000</v>
      </c>
      <c r="G6980" s="9">
        <v>-93</v>
      </c>
      <c r="H6980" s="10">
        <v>-10048185</v>
      </c>
      <c r="I6980" s="11">
        <v>26302220867.93948</v>
      </c>
      <c r="J6980" s="11">
        <v>257922</v>
      </c>
      <c r="K6980" s="11">
        <v>101977.42289505932</v>
      </c>
      <c r="L6980" s="12">
        <v>564284.67075948231</v>
      </c>
      <c r="M6980" s="11">
        <v>279</v>
      </c>
      <c r="N6980" s="13"/>
      <c r="O6980" t="str">
        <f t="shared" si="225"/>
        <v/>
      </c>
    </row>
    <row r="6981" spans="1:15" hidden="1">
      <c r="A6981" s="41" t="s">
        <v>94</v>
      </c>
      <c r="B6981" s="46">
        <v>45772</v>
      </c>
      <c r="C6981" s="8" t="s">
        <v>13</v>
      </c>
      <c r="D6981" s="8" t="s">
        <v>90</v>
      </c>
      <c r="E6981" s="8" t="s">
        <v>90</v>
      </c>
      <c r="F6981" s="9">
        <f t="shared" si="224"/>
        <v>-6400000</v>
      </c>
      <c r="G6981" s="9">
        <v>-64</v>
      </c>
      <c r="H6981" s="10">
        <v>-6914880</v>
      </c>
      <c r="I6981" s="11">
        <v>26295694312.874195</v>
      </c>
      <c r="J6981" s="11">
        <v>257858</v>
      </c>
      <c r="K6981" s="11">
        <v>101977.42289505932</v>
      </c>
      <c r="L6981" s="12">
        <v>388324.93471620325</v>
      </c>
      <c r="M6981" s="11">
        <v>280</v>
      </c>
      <c r="N6981" s="13"/>
      <c r="O6981" t="str">
        <f t="shared" si="225"/>
        <v/>
      </c>
    </row>
    <row r="6982" spans="1:15" hidden="1">
      <c r="A6982" s="41" t="s">
        <v>94</v>
      </c>
      <c r="B6982" s="46">
        <v>45772</v>
      </c>
      <c r="C6982" s="8" t="s">
        <v>13</v>
      </c>
      <c r="D6982" s="8" t="s">
        <v>90</v>
      </c>
      <c r="E6982" s="8" t="s">
        <v>90</v>
      </c>
      <c r="F6982" s="9">
        <f t="shared" si="224"/>
        <v>-122100000</v>
      </c>
      <c r="G6982" s="9">
        <v>-1221</v>
      </c>
      <c r="H6982" s="10">
        <v>-131922945</v>
      </c>
      <c r="I6982" s="11">
        <v>26171179879.519329</v>
      </c>
      <c r="J6982" s="11">
        <v>256637</v>
      </c>
      <c r="K6982" s="11">
        <v>101977.42289505932</v>
      </c>
      <c r="L6982" s="12">
        <v>7408511.6451325715</v>
      </c>
      <c r="M6982" s="11">
        <v>281</v>
      </c>
      <c r="N6982" s="13"/>
      <c r="O6982" t="str">
        <f t="shared" si="225"/>
        <v/>
      </c>
    </row>
    <row r="6983" spans="1:15" hidden="1">
      <c r="A6983" s="41" t="s">
        <v>94</v>
      </c>
      <c r="B6983" s="46">
        <v>45772</v>
      </c>
      <c r="C6983" s="8" t="s">
        <v>13</v>
      </c>
      <c r="D6983" s="8" t="s">
        <v>46</v>
      </c>
      <c r="E6983" s="8" t="s">
        <v>46</v>
      </c>
      <c r="F6983" s="9">
        <f t="shared" si="224"/>
        <v>18100000</v>
      </c>
      <c r="G6983" s="9">
        <v>181</v>
      </c>
      <c r="H6983" s="10">
        <v>19953621</v>
      </c>
      <c r="I6983" s="11">
        <v>3724835799.515729</v>
      </c>
      <c r="J6983" s="11">
        <v>34305</v>
      </c>
      <c r="K6983" s="11">
        <v>108579.96792058676</v>
      </c>
      <c r="L6983" s="12">
        <v>0</v>
      </c>
      <c r="M6983" s="11">
        <v>2770</v>
      </c>
      <c r="N6983" s="13"/>
      <c r="O6983" t="str">
        <f t="shared" si="225"/>
        <v/>
      </c>
    </row>
    <row r="6984" spans="1:15" hidden="1">
      <c r="A6984" s="41" t="s">
        <v>94</v>
      </c>
      <c r="B6984" s="46">
        <v>45772</v>
      </c>
      <c r="C6984" s="8" t="s">
        <v>13</v>
      </c>
      <c r="D6984" s="8" t="s">
        <v>14</v>
      </c>
      <c r="E6984" s="8" t="s">
        <v>14</v>
      </c>
      <c r="F6984" s="9">
        <f t="shared" si="224"/>
        <v>900000</v>
      </c>
      <c r="G6984" s="9">
        <v>9</v>
      </c>
      <c r="H6984" s="10">
        <v>962370</v>
      </c>
      <c r="I6984" s="11">
        <v>19980279949.564026</v>
      </c>
      <c r="J6984" s="11">
        <v>198439</v>
      </c>
      <c r="K6984" s="11">
        <v>100687.26384210779</v>
      </c>
      <c r="L6984" s="12">
        <v>0</v>
      </c>
      <c r="M6984" s="11">
        <v>965</v>
      </c>
      <c r="N6984" s="13"/>
      <c r="O6984" t="str">
        <f t="shared" si="225"/>
        <v/>
      </c>
    </row>
    <row r="6985" spans="1:15" hidden="1">
      <c r="A6985" s="41" t="s">
        <v>94</v>
      </c>
      <c r="B6985" s="46">
        <v>45772</v>
      </c>
      <c r="C6985" s="8" t="s">
        <v>13</v>
      </c>
      <c r="D6985" s="8" t="s">
        <v>14</v>
      </c>
      <c r="E6985" s="8" t="s">
        <v>14</v>
      </c>
      <c r="F6985" s="9">
        <f t="shared" si="224"/>
        <v>-900000</v>
      </c>
      <c r="G6985" s="9">
        <v>-9</v>
      </c>
      <c r="H6985" s="10">
        <v>-960669</v>
      </c>
      <c r="I6985" s="11">
        <v>19979373764.189445</v>
      </c>
      <c r="J6985" s="11">
        <v>198430</v>
      </c>
      <c r="K6985" s="11">
        <v>100687.26384210779</v>
      </c>
      <c r="L6985" s="12">
        <v>54483.625421029981</v>
      </c>
      <c r="M6985" s="11">
        <v>966</v>
      </c>
      <c r="N6985" s="13"/>
      <c r="O6985" t="str">
        <f t="shared" si="225"/>
        <v/>
      </c>
    </row>
    <row r="6986" spans="1:15" hidden="1">
      <c r="A6986" s="41" t="s">
        <v>94</v>
      </c>
      <c r="B6986" s="46">
        <v>45772</v>
      </c>
      <c r="C6986" s="8" t="s">
        <v>13</v>
      </c>
      <c r="D6986" s="8" t="s">
        <v>14</v>
      </c>
      <c r="E6986" s="8" t="s">
        <v>14</v>
      </c>
      <c r="F6986" s="9">
        <f t="shared" ref="F6986:F7049" si="226">100000*G6986</f>
        <v>9400000</v>
      </c>
      <c r="G6986" s="9">
        <v>94</v>
      </c>
      <c r="H6986" s="10">
        <v>10051420</v>
      </c>
      <c r="I6986" s="11">
        <v>19989425184.189445</v>
      </c>
      <c r="J6986" s="11">
        <v>198524</v>
      </c>
      <c r="K6986" s="11">
        <v>100690.21974264797</v>
      </c>
      <c r="L6986" s="12">
        <v>0</v>
      </c>
      <c r="M6986" s="11">
        <v>967</v>
      </c>
      <c r="N6986" s="13"/>
      <c r="O6986" t="str">
        <f t="shared" si="225"/>
        <v/>
      </c>
    </row>
    <row r="6987" spans="1:15" hidden="1">
      <c r="A6987" s="41" t="s">
        <v>94</v>
      </c>
      <c r="B6987" s="46">
        <v>45772</v>
      </c>
      <c r="C6987" s="8" t="s">
        <v>13</v>
      </c>
      <c r="D6987" s="8" t="s">
        <v>14</v>
      </c>
      <c r="E6987" s="8" t="s">
        <v>14</v>
      </c>
      <c r="F6987" s="9">
        <f t="shared" si="226"/>
        <v>-1800000</v>
      </c>
      <c r="G6987" s="9">
        <v>-18</v>
      </c>
      <c r="H6987" s="10">
        <v>-1921338</v>
      </c>
      <c r="I6987" s="11">
        <v>19987612760.234077</v>
      </c>
      <c r="J6987" s="11">
        <v>198506</v>
      </c>
      <c r="K6987" s="11">
        <v>100690.21974264797</v>
      </c>
      <c r="L6987" s="12">
        <v>108914.04463233659</v>
      </c>
      <c r="M6987" s="11">
        <v>968</v>
      </c>
      <c r="N6987" s="13"/>
      <c r="O6987" t="str">
        <f t="shared" si="225"/>
        <v/>
      </c>
    </row>
    <row r="6988" spans="1:15" hidden="1">
      <c r="A6988" s="41" t="s">
        <v>94</v>
      </c>
      <c r="B6988" s="46">
        <v>45772</v>
      </c>
      <c r="C6988" s="8" t="s">
        <v>13</v>
      </c>
      <c r="D6988" s="8" t="s">
        <v>90</v>
      </c>
      <c r="E6988" s="8" t="s">
        <v>90</v>
      </c>
      <c r="F6988" s="9">
        <f t="shared" si="226"/>
        <v>-92500000</v>
      </c>
      <c r="G6988" s="9">
        <v>-925</v>
      </c>
      <c r="H6988" s="10">
        <v>-99941625</v>
      </c>
      <c r="I6988" s="11">
        <v>26076850763.3414</v>
      </c>
      <c r="J6988" s="11">
        <v>255712</v>
      </c>
      <c r="K6988" s="11">
        <v>101977.42289505932</v>
      </c>
      <c r="L6988" s="12">
        <v>5612508.8220701218</v>
      </c>
      <c r="M6988" s="11">
        <v>282</v>
      </c>
      <c r="N6988" s="13"/>
      <c r="O6988" t="str">
        <f t="shared" si="225"/>
        <v/>
      </c>
    </row>
    <row r="6989" spans="1:15" hidden="1">
      <c r="A6989" s="41" t="s">
        <v>94</v>
      </c>
      <c r="B6989" s="46">
        <v>45772</v>
      </c>
      <c r="C6989" s="8" t="s">
        <v>13</v>
      </c>
      <c r="D6989" s="8" t="s">
        <v>14</v>
      </c>
      <c r="E6989" s="8" t="s">
        <v>14</v>
      </c>
      <c r="F6989" s="9">
        <f t="shared" si="226"/>
        <v>-900000</v>
      </c>
      <c r="G6989" s="9">
        <v>-9</v>
      </c>
      <c r="H6989" s="10">
        <v>-960669</v>
      </c>
      <c r="I6989" s="11">
        <v>19986706548.256393</v>
      </c>
      <c r="J6989" s="11">
        <v>198497</v>
      </c>
      <c r="K6989" s="11">
        <v>100690.21974264797</v>
      </c>
      <c r="L6989" s="12">
        <v>54457.022316168295</v>
      </c>
      <c r="M6989" s="11">
        <v>969</v>
      </c>
      <c r="N6989" s="13"/>
      <c r="O6989" t="str">
        <f t="shared" si="225"/>
        <v/>
      </c>
    </row>
    <row r="6990" spans="1:15" hidden="1">
      <c r="A6990" s="41" t="s">
        <v>94</v>
      </c>
      <c r="B6990" s="46">
        <v>45772</v>
      </c>
      <c r="C6990" s="8" t="s">
        <v>13</v>
      </c>
      <c r="D6990" s="8" t="s">
        <v>90</v>
      </c>
      <c r="E6990" s="8" t="s">
        <v>90</v>
      </c>
      <c r="F6990" s="9">
        <f t="shared" si="226"/>
        <v>-1800000</v>
      </c>
      <c r="G6990" s="9">
        <v>-18</v>
      </c>
      <c r="H6990" s="10">
        <v>-1944810</v>
      </c>
      <c r="I6990" s="11">
        <v>26075015169.72929</v>
      </c>
      <c r="J6990" s="11">
        <v>255694</v>
      </c>
      <c r="K6990" s="11">
        <v>101977.42289505932</v>
      </c>
      <c r="L6990" s="12">
        <v>109216.38788893213</v>
      </c>
      <c r="M6990" s="11">
        <v>283</v>
      </c>
      <c r="N6990" s="13"/>
      <c r="O6990" t="str">
        <f t="shared" si="225"/>
        <v/>
      </c>
    </row>
    <row r="6991" spans="1:15" hidden="1">
      <c r="A6991" s="41" t="s">
        <v>94</v>
      </c>
      <c r="B6991" s="46">
        <v>45772</v>
      </c>
      <c r="C6991" s="8" t="s">
        <v>13</v>
      </c>
      <c r="D6991" s="8" t="s">
        <v>14</v>
      </c>
      <c r="E6991" s="8" t="s">
        <v>14</v>
      </c>
      <c r="F6991" s="9">
        <f t="shared" si="226"/>
        <v>-9300000</v>
      </c>
      <c r="G6991" s="9">
        <v>-93</v>
      </c>
      <c r="H6991" s="10">
        <v>-9926913</v>
      </c>
      <c r="I6991" s="11">
        <v>19977342357.820328</v>
      </c>
      <c r="J6991" s="11">
        <v>198404</v>
      </c>
      <c r="K6991" s="11">
        <v>100690.21974264797</v>
      </c>
      <c r="L6991" s="12">
        <v>562722.56393373944</v>
      </c>
      <c r="M6991" s="11">
        <v>970</v>
      </c>
      <c r="N6991" s="13"/>
      <c r="O6991" t="str">
        <f t="shared" si="225"/>
        <v/>
      </c>
    </row>
    <row r="6992" spans="1:15" hidden="1">
      <c r="A6992" s="41" t="s">
        <v>94</v>
      </c>
      <c r="B6992" s="46">
        <v>45772</v>
      </c>
      <c r="C6992" s="8" t="s">
        <v>13</v>
      </c>
      <c r="D6992" s="8" t="s">
        <v>90</v>
      </c>
      <c r="E6992" s="8" t="s">
        <v>90</v>
      </c>
      <c r="F6992" s="9">
        <f t="shared" si="226"/>
        <v>-22900000</v>
      </c>
      <c r="G6992" s="9">
        <v>-229</v>
      </c>
      <c r="H6992" s="10">
        <v>-24742305</v>
      </c>
      <c r="I6992" s="11">
        <v>26051662339.886322</v>
      </c>
      <c r="J6992" s="11">
        <v>255465</v>
      </c>
      <c r="K6992" s="11">
        <v>101977.42289505932</v>
      </c>
      <c r="L6992" s="12">
        <v>1389475.1570314132</v>
      </c>
      <c r="M6992" s="11">
        <v>284</v>
      </c>
      <c r="N6992" s="13"/>
      <c r="O6992" t="str">
        <f t="shared" ref="O6992:O7055" si="227">IF(M6992=_xlfn.MAXIFS(M:M,D:D,D6992),"X","")</f>
        <v/>
      </c>
    </row>
    <row r="6993" spans="1:15" hidden="1">
      <c r="A6993" s="41" t="s">
        <v>94</v>
      </c>
      <c r="B6993" s="46">
        <v>45772</v>
      </c>
      <c r="C6993" s="8" t="s">
        <v>13</v>
      </c>
      <c r="D6993" s="8" t="s">
        <v>90</v>
      </c>
      <c r="E6993" s="8" t="s">
        <v>90</v>
      </c>
      <c r="F6993" s="9">
        <f t="shared" si="226"/>
        <v>900000</v>
      </c>
      <c r="G6993" s="9">
        <v>9</v>
      </c>
      <c r="H6993" s="10">
        <v>971523</v>
      </c>
      <c r="I6993" s="11">
        <v>26052633862.886322</v>
      </c>
      <c r="J6993" s="11">
        <v>255474</v>
      </c>
      <c r="K6993" s="11">
        <v>101977.63319510526</v>
      </c>
      <c r="L6993" s="12">
        <v>0</v>
      </c>
      <c r="M6993" s="11">
        <v>285</v>
      </c>
      <c r="N6993" s="13"/>
      <c r="O6993" t="str">
        <f t="shared" si="227"/>
        <v/>
      </c>
    </row>
    <row r="6994" spans="1:15" hidden="1">
      <c r="A6994" s="41" t="s">
        <v>94</v>
      </c>
      <c r="B6994" s="46">
        <v>45772</v>
      </c>
      <c r="C6994" s="8" t="s">
        <v>13</v>
      </c>
      <c r="D6994" s="8" t="s">
        <v>15</v>
      </c>
      <c r="E6994" s="8" t="s">
        <v>15</v>
      </c>
      <c r="F6994" s="9">
        <f t="shared" si="226"/>
        <v>1800000</v>
      </c>
      <c r="G6994" s="9">
        <v>18</v>
      </c>
      <c r="H6994" s="10">
        <v>1955394</v>
      </c>
      <c r="I6994" s="11">
        <v>11554231117.739105</v>
      </c>
      <c r="J6994" s="11">
        <v>108505</v>
      </c>
      <c r="K6994" s="11">
        <v>106485.70220486711</v>
      </c>
      <c r="L6994" s="12">
        <v>0</v>
      </c>
      <c r="M6994" s="11">
        <v>2949</v>
      </c>
      <c r="N6994" s="13"/>
      <c r="O6994" t="str">
        <f t="shared" si="227"/>
        <v/>
      </c>
    </row>
    <row r="6995" spans="1:15" hidden="1">
      <c r="A6995" s="41" t="s">
        <v>94</v>
      </c>
      <c r="B6995" s="46">
        <v>45772</v>
      </c>
      <c r="C6995" s="8" t="s">
        <v>13</v>
      </c>
      <c r="D6995" s="8" t="s">
        <v>90</v>
      </c>
      <c r="E6995" s="8" t="s">
        <v>90</v>
      </c>
      <c r="F6995" s="9">
        <f t="shared" si="226"/>
        <v>-37600000</v>
      </c>
      <c r="G6995" s="9">
        <v>-376</v>
      </c>
      <c r="H6995" s="10">
        <v>-40624920</v>
      </c>
      <c r="I6995" s="11">
        <v>26014290272.804962</v>
      </c>
      <c r="J6995" s="11">
        <v>255098</v>
      </c>
      <c r="K6995" s="11">
        <v>101977.63319510526</v>
      </c>
      <c r="L6995" s="12">
        <v>2281329.9186404273</v>
      </c>
      <c r="M6995" s="11">
        <v>286</v>
      </c>
      <c r="N6995" s="13"/>
      <c r="O6995" t="str">
        <f t="shared" si="227"/>
        <v/>
      </c>
    </row>
    <row r="6996" spans="1:15" hidden="1">
      <c r="A6996" s="41" t="s">
        <v>94</v>
      </c>
      <c r="B6996" s="46">
        <v>45772</v>
      </c>
      <c r="C6996" s="8" t="s">
        <v>13</v>
      </c>
      <c r="D6996" s="8" t="s">
        <v>90</v>
      </c>
      <c r="E6996" s="8" t="s">
        <v>90</v>
      </c>
      <c r="F6996" s="9">
        <f t="shared" si="226"/>
        <v>-20000000</v>
      </c>
      <c r="G6996" s="9">
        <v>-200</v>
      </c>
      <c r="H6996" s="10">
        <v>-21609000</v>
      </c>
      <c r="I6996" s="11">
        <v>25993894746.165939</v>
      </c>
      <c r="J6996" s="11">
        <v>254898</v>
      </c>
      <c r="K6996" s="11">
        <v>101977.63319510526</v>
      </c>
      <c r="L6996" s="12">
        <v>1213473.3609789498</v>
      </c>
      <c r="M6996" s="11">
        <v>287</v>
      </c>
      <c r="N6996" s="13"/>
      <c r="O6996" t="str">
        <f t="shared" si="227"/>
        <v/>
      </c>
    </row>
    <row r="6997" spans="1:15" hidden="1">
      <c r="A6997" s="41" t="s">
        <v>94</v>
      </c>
      <c r="B6997" s="46">
        <v>45772</v>
      </c>
      <c r="C6997" s="8" t="s">
        <v>13</v>
      </c>
      <c r="D6997" s="8" t="s">
        <v>15</v>
      </c>
      <c r="E6997" s="8" t="s">
        <v>15</v>
      </c>
      <c r="F6997" s="9">
        <f t="shared" si="226"/>
        <v>1800000</v>
      </c>
      <c r="G6997" s="9">
        <v>18</v>
      </c>
      <c r="H6997" s="10">
        <v>1955394</v>
      </c>
      <c r="I6997" s="11">
        <v>11556186511.739105</v>
      </c>
      <c r="J6997" s="11">
        <v>108523</v>
      </c>
      <c r="K6997" s="11">
        <v>106486.05836310372</v>
      </c>
      <c r="L6997" s="12">
        <v>0</v>
      </c>
      <c r="M6997" s="11">
        <v>2950</v>
      </c>
      <c r="N6997" s="13"/>
      <c r="O6997" t="str">
        <f t="shared" si="227"/>
        <v/>
      </c>
    </row>
    <row r="6998" spans="1:15" hidden="1">
      <c r="A6998" s="41" t="s">
        <v>94</v>
      </c>
      <c r="B6998" s="46">
        <v>45772</v>
      </c>
      <c r="C6998" s="8" t="s">
        <v>13</v>
      </c>
      <c r="D6998" s="8" t="s">
        <v>46</v>
      </c>
      <c r="E6998" s="8" t="s">
        <v>46</v>
      </c>
      <c r="F6998" s="9">
        <f t="shared" si="226"/>
        <v>2700000</v>
      </c>
      <c r="G6998" s="9">
        <v>27</v>
      </c>
      <c r="H6998" s="10">
        <v>2972349</v>
      </c>
      <c r="I6998" s="11">
        <v>3727808148.515729</v>
      </c>
      <c r="J6998" s="11">
        <v>34332</v>
      </c>
      <c r="K6998" s="11">
        <v>108581.15310834582</v>
      </c>
      <c r="L6998" s="12">
        <v>0</v>
      </c>
      <c r="M6998" s="11">
        <v>2771</v>
      </c>
      <c r="N6998" s="13"/>
      <c r="O6998" t="str">
        <f t="shared" si="227"/>
        <v/>
      </c>
    </row>
    <row r="6999" spans="1:15" hidden="1">
      <c r="A6999" s="41" t="s">
        <v>94</v>
      </c>
      <c r="B6999" s="46">
        <v>45772</v>
      </c>
      <c r="C6999" s="8" t="s">
        <v>13</v>
      </c>
      <c r="D6999" s="8" t="s">
        <v>90</v>
      </c>
      <c r="E6999" s="8" t="s">
        <v>90</v>
      </c>
      <c r="F6999" s="9">
        <f t="shared" si="226"/>
        <v>-4600000</v>
      </c>
      <c r="G6999" s="9">
        <v>-46</v>
      </c>
      <c r="H6999" s="10">
        <v>-4970070</v>
      </c>
      <c r="I6999" s="11">
        <v>25989203775.038963</v>
      </c>
      <c r="J6999" s="11">
        <v>254852</v>
      </c>
      <c r="K6999" s="11">
        <v>101977.63319510526</v>
      </c>
      <c r="L6999" s="12">
        <v>279098.87302515842</v>
      </c>
      <c r="M6999" s="11">
        <v>288</v>
      </c>
      <c r="N6999" s="13"/>
      <c r="O6999" t="str">
        <f t="shared" si="227"/>
        <v/>
      </c>
    </row>
    <row r="7000" spans="1:15" hidden="1">
      <c r="A7000" s="41" t="s">
        <v>94</v>
      </c>
      <c r="B7000" s="46">
        <v>45772</v>
      </c>
      <c r="C7000" s="8" t="s">
        <v>13</v>
      </c>
      <c r="D7000" s="8" t="s">
        <v>15</v>
      </c>
      <c r="E7000" s="8" t="s">
        <v>15</v>
      </c>
      <c r="F7000" s="9">
        <f t="shared" si="226"/>
        <v>9300000</v>
      </c>
      <c r="G7000" s="9">
        <v>93</v>
      </c>
      <c r="H7000" s="10">
        <v>10011915</v>
      </c>
      <c r="I7000" s="11">
        <v>11566198426.739105</v>
      </c>
      <c r="J7000" s="11">
        <v>108616</v>
      </c>
      <c r="K7000" s="11">
        <v>106487.05924301305</v>
      </c>
      <c r="L7000" s="12">
        <v>0</v>
      </c>
      <c r="M7000" s="11">
        <v>2951</v>
      </c>
      <c r="N7000" s="13"/>
      <c r="O7000" t="str">
        <f t="shared" si="227"/>
        <v/>
      </c>
    </row>
    <row r="7001" spans="1:15" hidden="1">
      <c r="A7001" s="41" t="s">
        <v>94</v>
      </c>
      <c r="B7001" s="46">
        <v>45772</v>
      </c>
      <c r="C7001" s="8" t="s">
        <v>13</v>
      </c>
      <c r="D7001" s="8" t="s">
        <v>90</v>
      </c>
      <c r="E7001" s="8" t="s">
        <v>90</v>
      </c>
      <c r="F7001" s="9">
        <f t="shared" si="226"/>
        <v>-64700000</v>
      </c>
      <c r="G7001" s="9">
        <v>-647</v>
      </c>
      <c r="H7001" s="10">
        <v>-69905115</v>
      </c>
      <c r="I7001" s="11">
        <v>25923224246.361729</v>
      </c>
      <c r="J7001" s="11">
        <v>254205</v>
      </c>
      <c r="K7001" s="11">
        <v>101977.63319510526</v>
      </c>
      <c r="L7001" s="12">
        <v>3925586.3227669001</v>
      </c>
      <c r="M7001" s="11">
        <v>289</v>
      </c>
      <c r="N7001" s="13"/>
      <c r="O7001" t="str">
        <f t="shared" si="227"/>
        <v/>
      </c>
    </row>
    <row r="7002" spans="1:15" hidden="1">
      <c r="A7002" s="41" t="s">
        <v>94</v>
      </c>
      <c r="B7002" s="46">
        <v>45772</v>
      </c>
      <c r="C7002" s="8" t="s">
        <v>13</v>
      </c>
      <c r="D7002" s="8" t="s">
        <v>14</v>
      </c>
      <c r="E7002" s="8" t="s">
        <v>14</v>
      </c>
      <c r="F7002" s="9">
        <f t="shared" si="226"/>
        <v>900000</v>
      </c>
      <c r="G7002" s="9">
        <v>9</v>
      </c>
      <c r="H7002" s="10">
        <v>959958</v>
      </c>
      <c r="I7002" s="11">
        <v>19978302315.820328</v>
      </c>
      <c r="J7002" s="11">
        <v>198413</v>
      </c>
      <c r="K7002" s="11">
        <v>100690.49062218871</v>
      </c>
      <c r="L7002" s="12">
        <v>0</v>
      </c>
      <c r="M7002" s="11">
        <v>971</v>
      </c>
      <c r="N7002" s="13"/>
      <c r="O7002" t="str">
        <f t="shared" si="227"/>
        <v/>
      </c>
    </row>
    <row r="7003" spans="1:15" hidden="1">
      <c r="A7003" s="41" t="s">
        <v>94</v>
      </c>
      <c r="B7003" s="46">
        <v>45772</v>
      </c>
      <c r="C7003" s="8" t="s">
        <v>13</v>
      </c>
      <c r="D7003" s="8" t="s">
        <v>14</v>
      </c>
      <c r="E7003" s="8" t="s">
        <v>14</v>
      </c>
      <c r="F7003" s="9">
        <f t="shared" si="226"/>
        <v>900000</v>
      </c>
      <c r="G7003" s="9">
        <v>9</v>
      </c>
      <c r="H7003" s="10">
        <v>957699</v>
      </c>
      <c r="I7003" s="11">
        <v>19979260014.820328</v>
      </c>
      <c r="J7003" s="11">
        <v>198422</v>
      </c>
      <c r="K7003" s="11">
        <v>100690.75009233013</v>
      </c>
      <c r="L7003" s="12">
        <v>0</v>
      </c>
      <c r="M7003" s="11">
        <v>972</v>
      </c>
      <c r="N7003" s="13"/>
      <c r="O7003" t="str">
        <f t="shared" si="227"/>
        <v/>
      </c>
    </row>
    <row r="7004" spans="1:15" hidden="1">
      <c r="A7004" s="41" t="s">
        <v>94</v>
      </c>
      <c r="B7004" s="46">
        <v>45772</v>
      </c>
      <c r="C7004" s="8" t="s">
        <v>13</v>
      </c>
      <c r="D7004" s="8" t="s">
        <v>90</v>
      </c>
      <c r="E7004" s="8" t="s">
        <v>90</v>
      </c>
      <c r="F7004" s="9">
        <f t="shared" si="226"/>
        <v>-4600000</v>
      </c>
      <c r="G7004" s="9">
        <v>-46</v>
      </c>
      <c r="H7004" s="10">
        <v>-4970070</v>
      </c>
      <c r="I7004" s="11">
        <v>25918533275.234753</v>
      </c>
      <c r="J7004" s="11">
        <v>254159</v>
      </c>
      <c r="K7004" s="11">
        <v>101977.63319510526</v>
      </c>
      <c r="L7004" s="12">
        <v>279098.87302515842</v>
      </c>
      <c r="M7004" s="11">
        <v>290</v>
      </c>
      <c r="N7004" s="13"/>
      <c r="O7004" t="str">
        <f t="shared" si="227"/>
        <v/>
      </c>
    </row>
    <row r="7005" spans="1:15" hidden="1">
      <c r="A7005" s="41" t="s">
        <v>94</v>
      </c>
      <c r="B7005" s="46">
        <v>45772</v>
      </c>
      <c r="C7005" s="8" t="s">
        <v>13</v>
      </c>
      <c r="D7005" s="8" t="s">
        <v>90</v>
      </c>
      <c r="E7005" s="8" t="s">
        <v>90</v>
      </c>
      <c r="F7005" s="9">
        <f t="shared" si="226"/>
        <v>-25300000</v>
      </c>
      <c r="G7005" s="9">
        <v>-253</v>
      </c>
      <c r="H7005" s="10">
        <v>-27335385</v>
      </c>
      <c r="I7005" s="11">
        <v>25892732934.036392</v>
      </c>
      <c r="J7005" s="11">
        <v>253906</v>
      </c>
      <c r="K7005" s="11">
        <v>101977.63319510526</v>
      </c>
      <c r="L7005" s="12">
        <v>1535043.8016383685</v>
      </c>
      <c r="M7005" s="11">
        <v>291</v>
      </c>
      <c r="N7005" s="13"/>
      <c r="O7005" t="str">
        <f t="shared" si="227"/>
        <v/>
      </c>
    </row>
    <row r="7006" spans="1:15" hidden="1">
      <c r="A7006" s="41" t="s">
        <v>94</v>
      </c>
      <c r="B7006" s="46">
        <v>45772</v>
      </c>
      <c r="C7006" s="8" t="s">
        <v>13</v>
      </c>
      <c r="D7006" s="8" t="s">
        <v>90</v>
      </c>
      <c r="E7006" s="8" t="s">
        <v>90</v>
      </c>
      <c r="F7006" s="9">
        <f t="shared" si="226"/>
        <v>-900000</v>
      </c>
      <c r="G7006" s="9">
        <v>-9</v>
      </c>
      <c r="H7006" s="10">
        <v>-972405</v>
      </c>
      <c r="I7006" s="11">
        <v>25891815135.337635</v>
      </c>
      <c r="J7006" s="11">
        <v>253897</v>
      </c>
      <c r="K7006" s="11">
        <v>101977.63319510526</v>
      </c>
      <c r="L7006" s="12">
        <v>54606.301244052709</v>
      </c>
      <c r="M7006" s="11">
        <v>292</v>
      </c>
      <c r="N7006" s="13"/>
      <c r="O7006" t="str">
        <f t="shared" si="227"/>
        <v/>
      </c>
    </row>
    <row r="7007" spans="1:15" hidden="1">
      <c r="A7007" s="41" t="s">
        <v>94</v>
      </c>
      <c r="B7007" s="46">
        <v>45772</v>
      </c>
      <c r="C7007" s="8" t="s">
        <v>13</v>
      </c>
      <c r="D7007" s="8" t="s">
        <v>90</v>
      </c>
      <c r="E7007" s="8" t="s">
        <v>90</v>
      </c>
      <c r="F7007" s="9">
        <f t="shared" si="226"/>
        <v>-2700000</v>
      </c>
      <c r="G7007" s="9">
        <v>-27</v>
      </c>
      <c r="H7007" s="10">
        <v>-2917215</v>
      </c>
      <c r="I7007" s="11">
        <v>25889061739.241367</v>
      </c>
      <c r="J7007" s="11">
        <v>253870</v>
      </c>
      <c r="K7007" s="11">
        <v>101977.63319510526</v>
      </c>
      <c r="L7007" s="12">
        <v>163818.90373215824</v>
      </c>
      <c r="M7007" s="11">
        <v>293</v>
      </c>
      <c r="N7007" s="13"/>
      <c r="O7007" t="str">
        <f t="shared" si="227"/>
        <v/>
      </c>
    </row>
    <row r="7008" spans="1:15" hidden="1">
      <c r="A7008" s="41" t="s">
        <v>94</v>
      </c>
      <c r="B7008" s="46">
        <v>45772</v>
      </c>
      <c r="C7008" s="8" t="s">
        <v>13</v>
      </c>
      <c r="D7008" s="8" t="s">
        <v>14</v>
      </c>
      <c r="E7008" s="8" t="s">
        <v>14</v>
      </c>
      <c r="F7008" s="9">
        <f t="shared" si="226"/>
        <v>-2300000</v>
      </c>
      <c r="G7008" s="9">
        <v>-23</v>
      </c>
      <c r="H7008" s="10">
        <v>-2455043</v>
      </c>
      <c r="I7008" s="11">
        <v>19976944127.568203</v>
      </c>
      <c r="J7008" s="11">
        <v>198399</v>
      </c>
      <c r="K7008" s="11">
        <v>100690.75009233013</v>
      </c>
      <c r="L7008" s="12">
        <v>139155.74787640711</v>
      </c>
      <c r="M7008" s="11">
        <v>973</v>
      </c>
      <c r="N7008" s="13"/>
      <c r="O7008" t="str">
        <f t="shared" si="227"/>
        <v/>
      </c>
    </row>
    <row r="7009" spans="1:15" hidden="1">
      <c r="A7009" s="41" t="s">
        <v>94</v>
      </c>
      <c r="B7009" s="46">
        <v>45772</v>
      </c>
      <c r="C7009" s="8" t="s">
        <v>13</v>
      </c>
      <c r="D7009" s="8" t="s">
        <v>14</v>
      </c>
      <c r="E7009" s="8" t="s">
        <v>14</v>
      </c>
      <c r="F7009" s="9">
        <f t="shared" si="226"/>
        <v>900000</v>
      </c>
      <c r="G7009" s="9">
        <v>9</v>
      </c>
      <c r="H7009" s="10">
        <v>960075</v>
      </c>
      <c r="I7009" s="11">
        <v>19977904202.568203</v>
      </c>
      <c r="J7009" s="11">
        <v>198408</v>
      </c>
      <c r="K7009" s="11">
        <v>100691.02154433391</v>
      </c>
      <c r="L7009" s="12">
        <v>0</v>
      </c>
      <c r="M7009" s="11">
        <v>974</v>
      </c>
      <c r="N7009" s="13"/>
      <c r="O7009" t="str">
        <f t="shared" si="227"/>
        <v/>
      </c>
    </row>
    <row r="7010" spans="1:15" hidden="1">
      <c r="A7010" s="41" t="s">
        <v>94</v>
      </c>
      <c r="B7010" s="46">
        <v>45772</v>
      </c>
      <c r="C7010" s="8" t="s">
        <v>13</v>
      </c>
      <c r="D7010" s="8" t="s">
        <v>90</v>
      </c>
      <c r="E7010" s="8" t="s">
        <v>90</v>
      </c>
      <c r="F7010" s="9">
        <f t="shared" si="226"/>
        <v>18300000</v>
      </c>
      <c r="G7010" s="9">
        <v>183</v>
      </c>
      <c r="H7010" s="10">
        <v>19760340</v>
      </c>
      <c r="I7010" s="11">
        <v>25908822079.241367</v>
      </c>
      <c r="J7010" s="11">
        <v>254053</v>
      </c>
      <c r="K7010" s="11">
        <v>101981.95683279225</v>
      </c>
      <c r="L7010" s="12">
        <v>0</v>
      </c>
      <c r="M7010" s="11">
        <v>294</v>
      </c>
      <c r="N7010" s="13"/>
      <c r="O7010" t="str">
        <f t="shared" si="227"/>
        <v/>
      </c>
    </row>
    <row r="7011" spans="1:15" hidden="1">
      <c r="A7011" s="41" t="s">
        <v>94</v>
      </c>
      <c r="B7011" s="46">
        <v>45772</v>
      </c>
      <c r="C7011" s="8" t="s">
        <v>13</v>
      </c>
      <c r="D7011" s="8" t="s">
        <v>90</v>
      </c>
      <c r="E7011" s="8" t="s">
        <v>90</v>
      </c>
      <c r="F7011" s="9">
        <f t="shared" si="226"/>
        <v>-93200000</v>
      </c>
      <c r="G7011" s="9">
        <v>-932</v>
      </c>
      <c r="H7011" s="10">
        <v>-100697940</v>
      </c>
      <c r="I7011" s="11">
        <v>25813774895.473206</v>
      </c>
      <c r="J7011" s="11">
        <v>253121</v>
      </c>
      <c r="K7011" s="11">
        <v>101981.95683279225</v>
      </c>
      <c r="L7011" s="12">
        <v>5650756.2318376303</v>
      </c>
      <c r="M7011" s="11">
        <v>295</v>
      </c>
      <c r="N7011" s="13"/>
      <c r="O7011" t="str">
        <f t="shared" si="227"/>
        <v/>
      </c>
    </row>
    <row r="7012" spans="1:15" hidden="1">
      <c r="A7012" s="41" t="s">
        <v>94</v>
      </c>
      <c r="B7012" s="46">
        <v>45772</v>
      </c>
      <c r="C7012" s="8" t="s">
        <v>13</v>
      </c>
      <c r="D7012" s="8" t="s">
        <v>90</v>
      </c>
      <c r="E7012" s="8" t="s">
        <v>90</v>
      </c>
      <c r="F7012" s="9">
        <f t="shared" si="226"/>
        <v>-900000</v>
      </c>
      <c r="G7012" s="9">
        <v>-9</v>
      </c>
      <c r="H7012" s="10">
        <v>-972405</v>
      </c>
      <c r="I7012" s="11">
        <v>25812857057.86171</v>
      </c>
      <c r="J7012" s="11">
        <v>253112</v>
      </c>
      <c r="K7012" s="11">
        <v>101981.95683279225</v>
      </c>
      <c r="L7012" s="12">
        <v>54567.38850486977</v>
      </c>
      <c r="M7012" s="11">
        <v>296</v>
      </c>
      <c r="N7012" s="13"/>
      <c r="O7012" t="str">
        <f t="shared" si="227"/>
        <v/>
      </c>
    </row>
    <row r="7013" spans="1:15" hidden="1">
      <c r="A7013" s="41" t="s">
        <v>94</v>
      </c>
      <c r="B7013" s="46">
        <v>45772</v>
      </c>
      <c r="C7013" s="8" t="s">
        <v>13</v>
      </c>
      <c r="D7013" s="8" t="s">
        <v>14</v>
      </c>
      <c r="E7013" s="8" t="s">
        <v>14</v>
      </c>
      <c r="F7013" s="9">
        <f t="shared" si="226"/>
        <v>-9300000</v>
      </c>
      <c r="G7013" s="9">
        <v>-93</v>
      </c>
      <c r="H7013" s="10">
        <v>-9926913</v>
      </c>
      <c r="I7013" s="11">
        <v>19968539937.564579</v>
      </c>
      <c r="J7013" s="11">
        <v>198315</v>
      </c>
      <c r="K7013" s="11">
        <v>100691.02154433391</v>
      </c>
      <c r="L7013" s="12">
        <v>562647.99637694657</v>
      </c>
      <c r="M7013" s="11">
        <v>975</v>
      </c>
      <c r="N7013" s="13"/>
      <c r="O7013" t="str">
        <f t="shared" si="227"/>
        <v/>
      </c>
    </row>
    <row r="7014" spans="1:15" hidden="1">
      <c r="A7014" s="41" t="s">
        <v>94</v>
      </c>
      <c r="B7014" s="46">
        <v>45772</v>
      </c>
      <c r="C7014" s="8" t="s">
        <v>13</v>
      </c>
      <c r="D7014" s="8" t="s">
        <v>90</v>
      </c>
      <c r="E7014" s="8" t="s">
        <v>90</v>
      </c>
      <c r="F7014" s="9">
        <f t="shared" si="226"/>
        <v>-1300000</v>
      </c>
      <c r="G7014" s="9">
        <v>-13</v>
      </c>
      <c r="H7014" s="10">
        <v>-1404585</v>
      </c>
      <c r="I7014" s="11">
        <v>25811531292.422882</v>
      </c>
      <c r="J7014" s="11">
        <v>253099</v>
      </c>
      <c r="K7014" s="11">
        <v>101981.95683279225</v>
      </c>
      <c r="L7014" s="12">
        <v>78819.561173700728</v>
      </c>
      <c r="M7014" s="11">
        <v>297</v>
      </c>
      <c r="N7014" s="13"/>
      <c r="O7014" t="str">
        <f t="shared" si="227"/>
        <v/>
      </c>
    </row>
    <row r="7015" spans="1:15" hidden="1">
      <c r="A7015" s="41" t="s">
        <v>94</v>
      </c>
      <c r="B7015" s="46">
        <v>45772</v>
      </c>
      <c r="C7015" s="8" t="s">
        <v>13</v>
      </c>
      <c r="D7015" s="8" t="s">
        <v>90</v>
      </c>
      <c r="E7015" s="8" t="s">
        <v>90</v>
      </c>
      <c r="F7015" s="9">
        <f t="shared" si="226"/>
        <v>-9200000</v>
      </c>
      <c r="G7015" s="9">
        <v>-92</v>
      </c>
      <c r="H7015" s="10">
        <v>-9940140</v>
      </c>
      <c r="I7015" s="11">
        <v>25802148952.394264</v>
      </c>
      <c r="J7015" s="11">
        <v>253007</v>
      </c>
      <c r="K7015" s="11">
        <v>101981.95683279225</v>
      </c>
      <c r="L7015" s="12">
        <v>557799.97138311341</v>
      </c>
      <c r="M7015" s="11">
        <v>298</v>
      </c>
      <c r="N7015" s="13"/>
      <c r="O7015" t="str">
        <f t="shared" si="227"/>
        <v/>
      </c>
    </row>
    <row r="7016" spans="1:15" hidden="1">
      <c r="A7016" s="41" t="s">
        <v>94</v>
      </c>
      <c r="B7016" s="46">
        <v>45772</v>
      </c>
      <c r="C7016" s="8" t="s">
        <v>13</v>
      </c>
      <c r="D7016" s="8" t="s">
        <v>90</v>
      </c>
      <c r="E7016" s="8" t="s">
        <v>90</v>
      </c>
      <c r="F7016" s="9">
        <f t="shared" si="226"/>
        <v>-101700000</v>
      </c>
      <c r="G7016" s="9">
        <v>-1017</v>
      </c>
      <c r="H7016" s="10">
        <v>-109881765</v>
      </c>
      <c r="I7016" s="11">
        <v>25698433302.295315</v>
      </c>
      <c r="J7016" s="11">
        <v>251990</v>
      </c>
      <c r="K7016" s="11">
        <v>101981.95683279225</v>
      </c>
      <c r="L7016" s="12">
        <v>6166114.9010502845</v>
      </c>
      <c r="M7016" s="11">
        <v>299</v>
      </c>
      <c r="N7016" s="13"/>
      <c r="O7016" t="str">
        <f t="shared" si="227"/>
        <v/>
      </c>
    </row>
    <row r="7017" spans="1:15" hidden="1">
      <c r="A7017" s="41" t="s">
        <v>94</v>
      </c>
      <c r="B7017" s="46">
        <v>45772</v>
      </c>
      <c r="C7017" s="8" t="s">
        <v>13</v>
      </c>
      <c r="D7017" s="8" t="s">
        <v>14</v>
      </c>
      <c r="E7017" s="8" t="s">
        <v>14</v>
      </c>
      <c r="F7017" s="9">
        <f t="shared" si="226"/>
        <v>-9300000</v>
      </c>
      <c r="G7017" s="9">
        <v>-93</v>
      </c>
      <c r="H7017" s="10">
        <v>-9926913</v>
      </c>
      <c r="I7017" s="11">
        <v>19959175672.560955</v>
      </c>
      <c r="J7017" s="11">
        <v>198222</v>
      </c>
      <c r="K7017" s="11">
        <v>100691.02154433391</v>
      </c>
      <c r="L7017" s="12">
        <v>562647.99637694657</v>
      </c>
      <c r="M7017" s="11">
        <v>976</v>
      </c>
      <c r="N7017" s="13"/>
      <c r="O7017" t="str">
        <f t="shared" si="227"/>
        <v/>
      </c>
    </row>
    <row r="7018" spans="1:15" hidden="1">
      <c r="A7018" s="41" t="s">
        <v>94</v>
      </c>
      <c r="B7018" s="46">
        <v>45772</v>
      </c>
      <c r="C7018" s="8" t="s">
        <v>13</v>
      </c>
      <c r="D7018" s="8" t="s">
        <v>90</v>
      </c>
      <c r="E7018" s="8" t="s">
        <v>90</v>
      </c>
      <c r="F7018" s="9">
        <f t="shared" si="226"/>
        <v>-6500000</v>
      </c>
      <c r="G7018" s="9">
        <v>-65</v>
      </c>
      <c r="H7018" s="10">
        <v>-7022925</v>
      </c>
      <c r="I7018" s="11">
        <v>25691804475.101185</v>
      </c>
      <c r="J7018" s="11">
        <v>251925</v>
      </c>
      <c r="K7018" s="11">
        <v>101981.95683279225</v>
      </c>
      <c r="L7018" s="12">
        <v>394097.80586850364</v>
      </c>
      <c r="M7018" s="11">
        <v>300</v>
      </c>
      <c r="N7018" s="13"/>
      <c r="O7018" t="str">
        <f t="shared" si="227"/>
        <v/>
      </c>
    </row>
    <row r="7019" spans="1:15" hidden="1">
      <c r="A7019" s="41" t="s">
        <v>94</v>
      </c>
      <c r="B7019" s="46">
        <v>45772</v>
      </c>
      <c r="C7019" s="8" t="s">
        <v>13</v>
      </c>
      <c r="D7019" s="8" t="s">
        <v>90</v>
      </c>
      <c r="E7019" s="8" t="s">
        <v>90</v>
      </c>
      <c r="F7019" s="9">
        <f t="shared" si="226"/>
        <v>-64700000</v>
      </c>
      <c r="G7019" s="9">
        <v>-647</v>
      </c>
      <c r="H7019" s="10">
        <v>-69905115</v>
      </c>
      <c r="I7019" s="11">
        <v>25625822149.030369</v>
      </c>
      <c r="J7019" s="11">
        <v>251278</v>
      </c>
      <c r="K7019" s="11">
        <v>101981.95683279225</v>
      </c>
      <c r="L7019" s="12">
        <v>3922788.9291834161</v>
      </c>
      <c r="M7019" s="11">
        <v>301</v>
      </c>
      <c r="N7019" s="13"/>
      <c r="O7019" t="str">
        <f t="shared" si="227"/>
        <v/>
      </c>
    </row>
    <row r="7020" spans="1:15" hidden="1">
      <c r="A7020" s="41" t="s">
        <v>94</v>
      </c>
      <c r="B7020" s="46">
        <v>45772</v>
      </c>
      <c r="C7020" s="8" t="s">
        <v>13</v>
      </c>
      <c r="D7020" s="8" t="s">
        <v>14</v>
      </c>
      <c r="E7020" s="8" t="s">
        <v>14</v>
      </c>
      <c r="F7020" s="9">
        <f t="shared" si="226"/>
        <v>-1800000</v>
      </c>
      <c r="G7020" s="9">
        <v>-18</v>
      </c>
      <c r="H7020" s="10">
        <v>-1921338</v>
      </c>
      <c r="I7020" s="11">
        <v>19957363234.173157</v>
      </c>
      <c r="J7020" s="11">
        <v>198204</v>
      </c>
      <c r="K7020" s="11">
        <v>100691.02154433391</v>
      </c>
      <c r="L7020" s="12">
        <v>108899.61220198963</v>
      </c>
      <c r="M7020" s="11">
        <v>977</v>
      </c>
      <c r="N7020" s="13"/>
      <c r="O7020" t="str">
        <f t="shared" si="227"/>
        <v/>
      </c>
    </row>
    <row r="7021" spans="1:15" hidden="1">
      <c r="A7021" s="41" t="s">
        <v>94</v>
      </c>
      <c r="B7021" s="46">
        <v>45772</v>
      </c>
      <c r="C7021" s="8" t="s">
        <v>13</v>
      </c>
      <c r="D7021" s="8" t="s">
        <v>90</v>
      </c>
      <c r="E7021" s="8" t="s">
        <v>90</v>
      </c>
      <c r="F7021" s="9">
        <f t="shared" si="226"/>
        <v>-4500000</v>
      </c>
      <c r="G7021" s="9">
        <v>-45</v>
      </c>
      <c r="H7021" s="10">
        <v>-4862025</v>
      </c>
      <c r="I7021" s="11">
        <v>25621232960.972893</v>
      </c>
      <c r="J7021" s="11">
        <v>251233</v>
      </c>
      <c r="K7021" s="11">
        <v>101981.95683279225</v>
      </c>
      <c r="L7021" s="12">
        <v>272836.94252434932</v>
      </c>
      <c r="M7021" s="11">
        <v>302</v>
      </c>
      <c r="N7021" s="13"/>
      <c r="O7021" t="str">
        <f t="shared" si="227"/>
        <v/>
      </c>
    </row>
    <row r="7022" spans="1:15" hidden="1">
      <c r="A7022" s="41" t="s">
        <v>94</v>
      </c>
      <c r="B7022" s="46">
        <v>45772</v>
      </c>
      <c r="C7022" s="8" t="s">
        <v>13</v>
      </c>
      <c r="D7022" s="8" t="s">
        <v>90</v>
      </c>
      <c r="E7022" s="8" t="s">
        <v>90</v>
      </c>
      <c r="F7022" s="9">
        <f t="shared" si="226"/>
        <v>-900000</v>
      </c>
      <c r="G7022" s="9">
        <v>-9</v>
      </c>
      <c r="H7022" s="10">
        <v>-972405</v>
      </c>
      <c r="I7022" s="11">
        <v>25620315123.361397</v>
      </c>
      <c r="J7022" s="11">
        <v>251224</v>
      </c>
      <c r="K7022" s="11">
        <v>101981.95683279225</v>
      </c>
      <c r="L7022" s="12">
        <v>54567.38850486977</v>
      </c>
      <c r="M7022" s="11">
        <v>303</v>
      </c>
      <c r="N7022" s="13"/>
      <c r="O7022" t="str">
        <f t="shared" si="227"/>
        <v/>
      </c>
    </row>
    <row r="7023" spans="1:15" hidden="1">
      <c r="A7023" s="41" t="s">
        <v>94</v>
      </c>
      <c r="B7023" s="46">
        <v>45772</v>
      </c>
      <c r="C7023" s="8" t="s">
        <v>13</v>
      </c>
      <c r="D7023" s="8" t="s">
        <v>90</v>
      </c>
      <c r="E7023" s="8" t="s">
        <v>90</v>
      </c>
      <c r="F7023" s="9">
        <f t="shared" si="226"/>
        <v>-900000</v>
      </c>
      <c r="G7023" s="9">
        <v>-9</v>
      </c>
      <c r="H7023" s="10">
        <v>-972405</v>
      </c>
      <c r="I7023" s="11">
        <v>25619397285.749901</v>
      </c>
      <c r="J7023" s="11">
        <v>251215</v>
      </c>
      <c r="K7023" s="11">
        <v>101981.95683279225</v>
      </c>
      <c r="L7023" s="12">
        <v>54567.38850486977</v>
      </c>
      <c r="M7023" s="11">
        <v>304</v>
      </c>
      <c r="N7023" s="13"/>
      <c r="O7023" t="str">
        <f t="shared" si="227"/>
        <v/>
      </c>
    </row>
    <row r="7024" spans="1:15" hidden="1">
      <c r="A7024" s="41" t="s">
        <v>94</v>
      </c>
      <c r="B7024" s="46">
        <v>45772</v>
      </c>
      <c r="C7024" s="8" t="s">
        <v>13</v>
      </c>
      <c r="D7024" s="8" t="s">
        <v>14</v>
      </c>
      <c r="E7024" s="8" t="s">
        <v>14</v>
      </c>
      <c r="F7024" s="9">
        <f t="shared" si="226"/>
        <v>900000</v>
      </c>
      <c r="G7024" s="9">
        <v>9</v>
      </c>
      <c r="H7024" s="10">
        <v>959958</v>
      </c>
      <c r="I7024" s="11">
        <v>19958323192.173157</v>
      </c>
      <c r="J7024" s="11">
        <v>198213</v>
      </c>
      <c r="K7024" s="11">
        <v>100691.29266078994</v>
      </c>
      <c r="L7024" s="12">
        <v>0</v>
      </c>
      <c r="M7024" s="11">
        <v>978</v>
      </c>
      <c r="N7024" s="13"/>
      <c r="O7024" t="str">
        <f t="shared" si="227"/>
        <v/>
      </c>
    </row>
    <row r="7025" spans="1:15" hidden="1">
      <c r="A7025" s="41" t="s">
        <v>94</v>
      </c>
      <c r="B7025" s="46">
        <v>45772</v>
      </c>
      <c r="C7025" s="8" t="s">
        <v>13</v>
      </c>
      <c r="D7025" s="8" t="s">
        <v>14</v>
      </c>
      <c r="E7025" s="8" t="s">
        <v>14</v>
      </c>
      <c r="F7025" s="9">
        <f t="shared" si="226"/>
        <v>-1800000</v>
      </c>
      <c r="G7025" s="9">
        <v>-18</v>
      </c>
      <c r="H7025" s="10">
        <v>-1921338</v>
      </c>
      <c r="I7025" s="11">
        <v>19956510748.905262</v>
      </c>
      <c r="J7025" s="11">
        <v>198195</v>
      </c>
      <c r="K7025" s="11">
        <v>100691.29266078994</v>
      </c>
      <c r="L7025" s="12">
        <v>108894.73210578109</v>
      </c>
      <c r="M7025" s="11">
        <v>979</v>
      </c>
      <c r="N7025" s="13"/>
      <c r="O7025" t="str">
        <f t="shared" si="227"/>
        <v/>
      </c>
    </row>
    <row r="7026" spans="1:15" hidden="1">
      <c r="A7026" s="41" t="s">
        <v>94</v>
      </c>
      <c r="B7026" s="46">
        <v>45772</v>
      </c>
      <c r="C7026" s="8" t="s">
        <v>13</v>
      </c>
      <c r="D7026" s="8" t="s">
        <v>90</v>
      </c>
      <c r="E7026" s="8" t="s">
        <v>90</v>
      </c>
      <c r="F7026" s="9">
        <f t="shared" si="226"/>
        <v>-1800000</v>
      </c>
      <c r="G7026" s="9">
        <v>-18</v>
      </c>
      <c r="H7026" s="10">
        <v>-1944810</v>
      </c>
      <c r="I7026" s="11">
        <v>25617561610.526909</v>
      </c>
      <c r="J7026" s="11">
        <v>251197</v>
      </c>
      <c r="K7026" s="11">
        <v>101981.95683279225</v>
      </c>
      <c r="L7026" s="12">
        <v>109134.77700973954</v>
      </c>
      <c r="M7026" s="11">
        <v>305</v>
      </c>
      <c r="N7026" s="13"/>
      <c r="O7026" t="str">
        <f t="shared" si="227"/>
        <v/>
      </c>
    </row>
    <row r="7027" spans="1:15" hidden="1">
      <c r="A7027" s="41" t="s">
        <v>94</v>
      </c>
      <c r="B7027" s="46">
        <v>45772</v>
      </c>
      <c r="C7027" s="8" t="s">
        <v>13</v>
      </c>
      <c r="D7027" s="8" t="s">
        <v>90</v>
      </c>
      <c r="E7027" s="8" t="s">
        <v>90</v>
      </c>
      <c r="F7027" s="9">
        <f t="shared" si="226"/>
        <v>-5300000</v>
      </c>
      <c r="G7027" s="9">
        <v>-53</v>
      </c>
      <c r="H7027" s="10">
        <v>-5726385</v>
      </c>
      <c r="I7027" s="11">
        <v>25612156566.81477</v>
      </c>
      <c r="J7027" s="11">
        <v>251144</v>
      </c>
      <c r="K7027" s="11">
        <v>101981.95683279225</v>
      </c>
      <c r="L7027" s="12">
        <v>321341.28786201123</v>
      </c>
      <c r="M7027" s="11">
        <v>306</v>
      </c>
      <c r="N7027" s="13"/>
      <c r="O7027" t="str">
        <f t="shared" si="227"/>
        <v/>
      </c>
    </row>
    <row r="7028" spans="1:15" hidden="1">
      <c r="A7028" s="41" t="s">
        <v>94</v>
      </c>
      <c r="B7028" s="46">
        <v>45772</v>
      </c>
      <c r="C7028" s="8" t="s">
        <v>13</v>
      </c>
      <c r="D7028" s="8" t="s">
        <v>14</v>
      </c>
      <c r="E7028" s="8" t="s">
        <v>14</v>
      </c>
      <c r="F7028" s="9">
        <f t="shared" si="226"/>
        <v>-900000</v>
      </c>
      <c r="G7028" s="9">
        <v>-9</v>
      </c>
      <c r="H7028" s="10">
        <v>-960669</v>
      </c>
      <c r="I7028" s="11">
        <v>19955604527.271317</v>
      </c>
      <c r="J7028" s="11">
        <v>198186</v>
      </c>
      <c r="K7028" s="11">
        <v>100691.29266078994</v>
      </c>
      <c r="L7028" s="12">
        <v>54447.366052890546</v>
      </c>
      <c r="M7028" s="11">
        <v>980</v>
      </c>
      <c r="N7028" s="13"/>
      <c r="O7028" t="str">
        <f t="shared" si="227"/>
        <v/>
      </c>
    </row>
    <row r="7029" spans="1:15" hidden="1">
      <c r="A7029" s="41" t="s">
        <v>94</v>
      </c>
      <c r="B7029" s="46">
        <v>45772</v>
      </c>
      <c r="C7029" s="8" t="s">
        <v>13</v>
      </c>
      <c r="D7029" s="8" t="s">
        <v>90</v>
      </c>
      <c r="E7029" s="8" t="s">
        <v>90</v>
      </c>
      <c r="F7029" s="9">
        <f t="shared" si="226"/>
        <v>-1800000</v>
      </c>
      <c r="G7029" s="9">
        <v>-18</v>
      </c>
      <c r="H7029" s="10">
        <v>-1944810</v>
      </c>
      <c r="I7029" s="11">
        <v>25610320891.591778</v>
      </c>
      <c r="J7029" s="11">
        <v>251126</v>
      </c>
      <c r="K7029" s="11">
        <v>101981.95683279225</v>
      </c>
      <c r="L7029" s="12">
        <v>109134.77700973954</v>
      </c>
      <c r="M7029" s="11">
        <v>307</v>
      </c>
      <c r="N7029" s="13"/>
      <c r="O7029" t="str">
        <f t="shared" si="227"/>
        <v/>
      </c>
    </row>
    <row r="7030" spans="1:15" hidden="1">
      <c r="A7030" s="41" t="s">
        <v>94</v>
      </c>
      <c r="B7030" s="46">
        <v>45772</v>
      </c>
      <c r="C7030" s="8" t="s">
        <v>13</v>
      </c>
      <c r="D7030" s="8" t="s">
        <v>90</v>
      </c>
      <c r="E7030" s="8" t="s">
        <v>90</v>
      </c>
      <c r="F7030" s="9">
        <f t="shared" si="226"/>
        <v>-900000</v>
      </c>
      <c r="G7030" s="9">
        <v>-9</v>
      </c>
      <c r="H7030" s="10">
        <v>-972405</v>
      </c>
      <c r="I7030" s="11">
        <v>25609403053.980282</v>
      </c>
      <c r="J7030" s="11">
        <v>251117</v>
      </c>
      <c r="K7030" s="11">
        <v>101981.95683279225</v>
      </c>
      <c r="L7030" s="12">
        <v>54567.38850486977</v>
      </c>
      <c r="M7030" s="11">
        <v>308</v>
      </c>
      <c r="N7030" s="13"/>
      <c r="O7030" t="str">
        <f t="shared" si="227"/>
        <v/>
      </c>
    </row>
    <row r="7031" spans="1:15" hidden="1">
      <c r="A7031" s="41" t="s">
        <v>94</v>
      </c>
      <c r="B7031" s="46">
        <v>45772</v>
      </c>
      <c r="C7031" s="8" t="s">
        <v>13</v>
      </c>
      <c r="D7031" s="8" t="s">
        <v>14</v>
      </c>
      <c r="E7031" s="8" t="s">
        <v>14</v>
      </c>
      <c r="F7031" s="9">
        <f t="shared" si="226"/>
        <v>-2300000</v>
      </c>
      <c r="G7031" s="9">
        <v>-23</v>
      </c>
      <c r="H7031" s="10">
        <v>-2455043</v>
      </c>
      <c r="I7031" s="11">
        <v>19953288627.540119</v>
      </c>
      <c r="J7031" s="11">
        <v>198163</v>
      </c>
      <c r="K7031" s="11">
        <v>100691.29266078994</v>
      </c>
      <c r="L7031" s="12">
        <v>139143.26880183117</v>
      </c>
      <c r="M7031" s="11">
        <v>981</v>
      </c>
      <c r="N7031" s="13"/>
      <c r="O7031" t="str">
        <f t="shared" si="227"/>
        <v/>
      </c>
    </row>
    <row r="7032" spans="1:15" hidden="1">
      <c r="A7032" s="41" t="s">
        <v>94</v>
      </c>
      <c r="B7032" s="46">
        <v>45772</v>
      </c>
      <c r="C7032" s="8" t="s">
        <v>13</v>
      </c>
      <c r="D7032" s="8" t="s">
        <v>90</v>
      </c>
      <c r="E7032" s="8" t="s">
        <v>90</v>
      </c>
      <c r="F7032" s="9">
        <f t="shared" si="226"/>
        <v>-900000</v>
      </c>
      <c r="G7032" s="9">
        <v>-9</v>
      </c>
      <c r="H7032" s="10">
        <v>-972405</v>
      </c>
      <c r="I7032" s="11">
        <v>25608485216.368786</v>
      </c>
      <c r="J7032" s="11">
        <v>251108</v>
      </c>
      <c r="K7032" s="11">
        <v>101981.95683279225</v>
      </c>
      <c r="L7032" s="12">
        <v>54567.38850486977</v>
      </c>
      <c r="M7032" s="11">
        <v>309</v>
      </c>
      <c r="N7032" s="13"/>
      <c r="O7032" t="str">
        <f t="shared" si="227"/>
        <v/>
      </c>
    </row>
    <row r="7033" spans="1:15" hidden="1">
      <c r="A7033" s="41" t="s">
        <v>94</v>
      </c>
      <c r="B7033" s="46">
        <v>45772</v>
      </c>
      <c r="C7033" s="8" t="s">
        <v>13</v>
      </c>
      <c r="D7033" s="8" t="s">
        <v>90</v>
      </c>
      <c r="E7033" s="8" t="s">
        <v>90</v>
      </c>
      <c r="F7033" s="9">
        <f t="shared" si="226"/>
        <v>-900000</v>
      </c>
      <c r="G7033" s="9">
        <v>-9</v>
      </c>
      <c r="H7033" s="10">
        <v>-972405</v>
      </c>
      <c r="I7033" s="11">
        <v>25607567378.75729</v>
      </c>
      <c r="J7033" s="11">
        <v>251099</v>
      </c>
      <c r="K7033" s="11">
        <v>101981.95683279225</v>
      </c>
      <c r="L7033" s="12">
        <v>54567.38850486977</v>
      </c>
      <c r="M7033" s="11">
        <v>310</v>
      </c>
      <c r="N7033" s="13"/>
      <c r="O7033" t="str">
        <f t="shared" si="227"/>
        <v/>
      </c>
    </row>
    <row r="7034" spans="1:15" hidden="1">
      <c r="A7034" s="41" t="s">
        <v>94</v>
      </c>
      <c r="B7034" s="46">
        <v>45772</v>
      </c>
      <c r="C7034" s="8" t="s">
        <v>13</v>
      </c>
      <c r="D7034" s="8" t="s">
        <v>14</v>
      </c>
      <c r="E7034" s="8" t="s">
        <v>14</v>
      </c>
      <c r="F7034" s="9">
        <f t="shared" si="226"/>
        <v>900000</v>
      </c>
      <c r="G7034" s="9">
        <v>9</v>
      </c>
      <c r="H7034" s="10">
        <v>959364</v>
      </c>
      <c r="I7034" s="11">
        <v>19954247991.540119</v>
      </c>
      <c r="J7034" s="11">
        <v>198172</v>
      </c>
      <c r="K7034" s="11">
        <v>100691.56082362856</v>
      </c>
      <c r="L7034" s="12">
        <v>0</v>
      </c>
      <c r="M7034" s="11">
        <v>982</v>
      </c>
      <c r="N7034" s="13"/>
      <c r="O7034" t="str">
        <f t="shared" si="227"/>
        <v/>
      </c>
    </row>
    <row r="7035" spans="1:15" hidden="1">
      <c r="A7035" s="41" t="s">
        <v>94</v>
      </c>
      <c r="B7035" s="46">
        <v>45772</v>
      </c>
      <c r="C7035" s="8" t="s">
        <v>13</v>
      </c>
      <c r="D7035" s="8" t="s">
        <v>90</v>
      </c>
      <c r="E7035" s="8" t="s">
        <v>90</v>
      </c>
      <c r="F7035" s="9">
        <f t="shared" si="226"/>
        <v>-3700000</v>
      </c>
      <c r="G7035" s="9">
        <v>-37</v>
      </c>
      <c r="H7035" s="10">
        <v>-3997665</v>
      </c>
      <c r="I7035" s="11">
        <v>25603794046.354477</v>
      </c>
      <c r="J7035" s="11">
        <v>251062</v>
      </c>
      <c r="K7035" s="11">
        <v>101981.95683279225</v>
      </c>
      <c r="L7035" s="12">
        <v>224332.59718668694</v>
      </c>
      <c r="M7035" s="11">
        <v>311</v>
      </c>
      <c r="N7035" s="13"/>
      <c r="O7035" t="str">
        <f t="shared" si="227"/>
        <v/>
      </c>
    </row>
    <row r="7036" spans="1:15" hidden="1">
      <c r="A7036" s="41" t="s">
        <v>94</v>
      </c>
      <c r="B7036" s="46">
        <v>45772</v>
      </c>
      <c r="C7036" s="8" t="s">
        <v>13</v>
      </c>
      <c r="D7036" s="8" t="s">
        <v>90</v>
      </c>
      <c r="E7036" s="8" t="s">
        <v>90</v>
      </c>
      <c r="F7036" s="9">
        <f t="shared" si="226"/>
        <v>-47100000</v>
      </c>
      <c r="G7036" s="9">
        <v>-471</v>
      </c>
      <c r="H7036" s="10">
        <v>-50889195</v>
      </c>
      <c r="I7036" s="11">
        <v>25555760544.686234</v>
      </c>
      <c r="J7036" s="11">
        <v>250591</v>
      </c>
      <c r="K7036" s="11">
        <v>101981.95683279225</v>
      </c>
      <c r="L7036" s="12">
        <v>2855693.3317548484</v>
      </c>
      <c r="M7036" s="11">
        <v>312</v>
      </c>
      <c r="N7036" s="13"/>
      <c r="O7036" t="str">
        <f t="shared" si="227"/>
        <v/>
      </c>
    </row>
    <row r="7037" spans="1:15" hidden="1">
      <c r="A7037" s="41" t="s">
        <v>94</v>
      </c>
      <c r="B7037" s="46">
        <v>45772</v>
      </c>
      <c r="C7037" s="8" t="s">
        <v>13</v>
      </c>
      <c r="D7037" s="8" t="s">
        <v>90</v>
      </c>
      <c r="E7037" s="8" t="s">
        <v>90</v>
      </c>
      <c r="F7037" s="9">
        <f t="shared" si="226"/>
        <v>-277500000</v>
      </c>
      <c r="G7037" s="9">
        <v>-2775</v>
      </c>
      <c r="H7037" s="10">
        <v>-299824875</v>
      </c>
      <c r="I7037" s="11">
        <v>25272760614.475235</v>
      </c>
      <c r="J7037" s="11">
        <v>247816</v>
      </c>
      <c r="K7037" s="11">
        <v>101981.95683279225</v>
      </c>
      <c r="L7037" s="12">
        <v>16824944.789001524</v>
      </c>
      <c r="M7037" s="11">
        <v>313</v>
      </c>
      <c r="N7037" s="13"/>
      <c r="O7037" t="str">
        <f t="shared" si="227"/>
        <v/>
      </c>
    </row>
    <row r="7038" spans="1:15" hidden="1">
      <c r="A7038" s="41" t="s">
        <v>94</v>
      </c>
      <c r="B7038" s="46">
        <v>45775</v>
      </c>
      <c r="C7038" s="8" t="s">
        <v>13</v>
      </c>
      <c r="D7038" s="8" t="s">
        <v>15</v>
      </c>
      <c r="E7038" s="8" t="s">
        <v>15</v>
      </c>
      <c r="F7038" s="9">
        <f t="shared" si="226"/>
        <v>93300000</v>
      </c>
      <c r="G7038" s="9">
        <v>933</v>
      </c>
      <c r="H7038" s="10">
        <v>101360187</v>
      </c>
      <c r="I7038" s="11">
        <v>11667558613.739105</v>
      </c>
      <c r="J7038" s="11">
        <v>109549</v>
      </c>
      <c r="K7038" s="11">
        <v>106505.38675605533</v>
      </c>
      <c r="L7038" s="12">
        <v>0</v>
      </c>
      <c r="M7038" s="11">
        <v>2952</v>
      </c>
      <c r="N7038" s="13"/>
      <c r="O7038" t="str">
        <f t="shared" si="227"/>
        <v/>
      </c>
    </row>
    <row r="7039" spans="1:15" hidden="1">
      <c r="A7039" s="41" t="s">
        <v>94</v>
      </c>
      <c r="B7039" s="46">
        <v>45775</v>
      </c>
      <c r="C7039" s="8" t="s">
        <v>13</v>
      </c>
      <c r="D7039" s="8" t="s">
        <v>90</v>
      </c>
      <c r="E7039" s="8" t="s">
        <v>90</v>
      </c>
      <c r="F7039" s="9">
        <f t="shared" si="226"/>
        <v>-1800000</v>
      </c>
      <c r="G7039" s="9">
        <v>-18</v>
      </c>
      <c r="H7039" s="10">
        <v>-1945224</v>
      </c>
      <c r="I7039" s="11">
        <v>25270924939.252243</v>
      </c>
      <c r="J7039" s="11">
        <v>247798</v>
      </c>
      <c r="K7039" s="11">
        <v>101981.95683279225</v>
      </c>
      <c r="L7039" s="12">
        <v>109548.77700973954</v>
      </c>
      <c r="M7039" s="11">
        <v>314</v>
      </c>
      <c r="N7039" s="13"/>
      <c r="O7039" t="str">
        <f t="shared" si="227"/>
        <v/>
      </c>
    </row>
    <row r="7040" spans="1:15" hidden="1">
      <c r="A7040" s="41" t="s">
        <v>94</v>
      </c>
      <c r="B7040" s="46">
        <v>45775</v>
      </c>
      <c r="C7040" s="8" t="s">
        <v>13</v>
      </c>
      <c r="D7040" s="8" t="s">
        <v>15</v>
      </c>
      <c r="E7040" s="8" t="s">
        <v>15</v>
      </c>
      <c r="F7040" s="9">
        <f t="shared" si="226"/>
        <v>2800000</v>
      </c>
      <c r="G7040" s="9">
        <v>28</v>
      </c>
      <c r="H7040" s="10">
        <v>3041528</v>
      </c>
      <c r="I7040" s="11">
        <v>11670600141.739105</v>
      </c>
      <c r="J7040" s="11">
        <v>109577</v>
      </c>
      <c r="K7040" s="11">
        <v>106505.92863227781</v>
      </c>
      <c r="L7040" s="12">
        <v>0</v>
      </c>
      <c r="M7040" s="11">
        <v>2953</v>
      </c>
      <c r="N7040" s="13"/>
      <c r="O7040" t="str">
        <f t="shared" si="227"/>
        <v/>
      </c>
    </row>
    <row r="7041" spans="1:15" hidden="1">
      <c r="A7041" s="41" t="s">
        <v>94</v>
      </c>
      <c r="B7041" s="46">
        <v>45775</v>
      </c>
      <c r="C7041" s="8" t="s">
        <v>13</v>
      </c>
      <c r="D7041" s="8" t="s">
        <v>90</v>
      </c>
      <c r="E7041" s="8" t="s">
        <v>90</v>
      </c>
      <c r="F7041" s="9">
        <f t="shared" si="226"/>
        <v>-900000</v>
      </c>
      <c r="G7041" s="9">
        <v>-9</v>
      </c>
      <c r="H7041" s="10">
        <v>-972612</v>
      </c>
      <c r="I7041" s="11">
        <v>25270007101.640747</v>
      </c>
      <c r="J7041" s="11">
        <v>247789</v>
      </c>
      <c r="K7041" s="11">
        <v>101981.95683279225</v>
      </c>
      <c r="L7041" s="12">
        <v>54774.38850486977</v>
      </c>
      <c r="M7041" s="11">
        <v>315</v>
      </c>
      <c r="N7041" s="13"/>
      <c r="O7041" t="str">
        <f t="shared" si="227"/>
        <v/>
      </c>
    </row>
    <row r="7042" spans="1:15" hidden="1">
      <c r="A7042" s="41" t="s">
        <v>94</v>
      </c>
      <c r="B7042" s="46">
        <v>45775</v>
      </c>
      <c r="C7042" s="8" t="s">
        <v>13</v>
      </c>
      <c r="D7042" s="8" t="s">
        <v>15</v>
      </c>
      <c r="E7042" s="8" t="s">
        <v>15</v>
      </c>
      <c r="F7042" s="9">
        <f t="shared" si="226"/>
        <v>1200000</v>
      </c>
      <c r="G7042" s="9">
        <v>12</v>
      </c>
      <c r="H7042" s="10">
        <v>1303512</v>
      </c>
      <c r="I7042" s="11">
        <v>11671903653.739105</v>
      </c>
      <c r="J7042" s="11">
        <v>109589</v>
      </c>
      <c r="K7042" s="11">
        <v>106506.16078017963</v>
      </c>
      <c r="L7042" s="12">
        <v>0</v>
      </c>
      <c r="M7042" s="11">
        <v>2954</v>
      </c>
      <c r="N7042" s="13"/>
      <c r="O7042" t="str">
        <f t="shared" si="227"/>
        <v/>
      </c>
    </row>
    <row r="7043" spans="1:15" hidden="1">
      <c r="A7043" s="41" t="s">
        <v>94</v>
      </c>
      <c r="B7043" s="46">
        <v>45775</v>
      </c>
      <c r="C7043" s="8" t="s">
        <v>13</v>
      </c>
      <c r="D7043" s="8" t="s">
        <v>90</v>
      </c>
      <c r="E7043" s="8" t="s">
        <v>90</v>
      </c>
      <c r="F7043" s="9">
        <f t="shared" si="226"/>
        <v>-1800000</v>
      </c>
      <c r="G7043" s="9">
        <v>-18</v>
      </c>
      <c r="H7043" s="10">
        <v>-1945224</v>
      </c>
      <c r="I7043" s="11">
        <v>25268171426.417755</v>
      </c>
      <c r="J7043" s="11">
        <v>247771</v>
      </c>
      <c r="K7043" s="11">
        <v>101981.95683279225</v>
      </c>
      <c r="L7043" s="12">
        <v>109548.77700973954</v>
      </c>
      <c r="M7043" s="11">
        <v>316</v>
      </c>
      <c r="N7043" s="13"/>
      <c r="O7043" t="str">
        <f t="shared" si="227"/>
        <v/>
      </c>
    </row>
    <row r="7044" spans="1:15" hidden="1">
      <c r="A7044" s="41" t="s">
        <v>94</v>
      </c>
      <c r="B7044" s="46">
        <v>45775</v>
      </c>
      <c r="C7044" s="8" t="s">
        <v>13</v>
      </c>
      <c r="D7044" s="8" t="s">
        <v>90</v>
      </c>
      <c r="E7044" s="8" t="s">
        <v>90</v>
      </c>
      <c r="F7044" s="9">
        <f t="shared" si="226"/>
        <v>-19800000</v>
      </c>
      <c r="G7044" s="9">
        <v>-198</v>
      </c>
      <c r="H7044" s="10">
        <v>-21397464</v>
      </c>
      <c r="I7044" s="11">
        <v>25247978998.964863</v>
      </c>
      <c r="J7044" s="11">
        <v>247573</v>
      </c>
      <c r="K7044" s="11">
        <v>101981.95683279225</v>
      </c>
      <c r="L7044" s="12">
        <v>1205036.547107134</v>
      </c>
      <c r="M7044" s="11">
        <v>317</v>
      </c>
      <c r="N7044" s="13"/>
      <c r="O7044" t="str">
        <f t="shared" si="227"/>
        <v/>
      </c>
    </row>
    <row r="7045" spans="1:15" hidden="1">
      <c r="A7045" s="41" t="s">
        <v>94</v>
      </c>
      <c r="B7045" s="46">
        <v>45775</v>
      </c>
      <c r="C7045" s="8" t="s">
        <v>13</v>
      </c>
      <c r="D7045" s="8" t="s">
        <v>90</v>
      </c>
      <c r="E7045" s="8" t="s">
        <v>90</v>
      </c>
      <c r="F7045" s="9">
        <f t="shared" si="226"/>
        <v>-7300000</v>
      </c>
      <c r="G7045" s="9">
        <v>-73</v>
      </c>
      <c r="H7045" s="10">
        <v>-7888964</v>
      </c>
      <c r="I7045" s="11">
        <v>25240534316.11607</v>
      </c>
      <c r="J7045" s="11">
        <v>247500</v>
      </c>
      <c r="K7045" s="11">
        <v>101981.95683279225</v>
      </c>
      <c r="L7045" s="12">
        <v>444281.15120616648</v>
      </c>
      <c r="M7045" s="11">
        <v>318</v>
      </c>
      <c r="N7045" s="13"/>
      <c r="O7045" t="str">
        <f t="shared" si="227"/>
        <v/>
      </c>
    </row>
    <row r="7046" spans="1:15" hidden="1">
      <c r="A7046" s="41" t="s">
        <v>94</v>
      </c>
      <c r="B7046" s="46">
        <v>45775</v>
      </c>
      <c r="C7046" s="8" t="s">
        <v>13</v>
      </c>
      <c r="D7046" s="8" t="s">
        <v>90</v>
      </c>
      <c r="E7046" s="8" t="s">
        <v>90</v>
      </c>
      <c r="F7046" s="9">
        <f t="shared" si="226"/>
        <v>-3600000</v>
      </c>
      <c r="G7046" s="9">
        <v>-36</v>
      </c>
      <c r="H7046" s="10">
        <v>-3890448</v>
      </c>
      <c r="I7046" s="11">
        <v>25236862965.67009</v>
      </c>
      <c r="J7046" s="11">
        <v>247464</v>
      </c>
      <c r="K7046" s="11">
        <v>101981.95683279225</v>
      </c>
      <c r="L7046" s="12">
        <v>219097.55401947908</v>
      </c>
      <c r="M7046" s="11">
        <v>319</v>
      </c>
      <c r="N7046" s="13"/>
      <c r="O7046" t="str">
        <f t="shared" si="227"/>
        <v/>
      </c>
    </row>
    <row r="7047" spans="1:15" hidden="1">
      <c r="A7047" s="41" t="s">
        <v>94</v>
      </c>
      <c r="B7047" s="46">
        <v>45775</v>
      </c>
      <c r="C7047" s="8" t="s">
        <v>13</v>
      </c>
      <c r="D7047" s="8" t="s">
        <v>90</v>
      </c>
      <c r="E7047" s="8" t="s">
        <v>90</v>
      </c>
      <c r="F7047" s="9">
        <f t="shared" si="226"/>
        <v>-4600000</v>
      </c>
      <c r="G7047" s="9">
        <v>-46</v>
      </c>
      <c r="H7047" s="10">
        <v>-4971128</v>
      </c>
      <c r="I7047" s="11">
        <v>25232171795.655781</v>
      </c>
      <c r="J7047" s="11">
        <v>247418</v>
      </c>
      <c r="K7047" s="11">
        <v>101981.95683279225</v>
      </c>
      <c r="L7047" s="12">
        <v>279957.98569155671</v>
      </c>
      <c r="M7047" s="11">
        <v>320</v>
      </c>
      <c r="N7047" s="13"/>
      <c r="O7047" t="str">
        <f t="shared" si="227"/>
        <v/>
      </c>
    </row>
    <row r="7048" spans="1:15" hidden="1">
      <c r="A7048" s="41" t="s">
        <v>94</v>
      </c>
      <c r="B7048" s="46">
        <v>45775</v>
      </c>
      <c r="C7048" s="8" t="s">
        <v>13</v>
      </c>
      <c r="D7048" s="8" t="s">
        <v>14</v>
      </c>
      <c r="E7048" s="8" t="s">
        <v>14</v>
      </c>
      <c r="F7048" s="9">
        <f t="shared" si="226"/>
        <v>-900000</v>
      </c>
      <c r="G7048" s="9">
        <v>-9</v>
      </c>
      <c r="H7048" s="10">
        <v>-960840</v>
      </c>
      <c r="I7048" s="11">
        <v>19953341767.492706</v>
      </c>
      <c r="J7048" s="11">
        <v>198163</v>
      </c>
      <c r="K7048" s="11">
        <v>100691.56082362856</v>
      </c>
      <c r="L7048" s="12">
        <v>54615.952587342937</v>
      </c>
      <c r="M7048" s="11">
        <v>983</v>
      </c>
      <c r="N7048" s="13"/>
      <c r="O7048" t="str">
        <f t="shared" si="227"/>
        <v/>
      </c>
    </row>
    <row r="7049" spans="1:15" hidden="1">
      <c r="A7049" s="41" t="s">
        <v>94</v>
      </c>
      <c r="B7049" s="46">
        <v>45775</v>
      </c>
      <c r="C7049" s="8" t="s">
        <v>13</v>
      </c>
      <c r="D7049" s="8" t="s">
        <v>90</v>
      </c>
      <c r="E7049" s="8" t="s">
        <v>90</v>
      </c>
      <c r="F7049" s="9">
        <f t="shared" si="226"/>
        <v>-9200000</v>
      </c>
      <c r="G7049" s="9">
        <v>-92</v>
      </c>
      <c r="H7049" s="10">
        <v>-9942256</v>
      </c>
      <c r="I7049" s="11">
        <v>25222789455.627163</v>
      </c>
      <c r="J7049" s="11">
        <v>247326</v>
      </c>
      <c r="K7049" s="11">
        <v>101981.95683279225</v>
      </c>
      <c r="L7049" s="12">
        <v>559915.97138311341</v>
      </c>
      <c r="M7049" s="11">
        <v>321</v>
      </c>
      <c r="N7049" s="13"/>
      <c r="O7049" t="str">
        <f t="shared" si="227"/>
        <v/>
      </c>
    </row>
    <row r="7050" spans="1:15" hidden="1">
      <c r="A7050" s="41" t="s">
        <v>94</v>
      </c>
      <c r="B7050" s="46">
        <v>45775</v>
      </c>
      <c r="C7050" s="8" t="s">
        <v>13</v>
      </c>
      <c r="D7050" s="8" t="s">
        <v>14</v>
      </c>
      <c r="E7050" s="8" t="s">
        <v>14</v>
      </c>
      <c r="F7050" s="9">
        <f t="shared" ref="F7050:F7113" si="228">100000*G7050</f>
        <v>900000</v>
      </c>
      <c r="G7050" s="9">
        <v>9</v>
      </c>
      <c r="H7050" s="10">
        <v>959184</v>
      </c>
      <c r="I7050" s="11">
        <v>19954300951.492706</v>
      </c>
      <c r="J7050" s="11">
        <v>198172</v>
      </c>
      <c r="K7050" s="11">
        <v>100691.82806598664</v>
      </c>
      <c r="L7050" s="12">
        <v>0</v>
      </c>
      <c r="M7050" s="11">
        <v>984</v>
      </c>
      <c r="N7050" s="13"/>
      <c r="O7050" t="str">
        <f t="shared" si="227"/>
        <v/>
      </c>
    </row>
    <row r="7051" spans="1:15" hidden="1">
      <c r="A7051" s="41" t="s">
        <v>94</v>
      </c>
      <c r="B7051" s="46">
        <v>45775</v>
      </c>
      <c r="C7051" s="8" t="s">
        <v>13</v>
      </c>
      <c r="D7051" s="8" t="s">
        <v>46</v>
      </c>
      <c r="E7051" s="8" t="s">
        <v>46</v>
      </c>
      <c r="F7051" s="9">
        <f t="shared" si="228"/>
        <v>18700000</v>
      </c>
      <c r="G7051" s="9">
        <v>187</v>
      </c>
      <c r="H7051" s="10">
        <v>20555601</v>
      </c>
      <c r="I7051" s="11">
        <v>3748363749.515729</v>
      </c>
      <c r="J7051" s="11">
        <v>34519</v>
      </c>
      <c r="K7051" s="11">
        <v>108588.42230411452</v>
      </c>
      <c r="L7051" s="12">
        <v>0</v>
      </c>
      <c r="M7051" s="11">
        <v>2772</v>
      </c>
      <c r="N7051" s="13"/>
      <c r="O7051" t="str">
        <f t="shared" si="227"/>
        <v/>
      </c>
    </row>
    <row r="7052" spans="1:15" hidden="1">
      <c r="A7052" s="41" t="s">
        <v>94</v>
      </c>
      <c r="B7052" s="46">
        <v>45775</v>
      </c>
      <c r="C7052" s="8" t="s">
        <v>13</v>
      </c>
      <c r="D7052" s="8" t="s">
        <v>46</v>
      </c>
      <c r="E7052" s="8" t="s">
        <v>46</v>
      </c>
      <c r="F7052" s="9">
        <f t="shared" si="228"/>
        <v>28000000</v>
      </c>
      <c r="G7052" s="9">
        <v>280</v>
      </c>
      <c r="H7052" s="10">
        <v>30886520</v>
      </c>
      <c r="I7052" s="11">
        <v>3779250269.515729</v>
      </c>
      <c r="J7052" s="11">
        <v>34799</v>
      </c>
      <c r="K7052" s="11">
        <v>108602.26643052182</v>
      </c>
      <c r="L7052" s="12">
        <v>0</v>
      </c>
      <c r="M7052" s="11">
        <v>2773</v>
      </c>
      <c r="N7052" s="13"/>
      <c r="O7052" t="str">
        <f t="shared" si="227"/>
        <v/>
      </c>
    </row>
    <row r="7053" spans="1:15" hidden="1">
      <c r="A7053" s="41" t="s">
        <v>94</v>
      </c>
      <c r="B7053" s="46">
        <v>45775</v>
      </c>
      <c r="C7053" s="8" t="s">
        <v>13</v>
      </c>
      <c r="D7053" s="8" t="s">
        <v>46</v>
      </c>
      <c r="E7053" s="8" t="s">
        <v>46</v>
      </c>
      <c r="F7053" s="9">
        <f t="shared" si="228"/>
        <v>900000</v>
      </c>
      <c r="G7053" s="9">
        <v>9</v>
      </c>
      <c r="H7053" s="10">
        <v>992088</v>
      </c>
      <c r="I7053" s="11">
        <v>3780242357.515729</v>
      </c>
      <c r="J7053" s="11">
        <v>34808</v>
      </c>
      <c r="K7053" s="11">
        <v>108602.68781647118</v>
      </c>
      <c r="L7053" s="12">
        <v>0</v>
      </c>
      <c r="M7053" s="11">
        <v>2774</v>
      </c>
      <c r="N7053" s="13"/>
      <c r="O7053" t="str">
        <f t="shared" si="227"/>
        <v/>
      </c>
    </row>
    <row r="7054" spans="1:15" hidden="1">
      <c r="A7054" s="41" t="s">
        <v>94</v>
      </c>
      <c r="B7054" s="46">
        <v>45775</v>
      </c>
      <c r="C7054" s="8" t="s">
        <v>13</v>
      </c>
      <c r="D7054" s="8" t="s">
        <v>90</v>
      </c>
      <c r="E7054" s="8" t="s">
        <v>90</v>
      </c>
      <c r="F7054" s="9">
        <f t="shared" si="228"/>
        <v>-79400000</v>
      </c>
      <c r="G7054" s="9">
        <v>-794</v>
      </c>
      <c r="H7054" s="10">
        <v>-85805992</v>
      </c>
      <c r="I7054" s="11">
        <v>25141815781.901924</v>
      </c>
      <c r="J7054" s="11">
        <v>246532</v>
      </c>
      <c r="K7054" s="11">
        <v>101981.95683279225</v>
      </c>
      <c r="L7054" s="12">
        <v>4832318.2747629583</v>
      </c>
      <c r="M7054" s="11">
        <v>322</v>
      </c>
      <c r="N7054" s="13"/>
      <c r="O7054" t="str">
        <f t="shared" si="227"/>
        <v/>
      </c>
    </row>
    <row r="7055" spans="1:15" hidden="1">
      <c r="A7055" s="41" t="s">
        <v>94</v>
      </c>
      <c r="B7055" s="46">
        <v>45775</v>
      </c>
      <c r="C7055" s="8" t="s">
        <v>13</v>
      </c>
      <c r="D7055" s="8" t="s">
        <v>90</v>
      </c>
      <c r="E7055" s="8" t="s">
        <v>90</v>
      </c>
      <c r="F7055" s="9">
        <f t="shared" si="228"/>
        <v>-900000</v>
      </c>
      <c r="G7055" s="9">
        <v>-9</v>
      </c>
      <c r="H7055" s="10">
        <v>-972612</v>
      </c>
      <c r="I7055" s="11">
        <v>25140897944.290428</v>
      </c>
      <c r="J7055" s="11">
        <v>246523</v>
      </c>
      <c r="K7055" s="11">
        <v>101981.95683279225</v>
      </c>
      <c r="L7055" s="12">
        <v>54774.38850486977</v>
      </c>
      <c r="M7055" s="11">
        <v>323</v>
      </c>
      <c r="N7055" s="13"/>
      <c r="O7055" t="str">
        <f t="shared" si="227"/>
        <v/>
      </c>
    </row>
    <row r="7056" spans="1:15" hidden="1">
      <c r="A7056" s="41" t="s">
        <v>94</v>
      </c>
      <c r="B7056" s="46">
        <v>45775</v>
      </c>
      <c r="C7056" s="8" t="s">
        <v>13</v>
      </c>
      <c r="D7056" s="8" t="s">
        <v>90</v>
      </c>
      <c r="E7056" s="8" t="s">
        <v>90</v>
      </c>
      <c r="F7056" s="9">
        <f t="shared" si="228"/>
        <v>-21700000</v>
      </c>
      <c r="G7056" s="9">
        <v>-217</v>
      </c>
      <c r="H7056" s="10">
        <v>-23450756</v>
      </c>
      <c r="I7056" s="11">
        <v>25118767859.657711</v>
      </c>
      <c r="J7056" s="11">
        <v>246306</v>
      </c>
      <c r="K7056" s="11">
        <v>101981.95683279225</v>
      </c>
      <c r="L7056" s="12">
        <v>1320671.3672840819</v>
      </c>
      <c r="M7056" s="11">
        <v>324</v>
      </c>
      <c r="N7056" s="13"/>
      <c r="O7056" t="str">
        <f t="shared" ref="O7056:O7119" si="229">IF(M7056=_xlfn.MAXIFS(M:M,D:D,D7056),"X","")</f>
        <v/>
      </c>
    </row>
    <row r="7057" spans="1:15" hidden="1">
      <c r="A7057" s="41" t="s">
        <v>94</v>
      </c>
      <c r="B7057" s="46">
        <v>45775</v>
      </c>
      <c r="C7057" s="8" t="s">
        <v>13</v>
      </c>
      <c r="D7057" s="8" t="s">
        <v>90</v>
      </c>
      <c r="E7057" s="8" t="s">
        <v>90</v>
      </c>
      <c r="F7057" s="9">
        <f t="shared" si="228"/>
        <v>-11100000</v>
      </c>
      <c r="G7057" s="9">
        <v>-111</v>
      </c>
      <c r="H7057" s="10">
        <v>-11995548</v>
      </c>
      <c r="I7057" s="11">
        <v>25107447862.449272</v>
      </c>
      <c r="J7057" s="11">
        <v>246195</v>
      </c>
      <c r="K7057" s="11">
        <v>101981.95683279225</v>
      </c>
      <c r="L7057" s="12">
        <v>675550.79156006128</v>
      </c>
      <c r="M7057" s="11">
        <v>325</v>
      </c>
      <c r="N7057" s="13"/>
      <c r="O7057" t="str">
        <f t="shared" si="229"/>
        <v/>
      </c>
    </row>
    <row r="7058" spans="1:15" hidden="1">
      <c r="A7058" s="41" t="s">
        <v>94</v>
      </c>
      <c r="B7058" s="46">
        <v>45775</v>
      </c>
      <c r="C7058" s="8" t="s">
        <v>13</v>
      </c>
      <c r="D7058" s="8" t="s">
        <v>90</v>
      </c>
      <c r="E7058" s="8" t="s">
        <v>90</v>
      </c>
      <c r="F7058" s="9">
        <f t="shared" si="228"/>
        <v>-3700000</v>
      </c>
      <c r="G7058" s="9">
        <v>-37</v>
      </c>
      <c r="H7058" s="10">
        <v>-3998516</v>
      </c>
      <c r="I7058" s="11">
        <v>25103674530.046459</v>
      </c>
      <c r="J7058" s="11">
        <v>246158</v>
      </c>
      <c r="K7058" s="11">
        <v>101981.95683279225</v>
      </c>
      <c r="L7058" s="12">
        <v>225183.59718668694</v>
      </c>
      <c r="M7058" s="11">
        <v>326</v>
      </c>
      <c r="N7058" s="13"/>
      <c r="O7058" t="str">
        <f t="shared" si="229"/>
        <v/>
      </c>
    </row>
    <row r="7059" spans="1:15" hidden="1">
      <c r="A7059" s="41" t="s">
        <v>94</v>
      </c>
      <c r="B7059" s="46">
        <v>45775</v>
      </c>
      <c r="C7059" s="8" t="s">
        <v>13</v>
      </c>
      <c r="D7059" s="8" t="s">
        <v>90</v>
      </c>
      <c r="E7059" s="8" t="s">
        <v>90</v>
      </c>
      <c r="F7059" s="9">
        <f t="shared" si="228"/>
        <v>-92400000</v>
      </c>
      <c r="G7059" s="9">
        <v>-924</v>
      </c>
      <c r="H7059" s="10">
        <v>-99854832</v>
      </c>
      <c r="I7059" s="11">
        <v>25009443201.932961</v>
      </c>
      <c r="J7059" s="11">
        <v>245234</v>
      </c>
      <c r="K7059" s="11">
        <v>101981.95683279225</v>
      </c>
      <c r="L7059" s="12">
        <v>5623503.8864999712</v>
      </c>
      <c r="M7059" s="11">
        <v>327</v>
      </c>
      <c r="N7059" s="13"/>
      <c r="O7059" t="str">
        <f t="shared" si="229"/>
        <v/>
      </c>
    </row>
    <row r="7060" spans="1:15" hidden="1">
      <c r="A7060" s="41" t="s">
        <v>94</v>
      </c>
      <c r="B7060" s="46">
        <v>45775</v>
      </c>
      <c r="C7060" s="8" t="s">
        <v>13</v>
      </c>
      <c r="D7060" s="8" t="s">
        <v>90</v>
      </c>
      <c r="E7060" s="8" t="s">
        <v>90</v>
      </c>
      <c r="F7060" s="9">
        <f t="shared" si="228"/>
        <v>-1000000</v>
      </c>
      <c r="G7060" s="9">
        <v>-10</v>
      </c>
      <c r="H7060" s="10">
        <v>-1080680</v>
      </c>
      <c r="I7060" s="11">
        <v>25008423382.364632</v>
      </c>
      <c r="J7060" s="11">
        <v>245224</v>
      </c>
      <c r="K7060" s="11">
        <v>101981.95683279225</v>
      </c>
      <c r="L7060" s="12">
        <v>60860.43167207751</v>
      </c>
      <c r="M7060" s="11">
        <v>328</v>
      </c>
      <c r="N7060" s="13"/>
      <c r="O7060" t="str">
        <f t="shared" si="229"/>
        <v/>
      </c>
    </row>
    <row r="7061" spans="1:15" hidden="1">
      <c r="A7061" s="41" t="s">
        <v>94</v>
      </c>
      <c r="B7061" s="46">
        <v>45775</v>
      </c>
      <c r="C7061" s="8" t="s">
        <v>13</v>
      </c>
      <c r="D7061" s="8" t="s">
        <v>90</v>
      </c>
      <c r="E7061" s="8" t="s">
        <v>90</v>
      </c>
      <c r="F7061" s="9">
        <f t="shared" si="228"/>
        <v>-14700000</v>
      </c>
      <c r="G7061" s="9">
        <v>-147</v>
      </c>
      <c r="H7061" s="10">
        <v>-15885996</v>
      </c>
      <c r="I7061" s="11">
        <v>24993432034.710213</v>
      </c>
      <c r="J7061" s="11">
        <v>245077</v>
      </c>
      <c r="K7061" s="11">
        <v>101981.95683279225</v>
      </c>
      <c r="L7061" s="12">
        <v>894648.34557954036</v>
      </c>
      <c r="M7061" s="11">
        <v>329</v>
      </c>
      <c r="N7061" s="13"/>
      <c r="O7061" t="str">
        <f t="shared" si="229"/>
        <v/>
      </c>
    </row>
    <row r="7062" spans="1:15" hidden="1">
      <c r="A7062" s="41" t="s">
        <v>94</v>
      </c>
      <c r="B7062" s="46">
        <v>45775</v>
      </c>
      <c r="C7062" s="8" t="s">
        <v>13</v>
      </c>
      <c r="D7062" s="8" t="s">
        <v>15</v>
      </c>
      <c r="E7062" s="8" t="s">
        <v>15</v>
      </c>
      <c r="F7062" s="9">
        <f t="shared" si="228"/>
        <v>27900000</v>
      </c>
      <c r="G7062" s="9">
        <v>279</v>
      </c>
      <c r="H7062" s="10">
        <v>30310281</v>
      </c>
      <c r="I7062" s="11">
        <v>11702213934.739105</v>
      </c>
      <c r="J7062" s="11">
        <v>109868</v>
      </c>
      <c r="K7062" s="11">
        <v>106511.57693540526</v>
      </c>
      <c r="L7062" s="12">
        <v>0</v>
      </c>
      <c r="M7062" s="11">
        <v>2955</v>
      </c>
      <c r="N7062" s="13"/>
      <c r="O7062" t="str">
        <f t="shared" si="229"/>
        <v/>
      </c>
    </row>
    <row r="7063" spans="1:15" hidden="1">
      <c r="A7063" s="41" t="s">
        <v>94</v>
      </c>
      <c r="B7063" s="46">
        <v>45775</v>
      </c>
      <c r="C7063" s="8" t="s">
        <v>13</v>
      </c>
      <c r="D7063" s="8" t="s">
        <v>90</v>
      </c>
      <c r="E7063" s="8" t="s">
        <v>90</v>
      </c>
      <c r="F7063" s="9">
        <f t="shared" si="228"/>
        <v>-113900000</v>
      </c>
      <c r="G7063" s="9">
        <v>-1139</v>
      </c>
      <c r="H7063" s="10">
        <v>-123089452</v>
      </c>
      <c r="I7063" s="11">
        <v>24877274585.877663</v>
      </c>
      <c r="J7063" s="11">
        <v>243938</v>
      </c>
      <c r="K7063" s="11">
        <v>101981.95683279225</v>
      </c>
      <c r="L7063" s="12">
        <v>6932003.1674496382</v>
      </c>
      <c r="M7063" s="11">
        <v>330</v>
      </c>
      <c r="N7063" s="13"/>
      <c r="O7063" t="str">
        <f t="shared" si="229"/>
        <v/>
      </c>
    </row>
    <row r="7064" spans="1:15" hidden="1">
      <c r="A7064" s="41" t="s">
        <v>94</v>
      </c>
      <c r="B7064" s="46">
        <v>45775</v>
      </c>
      <c r="C7064" s="8" t="s">
        <v>13</v>
      </c>
      <c r="D7064" s="8" t="s">
        <v>90</v>
      </c>
      <c r="E7064" s="8" t="s">
        <v>90</v>
      </c>
      <c r="F7064" s="9">
        <f t="shared" si="228"/>
        <v>-1800000</v>
      </c>
      <c r="G7064" s="9">
        <v>-18</v>
      </c>
      <c r="H7064" s="10">
        <v>-1945224</v>
      </c>
      <c r="I7064" s="11">
        <v>24875438910.654671</v>
      </c>
      <c r="J7064" s="11">
        <v>243920</v>
      </c>
      <c r="K7064" s="11">
        <v>101981.95683279225</v>
      </c>
      <c r="L7064" s="12">
        <v>109548.77700973954</v>
      </c>
      <c r="M7064" s="11">
        <v>331</v>
      </c>
      <c r="N7064" s="13"/>
      <c r="O7064" t="str">
        <f t="shared" si="229"/>
        <v/>
      </c>
    </row>
    <row r="7065" spans="1:15" hidden="1">
      <c r="A7065" s="41" t="s">
        <v>94</v>
      </c>
      <c r="B7065" s="46">
        <v>45775</v>
      </c>
      <c r="C7065" s="8" t="s">
        <v>13</v>
      </c>
      <c r="D7065" s="8" t="s">
        <v>15</v>
      </c>
      <c r="E7065" s="8" t="s">
        <v>15</v>
      </c>
      <c r="F7065" s="9">
        <f t="shared" si="228"/>
        <v>900000</v>
      </c>
      <c r="G7065" s="9">
        <v>9</v>
      </c>
      <c r="H7065" s="10">
        <v>977391</v>
      </c>
      <c r="I7065" s="11">
        <v>11703191325.739105</v>
      </c>
      <c r="J7065" s="11">
        <v>109877</v>
      </c>
      <c r="K7065" s="11">
        <v>106511.7479157522</v>
      </c>
      <c r="L7065" s="12">
        <v>0</v>
      </c>
      <c r="M7065" s="11">
        <v>2956</v>
      </c>
      <c r="N7065" s="13"/>
      <c r="O7065" t="str">
        <f t="shared" si="229"/>
        <v/>
      </c>
    </row>
    <row r="7066" spans="1:15" hidden="1">
      <c r="A7066" s="41" t="s">
        <v>94</v>
      </c>
      <c r="B7066" s="46">
        <v>45775</v>
      </c>
      <c r="C7066" s="8" t="s">
        <v>13</v>
      </c>
      <c r="D7066" s="8" t="s">
        <v>15</v>
      </c>
      <c r="E7066" s="8" t="s">
        <v>15</v>
      </c>
      <c r="F7066" s="9">
        <f t="shared" si="228"/>
        <v>900000</v>
      </c>
      <c r="G7066" s="9">
        <v>9</v>
      </c>
      <c r="H7066" s="10">
        <v>970371</v>
      </c>
      <c r="I7066" s="11">
        <v>11704161696.739105</v>
      </c>
      <c r="J7066" s="11">
        <v>109886</v>
      </c>
      <c r="K7066" s="11">
        <v>106511.85498370224</v>
      </c>
      <c r="L7066" s="12">
        <v>0</v>
      </c>
      <c r="M7066" s="11">
        <v>2957</v>
      </c>
      <c r="N7066" s="13"/>
      <c r="O7066" t="str">
        <f t="shared" si="229"/>
        <v/>
      </c>
    </row>
    <row r="7067" spans="1:15" hidden="1">
      <c r="A7067" s="41" t="s">
        <v>94</v>
      </c>
      <c r="B7067" s="46">
        <v>45775</v>
      </c>
      <c r="C7067" s="8" t="s">
        <v>13</v>
      </c>
      <c r="D7067" s="8" t="s">
        <v>14</v>
      </c>
      <c r="E7067" s="8" t="s">
        <v>14</v>
      </c>
      <c r="F7067" s="9">
        <f t="shared" si="228"/>
        <v>900000</v>
      </c>
      <c r="G7067" s="9">
        <v>9</v>
      </c>
      <c r="H7067" s="10">
        <v>962676</v>
      </c>
      <c r="I7067" s="11">
        <v>19955263627.492706</v>
      </c>
      <c r="J7067" s="11">
        <v>198181</v>
      </c>
      <c r="K7067" s="11">
        <v>100692.1129043284</v>
      </c>
      <c r="L7067" s="12">
        <v>0</v>
      </c>
      <c r="M7067" s="11">
        <v>985</v>
      </c>
      <c r="N7067" s="13"/>
      <c r="O7067" t="str">
        <f t="shared" si="229"/>
        <v/>
      </c>
    </row>
    <row r="7068" spans="1:15" hidden="1">
      <c r="A7068" s="41" t="s">
        <v>94</v>
      </c>
      <c r="B7068" s="46">
        <v>45775</v>
      </c>
      <c r="C7068" s="8" t="s">
        <v>13</v>
      </c>
      <c r="D7068" s="8" t="s">
        <v>14</v>
      </c>
      <c r="E7068" s="8" t="s">
        <v>14</v>
      </c>
      <c r="F7068" s="9">
        <f t="shared" si="228"/>
        <v>1800000</v>
      </c>
      <c r="G7068" s="9">
        <v>18</v>
      </c>
      <c r="H7068" s="10">
        <v>1925352</v>
      </c>
      <c r="I7068" s="11">
        <v>19957188979.492706</v>
      </c>
      <c r="J7068" s="11">
        <v>198199</v>
      </c>
      <c r="K7068" s="11">
        <v>100692.68250340672</v>
      </c>
      <c r="L7068" s="12">
        <v>0</v>
      </c>
      <c r="M7068" s="11">
        <v>986</v>
      </c>
      <c r="N7068" s="13"/>
      <c r="O7068" t="str">
        <f t="shared" si="229"/>
        <v/>
      </c>
    </row>
    <row r="7069" spans="1:15" hidden="1">
      <c r="A7069" s="41" t="s">
        <v>94</v>
      </c>
      <c r="B7069" s="46">
        <v>45775</v>
      </c>
      <c r="C7069" s="8" t="s">
        <v>13</v>
      </c>
      <c r="D7069" s="8" t="s">
        <v>90</v>
      </c>
      <c r="E7069" s="8" t="s">
        <v>90</v>
      </c>
      <c r="F7069" s="9">
        <f t="shared" si="228"/>
        <v>-10100000</v>
      </c>
      <c r="G7069" s="9">
        <v>-101</v>
      </c>
      <c r="H7069" s="10">
        <v>-10914868</v>
      </c>
      <c r="I7069" s="11">
        <v>24865138733.014557</v>
      </c>
      <c r="J7069" s="11">
        <v>243819</v>
      </c>
      <c r="K7069" s="11">
        <v>101981.95683279225</v>
      </c>
      <c r="L7069" s="12">
        <v>614690.35988798365</v>
      </c>
      <c r="M7069" s="11">
        <v>332</v>
      </c>
      <c r="N7069" s="13"/>
      <c r="O7069" t="str">
        <f t="shared" si="229"/>
        <v/>
      </c>
    </row>
    <row r="7070" spans="1:15" hidden="1">
      <c r="A7070" s="41" t="s">
        <v>94</v>
      </c>
      <c r="B7070" s="46">
        <v>45775</v>
      </c>
      <c r="C7070" s="8" t="s">
        <v>13</v>
      </c>
      <c r="D7070" s="8" t="s">
        <v>46</v>
      </c>
      <c r="E7070" s="8" t="s">
        <v>46</v>
      </c>
      <c r="F7070" s="9">
        <f t="shared" si="228"/>
        <v>121200000</v>
      </c>
      <c r="G7070" s="9">
        <v>1212</v>
      </c>
      <c r="H7070" s="10">
        <v>133226676</v>
      </c>
      <c r="I7070" s="11">
        <v>3913469033.515729</v>
      </c>
      <c r="J7070" s="11">
        <v>36020</v>
      </c>
      <c r="K7070" s="11">
        <v>108647.11364563378</v>
      </c>
      <c r="L7070" s="12">
        <v>0</v>
      </c>
      <c r="M7070" s="11">
        <v>2775</v>
      </c>
      <c r="N7070" s="13"/>
      <c r="O7070" t="str">
        <f t="shared" si="229"/>
        <v/>
      </c>
    </row>
    <row r="7071" spans="1:15" hidden="1">
      <c r="A7071" s="41" t="s">
        <v>94</v>
      </c>
      <c r="B7071" s="46">
        <v>45775</v>
      </c>
      <c r="C7071" s="8" t="s">
        <v>13</v>
      </c>
      <c r="D7071" s="8" t="s">
        <v>90</v>
      </c>
      <c r="E7071" s="8" t="s">
        <v>90</v>
      </c>
      <c r="F7071" s="9">
        <f t="shared" si="228"/>
        <v>-900000</v>
      </c>
      <c r="G7071" s="9">
        <v>-9</v>
      </c>
      <c r="H7071" s="10">
        <v>-972612</v>
      </c>
      <c r="I7071" s="11">
        <v>24864220895.403061</v>
      </c>
      <c r="J7071" s="11">
        <v>243810</v>
      </c>
      <c r="K7071" s="11">
        <v>101981.95683279225</v>
      </c>
      <c r="L7071" s="12">
        <v>54774.38850486977</v>
      </c>
      <c r="M7071" s="11">
        <v>333</v>
      </c>
      <c r="N7071" s="13"/>
      <c r="O7071" t="str">
        <f t="shared" si="229"/>
        <v/>
      </c>
    </row>
    <row r="7072" spans="1:15" hidden="1">
      <c r="A7072" s="41" t="s">
        <v>94</v>
      </c>
      <c r="B7072" s="46">
        <v>45775</v>
      </c>
      <c r="C7072" s="8" t="s">
        <v>13</v>
      </c>
      <c r="D7072" s="8" t="s">
        <v>90</v>
      </c>
      <c r="E7072" s="8" t="s">
        <v>90</v>
      </c>
      <c r="F7072" s="9">
        <f t="shared" si="228"/>
        <v>-27700000</v>
      </c>
      <c r="G7072" s="9">
        <v>-277</v>
      </c>
      <c r="H7072" s="10">
        <v>-29934836</v>
      </c>
      <c r="I7072" s="11">
        <v>24835971893.360378</v>
      </c>
      <c r="J7072" s="11">
        <v>243533</v>
      </c>
      <c r="K7072" s="11">
        <v>101981.95683279225</v>
      </c>
      <c r="L7072" s="12">
        <v>1685833.9573165476</v>
      </c>
      <c r="M7072" s="11">
        <v>334</v>
      </c>
      <c r="N7072" s="13"/>
      <c r="O7072" t="str">
        <f t="shared" si="229"/>
        <v/>
      </c>
    </row>
    <row r="7073" spans="1:15" hidden="1">
      <c r="A7073" s="41" t="s">
        <v>94</v>
      </c>
      <c r="B7073" s="46">
        <v>45775</v>
      </c>
      <c r="C7073" s="8" t="s">
        <v>13</v>
      </c>
      <c r="D7073" s="8" t="s">
        <v>46</v>
      </c>
      <c r="E7073" s="8" t="s">
        <v>46</v>
      </c>
      <c r="F7073" s="9">
        <f t="shared" si="228"/>
        <v>900000</v>
      </c>
      <c r="G7073" s="9">
        <v>9</v>
      </c>
      <c r="H7073" s="10">
        <v>990981</v>
      </c>
      <c r="I7073" s="11">
        <v>3914460014.515729</v>
      </c>
      <c r="J7073" s="11">
        <v>36029</v>
      </c>
      <c r="K7073" s="11">
        <v>108647.47882305169</v>
      </c>
      <c r="L7073" s="12">
        <v>0</v>
      </c>
      <c r="M7073" s="11">
        <v>2776</v>
      </c>
      <c r="N7073" s="13"/>
      <c r="O7073" t="str">
        <f t="shared" si="229"/>
        <v/>
      </c>
    </row>
    <row r="7074" spans="1:15" hidden="1">
      <c r="A7074" s="41" t="s">
        <v>94</v>
      </c>
      <c r="B7074" s="46">
        <v>45775</v>
      </c>
      <c r="C7074" s="8" t="s">
        <v>13</v>
      </c>
      <c r="D7074" s="8" t="s">
        <v>90</v>
      </c>
      <c r="E7074" s="8" t="s">
        <v>90</v>
      </c>
      <c r="F7074" s="9">
        <f t="shared" si="228"/>
        <v>-46200000</v>
      </c>
      <c r="G7074" s="9">
        <v>-462</v>
      </c>
      <c r="H7074" s="10">
        <v>-49927416</v>
      </c>
      <c r="I7074" s="11">
        <v>24788856229.303627</v>
      </c>
      <c r="J7074" s="11">
        <v>243071</v>
      </c>
      <c r="K7074" s="11">
        <v>101981.95683279225</v>
      </c>
      <c r="L7074" s="12">
        <v>2811751.9432499856</v>
      </c>
      <c r="M7074" s="11">
        <v>335</v>
      </c>
      <c r="N7074" s="13"/>
      <c r="O7074" t="str">
        <f t="shared" si="229"/>
        <v/>
      </c>
    </row>
    <row r="7075" spans="1:15" hidden="1">
      <c r="A7075" s="41" t="s">
        <v>94</v>
      </c>
      <c r="B7075" s="46">
        <v>45775</v>
      </c>
      <c r="C7075" s="8" t="s">
        <v>13</v>
      </c>
      <c r="D7075" s="8" t="s">
        <v>90</v>
      </c>
      <c r="E7075" s="8" t="s">
        <v>90</v>
      </c>
      <c r="F7075" s="9">
        <f t="shared" si="228"/>
        <v>-3400000</v>
      </c>
      <c r="G7075" s="9">
        <v>-34</v>
      </c>
      <c r="H7075" s="10">
        <v>-3674312</v>
      </c>
      <c r="I7075" s="11">
        <v>24785388842.771313</v>
      </c>
      <c r="J7075" s="11">
        <v>243037</v>
      </c>
      <c r="K7075" s="11">
        <v>101981.95683279225</v>
      </c>
      <c r="L7075" s="12">
        <v>206925.46768506384</v>
      </c>
      <c r="M7075" s="11">
        <v>336</v>
      </c>
      <c r="N7075" s="13"/>
      <c r="O7075" t="str">
        <f t="shared" si="229"/>
        <v/>
      </c>
    </row>
    <row r="7076" spans="1:15" hidden="1">
      <c r="A7076" s="41" t="s">
        <v>94</v>
      </c>
      <c r="B7076" s="46">
        <v>45775</v>
      </c>
      <c r="C7076" s="8" t="s">
        <v>13</v>
      </c>
      <c r="D7076" s="8" t="s">
        <v>90</v>
      </c>
      <c r="E7076" s="8" t="s">
        <v>90</v>
      </c>
      <c r="F7076" s="9">
        <f t="shared" si="228"/>
        <v>-900000</v>
      </c>
      <c r="G7076" s="9">
        <v>-9</v>
      </c>
      <c r="H7076" s="10">
        <v>-972612</v>
      </c>
      <c r="I7076" s="11">
        <v>24784471005.159817</v>
      </c>
      <c r="J7076" s="11">
        <v>243028</v>
      </c>
      <c r="K7076" s="11">
        <v>101981.95683279225</v>
      </c>
      <c r="L7076" s="12">
        <v>54774.38850486977</v>
      </c>
      <c r="M7076" s="11">
        <v>337</v>
      </c>
      <c r="N7076" s="13"/>
      <c r="O7076" t="str">
        <f t="shared" si="229"/>
        <v/>
      </c>
    </row>
    <row r="7077" spans="1:15" hidden="1">
      <c r="A7077" s="41" t="s">
        <v>94</v>
      </c>
      <c r="B7077" s="46">
        <v>45775</v>
      </c>
      <c r="C7077" s="8" t="s">
        <v>13</v>
      </c>
      <c r="D7077" s="8" t="s">
        <v>90</v>
      </c>
      <c r="E7077" s="8" t="s">
        <v>90</v>
      </c>
      <c r="F7077" s="9">
        <f t="shared" si="228"/>
        <v>-9200000</v>
      </c>
      <c r="G7077" s="9">
        <v>-92</v>
      </c>
      <c r="H7077" s="10">
        <v>-9942256</v>
      </c>
      <c r="I7077" s="11">
        <v>24775088665.131199</v>
      </c>
      <c r="J7077" s="11">
        <v>242936</v>
      </c>
      <c r="K7077" s="11">
        <v>101981.95683279225</v>
      </c>
      <c r="L7077" s="12">
        <v>559915.97138311341</v>
      </c>
      <c r="M7077" s="11">
        <v>338</v>
      </c>
      <c r="N7077" s="13"/>
      <c r="O7077" t="str">
        <f t="shared" si="229"/>
        <v/>
      </c>
    </row>
    <row r="7078" spans="1:15" hidden="1">
      <c r="A7078" s="41" t="s">
        <v>94</v>
      </c>
      <c r="B7078" s="46">
        <v>45775</v>
      </c>
      <c r="C7078" s="8" t="s">
        <v>13</v>
      </c>
      <c r="D7078" s="8" t="s">
        <v>46</v>
      </c>
      <c r="E7078" s="8" t="s">
        <v>46</v>
      </c>
      <c r="F7078" s="9">
        <f t="shared" si="228"/>
        <v>9000000</v>
      </c>
      <c r="G7078" s="9">
        <v>90</v>
      </c>
      <c r="H7078" s="10">
        <v>9948510</v>
      </c>
      <c r="I7078" s="11">
        <v>3924408524.515729</v>
      </c>
      <c r="J7078" s="11">
        <v>36119</v>
      </c>
      <c r="K7078" s="11">
        <v>108652.19204617318</v>
      </c>
      <c r="L7078" s="12">
        <v>0</v>
      </c>
      <c r="M7078" s="11">
        <v>2777</v>
      </c>
      <c r="N7078" s="13"/>
      <c r="O7078" t="str">
        <f t="shared" si="229"/>
        <v/>
      </c>
    </row>
    <row r="7079" spans="1:15" hidden="1">
      <c r="A7079" s="41" t="s">
        <v>94</v>
      </c>
      <c r="B7079" s="46">
        <v>45775</v>
      </c>
      <c r="C7079" s="8" t="s">
        <v>13</v>
      </c>
      <c r="D7079" s="8" t="s">
        <v>46</v>
      </c>
      <c r="E7079" s="8" t="s">
        <v>46</v>
      </c>
      <c r="F7079" s="9">
        <f t="shared" si="228"/>
        <v>900000</v>
      </c>
      <c r="G7079" s="9">
        <v>9</v>
      </c>
      <c r="H7079" s="10">
        <v>994716</v>
      </c>
      <c r="I7079" s="11">
        <v>3925403240.515729</v>
      </c>
      <c r="J7079" s="11">
        <v>36128</v>
      </c>
      <c r="K7079" s="11">
        <v>108652.65834022722</v>
      </c>
      <c r="L7079" s="12">
        <v>0</v>
      </c>
      <c r="M7079" s="11">
        <v>2778</v>
      </c>
      <c r="N7079" s="13"/>
      <c r="O7079" t="str">
        <f t="shared" si="229"/>
        <v/>
      </c>
    </row>
    <row r="7080" spans="1:15" hidden="1">
      <c r="A7080" s="41" t="s">
        <v>94</v>
      </c>
      <c r="B7080" s="46">
        <v>45775</v>
      </c>
      <c r="C7080" s="8" t="s">
        <v>13</v>
      </c>
      <c r="D7080" s="8" t="s">
        <v>90</v>
      </c>
      <c r="E7080" s="8" t="s">
        <v>90</v>
      </c>
      <c r="F7080" s="9">
        <f t="shared" si="228"/>
        <v>-100500000</v>
      </c>
      <c r="G7080" s="9">
        <v>-1005</v>
      </c>
      <c r="H7080" s="10">
        <v>-108608340</v>
      </c>
      <c r="I7080" s="11">
        <v>24672596798.514244</v>
      </c>
      <c r="J7080" s="11">
        <v>241931</v>
      </c>
      <c r="K7080" s="11">
        <v>101981.95683279225</v>
      </c>
      <c r="L7080" s="12">
        <v>6116473.3830437958</v>
      </c>
      <c r="M7080" s="11">
        <v>339</v>
      </c>
      <c r="N7080" s="13"/>
      <c r="O7080" t="str">
        <f t="shared" si="229"/>
        <v/>
      </c>
    </row>
    <row r="7081" spans="1:15" hidden="1">
      <c r="A7081" s="41" t="s">
        <v>94</v>
      </c>
      <c r="B7081" s="46">
        <v>45775</v>
      </c>
      <c r="C7081" s="8" t="s">
        <v>13</v>
      </c>
      <c r="D7081" s="8" t="s">
        <v>90</v>
      </c>
      <c r="E7081" s="8" t="s">
        <v>90</v>
      </c>
      <c r="F7081" s="9">
        <f t="shared" si="228"/>
        <v>-38000000</v>
      </c>
      <c r="G7081" s="9">
        <v>-380</v>
      </c>
      <c r="H7081" s="10">
        <v>-41065840</v>
      </c>
      <c r="I7081" s="11">
        <v>24633843654.917782</v>
      </c>
      <c r="J7081" s="11">
        <v>241551</v>
      </c>
      <c r="K7081" s="11">
        <v>101981.95683279225</v>
      </c>
      <c r="L7081" s="12">
        <v>2312696.4035389498</v>
      </c>
      <c r="M7081" s="11">
        <v>340</v>
      </c>
      <c r="N7081" s="13"/>
      <c r="O7081" t="str">
        <f t="shared" si="229"/>
        <v/>
      </c>
    </row>
    <row r="7082" spans="1:15" hidden="1">
      <c r="A7082" s="41" t="s">
        <v>94</v>
      </c>
      <c r="B7082" s="46">
        <v>45775</v>
      </c>
      <c r="C7082" s="8" t="s">
        <v>13</v>
      </c>
      <c r="D7082" s="8" t="s">
        <v>90</v>
      </c>
      <c r="E7082" s="8" t="s">
        <v>90</v>
      </c>
      <c r="F7082" s="9">
        <f t="shared" si="228"/>
        <v>-1800000</v>
      </c>
      <c r="G7082" s="9">
        <v>-18</v>
      </c>
      <c r="H7082" s="10">
        <v>-1945224</v>
      </c>
      <c r="I7082" s="11">
        <v>24632007979.69479</v>
      </c>
      <c r="J7082" s="11">
        <v>241533</v>
      </c>
      <c r="K7082" s="11">
        <v>101981.95683279225</v>
      </c>
      <c r="L7082" s="12">
        <v>109548.77700973954</v>
      </c>
      <c r="M7082" s="11">
        <v>341</v>
      </c>
      <c r="N7082" s="13"/>
      <c r="O7082" t="str">
        <f t="shared" si="229"/>
        <v/>
      </c>
    </row>
    <row r="7083" spans="1:15" hidden="1">
      <c r="A7083" s="41" t="s">
        <v>94</v>
      </c>
      <c r="B7083" s="46">
        <v>45775</v>
      </c>
      <c r="C7083" s="8" t="s">
        <v>13</v>
      </c>
      <c r="D7083" s="8" t="s">
        <v>90</v>
      </c>
      <c r="E7083" s="8" t="s">
        <v>90</v>
      </c>
      <c r="F7083" s="9">
        <f t="shared" si="228"/>
        <v>-4300000</v>
      </c>
      <c r="G7083" s="9">
        <v>-43</v>
      </c>
      <c r="H7083" s="10">
        <v>-4646924</v>
      </c>
      <c r="I7083" s="11">
        <v>24627622755.55098</v>
      </c>
      <c r="J7083" s="11">
        <v>241490</v>
      </c>
      <c r="K7083" s="11">
        <v>101981.95683279225</v>
      </c>
      <c r="L7083" s="12">
        <v>261699.85618993361</v>
      </c>
      <c r="M7083" s="11">
        <v>342</v>
      </c>
      <c r="N7083" s="13"/>
      <c r="O7083" t="str">
        <f t="shared" si="229"/>
        <v/>
      </c>
    </row>
    <row r="7084" spans="1:15" hidden="1">
      <c r="A7084" s="41" t="s">
        <v>94</v>
      </c>
      <c r="B7084" s="46">
        <v>45775</v>
      </c>
      <c r="C7084" s="8" t="s">
        <v>13</v>
      </c>
      <c r="D7084" s="8" t="s">
        <v>90</v>
      </c>
      <c r="E7084" s="8" t="s">
        <v>90</v>
      </c>
      <c r="F7084" s="9">
        <f t="shared" si="228"/>
        <v>-46200000</v>
      </c>
      <c r="G7084" s="9">
        <v>-462</v>
      </c>
      <c r="H7084" s="10">
        <v>-49927416</v>
      </c>
      <c r="I7084" s="11">
        <v>24580507091.494228</v>
      </c>
      <c r="J7084" s="11">
        <v>241028</v>
      </c>
      <c r="K7084" s="11">
        <v>101981.95683279225</v>
      </c>
      <c r="L7084" s="12">
        <v>2811751.9432499856</v>
      </c>
      <c r="M7084" s="11">
        <v>343</v>
      </c>
      <c r="N7084" s="13"/>
      <c r="O7084" t="str">
        <f t="shared" si="229"/>
        <v/>
      </c>
    </row>
    <row r="7085" spans="1:15" hidden="1">
      <c r="A7085" s="41" t="s">
        <v>94</v>
      </c>
      <c r="B7085" s="46">
        <v>45775</v>
      </c>
      <c r="C7085" s="8" t="s">
        <v>13</v>
      </c>
      <c r="D7085" s="8" t="s">
        <v>90</v>
      </c>
      <c r="E7085" s="8" t="s">
        <v>90</v>
      </c>
      <c r="F7085" s="9">
        <f t="shared" si="228"/>
        <v>-18400000</v>
      </c>
      <c r="G7085" s="9">
        <v>-184</v>
      </c>
      <c r="H7085" s="10">
        <v>-19884512</v>
      </c>
      <c r="I7085" s="11">
        <v>24561742411.436996</v>
      </c>
      <c r="J7085" s="11">
        <v>240844</v>
      </c>
      <c r="K7085" s="11">
        <v>101981.95683279225</v>
      </c>
      <c r="L7085" s="12">
        <v>1119831.9427662268</v>
      </c>
      <c r="M7085" s="11">
        <v>344</v>
      </c>
      <c r="N7085" s="13"/>
      <c r="O7085" t="str">
        <f t="shared" si="229"/>
        <v/>
      </c>
    </row>
    <row r="7086" spans="1:15" hidden="1">
      <c r="A7086" s="41" t="s">
        <v>94</v>
      </c>
      <c r="B7086" s="46">
        <v>45775</v>
      </c>
      <c r="C7086" s="8" t="s">
        <v>13</v>
      </c>
      <c r="D7086" s="8" t="s">
        <v>90</v>
      </c>
      <c r="E7086" s="8" t="s">
        <v>90</v>
      </c>
      <c r="F7086" s="9">
        <f t="shared" si="228"/>
        <v>-900000</v>
      </c>
      <c r="G7086" s="9">
        <v>-9</v>
      </c>
      <c r="H7086" s="10">
        <v>-972612</v>
      </c>
      <c r="I7086" s="11">
        <v>24560824573.8255</v>
      </c>
      <c r="J7086" s="11">
        <v>240835</v>
      </c>
      <c r="K7086" s="11">
        <v>101981.95683279225</v>
      </c>
      <c r="L7086" s="12">
        <v>54774.38850486977</v>
      </c>
      <c r="M7086" s="11">
        <v>345</v>
      </c>
      <c r="N7086" s="13"/>
      <c r="O7086" t="str">
        <f t="shared" si="229"/>
        <v/>
      </c>
    </row>
    <row r="7087" spans="1:15" hidden="1">
      <c r="A7087" s="41" t="s">
        <v>94</v>
      </c>
      <c r="B7087" s="46">
        <v>45775</v>
      </c>
      <c r="C7087" s="8" t="s">
        <v>13</v>
      </c>
      <c r="D7087" s="8" t="s">
        <v>90</v>
      </c>
      <c r="E7087" s="8" t="s">
        <v>90</v>
      </c>
      <c r="F7087" s="9">
        <f t="shared" si="228"/>
        <v>-900000</v>
      </c>
      <c r="G7087" s="9">
        <v>-9</v>
      </c>
      <c r="H7087" s="10">
        <v>-972612</v>
      </c>
      <c r="I7087" s="11">
        <v>24559906736.214005</v>
      </c>
      <c r="J7087" s="11">
        <v>240826</v>
      </c>
      <c r="K7087" s="11">
        <v>101981.95683279225</v>
      </c>
      <c r="L7087" s="12">
        <v>54774.38850486977</v>
      </c>
      <c r="M7087" s="11">
        <v>346</v>
      </c>
      <c r="N7087" s="13"/>
      <c r="O7087" t="str">
        <f t="shared" si="229"/>
        <v/>
      </c>
    </row>
    <row r="7088" spans="1:15" hidden="1">
      <c r="A7088" s="41" t="s">
        <v>94</v>
      </c>
      <c r="B7088" s="46">
        <v>45775</v>
      </c>
      <c r="C7088" s="8" t="s">
        <v>13</v>
      </c>
      <c r="D7088" s="8" t="s">
        <v>90</v>
      </c>
      <c r="E7088" s="8" t="s">
        <v>90</v>
      </c>
      <c r="F7088" s="9">
        <f t="shared" si="228"/>
        <v>-9200000</v>
      </c>
      <c r="G7088" s="9">
        <v>-92</v>
      </c>
      <c r="H7088" s="10">
        <v>-9942256</v>
      </c>
      <c r="I7088" s="11">
        <v>24550524396.185387</v>
      </c>
      <c r="J7088" s="11">
        <v>240734</v>
      </c>
      <c r="K7088" s="11">
        <v>101981.95683279225</v>
      </c>
      <c r="L7088" s="12">
        <v>559915.97138311341</v>
      </c>
      <c r="M7088" s="11">
        <v>347</v>
      </c>
      <c r="N7088" s="13"/>
      <c r="O7088" t="str">
        <f t="shared" si="229"/>
        <v/>
      </c>
    </row>
    <row r="7089" spans="1:15" hidden="1">
      <c r="A7089" s="41" t="s">
        <v>94</v>
      </c>
      <c r="B7089" s="46">
        <v>45775</v>
      </c>
      <c r="C7089" s="8" t="s">
        <v>13</v>
      </c>
      <c r="D7089" s="8" t="s">
        <v>90</v>
      </c>
      <c r="E7089" s="8" t="s">
        <v>90</v>
      </c>
      <c r="F7089" s="9">
        <f t="shared" si="228"/>
        <v>-48100000</v>
      </c>
      <c r="G7089" s="9">
        <v>-481</v>
      </c>
      <c r="H7089" s="10">
        <v>-51980708</v>
      </c>
      <c r="I7089" s="11">
        <v>24501471074.948814</v>
      </c>
      <c r="J7089" s="11">
        <v>240253</v>
      </c>
      <c r="K7089" s="11">
        <v>101981.95683279225</v>
      </c>
      <c r="L7089" s="12">
        <v>2927386.7634269297</v>
      </c>
      <c r="M7089" s="11">
        <v>348</v>
      </c>
      <c r="N7089" s="13"/>
      <c r="O7089" t="str">
        <f t="shared" si="229"/>
        <v/>
      </c>
    </row>
    <row r="7090" spans="1:15" hidden="1">
      <c r="A7090" s="41" t="s">
        <v>94</v>
      </c>
      <c r="B7090" s="46">
        <v>45775</v>
      </c>
      <c r="C7090" s="8" t="s">
        <v>13</v>
      </c>
      <c r="D7090" s="8" t="s">
        <v>90</v>
      </c>
      <c r="E7090" s="8" t="s">
        <v>90</v>
      </c>
      <c r="F7090" s="9">
        <f t="shared" si="228"/>
        <v>-14800000</v>
      </c>
      <c r="G7090" s="9">
        <v>-148</v>
      </c>
      <c r="H7090" s="10">
        <v>-15994064</v>
      </c>
      <c r="I7090" s="11">
        <v>24486377745.337563</v>
      </c>
      <c r="J7090" s="11">
        <v>240105</v>
      </c>
      <c r="K7090" s="11">
        <v>101981.95683279225</v>
      </c>
      <c r="L7090" s="12">
        <v>900734.38874674775</v>
      </c>
      <c r="M7090" s="11">
        <v>349</v>
      </c>
      <c r="N7090" s="13"/>
      <c r="O7090" t="str">
        <f t="shared" si="229"/>
        <v/>
      </c>
    </row>
    <row r="7091" spans="1:15" hidden="1">
      <c r="A7091" s="41" t="s">
        <v>94</v>
      </c>
      <c r="B7091" s="46">
        <v>45775</v>
      </c>
      <c r="C7091" s="8" t="s">
        <v>13</v>
      </c>
      <c r="D7091" s="8" t="s">
        <v>46</v>
      </c>
      <c r="E7091" s="8" t="s">
        <v>46</v>
      </c>
      <c r="F7091" s="9">
        <f t="shared" si="228"/>
        <v>900000</v>
      </c>
      <c r="G7091" s="9">
        <v>9</v>
      </c>
      <c r="H7091" s="10">
        <v>992367</v>
      </c>
      <c r="I7091" s="11">
        <v>3926395607.515729</v>
      </c>
      <c r="J7091" s="11">
        <v>36137</v>
      </c>
      <c r="K7091" s="11">
        <v>108653.05939938924</v>
      </c>
      <c r="L7091" s="12">
        <v>0</v>
      </c>
      <c r="M7091" s="11">
        <v>2779</v>
      </c>
      <c r="N7091" s="13"/>
      <c r="O7091" t="str">
        <f t="shared" si="229"/>
        <v/>
      </c>
    </row>
    <row r="7092" spans="1:15" hidden="1">
      <c r="A7092" s="41" t="s">
        <v>94</v>
      </c>
      <c r="B7092" s="46">
        <v>45775</v>
      </c>
      <c r="C7092" s="8" t="s">
        <v>13</v>
      </c>
      <c r="D7092" s="8" t="s">
        <v>90</v>
      </c>
      <c r="E7092" s="8" t="s">
        <v>90</v>
      </c>
      <c r="F7092" s="9">
        <f t="shared" si="228"/>
        <v>-23100000</v>
      </c>
      <c r="G7092" s="9">
        <v>-231</v>
      </c>
      <c r="H7092" s="10">
        <v>-24963708</v>
      </c>
      <c r="I7092" s="11">
        <v>24462819913.309189</v>
      </c>
      <c r="J7092" s="11">
        <v>239874</v>
      </c>
      <c r="K7092" s="11">
        <v>101981.95683279225</v>
      </c>
      <c r="L7092" s="12">
        <v>1405875.9716249928</v>
      </c>
      <c r="M7092" s="11">
        <v>350</v>
      </c>
      <c r="N7092" s="13"/>
      <c r="O7092" t="str">
        <f t="shared" si="229"/>
        <v/>
      </c>
    </row>
    <row r="7093" spans="1:15" hidden="1">
      <c r="A7093" s="41" t="s">
        <v>94</v>
      </c>
      <c r="B7093" s="46">
        <v>45775</v>
      </c>
      <c r="C7093" s="8" t="s">
        <v>13</v>
      </c>
      <c r="D7093" s="8" t="s">
        <v>90</v>
      </c>
      <c r="E7093" s="8" t="s">
        <v>90</v>
      </c>
      <c r="F7093" s="9">
        <f t="shared" si="228"/>
        <v>-10000000</v>
      </c>
      <c r="G7093" s="9">
        <v>-100</v>
      </c>
      <c r="H7093" s="10">
        <v>-10806800</v>
      </c>
      <c r="I7093" s="11">
        <v>24452621717.625908</v>
      </c>
      <c r="J7093" s="11">
        <v>239774</v>
      </c>
      <c r="K7093" s="11">
        <v>101981.95683279225</v>
      </c>
      <c r="L7093" s="12">
        <v>608604.31672077626</v>
      </c>
      <c r="M7093" s="11">
        <v>351</v>
      </c>
      <c r="N7093" s="13"/>
      <c r="O7093" t="str">
        <f t="shared" si="229"/>
        <v/>
      </c>
    </row>
    <row r="7094" spans="1:15" hidden="1">
      <c r="A7094" s="41" t="s">
        <v>94</v>
      </c>
      <c r="B7094" s="46">
        <v>45775</v>
      </c>
      <c r="C7094" s="8" t="s">
        <v>13</v>
      </c>
      <c r="D7094" s="8" t="s">
        <v>46</v>
      </c>
      <c r="E7094" s="8" t="s">
        <v>46</v>
      </c>
      <c r="F7094" s="9">
        <f t="shared" si="228"/>
        <v>4500000</v>
      </c>
      <c r="G7094" s="9">
        <v>45</v>
      </c>
      <c r="H7094" s="10">
        <v>4950765</v>
      </c>
      <c r="I7094" s="11">
        <v>3931346372.515729</v>
      </c>
      <c r="J7094" s="11">
        <v>36182</v>
      </c>
      <c r="K7094" s="11">
        <v>108654.75574914955</v>
      </c>
      <c r="L7094" s="12">
        <v>0</v>
      </c>
      <c r="M7094" s="11">
        <v>2780</v>
      </c>
      <c r="N7094" s="13"/>
      <c r="O7094" t="str">
        <f t="shared" si="229"/>
        <v/>
      </c>
    </row>
    <row r="7095" spans="1:15" hidden="1">
      <c r="A7095" s="41" t="s">
        <v>94</v>
      </c>
      <c r="B7095" s="46">
        <v>45775</v>
      </c>
      <c r="C7095" s="8" t="s">
        <v>13</v>
      </c>
      <c r="D7095" s="8" t="s">
        <v>90</v>
      </c>
      <c r="E7095" s="8" t="s">
        <v>90</v>
      </c>
      <c r="F7095" s="9">
        <f t="shared" si="228"/>
        <v>-4600000</v>
      </c>
      <c r="G7095" s="9">
        <v>-46</v>
      </c>
      <c r="H7095" s="10">
        <v>-4971128</v>
      </c>
      <c r="I7095" s="11">
        <v>24447930547.611599</v>
      </c>
      <c r="J7095" s="11">
        <v>239728</v>
      </c>
      <c r="K7095" s="11">
        <v>101981.95683279225</v>
      </c>
      <c r="L7095" s="12">
        <v>279957.98569155671</v>
      </c>
      <c r="M7095" s="11">
        <v>352</v>
      </c>
      <c r="N7095" s="13"/>
      <c r="O7095" t="str">
        <f t="shared" si="229"/>
        <v/>
      </c>
    </row>
    <row r="7096" spans="1:15" hidden="1">
      <c r="A7096" s="41" t="s">
        <v>94</v>
      </c>
      <c r="B7096" s="46">
        <v>45775</v>
      </c>
      <c r="C7096" s="8" t="s">
        <v>13</v>
      </c>
      <c r="D7096" s="8" t="s">
        <v>90</v>
      </c>
      <c r="E7096" s="8" t="s">
        <v>90</v>
      </c>
      <c r="F7096" s="9">
        <f t="shared" si="228"/>
        <v>-9300000</v>
      </c>
      <c r="G7096" s="9">
        <v>-93</v>
      </c>
      <c r="H7096" s="10">
        <v>-10050324</v>
      </c>
      <c r="I7096" s="11">
        <v>24438446225.626148</v>
      </c>
      <c r="J7096" s="11">
        <v>239635</v>
      </c>
      <c r="K7096" s="11">
        <v>101981.95683279225</v>
      </c>
      <c r="L7096" s="12">
        <v>566002.0145503208</v>
      </c>
      <c r="M7096" s="11">
        <v>353</v>
      </c>
      <c r="N7096" s="13"/>
      <c r="O7096" t="str">
        <f t="shared" si="229"/>
        <v/>
      </c>
    </row>
    <row r="7097" spans="1:15" hidden="1">
      <c r="A7097" s="41" t="s">
        <v>94</v>
      </c>
      <c r="B7097" s="46">
        <v>45775</v>
      </c>
      <c r="C7097" s="8" t="s">
        <v>13</v>
      </c>
      <c r="D7097" s="8" t="s">
        <v>90</v>
      </c>
      <c r="E7097" s="8" t="s">
        <v>90</v>
      </c>
      <c r="F7097" s="9">
        <f t="shared" si="228"/>
        <v>-27700000</v>
      </c>
      <c r="G7097" s="9">
        <v>-277</v>
      </c>
      <c r="H7097" s="10">
        <v>-29934836</v>
      </c>
      <c r="I7097" s="11">
        <v>24410197223.583466</v>
      </c>
      <c r="J7097" s="11">
        <v>239358</v>
      </c>
      <c r="K7097" s="11">
        <v>101981.95683279225</v>
      </c>
      <c r="L7097" s="12">
        <v>1685833.9573165476</v>
      </c>
      <c r="M7097" s="11">
        <v>354</v>
      </c>
      <c r="N7097" s="13"/>
      <c r="O7097" t="str">
        <f t="shared" si="229"/>
        <v/>
      </c>
    </row>
    <row r="7098" spans="1:15" hidden="1">
      <c r="A7098" s="41" t="s">
        <v>94</v>
      </c>
      <c r="B7098" s="46">
        <v>45775</v>
      </c>
      <c r="C7098" s="8" t="s">
        <v>13</v>
      </c>
      <c r="D7098" s="8" t="s">
        <v>90</v>
      </c>
      <c r="E7098" s="8" t="s">
        <v>90</v>
      </c>
      <c r="F7098" s="9">
        <f t="shared" si="228"/>
        <v>-13800000</v>
      </c>
      <c r="G7098" s="9">
        <v>-138</v>
      </c>
      <c r="H7098" s="10">
        <v>-14913384</v>
      </c>
      <c r="I7098" s="11">
        <v>24396123713.540539</v>
      </c>
      <c r="J7098" s="11">
        <v>239220</v>
      </c>
      <c r="K7098" s="11">
        <v>101981.95683279225</v>
      </c>
      <c r="L7098" s="12">
        <v>839873.95707467012</v>
      </c>
      <c r="M7098" s="11">
        <v>355</v>
      </c>
      <c r="N7098" s="13"/>
      <c r="O7098" t="str">
        <f t="shared" si="229"/>
        <v/>
      </c>
    </row>
    <row r="7099" spans="1:15" hidden="1">
      <c r="A7099" s="41" t="s">
        <v>94</v>
      </c>
      <c r="B7099" s="46">
        <v>45775</v>
      </c>
      <c r="C7099" s="8" t="s">
        <v>13</v>
      </c>
      <c r="D7099" s="8" t="s">
        <v>90</v>
      </c>
      <c r="E7099" s="8" t="s">
        <v>90</v>
      </c>
      <c r="F7099" s="9">
        <f t="shared" si="228"/>
        <v>900000</v>
      </c>
      <c r="G7099" s="9">
        <v>9</v>
      </c>
      <c r="H7099" s="10">
        <v>971874</v>
      </c>
      <c r="I7099" s="11">
        <v>24397095587.540539</v>
      </c>
      <c r="J7099" s="11">
        <v>239229</v>
      </c>
      <c r="K7099" s="11">
        <v>101982.18271004158</v>
      </c>
      <c r="L7099" s="12">
        <v>0</v>
      </c>
      <c r="M7099" s="11">
        <v>356</v>
      </c>
      <c r="N7099" s="13"/>
      <c r="O7099" t="str">
        <f t="shared" si="229"/>
        <v/>
      </c>
    </row>
    <row r="7100" spans="1:15" hidden="1">
      <c r="A7100" s="41" t="s">
        <v>94</v>
      </c>
      <c r="B7100" s="46">
        <v>45775</v>
      </c>
      <c r="C7100" s="8" t="s">
        <v>13</v>
      </c>
      <c r="D7100" s="8" t="s">
        <v>90</v>
      </c>
      <c r="E7100" s="8" t="s">
        <v>90</v>
      </c>
      <c r="F7100" s="9">
        <f t="shared" si="228"/>
        <v>-9200000</v>
      </c>
      <c r="G7100" s="9">
        <v>-92</v>
      </c>
      <c r="H7100" s="10">
        <v>-9942256</v>
      </c>
      <c r="I7100" s="11">
        <v>24387713226.731216</v>
      </c>
      <c r="J7100" s="11">
        <v>239137</v>
      </c>
      <c r="K7100" s="11">
        <v>101982.18271004158</v>
      </c>
      <c r="L7100" s="12">
        <v>559895.19067617506</v>
      </c>
      <c r="M7100" s="11">
        <v>357</v>
      </c>
      <c r="N7100" s="13"/>
      <c r="O7100" t="str">
        <f t="shared" si="229"/>
        <v/>
      </c>
    </row>
    <row r="7101" spans="1:15" hidden="1">
      <c r="A7101" s="41" t="s">
        <v>94</v>
      </c>
      <c r="B7101" s="46">
        <v>45775</v>
      </c>
      <c r="C7101" s="8" t="s">
        <v>13</v>
      </c>
      <c r="D7101" s="8" t="s">
        <v>90</v>
      </c>
      <c r="E7101" s="8" t="s">
        <v>90</v>
      </c>
      <c r="F7101" s="9">
        <f t="shared" si="228"/>
        <v>-27700000</v>
      </c>
      <c r="G7101" s="9">
        <v>-277</v>
      </c>
      <c r="H7101" s="10">
        <v>-29934836</v>
      </c>
      <c r="I7101" s="11">
        <v>24359464162.120537</v>
      </c>
      <c r="J7101" s="11">
        <v>238860</v>
      </c>
      <c r="K7101" s="11">
        <v>101982.18271004158</v>
      </c>
      <c r="L7101" s="12">
        <v>1685771.3893184811</v>
      </c>
      <c r="M7101" s="11">
        <v>358</v>
      </c>
      <c r="N7101" s="13"/>
      <c r="O7101" t="str">
        <f t="shared" si="229"/>
        <v/>
      </c>
    </row>
    <row r="7102" spans="1:15" hidden="1">
      <c r="A7102" s="41" t="s">
        <v>94</v>
      </c>
      <c r="B7102" s="46">
        <v>45775</v>
      </c>
      <c r="C7102" s="8" t="s">
        <v>13</v>
      </c>
      <c r="D7102" s="8" t="s">
        <v>90</v>
      </c>
      <c r="E7102" s="8" t="s">
        <v>90</v>
      </c>
      <c r="F7102" s="9">
        <f t="shared" si="228"/>
        <v>-19600000</v>
      </c>
      <c r="G7102" s="9">
        <v>-196</v>
      </c>
      <c r="H7102" s="10">
        <v>-21181328</v>
      </c>
      <c r="I7102" s="11">
        <v>24339475654.309368</v>
      </c>
      <c r="J7102" s="11">
        <v>238664</v>
      </c>
      <c r="K7102" s="11">
        <v>101982.18271004158</v>
      </c>
      <c r="L7102" s="12">
        <v>1192820.1888318509</v>
      </c>
      <c r="M7102" s="11">
        <v>359</v>
      </c>
      <c r="N7102" s="13"/>
      <c r="O7102" t="str">
        <f t="shared" si="229"/>
        <v/>
      </c>
    </row>
    <row r="7103" spans="1:15" hidden="1">
      <c r="A7103" s="41" t="s">
        <v>94</v>
      </c>
      <c r="B7103" s="46">
        <v>45775</v>
      </c>
      <c r="C7103" s="8" t="s">
        <v>13</v>
      </c>
      <c r="D7103" s="8" t="s">
        <v>46</v>
      </c>
      <c r="E7103" s="8" t="s">
        <v>46</v>
      </c>
      <c r="F7103" s="9">
        <f t="shared" si="228"/>
        <v>36400000</v>
      </c>
      <c r="G7103" s="9">
        <v>364</v>
      </c>
      <c r="H7103" s="10">
        <v>40001052</v>
      </c>
      <c r="I7103" s="11">
        <v>3971347424.515729</v>
      </c>
      <c r="J7103" s="11">
        <v>36546</v>
      </c>
      <c r="K7103" s="11">
        <v>108667.08872423053</v>
      </c>
      <c r="L7103" s="12">
        <v>0</v>
      </c>
      <c r="M7103" s="11">
        <v>2781</v>
      </c>
      <c r="N7103" s="13"/>
      <c r="O7103" t="str">
        <f t="shared" si="229"/>
        <v/>
      </c>
    </row>
    <row r="7104" spans="1:15" hidden="1">
      <c r="A7104" s="41" t="s">
        <v>94</v>
      </c>
      <c r="B7104" s="46">
        <v>45775</v>
      </c>
      <c r="C7104" s="8" t="s">
        <v>13</v>
      </c>
      <c r="D7104" s="8" t="s">
        <v>14</v>
      </c>
      <c r="E7104" s="8" t="s">
        <v>14</v>
      </c>
      <c r="F7104" s="9">
        <f t="shared" si="228"/>
        <v>-1800000</v>
      </c>
      <c r="G7104" s="9">
        <v>-18</v>
      </c>
      <c r="H7104" s="10">
        <v>-1921680</v>
      </c>
      <c r="I7104" s="11">
        <v>19955376511.207645</v>
      </c>
      <c r="J7104" s="11">
        <v>198181</v>
      </c>
      <c r="K7104" s="11">
        <v>100692.68250340672</v>
      </c>
      <c r="L7104" s="12">
        <v>109211.71493867924</v>
      </c>
      <c r="M7104" s="11">
        <v>987</v>
      </c>
      <c r="N7104" s="13"/>
      <c r="O7104" t="str">
        <f t="shared" si="229"/>
        <v/>
      </c>
    </row>
    <row r="7105" spans="1:15" hidden="1">
      <c r="A7105" s="41" t="s">
        <v>94</v>
      </c>
      <c r="B7105" s="46">
        <v>45775</v>
      </c>
      <c r="C7105" s="8" t="s">
        <v>13</v>
      </c>
      <c r="D7105" s="8" t="s">
        <v>90</v>
      </c>
      <c r="E7105" s="8" t="s">
        <v>90</v>
      </c>
      <c r="F7105" s="9">
        <f t="shared" si="228"/>
        <v>-2800000</v>
      </c>
      <c r="G7105" s="9">
        <v>-28</v>
      </c>
      <c r="H7105" s="10">
        <v>-3025904</v>
      </c>
      <c r="I7105" s="11">
        <v>24336620153.193485</v>
      </c>
      <c r="J7105" s="11">
        <v>238636</v>
      </c>
      <c r="K7105" s="11">
        <v>101982.18271004158</v>
      </c>
      <c r="L7105" s="12">
        <v>170402.88411883544</v>
      </c>
      <c r="M7105" s="11">
        <v>360</v>
      </c>
      <c r="N7105" s="13"/>
      <c r="O7105" t="str">
        <f t="shared" si="229"/>
        <v/>
      </c>
    </row>
    <row r="7106" spans="1:15" hidden="1">
      <c r="A7106" s="41" t="s">
        <v>94</v>
      </c>
      <c r="B7106" s="46">
        <v>45775</v>
      </c>
      <c r="C7106" s="8" t="s">
        <v>13</v>
      </c>
      <c r="D7106" s="8" t="s">
        <v>90</v>
      </c>
      <c r="E7106" s="8" t="s">
        <v>90</v>
      </c>
      <c r="F7106" s="9">
        <f t="shared" si="228"/>
        <v>-900000</v>
      </c>
      <c r="G7106" s="9">
        <v>-9</v>
      </c>
      <c r="H7106" s="10">
        <v>-972612</v>
      </c>
      <c r="I7106" s="11">
        <v>24335702313.549095</v>
      </c>
      <c r="J7106" s="11">
        <v>238627</v>
      </c>
      <c r="K7106" s="11">
        <v>101982.18271004158</v>
      </c>
      <c r="L7106" s="12">
        <v>54772.355609625811</v>
      </c>
      <c r="M7106" s="11">
        <v>361</v>
      </c>
      <c r="N7106" s="13"/>
      <c r="O7106" t="str">
        <f t="shared" si="229"/>
        <v/>
      </c>
    </row>
    <row r="7107" spans="1:15" hidden="1">
      <c r="A7107" s="41" t="s">
        <v>94</v>
      </c>
      <c r="B7107" s="46">
        <v>45775</v>
      </c>
      <c r="C7107" s="8" t="s">
        <v>13</v>
      </c>
      <c r="D7107" s="8" t="s">
        <v>90</v>
      </c>
      <c r="E7107" s="8" t="s">
        <v>90</v>
      </c>
      <c r="F7107" s="9">
        <f t="shared" si="228"/>
        <v>-900000</v>
      </c>
      <c r="G7107" s="9">
        <v>-9</v>
      </c>
      <c r="H7107" s="10">
        <v>-972612</v>
      </c>
      <c r="I7107" s="11">
        <v>24334784473.904705</v>
      </c>
      <c r="J7107" s="11">
        <v>238618</v>
      </c>
      <c r="K7107" s="11">
        <v>101982.18271004158</v>
      </c>
      <c r="L7107" s="12">
        <v>54772.355609625811</v>
      </c>
      <c r="M7107" s="11">
        <v>362</v>
      </c>
      <c r="N7107" s="13"/>
      <c r="O7107" t="str">
        <f t="shared" si="229"/>
        <v/>
      </c>
    </row>
    <row r="7108" spans="1:15" hidden="1">
      <c r="A7108" s="41" t="s">
        <v>94</v>
      </c>
      <c r="B7108" s="46">
        <v>45775</v>
      </c>
      <c r="C7108" s="8" t="s">
        <v>13</v>
      </c>
      <c r="D7108" s="8" t="s">
        <v>90</v>
      </c>
      <c r="E7108" s="8" t="s">
        <v>90</v>
      </c>
      <c r="F7108" s="9">
        <f t="shared" si="228"/>
        <v>-27700000</v>
      </c>
      <c r="G7108" s="9">
        <v>-277</v>
      </c>
      <c r="H7108" s="10">
        <v>-29934836</v>
      </c>
      <c r="I7108" s="11">
        <v>24306535409.294025</v>
      </c>
      <c r="J7108" s="11">
        <v>238341</v>
      </c>
      <c r="K7108" s="11">
        <v>101982.18271004158</v>
      </c>
      <c r="L7108" s="12">
        <v>1685771.3893184811</v>
      </c>
      <c r="M7108" s="11">
        <v>363</v>
      </c>
      <c r="N7108" s="13"/>
      <c r="O7108" t="str">
        <f t="shared" si="229"/>
        <v/>
      </c>
    </row>
    <row r="7109" spans="1:15" hidden="1">
      <c r="A7109" s="41" t="s">
        <v>94</v>
      </c>
      <c r="B7109" s="46">
        <v>45775</v>
      </c>
      <c r="C7109" s="8" t="s">
        <v>13</v>
      </c>
      <c r="D7109" s="8" t="s">
        <v>14</v>
      </c>
      <c r="E7109" s="8" t="s">
        <v>14</v>
      </c>
      <c r="F7109" s="9">
        <f t="shared" si="228"/>
        <v>1800000</v>
      </c>
      <c r="G7109" s="9">
        <v>18</v>
      </c>
      <c r="H7109" s="10">
        <v>1920492</v>
      </c>
      <c r="I7109" s="11">
        <v>19957297003.207645</v>
      </c>
      <c r="J7109" s="11">
        <v>198199</v>
      </c>
      <c r="K7109" s="11">
        <v>100693.22752994539</v>
      </c>
      <c r="L7109" s="12">
        <v>0</v>
      </c>
      <c r="M7109" s="11">
        <v>988</v>
      </c>
      <c r="N7109" s="13"/>
      <c r="O7109" t="str">
        <f t="shared" si="229"/>
        <v/>
      </c>
    </row>
    <row r="7110" spans="1:15" hidden="1">
      <c r="A7110" s="41" t="s">
        <v>94</v>
      </c>
      <c r="B7110" s="46">
        <v>45775</v>
      </c>
      <c r="C7110" s="8" t="s">
        <v>13</v>
      </c>
      <c r="D7110" s="8" t="s">
        <v>14</v>
      </c>
      <c r="E7110" s="8" t="s">
        <v>14</v>
      </c>
      <c r="F7110" s="9">
        <f t="shared" si="228"/>
        <v>9400000</v>
      </c>
      <c r="G7110" s="9">
        <v>94</v>
      </c>
      <c r="H7110" s="10">
        <v>10044464</v>
      </c>
      <c r="I7110" s="11">
        <v>19967341467.207645</v>
      </c>
      <c r="J7110" s="11">
        <v>198293</v>
      </c>
      <c r="K7110" s="11">
        <v>100696.14896747563</v>
      </c>
      <c r="L7110" s="12">
        <v>0</v>
      </c>
      <c r="M7110" s="11">
        <v>989</v>
      </c>
      <c r="N7110" s="13"/>
      <c r="O7110" t="str">
        <f t="shared" si="229"/>
        <v/>
      </c>
    </row>
    <row r="7111" spans="1:15" hidden="1">
      <c r="A7111" s="41" t="s">
        <v>94</v>
      </c>
      <c r="B7111" s="46">
        <v>45775</v>
      </c>
      <c r="C7111" s="8" t="s">
        <v>13</v>
      </c>
      <c r="D7111" s="8" t="s">
        <v>90</v>
      </c>
      <c r="E7111" s="8" t="s">
        <v>90</v>
      </c>
      <c r="F7111" s="9">
        <f t="shared" si="228"/>
        <v>-138800000</v>
      </c>
      <c r="G7111" s="9">
        <v>-1388</v>
      </c>
      <c r="H7111" s="10">
        <v>-149998384</v>
      </c>
      <c r="I7111" s="11">
        <v>24164984139.69249</v>
      </c>
      <c r="J7111" s="11">
        <v>236953</v>
      </c>
      <c r="K7111" s="11">
        <v>101982.18271004158</v>
      </c>
      <c r="L7111" s="12">
        <v>8447114.3984622955</v>
      </c>
      <c r="M7111" s="11">
        <v>364</v>
      </c>
      <c r="N7111" s="13"/>
      <c r="O7111" t="str">
        <f t="shared" si="229"/>
        <v/>
      </c>
    </row>
    <row r="7112" spans="1:15" hidden="1">
      <c r="A7112" s="41" t="s">
        <v>94</v>
      </c>
      <c r="B7112" s="46">
        <v>45775</v>
      </c>
      <c r="C7112" s="8" t="s">
        <v>13</v>
      </c>
      <c r="D7112" s="8" t="s">
        <v>90</v>
      </c>
      <c r="E7112" s="8" t="s">
        <v>90</v>
      </c>
      <c r="F7112" s="9">
        <f t="shared" si="228"/>
        <v>-462400000</v>
      </c>
      <c r="G7112" s="9">
        <v>-4624</v>
      </c>
      <c r="H7112" s="10">
        <v>-499706432</v>
      </c>
      <c r="I7112" s="11">
        <v>23693418526.841259</v>
      </c>
      <c r="J7112" s="11">
        <v>232329</v>
      </c>
      <c r="K7112" s="11">
        <v>101982.18271004158</v>
      </c>
      <c r="L7112" s="12">
        <v>28140819.14876771</v>
      </c>
      <c r="M7112" s="11">
        <v>365</v>
      </c>
      <c r="N7112" s="13"/>
      <c r="O7112" t="str">
        <f t="shared" si="229"/>
        <v/>
      </c>
    </row>
    <row r="7113" spans="1:15" hidden="1">
      <c r="A7113" s="41" t="s">
        <v>94</v>
      </c>
      <c r="B7113" s="46">
        <v>45775</v>
      </c>
      <c r="C7113" s="8" t="s">
        <v>13</v>
      </c>
      <c r="D7113" s="8" t="s">
        <v>90</v>
      </c>
      <c r="E7113" s="8" t="s">
        <v>90</v>
      </c>
      <c r="F7113" s="9">
        <f t="shared" si="228"/>
        <v>-3700000</v>
      </c>
      <c r="G7113" s="9">
        <v>-37</v>
      </c>
      <c r="H7113" s="10">
        <v>-3998516</v>
      </c>
      <c r="I7113" s="11">
        <v>23689645186.080986</v>
      </c>
      <c r="J7113" s="11">
        <v>232292</v>
      </c>
      <c r="K7113" s="11">
        <v>101982.18271004158</v>
      </c>
      <c r="L7113" s="12">
        <v>225175.23972846149</v>
      </c>
      <c r="M7113" s="11">
        <v>366</v>
      </c>
      <c r="N7113" s="13"/>
      <c r="O7113" t="str">
        <f t="shared" si="229"/>
        <v/>
      </c>
    </row>
    <row r="7114" spans="1:15" hidden="1">
      <c r="A7114" s="41" t="s">
        <v>94</v>
      </c>
      <c r="B7114" s="46">
        <v>45775</v>
      </c>
      <c r="C7114" s="8" t="s">
        <v>13</v>
      </c>
      <c r="D7114" s="8" t="s">
        <v>90</v>
      </c>
      <c r="E7114" s="8" t="s">
        <v>90</v>
      </c>
      <c r="F7114" s="9">
        <f t="shared" ref="F7114:F7177" si="230">100000*G7114</f>
        <v>-900000</v>
      </c>
      <c r="G7114" s="9">
        <v>-9</v>
      </c>
      <c r="H7114" s="10">
        <v>-972612</v>
      </c>
      <c r="I7114" s="11">
        <v>23688727346.436596</v>
      </c>
      <c r="J7114" s="11">
        <v>232283</v>
      </c>
      <c r="K7114" s="11">
        <v>101982.18271004158</v>
      </c>
      <c r="L7114" s="12">
        <v>54772.355609625811</v>
      </c>
      <c r="M7114" s="11">
        <v>367</v>
      </c>
      <c r="N7114" s="13"/>
      <c r="O7114" t="str">
        <f t="shared" si="229"/>
        <v/>
      </c>
    </row>
    <row r="7115" spans="1:15" hidden="1">
      <c r="A7115" s="41" t="s">
        <v>94</v>
      </c>
      <c r="B7115" s="46">
        <v>45775</v>
      </c>
      <c r="C7115" s="8" t="s">
        <v>13</v>
      </c>
      <c r="D7115" s="8" t="s">
        <v>90</v>
      </c>
      <c r="E7115" s="8" t="s">
        <v>90</v>
      </c>
      <c r="F7115" s="9">
        <f t="shared" si="230"/>
        <v>-92500000</v>
      </c>
      <c r="G7115" s="9">
        <v>-925</v>
      </c>
      <c r="H7115" s="10">
        <v>-99962900</v>
      </c>
      <c r="I7115" s="11">
        <v>23594393827.429806</v>
      </c>
      <c r="J7115" s="11">
        <v>231358</v>
      </c>
      <c r="K7115" s="11">
        <v>101982.18271004158</v>
      </c>
      <c r="L7115" s="12">
        <v>5629380.9932115376</v>
      </c>
      <c r="M7115" s="11">
        <v>368</v>
      </c>
      <c r="N7115" s="13"/>
      <c r="O7115" t="str">
        <f t="shared" si="229"/>
        <v/>
      </c>
    </row>
    <row r="7116" spans="1:15" hidden="1">
      <c r="A7116" s="41" t="s">
        <v>94</v>
      </c>
      <c r="B7116" s="46">
        <v>45775</v>
      </c>
      <c r="C7116" s="8" t="s">
        <v>13</v>
      </c>
      <c r="D7116" s="8" t="s">
        <v>90</v>
      </c>
      <c r="E7116" s="8" t="s">
        <v>90</v>
      </c>
      <c r="F7116" s="9">
        <f t="shared" si="230"/>
        <v>-1100000</v>
      </c>
      <c r="G7116" s="9">
        <v>-11</v>
      </c>
      <c r="H7116" s="10">
        <v>-1188748</v>
      </c>
      <c r="I7116" s="11">
        <v>23593272023.419994</v>
      </c>
      <c r="J7116" s="11">
        <v>231347</v>
      </c>
      <c r="K7116" s="11">
        <v>101982.18271004158</v>
      </c>
      <c r="L7116" s="12">
        <v>66943.990189542528</v>
      </c>
      <c r="M7116" s="11">
        <v>369</v>
      </c>
      <c r="N7116" s="13"/>
      <c r="O7116" t="str">
        <f t="shared" si="229"/>
        <v/>
      </c>
    </row>
    <row r="7117" spans="1:15" hidden="1">
      <c r="A7117" s="41" t="s">
        <v>94</v>
      </c>
      <c r="B7117" s="46">
        <v>45775</v>
      </c>
      <c r="C7117" s="8" t="s">
        <v>13</v>
      </c>
      <c r="D7117" s="8" t="s">
        <v>90</v>
      </c>
      <c r="E7117" s="8" t="s">
        <v>90</v>
      </c>
      <c r="F7117" s="9">
        <f t="shared" si="230"/>
        <v>-14800000</v>
      </c>
      <c r="G7117" s="9">
        <v>-148</v>
      </c>
      <c r="H7117" s="10">
        <v>-15994064</v>
      </c>
      <c r="I7117" s="11">
        <v>23578178660.37891</v>
      </c>
      <c r="J7117" s="11">
        <v>231199</v>
      </c>
      <c r="K7117" s="11">
        <v>101982.18271004158</v>
      </c>
      <c r="L7117" s="12">
        <v>900700.95891384594</v>
      </c>
      <c r="M7117" s="11">
        <v>370</v>
      </c>
      <c r="N7117" s="13"/>
      <c r="O7117" t="str">
        <f t="shared" si="229"/>
        <v/>
      </c>
    </row>
    <row r="7118" spans="1:15" hidden="1">
      <c r="A7118" s="41" t="s">
        <v>94</v>
      </c>
      <c r="B7118" s="46">
        <v>45775</v>
      </c>
      <c r="C7118" s="8" t="s">
        <v>13</v>
      </c>
      <c r="D7118" s="8" t="s">
        <v>90</v>
      </c>
      <c r="E7118" s="8" t="s">
        <v>90</v>
      </c>
      <c r="F7118" s="9">
        <f t="shared" si="230"/>
        <v>900000</v>
      </c>
      <c r="G7118" s="9">
        <v>9</v>
      </c>
      <c r="H7118" s="10">
        <v>970992</v>
      </c>
      <c r="I7118" s="11">
        <v>23579149652.37891</v>
      </c>
      <c r="J7118" s="11">
        <v>231208</v>
      </c>
      <c r="K7118" s="11">
        <v>101982.41259981882</v>
      </c>
      <c r="L7118" s="12">
        <v>0</v>
      </c>
      <c r="M7118" s="11">
        <v>371</v>
      </c>
      <c r="N7118" s="13"/>
      <c r="O7118" t="str">
        <f t="shared" si="229"/>
        <v/>
      </c>
    </row>
    <row r="7119" spans="1:15" hidden="1">
      <c r="A7119" s="41" t="s">
        <v>94</v>
      </c>
      <c r="B7119" s="46">
        <v>45775</v>
      </c>
      <c r="C7119" s="8" t="s">
        <v>13</v>
      </c>
      <c r="D7119" s="8" t="s">
        <v>90</v>
      </c>
      <c r="E7119" s="8" t="s">
        <v>90</v>
      </c>
      <c r="F7119" s="9">
        <f t="shared" si="230"/>
        <v>-2100000</v>
      </c>
      <c r="G7119" s="9">
        <v>-21</v>
      </c>
      <c r="H7119" s="10">
        <v>-2269428</v>
      </c>
      <c r="I7119" s="11">
        <v>23577008021.714314</v>
      </c>
      <c r="J7119" s="11">
        <v>231187</v>
      </c>
      <c r="K7119" s="11">
        <v>101982.41259981882</v>
      </c>
      <c r="L7119" s="12">
        <v>127797.33540380467</v>
      </c>
      <c r="M7119" s="11">
        <v>372</v>
      </c>
      <c r="N7119" s="13"/>
      <c r="O7119" t="str">
        <f t="shared" si="229"/>
        <v/>
      </c>
    </row>
    <row r="7120" spans="1:15" hidden="1">
      <c r="A7120" s="41" t="s">
        <v>94</v>
      </c>
      <c r="B7120" s="46">
        <v>45775</v>
      </c>
      <c r="C7120" s="8" t="s">
        <v>13</v>
      </c>
      <c r="D7120" s="8" t="s">
        <v>90</v>
      </c>
      <c r="E7120" s="8" t="s">
        <v>90</v>
      </c>
      <c r="F7120" s="9">
        <f t="shared" si="230"/>
        <v>-1800000</v>
      </c>
      <c r="G7120" s="9">
        <v>-18</v>
      </c>
      <c r="H7120" s="10">
        <v>-1945224</v>
      </c>
      <c r="I7120" s="11">
        <v>23575172338.287518</v>
      </c>
      <c r="J7120" s="11">
        <v>231169</v>
      </c>
      <c r="K7120" s="11">
        <v>101982.41259981882</v>
      </c>
      <c r="L7120" s="12">
        <v>109540.57320326124</v>
      </c>
      <c r="M7120" s="11">
        <v>373</v>
      </c>
      <c r="N7120" s="13"/>
      <c r="O7120" t="str">
        <f t="shared" ref="O7120:O7183" si="231">IF(M7120=_xlfn.MAXIFS(M:M,D:D,D7120),"X","")</f>
        <v/>
      </c>
    </row>
    <row r="7121" spans="1:15" hidden="1">
      <c r="A7121" s="41" t="s">
        <v>94</v>
      </c>
      <c r="B7121" s="46">
        <v>45775</v>
      </c>
      <c r="C7121" s="8" t="s">
        <v>13</v>
      </c>
      <c r="D7121" s="8" t="s">
        <v>90</v>
      </c>
      <c r="E7121" s="8" t="s">
        <v>90</v>
      </c>
      <c r="F7121" s="9">
        <f t="shared" si="230"/>
        <v>-4600000</v>
      </c>
      <c r="G7121" s="9">
        <v>-46</v>
      </c>
      <c r="H7121" s="10">
        <v>-4971128</v>
      </c>
      <c r="I7121" s="11">
        <v>23570481147.307926</v>
      </c>
      <c r="J7121" s="11">
        <v>231123</v>
      </c>
      <c r="K7121" s="11">
        <v>101982.41259981882</v>
      </c>
      <c r="L7121" s="12">
        <v>279937.02040833421</v>
      </c>
      <c r="M7121" s="11">
        <v>374</v>
      </c>
      <c r="N7121" s="13"/>
      <c r="O7121" t="str">
        <f t="shared" si="231"/>
        <v/>
      </c>
    </row>
    <row r="7122" spans="1:15" hidden="1">
      <c r="A7122" s="41" t="s">
        <v>94</v>
      </c>
      <c r="B7122" s="46">
        <v>45775</v>
      </c>
      <c r="C7122" s="8" t="s">
        <v>13</v>
      </c>
      <c r="D7122" s="8" t="s">
        <v>90</v>
      </c>
      <c r="E7122" s="8" t="s">
        <v>90</v>
      </c>
      <c r="F7122" s="9">
        <f t="shared" si="230"/>
        <v>-51700000</v>
      </c>
      <c r="G7122" s="9">
        <v>-517</v>
      </c>
      <c r="H7122" s="10">
        <v>-55871156</v>
      </c>
      <c r="I7122" s="11">
        <v>23517756239.99382</v>
      </c>
      <c r="J7122" s="11">
        <v>230606</v>
      </c>
      <c r="K7122" s="11">
        <v>101982.41259981882</v>
      </c>
      <c r="L7122" s="12">
        <v>3146248.6858936697</v>
      </c>
      <c r="M7122" s="11">
        <v>375</v>
      </c>
      <c r="N7122" s="13"/>
      <c r="O7122" t="str">
        <f t="shared" si="231"/>
        <v/>
      </c>
    </row>
    <row r="7123" spans="1:15" hidden="1">
      <c r="A7123" s="41" t="s">
        <v>94</v>
      </c>
      <c r="B7123" s="46">
        <v>45775</v>
      </c>
      <c r="C7123" s="8" t="s">
        <v>13</v>
      </c>
      <c r="D7123" s="8" t="s">
        <v>90</v>
      </c>
      <c r="E7123" s="8" t="s">
        <v>90</v>
      </c>
      <c r="F7123" s="9">
        <f t="shared" si="230"/>
        <v>-6400000</v>
      </c>
      <c r="G7123" s="9">
        <v>-64</v>
      </c>
      <c r="H7123" s="10">
        <v>-6916352</v>
      </c>
      <c r="I7123" s="11">
        <v>23511229365.587433</v>
      </c>
      <c r="J7123" s="11">
        <v>230542</v>
      </c>
      <c r="K7123" s="11">
        <v>101982.41259981882</v>
      </c>
      <c r="L7123" s="12">
        <v>389477.59361159522</v>
      </c>
      <c r="M7123" s="11">
        <v>376</v>
      </c>
      <c r="N7123" s="13"/>
      <c r="O7123" t="str">
        <f t="shared" si="231"/>
        <v/>
      </c>
    </row>
    <row r="7124" spans="1:15" hidden="1">
      <c r="A7124" s="41" t="s">
        <v>94</v>
      </c>
      <c r="B7124" s="46">
        <v>45775</v>
      </c>
      <c r="C7124" s="8" t="s">
        <v>13</v>
      </c>
      <c r="D7124" s="8" t="s">
        <v>90</v>
      </c>
      <c r="E7124" s="8" t="s">
        <v>90</v>
      </c>
      <c r="F7124" s="9">
        <f t="shared" si="230"/>
        <v>-36100000</v>
      </c>
      <c r="G7124" s="9">
        <v>-361</v>
      </c>
      <c r="H7124" s="10">
        <v>-39012548</v>
      </c>
      <c r="I7124" s="11">
        <v>23474413714.638897</v>
      </c>
      <c r="J7124" s="11">
        <v>230181</v>
      </c>
      <c r="K7124" s="11">
        <v>101982.41259981882</v>
      </c>
      <c r="L7124" s="12">
        <v>2196897.051465407</v>
      </c>
      <c r="M7124" s="11">
        <v>377</v>
      </c>
      <c r="N7124" s="13"/>
      <c r="O7124" t="str">
        <f t="shared" si="231"/>
        <v/>
      </c>
    </row>
    <row r="7125" spans="1:15" hidden="1">
      <c r="A7125" s="41" t="s">
        <v>94</v>
      </c>
      <c r="B7125" s="46">
        <v>45775</v>
      </c>
      <c r="C7125" s="8" t="s">
        <v>13</v>
      </c>
      <c r="D7125" s="8" t="s">
        <v>90</v>
      </c>
      <c r="E7125" s="8" t="s">
        <v>90</v>
      </c>
      <c r="F7125" s="9">
        <f t="shared" si="230"/>
        <v>-92400000</v>
      </c>
      <c r="G7125" s="9">
        <v>-924</v>
      </c>
      <c r="H7125" s="10">
        <v>-99854832</v>
      </c>
      <c r="I7125" s="11">
        <v>23380181965.396664</v>
      </c>
      <c r="J7125" s="11">
        <v>229257</v>
      </c>
      <c r="K7125" s="11">
        <v>101982.41259981882</v>
      </c>
      <c r="L7125" s="12">
        <v>5623082.7577674091</v>
      </c>
      <c r="M7125" s="11">
        <v>378</v>
      </c>
      <c r="N7125" s="13"/>
      <c r="O7125" t="str">
        <f t="shared" si="231"/>
        <v/>
      </c>
    </row>
    <row r="7126" spans="1:15" hidden="1">
      <c r="A7126" s="41" t="s">
        <v>94</v>
      </c>
      <c r="B7126" s="46">
        <v>45775</v>
      </c>
      <c r="C7126" s="8" t="s">
        <v>13</v>
      </c>
      <c r="D7126" s="8" t="s">
        <v>90</v>
      </c>
      <c r="E7126" s="8" t="s">
        <v>90</v>
      </c>
      <c r="F7126" s="9">
        <f t="shared" si="230"/>
        <v>-900000</v>
      </c>
      <c r="G7126" s="9">
        <v>-9</v>
      </c>
      <c r="H7126" s="10">
        <v>-972612</v>
      </c>
      <c r="I7126" s="11">
        <v>23379264123.683266</v>
      </c>
      <c r="J7126" s="11">
        <v>229248</v>
      </c>
      <c r="K7126" s="11">
        <v>101982.41259981882</v>
      </c>
      <c r="L7126" s="12">
        <v>54770.286601630622</v>
      </c>
      <c r="M7126" s="11">
        <v>379</v>
      </c>
      <c r="N7126" s="13"/>
      <c r="O7126" t="str">
        <f t="shared" si="231"/>
        <v/>
      </c>
    </row>
    <row r="7127" spans="1:15" hidden="1">
      <c r="A7127" s="41" t="s">
        <v>94</v>
      </c>
      <c r="B7127" s="46">
        <v>45775</v>
      </c>
      <c r="C7127" s="8" t="s">
        <v>13</v>
      </c>
      <c r="D7127" s="8" t="s">
        <v>90</v>
      </c>
      <c r="E7127" s="8" t="s">
        <v>90</v>
      </c>
      <c r="F7127" s="9">
        <f t="shared" si="230"/>
        <v>-2800000</v>
      </c>
      <c r="G7127" s="9">
        <v>-28</v>
      </c>
      <c r="H7127" s="10">
        <v>-3025904</v>
      </c>
      <c r="I7127" s="11">
        <v>23376408616.13047</v>
      </c>
      <c r="J7127" s="11">
        <v>229220</v>
      </c>
      <c r="K7127" s="11">
        <v>101982.41259981882</v>
      </c>
      <c r="L7127" s="12">
        <v>170396.44720507273</v>
      </c>
      <c r="M7127" s="11">
        <v>380</v>
      </c>
      <c r="N7127" s="13"/>
      <c r="O7127" t="str">
        <f t="shared" si="231"/>
        <v/>
      </c>
    </row>
    <row r="7128" spans="1:15" hidden="1">
      <c r="A7128" s="41" t="s">
        <v>94</v>
      </c>
      <c r="B7128" s="46">
        <v>45775</v>
      </c>
      <c r="C7128" s="8" t="s">
        <v>13</v>
      </c>
      <c r="D7128" s="8" t="s">
        <v>90</v>
      </c>
      <c r="E7128" s="8" t="s">
        <v>90</v>
      </c>
      <c r="F7128" s="9">
        <f t="shared" si="230"/>
        <v>-6400000</v>
      </c>
      <c r="G7128" s="9">
        <v>-64</v>
      </c>
      <c r="H7128" s="10">
        <v>-6916352</v>
      </c>
      <c r="I7128" s="11">
        <v>23369881741.724083</v>
      </c>
      <c r="J7128" s="11">
        <v>229156</v>
      </c>
      <c r="K7128" s="11">
        <v>101982.41259981882</v>
      </c>
      <c r="L7128" s="12">
        <v>389477.59361159522</v>
      </c>
      <c r="M7128" s="11">
        <v>381</v>
      </c>
      <c r="N7128" s="13"/>
      <c r="O7128" t="str">
        <f t="shared" si="231"/>
        <v/>
      </c>
    </row>
    <row r="7129" spans="1:15" hidden="1">
      <c r="A7129" s="41" t="s">
        <v>94</v>
      </c>
      <c r="B7129" s="46">
        <v>45775</v>
      </c>
      <c r="C7129" s="8" t="s">
        <v>13</v>
      </c>
      <c r="D7129" s="8" t="s">
        <v>46</v>
      </c>
      <c r="E7129" s="8" t="s">
        <v>46</v>
      </c>
      <c r="F7129" s="9">
        <f t="shared" si="230"/>
        <v>900000</v>
      </c>
      <c r="G7129" s="9">
        <v>9</v>
      </c>
      <c r="H7129" s="10">
        <v>993051</v>
      </c>
      <c r="I7129" s="11">
        <v>3972340475.515729</v>
      </c>
      <c r="J7129" s="11">
        <v>36555</v>
      </c>
      <c r="K7129" s="11">
        <v>108667.50035605879</v>
      </c>
      <c r="L7129" s="12">
        <v>0</v>
      </c>
      <c r="M7129" s="11">
        <v>2782</v>
      </c>
      <c r="N7129" s="13"/>
      <c r="O7129" t="str">
        <f t="shared" si="231"/>
        <v/>
      </c>
    </row>
    <row r="7130" spans="1:15" hidden="1">
      <c r="A7130" s="41" t="s">
        <v>94</v>
      </c>
      <c r="B7130" s="46">
        <v>45775</v>
      </c>
      <c r="C7130" s="8" t="s">
        <v>13</v>
      </c>
      <c r="D7130" s="8" t="s">
        <v>90</v>
      </c>
      <c r="E7130" s="8" t="s">
        <v>90</v>
      </c>
      <c r="F7130" s="9">
        <f t="shared" si="230"/>
        <v>-2600000</v>
      </c>
      <c r="G7130" s="9">
        <v>-26</v>
      </c>
      <c r="H7130" s="10">
        <v>-2809768</v>
      </c>
      <c r="I7130" s="11">
        <v>23367230198.996487</v>
      </c>
      <c r="J7130" s="11">
        <v>229130</v>
      </c>
      <c r="K7130" s="11">
        <v>101982.41259981882</v>
      </c>
      <c r="L7130" s="12">
        <v>158225.27240471076</v>
      </c>
      <c r="M7130" s="11">
        <v>382</v>
      </c>
      <c r="N7130" s="13"/>
      <c r="O7130" t="str">
        <f t="shared" si="231"/>
        <v/>
      </c>
    </row>
    <row r="7131" spans="1:15" hidden="1">
      <c r="A7131" s="41" t="s">
        <v>94</v>
      </c>
      <c r="B7131" s="46">
        <v>45775</v>
      </c>
      <c r="C7131" s="8" t="s">
        <v>13</v>
      </c>
      <c r="D7131" s="8" t="s">
        <v>90</v>
      </c>
      <c r="E7131" s="8" t="s">
        <v>90</v>
      </c>
      <c r="F7131" s="9">
        <f t="shared" si="230"/>
        <v>-2800000</v>
      </c>
      <c r="G7131" s="9">
        <v>-28</v>
      </c>
      <c r="H7131" s="10">
        <v>-3025904</v>
      </c>
      <c r="I7131" s="11">
        <v>23364374691.443691</v>
      </c>
      <c r="J7131" s="11">
        <v>229102</v>
      </c>
      <c r="K7131" s="11">
        <v>101982.41259981882</v>
      </c>
      <c r="L7131" s="12">
        <v>170396.44720507273</v>
      </c>
      <c r="M7131" s="11">
        <v>383</v>
      </c>
      <c r="N7131" s="13"/>
      <c r="O7131" t="str">
        <f t="shared" si="231"/>
        <v/>
      </c>
    </row>
    <row r="7132" spans="1:15" hidden="1">
      <c r="A7132" s="41" t="s">
        <v>94</v>
      </c>
      <c r="B7132" s="46">
        <v>45775</v>
      </c>
      <c r="C7132" s="8" t="s">
        <v>13</v>
      </c>
      <c r="D7132" s="8" t="s">
        <v>90</v>
      </c>
      <c r="E7132" s="8" t="s">
        <v>90</v>
      </c>
      <c r="F7132" s="9">
        <f t="shared" si="230"/>
        <v>-44600000</v>
      </c>
      <c r="G7132" s="9">
        <v>-446</v>
      </c>
      <c r="H7132" s="10">
        <v>-48198328</v>
      </c>
      <c r="I7132" s="11">
        <v>23318890535.424171</v>
      </c>
      <c r="J7132" s="11">
        <v>228656</v>
      </c>
      <c r="K7132" s="11">
        <v>101982.41259981882</v>
      </c>
      <c r="L7132" s="12">
        <v>2714171.980480805</v>
      </c>
      <c r="M7132" s="11">
        <v>384</v>
      </c>
      <c r="N7132" s="13"/>
      <c r="O7132" t="str">
        <f t="shared" si="231"/>
        <v/>
      </c>
    </row>
    <row r="7133" spans="1:15" hidden="1">
      <c r="A7133" s="41" t="s">
        <v>94</v>
      </c>
      <c r="B7133" s="46">
        <v>45775</v>
      </c>
      <c r="C7133" s="8" t="s">
        <v>13</v>
      </c>
      <c r="D7133" s="8" t="s">
        <v>90</v>
      </c>
      <c r="E7133" s="8" t="s">
        <v>90</v>
      </c>
      <c r="F7133" s="9">
        <f t="shared" si="230"/>
        <v>-9200000</v>
      </c>
      <c r="G7133" s="9">
        <v>-92</v>
      </c>
      <c r="H7133" s="10">
        <v>-9942256</v>
      </c>
      <c r="I7133" s="11">
        <v>23309508153.464989</v>
      </c>
      <c r="J7133" s="11">
        <v>228564</v>
      </c>
      <c r="K7133" s="11">
        <v>101982.41259981882</v>
      </c>
      <c r="L7133" s="12">
        <v>559874.04081666842</v>
      </c>
      <c r="M7133" s="11">
        <v>385</v>
      </c>
      <c r="N7133" s="13"/>
      <c r="O7133" t="str">
        <f t="shared" si="231"/>
        <v/>
      </c>
    </row>
    <row r="7134" spans="1:15" hidden="1">
      <c r="A7134" s="41" t="s">
        <v>94</v>
      </c>
      <c r="B7134" s="46">
        <v>45775</v>
      </c>
      <c r="C7134" s="8" t="s">
        <v>13</v>
      </c>
      <c r="D7134" s="8" t="s">
        <v>90</v>
      </c>
      <c r="E7134" s="8" t="s">
        <v>90</v>
      </c>
      <c r="F7134" s="9">
        <f t="shared" si="230"/>
        <v>-46200000</v>
      </c>
      <c r="G7134" s="9">
        <v>-462</v>
      </c>
      <c r="H7134" s="10">
        <v>-49927416</v>
      </c>
      <c r="I7134" s="11">
        <v>23262392278.843872</v>
      </c>
      <c r="J7134" s="11">
        <v>228102</v>
      </c>
      <c r="K7134" s="11">
        <v>101982.41259981882</v>
      </c>
      <c r="L7134" s="12">
        <v>2811541.3788837045</v>
      </c>
      <c r="M7134" s="11">
        <v>386</v>
      </c>
      <c r="N7134" s="13"/>
      <c r="O7134" t="str">
        <f t="shared" si="231"/>
        <v/>
      </c>
    </row>
    <row r="7135" spans="1:15" hidden="1">
      <c r="A7135" s="41" t="s">
        <v>94</v>
      </c>
      <c r="B7135" s="46">
        <v>45775</v>
      </c>
      <c r="C7135" s="8" t="s">
        <v>13</v>
      </c>
      <c r="D7135" s="8" t="s">
        <v>90</v>
      </c>
      <c r="E7135" s="8" t="s">
        <v>90</v>
      </c>
      <c r="F7135" s="9">
        <f t="shared" si="230"/>
        <v>-23100000</v>
      </c>
      <c r="G7135" s="9">
        <v>-231</v>
      </c>
      <c r="H7135" s="10">
        <v>-24963708</v>
      </c>
      <c r="I7135" s="11">
        <v>23238834341.533314</v>
      </c>
      <c r="J7135" s="11">
        <v>227871</v>
      </c>
      <c r="K7135" s="11">
        <v>101982.41259981882</v>
      </c>
      <c r="L7135" s="12">
        <v>1405770.6894418523</v>
      </c>
      <c r="M7135" s="11">
        <v>387</v>
      </c>
      <c r="N7135" s="13"/>
      <c r="O7135" t="str">
        <f t="shared" si="231"/>
        <v/>
      </c>
    </row>
    <row r="7136" spans="1:15" hidden="1">
      <c r="A7136" s="41" t="s">
        <v>94</v>
      </c>
      <c r="B7136" s="46">
        <v>45775</v>
      </c>
      <c r="C7136" s="8" t="s">
        <v>13</v>
      </c>
      <c r="D7136" s="8" t="s">
        <v>90</v>
      </c>
      <c r="E7136" s="8" t="s">
        <v>90</v>
      </c>
      <c r="F7136" s="9">
        <f t="shared" si="230"/>
        <v>-4600000</v>
      </c>
      <c r="G7136" s="9">
        <v>-46</v>
      </c>
      <c r="H7136" s="10">
        <v>-4971128</v>
      </c>
      <c r="I7136" s="11">
        <v>23234143150.553722</v>
      </c>
      <c r="J7136" s="11">
        <v>227825</v>
      </c>
      <c r="K7136" s="11">
        <v>101982.41259981882</v>
      </c>
      <c r="L7136" s="12">
        <v>279937.02040833421</v>
      </c>
      <c r="M7136" s="11">
        <v>388</v>
      </c>
      <c r="N7136" s="13"/>
      <c r="O7136" t="str">
        <f t="shared" si="231"/>
        <v/>
      </c>
    </row>
    <row r="7137" spans="1:15" hidden="1">
      <c r="A7137" s="41" t="s">
        <v>94</v>
      </c>
      <c r="B7137" s="46">
        <v>45775</v>
      </c>
      <c r="C7137" s="8" t="s">
        <v>13</v>
      </c>
      <c r="D7137" s="8" t="s">
        <v>90</v>
      </c>
      <c r="E7137" s="8" t="s">
        <v>90</v>
      </c>
      <c r="F7137" s="9">
        <f t="shared" si="230"/>
        <v>-900000</v>
      </c>
      <c r="G7137" s="9">
        <v>-9</v>
      </c>
      <c r="H7137" s="10">
        <v>-972612</v>
      </c>
      <c r="I7137" s="11">
        <v>23233225308.840324</v>
      </c>
      <c r="J7137" s="11">
        <v>227816</v>
      </c>
      <c r="K7137" s="11">
        <v>101982.41259981882</v>
      </c>
      <c r="L7137" s="12">
        <v>54770.286601630622</v>
      </c>
      <c r="M7137" s="11">
        <v>389</v>
      </c>
      <c r="N7137" s="13"/>
      <c r="O7137" t="str">
        <f t="shared" si="231"/>
        <v/>
      </c>
    </row>
    <row r="7138" spans="1:15" hidden="1">
      <c r="A7138" s="41" t="s">
        <v>94</v>
      </c>
      <c r="B7138" s="46">
        <v>45775</v>
      </c>
      <c r="C7138" s="8" t="s">
        <v>13</v>
      </c>
      <c r="D7138" s="8" t="s">
        <v>46</v>
      </c>
      <c r="E7138" s="8" t="s">
        <v>46</v>
      </c>
      <c r="F7138" s="9">
        <f t="shared" si="230"/>
        <v>9900000</v>
      </c>
      <c r="G7138" s="9">
        <v>99</v>
      </c>
      <c r="H7138" s="10">
        <v>10944945</v>
      </c>
      <c r="I7138" s="11">
        <v>3983285420.515729</v>
      </c>
      <c r="J7138" s="11">
        <v>36654</v>
      </c>
      <c r="K7138" s="11">
        <v>108672.59836622821</v>
      </c>
      <c r="L7138" s="12">
        <v>0</v>
      </c>
      <c r="M7138" s="11">
        <v>2783</v>
      </c>
      <c r="N7138" s="13"/>
      <c r="O7138" t="str">
        <f t="shared" si="231"/>
        <v/>
      </c>
    </row>
    <row r="7139" spans="1:15" hidden="1">
      <c r="A7139" s="41" t="s">
        <v>94</v>
      </c>
      <c r="B7139" s="46">
        <v>45775</v>
      </c>
      <c r="C7139" s="8" t="s">
        <v>13</v>
      </c>
      <c r="D7139" s="8" t="s">
        <v>90</v>
      </c>
      <c r="E7139" s="8" t="s">
        <v>90</v>
      </c>
      <c r="F7139" s="9">
        <f t="shared" si="230"/>
        <v>-12200000</v>
      </c>
      <c r="G7139" s="9">
        <v>-122</v>
      </c>
      <c r="H7139" s="10">
        <v>-13184296</v>
      </c>
      <c r="I7139" s="11">
        <v>23220783454.503147</v>
      </c>
      <c r="J7139" s="11">
        <v>227694</v>
      </c>
      <c r="K7139" s="11">
        <v>101982.41259981882</v>
      </c>
      <c r="L7139" s="12">
        <v>742441.66282210313</v>
      </c>
      <c r="M7139" s="11">
        <v>390</v>
      </c>
      <c r="N7139" s="13"/>
      <c r="O7139" t="str">
        <f t="shared" si="231"/>
        <v/>
      </c>
    </row>
    <row r="7140" spans="1:15" hidden="1">
      <c r="A7140" s="41" t="s">
        <v>94</v>
      </c>
      <c r="B7140" s="46">
        <v>45775</v>
      </c>
      <c r="C7140" s="8" t="s">
        <v>13</v>
      </c>
      <c r="D7140" s="8" t="s">
        <v>90</v>
      </c>
      <c r="E7140" s="8" t="s">
        <v>90</v>
      </c>
      <c r="F7140" s="9">
        <f t="shared" si="230"/>
        <v>-11500000</v>
      </c>
      <c r="G7140" s="9">
        <v>-115</v>
      </c>
      <c r="H7140" s="10">
        <v>-12427820</v>
      </c>
      <c r="I7140" s="11">
        <v>23209055477.054169</v>
      </c>
      <c r="J7140" s="11">
        <v>227579</v>
      </c>
      <c r="K7140" s="11">
        <v>101982.41259981882</v>
      </c>
      <c r="L7140" s="12">
        <v>699842.55102083459</v>
      </c>
      <c r="M7140" s="11">
        <v>391</v>
      </c>
      <c r="N7140" s="13"/>
      <c r="O7140" t="str">
        <f t="shared" si="231"/>
        <v/>
      </c>
    </row>
    <row r="7141" spans="1:15" hidden="1">
      <c r="A7141" s="41" t="s">
        <v>94</v>
      </c>
      <c r="B7141" s="46">
        <v>45775</v>
      </c>
      <c r="C7141" s="8" t="s">
        <v>13</v>
      </c>
      <c r="D7141" s="8" t="s">
        <v>90</v>
      </c>
      <c r="E7141" s="8" t="s">
        <v>90</v>
      </c>
      <c r="F7141" s="9">
        <f t="shared" si="230"/>
        <v>-13900000</v>
      </c>
      <c r="G7141" s="9">
        <v>-139</v>
      </c>
      <c r="H7141" s="10">
        <v>-15021452</v>
      </c>
      <c r="I7141" s="11">
        <v>23194879921.702793</v>
      </c>
      <c r="J7141" s="11">
        <v>227440</v>
      </c>
      <c r="K7141" s="11">
        <v>101982.41259981882</v>
      </c>
      <c r="L7141" s="12">
        <v>845896.64862518385</v>
      </c>
      <c r="M7141" s="11">
        <v>392</v>
      </c>
      <c r="N7141" s="13"/>
      <c r="O7141" t="str">
        <f t="shared" si="231"/>
        <v/>
      </c>
    </row>
    <row r="7142" spans="1:15" hidden="1">
      <c r="A7142" s="41" t="s">
        <v>94</v>
      </c>
      <c r="B7142" s="46">
        <v>45775</v>
      </c>
      <c r="C7142" s="8" t="s">
        <v>13</v>
      </c>
      <c r="D7142" s="8" t="s">
        <v>90</v>
      </c>
      <c r="E7142" s="8" t="s">
        <v>90</v>
      </c>
      <c r="F7142" s="9">
        <f t="shared" si="230"/>
        <v>-1600000</v>
      </c>
      <c r="G7142" s="9">
        <v>-16</v>
      </c>
      <c r="H7142" s="10">
        <v>-1729088</v>
      </c>
      <c r="I7142" s="11">
        <v>23193248203.101196</v>
      </c>
      <c r="J7142" s="11">
        <v>227424</v>
      </c>
      <c r="K7142" s="11">
        <v>101982.41259981882</v>
      </c>
      <c r="L7142" s="12">
        <v>97369.398402898805</v>
      </c>
      <c r="M7142" s="11">
        <v>393</v>
      </c>
      <c r="N7142" s="13"/>
      <c r="O7142" t="str">
        <f t="shared" si="231"/>
        <v/>
      </c>
    </row>
    <row r="7143" spans="1:15" hidden="1">
      <c r="A7143" s="41" t="s">
        <v>94</v>
      </c>
      <c r="B7143" s="46">
        <v>45775</v>
      </c>
      <c r="C7143" s="8" t="s">
        <v>13</v>
      </c>
      <c r="D7143" s="8" t="s">
        <v>90</v>
      </c>
      <c r="E7143" s="8" t="s">
        <v>90</v>
      </c>
      <c r="F7143" s="9">
        <f t="shared" si="230"/>
        <v>-92500000</v>
      </c>
      <c r="G7143" s="9">
        <v>-925</v>
      </c>
      <c r="H7143" s="10">
        <v>-99962900</v>
      </c>
      <c r="I7143" s="11">
        <v>23098914471.446365</v>
      </c>
      <c r="J7143" s="11">
        <v>226499</v>
      </c>
      <c r="K7143" s="11">
        <v>101982.41259981882</v>
      </c>
      <c r="L7143" s="12">
        <v>5629168.3451675922</v>
      </c>
      <c r="M7143" s="11">
        <v>394</v>
      </c>
      <c r="N7143" s="13"/>
      <c r="O7143" t="str">
        <f t="shared" si="231"/>
        <v/>
      </c>
    </row>
    <row r="7144" spans="1:15" hidden="1">
      <c r="A7144" s="41" t="s">
        <v>94</v>
      </c>
      <c r="B7144" s="46">
        <v>45775</v>
      </c>
      <c r="C7144" s="8" t="s">
        <v>13</v>
      </c>
      <c r="D7144" s="8" t="s">
        <v>14</v>
      </c>
      <c r="E7144" s="8" t="s">
        <v>14</v>
      </c>
      <c r="F7144" s="9">
        <f t="shared" si="230"/>
        <v>900000</v>
      </c>
      <c r="G7144" s="9">
        <v>9</v>
      </c>
      <c r="H7144" s="10">
        <v>962910</v>
      </c>
      <c r="I7144" s="11">
        <v>19968304377.207645</v>
      </c>
      <c r="J7144" s="11">
        <v>198302</v>
      </c>
      <c r="K7144" s="11">
        <v>100696.43461592746</v>
      </c>
      <c r="L7144" s="12">
        <v>0</v>
      </c>
      <c r="M7144" s="11">
        <v>990</v>
      </c>
      <c r="N7144" s="13"/>
      <c r="O7144" t="str">
        <f t="shared" si="231"/>
        <v/>
      </c>
    </row>
    <row r="7145" spans="1:15" hidden="1">
      <c r="A7145" s="41" t="s">
        <v>94</v>
      </c>
      <c r="B7145" s="46">
        <v>45775</v>
      </c>
      <c r="C7145" s="8" t="s">
        <v>13</v>
      </c>
      <c r="D7145" s="8" t="s">
        <v>90</v>
      </c>
      <c r="E7145" s="8" t="s">
        <v>90</v>
      </c>
      <c r="F7145" s="9">
        <f t="shared" si="230"/>
        <v>-1800000</v>
      </c>
      <c r="G7145" s="9">
        <v>-18</v>
      </c>
      <c r="H7145" s="10">
        <v>-1945224</v>
      </c>
      <c r="I7145" s="11">
        <v>23097078788.019569</v>
      </c>
      <c r="J7145" s="11">
        <v>226481</v>
      </c>
      <c r="K7145" s="11">
        <v>101982.41259981882</v>
      </c>
      <c r="L7145" s="12">
        <v>109540.57320326124</v>
      </c>
      <c r="M7145" s="11">
        <v>395</v>
      </c>
      <c r="N7145" s="13"/>
      <c r="O7145" t="str">
        <f t="shared" si="231"/>
        <v/>
      </c>
    </row>
    <row r="7146" spans="1:15" hidden="1">
      <c r="A7146" s="41" t="s">
        <v>94</v>
      </c>
      <c r="B7146" s="46">
        <v>45775</v>
      </c>
      <c r="C7146" s="8" t="s">
        <v>13</v>
      </c>
      <c r="D7146" s="8" t="s">
        <v>90</v>
      </c>
      <c r="E7146" s="8" t="s">
        <v>90</v>
      </c>
      <c r="F7146" s="9">
        <f t="shared" si="230"/>
        <v>-92400000</v>
      </c>
      <c r="G7146" s="9">
        <v>-924</v>
      </c>
      <c r="H7146" s="10">
        <v>-99854832</v>
      </c>
      <c r="I7146" s="11">
        <v>23002847038.777336</v>
      </c>
      <c r="J7146" s="11">
        <v>225557</v>
      </c>
      <c r="K7146" s="11">
        <v>101982.41259981882</v>
      </c>
      <c r="L7146" s="12">
        <v>5623082.7577674091</v>
      </c>
      <c r="M7146" s="11">
        <v>396</v>
      </c>
      <c r="N7146" s="13"/>
      <c r="O7146" t="str">
        <f t="shared" si="231"/>
        <v/>
      </c>
    </row>
    <row r="7147" spans="1:15" hidden="1">
      <c r="A7147" s="41" t="s">
        <v>94</v>
      </c>
      <c r="B7147" s="46">
        <v>45775</v>
      </c>
      <c r="C7147" s="8" t="s">
        <v>13</v>
      </c>
      <c r="D7147" s="8" t="s">
        <v>14</v>
      </c>
      <c r="E7147" s="8" t="s">
        <v>14</v>
      </c>
      <c r="F7147" s="9">
        <f t="shared" si="230"/>
        <v>900000</v>
      </c>
      <c r="G7147" s="9">
        <v>9</v>
      </c>
      <c r="H7147" s="10">
        <v>962793</v>
      </c>
      <c r="I7147" s="11">
        <v>19969267170.207645</v>
      </c>
      <c r="J7147" s="11">
        <v>198311</v>
      </c>
      <c r="K7147" s="11">
        <v>100696.71964846956</v>
      </c>
      <c r="L7147" s="12">
        <v>0</v>
      </c>
      <c r="M7147" s="11">
        <v>991</v>
      </c>
      <c r="N7147" s="13"/>
      <c r="O7147" t="str">
        <f t="shared" si="231"/>
        <v/>
      </c>
    </row>
    <row r="7148" spans="1:15" hidden="1">
      <c r="A7148" s="41" t="s">
        <v>94</v>
      </c>
      <c r="B7148" s="46">
        <v>45775</v>
      </c>
      <c r="C7148" s="8" t="s">
        <v>13</v>
      </c>
      <c r="D7148" s="8" t="s">
        <v>14</v>
      </c>
      <c r="E7148" s="8" t="s">
        <v>14</v>
      </c>
      <c r="F7148" s="9">
        <f t="shared" si="230"/>
        <v>900000</v>
      </c>
      <c r="G7148" s="9">
        <v>9</v>
      </c>
      <c r="H7148" s="10">
        <v>962793</v>
      </c>
      <c r="I7148" s="11">
        <v>19970229963.207645</v>
      </c>
      <c r="J7148" s="11">
        <v>198320</v>
      </c>
      <c r="K7148" s="11">
        <v>100697.00465514141</v>
      </c>
      <c r="L7148" s="12">
        <v>0</v>
      </c>
      <c r="M7148" s="11">
        <v>992</v>
      </c>
      <c r="N7148" s="13"/>
      <c r="O7148" t="str">
        <f t="shared" si="231"/>
        <v/>
      </c>
    </row>
    <row r="7149" spans="1:15" hidden="1">
      <c r="A7149" s="41" t="s">
        <v>94</v>
      </c>
      <c r="B7149" s="46">
        <v>45775</v>
      </c>
      <c r="C7149" s="8" t="s">
        <v>13</v>
      </c>
      <c r="D7149" s="8" t="s">
        <v>14</v>
      </c>
      <c r="E7149" s="8" t="s">
        <v>14</v>
      </c>
      <c r="F7149" s="9">
        <f t="shared" si="230"/>
        <v>4700000</v>
      </c>
      <c r="G7149" s="9">
        <v>47</v>
      </c>
      <c r="H7149" s="10">
        <v>5027919</v>
      </c>
      <c r="I7149" s="11">
        <v>19975257882.207645</v>
      </c>
      <c r="J7149" s="11">
        <v>198367</v>
      </c>
      <c r="K7149" s="11">
        <v>100698.49260314289</v>
      </c>
      <c r="L7149" s="12">
        <v>0</v>
      </c>
      <c r="M7149" s="11">
        <v>993</v>
      </c>
      <c r="N7149" s="13"/>
      <c r="O7149" t="str">
        <f t="shared" si="231"/>
        <v/>
      </c>
    </row>
    <row r="7150" spans="1:15" hidden="1">
      <c r="A7150" s="41" t="s">
        <v>94</v>
      </c>
      <c r="B7150" s="46">
        <v>45775</v>
      </c>
      <c r="C7150" s="8" t="s">
        <v>13</v>
      </c>
      <c r="D7150" s="8" t="s">
        <v>90</v>
      </c>
      <c r="E7150" s="8" t="s">
        <v>90</v>
      </c>
      <c r="F7150" s="9">
        <f t="shared" si="230"/>
        <v>-18400000</v>
      </c>
      <c r="G7150" s="9">
        <v>-184</v>
      </c>
      <c r="H7150" s="10">
        <v>-19884512</v>
      </c>
      <c r="I7150" s="11">
        <v>22984082274.858971</v>
      </c>
      <c r="J7150" s="11">
        <v>225373</v>
      </c>
      <c r="K7150" s="11">
        <v>101982.41259981882</v>
      </c>
      <c r="L7150" s="12">
        <v>1119748.0816333368</v>
      </c>
      <c r="M7150" s="11">
        <v>397</v>
      </c>
      <c r="N7150" s="13"/>
      <c r="O7150" t="str">
        <f t="shared" si="231"/>
        <v/>
      </c>
    </row>
    <row r="7151" spans="1:15" hidden="1">
      <c r="A7151" s="41" t="s">
        <v>94</v>
      </c>
      <c r="B7151" s="46">
        <v>45775</v>
      </c>
      <c r="C7151" s="8" t="s">
        <v>13</v>
      </c>
      <c r="D7151" s="8" t="s">
        <v>90</v>
      </c>
      <c r="E7151" s="8" t="s">
        <v>90</v>
      </c>
      <c r="F7151" s="9">
        <f t="shared" si="230"/>
        <v>-900000</v>
      </c>
      <c r="G7151" s="9">
        <v>-9</v>
      </c>
      <c r="H7151" s="10">
        <v>-972612</v>
      </c>
      <c r="I7151" s="11">
        <v>22983164433.145573</v>
      </c>
      <c r="J7151" s="11">
        <v>225364</v>
      </c>
      <c r="K7151" s="11">
        <v>101982.41259981882</v>
      </c>
      <c r="L7151" s="12">
        <v>54770.286601630622</v>
      </c>
      <c r="M7151" s="11">
        <v>398</v>
      </c>
      <c r="N7151" s="13"/>
      <c r="O7151" t="str">
        <f t="shared" si="231"/>
        <v/>
      </c>
    </row>
    <row r="7152" spans="1:15" hidden="1">
      <c r="A7152" s="41" t="s">
        <v>94</v>
      </c>
      <c r="B7152" s="46">
        <v>45775</v>
      </c>
      <c r="C7152" s="8" t="s">
        <v>13</v>
      </c>
      <c r="D7152" s="8" t="s">
        <v>90</v>
      </c>
      <c r="E7152" s="8" t="s">
        <v>90</v>
      </c>
      <c r="F7152" s="9">
        <f t="shared" si="230"/>
        <v>-900000</v>
      </c>
      <c r="G7152" s="9">
        <v>-9</v>
      </c>
      <c r="H7152" s="10">
        <v>-972612</v>
      </c>
      <c r="I7152" s="11">
        <v>22982246591.432175</v>
      </c>
      <c r="J7152" s="11">
        <v>225355</v>
      </c>
      <c r="K7152" s="11">
        <v>101982.41259981882</v>
      </c>
      <c r="L7152" s="12">
        <v>54770.286601630622</v>
      </c>
      <c r="M7152" s="11">
        <v>399</v>
      </c>
      <c r="N7152" s="13"/>
      <c r="O7152" t="str">
        <f t="shared" si="231"/>
        <v/>
      </c>
    </row>
    <row r="7153" spans="1:15" hidden="1">
      <c r="A7153" s="41" t="s">
        <v>94</v>
      </c>
      <c r="B7153" s="46">
        <v>45775</v>
      </c>
      <c r="C7153" s="8" t="s">
        <v>13</v>
      </c>
      <c r="D7153" s="8" t="s">
        <v>90</v>
      </c>
      <c r="E7153" s="8" t="s">
        <v>90</v>
      </c>
      <c r="F7153" s="9">
        <f t="shared" si="230"/>
        <v>-60800000</v>
      </c>
      <c r="G7153" s="9">
        <v>-608</v>
      </c>
      <c r="H7153" s="10">
        <v>-65705344</v>
      </c>
      <c r="I7153" s="11">
        <v>22920241284.571484</v>
      </c>
      <c r="J7153" s="11">
        <v>224747</v>
      </c>
      <c r="K7153" s="11">
        <v>101982.41259981882</v>
      </c>
      <c r="L7153" s="12">
        <v>3700037.1393101513</v>
      </c>
      <c r="M7153" s="11">
        <v>400</v>
      </c>
      <c r="N7153" s="13"/>
      <c r="O7153" t="str">
        <f t="shared" si="231"/>
        <v/>
      </c>
    </row>
    <row r="7154" spans="1:15" hidden="1">
      <c r="A7154" s="41" t="s">
        <v>94</v>
      </c>
      <c r="B7154" s="46">
        <v>45775</v>
      </c>
      <c r="C7154" s="8" t="s">
        <v>13</v>
      </c>
      <c r="D7154" s="8" t="s">
        <v>90</v>
      </c>
      <c r="E7154" s="8" t="s">
        <v>90</v>
      </c>
      <c r="F7154" s="9">
        <f t="shared" si="230"/>
        <v>-900000</v>
      </c>
      <c r="G7154" s="9">
        <v>-9</v>
      </c>
      <c r="H7154" s="10">
        <v>-972612</v>
      </c>
      <c r="I7154" s="11">
        <v>22919323442.858086</v>
      </c>
      <c r="J7154" s="11">
        <v>224738</v>
      </c>
      <c r="K7154" s="11">
        <v>101982.41259981882</v>
      </c>
      <c r="L7154" s="12">
        <v>54770.286601630622</v>
      </c>
      <c r="M7154" s="11">
        <v>401</v>
      </c>
      <c r="N7154" s="13"/>
      <c r="O7154" t="str">
        <f t="shared" si="231"/>
        <v/>
      </c>
    </row>
    <row r="7155" spans="1:15" hidden="1">
      <c r="A7155" s="41" t="s">
        <v>94</v>
      </c>
      <c r="B7155" s="46">
        <v>45775</v>
      </c>
      <c r="C7155" s="8" t="s">
        <v>13</v>
      </c>
      <c r="D7155" s="8" t="s">
        <v>90</v>
      </c>
      <c r="E7155" s="8" t="s">
        <v>90</v>
      </c>
      <c r="F7155" s="9">
        <f t="shared" si="230"/>
        <v>-9200000</v>
      </c>
      <c r="G7155" s="9">
        <v>-92</v>
      </c>
      <c r="H7155" s="10">
        <v>-9942256</v>
      </c>
      <c r="I7155" s="11">
        <v>22909941060.898903</v>
      </c>
      <c r="J7155" s="11">
        <v>224646</v>
      </c>
      <c r="K7155" s="11">
        <v>101982.41259981882</v>
      </c>
      <c r="L7155" s="12">
        <v>559874.04081666842</v>
      </c>
      <c r="M7155" s="11">
        <v>402</v>
      </c>
      <c r="N7155" s="13"/>
      <c r="O7155" t="str">
        <f t="shared" si="231"/>
        <v/>
      </c>
    </row>
    <row r="7156" spans="1:15" hidden="1">
      <c r="A7156" s="41" t="s">
        <v>94</v>
      </c>
      <c r="B7156" s="46">
        <v>45775</v>
      </c>
      <c r="C7156" s="8" t="s">
        <v>13</v>
      </c>
      <c r="D7156" s="8" t="s">
        <v>90</v>
      </c>
      <c r="E7156" s="8" t="s">
        <v>90</v>
      </c>
      <c r="F7156" s="9">
        <f t="shared" si="230"/>
        <v>-900000</v>
      </c>
      <c r="G7156" s="9">
        <v>-9</v>
      </c>
      <c r="H7156" s="10">
        <v>-972612</v>
      </c>
      <c r="I7156" s="11">
        <v>22909023219.185505</v>
      </c>
      <c r="J7156" s="11">
        <v>224637</v>
      </c>
      <c r="K7156" s="11">
        <v>101982.41259981882</v>
      </c>
      <c r="L7156" s="12">
        <v>54770.286601630622</v>
      </c>
      <c r="M7156" s="11">
        <v>403</v>
      </c>
      <c r="N7156" s="13"/>
      <c r="O7156" t="str">
        <f t="shared" si="231"/>
        <v/>
      </c>
    </row>
    <row r="7157" spans="1:15" hidden="1">
      <c r="A7157" s="41" t="s">
        <v>94</v>
      </c>
      <c r="B7157" s="46">
        <v>45775</v>
      </c>
      <c r="C7157" s="8" t="s">
        <v>13</v>
      </c>
      <c r="D7157" s="8" t="s">
        <v>15</v>
      </c>
      <c r="E7157" s="8" t="s">
        <v>15</v>
      </c>
      <c r="F7157" s="9">
        <f t="shared" si="230"/>
        <v>6900000</v>
      </c>
      <c r="G7157" s="9">
        <v>69</v>
      </c>
      <c r="H7157" s="10">
        <v>7441374</v>
      </c>
      <c r="I7157" s="11">
        <v>11711603070.739105</v>
      </c>
      <c r="J7157" s="11">
        <v>109955</v>
      </c>
      <c r="K7157" s="11">
        <v>106512.69219898236</v>
      </c>
      <c r="L7157" s="12">
        <v>0</v>
      </c>
      <c r="M7157" s="11">
        <v>2958</v>
      </c>
      <c r="N7157" s="13"/>
      <c r="O7157" t="str">
        <f t="shared" si="231"/>
        <v/>
      </c>
    </row>
    <row r="7158" spans="1:15" hidden="1">
      <c r="A7158" s="41" t="s">
        <v>94</v>
      </c>
      <c r="B7158" s="46">
        <v>45775</v>
      </c>
      <c r="C7158" s="8" t="s">
        <v>13</v>
      </c>
      <c r="D7158" s="8" t="s">
        <v>90</v>
      </c>
      <c r="E7158" s="8" t="s">
        <v>90</v>
      </c>
      <c r="F7158" s="9">
        <f t="shared" si="230"/>
        <v>-900000</v>
      </c>
      <c r="G7158" s="9">
        <v>-9</v>
      </c>
      <c r="H7158" s="10">
        <v>-972612</v>
      </c>
      <c r="I7158" s="11">
        <v>22908105377.472107</v>
      </c>
      <c r="J7158" s="11">
        <v>224628</v>
      </c>
      <c r="K7158" s="11">
        <v>101982.41259981882</v>
      </c>
      <c r="L7158" s="12">
        <v>54770.286601630622</v>
      </c>
      <c r="M7158" s="11">
        <v>404</v>
      </c>
      <c r="N7158" s="13"/>
      <c r="O7158" t="str">
        <f t="shared" si="231"/>
        <v/>
      </c>
    </row>
    <row r="7159" spans="1:15" hidden="1">
      <c r="A7159" s="41" t="s">
        <v>94</v>
      </c>
      <c r="B7159" s="46">
        <v>45775</v>
      </c>
      <c r="C7159" s="8" t="s">
        <v>13</v>
      </c>
      <c r="D7159" s="8" t="s">
        <v>90</v>
      </c>
      <c r="E7159" s="8" t="s">
        <v>90</v>
      </c>
      <c r="F7159" s="9">
        <f t="shared" si="230"/>
        <v>-900000</v>
      </c>
      <c r="G7159" s="9">
        <v>-9</v>
      </c>
      <c r="H7159" s="10">
        <v>-972612</v>
      </c>
      <c r="I7159" s="11">
        <v>22907187535.758709</v>
      </c>
      <c r="J7159" s="11">
        <v>224619</v>
      </c>
      <c r="K7159" s="11">
        <v>101982.41259981882</v>
      </c>
      <c r="L7159" s="12">
        <v>54770.286601630622</v>
      </c>
      <c r="M7159" s="11">
        <v>405</v>
      </c>
      <c r="N7159" s="13"/>
      <c r="O7159" t="str">
        <f t="shared" si="231"/>
        <v/>
      </c>
    </row>
    <row r="7160" spans="1:15" hidden="1">
      <c r="A7160" s="41" t="s">
        <v>94</v>
      </c>
      <c r="B7160" s="46">
        <v>45775</v>
      </c>
      <c r="C7160" s="8" t="s">
        <v>13</v>
      </c>
      <c r="D7160" s="8" t="s">
        <v>14</v>
      </c>
      <c r="E7160" s="8" t="s">
        <v>14</v>
      </c>
      <c r="F7160" s="9">
        <f t="shared" si="230"/>
        <v>-900000</v>
      </c>
      <c r="G7160" s="9">
        <v>-9</v>
      </c>
      <c r="H7160" s="10">
        <v>-960840</v>
      </c>
      <c r="I7160" s="11">
        <v>19974351595.774216</v>
      </c>
      <c r="J7160" s="11">
        <v>198358</v>
      </c>
      <c r="K7160" s="11">
        <v>100698.49260314289</v>
      </c>
      <c r="L7160" s="12">
        <v>54553.566571714007</v>
      </c>
      <c r="M7160" s="11">
        <v>994</v>
      </c>
      <c r="N7160" s="13"/>
      <c r="O7160" t="str">
        <f t="shared" si="231"/>
        <v/>
      </c>
    </row>
    <row r="7161" spans="1:15" hidden="1">
      <c r="A7161" s="41" t="s">
        <v>94</v>
      </c>
      <c r="B7161" s="46">
        <v>45775</v>
      </c>
      <c r="C7161" s="8" t="s">
        <v>13</v>
      </c>
      <c r="D7161" s="8" t="s">
        <v>14</v>
      </c>
      <c r="E7161" s="8" t="s">
        <v>14</v>
      </c>
      <c r="F7161" s="9">
        <f t="shared" si="230"/>
        <v>-9300000</v>
      </c>
      <c r="G7161" s="9">
        <v>-93</v>
      </c>
      <c r="H7161" s="10">
        <v>-9928680</v>
      </c>
      <c r="I7161" s="11">
        <v>19964986635.962124</v>
      </c>
      <c r="J7161" s="11">
        <v>198265</v>
      </c>
      <c r="K7161" s="11">
        <v>100698.49260314289</v>
      </c>
      <c r="L7161" s="12">
        <v>563720.18790771067</v>
      </c>
      <c r="M7161" s="11">
        <v>995</v>
      </c>
      <c r="N7161" s="13"/>
      <c r="O7161" t="str">
        <f t="shared" si="231"/>
        <v/>
      </c>
    </row>
    <row r="7162" spans="1:15" hidden="1">
      <c r="A7162" s="41" t="s">
        <v>94</v>
      </c>
      <c r="B7162" s="46">
        <v>45775</v>
      </c>
      <c r="C7162" s="8" t="s">
        <v>13</v>
      </c>
      <c r="D7162" s="8" t="s">
        <v>90</v>
      </c>
      <c r="E7162" s="8" t="s">
        <v>90</v>
      </c>
      <c r="F7162" s="9">
        <f t="shared" si="230"/>
        <v>-27800000</v>
      </c>
      <c r="G7162" s="9">
        <v>-278</v>
      </c>
      <c r="H7162" s="10">
        <v>-30042904</v>
      </c>
      <c r="I7162" s="11">
        <v>22878836425.055958</v>
      </c>
      <c r="J7162" s="11">
        <v>224341</v>
      </c>
      <c r="K7162" s="11">
        <v>101982.41259981882</v>
      </c>
      <c r="L7162" s="12">
        <v>1691793.2972503677</v>
      </c>
      <c r="M7162" s="11">
        <v>406</v>
      </c>
      <c r="N7162" s="13"/>
      <c r="O7162" t="str">
        <f t="shared" si="231"/>
        <v/>
      </c>
    </row>
    <row r="7163" spans="1:15" hidden="1">
      <c r="A7163" s="41" t="s">
        <v>94</v>
      </c>
      <c r="B7163" s="46">
        <v>45775</v>
      </c>
      <c r="C7163" s="8" t="s">
        <v>13</v>
      </c>
      <c r="D7163" s="8" t="s">
        <v>14</v>
      </c>
      <c r="E7163" s="8" t="s">
        <v>14</v>
      </c>
      <c r="F7163" s="9">
        <f t="shared" si="230"/>
        <v>-9300000</v>
      </c>
      <c r="G7163" s="9">
        <v>-93</v>
      </c>
      <c r="H7163" s="10">
        <v>-9928680</v>
      </c>
      <c r="I7163" s="11">
        <v>19955621676.150032</v>
      </c>
      <c r="J7163" s="11">
        <v>198172</v>
      </c>
      <c r="K7163" s="11">
        <v>100698.49260314289</v>
      </c>
      <c r="L7163" s="12">
        <v>563720.18790771067</v>
      </c>
      <c r="M7163" s="11">
        <v>996</v>
      </c>
      <c r="N7163" s="13"/>
      <c r="O7163" t="str">
        <f t="shared" si="231"/>
        <v/>
      </c>
    </row>
    <row r="7164" spans="1:15" hidden="1">
      <c r="A7164" s="41" t="s">
        <v>94</v>
      </c>
      <c r="B7164" s="46">
        <v>45775</v>
      </c>
      <c r="C7164" s="8" t="s">
        <v>13</v>
      </c>
      <c r="D7164" s="8" t="s">
        <v>90</v>
      </c>
      <c r="E7164" s="8" t="s">
        <v>90</v>
      </c>
      <c r="F7164" s="9">
        <f t="shared" si="230"/>
        <v>-2900000</v>
      </c>
      <c r="G7164" s="9">
        <v>-29</v>
      </c>
      <c r="H7164" s="10">
        <v>-3133972</v>
      </c>
      <c r="I7164" s="11">
        <v>22875878935.090565</v>
      </c>
      <c r="J7164" s="11">
        <v>224312</v>
      </c>
      <c r="K7164" s="11">
        <v>101982.41259981882</v>
      </c>
      <c r="L7164" s="12">
        <v>176482.03460525395</v>
      </c>
      <c r="M7164" s="11">
        <v>407</v>
      </c>
      <c r="N7164" s="13"/>
      <c r="O7164" t="str">
        <f t="shared" si="231"/>
        <v/>
      </c>
    </row>
    <row r="7165" spans="1:15" hidden="1">
      <c r="A7165" s="41" t="s">
        <v>94</v>
      </c>
      <c r="B7165" s="46">
        <v>45775</v>
      </c>
      <c r="C7165" s="8" t="s">
        <v>13</v>
      </c>
      <c r="D7165" s="8" t="s">
        <v>46</v>
      </c>
      <c r="E7165" s="8" t="s">
        <v>46</v>
      </c>
      <c r="F7165" s="9">
        <f t="shared" si="230"/>
        <v>900000</v>
      </c>
      <c r="G7165" s="9">
        <v>9</v>
      </c>
      <c r="H7165" s="10">
        <v>995265</v>
      </c>
      <c r="I7165" s="11">
        <v>3984280685.515729</v>
      </c>
      <c r="J7165" s="11">
        <v>36663</v>
      </c>
      <c r="K7165" s="11">
        <v>108673.06782084741</v>
      </c>
      <c r="L7165" s="12">
        <v>0</v>
      </c>
      <c r="M7165" s="11">
        <v>2784</v>
      </c>
      <c r="N7165" s="13"/>
      <c r="O7165" t="str">
        <f t="shared" si="231"/>
        <v/>
      </c>
    </row>
    <row r="7166" spans="1:15" hidden="1">
      <c r="A7166" s="41" t="s">
        <v>94</v>
      </c>
      <c r="B7166" s="46">
        <v>45775</v>
      </c>
      <c r="C7166" s="8" t="s">
        <v>13</v>
      </c>
      <c r="D7166" s="8" t="s">
        <v>46</v>
      </c>
      <c r="E7166" s="8" t="s">
        <v>46</v>
      </c>
      <c r="F7166" s="9">
        <f t="shared" si="230"/>
        <v>900000</v>
      </c>
      <c r="G7166" s="9">
        <v>9</v>
      </c>
      <c r="H7166" s="10">
        <v>990153</v>
      </c>
      <c r="I7166" s="11">
        <v>3985270838.515729</v>
      </c>
      <c r="J7166" s="11">
        <v>36672</v>
      </c>
      <c r="K7166" s="11">
        <v>108673.39764713484</v>
      </c>
      <c r="L7166" s="12">
        <v>0</v>
      </c>
      <c r="M7166" s="11">
        <v>2785</v>
      </c>
      <c r="N7166" s="13"/>
      <c r="O7166" t="str">
        <f t="shared" si="231"/>
        <v/>
      </c>
    </row>
    <row r="7167" spans="1:15" hidden="1">
      <c r="A7167" s="41" t="s">
        <v>94</v>
      </c>
      <c r="B7167" s="46">
        <v>45775</v>
      </c>
      <c r="C7167" s="8" t="s">
        <v>13</v>
      </c>
      <c r="D7167" s="8" t="s">
        <v>14</v>
      </c>
      <c r="E7167" s="8" t="s">
        <v>14</v>
      </c>
      <c r="F7167" s="9">
        <f t="shared" si="230"/>
        <v>-1000000</v>
      </c>
      <c r="G7167" s="9">
        <v>-10</v>
      </c>
      <c r="H7167" s="10">
        <v>-1067600</v>
      </c>
      <c r="I7167" s="11">
        <v>19954614691.223999</v>
      </c>
      <c r="J7167" s="11">
        <v>198162</v>
      </c>
      <c r="K7167" s="11">
        <v>100698.49260314289</v>
      </c>
      <c r="L7167" s="12">
        <v>60615.073968571145</v>
      </c>
      <c r="M7167" s="11">
        <v>997</v>
      </c>
      <c r="N7167" s="13"/>
      <c r="O7167" t="str">
        <f t="shared" si="231"/>
        <v/>
      </c>
    </row>
    <row r="7168" spans="1:15" hidden="1">
      <c r="A7168" s="41" t="s">
        <v>94</v>
      </c>
      <c r="B7168" s="46">
        <v>45775</v>
      </c>
      <c r="C7168" s="8" t="s">
        <v>13</v>
      </c>
      <c r="D7168" s="8" t="s">
        <v>90</v>
      </c>
      <c r="E7168" s="8" t="s">
        <v>90</v>
      </c>
      <c r="F7168" s="9">
        <f t="shared" si="230"/>
        <v>-23100000</v>
      </c>
      <c r="G7168" s="9">
        <v>-231</v>
      </c>
      <c r="H7168" s="10">
        <v>-24963708</v>
      </c>
      <c r="I7168" s="11">
        <v>22852320997.780006</v>
      </c>
      <c r="J7168" s="11">
        <v>224081</v>
      </c>
      <c r="K7168" s="11">
        <v>101982.41259981882</v>
      </c>
      <c r="L7168" s="12">
        <v>1405770.6894418523</v>
      </c>
      <c r="M7168" s="11">
        <v>408</v>
      </c>
      <c r="N7168" s="13"/>
      <c r="O7168" t="str">
        <f t="shared" si="231"/>
        <v/>
      </c>
    </row>
    <row r="7169" spans="1:15" hidden="1">
      <c r="A7169" s="41" t="s">
        <v>94</v>
      </c>
      <c r="B7169" s="46">
        <v>45775</v>
      </c>
      <c r="C7169" s="8" t="s">
        <v>13</v>
      </c>
      <c r="D7169" s="8" t="s">
        <v>90</v>
      </c>
      <c r="E7169" s="8" t="s">
        <v>90</v>
      </c>
      <c r="F7169" s="9">
        <f t="shared" si="230"/>
        <v>-900000</v>
      </c>
      <c r="G7169" s="9">
        <v>-9</v>
      </c>
      <c r="H7169" s="10">
        <v>-972612</v>
      </c>
      <c r="I7169" s="11">
        <v>22851403156.066608</v>
      </c>
      <c r="J7169" s="11">
        <v>224072</v>
      </c>
      <c r="K7169" s="11">
        <v>101982.41259981882</v>
      </c>
      <c r="L7169" s="12">
        <v>54770.286601630622</v>
      </c>
      <c r="M7169" s="11">
        <v>409</v>
      </c>
      <c r="N7169" s="13"/>
      <c r="O7169" t="str">
        <f t="shared" si="231"/>
        <v/>
      </c>
    </row>
    <row r="7170" spans="1:15" hidden="1">
      <c r="A7170" s="41" t="s">
        <v>94</v>
      </c>
      <c r="B7170" s="46">
        <v>45775</v>
      </c>
      <c r="C7170" s="8" t="s">
        <v>13</v>
      </c>
      <c r="D7170" s="8" t="s">
        <v>90</v>
      </c>
      <c r="E7170" s="8" t="s">
        <v>90</v>
      </c>
      <c r="F7170" s="9">
        <f t="shared" si="230"/>
        <v>-900000</v>
      </c>
      <c r="G7170" s="9">
        <v>-9</v>
      </c>
      <c r="H7170" s="10">
        <v>-972612</v>
      </c>
      <c r="I7170" s="11">
        <v>22850485314.35321</v>
      </c>
      <c r="J7170" s="11">
        <v>224063</v>
      </c>
      <c r="K7170" s="11">
        <v>101982.41259981882</v>
      </c>
      <c r="L7170" s="12">
        <v>54770.286601630622</v>
      </c>
      <c r="M7170" s="11">
        <v>410</v>
      </c>
      <c r="N7170" s="13"/>
      <c r="O7170" t="str">
        <f t="shared" si="231"/>
        <v/>
      </c>
    </row>
    <row r="7171" spans="1:15" hidden="1">
      <c r="A7171" s="41" t="s">
        <v>94</v>
      </c>
      <c r="B7171" s="46">
        <v>45775</v>
      </c>
      <c r="C7171" s="8" t="s">
        <v>13</v>
      </c>
      <c r="D7171" s="8" t="s">
        <v>90</v>
      </c>
      <c r="E7171" s="8" t="s">
        <v>90</v>
      </c>
      <c r="F7171" s="9">
        <f t="shared" si="230"/>
        <v>-27700000</v>
      </c>
      <c r="G7171" s="9">
        <v>-277</v>
      </c>
      <c r="H7171" s="10">
        <v>-29934836</v>
      </c>
      <c r="I7171" s="11">
        <v>22822236186.063061</v>
      </c>
      <c r="J7171" s="11">
        <v>223786</v>
      </c>
      <c r="K7171" s="11">
        <v>101982.41259981882</v>
      </c>
      <c r="L7171" s="12">
        <v>1685707.7098501846</v>
      </c>
      <c r="M7171" s="11">
        <v>411</v>
      </c>
      <c r="N7171" s="13"/>
      <c r="O7171" t="str">
        <f t="shared" si="231"/>
        <v/>
      </c>
    </row>
    <row r="7172" spans="1:15" hidden="1">
      <c r="A7172" s="41" t="s">
        <v>94</v>
      </c>
      <c r="B7172" s="46">
        <v>45775</v>
      </c>
      <c r="C7172" s="8" t="s">
        <v>13</v>
      </c>
      <c r="D7172" s="8" t="s">
        <v>14</v>
      </c>
      <c r="E7172" s="8" t="s">
        <v>14</v>
      </c>
      <c r="F7172" s="9">
        <f t="shared" si="230"/>
        <v>9400000</v>
      </c>
      <c r="G7172" s="9">
        <v>94</v>
      </c>
      <c r="H7172" s="10">
        <v>10034406</v>
      </c>
      <c r="I7172" s="11">
        <v>19964649097.223999</v>
      </c>
      <c r="J7172" s="11">
        <v>198256</v>
      </c>
      <c r="K7172" s="11">
        <v>100701.36135715438</v>
      </c>
      <c r="L7172" s="12">
        <v>0</v>
      </c>
      <c r="M7172" s="11">
        <v>998</v>
      </c>
      <c r="N7172" s="13"/>
      <c r="O7172" t="str">
        <f t="shared" si="231"/>
        <v/>
      </c>
    </row>
    <row r="7173" spans="1:15" hidden="1">
      <c r="A7173" s="41" t="s">
        <v>94</v>
      </c>
      <c r="B7173" s="46">
        <v>45775</v>
      </c>
      <c r="C7173" s="8" t="s">
        <v>13</v>
      </c>
      <c r="D7173" s="8" t="s">
        <v>14</v>
      </c>
      <c r="E7173" s="8" t="s">
        <v>14</v>
      </c>
      <c r="F7173" s="9">
        <f t="shared" si="230"/>
        <v>-7500000</v>
      </c>
      <c r="G7173" s="9">
        <v>-75</v>
      </c>
      <c r="H7173" s="10">
        <v>-8007000</v>
      </c>
      <c r="I7173" s="11">
        <v>19957096495.122211</v>
      </c>
      <c r="J7173" s="11">
        <v>198181</v>
      </c>
      <c r="K7173" s="11">
        <v>100701.36135715438</v>
      </c>
      <c r="L7173" s="12">
        <v>454397.89821342099</v>
      </c>
      <c r="M7173" s="11">
        <v>999</v>
      </c>
      <c r="N7173" s="13"/>
      <c r="O7173" t="str">
        <f t="shared" si="231"/>
        <v/>
      </c>
    </row>
    <row r="7174" spans="1:15" hidden="1">
      <c r="A7174" s="41" t="s">
        <v>94</v>
      </c>
      <c r="B7174" s="46">
        <v>45775</v>
      </c>
      <c r="C7174" s="8" t="s">
        <v>13</v>
      </c>
      <c r="D7174" s="8" t="s">
        <v>14</v>
      </c>
      <c r="E7174" s="8" t="s">
        <v>14</v>
      </c>
      <c r="F7174" s="9">
        <f t="shared" si="230"/>
        <v>900000</v>
      </c>
      <c r="G7174" s="9">
        <v>9</v>
      </c>
      <c r="H7174" s="10">
        <v>962910</v>
      </c>
      <c r="I7174" s="11">
        <v>19958059405.122211</v>
      </c>
      <c r="J7174" s="11">
        <v>198190</v>
      </c>
      <c r="K7174" s="11">
        <v>100701.64693033055</v>
      </c>
      <c r="L7174" s="12">
        <v>0</v>
      </c>
      <c r="M7174" s="11">
        <v>1000</v>
      </c>
      <c r="N7174" s="13"/>
      <c r="O7174" t="str">
        <f t="shared" si="231"/>
        <v/>
      </c>
    </row>
    <row r="7175" spans="1:15" hidden="1">
      <c r="A7175" s="41" t="s">
        <v>94</v>
      </c>
      <c r="B7175" s="46">
        <v>45775</v>
      </c>
      <c r="C7175" s="8" t="s">
        <v>13</v>
      </c>
      <c r="D7175" s="8" t="s">
        <v>90</v>
      </c>
      <c r="E7175" s="8" t="s">
        <v>90</v>
      </c>
      <c r="F7175" s="9">
        <f t="shared" si="230"/>
        <v>-18400000</v>
      </c>
      <c r="G7175" s="9">
        <v>-184</v>
      </c>
      <c r="H7175" s="10">
        <v>-19884512</v>
      </c>
      <c r="I7175" s="11">
        <v>22803471422.144695</v>
      </c>
      <c r="J7175" s="11">
        <v>223602</v>
      </c>
      <c r="K7175" s="11">
        <v>101982.41259981882</v>
      </c>
      <c r="L7175" s="12">
        <v>1119748.0816333368</v>
      </c>
      <c r="M7175" s="11">
        <v>412</v>
      </c>
      <c r="N7175" s="13"/>
      <c r="O7175" t="str">
        <f t="shared" si="231"/>
        <v/>
      </c>
    </row>
    <row r="7176" spans="1:15" hidden="1">
      <c r="A7176" s="41" t="s">
        <v>94</v>
      </c>
      <c r="B7176" s="46">
        <v>45775</v>
      </c>
      <c r="C7176" s="8" t="s">
        <v>13</v>
      </c>
      <c r="D7176" s="8" t="s">
        <v>90</v>
      </c>
      <c r="E7176" s="8" t="s">
        <v>90</v>
      </c>
      <c r="F7176" s="9">
        <f t="shared" si="230"/>
        <v>-1100000</v>
      </c>
      <c r="G7176" s="9">
        <v>-11</v>
      </c>
      <c r="H7176" s="10">
        <v>-1188748</v>
      </c>
      <c r="I7176" s="11">
        <v>22802349615.606098</v>
      </c>
      <c r="J7176" s="11">
        <v>223591</v>
      </c>
      <c r="K7176" s="11">
        <v>101982.41259981882</v>
      </c>
      <c r="L7176" s="12">
        <v>66941.461401992943</v>
      </c>
      <c r="M7176" s="11">
        <v>413</v>
      </c>
      <c r="N7176" s="13"/>
      <c r="O7176" t="str">
        <f t="shared" si="231"/>
        <v/>
      </c>
    </row>
    <row r="7177" spans="1:15" hidden="1">
      <c r="A7177" s="41" t="s">
        <v>94</v>
      </c>
      <c r="B7177" s="46">
        <v>45775</v>
      </c>
      <c r="C7177" s="8" t="s">
        <v>13</v>
      </c>
      <c r="D7177" s="8" t="s">
        <v>14</v>
      </c>
      <c r="E7177" s="8" t="s">
        <v>14</v>
      </c>
      <c r="F7177" s="9">
        <f t="shared" si="230"/>
        <v>-9300000</v>
      </c>
      <c r="G7177" s="9">
        <v>-93</v>
      </c>
      <c r="H7177" s="10">
        <v>-9928680</v>
      </c>
      <c r="I7177" s="11">
        <v>19948694151.957691</v>
      </c>
      <c r="J7177" s="11">
        <v>198097</v>
      </c>
      <c r="K7177" s="11">
        <v>100701.64693033055</v>
      </c>
      <c r="L7177" s="12">
        <v>563426.83547925949</v>
      </c>
      <c r="M7177" s="11">
        <v>1001</v>
      </c>
      <c r="N7177" s="13"/>
      <c r="O7177" t="str">
        <f t="shared" si="231"/>
        <v/>
      </c>
    </row>
    <row r="7178" spans="1:15" hidden="1">
      <c r="A7178" s="41" t="s">
        <v>94</v>
      </c>
      <c r="B7178" s="46">
        <v>45775</v>
      </c>
      <c r="C7178" s="8" t="s">
        <v>13</v>
      </c>
      <c r="D7178" s="8" t="s">
        <v>14</v>
      </c>
      <c r="E7178" s="8" t="s">
        <v>14</v>
      </c>
      <c r="F7178" s="9">
        <f t="shared" ref="F7178:F7241" si="232">100000*G7178</f>
        <v>-4600000</v>
      </c>
      <c r="G7178" s="9">
        <v>-46</v>
      </c>
      <c r="H7178" s="10">
        <v>-4910960</v>
      </c>
      <c r="I7178" s="11">
        <v>19944061876.198895</v>
      </c>
      <c r="J7178" s="11">
        <v>198051</v>
      </c>
      <c r="K7178" s="11">
        <v>100701.64693033055</v>
      </c>
      <c r="L7178" s="12">
        <v>278684.2412047945</v>
      </c>
      <c r="M7178" s="11">
        <v>1002</v>
      </c>
      <c r="N7178" s="13"/>
      <c r="O7178" t="str">
        <f t="shared" si="231"/>
        <v/>
      </c>
    </row>
    <row r="7179" spans="1:15" hidden="1">
      <c r="A7179" s="41" t="s">
        <v>94</v>
      </c>
      <c r="B7179" s="46">
        <v>45775</v>
      </c>
      <c r="C7179" s="8" t="s">
        <v>13</v>
      </c>
      <c r="D7179" s="8" t="s">
        <v>90</v>
      </c>
      <c r="E7179" s="8" t="s">
        <v>90</v>
      </c>
      <c r="F7179" s="9">
        <f t="shared" si="232"/>
        <v>-6400000</v>
      </c>
      <c r="G7179" s="9">
        <v>-64</v>
      </c>
      <c r="H7179" s="10">
        <v>-6916352</v>
      </c>
      <c r="I7179" s="11">
        <v>22795822741.199711</v>
      </c>
      <c r="J7179" s="11">
        <v>223527</v>
      </c>
      <c r="K7179" s="11">
        <v>101982.41259981882</v>
      </c>
      <c r="L7179" s="12">
        <v>389477.59361159522</v>
      </c>
      <c r="M7179" s="11">
        <v>414</v>
      </c>
      <c r="N7179" s="13"/>
      <c r="O7179" t="str">
        <f t="shared" si="231"/>
        <v/>
      </c>
    </row>
    <row r="7180" spans="1:15" hidden="1">
      <c r="A7180" s="41" t="s">
        <v>94</v>
      </c>
      <c r="B7180" s="46">
        <v>45775</v>
      </c>
      <c r="C7180" s="8" t="s">
        <v>13</v>
      </c>
      <c r="D7180" s="8" t="s">
        <v>15</v>
      </c>
      <c r="E7180" s="8" t="s">
        <v>15</v>
      </c>
      <c r="F7180" s="9">
        <f t="shared" si="232"/>
        <v>2900000</v>
      </c>
      <c r="G7180" s="9">
        <v>29</v>
      </c>
      <c r="H7180" s="10">
        <v>3150531</v>
      </c>
      <c r="I7180" s="11">
        <v>11714753601.739105</v>
      </c>
      <c r="J7180" s="11">
        <v>109984</v>
      </c>
      <c r="K7180" s="11">
        <v>106513.2528525886</v>
      </c>
      <c r="L7180" s="12">
        <v>0</v>
      </c>
      <c r="M7180" s="11">
        <v>2959</v>
      </c>
      <c r="N7180" s="13"/>
      <c r="O7180" t="str">
        <f t="shared" si="231"/>
        <v/>
      </c>
    </row>
    <row r="7181" spans="1:15" hidden="1">
      <c r="A7181" s="41" t="s">
        <v>94</v>
      </c>
      <c r="B7181" s="46">
        <v>45775</v>
      </c>
      <c r="C7181" s="8" t="s">
        <v>13</v>
      </c>
      <c r="D7181" s="8" t="s">
        <v>90</v>
      </c>
      <c r="E7181" s="8" t="s">
        <v>90</v>
      </c>
      <c r="F7181" s="9">
        <f t="shared" si="232"/>
        <v>-147900000</v>
      </c>
      <c r="G7181" s="9">
        <v>-1479</v>
      </c>
      <c r="H7181" s="10">
        <v>-159832572</v>
      </c>
      <c r="I7181" s="11">
        <v>22644990752.964581</v>
      </c>
      <c r="J7181" s="11">
        <v>222048</v>
      </c>
      <c r="K7181" s="11">
        <v>101982.41259981882</v>
      </c>
      <c r="L7181" s="12">
        <v>9000583.7648679614</v>
      </c>
      <c r="M7181" s="11">
        <v>415</v>
      </c>
      <c r="N7181" s="13"/>
      <c r="O7181" t="str">
        <f t="shared" si="231"/>
        <v/>
      </c>
    </row>
    <row r="7182" spans="1:15" hidden="1">
      <c r="A7182" s="41" t="s">
        <v>94</v>
      </c>
      <c r="B7182" s="46">
        <v>45776</v>
      </c>
      <c r="C7182" s="8" t="s">
        <v>13</v>
      </c>
      <c r="D7182" s="8" t="s">
        <v>90</v>
      </c>
      <c r="E7182" s="8" t="s">
        <v>90</v>
      </c>
      <c r="F7182" s="9">
        <f t="shared" si="232"/>
        <v>-166300000</v>
      </c>
      <c r="G7182" s="9">
        <v>-1663</v>
      </c>
      <c r="H7182" s="10">
        <v>-179938263</v>
      </c>
      <c r="I7182" s="11">
        <v>22475394000.811081</v>
      </c>
      <c r="J7182" s="11">
        <v>220385</v>
      </c>
      <c r="K7182" s="11">
        <v>101982.41259981882</v>
      </c>
      <c r="L7182" s="12">
        <v>10341510.846501291</v>
      </c>
      <c r="M7182" s="11">
        <v>416</v>
      </c>
      <c r="N7182" s="13"/>
      <c r="O7182" t="str">
        <f t="shared" si="231"/>
        <v/>
      </c>
    </row>
    <row r="7183" spans="1:15" hidden="1">
      <c r="A7183" s="41" t="s">
        <v>94</v>
      </c>
      <c r="B7183" s="46">
        <v>45776</v>
      </c>
      <c r="C7183" s="8" t="s">
        <v>13</v>
      </c>
      <c r="D7183" s="8" t="s">
        <v>15</v>
      </c>
      <c r="E7183" s="8" t="s">
        <v>15</v>
      </c>
      <c r="F7183" s="9">
        <f t="shared" si="232"/>
        <v>44200000</v>
      </c>
      <c r="G7183" s="9">
        <v>442</v>
      </c>
      <c r="H7183" s="10">
        <v>48097556</v>
      </c>
      <c r="I7183" s="11">
        <v>11762851157.739105</v>
      </c>
      <c r="J7183" s="11">
        <v>110426</v>
      </c>
      <c r="K7183" s="11">
        <v>106522.47801911783</v>
      </c>
      <c r="L7183" s="12">
        <v>0</v>
      </c>
      <c r="M7183" s="11">
        <v>2960</v>
      </c>
      <c r="N7183" s="13"/>
      <c r="O7183" t="str">
        <f t="shared" si="231"/>
        <v/>
      </c>
    </row>
    <row r="7184" spans="1:15" hidden="1">
      <c r="A7184" s="41" t="s">
        <v>94</v>
      </c>
      <c r="B7184" s="46">
        <v>45776</v>
      </c>
      <c r="C7184" s="8" t="s">
        <v>13</v>
      </c>
      <c r="D7184" s="8" t="s">
        <v>15</v>
      </c>
      <c r="E7184" s="8" t="s">
        <v>15</v>
      </c>
      <c r="F7184" s="9">
        <f t="shared" si="232"/>
        <v>437700000</v>
      </c>
      <c r="G7184" s="9">
        <v>4377</v>
      </c>
      <c r="H7184" s="10">
        <v>476655300</v>
      </c>
      <c r="I7184" s="11">
        <v>12239506457.739105</v>
      </c>
      <c r="J7184" s="11">
        <v>114803</v>
      </c>
      <c r="K7184" s="11">
        <v>106613.12385337583</v>
      </c>
      <c r="L7184" s="12">
        <v>0</v>
      </c>
      <c r="M7184" s="11">
        <v>2961</v>
      </c>
      <c r="N7184" s="13"/>
      <c r="O7184" t="str">
        <f t="shared" ref="O7184:O7247" si="233">IF(M7184=_xlfn.MAXIFS(M:M,D:D,D7184),"X","")</f>
        <v/>
      </c>
    </row>
    <row r="7185" spans="1:15" hidden="1">
      <c r="A7185" s="41" t="s">
        <v>94</v>
      </c>
      <c r="B7185" s="46">
        <v>45776</v>
      </c>
      <c r="C7185" s="8" t="s">
        <v>13</v>
      </c>
      <c r="D7185" s="8" t="s">
        <v>15</v>
      </c>
      <c r="E7185" s="8" t="s">
        <v>15</v>
      </c>
      <c r="F7185" s="9">
        <f t="shared" si="232"/>
        <v>9400000</v>
      </c>
      <c r="G7185" s="9">
        <v>94</v>
      </c>
      <c r="H7185" s="10">
        <v>10228892</v>
      </c>
      <c r="I7185" s="11">
        <v>12249735349.739105</v>
      </c>
      <c r="J7185" s="11">
        <v>114897</v>
      </c>
      <c r="K7185" s="11">
        <v>106614.92771559836</v>
      </c>
      <c r="L7185" s="12">
        <v>0</v>
      </c>
      <c r="M7185" s="11">
        <v>2962</v>
      </c>
      <c r="N7185" s="13"/>
      <c r="O7185" t="str">
        <f t="shared" si="233"/>
        <v/>
      </c>
    </row>
    <row r="7186" spans="1:15" hidden="1">
      <c r="A7186" s="41" t="s">
        <v>94</v>
      </c>
      <c r="B7186" s="46">
        <v>45776</v>
      </c>
      <c r="C7186" s="8" t="s">
        <v>13</v>
      </c>
      <c r="D7186" s="8" t="s">
        <v>15</v>
      </c>
      <c r="E7186" s="8" t="s">
        <v>15</v>
      </c>
      <c r="F7186" s="9">
        <f t="shared" si="232"/>
        <v>93100000</v>
      </c>
      <c r="G7186" s="9">
        <v>931</v>
      </c>
      <c r="H7186" s="10">
        <v>101311420</v>
      </c>
      <c r="I7186" s="11">
        <v>12351046769.739105</v>
      </c>
      <c r="J7186" s="11">
        <v>115828</v>
      </c>
      <c r="K7186" s="11">
        <v>106632.6516018502</v>
      </c>
      <c r="L7186" s="12">
        <v>0</v>
      </c>
      <c r="M7186" s="11">
        <v>2963</v>
      </c>
      <c r="N7186" s="13"/>
      <c r="O7186" t="str">
        <f t="shared" si="233"/>
        <v/>
      </c>
    </row>
    <row r="7187" spans="1:15" hidden="1">
      <c r="A7187" s="41" t="s">
        <v>94</v>
      </c>
      <c r="B7187" s="46">
        <v>45776</v>
      </c>
      <c r="C7187" s="8" t="s">
        <v>13</v>
      </c>
      <c r="D7187" s="8" t="s">
        <v>15</v>
      </c>
      <c r="E7187" s="8" t="s">
        <v>15</v>
      </c>
      <c r="F7187" s="9">
        <f t="shared" si="232"/>
        <v>46500000</v>
      </c>
      <c r="G7187" s="9">
        <v>465</v>
      </c>
      <c r="H7187" s="10">
        <v>50601300</v>
      </c>
      <c r="I7187" s="11">
        <v>12401648069.739105</v>
      </c>
      <c r="J7187" s="11">
        <v>116293</v>
      </c>
      <c r="K7187" s="11">
        <v>106641.39776030462</v>
      </c>
      <c r="L7187" s="12">
        <v>0</v>
      </c>
      <c r="M7187" s="11">
        <v>2964</v>
      </c>
      <c r="N7187" s="13"/>
      <c r="O7187" t="str">
        <f t="shared" si="233"/>
        <v/>
      </c>
    </row>
    <row r="7188" spans="1:15" hidden="1">
      <c r="A7188" s="41" t="s">
        <v>94</v>
      </c>
      <c r="B7188" s="46">
        <v>45776</v>
      </c>
      <c r="C7188" s="8" t="s">
        <v>13</v>
      </c>
      <c r="D7188" s="8" t="s">
        <v>15</v>
      </c>
      <c r="E7188" s="8" t="s">
        <v>15</v>
      </c>
      <c r="F7188" s="9">
        <f t="shared" si="232"/>
        <v>27600000</v>
      </c>
      <c r="G7188" s="9">
        <v>276</v>
      </c>
      <c r="H7188" s="10">
        <v>30034320</v>
      </c>
      <c r="I7188" s="11">
        <v>12431682389.739105</v>
      </c>
      <c r="J7188" s="11">
        <v>116569</v>
      </c>
      <c r="K7188" s="11">
        <v>106646.55602895371</v>
      </c>
      <c r="L7188" s="12">
        <v>0</v>
      </c>
      <c r="M7188" s="11">
        <v>2965</v>
      </c>
      <c r="N7188" s="13"/>
      <c r="O7188" t="str">
        <f t="shared" si="233"/>
        <v/>
      </c>
    </row>
    <row r="7189" spans="1:15" hidden="1">
      <c r="A7189" s="41" t="s">
        <v>94</v>
      </c>
      <c r="B7189" s="46">
        <v>45776</v>
      </c>
      <c r="C7189" s="8" t="s">
        <v>13</v>
      </c>
      <c r="D7189" s="8" t="s">
        <v>15</v>
      </c>
      <c r="E7189" s="8" t="s">
        <v>15</v>
      </c>
      <c r="F7189" s="9">
        <f t="shared" si="232"/>
        <v>27900000</v>
      </c>
      <c r="G7189" s="9">
        <v>279</v>
      </c>
      <c r="H7189" s="10">
        <v>30360780</v>
      </c>
      <c r="I7189" s="11">
        <v>12462043169.739105</v>
      </c>
      <c r="J7189" s="11">
        <v>116848</v>
      </c>
      <c r="K7189" s="11">
        <v>106651.74559889006</v>
      </c>
      <c r="L7189" s="12">
        <v>0</v>
      </c>
      <c r="M7189" s="11">
        <v>2966</v>
      </c>
      <c r="N7189" s="13"/>
      <c r="O7189" t="str">
        <f t="shared" si="233"/>
        <v/>
      </c>
    </row>
    <row r="7190" spans="1:15" hidden="1">
      <c r="A7190" s="41" t="s">
        <v>94</v>
      </c>
      <c r="B7190" s="46">
        <v>45776</v>
      </c>
      <c r="C7190" s="8" t="s">
        <v>13</v>
      </c>
      <c r="D7190" s="8" t="s">
        <v>15</v>
      </c>
      <c r="E7190" s="8" t="s">
        <v>15</v>
      </c>
      <c r="F7190" s="9">
        <f t="shared" si="232"/>
        <v>54900000</v>
      </c>
      <c r="G7190" s="9">
        <v>549</v>
      </c>
      <c r="H7190" s="10">
        <v>59742180</v>
      </c>
      <c r="I7190" s="11">
        <v>12521785349.739105</v>
      </c>
      <c r="J7190" s="11">
        <v>117397</v>
      </c>
      <c r="K7190" s="11">
        <v>106661.88531000882</v>
      </c>
      <c r="L7190" s="12">
        <v>0</v>
      </c>
      <c r="M7190" s="11">
        <v>2967</v>
      </c>
      <c r="N7190" s="13"/>
      <c r="O7190" t="str">
        <f t="shared" si="233"/>
        <v/>
      </c>
    </row>
    <row r="7191" spans="1:15" hidden="1">
      <c r="A7191" s="41" t="s">
        <v>94</v>
      </c>
      <c r="B7191" s="46">
        <v>45776</v>
      </c>
      <c r="C7191" s="8" t="s">
        <v>13</v>
      </c>
      <c r="D7191" s="8" t="s">
        <v>15</v>
      </c>
      <c r="E7191" s="8" t="s">
        <v>15</v>
      </c>
      <c r="F7191" s="9">
        <f t="shared" si="232"/>
        <v>15800000</v>
      </c>
      <c r="G7191" s="9">
        <v>158</v>
      </c>
      <c r="H7191" s="10">
        <v>17193560</v>
      </c>
      <c r="I7191" s="11">
        <v>12538978909.739105</v>
      </c>
      <c r="J7191" s="11">
        <v>117555</v>
      </c>
      <c r="K7191" s="11">
        <v>106664.78592777088</v>
      </c>
      <c r="L7191" s="12">
        <v>0</v>
      </c>
      <c r="M7191" s="11">
        <v>2968</v>
      </c>
      <c r="N7191" s="13"/>
      <c r="O7191" t="str">
        <f t="shared" si="233"/>
        <v/>
      </c>
    </row>
    <row r="7192" spans="1:15" hidden="1">
      <c r="A7192" s="41" t="s">
        <v>94</v>
      </c>
      <c r="B7192" s="46">
        <v>45776</v>
      </c>
      <c r="C7192" s="8" t="s">
        <v>13</v>
      </c>
      <c r="D7192" s="8" t="s">
        <v>15</v>
      </c>
      <c r="E7192" s="8" t="s">
        <v>15</v>
      </c>
      <c r="F7192" s="9">
        <f t="shared" si="232"/>
        <v>93100000</v>
      </c>
      <c r="G7192" s="9">
        <v>931</v>
      </c>
      <c r="H7192" s="10">
        <v>101385900</v>
      </c>
      <c r="I7192" s="11">
        <v>12640364809.739105</v>
      </c>
      <c r="J7192" s="11">
        <v>118486</v>
      </c>
      <c r="K7192" s="11">
        <v>106682.34905169476</v>
      </c>
      <c r="L7192" s="12">
        <v>0</v>
      </c>
      <c r="M7192" s="11">
        <v>2969</v>
      </c>
      <c r="N7192" s="13"/>
      <c r="O7192" t="str">
        <f t="shared" si="233"/>
        <v/>
      </c>
    </row>
    <row r="7193" spans="1:15" hidden="1">
      <c r="A7193" s="41" t="s">
        <v>94</v>
      </c>
      <c r="B7193" s="46">
        <v>45776</v>
      </c>
      <c r="C7193" s="8" t="s">
        <v>13</v>
      </c>
      <c r="D7193" s="8" t="s">
        <v>15</v>
      </c>
      <c r="E7193" s="8" t="s">
        <v>15</v>
      </c>
      <c r="F7193" s="9">
        <f t="shared" si="232"/>
        <v>13900000</v>
      </c>
      <c r="G7193" s="9">
        <v>139</v>
      </c>
      <c r="H7193" s="10">
        <v>15125980</v>
      </c>
      <c r="I7193" s="11">
        <v>12655490789.739105</v>
      </c>
      <c r="J7193" s="11">
        <v>118625</v>
      </c>
      <c r="K7193" s="11">
        <v>106684.85386502933</v>
      </c>
      <c r="L7193" s="12">
        <v>0</v>
      </c>
      <c r="M7193" s="11">
        <v>2970</v>
      </c>
      <c r="N7193" s="13"/>
      <c r="O7193" t="str">
        <f t="shared" si="233"/>
        <v/>
      </c>
    </row>
    <row r="7194" spans="1:15" hidden="1">
      <c r="A7194" s="41" t="s">
        <v>94</v>
      </c>
      <c r="B7194" s="46">
        <v>45776</v>
      </c>
      <c r="C7194" s="8" t="s">
        <v>13</v>
      </c>
      <c r="D7194" s="8" t="s">
        <v>15</v>
      </c>
      <c r="E7194" s="8" t="s">
        <v>15</v>
      </c>
      <c r="F7194" s="9">
        <f t="shared" si="232"/>
        <v>1400000</v>
      </c>
      <c r="G7194" s="9">
        <v>14</v>
      </c>
      <c r="H7194" s="10">
        <v>1523480</v>
      </c>
      <c r="I7194" s="11">
        <v>12657014269.739105</v>
      </c>
      <c r="J7194" s="11">
        <v>118639</v>
      </c>
      <c r="K7194" s="11">
        <v>106685.10582303547</v>
      </c>
      <c r="L7194" s="12">
        <v>0</v>
      </c>
      <c r="M7194" s="11">
        <v>2971</v>
      </c>
      <c r="N7194" s="13"/>
      <c r="O7194" t="str">
        <f t="shared" si="233"/>
        <v/>
      </c>
    </row>
    <row r="7195" spans="1:15" hidden="1">
      <c r="A7195" s="41" t="s">
        <v>94</v>
      </c>
      <c r="B7195" s="46">
        <v>45776</v>
      </c>
      <c r="C7195" s="8" t="s">
        <v>13</v>
      </c>
      <c r="D7195" s="8" t="s">
        <v>15</v>
      </c>
      <c r="E7195" s="8" t="s">
        <v>15</v>
      </c>
      <c r="F7195" s="9">
        <f t="shared" si="232"/>
        <v>10700000</v>
      </c>
      <c r="G7195" s="9">
        <v>107</v>
      </c>
      <c r="H7195" s="10">
        <v>11643740</v>
      </c>
      <c r="I7195" s="11">
        <v>12668658009.739105</v>
      </c>
      <c r="J7195" s="11">
        <v>118746</v>
      </c>
      <c r="K7195" s="11">
        <v>106687.02953985064</v>
      </c>
      <c r="L7195" s="12">
        <v>0</v>
      </c>
      <c r="M7195" s="11">
        <v>2972</v>
      </c>
      <c r="N7195" s="13"/>
      <c r="O7195" t="str">
        <f t="shared" si="233"/>
        <v/>
      </c>
    </row>
    <row r="7196" spans="1:15" hidden="1">
      <c r="A7196" s="41" t="s">
        <v>94</v>
      </c>
      <c r="B7196" s="46">
        <v>45776</v>
      </c>
      <c r="C7196" s="8" t="s">
        <v>13</v>
      </c>
      <c r="D7196" s="8" t="s">
        <v>15</v>
      </c>
      <c r="E7196" s="8" t="s">
        <v>15</v>
      </c>
      <c r="F7196" s="9">
        <f t="shared" si="232"/>
        <v>3700000</v>
      </c>
      <c r="G7196" s="9">
        <v>37</v>
      </c>
      <c r="H7196" s="10">
        <v>4026340</v>
      </c>
      <c r="I7196" s="11">
        <v>12672684349.739105</v>
      </c>
      <c r="J7196" s="11">
        <v>118783</v>
      </c>
      <c r="K7196" s="11">
        <v>106687.693943907</v>
      </c>
      <c r="L7196" s="12">
        <v>0</v>
      </c>
      <c r="M7196" s="11">
        <v>2973</v>
      </c>
      <c r="N7196" s="13"/>
      <c r="O7196" t="str">
        <f t="shared" si="233"/>
        <v/>
      </c>
    </row>
    <row r="7197" spans="1:15" hidden="1">
      <c r="A7197" s="41" t="s">
        <v>94</v>
      </c>
      <c r="B7197" s="46">
        <v>45776</v>
      </c>
      <c r="C7197" s="8" t="s">
        <v>13</v>
      </c>
      <c r="D7197" s="8" t="s">
        <v>15</v>
      </c>
      <c r="E7197" s="8" t="s">
        <v>15</v>
      </c>
      <c r="F7197" s="9">
        <f t="shared" si="232"/>
        <v>43000000</v>
      </c>
      <c r="G7197" s="9">
        <v>430</v>
      </c>
      <c r="H7197" s="10">
        <v>46793890</v>
      </c>
      <c r="I7197" s="11">
        <v>12719478239.739105</v>
      </c>
      <c r="J7197" s="11">
        <v>119213</v>
      </c>
      <c r="K7197" s="11">
        <v>106695.39596972734</v>
      </c>
      <c r="L7197" s="12">
        <v>0</v>
      </c>
      <c r="M7197" s="11">
        <v>2974</v>
      </c>
      <c r="N7197" s="13"/>
      <c r="O7197" t="str">
        <f t="shared" si="233"/>
        <v/>
      </c>
    </row>
    <row r="7198" spans="1:15" hidden="1">
      <c r="A7198" s="41" t="s">
        <v>94</v>
      </c>
      <c r="B7198" s="46">
        <v>45776</v>
      </c>
      <c r="C7198" s="8" t="s">
        <v>13</v>
      </c>
      <c r="D7198" s="8" t="s">
        <v>15</v>
      </c>
      <c r="E7198" s="8" t="s">
        <v>15</v>
      </c>
      <c r="F7198" s="9">
        <f t="shared" si="232"/>
        <v>1000000</v>
      </c>
      <c r="G7198" s="9">
        <v>10</v>
      </c>
      <c r="H7198" s="10">
        <v>1088200</v>
      </c>
      <c r="I7198" s="11">
        <v>12720566439.739105</v>
      </c>
      <c r="J7198" s="11">
        <v>119223</v>
      </c>
      <c r="K7198" s="11">
        <v>106695.57417393544</v>
      </c>
      <c r="L7198" s="12">
        <v>0</v>
      </c>
      <c r="M7198" s="11">
        <v>2975</v>
      </c>
      <c r="N7198" s="13"/>
      <c r="O7198" t="str">
        <f t="shared" si="233"/>
        <v/>
      </c>
    </row>
    <row r="7199" spans="1:15" hidden="1">
      <c r="A7199" s="41" t="s">
        <v>94</v>
      </c>
      <c r="B7199" s="46">
        <v>45776</v>
      </c>
      <c r="C7199" s="8" t="s">
        <v>13</v>
      </c>
      <c r="D7199" s="8" t="s">
        <v>15</v>
      </c>
      <c r="E7199" s="8" t="s">
        <v>15</v>
      </c>
      <c r="F7199" s="9">
        <f t="shared" si="232"/>
        <v>43800000</v>
      </c>
      <c r="G7199" s="9">
        <v>438</v>
      </c>
      <c r="H7199" s="10">
        <v>47664474</v>
      </c>
      <c r="I7199" s="11">
        <v>12768230913.739105</v>
      </c>
      <c r="J7199" s="11">
        <v>119661</v>
      </c>
      <c r="K7199" s="11">
        <v>106703.36127676608</v>
      </c>
      <c r="L7199" s="12">
        <v>0</v>
      </c>
      <c r="M7199" s="11">
        <v>2976</v>
      </c>
      <c r="N7199" s="13"/>
      <c r="O7199" t="str">
        <f t="shared" si="233"/>
        <v/>
      </c>
    </row>
    <row r="7200" spans="1:15" hidden="1">
      <c r="A7200" s="41" t="s">
        <v>94</v>
      </c>
      <c r="B7200" s="46">
        <v>45776</v>
      </c>
      <c r="C7200" s="8" t="s">
        <v>13</v>
      </c>
      <c r="D7200" s="8" t="s">
        <v>15</v>
      </c>
      <c r="E7200" s="8" t="s">
        <v>15</v>
      </c>
      <c r="F7200" s="9">
        <f t="shared" si="232"/>
        <v>3700000</v>
      </c>
      <c r="G7200" s="9">
        <v>37</v>
      </c>
      <c r="H7200" s="10">
        <v>4026451</v>
      </c>
      <c r="I7200" s="11">
        <v>12772257364.739105</v>
      </c>
      <c r="J7200" s="11">
        <v>119698</v>
      </c>
      <c r="K7200" s="11">
        <v>106704.01648096964</v>
      </c>
      <c r="L7200" s="12">
        <v>0</v>
      </c>
      <c r="M7200" s="11">
        <v>2977</v>
      </c>
      <c r="N7200" s="13"/>
      <c r="O7200" t="str">
        <f t="shared" si="233"/>
        <v/>
      </c>
    </row>
    <row r="7201" spans="1:15" hidden="1">
      <c r="A7201" s="41" t="s">
        <v>94</v>
      </c>
      <c r="B7201" s="46">
        <v>45776</v>
      </c>
      <c r="C7201" s="8" t="s">
        <v>13</v>
      </c>
      <c r="D7201" s="8" t="s">
        <v>15</v>
      </c>
      <c r="E7201" s="8" t="s">
        <v>15</v>
      </c>
      <c r="F7201" s="9">
        <f t="shared" si="232"/>
        <v>67000000</v>
      </c>
      <c r="G7201" s="9">
        <v>670</v>
      </c>
      <c r="H7201" s="10">
        <v>72911410</v>
      </c>
      <c r="I7201" s="11">
        <v>12845168774.739105</v>
      </c>
      <c r="J7201" s="11">
        <v>120368</v>
      </c>
      <c r="K7201" s="11">
        <v>106715.81130150128</v>
      </c>
      <c r="L7201" s="12">
        <v>0</v>
      </c>
      <c r="M7201" s="11">
        <v>2978</v>
      </c>
      <c r="N7201" s="13"/>
      <c r="O7201" t="str">
        <f t="shared" si="233"/>
        <v/>
      </c>
    </row>
    <row r="7202" spans="1:15" hidden="1">
      <c r="A7202" s="41" t="s">
        <v>94</v>
      </c>
      <c r="B7202" s="46">
        <v>45776</v>
      </c>
      <c r="C7202" s="8" t="s">
        <v>13</v>
      </c>
      <c r="D7202" s="8" t="s">
        <v>15</v>
      </c>
      <c r="E7202" s="8" t="s">
        <v>15</v>
      </c>
      <c r="F7202" s="9">
        <f t="shared" si="232"/>
        <v>55800000</v>
      </c>
      <c r="G7202" s="9">
        <v>558</v>
      </c>
      <c r="H7202" s="10">
        <v>60723234</v>
      </c>
      <c r="I7202" s="11">
        <v>12905892008.739105</v>
      </c>
      <c r="J7202" s="11">
        <v>120926</v>
      </c>
      <c r="K7202" s="11">
        <v>106725.5346967493</v>
      </c>
      <c r="L7202" s="12">
        <v>0</v>
      </c>
      <c r="M7202" s="11">
        <v>2979</v>
      </c>
      <c r="N7202" s="13"/>
      <c r="O7202" t="str">
        <f t="shared" si="233"/>
        <v/>
      </c>
    </row>
    <row r="7203" spans="1:15" hidden="1">
      <c r="A7203" s="41" t="s">
        <v>94</v>
      </c>
      <c r="B7203" s="46">
        <v>45776</v>
      </c>
      <c r="C7203" s="8" t="s">
        <v>13</v>
      </c>
      <c r="D7203" s="8" t="s">
        <v>14</v>
      </c>
      <c r="E7203" s="8" t="s">
        <v>14</v>
      </c>
      <c r="F7203" s="9">
        <f t="shared" si="232"/>
        <v>1800000</v>
      </c>
      <c r="G7203" s="9">
        <v>18</v>
      </c>
      <c r="H7203" s="10">
        <v>1950966</v>
      </c>
      <c r="I7203" s="11">
        <v>19946012842.198895</v>
      </c>
      <c r="J7203" s="11">
        <v>198069</v>
      </c>
      <c r="K7203" s="11">
        <v>100702.34535540087</v>
      </c>
      <c r="L7203" s="12">
        <v>0</v>
      </c>
      <c r="M7203" s="11">
        <v>1003</v>
      </c>
      <c r="N7203" s="13"/>
      <c r="O7203" t="str">
        <f t="shared" si="233"/>
        <v/>
      </c>
    </row>
    <row r="7204" spans="1:15" hidden="1">
      <c r="A7204" s="41" t="s">
        <v>94</v>
      </c>
      <c r="B7204" s="46">
        <v>45776</v>
      </c>
      <c r="C7204" s="8" t="s">
        <v>13</v>
      </c>
      <c r="D7204" s="8" t="s">
        <v>14</v>
      </c>
      <c r="E7204" s="8" t="s">
        <v>14</v>
      </c>
      <c r="F7204" s="9">
        <f t="shared" si="232"/>
        <v>23000000</v>
      </c>
      <c r="G7204" s="9">
        <v>230</v>
      </c>
      <c r="H7204" s="10">
        <v>24724770</v>
      </c>
      <c r="I7204" s="11">
        <v>19970737612.198895</v>
      </c>
      <c r="J7204" s="11">
        <v>198299</v>
      </c>
      <c r="K7204" s="11">
        <v>100710.2285548535</v>
      </c>
      <c r="L7204" s="12">
        <v>0</v>
      </c>
      <c r="M7204" s="11">
        <v>1004</v>
      </c>
      <c r="N7204" s="13"/>
      <c r="O7204" t="str">
        <f t="shared" si="233"/>
        <v/>
      </c>
    </row>
    <row r="7205" spans="1:15" hidden="1">
      <c r="A7205" s="41" t="s">
        <v>94</v>
      </c>
      <c r="B7205" s="46">
        <v>45776</v>
      </c>
      <c r="C7205" s="8" t="s">
        <v>13</v>
      </c>
      <c r="D7205" s="8" t="s">
        <v>14</v>
      </c>
      <c r="E7205" s="8" t="s">
        <v>14</v>
      </c>
      <c r="F7205" s="9">
        <f t="shared" si="232"/>
        <v>1800000</v>
      </c>
      <c r="G7205" s="9">
        <v>18</v>
      </c>
      <c r="H7205" s="10">
        <v>1950966</v>
      </c>
      <c r="I7205" s="11">
        <v>19972688578.198895</v>
      </c>
      <c r="J7205" s="11">
        <v>198317</v>
      </c>
      <c r="K7205" s="11">
        <v>100710.92532762645</v>
      </c>
      <c r="L7205" s="12">
        <v>0</v>
      </c>
      <c r="M7205" s="11">
        <v>1005</v>
      </c>
      <c r="N7205" s="13"/>
      <c r="O7205" t="str">
        <f t="shared" si="233"/>
        <v/>
      </c>
    </row>
    <row r="7206" spans="1:15" hidden="1">
      <c r="A7206" s="41" t="s">
        <v>94</v>
      </c>
      <c r="B7206" s="46">
        <v>45776</v>
      </c>
      <c r="C7206" s="8" t="s">
        <v>13</v>
      </c>
      <c r="D7206" s="8" t="s">
        <v>90</v>
      </c>
      <c r="E7206" s="8" t="s">
        <v>90</v>
      </c>
      <c r="F7206" s="9">
        <f t="shared" si="232"/>
        <v>-92300000</v>
      </c>
      <c r="G7206" s="9">
        <v>-923</v>
      </c>
      <c r="H7206" s="10">
        <v>-99869523</v>
      </c>
      <c r="I7206" s="11">
        <v>22381264233.981449</v>
      </c>
      <c r="J7206" s="11">
        <v>219462</v>
      </c>
      <c r="K7206" s="11">
        <v>101982.41259981882</v>
      </c>
      <c r="L7206" s="12">
        <v>5739756.170367226</v>
      </c>
      <c r="M7206" s="11">
        <v>417</v>
      </c>
      <c r="N7206" s="13"/>
      <c r="O7206" t="str">
        <f t="shared" si="233"/>
        <v/>
      </c>
    </row>
    <row r="7207" spans="1:15" hidden="1">
      <c r="A7207" s="41" t="s">
        <v>94</v>
      </c>
      <c r="B7207" s="46">
        <v>45776</v>
      </c>
      <c r="C7207" s="8" t="s">
        <v>13</v>
      </c>
      <c r="D7207" s="8" t="s">
        <v>90</v>
      </c>
      <c r="E7207" s="8" t="s">
        <v>90</v>
      </c>
      <c r="F7207" s="9">
        <f t="shared" si="232"/>
        <v>-92400000</v>
      </c>
      <c r="G7207" s="9">
        <v>-924</v>
      </c>
      <c r="H7207" s="10">
        <v>-99977724</v>
      </c>
      <c r="I7207" s="11">
        <v>22287032484.739216</v>
      </c>
      <c r="J7207" s="11">
        <v>218538</v>
      </c>
      <c r="K7207" s="11">
        <v>101982.41259981882</v>
      </c>
      <c r="L7207" s="12">
        <v>5745974.7577674091</v>
      </c>
      <c r="M7207" s="11">
        <v>418</v>
      </c>
      <c r="N7207" s="13"/>
      <c r="O7207" t="str">
        <f t="shared" si="233"/>
        <v/>
      </c>
    </row>
    <row r="7208" spans="1:15" hidden="1">
      <c r="A7208" s="41" t="s">
        <v>94</v>
      </c>
      <c r="B7208" s="46">
        <v>45776</v>
      </c>
      <c r="C7208" s="8" t="s">
        <v>13</v>
      </c>
      <c r="D7208" s="8" t="s">
        <v>14</v>
      </c>
      <c r="E7208" s="8" t="s">
        <v>14</v>
      </c>
      <c r="F7208" s="9">
        <f t="shared" si="232"/>
        <v>1800000</v>
      </c>
      <c r="G7208" s="9">
        <v>18</v>
      </c>
      <c r="H7208" s="10">
        <v>1938744</v>
      </c>
      <c r="I7208" s="11">
        <v>19974627322.198895</v>
      </c>
      <c r="J7208" s="11">
        <v>198335</v>
      </c>
      <c r="K7208" s="11">
        <v>100711.56035091585</v>
      </c>
      <c r="L7208" s="12">
        <v>0</v>
      </c>
      <c r="M7208" s="11">
        <v>1006</v>
      </c>
      <c r="N7208" s="13"/>
      <c r="O7208" t="str">
        <f t="shared" si="233"/>
        <v/>
      </c>
    </row>
    <row r="7209" spans="1:15" hidden="1">
      <c r="A7209" s="41" t="s">
        <v>94</v>
      </c>
      <c r="B7209" s="46">
        <v>45776</v>
      </c>
      <c r="C7209" s="8" t="s">
        <v>13</v>
      </c>
      <c r="D7209" s="8" t="s">
        <v>90</v>
      </c>
      <c r="E7209" s="8" t="s">
        <v>90</v>
      </c>
      <c r="F7209" s="9">
        <f t="shared" si="232"/>
        <v>-900000</v>
      </c>
      <c r="G7209" s="9">
        <v>-9</v>
      </c>
      <c r="H7209" s="10">
        <v>-973809</v>
      </c>
      <c r="I7209" s="11">
        <v>22286114643.025818</v>
      </c>
      <c r="J7209" s="11">
        <v>218529</v>
      </c>
      <c r="K7209" s="11">
        <v>101982.41259981882</v>
      </c>
      <c r="L7209" s="12">
        <v>55967.286601630622</v>
      </c>
      <c r="M7209" s="11">
        <v>419</v>
      </c>
      <c r="N7209" s="13"/>
      <c r="O7209" t="str">
        <f t="shared" si="233"/>
        <v/>
      </c>
    </row>
    <row r="7210" spans="1:15" hidden="1">
      <c r="A7210" s="41" t="s">
        <v>94</v>
      </c>
      <c r="B7210" s="46">
        <v>45776</v>
      </c>
      <c r="C7210" s="8" t="s">
        <v>13</v>
      </c>
      <c r="D7210" s="8" t="s">
        <v>90</v>
      </c>
      <c r="E7210" s="8" t="s">
        <v>90</v>
      </c>
      <c r="F7210" s="9">
        <f t="shared" si="232"/>
        <v>-900000</v>
      </c>
      <c r="G7210" s="9">
        <v>-9</v>
      </c>
      <c r="H7210" s="10">
        <v>-973809</v>
      </c>
      <c r="I7210" s="11">
        <v>22285196801.31242</v>
      </c>
      <c r="J7210" s="11">
        <v>218520</v>
      </c>
      <c r="K7210" s="11">
        <v>101982.41259981882</v>
      </c>
      <c r="L7210" s="12">
        <v>55967.286601630622</v>
      </c>
      <c r="M7210" s="11">
        <v>420</v>
      </c>
      <c r="N7210" s="13"/>
      <c r="O7210" t="str">
        <f t="shared" si="233"/>
        <v/>
      </c>
    </row>
    <row r="7211" spans="1:15" hidden="1">
      <c r="A7211" s="41" t="s">
        <v>94</v>
      </c>
      <c r="B7211" s="46">
        <v>45776</v>
      </c>
      <c r="C7211" s="8" t="s">
        <v>13</v>
      </c>
      <c r="D7211" s="8" t="s">
        <v>90</v>
      </c>
      <c r="E7211" s="8" t="s">
        <v>90</v>
      </c>
      <c r="F7211" s="9">
        <f t="shared" si="232"/>
        <v>-10000000</v>
      </c>
      <c r="G7211" s="9">
        <v>-100</v>
      </c>
      <c r="H7211" s="10">
        <v>-10820100</v>
      </c>
      <c r="I7211" s="11">
        <v>22274998560.052437</v>
      </c>
      <c r="J7211" s="11">
        <v>218420</v>
      </c>
      <c r="K7211" s="11">
        <v>101982.41259981882</v>
      </c>
      <c r="L7211" s="12">
        <v>621858.74001811817</v>
      </c>
      <c r="M7211" s="11">
        <v>421</v>
      </c>
      <c r="N7211" s="13"/>
      <c r="O7211" t="str">
        <f t="shared" si="233"/>
        <v/>
      </c>
    </row>
    <row r="7212" spans="1:15" hidden="1">
      <c r="A7212" s="41" t="s">
        <v>94</v>
      </c>
      <c r="B7212" s="46">
        <v>45776</v>
      </c>
      <c r="C7212" s="8" t="s">
        <v>13</v>
      </c>
      <c r="D7212" s="8" t="s">
        <v>90</v>
      </c>
      <c r="E7212" s="8" t="s">
        <v>90</v>
      </c>
      <c r="F7212" s="9">
        <f t="shared" si="232"/>
        <v>-76400000</v>
      </c>
      <c r="G7212" s="9">
        <v>-764</v>
      </c>
      <c r="H7212" s="10">
        <v>-82665564</v>
      </c>
      <c r="I7212" s="11">
        <v>22197083996.826176</v>
      </c>
      <c r="J7212" s="11">
        <v>217656</v>
      </c>
      <c r="K7212" s="11">
        <v>101982.41259981882</v>
      </c>
      <c r="L7212" s="12">
        <v>4751000.773738414</v>
      </c>
      <c r="M7212" s="11">
        <v>422</v>
      </c>
      <c r="N7212" s="13"/>
      <c r="O7212" t="str">
        <f t="shared" si="233"/>
        <v/>
      </c>
    </row>
    <row r="7213" spans="1:15" hidden="1">
      <c r="A7213" s="41" t="s">
        <v>94</v>
      </c>
      <c r="B7213" s="46">
        <v>45776</v>
      </c>
      <c r="C7213" s="8" t="s">
        <v>13</v>
      </c>
      <c r="D7213" s="8" t="s">
        <v>14</v>
      </c>
      <c r="E7213" s="8" t="s">
        <v>14</v>
      </c>
      <c r="F7213" s="9">
        <f t="shared" si="232"/>
        <v>1800000</v>
      </c>
      <c r="G7213" s="9">
        <v>18</v>
      </c>
      <c r="H7213" s="10">
        <v>1912068</v>
      </c>
      <c r="I7213" s="11">
        <v>19976539390.198895</v>
      </c>
      <c r="J7213" s="11">
        <v>198353</v>
      </c>
      <c r="K7213" s="11">
        <v>100712.06077144734</v>
      </c>
      <c r="L7213" s="12">
        <v>0</v>
      </c>
      <c r="M7213" s="11">
        <v>1007</v>
      </c>
      <c r="N7213" s="13"/>
      <c r="O7213" t="str">
        <f t="shared" si="233"/>
        <v/>
      </c>
    </row>
    <row r="7214" spans="1:15" hidden="1">
      <c r="A7214" s="41" t="s">
        <v>94</v>
      </c>
      <c r="B7214" s="46">
        <v>45776</v>
      </c>
      <c r="C7214" s="8" t="s">
        <v>13</v>
      </c>
      <c r="D7214" s="8" t="s">
        <v>90</v>
      </c>
      <c r="E7214" s="8" t="s">
        <v>90</v>
      </c>
      <c r="F7214" s="9">
        <f t="shared" si="232"/>
        <v>-900000</v>
      </c>
      <c r="G7214" s="9">
        <v>-9</v>
      </c>
      <c r="H7214" s="10">
        <v>-973809</v>
      </c>
      <c r="I7214" s="11">
        <v>22196166155.112778</v>
      </c>
      <c r="J7214" s="11">
        <v>217647</v>
      </c>
      <c r="K7214" s="11">
        <v>101982.41259981882</v>
      </c>
      <c r="L7214" s="12">
        <v>55967.286601630622</v>
      </c>
      <c r="M7214" s="11">
        <v>423</v>
      </c>
      <c r="N7214" s="13"/>
      <c r="O7214" t="str">
        <f t="shared" si="233"/>
        <v/>
      </c>
    </row>
    <row r="7215" spans="1:15" hidden="1">
      <c r="A7215" s="41" t="s">
        <v>94</v>
      </c>
      <c r="B7215" s="46">
        <v>45776</v>
      </c>
      <c r="C7215" s="8" t="s">
        <v>13</v>
      </c>
      <c r="D7215" s="8" t="s">
        <v>15</v>
      </c>
      <c r="E7215" s="8" t="s">
        <v>15</v>
      </c>
      <c r="F7215" s="9">
        <f t="shared" si="232"/>
        <v>18600000</v>
      </c>
      <c r="G7215" s="9">
        <v>186</v>
      </c>
      <c r="H7215" s="10">
        <v>20210946</v>
      </c>
      <c r="I7215" s="11">
        <v>12926102954.739105</v>
      </c>
      <c r="J7215" s="11">
        <v>121112</v>
      </c>
      <c r="K7215" s="11">
        <v>106728.50712348161</v>
      </c>
      <c r="L7215" s="12">
        <v>0</v>
      </c>
      <c r="M7215" s="11">
        <v>2980</v>
      </c>
      <c r="N7215" s="13"/>
      <c r="O7215" t="str">
        <f t="shared" si="233"/>
        <v/>
      </c>
    </row>
    <row r="7216" spans="1:15" hidden="1">
      <c r="A7216" s="41" t="s">
        <v>94</v>
      </c>
      <c r="B7216" s="46">
        <v>45776</v>
      </c>
      <c r="C7216" s="8" t="s">
        <v>13</v>
      </c>
      <c r="D7216" s="8" t="s">
        <v>90</v>
      </c>
      <c r="E7216" s="8" t="s">
        <v>90</v>
      </c>
      <c r="F7216" s="9">
        <f t="shared" si="232"/>
        <v>-114900000</v>
      </c>
      <c r="G7216" s="9">
        <v>-1149</v>
      </c>
      <c r="H7216" s="10">
        <v>-124322949</v>
      </c>
      <c r="I7216" s="11">
        <v>22078988363.035587</v>
      </c>
      <c r="J7216" s="11">
        <v>216498</v>
      </c>
      <c r="K7216" s="11">
        <v>101982.41259981882</v>
      </c>
      <c r="L7216" s="12">
        <v>7145156.9228081703</v>
      </c>
      <c r="M7216" s="11">
        <v>424</v>
      </c>
      <c r="N7216" s="13"/>
      <c r="O7216" t="str">
        <f t="shared" si="233"/>
        <v/>
      </c>
    </row>
    <row r="7217" spans="1:15" hidden="1">
      <c r="A7217" s="41" t="s">
        <v>94</v>
      </c>
      <c r="B7217" s="46">
        <v>45776</v>
      </c>
      <c r="C7217" s="8" t="s">
        <v>13</v>
      </c>
      <c r="D7217" s="8" t="s">
        <v>90</v>
      </c>
      <c r="E7217" s="8" t="s">
        <v>90</v>
      </c>
      <c r="F7217" s="9">
        <f t="shared" si="232"/>
        <v>-19200000</v>
      </c>
      <c r="G7217" s="9">
        <v>-192</v>
      </c>
      <c r="H7217" s="10">
        <v>-20774592</v>
      </c>
      <c r="I7217" s="11">
        <v>22059407739.816422</v>
      </c>
      <c r="J7217" s="11">
        <v>216306</v>
      </c>
      <c r="K7217" s="11">
        <v>101982.41259981882</v>
      </c>
      <c r="L7217" s="12">
        <v>1193968.7808347866</v>
      </c>
      <c r="M7217" s="11">
        <v>425</v>
      </c>
      <c r="N7217" s="13"/>
      <c r="O7217" t="str">
        <f t="shared" si="233"/>
        <v/>
      </c>
    </row>
    <row r="7218" spans="1:15" hidden="1">
      <c r="A7218" s="41" t="s">
        <v>94</v>
      </c>
      <c r="B7218" s="46">
        <v>45776</v>
      </c>
      <c r="C7218" s="8" t="s">
        <v>13</v>
      </c>
      <c r="D7218" s="8" t="s">
        <v>90</v>
      </c>
      <c r="E7218" s="8" t="s">
        <v>90</v>
      </c>
      <c r="F7218" s="9">
        <f t="shared" si="232"/>
        <v>-6400000</v>
      </c>
      <c r="G7218" s="9">
        <v>-64</v>
      </c>
      <c r="H7218" s="10">
        <v>-6924864</v>
      </c>
      <c r="I7218" s="11">
        <v>22052880865.410034</v>
      </c>
      <c r="J7218" s="11">
        <v>216242</v>
      </c>
      <c r="K7218" s="11">
        <v>101982.41259981882</v>
      </c>
      <c r="L7218" s="12">
        <v>397989.59361159522</v>
      </c>
      <c r="M7218" s="11">
        <v>426</v>
      </c>
      <c r="N7218" s="13"/>
      <c r="O7218" t="str">
        <f t="shared" si="233"/>
        <v/>
      </c>
    </row>
    <row r="7219" spans="1:15" hidden="1">
      <c r="A7219" s="41" t="s">
        <v>94</v>
      </c>
      <c r="B7219" s="46">
        <v>45776</v>
      </c>
      <c r="C7219" s="8" t="s">
        <v>13</v>
      </c>
      <c r="D7219" s="8" t="s">
        <v>14</v>
      </c>
      <c r="E7219" s="8" t="s">
        <v>14</v>
      </c>
      <c r="F7219" s="9">
        <f t="shared" si="232"/>
        <v>900000</v>
      </c>
      <c r="G7219" s="9">
        <v>9</v>
      </c>
      <c r="H7219" s="10">
        <v>962874</v>
      </c>
      <c r="I7219" s="11">
        <v>19977502264.198895</v>
      </c>
      <c r="J7219" s="11">
        <v>198362</v>
      </c>
      <c r="K7219" s="11">
        <v>100712.34543006672</v>
      </c>
      <c r="L7219" s="12">
        <v>0</v>
      </c>
      <c r="M7219" s="11">
        <v>1008</v>
      </c>
      <c r="N7219" s="13"/>
      <c r="O7219" t="str">
        <f t="shared" si="233"/>
        <v/>
      </c>
    </row>
    <row r="7220" spans="1:15" hidden="1">
      <c r="A7220" s="41" t="s">
        <v>94</v>
      </c>
      <c r="B7220" s="46">
        <v>45776</v>
      </c>
      <c r="C7220" s="8" t="s">
        <v>13</v>
      </c>
      <c r="D7220" s="8" t="s">
        <v>14</v>
      </c>
      <c r="E7220" s="8" t="s">
        <v>14</v>
      </c>
      <c r="F7220" s="9">
        <f t="shared" si="232"/>
        <v>-900000</v>
      </c>
      <c r="G7220" s="9">
        <v>-9</v>
      </c>
      <c r="H7220" s="10">
        <v>-961875</v>
      </c>
      <c r="I7220" s="11">
        <v>19976595853.090023</v>
      </c>
      <c r="J7220" s="11">
        <v>198353</v>
      </c>
      <c r="K7220" s="11">
        <v>100712.34543006672</v>
      </c>
      <c r="L7220" s="12">
        <v>55463.891129399533</v>
      </c>
      <c r="M7220" s="11">
        <v>1009</v>
      </c>
      <c r="N7220" s="13"/>
      <c r="O7220" t="str">
        <f t="shared" si="233"/>
        <v/>
      </c>
    </row>
    <row r="7221" spans="1:15" hidden="1">
      <c r="A7221" s="41" t="s">
        <v>94</v>
      </c>
      <c r="B7221" s="46">
        <v>45776</v>
      </c>
      <c r="C7221" s="8" t="s">
        <v>13</v>
      </c>
      <c r="D7221" s="8" t="s">
        <v>90</v>
      </c>
      <c r="E7221" s="8" t="s">
        <v>90</v>
      </c>
      <c r="F7221" s="9">
        <f t="shared" si="232"/>
        <v>-30800000</v>
      </c>
      <c r="G7221" s="9">
        <v>-308</v>
      </c>
      <c r="H7221" s="10">
        <v>-33325908</v>
      </c>
      <c r="I7221" s="11">
        <v>22021470282.329288</v>
      </c>
      <c r="J7221" s="11">
        <v>215934</v>
      </c>
      <c r="K7221" s="11">
        <v>101982.41259981882</v>
      </c>
      <c r="L7221" s="12">
        <v>1915324.9192558005</v>
      </c>
      <c r="M7221" s="11">
        <v>427</v>
      </c>
      <c r="N7221" s="13"/>
      <c r="O7221" t="str">
        <f t="shared" si="233"/>
        <v/>
      </c>
    </row>
    <row r="7222" spans="1:15" hidden="1">
      <c r="A7222" s="41" t="s">
        <v>94</v>
      </c>
      <c r="B7222" s="46">
        <v>45776</v>
      </c>
      <c r="C7222" s="8" t="s">
        <v>13</v>
      </c>
      <c r="D7222" s="8" t="s">
        <v>14</v>
      </c>
      <c r="E7222" s="8" t="s">
        <v>14</v>
      </c>
      <c r="F7222" s="9">
        <f t="shared" si="232"/>
        <v>-900000</v>
      </c>
      <c r="G7222" s="9">
        <v>-9</v>
      </c>
      <c r="H7222" s="10">
        <v>-961875</v>
      </c>
      <c r="I7222" s="11">
        <v>19975689441.981152</v>
      </c>
      <c r="J7222" s="11">
        <v>198344</v>
      </c>
      <c r="K7222" s="11">
        <v>100712.34543006672</v>
      </c>
      <c r="L7222" s="12">
        <v>55463.891129399533</v>
      </c>
      <c r="M7222" s="11">
        <v>1010</v>
      </c>
      <c r="N7222" s="13"/>
      <c r="O7222" t="str">
        <f t="shared" si="233"/>
        <v/>
      </c>
    </row>
    <row r="7223" spans="1:15" hidden="1">
      <c r="A7223" s="41" t="s">
        <v>94</v>
      </c>
      <c r="B7223" s="46">
        <v>45776</v>
      </c>
      <c r="C7223" s="8" t="s">
        <v>13</v>
      </c>
      <c r="D7223" s="8" t="s">
        <v>90</v>
      </c>
      <c r="E7223" s="8" t="s">
        <v>90</v>
      </c>
      <c r="F7223" s="9">
        <f t="shared" si="232"/>
        <v>-1800000</v>
      </c>
      <c r="G7223" s="9">
        <v>-18</v>
      </c>
      <c r="H7223" s="10">
        <v>-1947618</v>
      </c>
      <c r="I7223" s="11">
        <v>22019634598.902493</v>
      </c>
      <c r="J7223" s="11">
        <v>215916</v>
      </c>
      <c r="K7223" s="11">
        <v>101982.41259981882</v>
      </c>
      <c r="L7223" s="12">
        <v>111934.57320326124</v>
      </c>
      <c r="M7223" s="11">
        <v>428</v>
      </c>
      <c r="N7223" s="13"/>
      <c r="O7223" t="str">
        <f t="shared" si="233"/>
        <v/>
      </c>
    </row>
    <row r="7224" spans="1:15" hidden="1">
      <c r="A7224" s="41" t="s">
        <v>94</v>
      </c>
      <c r="B7224" s="46">
        <v>45776</v>
      </c>
      <c r="C7224" s="8" t="s">
        <v>13</v>
      </c>
      <c r="D7224" s="8" t="s">
        <v>90</v>
      </c>
      <c r="E7224" s="8" t="s">
        <v>90</v>
      </c>
      <c r="F7224" s="9">
        <f t="shared" si="232"/>
        <v>-900000</v>
      </c>
      <c r="G7224" s="9">
        <v>-9</v>
      </c>
      <c r="H7224" s="10">
        <v>-973809</v>
      </c>
      <c r="I7224" s="11">
        <v>22018716757.189095</v>
      </c>
      <c r="J7224" s="11">
        <v>215907</v>
      </c>
      <c r="K7224" s="11">
        <v>101982.41259981882</v>
      </c>
      <c r="L7224" s="12">
        <v>55967.286601630622</v>
      </c>
      <c r="M7224" s="11">
        <v>429</v>
      </c>
      <c r="N7224" s="13"/>
      <c r="O7224" t="str">
        <f t="shared" si="233"/>
        <v/>
      </c>
    </row>
    <row r="7225" spans="1:15" hidden="1">
      <c r="A7225" s="41" t="s">
        <v>94</v>
      </c>
      <c r="B7225" s="46">
        <v>45776</v>
      </c>
      <c r="C7225" s="8" t="s">
        <v>13</v>
      </c>
      <c r="D7225" s="8" t="s">
        <v>14</v>
      </c>
      <c r="E7225" s="8" t="s">
        <v>14</v>
      </c>
      <c r="F7225" s="9">
        <f t="shared" si="232"/>
        <v>9500000</v>
      </c>
      <c r="G7225" s="9">
        <v>95</v>
      </c>
      <c r="H7225" s="10">
        <v>10138115</v>
      </c>
      <c r="I7225" s="11">
        <v>19985827556.981152</v>
      </c>
      <c r="J7225" s="11">
        <v>198439</v>
      </c>
      <c r="K7225" s="11">
        <v>100715.22007761152</v>
      </c>
      <c r="L7225" s="12">
        <v>0</v>
      </c>
      <c r="M7225" s="11">
        <v>1011</v>
      </c>
      <c r="N7225" s="13"/>
      <c r="O7225" t="str">
        <f t="shared" si="233"/>
        <v/>
      </c>
    </row>
    <row r="7226" spans="1:15" hidden="1">
      <c r="A7226" s="41" t="s">
        <v>94</v>
      </c>
      <c r="B7226" s="46">
        <v>45776</v>
      </c>
      <c r="C7226" s="8" t="s">
        <v>13</v>
      </c>
      <c r="D7226" s="8" t="s">
        <v>90</v>
      </c>
      <c r="E7226" s="8" t="s">
        <v>90</v>
      </c>
      <c r="F7226" s="9">
        <f t="shared" si="232"/>
        <v>-1800000</v>
      </c>
      <c r="G7226" s="9">
        <v>-18</v>
      </c>
      <c r="H7226" s="10">
        <v>-1947618</v>
      </c>
      <c r="I7226" s="11">
        <v>22016881073.762299</v>
      </c>
      <c r="J7226" s="11">
        <v>215889</v>
      </c>
      <c r="K7226" s="11">
        <v>101982.41259981882</v>
      </c>
      <c r="L7226" s="12">
        <v>111934.57320326124</v>
      </c>
      <c r="M7226" s="11">
        <v>430</v>
      </c>
      <c r="N7226" s="13"/>
      <c r="O7226" t="str">
        <f t="shared" si="233"/>
        <v/>
      </c>
    </row>
    <row r="7227" spans="1:15" hidden="1">
      <c r="A7227" s="41" t="s">
        <v>94</v>
      </c>
      <c r="B7227" s="46">
        <v>45776</v>
      </c>
      <c r="C7227" s="8" t="s">
        <v>13</v>
      </c>
      <c r="D7227" s="8" t="s">
        <v>90</v>
      </c>
      <c r="E7227" s="8" t="s">
        <v>90</v>
      </c>
      <c r="F7227" s="9">
        <f t="shared" si="232"/>
        <v>-277100000</v>
      </c>
      <c r="G7227" s="9">
        <v>-2771</v>
      </c>
      <c r="H7227" s="10">
        <v>-299824971</v>
      </c>
      <c r="I7227" s="11">
        <v>21734287808.4482</v>
      </c>
      <c r="J7227" s="11">
        <v>213118</v>
      </c>
      <c r="K7227" s="11">
        <v>101982.41259981882</v>
      </c>
      <c r="L7227" s="12">
        <v>17231705.685902059</v>
      </c>
      <c r="M7227" s="11">
        <v>431</v>
      </c>
      <c r="N7227" s="13"/>
      <c r="O7227" t="str">
        <f t="shared" si="233"/>
        <v/>
      </c>
    </row>
    <row r="7228" spans="1:15" hidden="1">
      <c r="A7228" s="41" t="s">
        <v>94</v>
      </c>
      <c r="B7228" s="46">
        <v>45776</v>
      </c>
      <c r="C7228" s="8" t="s">
        <v>13</v>
      </c>
      <c r="D7228" s="8" t="s">
        <v>90</v>
      </c>
      <c r="E7228" s="8" t="s">
        <v>90</v>
      </c>
      <c r="F7228" s="9">
        <f t="shared" si="232"/>
        <v>-18400000</v>
      </c>
      <c r="G7228" s="9">
        <v>-184</v>
      </c>
      <c r="H7228" s="10">
        <v>-19908984</v>
      </c>
      <c r="I7228" s="11">
        <v>21715523044.529835</v>
      </c>
      <c r="J7228" s="11">
        <v>212934</v>
      </c>
      <c r="K7228" s="11">
        <v>101982.41259981882</v>
      </c>
      <c r="L7228" s="12">
        <v>1144220.0816333368</v>
      </c>
      <c r="M7228" s="11">
        <v>432</v>
      </c>
      <c r="N7228" s="13"/>
      <c r="O7228" t="str">
        <f t="shared" si="233"/>
        <v/>
      </c>
    </row>
    <row r="7229" spans="1:15" hidden="1">
      <c r="A7229" s="41" t="s">
        <v>94</v>
      </c>
      <c r="B7229" s="46">
        <v>45776</v>
      </c>
      <c r="C7229" s="8" t="s">
        <v>13</v>
      </c>
      <c r="D7229" s="8" t="s">
        <v>90</v>
      </c>
      <c r="E7229" s="8" t="s">
        <v>90</v>
      </c>
      <c r="F7229" s="9">
        <f t="shared" si="232"/>
        <v>-1800000</v>
      </c>
      <c r="G7229" s="9">
        <v>-18</v>
      </c>
      <c r="H7229" s="10">
        <v>-1947618</v>
      </c>
      <c r="I7229" s="11">
        <v>21713687361.103039</v>
      </c>
      <c r="J7229" s="11">
        <v>212916</v>
      </c>
      <c r="K7229" s="11">
        <v>101982.41259981882</v>
      </c>
      <c r="L7229" s="12">
        <v>111934.57320326124</v>
      </c>
      <c r="M7229" s="11">
        <v>433</v>
      </c>
      <c r="N7229" s="13"/>
      <c r="O7229" t="str">
        <f t="shared" si="233"/>
        <v/>
      </c>
    </row>
    <row r="7230" spans="1:15" hidden="1">
      <c r="A7230" s="41" t="s">
        <v>94</v>
      </c>
      <c r="B7230" s="46">
        <v>45776</v>
      </c>
      <c r="C7230" s="8" t="s">
        <v>13</v>
      </c>
      <c r="D7230" s="8" t="s">
        <v>90</v>
      </c>
      <c r="E7230" s="8" t="s">
        <v>90</v>
      </c>
      <c r="F7230" s="9">
        <f t="shared" si="232"/>
        <v>-900000</v>
      </c>
      <c r="G7230" s="9">
        <v>-9</v>
      </c>
      <c r="H7230" s="10">
        <v>-973809</v>
      </c>
      <c r="I7230" s="11">
        <v>21712769519.389641</v>
      </c>
      <c r="J7230" s="11">
        <v>212907</v>
      </c>
      <c r="K7230" s="11">
        <v>101982.41259981882</v>
      </c>
      <c r="L7230" s="12">
        <v>55967.286601630622</v>
      </c>
      <c r="M7230" s="11">
        <v>434</v>
      </c>
      <c r="N7230" s="13"/>
      <c r="O7230" t="str">
        <f t="shared" si="233"/>
        <v/>
      </c>
    </row>
    <row r="7231" spans="1:15" hidden="1">
      <c r="A7231" s="41" t="s">
        <v>94</v>
      </c>
      <c r="B7231" s="46">
        <v>45776</v>
      </c>
      <c r="C7231" s="8" t="s">
        <v>13</v>
      </c>
      <c r="D7231" s="8" t="s">
        <v>90</v>
      </c>
      <c r="E7231" s="8" t="s">
        <v>90</v>
      </c>
      <c r="F7231" s="9">
        <f t="shared" si="232"/>
        <v>-1900000</v>
      </c>
      <c r="G7231" s="9">
        <v>-19</v>
      </c>
      <c r="H7231" s="10">
        <v>-2055819</v>
      </c>
      <c r="I7231" s="11">
        <v>21710831853.550243</v>
      </c>
      <c r="J7231" s="11">
        <v>212888</v>
      </c>
      <c r="K7231" s="11">
        <v>101982.41259981882</v>
      </c>
      <c r="L7231" s="12">
        <v>118153.16060344223</v>
      </c>
      <c r="M7231" s="11">
        <v>435</v>
      </c>
      <c r="N7231" s="13"/>
      <c r="O7231" t="str">
        <f t="shared" si="233"/>
        <v/>
      </c>
    </row>
    <row r="7232" spans="1:15" hidden="1">
      <c r="A7232" s="41" t="s">
        <v>94</v>
      </c>
      <c r="B7232" s="46">
        <v>45776</v>
      </c>
      <c r="C7232" s="8" t="s">
        <v>13</v>
      </c>
      <c r="D7232" s="8" t="s">
        <v>90</v>
      </c>
      <c r="E7232" s="8" t="s">
        <v>90</v>
      </c>
      <c r="F7232" s="9">
        <f t="shared" si="232"/>
        <v>-5500000</v>
      </c>
      <c r="G7232" s="9">
        <v>-55</v>
      </c>
      <c r="H7232" s="10">
        <v>-5951055</v>
      </c>
      <c r="I7232" s="11">
        <v>21705222820.857254</v>
      </c>
      <c r="J7232" s="11">
        <v>212833</v>
      </c>
      <c r="K7232" s="11">
        <v>101982.41259981882</v>
      </c>
      <c r="L7232" s="12">
        <v>342022.30700996425</v>
      </c>
      <c r="M7232" s="11">
        <v>436</v>
      </c>
      <c r="N7232" s="13"/>
      <c r="O7232" t="str">
        <f t="shared" si="233"/>
        <v/>
      </c>
    </row>
    <row r="7233" spans="1:15" hidden="1">
      <c r="A7233" s="41" t="s">
        <v>94</v>
      </c>
      <c r="B7233" s="46">
        <v>45776</v>
      </c>
      <c r="C7233" s="8" t="s">
        <v>13</v>
      </c>
      <c r="D7233" s="8" t="s">
        <v>46</v>
      </c>
      <c r="E7233" s="8" t="s">
        <v>46</v>
      </c>
      <c r="F7233" s="9">
        <f t="shared" si="232"/>
        <v>318800000</v>
      </c>
      <c r="G7233" s="9">
        <v>3188</v>
      </c>
      <c r="H7233" s="10">
        <v>350797956</v>
      </c>
      <c r="I7233" s="11">
        <v>4336068794.515729</v>
      </c>
      <c r="J7233" s="11">
        <v>39860</v>
      </c>
      <c r="K7233" s="11">
        <v>108782.45846752958</v>
      </c>
      <c r="L7233" s="12">
        <v>0</v>
      </c>
      <c r="M7233" s="11">
        <v>2786</v>
      </c>
      <c r="N7233" s="13"/>
      <c r="O7233" t="str">
        <f t="shared" si="233"/>
        <v/>
      </c>
    </row>
    <row r="7234" spans="1:15" hidden="1">
      <c r="A7234" s="41" t="s">
        <v>94</v>
      </c>
      <c r="B7234" s="46">
        <v>45776</v>
      </c>
      <c r="C7234" s="8" t="s">
        <v>13</v>
      </c>
      <c r="D7234" s="8" t="s">
        <v>90</v>
      </c>
      <c r="E7234" s="8" t="s">
        <v>90</v>
      </c>
      <c r="F7234" s="9">
        <f t="shared" si="232"/>
        <v>-900000</v>
      </c>
      <c r="G7234" s="9">
        <v>-9</v>
      </c>
      <c r="H7234" s="10">
        <v>-973809</v>
      </c>
      <c r="I7234" s="11">
        <v>21704304979.143856</v>
      </c>
      <c r="J7234" s="11">
        <v>212824</v>
      </c>
      <c r="K7234" s="11">
        <v>101982.41259981882</v>
      </c>
      <c r="L7234" s="12">
        <v>55967.286601630622</v>
      </c>
      <c r="M7234" s="11">
        <v>437</v>
      </c>
      <c r="N7234" s="13"/>
      <c r="O7234" t="str">
        <f t="shared" si="233"/>
        <v/>
      </c>
    </row>
    <row r="7235" spans="1:15" hidden="1">
      <c r="A7235" s="41" t="s">
        <v>94</v>
      </c>
      <c r="B7235" s="46">
        <v>45776</v>
      </c>
      <c r="C7235" s="8" t="s">
        <v>13</v>
      </c>
      <c r="D7235" s="8" t="s">
        <v>90</v>
      </c>
      <c r="E7235" s="8" t="s">
        <v>90</v>
      </c>
      <c r="F7235" s="9">
        <f t="shared" si="232"/>
        <v>-5000000</v>
      </c>
      <c r="G7235" s="9">
        <v>-50</v>
      </c>
      <c r="H7235" s="10">
        <v>-5410050</v>
      </c>
      <c r="I7235" s="11">
        <v>21699205858.513866</v>
      </c>
      <c r="J7235" s="11">
        <v>212774</v>
      </c>
      <c r="K7235" s="11">
        <v>101982.41259981882</v>
      </c>
      <c r="L7235" s="12">
        <v>310929.37000905909</v>
      </c>
      <c r="M7235" s="11">
        <v>438</v>
      </c>
      <c r="N7235" s="13"/>
      <c r="O7235" t="str">
        <f t="shared" si="233"/>
        <v/>
      </c>
    </row>
    <row r="7236" spans="1:15" hidden="1">
      <c r="A7236" s="41" t="s">
        <v>94</v>
      </c>
      <c r="B7236" s="46">
        <v>45776</v>
      </c>
      <c r="C7236" s="8" t="s">
        <v>13</v>
      </c>
      <c r="D7236" s="8" t="s">
        <v>46</v>
      </c>
      <c r="E7236" s="8" t="s">
        <v>46</v>
      </c>
      <c r="F7236" s="9">
        <f t="shared" si="232"/>
        <v>900000</v>
      </c>
      <c r="G7236" s="9">
        <v>9</v>
      </c>
      <c r="H7236" s="10">
        <v>989217</v>
      </c>
      <c r="I7236" s="11">
        <v>4337058011.515729</v>
      </c>
      <c r="J7236" s="11">
        <v>39869</v>
      </c>
      <c r="K7236" s="11">
        <v>108782.71367517943</v>
      </c>
      <c r="L7236" s="12">
        <v>0</v>
      </c>
      <c r="M7236" s="11">
        <v>2787</v>
      </c>
      <c r="N7236" s="13"/>
      <c r="O7236" t="str">
        <f t="shared" si="233"/>
        <v/>
      </c>
    </row>
    <row r="7237" spans="1:15" hidden="1">
      <c r="A7237" s="41" t="s">
        <v>94</v>
      </c>
      <c r="B7237" s="46">
        <v>45776</v>
      </c>
      <c r="C7237" s="8" t="s">
        <v>13</v>
      </c>
      <c r="D7237" s="8" t="s">
        <v>90</v>
      </c>
      <c r="E7237" s="8" t="s">
        <v>90</v>
      </c>
      <c r="F7237" s="9">
        <f t="shared" si="232"/>
        <v>-8300000</v>
      </c>
      <c r="G7237" s="9">
        <v>-83</v>
      </c>
      <c r="H7237" s="10">
        <v>-8980683</v>
      </c>
      <c r="I7237" s="11">
        <v>21690741318.268082</v>
      </c>
      <c r="J7237" s="11">
        <v>212691</v>
      </c>
      <c r="K7237" s="11">
        <v>101982.41259981882</v>
      </c>
      <c r="L7237" s="12">
        <v>516142.75421503745</v>
      </c>
      <c r="M7237" s="11">
        <v>439</v>
      </c>
      <c r="N7237" s="13"/>
      <c r="O7237" t="str">
        <f t="shared" si="233"/>
        <v/>
      </c>
    </row>
    <row r="7238" spans="1:15" hidden="1">
      <c r="A7238" s="41" t="s">
        <v>94</v>
      </c>
      <c r="B7238" s="46">
        <v>45776</v>
      </c>
      <c r="C7238" s="8" t="s">
        <v>13</v>
      </c>
      <c r="D7238" s="8" t="s">
        <v>90</v>
      </c>
      <c r="E7238" s="8" t="s">
        <v>90</v>
      </c>
      <c r="F7238" s="9">
        <f t="shared" si="232"/>
        <v>-18400000</v>
      </c>
      <c r="G7238" s="9">
        <v>-184</v>
      </c>
      <c r="H7238" s="10">
        <v>-19908984</v>
      </c>
      <c r="I7238" s="11">
        <v>21671976554.349716</v>
      </c>
      <c r="J7238" s="11">
        <v>212507</v>
      </c>
      <c r="K7238" s="11">
        <v>101982.41259981882</v>
      </c>
      <c r="L7238" s="12">
        <v>1144220.0816333368</v>
      </c>
      <c r="M7238" s="11">
        <v>440</v>
      </c>
      <c r="N7238" s="13"/>
      <c r="O7238" t="str">
        <f t="shared" si="233"/>
        <v/>
      </c>
    </row>
    <row r="7239" spans="1:15" hidden="1">
      <c r="A7239" s="41" t="s">
        <v>94</v>
      </c>
      <c r="B7239" s="46">
        <v>45776</v>
      </c>
      <c r="C7239" s="8" t="s">
        <v>13</v>
      </c>
      <c r="D7239" s="8" t="s">
        <v>90</v>
      </c>
      <c r="E7239" s="8" t="s">
        <v>90</v>
      </c>
      <c r="F7239" s="9">
        <f t="shared" si="232"/>
        <v>-9200000</v>
      </c>
      <c r="G7239" s="9">
        <v>-92</v>
      </c>
      <c r="H7239" s="10">
        <v>-9954492</v>
      </c>
      <c r="I7239" s="11">
        <v>21662594172.390533</v>
      </c>
      <c r="J7239" s="11">
        <v>212415</v>
      </c>
      <c r="K7239" s="11">
        <v>101982.41259981882</v>
      </c>
      <c r="L7239" s="12">
        <v>572110.04081666842</v>
      </c>
      <c r="M7239" s="11">
        <v>441</v>
      </c>
      <c r="N7239" s="13"/>
      <c r="O7239" t="str">
        <f t="shared" si="233"/>
        <v/>
      </c>
    </row>
    <row r="7240" spans="1:15" hidden="1">
      <c r="A7240" s="41" t="s">
        <v>94</v>
      </c>
      <c r="B7240" s="46">
        <v>45776</v>
      </c>
      <c r="C7240" s="8" t="s">
        <v>13</v>
      </c>
      <c r="D7240" s="8" t="s">
        <v>90</v>
      </c>
      <c r="E7240" s="8" t="s">
        <v>90</v>
      </c>
      <c r="F7240" s="9">
        <f t="shared" si="232"/>
        <v>-33200000</v>
      </c>
      <c r="G7240" s="9">
        <v>-332</v>
      </c>
      <c r="H7240" s="10">
        <v>-35922732</v>
      </c>
      <c r="I7240" s="11">
        <v>21628736011.407394</v>
      </c>
      <c r="J7240" s="11">
        <v>212083</v>
      </c>
      <c r="K7240" s="11">
        <v>101982.41259981882</v>
      </c>
      <c r="L7240" s="12">
        <v>2064571.0168601498</v>
      </c>
      <c r="M7240" s="11">
        <v>442</v>
      </c>
      <c r="N7240" s="13"/>
      <c r="O7240" t="str">
        <f t="shared" si="233"/>
        <v/>
      </c>
    </row>
    <row r="7241" spans="1:15" hidden="1">
      <c r="A7241" s="41" t="s">
        <v>94</v>
      </c>
      <c r="B7241" s="46">
        <v>45776</v>
      </c>
      <c r="C7241" s="8" t="s">
        <v>13</v>
      </c>
      <c r="D7241" s="8" t="s">
        <v>90</v>
      </c>
      <c r="E7241" s="8" t="s">
        <v>90</v>
      </c>
      <c r="F7241" s="9">
        <f t="shared" si="232"/>
        <v>-33200000</v>
      </c>
      <c r="G7241" s="9">
        <v>-332</v>
      </c>
      <c r="H7241" s="10">
        <v>-35922732</v>
      </c>
      <c r="I7241" s="11">
        <v>21594877850.424255</v>
      </c>
      <c r="J7241" s="11">
        <v>211751</v>
      </c>
      <c r="K7241" s="11">
        <v>101982.41259981882</v>
      </c>
      <c r="L7241" s="12">
        <v>2064571.0168601498</v>
      </c>
      <c r="M7241" s="11">
        <v>443</v>
      </c>
      <c r="N7241" s="13"/>
      <c r="O7241" t="str">
        <f t="shared" si="233"/>
        <v/>
      </c>
    </row>
    <row r="7242" spans="1:15" hidden="1">
      <c r="A7242" s="41" t="s">
        <v>94</v>
      </c>
      <c r="B7242" s="46">
        <v>45776</v>
      </c>
      <c r="C7242" s="8" t="s">
        <v>13</v>
      </c>
      <c r="D7242" s="8" t="s">
        <v>90</v>
      </c>
      <c r="E7242" s="8" t="s">
        <v>90</v>
      </c>
      <c r="F7242" s="9">
        <f t="shared" ref="F7242:F7271" si="234">100000*G7242</f>
        <v>-92300000</v>
      </c>
      <c r="G7242" s="9">
        <v>-923</v>
      </c>
      <c r="H7242" s="10">
        <v>-99869523</v>
      </c>
      <c r="I7242" s="11">
        <v>21500748083.594624</v>
      </c>
      <c r="J7242" s="11">
        <v>210828</v>
      </c>
      <c r="K7242" s="11">
        <v>101982.41259981882</v>
      </c>
      <c r="L7242" s="12">
        <v>5739756.170367226</v>
      </c>
      <c r="M7242" s="11">
        <v>444</v>
      </c>
      <c r="N7242" s="13"/>
      <c r="O7242" t="str">
        <f t="shared" si="233"/>
        <v/>
      </c>
    </row>
    <row r="7243" spans="1:15" hidden="1">
      <c r="A7243" s="41" t="s">
        <v>94</v>
      </c>
      <c r="B7243" s="46">
        <v>45776</v>
      </c>
      <c r="C7243" s="8" t="s">
        <v>13</v>
      </c>
      <c r="D7243" s="8" t="s">
        <v>90</v>
      </c>
      <c r="E7243" s="8" t="s">
        <v>90</v>
      </c>
      <c r="F7243" s="9">
        <f t="shared" si="234"/>
        <v>-13800000</v>
      </c>
      <c r="G7243" s="9">
        <v>-138</v>
      </c>
      <c r="H7243" s="10">
        <v>-14931738</v>
      </c>
      <c r="I7243" s="11">
        <v>21486674510.655849</v>
      </c>
      <c r="J7243" s="11">
        <v>210690</v>
      </c>
      <c r="K7243" s="11">
        <v>101982.41259981882</v>
      </c>
      <c r="L7243" s="12">
        <v>858165.06122500263</v>
      </c>
      <c r="M7243" s="11">
        <v>445</v>
      </c>
      <c r="N7243" s="13"/>
      <c r="O7243" t="str">
        <f t="shared" si="233"/>
        <v/>
      </c>
    </row>
    <row r="7244" spans="1:15" hidden="1">
      <c r="A7244" s="41" t="s">
        <v>94</v>
      </c>
      <c r="B7244" s="46">
        <v>45776</v>
      </c>
      <c r="C7244" s="8" t="s">
        <v>13</v>
      </c>
      <c r="D7244" s="8" t="s">
        <v>46</v>
      </c>
      <c r="E7244" s="8" t="s">
        <v>46</v>
      </c>
      <c r="F7244" s="9">
        <f t="shared" si="234"/>
        <v>9100000</v>
      </c>
      <c r="G7244" s="9">
        <v>91</v>
      </c>
      <c r="H7244" s="10">
        <v>10002083</v>
      </c>
      <c r="I7244" s="11">
        <v>4347060094.515729</v>
      </c>
      <c r="J7244" s="11">
        <v>39960</v>
      </c>
      <c r="K7244" s="11">
        <v>108785.28765054377</v>
      </c>
      <c r="L7244" s="12">
        <v>0</v>
      </c>
      <c r="M7244" s="11">
        <v>2788</v>
      </c>
      <c r="N7244" s="13"/>
      <c r="O7244" t="str">
        <f t="shared" si="233"/>
        <v/>
      </c>
    </row>
    <row r="7245" spans="1:15" hidden="1">
      <c r="A7245" s="41" t="s">
        <v>94</v>
      </c>
      <c r="B7245" s="46">
        <v>45776</v>
      </c>
      <c r="C7245" s="8" t="s">
        <v>13</v>
      </c>
      <c r="D7245" s="8" t="s">
        <v>15</v>
      </c>
      <c r="E7245" s="8" t="s">
        <v>15</v>
      </c>
      <c r="F7245" s="9">
        <f t="shared" si="234"/>
        <v>9200000</v>
      </c>
      <c r="G7245" s="9">
        <v>92</v>
      </c>
      <c r="H7245" s="10">
        <v>9932412</v>
      </c>
      <c r="I7245" s="11">
        <v>12936035366.739105</v>
      </c>
      <c r="J7245" s="11">
        <v>121204</v>
      </c>
      <c r="K7245" s="11">
        <v>106729.44264825505</v>
      </c>
      <c r="L7245" s="12">
        <v>0</v>
      </c>
      <c r="M7245" s="11">
        <v>2981</v>
      </c>
      <c r="N7245" s="13"/>
      <c r="O7245" t="str">
        <f t="shared" si="233"/>
        <v/>
      </c>
    </row>
    <row r="7246" spans="1:15" hidden="1">
      <c r="A7246" s="41" t="s">
        <v>94</v>
      </c>
      <c r="B7246" s="46">
        <v>45776</v>
      </c>
      <c r="C7246" s="8" t="s">
        <v>13</v>
      </c>
      <c r="D7246" s="8" t="s">
        <v>90</v>
      </c>
      <c r="E7246" s="8" t="s">
        <v>90</v>
      </c>
      <c r="F7246" s="9">
        <f t="shared" si="234"/>
        <v>-32300000</v>
      </c>
      <c r="G7246" s="9">
        <v>-323</v>
      </c>
      <c r="H7246" s="10">
        <v>-34948923</v>
      </c>
      <c r="I7246" s="11">
        <v>21453734191.386108</v>
      </c>
      <c r="J7246" s="11">
        <v>210367</v>
      </c>
      <c r="K7246" s="11">
        <v>101982.41259981882</v>
      </c>
      <c r="L7246" s="12">
        <v>2008603.7302585207</v>
      </c>
      <c r="M7246" s="11">
        <v>446</v>
      </c>
      <c r="N7246" s="13"/>
      <c r="O7246" t="str">
        <f t="shared" si="233"/>
        <v/>
      </c>
    </row>
    <row r="7247" spans="1:15" hidden="1">
      <c r="A7247" s="41" t="s">
        <v>94</v>
      </c>
      <c r="B7247" s="46">
        <v>45776</v>
      </c>
      <c r="C7247" s="8" t="s">
        <v>13</v>
      </c>
      <c r="D7247" s="8" t="s">
        <v>90</v>
      </c>
      <c r="E7247" s="8" t="s">
        <v>90</v>
      </c>
      <c r="F7247" s="9">
        <f t="shared" si="234"/>
        <v>-230900000</v>
      </c>
      <c r="G7247" s="9">
        <v>-2309</v>
      </c>
      <c r="H7247" s="10">
        <v>-249836109</v>
      </c>
      <c r="I7247" s="11">
        <v>21218256800.693127</v>
      </c>
      <c r="J7247" s="11">
        <v>208058</v>
      </c>
      <c r="K7247" s="11">
        <v>101982.41259981882</v>
      </c>
      <c r="L7247" s="12">
        <v>14358718.30701834</v>
      </c>
      <c r="M7247" s="11">
        <v>447</v>
      </c>
      <c r="N7247" s="13"/>
      <c r="O7247" t="str">
        <f t="shared" si="233"/>
        <v/>
      </c>
    </row>
    <row r="7248" spans="1:15" hidden="1">
      <c r="A7248" s="41" t="s">
        <v>94</v>
      </c>
      <c r="B7248" s="46">
        <v>45776</v>
      </c>
      <c r="C7248" s="8" t="s">
        <v>13</v>
      </c>
      <c r="D7248" s="8" t="s">
        <v>90</v>
      </c>
      <c r="E7248" s="8" t="s">
        <v>90</v>
      </c>
      <c r="F7248" s="9">
        <f t="shared" si="234"/>
        <v>-6300000</v>
      </c>
      <c r="G7248" s="9">
        <v>-63</v>
      </c>
      <c r="H7248" s="10">
        <v>-6816663</v>
      </c>
      <c r="I7248" s="11">
        <v>21211831908.699337</v>
      </c>
      <c r="J7248" s="11">
        <v>207995</v>
      </c>
      <c r="K7248" s="11">
        <v>101982.41259981882</v>
      </c>
      <c r="L7248" s="12">
        <v>391771.006211414</v>
      </c>
      <c r="M7248" s="11">
        <v>448</v>
      </c>
      <c r="N7248" s="13"/>
      <c r="O7248" t="str">
        <f t="shared" ref="O7248:O7311" si="235">IF(M7248=_xlfn.MAXIFS(M:M,D:D,D7248),"X","")</f>
        <v/>
      </c>
    </row>
    <row r="7249" spans="1:15" hidden="1">
      <c r="A7249" s="41" t="s">
        <v>94</v>
      </c>
      <c r="B7249" s="46">
        <v>45776</v>
      </c>
      <c r="C7249" s="8" t="s">
        <v>13</v>
      </c>
      <c r="D7249" s="8" t="s">
        <v>90</v>
      </c>
      <c r="E7249" s="8" t="s">
        <v>90</v>
      </c>
      <c r="F7249" s="9">
        <f t="shared" si="234"/>
        <v>-197400000</v>
      </c>
      <c r="G7249" s="9">
        <v>-1974</v>
      </c>
      <c r="H7249" s="10">
        <v>-213588774</v>
      </c>
      <c r="I7249" s="11">
        <v>21010518626.227295</v>
      </c>
      <c r="J7249" s="11">
        <v>206021</v>
      </c>
      <c r="K7249" s="11">
        <v>101982.41259981882</v>
      </c>
      <c r="L7249" s="12">
        <v>12275491.527957648</v>
      </c>
      <c r="M7249" s="11">
        <v>449</v>
      </c>
      <c r="N7249" s="13"/>
      <c r="O7249" t="str">
        <f t="shared" si="235"/>
        <v/>
      </c>
    </row>
    <row r="7250" spans="1:15" hidden="1">
      <c r="A7250" s="41" t="s">
        <v>94</v>
      </c>
      <c r="B7250" s="46">
        <v>45776</v>
      </c>
      <c r="C7250" s="8" t="s">
        <v>13</v>
      </c>
      <c r="D7250" s="8" t="s">
        <v>15</v>
      </c>
      <c r="E7250" s="8" t="s">
        <v>15</v>
      </c>
      <c r="F7250" s="9">
        <f t="shared" si="234"/>
        <v>92900000</v>
      </c>
      <c r="G7250" s="9">
        <v>929</v>
      </c>
      <c r="H7250" s="10">
        <v>100394243</v>
      </c>
      <c r="I7250" s="11">
        <v>13036429609.739105</v>
      </c>
      <c r="J7250" s="11">
        <v>122133</v>
      </c>
      <c r="K7250" s="11">
        <v>106739.61672716714</v>
      </c>
      <c r="L7250" s="12">
        <v>0</v>
      </c>
      <c r="M7250" s="11">
        <v>2982</v>
      </c>
      <c r="N7250" s="13"/>
      <c r="O7250" t="str">
        <f t="shared" si="235"/>
        <v/>
      </c>
    </row>
    <row r="7251" spans="1:15" hidden="1">
      <c r="A7251" s="41" t="s">
        <v>94</v>
      </c>
      <c r="B7251" s="46">
        <v>45776</v>
      </c>
      <c r="C7251" s="8" t="s">
        <v>13</v>
      </c>
      <c r="D7251" s="8" t="s">
        <v>14</v>
      </c>
      <c r="E7251" s="8" t="s">
        <v>14</v>
      </c>
      <c r="F7251" s="9">
        <f t="shared" si="234"/>
        <v>189300000</v>
      </c>
      <c r="G7251" s="9">
        <v>1893</v>
      </c>
      <c r="H7251" s="10">
        <v>204835851</v>
      </c>
      <c r="I7251" s="11">
        <v>20190663407.981152</v>
      </c>
      <c r="J7251" s="11">
        <v>200332</v>
      </c>
      <c r="K7251" s="11">
        <v>100786.0122595549</v>
      </c>
      <c r="L7251" s="12">
        <v>0</v>
      </c>
      <c r="M7251" s="11">
        <v>1012</v>
      </c>
      <c r="N7251" s="13"/>
      <c r="O7251" t="str">
        <f t="shared" si="235"/>
        <v/>
      </c>
    </row>
    <row r="7252" spans="1:15" hidden="1">
      <c r="A7252" s="41" t="s">
        <v>94</v>
      </c>
      <c r="B7252" s="46">
        <v>45776</v>
      </c>
      <c r="C7252" s="8" t="s">
        <v>13</v>
      </c>
      <c r="D7252" s="8" t="s">
        <v>14</v>
      </c>
      <c r="E7252" s="8" t="s">
        <v>14</v>
      </c>
      <c r="F7252" s="9">
        <f t="shared" si="234"/>
        <v>-9300000</v>
      </c>
      <c r="G7252" s="9">
        <v>-93</v>
      </c>
      <c r="H7252" s="10">
        <v>-9939375</v>
      </c>
      <c r="I7252" s="11">
        <v>20181290308.841015</v>
      </c>
      <c r="J7252" s="11">
        <v>200239</v>
      </c>
      <c r="K7252" s="11">
        <v>100786.0122595549</v>
      </c>
      <c r="L7252" s="12">
        <v>566275.85986139439</v>
      </c>
      <c r="M7252" s="11">
        <v>1013</v>
      </c>
      <c r="N7252" s="13"/>
      <c r="O7252" t="str">
        <f t="shared" si="235"/>
        <v/>
      </c>
    </row>
    <row r="7253" spans="1:15" hidden="1">
      <c r="A7253" s="41" t="s">
        <v>94</v>
      </c>
      <c r="B7253" s="46">
        <v>45776</v>
      </c>
      <c r="C7253" s="8" t="s">
        <v>13</v>
      </c>
      <c r="D7253" s="8" t="s">
        <v>90</v>
      </c>
      <c r="E7253" s="8" t="s">
        <v>90</v>
      </c>
      <c r="F7253" s="9">
        <f t="shared" si="234"/>
        <v>-9200000</v>
      </c>
      <c r="G7253" s="9">
        <v>-92</v>
      </c>
      <c r="H7253" s="10">
        <v>-9954492</v>
      </c>
      <c r="I7253" s="11">
        <v>21001136244.268112</v>
      </c>
      <c r="J7253" s="11">
        <v>205929</v>
      </c>
      <c r="K7253" s="11">
        <v>101982.41259981882</v>
      </c>
      <c r="L7253" s="12">
        <v>572110.04081666842</v>
      </c>
      <c r="M7253" s="11">
        <v>450</v>
      </c>
      <c r="N7253" s="13"/>
      <c r="O7253" t="str">
        <f t="shared" si="235"/>
        <v/>
      </c>
    </row>
    <row r="7254" spans="1:15" hidden="1">
      <c r="A7254" s="41" t="s">
        <v>94</v>
      </c>
      <c r="B7254" s="46">
        <v>45776</v>
      </c>
      <c r="C7254" s="8" t="s">
        <v>13</v>
      </c>
      <c r="D7254" s="8" t="s">
        <v>90</v>
      </c>
      <c r="E7254" s="8" t="s">
        <v>90</v>
      </c>
      <c r="F7254" s="9">
        <f t="shared" si="234"/>
        <v>-18400000</v>
      </c>
      <c r="G7254" s="9">
        <v>-184</v>
      </c>
      <c r="H7254" s="10">
        <v>-19908984</v>
      </c>
      <c r="I7254" s="11">
        <v>20982371480.349747</v>
      </c>
      <c r="J7254" s="11">
        <v>205745</v>
      </c>
      <c r="K7254" s="11">
        <v>101982.41259981882</v>
      </c>
      <c r="L7254" s="12">
        <v>1144220.0816333368</v>
      </c>
      <c r="M7254" s="11">
        <v>451</v>
      </c>
      <c r="N7254" s="13"/>
      <c r="O7254" t="str">
        <f t="shared" si="235"/>
        <v/>
      </c>
    </row>
    <row r="7255" spans="1:15" hidden="1">
      <c r="A7255" s="41" t="s">
        <v>94</v>
      </c>
      <c r="B7255" s="46">
        <v>45776</v>
      </c>
      <c r="C7255" s="8" t="s">
        <v>13</v>
      </c>
      <c r="D7255" s="8" t="s">
        <v>90</v>
      </c>
      <c r="E7255" s="8" t="s">
        <v>90</v>
      </c>
      <c r="F7255" s="9">
        <f t="shared" si="234"/>
        <v>-16600000</v>
      </c>
      <c r="G7255" s="9">
        <v>-166</v>
      </c>
      <c r="H7255" s="10">
        <v>-17961366</v>
      </c>
      <c r="I7255" s="11">
        <v>20965442399.858177</v>
      </c>
      <c r="J7255" s="11">
        <v>205579</v>
      </c>
      <c r="K7255" s="11">
        <v>101982.41259981882</v>
      </c>
      <c r="L7255" s="12">
        <v>1032285.5084300749</v>
      </c>
      <c r="M7255" s="11">
        <v>452</v>
      </c>
      <c r="N7255" s="13"/>
      <c r="O7255" t="str">
        <f t="shared" si="235"/>
        <v/>
      </c>
    </row>
    <row r="7256" spans="1:15" hidden="1">
      <c r="A7256" s="41" t="s">
        <v>94</v>
      </c>
      <c r="B7256" s="46">
        <v>45776</v>
      </c>
      <c r="C7256" s="8" t="s">
        <v>13</v>
      </c>
      <c r="D7256" s="8" t="s">
        <v>90</v>
      </c>
      <c r="E7256" s="8" t="s">
        <v>90</v>
      </c>
      <c r="F7256" s="9">
        <f t="shared" si="234"/>
        <v>-9600000</v>
      </c>
      <c r="G7256" s="9">
        <v>-96</v>
      </c>
      <c r="H7256" s="10">
        <v>-10387296</v>
      </c>
      <c r="I7256" s="11">
        <v>20955652088.248596</v>
      </c>
      <c r="J7256" s="11">
        <v>205483</v>
      </c>
      <c r="K7256" s="11">
        <v>101982.41259981882</v>
      </c>
      <c r="L7256" s="12">
        <v>596984.3904173933</v>
      </c>
      <c r="M7256" s="11">
        <v>453</v>
      </c>
      <c r="N7256" s="13"/>
      <c r="O7256" t="str">
        <f t="shared" si="235"/>
        <v/>
      </c>
    </row>
    <row r="7257" spans="1:15" hidden="1">
      <c r="A7257" s="41" t="s">
        <v>94</v>
      </c>
      <c r="B7257" s="46">
        <v>45776</v>
      </c>
      <c r="C7257" s="8" t="s">
        <v>13</v>
      </c>
      <c r="D7257" s="8" t="s">
        <v>14</v>
      </c>
      <c r="E7257" s="8" t="s">
        <v>14</v>
      </c>
      <c r="F7257" s="9">
        <f t="shared" si="234"/>
        <v>-900000</v>
      </c>
      <c r="G7257" s="9">
        <v>-9</v>
      </c>
      <c r="H7257" s="10">
        <v>-961875</v>
      </c>
      <c r="I7257" s="11">
        <v>20180383234.730679</v>
      </c>
      <c r="J7257" s="11">
        <v>200230</v>
      </c>
      <c r="K7257" s="11">
        <v>100786.0122595549</v>
      </c>
      <c r="L7257" s="12">
        <v>54800.889664005837</v>
      </c>
      <c r="M7257" s="11">
        <v>1014</v>
      </c>
      <c r="N7257" s="13"/>
      <c r="O7257" t="str">
        <f t="shared" si="235"/>
        <v/>
      </c>
    </row>
    <row r="7258" spans="1:15" hidden="1">
      <c r="A7258" s="41" t="s">
        <v>94</v>
      </c>
      <c r="B7258" s="46">
        <v>45776</v>
      </c>
      <c r="C7258" s="8" t="s">
        <v>13</v>
      </c>
      <c r="D7258" s="8" t="s">
        <v>90</v>
      </c>
      <c r="E7258" s="8" t="s">
        <v>90</v>
      </c>
      <c r="F7258" s="9">
        <f t="shared" si="234"/>
        <v>-16700000</v>
      </c>
      <c r="G7258" s="9">
        <v>-167</v>
      </c>
      <c r="H7258" s="10">
        <v>-18069567</v>
      </c>
      <c r="I7258" s="11">
        <v>20938621025.344425</v>
      </c>
      <c r="J7258" s="11">
        <v>205316</v>
      </c>
      <c r="K7258" s="11">
        <v>101982.41259981882</v>
      </c>
      <c r="L7258" s="12">
        <v>1038504.095830258</v>
      </c>
      <c r="M7258" s="11">
        <v>454</v>
      </c>
      <c r="N7258" s="13"/>
      <c r="O7258" t="str">
        <f t="shared" si="235"/>
        <v/>
      </c>
    </row>
    <row r="7259" spans="1:15" hidden="1">
      <c r="A7259" s="41" t="s">
        <v>94</v>
      </c>
      <c r="B7259" s="46">
        <v>45776</v>
      </c>
      <c r="C7259" s="8" t="s">
        <v>13</v>
      </c>
      <c r="D7259" s="8" t="s">
        <v>90</v>
      </c>
      <c r="E7259" s="8" t="s">
        <v>90</v>
      </c>
      <c r="F7259" s="9">
        <f t="shared" si="234"/>
        <v>-11600000</v>
      </c>
      <c r="G7259" s="9">
        <v>-116</v>
      </c>
      <c r="H7259" s="10">
        <v>-12551316</v>
      </c>
      <c r="I7259" s="11">
        <v>20926791065.482845</v>
      </c>
      <c r="J7259" s="11">
        <v>205200</v>
      </c>
      <c r="K7259" s="11">
        <v>101982.41259981882</v>
      </c>
      <c r="L7259" s="12">
        <v>721356.13842101581</v>
      </c>
      <c r="M7259" s="11">
        <v>455</v>
      </c>
      <c r="N7259" s="13"/>
      <c r="O7259" t="str">
        <f t="shared" si="235"/>
        <v/>
      </c>
    </row>
    <row r="7260" spans="1:15" hidden="1">
      <c r="A7260" s="41" t="s">
        <v>94</v>
      </c>
      <c r="B7260" s="46">
        <v>45776</v>
      </c>
      <c r="C7260" s="8" t="s">
        <v>13</v>
      </c>
      <c r="D7260" s="8" t="s">
        <v>14</v>
      </c>
      <c r="E7260" s="8" t="s">
        <v>14</v>
      </c>
      <c r="F7260" s="9">
        <f t="shared" si="234"/>
        <v>-900000</v>
      </c>
      <c r="G7260" s="9">
        <v>-9</v>
      </c>
      <c r="H7260" s="10">
        <v>-961875</v>
      </c>
      <c r="I7260" s="11">
        <v>20179476160.620342</v>
      </c>
      <c r="J7260" s="11">
        <v>200221</v>
      </c>
      <c r="K7260" s="11">
        <v>100786.0122595549</v>
      </c>
      <c r="L7260" s="12">
        <v>54800.889664005837</v>
      </c>
      <c r="M7260" s="11">
        <v>1015</v>
      </c>
      <c r="N7260" s="13"/>
      <c r="O7260" t="str">
        <f t="shared" si="235"/>
        <v/>
      </c>
    </row>
    <row r="7261" spans="1:15" hidden="1">
      <c r="A7261" s="41" t="s">
        <v>94</v>
      </c>
      <c r="B7261" s="46">
        <v>45776</v>
      </c>
      <c r="C7261" s="8" t="s">
        <v>13</v>
      </c>
      <c r="D7261" s="8" t="s">
        <v>14</v>
      </c>
      <c r="E7261" s="8" t="s">
        <v>14</v>
      </c>
      <c r="F7261" s="9">
        <f t="shared" si="234"/>
        <v>-9300000</v>
      </c>
      <c r="G7261" s="9">
        <v>-93</v>
      </c>
      <c r="H7261" s="10">
        <v>-9939375</v>
      </c>
      <c r="I7261" s="11">
        <v>20170103061.480206</v>
      </c>
      <c r="J7261" s="11">
        <v>200128</v>
      </c>
      <c r="K7261" s="11">
        <v>100786.0122595549</v>
      </c>
      <c r="L7261" s="12">
        <v>566275.85986139439</v>
      </c>
      <c r="M7261" s="11">
        <v>1016</v>
      </c>
      <c r="N7261" s="13"/>
      <c r="O7261" t="str">
        <f t="shared" si="235"/>
        <v/>
      </c>
    </row>
    <row r="7262" spans="1:15" hidden="1">
      <c r="A7262" s="41" t="s">
        <v>94</v>
      </c>
      <c r="B7262" s="46">
        <v>45776</v>
      </c>
      <c r="C7262" s="8" t="s">
        <v>13</v>
      </c>
      <c r="D7262" s="8" t="s">
        <v>90</v>
      </c>
      <c r="E7262" s="8" t="s">
        <v>90</v>
      </c>
      <c r="F7262" s="9">
        <f t="shared" si="234"/>
        <v>-157000000</v>
      </c>
      <c r="G7262" s="9">
        <v>-1570</v>
      </c>
      <c r="H7262" s="10">
        <v>-169875570</v>
      </c>
      <c r="I7262" s="11">
        <v>20766678677.70113</v>
      </c>
      <c r="J7262" s="11">
        <v>203630</v>
      </c>
      <c r="K7262" s="11">
        <v>101982.41259981882</v>
      </c>
      <c r="L7262" s="12">
        <v>9763182.2182844579</v>
      </c>
      <c r="M7262" s="11">
        <v>456</v>
      </c>
      <c r="N7262" s="13"/>
      <c r="O7262" t="str">
        <f t="shared" si="235"/>
        <v/>
      </c>
    </row>
    <row r="7263" spans="1:15" hidden="1">
      <c r="A7263" s="41" t="s">
        <v>94</v>
      </c>
      <c r="B7263" s="46">
        <v>45776</v>
      </c>
      <c r="C7263" s="8" t="s">
        <v>13</v>
      </c>
      <c r="D7263" s="8" t="s">
        <v>90</v>
      </c>
      <c r="E7263" s="8" t="s">
        <v>90</v>
      </c>
      <c r="F7263" s="9">
        <f t="shared" si="234"/>
        <v>-48900000</v>
      </c>
      <c r="G7263" s="9">
        <v>-489</v>
      </c>
      <c r="H7263" s="10">
        <v>-52910289</v>
      </c>
      <c r="I7263" s="11">
        <v>20716809277.939819</v>
      </c>
      <c r="J7263" s="11">
        <v>203141</v>
      </c>
      <c r="K7263" s="11">
        <v>101982.41259981882</v>
      </c>
      <c r="L7263" s="12">
        <v>3040889.2386885956</v>
      </c>
      <c r="M7263" s="11">
        <v>457</v>
      </c>
      <c r="N7263" s="13"/>
      <c r="O7263" t="str">
        <f t="shared" si="235"/>
        <v/>
      </c>
    </row>
    <row r="7264" spans="1:15" hidden="1">
      <c r="A7264" s="41" t="s">
        <v>94</v>
      </c>
      <c r="B7264" s="46">
        <v>45776</v>
      </c>
      <c r="C7264" s="8" t="s">
        <v>13</v>
      </c>
      <c r="D7264" s="8" t="s">
        <v>15</v>
      </c>
      <c r="E7264" s="8" t="s">
        <v>15</v>
      </c>
      <c r="F7264" s="9">
        <f t="shared" si="234"/>
        <v>2700000</v>
      </c>
      <c r="G7264" s="9">
        <v>27</v>
      </c>
      <c r="H7264" s="10">
        <v>2917080</v>
      </c>
      <c r="I7264" s="11">
        <v>13039346689.739105</v>
      </c>
      <c r="J7264" s="11">
        <v>122160</v>
      </c>
      <c r="K7264" s="11">
        <v>106739.90413997303</v>
      </c>
      <c r="L7264" s="12">
        <v>0</v>
      </c>
      <c r="M7264" s="11">
        <v>2983</v>
      </c>
      <c r="N7264" s="13"/>
      <c r="O7264" t="str">
        <f t="shared" si="235"/>
        <v/>
      </c>
    </row>
    <row r="7265" spans="1:15" hidden="1">
      <c r="A7265" s="41" t="s">
        <v>94</v>
      </c>
      <c r="B7265" s="46">
        <v>45776</v>
      </c>
      <c r="C7265" s="8" t="s">
        <v>13</v>
      </c>
      <c r="D7265" s="8" t="s">
        <v>90</v>
      </c>
      <c r="E7265" s="8" t="s">
        <v>90</v>
      </c>
      <c r="F7265" s="9">
        <f t="shared" si="234"/>
        <v>-4200000</v>
      </c>
      <c r="G7265" s="9">
        <v>-42</v>
      </c>
      <c r="H7265" s="10">
        <v>-4544442</v>
      </c>
      <c r="I7265" s="11">
        <v>20712526016.610626</v>
      </c>
      <c r="J7265" s="11">
        <v>203099</v>
      </c>
      <c r="K7265" s="11">
        <v>101982.41259981882</v>
      </c>
      <c r="L7265" s="12">
        <v>261180.67080760933</v>
      </c>
      <c r="M7265" s="11">
        <v>458</v>
      </c>
      <c r="N7265" s="13"/>
      <c r="O7265" t="str">
        <f t="shared" si="235"/>
        <v/>
      </c>
    </row>
    <row r="7266" spans="1:15" hidden="1">
      <c r="A7266" s="41" t="s">
        <v>94</v>
      </c>
      <c r="B7266" s="46">
        <v>45776</v>
      </c>
      <c r="C7266" s="8" t="s">
        <v>13</v>
      </c>
      <c r="D7266" s="8" t="s">
        <v>90</v>
      </c>
      <c r="E7266" s="8" t="s">
        <v>90</v>
      </c>
      <c r="F7266" s="9">
        <f t="shared" si="234"/>
        <v>-900000</v>
      </c>
      <c r="G7266" s="9">
        <v>-9</v>
      </c>
      <c r="H7266" s="10">
        <v>-973809</v>
      </c>
      <c r="I7266" s="11">
        <v>20711608174.897228</v>
      </c>
      <c r="J7266" s="11">
        <v>203090</v>
      </c>
      <c r="K7266" s="11">
        <v>101982.41259981882</v>
      </c>
      <c r="L7266" s="12">
        <v>55967.286601630622</v>
      </c>
      <c r="M7266" s="11">
        <v>459</v>
      </c>
      <c r="N7266" s="13"/>
      <c r="O7266" t="str">
        <f t="shared" si="235"/>
        <v/>
      </c>
    </row>
    <row r="7267" spans="1:15" hidden="1">
      <c r="A7267" s="41" t="s">
        <v>94</v>
      </c>
      <c r="B7267" s="46">
        <v>45776</v>
      </c>
      <c r="C7267" s="8" t="s">
        <v>13</v>
      </c>
      <c r="D7267" s="8" t="s">
        <v>90</v>
      </c>
      <c r="E7267" s="8" t="s">
        <v>90</v>
      </c>
      <c r="F7267" s="9">
        <f t="shared" si="234"/>
        <v>-900000</v>
      </c>
      <c r="G7267" s="9">
        <v>-9</v>
      </c>
      <c r="H7267" s="10">
        <v>-973809</v>
      </c>
      <c r="I7267" s="11">
        <v>20710690333.18383</v>
      </c>
      <c r="J7267" s="11">
        <v>203081</v>
      </c>
      <c r="K7267" s="11">
        <v>101982.41259981882</v>
      </c>
      <c r="L7267" s="12">
        <v>55967.286601630622</v>
      </c>
      <c r="M7267" s="11">
        <v>460</v>
      </c>
      <c r="N7267" s="13"/>
      <c r="O7267" t="str">
        <f t="shared" si="235"/>
        <v/>
      </c>
    </row>
    <row r="7268" spans="1:15" hidden="1">
      <c r="A7268" s="41" t="s">
        <v>94</v>
      </c>
      <c r="B7268" s="46">
        <v>45776</v>
      </c>
      <c r="C7268" s="8" t="s">
        <v>13</v>
      </c>
      <c r="D7268" s="8" t="s">
        <v>90</v>
      </c>
      <c r="E7268" s="8" t="s">
        <v>90</v>
      </c>
      <c r="F7268" s="9">
        <f t="shared" si="234"/>
        <v>-900000</v>
      </c>
      <c r="G7268" s="9">
        <v>-9</v>
      </c>
      <c r="H7268" s="10">
        <v>-973809</v>
      </c>
      <c r="I7268" s="11">
        <v>20709772491.470432</v>
      </c>
      <c r="J7268" s="11">
        <v>203072</v>
      </c>
      <c r="K7268" s="11">
        <v>101982.41259981882</v>
      </c>
      <c r="L7268" s="12">
        <v>55967.286601630622</v>
      </c>
      <c r="M7268" s="11">
        <v>461</v>
      </c>
      <c r="N7268" s="13"/>
      <c r="O7268" t="str">
        <f t="shared" si="235"/>
        <v/>
      </c>
    </row>
    <row r="7269" spans="1:15" hidden="1">
      <c r="A7269" s="41" t="s">
        <v>94</v>
      </c>
      <c r="B7269" s="46">
        <v>45776</v>
      </c>
      <c r="C7269" s="8" t="s">
        <v>13</v>
      </c>
      <c r="D7269" s="8" t="s">
        <v>90</v>
      </c>
      <c r="E7269" s="8" t="s">
        <v>90</v>
      </c>
      <c r="F7269" s="9">
        <f t="shared" si="234"/>
        <v>-3600000</v>
      </c>
      <c r="G7269" s="9">
        <v>-36</v>
      </c>
      <c r="H7269" s="10">
        <v>-3895236</v>
      </c>
      <c r="I7269" s="11">
        <v>20706101124.61684</v>
      </c>
      <c r="J7269" s="11">
        <v>203036</v>
      </c>
      <c r="K7269" s="11">
        <v>101982.41259981882</v>
      </c>
      <c r="L7269" s="12">
        <v>223869.14640652249</v>
      </c>
      <c r="M7269" s="11">
        <v>462</v>
      </c>
      <c r="N7269" s="13"/>
      <c r="O7269" t="str">
        <f t="shared" si="235"/>
        <v/>
      </c>
    </row>
    <row r="7270" spans="1:15" hidden="1">
      <c r="A7270" s="41" t="s">
        <v>94</v>
      </c>
      <c r="B7270" s="46">
        <v>45776</v>
      </c>
      <c r="C7270" s="8" t="s">
        <v>13</v>
      </c>
      <c r="D7270" s="8" t="s">
        <v>14</v>
      </c>
      <c r="E7270" s="8" t="s">
        <v>14</v>
      </c>
      <c r="F7270" s="9">
        <f t="shared" si="234"/>
        <v>-9300000</v>
      </c>
      <c r="G7270" s="9">
        <v>-93</v>
      </c>
      <c r="H7270" s="10">
        <v>-9939375</v>
      </c>
      <c r="I7270" s="11">
        <v>20160729962.340069</v>
      </c>
      <c r="J7270" s="11">
        <v>200035</v>
      </c>
      <c r="K7270" s="11">
        <v>100786.0122595549</v>
      </c>
      <c r="L7270" s="12">
        <v>566275.85986139439</v>
      </c>
      <c r="M7270" s="11">
        <v>1017</v>
      </c>
      <c r="N7270" s="13"/>
      <c r="O7270" t="str">
        <f t="shared" si="235"/>
        <v/>
      </c>
    </row>
    <row r="7271" spans="1:15" hidden="1">
      <c r="A7271" s="41" t="s">
        <v>94</v>
      </c>
      <c r="B7271" s="46">
        <v>45776</v>
      </c>
      <c r="C7271" s="8" t="s">
        <v>13</v>
      </c>
      <c r="D7271" s="8" t="s">
        <v>14</v>
      </c>
      <c r="E7271" s="8" t="s">
        <v>14</v>
      </c>
      <c r="F7271" s="9">
        <f t="shared" si="234"/>
        <v>-4600000</v>
      </c>
      <c r="G7271" s="9">
        <v>-46</v>
      </c>
      <c r="H7271" s="10">
        <v>-4916250</v>
      </c>
      <c r="I7271" s="11">
        <f t="shared" ref="I7271:I7334" si="236">IF(H7271&gt;=0,IF(M7271=1,H7271,SUMIFS(I:I,E:E,E7271,M:M,M7271-1)+H7271),SUMIFS(I:I,E:E,E7271,M:M,M7271-1)+K7271*G7271)</f>
        <v>20156093805.776131</v>
      </c>
      <c r="J7271" s="11">
        <f t="shared" ref="J7271:J7334" si="237">IF(M7271=1,G7271,SUMIFS($J:$J,$E:$E,E7271,$M:$M,M7271-1)+G7271)</f>
        <v>199989</v>
      </c>
      <c r="K7271" s="11">
        <f t="shared" ref="K7271:K7334" si="238">IF(H7271&gt;=0,I7271/J7271,SUMIFS($K:$K,$E:$E,E7271,$M:$M,M7271-1))</f>
        <v>100786.0122595549</v>
      </c>
      <c r="L7271" s="12">
        <f t="shared" ref="L7271" si="239">IF(G7271&lt;0,K7271*G7271-H7271,0)</f>
        <v>280093.43606047425</v>
      </c>
      <c r="M7271" s="11">
        <f>COUNTIF(E$2:$E7271,E7271)</f>
        <v>1018</v>
      </c>
      <c r="N7271" s="13"/>
      <c r="O7271" t="str">
        <f t="shared" si="235"/>
        <v/>
      </c>
    </row>
    <row r="7272" spans="1:15" hidden="1">
      <c r="A7272" s="41" t="s">
        <v>99</v>
      </c>
      <c r="B7272" s="46">
        <v>45782</v>
      </c>
      <c r="C7272" s="8" t="s">
        <v>13</v>
      </c>
      <c r="D7272" s="8" t="s">
        <v>15</v>
      </c>
      <c r="E7272" s="8" t="s">
        <v>15</v>
      </c>
      <c r="F7272" s="9">
        <f t="shared" ref="F7272:F7335" si="240">100000*G7272</f>
        <v>9300000</v>
      </c>
      <c r="G7272" s="9">
        <v>93</v>
      </c>
      <c r="H7272" s="10">
        <v>10122306</v>
      </c>
      <c r="I7272" s="11">
        <f t="shared" si="236"/>
        <v>13049468995.739105</v>
      </c>
      <c r="J7272" s="11">
        <f t="shared" si="237"/>
        <v>122253</v>
      </c>
      <c r="K7272" s="11">
        <f t="shared" si="238"/>
        <v>106741.50324114013</v>
      </c>
      <c r="L7272" s="12">
        <f t="shared" ref="L7272:L7335" si="241">IF(G7272&lt;0,K7272*G7272-H7272,0)</f>
        <v>0</v>
      </c>
      <c r="M7272" s="11">
        <f>COUNTIF(E$2:$E7272,E7272)</f>
        <v>2984</v>
      </c>
      <c r="N7272" s="13"/>
      <c r="O7272" t="str">
        <f t="shared" si="235"/>
        <v/>
      </c>
    </row>
    <row r="7273" spans="1:15" hidden="1">
      <c r="A7273" s="41" t="s">
        <v>99</v>
      </c>
      <c r="B7273" s="46">
        <v>45782</v>
      </c>
      <c r="C7273" s="8" t="s">
        <v>13</v>
      </c>
      <c r="D7273" s="8" t="s">
        <v>15</v>
      </c>
      <c r="E7273" s="8" t="s">
        <v>15</v>
      </c>
      <c r="F7273" s="9">
        <f t="shared" si="240"/>
        <v>1900000</v>
      </c>
      <c r="G7273" s="9">
        <v>19</v>
      </c>
      <c r="H7273" s="10">
        <v>2067998</v>
      </c>
      <c r="I7273" s="11">
        <f t="shared" si="236"/>
        <v>13051536993.739105</v>
      </c>
      <c r="J7273" s="11">
        <f t="shared" si="237"/>
        <v>122272</v>
      </c>
      <c r="K7273" s="11">
        <f t="shared" si="238"/>
        <v>106741.82963997567</v>
      </c>
      <c r="L7273" s="12">
        <f t="shared" si="241"/>
        <v>0</v>
      </c>
      <c r="M7273" s="11">
        <f>COUNTIF(E$2:$E7273,E7273)</f>
        <v>2985</v>
      </c>
      <c r="N7273" s="13"/>
      <c r="O7273" t="str">
        <f t="shared" si="235"/>
        <v/>
      </c>
    </row>
    <row r="7274" spans="1:15" hidden="1">
      <c r="A7274" s="41" t="s">
        <v>99</v>
      </c>
      <c r="B7274" s="46">
        <v>45782</v>
      </c>
      <c r="C7274" s="8" t="s">
        <v>13</v>
      </c>
      <c r="D7274" s="8" t="s">
        <v>15</v>
      </c>
      <c r="E7274" s="8" t="s">
        <v>15</v>
      </c>
      <c r="F7274" s="9">
        <f t="shared" si="240"/>
        <v>189500000</v>
      </c>
      <c r="G7274" s="9">
        <v>1895</v>
      </c>
      <c r="H7274" s="10">
        <v>207396380</v>
      </c>
      <c r="I7274" s="11">
        <f t="shared" si="236"/>
        <v>13258933373.739105</v>
      </c>
      <c r="J7274" s="11">
        <f t="shared" si="237"/>
        <v>124167</v>
      </c>
      <c r="K7274" s="11">
        <f t="shared" si="238"/>
        <v>106783.06936415557</v>
      </c>
      <c r="L7274" s="12">
        <f t="shared" si="241"/>
        <v>0</v>
      </c>
      <c r="M7274" s="11">
        <f>COUNTIF(E$2:$E7274,E7274)</f>
        <v>2986</v>
      </c>
      <c r="N7274" s="13"/>
      <c r="O7274" t="str">
        <f t="shared" si="235"/>
        <v/>
      </c>
    </row>
    <row r="7275" spans="1:15" hidden="1">
      <c r="A7275" s="41" t="s">
        <v>99</v>
      </c>
      <c r="B7275" s="46">
        <v>45782</v>
      </c>
      <c r="C7275" s="8" t="s">
        <v>13</v>
      </c>
      <c r="D7275" s="8" t="s">
        <v>15</v>
      </c>
      <c r="E7275" s="8" t="s">
        <v>15</v>
      </c>
      <c r="F7275" s="9">
        <f t="shared" si="240"/>
        <v>65100000</v>
      </c>
      <c r="G7275" s="9">
        <v>651</v>
      </c>
      <c r="H7275" s="10">
        <v>70856142</v>
      </c>
      <c r="I7275" s="11">
        <f t="shared" si="236"/>
        <v>13329789515.739105</v>
      </c>
      <c r="J7275" s="11">
        <f t="shared" si="237"/>
        <v>124818</v>
      </c>
      <c r="K7275" s="11">
        <f t="shared" si="238"/>
        <v>106793.80791023014</v>
      </c>
      <c r="L7275" s="12">
        <f t="shared" si="241"/>
        <v>0</v>
      </c>
      <c r="M7275" s="11">
        <f>COUNTIF(E$2:$E7275,E7275)</f>
        <v>2987</v>
      </c>
      <c r="N7275" s="13"/>
      <c r="O7275" t="str">
        <f t="shared" si="235"/>
        <v/>
      </c>
    </row>
    <row r="7276" spans="1:15" hidden="1">
      <c r="A7276" s="41" t="s">
        <v>99</v>
      </c>
      <c r="B7276" s="46">
        <v>45782</v>
      </c>
      <c r="C7276" s="8" t="s">
        <v>13</v>
      </c>
      <c r="D7276" s="8" t="s">
        <v>15</v>
      </c>
      <c r="E7276" s="8" t="s">
        <v>15</v>
      </c>
      <c r="F7276" s="9">
        <f t="shared" si="240"/>
        <v>91500000</v>
      </c>
      <c r="G7276" s="9">
        <v>915</v>
      </c>
      <c r="H7276" s="10">
        <v>99590430</v>
      </c>
      <c r="I7276" s="11">
        <f t="shared" si="236"/>
        <v>13429379945.739105</v>
      </c>
      <c r="J7276" s="11">
        <f t="shared" si="237"/>
        <v>125733</v>
      </c>
      <c r="K7276" s="11">
        <f t="shared" si="238"/>
        <v>106808.71327128999</v>
      </c>
      <c r="L7276" s="12">
        <f t="shared" si="241"/>
        <v>0</v>
      </c>
      <c r="M7276" s="11">
        <f>COUNTIF(E$2:$E7276,E7276)</f>
        <v>2988</v>
      </c>
      <c r="N7276" s="13"/>
      <c r="O7276" t="str">
        <f t="shared" si="235"/>
        <v/>
      </c>
    </row>
    <row r="7277" spans="1:15" hidden="1">
      <c r="A7277" s="41" t="s">
        <v>99</v>
      </c>
      <c r="B7277" s="46">
        <v>45782</v>
      </c>
      <c r="C7277" s="8" t="s">
        <v>13</v>
      </c>
      <c r="D7277" s="8" t="s">
        <v>15</v>
      </c>
      <c r="E7277" s="8" t="s">
        <v>15</v>
      </c>
      <c r="F7277" s="9">
        <f t="shared" si="240"/>
        <v>13900000</v>
      </c>
      <c r="G7277" s="9">
        <v>139</v>
      </c>
      <c r="H7277" s="10">
        <v>15129038</v>
      </c>
      <c r="I7277" s="11">
        <f t="shared" si="236"/>
        <v>13444508983.739105</v>
      </c>
      <c r="J7277" s="11">
        <f t="shared" si="237"/>
        <v>125872</v>
      </c>
      <c r="K7277" s="11">
        <f t="shared" si="238"/>
        <v>106810.95862256186</v>
      </c>
      <c r="L7277" s="12">
        <f t="shared" si="241"/>
        <v>0</v>
      </c>
      <c r="M7277" s="11">
        <f>COUNTIF(E$2:$E7277,E7277)</f>
        <v>2989</v>
      </c>
      <c r="N7277" s="13"/>
      <c r="O7277" t="str">
        <f t="shared" si="235"/>
        <v/>
      </c>
    </row>
    <row r="7278" spans="1:15" hidden="1">
      <c r="A7278" s="41" t="s">
        <v>99</v>
      </c>
      <c r="B7278" s="46">
        <v>45782</v>
      </c>
      <c r="C7278" s="8" t="s">
        <v>13</v>
      </c>
      <c r="D7278" s="8" t="s">
        <v>15</v>
      </c>
      <c r="E7278" s="8" t="s">
        <v>15</v>
      </c>
      <c r="F7278" s="9">
        <f t="shared" si="240"/>
        <v>9200000</v>
      </c>
      <c r="G7278" s="9">
        <v>92</v>
      </c>
      <c r="H7278" s="10">
        <v>10013464</v>
      </c>
      <c r="I7278" s="11">
        <f t="shared" si="236"/>
        <v>13454522447.739105</v>
      </c>
      <c r="J7278" s="11">
        <f t="shared" si="237"/>
        <v>125964</v>
      </c>
      <c r="K7278" s="11">
        <f t="shared" si="238"/>
        <v>106812.4420289853</v>
      </c>
      <c r="L7278" s="12">
        <f t="shared" si="241"/>
        <v>0</v>
      </c>
      <c r="M7278" s="11">
        <f>COUNTIF(E$2:$E7278,E7278)</f>
        <v>2990</v>
      </c>
      <c r="N7278" s="13"/>
      <c r="O7278" t="str">
        <f t="shared" si="235"/>
        <v/>
      </c>
    </row>
    <row r="7279" spans="1:15" hidden="1">
      <c r="A7279" s="41" t="s">
        <v>99</v>
      </c>
      <c r="B7279" s="46">
        <v>45782</v>
      </c>
      <c r="C7279" s="8" t="s">
        <v>13</v>
      </c>
      <c r="D7279" s="8" t="s">
        <v>15</v>
      </c>
      <c r="E7279" s="8" t="s">
        <v>15</v>
      </c>
      <c r="F7279" s="9">
        <f t="shared" si="240"/>
        <v>15000000</v>
      </c>
      <c r="G7279" s="9">
        <v>150</v>
      </c>
      <c r="H7279" s="10">
        <v>16326300</v>
      </c>
      <c r="I7279" s="11">
        <f t="shared" si="236"/>
        <v>13470848747.739105</v>
      </c>
      <c r="J7279" s="11">
        <f t="shared" si="237"/>
        <v>126114</v>
      </c>
      <c r="K7279" s="11">
        <f t="shared" si="238"/>
        <v>106814.85598537121</v>
      </c>
      <c r="L7279" s="12">
        <f t="shared" si="241"/>
        <v>0</v>
      </c>
      <c r="M7279" s="11">
        <f>COUNTIF(E$2:$E7279,E7279)</f>
        <v>2991</v>
      </c>
      <c r="N7279" s="13"/>
      <c r="O7279" t="str">
        <f t="shared" si="235"/>
        <v/>
      </c>
    </row>
    <row r="7280" spans="1:15" hidden="1">
      <c r="A7280" s="41" t="s">
        <v>99</v>
      </c>
      <c r="B7280" s="46">
        <v>45782</v>
      </c>
      <c r="C7280" s="8" t="s">
        <v>13</v>
      </c>
      <c r="D7280" s="8" t="s">
        <v>15</v>
      </c>
      <c r="E7280" s="8" t="s">
        <v>15</v>
      </c>
      <c r="F7280" s="9">
        <f t="shared" si="240"/>
        <v>6600000</v>
      </c>
      <c r="G7280" s="9">
        <v>66</v>
      </c>
      <c r="H7280" s="10">
        <v>7183572</v>
      </c>
      <c r="I7280" s="11">
        <f t="shared" si="236"/>
        <v>13478032319.739105</v>
      </c>
      <c r="J7280" s="11">
        <f t="shared" si="237"/>
        <v>126180</v>
      </c>
      <c r="K7280" s="11">
        <f t="shared" si="238"/>
        <v>106815.91630796564</v>
      </c>
      <c r="L7280" s="12">
        <f t="shared" si="241"/>
        <v>0</v>
      </c>
      <c r="M7280" s="11">
        <f>COUNTIF(E$2:$E7280,E7280)</f>
        <v>2992</v>
      </c>
      <c r="N7280" s="13"/>
      <c r="O7280" t="str">
        <f t="shared" si="235"/>
        <v/>
      </c>
    </row>
    <row r="7281" spans="1:15" hidden="1">
      <c r="A7281" s="41" t="s">
        <v>99</v>
      </c>
      <c r="B7281" s="46">
        <v>45782</v>
      </c>
      <c r="C7281" s="8" t="s">
        <v>13</v>
      </c>
      <c r="D7281" s="8" t="s">
        <v>14</v>
      </c>
      <c r="E7281" s="8" t="s">
        <v>14</v>
      </c>
      <c r="F7281" s="9">
        <f t="shared" si="240"/>
        <v>9300000</v>
      </c>
      <c r="G7281" s="9">
        <v>93</v>
      </c>
      <c r="H7281" s="10">
        <v>9964671</v>
      </c>
      <c r="I7281" s="11">
        <f t="shared" si="236"/>
        <v>20166058476.776131</v>
      </c>
      <c r="J7281" s="11">
        <f t="shared" si="237"/>
        <v>200082</v>
      </c>
      <c r="K7281" s="11">
        <f t="shared" si="238"/>
        <v>100788.96890662893</v>
      </c>
      <c r="L7281" s="12">
        <f t="shared" si="241"/>
        <v>0</v>
      </c>
      <c r="M7281" s="11">
        <f>COUNTIF(E$2:$E7281,E7281)</f>
        <v>1019</v>
      </c>
      <c r="N7281" s="13"/>
      <c r="O7281" t="str">
        <f t="shared" si="235"/>
        <v/>
      </c>
    </row>
    <row r="7282" spans="1:15" hidden="1">
      <c r="A7282" s="41" t="s">
        <v>99</v>
      </c>
      <c r="B7282" s="46">
        <v>45782</v>
      </c>
      <c r="C7282" s="8" t="s">
        <v>13</v>
      </c>
      <c r="D7282" s="8" t="s">
        <v>14</v>
      </c>
      <c r="E7282" s="8" t="s">
        <v>14</v>
      </c>
      <c r="F7282" s="9">
        <f t="shared" si="240"/>
        <v>9400000</v>
      </c>
      <c r="G7282" s="9">
        <v>94</v>
      </c>
      <c r="H7282" s="10">
        <v>10071818</v>
      </c>
      <c r="I7282" s="11">
        <f t="shared" si="236"/>
        <v>20176130294.776131</v>
      </c>
      <c r="J7282" s="11">
        <f t="shared" si="237"/>
        <v>200176</v>
      </c>
      <c r="K7282" s="11">
        <f t="shared" si="238"/>
        <v>100791.95455387325</v>
      </c>
      <c r="L7282" s="12">
        <f t="shared" si="241"/>
        <v>0</v>
      </c>
      <c r="M7282" s="11">
        <f>COUNTIF(E$2:$E7282,E7282)</f>
        <v>1020</v>
      </c>
      <c r="N7282" s="13"/>
      <c r="O7282" t="str">
        <f t="shared" si="235"/>
        <v/>
      </c>
    </row>
    <row r="7283" spans="1:15" hidden="1">
      <c r="A7283" s="41" t="s">
        <v>99</v>
      </c>
      <c r="B7283" s="46">
        <v>45782</v>
      </c>
      <c r="C7283" s="8" t="s">
        <v>13</v>
      </c>
      <c r="D7283" s="8" t="s">
        <v>15</v>
      </c>
      <c r="E7283" s="8" t="s">
        <v>15</v>
      </c>
      <c r="F7283" s="9">
        <f t="shared" si="240"/>
        <v>112900000</v>
      </c>
      <c r="G7283" s="9">
        <v>1129</v>
      </c>
      <c r="H7283" s="10">
        <v>121954580</v>
      </c>
      <c r="I7283" s="11">
        <f t="shared" si="236"/>
        <v>13599986899.739105</v>
      </c>
      <c r="J7283" s="11">
        <f t="shared" si="237"/>
        <v>127309</v>
      </c>
      <c r="K7283" s="11">
        <f t="shared" si="238"/>
        <v>106826.5943471326</v>
      </c>
      <c r="L7283" s="12">
        <f t="shared" si="241"/>
        <v>0</v>
      </c>
      <c r="M7283" s="11">
        <f>COUNTIF(E$2:$E7283,E7283)</f>
        <v>2993</v>
      </c>
      <c r="N7283" s="13"/>
      <c r="O7283" t="str">
        <f t="shared" si="235"/>
        <v/>
      </c>
    </row>
    <row r="7284" spans="1:15" hidden="1">
      <c r="A7284" s="41" t="s">
        <v>99</v>
      </c>
      <c r="B7284" s="46">
        <v>45782</v>
      </c>
      <c r="C7284" s="8" t="s">
        <v>13</v>
      </c>
      <c r="D7284" s="8" t="s">
        <v>90</v>
      </c>
      <c r="E7284" s="8" t="s">
        <v>90</v>
      </c>
      <c r="F7284" s="9">
        <f t="shared" si="240"/>
        <v>-4900000</v>
      </c>
      <c r="G7284" s="9">
        <v>-49</v>
      </c>
      <c r="H7284" s="10">
        <v>-5302927</v>
      </c>
      <c r="I7284" s="11">
        <f t="shared" si="236"/>
        <v>20701103986.399448</v>
      </c>
      <c r="J7284" s="11">
        <f t="shared" si="237"/>
        <v>202987</v>
      </c>
      <c r="K7284" s="11">
        <f t="shared" si="238"/>
        <v>101982.41259981882</v>
      </c>
      <c r="L7284" s="12">
        <f t="shared" si="241"/>
        <v>305788.78260887787</v>
      </c>
      <c r="M7284" s="11">
        <f>COUNTIF(E$2:$E7284,E7284)</f>
        <v>463</v>
      </c>
      <c r="N7284" s="13"/>
      <c r="O7284" t="str">
        <f t="shared" si="235"/>
        <v/>
      </c>
    </row>
    <row r="7285" spans="1:15" hidden="1">
      <c r="A7285" s="41" t="s">
        <v>99</v>
      </c>
      <c r="B7285" s="46">
        <v>45782</v>
      </c>
      <c r="C7285" s="8" t="s">
        <v>13</v>
      </c>
      <c r="D7285" s="8" t="s">
        <v>90</v>
      </c>
      <c r="E7285" s="8" t="s">
        <v>90</v>
      </c>
      <c r="F7285" s="9">
        <f t="shared" si="240"/>
        <v>23100000</v>
      </c>
      <c r="G7285" s="9">
        <v>231</v>
      </c>
      <c r="H7285" s="10">
        <v>24973179</v>
      </c>
      <c r="I7285" s="11">
        <f t="shared" si="236"/>
        <v>20726077165.399448</v>
      </c>
      <c r="J7285" s="11">
        <f t="shared" si="237"/>
        <v>203218</v>
      </c>
      <c r="K7285" s="11">
        <f t="shared" si="238"/>
        <v>101989.37675500914</v>
      </c>
      <c r="L7285" s="12">
        <f t="shared" si="241"/>
        <v>0</v>
      </c>
      <c r="M7285" s="11">
        <f>COUNTIF(E$2:$E7285,E7285)</f>
        <v>464</v>
      </c>
      <c r="N7285" s="13"/>
      <c r="O7285" t="str">
        <f t="shared" si="235"/>
        <v/>
      </c>
    </row>
    <row r="7286" spans="1:15" hidden="1">
      <c r="A7286" s="41" t="s">
        <v>99</v>
      </c>
      <c r="B7286" s="46">
        <v>45782</v>
      </c>
      <c r="C7286" s="8" t="s">
        <v>13</v>
      </c>
      <c r="D7286" s="8" t="s">
        <v>15</v>
      </c>
      <c r="E7286" s="8" t="s">
        <v>15</v>
      </c>
      <c r="F7286" s="9">
        <f t="shared" si="240"/>
        <v>900000</v>
      </c>
      <c r="G7286" s="9">
        <v>9</v>
      </c>
      <c r="H7286" s="10">
        <v>973125</v>
      </c>
      <c r="I7286" s="11">
        <f t="shared" si="236"/>
        <v>13600960024.739105</v>
      </c>
      <c r="J7286" s="11">
        <f t="shared" si="237"/>
        <v>127318</v>
      </c>
      <c r="K7286" s="11">
        <f t="shared" si="238"/>
        <v>106826.68613031233</v>
      </c>
      <c r="L7286" s="12">
        <f t="shared" si="241"/>
        <v>0</v>
      </c>
      <c r="M7286" s="11">
        <f>COUNTIF(E$2:$E7286,E7286)</f>
        <v>2994</v>
      </c>
      <c r="N7286" s="13"/>
      <c r="O7286" t="str">
        <f t="shared" si="235"/>
        <v/>
      </c>
    </row>
    <row r="7287" spans="1:15" hidden="1">
      <c r="A7287" s="41" t="s">
        <v>99</v>
      </c>
      <c r="B7287" s="46">
        <v>45782</v>
      </c>
      <c r="C7287" s="8" t="s">
        <v>13</v>
      </c>
      <c r="D7287" s="8" t="s">
        <v>90</v>
      </c>
      <c r="E7287" s="8" t="s">
        <v>90</v>
      </c>
      <c r="F7287" s="9">
        <f t="shared" si="240"/>
        <v>900000</v>
      </c>
      <c r="G7287" s="9">
        <v>9</v>
      </c>
      <c r="H7287" s="10">
        <v>972981</v>
      </c>
      <c r="I7287" s="11">
        <f t="shared" si="236"/>
        <v>20727050146.399448</v>
      </c>
      <c r="J7287" s="11">
        <f t="shared" si="237"/>
        <v>203227</v>
      </c>
      <c r="K7287" s="11">
        <f t="shared" si="238"/>
        <v>101989.64776530406</v>
      </c>
      <c r="L7287" s="12">
        <f t="shared" si="241"/>
        <v>0</v>
      </c>
      <c r="M7287" s="11">
        <f>COUNTIF(E$2:$E7287,E7287)</f>
        <v>465</v>
      </c>
      <c r="N7287" s="13"/>
      <c r="O7287" t="str">
        <f t="shared" si="235"/>
        <v/>
      </c>
    </row>
    <row r="7288" spans="1:15" hidden="1">
      <c r="A7288" s="41" t="s">
        <v>99</v>
      </c>
      <c r="B7288" s="46">
        <v>45782</v>
      </c>
      <c r="C7288" s="8" t="s">
        <v>13</v>
      </c>
      <c r="D7288" s="8" t="s">
        <v>90</v>
      </c>
      <c r="E7288" s="8" t="s">
        <v>90</v>
      </c>
      <c r="F7288" s="9">
        <f t="shared" si="240"/>
        <v>-1000000</v>
      </c>
      <c r="G7288" s="9">
        <v>-10</v>
      </c>
      <c r="H7288" s="10">
        <v>-1082230</v>
      </c>
      <c r="I7288" s="11">
        <f t="shared" si="236"/>
        <v>20726030249.921795</v>
      </c>
      <c r="J7288" s="11">
        <f t="shared" si="237"/>
        <v>203217</v>
      </c>
      <c r="K7288" s="11">
        <f t="shared" si="238"/>
        <v>101989.64776530406</v>
      </c>
      <c r="L7288" s="12">
        <f t="shared" si="241"/>
        <v>62333.522346959333</v>
      </c>
      <c r="M7288" s="11">
        <f>COUNTIF(E$2:$E7288,E7288)</f>
        <v>466</v>
      </c>
      <c r="N7288" s="13"/>
      <c r="O7288" t="str">
        <f t="shared" si="235"/>
        <v/>
      </c>
    </row>
    <row r="7289" spans="1:15" hidden="1">
      <c r="A7289" s="41" t="s">
        <v>99</v>
      </c>
      <c r="B7289" s="46">
        <v>45782</v>
      </c>
      <c r="C7289" s="8" t="s">
        <v>13</v>
      </c>
      <c r="D7289" s="8" t="s">
        <v>90</v>
      </c>
      <c r="E7289" s="8" t="s">
        <v>90</v>
      </c>
      <c r="F7289" s="9">
        <f t="shared" si="240"/>
        <v>-900000</v>
      </c>
      <c r="G7289" s="9">
        <v>-9</v>
      </c>
      <c r="H7289" s="10">
        <v>-974007</v>
      </c>
      <c r="I7289" s="11">
        <f t="shared" si="236"/>
        <v>20725112343.091908</v>
      </c>
      <c r="J7289" s="11">
        <f t="shared" si="237"/>
        <v>203208</v>
      </c>
      <c r="K7289" s="11">
        <f t="shared" si="238"/>
        <v>101989.64776530406</v>
      </c>
      <c r="L7289" s="12">
        <f t="shared" si="241"/>
        <v>56100.170112263411</v>
      </c>
      <c r="M7289" s="11">
        <f>COUNTIF(E$2:$E7289,E7289)</f>
        <v>467</v>
      </c>
      <c r="N7289" s="13"/>
      <c r="O7289" t="str">
        <f t="shared" si="235"/>
        <v/>
      </c>
    </row>
    <row r="7290" spans="1:15" hidden="1">
      <c r="A7290" s="41" t="s">
        <v>99</v>
      </c>
      <c r="B7290" s="46">
        <v>45782</v>
      </c>
      <c r="C7290" s="8" t="s">
        <v>13</v>
      </c>
      <c r="D7290" s="8" t="s">
        <v>46</v>
      </c>
      <c r="E7290" s="8" t="s">
        <v>46</v>
      </c>
      <c r="F7290" s="9">
        <f t="shared" si="240"/>
        <v>900000</v>
      </c>
      <c r="G7290" s="9">
        <v>9</v>
      </c>
      <c r="H7290" s="10">
        <v>994401</v>
      </c>
      <c r="I7290" s="11">
        <f t="shared" si="236"/>
        <v>4348054495.515729</v>
      </c>
      <c r="J7290" s="11">
        <f t="shared" si="237"/>
        <v>39969</v>
      </c>
      <c r="K7290" s="11">
        <f t="shared" si="238"/>
        <v>108785.67128313765</v>
      </c>
      <c r="L7290" s="12">
        <f t="shared" si="241"/>
        <v>0</v>
      </c>
      <c r="M7290" s="11">
        <f>COUNTIF(E$2:$E7290,E7290)</f>
        <v>2789</v>
      </c>
      <c r="N7290" s="13"/>
      <c r="O7290" t="str">
        <f t="shared" si="235"/>
        <v/>
      </c>
    </row>
    <row r="7291" spans="1:15" hidden="1">
      <c r="A7291" s="41" t="s">
        <v>99</v>
      </c>
      <c r="B7291" s="46">
        <v>45782</v>
      </c>
      <c r="C7291" s="8" t="s">
        <v>13</v>
      </c>
      <c r="D7291" s="8" t="s">
        <v>90</v>
      </c>
      <c r="E7291" s="8" t="s">
        <v>90</v>
      </c>
      <c r="F7291" s="9">
        <f t="shared" si="240"/>
        <v>-3700000</v>
      </c>
      <c r="G7291" s="9">
        <v>-37</v>
      </c>
      <c r="H7291" s="10">
        <v>-4004251</v>
      </c>
      <c r="I7291" s="11">
        <f t="shared" si="236"/>
        <v>20721338726.124592</v>
      </c>
      <c r="J7291" s="11">
        <f t="shared" si="237"/>
        <v>203171</v>
      </c>
      <c r="K7291" s="11">
        <f t="shared" si="238"/>
        <v>101989.64776530406</v>
      </c>
      <c r="L7291" s="12">
        <f t="shared" si="241"/>
        <v>230634.03268374968</v>
      </c>
      <c r="M7291" s="11">
        <f>COUNTIF(E$2:$E7291,E7291)</f>
        <v>468</v>
      </c>
      <c r="N7291" s="13"/>
      <c r="O7291" t="str">
        <f t="shared" si="235"/>
        <v/>
      </c>
    </row>
    <row r="7292" spans="1:15" hidden="1">
      <c r="A7292" s="41" t="s">
        <v>99</v>
      </c>
      <c r="B7292" s="46">
        <v>45782</v>
      </c>
      <c r="C7292" s="8" t="s">
        <v>13</v>
      </c>
      <c r="D7292" s="8" t="s">
        <v>90</v>
      </c>
      <c r="E7292" s="8" t="s">
        <v>90</v>
      </c>
      <c r="F7292" s="9">
        <f t="shared" si="240"/>
        <v>-6000000</v>
      </c>
      <c r="G7292" s="9">
        <v>-60</v>
      </c>
      <c r="H7292" s="10">
        <v>-6493380</v>
      </c>
      <c r="I7292" s="11">
        <f t="shared" si="236"/>
        <v>20715219347.258675</v>
      </c>
      <c r="J7292" s="11">
        <f t="shared" si="237"/>
        <v>203111</v>
      </c>
      <c r="K7292" s="11">
        <f t="shared" si="238"/>
        <v>101989.64776530406</v>
      </c>
      <c r="L7292" s="12">
        <f t="shared" si="241"/>
        <v>374001.13408175576</v>
      </c>
      <c r="M7292" s="11">
        <f>COUNTIF(E$2:$E7292,E7292)</f>
        <v>469</v>
      </c>
      <c r="N7292" s="13"/>
      <c r="O7292" t="str">
        <f t="shared" si="235"/>
        <v/>
      </c>
    </row>
    <row r="7293" spans="1:15" hidden="1">
      <c r="A7293" s="41" t="s">
        <v>99</v>
      </c>
      <c r="B7293" s="46">
        <v>45782</v>
      </c>
      <c r="C7293" s="8" t="s">
        <v>13</v>
      </c>
      <c r="D7293" s="8" t="s">
        <v>90</v>
      </c>
      <c r="E7293" s="8" t="s">
        <v>90</v>
      </c>
      <c r="F7293" s="9">
        <f t="shared" si="240"/>
        <v>-184700000</v>
      </c>
      <c r="G7293" s="9">
        <v>-1847</v>
      </c>
      <c r="H7293" s="10">
        <v>-199887881</v>
      </c>
      <c r="I7293" s="11">
        <f t="shared" si="236"/>
        <v>20526844467.836159</v>
      </c>
      <c r="J7293" s="11">
        <f t="shared" si="237"/>
        <v>201264</v>
      </c>
      <c r="K7293" s="11">
        <f t="shared" si="238"/>
        <v>101989.64776530406</v>
      </c>
      <c r="L7293" s="12">
        <f t="shared" si="241"/>
        <v>11513001.577483386</v>
      </c>
      <c r="M7293" s="11">
        <f>COUNTIF(E$2:$E7293,E7293)</f>
        <v>470</v>
      </c>
      <c r="N7293" s="13"/>
      <c r="O7293" t="str">
        <f t="shared" si="235"/>
        <v/>
      </c>
    </row>
    <row r="7294" spans="1:15" hidden="1">
      <c r="A7294" s="41" t="s">
        <v>99</v>
      </c>
      <c r="B7294" s="46">
        <v>45782</v>
      </c>
      <c r="C7294" s="8" t="s">
        <v>13</v>
      </c>
      <c r="D7294" s="8" t="s">
        <v>90</v>
      </c>
      <c r="E7294" s="8" t="s">
        <v>90</v>
      </c>
      <c r="F7294" s="9">
        <f t="shared" si="240"/>
        <v>-9200000</v>
      </c>
      <c r="G7294" s="9">
        <v>-92</v>
      </c>
      <c r="H7294" s="10">
        <v>-9956516</v>
      </c>
      <c r="I7294" s="11">
        <f t="shared" si="236"/>
        <v>20517461420.241753</v>
      </c>
      <c r="J7294" s="11">
        <f t="shared" si="237"/>
        <v>201172</v>
      </c>
      <c r="K7294" s="11">
        <f t="shared" si="238"/>
        <v>101989.64776530406</v>
      </c>
      <c r="L7294" s="12">
        <f t="shared" si="241"/>
        <v>573468.40559202619</v>
      </c>
      <c r="M7294" s="11">
        <f>COUNTIF(E$2:$E7294,E7294)</f>
        <v>471</v>
      </c>
      <c r="N7294" s="13"/>
      <c r="O7294" t="str">
        <f t="shared" si="235"/>
        <v/>
      </c>
    </row>
    <row r="7295" spans="1:15" hidden="1">
      <c r="A7295" s="41" t="s">
        <v>99</v>
      </c>
      <c r="B7295" s="46">
        <v>45782</v>
      </c>
      <c r="C7295" s="8" t="s">
        <v>13</v>
      </c>
      <c r="D7295" s="8" t="s">
        <v>14</v>
      </c>
      <c r="E7295" s="8" t="s">
        <v>14</v>
      </c>
      <c r="F7295" s="9">
        <f t="shared" si="240"/>
        <v>-23300000</v>
      </c>
      <c r="G7295" s="9">
        <v>-233</v>
      </c>
      <c r="H7295" s="10">
        <v>-24906302</v>
      </c>
      <c r="I7295" s="11">
        <f t="shared" si="236"/>
        <v>20152645769.365078</v>
      </c>
      <c r="J7295" s="11">
        <f t="shared" si="237"/>
        <v>199943</v>
      </c>
      <c r="K7295" s="11">
        <f t="shared" si="238"/>
        <v>100791.95455387325</v>
      </c>
      <c r="L7295" s="12">
        <f t="shared" si="241"/>
        <v>1421776.5889475346</v>
      </c>
      <c r="M7295" s="11">
        <f>COUNTIF(E$2:$E7295,E7295)</f>
        <v>1021</v>
      </c>
      <c r="N7295" s="13"/>
      <c r="O7295" t="str">
        <f t="shared" si="235"/>
        <v/>
      </c>
    </row>
    <row r="7296" spans="1:15" hidden="1">
      <c r="A7296" s="41" t="s">
        <v>99</v>
      </c>
      <c r="B7296" s="46">
        <v>45782</v>
      </c>
      <c r="C7296" s="8" t="s">
        <v>13</v>
      </c>
      <c r="D7296" s="8" t="s">
        <v>14</v>
      </c>
      <c r="E7296" s="8" t="s">
        <v>14</v>
      </c>
      <c r="F7296" s="9">
        <f t="shared" si="240"/>
        <v>-15800000</v>
      </c>
      <c r="G7296" s="9">
        <v>-158</v>
      </c>
      <c r="H7296" s="10">
        <v>-16889252</v>
      </c>
      <c r="I7296" s="11">
        <f t="shared" si="236"/>
        <v>20136720640.545567</v>
      </c>
      <c r="J7296" s="11">
        <f t="shared" si="237"/>
        <v>199785</v>
      </c>
      <c r="K7296" s="11">
        <f t="shared" si="238"/>
        <v>100791.95455387325</v>
      </c>
      <c r="L7296" s="12">
        <f t="shared" si="241"/>
        <v>964123.18048802577</v>
      </c>
      <c r="M7296" s="11">
        <f>COUNTIF(E$2:$E7296,E7296)</f>
        <v>1022</v>
      </c>
      <c r="N7296" s="13"/>
      <c r="O7296" t="str">
        <f t="shared" si="235"/>
        <v/>
      </c>
    </row>
    <row r="7297" spans="1:15" hidden="1">
      <c r="A7297" s="41" t="s">
        <v>99</v>
      </c>
      <c r="B7297" s="46">
        <v>45782</v>
      </c>
      <c r="C7297" s="8" t="s">
        <v>13</v>
      </c>
      <c r="D7297" s="8" t="s">
        <v>90</v>
      </c>
      <c r="E7297" s="8" t="s">
        <v>90</v>
      </c>
      <c r="F7297" s="9">
        <f t="shared" si="240"/>
        <v>-900000</v>
      </c>
      <c r="G7297" s="9">
        <v>-9</v>
      </c>
      <c r="H7297" s="10">
        <v>-974007</v>
      </c>
      <c r="I7297" s="11">
        <f t="shared" si="236"/>
        <v>20516543513.411865</v>
      </c>
      <c r="J7297" s="11">
        <f t="shared" si="237"/>
        <v>201163</v>
      </c>
      <c r="K7297" s="11">
        <f t="shared" si="238"/>
        <v>101989.64776530406</v>
      </c>
      <c r="L7297" s="12">
        <f t="shared" si="241"/>
        <v>56100.170112263411</v>
      </c>
      <c r="M7297" s="11">
        <f>COUNTIF(E$2:$E7297,E7297)</f>
        <v>472</v>
      </c>
      <c r="N7297" s="13"/>
      <c r="O7297" t="str">
        <f t="shared" si="235"/>
        <v/>
      </c>
    </row>
    <row r="7298" spans="1:15" hidden="1">
      <c r="A7298" s="41" t="s">
        <v>99</v>
      </c>
      <c r="B7298" s="46">
        <v>45782</v>
      </c>
      <c r="C7298" s="8" t="s">
        <v>13</v>
      </c>
      <c r="D7298" s="8" t="s">
        <v>90</v>
      </c>
      <c r="E7298" s="8" t="s">
        <v>90</v>
      </c>
      <c r="F7298" s="9">
        <f t="shared" si="240"/>
        <v>-900000</v>
      </c>
      <c r="G7298" s="9">
        <v>-9</v>
      </c>
      <c r="H7298" s="10">
        <v>-974007</v>
      </c>
      <c r="I7298" s="11">
        <f t="shared" si="236"/>
        <v>20515625606.581978</v>
      </c>
      <c r="J7298" s="11">
        <f t="shared" si="237"/>
        <v>201154</v>
      </c>
      <c r="K7298" s="11">
        <f t="shared" si="238"/>
        <v>101989.64776530406</v>
      </c>
      <c r="L7298" s="12">
        <f t="shared" si="241"/>
        <v>56100.170112263411</v>
      </c>
      <c r="M7298" s="11">
        <f>COUNTIF(E$2:$E7298,E7298)</f>
        <v>473</v>
      </c>
      <c r="N7298" s="13"/>
      <c r="O7298" t="str">
        <f t="shared" si="235"/>
        <v/>
      </c>
    </row>
    <row r="7299" spans="1:15" hidden="1">
      <c r="A7299" s="41" t="s">
        <v>99</v>
      </c>
      <c r="B7299" s="46">
        <v>45782</v>
      </c>
      <c r="C7299" s="8" t="s">
        <v>13</v>
      </c>
      <c r="D7299" s="8" t="s">
        <v>90</v>
      </c>
      <c r="E7299" s="8" t="s">
        <v>90</v>
      </c>
      <c r="F7299" s="9">
        <f t="shared" si="240"/>
        <v>-900000</v>
      </c>
      <c r="G7299" s="9">
        <v>-9</v>
      </c>
      <c r="H7299" s="10">
        <v>-974007</v>
      </c>
      <c r="I7299" s="11">
        <f t="shared" si="236"/>
        <v>20514707699.75209</v>
      </c>
      <c r="J7299" s="11">
        <f t="shared" si="237"/>
        <v>201145</v>
      </c>
      <c r="K7299" s="11">
        <f t="shared" si="238"/>
        <v>101989.64776530406</v>
      </c>
      <c r="L7299" s="12">
        <f t="shared" si="241"/>
        <v>56100.170112263411</v>
      </c>
      <c r="M7299" s="11">
        <f>COUNTIF(E$2:$E7299,E7299)</f>
        <v>474</v>
      </c>
      <c r="N7299" s="13"/>
      <c r="O7299" t="str">
        <f t="shared" si="235"/>
        <v/>
      </c>
    </row>
    <row r="7300" spans="1:15" hidden="1">
      <c r="A7300" s="41" t="s">
        <v>99</v>
      </c>
      <c r="B7300" s="46">
        <v>45782</v>
      </c>
      <c r="C7300" s="8" t="s">
        <v>13</v>
      </c>
      <c r="D7300" s="8" t="s">
        <v>14</v>
      </c>
      <c r="E7300" s="8" t="s">
        <v>14</v>
      </c>
      <c r="F7300" s="9">
        <f t="shared" si="240"/>
        <v>8800000</v>
      </c>
      <c r="G7300" s="9">
        <v>88</v>
      </c>
      <c r="H7300" s="10">
        <v>9428760</v>
      </c>
      <c r="I7300" s="11">
        <f t="shared" si="236"/>
        <v>20146149400.545567</v>
      </c>
      <c r="J7300" s="11">
        <f t="shared" si="237"/>
        <v>199873</v>
      </c>
      <c r="K7300" s="11">
        <f t="shared" si="238"/>
        <v>100794.75167003831</v>
      </c>
      <c r="L7300" s="12">
        <f t="shared" si="241"/>
        <v>0</v>
      </c>
      <c r="M7300" s="11">
        <f>COUNTIF(E$2:$E7300,E7300)</f>
        <v>1023</v>
      </c>
      <c r="N7300" s="13"/>
      <c r="O7300" t="str">
        <f t="shared" si="235"/>
        <v/>
      </c>
    </row>
    <row r="7301" spans="1:15" hidden="1">
      <c r="A7301" s="41" t="s">
        <v>99</v>
      </c>
      <c r="B7301" s="46">
        <v>45782</v>
      </c>
      <c r="C7301" s="8" t="s">
        <v>13</v>
      </c>
      <c r="D7301" s="8" t="s">
        <v>14</v>
      </c>
      <c r="E7301" s="8" t="s">
        <v>14</v>
      </c>
      <c r="F7301" s="9">
        <f t="shared" si="240"/>
        <v>1800000</v>
      </c>
      <c r="G7301" s="9">
        <v>18</v>
      </c>
      <c r="H7301" s="10">
        <v>1950174</v>
      </c>
      <c r="I7301" s="11">
        <f t="shared" si="236"/>
        <v>20148099574.545567</v>
      </c>
      <c r="J7301" s="11">
        <f t="shared" si="237"/>
        <v>199891</v>
      </c>
      <c r="K7301" s="11">
        <f t="shared" si="238"/>
        <v>100795.43138283148</v>
      </c>
      <c r="L7301" s="12">
        <f t="shared" si="241"/>
        <v>0</v>
      </c>
      <c r="M7301" s="11">
        <f>COUNTIF(E$2:$E7301,E7301)</f>
        <v>1024</v>
      </c>
      <c r="N7301" s="13"/>
      <c r="O7301" t="str">
        <f t="shared" si="235"/>
        <v/>
      </c>
    </row>
    <row r="7302" spans="1:15" hidden="1">
      <c r="A7302" s="41" t="s">
        <v>99</v>
      </c>
      <c r="B7302" s="46">
        <v>45782</v>
      </c>
      <c r="C7302" s="8" t="s">
        <v>13</v>
      </c>
      <c r="D7302" s="8" t="s">
        <v>15</v>
      </c>
      <c r="E7302" s="8" t="s">
        <v>15</v>
      </c>
      <c r="F7302" s="9">
        <f t="shared" si="240"/>
        <v>1800000</v>
      </c>
      <c r="G7302" s="9">
        <v>18</v>
      </c>
      <c r="H7302" s="10">
        <v>1958688</v>
      </c>
      <c r="I7302" s="11">
        <f t="shared" si="236"/>
        <v>13602918712.739105</v>
      </c>
      <c r="J7302" s="11">
        <f t="shared" si="237"/>
        <v>127336</v>
      </c>
      <c r="K7302" s="11">
        <f t="shared" si="238"/>
        <v>106826.96733633148</v>
      </c>
      <c r="L7302" s="12">
        <f t="shared" si="241"/>
        <v>0</v>
      </c>
      <c r="M7302" s="11">
        <f>COUNTIF(E$2:$E7302,E7302)</f>
        <v>2995</v>
      </c>
      <c r="N7302" s="13"/>
      <c r="O7302" t="str">
        <f t="shared" si="235"/>
        <v/>
      </c>
    </row>
    <row r="7303" spans="1:15" hidden="1">
      <c r="A7303" s="41" t="s">
        <v>99</v>
      </c>
      <c r="B7303" s="46">
        <v>45782</v>
      </c>
      <c r="C7303" s="8" t="s">
        <v>13</v>
      </c>
      <c r="D7303" s="8" t="s">
        <v>15</v>
      </c>
      <c r="E7303" s="8" t="s">
        <v>15</v>
      </c>
      <c r="F7303" s="9">
        <f t="shared" si="240"/>
        <v>1200000</v>
      </c>
      <c r="G7303" s="9">
        <v>12</v>
      </c>
      <c r="H7303" s="10">
        <v>1305792</v>
      </c>
      <c r="I7303" s="11">
        <f t="shared" si="236"/>
        <v>13604224504.739105</v>
      </c>
      <c r="J7303" s="11">
        <f t="shared" si="237"/>
        <v>127348</v>
      </c>
      <c r="K7303" s="11">
        <f t="shared" si="238"/>
        <v>106827.15476284751</v>
      </c>
      <c r="L7303" s="12">
        <f t="shared" si="241"/>
        <v>0</v>
      </c>
      <c r="M7303" s="11">
        <f>COUNTIF(E$2:$E7303,E7303)</f>
        <v>2996</v>
      </c>
      <c r="N7303" s="13"/>
      <c r="O7303" t="str">
        <f t="shared" si="235"/>
        <v/>
      </c>
    </row>
    <row r="7304" spans="1:15" hidden="1">
      <c r="A7304" s="41" t="s">
        <v>99</v>
      </c>
      <c r="B7304" s="46">
        <v>45782</v>
      </c>
      <c r="C7304" s="8" t="s">
        <v>13</v>
      </c>
      <c r="D7304" s="8" t="s">
        <v>90</v>
      </c>
      <c r="E7304" s="8" t="s">
        <v>90</v>
      </c>
      <c r="F7304" s="9">
        <f t="shared" si="240"/>
        <v>-7300000</v>
      </c>
      <c r="G7304" s="9">
        <v>-73</v>
      </c>
      <c r="H7304" s="10">
        <v>-7900279</v>
      </c>
      <c r="I7304" s="11">
        <f t="shared" si="236"/>
        <v>20507262455.465221</v>
      </c>
      <c r="J7304" s="11">
        <f t="shared" si="237"/>
        <v>201072</v>
      </c>
      <c r="K7304" s="11">
        <f t="shared" si="238"/>
        <v>101989.64776530406</v>
      </c>
      <c r="L7304" s="12">
        <f t="shared" si="241"/>
        <v>455034.71313280333</v>
      </c>
      <c r="M7304" s="11">
        <f>COUNTIF(E$2:$E7304,E7304)</f>
        <v>475</v>
      </c>
      <c r="N7304" s="13"/>
      <c r="O7304" t="str">
        <f t="shared" si="235"/>
        <v/>
      </c>
    </row>
    <row r="7305" spans="1:15" hidden="1">
      <c r="A7305" s="41" t="s">
        <v>99</v>
      </c>
      <c r="B7305" s="46">
        <v>45782</v>
      </c>
      <c r="C7305" s="8" t="s">
        <v>13</v>
      </c>
      <c r="D7305" s="8" t="s">
        <v>15</v>
      </c>
      <c r="E7305" s="8" t="s">
        <v>15</v>
      </c>
      <c r="F7305" s="9">
        <f t="shared" si="240"/>
        <v>3300000</v>
      </c>
      <c r="G7305" s="9">
        <v>33</v>
      </c>
      <c r="H7305" s="10">
        <v>3562053</v>
      </c>
      <c r="I7305" s="11">
        <f t="shared" si="236"/>
        <v>13607786557.739105</v>
      </c>
      <c r="J7305" s="11">
        <f t="shared" si="237"/>
        <v>127381</v>
      </c>
      <c r="K7305" s="11">
        <f t="shared" si="238"/>
        <v>106827.44332152445</v>
      </c>
      <c r="L7305" s="12">
        <f t="shared" si="241"/>
        <v>0</v>
      </c>
      <c r="M7305" s="11">
        <f>COUNTIF(E$2:$E7305,E7305)</f>
        <v>2997</v>
      </c>
      <c r="N7305" s="13"/>
      <c r="O7305" t="str">
        <f t="shared" si="235"/>
        <v/>
      </c>
    </row>
    <row r="7306" spans="1:15" hidden="1">
      <c r="A7306" s="41" t="s">
        <v>99</v>
      </c>
      <c r="B7306" s="46">
        <v>45782</v>
      </c>
      <c r="C7306" s="8" t="s">
        <v>13</v>
      </c>
      <c r="D7306" s="8" t="s">
        <v>90</v>
      </c>
      <c r="E7306" s="8" t="s">
        <v>90</v>
      </c>
      <c r="F7306" s="9">
        <f t="shared" si="240"/>
        <v>-253500000</v>
      </c>
      <c r="G7306" s="9">
        <v>-2535</v>
      </c>
      <c r="H7306" s="10">
        <v>-274345305</v>
      </c>
      <c r="I7306" s="11">
        <f t="shared" si="236"/>
        <v>20248718698.380177</v>
      </c>
      <c r="J7306" s="11">
        <f t="shared" si="237"/>
        <v>198537</v>
      </c>
      <c r="K7306" s="11">
        <f t="shared" si="238"/>
        <v>101989.64776530406</v>
      </c>
      <c r="L7306" s="12">
        <f t="shared" si="241"/>
        <v>15801547.914954185</v>
      </c>
      <c r="M7306" s="11">
        <f>COUNTIF(E$2:$E7306,E7306)</f>
        <v>476</v>
      </c>
      <c r="N7306" s="13"/>
      <c r="O7306" t="str">
        <f t="shared" si="235"/>
        <v/>
      </c>
    </row>
    <row r="7307" spans="1:15" hidden="1">
      <c r="A7307" s="41" t="s">
        <v>99</v>
      </c>
      <c r="B7307" s="46">
        <v>45782</v>
      </c>
      <c r="C7307" s="8" t="s">
        <v>13</v>
      </c>
      <c r="D7307" s="8" t="s">
        <v>15</v>
      </c>
      <c r="E7307" s="8" t="s">
        <v>15</v>
      </c>
      <c r="F7307" s="9">
        <f t="shared" si="240"/>
        <v>4600000</v>
      </c>
      <c r="G7307" s="9">
        <v>46</v>
      </c>
      <c r="H7307" s="10">
        <v>5004938</v>
      </c>
      <c r="I7307" s="11">
        <f t="shared" si="236"/>
        <v>13612791495.739105</v>
      </c>
      <c r="J7307" s="11">
        <f t="shared" si="237"/>
        <v>127427</v>
      </c>
      <c r="K7307" s="11">
        <f t="shared" si="238"/>
        <v>106828.15647970293</v>
      </c>
      <c r="L7307" s="12">
        <f t="shared" si="241"/>
        <v>0</v>
      </c>
      <c r="M7307" s="11">
        <f>COUNTIF(E$2:$E7307,E7307)</f>
        <v>2998</v>
      </c>
      <c r="N7307" s="13"/>
      <c r="O7307" t="str">
        <f t="shared" si="235"/>
        <v/>
      </c>
    </row>
    <row r="7308" spans="1:15" hidden="1">
      <c r="A7308" s="41" t="s">
        <v>99</v>
      </c>
      <c r="B7308" s="46">
        <v>45782</v>
      </c>
      <c r="C7308" s="8" t="s">
        <v>13</v>
      </c>
      <c r="D7308" s="8" t="s">
        <v>90</v>
      </c>
      <c r="E7308" s="8" t="s">
        <v>90</v>
      </c>
      <c r="F7308" s="9">
        <f t="shared" si="240"/>
        <v>-900000</v>
      </c>
      <c r="G7308" s="9">
        <v>-9</v>
      </c>
      <c r="H7308" s="10">
        <v>-974007</v>
      </c>
      <c r="I7308" s="11">
        <f t="shared" si="236"/>
        <v>20247800791.550289</v>
      </c>
      <c r="J7308" s="11">
        <f t="shared" si="237"/>
        <v>198528</v>
      </c>
      <c r="K7308" s="11">
        <f t="shared" si="238"/>
        <v>101989.64776530406</v>
      </c>
      <c r="L7308" s="12">
        <f t="shared" si="241"/>
        <v>56100.170112263411</v>
      </c>
      <c r="M7308" s="11">
        <f>COUNTIF(E$2:$E7308,E7308)</f>
        <v>477</v>
      </c>
      <c r="N7308" s="13"/>
      <c r="O7308" t="str">
        <f t="shared" si="235"/>
        <v/>
      </c>
    </row>
    <row r="7309" spans="1:15" hidden="1">
      <c r="A7309" s="41" t="s">
        <v>99</v>
      </c>
      <c r="B7309" s="46">
        <v>45782</v>
      </c>
      <c r="C7309" s="8" t="s">
        <v>13</v>
      </c>
      <c r="D7309" s="8" t="s">
        <v>90</v>
      </c>
      <c r="E7309" s="8" t="s">
        <v>90</v>
      </c>
      <c r="F7309" s="9">
        <f t="shared" si="240"/>
        <v>18000000</v>
      </c>
      <c r="G7309" s="9">
        <v>180</v>
      </c>
      <c r="H7309" s="10">
        <v>19441980</v>
      </c>
      <c r="I7309" s="11">
        <f t="shared" si="236"/>
        <v>20267242771.550289</v>
      </c>
      <c r="J7309" s="11">
        <f t="shared" si="237"/>
        <v>198708</v>
      </c>
      <c r="K7309" s="11">
        <f t="shared" si="238"/>
        <v>101995.10221808024</v>
      </c>
      <c r="L7309" s="12">
        <f t="shared" si="241"/>
        <v>0</v>
      </c>
      <c r="M7309" s="11">
        <f>COUNTIF(E$2:$E7309,E7309)</f>
        <v>478</v>
      </c>
      <c r="N7309" s="13"/>
      <c r="O7309" t="str">
        <f t="shared" si="235"/>
        <v/>
      </c>
    </row>
    <row r="7310" spans="1:15" hidden="1">
      <c r="A7310" s="41" t="s">
        <v>99</v>
      </c>
      <c r="B7310" s="46">
        <v>45782</v>
      </c>
      <c r="C7310" s="8" t="s">
        <v>13</v>
      </c>
      <c r="D7310" s="8" t="s">
        <v>90</v>
      </c>
      <c r="E7310" s="8" t="s">
        <v>90</v>
      </c>
      <c r="F7310" s="9">
        <f t="shared" si="240"/>
        <v>-1300000</v>
      </c>
      <c r="G7310" s="9">
        <v>-13</v>
      </c>
      <c r="H7310" s="10">
        <v>-1406899</v>
      </c>
      <c r="I7310" s="11">
        <f t="shared" si="236"/>
        <v>20265916835.221455</v>
      </c>
      <c r="J7310" s="11">
        <f t="shared" si="237"/>
        <v>198695</v>
      </c>
      <c r="K7310" s="11">
        <f t="shared" si="238"/>
        <v>101995.10221808024</v>
      </c>
      <c r="L7310" s="12">
        <f t="shared" si="241"/>
        <v>80962.671164956875</v>
      </c>
      <c r="M7310" s="11">
        <f>COUNTIF(E$2:$E7310,E7310)</f>
        <v>479</v>
      </c>
      <c r="N7310" s="13"/>
      <c r="O7310" t="str">
        <f t="shared" si="235"/>
        <v/>
      </c>
    </row>
    <row r="7311" spans="1:15" hidden="1">
      <c r="A7311" s="41" t="s">
        <v>99</v>
      </c>
      <c r="B7311" s="46">
        <v>45782</v>
      </c>
      <c r="C7311" s="8" t="s">
        <v>13</v>
      </c>
      <c r="D7311" s="8" t="s">
        <v>90</v>
      </c>
      <c r="E7311" s="8" t="s">
        <v>90</v>
      </c>
      <c r="F7311" s="9">
        <f t="shared" si="240"/>
        <v>-1300000</v>
      </c>
      <c r="G7311" s="9">
        <v>-13</v>
      </c>
      <c r="H7311" s="10">
        <v>-1406899</v>
      </c>
      <c r="I7311" s="11">
        <f t="shared" si="236"/>
        <v>20264590898.89262</v>
      </c>
      <c r="J7311" s="11">
        <f t="shared" si="237"/>
        <v>198682</v>
      </c>
      <c r="K7311" s="11">
        <f t="shared" si="238"/>
        <v>101995.10221808024</v>
      </c>
      <c r="L7311" s="12">
        <f t="shared" si="241"/>
        <v>80962.671164956875</v>
      </c>
      <c r="M7311" s="11">
        <f>COUNTIF(E$2:$E7311,E7311)</f>
        <v>480</v>
      </c>
      <c r="N7311" s="13"/>
      <c r="O7311" t="str">
        <f t="shared" si="235"/>
        <v/>
      </c>
    </row>
    <row r="7312" spans="1:15" hidden="1">
      <c r="A7312" s="41" t="s">
        <v>99</v>
      </c>
      <c r="B7312" s="46">
        <v>45782</v>
      </c>
      <c r="C7312" s="8" t="s">
        <v>13</v>
      </c>
      <c r="D7312" s="8" t="s">
        <v>90</v>
      </c>
      <c r="E7312" s="8" t="s">
        <v>90</v>
      </c>
      <c r="F7312" s="9">
        <f t="shared" si="240"/>
        <v>-1400000</v>
      </c>
      <c r="G7312" s="9">
        <v>-14</v>
      </c>
      <c r="H7312" s="10">
        <v>-1515122</v>
      </c>
      <c r="I7312" s="11">
        <f t="shared" si="236"/>
        <v>20263162967.461567</v>
      </c>
      <c r="J7312" s="11">
        <f t="shared" si="237"/>
        <v>198668</v>
      </c>
      <c r="K7312" s="11">
        <f t="shared" si="238"/>
        <v>101995.10221808024</v>
      </c>
      <c r="L7312" s="12">
        <f t="shared" si="241"/>
        <v>87190.568946876563</v>
      </c>
      <c r="M7312" s="11">
        <f>COUNTIF(E$2:$E7312,E7312)</f>
        <v>481</v>
      </c>
      <c r="N7312" s="13"/>
      <c r="O7312" t="str">
        <f t="shared" ref="O7312:O7375" si="242">IF(M7312=_xlfn.MAXIFS(M:M,D:D,D7312),"X","")</f>
        <v/>
      </c>
    </row>
    <row r="7313" spans="1:15" hidden="1">
      <c r="A7313" s="41" t="s">
        <v>99</v>
      </c>
      <c r="B7313" s="46">
        <v>45782</v>
      </c>
      <c r="C7313" s="8" t="s">
        <v>13</v>
      </c>
      <c r="D7313" s="8" t="s">
        <v>90</v>
      </c>
      <c r="E7313" s="8" t="s">
        <v>90</v>
      </c>
      <c r="F7313" s="9">
        <f t="shared" si="240"/>
        <v>-12200000</v>
      </c>
      <c r="G7313" s="9">
        <v>-122</v>
      </c>
      <c r="H7313" s="10">
        <v>-13203206</v>
      </c>
      <c r="I7313" s="11">
        <f t="shared" si="236"/>
        <v>20250719564.990963</v>
      </c>
      <c r="J7313" s="11">
        <f t="shared" si="237"/>
        <v>198546</v>
      </c>
      <c r="K7313" s="11">
        <f t="shared" si="238"/>
        <v>101995.10221808024</v>
      </c>
      <c r="L7313" s="12">
        <f t="shared" si="241"/>
        <v>759803.52939421125</v>
      </c>
      <c r="M7313" s="11">
        <f>COUNTIF(E$2:$E7313,E7313)</f>
        <v>482</v>
      </c>
      <c r="N7313" s="13"/>
      <c r="O7313" t="str">
        <f t="shared" si="242"/>
        <v/>
      </c>
    </row>
    <row r="7314" spans="1:15" hidden="1">
      <c r="A7314" s="41" t="s">
        <v>99</v>
      </c>
      <c r="B7314" s="46">
        <v>45782</v>
      </c>
      <c r="C7314" s="8" t="s">
        <v>13</v>
      </c>
      <c r="D7314" s="8" t="s">
        <v>90</v>
      </c>
      <c r="E7314" s="8" t="s">
        <v>90</v>
      </c>
      <c r="F7314" s="9">
        <f t="shared" si="240"/>
        <v>-4100000</v>
      </c>
      <c r="G7314" s="9">
        <v>-41</v>
      </c>
      <c r="H7314" s="10">
        <v>-4437143</v>
      </c>
      <c r="I7314" s="11">
        <f t="shared" si="236"/>
        <v>20246537765.800022</v>
      </c>
      <c r="J7314" s="11">
        <f t="shared" si="237"/>
        <v>198505</v>
      </c>
      <c r="K7314" s="11">
        <f t="shared" si="238"/>
        <v>101995.10221808024</v>
      </c>
      <c r="L7314" s="12">
        <f t="shared" si="241"/>
        <v>255343.80905871</v>
      </c>
      <c r="M7314" s="11">
        <f>COUNTIF(E$2:$E7314,E7314)</f>
        <v>483</v>
      </c>
      <c r="N7314" s="13"/>
      <c r="O7314" t="str">
        <f t="shared" si="242"/>
        <v/>
      </c>
    </row>
    <row r="7315" spans="1:15" hidden="1">
      <c r="A7315" s="41" t="s">
        <v>99</v>
      </c>
      <c r="B7315" s="46">
        <v>45782</v>
      </c>
      <c r="C7315" s="8" t="s">
        <v>13</v>
      </c>
      <c r="D7315" s="8" t="s">
        <v>90</v>
      </c>
      <c r="E7315" s="8" t="s">
        <v>90</v>
      </c>
      <c r="F7315" s="9">
        <f t="shared" si="240"/>
        <v>-9200000</v>
      </c>
      <c r="G7315" s="9">
        <v>-92</v>
      </c>
      <c r="H7315" s="10">
        <v>-9956516</v>
      </c>
      <c r="I7315" s="11">
        <f t="shared" si="236"/>
        <v>20237154216.395958</v>
      </c>
      <c r="J7315" s="11">
        <f t="shared" si="237"/>
        <v>198413</v>
      </c>
      <c r="K7315" s="11">
        <f t="shared" si="238"/>
        <v>101995.10221808024</v>
      </c>
      <c r="L7315" s="12">
        <f t="shared" si="241"/>
        <v>572966.59593661875</v>
      </c>
      <c r="M7315" s="11">
        <f>COUNTIF(E$2:$E7315,E7315)</f>
        <v>484</v>
      </c>
      <c r="N7315" s="13"/>
      <c r="O7315" t="str">
        <f t="shared" si="242"/>
        <v/>
      </c>
    </row>
    <row r="7316" spans="1:15" hidden="1">
      <c r="A7316" s="41" t="s">
        <v>99</v>
      </c>
      <c r="B7316" s="46">
        <v>45782</v>
      </c>
      <c r="C7316" s="8" t="s">
        <v>13</v>
      </c>
      <c r="D7316" s="8" t="s">
        <v>90</v>
      </c>
      <c r="E7316" s="8" t="s">
        <v>90</v>
      </c>
      <c r="F7316" s="9">
        <f t="shared" si="240"/>
        <v>-27700000</v>
      </c>
      <c r="G7316" s="9">
        <v>-277</v>
      </c>
      <c r="H7316" s="10">
        <v>-29977771</v>
      </c>
      <c r="I7316" s="11">
        <f t="shared" si="236"/>
        <v>20208901573.081551</v>
      </c>
      <c r="J7316" s="11">
        <f t="shared" si="237"/>
        <v>198136</v>
      </c>
      <c r="K7316" s="11">
        <f t="shared" si="238"/>
        <v>101995.10221808024</v>
      </c>
      <c r="L7316" s="12">
        <f t="shared" si="241"/>
        <v>1725127.6855917722</v>
      </c>
      <c r="M7316" s="11">
        <f>COUNTIF(E$2:$E7316,E7316)</f>
        <v>485</v>
      </c>
      <c r="N7316" s="13"/>
      <c r="O7316" t="str">
        <f t="shared" si="242"/>
        <v/>
      </c>
    </row>
    <row r="7317" spans="1:15" hidden="1">
      <c r="A7317" s="41" t="s">
        <v>99</v>
      </c>
      <c r="B7317" s="46">
        <v>45782</v>
      </c>
      <c r="C7317" s="8" t="s">
        <v>13</v>
      </c>
      <c r="D7317" s="8" t="s">
        <v>90</v>
      </c>
      <c r="E7317" s="8" t="s">
        <v>90</v>
      </c>
      <c r="F7317" s="9">
        <f t="shared" si="240"/>
        <v>-9200000</v>
      </c>
      <c r="G7317" s="9">
        <v>-92</v>
      </c>
      <c r="H7317" s="10">
        <v>-9956516</v>
      </c>
      <c r="I7317" s="11">
        <f t="shared" si="236"/>
        <v>20199518023.677486</v>
      </c>
      <c r="J7317" s="11">
        <f t="shared" si="237"/>
        <v>198044</v>
      </c>
      <c r="K7317" s="11">
        <f t="shared" si="238"/>
        <v>101995.10221808024</v>
      </c>
      <c r="L7317" s="12">
        <f t="shared" si="241"/>
        <v>572966.59593661875</v>
      </c>
      <c r="M7317" s="11">
        <f>COUNTIF(E$2:$E7317,E7317)</f>
        <v>486</v>
      </c>
      <c r="N7317" s="13"/>
      <c r="O7317" t="str">
        <f t="shared" si="242"/>
        <v/>
      </c>
    </row>
    <row r="7318" spans="1:15" hidden="1">
      <c r="A7318" s="41" t="s">
        <v>99</v>
      </c>
      <c r="B7318" s="46">
        <v>45782</v>
      </c>
      <c r="C7318" s="8" t="s">
        <v>13</v>
      </c>
      <c r="D7318" s="8" t="s">
        <v>15</v>
      </c>
      <c r="E7318" s="8" t="s">
        <v>15</v>
      </c>
      <c r="F7318" s="9">
        <f t="shared" si="240"/>
        <v>9300000</v>
      </c>
      <c r="G7318" s="9">
        <v>93</v>
      </c>
      <c r="H7318" s="10">
        <v>10118679</v>
      </c>
      <c r="I7318" s="11">
        <f t="shared" si="236"/>
        <v>13622910174.739105</v>
      </c>
      <c r="J7318" s="11">
        <f t="shared" si="237"/>
        <v>127520</v>
      </c>
      <c r="K7318" s="11">
        <f t="shared" si="238"/>
        <v>106829.5967278788</v>
      </c>
      <c r="L7318" s="12">
        <f t="shared" si="241"/>
        <v>0</v>
      </c>
      <c r="M7318" s="11">
        <f>COUNTIF(E$2:$E7318,E7318)</f>
        <v>2999</v>
      </c>
      <c r="N7318" s="13"/>
      <c r="O7318" t="str">
        <f t="shared" si="242"/>
        <v/>
      </c>
    </row>
    <row r="7319" spans="1:15" hidden="1">
      <c r="A7319" s="41" t="s">
        <v>99</v>
      </c>
      <c r="B7319" s="46">
        <v>45782</v>
      </c>
      <c r="C7319" s="8" t="s">
        <v>13</v>
      </c>
      <c r="D7319" s="8" t="s">
        <v>90</v>
      </c>
      <c r="E7319" s="8" t="s">
        <v>90</v>
      </c>
      <c r="F7319" s="9">
        <f t="shared" si="240"/>
        <v>-9200000</v>
      </c>
      <c r="G7319" s="9">
        <v>-92</v>
      </c>
      <c r="H7319" s="10">
        <v>-9956516</v>
      </c>
      <c r="I7319" s="11">
        <f t="shared" si="236"/>
        <v>20190134474.273422</v>
      </c>
      <c r="J7319" s="11">
        <f t="shared" si="237"/>
        <v>197952</v>
      </c>
      <c r="K7319" s="11">
        <f t="shared" si="238"/>
        <v>101995.10221808024</v>
      </c>
      <c r="L7319" s="12">
        <f t="shared" si="241"/>
        <v>572966.59593661875</v>
      </c>
      <c r="M7319" s="11">
        <f>COUNTIF(E$2:$E7319,E7319)</f>
        <v>487</v>
      </c>
      <c r="N7319" s="13"/>
      <c r="O7319" t="str">
        <f t="shared" si="242"/>
        <v/>
      </c>
    </row>
    <row r="7320" spans="1:15" hidden="1">
      <c r="A7320" s="41" t="s">
        <v>99</v>
      </c>
      <c r="B7320" s="46">
        <v>45782</v>
      </c>
      <c r="C7320" s="8" t="s">
        <v>13</v>
      </c>
      <c r="D7320" s="8" t="s">
        <v>14</v>
      </c>
      <c r="E7320" s="8" t="s">
        <v>14</v>
      </c>
      <c r="F7320" s="9">
        <f t="shared" si="240"/>
        <v>-1800000</v>
      </c>
      <c r="G7320" s="9">
        <v>-18</v>
      </c>
      <c r="H7320" s="10">
        <v>-1924092</v>
      </c>
      <c r="I7320" s="11">
        <f t="shared" si="236"/>
        <v>20146285256.780674</v>
      </c>
      <c r="J7320" s="11">
        <f t="shared" si="237"/>
        <v>199873</v>
      </c>
      <c r="K7320" s="11">
        <f t="shared" si="238"/>
        <v>100795.43138283148</v>
      </c>
      <c r="L7320" s="12">
        <f t="shared" si="241"/>
        <v>109774.23510903353</v>
      </c>
      <c r="M7320" s="11">
        <f>COUNTIF(E$2:$E7320,E7320)</f>
        <v>1025</v>
      </c>
      <c r="N7320" s="13"/>
      <c r="O7320" t="str">
        <f t="shared" si="242"/>
        <v/>
      </c>
    </row>
    <row r="7321" spans="1:15" hidden="1">
      <c r="A7321" s="41" t="s">
        <v>99</v>
      </c>
      <c r="B7321" s="46">
        <v>45782</v>
      </c>
      <c r="C7321" s="8" t="s">
        <v>13</v>
      </c>
      <c r="D7321" s="8" t="s">
        <v>90</v>
      </c>
      <c r="E7321" s="8" t="s">
        <v>90</v>
      </c>
      <c r="F7321" s="9">
        <f t="shared" si="240"/>
        <v>-92300000</v>
      </c>
      <c r="G7321" s="9">
        <v>-923</v>
      </c>
      <c r="H7321" s="10">
        <v>-99889829</v>
      </c>
      <c r="I7321" s="11">
        <f t="shared" si="236"/>
        <v>20095992994.926136</v>
      </c>
      <c r="J7321" s="11">
        <f t="shared" si="237"/>
        <v>197029</v>
      </c>
      <c r="K7321" s="11">
        <f t="shared" si="238"/>
        <v>101995.10221808024</v>
      </c>
      <c r="L7321" s="12">
        <f t="shared" si="241"/>
        <v>5748349.6527119428</v>
      </c>
      <c r="M7321" s="11">
        <f>COUNTIF(E$2:$E7321,E7321)</f>
        <v>488</v>
      </c>
      <c r="N7321" s="13"/>
      <c r="O7321" t="str">
        <f t="shared" si="242"/>
        <v/>
      </c>
    </row>
    <row r="7322" spans="1:15" hidden="1">
      <c r="A7322" s="41" t="s">
        <v>99</v>
      </c>
      <c r="B7322" s="46">
        <v>45782</v>
      </c>
      <c r="C7322" s="8" t="s">
        <v>13</v>
      </c>
      <c r="D7322" s="8" t="s">
        <v>90</v>
      </c>
      <c r="E7322" s="8" t="s">
        <v>90</v>
      </c>
      <c r="F7322" s="9">
        <f t="shared" si="240"/>
        <v>-94000000</v>
      </c>
      <c r="G7322" s="9">
        <v>-940</v>
      </c>
      <c r="H7322" s="10">
        <v>-101729620</v>
      </c>
      <c r="I7322" s="11">
        <f t="shared" si="236"/>
        <v>20000117598.841141</v>
      </c>
      <c r="J7322" s="11">
        <f t="shared" si="237"/>
        <v>196089</v>
      </c>
      <c r="K7322" s="11">
        <f t="shared" si="238"/>
        <v>101995.10221808024</v>
      </c>
      <c r="L7322" s="12">
        <f t="shared" si="241"/>
        <v>5854223.9150045812</v>
      </c>
      <c r="M7322" s="11">
        <f>COUNTIF(E$2:$E7322,E7322)</f>
        <v>489</v>
      </c>
      <c r="N7322" s="13"/>
      <c r="O7322" t="str">
        <f t="shared" si="242"/>
        <v/>
      </c>
    </row>
    <row r="7323" spans="1:15" hidden="1">
      <c r="A7323" s="41" t="s">
        <v>99</v>
      </c>
      <c r="B7323" s="46">
        <v>45782</v>
      </c>
      <c r="C7323" s="8" t="s">
        <v>13</v>
      </c>
      <c r="D7323" s="8" t="s">
        <v>46</v>
      </c>
      <c r="E7323" s="8" t="s">
        <v>46</v>
      </c>
      <c r="F7323" s="9">
        <f t="shared" si="240"/>
        <v>72500000</v>
      </c>
      <c r="G7323" s="9">
        <v>725</v>
      </c>
      <c r="H7323" s="10">
        <v>80171225</v>
      </c>
      <c r="I7323" s="11">
        <f t="shared" si="236"/>
        <v>4428225720.515729</v>
      </c>
      <c r="J7323" s="11">
        <f t="shared" si="237"/>
        <v>40694</v>
      </c>
      <c r="K7323" s="11">
        <f t="shared" si="238"/>
        <v>108817.65666967437</v>
      </c>
      <c r="L7323" s="12">
        <f t="shared" si="241"/>
        <v>0</v>
      </c>
      <c r="M7323" s="11">
        <f>COUNTIF(E$2:$E7323,E7323)</f>
        <v>2790</v>
      </c>
      <c r="N7323" s="13"/>
      <c r="O7323" t="str">
        <f t="shared" si="242"/>
        <v/>
      </c>
    </row>
    <row r="7324" spans="1:15" hidden="1">
      <c r="A7324" s="41" t="s">
        <v>99</v>
      </c>
      <c r="B7324" s="46">
        <v>45782</v>
      </c>
      <c r="C7324" s="8" t="s">
        <v>13</v>
      </c>
      <c r="D7324" s="8" t="s">
        <v>90</v>
      </c>
      <c r="E7324" s="8" t="s">
        <v>90</v>
      </c>
      <c r="F7324" s="9">
        <f t="shared" si="240"/>
        <v>-77900000</v>
      </c>
      <c r="G7324" s="9">
        <v>-779</v>
      </c>
      <c r="H7324" s="10">
        <v>-84305717</v>
      </c>
      <c r="I7324" s="11">
        <f t="shared" si="236"/>
        <v>19920663414.213257</v>
      </c>
      <c r="J7324" s="11">
        <f t="shared" si="237"/>
        <v>195310</v>
      </c>
      <c r="K7324" s="11">
        <f t="shared" si="238"/>
        <v>101995.10221808024</v>
      </c>
      <c r="L7324" s="12">
        <f t="shared" si="241"/>
        <v>4851532.3721154928</v>
      </c>
      <c r="M7324" s="11">
        <f>COUNTIF(E$2:$E7324,E7324)</f>
        <v>490</v>
      </c>
      <c r="N7324" s="13"/>
      <c r="O7324" t="str">
        <f t="shared" si="242"/>
        <v/>
      </c>
    </row>
    <row r="7325" spans="1:15" hidden="1">
      <c r="A7325" s="41" t="s">
        <v>99</v>
      </c>
      <c r="B7325" s="46">
        <v>45782</v>
      </c>
      <c r="C7325" s="8" t="s">
        <v>13</v>
      </c>
      <c r="D7325" s="8" t="s">
        <v>90</v>
      </c>
      <c r="E7325" s="8" t="s">
        <v>90</v>
      </c>
      <c r="F7325" s="9">
        <f t="shared" si="240"/>
        <v>-900000</v>
      </c>
      <c r="G7325" s="9">
        <v>-9</v>
      </c>
      <c r="H7325" s="10">
        <v>-974007</v>
      </c>
      <c r="I7325" s="11">
        <f t="shared" si="236"/>
        <v>19919745458.293293</v>
      </c>
      <c r="J7325" s="11">
        <f t="shared" si="237"/>
        <v>195301</v>
      </c>
      <c r="K7325" s="11">
        <f t="shared" si="238"/>
        <v>101995.10221808024</v>
      </c>
      <c r="L7325" s="12">
        <f t="shared" si="241"/>
        <v>56051.08003727789</v>
      </c>
      <c r="M7325" s="11">
        <f>COUNTIF(E$2:$E7325,E7325)</f>
        <v>491</v>
      </c>
      <c r="N7325" s="13"/>
      <c r="O7325" t="str">
        <f t="shared" si="242"/>
        <v/>
      </c>
    </row>
    <row r="7326" spans="1:15" hidden="1">
      <c r="A7326" s="41" t="s">
        <v>99</v>
      </c>
      <c r="B7326" s="46">
        <v>45782</v>
      </c>
      <c r="C7326" s="8" t="s">
        <v>13</v>
      </c>
      <c r="D7326" s="8" t="s">
        <v>90</v>
      </c>
      <c r="E7326" s="8" t="s">
        <v>90</v>
      </c>
      <c r="F7326" s="9">
        <f t="shared" si="240"/>
        <v>-1500000</v>
      </c>
      <c r="G7326" s="9">
        <v>-15</v>
      </c>
      <c r="H7326" s="10">
        <v>-1623345</v>
      </c>
      <c r="I7326" s="11">
        <f t="shared" si="236"/>
        <v>19918215531.760021</v>
      </c>
      <c r="J7326" s="11">
        <f t="shared" si="237"/>
        <v>195286</v>
      </c>
      <c r="K7326" s="11">
        <f t="shared" si="238"/>
        <v>101995.10221808024</v>
      </c>
      <c r="L7326" s="12">
        <f t="shared" si="241"/>
        <v>93418.466728796484</v>
      </c>
      <c r="M7326" s="11">
        <f>COUNTIF(E$2:$E7326,E7326)</f>
        <v>492</v>
      </c>
      <c r="N7326" s="13"/>
      <c r="O7326" t="str">
        <f t="shared" si="242"/>
        <v/>
      </c>
    </row>
    <row r="7327" spans="1:15" hidden="1">
      <c r="A7327" s="41" t="s">
        <v>99</v>
      </c>
      <c r="B7327" s="46">
        <v>45782</v>
      </c>
      <c r="C7327" s="8" t="s">
        <v>13</v>
      </c>
      <c r="D7327" s="8" t="s">
        <v>15</v>
      </c>
      <c r="E7327" s="8" t="s">
        <v>15</v>
      </c>
      <c r="F7327" s="9">
        <f t="shared" si="240"/>
        <v>94400000</v>
      </c>
      <c r="G7327" s="9">
        <v>944</v>
      </c>
      <c r="H7327" s="10">
        <v>102795936</v>
      </c>
      <c r="I7327" s="11">
        <f t="shared" si="236"/>
        <v>13725706110.739105</v>
      </c>
      <c r="J7327" s="11">
        <f t="shared" si="237"/>
        <v>128464</v>
      </c>
      <c r="K7327" s="11">
        <f t="shared" si="238"/>
        <v>106844.76671082253</v>
      </c>
      <c r="L7327" s="12">
        <f t="shared" si="241"/>
        <v>0</v>
      </c>
      <c r="M7327" s="11">
        <f>COUNTIF(E$2:$E7327,E7327)</f>
        <v>3000</v>
      </c>
      <c r="N7327" s="13"/>
      <c r="O7327" t="str">
        <f t="shared" si="242"/>
        <v/>
      </c>
    </row>
    <row r="7328" spans="1:15" hidden="1">
      <c r="A7328" s="41" t="s">
        <v>99</v>
      </c>
      <c r="B7328" s="46">
        <v>45782</v>
      </c>
      <c r="C7328" s="8" t="s">
        <v>13</v>
      </c>
      <c r="D7328" s="8" t="s">
        <v>15</v>
      </c>
      <c r="E7328" s="8" t="s">
        <v>15</v>
      </c>
      <c r="F7328" s="9">
        <f t="shared" si="240"/>
        <v>2000000</v>
      </c>
      <c r="G7328" s="9">
        <v>20</v>
      </c>
      <c r="H7328" s="10">
        <v>2176580</v>
      </c>
      <c r="I7328" s="11">
        <f t="shared" si="236"/>
        <v>13727882690.739105</v>
      </c>
      <c r="J7328" s="11">
        <f t="shared" si="237"/>
        <v>128484</v>
      </c>
      <c r="K7328" s="11">
        <f t="shared" si="238"/>
        <v>106845.07557936478</v>
      </c>
      <c r="L7328" s="12">
        <f t="shared" si="241"/>
        <v>0</v>
      </c>
      <c r="M7328" s="11">
        <f>COUNTIF(E$2:$E7328,E7328)</f>
        <v>3001</v>
      </c>
      <c r="N7328" s="13"/>
      <c r="O7328" t="str">
        <f t="shared" si="242"/>
        <v/>
      </c>
    </row>
    <row r="7329" spans="1:15" hidden="1">
      <c r="A7329" s="41" t="s">
        <v>99</v>
      </c>
      <c r="B7329" s="46">
        <v>45782</v>
      </c>
      <c r="C7329" s="8" t="s">
        <v>13</v>
      </c>
      <c r="D7329" s="8" t="s">
        <v>90</v>
      </c>
      <c r="E7329" s="8" t="s">
        <v>90</v>
      </c>
      <c r="F7329" s="9">
        <f t="shared" si="240"/>
        <v>-900000</v>
      </c>
      <c r="G7329" s="9">
        <v>-9</v>
      </c>
      <c r="H7329" s="10">
        <v>-974007</v>
      </c>
      <c r="I7329" s="11">
        <f t="shared" si="236"/>
        <v>19917297575.840057</v>
      </c>
      <c r="J7329" s="11">
        <f t="shared" si="237"/>
        <v>195277</v>
      </c>
      <c r="K7329" s="11">
        <f t="shared" si="238"/>
        <v>101995.10221808024</v>
      </c>
      <c r="L7329" s="12">
        <f t="shared" si="241"/>
        <v>56051.08003727789</v>
      </c>
      <c r="M7329" s="11">
        <f>COUNTIF(E$2:$E7329,E7329)</f>
        <v>493</v>
      </c>
      <c r="N7329" s="13"/>
      <c r="O7329" t="str">
        <f t="shared" si="242"/>
        <v/>
      </c>
    </row>
    <row r="7330" spans="1:15" hidden="1">
      <c r="A7330" s="41" t="s">
        <v>99</v>
      </c>
      <c r="B7330" s="46">
        <v>45782</v>
      </c>
      <c r="C7330" s="8" t="s">
        <v>13</v>
      </c>
      <c r="D7330" s="8" t="s">
        <v>90</v>
      </c>
      <c r="E7330" s="8" t="s">
        <v>90</v>
      </c>
      <c r="F7330" s="9">
        <f t="shared" si="240"/>
        <v>-2700000</v>
      </c>
      <c r="G7330" s="9">
        <v>-27</v>
      </c>
      <c r="H7330" s="10">
        <v>-2922021</v>
      </c>
      <c r="I7330" s="11">
        <f t="shared" si="236"/>
        <v>19914543708.08017</v>
      </c>
      <c r="J7330" s="11">
        <f t="shared" si="237"/>
        <v>195250</v>
      </c>
      <c r="K7330" s="11">
        <f t="shared" si="238"/>
        <v>101995.10221808024</v>
      </c>
      <c r="L7330" s="12">
        <f t="shared" si="241"/>
        <v>168153.24011183344</v>
      </c>
      <c r="M7330" s="11">
        <f>COUNTIF(E$2:$E7330,E7330)</f>
        <v>494</v>
      </c>
      <c r="N7330" s="13"/>
      <c r="O7330" t="str">
        <f t="shared" si="242"/>
        <v/>
      </c>
    </row>
    <row r="7331" spans="1:15" hidden="1">
      <c r="A7331" s="41" t="s">
        <v>99</v>
      </c>
      <c r="B7331" s="46">
        <v>45782</v>
      </c>
      <c r="C7331" s="8" t="s">
        <v>13</v>
      </c>
      <c r="D7331" s="8" t="s">
        <v>90</v>
      </c>
      <c r="E7331" s="8" t="s">
        <v>90</v>
      </c>
      <c r="F7331" s="9">
        <f t="shared" si="240"/>
        <v>-1900000</v>
      </c>
      <c r="G7331" s="9">
        <v>-19</v>
      </c>
      <c r="H7331" s="10">
        <v>-2056237</v>
      </c>
      <c r="I7331" s="11">
        <f t="shared" si="236"/>
        <v>19912605801.138027</v>
      </c>
      <c r="J7331" s="11">
        <f t="shared" si="237"/>
        <v>195231</v>
      </c>
      <c r="K7331" s="11">
        <f t="shared" si="238"/>
        <v>101995.10221808024</v>
      </c>
      <c r="L7331" s="12">
        <f t="shared" si="241"/>
        <v>118330.05785647547</v>
      </c>
      <c r="M7331" s="11">
        <f>COUNTIF(E$2:$E7331,E7331)</f>
        <v>495</v>
      </c>
      <c r="N7331" s="13"/>
      <c r="O7331" t="str">
        <f t="shared" si="242"/>
        <v/>
      </c>
    </row>
    <row r="7332" spans="1:15" hidden="1">
      <c r="A7332" s="41" t="s">
        <v>99</v>
      </c>
      <c r="B7332" s="46">
        <v>45782</v>
      </c>
      <c r="C7332" s="8" t="s">
        <v>13</v>
      </c>
      <c r="D7332" s="8" t="s">
        <v>90</v>
      </c>
      <c r="E7332" s="8" t="s">
        <v>90</v>
      </c>
      <c r="F7332" s="9">
        <f t="shared" si="240"/>
        <v>-10100000</v>
      </c>
      <c r="G7332" s="9">
        <v>-101</v>
      </c>
      <c r="H7332" s="10">
        <v>-10930523</v>
      </c>
      <c r="I7332" s="11">
        <f t="shared" si="236"/>
        <v>19902304295.814003</v>
      </c>
      <c r="J7332" s="11">
        <f t="shared" si="237"/>
        <v>195130</v>
      </c>
      <c r="K7332" s="11">
        <f t="shared" si="238"/>
        <v>101995.10221808024</v>
      </c>
      <c r="L7332" s="12">
        <f t="shared" si="241"/>
        <v>629017.67597389594</v>
      </c>
      <c r="M7332" s="11">
        <f>COUNTIF(E$2:$E7332,E7332)</f>
        <v>496</v>
      </c>
      <c r="N7332" s="13"/>
      <c r="O7332" t="str">
        <f t="shared" si="242"/>
        <v/>
      </c>
    </row>
    <row r="7333" spans="1:15" hidden="1">
      <c r="A7333" s="41" t="s">
        <v>99</v>
      </c>
      <c r="B7333" s="46">
        <v>45782</v>
      </c>
      <c r="C7333" s="8" t="s">
        <v>13</v>
      </c>
      <c r="D7333" s="8" t="s">
        <v>15</v>
      </c>
      <c r="E7333" s="8" t="s">
        <v>15</v>
      </c>
      <c r="F7333" s="9">
        <f t="shared" si="240"/>
        <v>93100000</v>
      </c>
      <c r="G7333" s="9">
        <v>931</v>
      </c>
      <c r="H7333" s="10">
        <v>100405557</v>
      </c>
      <c r="I7333" s="11">
        <f t="shared" si="236"/>
        <v>13828288247.739105</v>
      </c>
      <c r="J7333" s="11">
        <f t="shared" si="237"/>
        <v>129415</v>
      </c>
      <c r="K7333" s="11">
        <f t="shared" si="238"/>
        <v>106852.283334537</v>
      </c>
      <c r="L7333" s="12">
        <f t="shared" si="241"/>
        <v>0</v>
      </c>
      <c r="M7333" s="11">
        <f>COUNTIF(E$2:$E7333,E7333)</f>
        <v>3002</v>
      </c>
      <c r="N7333" s="13"/>
      <c r="O7333" t="str">
        <f t="shared" si="242"/>
        <v/>
      </c>
    </row>
    <row r="7334" spans="1:15" hidden="1">
      <c r="A7334" s="41" t="s">
        <v>99</v>
      </c>
      <c r="B7334" s="46">
        <v>45782</v>
      </c>
      <c r="C7334" s="8" t="s">
        <v>13</v>
      </c>
      <c r="D7334" s="8" t="s">
        <v>15</v>
      </c>
      <c r="E7334" s="8" t="s">
        <v>15</v>
      </c>
      <c r="F7334" s="9">
        <f t="shared" si="240"/>
        <v>1800000</v>
      </c>
      <c r="G7334" s="9">
        <v>18</v>
      </c>
      <c r="H7334" s="10">
        <v>1958688</v>
      </c>
      <c r="I7334" s="11">
        <f t="shared" si="236"/>
        <v>13830246935.739105</v>
      </c>
      <c r="J7334" s="11">
        <f t="shared" si="237"/>
        <v>129433</v>
      </c>
      <c r="K7334" s="11">
        <f t="shared" si="238"/>
        <v>106852.55642486156</v>
      </c>
      <c r="L7334" s="12">
        <f t="shared" si="241"/>
        <v>0</v>
      </c>
      <c r="M7334" s="11">
        <f>COUNTIF(E$2:$E7334,E7334)</f>
        <v>3003</v>
      </c>
      <c r="N7334" s="13"/>
      <c r="O7334" t="str">
        <f t="shared" si="242"/>
        <v/>
      </c>
    </row>
    <row r="7335" spans="1:15" hidden="1">
      <c r="A7335" s="41" t="s">
        <v>99</v>
      </c>
      <c r="B7335" s="46">
        <v>45782</v>
      </c>
      <c r="C7335" s="8" t="s">
        <v>13</v>
      </c>
      <c r="D7335" s="8" t="s">
        <v>90</v>
      </c>
      <c r="E7335" s="8" t="s">
        <v>90</v>
      </c>
      <c r="F7335" s="9">
        <f t="shared" si="240"/>
        <v>-69000000</v>
      </c>
      <c r="G7335" s="9">
        <v>-690</v>
      </c>
      <c r="H7335" s="10">
        <v>-74673870</v>
      </c>
      <c r="I7335" s="11">
        <f t="shared" ref="I7335:I7398" si="243">IF(H7335&gt;=0,IF(M7335=1,H7335,SUMIFS(I:I,E:E,E7335,M:M,M7335-1)+H7335),SUMIFS(I:I,E:E,E7335,M:M,M7335-1)+K7335*G7335)</f>
        <v>19831927675.283527</v>
      </c>
      <c r="J7335" s="11">
        <f t="shared" ref="J7335:J7398" si="244">IF(M7335=1,G7335,SUMIFS($J:$J,$E:$E,E7335,$M:$M,M7335-1)+G7335)</f>
        <v>194440</v>
      </c>
      <c r="K7335" s="11">
        <f t="shared" ref="K7335:K7398" si="245">IF(H7335&gt;=0,I7335/J7335,SUMIFS($K:$K,$E:$E,E7335,$M:$M,M7335-1))</f>
        <v>101995.10221808024</v>
      </c>
      <c r="L7335" s="12">
        <f t="shared" si="241"/>
        <v>4297249.4695246369</v>
      </c>
      <c r="M7335" s="11">
        <f>COUNTIF(E$2:$E7335,E7335)</f>
        <v>497</v>
      </c>
      <c r="N7335" s="13"/>
      <c r="O7335" t="str">
        <f t="shared" si="242"/>
        <v/>
      </c>
    </row>
    <row r="7336" spans="1:15" hidden="1">
      <c r="A7336" s="41" t="s">
        <v>99</v>
      </c>
      <c r="B7336" s="46">
        <v>45782</v>
      </c>
      <c r="C7336" s="8" t="s">
        <v>13</v>
      </c>
      <c r="D7336" s="8" t="s">
        <v>90</v>
      </c>
      <c r="E7336" s="8" t="s">
        <v>90</v>
      </c>
      <c r="F7336" s="9">
        <f t="shared" ref="F7336:F7399" si="246">100000*G7336</f>
        <v>-4600000</v>
      </c>
      <c r="G7336" s="9">
        <v>-46</v>
      </c>
      <c r="H7336" s="10">
        <v>-4978258</v>
      </c>
      <c r="I7336" s="11">
        <f t="shared" si="243"/>
        <v>19827235900.581497</v>
      </c>
      <c r="J7336" s="11">
        <f t="shared" si="244"/>
        <v>194394</v>
      </c>
      <c r="K7336" s="11">
        <f t="shared" si="245"/>
        <v>101995.10221808024</v>
      </c>
      <c r="L7336" s="12">
        <f t="shared" ref="L7336:L7399" si="247">IF(G7336&lt;0,K7336*G7336-H7336,0)</f>
        <v>286483.29796830937</v>
      </c>
      <c r="M7336" s="11">
        <f>COUNTIF(E$2:$E7336,E7336)</f>
        <v>498</v>
      </c>
      <c r="N7336" s="13"/>
      <c r="O7336" t="str">
        <f t="shared" si="242"/>
        <v/>
      </c>
    </row>
    <row r="7337" spans="1:15" hidden="1">
      <c r="A7337" s="41" t="s">
        <v>99</v>
      </c>
      <c r="B7337" s="46">
        <v>45782</v>
      </c>
      <c r="C7337" s="8" t="s">
        <v>13</v>
      </c>
      <c r="D7337" s="8" t="s">
        <v>90</v>
      </c>
      <c r="E7337" s="8" t="s">
        <v>90</v>
      </c>
      <c r="F7337" s="9">
        <f t="shared" si="246"/>
        <v>-4600000</v>
      </c>
      <c r="G7337" s="9">
        <v>-46</v>
      </c>
      <c r="H7337" s="10">
        <v>-4978258</v>
      </c>
      <c r="I7337" s="11">
        <f t="shared" si="243"/>
        <v>19822544125.879467</v>
      </c>
      <c r="J7337" s="11">
        <f t="shared" si="244"/>
        <v>194348</v>
      </c>
      <c r="K7337" s="11">
        <f t="shared" si="245"/>
        <v>101995.10221808024</v>
      </c>
      <c r="L7337" s="12">
        <f t="shared" si="247"/>
        <v>286483.29796830937</v>
      </c>
      <c r="M7337" s="11">
        <f>COUNTIF(E$2:$E7337,E7337)</f>
        <v>499</v>
      </c>
      <c r="N7337" s="13"/>
      <c r="O7337" t="str">
        <f t="shared" si="242"/>
        <v/>
      </c>
    </row>
    <row r="7338" spans="1:15" hidden="1">
      <c r="A7338" s="41" t="s">
        <v>99</v>
      </c>
      <c r="B7338" s="46">
        <v>45782</v>
      </c>
      <c r="C7338" s="8" t="s">
        <v>13</v>
      </c>
      <c r="D7338" s="8" t="s">
        <v>90</v>
      </c>
      <c r="E7338" s="8" t="s">
        <v>90</v>
      </c>
      <c r="F7338" s="9">
        <f t="shared" si="246"/>
        <v>-4600000</v>
      </c>
      <c r="G7338" s="9">
        <v>-46</v>
      </c>
      <c r="H7338" s="10">
        <v>-4978258</v>
      </c>
      <c r="I7338" s="11">
        <f t="shared" si="243"/>
        <v>19817852351.177437</v>
      </c>
      <c r="J7338" s="11">
        <f t="shared" si="244"/>
        <v>194302</v>
      </c>
      <c r="K7338" s="11">
        <f t="shared" si="245"/>
        <v>101995.10221808024</v>
      </c>
      <c r="L7338" s="12">
        <f t="shared" si="247"/>
        <v>286483.29796830937</v>
      </c>
      <c r="M7338" s="11">
        <f>COUNTIF(E$2:$E7338,E7338)</f>
        <v>500</v>
      </c>
      <c r="N7338" s="13"/>
      <c r="O7338" t="str">
        <f t="shared" si="242"/>
        <v/>
      </c>
    </row>
    <row r="7339" spans="1:15" hidden="1">
      <c r="A7339" s="41" t="s">
        <v>99</v>
      </c>
      <c r="B7339" s="46">
        <v>45782</v>
      </c>
      <c r="C7339" s="8" t="s">
        <v>13</v>
      </c>
      <c r="D7339" s="8" t="s">
        <v>90</v>
      </c>
      <c r="E7339" s="8" t="s">
        <v>90</v>
      </c>
      <c r="F7339" s="9">
        <f t="shared" si="246"/>
        <v>-1800000</v>
      </c>
      <c r="G7339" s="9">
        <v>-18</v>
      </c>
      <c r="H7339" s="10">
        <v>-1948014</v>
      </c>
      <c r="I7339" s="11">
        <f t="shared" si="243"/>
        <v>19816016439.337513</v>
      </c>
      <c r="J7339" s="11">
        <f t="shared" si="244"/>
        <v>194284</v>
      </c>
      <c r="K7339" s="11">
        <f t="shared" si="245"/>
        <v>101995.10221808024</v>
      </c>
      <c r="L7339" s="12">
        <f t="shared" si="247"/>
        <v>112102.16007455578</v>
      </c>
      <c r="M7339" s="11">
        <f>COUNTIF(E$2:$E7339,E7339)</f>
        <v>501</v>
      </c>
      <c r="N7339" s="13"/>
      <c r="O7339" t="str">
        <f t="shared" si="242"/>
        <v/>
      </c>
    </row>
    <row r="7340" spans="1:15" hidden="1">
      <c r="A7340" s="41" t="s">
        <v>99</v>
      </c>
      <c r="B7340" s="46">
        <v>45782</v>
      </c>
      <c r="C7340" s="8" t="s">
        <v>13</v>
      </c>
      <c r="D7340" s="8" t="s">
        <v>90</v>
      </c>
      <c r="E7340" s="8" t="s">
        <v>90</v>
      </c>
      <c r="F7340" s="9">
        <f t="shared" si="246"/>
        <v>-1800000</v>
      </c>
      <c r="G7340" s="9">
        <v>-18</v>
      </c>
      <c r="H7340" s="10">
        <v>-1948014</v>
      </c>
      <c r="I7340" s="11">
        <f t="shared" si="243"/>
        <v>19814180527.497589</v>
      </c>
      <c r="J7340" s="11">
        <f t="shared" si="244"/>
        <v>194266</v>
      </c>
      <c r="K7340" s="11">
        <f t="shared" si="245"/>
        <v>101995.10221808024</v>
      </c>
      <c r="L7340" s="12">
        <f t="shared" si="247"/>
        <v>112102.16007455578</v>
      </c>
      <c r="M7340" s="11">
        <f>COUNTIF(E$2:$E7340,E7340)</f>
        <v>502</v>
      </c>
      <c r="N7340" s="13"/>
      <c r="O7340" t="str">
        <f t="shared" si="242"/>
        <v/>
      </c>
    </row>
    <row r="7341" spans="1:15" hidden="1">
      <c r="A7341" s="41" t="s">
        <v>99</v>
      </c>
      <c r="B7341" s="46">
        <v>45782</v>
      </c>
      <c r="C7341" s="8" t="s">
        <v>13</v>
      </c>
      <c r="D7341" s="8" t="s">
        <v>90</v>
      </c>
      <c r="E7341" s="8" t="s">
        <v>90</v>
      </c>
      <c r="F7341" s="9">
        <f t="shared" si="246"/>
        <v>-4600000</v>
      </c>
      <c r="G7341" s="9">
        <v>-46</v>
      </c>
      <c r="H7341" s="10">
        <v>-4978258</v>
      </c>
      <c r="I7341" s="11">
        <f t="shared" si="243"/>
        <v>19809488752.795559</v>
      </c>
      <c r="J7341" s="11">
        <f t="shared" si="244"/>
        <v>194220</v>
      </c>
      <c r="K7341" s="11">
        <f t="shared" si="245"/>
        <v>101995.10221808024</v>
      </c>
      <c r="L7341" s="12">
        <f t="shared" si="247"/>
        <v>286483.29796830937</v>
      </c>
      <c r="M7341" s="11">
        <f>COUNTIF(E$2:$E7341,E7341)</f>
        <v>503</v>
      </c>
      <c r="N7341" s="13"/>
      <c r="O7341" t="str">
        <f t="shared" si="242"/>
        <v/>
      </c>
    </row>
    <row r="7342" spans="1:15" hidden="1">
      <c r="A7342" s="41" t="s">
        <v>99</v>
      </c>
      <c r="B7342" s="46">
        <v>45782</v>
      </c>
      <c r="C7342" s="8" t="s">
        <v>13</v>
      </c>
      <c r="D7342" s="8" t="s">
        <v>46</v>
      </c>
      <c r="E7342" s="8" t="s">
        <v>46</v>
      </c>
      <c r="F7342" s="9">
        <f t="shared" si="246"/>
        <v>900000</v>
      </c>
      <c r="G7342" s="9">
        <v>9</v>
      </c>
      <c r="H7342" s="10">
        <v>991215</v>
      </c>
      <c r="I7342" s="11">
        <f t="shared" si="243"/>
        <v>4429216935.515729</v>
      </c>
      <c r="J7342" s="11">
        <f t="shared" si="244"/>
        <v>40703</v>
      </c>
      <c r="K7342" s="11">
        <f t="shared" si="245"/>
        <v>108817.94795262582</v>
      </c>
      <c r="L7342" s="12">
        <f t="shared" si="247"/>
        <v>0</v>
      </c>
      <c r="M7342" s="11">
        <f>COUNTIF(E$2:$E7342,E7342)</f>
        <v>2791</v>
      </c>
      <c r="N7342" s="13"/>
      <c r="O7342" t="str">
        <f t="shared" si="242"/>
        <v/>
      </c>
    </row>
    <row r="7343" spans="1:15" hidden="1">
      <c r="A7343" s="41" t="s">
        <v>99</v>
      </c>
      <c r="B7343" s="46">
        <v>45782</v>
      </c>
      <c r="C7343" s="8" t="s">
        <v>13</v>
      </c>
      <c r="D7343" s="8" t="s">
        <v>46</v>
      </c>
      <c r="E7343" s="8" t="s">
        <v>46</v>
      </c>
      <c r="F7343" s="9">
        <f t="shared" si="246"/>
        <v>1800000</v>
      </c>
      <c r="G7343" s="9">
        <v>18</v>
      </c>
      <c r="H7343" s="10">
        <v>1986318</v>
      </c>
      <c r="I7343" s="11">
        <f t="shared" si="243"/>
        <v>4431203253.515729</v>
      </c>
      <c r="J7343" s="11">
        <f t="shared" si="244"/>
        <v>40721</v>
      </c>
      <c r="K7343" s="11">
        <f t="shared" si="245"/>
        <v>108818.62561125043</v>
      </c>
      <c r="L7343" s="12">
        <f t="shared" si="247"/>
        <v>0</v>
      </c>
      <c r="M7343" s="11">
        <f>COUNTIF(E$2:$E7343,E7343)</f>
        <v>2792</v>
      </c>
      <c r="N7343" s="13"/>
      <c r="O7343" t="str">
        <f t="shared" si="242"/>
        <v/>
      </c>
    </row>
    <row r="7344" spans="1:15" hidden="1">
      <c r="A7344" s="41" t="s">
        <v>99</v>
      </c>
      <c r="B7344" s="46">
        <v>45782</v>
      </c>
      <c r="C7344" s="8" t="s">
        <v>13</v>
      </c>
      <c r="D7344" s="8" t="s">
        <v>90</v>
      </c>
      <c r="E7344" s="8" t="s">
        <v>90</v>
      </c>
      <c r="F7344" s="9">
        <f t="shared" si="246"/>
        <v>-11200000</v>
      </c>
      <c r="G7344" s="9">
        <v>-112</v>
      </c>
      <c r="H7344" s="10">
        <v>-12120976</v>
      </c>
      <c r="I7344" s="11">
        <f t="shared" si="243"/>
        <v>19798065301.347134</v>
      </c>
      <c r="J7344" s="11">
        <f t="shared" si="244"/>
        <v>194108</v>
      </c>
      <c r="K7344" s="11">
        <f t="shared" si="245"/>
        <v>101995.10221808024</v>
      </c>
      <c r="L7344" s="12">
        <f t="shared" si="247"/>
        <v>697524.55157501251</v>
      </c>
      <c r="M7344" s="11">
        <f>COUNTIF(E$2:$E7344,E7344)</f>
        <v>504</v>
      </c>
      <c r="N7344" s="13"/>
      <c r="O7344" t="str">
        <f t="shared" si="242"/>
        <v/>
      </c>
    </row>
    <row r="7345" spans="1:15" hidden="1">
      <c r="A7345" s="41" t="s">
        <v>99</v>
      </c>
      <c r="B7345" s="46">
        <v>45782</v>
      </c>
      <c r="C7345" s="8" t="s">
        <v>13</v>
      </c>
      <c r="D7345" s="8" t="s">
        <v>90</v>
      </c>
      <c r="E7345" s="8" t="s">
        <v>90</v>
      </c>
      <c r="F7345" s="9">
        <f t="shared" si="246"/>
        <v>-4600000</v>
      </c>
      <c r="G7345" s="9">
        <v>-46</v>
      </c>
      <c r="H7345" s="10">
        <v>-4978258</v>
      </c>
      <c r="I7345" s="11">
        <f t="shared" si="243"/>
        <v>19793373526.645103</v>
      </c>
      <c r="J7345" s="11">
        <f t="shared" si="244"/>
        <v>194062</v>
      </c>
      <c r="K7345" s="11">
        <f t="shared" si="245"/>
        <v>101995.10221808024</v>
      </c>
      <c r="L7345" s="12">
        <f t="shared" si="247"/>
        <v>286483.29796830937</v>
      </c>
      <c r="M7345" s="11">
        <f>COUNTIF(E$2:$E7345,E7345)</f>
        <v>505</v>
      </c>
      <c r="N7345" s="13"/>
      <c r="O7345" t="str">
        <f t="shared" si="242"/>
        <v/>
      </c>
    </row>
    <row r="7346" spans="1:15" hidden="1">
      <c r="A7346" s="41" t="s">
        <v>99</v>
      </c>
      <c r="B7346" s="46">
        <v>45782</v>
      </c>
      <c r="C7346" s="8" t="s">
        <v>13</v>
      </c>
      <c r="D7346" s="8" t="s">
        <v>90</v>
      </c>
      <c r="E7346" s="8" t="s">
        <v>90</v>
      </c>
      <c r="F7346" s="9">
        <f t="shared" si="246"/>
        <v>-900000</v>
      </c>
      <c r="G7346" s="9">
        <v>-9</v>
      </c>
      <c r="H7346" s="10">
        <v>-974007</v>
      </c>
      <c r="I7346" s="11">
        <f t="shared" si="243"/>
        <v>19792455570.72514</v>
      </c>
      <c r="J7346" s="11">
        <f t="shared" si="244"/>
        <v>194053</v>
      </c>
      <c r="K7346" s="11">
        <f t="shared" si="245"/>
        <v>101995.10221808024</v>
      </c>
      <c r="L7346" s="12">
        <f t="shared" si="247"/>
        <v>56051.08003727789</v>
      </c>
      <c r="M7346" s="11">
        <f>COUNTIF(E$2:$E7346,E7346)</f>
        <v>506</v>
      </c>
      <c r="N7346" s="13"/>
      <c r="O7346" t="str">
        <f t="shared" si="242"/>
        <v/>
      </c>
    </row>
    <row r="7347" spans="1:15" hidden="1">
      <c r="A7347" s="41" t="s">
        <v>99</v>
      </c>
      <c r="B7347" s="46">
        <v>45782</v>
      </c>
      <c r="C7347" s="8" t="s">
        <v>13</v>
      </c>
      <c r="D7347" s="8" t="s">
        <v>90</v>
      </c>
      <c r="E7347" s="8" t="s">
        <v>90</v>
      </c>
      <c r="F7347" s="9">
        <f t="shared" si="246"/>
        <v>-9200000</v>
      </c>
      <c r="G7347" s="9">
        <v>-92</v>
      </c>
      <c r="H7347" s="10">
        <v>-9956516</v>
      </c>
      <c r="I7347" s="11">
        <f t="shared" si="243"/>
        <v>19783072021.321075</v>
      </c>
      <c r="J7347" s="11">
        <f t="shared" si="244"/>
        <v>193961</v>
      </c>
      <c r="K7347" s="11">
        <f t="shared" si="245"/>
        <v>101995.10221808024</v>
      </c>
      <c r="L7347" s="12">
        <f t="shared" si="247"/>
        <v>572966.59593661875</v>
      </c>
      <c r="M7347" s="11">
        <f>COUNTIF(E$2:$E7347,E7347)</f>
        <v>507</v>
      </c>
      <c r="N7347" s="13"/>
      <c r="O7347" t="str">
        <f t="shared" si="242"/>
        <v/>
      </c>
    </row>
    <row r="7348" spans="1:15" hidden="1">
      <c r="A7348" s="41" t="s">
        <v>99</v>
      </c>
      <c r="B7348" s="46">
        <v>45782</v>
      </c>
      <c r="C7348" s="8" t="s">
        <v>13</v>
      </c>
      <c r="D7348" s="8" t="s">
        <v>90</v>
      </c>
      <c r="E7348" s="8" t="s">
        <v>90</v>
      </c>
      <c r="F7348" s="9">
        <f t="shared" si="246"/>
        <v>-4700000</v>
      </c>
      <c r="G7348" s="9">
        <v>-47</v>
      </c>
      <c r="H7348" s="10">
        <v>-5086481</v>
      </c>
      <c r="I7348" s="11">
        <f t="shared" si="243"/>
        <v>19778278251.516827</v>
      </c>
      <c r="J7348" s="11">
        <f t="shared" si="244"/>
        <v>193914</v>
      </c>
      <c r="K7348" s="11">
        <f t="shared" si="245"/>
        <v>101995.10221808024</v>
      </c>
      <c r="L7348" s="12">
        <f t="shared" si="247"/>
        <v>292711.19575022906</v>
      </c>
      <c r="M7348" s="11">
        <f>COUNTIF(E$2:$E7348,E7348)</f>
        <v>508</v>
      </c>
      <c r="N7348" s="13"/>
      <c r="O7348" t="str">
        <f t="shared" si="242"/>
        <v/>
      </c>
    </row>
    <row r="7349" spans="1:15" hidden="1">
      <c r="A7349" s="41" t="s">
        <v>99</v>
      </c>
      <c r="B7349" s="46">
        <v>45782</v>
      </c>
      <c r="C7349" s="8" t="s">
        <v>13</v>
      </c>
      <c r="D7349" s="8" t="s">
        <v>90</v>
      </c>
      <c r="E7349" s="8" t="s">
        <v>90</v>
      </c>
      <c r="F7349" s="9">
        <f t="shared" si="246"/>
        <v>-92500000</v>
      </c>
      <c r="G7349" s="9">
        <v>-925</v>
      </c>
      <c r="H7349" s="10">
        <v>-100106275</v>
      </c>
      <c r="I7349" s="11">
        <f t="shared" si="243"/>
        <v>19683932781.965103</v>
      </c>
      <c r="J7349" s="11">
        <f t="shared" si="244"/>
        <v>192989</v>
      </c>
      <c r="K7349" s="11">
        <f t="shared" si="245"/>
        <v>101995.10221808024</v>
      </c>
      <c r="L7349" s="12">
        <f t="shared" si="247"/>
        <v>5760805.4482757747</v>
      </c>
      <c r="M7349" s="11">
        <f>COUNTIF(E$2:$E7349,E7349)</f>
        <v>509</v>
      </c>
      <c r="N7349" s="13"/>
      <c r="O7349" t="str">
        <f t="shared" si="242"/>
        <v/>
      </c>
    </row>
    <row r="7350" spans="1:15" hidden="1">
      <c r="A7350" s="41" t="s">
        <v>99</v>
      </c>
      <c r="B7350" s="46">
        <v>45782</v>
      </c>
      <c r="C7350" s="8" t="s">
        <v>13</v>
      </c>
      <c r="D7350" s="8" t="s">
        <v>46</v>
      </c>
      <c r="E7350" s="8" t="s">
        <v>46</v>
      </c>
      <c r="F7350" s="9">
        <f t="shared" si="246"/>
        <v>60600000</v>
      </c>
      <c r="G7350" s="9">
        <v>606</v>
      </c>
      <c r="H7350" s="10">
        <v>66956334</v>
      </c>
      <c r="I7350" s="11">
        <f t="shared" si="243"/>
        <v>4498159587.515729</v>
      </c>
      <c r="J7350" s="11">
        <f t="shared" si="244"/>
        <v>41327</v>
      </c>
      <c r="K7350" s="11">
        <f t="shared" si="245"/>
        <v>108843.11920816243</v>
      </c>
      <c r="L7350" s="12">
        <f t="shared" si="247"/>
        <v>0</v>
      </c>
      <c r="M7350" s="11">
        <f>COUNTIF(E$2:$E7350,E7350)</f>
        <v>2793</v>
      </c>
      <c r="N7350" s="13"/>
      <c r="O7350" t="str">
        <f t="shared" si="242"/>
        <v/>
      </c>
    </row>
    <row r="7351" spans="1:15" hidden="1">
      <c r="A7351" s="41" t="s">
        <v>99</v>
      </c>
      <c r="B7351" s="46">
        <v>45782</v>
      </c>
      <c r="C7351" s="8" t="s">
        <v>13</v>
      </c>
      <c r="D7351" s="8" t="s">
        <v>15</v>
      </c>
      <c r="E7351" s="8" t="s">
        <v>15</v>
      </c>
      <c r="F7351" s="9">
        <f t="shared" si="246"/>
        <v>167600000</v>
      </c>
      <c r="G7351" s="9">
        <v>1676</v>
      </c>
      <c r="H7351" s="10">
        <v>182375616</v>
      </c>
      <c r="I7351" s="11">
        <f t="shared" si="243"/>
        <v>14012622551.739105</v>
      </c>
      <c r="J7351" s="11">
        <f t="shared" si="244"/>
        <v>131109</v>
      </c>
      <c r="K7351" s="11">
        <f t="shared" si="245"/>
        <v>106877.65562805838</v>
      </c>
      <c r="L7351" s="12">
        <f t="shared" si="247"/>
        <v>0</v>
      </c>
      <c r="M7351" s="11">
        <f>COUNTIF(E$2:$E7351,E7351)</f>
        <v>3004</v>
      </c>
      <c r="N7351" s="13"/>
      <c r="O7351" t="str">
        <f t="shared" si="242"/>
        <v/>
      </c>
    </row>
    <row r="7352" spans="1:15" hidden="1">
      <c r="A7352" s="41" t="s">
        <v>99</v>
      </c>
      <c r="B7352" s="46">
        <v>45782</v>
      </c>
      <c r="C7352" s="8" t="s">
        <v>13</v>
      </c>
      <c r="D7352" s="8" t="s">
        <v>90</v>
      </c>
      <c r="E7352" s="8" t="s">
        <v>90</v>
      </c>
      <c r="F7352" s="9">
        <f t="shared" si="246"/>
        <v>-10100000</v>
      </c>
      <c r="G7352" s="9">
        <v>-101</v>
      </c>
      <c r="H7352" s="10">
        <v>-10930523</v>
      </c>
      <c r="I7352" s="11">
        <f t="shared" si="243"/>
        <v>19673631276.641079</v>
      </c>
      <c r="J7352" s="11">
        <f t="shared" si="244"/>
        <v>192888</v>
      </c>
      <c r="K7352" s="11">
        <f t="shared" si="245"/>
        <v>101995.10221808024</v>
      </c>
      <c r="L7352" s="12">
        <f t="shared" si="247"/>
        <v>629017.67597389594</v>
      </c>
      <c r="M7352" s="11">
        <f>COUNTIF(E$2:$E7352,E7352)</f>
        <v>510</v>
      </c>
      <c r="N7352" s="13"/>
      <c r="O7352" t="str">
        <f t="shared" si="242"/>
        <v/>
      </c>
    </row>
    <row r="7353" spans="1:15" hidden="1">
      <c r="A7353" s="41" t="s">
        <v>99</v>
      </c>
      <c r="B7353" s="46">
        <v>45782</v>
      </c>
      <c r="C7353" s="8" t="s">
        <v>13</v>
      </c>
      <c r="D7353" s="8" t="s">
        <v>90</v>
      </c>
      <c r="E7353" s="8" t="s">
        <v>90</v>
      </c>
      <c r="F7353" s="9">
        <f t="shared" si="246"/>
        <v>-12100000</v>
      </c>
      <c r="G7353" s="9">
        <v>-121</v>
      </c>
      <c r="H7353" s="10">
        <v>-13094983</v>
      </c>
      <c r="I7353" s="11">
        <f t="shared" si="243"/>
        <v>19661289869.27269</v>
      </c>
      <c r="J7353" s="11">
        <f t="shared" si="244"/>
        <v>192767</v>
      </c>
      <c r="K7353" s="11">
        <f t="shared" si="245"/>
        <v>101995.10221808024</v>
      </c>
      <c r="L7353" s="12">
        <f t="shared" si="247"/>
        <v>753575.63161229156</v>
      </c>
      <c r="M7353" s="11">
        <f>COUNTIF(E$2:$E7353,E7353)</f>
        <v>511</v>
      </c>
      <c r="N7353" s="13"/>
      <c r="O7353" t="str">
        <f t="shared" si="242"/>
        <v/>
      </c>
    </row>
    <row r="7354" spans="1:15" hidden="1">
      <c r="A7354" s="41" t="s">
        <v>99</v>
      </c>
      <c r="B7354" s="46">
        <v>45782</v>
      </c>
      <c r="C7354" s="8" t="s">
        <v>13</v>
      </c>
      <c r="D7354" s="8" t="s">
        <v>90</v>
      </c>
      <c r="E7354" s="8" t="s">
        <v>90</v>
      </c>
      <c r="F7354" s="9">
        <f t="shared" si="246"/>
        <v>-900000</v>
      </c>
      <c r="G7354" s="9">
        <v>-9</v>
      </c>
      <c r="H7354" s="10">
        <v>-974007</v>
      </c>
      <c r="I7354" s="11">
        <f t="shared" si="243"/>
        <v>19660371913.352726</v>
      </c>
      <c r="J7354" s="11">
        <f t="shared" si="244"/>
        <v>192758</v>
      </c>
      <c r="K7354" s="11">
        <f t="shared" si="245"/>
        <v>101995.10221808024</v>
      </c>
      <c r="L7354" s="12">
        <f t="shared" si="247"/>
        <v>56051.08003727789</v>
      </c>
      <c r="M7354" s="11">
        <f>COUNTIF(E$2:$E7354,E7354)</f>
        <v>512</v>
      </c>
      <c r="N7354" s="13"/>
      <c r="O7354" t="str">
        <f t="shared" si="242"/>
        <v/>
      </c>
    </row>
    <row r="7355" spans="1:15" hidden="1">
      <c r="A7355" s="41" t="s">
        <v>99</v>
      </c>
      <c r="B7355" s="46">
        <v>45782</v>
      </c>
      <c r="C7355" s="8" t="s">
        <v>13</v>
      </c>
      <c r="D7355" s="8" t="s">
        <v>46</v>
      </c>
      <c r="E7355" s="8" t="s">
        <v>46</v>
      </c>
      <c r="F7355" s="9">
        <f t="shared" si="246"/>
        <v>18800000</v>
      </c>
      <c r="G7355" s="9">
        <v>188</v>
      </c>
      <c r="H7355" s="10">
        <v>20714216</v>
      </c>
      <c r="I7355" s="11">
        <f t="shared" si="243"/>
        <v>4518873803.515729</v>
      </c>
      <c r="J7355" s="11">
        <f t="shared" si="244"/>
        <v>41515</v>
      </c>
      <c r="K7355" s="11">
        <f t="shared" si="245"/>
        <v>108849.18230797854</v>
      </c>
      <c r="L7355" s="12">
        <f t="shared" si="247"/>
        <v>0</v>
      </c>
      <c r="M7355" s="11">
        <f>COUNTIF(E$2:$E7355,E7355)</f>
        <v>2794</v>
      </c>
      <c r="N7355" s="13"/>
      <c r="O7355" t="str">
        <f t="shared" si="242"/>
        <v/>
      </c>
    </row>
    <row r="7356" spans="1:15" hidden="1">
      <c r="A7356" s="41" t="s">
        <v>99</v>
      </c>
      <c r="B7356" s="46">
        <v>45782</v>
      </c>
      <c r="C7356" s="8" t="s">
        <v>13</v>
      </c>
      <c r="D7356" s="8" t="s">
        <v>14</v>
      </c>
      <c r="E7356" s="8" t="s">
        <v>14</v>
      </c>
      <c r="F7356" s="9">
        <f t="shared" si="246"/>
        <v>900000</v>
      </c>
      <c r="G7356" s="9">
        <v>9</v>
      </c>
      <c r="H7356" s="10">
        <v>959904</v>
      </c>
      <c r="I7356" s="11">
        <f t="shared" si="243"/>
        <v>20147245160.780674</v>
      </c>
      <c r="J7356" s="11">
        <f t="shared" si="244"/>
        <v>199882</v>
      </c>
      <c r="K7356" s="11">
        <f t="shared" si="245"/>
        <v>100795.69526410919</v>
      </c>
      <c r="L7356" s="12">
        <f t="shared" si="247"/>
        <v>0</v>
      </c>
      <c r="M7356" s="11">
        <f>COUNTIF(E$2:$E7356,E7356)</f>
        <v>1026</v>
      </c>
      <c r="N7356" s="13"/>
      <c r="O7356" t="str">
        <f t="shared" si="242"/>
        <v/>
      </c>
    </row>
    <row r="7357" spans="1:15" hidden="1">
      <c r="A7357" s="41" t="s">
        <v>99</v>
      </c>
      <c r="B7357" s="46">
        <v>45782</v>
      </c>
      <c r="C7357" s="8" t="s">
        <v>13</v>
      </c>
      <c r="D7357" s="8" t="s">
        <v>90</v>
      </c>
      <c r="E7357" s="8" t="s">
        <v>90</v>
      </c>
      <c r="F7357" s="9">
        <f t="shared" si="246"/>
        <v>-16600000</v>
      </c>
      <c r="G7357" s="9">
        <v>-166</v>
      </c>
      <c r="H7357" s="10">
        <v>-17965018</v>
      </c>
      <c r="I7357" s="11">
        <f t="shared" si="243"/>
        <v>19643440726.384525</v>
      </c>
      <c r="J7357" s="11">
        <f t="shared" si="244"/>
        <v>192592</v>
      </c>
      <c r="K7357" s="11">
        <f t="shared" si="245"/>
        <v>101995.10221808024</v>
      </c>
      <c r="L7357" s="12">
        <f t="shared" si="247"/>
        <v>1033831.0317986794</v>
      </c>
      <c r="M7357" s="11">
        <f>COUNTIF(E$2:$E7357,E7357)</f>
        <v>513</v>
      </c>
      <c r="N7357" s="13"/>
      <c r="O7357" t="str">
        <f t="shared" si="242"/>
        <v/>
      </c>
    </row>
    <row r="7358" spans="1:15" hidden="1">
      <c r="A7358" s="41" t="s">
        <v>99</v>
      </c>
      <c r="B7358" s="46">
        <v>45782</v>
      </c>
      <c r="C7358" s="8" t="s">
        <v>13</v>
      </c>
      <c r="D7358" s="8" t="s">
        <v>90</v>
      </c>
      <c r="E7358" s="8" t="s">
        <v>90</v>
      </c>
      <c r="F7358" s="9">
        <f t="shared" si="246"/>
        <v>-9200000</v>
      </c>
      <c r="G7358" s="9">
        <v>-92</v>
      </c>
      <c r="H7358" s="10">
        <v>-9956516</v>
      </c>
      <c r="I7358" s="11">
        <f t="shared" si="243"/>
        <v>19634057176.980461</v>
      </c>
      <c r="J7358" s="11">
        <f t="shared" si="244"/>
        <v>192500</v>
      </c>
      <c r="K7358" s="11">
        <f t="shared" si="245"/>
        <v>101995.10221808024</v>
      </c>
      <c r="L7358" s="12">
        <f t="shared" si="247"/>
        <v>572966.59593661875</v>
      </c>
      <c r="M7358" s="11">
        <f>COUNTIF(E$2:$E7358,E7358)</f>
        <v>514</v>
      </c>
      <c r="N7358" s="13"/>
      <c r="O7358" t="str">
        <f t="shared" si="242"/>
        <v/>
      </c>
    </row>
    <row r="7359" spans="1:15" hidden="1">
      <c r="A7359" s="41" t="s">
        <v>99</v>
      </c>
      <c r="B7359" s="46">
        <v>45782</v>
      </c>
      <c r="C7359" s="8" t="s">
        <v>13</v>
      </c>
      <c r="D7359" s="8" t="s">
        <v>14</v>
      </c>
      <c r="E7359" s="8" t="s">
        <v>14</v>
      </c>
      <c r="F7359" s="9">
        <f t="shared" si="246"/>
        <v>2900000</v>
      </c>
      <c r="G7359" s="9">
        <v>29</v>
      </c>
      <c r="H7359" s="10">
        <v>3106886</v>
      </c>
      <c r="I7359" s="11">
        <f t="shared" si="243"/>
        <v>20150352046.780674</v>
      </c>
      <c r="J7359" s="11">
        <f t="shared" si="244"/>
        <v>199911</v>
      </c>
      <c r="K7359" s="11">
        <f t="shared" si="245"/>
        <v>100796.61472745708</v>
      </c>
      <c r="L7359" s="12">
        <f t="shared" si="247"/>
        <v>0</v>
      </c>
      <c r="M7359" s="11">
        <f>COUNTIF(E$2:$E7359,E7359)</f>
        <v>1027</v>
      </c>
      <c r="N7359" s="13"/>
      <c r="O7359" t="str">
        <f t="shared" si="242"/>
        <v/>
      </c>
    </row>
    <row r="7360" spans="1:15" hidden="1">
      <c r="A7360" s="41" t="s">
        <v>99</v>
      </c>
      <c r="B7360" s="46">
        <v>45782</v>
      </c>
      <c r="C7360" s="8" t="s">
        <v>13</v>
      </c>
      <c r="D7360" s="8" t="s">
        <v>14</v>
      </c>
      <c r="E7360" s="8" t="s">
        <v>14</v>
      </c>
      <c r="F7360" s="9">
        <f t="shared" si="246"/>
        <v>1800000</v>
      </c>
      <c r="G7360" s="9">
        <v>18</v>
      </c>
      <c r="H7360" s="10">
        <v>1928412</v>
      </c>
      <c r="I7360" s="11">
        <f t="shared" si="243"/>
        <v>20152280458.780674</v>
      </c>
      <c r="J7360" s="11">
        <f t="shared" si="244"/>
        <v>199929</v>
      </c>
      <c r="K7360" s="11">
        <f t="shared" si="245"/>
        <v>100797.18529468299</v>
      </c>
      <c r="L7360" s="12">
        <f t="shared" si="247"/>
        <v>0</v>
      </c>
      <c r="M7360" s="11">
        <f>COUNTIF(E$2:$E7360,E7360)</f>
        <v>1028</v>
      </c>
      <c r="N7360" s="13"/>
      <c r="O7360" t="str">
        <f t="shared" si="242"/>
        <v/>
      </c>
    </row>
    <row r="7361" spans="1:15" hidden="1">
      <c r="A7361" s="41" t="s">
        <v>99</v>
      </c>
      <c r="B7361" s="46">
        <v>45782</v>
      </c>
      <c r="C7361" s="8" t="s">
        <v>13</v>
      </c>
      <c r="D7361" s="8" t="s">
        <v>90</v>
      </c>
      <c r="E7361" s="8" t="s">
        <v>90</v>
      </c>
      <c r="F7361" s="9">
        <f t="shared" si="246"/>
        <v>-2700000</v>
      </c>
      <c r="G7361" s="9">
        <v>-27</v>
      </c>
      <c r="H7361" s="10">
        <v>-2922021</v>
      </c>
      <c r="I7361" s="11">
        <f t="shared" si="243"/>
        <v>19631303309.220573</v>
      </c>
      <c r="J7361" s="11">
        <f t="shared" si="244"/>
        <v>192473</v>
      </c>
      <c r="K7361" s="11">
        <f t="shared" si="245"/>
        <v>101995.10221808024</v>
      </c>
      <c r="L7361" s="12">
        <f t="shared" si="247"/>
        <v>168153.24011183344</v>
      </c>
      <c r="M7361" s="11">
        <f>COUNTIF(E$2:$E7361,E7361)</f>
        <v>515</v>
      </c>
      <c r="N7361" s="13"/>
      <c r="O7361" t="str">
        <f t="shared" si="242"/>
        <v/>
      </c>
    </row>
    <row r="7362" spans="1:15" hidden="1">
      <c r="A7362" s="41" t="s">
        <v>99</v>
      </c>
      <c r="B7362" s="46">
        <v>45782</v>
      </c>
      <c r="C7362" s="8" t="s">
        <v>13</v>
      </c>
      <c r="D7362" s="8" t="s">
        <v>90</v>
      </c>
      <c r="E7362" s="8" t="s">
        <v>90</v>
      </c>
      <c r="F7362" s="9">
        <f t="shared" si="246"/>
        <v>-2800000</v>
      </c>
      <c r="G7362" s="9">
        <v>-28</v>
      </c>
      <c r="H7362" s="10">
        <v>-3030244</v>
      </c>
      <c r="I7362" s="11">
        <f t="shared" si="243"/>
        <v>19628447446.358467</v>
      </c>
      <c r="J7362" s="11">
        <f t="shared" si="244"/>
        <v>192445</v>
      </c>
      <c r="K7362" s="11">
        <f t="shared" si="245"/>
        <v>101995.10221808024</v>
      </c>
      <c r="L7362" s="12">
        <f t="shared" si="247"/>
        <v>174381.13789375313</v>
      </c>
      <c r="M7362" s="11">
        <f>COUNTIF(E$2:$E7362,E7362)</f>
        <v>516</v>
      </c>
      <c r="N7362" s="13"/>
      <c r="O7362" t="str">
        <f t="shared" si="242"/>
        <v/>
      </c>
    </row>
    <row r="7363" spans="1:15" hidden="1">
      <c r="A7363" s="41" t="s">
        <v>99</v>
      </c>
      <c r="B7363" s="46">
        <v>45782</v>
      </c>
      <c r="C7363" s="8" t="s">
        <v>13</v>
      </c>
      <c r="D7363" s="8" t="s">
        <v>15</v>
      </c>
      <c r="E7363" s="8" t="s">
        <v>15</v>
      </c>
      <c r="F7363" s="9">
        <f t="shared" si="246"/>
        <v>466300000</v>
      </c>
      <c r="G7363" s="9">
        <v>4663</v>
      </c>
      <c r="H7363" s="10">
        <v>507772722</v>
      </c>
      <c r="I7363" s="11">
        <f t="shared" si="243"/>
        <v>14520395273.739105</v>
      </c>
      <c r="J7363" s="11">
        <f t="shared" si="244"/>
        <v>135772</v>
      </c>
      <c r="K7363" s="11">
        <f t="shared" si="245"/>
        <v>106946.90564872805</v>
      </c>
      <c r="L7363" s="12">
        <f t="shared" si="247"/>
        <v>0</v>
      </c>
      <c r="M7363" s="11">
        <f>COUNTIF(E$2:$E7363,E7363)</f>
        <v>3005</v>
      </c>
      <c r="N7363" s="13"/>
      <c r="O7363" t="str">
        <f t="shared" si="242"/>
        <v/>
      </c>
    </row>
    <row r="7364" spans="1:15" hidden="1">
      <c r="A7364" s="41" t="s">
        <v>99</v>
      </c>
      <c r="B7364" s="46">
        <v>45782</v>
      </c>
      <c r="C7364" s="8" t="s">
        <v>13</v>
      </c>
      <c r="D7364" s="8" t="s">
        <v>90</v>
      </c>
      <c r="E7364" s="8" t="s">
        <v>90</v>
      </c>
      <c r="F7364" s="9">
        <f t="shared" si="246"/>
        <v>-92300000</v>
      </c>
      <c r="G7364" s="9">
        <v>-923</v>
      </c>
      <c r="H7364" s="10">
        <v>-99889829</v>
      </c>
      <c r="I7364" s="11">
        <f t="shared" si="243"/>
        <v>19534305967.011181</v>
      </c>
      <c r="J7364" s="11">
        <f t="shared" si="244"/>
        <v>191522</v>
      </c>
      <c r="K7364" s="11">
        <f t="shared" si="245"/>
        <v>101995.10221808024</v>
      </c>
      <c r="L7364" s="12">
        <f t="shared" si="247"/>
        <v>5748349.6527119428</v>
      </c>
      <c r="M7364" s="11">
        <f>COUNTIF(E$2:$E7364,E7364)</f>
        <v>517</v>
      </c>
      <c r="N7364" s="13"/>
      <c r="O7364" t="str">
        <f t="shared" si="242"/>
        <v/>
      </c>
    </row>
    <row r="7365" spans="1:15" hidden="1">
      <c r="A7365" s="41" t="s">
        <v>99</v>
      </c>
      <c r="B7365" s="46">
        <v>45782</v>
      </c>
      <c r="C7365" s="8" t="s">
        <v>13</v>
      </c>
      <c r="D7365" s="8" t="s">
        <v>90</v>
      </c>
      <c r="E7365" s="8" t="s">
        <v>90</v>
      </c>
      <c r="F7365" s="9">
        <f t="shared" si="246"/>
        <v>-900000</v>
      </c>
      <c r="G7365" s="9">
        <v>-9</v>
      </c>
      <c r="H7365" s="10">
        <v>-974007</v>
      </c>
      <c r="I7365" s="11">
        <f t="shared" si="243"/>
        <v>19533388011.091217</v>
      </c>
      <c r="J7365" s="11">
        <f t="shared" si="244"/>
        <v>191513</v>
      </c>
      <c r="K7365" s="11">
        <f t="shared" si="245"/>
        <v>101995.10221808024</v>
      </c>
      <c r="L7365" s="12">
        <f t="shared" si="247"/>
        <v>56051.08003727789</v>
      </c>
      <c r="M7365" s="11">
        <f>COUNTIF(E$2:$E7365,E7365)</f>
        <v>518</v>
      </c>
      <c r="N7365" s="13"/>
      <c r="O7365" t="str">
        <f t="shared" si="242"/>
        <v/>
      </c>
    </row>
    <row r="7366" spans="1:15" hidden="1">
      <c r="A7366" s="41" t="s">
        <v>99</v>
      </c>
      <c r="B7366" s="46">
        <v>45782</v>
      </c>
      <c r="C7366" s="8" t="s">
        <v>13</v>
      </c>
      <c r="D7366" s="8" t="s">
        <v>15</v>
      </c>
      <c r="E7366" s="8" t="s">
        <v>15</v>
      </c>
      <c r="F7366" s="9">
        <f t="shared" si="246"/>
        <v>9900000</v>
      </c>
      <c r="G7366" s="9">
        <v>99</v>
      </c>
      <c r="H7366" s="10">
        <v>10774071</v>
      </c>
      <c r="I7366" s="11">
        <f t="shared" si="243"/>
        <v>14531169344.739105</v>
      </c>
      <c r="J7366" s="11">
        <f t="shared" si="244"/>
        <v>135871</v>
      </c>
      <c r="K7366" s="11">
        <f t="shared" si="245"/>
        <v>106948.27700347466</v>
      </c>
      <c r="L7366" s="12">
        <f t="shared" si="247"/>
        <v>0</v>
      </c>
      <c r="M7366" s="11">
        <f>COUNTIF(E$2:$E7366,E7366)</f>
        <v>3006</v>
      </c>
      <c r="N7366" s="13"/>
      <c r="O7366" t="str">
        <f t="shared" si="242"/>
        <v/>
      </c>
    </row>
    <row r="7367" spans="1:15" hidden="1">
      <c r="A7367" s="41" t="s">
        <v>99</v>
      </c>
      <c r="B7367" s="46">
        <v>45782</v>
      </c>
      <c r="C7367" s="8" t="s">
        <v>13</v>
      </c>
      <c r="D7367" s="8" t="s">
        <v>15</v>
      </c>
      <c r="E7367" s="8" t="s">
        <v>15</v>
      </c>
      <c r="F7367" s="9">
        <f t="shared" si="246"/>
        <v>30100000</v>
      </c>
      <c r="G7367" s="9">
        <v>301</v>
      </c>
      <c r="H7367" s="10">
        <v>32753616</v>
      </c>
      <c r="I7367" s="11">
        <f t="shared" si="243"/>
        <v>14563922960.739105</v>
      </c>
      <c r="J7367" s="11">
        <f t="shared" si="244"/>
        <v>136172</v>
      </c>
      <c r="K7367" s="11">
        <f t="shared" si="245"/>
        <v>106952.40549260571</v>
      </c>
      <c r="L7367" s="12">
        <f t="shared" si="247"/>
        <v>0</v>
      </c>
      <c r="M7367" s="11">
        <f>COUNTIF(E$2:$E7367,E7367)</f>
        <v>3007</v>
      </c>
      <c r="N7367" s="13"/>
      <c r="O7367" t="str">
        <f t="shared" si="242"/>
        <v/>
      </c>
    </row>
    <row r="7368" spans="1:15" hidden="1">
      <c r="A7368" s="41" t="s">
        <v>99</v>
      </c>
      <c r="B7368" s="46">
        <v>45782</v>
      </c>
      <c r="C7368" s="8" t="s">
        <v>13</v>
      </c>
      <c r="D7368" s="8" t="s">
        <v>90</v>
      </c>
      <c r="E7368" s="8" t="s">
        <v>90</v>
      </c>
      <c r="F7368" s="9">
        <f t="shared" si="246"/>
        <v>-9200000</v>
      </c>
      <c r="G7368" s="9">
        <v>-92</v>
      </c>
      <c r="H7368" s="10">
        <v>-9956516</v>
      </c>
      <c r="I7368" s="11">
        <f t="shared" si="243"/>
        <v>19524004461.687153</v>
      </c>
      <c r="J7368" s="11">
        <f t="shared" si="244"/>
        <v>191421</v>
      </c>
      <c r="K7368" s="11">
        <f t="shared" si="245"/>
        <v>101995.10221808024</v>
      </c>
      <c r="L7368" s="12">
        <f t="shared" si="247"/>
        <v>572966.59593661875</v>
      </c>
      <c r="M7368" s="11">
        <f>COUNTIF(E$2:$E7368,E7368)</f>
        <v>519</v>
      </c>
      <c r="N7368" s="13"/>
      <c r="O7368" t="str">
        <f t="shared" si="242"/>
        <v/>
      </c>
    </row>
    <row r="7369" spans="1:15" hidden="1">
      <c r="A7369" s="41" t="s">
        <v>99</v>
      </c>
      <c r="B7369" s="46">
        <v>45782</v>
      </c>
      <c r="C7369" s="8" t="s">
        <v>13</v>
      </c>
      <c r="D7369" s="8" t="s">
        <v>46</v>
      </c>
      <c r="E7369" s="8" t="s">
        <v>46</v>
      </c>
      <c r="F7369" s="9">
        <f t="shared" si="246"/>
        <v>4500000</v>
      </c>
      <c r="G7369" s="9">
        <v>45</v>
      </c>
      <c r="H7369" s="10">
        <v>4956795</v>
      </c>
      <c r="I7369" s="11">
        <f t="shared" si="243"/>
        <v>4523830598.515729</v>
      </c>
      <c r="J7369" s="11">
        <f t="shared" si="244"/>
        <v>41560</v>
      </c>
      <c r="K7369" s="11">
        <f t="shared" si="245"/>
        <v>108850.59187958925</v>
      </c>
      <c r="L7369" s="12">
        <f t="shared" si="247"/>
        <v>0</v>
      </c>
      <c r="M7369" s="11">
        <f>COUNTIF(E$2:$E7369,E7369)</f>
        <v>2795</v>
      </c>
      <c r="N7369" s="13"/>
      <c r="O7369" t="str">
        <f t="shared" si="242"/>
        <v/>
      </c>
    </row>
    <row r="7370" spans="1:15" hidden="1">
      <c r="A7370" s="41" t="s">
        <v>99</v>
      </c>
      <c r="B7370" s="46">
        <v>45782</v>
      </c>
      <c r="C7370" s="8" t="s">
        <v>13</v>
      </c>
      <c r="D7370" s="8" t="s">
        <v>90</v>
      </c>
      <c r="E7370" s="8" t="s">
        <v>90</v>
      </c>
      <c r="F7370" s="9">
        <f t="shared" si="246"/>
        <v>14800000</v>
      </c>
      <c r="G7370" s="9">
        <v>148</v>
      </c>
      <c r="H7370" s="10">
        <v>16000132</v>
      </c>
      <c r="I7370" s="11">
        <f t="shared" si="243"/>
        <v>19540004593.687153</v>
      </c>
      <c r="J7370" s="11">
        <f t="shared" si="244"/>
        <v>191569</v>
      </c>
      <c r="K7370" s="11">
        <f t="shared" si="245"/>
        <v>101999.8256173345</v>
      </c>
      <c r="L7370" s="12">
        <f t="shared" si="247"/>
        <v>0</v>
      </c>
      <c r="M7370" s="11">
        <f>COUNTIF(E$2:$E7370,E7370)</f>
        <v>520</v>
      </c>
      <c r="N7370" s="13"/>
      <c r="O7370" t="str">
        <f t="shared" si="242"/>
        <v/>
      </c>
    </row>
    <row r="7371" spans="1:15" hidden="1">
      <c r="A7371" s="41" t="s">
        <v>99</v>
      </c>
      <c r="B7371" s="46">
        <v>45782</v>
      </c>
      <c r="C7371" s="8" t="s">
        <v>13</v>
      </c>
      <c r="D7371" s="8" t="s">
        <v>90</v>
      </c>
      <c r="E7371" s="8" t="s">
        <v>90</v>
      </c>
      <c r="F7371" s="9">
        <f t="shared" si="246"/>
        <v>-900000</v>
      </c>
      <c r="G7371" s="9">
        <v>-9</v>
      </c>
      <c r="H7371" s="10">
        <v>-974007</v>
      </c>
      <c r="I7371" s="11">
        <f t="shared" si="243"/>
        <v>19539086595.256596</v>
      </c>
      <c r="J7371" s="11">
        <f t="shared" si="244"/>
        <v>191560</v>
      </c>
      <c r="K7371" s="11">
        <f t="shared" si="245"/>
        <v>101999.8256173345</v>
      </c>
      <c r="L7371" s="12">
        <f t="shared" si="247"/>
        <v>56008.569443989545</v>
      </c>
      <c r="M7371" s="11">
        <f>COUNTIF(E$2:$E7371,E7371)</f>
        <v>521</v>
      </c>
      <c r="N7371" s="13"/>
      <c r="O7371" t="str">
        <f t="shared" si="242"/>
        <v/>
      </c>
    </row>
    <row r="7372" spans="1:15" hidden="1">
      <c r="A7372" s="41" t="s">
        <v>99</v>
      </c>
      <c r="B7372" s="46">
        <v>45782</v>
      </c>
      <c r="C7372" s="8" t="s">
        <v>13</v>
      </c>
      <c r="D7372" s="8" t="s">
        <v>90</v>
      </c>
      <c r="E7372" s="8" t="s">
        <v>90</v>
      </c>
      <c r="F7372" s="9">
        <f t="shared" si="246"/>
        <v>-5300000</v>
      </c>
      <c r="G7372" s="9">
        <v>-53</v>
      </c>
      <c r="H7372" s="10">
        <v>-5735819</v>
      </c>
      <c r="I7372" s="11">
        <f t="shared" si="243"/>
        <v>19533680604.498878</v>
      </c>
      <c r="J7372" s="11">
        <f t="shared" si="244"/>
        <v>191507</v>
      </c>
      <c r="K7372" s="11">
        <f t="shared" si="245"/>
        <v>101999.8256173345</v>
      </c>
      <c r="L7372" s="12">
        <f t="shared" si="247"/>
        <v>329828.24228127114</v>
      </c>
      <c r="M7372" s="11">
        <f>COUNTIF(E$2:$E7372,E7372)</f>
        <v>522</v>
      </c>
      <c r="N7372" s="13"/>
      <c r="O7372" t="str">
        <f t="shared" si="242"/>
        <v/>
      </c>
    </row>
    <row r="7373" spans="1:15" hidden="1">
      <c r="A7373" s="41" t="s">
        <v>99</v>
      </c>
      <c r="B7373" s="46">
        <v>45782</v>
      </c>
      <c r="C7373" s="8" t="s">
        <v>13</v>
      </c>
      <c r="D7373" s="8" t="s">
        <v>90</v>
      </c>
      <c r="E7373" s="8" t="s">
        <v>90</v>
      </c>
      <c r="F7373" s="9">
        <f t="shared" si="246"/>
        <v>-9200000</v>
      </c>
      <c r="G7373" s="9">
        <v>-92</v>
      </c>
      <c r="H7373" s="10">
        <v>-9956516</v>
      </c>
      <c r="I7373" s="11">
        <f t="shared" si="243"/>
        <v>19524296620.542084</v>
      </c>
      <c r="J7373" s="11">
        <f t="shared" si="244"/>
        <v>191415</v>
      </c>
      <c r="K7373" s="11">
        <f t="shared" si="245"/>
        <v>101999.8256173345</v>
      </c>
      <c r="L7373" s="12">
        <f t="shared" si="247"/>
        <v>572532.04320522584</v>
      </c>
      <c r="M7373" s="11">
        <f>COUNTIF(E$2:$E7373,E7373)</f>
        <v>523</v>
      </c>
      <c r="N7373" s="13"/>
      <c r="O7373" t="str">
        <f t="shared" si="242"/>
        <v/>
      </c>
    </row>
    <row r="7374" spans="1:15" hidden="1">
      <c r="A7374" s="41" t="s">
        <v>99</v>
      </c>
      <c r="B7374" s="46">
        <v>45782</v>
      </c>
      <c r="C7374" s="8" t="s">
        <v>13</v>
      </c>
      <c r="D7374" s="8" t="s">
        <v>90</v>
      </c>
      <c r="E7374" s="8" t="s">
        <v>90</v>
      </c>
      <c r="F7374" s="9">
        <f t="shared" si="246"/>
        <v>-9200000</v>
      </c>
      <c r="G7374" s="9">
        <v>-92</v>
      </c>
      <c r="H7374" s="10">
        <v>-9956516</v>
      </c>
      <c r="I7374" s="11">
        <f t="shared" si="243"/>
        <v>19514912636.585289</v>
      </c>
      <c r="J7374" s="11">
        <f t="shared" si="244"/>
        <v>191323</v>
      </c>
      <c r="K7374" s="11">
        <f t="shared" si="245"/>
        <v>101999.8256173345</v>
      </c>
      <c r="L7374" s="12">
        <f t="shared" si="247"/>
        <v>572532.04320522584</v>
      </c>
      <c r="M7374" s="11">
        <f>COUNTIF(E$2:$E7374,E7374)</f>
        <v>524</v>
      </c>
      <c r="N7374" s="13"/>
      <c r="O7374" t="str">
        <f t="shared" si="242"/>
        <v/>
      </c>
    </row>
    <row r="7375" spans="1:15" hidden="1">
      <c r="A7375" s="41" t="s">
        <v>99</v>
      </c>
      <c r="B7375" s="46">
        <v>45782</v>
      </c>
      <c r="C7375" s="8" t="s">
        <v>13</v>
      </c>
      <c r="D7375" s="8" t="s">
        <v>90</v>
      </c>
      <c r="E7375" s="8" t="s">
        <v>90</v>
      </c>
      <c r="F7375" s="9">
        <f t="shared" si="246"/>
        <v>-4800000</v>
      </c>
      <c r="G7375" s="9">
        <v>-48</v>
      </c>
      <c r="H7375" s="10">
        <v>-5194704</v>
      </c>
      <c r="I7375" s="11">
        <f t="shared" si="243"/>
        <v>19510016644.955658</v>
      </c>
      <c r="J7375" s="11">
        <f t="shared" si="244"/>
        <v>191275</v>
      </c>
      <c r="K7375" s="11">
        <f t="shared" si="245"/>
        <v>101999.8256173345</v>
      </c>
      <c r="L7375" s="12">
        <f t="shared" si="247"/>
        <v>298712.37036794424</v>
      </c>
      <c r="M7375" s="11">
        <f>COUNTIF(E$2:$E7375,E7375)</f>
        <v>525</v>
      </c>
      <c r="N7375" s="13"/>
      <c r="O7375" t="str">
        <f t="shared" si="242"/>
        <v/>
      </c>
    </row>
    <row r="7376" spans="1:15" hidden="1">
      <c r="A7376" s="41" t="s">
        <v>99</v>
      </c>
      <c r="B7376" s="46">
        <v>45782</v>
      </c>
      <c r="C7376" s="8" t="s">
        <v>13</v>
      </c>
      <c r="D7376" s="8" t="s">
        <v>90</v>
      </c>
      <c r="E7376" s="8" t="s">
        <v>90</v>
      </c>
      <c r="F7376" s="9">
        <f t="shared" si="246"/>
        <v>-7600000</v>
      </c>
      <c r="G7376" s="9">
        <v>-76</v>
      </c>
      <c r="H7376" s="10">
        <v>-8224948</v>
      </c>
      <c r="I7376" s="11">
        <f t="shared" si="243"/>
        <v>19502264658.20874</v>
      </c>
      <c r="J7376" s="11">
        <f t="shared" si="244"/>
        <v>191199</v>
      </c>
      <c r="K7376" s="11">
        <f t="shared" si="245"/>
        <v>101999.8256173345</v>
      </c>
      <c r="L7376" s="12">
        <f t="shared" si="247"/>
        <v>472961.25308257807</v>
      </c>
      <c r="M7376" s="11">
        <f>COUNTIF(E$2:$E7376,E7376)</f>
        <v>526</v>
      </c>
      <c r="N7376" s="13"/>
      <c r="O7376" t="str">
        <f t="shared" ref="O7376:O7439" si="248">IF(M7376=_xlfn.MAXIFS(M:M,D:D,D7376),"X","")</f>
        <v/>
      </c>
    </row>
    <row r="7377" spans="1:15" hidden="1">
      <c r="A7377" s="41" t="s">
        <v>99</v>
      </c>
      <c r="B7377" s="46">
        <v>45782</v>
      </c>
      <c r="C7377" s="8" t="s">
        <v>13</v>
      </c>
      <c r="D7377" s="8" t="s">
        <v>90</v>
      </c>
      <c r="E7377" s="8" t="s">
        <v>90</v>
      </c>
      <c r="F7377" s="9">
        <f t="shared" si="246"/>
        <v>-110800000</v>
      </c>
      <c r="G7377" s="9">
        <v>-1108</v>
      </c>
      <c r="H7377" s="10">
        <v>-119911084</v>
      </c>
      <c r="I7377" s="11">
        <f t="shared" si="243"/>
        <v>19389248851.424732</v>
      </c>
      <c r="J7377" s="11">
        <f t="shared" si="244"/>
        <v>190091</v>
      </c>
      <c r="K7377" s="11">
        <f t="shared" si="245"/>
        <v>101999.8256173345</v>
      </c>
      <c r="L7377" s="12">
        <f t="shared" si="247"/>
        <v>6895277.2159933746</v>
      </c>
      <c r="M7377" s="11">
        <f>COUNTIF(E$2:$E7377,E7377)</f>
        <v>527</v>
      </c>
      <c r="N7377" s="13"/>
      <c r="O7377" t="str">
        <f t="shared" si="248"/>
        <v/>
      </c>
    </row>
    <row r="7378" spans="1:15" hidden="1">
      <c r="A7378" s="41" t="s">
        <v>99</v>
      </c>
      <c r="B7378" s="46">
        <v>45782</v>
      </c>
      <c r="C7378" s="8" t="s">
        <v>13</v>
      </c>
      <c r="D7378" s="8" t="s">
        <v>14</v>
      </c>
      <c r="E7378" s="8" t="s">
        <v>14</v>
      </c>
      <c r="F7378" s="9">
        <f t="shared" si="246"/>
        <v>900000</v>
      </c>
      <c r="G7378" s="9">
        <v>9</v>
      </c>
      <c r="H7378" s="10">
        <v>964080</v>
      </c>
      <c r="I7378" s="11">
        <f t="shared" si="243"/>
        <v>20153244538.780674</v>
      </c>
      <c r="J7378" s="11">
        <f t="shared" si="244"/>
        <v>199938</v>
      </c>
      <c r="K7378" s="11">
        <f t="shared" si="245"/>
        <v>100797.46990957533</v>
      </c>
      <c r="L7378" s="12">
        <f t="shared" si="247"/>
        <v>0</v>
      </c>
      <c r="M7378" s="11">
        <f>COUNTIF(E$2:$E7378,E7378)</f>
        <v>1029</v>
      </c>
      <c r="N7378" s="13"/>
      <c r="O7378" t="str">
        <f t="shared" si="248"/>
        <v/>
      </c>
    </row>
    <row r="7379" spans="1:15" hidden="1">
      <c r="A7379" s="41" t="s">
        <v>99</v>
      </c>
      <c r="B7379" s="46">
        <v>45782</v>
      </c>
      <c r="C7379" s="8" t="s">
        <v>13</v>
      </c>
      <c r="D7379" s="8" t="s">
        <v>90</v>
      </c>
      <c r="E7379" s="8" t="s">
        <v>90</v>
      </c>
      <c r="F7379" s="9">
        <f t="shared" si="246"/>
        <v>-1800000</v>
      </c>
      <c r="G7379" s="9">
        <v>-18</v>
      </c>
      <c r="H7379" s="10">
        <v>-1948014</v>
      </c>
      <c r="I7379" s="11">
        <f t="shared" si="243"/>
        <v>19387412854.563622</v>
      </c>
      <c r="J7379" s="11">
        <f t="shared" si="244"/>
        <v>190073</v>
      </c>
      <c r="K7379" s="11">
        <f t="shared" si="245"/>
        <v>101999.8256173345</v>
      </c>
      <c r="L7379" s="12">
        <f t="shared" si="247"/>
        <v>112017.13888797909</v>
      </c>
      <c r="M7379" s="11">
        <f>COUNTIF(E$2:$E7379,E7379)</f>
        <v>528</v>
      </c>
      <c r="N7379" s="13"/>
      <c r="O7379" t="str">
        <f t="shared" si="248"/>
        <v/>
      </c>
    </row>
    <row r="7380" spans="1:15" hidden="1">
      <c r="A7380" s="41" t="s">
        <v>99</v>
      </c>
      <c r="B7380" s="46">
        <v>45782</v>
      </c>
      <c r="C7380" s="8" t="s">
        <v>13</v>
      </c>
      <c r="D7380" s="8" t="s">
        <v>14</v>
      </c>
      <c r="E7380" s="8" t="s">
        <v>14</v>
      </c>
      <c r="F7380" s="9">
        <f t="shared" si="246"/>
        <v>100000</v>
      </c>
      <c r="G7380" s="9">
        <v>1</v>
      </c>
      <c r="H7380" s="10">
        <v>106378</v>
      </c>
      <c r="I7380" s="11">
        <f t="shared" si="243"/>
        <v>20153350916.780674</v>
      </c>
      <c r="J7380" s="11">
        <f t="shared" si="244"/>
        <v>199939</v>
      </c>
      <c r="K7380" s="11">
        <f t="shared" si="245"/>
        <v>100797.49782073869</v>
      </c>
      <c r="L7380" s="12">
        <f t="shared" si="247"/>
        <v>0</v>
      </c>
      <c r="M7380" s="11">
        <f>COUNTIF(E$2:$E7380,E7380)</f>
        <v>1030</v>
      </c>
      <c r="N7380" s="13"/>
      <c r="O7380" t="str">
        <f t="shared" si="248"/>
        <v/>
      </c>
    </row>
    <row r="7381" spans="1:15" hidden="1">
      <c r="A7381" s="41" t="s">
        <v>99</v>
      </c>
      <c r="B7381" s="46">
        <v>45782</v>
      </c>
      <c r="C7381" s="8" t="s">
        <v>13</v>
      </c>
      <c r="D7381" s="8" t="s">
        <v>90</v>
      </c>
      <c r="E7381" s="8" t="s">
        <v>90</v>
      </c>
      <c r="F7381" s="9">
        <f t="shared" si="246"/>
        <v>-9400000</v>
      </c>
      <c r="G7381" s="9">
        <v>-94</v>
      </c>
      <c r="H7381" s="10">
        <v>-10172962</v>
      </c>
      <c r="I7381" s="11">
        <f t="shared" si="243"/>
        <v>19377824870.955593</v>
      </c>
      <c r="J7381" s="11">
        <f t="shared" si="244"/>
        <v>189979</v>
      </c>
      <c r="K7381" s="11">
        <f t="shared" si="245"/>
        <v>101999.8256173345</v>
      </c>
      <c r="L7381" s="12">
        <f t="shared" si="247"/>
        <v>584978.39197055623</v>
      </c>
      <c r="M7381" s="11">
        <f>COUNTIF(E$2:$E7381,E7381)</f>
        <v>529</v>
      </c>
      <c r="N7381" s="13"/>
      <c r="O7381" t="str">
        <f t="shared" si="248"/>
        <v/>
      </c>
    </row>
    <row r="7382" spans="1:15" hidden="1">
      <c r="A7382" s="41" t="s">
        <v>99</v>
      </c>
      <c r="B7382" s="46">
        <v>45782</v>
      </c>
      <c r="C7382" s="8" t="s">
        <v>13</v>
      </c>
      <c r="D7382" s="8" t="s">
        <v>90</v>
      </c>
      <c r="E7382" s="8" t="s">
        <v>90</v>
      </c>
      <c r="F7382" s="9">
        <f t="shared" si="246"/>
        <v>-83300000</v>
      </c>
      <c r="G7382" s="9">
        <v>-833</v>
      </c>
      <c r="H7382" s="10">
        <v>-90149759</v>
      </c>
      <c r="I7382" s="11">
        <f t="shared" si="243"/>
        <v>19292859016.216354</v>
      </c>
      <c r="J7382" s="11">
        <f t="shared" si="244"/>
        <v>189146</v>
      </c>
      <c r="K7382" s="11">
        <f t="shared" si="245"/>
        <v>101999.8256173345</v>
      </c>
      <c r="L7382" s="12">
        <f t="shared" si="247"/>
        <v>5183904.2607603669</v>
      </c>
      <c r="M7382" s="11">
        <f>COUNTIF(E$2:$E7382,E7382)</f>
        <v>530</v>
      </c>
      <c r="N7382" s="13"/>
      <c r="O7382" t="str">
        <f t="shared" si="248"/>
        <v/>
      </c>
    </row>
    <row r="7383" spans="1:15" hidden="1">
      <c r="A7383" s="41" t="s">
        <v>99</v>
      </c>
      <c r="B7383" s="46">
        <v>45782</v>
      </c>
      <c r="C7383" s="8" t="s">
        <v>13</v>
      </c>
      <c r="D7383" s="8" t="s">
        <v>90</v>
      </c>
      <c r="E7383" s="8" t="s">
        <v>90</v>
      </c>
      <c r="F7383" s="9">
        <f t="shared" si="246"/>
        <v>-1800000</v>
      </c>
      <c r="G7383" s="9">
        <v>-18</v>
      </c>
      <c r="H7383" s="10">
        <v>-1948014</v>
      </c>
      <c r="I7383" s="11">
        <f t="shared" si="243"/>
        <v>19291023019.355244</v>
      </c>
      <c r="J7383" s="11">
        <f t="shared" si="244"/>
        <v>189128</v>
      </c>
      <c r="K7383" s="11">
        <f t="shared" si="245"/>
        <v>101999.8256173345</v>
      </c>
      <c r="L7383" s="12">
        <f t="shared" si="247"/>
        <v>112017.13888797909</v>
      </c>
      <c r="M7383" s="11">
        <f>COUNTIF(E$2:$E7383,E7383)</f>
        <v>531</v>
      </c>
      <c r="N7383" s="13"/>
      <c r="O7383" t="str">
        <f t="shared" si="248"/>
        <v/>
      </c>
    </row>
    <row r="7384" spans="1:15" hidden="1">
      <c r="A7384" s="41" t="s">
        <v>99</v>
      </c>
      <c r="B7384" s="46">
        <v>45782</v>
      </c>
      <c r="C7384" s="8" t="s">
        <v>13</v>
      </c>
      <c r="D7384" s="8" t="s">
        <v>90</v>
      </c>
      <c r="E7384" s="8" t="s">
        <v>90</v>
      </c>
      <c r="F7384" s="9">
        <f t="shared" si="246"/>
        <v>-18400000</v>
      </c>
      <c r="G7384" s="9">
        <v>-184</v>
      </c>
      <c r="H7384" s="10">
        <v>-19913032</v>
      </c>
      <c r="I7384" s="11">
        <f t="shared" si="243"/>
        <v>19272255051.441654</v>
      </c>
      <c r="J7384" s="11">
        <f t="shared" si="244"/>
        <v>188944</v>
      </c>
      <c r="K7384" s="11">
        <f t="shared" si="245"/>
        <v>101999.8256173345</v>
      </c>
      <c r="L7384" s="12">
        <f t="shared" si="247"/>
        <v>1145064.0864104517</v>
      </c>
      <c r="M7384" s="11">
        <f>COUNTIF(E$2:$E7384,E7384)</f>
        <v>532</v>
      </c>
      <c r="N7384" s="13"/>
      <c r="O7384" t="str">
        <f t="shared" si="248"/>
        <v/>
      </c>
    </row>
    <row r="7385" spans="1:15" hidden="1">
      <c r="A7385" s="41" t="s">
        <v>99</v>
      </c>
      <c r="B7385" s="46">
        <v>45782</v>
      </c>
      <c r="C7385" s="8" t="s">
        <v>13</v>
      </c>
      <c r="D7385" s="8" t="s">
        <v>90</v>
      </c>
      <c r="E7385" s="8" t="s">
        <v>90</v>
      </c>
      <c r="F7385" s="9">
        <f t="shared" si="246"/>
        <v>-900000</v>
      </c>
      <c r="G7385" s="9">
        <v>-9</v>
      </c>
      <c r="H7385" s="10">
        <v>-974007</v>
      </c>
      <c r="I7385" s="11">
        <f t="shared" si="243"/>
        <v>19271337053.011097</v>
      </c>
      <c r="J7385" s="11">
        <f t="shared" si="244"/>
        <v>188935</v>
      </c>
      <c r="K7385" s="11">
        <f t="shared" si="245"/>
        <v>101999.8256173345</v>
      </c>
      <c r="L7385" s="12">
        <f t="shared" si="247"/>
        <v>56008.569443989545</v>
      </c>
      <c r="M7385" s="11">
        <f>COUNTIF(E$2:$E7385,E7385)</f>
        <v>533</v>
      </c>
      <c r="N7385" s="13"/>
      <c r="O7385" t="str">
        <f t="shared" si="248"/>
        <v/>
      </c>
    </row>
    <row r="7386" spans="1:15" hidden="1">
      <c r="A7386" s="41" t="s">
        <v>99</v>
      </c>
      <c r="B7386" s="46">
        <v>45782</v>
      </c>
      <c r="C7386" s="8" t="s">
        <v>13</v>
      </c>
      <c r="D7386" s="8" t="s">
        <v>90</v>
      </c>
      <c r="E7386" s="8" t="s">
        <v>90</v>
      </c>
      <c r="F7386" s="9">
        <f t="shared" si="246"/>
        <v>-18400000</v>
      </c>
      <c r="G7386" s="9">
        <v>-184</v>
      </c>
      <c r="H7386" s="10">
        <v>-19913032</v>
      </c>
      <c r="I7386" s="11">
        <f t="shared" si="243"/>
        <v>19252569085.097507</v>
      </c>
      <c r="J7386" s="11">
        <f t="shared" si="244"/>
        <v>188751</v>
      </c>
      <c r="K7386" s="11">
        <f t="shared" si="245"/>
        <v>101999.8256173345</v>
      </c>
      <c r="L7386" s="12">
        <f t="shared" si="247"/>
        <v>1145064.0864104517</v>
      </c>
      <c r="M7386" s="11">
        <f>COUNTIF(E$2:$E7386,E7386)</f>
        <v>534</v>
      </c>
      <c r="N7386" s="13"/>
      <c r="O7386" t="str">
        <f t="shared" si="248"/>
        <v/>
      </c>
    </row>
    <row r="7387" spans="1:15" hidden="1">
      <c r="A7387" s="41" t="s">
        <v>99</v>
      </c>
      <c r="B7387" s="46">
        <v>45782</v>
      </c>
      <c r="C7387" s="8" t="s">
        <v>13</v>
      </c>
      <c r="D7387" s="8" t="s">
        <v>90</v>
      </c>
      <c r="E7387" s="8" t="s">
        <v>90</v>
      </c>
      <c r="F7387" s="9">
        <f t="shared" si="246"/>
        <v>-19300000</v>
      </c>
      <c r="G7387" s="9">
        <v>-193</v>
      </c>
      <c r="H7387" s="10">
        <v>-20887039</v>
      </c>
      <c r="I7387" s="11">
        <f t="shared" si="243"/>
        <v>19232883118.753361</v>
      </c>
      <c r="J7387" s="11">
        <f t="shared" si="244"/>
        <v>188558</v>
      </c>
      <c r="K7387" s="11">
        <f t="shared" si="245"/>
        <v>101999.8256173345</v>
      </c>
      <c r="L7387" s="12">
        <f t="shared" si="247"/>
        <v>1201072.6558544412</v>
      </c>
      <c r="M7387" s="11">
        <f>COUNTIF(E$2:$E7387,E7387)</f>
        <v>535</v>
      </c>
      <c r="N7387" s="13"/>
      <c r="O7387" t="str">
        <f t="shared" si="248"/>
        <v/>
      </c>
    </row>
    <row r="7388" spans="1:15" hidden="1">
      <c r="A7388" s="41" t="s">
        <v>99</v>
      </c>
      <c r="B7388" s="46">
        <v>45782</v>
      </c>
      <c r="C7388" s="8" t="s">
        <v>13</v>
      </c>
      <c r="D7388" s="8" t="s">
        <v>90</v>
      </c>
      <c r="E7388" s="8" t="s">
        <v>90</v>
      </c>
      <c r="F7388" s="9">
        <f t="shared" si="246"/>
        <v>-9200000</v>
      </c>
      <c r="G7388" s="9">
        <v>-92</v>
      </c>
      <c r="H7388" s="10">
        <v>-9956516</v>
      </c>
      <c r="I7388" s="11">
        <f t="shared" si="243"/>
        <v>19223499134.796566</v>
      </c>
      <c r="J7388" s="11">
        <f t="shared" si="244"/>
        <v>188466</v>
      </c>
      <c r="K7388" s="11">
        <f t="shared" si="245"/>
        <v>101999.8256173345</v>
      </c>
      <c r="L7388" s="12">
        <f t="shared" si="247"/>
        <v>572532.04320522584</v>
      </c>
      <c r="M7388" s="11">
        <f>COUNTIF(E$2:$E7388,E7388)</f>
        <v>536</v>
      </c>
      <c r="N7388" s="13"/>
      <c r="O7388" t="str">
        <f t="shared" si="248"/>
        <v/>
      </c>
    </row>
    <row r="7389" spans="1:15" hidden="1">
      <c r="A7389" s="41" t="s">
        <v>99</v>
      </c>
      <c r="B7389" s="46">
        <v>45783</v>
      </c>
      <c r="C7389" s="8" t="s">
        <v>13</v>
      </c>
      <c r="D7389" s="8" t="s">
        <v>15</v>
      </c>
      <c r="E7389" s="8" t="s">
        <v>15</v>
      </c>
      <c r="F7389" s="9">
        <f t="shared" si="246"/>
        <v>24000000</v>
      </c>
      <c r="G7389" s="9">
        <v>240</v>
      </c>
      <c r="H7389" s="10">
        <v>26126640</v>
      </c>
      <c r="I7389" s="11">
        <f t="shared" si="243"/>
        <v>14590049600.739105</v>
      </c>
      <c r="J7389" s="11">
        <f t="shared" si="244"/>
        <v>136412</v>
      </c>
      <c r="K7389" s="11">
        <f t="shared" si="245"/>
        <v>106955.76342799098</v>
      </c>
      <c r="L7389" s="12">
        <f t="shared" si="247"/>
        <v>0</v>
      </c>
      <c r="M7389" s="11">
        <f>COUNTIF(E$2:$E7389,E7389)</f>
        <v>3008</v>
      </c>
      <c r="N7389" s="13"/>
      <c r="O7389" t="str">
        <f t="shared" si="248"/>
        <v/>
      </c>
    </row>
    <row r="7390" spans="1:15" hidden="1">
      <c r="A7390" s="41" t="s">
        <v>99</v>
      </c>
      <c r="B7390" s="46">
        <v>45783</v>
      </c>
      <c r="C7390" s="8" t="s">
        <v>13</v>
      </c>
      <c r="D7390" s="8" t="s">
        <v>15</v>
      </c>
      <c r="E7390" s="8" t="s">
        <v>15</v>
      </c>
      <c r="F7390" s="9">
        <f t="shared" si="246"/>
        <v>2700000</v>
      </c>
      <c r="G7390" s="9">
        <v>27</v>
      </c>
      <c r="H7390" s="10">
        <v>2939247</v>
      </c>
      <c r="I7390" s="11">
        <f t="shared" si="243"/>
        <v>14592988847.739105</v>
      </c>
      <c r="J7390" s="11">
        <f t="shared" si="244"/>
        <v>136439</v>
      </c>
      <c r="K7390" s="11">
        <f t="shared" si="245"/>
        <v>106956.14045646117</v>
      </c>
      <c r="L7390" s="12">
        <f t="shared" si="247"/>
        <v>0</v>
      </c>
      <c r="M7390" s="11">
        <f>COUNTIF(E$2:$E7390,E7390)</f>
        <v>3009</v>
      </c>
      <c r="N7390" s="13"/>
      <c r="O7390" t="str">
        <f t="shared" si="248"/>
        <v/>
      </c>
    </row>
    <row r="7391" spans="1:15" hidden="1">
      <c r="A7391" s="41" t="s">
        <v>99</v>
      </c>
      <c r="B7391" s="46">
        <v>45783</v>
      </c>
      <c r="C7391" s="8" t="s">
        <v>13</v>
      </c>
      <c r="D7391" s="8" t="s">
        <v>15</v>
      </c>
      <c r="E7391" s="8" t="s">
        <v>15</v>
      </c>
      <c r="F7391" s="9">
        <f t="shared" si="246"/>
        <v>9500000</v>
      </c>
      <c r="G7391" s="9">
        <v>95</v>
      </c>
      <c r="H7391" s="10">
        <v>10341795</v>
      </c>
      <c r="I7391" s="11">
        <f t="shared" si="243"/>
        <v>14603330642.739105</v>
      </c>
      <c r="J7391" s="11">
        <f t="shared" si="244"/>
        <v>136534</v>
      </c>
      <c r="K7391" s="11">
        <f t="shared" si="245"/>
        <v>106957.46585274808</v>
      </c>
      <c r="L7391" s="12">
        <f t="shared" si="247"/>
        <v>0</v>
      </c>
      <c r="M7391" s="11">
        <f>COUNTIF(E$2:$E7391,E7391)</f>
        <v>3010</v>
      </c>
      <c r="N7391" s="13"/>
      <c r="O7391" t="str">
        <f t="shared" si="248"/>
        <v/>
      </c>
    </row>
    <row r="7392" spans="1:15" hidden="1">
      <c r="A7392" s="41" t="s">
        <v>99</v>
      </c>
      <c r="B7392" s="46">
        <v>45783</v>
      </c>
      <c r="C7392" s="8" t="s">
        <v>13</v>
      </c>
      <c r="D7392" s="8" t="s">
        <v>15</v>
      </c>
      <c r="E7392" s="8" t="s">
        <v>15</v>
      </c>
      <c r="F7392" s="9">
        <f t="shared" si="246"/>
        <v>18600000</v>
      </c>
      <c r="G7392" s="9">
        <v>186</v>
      </c>
      <c r="H7392" s="10">
        <v>20248146</v>
      </c>
      <c r="I7392" s="11">
        <f t="shared" si="243"/>
        <v>14623578788.739105</v>
      </c>
      <c r="J7392" s="11">
        <f t="shared" si="244"/>
        <v>136720</v>
      </c>
      <c r="K7392" s="11">
        <f t="shared" si="245"/>
        <v>106960.05550569855</v>
      </c>
      <c r="L7392" s="12">
        <f t="shared" si="247"/>
        <v>0</v>
      </c>
      <c r="M7392" s="11">
        <f>COUNTIF(E$2:$E7392,E7392)</f>
        <v>3011</v>
      </c>
      <c r="N7392" s="13"/>
      <c r="O7392" t="str">
        <f t="shared" si="248"/>
        <v/>
      </c>
    </row>
    <row r="7393" spans="1:15" hidden="1">
      <c r="A7393" s="41" t="s">
        <v>99</v>
      </c>
      <c r="B7393" s="46">
        <v>45783</v>
      </c>
      <c r="C7393" s="8" t="s">
        <v>13</v>
      </c>
      <c r="D7393" s="8" t="s">
        <v>15</v>
      </c>
      <c r="E7393" s="8" t="s">
        <v>15</v>
      </c>
      <c r="F7393" s="9">
        <f t="shared" si="246"/>
        <v>9800000</v>
      </c>
      <c r="G7393" s="9">
        <v>98</v>
      </c>
      <c r="H7393" s="10">
        <v>10668378</v>
      </c>
      <c r="I7393" s="11">
        <f t="shared" si="243"/>
        <v>14634247166.739105</v>
      </c>
      <c r="J7393" s="11">
        <f t="shared" si="244"/>
        <v>136818</v>
      </c>
      <c r="K7393" s="11">
        <f t="shared" si="245"/>
        <v>106961.41711426205</v>
      </c>
      <c r="L7393" s="12">
        <f t="shared" si="247"/>
        <v>0</v>
      </c>
      <c r="M7393" s="11">
        <f>COUNTIF(E$2:$E7393,E7393)</f>
        <v>3012</v>
      </c>
      <c r="N7393" s="13"/>
      <c r="O7393" t="str">
        <f t="shared" si="248"/>
        <v/>
      </c>
    </row>
    <row r="7394" spans="1:15" hidden="1">
      <c r="A7394" s="41" t="s">
        <v>99</v>
      </c>
      <c r="B7394" s="46">
        <v>45783</v>
      </c>
      <c r="C7394" s="8" t="s">
        <v>13</v>
      </c>
      <c r="D7394" s="8" t="s">
        <v>15</v>
      </c>
      <c r="E7394" s="8" t="s">
        <v>15</v>
      </c>
      <c r="F7394" s="9">
        <f t="shared" si="246"/>
        <v>16700000</v>
      </c>
      <c r="G7394" s="9">
        <v>167</v>
      </c>
      <c r="H7394" s="10">
        <v>18179787</v>
      </c>
      <c r="I7394" s="11">
        <f t="shared" si="243"/>
        <v>14652426953.739105</v>
      </c>
      <c r="J7394" s="11">
        <f t="shared" si="244"/>
        <v>136985</v>
      </c>
      <c r="K7394" s="11">
        <f t="shared" si="245"/>
        <v>106963.73291775819</v>
      </c>
      <c r="L7394" s="12">
        <f t="shared" si="247"/>
        <v>0</v>
      </c>
      <c r="M7394" s="11">
        <f>COUNTIF(E$2:$E7394,E7394)</f>
        <v>3013</v>
      </c>
      <c r="N7394" s="13"/>
      <c r="O7394" t="str">
        <f t="shared" si="248"/>
        <v/>
      </c>
    </row>
    <row r="7395" spans="1:15" hidden="1">
      <c r="A7395" s="41" t="s">
        <v>99</v>
      </c>
      <c r="B7395" s="46">
        <v>45783</v>
      </c>
      <c r="C7395" s="8" t="s">
        <v>13</v>
      </c>
      <c r="D7395" s="8" t="s">
        <v>14</v>
      </c>
      <c r="E7395" s="8" t="s">
        <v>14</v>
      </c>
      <c r="F7395" s="9">
        <f t="shared" si="246"/>
        <v>1800000</v>
      </c>
      <c r="G7395" s="9">
        <v>18</v>
      </c>
      <c r="H7395" s="10">
        <v>1928988</v>
      </c>
      <c r="I7395" s="11">
        <f t="shared" si="243"/>
        <v>20155279904.780674</v>
      </c>
      <c r="J7395" s="11">
        <f t="shared" si="244"/>
        <v>199957</v>
      </c>
      <c r="K7395" s="11">
        <f t="shared" si="245"/>
        <v>100798.07110919185</v>
      </c>
      <c r="L7395" s="12">
        <f t="shared" si="247"/>
        <v>0</v>
      </c>
      <c r="M7395" s="11">
        <f>COUNTIF(E$2:$E7395,E7395)</f>
        <v>1031</v>
      </c>
      <c r="N7395" s="13"/>
      <c r="O7395" t="str">
        <f t="shared" si="248"/>
        <v/>
      </c>
    </row>
    <row r="7396" spans="1:15" hidden="1">
      <c r="A7396" s="41" t="s">
        <v>99</v>
      </c>
      <c r="B7396" s="46">
        <v>45783</v>
      </c>
      <c r="C7396" s="8" t="s">
        <v>13</v>
      </c>
      <c r="D7396" s="8" t="s">
        <v>15</v>
      </c>
      <c r="E7396" s="8" t="s">
        <v>15</v>
      </c>
      <c r="F7396" s="9">
        <f t="shared" si="246"/>
        <v>900000</v>
      </c>
      <c r="G7396" s="9">
        <v>9</v>
      </c>
      <c r="H7396" s="10">
        <v>979632</v>
      </c>
      <c r="I7396" s="11">
        <f t="shared" si="243"/>
        <v>14653406585.739105</v>
      </c>
      <c r="J7396" s="11">
        <f t="shared" si="244"/>
        <v>136994</v>
      </c>
      <c r="K7396" s="11">
        <f t="shared" si="245"/>
        <v>106963.85670714853</v>
      </c>
      <c r="L7396" s="12">
        <f t="shared" si="247"/>
        <v>0</v>
      </c>
      <c r="M7396" s="11">
        <f>COUNTIF(E$2:$E7396,E7396)</f>
        <v>3014</v>
      </c>
      <c r="N7396" s="13"/>
      <c r="O7396" t="str">
        <f t="shared" si="248"/>
        <v/>
      </c>
    </row>
    <row r="7397" spans="1:15" hidden="1">
      <c r="A7397" s="41" t="s">
        <v>99</v>
      </c>
      <c r="B7397" s="46">
        <v>45783</v>
      </c>
      <c r="C7397" s="8" t="s">
        <v>13</v>
      </c>
      <c r="D7397" s="8" t="s">
        <v>90</v>
      </c>
      <c r="E7397" s="8" t="s">
        <v>90</v>
      </c>
      <c r="F7397" s="9">
        <f t="shared" si="246"/>
        <v>-118200000</v>
      </c>
      <c r="G7397" s="9">
        <v>-1182</v>
      </c>
      <c r="H7397" s="10">
        <v>-127945590</v>
      </c>
      <c r="I7397" s="11">
        <f t="shared" si="243"/>
        <v>19102935340.916878</v>
      </c>
      <c r="J7397" s="11">
        <f t="shared" si="244"/>
        <v>187284</v>
      </c>
      <c r="K7397" s="11">
        <f t="shared" si="245"/>
        <v>101999.8256173345</v>
      </c>
      <c r="L7397" s="12">
        <f t="shared" si="247"/>
        <v>7381796.1203106195</v>
      </c>
      <c r="M7397" s="11">
        <f>COUNTIF(E$2:$E7397,E7397)</f>
        <v>537</v>
      </c>
      <c r="N7397" s="13"/>
      <c r="O7397" t="str">
        <f t="shared" si="248"/>
        <v/>
      </c>
    </row>
    <row r="7398" spans="1:15" hidden="1">
      <c r="A7398" s="41" t="s">
        <v>99</v>
      </c>
      <c r="B7398" s="46">
        <v>45783</v>
      </c>
      <c r="C7398" s="8" t="s">
        <v>13</v>
      </c>
      <c r="D7398" s="8" t="s">
        <v>90</v>
      </c>
      <c r="E7398" s="8" t="s">
        <v>90</v>
      </c>
      <c r="F7398" s="9">
        <f t="shared" si="246"/>
        <v>-28300000</v>
      </c>
      <c r="G7398" s="9">
        <v>-283</v>
      </c>
      <c r="H7398" s="10">
        <v>-30633335</v>
      </c>
      <c r="I7398" s="11">
        <f t="shared" si="243"/>
        <v>19074069390.267174</v>
      </c>
      <c r="J7398" s="11">
        <f t="shared" si="244"/>
        <v>187001</v>
      </c>
      <c r="K7398" s="11">
        <f t="shared" si="245"/>
        <v>101999.8256173345</v>
      </c>
      <c r="L7398" s="12">
        <f t="shared" si="247"/>
        <v>1767384.3502943367</v>
      </c>
      <c r="M7398" s="11">
        <f>COUNTIF(E$2:$E7398,E7398)</f>
        <v>538</v>
      </c>
      <c r="N7398" s="13"/>
      <c r="O7398" t="str">
        <f t="shared" si="248"/>
        <v/>
      </c>
    </row>
    <row r="7399" spans="1:15" hidden="1">
      <c r="A7399" s="41" t="s">
        <v>99</v>
      </c>
      <c r="B7399" s="46">
        <v>45783</v>
      </c>
      <c r="C7399" s="8" t="s">
        <v>13</v>
      </c>
      <c r="D7399" s="8" t="s">
        <v>90</v>
      </c>
      <c r="E7399" s="8" t="s">
        <v>90</v>
      </c>
      <c r="F7399" s="9">
        <f t="shared" si="246"/>
        <v>-22600000</v>
      </c>
      <c r="G7399" s="9">
        <v>-226</v>
      </c>
      <c r="H7399" s="10">
        <v>-24463370</v>
      </c>
      <c r="I7399" s="11">
        <f t="shared" ref="I7399:I7462" si="249">IF(H7399&gt;=0,IF(M7399=1,H7399,SUMIFS(I:I,E:E,E7399,M:M,M7399-1)+H7399),SUMIFS(I:I,E:E,E7399,M:M,M7399-1)+K7399*G7399)</f>
        <v>19051017429.677654</v>
      </c>
      <c r="J7399" s="11">
        <f t="shared" ref="J7399:J7462" si="250">IF(M7399=1,G7399,SUMIFS($J:$J,$E:$E,E7399,$M:$M,M7399-1)+G7399)</f>
        <v>186775</v>
      </c>
      <c r="K7399" s="11">
        <f t="shared" ref="K7399:K7462" si="251">IF(H7399&gt;=0,I7399/J7399,SUMIFS($K:$K,$E:$E,E7399,$M:$M,M7399-1))</f>
        <v>101999.8256173345</v>
      </c>
      <c r="L7399" s="12">
        <f t="shared" si="247"/>
        <v>1411409.4104824029</v>
      </c>
      <c r="M7399" s="11">
        <f>COUNTIF(E$2:$E7399,E7399)</f>
        <v>539</v>
      </c>
      <c r="N7399" s="13"/>
      <c r="O7399" t="str">
        <f t="shared" si="248"/>
        <v/>
      </c>
    </row>
    <row r="7400" spans="1:15" hidden="1">
      <c r="A7400" s="41" t="s">
        <v>99</v>
      </c>
      <c r="B7400" s="46">
        <v>45783</v>
      </c>
      <c r="C7400" s="8" t="s">
        <v>13</v>
      </c>
      <c r="D7400" s="8" t="s">
        <v>90</v>
      </c>
      <c r="E7400" s="8" t="s">
        <v>90</v>
      </c>
      <c r="F7400" s="9">
        <f t="shared" ref="F7400:F7463" si="252">100000*G7400</f>
        <v>-9200000</v>
      </c>
      <c r="G7400" s="9">
        <v>-92</v>
      </c>
      <c r="H7400" s="10">
        <v>-9958540</v>
      </c>
      <c r="I7400" s="11">
        <f t="shared" si="249"/>
        <v>19041633445.72086</v>
      </c>
      <c r="J7400" s="11">
        <f t="shared" si="250"/>
        <v>186683</v>
      </c>
      <c r="K7400" s="11">
        <f t="shared" si="251"/>
        <v>101999.8256173345</v>
      </c>
      <c r="L7400" s="12">
        <f t="shared" ref="L7400:L7463" si="253">IF(G7400&lt;0,K7400*G7400-H7400,0)</f>
        <v>574556.04320522584</v>
      </c>
      <c r="M7400" s="11">
        <f>COUNTIF(E$2:$E7400,E7400)</f>
        <v>540</v>
      </c>
      <c r="N7400" s="13"/>
      <c r="O7400" t="str">
        <f t="shared" si="248"/>
        <v/>
      </c>
    </row>
    <row r="7401" spans="1:15" hidden="1">
      <c r="A7401" s="41" t="s">
        <v>99</v>
      </c>
      <c r="B7401" s="46">
        <v>45783</v>
      </c>
      <c r="C7401" s="8" t="s">
        <v>13</v>
      </c>
      <c r="D7401" s="8" t="s">
        <v>15</v>
      </c>
      <c r="E7401" s="8" t="s">
        <v>15</v>
      </c>
      <c r="F7401" s="9">
        <f t="shared" si="252"/>
        <v>27900000</v>
      </c>
      <c r="G7401" s="9">
        <v>279</v>
      </c>
      <c r="H7401" s="10">
        <v>30361338</v>
      </c>
      <c r="I7401" s="11">
        <f t="shared" si="249"/>
        <v>14683767923.739105</v>
      </c>
      <c r="J7401" s="11">
        <f t="shared" si="250"/>
        <v>137273</v>
      </c>
      <c r="K7401" s="11">
        <f t="shared" si="251"/>
        <v>106967.63328359622</v>
      </c>
      <c r="L7401" s="12">
        <f t="shared" si="253"/>
        <v>0</v>
      </c>
      <c r="M7401" s="11">
        <f>COUNTIF(E$2:$E7401,E7401)</f>
        <v>3015</v>
      </c>
      <c r="N7401" s="13"/>
      <c r="O7401" t="str">
        <f t="shared" si="248"/>
        <v/>
      </c>
    </row>
    <row r="7402" spans="1:15" hidden="1">
      <c r="A7402" s="41" t="s">
        <v>99</v>
      </c>
      <c r="B7402" s="46">
        <v>45783</v>
      </c>
      <c r="C7402" s="8" t="s">
        <v>13</v>
      </c>
      <c r="D7402" s="8" t="s">
        <v>90</v>
      </c>
      <c r="E7402" s="8" t="s">
        <v>90</v>
      </c>
      <c r="F7402" s="9">
        <f t="shared" si="252"/>
        <v>-55100000</v>
      </c>
      <c r="G7402" s="9">
        <v>-551</v>
      </c>
      <c r="H7402" s="10">
        <v>-59642995</v>
      </c>
      <c r="I7402" s="11">
        <f t="shared" si="249"/>
        <v>18985431541.80571</v>
      </c>
      <c r="J7402" s="11">
        <f t="shared" si="250"/>
        <v>186132</v>
      </c>
      <c r="K7402" s="11">
        <f t="shared" si="251"/>
        <v>101999.8256173345</v>
      </c>
      <c r="L7402" s="12">
        <f t="shared" si="253"/>
        <v>3441091.0848486871</v>
      </c>
      <c r="M7402" s="11">
        <f>COUNTIF(E$2:$E7402,E7402)</f>
        <v>541</v>
      </c>
      <c r="N7402" s="13"/>
      <c r="O7402" t="str">
        <f t="shared" si="248"/>
        <v/>
      </c>
    </row>
    <row r="7403" spans="1:15" hidden="1">
      <c r="A7403" s="41" t="s">
        <v>99</v>
      </c>
      <c r="B7403" s="46">
        <v>45783</v>
      </c>
      <c r="C7403" s="8" t="s">
        <v>13</v>
      </c>
      <c r="D7403" s="8" t="s">
        <v>90</v>
      </c>
      <c r="E7403" s="8" t="s">
        <v>90</v>
      </c>
      <c r="F7403" s="9">
        <f t="shared" si="252"/>
        <v>-46100000</v>
      </c>
      <c r="G7403" s="9">
        <v>-461</v>
      </c>
      <c r="H7403" s="10">
        <v>-49900945</v>
      </c>
      <c r="I7403" s="11">
        <f t="shared" si="249"/>
        <v>18938409622.196117</v>
      </c>
      <c r="J7403" s="11">
        <f t="shared" si="250"/>
        <v>185671</v>
      </c>
      <c r="K7403" s="11">
        <f t="shared" si="251"/>
        <v>101999.8256173345</v>
      </c>
      <c r="L7403" s="12">
        <f t="shared" si="253"/>
        <v>2879025.3904087991</v>
      </c>
      <c r="M7403" s="11">
        <f>COUNTIF(E$2:$E7403,E7403)</f>
        <v>542</v>
      </c>
      <c r="N7403" s="13"/>
      <c r="O7403" t="str">
        <f t="shared" si="248"/>
        <v/>
      </c>
    </row>
    <row r="7404" spans="1:15" hidden="1">
      <c r="A7404" s="41" t="s">
        <v>99</v>
      </c>
      <c r="B7404" s="46">
        <v>45783</v>
      </c>
      <c r="C7404" s="8" t="s">
        <v>13</v>
      </c>
      <c r="D7404" s="8" t="s">
        <v>90</v>
      </c>
      <c r="E7404" s="8" t="s">
        <v>90</v>
      </c>
      <c r="F7404" s="9">
        <f t="shared" si="252"/>
        <v>-4700000</v>
      </c>
      <c r="G7404" s="9">
        <v>-47</v>
      </c>
      <c r="H7404" s="10">
        <v>-5087515</v>
      </c>
      <c r="I7404" s="11">
        <f t="shared" si="249"/>
        <v>18933615630.392101</v>
      </c>
      <c r="J7404" s="11">
        <f t="shared" si="250"/>
        <v>185624</v>
      </c>
      <c r="K7404" s="11">
        <f t="shared" si="251"/>
        <v>101999.8256173345</v>
      </c>
      <c r="L7404" s="12">
        <f t="shared" si="253"/>
        <v>293523.19598527811</v>
      </c>
      <c r="M7404" s="11">
        <f>COUNTIF(E$2:$E7404,E7404)</f>
        <v>543</v>
      </c>
      <c r="N7404" s="13"/>
      <c r="O7404" t="str">
        <f t="shared" si="248"/>
        <v/>
      </c>
    </row>
    <row r="7405" spans="1:15" hidden="1">
      <c r="A7405" s="41" t="s">
        <v>99</v>
      </c>
      <c r="B7405" s="46">
        <v>45783</v>
      </c>
      <c r="C7405" s="8" t="s">
        <v>13</v>
      </c>
      <c r="D7405" s="8" t="s">
        <v>90</v>
      </c>
      <c r="E7405" s="8" t="s">
        <v>90</v>
      </c>
      <c r="F7405" s="9">
        <f t="shared" si="252"/>
        <v>-18400000</v>
      </c>
      <c r="G7405" s="9">
        <v>-184</v>
      </c>
      <c r="H7405" s="10">
        <v>-19917080</v>
      </c>
      <c r="I7405" s="11">
        <f t="shared" si="249"/>
        <v>18914847662.478512</v>
      </c>
      <c r="J7405" s="11">
        <f t="shared" si="250"/>
        <v>185440</v>
      </c>
      <c r="K7405" s="11">
        <f t="shared" si="251"/>
        <v>101999.8256173345</v>
      </c>
      <c r="L7405" s="12">
        <f t="shared" si="253"/>
        <v>1149112.0864104517</v>
      </c>
      <c r="M7405" s="11">
        <f>COUNTIF(E$2:$E7405,E7405)</f>
        <v>544</v>
      </c>
      <c r="N7405" s="13"/>
      <c r="O7405" t="str">
        <f t="shared" si="248"/>
        <v/>
      </c>
    </row>
    <row r="7406" spans="1:15" hidden="1">
      <c r="A7406" s="41" t="s">
        <v>99</v>
      </c>
      <c r="B7406" s="46">
        <v>45783</v>
      </c>
      <c r="C7406" s="8" t="s">
        <v>13</v>
      </c>
      <c r="D7406" s="8" t="s">
        <v>15</v>
      </c>
      <c r="E7406" s="8" t="s">
        <v>15</v>
      </c>
      <c r="F7406" s="9">
        <f t="shared" si="252"/>
        <v>2300000</v>
      </c>
      <c r="G7406" s="9">
        <v>23</v>
      </c>
      <c r="H7406" s="10">
        <v>2502906</v>
      </c>
      <c r="I7406" s="11">
        <f t="shared" si="249"/>
        <v>14686270829.739105</v>
      </c>
      <c r="J7406" s="11">
        <f t="shared" si="250"/>
        <v>137296</v>
      </c>
      <c r="K7406" s="11">
        <f t="shared" si="251"/>
        <v>106967.94392945974</v>
      </c>
      <c r="L7406" s="12">
        <f t="shared" si="253"/>
        <v>0</v>
      </c>
      <c r="M7406" s="11">
        <f>COUNTIF(E$2:$E7406,E7406)</f>
        <v>3016</v>
      </c>
      <c r="N7406" s="13"/>
      <c r="O7406" t="str">
        <f t="shared" si="248"/>
        <v/>
      </c>
    </row>
    <row r="7407" spans="1:15" hidden="1">
      <c r="A7407" s="41" t="s">
        <v>99</v>
      </c>
      <c r="B7407" s="46">
        <v>45783</v>
      </c>
      <c r="C7407" s="8" t="s">
        <v>13</v>
      </c>
      <c r="D7407" s="8" t="s">
        <v>90</v>
      </c>
      <c r="E7407" s="8" t="s">
        <v>90</v>
      </c>
      <c r="F7407" s="9">
        <f t="shared" si="252"/>
        <v>-18000000</v>
      </c>
      <c r="G7407" s="9">
        <v>-180</v>
      </c>
      <c r="H7407" s="10">
        <v>-19484100</v>
      </c>
      <c r="I7407" s="11">
        <f t="shared" si="249"/>
        <v>18896487693.867393</v>
      </c>
      <c r="J7407" s="11">
        <f t="shared" si="250"/>
        <v>185260</v>
      </c>
      <c r="K7407" s="11">
        <f t="shared" si="251"/>
        <v>101999.8256173345</v>
      </c>
      <c r="L7407" s="12">
        <f t="shared" si="253"/>
        <v>1124131.3888797909</v>
      </c>
      <c r="M7407" s="11">
        <f>COUNTIF(E$2:$E7407,E7407)</f>
        <v>545</v>
      </c>
      <c r="N7407" s="13"/>
      <c r="O7407" t="str">
        <f t="shared" si="248"/>
        <v/>
      </c>
    </row>
    <row r="7408" spans="1:15" hidden="1">
      <c r="A7408" s="41" t="s">
        <v>99</v>
      </c>
      <c r="B7408" s="46">
        <v>45783</v>
      </c>
      <c r="C7408" s="8" t="s">
        <v>13</v>
      </c>
      <c r="D7408" s="8" t="s">
        <v>90</v>
      </c>
      <c r="E7408" s="8" t="s">
        <v>90</v>
      </c>
      <c r="F7408" s="9">
        <f t="shared" si="252"/>
        <v>-9200000</v>
      </c>
      <c r="G7408" s="9">
        <v>-92</v>
      </c>
      <c r="H7408" s="10">
        <v>-9958540</v>
      </c>
      <c r="I7408" s="11">
        <f t="shared" si="249"/>
        <v>18887103709.910599</v>
      </c>
      <c r="J7408" s="11">
        <f t="shared" si="250"/>
        <v>185168</v>
      </c>
      <c r="K7408" s="11">
        <f t="shared" si="251"/>
        <v>101999.8256173345</v>
      </c>
      <c r="L7408" s="12">
        <f t="shared" si="253"/>
        <v>574556.04320522584</v>
      </c>
      <c r="M7408" s="11">
        <f>COUNTIF(E$2:$E7408,E7408)</f>
        <v>546</v>
      </c>
      <c r="N7408" s="13"/>
      <c r="O7408" t="str">
        <f t="shared" si="248"/>
        <v/>
      </c>
    </row>
    <row r="7409" spans="1:15" hidden="1">
      <c r="A7409" s="41" t="s">
        <v>99</v>
      </c>
      <c r="B7409" s="46">
        <v>45783</v>
      </c>
      <c r="C7409" s="8" t="s">
        <v>13</v>
      </c>
      <c r="D7409" s="8" t="s">
        <v>90</v>
      </c>
      <c r="E7409" s="8" t="s">
        <v>90</v>
      </c>
      <c r="F7409" s="9">
        <f t="shared" si="252"/>
        <v>-1300000</v>
      </c>
      <c r="G7409" s="9">
        <v>-13</v>
      </c>
      <c r="H7409" s="10">
        <v>-1407185</v>
      </c>
      <c r="I7409" s="11">
        <f t="shared" si="249"/>
        <v>18885777712.177574</v>
      </c>
      <c r="J7409" s="11">
        <f t="shared" si="250"/>
        <v>185155</v>
      </c>
      <c r="K7409" s="11">
        <f t="shared" si="251"/>
        <v>101999.8256173345</v>
      </c>
      <c r="L7409" s="12">
        <f t="shared" si="253"/>
        <v>81187.266974651488</v>
      </c>
      <c r="M7409" s="11">
        <f>COUNTIF(E$2:$E7409,E7409)</f>
        <v>547</v>
      </c>
      <c r="N7409" s="13"/>
      <c r="O7409" t="str">
        <f t="shared" si="248"/>
        <v/>
      </c>
    </row>
    <row r="7410" spans="1:15" hidden="1">
      <c r="A7410" s="41" t="s">
        <v>99</v>
      </c>
      <c r="B7410" s="46">
        <v>45783</v>
      </c>
      <c r="C7410" s="8" t="s">
        <v>13</v>
      </c>
      <c r="D7410" s="8" t="s">
        <v>90</v>
      </c>
      <c r="E7410" s="8" t="s">
        <v>90</v>
      </c>
      <c r="F7410" s="9">
        <f t="shared" si="252"/>
        <v>-8100000</v>
      </c>
      <c r="G7410" s="9">
        <v>-81</v>
      </c>
      <c r="H7410" s="10">
        <v>-8767845</v>
      </c>
      <c r="I7410" s="11">
        <f t="shared" si="249"/>
        <v>18877515726.30257</v>
      </c>
      <c r="J7410" s="11">
        <f t="shared" si="250"/>
        <v>185074</v>
      </c>
      <c r="K7410" s="11">
        <f t="shared" si="251"/>
        <v>101999.8256173345</v>
      </c>
      <c r="L7410" s="12">
        <f t="shared" si="253"/>
        <v>505859.12499590591</v>
      </c>
      <c r="M7410" s="11">
        <f>COUNTIF(E$2:$E7410,E7410)</f>
        <v>548</v>
      </c>
      <c r="N7410" s="13"/>
      <c r="O7410" t="str">
        <f t="shared" si="248"/>
        <v/>
      </c>
    </row>
    <row r="7411" spans="1:15" hidden="1">
      <c r="A7411" s="41" t="s">
        <v>99</v>
      </c>
      <c r="B7411" s="46">
        <v>45783</v>
      </c>
      <c r="C7411" s="8" t="s">
        <v>13</v>
      </c>
      <c r="D7411" s="8" t="s">
        <v>90</v>
      </c>
      <c r="E7411" s="8" t="s">
        <v>90</v>
      </c>
      <c r="F7411" s="9">
        <f t="shared" si="252"/>
        <v>-238200000</v>
      </c>
      <c r="G7411" s="9">
        <v>-2382</v>
      </c>
      <c r="H7411" s="10">
        <v>-257839590</v>
      </c>
      <c r="I7411" s="11">
        <f t="shared" si="249"/>
        <v>18634552141.682079</v>
      </c>
      <c r="J7411" s="11">
        <f t="shared" si="250"/>
        <v>182692</v>
      </c>
      <c r="K7411" s="11">
        <f t="shared" si="251"/>
        <v>101999.8256173345</v>
      </c>
      <c r="L7411" s="12">
        <f t="shared" si="253"/>
        <v>14876005.379509211</v>
      </c>
      <c r="M7411" s="11">
        <f>COUNTIF(E$2:$E7411,E7411)</f>
        <v>549</v>
      </c>
      <c r="N7411" s="13"/>
      <c r="O7411" t="str">
        <f t="shared" si="248"/>
        <v/>
      </c>
    </row>
    <row r="7412" spans="1:15" hidden="1">
      <c r="A7412" s="41" t="s">
        <v>99</v>
      </c>
      <c r="B7412" s="46">
        <v>45783</v>
      </c>
      <c r="C7412" s="8" t="s">
        <v>13</v>
      </c>
      <c r="D7412" s="8" t="s">
        <v>90</v>
      </c>
      <c r="E7412" s="8" t="s">
        <v>90</v>
      </c>
      <c r="F7412" s="9">
        <f t="shared" si="252"/>
        <v>-1400000</v>
      </c>
      <c r="G7412" s="9">
        <v>-14</v>
      </c>
      <c r="H7412" s="10">
        <v>-1515430</v>
      </c>
      <c r="I7412" s="11">
        <f t="shared" si="249"/>
        <v>18633124144.123436</v>
      </c>
      <c r="J7412" s="11">
        <f t="shared" si="250"/>
        <v>182678</v>
      </c>
      <c r="K7412" s="11">
        <f t="shared" si="251"/>
        <v>101999.8256173345</v>
      </c>
      <c r="L7412" s="12">
        <f t="shared" si="253"/>
        <v>87432.441357316915</v>
      </c>
      <c r="M7412" s="11">
        <f>COUNTIF(E$2:$E7412,E7412)</f>
        <v>550</v>
      </c>
      <c r="N7412" s="13"/>
      <c r="O7412" t="str">
        <f t="shared" si="248"/>
        <v/>
      </c>
    </row>
    <row r="7413" spans="1:15" hidden="1">
      <c r="A7413" s="41" t="s">
        <v>99</v>
      </c>
      <c r="B7413" s="46">
        <v>45783</v>
      </c>
      <c r="C7413" s="8" t="s">
        <v>13</v>
      </c>
      <c r="D7413" s="8" t="s">
        <v>90</v>
      </c>
      <c r="E7413" s="8" t="s">
        <v>90</v>
      </c>
      <c r="F7413" s="9">
        <f t="shared" si="252"/>
        <v>-92300000</v>
      </c>
      <c r="G7413" s="9">
        <v>-923</v>
      </c>
      <c r="H7413" s="10">
        <v>-99910135</v>
      </c>
      <c r="I7413" s="11">
        <f t="shared" si="249"/>
        <v>18538978305.078636</v>
      </c>
      <c r="J7413" s="11">
        <f t="shared" si="250"/>
        <v>181755</v>
      </c>
      <c r="K7413" s="11">
        <f t="shared" si="251"/>
        <v>101999.8256173345</v>
      </c>
      <c r="L7413" s="12">
        <f t="shared" si="253"/>
        <v>5764295.9552002549</v>
      </c>
      <c r="M7413" s="11">
        <f>COUNTIF(E$2:$E7413,E7413)</f>
        <v>551</v>
      </c>
      <c r="N7413" s="13"/>
      <c r="O7413" t="str">
        <f t="shared" si="248"/>
        <v/>
      </c>
    </row>
    <row r="7414" spans="1:15" hidden="1">
      <c r="A7414" s="41" t="s">
        <v>99</v>
      </c>
      <c r="B7414" s="46">
        <v>45783</v>
      </c>
      <c r="C7414" s="8" t="s">
        <v>13</v>
      </c>
      <c r="D7414" s="8" t="s">
        <v>90</v>
      </c>
      <c r="E7414" s="8" t="s">
        <v>90</v>
      </c>
      <c r="F7414" s="9">
        <f t="shared" si="252"/>
        <v>-4600000</v>
      </c>
      <c r="G7414" s="9">
        <v>-46</v>
      </c>
      <c r="H7414" s="10">
        <v>-4979270</v>
      </c>
      <c r="I7414" s="11">
        <f t="shared" si="249"/>
        <v>18534286313.100239</v>
      </c>
      <c r="J7414" s="11">
        <f t="shared" si="250"/>
        <v>181709</v>
      </c>
      <c r="K7414" s="11">
        <f t="shared" si="251"/>
        <v>101999.8256173345</v>
      </c>
      <c r="L7414" s="12">
        <f t="shared" si="253"/>
        <v>287278.02160261292</v>
      </c>
      <c r="M7414" s="11">
        <f>COUNTIF(E$2:$E7414,E7414)</f>
        <v>552</v>
      </c>
      <c r="N7414" s="13"/>
      <c r="O7414" t="str">
        <f t="shared" si="248"/>
        <v/>
      </c>
    </row>
    <row r="7415" spans="1:15" hidden="1">
      <c r="A7415" s="41" t="s">
        <v>99</v>
      </c>
      <c r="B7415" s="46">
        <v>45783</v>
      </c>
      <c r="C7415" s="8" t="s">
        <v>13</v>
      </c>
      <c r="D7415" s="8" t="s">
        <v>90</v>
      </c>
      <c r="E7415" s="8" t="s">
        <v>90</v>
      </c>
      <c r="F7415" s="9">
        <f t="shared" si="252"/>
        <v>-1800000</v>
      </c>
      <c r="G7415" s="9">
        <v>-18</v>
      </c>
      <c r="H7415" s="10">
        <v>-1948410</v>
      </c>
      <c r="I7415" s="11">
        <f t="shared" si="249"/>
        <v>18532450316.239128</v>
      </c>
      <c r="J7415" s="11">
        <f t="shared" si="250"/>
        <v>181691</v>
      </c>
      <c r="K7415" s="11">
        <f t="shared" si="251"/>
        <v>101999.8256173345</v>
      </c>
      <c r="L7415" s="12">
        <f t="shared" si="253"/>
        <v>112413.13888797909</v>
      </c>
      <c r="M7415" s="11">
        <f>COUNTIF(E$2:$E7415,E7415)</f>
        <v>553</v>
      </c>
      <c r="N7415" s="13"/>
      <c r="O7415" t="str">
        <f t="shared" si="248"/>
        <v/>
      </c>
    </row>
    <row r="7416" spans="1:15" hidden="1">
      <c r="A7416" s="41" t="s">
        <v>99</v>
      </c>
      <c r="B7416" s="46">
        <v>45783</v>
      </c>
      <c r="C7416" s="8" t="s">
        <v>13</v>
      </c>
      <c r="D7416" s="8" t="s">
        <v>14</v>
      </c>
      <c r="E7416" s="8" t="s">
        <v>14</v>
      </c>
      <c r="F7416" s="9">
        <f t="shared" si="252"/>
        <v>9500000</v>
      </c>
      <c r="G7416" s="9">
        <v>95</v>
      </c>
      <c r="H7416" s="10">
        <v>10136595</v>
      </c>
      <c r="I7416" s="11">
        <f t="shared" si="249"/>
        <v>20165416499.780674</v>
      </c>
      <c r="J7416" s="11">
        <f t="shared" si="250"/>
        <v>200052</v>
      </c>
      <c r="K7416" s="11">
        <f t="shared" si="251"/>
        <v>100800.87427159275</v>
      </c>
      <c r="L7416" s="12">
        <f t="shared" si="253"/>
        <v>0</v>
      </c>
      <c r="M7416" s="11">
        <f>COUNTIF(E$2:$E7416,E7416)</f>
        <v>1032</v>
      </c>
      <c r="N7416" s="13"/>
      <c r="O7416" t="str">
        <f t="shared" si="248"/>
        <v/>
      </c>
    </row>
    <row r="7417" spans="1:15" hidden="1">
      <c r="A7417" s="41" t="s">
        <v>99</v>
      </c>
      <c r="B7417" s="46">
        <v>45783</v>
      </c>
      <c r="C7417" s="8" t="s">
        <v>13</v>
      </c>
      <c r="D7417" s="8" t="s">
        <v>15</v>
      </c>
      <c r="E7417" s="8" t="s">
        <v>15</v>
      </c>
      <c r="F7417" s="9">
        <f t="shared" si="252"/>
        <v>155100000</v>
      </c>
      <c r="G7417" s="9">
        <v>1551</v>
      </c>
      <c r="H7417" s="10">
        <v>168903900</v>
      </c>
      <c r="I7417" s="11">
        <f t="shared" si="249"/>
        <v>14855174729.739105</v>
      </c>
      <c r="J7417" s="11">
        <f t="shared" si="250"/>
        <v>138847</v>
      </c>
      <c r="K7417" s="11">
        <f t="shared" si="251"/>
        <v>106989.52609519186</v>
      </c>
      <c r="L7417" s="12">
        <f t="shared" si="253"/>
        <v>0</v>
      </c>
      <c r="M7417" s="11">
        <f>COUNTIF(E$2:$E7417,E7417)</f>
        <v>3017</v>
      </c>
      <c r="N7417" s="13"/>
      <c r="O7417" t="str">
        <f t="shared" si="248"/>
        <v/>
      </c>
    </row>
    <row r="7418" spans="1:15" hidden="1">
      <c r="A7418" s="41" t="s">
        <v>99</v>
      </c>
      <c r="B7418" s="46">
        <v>45783</v>
      </c>
      <c r="C7418" s="8" t="s">
        <v>13</v>
      </c>
      <c r="D7418" s="8" t="s">
        <v>15</v>
      </c>
      <c r="E7418" s="8" t="s">
        <v>15</v>
      </c>
      <c r="F7418" s="9">
        <f t="shared" si="252"/>
        <v>141600000</v>
      </c>
      <c r="G7418" s="9">
        <v>1416</v>
      </c>
      <c r="H7418" s="10">
        <v>154202400</v>
      </c>
      <c r="I7418" s="11">
        <f t="shared" si="249"/>
        <v>15009377129.739105</v>
      </c>
      <c r="J7418" s="11">
        <f t="shared" si="250"/>
        <v>140263</v>
      </c>
      <c r="K7418" s="11">
        <f t="shared" si="251"/>
        <v>107008.81294239468</v>
      </c>
      <c r="L7418" s="12">
        <f t="shared" si="253"/>
        <v>0</v>
      </c>
      <c r="M7418" s="11">
        <f>COUNTIF(E$2:$E7418,E7418)</f>
        <v>3018</v>
      </c>
      <c r="N7418" s="13"/>
      <c r="O7418" t="str">
        <f t="shared" si="248"/>
        <v/>
      </c>
    </row>
    <row r="7419" spans="1:15" hidden="1">
      <c r="A7419" s="41" t="s">
        <v>99</v>
      </c>
      <c r="B7419" s="46">
        <v>45783</v>
      </c>
      <c r="C7419" s="8" t="s">
        <v>13</v>
      </c>
      <c r="D7419" s="8" t="s">
        <v>90</v>
      </c>
      <c r="E7419" s="8" t="s">
        <v>90</v>
      </c>
      <c r="F7419" s="9">
        <f t="shared" si="252"/>
        <v>-1000000</v>
      </c>
      <c r="G7419" s="9">
        <v>-10</v>
      </c>
      <c r="H7419" s="10">
        <v>-1082450</v>
      </c>
      <c r="I7419" s="11">
        <f t="shared" si="249"/>
        <v>18531430317.982956</v>
      </c>
      <c r="J7419" s="11">
        <f t="shared" si="250"/>
        <v>181681</v>
      </c>
      <c r="K7419" s="11">
        <f t="shared" si="251"/>
        <v>101999.8256173345</v>
      </c>
      <c r="L7419" s="12">
        <f t="shared" si="253"/>
        <v>62451.743826654973</v>
      </c>
      <c r="M7419" s="11">
        <f>COUNTIF(E$2:$E7419,E7419)</f>
        <v>554</v>
      </c>
      <c r="N7419" s="13"/>
      <c r="O7419" t="str">
        <f t="shared" si="248"/>
        <v/>
      </c>
    </row>
    <row r="7420" spans="1:15" hidden="1">
      <c r="A7420" s="41" t="s">
        <v>99</v>
      </c>
      <c r="B7420" s="46">
        <v>45783</v>
      </c>
      <c r="C7420" s="8" t="s">
        <v>13</v>
      </c>
      <c r="D7420" s="8" t="s">
        <v>90</v>
      </c>
      <c r="E7420" s="8" t="s">
        <v>90</v>
      </c>
      <c r="F7420" s="9">
        <f t="shared" si="252"/>
        <v>-3500000</v>
      </c>
      <c r="G7420" s="9">
        <v>-35</v>
      </c>
      <c r="H7420" s="10">
        <v>-3788575</v>
      </c>
      <c r="I7420" s="11">
        <f t="shared" si="249"/>
        <v>18527860324.086349</v>
      </c>
      <c r="J7420" s="11">
        <f t="shared" si="250"/>
        <v>181646</v>
      </c>
      <c r="K7420" s="11">
        <f t="shared" si="251"/>
        <v>101999.8256173345</v>
      </c>
      <c r="L7420" s="12">
        <f t="shared" si="253"/>
        <v>218581.10339329252</v>
      </c>
      <c r="M7420" s="11">
        <f>COUNTIF(E$2:$E7420,E7420)</f>
        <v>555</v>
      </c>
      <c r="N7420" s="13"/>
      <c r="O7420" t="str">
        <f t="shared" si="248"/>
        <v/>
      </c>
    </row>
    <row r="7421" spans="1:15" hidden="1">
      <c r="A7421" s="41" t="s">
        <v>99</v>
      </c>
      <c r="B7421" s="46">
        <v>45783</v>
      </c>
      <c r="C7421" s="8" t="s">
        <v>13</v>
      </c>
      <c r="D7421" s="8" t="s">
        <v>90</v>
      </c>
      <c r="E7421" s="8" t="s">
        <v>90</v>
      </c>
      <c r="F7421" s="9">
        <f t="shared" si="252"/>
        <v>-1000000</v>
      </c>
      <c r="G7421" s="9">
        <v>-10</v>
      </c>
      <c r="H7421" s="10">
        <v>-1082450</v>
      </c>
      <c r="I7421" s="11">
        <f t="shared" si="249"/>
        <v>18526840325.830177</v>
      </c>
      <c r="J7421" s="11">
        <f t="shared" si="250"/>
        <v>181636</v>
      </c>
      <c r="K7421" s="11">
        <f t="shared" si="251"/>
        <v>101999.8256173345</v>
      </c>
      <c r="L7421" s="12">
        <f t="shared" si="253"/>
        <v>62451.743826654973</v>
      </c>
      <c r="M7421" s="11">
        <f>COUNTIF(E$2:$E7421,E7421)</f>
        <v>556</v>
      </c>
      <c r="N7421" s="13"/>
      <c r="O7421" t="str">
        <f t="shared" si="248"/>
        <v/>
      </c>
    </row>
    <row r="7422" spans="1:15" hidden="1">
      <c r="A7422" s="41" t="s">
        <v>99</v>
      </c>
      <c r="B7422" s="46">
        <v>45783</v>
      </c>
      <c r="C7422" s="8" t="s">
        <v>13</v>
      </c>
      <c r="D7422" s="8" t="s">
        <v>90</v>
      </c>
      <c r="E7422" s="8" t="s">
        <v>90</v>
      </c>
      <c r="F7422" s="9">
        <f t="shared" si="252"/>
        <v>-1000000</v>
      </c>
      <c r="G7422" s="9">
        <v>-10</v>
      </c>
      <c r="H7422" s="10">
        <v>-1082450</v>
      </c>
      <c r="I7422" s="11">
        <f t="shared" si="249"/>
        <v>18525820327.574005</v>
      </c>
      <c r="J7422" s="11">
        <f t="shared" si="250"/>
        <v>181626</v>
      </c>
      <c r="K7422" s="11">
        <f t="shared" si="251"/>
        <v>101999.8256173345</v>
      </c>
      <c r="L7422" s="12">
        <f t="shared" si="253"/>
        <v>62451.743826654973</v>
      </c>
      <c r="M7422" s="11">
        <f>COUNTIF(E$2:$E7422,E7422)</f>
        <v>557</v>
      </c>
      <c r="N7422" s="13"/>
      <c r="O7422" t="str">
        <f t="shared" si="248"/>
        <v/>
      </c>
    </row>
    <row r="7423" spans="1:15" hidden="1">
      <c r="A7423" s="41" t="s">
        <v>99</v>
      </c>
      <c r="B7423" s="46">
        <v>45783</v>
      </c>
      <c r="C7423" s="8" t="s">
        <v>13</v>
      </c>
      <c r="D7423" s="8" t="s">
        <v>90</v>
      </c>
      <c r="E7423" s="8" t="s">
        <v>90</v>
      </c>
      <c r="F7423" s="9">
        <f t="shared" si="252"/>
        <v>-9200000</v>
      </c>
      <c r="G7423" s="9">
        <v>-92</v>
      </c>
      <c r="H7423" s="10">
        <v>-9958540</v>
      </c>
      <c r="I7423" s="11">
        <f t="shared" si="249"/>
        <v>18516436343.61721</v>
      </c>
      <c r="J7423" s="11">
        <f t="shared" si="250"/>
        <v>181534</v>
      </c>
      <c r="K7423" s="11">
        <f t="shared" si="251"/>
        <v>101999.8256173345</v>
      </c>
      <c r="L7423" s="12">
        <f t="shared" si="253"/>
        <v>574556.04320522584</v>
      </c>
      <c r="M7423" s="11">
        <f>COUNTIF(E$2:$E7423,E7423)</f>
        <v>558</v>
      </c>
      <c r="N7423" s="13"/>
      <c r="O7423" t="str">
        <f t="shared" si="248"/>
        <v/>
      </c>
    </row>
    <row r="7424" spans="1:15" hidden="1">
      <c r="A7424" s="41" t="s">
        <v>99</v>
      </c>
      <c r="B7424" s="46">
        <v>45783</v>
      </c>
      <c r="C7424" s="8" t="s">
        <v>13</v>
      </c>
      <c r="D7424" s="8" t="s">
        <v>90</v>
      </c>
      <c r="E7424" s="8" t="s">
        <v>90</v>
      </c>
      <c r="F7424" s="9">
        <f t="shared" si="252"/>
        <v>-1500000</v>
      </c>
      <c r="G7424" s="9">
        <v>-15</v>
      </c>
      <c r="H7424" s="10">
        <v>-1623675</v>
      </c>
      <c r="I7424" s="11">
        <f t="shared" si="249"/>
        <v>18514906346.232952</v>
      </c>
      <c r="J7424" s="11">
        <f t="shared" si="250"/>
        <v>181519</v>
      </c>
      <c r="K7424" s="11">
        <f t="shared" si="251"/>
        <v>101999.8256173345</v>
      </c>
      <c r="L7424" s="12">
        <f t="shared" si="253"/>
        <v>93677.615739982575</v>
      </c>
      <c r="M7424" s="11">
        <f>COUNTIF(E$2:$E7424,E7424)</f>
        <v>559</v>
      </c>
      <c r="N7424" s="13"/>
      <c r="O7424" t="str">
        <f t="shared" si="248"/>
        <v/>
      </c>
    </row>
    <row r="7425" spans="1:15" hidden="1">
      <c r="A7425" s="41" t="s">
        <v>99</v>
      </c>
      <c r="B7425" s="46">
        <v>45783</v>
      </c>
      <c r="C7425" s="8" t="s">
        <v>13</v>
      </c>
      <c r="D7425" s="8" t="s">
        <v>90</v>
      </c>
      <c r="E7425" s="8" t="s">
        <v>90</v>
      </c>
      <c r="F7425" s="9">
        <f t="shared" si="252"/>
        <v>-2700000</v>
      </c>
      <c r="G7425" s="9">
        <v>-27</v>
      </c>
      <c r="H7425" s="10">
        <v>-2922615</v>
      </c>
      <c r="I7425" s="11">
        <f t="shared" si="249"/>
        <v>18512152350.941284</v>
      </c>
      <c r="J7425" s="11">
        <f t="shared" si="250"/>
        <v>181492</v>
      </c>
      <c r="K7425" s="11">
        <f t="shared" si="251"/>
        <v>101999.8256173345</v>
      </c>
      <c r="L7425" s="12">
        <f t="shared" si="253"/>
        <v>168619.70833196864</v>
      </c>
      <c r="M7425" s="11">
        <f>COUNTIF(E$2:$E7425,E7425)</f>
        <v>560</v>
      </c>
      <c r="N7425" s="13"/>
      <c r="O7425" t="str">
        <f t="shared" si="248"/>
        <v/>
      </c>
    </row>
    <row r="7426" spans="1:15" hidden="1">
      <c r="A7426" s="41" t="s">
        <v>99</v>
      </c>
      <c r="B7426" s="46">
        <v>45783</v>
      </c>
      <c r="C7426" s="8" t="s">
        <v>13</v>
      </c>
      <c r="D7426" s="8" t="s">
        <v>90</v>
      </c>
      <c r="E7426" s="8" t="s">
        <v>90</v>
      </c>
      <c r="F7426" s="9">
        <f t="shared" si="252"/>
        <v>-1800000</v>
      </c>
      <c r="G7426" s="9">
        <v>-18</v>
      </c>
      <c r="H7426" s="10">
        <v>-1948410</v>
      </c>
      <c r="I7426" s="11">
        <f t="shared" si="249"/>
        <v>18510316354.080173</v>
      </c>
      <c r="J7426" s="11">
        <f t="shared" si="250"/>
        <v>181474</v>
      </c>
      <c r="K7426" s="11">
        <f t="shared" si="251"/>
        <v>101999.8256173345</v>
      </c>
      <c r="L7426" s="12">
        <f t="shared" si="253"/>
        <v>112413.13888797909</v>
      </c>
      <c r="M7426" s="11">
        <f>COUNTIF(E$2:$E7426,E7426)</f>
        <v>561</v>
      </c>
      <c r="N7426" s="13"/>
      <c r="O7426" t="str">
        <f t="shared" si="248"/>
        <v/>
      </c>
    </row>
    <row r="7427" spans="1:15" hidden="1">
      <c r="A7427" s="41" t="s">
        <v>99</v>
      </c>
      <c r="B7427" s="46">
        <v>45783</v>
      </c>
      <c r="C7427" s="8" t="s">
        <v>13</v>
      </c>
      <c r="D7427" s="8" t="s">
        <v>90</v>
      </c>
      <c r="E7427" s="8" t="s">
        <v>90</v>
      </c>
      <c r="F7427" s="9">
        <f t="shared" si="252"/>
        <v>-900000</v>
      </c>
      <c r="G7427" s="9">
        <v>-9</v>
      </c>
      <c r="H7427" s="10">
        <v>-974205</v>
      </c>
      <c r="I7427" s="11">
        <f t="shared" si="249"/>
        <v>18509398355.649616</v>
      </c>
      <c r="J7427" s="11">
        <f t="shared" si="250"/>
        <v>181465</v>
      </c>
      <c r="K7427" s="11">
        <f t="shared" si="251"/>
        <v>101999.8256173345</v>
      </c>
      <c r="L7427" s="12">
        <f t="shared" si="253"/>
        <v>56206.569443989545</v>
      </c>
      <c r="M7427" s="11">
        <f>COUNTIF(E$2:$E7427,E7427)</f>
        <v>562</v>
      </c>
      <c r="N7427" s="13"/>
      <c r="O7427" t="str">
        <f t="shared" si="248"/>
        <v/>
      </c>
    </row>
    <row r="7428" spans="1:15" hidden="1">
      <c r="A7428" s="41" t="s">
        <v>99</v>
      </c>
      <c r="B7428" s="46">
        <v>45783</v>
      </c>
      <c r="C7428" s="8" t="s">
        <v>13</v>
      </c>
      <c r="D7428" s="8" t="s">
        <v>90</v>
      </c>
      <c r="E7428" s="8" t="s">
        <v>90</v>
      </c>
      <c r="F7428" s="9">
        <f t="shared" si="252"/>
        <v>-900000</v>
      </c>
      <c r="G7428" s="9">
        <v>-9</v>
      </c>
      <c r="H7428" s="10">
        <v>-974205</v>
      </c>
      <c r="I7428" s="11">
        <f t="shared" si="249"/>
        <v>18508480357.219059</v>
      </c>
      <c r="J7428" s="11">
        <f t="shared" si="250"/>
        <v>181456</v>
      </c>
      <c r="K7428" s="11">
        <f t="shared" si="251"/>
        <v>101999.8256173345</v>
      </c>
      <c r="L7428" s="12">
        <f t="shared" si="253"/>
        <v>56206.569443989545</v>
      </c>
      <c r="M7428" s="11">
        <f>COUNTIF(E$2:$E7428,E7428)</f>
        <v>563</v>
      </c>
      <c r="N7428" s="13"/>
      <c r="O7428" t="str">
        <f t="shared" si="248"/>
        <v/>
      </c>
    </row>
    <row r="7429" spans="1:15" hidden="1">
      <c r="A7429" s="41" t="s">
        <v>99</v>
      </c>
      <c r="B7429" s="46">
        <v>45783</v>
      </c>
      <c r="C7429" s="8" t="s">
        <v>13</v>
      </c>
      <c r="D7429" s="8" t="s">
        <v>90</v>
      </c>
      <c r="E7429" s="8" t="s">
        <v>90</v>
      </c>
      <c r="F7429" s="9">
        <f t="shared" si="252"/>
        <v>-32300000</v>
      </c>
      <c r="G7429" s="9">
        <v>-323</v>
      </c>
      <c r="H7429" s="10">
        <v>-34963135</v>
      </c>
      <c r="I7429" s="11">
        <f t="shared" si="249"/>
        <v>18475534413.544659</v>
      </c>
      <c r="J7429" s="11">
        <f t="shared" si="250"/>
        <v>181133</v>
      </c>
      <c r="K7429" s="11">
        <f t="shared" si="251"/>
        <v>101999.8256173345</v>
      </c>
      <c r="L7429" s="12">
        <f t="shared" si="253"/>
        <v>2017191.3256009556</v>
      </c>
      <c r="M7429" s="11">
        <f>COUNTIF(E$2:$E7429,E7429)</f>
        <v>564</v>
      </c>
      <c r="N7429" s="13"/>
      <c r="O7429" t="str">
        <f t="shared" si="248"/>
        <v/>
      </c>
    </row>
    <row r="7430" spans="1:15" hidden="1">
      <c r="A7430" s="41" t="s">
        <v>99</v>
      </c>
      <c r="B7430" s="46">
        <v>45783</v>
      </c>
      <c r="C7430" s="8" t="s">
        <v>13</v>
      </c>
      <c r="D7430" s="8" t="s">
        <v>15</v>
      </c>
      <c r="E7430" s="8" t="s">
        <v>15</v>
      </c>
      <c r="F7430" s="9">
        <f t="shared" si="252"/>
        <v>900000</v>
      </c>
      <c r="G7430" s="9">
        <v>9</v>
      </c>
      <c r="H7430" s="10">
        <v>970677</v>
      </c>
      <c r="I7430" s="11">
        <f t="shared" si="249"/>
        <v>15010347806.739105</v>
      </c>
      <c r="J7430" s="11">
        <f t="shared" si="250"/>
        <v>140272</v>
      </c>
      <c r="K7430" s="11">
        <f t="shared" si="251"/>
        <v>107008.86710632988</v>
      </c>
      <c r="L7430" s="12">
        <f t="shared" si="253"/>
        <v>0</v>
      </c>
      <c r="M7430" s="11">
        <f>COUNTIF(E$2:$E7430,E7430)</f>
        <v>3019</v>
      </c>
      <c r="N7430" s="13"/>
      <c r="O7430" t="str">
        <f t="shared" si="248"/>
        <v/>
      </c>
    </row>
    <row r="7431" spans="1:15" hidden="1">
      <c r="A7431" s="41" t="s">
        <v>99</v>
      </c>
      <c r="B7431" s="46">
        <v>45783</v>
      </c>
      <c r="C7431" s="8" t="s">
        <v>13</v>
      </c>
      <c r="D7431" s="8" t="s">
        <v>90</v>
      </c>
      <c r="E7431" s="8" t="s">
        <v>90</v>
      </c>
      <c r="F7431" s="9">
        <f t="shared" si="252"/>
        <v>-63700000</v>
      </c>
      <c r="G7431" s="9">
        <v>-637</v>
      </c>
      <c r="H7431" s="10">
        <v>-68952065</v>
      </c>
      <c r="I7431" s="11">
        <f t="shared" si="249"/>
        <v>18410560524.626415</v>
      </c>
      <c r="J7431" s="11">
        <f t="shared" si="250"/>
        <v>180496</v>
      </c>
      <c r="K7431" s="11">
        <f t="shared" si="251"/>
        <v>101999.8256173345</v>
      </c>
      <c r="L7431" s="12">
        <f t="shared" si="253"/>
        <v>3978176.0817579255</v>
      </c>
      <c r="M7431" s="11">
        <f>COUNTIF(E$2:$E7431,E7431)</f>
        <v>565</v>
      </c>
      <c r="N7431" s="13"/>
      <c r="O7431" t="str">
        <f t="shared" si="248"/>
        <v/>
      </c>
    </row>
    <row r="7432" spans="1:15" hidden="1">
      <c r="A7432" s="41" t="s">
        <v>99</v>
      </c>
      <c r="B7432" s="46">
        <v>45783</v>
      </c>
      <c r="C7432" s="8" t="s">
        <v>13</v>
      </c>
      <c r="D7432" s="8" t="s">
        <v>15</v>
      </c>
      <c r="E7432" s="8" t="s">
        <v>15</v>
      </c>
      <c r="F7432" s="9">
        <f t="shared" si="252"/>
        <v>55800000</v>
      </c>
      <c r="G7432" s="9">
        <v>558</v>
      </c>
      <c r="H7432" s="10">
        <v>60737742</v>
      </c>
      <c r="I7432" s="11">
        <f t="shared" si="249"/>
        <v>15071085548.739105</v>
      </c>
      <c r="J7432" s="11">
        <f t="shared" si="250"/>
        <v>140830</v>
      </c>
      <c r="K7432" s="11">
        <f t="shared" si="251"/>
        <v>107016.15812496701</v>
      </c>
      <c r="L7432" s="12">
        <f t="shared" si="253"/>
        <v>0</v>
      </c>
      <c r="M7432" s="11">
        <f>COUNTIF(E$2:$E7432,E7432)</f>
        <v>3020</v>
      </c>
      <c r="N7432" s="13"/>
      <c r="O7432" t="str">
        <f t="shared" si="248"/>
        <v/>
      </c>
    </row>
    <row r="7433" spans="1:15" hidden="1">
      <c r="A7433" s="41" t="s">
        <v>99</v>
      </c>
      <c r="B7433" s="46">
        <v>45783</v>
      </c>
      <c r="C7433" s="8" t="s">
        <v>13</v>
      </c>
      <c r="D7433" s="8" t="s">
        <v>90</v>
      </c>
      <c r="E7433" s="8" t="s">
        <v>90</v>
      </c>
      <c r="F7433" s="9">
        <f t="shared" si="252"/>
        <v>-900000</v>
      </c>
      <c r="G7433" s="9">
        <v>-9</v>
      </c>
      <c r="H7433" s="10">
        <v>-974205</v>
      </c>
      <c r="I7433" s="11">
        <f t="shared" si="249"/>
        <v>18409642526.195858</v>
      </c>
      <c r="J7433" s="11">
        <f t="shared" si="250"/>
        <v>180487</v>
      </c>
      <c r="K7433" s="11">
        <f t="shared" si="251"/>
        <v>101999.8256173345</v>
      </c>
      <c r="L7433" s="12">
        <f t="shared" si="253"/>
        <v>56206.569443989545</v>
      </c>
      <c r="M7433" s="11">
        <f>COUNTIF(E$2:$E7433,E7433)</f>
        <v>566</v>
      </c>
      <c r="N7433" s="13"/>
      <c r="O7433" t="str">
        <f t="shared" si="248"/>
        <v/>
      </c>
    </row>
    <row r="7434" spans="1:15" hidden="1">
      <c r="A7434" s="41" t="s">
        <v>99</v>
      </c>
      <c r="B7434" s="46">
        <v>45783</v>
      </c>
      <c r="C7434" s="8" t="s">
        <v>13</v>
      </c>
      <c r="D7434" s="8" t="s">
        <v>90</v>
      </c>
      <c r="E7434" s="8" t="s">
        <v>90</v>
      </c>
      <c r="F7434" s="9">
        <f t="shared" si="252"/>
        <v>-1900000</v>
      </c>
      <c r="G7434" s="9">
        <v>-19</v>
      </c>
      <c r="H7434" s="10">
        <v>-2056655</v>
      </c>
      <c r="I7434" s="11">
        <f t="shared" si="249"/>
        <v>18407704529.509129</v>
      </c>
      <c r="J7434" s="11">
        <f t="shared" si="250"/>
        <v>180468</v>
      </c>
      <c r="K7434" s="11">
        <f t="shared" si="251"/>
        <v>101999.8256173345</v>
      </c>
      <c r="L7434" s="12">
        <f t="shared" si="253"/>
        <v>118658.31327064452</v>
      </c>
      <c r="M7434" s="11">
        <f>COUNTIF(E$2:$E7434,E7434)</f>
        <v>567</v>
      </c>
      <c r="N7434" s="13"/>
      <c r="O7434" t="str">
        <f t="shared" si="248"/>
        <v/>
      </c>
    </row>
    <row r="7435" spans="1:15" hidden="1">
      <c r="A7435" s="41" t="s">
        <v>99</v>
      </c>
      <c r="B7435" s="46">
        <v>45783</v>
      </c>
      <c r="C7435" s="8" t="s">
        <v>13</v>
      </c>
      <c r="D7435" s="8" t="s">
        <v>90</v>
      </c>
      <c r="E7435" s="8" t="s">
        <v>90</v>
      </c>
      <c r="F7435" s="9">
        <f t="shared" si="252"/>
        <v>-4600000</v>
      </c>
      <c r="G7435" s="9">
        <v>-46</v>
      </c>
      <c r="H7435" s="10">
        <v>-4979270</v>
      </c>
      <c r="I7435" s="11">
        <f t="shared" si="249"/>
        <v>18403012537.530731</v>
      </c>
      <c r="J7435" s="11">
        <f t="shared" si="250"/>
        <v>180422</v>
      </c>
      <c r="K7435" s="11">
        <f t="shared" si="251"/>
        <v>101999.8256173345</v>
      </c>
      <c r="L7435" s="12">
        <f t="shared" si="253"/>
        <v>287278.02160261292</v>
      </c>
      <c r="M7435" s="11">
        <f>COUNTIF(E$2:$E7435,E7435)</f>
        <v>568</v>
      </c>
      <c r="N7435" s="13"/>
      <c r="O7435" t="str">
        <f t="shared" si="248"/>
        <v/>
      </c>
    </row>
    <row r="7436" spans="1:15" hidden="1">
      <c r="A7436" s="41" t="s">
        <v>99</v>
      </c>
      <c r="B7436" s="46">
        <v>45783</v>
      </c>
      <c r="C7436" s="8" t="s">
        <v>13</v>
      </c>
      <c r="D7436" s="8" t="s">
        <v>90</v>
      </c>
      <c r="E7436" s="8" t="s">
        <v>90</v>
      </c>
      <c r="F7436" s="9">
        <f t="shared" si="252"/>
        <v>-1900000</v>
      </c>
      <c r="G7436" s="9">
        <v>-19</v>
      </c>
      <c r="H7436" s="10">
        <v>-2056655</v>
      </c>
      <c r="I7436" s="11">
        <f t="shared" si="249"/>
        <v>18401074540.844002</v>
      </c>
      <c r="J7436" s="11">
        <f t="shared" si="250"/>
        <v>180403</v>
      </c>
      <c r="K7436" s="11">
        <f t="shared" si="251"/>
        <v>101999.8256173345</v>
      </c>
      <c r="L7436" s="12">
        <f t="shared" si="253"/>
        <v>118658.31327064452</v>
      </c>
      <c r="M7436" s="11">
        <f>COUNTIF(E$2:$E7436,E7436)</f>
        <v>569</v>
      </c>
      <c r="N7436" s="13"/>
      <c r="O7436" t="str">
        <f t="shared" si="248"/>
        <v/>
      </c>
    </row>
    <row r="7437" spans="1:15" hidden="1">
      <c r="A7437" s="41" t="s">
        <v>99</v>
      </c>
      <c r="B7437" s="46">
        <v>45783</v>
      </c>
      <c r="C7437" s="8" t="s">
        <v>13</v>
      </c>
      <c r="D7437" s="8" t="s">
        <v>90</v>
      </c>
      <c r="E7437" s="8" t="s">
        <v>90</v>
      </c>
      <c r="F7437" s="9">
        <f t="shared" si="252"/>
        <v>-5500000</v>
      </c>
      <c r="G7437" s="9">
        <v>-55</v>
      </c>
      <c r="H7437" s="10">
        <v>-5953475</v>
      </c>
      <c r="I7437" s="11">
        <f t="shared" si="249"/>
        <v>18395464550.435047</v>
      </c>
      <c r="J7437" s="11">
        <f t="shared" si="250"/>
        <v>180348</v>
      </c>
      <c r="K7437" s="11">
        <f t="shared" si="251"/>
        <v>101999.8256173345</v>
      </c>
      <c r="L7437" s="12">
        <f t="shared" si="253"/>
        <v>343484.59104660247</v>
      </c>
      <c r="M7437" s="11">
        <f>COUNTIF(E$2:$E7437,E7437)</f>
        <v>570</v>
      </c>
      <c r="N7437" s="13"/>
      <c r="O7437" t="str">
        <f t="shared" si="248"/>
        <v/>
      </c>
    </row>
    <row r="7438" spans="1:15" hidden="1">
      <c r="A7438" s="41" t="s">
        <v>99</v>
      </c>
      <c r="B7438" s="46">
        <v>45783</v>
      </c>
      <c r="C7438" s="8" t="s">
        <v>13</v>
      </c>
      <c r="D7438" s="8" t="s">
        <v>90</v>
      </c>
      <c r="E7438" s="8" t="s">
        <v>90</v>
      </c>
      <c r="F7438" s="9">
        <f t="shared" si="252"/>
        <v>-900000</v>
      </c>
      <c r="G7438" s="9">
        <v>-9</v>
      </c>
      <c r="H7438" s="10">
        <v>-974205</v>
      </c>
      <c r="I7438" s="11">
        <f t="shared" si="249"/>
        <v>18394546552.00449</v>
      </c>
      <c r="J7438" s="11">
        <f t="shared" si="250"/>
        <v>180339</v>
      </c>
      <c r="K7438" s="11">
        <f t="shared" si="251"/>
        <v>101999.8256173345</v>
      </c>
      <c r="L7438" s="12">
        <f t="shared" si="253"/>
        <v>56206.569443989545</v>
      </c>
      <c r="M7438" s="11">
        <f>COUNTIF(E$2:$E7438,E7438)</f>
        <v>571</v>
      </c>
      <c r="N7438" s="13"/>
      <c r="O7438" t="str">
        <f t="shared" si="248"/>
        <v/>
      </c>
    </row>
    <row r="7439" spans="1:15" hidden="1">
      <c r="A7439" s="41" t="s">
        <v>99</v>
      </c>
      <c r="B7439" s="46">
        <v>45783</v>
      </c>
      <c r="C7439" s="8" t="s">
        <v>13</v>
      </c>
      <c r="D7439" s="8" t="s">
        <v>15</v>
      </c>
      <c r="E7439" s="8" t="s">
        <v>15</v>
      </c>
      <c r="F7439" s="9">
        <f t="shared" si="252"/>
        <v>10200000</v>
      </c>
      <c r="G7439" s="9">
        <v>102</v>
      </c>
      <c r="H7439" s="10">
        <v>11099844</v>
      </c>
      <c r="I7439" s="11">
        <f t="shared" si="249"/>
        <v>15082185392.739105</v>
      </c>
      <c r="J7439" s="11">
        <f t="shared" si="250"/>
        <v>140932</v>
      </c>
      <c r="K7439" s="11">
        <f t="shared" si="251"/>
        <v>107017.46510898239</v>
      </c>
      <c r="L7439" s="12">
        <f t="shared" si="253"/>
        <v>0</v>
      </c>
      <c r="M7439" s="11">
        <f>COUNTIF(E$2:$E7439,E7439)</f>
        <v>3021</v>
      </c>
      <c r="N7439" s="13"/>
      <c r="O7439" t="str">
        <f t="shared" si="248"/>
        <v/>
      </c>
    </row>
    <row r="7440" spans="1:15" hidden="1">
      <c r="A7440" s="41" t="s">
        <v>99</v>
      </c>
      <c r="B7440" s="46">
        <v>45783</v>
      </c>
      <c r="C7440" s="8" t="s">
        <v>13</v>
      </c>
      <c r="D7440" s="8" t="s">
        <v>90</v>
      </c>
      <c r="E7440" s="8" t="s">
        <v>90</v>
      </c>
      <c r="F7440" s="9">
        <f t="shared" si="252"/>
        <v>-900000</v>
      </c>
      <c r="G7440" s="9">
        <v>-9</v>
      </c>
      <c r="H7440" s="10">
        <v>-974205</v>
      </c>
      <c r="I7440" s="11">
        <f t="shared" si="249"/>
        <v>18393628553.573933</v>
      </c>
      <c r="J7440" s="11">
        <f t="shared" si="250"/>
        <v>180330</v>
      </c>
      <c r="K7440" s="11">
        <f t="shared" si="251"/>
        <v>101999.8256173345</v>
      </c>
      <c r="L7440" s="12">
        <f t="shared" si="253"/>
        <v>56206.569443989545</v>
      </c>
      <c r="M7440" s="11">
        <f>COUNTIF(E$2:$E7440,E7440)</f>
        <v>572</v>
      </c>
      <c r="N7440" s="13"/>
      <c r="O7440" t="str">
        <f t="shared" ref="O7440:O7503" si="254">IF(M7440=_xlfn.MAXIFS(M:M,D:D,D7440),"X","")</f>
        <v/>
      </c>
    </row>
    <row r="7441" spans="1:15" hidden="1">
      <c r="A7441" s="41" t="s">
        <v>99</v>
      </c>
      <c r="B7441" s="46">
        <v>45783</v>
      </c>
      <c r="C7441" s="8" t="s">
        <v>13</v>
      </c>
      <c r="D7441" s="8" t="s">
        <v>14</v>
      </c>
      <c r="E7441" s="8" t="s">
        <v>14</v>
      </c>
      <c r="F7441" s="9">
        <f t="shared" si="252"/>
        <v>9500000</v>
      </c>
      <c r="G7441" s="9">
        <v>95</v>
      </c>
      <c r="H7441" s="10">
        <v>10139255</v>
      </c>
      <c r="I7441" s="11">
        <f t="shared" si="249"/>
        <v>20175555754.780674</v>
      </c>
      <c r="J7441" s="11">
        <f t="shared" si="250"/>
        <v>200147</v>
      </c>
      <c r="K7441" s="11">
        <f t="shared" si="251"/>
        <v>100803.68806317693</v>
      </c>
      <c r="L7441" s="12">
        <f t="shared" si="253"/>
        <v>0</v>
      </c>
      <c r="M7441" s="11">
        <f>COUNTIF(E$2:$E7441,E7441)</f>
        <v>1033</v>
      </c>
      <c r="N7441" s="13"/>
      <c r="O7441" t="str">
        <f t="shared" si="254"/>
        <v/>
      </c>
    </row>
    <row r="7442" spans="1:15" hidden="1">
      <c r="A7442" s="41" t="s">
        <v>99</v>
      </c>
      <c r="B7442" s="46">
        <v>45783</v>
      </c>
      <c r="C7442" s="8" t="s">
        <v>13</v>
      </c>
      <c r="D7442" s="8" t="s">
        <v>15</v>
      </c>
      <c r="E7442" s="8" t="s">
        <v>15</v>
      </c>
      <c r="F7442" s="9">
        <f t="shared" si="252"/>
        <v>3800000</v>
      </c>
      <c r="G7442" s="9">
        <v>38</v>
      </c>
      <c r="H7442" s="10">
        <v>4136262</v>
      </c>
      <c r="I7442" s="11">
        <f t="shared" si="249"/>
        <v>15086321654.739105</v>
      </c>
      <c r="J7442" s="11">
        <f t="shared" si="250"/>
        <v>140970</v>
      </c>
      <c r="K7442" s="11">
        <f t="shared" si="251"/>
        <v>107017.95881917504</v>
      </c>
      <c r="L7442" s="12">
        <f t="shared" si="253"/>
        <v>0</v>
      </c>
      <c r="M7442" s="11">
        <f>COUNTIF(E$2:$E7442,E7442)</f>
        <v>3022</v>
      </c>
      <c r="N7442" s="13"/>
      <c r="O7442" t="str">
        <f t="shared" si="254"/>
        <v/>
      </c>
    </row>
    <row r="7443" spans="1:15" hidden="1">
      <c r="A7443" s="41" t="s">
        <v>99</v>
      </c>
      <c r="B7443" s="46">
        <v>45783</v>
      </c>
      <c r="C7443" s="8" t="s">
        <v>13</v>
      </c>
      <c r="D7443" s="8" t="s">
        <v>90</v>
      </c>
      <c r="E7443" s="8" t="s">
        <v>90</v>
      </c>
      <c r="F7443" s="9">
        <f t="shared" si="252"/>
        <v>-3600000</v>
      </c>
      <c r="G7443" s="9">
        <v>-36</v>
      </c>
      <c r="H7443" s="10">
        <v>-3896820</v>
      </c>
      <c r="I7443" s="11">
        <f t="shared" si="249"/>
        <v>18389956559.851707</v>
      </c>
      <c r="J7443" s="11">
        <f t="shared" si="250"/>
        <v>180294</v>
      </c>
      <c r="K7443" s="11">
        <f t="shared" si="251"/>
        <v>101999.8256173345</v>
      </c>
      <c r="L7443" s="12">
        <f t="shared" si="253"/>
        <v>224826.27777595818</v>
      </c>
      <c r="M7443" s="11">
        <f>COUNTIF(E$2:$E7443,E7443)</f>
        <v>573</v>
      </c>
      <c r="N7443" s="13"/>
      <c r="O7443" t="str">
        <f t="shared" si="254"/>
        <v/>
      </c>
    </row>
    <row r="7444" spans="1:15" hidden="1">
      <c r="A7444" s="41" t="s">
        <v>99</v>
      </c>
      <c r="B7444" s="46">
        <v>45783</v>
      </c>
      <c r="C7444" s="8" t="s">
        <v>13</v>
      </c>
      <c r="D7444" s="8" t="s">
        <v>14</v>
      </c>
      <c r="E7444" s="8" t="s">
        <v>14</v>
      </c>
      <c r="F7444" s="9">
        <f t="shared" si="252"/>
        <v>900000</v>
      </c>
      <c r="G7444" s="9">
        <v>9</v>
      </c>
      <c r="H7444" s="10">
        <v>963216</v>
      </c>
      <c r="I7444" s="11">
        <f t="shared" si="249"/>
        <v>20176518970.780674</v>
      </c>
      <c r="J7444" s="11">
        <f t="shared" si="250"/>
        <v>200156</v>
      </c>
      <c r="K7444" s="11">
        <f t="shared" si="251"/>
        <v>100803.96775905132</v>
      </c>
      <c r="L7444" s="12">
        <f t="shared" si="253"/>
        <v>0</v>
      </c>
      <c r="M7444" s="11">
        <f>COUNTIF(E$2:$E7444,E7444)</f>
        <v>1034</v>
      </c>
      <c r="N7444" s="13"/>
      <c r="O7444" t="str">
        <f t="shared" si="254"/>
        <v/>
      </c>
    </row>
    <row r="7445" spans="1:15" hidden="1">
      <c r="A7445" s="41" t="s">
        <v>99</v>
      </c>
      <c r="B7445" s="46">
        <v>45783</v>
      </c>
      <c r="C7445" s="8" t="s">
        <v>13</v>
      </c>
      <c r="D7445" s="8" t="s">
        <v>90</v>
      </c>
      <c r="E7445" s="8" t="s">
        <v>90</v>
      </c>
      <c r="F7445" s="9">
        <f t="shared" si="252"/>
        <v>-2800000</v>
      </c>
      <c r="G7445" s="9">
        <v>-28</v>
      </c>
      <c r="H7445" s="10">
        <v>-3030860</v>
      </c>
      <c r="I7445" s="11">
        <f t="shared" si="249"/>
        <v>18387100564.734421</v>
      </c>
      <c r="J7445" s="11">
        <f t="shared" si="250"/>
        <v>180266</v>
      </c>
      <c r="K7445" s="11">
        <f t="shared" si="251"/>
        <v>101999.8256173345</v>
      </c>
      <c r="L7445" s="12">
        <f t="shared" si="253"/>
        <v>174864.88271463383</v>
      </c>
      <c r="M7445" s="11">
        <f>COUNTIF(E$2:$E7445,E7445)</f>
        <v>574</v>
      </c>
      <c r="N7445" s="13"/>
      <c r="O7445" t="str">
        <f t="shared" si="254"/>
        <v/>
      </c>
    </row>
    <row r="7446" spans="1:15" hidden="1">
      <c r="A7446" s="41" t="s">
        <v>99</v>
      </c>
      <c r="B7446" s="46">
        <v>45783</v>
      </c>
      <c r="C7446" s="8" t="s">
        <v>13</v>
      </c>
      <c r="D7446" s="8" t="s">
        <v>90</v>
      </c>
      <c r="E7446" s="8" t="s">
        <v>90</v>
      </c>
      <c r="F7446" s="9">
        <f t="shared" si="252"/>
        <v>-137800000</v>
      </c>
      <c r="G7446" s="9">
        <v>-1378</v>
      </c>
      <c r="H7446" s="10">
        <v>-149161610</v>
      </c>
      <c r="I7446" s="11">
        <f t="shared" si="249"/>
        <v>18246544805.033733</v>
      </c>
      <c r="J7446" s="11">
        <f t="shared" si="250"/>
        <v>178888</v>
      </c>
      <c r="K7446" s="11">
        <f t="shared" si="251"/>
        <v>101999.8256173345</v>
      </c>
      <c r="L7446" s="12">
        <f t="shared" si="253"/>
        <v>8605850.2993130684</v>
      </c>
      <c r="M7446" s="11">
        <f>COUNTIF(E$2:$E7446,E7446)</f>
        <v>575</v>
      </c>
      <c r="N7446" s="13"/>
      <c r="O7446" t="str">
        <f t="shared" si="254"/>
        <v/>
      </c>
    </row>
    <row r="7447" spans="1:15" hidden="1">
      <c r="A7447" s="41" t="s">
        <v>99</v>
      </c>
      <c r="B7447" s="46">
        <v>45783</v>
      </c>
      <c r="C7447" s="8" t="s">
        <v>13</v>
      </c>
      <c r="D7447" s="8" t="s">
        <v>46</v>
      </c>
      <c r="E7447" s="8" t="s">
        <v>46</v>
      </c>
      <c r="F7447" s="9">
        <f t="shared" si="252"/>
        <v>1700000</v>
      </c>
      <c r="G7447" s="9">
        <v>17</v>
      </c>
      <c r="H7447" s="10">
        <v>1876069</v>
      </c>
      <c r="I7447" s="11">
        <f t="shared" si="249"/>
        <v>4525706667.515729</v>
      </c>
      <c r="J7447" s="11">
        <f t="shared" si="250"/>
        <v>41577</v>
      </c>
      <c r="K7447" s="11">
        <f t="shared" si="251"/>
        <v>108851.20781960529</v>
      </c>
      <c r="L7447" s="12">
        <f t="shared" si="253"/>
        <v>0</v>
      </c>
      <c r="M7447" s="11">
        <f>COUNTIF(E$2:$E7447,E7447)</f>
        <v>2796</v>
      </c>
      <c r="N7447" s="13"/>
      <c r="O7447" t="str">
        <f t="shared" si="254"/>
        <v/>
      </c>
    </row>
    <row r="7448" spans="1:15" hidden="1">
      <c r="A7448" s="41" t="s">
        <v>99</v>
      </c>
      <c r="B7448" s="46">
        <v>45783</v>
      </c>
      <c r="C7448" s="8" t="s">
        <v>13</v>
      </c>
      <c r="D7448" s="8" t="s">
        <v>90</v>
      </c>
      <c r="E7448" s="8" t="s">
        <v>90</v>
      </c>
      <c r="F7448" s="9">
        <f t="shared" si="252"/>
        <v>-11600000</v>
      </c>
      <c r="G7448" s="9">
        <v>-116</v>
      </c>
      <c r="H7448" s="10">
        <v>-12556420</v>
      </c>
      <c r="I7448" s="11">
        <f t="shared" si="249"/>
        <v>18234712825.262123</v>
      </c>
      <c r="J7448" s="11">
        <f t="shared" si="250"/>
        <v>178772</v>
      </c>
      <c r="K7448" s="11">
        <f t="shared" si="251"/>
        <v>101999.8256173345</v>
      </c>
      <c r="L7448" s="12">
        <f t="shared" si="253"/>
        <v>724440.22838919796</v>
      </c>
      <c r="M7448" s="11">
        <f>COUNTIF(E$2:$E7448,E7448)</f>
        <v>576</v>
      </c>
      <c r="N7448" s="13"/>
      <c r="O7448" t="str">
        <f t="shared" si="254"/>
        <v/>
      </c>
    </row>
    <row r="7449" spans="1:15" hidden="1">
      <c r="A7449" s="41" t="s">
        <v>99</v>
      </c>
      <c r="B7449" s="46">
        <v>45783</v>
      </c>
      <c r="C7449" s="8" t="s">
        <v>13</v>
      </c>
      <c r="D7449" s="8" t="s">
        <v>90</v>
      </c>
      <c r="E7449" s="8" t="s">
        <v>90</v>
      </c>
      <c r="F7449" s="9">
        <f t="shared" si="252"/>
        <v>-900000</v>
      </c>
      <c r="G7449" s="9">
        <v>-9</v>
      </c>
      <c r="H7449" s="10">
        <v>-974205</v>
      </c>
      <c r="I7449" s="11">
        <f t="shared" si="249"/>
        <v>18233794826.831566</v>
      </c>
      <c r="J7449" s="11">
        <f t="shared" si="250"/>
        <v>178763</v>
      </c>
      <c r="K7449" s="11">
        <f t="shared" si="251"/>
        <v>101999.8256173345</v>
      </c>
      <c r="L7449" s="12">
        <f t="shared" si="253"/>
        <v>56206.569443989545</v>
      </c>
      <c r="M7449" s="11">
        <f>COUNTIF(E$2:$E7449,E7449)</f>
        <v>577</v>
      </c>
      <c r="N7449" s="13"/>
      <c r="O7449" t="str">
        <f t="shared" si="254"/>
        <v/>
      </c>
    </row>
    <row r="7450" spans="1:15" hidden="1">
      <c r="A7450" s="41" t="s">
        <v>99</v>
      </c>
      <c r="B7450" s="46">
        <v>45783</v>
      </c>
      <c r="C7450" s="8" t="s">
        <v>13</v>
      </c>
      <c r="D7450" s="8" t="s">
        <v>90</v>
      </c>
      <c r="E7450" s="8" t="s">
        <v>90</v>
      </c>
      <c r="F7450" s="9">
        <f t="shared" si="252"/>
        <v>-14200000</v>
      </c>
      <c r="G7450" s="9">
        <v>-142</v>
      </c>
      <c r="H7450" s="10">
        <v>-15370790</v>
      </c>
      <c r="I7450" s="11">
        <f t="shared" si="249"/>
        <v>18219310851.593903</v>
      </c>
      <c r="J7450" s="11">
        <f t="shared" si="250"/>
        <v>178621</v>
      </c>
      <c r="K7450" s="11">
        <f t="shared" si="251"/>
        <v>101999.8256173345</v>
      </c>
      <c r="L7450" s="12">
        <f t="shared" si="253"/>
        <v>886814.76233850047</v>
      </c>
      <c r="M7450" s="11">
        <f>COUNTIF(E$2:$E7450,E7450)</f>
        <v>578</v>
      </c>
      <c r="N7450" s="13"/>
      <c r="O7450" t="str">
        <f t="shared" si="254"/>
        <v/>
      </c>
    </row>
    <row r="7451" spans="1:15" hidden="1">
      <c r="A7451" s="41" t="s">
        <v>99</v>
      </c>
      <c r="B7451" s="46">
        <v>45783</v>
      </c>
      <c r="C7451" s="8" t="s">
        <v>13</v>
      </c>
      <c r="D7451" s="8" t="s">
        <v>90</v>
      </c>
      <c r="E7451" s="8" t="s">
        <v>90</v>
      </c>
      <c r="F7451" s="9">
        <f t="shared" si="252"/>
        <v>-2700000</v>
      </c>
      <c r="G7451" s="9">
        <v>-27</v>
      </c>
      <c r="H7451" s="10">
        <v>-2922615</v>
      </c>
      <c r="I7451" s="11">
        <f t="shared" si="249"/>
        <v>18216556856.302235</v>
      </c>
      <c r="J7451" s="11">
        <f t="shared" si="250"/>
        <v>178594</v>
      </c>
      <c r="K7451" s="11">
        <f t="shared" si="251"/>
        <v>101999.8256173345</v>
      </c>
      <c r="L7451" s="12">
        <f t="shared" si="253"/>
        <v>168619.70833196864</v>
      </c>
      <c r="M7451" s="11">
        <f>COUNTIF(E$2:$E7451,E7451)</f>
        <v>579</v>
      </c>
      <c r="N7451" s="13"/>
      <c r="O7451" t="str">
        <f t="shared" si="254"/>
        <v/>
      </c>
    </row>
    <row r="7452" spans="1:15" hidden="1">
      <c r="A7452" s="41" t="s">
        <v>99</v>
      </c>
      <c r="B7452" s="46">
        <v>45783</v>
      </c>
      <c r="C7452" s="8" t="s">
        <v>13</v>
      </c>
      <c r="D7452" s="8" t="s">
        <v>90</v>
      </c>
      <c r="E7452" s="8" t="s">
        <v>90</v>
      </c>
      <c r="F7452" s="9">
        <f t="shared" si="252"/>
        <v>900000</v>
      </c>
      <c r="G7452" s="9">
        <v>9</v>
      </c>
      <c r="H7452" s="10">
        <v>972297</v>
      </c>
      <c r="I7452" s="11">
        <f t="shared" si="249"/>
        <v>18217529153.302235</v>
      </c>
      <c r="J7452" s="11">
        <f t="shared" si="250"/>
        <v>178603</v>
      </c>
      <c r="K7452" s="11">
        <f t="shared" si="251"/>
        <v>102000.12963557294</v>
      </c>
      <c r="L7452" s="12">
        <f t="shared" si="253"/>
        <v>0</v>
      </c>
      <c r="M7452" s="11">
        <f>COUNTIF(E$2:$E7452,E7452)</f>
        <v>580</v>
      </c>
      <c r="N7452" s="13"/>
      <c r="O7452" t="str">
        <f t="shared" si="254"/>
        <v/>
      </c>
    </row>
    <row r="7453" spans="1:15" hidden="1">
      <c r="A7453" s="41" t="s">
        <v>99</v>
      </c>
      <c r="B7453" s="46">
        <v>45783</v>
      </c>
      <c r="C7453" s="8" t="s">
        <v>13</v>
      </c>
      <c r="D7453" s="8" t="s">
        <v>90</v>
      </c>
      <c r="E7453" s="8" t="s">
        <v>90</v>
      </c>
      <c r="F7453" s="9">
        <f t="shared" si="252"/>
        <v>-203100000</v>
      </c>
      <c r="G7453" s="9">
        <v>-2031</v>
      </c>
      <c r="H7453" s="10">
        <v>-219845595</v>
      </c>
      <c r="I7453" s="11">
        <f t="shared" si="249"/>
        <v>18010366890.012386</v>
      </c>
      <c r="J7453" s="11">
        <f t="shared" si="250"/>
        <v>176572</v>
      </c>
      <c r="K7453" s="11">
        <f t="shared" si="251"/>
        <v>102000.12963557294</v>
      </c>
      <c r="L7453" s="12">
        <f t="shared" si="253"/>
        <v>12683331.710151345</v>
      </c>
      <c r="M7453" s="11">
        <f>COUNTIF(E$2:$E7453,E7453)</f>
        <v>581</v>
      </c>
      <c r="N7453" s="13"/>
      <c r="O7453" t="str">
        <f t="shared" si="254"/>
        <v/>
      </c>
    </row>
    <row r="7454" spans="1:15" hidden="1">
      <c r="A7454" s="41" t="s">
        <v>99</v>
      </c>
      <c r="B7454" s="46">
        <v>45783</v>
      </c>
      <c r="C7454" s="8" t="s">
        <v>13</v>
      </c>
      <c r="D7454" s="8" t="s">
        <v>90</v>
      </c>
      <c r="E7454" s="8" t="s">
        <v>90</v>
      </c>
      <c r="F7454" s="9">
        <f t="shared" si="252"/>
        <v>-900000</v>
      </c>
      <c r="G7454" s="9">
        <v>-9</v>
      </c>
      <c r="H7454" s="10">
        <v>-974205</v>
      </c>
      <c r="I7454" s="11">
        <f t="shared" si="249"/>
        <v>18009448888.845665</v>
      </c>
      <c r="J7454" s="11">
        <f t="shared" si="250"/>
        <v>176563</v>
      </c>
      <c r="K7454" s="11">
        <f t="shared" si="251"/>
        <v>102000.12963557294</v>
      </c>
      <c r="L7454" s="12">
        <f t="shared" si="253"/>
        <v>56203.833279843559</v>
      </c>
      <c r="M7454" s="11">
        <f>COUNTIF(E$2:$E7454,E7454)</f>
        <v>582</v>
      </c>
      <c r="N7454" s="13"/>
      <c r="O7454" t="str">
        <f t="shared" si="254"/>
        <v/>
      </c>
    </row>
    <row r="7455" spans="1:15" hidden="1">
      <c r="A7455" s="41" t="s">
        <v>99</v>
      </c>
      <c r="B7455" s="46">
        <v>45783</v>
      </c>
      <c r="C7455" s="8" t="s">
        <v>13</v>
      </c>
      <c r="D7455" s="8" t="s">
        <v>90</v>
      </c>
      <c r="E7455" s="8" t="s">
        <v>90</v>
      </c>
      <c r="F7455" s="9">
        <f t="shared" si="252"/>
        <v>-900000</v>
      </c>
      <c r="G7455" s="9">
        <v>-9</v>
      </c>
      <c r="H7455" s="10">
        <v>-974205</v>
      </c>
      <c r="I7455" s="11">
        <f t="shared" si="249"/>
        <v>18008530887.678944</v>
      </c>
      <c r="J7455" s="11">
        <f t="shared" si="250"/>
        <v>176554</v>
      </c>
      <c r="K7455" s="11">
        <f t="shared" si="251"/>
        <v>102000.12963557294</v>
      </c>
      <c r="L7455" s="12">
        <f t="shared" si="253"/>
        <v>56203.833279843559</v>
      </c>
      <c r="M7455" s="11">
        <f>COUNTIF(E$2:$E7455,E7455)</f>
        <v>583</v>
      </c>
      <c r="N7455" s="13"/>
      <c r="O7455" t="str">
        <f t="shared" si="254"/>
        <v/>
      </c>
    </row>
    <row r="7456" spans="1:15" hidden="1">
      <c r="A7456" s="41" t="s">
        <v>99</v>
      </c>
      <c r="B7456" s="46">
        <v>45783</v>
      </c>
      <c r="C7456" s="8" t="s">
        <v>13</v>
      </c>
      <c r="D7456" s="8" t="s">
        <v>14</v>
      </c>
      <c r="E7456" s="8" t="s">
        <v>14</v>
      </c>
      <c r="F7456" s="9">
        <f t="shared" si="252"/>
        <v>1800000</v>
      </c>
      <c r="G7456" s="9">
        <v>18</v>
      </c>
      <c r="H7456" s="10">
        <v>1941480</v>
      </c>
      <c r="I7456" s="11">
        <f t="shared" si="249"/>
        <v>20178460450.780674</v>
      </c>
      <c r="J7456" s="11">
        <f t="shared" si="250"/>
        <v>200174</v>
      </c>
      <c r="K7456" s="11">
        <f t="shared" si="251"/>
        <v>100804.60224994592</v>
      </c>
      <c r="L7456" s="12">
        <f t="shared" si="253"/>
        <v>0</v>
      </c>
      <c r="M7456" s="11">
        <f>COUNTIF(E$2:$E7456,E7456)</f>
        <v>1035</v>
      </c>
      <c r="N7456" s="13"/>
      <c r="O7456" t="str">
        <f t="shared" si="254"/>
        <v/>
      </c>
    </row>
    <row r="7457" spans="1:15" hidden="1">
      <c r="A7457" s="41" t="s">
        <v>99</v>
      </c>
      <c r="B7457" s="46">
        <v>45783</v>
      </c>
      <c r="C7457" s="8" t="s">
        <v>13</v>
      </c>
      <c r="D7457" s="8" t="s">
        <v>90</v>
      </c>
      <c r="E7457" s="8" t="s">
        <v>90</v>
      </c>
      <c r="F7457" s="9">
        <f t="shared" si="252"/>
        <v>-92300000</v>
      </c>
      <c r="G7457" s="9">
        <v>-923</v>
      </c>
      <c r="H7457" s="10">
        <v>-99910135</v>
      </c>
      <c r="I7457" s="11">
        <f t="shared" si="249"/>
        <v>17914384768.025311</v>
      </c>
      <c r="J7457" s="11">
        <f t="shared" si="250"/>
        <v>175631</v>
      </c>
      <c r="K7457" s="11">
        <f t="shared" si="251"/>
        <v>102000.12963557294</v>
      </c>
      <c r="L7457" s="12">
        <f t="shared" si="253"/>
        <v>5764015.3463661671</v>
      </c>
      <c r="M7457" s="11">
        <f>COUNTIF(E$2:$E7457,E7457)</f>
        <v>584</v>
      </c>
      <c r="N7457" s="13"/>
      <c r="O7457" t="str">
        <f t="shared" si="254"/>
        <v/>
      </c>
    </row>
    <row r="7458" spans="1:15" hidden="1">
      <c r="A7458" s="41" t="s">
        <v>99</v>
      </c>
      <c r="B7458" s="46">
        <v>45783</v>
      </c>
      <c r="C7458" s="8" t="s">
        <v>13</v>
      </c>
      <c r="D7458" s="8" t="s">
        <v>90</v>
      </c>
      <c r="E7458" s="8" t="s">
        <v>90</v>
      </c>
      <c r="F7458" s="9">
        <f t="shared" si="252"/>
        <v>-5600000</v>
      </c>
      <c r="G7458" s="9">
        <v>-56</v>
      </c>
      <c r="H7458" s="10">
        <v>-6061720</v>
      </c>
      <c r="I7458" s="11">
        <f t="shared" si="249"/>
        <v>17908672760.765717</v>
      </c>
      <c r="J7458" s="11">
        <f t="shared" si="250"/>
        <v>175575</v>
      </c>
      <c r="K7458" s="11">
        <f t="shared" si="251"/>
        <v>102000.12963557294</v>
      </c>
      <c r="L7458" s="12">
        <f t="shared" si="253"/>
        <v>349712.74040791485</v>
      </c>
      <c r="M7458" s="11">
        <f>COUNTIF(E$2:$E7458,E7458)</f>
        <v>585</v>
      </c>
      <c r="N7458" s="13"/>
      <c r="O7458" t="str">
        <f t="shared" si="254"/>
        <v/>
      </c>
    </row>
    <row r="7459" spans="1:15" hidden="1">
      <c r="A7459" s="41" t="s">
        <v>99</v>
      </c>
      <c r="B7459" s="46">
        <v>45783</v>
      </c>
      <c r="C7459" s="8" t="s">
        <v>13</v>
      </c>
      <c r="D7459" s="8" t="s">
        <v>90</v>
      </c>
      <c r="E7459" s="8" t="s">
        <v>90</v>
      </c>
      <c r="F7459" s="9">
        <f t="shared" si="252"/>
        <v>-50400000</v>
      </c>
      <c r="G7459" s="9">
        <v>-504</v>
      </c>
      <c r="H7459" s="10">
        <v>-54555480</v>
      </c>
      <c r="I7459" s="11">
        <f t="shared" si="249"/>
        <v>17857264695.429386</v>
      </c>
      <c r="J7459" s="11">
        <f t="shared" si="250"/>
        <v>175071</v>
      </c>
      <c r="K7459" s="11">
        <f t="shared" si="251"/>
        <v>102000.12963557294</v>
      </c>
      <c r="L7459" s="12">
        <f t="shared" si="253"/>
        <v>3147414.6636712402</v>
      </c>
      <c r="M7459" s="11">
        <f>COUNTIF(E$2:$E7459,E7459)</f>
        <v>586</v>
      </c>
      <c r="N7459" s="13"/>
      <c r="O7459" t="str">
        <f t="shared" si="254"/>
        <v/>
      </c>
    </row>
    <row r="7460" spans="1:15" hidden="1">
      <c r="A7460" s="41" t="s">
        <v>99</v>
      </c>
      <c r="B7460" s="46">
        <v>45783</v>
      </c>
      <c r="C7460" s="8" t="s">
        <v>13</v>
      </c>
      <c r="D7460" s="8" t="s">
        <v>14</v>
      </c>
      <c r="E7460" s="8" t="s">
        <v>14</v>
      </c>
      <c r="F7460" s="9">
        <f t="shared" si="252"/>
        <v>900000</v>
      </c>
      <c r="G7460" s="9">
        <v>9</v>
      </c>
      <c r="H7460" s="10">
        <v>964377</v>
      </c>
      <c r="I7460" s="11">
        <f t="shared" si="249"/>
        <v>20179424827.780674</v>
      </c>
      <c r="J7460" s="11">
        <f t="shared" si="250"/>
        <v>200183</v>
      </c>
      <c r="K7460" s="11">
        <f t="shared" si="251"/>
        <v>100804.88766668834</v>
      </c>
      <c r="L7460" s="12">
        <f t="shared" si="253"/>
        <v>0</v>
      </c>
      <c r="M7460" s="11">
        <f>COUNTIF(E$2:$E7460,E7460)</f>
        <v>1036</v>
      </c>
      <c r="N7460" s="13"/>
      <c r="O7460" t="str">
        <f t="shared" si="254"/>
        <v/>
      </c>
    </row>
    <row r="7461" spans="1:15" hidden="1">
      <c r="A7461" s="41" t="s">
        <v>99</v>
      </c>
      <c r="B7461" s="46">
        <v>45783</v>
      </c>
      <c r="C7461" s="8" t="s">
        <v>13</v>
      </c>
      <c r="D7461" s="8" t="s">
        <v>14</v>
      </c>
      <c r="E7461" s="8" t="s">
        <v>14</v>
      </c>
      <c r="F7461" s="9">
        <f t="shared" si="252"/>
        <v>900000</v>
      </c>
      <c r="G7461" s="9">
        <v>9</v>
      </c>
      <c r="H7461" s="10">
        <v>964377</v>
      </c>
      <c r="I7461" s="11">
        <f t="shared" si="249"/>
        <v>20180389204.780674</v>
      </c>
      <c r="J7461" s="11">
        <f t="shared" si="250"/>
        <v>200192</v>
      </c>
      <c r="K7461" s="11">
        <f t="shared" si="251"/>
        <v>100805.17305776791</v>
      </c>
      <c r="L7461" s="12">
        <f t="shared" si="253"/>
        <v>0</v>
      </c>
      <c r="M7461" s="11">
        <f>COUNTIF(E$2:$E7461,E7461)</f>
        <v>1037</v>
      </c>
      <c r="N7461" s="13"/>
      <c r="O7461" t="str">
        <f t="shared" si="254"/>
        <v/>
      </c>
    </row>
    <row r="7462" spans="1:15" hidden="1">
      <c r="A7462" s="41" t="s">
        <v>99</v>
      </c>
      <c r="B7462" s="46">
        <v>45783</v>
      </c>
      <c r="C7462" s="8" t="s">
        <v>13</v>
      </c>
      <c r="D7462" s="8" t="s">
        <v>14</v>
      </c>
      <c r="E7462" s="8" t="s">
        <v>14</v>
      </c>
      <c r="F7462" s="9">
        <f t="shared" si="252"/>
        <v>-9300000</v>
      </c>
      <c r="G7462" s="9">
        <v>-93</v>
      </c>
      <c r="H7462" s="10">
        <v>-9942909</v>
      </c>
      <c r="I7462" s="11">
        <f t="shared" si="249"/>
        <v>20171014323.686302</v>
      </c>
      <c r="J7462" s="11">
        <f t="shared" si="250"/>
        <v>200099</v>
      </c>
      <c r="K7462" s="11">
        <f t="shared" si="251"/>
        <v>100805.17305776791</v>
      </c>
      <c r="L7462" s="12">
        <f t="shared" si="253"/>
        <v>568027.90562758408</v>
      </c>
      <c r="M7462" s="11">
        <f>COUNTIF(E$2:$E7462,E7462)</f>
        <v>1038</v>
      </c>
      <c r="N7462" s="13"/>
      <c r="O7462" t="str">
        <f t="shared" si="254"/>
        <v/>
      </c>
    </row>
    <row r="7463" spans="1:15" hidden="1">
      <c r="A7463" s="41" t="s">
        <v>99</v>
      </c>
      <c r="B7463" s="46">
        <v>45783</v>
      </c>
      <c r="C7463" s="8" t="s">
        <v>13</v>
      </c>
      <c r="D7463" s="8" t="s">
        <v>90</v>
      </c>
      <c r="E7463" s="8" t="s">
        <v>90</v>
      </c>
      <c r="F7463" s="9">
        <f t="shared" si="252"/>
        <v>-22700000</v>
      </c>
      <c r="G7463" s="9">
        <v>-227</v>
      </c>
      <c r="H7463" s="10">
        <v>-24571615</v>
      </c>
      <c r="I7463" s="11">
        <f t="shared" ref="I7463:I7526" si="255">IF(H7463&gt;=0,IF(M7463=1,H7463,SUMIFS(I:I,E:E,E7463,M:M,M7463-1)+H7463),SUMIFS(I:I,E:E,E7463,M:M,M7463-1)+K7463*G7463)</f>
        <v>17834110666.00211</v>
      </c>
      <c r="J7463" s="11">
        <f t="shared" ref="J7463:J7526" si="256">IF(M7463=1,G7463,SUMIFS($J:$J,$E:$E,E7463,$M:$M,M7463-1)+G7463)</f>
        <v>174844</v>
      </c>
      <c r="K7463" s="11">
        <f t="shared" ref="K7463:K7526" si="257">IF(H7463&gt;=0,I7463/J7463,SUMIFS($K:$K,$E:$E,E7463,$M:$M,M7463-1))</f>
        <v>102000.12963557294</v>
      </c>
      <c r="L7463" s="12">
        <f t="shared" si="253"/>
        <v>1417585.5727249421</v>
      </c>
      <c r="M7463" s="11">
        <f>COUNTIF(E$2:$E7463,E7463)</f>
        <v>587</v>
      </c>
      <c r="N7463" s="13"/>
      <c r="O7463" t="str">
        <f t="shared" si="254"/>
        <v/>
      </c>
    </row>
    <row r="7464" spans="1:15" hidden="1">
      <c r="A7464" s="41" t="s">
        <v>99</v>
      </c>
      <c r="B7464" s="46">
        <v>45783</v>
      </c>
      <c r="C7464" s="8" t="s">
        <v>13</v>
      </c>
      <c r="D7464" s="8" t="s">
        <v>90</v>
      </c>
      <c r="E7464" s="8" t="s">
        <v>90</v>
      </c>
      <c r="F7464" s="9">
        <f t="shared" ref="F7464:F7527" si="258">100000*G7464</f>
        <v>-21200000</v>
      </c>
      <c r="G7464" s="9">
        <v>-212</v>
      </c>
      <c r="H7464" s="10">
        <v>-22947940</v>
      </c>
      <c r="I7464" s="11">
        <f t="shared" si="255"/>
        <v>17812486638.519367</v>
      </c>
      <c r="J7464" s="11">
        <f t="shared" si="256"/>
        <v>174632</v>
      </c>
      <c r="K7464" s="11">
        <f t="shared" si="257"/>
        <v>102000.12963557294</v>
      </c>
      <c r="L7464" s="12">
        <f t="shared" ref="L7464:L7527" si="259">IF(G7464&lt;0,K7464*G7464-H7464,0)</f>
        <v>1323912.5172585361</v>
      </c>
      <c r="M7464" s="11">
        <f>COUNTIF(E$2:$E7464,E7464)</f>
        <v>588</v>
      </c>
      <c r="N7464" s="13"/>
      <c r="O7464" t="str">
        <f t="shared" si="254"/>
        <v/>
      </c>
    </row>
    <row r="7465" spans="1:15" hidden="1">
      <c r="A7465" s="41" t="s">
        <v>99</v>
      </c>
      <c r="B7465" s="46">
        <v>45783</v>
      </c>
      <c r="C7465" s="8" t="s">
        <v>13</v>
      </c>
      <c r="D7465" s="8" t="s">
        <v>90</v>
      </c>
      <c r="E7465" s="8" t="s">
        <v>90</v>
      </c>
      <c r="F7465" s="9">
        <f t="shared" si="258"/>
        <v>-23000000</v>
      </c>
      <c r="G7465" s="9">
        <v>-230</v>
      </c>
      <c r="H7465" s="10">
        <v>-24896350</v>
      </c>
      <c r="I7465" s="11">
        <f t="shared" si="255"/>
        <v>17789026608.703186</v>
      </c>
      <c r="J7465" s="11">
        <f t="shared" si="256"/>
        <v>174402</v>
      </c>
      <c r="K7465" s="11">
        <f t="shared" si="257"/>
        <v>102000.12963557294</v>
      </c>
      <c r="L7465" s="12">
        <f t="shared" si="259"/>
        <v>1436320.1838182248</v>
      </c>
      <c r="M7465" s="11">
        <f>COUNTIF(E$2:$E7465,E7465)</f>
        <v>589</v>
      </c>
      <c r="N7465" s="13"/>
      <c r="O7465" t="str">
        <f t="shared" si="254"/>
        <v/>
      </c>
    </row>
    <row r="7466" spans="1:15" hidden="1">
      <c r="A7466" s="41" t="s">
        <v>99</v>
      </c>
      <c r="B7466" s="46">
        <v>45783</v>
      </c>
      <c r="C7466" s="8" t="s">
        <v>13</v>
      </c>
      <c r="D7466" s="8" t="s">
        <v>90</v>
      </c>
      <c r="E7466" s="8" t="s">
        <v>90</v>
      </c>
      <c r="F7466" s="9">
        <f t="shared" si="258"/>
        <v>-4100000</v>
      </c>
      <c r="G7466" s="9">
        <v>-41</v>
      </c>
      <c r="H7466" s="10">
        <v>-4438045</v>
      </c>
      <c r="I7466" s="11">
        <f t="shared" si="255"/>
        <v>17784844603.388126</v>
      </c>
      <c r="J7466" s="11">
        <f t="shared" si="256"/>
        <v>174361</v>
      </c>
      <c r="K7466" s="11">
        <f t="shared" si="257"/>
        <v>102000.12963557294</v>
      </c>
      <c r="L7466" s="12">
        <f t="shared" si="259"/>
        <v>256039.68494150927</v>
      </c>
      <c r="M7466" s="11">
        <f>COUNTIF(E$2:$E7466,E7466)</f>
        <v>590</v>
      </c>
      <c r="N7466" s="13"/>
      <c r="O7466" t="str">
        <f t="shared" si="254"/>
        <v/>
      </c>
    </row>
    <row r="7467" spans="1:15" hidden="1">
      <c r="A7467" s="41" t="s">
        <v>99</v>
      </c>
      <c r="B7467" s="46">
        <v>45783</v>
      </c>
      <c r="C7467" s="8" t="s">
        <v>13</v>
      </c>
      <c r="D7467" s="8" t="s">
        <v>90</v>
      </c>
      <c r="E7467" s="8" t="s">
        <v>90</v>
      </c>
      <c r="F7467" s="9">
        <f t="shared" si="258"/>
        <v>-9200000</v>
      </c>
      <c r="G7467" s="9">
        <v>-92</v>
      </c>
      <c r="H7467" s="10">
        <v>-9958540</v>
      </c>
      <c r="I7467" s="11">
        <f t="shared" si="255"/>
        <v>17775460591.461655</v>
      </c>
      <c r="J7467" s="11">
        <f t="shared" si="256"/>
        <v>174269</v>
      </c>
      <c r="K7467" s="11">
        <f t="shared" si="257"/>
        <v>102000.12963557294</v>
      </c>
      <c r="L7467" s="12">
        <f t="shared" si="259"/>
        <v>574528.07352728955</v>
      </c>
      <c r="M7467" s="11">
        <f>COUNTIF(E$2:$E7467,E7467)</f>
        <v>591</v>
      </c>
      <c r="N7467" s="13"/>
      <c r="O7467" t="str">
        <f t="shared" si="254"/>
        <v/>
      </c>
    </row>
    <row r="7468" spans="1:15" hidden="1">
      <c r="A7468" s="41" t="s">
        <v>99</v>
      </c>
      <c r="B7468" s="46">
        <v>45783</v>
      </c>
      <c r="C7468" s="8" t="s">
        <v>13</v>
      </c>
      <c r="D7468" s="8" t="s">
        <v>90</v>
      </c>
      <c r="E7468" s="8" t="s">
        <v>90</v>
      </c>
      <c r="F7468" s="9">
        <f t="shared" si="258"/>
        <v>-2700000</v>
      </c>
      <c r="G7468" s="9">
        <v>-27</v>
      </c>
      <c r="H7468" s="10">
        <v>-2922615</v>
      </c>
      <c r="I7468" s="11">
        <f t="shared" si="255"/>
        <v>17772706587.961494</v>
      </c>
      <c r="J7468" s="11">
        <f t="shared" si="256"/>
        <v>174242</v>
      </c>
      <c r="K7468" s="11">
        <f t="shared" si="257"/>
        <v>102000.12963557294</v>
      </c>
      <c r="L7468" s="12">
        <f t="shared" si="259"/>
        <v>168611.49983953033</v>
      </c>
      <c r="M7468" s="11">
        <f>COUNTIF(E$2:$E7468,E7468)</f>
        <v>592</v>
      </c>
      <c r="N7468" s="13"/>
      <c r="O7468" t="str">
        <f t="shared" si="254"/>
        <v/>
      </c>
    </row>
    <row r="7469" spans="1:15" hidden="1">
      <c r="A7469" s="41" t="s">
        <v>99</v>
      </c>
      <c r="B7469" s="46">
        <v>45783</v>
      </c>
      <c r="C7469" s="8" t="s">
        <v>13</v>
      </c>
      <c r="D7469" s="8" t="s">
        <v>90</v>
      </c>
      <c r="E7469" s="8" t="s">
        <v>90</v>
      </c>
      <c r="F7469" s="9">
        <f t="shared" si="258"/>
        <v>-27700000</v>
      </c>
      <c r="G7469" s="9">
        <v>-277</v>
      </c>
      <c r="H7469" s="10">
        <v>-29983865</v>
      </c>
      <c r="I7469" s="11">
        <f t="shared" si="255"/>
        <v>17744452552.052441</v>
      </c>
      <c r="J7469" s="11">
        <f t="shared" si="256"/>
        <v>173965</v>
      </c>
      <c r="K7469" s="11">
        <f t="shared" si="257"/>
        <v>102000.12963557294</v>
      </c>
      <c r="L7469" s="12">
        <f t="shared" si="259"/>
        <v>1729829.0909462944</v>
      </c>
      <c r="M7469" s="11">
        <f>COUNTIF(E$2:$E7469,E7469)</f>
        <v>593</v>
      </c>
      <c r="N7469" s="13"/>
      <c r="O7469" t="str">
        <f t="shared" si="254"/>
        <v/>
      </c>
    </row>
    <row r="7470" spans="1:15" hidden="1">
      <c r="A7470" s="41" t="s">
        <v>99</v>
      </c>
      <c r="B7470" s="46">
        <v>45783</v>
      </c>
      <c r="C7470" s="8" t="s">
        <v>13</v>
      </c>
      <c r="D7470" s="8" t="s">
        <v>90</v>
      </c>
      <c r="E7470" s="8" t="s">
        <v>90</v>
      </c>
      <c r="F7470" s="9">
        <f t="shared" si="258"/>
        <v>-3500000</v>
      </c>
      <c r="G7470" s="9">
        <v>-35</v>
      </c>
      <c r="H7470" s="10">
        <v>-3788575</v>
      </c>
      <c r="I7470" s="11">
        <f t="shared" si="255"/>
        <v>17740882547.515194</v>
      </c>
      <c r="J7470" s="11">
        <f t="shared" si="256"/>
        <v>173930</v>
      </c>
      <c r="K7470" s="11">
        <f t="shared" si="257"/>
        <v>102000.12963557294</v>
      </c>
      <c r="L7470" s="12">
        <f t="shared" si="259"/>
        <v>218570.46275494713</v>
      </c>
      <c r="M7470" s="11">
        <f>COUNTIF(E$2:$E7470,E7470)</f>
        <v>594</v>
      </c>
      <c r="N7470" s="13"/>
      <c r="O7470" t="str">
        <f t="shared" si="254"/>
        <v/>
      </c>
    </row>
    <row r="7471" spans="1:15" hidden="1">
      <c r="A7471" s="41" t="s">
        <v>99</v>
      </c>
      <c r="B7471" s="46">
        <v>45783</v>
      </c>
      <c r="C7471" s="8" t="s">
        <v>13</v>
      </c>
      <c r="D7471" s="8" t="s">
        <v>90</v>
      </c>
      <c r="E7471" s="8" t="s">
        <v>90</v>
      </c>
      <c r="F7471" s="9">
        <f t="shared" si="258"/>
        <v>-1000000</v>
      </c>
      <c r="G7471" s="9">
        <v>-10</v>
      </c>
      <c r="H7471" s="10">
        <v>-1082450</v>
      </c>
      <c r="I7471" s="11">
        <f t="shared" si="255"/>
        <v>17739862546.218838</v>
      </c>
      <c r="J7471" s="11">
        <f t="shared" si="256"/>
        <v>173920</v>
      </c>
      <c r="K7471" s="11">
        <f t="shared" si="257"/>
        <v>102000.12963557294</v>
      </c>
      <c r="L7471" s="12">
        <f t="shared" si="259"/>
        <v>62448.703644270543</v>
      </c>
      <c r="M7471" s="11">
        <f>COUNTIF(E$2:$E7471,E7471)</f>
        <v>595</v>
      </c>
      <c r="N7471" s="13"/>
      <c r="O7471" t="str">
        <f t="shared" si="254"/>
        <v/>
      </c>
    </row>
    <row r="7472" spans="1:15" hidden="1">
      <c r="A7472" s="41" t="s">
        <v>99</v>
      </c>
      <c r="B7472" s="46">
        <v>45783</v>
      </c>
      <c r="C7472" s="8" t="s">
        <v>13</v>
      </c>
      <c r="D7472" s="8" t="s">
        <v>90</v>
      </c>
      <c r="E7472" s="8" t="s">
        <v>90</v>
      </c>
      <c r="F7472" s="9">
        <f t="shared" si="258"/>
        <v>-900000</v>
      </c>
      <c r="G7472" s="9">
        <v>-9</v>
      </c>
      <c r="H7472" s="10">
        <v>-974205</v>
      </c>
      <c r="I7472" s="11">
        <f t="shared" si="255"/>
        <v>17738944545.052116</v>
      </c>
      <c r="J7472" s="11">
        <f t="shared" si="256"/>
        <v>173911</v>
      </c>
      <c r="K7472" s="11">
        <f t="shared" si="257"/>
        <v>102000.12963557294</v>
      </c>
      <c r="L7472" s="12">
        <f t="shared" si="259"/>
        <v>56203.833279843559</v>
      </c>
      <c r="M7472" s="11">
        <f>COUNTIF(E$2:$E7472,E7472)</f>
        <v>596</v>
      </c>
      <c r="N7472" s="13"/>
      <c r="O7472" t="str">
        <f t="shared" si="254"/>
        <v/>
      </c>
    </row>
    <row r="7473" spans="1:15" hidden="1">
      <c r="A7473" s="41" t="s">
        <v>99</v>
      </c>
      <c r="B7473" s="46">
        <v>45783</v>
      </c>
      <c r="C7473" s="8" t="s">
        <v>13</v>
      </c>
      <c r="D7473" s="8" t="s">
        <v>90</v>
      </c>
      <c r="E7473" s="8" t="s">
        <v>90</v>
      </c>
      <c r="F7473" s="9">
        <f t="shared" si="258"/>
        <v>-2700000</v>
      </c>
      <c r="G7473" s="9">
        <v>-27</v>
      </c>
      <c r="H7473" s="10">
        <v>-2922615</v>
      </c>
      <c r="I7473" s="11">
        <f t="shared" si="255"/>
        <v>17736190541.551956</v>
      </c>
      <c r="J7473" s="11">
        <f t="shared" si="256"/>
        <v>173884</v>
      </c>
      <c r="K7473" s="11">
        <f t="shared" si="257"/>
        <v>102000.12963557294</v>
      </c>
      <c r="L7473" s="12">
        <f t="shared" si="259"/>
        <v>168611.49983953033</v>
      </c>
      <c r="M7473" s="11">
        <f>COUNTIF(E$2:$E7473,E7473)</f>
        <v>597</v>
      </c>
      <c r="N7473" s="13"/>
      <c r="O7473" t="str">
        <f t="shared" si="254"/>
        <v/>
      </c>
    </row>
    <row r="7474" spans="1:15" hidden="1">
      <c r="A7474" s="41" t="s">
        <v>99</v>
      </c>
      <c r="B7474" s="46">
        <v>45783</v>
      </c>
      <c r="C7474" s="8" t="s">
        <v>13</v>
      </c>
      <c r="D7474" s="8" t="s">
        <v>90</v>
      </c>
      <c r="E7474" s="8" t="s">
        <v>90</v>
      </c>
      <c r="F7474" s="9">
        <f t="shared" si="258"/>
        <v>-18400000</v>
      </c>
      <c r="G7474" s="9">
        <v>-184</v>
      </c>
      <c r="H7474" s="10">
        <v>-19917080</v>
      </c>
      <c r="I7474" s="11">
        <f t="shared" si="255"/>
        <v>17717422517.699009</v>
      </c>
      <c r="J7474" s="11">
        <f t="shared" si="256"/>
        <v>173700</v>
      </c>
      <c r="K7474" s="11">
        <f t="shared" si="257"/>
        <v>102000.12963557294</v>
      </c>
      <c r="L7474" s="12">
        <f t="shared" si="259"/>
        <v>1149056.1470545791</v>
      </c>
      <c r="M7474" s="11">
        <f>COUNTIF(E$2:$E7474,E7474)</f>
        <v>598</v>
      </c>
      <c r="N7474" s="13"/>
      <c r="O7474" t="str">
        <f t="shared" si="254"/>
        <v/>
      </c>
    </row>
    <row r="7475" spans="1:15" hidden="1">
      <c r="A7475" s="41" t="s">
        <v>99</v>
      </c>
      <c r="B7475" s="46">
        <v>45783</v>
      </c>
      <c r="C7475" s="8" t="s">
        <v>13</v>
      </c>
      <c r="D7475" s="8" t="s">
        <v>90</v>
      </c>
      <c r="E7475" s="8" t="s">
        <v>90</v>
      </c>
      <c r="F7475" s="9">
        <f t="shared" si="258"/>
        <v>-900000</v>
      </c>
      <c r="G7475" s="9">
        <v>-9</v>
      </c>
      <c r="H7475" s="10">
        <v>-974205</v>
      </c>
      <c r="I7475" s="11">
        <f t="shared" si="255"/>
        <v>17716504516.532288</v>
      </c>
      <c r="J7475" s="11">
        <f t="shared" si="256"/>
        <v>173691</v>
      </c>
      <c r="K7475" s="11">
        <f t="shared" si="257"/>
        <v>102000.12963557294</v>
      </c>
      <c r="L7475" s="12">
        <f t="shared" si="259"/>
        <v>56203.833279843559</v>
      </c>
      <c r="M7475" s="11">
        <f>COUNTIF(E$2:$E7475,E7475)</f>
        <v>599</v>
      </c>
      <c r="N7475" s="13"/>
      <c r="O7475" t="str">
        <f t="shared" si="254"/>
        <v/>
      </c>
    </row>
    <row r="7476" spans="1:15" hidden="1">
      <c r="A7476" s="41" t="s">
        <v>99</v>
      </c>
      <c r="B7476" s="46">
        <v>45783</v>
      </c>
      <c r="C7476" s="8" t="s">
        <v>13</v>
      </c>
      <c r="D7476" s="8" t="s">
        <v>90</v>
      </c>
      <c r="E7476" s="8" t="s">
        <v>90</v>
      </c>
      <c r="F7476" s="9">
        <f t="shared" si="258"/>
        <v>-1100000</v>
      </c>
      <c r="G7476" s="9">
        <v>-11</v>
      </c>
      <c r="H7476" s="10">
        <v>-1190695</v>
      </c>
      <c r="I7476" s="11">
        <f t="shared" si="255"/>
        <v>17715382515.106297</v>
      </c>
      <c r="J7476" s="11">
        <f t="shared" si="256"/>
        <v>173680</v>
      </c>
      <c r="K7476" s="11">
        <f t="shared" si="257"/>
        <v>102000.12963557294</v>
      </c>
      <c r="L7476" s="12">
        <f t="shared" si="259"/>
        <v>68693.574008697644</v>
      </c>
      <c r="M7476" s="11">
        <f>COUNTIF(E$2:$E7476,E7476)</f>
        <v>600</v>
      </c>
      <c r="N7476" s="13"/>
      <c r="O7476" t="str">
        <f t="shared" si="254"/>
        <v/>
      </c>
    </row>
    <row r="7477" spans="1:15" hidden="1">
      <c r="A7477" s="41" t="s">
        <v>99</v>
      </c>
      <c r="B7477" s="46">
        <v>45783</v>
      </c>
      <c r="C7477" s="8" t="s">
        <v>13</v>
      </c>
      <c r="D7477" s="8" t="s">
        <v>14</v>
      </c>
      <c r="E7477" s="8" t="s">
        <v>14</v>
      </c>
      <c r="F7477" s="9">
        <f t="shared" si="258"/>
        <v>-900000</v>
      </c>
      <c r="G7477" s="9">
        <v>-9</v>
      </c>
      <c r="H7477" s="10">
        <v>-962217</v>
      </c>
      <c r="I7477" s="11">
        <f t="shared" si="255"/>
        <v>20170107077.128784</v>
      </c>
      <c r="J7477" s="11">
        <f t="shared" si="256"/>
        <v>200090</v>
      </c>
      <c r="K7477" s="11">
        <f t="shared" si="257"/>
        <v>100805.17305776791</v>
      </c>
      <c r="L7477" s="12">
        <f t="shared" si="259"/>
        <v>54970.442480088794</v>
      </c>
      <c r="M7477" s="11">
        <f>COUNTIF(E$2:$E7477,E7477)</f>
        <v>1039</v>
      </c>
      <c r="N7477" s="13"/>
      <c r="O7477" t="str">
        <f t="shared" si="254"/>
        <v/>
      </c>
    </row>
    <row r="7478" spans="1:15" hidden="1">
      <c r="A7478" s="41" t="s">
        <v>99</v>
      </c>
      <c r="B7478" s="46">
        <v>45783</v>
      </c>
      <c r="C7478" s="8" t="s">
        <v>13</v>
      </c>
      <c r="D7478" s="8" t="s">
        <v>90</v>
      </c>
      <c r="E7478" s="8" t="s">
        <v>90</v>
      </c>
      <c r="F7478" s="9">
        <f t="shared" si="258"/>
        <v>-47100000</v>
      </c>
      <c r="G7478" s="9">
        <v>-471</v>
      </c>
      <c r="H7478" s="10">
        <v>-50983395</v>
      </c>
      <c r="I7478" s="11">
        <f t="shared" si="255"/>
        <v>17667340454.047943</v>
      </c>
      <c r="J7478" s="11">
        <f t="shared" si="256"/>
        <v>173209</v>
      </c>
      <c r="K7478" s="11">
        <f t="shared" si="257"/>
        <v>102000.12963557294</v>
      </c>
      <c r="L7478" s="12">
        <f t="shared" si="259"/>
        <v>2941333.9416451454</v>
      </c>
      <c r="M7478" s="11">
        <f>COUNTIF(E$2:$E7478,E7478)</f>
        <v>601</v>
      </c>
      <c r="N7478" s="13"/>
      <c r="O7478" t="str">
        <f t="shared" si="254"/>
        <v/>
      </c>
    </row>
    <row r="7479" spans="1:15" hidden="1">
      <c r="A7479" s="41" t="s">
        <v>99</v>
      </c>
      <c r="B7479" s="46">
        <v>45783</v>
      </c>
      <c r="C7479" s="8" t="s">
        <v>13</v>
      </c>
      <c r="D7479" s="8" t="s">
        <v>90</v>
      </c>
      <c r="E7479" s="8" t="s">
        <v>90</v>
      </c>
      <c r="F7479" s="9">
        <f t="shared" si="258"/>
        <v>-9200000</v>
      </c>
      <c r="G7479" s="9">
        <v>-92</v>
      </c>
      <c r="H7479" s="10">
        <v>-9958540</v>
      </c>
      <c r="I7479" s="11">
        <f t="shared" si="255"/>
        <v>17657956442.121471</v>
      </c>
      <c r="J7479" s="11">
        <f t="shared" si="256"/>
        <v>173117</v>
      </c>
      <c r="K7479" s="11">
        <f t="shared" si="257"/>
        <v>102000.12963557294</v>
      </c>
      <c r="L7479" s="12">
        <f t="shared" si="259"/>
        <v>574528.07352728955</v>
      </c>
      <c r="M7479" s="11">
        <f>COUNTIF(E$2:$E7479,E7479)</f>
        <v>602</v>
      </c>
      <c r="N7479" s="13"/>
      <c r="O7479" t="str">
        <f t="shared" si="254"/>
        <v/>
      </c>
    </row>
    <row r="7480" spans="1:15" hidden="1">
      <c r="A7480" s="41" t="s">
        <v>99</v>
      </c>
      <c r="B7480" s="46">
        <v>45783</v>
      </c>
      <c r="C7480" s="8" t="s">
        <v>13</v>
      </c>
      <c r="D7480" s="8" t="s">
        <v>90</v>
      </c>
      <c r="E7480" s="8" t="s">
        <v>90</v>
      </c>
      <c r="F7480" s="9">
        <f t="shared" si="258"/>
        <v>-4600000</v>
      </c>
      <c r="G7480" s="9">
        <v>-46</v>
      </c>
      <c r="H7480" s="10">
        <v>-4979270</v>
      </c>
      <c r="I7480" s="11">
        <f t="shared" si="255"/>
        <v>17653264436.158234</v>
      </c>
      <c r="J7480" s="11">
        <f t="shared" si="256"/>
        <v>173071</v>
      </c>
      <c r="K7480" s="11">
        <f t="shared" si="257"/>
        <v>102000.12963557294</v>
      </c>
      <c r="L7480" s="12">
        <f t="shared" si="259"/>
        <v>287264.03676364478</v>
      </c>
      <c r="M7480" s="11">
        <f>COUNTIF(E$2:$E7480,E7480)</f>
        <v>603</v>
      </c>
      <c r="N7480" s="13"/>
      <c r="O7480" t="str">
        <f t="shared" si="254"/>
        <v/>
      </c>
    </row>
    <row r="7481" spans="1:15" hidden="1">
      <c r="A7481" s="41" t="s">
        <v>99</v>
      </c>
      <c r="B7481" s="46">
        <v>45783</v>
      </c>
      <c r="C7481" s="8" t="s">
        <v>13</v>
      </c>
      <c r="D7481" s="8" t="s">
        <v>90</v>
      </c>
      <c r="E7481" s="8" t="s">
        <v>90</v>
      </c>
      <c r="F7481" s="9">
        <f t="shared" si="258"/>
        <v>-46100000</v>
      </c>
      <c r="G7481" s="9">
        <v>-461</v>
      </c>
      <c r="H7481" s="10">
        <v>-49900945</v>
      </c>
      <c r="I7481" s="11">
        <f t="shared" si="255"/>
        <v>17606242376.396233</v>
      </c>
      <c r="J7481" s="11">
        <f t="shared" si="256"/>
        <v>172610</v>
      </c>
      <c r="K7481" s="11">
        <f t="shared" si="257"/>
        <v>102000.12963557294</v>
      </c>
      <c r="L7481" s="12">
        <f t="shared" si="259"/>
        <v>2878885.2380008698</v>
      </c>
      <c r="M7481" s="11">
        <f>COUNTIF(E$2:$E7481,E7481)</f>
        <v>604</v>
      </c>
      <c r="N7481" s="13"/>
      <c r="O7481" t="str">
        <f t="shared" si="254"/>
        <v/>
      </c>
    </row>
    <row r="7482" spans="1:15" hidden="1">
      <c r="A7482" s="41" t="s">
        <v>99</v>
      </c>
      <c r="B7482" s="46">
        <v>45783</v>
      </c>
      <c r="C7482" s="8" t="s">
        <v>13</v>
      </c>
      <c r="D7482" s="8" t="s">
        <v>90</v>
      </c>
      <c r="E7482" s="8" t="s">
        <v>90</v>
      </c>
      <c r="F7482" s="9">
        <f t="shared" si="258"/>
        <v>-184600000</v>
      </c>
      <c r="G7482" s="9">
        <v>-1846</v>
      </c>
      <c r="H7482" s="10">
        <v>-199820270</v>
      </c>
      <c r="I7482" s="11">
        <f t="shared" si="255"/>
        <v>17417950137.088966</v>
      </c>
      <c r="J7482" s="11">
        <f t="shared" si="256"/>
        <v>170764</v>
      </c>
      <c r="K7482" s="11">
        <f t="shared" si="257"/>
        <v>102000.12963557294</v>
      </c>
      <c r="L7482" s="12">
        <f t="shared" si="259"/>
        <v>11528030.692732334</v>
      </c>
      <c r="M7482" s="11">
        <f>COUNTIF(E$2:$E7482,E7482)</f>
        <v>605</v>
      </c>
      <c r="N7482" s="13"/>
      <c r="O7482" t="str">
        <f t="shared" si="254"/>
        <v/>
      </c>
    </row>
    <row r="7483" spans="1:15" hidden="1">
      <c r="A7483" s="41" t="s">
        <v>99</v>
      </c>
      <c r="B7483" s="46">
        <v>45783</v>
      </c>
      <c r="C7483" s="8" t="s">
        <v>13</v>
      </c>
      <c r="D7483" s="8" t="s">
        <v>90</v>
      </c>
      <c r="E7483" s="8" t="s">
        <v>90</v>
      </c>
      <c r="F7483" s="9">
        <f t="shared" si="258"/>
        <v>-4600000</v>
      </c>
      <c r="G7483" s="9">
        <v>-46</v>
      </c>
      <c r="H7483" s="10">
        <v>-4979270</v>
      </c>
      <c r="I7483" s="11">
        <f t="shared" si="255"/>
        <v>17413258131.125729</v>
      </c>
      <c r="J7483" s="11">
        <f t="shared" si="256"/>
        <v>170718</v>
      </c>
      <c r="K7483" s="11">
        <f t="shared" si="257"/>
        <v>102000.12963557294</v>
      </c>
      <c r="L7483" s="12">
        <f t="shared" si="259"/>
        <v>287264.03676364478</v>
      </c>
      <c r="M7483" s="11">
        <f>COUNTIF(E$2:$E7483,E7483)</f>
        <v>606</v>
      </c>
      <c r="N7483" s="13"/>
      <c r="O7483" t="str">
        <f t="shared" si="254"/>
        <v/>
      </c>
    </row>
    <row r="7484" spans="1:15" hidden="1">
      <c r="A7484" s="41" t="s">
        <v>99</v>
      </c>
      <c r="B7484" s="46">
        <v>45783</v>
      </c>
      <c r="C7484" s="8" t="s">
        <v>13</v>
      </c>
      <c r="D7484" s="8" t="s">
        <v>90</v>
      </c>
      <c r="E7484" s="8" t="s">
        <v>90</v>
      </c>
      <c r="F7484" s="9">
        <f t="shared" si="258"/>
        <v>-4700000</v>
      </c>
      <c r="G7484" s="9">
        <v>-47</v>
      </c>
      <c r="H7484" s="10">
        <v>-5087515</v>
      </c>
      <c r="I7484" s="11">
        <f t="shared" si="255"/>
        <v>17408464125.032856</v>
      </c>
      <c r="J7484" s="11">
        <f t="shared" si="256"/>
        <v>170671</v>
      </c>
      <c r="K7484" s="11">
        <f t="shared" si="257"/>
        <v>102000.12963557294</v>
      </c>
      <c r="L7484" s="12">
        <f t="shared" si="259"/>
        <v>293508.90712807141</v>
      </c>
      <c r="M7484" s="11">
        <f>COUNTIF(E$2:$E7484,E7484)</f>
        <v>607</v>
      </c>
      <c r="N7484" s="13"/>
      <c r="O7484" t="str">
        <f t="shared" si="254"/>
        <v/>
      </c>
    </row>
    <row r="7485" spans="1:15" hidden="1">
      <c r="A7485" s="41" t="s">
        <v>99</v>
      </c>
      <c r="B7485" s="46">
        <v>45783</v>
      </c>
      <c r="C7485" s="8" t="s">
        <v>13</v>
      </c>
      <c r="D7485" s="8" t="s">
        <v>90</v>
      </c>
      <c r="E7485" s="8" t="s">
        <v>90</v>
      </c>
      <c r="F7485" s="9">
        <f t="shared" si="258"/>
        <v>-46300000</v>
      </c>
      <c r="G7485" s="9">
        <v>-463</v>
      </c>
      <c r="H7485" s="10">
        <v>-50117435</v>
      </c>
      <c r="I7485" s="11">
        <f t="shared" si="255"/>
        <v>17361238065.011585</v>
      </c>
      <c r="J7485" s="11">
        <f t="shared" si="256"/>
        <v>170208</v>
      </c>
      <c r="K7485" s="11">
        <f t="shared" si="257"/>
        <v>102000.12963557294</v>
      </c>
      <c r="L7485" s="12">
        <f t="shared" si="259"/>
        <v>2891374.9787297249</v>
      </c>
      <c r="M7485" s="11">
        <f>COUNTIF(E$2:$E7485,E7485)</f>
        <v>608</v>
      </c>
      <c r="N7485" s="13"/>
      <c r="O7485" t="str">
        <f t="shared" si="254"/>
        <v/>
      </c>
    </row>
    <row r="7486" spans="1:15" hidden="1">
      <c r="A7486" s="41" t="s">
        <v>99</v>
      </c>
      <c r="B7486" s="46">
        <v>45783</v>
      </c>
      <c r="C7486" s="8" t="s">
        <v>13</v>
      </c>
      <c r="D7486" s="8" t="s">
        <v>90</v>
      </c>
      <c r="E7486" s="8" t="s">
        <v>90</v>
      </c>
      <c r="F7486" s="9">
        <f t="shared" si="258"/>
        <v>-60300000</v>
      </c>
      <c r="G7486" s="9">
        <v>-603</v>
      </c>
      <c r="H7486" s="10">
        <v>-65271735</v>
      </c>
      <c r="I7486" s="11">
        <f t="shared" si="255"/>
        <v>17299731986.841335</v>
      </c>
      <c r="J7486" s="11">
        <f t="shared" si="256"/>
        <v>169605</v>
      </c>
      <c r="K7486" s="11">
        <f t="shared" si="257"/>
        <v>102000.12963557294</v>
      </c>
      <c r="L7486" s="12">
        <f t="shared" si="259"/>
        <v>3765656.8297495171</v>
      </c>
      <c r="M7486" s="11">
        <f>COUNTIF(E$2:$E7486,E7486)</f>
        <v>609</v>
      </c>
      <c r="N7486" s="13"/>
      <c r="O7486" t="str">
        <f t="shared" si="254"/>
        <v/>
      </c>
    </row>
    <row r="7487" spans="1:15" hidden="1">
      <c r="A7487" s="41" t="s">
        <v>99</v>
      </c>
      <c r="B7487" s="46">
        <v>45783</v>
      </c>
      <c r="C7487" s="8" t="s">
        <v>13</v>
      </c>
      <c r="D7487" s="8" t="s">
        <v>90</v>
      </c>
      <c r="E7487" s="8" t="s">
        <v>90</v>
      </c>
      <c r="F7487" s="9">
        <f t="shared" si="258"/>
        <v>-9200000</v>
      </c>
      <c r="G7487" s="9">
        <v>-92</v>
      </c>
      <c r="H7487" s="10">
        <v>-9958540</v>
      </c>
      <c r="I7487" s="11">
        <f t="shared" si="255"/>
        <v>17290347974.914864</v>
      </c>
      <c r="J7487" s="11">
        <f t="shared" si="256"/>
        <v>169513</v>
      </c>
      <c r="K7487" s="11">
        <f t="shared" si="257"/>
        <v>102000.12963557294</v>
      </c>
      <c r="L7487" s="12">
        <f t="shared" si="259"/>
        <v>574528.07352728955</v>
      </c>
      <c r="M7487" s="11">
        <f>COUNTIF(E$2:$E7487,E7487)</f>
        <v>610</v>
      </c>
      <c r="N7487" s="13"/>
      <c r="O7487" t="str">
        <f t="shared" si="254"/>
        <v/>
      </c>
    </row>
    <row r="7488" spans="1:15" hidden="1">
      <c r="A7488" s="41" t="s">
        <v>99</v>
      </c>
      <c r="B7488" s="46">
        <v>45783</v>
      </c>
      <c r="C7488" s="8" t="s">
        <v>13</v>
      </c>
      <c r="D7488" s="8" t="s">
        <v>90</v>
      </c>
      <c r="E7488" s="8" t="s">
        <v>90</v>
      </c>
      <c r="F7488" s="9">
        <f t="shared" si="258"/>
        <v>-23000000</v>
      </c>
      <c r="G7488" s="9">
        <v>-230</v>
      </c>
      <c r="H7488" s="10">
        <v>-24896350</v>
      </c>
      <c r="I7488" s="11">
        <f t="shared" si="255"/>
        <v>17266887945.098682</v>
      </c>
      <c r="J7488" s="11">
        <f t="shared" si="256"/>
        <v>169283</v>
      </c>
      <c r="K7488" s="11">
        <f t="shared" si="257"/>
        <v>102000.12963557294</v>
      </c>
      <c r="L7488" s="12">
        <f t="shared" si="259"/>
        <v>1436320.1838182248</v>
      </c>
      <c r="M7488" s="11">
        <f>COUNTIF(E$2:$E7488,E7488)</f>
        <v>611</v>
      </c>
      <c r="N7488" s="13"/>
      <c r="O7488" t="str">
        <f t="shared" si="254"/>
        <v/>
      </c>
    </row>
    <row r="7489" spans="1:15" hidden="1">
      <c r="A7489" s="41" t="s">
        <v>99</v>
      </c>
      <c r="B7489" s="46">
        <v>45783</v>
      </c>
      <c r="C7489" s="8" t="s">
        <v>13</v>
      </c>
      <c r="D7489" s="8" t="s">
        <v>90</v>
      </c>
      <c r="E7489" s="8" t="s">
        <v>90</v>
      </c>
      <c r="F7489" s="9">
        <f t="shared" si="258"/>
        <v>-2500000</v>
      </c>
      <c r="G7489" s="9">
        <v>-25</v>
      </c>
      <c r="H7489" s="10">
        <v>-2706125</v>
      </c>
      <c r="I7489" s="11">
        <f t="shared" si="255"/>
        <v>17264337941.857792</v>
      </c>
      <c r="J7489" s="11">
        <f t="shared" si="256"/>
        <v>169258</v>
      </c>
      <c r="K7489" s="11">
        <f t="shared" si="257"/>
        <v>102000.12963557294</v>
      </c>
      <c r="L7489" s="12">
        <f t="shared" si="259"/>
        <v>156121.75911067659</v>
      </c>
      <c r="M7489" s="11">
        <f>COUNTIF(E$2:$E7489,E7489)</f>
        <v>612</v>
      </c>
      <c r="N7489" s="13"/>
      <c r="O7489" t="str">
        <f t="shared" si="254"/>
        <v/>
      </c>
    </row>
    <row r="7490" spans="1:15" hidden="1">
      <c r="A7490" s="41" t="s">
        <v>99</v>
      </c>
      <c r="B7490" s="46">
        <v>45783</v>
      </c>
      <c r="C7490" s="8" t="s">
        <v>13</v>
      </c>
      <c r="D7490" s="8" t="s">
        <v>90</v>
      </c>
      <c r="E7490" s="8" t="s">
        <v>90</v>
      </c>
      <c r="F7490" s="9">
        <f t="shared" si="258"/>
        <v>-191200000</v>
      </c>
      <c r="G7490" s="9">
        <v>-1912</v>
      </c>
      <c r="H7490" s="10">
        <v>-206964440</v>
      </c>
      <c r="I7490" s="11">
        <f t="shared" si="255"/>
        <v>17069313693.994576</v>
      </c>
      <c r="J7490" s="11">
        <f t="shared" si="256"/>
        <v>167346</v>
      </c>
      <c r="K7490" s="11">
        <f t="shared" si="257"/>
        <v>102000.12963557294</v>
      </c>
      <c r="L7490" s="12">
        <f t="shared" si="259"/>
        <v>11940192.136784524</v>
      </c>
      <c r="M7490" s="11">
        <f>COUNTIF(E$2:$E7490,E7490)</f>
        <v>613</v>
      </c>
      <c r="N7490" s="13"/>
      <c r="O7490" t="str">
        <f t="shared" si="254"/>
        <v/>
      </c>
    </row>
    <row r="7491" spans="1:15" hidden="1">
      <c r="A7491" s="41" t="s">
        <v>99</v>
      </c>
      <c r="B7491" s="46">
        <v>45783</v>
      </c>
      <c r="C7491" s="8" t="s">
        <v>13</v>
      </c>
      <c r="D7491" s="8" t="s">
        <v>46</v>
      </c>
      <c r="E7491" s="8" t="s">
        <v>46</v>
      </c>
      <c r="F7491" s="9">
        <f t="shared" si="258"/>
        <v>12700000</v>
      </c>
      <c r="G7491" s="9">
        <v>127</v>
      </c>
      <c r="H7491" s="10">
        <v>13974318</v>
      </c>
      <c r="I7491" s="11">
        <f t="shared" si="255"/>
        <v>4539680985.515729</v>
      </c>
      <c r="J7491" s="11">
        <f t="shared" si="256"/>
        <v>41704</v>
      </c>
      <c r="K7491" s="11">
        <f t="shared" si="257"/>
        <v>108854.80974284791</v>
      </c>
      <c r="L7491" s="12">
        <f t="shared" si="259"/>
        <v>0</v>
      </c>
      <c r="M7491" s="11">
        <f>COUNTIF(E$2:$E7491,E7491)</f>
        <v>2797</v>
      </c>
      <c r="N7491" s="13"/>
      <c r="O7491" t="str">
        <f t="shared" si="254"/>
        <v/>
      </c>
    </row>
    <row r="7492" spans="1:15" hidden="1">
      <c r="A7492" s="41" t="s">
        <v>99</v>
      </c>
      <c r="B7492" s="46">
        <v>45783</v>
      </c>
      <c r="C7492" s="8" t="s">
        <v>13</v>
      </c>
      <c r="D7492" s="8" t="s">
        <v>90</v>
      </c>
      <c r="E7492" s="8" t="s">
        <v>90</v>
      </c>
      <c r="F7492" s="9">
        <f t="shared" si="258"/>
        <v>-1800000</v>
      </c>
      <c r="G7492" s="9">
        <v>-18</v>
      </c>
      <c r="H7492" s="10">
        <v>-1948410</v>
      </c>
      <c r="I7492" s="11">
        <f t="shared" si="255"/>
        <v>17067477691.661135</v>
      </c>
      <c r="J7492" s="11">
        <f t="shared" si="256"/>
        <v>167328</v>
      </c>
      <c r="K7492" s="11">
        <f t="shared" si="257"/>
        <v>102000.12963557294</v>
      </c>
      <c r="L7492" s="12">
        <f t="shared" si="259"/>
        <v>112407.66655968712</v>
      </c>
      <c r="M7492" s="11">
        <f>COUNTIF(E$2:$E7492,E7492)</f>
        <v>614</v>
      </c>
      <c r="N7492" s="13"/>
      <c r="O7492" t="str">
        <f t="shared" si="254"/>
        <v/>
      </c>
    </row>
    <row r="7493" spans="1:15" hidden="1">
      <c r="A7493" s="41" t="s">
        <v>99</v>
      </c>
      <c r="B7493" s="46">
        <v>45783</v>
      </c>
      <c r="C7493" s="8" t="s">
        <v>13</v>
      </c>
      <c r="D7493" s="8" t="s">
        <v>90</v>
      </c>
      <c r="E7493" s="8" t="s">
        <v>90</v>
      </c>
      <c r="F7493" s="9">
        <f t="shared" si="258"/>
        <v>-69400000</v>
      </c>
      <c r="G7493" s="9">
        <v>-694</v>
      </c>
      <c r="H7493" s="10">
        <v>-75122030</v>
      </c>
      <c r="I7493" s="11">
        <f t="shared" si="255"/>
        <v>16996689601.694048</v>
      </c>
      <c r="J7493" s="11">
        <f t="shared" si="256"/>
        <v>166634</v>
      </c>
      <c r="K7493" s="11">
        <f t="shared" si="257"/>
        <v>102000.12963557294</v>
      </c>
      <c r="L7493" s="12">
        <f t="shared" si="259"/>
        <v>4333940.0329123735</v>
      </c>
      <c r="M7493" s="11">
        <f>COUNTIF(E$2:$E7493,E7493)</f>
        <v>615</v>
      </c>
      <c r="N7493" s="13"/>
      <c r="O7493" t="str">
        <f t="shared" si="254"/>
        <v/>
      </c>
    </row>
    <row r="7494" spans="1:15" hidden="1">
      <c r="A7494" s="41" t="s">
        <v>99</v>
      </c>
      <c r="B7494" s="46">
        <v>45783</v>
      </c>
      <c r="C7494" s="8" t="s">
        <v>13</v>
      </c>
      <c r="D7494" s="8" t="s">
        <v>90</v>
      </c>
      <c r="E7494" s="8" t="s">
        <v>90</v>
      </c>
      <c r="F7494" s="9">
        <f t="shared" si="258"/>
        <v>-2800000</v>
      </c>
      <c r="G7494" s="9">
        <v>-28</v>
      </c>
      <c r="H7494" s="10">
        <v>-3030860</v>
      </c>
      <c r="I7494" s="11">
        <f t="shared" si="255"/>
        <v>16993833598.064251</v>
      </c>
      <c r="J7494" s="11">
        <f t="shared" si="256"/>
        <v>166606</v>
      </c>
      <c r="K7494" s="11">
        <f t="shared" si="257"/>
        <v>102000.12963557294</v>
      </c>
      <c r="L7494" s="12">
        <f t="shared" si="259"/>
        <v>174856.37020395743</v>
      </c>
      <c r="M7494" s="11">
        <f>COUNTIF(E$2:$E7494,E7494)</f>
        <v>616</v>
      </c>
      <c r="N7494" s="13"/>
      <c r="O7494" t="str">
        <f t="shared" si="254"/>
        <v/>
      </c>
    </row>
    <row r="7495" spans="1:15" hidden="1">
      <c r="A7495" s="41" t="s">
        <v>99</v>
      </c>
      <c r="B7495" s="46">
        <v>45783</v>
      </c>
      <c r="C7495" s="8" t="s">
        <v>13</v>
      </c>
      <c r="D7495" s="8" t="s">
        <v>14</v>
      </c>
      <c r="E7495" s="8" t="s">
        <v>14</v>
      </c>
      <c r="F7495" s="9">
        <f t="shared" si="258"/>
        <v>-1800000</v>
      </c>
      <c r="G7495" s="9">
        <v>-18</v>
      </c>
      <c r="H7495" s="10">
        <v>-1924434</v>
      </c>
      <c r="I7495" s="11">
        <f t="shared" si="255"/>
        <v>20168292584.013744</v>
      </c>
      <c r="J7495" s="11">
        <f t="shared" si="256"/>
        <v>200072</v>
      </c>
      <c r="K7495" s="11">
        <f t="shared" si="257"/>
        <v>100805.17305776791</v>
      </c>
      <c r="L7495" s="12">
        <f t="shared" si="259"/>
        <v>109940.88496017759</v>
      </c>
      <c r="M7495" s="11">
        <f>COUNTIF(E$2:$E7495,E7495)</f>
        <v>1040</v>
      </c>
      <c r="N7495" s="13"/>
      <c r="O7495" t="str">
        <f t="shared" si="254"/>
        <v/>
      </c>
    </row>
    <row r="7496" spans="1:15" hidden="1">
      <c r="A7496" s="41" t="s">
        <v>99</v>
      </c>
      <c r="B7496" s="46">
        <v>45783</v>
      </c>
      <c r="C7496" s="8" t="s">
        <v>13</v>
      </c>
      <c r="D7496" s="8" t="s">
        <v>90</v>
      </c>
      <c r="E7496" s="8" t="s">
        <v>90</v>
      </c>
      <c r="F7496" s="9">
        <f t="shared" si="258"/>
        <v>-36900000</v>
      </c>
      <c r="G7496" s="9">
        <v>-369</v>
      </c>
      <c r="H7496" s="10">
        <v>-39942405</v>
      </c>
      <c r="I7496" s="11">
        <f t="shared" si="255"/>
        <v>16956195550.228725</v>
      </c>
      <c r="J7496" s="11">
        <f t="shared" si="256"/>
        <v>166237</v>
      </c>
      <c r="K7496" s="11">
        <f t="shared" si="257"/>
        <v>102000.12963557294</v>
      </c>
      <c r="L7496" s="12">
        <f t="shared" si="259"/>
        <v>2304357.1644735858</v>
      </c>
      <c r="M7496" s="11">
        <f>COUNTIF(E$2:$E7496,E7496)</f>
        <v>617</v>
      </c>
      <c r="N7496" s="13"/>
      <c r="O7496" t="str">
        <f t="shared" si="254"/>
        <v/>
      </c>
    </row>
    <row r="7497" spans="1:15" hidden="1">
      <c r="A7497" s="41" t="s">
        <v>99</v>
      </c>
      <c r="B7497" s="46">
        <v>45783</v>
      </c>
      <c r="C7497" s="8" t="s">
        <v>13</v>
      </c>
      <c r="D7497" s="8" t="s">
        <v>14</v>
      </c>
      <c r="E7497" s="8" t="s">
        <v>14</v>
      </c>
      <c r="F7497" s="9">
        <f t="shared" si="258"/>
        <v>-1800000</v>
      </c>
      <c r="G7497" s="9">
        <v>-18</v>
      </c>
      <c r="H7497" s="10">
        <v>-1924434</v>
      </c>
      <c r="I7497" s="11">
        <f t="shared" si="255"/>
        <v>20166478090.898705</v>
      </c>
      <c r="J7497" s="11">
        <f t="shared" si="256"/>
        <v>200054</v>
      </c>
      <c r="K7497" s="11">
        <f t="shared" si="257"/>
        <v>100805.17305776791</v>
      </c>
      <c r="L7497" s="12">
        <f t="shared" si="259"/>
        <v>109940.88496017759</v>
      </c>
      <c r="M7497" s="11">
        <f>COUNTIF(E$2:$E7497,E7497)</f>
        <v>1041</v>
      </c>
      <c r="N7497" s="13"/>
      <c r="O7497" t="str">
        <f t="shared" si="254"/>
        <v/>
      </c>
    </row>
    <row r="7498" spans="1:15" hidden="1">
      <c r="A7498" s="41" t="s">
        <v>99</v>
      </c>
      <c r="B7498" s="46">
        <v>45783</v>
      </c>
      <c r="C7498" s="8" t="s">
        <v>13</v>
      </c>
      <c r="D7498" s="8" t="s">
        <v>90</v>
      </c>
      <c r="E7498" s="8" t="s">
        <v>90</v>
      </c>
      <c r="F7498" s="9">
        <f t="shared" si="258"/>
        <v>-9200000</v>
      </c>
      <c r="G7498" s="9">
        <v>-92</v>
      </c>
      <c r="H7498" s="10">
        <v>-9958540</v>
      </c>
      <c r="I7498" s="11">
        <f t="shared" si="255"/>
        <v>16946811538.302252</v>
      </c>
      <c r="J7498" s="11">
        <f t="shared" si="256"/>
        <v>166145</v>
      </c>
      <c r="K7498" s="11">
        <f t="shared" si="257"/>
        <v>102000.12963557294</v>
      </c>
      <c r="L7498" s="12">
        <f t="shared" si="259"/>
        <v>574528.07352728955</v>
      </c>
      <c r="M7498" s="11">
        <f>COUNTIF(E$2:$E7498,E7498)</f>
        <v>618</v>
      </c>
      <c r="N7498" s="13"/>
      <c r="O7498" t="str">
        <f t="shared" si="254"/>
        <v/>
      </c>
    </row>
    <row r="7499" spans="1:15" hidden="1">
      <c r="A7499" s="41" t="s">
        <v>99</v>
      </c>
      <c r="B7499" s="46">
        <v>45783</v>
      </c>
      <c r="C7499" s="8" t="s">
        <v>13</v>
      </c>
      <c r="D7499" s="8" t="s">
        <v>15</v>
      </c>
      <c r="E7499" s="8" t="s">
        <v>15</v>
      </c>
      <c r="F7499" s="9">
        <f t="shared" si="258"/>
        <v>2600000</v>
      </c>
      <c r="G7499" s="9">
        <v>26</v>
      </c>
      <c r="H7499" s="10">
        <v>2807298</v>
      </c>
      <c r="I7499" s="11">
        <f t="shared" si="255"/>
        <v>15089128952.739105</v>
      </c>
      <c r="J7499" s="11">
        <f t="shared" si="256"/>
        <v>140996</v>
      </c>
      <c r="K7499" s="11">
        <f t="shared" si="257"/>
        <v>107018.13493105552</v>
      </c>
      <c r="L7499" s="12">
        <f t="shared" si="259"/>
        <v>0</v>
      </c>
      <c r="M7499" s="11">
        <f>COUNTIF(E$2:$E7499,E7499)</f>
        <v>3023</v>
      </c>
      <c r="N7499" s="13"/>
      <c r="O7499" t="str">
        <f t="shared" si="254"/>
        <v/>
      </c>
    </row>
    <row r="7500" spans="1:15" hidden="1">
      <c r="A7500" s="41" t="s">
        <v>99</v>
      </c>
      <c r="B7500" s="46">
        <v>45783</v>
      </c>
      <c r="C7500" s="8" t="s">
        <v>13</v>
      </c>
      <c r="D7500" s="8" t="s">
        <v>46</v>
      </c>
      <c r="E7500" s="8" t="s">
        <v>46</v>
      </c>
      <c r="F7500" s="9">
        <f t="shared" si="258"/>
        <v>7300000</v>
      </c>
      <c r="G7500" s="9">
        <v>73</v>
      </c>
      <c r="H7500" s="10">
        <v>8033577</v>
      </c>
      <c r="I7500" s="11">
        <f t="shared" si="255"/>
        <v>4547714562.515729</v>
      </c>
      <c r="J7500" s="11">
        <f t="shared" si="256"/>
        <v>41777</v>
      </c>
      <c r="K7500" s="11">
        <f t="shared" si="257"/>
        <v>108856.89643860806</v>
      </c>
      <c r="L7500" s="12">
        <f t="shared" si="259"/>
        <v>0</v>
      </c>
      <c r="M7500" s="11">
        <f>COUNTIF(E$2:$E7500,E7500)</f>
        <v>2798</v>
      </c>
      <c r="N7500" s="13"/>
      <c r="O7500" t="str">
        <f t="shared" si="254"/>
        <v/>
      </c>
    </row>
    <row r="7501" spans="1:15" hidden="1">
      <c r="A7501" s="41" t="s">
        <v>99</v>
      </c>
      <c r="B7501" s="46">
        <v>45783</v>
      </c>
      <c r="C7501" s="8" t="s">
        <v>13</v>
      </c>
      <c r="D7501" s="8" t="s">
        <v>15</v>
      </c>
      <c r="E7501" s="8" t="s">
        <v>15</v>
      </c>
      <c r="F7501" s="9">
        <f t="shared" si="258"/>
        <v>1100000</v>
      </c>
      <c r="G7501" s="9">
        <v>11</v>
      </c>
      <c r="H7501" s="10">
        <v>1189441</v>
      </c>
      <c r="I7501" s="11">
        <f t="shared" si="255"/>
        <v>15090318393.739105</v>
      </c>
      <c r="J7501" s="11">
        <f t="shared" si="256"/>
        <v>141007</v>
      </c>
      <c r="K7501" s="11">
        <f t="shared" si="257"/>
        <v>107018.22174600627</v>
      </c>
      <c r="L7501" s="12">
        <f t="shared" si="259"/>
        <v>0</v>
      </c>
      <c r="M7501" s="11">
        <f>COUNTIF(E$2:$E7501,E7501)</f>
        <v>3024</v>
      </c>
      <c r="N7501" s="13"/>
      <c r="O7501" t="str">
        <f t="shared" si="254"/>
        <v/>
      </c>
    </row>
    <row r="7502" spans="1:15" hidden="1">
      <c r="A7502" s="41" t="s">
        <v>99</v>
      </c>
      <c r="B7502" s="46">
        <v>45783</v>
      </c>
      <c r="C7502" s="8" t="s">
        <v>13</v>
      </c>
      <c r="D7502" s="8" t="s">
        <v>15</v>
      </c>
      <c r="E7502" s="8" t="s">
        <v>15</v>
      </c>
      <c r="F7502" s="9">
        <f t="shared" si="258"/>
        <v>1000000</v>
      </c>
      <c r="G7502" s="9">
        <v>10</v>
      </c>
      <c r="H7502" s="10">
        <v>1081180</v>
      </c>
      <c r="I7502" s="11">
        <f t="shared" si="255"/>
        <v>15091399573.739105</v>
      </c>
      <c r="J7502" s="11">
        <f t="shared" si="256"/>
        <v>141017</v>
      </c>
      <c r="K7502" s="11">
        <f t="shared" si="257"/>
        <v>107018.29973506105</v>
      </c>
      <c r="L7502" s="12">
        <f t="shared" si="259"/>
        <v>0</v>
      </c>
      <c r="M7502" s="11">
        <f>COUNTIF(E$2:$E7502,E7502)</f>
        <v>3025</v>
      </c>
      <c r="N7502" s="13"/>
      <c r="O7502" t="str">
        <f t="shared" si="254"/>
        <v/>
      </c>
    </row>
    <row r="7503" spans="1:15" hidden="1">
      <c r="A7503" s="41" t="s">
        <v>99</v>
      </c>
      <c r="B7503" s="46">
        <v>45783</v>
      </c>
      <c r="C7503" s="8" t="s">
        <v>13</v>
      </c>
      <c r="D7503" s="8" t="s">
        <v>90</v>
      </c>
      <c r="E7503" s="8" t="s">
        <v>90</v>
      </c>
      <c r="F7503" s="9">
        <f t="shared" si="258"/>
        <v>-34200000</v>
      </c>
      <c r="G7503" s="9">
        <v>-342</v>
      </c>
      <c r="H7503" s="10">
        <v>-37019790</v>
      </c>
      <c r="I7503" s="11">
        <f t="shared" si="255"/>
        <v>16911927493.966887</v>
      </c>
      <c r="J7503" s="11">
        <f t="shared" si="256"/>
        <v>165803</v>
      </c>
      <c r="K7503" s="11">
        <f t="shared" si="257"/>
        <v>102000.12963557294</v>
      </c>
      <c r="L7503" s="12">
        <f t="shared" si="259"/>
        <v>2135745.6646340564</v>
      </c>
      <c r="M7503" s="11">
        <f>COUNTIF(E$2:$E7503,E7503)</f>
        <v>619</v>
      </c>
      <c r="N7503" s="13"/>
      <c r="O7503" t="str">
        <f t="shared" si="254"/>
        <v/>
      </c>
    </row>
    <row r="7504" spans="1:15" hidden="1">
      <c r="A7504" s="41" t="s">
        <v>99</v>
      </c>
      <c r="B7504" s="46">
        <v>45783</v>
      </c>
      <c r="C7504" s="8" t="s">
        <v>13</v>
      </c>
      <c r="D7504" s="8" t="s">
        <v>90</v>
      </c>
      <c r="E7504" s="8" t="s">
        <v>90</v>
      </c>
      <c r="F7504" s="9">
        <f t="shared" si="258"/>
        <v>-36900000</v>
      </c>
      <c r="G7504" s="9">
        <v>-369</v>
      </c>
      <c r="H7504" s="10">
        <v>-39942405</v>
      </c>
      <c r="I7504" s="11">
        <f t="shared" si="255"/>
        <v>16874289446.131361</v>
      </c>
      <c r="J7504" s="11">
        <f t="shared" si="256"/>
        <v>165434</v>
      </c>
      <c r="K7504" s="11">
        <f t="shared" si="257"/>
        <v>102000.12963557294</v>
      </c>
      <c r="L7504" s="12">
        <f t="shared" si="259"/>
        <v>2304357.1644735858</v>
      </c>
      <c r="M7504" s="11">
        <f>COUNTIF(E$2:$E7504,E7504)</f>
        <v>620</v>
      </c>
      <c r="N7504" s="13"/>
      <c r="O7504" t="str">
        <f t="shared" ref="O7504:O7567" si="260">IF(M7504=_xlfn.MAXIFS(M:M,D:D,D7504),"X","")</f>
        <v/>
      </c>
    </row>
    <row r="7505" spans="1:15" hidden="1">
      <c r="A7505" s="41" t="s">
        <v>99</v>
      </c>
      <c r="B7505" s="46">
        <v>45783</v>
      </c>
      <c r="C7505" s="8" t="s">
        <v>13</v>
      </c>
      <c r="D7505" s="8" t="s">
        <v>90</v>
      </c>
      <c r="E7505" s="8" t="s">
        <v>90</v>
      </c>
      <c r="F7505" s="9">
        <f t="shared" si="258"/>
        <v>-5000000</v>
      </c>
      <c r="G7505" s="9">
        <v>-50</v>
      </c>
      <c r="H7505" s="10">
        <v>-5412250</v>
      </c>
      <c r="I7505" s="11">
        <f t="shared" si="255"/>
        <v>16869189439.649582</v>
      </c>
      <c r="J7505" s="11">
        <f t="shared" si="256"/>
        <v>165384</v>
      </c>
      <c r="K7505" s="11">
        <f t="shared" si="257"/>
        <v>102000.12963557294</v>
      </c>
      <c r="L7505" s="12">
        <f t="shared" si="259"/>
        <v>312243.51822135318</v>
      </c>
      <c r="M7505" s="11">
        <f>COUNTIF(E$2:$E7505,E7505)</f>
        <v>621</v>
      </c>
      <c r="N7505" s="13"/>
      <c r="O7505" t="str">
        <f t="shared" si="260"/>
        <v/>
      </c>
    </row>
    <row r="7506" spans="1:15" hidden="1">
      <c r="A7506" s="41" t="s">
        <v>99</v>
      </c>
      <c r="B7506" s="46">
        <v>45783</v>
      </c>
      <c r="C7506" s="8" t="s">
        <v>13</v>
      </c>
      <c r="D7506" s="8" t="s">
        <v>90</v>
      </c>
      <c r="E7506" s="8" t="s">
        <v>90</v>
      </c>
      <c r="F7506" s="9">
        <f t="shared" si="258"/>
        <v>-900000</v>
      </c>
      <c r="G7506" s="9">
        <v>-9</v>
      </c>
      <c r="H7506" s="10">
        <v>-974205</v>
      </c>
      <c r="I7506" s="11">
        <f t="shared" si="255"/>
        <v>16868271438.482862</v>
      </c>
      <c r="J7506" s="11">
        <f t="shared" si="256"/>
        <v>165375</v>
      </c>
      <c r="K7506" s="11">
        <f t="shared" si="257"/>
        <v>102000.12963557294</v>
      </c>
      <c r="L7506" s="12">
        <f t="shared" si="259"/>
        <v>56203.833279843559</v>
      </c>
      <c r="M7506" s="11">
        <f>COUNTIF(E$2:$E7506,E7506)</f>
        <v>622</v>
      </c>
      <c r="N7506" s="13"/>
      <c r="O7506" t="str">
        <f t="shared" si="260"/>
        <v/>
      </c>
    </row>
    <row r="7507" spans="1:15" hidden="1">
      <c r="A7507" s="41" t="s">
        <v>99</v>
      </c>
      <c r="B7507" s="46">
        <v>45783</v>
      </c>
      <c r="C7507" s="8" t="s">
        <v>13</v>
      </c>
      <c r="D7507" s="8" t="s">
        <v>90</v>
      </c>
      <c r="E7507" s="8" t="s">
        <v>90</v>
      </c>
      <c r="F7507" s="9">
        <f t="shared" si="258"/>
        <v>-33200000</v>
      </c>
      <c r="G7507" s="9">
        <v>-332</v>
      </c>
      <c r="H7507" s="10">
        <v>-35937340</v>
      </c>
      <c r="I7507" s="11">
        <f t="shared" si="255"/>
        <v>16834407395.443851</v>
      </c>
      <c r="J7507" s="11">
        <f t="shared" si="256"/>
        <v>165043</v>
      </c>
      <c r="K7507" s="11">
        <f t="shared" si="257"/>
        <v>102000.12963557294</v>
      </c>
      <c r="L7507" s="12">
        <f t="shared" si="259"/>
        <v>2073296.9609897807</v>
      </c>
      <c r="M7507" s="11">
        <f>COUNTIF(E$2:$E7507,E7507)</f>
        <v>623</v>
      </c>
      <c r="N7507" s="13"/>
      <c r="O7507" t="str">
        <f t="shared" si="260"/>
        <v/>
      </c>
    </row>
    <row r="7508" spans="1:15" hidden="1">
      <c r="A7508" s="41" t="s">
        <v>99</v>
      </c>
      <c r="B7508" s="46">
        <v>45783</v>
      </c>
      <c r="C7508" s="8" t="s">
        <v>13</v>
      </c>
      <c r="D7508" s="8" t="s">
        <v>90</v>
      </c>
      <c r="E7508" s="8" t="s">
        <v>90</v>
      </c>
      <c r="F7508" s="9">
        <f t="shared" si="258"/>
        <v>-63700000</v>
      </c>
      <c r="G7508" s="9">
        <v>-637</v>
      </c>
      <c r="H7508" s="10">
        <v>-68952065</v>
      </c>
      <c r="I7508" s="11">
        <f t="shared" si="255"/>
        <v>16769433312.865992</v>
      </c>
      <c r="J7508" s="11">
        <f t="shared" si="256"/>
        <v>164406</v>
      </c>
      <c r="K7508" s="11">
        <f t="shared" si="257"/>
        <v>102000.12963557294</v>
      </c>
      <c r="L7508" s="12">
        <f t="shared" si="259"/>
        <v>3977982.4221400321</v>
      </c>
      <c r="M7508" s="11">
        <f>COUNTIF(E$2:$E7508,E7508)</f>
        <v>624</v>
      </c>
      <c r="N7508" s="13"/>
      <c r="O7508" t="str">
        <f t="shared" si="260"/>
        <v/>
      </c>
    </row>
    <row r="7509" spans="1:15" hidden="1">
      <c r="A7509" s="41" t="s">
        <v>99</v>
      </c>
      <c r="B7509" s="46">
        <v>45783</v>
      </c>
      <c r="C7509" s="8" t="s">
        <v>13</v>
      </c>
      <c r="D7509" s="8" t="s">
        <v>90</v>
      </c>
      <c r="E7509" s="8" t="s">
        <v>90</v>
      </c>
      <c r="F7509" s="9">
        <f t="shared" si="258"/>
        <v>-900000</v>
      </c>
      <c r="G7509" s="9">
        <v>-9</v>
      </c>
      <c r="H7509" s="10">
        <v>-974205</v>
      </c>
      <c r="I7509" s="11">
        <f t="shared" si="255"/>
        <v>16768515311.699272</v>
      </c>
      <c r="J7509" s="11">
        <f t="shared" si="256"/>
        <v>164397</v>
      </c>
      <c r="K7509" s="11">
        <f t="shared" si="257"/>
        <v>102000.12963557294</v>
      </c>
      <c r="L7509" s="12">
        <f t="shared" si="259"/>
        <v>56203.833279843559</v>
      </c>
      <c r="M7509" s="11">
        <f>COUNTIF(E$2:$E7509,E7509)</f>
        <v>625</v>
      </c>
      <c r="N7509" s="13"/>
      <c r="O7509" t="str">
        <f t="shared" si="260"/>
        <v/>
      </c>
    </row>
    <row r="7510" spans="1:15" hidden="1">
      <c r="A7510" s="41" t="s">
        <v>99</v>
      </c>
      <c r="B7510" s="46">
        <v>45783</v>
      </c>
      <c r="C7510" s="8" t="s">
        <v>13</v>
      </c>
      <c r="D7510" s="8" t="s">
        <v>90</v>
      </c>
      <c r="E7510" s="8" t="s">
        <v>90</v>
      </c>
      <c r="F7510" s="9">
        <f t="shared" si="258"/>
        <v>-18400000</v>
      </c>
      <c r="G7510" s="9">
        <v>-184</v>
      </c>
      <c r="H7510" s="10">
        <v>-19917080</v>
      </c>
      <c r="I7510" s="11">
        <f t="shared" si="255"/>
        <v>16749747287.846327</v>
      </c>
      <c r="J7510" s="11">
        <f t="shared" si="256"/>
        <v>164213</v>
      </c>
      <c r="K7510" s="11">
        <f t="shared" si="257"/>
        <v>102000.12963557294</v>
      </c>
      <c r="L7510" s="12">
        <f t="shared" si="259"/>
        <v>1149056.1470545791</v>
      </c>
      <c r="M7510" s="11">
        <f>COUNTIF(E$2:$E7510,E7510)</f>
        <v>626</v>
      </c>
      <c r="N7510" s="13"/>
      <c r="O7510" t="str">
        <f t="shared" si="260"/>
        <v/>
      </c>
    </row>
    <row r="7511" spans="1:15" hidden="1">
      <c r="A7511" s="41" t="s">
        <v>99</v>
      </c>
      <c r="B7511" s="46">
        <v>45783</v>
      </c>
      <c r="C7511" s="8" t="s">
        <v>13</v>
      </c>
      <c r="D7511" s="8" t="s">
        <v>90</v>
      </c>
      <c r="E7511" s="8" t="s">
        <v>90</v>
      </c>
      <c r="F7511" s="9">
        <f t="shared" si="258"/>
        <v>-1800000</v>
      </c>
      <c r="G7511" s="9">
        <v>-18</v>
      </c>
      <c r="H7511" s="10">
        <v>-1948410</v>
      </c>
      <c r="I7511" s="11">
        <f t="shared" si="255"/>
        <v>16747911285.512886</v>
      </c>
      <c r="J7511" s="11">
        <f t="shared" si="256"/>
        <v>164195</v>
      </c>
      <c r="K7511" s="11">
        <f t="shared" si="257"/>
        <v>102000.12963557294</v>
      </c>
      <c r="L7511" s="12">
        <f t="shared" si="259"/>
        <v>112407.66655968712</v>
      </c>
      <c r="M7511" s="11">
        <f>COUNTIF(E$2:$E7511,E7511)</f>
        <v>627</v>
      </c>
      <c r="N7511" s="13"/>
      <c r="O7511" t="str">
        <f t="shared" si="260"/>
        <v/>
      </c>
    </row>
    <row r="7512" spans="1:15" hidden="1">
      <c r="A7512" s="41" t="s">
        <v>99</v>
      </c>
      <c r="B7512" s="46">
        <v>45783</v>
      </c>
      <c r="C7512" s="8" t="s">
        <v>13</v>
      </c>
      <c r="D7512" s="8" t="s">
        <v>90</v>
      </c>
      <c r="E7512" s="8" t="s">
        <v>90</v>
      </c>
      <c r="F7512" s="9">
        <f t="shared" si="258"/>
        <v>-1800000</v>
      </c>
      <c r="G7512" s="9">
        <v>-18</v>
      </c>
      <c r="H7512" s="10">
        <v>-1948410</v>
      </c>
      <c r="I7512" s="11">
        <f t="shared" si="255"/>
        <v>16746075283.179445</v>
      </c>
      <c r="J7512" s="11">
        <f t="shared" si="256"/>
        <v>164177</v>
      </c>
      <c r="K7512" s="11">
        <f t="shared" si="257"/>
        <v>102000.12963557294</v>
      </c>
      <c r="L7512" s="12">
        <f t="shared" si="259"/>
        <v>112407.66655968712</v>
      </c>
      <c r="M7512" s="11">
        <f>COUNTIF(E$2:$E7512,E7512)</f>
        <v>628</v>
      </c>
      <c r="N7512" s="13"/>
      <c r="O7512" t="str">
        <f t="shared" si="260"/>
        <v/>
      </c>
    </row>
    <row r="7513" spans="1:15" hidden="1">
      <c r="A7513" s="41" t="s">
        <v>99</v>
      </c>
      <c r="B7513" s="46">
        <v>45784</v>
      </c>
      <c r="C7513" s="8" t="s">
        <v>13</v>
      </c>
      <c r="D7513" s="8" t="s">
        <v>90</v>
      </c>
      <c r="E7513" s="8" t="s">
        <v>90</v>
      </c>
      <c r="F7513" s="9">
        <f t="shared" si="258"/>
        <v>-2700000</v>
      </c>
      <c r="G7513" s="9">
        <v>-27</v>
      </c>
      <c r="H7513" s="10">
        <v>-2923236</v>
      </c>
      <c r="I7513" s="11">
        <f t="shared" si="255"/>
        <v>16743321279.679285</v>
      </c>
      <c r="J7513" s="11">
        <f t="shared" si="256"/>
        <v>164150</v>
      </c>
      <c r="K7513" s="11">
        <f t="shared" si="257"/>
        <v>102000.12963557294</v>
      </c>
      <c r="L7513" s="12">
        <f t="shared" si="259"/>
        <v>169232.49983953033</v>
      </c>
      <c r="M7513" s="11">
        <f>COUNTIF(E$2:$E7513,E7513)</f>
        <v>629</v>
      </c>
      <c r="N7513" s="13"/>
      <c r="O7513" t="str">
        <f t="shared" si="260"/>
        <v/>
      </c>
    </row>
    <row r="7514" spans="1:15" hidden="1">
      <c r="A7514" s="41" t="s">
        <v>99</v>
      </c>
      <c r="B7514" s="46">
        <v>45784</v>
      </c>
      <c r="C7514" s="8" t="s">
        <v>13</v>
      </c>
      <c r="D7514" s="8" t="s">
        <v>14</v>
      </c>
      <c r="E7514" s="8" t="s">
        <v>14</v>
      </c>
      <c r="F7514" s="9">
        <f t="shared" si="258"/>
        <v>-900000</v>
      </c>
      <c r="G7514" s="9">
        <v>-9</v>
      </c>
      <c r="H7514" s="10">
        <v>-962388</v>
      </c>
      <c r="I7514" s="11">
        <f t="shared" si="255"/>
        <v>20165570844.341187</v>
      </c>
      <c r="J7514" s="11">
        <f t="shared" si="256"/>
        <v>200045</v>
      </c>
      <c r="K7514" s="11">
        <f t="shared" si="257"/>
        <v>100805.17305776791</v>
      </c>
      <c r="L7514" s="12">
        <f t="shared" si="259"/>
        <v>55141.442480088794</v>
      </c>
      <c r="M7514" s="11">
        <f>COUNTIF(E$2:$E7514,E7514)</f>
        <v>1042</v>
      </c>
      <c r="N7514" s="13"/>
      <c r="O7514" t="str">
        <f t="shared" si="260"/>
        <v/>
      </c>
    </row>
    <row r="7515" spans="1:15" hidden="1">
      <c r="A7515" s="41" t="s">
        <v>99</v>
      </c>
      <c r="B7515" s="46">
        <v>45784</v>
      </c>
      <c r="C7515" s="8" t="s">
        <v>13</v>
      </c>
      <c r="D7515" s="8" t="s">
        <v>90</v>
      </c>
      <c r="E7515" s="8" t="s">
        <v>90</v>
      </c>
      <c r="F7515" s="9">
        <f t="shared" si="258"/>
        <v>-13800000</v>
      </c>
      <c r="G7515" s="9">
        <v>-138</v>
      </c>
      <c r="H7515" s="10">
        <v>-14940984</v>
      </c>
      <c r="I7515" s="11">
        <f t="shared" si="255"/>
        <v>16729245261.789576</v>
      </c>
      <c r="J7515" s="11">
        <f t="shared" si="256"/>
        <v>164012</v>
      </c>
      <c r="K7515" s="11">
        <f t="shared" si="257"/>
        <v>102000.12963557294</v>
      </c>
      <c r="L7515" s="12">
        <f t="shared" si="259"/>
        <v>864966.1102909334</v>
      </c>
      <c r="M7515" s="11">
        <f>COUNTIF(E$2:$E7515,E7515)</f>
        <v>630</v>
      </c>
      <c r="N7515" s="13"/>
      <c r="O7515" t="str">
        <f t="shared" si="260"/>
        <v/>
      </c>
    </row>
    <row r="7516" spans="1:15" hidden="1">
      <c r="A7516" s="41" t="s">
        <v>99</v>
      </c>
      <c r="B7516" s="46">
        <v>45784</v>
      </c>
      <c r="C7516" s="8" t="s">
        <v>13</v>
      </c>
      <c r="D7516" s="8" t="s">
        <v>90</v>
      </c>
      <c r="E7516" s="8" t="s">
        <v>90</v>
      </c>
      <c r="F7516" s="9">
        <f t="shared" si="258"/>
        <v>-2000000</v>
      </c>
      <c r="G7516" s="9">
        <v>-20</v>
      </c>
      <c r="H7516" s="10">
        <v>-2165360</v>
      </c>
      <c r="I7516" s="11">
        <f t="shared" si="255"/>
        <v>16727205259.196863</v>
      </c>
      <c r="J7516" s="11">
        <f t="shared" si="256"/>
        <v>163992</v>
      </c>
      <c r="K7516" s="11">
        <f t="shared" si="257"/>
        <v>102000.12963557294</v>
      </c>
      <c r="L7516" s="12">
        <f t="shared" si="259"/>
        <v>125357.40728854109</v>
      </c>
      <c r="M7516" s="11">
        <f>COUNTIF(E$2:$E7516,E7516)</f>
        <v>631</v>
      </c>
      <c r="N7516" s="13"/>
      <c r="O7516" t="str">
        <f t="shared" si="260"/>
        <v/>
      </c>
    </row>
    <row r="7517" spans="1:15" hidden="1">
      <c r="A7517" s="41" t="s">
        <v>99</v>
      </c>
      <c r="B7517" s="46">
        <v>45784</v>
      </c>
      <c r="C7517" s="8" t="s">
        <v>13</v>
      </c>
      <c r="D7517" s="8" t="s">
        <v>90</v>
      </c>
      <c r="E7517" s="8" t="s">
        <v>90</v>
      </c>
      <c r="F7517" s="9">
        <f t="shared" si="258"/>
        <v>-9200000</v>
      </c>
      <c r="G7517" s="9">
        <v>-92</v>
      </c>
      <c r="H7517" s="10">
        <v>-9960656</v>
      </c>
      <c r="I7517" s="11">
        <f t="shared" si="255"/>
        <v>16717821247.27039</v>
      </c>
      <c r="J7517" s="11">
        <f t="shared" si="256"/>
        <v>163900</v>
      </c>
      <c r="K7517" s="11">
        <f t="shared" si="257"/>
        <v>102000.12963557294</v>
      </c>
      <c r="L7517" s="12">
        <f t="shared" si="259"/>
        <v>576644.07352728955</v>
      </c>
      <c r="M7517" s="11">
        <f>COUNTIF(E$2:$E7517,E7517)</f>
        <v>632</v>
      </c>
      <c r="N7517" s="13"/>
      <c r="O7517" t="str">
        <f t="shared" si="260"/>
        <v/>
      </c>
    </row>
    <row r="7518" spans="1:15" hidden="1">
      <c r="A7518" s="41" t="s">
        <v>99</v>
      </c>
      <c r="B7518" s="46">
        <v>45784</v>
      </c>
      <c r="C7518" s="8" t="s">
        <v>13</v>
      </c>
      <c r="D7518" s="8" t="s">
        <v>90</v>
      </c>
      <c r="E7518" s="8" t="s">
        <v>90</v>
      </c>
      <c r="F7518" s="9">
        <f t="shared" si="258"/>
        <v>-900000</v>
      </c>
      <c r="G7518" s="9">
        <v>-9</v>
      </c>
      <c r="H7518" s="10">
        <v>-974412</v>
      </c>
      <c r="I7518" s="11">
        <f t="shared" si="255"/>
        <v>16716903246.10367</v>
      </c>
      <c r="J7518" s="11">
        <f t="shared" si="256"/>
        <v>163891</v>
      </c>
      <c r="K7518" s="11">
        <f t="shared" si="257"/>
        <v>102000.12963557294</v>
      </c>
      <c r="L7518" s="12">
        <f t="shared" si="259"/>
        <v>56410.833279843559</v>
      </c>
      <c r="M7518" s="11">
        <f>COUNTIF(E$2:$E7518,E7518)</f>
        <v>633</v>
      </c>
      <c r="N7518" s="13"/>
      <c r="O7518" t="str">
        <f t="shared" si="260"/>
        <v/>
      </c>
    </row>
    <row r="7519" spans="1:15" hidden="1">
      <c r="A7519" s="41" t="s">
        <v>99</v>
      </c>
      <c r="B7519" s="46">
        <v>45784</v>
      </c>
      <c r="C7519" s="8" t="s">
        <v>13</v>
      </c>
      <c r="D7519" s="8" t="s">
        <v>14</v>
      </c>
      <c r="E7519" s="8" t="s">
        <v>14</v>
      </c>
      <c r="F7519" s="9">
        <f t="shared" si="258"/>
        <v>-9300000</v>
      </c>
      <c r="G7519" s="9">
        <v>-93</v>
      </c>
      <c r="H7519" s="10">
        <v>-9944676</v>
      </c>
      <c r="I7519" s="11">
        <f t="shared" si="255"/>
        <v>20156195963.246815</v>
      </c>
      <c r="J7519" s="11">
        <f t="shared" si="256"/>
        <v>199952</v>
      </c>
      <c r="K7519" s="11">
        <f t="shared" si="257"/>
        <v>100805.17305776791</v>
      </c>
      <c r="L7519" s="12">
        <f t="shared" si="259"/>
        <v>569794.90562758408</v>
      </c>
      <c r="M7519" s="11">
        <f>COUNTIF(E$2:$E7519,E7519)</f>
        <v>1043</v>
      </c>
      <c r="N7519" s="13"/>
      <c r="O7519" t="str">
        <f t="shared" si="260"/>
        <v/>
      </c>
    </row>
    <row r="7520" spans="1:15" hidden="1">
      <c r="A7520" s="41" t="s">
        <v>99</v>
      </c>
      <c r="B7520" s="46">
        <v>45784</v>
      </c>
      <c r="C7520" s="8" t="s">
        <v>13</v>
      </c>
      <c r="D7520" s="8" t="s">
        <v>46</v>
      </c>
      <c r="E7520" s="8" t="s">
        <v>46</v>
      </c>
      <c r="F7520" s="9">
        <f t="shared" si="258"/>
        <v>900000</v>
      </c>
      <c r="G7520" s="9">
        <v>9</v>
      </c>
      <c r="H7520" s="10">
        <v>995202</v>
      </c>
      <c r="I7520" s="11">
        <f t="shared" si="255"/>
        <v>4548709764.515729</v>
      </c>
      <c r="J7520" s="11">
        <f t="shared" si="256"/>
        <v>41786</v>
      </c>
      <c r="K7520" s="11">
        <f t="shared" si="257"/>
        <v>108857.26713530198</v>
      </c>
      <c r="L7520" s="12">
        <f t="shared" si="259"/>
        <v>0</v>
      </c>
      <c r="M7520" s="11">
        <f>COUNTIF(E$2:$E7520,E7520)</f>
        <v>2799</v>
      </c>
      <c r="N7520" s="13"/>
      <c r="O7520" t="str">
        <f t="shared" si="260"/>
        <v/>
      </c>
    </row>
    <row r="7521" spans="1:15" hidden="1">
      <c r="A7521" s="41" t="s">
        <v>99</v>
      </c>
      <c r="B7521" s="46">
        <v>45784</v>
      </c>
      <c r="C7521" s="8" t="s">
        <v>13</v>
      </c>
      <c r="D7521" s="8" t="s">
        <v>90</v>
      </c>
      <c r="E7521" s="8" t="s">
        <v>90</v>
      </c>
      <c r="F7521" s="9">
        <f t="shared" si="258"/>
        <v>-4600000</v>
      </c>
      <c r="G7521" s="9">
        <v>-46</v>
      </c>
      <c r="H7521" s="10">
        <v>-4980328</v>
      </c>
      <c r="I7521" s="11">
        <f t="shared" si="255"/>
        <v>16712211240.140434</v>
      </c>
      <c r="J7521" s="11">
        <f t="shared" si="256"/>
        <v>163845</v>
      </c>
      <c r="K7521" s="11">
        <f t="shared" si="257"/>
        <v>102000.12963557294</v>
      </c>
      <c r="L7521" s="12">
        <f t="shared" si="259"/>
        <v>288322.03676364478</v>
      </c>
      <c r="M7521" s="11">
        <f>COUNTIF(E$2:$E7521,E7521)</f>
        <v>634</v>
      </c>
      <c r="N7521" s="13"/>
      <c r="O7521" t="str">
        <f t="shared" si="260"/>
        <v/>
      </c>
    </row>
    <row r="7522" spans="1:15" hidden="1">
      <c r="A7522" s="41" t="s">
        <v>99</v>
      </c>
      <c r="B7522" s="46">
        <v>45784</v>
      </c>
      <c r="C7522" s="8" t="s">
        <v>13</v>
      </c>
      <c r="D7522" s="8" t="s">
        <v>90</v>
      </c>
      <c r="E7522" s="8" t="s">
        <v>90</v>
      </c>
      <c r="F7522" s="9">
        <f t="shared" si="258"/>
        <v>-462500000</v>
      </c>
      <c r="G7522" s="9">
        <v>-4625</v>
      </c>
      <c r="H7522" s="10">
        <v>-500739500</v>
      </c>
      <c r="I7522" s="11">
        <f t="shared" si="255"/>
        <v>16240460640.575909</v>
      </c>
      <c r="J7522" s="11">
        <f t="shared" si="256"/>
        <v>159220</v>
      </c>
      <c r="K7522" s="11">
        <f t="shared" si="257"/>
        <v>102000.12963557294</v>
      </c>
      <c r="L7522" s="12">
        <f t="shared" si="259"/>
        <v>28988900.435475111</v>
      </c>
      <c r="M7522" s="11">
        <f>COUNTIF(E$2:$E7522,E7522)</f>
        <v>635</v>
      </c>
      <c r="N7522" s="13"/>
      <c r="O7522" t="str">
        <f t="shared" si="260"/>
        <v/>
      </c>
    </row>
    <row r="7523" spans="1:15" hidden="1">
      <c r="A7523" s="41" t="s">
        <v>99</v>
      </c>
      <c r="B7523" s="46">
        <v>45784</v>
      </c>
      <c r="C7523" s="8" t="s">
        <v>13</v>
      </c>
      <c r="D7523" s="8" t="s">
        <v>90</v>
      </c>
      <c r="E7523" s="8" t="s">
        <v>90</v>
      </c>
      <c r="F7523" s="9">
        <f t="shared" si="258"/>
        <v>-27700000</v>
      </c>
      <c r="G7523" s="9">
        <v>-277</v>
      </c>
      <c r="H7523" s="10">
        <v>-29990236</v>
      </c>
      <c r="I7523" s="11">
        <f t="shared" si="255"/>
        <v>16212206604.666855</v>
      </c>
      <c r="J7523" s="11">
        <f t="shared" si="256"/>
        <v>158943</v>
      </c>
      <c r="K7523" s="11">
        <f t="shared" si="257"/>
        <v>102000.12963557294</v>
      </c>
      <c r="L7523" s="12">
        <f t="shared" si="259"/>
        <v>1736200.0909462944</v>
      </c>
      <c r="M7523" s="11">
        <f>COUNTIF(E$2:$E7523,E7523)</f>
        <v>636</v>
      </c>
      <c r="N7523" s="13"/>
      <c r="O7523" t="str">
        <f t="shared" si="260"/>
        <v/>
      </c>
    </row>
    <row r="7524" spans="1:15" hidden="1">
      <c r="A7524" s="41" t="s">
        <v>99</v>
      </c>
      <c r="B7524" s="46">
        <v>45784</v>
      </c>
      <c r="C7524" s="8" t="s">
        <v>13</v>
      </c>
      <c r="D7524" s="8" t="s">
        <v>90</v>
      </c>
      <c r="E7524" s="8" t="s">
        <v>90</v>
      </c>
      <c r="F7524" s="9">
        <f t="shared" si="258"/>
        <v>-1800000</v>
      </c>
      <c r="G7524" s="9">
        <v>-18</v>
      </c>
      <c r="H7524" s="10">
        <v>-1948824</v>
      </c>
      <c r="I7524" s="11">
        <f t="shared" si="255"/>
        <v>16210370602.333414</v>
      </c>
      <c r="J7524" s="11">
        <f t="shared" si="256"/>
        <v>158925</v>
      </c>
      <c r="K7524" s="11">
        <f t="shared" si="257"/>
        <v>102000.12963557294</v>
      </c>
      <c r="L7524" s="12">
        <f t="shared" si="259"/>
        <v>112821.66655968712</v>
      </c>
      <c r="M7524" s="11">
        <f>COUNTIF(E$2:$E7524,E7524)</f>
        <v>637</v>
      </c>
      <c r="N7524" s="13"/>
      <c r="O7524" t="str">
        <f t="shared" si="260"/>
        <v/>
      </c>
    </row>
    <row r="7525" spans="1:15" hidden="1">
      <c r="A7525" s="41" t="s">
        <v>99</v>
      </c>
      <c r="B7525" s="46">
        <v>45784</v>
      </c>
      <c r="C7525" s="8" t="s">
        <v>13</v>
      </c>
      <c r="D7525" s="8" t="s">
        <v>14</v>
      </c>
      <c r="E7525" s="8" t="s">
        <v>14</v>
      </c>
      <c r="F7525" s="9">
        <f t="shared" si="258"/>
        <v>-900000</v>
      </c>
      <c r="G7525" s="9">
        <v>-9</v>
      </c>
      <c r="H7525" s="10">
        <v>-962388</v>
      </c>
      <c r="I7525" s="11">
        <f t="shared" si="255"/>
        <v>20155288716.689297</v>
      </c>
      <c r="J7525" s="11">
        <f t="shared" si="256"/>
        <v>199943</v>
      </c>
      <c r="K7525" s="11">
        <f t="shared" si="257"/>
        <v>100805.17305776791</v>
      </c>
      <c r="L7525" s="12">
        <f t="shared" si="259"/>
        <v>55141.442480088794</v>
      </c>
      <c r="M7525" s="11">
        <f>COUNTIF(E$2:$E7525,E7525)</f>
        <v>1044</v>
      </c>
      <c r="N7525" s="13"/>
      <c r="O7525" t="str">
        <f t="shared" si="260"/>
        <v/>
      </c>
    </row>
    <row r="7526" spans="1:15" hidden="1">
      <c r="A7526" s="41" t="s">
        <v>99</v>
      </c>
      <c r="B7526" s="46">
        <v>45784</v>
      </c>
      <c r="C7526" s="8" t="s">
        <v>13</v>
      </c>
      <c r="D7526" s="8" t="s">
        <v>90</v>
      </c>
      <c r="E7526" s="8" t="s">
        <v>90</v>
      </c>
      <c r="F7526" s="9">
        <f t="shared" si="258"/>
        <v>-1100000</v>
      </c>
      <c r="G7526" s="9">
        <v>-11</v>
      </c>
      <c r="H7526" s="10">
        <v>-1190948</v>
      </c>
      <c r="I7526" s="11">
        <f t="shared" si="255"/>
        <v>16209248600.907423</v>
      </c>
      <c r="J7526" s="11">
        <f t="shared" si="256"/>
        <v>158914</v>
      </c>
      <c r="K7526" s="11">
        <f t="shared" si="257"/>
        <v>102000.12963557294</v>
      </c>
      <c r="L7526" s="12">
        <f t="shared" si="259"/>
        <v>68946.574008697644</v>
      </c>
      <c r="M7526" s="11">
        <f>COUNTIF(E$2:$E7526,E7526)</f>
        <v>638</v>
      </c>
      <c r="N7526" s="13"/>
      <c r="O7526" t="str">
        <f t="shared" si="260"/>
        <v/>
      </c>
    </row>
    <row r="7527" spans="1:15" hidden="1">
      <c r="A7527" s="41" t="s">
        <v>99</v>
      </c>
      <c r="B7527" s="46">
        <v>45784</v>
      </c>
      <c r="C7527" s="8" t="s">
        <v>13</v>
      </c>
      <c r="D7527" s="8" t="s">
        <v>90</v>
      </c>
      <c r="E7527" s="8" t="s">
        <v>90</v>
      </c>
      <c r="F7527" s="9">
        <f t="shared" si="258"/>
        <v>-369300000</v>
      </c>
      <c r="G7527" s="9">
        <v>-3693</v>
      </c>
      <c r="H7527" s="10">
        <v>-399833724</v>
      </c>
      <c r="I7527" s="11">
        <f t="shared" ref="I7527:I7590" si="261">IF(H7527&gt;=0,IF(M7527=1,H7527,SUMIFS(I:I,E:E,E7527,M:M,M7527-1)+H7527),SUMIFS(I:I,E:E,E7527,M:M,M7527-1)+K7527*G7527)</f>
        <v>15832562122.163252</v>
      </c>
      <c r="J7527" s="11">
        <f t="shared" ref="J7527:J7590" si="262">IF(M7527=1,G7527,SUMIFS($J:$J,$E:$E,E7527,$M:$M,M7527-1)+G7527)</f>
        <v>155221</v>
      </c>
      <c r="K7527" s="11">
        <f t="shared" ref="K7527:K7590" si="263">IF(H7527&gt;=0,I7527/J7527,SUMIFS($K:$K,$E:$E,E7527,$M:$M,M7527-1))</f>
        <v>102000.12963557294</v>
      </c>
      <c r="L7527" s="12">
        <f t="shared" si="259"/>
        <v>23147245.255829096</v>
      </c>
      <c r="M7527" s="11">
        <f>COUNTIF(E$2:$E7527,E7527)</f>
        <v>639</v>
      </c>
      <c r="N7527" s="13"/>
      <c r="O7527" t="str">
        <f t="shared" si="260"/>
        <v/>
      </c>
    </row>
    <row r="7528" spans="1:15" hidden="1">
      <c r="A7528" s="41" t="s">
        <v>99</v>
      </c>
      <c r="B7528" s="46">
        <v>45784</v>
      </c>
      <c r="C7528" s="8" t="s">
        <v>13</v>
      </c>
      <c r="D7528" s="8" t="s">
        <v>90</v>
      </c>
      <c r="E7528" s="8" t="s">
        <v>90</v>
      </c>
      <c r="F7528" s="9">
        <f t="shared" ref="F7528:F7591" si="264">100000*G7528</f>
        <v>-900000</v>
      </c>
      <c r="G7528" s="9">
        <v>-9</v>
      </c>
      <c r="H7528" s="10">
        <v>-974412</v>
      </c>
      <c r="I7528" s="11">
        <f t="shared" si="261"/>
        <v>15831644120.996532</v>
      </c>
      <c r="J7528" s="11">
        <f t="shared" si="262"/>
        <v>155212</v>
      </c>
      <c r="K7528" s="11">
        <f t="shared" si="263"/>
        <v>102000.12963557294</v>
      </c>
      <c r="L7528" s="12">
        <f t="shared" ref="L7528:L7591" si="265">IF(G7528&lt;0,K7528*G7528-H7528,0)</f>
        <v>56410.833279843559</v>
      </c>
      <c r="M7528" s="11">
        <f>COUNTIF(E$2:$E7528,E7528)</f>
        <v>640</v>
      </c>
      <c r="N7528" s="13"/>
      <c r="O7528" t="str">
        <f t="shared" si="260"/>
        <v/>
      </c>
    </row>
    <row r="7529" spans="1:15" hidden="1">
      <c r="A7529" s="41" t="s">
        <v>99</v>
      </c>
      <c r="B7529" s="46">
        <v>45784</v>
      </c>
      <c r="C7529" s="8" t="s">
        <v>13</v>
      </c>
      <c r="D7529" s="8" t="s">
        <v>90</v>
      </c>
      <c r="E7529" s="8" t="s">
        <v>90</v>
      </c>
      <c r="F7529" s="9">
        <f t="shared" si="264"/>
        <v>-1800000</v>
      </c>
      <c r="G7529" s="9">
        <v>-18</v>
      </c>
      <c r="H7529" s="10">
        <v>-1948824</v>
      </c>
      <c r="I7529" s="11">
        <f t="shared" si="261"/>
        <v>15829808118.663092</v>
      </c>
      <c r="J7529" s="11">
        <f t="shared" si="262"/>
        <v>155194</v>
      </c>
      <c r="K7529" s="11">
        <f t="shared" si="263"/>
        <v>102000.12963557294</v>
      </c>
      <c r="L7529" s="12">
        <f t="shared" si="265"/>
        <v>112821.66655968712</v>
      </c>
      <c r="M7529" s="11">
        <f>COUNTIF(E$2:$E7529,E7529)</f>
        <v>641</v>
      </c>
      <c r="N7529" s="13"/>
      <c r="O7529" t="str">
        <f t="shared" si="260"/>
        <v/>
      </c>
    </row>
    <row r="7530" spans="1:15" hidden="1">
      <c r="A7530" s="41" t="s">
        <v>99</v>
      </c>
      <c r="B7530" s="46">
        <v>45784</v>
      </c>
      <c r="C7530" s="8" t="s">
        <v>13</v>
      </c>
      <c r="D7530" s="8" t="s">
        <v>90</v>
      </c>
      <c r="E7530" s="8" t="s">
        <v>90</v>
      </c>
      <c r="F7530" s="9">
        <f t="shared" si="264"/>
        <v>900000</v>
      </c>
      <c r="G7530" s="9">
        <v>9</v>
      </c>
      <c r="H7530" s="10">
        <v>972351</v>
      </c>
      <c r="I7530" s="11">
        <f t="shared" si="261"/>
        <v>15830780469.663092</v>
      </c>
      <c r="J7530" s="11">
        <f t="shared" si="262"/>
        <v>155203</v>
      </c>
      <c r="K7530" s="11">
        <f t="shared" si="263"/>
        <v>102000.47982102854</v>
      </c>
      <c r="L7530" s="12">
        <f t="shared" si="265"/>
        <v>0</v>
      </c>
      <c r="M7530" s="11">
        <f>COUNTIF(E$2:$E7530,E7530)</f>
        <v>642</v>
      </c>
      <c r="N7530" s="13"/>
      <c r="O7530" t="str">
        <f t="shared" si="260"/>
        <v/>
      </c>
    </row>
    <row r="7531" spans="1:15" hidden="1">
      <c r="A7531" s="41" t="s">
        <v>99</v>
      </c>
      <c r="B7531" s="46">
        <v>45784</v>
      </c>
      <c r="C7531" s="8" t="s">
        <v>13</v>
      </c>
      <c r="D7531" s="8" t="s">
        <v>46</v>
      </c>
      <c r="E7531" s="8" t="s">
        <v>46</v>
      </c>
      <c r="F7531" s="9">
        <f t="shared" si="264"/>
        <v>9000000</v>
      </c>
      <c r="G7531" s="9">
        <v>90</v>
      </c>
      <c r="H7531" s="10">
        <v>9922950</v>
      </c>
      <c r="I7531" s="11">
        <f t="shared" si="261"/>
        <v>4558632714.515729</v>
      </c>
      <c r="J7531" s="11">
        <f t="shared" si="262"/>
        <v>41876</v>
      </c>
      <c r="K7531" s="11">
        <f t="shared" si="263"/>
        <v>108860.27114613929</v>
      </c>
      <c r="L7531" s="12">
        <f t="shared" si="265"/>
        <v>0</v>
      </c>
      <c r="M7531" s="11">
        <f>COUNTIF(E$2:$E7531,E7531)</f>
        <v>2800</v>
      </c>
      <c r="N7531" s="13"/>
      <c r="O7531" t="str">
        <f t="shared" si="260"/>
        <v/>
      </c>
    </row>
    <row r="7532" spans="1:15" hidden="1">
      <c r="A7532" s="41" t="s">
        <v>99</v>
      </c>
      <c r="B7532" s="46">
        <v>45784</v>
      </c>
      <c r="C7532" s="8" t="s">
        <v>13</v>
      </c>
      <c r="D7532" s="8" t="s">
        <v>90</v>
      </c>
      <c r="E7532" s="8" t="s">
        <v>90</v>
      </c>
      <c r="F7532" s="9">
        <f t="shared" si="264"/>
        <v>-2700000</v>
      </c>
      <c r="G7532" s="9">
        <v>-27</v>
      </c>
      <c r="H7532" s="10">
        <v>-2923236</v>
      </c>
      <c r="I7532" s="11">
        <f t="shared" si="261"/>
        <v>15828026456.707924</v>
      </c>
      <c r="J7532" s="11">
        <f t="shared" si="262"/>
        <v>155176</v>
      </c>
      <c r="K7532" s="11">
        <f t="shared" si="263"/>
        <v>102000.47982102854</v>
      </c>
      <c r="L7532" s="12">
        <f t="shared" si="265"/>
        <v>169223.04483222961</v>
      </c>
      <c r="M7532" s="11">
        <f>COUNTIF(E$2:$E7532,E7532)</f>
        <v>643</v>
      </c>
      <c r="N7532" s="13"/>
      <c r="O7532" t="str">
        <f t="shared" si="260"/>
        <v/>
      </c>
    </row>
    <row r="7533" spans="1:15" hidden="1">
      <c r="A7533" s="41" t="s">
        <v>99</v>
      </c>
      <c r="B7533" s="46">
        <v>45784</v>
      </c>
      <c r="C7533" s="8" t="s">
        <v>13</v>
      </c>
      <c r="D7533" s="8" t="s">
        <v>90</v>
      </c>
      <c r="E7533" s="8" t="s">
        <v>90</v>
      </c>
      <c r="F7533" s="9">
        <f t="shared" si="264"/>
        <v>-138400000</v>
      </c>
      <c r="G7533" s="9">
        <v>-1384</v>
      </c>
      <c r="H7533" s="10">
        <v>-149842912</v>
      </c>
      <c r="I7533" s="11">
        <f t="shared" si="261"/>
        <v>15686857792.63562</v>
      </c>
      <c r="J7533" s="11">
        <f t="shared" si="262"/>
        <v>153792</v>
      </c>
      <c r="K7533" s="11">
        <f t="shared" si="263"/>
        <v>102000.47982102854</v>
      </c>
      <c r="L7533" s="12">
        <f t="shared" si="265"/>
        <v>8674247.9276964962</v>
      </c>
      <c r="M7533" s="11">
        <f>COUNTIF(E$2:$E7533,E7533)</f>
        <v>644</v>
      </c>
      <c r="N7533" s="13"/>
      <c r="O7533" t="str">
        <f t="shared" si="260"/>
        <v/>
      </c>
    </row>
    <row r="7534" spans="1:15" hidden="1">
      <c r="A7534" s="41" t="s">
        <v>99</v>
      </c>
      <c r="B7534" s="46">
        <v>45784</v>
      </c>
      <c r="C7534" s="8" t="s">
        <v>13</v>
      </c>
      <c r="D7534" s="8" t="s">
        <v>90</v>
      </c>
      <c r="E7534" s="8" t="s">
        <v>90</v>
      </c>
      <c r="F7534" s="9">
        <f t="shared" si="264"/>
        <v>-9200000</v>
      </c>
      <c r="G7534" s="9">
        <v>-92</v>
      </c>
      <c r="H7534" s="10">
        <v>-9960656</v>
      </c>
      <c r="I7534" s="11">
        <f t="shared" si="261"/>
        <v>15677473748.492086</v>
      </c>
      <c r="J7534" s="11">
        <f t="shared" si="262"/>
        <v>153700</v>
      </c>
      <c r="K7534" s="11">
        <f t="shared" si="263"/>
        <v>102000.47982102854</v>
      </c>
      <c r="L7534" s="12">
        <f t="shared" si="265"/>
        <v>576611.85646537505</v>
      </c>
      <c r="M7534" s="11">
        <f>COUNTIF(E$2:$E7534,E7534)</f>
        <v>645</v>
      </c>
      <c r="N7534" s="13"/>
      <c r="O7534" t="str">
        <f t="shared" si="260"/>
        <v/>
      </c>
    </row>
    <row r="7535" spans="1:15" hidden="1">
      <c r="A7535" s="41" t="s">
        <v>99</v>
      </c>
      <c r="B7535" s="46">
        <v>45784</v>
      </c>
      <c r="C7535" s="8" t="s">
        <v>13</v>
      </c>
      <c r="D7535" s="8" t="s">
        <v>90</v>
      </c>
      <c r="E7535" s="8" t="s">
        <v>90</v>
      </c>
      <c r="F7535" s="9">
        <f t="shared" si="264"/>
        <v>-900000</v>
      </c>
      <c r="G7535" s="9">
        <v>-9</v>
      </c>
      <c r="H7535" s="10">
        <v>-974412</v>
      </c>
      <c r="I7535" s="11">
        <f t="shared" si="261"/>
        <v>15676555744.173697</v>
      </c>
      <c r="J7535" s="11">
        <f t="shared" si="262"/>
        <v>153691</v>
      </c>
      <c r="K7535" s="11">
        <f t="shared" si="263"/>
        <v>102000.47982102854</v>
      </c>
      <c r="L7535" s="12">
        <f t="shared" si="265"/>
        <v>56407.681610743166</v>
      </c>
      <c r="M7535" s="11">
        <f>COUNTIF(E$2:$E7535,E7535)</f>
        <v>646</v>
      </c>
      <c r="N7535" s="13"/>
      <c r="O7535" t="str">
        <f t="shared" si="260"/>
        <v/>
      </c>
    </row>
    <row r="7536" spans="1:15" hidden="1">
      <c r="A7536" s="41" t="s">
        <v>99</v>
      </c>
      <c r="B7536" s="46">
        <v>45784</v>
      </c>
      <c r="C7536" s="8" t="s">
        <v>13</v>
      </c>
      <c r="D7536" s="8" t="s">
        <v>90</v>
      </c>
      <c r="E7536" s="8" t="s">
        <v>90</v>
      </c>
      <c r="F7536" s="9">
        <f t="shared" si="264"/>
        <v>-900000</v>
      </c>
      <c r="G7536" s="9">
        <v>-9</v>
      </c>
      <c r="H7536" s="10">
        <v>-974412</v>
      </c>
      <c r="I7536" s="11">
        <f t="shared" si="261"/>
        <v>15675637739.855307</v>
      </c>
      <c r="J7536" s="11">
        <f t="shared" si="262"/>
        <v>153682</v>
      </c>
      <c r="K7536" s="11">
        <f t="shared" si="263"/>
        <v>102000.47982102854</v>
      </c>
      <c r="L7536" s="12">
        <f t="shared" si="265"/>
        <v>56407.681610743166</v>
      </c>
      <c r="M7536" s="11">
        <f>COUNTIF(E$2:$E7536,E7536)</f>
        <v>647</v>
      </c>
      <c r="N7536" s="13"/>
      <c r="O7536" t="str">
        <f t="shared" si="260"/>
        <v/>
      </c>
    </row>
    <row r="7537" spans="1:15" hidden="1">
      <c r="A7537" s="41" t="s">
        <v>99</v>
      </c>
      <c r="B7537" s="46">
        <v>45784</v>
      </c>
      <c r="C7537" s="8" t="s">
        <v>13</v>
      </c>
      <c r="D7537" s="8" t="s">
        <v>90</v>
      </c>
      <c r="E7537" s="8" t="s">
        <v>90</v>
      </c>
      <c r="F7537" s="9">
        <f t="shared" si="264"/>
        <v>-900000</v>
      </c>
      <c r="G7537" s="9">
        <v>-9</v>
      </c>
      <c r="H7537" s="10">
        <v>-974412</v>
      </c>
      <c r="I7537" s="11">
        <f t="shared" si="261"/>
        <v>15674719735.536917</v>
      </c>
      <c r="J7537" s="11">
        <f t="shared" si="262"/>
        <v>153673</v>
      </c>
      <c r="K7537" s="11">
        <f t="shared" si="263"/>
        <v>102000.47982102854</v>
      </c>
      <c r="L7537" s="12">
        <f t="shared" si="265"/>
        <v>56407.681610743166</v>
      </c>
      <c r="M7537" s="11">
        <f>COUNTIF(E$2:$E7537,E7537)</f>
        <v>648</v>
      </c>
      <c r="N7537" s="13"/>
      <c r="O7537" t="str">
        <f t="shared" si="260"/>
        <v/>
      </c>
    </row>
    <row r="7538" spans="1:15" hidden="1">
      <c r="A7538" s="41" t="s">
        <v>99</v>
      </c>
      <c r="B7538" s="46">
        <v>45784</v>
      </c>
      <c r="C7538" s="8" t="s">
        <v>13</v>
      </c>
      <c r="D7538" s="8" t="s">
        <v>14</v>
      </c>
      <c r="E7538" s="8" t="s">
        <v>14</v>
      </c>
      <c r="F7538" s="9">
        <f t="shared" si="264"/>
        <v>900000</v>
      </c>
      <c r="G7538" s="9">
        <v>9</v>
      </c>
      <c r="H7538" s="10">
        <v>964431</v>
      </c>
      <c r="I7538" s="11">
        <f t="shared" si="261"/>
        <v>20156253147.689297</v>
      </c>
      <c r="J7538" s="11">
        <f t="shared" si="262"/>
        <v>199952</v>
      </c>
      <c r="K7538" s="11">
        <f t="shared" si="263"/>
        <v>100805.45904861816</v>
      </c>
      <c r="L7538" s="12">
        <f t="shared" si="265"/>
        <v>0</v>
      </c>
      <c r="M7538" s="11">
        <f>COUNTIF(E$2:$E7538,E7538)</f>
        <v>1045</v>
      </c>
      <c r="N7538" s="13"/>
      <c r="O7538" t="str">
        <f t="shared" si="260"/>
        <v/>
      </c>
    </row>
    <row r="7539" spans="1:15" hidden="1">
      <c r="A7539" s="41" t="s">
        <v>99</v>
      </c>
      <c r="B7539" s="46">
        <v>45784</v>
      </c>
      <c r="C7539" s="8" t="s">
        <v>13</v>
      </c>
      <c r="D7539" s="8" t="s">
        <v>90</v>
      </c>
      <c r="E7539" s="8" t="s">
        <v>90</v>
      </c>
      <c r="F7539" s="9">
        <f t="shared" si="264"/>
        <v>-2700000</v>
      </c>
      <c r="G7539" s="9">
        <v>-27</v>
      </c>
      <c r="H7539" s="10">
        <v>-2923236</v>
      </c>
      <c r="I7539" s="11">
        <f t="shared" si="261"/>
        <v>15671965722.581749</v>
      </c>
      <c r="J7539" s="11">
        <f t="shared" si="262"/>
        <v>153646</v>
      </c>
      <c r="K7539" s="11">
        <f t="shared" si="263"/>
        <v>102000.47982102854</v>
      </c>
      <c r="L7539" s="12">
        <f t="shared" si="265"/>
        <v>169223.04483222961</v>
      </c>
      <c r="M7539" s="11">
        <f>COUNTIF(E$2:$E7539,E7539)</f>
        <v>649</v>
      </c>
      <c r="N7539" s="13"/>
      <c r="O7539" t="str">
        <f t="shared" si="260"/>
        <v/>
      </c>
    </row>
    <row r="7540" spans="1:15" hidden="1">
      <c r="A7540" s="41" t="s">
        <v>99</v>
      </c>
      <c r="B7540" s="46">
        <v>45784</v>
      </c>
      <c r="C7540" s="8" t="s">
        <v>13</v>
      </c>
      <c r="D7540" s="8" t="s">
        <v>90</v>
      </c>
      <c r="E7540" s="8" t="s">
        <v>90</v>
      </c>
      <c r="F7540" s="9">
        <f t="shared" si="264"/>
        <v>-1000000</v>
      </c>
      <c r="G7540" s="9">
        <v>-10</v>
      </c>
      <c r="H7540" s="10">
        <v>-1082680</v>
      </c>
      <c r="I7540" s="11">
        <f t="shared" si="261"/>
        <v>15670945717.783539</v>
      </c>
      <c r="J7540" s="11">
        <f t="shared" si="262"/>
        <v>153636</v>
      </c>
      <c r="K7540" s="11">
        <f t="shared" si="263"/>
        <v>102000.47982102854</v>
      </c>
      <c r="L7540" s="12">
        <f t="shared" si="265"/>
        <v>62675.201789714629</v>
      </c>
      <c r="M7540" s="11">
        <f>COUNTIF(E$2:$E7540,E7540)</f>
        <v>650</v>
      </c>
      <c r="N7540" s="13"/>
      <c r="O7540" t="str">
        <f t="shared" si="260"/>
        <v/>
      </c>
    </row>
    <row r="7541" spans="1:15" hidden="1">
      <c r="A7541" s="41" t="s">
        <v>99</v>
      </c>
      <c r="B7541" s="46">
        <v>45784</v>
      </c>
      <c r="C7541" s="8" t="s">
        <v>13</v>
      </c>
      <c r="D7541" s="8" t="s">
        <v>90</v>
      </c>
      <c r="E7541" s="8" t="s">
        <v>90</v>
      </c>
      <c r="F7541" s="9">
        <f t="shared" si="264"/>
        <v>-2700000</v>
      </c>
      <c r="G7541" s="9">
        <v>-27</v>
      </c>
      <c r="H7541" s="10">
        <v>-2923236</v>
      </c>
      <c r="I7541" s="11">
        <f t="shared" si="261"/>
        <v>15668191704.828371</v>
      </c>
      <c r="J7541" s="11">
        <f t="shared" si="262"/>
        <v>153609</v>
      </c>
      <c r="K7541" s="11">
        <f t="shared" si="263"/>
        <v>102000.47982102854</v>
      </c>
      <c r="L7541" s="12">
        <f t="shared" si="265"/>
        <v>169223.04483222961</v>
      </c>
      <c r="M7541" s="11">
        <f>COUNTIF(E$2:$E7541,E7541)</f>
        <v>651</v>
      </c>
      <c r="N7541" s="13"/>
      <c r="O7541" t="str">
        <f t="shared" si="260"/>
        <v/>
      </c>
    </row>
    <row r="7542" spans="1:15" hidden="1">
      <c r="A7542" s="41" t="s">
        <v>99</v>
      </c>
      <c r="B7542" s="46">
        <v>45784</v>
      </c>
      <c r="C7542" s="8" t="s">
        <v>13</v>
      </c>
      <c r="D7542" s="8" t="s">
        <v>90</v>
      </c>
      <c r="E7542" s="8" t="s">
        <v>90</v>
      </c>
      <c r="F7542" s="9">
        <f t="shared" si="264"/>
        <v>-4600000</v>
      </c>
      <c r="G7542" s="9">
        <v>-46</v>
      </c>
      <c r="H7542" s="10">
        <v>-4980328</v>
      </c>
      <c r="I7542" s="11">
        <f t="shared" si="261"/>
        <v>15663499682.756603</v>
      </c>
      <c r="J7542" s="11">
        <f t="shared" si="262"/>
        <v>153563</v>
      </c>
      <c r="K7542" s="11">
        <f t="shared" si="263"/>
        <v>102000.47982102854</v>
      </c>
      <c r="L7542" s="12">
        <f t="shared" si="265"/>
        <v>288305.92823268753</v>
      </c>
      <c r="M7542" s="11">
        <f>COUNTIF(E$2:$E7542,E7542)</f>
        <v>652</v>
      </c>
      <c r="N7542" s="13"/>
      <c r="O7542" t="str">
        <f t="shared" si="260"/>
        <v/>
      </c>
    </row>
    <row r="7543" spans="1:15" hidden="1">
      <c r="A7543" s="41" t="s">
        <v>99</v>
      </c>
      <c r="B7543" s="46">
        <v>45784</v>
      </c>
      <c r="C7543" s="8" t="s">
        <v>13</v>
      </c>
      <c r="D7543" s="8" t="s">
        <v>90</v>
      </c>
      <c r="E7543" s="8" t="s">
        <v>90</v>
      </c>
      <c r="F7543" s="9">
        <f t="shared" si="264"/>
        <v>-14000000</v>
      </c>
      <c r="G7543" s="9">
        <v>-140</v>
      </c>
      <c r="H7543" s="10">
        <v>-15157520</v>
      </c>
      <c r="I7543" s="11">
        <f t="shared" si="261"/>
        <v>15649219615.581659</v>
      </c>
      <c r="J7543" s="11">
        <f t="shared" si="262"/>
        <v>153423</v>
      </c>
      <c r="K7543" s="11">
        <f t="shared" si="263"/>
        <v>102000.47982102854</v>
      </c>
      <c r="L7543" s="12">
        <f t="shared" si="265"/>
        <v>877452.82505600527</v>
      </c>
      <c r="M7543" s="11">
        <f>COUNTIF(E$2:$E7543,E7543)</f>
        <v>653</v>
      </c>
      <c r="N7543" s="13"/>
      <c r="O7543" t="str">
        <f t="shared" si="260"/>
        <v/>
      </c>
    </row>
    <row r="7544" spans="1:15" hidden="1">
      <c r="A7544" s="41" t="s">
        <v>99</v>
      </c>
      <c r="B7544" s="46">
        <v>45784</v>
      </c>
      <c r="C7544" s="8" t="s">
        <v>13</v>
      </c>
      <c r="D7544" s="8" t="s">
        <v>90</v>
      </c>
      <c r="E7544" s="8" t="s">
        <v>90</v>
      </c>
      <c r="F7544" s="9">
        <f t="shared" si="264"/>
        <v>-3100000</v>
      </c>
      <c r="G7544" s="9">
        <v>-31</v>
      </c>
      <c r="H7544" s="10">
        <v>-3356308</v>
      </c>
      <c r="I7544" s="11">
        <f t="shared" si="261"/>
        <v>15646057600.707207</v>
      </c>
      <c r="J7544" s="11">
        <f t="shared" si="262"/>
        <v>153392</v>
      </c>
      <c r="K7544" s="11">
        <f t="shared" si="263"/>
        <v>102000.47982102854</v>
      </c>
      <c r="L7544" s="12">
        <f t="shared" si="265"/>
        <v>194293.12554811547</v>
      </c>
      <c r="M7544" s="11">
        <f>COUNTIF(E$2:$E7544,E7544)</f>
        <v>654</v>
      </c>
      <c r="N7544" s="13"/>
      <c r="O7544" t="str">
        <f t="shared" si="260"/>
        <v/>
      </c>
    </row>
    <row r="7545" spans="1:15" hidden="1">
      <c r="A7545" s="41" t="s">
        <v>99</v>
      </c>
      <c r="B7545" s="46">
        <v>45784</v>
      </c>
      <c r="C7545" s="8" t="s">
        <v>13</v>
      </c>
      <c r="D7545" s="8" t="s">
        <v>90</v>
      </c>
      <c r="E7545" s="8" t="s">
        <v>90</v>
      </c>
      <c r="F7545" s="9">
        <f t="shared" si="264"/>
        <v>-13400000</v>
      </c>
      <c r="G7545" s="9">
        <v>-134</v>
      </c>
      <c r="H7545" s="10">
        <v>-14507912</v>
      </c>
      <c r="I7545" s="11">
        <f t="shared" si="261"/>
        <v>15632389536.411188</v>
      </c>
      <c r="J7545" s="11">
        <f t="shared" si="262"/>
        <v>153258</v>
      </c>
      <c r="K7545" s="11">
        <f t="shared" si="263"/>
        <v>102000.47982102854</v>
      </c>
      <c r="L7545" s="12">
        <f t="shared" si="265"/>
        <v>839847.70398217626</v>
      </c>
      <c r="M7545" s="11">
        <f>COUNTIF(E$2:$E7545,E7545)</f>
        <v>655</v>
      </c>
      <c r="N7545" s="13"/>
      <c r="O7545" t="str">
        <f t="shared" si="260"/>
        <v/>
      </c>
    </row>
    <row r="7546" spans="1:15" hidden="1">
      <c r="A7546" s="41" t="s">
        <v>99</v>
      </c>
      <c r="B7546" s="46">
        <v>45784</v>
      </c>
      <c r="C7546" s="8" t="s">
        <v>13</v>
      </c>
      <c r="D7546" s="8" t="s">
        <v>90</v>
      </c>
      <c r="E7546" s="8" t="s">
        <v>90</v>
      </c>
      <c r="F7546" s="9">
        <f t="shared" si="264"/>
        <v>-900000</v>
      </c>
      <c r="G7546" s="9">
        <v>-9</v>
      </c>
      <c r="H7546" s="10">
        <v>-974412</v>
      </c>
      <c r="I7546" s="11">
        <f t="shared" si="261"/>
        <v>15631471532.092798</v>
      </c>
      <c r="J7546" s="11">
        <f t="shared" si="262"/>
        <v>153249</v>
      </c>
      <c r="K7546" s="11">
        <f t="shared" si="263"/>
        <v>102000.47982102854</v>
      </c>
      <c r="L7546" s="12">
        <f t="shared" si="265"/>
        <v>56407.681610743166</v>
      </c>
      <c r="M7546" s="11">
        <f>COUNTIF(E$2:$E7546,E7546)</f>
        <v>656</v>
      </c>
      <c r="N7546" s="13"/>
      <c r="O7546" t="str">
        <f t="shared" si="260"/>
        <v/>
      </c>
    </row>
    <row r="7547" spans="1:15" hidden="1">
      <c r="A7547" s="41" t="s">
        <v>99</v>
      </c>
      <c r="B7547" s="46">
        <v>45784</v>
      </c>
      <c r="C7547" s="8" t="s">
        <v>13</v>
      </c>
      <c r="D7547" s="8" t="s">
        <v>90</v>
      </c>
      <c r="E7547" s="8" t="s">
        <v>90</v>
      </c>
      <c r="F7547" s="9">
        <f t="shared" si="264"/>
        <v>-17500000</v>
      </c>
      <c r="G7547" s="9">
        <v>-175</v>
      </c>
      <c r="H7547" s="10">
        <v>-18946900</v>
      </c>
      <c r="I7547" s="11">
        <f t="shared" si="261"/>
        <v>15613621448.124119</v>
      </c>
      <c r="J7547" s="11">
        <f t="shared" si="262"/>
        <v>153074</v>
      </c>
      <c r="K7547" s="11">
        <f t="shared" si="263"/>
        <v>102000.47982102854</v>
      </c>
      <c r="L7547" s="12">
        <f t="shared" si="265"/>
        <v>1096816.0313200057</v>
      </c>
      <c r="M7547" s="11">
        <f>COUNTIF(E$2:$E7547,E7547)</f>
        <v>657</v>
      </c>
      <c r="N7547" s="13"/>
      <c r="O7547" t="str">
        <f t="shared" si="260"/>
        <v/>
      </c>
    </row>
    <row r="7548" spans="1:15" hidden="1">
      <c r="A7548" s="41" t="s">
        <v>99</v>
      </c>
      <c r="B7548" s="46">
        <v>45784</v>
      </c>
      <c r="C7548" s="8" t="s">
        <v>13</v>
      </c>
      <c r="D7548" s="8" t="s">
        <v>90</v>
      </c>
      <c r="E7548" s="8" t="s">
        <v>90</v>
      </c>
      <c r="F7548" s="9">
        <f t="shared" si="264"/>
        <v>-23000000</v>
      </c>
      <c r="G7548" s="9">
        <v>-230</v>
      </c>
      <c r="H7548" s="10">
        <v>-24901640</v>
      </c>
      <c r="I7548" s="11">
        <f t="shared" si="261"/>
        <v>15590161337.765282</v>
      </c>
      <c r="J7548" s="11">
        <f t="shared" si="262"/>
        <v>152844</v>
      </c>
      <c r="K7548" s="11">
        <f t="shared" si="263"/>
        <v>102000.47982102854</v>
      </c>
      <c r="L7548" s="12">
        <f t="shared" si="265"/>
        <v>1441529.6411634348</v>
      </c>
      <c r="M7548" s="11">
        <f>COUNTIF(E$2:$E7548,E7548)</f>
        <v>658</v>
      </c>
      <c r="N7548" s="13"/>
      <c r="O7548" t="str">
        <f t="shared" si="260"/>
        <v/>
      </c>
    </row>
    <row r="7549" spans="1:15" hidden="1">
      <c r="A7549" s="41" t="s">
        <v>99</v>
      </c>
      <c r="B7549" s="46">
        <v>45784</v>
      </c>
      <c r="C7549" s="8" t="s">
        <v>13</v>
      </c>
      <c r="D7549" s="8" t="s">
        <v>14</v>
      </c>
      <c r="E7549" s="8" t="s">
        <v>14</v>
      </c>
      <c r="F7549" s="9">
        <f t="shared" si="264"/>
        <v>-900000</v>
      </c>
      <c r="G7549" s="9">
        <v>-9</v>
      </c>
      <c r="H7549" s="10">
        <v>-962388</v>
      </c>
      <c r="I7549" s="11">
        <f t="shared" si="261"/>
        <v>20155345898.557858</v>
      </c>
      <c r="J7549" s="11">
        <f t="shared" si="262"/>
        <v>199943</v>
      </c>
      <c r="K7549" s="11">
        <f t="shared" si="263"/>
        <v>100805.45904861816</v>
      </c>
      <c r="L7549" s="12">
        <f t="shared" si="265"/>
        <v>55138.868562436663</v>
      </c>
      <c r="M7549" s="11">
        <f>COUNTIF(E$2:$E7549,E7549)</f>
        <v>1046</v>
      </c>
      <c r="N7549" s="13"/>
      <c r="O7549" t="str">
        <f t="shared" si="260"/>
        <v/>
      </c>
    </row>
    <row r="7550" spans="1:15" hidden="1">
      <c r="A7550" s="41" t="s">
        <v>99</v>
      </c>
      <c r="B7550" s="46">
        <v>45784</v>
      </c>
      <c r="C7550" s="8" t="s">
        <v>13</v>
      </c>
      <c r="D7550" s="8" t="s">
        <v>90</v>
      </c>
      <c r="E7550" s="8" t="s">
        <v>90</v>
      </c>
      <c r="F7550" s="9">
        <f t="shared" si="264"/>
        <v>-4600000</v>
      </c>
      <c r="G7550" s="9">
        <v>-46</v>
      </c>
      <c r="H7550" s="10">
        <v>-4980328</v>
      </c>
      <c r="I7550" s="11">
        <f t="shared" si="261"/>
        <v>15585469315.693514</v>
      </c>
      <c r="J7550" s="11">
        <f t="shared" si="262"/>
        <v>152798</v>
      </c>
      <c r="K7550" s="11">
        <f t="shared" si="263"/>
        <v>102000.47982102854</v>
      </c>
      <c r="L7550" s="12">
        <f t="shared" si="265"/>
        <v>288305.92823268753</v>
      </c>
      <c r="M7550" s="11">
        <f>COUNTIF(E$2:$E7550,E7550)</f>
        <v>659</v>
      </c>
      <c r="N7550" s="13"/>
      <c r="O7550" t="str">
        <f t="shared" si="260"/>
        <v/>
      </c>
    </row>
    <row r="7551" spans="1:15" hidden="1">
      <c r="A7551" s="41" t="s">
        <v>99</v>
      </c>
      <c r="B7551" s="46">
        <v>45784</v>
      </c>
      <c r="C7551" s="8" t="s">
        <v>13</v>
      </c>
      <c r="D7551" s="8" t="s">
        <v>14</v>
      </c>
      <c r="E7551" s="8" t="s">
        <v>14</v>
      </c>
      <c r="F7551" s="9">
        <f t="shared" si="264"/>
        <v>-3700000</v>
      </c>
      <c r="G7551" s="9">
        <v>-37</v>
      </c>
      <c r="H7551" s="10">
        <v>-3956484</v>
      </c>
      <c r="I7551" s="11">
        <f t="shared" si="261"/>
        <v>20151616096.573059</v>
      </c>
      <c r="J7551" s="11">
        <f t="shared" si="262"/>
        <v>199906</v>
      </c>
      <c r="K7551" s="11">
        <f t="shared" si="263"/>
        <v>100805.45904861816</v>
      </c>
      <c r="L7551" s="12">
        <f t="shared" si="265"/>
        <v>226682.01520112809</v>
      </c>
      <c r="M7551" s="11">
        <f>COUNTIF(E$2:$E7551,E7551)</f>
        <v>1047</v>
      </c>
      <c r="N7551" s="13"/>
      <c r="O7551" t="str">
        <f t="shared" si="260"/>
        <v/>
      </c>
    </row>
    <row r="7552" spans="1:15" hidden="1">
      <c r="A7552" s="41" t="s">
        <v>99</v>
      </c>
      <c r="B7552" s="46">
        <v>45784</v>
      </c>
      <c r="C7552" s="8" t="s">
        <v>13</v>
      </c>
      <c r="D7552" s="8" t="s">
        <v>90</v>
      </c>
      <c r="E7552" s="8" t="s">
        <v>90</v>
      </c>
      <c r="F7552" s="9">
        <f t="shared" si="264"/>
        <v>-4600000</v>
      </c>
      <c r="G7552" s="9">
        <v>-46</v>
      </c>
      <c r="H7552" s="10">
        <v>-4980328</v>
      </c>
      <c r="I7552" s="11">
        <f t="shared" si="261"/>
        <v>15580777293.621746</v>
      </c>
      <c r="J7552" s="11">
        <f t="shared" si="262"/>
        <v>152752</v>
      </c>
      <c r="K7552" s="11">
        <f t="shared" si="263"/>
        <v>102000.47982102854</v>
      </c>
      <c r="L7552" s="12">
        <f t="shared" si="265"/>
        <v>288305.92823268753</v>
      </c>
      <c r="M7552" s="11">
        <f>COUNTIF(E$2:$E7552,E7552)</f>
        <v>660</v>
      </c>
      <c r="N7552" s="13"/>
      <c r="O7552" t="str">
        <f t="shared" si="260"/>
        <v/>
      </c>
    </row>
    <row r="7553" spans="1:15" hidden="1">
      <c r="A7553" s="41" t="s">
        <v>99</v>
      </c>
      <c r="B7553" s="46">
        <v>45784</v>
      </c>
      <c r="C7553" s="8" t="s">
        <v>13</v>
      </c>
      <c r="D7553" s="8" t="s">
        <v>90</v>
      </c>
      <c r="E7553" s="8" t="s">
        <v>90</v>
      </c>
      <c r="F7553" s="9">
        <f t="shared" si="264"/>
        <v>-4600000</v>
      </c>
      <c r="G7553" s="9">
        <v>-46</v>
      </c>
      <c r="H7553" s="10">
        <v>-4980328</v>
      </c>
      <c r="I7553" s="11">
        <f t="shared" si="261"/>
        <v>15576085271.549978</v>
      </c>
      <c r="J7553" s="11">
        <f t="shared" si="262"/>
        <v>152706</v>
      </c>
      <c r="K7553" s="11">
        <f t="shared" si="263"/>
        <v>102000.47982102854</v>
      </c>
      <c r="L7553" s="12">
        <f t="shared" si="265"/>
        <v>288305.92823268753</v>
      </c>
      <c r="M7553" s="11">
        <f>COUNTIF(E$2:$E7553,E7553)</f>
        <v>661</v>
      </c>
      <c r="N7553" s="13"/>
      <c r="O7553" t="str">
        <f t="shared" si="260"/>
        <v/>
      </c>
    </row>
    <row r="7554" spans="1:15" hidden="1">
      <c r="A7554" s="41" t="s">
        <v>99</v>
      </c>
      <c r="B7554" s="46">
        <v>45784</v>
      </c>
      <c r="C7554" s="8" t="s">
        <v>13</v>
      </c>
      <c r="D7554" s="8" t="s">
        <v>90</v>
      </c>
      <c r="E7554" s="8" t="s">
        <v>90</v>
      </c>
      <c r="F7554" s="9">
        <f t="shared" si="264"/>
        <v>-9500000</v>
      </c>
      <c r="G7554" s="9">
        <v>-95</v>
      </c>
      <c r="H7554" s="10">
        <v>-10285460</v>
      </c>
      <c r="I7554" s="11">
        <f t="shared" si="261"/>
        <v>15566395225.96698</v>
      </c>
      <c r="J7554" s="11">
        <f t="shared" si="262"/>
        <v>152611</v>
      </c>
      <c r="K7554" s="11">
        <f t="shared" si="263"/>
        <v>102000.47982102854</v>
      </c>
      <c r="L7554" s="12">
        <f t="shared" si="265"/>
        <v>595414.41700228862</v>
      </c>
      <c r="M7554" s="11">
        <f>COUNTIF(E$2:$E7554,E7554)</f>
        <v>662</v>
      </c>
      <c r="N7554" s="13"/>
      <c r="O7554" t="str">
        <f t="shared" si="260"/>
        <v/>
      </c>
    </row>
    <row r="7555" spans="1:15" hidden="1">
      <c r="A7555" s="41" t="s">
        <v>99</v>
      </c>
      <c r="B7555" s="46">
        <v>45784</v>
      </c>
      <c r="C7555" s="8" t="s">
        <v>13</v>
      </c>
      <c r="D7555" s="8" t="s">
        <v>90</v>
      </c>
      <c r="E7555" s="8" t="s">
        <v>90</v>
      </c>
      <c r="F7555" s="9">
        <f t="shared" si="264"/>
        <v>-4600000</v>
      </c>
      <c r="G7555" s="9">
        <v>-46</v>
      </c>
      <c r="H7555" s="10">
        <v>-4980328</v>
      </c>
      <c r="I7555" s="11">
        <f t="shared" si="261"/>
        <v>15561703203.895212</v>
      </c>
      <c r="J7555" s="11">
        <f t="shared" si="262"/>
        <v>152565</v>
      </c>
      <c r="K7555" s="11">
        <f t="shared" si="263"/>
        <v>102000.47982102854</v>
      </c>
      <c r="L7555" s="12">
        <f t="shared" si="265"/>
        <v>288305.92823268753</v>
      </c>
      <c r="M7555" s="11">
        <f>COUNTIF(E$2:$E7555,E7555)</f>
        <v>663</v>
      </c>
      <c r="N7555" s="13"/>
      <c r="O7555" t="str">
        <f t="shared" si="260"/>
        <v/>
      </c>
    </row>
    <row r="7556" spans="1:15" hidden="1">
      <c r="A7556" s="41" t="s">
        <v>99</v>
      </c>
      <c r="B7556" s="46">
        <v>45784</v>
      </c>
      <c r="C7556" s="8" t="s">
        <v>13</v>
      </c>
      <c r="D7556" s="8" t="s">
        <v>90</v>
      </c>
      <c r="E7556" s="8" t="s">
        <v>90</v>
      </c>
      <c r="F7556" s="9">
        <f t="shared" si="264"/>
        <v>-4600000</v>
      </c>
      <c r="G7556" s="9">
        <v>-46</v>
      </c>
      <c r="H7556" s="10">
        <v>-4980328</v>
      </c>
      <c r="I7556" s="11">
        <f t="shared" si="261"/>
        <v>15557011181.823444</v>
      </c>
      <c r="J7556" s="11">
        <f t="shared" si="262"/>
        <v>152519</v>
      </c>
      <c r="K7556" s="11">
        <f t="shared" si="263"/>
        <v>102000.47982102854</v>
      </c>
      <c r="L7556" s="12">
        <f t="shared" si="265"/>
        <v>288305.92823268753</v>
      </c>
      <c r="M7556" s="11">
        <f>COUNTIF(E$2:$E7556,E7556)</f>
        <v>664</v>
      </c>
      <c r="N7556" s="13"/>
      <c r="O7556" t="str">
        <f t="shared" si="260"/>
        <v/>
      </c>
    </row>
    <row r="7557" spans="1:15" hidden="1">
      <c r="A7557" s="41" t="s">
        <v>99</v>
      </c>
      <c r="B7557" s="46">
        <v>45784</v>
      </c>
      <c r="C7557" s="8" t="s">
        <v>13</v>
      </c>
      <c r="D7557" s="8" t="s">
        <v>90</v>
      </c>
      <c r="E7557" s="8" t="s">
        <v>90</v>
      </c>
      <c r="F7557" s="9">
        <f t="shared" si="264"/>
        <v>-4600000</v>
      </c>
      <c r="G7557" s="9">
        <v>-46</v>
      </c>
      <c r="H7557" s="10">
        <v>-4980328</v>
      </c>
      <c r="I7557" s="11">
        <f t="shared" si="261"/>
        <v>15552319159.751677</v>
      </c>
      <c r="J7557" s="11">
        <f t="shared" si="262"/>
        <v>152473</v>
      </c>
      <c r="K7557" s="11">
        <f t="shared" si="263"/>
        <v>102000.47982102854</v>
      </c>
      <c r="L7557" s="12">
        <f t="shared" si="265"/>
        <v>288305.92823268753</v>
      </c>
      <c r="M7557" s="11">
        <f>COUNTIF(E$2:$E7557,E7557)</f>
        <v>665</v>
      </c>
      <c r="N7557" s="13"/>
      <c r="O7557" t="str">
        <f t="shared" si="260"/>
        <v/>
      </c>
    </row>
    <row r="7558" spans="1:15" hidden="1">
      <c r="A7558" s="41" t="s">
        <v>99</v>
      </c>
      <c r="B7558" s="46">
        <v>45784</v>
      </c>
      <c r="C7558" s="8" t="s">
        <v>13</v>
      </c>
      <c r="D7558" s="8" t="s">
        <v>90</v>
      </c>
      <c r="E7558" s="8" t="s">
        <v>90</v>
      </c>
      <c r="F7558" s="9">
        <f t="shared" si="264"/>
        <v>-4600000</v>
      </c>
      <c r="G7558" s="9">
        <v>-46</v>
      </c>
      <c r="H7558" s="10">
        <v>-4980328</v>
      </c>
      <c r="I7558" s="11">
        <f t="shared" si="261"/>
        <v>15547627137.679909</v>
      </c>
      <c r="J7558" s="11">
        <f t="shared" si="262"/>
        <v>152427</v>
      </c>
      <c r="K7558" s="11">
        <f t="shared" si="263"/>
        <v>102000.47982102854</v>
      </c>
      <c r="L7558" s="12">
        <f t="shared" si="265"/>
        <v>288305.92823268753</v>
      </c>
      <c r="M7558" s="11">
        <f>COUNTIF(E$2:$E7558,E7558)</f>
        <v>666</v>
      </c>
      <c r="N7558" s="13"/>
      <c r="O7558" t="str">
        <f t="shared" si="260"/>
        <v/>
      </c>
    </row>
    <row r="7559" spans="1:15" hidden="1">
      <c r="A7559" s="41" t="s">
        <v>99</v>
      </c>
      <c r="B7559" s="46">
        <v>45784</v>
      </c>
      <c r="C7559" s="8" t="s">
        <v>13</v>
      </c>
      <c r="D7559" s="8" t="s">
        <v>90</v>
      </c>
      <c r="E7559" s="8" t="s">
        <v>90</v>
      </c>
      <c r="F7559" s="9">
        <f t="shared" si="264"/>
        <v>-4600000</v>
      </c>
      <c r="G7559" s="9">
        <v>-46</v>
      </c>
      <c r="H7559" s="10">
        <v>-4980328</v>
      </c>
      <c r="I7559" s="11">
        <f t="shared" si="261"/>
        <v>15542935115.608141</v>
      </c>
      <c r="J7559" s="11">
        <f t="shared" si="262"/>
        <v>152381</v>
      </c>
      <c r="K7559" s="11">
        <f t="shared" si="263"/>
        <v>102000.47982102854</v>
      </c>
      <c r="L7559" s="12">
        <f t="shared" si="265"/>
        <v>288305.92823268753</v>
      </c>
      <c r="M7559" s="11">
        <f>COUNTIF(E$2:$E7559,E7559)</f>
        <v>667</v>
      </c>
      <c r="N7559" s="13"/>
      <c r="O7559" t="str">
        <f t="shared" si="260"/>
        <v/>
      </c>
    </row>
    <row r="7560" spans="1:15" hidden="1">
      <c r="A7560" s="41" t="s">
        <v>99</v>
      </c>
      <c r="B7560" s="46">
        <v>45784</v>
      </c>
      <c r="C7560" s="8" t="s">
        <v>13</v>
      </c>
      <c r="D7560" s="8" t="s">
        <v>90</v>
      </c>
      <c r="E7560" s="8" t="s">
        <v>90</v>
      </c>
      <c r="F7560" s="9">
        <f t="shared" si="264"/>
        <v>-4100000</v>
      </c>
      <c r="G7560" s="9">
        <v>-41</v>
      </c>
      <c r="H7560" s="10">
        <v>-4438988</v>
      </c>
      <c r="I7560" s="11">
        <f t="shared" si="261"/>
        <v>15538753095.935478</v>
      </c>
      <c r="J7560" s="11">
        <f t="shared" si="262"/>
        <v>152340</v>
      </c>
      <c r="K7560" s="11">
        <f t="shared" si="263"/>
        <v>102000.47982102854</v>
      </c>
      <c r="L7560" s="12">
        <f t="shared" si="265"/>
        <v>256968.32733782986</v>
      </c>
      <c r="M7560" s="11">
        <f>COUNTIF(E$2:$E7560,E7560)</f>
        <v>668</v>
      </c>
      <c r="N7560" s="13"/>
      <c r="O7560" t="str">
        <f t="shared" si="260"/>
        <v/>
      </c>
    </row>
    <row r="7561" spans="1:15" hidden="1">
      <c r="A7561" s="41" t="s">
        <v>99</v>
      </c>
      <c r="B7561" s="46">
        <v>45784</v>
      </c>
      <c r="C7561" s="8" t="s">
        <v>13</v>
      </c>
      <c r="D7561" s="8" t="s">
        <v>90</v>
      </c>
      <c r="E7561" s="8" t="s">
        <v>90</v>
      </c>
      <c r="F7561" s="9">
        <f t="shared" si="264"/>
        <v>-10100000</v>
      </c>
      <c r="G7561" s="9">
        <v>-101</v>
      </c>
      <c r="H7561" s="10">
        <v>-10935068</v>
      </c>
      <c r="I7561" s="11">
        <f t="shared" si="261"/>
        <v>15528451047.473555</v>
      </c>
      <c r="J7561" s="11">
        <f t="shared" si="262"/>
        <v>152239</v>
      </c>
      <c r="K7561" s="11">
        <f t="shared" si="263"/>
        <v>102000.47982102854</v>
      </c>
      <c r="L7561" s="12">
        <f t="shared" si="265"/>
        <v>633019.53807611763</v>
      </c>
      <c r="M7561" s="11">
        <f>COUNTIF(E$2:$E7561,E7561)</f>
        <v>669</v>
      </c>
      <c r="N7561" s="13"/>
      <c r="O7561" t="str">
        <f t="shared" si="260"/>
        <v/>
      </c>
    </row>
    <row r="7562" spans="1:15" hidden="1">
      <c r="A7562" s="41" t="s">
        <v>99</v>
      </c>
      <c r="B7562" s="46">
        <v>45784</v>
      </c>
      <c r="C7562" s="8" t="s">
        <v>13</v>
      </c>
      <c r="D7562" s="8" t="s">
        <v>90</v>
      </c>
      <c r="E7562" s="8" t="s">
        <v>90</v>
      </c>
      <c r="F7562" s="9">
        <f t="shared" si="264"/>
        <v>-138400000</v>
      </c>
      <c r="G7562" s="9">
        <v>-1384</v>
      </c>
      <c r="H7562" s="10">
        <v>-149842912</v>
      </c>
      <c r="I7562" s="11">
        <f t="shared" si="261"/>
        <v>15387282383.401251</v>
      </c>
      <c r="J7562" s="11">
        <f t="shared" si="262"/>
        <v>150855</v>
      </c>
      <c r="K7562" s="11">
        <f t="shared" si="263"/>
        <v>102000.47982102854</v>
      </c>
      <c r="L7562" s="12">
        <f t="shared" si="265"/>
        <v>8674247.9276964962</v>
      </c>
      <c r="M7562" s="11">
        <f>COUNTIF(E$2:$E7562,E7562)</f>
        <v>670</v>
      </c>
      <c r="N7562" s="13"/>
      <c r="O7562" t="str">
        <f t="shared" si="260"/>
        <v/>
      </c>
    </row>
    <row r="7563" spans="1:15" hidden="1">
      <c r="A7563" s="41" t="s">
        <v>99</v>
      </c>
      <c r="B7563" s="46">
        <v>45784</v>
      </c>
      <c r="C7563" s="8" t="s">
        <v>13</v>
      </c>
      <c r="D7563" s="8" t="s">
        <v>90</v>
      </c>
      <c r="E7563" s="8" t="s">
        <v>90</v>
      </c>
      <c r="F7563" s="9">
        <f t="shared" si="264"/>
        <v>-900000</v>
      </c>
      <c r="G7563" s="9">
        <v>-9</v>
      </c>
      <c r="H7563" s="10">
        <v>-974412</v>
      </c>
      <c r="I7563" s="11">
        <f t="shared" si="261"/>
        <v>15386364379.082861</v>
      </c>
      <c r="J7563" s="11">
        <f t="shared" si="262"/>
        <v>150846</v>
      </c>
      <c r="K7563" s="11">
        <f t="shared" si="263"/>
        <v>102000.47982102854</v>
      </c>
      <c r="L7563" s="12">
        <f t="shared" si="265"/>
        <v>56407.681610743166</v>
      </c>
      <c r="M7563" s="11">
        <f>COUNTIF(E$2:$E7563,E7563)</f>
        <v>671</v>
      </c>
      <c r="N7563" s="13"/>
      <c r="O7563" t="str">
        <f t="shared" si="260"/>
        <v/>
      </c>
    </row>
    <row r="7564" spans="1:15" hidden="1">
      <c r="A7564" s="41" t="s">
        <v>99</v>
      </c>
      <c r="B7564" s="46">
        <v>45784</v>
      </c>
      <c r="C7564" s="8" t="s">
        <v>13</v>
      </c>
      <c r="D7564" s="8" t="s">
        <v>90</v>
      </c>
      <c r="E7564" s="8" t="s">
        <v>90</v>
      </c>
      <c r="F7564" s="9">
        <f t="shared" si="264"/>
        <v>-900000</v>
      </c>
      <c r="G7564" s="9">
        <v>-9</v>
      </c>
      <c r="H7564" s="10">
        <v>-974412</v>
      </c>
      <c r="I7564" s="11">
        <f t="shared" si="261"/>
        <v>15385446374.764471</v>
      </c>
      <c r="J7564" s="11">
        <f t="shared" si="262"/>
        <v>150837</v>
      </c>
      <c r="K7564" s="11">
        <f t="shared" si="263"/>
        <v>102000.47982102854</v>
      </c>
      <c r="L7564" s="12">
        <f t="shared" si="265"/>
        <v>56407.681610743166</v>
      </c>
      <c r="M7564" s="11">
        <f>COUNTIF(E$2:$E7564,E7564)</f>
        <v>672</v>
      </c>
      <c r="N7564" s="13"/>
      <c r="O7564" t="str">
        <f t="shared" si="260"/>
        <v/>
      </c>
    </row>
    <row r="7565" spans="1:15" hidden="1">
      <c r="A7565" s="41" t="s">
        <v>99</v>
      </c>
      <c r="B7565" s="46">
        <v>45784</v>
      </c>
      <c r="C7565" s="8" t="s">
        <v>13</v>
      </c>
      <c r="D7565" s="8" t="s">
        <v>90</v>
      </c>
      <c r="E7565" s="8" t="s">
        <v>90</v>
      </c>
      <c r="F7565" s="9">
        <f t="shared" si="264"/>
        <v>-1800000</v>
      </c>
      <c r="G7565" s="9">
        <v>-18</v>
      </c>
      <c r="H7565" s="10">
        <v>-1948824</v>
      </c>
      <c r="I7565" s="11">
        <f t="shared" si="261"/>
        <v>15383610366.127693</v>
      </c>
      <c r="J7565" s="11">
        <f t="shared" si="262"/>
        <v>150819</v>
      </c>
      <c r="K7565" s="11">
        <f t="shared" si="263"/>
        <v>102000.47982102854</v>
      </c>
      <c r="L7565" s="12">
        <f t="shared" si="265"/>
        <v>112815.36322148633</v>
      </c>
      <c r="M7565" s="11">
        <f>COUNTIF(E$2:$E7565,E7565)</f>
        <v>673</v>
      </c>
      <c r="N7565" s="13"/>
      <c r="O7565" t="str">
        <f t="shared" si="260"/>
        <v/>
      </c>
    </row>
    <row r="7566" spans="1:15" hidden="1">
      <c r="A7566" s="41" t="s">
        <v>99</v>
      </c>
      <c r="B7566" s="46">
        <v>45784</v>
      </c>
      <c r="C7566" s="8" t="s">
        <v>13</v>
      </c>
      <c r="D7566" s="8" t="s">
        <v>90</v>
      </c>
      <c r="E7566" s="8" t="s">
        <v>90</v>
      </c>
      <c r="F7566" s="9">
        <f t="shared" si="264"/>
        <v>-4600000</v>
      </c>
      <c r="G7566" s="9">
        <v>-46</v>
      </c>
      <c r="H7566" s="10">
        <v>-4980328</v>
      </c>
      <c r="I7566" s="11">
        <f t="shared" si="261"/>
        <v>15378918344.055925</v>
      </c>
      <c r="J7566" s="11">
        <f t="shared" si="262"/>
        <v>150773</v>
      </c>
      <c r="K7566" s="11">
        <f t="shared" si="263"/>
        <v>102000.47982102854</v>
      </c>
      <c r="L7566" s="12">
        <f t="shared" si="265"/>
        <v>288305.92823268753</v>
      </c>
      <c r="M7566" s="11">
        <f>COUNTIF(E$2:$E7566,E7566)</f>
        <v>674</v>
      </c>
      <c r="N7566" s="13"/>
      <c r="O7566" t="str">
        <f t="shared" si="260"/>
        <v/>
      </c>
    </row>
    <row r="7567" spans="1:15" hidden="1">
      <c r="A7567" s="41" t="s">
        <v>99</v>
      </c>
      <c r="B7567" s="46">
        <v>45784</v>
      </c>
      <c r="C7567" s="8" t="s">
        <v>13</v>
      </c>
      <c r="D7567" s="8" t="s">
        <v>90</v>
      </c>
      <c r="E7567" s="8" t="s">
        <v>90</v>
      </c>
      <c r="F7567" s="9">
        <f t="shared" si="264"/>
        <v>-4600000</v>
      </c>
      <c r="G7567" s="9">
        <v>-46</v>
      </c>
      <c r="H7567" s="10">
        <v>-4980328</v>
      </c>
      <c r="I7567" s="11">
        <f t="shared" si="261"/>
        <v>15374226321.984158</v>
      </c>
      <c r="J7567" s="11">
        <f t="shared" si="262"/>
        <v>150727</v>
      </c>
      <c r="K7567" s="11">
        <f t="shared" si="263"/>
        <v>102000.47982102854</v>
      </c>
      <c r="L7567" s="12">
        <f t="shared" si="265"/>
        <v>288305.92823268753</v>
      </c>
      <c r="M7567" s="11">
        <f>COUNTIF(E$2:$E7567,E7567)</f>
        <v>675</v>
      </c>
      <c r="N7567" s="13"/>
      <c r="O7567" t="str">
        <f t="shared" si="260"/>
        <v/>
      </c>
    </row>
    <row r="7568" spans="1:15" hidden="1">
      <c r="A7568" s="41" t="s">
        <v>99</v>
      </c>
      <c r="B7568" s="46">
        <v>45784</v>
      </c>
      <c r="C7568" s="8" t="s">
        <v>13</v>
      </c>
      <c r="D7568" s="8" t="s">
        <v>14</v>
      </c>
      <c r="E7568" s="8" t="s">
        <v>14</v>
      </c>
      <c r="F7568" s="9">
        <f t="shared" si="264"/>
        <v>900000</v>
      </c>
      <c r="G7568" s="9">
        <v>9</v>
      </c>
      <c r="H7568" s="10">
        <v>964548</v>
      </c>
      <c r="I7568" s="11">
        <f t="shared" si="261"/>
        <v>20152580644.573059</v>
      </c>
      <c r="J7568" s="11">
        <f t="shared" si="262"/>
        <v>199915</v>
      </c>
      <c r="K7568" s="11">
        <f t="shared" si="263"/>
        <v>100805.74566477282</v>
      </c>
      <c r="L7568" s="12">
        <f t="shared" si="265"/>
        <v>0</v>
      </c>
      <c r="M7568" s="11">
        <f>COUNTIF(E$2:$E7568,E7568)</f>
        <v>1048</v>
      </c>
      <c r="N7568" s="13"/>
      <c r="O7568" t="str">
        <f t="shared" ref="O7568:O7631" si="266">IF(M7568=_xlfn.MAXIFS(M:M,D:D,D7568),"X","")</f>
        <v/>
      </c>
    </row>
    <row r="7569" spans="1:15" hidden="1">
      <c r="A7569" s="41" t="s">
        <v>99</v>
      </c>
      <c r="B7569" s="46">
        <v>45784</v>
      </c>
      <c r="C7569" s="8" t="s">
        <v>13</v>
      </c>
      <c r="D7569" s="8" t="s">
        <v>90</v>
      </c>
      <c r="E7569" s="8" t="s">
        <v>90</v>
      </c>
      <c r="F7569" s="9">
        <f t="shared" si="264"/>
        <v>-900000</v>
      </c>
      <c r="G7569" s="9">
        <v>-9</v>
      </c>
      <c r="H7569" s="10">
        <v>-974412</v>
      </c>
      <c r="I7569" s="11">
        <f t="shared" si="261"/>
        <v>15373308317.665768</v>
      </c>
      <c r="J7569" s="11">
        <f t="shared" si="262"/>
        <v>150718</v>
      </c>
      <c r="K7569" s="11">
        <f t="shared" si="263"/>
        <v>102000.47982102854</v>
      </c>
      <c r="L7569" s="12">
        <f t="shared" si="265"/>
        <v>56407.681610743166</v>
      </c>
      <c r="M7569" s="11">
        <f>COUNTIF(E$2:$E7569,E7569)</f>
        <v>676</v>
      </c>
      <c r="N7569" s="13"/>
      <c r="O7569" t="str">
        <f t="shared" si="266"/>
        <v/>
      </c>
    </row>
    <row r="7570" spans="1:15" hidden="1">
      <c r="A7570" s="41" t="s">
        <v>99</v>
      </c>
      <c r="B7570" s="46">
        <v>45784</v>
      </c>
      <c r="C7570" s="8" t="s">
        <v>13</v>
      </c>
      <c r="D7570" s="8" t="s">
        <v>90</v>
      </c>
      <c r="E7570" s="8" t="s">
        <v>90</v>
      </c>
      <c r="F7570" s="9">
        <f t="shared" si="264"/>
        <v>-3200000</v>
      </c>
      <c r="G7570" s="9">
        <v>-32</v>
      </c>
      <c r="H7570" s="10">
        <v>-3464576</v>
      </c>
      <c r="I7570" s="11">
        <f t="shared" si="261"/>
        <v>15370044302.311495</v>
      </c>
      <c r="J7570" s="11">
        <f t="shared" si="262"/>
        <v>150686</v>
      </c>
      <c r="K7570" s="11">
        <f t="shared" si="263"/>
        <v>102000.47982102854</v>
      </c>
      <c r="L7570" s="12">
        <f t="shared" si="265"/>
        <v>200560.64572708681</v>
      </c>
      <c r="M7570" s="11">
        <f>COUNTIF(E$2:$E7570,E7570)</f>
        <v>677</v>
      </c>
      <c r="N7570" s="13"/>
      <c r="O7570" t="str">
        <f t="shared" si="266"/>
        <v/>
      </c>
    </row>
    <row r="7571" spans="1:15" hidden="1">
      <c r="A7571" s="41" t="s">
        <v>99</v>
      </c>
      <c r="B7571" s="46">
        <v>45784</v>
      </c>
      <c r="C7571" s="8" t="s">
        <v>13</v>
      </c>
      <c r="D7571" s="8" t="s">
        <v>14</v>
      </c>
      <c r="E7571" s="8" t="s">
        <v>14</v>
      </c>
      <c r="F7571" s="9">
        <f t="shared" si="264"/>
        <v>-900000</v>
      </c>
      <c r="G7571" s="9">
        <v>-9</v>
      </c>
      <c r="H7571" s="10">
        <v>-962388</v>
      </c>
      <c r="I7571" s="11">
        <f t="shared" si="261"/>
        <v>20151673392.862076</v>
      </c>
      <c r="J7571" s="11">
        <f t="shared" si="262"/>
        <v>199906</v>
      </c>
      <c r="K7571" s="11">
        <f t="shared" si="263"/>
        <v>100805.74566477282</v>
      </c>
      <c r="L7571" s="12">
        <f t="shared" si="265"/>
        <v>55136.28901704459</v>
      </c>
      <c r="M7571" s="11">
        <f>COUNTIF(E$2:$E7571,E7571)</f>
        <v>1049</v>
      </c>
      <c r="N7571" s="13"/>
      <c r="O7571" t="str">
        <f t="shared" si="266"/>
        <v/>
      </c>
    </row>
    <row r="7572" spans="1:15" hidden="1">
      <c r="A7572" s="41" t="s">
        <v>99</v>
      </c>
      <c r="B7572" s="46">
        <v>45784</v>
      </c>
      <c r="C7572" s="8" t="s">
        <v>13</v>
      </c>
      <c r="D7572" s="8" t="s">
        <v>14</v>
      </c>
      <c r="E7572" s="8" t="s">
        <v>14</v>
      </c>
      <c r="F7572" s="9">
        <f t="shared" si="264"/>
        <v>1800000</v>
      </c>
      <c r="G7572" s="9">
        <v>18</v>
      </c>
      <c r="H7572" s="10">
        <v>1951380</v>
      </c>
      <c r="I7572" s="11">
        <f t="shared" si="261"/>
        <v>20153624772.862076</v>
      </c>
      <c r="J7572" s="11">
        <f t="shared" si="262"/>
        <v>199924</v>
      </c>
      <c r="K7572" s="11">
        <f t="shared" si="263"/>
        <v>100806.43030782735</v>
      </c>
      <c r="L7572" s="12">
        <f t="shared" si="265"/>
        <v>0</v>
      </c>
      <c r="M7572" s="11">
        <f>COUNTIF(E$2:$E7572,E7572)</f>
        <v>1050</v>
      </c>
      <c r="N7572" s="13"/>
      <c r="O7572" t="str">
        <f t="shared" si="266"/>
        <v/>
      </c>
    </row>
    <row r="7573" spans="1:15" hidden="1">
      <c r="A7573" s="41" t="s">
        <v>99</v>
      </c>
      <c r="B7573" s="46">
        <v>45784</v>
      </c>
      <c r="C7573" s="8" t="s">
        <v>13</v>
      </c>
      <c r="D7573" s="8" t="s">
        <v>90</v>
      </c>
      <c r="E7573" s="8" t="s">
        <v>90</v>
      </c>
      <c r="F7573" s="9">
        <f t="shared" si="264"/>
        <v>-240000000</v>
      </c>
      <c r="G7573" s="9">
        <v>-2400</v>
      </c>
      <c r="H7573" s="10">
        <v>-259843200</v>
      </c>
      <c r="I7573" s="11">
        <f t="shared" si="261"/>
        <v>15125243150.741026</v>
      </c>
      <c r="J7573" s="11">
        <f t="shared" si="262"/>
        <v>148286</v>
      </c>
      <c r="K7573" s="11">
        <f t="shared" si="263"/>
        <v>102000.47982102854</v>
      </c>
      <c r="L7573" s="12">
        <f t="shared" si="265"/>
        <v>15042048.429531515</v>
      </c>
      <c r="M7573" s="11">
        <f>COUNTIF(E$2:$E7573,E7573)</f>
        <v>678</v>
      </c>
      <c r="N7573" s="13"/>
      <c r="O7573" t="str">
        <f t="shared" si="266"/>
        <v/>
      </c>
    </row>
    <row r="7574" spans="1:15" hidden="1">
      <c r="A7574" s="41" t="s">
        <v>99</v>
      </c>
      <c r="B7574" s="46">
        <v>45784</v>
      </c>
      <c r="C7574" s="8" t="s">
        <v>13</v>
      </c>
      <c r="D7574" s="8" t="s">
        <v>90</v>
      </c>
      <c r="E7574" s="8" t="s">
        <v>90</v>
      </c>
      <c r="F7574" s="9">
        <f t="shared" si="264"/>
        <v>-9200000</v>
      </c>
      <c r="G7574" s="9">
        <v>-92</v>
      </c>
      <c r="H7574" s="10">
        <v>-9960656</v>
      </c>
      <c r="I7574" s="11">
        <f t="shared" si="261"/>
        <v>15115859106.597492</v>
      </c>
      <c r="J7574" s="11">
        <f t="shared" si="262"/>
        <v>148194</v>
      </c>
      <c r="K7574" s="11">
        <f t="shared" si="263"/>
        <v>102000.47982102854</v>
      </c>
      <c r="L7574" s="12">
        <f t="shared" si="265"/>
        <v>576611.85646537505</v>
      </c>
      <c r="M7574" s="11">
        <f>COUNTIF(E$2:$E7574,E7574)</f>
        <v>679</v>
      </c>
      <c r="N7574" s="13"/>
      <c r="O7574" t="str">
        <f t="shared" si="266"/>
        <v/>
      </c>
    </row>
    <row r="7575" spans="1:15" hidden="1">
      <c r="A7575" s="41" t="s">
        <v>99</v>
      </c>
      <c r="B7575" s="46">
        <v>45784</v>
      </c>
      <c r="C7575" s="8" t="s">
        <v>13</v>
      </c>
      <c r="D7575" s="8" t="s">
        <v>14</v>
      </c>
      <c r="E7575" s="8" t="s">
        <v>14</v>
      </c>
      <c r="F7575" s="9">
        <f t="shared" si="264"/>
        <v>-9300000</v>
      </c>
      <c r="G7575" s="9">
        <v>-93</v>
      </c>
      <c r="H7575" s="10">
        <v>-9944676</v>
      </c>
      <c r="I7575" s="11">
        <f t="shared" si="261"/>
        <v>20144249774.843449</v>
      </c>
      <c r="J7575" s="11">
        <f t="shared" si="262"/>
        <v>199831</v>
      </c>
      <c r="K7575" s="11">
        <f t="shared" si="263"/>
        <v>100806.43030782735</v>
      </c>
      <c r="L7575" s="12">
        <f t="shared" si="265"/>
        <v>569677.98137205653</v>
      </c>
      <c r="M7575" s="11">
        <f>COUNTIF(E$2:$E7575,E7575)</f>
        <v>1051</v>
      </c>
      <c r="N7575" s="13"/>
      <c r="O7575" t="str">
        <f t="shared" si="266"/>
        <v/>
      </c>
    </row>
    <row r="7576" spans="1:15" hidden="1">
      <c r="A7576" s="41" t="s">
        <v>99</v>
      </c>
      <c r="B7576" s="46">
        <v>45784</v>
      </c>
      <c r="C7576" s="8" t="s">
        <v>13</v>
      </c>
      <c r="D7576" s="8" t="s">
        <v>90</v>
      </c>
      <c r="E7576" s="8" t="s">
        <v>90</v>
      </c>
      <c r="F7576" s="9">
        <f t="shared" si="264"/>
        <v>-900000</v>
      </c>
      <c r="G7576" s="9">
        <v>-9</v>
      </c>
      <c r="H7576" s="10">
        <v>-974412</v>
      </c>
      <c r="I7576" s="11">
        <f t="shared" si="261"/>
        <v>15114941102.279102</v>
      </c>
      <c r="J7576" s="11">
        <f t="shared" si="262"/>
        <v>148185</v>
      </c>
      <c r="K7576" s="11">
        <f t="shared" si="263"/>
        <v>102000.47982102854</v>
      </c>
      <c r="L7576" s="12">
        <f t="shared" si="265"/>
        <v>56407.681610743166</v>
      </c>
      <c r="M7576" s="11">
        <f>COUNTIF(E$2:$E7576,E7576)</f>
        <v>680</v>
      </c>
      <c r="N7576" s="13"/>
      <c r="O7576" t="str">
        <f t="shared" si="266"/>
        <v/>
      </c>
    </row>
    <row r="7577" spans="1:15" hidden="1">
      <c r="A7577" s="41" t="s">
        <v>99</v>
      </c>
      <c r="B7577" s="46">
        <v>45784</v>
      </c>
      <c r="C7577" s="8" t="s">
        <v>13</v>
      </c>
      <c r="D7577" s="8" t="s">
        <v>90</v>
      </c>
      <c r="E7577" s="8" t="s">
        <v>90</v>
      </c>
      <c r="F7577" s="9">
        <f t="shared" si="264"/>
        <v>-110700000</v>
      </c>
      <c r="G7577" s="9">
        <v>-1107</v>
      </c>
      <c r="H7577" s="10">
        <v>-119852676</v>
      </c>
      <c r="I7577" s="11">
        <f t="shared" si="261"/>
        <v>15002026571.117224</v>
      </c>
      <c r="J7577" s="11">
        <f t="shared" si="262"/>
        <v>147078</v>
      </c>
      <c r="K7577" s="11">
        <f t="shared" si="263"/>
        <v>102000.47982102854</v>
      </c>
      <c r="L7577" s="12">
        <f t="shared" si="265"/>
        <v>6938144.8381214142</v>
      </c>
      <c r="M7577" s="11">
        <f>COUNTIF(E$2:$E7577,E7577)</f>
        <v>681</v>
      </c>
      <c r="N7577" s="13"/>
      <c r="O7577" t="str">
        <f t="shared" si="266"/>
        <v/>
      </c>
    </row>
    <row r="7578" spans="1:15" hidden="1">
      <c r="A7578" s="41" t="s">
        <v>99</v>
      </c>
      <c r="B7578" s="46">
        <v>45784</v>
      </c>
      <c r="C7578" s="8" t="s">
        <v>13</v>
      </c>
      <c r="D7578" s="8" t="s">
        <v>90</v>
      </c>
      <c r="E7578" s="8" t="s">
        <v>90</v>
      </c>
      <c r="F7578" s="9">
        <f t="shared" si="264"/>
        <v>-4600000</v>
      </c>
      <c r="G7578" s="9">
        <v>-46</v>
      </c>
      <c r="H7578" s="10">
        <v>-4980328</v>
      </c>
      <c r="I7578" s="11">
        <f t="shared" si="261"/>
        <v>14997334549.045456</v>
      </c>
      <c r="J7578" s="11">
        <f t="shared" si="262"/>
        <v>147032</v>
      </c>
      <c r="K7578" s="11">
        <f t="shared" si="263"/>
        <v>102000.47982102854</v>
      </c>
      <c r="L7578" s="12">
        <f t="shared" si="265"/>
        <v>288305.92823268753</v>
      </c>
      <c r="M7578" s="11">
        <f>COUNTIF(E$2:$E7578,E7578)</f>
        <v>682</v>
      </c>
      <c r="N7578" s="13"/>
      <c r="O7578" t="str">
        <f t="shared" si="266"/>
        <v/>
      </c>
    </row>
    <row r="7579" spans="1:15" hidden="1">
      <c r="A7579" s="41" t="s">
        <v>99</v>
      </c>
      <c r="B7579" s="46">
        <v>45784</v>
      </c>
      <c r="C7579" s="8" t="s">
        <v>13</v>
      </c>
      <c r="D7579" s="8" t="s">
        <v>90</v>
      </c>
      <c r="E7579" s="8" t="s">
        <v>90</v>
      </c>
      <c r="F7579" s="9">
        <f t="shared" si="264"/>
        <v>-8300000</v>
      </c>
      <c r="G7579" s="9">
        <v>-83</v>
      </c>
      <c r="H7579" s="10">
        <v>-8986244</v>
      </c>
      <c r="I7579" s="11">
        <f t="shared" si="261"/>
        <v>14988868509.22031</v>
      </c>
      <c r="J7579" s="11">
        <f t="shared" si="262"/>
        <v>146949</v>
      </c>
      <c r="K7579" s="11">
        <f t="shared" si="263"/>
        <v>102000.47982102854</v>
      </c>
      <c r="L7579" s="12">
        <f t="shared" si="265"/>
        <v>520204.1748546306</v>
      </c>
      <c r="M7579" s="11">
        <f>COUNTIF(E$2:$E7579,E7579)</f>
        <v>683</v>
      </c>
      <c r="N7579" s="13"/>
      <c r="O7579" t="str">
        <f t="shared" si="266"/>
        <v/>
      </c>
    </row>
    <row r="7580" spans="1:15" hidden="1">
      <c r="A7580" s="41" t="s">
        <v>99</v>
      </c>
      <c r="B7580" s="46">
        <v>45784</v>
      </c>
      <c r="C7580" s="8" t="s">
        <v>13</v>
      </c>
      <c r="D7580" s="8" t="s">
        <v>90</v>
      </c>
      <c r="E7580" s="8" t="s">
        <v>90</v>
      </c>
      <c r="F7580" s="9">
        <f t="shared" si="264"/>
        <v>-46100000</v>
      </c>
      <c r="G7580" s="9">
        <v>-461</v>
      </c>
      <c r="H7580" s="10">
        <v>-49911548</v>
      </c>
      <c r="I7580" s="11">
        <f t="shared" si="261"/>
        <v>14941846288.022816</v>
      </c>
      <c r="J7580" s="11">
        <f t="shared" si="262"/>
        <v>146488</v>
      </c>
      <c r="K7580" s="11">
        <f t="shared" si="263"/>
        <v>102000.47982102854</v>
      </c>
      <c r="L7580" s="12">
        <f t="shared" si="265"/>
        <v>2889326.8025058433</v>
      </c>
      <c r="M7580" s="11">
        <f>COUNTIF(E$2:$E7580,E7580)</f>
        <v>684</v>
      </c>
      <c r="N7580" s="13"/>
      <c r="O7580" t="str">
        <f t="shared" si="266"/>
        <v/>
      </c>
    </row>
    <row r="7581" spans="1:15" hidden="1">
      <c r="A7581" s="41" t="s">
        <v>99</v>
      </c>
      <c r="B7581" s="46">
        <v>45784</v>
      </c>
      <c r="C7581" s="8" t="s">
        <v>13</v>
      </c>
      <c r="D7581" s="8" t="s">
        <v>46</v>
      </c>
      <c r="E7581" s="8" t="s">
        <v>46</v>
      </c>
      <c r="F7581" s="9">
        <f t="shared" si="264"/>
        <v>45900000</v>
      </c>
      <c r="G7581" s="9">
        <v>459</v>
      </c>
      <c r="H7581" s="10">
        <v>50465673</v>
      </c>
      <c r="I7581" s="11">
        <f t="shared" si="261"/>
        <v>4609098387.515729</v>
      </c>
      <c r="J7581" s="11">
        <f t="shared" si="262"/>
        <v>42335</v>
      </c>
      <c r="K7581" s="11">
        <f t="shared" si="263"/>
        <v>108872.05356125497</v>
      </c>
      <c r="L7581" s="12">
        <f t="shared" si="265"/>
        <v>0</v>
      </c>
      <c r="M7581" s="11">
        <f>COUNTIF(E$2:$E7581,E7581)</f>
        <v>2801</v>
      </c>
      <c r="N7581" s="13"/>
      <c r="O7581" t="str">
        <f t="shared" si="266"/>
        <v/>
      </c>
    </row>
    <row r="7582" spans="1:15" hidden="1">
      <c r="A7582" s="41" t="s">
        <v>99</v>
      </c>
      <c r="B7582" s="46">
        <v>45784</v>
      </c>
      <c r="C7582" s="8" t="s">
        <v>13</v>
      </c>
      <c r="D7582" s="8" t="s">
        <v>14</v>
      </c>
      <c r="E7582" s="8" t="s">
        <v>14</v>
      </c>
      <c r="F7582" s="9">
        <f t="shared" si="264"/>
        <v>-9300000</v>
      </c>
      <c r="G7582" s="9">
        <v>-93</v>
      </c>
      <c r="H7582" s="10">
        <v>-9944676</v>
      </c>
      <c r="I7582" s="11">
        <f t="shared" si="261"/>
        <v>20134874776.824821</v>
      </c>
      <c r="J7582" s="11">
        <f t="shared" si="262"/>
        <v>199738</v>
      </c>
      <c r="K7582" s="11">
        <f t="shared" si="263"/>
        <v>100806.43030782735</v>
      </c>
      <c r="L7582" s="12">
        <f t="shared" si="265"/>
        <v>569677.98137205653</v>
      </c>
      <c r="M7582" s="11">
        <f>COUNTIF(E$2:$E7582,E7582)</f>
        <v>1052</v>
      </c>
      <c r="N7582" s="13"/>
      <c r="O7582" t="str">
        <f t="shared" si="266"/>
        <v/>
      </c>
    </row>
    <row r="7583" spans="1:15" hidden="1">
      <c r="A7583" s="41" t="s">
        <v>99</v>
      </c>
      <c r="B7583" s="46">
        <v>45784</v>
      </c>
      <c r="C7583" s="8" t="s">
        <v>13</v>
      </c>
      <c r="D7583" s="8" t="s">
        <v>90</v>
      </c>
      <c r="E7583" s="8" t="s">
        <v>90</v>
      </c>
      <c r="F7583" s="9">
        <f t="shared" si="264"/>
        <v>-83000000</v>
      </c>
      <c r="G7583" s="9">
        <v>-830</v>
      </c>
      <c r="H7583" s="10">
        <v>-89862440</v>
      </c>
      <c r="I7583" s="11">
        <f t="shared" si="261"/>
        <v>14857185889.771362</v>
      </c>
      <c r="J7583" s="11">
        <f t="shared" si="262"/>
        <v>145658</v>
      </c>
      <c r="K7583" s="11">
        <f t="shared" si="263"/>
        <v>102000.47982102854</v>
      </c>
      <c r="L7583" s="12">
        <f t="shared" si="265"/>
        <v>5202041.7485463172</v>
      </c>
      <c r="M7583" s="11">
        <f>COUNTIF(E$2:$E7583,E7583)</f>
        <v>685</v>
      </c>
      <c r="N7583" s="13"/>
      <c r="O7583" t="str">
        <f t="shared" si="266"/>
        <v/>
      </c>
    </row>
    <row r="7584" spans="1:15" hidden="1">
      <c r="A7584" s="41" t="s">
        <v>99</v>
      </c>
      <c r="B7584" s="46">
        <v>45784</v>
      </c>
      <c r="C7584" s="8" t="s">
        <v>13</v>
      </c>
      <c r="D7584" s="8" t="s">
        <v>90</v>
      </c>
      <c r="E7584" s="8" t="s">
        <v>90</v>
      </c>
      <c r="F7584" s="9">
        <f t="shared" si="264"/>
        <v>-900000</v>
      </c>
      <c r="G7584" s="9">
        <v>-9</v>
      </c>
      <c r="H7584" s="10">
        <v>-974412</v>
      </c>
      <c r="I7584" s="11">
        <f t="shared" si="261"/>
        <v>14856267885.452972</v>
      </c>
      <c r="J7584" s="11">
        <f t="shared" si="262"/>
        <v>145649</v>
      </c>
      <c r="K7584" s="11">
        <f t="shared" si="263"/>
        <v>102000.47982102854</v>
      </c>
      <c r="L7584" s="12">
        <f t="shared" si="265"/>
        <v>56407.681610743166</v>
      </c>
      <c r="M7584" s="11">
        <f>COUNTIF(E$2:$E7584,E7584)</f>
        <v>686</v>
      </c>
      <c r="N7584" s="13"/>
      <c r="O7584" t="str">
        <f t="shared" si="266"/>
        <v/>
      </c>
    </row>
    <row r="7585" spans="1:15" hidden="1">
      <c r="A7585" s="41" t="s">
        <v>99</v>
      </c>
      <c r="B7585" s="46">
        <v>45784</v>
      </c>
      <c r="C7585" s="8" t="s">
        <v>13</v>
      </c>
      <c r="D7585" s="8" t="s">
        <v>90</v>
      </c>
      <c r="E7585" s="8" t="s">
        <v>90</v>
      </c>
      <c r="F7585" s="9">
        <f t="shared" si="264"/>
        <v>-28300000</v>
      </c>
      <c r="G7585" s="9">
        <v>-283</v>
      </c>
      <c r="H7585" s="10">
        <v>-30639844</v>
      </c>
      <c r="I7585" s="11">
        <f t="shared" si="261"/>
        <v>14827401749.663622</v>
      </c>
      <c r="J7585" s="11">
        <f t="shared" si="262"/>
        <v>145366</v>
      </c>
      <c r="K7585" s="11">
        <f t="shared" si="263"/>
        <v>102000.47982102854</v>
      </c>
      <c r="L7585" s="12">
        <f t="shared" si="265"/>
        <v>1773708.2106489241</v>
      </c>
      <c r="M7585" s="11">
        <f>COUNTIF(E$2:$E7585,E7585)</f>
        <v>687</v>
      </c>
      <c r="N7585" s="13"/>
      <c r="O7585" t="str">
        <f t="shared" si="266"/>
        <v/>
      </c>
    </row>
    <row r="7586" spans="1:15" hidden="1">
      <c r="A7586" s="41" t="s">
        <v>99</v>
      </c>
      <c r="B7586" s="46">
        <v>45784</v>
      </c>
      <c r="C7586" s="8" t="s">
        <v>13</v>
      </c>
      <c r="D7586" s="8" t="s">
        <v>90</v>
      </c>
      <c r="E7586" s="8" t="s">
        <v>90</v>
      </c>
      <c r="F7586" s="9">
        <f t="shared" si="264"/>
        <v>-19400000</v>
      </c>
      <c r="G7586" s="9">
        <v>-194</v>
      </c>
      <c r="H7586" s="10">
        <v>-21003992</v>
      </c>
      <c r="I7586" s="11">
        <f t="shared" si="261"/>
        <v>14807613656.578342</v>
      </c>
      <c r="J7586" s="11">
        <f t="shared" si="262"/>
        <v>145172</v>
      </c>
      <c r="K7586" s="11">
        <f t="shared" si="263"/>
        <v>102000.47982102854</v>
      </c>
      <c r="L7586" s="12">
        <f t="shared" si="265"/>
        <v>1215898.9147204645</v>
      </c>
      <c r="M7586" s="11">
        <f>COUNTIF(E$2:$E7586,E7586)</f>
        <v>688</v>
      </c>
      <c r="N7586" s="13"/>
      <c r="O7586" t="str">
        <f t="shared" si="266"/>
        <v/>
      </c>
    </row>
    <row r="7587" spans="1:15" hidden="1">
      <c r="A7587" s="41" t="s">
        <v>99</v>
      </c>
      <c r="B7587" s="46">
        <v>45784</v>
      </c>
      <c r="C7587" s="8" t="s">
        <v>13</v>
      </c>
      <c r="D7587" s="8" t="s">
        <v>90</v>
      </c>
      <c r="E7587" s="8" t="s">
        <v>90</v>
      </c>
      <c r="F7587" s="9">
        <f t="shared" si="264"/>
        <v>-98000000</v>
      </c>
      <c r="G7587" s="9">
        <v>-980</v>
      </c>
      <c r="H7587" s="10">
        <v>-106102640</v>
      </c>
      <c r="I7587" s="11">
        <f t="shared" si="261"/>
        <v>14707653186.353735</v>
      </c>
      <c r="J7587" s="11">
        <f t="shared" si="262"/>
        <v>144192</v>
      </c>
      <c r="K7587" s="11">
        <f t="shared" si="263"/>
        <v>102000.47982102854</v>
      </c>
      <c r="L7587" s="12">
        <f t="shared" si="265"/>
        <v>6142169.7753920406</v>
      </c>
      <c r="M7587" s="11">
        <f>COUNTIF(E$2:$E7587,E7587)</f>
        <v>689</v>
      </c>
      <c r="N7587" s="13"/>
      <c r="O7587" t="str">
        <f t="shared" si="266"/>
        <v/>
      </c>
    </row>
    <row r="7588" spans="1:15" hidden="1">
      <c r="A7588" s="41" t="s">
        <v>99</v>
      </c>
      <c r="B7588" s="46">
        <v>45784</v>
      </c>
      <c r="C7588" s="8" t="s">
        <v>13</v>
      </c>
      <c r="D7588" s="8" t="s">
        <v>90</v>
      </c>
      <c r="E7588" s="8" t="s">
        <v>90</v>
      </c>
      <c r="F7588" s="9">
        <f t="shared" si="264"/>
        <v>-9200000</v>
      </c>
      <c r="G7588" s="9">
        <v>-92</v>
      </c>
      <c r="H7588" s="10">
        <v>-9960656</v>
      </c>
      <c r="I7588" s="11">
        <f t="shared" si="261"/>
        <v>14698269142.210201</v>
      </c>
      <c r="J7588" s="11">
        <f t="shared" si="262"/>
        <v>144100</v>
      </c>
      <c r="K7588" s="11">
        <f t="shared" si="263"/>
        <v>102000.47982102854</v>
      </c>
      <c r="L7588" s="12">
        <f t="shared" si="265"/>
        <v>576611.85646537505</v>
      </c>
      <c r="M7588" s="11">
        <f>COUNTIF(E$2:$E7588,E7588)</f>
        <v>690</v>
      </c>
      <c r="N7588" s="13"/>
      <c r="O7588" t="str">
        <f t="shared" si="266"/>
        <v/>
      </c>
    </row>
    <row r="7589" spans="1:15" hidden="1">
      <c r="A7589" s="41" t="s">
        <v>99</v>
      </c>
      <c r="B7589" s="46">
        <v>45784</v>
      </c>
      <c r="C7589" s="8" t="s">
        <v>13</v>
      </c>
      <c r="D7589" s="8" t="s">
        <v>90</v>
      </c>
      <c r="E7589" s="8" t="s">
        <v>90</v>
      </c>
      <c r="F7589" s="9">
        <f t="shared" si="264"/>
        <v>-36900000</v>
      </c>
      <c r="G7589" s="9">
        <v>-369</v>
      </c>
      <c r="H7589" s="10">
        <v>-39950892</v>
      </c>
      <c r="I7589" s="11">
        <f t="shared" si="261"/>
        <v>14660630965.156242</v>
      </c>
      <c r="J7589" s="11">
        <f t="shared" si="262"/>
        <v>143731</v>
      </c>
      <c r="K7589" s="11">
        <f t="shared" si="263"/>
        <v>102000.47982102854</v>
      </c>
      <c r="L7589" s="12">
        <f t="shared" si="265"/>
        <v>2312714.9460404664</v>
      </c>
      <c r="M7589" s="11">
        <f>COUNTIF(E$2:$E7589,E7589)</f>
        <v>691</v>
      </c>
      <c r="N7589" s="13"/>
      <c r="O7589" t="str">
        <f t="shared" si="266"/>
        <v/>
      </c>
    </row>
    <row r="7590" spans="1:15" hidden="1">
      <c r="A7590" s="41" t="s">
        <v>99</v>
      </c>
      <c r="B7590" s="46">
        <v>45784</v>
      </c>
      <c r="C7590" s="8" t="s">
        <v>13</v>
      </c>
      <c r="D7590" s="8" t="s">
        <v>90</v>
      </c>
      <c r="E7590" s="8" t="s">
        <v>90</v>
      </c>
      <c r="F7590" s="9">
        <f t="shared" si="264"/>
        <v>-36900000</v>
      </c>
      <c r="G7590" s="9">
        <v>-369</v>
      </c>
      <c r="H7590" s="10">
        <v>-39950892</v>
      </c>
      <c r="I7590" s="11">
        <f t="shared" si="261"/>
        <v>14622992788.102283</v>
      </c>
      <c r="J7590" s="11">
        <f t="shared" si="262"/>
        <v>143362</v>
      </c>
      <c r="K7590" s="11">
        <f t="shared" si="263"/>
        <v>102000.47982102854</v>
      </c>
      <c r="L7590" s="12">
        <f t="shared" si="265"/>
        <v>2312714.9460404664</v>
      </c>
      <c r="M7590" s="11">
        <f>COUNTIF(E$2:$E7590,E7590)</f>
        <v>692</v>
      </c>
      <c r="N7590" s="13"/>
      <c r="O7590" t="str">
        <f t="shared" si="266"/>
        <v/>
      </c>
    </row>
    <row r="7591" spans="1:15" hidden="1">
      <c r="A7591" s="41" t="s">
        <v>99</v>
      </c>
      <c r="B7591" s="46">
        <v>45784</v>
      </c>
      <c r="C7591" s="8" t="s">
        <v>13</v>
      </c>
      <c r="D7591" s="8" t="s">
        <v>14</v>
      </c>
      <c r="E7591" s="8" t="s">
        <v>14</v>
      </c>
      <c r="F7591" s="9">
        <f t="shared" si="264"/>
        <v>-9300000</v>
      </c>
      <c r="G7591" s="9">
        <v>-93</v>
      </c>
      <c r="H7591" s="10">
        <v>-9944676</v>
      </c>
      <c r="I7591" s="11">
        <f t="shared" ref="I7591:I7654" si="267">IF(H7591&gt;=0,IF(M7591=1,H7591,SUMIFS(I:I,E:E,E7591,M:M,M7591-1)+H7591),SUMIFS(I:I,E:E,E7591,M:M,M7591-1)+K7591*G7591)</f>
        <v>20125499778.806194</v>
      </c>
      <c r="J7591" s="11">
        <f t="shared" ref="J7591:J7654" si="268">IF(M7591=1,G7591,SUMIFS($J:$J,$E:$E,E7591,$M:$M,M7591-1)+G7591)</f>
        <v>199645</v>
      </c>
      <c r="K7591" s="11">
        <f t="shared" ref="K7591:K7654" si="269">IF(H7591&gt;=0,I7591/J7591,SUMIFS($K:$K,$E:$E,E7591,$M:$M,M7591-1))</f>
        <v>100806.43030782735</v>
      </c>
      <c r="L7591" s="12">
        <f t="shared" si="265"/>
        <v>569677.98137205653</v>
      </c>
      <c r="M7591" s="11">
        <f>COUNTIF(E$2:$E7591,E7591)</f>
        <v>1053</v>
      </c>
      <c r="N7591" s="13"/>
      <c r="O7591" t="str">
        <f t="shared" si="266"/>
        <v/>
      </c>
    </row>
    <row r="7592" spans="1:15" hidden="1">
      <c r="A7592" s="41" t="s">
        <v>99</v>
      </c>
      <c r="B7592" s="46">
        <v>45784</v>
      </c>
      <c r="C7592" s="8" t="s">
        <v>13</v>
      </c>
      <c r="D7592" s="8" t="s">
        <v>90</v>
      </c>
      <c r="E7592" s="8" t="s">
        <v>90</v>
      </c>
      <c r="F7592" s="9">
        <f t="shared" ref="F7592:F7655" si="270">100000*G7592</f>
        <v>-9600000</v>
      </c>
      <c r="G7592" s="9">
        <v>-96</v>
      </c>
      <c r="H7592" s="10">
        <v>-10393728</v>
      </c>
      <c r="I7592" s="11">
        <f t="shared" si="267"/>
        <v>14613200742.039465</v>
      </c>
      <c r="J7592" s="11">
        <f t="shared" si="268"/>
        <v>143266</v>
      </c>
      <c r="K7592" s="11">
        <f t="shared" si="269"/>
        <v>102000.47982102854</v>
      </c>
      <c r="L7592" s="12">
        <f t="shared" ref="L7592:L7655" si="271">IF(G7592&lt;0,K7592*G7592-H7592,0)</f>
        <v>601681.93718126044</v>
      </c>
      <c r="M7592" s="11">
        <f>COUNTIF(E$2:$E7592,E7592)</f>
        <v>693</v>
      </c>
      <c r="N7592" s="13"/>
      <c r="O7592" t="str">
        <f t="shared" si="266"/>
        <v/>
      </c>
    </row>
    <row r="7593" spans="1:15" hidden="1">
      <c r="A7593" s="41" t="s">
        <v>99</v>
      </c>
      <c r="B7593" s="46">
        <v>45784</v>
      </c>
      <c r="C7593" s="8" t="s">
        <v>13</v>
      </c>
      <c r="D7593" s="8" t="s">
        <v>90</v>
      </c>
      <c r="E7593" s="8" t="s">
        <v>90</v>
      </c>
      <c r="F7593" s="9">
        <f t="shared" si="270"/>
        <v>-13900000</v>
      </c>
      <c r="G7593" s="9">
        <v>-139</v>
      </c>
      <c r="H7593" s="10">
        <v>-15049252</v>
      </c>
      <c r="I7593" s="11">
        <f t="shared" si="267"/>
        <v>14599022675.344341</v>
      </c>
      <c r="J7593" s="11">
        <f t="shared" si="268"/>
        <v>143127</v>
      </c>
      <c r="K7593" s="11">
        <f t="shared" si="269"/>
        <v>102000.47982102854</v>
      </c>
      <c r="L7593" s="12">
        <f t="shared" si="271"/>
        <v>871185.30487703346</v>
      </c>
      <c r="M7593" s="11">
        <f>COUNTIF(E$2:$E7593,E7593)</f>
        <v>694</v>
      </c>
      <c r="N7593" s="13"/>
      <c r="O7593" t="str">
        <f t="shared" si="266"/>
        <v/>
      </c>
    </row>
    <row r="7594" spans="1:15" hidden="1">
      <c r="A7594" s="41" t="s">
        <v>99</v>
      </c>
      <c r="B7594" s="46">
        <v>45784</v>
      </c>
      <c r="C7594" s="8" t="s">
        <v>13</v>
      </c>
      <c r="D7594" s="8" t="s">
        <v>90</v>
      </c>
      <c r="E7594" s="8" t="s">
        <v>90</v>
      </c>
      <c r="F7594" s="9">
        <f t="shared" si="270"/>
        <v>-41500000</v>
      </c>
      <c r="G7594" s="9">
        <v>-415</v>
      </c>
      <c r="H7594" s="10">
        <v>-44931220</v>
      </c>
      <c r="I7594" s="11">
        <f t="shared" si="267"/>
        <v>14556692476.218615</v>
      </c>
      <c r="J7594" s="11">
        <f t="shared" si="268"/>
        <v>142712</v>
      </c>
      <c r="K7594" s="11">
        <f t="shared" si="269"/>
        <v>102000.47982102854</v>
      </c>
      <c r="L7594" s="12">
        <f t="shared" si="271"/>
        <v>2601020.8742731586</v>
      </c>
      <c r="M7594" s="11">
        <f>COUNTIF(E$2:$E7594,E7594)</f>
        <v>695</v>
      </c>
      <c r="N7594" s="13"/>
      <c r="O7594" t="str">
        <f t="shared" si="266"/>
        <v/>
      </c>
    </row>
    <row r="7595" spans="1:15" hidden="1">
      <c r="A7595" s="41" t="s">
        <v>99</v>
      </c>
      <c r="B7595" s="46">
        <v>45784</v>
      </c>
      <c r="C7595" s="8" t="s">
        <v>13</v>
      </c>
      <c r="D7595" s="8" t="s">
        <v>90</v>
      </c>
      <c r="E7595" s="8" t="s">
        <v>90</v>
      </c>
      <c r="F7595" s="9">
        <f t="shared" si="270"/>
        <v>-9200000</v>
      </c>
      <c r="G7595" s="9">
        <v>-92</v>
      </c>
      <c r="H7595" s="10">
        <v>-9960656</v>
      </c>
      <c r="I7595" s="11">
        <f t="shared" si="267"/>
        <v>14547308432.075081</v>
      </c>
      <c r="J7595" s="11">
        <f t="shared" si="268"/>
        <v>142620</v>
      </c>
      <c r="K7595" s="11">
        <f t="shared" si="269"/>
        <v>102000.47982102854</v>
      </c>
      <c r="L7595" s="12">
        <f t="shared" si="271"/>
        <v>576611.85646537505</v>
      </c>
      <c r="M7595" s="11">
        <f>COUNTIF(E$2:$E7595,E7595)</f>
        <v>696</v>
      </c>
      <c r="N7595" s="13"/>
      <c r="O7595" t="str">
        <f t="shared" si="266"/>
        <v/>
      </c>
    </row>
    <row r="7596" spans="1:15" hidden="1">
      <c r="A7596" s="41" t="s">
        <v>99</v>
      </c>
      <c r="B7596" s="46">
        <v>45784</v>
      </c>
      <c r="C7596" s="8" t="s">
        <v>13</v>
      </c>
      <c r="D7596" s="8" t="s">
        <v>90</v>
      </c>
      <c r="E7596" s="8" t="s">
        <v>90</v>
      </c>
      <c r="F7596" s="9">
        <f t="shared" si="270"/>
        <v>-37300000</v>
      </c>
      <c r="G7596" s="9">
        <v>-373</v>
      </c>
      <c r="H7596" s="10">
        <v>-40383964</v>
      </c>
      <c r="I7596" s="11">
        <f t="shared" si="267"/>
        <v>14509262253.101837</v>
      </c>
      <c r="J7596" s="11">
        <f t="shared" si="268"/>
        <v>142247</v>
      </c>
      <c r="K7596" s="11">
        <f t="shared" si="269"/>
        <v>102000.47982102854</v>
      </c>
      <c r="L7596" s="12">
        <f t="shared" si="271"/>
        <v>2337785.0267563537</v>
      </c>
      <c r="M7596" s="11">
        <f>COUNTIF(E$2:$E7596,E7596)</f>
        <v>697</v>
      </c>
      <c r="N7596" s="13"/>
      <c r="O7596" t="str">
        <f t="shared" si="266"/>
        <v/>
      </c>
    </row>
    <row r="7597" spans="1:15" hidden="1">
      <c r="A7597" s="41" t="s">
        <v>99</v>
      </c>
      <c r="B7597" s="46">
        <v>45784</v>
      </c>
      <c r="C7597" s="8" t="s">
        <v>13</v>
      </c>
      <c r="D7597" s="8" t="s">
        <v>90</v>
      </c>
      <c r="E7597" s="8" t="s">
        <v>90</v>
      </c>
      <c r="F7597" s="9">
        <f t="shared" si="270"/>
        <v>-52500000</v>
      </c>
      <c r="G7597" s="9">
        <v>-525</v>
      </c>
      <c r="H7597" s="10">
        <v>-56840700</v>
      </c>
      <c r="I7597" s="11">
        <f t="shared" si="267"/>
        <v>14455712001.195797</v>
      </c>
      <c r="J7597" s="11">
        <f t="shared" si="268"/>
        <v>141722</v>
      </c>
      <c r="K7597" s="11">
        <f t="shared" si="269"/>
        <v>102000.47982102854</v>
      </c>
      <c r="L7597" s="12">
        <f t="shared" si="271"/>
        <v>3290448.093960017</v>
      </c>
      <c r="M7597" s="11">
        <f>COUNTIF(E$2:$E7597,E7597)</f>
        <v>698</v>
      </c>
      <c r="N7597" s="13"/>
      <c r="O7597" t="str">
        <f t="shared" si="266"/>
        <v/>
      </c>
    </row>
    <row r="7598" spans="1:15" hidden="1">
      <c r="A7598" s="41" t="s">
        <v>99</v>
      </c>
      <c r="B7598" s="46">
        <v>45784</v>
      </c>
      <c r="C7598" s="8" t="s">
        <v>13</v>
      </c>
      <c r="D7598" s="8" t="s">
        <v>90</v>
      </c>
      <c r="E7598" s="8" t="s">
        <v>90</v>
      </c>
      <c r="F7598" s="9">
        <f t="shared" si="270"/>
        <v>-4600000</v>
      </c>
      <c r="G7598" s="9">
        <v>-46</v>
      </c>
      <c r="H7598" s="10">
        <v>-4980328</v>
      </c>
      <c r="I7598" s="11">
        <f t="shared" si="267"/>
        <v>14451019979.124029</v>
      </c>
      <c r="J7598" s="11">
        <f t="shared" si="268"/>
        <v>141676</v>
      </c>
      <c r="K7598" s="11">
        <f t="shared" si="269"/>
        <v>102000.47982102854</v>
      </c>
      <c r="L7598" s="12">
        <f t="shared" si="271"/>
        <v>288305.92823268753</v>
      </c>
      <c r="M7598" s="11">
        <f>COUNTIF(E$2:$E7598,E7598)</f>
        <v>699</v>
      </c>
      <c r="N7598" s="13"/>
      <c r="O7598" t="str">
        <f t="shared" si="266"/>
        <v/>
      </c>
    </row>
    <row r="7599" spans="1:15" hidden="1">
      <c r="A7599" s="41" t="s">
        <v>99</v>
      </c>
      <c r="B7599" s="46">
        <v>45784</v>
      </c>
      <c r="C7599" s="8" t="s">
        <v>13</v>
      </c>
      <c r="D7599" s="8" t="s">
        <v>90</v>
      </c>
      <c r="E7599" s="8" t="s">
        <v>90</v>
      </c>
      <c r="F7599" s="9">
        <f t="shared" si="270"/>
        <v>-4600000</v>
      </c>
      <c r="G7599" s="9">
        <v>-46</v>
      </c>
      <c r="H7599" s="10">
        <v>-4980328</v>
      </c>
      <c r="I7599" s="11">
        <f t="shared" si="267"/>
        <v>14446327957.052261</v>
      </c>
      <c r="J7599" s="11">
        <f t="shared" si="268"/>
        <v>141630</v>
      </c>
      <c r="K7599" s="11">
        <f t="shared" si="269"/>
        <v>102000.47982102854</v>
      </c>
      <c r="L7599" s="12">
        <f t="shared" si="271"/>
        <v>288305.92823268753</v>
      </c>
      <c r="M7599" s="11">
        <f>COUNTIF(E$2:$E7599,E7599)</f>
        <v>700</v>
      </c>
      <c r="N7599" s="13"/>
      <c r="O7599" t="str">
        <f t="shared" si="266"/>
        <v/>
      </c>
    </row>
    <row r="7600" spans="1:15" hidden="1">
      <c r="A7600" s="41" t="s">
        <v>99</v>
      </c>
      <c r="B7600" s="46">
        <v>45784</v>
      </c>
      <c r="C7600" s="8" t="s">
        <v>13</v>
      </c>
      <c r="D7600" s="8" t="s">
        <v>90</v>
      </c>
      <c r="E7600" s="8" t="s">
        <v>90</v>
      </c>
      <c r="F7600" s="9">
        <f t="shared" si="270"/>
        <v>-38200000</v>
      </c>
      <c r="G7600" s="9">
        <v>-382</v>
      </c>
      <c r="H7600" s="10">
        <v>-41358376</v>
      </c>
      <c r="I7600" s="11">
        <f t="shared" si="267"/>
        <v>14407363773.760628</v>
      </c>
      <c r="J7600" s="11">
        <f t="shared" si="268"/>
        <v>141248</v>
      </c>
      <c r="K7600" s="11">
        <f t="shared" si="269"/>
        <v>102000.47982102854</v>
      </c>
      <c r="L7600" s="12">
        <f t="shared" si="271"/>
        <v>2394192.7083671018</v>
      </c>
      <c r="M7600" s="11">
        <f>COUNTIF(E$2:$E7600,E7600)</f>
        <v>701</v>
      </c>
      <c r="N7600" s="13"/>
      <c r="O7600" t="str">
        <f t="shared" si="266"/>
        <v/>
      </c>
    </row>
    <row r="7601" spans="1:15" hidden="1">
      <c r="A7601" s="41" t="s">
        <v>99</v>
      </c>
      <c r="B7601" s="46">
        <v>45784</v>
      </c>
      <c r="C7601" s="8" t="s">
        <v>13</v>
      </c>
      <c r="D7601" s="8" t="s">
        <v>14</v>
      </c>
      <c r="E7601" s="8" t="s">
        <v>14</v>
      </c>
      <c r="F7601" s="9">
        <f t="shared" si="270"/>
        <v>4700000</v>
      </c>
      <c r="G7601" s="9">
        <v>47</v>
      </c>
      <c r="H7601" s="10">
        <v>5037084</v>
      </c>
      <c r="I7601" s="11">
        <f t="shared" si="267"/>
        <v>20130536862.806194</v>
      </c>
      <c r="J7601" s="11">
        <f t="shared" si="268"/>
        <v>199692</v>
      </c>
      <c r="K7601" s="11">
        <f t="shared" si="269"/>
        <v>100807.92852395786</v>
      </c>
      <c r="L7601" s="12">
        <f t="shared" si="271"/>
        <v>0</v>
      </c>
      <c r="M7601" s="11">
        <f>COUNTIF(E$2:$E7601,E7601)</f>
        <v>1054</v>
      </c>
      <c r="N7601" s="13"/>
      <c r="O7601" t="str">
        <f t="shared" si="266"/>
        <v/>
      </c>
    </row>
    <row r="7602" spans="1:15" hidden="1">
      <c r="A7602" s="41" t="s">
        <v>99</v>
      </c>
      <c r="B7602" s="46">
        <v>45784</v>
      </c>
      <c r="C7602" s="8" t="s">
        <v>13</v>
      </c>
      <c r="D7602" s="8" t="s">
        <v>90</v>
      </c>
      <c r="E7602" s="8" t="s">
        <v>90</v>
      </c>
      <c r="F7602" s="9">
        <f t="shared" si="270"/>
        <v>-18600000</v>
      </c>
      <c r="G7602" s="9">
        <v>-186</v>
      </c>
      <c r="H7602" s="10">
        <v>-20137848</v>
      </c>
      <c r="I7602" s="11">
        <f t="shared" si="267"/>
        <v>14388391684.513916</v>
      </c>
      <c r="J7602" s="11">
        <f t="shared" si="268"/>
        <v>141062</v>
      </c>
      <c r="K7602" s="11">
        <f t="shared" si="269"/>
        <v>102000.47982102854</v>
      </c>
      <c r="L7602" s="12">
        <f t="shared" si="271"/>
        <v>1165758.7532886937</v>
      </c>
      <c r="M7602" s="11">
        <f>COUNTIF(E$2:$E7602,E7602)</f>
        <v>702</v>
      </c>
      <c r="N7602" s="13"/>
      <c r="O7602" t="str">
        <f t="shared" si="266"/>
        <v/>
      </c>
    </row>
    <row r="7603" spans="1:15" hidden="1">
      <c r="A7603" s="41" t="s">
        <v>99</v>
      </c>
      <c r="B7603" s="46">
        <v>45784</v>
      </c>
      <c r="C7603" s="8" t="s">
        <v>13</v>
      </c>
      <c r="D7603" s="8" t="s">
        <v>90</v>
      </c>
      <c r="E7603" s="8" t="s">
        <v>90</v>
      </c>
      <c r="F7603" s="9">
        <f t="shared" si="270"/>
        <v>-9200000</v>
      </c>
      <c r="G7603" s="9">
        <v>-92</v>
      </c>
      <c r="H7603" s="10">
        <v>-9960656</v>
      </c>
      <c r="I7603" s="11">
        <f t="shared" si="267"/>
        <v>14379007640.370382</v>
      </c>
      <c r="J7603" s="11">
        <f t="shared" si="268"/>
        <v>140970</v>
      </c>
      <c r="K7603" s="11">
        <f t="shared" si="269"/>
        <v>102000.47982102854</v>
      </c>
      <c r="L7603" s="12">
        <f t="shared" si="271"/>
        <v>576611.85646537505</v>
      </c>
      <c r="M7603" s="11">
        <f>COUNTIF(E$2:$E7603,E7603)</f>
        <v>703</v>
      </c>
      <c r="N7603" s="13"/>
      <c r="O7603" t="str">
        <f t="shared" si="266"/>
        <v/>
      </c>
    </row>
    <row r="7604" spans="1:15" hidden="1">
      <c r="A7604" s="41" t="s">
        <v>99</v>
      </c>
      <c r="B7604" s="46">
        <v>45784</v>
      </c>
      <c r="C7604" s="8" t="s">
        <v>13</v>
      </c>
      <c r="D7604" s="8" t="s">
        <v>90</v>
      </c>
      <c r="E7604" s="8" t="s">
        <v>90</v>
      </c>
      <c r="F7604" s="9">
        <f t="shared" si="270"/>
        <v>-6100000</v>
      </c>
      <c r="G7604" s="9">
        <v>-61</v>
      </c>
      <c r="H7604" s="10">
        <v>-6604348</v>
      </c>
      <c r="I7604" s="11">
        <f t="shared" si="267"/>
        <v>14372785611.101299</v>
      </c>
      <c r="J7604" s="11">
        <f t="shared" si="268"/>
        <v>140909</v>
      </c>
      <c r="K7604" s="11">
        <f t="shared" si="269"/>
        <v>102000.47982102854</v>
      </c>
      <c r="L7604" s="12">
        <f t="shared" si="271"/>
        <v>382318.73091725912</v>
      </c>
      <c r="M7604" s="11">
        <f>COUNTIF(E$2:$E7604,E7604)</f>
        <v>704</v>
      </c>
      <c r="N7604" s="13"/>
      <c r="O7604" t="str">
        <f t="shared" si="266"/>
        <v/>
      </c>
    </row>
    <row r="7605" spans="1:15" hidden="1">
      <c r="A7605" s="41" t="s">
        <v>99</v>
      </c>
      <c r="B7605" s="46">
        <v>45784</v>
      </c>
      <c r="C7605" s="8" t="s">
        <v>13</v>
      </c>
      <c r="D7605" s="8" t="s">
        <v>90</v>
      </c>
      <c r="E7605" s="8" t="s">
        <v>90</v>
      </c>
      <c r="F7605" s="9">
        <f t="shared" si="270"/>
        <v>-2700000</v>
      </c>
      <c r="G7605" s="9">
        <v>-27</v>
      </c>
      <c r="H7605" s="10">
        <v>-2923236</v>
      </c>
      <c r="I7605" s="11">
        <f t="shared" si="267"/>
        <v>14370031598.146132</v>
      </c>
      <c r="J7605" s="11">
        <f t="shared" si="268"/>
        <v>140882</v>
      </c>
      <c r="K7605" s="11">
        <f t="shared" si="269"/>
        <v>102000.47982102854</v>
      </c>
      <c r="L7605" s="12">
        <f t="shared" si="271"/>
        <v>169223.04483222961</v>
      </c>
      <c r="M7605" s="11">
        <f>COUNTIF(E$2:$E7605,E7605)</f>
        <v>705</v>
      </c>
      <c r="N7605" s="13"/>
      <c r="O7605" t="str">
        <f t="shared" si="266"/>
        <v/>
      </c>
    </row>
    <row r="7606" spans="1:15" hidden="1">
      <c r="A7606" s="41" t="s">
        <v>99</v>
      </c>
      <c r="B7606" s="46">
        <v>45784</v>
      </c>
      <c r="C7606" s="8" t="s">
        <v>13</v>
      </c>
      <c r="D7606" s="8" t="s">
        <v>14</v>
      </c>
      <c r="E7606" s="8" t="s">
        <v>14</v>
      </c>
      <c r="F7606" s="9">
        <f t="shared" si="270"/>
        <v>1800000</v>
      </c>
      <c r="G7606" s="9">
        <v>18</v>
      </c>
      <c r="H7606" s="10">
        <v>1920726</v>
      </c>
      <c r="I7606" s="11">
        <f t="shared" si="267"/>
        <v>20132457588.806194</v>
      </c>
      <c r="J7606" s="11">
        <f t="shared" si="268"/>
        <v>199710</v>
      </c>
      <c r="K7606" s="11">
        <f t="shared" si="269"/>
        <v>100808.46021133741</v>
      </c>
      <c r="L7606" s="12">
        <f t="shared" si="271"/>
        <v>0</v>
      </c>
      <c r="M7606" s="11">
        <f>COUNTIF(E$2:$E7606,E7606)</f>
        <v>1055</v>
      </c>
      <c r="N7606" s="13"/>
      <c r="O7606" t="str">
        <f t="shared" si="266"/>
        <v/>
      </c>
    </row>
    <row r="7607" spans="1:15" hidden="1">
      <c r="A7607" s="41" t="s">
        <v>99</v>
      </c>
      <c r="B7607" s="46">
        <v>45784</v>
      </c>
      <c r="C7607" s="8" t="s">
        <v>13</v>
      </c>
      <c r="D7607" s="8" t="s">
        <v>90</v>
      </c>
      <c r="E7607" s="8" t="s">
        <v>90</v>
      </c>
      <c r="F7607" s="9">
        <f t="shared" si="270"/>
        <v>-1200000</v>
      </c>
      <c r="G7607" s="9">
        <v>-12</v>
      </c>
      <c r="H7607" s="10">
        <v>-1299216</v>
      </c>
      <c r="I7607" s="11">
        <f t="shared" si="267"/>
        <v>14368807592.388279</v>
      </c>
      <c r="J7607" s="11">
        <f t="shared" si="268"/>
        <v>140870</v>
      </c>
      <c r="K7607" s="11">
        <f t="shared" si="269"/>
        <v>102000.47982102854</v>
      </c>
      <c r="L7607" s="12">
        <f t="shared" si="271"/>
        <v>75210.242147657555</v>
      </c>
      <c r="M7607" s="11">
        <f>COUNTIF(E$2:$E7607,E7607)</f>
        <v>706</v>
      </c>
      <c r="N7607" s="13"/>
      <c r="O7607" t="str">
        <f t="shared" si="266"/>
        <v/>
      </c>
    </row>
    <row r="7608" spans="1:15" hidden="1">
      <c r="A7608" s="41" t="s">
        <v>99</v>
      </c>
      <c r="B7608" s="46">
        <v>45784</v>
      </c>
      <c r="C7608" s="8" t="s">
        <v>13</v>
      </c>
      <c r="D7608" s="8" t="s">
        <v>90</v>
      </c>
      <c r="E7608" s="8" t="s">
        <v>90</v>
      </c>
      <c r="F7608" s="9">
        <f t="shared" si="270"/>
        <v>-12000000</v>
      </c>
      <c r="G7608" s="9">
        <v>-120</v>
      </c>
      <c r="H7608" s="10">
        <v>-12992160</v>
      </c>
      <c r="I7608" s="11">
        <f t="shared" si="267"/>
        <v>14356567534.809755</v>
      </c>
      <c r="J7608" s="11">
        <f t="shared" si="268"/>
        <v>140750</v>
      </c>
      <c r="K7608" s="11">
        <f t="shared" si="269"/>
        <v>102000.47982102854</v>
      </c>
      <c r="L7608" s="12">
        <f t="shared" si="271"/>
        <v>752102.42147657648</v>
      </c>
      <c r="M7608" s="11">
        <f>COUNTIF(E$2:$E7608,E7608)</f>
        <v>707</v>
      </c>
      <c r="N7608" s="13"/>
      <c r="O7608" t="str">
        <f t="shared" si="266"/>
        <v/>
      </c>
    </row>
    <row r="7609" spans="1:15" hidden="1">
      <c r="A7609" s="41" t="s">
        <v>99</v>
      </c>
      <c r="B7609" s="46">
        <v>45784</v>
      </c>
      <c r="C7609" s="8" t="s">
        <v>13</v>
      </c>
      <c r="D7609" s="8" t="s">
        <v>90</v>
      </c>
      <c r="E7609" s="8" t="s">
        <v>90</v>
      </c>
      <c r="F7609" s="9">
        <f t="shared" si="270"/>
        <v>-1800000</v>
      </c>
      <c r="G7609" s="9">
        <v>-18</v>
      </c>
      <c r="H7609" s="10">
        <v>-1948824</v>
      </c>
      <c r="I7609" s="11">
        <f t="shared" si="267"/>
        <v>14354731526.172977</v>
      </c>
      <c r="J7609" s="11">
        <f t="shared" si="268"/>
        <v>140732</v>
      </c>
      <c r="K7609" s="11">
        <f t="shared" si="269"/>
        <v>102000.47982102854</v>
      </c>
      <c r="L7609" s="12">
        <f t="shared" si="271"/>
        <v>112815.36322148633</v>
      </c>
      <c r="M7609" s="11">
        <f>COUNTIF(E$2:$E7609,E7609)</f>
        <v>708</v>
      </c>
      <c r="N7609" s="13"/>
      <c r="O7609" t="str">
        <f t="shared" si="266"/>
        <v/>
      </c>
    </row>
    <row r="7610" spans="1:15" hidden="1">
      <c r="A7610" s="41" t="s">
        <v>99</v>
      </c>
      <c r="B7610" s="46">
        <v>45785</v>
      </c>
      <c r="C7610" s="8" t="s">
        <v>13</v>
      </c>
      <c r="D7610" s="8" t="s">
        <v>46</v>
      </c>
      <c r="E7610" s="8" t="s">
        <v>46</v>
      </c>
      <c r="F7610" s="9">
        <f t="shared" si="270"/>
        <v>900000</v>
      </c>
      <c r="G7610" s="9">
        <v>9</v>
      </c>
      <c r="H7610" s="10">
        <v>995391</v>
      </c>
      <c r="I7610" s="11">
        <f t="shared" si="267"/>
        <v>4610093778.515729</v>
      </c>
      <c r="J7610" s="11">
        <f t="shared" si="268"/>
        <v>42344</v>
      </c>
      <c r="K7610" s="11">
        <f t="shared" si="269"/>
        <v>108872.42061486229</v>
      </c>
      <c r="L7610" s="12">
        <f t="shared" si="271"/>
        <v>0</v>
      </c>
      <c r="M7610" s="11">
        <f>COUNTIF(E$2:$E7610,E7610)</f>
        <v>2802</v>
      </c>
      <c r="N7610" s="13"/>
      <c r="O7610" t="str">
        <f t="shared" si="266"/>
        <v/>
      </c>
    </row>
    <row r="7611" spans="1:15" hidden="1">
      <c r="A7611" s="41" t="s">
        <v>99</v>
      </c>
      <c r="B7611" s="46">
        <v>45785</v>
      </c>
      <c r="C7611" s="8" t="s">
        <v>13</v>
      </c>
      <c r="D7611" s="8" t="s">
        <v>90</v>
      </c>
      <c r="E7611" s="8" t="s">
        <v>90</v>
      </c>
      <c r="F7611" s="9">
        <f t="shared" si="270"/>
        <v>64700000</v>
      </c>
      <c r="G7611" s="9">
        <v>647</v>
      </c>
      <c r="H7611" s="10">
        <v>69947170</v>
      </c>
      <c r="I7611" s="11">
        <f t="shared" si="267"/>
        <v>14424678696.172977</v>
      </c>
      <c r="J7611" s="11">
        <f t="shared" si="268"/>
        <v>141379</v>
      </c>
      <c r="K7611" s="11">
        <f t="shared" si="269"/>
        <v>102028.43913291916</v>
      </c>
      <c r="L7611" s="12">
        <f t="shared" si="271"/>
        <v>0</v>
      </c>
      <c r="M7611" s="11">
        <f>COUNTIF(E$2:$E7611,E7611)</f>
        <v>709</v>
      </c>
      <c r="N7611" s="13"/>
      <c r="O7611" t="str">
        <f t="shared" si="266"/>
        <v/>
      </c>
    </row>
    <row r="7612" spans="1:15" hidden="1">
      <c r="A7612" s="41" t="s">
        <v>99</v>
      </c>
      <c r="B7612" s="46">
        <v>45785</v>
      </c>
      <c r="C7612" s="8" t="s">
        <v>13</v>
      </c>
      <c r="D7612" s="8" t="s">
        <v>90</v>
      </c>
      <c r="E7612" s="8" t="s">
        <v>90</v>
      </c>
      <c r="F7612" s="9">
        <f t="shared" si="270"/>
        <v>-36900000</v>
      </c>
      <c r="G7612" s="9">
        <v>-369</v>
      </c>
      <c r="H7612" s="10">
        <v>-39959010</v>
      </c>
      <c r="I7612" s="11">
        <f t="shared" si="267"/>
        <v>14387030202.132931</v>
      </c>
      <c r="J7612" s="11">
        <f t="shared" si="268"/>
        <v>141010</v>
      </c>
      <c r="K7612" s="11">
        <f t="shared" si="269"/>
        <v>102028.43913291916</v>
      </c>
      <c r="L7612" s="12">
        <f t="shared" si="271"/>
        <v>2310515.9599528313</v>
      </c>
      <c r="M7612" s="11">
        <f>COUNTIF(E$2:$E7612,E7612)</f>
        <v>710</v>
      </c>
      <c r="N7612" s="13"/>
      <c r="O7612" t="str">
        <f t="shared" si="266"/>
        <v/>
      </c>
    </row>
    <row r="7613" spans="1:15" hidden="1">
      <c r="A7613" s="41" t="s">
        <v>99</v>
      </c>
      <c r="B7613" s="46">
        <v>45785</v>
      </c>
      <c r="C7613" s="8" t="s">
        <v>13</v>
      </c>
      <c r="D7613" s="8" t="s">
        <v>90</v>
      </c>
      <c r="E7613" s="8" t="s">
        <v>90</v>
      </c>
      <c r="F7613" s="9">
        <f t="shared" si="270"/>
        <v>-40600000</v>
      </c>
      <c r="G7613" s="9">
        <v>-406</v>
      </c>
      <c r="H7613" s="10">
        <v>-43965740</v>
      </c>
      <c r="I7613" s="11">
        <f t="shared" si="267"/>
        <v>14345606655.844965</v>
      </c>
      <c r="J7613" s="11">
        <f t="shared" si="268"/>
        <v>140604</v>
      </c>
      <c r="K7613" s="11">
        <f t="shared" si="269"/>
        <v>102028.43913291916</v>
      </c>
      <c r="L7613" s="12">
        <f t="shared" si="271"/>
        <v>2542193.7120348215</v>
      </c>
      <c r="M7613" s="11">
        <f>COUNTIF(E$2:$E7613,E7613)</f>
        <v>711</v>
      </c>
      <c r="N7613" s="13"/>
      <c r="O7613" t="str">
        <f t="shared" si="266"/>
        <v/>
      </c>
    </row>
    <row r="7614" spans="1:15" hidden="1">
      <c r="A7614" s="41" t="s">
        <v>99</v>
      </c>
      <c r="B7614" s="46">
        <v>45785</v>
      </c>
      <c r="C7614" s="8" t="s">
        <v>13</v>
      </c>
      <c r="D7614" s="8" t="s">
        <v>90</v>
      </c>
      <c r="E7614" s="8" t="s">
        <v>90</v>
      </c>
      <c r="F7614" s="9">
        <f t="shared" si="270"/>
        <v>-900000</v>
      </c>
      <c r="G7614" s="9">
        <v>-9</v>
      </c>
      <c r="H7614" s="10">
        <v>-974610</v>
      </c>
      <c r="I7614" s="11">
        <f t="shared" si="267"/>
        <v>14344688399.892769</v>
      </c>
      <c r="J7614" s="11">
        <f t="shared" si="268"/>
        <v>140595</v>
      </c>
      <c r="K7614" s="11">
        <f t="shared" si="269"/>
        <v>102028.43913291916</v>
      </c>
      <c r="L7614" s="12">
        <f t="shared" si="271"/>
        <v>56354.047803727561</v>
      </c>
      <c r="M7614" s="11">
        <f>COUNTIF(E$2:$E7614,E7614)</f>
        <v>712</v>
      </c>
      <c r="N7614" s="13"/>
      <c r="O7614" t="str">
        <f t="shared" si="266"/>
        <v/>
      </c>
    </row>
    <row r="7615" spans="1:15" hidden="1">
      <c r="A7615" s="41" t="s">
        <v>99</v>
      </c>
      <c r="B7615" s="46">
        <v>45785</v>
      </c>
      <c r="C7615" s="8" t="s">
        <v>13</v>
      </c>
      <c r="D7615" s="8" t="s">
        <v>90</v>
      </c>
      <c r="E7615" s="8" t="s">
        <v>90</v>
      </c>
      <c r="F7615" s="9">
        <f t="shared" si="270"/>
        <v>-73800000</v>
      </c>
      <c r="G7615" s="9">
        <v>-738</v>
      </c>
      <c r="H7615" s="10">
        <v>-79918020</v>
      </c>
      <c r="I7615" s="11">
        <f t="shared" si="267"/>
        <v>14269391411.812675</v>
      </c>
      <c r="J7615" s="11">
        <f t="shared" si="268"/>
        <v>139857</v>
      </c>
      <c r="K7615" s="11">
        <f t="shared" si="269"/>
        <v>102028.43913291916</v>
      </c>
      <c r="L7615" s="12">
        <f t="shared" si="271"/>
        <v>4621031.9199056625</v>
      </c>
      <c r="M7615" s="11">
        <f>COUNTIF(E$2:$E7615,E7615)</f>
        <v>713</v>
      </c>
      <c r="N7615" s="13"/>
      <c r="O7615" t="str">
        <f t="shared" si="266"/>
        <v/>
      </c>
    </row>
    <row r="7616" spans="1:15" hidden="1">
      <c r="A7616" s="41" t="s">
        <v>99</v>
      </c>
      <c r="B7616" s="46">
        <v>45785</v>
      </c>
      <c r="C7616" s="8" t="s">
        <v>13</v>
      </c>
      <c r="D7616" s="8" t="s">
        <v>90</v>
      </c>
      <c r="E7616" s="8" t="s">
        <v>90</v>
      </c>
      <c r="F7616" s="9">
        <f t="shared" si="270"/>
        <v>-900000</v>
      </c>
      <c r="G7616" s="9">
        <v>-9</v>
      </c>
      <c r="H7616" s="10">
        <v>-974610</v>
      </c>
      <c r="I7616" s="11">
        <f t="shared" si="267"/>
        <v>14268473155.860479</v>
      </c>
      <c r="J7616" s="11">
        <f t="shared" si="268"/>
        <v>139848</v>
      </c>
      <c r="K7616" s="11">
        <f t="shared" si="269"/>
        <v>102028.43913291916</v>
      </c>
      <c r="L7616" s="12">
        <f t="shared" si="271"/>
        <v>56354.047803727561</v>
      </c>
      <c r="M7616" s="11">
        <f>COUNTIF(E$2:$E7616,E7616)</f>
        <v>714</v>
      </c>
      <c r="N7616" s="13"/>
      <c r="O7616" t="str">
        <f t="shared" si="266"/>
        <v/>
      </c>
    </row>
    <row r="7617" spans="1:15" hidden="1">
      <c r="A7617" s="41" t="s">
        <v>99</v>
      </c>
      <c r="B7617" s="46">
        <v>45785</v>
      </c>
      <c r="C7617" s="8" t="s">
        <v>13</v>
      </c>
      <c r="D7617" s="8" t="s">
        <v>46</v>
      </c>
      <c r="E7617" s="8" t="s">
        <v>46</v>
      </c>
      <c r="F7617" s="9">
        <f t="shared" si="270"/>
        <v>4500000</v>
      </c>
      <c r="G7617" s="9">
        <v>45</v>
      </c>
      <c r="H7617" s="10">
        <v>4979025</v>
      </c>
      <c r="I7617" s="11">
        <f t="shared" si="267"/>
        <v>4615072803.515729</v>
      </c>
      <c r="J7617" s="11">
        <f t="shared" si="268"/>
        <v>42389</v>
      </c>
      <c r="K7617" s="11">
        <f t="shared" si="269"/>
        <v>108874.30237834647</v>
      </c>
      <c r="L7617" s="12">
        <f t="shared" si="271"/>
        <v>0</v>
      </c>
      <c r="M7617" s="11">
        <f>COUNTIF(E$2:$E7617,E7617)</f>
        <v>2803</v>
      </c>
      <c r="N7617" s="13"/>
      <c r="O7617" t="str">
        <f t="shared" si="266"/>
        <v/>
      </c>
    </row>
    <row r="7618" spans="1:15" hidden="1">
      <c r="A7618" s="41" t="s">
        <v>99</v>
      </c>
      <c r="B7618" s="46">
        <v>45785</v>
      </c>
      <c r="C7618" s="8" t="s">
        <v>13</v>
      </c>
      <c r="D7618" s="8" t="s">
        <v>90</v>
      </c>
      <c r="E7618" s="8" t="s">
        <v>90</v>
      </c>
      <c r="F7618" s="9">
        <f t="shared" si="270"/>
        <v>-2000000</v>
      </c>
      <c r="G7618" s="9">
        <v>-20</v>
      </c>
      <c r="H7618" s="10">
        <v>-2165800</v>
      </c>
      <c r="I7618" s="11">
        <f t="shared" si="267"/>
        <v>14266432587.077822</v>
      </c>
      <c r="J7618" s="11">
        <f t="shared" si="268"/>
        <v>139828</v>
      </c>
      <c r="K7618" s="11">
        <f t="shared" si="269"/>
        <v>102028.43913291916</v>
      </c>
      <c r="L7618" s="12">
        <f t="shared" si="271"/>
        <v>125231.21734161675</v>
      </c>
      <c r="M7618" s="11">
        <f>COUNTIF(E$2:$E7618,E7618)</f>
        <v>715</v>
      </c>
      <c r="N7618" s="13"/>
      <c r="O7618" t="str">
        <f t="shared" si="266"/>
        <v/>
      </c>
    </row>
    <row r="7619" spans="1:15" hidden="1">
      <c r="A7619" s="41" t="s">
        <v>99</v>
      </c>
      <c r="B7619" s="46">
        <v>45785</v>
      </c>
      <c r="C7619" s="8" t="s">
        <v>13</v>
      </c>
      <c r="D7619" s="8" t="s">
        <v>90</v>
      </c>
      <c r="E7619" s="8" t="s">
        <v>90</v>
      </c>
      <c r="F7619" s="9">
        <f t="shared" si="270"/>
        <v>-900000</v>
      </c>
      <c r="G7619" s="9">
        <v>-9</v>
      </c>
      <c r="H7619" s="10">
        <v>-974610</v>
      </c>
      <c r="I7619" s="11">
        <f t="shared" si="267"/>
        <v>14265514331.125626</v>
      </c>
      <c r="J7619" s="11">
        <f t="shared" si="268"/>
        <v>139819</v>
      </c>
      <c r="K7619" s="11">
        <f t="shared" si="269"/>
        <v>102028.43913291916</v>
      </c>
      <c r="L7619" s="12">
        <f t="shared" si="271"/>
        <v>56354.047803727561</v>
      </c>
      <c r="M7619" s="11">
        <f>COUNTIF(E$2:$E7619,E7619)</f>
        <v>716</v>
      </c>
      <c r="N7619" s="13"/>
      <c r="O7619" t="str">
        <f t="shared" si="266"/>
        <v/>
      </c>
    </row>
    <row r="7620" spans="1:15" hidden="1">
      <c r="A7620" s="41" t="s">
        <v>99</v>
      </c>
      <c r="B7620" s="46">
        <v>45785</v>
      </c>
      <c r="C7620" s="8" t="s">
        <v>13</v>
      </c>
      <c r="D7620" s="8" t="s">
        <v>90</v>
      </c>
      <c r="E7620" s="8" t="s">
        <v>90</v>
      </c>
      <c r="F7620" s="9">
        <f t="shared" si="270"/>
        <v>-1800000</v>
      </c>
      <c r="G7620" s="9">
        <v>-18</v>
      </c>
      <c r="H7620" s="10">
        <v>-1949220</v>
      </c>
      <c r="I7620" s="11">
        <f t="shared" si="267"/>
        <v>14263677819.221233</v>
      </c>
      <c r="J7620" s="11">
        <f t="shared" si="268"/>
        <v>139801</v>
      </c>
      <c r="K7620" s="11">
        <f t="shared" si="269"/>
        <v>102028.43913291916</v>
      </c>
      <c r="L7620" s="12">
        <f t="shared" si="271"/>
        <v>112708.09560745512</v>
      </c>
      <c r="M7620" s="11">
        <f>COUNTIF(E$2:$E7620,E7620)</f>
        <v>717</v>
      </c>
      <c r="N7620" s="13"/>
      <c r="O7620" t="str">
        <f t="shared" si="266"/>
        <v/>
      </c>
    </row>
    <row r="7621" spans="1:15" hidden="1">
      <c r="A7621" s="41" t="s">
        <v>99</v>
      </c>
      <c r="B7621" s="46">
        <v>45785</v>
      </c>
      <c r="C7621" s="8" t="s">
        <v>13</v>
      </c>
      <c r="D7621" s="8" t="s">
        <v>90</v>
      </c>
      <c r="E7621" s="8" t="s">
        <v>90</v>
      </c>
      <c r="F7621" s="9">
        <f t="shared" si="270"/>
        <v>-900000</v>
      </c>
      <c r="G7621" s="9">
        <v>-9</v>
      </c>
      <c r="H7621" s="10">
        <v>-974610</v>
      </c>
      <c r="I7621" s="11">
        <f t="shared" si="267"/>
        <v>14262759563.269037</v>
      </c>
      <c r="J7621" s="11">
        <f t="shared" si="268"/>
        <v>139792</v>
      </c>
      <c r="K7621" s="11">
        <f t="shared" si="269"/>
        <v>102028.43913291916</v>
      </c>
      <c r="L7621" s="12">
        <f t="shared" si="271"/>
        <v>56354.047803727561</v>
      </c>
      <c r="M7621" s="11">
        <f>COUNTIF(E$2:$E7621,E7621)</f>
        <v>718</v>
      </c>
      <c r="N7621" s="13"/>
      <c r="O7621" t="str">
        <f t="shared" si="266"/>
        <v/>
      </c>
    </row>
    <row r="7622" spans="1:15" hidden="1">
      <c r="A7622" s="41" t="s">
        <v>99</v>
      </c>
      <c r="B7622" s="46">
        <v>45785</v>
      </c>
      <c r="C7622" s="8" t="s">
        <v>13</v>
      </c>
      <c r="D7622" s="8" t="s">
        <v>90</v>
      </c>
      <c r="E7622" s="8" t="s">
        <v>90</v>
      </c>
      <c r="F7622" s="9">
        <f t="shared" si="270"/>
        <v>-48800000</v>
      </c>
      <c r="G7622" s="9">
        <v>-488</v>
      </c>
      <c r="H7622" s="10">
        <v>-52845520</v>
      </c>
      <c r="I7622" s="11">
        <f t="shared" si="267"/>
        <v>14212969684.972172</v>
      </c>
      <c r="J7622" s="11">
        <f t="shared" si="268"/>
        <v>139304</v>
      </c>
      <c r="K7622" s="11">
        <f t="shared" si="269"/>
        <v>102028.43913291916</v>
      </c>
      <c r="L7622" s="12">
        <f t="shared" si="271"/>
        <v>3055641.7031354532</v>
      </c>
      <c r="M7622" s="11">
        <f>COUNTIF(E$2:$E7622,E7622)</f>
        <v>719</v>
      </c>
      <c r="N7622" s="13"/>
      <c r="O7622" t="str">
        <f t="shared" si="266"/>
        <v/>
      </c>
    </row>
    <row r="7623" spans="1:15" hidden="1">
      <c r="A7623" s="41" t="s">
        <v>99</v>
      </c>
      <c r="B7623" s="46">
        <v>45785</v>
      </c>
      <c r="C7623" s="8" t="s">
        <v>13</v>
      </c>
      <c r="D7623" s="8" t="s">
        <v>90</v>
      </c>
      <c r="E7623" s="8" t="s">
        <v>90</v>
      </c>
      <c r="F7623" s="9">
        <f t="shared" si="270"/>
        <v>-1800000</v>
      </c>
      <c r="G7623" s="9">
        <v>-18</v>
      </c>
      <c r="H7623" s="10">
        <v>-1949220</v>
      </c>
      <c r="I7623" s="11">
        <f t="shared" si="267"/>
        <v>14211133173.06778</v>
      </c>
      <c r="J7623" s="11">
        <f t="shared" si="268"/>
        <v>139286</v>
      </c>
      <c r="K7623" s="11">
        <f t="shared" si="269"/>
        <v>102028.43913291916</v>
      </c>
      <c r="L7623" s="12">
        <f t="shared" si="271"/>
        <v>112708.09560745512</v>
      </c>
      <c r="M7623" s="11">
        <f>COUNTIF(E$2:$E7623,E7623)</f>
        <v>720</v>
      </c>
      <c r="N7623" s="13"/>
      <c r="O7623" t="str">
        <f t="shared" si="266"/>
        <v/>
      </c>
    </row>
    <row r="7624" spans="1:15" hidden="1">
      <c r="A7624" s="41" t="s">
        <v>99</v>
      </c>
      <c r="B7624" s="46">
        <v>45785</v>
      </c>
      <c r="C7624" s="8" t="s">
        <v>13</v>
      </c>
      <c r="D7624" s="8" t="s">
        <v>90</v>
      </c>
      <c r="E7624" s="8" t="s">
        <v>90</v>
      </c>
      <c r="F7624" s="9">
        <f t="shared" si="270"/>
        <v>-1800000</v>
      </c>
      <c r="G7624" s="9">
        <v>-18</v>
      </c>
      <c r="H7624" s="10">
        <v>-1949220</v>
      </c>
      <c r="I7624" s="11">
        <f t="shared" si="267"/>
        <v>14209296661.163387</v>
      </c>
      <c r="J7624" s="11">
        <f t="shared" si="268"/>
        <v>139268</v>
      </c>
      <c r="K7624" s="11">
        <f t="shared" si="269"/>
        <v>102028.43913291916</v>
      </c>
      <c r="L7624" s="12">
        <f t="shared" si="271"/>
        <v>112708.09560745512</v>
      </c>
      <c r="M7624" s="11">
        <f>COUNTIF(E$2:$E7624,E7624)</f>
        <v>721</v>
      </c>
      <c r="N7624" s="13"/>
      <c r="O7624" t="str">
        <f t="shared" si="266"/>
        <v/>
      </c>
    </row>
    <row r="7625" spans="1:15" hidden="1">
      <c r="A7625" s="41" t="s">
        <v>99</v>
      </c>
      <c r="B7625" s="46">
        <v>45785</v>
      </c>
      <c r="C7625" s="8" t="s">
        <v>13</v>
      </c>
      <c r="D7625" s="8" t="s">
        <v>90</v>
      </c>
      <c r="E7625" s="8" t="s">
        <v>90</v>
      </c>
      <c r="F7625" s="9">
        <f t="shared" si="270"/>
        <v>-900000</v>
      </c>
      <c r="G7625" s="9">
        <v>-9</v>
      </c>
      <c r="H7625" s="10">
        <v>-974610</v>
      </c>
      <c r="I7625" s="11">
        <f t="shared" si="267"/>
        <v>14208378405.211191</v>
      </c>
      <c r="J7625" s="11">
        <f t="shared" si="268"/>
        <v>139259</v>
      </c>
      <c r="K7625" s="11">
        <f t="shared" si="269"/>
        <v>102028.43913291916</v>
      </c>
      <c r="L7625" s="12">
        <f t="shared" si="271"/>
        <v>56354.047803727561</v>
      </c>
      <c r="M7625" s="11">
        <f>COUNTIF(E$2:$E7625,E7625)</f>
        <v>722</v>
      </c>
      <c r="N7625" s="13"/>
      <c r="O7625" t="str">
        <f t="shared" si="266"/>
        <v/>
      </c>
    </row>
    <row r="7626" spans="1:15" hidden="1">
      <c r="A7626" s="41" t="s">
        <v>99</v>
      </c>
      <c r="B7626" s="46">
        <v>45785</v>
      </c>
      <c r="C7626" s="8" t="s">
        <v>13</v>
      </c>
      <c r="D7626" s="8" t="s">
        <v>90</v>
      </c>
      <c r="E7626" s="8" t="s">
        <v>90</v>
      </c>
      <c r="F7626" s="9">
        <f t="shared" si="270"/>
        <v>-1800000</v>
      </c>
      <c r="G7626" s="9">
        <v>-18</v>
      </c>
      <c r="H7626" s="10">
        <v>-1949220</v>
      </c>
      <c r="I7626" s="11">
        <f t="shared" si="267"/>
        <v>14206541893.306799</v>
      </c>
      <c r="J7626" s="11">
        <f t="shared" si="268"/>
        <v>139241</v>
      </c>
      <c r="K7626" s="11">
        <f t="shared" si="269"/>
        <v>102028.43913291916</v>
      </c>
      <c r="L7626" s="12">
        <f t="shared" si="271"/>
        <v>112708.09560745512</v>
      </c>
      <c r="M7626" s="11">
        <f>COUNTIF(E$2:$E7626,E7626)</f>
        <v>723</v>
      </c>
      <c r="N7626" s="13"/>
      <c r="O7626" t="str">
        <f t="shared" si="266"/>
        <v/>
      </c>
    </row>
    <row r="7627" spans="1:15" hidden="1">
      <c r="A7627" s="41" t="s">
        <v>99</v>
      </c>
      <c r="B7627" s="46">
        <v>45785</v>
      </c>
      <c r="C7627" s="8" t="s">
        <v>13</v>
      </c>
      <c r="D7627" s="8" t="s">
        <v>90</v>
      </c>
      <c r="E7627" s="8" t="s">
        <v>90</v>
      </c>
      <c r="F7627" s="9">
        <f t="shared" si="270"/>
        <v>-900000</v>
      </c>
      <c r="G7627" s="9">
        <v>-9</v>
      </c>
      <c r="H7627" s="10">
        <v>-974610</v>
      </c>
      <c r="I7627" s="11">
        <f t="shared" si="267"/>
        <v>14205623637.354603</v>
      </c>
      <c r="J7627" s="11">
        <f t="shared" si="268"/>
        <v>139232</v>
      </c>
      <c r="K7627" s="11">
        <f t="shared" si="269"/>
        <v>102028.43913291916</v>
      </c>
      <c r="L7627" s="12">
        <f t="shared" si="271"/>
        <v>56354.047803727561</v>
      </c>
      <c r="M7627" s="11">
        <f>COUNTIF(E$2:$E7627,E7627)</f>
        <v>724</v>
      </c>
      <c r="N7627" s="13"/>
      <c r="O7627" t="str">
        <f t="shared" si="266"/>
        <v/>
      </c>
    </row>
    <row r="7628" spans="1:15" hidden="1">
      <c r="A7628" s="41" t="s">
        <v>99</v>
      </c>
      <c r="B7628" s="46">
        <v>45785</v>
      </c>
      <c r="C7628" s="8" t="s">
        <v>13</v>
      </c>
      <c r="D7628" s="8" t="s">
        <v>14</v>
      </c>
      <c r="E7628" s="8" t="s">
        <v>14</v>
      </c>
      <c r="F7628" s="9">
        <f t="shared" si="270"/>
        <v>-1400000</v>
      </c>
      <c r="G7628" s="9">
        <v>-14</v>
      </c>
      <c r="H7628" s="10">
        <v>-1497314</v>
      </c>
      <c r="I7628" s="11">
        <f t="shared" si="267"/>
        <v>20131046270.363235</v>
      </c>
      <c r="J7628" s="11">
        <f t="shared" si="268"/>
        <v>199696</v>
      </c>
      <c r="K7628" s="11">
        <f t="shared" si="269"/>
        <v>100808.46021133741</v>
      </c>
      <c r="L7628" s="12">
        <f t="shared" si="271"/>
        <v>85995.557041276246</v>
      </c>
      <c r="M7628" s="11">
        <f>COUNTIF(E$2:$E7628,E7628)</f>
        <v>1056</v>
      </c>
      <c r="N7628" s="13"/>
      <c r="O7628" t="str">
        <f t="shared" si="266"/>
        <v/>
      </c>
    </row>
    <row r="7629" spans="1:15" hidden="1">
      <c r="A7629" s="41" t="s">
        <v>99</v>
      </c>
      <c r="B7629" s="46">
        <v>45785</v>
      </c>
      <c r="C7629" s="8" t="s">
        <v>13</v>
      </c>
      <c r="D7629" s="8" t="s">
        <v>90</v>
      </c>
      <c r="E7629" s="8" t="s">
        <v>90</v>
      </c>
      <c r="F7629" s="9">
        <f t="shared" si="270"/>
        <v>-15000000</v>
      </c>
      <c r="G7629" s="9">
        <v>-150</v>
      </c>
      <c r="H7629" s="10">
        <v>-16243500</v>
      </c>
      <c r="I7629" s="11">
        <f t="shared" si="267"/>
        <v>14190319371.484665</v>
      </c>
      <c r="J7629" s="11">
        <f t="shared" si="268"/>
        <v>139082</v>
      </c>
      <c r="K7629" s="11">
        <f t="shared" si="269"/>
        <v>102028.43913291916</v>
      </c>
      <c r="L7629" s="12">
        <f t="shared" si="271"/>
        <v>939234.13006212562</v>
      </c>
      <c r="M7629" s="11">
        <f>COUNTIF(E$2:$E7629,E7629)</f>
        <v>725</v>
      </c>
      <c r="N7629" s="13"/>
      <c r="O7629" t="str">
        <f t="shared" si="266"/>
        <v/>
      </c>
    </row>
    <row r="7630" spans="1:15" hidden="1">
      <c r="A7630" s="41" t="s">
        <v>99</v>
      </c>
      <c r="B7630" s="46">
        <v>45785</v>
      </c>
      <c r="C7630" s="8" t="s">
        <v>13</v>
      </c>
      <c r="D7630" s="8" t="s">
        <v>90</v>
      </c>
      <c r="E7630" s="8" t="s">
        <v>90</v>
      </c>
      <c r="F7630" s="9">
        <f t="shared" si="270"/>
        <v>-2400000</v>
      </c>
      <c r="G7630" s="9">
        <v>-24</v>
      </c>
      <c r="H7630" s="10">
        <v>-2598960</v>
      </c>
      <c r="I7630" s="11">
        <f t="shared" si="267"/>
        <v>14187870688.945475</v>
      </c>
      <c r="J7630" s="11">
        <f t="shared" si="268"/>
        <v>139058</v>
      </c>
      <c r="K7630" s="11">
        <f t="shared" si="269"/>
        <v>102028.43913291916</v>
      </c>
      <c r="L7630" s="12">
        <f t="shared" si="271"/>
        <v>150277.46080994047</v>
      </c>
      <c r="M7630" s="11">
        <f>COUNTIF(E$2:$E7630,E7630)</f>
        <v>726</v>
      </c>
      <c r="N7630" s="13"/>
      <c r="O7630" t="str">
        <f t="shared" si="266"/>
        <v/>
      </c>
    </row>
    <row r="7631" spans="1:15" hidden="1">
      <c r="A7631" s="41" t="s">
        <v>99</v>
      </c>
      <c r="B7631" s="46">
        <v>45785</v>
      </c>
      <c r="C7631" s="8" t="s">
        <v>13</v>
      </c>
      <c r="D7631" s="8" t="s">
        <v>90</v>
      </c>
      <c r="E7631" s="8" t="s">
        <v>90</v>
      </c>
      <c r="F7631" s="9">
        <f t="shared" si="270"/>
        <v>-8300000</v>
      </c>
      <c r="G7631" s="9">
        <v>-83</v>
      </c>
      <c r="H7631" s="10">
        <v>-8988070</v>
      </c>
      <c r="I7631" s="11">
        <f t="shared" si="267"/>
        <v>14179402328.497442</v>
      </c>
      <c r="J7631" s="11">
        <f t="shared" si="268"/>
        <v>138975</v>
      </c>
      <c r="K7631" s="11">
        <f t="shared" si="269"/>
        <v>102028.43913291916</v>
      </c>
      <c r="L7631" s="12">
        <f t="shared" si="271"/>
        <v>519709.55196771026</v>
      </c>
      <c r="M7631" s="11">
        <f>COUNTIF(E$2:$E7631,E7631)</f>
        <v>727</v>
      </c>
      <c r="N7631" s="13"/>
      <c r="O7631" t="str">
        <f t="shared" si="266"/>
        <v/>
      </c>
    </row>
    <row r="7632" spans="1:15" hidden="1">
      <c r="A7632" s="41" t="s">
        <v>99</v>
      </c>
      <c r="B7632" s="46">
        <v>45785</v>
      </c>
      <c r="C7632" s="8" t="s">
        <v>13</v>
      </c>
      <c r="D7632" s="8" t="s">
        <v>90</v>
      </c>
      <c r="E7632" s="8" t="s">
        <v>90</v>
      </c>
      <c r="F7632" s="9">
        <f t="shared" si="270"/>
        <v>-900000</v>
      </c>
      <c r="G7632" s="9">
        <v>-9</v>
      </c>
      <c r="H7632" s="10">
        <v>-974610</v>
      </c>
      <c r="I7632" s="11">
        <f t="shared" si="267"/>
        <v>14178484072.545246</v>
      </c>
      <c r="J7632" s="11">
        <f t="shared" si="268"/>
        <v>138966</v>
      </c>
      <c r="K7632" s="11">
        <f t="shared" si="269"/>
        <v>102028.43913291916</v>
      </c>
      <c r="L7632" s="12">
        <f t="shared" si="271"/>
        <v>56354.047803727561</v>
      </c>
      <c r="M7632" s="11">
        <f>COUNTIF(E$2:$E7632,E7632)</f>
        <v>728</v>
      </c>
      <c r="N7632" s="13"/>
      <c r="O7632" t="str">
        <f t="shared" ref="O7632:O7695" si="272">IF(M7632=_xlfn.MAXIFS(M:M,D:D,D7632),"X","")</f>
        <v/>
      </c>
    </row>
    <row r="7633" spans="1:15" hidden="1">
      <c r="A7633" s="41" t="s">
        <v>99</v>
      </c>
      <c r="B7633" s="46">
        <v>45785</v>
      </c>
      <c r="C7633" s="8" t="s">
        <v>13</v>
      </c>
      <c r="D7633" s="8" t="s">
        <v>90</v>
      </c>
      <c r="E7633" s="8" t="s">
        <v>90</v>
      </c>
      <c r="F7633" s="9">
        <f t="shared" si="270"/>
        <v>-900000</v>
      </c>
      <c r="G7633" s="9">
        <v>-9</v>
      </c>
      <c r="H7633" s="10">
        <v>-974610</v>
      </c>
      <c r="I7633" s="11">
        <f t="shared" si="267"/>
        <v>14177565816.59305</v>
      </c>
      <c r="J7633" s="11">
        <f t="shared" si="268"/>
        <v>138957</v>
      </c>
      <c r="K7633" s="11">
        <f t="shared" si="269"/>
        <v>102028.43913291916</v>
      </c>
      <c r="L7633" s="12">
        <f t="shared" si="271"/>
        <v>56354.047803727561</v>
      </c>
      <c r="M7633" s="11">
        <f>COUNTIF(E$2:$E7633,E7633)</f>
        <v>729</v>
      </c>
      <c r="N7633" s="13"/>
      <c r="O7633" t="str">
        <f t="shared" si="272"/>
        <v/>
      </c>
    </row>
    <row r="7634" spans="1:15" hidden="1">
      <c r="A7634" s="41" t="s">
        <v>99</v>
      </c>
      <c r="B7634" s="46">
        <v>45785</v>
      </c>
      <c r="C7634" s="8" t="s">
        <v>13</v>
      </c>
      <c r="D7634" s="8" t="s">
        <v>90</v>
      </c>
      <c r="E7634" s="8" t="s">
        <v>90</v>
      </c>
      <c r="F7634" s="9">
        <f t="shared" si="270"/>
        <v>-900000</v>
      </c>
      <c r="G7634" s="9">
        <v>-9</v>
      </c>
      <c r="H7634" s="10">
        <v>-974610</v>
      </c>
      <c r="I7634" s="11">
        <f t="shared" si="267"/>
        <v>14176647560.640854</v>
      </c>
      <c r="J7634" s="11">
        <f t="shared" si="268"/>
        <v>138948</v>
      </c>
      <c r="K7634" s="11">
        <f t="shared" si="269"/>
        <v>102028.43913291916</v>
      </c>
      <c r="L7634" s="12">
        <f t="shared" si="271"/>
        <v>56354.047803727561</v>
      </c>
      <c r="M7634" s="11">
        <f>COUNTIF(E$2:$E7634,E7634)</f>
        <v>730</v>
      </c>
      <c r="N7634" s="13"/>
      <c r="O7634" t="str">
        <f t="shared" si="272"/>
        <v/>
      </c>
    </row>
    <row r="7635" spans="1:15" hidden="1">
      <c r="A7635" s="41" t="s">
        <v>99</v>
      </c>
      <c r="B7635" s="46">
        <v>45785</v>
      </c>
      <c r="C7635" s="8" t="s">
        <v>13</v>
      </c>
      <c r="D7635" s="8" t="s">
        <v>90</v>
      </c>
      <c r="E7635" s="8" t="s">
        <v>90</v>
      </c>
      <c r="F7635" s="9">
        <f t="shared" si="270"/>
        <v>-369100000</v>
      </c>
      <c r="G7635" s="9">
        <v>-3691</v>
      </c>
      <c r="H7635" s="10">
        <v>-399698390</v>
      </c>
      <c r="I7635" s="11">
        <f t="shared" si="267"/>
        <v>13800060591.801249</v>
      </c>
      <c r="J7635" s="11">
        <f t="shared" si="268"/>
        <v>135257</v>
      </c>
      <c r="K7635" s="11">
        <f t="shared" si="269"/>
        <v>102028.43913291916</v>
      </c>
      <c r="L7635" s="12">
        <f t="shared" si="271"/>
        <v>23111421.160395384</v>
      </c>
      <c r="M7635" s="11">
        <f>COUNTIF(E$2:$E7635,E7635)</f>
        <v>731</v>
      </c>
      <c r="N7635" s="13"/>
      <c r="O7635" t="str">
        <f t="shared" si="272"/>
        <v/>
      </c>
    </row>
    <row r="7636" spans="1:15" hidden="1">
      <c r="A7636" s="41" t="s">
        <v>99</v>
      </c>
      <c r="B7636" s="46">
        <v>45785</v>
      </c>
      <c r="C7636" s="8" t="s">
        <v>13</v>
      </c>
      <c r="D7636" s="8" t="s">
        <v>90</v>
      </c>
      <c r="E7636" s="8" t="s">
        <v>90</v>
      </c>
      <c r="F7636" s="9">
        <f t="shared" si="270"/>
        <v>-4600000</v>
      </c>
      <c r="G7636" s="9">
        <v>-46</v>
      </c>
      <c r="H7636" s="10">
        <v>-4981340</v>
      </c>
      <c r="I7636" s="11">
        <f t="shared" si="267"/>
        <v>13795367283.601133</v>
      </c>
      <c r="J7636" s="11">
        <f t="shared" si="268"/>
        <v>135211</v>
      </c>
      <c r="K7636" s="11">
        <f t="shared" si="269"/>
        <v>102028.43913291916</v>
      </c>
      <c r="L7636" s="12">
        <f t="shared" si="271"/>
        <v>288031.79988571908</v>
      </c>
      <c r="M7636" s="11">
        <f>COUNTIF(E$2:$E7636,E7636)</f>
        <v>732</v>
      </c>
      <c r="N7636" s="13"/>
      <c r="O7636" t="str">
        <f t="shared" si="272"/>
        <v/>
      </c>
    </row>
    <row r="7637" spans="1:15" hidden="1">
      <c r="A7637" s="41" t="s">
        <v>99</v>
      </c>
      <c r="B7637" s="46">
        <v>45785</v>
      </c>
      <c r="C7637" s="8" t="s">
        <v>13</v>
      </c>
      <c r="D7637" s="8" t="s">
        <v>14</v>
      </c>
      <c r="E7637" s="8" t="s">
        <v>14</v>
      </c>
      <c r="F7637" s="9">
        <f t="shared" si="270"/>
        <v>-2800000</v>
      </c>
      <c r="G7637" s="9">
        <v>-28</v>
      </c>
      <c r="H7637" s="10">
        <v>-2994628</v>
      </c>
      <c r="I7637" s="11">
        <f t="shared" si="267"/>
        <v>20128223633.477318</v>
      </c>
      <c r="J7637" s="11">
        <f t="shared" si="268"/>
        <v>199668</v>
      </c>
      <c r="K7637" s="11">
        <f t="shared" si="269"/>
        <v>100808.46021133741</v>
      </c>
      <c r="L7637" s="12">
        <f t="shared" si="271"/>
        <v>171991.11408255249</v>
      </c>
      <c r="M7637" s="11">
        <f>COUNTIF(E$2:$E7637,E7637)</f>
        <v>1057</v>
      </c>
      <c r="N7637" s="13"/>
      <c r="O7637" t="str">
        <f t="shared" si="272"/>
        <v/>
      </c>
    </row>
    <row r="7638" spans="1:15" hidden="1">
      <c r="A7638" s="41" t="s">
        <v>99</v>
      </c>
      <c r="B7638" s="46">
        <v>45785</v>
      </c>
      <c r="C7638" s="8" t="s">
        <v>13</v>
      </c>
      <c r="D7638" s="8" t="s">
        <v>90</v>
      </c>
      <c r="E7638" s="8" t="s">
        <v>90</v>
      </c>
      <c r="F7638" s="9">
        <f t="shared" si="270"/>
        <v>-31400000</v>
      </c>
      <c r="G7638" s="9">
        <v>-314</v>
      </c>
      <c r="H7638" s="10">
        <v>-34003060</v>
      </c>
      <c r="I7638" s="11">
        <f t="shared" si="267"/>
        <v>13763330353.713396</v>
      </c>
      <c r="J7638" s="11">
        <f t="shared" si="268"/>
        <v>134897</v>
      </c>
      <c r="K7638" s="11">
        <f t="shared" si="269"/>
        <v>102028.43913291916</v>
      </c>
      <c r="L7638" s="12">
        <f t="shared" si="271"/>
        <v>1966130.1122633852</v>
      </c>
      <c r="M7638" s="11">
        <f>COUNTIF(E$2:$E7638,E7638)</f>
        <v>733</v>
      </c>
      <c r="N7638" s="13"/>
      <c r="O7638" t="str">
        <f t="shared" si="272"/>
        <v/>
      </c>
    </row>
    <row r="7639" spans="1:15" hidden="1">
      <c r="A7639" s="41" t="s">
        <v>99</v>
      </c>
      <c r="B7639" s="46">
        <v>45785</v>
      </c>
      <c r="C7639" s="8" t="s">
        <v>13</v>
      </c>
      <c r="D7639" s="8" t="s">
        <v>14</v>
      </c>
      <c r="E7639" s="8" t="s">
        <v>14</v>
      </c>
      <c r="F7639" s="9">
        <f t="shared" si="270"/>
        <v>-4600000</v>
      </c>
      <c r="G7639" s="9">
        <v>-46</v>
      </c>
      <c r="H7639" s="10">
        <v>-4919746</v>
      </c>
      <c r="I7639" s="11">
        <f t="shared" si="267"/>
        <v>20123586444.307598</v>
      </c>
      <c r="J7639" s="11">
        <f t="shared" si="268"/>
        <v>199622</v>
      </c>
      <c r="K7639" s="11">
        <f t="shared" si="269"/>
        <v>100808.46021133741</v>
      </c>
      <c r="L7639" s="12">
        <f t="shared" si="271"/>
        <v>282556.83027847856</v>
      </c>
      <c r="M7639" s="11">
        <f>COUNTIF(E$2:$E7639,E7639)</f>
        <v>1058</v>
      </c>
      <c r="N7639" s="13"/>
      <c r="O7639" t="str">
        <f t="shared" si="272"/>
        <v/>
      </c>
    </row>
    <row r="7640" spans="1:15" hidden="1">
      <c r="A7640" s="41" t="s">
        <v>99</v>
      </c>
      <c r="B7640" s="46">
        <v>45785</v>
      </c>
      <c r="C7640" s="8" t="s">
        <v>13</v>
      </c>
      <c r="D7640" s="8" t="s">
        <v>90</v>
      </c>
      <c r="E7640" s="8" t="s">
        <v>90</v>
      </c>
      <c r="F7640" s="9">
        <f t="shared" si="270"/>
        <v>-23700000</v>
      </c>
      <c r="G7640" s="9">
        <v>-237</v>
      </c>
      <c r="H7640" s="10">
        <v>-25664730</v>
      </c>
      <c r="I7640" s="11">
        <f t="shared" si="267"/>
        <v>13739149613.638895</v>
      </c>
      <c r="J7640" s="11">
        <f t="shared" si="268"/>
        <v>134660</v>
      </c>
      <c r="K7640" s="11">
        <f t="shared" si="269"/>
        <v>102028.43913291916</v>
      </c>
      <c r="L7640" s="12">
        <f t="shared" si="271"/>
        <v>1483989.9254981615</v>
      </c>
      <c r="M7640" s="11">
        <f>COUNTIF(E$2:$E7640,E7640)</f>
        <v>734</v>
      </c>
      <c r="N7640" s="13"/>
      <c r="O7640" t="str">
        <f t="shared" si="272"/>
        <v/>
      </c>
    </row>
    <row r="7641" spans="1:15" hidden="1">
      <c r="A7641" s="41" t="s">
        <v>99</v>
      </c>
      <c r="B7641" s="46">
        <v>45785</v>
      </c>
      <c r="C7641" s="8" t="s">
        <v>13</v>
      </c>
      <c r="D7641" s="8" t="s">
        <v>90</v>
      </c>
      <c r="E7641" s="8" t="s">
        <v>90</v>
      </c>
      <c r="F7641" s="9">
        <f t="shared" si="270"/>
        <v>-2700000</v>
      </c>
      <c r="G7641" s="9">
        <v>-27</v>
      </c>
      <c r="H7641" s="10">
        <v>-2923830</v>
      </c>
      <c r="I7641" s="11">
        <f t="shared" si="267"/>
        <v>13736394845.782307</v>
      </c>
      <c r="J7641" s="11">
        <f t="shared" si="268"/>
        <v>134633</v>
      </c>
      <c r="K7641" s="11">
        <f t="shared" si="269"/>
        <v>102028.43913291916</v>
      </c>
      <c r="L7641" s="12">
        <f t="shared" si="271"/>
        <v>169062.1434111828</v>
      </c>
      <c r="M7641" s="11">
        <f>COUNTIF(E$2:$E7641,E7641)</f>
        <v>735</v>
      </c>
      <c r="N7641" s="13"/>
      <c r="O7641" t="str">
        <f t="shared" si="272"/>
        <v/>
      </c>
    </row>
    <row r="7642" spans="1:15" hidden="1">
      <c r="A7642" s="41" t="s">
        <v>99</v>
      </c>
      <c r="B7642" s="46">
        <v>45785</v>
      </c>
      <c r="C7642" s="8" t="s">
        <v>13</v>
      </c>
      <c r="D7642" s="8" t="s">
        <v>90</v>
      </c>
      <c r="E7642" s="8" t="s">
        <v>90</v>
      </c>
      <c r="F7642" s="9">
        <f t="shared" si="270"/>
        <v>-18400000</v>
      </c>
      <c r="G7642" s="9">
        <v>-184</v>
      </c>
      <c r="H7642" s="10">
        <v>-19925360</v>
      </c>
      <c r="I7642" s="11">
        <f t="shared" si="267"/>
        <v>13717621612.98185</v>
      </c>
      <c r="J7642" s="11">
        <f t="shared" si="268"/>
        <v>134449</v>
      </c>
      <c r="K7642" s="11">
        <f t="shared" si="269"/>
        <v>102028.43913291916</v>
      </c>
      <c r="L7642" s="12">
        <f t="shared" si="271"/>
        <v>1152127.1995428763</v>
      </c>
      <c r="M7642" s="11">
        <f>COUNTIF(E$2:$E7642,E7642)</f>
        <v>736</v>
      </c>
      <c r="N7642" s="13"/>
      <c r="O7642" t="str">
        <f t="shared" si="272"/>
        <v/>
      </c>
    </row>
    <row r="7643" spans="1:15" hidden="1">
      <c r="A7643" s="41" t="s">
        <v>99</v>
      </c>
      <c r="B7643" s="46">
        <v>45785</v>
      </c>
      <c r="C7643" s="8" t="s">
        <v>13</v>
      </c>
      <c r="D7643" s="8" t="s">
        <v>90</v>
      </c>
      <c r="E7643" s="8" t="s">
        <v>90</v>
      </c>
      <c r="F7643" s="9">
        <f t="shared" si="270"/>
        <v>-3300000</v>
      </c>
      <c r="G7643" s="9">
        <v>-33</v>
      </c>
      <c r="H7643" s="10">
        <v>-3573570</v>
      </c>
      <c r="I7643" s="11">
        <f t="shared" si="267"/>
        <v>13714254674.490463</v>
      </c>
      <c r="J7643" s="11">
        <f t="shared" si="268"/>
        <v>134416</v>
      </c>
      <c r="K7643" s="11">
        <f t="shared" si="269"/>
        <v>102028.43913291916</v>
      </c>
      <c r="L7643" s="12">
        <f t="shared" si="271"/>
        <v>206631.50861366792</v>
      </c>
      <c r="M7643" s="11">
        <f>COUNTIF(E$2:$E7643,E7643)</f>
        <v>737</v>
      </c>
      <c r="N7643" s="13"/>
      <c r="O7643" t="str">
        <f t="shared" si="272"/>
        <v/>
      </c>
    </row>
    <row r="7644" spans="1:15" hidden="1">
      <c r="A7644" s="41" t="s">
        <v>99</v>
      </c>
      <c r="B7644" s="46">
        <v>45785</v>
      </c>
      <c r="C7644" s="8" t="s">
        <v>13</v>
      </c>
      <c r="D7644" s="8" t="s">
        <v>90</v>
      </c>
      <c r="E7644" s="8" t="s">
        <v>90</v>
      </c>
      <c r="F7644" s="9">
        <f t="shared" si="270"/>
        <v>-4600000</v>
      </c>
      <c r="G7644" s="9">
        <v>-46</v>
      </c>
      <c r="H7644" s="10">
        <v>-4981340</v>
      </c>
      <c r="I7644" s="11">
        <f t="shared" si="267"/>
        <v>13709561366.290348</v>
      </c>
      <c r="J7644" s="11">
        <f t="shared" si="268"/>
        <v>134370</v>
      </c>
      <c r="K7644" s="11">
        <f t="shared" si="269"/>
        <v>102028.43913291916</v>
      </c>
      <c r="L7644" s="12">
        <f t="shared" si="271"/>
        <v>288031.79988571908</v>
      </c>
      <c r="M7644" s="11">
        <f>COUNTIF(E$2:$E7644,E7644)</f>
        <v>738</v>
      </c>
      <c r="N7644" s="13"/>
      <c r="O7644" t="str">
        <f t="shared" si="272"/>
        <v/>
      </c>
    </row>
    <row r="7645" spans="1:15" hidden="1">
      <c r="A7645" s="41" t="s">
        <v>99</v>
      </c>
      <c r="B7645" s="46">
        <v>45785</v>
      </c>
      <c r="C7645" s="8" t="s">
        <v>13</v>
      </c>
      <c r="D7645" s="8" t="s">
        <v>90</v>
      </c>
      <c r="E7645" s="8" t="s">
        <v>90</v>
      </c>
      <c r="F7645" s="9">
        <f t="shared" si="270"/>
        <v>-2700000</v>
      </c>
      <c r="G7645" s="9">
        <v>-27</v>
      </c>
      <c r="H7645" s="10">
        <v>-2923830</v>
      </c>
      <c r="I7645" s="11">
        <f t="shared" si="267"/>
        <v>13706806598.43376</v>
      </c>
      <c r="J7645" s="11">
        <f t="shared" si="268"/>
        <v>134343</v>
      </c>
      <c r="K7645" s="11">
        <f t="shared" si="269"/>
        <v>102028.43913291916</v>
      </c>
      <c r="L7645" s="12">
        <f t="shared" si="271"/>
        <v>169062.1434111828</v>
      </c>
      <c r="M7645" s="11">
        <f>COUNTIF(E$2:$E7645,E7645)</f>
        <v>739</v>
      </c>
      <c r="N7645" s="13"/>
      <c r="O7645" t="str">
        <f t="shared" si="272"/>
        <v/>
      </c>
    </row>
    <row r="7646" spans="1:15" hidden="1">
      <c r="A7646" s="41" t="s">
        <v>99</v>
      </c>
      <c r="B7646" s="46">
        <v>45785</v>
      </c>
      <c r="C7646" s="8" t="s">
        <v>13</v>
      </c>
      <c r="D7646" s="8" t="s">
        <v>90</v>
      </c>
      <c r="E7646" s="8" t="s">
        <v>90</v>
      </c>
      <c r="F7646" s="9">
        <f t="shared" si="270"/>
        <v>-9200000</v>
      </c>
      <c r="G7646" s="9">
        <v>-92</v>
      </c>
      <c r="H7646" s="10">
        <v>-9962680</v>
      </c>
      <c r="I7646" s="11">
        <f t="shared" si="267"/>
        <v>13697419982.033531</v>
      </c>
      <c r="J7646" s="11">
        <f t="shared" si="268"/>
        <v>134251</v>
      </c>
      <c r="K7646" s="11">
        <f t="shared" si="269"/>
        <v>102028.43913291916</v>
      </c>
      <c r="L7646" s="12">
        <f t="shared" si="271"/>
        <v>576063.59977143817</v>
      </c>
      <c r="M7646" s="11">
        <f>COUNTIF(E$2:$E7646,E7646)</f>
        <v>740</v>
      </c>
      <c r="N7646" s="13"/>
      <c r="O7646" t="str">
        <f t="shared" si="272"/>
        <v/>
      </c>
    </row>
    <row r="7647" spans="1:15" hidden="1">
      <c r="A7647" s="41" t="s">
        <v>99</v>
      </c>
      <c r="B7647" s="46">
        <v>45785</v>
      </c>
      <c r="C7647" s="8" t="s">
        <v>13</v>
      </c>
      <c r="D7647" s="8" t="s">
        <v>90</v>
      </c>
      <c r="E7647" s="8" t="s">
        <v>90</v>
      </c>
      <c r="F7647" s="9">
        <f t="shared" si="270"/>
        <v>-2700000</v>
      </c>
      <c r="G7647" s="9">
        <v>-27</v>
      </c>
      <c r="H7647" s="10">
        <v>-2923830</v>
      </c>
      <c r="I7647" s="11">
        <f t="shared" si="267"/>
        <v>13694665214.176943</v>
      </c>
      <c r="J7647" s="11">
        <f t="shared" si="268"/>
        <v>134224</v>
      </c>
      <c r="K7647" s="11">
        <f t="shared" si="269"/>
        <v>102028.43913291916</v>
      </c>
      <c r="L7647" s="12">
        <f t="shared" si="271"/>
        <v>169062.1434111828</v>
      </c>
      <c r="M7647" s="11">
        <f>COUNTIF(E$2:$E7647,E7647)</f>
        <v>741</v>
      </c>
      <c r="N7647" s="13"/>
      <c r="O7647" t="str">
        <f t="shared" si="272"/>
        <v/>
      </c>
    </row>
    <row r="7648" spans="1:15" hidden="1">
      <c r="A7648" s="41" t="s">
        <v>99</v>
      </c>
      <c r="B7648" s="46">
        <v>45785</v>
      </c>
      <c r="C7648" s="8" t="s">
        <v>13</v>
      </c>
      <c r="D7648" s="8" t="s">
        <v>15</v>
      </c>
      <c r="E7648" s="8" t="s">
        <v>15</v>
      </c>
      <c r="F7648" s="9">
        <f t="shared" si="270"/>
        <v>900000</v>
      </c>
      <c r="G7648" s="9">
        <v>9</v>
      </c>
      <c r="H7648" s="10">
        <v>970785</v>
      </c>
      <c r="I7648" s="11">
        <f t="shared" si="267"/>
        <v>15092370358.739105</v>
      </c>
      <c r="J7648" s="11">
        <f t="shared" si="268"/>
        <v>141026</v>
      </c>
      <c r="K7648" s="11">
        <f t="shared" si="269"/>
        <v>107018.35376979497</v>
      </c>
      <c r="L7648" s="12">
        <f t="shared" si="271"/>
        <v>0</v>
      </c>
      <c r="M7648" s="11">
        <f>COUNTIF(E$2:$E7648,E7648)</f>
        <v>3026</v>
      </c>
      <c r="N7648" s="13"/>
      <c r="O7648" t="str">
        <f t="shared" si="272"/>
        <v/>
      </c>
    </row>
    <row r="7649" spans="1:15" hidden="1">
      <c r="A7649" s="41" t="s">
        <v>99</v>
      </c>
      <c r="B7649" s="46">
        <v>45785</v>
      </c>
      <c r="C7649" s="8" t="s">
        <v>13</v>
      </c>
      <c r="D7649" s="8" t="s">
        <v>90</v>
      </c>
      <c r="E7649" s="8" t="s">
        <v>90</v>
      </c>
      <c r="F7649" s="9">
        <f t="shared" si="270"/>
        <v>-276800000</v>
      </c>
      <c r="G7649" s="9">
        <v>-2768</v>
      </c>
      <c r="H7649" s="10">
        <v>-299746720</v>
      </c>
      <c r="I7649" s="11">
        <f t="shared" si="267"/>
        <v>13412250494.657022</v>
      </c>
      <c r="J7649" s="11">
        <f t="shared" si="268"/>
        <v>131456</v>
      </c>
      <c r="K7649" s="11">
        <f t="shared" si="269"/>
        <v>102028.43913291916</v>
      </c>
      <c r="L7649" s="12">
        <f t="shared" si="271"/>
        <v>17332000.48007977</v>
      </c>
      <c r="M7649" s="11">
        <f>COUNTIF(E$2:$E7649,E7649)</f>
        <v>742</v>
      </c>
      <c r="N7649" s="13"/>
      <c r="O7649" t="str">
        <f t="shared" si="272"/>
        <v/>
      </c>
    </row>
    <row r="7650" spans="1:15" hidden="1">
      <c r="A7650" s="41" t="s">
        <v>99</v>
      </c>
      <c r="B7650" s="46">
        <v>45785</v>
      </c>
      <c r="C7650" s="8" t="s">
        <v>13</v>
      </c>
      <c r="D7650" s="8" t="s">
        <v>90</v>
      </c>
      <c r="E7650" s="8" t="s">
        <v>90</v>
      </c>
      <c r="F7650" s="9">
        <f t="shared" si="270"/>
        <v>-2600000</v>
      </c>
      <c r="G7650" s="9">
        <v>-26</v>
      </c>
      <c r="H7650" s="10">
        <v>-2815540</v>
      </c>
      <c r="I7650" s="11">
        <f t="shared" si="267"/>
        <v>13409597755.239567</v>
      </c>
      <c r="J7650" s="11">
        <f t="shared" si="268"/>
        <v>131430</v>
      </c>
      <c r="K7650" s="11">
        <f t="shared" si="269"/>
        <v>102028.43913291916</v>
      </c>
      <c r="L7650" s="12">
        <f t="shared" si="271"/>
        <v>162800.58254410187</v>
      </c>
      <c r="M7650" s="11">
        <f>COUNTIF(E$2:$E7650,E7650)</f>
        <v>743</v>
      </c>
      <c r="N7650" s="13"/>
      <c r="O7650" t="str">
        <f t="shared" si="272"/>
        <v/>
      </c>
    </row>
    <row r="7651" spans="1:15" hidden="1">
      <c r="A7651" s="41" t="s">
        <v>99</v>
      </c>
      <c r="B7651" s="46">
        <v>45785</v>
      </c>
      <c r="C7651" s="8" t="s">
        <v>13</v>
      </c>
      <c r="D7651" s="8" t="s">
        <v>90</v>
      </c>
      <c r="E7651" s="8" t="s">
        <v>90</v>
      </c>
      <c r="F7651" s="9">
        <f t="shared" si="270"/>
        <v>900000</v>
      </c>
      <c r="G7651" s="9">
        <v>9</v>
      </c>
      <c r="H7651" s="10">
        <v>971964</v>
      </c>
      <c r="I7651" s="11">
        <f t="shared" si="267"/>
        <v>13410569719.239567</v>
      </c>
      <c r="J7651" s="11">
        <f t="shared" si="268"/>
        <v>131439</v>
      </c>
      <c r="K7651" s="11">
        <f t="shared" si="269"/>
        <v>102028.84774868621</v>
      </c>
      <c r="L7651" s="12">
        <f t="shared" si="271"/>
        <v>0</v>
      </c>
      <c r="M7651" s="11">
        <f>COUNTIF(E$2:$E7651,E7651)</f>
        <v>744</v>
      </c>
      <c r="N7651" s="13"/>
      <c r="O7651" t="str">
        <f t="shared" si="272"/>
        <v/>
      </c>
    </row>
    <row r="7652" spans="1:15" hidden="1">
      <c r="A7652" s="41" t="s">
        <v>99</v>
      </c>
      <c r="B7652" s="46">
        <v>45785</v>
      </c>
      <c r="C7652" s="8" t="s">
        <v>13</v>
      </c>
      <c r="D7652" s="8" t="s">
        <v>90</v>
      </c>
      <c r="E7652" s="8" t="s">
        <v>90</v>
      </c>
      <c r="F7652" s="9">
        <f t="shared" si="270"/>
        <v>1800000</v>
      </c>
      <c r="G7652" s="9">
        <v>18</v>
      </c>
      <c r="H7652" s="10">
        <v>1948338</v>
      </c>
      <c r="I7652" s="11">
        <f t="shared" si="267"/>
        <v>13412518057.239567</v>
      </c>
      <c r="J7652" s="11">
        <f t="shared" si="268"/>
        <v>131457</v>
      </c>
      <c r="K7652" s="11">
        <f t="shared" si="269"/>
        <v>102029.69835946025</v>
      </c>
      <c r="L7652" s="12">
        <f t="shared" si="271"/>
        <v>0</v>
      </c>
      <c r="M7652" s="11">
        <f>COUNTIF(E$2:$E7652,E7652)</f>
        <v>745</v>
      </c>
      <c r="N7652" s="13"/>
      <c r="O7652" t="str">
        <f t="shared" si="272"/>
        <v/>
      </c>
    </row>
    <row r="7653" spans="1:15" hidden="1">
      <c r="A7653" s="41" t="s">
        <v>99</v>
      </c>
      <c r="B7653" s="46">
        <v>45785</v>
      </c>
      <c r="C7653" s="8" t="s">
        <v>13</v>
      </c>
      <c r="D7653" s="8" t="s">
        <v>90</v>
      </c>
      <c r="E7653" s="8" t="s">
        <v>90</v>
      </c>
      <c r="F7653" s="9">
        <f t="shared" si="270"/>
        <v>-64600000</v>
      </c>
      <c r="G7653" s="9">
        <v>-646</v>
      </c>
      <c r="H7653" s="10">
        <v>-69955340</v>
      </c>
      <c r="I7653" s="11">
        <f t="shared" si="267"/>
        <v>13346606872.099356</v>
      </c>
      <c r="J7653" s="11">
        <f t="shared" si="268"/>
        <v>130811</v>
      </c>
      <c r="K7653" s="11">
        <f t="shared" si="269"/>
        <v>102029.69835946025</v>
      </c>
      <c r="L7653" s="12">
        <f t="shared" si="271"/>
        <v>4044154.8597886786</v>
      </c>
      <c r="M7653" s="11">
        <f>COUNTIF(E$2:$E7653,E7653)</f>
        <v>746</v>
      </c>
      <c r="N7653" s="13"/>
      <c r="O7653" t="str">
        <f t="shared" si="272"/>
        <v/>
      </c>
    </row>
    <row r="7654" spans="1:15" hidden="1">
      <c r="A7654" s="41" t="s">
        <v>99</v>
      </c>
      <c r="B7654" s="46">
        <v>45785</v>
      </c>
      <c r="C7654" s="8" t="s">
        <v>13</v>
      </c>
      <c r="D7654" s="8" t="s">
        <v>90</v>
      </c>
      <c r="E7654" s="8" t="s">
        <v>90</v>
      </c>
      <c r="F7654" s="9">
        <f t="shared" si="270"/>
        <v>-900000</v>
      </c>
      <c r="G7654" s="9">
        <v>-9</v>
      </c>
      <c r="H7654" s="10">
        <v>-974610</v>
      </c>
      <c r="I7654" s="11">
        <f t="shared" si="267"/>
        <v>13345688604.814121</v>
      </c>
      <c r="J7654" s="11">
        <f t="shared" si="268"/>
        <v>130802</v>
      </c>
      <c r="K7654" s="11">
        <f t="shared" si="269"/>
        <v>102029.69835946025</v>
      </c>
      <c r="L7654" s="12">
        <f t="shared" si="271"/>
        <v>56342.714764857781</v>
      </c>
      <c r="M7654" s="11">
        <f>COUNTIF(E$2:$E7654,E7654)</f>
        <v>747</v>
      </c>
      <c r="N7654" s="13"/>
      <c r="O7654" t="str">
        <f t="shared" si="272"/>
        <v/>
      </c>
    </row>
    <row r="7655" spans="1:15" hidden="1">
      <c r="A7655" s="41" t="s">
        <v>99</v>
      </c>
      <c r="B7655" s="46">
        <v>45785</v>
      </c>
      <c r="C7655" s="8" t="s">
        <v>13</v>
      </c>
      <c r="D7655" s="8" t="s">
        <v>90</v>
      </c>
      <c r="E7655" s="8" t="s">
        <v>90</v>
      </c>
      <c r="F7655" s="9">
        <f t="shared" si="270"/>
        <v>-900000</v>
      </c>
      <c r="G7655" s="9">
        <v>-9</v>
      </c>
      <c r="H7655" s="10">
        <v>-974610</v>
      </c>
      <c r="I7655" s="11">
        <f t="shared" ref="I7655:I7718" si="273">IF(H7655&gt;=0,IF(M7655=1,H7655,SUMIFS(I:I,E:E,E7655,M:M,M7655-1)+H7655),SUMIFS(I:I,E:E,E7655,M:M,M7655-1)+K7655*G7655)</f>
        <v>13344770337.528887</v>
      </c>
      <c r="J7655" s="11">
        <f t="shared" ref="J7655:J7718" si="274">IF(M7655=1,G7655,SUMIFS($J:$J,$E:$E,E7655,$M:$M,M7655-1)+G7655)</f>
        <v>130793</v>
      </c>
      <c r="K7655" s="11">
        <f t="shared" ref="K7655:K7718" si="275">IF(H7655&gt;=0,I7655/J7655,SUMIFS($K:$K,$E:$E,E7655,$M:$M,M7655-1))</f>
        <v>102029.69835946025</v>
      </c>
      <c r="L7655" s="12">
        <f t="shared" si="271"/>
        <v>56342.714764857781</v>
      </c>
      <c r="M7655" s="11">
        <f>COUNTIF(E$2:$E7655,E7655)</f>
        <v>748</v>
      </c>
      <c r="N7655" s="13"/>
      <c r="O7655" t="str">
        <f t="shared" si="272"/>
        <v/>
      </c>
    </row>
    <row r="7656" spans="1:15" hidden="1">
      <c r="A7656" s="41" t="s">
        <v>99</v>
      </c>
      <c r="B7656" s="46">
        <v>45785</v>
      </c>
      <c r="C7656" s="8" t="s">
        <v>13</v>
      </c>
      <c r="D7656" s="8" t="s">
        <v>90</v>
      </c>
      <c r="E7656" s="8" t="s">
        <v>90</v>
      </c>
      <c r="F7656" s="9">
        <f t="shared" ref="F7656:F7719" si="276">100000*G7656</f>
        <v>-900000</v>
      </c>
      <c r="G7656" s="9">
        <v>-9</v>
      </c>
      <c r="H7656" s="10">
        <v>-974610</v>
      </c>
      <c r="I7656" s="11">
        <f t="shared" si="273"/>
        <v>13343852070.243652</v>
      </c>
      <c r="J7656" s="11">
        <f t="shared" si="274"/>
        <v>130784</v>
      </c>
      <c r="K7656" s="11">
        <f t="shared" si="275"/>
        <v>102029.69835946025</v>
      </c>
      <c r="L7656" s="12">
        <f t="shared" ref="L7656:L7719" si="277">IF(G7656&lt;0,K7656*G7656-H7656,0)</f>
        <v>56342.714764857781</v>
      </c>
      <c r="M7656" s="11">
        <f>COUNTIF(E$2:$E7656,E7656)</f>
        <v>749</v>
      </c>
      <c r="N7656" s="13"/>
      <c r="O7656" t="str">
        <f t="shared" si="272"/>
        <v/>
      </c>
    </row>
    <row r="7657" spans="1:15" hidden="1">
      <c r="A7657" s="41" t="s">
        <v>99</v>
      </c>
      <c r="B7657" s="46">
        <v>45785</v>
      </c>
      <c r="C7657" s="8" t="s">
        <v>13</v>
      </c>
      <c r="D7657" s="8" t="s">
        <v>90</v>
      </c>
      <c r="E7657" s="8" t="s">
        <v>90</v>
      </c>
      <c r="F7657" s="9">
        <f t="shared" si="276"/>
        <v>-92200000</v>
      </c>
      <c r="G7657" s="9">
        <v>-922</v>
      </c>
      <c r="H7657" s="10">
        <v>-99843380</v>
      </c>
      <c r="I7657" s="11">
        <f t="shared" si="273"/>
        <v>13249780688.35623</v>
      </c>
      <c r="J7657" s="11">
        <f t="shared" si="274"/>
        <v>129862</v>
      </c>
      <c r="K7657" s="11">
        <f t="shared" si="275"/>
        <v>102029.69835946025</v>
      </c>
      <c r="L7657" s="12">
        <f t="shared" si="277"/>
        <v>5771998.112577647</v>
      </c>
      <c r="M7657" s="11">
        <f>COUNTIF(E$2:$E7657,E7657)</f>
        <v>750</v>
      </c>
      <c r="N7657" s="13"/>
      <c r="O7657" t="str">
        <f t="shared" si="272"/>
        <v/>
      </c>
    </row>
    <row r="7658" spans="1:15" hidden="1">
      <c r="A7658" s="41" t="s">
        <v>99</v>
      </c>
      <c r="B7658" s="46">
        <v>45785</v>
      </c>
      <c r="C7658" s="8" t="s">
        <v>13</v>
      </c>
      <c r="D7658" s="8" t="s">
        <v>15</v>
      </c>
      <c r="E7658" s="8" t="s">
        <v>15</v>
      </c>
      <c r="F7658" s="9">
        <f t="shared" si="276"/>
        <v>1800000</v>
      </c>
      <c r="G7658" s="9">
        <v>18</v>
      </c>
      <c r="H7658" s="10">
        <v>1942272</v>
      </c>
      <c r="I7658" s="11">
        <f t="shared" si="273"/>
        <v>15094312630.739105</v>
      </c>
      <c r="J7658" s="11">
        <f t="shared" si="274"/>
        <v>141044</v>
      </c>
      <c r="K7658" s="11">
        <f t="shared" si="275"/>
        <v>107018.46679574533</v>
      </c>
      <c r="L7658" s="12">
        <f t="shared" si="277"/>
        <v>0</v>
      </c>
      <c r="M7658" s="11">
        <f>COUNTIF(E$2:$E7658,E7658)</f>
        <v>3027</v>
      </c>
      <c r="N7658" s="13"/>
      <c r="O7658" t="str">
        <f t="shared" si="272"/>
        <v/>
      </c>
    </row>
    <row r="7659" spans="1:15" hidden="1">
      <c r="A7659" s="41" t="s">
        <v>99</v>
      </c>
      <c r="B7659" s="46">
        <v>45785</v>
      </c>
      <c r="C7659" s="8" t="s">
        <v>13</v>
      </c>
      <c r="D7659" s="8" t="s">
        <v>15</v>
      </c>
      <c r="E7659" s="8" t="s">
        <v>15</v>
      </c>
      <c r="F7659" s="9">
        <f t="shared" si="276"/>
        <v>4600000</v>
      </c>
      <c r="G7659" s="9">
        <v>46</v>
      </c>
      <c r="H7659" s="10">
        <v>4966068</v>
      </c>
      <c r="I7659" s="11">
        <f t="shared" si="273"/>
        <v>15099278698.739105</v>
      </c>
      <c r="J7659" s="11">
        <f t="shared" si="274"/>
        <v>141090</v>
      </c>
      <c r="K7659" s="11">
        <f t="shared" si="275"/>
        <v>107018.77311460135</v>
      </c>
      <c r="L7659" s="12">
        <f t="shared" si="277"/>
        <v>0</v>
      </c>
      <c r="M7659" s="11">
        <f>COUNTIF(E$2:$E7659,E7659)</f>
        <v>3028</v>
      </c>
      <c r="N7659" s="13"/>
      <c r="O7659" t="str">
        <f t="shared" si="272"/>
        <v/>
      </c>
    </row>
    <row r="7660" spans="1:15" hidden="1">
      <c r="A7660" s="41" t="s">
        <v>99</v>
      </c>
      <c r="B7660" s="46">
        <v>45785</v>
      </c>
      <c r="C7660" s="8" t="s">
        <v>13</v>
      </c>
      <c r="D7660" s="8" t="s">
        <v>90</v>
      </c>
      <c r="E7660" s="8" t="s">
        <v>90</v>
      </c>
      <c r="F7660" s="9">
        <f t="shared" si="276"/>
        <v>-9200000</v>
      </c>
      <c r="G7660" s="9">
        <v>-92</v>
      </c>
      <c r="H7660" s="10">
        <v>-9962680</v>
      </c>
      <c r="I7660" s="11">
        <f t="shared" si="273"/>
        <v>13240393956.107159</v>
      </c>
      <c r="J7660" s="11">
        <f t="shared" si="274"/>
        <v>129770</v>
      </c>
      <c r="K7660" s="11">
        <f t="shared" si="275"/>
        <v>102029.69835946025</v>
      </c>
      <c r="L7660" s="12">
        <f t="shared" si="277"/>
        <v>575947.75092965737</v>
      </c>
      <c r="M7660" s="11">
        <f>COUNTIF(E$2:$E7660,E7660)</f>
        <v>751</v>
      </c>
      <c r="N7660" s="13"/>
      <c r="O7660" t="str">
        <f t="shared" si="272"/>
        <v/>
      </c>
    </row>
    <row r="7661" spans="1:15" hidden="1">
      <c r="A7661" s="41" t="s">
        <v>99</v>
      </c>
      <c r="B7661" s="46">
        <v>45785</v>
      </c>
      <c r="C7661" s="8" t="s">
        <v>13</v>
      </c>
      <c r="D7661" s="8" t="s">
        <v>90</v>
      </c>
      <c r="E7661" s="8" t="s">
        <v>90</v>
      </c>
      <c r="F7661" s="9">
        <f t="shared" si="276"/>
        <v>-900000</v>
      </c>
      <c r="G7661" s="9">
        <v>-9</v>
      </c>
      <c r="H7661" s="10">
        <v>-974610</v>
      </c>
      <c r="I7661" s="11">
        <f t="shared" si="273"/>
        <v>13239475688.821924</v>
      </c>
      <c r="J7661" s="11">
        <f t="shared" si="274"/>
        <v>129761</v>
      </c>
      <c r="K7661" s="11">
        <f t="shared" si="275"/>
        <v>102029.69835946025</v>
      </c>
      <c r="L7661" s="12">
        <f t="shared" si="277"/>
        <v>56342.714764857781</v>
      </c>
      <c r="M7661" s="11">
        <f>COUNTIF(E$2:$E7661,E7661)</f>
        <v>752</v>
      </c>
      <c r="N7661" s="13"/>
      <c r="O7661" t="str">
        <f t="shared" si="272"/>
        <v/>
      </c>
    </row>
    <row r="7662" spans="1:15" hidden="1">
      <c r="A7662" s="41" t="s">
        <v>99</v>
      </c>
      <c r="B7662" s="46">
        <v>45785</v>
      </c>
      <c r="C7662" s="8" t="s">
        <v>13</v>
      </c>
      <c r="D7662" s="8" t="s">
        <v>14</v>
      </c>
      <c r="E7662" s="8" t="s">
        <v>14</v>
      </c>
      <c r="F7662" s="9">
        <f t="shared" si="276"/>
        <v>-2400000</v>
      </c>
      <c r="G7662" s="9">
        <v>-24</v>
      </c>
      <c r="H7662" s="10">
        <v>-2566824</v>
      </c>
      <c r="I7662" s="11">
        <f t="shared" si="273"/>
        <v>20121167041.262527</v>
      </c>
      <c r="J7662" s="11">
        <f t="shared" si="274"/>
        <v>199598</v>
      </c>
      <c r="K7662" s="11">
        <f t="shared" si="275"/>
        <v>100808.46021133741</v>
      </c>
      <c r="L7662" s="12">
        <f t="shared" si="277"/>
        <v>147420.9549279022</v>
      </c>
      <c r="M7662" s="11">
        <f>COUNTIF(E$2:$E7662,E7662)</f>
        <v>1059</v>
      </c>
      <c r="N7662" s="13"/>
      <c r="O7662" t="str">
        <f t="shared" si="272"/>
        <v/>
      </c>
    </row>
    <row r="7663" spans="1:15" hidden="1">
      <c r="A7663" s="41" t="s">
        <v>99</v>
      </c>
      <c r="B7663" s="46">
        <v>45785</v>
      </c>
      <c r="C7663" s="8" t="s">
        <v>13</v>
      </c>
      <c r="D7663" s="8" t="s">
        <v>90</v>
      </c>
      <c r="E7663" s="8" t="s">
        <v>90</v>
      </c>
      <c r="F7663" s="9">
        <f t="shared" si="276"/>
        <v>-6500000</v>
      </c>
      <c r="G7663" s="9">
        <v>-65</v>
      </c>
      <c r="H7663" s="10">
        <v>-7038850</v>
      </c>
      <c r="I7663" s="11">
        <f t="shared" si="273"/>
        <v>13232843758.428558</v>
      </c>
      <c r="J7663" s="11">
        <f t="shared" si="274"/>
        <v>129696</v>
      </c>
      <c r="K7663" s="11">
        <f t="shared" si="275"/>
        <v>102029.69835946025</v>
      </c>
      <c r="L7663" s="12">
        <f t="shared" si="277"/>
        <v>406919.60663508344</v>
      </c>
      <c r="M7663" s="11">
        <f>COUNTIF(E$2:$E7663,E7663)</f>
        <v>753</v>
      </c>
      <c r="N7663" s="13"/>
      <c r="O7663" t="str">
        <f t="shared" si="272"/>
        <v/>
      </c>
    </row>
    <row r="7664" spans="1:15" hidden="1">
      <c r="A7664" s="41" t="s">
        <v>99</v>
      </c>
      <c r="B7664" s="46">
        <v>45785</v>
      </c>
      <c r="C7664" s="8" t="s">
        <v>13</v>
      </c>
      <c r="D7664" s="8" t="s">
        <v>90</v>
      </c>
      <c r="E7664" s="8" t="s">
        <v>90</v>
      </c>
      <c r="F7664" s="9">
        <f t="shared" si="276"/>
        <v>-9300000</v>
      </c>
      <c r="G7664" s="9">
        <v>-93</v>
      </c>
      <c r="H7664" s="10">
        <v>-10070970</v>
      </c>
      <c r="I7664" s="11">
        <f t="shared" si="273"/>
        <v>13223354996.481129</v>
      </c>
      <c r="J7664" s="11">
        <f t="shared" si="274"/>
        <v>129603</v>
      </c>
      <c r="K7664" s="11">
        <f t="shared" si="275"/>
        <v>102029.69835946025</v>
      </c>
      <c r="L7664" s="12">
        <f t="shared" si="277"/>
        <v>582208.05257019587</v>
      </c>
      <c r="M7664" s="11">
        <f>COUNTIF(E$2:$E7664,E7664)</f>
        <v>754</v>
      </c>
      <c r="N7664" s="13"/>
      <c r="O7664" t="str">
        <f t="shared" si="272"/>
        <v/>
      </c>
    </row>
    <row r="7665" spans="1:15" hidden="1">
      <c r="A7665" s="41" t="s">
        <v>99</v>
      </c>
      <c r="B7665" s="46">
        <v>45785</v>
      </c>
      <c r="C7665" s="8" t="s">
        <v>13</v>
      </c>
      <c r="D7665" s="8" t="s">
        <v>90</v>
      </c>
      <c r="E7665" s="8" t="s">
        <v>90</v>
      </c>
      <c r="F7665" s="9">
        <f t="shared" si="276"/>
        <v>-11600000</v>
      </c>
      <c r="G7665" s="9">
        <v>-116</v>
      </c>
      <c r="H7665" s="10">
        <v>-12561640</v>
      </c>
      <c r="I7665" s="11">
        <f t="shared" si="273"/>
        <v>13211519551.471432</v>
      </c>
      <c r="J7665" s="11">
        <f t="shared" si="274"/>
        <v>129487</v>
      </c>
      <c r="K7665" s="11">
        <f t="shared" si="275"/>
        <v>102029.69835946025</v>
      </c>
      <c r="L7665" s="12">
        <f t="shared" si="277"/>
        <v>726194.99030261114</v>
      </c>
      <c r="M7665" s="11">
        <f>COUNTIF(E$2:$E7665,E7665)</f>
        <v>755</v>
      </c>
      <c r="N7665" s="13"/>
      <c r="O7665" t="str">
        <f t="shared" si="272"/>
        <v/>
      </c>
    </row>
    <row r="7666" spans="1:15" hidden="1">
      <c r="A7666" s="41" t="s">
        <v>99</v>
      </c>
      <c r="B7666" s="46">
        <v>45785</v>
      </c>
      <c r="C7666" s="8" t="s">
        <v>13</v>
      </c>
      <c r="D7666" s="8" t="s">
        <v>90</v>
      </c>
      <c r="E7666" s="8" t="s">
        <v>90</v>
      </c>
      <c r="F7666" s="9">
        <f t="shared" si="276"/>
        <v>-13800000</v>
      </c>
      <c r="G7666" s="9">
        <v>-138</v>
      </c>
      <c r="H7666" s="10">
        <v>-14944020</v>
      </c>
      <c r="I7666" s="11">
        <f t="shared" si="273"/>
        <v>13197439453.097826</v>
      </c>
      <c r="J7666" s="11">
        <f t="shared" si="274"/>
        <v>129349</v>
      </c>
      <c r="K7666" s="11">
        <f t="shared" si="275"/>
        <v>102029.69835946025</v>
      </c>
      <c r="L7666" s="12">
        <f t="shared" si="277"/>
        <v>863921.62639448605</v>
      </c>
      <c r="M7666" s="11">
        <f>COUNTIF(E$2:$E7666,E7666)</f>
        <v>756</v>
      </c>
      <c r="N7666" s="13"/>
      <c r="O7666" t="str">
        <f t="shared" si="272"/>
        <v/>
      </c>
    </row>
    <row r="7667" spans="1:15" hidden="1">
      <c r="A7667" s="41" t="s">
        <v>99</v>
      </c>
      <c r="B7667" s="46">
        <v>45785</v>
      </c>
      <c r="C7667" s="8" t="s">
        <v>13</v>
      </c>
      <c r="D7667" s="8" t="s">
        <v>90</v>
      </c>
      <c r="E7667" s="8" t="s">
        <v>90</v>
      </c>
      <c r="F7667" s="9">
        <f t="shared" si="276"/>
        <v>-1000000</v>
      </c>
      <c r="G7667" s="9">
        <v>-10</v>
      </c>
      <c r="H7667" s="10">
        <v>-1082900</v>
      </c>
      <c r="I7667" s="11">
        <f t="shared" si="273"/>
        <v>13196419156.114231</v>
      </c>
      <c r="J7667" s="11">
        <f t="shared" si="274"/>
        <v>129339</v>
      </c>
      <c r="K7667" s="11">
        <f t="shared" si="275"/>
        <v>102029.69835946025</v>
      </c>
      <c r="L7667" s="12">
        <f t="shared" si="277"/>
        <v>62603.01640539756</v>
      </c>
      <c r="M7667" s="11">
        <f>COUNTIF(E$2:$E7667,E7667)</f>
        <v>757</v>
      </c>
      <c r="N7667" s="13"/>
      <c r="O7667" t="str">
        <f t="shared" si="272"/>
        <v/>
      </c>
    </row>
    <row r="7668" spans="1:15" hidden="1">
      <c r="A7668" s="41" t="s">
        <v>99</v>
      </c>
      <c r="B7668" s="46">
        <v>45785</v>
      </c>
      <c r="C7668" s="8" t="s">
        <v>13</v>
      </c>
      <c r="D7668" s="8" t="s">
        <v>15</v>
      </c>
      <c r="E7668" s="8" t="s">
        <v>15</v>
      </c>
      <c r="F7668" s="9">
        <f t="shared" si="276"/>
        <v>1300000</v>
      </c>
      <c r="G7668" s="9">
        <v>13</v>
      </c>
      <c r="H7668" s="10">
        <v>1402245</v>
      </c>
      <c r="I7668" s="11">
        <f t="shared" si="273"/>
        <v>15100680943.739105</v>
      </c>
      <c r="J7668" s="11">
        <f t="shared" si="274"/>
        <v>141103</v>
      </c>
      <c r="K7668" s="11">
        <f t="shared" si="275"/>
        <v>107018.85107856747</v>
      </c>
      <c r="L7668" s="12">
        <f t="shared" si="277"/>
        <v>0</v>
      </c>
      <c r="M7668" s="11">
        <f>COUNTIF(E$2:$E7668,E7668)</f>
        <v>3029</v>
      </c>
      <c r="N7668" s="13"/>
      <c r="O7668" t="str">
        <f t="shared" si="272"/>
        <v/>
      </c>
    </row>
    <row r="7669" spans="1:15" hidden="1">
      <c r="A7669" s="41" t="s">
        <v>99</v>
      </c>
      <c r="B7669" s="46">
        <v>45785</v>
      </c>
      <c r="C7669" s="8" t="s">
        <v>13</v>
      </c>
      <c r="D7669" s="8" t="s">
        <v>15</v>
      </c>
      <c r="E7669" s="8" t="s">
        <v>15</v>
      </c>
      <c r="F7669" s="9">
        <f t="shared" si="276"/>
        <v>3500000</v>
      </c>
      <c r="G7669" s="9">
        <v>35</v>
      </c>
      <c r="H7669" s="10">
        <v>3783150</v>
      </c>
      <c r="I7669" s="11">
        <f t="shared" si="273"/>
        <v>15104464093.739105</v>
      </c>
      <c r="J7669" s="11">
        <f t="shared" si="274"/>
        <v>141138</v>
      </c>
      <c r="K7669" s="11">
        <f t="shared" si="275"/>
        <v>107019.11670662122</v>
      </c>
      <c r="L7669" s="12">
        <f t="shared" si="277"/>
        <v>0</v>
      </c>
      <c r="M7669" s="11">
        <f>COUNTIF(E$2:$E7669,E7669)</f>
        <v>3030</v>
      </c>
      <c r="N7669" s="13"/>
      <c r="O7669" t="str">
        <f t="shared" si="272"/>
        <v/>
      </c>
    </row>
    <row r="7670" spans="1:15" hidden="1">
      <c r="A7670" s="41" t="s">
        <v>99</v>
      </c>
      <c r="B7670" s="46">
        <v>45785</v>
      </c>
      <c r="C7670" s="8" t="s">
        <v>13</v>
      </c>
      <c r="D7670" s="8" t="s">
        <v>46</v>
      </c>
      <c r="E7670" s="8" t="s">
        <v>46</v>
      </c>
      <c r="F7670" s="9">
        <f t="shared" si="276"/>
        <v>900000</v>
      </c>
      <c r="G7670" s="9">
        <v>9</v>
      </c>
      <c r="H7670" s="10">
        <v>993321</v>
      </c>
      <c r="I7670" s="11">
        <f t="shared" si="273"/>
        <v>4616066124.515729</v>
      </c>
      <c r="J7670" s="11">
        <f t="shared" si="274"/>
        <v>42398</v>
      </c>
      <c r="K7670" s="11">
        <f t="shared" si="275"/>
        <v>108874.61966403437</v>
      </c>
      <c r="L7670" s="12">
        <f t="shared" si="277"/>
        <v>0</v>
      </c>
      <c r="M7670" s="11">
        <f>COUNTIF(E$2:$E7670,E7670)</f>
        <v>2804</v>
      </c>
      <c r="N7670" s="13"/>
      <c r="O7670" t="str">
        <f t="shared" si="272"/>
        <v/>
      </c>
    </row>
    <row r="7671" spans="1:15" hidden="1">
      <c r="A7671" s="41" t="s">
        <v>99</v>
      </c>
      <c r="B7671" s="46">
        <v>45785</v>
      </c>
      <c r="C7671" s="8" t="s">
        <v>13</v>
      </c>
      <c r="D7671" s="8" t="s">
        <v>90</v>
      </c>
      <c r="E7671" s="8" t="s">
        <v>90</v>
      </c>
      <c r="F7671" s="9">
        <f t="shared" si="276"/>
        <v>-9500000</v>
      </c>
      <c r="G7671" s="9">
        <v>-95</v>
      </c>
      <c r="H7671" s="10">
        <v>-10287550</v>
      </c>
      <c r="I7671" s="11">
        <f t="shared" si="273"/>
        <v>13186726334.770082</v>
      </c>
      <c r="J7671" s="11">
        <f t="shared" si="274"/>
        <v>129244</v>
      </c>
      <c r="K7671" s="11">
        <f t="shared" si="275"/>
        <v>102029.69835946025</v>
      </c>
      <c r="L7671" s="12">
        <f t="shared" si="277"/>
        <v>594728.65585127659</v>
      </c>
      <c r="M7671" s="11">
        <f>COUNTIF(E$2:$E7671,E7671)</f>
        <v>758</v>
      </c>
      <c r="N7671" s="13"/>
      <c r="O7671" t="str">
        <f t="shared" si="272"/>
        <v/>
      </c>
    </row>
    <row r="7672" spans="1:15" hidden="1">
      <c r="A7672" s="41" t="s">
        <v>99</v>
      </c>
      <c r="B7672" s="46">
        <v>45785</v>
      </c>
      <c r="C7672" s="8" t="s">
        <v>13</v>
      </c>
      <c r="D7672" s="8" t="s">
        <v>90</v>
      </c>
      <c r="E7672" s="8" t="s">
        <v>90</v>
      </c>
      <c r="F7672" s="9">
        <f t="shared" si="276"/>
        <v>-184500000</v>
      </c>
      <c r="G7672" s="9">
        <v>-1845</v>
      </c>
      <c r="H7672" s="10">
        <v>-199795050</v>
      </c>
      <c r="I7672" s="11">
        <f t="shared" si="273"/>
        <v>12998481541.296879</v>
      </c>
      <c r="J7672" s="11">
        <f t="shared" si="274"/>
        <v>127399</v>
      </c>
      <c r="K7672" s="11">
        <f t="shared" si="275"/>
        <v>102029.69835946025</v>
      </c>
      <c r="L7672" s="12">
        <f t="shared" si="277"/>
        <v>11550256.526795834</v>
      </c>
      <c r="M7672" s="11">
        <f>COUNTIF(E$2:$E7672,E7672)</f>
        <v>759</v>
      </c>
      <c r="N7672" s="13"/>
      <c r="O7672" t="str">
        <f t="shared" si="272"/>
        <v/>
      </c>
    </row>
    <row r="7673" spans="1:15" hidden="1">
      <c r="A7673" s="41" t="s">
        <v>99</v>
      </c>
      <c r="B7673" s="46">
        <v>45785</v>
      </c>
      <c r="C7673" s="8" t="s">
        <v>13</v>
      </c>
      <c r="D7673" s="8" t="s">
        <v>90</v>
      </c>
      <c r="E7673" s="8" t="s">
        <v>90</v>
      </c>
      <c r="F7673" s="9">
        <f t="shared" si="276"/>
        <v>-98700000</v>
      </c>
      <c r="G7673" s="9">
        <v>-987</v>
      </c>
      <c r="H7673" s="10">
        <v>-106882230</v>
      </c>
      <c r="I7673" s="11">
        <f t="shared" si="273"/>
        <v>12897778229.016092</v>
      </c>
      <c r="J7673" s="11">
        <f t="shared" si="274"/>
        <v>126412</v>
      </c>
      <c r="K7673" s="11">
        <f t="shared" si="275"/>
        <v>102029.69835946025</v>
      </c>
      <c r="L7673" s="12">
        <f t="shared" si="277"/>
        <v>6178917.7192127407</v>
      </c>
      <c r="M7673" s="11">
        <f>COUNTIF(E$2:$E7673,E7673)</f>
        <v>760</v>
      </c>
      <c r="N7673" s="13"/>
      <c r="O7673" t="str">
        <f t="shared" si="272"/>
        <v/>
      </c>
    </row>
    <row r="7674" spans="1:15" hidden="1">
      <c r="A7674" s="41" t="s">
        <v>99</v>
      </c>
      <c r="B7674" s="46">
        <v>45785</v>
      </c>
      <c r="C7674" s="8" t="s">
        <v>13</v>
      </c>
      <c r="D7674" s="8" t="s">
        <v>90</v>
      </c>
      <c r="E7674" s="8" t="s">
        <v>90</v>
      </c>
      <c r="F7674" s="9">
        <f t="shared" si="276"/>
        <v>-3600000</v>
      </c>
      <c r="G7674" s="9">
        <v>-36</v>
      </c>
      <c r="H7674" s="10">
        <v>-3898440</v>
      </c>
      <c r="I7674" s="11">
        <f t="shared" si="273"/>
        <v>12894105159.875153</v>
      </c>
      <c r="J7674" s="11">
        <f t="shared" si="274"/>
        <v>126376</v>
      </c>
      <c r="K7674" s="11">
        <f t="shared" si="275"/>
        <v>102029.69835946025</v>
      </c>
      <c r="L7674" s="12">
        <f t="shared" si="277"/>
        <v>225370.85905943112</v>
      </c>
      <c r="M7674" s="11">
        <f>COUNTIF(E$2:$E7674,E7674)</f>
        <v>761</v>
      </c>
      <c r="N7674" s="13"/>
      <c r="O7674" t="str">
        <f t="shared" si="272"/>
        <v/>
      </c>
    </row>
    <row r="7675" spans="1:15" hidden="1">
      <c r="A7675" s="41" t="s">
        <v>99</v>
      </c>
      <c r="B7675" s="46">
        <v>45785</v>
      </c>
      <c r="C7675" s="8" t="s">
        <v>13</v>
      </c>
      <c r="D7675" s="8" t="s">
        <v>90</v>
      </c>
      <c r="E7675" s="8" t="s">
        <v>90</v>
      </c>
      <c r="F7675" s="9">
        <f t="shared" si="276"/>
        <v>-4600000</v>
      </c>
      <c r="G7675" s="9">
        <v>-46</v>
      </c>
      <c r="H7675" s="10">
        <v>-4981340</v>
      </c>
      <c r="I7675" s="11">
        <f t="shared" si="273"/>
        <v>12889411793.750618</v>
      </c>
      <c r="J7675" s="11">
        <f t="shared" si="274"/>
        <v>126330</v>
      </c>
      <c r="K7675" s="11">
        <f t="shared" si="275"/>
        <v>102029.69835946025</v>
      </c>
      <c r="L7675" s="12">
        <f t="shared" si="277"/>
        <v>287973.87546482868</v>
      </c>
      <c r="M7675" s="11">
        <f>COUNTIF(E$2:$E7675,E7675)</f>
        <v>762</v>
      </c>
      <c r="N7675" s="13"/>
      <c r="O7675" t="str">
        <f t="shared" si="272"/>
        <v/>
      </c>
    </row>
    <row r="7676" spans="1:15" hidden="1">
      <c r="A7676" s="41" t="s">
        <v>99</v>
      </c>
      <c r="B7676" s="46">
        <v>45785</v>
      </c>
      <c r="C7676" s="8" t="s">
        <v>13</v>
      </c>
      <c r="D7676" s="8" t="s">
        <v>46</v>
      </c>
      <c r="E7676" s="8" t="s">
        <v>46</v>
      </c>
      <c r="F7676" s="9">
        <f t="shared" si="276"/>
        <v>1800000</v>
      </c>
      <c r="G7676" s="9">
        <v>18</v>
      </c>
      <c r="H7676" s="10">
        <v>1984968</v>
      </c>
      <c r="I7676" s="11">
        <f t="shared" si="273"/>
        <v>4618051092.515729</v>
      </c>
      <c r="J7676" s="11">
        <f t="shared" si="274"/>
        <v>42416</v>
      </c>
      <c r="K7676" s="11">
        <f t="shared" si="275"/>
        <v>108875.21436523314</v>
      </c>
      <c r="L7676" s="12">
        <f t="shared" si="277"/>
        <v>0</v>
      </c>
      <c r="M7676" s="11">
        <f>COUNTIF(E$2:$E7676,E7676)</f>
        <v>2805</v>
      </c>
      <c r="N7676" s="13"/>
      <c r="O7676" t="str">
        <f t="shared" si="272"/>
        <v/>
      </c>
    </row>
    <row r="7677" spans="1:15" hidden="1">
      <c r="A7677" s="41" t="s">
        <v>99</v>
      </c>
      <c r="B7677" s="46">
        <v>45785</v>
      </c>
      <c r="C7677" s="8" t="s">
        <v>13</v>
      </c>
      <c r="D7677" s="8" t="s">
        <v>14</v>
      </c>
      <c r="E7677" s="8" t="s">
        <v>14</v>
      </c>
      <c r="F7677" s="9">
        <f t="shared" si="276"/>
        <v>-7400000</v>
      </c>
      <c r="G7677" s="9">
        <v>-74</v>
      </c>
      <c r="H7677" s="10">
        <v>-7914374</v>
      </c>
      <c r="I7677" s="11">
        <f t="shared" si="273"/>
        <v>20113707215.20689</v>
      </c>
      <c r="J7677" s="11">
        <f t="shared" si="274"/>
        <v>199524</v>
      </c>
      <c r="K7677" s="11">
        <f t="shared" si="275"/>
        <v>100808.46021133741</v>
      </c>
      <c r="L7677" s="12">
        <f t="shared" si="277"/>
        <v>454547.94436103106</v>
      </c>
      <c r="M7677" s="11">
        <f>COUNTIF(E$2:$E7677,E7677)</f>
        <v>1060</v>
      </c>
      <c r="N7677" s="13"/>
      <c r="O7677" t="str">
        <f t="shared" si="272"/>
        <v/>
      </c>
    </row>
    <row r="7678" spans="1:15" hidden="1">
      <c r="A7678" s="41" t="s">
        <v>99</v>
      </c>
      <c r="B7678" s="46">
        <v>45785</v>
      </c>
      <c r="C7678" s="8" t="s">
        <v>13</v>
      </c>
      <c r="D7678" s="8" t="s">
        <v>90</v>
      </c>
      <c r="E7678" s="8" t="s">
        <v>90</v>
      </c>
      <c r="F7678" s="9">
        <f t="shared" si="276"/>
        <v>-18400000</v>
      </c>
      <c r="G7678" s="9">
        <v>-184</v>
      </c>
      <c r="H7678" s="10">
        <v>-19925360</v>
      </c>
      <c r="I7678" s="11">
        <f t="shared" si="273"/>
        <v>12870638329.252478</v>
      </c>
      <c r="J7678" s="11">
        <f t="shared" si="274"/>
        <v>126146</v>
      </c>
      <c r="K7678" s="11">
        <f t="shared" si="275"/>
        <v>102029.69835946025</v>
      </c>
      <c r="L7678" s="12">
        <f t="shared" si="277"/>
        <v>1151895.5018593147</v>
      </c>
      <c r="M7678" s="11">
        <f>COUNTIF(E$2:$E7678,E7678)</f>
        <v>763</v>
      </c>
      <c r="N7678" s="13"/>
      <c r="O7678" t="str">
        <f t="shared" si="272"/>
        <v/>
      </c>
    </row>
    <row r="7679" spans="1:15" hidden="1">
      <c r="A7679" s="41" t="s">
        <v>99</v>
      </c>
      <c r="B7679" s="46">
        <v>45785</v>
      </c>
      <c r="C7679" s="8" t="s">
        <v>13</v>
      </c>
      <c r="D7679" s="8" t="s">
        <v>15</v>
      </c>
      <c r="E7679" s="8" t="s">
        <v>15</v>
      </c>
      <c r="F7679" s="9">
        <f t="shared" si="276"/>
        <v>2100000</v>
      </c>
      <c r="G7679" s="9">
        <v>21</v>
      </c>
      <c r="H7679" s="10">
        <v>2266845</v>
      </c>
      <c r="I7679" s="11">
        <f t="shared" si="273"/>
        <v>15106730938.739105</v>
      </c>
      <c r="J7679" s="11">
        <f t="shared" si="274"/>
        <v>141159</v>
      </c>
      <c r="K7679" s="11">
        <f t="shared" si="275"/>
        <v>107019.25444880671</v>
      </c>
      <c r="L7679" s="12">
        <f t="shared" si="277"/>
        <v>0</v>
      </c>
      <c r="M7679" s="11">
        <f>COUNTIF(E$2:$E7679,E7679)</f>
        <v>3031</v>
      </c>
      <c r="N7679" s="13"/>
      <c r="O7679" t="str">
        <f t="shared" si="272"/>
        <v/>
      </c>
    </row>
    <row r="7680" spans="1:15" hidden="1">
      <c r="A7680" s="41" t="s">
        <v>99</v>
      </c>
      <c r="B7680" s="46">
        <v>45785</v>
      </c>
      <c r="C7680" s="8" t="s">
        <v>13</v>
      </c>
      <c r="D7680" s="8" t="s">
        <v>14</v>
      </c>
      <c r="E7680" s="8" t="s">
        <v>14</v>
      </c>
      <c r="F7680" s="9">
        <f t="shared" si="276"/>
        <v>-1800000</v>
      </c>
      <c r="G7680" s="9">
        <v>-18</v>
      </c>
      <c r="H7680" s="10">
        <v>-1925118</v>
      </c>
      <c r="I7680" s="11">
        <f t="shared" si="273"/>
        <v>20111892662.923084</v>
      </c>
      <c r="J7680" s="11">
        <f t="shared" si="274"/>
        <v>199506</v>
      </c>
      <c r="K7680" s="11">
        <f t="shared" si="275"/>
        <v>100808.46021133741</v>
      </c>
      <c r="L7680" s="12">
        <f t="shared" si="277"/>
        <v>110565.71619592654</v>
      </c>
      <c r="M7680" s="11">
        <f>COUNTIF(E$2:$E7680,E7680)</f>
        <v>1061</v>
      </c>
      <c r="N7680" s="13"/>
      <c r="O7680" t="str">
        <f t="shared" si="272"/>
        <v/>
      </c>
    </row>
    <row r="7681" spans="1:15" hidden="1">
      <c r="A7681" s="41" t="s">
        <v>99</v>
      </c>
      <c r="B7681" s="46">
        <v>45785</v>
      </c>
      <c r="C7681" s="8" t="s">
        <v>13</v>
      </c>
      <c r="D7681" s="8" t="s">
        <v>46</v>
      </c>
      <c r="E7681" s="8" t="s">
        <v>46</v>
      </c>
      <c r="F7681" s="9">
        <f t="shared" si="276"/>
        <v>4800000</v>
      </c>
      <c r="G7681" s="9">
        <v>48</v>
      </c>
      <c r="H7681" s="10">
        <v>5282208</v>
      </c>
      <c r="I7681" s="11">
        <f t="shared" si="273"/>
        <v>4623333300.515729</v>
      </c>
      <c r="J7681" s="11">
        <f t="shared" si="274"/>
        <v>42464</v>
      </c>
      <c r="K7681" s="11">
        <f t="shared" si="275"/>
        <v>108876.53778531766</v>
      </c>
      <c r="L7681" s="12">
        <f t="shared" si="277"/>
        <v>0</v>
      </c>
      <c r="M7681" s="11">
        <f>COUNTIF(E$2:$E7681,E7681)</f>
        <v>2806</v>
      </c>
      <c r="N7681" s="13"/>
      <c r="O7681" t="str">
        <f t="shared" si="272"/>
        <v/>
      </c>
    </row>
    <row r="7682" spans="1:15" hidden="1">
      <c r="A7682" s="41" t="s">
        <v>99</v>
      </c>
      <c r="B7682" s="46">
        <v>45785</v>
      </c>
      <c r="C7682" s="8" t="s">
        <v>13</v>
      </c>
      <c r="D7682" s="8" t="s">
        <v>90</v>
      </c>
      <c r="E7682" s="8" t="s">
        <v>90</v>
      </c>
      <c r="F7682" s="9">
        <f t="shared" si="276"/>
        <v>-3200000</v>
      </c>
      <c r="G7682" s="9">
        <v>-32</v>
      </c>
      <c r="H7682" s="10">
        <v>-3465280</v>
      </c>
      <c r="I7682" s="11">
        <f t="shared" si="273"/>
        <v>12867373378.904974</v>
      </c>
      <c r="J7682" s="11">
        <f t="shared" si="274"/>
        <v>126114</v>
      </c>
      <c r="K7682" s="11">
        <f t="shared" si="275"/>
        <v>102029.69835946025</v>
      </c>
      <c r="L7682" s="12">
        <f t="shared" si="277"/>
        <v>200329.65249727201</v>
      </c>
      <c r="M7682" s="11">
        <f>COUNTIF(E$2:$E7682,E7682)</f>
        <v>764</v>
      </c>
      <c r="N7682" s="13"/>
      <c r="O7682" t="str">
        <f t="shared" si="272"/>
        <v/>
      </c>
    </row>
    <row r="7683" spans="1:15" hidden="1">
      <c r="A7683" s="41" t="s">
        <v>99</v>
      </c>
      <c r="B7683" s="46">
        <v>45785</v>
      </c>
      <c r="C7683" s="8" t="s">
        <v>13</v>
      </c>
      <c r="D7683" s="8" t="s">
        <v>90</v>
      </c>
      <c r="E7683" s="8" t="s">
        <v>90</v>
      </c>
      <c r="F7683" s="9">
        <f t="shared" si="276"/>
        <v>-18400000</v>
      </c>
      <c r="G7683" s="9">
        <v>-184</v>
      </c>
      <c r="H7683" s="10">
        <v>-19925360</v>
      </c>
      <c r="I7683" s="11">
        <f t="shared" si="273"/>
        <v>12848599914.406834</v>
      </c>
      <c r="J7683" s="11">
        <f t="shared" si="274"/>
        <v>125930</v>
      </c>
      <c r="K7683" s="11">
        <f t="shared" si="275"/>
        <v>102029.69835946025</v>
      </c>
      <c r="L7683" s="12">
        <f t="shared" si="277"/>
        <v>1151895.5018593147</v>
      </c>
      <c r="M7683" s="11">
        <f>COUNTIF(E$2:$E7683,E7683)</f>
        <v>765</v>
      </c>
      <c r="N7683" s="13"/>
      <c r="O7683" t="str">
        <f t="shared" si="272"/>
        <v/>
      </c>
    </row>
    <row r="7684" spans="1:15" hidden="1">
      <c r="A7684" s="41" t="s">
        <v>99</v>
      </c>
      <c r="B7684" s="46">
        <v>45785</v>
      </c>
      <c r="C7684" s="8" t="s">
        <v>13</v>
      </c>
      <c r="D7684" s="8" t="s">
        <v>90</v>
      </c>
      <c r="E7684" s="8" t="s">
        <v>90</v>
      </c>
      <c r="F7684" s="9">
        <f t="shared" si="276"/>
        <v>-2700000</v>
      </c>
      <c r="G7684" s="9">
        <v>-27</v>
      </c>
      <c r="H7684" s="10">
        <v>-2923830</v>
      </c>
      <c r="I7684" s="11">
        <f t="shared" si="273"/>
        <v>12845845112.551128</v>
      </c>
      <c r="J7684" s="11">
        <f t="shared" si="274"/>
        <v>125903</v>
      </c>
      <c r="K7684" s="11">
        <f t="shared" si="275"/>
        <v>102029.69835946025</v>
      </c>
      <c r="L7684" s="12">
        <f t="shared" si="277"/>
        <v>169028.14429457346</v>
      </c>
      <c r="M7684" s="11">
        <f>COUNTIF(E$2:$E7684,E7684)</f>
        <v>766</v>
      </c>
      <c r="N7684" s="13"/>
      <c r="O7684" t="str">
        <f t="shared" si="272"/>
        <v/>
      </c>
    </row>
    <row r="7685" spans="1:15" hidden="1">
      <c r="A7685" s="41" t="s">
        <v>99</v>
      </c>
      <c r="B7685" s="46">
        <v>45785</v>
      </c>
      <c r="C7685" s="8" t="s">
        <v>13</v>
      </c>
      <c r="D7685" s="8" t="s">
        <v>90</v>
      </c>
      <c r="E7685" s="8" t="s">
        <v>90</v>
      </c>
      <c r="F7685" s="9">
        <f t="shared" si="276"/>
        <v>-9200000</v>
      </c>
      <c r="G7685" s="9">
        <v>-92</v>
      </c>
      <c r="H7685" s="10">
        <v>-9962680</v>
      </c>
      <c r="I7685" s="11">
        <f t="shared" si="273"/>
        <v>12836458380.302057</v>
      </c>
      <c r="J7685" s="11">
        <f t="shared" si="274"/>
        <v>125811</v>
      </c>
      <c r="K7685" s="11">
        <f t="shared" si="275"/>
        <v>102029.69835946025</v>
      </c>
      <c r="L7685" s="12">
        <f t="shared" si="277"/>
        <v>575947.75092965737</v>
      </c>
      <c r="M7685" s="11">
        <f>COUNTIF(E$2:$E7685,E7685)</f>
        <v>767</v>
      </c>
      <c r="N7685" s="13"/>
      <c r="O7685" t="str">
        <f t="shared" si="272"/>
        <v/>
      </c>
    </row>
    <row r="7686" spans="1:15" hidden="1">
      <c r="A7686" s="41" t="s">
        <v>99</v>
      </c>
      <c r="B7686" s="46">
        <v>45785</v>
      </c>
      <c r="C7686" s="8" t="s">
        <v>13</v>
      </c>
      <c r="D7686" s="8" t="s">
        <v>90</v>
      </c>
      <c r="E7686" s="8" t="s">
        <v>90</v>
      </c>
      <c r="F7686" s="9">
        <f t="shared" si="276"/>
        <v>-18400000</v>
      </c>
      <c r="G7686" s="9">
        <v>-184</v>
      </c>
      <c r="H7686" s="10">
        <v>-19925360</v>
      </c>
      <c r="I7686" s="11">
        <f t="shared" si="273"/>
        <v>12817684915.803917</v>
      </c>
      <c r="J7686" s="11">
        <f t="shared" si="274"/>
        <v>125627</v>
      </c>
      <c r="K7686" s="11">
        <f t="shared" si="275"/>
        <v>102029.69835946025</v>
      </c>
      <c r="L7686" s="12">
        <f t="shared" si="277"/>
        <v>1151895.5018593147</v>
      </c>
      <c r="M7686" s="11">
        <f>COUNTIF(E$2:$E7686,E7686)</f>
        <v>768</v>
      </c>
      <c r="N7686" s="13"/>
      <c r="O7686" t="str">
        <f t="shared" si="272"/>
        <v/>
      </c>
    </row>
    <row r="7687" spans="1:15" hidden="1">
      <c r="A7687" s="41" t="s">
        <v>99</v>
      </c>
      <c r="B7687" s="46">
        <v>45785</v>
      </c>
      <c r="C7687" s="8" t="s">
        <v>13</v>
      </c>
      <c r="D7687" s="8" t="s">
        <v>90</v>
      </c>
      <c r="E7687" s="8" t="s">
        <v>90</v>
      </c>
      <c r="F7687" s="9">
        <f t="shared" si="276"/>
        <v>-2600000</v>
      </c>
      <c r="G7687" s="9">
        <v>-26</v>
      </c>
      <c r="H7687" s="10">
        <v>-2815540</v>
      </c>
      <c r="I7687" s="11">
        <f t="shared" si="273"/>
        <v>12815032143.64657</v>
      </c>
      <c r="J7687" s="11">
        <f t="shared" si="274"/>
        <v>125601</v>
      </c>
      <c r="K7687" s="11">
        <f t="shared" si="275"/>
        <v>102029.69835946025</v>
      </c>
      <c r="L7687" s="12">
        <f t="shared" si="277"/>
        <v>162767.84265403356</v>
      </c>
      <c r="M7687" s="11">
        <f>COUNTIF(E$2:$E7687,E7687)</f>
        <v>769</v>
      </c>
      <c r="N7687" s="13"/>
      <c r="O7687" t="str">
        <f t="shared" si="272"/>
        <v/>
      </c>
    </row>
    <row r="7688" spans="1:15" hidden="1">
      <c r="A7688" s="41" t="s">
        <v>99</v>
      </c>
      <c r="B7688" s="46">
        <v>45785</v>
      </c>
      <c r="C7688" s="8" t="s">
        <v>13</v>
      </c>
      <c r="D7688" s="8" t="s">
        <v>90</v>
      </c>
      <c r="E7688" s="8" t="s">
        <v>90</v>
      </c>
      <c r="F7688" s="9">
        <f t="shared" si="276"/>
        <v>-1800000</v>
      </c>
      <c r="G7688" s="9">
        <v>-18</v>
      </c>
      <c r="H7688" s="10">
        <v>-1949220</v>
      </c>
      <c r="I7688" s="11">
        <f t="shared" si="273"/>
        <v>12813195609.076099</v>
      </c>
      <c r="J7688" s="11">
        <f t="shared" si="274"/>
        <v>125583</v>
      </c>
      <c r="K7688" s="11">
        <f t="shared" si="275"/>
        <v>102029.69835946025</v>
      </c>
      <c r="L7688" s="12">
        <f t="shared" si="277"/>
        <v>112685.42952971556</v>
      </c>
      <c r="M7688" s="11">
        <f>COUNTIF(E$2:$E7688,E7688)</f>
        <v>770</v>
      </c>
      <c r="N7688" s="13"/>
      <c r="O7688" t="str">
        <f t="shared" si="272"/>
        <v/>
      </c>
    </row>
    <row r="7689" spans="1:15" hidden="1">
      <c r="A7689" s="41" t="s">
        <v>99</v>
      </c>
      <c r="B7689" s="46">
        <v>45785</v>
      </c>
      <c r="C7689" s="8" t="s">
        <v>13</v>
      </c>
      <c r="D7689" s="8" t="s">
        <v>90</v>
      </c>
      <c r="E7689" s="8" t="s">
        <v>90</v>
      </c>
      <c r="F7689" s="9">
        <f t="shared" si="276"/>
        <v>-1800000</v>
      </c>
      <c r="G7689" s="9">
        <v>-18</v>
      </c>
      <c r="H7689" s="10">
        <v>-1949220</v>
      </c>
      <c r="I7689" s="11">
        <f t="shared" si="273"/>
        <v>12811359074.505629</v>
      </c>
      <c r="J7689" s="11">
        <f t="shared" si="274"/>
        <v>125565</v>
      </c>
      <c r="K7689" s="11">
        <f t="shared" si="275"/>
        <v>102029.69835946025</v>
      </c>
      <c r="L7689" s="12">
        <f t="shared" si="277"/>
        <v>112685.42952971556</v>
      </c>
      <c r="M7689" s="11">
        <f>COUNTIF(E$2:$E7689,E7689)</f>
        <v>771</v>
      </c>
      <c r="N7689" s="13"/>
      <c r="O7689" t="str">
        <f t="shared" si="272"/>
        <v/>
      </c>
    </row>
    <row r="7690" spans="1:15" hidden="1">
      <c r="A7690" s="41" t="s">
        <v>99</v>
      </c>
      <c r="B7690" s="46">
        <v>45785</v>
      </c>
      <c r="C7690" s="8" t="s">
        <v>13</v>
      </c>
      <c r="D7690" s="8" t="s">
        <v>90</v>
      </c>
      <c r="E7690" s="8" t="s">
        <v>90</v>
      </c>
      <c r="F7690" s="9">
        <f t="shared" si="276"/>
        <v>-1000000</v>
      </c>
      <c r="G7690" s="9">
        <v>-10</v>
      </c>
      <c r="H7690" s="10">
        <v>-1082900</v>
      </c>
      <c r="I7690" s="11">
        <f t="shared" si="273"/>
        <v>12810338777.522034</v>
      </c>
      <c r="J7690" s="11">
        <f t="shared" si="274"/>
        <v>125555</v>
      </c>
      <c r="K7690" s="11">
        <f t="shared" si="275"/>
        <v>102029.69835946025</v>
      </c>
      <c r="L7690" s="12">
        <f t="shared" si="277"/>
        <v>62603.01640539756</v>
      </c>
      <c r="M7690" s="11">
        <f>COUNTIF(E$2:$E7690,E7690)</f>
        <v>772</v>
      </c>
      <c r="N7690" s="13"/>
      <c r="O7690" t="str">
        <f t="shared" si="272"/>
        <v/>
      </c>
    </row>
    <row r="7691" spans="1:15" hidden="1">
      <c r="A7691" s="41" t="s">
        <v>99</v>
      </c>
      <c r="B7691" s="46">
        <v>45785</v>
      </c>
      <c r="C7691" s="8" t="s">
        <v>13</v>
      </c>
      <c r="D7691" s="8" t="s">
        <v>90</v>
      </c>
      <c r="E7691" s="8" t="s">
        <v>90</v>
      </c>
      <c r="F7691" s="9">
        <f t="shared" si="276"/>
        <v>-900000</v>
      </c>
      <c r="G7691" s="9">
        <v>-9</v>
      </c>
      <c r="H7691" s="10">
        <v>-974610</v>
      </c>
      <c r="I7691" s="11">
        <f t="shared" si="273"/>
        <v>12809420510.236799</v>
      </c>
      <c r="J7691" s="11">
        <f t="shared" si="274"/>
        <v>125546</v>
      </c>
      <c r="K7691" s="11">
        <f t="shared" si="275"/>
        <v>102029.69835946025</v>
      </c>
      <c r="L7691" s="12">
        <f t="shared" si="277"/>
        <v>56342.714764857781</v>
      </c>
      <c r="M7691" s="11">
        <f>COUNTIF(E$2:$E7691,E7691)</f>
        <v>773</v>
      </c>
      <c r="N7691" s="13"/>
      <c r="O7691" t="str">
        <f t="shared" si="272"/>
        <v/>
      </c>
    </row>
    <row r="7692" spans="1:15" hidden="1">
      <c r="A7692" s="41" t="s">
        <v>99</v>
      </c>
      <c r="B7692" s="46">
        <v>45785</v>
      </c>
      <c r="C7692" s="8" t="s">
        <v>13</v>
      </c>
      <c r="D7692" s="8" t="s">
        <v>90</v>
      </c>
      <c r="E7692" s="8" t="s">
        <v>90</v>
      </c>
      <c r="F7692" s="9">
        <f t="shared" si="276"/>
        <v>-64600000</v>
      </c>
      <c r="G7692" s="9">
        <v>-646</v>
      </c>
      <c r="H7692" s="10">
        <v>-69955340</v>
      </c>
      <c r="I7692" s="11">
        <f t="shared" si="273"/>
        <v>12743509325.096588</v>
      </c>
      <c r="J7692" s="11">
        <f t="shared" si="274"/>
        <v>124900</v>
      </c>
      <c r="K7692" s="11">
        <f t="shared" si="275"/>
        <v>102029.69835946025</v>
      </c>
      <c r="L7692" s="12">
        <f t="shared" si="277"/>
        <v>4044154.8597886786</v>
      </c>
      <c r="M7692" s="11">
        <f>COUNTIF(E$2:$E7692,E7692)</f>
        <v>774</v>
      </c>
      <c r="N7692" s="13"/>
      <c r="O7692" t="str">
        <f t="shared" si="272"/>
        <v/>
      </c>
    </row>
    <row r="7693" spans="1:15" hidden="1">
      <c r="A7693" s="41" t="s">
        <v>99</v>
      </c>
      <c r="B7693" s="46">
        <v>45785</v>
      </c>
      <c r="C7693" s="8" t="s">
        <v>13</v>
      </c>
      <c r="D7693" s="8" t="s">
        <v>90</v>
      </c>
      <c r="E7693" s="8" t="s">
        <v>90</v>
      </c>
      <c r="F7693" s="9">
        <f t="shared" si="276"/>
        <v>-2100000</v>
      </c>
      <c r="G7693" s="9">
        <v>-21</v>
      </c>
      <c r="H7693" s="10">
        <v>-2274090</v>
      </c>
      <c r="I7693" s="11">
        <f t="shared" si="273"/>
        <v>12741366701.43104</v>
      </c>
      <c r="J7693" s="11">
        <f t="shared" si="274"/>
        <v>124879</v>
      </c>
      <c r="K7693" s="11">
        <f t="shared" si="275"/>
        <v>102029.69835946025</v>
      </c>
      <c r="L7693" s="12">
        <f t="shared" si="277"/>
        <v>131466.33445133455</v>
      </c>
      <c r="M7693" s="11">
        <f>COUNTIF(E$2:$E7693,E7693)</f>
        <v>775</v>
      </c>
      <c r="N7693" s="13"/>
      <c r="O7693" t="str">
        <f t="shared" si="272"/>
        <v/>
      </c>
    </row>
    <row r="7694" spans="1:15" hidden="1">
      <c r="A7694" s="41" t="s">
        <v>99</v>
      </c>
      <c r="B7694" s="46">
        <v>45785</v>
      </c>
      <c r="C7694" s="8" t="s">
        <v>13</v>
      </c>
      <c r="D7694" s="8" t="s">
        <v>90</v>
      </c>
      <c r="E7694" s="8" t="s">
        <v>90</v>
      </c>
      <c r="F7694" s="9">
        <f t="shared" si="276"/>
        <v>-900000</v>
      </c>
      <c r="G7694" s="9">
        <v>-9</v>
      </c>
      <c r="H7694" s="10">
        <v>-974610</v>
      </c>
      <c r="I7694" s="11">
        <f t="shared" si="273"/>
        <v>12740448434.145805</v>
      </c>
      <c r="J7694" s="11">
        <f t="shared" si="274"/>
        <v>124870</v>
      </c>
      <c r="K7694" s="11">
        <f t="shared" si="275"/>
        <v>102029.69835946025</v>
      </c>
      <c r="L7694" s="12">
        <f t="shared" si="277"/>
        <v>56342.714764857781</v>
      </c>
      <c r="M7694" s="11">
        <f>COUNTIF(E$2:$E7694,E7694)</f>
        <v>776</v>
      </c>
      <c r="N7694" s="13"/>
      <c r="O7694" t="str">
        <f t="shared" si="272"/>
        <v/>
      </c>
    </row>
    <row r="7695" spans="1:15" hidden="1">
      <c r="A7695" s="41" t="s">
        <v>99</v>
      </c>
      <c r="B7695" s="46">
        <v>45785</v>
      </c>
      <c r="C7695" s="8" t="s">
        <v>13</v>
      </c>
      <c r="D7695" s="8" t="s">
        <v>90</v>
      </c>
      <c r="E7695" s="8" t="s">
        <v>90</v>
      </c>
      <c r="F7695" s="9">
        <f t="shared" si="276"/>
        <v>-900000</v>
      </c>
      <c r="G7695" s="9">
        <v>-9</v>
      </c>
      <c r="H7695" s="10">
        <v>-974610</v>
      </c>
      <c r="I7695" s="11">
        <f t="shared" si="273"/>
        <v>12739530166.860571</v>
      </c>
      <c r="J7695" s="11">
        <f t="shared" si="274"/>
        <v>124861</v>
      </c>
      <c r="K7695" s="11">
        <f t="shared" si="275"/>
        <v>102029.69835946025</v>
      </c>
      <c r="L7695" s="12">
        <f t="shared" si="277"/>
        <v>56342.714764857781</v>
      </c>
      <c r="M7695" s="11">
        <f>COUNTIF(E$2:$E7695,E7695)</f>
        <v>777</v>
      </c>
      <c r="N7695" s="13"/>
      <c r="O7695" t="str">
        <f t="shared" si="272"/>
        <v/>
      </c>
    </row>
    <row r="7696" spans="1:15" hidden="1">
      <c r="A7696" s="41" t="s">
        <v>99</v>
      </c>
      <c r="B7696" s="46">
        <v>45785</v>
      </c>
      <c r="C7696" s="8" t="s">
        <v>13</v>
      </c>
      <c r="D7696" s="8" t="s">
        <v>90</v>
      </c>
      <c r="E7696" s="8" t="s">
        <v>90</v>
      </c>
      <c r="F7696" s="9">
        <f t="shared" si="276"/>
        <v>-37300000</v>
      </c>
      <c r="G7696" s="9">
        <v>-373</v>
      </c>
      <c r="H7696" s="10">
        <v>-40392170</v>
      </c>
      <c r="I7696" s="11">
        <f t="shared" si="273"/>
        <v>12701473089.372492</v>
      </c>
      <c r="J7696" s="11">
        <f t="shared" si="274"/>
        <v>124488</v>
      </c>
      <c r="K7696" s="11">
        <f t="shared" si="275"/>
        <v>102029.69835946025</v>
      </c>
      <c r="L7696" s="12">
        <f t="shared" si="277"/>
        <v>2335092.5119213238</v>
      </c>
      <c r="M7696" s="11">
        <f>COUNTIF(E$2:$E7696,E7696)</f>
        <v>778</v>
      </c>
      <c r="N7696" s="13"/>
      <c r="O7696" t="str">
        <f t="shared" ref="O7696:O7759" si="278">IF(M7696=_xlfn.MAXIFS(M:M,D:D,D7696),"X","")</f>
        <v/>
      </c>
    </row>
    <row r="7697" spans="1:15" hidden="1">
      <c r="A7697" s="41" t="s">
        <v>99</v>
      </c>
      <c r="B7697" s="46">
        <v>45785</v>
      </c>
      <c r="C7697" s="8" t="s">
        <v>13</v>
      </c>
      <c r="D7697" s="8" t="s">
        <v>90</v>
      </c>
      <c r="E7697" s="8" t="s">
        <v>90</v>
      </c>
      <c r="F7697" s="9">
        <f t="shared" si="276"/>
        <v>-3200000</v>
      </c>
      <c r="G7697" s="9">
        <v>-32</v>
      </c>
      <c r="H7697" s="10">
        <v>-3465280</v>
      </c>
      <c r="I7697" s="11">
        <f t="shared" si="273"/>
        <v>12698208139.024988</v>
      </c>
      <c r="J7697" s="11">
        <f t="shared" si="274"/>
        <v>124456</v>
      </c>
      <c r="K7697" s="11">
        <f t="shared" si="275"/>
        <v>102029.69835946025</v>
      </c>
      <c r="L7697" s="12">
        <f t="shared" si="277"/>
        <v>200329.65249727201</v>
      </c>
      <c r="M7697" s="11">
        <f>COUNTIF(E$2:$E7697,E7697)</f>
        <v>779</v>
      </c>
      <c r="N7697" s="13"/>
      <c r="O7697" t="str">
        <f t="shared" si="278"/>
        <v/>
      </c>
    </row>
    <row r="7698" spans="1:15" hidden="1">
      <c r="A7698" s="41" t="s">
        <v>99</v>
      </c>
      <c r="B7698" s="46">
        <v>45785</v>
      </c>
      <c r="C7698" s="8" t="s">
        <v>13</v>
      </c>
      <c r="D7698" s="8" t="s">
        <v>15</v>
      </c>
      <c r="E7698" s="8" t="s">
        <v>15</v>
      </c>
      <c r="F7698" s="9">
        <f t="shared" si="276"/>
        <v>5100000</v>
      </c>
      <c r="G7698" s="9">
        <v>51</v>
      </c>
      <c r="H7698" s="10">
        <v>5506521</v>
      </c>
      <c r="I7698" s="11">
        <f t="shared" si="273"/>
        <v>15112237459.739105</v>
      </c>
      <c r="J7698" s="11">
        <f t="shared" si="274"/>
        <v>141210</v>
      </c>
      <c r="K7698" s="11">
        <f t="shared" si="275"/>
        <v>107019.59818524966</v>
      </c>
      <c r="L7698" s="12">
        <f t="shared" si="277"/>
        <v>0</v>
      </c>
      <c r="M7698" s="11">
        <f>COUNTIF(E$2:$E7698,E7698)</f>
        <v>3032</v>
      </c>
      <c r="N7698" s="13"/>
      <c r="O7698" t="str">
        <f t="shared" si="278"/>
        <v/>
      </c>
    </row>
    <row r="7699" spans="1:15" hidden="1">
      <c r="A7699" s="41" t="s">
        <v>99</v>
      </c>
      <c r="B7699" s="46">
        <v>45785</v>
      </c>
      <c r="C7699" s="8" t="s">
        <v>13</v>
      </c>
      <c r="D7699" s="8" t="s">
        <v>90</v>
      </c>
      <c r="E7699" s="8" t="s">
        <v>90</v>
      </c>
      <c r="F7699" s="9">
        <f t="shared" si="276"/>
        <v>-900000</v>
      </c>
      <c r="G7699" s="9">
        <v>-9</v>
      </c>
      <c r="H7699" s="10">
        <v>-974610</v>
      </c>
      <c r="I7699" s="11">
        <f t="shared" si="273"/>
        <v>12697289871.739754</v>
      </c>
      <c r="J7699" s="11">
        <f t="shared" si="274"/>
        <v>124447</v>
      </c>
      <c r="K7699" s="11">
        <f t="shared" si="275"/>
        <v>102029.69835946025</v>
      </c>
      <c r="L7699" s="12">
        <f t="shared" si="277"/>
        <v>56342.714764857781</v>
      </c>
      <c r="M7699" s="11">
        <f>COUNTIF(E$2:$E7699,E7699)</f>
        <v>780</v>
      </c>
      <c r="N7699" s="13"/>
      <c r="O7699" t="str">
        <f t="shared" si="278"/>
        <v/>
      </c>
    </row>
    <row r="7700" spans="1:15" hidden="1">
      <c r="A7700" s="41" t="s">
        <v>99</v>
      </c>
      <c r="B7700" s="46">
        <v>45786</v>
      </c>
      <c r="C7700" s="8" t="s">
        <v>13</v>
      </c>
      <c r="D7700" s="8" t="s">
        <v>15</v>
      </c>
      <c r="E7700" s="8" t="s">
        <v>15</v>
      </c>
      <c r="F7700" s="9">
        <f t="shared" si="276"/>
        <v>19600000</v>
      </c>
      <c r="G7700" s="9">
        <v>196</v>
      </c>
      <c r="H7700" s="10">
        <v>21354984</v>
      </c>
      <c r="I7700" s="11">
        <f t="shared" si="273"/>
        <v>15133592443.739105</v>
      </c>
      <c r="J7700" s="11">
        <f t="shared" si="274"/>
        <v>141406</v>
      </c>
      <c r="K7700" s="11">
        <f t="shared" si="275"/>
        <v>107022.27942052745</v>
      </c>
      <c r="L7700" s="12">
        <f t="shared" si="277"/>
        <v>0</v>
      </c>
      <c r="M7700" s="11">
        <f>COUNTIF(E$2:$E7700,E7700)</f>
        <v>3033</v>
      </c>
      <c r="N7700" s="13"/>
      <c r="O7700" t="str">
        <f t="shared" si="278"/>
        <v/>
      </c>
    </row>
    <row r="7701" spans="1:15" hidden="1">
      <c r="A7701" s="41" t="s">
        <v>99</v>
      </c>
      <c r="B7701" s="46">
        <v>45786</v>
      </c>
      <c r="C7701" s="8" t="s">
        <v>13</v>
      </c>
      <c r="D7701" s="8" t="s">
        <v>15</v>
      </c>
      <c r="E7701" s="8" t="s">
        <v>15</v>
      </c>
      <c r="F7701" s="9">
        <f t="shared" si="276"/>
        <v>25500000</v>
      </c>
      <c r="G7701" s="9">
        <v>255</v>
      </c>
      <c r="H7701" s="10">
        <v>27783270</v>
      </c>
      <c r="I7701" s="11">
        <f t="shared" si="273"/>
        <v>15161375713.739105</v>
      </c>
      <c r="J7701" s="11">
        <f t="shared" si="274"/>
        <v>141661</v>
      </c>
      <c r="K7701" s="11">
        <f t="shared" si="275"/>
        <v>107025.75665665996</v>
      </c>
      <c r="L7701" s="12">
        <f t="shared" si="277"/>
        <v>0</v>
      </c>
      <c r="M7701" s="11">
        <f>COUNTIF(E$2:$E7701,E7701)</f>
        <v>3034</v>
      </c>
      <c r="N7701" s="13"/>
      <c r="O7701" t="str">
        <f t="shared" si="278"/>
        <v/>
      </c>
    </row>
    <row r="7702" spans="1:15" hidden="1">
      <c r="A7702" s="41" t="s">
        <v>99</v>
      </c>
      <c r="B7702" s="46">
        <v>45786</v>
      </c>
      <c r="C7702" s="8" t="s">
        <v>13</v>
      </c>
      <c r="D7702" s="8" t="s">
        <v>15</v>
      </c>
      <c r="E7702" s="8" t="s">
        <v>15</v>
      </c>
      <c r="F7702" s="9">
        <f t="shared" si="276"/>
        <v>46600000</v>
      </c>
      <c r="G7702" s="9">
        <v>466</v>
      </c>
      <c r="H7702" s="10">
        <v>50772564</v>
      </c>
      <c r="I7702" s="11">
        <f t="shared" si="273"/>
        <v>15212148277.739105</v>
      </c>
      <c r="J7702" s="11">
        <f t="shared" si="274"/>
        <v>142127</v>
      </c>
      <c r="K7702" s="11">
        <f t="shared" si="275"/>
        <v>107032.07889942871</v>
      </c>
      <c r="L7702" s="12">
        <f t="shared" si="277"/>
        <v>0</v>
      </c>
      <c r="M7702" s="11">
        <f>COUNTIF(E$2:$E7702,E7702)</f>
        <v>3035</v>
      </c>
      <c r="N7702" s="13"/>
      <c r="O7702" t="str">
        <f t="shared" si="278"/>
        <v/>
      </c>
    </row>
    <row r="7703" spans="1:15" hidden="1">
      <c r="A7703" s="41" t="s">
        <v>99</v>
      </c>
      <c r="B7703" s="46">
        <v>45786</v>
      </c>
      <c r="C7703" s="8" t="s">
        <v>13</v>
      </c>
      <c r="D7703" s="8" t="s">
        <v>15</v>
      </c>
      <c r="E7703" s="8" t="s">
        <v>15</v>
      </c>
      <c r="F7703" s="9">
        <f t="shared" si="276"/>
        <v>4600000</v>
      </c>
      <c r="G7703" s="9">
        <v>46</v>
      </c>
      <c r="H7703" s="10">
        <v>5011884</v>
      </c>
      <c r="I7703" s="11">
        <f t="shared" si="273"/>
        <v>15217160161.739105</v>
      </c>
      <c r="J7703" s="11">
        <f t="shared" si="274"/>
        <v>142173</v>
      </c>
      <c r="K7703" s="11">
        <f t="shared" si="275"/>
        <v>107032.70073599843</v>
      </c>
      <c r="L7703" s="12">
        <f t="shared" si="277"/>
        <v>0</v>
      </c>
      <c r="M7703" s="11">
        <f>COUNTIF(E$2:$E7703,E7703)</f>
        <v>3036</v>
      </c>
      <c r="N7703" s="13"/>
      <c r="O7703" t="str">
        <f t="shared" si="278"/>
        <v/>
      </c>
    </row>
    <row r="7704" spans="1:15" hidden="1">
      <c r="A7704" s="41" t="s">
        <v>99</v>
      </c>
      <c r="B7704" s="46">
        <v>45786</v>
      </c>
      <c r="C7704" s="8" t="s">
        <v>13</v>
      </c>
      <c r="D7704" s="8" t="s">
        <v>15</v>
      </c>
      <c r="E7704" s="8" t="s">
        <v>15</v>
      </c>
      <c r="F7704" s="9">
        <f t="shared" si="276"/>
        <v>41800000</v>
      </c>
      <c r="G7704" s="9">
        <v>418</v>
      </c>
      <c r="H7704" s="10">
        <v>45542772</v>
      </c>
      <c r="I7704" s="11">
        <f t="shared" si="273"/>
        <v>15262702933.739105</v>
      </c>
      <c r="J7704" s="11">
        <f t="shared" si="274"/>
        <v>142591</v>
      </c>
      <c r="K7704" s="11">
        <f t="shared" si="275"/>
        <v>107038.33295046045</v>
      </c>
      <c r="L7704" s="12">
        <f t="shared" si="277"/>
        <v>0</v>
      </c>
      <c r="M7704" s="11">
        <f>COUNTIF(E$2:$E7704,E7704)</f>
        <v>3037</v>
      </c>
      <c r="N7704" s="13"/>
      <c r="O7704" t="str">
        <f t="shared" si="278"/>
        <v/>
      </c>
    </row>
    <row r="7705" spans="1:15" hidden="1">
      <c r="A7705" s="41" t="s">
        <v>99</v>
      </c>
      <c r="B7705" s="46">
        <v>45786</v>
      </c>
      <c r="C7705" s="8" t="s">
        <v>13</v>
      </c>
      <c r="D7705" s="8" t="s">
        <v>15</v>
      </c>
      <c r="E7705" s="8" t="s">
        <v>15</v>
      </c>
      <c r="F7705" s="9">
        <f t="shared" si="276"/>
        <v>13000000</v>
      </c>
      <c r="G7705" s="9">
        <v>130</v>
      </c>
      <c r="H7705" s="10">
        <v>14164020</v>
      </c>
      <c r="I7705" s="11">
        <f t="shared" si="273"/>
        <v>15276866953.739105</v>
      </c>
      <c r="J7705" s="11">
        <f t="shared" si="274"/>
        <v>142721</v>
      </c>
      <c r="K7705" s="11">
        <f t="shared" si="275"/>
        <v>107040.07787038421</v>
      </c>
      <c r="L7705" s="12">
        <f t="shared" si="277"/>
        <v>0</v>
      </c>
      <c r="M7705" s="11">
        <f>COUNTIF(E$2:$E7705,E7705)</f>
        <v>3038</v>
      </c>
      <c r="N7705" s="13"/>
      <c r="O7705" t="str">
        <f t="shared" si="278"/>
        <v/>
      </c>
    </row>
    <row r="7706" spans="1:15" hidden="1">
      <c r="A7706" s="41" t="s">
        <v>99</v>
      </c>
      <c r="B7706" s="46">
        <v>45786</v>
      </c>
      <c r="C7706" s="8" t="s">
        <v>13</v>
      </c>
      <c r="D7706" s="8" t="s">
        <v>15</v>
      </c>
      <c r="E7706" s="8" t="s">
        <v>15</v>
      </c>
      <c r="F7706" s="9">
        <f t="shared" si="276"/>
        <v>9300000</v>
      </c>
      <c r="G7706" s="9">
        <v>93</v>
      </c>
      <c r="H7706" s="10">
        <v>10132722</v>
      </c>
      <c r="I7706" s="11">
        <f t="shared" si="273"/>
        <v>15286999675.739105</v>
      </c>
      <c r="J7706" s="11">
        <f t="shared" si="274"/>
        <v>142814</v>
      </c>
      <c r="K7706" s="11">
        <f t="shared" si="275"/>
        <v>107041.32421008518</v>
      </c>
      <c r="L7706" s="12">
        <f t="shared" si="277"/>
        <v>0</v>
      </c>
      <c r="M7706" s="11">
        <f>COUNTIF(E$2:$E7706,E7706)</f>
        <v>3039</v>
      </c>
      <c r="N7706" s="13"/>
      <c r="O7706" t="str">
        <f t="shared" si="278"/>
        <v/>
      </c>
    </row>
    <row r="7707" spans="1:15" hidden="1">
      <c r="A7707" s="41" t="s">
        <v>99</v>
      </c>
      <c r="B7707" s="46">
        <v>45786</v>
      </c>
      <c r="C7707" s="8" t="s">
        <v>13</v>
      </c>
      <c r="D7707" s="8" t="s">
        <v>15</v>
      </c>
      <c r="E7707" s="8" t="s">
        <v>15</v>
      </c>
      <c r="F7707" s="9">
        <f t="shared" si="276"/>
        <v>9000000</v>
      </c>
      <c r="G7707" s="9">
        <v>90</v>
      </c>
      <c r="H7707" s="10">
        <v>9805860</v>
      </c>
      <c r="I7707" s="11">
        <f t="shared" si="273"/>
        <v>15296805535.739105</v>
      </c>
      <c r="J7707" s="11">
        <f t="shared" si="274"/>
        <v>142904</v>
      </c>
      <c r="K7707" s="11">
        <f t="shared" si="275"/>
        <v>107042.5288007271</v>
      </c>
      <c r="L7707" s="12">
        <f t="shared" si="277"/>
        <v>0</v>
      </c>
      <c r="M7707" s="11">
        <f>COUNTIF(E$2:$E7707,E7707)</f>
        <v>3040</v>
      </c>
      <c r="N7707" s="13"/>
      <c r="O7707" t="str">
        <f t="shared" si="278"/>
        <v/>
      </c>
    </row>
    <row r="7708" spans="1:15" hidden="1">
      <c r="A7708" s="41" t="s">
        <v>99</v>
      </c>
      <c r="B7708" s="46">
        <v>45786</v>
      </c>
      <c r="C7708" s="8" t="s">
        <v>13</v>
      </c>
      <c r="D7708" s="8" t="s">
        <v>15</v>
      </c>
      <c r="E7708" s="8" t="s">
        <v>15</v>
      </c>
      <c r="F7708" s="9">
        <f t="shared" si="276"/>
        <v>186000000</v>
      </c>
      <c r="G7708" s="9">
        <v>1860</v>
      </c>
      <c r="H7708" s="10">
        <v>202658160</v>
      </c>
      <c r="I7708" s="11">
        <f t="shared" si="273"/>
        <v>15499463695.739105</v>
      </c>
      <c r="J7708" s="11">
        <f t="shared" si="274"/>
        <v>144764</v>
      </c>
      <c r="K7708" s="11">
        <f t="shared" si="275"/>
        <v>107067.11403207362</v>
      </c>
      <c r="L7708" s="12">
        <f t="shared" si="277"/>
        <v>0</v>
      </c>
      <c r="M7708" s="11">
        <f>COUNTIF(E$2:$E7708,E7708)</f>
        <v>3041</v>
      </c>
      <c r="N7708" s="13"/>
      <c r="O7708" t="str">
        <f t="shared" si="278"/>
        <v/>
      </c>
    </row>
    <row r="7709" spans="1:15" hidden="1">
      <c r="A7709" s="41" t="s">
        <v>99</v>
      </c>
      <c r="B7709" s="46">
        <v>45786</v>
      </c>
      <c r="C7709" s="8" t="s">
        <v>13</v>
      </c>
      <c r="D7709" s="8" t="s">
        <v>15</v>
      </c>
      <c r="E7709" s="8" t="s">
        <v>15</v>
      </c>
      <c r="F7709" s="9">
        <f t="shared" si="276"/>
        <v>241900000</v>
      </c>
      <c r="G7709" s="9">
        <v>2419</v>
      </c>
      <c r="H7709" s="10">
        <v>263559726</v>
      </c>
      <c r="I7709" s="11">
        <f t="shared" si="273"/>
        <v>15763023421.739105</v>
      </c>
      <c r="J7709" s="11">
        <f t="shared" si="274"/>
        <v>147183</v>
      </c>
      <c r="K7709" s="11">
        <f t="shared" si="275"/>
        <v>107098.12561056035</v>
      </c>
      <c r="L7709" s="12">
        <f t="shared" si="277"/>
        <v>0</v>
      </c>
      <c r="M7709" s="11">
        <f>COUNTIF(E$2:$E7709,E7709)</f>
        <v>3042</v>
      </c>
      <c r="N7709" s="13"/>
      <c r="O7709" t="str">
        <f t="shared" si="278"/>
        <v/>
      </c>
    </row>
    <row r="7710" spans="1:15" hidden="1">
      <c r="A7710" s="41" t="s">
        <v>99</v>
      </c>
      <c r="B7710" s="46">
        <v>45786</v>
      </c>
      <c r="C7710" s="8" t="s">
        <v>13</v>
      </c>
      <c r="D7710" s="8" t="s">
        <v>15</v>
      </c>
      <c r="E7710" s="8" t="s">
        <v>15</v>
      </c>
      <c r="F7710" s="9">
        <f t="shared" si="276"/>
        <v>27900000</v>
      </c>
      <c r="G7710" s="9">
        <v>279</v>
      </c>
      <c r="H7710" s="10">
        <v>30398166</v>
      </c>
      <c r="I7710" s="11">
        <f t="shared" si="273"/>
        <v>15793421587.739105</v>
      </c>
      <c r="J7710" s="11">
        <f t="shared" si="274"/>
        <v>147462</v>
      </c>
      <c r="K7710" s="11">
        <f t="shared" si="275"/>
        <v>107101.63694876718</v>
      </c>
      <c r="L7710" s="12">
        <f t="shared" si="277"/>
        <v>0</v>
      </c>
      <c r="M7710" s="11">
        <f>COUNTIF(E$2:$E7710,E7710)</f>
        <v>3043</v>
      </c>
      <c r="N7710" s="13"/>
      <c r="O7710" t="str">
        <f t="shared" si="278"/>
        <v/>
      </c>
    </row>
    <row r="7711" spans="1:15" hidden="1">
      <c r="A7711" s="41" t="s">
        <v>99</v>
      </c>
      <c r="B7711" s="46">
        <v>45786</v>
      </c>
      <c r="C7711" s="8" t="s">
        <v>13</v>
      </c>
      <c r="D7711" s="8" t="s">
        <v>15</v>
      </c>
      <c r="E7711" s="8" t="s">
        <v>15</v>
      </c>
      <c r="F7711" s="9">
        <f t="shared" si="276"/>
        <v>13900000</v>
      </c>
      <c r="G7711" s="9">
        <v>139</v>
      </c>
      <c r="H7711" s="10">
        <v>15144884</v>
      </c>
      <c r="I7711" s="11">
        <f t="shared" si="273"/>
        <v>15808566471.739105</v>
      </c>
      <c r="J7711" s="11">
        <f t="shared" si="274"/>
        <v>147601</v>
      </c>
      <c r="K7711" s="11">
        <f t="shared" si="275"/>
        <v>107103.38325444343</v>
      </c>
      <c r="L7711" s="12">
        <f t="shared" si="277"/>
        <v>0</v>
      </c>
      <c r="M7711" s="11">
        <f>COUNTIF(E$2:$E7711,E7711)</f>
        <v>3044</v>
      </c>
      <c r="N7711" s="13"/>
      <c r="O7711" t="str">
        <f t="shared" si="278"/>
        <v/>
      </c>
    </row>
    <row r="7712" spans="1:15" hidden="1">
      <c r="A7712" s="41" t="s">
        <v>99</v>
      </c>
      <c r="B7712" s="46">
        <v>45786</v>
      </c>
      <c r="C7712" s="8" t="s">
        <v>13</v>
      </c>
      <c r="D7712" s="8" t="s">
        <v>15</v>
      </c>
      <c r="E7712" s="8" t="s">
        <v>15</v>
      </c>
      <c r="F7712" s="9">
        <f t="shared" si="276"/>
        <v>4600000</v>
      </c>
      <c r="G7712" s="9">
        <v>46</v>
      </c>
      <c r="H7712" s="10">
        <v>5011976</v>
      </c>
      <c r="I7712" s="11">
        <f t="shared" si="273"/>
        <v>15813578447.739105</v>
      </c>
      <c r="J7712" s="11">
        <f t="shared" si="274"/>
        <v>147647</v>
      </c>
      <c r="K7712" s="11">
        <f t="shared" si="275"/>
        <v>107103.96044443236</v>
      </c>
      <c r="L7712" s="12">
        <f t="shared" si="277"/>
        <v>0</v>
      </c>
      <c r="M7712" s="11">
        <f>COUNTIF(E$2:$E7712,E7712)</f>
        <v>3045</v>
      </c>
      <c r="N7712" s="13"/>
      <c r="O7712" t="str">
        <f t="shared" si="278"/>
        <v/>
      </c>
    </row>
    <row r="7713" spans="1:15" hidden="1">
      <c r="A7713" s="41" t="s">
        <v>99</v>
      </c>
      <c r="B7713" s="46">
        <v>45786</v>
      </c>
      <c r="C7713" s="8" t="s">
        <v>13</v>
      </c>
      <c r="D7713" s="8" t="s">
        <v>15</v>
      </c>
      <c r="E7713" s="8" t="s">
        <v>15</v>
      </c>
      <c r="F7713" s="9">
        <f t="shared" si="276"/>
        <v>8000000</v>
      </c>
      <c r="G7713" s="9">
        <v>80</v>
      </c>
      <c r="H7713" s="10">
        <v>8716480</v>
      </c>
      <c r="I7713" s="11">
        <f t="shared" si="273"/>
        <v>15822294927.739105</v>
      </c>
      <c r="J7713" s="11">
        <f t="shared" si="274"/>
        <v>147727</v>
      </c>
      <c r="K7713" s="11">
        <f t="shared" si="275"/>
        <v>107104.96339693559</v>
      </c>
      <c r="L7713" s="12">
        <f t="shared" si="277"/>
        <v>0</v>
      </c>
      <c r="M7713" s="11">
        <f>COUNTIF(E$2:$E7713,E7713)</f>
        <v>3046</v>
      </c>
      <c r="N7713" s="13"/>
      <c r="O7713" t="str">
        <f t="shared" si="278"/>
        <v/>
      </c>
    </row>
    <row r="7714" spans="1:15" hidden="1">
      <c r="A7714" s="41" t="s">
        <v>99</v>
      </c>
      <c r="B7714" s="46">
        <v>45786</v>
      </c>
      <c r="C7714" s="8" t="s">
        <v>13</v>
      </c>
      <c r="D7714" s="8" t="s">
        <v>15</v>
      </c>
      <c r="E7714" s="8" t="s">
        <v>15</v>
      </c>
      <c r="F7714" s="9">
        <f t="shared" si="276"/>
        <v>27900000</v>
      </c>
      <c r="G7714" s="9">
        <v>279</v>
      </c>
      <c r="H7714" s="10">
        <v>30398724</v>
      </c>
      <c r="I7714" s="11">
        <f t="shared" si="273"/>
        <v>15852693651.739105</v>
      </c>
      <c r="J7714" s="11">
        <f t="shared" si="274"/>
        <v>148006</v>
      </c>
      <c r="K7714" s="11">
        <f t="shared" si="275"/>
        <v>107108.45270961383</v>
      </c>
      <c r="L7714" s="12">
        <f t="shared" si="277"/>
        <v>0</v>
      </c>
      <c r="M7714" s="11">
        <f>COUNTIF(E$2:$E7714,E7714)</f>
        <v>3047</v>
      </c>
      <c r="N7714" s="13"/>
      <c r="O7714" t="str">
        <f t="shared" si="278"/>
        <v/>
      </c>
    </row>
    <row r="7715" spans="1:15" hidden="1">
      <c r="A7715" s="41" t="s">
        <v>99</v>
      </c>
      <c r="B7715" s="46">
        <v>45786</v>
      </c>
      <c r="C7715" s="8" t="s">
        <v>13</v>
      </c>
      <c r="D7715" s="8" t="s">
        <v>15</v>
      </c>
      <c r="E7715" s="8" t="s">
        <v>15</v>
      </c>
      <c r="F7715" s="9">
        <f t="shared" si="276"/>
        <v>4600000</v>
      </c>
      <c r="G7715" s="9">
        <v>46</v>
      </c>
      <c r="H7715" s="10">
        <v>5011976</v>
      </c>
      <c r="I7715" s="11">
        <f t="shared" si="273"/>
        <v>15857705627.739105</v>
      </c>
      <c r="J7715" s="11">
        <f t="shared" si="274"/>
        <v>148052</v>
      </c>
      <c r="K7715" s="11">
        <f t="shared" si="275"/>
        <v>107109.02674559686</v>
      </c>
      <c r="L7715" s="12">
        <f t="shared" si="277"/>
        <v>0</v>
      </c>
      <c r="M7715" s="11">
        <f>COUNTIF(E$2:$E7715,E7715)</f>
        <v>3048</v>
      </c>
      <c r="N7715" s="13"/>
      <c r="O7715" t="str">
        <f t="shared" si="278"/>
        <v/>
      </c>
    </row>
    <row r="7716" spans="1:15" hidden="1">
      <c r="A7716" s="41" t="s">
        <v>99</v>
      </c>
      <c r="B7716" s="46">
        <v>45786</v>
      </c>
      <c r="C7716" s="8" t="s">
        <v>13</v>
      </c>
      <c r="D7716" s="8" t="s">
        <v>15</v>
      </c>
      <c r="E7716" s="8" t="s">
        <v>15</v>
      </c>
      <c r="F7716" s="9">
        <f t="shared" si="276"/>
        <v>9300000</v>
      </c>
      <c r="G7716" s="9">
        <v>93</v>
      </c>
      <c r="H7716" s="10">
        <v>10132908</v>
      </c>
      <c r="I7716" s="11">
        <f t="shared" si="273"/>
        <v>15867838535.739105</v>
      </c>
      <c r="J7716" s="11">
        <f t="shared" si="274"/>
        <v>148145</v>
      </c>
      <c r="K7716" s="11">
        <f t="shared" si="275"/>
        <v>107110.18620769588</v>
      </c>
      <c r="L7716" s="12">
        <f t="shared" si="277"/>
        <v>0</v>
      </c>
      <c r="M7716" s="11">
        <f>COUNTIF(E$2:$E7716,E7716)</f>
        <v>3049</v>
      </c>
      <c r="N7716" s="13"/>
      <c r="O7716" t="str">
        <f t="shared" si="278"/>
        <v/>
      </c>
    </row>
    <row r="7717" spans="1:15" hidden="1">
      <c r="A7717" s="41" t="s">
        <v>99</v>
      </c>
      <c r="B7717" s="46">
        <v>45786</v>
      </c>
      <c r="C7717" s="8" t="s">
        <v>13</v>
      </c>
      <c r="D7717" s="8" t="s">
        <v>15</v>
      </c>
      <c r="E7717" s="8" t="s">
        <v>15</v>
      </c>
      <c r="F7717" s="9">
        <f t="shared" si="276"/>
        <v>900000</v>
      </c>
      <c r="G7717" s="9">
        <v>9</v>
      </c>
      <c r="H7717" s="10">
        <v>980604</v>
      </c>
      <c r="I7717" s="11">
        <f t="shared" si="273"/>
        <v>15868819139.739105</v>
      </c>
      <c r="J7717" s="11">
        <f t="shared" si="274"/>
        <v>148154</v>
      </c>
      <c r="K7717" s="11">
        <f t="shared" si="275"/>
        <v>107110.29833645467</v>
      </c>
      <c r="L7717" s="12">
        <f t="shared" si="277"/>
        <v>0</v>
      </c>
      <c r="M7717" s="11">
        <f>COUNTIF(E$2:$E7717,E7717)</f>
        <v>3050</v>
      </c>
      <c r="N7717" s="13"/>
      <c r="O7717" t="str">
        <f t="shared" si="278"/>
        <v/>
      </c>
    </row>
    <row r="7718" spans="1:15" hidden="1">
      <c r="A7718" s="41" t="s">
        <v>99</v>
      </c>
      <c r="B7718" s="46">
        <v>45786</v>
      </c>
      <c r="C7718" s="8" t="s">
        <v>13</v>
      </c>
      <c r="D7718" s="8" t="s">
        <v>15</v>
      </c>
      <c r="E7718" s="8" t="s">
        <v>15</v>
      </c>
      <c r="F7718" s="9">
        <f t="shared" si="276"/>
        <v>83700000</v>
      </c>
      <c r="G7718" s="9">
        <v>837</v>
      </c>
      <c r="H7718" s="10">
        <v>91196172</v>
      </c>
      <c r="I7718" s="11">
        <f t="shared" si="273"/>
        <v>15960015311.739105</v>
      </c>
      <c r="J7718" s="11">
        <f t="shared" si="274"/>
        <v>148991</v>
      </c>
      <c r="K7718" s="11">
        <f t="shared" si="275"/>
        <v>107120.66709894629</v>
      </c>
      <c r="L7718" s="12">
        <f t="shared" si="277"/>
        <v>0</v>
      </c>
      <c r="M7718" s="11">
        <f>COUNTIF(E$2:$E7718,E7718)</f>
        <v>3051</v>
      </c>
      <c r="N7718" s="13"/>
      <c r="O7718" t="str">
        <f t="shared" si="278"/>
        <v/>
      </c>
    </row>
    <row r="7719" spans="1:15" hidden="1">
      <c r="A7719" s="41" t="s">
        <v>99</v>
      </c>
      <c r="B7719" s="46">
        <v>45786</v>
      </c>
      <c r="C7719" s="8" t="s">
        <v>13</v>
      </c>
      <c r="D7719" s="8" t="s">
        <v>15</v>
      </c>
      <c r="E7719" s="8" t="s">
        <v>15</v>
      </c>
      <c r="F7719" s="9">
        <f t="shared" si="276"/>
        <v>13900000</v>
      </c>
      <c r="G7719" s="9">
        <v>139</v>
      </c>
      <c r="H7719" s="10">
        <v>15145301</v>
      </c>
      <c r="I7719" s="11">
        <f t="shared" ref="I7719:I7782" si="279">IF(H7719&gt;=0,IF(M7719=1,H7719,SUMIFS(I:I,E:E,E7719,M:M,M7719-1)+H7719),SUMIFS(I:I,E:E,E7719,M:M,M7719-1)+K7719*G7719)</f>
        <v>15975160612.739105</v>
      </c>
      <c r="J7719" s="11">
        <f t="shared" ref="J7719:J7782" si="280">IF(M7719=1,G7719,SUMIFS($J:$J,$E:$E,E7719,$M:$M,M7719-1)+G7719)</f>
        <v>149130</v>
      </c>
      <c r="K7719" s="11">
        <f t="shared" ref="K7719:K7782" si="281">IF(H7719&gt;=0,I7719/J7719,SUMIFS($K:$K,$E:$E,E7719,$M:$M,M7719-1))</f>
        <v>107122.38055883528</v>
      </c>
      <c r="L7719" s="12">
        <f t="shared" si="277"/>
        <v>0</v>
      </c>
      <c r="M7719" s="11">
        <f>COUNTIF(E$2:$E7719,E7719)</f>
        <v>3052</v>
      </c>
      <c r="N7719" s="13"/>
      <c r="O7719" t="str">
        <f t="shared" si="278"/>
        <v/>
      </c>
    </row>
    <row r="7720" spans="1:15" hidden="1">
      <c r="A7720" s="41" t="s">
        <v>99</v>
      </c>
      <c r="B7720" s="46">
        <v>45786</v>
      </c>
      <c r="C7720" s="8" t="s">
        <v>13</v>
      </c>
      <c r="D7720" s="8" t="s">
        <v>15</v>
      </c>
      <c r="E7720" s="8" t="s">
        <v>15</v>
      </c>
      <c r="F7720" s="9">
        <f t="shared" ref="F7720:F7783" si="282">100000*G7720</f>
        <v>74400000</v>
      </c>
      <c r="G7720" s="9">
        <v>744</v>
      </c>
      <c r="H7720" s="10">
        <v>81065496</v>
      </c>
      <c r="I7720" s="11">
        <f t="shared" si="279"/>
        <v>16056226108.739105</v>
      </c>
      <c r="J7720" s="11">
        <f t="shared" si="280"/>
        <v>149874</v>
      </c>
      <c r="K7720" s="11">
        <f t="shared" si="281"/>
        <v>107131.49784978786</v>
      </c>
      <c r="L7720" s="12">
        <f t="shared" ref="L7720:L7783" si="283">IF(G7720&lt;0,K7720*G7720-H7720,0)</f>
        <v>0</v>
      </c>
      <c r="M7720" s="11">
        <f>COUNTIF(E$2:$E7720,E7720)</f>
        <v>3053</v>
      </c>
      <c r="N7720" s="13"/>
      <c r="O7720" t="str">
        <f t="shared" si="278"/>
        <v/>
      </c>
    </row>
    <row r="7721" spans="1:15" hidden="1">
      <c r="A7721" s="41" t="s">
        <v>99</v>
      </c>
      <c r="B7721" s="46">
        <v>45786</v>
      </c>
      <c r="C7721" s="8" t="s">
        <v>13</v>
      </c>
      <c r="D7721" s="8" t="s">
        <v>15</v>
      </c>
      <c r="E7721" s="8" t="s">
        <v>15</v>
      </c>
      <c r="F7721" s="9">
        <f t="shared" si="282"/>
        <v>18600000</v>
      </c>
      <c r="G7721" s="9">
        <v>186</v>
      </c>
      <c r="H7721" s="10">
        <v>20266374</v>
      </c>
      <c r="I7721" s="11">
        <f t="shared" si="279"/>
        <v>16076492482.739105</v>
      </c>
      <c r="J7721" s="11">
        <f t="shared" si="280"/>
        <v>150060</v>
      </c>
      <c r="K7721" s="11">
        <f t="shared" si="281"/>
        <v>107133.76304637549</v>
      </c>
      <c r="L7721" s="12">
        <f t="shared" si="283"/>
        <v>0</v>
      </c>
      <c r="M7721" s="11">
        <f>COUNTIF(E$2:$E7721,E7721)</f>
        <v>3054</v>
      </c>
      <c r="N7721" s="13"/>
      <c r="O7721" t="str">
        <f t="shared" si="278"/>
        <v/>
      </c>
    </row>
    <row r="7722" spans="1:15" hidden="1">
      <c r="A7722" s="41" t="s">
        <v>99</v>
      </c>
      <c r="B7722" s="46">
        <v>45786</v>
      </c>
      <c r="C7722" s="8" t="s">
        <v>13</v>
      </c>
      <c r="D7722" s="8" t="s">
        <v>15</v>
      </c>
      <c r="E7722" s="8" t="s">
        <v>15</v>
      </c>
      <c r="F7722" s="9">
        <f t="shared" si="282"/>
        <v>4600000</v>
      </c>
      <c r="G7722" s="9">
        <v>46</v>
      </c>
      <c r="H7722" s="10">
        <v>5012114</v>
      </c>
      <c r="I7722" s="11">
        <f t="shared" si="279"/>
        <v>16081504596.739105</v>
      </c>
      <c r="J7722" s="11">
        <f t="shared" si="280"/>
        <v>150106</v>
      </c>
      <c r="K7722" s="11">
        <f t="shared" si="281"/>
        <v>107134.32239043813</v>
      </c>
      <c r="L7722" s="12">
        <f t="shared" si="283"/>
        <v>0</v>
      </c>
      <c r="M7722" s="11">
        <f>COUNTIF(E$2:$E7722,E7722)</f>
        <v>3055</v>
      </c>
      <c r="N7722" s="13"/>
      <c r="O7722" t="str">
        <f t="shared" si="278"/>
        <v/>
      </c>
    </row>
    <row r="7723" spans="1:15" hidden="1">
      <c r="A7723" s="41" t="s">
        <v>99</v>
      </c>
      <c r="B7723" s="46">
        <v>45786</v>
      </c>
      <c r="C7723" s="8" t="s">
        <v>13</v>
      </c>
      <c r="D7723" s="8" t="s">
        <v>15</v>
      </c>
      <c r="E7723" s="8" t="s">
        <v>15</v>
      </c>
      <c r="F7723" s="9">
        <f t="shared" si="282"/>
        <v>93000000</v>
      </c>
      <c r="G7723" s="9">
        <v>930</v>
      </c>
      <c r="H7723" s="10">
        <v>101331870</v>
      </c>
      <c r="I7723" s="11">
        <f t="shared" si="279"/>
        <v>16182836466.739105</v>
      </c>
      <c r="J7723" s="11">
        <f t="shared" si="280"/>
        <v>151036</v>
      </c>
      <c r="K7723" s="11">
        <f t="shared" si="281"/>
        <v>107145.55779244092</v>
      </c>
      <c r="L7723" s="12">
        <f t="shared" si="283"/>
        <v>0</v>
      </c>
      <c r="M7723" s="11">
        <f>COUNTIF(E$2:$E7723,E7723)</f>
        <v>3056</v>
      </c>
      <c r="N7723" s="13"/>
      <c r="O7723" t="str">
        <f t="shared" si="278"/>
        <v/>
      </c>
    </row>
    <row r="7724" spans="1:15" hidden="1">
      <c r="A7724" s="41" t="s">
        <v>99</v>
      </c>
      <c r="B7724" s="46">
        <v>45786</v>
      </c>
      <c r="C7724" s="8" t="s">
        <v>13</v>
      </c>
      <c r="D7724" s="8" t="s">
        <v>14</v>
      </c>
      <c r="E7724" s="8" t="s">
        <v>14</v>
      </c>
      <c r="F7724" s="9">
        <f t="shared" si="282"/>
        <v>6600000</v>
      </c>
      <c r="G7724" s="9">
        <v>66</v>
      </c>
      <c r="H7724" s="10">
        <v>7079556</v>
      </c>
      <c r="I7724" s="11">
        <f t="shared" si="279"/>
        <v>20118972218.923084</v>
      </c>
      <c r="J7724" s="11">
        <f t="shared" si="280"/>
        <v>199572</v>
      </c>
      <c r="K7724" s="11">
        <f t="shared" si="281"/>
        <v>100810.59576956228</v>
      </c>
      <c r="L7724" s="12">
        <f t="shared" si="283"/>
        <v>0</v>
      </c>
      <c r="M7724" s="11">
        <f>COUNTIF(E$2:$E7724,E7724)</f>
        <v>1062</v>
      </c>
      <c r="N7724" s="13"/>
      <c r="O7724" t="str">
        <f t="shared" si="278"/>
        <v/>
      </c>
    </row>
    <row r="7725" spans="1:15" hidden="1">
      <c r="A7725" s="41" t="s">
        <v>99</v>
      </c>
      <c r="B7725" s="46">
        <v>45786</v>
      </c>
      <c r="C7725" s="8" t="s">
        <v>13</v>
      </c>
      <c r="D7725" s="8" t="s">
        <v>14</v>
      </c>
      <c r="E7725" s="8" t="s">
        <v>14</v>
      </c>
      <c r="F7725" s="9">
        <f t="shared" si="282"/>
        <v>6800000</v>
      </c>
      <c r="G7725" s="9">
        <v>68</v>
      </c>
      <c r="H7725" s="10">
        <v>7294088</v>
      </c>
      <c r="I7725" s="11">
        <f t="shared" si="279"/>
        <v>20126266306.923084</v>
      </c>
      <c r="J7725" s="11">
        <f t="shared" si="280"/>
        <v>199640</v>
      </c>
      <c r="K7725" s="11">
        <f t="shared" si="281"/>
        <v>100812.79456483212</v>
      </c>
      <c r="L7725" s="12">
        <f t="shared" si="283"/>
        <v>0</v>
      </c>
      <c r="M7725" s="11">
        <f>COUNTIF(E$2:$E7725,E7725)</f>
        <v>1063</v>
      </c>
      <c r="N7725" s="13"/>
      <c r="O7725" t="str">
        <f t="shared" si="278"/>
        <v/>
      </c>
    </row>
    <row r="7726" spans="1:15" hidden="1">
      <c r="A7726" s="41" t="s">
        <v>99</v>
      </c>
      <c r="B7726" s="46">
        <v>45786</v>
      </c>
      <c r="C7726" s="8" t="s">
        <v>13</v>
      </c>
      <c r="D7726" s="8" t="s">
        <v>90</v>
      </c>
      <c r="E7726" s="8" t="s">
        <v>90</v>
      </c>
      <c r="F7726" s="9">
        <f t="shared" si="282"/>
        <v>-46100000</v>
      </c>
      <c r="G7726" s="9">
        <v>-461</v>
      </c>
      <c r="H7726" s="10">
        <v>-49952577</v>
      </c>
      <c r="I7726" s="11">
        <f t="shared" si="279"/>
        <v>12650254180.796043</v>
      </c>
      <c r="J7726" s="11">
        <f t="shared" si="280"/>
        <v>123986</v>
      </c>
      <c r="K7726" s="11">
        <f t="shared" si="281"/>
        <v>102029.69835946025</v>
      </c>
      <c r="L7726" s="12">
        <f t="shared" si="283"/>
        <v>2916886.0562888235</v>
      </c>
      <c r="M7726" s="11">
        <f>COUNTIF(E$2:$E7726,E7726)</f>
        <v>781</v>
      </c>
      <c r="N7726" s="13"/>
      <c r="O7726" t="str">
        <f t="shared" si="278"/>
        <v/>
      </c>
    </row>
    <row r="7727" spans="1:15" hidden="1">
      <c r="A7727" s="41" t="s">
        <v>99</v>
      </c>
      <c r="B7727" s="46">
        <v>45786</v>
      </c>
      <c r="C7727" s="8" t="s">
        <v>13</v>
      </c>
      <c r="D7727" s="8" t="s">
        <v>90</v>
      </c>
      <c r="E7727" s="8" t="s">
        <v>90</v>
      </c>
      <c r="F7727" s="9">
        <f t="shared" si="282"/>
        <v>4600000</v>
      </c>
      <c r="G7727" s="9">
        <v>46</v>
      </c>
      <c r="H7727" s="10">
        <v>4981432</v>
      </c>
      <c r="I7727" s="11">
        <f t="shared" si="279"/>
        <v>12655235612.796043</v>
      </c>
      <c r="J7727" s="11">
        <f t="shared" si="280"/>
        <v>124032</v>
      </c>
      <c r="K7727" s="11">
        <f t="shared" si="281"/>
        <v>102032.02087200113</v>
      </c>
      <c r="L7727" s="12">
        <f t="shared" si="283"/>
        <v>0</v>
      </c>
      <c r="M7727" s="11">
        <f>COUNTIF(E$2:$E7727,E7727)</f>
        <v>782</v>
      </c>
      <c r="N7727" s="13"/>
      <c r="O7727" t="str">
        <f t="shared" si="278"/>
        <v/>
      </c>
    </row>
    <row r="7728" spans="1:15" hidden="1">
      <c r="A7728" s="41" t="s">
        <v>99</v>
      </c>
      <c r="B7728" s="46">
        <v>45786</v>
      </c>
      <c r="C7728" s="8" t="s">
        <v>13</v>
      </c>
      <c r="D7728" s="8" t="s">
        <v>90</v>
      </c>
      <c r="E7728" s="8" t="s">
        <v>90</v>
      </c>
      <c r="F7728" s="9">
        <f t="shared" si="282"/>
        <v>-9300000</v>
      </c>
      <c r="G7728" s="9">
        <v>-93</v>
      </c>
      <c r="H7728" s="10">
        <v>-10077201</v>
      </c>
      <c r="I7728" s="11">
        <f t="shared" si="279"/>
        <v>12645746634.854948</v>
      </c>
      <c r="J7728" s="11">
        <f t="shared" si="280"/>
        <v>123939</v>
      </c>
      <c r="K7728" s="11">
        <f t="shared" si="281"/>
        <v>102032.02087200113</v>
      </c>
      <c r="L7728" s="12">
        <f t="shared" si="283"/>
        <v>588223.05890389532</v>
      </c>
      <c r="M7728" s="11">
        <f>COUNTIF(E$2:$E7728,E7728)</f>
        <v>783</v>
      </c>
      <c r="N7728" s="13"/>
      <c r="O7728" t="str">
        <f t="shared" si="278"/>
        <v/>
      </c>
    </row>
    <row r="7729" spans="1:15" hidden="1">
      <c r="A7729" s="41" t="s">
        <v>99</v>
      </c>
      <c r="B7729" s="46">
        <v>45786</v>
      </c>
      <c r="C7729" s="8" t="s">
        <v>13</v>
      </c>
      <c r="D7729" s="8" t="s">
        <v>90</v>
      </c>
      <c r="E7729" s="8" t="s">
        <v>90</v>
      </c>
      <c r="F7729" s="9">
        <f t="shared" si="282"/>
        <v>-92200000</v>
      </c>
      <c r="G7729" s="9">
        <v>-922</v>
      </c>
      <c r="H7729" s="10">
        <v>-99905154</v>
      </c>
      <c r="I7729" s="11">
        <f t="shared" si="279"/>
        <v>12551673111.610964</v>
      </c>
      <c r="J7729" s="11">
        <f t="shared" si="280"/>
        <v>123017</v>
      </c>
      <c r="K7729" s="11">
        <f t="shared" si="281"/>
        <v>102032.02087200113</v>
      </c>
      <c r="L7729" s="12">
        <f t="shared" si="283"/>
        <v>5831630.756014958</v>
      </c>
      <c r="M7729" s="11">
        <f>COUNTIF(E$2:$E7729,E7729)</f>
        <v>784</v>
      </c>
      <c r="N7729" s="13"/>
      <c r="O7729" t="str">
        <f t="shared" si="278"/>
        <v/>
      </c>
    </row>
    <row r="7730" spans="1:15" hidden="1">
      <c r="A7730" s="41" t="s">
        <v>99</v>
      </c>
      <c r="B7730" s="46">
        <v>45786</v>
      </c>
      <c r="C7730" s="8" t="s">
        <v>13</v>
      </c>
      <c r="D7730" s="8" t="s">
        <v>90</v>
      </c>
      <c r="E7730" s="8" t="s">
        <v>90</v>
      </c>
      <c r="F7730" s="9">
        <f t="shared" si="282"/>
        <v>-9200000</v>
      </c>
      <c r="G7730" s="9">
        <v>-92</v>
      </c>
      <c r="H7730" s="10">
        <v>-9968844</v>
      </c>
      <c r="I7730" s="11">
        <f t="shared" si="279"/>
        <v>12542286165.690741</v>
      </c>
      <c r="J7730" s="11">
        <f t="shared" si="280"/>
        <v>122925</v>
      </c>
      <c r="K7730" s="11">
        <f t="shared" si="281"/>
        <v>102032.02087200113</v>
      </c>
      <c r="L7730" s="12">
        <f t="shared" si="283"/>
        <v>581898.07977589592</v>
      </c>
      <c r="M7730" s="11">
        <f>COUNTIF(E$2:$E7730,E7730)</f>
        <v>785</v>
      </c>
      <c r="N7730" s="13"/>
      <c r="O7730" t="str">
        <f t="shared" si="278"/>
        <v/>
      </c>
    </row>
    <row r="7731" spans="1:15" hidden="1">
      <c r="A7731" s="41" t="s">
        <v>99</v>
      </c>
      <c r="B7731" s="46">
        <v>45786</v>
      </c>
      <c r="C7731" s="8" t="s">
        <v>13</v>
      </c>
      <c r="D7731" s="8" t="s">
        <v>90</v>
      </c>
      <c r="E7731" s="8" t="s">
        <v>90</v>
      </c>
      <c r="F7731" s="9">
        <f t="shared" si="282"/>
        <v>-18700000</v>
      </c>
      <c r="G7731" s="9">
        <v>-187</v>
      </c>
      <c r="H7731" s="10">
        <v>-20262759</v>
      </c>
      <c r="I7731" s="11">
        <f t="shared" si="279"/>
        <v>12523206177.787676</v>
      </c>
      <c r="J7731" s="11">
        <f t="shared" si="280"/>
        <v>122738</v>
      </c>
      <c r="K7731" s="11">
        <f t="shared" si="281"/>
        <v>102032.02087200113</v>
      </c>
      <c r="L7731" s="12">
        <f t="shared" si="283"/>
        <v>1182771.09693579</v>
      </c>
      <c r="M7731" s="11">
        <f>COUNTIF(E$2:$E7731,E7731)</f>
        <v>786</v>
      </c>
      <c r="N7731" s="13"/>
      <c r="O7731" t="str">
        <f t="shared" si="278"/>
        <v/>
      </c>
    </row>
    <row r="7732" spans="1:15" hidden="1">
      <c r="A7732" s="41" t="s">
        <v>99</v>
      </c>
      <c r="B7732" s="46">
        <v>45786</v>
      </c>
      <c r="C7732" s="8" t="s">
        <v>13</v>
      </c>
      <c r="D7732" s="8" t="s">
        <v>90</v>
      </c>
      <c r="E7732" s="8" t="s">
        <v>90</v>
      </c>
      <c r="F7732" s="9">
        <f t="shared" si="282"/>
        <v>-14500000</v>
      </c>
      <c r="G7732" s="9">
        <v>-145</v>
      </c>
      <c r="H7732" s="10">
        <v>-15711765</v>
      </c>
      <c r="I7732" s="11">
        <f t="shared" si="279"/>
        <v>12508411534.761236</v>
      </c>
      <c r="J7732" s="11">
        <f t="shared" si="280"/>
        <v>122593</v>
      </c>
      <c r="K7732" s="11">
        <f t="shared" si="281"/>
        <v>102032.02087200113</v>
      </c>
      <c r="L7732" s="12">
        <f t="shared" si="283"/>
        <v>917121.97355983593</v>
      </c>
      <c r="M7732" s="11">
        <f>COUNTIF(E$2:$E7732,E7732)</f>
        <v>787</v>
      </c>
      <c r="N7732" s="13"/>
      <c r="O7732" t="str">
        <f t="shared" si="278"/>
        <v/>
      </c>
    </row>
    <row r="7733" spans="1:15" hidden="1">
      <c r="A7733" s="41" t="s">
        <v>99</v>
      </c>
      <c r="B7733" s="46">
        <v>45786</v>
      </c>
      <c r="C7733" s="8" t="s">
        <v>13</v>
      </c>
      <c r="D7733" s="8" t="s">
        <v>90</v>
      </c>
      <c r="E7733" s="8" t="s">
        <v>90</v>
      </c>
      <c r="F7733" s="9">
        <f t="shared" si="282"/>
        <v>-4600000</v>
      </c>
      <c r="G7733" s="9">
        <v>-46</v>
      </c>
      <c r="H7733" s="10">
        <v>-4984422</v>
      </c>
      <c r="I7733" s="11">
        <f t="shared" si="279"/>
        <v>12503718061.801125</v>
      </c>
      <c r="J7733" s="11">
        <f t="shared" si="280"/>
        <v>122547</v>
      </c>
      <c r="K7733" s="11">
        <f t="shared" si="281"/>
        <v>102032.02087200113</v>
      </c>
      <c r="L7733" s="12">
        <f t="shared" si="283"/>
        <v>290949.03988794796</v>
      </c>
      <c r="M7733" s="11">
        <f>COUNTIF(E$2:$E7733,E7733)</f>
        <v>788</v>
      </c>
      <c r="N7733" s="13"/>
      <c r="O7733" t="str">
        <f t="shared" si="278"/>
        <v/>
      </c>
    </row>
    <row r="7734" spans="1:15" hidden="1">
      <c r="A7734" s="41" t="s">
        <v>99</v>
      </c>
      <c r="B7734" s="46">
        <v>45786</v>
      </c>
      <c r="C7734" s="8" t="s">
        <v>13</v>
      </c>
      <c r="D7734" s="8" t="s">
        <v>90</v>
      </c>
      <c r="E7734" s="8" t="s">
        <v>90</v>
      </c>
      <c r="F7734" s="9">
        <f t="shared" si="282"/>
        <v>-51900000</v>
      </c>
      <c r="G7734" s="9">
        <v>-519</v>
      </c>
      <c r="H7734" s="10">
        <v>-56237283</v>
      </c>
      <c r="I7734" s="11">
        <f t="shared" si="279"/>
        <v>12450763442.968555</v>
      </c>
      <c r="J7734" s="11">
        <f t="shared" si="280"/>
        <v>122028</v>
      </c>
      <c r="K7734" s="11">
        <f t="shared" si="281"/>
        <v>102032.02087200113</v>
      </c>
      <c r="L7734" s="12">
        <f t="shared" si="283"/>
        <v>3282664.1674314141</v>
      </c>
      <c r="M7734" s="11">
        <f>COUNTIF(E$2:$E7734,E7734)</f>
        <v>789</v>
      </c>
      <c r="N7734" s="13"/>
      <c r="O7734" t="str">
        <f t="shared" si="278"/>
        <v/>
      </c>
    </row>
    <row r="7735" spans="1:15" hidden="1">
      <c r="A7735" s="41" t="s">
        <v>99</v>
      </c>
      <c r="B7735" s="46">
        <v>45786</v>
      </c>
      <c r="C7735" s="8" t="s">
        <v>13</v>
      </c>
      <c r="D7735" s="8" t="s">
        <v>90</v>
      </c>
      <c r="E7735" s="8" t="s">
        <v>90</v>
      </c>
      <c r="F7735" s="9">
        <f t="shared" si="282"/>
        <v>-41400000</v>
      </c>
      <c r="G7735" s="9">
        <v>-414</v>
      </c>
      <c r="H7735" s="10">
        <v>-44859798</v>
      </c>
      <c r="I7735" s="11">
        <f t="shared" si="279"/>
        <v>12408522186.327547</v>
      </c>
      <c r="J7735" s="11">
        <f t="shared" si="280"/>
        <v>121614</v>
      </c>
      <c r="K7735" s="11">
        <f t="shared" si="281"/>
        <v>102032.02087200113</v>
      </c>
      <c r="L7735" s="12">
        <f t="shared" si="283"/>
        <v>2618541.3589915335</v>
      </c>
      <c r="M7735" s="11">
        <f>COUNTIF(E$2:$E7735,E7735)</f>
        <v>790</v>
      </c>
      <c r="N7735" s="13"/>
      <c r="O7735" t="str">
        <f t="shared" si="278"/>
        <v/>
      </c>
    </row>
    <row r="7736" spans="1:15" hidden="1">
      <c r="A7736" s="41" t="s">
        <v>99</v>
      </c>
      <c r="B7736" s="46">
        <v>45786</v>
      </c>
      <c r="C7736" s="8" t="s">
        <v>13</v>
      </c>
      <c r="D7736" s="8" t="s">
        <v>90</v>
      </c>
      <c r="E7736" s="8" t="s">
        <v>90</v>
      </c>
      <c r="F7736" s="9">
        <f t="shared" si="282"/>
        <v>-18400000</v>
      </c>
      <c r="G7736" s="9">
        <v>-184</v>
      </c>
      <c r="H7736" s="10">
        <v>-19937688</v>
      </c>
      <c r="I7736" s="11">
        <f t="shared" si="279"/>
        <v>12389748294.487099</v>
      </c>
      <c r="J7736" s="11">
        <f t="shared" si="280"/>
        <v>121430</v>
      </c>
      <c r="K7736" s="11">
        <f t="shared" si="281"/>
        <v>102032.02087200113</v>
      </c>
      <c r="L7736" s="12">
        <f t="shared" si="283"/>
        <v>1163796.1595517918</v>
      </c>
      <c r="M7736" s="11">
        <f>COUNTIF(E$2:$E7736,E7736)</f>
        <v>791</v>
      </c>
      <c r="N7736" s="13"/>
      <c r="O7736" t="str">
        <f t="shared" si="278"/>
        <v/>
      </c>
    </row>
    <row r="7737" spans="1:15" hidden="1">
      <c r="A7737" s="41" t="s">
        <v>99</v>
      </c>
      <c r="B7737" s="46">
        <v>45786</v>
      </c>
      <c r="C7737" s="8" t="s">
        <v>13</v>
      </c>
      <c r="D7737" s="8" t="s">
        <v>90</v>
      </c>
      <c r="E7737" s="8" t="s">
        <v>90</v>
      </c>
      <c r="F7737" s="9">
        <f t="shared" si="282"/>
        <v>-1000000</v>
      </c>
      <c r="G7737" s="9">
        <v>-10</v>
      </c>
      <c r="H7737" s="10">
        <v>-1083570</v>
      </c>
      <c r="I7737" s="11">
        <f t="shared" si="279"/>
        <v>12388727974.278379</v>
      </c>
      <c r="J7737" s="11">
        <f t="shared" si="280"/>
        <v>121420</v>
      </c>
      <c r="K7737" s="11">
        <f t="shared" si="281"/>
        <v>102032.02087200113</v>
      </c>
      <c r="L7737" s="12">
        <f t="shared" si="283"/>
        <v>63249.791279988713</v>
      </c>
      <c r="M7737" s="11">
        <f>COUNTIF(E$2:$E7737,E7737)</f>
        <v>792</v>
      </c>
      <c r="N7737" s="13"/>
      <c r="O7737" t="str">
        <f t="shared" si="278"/>
        <v/>
      </c>
    </row>
    <row r="7738" spans="1:15" hidden="1">
      <c r="A7738" s="41" t="s">
        <v>99</v>
      </c>
      <c r="B7738" s="46">
        <v>45786</v>
      </c>
      <c r="C7738" s="8" t="s">
        <v>13</v>
      </c>
      <c r="D7738" s="8" t="s">
        <v>90</v>
      </c>
      <c r="E7738" s="8" t="s">
        <v>90</v>
      </c>
      <c r="F7738" s="9">
        <f t="shared" si="282"/>
        <v>-5500000</v>
      </c>
      <c r="G7738" s="9">
        <v>-55</v>
      </c>
      <c r="H7738" s="10">
        <v>-5959635</v>
      </c>
      <c r="I7738" s="11">
        <f t="shared" si="279"/>
        <v>12383116213.130419</v>
      </c>
      <c r="J7738" s="11">
        <f t="shared" si="280"/>
        <v>121365</v>
      </c>
      <c r="K7738" s="11">
        <f t="shared" si="281"/>
        <v>102032.02087200113</v>
      </c>
      <c r="L7738" s="12">
        <f t="shared" si="283"/>
        <v>347873.85203993786</v>
      </c>
      <c r="M7738" s="11">
        <f>COUNTIF(E$2:$E7738,E7738)</f>
        <v>793</v>
      </c>
      <c r="N7738" s="13"/>
      <c r="O7738" t="str">
        <f t="shared" si="278"/>
        <v/>
      </c>
    </row>
    <row r="7739" spans="1:15" hidden="1">
      <c r="A7739" s="41" t="s">
        <v>99</v>
      </c>
      <c r="B7739" s="46">
        <v>45786</v>
      </c>
      <c r="C7739" s="8" t="s">
        <v>13</v>
      </c>
      <c r="D7739" s="8" t="s">
        <v>14</v>
      </c>
      <c r="E7739" s="8" t="s">
        <v>14</v>
      </c>
      <c r="F7739" s="9">
        <f t="shared" si="282"/>
        <v>-900000</v>
      </c>
      <c r="G7739" s="9">
        <v>-9</v>
      </c>
      <c r="H7739" s="10">
        <v>-963072</v>
      </c>
      <c r="I7739" s="11">
        <f t="shared" si="279"/>
        <v>20125358991.771999</v>
      </c>
      <c r="J7739" s="11">
        <f t="shared" si="280"/>
        <v>199631</v>
      </c>
      <c r="K7739" s="11">
        <f t="shared" si="281"/>
        <v>100812.79456483212</v>
      </c>
      <c r="L7739" s="12">
        <f t="shared" si="283"/>
        <v>55756.848916510935</v>
      </c>
      <c r="M7739" s="11">
        <f>COUNTIF(E$2:$E7739,E7739)</f>
        <v>1064</v>
      </c>
      <c r="N7739" s="13"/>
      <c r="O7739" t="str">
        <f t="shared" si="278"/>
        <v/>
      </c>
    </row>
    <row r="7740" spans="1:15" hidden="1">
      <c r="A7740" s="41" t="s">
        <v>99</v>
      </c>
      <c r="B7740" s="46">
        <v>45786</v>
      </c>
      <c r="C7740" s="8" t="s">
        <v>13</v>
      </c>
      <c r="D7740" s="8" t="s">
        <v>90</v>
      </c>
      <c r="E7740" s="8" t="s">
        <v>90</v>
      </c>
      <c r="F7740" s="9">
        <f t="shared" si="282"/>
        <v>-4800000</v>
      </c>
      <c r="G7740" s="9">
        <v>-48</v>
      </c>
      <c r="H7740" s="10">
        <v>-5201136</v>
      </c>
      <c r="I7740" s="11">
        <f t="shared" si="279"/>
        <v>12378218676.128563</v>
      </c>
      <c r="J7740" s="11">
        <f t="shared" si="280"/>
        <v>121317</v>
      </c>
      <c r="K7740" s="11">
        <f t="shared" si="281"/>
        <v>102032.02087200113</v>
      </c>
      <c r="L7740" s="12">
        <f t="shared" si="283"/>
        <v>303598.99814394582</v>
      </c>
      <c r="M7740" s="11">
        <f>COUNTIF(E$2:$E7740,E7740)</f>
        <v>794</v>
      </c>
      <c r="N7740" s="13"/>
      <c r="O7740" t="str">
        <f t="shared" si="278"/>
        <v/>
      </c>
    </row>
    <row r="7741" spans="1:15" hidden="1">
      <c r="A7741" s="41" t="s">
        <v>99</v>
      </c>
      <c r="B7741" s="46">
        <v>45786</v>
      </c>
      <c r="C7741" s="8" t="s">
        <v>13</v>
      </c>
      <c r="D7741" s="8" t="s">
        <v>90</v>
      </c>
      <c r="E7741" s="8" t="s">
        <v>90</v>
      </c>
      <c r="F7741" s="9">
        <f t="shared" si="282"/>
        <v>-5500000</v>
      </c>
      <c r="G7741" s="9">
        <v>-55</v>
      </c>
      <c r="H7741" s="10">
        <v>-5959635</v>
      </c>
      <c r="I7741" s="11">
        <f t="shared" si="279"/>
        <v>12372606914.980602</v>
      </c>
      <c r="J7741" s="11">
        <f t="shared" si="280"/>
        <v>121262</v>
      </c>
      <c r="K7741" s="11">
        <f t="shared" si="281"/>
        <v>102032.02087200113</v>
      </c>
      <c r="L7741" s="12">
        <f t="shared" si="283"/>
        <v>347873.85203993786</v>
      </c>
      <c r="M7741" s="11">
        <f>COUNTIF(E$2:$E7741,E7741)</f>
        <v>795</v>
      </c>
      <c r="N7741" s="13"/>
      <c r="O7741" t="str">
        <f t="shared" si="278"/>
        <v/>
      </c>
    </row>
    <row r="7742" spans="1:15" hidden="1">
      <c r="A7742" s="41" t="s">
        <v>99</v>
      </c>
      <c r="B7742" s="46">
        <v>45786</v>
      </c>
      <c r="C7742" s="8" t="s">
        <v>13</v>
      </c>
      <c r="D7742" s="8" t="s">
        <v>90</v>
      </c>
      <c r="E7742" s="8" t="s">
        <v>90</v>
      </c>
      <c r="F7742" s="9">
        <f t="shared" si="282"/>
        <v>-1000000</v>
      </c>
      <c r="G7742" s="9">
        <v>-10</v>
      </c>
      <c r="H7742" s="10">
        <v>-1083570</v>
      </c>
      <c r="I7742" s="11">
        <f t="shared" si="279"/>
        <v>12371586594.771883</v>
      </c>
      <c r="J7742" s="11">
        <f t="shared" si="280"/>
        <v>121252</v>
      </c>
      <c r="K7742" s="11">
        <f t="shared" si="281"/>
        <v>102032.02087200113</v>
      </c>
      <c r="L7742" s="12">
        <f t="shared" si="283"/>
        <v>63249.791279988713</v>
      </c>
      <c r="M7742" s="11">
        <f>COUNTIF(E$2:$E7742,E7742)</f>
        <v>796</v>
      </c>
      <c r="N7742" s="13"/>
      <c r="O7742" t="str">
        <f t="shared" si="278"/>
        <v/>
      </c>
    </row>
    <row r="7743" spans="1:15" hidden="1">
      <c r="A7743" s="41" t="s">
        <v>99</v>
      </c>
      <c r="B7743" s="46">
        <v>45786</v>
      </c>
      <c r="C7743" s="8" t="s">
        <v>13</v>
      </c>
      <c r="D7743" s="8" t="s">
        <v>90</v>
      </c>
      <c r="E7743" s="8" t="s">
        <v>90</v>
      </c>
      <c r="F7743" s="9">
        <f t="shared" si="282"/>
        <v>-900000</v>
      </c>
      <c r="G7743" s="9">
        <v>-9</v>
      </c>
      <c r="H7743" s="10">
        <v>-975213</v>
      </c>
      <c r="I7743" s="11">
        <f t="shared" si="279"/>
        <v>12370668306.584036</v>
      </c>
      <c r="J7743" s="11">
        <f t="shared" si="280"/>
        <v>121243</v>
      </c>
      <c r="K7743" s="11">
        <f t="shared" si="281"/>
        <v>102032.02087200113</v>
      </c>
      <c r="L7743" s="12">
        <f t="shared" si="283"/>
        <v>56924.8121519899</v>
      </c>
      <c r="M7743" s="11">
        <f>COUNTIF(E$2:$E7743,E7743)</f>
        <v>797</v>
      </c>
      <c r="N7743" s="13"/>
      <c r="O7743" t="str">
        <f t="shared" si="278"/>
        <v/>
      </c>
    </row>
    <row r="7744" spans="1:15" hidden="1">
      <c r="A7744" s="41" t="s">
        <v>99</v>
      </c>
      <c r="B7744" s="46">
        <v>45786</v>
      </c>
      <c r="C7744" s="8" t="s">
        <v>13</v>
      </c>
      <c r="D7744" s="8" t="s">
        <v>90</v>
      </c>
      <c r="E7744" s="8" t="s">
        <v>90</v>
      </c>
      <c r="F7744" s="9">
        <f t="shared" si="282"/>
        <v>-9400000</v>
      </c>
      <c r="G7744" s="9">
        <v>-94</v>
      </c>
      <c r="H7744" s="10">
        <v>-10185558</v>
      </c>
      <c r="I7744" s="11">
        <f t="shared" si="279"/>
        <v>12361077296.622068</v>
      </c>
      <c r="J7744" s="11">
        <f t="shared" si="280"/>
        <v>121149</v>
      </c>
      <c r="K7744" s="11">
        <f t="shared" si="281"/>
        <v>102032.02087200113</v>
      </c>
      <c r="L7744" s="12">
        <f t="shared" si="283"/>
        <v>594548.03803189471</v>
      </c>
      <c r="M7744" s="11">
        <f>COUNTIF(E$2:$E7744,E7744)</f>
        <v>798</v>
      </c>
      <c r="N7744" s="13"/>
      <c r="O7744" t="str">
        <f t="shared" si="278"/>
        <v/>
      </c>
    </row>
    <row r="7745" spans="1:15" hidden="1">
      <c r="A7745" s="41" t="s">
        <v>99</v>
      </c>
      <c r="B7745" s="46">
        <v>45786</v>
      </c>
      <c r="C7745" s="8" t="s">
        <v>13</v>
      </c>
      <c r="D7745" s="8" t="s">
        <v>90</v>
      </c>
      <c r="E7745" s="8" t="s">
        <v>90</v>
      </c>
      <c r="F7745" s="9">
        <f t="shared" si="282"/>
        <v>-15000000</v>
      </c>
      <c r="G7745" s="9">
        <v>-150</v>
      </c>
      <c r="H7745" s="10">
        <v>-16253550</v>
      </c>
      <c r="I7745" s="11">
        <f t="shared" si="279"/>
        <v>12345772493.491268</v>
      </c>
      <c r="J7745" s="11">
        <f t="shared" si="280"/>
        <v>120999</v>
      </c>
      <c r="K7745" s="11">
        <f t="shared" si="281"/>
        <v>102032.02087200113</v>
      </c>
      <c r="L7745" s="12">
        <f t="shared" si="283"/>
        <v>948746.86919983104</v>
      </c>
      <c r="M7745" s="11">
        <f>COUNTIF(E$2:$E7745,E7745)</f>
        <v>799</v>
      </c>
      <c r="N7745" s="13"/>
      <c r="O7745" t="str">
        <f t="shared" si="278"/>
        <v/>
      </c>
    </row>
    <row r="7746" spans="1:15" hidden="1">
      <c r="A7746" s="41" t="s">
        <v>99</v>
      </c>
      <c r="B7746" s="46">
        <v>45786</v>
      </c>
      <c r="C7746" s="8" t="s">
        <v>13</v>
      </c>
      <c r="D7746" s="8" t="s">
        <v>90</v>
      </c>
      <c r="E7746" s="8" t="s">
        <v>90</v>
      </c>
      <c r="F7746" s="9">
        <f t="shared" si="282"/>
        <v>-5500000</v>
      </c>
      <c r="G7746" s="9">
        <v>-55</v>
      </c>
      <c r="H7746" s="10">
        <v>-5959635</v>
      </c>
      <c r="I7746" s="11">
        <f t="shared" si="279"/>
        <v>12340160732.343307</v>
      </c>
      <c r="J7746" s="11">
        <f t="shared" si="280"/>
        <v>120944</v>
      </c>
      <c r="K7746" s="11">
        <f t="shared" si="281"/>
        <v>102032.02087200113</v>
      </c>
      <c r="L7746" s="12">
        <f t="shared" si="283"/>
        <v>347873.85203993786</v>
      </c>
      <c r="M7746" s="11">
        <f>COUNTIF(E$2:$E7746,E7746)</f>
        <v>800</v>
      </c>
      <c r="N7746" s="13"/>
      <c r="O7746" t="str">
        <f t="shared" si="278"/>
        <v/>
      </c>
    </row>
    <row r="7747" spans="1:15" hidden="1">
      <c r="A7747" s="41" t="s">
        <v>99</v>
      </c>
      <c r="B7747" s="46">
        <v>45786</v>
      </c>
      <c r="C7747" s="8" t="s">
        <v>13</v>
      </c>
      <c r="D7747" s="8" t="s">
        <v>90</v>
      </c>
      <c r="E7747" s="8" t="s">
        <v>90</v>
      </c>
      <c r="F7747" s="9">
        <f t="shared" si="282"/>
        <v>-9200000</v>
      </c>
      <c r="G7747" s="9">
        <v>-92</v>
      </c>
      <c r="H7747" s="10">
        <v>-9968844</v>
      </c>
      <c r="I7747" s="11">
        <f t="shared" si="279"/>
        <v>12330773786.423084</v>
      </c>
      <c r="J7747" s="11">
        <f t="shared" si="280"/>
        <v>120852</v>
      </c>
      <c r="K7747" s="11">
        <f t="shared" si="281"/>
        <v>102032.02087200113</v>
      </c>
      <c r="L7747" s="12">
        <f t="shared" si="283"/>
        <v>581898.07977589592</v>
      </c>
      <c r="M7747" s="11">
        <f>COUNTIF(E$2:$E7747,E7747)</f>
        <v>801</v>
      </c>
      <c r="N7747" s="13"/>
      <c r="O7747" t="str">
        <f t="shared" si="278"/>
        <v/>
      </c>
    </row>
    <row r="7748" spans="1:15" hidden="1">
      <c r="A7748" s="41" t="s">
        <v>99</v>
      </c>
      <c r="B7748" s="46">
        <v>45786</v>
      </c>
      <c r="C7748" s="8" t="s">
        <v>13</v>
      </c>
      <c r="D7748" s="8" t="s">
        <v>90</v>
      </c>
      <c r="E7748" s="8" t="s">
        <v>90</v>
      </c>
      <c r="F7748" s="9">
        <f t="shared" si="282"/>
        <v>-10200000</v>
      </c>
      <c r="G7748" s="9">
        <v>-102</v>
      </c>
      <c r="H7748" s="10">
        <v>-11052414</v>
      </c>
      <c r="I7748" s="11">
        <f t="shared" si="279"/>
        <v>12320366520.29414</v>
      </c>
      <c r="J7748" s="11">
        <f t="shared" si="280"/>
        <v>120750</v>
      </c>
      <c r="K7748" s="11">
        <f t="shared" si="281"/>
        <v>102032.02087200113</v>
      </c>
      <c r="L7748" s="12">
        <f t="shared" si="283"/>
        <v>645147.87105588429</v>
      </c>
      <c r="M7748" s="11">
        <f>COUNTIF(E$2:$E7748,E7748)</f>
        <v>802</v>
      </c>
      <c r="N7748" s="13"/>
      <c r="O7748" t="str">
        <f t="shared" si="278"/>
        <v/>
      </c>
    </row>
    <row r="7749" spans="1:15" hidden="1">
      <c r="A7749" s="41" t="s">
        <v>99</v>
      </c>
      <c r="B7749" s="46">
        <v>45786</v>
      </c>
      <c r="C7749" s="8" t="s">
        <v>13</v>
      </c>
      <c r="D7749" s="8" t="s">
        <v>14</v>
      </c>
      <c r="E7749" s="8" t="s">
        <v>14</v>
      </c>
      <c r="F7749" s="9">
        <f t="shared" si="282"/>
        <v>-1800000</v>
      </c>
      <c r="G7749" s="9">
        <v>-18</v>
      </c>
      <c r="H7749" s="10">
        <v>-1926144</v>
      </c>
      <c r="I7749" s="11">
        <f t="shared" si="279"/>
        <v>20123544361.469833</v>
      </c>
      <c r="J7749" s="11">
        <f t="shared" si="280"/>
        <v>199613</v>
      </c>
      <c r="K7749" s="11">
        <f t="shared" si="281"/>
        <v>100812.79456483212</v>
      </c>
      <c r="L7749" s="12">
        <f t="shared" si="283"/>
        <v>111513.69783302187</v>
      </c>
      <c r="M7749" s="11">
        <f>COUNTIF(E$2:$E7749,E7749)</f>
        <v>1065</v>
      </c>
      <c r="N7749" s="13"/>
      <c r="O7749" t="str">
        <f t="shared" si="278"/>
        <v/>
      </c>
    </row>
    <row r="7750" spans="1:15" hidden="1">
      <c r="A7750" s="41" t="s">
        <v>99</v>
      </c>
      <c r="B7750" s="46">
        <v>45786</v>
      </c>
      <c r="C7750" s="8" t="s">
        <v>13</v>
      </c>
      <c r="D7750" s="8" t="s">
        <v>90</v>
      </c>
      <c r="E7750" s="8" t="s">
        <v>90</v>
      </c>
      <c r="F7750" s="9">
        <f t="shared" si="282"/>
        <v>-900000</v>
      </c>
      <c r="G7750" s="9">
        <v>-9</v>
      </c>
      <c r="H7750" s="10">
        <v>-975213</v>
      </c>
      <c r="I7750" s="11">
        <f t="shared" si="279"/>
        <v>12319448232.106293</v>
      </c>
      <c r="J7750" s="11">
        <f t="shared" si="280"/>
        <v>120741</v>
      </c>
      <c r="K7750" s="11">
        <f t="shared" si="281"/>
        <v>102032.02087200113</v>
      </c>
      <c r="L7750" s="12">
        <f t="shared" si="283"/>
        <v>56924.8121519899</v>
      </c>
      <c r="M7750" s="11">
        <f>COUNTIF(E$2:$E7750,E7750)</f>
        <v>803</v>
      </c>
      <c r="N7750" s="13"/>
      <c r="O7750" t="str">
        <f t="shared" si="278"/>
        <v/>
      </c>
    </row>
    <row r="7751" spans="1:15" hidden="1">
      <c r="A7751" s="41" t="s">
        <v>99</v>
      </c>
      <c r="B7751" s="46">
        <v>45786</v>
      </c>
      <c r="C7751" s="8" t="s">
        <v>13</v>
      </c>
      <c r="D7751" s="8" t="s">
        <v>46</v>
      </c>
      <c r="E7751" s="8" t="s">
        <v>46</v>
      </c>
      <c r="F7751" s="9">
        <f t="shared" si="282"/>
        <v>900000</v>
      </c>
      <c r="G7751" s="9">
        <v>9</v>
      </c>
      <c r="H7751" s="10">
        <v>994590</v>
      </c>
      <c r="I7751" s="11">
        <f t="shared" si="279"/>
        <v>4624327890.515729</v>
      </c>
      <c r="J7751" s="11">
        <f t="shared" si="280"/>
        <v>42473</v>
      </c>
      <c r="K7751" s="11">
        <f t="shared" si="281"/>
        <v>108876.88391485717</v>
      </c>
      <c r="L7751" s="12">
        <f t="shared" si="283"/>
        <v>0</v>
      </c>
      <c r="M7751" s="11">
        <f>COUNTIF(E$2:$E7751,E7751)</f>
        <v>2807</v>
      </c>
      <c r="N7751" s="13"/>
      <c r="O7751" t="str">
        <f t="shared" si="278"/>
        <v/>
      </c>
    </row>
    <row r="7752" spans="1:15" hidden="1">
      <c r="A7752" s="41" t="s">
        <v>99</v>
      </c>
      <c r="B7752" s="46">
        <v>45786</v>
      </c>
      <c r="C7752" s="8" t="s">
        <v>13</v>
      </c>
      <c r="D7752" s="8" t="s">
        <v>90</v>
      </c>
      <c r="E7752" s="8" t="s">
        <v>90</v>
      </c>
      <c r="F7752" s="9">
        <f t="shared" si="282"/>
        <v>-1000000</v>
      </c>
      <c r="G7752" s="9">
        <v>-10</v>
      </c>
      <c r="H7752" s="10">
        <v>-1083570</v>
      </c>
      <c r="I7752" s="11">
        <f t="shared" si="279"/>
        <v>12318427911.897573</v>
      </c>
      <c r="J7752" s="11">
        <f t="shared" si="280"/>
        <v>120731</v>
      </c>
      <c r="K7752" s="11">
        <f t="shared" si="281"/>
        <v>102032.02087200113</v>
      </c>
      <c r="L7752" s="12">
        <f t="shared" si="283"/>
        <v>63249.791279988713</v>
      </c>
      <c r="M7752" s="11">
        <f>COUNTIF(E$2:$E7752,E7752)</f>
        <v>804</v>
      </c>
      <c r="N7752" s="13"/>
      <c r="O7752" t="str">
        <f t="shared" si="278"/>
        <v/>
      </c>
    </row>
    <row r="7753" spans="1:15" hidden="1">
      <c r="A7753" s="41" t="s">
        <v>99</v>
      </c>
      <c r="B7753" s="46">
        <v>45786</v>
      </c>
      <c r="C7753" s="8" t="s">
        <v>13</v>
      </c>
      <c r="D7753" s="8" t="s">
        <v>90</v>
      </c>
      <c r="E7753" s="8" t="s">
        <v>90</v>
      </c>
      <c r="F7753" s="9">
        <f t="shared" si="282"/>
        <v>-42700000</v>
      </c>
      <c r="G7753" s="9">
        <v>-427</v>
      </c>
      <c r="H7753" s="10">
        <v>-46268439</v>
      </c>
      <c r="I7753" s="11">
        <f t="shared" si="279"/>
        <v>12274860238.985229</v>
      </c>
      <c r="J7753" s="11">
        <f t="shared" si="280"/>
        <v>120304</v>
      </c>
      <c r="K7753" s="11">
        <f t="shared" si="281"/>
        <v>102032.02087200113</v>
      </c>
      <c r="L7753" s="12">
        <f t="shared" si="283"/>
        <v>2700766.0876555145</v>
      </c>
      <c r="M7753" s="11">
        <f>COUNTIF(E$2:$E7753,E7753)</f>
        <v>805</v>
      </c>
      <c r="N7753" s="13"/>
      <c r="O7753" t="str">
        <f t="shared" si="278"/>
        <v/>
      </c>
    </row>
    <row r="7754" spans="1:15" hidden="1">
      <c r="A7754" s="41" t="s">
        <v>99</v>
      </c>
      <c r="B7754" s="46">
        <v>45786</v>
      </c>
      <c r="C7754" s="8" t="s">
        <v>13</v>
      </c>
      <c r="D7754" s="8" t="s">
        <v>15</v>
      </c>
      <c r="E7754" s="8" t="s">
        <v>15</v>
      </c>
      <c r="F7754" s="9">
        <f t="shared" si="282"/>
        <v>9300000</v>
      </c>
      <c r="G7754" s="9">
        <v>93</v>
      </c>
      <c r="H7754" s="10">
        <v>10123236</v>
      </c>
      <c r="I7754" s="11">
        <f t="shared" si="279"/>
        <v>16192959702.739105</v>
      </c>
      <c r="J7754" s="11">
        <f t="shared" si="280"/>
        <v>151129</v>
      </c>
      <c r="K7754" s="11">
        <f t="shared" si="281"/>
        <v>107146.60788292853</v>
      </c>
      <c r="L7754" s="12">
        <f t="shared" si="283"/>
        <v>0</v>
      </c>
      <c r="M7754" s="11">
        <f>COUNTIF(E$2:$E7754,E7754)</f>
        <v>3057</v>
      </c>
      <c r="N7754" s="13"/>
      <c r="O7754" t="str">
        <f t="shared" si="278"/>
        <v/>
      </c>
    </row>
    <row r="7755" spans="1:15" hidden="1">
      <c r="A7755" s="41" t="s">
        <v>99</v>
      </c>
      <c r="B7755" s="46">
        <v>45786</v>
      </c>
      <c r="C7755" s="8" t="s">
        <v>13</v>
      </c>
      <c r="D7755" s="8" t="s">
        <v>90</v>
      </c>
      <c r="E7755" s="8" t="s">
        <v>90</v>
      </c>
      <c r="F7755" s="9">
        <f t="shared" si="282"/>
        <v>-18700000</v>
      </c>
      <c r="G7755" s="9">
        <v>-187</v>
      </c>
      <c r="H7755" s="10">
        <v>-20262759</v>
      </c>
      <c r="I7755" s="11">
        <f t="shared" si="279"/>
        <v>12255780251.082165</v>
      </c>
      <c r="J7755" s="11">
        <f t="shared" si="280"/>
        <v>120117</v>
      </c>
      <c r="K7755" s="11">
        <f t="shared" si="281"/>
        <v>102032.02087200113</v>
      </c>
      <c r="L7755" s="12">
        <f t="shared" si="283"/>
        <v>1182771.09693579</v>
      </c>
      <c r="M7755" s="11">
        <f>COUNTIF(E$2:$E7755,E7755)</f>
        <v>806</v>
      </c>
      <c r="N7755" s="13"/>
      <c r="O7755" t="str">
        <f t="shared" si="278"/>
        <v/>
      </c>
    </row>
    <row r="7756" spans="1:15" hidden="1">
      <c r="A7756" s="41" t="s">
        <v>99</v>
      </c>
      <c r="B7756" s="46">
        <v>45786</v>
      </c>
      <c r="C7756" s="8" t="s">
        <v>13</v>
      </c>
      <c r="D7756" s="8" t="s">
        <v>90</v>
      </c>
      <c r="E7756" s="8" t="s">
        <v>90</v>
      </c>
      <c r="F7756" s="9">
        <f t="shared" si="282"/>
        <v>-13800000</v>
      </c>
      <c r="G7756" s="9">
        <v>-138</v>
      </c>
      <c r="H7756" s="10">
        <v>-14953266</v>
      </c>
      <c r="I7756" s="11">
        <f t="shared" si="279"/>
        <v>12241699832.201828</v>
      </c>
      <c r="J7756" s="11">
        <f t="shared" si="280"/>
        <v>119979</v>
      </c>
      <c r="K7756" s="11">
        <f t="shared" si="281"/>
        <v>102032.02087200113</v>
      </c>
      <c r="L7756" s="12">
        <f t="shared" si="283"/>
        <v>872847.11966384389</v>
      </c>
      <c r="M7756" s="11">
        <f>COUNTIF(E$2:$E7756,E7756)</f>
        <v>807</v>
      </c>
      <c r="N7756" s="13"/>
      <c r="O7756" t="str">
        <f t="shared" si="278"/>
        <v/>
      </c>
    </row>
    <row r="7757" spans="1:15" hidden="1">
      <c r="A7757" s="41" t="s">
        <v>99</v>
      </c>
      <c r="B7757" s="46">
        <v>45786</v>
      </c>
      <c r="C7757" s="8" t="s">
        <v>13</v>
      </c>
      <c r="D7757" s="8" t="s">
        <v>90</v>
      </c>
      <c r="E7757" s="8" t="s">
        <v>90</v>
      </c>
      <c r="F7757" s="9">
        <f t="shared" si="282"/>
        <v>-900000</v>
      </c>
      <c r="G7757" s="9">
        <v>-9</v>
      </c>
      <c r="H7757" s="10">
        <v>-975213</v>
      </c>
      <c r="I7757" s="11">
        <f t="shared" si="279"/>
        <v>12240781544.013981</v>
      </c>
      <c r="J7757" s="11">
        <f t="shared" si="280"/>
        <v>119970</v>
      </c>
      <c r="K7757" s="11">
        <f t="shared" si="281"/>
        <v>102032.02087200113</v>
      </c>
      <c r="L7757" s="12">
        <f t="shared" si="283"/>
        <v>56924.8121519899</v>
      </c>
      <c r="M7757" s="11">
        <f>COUNTIF(E$2:$E7757,E7757)</f>
        <v>808</v>
      </c>
      <c r="N7757" s="13"/>
      <c r="O7757" t="str">
        <f t="shared" si="278"/>
        <v/>
      </c>
    </row>
    <row r="7758" spans="1:15" hidden="1">
      <c r="A7758" s="41" t="s">
        <v>99</v>
      </c>
      <c r="B7758" s="46">
        <v>45786</v>
      </c>
      <c r="C7758" s="8" t="s">
        <v>13</v>
      </c>
      <c r="D7758" s="8" t="s">
        <v>90</v>
      </c>
      <c r="E7758" s="8" t="s">
        <v>90</v>
      </c>
      <c r="F7758" s="9">
        <f t="shared" si="282"/>
        <v>900000</v>
      </c>
      <c r="G7758" s="9">
        <v>9</v>
      </c>
      <c r="H7758" s="10">
        <v>974475</v>
      </c>
      <c r="I7758" s="11">
        <f t="shared" si="279"/>
        <v>12241756019.013981</v>
      </c>
      <c r="J7758" s="11">
        <f t="shared" si="280"/>
        <v>119979</v>
      </c>
      <c r="K7758" s="11">
        <f t="shared" si="281"/>
        <v>102032.48917738922</v>
      </c>
      <c r="L7758" s="12">
        <f t="shared" si="283"/>
        <v>0</v>
      </c>
      <c r="M7758" s="11">
        <f>COUNTIF(E$2:$E7758,E7758)</f>
        <v>809</v>
      </c>
      <c r="N7758" s="13"/>
      <c r="O7758" t="str">
        <f t="shared" si="278"/>
        <v/>
      </c>
    </row>
    <row r="7759" spans="1:15" hidden="1">
      <c r="A7759" s="41" t="s">
        <v>99</v>
      </c>
      <c r="B7759" s="46">
        <v>45786</v>
      </c>
      <c r="C7759" s="8" t="s">
        <v>13</v>
      </c>
      <c r="D7759" s="8" t="s">
        <v>90</v>
      </c>
      <c r="E7759" s="8" t="s">
        <v>90</v>
      </c>
      <c r="F7759" s="9">
        <f t="shared" si="282"/>
        <v>-18400000</v>
      </c>
      <c r="G7759" s="9">
        <v>-184</v>
      </c>
      <c r="H7759" s="10">
        <v>-19937688</v>
      </c>
      <c r="I7759" s="11">
        <f t="shared" si="279"/>
        <v>12222982041.005341</v>
      </c>
      <c r="J7759" s="11">
        <f t="shared" si="280"/>
        <v>119795</v>
      </c>
      <c r="K7759" s="11">
        <f t="shared" si="281"/>
        <v>102032.48917738922</v>
      </c>
      <c r="L7759" s="12">
        <f t="shared" si="283"/>
        <v>1163709.991360385</v>
      </c>
      <c r="M7759" s="11">
        <f>COUNTIF(E$2:$E7759,E7759)</f>
        <v>810</v>
      </c>
      <c r="N7759" s="13"/>
      <c r="O7759" t="str">
        <f t="shared" si="278"/>
        <v/>
      </c>
    </row>
    <row r="7760" spans="1:15" hidden="1">
      <c r="A7760" s="41" t="s">
        <v>99</v>
      </c>
      <c r="B7760" s="46">
        <v>45786</v>
      </c>
      <c r="C7760" s="8" t="s">
        <v>13</v>
      </c>
      <c r="D7760" s="8" t="s">
        <v>90</v>
      </c>
      <c r="E7760" s="8" t="s">
        <v>90</v>
      </c>
      <c r="F7760" s="9">
        <f t="shared" si="282"/>
        <v>-1800000</v>
      </c>
      <c r="G7760" s="9">
        <v>-18</v>
      </c>
      <c r="H7760" s="10">
        <v>-1950426</v>
      </c>
      <c r="I7760" s="11">
        <f t="shared" si="279"/>
        <v>12221145456.200148</v>
      </c>
      <c r="J7760" s="11">
        <f t="shared" si="280"/>
        <v>119777</v>
      </c>
      <c r="K7760" s="11">
        <f t="shared" si="281"/>
        <v>102032.48917738922</v>
      </c>
      <c r="L7760" s="12">
        <f t="shared" si="283"/>
        <v>113841.19480699417</v>
      </c>
      <c r="M7760" s="11">
        <f>COUNTIF(E$2:$E7760,E7760)</f>
        <v>811</v>
      </c>
      <c r="N7760" s="13"/>
      <c r="O7760" t="str">
        <f t="shared" ref="O7760:O7823" si="284">IF(M7760=_xlfn.MAXIFS(M:M,D:D,D7760),"X","")</f>
        <v/>
      </c>
    </row>
    <row r="7761" spans="1:15" hidden="1">
      <c r="A7761" s="41" t="s">
        <v>99</v>
      </c>
      <c r="B7761" s="46">
        <v>45786</v>
      </c>
      <c r="C7761" s="8" t="s">
        <v>13</v>
      </c>
      <c r="D7761" s="8" t="s">
        <v>90</v>
      </c>
      <c r="E7761" s="8" t="s">
        <v>90</v>
      </c>
      <c r="F7761" s="9">
        <f t="shared" si="282"/>
        <v>-64400000</v>
      </c>
      <c r="G7761" s="9">
        <v>-644</v>
      </c>
      <c r="H7761" s="10">
        <v>-69781908</v>
      </c>
      <c r="I7761" s="11">
        <f t="shared" si="279"/>
        <v>12155436533.169909</v>
      </c>
      <c r="J7761" s="11">
        <f t="shared" si="280"/>
        <v>119133</v>
      </c>
      <c r="K7761" s="11">
        <f t="shared" si="281"/>
        <v>102032.48917738922</v>
      </c>
      <c r="L7761" s="12">
        <f t="shared" si="283"/>
        <v>4072984.9697613418</v>
      </c>
      <c r="M7761" s="11">
        <f>COUNTIF(E$2:$E7761,E7761)</f>
        <v>812</v>
      </c>
      <c r="N7761" s="13"/>
      <c r="O7761" t="str">
        <f t="shared" si="284"/>
        <v/>
      </c>
    </row>
    <row r="7762" spans="1:15" hidden="1">
      <c r="A7762" s="41" t="s">
        <v>99</v>
      </c>
      <c r="B7762" s="46">
        <v>45786</v>
      </c>
      <c r="C7762" s="8" t="s">
        <v>13</v>
      </c>
      <c r="D7762" s="8" t="s">
        <v>90</v>
      </c>
      <c r="E7762" s="8" t="s">
        <v>90</v>
      </c>
      <c r="F7762" s="9">
        <f t="shared" si="282"/>
        <v>-900000</v>
      </c>
      <c r="G7762" s="9">
        <v>-9</v>
      </c>
      <c r="H7762" s="10">
        <v>-975213</v>
      </c>
      <c r="I7762" s="11">
        <f t="shared" si="279"/>
        <v>12154518240.767311</v>
      </c>
      <c r="J7762" s="11">
        <f t="shared" si="280"/>
        <v>119124</v>
      </c>
      <c r="K7762" s="11">
        <f t="shared" si="281"/>
        <v>102032.48917738922</v>
      </c>
      <c r="L7762" s="12">
        <f t="shared" si="283"/>
        <v>56920.597403497086</v>
      </c>
      <c r="M7762" s="11">
        <f>COUNTIF(E$2:$E7762,E7762)</f>
        <v>813</v>
      </c>
      <c r="N7762" s="13"/>
      <c r="O7762" t="str">
        <f t="shared" si="284"/>
        <v/>
      </c>
    </row>
    <row r="7763" spans="1:15" hidden="1">
      <c r="A7763" s="41" t="s">
        <v>99</v>
      </c>
      <c r="B7763" s="46">
        <v>45786</v>
      </c>
      <c r="C7763" s="8" t="s">
        <v>13</v>
      </c>
      <c r="D7763" s="8" t="s">
        <v>90</v>
      </c>
      <c r="E7763" s="8" t="s">
        <v>90</v>
      </c>
      <c r="F7763" s="9">
        <f t="shared" si="282"/>
        <v>-1800000</v>
      </c>
      <c r="G7763" s="9">
        <v>-18</v>
      </c>
      <c r="H7763" s="10">
        <v>-1950426</v>
      </c>
      <c r="I7763" s="11">
        <f t="shared" si="279"/>
        <v>12152681655.962118</v>
      </c>
      <c r="J7763" s="11">
        <f t="shared" si="280"/>
        <v>119106</v>
      </c>
      <c r="K7763" s="11">
        <f t="shared" si="281"/>
        <v>102032.48917738922</v>
      </c>
      <c r="L7763" s="12">
        <f t="shared" si="283"/>
        <v>113841.19480699417</v>
      </c>
      <c r="M7763" s="11">
        <f>COUNTIF(E$2:$E7763,E7763)</f>
        <v>814</v>
      </c>
      <c r="N7763" s="13"/>
      <c r="O7763" t="str">
        <f t="shared" si="284"/>
        <v/>
      </c>
    </row>
    <row r="7764" spans="1:15" hidden="1">
      <c r="A7764" s="41" t="s">
        <v>99</v>
      </c>
      <c r="B7764" s="46">
        <v>45786</v>
      </c>
      <c r="C7764" s="8" t="s">
        <v>13</v>
      </c>
      <c r="D7764" s="8" t="s">
        <v>46</v>
      </c>
      <c r="E7764" s="8" t="s">
        <v>46</v>
      </c>
      <c r="F7764" s="9">
        <f t="shared" si="282"/>
        <v>45300000</v>
      </c>
      <c r="G7764" s="9">
        <v>453</v>
      </c>
      <c r="H7764" s="10">
        <v>50018901</v>
      </c>
      <c r="I7764" s="11">
        <f t="shared" si="279"/>
        <v>4674346791.515729</v>
      </c>
      <c r="J7764" s="11">
        <f t="shared" si="280"/>
        <v>42926</v>
      </c>
      <c r="K7764" s="11">
        <f t="shared" si="281"/>
        <v>108893.13682886197</v>
      </c>
      <c r="L7764" s="12">
        <f t="shared" si="283"/>
        <v>0</v>
      </c>
      <c r="M7764" s="11">
        <f>COUNTIF(E$2:$E7764,E7764)</f>
        <v>2808</v>
      </c>
      <c r="N7764" s="13"/>
      <c r="O7764" t="str">
        <f t="shared" si="284"/>
        <v/>
      </c>
    </row>
    <row r="7765" spans="1:15" hidden="1">
      <c r="A7765" s="41" t="s">
        <v>99</v>
      </c>
      <c r="B7765" s="46">
        <v>45786</v>
      </c>
      <c r="C7765" s="8" t="s">
        <v>13</v>
      </c>
      <c r="D7765" s="8" t="s">
        <v>46</v>
      </c>
      <c r="E7765" s="8" t="s">
        <v>46</v>
      </c>
      <c r="F7765" s="9">
        <f t="shared" si="282"/>
        <v>9000000</v>
      </c>
      <c r="G7765" s="9">
        <v>90</v>
      </c>
      <c r="H7765" s="10">
        <v>9945900</v>
      </c>
      <c r="I7765" s="11">
        <f t="shared" si="279"/>
        <v>4684292691.515729</v>
      </c>
      <c r="J7765" s="11">
        <f t="shared" si="280"/>
        <v>43016</v>
      </c>
      <c r="K7765" s="11">
        <f t="shared" si="281"/>
        <v>108896.51970233701</v>
      </c>
      <c r="L7765" s="12">
        <f t="shared" si="283"/>
        <v>0</v>
      </c>
      <c r="M7765" s="11">
        <f>COUNTIF(E$2:$E7765,E7765)</f>
        <v>2809</v>
      </c>
      <c r="N7765" s="13"/>
      <c r="O7765" t="str">
        <f t="shared" si="284"/>
        <v/>
      </c>
    </row>
    <row r="7766" spans="1:15" hidden="1">
      <c r="A7766" s="41" t="s">
        <v>99</v>
      </c>
      <c r="B7766" s="46">
        <v>45786</v>
      </c>
      <c r="C7766" s="8" t="s">
        <v>13</v>
      </c>
      <c r="D7766" s="8" t="s">
        <v>90</v>
      </c>
      <c r="E7766" s="8" t="s">
        <v>90</v>
      </c>
      <c r="F7766" s="9">
        <f t="shared" si="282"/>
        <v>-1000000</v>
      </c>
      <c r="G7766" s="9">
        <v>-10</v>
      </c>
      <c r="H7766" s="10">
        <v>-1083570</v>
      </c>
      <c r="I7766" s="11">
        <f t="shared" si="279"/>
        <v>12151661331.070345</v>
      </c>
      <c r="J7766" s="11">
        <f t="shared" si="280"/>
        <v>119096</v>
      </c>
      <c r="K7766" s="11">
        <f t="shared" si="281"/>
        <v>102032.48917738922</v>
      </c>
      <c r="L7766" s="12">
        <f t="shared" si="283"/>
        <v>63245.108226107899</v>
      </c>
      <c r="M7766" s="11">
        <f>COUNTIF(E$2:$E7766,E7766)</f>
        <v>815</v>
      </c>
      <c r="N7766" s="13"/>
      <c r="O7766" t="str">
        <f t="shared" si="284"/>
        <v/>
      </c>
    </row>
    <row r="7767" spans="1:15" hidden="1">
      <c r="A7767" s="41" t="s">
        <v>99</v>
      </c>
      <c r="B7767" s="46">
        <v>45786</v>
      </c>
      <c r="C7767" s="8" t="s">
        <v>13</v>
      </c>
      <c r="D7767" s="8" t="s">
        <v>90</v>
      </c>
      <c r="E7767" s="8" t="s">
        <v>90</v>
      </c>
      <c r="F7767" s="9">
        <f t="shared" si="282"/>
        <v>-1800000</v>
      </c>
      <c r="G7767" s="9">
        <v>-18</v>
      </c>
      <c r="H7767" s="10">
        <v>-1950426</v>
      </c>
      <c r="I7767" s="11">
        <f t="shared" si="279"/>
        <v>12149824746.265152</v>
      </c>
      <c r="J7767" s="11">
        <f t="shared" si="280"/>
        <v>119078</v>
      </c>
      <c r="K7767" s="11">
        <f t="shared" si="281"/>
        <v>102032.48917738922</v>
      </c>
      <c r="L7767" s="12">
        <f t="shared" si="283"/>
        <v>113841.19480699417</v>
      </c>
      <c r="M7767" s="11">
        <f>COUNTIF(E$2:$E7767,E7767)</f>
        <v>816</v>
      </c>
      <c r="N7767" s="13"/>
      <c r="O7767" t="str">
        <f t="shared" si="284"/>
        <v/>
      </c>
    </row>
    <row r="7768" spans="1:15" hidden="1">
      <c r="A7768" s="41" t="s">
        <v>99</v>
      </c>
      <c r="B7768" s="46">
        <v>45786</v>
      </c>
      <c r="C7768" s="8" t="s">
        <v>13</v>
      </c>
      <c r="D7768" s="8" t="s">
        <v>90</v>
      </c>
      <c r="E7768" s="8" t="s">
        <v>90</v>
      </c>
      <c r="F7768" s="9">
        <f t="shared" si="282"/>
        <v>-900000</v>
      </c>
      <c r="G7768" s="9">
        <v>-9</v>
      </c>
      <c r="H7768" s="10">
        <v>-975213</v>
      </c>
      <c r="I7768" s="11">
        <f t="shared" si="279"/>
        <v>12148906453.862555</v>
      </c>
      <c r="J7768" s="11">
        <f t="shared" si="280"/>
        <v>119069</v>
      </c>
      <c r="K7768" s="11">
        <f t="shared" si="281"/>
        <v>102032.48917738922</v>
      </c>
      <c r="L7768" s="12">
        <f t="shared" si="283"/>
        <v>56920.597403497086</v>
      </c>
      <c r="M7768" s="11">
        <f>COUNTIF(E$2:$E7768,E7768)</f>
        <v>817</v>
      </c>
      <c r="N7768" s="13"/>
      <c r="O7768" t="str">
        <f t="shared" si="284"/>
        <v/>
      </c>
    </row>
    <row r="7769" spans="1:15" hidden="1">
      <c r="A7769" s="41" t="s">
        <v>99</v>
      </c>
      <c r="B7769" s="46">
        <v>45786</v>
      </c>
      <c r="C7769" s="8" t="s">
        <v>13</v>
      </c>
      <c r="D7769" s="8" t="s">
        <v>90</v>
      </c>
      <c r="E7769" s="8" t="s">
        <v>90</v>
      </c>
      <c r="F7769" s="9">
        <f t="shared" si="282"/>
        <v>-2300000</v>
      </c>
      <c r="G7769" s="9">
        <v>-23</v>
      </c>
      <c r="H7769" s="10">
        <v>-2492211</v>
      </c>
      <c r="I7769" s="11">
        <f t="shared" si="279"/>
        <v>12146559706.611475</v>
      </c>
      <c r="J7769" s="11">
        <f t="shared" si="280"/>
        <v>119046</v>
      </c>
      <c r="K7769" s="11">
        <f t="shared" si="281"/>
        <v>102032.48917738922</v>
      </c>
      <c r="L7769" s="12">
        <f t="shared" si="283"/>
        <v>145463.74892004812</v>
      </c>
      <c r="M7769" s="11">
        <f>COUNTIF(E$2:$E7769,E7769)</f>
        <v>818</v>
      </c>
      <c r="N7769" s="13"/>
      <c r="O7769" t="str">
        <f t="shared" si="284"/>
        <v/>
      </c>
    </row>
    <row r="7770" spans="1:15" hidden="1">
      <c r="A7770" s="41" t="s">
        <v>99</v>
      </c>
      <c r="B7770" s="46">
        <v>45786</v>
      </c>
      <c r="C7770" s="8" t="s">
        <v>13</v>
      </c>
      <c r="D7770" s="8" t="s">
        <v>90</v>
      </c>
      <c r="E7770" s="8" t="s">
        <v>90</v>
      </c>
      <c r="F7770" s="9">
        <f t="shared" si="282"/>
        <v>-8700000</v>
      </c>
      <c r="G7770" s="9">
        <v>-87</v>
      </c>
      <c r="H7770" s="10">
        <v>-9427059</v>
      </c>
      <c r="I7770" s="11">
        <f t="shared" si="279"/>
        <v>12137682880.053041</v>
      </c>
      <c r="J7770" s="11">
        <f t="shared" si="280"/>
        <v>118959</v>
      </c>
      <c r="K7770" s="11">
        <f t="shared" si="281"/>
        <v>102032.48917738922</v>
      </c>
      <c r="L7770" s="12">
        <f t="shared" si="283"/>
        <v>550232.44156713784</v>
      </c>
      <c r="M7770" s="11">
        <f>COUNTIF(E$2:$E7770,E7770)</f>
        <v>819</v>
      </c>
      <c r="N7770" s="13"/>
      <c r="O7770" t="str">
        <f t="shared" si="284"/>
        <v/>
      </c>
    </row>
    <row r="7771" spans="1:15" hidden="1">
      <c r="A7771" s="41" t="s">
        <v>99</v>
      </c>
      <c r="B7771" s="46">
        <v>45786</v>
      </c>
      <c r="C7771" s="8" t="s">
        <v>13</v>
      </c>
      <c r="D7771" s="8" t="s">
        <v>90</v>
      </c>
      <c r="E7771" s="8" t="s">
        <v>90</v>
      </c>
      <c r="F7771" s="9">
        <f t="shared" si="282"/>
        <v>-9200000</v>
      </c>
      <c r="G7771" s="9">
        <v>-92</v>
      </c>
      <c r="H7771" s="10">
        <v>-9968844</v>
      </c>
      <c r="I7771" s="11">
        <f t="shared" si="279"/>
        <v>12128295891.048721</v>
      </c>
      <c r="J7771" s="11">
        <f t="shared" si="280"/>
        <v>118867</v>
      </c>
      <c r="K7771" s="11">
        <f t="shared" si="281"/>
        <v>102032.48917738922</v>
      </c>
      <c r="L7771" s="12">
        <f t="shared" si="283"/>
        <v>581854.99568019249</v>
      </c>
      <c r="M7771" s="11">
        <f>COUNTIF(E$2:$E7771,E7771)</f>
        <v>820</v>
      </c>
      <c r="N7771" s="13"/>
      <c r="O7771" t="str">
        <f t="shared" si="284"/>
        <v/>
      </c>
    </row>
    <row r="7772" spans="1:15" hidden="1">
      <c r="A7772" s="41" t="s">
        <v>99</v>
      </c>
      <c r="B7772" s="46">
        <v>45786</v>
      </c>
      <c r="C7772" s="8" t="s">
        <v>13</v>
      </c>
      <c r="D7772" s="8" t="s">
        <v>90</v>
      </c>
      <c r="E7772" s="8" t="s">
        <v>90</v>
      </c>
      <c r="F7772" s="9">
        <f t="shared" si="282"/>
        <v>-900000</v>
      </c>
      <c r="G7772" s="9">
        <v>-9</v>
      </c>
      <c r="H7772" s="10">
        <v>-975213</v>
      </c>
      <c r="I7772" s="11">
        <f t="shared" si="279"/>
        <v>12127377598.646124</v>
      </c>
      <c r="J7772" s="11">
        <f t="shared" si="280"/>
        <v>118858</v>
      </c>
      <c r="K7772" s="11">
        <f t="shared" si="281"/>
        <v>102032.48917738922</v>
      </c>
      <c r="L7772" s="12">
        <f t="shared" si="283"/>
        <v>56920.597403497086</v>
      </c>
      <c r="M7772" s="11">
        <f>COUNTIF(E$2:$E7772,E7772)</f>
        <v>821</v>
      </c>
      <c r="N7772" s="13"/>
      <c r="O7772" t="str">
        <f t="shared" si="284"/>
        <v/>
      </c>
    </row>
    <row r="7773" spans="1:15" hidden="1">
      <c r="A7773" s="41" t="s">
        <v>99</v>
      </c>
      <c r="B7773" s="46">
        <v>45786</v>
      </c>
      <c r="C7773" s="8" t="s">
        <v>13</v>
      </c>
      <c r="D7773" s="8" t="s">
        <v>90</v>
      </c>
      <c r="E7773" s="8" t="s">
        <v>90</v>
      </c>
      <c r="F7773" s="9">
        <f t="shared" si="282"/>
        <v>-7300000</v>
      </c>
      <c r="G7773" s="9">
        <v>-73</v>
      </c>
      <c r="H7773" s="10">
        <v>-7910061</v>
      </c>
      <c r="I7773" s="11">
        <f t="shared" si="279"/>
        <v>12119929226.936174</v>
      </c>
      <c r="J7773" s="11">
        <f t="shared" si="280"/>
        <v>118785</v>
      </c>
      <c r="K7773" s="11">
        <f t="shared" si="281"/>
        <v>102032.48917738922</v>
      </c>
      <c r="L7773" s="12">
        <f t="shared" si="283"/>
        <v>461689.29005058762</v>
      </c>
      <c r="M7773" s="11">
        <f>COUNTIF(E$2:$E7773,E7773)</f>
        <v>822</v>
      </c>
      <c r="N7773" s="13"/>
      <c r="O7773" t="str">
        <f t="shared" si="284"/>
        <v/>
      </c>
    </row>
    <row r="7774" spans="1:15" hidden="1">
      <c r="A7774" s="41" t="s">
        <v>99</v>
      </c>
      <c r="B7774" s="46">
        <v>45786</v>
      </c>
      <c r="C7774" s="8" t="s">
        <v>13</v>
      </c>
      <c r="D7774" s="8" t="s">
        <v>90</v>
      </c>
      <c r="E7774" s="8" t="s">
        <v>90</v>
      </c>
      <c r="F7774" s="9">
        <f t="shared" si="282"/>
        <v>-92700000</v>
      </c>
      <c r="G7774" s="9">
        <v>-927</v>
      </c>
      <c r="H7774" s="10">
        <v>-100446939</v>
      </c>
      <c r="I7774" s="11">
        <f t="shared" si="279"/>
        <v>12025345109.468735</v>
      </c>
      <c r="J7774" s="11">
        <f t="shared" si="280"/>
        <v>117858</v>
      </c>
      <c r="K7774" s="11">
        <f t="shared" si="281"/>
        <v>102032.48917738922</v>
      </c>
      <c r="L7774" s="12">
        <f t="shared" si="283"/>
        <v>5862821.5325601995</v>
      </c>
      <c r="M7774" s="11">
        <f>COUNTIF(E$2:$E7774,E7774)</f>
        <v>823</v>
      </c>
      <c r="N7774" s="13"/>
      <c r="O7774" t="str">
        <f t="shared" si="284"/>
        <v/>
      </c>
    </row>
    <row r="7775" spans="1:15" hidden="1">
      <c r="A7775" s="41" t="s">
        <v>99</v>
      </c>
      <c r="B7775" s="46">
        <v>45786</v>
      </c>
      <c r="C7775" s="8" t="s">
        <v>13</v>
      </c>
      <c r="D7775" s="8" t="s">
        <v>46</v>
      </c>
      <c r="E7775" s="8" t="s">
        <v>46</v>
      </c>
      <c r="F7775" s="9">
        <f t="shared" si="282"/>
        <v>4500000</v>
      </c>
      <c r="G7775" s="9">
        <v>45</v>
      </c>
      <c r="H7775" s="10">
        <v>4948695</v>
      </c>
      <c r="I7775" s="11">
        <f t="shared" si="279"/>
        <v>4689241386.515729</v>
      </c>
      <c r="J7775" s="11">
        <f t="shared" si="280"/>
        <v>43061</v>
      </c>
      <c r="K7775" s="11">
        <f t="shared" si="281"/>
        <v>108897.64256556348</v>
      </c>
      <c r="L7775" s="12">
        <f t="shared" si="283"/>
        <v>0</v>
      </c>
      <c r="M7775" s="11">
        <f>COUNTIF(E$2:$E7775,E7775)</f>
        <v>2810</v>
      </c>
      <c r="N7775" s="13"/>
      <c r="O7775" t="str">
        <f t="shared" si="284"/>
        <v/>
      </c>
    </row>
    <row r="7776" spans="1:15" hidden="1">
      <c r="A7776" s="41" t="s">
        <v>99</v>
      </c>
      <c r="B7776" s="46">
        <v>45786</v>
      </c>
      <c r="C7776" s="8" t="s">
        <v>13</v>
      </c>
      <c r="D7776" s="8" t="s">
        <v>14</v>
      </c>
      <c r="E7776" s="8" t="s">
        <v>14</v>
      </c>
      <c r="F7776" s="9">
        <f t="shared" si="282"/>
        <v>-9300000</v>
      </c>
      <c r="G7776" s="9">
        <v>-93</v>
      </c>
      <c r="H7776" s="10">
        <v>-9951744</v>
      </c>
      <c r="I7776" s="11">
        <f t="shared" si="279"/>
        <v>20114168771.575302</v>
      </c>
      <c r="J7776" s="11">
        <f t="shared" si="280"/>
        <v>199520</v>
      </c>
      <c r="K7776" s="11">
        <f t="shared" si="281"/>
        <v>100812.79456483212</v>
      </c>
      <c r="L7776" s="12">
        <f t="shared" si="283"/>
        <v>576154.10547061265</v>
      </c>
      <c r="M7776" s="11">
        <f>COUNTIF(E$2:$E7776,E7776)</f>
        <v>1066</v>
      </c>
      <c r="N7776" s="13"/>
      <c r="O7776" t="str">
        <f t="shared" si="284"/>
        <v/>
      </c>
    </row>
    <row r="7777" spans="1:15" hidden="1">
      <c r="A7777" s="41" t="s">
        <v>99</v>
      </c>
      <c r="B7777" s="46">
        <v>45786</v>
      </c>
      <c r="C7777" s="8" t="s">
        <v>13</v>
      </c>
      <c r="D7777" s="8" t="s">
        <v>90</v>
      </c>
      <c r="E7777" s="8" t="s">
        <v>90</v>
      </c>
      <c r="F7777" s="9">
        <f t="shared" si="282"/>
        <v>-900000</v>
      </c>
      <c r="G7777" s="9">
        <v>-9</v>
      </c>
      <c r="H7777" s="10">
        <v>-975213</v>
      </c>
      <c r="I7777" s="11">
        <f t="shared" si="279"/>
        <v>12024426817.066137</v>
      </c>
      <c r="J7777" s="11">
        <f t="shared" si="280"/>
        <v>117849</v>
      </c>
      <c r="K7777" s="11">
        <f t="shared" si="281"/>
        <v>102032.48917738922</v>
      </c>
      <c r="L7777" s="12">
        <f t="shared" si="283"/>
        <v>56920.597403497086</v>
      </c>
      <c r="M7777" s="11">
        <f>COUNTIF(E$2:$E7777,E7777)</f>
        <v>824</v>
      </c>
      <c r="N7777" s="13"/>
      <c r="O7777" t="str">
        <f t="shared" si="284"/>
        <v/>
      </c>
    </row>
    <row r="7778" spans="1:15" hidden="1">
      <c r="A7778" s="41" t="s">
        <v>99</v>
      </c>
      <c r="B7778" s="46">
        <v>45786</v>
      </c>
      <c r="C7778" s="8" t="s">
        <v>13</v>
      </c>
      <c r="D7778" s="8" t="s">
        <v>90</v>
      </c>
      <c r="E7778" s="8" t="s">
        <v>90</v>
      </c>
      <c r="F7778" s="9">
        <f t="shared" si="282"/>
        <v>-900000</v>
      </c>
      <c r="G7778" s="9">
        <v>-9</v>
      </c>
      <c r="H7778" s="10">
        <v>-975213</v>
      </c>
      <c r="I7778" s="11">
        <f t="shared" si="279"/>
        <v>12023508524.66354</v>
      </c>
      <c r="J7778" s="11">
        <f t="shared" si="280"/>
        <v>117840</v>
      </c>
      <c r="K7778" s="11">
        <f t="shared" si="281"/>
        <v>102032.48917738922</v>
      </c>
      <c r="L7778" s="12">
        <f t="shared" si="283"/>
        <v>56920.597403497086</v>
      </c>
      <c r="M7778" s="11">
        <f>COUNTIF(E$2:$E7778,E7778)</f>
        <v>825</v>
      </c>
      <c r="N7778" s="13"/>
      <c r="O7778" t="str">
        <f t="shared" si="284"/>
        <v/>
      </c>
    </row>
    <row r="7779" spans="1:15" hidden="1">
      <c r="A7779" s="41" t="s">
        <v>99</v>
      </c>
      <c r="B7779" s="46">
        <v>45786</v>
      </c>
      <c r="C7779" s="8" t="s">
        <v>13</v>
      </c>
      <c r="D7779" s="8" t="s">
        <v>90</v>
      </c>
      <c r="E7779" s="8" t="s">
        <v>90</v>
      </c>
      <c r="F7779" s="9">
        <f t="shared" si="282"/>
        <v>-900000</v>
      </c>
      <c r="G7779" s="9">
        <v>-9</v>
      </c>
      <c r="H7779" s="10">
        <v>-975213</v>
      </c>
      <c r="I7779" s="11">
        <f t="shared" si="279"/>
        <v>12022590232.260942</v>
      </c>
      <c r="J7779" s="11">
        <f t="shared" si="280"/>
        <v>117831</v>
      </c>
      <c r="K7779" s="11">
        <f t="shared" si="281"/>
        <v>102032.48917738922</v>
      </c>
      <c r="L7779" s="12">
        <f t="shared" si="283"/>
        <v>56920.597403497086</v>
      </c>
      <c r="M7779" s="11">
        <f>COUNTIF(E$2:$E7779,E7779)</f>
        <v>826</v>
      </c>
      <c r="N7779" s="13"/>
      <c r="O7779" t="str">
        <f t="shared" si="284"/>
        <v/>
      </c>
    </row>
    <row r="7780" spans="1:15" hidden="1">
      <c r="A7780" s="41" t="s">
        <v>99</v>
      </c>
      <c r="B7780" s="46">
        <v>45786</v>
      </c>
      <c r="C7780" s="8" t="s">
        <v>13</v>
      </c>
      <c r="D7780" s="8" t="s">
        <v>90</v>
      </c>
      <c r="E7780" s="8" t="s">
        <v>90</v>
      </c>
      <c r="F7780" s="9">
        <f t="shared" si="282"/>
        <v>-1000000</v>
      </c>
      <c r="G7780" s="9">
        <v>-10</v>
      </c>
      <c r="H7780" s="10">
        <v>-1083570</v>
      </c>
      <c r="I7780" s="11">
        <f t="shared" si="279"/>
        <v>12021569907.369169</v>
      </c>
      <c r="J7780" s="11">
        <f t="shared" si="280"/>
        <v>117821</v>
      </c>
      <c r="K7780" s="11">
        <f t="shared" si="281"/>
        <v>102032.48917738922</v>
      </c>
      <c r="L7780" s="12">
        <f t="shared" si="283"/>
        <v>63245.108226107899</v>
      </c>
      <c r="M7780" s="11">
        <f>COUNTIF(E$2:$E7780,E7780)</f>
        <v>827</v>
      </c>
      <c r="N7780" s="13"/>
      <c r="O7780" t="str">
        <f t="shared" si="284"/>
        <v/>
      </c>
    </row>
    <row r="7781" spans="1:15" hidden="1">
      <c r="A7781" s="41" t="s">
        <v>99</v>
      </c>
      <c r="B7781" s="46">
        <v>45786</v>
      </c>
      <c r="C7781" s="8" t="s">
        <v>13</v>
      </c>
      <c r="D7781" s="8" t="s">
        <v>90</v>
      </c>
      <c r="E7781" s="8" t="s">
        <v>90</v>
      </c>
      <c r="F7781" s="9">
        <f t="shared" si="282"/>
        <v>-18400000</v>
      </c>
      <c r="G7781" s="9">
        <v>-184</v>
      </c>
      <c r="H7781" s="10">
        <v>-19937688</v>
      </c>
      <c r="I7781" s="11">
        <f t="shared" si="279"/>
        <v>12002795929.360529</v>
      </c>
      <c r="J7781" s="11">
        <f t="shared" si="280"/>
        <v>117637</v>
      </c>
      <c r="K7781" s="11">
        <f t="shared" si="281"/>
        <v>102032.48917738922</v>
      </c>
      <c r="L7781" s="12">
        <f t="shared" si="283"/>
        <v>1163709.991360385</v>
      </c>
      <c r="M7781" s="11">
        <f>COUNTIF(E$2:$E7781,E7781)</f>
        <v>828</v>
      </c>
      <c r="N7781" s="13"/>
      <c r="O7781" t="str">
        <f t="shared" si="284"/>
        <v/>
      </c>
    </row>
    <row r="7782" spans="1:15" hidden="1">
      <c r="A7782" s="41" t="s">
        <v>99</v>
      </c>
      <c r="B7782" s="46">
        <v>45786</v>
      </c>
      <c r="C7782" s="8" t="s">
        <v>13</v>
      </c>
      <c r="D7782" s="8" t="s">
        <v>90</v>
      </c>
      <c r="E7782" s="8" t="s">
        <v>90</v>
      </c>
      <c r="F7782" s="9">
        <f t="shared" si="282"/>
        <v>-18400000</v>
      </c>
      <c r="G7782" s="9">
        <v>-184</v>
      </c>
      <c r="H7782" s="10">
        <v>-19937688</v>
      </c>
      <c r="I7782" s="11">
        <f t="shared" si="279"/>
        <v>11984021951.351889</v>
      </c>
      <c r="J7782" s="11">
        <f t="shared" si="280"/>
        <v>117453</v>
      </c>
      <c r="K7782" s="11">
        <f t="shared" si="281"/>
        <v>102032.48917738922</v>
      </c>
      <c r="L7782" s="12">
        <f t="shared" si="283"/>
        <v>1163709.991360385</v>
      </c>
      <c r="M7782" s="11">
        <f>COUNTIF(E$2:$E7782,E7782)</f>
        <v>829</v>
      </c>
      <c r="N7782" s="13"/>
      <c r="O7782" t="str">
        <f t="shared" si="284"/>
        <v/>
      </c>
    </row>
    <row r="7783" spans="1:15" hidden="1">
      <c r="A7783" s="41" t="s">
        <v>99</v>
      </c>
      <c r="B7783" s="46">
        <v>45786</v>
      </c>
      <c r="C7783" s="8" t="s">
        <v>13</v>
      </c>
      <c r="D7783" s="8" t="s">
        <v>90</v>
      </c>
      <c r="E7783" s="8" t="s">
        <v>90</v>
      </c>
      <c r="F7783" s="9">
        <f t="shared" si="282"/>
        <v>-18400000</v>
      </c>
      <c r="G7783" s="9">
        <v>-184</v>
      </c>
      <c r="H7783" s="10">
        <v>-19937688</v>
      </c>
      <c r="I7783" s="11">
        <f t="shared" ref="I7783:I7846" si="285">IF(H7783&gt;=0,IF(M7783=1,H7783,SUMIFS(I:I,E:E,E7783,M:M,M7783-1)+H7783),SUMIFS(I:I,E:E,E7783,M:M,M7783-1)+K7783*G7783)</f>
        <v>11965247973.343248</v>
      </c>
      <c r="J7783" s="11">
        <f t="shared" ref="J7783:J7846" si="286">IF(M7783=1,G7783,SUMIFS($J:$J,$E:$E,E7783,$M:$M,M7783-1)+G7783)</f>
        <v>117269</v>
      </c>
      <c r="K7783" s="11">
        <f t="shared" ref="K7783:K7846" si="287">IF(H7783&gt;=0,I7783/J7783,SUMIFS($K:$K,$E:$E,E7783,$M:$M,M7783-1))</f>
        <v>102032.48917738922</v>
      </c>
      <c r="L7783" s="12">
        <f t="shared" si="283"/>
        <v>1163709.991360385</v>
      </c>
      <c r="M7783" s="11">
        <f>COUNTIF(E$2:$E7783,E7783)</f>
        <v>830</v>
      </c>
      <c r="N7783" s="13"/>
      <c r="O7783" t="str">
        <f t="shared" si="284"/>
        <v/>
      </c>
    </row>
    <row r="7784" spans="1:15" hidden="1">
      <c r="A7784" s="41" t="s">
        <v>99</v>
      </c>
      <c r="B7784" s="46">
        <v>45786</v>
      </c>
      <c r="C7784" s="8" t="s">
        <v>13</v>
      </c>
      <c r="D7784" s="8" t="s">
        <v>90</v>
      </c>
      <c r="E7784" s="8" t="s">
        <v>90</v>
      </c>
      <c r="F7784" s="9">
        <f t="shared" ref="F7784:F7847" si="288">100000*G7784</f>
        <v>-11900000</v>
      </c>
      <c r="G7784" s="9">
        <v>-119</v>
      </c>
      <c r="H7784" s="10">
        <v>-12894483</v>
      </c>
      <c r="I7784" s="11">
        <f t="shared" si="285"/>
        <v>11953106107.13114</v>
      </c>
      <c r="J7784" s="11">
        <f t="shared" si="286"/>
        <v>117150</v>
      </c>
      <c r="K7784" s="11">
        <f t="shared" si="287"/>
        <v>102032.48917738922</v>
      </c>
      <c r="L7784" s="12">
        <f t="shared" ref="L7784:L7847" si="289">IF(G7784&lt;0,K7784*G7784-H7784,0)</f>
        <v>752616.78789068386</v>
      </c>
      <c r="M7784" s="11">
        <f>COUNTIF(E$2:$E7784,E7784)</f>
        <v>831</v>
      </c>
      <c r="N7784" s="13"/>
      <c r="O7784" t="str">
        <f t="shared" si="284"/>
        <v/>
      </c>
    </row>
    <row r="7785" spans="1:15" hidden="1">
      <c r="A7785" s="41" t="s">
        <v>99</v>
      </c>
      <c r="B7785" s="46">
        <v>45786</v>
      </c>
      <c r="C7785" s="8" t="s">
        <v>13</v>
      </c>
      <c r="D7785" s="8" t="s">
        <v>90</v>
      </c>
      <c r="E7785" s="8" t="s">
        <v>90</v>
      </c>
      <c r="F7785" s="9">
        <f t="shared" si="288"/>
        <v>-18400000</v>
      </c>
      <c r="G7785" s="9">
        <v>-184</v>
      </c>
      <c r="H7785" s="10">
        <v>-19937688</v>
      </c>
      <c r="I7785" s="11">
        <f t="shared" si="285"/>
        <v>11934332129.122499</v>
      </c>
      <c r="J7785" s="11">
        <f t="shared" si="286"/>
        <v>116966</v>
      </c>
      <c r="K7785" s="11">
        <f t="shared" si="287"/>
        <v>102032.48917738922</v>
      </c>
      <c r="L7785" s="12">
        <f t="shared" si="289"/>
        <v>1163709.991360385</v>
      </c>
      <c r="M7785" s="11">
        <f>COUNTIF(E$2:$E7785,E7785)</f>
        <v>832</v>
      </c>
      <c r="N7785" s="13"/>
      <c r="O7785" t="str">
        <f t="shared" si="284"/>
        <v/>
      </c>
    </row>
    <row r="7786" spans="1:15" hidden="1">
      <c r="A7786" s="41" t="s">
        <v>99</v>
      </c>
      <c r="B7786" s="46">
        <v>45786</v>
      </c>
      <c r="C7786" s="8" t="s">
        <v>13</v>
      </c>
      <c r="D7786" s="8" t="s">
        <v>90</v>
      </c>
      <c r="E7786" s="8" t="s">
        <v>90</v>
      </c>
      <c r="F7786" s="9">
        <f t="shared" si="288"/>
        <v>-46100000</v>
      </c>
      <c r="G7786" s="9">
        <v>-461</v>
      </c>
      <c r="H7786" s="10">
        <v>-49952577</v>
      </c>
      <c r="I7786" s="11">
        <f t="shared" si="285"/>
        <v>11887295151.611723</v>
      </c>
      <c r="J7786" s="11">
        <f t="shared" si="286"/>
        <v>116505</v>
      </c>
      <c r="K7786" s="11">
        <f t="shared" si="287"/>
        <v>102032.48917738922</v>
      </c>
      <c r="L7786" s="12">
        <f t="shared" si="289"/>
        <v>2915599.4892235696</v>
      </c>
      <c r="M7786" s="11">
        <f>COUNTIF(E$2:$E7786,E7786)</f>
        <v>833</v>
      </c>
      <c r="N7786" s="13"/>
      <c r="O7786" t="str">
        <f t="shared" si="284"/>
        <v/>
      </c>
    </row>
    <row r="7787" spans="1:15" hidden="1">
      <c r="A7787" s="41" t="s">
        <v>99</v>
      </c>
      <c r="B7787" s="46">
        <v>45786</v>
      </c>
      <c r="C7787" s="8" t="s">
        <v>13</v>
      </c>
      <c r="D7787" s="8" t="s">
        <v>90</v>
      </c>
      <c r="E7787" s="8" t="s">
        <v>90</v>
      </c>
      <c r="F7787" s="9">
        <f t="shared" si="288"/>
        <v>-4600000</v>
      </c>
      <c r="G7787" s="9">
        <v>-46</v>
      </c>
      <c r="H7787" s="10">
        <v>-4984422</v>
      </c>
      <c r="I7787" s="11">
        <f t="shared" si="285"/>
        <v>11882601657.109564</v>
      </c>
      <c r="J7787" s="11">
        <f t="shared" si="286"/>
        <v>116459</v>
      </c>
      <c r="K7787" s="11">
        <f t="shared" si="287"/>
        <v>102032.48917738922</v>
      </c>
      <c r="L7787" s="12">
        <f t="shared" si="289"/>
        <v>290927.49784009624</v>
      </c>
      <c r="M7787" s="11">
        <f>COUNTIF(E$2:$E7787,E7787)</f>
        <v>834</v>
      </c>
      <c r="N7787" s="13"/>
      <c r="O7787" t="str">
        <f t="shared" si="284"/>
        <v/>
      </c>
    </row>
    <row r="7788" spans="1:15" hidden="1">
      <c r="A7788" s="41" t="s">
        <v>99</v>
      </c>
      <c r="B7788" s="46">
        <v>45786</v>
      </c>
      <c r="C7788" s="8" t="s">
        <v>13</v>
      </c>
      <c r="D7788" s="8" t="s">
        <v>90</v>
      </c>
      <c r="E7788" s="8" t="s">
        <v>90</v>
      </c>
      <c r="F7788" s="9">
        <f t="shared" si="288"/>
        <v>-46100000</v>
      </c>
      <c r="G7788" s="9">
        <v>-461</v>
      </c>
      <c r="H7788" s="10">
        <v>-49952577</v>
      </c>
      <c r="I7788" s="11">
        <f t="shared" si="285"/>
        <v>11835564679.598787</v>
      </c>
      <c r="J7788" s="11">
        <f t="shared" si="286"/>
        <v>115998</v>
      </c>
      <c r="K7788" s="11">
        <f t="shared" si="287"/>
        <v>102032.48917738922</v>
      </c>
      <c r="L7788" s="12">
        <f t="shared" si="289"/>
        <v>2915599.4892235696</v>
      </c>
      <c r="M7788" s="11">
        <f>COUNTIF(E$2:$E7788,E7788)</f>
        <v>835</v>
      </c>
      <c r="N7788" s="13"/>
      <c r="O7788" t="str">
        <f t="shared" si="284"/>
        <v/>
      </c>
    </row>
    <row r="7789" spans="1:15" hidden="1">
      <c r="A7789" s="41" t="s">
        <v>99</v>
      </c>
      <c r="B7789" s="46">
        <v>45786</v>
      </c>
      <c r="C7789" s="8" t="s">
        <v>13</v>
      </c>
      <c r="D7789" s="8" t="s">
        <v>90</v>
      </c>
      <c r="E7789" s="8" t="s">
        <v>90</v>
      </c>
      <c r="F7789" s="9">
        <f t="shared" si="288"/>
        <v>-46100000</v>
      </c>
      <c r="G7789" s="9">
        <v>-461</v>
      </c>
      <c r="H7789" s="10">
        <v>-49952577</v>
      </c>
      <c r="I7789" s="11">
        <f t="shared" si="285"/>
        <v>11788527702.088011</v>
      </c>
      <c r="J7789" s="11">
        <f t="shared" si="286"/>
        <v>115537</v>
      </c>
      <c r="K7789" s="11">
        <f t="shared" si="287"/>
        <v>102032.48917738922</v>
      </c>
      <c r="L7789" s="12">
        <f t="shared" si="289"/>
        <v>2915599.4892235696</v>
      </c>
      <c r="M7789" s="11">
        <f>COUNTIF(E$2:$E7789,E7789)</f>
        <v>836</v>
      </c>
      <c r="N7789" s="13"/>
      <c r="O7789" t="str">
        <f t="shared" si="284"/>
        <v/>
      </c>
    </row>
    <row r="7790" spans="1:15" hidden="1">
      <c r="A7790" s="41" t="s">
        <v>99</v>
      </c>
      <c r="B7790" s="46">
        <v>45786</v>
      </c>
      <c r="C7790" s="8" t="s">
        <v>13</v>
      </c>
      <c r="D7790" s="8" t="s">
        <v>90</v>
      </c>
      <c r="E7790" s="8" t="s">
        <v>90</v>
      </c>
      <c r="F7790" s="9">
        <f t="shared" si="288"/>
        <v>-18700000</v>
      </c>
      <c r="G7790" s="9">
        <v>-187</v>
      </c>
      <c r="H7790" s="10">
        <v>-20262759</v>
      </c>
      <c r="I7790" s="11">
        <f t="shared" si="285"/>
        <v>11769447626.611839</v>
      </c>
      <c r="J7790" s="11">
        <f t="shared" si="286"/>
        <v>115350</v>
      </c>
      <c r="K7790" s="11">
        <f t="shared" si="287"/>
        <v>102032.48917738922</v>
      </c>
      <c r="L7790" s="12">
        <f t="shared" si="289"/>
        <v>1182683.5238282159</v>
      </c>
      <c r="M7790" s="11">
        <f>COUNTIF(E$2:$E7790,E7790)</f>
        <v>837</v>
      </c>
      <c r="N7790" s="13"/>
      <c r="O7790" t="str">
        <f t="shared" si="284"/>
        <v/>
      </c>
    </row>
    <row r="7791" spans="1:15" hidden="1">
      <c r="A7791" s="41" t="s">
        <v>99</v>
      </c>
      <c r="B7791" s="46">
        <v>45786</v>
      </c>
      <c r="C7791" s="8" t="s">
        <v>13</v>
      </c>
      <c r="D7791" s="8" t="s">
        <v>90</v>
      </c>
      <c r="E7791" s="8" t="s">
        <v>90</v>
      </c>
      <c r="F7791" s="9">
        <f t="shared" si="288"/>
        <v>-4600000</v>
      </c>
      <c r="G7791" s="9">
        <v>-46</v>
      </c>
      <c r="H7791" s="10">
        <v>-4984422</v>
      </c>
      <c r="I7791" s="11">
        <f t="shared" si="285"/>
        <v>11764754132.10968</v>
      </c>
      <c r="J7791" s="11">
        <f t="shared" si="286"/>
        <v>115304</v>
      </c>
      <c r="K7791" s="11">
        <f t="shared" si="287"/>
        <v>102032.48917738922</v>
      </c>
      <c r="L7791" s="12">
        <f t="shared" si="289"/>
        <v>290927.49784009624</v>
      </c>
      <c r="M7791" s="11">
        <f>COUNTIF(E$2:$E7791,E7791)</f>
        <v>838</v>
      </c>
      <c r="N7791" s="13"/>
      <c r="O7791" t="str">
        <f t="shared" si="284"/>
        <v/>
      </c>
    </row>
    <row r="7792" spans="1:15" hidden="1">
      <c r="A7792" s="41" t="s">
        <v>99</v>
      </c>
      <c r="B7792" s="46">
        <v>45786</v>
      </c>
      <c r="C7792" s="8" t="s">
        <v>13</v>
      </c>
      <c r="D7792" s="8" t="s">
        <v>90</v>
      </c>
      <c r="E7792" s="8" t="s">
        <v>90</v>
      </c>
      <c r="F7792" s="9">
        <f t="shared" si="288"/>
        <v>-4500000</v>
      </c>
      <c r="G7792" s="9">
        <v>-45</v>
      </c>
      <c r="H7792" s="10">
        <v>-4876065</v>
      </c>
      <c r="I7792" s="11">
        <f t="shared" si="285"/>
        <v>11760162670.096697</v>
      </c>
      <c r="J7792" s="11">
        <f t="shared" si="286"/>
        <v>115259</v>
      </c>
      <c r="K7792" s="11">
        <f t="shared" si="287"/>
        <v>102032.48917738922</v>
      </c>
      <c r="L7792" s="12">
        <f t="shared" si="289"/>
        <v>284602.98701748531</v>
      </c>
      <c r="M7792" s="11">
        <f>COUNTIF(E$2:$E7792,E7792)</f>
        <v>839</v>
      </c>
      <c r="N7792" s="13"/>
      <c r="O7792" t="str">
        <f t="shared" si="284"/>
        <v/>
      </c>
    </row>
    <row r="7793" spans="1:15" hidden="1">
      <c r="A7793" s="41" t="s">
        <v>99</v>
      </c>
      <c r="B7793" s="46">
        <v>45786</v>
      </c>
      <c r="C7793" s="8" t="s">
        <v>13</v>
      </c>
      <c r="D7793" s="8" t="s">
        <v>14</v>
      </c>
      <c r="E7793" s="8" t="s">
        <v>14</v>
      </c>
      <c r="F7793" s="9">
        <f t="shared" si="288"/>
        <v>-9300000</v>
      </c>
      <c r="G7793" s="9">
        <v>-93</v>
      </c>
      <c r="H7793" s="10">
        <v>-9951744</v>
      </c>
      <c r="I7793" s="11">
        <f t="shared" si="285"/>
        <v>20104793181.680771</v>
      </c>
      <c r="J7793" s="11">
        <f t="shared" si="286"/>
        <v>199427</v>
      </c>
      <c r="K7793" s="11">
        <f t="shared" si="287"/>
        <v>100812.79456483212</v>
      </c>
      <c r="L7793" s="12">
        <f t="shared" si="289"/>
        <v>576154.10547061265</v>
      </c>
      <c r="M7793" s="11">
        <f>COUNTIF(E$2:$E7793,E7793)</f>
        <v>1067</v>
      </c>
      <c r="N7793" s="13"/>
      <c r="O7793" t="str">
        <f t="shared" si="284"/>
        <v/>
      </c>
    </row>
    <row r="7794" spans="1:15" hidden="1">
      <c r="A7794" s="41" t="s">
        <v>99</v>
      </c>
      <c r="B7794" s="46">
        <v>45786</v>
      </c>
      <c r="C7794" s="8" t="s">
        <v>13</v>
      </c>
      <c r="D7794" s="8" t="s">
        <v>90</v>
      </c>
      <c r="E7794" s="8" t="s">
        <v>90</v>
      </c>
      <c r="F7794" s="9">
        <f t="shared" si="288"/>
        <v>-2700000</v>
      </c>
      <c r="G7794" s="9">
        <v>-27</v>
      </c>
      <c r="H7794" s="10">
        <v>-2925639</v>
      </c>
      <c r="I7794" s="11">
        <f t="shared" si="285"/>
        <v>11757407792.888906</v>
      </c>
      <c r="J7794" s="11">
        <f t="shared" si="286"/>
        <v>115232</v>
      </c>
      <c r="K7794" s="11">
        <f t="shared" si="287"/>
        <v>102032.48917738922</v>
      </c>
      <c r="L7794" s="12">
        <f t="shared" si="289"/>
        <v>170761.79221049137</v>
      </c>
      <c r="M7794" s="11">
        <f>COUNTIF(E$2:$E7794,E7794)</f>
        <v>840</v>
      </c>
      <c r="N7794" s="13"/>
      <c r="O7794" t="str">
        <f t="shared" si="284"/>
        <v/>
      </c>
    </row>
    <row r="7795" spans="1:15" hidden="1">
      <c r="A7795" s="41" t="s">
        <v>99</v>
      </c>
      <c r="B7795" s="46">
        <v>45786</v>
      </c>
      <c r="C7795" s="8" t="s">
        <v>13</v>
      </c>
      <c r="D7795" s="8" t="s">
        <v>15</v>
      </c>
      <c r="E7795" s="8" t="s">
        <v>15</v>
      </c>
      <c r="F7795" s="9">
        <f t="shared" si="288"/>
        <v>1800000</v>
      </c>
      <c r="G7795" s="9">
        <v>18</v>
      </c>
      <c r="H7795" s="10">
        <v>1956888</v>
      </c>
      <c r="I7795" s="11">
        <f t="shared" si="285"/>
        <v>16194916590.739105</v>
      </c>
      <c r="J7795" s="11">
        <f t="shared" si="286"/>
        <v>151147</v>
      </c>
      <c r="K7795" s="11">
        <f t="shared" si="287"/>
        <v>107146.79478083657</v>
      </c>
      <c r="L7795" s="12">
        <f t="shared" si="289"/>
        <v>0</v>
      </c>
      <c r="M7795" s="11">
        <f>COUNTIF(E$2:$E7795,E7795)</f>
        <v>3058</v>
      </c>
      <c r="N7795" s="13"/>
      <c r="O7795" t="str">
        <f t="shared" si="284"/>
        <v/>
      </c>
    </row>
    <row r="7796" spans="1:15" hidden="1">
      <c r="A7796" s="41" t="s">
        <v>99</v>
      </c>
      <c r="B7796" s="46">
        <v>45786</v>
      </c>
      <c r="C7796" s="8" t="s">
        <v>13</v>
      </c>
      <c r="D7796" s="8" t="s">
        <v>90</v>
      </c>
      <c r="E7796" s="8" t="s">
        <v>90</v>
      </c>
      <c r="F7796" s="9">
        <f t="shared" si="288"/>
        <v>-276700000</v>
      </c>
      <c r="G7796" s="9">
        <v>-2767</v>
      </c>
      <c r="H7796" s="10">
        <v>-299823819</v>
      </c>
      <c r="I7796" s="11">
        <f t="shared" si="285"/>
        <v>11475083895.33507</v>
      </c>
      <c r="J7796" s="11">
        <f t="shared" si="286"/>
        <v>112465</v>
      </c>
      <c r="K7796" s="11">
        <f t="shared" si="287"/>
        <v>102032.48917738922</v>
      </c>
      <c r="L7796" s="12">
        <f t="shared" si="289"/>
        <v>17499921.446164012</v>
      </c>
      <c r="M7796" s="11">
        <f>COUNTIF(E$2:$E7796,E7796)</f>
        <v>841</v>
      </c>
      <c r="N7796" s="13"/>
      <c r="O7796" t="str">
        <f t="shared" si="284"/>
        <v/>
      </c>
    </row>
    <row r="7797" spans="1:15" hidden="1">
      <c r="A7797" s="41" t="s">
        <v>99</v>
      </c>
      <c r="B7797" s="46">
        <v>45786</v>
      </c>
      <c r="C7797" s="8" t="s">
        <v>13</v>
      </c>
      <c r="D7797" s="8" t="s">
        <v>14</v>
      </c>
      <c r="E7797" s="8" t="s">
        <v>14</v>
      </c>
      <c r="F7797" s="9">
        <f t="shared" si="288"/>
        <v>-9300000</v>
      </c>
      <c r="G7797" s="9">
        <v>-93</v>
      </c>
      <c r="H7797" s="10">
        <v>-9951744</v>
      </c>
      <c r="I7797" s="11">
        <f t="shared" si="285"/>
        <v>20095417591.78624</v>
      </c>
      <c r="J7797" s="11">
        <f t="shared" si="286"/>
        <v>199334</v>
      </c>
      <c r="K7797" s="11">
        <f t="shared" si="287"/>
        <v>100812.79456483212</v>
      </c>
      <c r="L7797" s="12">
        <f t="shared" si="289"/>
        <v>576154.10547061265</v>
      </c>
      <c r="M7797" s="11">
        <f>COUNTIF(E$2:$E7797,E7797)</f>
        <v>1068</v>
      </c>
      <c r="N7797" s="13"/>
      <c r="O7797" t="str">
        <f t="shared" si="284"/>
        <v/>
      </c>
    </row>
    <row r="7798" spans="1:15" hidden="1">
      <c r="A7798" s="41" t="s">
        <v>99</v>
      </c>
      <c r="B7798" s="46">
        <v>45786</v>
      </c>
      <c r="C7798" s="8" t="s">
        <v>13</v>
      </c>
      <c r="D7798" s="8" t="s">
        <v>90</v>
      </c>
      <c r="E7798" s="8" t="s">
        <v>90</v>
      </c>
      <c r="F7798" s="9">
        <f t="shared" si="288"/>
        <v>-900000</v>
      </c>
      <c r="G7798" s="9">
        <v>-9</v>
      </c>
      <c r="H7798" s="10">
        <v>-975213</v>
      </c>
      <c r="I7798" s="11">
        <f t="shared" si="285"/>
        <v>11474165602.932472</v>
      </c>
      <c r="J7798" s="11">
        <f t="shared" si="286"/>
        <v>112456</v>
      </c>
      <c r="K7798" s="11">
        <f t="shared" si="287"/>
        <v>102032.48917738922</v>
      </c>
      <c r="L7798" s="12">
        <f t="shared" si="289"/>
        <v>56920.597403497086</v>
      </c>
      <c r="M7798" s="11">
        <f>COUNTIF(E$2:$E7798,E7798)</f>
        <v>842</v>
      </c>
      <c r="N7798" s="13"/>
      <c r="O7798" t="str">
        <f t="shared" si="284"/>
        <v/>
      </c>
    </row>
    <row r="7799" spans="1:15" hidden="1">
      <c r="A7799" s="41" t="s">
        <v>99</v>
      </c>
      <c r="B7799" s="46">
        <v>45786</v>
      </c>
      <c r="C7799" s="8" t="s">
        <v>13</v>
      </c>
      <c r="D7799" s="8" t="s">
        <v>90</v>
      </c>
      <c r="E7799" s="8" t="s">
        <v>90</v>
      </c>
      <c r="F7799" s="9">
        <f t="shared" si="288"/>
        <v>-2200000</v>
      </c>
      <c r="G7799" s="9">
        <v>-22</v>
      </c>
      <c r="H7799" s="10">
        <v>-2383854</v>
      </c>
      <c r="I7799" s="11">
        <f t="shared" si="285"/>
        <v>11471920888.17057</v>
      </c>
      <c r="J7799" s="11">
        <f t="shared" si="286"/>
        <v>112434</v>
      </c>
      <c r="K7799" s="11">
        <f t="shared" si="287"/>
        <v>102032.48917738922</v>
      </c>
      <c r="L7799" s="12">
        <f t="shared" si="289"/>
        <v>139139.23809743719</v>
      </c>
      <c r="M7799" s="11">
        <f>COUNTIF(E$2:$E7799,E7799)</f>
        <v>843</v>
      </c>
      <c r="N7799" s="13"/>
      <c r="O7799" t="str">
        <f t="shared" si="284"/>
        <v/>
      </c>
    </row>
    <row r="7800" spans="1:15" hidden="1">
      <c r="A7800" s="41" t="s">
        <v>99</v>
      </c>
      <c r="B7800" s="46">
        <v>45789</v>
      </c>
      <c r="C7800" s="8" t="s">
        <v>13</v>
      </c>
      <c r="D7800" s="8" t="s">
        <v>15</v>
      </c>
      <c r="E7800" s="8" t="s">
        <v>15</v>
      </c>
      <c r="F7800" s="9">
        <f t="shared" si="288"/>
        <v>4600000</v>
      </c>
      <c r="G7800" s="9">
        <v>46</v>
      </c>
      <c r="H7800" s="10">
        <v>5012988</v>
      </c>
      <c r="I7800" s="11">
        <f t="shared" si="285"/>
        <v>16199929578.739105</v>
      </c>
      <c r="J7800" s="11">
        <f t="shared" si="286"/>
        <v>151193</v>
      </c>
      <c r="K7800" s="11">
        <f t="shared" si="287"/>
        <v>107147.35191932897</v>
      </c>
      <c r="L7800" s="12">
        <f t="shared" si="289"/>
        <v>0</v>
      </c>
      <c r="M7800" s="11">
        <f>COUNTIF(E$2:$E7800,E7800)</f>
        <v>3059</v>
      </c>
      <c r="N7800" s="13"/>
      <c r="O7800" t="str">
        <f t="shared" si="284"/>
        <v/>
      </c>
    </row>
    <row r="7801" spans="1:15" hidden="1">
      <c r="A7801" s="41" t="s">
        <v>99</v>
      </c>
      <c r="B7801" s="46">
        <v>45789</v>
      </c>
      <c r="C7801" s="8" t="s">
        <v>13</v>
      </c>
      <c r="D7801" s="8" t="s">
        <v>15</v>
      </c>
      <c r="E7801" s="8" t="s">
        <v>15</v>
      </c>
      <c r="F7801" s="9">
        <f t="shared" si="288"/>
        <v>18500000</v>
      </c>
      <c r="G7801" s="9">
        <v>185</v>
      </c>
      <c r="H7801" s="10">
        <v>20160930</v>
      </c>
      <c r="I7801" s="11">
        <f t="shared" si="285"/>
        <v>16220090508.739105</v>
      </c>
      <c r="J7801" s="11">
        <f t="shared" si="286"/>
        <v>151378</v>
      </c>
      <c r="K7801" s="11">
        <f t="shared" si="287"/>
        <v>107149.58916579097</v>
      </c>
      <c r="L7801" s="12">
        <f t="shared" si="289"/>
        <v>0</v>
      </c>
      <c r="M7801" s="11">
        <f>COUNTIF(E$2:$E7801,E7801)</f>
        <v>3060</v>
      </c>
      <c r="N7801" s="13"/>
      <c r="O7801" t="str">
        <f t="shared" si="284"/>
        <v/>
      </c>
    </row>
    <row r="7802" spans="1:15" hidden="1">
      <c r="A7802" s="41" t="s">
        <v>99</v>
      </c>
      <c r="B7802" s="46">
        <v>45789</v>
      </c>
      <c r="C7802" s="8" t="s">
        <v>13</v>
      </c>
      <c r="D7802" s="8" t="s">
        <v>15</v>
      </c>
      <c r="E7802" s="8" t="s">
        <v>15</v>
      </c>
      <c r="F7802" s="9">
        <f t="shared" si="288"/>
        <v>89200000</v>
      </c>
      <c r="G7802" s="9">
        <v>892</v>
      </c>
      <c r="H7802" s="10">
        <v>97208376</v>
      </c>
      <c r="I7802" s="11">
        <f t="shared" si="285"/>
        <v>16317298884.739105</v>
      </c>
      <c r="J7802" s="11">
        <f t="shared" si="286"/>
        <v>152270</v>
      </c>
      <c r="K7802" s="11">
        <f t="shared" si="287"/>
        <v>107160.30002455576</v>
      </c>
      <c r="L7802" s="12">
        <f t="shared" si="289"/>
        <v>0</v>
      </c>
      <c r="M7802" s="11">
        <f>COUNTIF(E$2:$E7802,E7802)</f>
        <v>3061</v>
      </c>
      <c r="N7802" s="13"/>
      <c r="O7802" t="str">
        <f t="shared" si="284"/>
        <v/>
      </c>
    </row>
    <row r="7803" spans="1:15" hidden="1">
      <c r="A7803" s="41" t="s">
        <v>99</v>
      </c>
      <c r="B7803" s="46">
        <v>45789</v>
      </c>
      <c r="C7803" s="8" t="s">
        <v>13</v>
      </c>
      <c r="D7803" s="8" t="s">
        <v>15</v>
      </c>
      <c r="E7803" s="8" t="s">
        <v>15</v>
      </c>
      <c r="F7803" s="9">
        <f t="shared" si="288"/>
        <v>18600000</v>
      </c>
      <c r="G7803" s="9">
        <v>186</v>
      </c>
      <c r="H7803" s="10">
        <v>20269908</v>
      </c>
      <c r="I7803" s="11">
        <f t="shared" si="285"/>
        <v>16337568792.739105</v>
      </c>
      <c r="J7803" s="11">
        <f t="shared" si="286"/>
        <v>152456</v>
      </c>
      <c r="K7803" s="11">
        <f t="shared" si="287"/>
        <v>107162.51766240165</v>
      </c>
      <c r="L7803" s="12">
        <f t="shared" si="289"/>
        <v>0</v>
      </c>
      <c r="M7803" s="11">
        <f>COUNTIF(E$2:$E7803,E7803)</f>
        <v>3062</v>
      </c>
      <c r="N7803" s="13"/>
      <c r="O7803" t="str">
        <f t="shared" si="284"/>
        <v/>
      </c>
    </row>
    <row r="7804" spans="1:15" hidden="1">
      <c r="A7804" s="41" t="s">
        <v>99</v>
      </c>
      <c r="B7804" s="46">
        <v>45789</v>
      </c>
      <c r="C7804" s="8" t="s">
        <v>13</v>
      </c>
      <c r="D7804" s="8" t="s">
        <v>14</v>
      </c>
      <c r="E7804" s="8" t="s">
        <v>14</v>
      </c>
      <c r="F7804" s="9">
        <f t="shared" si="288"/>
        <v>-1800000</v>
      </c>
      <c r="G7804" s="9">
        <v>-18</v>
      </c>
      <c r="H7804" s="10">
        <v>-1926486</v>
      </c>
      <c r="I7804" s="11">
        <f t="shared" si="285"/>
        <v>20093602961.484074</v>
      </c>
      <c r="J7804" s="11">
        <f t="shared" si="286"/>
        <v>199316</v>
      </c>
      <c r="K7804" s="11">
        <f t="shared" si="287"/>
        <v>100812.79456483212</v>
      </c>
      <c r="L7804" s="12">
        <f t="shared" si="289"/>
        <v>111855.69783302187</v>
      </c>
      <c r="M7804" s="11">
        <f>COUNTIF(E$2:$E7804,E7804)</f>
        <v>1069</v>
      </c>
      <c r="N7804" s="13"/>
      <c r="O7804" t="str">
        <f t="shared" si="284"/>
        <v/>
      </c>
    </row>
    <row r="7805" spans="1:15" hidden="1">
      <c r="A7805" s="41" t="s">
        <v>99</v>
      </c>
      <c r="B7805" s="46">
        <v>45789</v>
      </c>
      <c r="C7805" s="8" t="s">
        <v>13</v>
      </c>
      <c r="D7805" s="8" t="s">
        <v>90</v>
      </c>
      <c r="E7805" s="8" t="s">
        <v>90</v>
      </c>
      <c r="F7805" s="9">
        <f t="shared" si="288"/>
        <v>-900000</v>
      </c>
      <c r="G7805" s="9">
        <v>-9</v>
      </c>
      <c r="H7805" s="10">
        <v>-975411</v>
      </c>
      <c r="I7805" s="11">
        <f t="shared" si="285"/>
        <v>11471002595.767973</v>
      </c>
      <c r="J7805" s="11">
        <f t="shared" si="286"/>
        <v>112425</v>
      </c>
      <c r="K7805" s="11">
        <f t="shared" si="287"/>
        <v>102032.48917738922</v>
      </c>
      <c r="L7805" s="12">
        <f t="shared" si="289"/>
        <v>57118.597403497086</v>
      </c>
      <c r="M7805" s="11">
        <f>COUNTIF(E$2:$E7805,E7805)</f>
        <v>844</v>
      </c>
      <c r="N7805" s="13"/>
      <c r="O7805" t="str">
        <f t="shared" si="284"/>
        <v/>
      </c>
    </row>
    <row r="7806" spans="1:15" hidden="1">
      <c r="A7806" s="41" t="s">
        <v>99</v>
      </c>
      <c r="B7806" s="46">
        <v>45789</v>
      </c>
      <c r="C7806" s="8" t="s">
        <v>13</v>
      </c>
      <c r="D7806" s="8" t="s">
        <v>90</v>
      </c>
      <c r="E7806" s="8" t="s">
        <v>90</v>
      </c>
      <c r="F7806" s="9">
        <f t="shared" si="288"/>
        <v>-900000</v>
      </c>
      <c r="G7806" s="9">
        <v>-9</v>
      </c>
      <c r="H7806" s="10">
        <v>-975411</v>
      </c>
      <c r="I7806" s="11">
        <f t="shared" si="285"/>
        <v>11470084303.365376</v>
      </c>
      <c r="J7806" s="11">
        <f t="shared" si="286"/>
        <v>112416</v>
      </c>
      <c r="K7806" s="11">
        <f t="shared" si="287"/>
        <v>102032.48917738922</v>
      </c>
      <c r="L7806" s="12">
        <f t="shared" si="289"/>
        <v>57118.597403497086</v>
      </c>
      <c r="M7806" s="11">
        <f>COUNTIF(E$2:$E7806,E7806)</f>
        <v>845</v>
      </c>
      <c r="N7806" s="13"/>
      <c r="O7806" t="str">
        <f t="shared" si="284"/>
        <v/>
      </c>
    </row>
    <row r="7807" spans="1:15" hidden="1">
      <c r="A7807" s="41" t="s">
        <v>99</v>
      </c>
      <c r="B7807" s="46">
        <v>45789</v>
      </c>
      <c r="C7807" s="8" t="s">
        <v>13</v>
      </c>
      <c r="D7807" s="8" t="s">
        <v>90</v>
      </c>
      <c r="E7807" s="8" t="s">
        <v>90</v>
      </c>
      <c r="F7807" s="9">
        <f t="shared" si="288"/>
        <v>-138400000</v>
      </c>
      <c r="G7807" s="9">
        <v>-1384</v>
      </c>
      <c r="H7807" s="10">
        <v>-149996536</v>
      </c>
      <c r="I7807" s="11">
        <f t="shared" si="285"/>
        <v>11328871338.343868</v>
      </c>
      <c r="J7807" s="11">
        <f t="shared" si="286"/>
        <v>111032</v>
      </c>
      <c r="K7807" s="11">
        <f t="shared" si="287"/>
        <v>102032.48917738922</v>
      </c>
      <c r="L7807" s="12">
        <f t="shared" si="289"/>
        <v>8783570.9784933329</v>
      </c>
      <c r="M7807" s="11">
        <f>COUNTIF(E$2:$E7807,E7807)</f>
        <v>846</v>
      </c>
      <c r="N7807" s="13"/>
      <c r="O7807" t="str">
        <f t="shared" si="284"/>
        <v/>
      </c>
    </row>
    <row r="7808" spans="1:15" hidden="1">
      <c r="A7808" s="41" t="s">
        <v>99</v>
      </c>
      <c r="B7808" s="46">
        <v>45789</v>
      </c>
      <c r="C7808" s="8" t="s">
        <v>13</v>
      </c>
      <c r="D7808" s="8" t="s">
        <v>90</v>
      </c>
      <c r="E7808" s="8" t="s">
        <v>90</v>
      </c>
      <c r="F7808" s="9">
        <f t="shared" si="288"/>
        <v>-184400000</v>
      </c>
      <c r="G7808" s="9">
        <v>-1844</v>
      </c>
      <c r="H7808" s="10">
        <v>-199850876</v>
      </c>
      <c r="I7808" s="11">
        <f t="shared" si="285"/>
        <v>11140723428.300762</v>
      </c>
      <c r="J7808" s="11">
        <f t="shared" si="286"/>
        <v>109188</v>
      </c>
      <c r="K7808" s="11">
        <f t="shared" si="287"/>
        <v>102032.48917738922</v>
      </c>
      <c r="L7808" s="12">
        <f t="shared" si="289"/>
        <v>11702965.956894279</v>
      </c>
      <c r="M7808" s="11">
        <f>COUNTIF(E$2:$E7808,E7808)</f>
        <v>847</v>
      </c>
      <c r="N7808" s="13"/>
      <c r="O7808" t="str">
        <f t="shared" si="284"/>
        <v/>
      </c>
    </row>
    <row r="7809" spans="1:15" hidden="1">
      <c r="A7809" s="41" t="s">
        <v>99</v>
      </c>
      <c r="B7809" s="46">
        <v>45789</v>
      </c>
      <c r="C7809" s="8" t="s">
        <v>13</v>
      </c>
      <c r="D7809" s="8" t="s">
        <v>90</v>
      </c>
      <c r="E7809" s="8" t="s">
        <v>90</v>
      </c>
      <c r="F7809" s="9">
        <f t="shared" si="288"/>
        <v>-51600000</v>
      </c>
      <c r="G7809" s="9">
        <v>-516</v>
      </c>
      <c r="H7809" s="10">
        <v>-55923564</v>
      </c>
      <c r="I7809" s="11">
        <f t="shared" si="285"/>
        <v>11088074663.885229</v>
      </c>
      <c r="J7809" s="11">
        <f t="shared" si="286"/>
        <v>108672</v>
      </c>
      <c r="K7809" s="11">
        <f t="shared" si="287"/>
        <v>102032.48917738922</v>
      </c>
      <c r="L7809" s="12">
        <f t="shared" si="289"/>
        <v>3274799.5844671652</v>
      </c>
      <c r="M7809" s="11">
        <f>COUNTIF(E$2:$E7809,E7809)</f>
        <v>848</v>
      </c>
      <c r="N7809" s="13"/>
      <c r="O7809" t="str">
        <f t="shared" si="284"/>
        <v/>
      </c>
    </row>
    <row r="7810" spans="1:15" hidden="1">
      <c r="A7810" s="41" t="s">
        <v>99</v>
      </c>
      <c r="B7810" s="46">
        <v>45789</v>
      </c>
      <c r="C7810" s="8" t="s">
        <v>13</v>
      </c>
      <c r="D7810" s="8" t="s">
        <v>90</v>
      </c>
      <c r="E7810" s="8" t="s">
        <v>90</v>
      </c>
      <c r="F7810" s="9">
        <f t="shared" si="288"/>
        <v>-900000</v>
      </c>
      <c r="G7810" s="9">
        <v>-9</v>
      </c>
      <c r="H7810" s="10">
        <v>-975411</v>
      </c>
      <c r="I7810" s="11">
        <f t="shared" si="285"/>
        <v>11087156371.482632</v>
      </c>
      <c r="J7810" s="11">
        <f t="shared" si="286"/>
        <v>108663</v>
      </c>
      <c r="K7810" s="11">
        <f t="shared" si="287"/>
        <v>102032.48917738922</v>
      </c>
      <c r="L7810" s="12">
        <f t="shared" si="289"/>
        <v>57118.597403497086</v>
      </c>
      <c r="M7810" s="11">
        <f>COUNTIF(E$2:$E7810,E7810)</f>
        <v>849</v>
      </c>
      <c r="N7810" s="13"/>
      <c r="O7810" t="str">
        <f t="shared" si="284"/>
        <v/>
      </c>
    </row>
    <row r="7811" spans="1:15" hidden="1">
      <c r="A7811" s="41" t="s">
        <v>99</v>
      </c>
      <c r="B7811" s="46">
        <v>45789</v>
      </c>
      <c r="C7811" s="8" t="s">
        <v>13</v>
      </c>
      <c r="D7811" s="8" t="s">
        <v>90</v>
      </c>
      <c r="E7811" s="8" t="s">
        <v>90</v>
      </c>
      <c r="F7811" s="9">
        <f t="shared" si="288"/>
        <v>-1300000</v>
      </c>
      <c r="G7811" s="9">
        <v>-13</v>
      </c>
      <c r="H7811" s="10">
        <v>-1408927</v>
      </c>
      <c r="I7811" s="11">
        <f t="shared" si="285"/>
        <v>11085829949.123325</v>
      </c>
      <c r="J7811" s="11">
        <f t="shared" si="286"/>
        <v>108650</v>
      </c>
      <c r="K7811" s="11">
        <f t="shared" si="287"/>
        <v>102032.48917738922</v>
      </c>
      <c r="L7811" s="12">
        <f t="shared" si="289"/>
        <v>82504.640693940222</v>
      </c>
      <c r="M7811" s="11">
        <f>COUNTIF(E$2:$E7811,E7811)</f>
        <v>850</v>
      </c>
      <c r="N7811" s="13"/>
      <c r="O7811" t="str">
        <f t="shared" si="284"/>
        <v/>
      </c>
    </row>
    <row r="7812" spans="1:15" hidden="1">
      <c r="A7812" s="41" t="s">
        <v>99</v>
      </c>
      <c r="B7812" s="46">
        <v>45789</v>
      </c>
      <c r="C7812" s="8" t="s">
        <v>13</v>
      </c>
      <c r="D7812" s="8" t="s">
        <v>90</v>
      </c>
      <c r="E7812" s="8" t="s">
        <v>90</v>
      </c>
      <c r="F7812" s="9">
        <f t="shared" si="288"/>
        <v>-4600000</v>
      </c>
      <c r="G7812" s="9">
        <v>-46</v>
      </c>
      <c r="H7812" s="10">
        <v>-4985434</v>
      </c>
      <c r="I7812" s="11">
        <f t="shared" si="285"/>
        <v>11081136454.621166</v>
      </c>
      <c r="J7812" s="11">
        <f t="shared" si="286"/>
        <v>108604</v>
      </c>
      <c r="K7812" s="11">
        <f t="shared" si="287"/>
        <v>102032.48917738922</v>
      </c>
      <c r="L7812" s="12">
        <f t="shared" si="289"/>
        <v>291939.49784009624</v>
      </c>
      <c r="M7812" s="11">
        <f>COUNTIF(E$2:$E7812,E7812)</f>
        <v>851</v>
      </c>
      <c r="N7812" s="13"/>
      <c r="O7812" t="str">
        <f t="shared" si="284"/>
        <v/>
      </c>
    </row>
    <row r="7813" spans="1:15" hidden="1">
      <c r="A7813" s="41" t="s">
        <v>99</v>
      </c>
      <c r="B7813" s="46">
        <v>45789</v>
      </c>
      <c r="C7813" s="8" t="s">
        <v>13</v>
      </c>
      <c r="D7813" s="8" t="s">
        <v>90</v>
      </c>
      <c r="E7813" s="8" t="s">
        <v>90</v>
      </c>
      <c r="F7813" s="9">
        <f t="shared" si="288"/>
        <v>-5700000</v>
      </c>
      <c r="G7813" s="9">
        <v>-57</v>
      </c>
      <c r="H7813" s="10">
        <v>-6177603</v>
      </c>
      <c r="I7813" s="11">
        <f t="shared" si="285"/>
        <v>11075320602.738054</v>
      </c>
      <c r="J7813" s="11">
        <f t="shared" si="286"/>
        <v>108547</v>
      </c>
      <c r="K7813" s="11">
        <f t="shared" si="287"/>
        <v>102032.48917738922</v>
      </c>
      <c r="L7813" s="12">
        <f t="shared" si="289"/>
        <v>361751.11688881461</v>
      </c>
      <c r="M7813" s="11">
        <f>COUNTIF(E$2:$E7813,E7813)</f>
        <v>852</v>
      </c>
      <c r="N7813" s="13"/>
      <c r="O7813" t="str">
        <f t="shared" si="284"/>
        <v/>
      </c>
    </row>
    <row r="7814" spans="1:15" hidden="1">
      <c r="A7814" s="41" t="s">
        <v>99</v>
      </c>
      <c r="B7814" s="46">
        <v>45789</v>
      </c>
      <c r="C7814" s="8" t="s">
        <v>13</v>
      </c>
      <c r="D7814" s="8" t="s">
        <v>90</v>
      </c>
      <c r="E7814" s="8" t="s">
        <v>90</v>
      </c>
      <c r="F7814" s="9">
        <f t="shared" si="288"/>
        <v>-53500000</v>
      </c>
      <c r="G7814" s="9">
        <v>-535</v>
      </c>
      <c r="H7814" s="10">
        <v>-57982765</v>
      </c>
      <c r="I7814" s="11">
        <f t="shared" si="285"/>
        <v>11020733221.028151</v>
      </c>
      <c r="J7814" s="11">
        <f t="shared" si="286"/>
        <v>108012</v>
      </c>
      <c r="K7814" s="11">
        <f t="shared" si="287"/>
        <v>102032.48917738922</v>
      </c>
      <c r="L7814" s="12">
        <f t="shared" si="289"/>
        <v>3395383.2900967672</v>
      </c>
      <c r="M7814" s="11">
        <f>COUNTIF(E$2:$E7814,E7814)</f>
        <v>853</v>
      </c>
      <c r="N7814" s="13"/>
      <c r="O7814" t="str">
        <f t="shared" si="284"/>
        <v/>
      </c>
    </row>
    <row r="7815" spans="1:15" hidden="1">
      <c r="A7815" s="41" t="s">
        <v>99</v>
      </c>
      <c r="B7815" s="46">
        <v>45789</v>
      </c>
      <c r="C7815" s="8" t="s">
        <v>13</v>
      </c>
      <c r="D7815" s="8" t="s">
        <v>90</v>
      </c>
      <c r="E7815" s="8" t="s">
        <v>90</v>
      </c>
      <c r="F7815" s="9">
        <f t="shared" si="288"/>
        <v>-9200000</v>
      </c>
      <c r="G7815" s="9">
        <v>-92</v>
      </c>
      <c r="H7815" s="10">
        <v>-9970868</v>
      </c>
      <c r="I7815" s="11">
        <f t="shared" si="285"/>
        <v>11011346232.02383</v>
      </c>
      <c r="J7815" s="11">
        <f t="shared" si="286"/>
        <v>107920</v>
      </c>
      <c r="K7815" s="11">
        <f t="shared" si="287"/>
        <v>102032.48917738922</v>
      </c>
      <c r="L7815" s="12">
        <f t="shared" si="289"/>
        <v>583878.99568019249</v>
      </c>
      <c r="M7815" s="11">
        <f>COUNTIF(E$2:$E7815,E7815)</f>
        <v>854</v>
      </c>
      <c r="N7815" s="13"/>
      <c r="O7815" t="str">
        <f t="shared" si="284"/>
        <v/>
      </c>
    </row>
    <row r="7816" spans="1:15" hidden="1">
      <c r="A7816" s="41" t="s">
        <v>99</v>
      </c>
      <c r="B7816" s="46">
        <v>45789</v>
      </c>
      <c r="C7816" s="8" t="s">
        <v>13</v>
      </c>
      <c r="D7816" s="8" t="s">
        <v>90</v>
      </c>
      <c r="E7816" s="8" t="s">
        <v>90</v>
      </c>
      <c r="F7816" s="9">
        <f t="shared" si="288"/>
        <v>-4900000</v>
      </c>
      <c r="G7816" s="9">
        <v>-49</v>
      </c>
      <c r="H7816" s="10">
        <v>-5310571</v>
      </c>
      <c r="I7816" s="11">
        <f t="shared" si="285"/>
        <v>11006346640.054138</v>
      </c>
      <c r="J7816" s="11">
        <f t="shared" si="286"/>
        <v>107871</v>
      </c>
      <c r="K7816" s="11">
        <f t="shared" si="287"/>
        <v>102032.48917738922</v>
      </c>
      <c r="L7816" s="12">
        <f t="shared" si="289"/>
        <v>310979.0303079281</v>
      </c>
      <c r="M7816" s="11">
        <f>COUNTIF(E$2:$E7816,E7816)</f>
        <v>855</v>
      </c>
      <c r="N7816" s="13"/>
      <c r="O7816" t="str">
        <f t="shared" si="284"/>
        <v/>
      </c>
    </row>
    <row r="7817" spans="1:15" hidden="1">
      <c r="A7817" s="41" t="s">
        <v>99</v>
      </c>
      <c r="B7817" s="46">
        <v>45789</v>
      </c>
      <c r="C7817" s="8" t="s">
        <v>13</v>
      </c>
      <c r="D7817" s="8" t="s">
        <v>90</v>
      </c>
      <c r="E7817" s="8" t="s">
        <v>90</v>
      </c>
      <c r="F7817" s="9">
        <f t="shared" si="288"/>
        <v>-16200000</v>
      </c>
      <c r="G7817" s="9">
        <v>-162</v>
      </c>
      <c r="H7817" s="10">
        <v>-17557398</v>
      </c>
      <c r="I7817" s="11">
        <f t="shared" si="285"/>
        <v>10989817376.807402</v>
      </c>
      <c r="J7817" s="11">
        <f t="shared" si="286"/>
        <v>107709</v>
      </c>
      <c r="K7817" s="11">
        <f t="shared" si="287"/>
        <v>102032.48917738922</v>
      </c>
      <c r="L7817" s="12">
        <f t="shared" si="289"/>
        <v>1028134.7532629464</v>
      </c>
      <c r="M7817" s="11">
        <f>COUNTIF(E$2:$E7817,E7817)</f>
        <v>856</v>
      </c>
      <c r="N7817" s="13"/>
      <c r="O7817" t="str">
        <f t="shared" si="284"/>
        <v/>
      </c>
    </row>
    <row r="7818" spans="1:15" hidden="1">
      <c r="A7818" s="41" t="s">
        <v>99</v>
      </c>
      <c r="B7818" s="46">
        <v>45789</v>
      </c>
      <c r="C7818" s="8" t="s">
        <v>13</v>
      </c>
      <c r="D7818" s="8" t="s">
        <v>90</v>
      </c>
      <c r="E7818" s="8" t="s">
        <v>90</v>
      </c>
      <c r="F7818" s="9">
        <f t="shared" si="288"/>
        <v>-107800000</v>
      </c>
      <c r="G7818" s="9">
        <v>-1078</v>
      </c>
      <c r="H7818" s="10">
        <v>-116832562</v>
      </c>
      <c r="I7818" s="11">
        <f t="shared" si="285"/>
        <v>10879826353.474176</v>
      </c>
      <c r="J7818" s="11">
        <f t="shared" si="286"/>
        <v>106631</v>
      </c>
      <c r="K7818" s="11">
        <f t="shared" si="287"/>
        <v>102032.48917738922</v>
      </c>
      <c r="L7818" s="12">
        <f t="shared" si="289"/>
        <v>6841538.6667744219</v>
      </c>
      <c r="M7818" s="11">
        <f>COUNTIF(E$2:$E7818,E7818)</f>
        <v>857</v>
      </c>
      <c r="N7818" s="13"/>
      <c r="O7818" t="str">
        <f t="shared" si="284"/>
        <v/>
      </c>
    </row>
    <row r="7819" spans="1:15" hidden="1">
      <c r="A7819" s="41" t="s">
        <v>99</v>
      </c>
      <c r="B7819" s="46">
        <v>45789</v>
      </c>
      <c r="C7819" s="8" t="s">
        <v>13</v>
      </c>
      <c r="D7819" s="8" t="s">
        <v>14</v>
      </c>
      <c r="E7819" s="8" t="s">
        <v>14</v>
      </c>
      <c r="F7819" s="9">
        <f t="shared" si="288"/>
        <v>9400000</v>
      </c>
      <c r="G7819" s="9">
        <v>94</v>
      </c>
      <c r="H7819" s="10">
        <v>10076894</v>
      </c>
      <c r="I7819" s="11">
        <f t="shared" si="285"/>
        <v>20103679855.484074</v>
      </c>
      <c r="J7819" s="11">
        <f t="shared" si="286"/>
        <v>199410</v>
      </c>
      <c r="K7819" s="11">
        <f t="shared" si="287"/>
        <v>100815.80590483964</v>
      </c>
      <c r="L7819" s="12">
        <f t="shared" si="289"/>
        <v>0</v>
      </c>
      <c r="M7819" s="11">
        <f>COUNTIF(E$2:$E7819,E7819)</f>
        <v>1070</v>
      </c>
      <c r="N7819" s="13"/>
      <c r="O7819" t="str">
        <f t="shared" si="284"/>
        <v/>
      </c>
    </row>
    <row r="7820" spans="1:15" hidden="1">
      <c r="A7820" s="41" t="s">
        <v>99</v>
      </c>
      <c r="B7820" s="46">
        <v>45789</v>
      </c>
      <c r="C7820" s="8" t="s">
        <v>13</v>
      </c>
      <c r="D7820" s="8" t="s">
        <v>90</v>
      </c>
      <c r="E7820" s="8" t="s">
        <v>90</v>
      </c>
      <c r="F7820" s="9">
        <f t="shared" si="288"/>
        <v>900000</v>
      </c>
      <c r="G7820" s="9">
        <v>9</v>
      </c>
      <c r="H7820" s="10">
        <v>974826</v>
      </c>
      <c r="I7820" s="11">
        <f t="shared" si="285"/>
        <v>10880801179.474176</v>
      </c>
      <c r="J7820" s="11">
        <f t="shared" si="286"/>
        <v>106640</v>
      </c>
      <c r="K7820" s="11">
        <f t="shared" si="287"/>
        <v>102033.01931239851</v>
      </c>
      <c r="L7820" s="12">
        <f t="shared" si="289"/>
        <v>0</v>
      </c>
      <c r="M7820" s="11">
        <f>COUNTIF(E$2:$E7820,E7820)</f>
        <v>858</v>
      </c>
      <c r="N7820" s="13"/>
      <c r="O7820" t="str">
        <f t="shared" si="284"/>
        <v/>
      </c>
    </row>
    <row r="7821" spans="1:15" hidden="1">
      <c r="A7821" s="41" t="s">
        <v>99</v>
      </c>
      <c r="B7821" s="46">
        <v>45789</v>
      </c>
      <c r="C7821" s="8" t="s">
        <v>13</v>
      </c>
      <c r="D7821" s="8" t="s">
        <v>90</v>
      </c>
      <c r="E7821" s="8" t="s">
        <v>90</v>
      </c>
      <c r="F7821" s="9">
        <f t="shared" si="288"/>
        <v>-65100000</v>
      </c>
      <c r="G7821" s="9">
        <v>-651</v>
      </c>
      <c r="H7821" s="10">
        <v>-70554729</v>
      </c>
      <c r="I7821" s="11">
        <f t="shared" si="285"/>
        <v>10814377683.901806</v>
      </c>
      <c r="J7821" s="11">
        <f t="shared" si="286"/>
        <v>105989</v>
      </c>
      <c r="K7821" s="11">
        <f t="shared" si="287"/>
        <v>102033.01931239851</v>
      </c>
      <c r="L7821" s="12">
        <f t="shared" si="289"/>
        <v>4131233.4276285693</v>
      </c>
      <c r="M7821" s="11">
        <f>COUNTIF(E$2:$E7821,E7821)</f>
        <v>859</v>
      </c>
      <c r="N7821" s="13"/>
      <c r="O7821" t="str">
        <f t="shared" si="284"/>
        <v/>
      </c>
    </row>
    <row r="7822" spans="1:15" hidden="1">
      <c r="A7822" s="41" t="s">
        <v>99</v>
      </c>
      <c r="B7822" s="46">
        <v>45789</v>
      </c>
      <c r="C7822" s="8" t="s">
        <v>13</v>
      </c>
      <c r="D7822" s="8" t="s">
        <v>90</v>
      </c>
      <c r="E7822" s="8" t="s">
        <v>90</v>
      </c>
      <c r="F7822" s="9">
        <f t="shared" si="288"/>
        <v>-1800000</v>
      </c>
      <c r="G7822" s="9">
        <v>-18</v>
      </c>
      <c r="H7822" s="10">
        <v>-1950822</v>
      </c>
      <c r="I7822" s="11">
        <f t="shared" si="285"/>
        <v>10812541089.554182</v>
      </c>
      <c r="J7822" s="11">
        <f t="shared" si="286"/>
        <v>105971</v>
      </c>
      <c r="K7822" s="11">
        <f t="shared" si="287"/>
        <v>102033.01931239851</v>
      </c>
      <c r="L7822" s="12">
        <f t="shared" si="289"/>
        <v>114227.65237682685</v>
      </c>
      <c r="M7822" s="11">
        <f>COUNTIF(E$2:$E7822,E7822)</f>
        <v>860</v>
      </c>
      <c r="N7822" s="13"/>
      <c r="O7822" t="str">
        <f t="shared" si="284"/>
        <v/>
      </c>
    </row>
    <row r="7823" spans="1:15" hidden="1">
      <c r="A7823" s="41" t="s">
        <v>99</v>
      </c>
      <c r="B7823" s="46">
        <v>45789</v>
      </c>
      <c r="C7823" s="8" t="s">
        <v>13</v>
      </c>
      <c r="D7823" s="8" t="s">
        <v>90</v>
      </c>
      <c r="E7823" s="8" t="s">
        <v>90</v>
      </c>
      <c r="F7823" s="9">
        <f t="shared" si="288"/>
        <v>-1800000</v>
      </c>
      <c r="G7823" s="9">
        <v>-18</v>
      </c>
      <c r="H7823" s="10">
        <v>-1950822</v>
      </c>
      <c r="I7823" s="11">
        <f t="shared" si="285"/>
        <v>10810704495.206558</v>
      </c>
      <c r="J7823" s="11">
        <f t="shared" si="286"/>
        <v>105953</v>
      </c>
      <c r="K7823" s="11">
        <f t="shared" si="287"/>
        <v>102033.01931239851</v>
      </c>
      <c r="L7823" s="12">
        <f t="shared" si="289"/>
        <v>114227.65237682685</v>
      </c>
      <c r="M7823" s="11">
        <f>COUNTIF(E$2:$E7823,E7823)</f>
        <v>861</v>
      </c>
      <c r="N7823" s="13"/>
      <c r="O7823" t="str">
        <f t="shared" si="284"/>
        <v/>
      </c>
    </row>
    <row r="7824" spans="1:15" hidden="1">
      <c r="A7824" s="41" t="s">
        <v>99</v>
      </c>
      <c r="B7824" s="46">
        <v>45789</v>
      </c>
      <c r="C7824" s="8" t="s">
        <v>13</v>
      </c>
      <c r="D7824" s="8" t="s">
        <v>90</v>
      </c>
      <c r="E7824" s="8" t="s">
        <v>90</v>
      </c>
      <c r="F7824" s="9">
        <f t="shared" si="288"/>
        <v>-900000</v>
      </c>
      <c r="G7824" s="9">
        <v>-9</v>
      </c>
      <c r="H7824" s="10">
        <v>-975411</v>
      </c>
      <c r="I7824" s="11">
        <f t="shared" si="285"/>
        <v>10809786198.032747</v>
      </c>
      <c r="J7824" s="11">
        <f t="shared" si="286"/>
        <v>105944</v>
      </c>
      <c r="K7824" s="11">
        <f t="shared" si="287"/>
        <v>102033.01931239851</v>
      </c>
      <c r="L7824" s="12">
        <f t="shared" si="289"/>
        <v>57113.826188413426</v>
      </c>
      <c r="M7824" s="11">
        <f>COUNTIF(E$2:$E7824,E7824)</f>
        <v>862</v>
      </c>
      <c r="N7824" s="13"/>
      <c r="O7824" t="str">
        <f t="shared" ref="O7824:O7887" si="290">IF(M7824=_xlfn.MAXIFS(M:M,D:D,D7824),"X","")</f>
        <v/>
      </c>
    </row>
    <row r="7825" spans="1:15" hidden="1">
      <c r="A7825" s="41" t="s">
        <v>99</v>
      </c>
      <c r="B7825" s="46">
        <v>45789</v>
      </c>
      <c r="C7825" s="8" t="s">
        <v>13</v>
      </c>
      <c r="D7825" s="8" t="s">
        <v>90</v>
      </c>
      <c r="E7825" s="8" t="s">
        <v>90</v>
      </c>
      <c r="F7825" s="9">
        <f t="shared" si="288"/>
        <v>-23100000</v>
      </c>
      <c r="G7825" s="9">
        <v>-231</v>
      </c>
      <c r="H7825" s="10">
        <v>-25035549</v>
      </c>
      <c r="I7825" s="11">
        <f t="shared" si="285"/>
        <v>10786216570.571583</v>
      </c>
      <c r="J7825" s="11">
        <f t="shared" si="286"/>
        <v>105713</v>
      </c>
      <c r="K7825" s="11">
        <f t="shared" si="287"/>
        <v>102033.01931239851</v>
      </c>
      <c r="L7825" s="12">
        <f t="shared" si="289"/>
        <v>1465921.5388359427</v>
      </c>
      <c r="M7825" s="11">
        <f>COUNTIF(E$2:$E7825,E7825)</f>
        <v>863</v>
      </c>
      <c r="N7825" s="13"/>
      <c r="O7825" t="str">
        <f t="shared" si="290"/>
        <v/>
      </c>
    </row>
    <row r="7826" spans="1:15" hidden="1">
      <c r="A7826" s="41" t="s">
        <v>99</v>
      </c>
      <c r="B7826" s="46">
        <v>45789</v>
      </c>
      <c r="C7826" s="8" t="s">
        <v>13</v>
      </c>
      <c r="D7826" s="8" t="s">
        <v>15</v>
      </c>
      <c r="E7826" s="8" t="s">
        <v>15</v>
      </c>
      <c r="F7826" s="9">
        <f t="shared" si="288"/>
        <v>4600000</v>
      </c>
      <c r="G7826" s="9">
        <v>46</v>
      </c>
      <c r="H7826" s="10">
        <v>5009308</v>
      </c>
      <c r="I7826" s="11">
        <f t="shared" si="285"/>
        <v>16342578100.739105</v>
      </c>
      <c r="J7826" s="11">
        <f t="shared" si="286"/>
        <v>152502</v>
      </c>
      <c r="K7826" s="11">
        <f t="shared" si="287"/>
        <v>107163.04114529058</v>
      </c>
      <c r="L7826" s="12">
        <f t="shared" si="289"/>
        <v>0</v>
      </c>
      <c r="M7826" s="11">
        <f>COUNTIF(E$2:$E7826,E7826)</f>
        <v>3063</v>
      </c>
      <c r="N7826" s="13"/>
      <c r="O7826" t="str">
        <f t="shared" si="290"/>
        <v/>
      </c>
    </row>
    <row r="7827" spans="1:15" hidden="1">
      <c r="A7827" s="41" t="s">
        <v>99</v>
      </c>
      <c r="B7827" s="46">
        <v>45789</v>
      </c>
      <c r="C7827" s="8" t="s">
        <v>13</v>
      </c>
      <c r="D7827" s="8" t="s">
        <v>14</v>
      </c>
      <c r="E7827" s="8" t="s">
        <v>14</v>
      </c>
      <c r="F7827" s="9">
        <f t="shared" si="288"/>
        <v>900000</v>
      </c>
      <c r="G7827" s="9">
        <v>9</v>
      </c>
      <c r="H7827" s="10">
        <v>961578</v>
      </c>
      <c r="I7827" s="11">
        <f t="shared" si="285"/>
        <v>20104641433.484074</v>
      </c>
      <c r="J7827" s="11">
        <f t="shared" si="286"/>
        <v>199419</v>
      </c>
      <c r="K7827" s="11">
        <f t="shared" si="287"/>
        <v>100816.0778736433</v>
      </c>
      <c r="L7827" s="12">
        <f t="shared" si="289"/>
        <v>0</v>
      </c>
      <c r="M7827" s="11">
        <f>COUNTIF(E$2:$E7827,E7827)</f>
        <v>1071</v>
      </c>
      <c r="N7827" s="13"/>
      <c r="O7827" t="str">
        <f t="shared" si="290"/>
        <v/>
      </c>
    </row>
    <row r="7828" spans="1:15" hidden="1">
      <c r="A7828" s="41" t="s">
        <v>99</v>
      </c>
      <c r="B7828" s="46">
        <v>45789</v>
      </c>
      <c r="C7828" s="8" t="s">
        <v>13</v>
      </c>
      <c r="D7828" s="8" t="s">
        <v>90</v>
      </c>
      <c r="E7828" s="8" t="s">
        <v>90</v>
      </c>
      <c r="F7828" s="9">
        <f t="shared" si="288"/>
        <v>-63000000</v>
      </c>
      <c r="G7828" s="9">
        <v>-630</v>
      </c>
      <c r="H7828" s="10">
        <v>-68278770</v>
      </c>
      <c r="I7828" s="11">
        <f t="shared" si="285"/>
        <v>10721935768.404772</v>
      </c>
      <c r="J7828" s="11">
        <f t="shared" si="286"/>
        <v>105083</v>
      </c>
      <c r="K7828" s="11">
        <f t="shared" si="287"/>
        <v>102033.01931239851</v>
      </c>
      <c r="L7828" s="12">
        <f t="shared" si="289"/>
        <v>3997967.8331889361</v>
      </c>
      <c r="M7828" s="11">
        <f>COUNTIF(E$2:$E7828,E7828)</f>
        <v>864</v>
      </c>
      <c r="N7828" s="13"/>
      <c r="O7828" t="str">
        <f t="shared" si="290"/>
        <v/>
      </c>
    </row>
    <row r="7829" spans="1:15" hidden="1">
      <c r="A7829" s="41" t="s">
        <v>99</v>
      </c>
      <c r="B7829" s="46">
        <v>45789</v>
      </c>
      <c r="C7829" s="8" t="s">
        <v>13</v>
      </c>
      <c r="D7829" s="8" t="s">
        <v>90</v>
      </c>
      <c r="E7829" s="8" t="s">
        <v>90</v>
      </c>
      <c r="F7829" s="9">
        <f t="shared" si="288"/>
        <v>-9200000</v>
      </c>
      <c r="G7829" s="9">
        <v>-92</v>
      </c>
      <c r="H7829" s="10">
        <v>-9970868</v>
      </c>
      <c r="I7829" s="11">
        <f t="shared" si="285"/>
        <v>10712548730.628031</v>
      </c>
      <c r="J7829" s="11">
        <f t="shared" si="286"/>
        <v>104991</v>
      </c>
      <c r="K7829" s="11">
        <f t="shared" si="287"/>
        <v>102033.01931239851</v>
      </c>
      <c r="L7829" s="12">
        <f t="shared" si="289"/>
        <v>583830.22325933725</v>
      </c>
      <c r="M7829" s="11">
        <f>COUNTIF(E$2:$E7829,E7829)</f>
        <v>865</v>
      </c>
      <c r="N7829" s="13"/>
      <c r="O7829" t="str">
        <f t="shared" si="290"/>
        <v/>
      </c>
    </row>
    <row r="7830" spans="1:15" hidden="1">
      <c r="A7830" s="41" t="s">
        <v>99</v>
      </c>
      <c r="B7830" s="46">
        <v>45789</v>
      </c>
      <c r="C7830" s="8" t="s">
        <v>13</v>
      </c>
      <c r="D7830" s="8" t="s">
        <v>90</v>
      </c>
      <c r="E7830" s="8" t="s">
        <v>90</v>
      </c>
      <c r="F7830" s="9">
        <f t="shared" si="288"/>
        <v>-2700000</v>
      </c>
      <c r="G7830" s="9">
        <v>-27</v>
      </c>
      <c r="H7830" s="10">
        <v>-2926233</v>
      </c>
      <c r="I7830" s="11">
        <f t="shared" si="285"/>
        <v>10709793839.106596</v>
      </c>
      <c r="J7830" s="11">
        <f t="shared" si="286"/>
        <v>104964</v>
      </c>
      <c r="K7830" s="11">
        <f t="shared" si="287"/>
        <v>102033.01931239851</v>
      </c>
      <c r="L7830" s="12">
        <f t="shared" si="289"/>
        <v>171341.47856524028</v>
      </c>
      <c r="M7830" s="11">
        <f>COUNTIF(E$2:$E7830,E7830)</f>
        <v>866</v>
      </c>
      <c r="N7830" s="13"/>
      <c r="O7830" t="str">
        <f t="shared" si="290"/>
        <v/>
      </c>
    </row>
    <row r="7831" spans="1:15" hidden="1">
      <c r="A7831" s="41" t="s">
        <v>99</v>
      </c>
      <c r="B7831" s="46">
        <v>45789</v>
      </c>
      <c r="C7831" s="8" t="s">
        <v>13</v>
      </c>
      <c r="D7831" s="8" t="s">
        <v>90</v>
      </c>
      <c r="E7831" s="8" t="s">
        <v>90</v>
      </c>
      <c r="F7831" s="9">
        <f t="shared" si="288"/>
        <v>-7400000</v>
      </c>
      <c r="G7831" s="9">
        <v>-74</v>
      </c>
      <c r="H7831" s="10">
        <v>-8020046</v>
      </c>
      <c r="I7831" s="11">
        <f t="shared" si="285"/>
        <v>10702243395.677479</v>
      </c>
      <c r="J7831" s="11">
        <f t="shared" si="286"/>
        <v>104890</v>
      </c>
      <c r="K7831" s="11">
        <f t="shared" si="287"/>
        <v>102033.01931239851</v>
      </c>
      <c r="L7831" s="12">
        <f t="shared" si="289"/>
        <v>469602.57088251039</v>
      </c>
      <c r="M7831" s="11">
        <f>COUNTIF(E$2:$E7831,E7831)</f>
        <v>867</v>
      </c>
      <c r="N7831" s="13"/>
      <c r="O7831" t="str">
        <f t="shared" si="290"/>
        <v/>
      </c>
    </row>
    <row r="7832" spans="1:15" hidden="1">
      <c r="A7832" s="41" t="s">
        <v>99</v>
      </c>
      <c r="B7832" s="46">
        <v>45789</v>
      </c>
      <c r="C7832" s="8" t="s">
        <v>13</v>
      </c>
      <c r="D7832" s="8" t="s">
        <v>14</v>
      </c>
      <c r="E7832" s="8" t="s">
        <v>14</v>
      </c>
      <c r="F7832" s="9">
        <f t="shared" si="288"/>
        <v>9400000</v>
      </c>
      <c r="G7832" s="9">
        <v>94</v>
      </c>
      <c r="H7832" s="10">
        <v>10052172</v>
      </c>
      <c r="I7832" s="11">
        <f t="shared" si="285"/>
        <v>20114693605.484074</v>
      </c>
      <c r="J7832" s="11">
        <f t="shared" si="286"/>
        <v>199513</v>
      </c>
      <c r="K7832" s="11">
        <f t="shared" si="287"/>
        <v>100818.96220037829</v>
      </c>
      <c r="L7832" s="12">
        <f t="shared" si="289"/>
        <v>0</v>
      </c>
      <c r="M7832" s="11">
        <f>COUNTIF(E$2:$E7832,E7832)</f>
        <v>1072</v>
      </c>
      <c r="N7832" s="13"/>
      <c r="O7832" t="str">
        <f t="shared" si="290"/>
        <v/>
      </c>
    </row>
    <row r="7833" spans="1:15" hidden="1">
      <c r="A7833" s="41" t="s">
        <v>99</v>
      </c>
      <c r="B7833" s="46">
        <v>45789</v>
      </c>
      <c r="C7833" s="8" t="s">
        <v>13</v>
      </c>
      <c r="D7833" s="8" t="s">
        <v>90</v>
      </c>
      <c r="E7833" s="8" t="s">
        <v>90</v>
      </c>
      <c r="F7833" s="9">
        <f t="shared" si="288"/>
        <v>-8300000</v>
      </c>
      <c r="G7833" s="9">
        <v>-83</v>
      </c>
      <c r="H7833" s="10">
        <v>-8995457</v>
      </c>
      <c r="I7833" s="11">
        <f t="shared" si="285"/>
        <v>10693774655.074551</v>
      </c>
      <c r="J7833" s="11">
        <f t="shared" si="286"/>
        <v>104807</v>
      </c>
      <c r="K7833" s="11">
        <f t="shared" si="287"/>
        <v>102033.01931239851</v>
      </c>
      <c r="L7833" s="12">
        <f t="shared" si="289"/>
        <v>526716.39707092382</v>
      </c>
      <c r="M7833" s="11">
        <f>COUNTIF(E$2:$E7833,E7833)</f>
        <v>868</v>
      </c>
      <c r="N7833" s="13"/>
      <c r="O7833" t="str">
        <f t="shared" si="290"/>
        <v/>
      </c>
    </row>
    <row r="7834" spans="1:15" hidden="1">
      <c r="A7834" s="41" t="s">
        <v>99</v>
      </c>
      <c r="B7834" s="46">
        <v>45789</v>
      </c>
      <c r="C7834" s="8" t="s">
        <v>13</v>
      </c>
      <c r="D7834" s="8" t="s">
        <v>90</v>
      </c>
      <c r="E7834" s="8" t="s">
        <v>90</v>
      </c>
      <c r="F7834" s="9">
        <f t="shared" si="288"/>
        <v>-1800000</v>
      </c>
      <c r="G7834" s="9">
        <v>-18</v>
      </c>
      <c r="H7834" s="10">
        <v>-1950822</v>
      </c>
      <c r="I7834" s="11">
        <f t="shared" si="285"/>
        <v>10691938060.726927</v>
      </c>
      <c r="J7834" s="11">
        <f t="shared" si="286"/>
        <v>104789</v>
      </c>
      <c r="K7834" s="11">
        <f t="shared" si="287"/>
        <v>102033.01931239851</v>
      </c>
      <c r="L7834" s="12">
        <f t="shared" si="289"/>
        <v>114227.65237682685</v>
      </c>
      <c r="M7834" s="11">
        <f>COUNTIF(E$2:$E7834,E7834)</f>
        <v>869</v>
      </c>
      <c r="N7834" s="13"/>
      <c r="O7834" t="str">
        <f t="shared" si="290"/>
        <v/>
      </c>
    </row>
    <row r="7835" spans="1:15" hidden="1">
      <c r="A7835" s="41" t="s">
        <v>99</v>
      </c>
      <c r="B7835" s="46">
        <v>45789</v>
      </c>
      <c r="C7835" s="8" t="s">
        <v>13</v>
      </c>
      <c r="D7835" s="8" t="s">
        <v>90</v>
      </c>
      <c r="E7835" s="8" t="s">
        <v>90</v>
      </c>
      <c r="F7835" s="9">
        <f t="shared" si="288"/>
        <v>-94900000</v>
      </c>
      <c r="G7835" s="9">
        <v>-949</v>
      </c>
      <c r="H7835" s="10">
        <v>-102851671</v>
      </c>
      <c r="I7835" s="11">
        <f t="shared" si="285"/>
        <v>10595108725.39946</v>
      </c>
      <c r="J7835" s="11">
        <f t="shared" si="286"/>
        <v>103840</v>
      </c>
      <c r="K7835" s="11">
        <f t="shared" si="287"/>
        <v>102033.01931239851</v>
      </c>
      <c r="L7835" s="12">
        <f t="shared" si="289"/>
        <v>6022335.6725338101</v>
      </c>
      <c r="M7835" s="11">
        <f>COUNTIF(E$2:$E7835,E7835)</f>
        <v>870</v>
      </c>
      <c r="N7835" s="13"/>
      <c r="O7835" t="str">
        <f t="shared" si="290"/>
        <v/>
      </c>
    </row>
    <row r="7836" spans="1:15" hidden="1">
      <c r="A7836" s="41" t="s">
        <v>99</v>
      </c>
      <c r="B7836" s="46">
        <v>45789</v>
      </c>
      <c r="C7836" s="8" t="s">
        <v>13</v>
      </c>
      <c r="D7836" s="8" t="s">
        <v>90</v>
      </c>
      <c r="E7836" s="8" t="s">
        <v>90</v>
      </c>
      <c r="F7836" s="9">
        <f t="shared" si="288"/>
        <v>-9200000</v>
      </c>
      <c r="G7836" s="9">
        <v>-92</v>
      </c>
      <c r="H7836" s="10">
        <v>-9970868</v>
      </c>
      <c r="I7836" s="11">
        <f t="shared" si="285"/>
        <v>10585721687.622719</v>
      </c>
      <c r="J7836" s="11">
        <f t="shared" si="286"/>
        <v>103748</v>
      </c>
      <c r="K7836" s="11">
        <f t="shared" si="287"/>
        <v>102033.01931239851</v>
      </c>
      <c r="L7836" s="12">
        <f t="shared" si="289"/>
        <v>583830.22325933725</v>
      </c>
      <c r="M7836" s="11">
        <f>COUNTIF(E$2:$E7836,E7836)</f>
        <v>871</v>
      </c>
      <c r="N7836" s="13"/>
      <c r="O7836" t="str">
        <f t="shared" si="290"/>
        <v/>
      </c>
    </row>
    <row r="7837" spans="1:15" hidden="1">
      <c r="A7837" s="41" t="s">
        <v>99</v>
      </c>
      <c r="B7837" s="46">
        <v>45789</v>
      </c>
      <c r="C7837" s="8" t="s">
        <v>13</v>
      </c>
      <c r="D7837" s="8" t="s">
        <v>90</v>
      </c>
      <c r="E7837" s="8" t="s">
        <v>90</v>
      </c>
      <c r="F7837" s="9">
        <f t="shared" si="288"/>
        <v>-184400000</v>
      </c>
      <c r="G7837" s="9">
        <v>-1844</v>
      </c>
      <c r="H7837" s="10">
        <v>-199850876</v>
      </c>
      <c r="I7837" s="11">
        <f t="shared" si="285"/>
        <v>10397572800.010656</v>
      </c>
      <c r="J7837" s="11">
        <f t="shared" si="286"/>
        <v>101904</v>
      </c>
      <c r="K7837" s="11">
        <f t="shared" si="287"/>
        <v>102033.01931239851</v>
      </c>
      <c r="L7837" s="12">
        <f t="shared" si="289"/>
        <v>11701988.387937158</v>
      </c>
      <c r="M7837" s="11">
        <f>COUNTIF(E$2:$E7837,E7837)</f>
        <v>872</v>
      </c>
      <c r="N7837" s="13"/>
      <c r="O7837" t="str">
        <f t="shared" si="290"/>
        <v/>
      </c>
    </row>
    <row r="7838" spans="1:15" hidden="1">
      <c r="A7838" s="41" t="s">
        <v>99</v>
      </c>
      <c r="B7838" s="46">
        <v>45789</v>
      </c>
      <c r="C7838" s="8" t="s">
        <v>13</v>
      </c>
      <c r="D7838" s="8" t="s">
        <v>14</v>
      </c>
      <c r="E7838" s="8" t="s">
        <v>14</v>
      </c>
      <c r="F7838" s="9">
        <f t="shared" si="288"/>
        <v>-900000</v>
      </c>
      <c r="G7838" s="9">
        <v>-9</v>
      </c>
      <c r="H7838" s="10">
        <v>-963243</v>
      </c>
      <c r="I7838" s="11">
        <f t="shared" si="285"/>
        <v>20113786234.824268</v>
      </c>
      <c r="J7838" s="11">
        <f t="shared" si="286"/>
        <v>199504</v>
      </c>
      <c r="K7838" s="11">
        <f t="shared" si="287"/>
        <v>100818.96220037829</v>
      </c>
      <c r="L7838" s="12">
        <f t="shared" si="289"/>
        <v>55872.340196595411</v>
      </c>
      <c r="M7838" s="11">
        <f>COUNTIF(E$2:$E7838,E7838)</f>
        <v>1073</v>
      </c>
      <c r="N7838" s="13"/>
      <c r="O7838" t="str">
        <f t="shared" si="290"/>
        <v/>
      </c>
    </row>
    <row r="7839" spans="1:15" hidden="1">
      <c r="A7839" s="41" t="s">
        <v>99</v>
      </c>
      <c r="B7839" s="46">
        <v>45789</v>
      </c>
      <c r="C7839" s="8" t="s">
        <v>13</v>
      </c>
      <c r="D7839" s="8" t="s">
        <v>90</v>
      </c>
      <c r="E7839" s="8" t="s">
        <v>90</v>
      </c>
      <c r="F7839" s="9">
        <f t="shared" si="288"/>
        <v>-9200000</v>
      </c>
      <c r="G7839" s="9">
        <v>-92</v>
      </c>
      <c r="H7839" s="10">
        <v>-9970868</v>
      </c>
      <c r="I7839" s="11">
        <f t="shared" si="285"/>
        <v>10388185762.233915</v>
      </c>
      <c r="J7839" s="11">
        <f t="shared" si="286"/>
        <v>101812</v>
      </c>
      <c r="K7839" s="11">
        <f t="shared" si="287"/>
        <v>102033.01931239851</v>
      </c>
      <c r="L7839" s="12">
        <f t="shared" si="289"/>
        <v>583830.22325933725</v>
      </c>
      <c r="M7839" s="11">
        <f>COUNTIF(E$2:$E7839,E7839)</f>
        <v>873</v>
      </c>
      <c r="N7839" s="13"/>
      <c r="O7839" t="str">
        <f t="shared" si="290"/>
        <v/>
      </c>
    </row>
    <row r="7840" spans="1:15" hidden="1">
      <c r="A7840" s="41" t="s">
        <v>99</v>
      </c>
      <c r="B7840" s="46">
        <v>45789</v>
      </c>
      <c r="C7840" s="8" t="s">
        <v>13</v>
      </c>
      <c r="D7840" s="8" t="s">
        <v>90</v>
      </c>
      <c r="E7840" s="8" t="s">
        <v>90</v>
      </c>
      <c r="F7840" s="9">
        <f t="shared" si="288"/>
        <v>-2900000</v>
      </c>
      <c r="G7840" s="9">
        <v>-29</v>
      </c>
      <c r="H7840" s="10">
        <v>-3142991</v>
      </c>
      <c r="I7840" s="11">
        <f t="shared" si="285"/>
        <v>10385226804.673855</v>
      </c>
      <c r="J7840" s="11">
        <f t="shared" si="286"/>
        <v>101783</v>
      </c>
      <c r="K7840" s="11">
        <f t="shared" si="287"/>
        <v>102033.01931239851</v>
      </c>
      <c r="L7840" s="12">
        <f t="shared" si="289"/>
        <v>184033.43994044326</v>
      </c>
      <c r="M7840" s="11">
        <f>COUNTIF(E$2:$E7840,E7840)</f>
        <v>874</v>
      </c>
      <c r="N7840" s="13"/>
      <c r="O7840" t="str">
        <f t="shared" si="290"/>
        <v/>
      </c>
    </row>
    <row r="7841" spans="1:15" hidden="1">
      <c r="A7841" s="41" t="s">
        <v>99</v>
      </c>
      <c r="B7841" s="46">
        <v>45789</v>
      </c>
      <c r="C7841" s="8" t="s">
        <v>13</v>
      </c>
      <c r="D7841" s="8" t="s">
        <v>15</v>
      </c>
      <c r="E7841" s="8" t="s">
        <v>15</v>
      </c>
      <c r="F7841" s="9">
        <f t="shared" si="288"/>
        <v>18600000</v>
      </c>
      <c r="G7841" s="9">
        <v>186</v>
      </c>
      <c r="H7841" s="10">
        <v>20262654</v>
      </c>
      <c r="I7841" s="11">
        <f t="shared" si="285"/>
        <v>16362840754.739105</v>
      </c>
      <c r="J7841" s="11">
        <f t="shared" si="286"/>
        <v>152688</v>
      </c>
      <c r="K7841" s="11">
        <f t="shared" si="287"/>
        <v>107165.20456577535</v>
      </c>
      <c r="L7841" s="12">
        <f t="shared" si="289"/>
        <v>0</v>
      </c>
      <c r="M7841" s="11">
        <f>COUNTIF(E$2:$E7841,E7841)</f>
        <v>3064</v>
      </c>
      <c r="N7841" s="13"/>
      <c r="O7841" t="str">
        <f t="shared" si="290"/>
        <v/>
      </c>
    </row>
    <row r="7842" spans="1:15" hidden="1">
      <c r="A7842" s="41" t="s">
        <v>99</v>
      </c>
      <c r="B7842" s="46">
        <v>45789</v>
      </c>
      <c r="C7842" s="8" t="s">
        <v>13</v>
      </c>
      <c r="D7842" s="8" t="s">
        <v>14</v>
      </c>
      <c r="E7842" s="8" t="s">
        <v>14</v>
      </c>
      <c r="F7842" s="9">
        <f t="shared" si="288"/>
        <v>1800000</v>
      </c>
      <c r="G7842" s="9">
        <v>18</v>
      </c>
      <c r="H7842" s="10">
        <v>1924884</v>
      </c>
      <c r="I7842" s="11">
        <f t="shared" si="285"/>
        <v>20115711118.824268</v>
      </c>
      <c r="J7842" s="11">
        <f t="shared" si="286"/>
        <v>199522</v>
      </c>
      <c r="K7842" s="11">
        <f t="shared" si="287"/>
        <v>100819.51423313854</v>
      </c>
      <c r="L7842" s="12">
        <f t="shared" si="289"/>
        <v>0</v>
      </c>
      <c r="M7842" s="11">
        <f>COUNTIF(E$2:$E7842,E7842)</f>
        <v>1074</v>
      </c>
      <c r="N7842" s="13"/>
      <c r="O7842" t="str">
        <f t="shared" si="290"/>
        <v/>
      </c>
    </row>
    <row r="7843" spans="1:15" hidden="1">
      <c r="A7843" s="41" t="s">
        <v>99</v>
      </c>
      <c r="B7843" s="46">
        <v>45789</v>
      </c>
      <c r="C7843" s="8" t="s">
        <v>13</v>
      </c>
      <c r="D7843" s="8" t="s">
        <v>90</v>
      </c>
      <c r="E7843" s="8" t="s">
        <v>90</v>
      </c>
      <c r="F7843" s="9">
        <f t="shared" si="288"/>
        <v>-64500000</v>
      </c>
      <c r="G7843" s="9">
        <v>-645</v>
      </c>
      <c r="H7843" s="10">
        <v>-69904455</v>
      </c>
      <c r="I7843" s="11">
        <f t="shared" si="285"/>
        <v>10319415507.217358</v>
      </c>
      <c r="J7843" s="11">
        <f t="shared" si="286"/>
        <v>101138</v>
      </c>
      <c r="K7843" s="11">
        <f t="shared" si="287"/>
        <v>102033.01931239851</v>
      </c>
      <c r="L7843" s="12">
        <f t="shared" si="289"/>
        <v>4093157.5435029641</v>
      </c>
      <c r="M7843" s="11">
        <f>COUNTIF(E$2:$E7843,E7843)</f>
        <v>875</v>
      </c>
      <c r="N7843" s="13"/>
      <c r="O7843" t="str">
        <f t="shared" si="290"/>
        <v/>
      </c>
    </row>
    <row r="7844" spans="1:15" hidden="1">
      <c r="A7844" s="41" t="s">
        <v>99</v>
      </c>
      <c r="B7844" s="46">
        <v>45789</v>
      </c>
      <c r="C7844" s="8" t="s">
        <v>13</v>
      </c>
      <c r="D7844" s="8" t="s">
        <v>15</v>
      </c>
      <c r="E7844" s="8" t="s">
        <v>15</v>
      </c>
      <c r="F7844" s="9">
        <f t="shared" si="288"/>
        <v>59900000</v>
      </c>
      <c r="G7844" s="9">
        <v>599</v>
      </c>
      <c r="H7844" s="10">
        <v>65254461</v>
      </c>
      <c r="I7844" s="11">
        <f t="shared" si="285"/>
        <v>16428095215.739105</v>
      </c>
      <c r="J7844" s="11">
        <f t="shared" si="286"/>
        <v>153287</v>
      </c>
      <c r="K7844" s="11">
        <f t="shared" si="287"/>
        <v>107172.13603070778</v>
      </c>
      <c r="L7844" s="12">
        <f t="shared" si="289"/>
        <v>0</v>
      </c>
      <c r="M7844" s="11">
        <f>COUNTIF(E$2:$E7844,E7844)</f>
        <v>3065</v>
      </c>
      <c r="N7844" s="13"/>
      <c r="O7844" t="str">
        <f t="shared" si="290"/>
        <v/>
      </c>
    </row>
    <row r="7845" spans="1:15" hidden="1">
      <c r="A7845" s="41" t="s">
        <v>99</v>
      </c>
      <c r="B7845" s="46">
        <v>45789</v>
      </c>
      <c r="C7845" s="8" t="s">
        <v>13</v>
      </c>
      <c r="D7845" s="8" t="s">
        <v>90</v>
      </c>
      <c r="E7845" s="8" t="s">
        <v>90</v>
      </c>
      <c r="F7845" s="9">
        <f t="shared" si="288"/>
        <v>-9600000</v>
      </c>
      <c r="G7845" s="9">
        <v>-96</v>
      </c>
      <c r="H7845" s="10">
        <v>-10404384</v>
      </c>
      <c r="I7845" s="11">
        <f t="shared" si="285"/>
        <v>10309620337.363367</v>
      </c>
      <c r="J7845" s="11">
        <f t="shared" si="286"/>
        <v>101042</v>
      </c>
      <c r="K7845" s="11">
        <f t="shared" si="287"/>
        <v>102033.01931239851</v>
      </c>
      <c r="L7845" s="12">
        <f t="shared" si="289"/>
        <v>609214.14600974321</v>
      </c>
      <c r="M7845" s="11">
        <f>COUNTIF(E$2:$E7845,E7845)</f>
        <v>876</v>
      </c>
      <c r="N7845" s="13"/>
      <c r="O7845" t="str">
        <f t="shared" si="290"/>
        <v/>
      </c>
    </row>
    <row r="7846" spans="1:15" hidden="1">
      <c r="A7846" s="41" t="s">
        <v>99</v>
      </c>
      <c r="B7846" s="46">
        <v>45789</v>
      </c>
      <c r="C7846" s="8" t="s">
        <v>13</v>
      </c>
      <c r="D7846" s="8" t="s">
        <v>90</v>
      </c>
      <c r="E7846" s="8" t="s">
        <v>90</v>
      </c>
      <c r="F7846" s="9">
        <f t="shared" si="288"/>
        <v>-1000000</v>
      </c>
      <c r="G7846" s="9">
        <v>-10</v>
      </c>
      <c r="H7846" s="10">
        <v>-1083790</v>
      </c>
      <c r="I7846" s="11">
        <f t="shared" si="285"/>
        <v>10308600007.170242</v>
      </c>
      <c r="J7846" s="11">
        <f t="shared" si="286"/>
        <v>101032</v>
      </c>
      <c r="K7846" s="11">
        <f t="shared" si="287"/>
        <v>102033.01931239851</v>
      </c>
      <c r="L7846" s="12">
        <f t="shared" si="289"/>
        <v>63459.806876014918</v>
      </c>
      <c r="M7846" s="11">
        <f>COUNTIF(E$2:$E7846,E7846)</f>
        <v>877</v>
      </c>
      <c r="N7846" s="13"/>
      <c r="O7846" t="str">
        <f t="shared" si="290"/>
        <v/>
      </c>
    </row>
    <row r="7847" spans="1:15" hidden="1">
      <c r="A7847" s="41" t="s">
        <v>99</v>
      </c>
      <c r="B7847" s="46">
        <v>45789</v>
      </c>
      <c r="C7847" s="8" t="s">
        <v>13</v>
      </c>
      <c r="D7847" s="8" t="s">
        <v>90</v>
      </c>
      <c r="E7847" s="8" t="s">
        <v>90</v>
      </c>
      <c r="F7847" s="9">
        <f t="shared" si="288"/>
        <v>-92200000</v>
      </c>
      <c r="G7847" s="9">
        <v>-922</v>
      </c>
      <c r="H7847" s="10">
        <v>-99925438</v>
      </c>
      <c r="I7847" s="11">
        <f t="shared" ref="I7847:I7910" si="291">IF(H7847&gt;=0,IF(M7847=1,H7847,SUMIFS(I:I,E:E,E7847,M:M,M7847-1)+H7847),SUMIFS(I:I,E:E,E7847,M:M,M7847-1)+K7847*G7847)</f>
        <v>10214525563.36421</v>
      </c>
      <c r="J7847" s="11">
        <f t="shared" ref="J7847:J7910" si="292">IF(M7847=1,G7847,SUMIFS($J:$J,$E:$E,E7847,$M:$M,M7847-1)+G7847)</f>
        <v>100110</v>
      </c>
      <c r="K7847" s="11">
        <f t="shared" ref="K7847:K7910" si="293">IF(H7847&gt;=0,I7847/J7847,SUMIFS($K:$K,$E:$E,E7847,$M:$M,M7847-1))</f>
        <v>102033.01931239851</v>
      </c>
      <c r="L7847" s="12">
        <f t="shared" si="289"/>
        <v>5850994.1939685792</v>
      </c>
      <c r="M7847" s="11">
        <f>COUNTIF(E$2:$E7847,E7847)</f>
        <v>878</v>
      </c>
      <c r="N7847" s="13"/>
      <c r="O7847" t="str">
        <f t="shared" si="290"/>
        <v/>
      </c>
    </row>
    <row r="7848" spans="1:15" hidden="1">
      <c r="A7848" s="41" t="s">
        <v>99</v>
      </c>
      <c r="B7848" s="46">
        <v>45789</v>
      </c>
      <c r="C7848" s="8" t="s">
        <v>13</v>
      </c>
      <c r="D7848" s="8" t="s">
        <v>90</v>
      </c>
      <c r="E7848" s="8" t="s">
        <v>90</v>
      </c>
      <c r="F7848" s="9">
        <f t="shared" ref="F7848:F7911" si="294">100000*G7848</f>
        <v>-900000</v>
      </c>
      <c r="G7848" s="9">
        <v>-9</v>
      </c>
      <c r="H7848" s="10">
        <v>-975411</v>
      </c>
      <c r="I7848" s="11">
        <f t="shared" si="291"/>
        <v>10213607266.190399</v>
      </c>
      <c r="J7848" s="11">
        <f t="shared" si="292"/>
        <v>100101</v>
      </c>
      <c r="K7848" s="11">
        <f t="shared" si="293"/>
        <v>102033.01931239851</v>
      </c>
      <c r="L7848" s="12">
        <f t="shared" ref="L7848:L7911" si="295">IF(G7848&lt;0,K7848*G7848-H7848,0)</f>
        <v>57113.826188413426</v>
      </c>
      <c r="M7848" s="11">
        <f>COUNTIF(E$2:$E7848,E7848)</f>
        <v>879</v>
      </c>
      <c r="N7848" s="13"/>
      <c r="O7848" t="str">
        <f t="shared" si="290"/>
        <v/>
      </c>
    </row>
    <row r="7849" spans="1:15" hidden="1">
      <c r="A7849" s="41" t="s">
        <v>99</v>
      </c>
      <c r="B7849" s="46">
        <v>45789</v>
      </c>
      <c r="C7849" s="8" t="s">
        <v>13</v>
      </c>
      <c r="D7849" s="8" t="s">
        <v>90</v>
      </c>
      <c r="E7849" s="8" t="s">
        <v>90</v>
      </c>
      <c r="F7849" s="9">
        <f t="shared" si="294"/>
        <v>-4600000</v>
      </c>
      <c r="G7849" s="9">
        <v>-46</v>
      </c>
      <c r="H7849" s="10">
        <v>-4985434</v>
      </c>
      <c r="I7849" s="11">
        <f t="shared" si="291"/>
        <v>10208913747.302029</v>
      </c>
      <c r="J7849" s="11">
        <f t="shared" si="292"/>
        <v>100055</v>
      </c>
      <c r="K7849" s="11">
        <f t="shared" si="293"/>
        <v>102033.01931239851</v>
      </c>
      <c r="L7849" s="12">
        <f t="shared" si="295"/>
        <v>291915.11162966862</v>
      </c>
      <c r="M7849" s="11">
        <f>COUNTIF(E$2:$E7849,E7849)</f>
        <v>880</v>
      </c>
      <c r="N7849" s="13"/>
      <c r="O7849" t="str">
        <f t="shared" si="290"/>
        <v/>
      </c>
    </row>
    <row r="7850" spans="1:15" hidden="1">
      <c r="A7850" s="41" t="s">
        <v>99</v>
      </c>
      <c r="B7850" s="46">
        <v>45789</v>
      </c>
      <c r="C7850" s="8" t="s">
        <v>13</v>
      </c>
      <c r="D7850" s="8" t="s">
        <v>90</v>
      </c>
      <c r="E7850" s="8" t="s">
        <v>90</v>
      </c>
      <c r="F7850" s="9">
        <f t="shared" si="294"/>
        <v>-23000000</v>
      </c>
      <c r="G7850" s="9">
        <v>-230</v>
      </c>
      <c r="H7850" s="10">
        <v>-24927170</v>
      </c>
      <c r="I7850" s="11">
        <f t="shared" si="291"/>
        <v>10185446152.860176</v>
      </c>
      <c r="J7850" s="11">
        <f t="shared" si="292"/>
        <v>99825</v>
      </c>
      <c r="K7850" s="11">
        <f t="shared" si="293"/>
        <v>102033.01931239851</v>
      </c>
      <c r="L7850" s="12">
        <f t="shared" si="295"/>
        <v>1459575.5581483431</v>
      </c>
      <c r="M7850" s="11">
        <f>COUNTIF(E$2:$E7850,E7850)</f>
        <v>881</v>
      </c>
      <c r="N7850" s="13"/>
      <c r="O7850" t="str">
        <f t="shared" si="290"/>
        <v/>
      </c>
    </row>
    <row r="7851" spans="1:15" hidden="1">
      <c r="A7851" s="41" t="s">
        <v>99</v>
      </c>
      <c r="B7851" s="46">
        <v>45789</v>
      </c>
      <c r="C7851" s="8" t="s">
        <v>13</v>
      </c>
      <c r="D7851" s="8" t="s">
        <v>14</v>
      </c>
      <c r="E7851" s="8" t="s">
        <v>14</v>
      </c>
      <c r="F7851" s="9">
        <f t="shared" si="294"/>
        <v>7400000</v>
      </c>
      <c r="G7851" s="9">
        <v>74</v>
      </c>
      <c r="H7851" s="10">
        <v>7916076</v>
      </c>
      <c r="I7851" s="11">
        <f t="shared" si="291"/>
        <v>20123627194.824268</v>
      </c>
      <c r="J7851" s="11">
        <f t="shared" si="292"/>
        <v>199596</v>
      </c>
      <c r="K7851" s="11">
        <f t="shared" si="293"/>
        <v>100821.79600204548</v>
      </c>
      <c r="L7851" s="12">
        <f t="shared" si="295"/>
        <v>0</v>
      </c>
      <c r="M7851" s="11">
        <f>COUNTIF(E$2:$E7851,E7851)</f>
        <v>1075</v>
      </c>
      <c r="N7851" s="13"/>
      <c r="O7851" t="str">
        <f t="shared" si="290"/>
        <v/>
      </c>
    </row>
    <row r="7852" spans="1:15" hidden="1">
      <c r="A7852" s="41" t="s">
        <v>99</v>
      </c>
      <c r="B7852" s="46">
        <v>45789</v>
      </c>
      <c r="C7852" s="8" t="s">
        <v>13</v>
      </c>
      <c r="D7852" s="8" t="s">
        <v>90</v>
      </c>
      <c r="E7852" s="8" t="s">
        <v>90</v>
      </c>
      <c r="F7852" s="9">
        <f t="shared" si="294"/>
        <v>-2300000</v>
      </c>
      <c r="G7852" s="9">
        <v>-23</v>
      </c>
      <c r="H7852" s="10">
        <v>-2492717</v>
      </c>
      <c r="I7852" s="11">
        <f t="shared" si="291"/>
        <v>10183099393.415991</v>
      </c>
      <c r="J7852" s="11">
        <f t="shared" si="292"/>
        <v>99802</v>
      </c>
      <c r="K7852" s="11">
        <f t="shared" si="293"/>
        <v>102033.01931239851</v>
      </c>
      <c r="L7852" s="12">
        <f t="shared" si="295"/>
        <v>145957.55581483431</v>
      </c>
      <c r="M7852" s="11">
        <f>COUNTIF(E$2:$E7852,E7852)</f>
        <v>882</v>
      </c>
      <c r="N7852" s="13"/>
      <c r="O7852" t="str">
        <f t="shared" si="290"/>
        <v/>
      </c>
    </row>
    <row r="7853" spans="1:15" hidden="1">
      <c r="A7853" s="41" t="s">
        <v>99</v>
      </c>
      <c r="B7853" s="46">
        <v>45789</v>
      </c>
      <c r="C7853" s="8" t="s">
        <v>13</v>
      </c>
      <c r="D7853" s="8" t="s">
        <v>90</v>
      </c>
      <c r="E7853" s="8" t="s">
        <v>90</v>
      </c>
      <c r="F7853" s="9">
        <f t="shared" si="294"/>
        <v>-9200000</v>
      </c>
      <c r="G7853" s="9">
        <v>-92</v>
      </c>
      <c r="H7853" s="10">
        <v>-9970868</v>
      </c>
      <c r="I7853" s="11">
        <f t="shared" si="291"/>
        <v>10173712355.63925</v>
      </c>
      <c r="J7853" s="11">
        <f t="shared" si="292"/>
        <v>99710</v>
      </c>
      <c r="K7853" s="11">
        <f t="shared" si="293"/>
        <v>102033.01931239851</v>
      </c>
      <c r="L7853" s="12">
        <f t="shared" si="295"/>
        <v>583830.22325933725</v>
      </c>
      <c r="M7853" s="11">
        <f>COUNTIF(E$2:$E7853,E7853)</f>
        <v>883</v>
      </c>
      <c r="N7853" s="13"/>
      <c r="O7853" t="str">
        <f t="shared" si="290"/>
        <v/>
      </c>
    </row>
    <row r="7854" spans="1:15" hidden="1">
      <c r="A7854" s="41" t="s">
        <v>99</v>
      </c>
      <c r="B7854" s="46">
        <v>45789</v>
      </c>
      <c r="C7854" s="8" t="s">
        <v>13</v>
      </c>
      <c r="D7854" s="8" t="s">
        <v>90</v>
      </c>
      <c r="E7854" s="8" t="s">
        <v>90</v>
      </c>
      <c r="F7854" s="9">
        <f t="shared" si="294"/>
        <v>9500000</v>
      </c>
      <c r="G7854" s="9">
        <v>95</v>
      </c>
      <c r="H7854" s="10">
        <v>10288310</v>
      </c>
      <c r="I7854" s="11">
        <f t="shared" si="291"/>
        <v>10184000665.63925</v>
      </c>
      <c r="J7854" s="11">
        <f t="shared" si="292"/>
        <v>99805</v>
      </c>
      <c r="K7854" s="11">
        <f t="shared" si="293"/>
        <v>102038.98267260408</v>
      </c>
      <c r="L7854" s="12">
        <f t="shared" si="295"/>
        <v>0</v>
      </c>
      <c r="M7854" s="11">
        <f>COUNTIF(E$2:$E7854,E7854)</f>
        <v>884</v>
      </c>
      <c r="N7854" s="13"/>
      <c r="O7854" t="str">
        <f t="shared" si="290"/>
        <v/>
      </c>
    </row>
    <row r="7855" spans="1:15" hidden="1">
      <c r="A7855" s="41" t="s">
        <v>99</v>
      </c>
      <c r="B7855" s="46">
        <v>45789</v>
      </c>
      <c r="C7855" s="8" t="s">
        <v>13</v>
      </c>
      <c r="D7855" s="8" t="s">
        <v>46</v>
      </c>
      <c r="E7855" s="8" t="s">
        <v>46</v>
      </c>
      <c r="F7855" s="9">
        <f t="shared" si="294"/>
        <v>9100000</v>
      </c>
      <c r="G7855" s="9">
        <v>91</v>
      </c>
      <c r="H7855" s="10">
        <v>10012093</v>
      </c>
      <c r="I7855" s="11">
        <f t="shared" si="291"/>
        <v>4699253479.515729</v>
      </c>
      <c r="J7855" s="11">
        <f t="shared" si="292"/>
        <v>43152</v>
      </c>
      <c r="K7855" s="11">
        <f t="shared" si="293"/>
        <v>108900.01574702746</v>
      </c>
      <c r="L7855" s="12">
        <f t="shared" si="295"/>
        <v>0</v>
      </c>
      <c r="M7855" s="11">
        <f>COUNTIF(E$2:$E7855,E7855)</f>
        <v>2811</v>
      </c>
      <c r="N7855" s="13"/>
      <c r="O7855" t="str">
        <f t="shared" si="290"/>
        <v/>
      </c>
    </row>
    <row r="7856" spans="1:15" hidden="1">
      <c r="A7856" s="41" t="s">
        <v>99</v>
      </c>
      <c r="B7856" s="46">
        <v>45789</v>
      </c>
      <c r="C7856" s="8" t="s">
        <v>13</v>
      </c>
      <c r="D7856" s="8" t="s">
        <v>15</v>
      </c>
      <c r="E7856" s="8" t="s">
        <v>15</v>
      </c>
      <c r="F7856" s="9">
        <f t="shared" si="294"/>
        <v>18600000</v>
      </c>
      <c r="G7856" s="9">
        <v>186</v>
      </c>
      <c r="H7856" s="10">
        <v>20109204</v>
      </c>
      <c r="I7856" s="11">
        <f t="shared" si="291"/>
        <v>16448204419.739105</v>
      </c>
      <c r="J7856" s="11">
        <f t="shared" si="292"/>
        <v>153473</v>
      </c>
      <c r="K7856" s="11">
        <f t="shared" si="293"/>
        <v>107173.27751291175</v>
      </c>
      <c r="L7856" s="12">
        <f t="shared" si="295"/>
        <v>0</v>
      </c>
      <c r="M7856" s="11">
        <f>COUNTIF(E$2:$E7856,E7856)</f>
        <v>3066</v>
      </c>
      <c r="N7856" s="13"/>
      <c r="O7856" t="str">
        <f t="shared" si="290"/>
        <v/>
      </c>
    </row>
    <row r="7857" spans="1:15" hidden="1">
      <c r="A7857" s="41" t="s">
        <v>99</v>
      </c>
      <c r="B7857" s="46">
        <v>45789</v>
      </c>
      <c r="C7857" s="8" t="s">
        <v>13</v>
      </c>
      <c r="D7857" s="8" t="s">
        <v>90</v>
      </c>
      <c r="E7857" s="8" t="s">
        <v>90</v>
      </c>
      <c r="F7857" s="9">
        <f t="shared" si="294"/>
        <v>-900000</v>
      </c>
      <c r="G7857" s="9">
        <v>-9</v>
      </c>
      <c r="H7857" s="10">
        <v>-975411</v>
      </c>
      <c r="I7857" s="11">
        <f t="shared" si="291"/>
        <v>10183082314.795197</v>
      </c>
      <c r="J7857" s="11">
        <f t="shared" si="292"/>
        <v>99796</v>
      </c>
      <c r="K7857" s="11">
        <f t="shared" si="293"/>
        <v>102038.98267260408</v>
      </c>
      <c r="L7857" s="12">
        <f t="shared" si="295"/>
        <v>57060.155946563347</v>
      </c>
      <c r="M7857" s="11">
        <f>COUNTIF(E$2:$E7857,E7857)</f>
        <v>885</v>
      </c>
      <c r="N7857" s="13"/>
      <c r="O7857" t="str">
        <f t="shared" si="290"/>
        <v/>
      </c>
    </row>
    <row r="7858" spans="1:15" hidden="1">
      <c r="A7858" s="41" t="s">
        <v>99</v>
      </c>
      <c r="B7858" s="46">
        <v>45789</v>
      </c>
      <c r="C7858" s="8" t="s">
        <v>13</v>
      </c>
      <c r="D7858" s="8" t="s">
        <v>90</v>
      </c>
      <c r="E7858" s="8" t="s">
        <v>90</v>
      </c>
      <c r="F7858" s="9">
        <f t="shared" si="294"/>
        <v>-50900000</v>
      </c>
      <c r="G7858" s="9">
        <v>-509</v>
      </c>
      <c r="H7858" s="10">
        <v>-55164911</v>
      </c>
      <c r="I7858" s="11">
        <f t="shared" si="291"/>
        <v>10131144472.614841</v>
      </c>
      <c r="J7858" s="11">
        <f t="shared" si="292"/>
        <v>99287</v>
      </c>
      <c r="K7858" s="11">
        <f t="shared" si="293"/>
        <v>102038.98267260408</v>
      </c>
      <c r="L7858" s="12">
        <f t="shared" si="295"/>
        <v>3227068.8196445256</v>
      </c>
      <c r="M7858" s="11">
        <f>COUNTIF(E$2:$E7858,E7858)</f>
        <v>886</v>
      </c>
      <c r="N7858" s="13"/>
      <c r="O7858" t="str">
        <f t="shared" si="290"/>
        <v/>
      </c>
    </row>
    <row r="7859" spans="1:15" hidden="1">
      <c r="A7859" s="41" t="s">
        <v>99</v>
      </c>
      <c r="B7859" s="46">
        <v>45789</v>
      </c>
      <c r="C7859" s="8" t="s">
        <v>13</v>
      </c>
      <c r="D7859" s="8" t="s">
        <v>14</v>
      </c>
      <c r="E7859" s="8" t="s">
        <v>14</v>
      </c>
      <c r="F7859" s="9">
        <f t="shared" si="294"/>
        <v>1900000</v>
      </c>
      <c r="G7859" s="9">
        <v>19</v>
      </c>
      <c r="H7859" s="10">
        <v>2037598</v>
      </c>
      <c r="I7859" s="11">
        <f t="shared" si="291"/>
        <v>20125664792.824268</v>
      </c>
      <c r="J7859" s="11">
        <f t="shared" si="292"/>
        <v>199615</v>
      </c>
      <c r="K7859" s="11">
        <f t="shared" si="293"/>
        <v>100822.40709778458</v>
      </c>
      <c r="L7859" s="12">
        <f t="shared" si="295"/>
        <v>0</v>
      </c>
      <c r="M7859" s="11">
        <f>COUNTIF(E$2:$E7859,E7859)</f>
        <v>1076</v>
      </c>
      <c r="N7859" s="13"/>
      <c r="O7859" t="str">
        <f t="shared" si="290"/>
        <v/>
      </c>
    </row>
    <row r="7860" spans="1:15" hidden="1">
      <c r="A7860" s="41" t="s">
        <v>99</v>
      </c>
      <c r="B7860" s="46">
        <v>45789</v>
      </c>
      <c r="C7860" s="8" t="s">
        <v>13</v>
      </c>
      <c r="D7860" s="8" t="s">
        <v>90</v>
      </c>
      <c r="E7860" s="8" t="s">
        <v>90</v>
      </c>
      <c r="F7860" s="9">
        <f t="shared" si="294"/>
        <v>-4600000</v>
      </c>
      <c r="G7860" s="9">
        <v>-46</v>
      </c>
      <c r="H7860" s="10">
        <v>-4985434</v>
      </c>
      <c r="I7860" s="11">
        <f t="shared" si="291"/>
        <v>10126450679.411901</v>
      </c>
      <c r="J7860" s="11">
        <f t="shared" si="292"/>
        <v>99241</v>
      </c>
      <c r="K7860" s="11">
        <f t="shared" si="293"/>
        <v>102038.98267260408</v>
      </c>
      <c r="L7860" s="12">
        <f t="shared" si="295"/>
        <v>291640.79706021212</v>
      </c>
      <c r="M7860" s="11">
        <f>COUNTIF(E$2:$E7860,E7860)</f>
        <v>887</v>
      </c>
      <c r="N7860" s="13"/>
      <c r="O7860" t="str">
        <f t="shared" si="290"/>
        <v/>
      </c>
    </row>
    <row r="7861" spans="1:15" hidden="1">
      <c r="A7861" s="41" t="s">
        <v>99</v>
      </c>
      <c r="B7861" s="46">
        <v>45789</v>
      </c>
      <c r="C7861" s="8" t="s">
        <v>13</v>
      </c>
      <c r="D7861" s="8" t="s">
        <v>90</v>
      </c>
      <c r="E7861" s="8" t="s">
        <v>90</v>
      </c>
      <c r="F7861" s="9">
        <f t="shared" si="294"/>
        <v>-18400000</v>
      </c>
      <c r="G7861" s="9">
        <v>-184</v>
      </c>
      <c r="H7861" s="10">
        <v>-19941736</v>
      </c>
      <c r="I7861" s="11">
        <f t="shared" si="291"/>
        <v>10107675506.600142</v>
      </c>
      <c r="J7861" s="11">
        <f t="shared" si="292"/>
        <v>99057</v>
      </c>
      <c r="K7861" s="11">
        <f t="shared" si="293"/>
        <v>102038.98267260408</v>
      </c>
      <c r="L7861" s="12">
        <f t="shared" si="295"/>
        <v>1166563.1882408485</v>
      </c>
      <c r="M7861" s="11">
        <f>COUNTIF(E$2:$E7861,E7861)</f>
        <v>888</v>
      </c>
      <c r="N7861" s="13"/>
      <c r="O7861" t="str">
        <f t="shared" si="290"/>
        <v/>
      </c>
    </row>
    <row r="7862" spans="1:15" hidden="1">
      <c r="A7862" s="41" t="s">
        <v>99</v>
      </c>
      <c r="B7862" s="46">
        <v>45789</v>
      </c>
      <c r="C7862" s="8" t="s">
        <v>13</v>
      </c>
      <c r="D7862" s="8" t="s">
        <v>90</v>
      </c>
      <c r="E7862" s="8" t="s">
        <v>90</v>
      </c>
      <c r="F7862" s="9">
        <f t="shared" si="294"/>
        <v>-2000000</v>
      </c>
      <c r="G7862" s="9">
        <v>-20</v>
      </c>
      <c r="H7862" s="10">
        <v>-2167580</v>
      </c>
      <c r="I7862" s="11">
        <f t="shared" si="291"/>
        <v>10105634726.94669</v>
      </c>
      <c r="J7862" s="11">
        <f t="shared" si="292"/>
        <v>99037</v>
      </c>
      <c r="K7862" s="11">
        <f t="shared" si="293"/>
        <v>102038.98267260408</v>
      </c>
      <c r="L7862" s="12">
        <f t="shared" si="295"/>
        <v>126800.34654791839</v>
      </c>
      <c r="M7862" s="11">
        <f>COUNTIF(E$2:$E7862,E7862)</f>
        <v>889</v>
      </c>
      <c r="N7862" s="13"/>
      <c r="O7862" t="str">
        <f t="shared" si="290"/>
        <v/>
      </c>
    </row>
    <row r="7863" spans="1:15" hidden="1">
      <c r="A7863" s="41" t="s">
        <v>99</v>
      </c>
      <c r="B7863" s="46">
        <v>45789</v>
      </c>
      <c r="C7863" s="8" t="s">
        <v>13</v>
      </c>
      <c r="D7863" s="8" t="s">
        <v>90</v>
      </c>
      <c r="E7863" s="8" t="s">
        <v>90</v>
      </c>
      <c r="F7863" s="9">
        <f t="shared" si="294"/>
        <v>-3600000</v>
      </c>
      <c r="G7863" s="9">
        <v>-36</v>
      </c>
      <c r="H7863" s="10">
        <v>-3901644</v>
      </c>
      <c r="I7863" s="11">
        <f t="shared" si="291"/>
        <v>10101961323.570477</v>
      </c>
      <c r="J7863" s="11">
        <f t="shared" si="292"/>
        <v>99001</v>
      </c>
      <c r="K7863" s="11">
        <f t="shared" si="293"/>
        <v>102038.98267260408</v>
      </c>
      <c r="L7863" s="12">
        <f t="shared" si="295"/>
        <v>228240.62378625339</v>
      </c>
      <c r="M7863" s="11">
        <f>COUNTIF(E$2:$E7863,E7863)</f>
        <v>890</v>
      </c>
      <c r="N7863" s="13"/>
      <c r="O7863" t="str">
        <f t="shared" si="290"/>
        <v/>
      </c>
    </row>
    <row r="7864" spans="1:15" hidden="1">
      <c r="A7864" s="41" t="s">
        <v>99</v>
      </c>
      <c r="B7864" s="46">
        <v>45789</v>
      </c>
      <c r="C7864" s="8" t="s">
        <v>13</v>
      </c>
      <c r="D7864" s="8" t="s">
        <v>90</v>
      </c>
      <c r="E7864" s="8" t="s">
        <v>90</v>
      </c>
      <c r="F7864" s="9">
        <f t="shared" si="294"/>
        <v>-900000</v>
      </c>
      <c r="G7864" s="9">
        <v>-9</v>
      </c>
      <c r="H7864" s="10">
        <v>-975411</v>
      </c>
      <c r="I7864" s="11">
        <f t="shared" si="291"/>
        <v>10101042972.726423</v>
      </c>
      <c r="J7864" s="11">
        <f t="shared" si="292"/>
        <v>98992</v>
      </c>
      <c r="K7864" s="11">
        <f t="shared" si="293"/>
        <v>102038.98267260408</v>
      </c>
      <c r="L7864" s="12">
        <f t="shared" si="295"/>
        <v>57060.155946563347</v>
      </c>
      <c r="M7864" s="11">
        <f>COUNTIF(E$2:$E7864,E7864)</f>
        <v>891</v>
      </c>
      <c r="N7864" s="13"/>
      <c r="O7864" t="str">
        <f t="shared" si="290"/>
        <v/>
      </c>
    </row>
    <row r="7865" spans="1:15" hidden="1">
      <c r="A7865" s="41" t="s">
        <v>99</v>
      </c>
      <c r="B7865" s="46">
        <v>45789</v>
      </c>
      <c r="C7865" s="8" t="s">
        <v>13</v>
      </c>
      <c r="D7865" s="8" t="s">
        <v>15</v>
      </c>
      <c r="E7865" s="8" t="s">
        <v>15</v>
      </c>
      <c r="F7865" s="9">
        <f t="shared" si="294"/>
        <v>3700000</v>
      </c>
      <c r="G7865" s="9">
        <v>37</v>
      </c>
      <c r="H7865" s="10">
        <v>4030743</v>
      </c>
      <c r="I7865" s="11">
        <f t="shared" si="291"/>
        <v>16452235162.739105</v>
      </c>
      <c r="J7865" s="11">
        <f t="shared" si="292"/>
        <v>153510</v>
      </c>
      <c r="K7865" s="11">
        <f t="shared" si="293"/>
        <v>107173.70309907566</v>
      </c>
      <c r="L7865" s="12">
        <f t="shared" si="295"/>
        <v>0</v>
      </c>
      <c r="M7865" s="11">
        <f>COUNTIF(E$2:$E7865,E7865)</f>
        <v>3067</v>
      </c>
      <c r="N7865" s="13"/>
      <c r="O7865" t="str">
        <f t="shared" si="290"/>
        <v/>
      </c>
    </row>
    <row r="7866" spans="1:15" hidden="1">
      <c r="A7866" s="41" t="s">
        <v>99</v>
      </c>
      <c r="B7866" s="46">
        <v>45789</v>
      </c>
      <c r="C7866" s="8" t="s">
        <v>13</v>
      </c>
      <c r="D7866" s="8" t="s">
        <v>90</v>
      </c>
      <c r="E7866" s="8" t="s">
        <v>90</v>
      </c>
      <c r="F7866" s="9">
        <f t="shared" si="294"/>
        <v>-3300000</v>
      </c>
      <c r="G7866" s="9">
        <v>-33</v>
      </c>
      <c r="H7866" s="10">
        <v>-3576507</v>
      </c>
      <c r="I7866" s="11">
        <f t="shared" si="291"/>
        <v>10097675686.298227</v>
      </c>
      <c r="J7866" s="11">
        <f t="shared" si="292"/>
        <v>98959</v>
      </c>
      <c r="K7866" s="11">
        <f t="shared" si="293"/>
        <v>102038.98267260408</v>
      </c>
      <c r="L7866" s="12">
        <f t="shared" si="295"/>
        <v>209220.57180406526</v>
      </c>
      <c r="M7866" s="11">
        <f>COUNTIF(E$2:$E7866,E7866)</f>
        <v>892</v>
      </c>
      <c r="N7866" s="13"/>
      <c r="O7866" t="str">
        <f t="shared" si="290"/>
        <v/>
      </c>
    </row>
    <row r="7867" spans="1:15" hidden="1">
      <c r="A7867" s="41" t="s">
        <v>99</v>
      </c>
      <c r="B7867" s="46">
        <v>45789</v>
      </c>
      <c r="C7867" s="8" t="s">
        <v>13</v>
      </c>
      <c r="D7867" s="8" t="s">
        <v>14</v>
      </c>
      <c r="E7867" s="8" t="s">
        <v>14</v>
      </c>
      <c r="F7867" s="9">
        <f t="shared" si="294"/>
        <v>-900000</v>
      </c>
      <c r="G7867" s="9">
        <v>-9</v>
      </c>
      <c r="H7867" s="10">
        <v>-963243</v>
      </c>
      <c r="I7867" s="11">
        <f t="shared" si="291"/>
        <v>20124757391.160389</v>
      </c>
      <c r="J7867" s="11">
        <f t="shared" si="292"/>
        <v>199606</v>
      </c>
      <c r="K7867" s="11">
        <f t="shared" si="293"/>
        <v>100822.40709778458</v>
      </c>
      <c r="L7867" s="12">
        <f t="shared" si="295"/>
        <v>55841.336119938758</v>
      </c>
      <c r="M7867" s="11">
        <f>COUNTIF(E$2:$E7867,E7867)</f>
        <v>1077</v>
      </c>
      <c r="N7867" s="13"/>
      <c r="O7867" t="str">
        <f t="shared" si="290"/>
        <v/>
      </c>
    </row>
    <row r="7868" spans="1:15" hidden="1">
      <c r="A7868" s="41" t="s">
        <v>99</v>
      </c>
      <c r="B7868" s="46">
        <v>45789</v>
      </c>
      <c r="C7868" s="8" t="s">
        <v>13</v>
      </c>
      <c r="D7868" s="8" t="s">
        <v>90</v>
      </c>
      <c r="E7868" s="8" t="s">
        <v>90</v>
      </c>
      <c r="F7868" s="9">
        <f t="shared" si="294"/>
        <v>-5500000</v>
      </c>
      <c r="G7868" s="9">
        <v>-55</v>
      </c>
      <c r="H7868" s="10">
        <v>-5960845</v>
      </c>
      <c r="I7868" s="11">
        <f t="shared" si="291"/>
        <v>10092063542.251234</v>
      </c>
      <c r="J7868" s="11">
        <f t="shared" si="292"/>
        <v>98904</v>
      </c>
      <c r="K7868" s="11">
        <f t="shared" si="293"/>
        <v>102038.98267260408</v>
      </c>
      <c r="L7868" s="12">
        <f t="shared" si="295"/>
        <v>348700.95300677605</v>
      </c>
      <c r="M7868" s="11">
        <f>COUNTIF(E$2:$E7868,E7868)</f>
        <v>893</v>
      </c>
      <c r="N7868" s="13"/>
      <c r="O7868" t="str">
        <f t="shared" si="290"/>
        <v/>
      </c>
    </row>
    <row r="7869" spans="1:15" hidden="1">
      <c r="A7869" s="41" t="s">
        <v>99</v>
      </c>
      <c r="B7869" s="46">
        <v>45789</v>
      </c>
      <c r="C7869" s="8" t="s">
        <v>13</v>
      </c>
      <c r="D7869" s="8" t="s">
        <v>90</v>
      </c>
      <c r="E7869" s="8" t="s">
        <v>90</v>
      </c>
      <c r="F7869" s="9">
        <f t="shared" si="294"/>
        <v>-900000</v>
      </c>
      <c r="G7869" s="9">
        <v>-9</v>
      </c>
      <c r="H7869" s="10">
        <v>-975411</v>
      </c>
      <c r="I7869" s="11">
        <f t="shared" si="291"/>
        <v>10091145191.407181</v>
      </c>
      <c r="J7869" s="11">
        <f t="shared" si="292"/>
        <v>98895</v>
      </c>
      <c r="K7869" s="11">
        <f t="shared" si="293"/>
        <v>102038.98267260408</v>
      </c>
      <c r="L7869" s="12">
        <f t="shared" si="295"/>
        <v>57060.155946563347</v>
      </c>
      <c r="M7869" s="11">
        <f>COUNTIF(E$2:$E7869,E7869)</f>
        <v>894</v>
      </c>
      <c r="N7869" s="13"/>
      <c r="O7869" t="str">
        <f t="shared" si="290"/>
        <v/>
      </c>
    </row>
    <row r="7870" spans="1:15" hidden="1">
      <c r="A7870" s="41" t="s">
        <v>99</v>
      </c>
      <c r="B7870" s="46">
        <v>45789</v>
      </c>
      <c r="C7870" s="8" t="s">
        <v>13</v>
      </c>
      <c r="D7870" s="8" t="s">
        <v>90</v>
      </c>
      <c r="E7870" s="8" t="s">
        <v>90</v>
      </c>
      <c r="F7870" s="9">
        <f t="shared" si="294"/>
        <v>-53800000</v>
      </c>
      <c r="G7870" s="9">
        <v>-538</v>
      </c>
      <c r="H7870" s="10">
        <v>-58307902</v>
      </c>
      <c r="I7870" s="11">
        <f t="shared" si="291"/>
        <v>10036248218.729321</v>
      </c>
      <c r="J7870" s="11">
        <f t="shared" si="292"/>
        <v>98357</v>
      </c>
      <c r="K7870" s="11">
        <f t="shared" si="293"/>
        <v>102038.98267260408</v>
      </c>
      <c r="L7870" s="12">
        <f t="shared" si="295"/>
        <v>3410929.3221390098</v>
      </c>
      <c r="M7870" s="11">
        <f>COUNTIF(E$2:$E7870,E7870)</f>
        <v>895</v>
      </c>
      <c r="N7870" s="13"/>
      <c r="O7870" t="str">
        <f t="shared" si="290"/>
        <v/>
      </c>
    </row>
    <row r="7871" spans="1:15" hidden="1">
      <c r="A7871" s="41" t="s">
        <v>99</v>
      </c>
      <c r="B7871" s="46">
        <v>45789</v>
      </c>
      <c r="C7871" s="8" t="s">
        <v>13</v>
      </c>
      <c r="D7871" s="8" t="s">
        <v>15</v>
      </c>
      <c r="E7871" s="8" t="s">
        <v>15</v>
      </c>
      <c r="F7871" s="9">
        <f t="shared" si="294"/>
        <v>4600000</v>
      </c>
      <c r="G7871" s="9">
        <v>46</v>
      </c>
      <c r="H7871" s="10">
        <v>5011194</v>
      </c>
      <c r="I7871" s="11">
        <f t="shared" si="291"/>
        <v>16457246356.739105</v>
      </c>
      <c r="J7871" s="11">
        <f t="shared" si="292"/>
        <v>153556</v>
      </c>
      <c r="K7871" s="11">
        <f t="shared" si="293"/>
        <v>107174.2319202057</v>
      </c>
      <c r="L7871" s="12">
        <f t="shared" si="295"/>
        <v>0</v>
      </c>
      <c r="M7871" s="11">
        <f>COUNTIF(E$2:$E7871,E7871)</f>
        <v>3068</v>
      </c>
      <c r="N7871" s="13"/>
      <c r="O7871" t="str">
        <f t="shared" si="290"/>
        <v/>
      </c>
    </row>
    <row r="7872" spans="1:15" hidden="1">
      <c r="A7872" s="41" t="s">
        <v>99</v>
      </c>
      <c r="B7872" s="46">
        <v>45789</v>
      </c>
      <c r="C7872" s="8" t="s">
        <v>13</v>
      </c>
      <c r="D7872" s="8" t="s">
        <v>90</v>
      </c>
      <c r="E7872" s="8" t="s">
        <v>90</v>
      </c>
      <c r="F7872" s="9">
        <f t="shared" si="294"/>
        <v>-900000</v>
      </c>
      <c r="G7872" s="9">
        <v>-9</v>
      </c>
      <c r="H7872" s="10">
        <v>-975411</v>
      </c>
      <c r="I7872" s="11">
        <f t="shared" si="291"/>
        <v>10035329867.885267</v>
      </c>
      <c r="J7872" s="11">
        <f t="shared" si="292"/>
        <v>98348</v>
      </c>
      <c r="K7872" s="11">
        <f t="shared" si="293"/>
        <v>102038.98267260408</v>
      </c>
      <c r="L7872" s="12">
        <f t="shared" si="295"/>
        <v>57060.155946563347</v>
      </c>
      <c r="M7872" s="11">
        <f>COUNTIF(E$2:$E7872,E7872)</f>
        <v>896</v>
      </c>
      <c r="N7872" s="13"/>
      <c r="O7872" t="str">
        <f t="shared" si="290"/>
        <v/>
      </c>
    </row>
    <row r="7873" spans="1:15" hidden="1">
      <c r="A7873" s="41" t="s">
        <v>99</v>
      </c>
      <c r="B7873" s="46">
        <v>45789</v>
      </c>
      <c r="C7873" s="8" t="s">
        <v>13</v>
      </c>
      <c r="D7873" s="8" t="s">
        <v>90</v>
      </c>
      <c r="E7873" s="8" t="s">
        <v>90</v>
      </c>
      <c r="F7873" s="9">
        <f t="shared" si="294"/>
        <v>-1900000</v>
      </c>
      <c r="G7873" s="9">
        <v>-19</v>
      </c>
      <c r="H7873" s="10">
        <v>-2059201</v>
      </c>
      <c r="I7873" s="11">
        <f t="shared" si="291"/>
        <v>10033391127.214487</v>
      </c>
      <c r="J7873" s="11">
        <f t="shared" si="292"/>
        <v>98329</v>
      </c>
      <c r="K7873" s="11">
        <f t="shared" si="293"/>
        <v>102038.98267260408</v>
      </c>
      <c r="L7873" s="12">
        <f t="shared" si="295"/>
        <v>120460.32922052243</v>
      </c>
      <c r="M7873" s="11">
        <f>COUNTIF(E$2:$E7873,E7873)</f>
        <v>897</v>
      </c>
      <c r="N7873" s="13"/>
      <c r="O7873" t="str">
        <f t="shared" si="290"/>
        <v/>
      </c>
    </row>
    <row r="7874" spans="1:15" hidden="1">
      <c r="A7874" s="41" t="s">
        <v>99</v>
      </c>
      <c r="B7874" s="46">
        <v>45789</v>
      </c>
      <c r="C7874" s="8" t="s">
        <v>13</v>
      </c>
      <c r="D7874" s="8" t="s">
        <v>90</v>
      </c>
      <c r="E7874" s="8" t="s">
        <v>90</v>
      </c>
      <c r="F7874" s="9">
        <f t="shared" si="294"/>
        <v>-3200000</v>
      </c>
      <c r="G7874" s="9">
        <v>-32</v>
      </c>
      <c r="H7874" s="10">
        <v>-3468128</v>
      </c>
      <c r="I7874" s="11">
        <f t="shared" si="291"/>
        <v>10030125879.768963</v>
      </c>
      <c r="J7874" s="11">
        <f t="shared" si="292"/>
        <v>98297</v>
      </c>
      <c r="K7874" s="11">
        <f t="shared" si="293"/>
        <v>102038.98267260408</v>
      </c>
      <c r="L7874" s="12">
        <f t="shared" si="295"/>
        <v>202880.55447666952</v>
      </c>
      <c r="M7874" s="11">
        <f>COUNTIF(E$2:$E7874,E7874)</f>
        <v>898</v>
      </c>
      <c r="N7874" s="13"/>
      <c r="O7874" t="str">
        <f t="shared" si="290"/>
        <v/>
      </c>
    </row>
    <row r="7875" spans="1:15" hidden="1">
      <c r="A7875" s="41" t="s">
        <v>99</v>
      </c>
      <c r="B7875" s="46">
        <v>45789</v>
      </c>
      <c r="C7875" s="8" t="s">
        <v>13</v>
      </c>
      <c r="D7875" s="8" t="s">
        <v>90</v>
      </c>
      <c r="E7875" s="8" t="s">
        <v>90</v>
      </c>
      <c r="F7875" s="9">
        <f t="shared" si="294"/>
        <v>-32300000</v>
      </c>
      <c r="G7875" s="9">
        <v>-323</v>
      </c>
      <c r="H7875" s="10">
        <v>-35006417</v>
      </c>
      <c r="I7875" s="11">
        <f t="shared" si="291"/>
        <v>9997167288.3657112</v>
      </c>
      <c r="J7875" s="11">
        <f t="shared" si="292"/>
        <v>97974</v>
      </c>
      <c r="K7875" s="11">
        <f t="shared" si="293"/>
        <v>102038.98267260408</v>
      </c>
      <c r="L7875" s="12">
        <f t="shared" si="295"/>
        <v>2047825.5967488848</v>
      </c>
      <c r="M7875" s="11">
        <f>COUNTIF(E$2:$E7875,E7875)</f>
        <v>899</v>
      </c>
      <c r="N7875" s="13"/>
      <c r="O7875" t="str">
        <f t="shared" si="290"/>
        <v/>
      </c>
    </row>
    <row r="7876" spans="1:15" hidden="1">
      <c r="A7876" s="41" t="s">
        <v>99</v>
      </c>
      <c r="B7876" s="46">
        <v>45789</v>
      </c>
      <c r="C7876" s="8" t="s">
        <v>13</v>
      </c>
      <c r="D7876" s="8" t="s">
        <v>14</v>
      </c>
      <c r="E7876" s="8" t="s">
        <v>14</v>
      </c>
      <c r="F7876" s="9">
        <f t="shared" si="294"/>
        <v>-1800000</v>
      </c>
      <c r="G7876" s="9">
        <v>-18</v>
      </c>
      <c r="H7876" s="10">
        <v>-1926486</v>
      </c>
      <c r="I7876" s="11">
        <f t="shared" si="291"/>
        <v>20122942587.83263</v>
      </c>
      <c r="J7876" s="11">
        <f t="shared" si="292"/>
        <v>199588</v>
      </c>
      <c r="K7876" s="11">
        <f t="shared" si="293"/>
        <v>100822.40709778458</v>
      </c>
      <c r="L7876" s="12">
        <f t="shared" si="295"/>
        <v>111682.67223987752</v>
      </c>
      <c r="M7876" s="11">
        <f>COUNTIF(E$2:$E7876,E7876)</f>
        <v>1078</v>
      </c>
      <c r="N7876" s="13"/>
      <c r="O7876" t="str">
        <f t="shared" si="290"/>
        <v/>
      </c>
    </row>
    <row r="7877" spans="1:15" hidden="1">
      <c r="A7877" s="41" t="s">
        <v>99</v>
      </c>
      <c r="B7877" s="46">
        <v>45789</v>
      </c>
      <c r="C7877" s="8" t="s">
        <v>13</v>
      </c>
      <c r="D7877" s="8" t="s">
        <v>90</v>
      </c>
      <c r="E7877" s="8" t="s">
        <v>90</v>
      </c>
      <c r="F7877" s="9">
        <f t="shared" si="294"/>
        <v>-3400000</v>
      </c>
      <c r="G7877" s="9">
        <v>-34</v>
      </c>
      <c r="H7877" s="10">
        <v>-3684886</v>
      </c>
      <c r="I7877" s="11">
        <f t="shared" si="291"/>
        <v>9993697962.9548435</v>
      </c>
      <c r="J7877" s="11">
        <f t="shared" si="292"/>
        <v>97940</v>
      </c>
      <c r="K7877" s="11">
        <f t="shared" si="293"/>
        <v>102038.98267260408</v>
      </c>
      <c r="L7877" s="12">
        <f t="shared" si="295"/>
        <v>215560.58913146146</v>
      </c>
      <c r="M7877" s="11">
        <f>COUNTIF(E$2:$E7877,E7877)</f>
        <v>900</v>
      </c>
      <c r="N7877" s="13"/>
      <c r="O7877" t="str">
        <f t="shared" si="290"/>
        <v/>
      </c>
    </row>
    <row r="7878" spans="1:15" hidden="1">
      <c r="A7878" s="41" t="s">
        <v>99</v>
      </c>
      <c r="B7878" s="46">
        <v>45789</v>
      </c>
      <c r="C7878" s="8" t="s">
        <v>13</v>
      </c>
      <c r="D7878" s="8" t="s">
        <v>90</v>
      </c>
      <c r="E7878" s="8" t="s">
        <v>90</v>
      </c>
      <c r="F7878" s="9">
        <f t="shared" si="294"/>
        <v>-900000</v>
      </c>
      <c r="G7878" s="9">
        <v>-9</v>
      </c>
      <c r="H7878" s="10">
        <v>-975411</v>
      </c>
      <c r="I7878" s="11">
        <f t="shared" si="291"/>
        <v>9992779612.1107903</v>
      </c>
      <c r="J7878" s="11">
        <f t="shared" si="292"/>
        <v>97931</v>
      </c>
      <c r="K7878" s="11">
        <f t="shared" si="293"/>
        <v>102038.98267260408</v>
      </c>
      <c r="L7878" s="12">
        <f t="shared" si="295"/>
        <v>57060.155946563347</v>
      </c>
      <c r="M7878" s="11">
        <f>COUNTIF(E$2:$E7878,E7878)</f>
        <v>901</v>
      </c>
      <c r="N7878" s="13"/>
      <c r="O7878" t="str">
        <f t="shared" si="290"/>
        <v/>
      </c>
    </row>
    <row r="7879" spans="1:15" hidden="1">
      <c r="A7879" s="41" t="s">
        <v>99</v>
      </c>
      <c r="B7879" s="46">
        <v>45789</v>
      </c>
      <c r="C7879" s="8" t="s">
        <v>13</v>
      </c>
      <c r="D7879" s="8" t="s">
        <v>14</v>
      </c>
      <c r="E7879" s="8" t="s">
        <v>14</v>
      </c>
      <c r="F7879" s="9">
        <f t="shared" si="294"/>
        <v>900000</v>
      </c>
      <c r="G7879" s="9">
        <v>9</v>
      </c>
      <c r="H7879" s="10">
        <v>976437</v>
      </c>
      <c r="I7879" s="11">
        <f t="shared" si="291"/>
        <v>20123919024.83263</v>
      </c>
      <c r="J7879" s="11">
        <f t="shared" si="292"/>
        <v>199597</v>
      </c>
      <c r="K7879" s="11">
        <f t="shared" si="293"/>
        <v>100822.75297140052</v>
      </c>
      <c r="L7879" s="12">
        <f t="shared" si="295"/>
        <v>0</v>
      </c>
      <c r="M7879" s="11">
        <f>COUNTIF(E$2:$E7879,E7879)</f>
        <v>1079</v>
      </c>
      <c r="N7879" s="13"/>
      <c r="O7879" t="str">
        <f t="shared" si="290"/>
        <v/>
      </c>
    </row>
    <row r="7880" spans="1:15" hidden="1">
      <c r="A7880" s="41" t="s">
        <v>99</v>
      </c>
      <c r="B7880" s="46">
        <v>45789</v>
      </c>
      <c r="C7880" s="8" t="s">
        <v>13</v>
      </c>
      <c r="D7880" s="8" t="s">
        <v>90</v>
      </c>
      <c r="E7880" s="8" t="s">
        <v>90</v>
      </c>
      <c r="F7880" s="9">
        <f t="shared" si="294"/>
        <v>-18500000</v>
      </c>
      <c r="G7880" s="9">
        <v>-185</v>
      </c>
      <c r="H7880" s="10">
        <v>-20050115</v>
      </c>
      <c r="I7880" s="11">
        <f t="shared" si="291"/>
        <v>9973902400.3163586</v>
      </c>
      <c r="J7880" s="11">
        <f t="shared" si="292"/>
        <v>97746</v>
      </c>
      <c r="K7880" s="11">
        <f t="shared" si="293"/>
        <v>102038.98267260408</v>
      </c>
      <c r="L7880" s="12">
        <f t="shared" si="295"/>
        <v>1172903.2055682465</v>
      </c>
      <c r="M7880" s="11">
        <f>COUNTIF(E$2:$E7880,E7880)</f>
        <v>902</v>
      </c>
      <c r="N7880" s="13"/>
      <c r="O7880" t="str">
        <f t="shared" si="290"/>
        <v/>
      </c>
    </row>
    <row r="7881" spans="1:15" hidden="1">
      <c r="A7881" s="41" t="s">
        <v>99</v>
      </c>
      <c r="B7881" s="46">
        <v>45789</v>
      </c>
      <c r="C7881" s="8" t="s">
        <v>13</v>
      </c>
      <c r="D7881" s="8" t="s">
        <v>90</v>
      </c>
      <c r="E7881" s="8" t="s">
        <v>90</v>
      </c>
      <c r="F7881" s="9">
        <f t="shared" si="294"/>
        <v>-92200000</v>
      </c>
      <c r="G7881" s="9">
        <v>-922</v>
      </c>
      <c r="H7881" s="10">
        <v>-99925438</v>
      </c>
      <c r="I7881" s="11">
        <f t="shared" si="291"/>
        <v>9879822458.2922173</v>
      </c>
      <c r="J7881" s="11">
        <f t="shared" si="292"/>
        <v>96824</v>
      </c>
      <c r="K7881" s="11">
        <f t="shared" si="293"/>
        <v>102038.98267260408</v>
      </c>
      <c r="L7881" s="12">
        <f t="shared" si="295"/>
        <v>5845495.975859046</v>
      </c>
      <c r="M7881" s="11">
        <f>COUNTIF(E$2:$E7881,E7881)</f>
        <v>903</v>
      </c>
      <c r="N7881" s="13"/>
      <c r="O7881" t="str">
        <f t="shared" si="290"/>
        <v/>
      </c>
    </row>
    <row r="7882" spans="1:15" hidden="1">
      <c r="A7882" s="41" t="s">
        <v>99</v>
      </c>
      <c r="B7882" s="46">
        <v>45789</v>
      </c>
      <c r="C7882" s="8" t="s">
        <v>13</v>
      </c>
      <c r="D7882" s="8" t="s">
        <v>90</v>
      </c>
      <c r="E7882" s="8" t="s">
        <v>90</v>
      </c>
      <c r="F7882" s="9">
        <f t="shared" si="294"/>
        <v>-900000</v>
      </c>
      <c r="G7882" s="9">
        <v>-9</v>
      </c>
      <c r="H7882" s="10">
        <v>-975411</v>
      </c>
      <c r="I7882" s="11">
        <f t="shared" si="291"/>
        <v>9878904107.448164</v>
      </c>
      <c r="J7882" s="11">
        <f t="shared" si="292"/>
        <v>96815</v>
      </c>
      <c r="K7882" s="11">
        <f t="shared" si="293"/>
        <v>102038.98267260408</v>
      </c>
      <c r="L7882" s="12">
        <f t="shared" si="295"/>
        <v>57060.155946563347</v>
      </c>
      <c r="M7882" s="11">
        <f>COUNTIF(E$2:$E7882,E7882)</f>
        <v>904</v>
      </c>
      <c r="N7882" s="13"/>
      <c r="O7882" t="str">
        <f t="shared" si="290"/>
        <v/>
      </c>
    </row>
    <row r="7883" spans="1:15" hidden="1">
      <c r="A7883" s="41" t="s">
        <v>99</v>
      </c>
      <c r="B7883" s="46">
        <v>45789</v>
      </c>
      <c r="C7883" s="8" t="s">
        <v>13</v>
      </c>
      <c r="D7883" s="8" t="s">
        <v>14</v>
      </c>
      <c r="E7883" s="8" t="s">
        <v>14</v>
      </c>
      <c r="F7883" s="9">
        <f t="shared" si="294"/>
        <v>1800000</v>
      </c>
      <c r="G7883" s="9">
        <v>18</v>
      </c>
      <c r="H7883" s="10">
        <v>1943334</v>
      </c>
      <c r="I7883" s="11">
        <f t="shared" si="291"/>
        <v>20125862358.83263</v>
      </c>
      <c r="J7883" s="11">
        <f t="shared" si="292"/>
        <v>199615</v>
      </c>
      <c r="K7883" s="11">
        <f t="shared" si="293"/>
        <v>100823.3968330668</v>
      </c>
      <c r="L7883" s="12">
        <f t="shared" si="295"/>
        <v>0</v>
      </c>
      <c r="M7883" s="11">
        <f>COUNTIF(E$2:$E7883,E7883)</f>
        <v>1080</v>
      </c>
      <c r="N7883" s="13"/>
      <c r="O7883" t="str">
        <f t="shared" si="290"/>
        <v/>
      </c>
    </row>
    <row r="7884" spans="1:15" hidden="1">
      <c r="A7884" s="41" t="s">
        <v>99</v>
      </c>
      <c r="B7884" s="46">
        <v>45789</v>
      </c>
      <c r="C7884" s="8" t="s">
        <v>13</v>
      </c>
      <c r="D7884" s="8" t="s">
        <v>90</v>
      </c>
      <c r="E7884" s="8" t="s">
        <v>90</v>
      </c>
      <c r="F7884" s="9">
        <f t="shared" si="294"/>
        <v>-9500000</v>
      </c>
      <c r="G7884" s="9">
        <v>-95</v>
      </c>
      <c r="H7884" s="10">
        <v>-10296005</v>
      </c>
      <c r="I7884" s="11">
        <f t="shared" si="291"/>
        <v>9869210404.0942669</v>
      </c>
      <c r="J7884" s="11">
        <f t="shared" si="292"/>
        <v>96720</v>
      </c>
      <c r="K7884" s="11">
        <f t="shared" si="293"/>
        <v>102038.98267260408</v>
      </c>
      <c r="L7884" s="12">
        <f t="shared" si="295"/>
        <v>602301.64610261284</v>
      </c>
      <c r="M7884" s="11">
        <f>COUNTIF(E$2:$E7884,E7884)</f>
        <v>905</v>
      </c>
      <c r="N7884" s="13"/>
      <c r="O7884" t="str">
        <f t="shared" si="290"/>
        <v/>
      </c>
    </row>
    <row r="7885" spans="1:15" hidden="1">
      <c r="A7885" s="41" t="s">
        <v>99</v>
      </c>
      <c r="B7885" s="46">
        <v>45789</v>
      </c>
      <c r="C7885" s="8" t="s">
        <v>13</v>
      </c>
      <c r="D7885" s="8" t="s">
        <v>90</v>
      </c>
      <c r="E7885" s="8" t="s">
        <v>90</v>
      </c>
      <c r="F7885" s="9">
        <f t="shared" si="294"/>
        <v>-900000</v>
      </c>
      <c r="G7885" s="9">
        <v>-9</v>
      </c>
      <c r="H7885" s="10">
        <v>-975411</v>
      </c>
      <c r="I7885" s="11">
        <f t="shared" si="291"/>
        <v>9868292053.2502136</v>
      </c>
      <c r="J7885" s="11">
        <f t="shared" si="292"/>
        <v>96711</v>
      </c>
      <c r="K7885" s="11">
        <f t="shared" si="293"/>
        <v>102038.98267260408</v>
      </c>
      <c r="L7885" s="12">
        <f t="shared" si="295"/>
        <v>57060.155946563347</v>
      </c>
      <c r="M7885" s="11">
        <f>COUNTIF(E$2:$E7885,E7885)</f>
        <v>906</v>
      </c>
      <c r="N7885" s="13"/>
      <c r="O7885" t="str">
        <f t="shared" si="290"/>
        <v/>
      </c>
    </row>
    <row r="7886" spans="1:15" hidden="1">
      <c r="A7886" s="41" t="s">
        <v>99</v>
      </c>
      <c r="B7886" s="46">
        <v>45789</v>
      </c>
      <c r="C7886" s="8" t="s">
        <v>13</v>
      </c>
      <c r="D7886" s="8" t="s">
        <v>90</v>
      </c>
      <c r="E7886" s="8" t="s">
        <v>90</v>
      </c>
      <c r="F7886" s="9">
        <f t="shared" si="294"/>
        <v>-92400000</v>
      </c>
      <c r="G7886" s="9">
        <v>-924</v>
      </c>
      <c r="H7886" s="10">
        <v>-100142196</v>
      </c>
      <c r="I7886" s="11">
        <f t="shared" si="291"/>
        <v>9774008033.2607269</v>
      </c>
      <c r="J7886" s="11">
        <f t="shared" si="292"/>
        <v>95787</v>
      </c>
      <c r="K7886" s="11">
        <f t="shared" si="293"/>
        <v>102038.98267260408</v>
      </c>
      <c r="L7886" s="12">
        <f t="shared" si="295"/>
        <v>5858176.0105138272</v>
      </c>
      <c r="M7886" s="11">
        <f>COUNTIF(E$2:$E7886,E7886)</f>
        <v>907</v>
      </c>
      <c r="N7886" s="13"/>
      <c r="O7886" t="str">
        <f t="shared" si="290"/>
        <v/>
      </c>
    </row>
    <row r="7887" spans="1:15" hidden="1">
      <c r="A7887" s="41" t="s">
        <v>99</v>
      </c>
      <c r="B7887" s="46">
        <v>45789</v>
      </c>
      <c r="C7887" s="8" t="s">
        <v>13</v>
      </c>
      <c r="D7887" s="8" t="s">
        <v>46</v>
      </c>
      <c r="E7887" s="8" t="s">
        <v>46</v>
      </c>
      <c r="F7887" s="9">
        <f t="shared" si="294"/>
        <v>10500000</v>
      </c>
      <c r="G7887" s="9">
        <v>105</v>
      </c>
      <c r="H7887" s="10">
        <v>11613840</v>
      </c>
      <c r="I7887" s="11">
        <f t="shared" si="291"/>
        <v>4710867319.515729</v>
      </c>
      <c r="J7887" s="11">
        <f t="shared" si="292"/>
        <v>43257</v>
      </c>
      <c r="K7887" s="11">
        <f t="shared" si="293"/>
        <v>108904.16162738352</v>
      </c>
      <c r="L7887" s="12">
        <f t="shared" si="295"/>
        <v>0</v>
      </c>
      <c r="M7887" s="11">
        <f>COUNTIF(E$2:$E7887,E7887)</f>
        <v>2812</v>
      </c>
      <c r="N7887" s="13"/>
      <c r="O7887" t="str">
        <f t="shared" si="290"/>
        <v/>
      </c>
    </row>
    <row r="7888" spans="1:15" hidden="1">
      <c r="A7888" s="41" t="s">
        <v>99</v>
      </c>
      <c r="B7888" s="46">
        <v>45789</v>
      </c>
      <c r="C7888" s="8" t="s">
        <v>13</v>
      </c>
      <c r="D7888" s="8" t="s">
        <v>90</v>
      </c>
      <c r="E7888" s="8" t="s">
        <v>90</v>
      </c>
      <c r="F7888" s="9">
        <f t="shared" si="294"/>
        <v>-57400000</v>
      </c>
      <c r="G7888" s="9">
        <v>-574</v>
      </c>
      <c r="H7888" s="10">
        <v>-62209546</v>
      </c>
      <c r="I7888" s="11">
        <f t="shared" si="291"/>
        <v>9715437657.2066517</v>
      </c>
      <c r="J7888" s="11">
        <f t="shared" si="292"/>
        <v>95213</v>
      </c>
      <c r="K7888" s="11">
        <f t="shared" si="293"/>
        <v>102038.98267260408</v>
      </c>
      <c r="L7888" s="12">
        <f t="shared" si="295"/>
        <v>3639169.9459252581</v>
      </c>
      <c r="M7888" s="11">
        <f>COUNTIF(E$2:$E7888,E7888)</f>
        <v>908</v>
      </c>
      <c r="N7888" s="13"/>
      <c r="O7888" t="str">
        <f t="shared" ref="O7888:O7951" si="296">IF(M7888=_xlfn.MAXIFS(M:M,D:D,D7888),"X","")</f>
        <v/>
      </c>
    </row>
    <row r="7889" spans="1:15" hidden="1">
      <c r="A7889" s="41" t="s">
        <v>99</v>
      </c>
      <c r="B7889" s="46">
        <v>45789</v>
      </c>
      <c r="C7889" s="8" t="s">
        <v>13</v>
      </c>
      <c r="D7889" s="8" t="s">
        <v>90</v>
      </c>
      <c r="E7889" s="8" t="s">
        <v>90</v>
      </c>
      <c r="F7889" s="9">
        <f t="shared" si="294"/>
        <v>-11100000</v>
      </c>
      <c r="G7889" s="9">
        <v>-111</v>
      </c>
      <c r="H7889" s="10">
        <v>-12030069</v>
      </c>
      <c r="I7889" s="11">
        <f t="shared" si="291"/>
        <v>9704111330.1299934</v>
      </c>
      <c r="J7889" s="11">
        <f t="shared" si="292"/>
        <v>95102</v>
      </c>
      <c r="K7889" s="11">
        <f t="shared" si="293"/>
        <v>102038.98267260408</v>
      </c>
      <c r="L7889" s="12">
        <f t="shared" si="295"/>
        <v>703741.9233409483</v>
      </c>
      <c r="M7889" s="11">
        <f>COUNTIF(E$2:$E7889,E7889)</f>
        <v>909</v>
      </c>
      <c r="N7889" s="13"/>
      <c r="O7889" t="str">
        <f t="shared" si="296"/>
        <v/>
      </c>
    </row>
    <row r="7890" spans="1:15" hidden="1">
      <c r="A7890" s="41" t="s">
        <v>99</v>
      </c>
      <c r="B7890" s="46">
        <v>45789</v>
      </c>
      <c r="C7890" s="8" t="s">
        <v>13</v>
      </c>
      <c r="D7890" s="8" t="s">
        <v>90</v>
      </c>
      <c r="E7890" s="8" t="s">
        <v>90</v>
      </c>
      <c r="F7890" s="9">
        <f t="shared" si="294"/>
        <v>-1800000</v>
      </c>
      <c r="G7890" s="9">
        <v>-18</v>
      </c>
      <c r="H7890" s="10">
        <v>-1950822</v>
      </c>
      <c r="I7890" s="11">
        <f t="shared" si="291"/>
        <v>9702274628.4418869</v>
      </c>
      <c r="J7890" s="11">
        <f t="shared" si="292"/>
        <v>95084</v>
      </c>
      <c r="K7890" s="11">
        <f t="shared" si="293"/>
        <v>102038.98267260408</v>
      </c>
      <c r="L7890" s="12">
        <f t="shared" si="295"/>
        <v>114120.31189312669</v>
      </c>
      <c r="M7890" s="11">
        <f>COUNTIF(E$2:$E7890,E7890)</f>
        <v>910</v>
      </c>
      <c r="N7890" s="13"/>
      <c r="O7890" t="str">
        <f t="shared" si="296"/>
        <v/>
      </c>
    </row>
    <row r="7891" spans="1:15" hidden="1">
      <c r="A7891" s="41" t="s">
        <v>99</v>
      </c>
      <c r="B7891" s="46">
        <v>45789</v>
      </c>
      <c r="C7891" s="8" t="s">
        <v>13</v>
      </c>
      <c r="D7891" s="8" t="s">
        <v>90</v>
      </c>
      <c r="E7891" s="8" t="s">
        <v>90</v>
      </c>
      <c r="F7891" s="9">
        <f t="shared" si="294"/>
        <v>-8300000</v>
      </c>
      <c r="G7891" s="9">
        <v>-83</v>
      </c>
      <c r="H7891" s="10">
        <v>-8995457</v>
      </c>
      <c r="I7891" s="11">
        <f t="shared" si="291"/>
        <v>9693805392.8800602</v>
      </c>
      <c r="J7891" s="11">
        <f t="shared" si="292"/>
        <v>95001</v>
      </c>
      <c r="K7891" s="11">
        <f t="shared" si="293"/>
        <v>102038.98267260408</v>
      </c>
      <c r="L7891" s="12">
        <f t="shared" si="295"/>
        <v>526221.43817386217</v>
      </c>
      <c r="M7891" s="11">
        <f>COUNTIF(E$2:$E7891,E7891)</f>
        <v>911</v>
      </c>
      <c r="N7891" s="13"/>
      <c r="O7891" t="str">
        <f t="shared" si="296"/>
        <v/>
      </c>
    </row>
    <row r="7892" spans="1:15" hidden="1">
      <c r="A7892" s="41" t="s">
        <v>99</v>
      </c>
      <c r="B7892" s="46">
        <v>45789</v>
      </c>
      <c r="C7892" s="8" t="s">
        <v>13</v>
      </c>
      <c r="D7892" s="8" t="s">
        <v>90</v>
      </c>
      <c r="E7892" s="8" t="s">
        <v>90</v>
      </c>
      <c r="F7892" s="9">
        <f t="shared" si="294"/>
        <v>-9200000</v>
      </c>
      <c r="G7892" s="9">
        <v>-92</v>
      </c>
      <c r="H7892" s="10">
        <v>-9970868</v>
      </c>
      <c r="I7892" s="11">
        <f t="shared" si="291"/>
        <v>9684417806.4741802</v>
      </c>
      <c r="J7892" s="11">
        <f t="shared" si="292"/>
        <v>94909</v>
      </c>
      <c r="K7892" s="11">
        <f t="shared" si="293"/>
        <v>102038.98267260408</v>
      </c>
      <c r="L7892" s="12">
        <f t="shared" si="295"/>
        <v>583281.59412042424</v>
      </c>
      <c r="M7892" s="11">
        <f>COUNTIF(E$2:$E7892,E7892)</f>
        <v>912</v>
      </c>
      <c r="N7892" s="13"/>
      <c r="O7892" t="str">
        <f t="shared" si="296"/>
        <v/>
      </c>
    </row>
    <row r="7893" spans="1:15" hidden="1">
      <c r="A7893" s="41" t="s">
        <v>99</v>
      </c>
      <c r="B7893" s="46">
        <v>45789</v>
      </c>
      <c r="C7893" s="8" t="s">
        <v>13</v>
      </c>
      <c r="D7893" s="8" t="s">
        <v>90</v>
      </c>
      <c r="E7893" s="8" t="s">
        <v>90</v>
      </c>
      <c r="F7893" s="9">
        <f t="shared" si="294"/>
        <v>-13800000</v>
      </c>
      <c r="G7893" s="9">
        <v>-138</v>
      </c>
      <c r="H7893" s="10">
        <v>-14956302</v>
      </c>
      <c r="I7893" s="11">
        <f t="shared" si="291"/>
        <v>9670336426.8653603</v>
      </c>
      <c r="J7893" s="11">
        <f t="shared" si="292"/>
        <v>94771</v>
      </c>
      <c r="K7893" s="11">
        <f t="shared" si="293"/>
        <v>102038.98267260408</v>
      </c>
      <c r="L7893" s="12">
        <f t="shared" si="295"/>
        <v>874922.39118063822</v>
      </c>
      <c r="M7893" s="11">
        <f>COUNTIF(E$2:$E7893,E7893)</f>
        <v>913</v>
      </c>
      <c r="N7893" s="13"/>
      <c r="O7893" t="str">
        <f t="shared" si="296"/>
        <v/>
      </c>
    </row>
    <row r="7894" spans="1:15" hidden="1">
      <c r="A7894" s="41" t="s">
        <v>99</v>
      </c>
      <c r="B7894" s="46">
        <v>45789</v>
      </c>
      <c r="C7894" s="8" t="s">
        <v>13</v>
      </c>
      <c r="D7894" s="8" t="s">
        <v>90</v>
      </c>
      <c r="E7894" s="8" t="s">
        <v>90</v>
      </c>
      <c r="F7894" s="9">
        <f t="shared" si="294"/>
        <v>-4600000</v>
      </c>
      <c r="G7894" s="9">
        <v>-46</v>
      </c>
      <c r="H7894" s="10">
        <v>-4985434</v>
      </c>
      <c r="I7894" s="11">
        <f t="shared" si="291"/>
        <v>9665642633.6624203</v>
      </c>
      <c r="J7894" s="11">
        <f t="shared" si="292"/>
        <v>94725</v>
      </c>
      <c r="K7894" s="11">
        <f t="shared" si="293"/>
        <v>102038.98267260408</v>
      </c>
      <c r="L7894" s="12">
        <f t="shared" si="295"/>
        <v>291640.79706021212</v>
      </c>
      <c r="M7894" s="11">
        <f>COUNTIF(E$2:$E7894,E7894)</f>
        <v>914</v>
      </c>
      <c r="N7894" s="13"/>
      <c r="O7894" t="str">
        <f t="shared" si="296"/>
        <v/>
      </c>
    </row>
    <row r="7895" spans="1:15" hidden="1">
      <c r="A7895" s="41" t="s">
        <v>99</v>
      </c>
      <c r="B7895" s="46">
        <v>45789</v>
      </c>
      <c r="C7895" s="8" t="s">
        <v>13</v>
      </c>
      <c r="D7895" s="8" t="s">
        <v>90</v>
      </c>
      <c r="E7895" s="8" t="s">
        <v>90</v>
      </c>
      <c r="F7895" s="9">
        <f t="shared" si="294"/>
        <v>-9200000</v>
      </c>
      <c r="G7895" s="9">
        <v>-92</v>
      </c>
      <c r="H7895" s="10">
        <v>-9970868</v>
      </c>
      <c r="I7895" s="11">
        <f t="shared" si="291"/>
        <v>9656255047.2565403</v>
      </c>
      <c r="J7895" s="11">
        <f t="shared" si="292"/>
        <v>94633</v>
      </c>
      <c r="K7895" s="11">
        <f t="shared" si="293"/>
        <v>102038.98267260408</v>
      </c>
      <c r="L7895" s="12">
        <f t="shared" si="295"/>
        <v>583281.59412042424</v>
      </c>
      <c r="M7895" s="11">
        <f>COUNTIF(E$2:$E7895,E7895)</f>
        <v>915</v>
      </c>
      <c r="N7895" s="13"/>
      <c r="O7895" t="str">
        <f t="shared" si="296"/>
        <v/>
      </c>
    </row>
    <row r="7896" spans="1:15" hidden="1">
      <c r="A7896" s="41" t="s">
        <v>99</v>
      </c>
      <c r="B7896" s="46">
        <v>45789</v>
      </c>
      <c r="C7896" s="8" t="s">
        <v>13</v>
      </c>
      <c r="D7896" s="8" t="s">
        <v>15</v>
      </c>
      <c r="E7896" s="8" t="s">
        <v>15</v>
      </c>
      <c r="F7896" s="9">
        <f t="shared" si="294"/>
        <v>20700000</v>
      </c>
      <c r="G7896" s="9">
        <v>207</v>
      </c>
      <c r="H7896" s="10">
        <v>22371318</v>
      </c>
      <c r="I7896" s="11">
        <f t="shared" si="291"/>
        <v>16479617674.739105</v>
      </c>
      <c r="J7896" s="11">
        <f t="shared" si="292"/>
        <v>153763</v>
      </c>
      <c r="K7896" s="11">
        <f t="shared" si="293"/>
        <v>107175.44321286073</v>
      </c>
      <c r="L7896" s="12">
        <f t="shared" si="295"/>
        <v>0</v>
      </c>
      <c r="M7896" s="11">
        <f>COUNTIF(E$2:$E7896,E7896)</f>
        <v>3069</v>
      </c>
      <c r="N7896" s="13"/>
      <c r="O7896" t="str">
        <f t="shared" si="296"/>
        <v/>
      </c>
    </row>
    <row r="7897" spans="1:15" hidden="1">
      <c r="A7897" s="41" t="s">
        <v>99</v>
      </c>
      <c r="B7897" s="46">
        <v>45789</v>
      </c>
      <c r="C7897" s="8" t="s">
        <v>13</v>
      </c>
      <c r="D7897" s="8" t="s">
        <v>90</v>
      </c>
      <c r="E7897" s="8" t="s">
        <v>90</v>
      </c>
      <c r="F7897" s="9">
        <f t="shared" si="294"/>
        <v>-2700000</v>
      </c>
      <c r="G7897" s="9">
        <v>-27</v>
      </c>
      <c r="H7897" s="10">
        <v>-2926233</v>
      </c>
      <c r="I7897" s="11">
        <f t="shared" si="291"/>
        <v>9653499994.7243805</v>
      </c>
      <c r="J7897" s="11">
        <f t="shared" si="292"/>
        <v>94606</v>
      </c>
      <c r="K7897" s="11">
        <f t="shared" si="293"/>
        <v>102038.98267260408</v>
      </c>
      <c r="L7897" s="12">
        <f t="shared" si="295"/>
        <v>171180.46783968993</v>
      </c>
      <c r="M7897" s="11">
        <f>COUNTIF(E$2:$E7897,E7897)</f>
        <v>916</v>
      </c>
      <c r="N7897" s="13"/>
      <c r="O7897" t="str">
        <f t="shared" si="296"/>
        <v/>
      </c>
    </row>
    <row r="7898" spans="1:15" hidden="1">
      <c r="A7898" s="41" t="s">
        <v>99</v>
      </c>
      <c r="B7898" s="46">
        <v>45789</v>
      </c>
      <c r="C7898" s="8" t="s">
        <v>13</v>
      </c>
      <c r="D7898" s="8" t="s">
        <v>90</v>
      </c>
      <c r="E7898" s="8" t="s">
        <v>90</v>
      </c>
      <c r="F7898" s="9">
        <f t="shared" si="294"/>
        <v>-3600000</v>
      </c>
      <c r="G7898" s="9">
        <v>-36</v>
      </c>
      <c r="H7898" s="10">
        <v>-3901644</v>
      </c>
      <c r="I7898" s="11">
        <f t="shared" si="291"/>
        <v>9649826591.3481674</v>
      </c>
      <c r="J7898" s="11">
        <f t="shared" si="292"/>
        <v>94570</v>
      </c>
      <c r="K7898" s="11">
        <f t="shared" si="293"/>
        <v>102038.98267260408</v>
      </c>
      <c r="L7898" s="12">
        <f t="shared" si="295"/>
        <v>228240.62378625339</v>
      </c>
      <c r="M7898" s="11">
        <f>COUNTIF(E$2:$E7898,E7898)</f>
        <v>917</v>
      </c>
      <c r="N7898" s="13"/>
      <c r="O7898" t="str">
        <f t="shared" si="296"/>
        <v/>
      </c>
    </row>
    <row r="7899" spans="1:15" hidden="1">
      <c r="A7899" s="41" t="s">
        <v>99</v>
      </c>
      <c r="B7899" s="46">
        <v>45789</v>
      </c>
      <c r="C7899" s="8" t="s">
        <v>13</v>
      </c>
      <c r="D7899" s="8" t="s">
        <v>90</v>
      </c>
      <c r="E7899" s="8" t="s">
        <v>90</v>
      </c>
      <c r="F7899" s="9">
        <f t="shared" si="294"/>
        <v>-9300000</v>
      </c>
      <c r="G7899" s="9">
        <v>-93</v>
      </c>
      <c r="H7899" s="10">
        <v>-10079247</v>
      </c>
      <c r="I7899" s="11">
        <f t="shared" si="291"/>
        <v>9640336965.9596157</v>
      </c>
      <c r="J7899" s="11">
        <f t="shared" si="292"/>
        <v>94477</v>
      </c>
      <c r="K7899" s="11">
        <f t="shared" si="293"/>
        <v>102038.98267260408</v>
      </c>
      <c r="L7899" s="12">
        <f t="shared" si="295"/>
        <v>589621.61144782044</v>
      </c>
      <c r="M7899" s="11">
        <f>COUNTIF(E$2:$E7899,E7899)</f>
        <v>918</v>
      </c>
      <c r="N7899" s="13"/>
      <c r="O7899" t="str">
        <f t="shared" si="296"/>
        <v/>
      </c>
    </row>
    <row r="7900" spans="1:15" hidden="1">
      <c r="A7900" s="41" t="s">
        <v>99</v>
      </c>
      <c r="B7900" s="46">
        <v>45789</v>
      </c>
      <c r="C7900" s="8" t="s">
        <v>13</v>
      </c>
      <c r="D7900" s="8" t="s">
        <v>46</v>
      </c>
      <c r="E7900" s="8" t="s">
        <v>46</v>
      </c>
      <c r="F7900" s="9">
        <f t="shared" si="294"/>
        <v>900000</v>
      </c>
      <c r="G7900" s="9">
        <v>9</v>
      </c>
      <c r="H7900" s="10">
        <v>989793</v>
      </c>
      <c r="I7900" s="11">
        <f t="shared" si="291"/>
        <v>4711857112.515729</v>
      </c>
      <c r="J7900" s="11">
        <f t="shared" si="292"/>
        <v>43266</v>
      </c>
      <c r="K7900" s="11">
        <f t="shared" si="293"/>
        <v>108904.38479442816</v>
      </c>
      <c r="L7900" s="12">
        <f t="shared" si="295"/>
        <v>0</v>
      </c>
      <c r="M7900" s="11">
        <f>COUNTIF(E$2:$E7900,E7900)</f>
        <v>2813</v>
      </c>
      <c r="N7900" s="13"/>
      <c r="O7900" t="str">
        <f t="shared" si="296"/>
        <v/>
      </c>
    </row>
    <row r="7901" spans="1:15" hidden="1">
      <c r="A7901" s="41" t="s">
        <v>99</v>
      </c>
      <c r="B7901" s="46">
        <v>45789</v>
      </c>
      <c r="C7901" s="8" t="s">
        <v>13</v>
      </c>
      <c r="D7901" s="8" t="s">
        <v>90</v>
      </c>
      <c r="E7901" s="8" t="s">
        <v>90</v>
      </c>
      <c r="F7901" s="9">
        <f t="shared" si="294"/>
        <v>-6600000</v>
      </c>
      <c r="G7901" s="9">
        <v>-66</v>
      </c>
      <c r="H7901" s="10">
        <v>-7153014</v>
      </c>
      <c r="I7901" s="11">
        <f t="shared" si="291"/>
        <v>9633602393.1032238</v>
      </c>
      <c r="J7901" s="11">
        <f t="shared" si="292"/>
        <v>94411</v>
      </c>
      <c r="K7901" s="11">
        <f t="shared" si="293"/>
        <v>102038.98267260408</v>
      </c>
      <c r="L7901" s="12">
        <f t="shared" si="295"/>
        <v>418441.14360813051</v>
      </c>
      <c r="M7901" s="11">
        <f>COUNTIF(E$2:$E7901,E7901)</f>
        <v>919</v>
      </c>
      <c r="N7901" s="13"/>
      <c r="O7901" t="str">
        <f t="shared" si="296"/>
        <v/>
      </c>
    </row>
    <row r="7902" spans="1:15" hidden="1">
      <c r="A7902" s="41" t="s">
        <v>99</v>
      </c>
      <c r="B7902" s="46">
        <v>45789</v>
      </c>
      <c r="C7902" s="8" t="s">
        <v>13</v>
      </c>
      <c r="D7902" s="8" t="s">
        <v>15</v>
      </c>
      <c r="E7902" s="8" t="s">
        <v>15</v>
      </c>
      <c r="F7902" s="9">
        <f t="shared" si="294"/>
        <v>422300000</v>
      </c>
      <c r="G7902" s="9">
        <v>4223</v>
      </c>
      <c r="H7902" s="10">
        <v>460433690</v>
      </c>
      <c r="I7902" s="11">
        <f t="shared" si="291"/>
        <v>16940051364.739105</v>
      </c>
      <c r="J7902" s="11">
        <f t="shared" si="292"/>
        <v>157986</v>
      </c>
      <c r="K7902" s="11">
        <f t="shared" si="293"/>
        <v>107225.01591748069</v>
      </c>
      <c r="L7902" s="12">
        <f t="shared" si="295"/>
        <v>0</v>
      </c>
      <c r="M7902" s="11">
        <f>COUNTIF(E$2:$E7902,E7902)</f>
        <v>3070</v>
      </c>
      <c r="N7902" s="13"/>
      <c r="O7902" t="str">
        <f t="shared" si="296"/>
        <v/>
      </c>
    </row>
    <row r="7903" spans="1:15" hidden="1">
      <c r="A7903" s="41" t="s">
        <v>99</v>
      </c>
      <c r="B7903" s="46">
        <v>45789</v>
      </c>
      <c r="C7903" s="8" t="s">
        <v>13</v>
      </c>
      <c r="D7903" s="8" t="s">
        <v>15</v>
      </c>
      <c r="E7903" s="8" t="s">
        <v>15</v>
      </c>
      <c r="F7903" s="9">
        <f t="shared" si="294"/>
        <v>55800000</v>
      </c>
      <c r="G7903" s="9">
        <v>558</v>
      </c>
      <c r="H7903" s="10">
        <v>60795216</v>
      </c>
      <c r="I7903" s="11">
        <f t="shared" si="291"/>
        <v>17000846580.739105</v>
      </c>
      <c r="J7903" s="11">
        <f t="shared" si="292"/>
        <v>158544</v>
      </c>
      <c r="K7903" s="11">
        <f t="shared" si="293"/>
        <v>107231.09408580018</v>
      </c>
      <c r="L7903" s="12">
        <f t="shared" si="295"/>
        <v>0</v>
      </c>
      <c r="M7903" s="11">
        <f>COUNTIF(E$2:$E7903,E7903)</f>
        <v>3071</v>
      </c>
      <c r="N7903" s="13"/>
      <c r="O7903" t="str">
        <f t="shared" si="296"/>
        <v/>
      </c>
    </row>
    <row r="7904" spans="1:15" hidden="1">
      <c r="A7904" s="41" t="s">
        <v>99</v>
      </c>
      <c r="B7904" s="46">
        <v>45789</v>
      </c>
      <c r="C7904" s="8" t="s">
        <v>13</v>
      </c>
      <c r="D7904" s="8" t="s">
        <v>46</v>
      </c>
      <c r="E7904" s="8" t="s">
        <v>46</v>
      </c>
      <c r="F7904" s="9">
        <f t="shared" si="294"/>
        <v>10400000</v>
      </c>
      <c r="G7904" s="9">
        <v>104</v>
      </c>
      <c r="H7904" s="10">
        <v>11487320</v>
      </c>
      <c r="I7904" s="11">
        <f t="shared" si="291"/>
        <v>4723344432.515729</v>
      </c>
      <c r="J7904" s="11">
        <f t="shared" si="292"/>
        <v>43370</v>
      </c>
      <c r="K7904" s="11">
        <f t="shared" si="293"/>
        <v>108908.10312464212</v>
      </c>
      <c r="L7904" s="12">
        <f t="shared" si="295"/>
        <v>0</v>
      </c>
      <c r="M7904" s="11">
        <f>COUNTIF(E$2:$E7904,E7904)</f>
        <v>2814</v>
      </c>
      <c r="N7904" s="13"/>
      <c r="O7904" t="str">
        <f t="shared" si="296"/>
        <v/>
      </c>
    </row>
    <row r="7905" spans="1:15" hidden="1">
      <c r="A7905" s="41" t="s">
        <v>99</v>
      </c>
      <c r="B7905" s="46">
        <v>45789</v>
      </c>
      <c r="C7905" s="8" t="s">
        <v>13</v>
      </c>
      <c r="D7905" s="8" t="s">
        <v>90</v>
      </c>
      <c r="E7905" s="8" t="s">
        <v>90</v>
      </c>
      <c r="F7905" s="9">
        <f t="shared" si="294"/>
        <v>-46100000</v>
      </c>
      <c r="G7905" s="9">
        <v>-461</v>
      </c>
      <c r="H7905" s="10">
        <v>-49962719</v>
      </c>
      <c r="I7905" s="11">
        <f t="shared" si="291"/>
        <v>9586562422.0911541</v>
      </c>
      <c r="J7905" s="11">
        <f t="shared" si="292"/>
        <v>93950</v>
      </c>
      <c r="K7905" s="11">
        <f t="shared" si="293"/>
        <v>102038.98267260408</v>
      </c>
      <c r="L7905" s="12">
        <f t="shared" si="295"/>
        <v>2922747.987929523</v>
      </c>
      <c r="M7905" s="11">
        <f>COUNTIF(E$2:$E7905,E7905)</f>
        <v>920</v>
      </c>
      <c r="N7905" s="13"/>
      <c r="O7905" t="str">
        <f t="shared" si="296"/>
        <v/>
      </c>
    </row>
    <row r="7906" spans="1:15" hidden="1">
      <c r="A7906" s="41" t="s">
        <v>99</v>
      </c>
      <c r="B7906" s="46">
        <v>45789</v>
      </c>
      <c r="C7906" s="8" t="s">
        <v>13</v>
      </c>
      <c r="D7906" s="8" t="s">
        <v>90</v>
      </c>
      <c r="E7906" s="8" t="s">
        <v>90</v>
      </c>
      <c r="F7906" s="9">
        <f t="shared" si="294"/>
        <v>-29500000</v>
      </c>
      <c r="G7906" s="9">
        <v>-295</v>
      </c>
      <c r="H7906" s="10">
        <v>-31971805</v>
      </c>
      <c r="I7906" s="11">
        <f t="shared" si="291"/>
        <v>9556460922.2027359</v>
      </c>
      <c r="J7906" s="11">
        <f t="shared" si="292"/>
        <v>93655</v>
      </c>
      <c r="K7906" s="11">
        <f t="shared" si="293"/>
        <v>102038.98267260408</v>
      </c>
      <c r="L7906" s="12">
        <f t="shared" si="295"/>
        <v>1870305.1115817986</v>
      </c>
      <c r="M7906" s="11">
        <f>COUNTIF(E$2:$E7906,E7906)</f>
        <v>921</v>
      </c>
      <c r="N7906" s="13"/>
      <c r="O7906" t="str">
        <f t="shared" si="296"/>
        <v/>
      </c>
    </row>
    <row r="7907" spans="1:15" hidden="1">
      <c r="A7907" s="41" t="s">
        <v>99</v>
      </c>
      <c r="B7907" s="46">
        <v>45789</v>
      </c>
      <c r="C7907" s="8" t="s">
        <v>13</v>
      </c>
      <c r="D7907" s="8" t="s">
        <v>90</v>
      </c>
      <c r="E7907" s="8" t="s">
        <v>90</v>
      </c>
      <c r="F7907" s="9">
        <f t="shared" si="294"/>
        <v>-900000</v>
      </c>
      <c r="G7907" s="9">
        <v>-9</v>
      </c>
      <c r="H7907" s="10">
        <v>-975411</v>
      </c>
      <c r="I7907" s="11">
        <f t="shared" si="291"/>
        <v>9555542571.3586826</v>
      </c>
      <c r="J7907" s="11">
        <f t="shared" si="292"/>
        <v>93646</v>
      </c>
      <c r="K7907" s="11">
        <f t="shared" si="293"/>
        <v>102038.98267260408</v>
      </c>
      <c r="L7907" s="12">
        <f t="shared" si="295"/>
        <v>57060.155946563347</v>
      </c>
      <c r="M7907" s="11">
        <f>COUNTIF(E$2:$E7907,E7907)</f>
        <v>922</v>
      </c>
      <c r="N7907" s="13"/>
      <c r="O7907" t="str">
        <f t="shared" si="296"/>
        <v/>
      </c>
    </row>
    <row r="7908" spans="1:15" hidden="1">
      <c r="A7908" s="41" t="s">
        <v>99</v>
      </c>
      <c r="B7908" s="46">
        <v>45789</v>
      </c>
      <c r="C7908" s="8" t="s">
        <v>13</v>
      </c>
      <c r="D7908" s="8" t="s">
        <v>46</v>
      </c>
      <c r="E7908" s="8" t="s">
        <v>46</v>
      </c>
      <c r="F7908" s="9">
        <f t="shared" si="294"/>
        <v>21000000</v>
      </c>
      <c r="G7908" s="9">
        <v>210</v>
      </c>
      <c r="H7908" s="10">
        <v>23208570</v>
      </c>
      <c r="I7908" s="11">
        <f t="shared" si="291"/>
        <v>4746553002.515729</v>
      </c>
      <c r="J7908" s="11">
        <f t="shared" si="292"/>
        <v>43580</v>
      </c>
      <c r="K7908" s="11">
        <f t="shared" si="293"/>
        <v>108915.85595492723</v>
      </c>
      <c r="L7908" s="12">
        <f t="shared" si="295"/>
        <v>0</v>
      </c>
      <c r="M7908" s="11">
        <f>COUNTIF(E$2:$E7908,E7908)</f>
        <v>2815</v>
      </c>
      <c r="N7908" s="13"/>
      <c r="O7908" t="str">
        <f t="shared" si="296"/>
        <v/>
      </c>
    </row>
    <row r="7909" spans="1:15" hidden="1">
      <c r="A7909" s="41" t="s">
        <v>99</v>
      </c>
      <c r="B7909" s="46">
        <v>45789</v>
      </c>
      <c r="C7909" s="8" t="s">
        <v>13</v>
      </c>
      <c r="D7909" s="8" t="s">
        <v>90</v>
      </c>
      <c r="E7909" s="8" t="s">
        <v>90</v>
      </c>
      <c r="F7909" s="9">
        <f t="shared" si="294"/>
        <v>-1000000</v>
      </c>
      <c r="G7909" s="9">
        <v>-10</v>
      </c>
      <c r="H7909" s="10">
        <v>-1083790</v>
      </c>
      <c r="I7909" s="11">
        <f t="shared" si="291"/>
        <v>9554522181.5319557</v>
      </c>
      <c r="J7909" s="11">
        <f t="shared" si="292"/>
        <v>93636</v>
      </c>
      <c r="K7909" s="11">
        <f t="shared" si="293"/>
        <v>102038.98267260408</v>
      </c>
      <c r="L7909" s="12">
        <f t="shared" si="295"/>
        <v>63400.173273959197</v>
      </c>
      <c r="M7909" s="11">
        <f>COUNTIF(E$2:$E7909,E7909)</f>
        <v>923</v>
      </c>
      <c r="N7909" s="13"/>
      <c r="O7909" t="str">
        <f t="shared" si="296"/>
        <v/>
      </c>
    </row>
    <row r="7910" spans="1:15" hidden="1">
      <c r="A7910" s="41" t="s">
        <v>99</v>
      </c>
      <c r="B7910" s="46">
        <v>45789</v>
      </c>
      <c r="C7910" s="8" t="s">
        <v>13</v>
      </c>
      <c r="D7910" s="8" t="s">
        <v>14</v>
      </c>
      <c r="E7910" s="8" t="s">
        <v>14</v>
      </c>
      <c r="F7910" s="9">
        <f t="shared" si="294"/>
        <v>900000</v>
      </c>
      <c r="G7910" s="9">
        <v>9</v>
      </c>
      <c r="H7910" s="10">
        <v>967626</v>
      </c>
      <c r="I7910" s="11">
        <f t="shared" si="291"/>
        <v>20126829984.83263</v>
      </c>
      <c r="J7910" s="11">
        <f t="shared" si="292"/>
        <v>199624</v>
      </c>
      <c r="K7910" s="11">
        <f t="shared" si="293"/>
        <v>100823.69847730048</v>
      </c>
      <c r="L7910" s="12">
        <f t="shared" si="295"/>
        <v>0</v>
      </c>
      <c r="M7910" s="11">
        <f>COUNTIF(E$2:$E7910,E7910)</f>
        <v>1081</v>
      </c>
      <c r="N7910" s="13"/>
      <c r="O7910" t="str">
        <f t="shared" si="296"/>
        <v/>
      </c>
    </row>
    <row r="7911" spans="1:15" hidden="1">
      <c r="A7911" s="41" t="s">
        <v>99</v>
      </c>
      <c r="B7911" s="46">
        <v>45789</v>
      </c>
      <c r="C7911" s="8" t="s">
        <v>13</v>
      </c>
      <c r="D7911" s="8" t="s">
        <v>90</v>
      </c>
      <c r="E7911" s="8" t="s">
        <v>90</v>
      </c>
      <c r="F7911" s="9">
        <f t="shared" si="294"/>
        <v>-18400000</v>
      </c>
      <c r="G7911" s="9">
        <v>-184</v>
      </c>
      <c r="H7911" s="10">
        <v>-19941736</v>
      </c>
      <c r="I7911" s="11">
        <f t="shared" ref="I7911:I7974" si="297">IF(H7911&gt;=0,IF(M7911=1,H7911,SUMIFS(I:I,E:E,E7911,M:M,M7911-1)+H7911),SUMIFS(I:I,E:E,E7911,M:M,M7911-1)+K7911*G7911)</f>
        <v>9535747008.7201958</v>
      </c>
      <c r="J7911" s="11">
        <f t="shared" ref="J7911:J7974" si="298">IF(M7911=1,G7911,SUMIFS($J:$J,$E:$E,E7911,$M:$M,M7911-1)+G7911)</f>
        <v>93452</v>
      </c>
      <c r="K7911" s="11">
        <f t="shared" ref="K7911:K7974" si="299">IF(H7911&gt;=0,I7911/J7911,SUMIFS($K:$K,$E:$E,E7911,$M:$M,M7911-1))</f>
        <v>102038.98267260408</v>
      </c>
      <c r="L7911" s="12">
        <f t="shared" si="295"/>
        <v>1166563.1882408485</v>
      </c>
      <c r="M7911" s="11">
        <f>COUNTIF(E$2:$E7911,E7911)</f>
        <v>924</v>
      </c>
      <c r="N7911" s="13"/>
      <c r="O7911" t="str">
        <f t="shared" si="296"/>
        <v/>
      </c>
    </row>
    <row r="7912" spans="1:15" hidden="1">
      <c r="A7912" s="41" t="s">
        <v>99</v>
      </c>
      <c r="B7912" s="46">
        <v>45789</v>
      </c>
      <c r="C7912" s="8" t="s">
        <v>13</v>
      </c>
      <c r="D7912" s="8" t="s">
        <v>46</v>
      </c>
      <c r="E7912" s="8" t="s">
        <v>46</v>
      </c>
      <c r="F7912" s="9">
        <f t="shared" ref="F7912:F7975" si="300">100000*G7912</f>
        <v>900000</v>
      </c>
      <c r="G7912" s="9">
        <v>9</v>
      </c>
      <c r="H7912" s="10">
        <v>989235</v>
      </c>
      <c r="I7912" s="11">
        <f t="shared" si="297"/>
        <v>4747542237.515729</v>
      </c>
      <c r="J7912" s="11">
        <f t="shared" si="298"/>
        <v>43589</v>
      </c>
      <c r="K7912" s="11">
        <f t="shared" si="299"/>
        <v>108916.06225230514</v>
      </c>
      <c r="L7912" s="12">
        <f t="shared" ref="L7912:L7975" si="301">IF(G7912&lt;0,K7912*G7912-H7912,0)</f>
        <v>0</v>
      </c>
      <c r="M7912" s="11">
        <f>COUNTIF(E$2:$E7912,E7912)</f>
        <v>2816</v>
      </c>
      <c r="N7912" s="13"/>
      <c r="O7912" t="str">
        <f t="shared" si="296"/>
        <v/>
      </c>
    </row>
    <row r="7913" spans="1:15" hidden="1">
      <c r="A7913" s="41" t="s">
        <v>99</v>
      </c>
      <c r="B7913" s="46">
        <v>45789</v>
      </c>
      <c r="C7913" s="8" t="s">
        <v>13</v>
      </c>
      <c r="D7913" s="8" t="s">
        <v>90</v>
      </c>
      <c r="E7913" s="8" t="s">
        <v>90</v>
      </c>
      <c r="F7913" s="9">
        <f t="shared" si="300"/>
        <v>-2700000</v>
      </c>
      <c r="G7913" s="9">
        <v>-27</v>
      </c>
      <c r="H7913" s="10">
        <v>-2926233</v>
      </c>
      <c r="I7913" s="11">
        <f t="shared" si="297"/>
        <v>9532991956.188036</v>
      </c>
      <c r="J7913" s="11">
        <f t="shared" si="298"/>
        <v>93425</v>
      </c>
      <c r="K7913" s="11">
        <f t="shared" si="299"/>
        <v>102038.98267260408</v>
      </c>
      <c r="L7913" s="12">
        <f t="shared" si="301"/>
        <v>171180.46783968993</v>
      </c>
      <c r="M7913" s="11">
        <f>COUNTIF(E$2:$E7913,E7913)</f>
        <v>925</v>
      </c>
      <c r="N7913" s="13"/>
      <c r="O7913" t="str">
        <f t="shared" si="296"/>
        <v/>
      </c>
    </row>
    <row r="7914" spans="1:15" hidden="1">
      <c r="A7914" s="41" t="s">
        <v>99</v>
      </c>
      <c r="B7914" s="46">
        <v>45789</v>
      </c>
      <c r="C7914" s="8" t="s">
        <v>13</v>
      </c>
      <c r="D7914" s="8" t="s">
        <v>90</v>
      </c>
      <c r="E7914" s="8" t="s">
        <v>90</v>
      </c>
      <c r="F7914" s="9">
        <f t="shared" si="300"/>
        <v>-1300000</v>
      </c>
      <c r="G7914" s="9">
        <v>-13</v>
      </c>
      <c r="H7914" s="10">
        <v>-1408927</v>
      </c>
      <c r="I7914" s="11">
        <f t="shared" si="297"/>
        <v>9531665449.4132919</v>
      </c>
      <c r="J7914" s="11">
        <f t="shared" si="298"/>
        <v>93412</v>
      </c>
      <c r="K7914" s="11">
        <f t="shared" si="299"/>
        <v>102038.98267260408</v>
      </c>
      <c r="L7914" s="12">
        <f t="shared" si="301"/>
        <v>82420.225256147096</v>
      </c>
      <c r="M7914" s="11">
        <f>COUNTIF(E$2:$E7914,E7914)</f>
        <v>926</v>
      </c>
      <c r="N7914" s="13"/>
      <c r="O7914" t="str">
        <f t="shared" si="296"/>
        <v/>
      </c>
    </row>
    <row r="7915" spans="1:15" hidden="1">
      <c r="A7915" s="41" t="s">
        <v>99</v>
      </c>
      <c r="B7915" s="46">
        <v>45789</v>
      </c>
      <c r="C7915" s="8" t="s">
        <v>13</v>
      </c>
      <c r="D7915" s="8" t="s">
        <v>15</v>
      </c>
      <c r="E7915" s="8" t="s">
        <v>15</v>
      </c>
      <c r="F7915" s="9">
        <f t="shared" si="300"/>
        <v>4600000</v>
      </c>
      <c r="G7915" s="9">
        <v>46</v>
      </c>
      <c r="H7915" s="10">
        <v>5000614</v>
      </c>
      <c r="I7915" s="11">
        <f t="shared" si="297"/>
        <v>17005847194.739105</v>
      </c>
      <c r="J7915" s="11">
        <f t="shared" si="298"/>
        <v>158590</v>
      </c>
      <c r="K7915" s="11">
        <f t="shared" si="299"/>
        <v>107231.52276145473</v>
      </c>
      <c r="L7915" s="12">
        <f t="shared" si="301"/>
        <v>0</v>
      </c>
      <c r="M7915" s="11">
        <f>COUNTIF(E$2:$E7915,E7915)</f>
        <v>3072</v>
      </c>
      <c r="N7915" s="13"/>
      <c r="O7915" t="str">
        <f t="shared" si="296"/>
        <v/>
      </c>
    </row>
    <row r="7916" spans="1:15" hidden="1">
      <c r="A7916" s="41" t="s">
        <v>99</v>
      </c>
      <c r="B7916" s="46">
        <v>45789</v>
      </c>
      <c r="C7916" s="8" t="s">
        <v>13</v>
      </c>
      <c r="D7916" s="8" t="s">
        <v>90</v>
      </c>
      <c r="E7916" s="8" t="s">
        <v>90</v>
      </c>
      <c r="F7916" s="9">
        <f t="shared" si="300"/>
        <v>-3000000</v>
      </c>
      <c r="G7916" s="9">
        <v>-30</v>
      </c>
      <c r="H7916" s="10">
        <v>-3251370</v>
      </c>
      <c r="I7916" s="11">
        <f t="shared" si="297"/>
        <v>9528604279.9331131</v>
      </c>
      <c r="J7916" s="11">
        <f t="shared" si="298"/>
        <v>93382</v>
      </c>
      <c r="K7916" s="11">
        <f t="shared" si="299"/>
        <v>102038.98267260408</v>
      </c>
      <c r="L7916" s="12">
        <f t="shared" si="301"/>
        <v>190200.51982187759</v>
      </c>
      <c r="M7916" s="11">
        <f>COUNTIF(E$2:$E7916,E7916)</f>
        <v>927</v>
      </c>
      <c r="N7916" s="13"/>
      <c r="O7916" t="str">
        <f t="shared" si="296"/>
        <v/>
      </c>
    </row>
    <row r="7917" spans="1:15" hidden="1">
      <c r="A7917" s="41" t="s">
        <v>99</v>
      </c>
      <c r="B7917" s="46">
        <v>45789</v>
      </c>
      <c r="C7917" s="8" t="s">
        <v>13</v>
      </c>
      <c r="D7917" s="8" t="s">
        <v>90</v>
      </c>
      <c r="E7917" s="8" t="s">
        <v>90</v>
      </c>
      <c r="F7917" s="9">
        <f t="shared" si="300"/>
        <v>-46100000</v>
      </c>
      <c r="G7917" s="9">
        <v>-461</v>
      </c>
      <c r="H7917" s="10">
        <v>-49962719</v>
      </c>
      <c r="I7917" s="11">
        <f t="shared" si="297"/>
        <v>9481564308.9210434</v>
      </c>
      <c r="J7917" s="11">
        <f t="shared" si="298"/>
        <v>92921</v>
      </c>
      <c r="K7917" s="11">
        <f t="shared" si="299"/>
        <v>102038.98267260408</v>
      </c>
      <c r="L7917" s="12">
        <f t="shared" si="301"/>
        <v>2922747.987929523</v>
      </c>
      <c r="M7917" s="11">
        <f>COUNTIF(E$2:$E7917,E7917)</f>
        <v>928</v>
      </c>
      <c r="N7917" s="13"/>
      <c r="O7917" t="str">
        <f t="shared" si="296"/>
        <v/>
      </c>
    </row>
    <row r="7918" spans="1:15" hidden="1">
      <c r="A7918" s="41" t="s">
        <v>99</v>
      </c>
      <c r="B7918" s="46">
        <v>45789</v>
      </c>
      <c r="C7918" s="8" t="s">
        <v>13</v>
      </c>
      <c r="D7918" s="8" t="s">
        <v>90</v>
      </c>
      <c r="E7918" s="8" t="s">
        <v>90</v>
      </c>
      <c r="F7918" s="9">
        <f t="shared" si="300"/>
        <v>-3600000</v>
      </c>
      <c r="G7918" s="9">
        <v>-36</v>
      </c>
      <c r="H7918" s="10">
        <v>-3901644</v>
      </c>
      <c r="I7918" s="11">
        <f t="shared" si="297"/>
        <v>9477890905.5448303</v>
      </c>
      <c r="J7918" s="11">
        <f t="shared" si="298"/>
        <v>92885</v>
      </c>
      <c r="K7918" s="11">
        <f t="shared" si="299"/>
        <v>102038.98267260408</v>
      </c>
      <c r="L7918" s="12">
        <f t="shared" si="301"/>
        <v>228240.62378625339</v>
      </c>
      <c r="M7918" s="11">
        <f>COUNTIF(E$2:$E7918,E7918)</f>
        <v>929</v>
      </c>
      <c r="N7918" s="13"/>
      <c r="O7918" t="str">
        <f t="shared" si="296"/>
        <v/>
      </c>
    </row>
    <row r="7919" spans="1:15" hidden="1">
      <c r="A7919" s="41" t="s">
        <v>99</v>
      </c>
      <c r="B7919" s="46">
        <v>45789</v>
      </c>
      <c r="C7919" s="8" t="s">
        <v>13</v>
      </c>
      <c r="D7919" s="8" t="s">
        <v>90</v>
      </c>
      <c r="E7919" s="8" t="s">
        <v>90</v>
      </c>
      <c r="F7919" s="9">
        <f t="shared" si="300"/>
        <v>900000</v>
      </c>
      <c r="G7919" s="9">
        <v>9</v>
      </c>
      <c r="H7919" s="10">
        <v>974826</v>
      </c>
      <c r="I7919" s="11">
        <f t="shared" si="297"/>
        <v>9478865731.5448303</v>
      </c>
      <c r="J7919" s="11">
        <f t="shared" si="298"/>
        <v>92894</v>
      </c>
      <c r="K7919" s="11">
        <f t="shared" si="299"/>
        <v>102039.59062528075</v>
      </c>
      <c r="L7919" s="12">
        <f t="shared" si="301"/>
        <v>0</v>
      </c>
      <c r="M7919" s="11">
        <f>COUNTIF(E$2:$E7919,E7919)</f>
        <v>930</v>
      </c>
      <c r="N7919" s="13"/>
      <c r="O7919" t="str">
        <f t="shared" si="296"/>
        <v/>
      </c>
    </row>
    <row r="7920" spans="1:15" hidden="1">
      <c r="A7920" s="41" t="s">
        <v>99</v>
      </c>
      <c r="B7920" s="46">
        <v>45789</v>
      </c>
      <c r="C7920" s="8" t="s">
        <v>13</v>
      </c>
      <c r="D7920" s="8" t="s">
        <v>15</v>
      </c>
      <c r="E7920" s="8" t="s">
        <v>15</v>
      </c>
      <c r="F7920" s="9">
        <f t="shared" si="300"/>
        <v>94000000</v>
      </c>
      <c r="G7920" s="9">
        <v>940</v>
      </c>
      <c r="H7920" s="10">
        <v>102488200</v>
      </c>
      <c r="I7920" s="11">
        <f t="shared" si="297"/>
        <v>17108335394.739105</v>
      </c>
      <c r="J7920" s="11">
        <f t="shared" si="298"/>
        <v>159530</v>
      </c>
      <c r="K7920" s="11">
        <f t="shared" si="299"/>
        <v>107242.11994445625</v>
      </c>
      <c r="L7920" s="12">
        <f t="shared" si="301"/>
        <v>0</v>
      </c>
      <c r="M7920" s="11">
        <f>COUNTIF(E$2:$E7920,E7920)</f>
        <v>3073</v>
      </c>
      <c r="N7920" s="13"/>
      <c r="O7920" t="str">
        <f t="shared" si="296"/>
        <v/>
      </c>
    </row>
    <row r="7921" spans="1:15" hidden="1">
      <c r="A7921" s="41" t="s">
        <v>99</v>
      </c>
      <c r="B7921" s="46">
        <v>45789</v>
      </c>
      <c r="C7921" s="8" t="s">
        <v>13</v>
      </c>
      <c r="D7921" s="8" t="s">
        <v>15</v>
      </c>
      <c r="E7921" s="8" t="s">
        <v>15</v>
      </c>
      <c r="F7921" s="9">
        <f t="shared" si="300"/>
        <v>191100000</v>
      </c>
      <c r="G7921" s="9">
        <v>1911</v>
      </c>
      <c r="H7921" s="10">
        <v>208356330</v>
      </c>
      <c r="I7921" s="11">
        <f t="shared" si="297"/>
        <v>17316691724.739105</v>
      </c>
      <c r="J7921" s="11">
        <f t="shared" si="298"/>
        <v>161441</v>
      </c>
      <c r="K7921" s="11">
        <f t="shared" si="299"/>
        <v>107263.28333409174</v>
      </c>
      <c r="L7921" s="12">
        <f t="shared" si="301"/>
        <v>0</v>
      </c>
      <c r="M7921" s="11">
        <f>COUNTIF(E$2:$E7921,E7921)</f>
        <v>3074</v>
      </c>
      <c r="N7921" s="13"/>
      <c r="O7921" t="str">
        <f t="shared" si="296"/>
        <v/>
      </c>
    </row>
    <row r="7922" spans="1:15" hidden="1">
      <c r="A7922" s="41" t="s">
        <v>99</v>
      </c>
      <c r="B7922" s="46">
        <v>45789</v>
      </c>
      <c r="C7922" s="8" t="s">
        <v>13</v>
      </c>
      <c r="D7922" s="8" t="s">
        <v>14</v>
      </c>
      <c r="E7922" s="8" t="s">
        <v>14</v>
      </c>
      <c r="F7922" s="9">
        <f t="shared" si="300"/>
        <v>1100000</v>
      </c>
      <c r="G7922" s="9">
        <v>11</v>
      </c>
      <c r="H7922" s="10">
        <v>1179959</v>
      </c>
      <c r="I7922" s="11">
        <f t="shared" si="297"/>
        <v>20128009943.83263</v>
      </c>
      <c r="J7922" s="11">
        <f t="shared" si="298"/>
        <v>199635</v>
      </c>
      <c r="K7922" s="11">
        <f t="shared" si="299"/>
        <v>100824.0536170142</v>
      </c>
      <c r="L7922" s="12">
        <f t="shared" si="301"/>
        <v>0</v>
      </c>
      <c r="M7922" s="11">
        <f>COUNTIF(E$2:$E7922,E7922)</f>
        <v>1082</v>
      </c>
      <c r="N7922" s="13"/>
      <c r="O7922" t="str">
        <f t="shared" si="296"/>
        <v/>
      </c>
    </row>
    <row r="7923" spans="1:15" hidden="1">
      <c r="A7923" s="41" t="s">
        <v>99</v>
      </c>
      <c r="B7923" s="46">
        <v>45789</v>
      </c>
      <c r="C7923" s="8" t="s">
        <v>13</v>
      </c>
      <c r="D7923" s="8" t="s">
        <v>90</v>
      </c>
      <c r="E7923" s="8" t="s">
        <v>90</v>
      </c>
      <c r="F7923" s="9">
        <f t="shared" si="300"/>
        <v>-1900000</v>
      </c>
      <c r="G7923" s="9">
        <v>-19</v>
      </c>
      <c r="H7923" s="10">
        <v>-2059201</v>
      </c>
      <c r="I7923" s="11">
        <f t="shared" si="297"/>
        <v>9476926979.3229504</v>
      </c>
      <c r="J7923" s="11">
        <f t="shared" si="298"/>
        <v>92875</v>
      </c>
      <c r="K7923" s="11">
        <f t="shared" si="299"/>
        <v>102039.59062528075</v>
      </c>
      <c r="L7923" s="12">
        <f t="shared" si="301"/>
        <v>120448.7781196658</v>
      </c>
      <c r="M7923" s="11">
        <f>COUNTIF(E$2:$E7923,E7923)</f>
        <v>931</v>
      </c>
      <c r="N7923" s="13"/>
      <c r="O7923" t="str">
        <f t="shared" si="296"/>
        <v/>
      </c>
    </row>
    <row r="7924" spans="1:15" hidden="1">
      <c r="A7924" s="41" t="s">
        <v>99</v>
      </c>
      <c r="B7924" s="46">
        <v>45789</v>
      </c>
      <c r="C7924" s="8" t="s">
        <v>13</v>
      </c>
      <c r="D7924" s="8" t="s">
        <v>90</v>
      </c>
      <c r="E7924" s="8" t="s">
        <v>90</v>
      </c>
      <c r="F7924" s="9">
        <f t="shared" si="300"/>
        <v>-4600000</v>
      </c>
      <c r="G7924" s="9">
        <v>-46</v>
      </c>
      <c r="H7924" s="10">
        <v>-4985434</v>
      </c>
      <c r="I7924" s="11">
        <f t="shared" si="297"/>
        <v>9472233158.1541882</v>
      </c>
      <c r="J7924" s="11">
        <f t="shared" si="298"/>
        <v>92829</v>
      </c>
      <c r="K7924" s="11">
        <f t="shared" si="299"/>
        <v>102039.59062528075</v>
      </c>
      <c r="L7924" s="12">
        <f t="shared" si="301"/>
        <v>291612.83123708516</v>
      </c>
      <c r="M7924" s="11">
        <f>COUNTIF(E$2:$E7924,E7924)</f>
        <v>932</v>
      </c>
      <c r="N7924" s="13"/>
      <c r="O7924" t="str">
        <f t="shared" si="296"/>
        <v/>
      </c>
    </row>
    <row r="7925" spans="1:15" hidden="1">
      <c r="A7925" s="41" t="s">
        <v>99</v>
      </c>
      <c r="B7925" s="46">
        <v>45789</v>
      </c>
      <c r="C7925" s="8" t="s">
        <v>13</v>
      </c>
      <c r="D7925" s="8" t="s">
        <v>90</v>
      </c>
      <c r="E7925" s="8" t="s">
        <v>90</v>
      </c>
      <c r="F7925" s="9">
        <f t="shared" si="300"/>
        <v>-209400000</v>
      </c>
      <c r="G7925" s="9">
        <v>-2094</v>
      </c>
      <c r="H7925" s="10">
        <v>-226945626</v>
      </c>
      <c r="I7925" s="11">
        <f t="shared" si="297"/>
        <v>9258562255.3848495</v>
      </c>
      <c r="J7925" s="11">
        <f t="shared" si="298"/>
        <v>90735</v>
      </c>
      <c r="K7925" s="11">
        <f t="shared" si="299"/>
        <v>102039.59062528075</v>
      </c>
      <c r="L7925" s="12">
        <f t="shared" si="301"/>
        <v>13274723.230662107</v>
      </c>
      <c r="M7925" s="11">
        <f>COUNTIF(E$2:$E7925,E7925)</f>
        <v>933</v>
      </c>
      <c r="N7925" s="13"/>
      <c r="O7925" t="str">
        <f t="shared" si="296"/>
        <v/>
      </c>
    </row>
    <row r="7926" spans="1:15" hidden="1">
      <c r="A7926" s="41" t="s">
        <v>99</v>
      </c>
      <c r="B7926" s="46">
        <v>45789</v>
      </c>
      <c r="C7926" s="8" t="s">
        <v>13</v>
      </c>
      <c r="D7926" s="8" t="s">
        <v>15</v>
      </c>
      <c r="E7926" s="8" t="s">
        <v>15</v>
      </c>
      <c r="F7926" s="9">
        <f t="shared" si="300"/>
        <v>372200000</v>
      </c>
      <c r="G7926" s="9">
        <v>3722</v>
      </c>
      <c r="H7926" s="10">
        <v>405519344</v>
      </c>
      <c r="I7926" s="11">
        <f t="shared" si="297"/>
        <v>17722211068.739105</v>
      </c>
      <c r="J7926" s="11">
        <f t="shared" si="298"/>
        <v>165163</v>
      </c>
      <c r="K7926" s="11">
        <f t="shared" si="299"/>
        <v>107301.33909373834</v>
      </c>
      <c r="L7926" s="12">
        <f t="shared" si="301"/>
        <v>0</v>
      </c>
      <c r="M7926" s="11">
        <f>COUNTIF(E$2:$E7926,E7926)</f>
        <v>3075</v>
      </c>
      <c r="N7926" s="13"/>
      <c r="O7926" t="str">
        <f t="shared" si="296"/>
        <v/>
      </c>
    </row>
    <row r="7927" spans="1:15" hidden="1">
      <c r="A7927" s="41" t="s">
        <v>99</v>
      </c>
      <c r="B7927" s="46">
        <v>45789</v>
      </c>
      <c r="C7927" s="8" t="s">
        <v>13</v>
      </c>
      <c r="D7927" s="8" t="s">
        <v>15</v>
      </c>
      <c r="E7927" s="8" t="s">
        <v>15</v>
      </c>
      <c r="F7927" s="9">
        <f t="shared" si="300"/>
        <v>37400000</v>
      </c>
      <c r="G7927" s="9">
        <v>374</v>
      </c>
      <c r="H7927" s="10">
        <v>40748048</v>
      </c>
      <c r="I7927" s="11">
        <f t="shared" si="297"/>
        <v>17762959116.739105</v>
      </c>
      <c r="J7927" s="11">
        <f t="shared" si="298"/>
        <v>165537</v>
      </c>
      <c r="K7927" s="11">
        <f t="shared" si="299"/>
        <v>107305.06845441868</v>
      </c>
      <c r="L7927" s="12">
        <f t="shared" si="301"/>
        <v>0</v>
      </c>
      <c r="M7927" s="11">
        <f>COUNTIF(E$2:$E7927,E7927)</f>
        <v>3076</v>
      </c>
      <c r="N7927" s="13"/>
      <c r="O7927" t="str">
        <f t="shared" si="296"/>
        <v/>
      </c>
    </row>
    <row r="7928" spans="1:15" hidden="1">
      <c r="A7928" s="41" t="s">
        <v>99</v>
      </c>
      <c r="B7928" s="46">
        <v>45789</v>
      </c>
      <c r="C7928" s="8" t="s">
        <v>13</v>
      </c>
      <c r="D7928" s="8" t="s">
        <v>15</v>
      </c>
      <c r="E7928" s="8" t="s">
        <v>15</v>
      </c>
      <c r="F7928" s="9">
        <f t="shared" si="300"/>
        <v>46500000</v>
      </c>
      <c r="G7928" s="9">
        <v>465</v>
      </c>
      <c r="H7928" s="10">
        <v>50662680</v>
      </c>
      <c r="I7928" s="11">
        <f t="shared" si="297"/>
        <v>17813621796.739105</v>
      </c>
      <c r="J7928" s="11">
        <f t="shared" si="298"/>
        <v>166002</v>
      </c>
      <c r="K7928" s="11">
        <f t="shared" si="299"/>
        <v>107309.68179141881</v>
      </c>
      <c r="L7928" s="12">
        <f t="shared" si="301"/>
        <v>0</v>
      </c>
      <c r="M7928" s="11">
        <f>COUNTIF(E$2:$E7928,E7928)</f>
        <v>3077</v>
      </c>
      <c r="N7928" s="13"/>
      <c r="O7928" t="str">
        <f t="shared" si="296"/>
        <v/>
      </c>
    </row>
    <row r="7929" spans="1:15" hidden="1">
      <c r="A7929" s="41" t="s">
        <v>99</v>
      </c>
      <c r="B7929" s="46">
        <v>45789</v>
      </c>
      <c r="C7929" s="8" t="s">
        <v>13</v>
      </c>
      <c r="D7929" s="8" t="s">
        <v>90</v>
      </c>
      <c r="E7929" s="8" t="s">
        <v>90</v>
      </c>
      <c r="F7929" s="9">
        <f t="shared" si="300"/>
        <v>-900000</v>
      </c>
      <c r="G7929" s="9">
        <v>-9</v>
      </c>
      <c r="H7929" s="10">
        <v>-975411</v>
      </c>
      <c r="I7929" s="11">
        <f t="shared" si="297"/>
        <v>9257643899.0692215</v>
      </c>
      <c r="J7929" s="11">
        <f t="shared" si="298"/>
        <v>90726</v>
      </c>
      <c r="K7929" s="11">
        <f t="shared" si="299"/>
        <v>102039.59062528075</v>
      </c>
      <c r="L7929" s="12">
        <f t="shared" si="301"/>
        <v>57054.684372473275</v>
      </c>
      <c r="M7929" s="11">
        <f>COUNTIF(E$2:$E7929,E7929)</f>
        <v>934</v>
      </c>
      <c r="N7929" s="13"/>
      <c r="O7929" t="str">
        <f t="shared" si="296"/>
        <v/>
      </c>
    </row>
    <row r="7930" spans="1:15" hidden="1">
      <c r="A7930" s="41" t="s">
        <v>99</v>
      </c>
      <c r="B7930" s="46">
        <v>45789</v>
      </c>
      <c r="C7930" s="8" t="s">
        <v>13</v>
      </c>
      <c r="D7930" s="8" t="s">
        <v>90</v>
      </c>
      <c r="E7930" s="8" t="s">
        <v>90</v>
      </c>
      <c r="F7930" s="9">
        <f t="shared" si="300"/>
        <v>-92300000</v>
      </c>
      <c r="G7930" s="9">
        <v>-923</v>
      </c>
      <c r="H7930" s="10">
        <v>-100033817</v>
      </c>
      <c r="I7930" s="11">
        <f t="shared" si="297"/>
        <v>9163461356.9220867</v>
      </c>
      <c r="J7930" s="11">
        <f t="shared" si="298"/>
        <v>89803</v>
      </c>
      <c r="K7930" s="11">
        <f t="shared" si="299"/>
        <v>102039.59062528075</v>
      </c>
      <c r="L7930" s="12">
        <f t="shared" si="301"/>
        <v>5851274.8528658748</v>
      </c>
      <c r="M7930" s="11">
        <f>COUNTIF(E$2:$E7930,E7930)</f>
        <v>935</v>
      </c>
      <c r="N7930" s="13"/>
      <c r="O7930" t="str">
        <f t="shared" si="296"/>
        <v/>
      </c>
    </row>
    <row r="7931" spans="1:15" hidden="1">
      <c r="A7931" s="41" t="s">
        <v>99</v>
      </c>
      <c r="B7931" s="46">
        <v>45789</v>
      </c>
      <c r="C7931" s="8" t="s">
        <v>13</v>
      </c>
      <c r="D7931" s="8" t="s">
        <v>90</v>
      </c>
      <c r="E7931" s="8" t="s">
        <v>90</v>
      </c>
      <c r="F7931" s="9">
        <f t="shared" si="300"/>
        <v>18400000</v>
      </c>
      <c r="G7931" s="9">
        <v>184</v>
      </c>
      <c r="H7931" s="10">
        <v>19923704</v>
      </c>
      <c r="I7931" s="11">
        <f t="shared" si="297"/>
        <v>9183385060.9220867</v>
      </c>
      <c r="J7931" s="11">
        <f t="shared" si="298"/>
        <v>89987</v>
      </c>
      <c r="K7931" s="11">
        <f t="shared" si="299"/>
        <v>102052.35268341079</v>
      </c>
      <c r="L7931" s="12">
        <f t="shared" si="301"/>
        <v>0</v>
      </c>
      <c r="M7931" s="11">
        <f>COUNTIF(E$2:$E7931,E7931)</f>
        <v>936</v>
      </c>
      <c r="N7931" s="13"/>
      <c r="O7931" t="str">
        <f t="shared" si="296"/>
        <v/>
      </c>
    </row>
    <row r="7932" spans="1:15" hidden="1">
      <c r="A7932" s="41" t="s">
        <v>99</v>
      </c>
      <c r="B7932" s="46">
        <v>45789</v>
      </c>
      <c r="C7932" s="8" t="s">
        <v>13</v>
      </c>
      <c r="D7932" s="8" t="s">
        <v>15</v>
      </c>
      <c r="E7932" s="8" t="s">
        <v>15</v>
      </c>
      <c r="F7932" s="9">
        <f t="shared" si="300"/>
        <v>74200000</v>
      </c>
      <c r="G7932" s="9">
        <v>742</v>
      </c>
      <c r="H7932" s="10">
        <v>81299456</v>
      </c>
      <c r="I7932" s="11">
        <f t="shared" si="297"/>
        <v>17894921252.739105</v>
      </c>
      <c r="J7932" s="11">
        <f t="shared" si="298"/>
        <v>166744</v>
      </c>
      <c r="K7932" s="11">
        <f t="shared" si="299"/>
        <v>107319.73116117585</v>
      </c>
      <c r="L7932" s="12">
        <f t="shared" si="301"/>
        <v>0</v>
      </c>
      <c r="M7932" s="11">
        <f>COUNTIF(E$2:$E7932,E7932)</f>
        <v>3078</v>
      </c>
      <c r="N7932" s="13"/>
      <c r="O7932" t="str">
        <f t="shared" si="296"/>
        <v/>
      </c>
    </row>
    <row r="7933" spans="1:15" hidden="1">
      <c r="A7933" s="41" t="s">
        <v>99</v>
      </c>
      <c r="B7933" s="46">
        <v>45789</v>
      </c>
      <c r="C7933" s="8" t="s">
        <v>13</v>
      </c>
      <c r="D7933" s="8" t="s">
        <v>90</v>
      </c>
      <c r="E7933" s="8" t="s">
        <v>90</v>
      </c>
      <c r="F7933" s="9">
        <f t="shared" si="300"/>
        <v>-27600000</v>
      </c>
      <c r="G7933" s="9">
        <v>-276</v>
      </c>
      <c r="H7933" s="10">
        <v>-29912604</v>
      </c>
      <c r="I7933" s="11">
        <f t="shared" si="297"/>
        <v>9155218611.5814648</v>
      </c>
      <c r="J7933" s="11">
        <f t="shared" si="298"/>
        <v>89711</v>
      </c>
      <c r="K7933" s="11">
        <f t="shared" si="299"/>
        <v>102052.35268341079</v>
      </c>
      <c r="L7933" s="12">
        <f t="shared" si="301"/>
        <v>1746154.6593786217</v>
      </c>
      <c r="M7933" s="11">
        <f>COUNTIF(E$2:$E7933,E7933)</f>
        <v>937</v>
      </c>
      <c r="N7933" s="13"/>
      <c r="O7933" t="str">
        <f t="shared" si="296"/>
        <v/>
      </c>
    </row>
    <row r="7934" spans="1:15" hidden="1">
      <c r="A7934" s="41" t="s">
        <v>99</v>
      </c>
      <c r="B7934" s="46">
        <v>45789</v>
      </c>
      <c r="C7934" s="8" t="s">
        <v>13</v>
      </c>
      <c r="D7934" s="8" t="s">
        <v>90</v>
      </c>
      <c r="E7934" s="8" t="s">
        <v>90</v>
      </c>
      <c r="F7934" s="9">
        <f t="shared" si="300"/>
        <v>-13800000</v>
      </c>
      <c r="G7934" s="9">
        <v>-138</v>
      </c>
      <c r="H7934" s="10">
        <v>-14956302</v>
      </c>
      <c r="I7934" s="11">
        <f t="shared" si="297"/>
        <v>9141135386.9111538</v>
      </c>
      <c r="J7934" s="11">
        <f t="shared" si="298"/>
        <v>89573</v>
      </c>
      <c r="K7934" s="11">
        <f t="shared" si="299"/>
        <v>102052.35268341079</v>
      </c>
      <c r="L7934" s="12">
        <f t="shared" si="301"/>
        <v>873077.32968931086</v>
      </c>
      <c r="M7934" s="11">
        <f>COUNTIF(E$2:$E7934,E7934)</f>
        <v>938</v>
      </c>
      <c r="N7934" s="13"/>
      <c r="O7934" t="str">
        <f t="shared" si="296"/>
        <v/>
      </c>
    </row>
    <row r="7935" spans="1:15" hidden="1">
      <c r="A7935" s="41" t="s">
        <v>99</v>
      </c>
      <c r="B7935" s="46">
        <v>45789</v>
      </c>
      <c r="C7935" s="8" t="s">
        <v>13</v>
      </c>
      <c r="D7935" s="8" t="s">
        <v>90</v>
      </c>
      <c r="E7935" s="8" t="s">
        <v>90</v>
      </c>
      <c r="F7935" s="9">
        <f t="shared" si="300"/>
        <v>-8100000</v>
      </c>
      <c r="G7935" s="9">
        <v>-81</v>
      </c>
      <c r="H7935" s="10">
        <v>-8778699</v>
      </c>
      <c r="I7935" s="11">
        <f t="shared" si="297"/>
        <v>9132869146.3437977</v>
      </c>
      <c r="J7935" s="11">
        <f t="shared" si="298"/>
        <v>89492</v>
      </c>
      <c r="K7935" s="11">
        <f t="shared" si="299"/>
        <v>102052.35268341079</v>
      </c>
      <c r="L7935" s="12">
        <f t="shared" si="301"/>
        <v>512458.43264372554</v>
      </c>
      <c r="M7935" s="11">
        <f>COUNTIF(E$2:$E7935,E7935)</f>
        <v>939</v>
      </c>
      <c r="N7935" s="13"/>
      <c r="O7935" t="str">
        <f t="shared" si="296"/>
        <v/>
      </c>
    </row>
    <row r="7936" spans="1:15" hidden="1">
      <c r="A7936" s="41" t="s">
        <v>99</v>
      </c>
      <c r="B7936" s="46">
        <v>45789</v>
      </c>
      <c r="C7936" s="8" t="s">
        <v>13</v>
      </c>
      <c r="D7936" s="8" t="s">
        <v>90</v>
      </c>
      <c r="E7936" s="8" t="s">
        <v>90</v>
      </c>
      <c r="F7936" s="9">
        <f t="shared" si="300"/>
        <v>-18400000</v>
      </c>
      <c r="G7936" s="9">
        <v>-184</v>
      </c>
      <c r="H7936" s="10">
        <v>-19941736</v>
      </c>
      <c r="I7936" s="11">
        <f t="shared" si="297"/>
        <v>9114091513.4500504</v>
      </c>
      <c r="J7936" s="11">
        <f t="shared" si="298"/>
        <v>89308</v>
      </c>
      <c r="K7936" s="11">
        <f t="shared" si="299"/>
        <v>102052.35268341079</v>
      </c>
      <c r="L7936" s="12">
        <f t="shared" si="301"/>
        <v>1164103.1062524132</v>
      </c>
      <c r="M7936" s="11">
        <f>COUNTIF(E$2:$E7936,E7936)</f>
        <v>940</v>
      </c>
      <c r="N7936" s="13"/>
      <c r="O7936" t="str">
        <f t="shared" si="296"/>
        <v/>
      </c>
    </row>
    <row r="7937" spans="1:15" hidden="1">
      <c r="A7937" s="41" t="s">
        <v>99</v>
      </c>
      <c r="B7937" s="46">
        <v>45789</v>
      </c>
      <c r="C7937" s="8" t="s">
        <v>13</v>
      </c>
      <c r="D7937" s="8" t="s">
        <v>90</v>
      </c>
      <c r="E7937" s="8" t="s">
        <v>90</v>
      </c>
      <c r="F7937" s="9">
        <f t="shared" si="300"/>
        <v>-4600000</v>
      </c>
      <c r="G7937" s="9">
        <v>-46</v>
      </c>
      <c r="H7937" s="10">
        <v>-4985434</v>
      </c>
      <c r="I7937" s="11">
        <f t="shared" si="297"/>
        <v>9109397105.226614</v>
      </c>
      <c r="J7937" s="11">
        <f t="shared" si="298"/>
        <v>89262</v>
      </c>
      <c r="K7937" s="11">
        <f t="shared" si="299"/>
        <v>102052.35268341079</v>
      </c>
      <c r="L7937" s="12">
        <f t="shared" si="301"/>
        <v>291025.77656310331</v>
      </c>
      <c r="M7937" s="11">
        <f>COUNTIF(E$2:$E7937,E7937)</f>
        <v>941</v>
      </c>
      <c r="N7937" s="13"/>
      <c r="O7937" t="str">
        <f t="shared" si="296"/>
        <v/>
      </c>
    </row>
    <row r="7938" spans="1:15" hidden="1">
      <c r="A7938" s="41" t="s">
        <v>99</v>
      </c>
      <c r="B7938" s="46">
        <v>45789</v>
      </c>
      <c r="C7938" s="8" t="s">
        <v>13</v>
      </c>
      <c r="D7938" s="8" t="s">
        <v>15</v>
      </c>
      <c r="E7938" s="8" t="s">
        <v>15</v>
      </c>
      <c r="F7938" s="9">
        <f t="shared" si="300"/>
        <v>18600000</v>
      </c>
      <c r="G7938" s="9">
        <v>186</v>
      </c>
      <c r="H7938" s="10">
        <v>20262654</v>
      </c>
      <c r="I7938" s="11">
        <f t="shared" si="297"/>
        <v>17915183906.739105</v>
      </c>
      <c r="J7938" s="11">
        <f t="shared" si="298"/>
        <v>166930</v>
      </c>
      <c r="K7938" s="11">
        <f t="shared" si="299"/>
        <v>107321.53541447976</v>
      </c>
      <c r="L7938" s="12">
        <f t="shared" si="301"/>
        <v>0</v>
      </c>
      <c r="M7938" s="11">
        <f>COUNTIF(E$2:$E7938,E7938)</f>
        <v>3079</v>
      </c>
      <c r="N7938" s="13"/>
      <c r="O7938" t="str">
        <f t="shared" si="296"/>
        <v/>
      </c>
    </row>
    <row r="7939" spans="1:15" hidden="1">
      <c r="A7939" s="41" t="s">
        <v>99</v>
      </c>
      <c r="B7939" s="46">
        <v>45789</v>
      </c>
      <c r="C7939" s="8" t="s">
        <v>13</v>
      </c>
      <c r="D7939" s="8" t="s">
        <v>90</v>
      </c>
      <c r="E7939" s="8" t="s">
        <v>90</v>
      </c>
      <c r="F7939" s="9">
        <f t="shared" si="300"/>
        <v>-18800000</v>
      </c>
      <c r="G7939" s="9">
        <v>-188</v>
      </c>
      <c r="H7939" s="10">
        <v>-20375252</v>
      </c>
      <c r="I7939" s="11">
        <f t="shared" si="297"/>
        <v>9090211262.9221325</v>
      </c>
      <c r="J7939" s="11">
        <f t="shared" si="298"/>
        <v>89074</v>
      </c>
      <c r="K7939" s="11">
        <f t="shared" si="299"/>
        <v>102052.35268341079</v>
      </c>
      <c r="L7939" s="12">
        <f t="shared" si="301"/>
        <v>1189409.695518773</v>
      </c>
      <c r="M7939" s="11">
        <f>COUNTIF(E$2:$E7939,E7939)</f>
        <v>942</v>
      </c>
      <c r="N7939" s="13"/>
      <c r="O7939" t="str">
        <f t="shared" si="296"/>
        <v/>
      </c>
    </row>
    <row r="7940" spans="1:15" hidden="1">
      <c r="A7940" s="41" t="s">
        <v>99</v>
      </c>
      <c r="B7940" s="46">
        <v>45789</v>
      </c>
      <c r="C7940" s="8" t="s">
        <v>13</v>
      </c>
      <c r="D7940" s="8" t="s">
        <v>90</v>
      </c>
      <c r="E7940" s="8" t="s">
        <v>90</v>
      </c>
      <c r="F7940" s="9">
        <f t="shared" si="300"/>
        <v>-46100000</v>
      </c>
      <c r="G7940" s="9">
        <v>-461</v>
      </c>
      <c r="H7940" s="10">
        <v>-49962719</v>
      </c>
      <c r="I7940" s="11">
        <f t="shared" si="297"/>
        <v>9043165128.3350792</v>
      </c>
      <c r="J7940" s="11">
        <f t="shared" si="298"/>
        <v>88613</v>
      </c>
      <c r="K7940" s="11">
        <f t="shared" si="299"/>
        <v>102052.35268341079</v>
      </c>
      <c r="L7940" s="12">
        <f t="shared" si="301"/>
        <v>2916584.4129476249</v>
      </c>
      <c r="M7940" s="11">
        <f>COUNTIF(E$2:$E7940,E7940)</f>
        <v>943</v>
      </c>
      <c r="N7940" s="13"/>
      <c r="O7940" t="str">
        <f t="shared" si="296"/>
        <v/>
      </c>
    </row>
    <row r="7941" spans="1:15" hidden="1">
      <c r="A7941" s="41" t="s">
        <v>99</v>
      </c>
      <c r="B7941" s="46">
        <v>45789</v>
      </c>
      <c r="C7941" s="8" t="s">
        <v>13</v>
      </c>
      <c r="D7941" s="8" t="s">
        <v>90</v>
      </c>
      <c r="E7941" s="8" t="s">
        <v>90</v>
      </c>
      <c r="F7941" s="9">
        <f t="shared" si="300"/>
        <v>-92200000</v>
      </c>
      <c r="G7941" s="9">
        <v>-922</v>
      </c>
      <c r="H7941" s="10">
        <v>-99925438</v>
      </c>
      <c r="I7941" s="11">
        <f t="shared" si="297"/>
        <v>8949072859.1609745</v>
      </c>
      <c r="J7941" s="11">
        <f t="shared" si="298"/>
        <v>87691</v>
      </c>
      <c r="K7941" s="11">
        <f t="shared" si="299"/>
        <v>102052.35268341079</v>
      </c>
      <c r="L7941" s="12">
        <f t="shared" si="301"/>
        <v>5833168.8258952498</v>
      </c>
      <c r="M7941" s="11">
        <f>COUNTIF(E$2:$E7941,E7941)</f>
        <v>944</v>
      </c>
      <c r="N7941" s="13"/>
      <c r="O7941" t="str">
        <f t="shared" si="296"/>
        <v/>
      </c>
    </row>
    <row r="7942" spans="1:15" hidden="1">
      <c r="A7942" s="41" t="s">
        <v>99</v>
      </c>
      <c r="B7942" s="46">
        <v>45789</v>
      </c>
      <c r="C7942" s="8" t="s">
        <v>13</v>
      </c>
      <c r="D7942" s="8" t="s">
        <v>90</v>
      </c>
      <c r="E7942" s="8" t="s">
        <v>90</v>
      </c>
      <c r="F7942" s="9">
        <f t="shared" si="300"/>
        <v>-900000</v>
      </c>
      <c r="G7942" s="9">
        <v>-9</v>
      </c>
      <c r="H7942" s="10">
        <v>-975411</v>
      </c>
      <c r="I7942" s="11">
        <f t="shared" si="297"/>
        <v>8948154387.986824</v>
      </c>
      <c r="J7942" s="11">
        <f t="shared" si="298"/>
        <v>87682</v>
      </c>
      <c r="K7942" s="11">
        <f t="shared" si="299"/>
        <v>102052.35268341079</v>
      </c>
      <c r="L7942" s="12">
        <f t="shared" si="301"/>
        <v>56939.825849302928</v>
      </c>
      <c r="M7942" s="11">
        <f>COUNTIF(E$2:$E7942,E7942)</f>
        <v>945</v>
      </c>
      <c r="N7942" s="13"/>
      <c r="O7942" t="str">
        <f t="shared" si="296"/>
        <v/>
      </c>
    </row>
    <row r="7943" spans="1:15" hidden="1">
      <c r="A7943" s="41" t="s">
        <v>99</v>
      </c>
      <c r="B7943" s="46">
        <v>45789</v>
      </c>
      <c r="C7943" s="8" t="s">
        <v>13</v>
      </c>
      <c r="D7943" s="8" t="s">
        <v>90</v>
      </c>
      <c r="E7943" s="8" t="s">
        <v>90</v>
      </c>
      <c r="F7943" s="9">
        <f t="shared" si="300"/>
        <v>-92200000</v>
      </c>
      <c r="G7943" s="9">
        <v>-922</v>
      </c>
      <c r="H7943" s="10">
        <v>-99925438</v>
      </c>
      <c r="I7943" s="11">
        <f t="shared" si="297"/>
        <v>8854062118.8127193</v>
      </c>
      <c r="J7943" s="11">
        <f t="shared" si="298"/>
        <v>86760</v>
      </c>
      <c r="K7943" s="11">
        <f t="shared" si="299"/>
        <v>102052.35268341079</v>
      </c>
      <c r="L7943" s="12">
        <f t="shared" si="301"/>
        <v>5833168.8258952498</v>
      </c>
      <c r="M7943" s="11">
        <f>COUNTIF(E$2:$E7943,E7943)</f>
        <v>946</v>
      </c>
      <c r="N7943" s="13"/>
      <c r="O7943" t="str">
        <f t="shared" si="296"/>
        <v/>
      </c>
    </row>
    <row r="7944" spans="1:15" hidden="1">
      <c r="A7944" s="41" t="s">
        <v>99</v>
      </c>
      <c r="B7944" s="46">
        <v>45789</v>
      </c>
      <c r="C7944" s="8" t="s">
        <v>13</v>
      </c>
      <c r="D7944" s="8" t="s">
        <v>90</v>
      </c>
      <c r="E7944" s="8" t="s">
        <v>90</v>
      </c>
      <c r="F7944" s="9">
        <f t="shared" si="300"/>
        <v>900000</v>
      </c>
      <c r="G7944" s="9">
        <v>9</v>
      </c>
      <c r="H7944" s="10">
        <v>974529</v>
      </c>
      <c r="I7944" s="11">
        <f t="shared" si="297"/>
        <v>8855036647.8127193</v>
      </c>
      <c r="J7944" s="11">
        <f t="shared" si="298"/>
        <v>86769</v>
      </c>
      <c r="K7944" s="11">
        <f t="shared" si="299"/>
        <v>102052.9987416326</v>
      </c>
      <c r="L7944" s="12">
        <f t="shared" si="301"/>
        <v>0</v>
      </c>
      <c r="M7944" s="11">
        <f>COUNTIF(E$2:$E7944,E7944)</f>
        <v>947</v>
      </c>
      <c r="N7944" s="13"/>
      <c r="O7944" t="str">
        <f t="shared" si="296"/>
        <v/>
      </c>
    </row>
    <row r="7945" spans="1:15" hidden="1">
      <c r="A7945" s="41" t="s">
        <v>99</v>
      </c>
      <c r="B7945" s="46">
        <v>45789</v>
      </c>
      <c r="C7945" s="8" t="s">
        <v>13</v>
      </c>
      <c r="D7945" s="8" t="s">
        <v>90</v>
      </c>
      <c r="E7945" s="8" t="s">
        <v>90</v>
      </c>
      <c r="F7945" s="9">
        <f t="shared" si="300"/>
        <v>-900000</v>
      </c>
      <c r="G7945" s="9">
        <v>-9</v>
      </c>
      <c r="H7945" s="10">
        <v>-975411</v>
      </c>
      <c r="I7945" s="11">
        <f t="shared" si="297"/>
        <v>8854118170.8240452</v>
      </c>
      <c r="J7945" s="11">
        <f t="shared" si="298"/>
        <v>86760</v>
      </c>
      <c r="K7945" s="11">
        <f t="shared" si="299"/>
        <v>102052.9987416326</v>
      </c>
      <c r="L7945" s="12">
        <f t="shared" si="301"/>
        <v>56934.011325306608</v>
      </c>
      <c r="M7945" s="11">
        <f>COUNTIF(E$2:$E7945,E7945)</f>
        <v>948</v>
      </c>
      <c r="N7945" s="13"/>
      <c r="O7945" t="str">
        <f t="shared" si="296"/>
        <v/>
      </c>
    </row>
    <row r="7946" spans="1:15" hidden="1">
      <c r="A7946" s="41" t="s">
        <v>99</v>
      </c>
      <c r="B7946" s="46">
        <v>45789</v>
      </c>
      <c r="C7946" s="8" t="s">
        <v>13</v>
      </c>
      <c r="D7946" s="8" t="s">
        <v>90</v>
      </c>
      <c r="E7946" s="8" t="s">
        <v>90</v>
      </c>
      <c r="F7946" s="9">
        <f t="shared" si="300"/>
        <v>-900000</v>
      </c>
      <c r="G7946" s="9">
        <v>-9</v>
      </c>
      <c r="H7946" s="10">
        <v>-975411</v>
      </c>
      <c r="I7946" s="11">
        <f t="shared" si="297"/>
        <v>8853199693.835371</v>
      </c>
      <c r="J7946" s="11">
        <f t="shared" si="298"/>
        <v>86751</v>
      </c>
      <c r="K7946" s="11">
        <f t="shared" si="299"/>
        <v>102052.9987416326</v>
      </c>
      <c r="L7946" s="12">
        <f t="shared" si="301"/>
        <v>56934.011325306608</v>
      </c>
      <c r="M7946" s="11">
        <f>COUNTIF(E$2:$E7946,E7946)</f>
        <v>949</v>
      </c>
      <c r="N7946" s="13"/>
      <c r="O7946" t="str">
        <f t="shared" si="296"/>
        <v/>
      </c>
    </row>
    <row r="7947" spans="1:15" hidden="1">
      <c r="A7947" s="41" t="s">
        <v>99</v>
      </c>
      <c r="B7947" s="46">
        <v>45789</v>
      </c>
      <c r="C7947" s="8" t="s">
        <v>13</v>
      </c>
      <c r="D7947" s="8" t="s">
        <v>90</v>
      </c>
      <c r="E7947" s="8" t="s">
        <v>90</v>
      </c>
      <c r="F7947" s="9">
        <f t="shared" si="300"/>
        <v>-900000</v>
      </c>
      <c r="G7947" s="9">
        <v>-9</v>
      </c>
      <c r="H7947" s="10">
        <v>-975411</v>
      </c>
      <c r="I7947" s="11">
        <f t="shared" si="297"/>
        <v>8852281216.8466969</v>
      </c>
      <c r="J7947" s="11">
        <f t="shared" si="298"/>
        <v>86742</v>
      </c>
      <c r="K7947" s="11">
        <f t="shared" si="299"/>
        <v>102052.9987416326</v>
      </c>
      <c r="L7947" s="12">
        <f t="shared" si="301"/>
        <v>56934.011325306608</v>
      </c>
      <c r="M7947" s="11">
        <f>COUNTIF(E$2:$E7947,E7947)</f>
        <v>950</v>
      </c>
      <c r="N7947" s="13"/>
      <c r="O7947" t="str">
        <f t="shared" si="296"/>
        <v/>
      </c>
    </row>
    <row r="7948" spans="1:15" hidden="1">
      <c r="A7948" s="41" t="s">
        <v>99</v>
      </c>
      <c r="B7948" s="46">
        <v>45789</v>
      </c>
      <c r="C7948" s="8" t="s">
        <v>13</v>
      </c>
      <c r="D7948" s="8" t="s">
        <v>90</v>
      </c>
      <c r="E7948" s="8" t="s">
        <v>90</v>
      </c>
      <c r="F7948" s="9">
        <f t="shared" si="300"/>
        <v>-64500000</v>
      </c>
      <c r="G7948" s="9">
        <v>-645</v>
      </c>
      <c r="H7948" s="10">
        <v>-69904455</v>
      </c>
      <c r="I7948" s="11">
        <f t="shared" si="297"/>
        <v>8786457032.6583443</v>
      </c>
      <c r="J7948" s="11">
        <f t="shared" si="298"/>
        <v>86097</v>
      </c>
      <c r="K7948" s="11">
        <f t="shared" si="299"/>
        <v>102052.9987416326</v>
      </c>
      <c r="L7948" s="12">
        <f t="shared" si="301"/>
        <v>4080270.8116469681</v>
      </c>
      <c r="M7948" s="11">
        <f>COUNTIF(E$2:$E7948,E7948)</f>
        <v>951</v>
      </c>
      <c r="N7948" s="13"/>
      <c r="O7948" t="str">
        <f t="shared" si="296"/>
        <v/>
      </c>
    </row>
    <row r="7949" spans="1:15" hidden="1">
      <c r="A7949" s="41" t="s">
        <v>99</v>
      </c>
      <c r="B7949" s="46">
        <v>45789</v>
      </c>
      <c r="C7949" s="8" t="s">
        <v>13</v>
      </c>
      <c r="D7949" s="8" t="s">
        <v>90</v>
      </c>
      <c r="E7949" s="8" t="s">
        <v>90</v>
      </c>
      <c r="F7949" s="9">
        <f t="shared" si="300"/>
        <v>-1800000</v>
      </c>
      <c r="G7949" s="9">
        <v>-18</v>
      </c>
      <c r="H7949" s="10">
        <v>-1950822</v>
      </c>
      <c r="I7949" s="11">
        <f t="shared" si="297"/>
        <v>8784620078.680994</v>
      </c>
      <c r="J7949" s="11">
        <f t="shared" si="298"/>
        <v>86079</v>
      </c>
      <c r="K7949" s="11">
        <f t="shared" si="299"/>
        <v>102052.9987416326</v>
      </c>
      <c r="L7949" s="12">
        <f t="shared" si="301"/>
        <v>113868.02265061322</v>
      </c>
      <c r="M7949" s="11">
        <f>COUNTIF(E$2:$E7949,E7949)</f>
        <v>952</v>
      </c>
      <c r="N7949" s="13"/>
      <c r="O7949" t="str">
        <f t="shared" si="296"/>
        <v/>
      </c>
    </row>
    <row r="7950" spans="1:15" hidden="1">
      <c r="A7950" s="41" t="s">
        <v>99</v>
      </c>
      <c r="B7950" s="46">
        <v>45789</v>
      </c>
      <c r="C7950" s="8" t="s">
        <v>13</v>
      </c>
      <c r="D7950" s="8" t="s">
        <v>90</v>
      </c>
      <c r="E7950" s="8" t="s">
        <v>90</v>
      </c>
      <c r="F7950" s="9">
        <f t="shared" si="300"/>
        <v>-1800000</v>
      </c>
      <c r="G7950" s="9">
        <v>-18</v>
      </c>
      <c r="H7950" s="10">
        <v>-1950822</v>
      </c>
      <c r="I7950" s="11">
        <f t="shared" si="297"/>
        <v>8782783124.7036438</v>
      </c>
      <c r="J7950" s="11">
        <f t="shared" si="298"/>
        <v>86061</v>
      </c>
      <c r="K7950" s="11">
        <f t="shared" si="299"/>
        <v>102052.9987416326</v>
      </c>
      <c r="L7950" s="12">
        <f t="shared" si="301"/>
        <v>113868.02265061322</v>
      </c>
      <c r="M7950" s="11">
        <f>COUNTIF(E$2:$E7950,E7950)</f>
        <v>953</v>
      </c>
      <c r="N7950" s="13"/>
      <c r="O7950" t="str">
        <f t="shared" si="296"/>
        <v/>
      </c>
    </row>
    <row r="7951" spans="1:15" hidden="1">
      <c r="A7951" s="41" t="s">
        <v>99</v>
      </c>
      <c r="B7951" s="46">
        <v>45789</v>
      </c>
      <c r="C7951" s="8" t="s">
        <v>13</v>
      </c>
      <c r="D7951" s="8" t="s">
        <v>90</v>
      </c>
      <c r="E7951" s="8" t="s">
        <v>90</v>
      </c>
      <c r="F7951" s="9">
        <f t="shared" si="300"/>
        <v>-1800000</v>
      </c>
      <c r="G7951" s="9">
        <v>-18</v>
      </c>
      <c r="H7951" s="10">
        <v>-1950822</v>
      </c>
      <c r="I7951" s="11">
        <f t="shared" si="297"/>
        <v>8780946170.7262936</v>
      </c>
      <c r="J7951" s="11">
        <f t="shared" si="298"/>
        <v>86043</v>
      </c>
      <c r="K7951" s="11">
        <f t="shared" si="299"/>
        <v>102052.9987416326</v>
      </c>
      <c r="L7951" s="12">
        <f t="shared" si="301"/>
        <v>113868.02265061322</v>
      </c>
      <c r="M7951" s="11">
        <f>COUNTIF(E$2:$E7951,E7951)</f>
        <v>954</v>
      </c>
      <c r="N7951" s="13"/>
      <c r="O7951" t="str">
        <f t="shared" si="296"/>
        <v/>
      </c>
    </row>
    <row r="7952" spans="1:15" hidden="1">
      <c r="A7952" s="41" t="s">
        <v>99</v>
      </c>
      <c r="B7952" s="46">
        <v>45789</v>
      </c>
      <c r="C7952" s="8" t="s">
        <v>13</v>
      </c>
      <c r="D7952" s="8" t="s">
        <v>90</v>
      </c>
      <c r="E7952" s="8" t="s">
        <v>90</v>
      </c>
      <c r="F7952" s="9">
        <f t="shared" si="300"/>
        <v>-1800000</v>
      </c>
      <c r="G7952" s="9">
        <v>-18</v>
      </c>
      <c r="H7952" s="10">
        <v>-1950822</v>
      </c>
      <c r="I7952" s="11">
        <f t="shared" si="297"/>
        <v>8779109216.7489433</v>
      </c>
      <c r="J7952" s="11">
        <f t="shared" si="298"/>
        <v>86025</v>
      </c>
      <c r="K7952" s="11">
        <f t="shared" si="299"/>
        <v>102052.9987416326</v>
      </c>
      <c r="L7952" s="12">
        <f t="shared" si="301"/>
        <v>113868.02265061322</v>
      </c>
      <c r="M7952" s="11">
        <f>COUNTIF(E$2:$E7952,E7952)</f>
        <v>955</v>
      </c>
      <c r="N7952" s="13"/>
      <c r="O7952" t="str">
        <f t="shared" ref="O7952:O8015" si="302">IF(M7952=_xlfn.MAXIFS(M:M,D:D,D7952),"X","")</f>
        <v/>
      </c>
    </row>
    <row r="7953" spans="1:15" hidden="1">
      <c r="A7953" s="41" t="s">
        <v>99</v>
      </c>
      <c r="B7953" s="46">
        <v>45789</v>
      </c>
      <c r="C7953" s="8" t="s">
        <v>13</v>
      </c>
      <c r="D7953" s="8" t="s">
        <v>90</v>
      </c>
      <c r="E7953" s="8" t="s">
        <v>90</v>
      </c>
      <c r="F7953" s="9">
        <f t="shared" si="300"/>
        <v>-900000</v>
      </c>
      <c r="G7953" s="9">
        <v>-9</v>
      </c>
      <c r="H7953" s="10">
        <v>-975411</v>
      </c>
      <c r="I7953" s="11">
        <f t="shared" si="297"/>
        <v>8778190739.7602692</v>
      </c>
      <c r="J7953" s="11">
        <f t="shared" si="298"/>
        <v>86016</v>
      </c>
      <c r="K7953" s="11">
        <f t="shared" si="299"/>
        <v>102052.9987416326</v>
      </c>
      <c r="L7953" s="12">
        <f t="shared" si="301"/>
        <v>56934.011325306608</v>
      </c>
      <c r="M7953" s="11">
        <f>COUNTIF(E$2:$E7953,E7953)</f>
        <v>956</v>
      </c>
      <c r="N7953" s="13"/>
      <c r="O7953" t="str">
        <f t="shared" si="302"/>
        <v/>
      </c>
    </row>
    <row r="7954" spans="1:15" hidden="1">
      <c r="A7954" s="41" t="s">
        <v>99</v>
      </c>
      <c r="B7954" s="46">
        <v>45789</v>
      </c>
      <c r="C7954" s="8" t="s">
        <v>13</v>
      </c>
      <c r="D7954" s="8" t="s">
        <v>14</v>
      </c>
      <c r="E7954" s="8" t="s">
        <v>14</v>
      </c>
      <c r="F7954" s="9">
        <f t="shared" si="300"/>
        <v>-1800000</v>
      </c>
      <c r="G7954" s="9">
        <v>-18</v>
      </c>
      <c r="H7954" s="10">
        <v>-1926486</v>
      </c>
      <c r="I7954" s="11">
        <f t="shared" si="297"/>
        <v>20126195110.867523</v>
      </c>
      <c r="J7954" s="11">
        <f t="shared" si="298"/>
        <v>199617</v>
      </c>
      <c r="K7954" s="11">
        <f t="shared" si="299"/>
        <v>100824.0536170142</v>
      </c>
      <c r="L7954" s="12">
        <f t="shared" si="301"/>
        <v>111653.03489374439</v>
      </c>
      <c r="M7954" s="11">
        <f>COUNTIF(E$2:$E7954,E7954)</f>
        <v>1083</v>
      </c>
      <c r="N7954" s="13"/>
      <c r="O7954" t="str">
        <f t="shared" si="302"/>
        <v/>
      </c>
    </row>
    <row r="7955" spans="1:15" hidden="1">
      <c r="A7955" s="41" t="s">
        <v>99</v>
      </c>
      <c r="B7955" s="46">
        <v>45789</v>
      </c>
      <c r="C7955" s="8" t="s">
        <v>13</v>
      </c>
      <c r="D7955" s="8" t="s">
        <v>14</v>
      </c>
      <c r="E7955" s="8" t="s">
        <v>14</v>
      </c>
      <c r="F7955" s="9">
        <f t="shared" si="300"/>
        <v>-8400000</v>
      </c>
      <c r="G7955" s="9">
        <v>-84</v>
      </c>
      <c r="H7955" s="10">
        <v>-8990268</v>
      </c>
      <c r="I7955" s="11">
        <f t="shared" si="297"/>
        <v>20117725890.363693</v>
      </c>
      <c r="J7955" s="11">
        <f t="shared" si="298"/>
        <v>199533</v>
      </c>
      <c r="K7955" s="11">
        <f t="shared" si="299"/>
        <v>100824.0536170142</v>
      </c>
      <c r="L7955" s="12">
        <f t="shared" si="301"/>
        <v>521047.49617080763</v>
      </c>
      <c r="M7955" s="11">
        <f>COUNTIF(E$2:$E7955,E7955)</f>
        <v>1084</v>
      </c>
      <c r="N7955" s="13"/>
      <c r="O7955" t="str">
        <f t="shared" si="302"/>
        <v/>
      </c>
    </row>
    <row r="7956" spans="1:15" hidden="1">
      <c r="A7956" s="41" t="s">
        <v>99</v>
      </c>
      <c r="B7956" s="46">
        <v>45789</v>
      </c>
      <c r="C7956" s="8" t="s">
        <v>13</v>
      </c>
      <c r="D7956" s="8" t="s">
        <v>90</v>
      </c>
      <c r="E7956" s="8" t="s">
        <v>90</v>
      </c>
      <c r="F7956" s="9">
        <f t="shared" si="300"/>
        <v>-28800000</v>
      </c>
      <c r="G7956" s="9">
        <v>-288</v>
      </c>
      <c r="H7956" s="10">
        <v>-31213152</v>
      </c>
      <c r="I7956" s="11">
        <f t="shared" si="297"/>
        <v>8748799476.1226788</v>
      </c>
      <c r="J7956" s="11">
        <f t="shared" si="298"/>
        <v>85728</v>
      </c>
      <c r="K7956" s="11">
        <f t="shared" si="299"/>
        <v>102052.9987416326</v>
      </c>
      <c r="L7956" s="12">
        <f t="shared" si="301"/>
        <v>1821888.3624098115</v>
      </c>
      <c r="M7956" s="11">
        <f>COUNTIF(E$2:$E7956,E7956)</f>
        <v>957</v>
      </c>
      <c r="N7956" s="13"/>
      <c r="O7956" t="str">
        <f t="shared" si="302"/>
        <v/>
      </c>
    </row>
    <row r="7957" spans="1:15" hidden="1">
      <c r="A7957" s="41" t="s">
        <v>99</v>
      </c>
      <c r="B7957" s="46">
        <v>45789</v>
      </c>
      <c r="C7957" s="8" t="s">
        <v>13</v>
      </c>
      <c r="D7957" s="8" t="s">
        <v>90</v>
      </c>
      <c r="E7957" s="8" t="s">
        <v>90</v>
      </c>
      <c r="F7957" s="9">
        <f t="shared" si="300"/>
        <v>-4600000</v>
      </c>
      <c r="G7957" s="9">
        <v>-46</v>
      </c>
      <c r="H7957" s="10">
        <v>-4985434</v>
      </c>
      <c r="I7957" s="11">
        <f t="shared" si="297"/>
        <v>8744105038.180563</v>
      </c>
      <c r="J7957" s="11">
        <f t="shared" si="298"/>
        <v>85682</v>
      </c>
      <c r="K7957" s="11">
        <f t="shared" si="299"/>
        <v>102052.9987416326</v>
      </c>
      <c r="L7957" s="12">
        <f t="shared" si="301"/>
        <v>290996.0578848999</v>
      </c>
      <c r="M7957" s="11">
        <f>COUNTIF(E$2:$E7957,E7957)</f>
        <v>958</v>
      </c>
      <c r="N7957" s="13"/>
      <c r="O7957" t="str">
        <f t="shared" si="302"/>
        <v/>
      </c>
    </row>
    <row r="7958" spans="1:15" hidden="1">
      <c r="A7958" s="41" t="s">
        <v>99</v>
      </c>
      <c r="B7958" s="46">
        <v>45789</v>
      </c>
      <c r="C7958" s="8" t="s">
        <v>13</v>
      </c>
      <c r="D7958" s="8" t="s">
        <v>90</v>
      </c>
      <c r="E7958" s="8" t="s">
        <v>90</v>
      </c>
      <c r="F7958" s="9">
        <f t="shared" si="300"/>
        <v>-128100000</v>
      </c>
      <c r="G7958" s="9">
        <v>-1281</v>
      </c>
      <c r="H7958" s="10">
        <v>-138833499</v>
      </c>
      <c r="I7958" s="11">
        <f t="shared" si="297"/>
        <v>8613375146.792532</v>
      </c>
      <c r="J7958" s="11">
        <f t="shared" si="298"/>
        <v>84401</v>
      </c>
      <c r="K7958" s="11">
        <f t="shared" si="299"/>
        <v>102052.9987416326</v>
      </c>
      <c r="L7958" s="12">
        <f t="shared" si="301"/>
        <v>8103607.6119686365</v>
      </c>
      <c r="M7958" s="11">
        <f>COUNTIF(E$2:$E7958,E7958)</f>
        <v>959</v>
      </c>
      <c r="N7958" s="13"/>
      <c r="O7958" t="str">
        <f t="shared" si="302"/>
        <v/>
      </c>
    </row>
    <row r="7959" spans="1:15" hidden="1">
      <c r="A7959" s="41" t="s">
        <v>99</v>
      </c>
      <c r="B7959" s="46">
        <v>45789</v>
      </c>
      <c r="C7959" s="8" t="s">
        <v>13</v>
      </c>
      <c r="D7959" s="8" t="s">
        <v>46</v>
      </c>
      <c r="E7959" s="8" t="s">
        <v>46</v>
      </c>
      <c r="F7959" s="9">
        <f t="shared" si="300"/>
        <v>4500000</v>
      </c>
      <c r="G7959" s="9">
        <v>45</v>
      </c>
      <c r="H7959" s="10">
        <v>4975335</v>
      </c>
      <c r="I7959" s="11">
        <f t="shared" si="297"/>
        <v>4752517572.515729</v>
      </c>
      <c r="J7959" s="11">
        <f t="shared" si="298"/>
        <v>43634</v>
      </c>
      <c r="K7959" s="11">
        <f t="shared" si="299"/>
        <v>108917.76074885935</v>
      </c>
      <c r="L7959" s="12">
        <f t="shared" si="301"/>
        <v>0</v>
      </c>
      <c r="M7959" s="11">
        <f>COUNTIF(E$2:$E7959,E7959)</f>
        <v>2817</v>
      </c>
      <c r="N7959" s="13"/>
      <c r="O7959" t="str">
        <f t="shared" si="302"/>
        <v/>
      </c>
    </row>
    <row r="7960" spans="1:15" hidden="1">
      <c r="A7960" s="41" t="s">
        <v>99</v>
      </c>
      <c r="B7960" s="46">
        <v>45789</v>
      </c>
      <c r="C7960" s="8" t="s">
        <v>13</v>
      </c>
      <c r="D7960" s="8" t="s">
        <v>90</v>
      </c>
      <c r="E7960" s="8" t="s">
        <v>90</v>
      </c>
      <c r="F7960" s="9">
        <f t="shared" si="300"/>
        <v>-900000</v>
      </c>
      <c r="G7960" s="9">
        <v>-9</v>
      </c>
      <c r="H7960" s="10">
        <v>-975411</v>
      </c>
      <c r="I7960" s="11">
        <f t="shared" si="297"/>
        <v>8612456669.8038578</v>
      </c>
      <c r="J7960" s="11">
        <f t="shared" si="298"/>
        <v>84392</v>
      </c>
      <c r="K7960" s="11">
        <f t="shared" si="299"/>
        <v>102052.9987416326</v>
      </c>
      <c r="L7960" s="12">
        <f t="shared" si="301"/>
        <v>56934.011325306608</v>
      </c>
      <c r="M7960" s="11">
        <f>COUNTIF(E$2:$E7960,E7960)</f>
        <v>960</v>
      </c>
      <c r="N7960" s="13"/>
      <c r="O7960" t="str">
        <f t="shared" si="302"/>
        <v/>
      </c>
    </row>
    <row r="7961" spans="1:15" hidden="1">
      <c r="A7961" s="41" t="s">
        <v>99</v>
      </c>
      <c r="B7961" s="46">
        <v>45789</v>
      </c>
      <c r="C7961" s="8" t="s">
        <v>13</v>
      </c>
      <c r="D7961" s="8" t="s">
        <v>90</v>
      </c>
      <c r="E7961" s="8" t="s">
        <v>90</v>
      </c>
      <c r="F7961" s="9">
        <f t="shared" si="300"/>
        <v>-20200000</v>
      </c>
      <c r="G7961" s="9">
        <v>-202</v>
      </c>
      <c r="H7961" s="10">
        <v>-21892558</v>
      </c>
      <c r="I7961" s="11">
        <f t="shared" si="297"/>
        <v>8591841964.0580482</v>
      </c>
      <c r="J7961" s="11">
        <f t="shared" si="298"/>
        <v>84190</v>
      </c>
      <c r="K7961" s="11">
        <f t="shared" si="299"/>
        <v>102052.9987416326</v>
      </c>
      <c r="L7961" s="12">
        <f t="shared" si="301"/>
        <v>1277852.254190214</v>
      </c>
      <c r="M7961" s="11">
        <f>COUNTIF(E$2:$E7961,E7961)</f>
        <v>961</v>
      </c>
      <c r="N7961" s="13"/>
      <c r="O7961" t="str">
        <f t="shared" si="302"/>
        <v/>
      </c>
    </row>
    <row r="7962" spans="1:15" hidden="1">
      <c r="A7962" s="41" t="s">
        <v>99</v>
      </c>
      <c r="B7962" s="46">
        <v>45789</v>
      </c>
      <c r="C7962" s="8" t="s">
        <v>13</v>
      </c>
      <c r="D7962" s="8" t="s">
        <v>90</v>
      </c>
      <c r="E7962" s="8" t="s">
        <v>90</v>
      </c>
      <c r="F7962" s="9">
        <f t="shared" si="300"/>
        <v>-10200000</v>
      </c>
      <c r="G7962" s="9">
        <v>-102</v>
      </c>
      <c r="H7962" s="10">
        <v>-11054658</v>
      </c>
      <c r="I7962" s="11">
        <f t="shared" si="297"/>
        <v>8581432558.1864014</v>
      </c>
      <c r="J7962" s="11">
        <f t="shared" si="298"/>
        <v>84088</v>
      </c>
      <c r="K7962" s="11">
        <f t="shared" si="299"/>
        <v>102052.9987416326</v>
      </c>
      <c r="L7962" s="12">
        <f t="shared" si="301"/>
        <v>645252.12835347466</v>
      </c>
      <c r="M7962" s="11">
        <f>COUNTIF(E$2:$E7962,E7962)</f>
        <v>962</v>
      </c>
      <c r="N7962" s="13"/>
      <c r="O7962" t="str">
        <f t="shared" si="302"/>
        <v/>
      </c>
    </row>
    <row r="7963" spans="1:15" hidden="1">
      <c r="A7963" s="41" t="s">
        <v>99</v>
      </c>
      <c r="B7963" s="46">
        <v>45789</v>
      </c>
      <c r="C7963" s="8" t="s">
        <v>13</v>
      </c>
      <c r="D7963" s="8" t="s">
        <v>90</v>
      </c>
      <c r="E7963" s="8" t="s">
        <v>90</v>
      </c>
      <c r="F7963" s="9">
        <f t="shared" si="300"/>
        <v>-27600000</v>
      </c>
      <c r="G7963" s="9">
        <v>-276</v>
      </c>
      <c r="H7963" s="10">
        <v>-29912604</v>
      </c>
      <c r="I7963" s="11">
        <f t="shared" si="297"/>
        <v>8553265930.5337105</v>
      </c>
      <c r="J7963" s="11">
        <f t="shared" si="298"/>
        <v>83812</v>
      </c>
      <c r="K7963" s="11">
        <f t="shared" si="299"/>
        <v>102052.9987416326</v>
      </c>
      <c r="L7963" s="12">
        <f t="shared" si="301"/>
        <v>1745976.3473094031</v>
      </c>
      <c r="M7963" s="11">
        <f>COUNTIF(E$2:$E7963,E7963)</f>
        <v>963</v>
      </c>
      <c r="N7963" s="13"/>
      <c r="O7963" t="str">
        <f t="shared" si="302"/>
        <v/>
      </c>
    </row>
    <row r="7964" spans="1:15" hidden="1">
      <c r="A7964" s="41" t="s">
        <v>99</v>
      </c>
      <c r="B7964" s="46">
        <v>45789</v>
      </c>
      <c r="C7964" s="8" t="s">
        <v>13</v>
      </c>
      <c r="D7964" s="8" t="s">
        <v>90</v>
      </c>
      <c r="E7964" s="8" t="s">
        <v>90</v>
      </c>
      <c r="F7964" s="9">
        <f t="shared" si="300"/>
        <v>-6000000</v>
      </c>
      <c r="G7964" s="9">
        <v>-60</v>
      </c>
      <c r="H7964" s="10">
        <v>-6502740</v>
      </c>
      <c r="I7964" s="11">
        <f t="shared" si="297"/>
        <v>8547142750.6092129</v>
      </c>
      <c r="J7964" s="11">
        <f t="shared" si="298"/>
        <v>83752</v>
      </c>
      <c r="K7964" s="11">
        <f t="shared" si="299"/>
        <v>102052.9987416326</v>
      </c>
      <c r="L7964" s="12">
        <f t="shared" si="301"/>
        <v>379560.07550204359</v>
      </c>
      <c r="M7964" s="11">
        <f>COUNTIF(E$2:$E7964,E7964)</f>
        <v>964</v>
      </c>
      <c r="N7964" s="13"/>
      <c r="O7964" t="str">
        <f t="shared" si="302"/>
        <v/>
      </c>
    </row>
    <row r="7965" spans="1:15" hidden="1">
      <c r="A7965" s="41" t="s">
        <v>99</v>
      </c>
      <c r="B7965" s="46">
        <v>45789</v>
      </c>
      <c r="C7965" s="8" t="s">
        <v>13</v>
      </c>
      <c r="D7965" s="8" t="s">
        <v>90</v>
      </c>
      <c r="E7965" s="8" t="s">
        <v>90</v>
      </c>
      <c r="F7965" s="9">
        <f t="shared" si="300"/>
        <v>-900000</v>
      </c>
      <c r="G7965" s="9">
        <v>-9</v>
      </c>
      <c r="H7965" s="10">
        <v>-975411</v>
      </c>
      <c r="I7965" s="11">
        <f t="shared" si="297"/>
        <v>8546224273.6205378</v>
      </c>
      <c r="J7965" s="11">
        <f t="shared" si="298"/>
        <v>83743</v>
      </c>
      <c r="K7965" s="11">
        <f t="shared" si="299"/>
        <v>102052.9987416326</v>
      </c>
      <c r="L7965" s="12">
        <f t="shared" si="301"/>
        <v>56934.011325306608</v>
      </c>
      <c r="M7965" s="11">
        <f>COUNTIF(E$2:$E7965,E7965)</f>
        <v>965</v>
      </c>
      <c r="N7965" s="13"/>
      <c r="O7965" t="str">
        <f t="shared" si="302"/>
        <v/>
      </c>
    </row>
    <row r="7966" spans="1:15" hidden="1">
      <c r="A7966" s="41" t="s">
        <v>99</v>
      </c>
      <c r="B7966" s="46">
        <v>45789</v>
      </c>
      <c r="C7966" s="8" t="s">
        <v>13</v>
      </c>
      <c r="D7966" s="8" t="s">
        <v>90</v>
      </c>
      <c r="E7966" s="8" t="s">
        <v>90</v>
      </c>
      <c r="F7966" s="9">
        <f t="shared" si="300"/>
        <v>-900000</v>
      </c>
      <c r="G7966" s="9">
        <v>-9</v>
      </c>
      <c r="H7966" s="10">
        <v>-975411</v>
      </c>
      <c r="I7966" s="11">
        <f t="shared" si="297"/>
        <v>8545305796.6318626</v>
      </c>
      <c r="J7966" s="11">
        <f t="shared" si="298"/>
        <v>83734</v>
      </c>
      <c r="K7966" s="11">
        <f t="shared" si="299"/>
        <v>102052.9987416326</v>
      </c>
      <c r="L7966" s="12">
        <f t="shared" si="301"/>
        <v>56934.011325306608</v>
      </c>
      <c r="M7966" s="11">
        <f>COUNTIF(E$2:$E7966,E7966)</f>
        <v>966</v>
      </c>
      <c r="N7966" s="13"/>
      <c r="O7966" t="str">
        <f t="shared" si="302"/>
        <v/>
      </c>
    </row>
    <row r="7967" spans="1:15" hidden="1">
      <c r="A7967" s="41" t="s">
        <v>99</v>
      </c>
      <c r="B7967" s="46">
        <v>45789</v>
      </c>
      <c r="C7967" s="8" t="s">
        <v>13</v>
      </c>
      <c r="D7967" s="8" t="s">
        <v>90</v>
      </c>
      <c r="E7967" s="8" t="s">
        <v>90</v>
      </c>
      <c r="F7967" s="9">
        <f t="shared" si="300"/>
        <v>-4500000</v>
      </c>
      <c r="G7967" s="9">
        <v>-45</v>
      </c>
      <c r="H7967" s="10">
        <v>-4877055</v>
      </c>
      <c r="I7967" s="11">
        <f t="shared" si="297"/>
        <v>8540713411.688489</v>
      </c>
      <c r="J7967" s="11">
        <f t="shared" si="298"/>
        <v>83689</v>
      </c>
      <c r="K7967" s="11">
        <f t="shared" si="299"/>
        <v>102052.9987416326</v>
      </c>
      <c r="L7967" s="12">
        <f t="shared" si="301"/>
        <v>284670.05662653316</v>
      </c>
      <c r="M7967" s="11">
        <f>COUNTIF(E$2:$E7967,E7967)</f>
        <v>967</v>
      </c>
      <c r="N7967" s="13"/>
      <c r="O7967" t="str">
        <f t="shared" si="302"/>
        <v/>
      </c>
    </row>
    <row r="7968" spans="1:15" hidden="1">
      <c r="A7968" s="41" t="s">
        <v>99</v>
      </c>
      <c r="B7968" s="46">
        <v>45789</v>
      </c>
      <c r="C7968" s="8" t="s">
        <v>13</v>
      </c>
      <c r="D7968" s="8" t="s">
        <v>14</v>
      </c>
      <c r="E7968" s="8" t="s">
        <v>14</v>
      </c>
      <c r="F7968" s="9">
        <f t="shared" si="300"/>
        <v>4700000</v>
      </c>
      <c r="G7968" s="9">
        <v>47</v>
      </c>
      <c r="H7968" s="10">
        <v>5040374</v>
      </c>
      <c r="I7968" s="11">
        <f t="shared" si="297"/>
        <v>20122766264.363693</v>
      </c>
      <c r="J7968" s="11">
        <f t="shared" si="298"/>
        <v>199580</v>
      </c>
      <c r="K7968" s="11">
        <f t="shared" si="299"/>
        <v>100825.56500833597</v>
      </c>
      <c r="L7968" s="12">
        <f t="shared" si="301"/>
        <v>0</v>
      </c>
      <c r="M7968" s="11">
        <f>COUNTIF(E$2:$E7968,E7968)</f>
        <v>1085</v>
      </c>
      <c r="N7968" s="13"/>
      <c r="O7968" t="str">
        <f t="shared" si="302"/>
        <v/>
      </c>
    </row>
    <row r="7969" spans="1:15" hidden="1">
      <c r="A7969" s="41" t="s">
        <v>99</v>
      </c>
      <c r="B7969" s="46">
        <v>45789</v>
      </c>
      <c r="C7969" s="8" t="s">
        <v>13</v>
      </c>
      <c r="D7969" s="8" t="s">
        <v>90</v>
      </c>
      <c r="E7969" s="8" t="s">
        <v>90</v>
      </c>
      <c r="F7969" s="9">
        <f t="shared" si="300"/>
        <v>-2700000</v>
      </c>
      <c r="G7969" s="9">
        <v>-27</v>
      </c>
      <c r="H7969" s="10">
        <v>-2926233</v>
      </c>
      <c r="I7969" s="11">
        <f t="shared" si="297"/>
        <v>8537957980.7224646</v>
      </c>
      <c r="J7969" s="11">
        <f t="shared" si="298"/>
        <v>83662</v>
      </c>
      <c r="K7969" s="11">
        <f t="shared" si="299"/>
        <v>102052.9987416326</v>
      </c>
      <c r="L7969" s="12">
        <f t="shared" si="301"/>
        <v>170802.03397591971</v>
      </c>
      <c r="M7969" s="11">
        <f>COUNTIF(E$2:$E7969,E7969)</f>
        <v>968</v>
      </c>
      <c r="N7969" s="13"/>
      <c r="O7969" t="str">
        <f t="shared" si="302"/>
        <v/>
      </c>
    </row>
    <row r="7970" spans="1:15" hidden="1">
      <c r="A7970" s="41" t="s">
        <v>99</v>
      </c>
      <c r="B7970" s="46">
        <v>45789</v>
      </c>
      <c r="C7970" s="8" t="s">
        <v>13</v>
      </c>
      <c r="D7970" s="8" t="s">
        <v>90</v>
      </c>
      <c r="E7970" s="8" t="s">
        <v>90</v>
      </c>
      <c r="F7970" s="9">
        <f t="shared" si="300"/>
        <v>-11800000</v>
      </c>
      <c r="G7970" s="9">
        <v>-118</v>
      </c>
      <c r="H7970" s="10">
        <v>-12788722</v>
      </c>
      <c r="I7970" s="11">
        <f t="shared" si="297"/>
        <v>8525915726.8709517</v>
      </c>
      <c r="J7970" s="11">
        <f t="shared" si="298"/>
        <v>83544</v>
      </c>
      <c r="K7970" s="11">
        <f t="shared" si="299"/>
        <v>102052.9987416326</v>
      </c>
      <c r="L7970" s="12">
        <f t="shared" si="301"/>
        <v>746468.14848735183</v>
      </c>
      <c r="M7970" s="11">
        <f>COUNTIF(E$2:$E7970,E7970)</f>
        <v>969</v>
      </c>
      <c r="N7970" s="13"/>
      <c r="O7970" t="str">
        <f t="shared" si="302"/>
        <v/>
      </c>
    </row>
    <row r="7971" spans="1:15" hidden="1">
      <c r="A7971" s="41" t="s">
        <v>99</v>
      </c>
      <c r="B7971" s="46">
        <v>45789</v>
      </c>
      <c r="C7971" s="8" t="s">
        <v>13</v>
      </c>
      <c r="D7971" s="8" t="s">
        <v>14</v>
      </c>
      <c r="E7971" s="8" t="s">
        <v>14</v>
      </c>
      <c r="F7971" s="9">
        <f t="shared" si="300"/>
        <v>800000</v>
      </c>
      <c r="G7971" s="9">
        <v>8</v>
      </c>
      <c r="H7971" s="10">
        <v>851672</v>
      </c>
      <c r="I7971" s="11">
        <f t="shared" si="297"/>
        <v>20123617936.363693</v>
      </c>
      <c r="J7971" s="11">
        <f t="shared" si="298"/>
        <v>199588</v>
      </c>
      <c r="K7971" s="11">
        <f t="shared" si="299"/>
        <v>100825.7908108889</v>
      </c>
      <c r="L7971" s="12">
        <f t="shared" si="301"/>
        <v>0</v>
      </c>
      <c r="M7971" s="11">
        <f>COUNTIF(E$2:$E7971,E7971)</f>
        <v>1086</v>
      </c>
      <c r="N7971" s="13"/>
      <c r="O7971" t="str">
        <f t="shared" si="302"/>
        <v/>
      </c>
    </row>
    <row r="7972" spans="1:15" hidden="1">
      <c r="A7972" s="41" t="s">
        <v>99</v>
      </c>
      <c r="B7972" s="46">
        <v>45789</v>
      </c>
      <c r="C7972" s="8" t="s">
        <v>13</v>
      </c>
      <c r="D7972" s="8" t="s">
        <v>90</v>
      </c>
      <c r="E7972" s="8" t="s">
        <v>90</v>
      </c>
      <c r="F7972" s="9">
        <f t="shared" si="300"/>
        <v>-900000</v>
      </c>
      <c r="G7972" s="9">
        <v>-9</v>
      </c>
      <c r="H7972" s="10">
        <v>-975411</v>
      </c>
      <c r="I7972" s="11">
        <f t="shared" si="297"/>
        <v>8524997249.8822765</v>
      </c>
      <c r="J7972" s="11">
        <f t="shared" si="298"/>
        <v>83535</v>
      </c>
      <c r="K7972" s="11">
        <f t="shared" si="299"/>
        <v>102052.9987416326</v>
      </c>
      <c r="L7972" s="12">
        <f t="shared" si="301"/>
        <v>56934.011325306608</v>
      </c>
      <c r="M7972" s="11">
        <f>COUNTIF(E$2:$E7972,E7972)</f>
        <v>970</v>
      </c>
      <c r="N7972" s="13"/>
      <c r="O7972" t="str">
        <f t="shared" si="302"/>
        <v/>
      </c>
    </row>
    <row r="7973" spans="1:15" hidden="1">
      <c r="A7973" s="41" t="s">
        <v>99</v>
      </c>
      <c r="B7973" s="46">
        <v>45789</v>
      </c>
      <c r="C7973" s="8" t="s">
        <v>13</v>
      </c>
      <c r="D7973" s="8" t="s">
        <v>14</v>
      </c>
      <c r="E7973" s="8" t="s">
        <v>14</v>
      </c>
      <c r="F7973" s="9">
        <f t="shared" si="300"/>
        <v>-1800000</v>
      </c>
      <c r="G7973" s="9">
        <v>-18</v>
      </c>
      <c r="H7973" s="10">
        <v>-1926486</v>
      </c>
      <c r="I7973" s="11">
        <f t="shared" si="297"/>
        <v>20121803072.129097</v>
      </c>
      <c r="J7973" s="11">
        <f t="shared" si="298"/>
        <v>199570</v>
      </c>
      <c r="K7973" s="11">
        <f t="shared" si="299"/>
        <v>100825.7908108889</v>
      </c>
      <c r="L7973" s="12">
        <f t="shared" si="301"/>
        <v>111621.76540399995</v>
      </c>
      <c r="M7973" s="11">
        <f>COUNTIF(E$2:$E7973,E7973)</f>
        <v>1087</v>
      </c>
      <c r="N7973" s="13"/>
      <c r="O7973" t="str">
        <f t="shared" si="302"/>
        <v/>
      </c>
    </row>
    <row r="7974" spans="1:15" hidden="1">
      <c r="A7974" s="41" t="s">
        <v>99</v>
      </c>
      <c r="B7974" s="46">
        <v>45789</v>
      </c>
      <c r="C7974" s="8" t="s">
        <v>13</v>
      </c>
      <c r="D7974" s="8" t="s">
        <v>90</v>
      </c>
      <c r="E7974" s="8" t="s">
        <v>90</v>
      </c>
      <c r="F7974" s="9">
        <f t="shared" si="300"/>
        <v>-46100000</v>
      </c>
      <c r="G7974" s="9">
        <v>-461</v>
      </c>
      <c r="H7974" s="10">
        <v>-49962719</v>
      </c>
      <c r="I7974" s="11">
        <f t="shared" si="297"/>
        <v>8477950817.4623842</v>
      </c>
      <c r="J7974" s="11">
        <f t="shared" si="298"/>
        <v>83074</v>
      </c>
      <c r="K7974" s="11">
        <f t="shared" si="299"/>
        <v>102052.9987416326</v>
      </c>
      <c r="L7974" s="12">
        <f t="shared" si="301"/>
        <v>2916286.5801073685</v>
      </c>
      <c r="M7974" s="11">
        <f>COUNTIF(E$2:$E7974,E7974)</f>
        <v>971</v>
      </c>
      <c r="N7974" s="13"/>
      <c r="O7974" t="str">
        <f t="shared" si="302"/>
        <v/>
      </c>
    </row>
    <row r="7975" spans="1:15" hidden="1">
      <c r="A7975" s="41" t="s">
        <v>99</v>
      </c>
      <c r="B7975" s="46">
        <v>45790</v>
      </c>
      <c r="C7975" s="8" t="s">
        <v>13</v>
      </c>
      <c r="D7975" s="8" t="s">
        <v>15</v>
      </c>
      <c r="E7975" s="8" t="s">
        <v>15</v>
      </c>
      <c r="F7975" s="9">
        <f t="shared" si="300"/>
        <v>23200000</v>
      </c>
      <c r="G7975" s="9">
        <v>232</v>
      </c>
      <c r="H7975" s="10">
        <v>25287304</v>
      </c>
      <c r="I7975" s="11">
        <f t="shared" ref="I7975:I8038" si="303">IF(H7975&gt;=0,IF(M7975=1,H7975,SUMIFS(I:I,E:E,E7975,M:M,M7975-1)+H7975),SUMIFS(I:I,E:E,E7975,M:M,M7975-1)+K7975*G7975)</f>
        <v>17940471210.739105</v>
      </c>
      <c r="J7975" s="11">
        <f t="shared" ref="J7975:J8038" si="304">IF(M7975=1,G7975,SUMIFS($J:$J,$E:$E,E7975,$M:$M,M7975-1)+G7975)</f>
        <v>167162</v>
      </c>
      <c r="K7975" s="11">
        <f t="shared" ref="K7975:K8038" si="305">IF(H7975&gt;=0,I7975/J7975,SUMIFS($K:$K,$E:$E,E7975,$M:$M,M7975-1))</f>
        <v>107323.86075028479</v>
      </c>
      <c r="L7975" s="12">
        <f t="shared" si="301"/>
        <v>0</v>
      </c>
      <c r="M7975" s="11">
        <f>COUNTIF(E$2:$E7975,E7975)</f>
        <v>3080</v>
      </c>
      <c r="N7975" s="13"/>
      <c r="O7975" t="str">
        <f t="shared" si="302"/>
        <v/>
      </c>
    </row>
    <row r="7976" spans="1:15" hidden="1">
      <c r="A7976" s="41" t="s">
        <v>99</v>
      </c>
      <c r="B7976" s="46">
        <v>45790</v>
      </c>
      <c r="C7976" s="8" t="s">
        <v>13</v>
      </c>
      <c r="D7976" s="8" t="s">
        <v>15</v>
      </c>
      <c r="E7976" s="8" t="s">
        <v>15</v>
      </c>
      <c r="F7976" s="9">
        <f t="shared" ref="F7976:F8039" si="306">100000*G7976</f>
        <v>27800000</v>
      </c>
      <c r="G7976" s="9">
        <v>278</v>
      </c>
      <c r="H7976" s="10">
        <v>30301166</v>
      </c>
      <c r="I7976" s="11">
        <f t="shared" si="303"/>
        <v>17970772376.739105</v>
      </c>
      <c r="J7976" s="11">
        <f t="shared" si="304"/>
        <v>167440</v>
      </c>
      <c r="K7976" s="11">
        <f t="shared" si="305"/>
        <v>107326.63865706585</v>
      </c>
      <c r="L7976" s="12">
        <f t="shared" ref="L7976:L8039" si="307">IF(G7976&lt;0,K7976*G7976-H7976,0)</f>
        <v>0</v>
      </c>
      <c r="M7976" s="11">
        <f>COUNTIF(E$2:$E7976,E7976)</f>
        <v>3081</v>
      </c>
      <c r="N7976" s="13"/>
      <c r="O7976" t="str">
        <f t="shared" si="302"/>
        <v/>
      </c>
    </row>
    <row r="7977" spans="1:15" hidden="1">
      <c r="A7977" s="41" t="s">
        <v>99</v>
      </c>
      <c r="B7977" s="46">
        <v>45790</v>
      </c>
      <c r="C7977" s="8" t="s">
        <v>13</v>
      </c>
      <c r="D7977" s="8" t="s">
        <v>15</v>
      </c>
      <c r="E7977" s="8" t="s">
        <v>15</v>
      </c>
      <c r="F7977" s="9">
        <f t="shared" si="306"/>
        <v>9300000</v>
      </c>
      <c r="G7977" s="9">
        <v>93</v>
      </c>
      <c r="H7977" s="10">
        <v>10136721</v>
      </c>
      <c r="I7977" s="11">
        <f t="shared" si="303"/>
        <v>17980909097.739105</v>
      </c>
      <c r="J7977" s="11">
        <f t="shared" si="304"/>
        <v>167533</v>
      </c>
      <c r="K7977" s="11">
        <f t="shared" si="305"/>
        <v>107327.56589889219</v>
      </c>
      <c r="L7977" s="12">
        <f t="shared" si="307"/>
        <v>0</v>
      </c>
      <c r="M7977" s="11">
        <f>COUNTIF(E$2:$E7977,E7977)</f>
        <v>3082</v>
      </c>
      <c r="N7977" s="13"/>
      <c r="O7977" t="str">
        <f t="shared" si="302"/>
        <v/>
      </c>
    </row>
    <row r="7978" spans="1:15" hidden="1">
      <c r="A7978" s="41" t="s">
        <v>99</v>
      </c>
      <c r="B7978" s="46">
        <v>45790</v>
      </c>
      <c r="C7978" s="8" t="s">
        <v>13</v>
      </c>
      <c r="D7978" s="8" t="s">
        <v>15</v>
      </c>
      <c r="E7978" s="8" t="s">
        <v>15</v>
      </c>
      <c r="F7978" s="9">
        <f t="shared" si="306"/>
        <v>8100000</v>
      </c>
      <c r="G7978" s="9">
        <v>81</v>
      </c>
      <c r="H7978" s="10">
        <v>8828757</v>
      </c>
      <c r="I7978" s="11">
        <f t="shared" si="303"/>
        <v>17989737854.739105</v>
      </c>
      <c r="J7978" s="11">
        <f t="shared" si="304"/>
        <v>167614</v>
      </c>
      <c r="K7978" s="11">
        <f t="shared" si="305"/>
        <v>107328.37265824516</v>
      </c>
      <c r="L7978" s="12">
        <f t="shared" si="307"/>
        <v>0</v>
      </c>
      <c r="M7978" s="11">
        <f>COUNTIF(E$2:$E7978,E7978)</f>
        <v>3083</v>
      </c>
      <c r="N7978" s="13"/>
      <c r="O7978" t="str">
        <f t="shared" si="302"/>
        <v/>
      </c>
    </row>
    <row r="7979" spans="1:15" hidden="1">
      <c r="A7979" s="41" t="s">
        <v>99</v>
      </c>
      <c r="B7979" s="46">
        <v>45790</v>
      </c>
      <c r="C7979" s="8" t="s">
        <v>13</v>
      </c>
      <c r="D7979" s="8" t="s">
        <v>15</v>
      </c>
      <c r="E7979" s="8" t="s">
        <v>15</v>
      </c>
      <c r="F7979" s="9">
        <f t="shared" si="306"/>
        <v>1300000</v>
      </c>
      <c r="G7979" s="9">
        <v>13</v>
      </c>
      <c r="H7979" s="10">
        <v>1416961</v>
      </c>
      <c r="I7979" s="11">
        <f t="shared" si="303"/>
        <v>17991154815.739105</v>
      </c>
      <c r="J7979" s="11">
        <f t="shared" si="304"/>
        <v>167627</v>
      </c>
      <c r="K7979" s="11">
        <f t="shared" si="305"/>
        <v>107328.50206553303</v>
      </c>
      <c r="L7979" s="12">
        <f t="shared" si="307"/>
        <v>0</v>
      </c>
      <c r="M7979" s="11">
        <f>COUNTIF(E$2:$E7979,E7979)</f>
        <v>3084</v>
      </c>
      <c r="N7979" s="13"/>
      <c r="O7979" t="str">
        <f t="shared" si="302"/>
        <v/>
      </c>
    </row>
    <row r="7980" spans="1:15" hidden="1">
      <c r="A7980" s="41" t="s">
        <v>99</v>
      </c>
      <c r="B7980" s="46">
        <v>45790</v>
      </c>
      <c r="C7980" s="8" t="s">
        <v>13</v>
      </c>
      <c r="D7980" s="8" t="s">
        <v>15</v>
      </c>
      <c r="E7980" s="8" t="s">
        <v>15</v>
      </c>
      <c r="F7980" s="9">
        <f t="shared" si="306"/>
        <v>6500000</v>
      </c>
      <c r="G7980" s="9">
        <v>65</v>
      </c>
      <c r="H7980" s="10">
        <v>7084805</v>
      </c>
      <c r="I7980" s="11">
        <f t="shared" si="303"/>
        <v>17998239620.739105</v>
      </c>
      <c r="J7980" s="11">
        <f t="shared" si="304"/>
        <v>167692</v>
      </c>
      <c r="K7980" s="11">
        <f t="shared" si="305"/>
        <v>107329.14880101082</v>
      </c>
      <c r="L7980" s="12">
        <f t="shared" si="307"/>
        <v>0</v>
      </c>
      <c r="M7980" s="11">
        <f>COUNTIF(E$2:$E7980,E7980)</f>
        <v>3085</v>
      </c>
      <c r="N7980" s="13"/>
      <c r="O7980" t="str">
        <f t="shared" si="302"/>
        <v/>
      </c>
    </row>
    <row r="7981" spans="1:15" hidden="1">
      <c r="A7981" s="41" t="s">
        <v>99</v>
      </c>
      <c r="B7981" s="46">
        <v>45790</v>
      </c>
      <c r="C7981" s="8" t="s">
        <v>13</v>
      </c>
      <c r="D7981" s="8" t="s">
        <v>15</v>
      </c>
      <c r="E7981" s="8" t="s">
        <v>15</v>
      </c>
      <c r="F7981" s="9">
        <f t="shared" si="306"/>
        <v>37100000</v>
      </c>
      <c r="G7981" s="9">
        <v>371</v>
      </c>
      <c r="H7981" s="10">
        <v>40437887</v>
      </c>
      <c r="I7981" s="11">
        <f t="shared" si="303"/>
        <v>18038677507.739105</v>
      </c>
      <c r="J7981" s="11">
        <f t="shared" si="304"/>
        <v>168063</v>
      </c>
      <c r="K7981" s="11">
        <f t="shared" si="305"/>
        <v>107332.83059173706</v>
      </c>
      <c r="L7981" s="12">
        <f t="shared" si="307"/>
        <v>0</v>
      </c>
      <c r="M7981" s="11">
        <f>COUNTIF(E$2:$E7981,E7981)</f>
        <v>3086</v>
      </c>
      <c r="N7981" s="13"/>
      <c r="O7981" t="str">
        <f t="shared" si="302"/>
        <v/>
      </c>
    </row>
    <row r="7982" spans="1:15" hidden="1">
      <c r="A7982" s="41" t="s">
        <v>99</v>
      </c>
      <c r="B7982" s="46">
        <v>45790</v>
      </c>
      <c r="C7982" s="8" t="s">
        <v>13</v>
      </c>
      <c r="D7982" s="8" t="s">
        <v>15</v>
      </c>
      <c r="E7982" s="8" t="s">
        <v>15</v>
      </c>
      <c r="F7982" s="9">
        <f t="shared" si="306"/>
        <v>18600000</v>
      </c>
      <c r="G7982" s="9">
        <v>186</v>
      </c>
      <c r="H7982" s="10">
        <v>20266188</v>
      </c>
      <c r="I7982" s="11">
        <f t="shared" si="303"/>
        <v>18058943695.739105</v>
      </c>
      <c r="J7982" s="11">
        <f t="shared" si="304"/>
        <v>168249</v>
      </c>
      <c r="K7982" s="11">
        <f t="shared" si="305"/>
        <v>107334.62722357402</v>
      </c>
      <c r="L7982" s="12">
        <f t="shared" si="307"/>
        <v>0</v>
      </c>
      <c r="M7982" s="11">
        <f>COUNTIF(E$2:$E7982,E7982)</f>
        <v>3087</v>
      </c>
      <c r="N7982" s="13"/>
      <c r="O7982" t="str">
        <f t="shared" si="302"/>
        <v/>
      </c>
    </row>
    <row r="7983" spans="1:15" hidden="1">
      <c r="A7983" s="41" t="s">
        <v>99</v>
      </c>
      <c r="B7983" s="46">
        <v>45790</v>
      </c>
      <c r="C7983" s="8" t="s">
        <v>13</v>
      </c>
      <c r="D7983" s="8" t="s">
        <v>90</v>
      </c>
      <c r="E7983" s="8" t="s">
        <v>90</v>
      </c>
      <c r="F7983" s="9">
        <f t="shared" si="306"/>
        <v>-13900000</v>
      </c>
      <c r="G7983" s="9">
        <v>-139</v>
      </c>
      <c r="H7983" s="10">
        <v>-15067739</v>
      </c>
      <c r="I7983" s="11">
        <f t="shared" si="303"/>
        <v>8463765450.6372976</v>
      </c>
      <c r="J7983" s="11">
        <f t="shared" si="304"/>
        <v>82935</v>
      </c>
      <c r="K7983" s="11">
        <f t="shared" si="305"/>
        <v>102052.9987416326</v>
      </c>
      <c r="L7983" s="12">
        <f t="shared" si="307"/>
        <v>882372.17491306737</v>
      </c>
      <c r="M7983" s="11">
        <f>COUNTIF(E$2:$E7983,E7983)</f>
        <v>972</v>
      </c>
      <c r="N7983" s="13"/>
      <c r="O7983" t="str">
        <f t="shared" si="302"/>
        <v/>
      </c>
    </row>
    <row r="7984" spans="1:15" hidden="1">
      <c r="A7984" s="41" t="s">
        <v>99</v>
      </c>
      <c r="B7984" s="46">
        <v>45790</v>
      </c>
      <c r="C7984" s="8" t="s">
        <v>13</v>
      </c>
      <c r="D7984" s="8" t="s">
        <v>90</v>
      </c>
      <c r="E7984" s="8" t="s">
        <v>90</v>
      </c>
      <c r="F7984" s="9">
        <f t="shared" si="306"/>
        <v>-8200000</v>
      </c>
      <c r="G7984" s="9">
        <v>-82</v>
      </c>
      <c r="H7984" s="10">
        <v>-8888882</v>
      </c>
      <c r="I7984" s="11">
        <f t="shared" si="303"/>
        <v>8455397104.7404833</v>
      </c>
      <c r="J7984" s="11">
        <f t="shared" si="304"/>
        <v>82853</v>
      </c>
      <c r="K7984" s="11">
        <f t="shared" si="305"/>
        <v>102052.9987416326</v>
      </c>
      <c r="L7984" s="12">
        <f t="shared" si="307"/>
        <v>520536.1031861268</v>
      </c>
      <c r="M7984" s="11">
        <f>COUNTIF(E$2:$E7984,E7984)</f>
        <v>973</v>
      </c>
      <c r="N7984" s="13"/>
      <c r="O7984" t="str">
        <f t="shared" si="302"/>
        <v/>
      </c>
    </row>
    <row r="7985" spans="1:15" hidden="1">
      <c r="A7985" s="41" t="s">
        <v>99</v>
      </c>
      <c r="B7985" s="46">
        <v>45790</v>
      </c>
      <c r="C7985" s="8" t="s">
        <v>13</v>
      </c>
      <c r="D7985" s="8" t="s">
        <v>90</v>
      </c>
      <c r="E7985" s="8" t="s">
        <v>90</v>
      </c>
      <c r="F7985" s="9">
        <f t="shared" si="306"/>
        <v>-12900000</v>
      </c>
      <c r="G7985" s="9">
        <v>-129</v>
      </c>
      <c r="H7985" s="10">
        <v>-13983729</v>
      </c>
      <c r="I7985" s="11">
        <f t="shared" si="303"/>
        <v>8442232267.902813</v>
      </c>
      <c r="J7985" s="11">
        <f t="shared" si="304"/>
        <v>82724</v>
      </c>
      <c r="K7985" s="11">
        <f t="shared" si="305"/>
        <v>102052.9987416326</v>
      </c>
      <c r="L7985" s="12">
        <f t="shared" si="307"/>
        <v>818892.16232939437</v>
      </c>
      <c r="M7985" s="11">
        <f>COUNTIF(E$2:$E7985,E7985)</f>
        <v>974</v>
      </c>
      <c r="N7985" s="13"/>
      <c r="O7985" t="str">
        <f t="shared" si="302"/>
        <v/>
      </c>
    </row>
    <row r="7986" spans="1:15" hidden="1">
      <c r="A7986" s="41" t="s">
        <v>99</v>
      </c>
      <c r="B7986" s="46">
        <v>45790</v>
      </c>
      <c r="C7986" s="8" t="s">
        <v>13</v>
      </c>
      <c r="D7986" s="8" t="s">
        <v>90</v>
      </c>
      <c r="E7986" s="8" t="s">
        <v>90</v>
      </c>
      <c r="F7986" s="9">
        <f t="shared" si="306"/>
        <v>-2700000</v>
      </c>
      <c r="G7986" s="9">
        <v>-27</v>
      </c>
      <c r="H7986" s="10">
        <v>-2926827</v>
      </c>
      <c r="I7986" s="11">
        <f t="shared" si="303"/>
        <v>8439476836.9367886</v>
      </c>
      <c r="J7986" s="11">
        <f t="shared" si="304"/>
        <v>82697</v>
      </c>
      <c r="K7986" s="11">
        <f t="shared" si="305"/>
        <v>102052.9987416326</v>
      </c>
      <c r="L7986" s="12">
        <f t="shared" si="307"/>
        <v>171396.03397591971</v>
      </c>
      <c r="M7986" s="11">
        <f>COUNTIF(E$2:$E7986,E7986)</f>
        <v>975</v>
      </c>
      <c r="N7986" s="13"/>
      <c r="O7986" t="str">
        <f t="shared" si="302"/>
        <v/>
      </c>
    </row>
    <row r="7987" spans="1:15" hidden="1">
      <c r="A7987" s="41" t="s">
        <v>99</v>
      </c>
      <c r="B7987" s="46">
        <v>45790</v>
      </c>
      <c r="C7987" s="8" t="s">
        <v>13</v>
      </c>
      <c r="D7987" s="8" t="s">
        <v>90</v>
      </c>
      <c r="E7987" s="8" t="s">
        <v>90</v>
      </c>
      <c r="F7987" s="9">
        <f t="shared" si="306"/>
        <v>-1800000</v>
      </c>
      <c r="G7987" s="9">
        <v>-18</v>
      </c>
      <c r="H7987" s="10">
        <v>-1951218</v>
      </c>
      <c r="I7987" s="11">
        <f t="shared" si="303"/>
        <v>8437639882.9594393</v>
      </c>
      <c r="J7987" s="11">
        <f t="shared" si="304"/>
        <v>82679</v>
      </c>
      <c r="K7987" s="11">
        <f t="shared" si="305"/>
        <v>102052.9987416326</v>
      </c>
      <c r="L7987" s="12">
        <f t="shared" si="307"/>
        <v>114264.02265061322</v>
      </c>
      <c r="M7987" s="11">
        <f>COUNTIF(E$2:$E7987,E7987)</f>
        <v>976</v>
      </c>
      <c r="N7987" s="13"/>
      <c r="O7987" t="str">
        <f t="shared" si="302"/>
        <v/>
      </c>
    </row>
    <row r="7988" spans="1:15" hidden="1">
      <c r="A7988" s="41" t="s">
        <v>99</v>
      </c>
      <c r="B7988" s="46">
        <v>45790</v>
      </c>
      <c r="C7988" s="8" t="s">
        <v>13</v>
      </c>
      <c r="D7988" s="8" t="s">
        <v>14</v>
      </c>
      <c r="E7988" s="8" t="s">
        <v>14</v>
      </c>
      <c r="F7988" s="9">
        <f t="shared" si="306"/>
        <v>-15800000</v>
      </c>
      <c r="G7988" s="9">
        <v>-158</v>
      </c>
      <c r="H7988" s="10">
        <v>-16913268</v>
      </c>
      <c r="I7988" s="11">
        <f t="shared" si="303"/>
        <v>20105872597.180977</v>
      </c>
      <c r="J7988" s="11">
        <f t="shared" si="304"/>
        <v>199412</v>
      </c>
      <c r="K7988" s="11">
        <f t="shared" si="305"/>
        <v>100825.7908108889</v>
      </c>
      <c r="L7988" s="12">
        <f t="shared" si="307"/>
        <v>982793.05187955499</v>
      </c>
      <c r="M7988" s="11">
        <f>COUNTIF(E$2:$E7988,E7988)</f>
        <v>1088</v>
      </c>
      <c r="N7988" s="13"/>
      <c r="O7988" t="str">
        <f t="shared" si="302"/>
        <v/>
      </c>
    </row>
    <row r="7989" spans="1:15" hidden="1">
      <c r="A7989" s="41" t="s">
        <v>99</v>
      </c>
      <c r="B7989" s="46">
        <v>45790</v>
      </c>
      <c r="C7989" s="8" t="s">
        <v>13</v>
      </c>
      <c r="D7989" s="8" t="s">
        <v>90</v>
      </c>
      <c r="E7989" s="8" t="s">
        <v>90</v>
      </c>
      <c r="F7989" s="9">
        <f t="shared" si="306"/>
        <v>-1800000</v>
      </c>
      <c r="G7989" s="9">
        <v>-18</v>
      </c>
      <c r="H7989" s="10">
        <v>-1951218</v>
      </c>
      <c r="I7989" s="11">
        <f t="shared" si="303"/>
        <v>8435802928.98209</v>
      </c>
      <c r="J7989" s="11">
        <f t="shared" si="304"/>
        <v>82661</v>
      </c>
      <c r="K7989" s="11">
        <f t="shared" si="305"/>
        <v>102052.9987416326</v>
      </c>
      <c r="L7989" s="12">
        <f t="shared" si="307"/>
        <v>114264.02265061322</v>
      </c>
      <c r="M7989" s="11">
        <f>COUNTIF(E$2:$E7989,E7989)</f>
        <v>977</v>
      </c>
      <c r="N7989" s="13"/>
      <c r="O7989" t="str">
        <f t="shared" si="302"/>
        <v/>
      </c>
    </row>
    <row r="7990" spans="1:15" hidden="1">
      <c r="A7990" s="41" t="s">
        <v>99</v>
      </c>
      <c r="B7990" s="46">
        <v>45790</v>
      </c>
      <c r="C7990" s="8" t="s">
        <v>13</v>
      </c>
      <c r="D7990" s="8" t="s">
        <v>90</v>
      </c>
      <c r="E7990" s="8" t="s">
        <v>90</v>
      </c>
      <c r="F7990" s="9">
        <f t="shared" si="306"/>
        <v>-185800000</v>
      </c>
      <c r="G7990" s="9">
        <v>-1858</v>
      </c>
      <c r="H7990" s="10">
        <v>-201409058</v>
      </c>
      <c r="I7990" s="11">
        <f t="shared" si="303"/>
        <v>8246188457.320137</v>
      </c>
      <c r="J7990" s="11">
        <f t="shared" si="304"/>
        <v>80803</v>
      </c>
      <c r="K7990" s="11">
        <f t="shared" si="305"/>
        <v>102052.9987416326</v>
      </c>
      <c r="L7990" s="12">
        <f t="shared" si="307"/>
        <v>11794586.33804661</v>
      </c>
      <c r="M7990" s="11">
        <f>COUNTIF(E$2:$E7990,E7990)</f>
        <v>978</v>
      </c>
      <c r="N7990" s="13"/>
      <c r="O7990" t="str">
        <f t="shared" si="302"/>
        <v/>
      </c>
    </row>
    <row r="7991" spans="1:15" hidden="1">
      <c r="A7991" s="41" t="s">
        <v>99</v>
      </c>
      <c r="B7991" s="46">
        <v>45790</v>
      </c>
      <c r="C7991" s="8" t="s">
        <v>13</v>
      </c>
      <c r="D7991" s="8" t="s">
        <v>14</v>
      </c>
      <c r="E7991" s="8" t="s">
        <v>14</v>
      </c>
      <c r="F7991" s="9">
        <f t="shared" si="306"/>
        <v>-900000</v>
      </c>
      <c r="G7991" s="9">
        <v>-9</v>
      </c>
      <c r="H7991" s="10">
        <v>-963414</v>
      </c>
      <c r="I7991" s="11">
        <f t="shared" si="303"/>
        <v>20104965165.063679</v>
      </c>
      <c r="J7991" s="11">
        <f t="shared" si="304"/>
        <v>199403</v>
      </c>
      <c r="K7991" s="11">
        <f t="shared" si="305"/>
        <v>100825.7908108889</v>
      </c>
      <c r="L7991" s="12">
        <f t="shared" si="307"/>
        <v>55981.882701999974</v>
      </c>
      <c r="M7991" s="11">
        <f>COUNTIF(E$2:$E7991,E7991)</f>
        <v>1089</v>
      </c>
      <c r="N7991" s="13"/>
      <c r="O7991" t="str">
        <f t="shared" si="302"/>
        <v/>
      </c>
    </row>
    <row r="7992" spans="1:15" hidden="1">
      <c r="A7992" s="41" t="s">
        <v>99</v>
      </c>
      <c r="B7992" s="46">
        <v>45790</v>
      </c>
      <c r="C7992" s="8" t="s">
        <v>13</v>
      </c>
      <c r="D7992" s="8" t="s">
        <v>14</v>
      </c>
      <c r="E7992" s="8" t="s">
        <v>14</v>
      </c>
      <c r="F7992" s="9">
        <f t="shared" si="306"/>
        <v>-9300000</v>
      </c>
      <c r="G7992" s="9">
        <v>-93</v>
      </c>
      <c r="H7992" s="10">
        <v>-9955278</v>
      </c>
      <c r="I7992" s="11">
        <f t="shared" si="303"/>
        <v>20095588366.518265</v>
      </c>
      <c r="J7992" s="11">
        <f t="shared" si="304"/>
        <v>199310</v>
      </c>
      <c r="K7992" s="11">
        <f t="shared" si="305"/>
        <v>100825.7908108889</v>
      </c>
      <c r="L7992" s="12">
        <f t="shared" si="307"/>
        <v>578479.4545873329</v>
      </c>
      <c r="M7992" s="11">
        <f>COUNTIF(E$2:$E7992,E7992)</f>
        <v>1090</v>
      </c>
      <c r="N7992" s="13"/>
      <c r="O7992" t="str">
        <f t="shared" si="302"/>
        <v/>
      </c>
    </row>
    <row r="7993" spans="1:15" hidden="1">
      <c r="A7993" s="41" t="s">
        <v>99</v>
      </c>
      <c r="B7993" s="46">
        <v>45790</v>
      </c>
      <c r="C7993" s="8" t="s">
        <v>13</v>
      </c>
      <c r="D7993" s="8" t="s">
        <v>90</v>
      </c>
      <c r="E7993" s="8" t="s">
        <v>90</v>
      </c>
      <c r="F7993" s="9">
        <f t="shared" si="306"/>
        <v>-36800000</v>
      </c>
      <c r="G7993" s="9">
        <v>-368</v>
      </c>
      <c r="H7993" s="10">
        <v>-39891568</v>
      </c>
      <c r="I7993" s="11">
        <f t="shared" si="303"/>
        <v>8208632953.7832165</v>
      </c>
      <c r="J7993" s="11">
        <f t="shared" si="304"/>
        <v>80435</v>
      </c>
      <c r="K7993" s="11">
        <f t="shared" si="305"/>
        <v>102052.9987416326</v>
      </c>
      <c r="L7993" s="12">
        <f t="shared" si="307"/>
        <v>2336064.4630791992</v>
      </c>
      <c r="M7993" s="11">
        <f>COUNTIF(E$2:$E7993,E7993)</f>
        <v>979</v>
      </c>
      <c r="N7993" s="13"/>
      <c r="O7993" t="str">
        <f t="shared" si="302"/>
        <v/>
      </c>
    </row>
    <row r="7994" spans="1:15" hidden="1">
      <c r="A7994" s="41" t="s">
        <v>99</v>
      </c>
      <c r="B7994" s="46">
        <v>45790</v>
      </c>
      <c r="C7994" s="8" t="s">
        <v>13</v>
      </c>
      <c r="D7994" s="8" t="s">
        <v>90</v>
      </c>
      <c r="E7994" s="8" t="s">
        <v>90</v>
      </c>
      <c r="F7994" s="9">
        <f t="shared" si="306"/>
        <v>-207400000</v>
      </c>
      <c r="G7994" s="9">
        <v>-2074</v>
      </c>
      <c r="H7994" s="10">
        <v>-224823674</v>
      </c>
      <c r="I7994" s="11">
        <f t="shared" si="303"/>
        <v>7996975034.3930702</v>
      </c>
      <c r="J7994" s="11">
        <f t="shared" si="304"/>
        <v>78361</v>
      </c>
      <c r="K7994" s="11">
        <f t="shared" si="305"/>
        <v>102052.9987416326</v>
      </c>
      <c r="L7994" s="12">
        <f t="shared" si="307"/>
        <v>13165754.609853983</v>
      </c>
      <c r="M7994" s="11">
        <f>COUNTIF(E$2:$E7994,E7994)</f>
        <v>980</v>
      </c>
      <c r="N7994" s="13"/>
      <c r="O7994" t="str">
        <f t="shared" si="302"/>
        <v/>
      </c>
    </row>
    <row r="7995" spans="1:15" hidden="1">
      <c r="A7995" s="41" t="s">
        <v>99</v>
      </c>
      <c r="B7995" s="46">
        <v>45790</v>
      </c>
      <c r="C7995" s="8" t="s">
        <v>13</v>
      </c>
      <c r="D7995" s="8" t="s">
        <v>90</v>
      </c>
      <c r="E7995" s="8" t="s">
        <v>90</v>
      </c>
      <c r="F7995" s="9">
        <f t="shared" si="306"/>
        <v>-33200000</v>
      </c>
      <c r="G7995" s="9">
        <v>-332</v>
      </c>
      <c r="H7995" s="10">
        <v>-35989132</v>
      </c>
      <c r="I7995" s="11">
        <f t="shared" si="303"/>
        <v>7963093438.8108482</v>
      </c>
      <c r="J7995" s="11">
        <f t="shared" si="304"/>
        <v>78029</v>
      </c>
      <c r="K7995" s="11">
        <f t="shared" si="305"/>
        <v>102052.9987416326</v>
      </c>
      <c r="L7995" s="12">
        <f t="shared" si="307"/>
        <v>2107536.4177779779</v>
      </c>
      <c r="M7995" s="11">
        <f>COUNTIF(E$2:$E7995,E7995)</f>
        <v>981</v>
      </c>
      <c r="N7995" s="13"/>
      <c r="O7995" t="str">
        <f t="shared" si="302"/>
        <v/>
      </c>
    </row>
    <row r="7996" spans="1:15" hidden="1">
      <c r="A7996" s="41" t="s">
        <v>99</v>
      </c>
      <c r="B7996" s="46">
        <v>45790</v>
      </c>
      <c r="C7996" s="8" t="s">
        <v>13</v>
      </c>
      <c r="D7996" s="8" t="s">
        <v>90</v>
      </c>
      <c r="E7996" s="8" t="s">
        <v>90</v>
      </c>
      <c r="F7996" s="9">
        <f t="shared" si="306"/>
        <v>-184400000</v>
      </c>
      <c r="G7996" s="9">
        <v>-1844</v>
      </c>
      <c r="H7996" s="10">
        <v>-199891444</v>
      </c>
      <c r="I7996" s="11">
        <f t="shared" si="303"/>
        <v>7774907709.131278</v>
      </c>
      <c r="J7996" s="11">
        <f t="shared" si="304"/>
        <v>76185</v>
      </c>
      <c r="K7996" s="11">
        <f t="shared" si="305"/>
        <v>102052.9987416326</v>
      </c>
      <c r="L7996" s="12">
        <f t="shared" si="307"/>
        <v>11705714.320429474</v>
      </c>
      <c r="M7996" s="11">
        <f>COUNTIF(E$2:$E7996,E7996)</f>
        <v>982</v>
      </c>
      <c r="N7996" s="13"/>
      <c r="O7996" t="str">
        <f t="shared" si="302"/>
        <v/>
      </c>
    </row>
    <row r="7997" spans="1:15" hidden="1">
      <c r="A7997" s="41" t="s">
        <v>99</v>
      </c>
      <c r="B7997" s="46">
        <v>45790</v>
      </c>
      <c r="C7997" s="8" t="s">
        <v>13</v>
      </c>
      <c r="D7997" s="8" t="s">
        <v>46</v>
      </c>
      <c r="E7997" s="8" t="s">
        <v>46</v>
      </c>
      <c r="F7997" s="9">
        <f t="shared" si="306"/>
        <v>9100000</v>
      </c>
      <c r="G7997" s="9">
        <v>91</v>
      </c>
      <c r="H7997" s="10">
        <v>10012639</v>
      </c>
      <c r="I7997" s="11">
        <f t="shared" si="303"/>
        <v>4762530211.515729</v>
      </c>
      <c r="J7997" s="11">
        <f t="shared" si="304"/>
        <v>43725</v>
      </c>
      <c r="K7997" s="11">
        <f t="shared" si="305"/>
        <v>108920.07344804412</v>
      </c>
      <c r="L7997" s="12">
        <f t="shared" si="307"/>
        <v>0</v>
      </c>
      <c r="M7997" s="11">
        <f>COUNTIF(E$2:$E7997,E7997)</f>
        <v>2818</v>
      </c>
      <c r="N7997" s="13"/>
      <c r="O7997" t="str">
        <f t="shared" si="302"/>
        <v/>
      </c>
    </row>
    <row r="7998" spans="1:15" hidden="1">
      <c r="A7998" s="41" t="s">
        <v>99</v>
      </c>
      <c r="B7998" s="46">
        <v>45790</v>
      </c>
      <c r="C7998" s="8" t="s">
        <v>13</v>
      </c>
      <c r="D7998" s="8" t="s">
        <v>90</v>
      </c>
      <c r="E7998" s="8" t="s">
        <v>90</v>
      </c>
      <c r="F7998" s="9">
        <f t="shared" si="306"/>
        <v>-18500000</v>
      </c>
      <c r="G7998" s="9">
        <v>-185</v>
      </c>
      <c r="H7998" s="10">
        <v>-20054185</v>
      </c>
      <c r="I7998" s="11">
        <f t="shared" si="303"/>
        <v>7756027904.3640757</v>
      </c>
      <c r="J7998" s="11">
        <f t="shared" si="304"/>
        <v>76000</v>
      </c>
      <c r="K7998" s="11">
        <f t="shared" si="305"/>
        <v>102052.9987416326</v>
      </c>
      <c r="L7998" s="12">
        <f t="shared" si="307"/>
        <v>1174380.2327979691</v>
      </c>
      <c r="M7998" s="11">
        <f>COUNTIF(E$2:$E7998,E7998)</f>
        <v>983</v>
      </c>
      <c r="N7998" s="13"/>
      <c r="O7998" t="str">
        <f t="shared" si="302"/>
        <v/>
      </c>
    </row>
    <row r="7999" spans="1:15" hidden="1">
      <c r="A7999" s="41" t="s">
        <v>99</v>
      </c>
      <c r="B7999" s="46">
        <v>45790</v>
      </c>
      <c r="C7999" s="8" t="s">
        <v>13</v>
      </c>
      <c r="D7999" s="8" t="s">
        <v>90</v>
      </c>
      <c r="E7999" s="8" t="s">
        <v>90</v>
      </c>
      <c r="F7999" s="9">
        <f t="shared" si="306"/>
        <v>-1100000</v>
      </c>
      <c r="G7999" s="9">
        <v>-11</v>
      </c>
      <c r="H7999" s="10">
        <v>-1192411</v>
      </c>
      <c r="I7999" s="11">
        <f t="shared" si="303"/>
        <v>7754905321.3779173</v>
      </c>
      <c r="J7999" s="11">
        <f t="shared" si="304"/>
        <v>75989</v>
      </c>
      <c r="K7999" s="11">
        <f t="shared" si="305"/>
        <v>102052.9987416326</v>
      </c>
      <c r="L7999" s="12">
        <f t="shared" si="307"/>
        <v>69828.013842041371</v>
      </c>
      <c r="M7999" s="11">
        <f>COUNTIF(E$2:$E7999,E7999)</f>
        <v>984</v>
      </c>
      <c r="N7999" s="13"/>
      <c r="O7999" t="str">
        <f t="shared" si="302"/>
        <v/>
      </c>
    </row>
    <row r="8000" spans="1:15" hidden="1">
      <c r="A8000" s="41" t="s">
        <v>99</v>
      </c>
      <c r="B8000" s="46">
        <v>45790</v>
      </c>
      <c r="C8000" s="8" t="s">
        <v>13</v>
      </c>
      <c r="D8000" s="8" t="s">
        <v>90</v>
      </c>
      <c r="E8000" s="8" t="s">
        <v>90</v>
      </c>
      <c r="F8000" s="9">
        <f t="shared" si="306"/>
        <v>-9200000</v>
      </c>
      <c r="G8000" s="9">
        <v>-92</v>
      </c>
      <c r="H8000" s="10">
        <v>-9972892</v>
      </c>
      <c r="I8000" s="11">
        <f t="shared" si="303"/>
        <v>7745516445.4936867</v>
      </c>
      <c r="J8000" s="11">
        <f t="shared" si="304"/>
        <v>75897</v>
      </c>
      <c r="K8000" s="11">
        <f t="shared" si="305"/>
        <v>102052.9987416326</v>
      </c>
      <c r="L8000" s="12">
        <f t="shared" si="307"/>
        <v>584016.1157697998</v>
      </c>
      <c r="M8000" s="11">
        <f>COUNTIF(E$2:$E8000,E8000)</f>
        <v>985</v>
      </c>
      <c r="N8000" s="13"/>
      <c r="O8000" t="str">
        <f t="shared" si="302"/>
        <v/>
      </c>
    </row>
    <row r="8001" spans="1:15" hidden="1">
      <c r="A8001" s="41" t="s">
        <v>99</v>
      </c>
      <c r="B8001" s="46">
        <v>45790</v>
      </c>
      <c r="C8001" s="8" t="s">
        <v>13</v>
      </c>
      <c r="D8001" s="8" t="s">
        <v>90</v>
      </c>
      <c r="E8001" s="8" t="s">
        <v>90</v>
      </c>
      <c r="F8001" s="9">
        <f t="shared" si="306"/>
        <v>-20900000</v>
      </c>
      <c r="G8001" s="9">
        <v>-209</v>
      </c>
      <c r="H8001" s="10">
        <v>-22655809</v>
      </c>
      <c r="I8001" s="11">
        <f t="shared" si="303"/>
        <v>7724187368.7566853</v>
      </c>
      <c r="J8001" s="11">
        <f t="shared" si="304"/>
        <v>75688</v>
      </c>
      <c r="K8001" s="11">
        <f t="shared" si="305"/>
        <v>102052.9987416326</v>
      </c>
      <c r="L8001" s="12">
        <f t="shared" si="307"/>
        <v>1326732.2629987858</v>
      </c>
      <c r="M8001" s="11">
        <f>COUNTIF(E$2:$E8001,E8001)</f>
        <v>986</v>
      </c>
      <c r="N8001" s="13"/>
      <c r="O8001" t="str">
        <f t="shared" si="302"/>
        <v/>
      </c>
    </row>
    <row r="8002" spans="1:15" hidden="1">
      <c r="A8002" s="41" t="s">
        <v>99</v>
      </c>
      <c r="B8002" s="46">
        <v>45790</v>
      </c>
      <c r="C8002" s="8" t="s">
        <v>13</v>
      </c>
      <c r="D8002" s="8" t="s">
        <v>90</v>
      </c>
      <c r="E8002" s="8" t="s">
        <v>90</v>
      </c>
      <c r="F8002" s="9">
        <f t="shared" si="306"/>
        <v>-4600000</v>
      </c>
      <c r="G8002" s="9">
        <v>-46</v>
      </c>
      <c r="H8002" s="10">
        <v>-4986446</v>
      </c>
      <c r="I8002" s="11">
        <f t="shared" si="303"/>
        <v>7719492930.8145704</v>
      </c>
      <c r="J8002" s="11">
        <f t="shared" si="304"/>
        <v>75642</v>
      </c>
      <c r="K8002" s="11">
        <f t="shared" si="305"/>
        <v>102052.9987416326</v>
      </c>
      <c r="L8002" s="12">
        <f t="shared" si="307"/>
        <v>292008.0578848999</v>
      </c>
      <c r="M8002" s="11">
        <f>COUNTIF(E$2:$E8002,E8002)</f>
        <v>987</v>
      </c>
      <c r="N8002" s="13"/>
      <c r="O8002" t="str">
        <f t="shared" si="302"/>
        <v/>
      </c>
    </row>
    <row r="8003" spans="1:15" hidden="1">
      <c r="A8003" s="41" t="s">
        <v>99</v>
      </c>
      <c r="B8003" s="46">
        <v>45790</v>
      </c>
      <c r="C8003" s="8" t="s">
        <v>13</v>
      </c>
      <c r="D8003" s="8" t="s">
        <v>90</v>
      </c>
      <c r="E8003" s="8" t="s">
        <v>90</v>
      </c>
      <c r="F8003" s="9">
        <f t="shared" si="306"/>
        <v>-900000</v>
      </c>
      <c r="G8003" s="9">
        <v>-9</v>
      </c>
      <c r="H8003" s="10">
        <v>-975609</v>
      </c>
      <c r="I8003" s="11">
        <f t="shared" si="303"/>
        <v>7718574453.8258953</v>
      </c>
      <c r="J8003" s="11">
        <f t="shared" si="304"/>
        <v>75633</v>
      </c>
      <c r="K8003" s="11">
        <f t="shared" si="305"/>
        <v>102052.9987416326</v>
      </c>
      <c r="L8003" s="12">
        <f t="shared" si="307"/>
        <v>57132.011325306608</v>
      </c>
      <c r="M8003" s="11">
        <f>COUNTIF(E$2:$E8003,E8003)</f>
        <v>988</v>
      </c>
      <c r="N8003" s="13"/>
      <c r="O8003" t="str">
        <f t="shared" si="302"/>
        <v/>
      </c>
    </row>
    <row r="8004" spans="1:15" hidden="1">
      <c r="A8004" s="41" t="s">
        <v>99</v>
      </c>
      <c r="B8004" s="46">
        <v>45790</v>
      </c>
      <c r="C8004" s="8" t="s">
        <v>13</v>
      </c>
      <c r="D8004" s="8" t="s">
        <v>90</v>
      </c>
      <c r="E8004" s="8" t="s">
        <v>90</v>
      </c>
      <c r="F8004" s="9">
        <f t="shared" si="306"/>
        <v>-5500000</v>
      </c>
      <c r="G8004" s="9">
        <v>-55</v>
      </c>
      <c r="H8004" s="10">
        <v>-5962055</v>
      </c>
      <c r="I8004" s="11">
        <f t="shared" si="303"/>
        <v>7712961538.8951054</v>
      </c>
      <c r="J8004" s="11">
        <f t="shared" si="304"/>
        <v>75578</v>
      </c>
      <c r="K8004" s="11">
        <f t="shared" si="305"/>
        <v>102052.9987416326</v>
      </c>
      <c r="L8004" s="12">
        <f t="shared" si="307"/>
        <v>349140.06921020709</v>
      </c>
      <c r="M8004" s="11">
        <f>COUNTIF(E$2:$E8004,E8004)</f>
        <v>989</v>
      </c>
      <c r="N8004" s="13"/>
      <c r="O8004" t="str">
        <f t="shared" si="302"/>
        <v/>
      </c>
    </row>
    <row r="8005" spans="1:15" hidden="1">
      <c r="A8005" s="41" t="s">
        <v>99</v>
      </c>
      <c r="B8005" s="46">
        <v>45790</v>
      </c>
      <c r="C8005" s="8" t="s">
        <v>13</v>
      </c>
      <c r="D8005" s="8" t="s">
        <v>14</v>
      </c>
      <c r="E8005" s="8" t="s">
        <v>14</v>
      </c>
      <c r="F8005" s="9">
        <f t="shared" si="306"/>
        <v>-900000</v>
      </c>
      <c r="G8005" s="9">
        <v>-9</v>
      </c>
      <c r="H8005" s="10">
        <v>-963414</v>
      </c>
      <c r="I8005" s="11">
        <f t="shared" si="303"/>
        <v>20094680934.400967</v>
      </c>
      <c r="J8005" s="11">
        <f t="shared" si="304"/>
        <v>199301</v>
      </c>
      <c r="K8005" s="11">
        <f t="shared" si="305"/>
        <v>100825.7908108889</v>
      </c>
      <c r="L8005" s="12">
        <f t="shared" si="307"/>
        <v>55981.882701999974</v>
      </c>
      <c r="M8005" s="11">
        <f>COUNTIF(E$2:$E8005,E8005)</f>
        <v>1091</v>
      </c>
      <c r="N8005" s="13"/>
      <c r="O8005" t="str">
        <f t="shared" si="302"/>
        <v/>
      </c>
    </row>
    <row r="8006" spans="1:15" hidden="1">
      <c r="A8006" s="41" t="s">
        <v>99</v>
      </c>
      <c r="B8006" s="46">
        <v>45790</v>
      </c>
      <c r="C8006" s="8" t="s">
        <v>13</v>
      </c>
      <c r="D8006" s="8" t="s">
        <v>14</v>
      </c>
      <c r="E8006" s="8" t="s">
        <v>14</v>
      </c>
      <c r="F8006" s="9">
        <f t="shared" si="306"/>
        <v>-900000</v>
      </c>
      <c r="G8006" s="9">
        <v>-9</v>
      </c>
      <c r="H8006" s="10">
        <v>-963414</v>
      </c>
      <c r="I8006" s="11">
        <f t="shared" si="303"/>
        <v>20093773502.283669</v>
      </c>
      <c r="J8006" s="11">
        <f t="shared" si="304"/>
        <v>199292</v>
      </c>
      <c r="K8006" s="11">
        <f t="shared" si="305"/>
        <v>100825.7908108889</v>
      </c>
      <c r="L8006" s="12">
        <f t="shared" si="307"/>
        <v>55981.882701999974</v>
      </c>
      <c r="M8006" s="11">
        <f>COUNTIF(E$2:$E8006,E8006)</f>
        <v>1092</v>
      </c>
      <c r="N8006" s="13"/>
      <c r="O8006" t="str">
        <f t="shared" si="302"/>
        <v/>
      </c>
    </row>
    <row r="8007" spans="1:15" hidden="1">
      <c r="A8007" s="41" t="s">
        <v>99</v>
      </c>
      <c r="B8007" s="46">
        <v>45790</v>
      </c>
      <c r="C8007" s="8" t="s">
        <v>13</v>
      </c>
      <c r="D8007" s="8" t="s">
        <v>90</v>
      </c>
      <c r="E8007" s="8" t="s">
        <v>90</v>
      </c>
      <c r="F8007" s="9">
        <f t="shared" si="306"/>
        <v>-2000000</v>
      </c>
      <c r="G8007" s="9">
        <v>-20</v>
      </c>
      <c r="H8007" s="10">
        <v>-2168020</v>
      </c>
      <c r="I8007" s="11">
        <f t="shared" si="303"/>
        <v>7710920478.9202728</v>
      </c>
      <c r="J8007" s="11">
        <f t="shared" si="304"/>
        <v>75558</v>
      </c>
      <c r="K8007" s="11">
        <f t="shared" si="305"/>
        <v>102052.9987416326</v>
      </c>
      <c r="L8007" s="12">
        <f t="shared" si="307"/>
        <v>126960.02516734786</v>
      </c>
      <c r="M8007" s="11">
        <f>COUNTIF(E$2:$E8007,E8007)</f>
        <v>990</v>
      </c>
      <c r="N8007" s="13"/>
      <c r="O8007" t="str">
        <f t="shared" si="302"/>
        <v/>
      </c>
    </row>
    <row r="8008" spans="1:15" hidden="1">
      <c r="A8008" s="41" t="s">
        <v>99</v>
      </c>
      <c r="B8008" s="46">
        <v>45790</v>
      </c>
      <c r="C8008" s="8" t="s">
        <v>13</v>
      </c>
      <c r="D8008" s="8" t="s">
        <v>15</v>
      </c>
      <c r="E8008" s="8" t="s">
        <v>15</v>
      </c>
      <c r="F8008" s="9">
        <f t="shared" si="306"/>
        <v>17700000</v>
      </c>
      <c r="G8008" s="9">
        <v>177</v>
      </c>
      <c r="H8008" s="10">
        <v>19240077</v>
      </c>
      <c r="I8008" s="11">
        <f t="shared" si="303"/>
        <v>18078183772.739105</v>
      </c>
      <c r="J8008" s="11">
        <f t="shared" si="304"/>
        <v>168426</v>
      </c>
      <c r="K8008" s="11">
        <f t="shared" si="305"/>
        <v>107336.0631537833</v>
      </c>
      <c r="L8008" s="12">
        <f t="shared" si="307"/>
        <v>0</v>
      </c>
      <c r="M8008" s="11">
        <f>COUNTIF(E$2:$E8008,E8008)</f>
        <v>3088</v>
      </c>
      <c r="N8008" s="13"/>
      <c r="O8008" t="str">
        <f t="shared" si="302"/>
        <v/>
      </c>
    </row>
    <row r="8009" spans="1:15" hidden="1">
      <c r="A8009" s="41" t="s">
        <v>99</v>
      </c>
      <c r="B8009" s="46">
        <v>45790</v>
      </c>
      <c r="C8009" s="8" t="s">
        <v>13</v>
      </c>
      <c r="D8009" s="8" t="s">
        <v>15</v>
      </c>
      <c r="E8009" s="8" t="s">
        <v>15</v>
      </c>
      <c r="F8009" s="9">
        <f t="shared" si="306"/>
        <v>4700000</v>
      </c>
      <c r="G8009" s="9">
        <v>47</v>
      </c>
      <c r="H8009" s="10">
        <v>5115997</v>
      </c>
      <c r="I8009" s="11">
        <f t="shared" si="303"/>
        <v>18083299769.739105</v>
      </c>
      <c r="J8009" s="11">
        <f t="shared" si="304"/>
        <v>168473</v>
      </c>
      <c r="K8009" s="11">
        <f t="shared" si="305"/>
        <v>107336.48578549147</v>
      </c>
      <c r="L8009" s="12">
        <f t="shared" si="307"/>
        <v>0</v>
      </c>
      <c r="M8009" s="11">
        <f>COUNTIF(E$2:$E8009,E8009)</f>
        <v>3089</v>
      </c>
      <c r="N8009" s="13"/>
      <c r="O8009" t="str">
        <f t="shared" si="302"/>
        <v/>
      </c>
    </row>
    <row r="8010" spans="1:15" hidden="1">
      <c r="A8010" s="41" t="s">
        <v>99</v>
      </c>
      <c r="B8010" s="46">
        <v>45790</v>
      </c>
      <c r="C8010" s="8" t="s">
        <v>13</v>
      </c>
      <c r="D8010" s="8" t="s">
        <v>90</v>
      </c>
      <c r="E8010" s="8" t="s">
        <v>90</v>
      </c>
      <c r="F8010" s="9">
        <f t="shared" si="306"/>
        <v>-5500000</v>
      </c>
      <c r="G8010" s="9">
        <v>-55</v>
      </c>
      <c r="H8010" s="10">
        <v>-5962055</v>
      </c>
      <c r="I8010" s="11">
        <f t="shared" si="303"/>
        <v>7705307563.9894829</v>
      </c>
      <c r="J8010" s="11">
        <f t="shared" si="304"/>
        <v>75503</v>
      </c>
      <c r="K8010" s="11">
        <f t="shared" si="305"/>
        <v>102052.9987416326</v>
      </c>
      <c r="L8010" s="12">
        <f t="shared" si="307"/>
        <v>349140.06921020709</v>
      </c>
      <c r="M8010" s="11">
        <f>COUNTIF(E$2:$E8010,E8010)</f>
        <v>991</v>
      </c>
      <c r="N8010" s="13"/>
      <c r="O8010" t="str">
        <f t="shared" si="302"/>
        <v/>
      </c>
    </row>
    <row r="8011" spans="1:15" hidden="1">
      <c r="A8011" s="41" t="s">
        <v>99</v>
      </c>
      <c r="B8011" s="46">
        <v>45790</v>
      </c>
      <c r="C8011" s="8" t="s">
        <v>13</v>
      </c>
      <c r="D8011" s="8" t="s">
        <v>15</v>
      </c>
      <c r="E8011" s="8" t="s">
        <v>15</v>
      </c>
      <c r="F8011" s="9">
        <f t="shared" si="306"/>
        <v>2800000</v>
      </c>
      <c r="G8011" s="9">
        <v>28</v>
      </c>
      <c r="H8011" s="10">
        <v>3051188</v>
      </c>
      <c r="I8011" s="11">
        <f t="shared" si="303"/>
        <v>18086350957.739105</v>
      </c>
      <c r="J8011" s="11">
        <f t="shared" si="304"/>
        <v>168501</v>
      </c>
      <c r="K8011" s="11">
        <f t="shared" si="305"/>
        <v>107336.75739455021</v>
      </c>
      <c r="L8011" s="12">
        <f t="shared" si="307"/>
        <v>0</v>
      </c>
      <c r="M8011" s="11">
        <f>COUNTIF(E$2:$E8011,E8011)</f>
        <v>3090</v>
      </c>
      <c r="N8011" s="13"/>
      <c r="O8011" t="str">
        <f t="shared" si="302"/>
        <v/>
      </c>
    </row>
    <row r="8012" spans="1:15" hidden="1">
      <c r="A8012" s="41" t="s">
        <v>99</v>
      </c>
      <c r="B8012" s="46">
        <v>45790</v>
      </c>
      <c r="C8012" s="8" t="s">
        <v>13</v>
      </c>
      <c r="D8012" s="8" t="s">
        <v>90</v>
      </c>
      <c r="E8012" s="8" t="s">
        <v>90</v>
      </c>
      <c r="F8012" s="9">
        <f t="shared" si="306"/>
        <v>-1800000</v>
      </c>
      <c r="G8012" s="9">
        <v>-18</v>
      </c>
      <c r="H8012" s="10">
        <v>-1951218</v>
      </c>
      <c r="I8012" s="11">
        <f t="shared" si="303"/>
        <v>7703470610.0121336</v>
      </c>
      <c r="J8012" s="11">
        <f t="shared" si="304"/>
        <v>75485</v>
      </c>
      <c r="K8012" s="11">
        <f t="shared" si="305"/>
        <v>102052.9987416326</v>
      </c>
      <c r="L8012" s="12">
        <f t="shared" si="307"/>
        <v>114264.02265061322</v>
      </c>
      <c r="M8012" s="11">
        <f>COUNTIF(E$2:$E8012,E8012)</f>
        <v>992</v>
      </c>
      <c r="N8012" s="13"/>
      <c r="O8012" t="str">
        <f t="shared" si="302"/>
        <v/>
      </c>
    </row>
    <row r="8013" spans="1:15" hidden="1">
      <c r="A8013" s="41" t="s">
        <v>99</v>
      </c>
      <c r="B8013" s="46">
        <v>45790</v>
      </c>
      <c r="C8013" s="8" t="s">
        <v>13</v>
      </c>
      <c r="D8013" s="8" t="s">
        <v>90</v>
      </c>
      <c r="E8013" s="8" t="s">
        <v>90</v>
      </c>
      <c r="F8013" s="9">
        <f t="shared" si="306"/>
        <v>-13800000</v>
      </c>
      <c r="G8013" s="9">
        <v>-138</v>
      </c>
      <c r="H8013" s="10">
        <v>-14959338</v>
      </c>
      <c r="I8013" s="11">
        <f t="shared" si="303"/>
        <v>7689387296.1857882</v>
      </c>
      <c r="J8013" s="11">
        <f t="shared" si="304"/>
        <v>75347</v>
      </c>
      <c r="K8013" s="11">
        <f t="shared" si="305"/>
        <v>102052.9987416326</v>
      </c>
      <c r="L8013" s="12">
        <f t="shared" si="307"/>
        <v>876024.17365470156</v>
      </c>
      <c r="M8013" s="11">
        <f>COUNTIF(E$2:$E8013,E8013)</f>
        <v>993</v>
      </c>
      <c r="N8013" s="13"/>
      <c r="O8013" t="str">
        <f t="shared" si="302"/>
        <v/>
      </c>
    </row>
    <row r="8014" spans="1:15" hidden="1">
      <c r="A8014" s="41" t="s">
        <v>99</v>
      </c>
      <c r="B8014" s="46">
        <v>45790</v>
      </c>
      <c r="C8014" s="8" t="s">
        <v>13</v>
      </c>
      <c r="D8014" s="8" t="s">
        <v>14</v>
      </c>
      <c r="E8014" s="8" t="s">
        <v>14</v>
      </c>
      <c r="F8014" s="9">
        <f t="shared" si="306"/>
        <v>-9300000</v>
      </c>
      <c r="G8014" s="9">
        <v>-93</v>
      </c>
      <c r="H8014" s="10">
        <v>-9955278</v>
      </c>
      <c r="I8014" s="11">
        <f t="shared" si="303"/>
        <v>20084396703.738255</v>
      </c>
      <c r="J8014" s="11">
        <f t="shared" si="304"/>
        <v>199199</v>
      </c>
      <c r="K8014" s="11">
        <f t="shared" si="305"/>
        <v>100825.7908108889</v>
      </c>
      <c r="L8014" s="12">
        <f t="shared" si="307"/>
        <v>578479.4545873329</v>
      </c>
      <c r="M8014" s="11">
        <f>COUNTIF(E$2:$E8014,E8014)</f>
        <v>1093</v>
      </c>
      <c r="N8014" s="13"/>
      <c r="O8014" t="str">
        <f t="shared" si="302"/>
        <v/>
      </c>
    </row>
    <row r="8015" spans="1:15" hidden="1">
      <c r="A8015" s="41" t="s">
        <v>99</v>
      </c>
      <c r="B8015" s="46">
        <v>45790</v>
      </c>
      <c r="C8015" s="8" t="s">
        <v>13</v>
      </c>
      <c r="D8015" s="8" t="s">
        <v>90</v>
      </c>
      <c r="E8015" s="8" t="s">
        <v>90</v>
      </c>
      <c r="F8015" s="9">
        <f t="shared" si="306"/>
        <v>-184400000</v>
      </c>
      <c r="G8015" s="9">
        <v>-1844</v>
      </c>
      <c r="H8015" s="10">
        <v>-199891444</v>
      </c>
      <c r="I8015" s="11">
        <f t="shared" si="303"/>
        <v>7501201566.506218</v>
      </c>
      <c r="J8015" s="11">
        <f t="shared" si="304"/>
        <v>73503</v>
      </c>
      <c r="K8015" s="11">
        <f t="shared" si="305"/>
        <v>102052.9987416326</v>
      </c>
      <c r="L8015" s="12">
        <f t="shared" si="307"/>
        <v>11705714.320429474</v>
      </c>
      <c r="M8015" s="11">
        <f>COUNTIF(E$2:$E8015,E8015)</f>
        <v>994</v>
      </c>
      <c r="N8015" s="13"/>
      <c r="O8015" t="str">
        <f t="shared" si="302"/>
        <v/>
      </c>
    </row>
    <row r="8016" spans="1:15" hidden="1">
      <c r="A8016" s="41" t="s">
        <v>99</v>
      </c>
      <c r="B8016" s="46">
        <v>45790</v>
      </c>
      <c r="C8016" s="8" t="s">
        <v>13</v>
      </c>
      <c r="D8016" s="8" t="s">
        <v>90</v>
      </c>
      <c r="E8016" s="8" t="s">
        <v>90</v>
      </c>
      <c r="F8016" s="9">
        <f t="shared" si="306"/>
        <v>-42000000</v>
      </c>
      <c r="G8016" s="9">
        <v>-420</v>
      </c>
      <c r="H8016" s="10">
        <v>-45528420</v>
      </c>
      <c r="I8016" s="11">
        <f t="shared" si="303"/>
        <v>7458339307.0347319</v>
      </c>
      <c r="J8016" s="11">
        <f t="shared" si="304"/>
        <v>73083</v>
      </c>
      <c r="K8016" s="11">
        <f t="shared" si="305"/>
        <v>102052.9987416326</v>
      </c>
      <c r="L8016" s="12">
        <f t="shared" si="307"/>
        <v>2666160.5285143033</v>
      </c>
      <c r="M8016" s="11">
        <f>COUNTIF(E$2:$E8016,E8016)</f>
        <v>995</v>
      </c>
      <c r="N8016" s="13"/>
      <c r="O8016" t="str">
        <f t="shared" ref="O8016:O8079" si="308">IF(M8016=_xlfn.MAXIFS(M:M,D:D,D8016),"X","")</f>
        <v/>
      </c>
    </row>
    <row r="8017" spans="1:15" hidden="1">
      <c r="A8017" s="41" t="s">
        <v>99</v>
      </c>
      <c r="B8017" s="46">
        <v>45790</v>
      </c>
      <c r="C8017" s="8" t="s">
        <v>13</v>
      </c>
      <c r="D8017" s="8" t="s">
        <v>90</v>
      </c>
      <c r="E8017" s="8" t="s">
        <v>90</v>
      </c>
      <c r="F8017" s="9">
        <f t="shared" si="306"/>
        <v>-900000</v>
      </c>
      <c r="G8017" s="9">
        <v>-9</v>
      </c>
      <c r="H8017" s="10">
        <v>-975609</v>
      </c>
      <c r="I8017" s="11">
        <f t="shared" si="303"/>
        <v>7457420830.0460567</v>
      </c>
      <c r="J8017" s="11">
        <f t="shared" si="304"/>
        <v>73074</v>
      </c>
      <c r="K8017" s="11">
        <f t="shared" si="305"/>
        <v>102052.9987416326</v>
      </c>
      <c r="L8017" s="12">
        <f t="shared" si="307"/>
        <v>57132.011325306608</v>
      </c>
      <c r="M8017" s="11">
        <f>COUNTIF(E$2:$E8017,E8017)</f>
        <v>996</v>
      </c>
      <c r="N8017" s="13"/>
      <c r="O8017" t="str">
        <f t="shared" si="308"/>
        <v/>
      </c>
    </row>
    <row r="8018" spans="1:15" hidden="1">
      <c r="A8018" s="41" t="s">
        <v>99</v>
      </c>
      <c r="B8018" s="46">
        <v>45790</v>
      </c>
      <c r="C8018" s="8" t="s">
        <v>13</v>
      </c>
      <c r="D8018" s="8" t="s">
        <v>15</v>
      </c>
      <c r="E8018" s="8" t="s">
        <v>15</v>
      </c>
      <c r="F8018" s="9">
        <f t="shared" si="306"/>
        <v>6500000</v>
      </c>
      <c r="G8018" s="9">
        <v>65</v>
      </c>
      <c r="H8018" s="10">
        <v>7025200</v>
      </c>
      <c r="I8018" s="11">
        <f t="shared" si="303"/>
        <v>18093376157.739105</v>
      </c>
      <c r="J8018" s="11">
        <f t="shared" si="304"/>
        <v>168566</v>
      </c>
      <c r="K8018" s="11">
        <f t="shared" si="305"/>
        <v>107337.04399308939</v>
      </c>
      <c r="L8018" s="12">
        <f t="shared" si="307"/>
        <v>0</v>
      </c>
      <c r="M8018" s="11">
        <f>COUNTIF(E$2:$E8018,E8018)</f>
        <v>3091</v>
      </c>
      <c r="N8018" s="13"/>
      <c r="O8018" t="str">
        <f t="shared" si="308"/>
        <v/>
      </c>
    </row>
    <row r="8019" spans="1:15" hidden="1">
      <c r="A8019" s="41" t="s">
        <v>99</v>
      </c>
      <c r="B8019" s="46">
        <v>45790</v>
      </c>
      <c r="C8019" s="8" t="s">
        <v>13</v>
      </c>
      <c r="D8019" s="8" t="s">
        <v>15</v>
      </c>
      <c r="E8019" s="8" t="s">
        <v>15</v>
      </c>
      <c r="F8019" s="9">
        <f t="shared" si="306"/>
        <v>464900000</v>
      </c>
      <c r="G8019" s="9">
        <v>4649</v>
      </c>
      <c r="H8019" s="10">
        <v>506666616</v>
      </c>
      <c r="I8019" s="11">
        <f t="shared" si="303"/>
        <v>18600042773.739105</v>
      </c>
      <c r="J8019" s="11">
        <f t="shared" si="304"/>
        <v>173215</v>
      </c>
      <c r="K8019" s="11">
        <f t="shared" si="305"/>
        <v>107381.24743087553</v>
      </c>
      <c r="L8019" s="12">
        <f t="shared" si="307"/>
        <v>0</v>
      </c>
      <c r="M8019" s="11">
        <f>COUNTIF(E$2:$E8019,E8019)</f>
        <v>3092</v>
      </c>
      <c r="N8019" s="13"/>
      <c r="O8019" t="str">
        <f t="shared" si="308"/>
        <v/>
      </c>
    </row>
    <row r="8020" spans="1:15" hidden="1">
      <c r="A8020" s="41" t="s">
        <v>99</v>
      </c>
      <c r="B8020" s="46">
        <v>45790</v>
      </c>
      <c r="C8020" s="8" t="s">
        <v>13</v>
      </c>
      <c r="D8020" s="8" t="s">
        <v>15</v>
      </c>
      <c r="E8020" s="8" t="s">
        <v>15</v>
      </c>
      <c r="F8020" s="9">
        <f t="shared" si="306"/>
        <v>2000000</v>
      </c>
      <c r="G8020" s="9">
        <v>20</v>
      </c>
      <c r="H8020" s="10">
        <v>2157880</v>
      </c>
      <c r="I8020" s="11">
        <f t="shared" si="303"/>
        <v>18602200653.739105</v>
      </c>
      <c r="J8020" s="11">
        <f t="shared" si="304"/>
        <v>173235</v>
      </c>
      <c r="K8020" s="11">
        <f t="shared" si="305"/>
        <v>107381.30662821661</v>
      </c>
      <c r="L8020" s="12">
        <f t="shared" si="307"/>
        <v>0</v>
      </c>
      <c r="M8020" s="11">
        <f>COUNTIF(E$2:$E8020,E8020)</f>
        <v>3093</v>
      </c>
      <c r="N8020" s="13"/>
      <c r="O8020" t="str">
        <f t="shared" si="308"/>
        <v/>
      </c>
    </row>
    <row r="8021" spans="1:15" hidden="1">
      <c r="A8021" s="41" t="s">
        <v>99</v>
      </c>
      <c r="B8021" s="46">
        <v>45790</v>
      </c>
      <c r="C8021" s="8" t="s">
        <v>13</v>
      </c>
      <c r="D8021" s="8" t="s">
        <v>90</v>
      </c>
      <c r="E8021" s="8" t="s">
        <v>90</v>
      </c>
      <c r="F8021" s="9">
        <f t="shared" si="306"/>
        <v>-13400000</v>
      </c>
      <c r="G8021" s="9">
        <v>-134</v>
      </c>
      <c r="H8021" s="10">
        <v>-14525734</v>
      </c>
      <c r="I8021" s="11">
        <f t="shared" si="303"/>
        <v>7443745728.2146778</v>
      </c>
      <c r="J8021" s="11">
        <f t="shared" si="304"/>
        <v>72940</v>
      </c>
      <c r="K8021" s="11">
        <f t="shared" si="305"/>
        <v>102052.9987416326</v>
      </c>
      <c r="L8021" s="12">
        <f t="shared" si="307"/>
        <v>850632.16862123087</v>
      </c>
      <c r="M8021" s="11">
        <f>COUNTIF(E$2:$E8021,E8021)</f>
        <v>997</v>
      </c>
      <c r="N8021" s="13"/>
      <c r="O8021" t="str">
        <f t="shared" si="308"/>
        <v/>
      </c>
    </row>
    <row r="8022" spans="1:15" hidden="1">
      <c r="A8022" s="41" t="s">
        <v>99</v>
      </c>
      <c r="B8022" s="46">
        <v>45790</v>
      </c>
      <c r="C8022" s="8" t="s">
        <v>13</v>
      </c>
      <c r="D8022" s="8" t="s">
        <v>90</v>
      </c>
      <c r="E8022" s="8" t="s">
        <v>90</v>
      </c>
      <c r="F8022" s="9">
        <f t="shared" si="306"/>
        <v>137800000</v>
      </c>
      <c r="G8022" s="9">
        <v>1378</v>
      </c>
      <c r="H8022" s="10">
        <v>149219486</v>
      </c>
      <c r="I8022" s="11">
        <f t="shared" si="303"/>
        <v>7592965214.2146778</v>
      </c>
      <c r="J8022" s="11">
        <f t="shared" si="304"/>
        <v>74318</v>
      </c>
      <c r="K8022" s="11">
        <f t="shared" si="305"/>
        <v>102168.58922757176</v>
      </c>
      <c r="L8022" s="12">
        <f t="shared" si="307"/>
        <v>0</v>
      </c>
      <c r="M8022" s="11">
        <f>COUNTIF(E$2:$E8022,E8022)</f>
        <v>998</v>
      </c>
      <c r="N8022" s="13"/>
      <c r="O8022" t="str">
        <f t="shared" si="308"/>
        <v/>
      </c>
    </row>
    <row r="8023" spans="1:15" hidden="1">
      <c r="A8023" s="41" t="s">
        <v>99</v>
      </c>
      <c r="B8023" s="46">
        <v>45790</v>
      </c>
      <c r="C8023" s="8" t="s">
        <v>13</v>
      </c>
      <c r="D8023" s="8" t="s">
        <v>90</v>
      </c>
      <c r="E8023" s="8" t="s">
        <v>90</v>
      </c>
      <c r="F8023" s="9">
        <f t="shared" si="306"/>
        <v>76700000</v>
      </c>
      <c r="G8023" s="9">
        <v>767</v>
      </c>
      <c r="H8023" s="10">
        <v>82905797</v>
      </c>
      <c r="I8023" s="11">
        <f t="shared" si="303"/>
        <v>7675871011.2146778</v>
      </c>
      <c r="J8023" s="11">
        <f t="shared" si="304"/>
        <v>75085</v>
      </c>
      <c r="K8023" s="11">
        <f t="shared" si="305"/>
        <v>102229.08718405377</v>
      </c>
      <c r="L8023" s="12">
        <f t="shared" si="307"/>
        <v>0</v>
      </c>
      <c r="M8023" s="11">
        <f>COUNTIF(E$2:$E8023,E8023)</f>
        <v>999</v>
      </c>
      <c r="N8023" s="13"/>
      <c r="O8023" t="str">
        <f t="shared" si="308"/>
        <v/>
      </c>
    </row>
    <row r="8024" spans="1:15" hidden="1">
      <c r="A8024" s="41" t="s">
        <v>99</v>
      </c>
      <c r="B8024" s="46">
        <v>45790</v>
      </c>
      <c r="C8024" s="8" t="s">
        <v>13</v>
      </c>
      <c r="D8024" s="8" t="s">
        <v>90</v>
      </c>
      <c r="E8024" s="8" t="s">
        <v>90</v>
      </c>
      <c r="F8024" s="9">
        <f t="shared" si="306"/>
        <v>-9200000</v>
      </c>
      <c r="G8024" s="9">
        <v>-92</v>
      </c>
      <c r="H8024" s="10">
        <v>-9972892</v>
      </c>
      <c r="I8024" s="11">
        <f t="shared" si="303"/>
        <v>7666465935.1937447</v>
      </c>
      <c r="J8024" s="11">
        <f t="shared" si="304"/>
        <v>74993</v>
      </c>
      <c r="K8024" s="11">
        <f t="shared" si="305"/>
        <v>102229.08718405377</v>
      </c>
      <c r="L8024" s="12">
        <f t="shared" si="307"/>
        <v>567815.97906705365</v>
      </c>
      <c r="M8024" s="11">
        <f>COUNTIF(E$2:$E8024,E8024)</f>
        <v>1000</v>
      </c>
      <c r="N8024" s="13"/>
      <c r="O8024" t="str">
        <f t="shared" si="308"/>
        <v/>
      </c>
    </row>
    <row r="8025" spans="1:15" hidden="1">
      <c r="A8025" s="41" t="s">
        <v>99</v>
      </c>
      <c r="B8025" s="46">
        <v>45790</v>
      </c>
      <c r="C8025" s="8" t="s">
        <v>13</v>
      </c>
      <c r="D8025" s="8" t="s">
        <v>90</v>
      </c>
      <c r="E8025" s="8" t="s">
        <v>90</v>
      </c>
      <c r="F8025" s="9">
        <f t="shared" si="306"/>
        <v>78600000</v>
      </c>
      <c r="G8025" s="9">
        <v>786</v>
      </c>
      <c r="H8025" s="10">
        <v>84946164</v>
      </c>
      <c r="I8025" s="11">
        <f t="shared" si="303"/>
        <v>7751412099.1937447</v>
      </c>
      <c r="J8025" s="11">
        <f t="shared" si="304"/>
        <v>75779</v>
      </c>
      <c r="K8025" s="11">
        <f t="shared" si="305"/>
        <v>102289.71217875328</v>
      </c>
      <c r="L8025" s="12">
        <f t="shared" si="307"/>
        <v>0</v>
      </c>
      <c r="M8025" s="11">
        <f>COUNTIF(E$2:$E8025,E8025)</f>
        <v>1001</v>
      </c>
      <c r="N8025" s="13"/>
      <c r="O8025" t="str">
        <f t="shared" si="308"/>
        <v/>
      </c>
    </row>
    <row r="8026" spans="1:15" hidden="1">
      <c r="A8026" s="41" t="s">
        <v>99</v>
      </c>
      <c r="B8026" s="46">
        <v>45790</v>
      </c>
      <c r="C8026" s="8" t="s">
        <v>13</v>
      </c>
      <c r="D8026" s="8" t="s">
        <v>15</v>
      </c>
      <c r="E8026" s="8" t="s">
        <v>15</v>
      </c>
      <c r="F8026" s="9">
        <f t="shared" si="306"/>
        <v>10700000</v>
      </c>
      <c r="G8026" s="9">
        <v>107</v>
      </c>
      <c r="H8026" s="10">
        <v>11546049</v>
      </c>
      <c r="I8026" s="11">
        <f t="shared" si="303"/>
        <v>18613746702.739105</v>
      </c>
      <c r="J8026" s="11">
        <f t="shared" si="304"/>
        <v>173342</v>
      </c>
      <c r="K8026" s="11">
        <f t="shared" si="305"/>
        <v>107381.6311265539</v>
      </c>
      <c r="L8026" s="12">
        <f t="shared" si="307"/>
        <v>0</v>
      </c>
      <c r="M8026" s="11">
        <f>COUNTIF(E$2:$E8026,E8026)</f>
        <v>3094</v>
      </c>
      <c r="N8026" s="13"/>
      <c r="O8026" t="str">
        <f t="shared" si="308"/>
        <v/>
      </c>
    </row>
    <row r="8027" spans="1:15" hidden="1">
      <c r="A8027" s="41" t="s">
        <v>99</v>
      </c>
      <c r="B8027" s="46">
        <v>45790</v>
      </c>
      <c r="C8027" s="8" t="s">
        <v>13</v>
      </c>
      <c r="D8027" s="8" t="s">
        <v>90</v>
      </c>
      <c r="E8027" s="8" t="s">
        <v>90</v>
      </c>
      <c r="F8027" s="9">
        <f t="shared" si="306"/>
        <v>1000000</v>
      </c>
      <c r="G8027" s="9">
        <v>10</v>
      </c>
      <c r="H8027" s="10">
        <v>1080420</v>
      </c>
      <c r="I8027" s="11">
        <f t="shared" si="303"/>
        <v>7752492519.1937447</v>
      </c>
      <c r="J8027" s="11">
        <f t="shared" si="304"/>
        <v>75789</v>
      </c>
      <c r="K8027" s="11">
        <f t="shared" si="305"/>
        <v>102290.47116591781</v>
      </c>
      <c r="L8027" s="12">
        <f t="shared" si="307"/>
        <v>0</v>
      </c>
      <c r="M8027" s="11">
        <f>COUNTIF(E$2:$E8027,E8027)</f>
        <v>1002</v>
      </c>
      <c r="N8027" s="13"/>
      <c r="O8027" t="str">
        <f t="shared" si="308"/>
        <v/>
      </c>
    </row>
    <row r="8028" spans="1:15" hidden="1">
      <c r="A8028" s="41" t="s">
        <v>99</v>
      </c>
      <c r="B8028" s="46">
        <v>45790</v>
      </c>
      <c r="C8028" s="8" t="s">
        <v>13</v>
      </c>
      <c r="D8028" s="8" t="s">
        <v>46</v>
      </c>
      <c r="E8028" s="8" t="s">
        <v>46</v>
      </c>
      <c r="F8028" s="9">
        <f t="shared" si="306"/>
        <v>900000</v>
      </c>
      <c r="G8028" s="9">
        <v>9</v>
      </c>
      <c r="H8028" s="10">
        <v>993735</v>
      </c>
      <c r="I8028" s="11">
        <f t="shared" si="303"/>
        <v>4763523946.515729</v>
      </c>
      <c r="J8028" s="11">
        <f t="shared" si="304"/>
        <v>43734</v>
      </c>
      <c r="K8028" s="11">
        <f t="shared" si="305"/>
        <v>108920.38108830039</v>
      </c>
      <c r="L8028" s="12">
        <f t="shared" si="307"/>
        <v>0</v>
      </c>
      <c r="M8028" s="11">
        <f>COUNTIF(E$2:$E8028,E8028)</f>
        <v>2819</v>
      </c>
      <c r="N8028" s="13"/>
      <c r="O8028" t="str">
        <f t="shared" si="308"/>
        <v/>
      </c>
    </row>
    <row r="8029" spans="1:15" hidden="1">
      <c r="A8029" s="41" t="s">
        <v>99</v>
      </c>
      <c r="B8029" s="46">
        <v>45790</v>
      </c>
      <c r="C8029" s="8" t="s">
        <v>13</v>
      </c>
      <c r="D8029" s="8" t="s">
        <v>90</v>
      </c>
      <c r="E8029" s="8" t="s">
        <v>90</v>
      </c>
      <c r="F8029" s="9">
        <f t="shared" si="306"/>
        <v>-17500000</v>
      </c>
      <c r="G8029" s="9">
        <v>-175</v>
      </c>
      <c r="H8029" s="10">
        <v>-18970175</v>
      </c>
      <c r="I8029" s="11">
        <f t="shared" si="303"/>
        <v>7734591686.7397089</v>
      </c>
      <c r="J8029" s="11">
        <f t="shared" si="304"/>
        <v>75614</v>
      </c>
      <c r="K8029" s="11">
        <f t="shared" si="305"/>
        <v>102290.47116591781</v>
      </c>
      <c r="L8029" s="12">
        <f t="shared" si="307"/>
        <v>1069342.5459643826</v>
      </c>
      <c r="M8029" s="11">
        <f>COUNTIF(E$2:$E8029,E8029)</f>
        <v>1003</v>
      </c>
      <c r="N8029" s="13"/>
      <c r="O8029" t="str">
        <f t="shared" si="308"/>
        <v/>
      </c>
    </row>
    <row r="8030" spans="1:15" hidden="1">
      <c r="A8030" s="41" t="s">
        <v>99</v>
      </c>
      <c r="B8030" s="46">
        <v>45790</v>
      </c>
      <c r="C8030" s="8" t="s">
        <v>13</v>
      </c>
      <c r="D8030" s="8" t="s">
        <v>90</v>
      </c>
      <c r="E8030" s="8" t="s">
        <v>90</v>
      </c>
      <c r="F8030" s="9">
        <f t="shared" si="306"/>
        <v>-13800000</v>
      </c>
      <c r="G8030" s="9">
        <v>-138</v>
      </c>
      <c r="H8030" s="10">
        <v>-14959338</v>
      </c>
      <c r="I8030" s="11">
        <f t="shared" si="303"/>
        <v>7720475601.718812</v>
      </c>
      <c r="J8030" s="11">
        <f t="shared" si="304"/>
        <v>75476</v>
      </c>
      <c r="K8030" s="11">
        <f t="shared" si="305"/>
        <v>102290.47116591781</v>
      </c>
      <c r="L8030" s="12">
        <f t="shared" si="307"/>
        <v>843252.9791033417</v>
      </c>
      <c r="M8030" s="11">
        <f>COUNTIF(E$2:$E8030,E8030)</f>
        <v>1004</v>
      </c>
      <c r="N8030" s="13"/>
      <c r="O8030" t="str">
        <f t="shared" si="308"/>
        <v/>
      </c>
    </row>
    <row r="8031" spans="1:15" hidden="1">
      <c r="A8031" s="41" t="s">
        <v>99</v>
      </c>
      <c r="B8031" s="46">
        <v>45790</v>
      </c>
      <c r="C8031" s="8" t="s">
        <v>13</v>
      </c>
      <c r="D8031" s="8" t="s">
        <v>90</v>
      </c>
      <c r="E8031" s="8" t="s">
        <v>90</v>
      </c>
      <c r="F8031" s="9">
        <f t="shared" si="306"/>
        <v>-92200000</v>
      </c>
      <c r="G8031" s="9">
        <v>-922</v>
      </c>
      <c r="H8031" s="10">
        <v>-99945722</v>
      </c>
      <c r="I8031" s="11">
        <f t="shared" si="303"/>
        <v>7626163787.3038359</v>
      </c>
      <c r="J8031" s="11">
        <f t="shared" si="304"/>
        <v>74554</v>
      </c>
      <c r="K8031" s="11">
        <f t="shared" si="305"/>
        <v>102290.47116591781</v>
      </c>
      <c r="L8031" s="12">
        <f t="shared" si="307"/>
        <v>5633907.5850237757</v>
      </c>
      <c r="M8031" s="11">
        <f>COUNTIF(E$2:$E8031,E8031)</f>
        <v>1005</v>
      </c>
      <c r="N8031" s="13"/>
      <c r="O8031" t="str">
        <f t="shared" si="308"/>
        <v/>
      </c>
    </row>
    <row r="8032" spans="1:15" hidden="1">
      <c r="A8032" s="41" t="s">
        <v>99</v>
      </c>
      <c r="B8032" s="46">
        <v>45790</v>
      </c>
      <c r="C8032" s="8" t="s">
        <v>13</v>
      </c>
      <c r="D8032" s="8" t="s">
        <v>90</v>
      </c>
      <c r="E8032" s="8" t="s">
        <v>90</v>
      </c>
      <c r="F8032" s="9">
        <f t="shared" si="306"/>
        <v>-18400000</v>
      </c>
      <c r="G8032" s="9">
        <v>-184</v>
      </c>
      <c r="H8032" s="10">
        <v>-19945784</v>
      </c>
      <c r="I8032" s="11">
        <f t="shared" si="303"/>
        <v>7607342340.6093073</v>
      </c>
      <c r="J8032" s="11">
        <f t="shared" si="304"/>
        <v>74370</v>
      </c>
      <c r="K8032" s="11">
        <f t="shared" si="305"/>
        <v>102290.47116591781</v>
      </c>
      <c r="L8032" s="12">
        <f t="shared" si="307"/>
        <v>1124337.3054711223</v>
      </c>
      <c r="M8032" s="11">
        <f>COUNTIF(E$2:$E8032,E8032)</f>
        <v>1006</v>
      </c>
      <c r="N8032" s="13"/>
      <c r="O8032" t="str">
        <f t="shared" si="308"/>
        <v/>
      </c>
    </row>
    <row r="8033" spans="1:15" hidden="1">
      <c r="A8033" s="41" t="s">
        <v>99</v>
      </c>
      <c r="B8033" s="46">
        <v>45790</v>
      </c>
      <c r="C8033" s="8" t="s">
        <v>13</v>
      </c>
      <c r="D8033" s="8" t="s">
        <v>90</v>
      </c>
      <c r="E8033" s="8" t="s">
        <v>90</v>
      </c>
      <c r="F8033" s="9">
        <f t="shared" si="306"/>
        <v>-1000000</v>
      </c>
      <c r="G8033" s="9">
        <v>-10</v>
      </c>
      <c r="H8033" s="10">
        <v>-1084010</v>
      </c>
      <c r="I8033" s="11">
        <f t="shared" si="303"/>
        <v>7606319435.8976479</v>
      </c>
      <c r="J8033" s="11">
        <f t="shared" si="304"/>
        <v>74360</v>
      </c>
      <c r="K8033" s="11">
        <f t="shared" si="305"/>
        <v>102290.47116591781</v>
      </c>
      <c r="L8033" s="12">
        <f t="shared" si="307"/>
        <v>61105.288340821862</v>
      </c>
      <c r="M8033" s="11">
        <f>COUNTIF(E$2:$E8033,E8033)</f>
        <v>1007</v>
      </c>
      <c r="N8033" s="13"/>
      <c r="O8033" t="str">
        <f t="shared" si="308"/>
        <v/>
      </c>
    </row>
    <row r="8034" spans="1:15" hidden="1">
      <c r="A8034" s="41" t="s">
        <v>99</v>
      </c>
      <c r="B8034" s="46">
        <v>45790</v>
      </c>
      <c r="C8034" s="8" t="s">
        <v>13</v>
      </c>
      <c r="D8034" s="8" t="s">
        <v>46</v>
      </c>
      <c r="E8034" s="8" t="s">
        <v>46</v>
      </c>
      <c r="F8034" s="9">
        <f t="shared" si="306"/>
        <v>900000</v>
      </c>
      <c r="G8034" s="9">
        <v>9</v>
      </c>
      <c r="H8034" s="10">
        <v>994977</v>
      </c>
      <c r="I8034" s="11">
        <f t="shared" si="303"/>
        <v>4764518923.515729</v>
      </c>
      <c r="J8034" s="11">
        <f t="shared" si="304"/>
        <v>43743</v>
      </c>
      <c r="K8034" s="11">
        <f t="shared" si="305"/>
        <v>108920.71699507874</v>
      </c>
      <c r="L8034" s="12">
        <f t="shared" si="307"/>
        <v>0</v>
      </c>
      <c r="M8034" s="11">
        <f>COUNTIF(E$2:$E8034,E8034)</f>
        <v>2820</v>
      </c>
      <c r="N8034" s="13"/>
      <c r="O8034" t="str">
        <f t="shared" si="308"/>
        <v/>
      </c>
    </row>
    <row r="8035" spans="1:15" hidden="1">
      <c r="A8035" s="41" t="s">
        <v>99</v>
      </c>
      <c r="B8035" s="46">
        <v>45790</v>
      </c>
      <c r="C8035" s="8" t="s">
        <v>13</v>
      </c>
      <c r="D8035" s="8" t="s">
        <v>90</v>
      </c>
      <c r="E8035" s="8" t="s">
        <v>90</v>
      </c>
      <c r="F8035" s="9">
        <f t="shared" si="306"/>
        <v>-82900000</v>
      </c>
      <c r="G8035" s="9">
        <v>-829</v>
      </c>
      <c r="H8035" s="10">
        <v>-89864429</v>
      </c>
      <c r="I8035" s="11">
        <f t="shared" si="303"/>
        <v>7521520635.3011017</v>
      </c>
      <c r="J8035" s="11">
        <f t="shared" si="304"/>
        <v>73531</v>
      </c>
      <c r="K8035" s="11">
        <f t="shared" si="305"/>
        <v>102290.47116591781</v>
      </c>
      <c r="L8035" s="12">
        <f t="shared" si="307"/>
        <v>5065628.4034541249</v>
      </c>
      <c r="M8035" s="11">
        <f>COUNTIF(E$2:$E8035,E8035)</f>
        <v>1008</v>
      </c>
      <c r="N8035" s="13"/>
      <c r="O8035" t="str">
        <f t="shared" si="308"/>
        <v/>
      </c>
    </row>
    <row r="8036" spans="1:15" hidden="1">
      <c r="A8036" s="41" t="s">
        <v>99</v>
      </c>
      <c r="B8036" s="46">
        <v>45790</v>
      </c>
      <c r="C8036" s="8" t="s">
        <v>13</v>
      </c>
      <c r="D8036" s="8" t="s">
        <v>90</v>
      </c>
      <c r="E8036" s="8" t="s">
        <v>90</v>
      </c>
      <c r="F8036" s="9">
        <f t="shared" si="306"/>
        <v>-9200000</v>
      </c>
      <c r="G8036" s="9">
        <v>-92</v>
      </c>
      <c r="H8036" s="10">
        <v>-9972892</v>
      </c>
      <c r="I8036" s="11">
        <f t="shared" si="303"/>
        <v>7512109911.9538374</v>
      </c>
      <c r="J8036" s="11">
        <f t="shared" si="304"/>
        <v>73439</v>
      </c>
      <c r="K8036" s="11">
        <f t="shared" si="305"/>
        <v>102290.47116591781</v>
      </c>
      <c r="L8036" s="12">
        <f t="shared" si="307"/>
        <v>562168.65273556113</v>
      </c>
      <c r="M8036" s="11">
        <f>COUNTIF(E$2:$E8036,E8036)</f>
        <v>1009</v>
      </c>
      <c r="N8036" s="13"/>
      <c r="O8036" t="str">
        <f t="shared" si="308"/>
        <v/>
      </c>
    </row>
    <row r="8037" spans="1:15" hidden="1">
      <c r="A8037" s="41" t="s">
        <v>99</v>
      </c>
      <c r="B8037" s="46">
        <v>45790</v>
      </c>
      <c r="C8037" s="8" t="s">
        <v>13</v>
      </c>
      <c r="D8037" s="8" t="s">
        <v>90</v>
      </c>
      <c r="E8037" s="8" t="s">
        <v>90</v>
      </c>
      <c r="F8037" s="9">
        <f t="shared" si="306"/>
        <v>-1000000</v>
      </c>
      <c r="G8037" s="9">
        <v>-10</v>
      </c>
      <c r="H8037" s="10">
        <v>-1084010</v>
      </c>
      <c r="I8037" s="11">
        <f t="shared" si="303"/>
        <v>7511087007.242178</v>
      </c>
      <c r="J8037" s="11">
        <f t="shared" si="304"/>
        <v>73429</v>
      </c>
      <c r="K8037" s="11">
        <f t="shared" si="305"/>
        <v>102290.47116591781</v>
      </c>
      <c r="L8037" s="12">
        <f t="shared" si="307"/>
        <v>61105.288340821862</v>
      </c>
      <c r="M8037" s="11">
        <f>COUNTIF(E$2:$E8037,E8037)</f>
        <v>1010</v>
      </c>
      <c r="N8037" s="13"/>
      <c r="O8037" t="str">
        <f t="shared" si="308"/>
        <v/>
      </c>
    </row>
    <row r="8038" spans="1:15" hidden="1">
      <c r="A8038" s="41" t="s">
        <v>99</v>
      </c>
      <c r="B8038" s="46">
        <v>45790</v>
      </c>
      <c r="C8038" s="8" t="s">
        <v>13</v>
      </c>
      <c r="D8038" s="8" t="s">
        <v>90</v>
      </c>
      <c r="E8038" s="8" t="s">
        <v>90</v>
      </c>
      <c r="F8038" s="9">
        <f t="shared" si="306"/>
        <v>-28100000</v>
      </c>
      <c r="G8038" s="9">
        <v>-281</v>
      </c>
      <c r="H8038" s="10">
        <v>-30460681</v>
      </c>
      <c r="I8038" s="11">
        <f t="shared" si="303"/>
        <v>7482343384.8445549</v>
      </c>
      <c r="J8038" s="11">
        <f t="shared" si="304"/>
        <v>73148</v>
      </c>
      <c r="K8038" s="11">
        <f t="shared" si="305"/>
        <v>102290.47116591781</v>
      </c>
      <c r="L8038" s="12">
        <f t="shared" si="307"/>
        <v>1717058.6023770943</v>
      </c>
      <c r="M8038" s="11">
        <f>COUNTIF(E$2:$E8038,E8038)</f>
        <v>1011</v>
      </c>
      <c r="N8038" s="13"/>
      <c r="O8038" t="str">
        <f t="shared" si="308"/>
        <v/>
      </c>
    </row>
    <row r="8039" spans="1:15" hidden="1">
      <c r="A8039" s="41" t="s">
        <v>99</v>
      </c>
      <c r="B8039" s="46">
        <v>45790</v>
      </c>
      <c r="C8039" s="8" t="s">
        <v>13</v>
      </c>
      <c r="D8039" s="8" t="s">
        <v>90</v>
      </c>
      <c r="E8039" s="8" t="s">
        <v>90</v>
      </c>
      <c r="F8039" s="9">
        <f t="shared" si="306"/>
        <v>-21200000</v>
      </c>
      <c r="G8039" s="9">
        <v>-212</v>
      </c>
      <c r="H8039" s="10">
        <v>-22981012</v>
      </c>
      <c r="I8039" s="11">
        <f t="shared" ref="I8039:I8102" si="309">IF(H8039&gt;=0,IF(M8039=1,H8039,SUMIFS(I:I,E:E,E8039,M:M,M8039-1)+H8039),SUMIFS(I:I,E:E,E8039,M:M,M8039-1)+K8039*G8039)</f>
        <v>7460657804.9573803</v>
      </c>
      <c r="J8039" s="11">
        <f t="shared" ref="J8039:J8102" si="310">IF(M8039=1,G8039,SUMIFS($J:$J,$E:$E,E8039,$M:$M,M8039-1)+G8039)</f>
        <v>72936</v>
      </c>
      <c r="K8039" s="11">
        <f t="shared" ref="K8039:K8102" si="311">IF(H8039&gt;=0,I8039/J8039,SUMIFS($K:$K,$E:$E,E8039,$M:$M,M8039-1))</f>
        <v>102290.47116591781</v>
      </c>
      <c r="L8039" s="12">
        <f t="shared" si="307"/>
        <v>1295432.1128254235</v>
      </c>
      <c r="M8039" s="11">
        <f>COUNTIF(E$2:$E8039,E8039)</f>
        <v>1012</v>
      </c>
      <c r="N8039" s="13"/>
      <c r="O8039" t="str">
        <f t="shared" si="308"/>
        <v/>
      </c>
    </row>
    <row r="8040" spans="1:15" hidden="1">
      <c r="A8040" s="41" t="s">
        <v>99</v>
      </c>
      <c r="B8040" s="46">
        <v>45790</v>
      </c>
      <c r="C8040" s="8" t="s">
        <v>13</v>
      </c>
      <c r="D8040" s="8" t="s">
        <v>90</v>
      </c>
      <c r="E8040" s="8" t="s">
        <v>90</v>
      </c>
      <c r="F8040" s="9">
        <f t="shared" ref="F8040:F8103" si="312">100000*G8040</f>
        <v>-4500000</v>
      </c>
      <c r="G8040" s="9">
        <v>-45</v>
      </c>
      <c r="H8040" s="10">
        <v>-4878045</v>
      </c>
      <c r="I8040" s="11">
        <f t="shared" si="309"/>
        <v>7456054733.7549143</v>
      </c>
      <c r="J8040" s="11">
        <f t="shared" si="310"/>
        <v>72891</v>
      </c>
      <c r="K8040" s="11">
        <f t="shared" si="311"/>
        <v>102290.47116591781</v>
      </c>
      <c r="L8040" s="12">
        <f t="shared" ref="L8040:L8103" si="313">IF(G8040&lt;0,K8040*G8040-H8040,0)</f>
        <v>274973.79753369838</v>
      </c>
      <c r="M8040" s="11">
        <f>COUNTIF(E$2:$E8040,E8040)</f>
        <v>1013</v>
      </c>
      <c r="N8040" s="13"/>
      <c r="O8040" t="str">
        <f t="shared" si="308"/>
        <v/>
      </c>
    </row>
    <row r="8041" spans="1:15" hidden="1">
      <c r="A8041" s="41" t="s">
        <v>99</v>
      </c>
      <c r="B8041" s="46">
        <v>45790</v>
      </c>
      <c r="C8041" s="8" t="s">
        <v>13</v>
      </c>
      <c r="D8041" s="8" t="s">
        <v>15</v>
      </c>
      <c r="E8041" s="8" t="s">
        <v>15</v>
      </c>
      <c r="F8041" s="9">
        <f t="shared" si="312"/>
        <v>900000</v>
      </c>
      <c r="G8041" s="9">
        <v>9</v>
      </c>
      <c r="H8041" s="10">
        <v>980856</v>
      </c>
      <c r="I8041" s="11">
        <f t="shared" si="309"/>
        <v>18614727558.739105</v>
      </c>
      <c r="J8041" s="11">
        <f t="shared" si="310"/>
        <v>173351</v>
      </c>
      <c r="K8041" s="11">
        <f t="shared" si="311"/>
        <v>107381.71431799704</v>
      </c>
      <c r="L8041" s="12">
        <f t="shared" si="313"/>
        <v>0</v>
      </c>
      <c r="M8041" s="11">
        <f>COUNTIF(E$2:$E8041,E8041)</f>
        <v>3095</v>
      </c>
      <c r="N8041" s="13"/>
      <c r="O8041" t="str">
        <f t="shared" si="308"/>
        <v/>
      </c>
    </row>
    <row r="8042" spans="1:15" hidden="1">
      <c r="A8042" s="41" t="s">
        <v>99</v>
      </c>
      <c r="B8042" s="46">
        <v>45790</v>
      </c>
      <c r="C8042" s="8" t="s">
        <v>13</v>
      </c>
      <c r="D8042" s="8" t="s">
        <v>90</v>
      </c>
      <c r="E8042" s="8" t="s">
        <v>90</v>
      </c>
      <c r="F8042" s="9">
        <f t="shared" si="312"/>
        <v>-18400000</v>
      </c>
      <c r="G8042" s="9">
        <v>-184</v>
      </c>
      <c r="H8042" s="10">
        <v>-19945784</v>
      </c>
      <c r="I8042" s="11">
        <f t="shared" si="309"/>
        <v>7437233287.0603857</v>
      </c>
      <c r="J8042" s="11">
        <f t="shared" si="310"/>
        <v>72707</v>
      </c>
      <c r="K8042" s="11">
        <f t="shared" si="311"/>
        <v>102290.47116591781</v>
      </c>
      <c r="L8042" s="12">
        <f t="shared" si="313"/>
        <v>1124337.3054711223</v>
      </c>
      <c r="M8042" s="11">
        <f>COUNTIF(E$2:$E8042,E8042)</f>
        <v>1014</v>
      </c>
      <c r="N8042" s="13"/>
      <c r="O8042" t="str">
        <f t="shared" si="308"/>
        <v/>
      </c>
    </row>
    <row r="8043" spans="1:15" hidden="1">
      <c r="A8043" s="41" t="s">
        <v>99</v>
      </c>
      <c r="B8043" s="46">
        <v>45790</v>
      </c>
      <c r="C8043" s="8" t="s">
        <v>13</v>
      </c>
      <c r="D8043" s="8" t="s">
        <v>90</v>
      </c>
      <c r="E8043" s="8" t="s">
        <v>90</v>
      </c>
      <c r="F8043" s="9">
        <f t="shared" si="312"/>
        <v>-900000</v>
      </c>
      <c r="G8043" s="9">
        <v>-9</v>
      </c>
      <c r="H8043" s="10">
        <v>-975609</v>
      </c>
      <c r="I8043" s="11">
        <f t="shared" si="309"/>
        <v>7436312672.8198929</v>
      </c>
      <c r="J8043" s="11">
        <f t="shared" si="310"/>
        <v>72698</v>
      </c>
      <c r="K8043" s="11">
        <f t="shared" si="311"/>
        <v>102290.47116591781</v>
      </c>
      <c r="L8043" s="12">
        <f t="shared" si="313"/>
        <v>54994.759506739676</v>
      </c>
      <c r="M8043" s="11">
        <f>COUNTIF(E$2:$E8043,E8043)</f>
        <v>1015</v>
      </c>
      <c r="N8043" s="13"/>
      <c r="O8043" t="str">
        <f t="shared" si="308"/>
        <v/>
      </c>
    </row>
    <row r="8044" spans="1:15" hidden="1">
      <c r="A8044" s="41" t="s">
        <v>99</v>
      </c>
      <c r="B8044" s="46">
        <v>45790</v>
      </c>
      <c r="C8044" s="8" t="s">
        <v>13</v>
      </c>
      <c r="D8044" s="8" t="s">
        <v>90</v>
      </c>
      <c r="E8044" s="8" t="s">
        <v>90</v>
      </c>
      <c r="F8044" s="9">
        <f t="shared" si="312"/>
        <v>-1400000</v>
      </c>
      <c r="G8044" s="9">
        <v>-14</v>
      </c>
      <c r="H8044" s="10">
        <v>-1517614</v>
      </c>
      <c r="I8044" s="11">
        <f t="shared" si="309"/>
        <v>7434880606.2235699</v>
      </c>
      <c r="J8044" s="11">
        <f t="shared" si="310"/>
        <v>72684</v>
      </c>
      <c r="K8044" s="11">
        <f t="shared" si="311"/>
        <v>102290.47116591781</v>
      </c>
      <c r="L8044" s="12">
        <f t="shared" si="313"/>
        <v>85547.403677150607</v>
      </c>
      <c r="M8044" s="11">
        <f>COUNTIF(E$2:$E8044,E8044)</f>
        <v>1016</v>
      </c>
      <c r="N8044" s="13"/>
      <c r="O8044" t="str">
        <f t="shared" si="308"/>
        <v/>
      </c>
    </row>
    <row r="8045" spans="1:15" hidden="1">
      <c r="A8045" s="41" t="s">
        <v>99</v>
      </c>
      <c r="B8045" s="46">
        <v>45790</v>
      </c>
      <c r="C8045" s="8" t="s">
        <v>13</v>
      </c>
      <c r="D8045" s="8" t="s">
        <v>14</v>
      </c>
      <c r="E8045" s="8" t="s">
        <v>14</v>
      </c>
      <c r="F8045" s="9">
        <f t="shared" si="312"/>
        <v>-9300000</v>
      </c>
      <c r="G8045" s="9">
        <v>-93</v>
      </c>
      <c r="H8045" s="10">
        <v>-9955278</v>
      </c>
      <c r="I8045" s="11">
        <f t="shared" si="309"/>
        <v>20075019905.192841</v>
      </c>
      <c r="J8045" s="11">
        <f t="shared" si="310"/>
        <v>199106</v>
      </c>
      <c r="K8045" s="11">
        <f t="shared" si="311"/>
        <v>100825.7908108889</v>
      </c>
      <c r="L8045" s="12">
        <f t="shared" si="313"/>
        <v>578479.4545873329</v>
      </c>
      <c r="M8045" s="11">
        <f>COUNTIF(E$2:$E8045,E8045)</f>
        <v>1094</v>
      </c>
      <c r="N8045" s="13"/>
      <c r="O8045" t="str">
        <f t="shared" si="308"/>
        <v/>
      </c>
    </row>
    <row r="8046" spans="1:15" hidden="1">
      <c r="A8046" s="41" t="s">
        <v>99</v>
      </c>
      <c r="B8046" s="46">
        <v>45790</v>
      </c>
      <c r="C8046" s="8" t="s">
        <v>13</v>
      </c>
      <c r="D8046" s="8" t="s">
        <v>90</v>
      </c>
      <c r="E8046" s="8" t="s">
        <v>90</v>
      </c>
      <c r="F8046" s="9">
        <f t="shared" si="312"/>
        <v>-126100000</v>
      </c>
      <c r="G8046" s="9">
        <v>-1261</v>
      </c>
      <c r="H8046" s="10">
        <v>-136693661</v>
      </c>
      <c r="I8046" s="11">
        <f t="shared" si="309"/>
        <v>7305892322.0833473</v>
      </c>
      <c r="J8046" s="11">
        <f t="shared" si="310"/>
        <v>71423</v>
      </c>
      <c r="K8046" s="11">
        <f t="shared" si="311"/>
        <v>102290.47116591781</v>
      </c>
      <c r="L8046" s="12">
        <f t="shared" si="313"/>
        <v>7705376.8597776294</v>
      </c>
      <c r="M8046" s="11">
        <f>COUNTIF(E$2:$E8046,E8046)</f>
        <v>1017</v>
      </c>
      <c r="N8046" s="13"/>
      <c r="O8046" t="str">
        <f t="shared" si="308"/>
        <v/>
      </c>
    </row>
    <row r="8047" spans="1:15" hidden="1">
      <c r="A8047" s="41" t="s">
        <v>99</v>
      </c>
      <c r="B8047" s="46">
        <v>45790</v>
      </c>
      <c r="C8047" s="8" t="s">
        <v>13</v>
      </c>
      <c r="D8047" s="8" t="s">
        <v>90</v>
      </c>
      <c r="E8047" s="8" t="s">
        <v>90</v>
      </c>
      <c r="F8047" s="9">
        <f t="shared" si="312"/>
        <v>-9300000</v>
      </c>
      <c r="G8047" s="9">
        <v>-93</v>
      </c>
      <c r="H8047" s="10">
        <v>-10081293</v>
      </c>
      <c r="I8047" s="11">
        <f t="shared" si="309"/>
        <v>7296379308.2649174</v>
      </c>
      <c r="J8047" s="11">
        <f t="shared" si="310"/>
        <v>71330</v>
      </c>
      <c r="K8047" s="11">
        <f t="shared" si="311"/>
        <v>102290.47116591781</v>
      </c>
      <c r="L8047" s="12">
        <f t="shared" si="313"/>
        <v>568279.18156964332</v>
      </c>
      <c r="M8047" s="11">
        <f>COUNTIF(E$2:$E8047,E8047)</f>
        <v>1018</v>
      </c>
      <c r="N8047" s="13"/>
      <c r="O8047" t="str">
        <f t="shared" si="308"/>
        <v/>
      </c>
    </row>
    <row r="8048" spans="1:15" hidden="1">
      <c r="A8048" s="41" t="s">
        <v>99</v>
      </c>
      <c r="B8048" s="46">
        <v>45790</v>
      </c>
      <c r="C8048" s="8" t="s">
        <v>13</v>
      </c>
      <c r="D8048" s="8" t="s">
        <v>46</v>
      </c>
      <c r="E8048" s="8" t="s">
        <v>46</v>
      </c>
      <c r="F8048" s="9">
        <f t="shared" si="312"/>
        <v>7200000</v>
      </c>
      <c r="G8048" s="9">
        <v>72</v>
      </c>
      <c r="H8048" s="10">
        <v>7926552</v>
      </c>
      <c r="I8048" s="11">
        <f t="shared" si="309"/>
        <v>4772445475.515729</v>
      </c>
      <c r="J8048" s="11">
        <f t="shared" si="310"/>
        <v>43815</v>
      </c>
      <c r="K8048" s="11">
        <f t="shared" si="311"/>
        <v>108922.6400893696</v>
      </c>
      <c r="L8048" s="12">
        <f t="shared" si="313"/>
        <v>0</v>
      </c>
      <c r="M8048" s="11">
        <f>COUNTIF(E$2:$E8048,E8048)</f>
        <v>2821</v>
      </c>
      <c r="N8048" s="13"/>
      <c r="O8048" t="str">
        <f t="shared" si="308"/>
        <v/>
      </c>
    </row>
    <row r="8049" spans="1:15" hidden="1">
      <c r="A8049" s="41" t="s">
        <v>99</v>
      </c>
      <c r="B8049" s="46">
        <v>45790</v>
      </c>
      <c r="C8049" s="8" t="s">
        <v>13</v>
      </c>
      <c r="D8049" s="8" t="s">
        <v>90</v>
      </c>
      <c r="E8049" s="8" t="s">
        <v>90</v>
      </c>
      <c r="F8049" s="9">
        <f t="shared" si="312"/>
        <v>-5600000</v>
      </c>
      <c r="G8049" s="9">
        <v>-56</v>
      </c>
      <c r="H8049" s="10">
        <v>-6070456</v>
      </c>
      <c r="I8049" s="11">
        <f t="shared" si="309"/>
        <v>7290651041.8796263</v>
      </c>
      <c r="J8049" s="11">
        <f t="shared" si="310"/>
        <v>71274</v>
      </c>
      <c r="K8049" s="11">
        <f t="shared" si="311"/>
        <v>102290.47116591781</v>
      </c>
      <c r="L8049" s="12">
        <f t="shared" si="313"/>
        <v>342189.61470860243</v>
      </c>
      <c r="M8049" s="11">
        <f>COUNTIF(E$2:$E8049,E8049)</f>
        <v>1019</v>
      </c>
      <c r="N8049" s="13"/>
      <c r="O8049" t="str">
        <f t="shared" si="308"/>
        <v/>
      </c>
    </row>
    <row r="8050" spans="1:15" hidden="1">
      <c r="A8050" s="41" t="s">
        <v>99</v>
      </c>
      <c r="B8050" s="46">
        <v>45790</v>
      </c>
      <c r="C8050" s="8" t="s">
        <v>13</v>
      </c>
      <c r="D8050" s="8" t="s">
        <v>90</v>
      </c>
      <c r="E8050" s="8" t="s">
        <v>90</v>
      </c>
      <c r="F8050" s="9">
        <f t="shared" si="312"/>
        <v>-4600000</v>
      </c>
      <c r="G8050" s="9">
        <v>-46</v>
      </c>
      <c r="H8050" s="10">
        <v>-4986446</v>
      </c>
      <c r="I8050" s="11">
        <f t="shared" si="309"/>
        <v>7285945680.2059937</v>
      </c>
      <c r="J8050" s="11">
        <f t="shared" si="310"/>
        <v>71228</v>
      </c>
      <c r="K8050" s="11">
        <f t="shared" si="311"/>
        <v>102290.47116591781</v>
      </c>
      <c r="L8050" s="12">
        <f t="shared" si="313"/>
        <v>281084.32636778057</v>
      </c>
      <c r="M8050" s="11">
        <f>COUNTIF(E$2:$E8050,E8050)</f>
        <v>1020</v>
      </c>
      <c r="N8050" s="13"/>
      <c r="O8050" t="str">
        <f t="shared" si="308"/>
        <v/>
      </c>
    </row>
    <row r="8051" spans="1:15" hidden="1">
      <c r="A8051" s="41" t="s">
        <v>99</v>
      </c>
      <c r="B8051" s="46">
        <v>45790</v>
      </c>
      <c r="C8051" s="8" t="s">
        <v>13</v>
      </c>
      <c r="D8051" s="8" t="s">
        <v>90</v>
      </c>
      <c r="E8051" s="8" t="s">
        <v>90</v>
      </c>
      <c r="F8051" s="9">
        <f t="shared" si="312"/>
        <v>-17800000</v>
      </c>
      <c r="G8051" s="9">
        <v>-178</v>
      </c>
      <c r="H8051" s="10">
        <v>-19295378</v>
      </c>
      <c r="I8051" s="11">
        <f t="shared" si="309"/>
        <v>7267737976.33846</v>
      </c>
      <c r="J8051" s="11">
        <f t="shared" si="310"/>
        <v>71050</v>
      </c>
      <c r="K8051" s="11">
        <f t="shared" si="311"/>
        <v>102290.47116591781</v>
      </c>
      <c r="L8051" s="12">
        <f t="shared" si="313"/>
        <v>1087674.1324666291</v>
      </c>
      <c r="M8051" s="11">
        <f>COUNTIF(E$2:$E8051,E8051)</f>
        <v>1021</v>
      </c>
      <c r="N8051" s="13"/>
      <c r="O8051" t="str">
        <f t="shared" si="308"/>
        <v/>
      </c>
    </row>
    <row r="8052" spans="1:15" hidden="1">
      <c r="A8052" s="41" t="s">
        <v>99</v>
      </c>
      <c r="B8052" s="46">
        <v>45790</v>
      </c>
      <c r="C8052" s="8" t="s">
        <v>13</v>
      </c>
      <c r="D8052" s="8" t="s">
        <v>15</v>
      </c>
      <c r="E8052" s="8" t="s">
        <v>15</v>
      </c>
      <c r="F8052" s="9">
        <f t="shared" si="312"/>
        <v>353400000</v>
      </c>
      <c r="G8052" s="9">
        <v>3534</v>
      </c>
      <c r="H8052" s="10">
        <v>385057572</v>
      </c>
      <c r="I8052" s="11">
        <f t="shared" si="309"/>
        <v>18999785130.739105</v>
      </c>
      <c r="J8052" s="11">
        <f t="shared" si="310"/>
        <v>176885</v>
      </c>
      <c r="K8052" s="11">
        <f t="shared" si="311"/>
        <v>107413.20705960995</v>
      </c>
      <c r="L8052" s="12">
        <f t="shared" si="313"/>
        <v>0</v>
      </c>
      <c r="M8052" s="11">
        <f>COUNTIF(E$2:$E8052,E8052)</f>
        <v>3096</v>
      </c>
      <c r="N8052" s="13"/>
      <c r="O8052" t="str">
        <f t="shared" si="308"/>
        <v/>
      </c>
    </row>
    <row r="8053" spans="1:15" hidden="1">
      <c r="A8053" s="41" t="s">
        <v>99</v>
      </c>
      <c r="B8053" s="46">
        <v>45790</v>
      </c>
      <c r="C8053" s="8" t="s">
        <v>13</v>
      </c>
      <c r="D8053" s="8" t="s">
        <v>90</v>
      </c>
      <c r="E8053" s="8" t="s">
        <v>90</v>
      </c>
      <c r="F8053" s="9">
        <f t="shared" si="312"/>
        <v>-184400000</v>
      </c>
      <c r="G8053" s="9">
        <v>-1844</v>
      </c>
      <c r="H8053" s="10">
        <v>-199891444</v>
      </c>
      <c r="I8053" s="11">
        <f t="shared" si="309"/>
        <v>7079114347.5085077</v>
      </c>
      <c r="J8053" s="11">
        <f t="shared" si="310"/>
        <v>69206</v>
      </c>
      <c r="K8053" s="11">
        <f t="shared" si="311"/>
        <v>102290.47116591781</v>
      </c>
      <c r="L8053" s="12">
        <f t="shared" si="313"/>
        <v>11267815.170047551</v>
      </c>
      <c r="M8053" s="11">
        <f>COUNTIF(E$2:$E8053,E8053)</f>
        <v>1022</v>
      </c>
      <c r="N8053" s="13"/>
      <c r="O8053" t="str">
        <f t="shared" si="308"/>
        <v/>
      </c>
    </row>
    <row r="8054" spans="1:15" hidden="1">
      <c r="A8054" s="41" t="s">
        <v>99</v>
      </c>
      <c r="B8054" s="46">
        <v>45790</v>
      </c>
      <c r="C8054" s="8" t="s">
        <v>13</v>
      </c>
      <c r="D8054" s="8" t="s">
        <v>90</v>
      </c>
      <c r="E8054" s="8" t="s">
        <v>90</v>
      </c>
      <c r="F8054" s="9">
        <f t="shared" si="312"/>
        <v>-92300000</v>
      </c>
      <c r="G8054" s="9">
        <v>-923</v>
      </c>
      <c r="H8054" s="10">
        <v>-100054123</v>
      </c>
      <c r="I8054" s="11">
        <f t="shared" si="309"/>
        <v>6984700242.622366</v>
      </c>
      <c r="J8054" s="11">
        <f t="shared" si="310"/>
        <v>68283</v>
      </c>
      <c r="K8054" s="11">
        <f t="shared" si="311"/>
        <v>102290.47116591781</v>
      </c>
      <c r="L8054" s="12">
        <f t="shared" si="313"/>
        <v>5640018.1138578653</v>
      </c>
      <c r="M8054" s="11">
        <f>COUNTIF(E$2:$E8054,E8054)</f>
        <v>1023</v>
      </c>
      <c r="N8054" s="13"/>
      <c r="O8054" t="str">
        <f t="shared" si="308"/>
        <v/>
      </c>
    </row>
    <row r="8055" spans="1:15" hidden="1">
      <c r="A8055" s="41" t="s">
        <v>99</v>
      </c>
      <c r="B8055" s="46">
        <v>45790</v>
      </c>
      <c r="C8055" s="8" t="s">
        <v>13</v>
      </c>
      <c r="D8055" s="8" t="s">
        <v>90</v>
      </c>
      <c r="E8055" s="8" t="s">
        <v>90</v>
      </c>
      <c r="F8055" s="9">
        <f t="shared" si="312"/>
        <v>-58500000</v>
      </c>
      <c r="G8055" s="9">
        <v>-585</v>
      </c>
      <c r="H8055" s="10">
        <v>-63414585</v>
      </c>
      <c r="I8055" s="11">
        <f t="shared" si="309"/>
        <v>6924860316.990304</v>
      </c>
      <c r="J8055" s="11">
        <f t="shared" si="310"/>
        <v>67698</v>
      </c>
      <c r="K8055" s="11">
        <f t="shared" si="311"/>
        <v>102290.47116591781</v>
      </c>
      <c r="L8055" s="12">
        <f t="shared" si="313"/>
        <v>3574659.3679380789</v>
      </c>
      <c r="M8055" s="11">
        <f>COUNTIF(E$2:$E8055,E8055)</f>
        <v>1024</v>
      </c>
      <c r="N8055" s="13"/>
      <c r="O8055" t="str">
        <f t="shared" si="308"/>
        <v/>
      </c>
    </row>
    <row r="8056" spans="1:15" hidden="1">
      <c r="A8056" s="41" t="s">
        <v>99</v>
      </c>
      <c r="B8056" s="46">
        <v>45790</v>
      </c>
      <c r="C8056" s="8" t="s">
        <v>13</v>
      </c>
      <c r="D8056" s="8" t="s">
        <v>14</v>
      </c>
      <c r="E8056" s="8" t="s">
        <v>14</v>
      </c>
      <c r="F8056" s="9">
        <f t="shared" si="312"/>
        <v>-4600000</v>
      </c>
      <c r="G8056" s="9">
        <v>-46</v>
      </c>
      <c r="H8056" s="10">
        <v>-4924116</v>
      </c>
      <c r="I8056" s="11">
        <f t="shared" si="309"/>
        <v>20070381918.81554</v>
      </c>
      <c r="J8056" s="11">
        <f t="shared" si="310"/>
        <v>199060</v>
      </c>
      <c r="K8056" s="11">
        <f t="shared" si="311"/>
        <v>100825.7908108889</v>
      </c>
      <c r="L8056" s="12">
        <f t="shared" si="313"/>
        <v>286129.62269911077</v>
      </c>
      <c r="M8056" s="11">
        <f>COUNTIF(E$2:$E8056,E8056)</f>
        <v>1095</v>
      </c>
      <c r="N8056" s="13"/>
      <c r="O8056" t="str">
        <f t="shared" si="308"/>
        <v/>
      </c>
    </row>
    <row r="8057" spans="1:15" hidden="1">
      <c r="A8057" s="41" t="s">
        <v>99</v>
      </c>
      <c r="B8057" s="46">
        <v>45790</v>
      </c>
      <c r="C8057" s="8" t="s">
        <v>13</v>
      </c>
      <c r="D8057" s="8" t="s">
        <v>14</v>
      </c>
      <c r="E8057" s="8" t="s">
        <v>14</v>
      </c>
      <c r="F8057" s="9">
        <f t="shared" si="312"/>
        <v>-9300000</v>
      </c>
      <c r="G8057" s="9">
        <v>-93</v>
      </c>
      <c r="H8057" s="10">
        <v>-9955278</v>
      </c>
      <c r="I8057" s="11">
        <f t="shared" si="309"/>
        <v>20061005120.270126</v>
      </c>
      <c r="J8057" s="11">
        <f t="shared" si="310"/>
        <v>198967</v>
      </c>
      <c r="K8057" s="11">
        <f t="shared" si="311"/>
        <v>100825.7908108889</v>
      </c>
      <c r="L8057" s="12">
        <f t="shared" si="313"/>
        <v>578479.4545873329</v>
      </c>
      <c r="M8057" s="11">
        <f>COUNTIF(E$2:$E8057,E8057)</f>
        <v>1096</v>
      </c>
      <c r="N8057" s="13"/>
      <c r="O8057" t="str">
        <f t="shared" si="308"/>
        <v/>
      </c>
    </row>
    <row r="8058" spans="1:15" hidden="1">
      <c r="A8058" s="41" t="s">
        <v>99</v>
      </c>
      <c r="B8058" s="46">
        <v>45790</v>
      </c>
      <c r="C8058" s="8" t="s">
        <v>13</v>
      </c>
      <c r="D8058" s="8" t="s">
        <v>90</v>
      </c>
      <c r="E8058" s="8" t="s">
        <v>90</v>
      </c>
      <c r="F8058" s="9">
        <f t="shared" si="312"/>
        <v>-65400000</v>
      </c>
      <c r="G8058" s="9">
        <v>-654</v>
      </c>
      <c r="H8058" s="10">
        <v>-70894254</v>
      </c>
      <c r="I8058" s="11">
        <f t="shared" si="309"/>
        <v>6857962348.8477936</v>
      </c>
      <c r="J8058" s="11">
        <f t="shared" si="310"/>
        <v>67044</v>
      </c>
      <c r="K8058" s="11">
        <f t="shared" si="311"/>
        <v>102290.47116591781</v>
      </c>
      <c r="L8058" s="12">
        <f t="shared" si="313"/>
        <v>3996285.8574897498</v>
      </c>
      <c r="M8058" s="11">
        <f>COUNTIF(E$2:$E8058,E8058)</f>
        <v>1025</v>
      </c>
      <c r="N8058" s="13"/>
      <c r="O8058" t="str">
        <f t="shared" si="308"/>
        <v/>
      </c>
    </row>
    <row r="8059" spans="1:15" hidden="1">
      <c r="A8059" s="41" t="s">
        <v>99</v>
      </c>
      <c r="B8059" s="46">
        <v>45791</v>
      </c>
      <c r="C8059" s="8" t="s">
        <v>13</v>
      </c>
      <c r="D8059" s="8" t="s">
        <v>90</v>
      </c>
      <c r="E8059" s="8" t="s">
        <v>90</v>
      </c>
      <c r="F8059" s="9">
        <f t="shared" si="312"/>
        <v>-4600000</v>
      </c>
      <c r="G8059" s="9">
        <v>-46</v>
      </c>
      <c r="H8059" s="10">
        <v>-4987458</v>
      </c>
      <c r="I8059" s="11">
        <f t="shared" si="309"/>
        <v>6853256987.174161</v>
      </c>
      <c r="J8059" s="11">
        <f t="shared" si="310"/>
        <v>66998</v>
      </c>
      <c r="K8059" s="11">
        <f t="shared" si="311"/>
        <v>102290.47116591781</v>
      </c>
      <c r="L8059" s="12">
        <f t="shared" si="313"/>
        <v>282096.32636778057</v>
      </c>
      <c r="M8059" s="11">
        <f>COUNTIF(E$2:$E8059,E8059)</f>
        <v>1026</v>
      </c>
      <c r="N8059" s="13"/>
      <c r="O8059" t="str">
        <f t="shared" si="308"/>
        <v/>
      </c>
    </row>
    <row r="8060" spans="1:15" hidden="1">
      <c r="A8060" s="41" t="s">
        <v>99</v>
      </c>
      <c r="B8060" s="46">
        <v>45791</v>
      </c>
      <c r="C8060" s="8" t="s">
        <v>13</v>
      </c>
      <c r="D8060" s="8" t="s">
        <v>90</v>
      </c>
      <c r="E8060" s="8" t="s">
        <v>90</v>
      </c>
      <c r="F8060" s="9">
        <f t="shared" si="312"/>
        <v>-900000</v>
      </c>
      <c r="G8060" s="9">
        <v>-9</v>
      </c>
      <c r="H8060" s="10">
        <v>-975807</v>
      </c>
      <c r="I8060" s="11">
        <f t="shared" si="309"/>
        <v>6852336372.9336681</v>
      </c>
      <c r="J8060" s="11">
        <f t="shared" si="310"/>
        <v>66989</v>
      </c>
      <c r="K8060" s="11">
        <f t="shared" si="311"/>
        <v>102290.47116591781</v>
      </c>
      <c r="L8060" s="12">
        <f t="shared" si="313"/>
        <v>55192.759506739676</v>
      </c>
      <c r="M8060" s="11">
        <f>COUNTIF(E$2:$E8060,E8060)</f>
        <v>1027</v>
      </c>
      <c r="N8060" s="13"/>
      <c r="O8060" t="str">
        <f t="shared" si="308"/>
        <v/>
      </c>
    </row>
    <row r="8061" spans="1:15" hidden="1">
      <c r="A8061" s="41" t="s">
        <v>99</v>
      </c>
      <c r="B8061" s="46">
        <v>45791</v>
      </c>
      <c r="C8061" s="8" t="s">
        <v>13</v>
      </c>
      <c r="D8061" s="8" t="s">
        <v>14</v>
      </c>
      <c r="E8061" s="8" t="s">
        <v>14</v>
      </c>
      <c r="F8061" s="9">
        <f t="shared" si="312"/>
        <v>-4700000</v>
      </c>
      <c r="G8061" s="9">
        <v>-47</v>
      </c>
      <c r="H8061" s="10">
        <v>-5032055</v>
      </c>
      <c r="I8061" s="11">
        <f t="shared" si="309"/>
        <v>20056266308.102016</v>
      </c>
      <c r="J8061" s="11">
        <f t="shared" si="310"/>
        <v>198920</v>
      </c>
      <c r="K8061" s="11">
        <f t="shared" si="311"/>
        <v>100825.7908108889</v>
      </c>
      <c r="L8061" s="12">
        <f t="shared" si="313"/>
        <v>293242.83188822214</v>
      </c>
      <c r="M8061" s="11">
        <f>COUNTIF(E$2:$E8061,E8061)</f>
        <v>1097</v>
      </c>
      <c r="N8061" s="13"/>
      <c r="O8061" t="str">
        <f t="shared" si="308"/>
        <v/>
      </c>
    </row>
    <row r="8062" spans="1:15" hidden="1">
      <c r="A8062" s="41" t="s">
        <v>99</v>
      </c>
      <c r="B8062" s="46">
        <v>45791</v>
      </c>
      <c r="C8062" s="8" t="s">
        <v>13</v>
      </c>
      <c r="D8062" s="8" t="s">
        <v>90</v>
      </c>
      <c r="E8062" s="8" t="s">
        <v>90</v>
      </c>
      <c r="F8062" s="9">
        <f t="shared" si="312"/>
        <v>-18700000</v>
      </c>
      <c r="G8062" s="9">
        <v>-187</v>
      </c>
      <c r="H8062" s="10">
        <v>-20275101</v>
      </c>
      <c r="I8062" s="11">
        <f t="shared" si="309"/>
        <v>6833208054.8256416</v>
      </c>
      <c r="J8062" s="11">
        <f t="shared" si="310"/>
        <v>66802</v>
      </c>
      <c r="K8062" s="11">
        <f t="shared" si="311"/>
        <v>102290.47116591781</v>
      </c>
      <c r="L8062" s="12">
        <f t="shared" si="313"/>
        <v>1146782.8919733688</v>
      </c>
      <c r="M8062" s="11">
        <f>COUNTIF(E$2:$E8062,E8062)</f>
        <v>1028</v>
      </c>
      <c r="N8062" s="13"/>
      <c r="O8062" t="str">
        <f t="shared" si="308"/>
        <v/>
      </c>
    </row>
    <row r="8063" spans="1:15" hidden="1">
      <c r="A8063" s="41" t="s">
        <v>99</v>
      </c>
      <c r="B8063" s="46">
        <v>45791</v>
      </c>
      <c r="C8063" s="8" t="s">
        <v>13</v>
      </c>
      <c r="D8063" s="8" t="s">
        <v>90</v>
      </c>
      <c r="E8063" s="8" t="s">
        <v>90</v>
      </c>
      <c r="F8063" s="9">
        <f t="shared" si="312"/>
        <v>-6700000</v>
      </c>
      <c r="G8063" s="9">
        <v>-67</v>
      </c>
      <c r="H8063" s="10">
        <v>-7264341</v>
      </c>
      <c r="I8063" s="11">
        <f t="shared" si="309"/>
        <v>6826354593.2575254</v>
      </c>
      <c r="J8063" s="11">
        <f t="shared" si="310"/>
        <v>66735</v>
      </c>
      <c r="K8063" s="11">
        <f t="shared" si="311"/>
        <v>102290.47116591781</v>
      </c>
      <c r="L8063" s="12">
        <f t="shared" si="313"/>
        <v>410879.43188350648</v>
      </c>
      <c r="M8063" s="11">
        <f>COUNTIF(E$2:$E8063,E8063)</f>
        <v>1029</v>
      </c>
      <c r="N8063" s="13"/>
      <c r="O8063" t="str">
        <f t="shared" si="308"/>
        <v/>
      </c>
    </row>
    <row r="8064" spans="1:15" hidden="1">
      <c r="A8064" s="41" t="s">
        <v>99</v>
      </c>
      <c r="B8064" s="46">
        <v>45791</v>
      </c>
      <c r="C8064" s="8" t="s">
        <v>13</v>
      </c>
      <c r="D8064" s="8" t="s">
        <v>90</v>
      </c>
      <c r="E8064" s="8" t="s">
        <v>90</v>
      </c>
      <c r="F8064" s="9">
        <f t="shared" si="312"/>
        <v>-34100000</v>
      </c>
      <c r="G8064" s="9">
        <v>-341</v>
      </c>
      <c r="H8064" s="10">
        <v>-36972243</v>
      </c>
      <c r="I8064" s="11">
        <f t="shared" si="309"/>
        <v>6791473542.5899477</v>
      </c>
      <c r="J8064" s="11">
        <f t="shared" si="310"/>
        <v>66394</v>
      </c>
      <c r="K8064" s="11">
        <f t="shared" si="311"/>
        <v>102290.47116591781</v>
      </c>
      <c r="L8064" s="12">
        <f t="shared" si="313"/>
        <v>2091192.3324220255</v>
      </c>
      <c r="M8064" s="11">
        <f>COUNTIF(E$2:$E8064,E8064)</f>
        <v>1030</v>
      </c>
      <c r="N8064" s="13"/>
      <c r="O8064" t="str">
        <f t="shared" si="308"/>
        <v/>
      </c>
    </row>
    <row r="8065" spans="1:15" hidden="1">
      <c r="A8065" s="41" t="s">
        <v>99</v>
      </c>
      <c r="B8065" s="46">
        <v>45791</v>
      </c>
      <c r="C8065" s="8" t="s">
        <v>13</v>
      </c>
      <c r="D8065" s="8" t="s">
        <v>90</v>
      </c>
      <c r="E8065" s="8" t="s">
        <v>90</v>
      </c>
      <c r="F8065" s="9">
        <f t="shared" si="312"/>
        <v>-13800000</v>
      </c>
      <c r="G8065" s="9">
        <v>-138</v>
      </c>
      <c r="H8065" s="10">
        <v>-14962374</v>
      </c>
      <c r="I8065" s="11">
        <f t="shared" si="309"/>
        <v>6777357457.5690508</v>
      </c>
      <c r="J8065" s="11">
        <f t="shared" si="310"/>
        <v>66256</v>
      </c>
      <c r="K8065" s="11">
        <f t="shared" si="311"/>
        <v>102290.47116591781</v>
      </c>
      <c r="L8065" s="12">
        <f t="shared" si="313"/>
        <v>846288.9791033417</v>
      </c>
      <c r="M8065" s="11">
        <f>COUNTIF(E$2:$E8065,E8065)</f>
        <v>1031</v>
      </c>
      <c r="N8065" s="13"/>
      <c r="O8065" t="str">
        <f t="shared" si="308"/>
        <v/>
      </c>
    </row>
    <row r="8066" spans="1:15" hidden="1">
      <c r="A8066" s="41" t="s">
        <v>99</v>
      </c>
      <c r="B8066" s="46">
        <v>45791</v>
      </c>
      <c r="C8066" s="8" t="s">
        <v>13</v>
      </c>
      <c r="D8066" s="8" t="s">
        <v>90</v>
      </c>
      <c r="E8066" s="8" t="s">
        <v>90</v>
      </c>
      <c r="F8066" s="9">
        <f t="shared" si="312"/>
        <v>-4600000</v>
      </c>
      <c r="G8066" s="9">
        <v>-46</v>
      </c>
      <c r="H8066" s="10">
        <v>-4987458</v>
      </c>
      <c r="I8066" s="11">
        <f t="shared" si="309"/>
        <v>6772652095.8954182</v>
      </c>
      <c r="J8066" s="11">
        <f t="shared" si="310"/>
        <v>66210</v>
      </c>
      <c r="K8066" s="11">
        <f t="shared" si="311"/>
        <v>102290.47116591781</v>
      </c>
      <c r="L8066" s="12">
        <f t="shared" si="313"/>
        <v>282096.32636778057</v>
      </c>
      <c r="M8066" s="11">
        <f>COUNTIF(E$2:$E8066,E8066)</f>
        <v>1032</v>
      </c>
      <c r="N8066" s="13"/>
      <c r="O8066" t="str">
        <f t="shared" si="308"/>
        <v/>
      </c>
    </row>
    <row r="8067" spans="1:15" hidden="1">
      <c r="A8067" s="41" t="s">
        <v>99</v>
      </c>
      <c r="B8067" s="46">
        <v>45791</v>
      </c>
      <c r="C8067" s="8" t="s">
        <v>13</v>
      </c>
      <c r="D8067" s="8" t="s">
        <v>90</v>
      </c>
      <c r="E8067" s="8" t="s">
        <v>90</v>
      </c>
      <c r="F8067" s="9">
        <f t="shared" si="312"/>
        <v>-5700000</v>
      </c>
      <c r="G8067" s="9">
        <v>-57</v>
      </c>
      <c r="H8067" s="10">
        <v>-6180111</v>
      </c>
      <c r="I8067" s="11">
        <f t="shared" si="309"/>
        <v>6766821539.0389605</v>
      </c>
      <c r="J8067" s="11">
        <f t="shared" si="310"/>
        <v>66153</v>
      </c>
      <c r="K8067" s="11">
        <f t="shared" si="311"/>
        <v>102290.47116591781</v>
      </c>
      <c r="L8067" s="12">
        <f t="shared" si="313"/>
        <v>349554.14354268461</v>
      </c>
      <c r="M8067" s="11">
        <f>COUNTIF(E$2:$E8067,E8067)</f>
        <v>1033</v>
      </c>
      <c r="N8067" s="13"/>
      <c r="O8067" t="str">
        <f t="shared" si="308"/>
        <v/>
      </c>
    </row>
    <row r="8068" spans="1:15" hidden="1">
      <c r="A8068" s="41" t="s">
        <v>99</v>
      </c>
      <c r="B8068" s="46">
        <v>45791</v>
      </c>
      <c r="C8068" s="8" t="s">
        <v>13</v>
      </c>
      <c r="D8068" s="8" t="s">
        <v>90</v>
      </c>
      <c r="E8068" s="8" t="s">
        <v>90</v>
      </c>
      <c r="F8068" s="9">
        <f t="shared" si="312"/>
        <v>-3700000</v>
      </c>
      <c r="G8068" s="9">
        <v>-37</v>
      </c>
      <c r="H8068" s="10">
        <v>-4011651</v>
      </c>
      <c r="I8068" s="11">
        <f t="shared" si="309"/>
        <v>6763036791.6058216</v>
      </c>
      <c r="J8068" s="11">
        <f t="shared" si="310"/>
        <v>66116</v>
      </c>
      <c r="K8068" s="11">
        <f t="shared" si="311"/>
        <v>102290.47116591781</v>
      </c>
      <c r="L8068" s="12">
        <f t="shared" si="313"/>
        <v>226903.56686104089</v>
      </c>
      <c r="M8068" s="11">
        <f>COUNTIF(E$2:$E8068,E8068)</f>
        <v>1034</v>
      </c>
      <c r="N8068" s="13"/>
      <c r="O8068" t="str">
        <f t="shared" si="308"/>
        <v/>
      </c>
    </row>
    <row r="8069" spans="1:15" hidden="1">
      <c r="A8069" s="41" t="s">
        <v>99</v>
      </c>
      <c r="B8069" s="46">
        <v>45791</v>
      </c>
      <c r="C8069" s="8" t="s">
        <v>13</v>
      </c>
      <c r="D8069" s="8" t="s">
        <v>90</v>
      </c>
      <c r="E8069" s="8" t="s">
        <v>90</v>
      </c>
      <c r="F8069" s="9">
        <f t="shared" si="312"/>
        <v>-1800000</v>
      </c>
      <c r="G8069" s="9">
        <v>-18</v>
      </c>
      <c r="H8069" s="10">
        <v>-1951614</v>
      </c>
      <c r="I8069" s="11">
        <f t="shared" si="309"/>
        <v>6761195563.124835</v>
      </c>
      <c r="J8069" s="11">
        <f t="shared" si="310"/>
        <v>66098</v>
      </c>
      <c r="K8069" s="11">
        <f t="shared" si="311"/>
        <v>102290.47116591781</v>
      </c>
      <c r="L8069" s="12">
        <f t="shared" si="313"/>
        <v>110385.51901347935</v>
      </c>
      <c r="M8069" s="11">
        <f>COUNTIF(E$2:$E8069,E8069)</f>
        <v>1035</v>
      </c>
      <c r="N8069" s="13"/>
      <c r="O8069" t="str">
        <f t="shared" si="308"/>
        <v/>
      </c>
    </row>
    <row r="8070" spans="1:15" hidden="1">
      <c r="A8070" s="41" t="s">
        <v>99</v>
      </c>
      <c r="B8070" s="46">
        <v>45791</v>
      </c>
      <c r="C8070" s="8" t="s">
        <v>13</v>
      </c>
      <c r="D8070" s="8" t="s">
        <v>90</v>
      </c>
      <c r="E8070" s="8" t="s">
        <v>90</v>
      </c>
      <c r="F8070" s="9">
        <f t="shared" si="312"/>
        <v>-900000</v>
      </c>
      <c r="G8070" s="9">
        <v>-9</v>
      </c>
      <c r="H8070" s="10">
        <v>-975807</v>
      </c>
      <c r="I8070" s="11">
        <f t="shared" si="309"/>
        <v>6760274948.8843422</v>
      </c>
      <c r="J8070" s="11">
        <f t="shared" si="310"/>
        <v>66089</v>
      </c>
      <c r="K8070" s="11">
        <f t="shared" si="311"/>
        <v>102290.47116591781</v>
      </c>
      <c r="L8070" s="12">
        <f t="shared" si="313"/>
        <v>55192.759506739676</v>
      </c>
      <c r="M8070" s="11">
        <f>COUNTIF(E$2:$E8070,E8070)</f>
        <v>1036</v>
      </c>
      <c r="N8070" s="13"/>
      <c r="O8070" t="str">
        <f t="shared" si="308"/>
        <v/>
      </c>
    </row>
    <row r="8071" spans="1:15" hidden="1">
      <c r="A8071" s="41" t="s">
        <v>99</v>
      </c>
      <c r="B8071" s="46">
        <v>45791</v>
      </c>
      <c r="C8071" s="8" t="s">
        <v>13</v>
      </c>
      <c r="D8071" s="8" t="s">
        <v>90</v>
      </c>
      <c r="E8071" s="8" t="s">
        <v>90</v>
      </c>
      <c r="F8071" s="9">
        <f t="shared" si="312"/>
        <v>-46100000</v>
      </c>
      <c r="G8071" s="9">
        <v>-461</v>
      </c>
      <c r="H8071" s="10">
        <v>-49983003</v>
      </c>
      <c r="I8071" s="11">
        <f t="shared" si="309"/>
        <v>6713119041.6768541</v>
      </c>
      <c r="J8071" s="11">
        <f t="shared" si="310"/>
        <v>65628</v>
      </c>
      <c r="K8071" s="11">
        <f t="shared" si="311"/>
        <v>102290.47116591781</v>
      </c>
      <c r="L8071" s="12">
        <f t="shared" si="313"/>
        <v>2827095.7925118878</v>
      </c>
      <c r="M8071" s="11">
        <f>COUNTIF(E$2:$E8071,E8071)</f>
        <v>1037</v>
      </c>
      <c r="N8071" s="13"/>
      <c r="O8071" t="str">
        <f t="shared" si="308"/>
        <v/>
      </c>
    </row>
    <row r="8072" spans="1:15" hidden="1">
      <c r="A8072" s="41" t="s">
        <v>99</v>
      </c>
      <c r="B8072" s="46">
        <v>45791</v>
      </c>
      <c r="C8072" s="8" t="s">
        <v>13</v>
      </c>
      <c r="D8072" s="8" t="s">
        <v>90</v>
      </c>
      <c r="E8072" s="8" t="s">
        <v>90</v>
      </c>
      <c r="F8072" s="9">
        <f t="shared" si="312"/>
        <v>-5000000</v>
      </c>
      <c r="G8072" s="9">
        <v>-50</v>
      </c>
      <c r="H8072" s="10">
        <v>-5421150</v>
      </c>
      <c r="I8072" s="11">
        <f t="shared" si="309"/>
        <v>6708004518.1185579</v>
      </c>
      <c r="J8072" s="11">
        <f t="shared" si="310"/>
        <v>65578</v>
      </c>
      <c r="K8072" s="11">
        <f t="shared" si="311"/>
        <v>102290.47116591781</v>
      </c>
      <c r="L8072" s="12">
        <f t="shared" si="313"/>
        <v>306626.44170410931</v>
      </c>
      <c r="M8072" s="11">
        <f>COUNTIF(E$2:$E8072,E8072)</f>
        <v>1038</v>
      </c>
      <c r="N8072" s="13"/>
      <c r="O8072" t="str">
        <f t="shared" si="308"/>
        <v/>
      </c>
    </row>
    <row r="8073" spans="1:15" hidden="1">
      <c r="A8073" s="41" t="s">
        <v>99</v>
      </c>
      <c r="B8073" s="46">
        <v>45791</v>
      </c>
      <c r="C8073" s="8" t="s">
        <v>13</v>
      </c>
      <c r="D8073" s="8" t="s">
        <v>90</v>
      </c>
      <c r="E8073" s="8" t="s">
        <v>90</v>
      </c>
      <c r="F8073" s="9">
        <f t="shared" si="312"/>
        <v>-46000000</v>
      </c>
      <c r="G8073" s="9">
        <v>-460</v>
      </c>
      <c r="H8073" s="10">
        <v>-49874580</v>
      </c>
      <c r="I8073" s="11">
        <f t="shared" si="309"/>
        <v>6660950901.3822355</v>
      </c>
      <c r="J8073" s="11">
        <f t="shared" si="310"/>
        <v>65118</v>
      </c>
      <c r="K8073" s="11">
        <f t="shared" si="311"/>
        <v>102290.47116591781</v>
      </c>
      <c r="L8073" s="12">
        <f t="shared" si="313"/>
        <v>2820963.2636778057</v>
      </c>
      <c r="M8073" s="11">
        <f>COUNTIF(E$2:$E8073,E8073)</f>
        <v>1039</v>
      </c>
      <c r="N8073" s="13"/>
      <c r="O8073" t="str">
        <f t="shared" si="308"/>
        <v/>
      </c>
    </row>
    <row r="8074" spans="1:15" hidden="1">
      <c r="A8074" s="41" t="s">
        <v>99</v>
      </c>
      <c r="B8074" s="46">
        <v>45791</v>
      </c>
      <c r="C8074" s="8" t="s">
        <v>13</v>
      </c>
      <c r="D8074" s="8" t="s">
        <v>46</v>
      </c>
      <c r="E8074" s="8" t="s">
        <v>46</v>
      </c>
      <c r="F8074" s="9">
        <f t="shared" si="312"/>
        <v>1800000</v>
      </c>
      <c r="G8074" s="9">
        <v>18</v>
      </c>
      <c r="H8074" s="10">
        <v>1984518</v>
      </c>
      <c r="I8074" s="11">
        <f t="shared" si="309"/>
        <v>4774429993.515729</v>
      </c>
      <c r="J8074" s="11">
        <f t="shared" si="310"/>
        <v>43833</v>
      </c>
      <c r="K8074" s="11">
        <f t="shared" si="311"/>
        <v>108923.18557971685</v>
      </c>
      <c r="L8074" s="12">
        <f t="shared" si="313"/>
        <v>0</v>
      </c>
      <c r="M8074" s="11">
        <f>COUNTIF(E$2:$E8074,E8074)</f>
        <v>2822</v>
      </c>
      <c r="N8074" s="13"/>
      <c r="O8074" t="str">
        <f t="shared" si="308"/>
        <v/>
      </c>
    </row>
    <row r="8075" spans="1:15" hidden="1">
      <c r="A8075" s="41" t="s">
        <v>99</v>
      </c>
      <c r="B8075" s="46">
        <v>45791</v>
      </c>
      <c r="C8075" s="8" t="s">
        <v>13</v>
      </c>
      <c r="D8075" s="8" t="s">
        <v>90</v>
      </c>
      <c r="E8075" s="8" t="s">
        <v>90</v>
      </c>
      <c r="F8075" s="9">
        <f t="shared" si="312"/>
        <v>-2700000</v>
      </c>
      <c r="G8075" s="9">
        <v>-27</v>
      </c>
      <c r="H8075" s="10">
        <v>-2927421</v>
      </c>
      <c r="I8075" s="11">
        <f t="shared" si="309"/>
        <v>6658189058.6607561</v>
      </c>
      <c r="J8075" s="11">
        <f t="shared" si="310"/>
        <v>65091</v>
      </c>
      <c r="K8075" s="11">
        <f t="shared" si="311"/>
        <v>102290.47116591781</v>
      </c>
      <c r="L8075" s="12">
        <f t="shared" si="313"/>
        <v>165578.27852021903</v>
      </c>
      <c r="M8075" s="11">
        <f>COUNTIF(E$2:$E8075,E8075)</f>
        <v>1040</v>
      </c>
      <c r="N8075" s="13"/>
      <c r="O8075" t="str">
        <f t="shared" si="308"/>
        <v/>
      </c>
    </row>
    <row r="8076" spans="1:15" hidden="1">
      <c r="A8076" s="41" t="s">
        <v>99</v>
      </c>
      <c r="B8076" s="46">
        <v>45791</v>
      </c>
      <c r="C8076" s="8" t="s">
        <v>13</v>
      </c>
      <c r="D8076" s="8" t="s">
        <v>46</v>
      </c>
      <c r="E8076" s="8" t="s">
        <v>46</v>
      </c>
      <c r="F8076" s="9">
        <f t="shared" si="312"/>
        <v>27100000</v>
      </c>
      <c r="G8076" s="9">
        <v>271</v>
      </c>
      <c r="H8076" s="10">
        <v>29961489</v>
      </c>
      <c r="I8076" s="11">
        <f t="shared" si="309"/>
        <v>4804391482.515729</v>
      </c>
      <c r="J8076" s="11">
        <f t="shared" si="310"/>
        <v>44104</v>
      </c>
      <c r="K8076" s="11">
        <f t="shared" si="311"/>
        <v>108933.23695165357</v>
      </c>
      <c r="L8076" s="12">
        <f t="shared" si="313"/>
        <v>0</v>
      </c>
      <c r="M8076" s="11">
        <f>COUNTIF(E$2:$E8076,E8076)</f>
        <v>2823</v>
      </c>
      <c r="N8076" s="13"/>
      <c r="O8076" t="str">
        <f t="shared" si="308"/>
        <v/>
      </c>
    </row>
    <row r="8077" spans="1:15" hidden="1">
      <c r="A8077" s="41" t="s">
        <v>99</v>
      </c>
      <c r="B8077" s="46">
        <v>45791</v>
      </c>
      <c r="C8077" s="8" t="s">
        <v>13</v>
      </c>
      <c r="D8077" s="8" t="s">
        <v>90</v>
      </c>
      <c r="E8077" s="8" t="s">
        <v>90</v>
      </c>
      <c r="F8077" s="9">
        <f t="shared" si="312"/>
        <v>-1100000</v>
      </c>
      <c r="G8077" s="9">
        <v>-11</v>
      </c>
      <c r="H8077" s="10">
        <v>-1192653</v>
      </c>
      <c r="I8077" s="11">
        <f t="shared" si="309"/>
        <v>6657063863.477931</v>
      </c>
      <c r="J8077" s="11">
        <f t="shared" si="310"/>
        <v>65080</v>
      </c>
      <c r="K8077" s="11">
        <f t="shared" si="311"/>
        <v>102290.47116591781</v>
      </c>
      <c r="L8077" s="12">
        <f t="shared" si="313"/>
        <v>67457.817174904048</v>
      </c>
      <c r="M8077" s="11">
        <f>COUNTIF(E$2:$E8077,E8077)</f>
        <v>1041</v>
      </c>
      <c r="N8077" s="13"/>
      <c r="O8077" t="str">
        <f t="shared" si="308"/>
        <v/>
      </c>
    </row>
    <row r="8078" spans="1:15" hidden="1">
      <c r="A8078" s="41" t="s">
        <v>99</v>
      </c>
      <c r="B8078" s="46">
        <v>45791</v>
      </c>
      <c r="C8078" s="8" t="s">
        <v>13</v>
      </c>
      <c r="D8078" s="8" t="s">
        <v>14</v>
      </c>
      <c r="E8078" s="8" t="s">
        <v>14</v>
      </c>
      <c r="F8078" s="9">
        <f t="shared" si="312"/>
        <v>-1800000</v>
      </c>
      <c r="G8078" s="9">
        <v>-18</v>
      </c>
      <c r="H8078" s="10">
        <v>-1927170</v>
      </c>
      <c r="I8078" s="11">
        <f t="shared" si="309"/>
        <v>20054451443.86742</v>
      </c>
      <c r="J8078" s="11">
        <f t="shared" si="310"/>
        <v>198902</v>
      </c>
      <c r="K8078" s="11">
        <f t="shared" si="311"/>
        <v>100825.7908108889</v>
      </c>
      <c r="L8078" s="12">
        <f t="shared" si="313"/>
        <v>112305.76540399995</v>
      </c>
      <c r="M8078" s="11">
        <f>COUNTIF(E$2:$E8078,E8078)</f>
        <v>1098</v>
      </c>
      <c r="N8078" s="13"/>
      <c r="O8078" t="str">
        <f t="shared" si="308"/>
        <v/>
      </c>
    </row>
    <row r="8079" spans="1:15" hidden="1">
      <c r="A8079" s="41" t="s">
        <v>99</v>
      </c>
      <c r="B8079" s="46">
        <v>45791</v>
      </c>
      <c r="C8079" s="8" t="s">
        <v>13</v>
      </c>
      <c r="D8079" s="8" t="s">
        <v>90</v>
      </c>
      <c r="E8079" s="8" t="s">
        <v>90</v>
      </c>
      <c r="F8079" s="9">
        <f t="shared" si="312"/>
        <v>-13900000</v>
      </c>
      <c r="G8079" s="9">
        <v>-139</v>
      </c>
      <c r="H8079" s="10">
        <v>-15070797</v>
      </c>
      <c r="I8079" s="11">
        <f t="shared" si="309"/>
        <v>6642845487.9858685</v>
      </c>
      <c r="J8079" s="11">
        <f t="shared" si="310"/>
        <v>64941</v>
      </c>
      <c r="K8079" s="11">
        <f t="shared" si="311"/>
        <v>102290.47116591781</v>
      </c>
      <c r="L8079" s="12">
        <f t="shared" si="313"/>
        <v>852421.50793742388</v>
      </c>
      <c r="M8079" s="11">
        <f>COUNTIF(E$2:$E8079,E8079)</f>
        <v>1042</v>
      </c>
      <c r="N8079" s="13"/>
      <c r="O8079" t="str">
        <f t="shared" si="308"/>
        <v/>
      </c>
    </row>
    <row r="8080" spans="1:15" hidden="1">
      <c r="A8080" s="41" t="s">
        <v>99</v>
      </c>
      <c r="B8080" s="46">
        <v>45791</v>
      </c>
      <c r="C8080" s="8" t="s">
        <v>13</v>
      </c>
      <c r="D8080" s="8" t="s">
        <v>15</v>
      </c>
      <c r="E8080" s="8" t="s">
        <v>15</v>
      </c>
      <c r="F8080" s="9">
        <f t="shared" si="312"/>
        <v>18600000</v>
      </c>
      <c r="G8080" s="9">
        <v>186</v>
      </c>
      <c r="H8080" s="10">
        <v>20066982</v>
      </c>
      <c r="I8080" s="11">
        <f t="shared" si="309"/>
        <v>19019852112.739105</v>
      </c>
      <c r="J8080" s="11">
        <f t="shared" si="310"/>
        <v>177071</v>
      </c>
      <c r="K8080" s="11">
        <f t="shared" si="311"/>
        <v>107413.70474408065</v>
      </c>
      <c r="L8080" s="12">
        <f t="shared" si="313"/>
        <v>0</v>
      </c>
      <c r="M8080" s="11">
        <f>COUNTIF(E$2:$E8080,E8080)</f>
        <v>3097</v>
      </c>
      <c r="N8080" s="13"/>
      <c r="O8080" t="str">
        <f t="shared" ref="O8080:O8143" si="314">IF(M8080=_xlfn.MAXIFS(M:M,D:D,D8080),"X","")</f>
        <v/>
      </c>
    </row>
    <row r="8081" spans="1:15" hidden="1">
      <c r="A8081" s="41" t="s">
        <v>99</v>
      </c>
      <c r="B8081" s="46">
        <v>45791</v>
      </c>
      <c r="C8081" s="8" t="s">
        <v>13</v>
      </c>
      <c r="D8081" s="8" t="s">
        <v>90</v>
      </c>
      <c r="E8081" s="8" t="s">
        <v>90</v>
      </c>
      <c r="F8081" s="9">
        <f t="shared" si="312"/>
        <v>-4600000</v>
      </c>
      <c r="G8081" s="9">
        <v>-46</v>
      </c>
      <c r="H8081" s="10">
        <v>-4987458</v>
      </c>
      <c r="I8081" s="11">
        <f t="shared" si="309"/>
        <v>6638140126.3122358</v>
      </c>
      <c r="J8081" s="11">
        <f t="shared" si="310"/>
        <v>64895</v>
      </c>
      <c r="K8081" s="11">
        <f t="shared" si="311"/>
        <v>102290.47116591781</v>
      </c>
      <c r="L8081" s="12">
        <f t="shared" si="313"/>
        <v>282096.32636778057</v>
      </c>
      <c r="M8081" s="11">
        <f>COUNTIF(E$2:$E8081,E8081)</f>
        <v>1043</v>
      </c>
      <c r="N8081" s="13"/>
      <c r="O8081" t="str">
        <f t="shared" si="314"/>
        <v/>
      </c>
    </row>
    <row r="8082" spans="1:15" hidden="1">
      <c r="A8082" s="41" t="s">
        <v>99</v>
      </c>
      <c r="B8082" s="46">
        <v>45791</v>
      </c>
      <c r="C8082" s="8" t="s">
        <v>13</v>
      </c>
      <c r="D8082" s="8" t="s">
        <v>14</v>
      </c>
      <c r="E8082" s="8" t="s">
        <v>14</v>
      </c>
      <c r="F8082" s="9">
        <f t="shared" si="312"/>
        <v>-4600000</v>
      </c>
      <c r="G8082" s="9">
        <v>-46</v>
      </c>
      <c r="H8082" s="10">
        <v>-4924990</v>
      </c>
      <c r="I8082" s="11">
        <f t="shared" si="309"/>
        <v>20049813457.49012</v>
      </c>
      <c r="J8082" s="11">
        <f t="shared" si="310"/>
        <v>198856</v>
      </c>
      <c r="K8082" s="11">
        <f t="shared" si="311"/>
        <v>100825.7908108889</v>
      </c>
      <c r="L8082" s="12">
        <f t="shared" si="313"/>
        <v>287003.62269911077</v>
      </c>
      <c r="M8082" s="11">
        <f>COUNTIF(E$2:$E8082,E8082)</f>
        <v>1099</v>
      </c>
      <c r="N8082" s="13"/>
      <c r="O8082" t="str">
        <f t="shared" si="314"/>
        <v/>
      </c>
    </row>
    <row r="8083" spans="1:15" hidden="1">
      <c r="A8083" s="41" t="s">
        <v>99</v>
      </c>
      <c r="B8083" s="46">
        <v>45791</v>
      </c>
      <c r="C8083" s="8" t="s">
        <v>13</v>
      </c>
      <c r="D8083" s="8" t="s">
        <v>90</v>
      </c>
      <c r="E8083" s="8" t="s">
        <v>90</v>
      </c>
      <c r="F8083" s="9">
        <f t="shared" si="312"/>
        <v>-2800000</v>
      </c>
      <c r="G8083" s="9">
        <v>-28</v>
      </c>
      <c r="H8083" s="10">
        <v>-3035844</v>
      </c>
      <c r="I8083" s="11">
        <f t="shared" si="309"/>
        <v>6635275993.1195898</v>
      </c>
      <c r="J8083" s="11">
        <f t="shared" si="310"/>
        <v>64867</v>
      </c>
      <c r="K8083" s="11">
        <f t="shared" si="311"/>
        <v>102290.47116591781</v>
      </c>
      <c r="L8083" s="12">
        <f t="shared" si="313"/>
        <v>171710.80735430121</v>
      </c>
      <c r="M8083" s="11">
        <f>COUNTIF(E$2:$E8083,E8083)</f>
        <v>1044</v>
      </c>
      <c r="N8083" s="13"/>
      <c r="O8083" t="str">
        <f t="shared" si="314"/>
        <v/>
      </c>
    </row>
    <row r="8084" spans="1:15" hidden="1">
      <c r="A8084" s="41" t="s">
        <v>99</v>
      </c>
      <c r="B8084" s="46">
        <v>45791</v>
      </c>
      <c r="C8084" s="8" t="s">
        <v>13</v>
      </c>
      <c r="D8084" s="8" t="s">
        <v>14</v>
      </c>
      <c r="E8084" s="8" t="s">
        <v>14</v>
      </c>
      <c r="F8084" s="9">
        <f t="shared" si="312"/>
        <v>-900000</v>
      </c>
      <c r="G8084" s="9">
        <v>-9</v>
      </c>
      <c r="H8084" s="10">
        <v>-963585</v>
      </c>
      <c r="I8084" s="11">
        <f t="shared" si="309"/>
        <v>20048906025.372822</v>
      </c>
      <c r="J8084" s="11">
        <f t="shared" si="310"/>
        <v>198847</v>
      </c>
      <c r="K8084" s="11">
        <f t="shared" si="311"/>
        <v>100825.7908108889</v>
      </c>
      <c r="L8084" s="12">
        <f t="shared" si="313"/>
        <v>56152.882701999974</v>
      </c>
      <c r="M8084" s="11">
        <f>COUNTIF(E$2:$E8084,E8084)</f>
        <v>1100</v>
      </c>
      <c r="N8084" s="13"/>
      <c r="O8084" t="str">
        <f t="shared" si="314"/>
        <v/>
      </c>
    </row>
    <row r="8085" spans="1:15" hidden="1">
      <c r="A8085" s="41" t="s">
        <v>99</v>
      </c>
      <c r="B8085" s="46">
        <v>45791</v>
      </c>
      <c r="C8085" s="8" t="s">
        <v>13</v>
      </c>
      <c r="D8085" s="8" t="s">
        <v>46</v>
      </c>
      <c r="E8085" s="8" t="s">
        <v>46</v>
      </c>
      <c r="F8085" s="9">
        <f t="shared" si="312"/>
        <v>1600000</v>
      </c>
      <c r="G8085" s="9">
        <v>16</v>
      </c>
      <c r="H8085" s="10">
        <v>1766976</v>
      </c>
      <c r="I8085" s="11">
        <f t="shared" si="309"/>
        <v>4806158458.515729</v>
      </c>
      <c r="J8085" s="11">
        <f t="shared" si="310"/>
        <v>44120</v>
      </c>
      <c r="K8085" s="11">
        <f t="shared" si="311"/>
        <v>108933.78192465387</v>
      </c>
      <c r="L8085" s="12">
        <f t="shared" si="313"/>
        <v>0</v>
      </c>
      <c r="M8085" s="11">
        <f>COUNTIF(E$2:$E8085,E8085)</f>
        <v>2824</v>
      </c>
      <c r="N8085" s="13"/>
      <c r="O8085" t="str">
        <f t="shared" si="314"/>
        <v/>
      </c>
    </row>
    <row r="8086" spans="1:15" hidden="1">
      <c r="A8086" s="41" t="s">
        <v>99</v>
      </c>
      <c r="B8086" s="46">
        <v>45791</v>
      </c>
      <c r="C8086" s="8" t="s">
        <v>13</v>
      </c>
      <c r="D8086" s="8" t="s">
        <v>90</v>
      </c>
      <c r="E8086" s="8" t="s">
        <v>90</v>
      </c>
      <c r="F8086" s="9">
        <f t="shared" si="312"/>
        <v>-46100000</v>
      </c>
      <c r="G8086" s="9">
        <v>-461</v>
      </c>
      <c r="H8086" s="10">
        <v>-49983003</v>
      </c>
      <c r="I8086" s="11">
        <f t="shared" si="309"/>
        <v>6588120085.9121017</v>
      </c>
      <c r="J8086" s="11">
        <f t="shared" si="310"/>
        <v>64406</v>
      </c>
      <c r="K8086" s="11">
        <f t="shared" si="311"/>
        <v>102290.47116591781</v>
      </c>
      <c r="L8086" s="12">
        <f t="shared" si="313"/>
        <v>2827095.7925118878</v>
      </c>
      <c r="M8086" s="11">
        <f>COUNTIF(E$2:$E8086,E8086)</f>
        <v>1045</v>
      </c>
      <c r="N8086" s="13"/>
      <c r="O8086" t="str">
        <f t="shared" si="314"/>
        <v/>
      </c>
    </row>
    <row r="8087" spans="1:15" hidden="1">
      <c r="A8087" s="41" t="s">
        <v>99</v>
      </c>
      <c r="B8087" s="46">
        <v>45791</v>
      </c>
      <c r="C8087" s="8" t="s">
        <v>13</v>
      </c>
      <c r="D8087" s="8" t="s">
        <v>90</v>
      </c>
      <c r="E8087" s="8" t="s">
        <v>90</v>
      </c>
      <c r="F8087" s="9">
        <f t="shared" si="312"/>
        <v>-1700000</v>
      </c>
      <c r="G8087" s="9">
        <v>-17</v>
      </c>
      <c r="H8087" s="10">
        <v>-1843191</v>
      </c>
      <c r="I8087" s="11">
        <f t="shared" si="309"/>
        <v>6586381147.9022808</v>
      </c>
      <c r="J8087" s="11">
        <f t="shared" si="310"/>
        <v>64389</v>
      </c>
      <c r="K8087" s="11">
        <f t="shared" si="311"/>
        <v>102290.47116591781</v>
      </c>
      <c r="L8087" s="12">
        <f t="shared" si="313"/>
        <v>104252.99017939717</v>
      </c>
      <c r="M8087" s="11">
        <f>COUNTIF(E$2:$E8087,E8087)</f>
        <v>1046</v>
      </c>
      <c r="N8087" s="13"/>
      <c r="O8087" t="str">
        <f t="shared" si="314"/>
        <v/>
      </c>
    </row>
    <row r="8088" spans="1:15" hidden="1">
      <c r="A8088" s="41" t="s">
        <v>99</v>
      </c>
      <c r="B8088" s="46">
        <v>45791</v>
      </c>
      <c r="C8088" s="8" t="s">
        <v>13</v>
      </c>
      <c r="D8088" s="8" t="s">
        <v>90</v>
      </c>
      <c r="E8088" s="8" t="s">
        <v>90</v>
      </c>
      <c r="F8088" s="9">
        <f t="shared" si="312"/>
        <v>-7800000</v>
      </c>
      <c r="G8088" s="9">
        <v>-78</v>
      </c>
      <c r="H8088" s="10">
        <v>-8456994</v>
      </c>
      <c r="I8088" s="11">
        <f t="shared" si="309"/>
        <v>6578402491.1513395</v>
      </c>
      <c r="J8088" s="11">
        <f t="shared" si="310"/>
        <v>64311</v>
      </c>
      <c r="K8088" s="11">
        <f t="shared" si="311"/>
        <v>102290.47116591781</v>
      </c>
      <c r="L8088" s="12">
        <f t="shared" si="313"/>
        <v>478337.24905841053</v>
      </c>
      <c r="M8088" s="11">
        <f>COUNTIF(E$2:$E8088,E8088)</f>
        <v>1047</v>
      </c>
      <c r="N8088" s="13"/>
      <c r="O8088" t="str">
        <f t="shared" si="314"/>
        <v/>
      </c>
    </row>
    <row r="8089" spans="1:15" hidden="1">
      <c r="A8089" s="41" t="s">
        <v>99</v>
      </c>
      <c r="B8089" s="46">
        <v>45791</v>
      </c>
      <c r="C8089" s="8" t="s">
        <v>13</v>
      </c>
      <c r="D8089" s="8" t="s">
        <v>90</v>
      </c>
      <c r="E8089" s="8" t="s">
        <v>90</v>
      </c>
      <c r="F8089" s="9">
        <f t="shared" si="312"/>
        <v>-36800000</v>
      </c>
      <c r="G8089" s="9">
        <v>-368</v>
      </c>
      <c r="H8089" s="10">
        <v>-39899664</v>
      </c>
      <c r="I8089" s="11">
        <f t="shared" si="309"/>
        <v>6540759597.7622814</v>
      </c>
      <c r="J8089" s="11">
        <f t="shared" si="310"/>
        <v>63943</v>
      </c>
      <c r="K8089" s="11">
        <f t="shared" si="311"/>
        <v>102290.47116591781</v>
      </c>
      <c r="L8089" s="12">
        <f t="shared" si="313"/>
        <v>2256770.6109422445</v>
      </c>
      <c r="M8089" s="11">
        <f>COUNTIF(E$2:$E8089,E8089)</f>
        <v>1048</v>
      </c>
      <c r="N8089" s="13"/>
      <c r="O8089" t="str">
        <f t="shared" si="314"/>
        <v/>
      </c>
    </row>
    <row r="8090" spans="1:15" hidden="1">
      <c r="A8090" s="41" t="s">
        <v>99</v>
      </c>
      <c r="B8090" s="46">
        <v>45791</v>
      </c>
      <c r="C8090" s="8" t="s">
        <v>13</v>
      </c>
      <c r="D8090" s="8" t="s">
        <v>90</v>
      </c>
      <c r="E8090" s="8" t="s">
        <v>90</v>
      </c>
      <c r="F8090" s="9">
        <f t="shared" si="312"/>
        <v>-3200000</v>
      </c>
      <c r="G8090" s="9">
        <v>-32</v>
      </c>
      <c r="H8090" s="10">
        <v>-3469536</v>
      </c>
      <c r="I8090" s="11">
        <f t="shared" si="309"/>
        <v>6537486302.6849718</v>
      </c>
      <c r="J8090" s="11">
        <f t="shared" si="310"/>
        <v>63911</v>
      </c>
      <c r="K8090" s="11">
        <f t="shared" si="311"/>
        <v>102290.47116591781</v>
      </c>
      <c r="L8090" s="12">
        <f t="shared" si="313"/>
        <v>196240.92269062996</v>
      </c>
      <c r="M8090" s="11">
        <f>COUNTIF(E$2:$E8090,E8090)</f>
        <v>1049</v>
      </c>
      <c r="N8090" s="13"/>
      <c r="O8090" t="str">
        <f t="shared" si="314"/>
        <v/>
      </c>
    </row>
    <row r="8091" spans="1:15" hidden="1">
      <c r="A8091" s="41" t="s">
        <v>99</v>
      </c>
      <c r="B8091" s="46">
        <v>45791</v>
      </c>
      <c r="C8091" s="8" t="s">
        <v>13</v>
      </c>
      <c r="D8091" s="8" t="s">
        <v>90</v>
      </c>
      <c r="E8091" s="8" t="s">
        <v>90</v>
      </c>
      <c r="F8091" s="9">
        <f t="shared" si="312"/>
        <v>4600000</v>
      </c>
      <c r="G8091" s="9">
        <v>46</v>
      </c>
      <c r="H8091" s="10">
        <v>4985250</v>
      </c>
      <c r="I8091" s="11">
        <f t="shared" si="309"/>
        <v>6542471552.6849718</v>
      </c>
      <c r="J8091" s="11">
        <f t="shared" si="310"/>
        <v>63957</v>
      </c>
      <c r="K8091" s="11">
        <f t="shared" si="311"/>
        <v>102294.84736127354</v>
      </c>
      <c r="L8091" s="12">
        <f t="shared" si="313"/>
        <v>0</v>
      </c>
      <c r="M8091" s="11">
        <f>COUNTIF(E$2:$E8091,E8091)</f>
        <v>1050</v>
      </c>
      <c r="N8091" s="13"/>
      <c r="O8091" t="str">
        <f t="shared" si="314"/>
        <v/>
      </c>
    </row>
    <row r="8092" spans="1:15" hidden="1">
      <c r="A8092" s="41" t="s">
        <v>99</v>
      </c>
      <c r="B8092" s="46">
        <v>45791</v>
      </c>
      <c r="C8092" s="8" t="s">
        <v>13</v>
      </c>
      <c r="D8092" s="8" t="s">
        <v>90</v>
      </c>
      <c r="E8092" s="8" t="s">
        <v>90</v>
      </c>
      <c r="F8092" s="9">
        <f t="shared" si="312"/>
        <v>-5000000</v>
      </c>
      <c r="G8092" s="9">
        <v>-50</v>
      </c>
      <c r="H8092" s="10">
        <v>-5421150</v>
      </c>
      <c r="I8092" s="11">
        <f t="shared" si="309"/>
        <v>6537356810.3169079</v>
      </c>
      <c r="J8092" s="11">
        <f t="shared" si="310"/>
        <v>63907</v>
      </c>
      <c r="K8092" s="11">
        <f t="shared" si="311"/>
        <v>102294.84736127354</v>
      </c>
      <c r="L8092" s="12">
        <f t="shared" si="313"/>
        <v>306407.6319363229</v>
      </c>
      <c r="M8092" s="11">
        <f>COUNTIF(E$2:$E8092,E8092)</f>
        <v>1051</v>
      </c>
      <c r="N8092" s="13"/>
      <c r="O8092" t="str">
        <f t="shared" si="314"/>
        <v/>
      </c>
    </row>
    <row r="8093" spans="1:15" hidden="1">
      <c r="A8093" s="41" t="s">
        <v>99</v>
      </c>
      <c r="B8093" s="46">
        <v>45791</v>
      </c>
      <c r="C8093" s="8" t="s">
        <v>13</v>
      </c>
      <c r="D8093" s="8" t="s">
        <v>14</v>
      </c>
      <c r="E8093" s="8" t="s">
        <v>14</v>
      </c>
      <c r="F8093" s="9">
        <f t="shared" si="312"/>
        <v>9400000</v>
      </c>
      <c r="G8093" s="9">
        <v>94</v>
      </c>
      <c r="H8093" s="10">
        <v>10086858</v>
      </c>
      <c r="I8093" s="11">
        <f t="shared" si="309"/>
        <v>20058992883.372822</v>
      </c>
      <c r="J8093" s="11">
        <f t="shared" si="310"/>
        <v>198941</v>
      </c>
      <c r="K8093" s="11">
        <f t="shared" si="311"/>
        <v>100828.85319452915</v>
      </c>
      <c r="L8093" s="12">
        <f t="shared" si="313"/>
        <v>0</v>
      </c>
      <c r="M8093" s="11">
        <f>COUNTIF(E$2:$E8093,E8093)</f>
        <v>1101</v>
      </c>
      <c r="N8093" s="13"/>
      <c r="O8093" t="str">
        <f t="shared" si="314"/>
        <v/>
      </c>
    </row>
    <row r="8094" spans="1:15" hidden="1">
      <c r="A8094" s="41" t="s">
        <v>99</v>
      </c>
      <c r="B8094" s="46">
        <v>45791</v>
      </c>
      <c r="C8094" s="8" t="s">
        <v>13</v>
      </c>
      <c r="D8094" s="8" t="s">
        <v>90</v>
      </c>
      <c r="E8094" s="8" t="s">
        <v>90</v>
      </c>
      <c r="F8094" s="9">
        <f t="shared" si="312"/>
        <v>-23000000</v>
      </c>
      <c r="G8094" s="9">
        <v>-230</v>
      </c>
      <c r="H8094" s="10">
        <v>-24937290</v>
      </c>
      <c r="I8094" s="11">
        <f t="shared" si="309"/>
        <v>6513828995.4238148</v>
      </c>
      <c r="J8094" s="11">
        <f t="shared" si="310"/>
        <v>63677</v>
      </c>
      <c r="K8094" s="11">
        <f t="shared" si="311"/>
        <v>102294.84736127354</v>
      </c>
      <c r="L8094" s="12">
        <f t="shared" si="313"/>
        <v>1409475.1069070846</v>
      </c>
      <c r="M8094" s="11">
        <f>COUNTIF(E$2:$E8094,E8094)</f>
        <v>1052</v>
      </c>
      <c r="N8094" s="13"/>
      <c r="O8094" t="str">
        <f t="shared" si="314"/>
        <v/>
      </c>
    </row>
    <row r="8095" spans="1:15" hidden="1">
      <c r="A8095" s="41" t="s">
        <v>99</v>
      </c>
      <c r="B8095" s="46">
        <v>45791</v>
      </c>
      <c r="C8095" s="8" t="s">
        <v>13</v>
      </c>
      <c r="D8095" s="8" t="s">
        <v>14</v>
      </c>
      <c r="E8095" s="8" t="s">
        <v>14</v>
      </c>
      <c r="F8095" s="9">
        <f t="shared" si="312"/>
        <v>900000</v>
      </c>
      <c r="G8095" s="9">
        <v>9</v>
      </c>
      <c r="H8095" s="10">
        <v>962757</v>
      </c>
      <c r="I8095" s="11">
        <f t="shared" si="309"/>
        <v>20059955640.372822</v>
      </c>
      <c r="J8095" s="11">
        <f t="shared" si="310"/>
        <v>198950</v>
      </c>
      <c r="K8095" s="11">
        <f t="shared" si="311"/>
        <v>100829.13114035095</v>
      </c>
      <c r="L8095" s="12">
        <f t="shared" si="313"/>
        <v>0</v>
      </c>
      <c r="M8095" s="11">
        <f>COUNTIF(E$2:$E8095,E8095)</f>
        <v>1102</v>
      </c>
      <c r="N8095" s="13"/>
      <c r="O8095" t="str">
        <f t="shared" si="314"/>
        <v/>
      </c>
    </row>
    <row r="8096" spans="1:15" hidden="1">
      <c r="A8096" s="41" t="s">
        <v>99</v>
      </c>
      <c r="B8096" s="46">
        <v>45791</v>
      </c>
      <c r="C8096" s="8" t="s">
        <v>13</v>
      </c>
      <c r="D8096" s="8" t="s">
        <v>90</v>
      </c>
      <c r="E8096" s="8" t="s">
        <v>90</v>
      </c>
      <c r="F8096" s="9">
        <f t="shared" si="312"/>
        <v>-92100000</v>
      </c>
      <c r="G8096" s="9">
        <v>-921</v>
      </c>
      <c r="H8096" s="10">
        <v>-99857583</v>
      </c>
      <c r="I8096" s="11">
        <f t="shared" si="309"/>
        <v>6419615441.0040817</v>
      </c>
      <c r="J8096" s="11">
        <f t="shared" si="310"/>
        <v>62756</v>
      </c>
      <c r="K8096" s="11">
        <f t="shared" si="311"/>
        <v>102294.84736127354</v>
      </c>
      <c r="L8096" s="12">
        <f t="shared" si="313"/>
        <v>5644028.5802670717</v>
      </c>
      <c r="M8096" s="11">
        <f>COUNTIF(E$2:$E8096,E8096)</f>
        <v>1053</v>
      </c>
      <c r="N8096" s="13"/>
      <c r="O8096" t="str">
        <f t="shared" si="314"/>
        <v/>
      </c>
    </row>
    <row r="8097" spans="1:15" hidden="1">
      <c r="A8097" s="41" t="s">
        <v>99</v>
      </c>
      <c r="B8097" s="46">
        <v>45791</v>
      </c>
      <c r="C8097" s="8" t="s">
        <v>13</v>
      </c>
      <c r="D8097" s="8" t="s">
        <v>46</v>
      </c>
      <c r="E8097" s="8" t="s">
        <v>46</v>
      </c>
      <c r="F8097" s="9">
        <f t="shared" si="312"/>
        <v>1800000</v>
      </c>
      <c r="G8097" s="9">
        <v>18</v>
      </c>
      <c r="H8097" s="10">
        <v>1989522</v>
      </c>
      <c r="I8097" s="11">
        <f t="shared" si="309"/>
        <v>4808147980.515729</v>
      </c>
      <c r="J8097" s="11">
        <f t="shared" si="310"/>
        <v>44138</v>
      </c>
      <c r="K8097" s="11">
        <f t="shared" si="311"/>
        <v>108934.43247350874</v>
      </c>
      <c r="L8097" s="12">
        <f t="shared" si="313"/>
        <v>0</v>
      </c>
      <c r="M8097" s="11">
        <f>COUNTIF(E$2:$E8097,E8097)</f>
        <v>2825</v>
      </c>
      <c r="N8097" s="13"/>
      <c r="O8097" t="str">
        <f t="shared" si="314"/>
        <v/>
      </c>
    </row>
    <row r="8098" spans="1:15" hidden="1">
      <c r="A8098" s="41" t="s">
        <v>99</v>
      </c>
      <c r="B8098" s="46">
        <v>45791</v>
      </c>
      <c r="C8098" s="8" t="s">
        <v>13</v>
      </c>
      <c r="D8098" s="8" t="s">
        <v>90</v>
      </c>
      <c r="E8098" s="8" t="s">
        <v>90</v>
      </c>
      <c r="F8098" s="9">
        <f t="shared" si="312"/>
        <v>3700000</v>
      </c>
      <c r="G8098" s="9">
        <v>37</v>
      </c>
      <c r="H8098" s="10">
        <v>3998960</v>
      </c>
      <c r="I8098" s="11">
        <f t="shared" si="309"/>
        <v>6423614401.0040817</v>
      </c>
      <c r="J8098" s="11">
        <f t="shared" si="310"/>
        <v>62793</v>
      </c>
      <c r="K8098" s="11">
        <f t="shared" si="311"/>
        <v>102298.2561910417</v>
      </c>
      <c r="L8098" s="12">
        <f t="shared" si="313"/>
        <v>0</v>
      </c>
      <c r="M8098" s="11">
        <f>COUNTIF(E$2:$E8098,E8098)</f>
        <v>1054</v>
      </c>
      <c r="N8098" s="13"/>
      <c r="O8098" t="str">
        <f t="shared" si="314"/>
        <v/>
      </c>
    </row>
    <row r="8099" spans="1:15" hidden="1">
      <c r="A8099" s="41" t="s">
        <v>99</v>
      </c>
      <c r="B8099" s="46">
        <v>45791</v>
      </c>
      <c r="C8099" s="8" t="s">
        <v>13</v>
      </c>
      <c r="D8099" s="8" t="s">
        <v>90</v>
      </c>
      <c r="E8099" s="8" t="s">
        <v>90</v>
      </c>
      <c r="F8099" s="9">
        <f t="shared" si="312"/>
        <v>2700000</v>
      </c>
      <c r="G8099" s="9">
        <v>27</v>
      </c>
      <c r="H8099" s="10">
        <v>2918160</v>
      </c>
      <c r="I8099" s="11">
        <f t="shared" si="309"/>
        <v>6426532561.0040817</v>
      </c>
      <c r="J8099" s="11">
        <f t="shared" si="310"/>
        <v>62820</v>
      </c>
      <c r="K8099" s="11">
        <f t="shared" si="311"/>
        <v>102300.74118121747</v>
      </c>
      <c r="L8099" s="12">
        <f t="shared" si="313"/>
        <v>0</v>
      </c>
      <c r="M8099" s="11">
        <f>COUNTIF(E$2:$E8099,E8099)</f>
        <v>1055</v>
      </c>
      <c r="N8099" s="13"/>
      <c r="O8099" t="str">
        <f t="shared" si="314"/>
        <v/>
      </c>
    </row>
    <row r="8100" spans="1:15" hidden="1">
      <c r="A8100" s="41" t="s">
        <v>99</v>
      </c>
      <c r="B8100" s="46">
        <v>45791</v>
      </c>
      <c r="C8100" s="8" t="s">
        <v>13</v>
      </c>
      <c r="D8100" s="8" t="s">
        <v>90</v>
      </c>
      <c r="E8100" s="8" t="s">
        <v>90</v>
      </c>
      <c r="F8100" s="9">
        <f t="shared" si="312"/>
        <v>-9200000</v>
      </c>
      <c r="G8100" s="9">
        <v>-92</v>
      </c>
      <c r="H8100" s="10">
        <v>-9974916</v>
      </c>
      <c r="I8100" s="11">
        <f t="shared" si="309"/>
        <v>6417120892.8154097</v>
      </c>
      <c r="J8100" s="11">
        <f t="shared" si="310"/>
        <v>62728</v>
      </c>
      <c r="K8100" s="11">
        <f t="shared" si="311"/>
        <v>102300.74118121747</v>
      </c>
      <c r="L8100" s="12">
        <f t="shared" si="313"/>
        <v>563247.81132799201</v>
      </c>
      <c r="M8100" s="11">
        <f>COUNTIF(E$2:$E8100,E8100)</f>
        <v>1056</v>
      </c>
      <c r="N8100" s="13"/>
      <c r="O8100" t="str">
        <f t="shared" si="314"/>
        <v/>
      </c>
    </row>
    <row r="8101" spans="1:15" hidden="1">
      <c r="A8101" s="41" t="s">
        <v>99</v>
      </c>
      <c r="B8101" s="46">
        <v>45791</v>
      </c>
      <c r="C8101" s="8" t="s">
        <v>13</v>
      </c>
      <c r="D8101" s="8" t="s">
        <v>90</v>
      </c>
      <c r="E8101" s="8" t="s">
        <v>90</v>
      </c>
      <c r="F8101" s="9">
        <f t="shared" si="312"/>
        <v>-4600000</v>
      </c>
      <c r="G8101" s="9">
        <v>-46</v>
      </c>
      <c r="H8101" s="10">
        <v>-4987458</v>
      </c>
      <c r="I8101" s="11">
        <f t="shared" si="309"/>
        <v>6412415058.7210741</v>
      </c>
      <c r="J8101" s="11">
        <f t="shared" si="310"/>
        <v>62682</v>
      </c>
      <c r="K8101" s="11">
        <f t="shared" si="311"/>
        <v>102300.74118121747</v>
      </c>
      <c r="L8101" s="12">
        <f t="shared" si="313"/>
        <v>281623.905663996</v>
      </c>
      <c r="M8101" s="11">
        <f>COUNTIF(E$2:$E8101,E8101)</f>
        <v>1057</v>
      </c>
      <c r="N8101" s="13"/>
      <c r="O8101" t="str">
        <f t="shared" si="314"/>
        <v/>
      </c>
    </row>
    <row r="8102" spans="1:15" hidden="1">
      <c r="A8102" s="41" t="s">
        <v>99</v>
      </c>
      <c r="B8102" s="46">
        <v>45791</v>
      </c>
      <c r="C8102" s="8" t="s">
        <v>13</v>
      </c>
      <c r="D8102" s="8" t="s">
        <v>14</v>
      </c>
      <c r="E8102" s="8" t="s">
        <v>14</v>
      </c>
      <c r="F8102" s="9">
        <f t="shared" si="312"/>
        <v>-9300000</v>
      </c>
      <c r="G8102" s="9">
        <v>-93</v>
      </c>
      <c r="H8102" s="10">
        <v>-9957045</v>
      </c>
      <c r="I8102" s="11">
        <f t="shared" si="309"/>
        <v>20050578531.176769</v>
      </c>
      <c r="J8102" s="11">
        <f t="shared" si="310"/>
        <v>198857</v>
      </c>
      <c r="K8102" s="11">
        <f t="shared" si="311"/>
        <v>100829.13114035095</v>
      </c>
      <c r="L8102" s="12">
        <f t="shared" si="313"/>
        <v>579935.80394736119</v>
      </c>
      <c r="M8102" s="11">
        <f>COUNTIF(E$2:$E8102,E8102)</f>
        <v>1103</v>
      </c>
      <c r="N8102" s="13"/>
      <c r="O8102" t="str">
        <f t="shared" si="314"/>
        <v/>
      </c>
    </row>
    <row r="8103" spans="1:15" hidden="1">
      <c r="A8103" s="41" t="s">
        <v>99</v>
      </c>
      <c r="B8103" s="46">
        <v>45791</v>
      </c>
      <c r="C8103" s="8" t="s">
        <v>13</v>
      </c>
      <c r="D8103" s="8" t="s">
        <v>90</v>
      </c>
      <c r="E8103" s="8" t="s">
        <v>90</v>
      </c>
      <c r="F8103" s="9">
        <f t="shared" si="312"/>
        <v>-14700000</v>
      </c>
      <c r="G8103" s="9">
        <v>-147</v>
      </c>
      <c r="H8103" s="10">
        <v>-15938181</v>
      </c>
      <c r="I8103" s="11">
        <f t="shared" ref="I8103:I8166" si="315">IF(H8103&gt;=0,IF(M8103=1,H8103,SUMIFS(I:I,E:E,E8103,M:M,M8103-1)+H8103),SUMIFS(I:I,E:E,E8103,M:M,M8103-1)+K8103*G8103)</f>
        <v>6397376849.7674351</v>
      </c>
      <c r="J8103" s="11">
        <f t="shared" ref="J8103:J8166" si="316">IF(M8103=1,G8103,SUMIFS($J:$J,$E:$E,E8103,$M:$M,M8103-1)+G8103)</f>
        <v>62535</v>
      </c>
      <c r="K8103" s="11">
        <f t="shared" ref="K8103:K8166" si="317">IF(H8103&gt;=0,I8103/J8103,SUMIFS($K:$K,$E:$E,E8103,$M:$M,M8103-1))</f>
        <v>102300.74118121747</v>
      </c>
      <c r="L8103" s="12">
        <f t="shared" si="313"/>
        <v>899972.04636103287</v>
      </c>
      <c r="M8103" s="11">
        <f>COUNTIF(E$2:$E8103,E8103)</f>
        <v>1058</v>
      </c>
      <c r="N8103" s="13"/>
      <c r="O8103" t="str">
        <f t="shared" si="314"/>
        <v/>
      </c>
    </row>
    <row r="8104" spans="1:15" hidden="1">
      <c r="A8104" s="41" t="s">
        <v>99</v>
      </c>
      <c r="B8104" s="46">
        <v>45791</v>
      </c>
      <c r="C8104" s="8" t="s">
        <v>13</v>
      </c>
      <c r="D8104" s="8" t="s">
        <v>15</v>
      </c>
      <c r="E8104" s="8" t="s">
        <v>15</v>
      </c>
      <c r="F8104" s="9">
        <f t="shared" ref="F8104:F8167" si="318">100000*G8104</f>
        <v>9300000</v>
      </c>
      <c r="G8104" s="9">
        <v>93</v>
      </c>
      <c r="H8104" s="10">
        <v>10146765</v>
      </c>
      <c r="I8104" s="11">
        <f t="shared" si="315"/>
        <v>19029998877.739105</v>
      </c>
      <c r="J8104" s="11">
        <f t="shared" si="316"/>
        <v>177164</v>
      </c>
      <c r="K8104" s="11">
        <f t="shared" si="317"/>
        <v>107414.59256812392</v>
      </c>
      <c r="L8104" s="12">
        <f t="shared" ref="L8104:L8167" si="319">IF(G8104&lt;0,K8104*G8104-H8104,0)</f>
        <v>0</v>
      </c>
      <c r="M8104" s="11">
        <f>COUNTIF(E$2:$E8104,E8104)</f>
        <v>3098</v>
      </c>
      <c r="N8104" s="13"/>
      <c r="O8104" t="str">
        <f t="shared" si="314"/>
        <v/>
      </c>
    </row>
    <row r="8105" spans="1:15" hidden="1">
      <c r="A8105" s="41" t="s">
        <v>99</v>
      </c>
      <c r="B8105" s="46">
        <v>45791</v>
      </c>
      <c r="C8105" s="8" t="s">
        <v>13</v>
      </c>
      <c r="D8105" s="8" t="s">
        <v>15</v>
      </c>
      <c r="E8105" s="8" t="s">
        <v>15</v>
      </c>
      <c r="F8105" s="9">
        <f t="shared" si="318"/>
        <v>13900000</v>
      </c>
      <c r="G8105" s="9">
        <v>139</v>
      </c>
      <c r="H8105" s="10">
        <v>15151556</v>
      </c>
      <c r="I8105" s="11">
        <f t="shared" si="315"/>
        <v>19045150433.739105</v>
      </c>
      <c r="J8105" s="11">
        <f t="shared" si="316"/>
        <v>177303</v>
      </c>
      <c r="K8105" s="11">
        <f t="shared" si="317"/>
        <v>107415.83861378039</v>
      </c>
      <c r="L8105" s="12">
        <f t="shared" si="319"/>
        <v>0</v>
      </c>
      <c r="M8105" s="11">
        <f>COUNTIF(E$2:$E8105,E8105)</f>
        <v>3099</v>
      </c>
      <c r="N8105" s="13"/>
      <c r="O8105" t="str">
        <f t="shared" si="314"/>
        <v/>
      </c>
    </row>
    <row r="8106" spans="1:15" hidden="1">
      <c r="A8106" s="41" t="s">
        <v>99</v>
      </c>
      <c r="B8106" s="46">
        <v>45791</v>
      </c>
      <c r="C8106" s="8" t="s">
        <v>13</v>
      </c>
      <c r="D8106" s="8" t="s">
        <v>90</v>
      </c>
      <c r="E8106" s="8" t="s">
        <v>90</v>
      </c>
      <c r="F8106" s="9">
        <f t="shared" si="318"/>
        <v>-900000</v>
      </c>
      <c r="G8106" s="9">
        <v>-9</v>
      </c>
      <c r="H8106" s="10">
        <v>-975807</v>
      </c>
      <c r="I8106" s="11">
        <f t="shared" si="315"/>
        <v>6396456143.0968037</v>
      </c>
      <c r="J8106" s="11">
        <f t="shared" si="316"/>
        <v>62526</v>
      </c>
      <c r="K8106" s="11">
        <f t="shared" si="317"/>
        <v>102300.74118121747</v>
      </c>
      <c r="L8106" s="12">
        <f t="shared" si="319"/>
        <v>55100.329369042767</v>
      </c>
      <c r="M8106" s="11">
        <f>COUNTIF(E$2:$E8106,E8106)</f>
        <v>1059</v>
      </c>
      <c r="N8106" s="13"/>
      <c r="O8106" t="str">
        <f t="shared" si="314"/>
        <v/>
      </c>
    </row>
    <row r="8107" spans="1:15" hidden="1">
      <c r="A8107" s="41" t="s">
        <v>99</v>
      </c>
      <c r="B8107" s="46">
        <v>45791</v>
      </c>
      <c r="C8107" s="8" t="s">
        <v>13</v>
      </c>
      <c r="D8107" s="8" t="s">
        <v>90</v>
      </c>
      <c r="E8107" s="8" t="s">
        <v>90</v>
      </c>
      <c r="F8107" s="9">
        <f t="shared" si="318"/>
        <v>-27600000</v>
      </c>
      <c r="G8107" s="9">
        <v>-276</v>
      </c>
      <c r="H8107" s="10">
        <v>-29924748</v>
      </c>
      <c r="I8107" s="11">
        <f t="shared" si="315"/>
        <v>6368221138.5307875</v>
      </c>
      <c r="J8107" s="11">
        <f t="shared" si="316"/>
        <v>62250</v>
      </c>
      <c r="K8107" s="11">
        <f t="shared" si="317"/>
        <v>102300.74118121747</v>
      </c>
      <c r="L8107" s="12">
        <f t="shared" si="319"/>
        <v>1689743.4339839779</v>
      </c>
      <c r="M8107" s="11">
        <f>COUNTIF(E$2:$E8107,E8107)</f>
        <v>1060</v>
      </c>
      <c r="N8107" s="13"/>
      <c r="O8107" t="str">
        <f t="shared" si="314"/>
        <v/>
      </c>
    </row>
    <row r="8108" spans="1:15" hidden="1">
      <c r="A8108" s="41" t="s">
        <v>99</v>
      </c>
      <c r="B8108" s="46">
        <v>45791</v>
      </c>
      <c r="C8108" s="8" t="s">
        <v>13</v>
      </c>
      <c r="D8108" s="8" t="s">
        <v>90</v>
      </c>
      <c r="E8108" s="8" t="s">
        <v>90</v>
      </c>
      <c r="F8108" s="9">
        <f t="shared" si="318"/>
        <v>-55300000</v>
      </c>
      <c r="G8108" s="9">
        <v>-553</v>
      </c>
      <c r="H8108" s="10">
        <v>-59957919</v>
      </c>
      <c r="I8108" s="11">
        <f t="shared" si="315"/>
        <v>6311648828.6575747</v>
      </c>
      <c r="J8108" s="11">
        <f t="shared" si="316"/>
        <v>61697</v>
      </c>
      <c r="K8108" s="11">
        <f t="shared" si="317"/>
        <v>102300.74118121747</v>
      </c>
      <c r="L8108" s="12">
        <f t="shared" si="319"/>
        <v>3385609.1267867386</v>
      </c>
      <c r="M8108" s="11">
        <f>COUNTIF(E$2:$E8108,E8108)</f>
        <v>1061</v>
      </c>
      <c r="N8108" s="13"/>
      <c r="O8108" t="str">
        <f t="shared" si="314"/>
        <v/>
      </c>
    </row>
    <row r="8109" spans="1:15" hidden="1">
      <c r="A8109" s="41" t="s">
        <v>99</v>
      </c>
      <c r="B8109" s="46">
        <v>45791</v>
      </c>
      <c r="C8109" s="8" t="s">
        <v>13</v>
      </c>
      <c r="D8109" s="8" t="s">
        <v>90</v>
      </c>
      <c r="E8109" s="8" t="s">
        <v>90</v>
      </c>
      <c r="F8109" s="9">
        <f t="shared" si="318"/>
        <v>-9200000</v>
      </c>
      <c r="G8109" s="9">
        <v>-92</v>
      </c>
      <c r="H8109" s="10">
        <v>-9974916</v>
      </c>
      <c r="I8109" s="11">
        <f t="shared" si="315"/>
        <v>6302237160.4689026</v>
      </c>
      <c r="J8109" s="11">
        <f t="shared" si="316"/>
        <v>61605</v>
      </c>
      <c r="K8109" s="11">
        <f t="shared" si="317"/>
        <v>102300.74118121747</v>
      </c>
      <c r="L8109" s="12">
        <f t="shared" si="319"/>
        <v>563247.81132799201</v>
      </c>
      <c r="M8109" s="11">
        <f>COUNTIF(E$2:$E8109,E8109)</f>
        <v>1062</v>
      </c>
      <c r="N8109" s="13"/>
      <c r="O8109" t="str">
        <f t="shared" si="314"/>
        <v/>
      </c>
    </row>
    <row r="8110" spans="1:15" hidden="1">
      <c r="A8110" s="41" t="s">
        <v>99</v>
      </c>
      <c r="B8110" s="46">
        <v>45791</v>
      </c>
      <c r="C8110" s="8" t="s">
        <v>13</v>
      </c>
      <c r="D8110" s="8" t="s">
        <v>14</v>
      </c>
      <c r="E8110" s="8" t="s">
        <v>14</v>
      </c>
      <c r="F8110" s="9">
        <f t="shared" si="318"/>
        <v>-4600000</v>
      </c>
      <c r="G8110" s="9">
        <v>-46</v>
      </c>
      <c r="H8110" s="10">
        <v>-4924990</v>
      </c>
      <c r="I8110" s="11">
        <f t="shared" si="315"/>
        <v>20045940391.144314</v>
      </c>
      <c r="J8110" s="11">
        <f t="shared" si="316"/>
        <v>198811</v>
      </c>
      <c r="K8110" s="11">
        <f t="shared" si="317"/>
        <v>100829.13114035095</v>
      </c>
      <c r="L8110" s="12">
        <f t="shared" si="319"/>
        <v>286849.96754385624</v>
      </c>
      <c r="M8110" s="11">
        <f>COUNTIF(E$2:$E8110,E8110)</f>
        <v>1104</v>
      </c>
      <c r="N8110" s="13"/>
      <c r="O8110" t="str">
        <f t="shared" si="314"/>
        <v/>
      </c>
    </row>
    <row r="8111" spans="1:15" hidden="1">
      <c r="A8111" s="41" t="s">
        <v>99</v>
      </c>
      <c r="B8111" s="46">
        <v>45791</v>
      </c>
      <c r="C8111" s="8" t="s">
        <v>13</v>
      </c>
      <c r="D8111" s="8" t="s">
        <v>90</v>
      </c>
      <c r="E8111" s="8" t="s">
        <v>90</v>
      </c>
      <c r="F8111" s="9">
        <f t="shared" si="318"/>
        <v>-2300000</v>
      </c>
      <c r="G8111" s="9">
        <v>-23</v>
      </c>
      <c r="H8111" s="10">
        <v>-2493729</v>
      </c>
      <c r="I8111" s="11">
        <f t="shared" si="315"/>
        <v>6299884243.4217348</v>
      </c>
      <c r="J8111" s="11">
        <f t="shared" si="316"/>
        <v>61582</v>
      </c>
      <c r="K8111" s="11">
        <f t="shared" si="317"/>
        <v>102300.74118121747</v>
      </c>
      <c r="L8111" s="12">
        <f t="shared" si="319"/>
        <v>140811.952831998</v>
      </c>
      <c r="M8111" s="11">
        <f>COUNTIF(E$2:$E8111,E8111)</f>
        <v>1063</v>
      </c>
      <c r="N8111" s="13"/>
      <c r="O8111" t="str">
        <f t="shared" si="314"/>
        <v/>
      </c>
    </row>
    <row r="8112" spans="1:15" hidden="1">
      <c r="A8112" s="41" t="s">
        <v>99</v>
      </c>
      <c r="B8112" s="46">
        <v>45791</v>
      </c>
      <c r="C8112" s="8" t="s">
        <v>13</v>
      </c>
      <c r="D8112" s="8" t="s">
        <v>90</v>
      </c>
      <c r="E8112" s="8" t="s">
        <v>90</v>
      </c>
      <c r="F8112" s="9">
        <f t="shared" si="318"/>
        <v>-14600000</v>
      </c>
      <c r="G8112" s="9">
        <v>-146</v>
      </c>
      <c r="H8112" s="10">
        <v>-15829758</v>
      </c>
      <c r="I8112" s="11">
        <f t="shared" si="315"/>
        <v>6284948335.2092772</v>
      </c>
      <c r="J8112" s="11">
        <f t="shared" si="316"/>
        <v>61436</v>
      </c>
      <c r="K8112" s="11">
        <f t="shared" si="317"/>
        <v>102300.74118121747</v>
      </c>
      <c r="L8112" s="12">
        <f t="shared" si="319"/>
        <v>893849.78754225001</v>
      </c>
      <c r="M8112" s="11">
        <f>COUNTIF(E$2:$E8112,E8112)</f>
        <v>1064</v>
      </c>
      <c r="N8112" s="13"/>
      <c r="O8112" t="str">
        <f t="shared" si="314"/>
        <v/>
      </c>
    </row>
    <row r="8113" spans="1:15" hidden="1">
      <c r="A8113" s="41" t="s">
        <v>99</v>
      </c>
      <c r="B8113" s="46">
        <v>45791</v>
      </c>
      <c r="C8113" s="8" t="s">
        <v>13</v>
      </c>
      <c r="D8113" s="8" t="s">
        <v>90</v>
      </c>
      <c r="E8113" s="8" t="s">
        <v>90</v>
      </c>
      <c r="F8113" s="9">
        <f t="shared" si="318"/>
        <v>-92100000</v>
      </c>
      <c r="G8113" s="9">
        <v>-921</v>
      </c>
      <c r="H8113" s="10">
        <v>-99857583</v>
      </c>
      <c r="I8113" s="11">
        <f t="shared" si="315"/>
        <v>6190729352.5813761</v>
      </c>
      <c r="J8113" s="11">
        <f t="shared" si="316"/>
        <v>60515</v>
      </c>
      <c r="K8113" s="11">
        <f t="shared" si="317"/>
        <v>102300.74118121747</v>
      </c>
      <c r="L8113" s="12">
        <f t="shared" si="319"/>
        <v>5638600.3720987141</v>
      </c>
      <c r="M8113" s="11">
        <f>COUNTIF(E$2:$E8113,E8113)</f>
        <v>1065</v>
      </c>
      <c r="N8113" s="13"/>
      <c r="O8113" t="str">
        <f t="shared" si="314"/>
        <v/>
      </c>
    </row>
    <row r="8114" spans="1:15" hidden="1">
      <c r="A8114" s="41" t="s">
        <v>99</v>
      </c>
      <c r="B8114" s="46">
        <v>45791</v>
      </c>
      <c r="C8114" s="8" t="s">
        <v>13</v>
      </c>
      <c r="D8114" s="8" t="s">
        <v>90</v>
      </c>
      <c r="E8114" s="8" t="s">
        <v>90</v>
      </c>
      <c r="F8114" s="9">
        <f t="shared" si="318"/>
        <v>-9200000</v>
      </c>
      <c r="G8114" s="9">
        <v>-92</v>
      </c>
      <c r="H8114" s="10">
        <v>-9974916</v>
      </c>
      <c r="I8114" s="11">
        <f t="shared" si="315"/>
        <v>6181317684.392704</v>
      </c>
      <c r="J8114" s="11">
        <f t="shared" si="316"/>
        <v>60423</v>
      </c>
      <c r="K8114" s="11">
        <f t="shared" si="317"/>
        <v>102300.74118121747</v>
      </c>
      <c r="L8114" s="12">
        <f t="shared" si="319"/>
        <v>563247.81132799201</v>
      </c>
      <c r="M8114" s="11">
        <f>COUNTIF(E$2:$E8114,E8114)</f>
        <v>1066</v>
      </c>
      <c r="N8114" s="13"/>
      <c r="O8114" t="str">
        <f t="shared" si="314"/>
        <v/>
      </c>
    </row>
    <row r="8115" spans="1:15" hidden="1">
      <c r="A8115" s="41" t="s">
        <v>99</v>
      </c>
      <c r="B8115" s="46">
        <v>45791</v>
      </c>
      <c r="C8115" s="8" t="s">
        <v>13</v>
      </c>
      <c r="D8115" s="8" t="s">
        <v>90</v>
      </c>
      <c r="E8115" s="8" t="s">
        <v>90</v>
      </c>
      <c r="F8115" s="9">
        <f t="shared" si="318"/>
        <v>-4600000</v>
      </c>
      <c r="G8115" s="9">
        <v>-46</v>
      </c>
      <c r="H8115" s="10">
        <v>-4987458</v>
      </c>
      <c r="I8115" s="11">
        <f t="shared" si="315"/>
        <v>6176611850.2983685</v>
      </c>
      <c r="J8115" s="11">
        <f t="shared" si="316"/>
        <v>60377</v>
      </c>
      <c r="K8115" s="11">
        <f t="shared" si="317"/>
        <v>102300.74118121747</v>
      </c>
      <c r="L8115" s="12">
        <f t="shared" si="319"/>
        <v>281623.905663996</v>
      </c>
      <c r="M8115" s="11">
        <f>COUNTIF(E$2:$E8115,E8115)</f>
        <v>1067</v>
      </c>
      <c r="N8115" s="13"/>
      <c r="O8115" t="str">
        <f t="shared" si="314"/>
        <v/>
      </c>
    </row>
    <row r="8116" spans="1:15" hidden="1">
      <c r="A8116" s="41" t="s">
        <v>99</v>
      </c>
      <c r="B8116" s="46">
        <v>45791</v>
      </c>
      <c r="C8116" s="8" t="s">
        <v>13</v>
      </c>
      <c r="D8116" s="8" t="s">
        <v>90</v>
      </c>
      <c r="E8116" s="8" t="s">
        <v>90</v>
      </c>
      <c r="F8116" s="9">
        <f t="shared" si="318"/>
        <v>-32200000</v>
      </c>
      <c r="G8116" s="9">
        <v>-322</v>
      </c>
      <c r="H8116" s="10">
        <v>-34912206</v>
      </c>
      <c r="I8116" s="11">
        <f t="shared" si="315"/>
        <v>6143671011.6380167</v>
      </c>
      <c r="J8116" s="11">
        <f t="shared" si="316"/>
        <v>60055</v>
      </c>
      <c r="K8116" s="11">
        <f t="shared" si="317"/>
        <v>102300.74118121747</v>
      </c>
      <c r="L8116" s="12">
        <f t="shared" si="319"/>
        <v>1971367.3396479748</v>
      </c>
      <c r="M8116" s="11">
        <f>COUNTIF(E$2:$E8116,E8116)</f>
        <v>1068</v>
      </c>
      <c r="N8116" s="13"/>
      <c r="O8116" t="str">
        <f t="shared" si="314"/>
        <v/>
      </c>
    </row>
    <row r="8117" spans="1:15" hidden="1">
      <c r="A8117" s="41" t="s">
        <v>99</v>
      </c>
      <c r="B8117" s="46">
        <v>45791</v>
      </c>
      <c r="C8117" s="8" t="s">
        <v>13</v>
      </c>
      <c r="D8117" s="8" t="s">
        <v>14</v>
      </c>
      <c r="E8117" s="8" t="s">
        <v>14</v>
      </c>
      <c r="F8117" s="9">
        <f t="shared" si="318"/>
        <v>95000000</v>
      </c>
      <c r="G8117" s="9">
        <v>950</v>
      </c>
      <c r="H8117" s="10">
        <v>102543950</v>
      </c>
      <c r="I8117" s="11">
        <f t="shared" si="315"/>
        <v>20148484341.144314</v>
      </c>
      <c r="J8117" s="11">
        <f t="shared" si="316"/>
        <v>199761</v>
      </c>
      <c r="K8117" s="11">
        <f t="shared" si="317"/>
        <v>100862.95293447826</v>
      </c>
      <c r="L8117" s="12">
        <f t="shared" si="319"/>
        <v>0</v>
      </c>
      <c r="M8117" s="11">
        <f>COUNTIF(E$2:$E8117,E8117)</f>
        <v>1105</v>
      </c>
      <c r="N8117" s="13"/>
      <c r="O8117" t="str">
        <f t="shared" si="314"/>
        <v/>
      </c>
    </row>
    <row r="8118" spans="1:15" hidden="1">
      <c r="A8118" s="41" t="s">
        <v>99</v>
      </c>
      <c r="B8118" s="46">
        <v>45791</v>
      </c>
      <c r="C8118" s="8" t="s">
        <v>13</v>
      </c>
      <c r="D8118" s="8" t="s">
        <v>90</v>
      </c>
      <c r="E8118" s="8" t="s">
        <v>90</v>
      </c>
      <c r="F8118" s="9">
        <f t="shared" si="318"/>
        <v>277500000</v>
      </c>
      <c r="G8118" s="9">
        <v>2775</v>
      </c>
      <c r="H8118" s="10">
        <v>300105150</v>
      </c>
      <c r="I8118" s="11">
        <f t="shared" si="315"/>
        <v>6443776161.6380167</v>
      </c>
      <c r="J8118" s="11">
        <f t="shared" si="316"/>
        <v>62830</v>
      </c>
      <c r="K8118" s="11">
        <f t="shared" si="317"/>
        <v>102558.90755432146</v>
      </c>
      <c r="L8118" s="12">
        <f t="shared" si="319"/>
        <v>0</v>
      </c>
      <c r="M8118" s="11">
        <f>COUNTIF(E$2:$E8118,E8118)</f>
        <v>1069</v>
      </c>
      <c r="N8118" s="13"/>
      <c r="O8118" t="str">
        <f t="shared" si="314"/>
        <v/>
      </c>
    </row>
    <row r="8119" spans="1:15" hidden="1">
      <c r="A8119" s="41" t="s">
        <v>99</v>
      </c>
      <c r="B8119" s="46">
        <v>45791</v>
      </c>
      <c r="C8119" s="8" t="s">
        <v>13</v>
      </c>
      <c r="D8119" s="8" t="s">
        <v>90</v>
      </c>
      <c r="E8119" s="8" t="s">
        <v>90</v>
      </c>
      <c r="F8119" s="9">
        <f t="shared" si="318"/>
        <v>900000</v>
      </c>
      <c r="G8119" s="9">
        <v>9</v>
      </c>
      <c r="H8119" s="10">
        <v>975519</v>
      </c>
      <c r="I8119" s="11">
        <f t="shared" si="315"/>
        <v>6444751680.6380167</v>
      </c>
      <c r="J8119" s="11">
        <f t="shared" si="316"/>
        <v>62839</v>
      </c>
      <c r="K8119" s="11">
        <f t="shared" si="317"/>
        <v>102559.7428450169</v>
      </c>
      <c r="L8119" s="12">
        <f t="shared" si="319"/>
        <v>0</v>
      </c>
      <c r="M8119" s="11">
        <f>COUNTIF(E$2:$E8119,E8119)</f>
        <v>1070</v>
      </c>
      <c r="N8119" s="13"/>
      <c r="O8119" t="str">
        <f t="shared" si="314"/>
        <v/>
      </c>
    </row>
    <row r="8120" spans="1:15" hidden="1">
      <c r="A8120" s="41" t="s">
        <v>99</v>
      </c>
      <c r="B8120" s="46">
        <v>45791</v>
      </c>
      <c r="C8120" s="8" t="s">
        <v>13</v>
      </c>
      <c r="D8120" s="8" t="s">
        <v>90</v>
      </c>
      <c r="E8120" s="8" t="s">
        <v>90</v>
      </c>
      <c r="F8120" s="9">
        <f t="shared" si="318"/>
        <v>3200000</v>
      </c>
      <c r="G8120" s="9">
        <v>32</v>
      </c>
      <c r="H8120" s="10">
        <v>3466432</v>
      </c>
      <c r="I8120" s="11">
        <f t="shared" si="315"/>
        <v>6448218112.6380167</v>
      </c>
      <c r="J8120" s="11">
        <f t="shared" si="316"/>
        <v>62871</v>
      </c>
      <c r="K8120" s="11">
        <f t="shared" si="317"/>
        <v>102562.67774710148</v>
      </c>
      <c r="L8120" s="12">
        <f t="shared" si="319"/>
        <v>0</v>
      </c>
      <c r="M8120" s="11">
        <f>COUNTIF(E$2:$E8120,E8120)</f>
        <v>1071</v>
      </c>
      <c r="N8120" s="13"/>
      <c r="O8120" t="str">
        <f t="shared" si="314"/>
        <v/>
      </c>
    </row>
    <row r="8121" spans="1:15" hidden="1">
      <c r="A8121" s="41" t="s">
        <v>99</v>
      </c>
      <c r="B8121" s="46">
        <v>45791</v>
      </c>
      <c r="C8121" s="8" t="s">
        <v>13</v>
      </c>
      <c r="D8121" s="8" t="s">
        <v>90</v>
      </c>
      <c r="E8121" s="8" t="s">
        <v>90</v>
      </c>
      <c r="F8121" s="9">
        <f t="shared" si="318"/>
        <v>-900000</v>
      </c>
      <c r="G8121" s="9">
        <v>-9</v>
      </c>
      <c r="H8121" s="10">
        <v>-975807</v>
      </c>
      <c r="I8121" s="11">
        <f t="shared" si="315"/>
        <v>6447295048.5382929</v>
      </c>
      <c r="J8121" s="11">
        <f t="shared" si="316"/>
        <v>62862</v>
      </c>
      <c r="K8121" s="11">
        <f t="shared" si="317"/>
        <v>102562.67774710148</v>
      </c>
      <c r="L8121" s="12">
        <f t="shared" si="319"/>
        <v>52742.900276086642</v>
      </c>
      <c r="M8121" s="11">
        <f>COUNTIF(E$2:$E8121,E8121)</f>
        <v>1072</v>
      </c>
      <c r="N8121" s="13"/>
      <c r="O8121" t="str">
        <f t="shared" si="314"/>
        <v/>
      </c>
    </row>
    <row r="8122" spans="1:15" hidden="1">
      <c r="A8122" s="41" t="s">
        <v>99</v>
      </c>
      <c r="B8122" s="46">
        <v>45791</v>
      </c>
      <c r="C8122" s="8" t="s">
        <v>13</v>
      </c>
      <c r="D8122" s="8" t="s">
        <v>90</v>
      </c>
      <c r="E8122" s="8" t="s">
        <v>90</v>
      </c>
      <c r="F8122" s="9">
        <f t="shared" si="318"/>
        <v>-9200000</v>
      </c>
      <c r="G8122" s="9">
        <v>-92</v>
      </c>
      <c r="H8122" s="10">
        <v>-9974916</v>
      </c>
      <c r="I8122" s="11">
        <f t="shared" si="315"/>
        <v>6437859282.1855593</v>
      </c>
      <c r="J8122" s="11">
        <f t="shared" si="316"/>
        <v>62770</v>
      </c>
      <c r="K8122" s="11">
        <f t="shared" si="317"/>
        <v>102562.67774710148</v>
      </c>
      <c r="L8122" s="12">
        <f t="shared" si="319"/>
        <v>539149.64726666361</v>
      </c>
      <c r="M8122" s="11">
        <f>COUNTIF(E$2:$E8122,E8122)</f>
        <v>1073</v>
      </c>
      <c r="N8122" s="13"/>
      <c r="O8122" t="str">
        <f t="shared" si="314"/>
        <v/>
      </c>
    </row>
    <row r="8123" spans="1:15" hidden="1">
      <c r="A8123" s="41" t="s">
        <v>99</v>
      </c>
      <c r="B8123" s="46">
        <v>45791</v>
      </c>
      <c r="C8123" s="8" t="s">
        <v>13</v>
      </c>
      <c r="D8123" s="8" t="s">
        <v>15</v>
      </c>
      <c r="E8123" s="8" t="s">
        <v>15</v>
      </c>
      <c r="F8123" s="9">
        <f t="shared" si="318"/>
        <v>5500000</v>
      </c>
      <c r="G8123" s="9">
        <v>55</v>
      </c>
      <c r="H8123" s="10">
        <v>5995220</v>
      </c>
      <c r="I8123" s="11">
        <f t="shared" si="315"/>
        <v>19051145653.739105</v>
      </c>
      <c r="J8123" s="11">
        <f t="shared" si="316"/>
        <v>177358</v>
      </c>
      <c r="K8123" s="11">
        <f t="shared" si="317"/>
        <v>107416.3311141257</v>
      </c>
      <c r="L8123" s="12">
        <f t="shared" si="319"/>
        <v>0</v>
      </c>
      <c r="M8123" s="11">
        <f>COUNTIF(E$2:$E8123,E8123)</f>
        <v>3100</v>
      </c>
      <c r="N8123" s="13"/>
      <c r="O8123" t="str">
        <f t="shared" si="314"/>
        <v/>
      </c>
    </row>
    <row r="8124" spans="1:15" hidden="1">
      <c r="A8124" s="41" t="s">
        <v>99</v>
      </c>
      <c r="B8124" s="46">
        <v>45791</v>
      </c>
      <c r="C8124" s="8" t="s">
        <v>13</v>
      </c>
      <c r="D8124" s="8" t="s">
        <v>90</v>
      </c>
      <c r="E8124" s="8" t="s">
        <v>90</v>
      </c>
      <c r="F8124" s="9">
        <f t="shared" si="318"/>
        <v>-92100000</v>
      </c>
      <c r="G8124" s="9">
        <v>-921</v>
      </c>
      <c r="H8124" s="10">
        <v>-99857583</v>
      </c>
      <c r="I8124" s="11">
        <f t="shared" si="315"/>
        <v>6343399055.9804792</v>
      </c>
      <c r="J8124" s="11">
        <f t="shared" si="316"/>
        <v>61849</v>
      </c>
      <c r="K8124" s="11">
        <f t="shared" si="317"/>
        <v>102562.67774710148</v>
      </c>
      <c r="L8124" s="12">
        <f t="shared" si="319"/>
        <v>5397356.7949195355</v>
      </c>
      <c r="M8124" s="11">
        <f>COUNTIF(E$2:$E8124,E8124)</f>
        <v>1074</v>
      </c>
      <c r="N8124" s="13"/>
      <c r="O8124" t="str">
        <f t="shared" si="314"/>
        <v/>
      </c>
    </row>
    <row r="8125" spans="1:15" hidden="1">
      <c r="A8125" s="41" t="s">
        <v>99</v>
      </c>
      <c r="B8125" s="46">
        <v>45791</v>
      </c>
      <c r="C8125" s="8" t="s">
        <v>13</v>
      </c>
      <c r="D8125" s="8" t="s">
        <v>15</v>
      </c>
      <c r="E8125" s="8" t="s">
        <v>15</v>
      </c>
      <c r="F8125" s="9">
        <f t="shared" si="318"/>
        <v>139400000</v>
      </c>
      <c r="G8125" s="9">
        <v>1394</v>
      </c>
      <c r="H8125" s="10">
        <v>152075642</v>
      </c>
      <c r="I8125" s="11">
        <f t="shared" si="315"/>
        <v>19203221295.739105</v>
      </c>
      <c r="J8125" s="11">
        <f t="shared" si="316"/>
        <v>178752</v>
      </c>
      <c r="K8125" s="11">
        <f t="shared" si="317"/>
        <v>107429.40664014447</v>
      </c>
      <c r="L8125" s="12">
        <f t="shared" si="319"/>
        <v>0</v>
      </c>
      <c r="M8125" s="11">
        <f>COUNTIF(E$2:$E8125,E8125)</f>
        <v>3101</v>
      </c>
      <c r="N8125" s="13"/>
      <c r="O8125" t="str">
        <f t="shared" si="314"/>
        <v/>
      </c>
    </row>
    <row r="8126" spans="1:15" hidden="1">
      <c r="A8126" s="41" t="s">
        <v>99</v>
      </c>
      <c r="B8126" s="46">
        <v>45791</v>
      </c>
      <c r="C8126" s="8" t="s">
        <v>13</v>
      </c>
      <c r="D8126" s="8" t="s">
        <v>90</v>
      </c>
      <c r="E8126" s="8" t="s">
        <v>90</v>
      </c>
      <c r="F8126" s="9">
        <f t="shared" si="318"/>
        <v>-2900000</v>
      </c>
      <c r="G8126" s="9">
        <v>-29</v>
      </c>
      <c r="H8126" s="10">
        <v>-3144267</v>
      </c>
      <c r="I8126" s="11">
        <f t="shared" si="315"/>
        <v>6340424738.3258133</v>
      </c>
      <c r="J8126" s="11">
        <f t="shared" si="316"/>
        <v>61820</v>
      </c>
      <c r="K8126" s="11">
        <f t="shared" si="317"/>
        <v>102562.67774710148</v>
      </c>
      <c r="L8126" s="12">
        <f t="shared" si="319"/>
        <v>169949.34533405723</v>
      </c>
      <c r="M8126" s="11">
        <f>COUNTIF(E$2:$E8126,E8126)</f>
        <v>1075</v>
      </c>
      <c r="N8126" s="13"/>
      <c r="O8126" t="str">
        <f t="shared" si="314"/>
        <v/>
      </c>
    </row>
    <row r="8127" spans="1:15" hidden="1">
      <c r="A8127" s="41" t="s">
        <v>99</v>
      </c>
      <c r="B8127" s="46">
        <v>45791</v>
      </c>
      <c r="C8127" s="8" t="s">
        <v>13</v>
      </c>
      <c r="D8127" s="8" t="s">
        <v>90</v>
      </c>
      <c r="E8127" s="8" t="s">
        <v>90</v>
      </c>
      <c r="F8127" s="9">
        <f t="shared" si="318"/>
        <v>-92400000</v>
      </c>
      <c r="G8127" s="9">
        <v>-924</v>
      </c>
      <c r="H8127" s="10">
        <v>-100182852</v>
      </c>
      <c r="I8127" s="11">
        <f t="shared" si="315"/>
        <v>6245656824.087492</v>
      </c>
      <c r="J8127" s="11">
        <f t="shared" si="316"/>
        <v>60896</v>
      </c>
      <c r="K8127" s="11">
        <f t="shared" si="317"/>
        <v>102562.67774710148</v>
      </c>
      <c r="L8127" s="12">
        <f t="shared" si="319"/>
        <v>5414937.7616782337</v>
      </c>
      <c r="M8127" s="11">
        <f>COUNTIF(E$2:$E8127,E8127)</f>
        <v>1076</v>
      </c>
      <c r="N8127" s="13"/>
      <c r="O8127" t="str">
        <f t="shared" si="314"/>
        <v/>
      </c>
    </row>
    <row r="8128" spans="1:15" hidden="1">
      <c r="A8128" s="41" t="s">
        <v>99</v>
      </c>
      <c r="B8128" s="46">
        <v>45791</v>
      </c>
      <c r="C8128" s="8" t="s">
        <v>13</v>
      </c>
      <c r="D8128" s="8" t="s">
        <v>14</v>
      </c>
      <c r="E8128" s="8" t="s">
        <v>14</v>
      </c>
      <c r="F8128" s="9">
        <f t="shared" si="318"/>
        <v>9400000</v>
      </c>
      <c r="G8128" s="9">
        <v>94</v>
      </c>
      <c r="H8128" s="10">
        <v>10085636</v>
      </c>
      <c r="I8128" s="11">
        <f t="shared" si="315"/>
        <v>20158569977.144314</v>
      </c>
      <c r="J8128" s="11">
        <f t="shared" si="316"/>
        <v>199855</v>
      </c>
      <c r="K8128" s="11">
        <f t="shared" si="317"/>
        <v>100865.97771956825</v>
      </c>
      <c r="L8128" s="12">
        <f t="shared" si="319"/>
        <v>0</v>
      </c>
      <c r="M8128" s="11">
        <f>COUNTIF(E$2:$E8128,E8128)</f>
        <v>1106</v>
      </c>
      <c r="N8128" s="13"/>
      <c r="O8128" t="str">
        <f t="shared" si="314"/>
        <v/>
      </c>
    </row>
    <row r="8129" spans="1:15" hidden="1">
      <c r="A8129" s="41" t="s">
        <v>99</v>
      </c>
      <c r="B8129" s="46">
        <v>45791</v>
      </c>
      <c r="C8129" s="8" t="s">
        <v>13</v>
      </c>
      <c r="D8129" s="8" t="s">
        <v>90</v>
      </c>
      <c r="E8129" s="8" t="s">
        <v>90</v>
      </c>
      <c r="F8129" s="9">
        <f t="shared" si="318"/>
        <v>-327100000</v>
      </c>
      <c r="G8129" s="9">
        <v>-3271</v>
      </c>
      <c r="H8129" s="10">
        <v>-354651633</v>
      </c>
      <c r="I8129" s="11">
        <f t="shared" si="315"/>
        <v>5910174305.1767235</v>
      </c>
      <c r="J8129" s="11">
        <f t="shared" si="316"/>
        <v>57625</v>
      </c>
      <c r="K8129" s="11">
        <f t="shared" si="317"/>
        <v>102562.67774710148</v>
      </c>
      <c r="L8129" s="12">
        <f t="shared" si="319"/>
        <v>19169114.089231074</v>
      </c>
      <c r="M8129" s="11">
        <f>COUNTIF(E$2:$E8129,E8129)</f>
        <v>1077</v>
      </c>
      <c r="N8129" s="13"/>
      <c r="O8129" t="str">
        <f t="shared" si="314"/>
        <v/>
      </c>
    </row>
    <row r="8130" spans="1:15" hidden="1">
      <c r="A8130" s="41" t="s">
        <v>99</v>
      </c>
      <c r="B8130" s="46">
        <v>45791</v>
      </c>
      <c r="C8130" s="8" t="s">
        <v>13</v>
      </c>
      <c r="D8130" s="8" t="s">
        <v>14</v>
      </c>
      <c r="E8130" s="8" t="s">
        <v>14</v>
      </c>
      <c r="F8130" s="9">
        <f t="shared" si="318"/>
        <v>-900000</v>
      </c>
      <c r="G8130" s="9">
        <v>-9</v>
      </c>
      <c r="H8130" s="10">
        <v>-963585</v>
      </c>
      <c r="I8130" s="11">
        <f t="shared" si="315"/>
        <v>20157662183.344837</v>
      </c>
      <c r="J8130" s="11">
        <f t="shared" si="316"/>
        <v>199846</v>
      </c>
      <c r="K8130" s="11">
        <f t="shared" si="317"/>
        <v>100865.97771956825</v>
      </c>
      <c r="L8130" s="12">
        <f t="shared" si="319"/>
        <v>55791.200523885665</v>
      </c>
      <c r="M8130" s="11">
        <f>COUNTIF(E$2:$E8130,E8130)</f>
        <v>1107</v>
      </c>
      <c r="N8130" s="13"/>
      <c r="O8130" t="str">
        <f t="shared" si="314"/>
        <v/>
      </c>
    </row>
    <row r="8131" spans="1:15" hidden="1">
      <c r="A8131" s="41" t="s">
        <v>99</v>
      </c>
      <c r="B8131" s="46">
        <v>45791</v>
      </c>
      <c r="C8131" s="8" t="s">
        <v>13</v>
      </c>
      <c r="D8131" s="8" t="s">
        <v>90</v>
      </c>
      <c r="E8131" s="8" t="s">
        <v>90</v>
      </c>
      <c r="F8131" s="9">
        <f t="shared" si="318"/>
        <v>-276500000</v>
      </c>
      <c r="G8131" s="9">
        <v>-2765</v>
      </c>
      <c r="H8131" s="10">
        <v>-299789595</v>
      </c>
      <c r="I8131" s="11">
        <f t="shared" si="315"/>
        <v>5626588501.2059879</v>
      </c>
      <c r="J8131" s="11">
        <f t="shared" si="316"/>
        <v>54860</v>
      </c>
      <c r="K8131" s="11">
        <f t="shared" si="317"/>
        <v>102562.67774710148</v>
      </c>
      <c r="L8131" s="12">
        <f t="shared" si="319"/>
        <v>16203791.02926439</v>
      </c>
      <c r="M8131" s="11">
        <f>COUNTIF(E$2:$E8131,E8131)</f>
        <v>1078</v>
      </c>
      <c r="N8131" s="13"/>
      <c r="O8131" t="str">
        <f t="shared" si="314"/>
        <v/>
      </c>
    </row>
    <row r="8132" spans="1:15" hidden="1">
      <c r="A8132" s="41" t="s">
        <v>99</v>
      </c>
      <c r="B8132" s="46">
        <v>45791</v>
      </c>
      <c r="C8132" s="8" t="s">
        <v>13</v>
      </c>
      <c r="D8132" s="8" t="s">
        <v>14</v>
      </c>
      <c r="E8132" s="8" t="s">
        <v>14</v>
      </c>
      <c r="F8132" s="9">
        <f t="shared" si="318"/>
        <v>8300000</v>
      </c>
      <c r="G8132" s="9">
        <v>83</v>
      </c>
      <c r="H8132" s="10">
        <v>8903161</v>
      </c>
      <c r="I8132" s="11">
        <f t="shared" si="315"/>
        <v>20166565344.344837</v>
      </c>
      <c r="J8132" s="11">
        <f t="shared" si="316"/>
        <v>199929</v>
      </c>
      <c r="K8132" s="11">
        <f t="shared" si="317"/>
        <v>100868.63508718014</v>
      </c>
      <c r="L8132" s="12">
        <f t="shared" si="319"/>
        <v>0</v>
      </c>
      <c r="M8132" s="11">
        <f>COUNTIF(E$2:$E8132,E8132)</f>
        <v>1108</v>
      </c>
      <c r="N8132" s="13"/>
      <c r="O8132" t="str">
        <f t="shared" si="314"/>
        <v/>
      </c>
    </row>
    <row r="8133" spans="1:15" hidden="1">
      <c r="A8133" s="41" t="s">
        <v>99</v>
      </c>
      <c r="B8133" s="46">
        <v>45791</v>
      </c>
      <c r="C8133" s="8" t="s">
        <v>13</v>
      </c>
      <c r="D8133" s="8" t="s">
        <v>90</v>
      </c>
      <c r="E8133" s="8" t="s">
        <v>90</v>
      </c>
      <c r="F8133" s="9">
        <f t="shared" si="318"/>
        <v>-110600000</v>
      </c>
      <c r="G8133" s="9">
        <v>-1106</v>
      </c>
      <c r="H8133" s="10">
        <v>-119915838</v>
      </c>
      <c r="I8133" s="11">
        <f t="shared" si="315"/>
        <v>5513154179.6176939</v>
      </c>
      <c r="J8133" s="11">
        <f t="shared" si="316"/>
        <v>53754</v>
      </c>
      <c r="K8133" s="11">
        <f t="shared" si="317"/>
        <v>102562.67774710148</v>
      </c>
      <c r="L8133" s="12">
        <f t="shared" si="319"/>
        <v>6481516.4117057621</v>
      </c>
      <c r="M8133" s="11">
        <f>COUNTIF(E$2:$E8133,E8133)</f>
        <v>1079</v>
      </c>
      <c r="N8133" s="13"/>
      <c r="O8133" t="str">
        <f t="shared" si="314"/>
        <v/>
      </c>
    </row>
    <row r="8134" spans="1:15" hidden="1">
      <c r="A8134" s="41" t="s">
        <v>99</v>
      </c>
      <c r="B8134" s="46">
        <v>45791</v>
      </c>
      <c r="C8134" s="8" t="s">
        <v>13</v>
      </c>
      <c r="D8134" s="8" t="s">
        <v>15</v>
      </c>
      <c r="E8134" s="8" t="s">
        <v>15</v>
      </c>
      <c r="F8134" s="9">
        <f t="shared" si="318"/>
        <v>279400000</v>
      </c>
      <c r="G8134" s="9">
        <v>2794</v>
      </c>
      <c r="H8134" s="10">
        <v>304182780</v>
      </c>
      <c r="I8134" s="11">
        <f t="shared" si="315"/>
        <v>19507404075.739105</v>
      </c>
      <c r="J8134" s="11">
        <f t="shared" si="316"/>
        <v>181546</v>
      </c>
      <c r="K8134" s="11">
        <f t="shared" si="317"/>
        <v>107451.57742797476</v>
      </c>
      <c r="L8134" s="12">
        <f t="shared" si="319"/>
        <v>0</v>
      </c>
      <c r="M8134" s="11">
        <f>COUNTIF(E$2:$E8134,E8134)</f>
        <v>3102</v>
      </c>
      <c r="N8134" s="13"/>
      <c r="O8134" t="str">
        <f t="shared" si="314"/>
        <v/>
      </c>
    </row>
    <row r="8135" spans="1:15" hidden="1">
      <c r="A8135" s="41" t="s">
        <v>99</v>
      </c>
      <c r="B8135" s="46">
        <v>45791</v>
      </c>
      <c r="C8135" s="8" t="s">
        <v>13</v>
      </c>
      <c r="D8135" s="8" t="s">
        <v>14</v>
      </c>
      <c r="E8135" s="8" t="s">
        <v>14</v>
      </c>
      <c r="F8135" s="9">
        <f t="shared" si="318"/>
        <v>1800000</v>
      </c>
      <c r="G8135" s="9">
        <v>18</v>
      </c>
      <c r="H8135" s="10">
        <v>1929114</v>
      </c>
      <c r="I8135" s="11">
        <f t="shared" si="315"/>
        <v>20168494458.344837</v>
      </c>
      <c r="J8135" s="11">
        <f t="shared" si="316"/>
        <v>199947</v>
      </c>
      <c r="K8135" s="11">
        <f t="shared" si="317"/>
        <v>100869.20263042125</v>
      </c>
      <c r="L8135" s="12">
        <f t="shared" si="319"/>
        <v>0</v>
      </c>
      <c r="M8135" s="11">
        <f>COUNTIF(E$2:$E8135,E8135)</f>
        <v>1109</v>
      </c>
      <c r="N8135" s="13"/>
      <c r="O8135" t="str">
        <f t="shared" si="314"/>
        <v/>
      </c>
    </row>
    <row r="8136" spans="1:15" hidden="1">
      <c r="A8136" s="41" t="s">
        <v>99</v>
      </c>
      <c r="B8136" s="46">
        <v>45792</v>
      </c>
      <c r="C8136" s="8" t="s">
        <v>13</v>
      </c>
      <c r="D8136" s="8" t="s">
        <v>90</v>
      </c>
      <c r="E8136" s="8" t="s">
        <v>90</v>
      </c>
      <c r="F8136" s="9">
        <f t="shared" si="318"/>
        <v>-23100000</v>
      </c>
      <c r="G8136" s="9">
        <v>-231</v>
      </c>
      <c r="H8136" s="10">
        <v>-25050795</v>
      </c>
      <c r="I8136" s="11">
        <f t="shared" si="315"/>
        <v>5489462201.0581131</v>
      </c>
      <c r="J8136" s="11">
        <f t="shared" si="316"/>
        <v>53523</v>
      </c>
      <c r="K8136" s="11">
        <f t="shared" si="317"/>
        <v>102562.67774710148</v>
      </c>
      <c r="L8136" s="12">
        <f t="shared" si="319"/>
        <v>1358816.4404195584</v>
      </c>
      <c r="M8136" s="11">
        <f>COUNTIF(E$2:$E8136,E8136)</f>
        <v>1080</v>
      </c>
      <c r="N8136" s="13"/>
      <c r="O8136" t="str">
        <f t="shared" si="314"/>
        <v/>
      </c>
    </row>
    <row r="8137" spans="1:15" hidden="1">
      <c r="A8137" s="41" t="s">
        <v>99</v>
      </c>
      <c r="B8137" s="46">
        <v>45792</v>
      </c>
      <c r="C8137" s="8" t="s">
        <v>13</v>
      </c>
      <c r="D8137" s="8" t="s">
        <v>90</v>
      </c>
      <c r="E8137" s="8" t="s">
        <v>90</v>
      </c>
      <c r="F8137" s="9">
        <f t="shared" si="318"/>
        <v>-18900000</v>
      </c>
      <c r="G8137" s="9">
        <v>-189</v>
      </c>
      <c r="H8137" s="10">
        <v>-20496105</v>
      </c>
      <c r="I8137" s="11">
        <f t="shared" si="315"/>
        <v>5470077854.9639111</v>
      </c>
      <c r="J8137" s="11">
        <f t="shared" si="316"/>
        <v>53334</v>
      </c>
      <c r="K8137" s="11">
        <f t="shared" si="317"/>
        <v>102562.67774710148</v>
      </c>
      <c r="L8137" s="12">
        <f t="shared" si="319"/>
        <v>1111758.9057978205</v>
      </c>
      <c r="M8137" s="11">
        <f>COUNTIF(E$2:$E8137,E8137)</f>
        <v>1081</v>
      </c>
      <c r="N8137" s="13"/>
      <c r="O8137" t="str">
        <f t="shared" si="314"/>
        <v/>
      </c>
    </row>
    <row r="8138" spans="1:15" hidden="1">
      <c r="A8138" s="41" t="s">
        <v>99</v>
      </c>
      <c r="B8138" s="46">
        <v>45792</v>
      </c>
      <c r="C8138" s="8" t="s">
        <v>13</v>
      </c>
      <c r="D8138" s="8" t="s">
        <v>90</v>
      </c>
      <c r="E8138" s="8" t="s">
        <v>90</v>
      </c>
      <c r="F8138" s="9">
        <f t="shared" si="318"/>
        <v>-2700000</v>
      </c>
      <c r="G8138" s="9">
        <v>-27</v>
      </c>
      <c r="H8138" s="10">
        <v>-2928015</v>
      </c>
      <c r="I8138" s="11">
        <f t="shared" si="315"/>
        <v>5467308662.6647396</v>
      </c>
      <c r="J8138" s="11">
        <f t="shared" si="316"/>
        <v>53307</v>
      </c>
      <c r="K8138" s="11">
        <f t="shared" si="317"/>
        <v>102562.67774710148</v>
      </c>
      <c r="L8138" s="12">
        <f t="shared" si="319"/>
        <v>158822.70082826028</v>
      </c>
      <c r="M8138" s="11">
        <f>COUNTIF(E$2:$E8138,E8138)</f>
        <v>1082</v>
      </c>
      <c r="N8138" s="13"/>
      <c r="O8138" t="str">
        <f t="shared" si="314"/>
        <v/>
      </c>
    </row>
    <row r="8139" spans="1:15" hidden="1">
      <c r="A8139" s="41" t="s">
        <v>99</v>
      </c>
      <c r="B8139" s="46">
        <v>45792</v>
      </c>
      <c r="C8139" s="8" t="s">
        <v>13</v>
      </c>
      <c r="D8139" s="8" t="s">
        <v>90</v>
      </c>
      <c r="E8139" s="8" t="s">
        <v>90</v>
      </c>
      <c r="F8139" s="9">
        <f t="shared" si="318"/>
        <v>-9600000</v>
      </c>
      <c r="G8139" s="9">
        <v>-96</v>
      </c>
      <c r="H8139" s="10">
        <v>-10410720</v>
      </c>
      <c r="I8139" s="11">
        <f t="shared" si="315"/>
        <v>5457462645.601018</v>
      </c>
      <c r="J8139" s="11">
        <f t="shared" si="316"/>
        <v>53211</v>
      </c>
      <c r="K8139" s="11">
        <f t="shared" si="317"/>
        <v>102562.67774710148</v>
      </c>
      <c r="L8139" s="12">
        <f t="shared" si="319"/>
        <v>564702.93627825752</v>
      </c>
      <c r="M8139" s="11">
        <f>COUNTIF(E$2:$E8139,E8139)</f>
        <v>1083</v>
      </c>
      <c r="N8139" s="13"/>
      <c r="O8139" t="str">
        <f t="shared" si="314"/>
        <v/>
      </c>
    </row>
    <row r="8140" spans="1:15" hidden="1">
      <c r="A8140" s="41" t="s">
        <v>99</v>
      </c>
      <c r="B8140" s="46">
        <v>45792</v>
      </c>
      <c r="C8140" s="8" t="s">
        <v>13</v>
      </c>
      <c r="D8140" s="8" t="s">
        <v>90</v>
      </c>
      <c r="E8140" s="8" t="s">
        <v>90</v>
      </c>
      <c r="F8140" s="9">
        <f t="shared" si="318"/>
        <v>-1600000</v>
      </c>
      <c r="G8140" s="9">
        <v>-16</v>
      </c>
      <c r="H8140" s="10">
        <v>-1735120</v>
      </c>
      <c r="I8140" s="11">
        <f t="shared" si="315"/>
        <v>5455821642.7570639</v>
      </c>
      <c r="J8140" s="11">
        <f t="shared" si="316"/>
        <v>53195</v>
      </c>
      <c r="K8140" s="11">
        <f t="shared" si="317"/>
        <v>102562.67774710148</v>
      </c>
      <c r="L8140" s="12">
        <f t="shared" si="319"/>
        <v>94117.156046376331</v>
      </c>
      <c r="M8140" s="11">
        <f>COUNTIF(E$2:$E8140,E8140)</f>
        <v>1084</v>
      </c>
      <c r="N8140" s="13"/>
      <c r="O8140" t="str">
        <f t="shared" si="314"/>
        <v/>
      </c>
    </row>
    <row r="8141" spans="1:15" hidden="1">
      <c r="A8141" s="41" t="s">
        <v>99</v>
      </c>
      <c r="B8141" s="46">
        <v>45792</v>
      </c>
      <c r="C8141" s="8" t="s">
        <v>13</v>
      </c>
      <c r="D8141" s="8" t="s">
        <v>90</v>
      </c>
      <c r="E8141" s="8" t="s">
        <v>90</v>
      </c>
      <c r="F8141" s="9">
        <f t="shared" si="318"/>
        <v>2700000</v>
      </c>
      <c r="G8141" s="9">
        <v>27</v>
      </c>
      <c r="H8141" s="10">
        <v>2917458</v>
      </c>
      <c r="I8141" s="11">
        <f t="shared" si="315"/>
        <v>5458739100.7570639</v>
      </c>
      <c r="J8141" s="11">
        <f t="shared" si="316"/>
        <v>53222</v>
      </c>
      <c r="K8141" s="11">
        <f t="shared" si="317"/>
        <v>102565.46354434376</v>
      </c>
      <c r="L8141" s="12">
        <f t="shared" si="319"/>
        <v>0</v>
      </c>
      <c r="M8141" s="11">
        <f>COUNTIF(E$2:$E8141,E8141)</f>
        <v>1085</v>
      </c>
      <c r="N8141" s="13"/>
      <c r="O8141" t="str">
        <f t="shared" si="314"/>
        <v/>
      </c>
    </row>
    <row r="8142" spans="1:15" hidden="1">
      <c r="A8142" s="41" t="s">
        <v>99</v>
      </c>
      <c r="B8142" s="46">
        <v>45792</v>
      </c>
      <c r="C8142" s="8" t="s">
        <v>13</v>
      </c>
      <c r="D8142" s="8" t="s">
        <v>90</v>
      </c>
      <c r="E8142" s="8" t="s">
        <v>90</v>
      </c>
      <c r="F8142" s="9">
        <f t="shared" si="318"/>
        <v>-6500000</v>
      </c>
      <c r="G8142" s="9">
        <v>-65</v>
      </c>
      <c r="H8142" s="10">
        <v>-7048925</v>
      </c>
      <c r="I8142" s="11">
        <f t="shared" si="315"/>
        <v>5452072345.6266813</v>
      </c>
      <c r="J8142" s="11">
        <f t="shared" si="316"/>
        <v>53157</v>
      </c>
      <c r="K8142" s="11">
        <f t="shared" si="317"/>
        <v>102565.46354434376</v>
      </c>
      <c r="L8142" s="12">
        <f t="shared" si="319"/>
        <v>382169.86961765587</v>
      </c>
      <c r="M8142" s="11">
        <f>COUNTIF(E$2:$E8142,E8142)</f>
        <v>1086</v>
      </c>
      <c r="N8142" s="13"/>
      <c r="O8142" t="str">
        <f t="shared" si="314"/>
        <v/>
      </c>
    </row>
    <row r="8143" spans="1:15" hidden="1">
      <c r="A8143" s="41" t="s">
        <v>99</v>
      </c>
      <c r="B8143" s="46">
        <v>45792</v>
      </c>
      <c r="C8143" s="8" t="s">
        <v>13</v>
      </c>
      <c r="D8143" s="8" t="s">
        <v>90</v>
      </c>
      <c r="E8143" s="8" t="s">
        <v>90</v>
      </c>
      <c r="F8143" s="9">
        <f t="shared" si="318"/>
        <v>-73700000</v>
      </c>
      <c r="G8143" s="9">
        <v>-737</v>
      </c>
      <c r="H8143" s="10">
        <v>-79923965</v>
      </c>
      <c r="I8143" s="11">
        <f t="shared" si="315"/>
        <v>5376481598.9945002</v>
      </c>
      <c r="J8143" s="11">
        <f t="shared" si="316"/>
        <v>52420</v>
      </c>
      <c r="K8143" s="11">
        <f t="shared" si="317"/>
        <v>102565.46354434376</v>
      </c>
      <c r="L8143" s="12">
        <f t="shared" si="319"/>
        <v>4333218.3678186536</v>
      </c>
      <c r="M8143" s="11">
        <f>COUNTIF(E$2:$E8143,E8143)</f>
        <v>1087</v>
      </c>
      <c r="N8143" s="13"/>
      <c r="O8143" t="str">
        <f t="shared" si="314"/>
        <v/>
      </c>
    </row>
    <row r="8144" spans="1:15" hidden="1">
      <c r="A8144" s="41" t="s">
        <v>99</v>
      </c>
      <c r="B8144" s="46">
        <v>45792</v>
      </c>
      <c r="C8144" s="8" t="s">
        <v>13</v>
      </c>
      <c r="D8144" s="8" t="s">
        <v>90</v>
      </c>
      <c r="E8144" s="8" t="s">
        <v>90</v>
      </c>
      <c r="F8144" s="9">
        <f t="shared" si="318"/>
        <v>-1300000</v>
      </c>
      <c r="G8144" s="9">
        <v>-13</v>
      </c>
      <c r="H8144" s="10">
        <v>-1409785</v>
      </c>
      <c r="I8144" s="11">
        <f t="shared" si="315"/>
        <v>5375148247.9684238</v>
      </c>
      <c r="J8144" s="11">
        <f t="shared" si="316"/>
        <v>52407</v>
      </c>
      <c r="K8144" s="11">
        <f t="shared" si="317"/>
        <v>102565.46354434376</v>
      </c>
      <c r="L8144" s="12">
        <f t="shared" si="319"/>
        <v>76433.973923531128</v>
      </c>
      <c r="M8144" s="11">
        <f>COUNTIF(E$2:$E8144,E8144)</f>
        <v>1088</v>
      </c>
      <c r="N8144" s="13"/>
      <c r="O8144" t="str">
        <f t="shared" ref="O8144:O8207" si="320">IF(M8144=_xlfn.MAXIFS(M:M,D:D,D8144),"X","")</f>
        <v/>
      </c>
    </row>
    <row r="8145" spans="1:15" hidden="1">
      <c r="A8145" s="41" t="s">
        <v>99</v>
      </c>
      <c r="B8145" s="46">
        <v>45792</v>
      </c>
      <c r="C8145" s="8" t="s">
        <v>13</v>
      </c>
      <c r="D8145" s="8" t="s">
        <v>90</v>
      </c>
      <c r="E8145" s="8" t="s">
        <v>90</v>
      </c>
      <c r="F8145" s="9">
        <f t="shared" si="318"/>
        <v>-18500000</v>
      </c>
      <c r="G8145" s="9">
        <v>-185</v>
      </c>
      <c r="H8145" s="10">
        <v>-20062325</v>
      </c>
      <c r="I8145" s="11">
        <f t="shared" si="315"/>
        <v>5356173637.2127199</v>
      </c>
      <c r="J8145" s="11">
        <f t="shared" si="316"/>
        <v>52222</v>
      </c>
      <c r="K8145" s="11">
        <f t="shared" si="317"/>
        <v>102565.46354434376</v>
      </c>
      <c r="L8145" s="12">
        <f t="shared" si="319"/>
        <v>1087714.2442964055</v>
      </c>
      <c r="M8145" s="11">
        <f>COUNTIF(E$2:$E8145,E8145)</f>
        <v>1089</v>
      </c>
      <c r="N8145" s="13"/>
      <c r="O8145" t="str">
        <f t="shared" si="320"/>
        <v/>
      </c>
    </row>
    <row r="8146" spans="1:15" hidden="1">
      <c r="A8146" s="41" t="s">
        <v>99</v>
      </c>
      <c r="B8146" s="46">
        <v>45792</v>
      </c>
      <c r="C8146" s="8" t="s">
        <v>13</v>
      </c>
      <c r="D8146" s="8" t="s">
        <v>90</v>
      </c>
      <c r="E8146" s="8" t="s">
        <v>90</v>
      </c>
      <c r="F8146" s="9">
        <f t="shared" si="318"/>
        <v>-1800000</v>
      </c>
      <c r="G8146" s="9">
        <v>-18</v>
      </c>
      <c r="H8146" s="10">
        <v>-1952010</v>
      </c>
      <c r="I8146" s="11">
        <f t="shared" si="315"/>
        <v>5354327458.8689213</v>
      </c>
      <c r="J8146" s="11">
        <f t="shared" si="316"/>
        <v>52204</v>
      </c>
      <c r="K8146" s="11">
        <f t="shared" si="317"/>
        <v>102565.46354434376</v>
      </c>
      <c r="L8146" s="12">
        <f t="shared" si="319"/>
        <v>105831.65620181244</v>
      </c>
      <c r="M8146" s="11">
        <f>COUNTIF(E$2:$E8146,E8146)</f>
        <v>1090</v>
      </c>
      <c r="N8146" s="13"/>
      <c r="O8146" t="str">
        <f t="shared" si="320"/>
        <v/>
      </c>
    </row>
    <row r="8147" spans="1:15" hidden="1">
      <c r="A8147" s="41" t="s">
        <v>99</v>
      </c>
      <c r="B8147" s="46">
        <v>45792</v>
      </c>
      <c r="C8147" s="8" t="s">
        <v>13</v>
      </c>
      <c r="D8147" s="8" t="s">
        <v>14</v>
      </c>
      <c r="E8147" s="8" t="s">
        <v>14</v>
      </c>
      <c r="F8147" s="9">
        <f t="shared" si="318"/>
        <v>-2800000</v>
      </c>
      <c r="G8147" s="9">
        <v>-28</v>
      </c>
      <c r="H8147" s="10">
        <v>-2998352</v>
      </c>
      <c r="I8147" s="11">
        <f t="shared" si="315"/>
        <v>20165670120.671185</v>
      </c>
      <c r="J8147" s="11">
        <f t="shared" si="316"/>
        <v>199919</v>
      </c>
      <c r="K8147" s="11">
        <f t="shared" si="317"/>
        <v>100869.20263042125</v>
      </c>
      <c r="L8147" s="12">
        <f t="shared" si="319"/>
        <v>174014.3263482051</v>
      </c>
      <c r="M8147" s="11">
        <f>COUNTIF(E$2:$E8147,E8147)</f>
        <v>1110</v>
      </c>
      <c r="N8147" s="13"/>
      <c r="O8147" t="str">
        <f t="shared" si="320"/>
        <v/>
      </c>
    </row>
    <row r="8148" spans="1:15" hidden="1">
      <c r="A8148" s="41" t="s">
        <v>99</v>
      </c>
      <c r="B8148" s="46">
        <v>45792</v>
      </c>
      <c r="C8148" s="8" t="s">
        <v>13</v>
      </c>
      <c r="D8148" s="8" t="s">
        <v>90</v>
      </c>
      <c r="E8148" s="8" t="s">
        <v>90</v>
      </c>
      <c r="F8148" s="9">
        <f t="shared" si="318"/>
        <v>-9700000</v>
      </c>
      <c r="G8148" s="9">
        <v>-97</v>
      </c>
      <c r="H8148" s="10">
        <v>-10519165</v>
      </c>
      <c r="I8148" s="11">
        <f t="shared" si="315"/>
        <v>5344378608.9051199</v>
      </c>
      <c r="J8148" s="11">
        <f t="shared" si="316"/>
        <v>52107</v>
      </c>
      <c r="K8148" s="11">
        <f t="shared" si="317"/>
        <v>102565.46354434376</v>
      </c>
      <c r="L8148" s="12">
        <f t="shared" si="319"/>
        <v>570315.03619865514</v>
      </c>
      <c r="M8148" s="11">
        <f>COUNTIF(E$2:$E8148,E8148)</f>
        <v>1091</v>
      </c>
      <c r="N8148" s="13"/>
      <c r="O8148" t="str">
        <f t="shared" si="320"/>
        <v/>
      </c>
    </row>
    <row r="8149" spans="1:15" hidden="1">
      <c r="A8149" s="41" t="s">
        <v>99</v>
      </c>
      <c r="B8149" s="46">
        <v>45792</v>
      </c>
      <c r="C8149" s="8" t="s">
        <v>13</v>
      </c>
      <c r="D8149" s="8" t="s">
        <v>90</v>
      </c>
      <c r="E8149" s="8" t="s">
        <v>90</v>
      </c>
      <c r="F8149" s="9">
        <f t="shared" si="318"/>
        <v>-11500000</v>
      </c>
      <c r="G8149" s="9">
        <v>-115</v>
      </c>
      <c r="H8149" s="10">
        <v>-12471175</v>
      </c>
      <c r="I8149" s="11">
        <f t="shared" si="315"/>
        <v>5332583580.5975208</v>
      </c>
      <c r="J8149" s="11">
        <f t="shared" si="316"/>
        <v>51992</v>
      </c>
      <c r="K8149" s="11">
        <f t="shared" si="317"/>
        <v>102565.46354434376</v>
      </c>
      <c r="L8149" s="12">
        <f t="shared" si="319"/>
        <v>676146.69240046851</v>
      </c>
      <c r="M8149" s="11">
        <f>COUNTIF(E$2:$E8149,E8149)</f>
        <v>1092</v>
      </c>
      <c r="N8149" s="13"/>
      <c r="O8149" t="str">
        <f t="shared" si="320"/>
        <v/>
      </c>
    </row>
    <row r="8150" spans="1:15" hidden="1">
      <c r="A8150" s="41" t="s">
        <v>99</v>
      </c>
      <c r="B8150" s="46">
        <v>45792</v>
      </c>
      <c r="C8150" s="8" t="s">
        <v>13</v>
      </c>
      <c r="D8150" s="8" t="s">
        <v>90</v>
      </c>
      <c r="E8150" s="8" t="s">
        <v>90</v>
      </c>
      <c r="F8150" s="9">
        <f t="shared" si="318"/>
        <v>-671500000</v>
      </c>
      <c r="G8150" s="9">
        <v>-6715</v>
      </c>
      <c r="H8150" s="10">
        <v>-728208175</v>
      </c>
      <c r="I8150" s="11">
        <f t="shared" si="315"/>
        <v>4643856492.8972521</v>
      </c>
      <c r="J8150" s="11">
        <f t="shared" si="316"/>
        <v>45277</v>
      </c>
      <c r="K8150" s="11">
        <f t="shared" si="317"/>
        <v>102565.46354434376</v>
      </c>
      <c r="L8150" s="12">
        <f t="shared" si="319"/>
        <v>39481087.299731612</v>
      </c>
      <c r="M8150" s="11">
        <f>COUNTIF(E$2:$E8150,E8150)</f>
        <v>1093</v>
      </c>
      <c r="N8150" s="13"/>
      <c r="O8150" t="str">
        <f t="shared" si="320"/>
        <v/>
      </c>
    </row>
    <row r="8151" spans="1:15" hidden="1">
      <c r="A8151" s="41" t="s">
        <v>99</v>
      </c>
      <c r="B8151" s="46">
        <v>45792</v>
      </c>
      <c r="C8151" s="8" t="s">
        <v>13</v>
      </c>
      <c r="D8151" s="8" t="s">
        <v>90</v>
      </c>
      <c r="E8151" s="8" t="s">
        <v>90</v>
      </c>
      <c r="F8151" s="9">
        <f t="shared" si="318"/>
        <v>-4600000</v>
      </c>
      <c r="G8151" s="9">
        <v>-46</v>
      </c>
      <c r="H8151" s="10">
        <v>-4988470</v>
      </c>
      <c r="I8151" s="11">
        <f t="shared" si="315"/>
        <v>4639138481.5742121</v>
      </c>
      <c r="J8151" s="11">
        <f t="shared" si="316"/>
        <v>45231</v>
      </c>
      <c r="K8151" s="11">
        <f t="shared" si="317"/>
        <v>102565.46354434376</v>
      </c>
      <c r="L8151" s="12">
        <f t="shared" si="319"/>
        <v>270458.67696018703</v>
      </c>
      <c r="M8151" s="11">
        <f>COUNTIF(E$2:$E8151,E8151)</f>
        <v>1094</v>
      </c>
      <c r="N8151" s="13"/>
      <c r="O8151" t="str">
        <f t="shared" si="320"/>
        <v/>
      </c>
    </row>
    <row r="8152" spans="1:15" hidden="1">
      <c r="A8152" s="41" t="s">
        <v>99</v>
      </c>
      <c r="B8152" s="46">
        <v>45792</v>
      </c>
      <c r="C8152" s="8" t="s">
        <v>13</v>
      </c>
      <c r="D8152" s="8" t="s">
        <v>90</v>
      </c>
      <c r="E8152" s="8" t="s">
        <v>90</v>
      </c>
      <c r="F8152" s="9">
        <f t="shared" si="318"/>
        <v>-900000</v>
      </c>
      <c r="G8152" s="9">
        <v>-9</v>
      </c>
      <c r="H8152" s="10">
        <v>-976005</v>
      </c>
      <c r="I8152" s="11">
        <f t="shared" si="315"/>
        <v>4638215392.4023132</v>
      </c>
      <c r="J8152" s="11">
        <f t="shared" si="316"/>
        <v>45222</v>
      </c>
      <c r="K8152" s="11">
        <f t="shared" si="317"/>
        <v>102565.46354434376</v>
      </c>
      <c r="L8152" s="12">
        <f t="shared" si="319"/>
        <v>52915.828100906219</v>
      </c>
      <c r="M8152" s="11">
        <f>COUNTIF(E$2:$E8152,E8152)</f>
        <v>1095</v>
      </c>
      <c r="N8152" s="13"/>
      <c r="O8152" t="str">
        <f t="shared" si="320"/>
        <v/>
      </c>
    </row>
    <row r="8153" spans="1:15" hidden="1">
      <c r="A8153" s="41" t="s">
        <v>99</v>
      </c>
      <c r="B8153" s="46">
        <v>45792</v>
      </c>
      <c r="C8153" s="8" t="s">
        <v>13</v>
      </c>
      <c r="D8153" s="8" t="s">
        <v>90</v>
      </c>
      <c r="E8153" s="8" t="s">
        <v>90</v>
      </c>
      <c r="F8153" s="9">
        <f t="shared" si="318"/>
        <v>-89500000</v>
      </c>
      <c r="G8153" s="9">
        <v>-895</v>
      </c>
      <c r="H8153" s="10">
        <v>-97058275</v>
      </c>
      <c r="I8153" s="11">
        <f t="shared" si="315"/>
        <v>4546419302.5301256</v>
      </c>
      <c r="J8153" s="11">
        <f t="shared" si="316"/>
        <v>44327</v>
      </c>
      <c r="K8153" s="11">
        <f t="shared" si="317"/>
        <v>102565.46354434376</v>
      </c>
      <c r="L8153" s="12">
        <f t="shared" si="319"/>
        <v>5262185.1278123409</v>
      </c>
      <c r="M8153" s="11">
        <f>COUNTIF(E$2:$E8153,E8153)</f>
        <v>1096</v>
      </c>
      <c r="N8153" s="13"/>
      <c r="O8153" t="str">
        <f t="shared" si="320"/>
        <v/>
      </c>
    </row>
    <row r="8154" spans="1:15" hidden="1">
      <c r="A8154" s="41" t="s">
        <v>99</v>
      </c>
      <c r="B8154" s="46">
        <v>45792</v>
      </c>
      <c r="C8154" s="8" t="s">
        <v>13</v>
      </c>
      <c r="D8154" s="8" t="s">
        <v>90</v>
      </c>
      <c r="E8154" s="8" t="s">
        <v>90</v>
      </c>
      <c r="F8154" s="9">
        <f t="shared" si="318"/>
        <v>-16500000</v>
      </c>
      <c r="G8154" s="9">
        <v>-165</v>
      </c>
      <c r="H8154" s="10">
        <v>-17893425</v>
      </c>
      <c r="I8154" s="11">
        <f t="shared" si="315"/>
        <v>4529496001.0453091</v>
      </c>
      <c r="J8154" s="11">
        <f t="shared" si="316"/>
        <v>44162</v>
      </c>
      <c r="K8154" s="11">
        <f t="shared" si="317"/>
        <v>102565.46354434376</v>
      </c>
      <c r="L8154" s="12">
        <f t="shared" si="319"/>
        <v>970123.51518328115</v>
      </c>
      <c r="M8154" s="11">
        <f>COUNTIF(E$2:$E8154,E8154)</f>
        <v>1097</v>
      </c>
      <c r="N8154" s="13"/>
      <c r="O8154" t="str">
        <f t="shared" si="320"/>
        <v/>
      </c>
    </row>
    <row r="8155" spans="1:15" hidden="1">
      <c r="A8155" s="41" t="s">
        <v>99</v>
      </c>
      <c r="B8155" s="46">
        <v>45792</v>
      </c>
      <c r="C8155" s="8" t="s">
        <v>13</v>
      </c>
      <c r="D8155" s="8" t="s">
        <v>90</v>
      </c>
      <c r="E8155" s="8" t="s">
        <v>90</v>
      </c>
      <c r="F8155" s="9">
        <f t="shared" si="318"/>
        <v>-2300000</v>
      </c>
      <c r="G8155" s="9">
        <v>-23</v>
      </c>
      <c r="H8155" s="10">
        <v>-2494235</v>
      </c>
      <c r="I8155" s="11">
        <f t="shared" si="315"/>
        <v>4527136995.3837891</v>
      </c>
      <c r="J8155" s="11">
        <f t="shared" si="316"/>
        <v>44139</v>
      </c>
      <c r="K8155" s="11">
        <f t="shared" si="317"/>
        <v>102565.46354434376</v>
      </c>
      <c r="L8155" s="12">
        <f t="shared" si="319"/>
        <v>135229.33848009352</v>
      </c>
      <c r="M8155" s="11">
        <f>COUNTIF(E$2:$E8155,E8155)</f>
        <v>1098</v>
      </c>
      <c r="N8155" s="13"/>
      <c r="O8155" t="str">
        <f t="shared" si="320"/>
        <v/>
      </c>
    </row>
    <row r="8156" spans="1:15" hidden="1">
      <c r="A8156" s="41" t="s">
        <v>99</v>
      </c>
      <c r="B8156" s="46">
        <v>45792</v>
      </c>
      <c r="C8156" s="8" t="s">
        <v>13</v>
      </c>
      <c r="D8156" s="8" t="s">
        <v>46</v>
      </c>
      <c r="E8156" s="8" t="s">
        <v>46</v>
      </c>
      <c r="F8156" s="9">
        <f t="shared" si="318"/>
        <v>40800000</v>
      </c>
      <c r="G8156" s="9">
        <v>408</v>
      </c>
      <c r="H8156" s="10">
        <v>45066864</v>
      </c>
      <c r="I8156" s="11">
        <f t="shared" si="315"/>
        <v>4853214844.515729</v>
      </c>
      <c r="J8156" s="11">
        <f t="shared" si="316"/>
        <v>44546</v>
      </c>
      <c r="K8156" s="11">
        <f t="shared" si="317"/>
        <v>108948.38693745183</v>
      </c>
      <c r="L8156" s="12">
        <f t="shared" si="319"/>
        <v>0</v>
      </c>
      <c r="M8156" s="11">
        <f>COUNTIF(E$2:$E8156,E8156)</f>
        <v>2826</v>
      </c>
      <c r="N8156" s="13"/>
      <c r="O8156" t="str">
        <f t="shared" si="320"/>
        <v/>
      </c>
    </row>
    <row r="8157" spans="1:15" hidden="1">
      <c r="A8157" s="41" t="s">
        <v>99</v>
      </c>
      <c r="B8157" s="46">
        <v>45792</v>
      </c>
      <c r="C8157" s="8" t="s">
        <v>13</v>
      </c>
      <c r="D8157" s="8" t="s">
        <v>90</v>
      </c>
      <c r="E8157" s="8" t="s">
        <v>90</v>
      </c>
      <c r="F8157" s="9">
        <f t="shared" si="318"/>
        <v>-36800000</v>
      </c>
      <c r="G8157" s="9">
        <v>-368</v>
      </c>
      <c r="H8157" s="10">
        <v>-39907760</v>
      </c>
      <c r="I8157" s="11">
        <f t="shared" si="315"/>
        <v>4489392904.7994709</v>
      </c>
      <c r="J8157" s="11">
        <f t="shared" si="316"/>
        <v>43771</v>
      </c>
      <c r="K8157" s="11">
        <f t="shared" si="317"/>
        <v>102565.46354434376</v>
      </c>
      <c r="L8157" s="12">
        <f t="shared" si="319"/>
        <v>2163669.4156814963</v>
      </c>
      <c r="M8157" s="11">
        <f>COUNTIF(E$2:$E8157,E8157)</f>
        <v>1099</v>
      </c>
      <c r="N8157" s="13"/>
      <c r="O8157" t="str">
        <f t="shared" si="320"/>
        <v/>
      </c>
    </row>
    <row r="8158" spans="1:15" hidden="1">
      <c r="A8158" s="41" t="s">
        <v>99</v>
      </c>
      <c r="B8158" s="46">
        <v>45792</v>
      </c>
      <c r="C8158" s="8" t="s">
        <v>13</v>
      </c>
      <c r="D8158" s="8" t="s">
        <v>90</v>
      </c>
      <c r="E8158" s="8" t="s">
        <v>90</v>
      </c>
      <c r="F8158" s="9">
        <f t="shared" si="318"/>
        <v>-2700000</v>
      </c>
      <c r="G8158" s="9">
        <v>-27</v>
      </c>
      <c r="H8158" s="10">
        <v>-2928015</v>
      </c>
      <c r="I8158" s="11">
        <f t="shared" si="315"/>
        <v>4486623637.2837734</v>
      </c>
      <c r="J8158" s="11">
        <f t="shared" si="316"/>
        <v>43744</v>
      </c>
      <c r="K8158" s="11">
        <f t="shared" si="317"/>
        <v>102565.46354434376</v>
      </c>
      <c r="L8158" s="12">
        <f t="shared" si="319"/>
        <v>158747.48430271866</v>
      </c>
      <c r="M8158" s="11">
        <f>COUNTIF(E$2:$E8158,E8158)</f>
        <v>1100</v>
      </c>
      <c r="N8158" s="13"/>
      <c r="O8158" t="str">
        <f t="shared" si="320"/>
        <v/>
      </c>
    </row>
    <row r="8159" spans="1:15" hidden="1">
      <c r="A8159" s="41" t="s">
        <v>99</v>
      </c>
      <c r="B8159" s="46">
        <v>45792</v>
      </c>
      <c r="C8159" s="8" t="s">
        <v>13</v>
      </c>
      <c r="D8159" s="8" t="s">
        <v>90</v>
      </c>
      <c r="E8159" s="8" t="s">
        <v>90</v>
      </c>
      <c r="F8159" s="9">
        <f t="shared" si="318"/>
        <v>-18400000</v>
      </c>
      <c r="G8159" s="9">
        <v>-184</v>
      </c>
      <c r="H8159" s="10">
        <v>-19953880</v>
      </c>
      <c r="I8159" s="11">
        <f t="shared" si="315"/>
        <v>4467751591.9916143</v>
      </c>
      <c r="J8159" s="11">
        <f t="shared" si="316"/>
        <v>43560</v>
      </c>
      <c r="K8159" s="11">
        <f t="shared" si="317"/>
        <v>102565.46354434376</v>
      </c>
      <c r="L8159" s="12">
        <f t="shared" si="319"/>
        <v>1081834.7078407481</v>
      </c>
      <c r="M8159" s="11">
        <f>COUNTIF(E$2:$E8159,E8159)</f>
        <v>1101</v>
      </c>
      <c r="N8159" s="13"/>
      <c r="O8159" t="str">
        <f t="shared" si="320"/>
        <v/>
      </c>
    </row>
    <row r="8160" spans="1:15" hidden="1">
      <c r="A8160" s="41" t="s">
        <v>99</v>
      </c>
      <c r="B8160" s="46">
        <v>45792</v>
      </c>
      <c r="C8160" s="8" t="s">
        <v>13</v>
      </c>
      <c r="D8160" s="8" t="s">
        <v>90</v>
      </c>
      <c r="E8160" s="8" t="s">
        <v>90</v>
      </c>
      <c r="F8160" s="9">
        <f t="shared" si="318"/>
        <v>-92100000</v>
      </c>
      <c r="G8160" s="9">
        <v>-921</v>
      </c>
      <c r="H8160" s="10">
        <v>-99877845</v>
      </c>
      <c r="I8160" s="11">
        <f t="shared" si="315"/>
        <v>4373288800.0672741</v>
      </c>
      <c r="J8160" s="11">
        <f t="shared" si="316"/>
        <v>42639</v>
      </c>
      <c r="K8160" s="11">
        <f t="shared" si="317"/>
        <v>102565.46354434376</v>
      </c>
      <c r="L8160" s="12">
        <f t="shared" si="319"/>
        <v>5415053.0756593943</v>
      </c>
      <c r="M8160" s="11">
        <f>COUNTIF(E$2:$E8160,E8160)</f>
        <v>1102</v>
      </c>
      <c r="N8160" s="13"/>
      <c r="O8160" t="str">
        <f t="shared" si="320"/>
        <v/>
      </c>
    </row>
    <row r="8161" spans="1:15" hidden="1">
      <c r="A8161" s="41" t="s">
        <v>99</v>
      </c>
      <c r="B8161" s="46">
        <v>45792</v>
      </c>
      <c r="C8161" s="8" t="s">
        <v>13</v>
      </c>
      <c r="D8161" s="8" t="s">
        <v>90</v>
      </c>
      <c r="E8161" s="8" t="s">
        <v>90</v>
      </c>
      <c r="F8161" s="9">
        <f t="shared" si="318"/>
        <v>-18400000</v>
      </c>
      <c r="G8161" s="9">
        <v>-184</v>
      </c>
      <c r="H8161" s="10">
        <v>-19953880</v>
      </c>
      <c r="I8161" s="11">
        <f t="shared" si="315"/>
        <v>4354416754.775115</v>
      </c>
      <c r="J8161" s="11">
        <f t="shared" si="316"/>
        <v>42455</v>
      </c>
      <c r="K8161" s="11">
        <f t="shared" si="317"/>
        <v>102565.46354434376</v>
      </c>
      <c r="L8161" s="12">
        <f t="shared" si="319"/>
        <v>1081834.7078407481</v>
      </c>
      <c r="M8161" s="11">
        <f>COUNTIF(E$2:$E8161,E8161)</f>
        <v>1103</v>
      </c>
      <c r="N8161" s="13"/>
      <c r="O8161" t="str">
        <f t="shared" si="320"/>
        <v/>
      </c>
    </row>
    <row r="8162" spans="1:15" hidden="1">
      <c r="A8162" s="41" t="s">
        <v>99</v>
      </c>
      <c r="B8162" s="46">
        <v>45792</v>
      </c>
      <c r="C8162" s="8" t="s">
        <v>13</v>
      </c>
      <c r="D8162" s="8" t="s">
        <v>14</v>
      </c>
      <c r="E8162" s="8" t="s">
        <v>14</v>
      </c>
      <c r="F8162" s="9">
        <f t="shared" si="318"/>
        <v>9400000</v>
      </c>
      <c r="G8162" s="9">
        <v>94</v>
      </c>
      <c r="H8162" s="10">
        <v>10087422</v>
      </c>
      <c r="I8162" s="11">
        <f t="shared" si="315"/>
        <v>20175757542.671185</v>
      </c>
      <c r="J8162" s="11">
        <f t="shared" si="316"/>
        <v>200013</v>
      </c>
      <c r="K8162" s="11">
        <f t="shared" si="317"/>
        <v>100872.23101833973</v>
      </c>
      <c r="L8162" s="12">
        <f t="shared" si="319"/>
        <v>0</v>
      </c>
      <c r="M8162" s="11">
        <f>COUNTIF(E$2:$E8162,E8162)</f>
        <v>1111</v>
      </c>
      <c r="N8162" s="13"/>
      <c r="O8162" t="str">
        <f t="shared" si="320"/>
        <v/>
      </c>
    </row>
    <row r="8163" spans="1:15" hidden="1">
      <c r="A8163" s="41" t="s">
        <v>99</v>
      </c>
      <c r="B8163" s="46">
        <v>45792</v>
      </c>
      <c r="C8163" s="8" t="s">
        <v>13</v>
      </c>
      <c r="D8163" s="8" t="s">
        <v>90</v>
      </c>
      <c r="E8163" s="8" t="s">
        <v>90</v>
      </c>
      <c r="F8163" s="9">
        <f t="shared" si="318"/>
        <v>-18400000</v>
      </c>
      <c r="G8163" s="9">
        <v>-184</v>
      </c>
      <c r="H8163" s="10">
        <v>-19953880</v>
      </c>
      <c r="I8163" s="11">
        <f t="shared" si="315"/>
        <v>4335544709.4829559</v>
      </c>
      <c r="J8163" s="11">
        <f t="shared" si="316"/>
        <v>42271</v>
      </c>
      <c r="K8163" s="11">
        <f t="shared" si="317"/>
        <v>102565.46354434376</v>
      </c>
      <c r="L8163" s="12">
        <f t="shared" si="319"/>
        <v>1081834.7078407481</v>
      </c>
      <c r="M8163" s="11">
        <f>COUNTIF(E$2:$E8163,E8163)</f>
        <v>1104</v>
      </c>
      <c r="N8163" s="13"/>
      <c r="O8163" t="str">
        <f t="shared" si="320"/>
        <v/>
      </c>
    </row>
    <row r="8164" spans="1:15" hidden="1">
      <c r="A8164" s="41" t="s">
        <v>99</v>
      </c>
      <c r="B8164" s="46">
        <v>45792</v>
      </c>
      <c r="C8164" s="8" t="s">
        <v>13</v>
      </c>
      <c r="D8164" s="8" t="s">
        <v>90</v>
      </c>
      <c r="E8164" s="8" t="s">
        <v>90</v>
      </c>
      <c r="F8164" s="9">
        <f t="shared" si="318"/>
        <v>-73700000</v>
      </c>
      <c r="G8164" s="9">
        <v>-737</v>
      </c>
      <c r="H8164" s="10">
        <v>-79923965</v>
      </c>
      <c r="I8164" s="11">
        <f t="shared" si="315"/>
        <v>4259953962.8507748</v>
      </c>
      <c r="J8164" s="11">
        <f t="shared" si="316"/>
        <v>41534</v>
      </c>
      <c r="K8164" s="11">
        <f t="shared" si="317"/>
        <v>102565.46354434376</v>
      </c>
      <c r="L8164" s="12">
        <f t="shared" si="319"/>
        <v>4333218.3678186536</v>
      </c>
      <c r="M8164" s="11">
        <f>COUNTIF(E$2:$E8164,E8164)</f>
        <v>1105</v>
      </c>
      <c r="N8164" s="13"/>
      <c r="O8164" t="str">
        <f t="shared" si="320"/>
        <v/>
      </c>
    </row>
    <row r="8165" spans="1:15" hidden="1">
      <c r="A8165" s="41" t="s">
        <v>99</v>
      </c>
      <c r="B8165" s="46">
        <v>45792</v>
      </c>
      <c r="C8165" s="8" t="s">
        <v>13</v>
      </c>
      <c r="D8165" s="8" t="s">
        <v>14</v>
      </c>
      <c r="E8165" s="8" t="s">
        <v>14</v>
      </c>
      <c r="F8165" s="9">
        <f t="shared" si="318"/>
        <v>900000</v>
      </c>
      <c r="G8165" s="9">
        <v>9</v>
      </c>
      <c r="H8165" s="10">
        <v>965700</v>
      </c>
      <c r="I8165" s="11">
        <f t="shared" si="315"/>
        <v>20176723242.671185</v>
      </c>
      <c r="J8165" s="11">
        <f t="shared" si="316"/>
        <v>200022</v>
      </c>
      <c r="K8165" s="11">
        <f t="shared" si="317"/>
        <v>100872.52023612995</v>
      </c>
      <c r="L8165" s="12">
        <f t="shared" si="319"/>
        <v>0</v>
      </c>
      <c r="M8165" s="11">
        <f>COUNTIF(E$2:$E8165,E8165)</f>
        <v>1112</v>
      </c>
      <c r="N8165" s="13"/>
      <c r="O8165" t="str">
        <f t="shared" si="320"/>
        <v/>
      </c>
    </row>
    <row r="8166" spans="1:15" hidden="1">
      <c r="A8166" s="41" t="s">
        <v>99</v>
      </c>
      <c r="B8166" s="46">
        <v>45792</v>
      </c>
      <c r="C8166" s="8" t="s">
        <v>13</v>
      </c>
      <c r="D8166" s="8" t="s">
        <v>90</v>
      </c>
      <c r="E8166" s="8" t="s">
        <v>90</v>
      </c>
      <c r="F8166" s="9">
        <f t="shared" si="318"/>
        <v>-900000</v>
      </c>
      <c r="G8166" s="9">
        <v>-9</v>
      </c>
      <c r="H8166" s="10">
        <v>-976005</v>
      </c>
      <c r="I8166" s="11">
        <f t="shared" si="315"/>
        <v>4259030873.6788754</v>
      </c>
      <c r="J8166" s="11">
        <f t="shared" si="316"/>
        <v>41525</v>
      </c>
      <c r="K8166" s="11">
        <f t="shared" si="317"/>
        <v>102565.46354434376</v>
      </c>
      <c r="L8166" s="12">
        <f t="shared" si="319"/>
        <v>52915.828100906219</v>
      </c>
      <c r="M8166" s="11">
        <f>COUNTIF(E$2:$E8166,E8166)</f>
        <v>1106</v>
      </c>
      <c r="N8166" s="13"/>
      <c r="O8166" t="str">
        <f t="shared" si="320"/>
        <v/>
      </c>
    </row>
    <row r="8167" spans="1:15" hidden="1">
      <c r="A8167" s="41" t="s">
        <v>99</v>
      </c>
      <c r="B8167" s="46">
        <v>45792</v>
      </c>
      <c r="C8167" s="8" t="s">
        <v>13</v>
      </c>
      <c r="D8167" s="8" t="s">
        <v>90</v>
      </c>
      <c r="E8167" s="8" t="s">
        <v>90</v>
      </c>
      <c r="F8167" s="9">
        <f t="shared" si="318"/>
        <v>5500000</v>
      </c>
      <c r="G8167" s="9">
        <v>55</v>
      </c>
      <c r="H8167" s="10">
        <v>5962715</v>
      </c>
      <c r="I8167" s="11">
        <f t="shared" ref="I8167:I8230" si="321">IF(H8167&gt;=0,IF(M8167=1,H8167,SUMIFS(I:I,E:E,E8167,M:M,M8167-1)+H8167),SUMIFS(I:I,E:E,E8167,M:M,M8167-1)+K8167*G8167)</f>
        <v>4264993588.6788754</v>
      </c>
      <c r="J8167" s="11">
        <f t="shared" ref="J8167:J8230" si="322">IF(M8167=1,G8167,SUMIFS($J:$J,$E:$E,E8167,$M:$M,M8167-1)+G8167)</f>
        <v>41580</v>
      </c>
      <c r="K8167" s="11">
        <f t="shared" ref="K8167:K8230" si="323">IF(H8167&gt;=0,I8167/J8167,SUMIFS($K:$K,$E:$E,E8167,$M:$M,M8167-1))</f>
        <v>102573.19838092533</v>
      </c>
      <c r="L8167" s="12">
        <f t="shared" si="319"/>
        <v>0</v>
      </c>
      <c r="M8167" s="11">
        <f>COUNTIF(E$2:$E8167,E8167)</f>
        <v>1107</v>
      </c>
      <c r="N8167" s="13"/>
      <c r="O8167" t="str">
        <f t="shared" si="320"/>
        <v/>
      </c>
    </row>
    <row r="8168" spans="1:15" hidden="1">
      <c r="A8168" s="41" t="s">
        <v>99</v>
      </c>
      <c r="B8168" s="46">
        <v>45792</v>
      </c>
      <c r="C8168" s="8" t="s">
        <v>13</v>
      </c>
      <c r="D8168" s="8" t="s">
        <v>90</v>
      </c>
      <c r="E8168" s="8" t="s">
        <v>90</v>
      </c>
      <c r="F8168" s="9">
        <f t="shared" ref="F8168:F8231" si="324">100000*G8168</f>
        <v>-1500000</v>
      </c>
      <c r="G8168" s="9">
        <v>-15</v>
      </c>
      <c r="H8168" s="10">
        <v>-1626675</v>
      </c>
      <c r="I8168" s="11">
        <f t="shared" si="321"/>
        <v>4263454990.7031617</v>
      </c>
      <c r="J8168" s="11">
        <f t="shared" si="322"/>
        <v>41565</v>
      </c>
      <c r="K8168" s="11">
        <f t="shared" si="323"/>
        <v>102573.19838092533</v>
      </c>
      <c r="L8168" s="12">
        <f t="shared" ref="L8168:L8231" si="325">IF(G8168&lt;0,K8168*G8168-H8168,0)</f>
        <v>88077.024286119966</v>
      </c>
      <c r="M8168" s="11">
        <f>COUNTIF(E$2:$E8168,E8168)</f>
        <v>1108</v>
      </c>
      <c r="N8168" s="13"/>
      <c r="O8168" t="str">
        <f t="shared" si="320"/>
        <v/>
      </c>
    </row>
    <row r="8169" spans="1:15" hidden="1">
      <c r="A8169" s="41" t="s">
        <v>99</v>
      </c>
      <c r="B8169" s="46">
        <v>45792</v>
      </c>
      <c r="C8169" s="8" t="s">
        <v>13</v>
      </c>
      <c r="D8169" s="8" t="s">
        <v>90</v>
      </c>
      <c r="E8169" s="8" t="s">
        <v>90</v>
      </c>
      <c r="F8169" s="9">
        <f t="shared" si="324"/>
        <v>-900000</v>
      </c>
      <c r="G8169" s="9">
        <v>-9</v>
      </c>
      <c r="H8169" s="10">
        <v>-976005</v>
      </c>
      <c r="I8169" s="11">
        <f t="shared" si="321"/>
        <v>4262531831.9177332</v>
      </c>
      <c r="J8169" s="11">
        <f t="shared" si="322"/>
        <v>41556</v>
      </c>
      <c r="K8169" s="11">
        <f t="shared" si="323"/>
        <v>102573.19838092533</v>
      </c>
      <c r="L8169" s="12">
        <f t="shared" si="325"/>
        <v>52846.214571672026</v>
      </c>
      <c r="M8169" s="11">
        <f>COUNTIF(E$2:$E8169,E8169)</f>
        <v>1109</v>
      </c>
      <c r="N8169" s="13"/>
      <c r="O8169" t="str">
        <f t="shared" si="320"/>
        <v/>
      </c>
    </row>
    <row r="8170" spans="1:15" hidden="1">
      <c r="A8170" s="41" t="s">
        <v>99</v>
      </c>
      <c r="B8170" s="46">
        <v>45792</v>
      </c>
      <c r="C8170" s="8" t="s">
        <v>13</v>
      </c>
      <c r="D8170" s="8" t="s">
        <v>90</v>
      </c>
      <c r="E8170" s="8" t="s">
        <v>90</v>
      </c>
      <c r="F8170" s="9">
        <f t="shared" si="324"/>
        <v>-5300000</v>
      </c>
      <c r="G8170" s="9">
        <v>-53</v>
      </c>
      <c r="H8170" s="10">
        <v>-5747585</v>
      </c>
      <c r="I8170" s="11">
        <f t="shared" si="321"/>
        <v>4257095452.4035439</v>
      </c>
      <c r="J8170" s="11">
        <f t="shared" si="322"/>
        <v>41503</v>
      </c>
      <c r="K8170" s="11">
        <f t="shared" si="323"/>
        <v>102573.19838092533</v>
      </c>
      <c r="L8170" s="12">
        <f t="shared" si="325"/>
        <v>311205.48581095785</v>
      </c>
      <c r="M8170" s="11">
        <f>COUNTIF(E$2:$E8170,E8170)</f>
        <v>1110</v>
      </c>
      <c r="N8170" s="13"/>
      <c r="O8170" t="str">
        <f t="shared" si="320"/>
        <v/>
      </c>
    </row>
    <row r="8171" spans="1:15" hidden="1">
      <c r="A8171" s="41" t="s">
        <v>99</v>
      </c>
      <c r="B8171" s="46">
        <v>45792</v>
      </c>
      <c r="C8171" s="8" t="s">
        <v>13</v>
      </c>
      <c r="D8171" s="8" t="s">
        <v>90</v>
      </c>
      <c r="E8171" s="8" t="s">
        <v>90</v>
      </c>
      <c r="F8171" s="9">
        <f t="shared" si="324"/>
        <v>-7300000</v>
      </c>
      <c r="G8171" s="9">
        <v>-73</v>
      </c>
      <c r="H8171" s="10">
        <v>-7916485</v>
      </c>
      <c r="I8171" s="11">
        <f t="shared" si="321"/>
        <v>4249607608.9217362</v>
      </c>
      <c r="J8171" s="11">
        <f t="shared" si="322"/>
        <v>41430</v>
      </c>
      <c r="K8171" s="11">
        <f t="shared" si="323"/>
        <v>102573.19838092533</v>
      </c>
      <c r="L8171" s="12">
        <f t="shared" si="325"/>
        <v>428641.51819245145</v>
      </c>
      <c r="M8171" s="11">
        <f>COUNTIF(E$2:$E8171,E8171)</f>
        <v>1111</v>
      </c>
      <c r="N8171" s="13"/>
      <c r="O8171" t="str">
        <f t="shared" si="320"/>
        <v/>
      </c>
    </row>
    <row r="8172" spans="1:15" hidden="1">
      <c r="A8172" s="41" t="s">
        <v>99</v>
      </c>
      <c r="B8172" s="46">
        <v>45792</v>
      </c>
      <c r="C8172" s="8" t="s">
        <v>13</v>
      </c>
      <c r="D8172" s="8" t="s">
        <v>90</v>
      </c>
      <c r="E8172" s="8" t="s">
        <v>90</v>
      </c>
      <c r="F8172" s="9">
        <f t="shared" si="324"/>
        <v>-1800000</v>
      </c>
      <c r="G8172" s="9">
        <v>-18</v>
      </c>
      <c r="H8172" s="10">
        <v>-1952010</v>
      </c>
      <c r="I8172" s="11">
        <f t="shared" si="321"/>
        <v>4247761291.3508797</v>
      </c>
      <c r="J8172" s="11">
        <f t="shared" si="322"/>
        <v>41412</v>
      </c>
      <c r="K8172" s="11">
        <f t="shared" si="323"/>
        <v>102573.19838092533</v>
      </c>
      <c r="L8172" s="12">
        <f t="shared" si="325"/>
        <v>105692.42914334405</v>
      </c>
      <c r="M8172" s="11">
        <f>COUNTIF(E$2:$E8172,E8172)</f>
        <v>1112</v>
      </c>
      <c r="N8172" s="13"/>
      <c r="O8172" t="str">
        <f t="shared" si="320"/>
        <v/>
      </c>
    </row>
    <row r="8173" spans="1:15" hidden="1">
      <c r="A8173" s="41" t="s">
        <v>99</v>
      </c>
      <c r="B8173" s="46">
        <v>45792</v>
      </c>
      <c r="C8173" s="8" t="s">
        <v>13</v>
      </c>
      <c r="D8173" s="8" t="s">
        <v>14</v>
      </c>
      <c r="E8173" s="8" t="s">
        <v>14</v>
      </c>
      <c r="F8173" s="9">
        <f t="shared" si="324"/>
        <v>900000</v>
      </c>
      <c r="G8173" s="9">
        <v>9</v>
      </c>
      <c r="H8173" s="10">
        <v>961020</v>
      </c>
      <c r="I8173" s="11">
        <f t="shared" si="321"/>
        <v>20177684262.671185</v>
      </c>
      <c r="J8173" s="11">
        <f t="shared" si="322"/>
        <v>200031</v>
      </c>
      <c r="K8173" s="11">
        <f t="shared" si="323"/>
        <v>100872.78603152104</v>
      </c>
      <c r="L8173" s="12">
        <f t="shared" si="325"/>
        <v>0</v>
      </c>
      <c r="M8173" s="11">
        <f>COUNTIF(E$2:$E8173,E8173)</f>
        <v>1113</v>
      </c>
      <c r="N8173" s="13"/>
      <c r="O8173" t="str">
        <f t="shared" si="320"/>
        <v/>
      </c>
    </row>
    <row r="8174" spans="1:15" hidden="1">
      <c r="A8174" s="41" t="s">
        <v>99</v>
      </c>
      <c r="B8174" s="46">
        <v>45792</v>
      </c>
      <c r="C8174" s="8" t="s">
        <v>13</v>
      </c>
      <c r="D8174" s="8" t="s">
        <v>14</v>
      </c>
      <c r="E8174" s="8" t="s">
        <v>14</v>
      </c>
      <c r="F8174" s="9">
        <f t="shared" si="324"/>
        <v>-900000</v>
      </c>
      <c r="G8174" s="9">
        <v>-9</v>
      </c>
      <c r="H8174" s="10">
        <v>-963756</v>
      </c>
      <c r="I8174" s="11">
        <f t="shared" si="321"/>
        <v>20176776407.596901</v>
      </c>
      <c r="J8174" s="11">
        <f t="shared" si="322"/>
        <v>200022</v>
      </c>
      <c r="K8174" s="11">
        <f t="shared" si="323"/>
        <v>100872.78603152104</v>
      </c>
      <c r="L8174" s="12">
        <f t="shared" si="325"/>
        <v>55900.925716310623</v>
      </c>
      <c r="M8174" s="11">
        <f>COUNTIF(E$2:$E8174,E8174)</f>
        <v>1114</v>
      </c>
      <c r="N8174" s="13"/>
      <c r="O8174" t="str">
        <f t="shared" si="320"/>
        <v/>
      </c>
    </row>
    <row r="8175" spans="1:15" hidden="1">
      <c r="A8175" s="41" t="s">
        <v>99</v>
      </c>
      <c r="B8175" s="46">
        <v>45792</v>
      </c>
      <c r="C8175" s="8" t="s">
        <v>13</v>
      </c>
      <c r="D8175" s="8" t="s">
        <v>90</v>
      </c>
      <c r="E8175" s="8" t="s">
        <v>90</v>
      </c>
      <c r="F8175" s="9">
        <f t="shared" si="324"/>
        <v>-2700000</v>
      </c>
      <c r="G8175" s="9">
        <v>-27</v>
      </c>
      <c r="H8175" s="10">
        <v>-2928015</v>
      </c>
      <c r="I8175" s="11">
        <f t="shared" si="321"/>
        <v>4244991814.9945946</v>
      </c>
      <c r="J8175" s="11">
        <f t="shared" si="322"/>
        <v>41385</v>
      </c>
      <c r="K8175" s="11">
        <f t="shared" si="323"/>
        <v>102573.19838092533</v>
      </c>
      <c r="L8175" s="12">
        <f t="shared" si="325"/>
        <v>158538.64371501608</v>
      </c>
      <c r="M8175" s="11">
        <f>COUNTIF(E$2:$E8175,E8175)</f>
        <v>1113</v>
      </c>
      <c r="N8175" s="13"/>
      <c r="O8175" t="str">
        <f t="shared" si="320"/>
        <v/>
      </c>
    </row>
    <row r="8176" spans="1:15" hidden="1">
      <c r="A8176" s="41" t="s">
        <v>99</v>
      </c>
      <c r="B8176" s="46">
        <v>45792</v>
      </c>
      <c r="C8176" s="8" t="s">
        <v>13</v>
      </c>
      <c r="D8176" s="8" t="s">
        <v>90</v>
      </c>
      <c r="E8176" s="8" t="s">
        <v>90</v>
      </c>
      <c r="F8176" s="9">
        <f t="shared" si="324"/>
        <v>-4600000</v>
      </c>
      <c r="G8176" s="9">
        <v>-46</v>
      </c>
      <c r="H8176" s="10">
        <v>-4988470</v>
      </c>
      <c r="I8176" s="11">
        <f t="shared" si="321"/>
        <v>4240273447.869072</v>
      </c>
      <c r="J8176" s="11">
        <f t="shared" si="322"/>
        <v>41339</v>
      </c>
      <c r="K8176" s="11">
        <f t="shared" si="323"/>
        <v>102573.19838092533</v>
      </c>
      <c r="L8176" s="12">
        <f t="shared" si="325"/>
        <v>270102.8744774349</v>
      </c>
      <c r="M8176" s="11">
        <f>COUNTIF(E$2:$E8176,E8176)</f>
        <v>1114</v>
      </c>
      <c r="N8176" s="13"/>
      <c r="O8176" t="str">
        <f t="shared" si="320"/>
        <v/>
      </c>
    </row>
    <row r="8177" spans="1:15" hidden="1">
      <c r="A8177" s="41" t="s">
        <v>99</v>
      </c>
      <c r="B8177" s="46">
        <v>45792</v>
      </c>
      <c r="C8177" s="8" t="s">
        <v>13</v>
      </c>
      <c r="D8177" s="8" t="s">
        <v>90</v>
      </c>
      <c r="E8177" s="8" t="s">
        <v>90</v>
      </c>
      <c r="F8177" s="9">
        <f t="shared" si="324"/>
        <v>-1800000</v>
      </c>
      <c r="G8177" s="9">
        <v>-18</v>
      </c>
      <c r="H8177" s="10">
        <v>-1952010</v>
      </c>
      <c r="I8177" s="11">
        <f t="shared" si="321"/>
        <v>4238427130.2982154</v>
      </c>
      <c r="J8177" s="11">
        <f t="shared" si="322"/>
        <v>41321</v>
      </c>
      <c r="K8177" s="11">
        <f t="shared" si="323"/>
        <v>102573.19838092533</v>
      </c>
      <c r="L8177" s="12">
        <f t="shared" si="325"/>
        <v>105692.42914334405</v>
      </c>
      <c r="M8177" s="11">
        <f>COUNTIF(E$2:$E8177,E8177)</f>
        <v>1115</v>
      </c>
      <c r="N8177" s="13"/>
      <c r="O8177" t="str">
        <f t="shared" si="320"/>
        <v/>
      </c>
    </row>
    <row r="8178" spans="1:15" hidden="1">
      <c r="A8178" s="41" t="s">
        <v>99</v>
      </c>
      <c r="B8178" s="46">
        <v>45792</v>
      </c>
      <c r="C8178" s="8" t="s">
        <v>13</v>
      </c>
      <c r="D8178" s="8" t="s">
        <v>90</v>
      </c>
      <c r="E8178" s="8" t="s">
        <v>90</v>
      </c>
      <c r="F8178" s="9">
        <f t="shared" si="324"/>
        <v>-27700000</v>
      </c>
      <c r="G8178" s="9">
        <v>-277</v>
      </c>
      <c r="H8178" s="10">
        <v>-30039265</v>
      </c>
      <c r="I8178" s="11">
        <f t="shared" si="321"/>
        <v>4210014354.3466992</v>
      </c>
      <c r="J8178" s="11">
        <f t="shared" si="322"/>
        <v>41044</v>
      </c>
      <c r="K8178" s="11">
        <f t="shared" si="323"/>
        <v>102573.19838092533</v>
      </c>
      <c r="L8178" s="12">
        <f t="shared" si="325"/>
        <v>1626489.0484836847</v>
      </c>
      <c r="M8178" s="11">
        <f>COUNTIF(E$2:$E8178,E8178)</f>
        <v>1116</v>
      </c>
      <c r="N8178" s="13"/>
      <c r="O8178" t="str">
        <f t="shared" si="320"/>
        <v/>
      </c>
    </row>
    <row r="8179" spans="1:15" hidden="1">
      <c r="A8179" s="41" t="s">
        <v>99</v>
      </c>
      <c r="B8179" s="46">
        <v>45792</v>
      </c>
      <c r="C8179" s="8" t="s">
        <v>13</v>
      </c>
      <c r="D8179" s="8" t="s">
        <v>90</v>
      </c>
      <c r="E8179" s="8" t="s">
        <v>90</v>
      </c>
      <c r="F8179" s="9">
        <f t="shared" si="324"/>
        <v>-1800000</v>
      </c>
      <c r="G8179" s="9">
        <v>-18</v>
      </c>
      <c r="H8179" s="10">
        <v>-1952010</v>
      </c>
      <c r="I8179" s="11">
        <f t="shared" si="321"/>
        <v>4208168036.7758427</v>
      </c>
      <c r="J8179" s="11">
        <f t="shared" si="322"/>
        <v>41026</v>
      </c>
      <c r="K8179" s="11">
        <f t="shared" si="323"/>
        <v>102573.19838092533</v>
      </c>
      <c r="L8179" s="12">
        <f t="shared" si="325"/>
        <v>105692.42914334405</v>
      </c>
      <c r="M8179" s="11">
        <f>COUNTIF(E$2:$E8179,E8179)</f>
        <v>1117</v>
      </c>
      <c r="N8179" s="13"/>
      <c r="O8179" t="str">
        <f t="shared" si="320"/>
        <v/>
      </c>
    </row>
    <row r="8180" spans="1:15" hidden="1">
      <c r="A8180" s="41" t="s">
        <v>99</v>
      </c>
      <c r="B8180" s="46">
        <v>45792</v>
      </c>
      <c r="C8180" s="8" t="s">
        <v>13</v>
      </c>
      <c r="D8180" s="8" t="s">
        <v>14</v>
      </c>
      <c r="E8180" s="8" t="s">
        <v>14</v>
      </c>
      <c r="F8180" s="9">
        <f t="shared" si="324"/>
        <v>-900000</v>
      </c>
      <c r="G8180" s="9">
        <v>-9</v>
      </c>
      <c r="H8180" s="10">
        <v>-963756</v>
      </c>
      <c r="I8180" s="11">
        <f t="shared" si="321"/>
        <v>20175868552.522617</v>
      </c>
      <c r="J8180" s="11">
        <f t="shared" si="322"/>
        <v>200013</v>
      </c>
      <c r="K8180" s="11">
        <f t="shared" si="323"/>
        <v>100872.78603152104</v>
      </c>
      <c r="L8180" s="12">
        <f t="shared" si="325"/>
        <v>55900.925716310623</v>
      </c>
      <c r="M8180" s="11">
        <f>COUNTIF(E$2:$E8180,E8180)</f>
        <v>1115</v>
      </c>
      <c r="N8180" s="13"/>
      <c r="O8180" t="str">
        <f t="shared" si="320"/>
        <v/>
      </c>
    </row>
    <row r="8181" spans="1:15" hidden="1">
      <c r="A8181" s="41" t="s">
        <v>99</v>
      </c>
      <c r="B8181" s="46">
        <v>45792</v>
      </c>
      <c r="C8181" s="8" t="s">
        <v>13</v>
      </c>
      <c r="D8181" s="8" t="s">
        <v>15</v>
      </c>
      <c r="E8181" s="8" t="s">
        <v>15</v>
      </c>
      <c r="F8181" s="9">
        <f t="shared" si="324"/>
        <v>9500000</v>
      </c>
      <c r="G8181" s="9">
        <v>95</v>
      </c>
      <c r="H8181" s="10">
        <v>10345785</v>
      </c>
      <c r="I8181" s="11">
        <f t="shared" si="321"/>
        <v>19517749860.739105</v>
      </c>
      <c r="J8181" s="11">
        <f t="shared" si="322"/>
        <v>181641</v>
      </c>
      <c r="K8181" s="11">
        <f t="shared" si="323"/>
        <v>107452.33653601943</v>
      </c>
      <c r="L8181" s="12">
        <f t="shared" si="325"/>
        <v>0</v>
      </c>
      <c r="M8181" s="11">
        <f>COUNTIF(E$2:$E8181,E8181)</f>
        <v>3103</v>
      </c>
      <c r="N8181" s="13"/>
      <c r="O8181" t="str">
        <f t="shared" si="320"/>
        <v/>
      </c>
    </row>
    <row r="8182" spans="1:15" hidden="1">
      <c r="A8182" s="41" t="s">
        <v>99</v>
      </c>
      <c r="B8182" s="46">
        <v>45792</v>
      </c>
      <c r="C8182" s="8" t="s">
        <v>13</v>
      </c>
      <c r="D8182" s="8" t="s">
        <v>15</v>
      </c>
      <c r="E8182" s="8" t="s">
        <v>15</v>
      </c>
      <c r="F8182" s="9">
        <f t="shared" si="324"/>
        <v>900000</v>
      </c>
      <c r="G8182" s="9">
        <v>9</v>
      </c>
      <c r="H8182" s="10">
        <v>973062</v>
      </c>
      <c r="I8182" s="11">
        <f t="shared" si="321"/>
        <v>19518722922.739105</v>
      </c>
      <c r="J8182" s="11">
        <f t="shared" si="322"/>
        <v>181650</v>
      </c>
      <c r="K8182" s="11">
        <f t="shared" si="323"/>
        <v>107452.36951686819</v>
      </c>
      <c r="L8182" s="12">
        <f t="shared" si="325"/>
        <v>0</v>
      </c>
      <c r="M8182" s="11">
        <f>COUNTIF(E$2:$E8182,E8182)</f>
        <v>3104</v>
      </c>
      <c r="N8182" s="13"/>
      <c r="O8182" t="str">
        <f t="shared" si="320"/>
        <v/>
      </c>
    </row>
    <row r="8183" spans="1:15" hidden="1">
      <c r="A8183" s="41" t="s">
        <v>99</v>
      </c>
      <c r="B8183" s="46">
        <v>45792</v>
      </c>
      <c r="C8183" s="8" t="s">
        <v>13</v>
      </c>
      <c r="D8183" s="8" t="s">
        <v>14</v>
      </c>
      <c r="E8183" s="8" t="s">
        <v>14</v>
      </c>
      <c r="F8183" s="9">
        <f t="shared" si="324"/>
        <v>900000</v>
      </c>
      <c r="G8183" s="9">
        <v>9</v>
      </c>
      <c r="H8183" s="10">
        <v>960192</v>
      </c>
      <c r="I8183" s="11">
        <f t="shared" si="321"/>
        <v>20176828744.522617</v>
      </c>
      <c r="J8183" s="11">
        <f t="shared" si="322"/>
        <v>200022</v>
      </c>
      <c r="K8183" s="11">
        <f t="shared" si="323"/>
        <v>100873.04768736748</v>
      </c>
      <c r="L8183" s="12">
        <f t="shared" si="325"/>
        <v>0</v>
      </c>
      <c r="M8183" s="11">
        <f>COUNTIF(E$2:$E8183,E8183)</f>
        <v>1116</v>
      </c>
      <c r="N8183" s="13"/>
      <c r="O8183" t="str">
        <f t="shared" si="320"/>
        <v/>
      </c>
    </row>
    <row r="8184" spans="1:15" hidden="1">
      <c r="A8184" s="41" t="s">
        <v>99</v>
      </c>
      <c r="B8184" s="46">
        <v>45792</v>
      </c>
      <c r="C8184" s="8" t="s">
        <v>13</v>
      </c>
      <c r="D8184" s="8" t="s">
        <v>90</v>
      </c>
      <c r="E8184" s="8" t="s">
        <v>90</v>
      </c>
      <c r="F8184" s="9">
        <f t="shared" si="324"/>
        <v>-9200000</v>
      </c>
      <c r="G8184" s="9">
        <v>-92</v>
      </c>
      <c r="H8184" s="10">
        <v>-9976940</v>
      </c>
      <c r="I8184" s="11">
        <f t="shared" si="321"/>
        <v>4198731302.5247974</v>
      </c>
      <c r="J8184" s="11">
        <f t="shared" si="322"/>
        <v>40934</v>
      </c>
      <c r="K8184" s="11">
        <f t="shared" si="323"/>
        <v>102573.19838092533</v>
      </c>
      <c r="L8184" s="12">
        <f t="shared" si="325"/>
        <v>540205.74895486981</v>
      </c>
      <c r="M8184" s="11">
        <f>COUNTIF(E$2:$E8184,E8184)</f>
        <v>1118</v>
      </c>
      <c r="N8184" s="13"/>
      <c r="O8184" t="str">
        <f t="shared" si="320"/>
        <v/>
      </c>
    </row>
    <row r="8185" spans="1:15" hidden="1">
      <c r="A8185" s="41" t="s">
        <v>99</v>
      </c>
      <c r="B8185" s="46">
        <v>45792</v>
      </c>
      <c r="C8185" s="8" t="s">
        <v>13</v>
      </c>
      <c r="D8185" s="8" t="s">
        <v>90</v>
      </c>
      <c r="E8185" s="8" t="s">
        <v>90</v>
      </c>
      <c r="F8185" s="9">
        <f t="shared" si="324"/>
        <v>-2700000</v>
      </c>
      <c r="G8185" s="9">
        <v>-27</v>
      </c>
      <c r="H8185" s="10">
        <v>-2928015</v>
      </c>
      <c r="I8185" s="11">
        <f t="shared" si="321"/>
        <v>4195961826.1685123</v>
      </c>
      <c r="J8185" s="11">
        <f t="shared" si="322"/>
        <v>40907</v>
      </c>
      <c r="K8185" s="11">
        <f t="shared" si="323"/>
        <v>102573.19838092533</v>
      </c>
      <c r="L8185" s="12">
        <f t="shared" si="325"/>
        <v>158538.64371501608</v>
      </c>
      <c r="M8185" s="11">
        <f>COUNTIF(E$2:$E8185,E8185)</f>
        <v>1119</v>
      </c>
      <c r="N8185" s="13"/>
      <c r="O8185" t="str">
        <f t="shared" si="320"/>
        <v/>
      </c>
    </row>
    <row r="8186" spans="1:15" hidden="1">
      <c r="A8186" s="41" t="s">
        <v>99</v>
      </c>
      <c r="B8186" s="46">
        <v>45792</v>
      </c>
      <c r="C8186" s="8" t="s">
        <v>13</v>
      </c>
      <c r="D8186" s="8" t="s">
        <v>90</v>
      </c>
      <c r="E8186" s="8" t="s">
        <v>90</v>
      </c>
      <c r="F8186" s="9">
        <f t="shared" si="324"/>
        <v>-9200000</v>
      </c>
      <c r="G8186" s="9">
        <v>-92</v>
      </c>
      <c r="H8186" s="10">
        <v>-9976940</v>
      </c>
      <c r="I8186" s="11">
        <f t="shared" si="321"/>
        <v>4186525091.9174671</v>
      </c>
      <c r="J8186" s="11">
        <f t="shared" si="322"/>
        <v>40815</v>
      </c>
      <c r="K8186" s="11">
        <f t="shared" si="323"/>
        <v>102573.19838092533</v>
      </c>
      <c r="L8186" s="12">
        <f t="shared" si="325"/>
        <v>540205.74895486981</v>
      </c>
      <c r="M8186" s="11">
        <f>COUNTIF(E$2:$E8186,E8186)</f>
        <v>1120</v>
      </c>
      <c r="N8186" s="13"/>
      <c r="O8186" t="str">
        <f t="shared" si="320"/>
        <v/>
      </c>
    </row>
    <row r="8187" spans="1:15" hidden="1">
      <c r="A8187" s="41" t="s">
        <v>99</v>
      </c>
      <c r="B8187" s="46">
        <v>45792</v>
      </c>
      <c r="C8187" s="8" t="s">
        <v>13</v>
      </c>
      <c r="D8187" s="8" t="s">
        <v>90</v>
      </c>
      <c r="E8187" s="8" t="s">
        <v>90</v>
      </c>
      <c r="F8187" s="9">
        <f t="shared" si="324"/>
        <v>-48800000</v>
      </c>
      <c r="G8187" s="9">
        <v>-488</v>
      </c>
      <c r="H8187" s="10">
        <v>-52921160</v>
      </c>
      <c r="I8187" s="11">
        <f t="shared" si="321"/>
        <v>4136469371.1075754</v>
      </c>
      <c r="J8187" s="11">
        <f t="shared" si="322"/>
        <v>40327</v>
      </c>
      <c r="K8187" s="11">
        <f t="shared" si="323"/>
        <v>102573.19838092533</v>
      </c>
      <c r="L8187" s="12">
        <f t="shared" si="325"/>
        <v>2865439.1901084408</v>
      </c>
      <c r="M8187" s="11">
        <f>COUNTIF(E$2:$E8187,E8187)</f>
        <v>1121</v>
      </c>
      <c r="N8187" s="13"/>
      <c r="O8187" t="str">
        <f t="shared" si="320"/>
        <v/>
      </c>
    </row>
    <row r="8188" spans="1:15" hidden="1">
      <c r="A8188" s="41" t="s">
        <v>99</v>
      </c>
      <c r="B8188" s="46">
        <v>45792</v>
      </c>
      <c r="C8188" s="8" t="s">
        <v>13</v>
      </c>
      <c r="D8188" s="8" t="s">
        <v>90</v>
      </c>
      <c r="E8188" s="8" t="s">
        <v>90</v>
      </c>
      <c r="F8188" s="9">
        <f t="shared" si="324"/>
        <v>-13800000</v>
      </c>
      <c r="G8188" s="9">
        <v>-138</v>
      </c>
      <c r="H8188" s="10">
        <v>-14965410</v>
      </c>
      <c r="I8188" s="11">
        <f t="shared" si="321"/>
        <v>4122314269.7310076</v>
      </c>
      <c r="J8188" s="11">
        <f t="shared" si="322"/>
        <v>40189</v>
      </c>
      <c r="K8188" s="11">
        <f t="shared" si="323"/>
        <v>102573.19838092533</v>
      </c>
      <c r="L8188" s="12">
        <f t="shared" si="325"/>
        <v>810308.62343230471</v>
      </c>
      <c r="M8188" s="11">
        <f>COUNTIF(E$2:$E8188,E8188)</f>
        <v>1122</v>
      </c>
      <c r="N8188" s="13"/>
      <c r="O8188" t="str">
        <f t="shared" si="320"/>
        <v/>
      </c>
    </row>
    <row r="8189" spans="1:15" hidden="1">
      <c r="A8189" s="41" t="s">
        <v>99</v>
      </c>
      <c r="B8189" s="46">
        <v>45792</v>
      </c>
      <c r="C8189" s="8" t="s">
        <v>13</v>
      </c>
      <c r="D8189" s="8" t="s">
        <v>90</v>
      </c>
      <c r="E8189" s="8" t="s">
        <v>90</v>
      </c>
      <c r="F8189" s="9">
        <f t="shared" si="324"/>
        <v>-1300000</v>
      </c>
      <c r="G8189" s="9">
        <v>-13</v>
      </c>
      <c r="H8189" s="10">
        <v>-1409785</v>
      </c>
      <c r="I8189" s="11">
        <f t="shared" si="321"/>
        <v>4120980818.1520557</v>
      </c>
      <c r="J8189" s="11">
        <f t="shared" si="322"/>
        <v>40176</v>
      </c>
      <c r="K8189" s="11">
        <f t="shared" si="323"/>
        <v>102573.19838092533</v>
      </c>
      <c r="L8189" s="12">
        <f t="shared" si="325"/>
        <v>76333.421047970653</v>
      </c>
      <c r="M8189" s="11">
        <f>COUNTIF(E$2:$E8189,E8189)</f>
        <v>1123</v>
      </c>
      <c r="N8189" s="13"/>
      <c r="O8189" t="str">
        <f t="shared" si="320"/>
        <v/>
      </c>
    </row>
    <row r="8190" spans="1:15" hidden="1">
      <c r="A8190" s="41" t="s">
        <v>99</v>
      </c>
      <c r="B8190" s="46">
        <v>45792</v>
      </c>
      <c r="C8190" s="8" t="s">
        <v>13</v>
      </c>
      <c r="D8190" s="8" t="s">
        <v>90</v>
      </c>
      <c r="E8190" s="8" t="s">
        <v>90</v>
      </c>
      <c r="F8190" s="9">
        <f t="shared" si="324"/>
        <v>4600000</v>
      </c>
      <c r="G8190" s="9">
        <v>46</v>
      </c>
      <c r="H8190" s="10">
        <v>4981708</v>
      </c>
      <c r="I8190" s="11">
        <f t="shared" si="321"/>
        <v>4125962526.1520557</v>
      </c>
      <c r="J8190" s="11">
        <f t="shared" si="322"/>
        <v>40222</v>
      </c>
      <c r="K8190" s="11">
        <f t="shared" si="323"/>
        <v>102579.74556591059</v>
      </c>
      <c r="L8190" s="12">
        <f t="shared" si="325"/>
        <v>0</v>
      </c>
      <c r="M8190" s="11">
        <f>COUNTIF(E$2:$E8190,E8190)</f>
        <v>1124</v>
      </c>
      <c r="N8190" s="13"/>
      <c r="O8190" t="str">
        <f t="shared" si="320"/>
        <v/>
      </c>
    </row>
    <row r="8191" spans="1:15" hidden="1">
      <c r="A8191" s="41" t="s">
        <v>99</v>
      </c>
      <c r="B8191" s="46">
        <v>45792</v>
      </c>
      <c r="C8191" s="8" t="s">
        <v>13</v>
      </c>
      <c r="D8191" s="8" t="s">
        <v>90</v>
      </c>
      <c r="E8191" s="8" t="s">
        <v>90</v>
      </c>
      <c r="F8191" s="9">
        <f t="shared" si="324"/>
        <v>-27600000</v>
      </c>
      <c r="G8191" s="9">
        <v>-276</v>
      </c>
      <c r="H8191" s="10">
        <v>-29930820</v>
      </c>
      <c r="I8191" s="11">
        <f t="shared" si="321"/>
        <v>4097650516.3758645</v>
      </c>
      <c r="J8191" s="11">
        <f t="shared" si="322"/>
        <v>39946</v>
      </c>
      <c r="K8191" s="11">
        <f t="shared" si="323"/>
        <v>102579.74556591059</v>
      </c>
      <c r="L8191" s="12">
        <f t="shared" si="325"/>
        <v>1618810.223808676</v>
      </c>
      <c r="M8191" s="11">
        <f>COUNTIF(E$2:$E8191,E8191)</f>
        <v>1125</v>
      </c>
      <c r="N8191" s="13"/>
      <c r="O8191" t="str">
        <f t="shared" si="320"/>
        <v/>
      </c>
    </row>
    <row r="8192" spans="1:15" hidden="1">
      <c r="A8192" s="41" t="s">
        <v>99</v>
      </c>
      <c r="B8192" s="46">
        <v>45792</v>
      </c>
      <c r="C8192" s="8" t="s">
        <v>13</v>
      </c>
      <c r="D8192" s="8" t="s">
        <v>14</v>
      </c>
      <c r="E8192" s="8" t="s">
        <v>14</v>
      </c>
      <c r="F8192" s="9">
        <f t="shared" si="324"/>
        <v>288200000</v>
      </c>
      <c r="G8192" s="9">
        <v>2882</v>
      </c>
      <c r="H8192" s="10">
        <v>306497818</v>
      </c>
      <c r="I8192" s="11">
        <f t="shared" si="321"/>
        <v>20483326562.522617</v>
      </c>
      <c r="J8192" s="11">
        <f t="shared" si="322"/>
        <v>202904</v>
      </c>
      <c r="K8192" s="11">
        <f t="shared" si="323"/>
        <v>100950.82680737007</v>
      </c>
      <c r="L8192" s="12">
        <f t="shared" si="325"/>
        <v>0</v>
      </c>
      <c r="M8192" s="11">
        <f>COUNTIF(E$2:$E8192,E8192)</f>
        <v>1117</v>
      </c>
      <c r="N8192" s="13"/>
      <c r="O8192" t="str">
        <f t="shared" si="320"/>
        <v/>
      </c>
    </row>
    <row r="8193" spans="1:15" hidden="1">
      <c r="A8193" s="41" t="s">
        <v>99</v>
      </c>
      <c r="B8193" s="46">
        <v>45792</v>
      </c>
      <c r="C8193" s="8" t="s">
        <v>13</v>
      </c>
      <c r="D8193" s="8" t="s">
        <v>90</v>
      </c>
      <c r="E8193" s="8" t="s">
        <v>90</v>
      </c>
      <c r="F8193" s="9">
        <f t="shared" si="324"/>
        <v>-1000000</v>
      </c>
      <c r="G8193" s="9">
        <v>-10</v>
      </c>
      <c r="H8193" s="10">
        <v>-1084450</v>
      </c>
      <c r="I8193" s="11">
        <f t="shared" si="321"/>
        <v>4096624718.9202056</v>
      </c>
      <c r="J8193" s="11">
        <f t="shared" si="322"/>
        <v>39936</v>
      </c>
      <c r="K8193" s="11">
        <f t="shared" si="323"/>
        <v>102579.74556591059</v>
      </c>
      <c r="L8193" s="12">
        <f t="shared" si="325"/>
        <v>58652.544340894092</v>
      </c>
      <c r="M8193" s="11">
        <f>COUNTIF(E$2:$E8193,E8193)</f>
        <v>1126</v>
      </c>
      <c r="N8193" s="13"/>
      <c r="O8193" t="str">
        <f t="shared" si="320"/>
        <v/>
      </c>
    </row>
    <row r="8194" spans="1:15" hidden="1">
      <c r="A8194" s="41" t="s">
        <v>99</v>
      </c>
      <c r="B8194" s="46">
        <v>45792</v>
      </c>
      <c r="C8194" s="8" t="s">
        <v>13</v>
      </c>
      <c r="D8194" s="8" t="s">
        <v>90</v>
      </c>
      <c r="E8194" s="8" t="s">
        <v>90</v>
      </c>
      <c r="F8194" s="9">
        <f t="shared" si="324"/>
        <v>-56100000</v>
      </c>
      <c r="G8194" s="9">
        <v>-561</v>
      </c>
      <c r="H8194" s="10">
        <v>-60837645</v>
      </c>
      <c r="I8194" s="11">
        <f t="shared" si="321"/>
        <v>4039077481.6577296</v>
      </c>
      <c r="J8194" s="11">
        <f t="shared" si="322"/>
        <v>39375</v>
      </c>
      <c r="K8194" s="11">
        <f t="shared" si="323"/>
        <v>102579.74556591059</v>
      </c>
      <c r="L8194" s="12">
        <f t="shared" si="325"/>
        <v>3290407.7375241593</v>
      </c>
      <c r="M8194" s="11">
        <f>COUNTIF(E$2:$E8194,E8194)</f>
        <v>1127</v>
      </c>
      <c r="N8194" s="13"/>
      <c r="O8194" t="str">
        <f t="shared" si="320"/>
        <v/>
      </c>
    </row>
    <row r="8195" spans="1:15" hidden="1">
      <c r="A8195" s="41" t="s">
        <v>99</v>
      </c>
      <c r="B8195" s="46">
        <v>45792</v>
      </c>
      <c r="C8195" s="8" t="s">
        <v>13</v>
      </c>
      <c r="D8195" s="8" t="s">
        <v>15</v>
      </c>
      <c r="E8195" s="8" t="s">
        <v>15</v>
      </c>
      <c r="F8195" s="9">
        <f t="shared" si="324"/>
        <v>49600000</v>
      </c>
      <c r="G8195" s="9">
        <v>496</v>
      </c>
      <c r="H8195" s="10">
        <v>53613632</v>
      </c>
      <c r="I8195" s="11">
        <f t="shared" si="321"/>
        <v>19572336554.739105</v>
      </c>
      <c r="J8195" s="11">
        <f t="shared" si="322"/>
        <v>182146</v>
      </c>
      <c r="K8195" s="11">
        <f t="shared" si="323"/>
        <v>107454.11128841207</v>
      </c>
      <c r="L8195" s="12">
        <f t="shared" si="325"/>
        <v>0</v>
      </c>
      <c r="M8195" s="11">
        <f>COUNTIF(E$2:$E8195,E8195)</f>
        <v>3105</v>
      </c>
      <c r="N8195" s="13"/>
      <c r="O8195" t="str">
        <f t="shared" si="320"/>
        <v/>
      </c>
    </row>
    <row r="8196" spans="1:15" hidden="1">
      <c r="A8196" s="41" t="s">
        <v>99</v>
      </c>
      <c r="B8196" s="46">
        <v>45792</v>
      </c>
      <c r="C8196" s="8" t="s">
        <v>13</v>
      </c>
      <c r="D8196" s="8" t="s">
        <v>90</v>
      </c>
      <c r="E8196" s="8" t="s">
        <v>90</v>
      </c>
      <c r="F8196" s="9">
        <f t="shared" si="324"/>
        <v>-18500000</v>
      </c>
      <c r="G8196" s="9">
        <v>-185</v>
      </c>
      <c r="H8196" s="10">
        <v>-20062325</v>
      </c>
      <c r="I8196" s="11">
        <f t="shared" si="321"/>
        <v>4020100228.7280359</v>
      </c>
      <c r="J8196" s="11">
        <f t="shared" si="322"/>
        <v>39190</v>
      </c>
      <c r="K8196" s="11">
        <f t="shared" si="323"/>
        <v>102579.74556591059</v>
      </c>
      <c r="L8196" s="12">
        <f t="shared" si="325"/>
        <v>1085072.0703065395</v>
      </c>
      <c r="M8196" s="11">
        <f>COUNTIF(E$2:$E8196,E8196)</f>
        <v>1128</v>
      </c>
      <c r="N8196" s="13"/>
      <c r="O8196" t="str">
        <f t="shared" si="320"/>
        <v/>
      </c>
    </row>
    <row r="8197" spans="1:15" hidden="1">
      <c r="A8197" s="41" t="s">
        <v>99</v>
      </c>
      <c r="B8197" s="46">
        <v>45792</v>
      </c>
      <c r="C8197" s="8" t="s">
        <v>13</v>
      </c>
      <c r="D8197" s="8" t="s">
        <v>90</v>
      </c>
      <c r="E8197" s="8" t="s">
        <v>90</v>
      </c>
      <c r="F8197" s="9">
        <f t="shared" si="324"/>
        <v>-28700000</v>
      </c>
      <c r="G8197" s="9">
        <v>-287</v>
      </c>
      <c r="H8197" s="10">
        <v>-31123715</v>
      </c>
      <c r="I8197" s="11">
        <f t="shared" si="321"/>
        <v>3990659841.7506194</v>
      </c>
      <c r="J8197" s="11">
        <f t="shared" si="322"/>
        <v>38903</v>
      </c>
      <c r="K8197" s="11">
        <f t="shared" si="323"/>
        <v>102579.74556591059</v>
      </c>
      <c r="L8197" s="12">
        <f t="shared" si="325"/>
        <v>1683328.0225836597</v>
      </c>
      <c r="M8197" s="11">
        <f>COUNTIF(E$2:$E8197,E8197)</f>
        <v>1129</v>
      </c>
      <c r="N8197" s="13"/>
      <c r="O8197" t="str">
        <f t="shared" si="320"/>
        <v/>
      </c>
    </row>
    <row r="8198" spans="1:15" hidden="1">
      <c r="A8198" s="41" t="s">
        <v>99</v>
      </c>
      <c r="B8198" s="46">
        <v>45792</v>
      </c>
      <c r="C8198" s="8" t="s">
        <v>13</v>
      </c>
      <c r="D8198" s="8" t="s">
        <v>90</v>
      </c>
      <c r="E8198" s="8" t="s">
        <v>90</v>
      </c>
      <c r="F8198" s="9">
        <f t="shared" si="324"/>
        <v>-4600000</v>
      </c>
      <c r="G8198" s="9">
        <v>-46</v>
      </c>
      <c r="H8198" s="10">
        <v>-4988470</v>
      </c>
      <c r="I8198" s="11">
        <f t="shared" si="321"/>
        <v>3985941173.4545875</v>
      </c>
      <c r="J8198" s="11">
        <f t="shared" si="322"/>
        <v>38857</v>
      </c>
      <c r="K8198" s="11">
        <f t="shared" si="323"/>
        <v>102579.74556591059</v>
      </c>
      <c r="L8198" s="12">
        <f t="shared" si="325"/>
        <v>269801.70396811329</v>
      </c>
      <c r="M8198" s="11">
        <f>COUNTIF(E$2:$E8198,E8198)</f>
        <v>1130</v>
      </c>
      <c r="N8198" s="13"/>
      <c r="O8198" t="str">
        <f t="shared" si="320"/>
        <v/>
      </c>
    </row>
    <row r="8199" spans="1:15" hidden="1">
      <c r="A8199" s="41" t="s">
        <v>99</v>
      </c>
      <c r="B8199" s="46">
        <v>45792</v>
      </c>
      <c r="C8199" s="8" t="s">
        <v>13</v>
      </c>
      <c r="D8199" s="8" t="s">
        <v>90</v>
      </c>
      <c r="E8199" s="8" t="s">
        <v>90</v>
      </c>
      <c r="F8199" s="9">
        <f t="shared" si="324"/>
        <v>-3600000</v>
      </c>
      <c r="G8199" s="9">
        <v>-36</v>
      </c>
      <c r="H8199" s="10">
        <v>-3904020</v>
      </c>
      <c r="I8199" s="11">
        <f t="shared" si="321"/>
        <v>3982248302.6142149</v>
      </c>
      <c r="J8199" s="11">
        <f t="shared" si="322"/>
        <v>38821</v>
      </c>
      <c r="K8199" s="11">
        <f t="shared" si="323"/>
        <v>102579.74556591059</v>
      </c>
      <c r="L8199" s="12">
        <f t="shared" si="325"/>
        <v>211149.15962721873</v>
      </c>
      <c r="M8199" s="11">
        <f>COUNTIF(E$2:$E8199,E8199)</f>
        <v>1131</v>
      </c>
      <c r="N8199" s="13"/>
      <c r="O8199" t="str">
        <f t="shared" si="320"/>
        <v/>
      </c>
    </row>
    <row r="8200" spans="1:15" hidden="1">
      <c r="A8200" s="41" t="s">
        <v>99</v>
      </c>
      <c r="B8200" s="46">
        <v>45792</v>
      </c>
      <c r="C8200" s="8" t="s">
        <v>13</v>
      </c>
      <c r="D8200" s="8" t="s">
        <v>90</v>
      </c>
      <c r="E8200" s="8" t="s">
        <v>90</v>
      </c>
      <c r="F8200" s="9">
        <f t="shared" si="324"/>
        <v>-23000000</v>
      </c>
      <c r="G8200" s="9">
        <v>-230</v>
      </c>
      <c r="H8200" s="10">
        <v>-24942350</v>
      </c>
      <c r="I8200" s="11">
        <f t="shared" si="321"/>
        <v>3958654961.1340556</v>
      </c>
      <c r="J8200" s="11">
        <f t="shared" si="322"/>
        <v>38591</v>
      </c>
      <c r="K8200" s="11">
        <f t="shared" si="323"/>
        <v>102579.74556591059</v>
      </c>
      <c r="L8200" s="12">
        <f t="shared" si="325"/>
        <v>1349008.5198405646</v>
      </c>
      <c r="M8200" s="11">
        <f>COUNTIF(E$2:$E8200,E8200)</f>
        <v>1132</v>
      </c>
      <c r="N8200" s="13"/>
      <c r="O8200" t="str">
        <f t="shared" si="320"/>
        <v/>
      </c>
    </row>
    <row r="8201" spans="1:15" hidden="1">
      <c r="A8201" s="41" t="s">
        <v>99</v>
      </c>
      <c r="B8201" s="46">
        <v>45792</v>
      </c>
      <c r="C8201" s="8" t="s">
        <v>13</v>
      </c>
      <c r="D8201" s="8" t="s">
        <v>90</v>
      </c>
      <c r="E8201" s="8" t="s">
        <v>90</v>
      </c>
      <c r="F8201" s="9">
        <f t="shared" si="324"/>
        <v>-147400000</v>
      </c>
      <c r="G8201" s="9">
        <v>-1474</v>
      </c>
      <c r="H8201" s="10">
        <v>-159847930</v>
      </c>
      <c r="I8201" s="11">
        <f t="shared" si="321"/>
        <v>3807452416.1699033</v>
      </c>
      <c r="J8201" s="11">
        <f t="shared" si="322"/>
        <v>37117</v>
      </c>
      <c r="K8201" s="11">
        <f t="shared" si="323"/>
        <v>102579.74556591059</v>
      </c>
      <c r="L8201" s="12">
        <f t="shared" si="325"/>
        <v>8645385.0358477831</v>
      </c>
      <c r="M8201" s="11">
        <f>COUNTIF(E$2:$E8201,E8201)</f>
        <v>1133</v>
      </c>
      <c r="N8201" s="13"/>
      <c r="O8201" t="str">
        <f t="shared" si="320"/>
        <v/>
      </c>
    </row>
    <row r="8202" spans="1:15" hidden="1">
      <c r="A8202" s="41" t="s">
        <v>99</v>
      </c>
      <c r="B8202" s="46">
        <v>45792</v>
      </c>
      <c r="C8202" s="8" t="s">
        <v>13</v>
      </c>
      <c r="D8202" s="8" t="s">
        <v>90</v>
      </c>
      <c r="E8202" s="8" t="s">
        <v>90</v>
      </c>
      <c r="F8202" s="9">
        <f t="shared" si="324"/>
        <v>-38800000</v>
      </c>
      <c r="G8202" s="9">
        <v>-388</v>
      </c>
      <c r="H8202" s="10">
        <v>-42076660</v>
      </c>
      <c r="I8202" s="11">
        <f t="shared" si="321"/>
        <v>3767651474.8903298</v>
      </c>
      <c r="J8202" s="11">
        <f t="shared" si="322"/>
        <v>36729</v>
      </c>
      <c r="K8202" s="11">
        <f t="shared" si="323"/>
        <v>102579.74556591059</v>
      </c>
      <c r="L8202" s="12">
        <f t="shared" si="325"/>
        <v>2275718.7204266936</v>
      </c>
      <c r="M8202" s="11">
        <f>COUNTIF(E$2:$E8202,E8202)</f>
        <v>1134</v>
      </c>
      <c r="N8202" s="13"/>
      <c r="O8202" t="str">
        <f t="shared" si="320"/>
        <v/>
      </c>
    </row>
    <row r="8203" spans="1:15" hidden="1">
      <c r="A8203" s="41" t="s">
        <v>99</v>
      </c>
      <c r="B8203" s="46">
        <v>45792</v>
      </c>
      <c r="C8203" s="8" t="s">
        <v>13</v>
      </c>
      <c r="D8203" s="8" t="s">
        <v>90</v>
      </c>
      <c r="E8203" s="8" t="s">
        <v>90</v>
      </c>
      <c r="F8203" s="9">
        <f t="shared" si="324"/>
        <v>-900000</v>
      </c>
      <c r="G8203" s="9">
        <v>-9</v>
      </c>
      <c r="H8203" s="10">
        <v>-976005</v>
      </c>
      <c r="I8203" s="11">
        <f t="shared" si="321"/>
        <v>3766728257.1802368</v>
      </c>
      <c r="J8203" s="11">
        <f t="shared" si="322"/>
        <v>36720</v>
      </c>
      <c r="K8203" s="11">
        <f t="shared" si="323"/>
        <v>102579.74556591059</v>
      </c>
      <c r="L8203" s="12">
        <f t="shared" si="325"/>
        <v>52787.289906804683</v>
      </c>
      <c r="M8203" s="11">
        <f>COUNTIF(E$2:$E8203,E8203)</f>
        <v>1135</v>
      </c>
      <c r="N8203" s="13"/>
      <c r="O8203" t="str">
        <f t="shared" si="320"/>
        <v/>
      </c>
    </row>
    <row r="8204" spans="1:15" hidden="1">
      <c r="A8204" s="41" t="s">
        <v>99</v>
      </c>
      <c r="B8204" s="46">
        <v>45792</v>
      </c>
      <c r="C8204" s="8" t="s">
        <v>13</v>
      </c>
      <c r="D8204" s="8" t="s">
        <v>90</v>
      </c>
      <c r="E8204" s="8" t="s">
        <v>90</v>
      </c>
      <c r="F8204" s="9">
        <f t="shared" si="324"/>
        <v>-1800000</v>
      </c>
      <c r="G8204" s="9">
        <v>-18</v>
      </c>
      <c r="H8204" s="10">
        <v>-1952010</v>
      </c>
      <c r="I8204" s="11">
        <f t="shared" si="321"/>
        <v>3764881821.7600503</v>
      </c>
      <c r="J8204" s="11">
        <f t="shared" si="322"/>
        <v>36702</v>
      </c>
      <c r="K8204" s="11">
        <f t="shared" si="323"/>
        <v>102579.74556591059</v>
      </c>
      <c r="L8204" s="12">
        <f t="shared" si="325"/>
        <v>105574.57981360937</v>
      </c>
      <c r="M8204" s="11">
        <f>COUNTIF(E$2:$E8204,E8204)</f>
        <v>1136</v>
      </c>
      <c r="N8204" s="13"/>
      <c r="O8204" t="str">
        <f t="shared" si="320"/>
        <v/>
      </c>
    </row>
    <row r="8205" spans="1:15" hidden="1">
      <c r="A8205" s="41" t="s">
        <v>99</v>
      </c>
      <c r="B8205" s="46">
        <v>45792</v>
      </c>
      <c r="C8205" s="8" t="s">
        <v>13</v>
      </c>
      <c r="D8205" s="8" t="s">
        <v>90</v>
      </c>
      <c r="E8205" s="8" t="s">
        <v>90</v>
      </c>
      <c r="F8205" s="9">
        <f t="shared" si="324"/>
        <v>-900000</v>
      </c>
      <c r="G8205" s="9">
        <v>-9</v>
      </c>
      <c r="H8205" s="10">
        <v>-976005</v>
      </c>
      <c r="I8205" s="11">
        <f t="shared" si="321"/>
        <v>3763958604.0499573</v>
      </c>
      <c r="J8205" s="11">
        <f t="shared" si="322"/>
        <v>36693</v>
      </c>
      <c r="K8205" s="11">
        <f t="shared" si="323"/>
        <v>102579.74556591059</v>
      </c>
      <c r="L8205" s="12">
        <f t="shared" si="325"/>
        <v>52787.289906804683</v>
      </c>
      <c r="M8205" s="11">
        <f>COUNTIF(E$2:$E8205,E8205)</f>
        <v>1137</v>
      </c>
      <c r="N8205" s="13"/>
      <c r="O8205" t="str">
        <f t="shared" si="320"/>
        <v/>
      </c>
    </row>
    <row r="8206" spans="1:15" hidden="1">
      <c r="A8206" s="41" t="s">
        <v>99</v>
      </c>
      <c r="B8206" s="46">
        <v>45792</v>
      </c>
      <c r="C8206" s="8" t="s">
        <v>13</v>
      </c>
      <c r="D8206" s="8" t="s">
        <v>90</v>
      </c>
      <c r="E8206" s="8" t="s">
        <v>90</v>
      </c>
      <c r="F8206" s="9">
        <f t="shared" si="324"/>
        <v>-1800000</v>
      </c>
      <c r="G8206" s="9">
        <v>-18</v>
      </c>
      <c r="H8206" s="10">
        <v>-1952010</v>
      </c>
      <c r="I8206" s="11">
        <f t="shared" si="321"/>
        <v>3762112168.6297708</v>
      </c>
      <c r="J8206" s="11">
        <f t="shared" si="322"/>
        <v>36675</v>
      </c>
      <c r="K8206" s="11">
        <f t="shared" si="323"/>
        <v>102579.74556591059</v>
      </c>
      <c r="L8206" s="12">
        <f t="shared" si="325"/>
        <v>105574.57981360937</v>
      </c>
      <c r="M8206" s="11">
        <f>COUNTIF(E$2:$E8206,E8206)</f>
        <v>1138</v>
      </c>
      <c r="N8206" s="13"/>
      <c r="O8206" t="str">
        <f t="shared" si="320"/>
        <v/>
      </c>
    </row>
    <row r="8207" spans="1:15" hidden="1">
      <c r="A8207" s="41" t="s">
        <v>99</v>
      </c>
      <c r="B8207" s="46">
        <v>45792</v>
      </c>
      <c r="C8207" s="8" t="s">
        <v>13</v>
      </c>
      <c r="D8207" s="8" t="s">
        <v>90</v>
      </c>
      <c r="E8207" s="8" t="s">
        <v>90</v>
      </c>
      <c r="F8207" s="9">
        <f t="shared" si="324"/>
        <v>-1000000</v>
      </c>
      <c r="G8207" s="9">
        <v>-10</v>
      </c>
      <c r="H8207" s="10">
        <v>-1084450</v>
      </c>
      <c r="I8207" s="11">
        <f t="shared" si="321"/>
        <v>3761086371.1741118</v>
      </c>
      <c r="J8207" s="11">
        <f t="shared" si="322"/>
        <v>36665</v>
      </c>
      <c r="K8207" s="11">
        <f t="shared" si="323"/>
        <v>102579.74556591059</v>
      </c>
      <c r="L8207" s="12">
        <f t="shared" si="325"/>
        <v>58652.544340894092</v>
      </c>
      <c r="M8207" s="11">
        <f>COUNTIF(E$2:$E8207,E8207)</f>
        <v>1139</v>
      </c>
      <c r="N8207" s="13"/>
      <c r="O8207" t="str">
        <f t="shared" si="320"/>
        <v/>
      </c>
    </row>
    <row r="8208" spans="1:15" hidden="1">
      <c r="A8208" s="41" t="s">
        <v>99</v>
      </c>
      <c r="B8208" s="46">
        <v>45792</v>
      </c>
      <c r="C8208" s="8" t="s">
        <v>13</v>
      </c>
      <c r="D8208" s="8" t="s">
        <v>90</v>
      </c>
      <c r="E8208" s="8" t="s">
        <v>90</v>
      </c>
      <c r="F8208" s="9">
        <f t="shared" si="324"/>
        <v>-46000000</v>
      </c>
      <c r="G8208" s="9">
        <v>-460</v>
      </c>
      <c r="H8208" s="10">
        <v>-49884700</v>
      </c>
      <c r="I8208" s="11">
        <f t="shared" si="321"/>
        <v>3713899688.2137928</v>
      </c>
      <c r="J8208" s="11">
        <f t="shared" si="322"/>
        <v>36205</v>
      </c>
      <c r="K8208" s="11">
        <f t="shared" si="323"/>
        <v>102579.74556591059</v>
      </c>
      <c r="L8208" s="12">
        <f t="shared" si="325"/>
        <v>2698017.0396811292</v>
      </c>
      <c r="M8208" s="11">
        <f>COUNTIF(E$2:$E8208,E8208)</f>
        <v>1140</v>
      </c>
      <c r="N8208" s="13"/>
      <c r="O8208" t="str">
        <f t="shared" ref="O8208:O8271" si="326">IF(M8208=_xlfn.MAXIFS(M:M,D:D,D8208),"X","")</f>
        <v/>
      </c>
    </row>
    <row r="8209" spans="1:15" hidden="1">
      <c r="A8209" s="41" t="s">
        <v>99</v>
      </c>
      <c r="B8209" s="46">
        <v>45792</v>
      </c>
      <c r="C8209" s="8" t="s">
        <v>13</v>
      </c>
      <c r="D8209" s="8" t="s">
        <v>90</v>
      </c>
      <c r="E8209" s="8" t="s">
        <v>90</v>
      </c>
      <c r="F8209" s="9">
        <f t="shared" si="324"/>
        <v>-46000000</v>
      </c>
      <c r="G8209" s="9">
        <v>-460</v>
      </c>
      <c r="H8209" s="10">
        <v>-49884700</v>
      </c>
      <c r="I8209" s="11">
        <f t="shared" si="321"/>
        <v>3666713005.2534738</v>
      </c>
      <c r="J8209" s="11">
        <f t="shared" si="322"/>
        <v>35745</v>
      </c>
      <c r="K8209" s="11">
        <f t="shared" si="323"/>
        <v>102579.74556591059</v>
      </c>
      <c r="L8209" s="12">
        <f t="shared" si="325"/>
        <v>2698017.0396811292</v>
      </c>
      <c r="M8209" s="11">
        <f>COUNTIF(E$2:$E8209,E8209)</f>
        <v>1141</v>
      </c>
      <c r="N8209" s="13"/>
      <c r="O8209" t="str">
        <f t="shared" si="326"/>
        <v/>
      </c>
    </row>
    <row r="8210" spans="1:15" hidden="1">
      <c r="A8210" s="41" t="s">
        <v>99</v>
      </c>
      <c r="B8210" s="46">
        <v>45792</v>
      </c>
      <c r="C8210" s="8" t="s">
        <v>13</v>
      </c>
      <c r="D8210" s="8" t="s">
        <v>90</v>
      </c>
      <c r="E8210" s="8" t="s">
        <v>90</v>
      </c>
      <c r="F8210" s="9">
        <f t="shared" si="324"/>
        <v>-18300000</v>
      </c>
      <c r="G8210" s="9">
        <v>-183</v>
      </c>
      <c r="H8210" s="10">
        <v>-19845435</v>
      </c>
      <c r="I8210" s="11">
        <f t="shared" si="321"/>
        <v>3647940911.8149123</v>
      </c>
      <c r="J8210" s="11">
        <f t="shared" si="322"/>
        <v>35562</v>
      </c>
      <c r="K8210" s="11">
        <f t="shared" si="323"/>
        <v>102579.74556591059</v>
      </c>
      <c r="L8210" s="12">
        <f t="shared" si="325"/>
        <v>1073341.561438363</v>
      </c>
      <c r="M8210" s="11">
        <f>COUNTIF(E$2:$E8210,E8210)</f>
        <v>1142</v>
      </c>
      <c r="N8210" s="13"/>
      <c r="O8210" t="str">
        <f t="shared" si="326"/>
        <v/>
      </c>
    </row>
    <row r="8211" spans="1:15" hidden="1">
      <c r="A8211" s="41" t="s">
        <v>99</v>
      </c>
      <c r="B8211" s="46">
        <v>45792</v>
      </c>
      <c r="C8211" s="8" t="s">
        <v>13</v>
      </c>
      <c r="D8211" s="8" t="s">
        <v>90</v>
      </c>
      <c r="E8211" s="8" t="s">
        <v>90</v>
      </c>
      <c r="F8211" s="9">
        <f t="shared" si="324"/>
        <v>15000000000</v>
      </c>
      <c r="G8211" s="9">
        <v>150000</v>
      </c>
      <c r="H8211" s="10">
        <v>15140100000</v>
      </c>
      <c r="I8211" s="11">
        <f t="shared" si="321"/>
        <v>18788040911.814911</v>
      </c>
      <c r="J8211" s="11">
        <f t="shared" si="322"/>
        <v>185562</v>
      </c>
      <c r="K8211" s="11">
        <f t="shared" si="323"/>
        <v>101249.39864743272</v>
      </c>
      <c r="L8211" s="12">
        <f t="shared" si="325"/>
        <v>0</v>
      </c>
      <c r="M8211" s="11">
        <f>COUNTIF(E$2:$E8211,E8211)</f>
        <v>1143</v>
      </c>
      <c r="N8211" s="13"/>
      <c r="O8211" t="str">
        <f t="shared" si="326"/>
        <v/>
      </c>
    </row>
    <row r="8212" spans="1:15" hidden="1">
      <c r="A8212" s="41" t="s">
        <v>99</v>
      </c>
      <c r="B8212" s="46">
        <v>45793</v>
      </c>
      <c r="C8212" s="8" t="s">
        <v>13</v>
      </c>
      <c r="D8212" s="8" t="s">
        <v>15</v>
      </c>
      <c r="E8212" s="8" t="s">
        <v>15</v>
      </c>
      <c r="F8212" s="9">
        <f t="shared" si="324"/>
        <v>49700000</v>
      </c>
      <c r="G8212" s="9">
        <v>497</v>
      </c>
      <c r="H8212" s="10">
        <v>54217233</v>
      </c>
      <c r="I8212" s="11">
        <f t="shared" si="321"/>
        <v>19626553787.739105</v>
      </c>
      <c r="J8212" s="11">
        <f t="shared" si="322"/>
        <v>182643</v>
      </c>
      <c r="K8212" s="11">
        <f t="shared" si="323"/>
        <v>107458.56007478581</v>
      </c>
      <c r="L8212" s="12">
        <f t="shared" si="325"/>
        <v>0</v>
      </c>
      <c r="M8212" s="11">
        <f>COUNTIF(E$2:$E8212,E8212)</f>
        <v>3106</v>
      </c>
      <c r="N8212" s="13"/>
      <c r="O8212" t="str">
        <f t="shared" si="326"/>
        <v/>
      </c>
    </row>
    <row r="8213" spans="1:15" hidden="1">
      <c r="A8213" s="41" t="s">
        <v>99</v>
      </c>
      <c r="B8213" s="46">
        <v>45793</v>
      </c>
      <c r="C8213" s="8" t="s">
        <v>13</v>
      </c>
      <c r="D8213" s="8" t="s">
        <v>15</v>
      </c>
      <c r="E8213" s="8" t="s">
        <v>15</v>
      </c>
      <c r="F8213" s="9">
        <f t="shared" si="324"/>
        <v>900000</v>
      </c>
      <c r="G8213" s="9">
        <v>9</v>
      </c>
      <c r="H8213" s="10">
        <v>981801</v>
      </c>
      <c r="I8213" s="11">
        <f t="shared" si="321"/>
        <v>19627535588.739105</v>
      </c>
      <c r="J8213" s="11">
        <f t="shared" si="322"/>
        <v>182652</v>
      </c>
      <c r="K8213" s="11">
        <f t="shared" si="323"/>
        <v>107458.64041313046</v>
      </c>
      <c r="L8213" s="12">
        <f t="shared" si="325"/>
        <v>0</v>
      </c>
      <c r="M8213" s="11">
        <f>COUNTIF(E$2:$E8213,E8213)</f>
        <v>3107</v>
      </c>
      <c r="N8213" s="13"/>
      <c r="O8213" t="str">
        <f t="shared" si="326"/>
        <v/>
      </c>
    </row>
    <row r="8214" spans="1:15" hidden="1">
      <c r="A8214" s="41" t="s">
        <v>99</v>
      </c>
      <c r="B8214" s="46">
        <v>45793</v>
      </c>
      <c r="C8214" s="8" t="s">
        <v>13</v>
      </c>
      <c r="D8214" s="8" t="s">
        <v>15</v>
      </c>
      <c r="E8214" s="8" t="s">
        <v>15</v>
      </c>
      <c r="F8214" s="9">
        <f t="shared" si="324"/>
        <v>30600000</v>
      </c>
      <c r="G8214" s="9">
        <v>306</v>
      </c>
      <c r="H8214" s="10">
        <v>33381234</v>
      </c>
      <c r="I8214" s="11">
        <f t="shared" si="321"/>
        <v>19660916822.739105</v>
      </c>
      <c r="J8214" s="11">
        <f t="shared" si="322"/>
        <v>182958</v>
      </c>
      <c r="K8214" s="11">
        <f t="shared" si="323"/>
        <v>107461.36721400051</v>
      </c>
      <c r="L8214" s="12">
        <f t="shared" si="325"/>
        <v>0</v>
      </c>
      <c r="M8214" s="11">
        <f>COUNTIF(E$2:$E8214,E8214)</f>
        <v>3108</v>
      </c>
      <c r="N8214" s="13"/>
      <c r="O8214" t="str">
        <f t="shared" si="326"/>
        <v/>
      </c>
    </row>
    <row r="8215" spans="1:15" hidden="1">
      <c r="A8215" s="41" t="s">
        <v>99</v>
      </c>
      <c r="B8215" s="46">
        <v>45793</v>
      </c>
      <c r="C8215" s="8" t="s">
        <v>13</v>
      </c>
      <c r="D8215" s="8" t="s">
        <v>15</v>
      </c>
      <c r="E8215" s="8" t="s">
        <v>15</v>
      </c>
      <c r="F8215" s="9">
        <f t="shared" si="324"/>
        <v>18500000</v>
      </c>
      <c r="G8215" s="9">
        <v>185</v>
      </c>
      <c r="H8215" s="10">
        <v>20181465</v>
      </c>
      <c r="I8215" s="11">
        <f t="shared" si="321"/>
        <v>19681098287.739105</v>
      </c>
      <c r="J8215" s="11">
        <f t="shared" si="322"/>
        <v>183143</v>
      </c>
      <c r="K8215" s="11">
        <f t="shared" si="323"/>
        <v>107463.01135036067</v>
      </c>
      <c r="L8215" s="12">
        <f t="shared" si="325"/>
        <v>0</v>
      </c>
      <c r="M8215" s="11">
        <f>COUNTIF(E$2:$E8215,E8215)</f>
        <v>3109</v>
      </c>
      <c r="N8215" s="13"/>
      <c r="O8215" t="str">
        <f t="shared" si="326"/>
        <v/>
      </c>
    </row>
    <row r="8216" spans="1:15" hidden="1">
      <c r="A8216" s="41" t="s">
        <v>99</v>
      </c>
      <c r="B8216" s="46">
        <v>45793</v>
      </c>
      <c r="C8216" s="8" t="s">
        <v>13</v>
      </c>
      <c r="D8216" s="8" t="s">
        <v>15</v>
      </c>
      <c r="E8216" s="8" t="s">
        <v>15</v>
      </c>
      <c r="F8216" s="9">
        <f t="shared" si="324"/>
        <v>95300000</v>
      </c>
      <c r="G8216" s="9">
        <v>953</v>
      </c>
      <c r="H8216" s="10">
        <v>103961817</v>
      </c>
      <c r="I8216" s="11">
        <f t="shared" si="321"/>
        <v>19785060104.739105</v>
      </c>
      <c r="J8216" s="11">
        <f t="shared" si="322"/>
        <v>184096</v>
      </c>
      <c r="K8216" s="11">
        <f t="shared" si="323"/>
        <v>107471.42851957188</v>
      </c>
      <c r="L8216" s="12">
        <f t="shared" si="325"/>
        <v>0</v>
      </c>
      <c r="M8216" s="11">
        <f>COUNTIF(E$2:$E8216,E8216)</f>
        <v>3110</v>
      </c>
      <c r="N8216" s="13"/>
      <c r="O8216" t="str">
        <f t="shared" si="326"/>
        <v/>
      </c>
    </row>
    <row r="8217" spans="1:15" hidden="1">
      <c r="A8217" s="41" t="s">
        <v>99</v>
      </c>
      <c r="B8217" s="46">
        <v>45793</v>
      </c>
      <c r="C8217" s="8" t="s">
        <v>13</v>
      </c>
      <c r="D8217" s="8" t="s">
        <v>15</v>
      </c>
      <c r="E8217" s="8" t="s">
        <v>15</v>
      </c>
      <c r="F8217" s="9">
        <f t="shared" si="324"/>
        <v>27800000</v>
      </c>
      <c r="G8217" s="9">
        <v>278</v>
      </c>
      <c r="H8217" s="10">
        <v>30326742</v>
      </c>
      <c r="I8217" s="11">
        <f t="shared" si="321"/>
        <v>19815386846.739105</v>
      </c>
      <c r="J8217" s="11">
        <f t="shared" si="322"/>
        <v>184374</v>
      </c>
      <c r="K8217" s="11">
        <f t="shared" si="323"/>
        <v>107473.86750159516</v>
      </c>
      <c r="L8217" s="12">
        <f t="shared" si="325"/>
        <v>0</v>
      </c>
      <c r="M8217" s="11">
        <f>COUNTIF(E$2:$E8217,E8217)</f>
        <v>3111</v>
      </c>
      <c r="N8217" s="13"/>
      <c r="O8217" t="str">
        <f t="shared" si="326"/>
        <v/>
      </c>
    </row>
    <row r="8218" spans="1:15" hidden="1">
      <c r="A8218" s="41" t="s">
        <v>99</v>
      </c>
      <c r="B8218" s="46">
        <v>45793</v>
      </c>
      <c r="C8218" s="8" t="s">
        <v>13</v>
      </c>
      <c r="D8218" s="8" t="s">
        <v>15</v>
      </c>
      <c r="E8218" s="8" t="s">
        <v>15</v>
      </c>
      <c r="F8218" s="9">
        <f t="shared" si="324"/>
        <v>46400000</v>
      </c>
      <c r="G8218" s="9">
        <v>464</v>
      </c>
      <c r="H8218" s="10">
        <v>50617296</v>
      </c>
      <c r="I8218" s="11">
        <f t="shared" si="321"/>
        <v>19866004142.739105</v>
      </c>
      <c r="J8218" s="11">
        <f t="shared" si="322"/>
        <v>184838</v>
      </c>
      <c r="K8218" s="11">
        <f t="shared" si="323"/>
        <v>107477.92197891725</v>
      </c>
      <c r="L8218" s="12">
        <f t="shared" si="325"/>
        <v>0</v>
      </c>
      <c r="M8218" s="11">
        <f>COUNTIF(E$2:$E8218,E8218)</f>
        <v>3112</v>
      </c>
      <c r="N8218" s="13"/>
      <c r="O8218" t="str">
        <f t="shared" si="326"/>
        <v/>
      </c>
    </row>
    <row r="8219" spans="1:15" hidden="1">
      <c r="A8219" s="41" t="s">
        <v>99</v>
      </c>
      <c r="B8219" s="46">
        <v>45793</v>
      </c>
      <c r="C8219" s="8" t="s">
        <v>13</v>
      </c>
      <c r="D8219" s="8" t="s">
        <v>15</v>
      </c>
      <c r="E8219" s="8" t="s">
        <v>15</v>
      </c>
      <c r="F8219" s="9">
        <f t="shared" si="324"/>
        <v>5400000</v>
      </c>
      <c r="G8219" s="9">
        <v>54</v>
      </c>
      <c r="H8219" s="10">
        <v>5923854</v>
      </c>
      <c r="I8219" s="11">
        <f t="shared" si="321"/>
        <v>19871927996.739105</v>
      </c>
      <c r="J8219" s="11">
        <f t="shared" si="322"/>
        <v>184892</v>
      </c>
      <c r="K8219" s="11">
        <f t="shared" si="323"/>
        <v>107478.57125640431</v>
      </c>
      <c r="L8219" s="12">
        <f t="shared" si="325"/>
        <v>0</v>
      </c>
      <c r="M8219" s="11">
        <f>COUNTIF(E$2:$E8219,E8219)</f>
        <v>3113</v>
      </c>
      <c r="N8219" s="13"/>
      <c r="O8219" t="str">
        <f t="shared" si="326"/>
        <v/>
      </c>
    </row>
    <row r="8220" spans="1:15" hidden="1">
      <c r="A8220" s="41" t="s">
        <v>99</v>
      </c>
      <c r="B8220" s="46">
        <v>45793</v>
      </c>
      <c r="C8220" s="8" t="s">
        <v>13</v>
      </c>
      <c r="D8220" s="8" t="s">
        <v>15</v>
      </c>
      <c r="E8220" s="8" t="s">
        <v>15</v>
      </c>
      <c r="F8220" s="9">
        <f t="shared" si="324"/>
        <v>472300000</v>
      </c>
      <c r="G8220" s="9">
        <v>4723</v>
      </c>
      <c r="H8220" s="10">
        <v>518117823</v>
      </c>
      <c r="I8220" s="11">
        <f t="shared" si="321"/>
        <v>20390045819.739105</v>
      </c>
      <c r="J8220" s="11">
        <f t="shared" si="322"/>
        <v>189615</v>
      </c>
      <c r="K8220" s="11">
        <f t="shared" si="323"/>
        <v>107533.92832707911</v>
      </c>
      <c r="L8220" s="12">
        <f t="shared" si="325"/>
        <v>0</v>
      </c>
      <c r="M8220" s="11">
        <f>COUNTIF(E$2:$E8220,E8220)</f>
        <v>3114</v>
      </c>
      <c r="N8220" s="13"/>
      <c r="O8220" t="str">
        <f t="shared" si="326"/>
        <v/>
      </c>
    </row>
    <row r="8221" spans="1:15" hidden="1">
      <c r="A8221" s="41" t="s">
        <v>99</v>
      </c>
      <c r="B8221" s="46">
        <v>45793</v>
      </c>
      <c r="C8221" s="8" t="s">
        <v>13</v>
      </c>
      <c r="D8221" s="8" t="s">
        <v>15</v>
      </c>
      <c r="E8221" s="8" t="s">
        <v>15</v>
      </c>
      <c r="F8221" s="9">
        <f t="shared" si="324"/>
        <v>5500000</v>
      </c>
      <c r="G8221" s="9">
        <v>55</v>
      </c>
      <c r="H8221" s="10">
        <v>6000005</v>
      </c>
      <c r="I8221" s="11">
        <f t="shared" si="321"/>
        <v>20396045824.739105</v>
      </c>
      <c r="J8221" s="11">
        <f t="shared" si="322"/>
        <v>189670</v>
      </c>
      <c r="K8221" s="11">
        <f t="shared" si="323"/>
        <v>107534.37984256395</v>
      </c>
      <c r="L8221" s="12">
        <f t="shared" si="325"/>
        <v>0</v>
      </c>
      <c r="M8221" s="11">
        <f>COUNTIF(E$2:$E8221,E8221)</f>
        <v>3115</v>
      </c>
      <c r="N8221" s="13"/>
      <c r="O8221" t="str">
        <f t="shared" si="326"/>
        <v/>
      </c>
    </row>
    <row r="8222" spans="1:15" hidden="1">
      <c r="A8222" s="41" t="s">
        <v>99</v>
      </c>
      <c r="B8222" s="46">
        <v>45793</v>
      </c>
      <c r="C8222" s="8" t="s">
        <v>13</v>
      </c>
      <c r="D8222" s="8" t="s">
        <v>15</v>
      </c>
      <c r="E8222" s="8" t="s">
        <v>15</v>
      </c>
      <c r="F8222" s="9">
        <f t="shared" si="324"/>
        <v>9200000</v>
      </c>
      <c r="G8222" s="9">
        <v>92</v>
      </c>
      <c r="H8222" s="10">
        <v>10036372</v>
      </c>
      <c r="I8222" s="11">
        <f t="shared" si="321"/>
        <v>20406082196.739105</v>
      </c>
      <c r="J8222" s="11">
        <f t="shared" si="322"/>
        <v>189762</v>
      </c>
      <c r="K8222" s="11">
        <f t="shared" si="323"/>
        <v>107535.13451976216</v>
      </c>
      <c r="L8222" s="12">
        <f t="shared" si="325"/>
        <v>0</v>
      </c>
      <c r="M8222" s="11">
        <f>COUNTIF(E$2:$E8222,E8222)</f>
        <v>3116</v>
      </c>
      <c r="N8222" s="13"/>
      <c r="O8222" t="str">
        <f t="shared" si="326"/>
        <v/>
      </c>
    </row>
    <row r="8223" spans="1:15" hidden="1">
      <c r="A8223" s="41" t="s">
        <v>99</v>
      </c>
      <c r="B8223" s="46">
        <v>45793</v>
      </c>
      <c r="C8223" s="8" t="s">
        <v>13</v>
      </c>
      <c r="D8223" s="8" t="s">
        <v>15</v>
      </c>
      <c r="E8223" s="8" t="s">
        <v>15</v>
      </c>
      <c r="F8223" s="9">
        <f t="shared" si="324"/>
        <v>900000</v>
      </c>
      <c r="G8223" s="9">
        <v>9</v>
      </c>
      <c r="H8223" s="10">
        <v>981819</v>
      </c>
      <c r="I8223" s="11">
        <f t="shared" si="321"/>
        <v>20407064015.739105</v>
      </c>
      <c r="J8223" s="11">
        <f t="shared" si="322"/>
        <v>189771</v>
      </c>
      <c r="K8223" s="11">
        <f t="shared" si="323"/>
        <v>107535.20830758706</v>
      </c>
      <c r="L8223" s="12">
        <f t="shared" si="325"/>
        <v>0</v>
      </c>
      <c r="M8223" s="11">
        <f>COUNTIF(E$2:$E8223,E8223)</f>
        <v>3117</v>
      </c>
      <c r="N8223" s="13"/>
      <c r="O8223" t="str">
        <f t="shared" si="326"/>
        <v/>
      </c>
    </row>
    <row r="8224" spans="1:15" hidden="1">
      <c r="A8224" s="41" t="s">
        <v>99</v>
      </c>
      <c r="B8224" s="46">
        <v>45793</v>
      </c>
      <c r="C8224" s="8" t="s">
        <v>13</v>
      </c>
      <c r="D8224" s="8" t="s">
        <v>15</v>
      </c>
      <c r="E8224" s="8" t="s">
        <v>15</v>
      </c>
      <c r="F8224" s="9">
        <f t="shared" si="324"/>
        <v>900000</v>
      </c>
      <c r="G8224" s="9">
        <v>9</v>
      </c>
      <c r="H8224" s="10">
        <v>981819</v>
      </c>
      <c r="I8224" s="11">
        <f t="shared" si="321"/>
        <v>20408045834.739105</v>
      </c>
      <c r="J8224" s="11">
        <f t="shared" si="322"/>
        <v>189780</v>
      </c>
      <c r="K8224" s="11">
        <f t="shared" si="323"/>
        <v>107535.28208841346</v>
      </c>
      <c r="L8224" s="12">
        <f t="shared" si="325"/>
        <v>0</v>
      </c>
      <c r="M8224" s="11">
        <f>COUNTIF(E$2:$E8224,E8224)</f>
        <v>3118</v>
      </c>
      <c r="N8224" s="13"/>
      <c r="O8224" t="str">
        <f t="shared" si="326"/>
        <v/>
      </c>
    </row>
    <row r="8225" spans="1:15" hidden="1">
      <c r="A8225" s="41" t="s">
        <v>99</v>
      </c>
      <c r="B8225" s="46">
        <v>45793</v>
      </c>
      <c r="C8225" s="8" t="s">
        <v>13</v>
      </c>
      <c r="D8225" s="8" t="s">
        <v>15</v>
      </c>
      <c r="E8225" s="8" t="s">
        <v>15</v>
      </c>
      <c r="F8225" s="9">
        <f t="shared" si="324"/>
        <v>6500000</v>
      </c>
      <c r="G8225" s="9">
        <v>65</v>
      </c>
      <c r="H8225" s="10">
        <v>7090915</v>
      </c>
      <c r="I8225" s="11">
        <f t="shared" si="321"/>
        <v>20415136749.739105</v>
      </c>
      <c r="J8225" s="11">
        <f t="shared" si="322"/>
        <v>189845</v>
      </c>
      <c r="K8225" s="11">
        <f t="shared" si="323"/>
        <v>107535.81474223238</v>
      </c>
      <c r="L8225" s="12">
        <f t="shared" si="325"/>
        <v>0</v>
      </c>
      <c r="M8225" s="11">
        <f>COUNTIF(E$2:$E8225,E8225)</f>
        <v>3119</v>
      </c>
      <c r="N8225" s="13"/>
      <c r="O8225" t="str">
        <f t="shared" si="326"/>
        <v/>
      </c>
    </row>
    <row r="8226" spans="1:15" hidden="1">
      <c r="A8226" s="41" t="s">
        <v>99</v>
      </c>
      <c r="B8226" s="46">
        <v>45793</v>
      </c>
      <c r="C8226" s="8" t="s">
        <v>13</v>
      </c>
      <c r="D8226" s="8" t="s">
        <v>15</v>
      </c>
      <c r="E8226" s="8" t="s">
        <v>15</v>
      </c>
      <c r="F8226" s="9">
        <f t="shared" si="324"/>
        <v>18500000</v>
      </c>
      <c r="G8226" s="9">
        <v>185</v>
      </c>
      <c r="H8226" s="10">
        <v>20182205</v>
      </c>
      <c r="I8226" s="11">
        <f t="shared" si="321"/>
        <v>20435318954.739105</v>
      </c>
      <c r="J8226" s="11">
        <f t="shared" si="322"/>
        <v>190030</v>
      </c>
      <c r="K8226" s="11">
        <f t="shared" si="323"/>
        <v>107537.33070956747</v>
      </c>
      <c r="L8226" s="12">
        <f t="shared" si="325"/>
        <v>0</v>
      </c>
      <c r="M8226" s="11">
        <f>COUNTIF(E$2:$E8226,E8226)</f>
        <v>3120</v>
      </c>
      <c r="N8226" s="13"/>
      <c r="O8226" t="str">
        <f t="shared" si="326"/>
        <v/>
      </c>
    </row>
    <row r="8227" spans="1:15" hidden="1">
      <c r="A8227" s="41" t="s">
        <v>99</v>
      </c>
      <c r="B8227" s="46">
        <v>45793</v>
      </c>
      <c r="C8227" s="8" t="s">
        <v>13</v>
      </c>
      <c r="D8227" s="8" t="s">
        <v>14</v>
      </c>
      <c r="E8227" s="8" t="s">
        <v>14</v>
      </c>
      <c r="F8227" s="9">
        <f t="shared" si="324"/>
        <v>9400000</v>
      </c>
      <c r="G8227" s="9">
        <v>94</v>
      </c>
      <c r="H8227" s="10">
        <v>10095694</v>
      </c>
      <c r="I8227" s="11">
        <f t="shared" si="321"/>
        <v>20493422256.522617</v>
      </c>
      <c r="J8227" s="11">
        <f t="shared" si="322"/>
        <v>202998</v>
      </c>
      <c r="K8227" s="11">
        <f t="shared" si="323"/>
        <v>100953.81361650172</v>
      </c>
      <c r="L8227" s="12">
        <f t="shared" si="325"/>
        <v>0</v>
      </c>
      <c r="M8227" s="11">
        <f>COUNTIF(E$2:$E8227,E8227)</f>
        <v>1118</v>
      </c>
      <c r="N8227" s="13"/>
      <c r="O8227" t="str">
        <f t="shared" si="326"/>
        <v/>
      </c>
    </row>
    <row r="8228" spans="1:15" hidden="1">
      <c r="A8228" s="41" t="s">
        <v>99</v>
      </c>
      <c r="B8228" s="46">
        <v>45793</v>
      </c>
      <c r="C8228" s="8" t="s">
        <v>13</v>
      </c>
      <c r="D8228" s="8" t="s">
        <v>14</v>
      </c>
      <c r="E8228" s="8" t="s">
        <v>14</v>
      </c>
      <c r="F8228" s="9">
        <f t="shared" si="324"/>
        <v>9400000</v>
      </c>
      <c r="G8228" s="9">
        <v>94</v>
      </c>
      <c r="H8228" s="10">
        <v>10095694</v>
      </c>
      <c r="I8228" s="11">
        <f t="shared" si="321"/>
        <v>20503517950.522617</v>
      </c>
      <c r="J8228" s="11">
        <f t="shared" si="322"/>
        <v>203092</v>
      </c>
      <c r="K8228" s="11">
        <f t="shared" si="323"/>
        <v>100956.79766077746</v>
      </c>
      <c r="L8228" s="12">
        <f t="shared" si="325"/>
        <v>0</v>
      </c>
      <c r="M8228" s="11">
        <f>COUNTIF(E$2:$E8228,E8228)</f>
        <v>1119</v>
      </c>
      <c r="N8228" s="13"/>
      <c r="O8228" t="str">
        <f t="shared" si="326"/>
        <v/>
      </c>
    </row>
    <row r="8229" spans="1:15" hidden="1">
      <c r="A8229" s="41" t="s">
        <v>99</v>
      </c>
      <c r="B8229" s="46">
        <v>45793</v>
      </c>
      <c r="C8229" s="8" t="s">
        <v>13</v>
      </c>
      <c r="D8229" s="8" t="s">
        <v>15</v>
      </c>
      <c r="E8229" s="8" t="s">
        <v>15</v>
      </c>
      <c r="F8229" s="9">
        <f t="shared" si="324"/>
        <v>27800000</v>
      </c>
      <c r="G8229" s="9">
        <v>278</v>
      </c>
      <c r="H8229" s="10">
        <v>30495766</v>
      </c>
      <c r="I8229" s="11">
        <f t="shared" si="321"/>
        <v>20465814720.739105</v>
      </c>
      <c r="J8229" s="11">
        <f t="shared" si="322"/>
        <v>190308</v>
      </c>
      <c r="K8229" s="11">
        <f t="shared" si="323"/>
        <v>107540.4855326056</v>
      </c>
      <c r="L8229" s="12">
        <f t="shared" si="325"/>
        <v>0</v>
      </c>
      <c r="M8229" s="11">
        <f>COUNTIF(E$2:$E8229,E8229)</f>
        <v>3121</v>
      </c>
      <c r="N8229" s="13"/>
      <c r="O8229" t="str">
        <f t="shared" si="326"/>
        <v/>
      </c>
    </row>
    <row r="8230" spans="1:15" hidden="1">
      <c r="A8230" s="41" t="s">
        <v>99</v>
      </c>
      <c r="B8230" s="46">
        <v>45793</v>
      </c>
      <c r="C8230" s="8" t="s">
        <v>13</v>
      </c>
      <c r="D8230" s="8" t="s">
        <v>15</v>
      </c>
      <c r="E8230" s="8" t="s">
        <v>15</v>
      </c>
      <c r="F8230" s="9">
        <f t="shared" si="324"/>
        <v>900000</v>
      </c>
      <c r="G8230" s="9">
        <v>9</v>
      </c>
      <c r="H8230" s="10">
        <v>980406</v>
      </c>
      <c r="I8230" s="11">
        <f t="shared" si="321"/>
        <v>20466795126.739105</v>
      </c>
      <c r="J8230" s="11">
        <f t="shared" si="322"/>
        <v>190317</v>
      </c>
      <c r="K8230" s="11">
        <f t="shared" si="323"/>
        <v>107540.55143123896</v>
      </c>
      <c r="L8230" s="12">
        <f t="shared" si="325"/>
        <v>0</v>
      </c>
      <c r="M8230" s="11">
        <f>COUNTIF(E$2:$E8230,E8230)</f>
        <v>3122</v>
      </c>
      <c r="N8230" s="13"/>
      <c r="O8230" t="str">
        <f t="shared" si="326"/>
        <v/>
      </c>
    </row>
    <row r="8231" spans="1:15" hidden="1">
      <c r="A8231" s="41" t="s">
        <v>99</v>
      </c>
      <c r="B8231" s="46">
        <v>45793</v>
      </c>
      <c r="C8231" s="8" t="s">
        <v>13</v>
      </c>
      <c r="D8231" s="8" t="s">
        <v>90</v>
      </c>
      <c r="E8231" s="8" t="s">
        <v>90</v>
      </c>
      <c r="F8231" s="9">
        <f t="shared" si="324"/>
        <v>-4600000</v>
      </c>
      <c r="G8231" s="9">
        <v>-46</v>
      </c>
      <c r="H8231" s="10">
        <v>-4991552</v>
      </c>
      <c r="I8231" s="11">
        <f t="shared" ref="I8231:I8294" si="327">IF(H8231&gt;=0,IF(M8231=1,H8231,SUMIFS(I:I,E:E,E8231,M:M,M8231-1)+H8231),SUMIFS(I:I,E:E,E8231,M:M,M8231-1)+K8231*G8231)</f>
        <v>18783383439.477127</v>
      </c>
      <c r="J8231" s="11">
        <f t="shared" ref="J8231:J8294" si="328">IF(M8231=1,G8231,SUMIFS($J:$J,$E:$E,E8231,$M:$M,M8231-1)+G8231)</f>
        <v>185516</v>
      </c>
      <c r="K8231" s="11">
        <f t="shared" ref="K8231:K8294" si="329">IF(H8231&gt;=0,I8231/J8231,SUMIFS($K:$K,$E:$E,E8231,$M:$M,M8231-1))</f>
        <v>101249.39864743272</v>
      </c>
      <c r="L8231" s="12">
        <f t="shared" si="325"/>
        <v>334079.6622180948</v>
      </c>
      <c r="M8231" s="11">
        <f>COUNTIF(E$2:$E8231,E8231)</f>
        <v>1144</v>
      </c>
      <c r="N8231" s="13"/>
      <c r="O8231" t="str">
        <f t="shared" si="326"/>
        <v/>
      </c>
    </row>
    <row r="8232" spans="1:15" hidden="1">
      <c r="A8232" s="41" t="s">
        <v>99</v>
      </c>
      <c r="B8232" s="46">
        <v>45793</v>
      </c>
      <c r="C8232" s="8" t="s">
        <v>13</v>
      </c>
      <c r="D8232" s="8" t="s">
        <v>90</v>
      </c>
      <c r="E8232" s="8" t="s">
        <v>90</v>
      </c>
      <c r="F8232" s="9">
        <f t="shared" ref="F8232:F8295" si="330">100000*G8232</f>
        <v>-5500000</v>
      </c>
      <c r="G8232" s="9">
        <v>-55</v>
      </c>
      <c r="H8232" s="10">
        <v>-5968160</v>
      </c>
      <c r="I8232" s="11">
        <f t="shared" si="327"/>
        <v>18777814722.551517</v>
      </c>
      <c r="J8232" s="11">
        <f t="shared" si="328"/>
        <v>185461</v>
      </c>
      <c r="K8232" s="11">
        <f t="shared" si="329"/>
        <v>101249.39864743272</v>
      </c>
      <c r="L8232" s="12">
        <f t="shared" ref="L8232:L8295" si="331">IF(G8232&lt;0,K8232*G8232-H8232,0)</f>
        <v>399443.07439120021</v>
      </c>
      <c r="M8232" s="11">
        <f>COUNTIF(E$2:$E8232,E8232)</f>
        <v>1145</v>
      </c>
      <c r="N8232" s="13"/>
      <c r="O8232" t="str">
        <f t="shared" si="326"/>
        <v/>
      </c>
    </row>
    <row r="8233" spans="1:15" hidden="1">
      <c r="A8233" s="41" t="s">
        <v>99</v>
      </c>
      <c r="B8233" s="46">
        <v>45793</v>
      </c>
      <c r="C8233" s="8" t="s">
        <v>13</v>
      </c>
      <c r="D8233" s="8" t="s">
        <v>14</v>
      </c>
      <c r="E8233" s="8" t="s">
        <v>14</v>
      </c>
      <c r="F8233" s="9">
        <f t="shared" si="330"/>
        <v>-900000</v>
      </c>
      <c r="G8233" s="9">
        <v>-9</v>
      </c>
      <c r="H8233" s="10">
        <v>-964269</v>
      </c>
      <c r="I8233" s="11">
        <f t="shared" si="327"/>
        <v>20502609339.34367</v>
      </c>
      <c r="J8233" s="11">
        <f t="shared" si="328"/>
        <v>203083</v>
      </c>
      <c r="K8233" s="11">
        <f t="shared" si="329"/>
        <v>100956.79766077746</v>
      </c>
      <c r="L8233" s="12">
        <f t="shared" si="331"/>
        <v>55657.821053002845</v>
      </c>
      <c r="M8233" s="11">
        <f>COUNTIF(E$2:$E8233,E8233)</f>
        <v>1120</v>
      </c>
      <c r="N8233" s="13"/>
      <c r="O8233" t="str">
        <f t="shared" si="326"/>
        <v/>
      </c>
    </row>
    <row r="8234" spans="1:15" hidden="1">
      <c r="A8234" s="41" t="s">
        <v>99</v>
      </c>
      <c r="B8234" s="46">
        <v>45793</v>
      </c>
      <c r="C8234" s="8" t="s">
        <v>13</v>
      </c>
      <c r="D8234" s="8" t="s">
        <v>90</v>
      </c>
      <c r="E8234" s="8" t="s">
        <v>90</v>
      </c>
      <c r="F8234" s="9">
        <f t="shared" si="330"/>
        <v>-64400000</v>
      </c>
      <c r="G8234" s="9">
        <v>-644</v>
      </c>
      <c r="H8234" s="10">
        <v>-69881728</v>
      </c>
      <c r="I8234" s="11">
        <f t="shared" si="327"/>
        <v>18712610109.822571</v>
      </c>
      <c r="J8234" s="11">
        <f t="shared" si="328"/>
        <v>184817</v>
      </c>
      <c r="K8234" s="11">
        <f t="shared" si="329"/>
        <v>101249.39864743272</v>
      </c>
      <c r="L8234" s="12">
        <f t="shared" si="331"/>
        <v>4677115.2710533217</v>
      </c>
      <c r="M8234" s="11">
        <f>COUNTIF(E$2:$E8234,E8234)</f>
        <v>1146</v>
      </c>
      <c r="N8234" s="13"/>
      <c r="O8234" t="str">
        <f t="shared" si="326"/>
        <v/>
      </c>
    </row>
    <row r="8235" spans="1:15" hidden="1">
      <c r="A8235" s="41" t="s">
        <v>99</v>
      </c>
      <c r="B8235" s="46">
        <v>45793</v>
      </c>
      <c r="C8235" s="8" t="s">
        <v>13</v>
      </c>
      <c r="D8235" s="8" t="s">
        <v>90</v>
      </c>
      <c r="E8235" s="8" t="s">
        <v>90</v>
      </c>
      <c r="F8235" s="9">
        <f t="shared" si="330"/>
        <v>-2700000</v>
      </c>
      <c r="G8235" s="9">
        <v>-27</v>
      </c>
      <c r="H8235" s="10">
        <v>-2929824</v>
      </c>
      <c r="I8235" s="11">
        <f t="shared" si="327"/>
        <v>18709876376.05909</v>
      </c>
      <c r="J8235" s="11">
        <f t="shared" si="328"/>
        <v>184790</v>
      </c>
      <c r="K8235" s="11">
        <f t="shared" si="329"/>
        <v>101249.39864743272</v>
      </c>
      <c r="L8235" s="12">
        <f t="shared" si="331"/>
        <v>196090.23651931621</v>
      </c>
      <c r="M8235" s="11">
        <f>COUNTIF(E$2:$E8235,E8235)</f>
        <v>1147</v>
      </c>
      <c r="N8235" s="13"/>
      <c r="O8235" t="str">
        <f t="shared" si="326"/>
        <v/>
      </c>
    </row>
    <row r="8236" spans="1:15" hidden="1">
      <c r="A8236" s="41" t="s">
        <v>99</v>
      </c>
      <c r="B8236" s="46">
        <v>45793</v>
      </c>
      <c r="C8236" s="8" t="s">
        <v>13</v>
      </c>
      <c r="D8236" s="8" t="s">
        <v>90</v>
      </c>
      <c r="E8236" s="8" t="s">
        <v>90</v>
      </c>
      <c r="F8236" s="9">
        <f t="shared" si="330"/>
        <v>-2700000</v>
      </c>
      <c r="G8236" s="9">
        <v>-27</v>
      </c>
      <c r="H8236" s="10">
        <v>-2929824</v>
      </c>
      <c r="I8236" s="11">
        <f t="shared" si="327"/>
        <v>18707142642.295609</v>
      </c>
      <c r="J8236" s="11">
        <f t="shared" si="328"/>
        <v>184763</v>
      </c>
      <c r="K8236" s="11">
        <f t="shared" si="329"/>
        <v>101249.39864743272</v>
      </c>
      <c r="L8236" s="12">
        <f t="shared" si="331"/>
        <v>196090.23651931621</v>
      </c>
      <c r="M8236" s="11">
        <f>COUNTIF(E$2:$E8236,E8236)</f>
        <v>1148</v>
      </c>
      <c r="N8236" s="13"/>
      <c r="O8236" t="str">
        <f t="shared" si="326"/>
        <v/>
      </c>
    </row>
    <row r="8237" spans="1:15" hidden="1">
      <c r="A8237" s="41" t="s">
        <v>99</v>
      </c>
      <c r="B8237" s="46">
        <v>45793</v>
      </c>
      <c r="C8237" s="8" t="s">
        <v>13</v>
      </c>
      <c r="D8237" s="8" t="s">
        <v>14</v>
      </c>
      <c r="E8237" s="8" t="s">
        <v>14</v>
      </c>
      <c r="F8237" s="9">
        <f t="shared" si="330"/>
        <v>-8400000</v>
      </c>
      <c r="G8237" s="9">
        <v>-84</v>
      </c>
      <c r="H8237" s="10">
        <v>-8999844</v>
      </c>
      <c r="I8237" s="11">
        <f t="shared" si="327"/>
        <v>20494128968.340164</v>
      </c>
      <c r="J8237" s="11">
        <f t="shared" si="328"/>
        <v>202999</v>
      </c>
      <c r="K8237" s="11">
        <f t="shared" si="329"/>
        <v>100956.79766077746</v>
      </c>
      <c r="L8237" s="12">
        <f t="shared" si="331"/>
        <v>519472.99649469368</v>
      </c>
      <c r="M8237" s="11">
        <f>COUNTIF(E$2:$E8237,E8237)</f>
        <v>1121</v>
      </c>
      <c r="N8237" s="13"/>
      <c r="O8237" t="str">
        <f t="shared" si="326"/>
        <v/>
      </c>
    </row>
    <row r="8238" spans="1:15" hidden="1">
      <c r="A8238" s="41" t="s">
        <v>99</v>
      </c>
      <c r="B8238" s="46">
        <v>45793</v>
      </c>
      <c r="C8238" s="8" t="s">
        <v>13</v>
      </c>
      <c r="D8238" s="8" t="s">
        <v>90</v>
      </c>
      <c r="E8238" s="8" t="s">
        <v>90</v>
      </c>
      <c r="F8238" s="9">
        <f t="shared" si="330"/>
        <v>-19700000</v>
      </c>
      <c r="G8238" s="9">
        <v>-197</v>
      </c>
      <c r="H8238" s="10">
        <v>-21376864</v>
      </c>
      <c r="I8238" s="11">
        <f t="shared" si="327"/>
        <v>18687196510.762066</v>
      </c>
      <c r="J8238" s="11">
        <f t="shared" si="328"/>
        <v>184566</v>
      </c>
      <c r="K8238" s="11">
        <f t="shared" si="329"/>
        <v>101249.39864743272</v>
      </c>
      <c r="L8238" s="12">
        <f t="shared" si="331"/>
        <v>1430732.4664557539</v>
      </c>
      <c r="M8238" s="11">
        <f>COUNTIF(E$2:$E8238,E8238)</f>
        <v>1149</v>
      </c>
      <c r="N8238" s="13"/>
      <c r="O8238" t="str">
        <f t="shared" si="326"/>
        <v/>
      </c>
    </row>
    <row r="8239" spans="1:15" hidden="1">
      <c r="A8239" s="41" t="s">
        <v>99</v>
      </c>
      <c r="B8239" s="46">
        <v>45793</v>
      </c>
      <c r="C8239" s="8" t="s">
        <v>13</v>
      </c>
      <c r="D8239" s="8" t="s">
        <v>15</v>
      </c>
      <c r="E8239" s="8" t="s">
        <v>15</v>
      </c>
      <c r="F8239" s="9">
        <f t="shared" si="330"/>
        <v>900000</v>
      </c>
      <c r="G8239" s="9">
        <v>9</v>
      </c>
      <c r="H8239" s="10">
        <v>973107</v>
      </c>
      <c r="I8239" s="11">
        <f t="shared" si="327"/>
        <v>20467768233.739105</v>
      </c>
      <c r="J8239" s="11">
        <f t="shared" si="328"/>
        <v>190326</v>
      </c>
      <c r="K8239" s="11">
        <f t="shared" si="329"/>
        <v>107540.57897365102</v>
      </c>
      <c r="L8239" s="12">
        <f t="shared" si="331"/>
        <v>0</v>
      </c>
      <c r="M8239" s="11">
        <f>COUNTIF(E$2:$E8239,E8239)</f>
        <v>3123</v>
      </c>
      <c r="N8239" s="13"/>
      <c r="O8239" t="str">
        <f t="shared" si="326"/>
        <v/>
      </c>
    </row>
    <row r="8240" spans="1:15" hidden="1">
      <c r="A8240" s="41" t="s">
        <v>99</v>
      </c>
      <c r="B8240" s="46">
        <v>45793</v>
      </c>
      <c r="C8240" s="8" t="s">
        <v>13</v>
      </c>
      <c r="D8240" s="8" t="s">
        <v>90</v>
      </c>
      <c r="E8240" s="8" t="s">
        <v>90</v>
      </c>
      <c r="F8240" s="9">
        <f t="shared" si="330"/>
        <v>-1800000</v>
      </c>
      <c r="G8240" s="9">
        <v>-18</v>
      </c>
      <c r="H8240" s="10">
        <v>-1953216</v>
      </c>
      <c r="I8240" s="11">
        <f t="shared" si="327"/>
        <v>18685374021.586411</v>
      </c>
      <c r="J8240" s="11">
        <f t="shared" si="328"/>
        <v>184548</v>
      </c>
      <c r="K8240" s="11">
        <f t="shared" si="329"/>
        <v>101249.39864743272</v>
      </c>
      <c r="L8240" s="12">
        <f t="shared" si="331"/>
        <v>130726.82434621104</v>
      </c>
      <c r="M8240" s="11">
        <f>COUNTIF(E$2:$E8240,E8240)</f>
        <v>1150</v>
      </c>
      <c r="N8240" s="13"/>
      <c r="O8240" t="str">
        <f t="shared" si="326"/>
        <v/>
      </c>
    </row>
    <row r="8241" spans="1:15" hidden="1">
      <c r="A8241" s="41" t="s">
        <v>99</v>
      </c>
      <c r="B8241" s="46">
        <v>45793</v>
      </c>
      <c r="C8241" s="8" t="s">
        <v>13</v>
      </c>
      <c r="D8241" s="8" t="s">
        <v>90</v>
      </c>
      <c r="E8241" s="8" t="s">
        <v>90</v>
      </c>
      <c r="F8241" s="9">
        <f t="shared" si="330"/>
        <v>-2700000</v>
      </c>
      <c r="G8241" s="9">
        <v>-27</v>
      </c>
      <c r="H8241" s="10">
        <v>-2929824</v>
      </c>
      <c r="I8241" s="11">
        <f t="shared" si="327"/>
        <v>18682640287.822929</v>
      </c>
      <c r="J8241" s="11">
        <f t="shared" si="328"/>
        <v>184521</v>
      </c>
      <c r="K8241" s="11">
        <f t="shared" si="329"/>
        <v>101249.39864743272</v>
      </c>
      <c r="L8241" s="12">
        <f t="shared" si="331"/>
        <v>196090.23651931621</v>
      </c>
      <c r="M8241" s="11">
        <f>COUNTIF(E$2:$E8241,E8241)</f>
        <v>1151</v>
      </c>
      <c r="N8241" s="13"/>
      <c r="O8241" t="str">
        <f t="shared" si="326"/>
        <v/>
      </c>
    </row>
    <row r="8242" spans="1:15" hidden="1">
      <c r="A8242" s="41" t="s">
        <v>99</v>
      </c>
      <c r="B8242" s="46">
        <v>45793</v>
      </c>
      <c r="C8242" s="8" t="s">
        <v>13</v>
      </c>
      <c r="D8242" s="8" t="s">
        <v>90</v>
      </c>
      <c r="E8242" s="8" t="s">
        <v>90</v>
      </c>
      <c r="F8242" s="9">
        <f t="shared" si="330"/>
        <v>-2700000</v>
      </c>
      <c r="G8242" s="9">
        <v>-27</v>
      </c>
      <c r="H8242" s="10">
        <v>-2929824</v>
      </c>
      <c r="I8242" s="11">
        <f t="shared" si="327"/>
        <v>18679906554.059448</v>
      </c>
      <c r="J8242" s="11">
        <f t="shared" si="328"/>
        <v>184494</v>
      </c>
      <c r="K8242" s="11">
        <f t="shared" si="329"/>
        <v>101249.39864743272</v>
      </c>
      <c r="L8242" s="12">
        <f t="shared" si="331"/>
        <v>196090.23651931621</v>
      </c>
      <c r="M8242" s="11">
        <f>COUNTIF(E$2:$E8242,E8242)</f>
        <v>1152</v>
      </c>
      <c r="N8242" s="13"/>
      <c r="O8242" t="str">
        <f t="shared" si="326"/>
        <v/>
      </c>
    </row>
    <row r="8243" spans="1:15" hidden="1">
      <c r="A8243" s="41" t="s">
        <v>99</v>
      </c>
      <c r="B8243" s="46">
        <v>45793</v>
      </c>
      <c r="C8243" s="8" t="s">
        <v>13</v>
      </c>
      <c r="D8243" s="8" t="s">
        <v>90</v>
      </c>
      <c r="E8243" s="8" t="s">
        <v>90</v>
      </c>
      <c r="F8243" s="9">
        <f t="shared" si="330"/>
        <v>-90000000</v>
      </c>
      <c r="G8243" s="9">
        <v>-900</v>
      </c>
      <c r="H8243" s="10">
        <v>-97660800</v>
      </c>
      <c r="I8243" s="11">
        <f t="shared" si="327"/>
        <v>18588782095.27676</v>
      </c>
      <c r="J8243" s="11">
        <f t="shared" si="328"/>
        <v>183594</v>
      </c>
      <c r="K8243" s="11">
        <f t="shared" si="329"/>
        <v>101249.39864743272</v>
      </c>
      <c r="L8243" s="12">
        <f t="shared" si="331"/>
        <v>6536341.2173105478</v>
      </c>
      <c r="M8243" s="11">
        <f>COUNTIF(E$2:$E8243,E8243)</f>
        <v>1153</v>
      </c>
      <c r="N8243" s="13"/>
      <c r="O8243" t="str">
        <f t="shared" si="326"/>
        <v/>
      </c>
    </row>
    <row r="8244" spans="1:15" hidden="1">
      <c r="A8244" s="41" t="s">
        <v>99</v>
      </c>
      <c r="B8244" s="46">
        <v>45793</v>
      </c>
      <c r="C8244" s="8" t="s">
        <v>13</v>
      </c>
      <c r="D8244" s="8" t="s">
        <v>90</v>
      </c>
      <c r="E8244" s="8" t="s">
        <v>90</v>
      </c>
      <c r="F8244" s="9">
        <f t="shared" si="330"/>
        <v>-3100000</v>
      </c>
      <c r="G8244" s="9">
        <v>-31</v>
      </c>
      <c r="H8244" s="10">
        <v>-3363872</v>
      </c>
      <c r="I8244" s="11">
        <f t="shared" si="327"/>
        <v>18585643363.91869</v>
      </c>
      <c r="J8244" s="11">
        <f t="shared" si="328"/>
        <v>183563</v>
      </c>
      <c r="K8244" s="11">
        <f t="shared" si="329"/>
        <v>101249.39864743272</v>
      </c>
      <c r="L8244" s="12">
        <f t="shared" si="331"/>
        <v>225140.64192958549</v>
      </c>
      <c r="M8244" s="11">
        <f>COUNTIF(E$2:$E8244,E8244)</f>
        <v>1154</v>
      </c>
      <c r="N8244" s="13"/>
      <c r="O8244" t="str">
        <f t="shared" si="326"/>
        <v/>
      </c>
    </row>
    <row r="8245" spans="1:15" hidden="1">
      <c r="A8245" s="41" t="s">
        <v>99</v>
      </c>
      <c r="B8245" s="46">
        <v>45793</v>
      </c>
      <c r="C8245" s="8" t="s">
        <v>13</v>
      </c>
      <c r="D8245" s="8" t="s">
        <v>90</v>
      </c>
      <c r="E8245" s="8" t="s">
        <v>90</v>
      </c>
      <c r="F8245" s="9">
        <f t="shared" si="330"/>
        <v>-13700000</v>
      </c>
      <c r="G8245" s="9">
        <v>-137</v>
      </c>
      <c r="H8245" s="10">
        <v>-14866144</v>
      </c>
      <c r="I8245" s="11">
        <f t="shared" si="327"/>
        <v>18571772196.303993</v>
      </c>
      <c r="J8245" s="11">
        <f t="shared" si="328"/>
        <v>183426</v>
      </c>
      <c r="K8245" s="11">
        <f t="shared" si="329"/>
        <v>101249.39864743272</v>
      </c>
      <c r="L8245" s="12">
        <f t="shared" si="331"/>
        <v>994976.38530171663</v>
      </c>
      <c r="M8245" s="11">
        <f>COUNTIF(E$2:$E8245,E8245)</f>
        <v>1155</v>
      </c>
      <c r="N8245" s="13"/>
      <c r="O8245" t="str">
        <f t="shared" si="326"/>
        <v/>
      </c>
    </row>
    <row r="8246" spans="1:15" hidden="1">
      <c r="A8246" s="41" t="s">
        <v>99</v>
      </c>
      <c r="B8246" s="46">
        <v>45793</v>
      </c>
      <c r="C8246" s="8" t="s">
        <v>13</v>
      </c>
      <c r="D8246" s="8" t="s">
        <v>90</v>
      </c>
      <c r="E8246" s="8" t="s">
        <v>90</v>
      </c>
      <c r="F8246" s="9">
        <f t="shared" si="330"/>
        <v>-5600000</v>
      </c>
      <c r="G8246" s="9">
        <v>-56</v>
      </c>
      <c r="H8246" s="10">
        <v>-6076672</v>
      </c>
      <c r="I8246" s="11">
        <f t="shared" si="327"/>
        <v>18566102229.979736</v>
      </c>
      <c r="J8246" s="11">
        <f t="shared" si="328"/>
        <v>183370</v>
      </c>
      <c r="K8246" s="11">
        <f t="shared" si="329"/>
        <v>101249.39864743272</v>
      </c>
      <c r="L8246" s="12">
        <f t="shared" si="331"/>
        <v>406705.67574376706</v>
      </c>
      <c r="M8246" s="11">
        <f>COUNTIF(E$2:$E8246,E8246)</f>
        <v>1156</v>
      </c>
      <c r="N8246" s="13"/>
      <c r="O8246" t="str">
        <f t="shared" si="326"/>
        <v/>
      </c>
    </row>
    <row r="8247" spans="1:15" hidden="1">
      <c r="A8247" s="41" t="s">
        <v>99</v>
      </c>
      <c r="B8247" s="46">
        <v>45793</v>
      </c>
      <c r="C8247" s="8" t="s">
        <v>13</v>
      </c>
      <c r="D8247" s="8" t="s">
        <v>90</v>
      </c>
      <c r="E8247" s="8" t="s">
        <v>90</v>
      </c>
      <c r="F8247" s="9">
        <f t="shared" si="330"/>
        <v>-900000</v>
      </c>
      <c r="G8247" s="9">
        <v>-9</v>
      </c>
      <c r="H8247" s="10">
        <v>-976608</v>
      </c>
      <c r="I8247" s="11">
        <f t="shared" si="327"/>
        <v>18565190985.391911</v>
      </c>
      <c r="J8247" s="11">
        <f t="shared" si="328"/>
        <v>183361</v>
      </c>
      <c r="K8247" s="11">
        <f t="shared" si="329"/>
        <v>101249.39864743272</v>
      </c>
      <c r="L8247" s="12">
        <f t="shared" si="331"/>
        <v>65363.41217310552</v>
      </c>
      <c r="M8247" s="11">
        <f>COUNTIF(E$2:$E8247,E8247)</f>
        <v>1157</v>
      </c>
      <c r="N8247" s="13"/>
      <c r="O8247" t="str">
        <f t="shared" si="326"/>
        <v/>
      </c>
    </row>
    <row r="8248" spans="1:15" hidden="1">
      <c r="A8248" s="41" t="s">
        <v>99</v>
      </c>
      <c r="B8248" s="46">
        <v>45793</v>
      </c>
      <c r="C8248" s="8" t="s">
        <v>13</v>
      </c>
      <c r="D8248" s="8" t="s">
        <v>90</v>
      </c>
      <c r="E8248" s="8" t="s">
        <v>90</v>
      </c>
      <c r="F8248" s="9">
        <f t="shared" si="330"/>
        <v>-900000</v>
      </c>
      <c r="G8248" s="9">
        <v>-9</v>
      </c>
      <c r="H8248" s="10">
        <v>-976608</v>
      </c>
      <c r="I8248" s="11">
        <f t="shared" si="327"/>
        <v>18564279740.804085</v>
      </c>
      <c r="J8248" s="11">
        <f t="shared" si="328"/>
        <v>183352</v>
      </c>
      <c r="K8248" s="11">
        <f t="shared" si="329"/>
        <v>101249.39864743272</v>
      </c>
      <c r="L8248" s="12">
        <f t="shared" si="331"/>
        <v>65363.41217310552</v>
      </c>
      <c r="M8248" s="11">
        <f>COUNTIF(E$2:$E8248,E8248)</f>
        <v>1158</v>
      </c>
      <c r="N8248" s="13"/>
      <c r="O8248" t="str">
        <f t="shared" si="326"/>
        <v/>
      </c>
    </row>
    <row r="8249" spans="1:15" hidden="1">
      <c r="A8249" s="41" t="s">
        <v>99</v>
      </c>
      <c r="B8249" s="46">
        <v>45793</v>
      </c>
      <c r="C8249" s="8" t="s">
        <v>13</v>
      </c>
      <c r="D8249" s="8" t="s">
        <v>90</v>
      </c>
      <c r="E8249" s="8" t="s">
        <v>90</v>
      </c>
      <c r="F8249" s="9">
        <f t="shared" si="330"/>
        <v>-13800000</v>
      </c>
      <c r="G8249" s="9">
        <v>-138</v>
      </c>
      <c r="H8249" s="10">
        <v>-14974656</v>
      </c>
      <c r="I8249" s="11">
        <f t="shared" si="327"/>
        <v>18550307323.790741</v>
      </c>
      <c r="J8249" s="11">
        <f t="shared" si="328"/>
        <v>183214</v>
      </c>
      <c r="K8249" s="11">
        <f t="shared" si="329"/>
        <v>101249.39864743272</v>
      </c>
      <c r="L8249" s="12">
        <f t="shared" si="331"/>
        <v>1002238.9866542835</v>
      </c>
      <c r="M8249" s="11">
        <f>COUNTIF(E$2:$E8249,E8249)</f>
        <v>1159</v>
      </c>
      <c r="N8249" s="13"/>
      <c r="O8249" t="str">
        <f t="shared" si="326"/>
        <v/>
      </c>
    </row>
    <row r="8250" spans="1:15" hidden="1">
      <c r="A8250" s="41" t="s">
        <v>99</v>
      </c>
      <c r="B8250" s="46">
        <v>45793</v>
      </c>
      <c r="C8250" s="8" t="s">
        <v>13</v>
      </c>
      <c r="D8250" s="8" t="s">
        <v>90</v>
      </c>
      <c r="E8250" s="8" t="s">
        <v>90</v>
      </c>
      <c r="F8250" s="9">
        <f t="shared" si="330"/>
        <v>-22300000</v>
      </c>
      <c r="G8250" s="9">
        <v>-223</v>
      </c>
      <c r="H8250" s="10">
        <v>-24198176</v>
      </c>
      <c r="I8250" s="11">
        <f t="shared" si="327"/>
        <v>18527728707.892365</v>
      </c>
      <c r="J8250" s="11">
        <f t="shared" si="328"/>
        <v>182991</v>
      </c>
      <c r="K8250" s="11">
        <f t="shared" si="329"/>
        <v>101249.39864743272</v>
      </c>
      <c r="L8250" s="12">
        <f t="shared" si="331"/>
        <v>1619560.1016225033</v>
      </c>
      <c r="M8250" s="11">
        <f>COUNTIF(E$2:$E8250,E8250)</f>
        <v>1160</v>
      </c>
      <c r="N8250" s="13"/>
      <c r="O8250" t="str">
        <f t="shared" si="326"/>
        <v/>
      </c>
    </row>
    <row r="8251" spans="1:15" hidden="1">
      <c r="A8251" s="41" t="s">
        <v>99</v>
      </c>
      <c r="B8251" s="46">
        <v>45793</v>
      </c>
      <c r="C8251" s="8" t="s">
        <v>13</v>
      </c>
      <c r="D8251" s="8" t="s">
        <v>90</v>
      </c>
      <c r="E8251" s="8" t="s">
        <v>90</v>
      </c>
      <c r="F8251" s="9">
        <f t="shared" si="330"/>
        <v>23000000</v>
      </c>
      <c r="G8251" s="9">
        <v>230</v>
      </c>
      <c r="H8251" s="10">
        <v>24942810</v>
      </c>
      <c r="I8251" s="11">
        <f t="shared" si="327"/>
        <v>18552671517.892365</v>
      </c>
      <c r="J8251" s="11">
        <f t="shared" si="328"/>
        <v>183221</v>
      </c>
      <c r="K8251" s="11">
        <f t="shared" si="329"/>
        <v>101258.4339016399</v>
      </c>
      <c r="L8251" s="12">
        <f t="shared" si="331"/>
        <v>0</v>
      </c>
      <c r="M8251" s="11">
        <f>COUNTIF(E$2:$E8251,E8251)</f>
        <v>1161</v>
      </c>
      <c r="N8251" s="13"/>
      <c r="O8251" t="str">
        <f t="shared" si="326"/>
        <v/>
      </c>
    </row>
    <row r="8252" spans="1:15" hidden="1">
      <c r="A8252" s="41" t="s">
        <v>99</v>
      </c>
      <c r="B8252" s="46">
        <v>45793</v>
      </c>
      <c r="C8252" s="8" t="s">
        <v>13</v>
      </c>
      <c r="D8252" s="8" t="s">
        <v>46</v>
      </c>
      <c r="E8252" s="8" t="s">
        <v>46</v>
      </c>
      <c r="F8252" s="9">
        <f t="shared" si="330"/>
        <v>17600000</v>
      </c>
      <c r="G8252" s="9">
        <v>176</v>
      </c>
      <c r="H8252" s="10">
        <v>19446416</v>
      </c>
      <c r="I8252" s="11">
        <f t="shared" si="327"/>
        <v>4872661260.515729</v>
      </c>
      <c r="J8252" s="11">
        <f t="shared" si="328"/>
        <v>44722</v>
      </c>
      <c r="K8252" s="11">
        <f t="shared" si="329"/>
        <v>108954.45777281269</v>
      </c>
      <c r="L8252" s="12">
        <f t="shared" si="331"/>
        <v>0</v>
      </c>
      <c r="M8252" s="11">
        <f>COUNTIF(E$2:$E8252,E8252)</f>
        <v>2827</v>
      </c>
      <c r="N8252" s="13"/>
      <c r="O8252" t="str">
        <f t="shared" si="326"/>
        <v/>
      </c>
    </row>
    <row r="8253" spans="1:15" hidden="1">
      <c r="A8253" s="41" t="s">
        <v>99</v>
      </c>
      <c r="B8253" s="46">
        <v>45793</v>
      </c>
      <c r="C8253" s="8" t="s">
        <v>13</v>
      </c>
      <c r="D8253" s="8" t="s">
        <v>90</v>
      </c>
      <c r="E8253" s="8" t="s">
        <v>90</v>
      </c>
      <c r="F8253" s="9">
        <f t="shared" si="330"/>
        <v>-92100000</v>
      </c>
      <c r="G8253" s="9">
        <v>-921</v>
      </c>
      <c r="H8253" s="10">
        <v>-99939552</v>
      </c>
      <c r="I8253" s="11">
        <f t="shared" si="327"/>
        <v>18459412500.268955</v>
      </c>
      <c r="J8253" s="11">
        <f t="shared" si="328"/>
        <v>182300</v>
      </c>
      <c r="K8253" s="11">
        <f t="shared" si="329"/>
        <v>101258.4339016399</v>
      </c>
      <c r="L8253" s="12">
        <f t="shared" si="331"/>
        <v>6680534.3765896559</v>
      </c>
      <c r="M8253" s="11">
        <f>COUNTIF(E$2:$E8253,E8253)</f>
        <v>1162</v>
      </c>
      <c r="N8253" s="13"/>
      <c r="O8253" t="str">
        <f t="shared" si="326"/>
        <v/>
      </c>
    </row>
    <row r="8254" spans="1:15" hidden="1">
      <c r="A8254" s="41" t="s">
        <v>99</v>
      </c>
      <c r="B8254" s="46">
        <v>45793</v>
      </c>
      <c r="C8254" s="8" t="s">
        <v>13</v>
      </c>
      <c r="D8254" s="8" t="s">
        <v>14</v>
      </c>
      <c r="E8254" s="8" t="s">
        <v>14</v>
      </c>
      <c r="F8254" s="9">
        <f t="shared" si="330"/>
        <v>-900000</v>
      </c>
      <c r="G8254" s="9">
        <v>-9</v>
      </c>
      <c r="H8254" s="10">
        <v>-964269</v>
      </c>
      <c r="I8254" s="11">
        <f t="shared" si="327"/>
        <v>20493220357.161217</v>
      </c>
      <c r="J8254" s="11">
        <f t="shared" si="328"/>
        <v>202990</v>
      </c>
      <c r="K8254" s="11">
        <f t="shared" si="329"/>
        <v>100956.79766077746</v>
      </c>
      <c r="L8254" s="12">
        <f t="shared" si="331"/>
        <v>55657.821053002845</v>
      </c>
      <c r="M8254" s="11">
        <f>COUNTIF(E$2:$E8254,E8254)</f>
        <v>1122</v>
      </c>
      <c r="N8254" s="13"/>
      <c r="O8254" t="str">
        <f t="shared" si="326"/>
        <v/>
      </c>
    </row>
    <row r="8255" spans="1:15" hidden="1">
      <c r="A8255" s="41" t="s">
        <v>99</v>
      </c>
      <c r="B8255" s="46">
        <v>45793</v>
      </c>
      <c r="C8255" s="8" t="s">
        <v>13</v>
      </c>
      <c r="D8255" s="8" t="s">
        <v>14</v>
      </c>
      <c r="E8255" s="8" t="s">
        <v>14</v>
      </c>
      <c r="F8255" s="9">
        <f t="shared" si="330"/>
        <v>-4100000</v>
      </c>
      <c r="G8255" s="9">
        <v>-41</v>
      </c>
      <c r="H8255" s="10">
        <v>-4392781</v>
      </c>
      <c r="I8255" s="11">
        <f t="shared" si="327"/>
        <v>20489081128.457127</v>
      </c>
      <c r="J8255" s="11">
        <f t="shared" si="328"/>
        <v>202949</v>
      </c>
      <c r="K8255" s="11">
        <f t="shared" si="329"/>
        <v>100956.79766077746</v>
      </c>
      <c r="L8255" s="12">
        <f t="shared" si="331"/>
        <v>253552.29590812419</v>
      </c>
      <c r="M8255" s="11">
        <f>COUNTIF(E$2:$E8255,E8255)</f>
        <v>1123</v>
      </c>
      <c r="N8255" s="13"/>
      <c r="O8255" t="str">
        <f t="shared" si="326"/>
        <v/>
      </c>
    </row>
    <row r="8256" spans="1:15" hidden="1">
      <c r="A8256" s="41" t="s">
        <v>99</v>
      </c>
      <c r="B8256" s="46">
        <v>45793</v>
      </c>
      <c r="C8256" s="8" t="s">
        <v>13</v>
      </c>
      <c r="D8256" s="8" t="s">
        <v>90</v>
      </c>
      <c r="E8256" s="8" t="s">
        <v>90</v>
      </c>
      <c r="F8256" s="9">
        <f t="shared" si="330"/>
        <v>-1800000</v>
      </c>
      <c r="G8256" s="9">
        <v>-18</v>
      </c>
      <c r="H8256" s="10">
        <v>-1953216</v>
      </c>
      <c r="I8256" s="11">
        <f t="shared" si="327"/>
        <v>18457589848.458725</v>
      </c>
      <c r="J8256" s="11">
        <f t="shared" si="328"/>
        <v>182282</v>
      </c>
      <c r="K8256" s="11">
        <f t="shared" si="329"/>
        <v>101258.4339016399</v>
      </c>
      <c r="L8256" s="12">
        <f t="shared" si="331"/>
        <v>130564.18977048178</v>
      </c>
      <c r="M8256" s="11">
        <f>COUNTIF(E$2:$E8256,E8256)</f>
        <v>1163</v>
      </c>
      <c r="N8256" s="13"/>
      <c r="O8256" t="str">
        <f t="shared" si="326"/>
        <v/>
      </c>
    </row>
    <row r="8257" spans="1:15" hidden="1">
      <c r="A8257" s="41" t="s">
        <v>99</v>
      </c>
      <c r="B8257" s="46">
        <v>45793</v>
      </c>
      <c r="C8257" s="8" t="s">
        <v>13</v>
      </c>
      <c r="D8257" s="8" t="s">
        <v>90</v>
      </c>
      <c r="E8257" s="8" t="s">
        <v>90</v>
      </c>
      <c r="F8257" s="9">
        <f t="shared" si="330"/>
        <v>-1800000</v>
      </c>
      <c r="G8257" s="9">
        <v>-18</v>
      </c>
      <c r="H8257" s="10">
        <v>-1953216</v>
      </c>
      <c r="I8257" s="11">
        <f t="shared" si="327"/>
        <v>18455767196.648495</v>
      </c>
      <c r="J8257" s="11">
        <f t="shared" si="328"/>
        <v>182264</v>
      </c>
      <c r="K8257" s="11">
        <f t="shared" si="329"/>
        <v>101258.4339016399</v>
      </c>
      <c r="L8257" s="12">
        <f t="shared" si="331"/>
        <v>130564.18977048178</v>
      </c>
      <c r="M8257" s="11">
        <f>COUNTIF(E$2:$E8257,E8257)</f>
        <v>1164</v>
      </c>
      <c r="N8257" s="13"/>
      <c r="O8257" t="str">
        <f t="shared" si="326"/>
        <v/>
      </c>
    </row>
    <row r="8258" spans="1:15" hidden="1">
      <c r="A8258" s="41" t="s">
        <v>99</v>
      </c>
      <c r="B8258" s="46">
        <v>45793</v>
      </c>
      <c r="C8258" s="8" t="s">
        <v>13</v>
      </c>
      <c r="D8258" s="8" t="s">
        <v>90</v>
      </c>
      <c r="E8258" s="8" t="s">
        <v>90</v>
      </c>
      <c r="F8258" s="9">
        <f t="shared" si="330"/>
        <v>900000</v>
      </c>
      <c r="G8258" s="9">
        <v>9</v>
      </c>
      <c r="H8258" s="10">
        <v>974700</v>
      </c>
      <c r="I8258" s="11">
        <f t="shared" si="327"/>
        <v>18456741896.648495</v>
      </c>
      <c r="J8258" s="11">
        <f t="shared" si="328"/>
        <v>182273</v>
      </c>
      <c r="K8258" s="11">
        <f t="shared" si="329"/>
        <v>101258.78158942079</v>
      </c>
      <c r="L8258" s="12">
        <f t="shared" si="331"/>
        <v>0</v>
      </c>
      <c r="M8258" s="11">
        <f>COUNTIF(E$2:$E8258,E8258)</f>
        <v>1165</v>
      </c>
      <c r="N8258" s="13"/>
      <c r="O8258" t="str">
        <f t="shared" si="326"/>
        <v/>
      </c>
    </row>
    <row r="8259" spans="1:15" hidden="1">
      <c r="A8259" s="41" t="s">
        <v>99</v>
      </c>
      <c r="B8259" s="46">
        <v>45793</v>
      </c>
      <c r="C8259" s="8" t="s">
        <v>13</v>
      </c>
      <c r="D8259" s="8" t="s">
        <v>90</v>
      </c>
      <c r="E8259" s="8" t="s">
        <v>90</v>
      </c>
      <c r="F8259" s="9">
        <f t="shared" si="330"/>
        <v>-3200000</v>
      </c>
      <c r="G8259" s="9">
        <v>-32</v>
      </c>
      <c r="H8259" s="10">
        <v>-3472384</v>
      </c>
      <c r="I8259" s="11">
        <f t="shared" si="327"/>
        <v>18453501615.637634</v>
      </c>
      <c r="J8259" s="11">
        <f t="shared" si="328"/>
        <v>182241</v>
      </c>
      <c r="K8259" s="11">
        <f t="shared" si="329"/>
        <v>101258.78158942079</v>
      </c>
      <c r="L8259" s="12">
        <f t="shared" si="331"/>
        <v>232102.98913853476</v>
      </c>
      <c r="M8259" s="11">
        <f>COUNTIF(E$2:$E8259,E8259)</f>
        <v>1166</v>
      </c>
      <c r="N8259" s="13"/>
      <c r="O8259" t="str">
        <f t="shared" si="326"/>
        <v/>
      </c>
    </row>
    <row r="8260" spans="1:15" hidden="1">
      <c r="A8260" s="41" t="s">
        <v>99</v>
      </c>
      <c r="B8260" s="46">
        <v>45793</v>
      </c>
      <c r="C8260" s="8" t="s">
        <v>13</v>
      </c>
      <c r="D8260" s="8" t="s">
        <v>90</v>
      </c>
      <c r="E8260" s="8" t="s">
        <v>90</v>
      </c>
      <c r="F8260" s="9">
        <f t="shared" si="330"/>
        <v>-64400000</v>
      </c>
      <c r="G8260" s="9">
        <v>-644</v>
      </c>
      <c r="H8260" s="10">
        <v>-69881728</v>
      </c>
      <c r="I8260" s="11">
        <f t="shared" si="327"/>
        <v>18388290960.294048</v>
      </c>
      <c r="J8260" s="11">
        <f t="shared" si="328"/>
        <v>181597</v>
      </c>
      <c r="K8260" s="11">
        <f t="shared" si="329"/>
        <v>101258.78158942079</v>
      </c>
      <c r="L8260" s="12">
        <f t="shared" si="331"/>
        <v>4671072.6564130113</v>
      </c>
      <c r="M8260" s="11">
        <f>COUNTIF(E$2:$E8260,E8260)</f>
        <v>1167</v>
      </c>
      <c r="N8260" s="13"/>
      <c r="O8260" t="str">
        <f t="shared" si="326"/>
        <v/>
      </c>
    </row>
    <row r="8261" spans="1:15" hidden="1">
      <c r="A8261" s="41" t="s">
        <v>99</v>
      </c>
      <c r="B8261" s="46">
        <v>45793</v>
      </c>
      <c r="C8261" s="8" t="s">
        <v>13</v>
      </c>
      <c r="D8261" s="8" t="s">
        <v>46</v>
      </c>
      <c r="E8261" s="8" t="s">
        <v>46</v>
      </c>
      <c r="F8261" s="9">
        <f t="shared" si="330"/>
        <v>9000000</v>
      </c>
      <c r="G8261" s="9">
        <v>90</v>
      </c>
      <c r="H8261" s="10">
        <v>9962190</v>
      </c>
      <c r="I8261" s="11">
        <f t="shared" si="327"/>
        <v>4882623450.515729</v>
      </c>
      <c r="J8261" s="11">
        <f t="shared" si="328"/>
        <v>44812</v>
      </c>
      <c r="K8261" s="11">
        <f t="shared" si="329"/>
        <v>108957.94542791504</v>
      </c>
      <c r="L8261" s="12">
        <f t="shared" si="331"/>
        <v>0</v>
      </c>
      <c r="M8261" s="11">
        <f>COUNTIF(E$2:$E8261,E8261)</f>
        <v>2828</v>
      </c>
      <c r="N8261" s="13"/>
      <c r="O8261" t="str">
        <f t="shared" si="326"/>
        <v/>
      </c>
    </row>
    <row r="8262" spans="1:15" hidden="1">
      <c r="A8262" s="41" t="s">
        <v>99</v>
      </c>
      <c r="B8262" s="46">
        <v>45793</v>
      </c>
      <c r="C8262" s="8" t="s">
        <v>13</v>
      </c>
      <c r="D8262" s="8" t="s">
        <v>90</v>
      </c>
      <c r="E8262" s="8" t="s">
        <v>90</v>
      </c>
      <c r="F8262" s="9">
        <f t="shared" si="330"/>
        <v>-9000000</v>
      </c>
      <c r="G8262" s="9">
        <v>-90</v>
      </c>
      <c r="H8262" s="10">
        <v>-9766080</v>
      </c>
      <c r="I8262" s="11">
        <f t="shared" si="327"/>
        <v>18379177669.951</v>
      </c>
      <c r="J8262" s="11">
        <f t="shared" si="328"/>
        <v>181507</v>
      </c>
      <c r="K8262" s="11">
        <f t="shared" si="329"/>
        <v>101258.78158942079</v>
      </c>
      <c r="L8262" s="12">
        <f t="shared" si="331"/>
        <v>652789.65695212968</v>
      </c>
      <c r="M8262" s="11">
        <f>COUNTIF(E$2:$E8262,E8262)</f>
        <v>1168</v>
      </c>
      <c r="N8262" s="13"/>
      <c r="O8262" t="str">
        <f t="shared" si="326"/>
        <v/>
      </c>
    </row>
    <row r="8263" spans="1:15" hidden="1">
      <c r="A8263" s="41" t="s">
        <v>99</v>
      </c>
      <c r="B8263" s="46">
        <v>45793</v>
      </c>
      <c r="C8263" s="8" t="s">
        <v>13</v>
      </c>
      <c r="D8263" s="8" t="s">
        <v>90</v>
      </c>
      <c r="E8263" s="8" t="s">
        <v>90</v>
      </c>
      <c r="F8263" s="9">
        <f t="shared" si="330"/>
        <v>-6400000</v>
      </c>
      <c r="G8263" s="9">
        <v>-64</v>
      </c>
      <c r="H8263" s="10">
        <v>-6944768</v>
      </c>
      <c r="I8263" s="11">
        <f t="shared" si="327"/>
        <v>18372697107.929276</v>
      </c>
      <c r="J8263" s="11">
        <f t="shared" si="328"/>
        <v>181443</v>
      </c>
      <c r="K8263" s="11">
        <f t="shared" si="329"/>
        <v>101258.78158942079</v>
      </c>
      <c r="L8263" s="12">
        <f t="shared" si="331"/>
        <v>464205.97827706952</v>
      </c>
      <c r="M8263" s="11">
        <f>COUNTIF(E$2:$E8263,E8263)</f>
        <v>1169</v>
      </c>
      <c r="N8263" s="13"/>
      <c r="O8263" t="str">
        <f t="shared" si="326"/>
        <v/>
      </c>
    </row>
    <row r="8264" spans="1:15" hidden="1">
      <c r="A8264" s="41" t="s">
        <v>99</v>
      </c>
      <c r="B8264" s="46">
        <v>45793</v>
      </c>
      <c r="C8264" s="8" t="s">
        <v>13</v>
      </c>
      <c r="D8264" s="8" t="s">
        <v>14</v>
      </c>
      <c r="E8264" s="8" t="s">
        <v>14</v>
      </c>
      <c r="F8264" s="9">
        <f t="shared" si="330"/>
        <v>-1800000</v>
      </c>
      <c r="G8264" s="9">
        <v>-18</v>
      </c>
      <c r="H8264" s="10">
        <v>-1928538</v>
      </c>
      <c r="I8264" s="11">
        <f t="shared" si="327"/>
        <v>20487263906.099232</v>
      </c>
      <c r="J8264" s="11">
        <f t="shared" si="328"/>
        <v>202931</v>
      </c>
      <c r="K8264" s="11">
        <f t="shared" si="329"/>
        <v>100956.79766077746</v>
      </c>
      <c r="L8264" s="12">
        <f t="shared" si="331"/>
        <v>111315.64210600569</v>
      </c>
      <c r="M8264" s="11">
        <f>COUNTIF(E$2:$E8264,E8264)</f>
        <v>1124</v>
      </c>
      <c r="N8264" s="13"/>
      <c r="O8264" t="str">
        <f t="shared" si="326"/>
        <v/>
      </c>
    </row>
    <row r="8265" spans="1:15" hidden="1">
      <c r="A8265" s="41" t="s">
        <v>99</v>
      </c>
      <c r="B8265" s="46">
        <v>45793</v>
      </c>
      <c r="C8265" s="8" t="s">
        <v>13</v>
      </c>
      <c r="D8265" s="8" t="s">
        <v>90</v>
      </c>
      <c r="E8265" s="8" t="s">
        <v>90</v>
      </c>
      <c r="F8265" s="9">
        <f t="shared" si="330"/>
        <v>900000</v>
      </c>
      <c r="G8265" s="9">
        <v>9</v>
      </c>
      <c r="H8265" s="10">
        <v>975879</v>
      </c>
      <c r="I8265" s="11">
        <f t="shared" si="327"/>
        <v>18373672986.929276</v>
      </c>
      <c r="J8265" s="11">
        <f t="shared" si="328"/>
        <v>181452</v>
      </c>
      <c r="K8265" s="11">
        <f t="shared" si="329"/>
        <v>101259.13733069504</v>
      </c>
      <c r="L8265" s="12">
        <f t="shared" si="331"/>
        <v>0</v>
      </c>
      <c r="M8265" s="11">
        <f>COUNTIF(E$2:$E8265,E8265)</f>
        <v>1170</v>
      </c>
      <c r="N8265" s="13"/>
      <c r="O8265" t="str">
        <f t="shared" si="326"/>
        <v/>
      </c>
    </row>
    <row r="8266" spans="1:15" hidden="1">
      <c r="A8266" s="41" t="s">
        <v>99</v>
      </c>
      <c r="B8266" s="46">
        <v>45793</v>
      </c>
      <c r="C8266" s="8" t="s">
        <v>13</v>
      </c>
      <c r="D8266" s="8" t="s">
        <v>15</v>
      </c>
      <c r="E8266" s="8" t="s">
        <v>15</v>
      </c>
      <c r="F8266" s="9">
        <f t="shared" si="330"/>
        <v>18600000</v>
      </c>
      <c r="G8266" s="9">
        <v>186</v>
      </c>
      <c r="H8266" s="10">
        <v>20254098</v>
      </c>
      <c r="I8266" s="11">
        <f t="shared" si="327"/>
        <v>20488022331.739105</v>
      </c>
      <c r="J8266" s="11">
        <f t="shared" si="328"/>
        <v>190512</v>
      </c>
      <c r="K8266" s="11">
        <f t="shared" si="329"/>
        <v>107541.89936454977</v>
      </c>
      <c r="L8266" s="12">
        <f t="shared" si="331"/>
        <v>0</v>
      </c>
      <c r="M8266" s="11">
        <f>COUNTIF(E$2:$E8266,E8266)</f>
        <v>3124</v>
      </c>
      <c r="N8266" s="13"/>
      <c r="O8266" t="str">
        <f t="shared" si="326"/>
        <v/>
      </c>
    </row>
    <row r="8267" spans="1:15" hidden="1">
      <c r="A8267" s="41" t="s">
        <v>99</v>
      </c>
      <c r="B8267" s="46">
        <v>45793</v>
      </c>
      <c r="C8267" s="8" t="s">
        <v>13</v>
      </c>
      <c r="D8267" s="8" t="s">
        <v>14</v>
      </c>
      <c r="E8267" s="8" t="s">
        <v>14</v>
      </c>
      <c r="F8267" s="9">
        <f t="shared" si="330"/>
        <v>1800000</v>
      </c>
      <c r="G8267" s="9">
        <v>18</v>
      </c>
      <c r="H8267" s="10">
        <v>1929780</v>
      </c>
      <c r="I8267" s="11">
        <f t="shared" si="327"/>
        <v>20489193686.099232</v>
      </c>
      <c r="J8267" s="11">
        <f t="shared" si="328"/>
        <v>202949</v>
      </c>
      <c r="K8267" s="11">
        <f t="shared" si="329"/>
        <v>100957.35227125649</v>
      </c>
      <c r="L8267" s="12">
        <f t="shared" si="331"/>
        <v>0</v>
      </c>
      <c r="M8267" s="11">
        <f>COUNTIF(E$2:$E8267,E8267)</f>
        <v>1125</v>
      </c>
      <c r="N8267" s="13"/>
      <c r="O8267" t="str">
        <f t="shared" si="326"/>
        <v/>
      </c>
    </row>
    <row r="8268" spans="1:15" hidden="1">
      <c r="A8268" s="41" t="s">
        <v>99</v>
      </c>
      <c r="B8268" s="46">
        <v>45793</v>
      </c>
      <c r="C8268" s="8" t="s">
        <v>13</v>
      </c>
      <c r="D8268" s="8" t="s">
        <v>90</v>
      </c>
      <c r="E8268" s="8" t="s">
        <v>90</v>
      </c>
      <c r="F8268" s="9">
        <f t="shared" si="330"/>
        <v>-13800000</v>
      </c>
      <c r="G8268" s="9">
        <v>-138</v>
      </c>
      <c r="H8268" s="10">
        <v>-14974656</v>
      </c>
      <c r="I8268" s="11">
        <f t="shared" si="327"/>
        <v>18359699225.977638</v>
      </c>
      <c r="J8268" s="11">
        <f t="shared" si="328"/>
        <v>181314</v>
      </c>
      <c r="K8268" s="11">
        <f t="shared" si="329"/>
        <v>101259.13733069504</v>
      </c>
      <c r="L8268" s="12">
        <f t="shared" si="331"/>
        <v>1000895.0483640842</v>
      </c>
      <c r="M8268" s="11">
        <f>COUNTIF(E$2:$E8268,E8268)</f>
        <v>1171</v>
      </c>
      <c r="N8268" s="13"/>
      <c r="O8268" t="str">
        <f t="shared" si="326"/>
        <v/>
      </c>
    </row>
    <row r="8269" spans="1:15" hidden="1">
      <c r="A8269" s="41" t="s">
        <v>99</v>
      </c>
      <c r="B8269" s="46">
        <v>45793</v>
      </c>
      <c r="C8269" s="8" t="s">
        <v>13</v>
      </c>
      <c r="D8269" s="8" t="s">
        <v>90</v>
      </c>
      <c r="E8269" s="8" t="s">
        <v>90</v>
      </c>
      <c r="F8269" s="9">
        <f t="shared" si="330"/>
        <v>-23600000</v>
      </c>
      <c r="G8269" s="9">
        <v>-236</v>
      </c>
      <c r="H8269" s="10">
        <v>-25608832</v>
      </c>
      <c r="I8269" s="11">
        <f t="shared" si="327"/>
        <v>18335802069.567593</v>
      </c>
      <c r="J8269" s="11">
        <f t="shared" si="328"/>
        <v>181078</v>
      </c>
      <c r="K8269" s="11">
        <f t="shared" si="329"/>
        <v>101259.13733069504</v>
      </c>
      <c r="L8269" s="12">
        <f t="shared" si="331"/>
        <v>1711675.5899559706</v>
      </c>
      <c r="M8269" s="11">
        <f>COUNTIF(E$2:$E8269,E8269)</f>
        <v>1172</v>
      </c>
      <c r="N8269" s="13"/>
      <c r="O8269" t="str">
        <f t="shared" si="326"/>
        <v/>
      </c>
    </row>
    <row r="8270" spans="1:15" hidden="1">
      <c r="A8270" s="41" t="s">
        <v>99</v>
      </c>
      <c r="B8270" s="46">
        <v>45793</v>
      </c>
      <c r="C8270" s="8" t="s">
        <v>13</v>
      </c>
      <c r="D8270" s="8" t="s">
        <v>46</v>
      </c>
      <c r="E8270" s="8" t="s">
        <v>46</v>
      </c>
      <c r="F8270" s="9">
        <f t="shared" si="330"/>
        <v>15400000</v>
      </c>
      <c r="G8270" s="9">
        <v>154</v>
      </c>
      <c r="H8270" s="10">
        <v>17029782</v>
      </c>
      <c r="I8270" s="11">
        <f t="shared" si="327"/>
        <v>4899653232.515729</v>
      </c>
      <c r="J8270" s="11">
        <f t="shared" si="328"/>
        <v>44966</v>
      </c>
      <c r="K8270" s="11">
        <f t="shared" si="329"/>
        <v>108963.5109308306</v>
      </c>
      <c r="L8270" s="12">
        <f t="shared" si="331"/>
        <v>0</v>
      </c>
      <c r="M8270" s="11">
        <f>COUNTIF(E$2:$E8270,E8270)</f>
        <v>2829</v>
      </c>
      <c r="N8270" s="13"/>
      <c r="O8270" t="str">
        <f t="shared" si="326"/>
        <v/>
      </c>
    </row>
    <row r="8271" spans="1:15" hidden="1">
      <c r="A8271" s="41" t="s">
        <v>99</v>
      </c>
      <c r="B8271" s="46">
        <v>45793</v>
      </c>
      <c r="C8271" s="8" t="s">
        <v>13</v>
      </c>
      <c r="D8271" s="8" t="s">
        <v>90</v>
      </c>
      <c r="E8271" s="8" t="s">
        <v>90</v>
      </c>
      <c r="F8271" s="9">
        <f t="shared" si="330"/>
        <v>-1800000</v>
      </c>
      <c r="G8271" s="9">
        <v>-18</v>
      </c>
      <c r="H8271" s="10">
        <v>-1953216</v>
      </c>
      <c r="I8271" s="11">
        <f t="shared" si="327"/>
        <v>18333979405.095638</v>
      </c>
      <c r="J8271" s="11">
        <f t="shared" si="328"/>
        <v>181060</v>
      </c>
      <c r="K8271" s="11">
        <f t="shared" si="329"/>
        <v>101259.13733069504</v>
      </c>
      <c r="L8271" s="12">
        <f t="shared" si="331"/>
        <v>130551.52804748924</v>
      </c>
      <c r="M8271" s="11">
        <f>COUNTIF(E$2:$E8271,E8271)</f>
        <v>1173</v>
      </c>
      <c r="N8271" s="13"/>
      <c r="O8271" t="str">
        <f t="shared" si="326"/>
        <v/>
      </c>
    </row>
    <row r="8272" spans="1:15" hidden="1">
      <c r="A8272" s="41" t="s">
        <v>99</v>
      </c>
      <c r="B8272" s="46">
        <v>45793</v>
      </c>
      <c r="C8272" s="8" t="s">
        <v>13</v>
      </c>
      <c r="D8272" s="8" t="s">
        <v>90</v>
      </c>
      <c r="E8272" s="8" t="s">
        <v>90</v>
      </c>
      <c r="F8272" s="9">
        <f t="shared" si="330"/>
        <v>-1000000</v>
      </c>
      <c r="G8272" s="9">
        <v>-10</v>
      </c>
      <c r="H8272" s="10">
        <v>-1085120</v>
      </c>
      <c r="I8272" s="11">
        <f t="shared" si="327"/>
        <v>18332966813.722332</v>
      </c>
      <c r="J8272" s="11">
        <f t="shared" si="328"/>
        <v>181050</v>
      </c>
      <c r="K8272" s="11">
        <f t="shared" si="329"/>
        <v>101259.13733069504</v>
      </c>
      <c r="L8272" s="12">
        <f t="shared" si="331"/>
        <v>72528.626693049562</v>
      </c>
      <c r="M8272" s="11">
        <f>COUNTIF(E$2:$E8272,E8272)</f>
        <v>1174</v>
      </c>
      <c r="N8272" s="13"/>
      <c r="O8272" t="str">
        <f t="shared" ref="O8272:O8335" si="332">IF(M8272=_xlfn.MAXIFS(M:M,D:D,D8272),"X","")</f>
        <v/>
      </c>
    </row>
    <row r="8273" spans="1:15" hidden="1">
      <c r="A8273" s="41" t="s">
        <v>99</v>
      </c>
      <c r="B8273" s="46">
        <v>45793</v>
      </c>
      <c r="C8273" s="8" t="s">
        <v>13</v>
      </c>
      <c r="D8273" s="8" t="s">
        <v>15</v>
      </c>
      <c r="E8273" s="8" t="s">
        <v>15</v>
      </c>
      <c r="F8273" s="9">
        <f t="shared" si="330"/>
        <v>9500000</v>
      </c>
      <c r="G8273" s="9">
        <v>95</v>
      </c>
      <c r="H8273" s="10">
        <v>10356330</v>
      </c>
      <c r="I8273" s="11">
        <f t="shared" si="327"/>
        <v>20498378661.739105</v>
      </c>
      <c r="J8273" s="11">
        <f t="shared" si="328"/>
        <v>190607</v>
      </c>
      <c r="K8273" s="11">
        <f t="shared" si="329"/>
        <v>107542.63307086888</v>
      </c>
      <c r="L8273" s="12">
        <f t="shared" si="331"/>
        <v>0</v>
      </c>
      <c r="M8273" s="11">
        <f>COUNTIF(E$2:$E8273,E8273)</f>
        <v>3125</v>
      </c>
      <c r="N8273" s="13"/>
      <c r="O8273" t="str">
        <f t="shared" si="332"/>
        <v/>
      </c>
    </row>
    <row r="8274" spans="1:15" hidden="1">
      <c r="A8274" s="41" t="s">
        <v>99</v>
      </c>
      <c r="B8274" s="46">
        <v>45793</v>
      </c>
      <c r="C8274" s="8" t="s">
        <v>13</v>
      </c>
      <c r="D8274" s="8" t="s">
        <v>90</v>
      </c>
      <c r="E8274" s="8" t="s">
        <v>90</v>
      </c>
      <c r="F8274" s="9">
        <f t="shared" si="330"/>
        <v>-5500000</v>
      </c>
      <c r="G8274" s="9">
        <v>-55</v>
      </c>
      <c r="H8274" s="10">
        <v>-5968160</v>
      </c>
      <c r="I8274" s="11">
        <f t="shared" si="327"/>
        <v>18327397561.169144</v>
      </c>
      <c r="J8274" s="11">
        <f t="shared" si="328"/>
        <v>180995</v>
      </c>
      <c r="K8274" s="11">
        <f t="shared" si="329"/>
        <v>101259.13733069504</v>
      </c>
      <c r="L8274" s="12">
        <f t="shared" si="331"/>
        <v>398907.44681177288</v>
      </c>
      <c r="M8274" s="11">
        <f>COUNTIF(E$2:$E8274,E8274)</f>
        <v>1175</v>
      </c>
      <c r="N8274" s="13"/>
      <c r="O8274" t="str">
        <f t="shared" si="332"/>
        <v/>
      </c>
    </row>
    <row r="8275" spans="1:15" hidden="1">
      <c r="A8275" s="41" t="s">
        <v>99</v>
      </c>
      <c r="B8275" s="46">
        <v>45793</v>
      </c>
      <c r="C8275" s="8" t="s">
        <v>13</v>
      </c>
      <c r="D8275" s="8" t="s">
        <v>90</v>
      </c>
      <c r="E8275" s="8" t="s">
        <v>90</v>
      </c>
      <c r="F8275" s="9">
        <f t="shared" si="330"/>
        <v>-10900000</v>
      </c>
      <c r="G8275" s="9">
        <v>-109</v>
      </c>
      <c r="H8275" s="10">
        <v>-11827808</v>
      </c>
      <c r="I8275" s="11">
        <f t="shared" si="327"/>
        <v>18316360315.200096</v>
      </c>
      <c r="J8275" s="11">
        <f t="shared" si="328"/>
        <v>180886</v>
      </c>
      <c r="K8275" s="11">
        <f t="shared" si="329"/>
        <v>101259.13733069504</v>
      </c>
      <c r="L8275" s="12">
        <f t="shared" si="331"/>
        <v>790562.03095423989</v>
      </c>
      <c r="M8275" s="11">
        <f>COUNTIF(E$2:$E8275,E8275)</f>
        <v>1176</v>
      </c>
      <c r="N8275" s="13"/>
      <c r="O8275" t="str">
        <f t="shared" si="332"/>
        <v/>
      </c>
    </row>
    <row r="8276" spans="1:15" hidden="1">
      <c r="A8276" s="41" t="s">
        <v>99</v>
      </c>
      <c r="B8276" s="46">
        <v>45793</v>
      </c>
      <c r="C8276" s="8" t="s">
        <v>13</v>
      </c>
      <c r="D8276" s="8" t="s">
        <v>90</v>
      </c>
      <c r="E8276" s="8" t="s">
        <v>90</v>
      </c>
      <c r="F8276" s="9">
        <f t="shared" si="330"/>
        <v>-1800000</v>
      </c>
      <c r="G8276" s="9">
        <v>-18</v>
      </c>
      <c r="H8276" s="10">
        <v>-1953216</v>
      </c>
      <c r="I8276" s="11">
        <f t="shared" si="327"/>
        <v>18314537650.728142</v>
      </c>
      <c r="J8276" s="11">
        <f t="shared" si="328"/>
        <v>180868</v>
      </c>
      <c r="K8276" s="11">
        <f t="shared" si="329"/>
        <v>101259.13733069504</v>
      </c>
      <c r="L8276" s="12">
        <f t="shared" si="331"/>
        <v>130551.52804748924</v>
      </c>
      <c r="M8276" s="11">
        <f>COUNTIF(E$2:$E8276,E8276)</f>
        <v>1177</v>
      </c>
      <c r="N8276" s="13"/>
      <c r="O8276" t="str">
        <f t="shared" si="332"/>
        <v/>
      </c>
    </row>
    <row r="8277" spans="1:15" hidden="1">
      <c r="A8277" s="41" t="s">
        <v>99</v>
      </c>
      <c r="B8277" s="46">
        <v>45793</v>
      </c>
      <c r="C8277" s="8" t="s">
        <v>13</v>
      </c>
      <c r="D8277" s="8" t="s">
        <v>15</v>
      </c>
      <c r="E8277" s="8" t="s">
        <v>15</v>
      </c>
      <c r="F8277" s="9">
        <f t="shared" si="330"/>
        <v>19100000</v>
      </c>
      <c r="G8277" s="9">
        <v>191</v>
      </c>
      <c r="H8277" s="10">
        <v>20824348</v>
      </c>
      <c r="I8277" s="11">
        <f t="shared" si="327"/>
        <v>20519203009.739105</v>
      </c>
      <c r="J8277" s="11">
        <f t="shared" si="328"/>
        <v>190798</v>
      </c>
      <c r="K8277" s="11">
        <f t="shared" si="329"/>
        <v>107544.12001037278</v>
      </c>
      <c r="L8277" s="12">
        <f t="shared" si="331"/>
        <v>0</v>
      </c>
      <c r="M8277" s="11">
        <f>COUNTIF(E$2:$E8277,E8277)</f>
        <v>3126</v>
      </c>
      <c r="N8277" s="13"/>
      <c r="O8277" t="str">
        <f t="shared" si="332"/>
        <v/>
      </c>
    </row>
    <row r="8278" spans="1:15" hidden="1">
      <c r="A8278" s="41" t="s">
        <v>99</v>
      </c>
      <c r="B8278" s="46">
        <v>45793</v>
      </c>
      <c r="C8278" s="8" t="s">
        <v>13</v>
      </c>
      <c r="D8278" s="8" t="s">
        <v>90</v>
      </c>
      <c r="E8278" s="8" t="s">
        <v>90</v>
      </c>
      <c r="F8278" s="9">
        <f t="shared" si="330"/>
        <v>-900000</v>
      </c>
      <c r="G8278" s="9">
        <v>-9</v>
      </c>
      <c r="H8278" s="10">
        <v>-976608</v>
      </c>
      <c r="I8278" s="11">
        <f t="shared" si="327"/>
        <v>18313626318.492165</v>
      </c>
      <c r="J8278" s="11">
        <f t="shared" si="328"/>
        <v>180859</v>
      </c>
      <c r="K8278" s="11">
        <f t="shared" si="329"/>
        <v>101259.13733069504</v>
      </c>
      <c r="L8278" s="12">
        <f t="shared" si="331"/>
        <v>65275.764023744618</v>
      </c>
      <c r="M8278" s="11">
        <f>COUNTIF(E$2:$E8278,E8278)</f>
        <v>1178</v>
      </c>
      <c r="N8278" s="13"/>
      <c r="O8278" t="str">
        <f t="shared" si="332"/>
        <v/>
      </c>
    </row>
    <row r="8279" spans="1:15" hidden="1">
      <c r="A8279" s="41" t="s">
        <v>99</v>
      </c>
      <c r="B8279" s="46">
        <v>45793</v>
      </c>
      <c r="C8279" s="8" t="s">
        <v>13</v>
      </c>
      <c r="D8279" s="8" t="s">
        <v>90</v>
      </c>
      <c r="E8279" s="8" t="s">
        <v>90</v>
      </c>
      <c r="F8279" s="9">
        <f t="shared" si="330"/>
        <v>51600000</v>
      </c>
      <c r="G8279" s="9">
        <v>516</v>
      </c>
      <c r="H8279" s="10">
        <v>55942140</v>
      </c>
      <c r="I8279" s="11">
        <f t="shared" si="327"/>
        <v>18369568458.492165</v>
      </c>
      <c r="J8279" s="11">
        <f t="shared" si="328"/>
        <v>181375</v>
      </c>
      <c r="K8279" s="11">
        <f t="shared" si="329"/>
        <v>101279.49529147989</v>
      </c>
      <c r="L8279" s="12">
        <f t="shared" si="331"/>
        <v>0</v>
      </c>
      <c r="M8279" s="11">
        <f>COUNTIF(E$2:$E8279,E8279)</f>
        <v>1179</v>
      </c>
      <c r="N8279" s="13"/>
      <c r="O8279" t="str">
        <f t="shared" si="332"/>
        <v/>
      </c>
    </row>
    <row r="8280" spans="1:15" hidden="1">
      <c r="A8280" s="41" t="s">
        <v>99</v>
      </c>
      <c r="B8280" s="46">
        <v>45793</v>
      </c>
      <c r="C8280" s="8" t="s">
        <v>13</v>
      </c>
      <c r="D8280" s="8" t="s">
        <v>90</v>
      </c>
      <c r="E8280" s="8" t="s">
        <v>90</v>
      </c>
      <c r="F8280" s="9">
        <f t="shared" si="330"/>
        <v>-4600000</v>
      </c>
      <c r="G8280" s="9">
        <v>-46</v>
      </c>
      <c r="H8280" s="10">
        <v>-4991552</v>
      </c>
      <c r="I8280" s="11">
        <f t="shared" si="327"/>
        <v>18364909601.708755</v>
      </c>
      <c r="J8280" s="11">
        <f t="shared" si="328"/>
        <v>181329</v>
      </c>
      <c r="K8280" s="11">
        <f t="shared" si="329"/>
        <v>101279.49529147989</v>
      </c>
      <c r="L8280" s="12">
        <f t="shared" si="331"/>
        <v>332695.21659192536</v>
      </c>
      <c r="M8280" s="11">
        <f>COUNTIF(E$2:$E8280,E8280)</f>
        <v>1180</v>
      </c>
      <c r="N8280" s="13"/>
      <c r="O8280" t="str">
        <f t="shared" si="332"/>
        <v/>
      </c>
    </row>
    <row r="8281" spans="1:15" hidden="1">
      <c r="A8281" s="41" t="s">
        <v>99</v>
      </c>
      <c r="B8281" s="46">
        <v>45793</v>
      </c>
      <c r="C8281" s="8" t="s">
        <v>13</v>
      </c>
      <c r="D8281" s="8" t="s">
        <v>90</v>
      </c>
      <c r="E8281" s="8" t="s">
        <v>90</v>
      </c>
      <c r="F8281" s="9">
        <f t="shared" si="330"/>
        <v>-6300000</v>
      </c>
      <c r="G8281" s="9">
        <v>-63</v>
      </c>
      <c r="H8281" s="10">
        <v>-6836256</v>
      </c>
      <c r="I8281" s="11">
        <f t="shared" si="327"/>
        <v>18358528993.505394</v>
      </c>
      <c r="J8281" s="11">
        <f t="shared" si="328"/>
        <v>181266</v>
      </c>
      <c r="K8281" s="11">
        <f t="shared" si="329"/>
        <v>101279.49529147989</v>
      </c>
      <c r="L8281" s="12">
        <f t="shared" si="331"/>
        <v>455647.79663676675</v>
      </c>
      <c r="M8281" s="11">
        <f>COUNTIF(E$2:$E8281,E8281)</f>
        <v>1181</v>
      </c>
      <c r="N8281" s="13"/>
      <c r="O8281" t="str">
        <f t="shared" si="332"/>
        <v/>
      </c>
    </row>
    <row r="8282" spans="1:15" hidden="1">
      <c r="A8282" s="41" t="s">
        <v>99</v>
      </c>
      <c r="B8282" s="46">
        <v>45793</v>
      </c>
      <c r="C8282" s="8" t="s">
        <v>13</v>
      </c>
      <c r="D8282" s="8" t="s">
        <v>90</v>
      </c>
      <c r="E8282" s="8" t="s">
        <v>90</v>
      </c>
      <c r="F8282" s="9">
        <f t="shared" si="330"/>
        <v>-1800000</v>
      </c>
      <c r="G8282" s="9">
        <v>-18</v>
      </c>
      <c r="H8282" s="10">
        <v>-1953216</v>
      </c>
      <c r="I8282" s="11">
        <f t="shared" si="327"/>
        <v>18356705962.590149</v>
      </c>
      <c r="J8282" s="11">
        <f t="shared" si="328"/>
        <v>181248</v>
      </c>
      <c r="K8282" s="11">
        <f t="shared" si="329"/>
        <v>101279.49529147989</v>
      </c>
      <c r="L8282" s="12">
        <f t="shared" si="331"/>
        <v>130185.084753362</v>
      </c>
      <c r="M8282" s="11">
        <f>COUNTIF(E$2:$E8282,E8282)</f>
        <v>1182</v>
      </c>
      <c r="N8282" s="13"/>
      <c r="O8282" t="str">
        <f t="shared" si="332"/>
        <v/>
      </c>
    </row>
    <row r="8283" spans="1:15" hidden="1">
      <c r="A8283" s="41" t="s">
        <v>99</v>
      </c>
      <c r="B8283" s="46">
        <v>45793</v>
      </c>
      <c r="C8283" s="8" t="s">
        <v>13</v>
      </c>
      <c r="D8283" s="8" t="s">
        <v>14</v>
      </c>
      <c r="E8283" s="8" t="s">
        <v>14</v>
      </c>
      <c r="F8283" s="9">
        <f t="shared" si="330"/>
        <v>-2600000</v>
      </c>
      <c r="G8283" s="9">
        <v>-26</v>
      </c>
      <c r="H8283" s="10">
        <v>-2785666</v>
      </c>
      <c r="I8283" s="11">
        <f t="shared" si="327"/>
        <v>20486568794.940178</v>
      </c>
      <c r="J8283" s="11">
        <f t="shared" si="328"/>
        <v>202923</v>
      </c>
      <c r="K8283" s="11">
        <f t="shared" si="329"/>
        <v>100957.35227125649</v>
      </c>
      <c r="L8283" s="12">
        <f t="shared" si="331"/>
        <v>160774.8409473314</v>
      </c>
      <c r="M8283" s="11">
        <f>COUNTIF(E$2:$E8283,E8283)</f>
        <v>1126</v>
      </c>
      <c r="N8283" s="13"/>
      <c r="O8283" t="str">
        <f t="shared" si="332"/>
        <v/>
      </c>
    </row>
    <row r="8284" spans="1:15" hidden="1">
      <c r="A8284" s="41" t="s">
        <v>99</v>
      </c>
      <c r="B8284" s="46">
        <v>45793</v>
      </c>
      <c r="C8284" s="8" t="s">
        <v>13</v>
      </c>
      <c r="D8284" s="8" t="s">
        <v>90</v>
      </c>
      <c r="E8284" s="8" t="s">
        <v>90</v>
      </c>
      <c r="F8284" s="9">
        <f t="shared" si="330"/>
        <v>-13800000</v>
      </c>
      <c r="G8284" s="9">
        <v>-138</v>
      </c>
      <c r="H8284" s="10">
        <v>-14974656</v>
      </c>
      <c r="I8284" s="11">
        <f t="shared" si="327"/>
        <v>18342729392.239925</v>
      </c>
      <c r="J8284" s="11">
        <f t="shared" si="328"/>
        <v>181110</v>
      </c>
      <c r="K8284" s="11">
        <f t="shared" si="329"/>
        <v>101279.49529147989</v>
      </c>
      <c r="L8284" s="12">
        <f t="shared" si="331"/>
        <v>998085.64977577515</v>
      </c>
      <c r="M8284" s="11">
        <f>COUNTIF(E$2:$E8284,E8284)</f>
        <v>1183</v>
      </c>
      <c r="N8284" s="13"/>
      <c r="O8284" t="str">
        <f t="shared" si="332"/>
        <v/>
      </c>
    </row>
    <row r="8285" spans="1:15" hidden="1">
      <c r="A8285" s="41" t="s">
        <v>99</v>
      </c>
      <c r="B8285" s="46">
        <v>45793</v>
      </c>
      <c r="C8285" s="8" t="s">
        <v>13</v>
      </c>
      <c r="D8285" s="8" t="s">
        <v>90</v>
      </c>
      <c r="E8285" s="8" t="s">
        <v>90</v>
      </c>
      <c r="F8285" s="9">
        <f t="shared" si="330"/>
        <v>-900000</v>
      </c>
      <c r="G8285" s="9">
        <v>-9</v>
      </c>
      <c r="H8285" s="10">
        <v>-976608</v>
      </c>
      <c r="I8285" s="11">
        <f t="shared" si="327"/>
        <v>18341817876.782303</v>
      </c>
      <c r="J8285" s="11">
        <f t="shared" si="328"/>
        <v>181101</v>
      </c>
      <c r="K8285" s="11">
        <f t="shared" si="329"/>
        <v>101279.49529147989</v>
      </c>
      <c r="L8285" s="12">
        <f t="shared" si="331"/>
        <v>65092.542376680998</v>
      </c>
      <c r="M8285" s="11">
        <f>COUNTIF(E$2:$E8285,E8285)</f>
        <v>1184</v>
      </c>
      <c r="N8285" s="13"/>
      <c r="O8285" t="str">
        <f t="shared" si="332"/>
        <v/>
      </c>
    </row>
    <row r="8286" spans="1:15" hidden="1">
      <c r="A8286" s="41" t="s">
        <v>99</v>
      </c>
      <c r="B8286" s="46">
        <v>45793</v>
      </c>
      <c r="C8286" s="8" t="s">
        <v>13</v>
      </c>
      <c r="D8286" s="8" t="s">
        <v>14</v>
      </c>
      <c r="E8286" s="8" t="s">
        <v>14</v>
      </c>
      <c r="F8286" s="9">
        <f t="shared" si="330"/>
        <v>-9300000</v>
      </c>
      <c r="G8286" s="9">
        <v>-93</v>
      </c>
      <c r="H8286" s="10">
        <v>-9964113</v>
      </c>
      <c r="I8286" s="11">
        <f t="shared" si="327"/>
        <v>20477179761.178951</v>
      </c>
      <c r="J8286" s="11">
        <f t="shared" si="328"/>
        <v>202830</v>
      </c>
      <c r="K8286" s="11">
        <f t="shared" si="329"/>
        <v>100957.35227125649</v>
      </c>
      <c r="L8286" s="12">
        <f t="shared" si="331"/>
        <v>575079.23877314664</v>
      </c>
      <c r="M8286" s="11">
        <f>COUNTIF(E$2:$E8286,E8286)</f>
        <v>1127</v>
      </c>
      <c r="N8286" s="13"/>
      <c r="O8286" t="str">
        <f t="shared" si="332"/>
        <v/>
      </c>
    </row>
    <row r="8287" spans="1:15" hidden="1">
      <c r="A8287" s="41" t="s">
        <v>99</v>
      </c>
      <c r="B8287" s="46">
        <v>45793</v>
      </c>
      <c r="C8287" s="8" t="s">
        <v>13</v>
      </c>
      <c r="D8287" s="8" t="s">
        <v>90</v>
      </c>
      <c r="E8287" s="8" t="s">
        <v>90</v>
      </c>
      <c r="F8287" s="9">
        <f t="shared" si="330"/>
        <v>-18400000</v>
      </c>
      <c r="G8287" s="9">
        <v>-184</v>
      </c>
      <c r="H8287" s="10">
        <v>-19966208</v>
      </c>
      <c r="I8287" s="11">
        <f t="shared" si="327"/>
        <v>18323182449.64867</v>
      </c>
      <c r="J8287" s="11">
        <f t="shared" si="328"/>
        <v>180917</v>
      </c>
      <c r="K8287" s="11">
        <f t="shared" si="329"/>
        <v>101279.49529147989</v>
      </c>
      <c r="L8287" s="12">
        <f t="shared" si="331"/>
        <v>1330780.8663677014</v>
      </c>
      <c r="M8287" s="11">
        <f>COUNTIF(E$2:$E8287,E8287)</f>
        <v>1185</v>
      </c>
      <c r="N8287" s="13"/>
      <c r="O8287" t="str">
        <f t="shared" si="332"/>
        <v/>
      </c>
    </row>
    <row r="8288" spans="1:15" hidden="1">
      <c r="A8288" s="41" t="s">
        <v>99</v>
      </c>
      <c r="B8288" s="46">
        <v>45793</v>
      </c>
      <c r="C8288" s="8" t="s">
        <v>13</v>
      </c>
      <c r="D8288" s="8" t="s">
        <v>14</v>
      </c>
      <c r="E8288" s="8" t="s">
        <v>14</v>
      </c>
      <c r="F8288" s="9">
        <f t="shared" si="330"/>
        <v>-900000</v>
      </c>
      <c r="G8288" s="9">
        <v>-9</v>
      </c>
      <c r="H8288" s="10">
        <v>-964269</v>
      </c>
      <c r="I8288" s="11">
        <f t="shared" si="327"/>
        <v>20476271145.008511</v>
      </c>
      <c r="J8288" s="11">
        <f t="shared" si="328"/>
        <v>202821</v>
      </c>
      <c r="K8288" s="11">
        <f t="shared" si="329"/>
        <v>100957.35227125649</v>
      </c>
      <c r="L8288" s="12">
        <f t="shared" si="331"/>
        <v>55652.829558691592</v>
      </c>
      <c r="M8288" s="11">
        <f>COUNTIF(E$2:$E8288,E8288)</f>
        <v>1128</v>
      </c>
      <c r="N8288" s="13"/>
      <c r="O8288" t="str">
        <f t="shared" si="332"/>
        <v/>
      </c>
    </row>
    <row r="8289" spans="1:15" hidden="1">
      <c r="A8289" s="41" t="s">
        <v>99</v>
      </c>
      <c r="B8289" s="46">
        <v>45793</v>
      </c>
      <c r="C8289" s="8" t="s">
        <v>13</v>
      </c>
      <c r="D8289" s="8" t="s">
        <v>90</v>
      </c>
      <c r="E8289" s="8" t="s">
        <v>90</v>
      </c>
      <c r="F8289" s="9">
        <f t="shared" si="330"/>
        <v>-900000</v>
      </c>
      <c r="G8289" s="9">
        <v>-9</v>
      </c>
      <c r="H8289" s="10">
        <v>-976608</v>
      </c>
      <c r="I8289" s="11">
        <f t="shared" si="327"/>
        <v>18322270934.191048</v>
      </c>
      <c r="J8289" s="11">
        <f t="shared" si="328"/>
        <v>180908</v>
      </c>
      <c r="K8289" s="11">
        <f t="shared" si="329"/>
        <v>101279.49529147989</v>
      </c>
      <c r="L8289" s="12">
        <f t="shared" si="331"/>
        <v>65092.542376680998</v>
      </c>
      <c r="M8289" s="11">
        <f>COUNTIF(E$2:$E8289,E8289)</f>
        <v>1186</v>
      </c>
      <c r="N8289" s="13"/>
      <c r="O8289" t="str">
        <f t="shared" si="332"/>
        <v/>
      </c>
    </row>
    <row r="8290" spans="1:15" hidden="1">
      <c r="A8290" s="41" t="s">
        <v>99</v>
      </c>
      <c r="B8290" s="46">
        <v>45793</v>
      </c>
      <c r="C8290" s="8" t="s">
        <v>13</v>
      </c>
      <c r="D8290" s="8" t="s">
        <v>90</v>
      </c>
      <c r="E8290" s="8" t="s">
        <v>90</v>
      </c>
      <c r="F8290" s="9">
        <f t="shared" si="330"/>
        <v>-5200000</v>
      </c>
      <c r="G8290" s="9">
        <v>-52</v>
      </c>
      <c r="H8290" s="10">
        <v>-5642624</v>
      </c>
      <c r="I8290" s="11">
        <f t="shared" si="327"/>
        <v>18317004400.43589</v>
      </c>
      <c r="J8290" s="11">
        <f t="shared" si="328"/>
        <v>180856</v>
      </c>
      <c r="K8290" s="11">
        <f t="shared" si="329"/>
        <v>101279.49529147989</v>
      </c>
      <c r="L8290" s="12">
        <f t="shared" si="331"/>
        <v>376090.24484304525</v>
      </c>
      <c r="M8290" s="11">
        <f>COUNTIF(E$2:$E8290,E8290)</f>
        <v>1187</v>
      </c>
      <c r="N8290" s="13"/>
      <c r="O8290" t="str">
        <f t="shared" si="332"/>
        <v/>
      </c>
    </row>
    <row r="8291" spans="1:15" hidden="1">
      <c r="A8291" s="41" t="s">
        <v>99</v>
      </c>
      <c r="B8291" s="46">
        <v>45793</v>
      </c>
      <c r="C8291" s="8" t="s">
        <v>13</v>
      </c>
      <c r="D8291" s="8" t="s">
        <v>90</v>
      </c>
      <c r="E8291" s="8" t="s">
        <v>90</v>
      </c>
      <c r="F8291" s="9">
        <f t="shared" si="330"/>
        <v>-900000</v>
      </c>
      <c r="G8291" s="9">
        <v>-9</v>
      </c>
      <c r="H8291" s="10">
        <v>-976608</v>
      </c>
      <c r="I8291" s="11">
        <f t="shared" si="327"/>
        <v>18316092884.978268</v>
      </c>
      <c r="J8291" s="11">
        <f t="shared" si="328"/>
        <v>180847</v>
      </c>
      <c r="K8291" s="11">
        <f t="shared" si="329"/>
        <v>101279.49529147989</v>
      </c>
      <c r="L8291" s="12">
        <f t="shared" si="331"/>
        <v>65092.542376680998</v>
      </c>
      <c r="M8291" s="11">
        <f>COUNTIF(E$2:$E8291,E8291)</f>
        <v>1188</v>
      </c>
      <c r="N8291" s="13"/>
      <c r="O8291" t="str">
        <f t="shared" si="332"/>
        <v/>
      </c>
    </row>
    <row r="8292" spans="1:15" hidden="1">
      <c r="A8292" s="41" t="s">
        <v>99</v>
      </c>
      <c r="B8292" s="46">
        <v>45793</v>
      </c>
      <c r="C8292" s="8" t="s">
        <v>13</v>
      </c>
      <c r="D8292" s="8" t="s">
        <v>90</v>
      </c>
      <c r="E8292" s="8" t="s">
        <v>90</v>
      </c>
      <c r="F8292" s="9">
        <f t="shared" si="330"/>
        <v>-2700000</v>
      </c>
      <c r="G8292" s="9">
        <v>-27</v>
      </c>
      <c r="H8292" s="10">
        <v>-2929824</v>
      </c>
      <c r="I8292" s="11">
        <f t="shared" si="327"/>
        <v>18313358338.605396</v>
      </c>
      <c r="J8292" s="11">
        <f t="shared" si="328"/>
        <v>180820</v>
      </c>
      <c r="K8292" s="11">
        <f t="shared" si="329"/>
        <v>101279.49529147989</v>
      </c>
      <c r="L8292" s="12">
        <f t="shared" si="331"/>
        <v>195277.62713004276</v>
      </c>
      <c r="M8292" s="11">
        <f>COUNTIF(E$2:$E8292,E8292)</f>
        <v>1189</v>
      </c>
      <c r="N8292" s="13"/>
      <c r="O8292" t="str">
        <f t="shared" si="332"/>
        <v/>
      </c>
    </row>
    <row r="8293" spans="1:15" hidden="1">
      <c r="A8293" s="41" t="s">
        <v>99</v>
      </c>
      <c r="B8293" s="46">
        <v>45793</v>
      </c>
      <c r="C8293" s="8" t="s">
        <v>13</v>
      </c>
      <c r="D8293" s="8" t="s">
        <v>90</v>
      </c>
      <c r="E8293" s="8" t="s">
        <v>90</v>
      </c>
      <c r="F8293" s="9">
        <f t="shared" si="330"/>
        <v>-5500000</v>
      </c>
      <c r="G8293" s="9">
        <v>-55</v>
      </c>
      <c r="H8293" s="10">
        <v>-5968160</v>
      </c>
      <c r="I8293" s="11">
        <f t="shared" si="327"/>
        <v>18307787966.364365</v>
      </c>
      <c r="J8293" s="11">
        <f t="shared" si="328"/>
        <v>180765</v>
      </c>
      <c r="K8293" s="11">
        <f t="shared" si="329"/>
        <v>101279.49529147989</v>
      </c>
      <c r="L8293" s="12">
        <f t="shared" si="331"/>
        <v>397787.75896860566</v>
      </c>
      <c r="M8293" s="11">
        <f>COUNTIF(E$2:$E8293,E8293)</f>
        <v>1190</v>
      </c>
      <c r="N8293" s="13"/>
      <c r="O8293" t="str">
        <f t="shared" si="332"/>
        <v/>
      </c>
    </row>
    <row r="8294" spans="1:15" hidden="1">
      <c r="A8294" s="41" t="s">
        <v>99</v>
      </c>
      <c r="B8294" s="46">
        <v>45793</v>
      </c>
      <c r="C8294" s="8" t="s">
        <v>13</v>
      </c>
      <c r="D8294" s="8" t="s">
        <v>90</v>
      </c>
      <c r="E8294" s="8" t="s">
        <v>90</v>
      </c>
      <c r="F8294" s="9">
        <f t="shared" si="330"/>
        <v>-900000</v>
      </c>
      <c r="G8294" s="9">
        <v>-9</v>
      </c>
      <c r="H8294" s="10">
        <v>-976608</v>
      </c>
      <c r="I8294" s="11">
        <f t="shared" si="327"/>
        <v>18306876450.906742</v>
      </c>
      <c r="J8294" s="11">
        <f t="shared" si="328"/>
        <v>180756</v>
      </c>
      <c r="K8294" s="11">
        <f t="shared" si="329"/>
        <v>101279.49529147989</v>
      </c>
      <c r="L8294" s="12">
        <f t="shared" si="331"/>
        <v>65092.542376680998</v>
      </c>
      <c r="M8294" s="11">
        <f>COUNTIF(E$2:$E8294,E8294)</f>
        <v>1191</v>
      </c>
      <c r="N8294" s="13"/>
      <c r="O8294" t="str">
        <f t="shared" si="332"/>
        <v/>
      </c>
    </row>
    <row r="8295" spans="1:15" hidden="1">
      <c r="A8295" s="41" t="s">
        <v>99</v>
      </c>
      <c r="B8295" s="46">
        <v>45793</v>
      </c>
      <c r="C8295" s="8" t="s">
        <v>13</v>
      </c>
      <c r="D8295" s="8" t="s">
        <v>90</v>
      </c>
      <c r="E8295" s="8" t="s">
        <v>90</v>
      </c>
      <c r="F8295" s="9">
        <f t="shared" si="330"/>
        <v>-5100000</v>
      </c>
      <c r="G8295" s="9">
        <v>-51</v>
      </c>
      <c r="H8295" s="10">
        <v>-5534112</v>
      </c>
      <c r="I8295" s="11">
        <f t="shared" ref="I8295:I8358" si="333">IF(H8295&gt;=0,IF(M8295=1,H8295,SUMIFS(I:I,E:E,E8295,M:M,M8295-1)+H8295),SUMIFS(I:I,E:E,E8295,M:M,M8295-1)+K8295*G8295)</f>
        <v>18301711196.646877</v>
      </c>
      <c r="J8295" s="11">
        <f t="shared" ref="J8295:J8358" si="334">IF(M8295=1,G8295,SUMIFS($J:$J,$E:$E,E8295,$M:$M,M8295-1)+G8295)</f>
        <v>180705</v>
      </c>
      <c r="K8295" s="11">
        <f t="shared" ref="K8295:K8358" si="335">IF(H8295&gt;=0,I8295/J8295,SUMIFS($K:$K,$E:$E,E8295,$M:$M,M8295-1))</f>
        <v>101279.49529147989</v>
      </c>
      <c r="L8295" s="12">
        <f t="shared" si="331"/>
        <v>368857.74013452511</v>
      </c>
      <c r="M8295" s="11">
        <f>COUNTIF(E$2:$E8295,E8295)</f>
        <v>1192</v>
      </c>
      <c r="N8295" s="13"/>
      <c r="O8295" t="str">
        <f t="shared" si="332"/>
        <v/>
      </c>
    </row>
    <row r="8296" spans="1:15" hidden="1">
      <c r="A8296" s="41" t="s">
        <v>99</v>
      </c>
      <c r="B8296" s="46">
        <v>45793</v>
      </c>
      <c r="C8296" s="8" t="s">
        <v>13</v>
      </c>
      <c r="D8296" s="8" t="s">
        <v>90</v>
      </c>
      <c r="E8296" s="8" t="s">
        <v>90</v>
      </c>
      <c r="F8296" s="9">
        <f t="shared" ref="F8296:F8359" si="336">100000*G8296</f>
        <v>-46000000</v>
      </c>
      <c r="G8296" s="9">
        <v>-460</v>
      </c>
      <c r="H8296" s="10">
        <v>-49915520</v>
      </c>
      <c r="I8296" s="11">
        <f t="shared" si="333"/>
        <v>18255122628.812798</v>
      </c>
      <c r="J8296" s="11">
        <f t="shared" si="334"/>
        <v>180245</v>
      </c>
      <c r="K8296" s="11">
        <f t="shared" si="335"/>
        <v>101279.49529147989</v>
      </c>
      <c r="L8296" s="12">
        <f t="shared" ref="L8296:L8359" si="337">IF(G8296&lt;0,K8296*G8296-H8296,0)</f>
        <v>3326952.1659192517</v>
      </c>
      <c r="M8296" s="11">
        <f>COUNTIF(E$2:$E8296,E8296)</f>
        <v>1193</v>
      </c>
      <c r="N8296" s="13"/>
      <c r="O8296" t="str">
        <f t="shared" si="332"/>
        <v/>
      </c>
    </row>
    <row r="8297" spans="1:15" hidden="1">
      <c r="A8297" s="41" t="s">
        <v>99</v>
      </c>
      <c r="B8297" s="46">
        <v>45793</v>
      </c>
      <c r="C8297" s="8" t="s">
        <v>13</v>
      </c>
      <c r="D8297" s="8" t="s">
        <v>14</v>
      </c>
      <c r="E8297" s="8" t="s">
        <v>14</v>
      </c>
      <c r="F8297" s="9">
        <f t="shared" si="336"/>
        <v>-12900000</v>
      </c>
      <c r="G8297" s="9">
        <v>-129</v>
      </c>
      <c r="H8297" s="10">
        <v>-13821189</v>
      </c>
      <c r="I8297" s="11">
        <f t="shared" si="333"/>
        <v>20463247646.565517</v>
      </c>
      <c r="J8297" s="11">
        <f t="shared" si="334"/>
        <v>202692</v>
      </c>
      <c r="K8297" s="11">
        <f t="shared" si="335"/>
        <v>100957.35227125649</v>
      </c>
      <c r="L8297" s="12">
        <f t="shared" si="337"/>
        <v>797690.55700791255</v>
      </c>
      <c r="M8297" s="11">
        <f>COUNTIF(E$2:$E8297,E8297)</f>
        <v>1129</v>
      </c>
      <c r="N8297" s="13"/>
      <c r="O8297" t="str">
        <f t="shared" si="332"/>
        <v/>
      </c>
    </row>
    <row r="8298" spans="1:15" hidden="1">
      <c r="A8298" s="41" t="s">
        <v>99</v>
      </c>
      <c r="B8298" s="46">
        <v>45793</v>
      </c>
      <c r="C8298" s="8" t="s">
        <v>13</v>
      </c>
      <c r="D8298" s="8" t="s">
        <v>14</v>
      </c>
      <c r="E8298" s="8" t="s">
        <v>14</v>
      </c>
      <c r="F8298" s="9">
        <f t="shared" si="336"/>
        <v>-4400000</v>
      </c>
      <c r="G8298" s="9">
        <v>-44</v>
      </c>
      <c r="H8298" s="10">
        <v>-4714204</v>
      </c>
      <c r="I8298" s="11">
        <f t="shared" si="333"/>
        <v>20458805523.065582</v>
      </c>
      <c r="J8298" s="11">
        <f t="shared" si="334"/>
        <v>202648</v>
      </c>
      <c r="K8298" s="11">
        <f t="shared" si="335"/>
        <v>100957.35227125649</v>
      </c>
      <c r="L8298" s="12">
        <f t="shared" si="337"/>
        <v>272080.50006471481</v>
      </c>
      <c r="M8298" s="11">
        <f>COUNTIF(E$2:$E8298,E8298)</f>
        <v>1130</v>
      </c>
      <c r="N8298" s="13"/>
      <c r="O8298" t="str">
        <f t="shared" si="332"/>
        <v/>
      </c>
    </row>
    <row r="8299" spans="1:15" hidden="1">
      <c r="A8299" s="41" t="s">
        <v>99</v>
      </c>
      <c r="B8299" s="46">
        <v>45793</v>
      </c>
      <c r="C8299" s="8" t="s">
        <v>13</v>
      </c>
      <c r="D8299" s="8" t="s">
        <v>14</v>
      </c>
      <c r="E8299" s="8" t="s">
        <v>14</v>
      </c>
      <c r="F8299" s="9">
        <f t="shared" si="336"/>
        <v>-900000</v>
      </c>
      <c r="G8299" s="9">
        <v>-9</v>
      </c>
      <c r="H8299" s="10">
        <v>-964269</v>
      </c>
      <c r="I8299" s="11">
        <f t="shared" si="333"/>
        <v>20457896906.895142</v>
      </c>
      <c r="J8299" s="11">
        <f t="shared" si="334"/>
        <v>202639</v>
      </c>
      <c r="K8299" s="11">
        <f t="shared" si="335"/>
        <v>100957.35227125649</v>
      </c>
      <c r="L8299" s="12">
        <f t="shared" si="337"/>
        <v>55652.829558691592</v>
      </c>
      <c r="M8299" s="11">
        <f>COUNTIF(E$2:$E8299,E8299)</f>
        <v>1131</v>
      </c>
      <c r="N8299" s="13"/>
      <c r="O8299" t="str">
        <f t="shared" si="332"/>
        <v/>
      </c>
    </row>
    <row r="8300" spans="1:15" hidden="1">
      <c r="A8300" s="41" t="s">
        <v>99</v>
      </c>
      <c r="B8300" s="46">
        <v>45793</v>
      </c>
      <c r="C8300" s="8" t="s">
        <v>13</v>
      </c>
      <c r="D8300" s="8" t="s">
        <v>90</v>
      </c>
      <c r="E8300" s="8" t="s">
        <v>90</v>
      </c>
      <c r="F8300" s="9">
        <f t="shared" si="336"/>
        <v>-6400000</v>
      </c>
      <c r="G8300" s="9">
        <v>-64</v>
      </c>
      <c r="H8300" s="10">
        <v>-6944768</v>
      </c>
      <c r="I8300" s="11">
        <f t="shared" si="333"/>
        <v>18248640741.114143</v>
      </c>
      <c r="J8300" s="11">
        <f t="shared" si="334"/>
        <v>180181</v>
      </c>
      <c r="K8300" s="11">
        <f t="shared" si="335"/>
        <v>101279.49529147989</v>
      </c>
      <c r="L8300" s="12">
        <f t="shared" si="337"/>
        <v>462880.30134528689</v>
      </c>
      <c r="M8300" s="11">
        <f>COUNTIF(E$2:$E8300,E8300)</f>
        <v>1194</v>
      </c>
      <c r="N8300" s="13"/>
      <c r="O8300" t="str">
        <f t="shared" si="332"/>
        <v/>
      </c>
    </row>
    <row r="8301" spans="1:15" hidden="1">
      <c r="A8301" s="41" t="s">
        <v>99</v>
      </c>
      <c r="B8301" s="46">
        <v>45793</v>
      </c>
      <c r="C8301" s="8" t="s">
        <v>13</v>
      </c>
      <c r="D8301" s="8" t="s">
        <v>90</v>
      </c>
      <c r="E8301" s="8" t="s">
        <v>90</v>
      </c>
      <c r="F8301" s="9">
        <f t="shared" si="336"/>
        <v>-900000</v>
      </c>
      <c r="G8301" s="9">
        <v>-9</v>
      </c>
      <c r="H8301" s="10">
        <v>-976608</v>
      </c>
      <c r="I8301" s="11">
        <f t="shared" si="333"/>
        <v>18247729225.656521</v>
      </c>
      <c r="J8301" s="11">
        <f t="shared" si="334"/>
        <v>180172</v>
      </c>
      <c r="K8301" s="11">
        <f t="shared" si="335"/>
        <v>101279.49529147989</v>
      </c>
      <c r="L8301" s="12">
        <f t="shared" si="337"/>
        <v>65092.542376680998</v>
      </c>
      <c r="M8301" s="11">
        <f>COUNTIF(E$2:$E8301,E8301)</f>
        <v>1195</v>
      </c>
      <c r="N8301" s="13"/>
      <c r="O8301" t="str">
        <f t="shared" si="332"/>
        <v/>
      </c>
    </row>
    <row r="8302" spans="1:15" hidden="1">
      <c r="A8302" s="41" t="s">
        <v>99</v>
      </c>
      <c r="B8302" s="46">
        <v>45793</v>
      </c>
      <c r="C8302" s="8" t="s">
        <v>13</v>
      </c>
      <c r="D8302" s="8" t="s">
        <v>46</v>
      </c>
      <c r="E8302" s="8" t="s">
        <v>46</v>
      </c>
      <c r="F8302" s="9">
        <f t="shared" si="336"/>
        <v>900000</v>
      </c>
      <c r="G8302" s="9">
        <v>9</v>
      </c>
      <c r="H8302" s="10">
        <v>994086</v>
      </c>
      <c r="I8302" s="11">
        <f t="shared" si="333"/>
        <v>4900647318.515729</v>
      </c>
      <c r="J8302" s="11">
        <f t="shared" si="334"/>
        <v>44975</v>
      </c>
      <c r="K8302" s="11">
        <f t="shared" si="335"/>
        <v>108963.8091943464</v>
      </c>
      <c r="L8302" s="12">
        <f t="shared" si="337"/>
        <v>0</v>
      </c>
      <c r="M8302" s="11">
        <f>COUNTIF(E$2:$E8302,E8302)</f>
        <v>2830</v>
      </c>
      <c r="N8302" s="13"/>
      <c r="O8302" t="str">
        <f t="shared" si="332"/>
        <v/>
      </c>
    </row>
    <row r="8303" spans="1:15" hidden="1">
      <c r="A8303" s="41" t="s">
        <v>99</v>
      </c>
      <c r="B8303" s="46">
        <v>45793</v>
      </c>
      <c r="C8303" s="8" t="s">
        <v>13</v>
      </c>
      <c r="D8303" s="8" t="s">
        <v>90</v>
      </c>
      <c r="E8303" s="8" t="s">
        <v>90</v>
      </c>
      <c r="F8303" s="9">
        <f t="shared" si="336"/>
        <v>900000</v>
      </c>
      <c r="G8303" s="9">
        <v>9</v>
      </c>
      <c r="H8303" s="10">
        <v>975735</v>
      </c>
      <c r="I8303" s="11">
        <f t="shared" si="333"/>
        <v>18248704960.656521</v>
      </c>
      <c r="J8303" s="11">
        <f t="shared" si="334"/>
        <v>180181</v>
      </c>
      <c r="K8303" s="11">
        <f t="shared" si="335"/>
        <v>101279.85170831841</v>
      </c>
      <c r="L8303" s="12">
        <f t="shared" si="337"/>
        <v>0</v>
      </c>
      <c r="M8303" s="11">
        <f>COUNTIF(E$2:$E8303,E8303)</f>
        <v>1196</v>
      </c>
      <c r="N8303" s="13"/>
      <c r="O8303" t="str">
        <f t="shared" si="332"/>
        <v/>
      </c>
    </row>
    <row r="8304" spans="1:15" hidden="1">
      <c r="A8304" s="41" t="s">
        <v>99</v>
      </c>
      <c r="B8304" s="46">
        <v>45793</v>
      </c>
      <c r="C8304" s="8" t="s">
        <v>13</v>
      </c>
      <c r="D8304" s="8" t="s">
        <v>90</v>
      </c>
      <c r="E8304" s="8" t="s">
        <v>90</v>
      </c>
      <c r="F8304" s="9">
        <f t="shared" si="336"/>
        <v>-900000</v>
      </c>
      <c r="G8304" s="9">
        <v>-9</v>
      </c>
      <c r="H8304" s="10">
        <v>-976608</v>
      </c>
      <c r="I8304" s="11">
        <f t="shared" si="333"/>
        <v>18247793441.991146</v>
      </c>
      <c r="J8304" s="11">
        <f t="shared" si="334"/>
        <v>180172</v>
      </c>
      <c r="K8304" s="11">
        <f t="shared" si="335"/>
        <v>101279.85170831841</v>
      </c>
      <c r="L8304" s="12">
        <f t="shared" si="337"/>
        <v>65089.334625134245</v>
      </c>
      <c r="M8304" s="11">
        <f>COUNTIF(E$2:$E8304,E8304)</f>
        <v>1197</v>
      </c>
      <c r="N8304" s="13"/>
      <c r="O8304" t="str">
        <f t="shared" si="332"/>
        <v/>
      </c>
    </row>
    <row r="8305" spans="1:15" hidden="1">
      <c r="A8305" s="41" t="s">
        <v>99</v>
      </c>
      <c r="B8305" s="46">
        <v>45793</v>
      </c>
      <c r="C8305" s="8" t="s">
        <v>13</v>
      </c>
      <c r="D8305" s="8" t="s">
        <v>14</v>
      </c>
      <c r="E8305" s="8" t="s">
        <v>14</v>
      </c>
      <c r="F8305" s="9">
        <f t="shared" si="336"/>
        <v>900000</v>
      </c>
      <c r="G8305" s="9">
        <v>9</v>
      </c>
      <c r="H8305" s="10">
        <v>960948</v>
      </c>
      <c r="I8305" s="11">
        <f t="shared" si="333"/>
        <v>20458857854.895142</v>
      </c>
      <c r="J8305" s="11">
        <f t="shared" si="334"/>
        <v>202648</v>
      </c>
      <c r="K8305" s="11">
        <f t="shared" si="335"/>
        <v>100957.61051130602</v>
      </c>
      <c r="L8305" s="12">
        <f t="shared" si="337"/>
        <v>0</v>
      </c>
      <c r="M8305" s="11">
        <f>COUNTIF(E$2:$E8305,E8305)</f>
        <v>1132</v>
      </c>
      <c r="N8305" s="13"/>
      <c r="O8305" t="str">
        <f t="shared" si="332"/>
        <v/>
      </c>
    </row>
    <row r="8306" spans="1:15" hidden="1">
      <c r="A8306" s="41" t="s">
        <v>99</v>
      </c>
      <c r="B8306" s="46">
        <v>45793</v>
      </c>
      <c r="C8306" s="8" t="s">
        <v>13</v>
      </c>
      <c r="D8306" s="8" t="s">
        <v>90</v>
      </c>
      <c r="E8306" s="8" t="s">
        <v>90</v>
      </c>
      <c r="F8306" s="9">
        <f t="shared" si="336"/>
        <v>-900000</v>
      </c>
      <c r="G8306" s="9">
        <v>-9</v>
      </c>
      <c r="H8306" s="10">
        <v>-976608</v>
      </c>
      <c r="I8306" s="11">
        <f t="shared" si="333"/>
        <v>18246881923.325771</v>
      </c>
      <c r="J8306" s="11">
        <f t="shared" si="334"/>
        <v>180163</v>
      </c>
      <c r="K8306" s="11">
        <f t="shared" si="335"/>
        <v>101279.85170831841</v>
      </c>
      <c r="L8306" s="12">
        <f t="shared" si="337"/>
        <v>65089.334625134245</v>
      </c>
      <c r="M8306" s="11">
        <f>COUNTIF(E$2:$E8306,E8306)</f>
        <v>1198</v>
      </c>
      <c r="N8306" s="13"/>
      <c r="O8306" t="str">
        <f t="shared" si="332"/>
        <v/>
      </c>
    </row>
    <row r="8307" spans="1:15" hidden="1">
      <c r="A8307" s="41" t="s">
        <v>99</v>
      </c>
      <c r="B8307" s="46">
        <v>45793</v>
      </c>
      <c r="C8307" s="8" t="s">
        <v>13</v>
      </c>
      <c r="D8307" s="8" t="s">
        <v>15</v>
      </c>
      <c r="E8307" s="8" t="s">
        <v>15</v>
      </c>
      <c r="F8307" s="9">
        <f t="shared" si="336"/>
        <v>900000</v>
      </c>
      <c r="G8307" s="9">
        <v>9</v>
      </c>
      <c r="H8307" s="10">
        <v>980280</v>
      </c>
      <c r="I8307" s="11">
        <f t="shared" si="333"/>
        <v>20520183289.739105</v>
      </c>
      <c r="J8307" s="11">
        <f t="shared" si="334"/>
        <v>190807</v>
      </c>
      <c r="K8307" s="11">
        <f t="shared" si="335"/>
        <v>107544.18490799135</v>
      </c>
      <c r="L8307" s="12">
        <f t="shared" si="337"/>
        <v>0</v>
      </c>
      <c r="M8307" s="11">
        <f>COUNTIF(E$2:$E8307,E8307)</f>
        <v>3127</v>
      </c>
      <c r="N8307" s="13"/>
      <c r="O8307" t="str">
        <f t="shared" si="332"/>
        <v/>
      </c>
    </row>
    <row r="8308" spans="1:15" hidden="1">
      <c r="A8308" s="41" t="s">
        <v>99</v>
      </c>
      <c r="B8308" s="46">
        <v>45793</v>
      </c>
      <c r="C8308" s="8" t="s">
        <v>13</v>
      </c>
      <c r="D8308" s="8" t="s">
        <v>90</v>
      </c>
      <c r="E8308" s="8" t="s">
        <v>90</v>
      </c>
      <c r="F8308" s="9">
        <f t="shared" si="336"/>
        <v>-900000</v>
      </c>
      <c r="G8308" s="9">
        <v>-9</v>
      </c>
      <c r="H8308" s="10">
        <v>-976608</v>
      </c>
      <c r="I8308" s="11">
        <f t="shared" si="333"/>
        <v>18245970404.660397</v>
      </c>
      <c r="J8308" s="11">
        <f t="shared" si="334"/>
        <v>180154</v>
      </c>
      <c r="K8308" s="11">
        <f t="shared" si="335"/>
        <v>101279.85170831841</v>
      </c>
      <c r="L8308" s="12">
        <f t="shared" si="337"/>
        <v>65089.334625134245</v>
      </c>
      <c r="M8308" s="11">
        <f>COUNTIF(E$2:$E8308,E8308)</f>
        <v>1199</v>
      </c>
      <c r="N8308" s="13"/>
      <c r="O8308" t="str">
        <f t="shared" si="332"/>
        <v/>
      </c>
    </row>
    <row r="8309" spans="1:15" hidden="1">
      <c r="A8309" s="41" t="s">
        <v>99</v>
      </c>
      <c r="B8309" s="46">
        <v>45793</v>
      </c>
      <c r="C8309" s="8" t="s">
        <v>13</v>
      </c>
      <c r="D8309" s="8" t="s">
        <v>90</v>
      </c>
      <c r="E8309" s="8" t="s">
        <v>90</v>
      </c>
      <c r="F8309" s="9">
        <f t="shared" si="336"/>
        <v>2300000</v>
      </c>
      <c r="G8309" s="9">
        <v>23</v>
      </c>
      <c r="H8309" s="10">
        <v>2485656</v>
      </c>
      <c r="I8309" s="11">
        <f t="shared" si="333"/>
        <v>18248456060.660397</v>
      </c>
      <c r="J8309" s="11">
        <f t="shared" si="334"/>
        <v>180177</v>
      </c>
      <c r="K8309" s="11">
        <f t="shared" si="335"/>
        <v>101280.71874135098</v>
      </c>
      <c r="L8309" s="12">
        <f t="shared" si="337"/>
        <v>0</v>
      </c>
      <c r="M8309" s="11">
        <f>COUNTIF(E$2:$E8309,E8309)</f>
        <v>1200</v>
      </c>
      <c r="N8309" s="13"/>
      <c r="O8309" t="str">
        <f t="shared" si="332"/>
        <v/>
      </c>
    </row>
    <row r="8310" spans="1:15" hidden="1">
      <c r="A8310" s="41" t="s">
        <v>99</v>
      </c>
      <c r="B8310" s="46">
        <v>45793</v>
      </c>
      <c r="C8310" s="8" t="s">
        <v>13</v>
      </c>
      <c r="D8310" s="8" t="s">
        <v>14</v>
      </c>
      <c r="E8310" s="8" t="s">
        <v>14</v>
      </c>
      <c r="F8310" s="9">
        <f t="shared" si="336"/>
        <v>-900000</v>
      </c>
      <c r="G8310" s="9">
        <v>-9</v>
      </c>
      <c r="H8310" s="10">
        <v>-964269</v>
      </c>
      <c r="I8310" s="11">
        <f t="shared" si="333"/>
        <v>20457949236.400539</v>
      </c>
      <c r="J8310" s="11">
        <f t="shared" si="334"/>
        <v>202639</v>
      </c>
      <c r="K8310" s="11">
        <f t="shared" si="335"/>
        <v>100957.61051130602</v>
      </c>
      <c r="L8310" s="12">
        <f t="shared" si="337"/>
        <v>55650.505398245878</v>
      </c>
      <c r="M8310" s="11">
        <f>COUNTIF(E$2:$E8310,E8310)</f>
        <v>1133</v>
      </c>
      <c r="N8310" s="13"/>
      <c r="O8310" t="str">
        <f t="shared" si="332"/>
        <v/>
      </c>
    </row>
    <row r="8311" spans="1:15" hidden="1">
      <c r="A8311" s="41" t="s">
        <v>99</v>
      </c>
      <c r="B8311" s="46">
        <v>45793</v>
      </c>
      <c r="C8311" s="8" t="s">
        <v>13</v>
      </c>
      <c r="D8311" s="8" t="s">
        <v>90</v>
      </c>
      <c r="E8311" s="8" t="s">
        <v>90</v>
      </c>
      <c r="F8311" s="9">
        <f t="shared" si="336"/>
        <v>-18400000</v>
      </c>
      <c r="G8311" s="9">
        <v>-184</v>
      </c>
      <c r="H8311" s="10">
        <v>-19966208</v>
      </c>
      <c r="I8311" s="11">
        <f t="shared" si="333"/>
        <v>18229820408.411987</v>
      </c>
      <c r="J8311" s="11">
        <f t="shared" si="334"/>
        <v>179993</v>
      </c>
      <c r="K8311" s="11">
        <f t="shared" si="335"/>
        <v>101280.71874135098</v>
      </c>
      <c r="L8311" s="12">
        <f t="shared" si="337"/>
        <v>1330555.7515914179</v>
      </c>
      <c r="M8311" s="11">
        <f>COUNTIF(E$2:$E8311,E8311)</f>
        <v>1201</v>
      </c>
      <c r="N8311" s="13"/>
      <c r="O8311" t="str">
        <f t="shared" si="332"/>
        <v/>
      </c>
    </row>
    <row r="8312" spans="1:15" hidden="1">
      <c r="A8312" s="41" t="s">
        <v>99</v>
      </c>
      <c r="B8312" s="46">
        <v>45793</v>
      </c>
      <c r="C8312" s="8" t="s">
        <v>13</v>
      </c>
      <c r="D8312" s="8" t="s">
        <v>90</v>
      </c>
      <c r="E8312" s="8" t="s">
        <v>90</v>
      </c>
      <c r="F8312" s="9">
        <f t="shared" si="336"/>
        <v>-900000</v>
      </c>
      <c r="G8312" s="9">
        <v>-9</v>
      </c>
      <c r="H8312" s="10">
        <v>-976608</v>
      </c>
      <c r="I8312" s="11">
        <f t="shared" si="333"/>
        <v>18228908881.943314</v>
      </c>
      <c r="J8312" s="11">
        <f t="shared" si="334"/>
        <v>179984</v>
      </c>
      <c r="K8312" s="11">
        <f t="shared" si="335"/>
        <v>101280.71874135098</v>
      </c>
      <c r="L8312" s="12">
        <f t="shared" si="337"/>
        <v>65081.531327841105</v>
      </c>
      <c r="M8312" s="11">
        <f>COUNTIF(E$2:$E8312,E8312)</f>
        <v>1202</v>
      </c>
      <c r="N8312" s="13"/>
      <c r="O8312" t="str">
        <f t="shared" si="332"/>
        <v/>
      </c>
    </row>
    <row r="8313" spans="1:15" hidden="1">
      <c r="A8313" s="41" t="s">
        <v>99</v>
      </c>
      <c r="B8313" s="46">
        <v>45793</v>
      </c>
      <c r="C8313" s="8" t="s">
        <v>13</v>
      </c>
      <c r="D8313" s="8" t="s">
        <v>90</v>
      </c>
      <c r="E8313" s="8" t="s">
        <v>90</v>
      </c>
      <c r="F8313" s="9">
        <f t="shared" si="336"/>
        <v>-2000000</v>
      </c>
      <c r="G8313" s="9">
        <v>-20</v>
      </c>
      <c r="H8313" s="10">
        <v>-2170240</v>
      </c>
      <c r="I8313" s="11">
        <f t="shared" si="333"/>
        <v>18226883267.568485</v>
      </c>
      <c r="J8313" s="11">
        <f t="shared" si="334"/>
        <v>179964</v>
      </c>
      <c r="K8313" s="11">
        <f t="shared" si="335"/>
        <v>101280.71874135098</v>
      </c>
      <c r="L8313" s="12">
        <f t="shared" si="337"/>
        <v>144625.62517298036</v>
      </c>
      <c r="M8313" s="11">
        <f>COUNTIF(E$2:$E8313,E8313)</f>
        <v>1203</v>
      </c>
      <c r="N8313" s="13"/>
      <c r="O8313" t="str">
        <f t="shared" si="332"/>
        <v/>
      </c>
    </row>
    <row r="8314" spans="1:15" hidden="1">
      <c r="A8314" s="41" t="s">
        <v>99</v>
      </c>
      <c r="B8314" s="46">
        <v>45793</v>
      </c>
      <c r="C8314" s="8" t="s">
        <v>13</v>
      </c>
      <c r="D8314" s="8" t="s">
        <v>90</v>
      </c>
      <c r="E8314" s="8" t="s">
        <v>90</v>
      </c>
      <c r="F8314" s="9">
        <f t="shared" si="336"/>
        <v>-5800000</v>
      </c>
      <c r="G8314" s="9">
        <v>-58</v>
      </c>
      <c r="H8314" s="10">
        <v>-6293696</v>
      </c>
      <c r="I8314" s="11">
        <f t="shared" si="333"/>
        <v>18221008985.881489</v>
      </c>
      <c r="J8314" s="11">
        <f t="shared" si="334"/>
        <v>179906</v>
      </c>
      <c r="K8314" s="11">
        <f t="shared" si="335"/>
        <v>101280.71874135098</v>
      </c>
      <c r="L8314" s="12">
        <f t="shared" si="337"/>
        <v>419414.31300164293</v>
      </c>
      <c r="M8314" s="11">
        <f>COUNTIF(E$2:$E8314,E8314)</f>
        <v>1204</v>
      </c>
      <c r="N8314" s="13"/>
      <c r="O8314" t="str">
        <f t="shared" si="332"/>
        <v/>
      </c>
    </row>
    <row r="8315" spans="1:15" hidden="1">
      <c r="A8315" s="41" t="s">
        <v>99</v>
      </c>
      <c r="B8315" s="46">
        <v>45796</v>
      </c>
      <c r="C8315" s="8" t="s">
        <v>13</v>
      </c>
      <c r="D8315" s="8" t="s">
        <v>15</v>
      </c>
      <c r="E8315" s="8" t="s">
        <v>15</v>
      </c>
      <c r="F8315" s="9">
        <f t="shared" si="336"/>
        <v>46900000</v>
      </c>
      <c r="G8315" s="9">
        <v>469</v>
      </c>
      <c r="H8315" s="10">
        <v>51173997</v>
      </c>
      <c r="I8315" s="11">
        <f t="shared" si="333"/>
        <v>20571357286.739105</v>
      </c>
      <c r="J8315" s="11">
        <f t="shared" si="334"/>
        <v>191276</v>
      </c>
      <c r="K8315" s="11">
        <f t="shared" si="335"/>
        <v>107548.03157081445</v>
      </c>
      <c r="L8315" s="12">
        <f t="shared" si="337"/>
        <v>0</v>
      </c>
      <c r="M8315" s="11">
        <f>COUNTIF(E$2:$E8315,E8315)</f>
        <v>3128</v>
      </c>
      <c r="N8315" s="13"/>
      <c r="O8315" t="str">
        <f t="shared" si="332"/>
        <v/>
      </c>
    </row>
    <row r="8316" spans="1:15" hidden="1">
      <c r="A8316" s="41" t="s">
        <v>99</v>
      </c>
      <c r="B8316" s="46">
        <v>45796</v>
      </c>
      <c r="C8316" s="8" t="s">
        <v>13</v>
      </c>
      <c r="D8316" s="8" t="s">
        <v>15</v>
      </c>
      <c r="E8316" s="8" t="s">
        <v>15</v>
      </c>
      <c r="F8316" s="9">
        <f t="shared" si="336"/>
        <v>9200000</v>
      </c>
      <c r="G8316" s="9">
        <v>92</v>
      </c>
      <c r="H8316" s="10">
        <v>10038396</v>
      </c>
      <c r="I8316" s="11">
        <f t="shared" si="333"/>
        <v>20581395682.739105</v>
      </c>
      <c r="J8316" s="11">
        <f t="shared" si="334"/>
        <v>191368</v>
      </c>
      <c r="K8316" s="11">
        <f t="shared" si="335"/>
        <v>107548.78392802927</v>
      </c>
      <c r="L8316" s="12">
        <f t="shared" si="337"/>
        <v>0</v>
      </c>
      <c r="M8316" s="11">
        <f>COUNTIF(E$2:$E8316,E8316)</f>
        <v>3129</v>
      </c>
      <c r="N8316" s="13"/>
      <c r="O8316" t="str">
        <f t="shared" si="332"/>
        <v/>
      </c>
    </row>
    <row r="8317" spans="1:15" hidden="1">
      <c r="A8317" s="41" t="s">
        <v>99</v>
      </c>
      <c r="B8317" s="46">
        <v>45796</v>
      </c>
      <c r="C8317" s="8" t="s">
        <v>13</v>
      </c>
      <c r="D8317" s="8" t="s">
        <v>15</v>
      </c>
      <c r="E8317" s="8" t="s">
        <v>15</v>
      </c>
      <c r="F8317" s="9">
        <f t="shared" si="336"/>
        <v>900000</v>
      </c>
      <c r="G8317" s="9">
        <v>9</v>
      </c>
      <c r="H8317" s="10">
        <v>982017</v>
      </c>
      <c r="I8317" s="11">
        <f t="shared" si="333"/>
        <v>20582377699.739105</v>
      </c>
      <c r="J8317" s="11">
        <f t="shared" si="334"/>
        <v>191377</v>
      </c>
      <c r="K8317" s="11">
        <f t="shared" si="335"/>
        <v>107548.8574893488</v>
      </c>
      <c r="L8317" s="12">
        <f t="shared" si="337"/>
        <v>0</v>
      </c>
      <c r="M8317" s="11">
        <f>COUNTIF(E$2:$E8317,E8317)</f>
        <v>3130</v>
      </c>
      <c r="N8317" s="13"/>
      <c r="O8317" t="str">
        <f t="shared" si="332"/>
        <v/>
      </c>
    </row>
    <row r="8318" spans="1:15" hidden="1">
      <c r="A8318" s="41" t="s">
        <v>99</v>
      </c>
      <c r="B8318" s="46">
        <v>45796</v>
      </c>
      <c r="C8318" s="8" t="s">
        <v>13</v>
      </c>
      <c r="D8318" s="8" t="s">
        <v>15</v>
      </c>
      <c r="E8318" s="8" t="s">
        <v>15</v>
      </c>
      <c r="F8318" s="9">
        <f t="shared" si="336"/>
        <v>185700000</v>
      </c>
      <c r="G8318" s="9">
        <v>1857</v>
      </c>
      <c r="H8318" s="10">
        <v>203742612</v>
      </c>
      <c r="I8318" s="11">
        <f t="shared" si="333"/>
        <v>20786120311.739105</v>
      </c>
      <c r="J8318" s="11">
        <f t="shared" si="334"/>
        <v>193234</v>
      </c>
      <c r="K8318" s="11">
        <f t="shared" si="335"/>
        <v>107569.68396730961</v>
      </c>
      <c r="L8318" s="12">
        <f t="shared" si="337"/>
        <v>0</v>
      </c>
      <c r="M8318" s="11">
        <f>COUNTIF(E$2:$E8318,E8318)</f>
        <v>3131</v>
      </c>
      <c r="N8318" s="13"/>
      <c r="O8318" t="str">
        <f t="shared" si="332"/>
        <v/>
      </c>
    </row>
    <row r="8319" spans="1:15" hidden="1">
      <c r="A8319" s="41" t="s">
        <v>99</v>
      </c>
      <c r="B8319" s="46">
        <v>45796</v>
      </c>
      <c r="C8319" s="8" t="s">
        <v>13</v>
      </c>
      <c r="D8319" s="8" t="s">
        <v>15</v>
      </c>
      <c r="E8319" s="8" t="s">
        <v>15</v>
      </c>
      <c r="F8319" s="9">
        <f t="shared" si="336"/>
        <v>900000</v>
      </c>
      <c r="G8319" s="9">
        <v>9</v>
      </c>
      <c r="H8319" s="10">
        <v>982017</v>
      </c>
      <c r="I8319" s="11">
        <f t="shared" si="333"/>
        <v>20787102328.739105</v>
      </c>
      <c r="J8319" s="11">
        <f t="shared" si="334"/>
        <v>193243</v>
      </c>
      <c r="K8319" s="11">
        <f t="shared" si="335"/>
        <v>107569.75584491601</v>
      </c>
      <c r="L8319" s="12">
        <f t="shared" si="337"/>
        <v>0</v>
      </c>
      <c r="M8319" s="11">
        <f>COUNTIF(E$2:$E8319,E8319)</f>
        <v>3132</v>
      </c>
      <c r="N8319" s="13"/>
      <c r="O8319" t="str">
        <f t="shared" si="332"/>
        <v/>
      </c>
    </row>
    <row r="8320" spans="1:15" hidden="1">
      <c r="A8320" s="41" t="s">
        <v>99</v>
      </c>
      <c r="B8320" s="46">
        <v>45796</v>
      </c>
      <c r="C8320" s="8" t="s">
        <v>13</v>
      </c>
      <c r="D8320" s="8" t="s">
        <v>90</v>
      </c>
      <c r="E8320" s="8" t="s">
        <v>90</v>
      </c>
      <c r="F8320" s="9">
        <f t="shared" si="336"/>
        <v>-900000</v>
      </c>
      <c r="G8320" s="9">
        <v>-9</v>
      </c>
      <c r="H8320" s="10">
        <v>-976806</v>
      </c>
      <c r="I8320" s="11">
        <f t="shared" si="333"/>
        <v>18220097459.412815</v>
      </c>
      <c r="J8320" s="11">
        <f t="shared" si="334"/>
        <v>179897</v>
      </c>
      <c r="K8320" s="11">
        <f t="shared" si="335"/>
        <v>101280.71874135098</v>
      </c>
      <c r="L8320" s="12">
        <f t="shared" si="337"/>
        <v>65279.531327841105</v>
      </c>
      <c r="M8320" s="11">
        <f>COUNTIF(E$2:$E8320,E8320)</f>
        <v>1205</v>
      </c>
      <c r="N8320" s="13"/>
      <c r="O8320" t="str">
        <f t="shared" si="332"/>
        <v/>
      </c>
    </row>
    <row r="8321" spans="1:15" hidden="1">
      <c r="A8321" s="41" t="s">
        <v>99</v>
      </c>
      <c r="B8321" s="46">
        <v>45796</v>
      </c>
      <c r="C8321" s="8" t="s">
        <v>13</v>
      </c>
      <c r="D8321" s="8" t="s">
        <v>90</v>
      </c>
      <c r="E8321" s="8" t="s">
        <v>90</v>
      </c>
      <c r="F8321" s="9">
        <f t="shared" si="336"/>
        <v>-900000</v>
      </c>
      <c r="G8321" s="9">
        <v>-9</v>
      </c>
      <c r="H8321" s="10">
        <v>-976806</v>
      </c>
      <c r="I8321" s="11">
        <f t="shared" si="333"/>
        <v>18219185932.944141</v>
      </c>
      <c r="J8321" s="11">
        <f t="shared" si="334"/>
        <v>179888</v>
      </c>
      <c r="K8321" s="11">
        <f t="shared" si="335"/>
        <v>101280.71874135098</v>
      </c>
      <c r="L8321" s="12">
        <f t="shared" si="337"/>
        <v>65279.531327841105</v>
      </c>
      <c r="M8321" s="11">
        <f>COUNTIF(E$2:$E8321,E8321)</f>
        <v>1206</v>
      </c>
      <c r="N8321" s="13"/>
      <c r="O8321" t="str">
        <f t="shared" si="332"/>
        <v/>
      </c>
    </row>
    <row r="8322" spans="1:15" hidden="1">
      <c r="A8322" s="41" t="s">
        <v>99</v>
      </c>
      <c r="B8322" s="46">
        <v>45796</v>
      </c>
      <c r="C8322" s="8" t="s">
        <v>13</v>
      </c>
      <c r="D8322" s="8" t="s">
        <v>90</v>
      </c>
      <c r="E8322" s="8" t="s">
        <v>90</v>
      </c>
      <c r="F8322" s="9">
        <f t="shared" si="336"/>
        <v>-2700000</v>
      </c>
      <c r="G8322" s="9">
        <v>-27</v>
      </c>
      <c r="H8322" s="10">
        <v>-2930418</v>
      </c>
      <c r="I8322" s="11">
        <f t="shared" si="333"/>
        <v>18216451353.538124</v>
      </c>
      <c r="J8322" s="11">
        <f t="shared" si="334"/>
        <v>179861</v>
      </c>
      <c r="K8322" s="11">
        <f t="shared" si="335"/>
        <v>101280.71874135098</v>
      </c>
      <c r="L8322" s="12">
        <f t="shared" si="337"/>
        <v>195838.59398352355</v>
      </c>
      <c r="M8322" s="11">
        <f>COUNTIF(E$2:$E8322,E8322)</f>
        <v>1207</v>
      </c>
      <c r="N8322" s="13"/>
      <c r="O8322" t="str">
        <f t="shared" si="332"/>
        <v/>
      </c>
    </row>
    <row r="8323" spans="1:15" hidden="1">
      <c r="A8323" s="41" t="s">
        <v>99</v>
      </c>
      <c r="B8323" s="46">
        <v>45796</v>
      </c>
      <c r="C8323" s="8" t="s">
        <v>13</v>
      </c>
      <c r="D8323" s="8" t="s">
        <v>90</v>
      </c>
      <c r="E8323" s="8" t="s">
        <v>90</v>
      </c>
      <c r="F8323" s="9">
        <f t="shared" si="336"/>
        <v>-3600000</v>
      </c>
      <c r="G8323" s="9">
        <v>-36</v>
      </c>
      <c r="H8323" s="10">
        <v>-3907224</v>
      </c>
      <c r="I8323" s="11">
        <f t="shared" si="333"/>
        <v>18212805247.663437</v>
      </c>
      <c r="J8323" s="11">
        <f t="shared" si="334"/>
        <v>179825</v>
      </c>
      <c r="K8323" s="11">
        <f t="shared" si="335"/>
        <v>101280.71874135098</v>
      </c>
      <c r="L8323" s="12">
        <f t="shared" si="337"/>
        <v>261118.12531136442</v>
      </c>
      <c r="M8323" s="11">
        <f>COUNTIF(E$2:$E8323,E8323)</f>
        <v>1208</v>
      </c>
      <c r="N8323" s="13"/>
      <c r="O8323" t="str">
        <f t="shared" si="332"/>
        <v/>
      </c>
    </row>
    <row r="8324" spans="1:15" hidden="1">
      <c r="A8324" s="41" t="s">
        <v>99</v>
      </c>
      <c r="B8324" s="46">
        <v>45796</v>
      </c>
      <c r="C8324" s="8" t="s">
        <v>13</v>
      </c>
      <c r="D8324" s="8" t="s">
        <v>90</v>
      </c>
      <c r="E8324" s="8" t="s">
        <v>90</v>
      </c>
      <c r="F8324" s="9">
        <f t="shared" si="336"/>
        <v>-27600000</v>
      </c>
      <c r="G8324" s="9">
        <v>-276</v>
      </c>
      <c r="H8324" s="10">
        <v>-29955384</v>
      </c>
      <c r="I8324" s="11">
        <f t="shared" si="333"/>
        <v>18184851769.290825</v>
      </c>
      <c r="J8324" s="11">
        <f t="shared" si="334"/>
        <v>179549</v>
      </c>
      <c r="K8324" s="11">
        <f t="shared" si="335"/>
        <v>101280.71874135098</v>
      </c>
      <c r="L8324" s="12">
        <f t="shared" si="337"/>
        <v>2001905.6273871288</v>
      </c>
      <c r="M8324" s="11">
        <f>COUNTIF(E$2:$E8324,E8324)</f>
        <v>1209</v>
      </c>
      <c r="N8324" s="13"/>
      <c r="O8324" t="str">
        <f t="shared" si="332"/>
        <v/>
      </c>
    </row>
    <row r="8325" spans="1:15" hidden="1">
      <c r="A8325" s="41" t="s">
        <v>99</v>
      </c>
      <c r="B8325" s="46">
        <v>45796</v>
      </c>
      <c r="C8325" s="8" t="s">
        <v>13</v>
      </c>
      <c r="D8325" s="8" t="s">
        <v>90</v>
      </c>
      <c r="E8325" s="8" t="s">
        <v>90</v>
      </c>
      <c r="F8325" s="9">
        <f t="shared" si="336"/>
        <v>-184100000</v>
      </c>
      <c r="G8325" s="9">
        <v>-1841</v>
      </c>
      <c r="H8325" s="10">
        <v>-199811094</v>
      </c>
      <c r="I8325" s="11">
        <f t="shared" si="333"/>
        <v>17998393966.087997</v>
      </c>
      <c r="J8325" s="11">
        <f t="shared" si="334"/>
        <v>177708</v>
      </c>
      <c r="K8325" s="11">
        <f t="shared" si="335"/>
        <v>101280.71874135098</v>
      </c>
      <c r="L8325" s="12">
        <f t="shared" si="337"/>
        <v>13353290.797172844</v>
      </c>
      <c r="M8325" s="11">
        <f>COUNTIF(E$2:$E8325,E8325)</f>
        <v>1210</v>
      </c>
      <c r="N8325" s="13"/>
      <c r="O8325" t="str">
        <f t="shared" si="332"/>
        <v/>
      </c>
    </row>
    <row r="8326" spans="1:15" hidden="1">
      <c r="A8326" s="41" t="s">
        <v>99</v>
      </c>
      <c r="B8326" s="46">
        <v>45796</v>
      </c>
      <c r="C8326" s="8" t="s">
        <v>13</v>
      </c>
      <c r="D8326" s="8" t="s">
        <v>90</v>
      </c>
      <c r="E8326" s="8" t="s">
        <v>90</v>
      </c>
      <c r="F8326" s="9">
        <f t="shared" si="336"/>
        <v>-11000000</v>
      </c>
      <c r="G8326" s="9">
        <v>-110</v>
      </c>
      <c r="H8326" s="10">
        <v>-11938740</v>
      </c>
      <c r="I8326" s="11">
        <f t="shared" si="333"/>
        <v>17987253087.026447</v>
      </c>
      <c r="J8326" s="11">
        <f t="shared" si="334"/>
        <v>177598</v>
      </c>
      <c r="K8326" s="11">
        <f t="shared" si="335"/>
        <v>101280.71874135098</v>
      </c>
      <c r="L8326" s="12">
        <f t="shared" si="337"/>
        <v>797860.93845139258</v>
      </c>
      <c r="M8326" s="11">
        <f>COUNTIF(E$2:$E8326,E8326)</f>
        <v>1211</v>
      </c>
      <c r="N8326" s="13"/>
      <c r="O8326" t="str">
        <f t="shared" si="332"/>
        <v/>
      </c>
    </row>
    <row r="8327" spans="1:15" hidden="1">
      <c r="A8327" s="41" t="s">
        <v>99</v>
      </c>
      <c r="B8327" s="46">
        <v>45796</v>
      </c>
      <c r="C8327" s="8" t="s">
        <v>13</v>
      </c>
      <c r="D8327" s="8" t="s">
        <v>90</v>
      </c>
      <c r="E8327" s="8" t="s">
        <v>90</v>
      </c>
      <c r="F8327" s="9">
        <f t="shared" si="336"/>
        <v>-4600000</v>
      </c>
      <c r="G8327" s="9">
        <v>-46</v>
      </c>
      <c r="H8327" s="10">
        <v>-4992564</v>
      </c>
      <c r="I8327" s="11">
        <f t="shared" si="333"/>
        <v>17982594173.964344</v>
      </c>
      <c r="J8327" s="11">
        <f t="shared" si="334"/>
        <v>177552</v>
      </c>
      <c r="K8327" s="11">
        <f t="shared" si="335"/>
        <v>101280.71874135098</v>
      </c>
      <c r="L8327" s="12">
        <f t="shared" si="337"/>
        <v>333650.93789785448</v>
      </c>
      <c r="M8327" s="11">
        <f>COUNTIF(E$2:$E8327,E8327)</f>
        <v>1212</v>
      </c>
      <c r="N8327" s="13"/>
      <c r="O8327" t="str">
        <f t="shared" si="332"/>
        <v/>
      </c>
    </row>
    <row r="8328" spans="1:15" hidden="1">
      <c r="A8328" s="41" t="s">
        <v>99</v>
      </c>
      <c r="B8328" s="46">
        <v>45796</v>
      </c>
      <c r="C8328" s="8" t="s">
        <v>13</v>
      </c>
      <c r="D8328" s="8" t="s">
        <v>14</v>
      </c>
      <c r="E8328" s="8" t="s">
        <v>14</v>
      </c>
      <c r="F8328" s="9">
        <f t="shared" si="336"/>
        <v>-900000</v>
      </c>
      <c r="G8328" s="9">
        <v>-9</v>
      </c>
      <c r="H8328" s="10">
        <v>-964440</v>
      </c>
      <c r="I8328" s="11">
        <f t="shared" si="333"/>
        <v>20457040617.905937</v>
      </c>
      <c r="J8328" s="11">
        <f t="shared" si="334"/>
        <v>202630</v>
      </c>
      <c r="K8328" s="11">
        <f t="shared" si="335"/>
        <v>100957.61051130602</v>
      </c>
      <c r="L8328" s="12">
        <f t="shared" si="337"/>
        <v>55821.505398245878</v>
      </c>
      <c r="M8328" s="11">
        <f>COUNTIF(E$2:$E8328,E8328)</f>
        <v>1134</v>
      </c>
      <c r="N8328" s="13"/>
      <c r="O8328" t="str">
        <f t="shared" si="332"/>
        <v/>
      </c>
    </row>
    <row r="8329" spans="1:15" hidden="1">
      <c r="A8329" s="41" t="s">
        <v>99</v>
      </c>
      <c r="B8329" s="46">
        <v>45796</v>
      </c>
      <c r="C8329" s="8" t="s">
        <v>13</v>
      </c>
      <c r="D8329" s="8" t="s">
        <v>90</v>
      </c>
      <c r="E8329" s="8" t="s">
        <v>90</v>
      </c>
      <c r="F8329" s="9">
        <f t="shared" si="336"/>
        <v>-92200000</v>
      </c>
      <c r="G8329" s="9">
        <v>-922</v>
      </c>
      <c r="H8329" s="10">
        <v>-100068348</v>
      </c>
      <c r="I8329" s="11">
        <f t="shared" si="333"/>
        <v>17889213351.284817</v>
      </c>
      <c r="J8329" s="11">
        <f t="shared" si="334"/>
        <v>176630</v>
      </c>
      <c r="K8329" s="11">
        <f t="shared" si="335"/>
        <v>101280.71874135098</v>
      </c>
      <c r="L8329" s="12">
        <f t="shared" si="337"/>
        <v>6687525.3204744011</v>
      </c>
      <c r="M8329" s="11">
        <f>COUNTIF(E$2:$E8329,E8329)</f>
        <v>1213</v>
      </c>
      <c r="N8329" s="13"/>
      <c r="O8329" t="str">
        <f t="shared" si="332"/>
        <v/>
      </c>
    </row>
    <row r="8330" spans="1:15" hidden="1">
      <c r="A8330" s="41" t="s">
        <v>99</v>
      </c>
      <c r="B8330" s="46">
        <v>45796</v>
      </c>
      <c r="C8330" s="8" t="s">
        <v>13</v>
      </c>
      <c r="D8330" s="8" t="s">
        <v>90</v>
      </c>
      <c r="E8330" s="8" t="s">
        <v>90</v>
      </c>
      <c r="F8330" s="9">
        <f t="shared" si="336"/>
        <v>-900000</v>
      </c>
      <c r="G8330" s="9">
        <v>-9</v>
      </c>
      <c r="H8330" s="10">
        <v>-976806</v>
      </c>
      <c r="I8330" s="11">
        <f t="shared" si="333"/>
        <v>17888301824.816143</v>
      </c>
      <c r="J8330" s="11">
        <f t="shared" si="334"/>
        <v>176621</v>
      </c>
      <c r="K8330" s="11">
        <f t="shared" si="335"/>
        <v>101280.71874135098</v>
      </c>
      <c r="L8330" s="12">
        <f t="shared" si="337"/>
        <v>65279.531327841105</v>
      </c>
      <c r="M8330" s="11">
        <f>COUNTIF(E$2:$E8330,E8330)</f>
        <v>1214</v>
      </c>
      <c r="N8330" s="13"/>
      <c r="O8330" t="str">
        <f t="shared" si="332"/>
        <v/>
      </c>
    </row>
    <row r="8331" spans="1:15" hidden="1">
      <c r="A8331" s="41" t="s">
        <v>99</v>
      </c>
      <c r="B8331" s="46">
        <v>45796</v>
      </c>
      <c r="C8331" s="8" t="s">
        <v>13</v>
      </c>
      <c r="D8331" s="8" t="s">
        <v>90</v>
      </c>
      <c r="E8331" s="8" t="s">
        <v>90</v>
      </c>
      <c r="F8331" s="9">
        <f t="shared" si="336"/>
        <v>-1800000</v>
      </c>
      <c r="G8331" s="9">
        <v>-18</v>
      </c>
      <c r="H8331" s="10">
        <v>-1953612</v>
      </c>
      <c r="I8331" s="11">
        <f t="shared" si="333"/>
        <v>17886478771.878799</v>
      </c>
      <c r="J8331" s="11">
        <f t="shared" si="334"/>
        <v>176603</v>
      </c>
      <c r="K8331" s="11">
        <f t="shared" si="335"/>
        <v>101280.71874135098</v>
      </c>
      <c r="L8331" s="12">
        <f t="shared" si="337"/>
        <v>130559.06265568221</v>
      </c>
      <c r="M8331" s="11">
        <f>COUNTIF(E$2:$E8331,E8331)</f>
        <v>1215</v>
      </c>
      <c r="N8331" s="13"/>
      <c r="O8331" t="str">
        <f t="shared" si="332"/>
        <v/>
      </c>
    </row>
    <row r="8332" spans="1:15" hidden="1">
      <c r="A8332" s="41" t="s">
        <v>99</v>
      </c>
      <c r="B8332" s="46">
        <v>45796</v>
      </c>
      <c r="C8332" s="8" t="s">
        <v>13</v>
      </c>
      <c r="D8332" s="8" t="s">
        <v>90</v>
      </c>
      <c r="E8332" s="8" t="s">
        <v>90</v>
      </c>
      <c r="F8332" s="9">
        <f t="shared" si="336"/>
        <v>-5500000</v>
      </c>
      <c r="G8332" s="9">
        <v>-55</v>
      </c>
      <c r="H8332" s="10">
        <v>-5969370</v>
      </c>
      <c r="I8332" s="11">
        <f t="shared" si="333"/>
        <v>17880908332.348026</v>
      </c>
      <c r="J8332" s="11">
        <f t="shared" si="334"/>
        <v>176548</v>
      </c>
      <c r="K8332" s="11">
        <f t="shared" si="335"/>
        <v>101280.71874135098</v>
      </c>
      <c r="L8332" s="12">
        <f t="shared" si="337"/>
        <v>398930.46922569629</v>
      </c>
      <c r="M8332" s="11">
        <f>COUNTIF(E$2:$E8332,E8332)</f>
        <v>1216</v>
      </c>
      <c r="N8332" s="13"/>
      <c r="O8332" t="str">
        <f t="shared" si="332"/>
        <v/>
      </c>
    </row>
    <row r="8333" spans="1:15" hidden="1">
      <c r="A8333" s="41" t="s">
        <v>99</v>
      </c>
      <c r="B8333" s="46">
        <v>45796</v>
      </c>
      <c r="C8333" s="8" t="s">
        <v>13</v>
      </c>
      <c r="D8333" s="8" t="s">
        <v>90</v>
      </c>
      <c r="E8333" s="8" t="s">
        <v>90</v>
      </c>
      <c r="F8333" s="9">
        <f t="shared" si="336"/>
        <v>-18400000</v>
      </c>
      <c r="G8333" s="9">
        <v>-184</v>
      </c>
      <c r="H8333" s="10">
        <v>-19970256</v>
      </c>
      <c r="I8333" s="11">
        <f t="shared" si="333"/>
        <v>17862272680.099617</v>
      </c>
      <c r="J8333" s="11">
        <f t="shared" si="334"/>
        <v>176364</v>
      </c>
      <c r="K8333" s="11">
        <f t="shared" si="335"/>
        <v>101280.71874135098</v>
      </c>
      <c r="L8333" s="12">
        <f t="shared" si="337"/>
        <v>1334603.7515914179</v>
      </c>
      <c r="M8333" s="11">
        <f>COUNTIF(E$2:$E8333,E8333)</f>
        <v>1217</v>
      </c>
      <c r="N8333" s="13"/>
      <c r="O8333" t="str">
        <f t="shared" si="332"/>
        <v/>
      </c>
    </row>
    <row r="8334" spans="1:15" hidden="1">
      <c r="A8334" s="41" t="s">
        <v>99</v>
      </c>
      <c r="B8334" s="46">
        <v>45796</v>
      </c>
      <c r="C8334" s="8" t="s">
        <v>13</v>
      </c>
      <c r="D8334" s="8" t="s">
        <v>90</v>
      </c>
      <c r="E8334" s="8" t="s">
        <v>90</v>
      </c>
      <c r="F8334" s="9">
        <f t="shared" si="336"/>
        <v>900000</v>
      </c>
      <c r="G8334" s="9">
        <v>9</v>
      </c>
      <c r="H8334" s="10">
        <v>975636</v>
      </c>
      <c r="I8334" s="11">
        <f t="shared" si="333"/>
        <v>17863248316.099617</v>
      </c>
      <c r="J8334" s="11">
        <f t="shared" si="334"/>
        <v>176373</v>
      </c>
      <c r="K8334" s="11">
        <f t="shared" si="335"/>
        <v>101281.08222970419</v>
      </c>
      <c r="L8334" s="12">
        <f t="shared" si="337"/>
        <v>0</v>
      </c>
      <c r="M8334" s="11">
        <f>COUNTIF(E$2:$E8334,E8334)</f>
        <v>1218</v>
      </c>
      <c r="N8334" s="13"/>
      <c r="O8334" t="str">
        <f t="shared" si="332"/>
        <v/>
      </c>
    </row>
    <row r="8335" spans="1:15" hidden="1">
      <c r="A8335" s="41" t="s">
        <v>99</v>
      </c>
      <c r="B8335" s="46">
        <v>45796</v>
      </c>
      <c r="C8335" s="8" t="s">
        <v>13</v>
      </c>
      <c r="D8335" s="8" t="s">
        <v>46</v>
      </c>
      <c r="E8335" s="8" t="s">
        <v>46</v>
      </c>
      <c r="F8335" s="9">
        <f t="shared" si="336"/>
        <v>9100000</v>
      </c>
      <c r="G8335" s="9">
        <v>91</v>
      </c>
      <c r="H8335" s="10">
        <v>10072062</v>
      </c>
      <c r="I8335" s="11">
        <f t="shared" si="333"/>
        <v>4910719380.515729</v>
      </c>
      <c r="J8335" s="11">
        <f t="shared" si="334"/>
        <v>45066</v>
      </c>
      <c r="K8335" s="11">
        <f t="shared" si="335"/>
        <v>108967.27866941218</v>
      </c>
      <c r="L8335" s="12">
        <f t="shared" si="337"/>
        <v>0</v>
      </c>
      <c r="M8335" s="11">
        <f>COUNTIF(E$2:$E8335,E8335)</f>
        <v>2831</v>
      </c>
      <c r="N8335" s="13"/>
      <c r="O8335" t="str">
        <f t="shared" si="332"/>
        <v/>
      </c>
    </row>
    <row r="8336" spans="1:15" hidden="1">
      <c r="A8336" s="41" t="s">
        <v>99</v>
      </c>
      <c r="B8336" s="46">
        <v>45796</v>
      </c>
      <c r="C8336" s="8" t="s">
        <v>13</v>
      </c>
      <c r="D8336" s="8" t="s">
        <v>90</v>
      </c>
      <c r="E8336" s="8" t="s">
        <v>90</v>
      </c>
      <c r="F8336" s="9">
        <f t="shared" si="336"/>
        <v>-9500000</v>
      </c>
      <c r="G8336" s="9">
        <v>-95</v>
      </c>
      <c r="H8336" s="10">
        <v>-10310730</v>
      </c>
      <c r="I8336" s="11">
        <f t="shared" si="333"/>
        <v>17853626613.287796</v>
      </c>
      <c r="J8336" s="11">
        <f t="shared" si="334"/>
        <v>176278</v>
      </c>
      <c r="K8336" s="11">
        <f t="shared" si="335"/>
        <v>101281.08222970419</v>
      </c>
      <c r="L8336" s="12">
        <f t="shared" si="337"/>
        <v>689027.18817810155</v>
      </c>
      <c r="M8336" s="11">
        <f>COUNTIF(E$2:$E8336,E8336)</f>
        <v>1219</v>
      </c>
      <c r="N8336" s="13"/>
      <c r="O8336" t="str">
        <f t="shared" ref="O8336:O8399" si="338">IF(M8336=_xlfn.MAXIFS(M:M,D:D,D8336),"X","")</f>
        <v/>
      </c>
    </row>
    <row r="8337" spans="1:15" hidden="1">
      <c r="A8337" s="41" t="s">
        <v>99</v>
      </c>
      <c r="B8337" s="46">
        <v>45796</v>
      </c>
      <c r="C8337" s="8" t="s">
        <v>13</v>
      </c>
      <c r="D8337" s="8" t="s">
        <v>14</v>
      </c>
      <c r="E8337" s="8" t="s">
        <v>14</v>
      </c>
      <c r="F8337" s="9">
        <f t="shared" si="336"/>
        <v>-900000</v>
      </c>
      <c r="G8337" s="9">
        <v>-9</v>
      </c>
      <c r="H8337" s="10">
        <v>-964440</v>
      </c>
      <c r="I8337" s="11">
        <f t="shared" si="333"/>
        <v>20456131999.411335</v>
      </c>
      <c r="J8337" s="11">
        <f t="shared" si="334"/>
        <v>202621</v>
      </c>
      <c r="K8337" s="11">
        <f t="shared" si="335"/>
        <v>100957.61051130602</v>
      </c>
      <c r="L8337" s="12">
        <f t="shared" si="337"/>
        <v>55821.505398245878</v>
      </c>
      <c r="M8337" s="11">
        <f>COUNTIF(E$2:$E8337,E8337)</f>
        <v>1135</v>
      </c>
      <c r="N8337" s="13"/>
      <c r="O8337" t="str">
        <f t="shared" si="338"/>
        <v/>
      </c>
    </row>
    <row r="8338" spans="1:15" hidden="1">
      <c r="A8338" s="41" t="s">
        <v>99</v>
      </c>
      <c r="B8338" s="46">
        <v>45796</v>
      </c>
      <c r="C8338" s="8" t="s">
        <v>13</v>
      </c>
      <c r="D8338" s="8" t="s">
        <v>90</v>
      </c>
      <c r="E8338" s="8" t="s">
        <v>90</v>
      </c>
      <c r="F8338" s="9">
        <f t="shared" si="336"/>
        <v>13900000</v>
      </c>
      <c r="G8338" s="9">
        <v>139</v>
      </c>
      <c r="H8338" s="10">
        <v>15059121</v>
      </c>
      <c r="I8338" s="11">
        <f t="shared" si="333"/>
        <v>17868685734.287796</v>
      </c>
      <c r="J8338" s="11">
        <f t="shared" si="334"/>
        <v>176417</v>
      </c>
      <c r="K8338" s="11">
        <f t="shared" si="335"/>
        <v>101286.64320495074</v>
      </c>
      <c r="L8338" s="12">
        <f t="shared" si="337"/>
        <v>0</v>
      </c>
      <c r="M8338" s="11">
        <f>COUNTIF(E$2:$E8338,E8338)</f>
        <v>1220</v>
      </c>
      <c r="N8338" s="13"/>
      <c r="O8338" t="str">
        <f t="shared" si="338"/>
        <v/>
      </c>
    </row>
    <row r="8339" spans="1:15" hidden="1">
      <c r="A8339" s="41" t="s">
        <v>99</v>
      </c>
      <c r="B8339" s="46">
        <v>45796</v>
      </c>
      <c r="C8339" s="8" t="s">
        <v>13</v>
      </c>
      <c r="D8339" s="8" t="s">
        <v>90</v>
      </c>
      <c r="E8339" s="8" t="s">
        <v>90</v>
      </c>
      <c r="F8339" s="9">
        <f t="shared" si="336"/>
        <v>-46000000</v>
      </c>
      <c r="G8339" s="9">
        <v>-460</v>
      </c>
      <c r="H8339" s="10">
        <v>-49925640</v>
      </c>
      <c r="I8339" s="11">
        <f t="shared" si="333"/>
        <v>17822093878.413517</v>
      </c>
      <c r="J8339" s="11">
        <f t="shared" si="334"/>
        <v>175957</v>
      </c>
      <c r="K8339" s="11">
        <f t="shared" si="335"/>
        <v>101286.64320495074</v>
      </c>
      <c r="L8339" s="12">
        <f t="shared" si="337"/>
        <v>3333784.1257226616</v>
      </c>
      <c r="M8339" s="11">
        <f>COUNTIF(E$2:$E8339,E8339)</f>
        <v>1221</v>
      </c>
      <c r="N8339" s="13"/>
      <c r="O8339" t="str">
        <f t="shared" si="338"/>
        <v/>
      </c>
    </row>
    <row r="8340" spans="1:15" hidden="1">
      <c r="A8340" s="41" t="s">
        <v>99</v>
      </c>
      <c r="B8340" s="46">
        <v>45796</v>
      </c>
      <c r="C8340" s="8" t="s">
        <v>13</v>
      </c>
      <c r="D8340" s="8" t="s">
        <v>90</v>
      </c>
      <c r="E8340" s="8" t="s">
        <v>90</v>
      </c>
      <c r="F8340" s="9">
        <f t="shared" si="336"/>
        <v>-900000</v>
      </c>
      <c r="G8340" s="9">
        <v>-9</v>
      </c>
      <c r="H8340" s="10">
        <v>-976806</v>
      </c>
      <c r="I8340" s="11">
        <f t="shared" si="333"/>
        <v>17821182298.624672</v>
      </c>
      <c r="J8340" s="11">
        <f t="shared" si="334"/>
        <v>175948</v>
      </c>
      <c r="K8340" s="11">
        <f t="shared" si="335"/>
        <v>101286.64320495074</v>
      </c>
      <c r="L8340" s="12">
        <f t="shared" si="337"/>
        <v>65226.211155443336</v>
      </c>
      <c r="M8340" s="11">
        <f>COUNTIF(E$2:$E8340,E8340)</f>
        <v>1222</v>
      </c>
      <c r="N8340" s="13"/>
      <c r="O8340" t="str">
        <f t="shared" si="338"/>
        <v/>
      </c>
    </row>
    <row r="8341" spans="1:15" hidden="1">
      <c r="A8341" s="41" t="s">
        <v>99</v>
      </c>
      <c r="B8341" s="46">
        <v>45796</v>
      </c>
      <c r="C8341" s="8" t="s">
        <v>13</v>
      </c>
      <c r="D8341" s="8" t="s">
        <v>90</v>
      </c>
      <c r="E8341" s="8" t="s">
        <v>90</v>
      </c>
      <c r="F8341" s="9">
        <f t="shared" si="336"/>
        <v>9300000</v>
      </c>
      <c r="G8341" s="9">
        <v>93</v>
      </c>
      <c r="H8341" s="10">
        <v>10051254</v>
      </c>
      <c r="I8341" s="11">
        <f t="shared" si="333"/>
        <v>17831233552.624672</v>
      </c>
      <c r="J8341" s="11">
        <f t="shared" si="334"/>
        <v>176041</v>
      </c>
      <c r="K8341" s="11">
        <f t="shared" si="335"/>
        <v>101290.23098383145</v>
      </c>
      <c r="L8341" s="12">
        <f t="shared" si="337"/>
        <v>0</v>
      </c>
      <c r="M8341" s="11">
        <f>COUNTIF(E$2:$E8341,E8341)</f>
        <v>1223</v>
      </c>
      <c r="N8341" s="13"/>
      <c r="O8341" t="str">
        <f t="shared" si="338"/>
        <v/>
      </c>
    </row>
    <row r="8342" spans="1:15" hidden="1">
      <c r="A8342" s="41" t="s">
        <v>99</v>
      </c>
      <c r="B8342" s="46">
        <v>45796</v>
      </c>
      <c r="C8342" s="8" t="s">
        <v>13</v>
      </c>
      <c r="D8342" s="8" t="s">
        <v>90</v>
      </c>
      <c r="E8342" s="8" t="s">
        <v>90</v>
      </c>
      <c r="F8342" s="9">
        <f t="shared" si="336"/>
        <v>-5300000</v>
      </c>
      <c r="G8342" s="9">
        <v>-53</v>
      </c>
      <c r="H8342" s="10">
        <v>-5752302</v>
      </c>
      <c r="I8342" s="11">
        <f t="shared" si="333"/>
        <v>17825865170.38253</v>
      </c>
      <c r="J8342" s="11">
        <f t="shared" si="334"/>
        <v>175988</v>
      </c>
      <c r="K8342" s="11">
        <f t="shared" si="335"/>
        <v>101290.23098383145</v>
      </c>
      <c r="L8342" s="12">
        <f t="shared" si="337"/>
        <v>383919.7578569334</v>
      </c>
      <c r="M8342" s="11">
        <f>COUNTIF(E$2:$E8342,E8342)</f>
        <v>1224</v>
      </c>
      <c r="N8342" s="13"/>
      <c r="O8342" t="str">
        <f t="shared" si="338"/>
        <v/>
      </c>
    </row>
    <row r="8343" spans="1:15" hidden="1">
      <c r="A8343" s="41" t="s">
        <v>99</v>
      </c>
      <c r="B8343" s="46">
        <v>45796</v>
      </c>
      <c r="C8343" s="8" t="s">
        <v>13</v>
      </c>
      <c r="D8343" s="8" t="s">
        <v>90</v>
      </c>
      <c r="E8343" s="8" t="s">
        <v>90</v>
      </c>
      <c r="F8343" s="9">
        <f t="shared" si="336"/>
        <v>-1900000</v>
      </c>
      <c r="G8343" s="9">
        <v>-19</v>
      </c>
      <c r="H8343" s="10">
        <v>-2062146</v>
      </c>
      <c r="I8343" s="11">
        <f t="shared" si="333"/>
        <v>17823940655.993839</v>
      </c>
      <c r="J8343" s="11">
        <f t="shared" si="334"/>
        <v>175969</v>
      </c>
      <c r="K8343" s="11">
        <f t="shared" si="335"/>
        <v>101290.23098383145</v>
      </c>
      <c r="L8343" s="12">
        <f t="shared" si="337"/>
        <v>137631.61130720237</v>
      </c>
      <c r="M8343" s="11">
        <f>COUNTIF(E$2:$E8343,E8343)</f>
        <v>1225</v>
      </c>
      <c r="N8343" s="13"/>
      <c r="O8343" t="str">
        <f t="shared" si="338"/>
        <v/>
      </c>
    </row>
    <row r="8344" spans="1:15" hidden="1">
      <c r="A8344" s="41" t="s">
        <v>99</v>
      </c>
      <c r="B8344" s="46">
        <v>45796</v>
      </c>
      <c r="C8344" s="8" t="s">
        <v>13</v>
      </c>
      <c r="D8344" s="8" t="s">
        <v>15</v>
      </c>
      <c r="E8344" s="8" t="s">
        <v>15</v>
      </c>
      <c r="F8344" s="9">
        <f t="shared" si="336"/>
        <v>74300000</v>
      </c>
      <c r="G8344" s="9">
        <v>743</v>
      </c>
      <c r="H8344" s="10">
        <v>81041239</v>
      </c>
      <c r="I8344" s="11">
        <f t="shared" si="333"/>
        <v>20868143567.739105</v>
      </c>
      <c r="J8344" s="11">
        <f t="shared" si="334"/>
        <v>193986</v>
      </c>
      <c r="K8344" s="11">
        <f t="shared" si="335"/>
        <v>107575.51353055944</v>
      </c>
      <c r="L8344" s="12">
        <f t="shared" si="337"/>
        <v>0</v>
      </c>
      <c r="M8344" s="11">
        <f>COUNTIF(E$2:$E8344,E8344)</f>
        <v>3133</v>
      </c>
      <c r="N8344" s="13"/>
      <c r="O8344" t="str">
        <f t="shared" si="338"/>
        <v/>
      </c>
    </row>
    <row r="8345" spans="1:15" hidden="1">
      <c r="A8345" s="41" t="s">
        <v>99</v>
      </c>
      <c r="B8345" s="46">
        <v>45796</v>
      </c>
      <c r="C8345" s="8" t="s">
        <v>13</v>
      </c>
      <c r="D8345" s="8" t="s">
        <v>90</v>
      </c>
      <c r="E8345" s="8" t="s">
        <v>90</v>
      </c>
      <c r="F8345" s="9">
        <f t="shared" si="336"/>
        <v>-9200000</v>
      </c>
      <c r="G8345" s="9">
        <v>-92</v>
      </c>
      <c r="H8345" s="10">
        <v>-9985128</v>
      </c>
      <c r="I8345" s="11">
        <f t="shared" si="333"/>
        <v>17814621954.743328</v>
      </c>
      <c r="J8345" s="11">
        <f t="shared" si="334"/>
        <v>175877</v>
      </c>
      <c r="K8345" s="11">
        <f t="shared" si="335"/>
        <v>101290.23098383145</v>
      </c>
      <c r="L8345" s="12">
        <f t="shared" si="337"/>
        <v>666426.74948750623</v>
      </c>
      <c r="M8345" s="11">
        <f>COUNTIF(E$2:$E8345,E8345)</f>
        <v>1226</v>
      </c>
      <c r="N8345" s="13"/>
      <c r="O8345" t="str">
        <f t="shared" si="338"/>
        <v/>
      </c>
    </row>
    <row r="8346" spans="1:15" hidden="1">
      <c r="A8346" s="41" t="s">
        <v>99</v>
      </c>
      <c r="B8346" s="46">
        <v>45796</v>
      </c>
      <c r="C8346" s="8" t="s">
        <v>13</v>
      </c>
      <c r="D8346" s="8" t="s">
        <v>14</v>
      </c>
      <c r="E8346" s="8" t="s">
        <v>14</v>
      </c>
      <c r="F8346" s="9">
        <f t="shared" si="336"/>
        <v>9400000</v>
      </c>
      <c r="G8346" s="9">
        <v>94</v>
      </c>
      <c r="H8346" s="10">
        <v>10093438</v>
      </c>
      <c r="I8346" s="11">
        <f t="shared" si="333"/>
        <v>20466225437.411335</v>
      </c>
      <c r="J8346" s="11">
        <f t="shared" si="334"/>
        <v>202715</v>
      </c>
      <c r="K8346" s="11">
        <f t="shared" si="335"/>
        <v>100960.58721560484</v>
      </c>
      <c r="L8346" s="12">
        <f t="shared" si="337"/>
        <v>0</v>
      </c>
      <c r="M8346" s="11">
        <f>COUNTIF(E$2:$E8346,E8346)</f>
        <v>1136</v>
      </c>
      <c r="N8346" s="13"/>
      <c r="O8346" t="str">
        <f t="shared" si="338"/>
        <v/>
      </c>
    </row>
    <row r="8347" spans="1:15" hidden="1">
      <c r="A8347" s="41" t="s">
        <v>99</v>
      </c>
      <c r="B8347" s="46">
        <v>45796</v>
      </c>
      <c r="C8347" s="8" t="s">
        <v>13</v>
      </c>
      <c r="D8347" s="8" t="s">
        <v>14</v>
      </c>
      <c r="E8347" s="8" t="s">
        <v>14</v>
      </c>
      <c r="F8347" s="9">
        <f t="shared" si="336"/>
        <v>900000</v>
      </c>
      <c r="G8347" s="9">
        <v>9</v>
      </c>
      <c r="H8347" s="10">
        <v>963846</v>
      </c>
      <c r="I8347" s="11">
        <f t="shared" si="333"/>
        <v>20467189283.411335</v>
      </c>
      <c r="J8347" s="11">
        <f t="shared" si="334"/>
        <v>202724</v>
      </c>
      <c r="K8347" s="11">
        <f t="shared" si="335"/>
        <v>100960.85951052334</v>
      </c>
      <c r="L8347" s="12">
        <f t="shared" si="337"/>
        <v>0</v>
      </c>
      <c r="M8347" s="11">
        <f>COUNTIF(E$2:$E8347,E8347)</f>
        <v>1137</v>
      </c>
      <c r="N8347" s="13"/>
      <c r="O8347" t="str">
        <f t="shared" si="338"/>
        <v/>
      </c>
    </row>
    <row r="8348" spans="1:15" hidden="1">
      <c r="A8348" s="41" t="s">
        <v>99</v>
      </c>
      <c r="B8348" s="46">
        <v>45796</v>
      </c>
      <c r="C8348" s="8" t="s">
        <v>13</v>
      </c>
      <c r="D8348" s="8" t="s">
        <v>90</v>
      </c>
      <c r="E8348" s="8" t="s">
        <v>90</v>
      </c>
      <c r="F8348" s="9">
        <f t="shared" si="336"/>
        <v>-6400000</v>
      </c>
      <c r="G8348" s="9">
        <v>-64</v>
      </c>
      <c r="H8348" s="10">
        <v>-6946176</v>
      </c>
      <c r="I8348" s="11">
        <f t="shared" si="333"/>
        <v>17808139379.960361</v>
      </c>
      <c r="J8348" s="11">
        <f t="shared" si="334"/>
        <v>175813</v>
      </c>
      <c r="K8348" s="11">
        <f t="shared" si="335"/>
        <v>101290.23098383145</v>
      </c>
      <c r="L8348" s="12">
        <f t="shared" si="337"/>
        <v>463601.21703478694</v>
      </c>
      <c r="M8348" s="11">
        <f>COUNTIF(E$2:$E8348,E8348)</f>
        <v>1227</v>
      </c>
      <c r="N8348" s="13"/>
      <c r="O8348" t="str">
        <f t="shared" si="338"/>
        <v/>
      </c>
    </row>
    <row r="8349" spans="1:15" hidden="1">
      <c r="A8349" s="41" t="s">
        <v>99</v>
      </c>
      <c r="B8349" s="46">
        <v>45796</v>
      </c>
      <c r="C8349" s="8" t="s">
        <v>13</v>
      </c>
      <c r="D8349" s="8" t="s">
        <v>90</v>
      </c>
      <c r="E8349" s="8" t="s">
        <v>90</v>
      </c>
      <c r="F8349" s="9">
        <f t="shared" si="336"/>
        <v>-34200000</v>
      </c>
      <c r="G8349" s="9">
        <v>-342</v>
      </c>
      <c r="H8349" s="10">
        <v>-37118628</v>
      </c>
      <c r="I8349" s="11">
        <f t="shared" si="333"/>
        <v>17773498120.96389</v>
      </c>
      <c r="J8349" s="11">
        <f t="shared" si="334"/>
        <v>175471</v>
      </c>
      <c r="K8349" s="11">
        <f t="shared" si="335"/>
        <v>101290.23098383145</v>
      </c>
      <c r="L8349" s="12">
        <f t="shared" si="337"/>
        <v>2477369.0035296455</v>
      </c>
      <c r="M8349" s="11">
        <f>COUNTIF(E$2:$E8349,E8349)</f>
        <v>1228</v>
      </c>
      <c r="N8349" s="13"/>
      <c r="O8349" t="str">
        <f t="shared" si="338"/>
        <v/>
      </c>
    </row>
    <row r="8350" spans="1:15" hidden="1">
      <c r="A8350" s="41" t="s">
        <v>99</v>
      </c>
      <c r="B8350" s="46">
        <v>45796</v>
      </c>
      <c r="C8350" s="8" t="s">
        <v>13</v>
      </c>
      <c r="D8350" s="8" t="s">
        <v>90</v>
      </c>
      <c r="E8350" s="8" t="s">
        <v>90</v>
      </c>
      <c r="F8350" s="9">
        <f t="shared" si="336"/>
        <v>-19600000</v>
      </c>
      <c r="G8350" s="9">
        <v>-196</v>
      </c>
      <c r="H8350" s="10">
        <v>-21272664</v>
      </c>
      <c r="I8350" s="11">
        <f t="shared" si="333"/>
        <v>17753645235.691059</v>
      </c>
      <c r="J8350" s="11">
        <f t="shared" si="334"/>
        <v>175275</v>
      </c>
      <c r="K8350" s="11">
        <f t="shared" si="335"/>
        <v>101290.23098383145</v>
      </c>
      <c r="L8350" s="12">
        <f t="shared" si="337"/>
        <v>1419778.7271690369</v>
      </c>
      <c r="M8350" s="11">
        <f>COUNTIF(E$2:$E8350,E8350)</f>
        <v>1229</v>
      </c>
      <c r="N8350" s="13"/>
      <c r="O8350" t="str">
        <f t="shared" si="338"/>
        <v/>
      </c>
    </row>
    <row r="8351" spans="1:15" hidden="1">
      <c r="A8351" s="41" t="s">
        <v>99</v>
      </c>
      <c r="B8351" s="46">
        <v>45796</v>
      </c>
      <c r="C8351" s="8" t="s">
        <v>13</v>
      </c>
      <c r="D8351" s="8" t="s">
        <v>90</v>
      </c>
      <c r="E8351" s="8" t="s">
        <v>90</v>
      </c>
      <c r="F8351" s="9">
        <f t="shared" si="336"/>
        <v>-900000</v>
      </c>
      <c r="G8351" s="9">
        <v>-9</v>
      </c>
      <c r="H8351" s="10">
        <v>-976806</v>
      </c>
      <c r="I8351" s="11">
        <f t="shared" si="333"/>
        <v>17752733623.612206</v>
      </c>
      <c r="J8351" s="11">
        <f t="shared" si="334"/>
        <v>175266</v>
      </c>
      <c r="K8351" s="11">
        <f t="shared" si="335"/>
        <v>101290.23098383145</v>
      </c>
      <c r="L8351" s="12">
        <f t="shared" si="337"/>
        <v>65193.921145516913</v>
      </c>
      <c r="M8351" s="11">
        <f>COUNTIF(E$2:$E8351,E8351)</f>
        <v>1230</v>
      </c>
      <c r="N8351" s="13"/>
      <c r="O8351" t="str">
        <f t="shared" si="338"/>
        <v/>
      </c>
    </row>
    <row r="8352" spans="1:15" hidden="1">
      <c r="A8352" s="41" t="s">
        <v>99</v>
      </c>
      <c r="B8352" s="46">
        <v>45796</v>
      </c>
      <c r="C8352" s="8" t="s">
        <v>13</v>
      </c>
      <c r="D8352" s="8" t="s">
        <v>90</v>
      </c>
      <c r="E8352" s="8" t="s">
        <v>90</v>
      </c>
      <c r="F8352" s="9">
        <f t="shared" si="336"/>
        <v>-4600000</v>
      </c>
      <c r="G8352" s="9">
        <v>-46</v>
      </c>
      <c r="H8352" s="10">
        <v>-4992564</v>
      </c>
      <c r="I8352" s="11">
        <f t="shared" si="333"/>
        <v>17748074272.98695</v>
      </c>
      <c r="J8352" s="11">
        <f t="shared" si="334"/>
        <v>175220</v>
      </c>
      <c r="K8352" s="11">
        <f t="shared" si="335"/>
        <v>101290.23098383145</v>
      </c>
      <c r="L8352" s="12">
        <f t="shared" si="337"/>
        <v>333213.37474375311</v>
      </c>
      <c r="M8352" s="11">
        <f>COUNTIF(E$2:$E8352,E8352)</f>
        <v>1231</v>
      </c>
      <c r="N8352" s="13"/>
      <c r="O8352" t="str">
        <f t="shared" si="338"/>
        <v/>
      </c>
    </row>
    <row r="8353" spans="1:15" hidden="1">
      <c r="A8353" s="41" t="s">
        <v>99</v>
      </c>
      <c r="B8353" s="46">
        <v>45796</v>
      </c>
      <c r="C8353" s="8" t="s">
        <v>13</v>
      </c>
      <c r="D8353" s="8" t="s">
        <v>90</v>
      </c>
      <c r="E8353" s="8" t="s">
        <v>90</v>
      </c>
      <c r="F8353" s="9">
        <f t="shared" si="336"/>
        <v>-56500000</v>
      </c>
      <c r="G8353" s="9">
        <v>-565</v>
      </c>
      <c r="H8353" s="10">
        <v>-61321710</v>
      </c>
      <c r="I8353" s="11">
        <f t="shared" si="333"/>
        <v>17690845292.481087</v>
      </c>
      <c r="J8353" s="11">
        <f t="shared" si="334"/>
        <v>174655</v>
      </c>
      <c r="K8353" s="11">
        <f t="shared" si="335"/>
        <v>101290.23098383145</v>
      </c>
      <c r="L8353" s="12">
        <f t="shared" si="337"/>
        <v>4092729.4941352308</v>
      </c>
      <c r="M8353" s="11">
        <f>COUNTIF(E$2:$E8353,E8353)</f>
        <v>1232</v>
      </c>
      <c r="N8353" s="13"/>
      <c r="O8353" t="str">
        <f t="shared" si="338"/>
        <v/>
      </c>
    </row>
    <row r="8354" spans="1:15" hidden="1">
      <c r="A8354" s="41" t="s">
        <v>99</v>
      </c>
      <c r="B8354" s="46">
        <v>45796</v>
      </c>
      <c r="C8354" s="8" t="s">
        <v>13</v>
      </c>
      <c r="D8354" s="8" t="s">
        <v>15</v>
      </c>
      <c r="E8354" s="8" t="s">
        <v>15</v>
      </c>
      <c r="F8354" s="9">
        <f t="shared" si="336"/>
        <v>26000000</v>
      </c>
      <c r="G8354" s="9">
        <v>260</v>
      </c>
      <c r="H8354" s="10">
        <v>28085980</v>
      </c>
      <c r="I8354" s="11">
        <f t="shared" si="333"/>
        <v>20896229547.739105</v>
      </c>
      <c r="J8354" s="11">
        <f t="shared" si="334"/>
        <v>194246</v>
      </c>
      <c r="K8354" s="11">
        <f t="shared" si="335"/>
        <v>107576.11249518191</v>
      </c>
      <c r="L8354" s="12">
        <f t="shared" si="337"/>
        <v>0</v>
      </c>
      <c r="M8354" s="11">
        <f>COUNTIF(E$2:$E8354,E8354)</f>
        <v>3134</v>
      </c>
      <c r="N8354" s="13"/>
      <c r="O8354" t="str">
        <f t="shared" si="338"/>
        <v/>
      </c>
    </row>
    <row r="8355" spans="1:15" hidden="1">
      <c r="A8355" s="41" t="s">
        <v>99</v>
      </c>
      <c r="B8355" s="46">
        <v>45796</v>
      </c>
      <c r="C8355" s="8" t="s">
        <v>13</v>
      </c>
      <c r="D8355" s="8" t="s">
        <v>90</v>
      </c>
      <c r="E8355" s="8" t="s">
        <v>90</v>
      </c>
      <c r="F8355" s="9">
        <f t="shared" si="336"/>
        <v>-126600000</v>
      </c>
      <c r="G8355" s="9">
        <v>-1266</v>
      </c>
      <c r="H8355" s="10">
        <v>-137404044</v>
      </c>
      <c r="I8355" s="11">
        <f t="shared" si="333"/>
        <v>17562611860.055557</v>
      </c>
      <c r="J8355" s="11">
        <f t="shared" si="334"/>
        <v>173389</v>
      </c>
      <c r="K8355" s="11">
        <f t="shared" si="335"/>
        <v>101290.23098383145</v>
      </c>
      <c r="L8355" s="12">
        <f t="shared" si="337"/>
        <v>9170611.5744693726</v>
      </c>
      <c r="M8355" s="11">
        <f>COUNTIF(E$2:$E8355,E8355)</f>
        <v>1233</v>
      </c>
      <c r="N8355" s="13"/>
      <c r="O8355" t="str">
        <f t="shared" si="338"/>
        <v/>
      </c>
    </row>
    <row r="8356" spans="1:15" hidden="1">
      <c r="A8356" s="41" t="s">
        <v>99</v>
      </c>
      <c r="B8356" s="46">
        <v>45796</v>
      </c>
      <c r="C8356" s="8" t="s">
        <v>13</v>
      </c>
      <c r="D8356" s="8" t="s">
        <v>90</v>
      </c>
      <c r="E8356" s="8" t="s">
        <v>90</v>
      </c>
      <c r="F8356" s="9">
        <f t="shared" si="336"/>
        <v>-46000000</v>
      </c>
      <c r="G8356" s="9">
        <v>-460</v>
      </c>
      <c r="H8356" s="10">
        <v>-49925640</v>
      </c>
      <c r="I8356" s="11">
        <f t="shared" si="333"/>
        <v>17516018353.802994</v>
      </c>
      <c r="J8356" s="11">
        <f t="shared" si="334"/>
        <v>172929</v>
      </c>
      <c r="K8356" s="11">
        <f t="shared" si="335"/>
        <v>101290.23098383145</v>
      </c>
      <c r="L8356" s="12">
        <f t="shared" si="337"/>
        <v>3332133.7474375293</v>
      </c>
      <c r="M8356" s="11">
        <f>COUNTIF(E$2:$E8356,E8356)</f>
        <v>1234</v>
      </c>
      <c r="N8356" s="13"/>
      <c r="O8356" t="str">
        <f t="shared" si="338"/>
        <v/>
      </c>
    </row>
    <row r="8357" spans="1:15" hidden="1">
      <c r="A8357" s="41" t="s">
        <v>99</v>
      </c>
      <c r="B8357" s="46">
        <v>45796</v>
      </c>
      <c r="C8357" s="8" t="s">
        <v>13</v>
      </c>
      <c r="D8357" s="8" t="s">
        <v>90</v>
      </c>
      <c r="E8357" s="8" t="s">
        <v>90</v>
      </c>
      <c r="F8357" s="9">
        <f t="shared" si="336"/>
        <v>-27600000</v>
      </c>
      <c r="G8357" s="9">
        <v>-276</v>
      </c>
      <c r="H8357" s="10">
        <v>-29955384</v>
      </c>
      <c r="I8357" s="11">
        <f t="shared" si="333"/>
        <v>17488062250.051456</v>
      </c>
      <c r="J8357" s="11">
        <f t="shared" si="334"/>
        <v>172653</v>
      </c>
      <c r="K8357" s="11">
        <f t="shared" si="335"/>
        <v>101290.23098383145</v>
      </c>
      <c r="L8357" s="12">
        <f t="shared" si="337"/>
        <v>1999280.2484625205</v>
      </c>
      <c r="M8357" s="11">
        <f>COUNTIF(E$2:$E8357,E8357)</f>
        <v>1235</v>
      </c>
      <c r="N8357" s="13"/>
      <c r="O8357" t="str">
        <f t="shared" si="338"/>
        <v/>
      </c>
    </row>
    <row r="8358" spans="1:15" hidden="1">
      <c r="A8358" s="41" t="s">
        <v>99</v>
      </c>
      <c r="B8358" s="46">
        <v>45796</v>
      </c>
      <c r="C8358" s="8" t="s">
        <v>13</v>
      </c>
      <c r="D8358" s="8" t="s">
        <v>90</v>
      </c>
      <c r="E8358" s="8" t="s">
        <v>90</v>
      </c>
      <c r="F8358" s="9">
        <f t="shared" si="336"/>
        <v>-1800000</v>
      </c>
      <c r="G8358" s="9">
        <v>-18</v>
      </c>
      <c r="H8358" s="10">
        <v>-1953612</v>
      </c>
      <c r="I8358" s="11">
        <f t="shared" si="333"/>
        <v>17486239025.893749</v>
      </c>
      <c r="J8358" s="11">
        <f t="shared" si="334"/>
        <v>172635</v>
      </c>
      <c r="K8358" s="11">
        <f t="shared" si="335"/>
        <v>101290.23098383145</v>
      </c>
      <c r="L8358" s="12">
        <f t="shared" si="337"/>
        <v>130387.84229103383</v>
      </c>
      <c r="M8358" s="11">
        <f>COUNTIF(E$2:$E8358,E8358)</f>
        <v>1236</v>
      </c>
      <c r="N8358" s="13"/>
      <c r="O8358" t="str">
        <f t="shared" si="338"/>
        <v/>
      </c>
    </row>
    <row r="8359" spans="1:15" hidden="1">
      <c r="A8359" s="41" t="s">
        <v>99</v>
      </c>
      <c r="B8359" s="46">
        <v>45796</v>
      </c>
      <c r="C8359" s="8" t="s">
        <v>13</v>
      </c>
      <c r="D8359" s="8" t="s">
        <v>90</v>
      </c>
      <c r="E8359" s="8" t="s">
        <v>90</v>
      </c>
      <c r="F8359" s="9">
        <f t="shared" si="336"/>
        <v>-13800000</v>
      </c>
      <c r="G8359" s="9">
        <v>-138</v>
      </c>
      <c r="H8359" s="10">
        <v>-14977692</v>
      </c>
      <c r="I8359" s="11">
        <f t="shared" ref="I8359:I8422" si="339">IF(H8359&gt;=0,IF(M8359=1,H8359,SUMIFS(I:I,E:E,E8359,M:M,M8359-1)+H8359),SUMIFS(I:I,E:E,E8359,M:M,M8359-1)+K8359*G8359)</f>
        <v>17472260974.017979</v>
      </c>
      <c r="J8359" s="11">
        <f t="shared" ref="J8359:J8422" si="340">IF(M8359=1,G8359,SUMIFS($J:$J,$E:$E,E8359,$M:$M,M8359-1)+G8359)</f>
        <v>172497</v>
      </c>
      <c r="K8359" s="11">
        <f t="shared" ref="K8359:K8422" si="341">IF(H8359&gt;=0,I8359/J8359,SUMIFS($K:$K,$E:$E,E8359,$M:$M,M8359-1))</f>
        <v>101290.23098383145</v>
      </c>
      <c r="L8359" s="12">
        <f t="shared" si="337"/>
        <v>999640.12423126027</v>
      </c>
      <c r="M8359" s="11">
        <f>COUNTIF(E$2:$E8359,E8359)</f>
        <v>1237</v>
      </c>
      <c r="N8359" s="13"/>
      <c r="O8359" t="str">
        <f t="shared" si="338"/>
        <v/>
      </c>
    </row>
    <row r="8360" spans="1:15" hidden="1">
      <c r="A8360" s="41" t="s">
        <v>99</v>
      </c>
      <c r="B8360" s="46">
        <v>45796</v>
      </c>
      <c r="C8360" s="8" t="s">
        <v>13</v>
      </c>
      <c r="D8360" s="8" t="s">
        <v>14</v>
      </c>
      <c r="E8360" s="8" t="s">
        <v>14</v>
      </c>
      <c r="F8360" s="9">
        <f t="shared" ref="F8360:F8423" si="342">100000*G8360</f>
        <v>-9300000</v>
      </c>
      <c r="G8360" s="9">
        <v>-93</v>
      </c>
      <c r="H8360" s="10">
        <v>-9965880</v>
      </c>
      <c r="I8360" s="11">
        <f t="shared" si="339"/>
        <v>20457799923.476856</v>
      </c>
      <c r="J8360" s="11">
        <f t="shared" si="340"/>
        <v>202631</v>
      </c>
      <c r="K8360" s="11">
        <f t="shared" si="341"/>
        <v>100960.85951052334</v>
      </c>
      <c r="L8360" s="12">
        <f t="shared" ref="L8360:L8423" si="343">IF(G8360&lt;0,K8360*G8360-H8360,0)</f>
        <v>576520.06552132964</v>
      </c>
      <c r="M8360" s="11">
        <f>COUNTIF(E$2:$E8360,E8360)</f>
        <v>1138</v>
      </c>
      <c r="N8360" s="13"/>
      <c r="O8360" t="str">
        <f t="shared" si="338"/>
        <v/>
      </c>
    </row>
    <row r="8361" spans="1:15" hidden="1">
      <c r="A8361" s="41" t="s">
        <v>99</v>
      </c>
      <c r="B8361" s="46">
        <v>45796</v>
      </c>
      <c r="C8361" s="8" t="s">
        <v>13</v>
      </c>
      <c r="D8361" s="8" t="s">
        <v>90</v>
      </c>
      <c r="E8361" s="8" t="s">
        <v>90</v>
      </c>
      <c r="F8361" s="9">
        <f t="shared" si="342"/>
        <v>-8800000</v>
      </c>
      <c r="G8361" s="9">
        <v>-88</v>
      </c>
      <c r="H8361" s="10">
        <v>-9550992</v>
      </c>
      <c r="I8361" s="11">
        <f t="shared" si="339"/>
        <v>17463347433.691402</v>
      </c>
      <c r="J8361" s="11">
        <f t="shared" si="340"/>
        <v>172409</v>
      </c>
      <c r="K8361" s="11">
        <f t="shared" si="341"/>
        <v>101290.23098383145</v>
      </c>
      <c r="L8361" s="12">
        <f t="shared" si="343"/>
        <v>637451.67342283204</v>
      </c>
      <c r="M8361" s="11">
        <f>COUNTIF(E$2:$E8361,E8361)</f>
        <v>1238</v>
      </c>
      <c r="N8361" s="13"/>
      <c r="O8361" t="str">
        <f t="shared" si="338"/>
        <v/>
      </c>
    </row>
    <row r="8362" spans="1:15" hidden="1">
      <c r="A8362" s="41" t="s">
        <v>99</v>
      </c>
      <c r="B8362" s="46">
        <v>45796</v>
      </c>
      <c r="C8362" s="8" t="s">
        <v>13</v>
      </c>
      <c r="D8362" s="8" t="s">
        <v>90</v>
      </c>
      <c r="E8362" s="8" t="s">
        <v>90</v>
      </c>
      <c r="F8362" s="9">
        <f t="shared" si="342"/>
        <v>-27700000</v>
      </c>
      <c r="G8362" s="9">
        <v>-277</v>
      </c>
      <c r="H8362" s="10">
        <v>-30063918</v>
      </c>
      <c r="I8362" s="11">
        <f t="shared" si="339"/>
        <v>17435290039.708881</v>
      </c>
      <c r="J8362" s="11">
        <f t="shared" si="340"/>
        <v>172132</v>
      </c>
      <c r="K8362" s="11">
        <f t="shared" si="341"/>
        <v>101290.23098383145</v>
      </c>
      <c r="L8362" s="12">
        <f t="shared" si="343"/>
        <v>2006524.0174786858</v>
      </c>
      <c r="M8362" s="11">
        <f>COUNTIF(E$2:$E8362,E8362)</f>
        <v>1239</v>
      </c>
      <c r="N8362" s="13"/>
      <c r="O8362" t="str">
        <f t="shared" si="338"/>
        <v/>
      </c>
    </row>
    <row r="8363" spans="1:15" hidden="1">
      <c r="A8363" s="41" t="s">
        <v>99</v>
      </c>
      <c r="B8363" s="46">
        <v>45796</v>
      </c>
      <c r="C8363" s="8" t="s">
        <v>13</v>
      </c>
      <c r="D8363" s="8" t="s">
        <v>14</v>
      </c>
      <c r="E8363" s="8" t="s">
        <v>14</v>
      </c>
      <c r="F8363" s="9">
        <f t="shared" si="342"/>
        <v>1100000</v>
      </c>
      <c r="G8363" s="9">
        <v>11</v>
      </c>
      <c r="H8363" s="10">
        <v>1172611</v>
      </c>
      <c r="I8363" s="11">
        <f t="shared" si="339"/>
        <v>20458972534.476856</v>
      </c>
      <c r="J8363" s="11">
        <f t="shared" si="340"/>
        <v>202642</v>
      </c>
      <c r="K8363" s="11">
        <f t="shared" si="341"/>
        <v>100961.16567383295</v>
      </c>
      <c r="L8363" s="12">
        <f t="shared" si="343"/>
        <v>0</v>
      </c>
      <c r="M8363" s="11">
        <f>COUNTIF(E$2:$E8363,E8363)</f>
        <v>1139</v>
      </c>
      <c r="N8363" s="13"/>
      <c r="O8363" t="str">
        <f t="shared" si="338"/>
        <v/>
      </c>
    </row>
    <row r="8364" spans="1:15" hidden="1">
      <c r="A8364" s="41" t="s">
        <v>99</v>
      </c>
      <c r="B8364" s="46">
        <v>45796</v>
      </c>
      <c r="C8364" s="8" t="s">
        <v>13</v>
      </c>
      <c r="D8364" s="8" t="s">
        <v>90</v>
      </c>
      <c r="E8364" s="8" t="s">
        <v>90</v>
      </c>
      <c r="F8364" s="9">
        <f t="shared" si="342"/>
        <v>-9100000</v>
      </c>
      <c r="G8364" s="9">
        <v>-91</v>
      </c>
      <c r="H8364" s="10">
        <v>-9876594</v>
      </c>
      <c r="I8364" s="11">
        <f t="shared" si="339"/>
        <v>17426072628.689354</v>
      </c>
      <c r="J8364" s="11">
        <f t="shared" si="340"/>
        <v>172041</v>
      </c>
      <c r="K8364" s="11">
        <f t="shared" si="341"/>
        <v>101290.23098383145</v>
      </c>
      <c r="L8364" s="12">
        <f t="shared" si="343"/>
        <v>659182.98047133721</v>
      </c>
      <c r="M8364" s="11">
        <f>COUNTIF(E$2:$E8364,E8364)</f>
        <v>1240</v>
      </c>
      <c r="N8364" s="13"/>
      <c r="O8364" t="str">
        <f t="shared" si="338"/>
        <v/>
      </c>
    </row>
    <row r="8365" spans="1:15" hidden="1">
      <c r="A8365" s="41" t="s">
        <v>99</v>
      </c>
      <c r="B8365" s="46">
        <v>45796</v>
      </c>
      <c r="C8365" s="8" t="s">
        <v>13</v>
      </c>
      <c r="D8365" s="8" t="s">
        <v>14</v>
      </c>
      <c r="E8365" s="8" t="s">
        <v>14</v>
      </c>
      <c r="F8365" s="9">
        <f t="shared" si="342"/>
        <v>-4600000</v>
      </c>
      <c r="G8365" s="9">
        <v>-46</v>
      </c>
      <c r="H8365" s="10">
        <v>-4929360</v>
      </c>
      <c r="I8365" s="11">
        <f t="shared" si="339"/>
        <v>20454328320.855862</v>
      </c>
      <c r="J8365" s="11">
        <f t="shared" si="340"/>
        <v>202596</v>
      </c>
      <c r="K8365" s="11">
        <f t="shared" si="341"/>
        <v>100961.16567383295</v>
      </c>
      <c r="L8365" s="12">
        <f t="shared" si="343"/>
        <v>285146.37900368404</v>
      </c>
      <c r="M8365" s="11">
        <f>COUNTIF(E$2:$E8365,E8365)</f>
        <v>1140</v>
      </c>
      <c r="N8365" s="13"/>
      <c r="O8365" t="str">
        <f t="shared" si="338"/>
        <v/>
      </c>
    </row>
    <row r="8366" spans="1:15" hidden="1">
      <c r="A8366" s="41" t="s">
        <v>99</v>
      </c>
      <c r="B8366" s="46">
        <v>45796</v>
      </c>
      <c r="C8366" s="8" t="s">
        <v>13</v>
      </c>
      <c r="D8366" s="8" t="s">
        <v>90</v>
      </c>
      <c r="E8366" s="8" t="s">
        <v>90</v>
      </c>
      <c r="F8366" s="9">
        <f t="shared" si="342"/>
        <v>1000000</v>
      </c>
      <c r="G8366" s="9">
        <v>10</v>
      </c>
      <c r="H8366" s="10">
        <v>1083550</v>
      </c>
      <c r="I8366" s="11">
        <f t="shared" si="339"/>
        <v>17427156178.689354</v>
      </c>
      <c r="J8366" s="11">
        <f t="shared" si="340"/>
        <v>172051</v>
      </c>
      <c r="K8366" s="11">
        <f t="shared" si="341"/>
        <v>101290.64160446236</v>
      </c>
      <c r="L8366" s="12">
        <f t="shared" si="343"/>
        <v>0</v>
      </c>
      <c r="M8366" s="11">
        <f>COUNTIF(E$2:$E8366,E8366)</f>
        <v>1241</v>
      </c>
      <c r="N8366" s="13"/>
      <c r="O8366" t="str">
        <f t="shared" si="338"/>
        <v/>
      </c>
    </row>
    <row r="8367" spans="1:15" hidden="1">
      <c r="A8367" s="41" t="s">
        <v>99</v>
      </c>
      <c r="B8367" s="46">
        <v>45796</v>
      </c>
      <c r="C8367" s="8" t="s">
        <v>13</v>
      </c>
      <c r="D8367" s="8" t="s">
        <v>90</v>
      </c>
      <c r="E8367" s="8" t="s">
        <v>90</v>
      </c>
      <c r="F8367" s="9">
        <f t="shared" si="342"/>
        <v>-4600000</v>
      </c>
      <c r="G8367" s="9">
        <v>-46</v>
      </c>
      <c r="H8367" s="10">
        <v>-4992564</v>
      </c>
      <c r="I8367" s="11">
        <f t="shared" si="339"/>
        <v>17422496809.175549</v>
      </c>
      <c r="J8367" s="11">
        <f t="shared" si="340"/>
        <v>172005</v>
      </c>
      <c r="K8367" s="11">
        <f t="shared" si="341"/>
        <v>101290.64160446236</v>
      </c>
      <c r="L8367" s="12">
        <f t="shared" si="343"/>
        <v>333194.48619473167</v>
      </c>
      <c r="M8367" s="11">
        <f>COUNTIF(E$2:$E8367,E8367)</f>
        <v>1242</v>
      </c>
      <c r="N8367" s="13"/>
      <c r="O8367" t="str">
        <f t="shared" si="338"/>
        <v/>
      </c>
    </row>
    <row r="8368" spans="1:15" hidden="1">
      <c r="A8368" s="41" t="s">
        <v>99</v>
      </c>
      <c r="B8368" s="46">
        <v>45796</v>
      </c>
      <c r="C8368" s="8" t="s">
        <v>13</v>
      </c>
      <c r="D8368" s="8" t="s">
        <v>90</v>
      </c>
      <c r="E8368" s="8" t="s">
        <v>90</v>
      </c>
      <c r="F8368" s="9">
        <f t="shared" si="342"/>
        <v>-478500000</v>
      </c>
      <c r="G8368" s="9">
        <v>-4785</v>
      </c>
      <c r="H8368" s="10">
        <v>-519335190</v>
      </c>
      <c r="I8368" s="11">
        <f t="shared" si="339"/>
        <v>16937821089.098196</v>
      </c>
      <c r="J8368" s="11">
        <f t="shared" si="340"/>
        <v>167220</v>
      </c>
      <c r="K8368" s="11">
        <f t="shared" si="341"/>
        <v>101290.64160446236</v>
      </c>
      <c r="L8368" s="12">
        <f t="shared" si="343"/>
        <v>34659469.922647595</v>
      </c>
      <c r="M8368" s="11">
        <f>COUNTIF(E$2:$E8368,E8368)</f>
        <v>1243</v>
      </c>
      <c r="N8368" s="13"/>
      <c r="O8368" t="str">
        <f t="shared" si="338"/>
        <v/>
      </c>
    </row>
    <row r="8369" spans="1:15" hidden="1">
      <c r="A8369" s="41" t="s">
        <v>99</v>
      </c>
      <c r="B8369" s="46">
        <v>45796</v>
      </c>
      <c r="C8369" s="8" t="s">
        <v>13</v>
      </c>
      <c r="D8369" s="8" t="s">
        <v>14</v>
      </c>
      <c r="E8369" s="8" t="s">
        <v>14</v>
      </c>
      <c r="F8369" s="9">
        <f t="shared" si="342"/>
        <v>-23300000</v>
      </c>
      <c r="G8369" s="9">
        <v>-233</v>
      </c>
      <c r="H8369" s="10">
        <v>-24968280</v>
      </c>
      <c r="I8369" s="11">
        <f t="shared" si="339"/>
        <v>20430804369.25386</v>
      </c>
      <c r="J8369" s="11">
        <f t="shared" si="340"/>
        <v>202363</v>
      </c>
      <c r="K8369" s="11">
        <f t="shared" si="341"/>
        <v>100961.16567383295</v>
      </c>
      <c r="L8369" s="12">
        <f t="shared" si="343"/>
        <v>1444328.3979969248</v>
      </c>
      <c r="M8369" s="11">
        <f>COUNTIF(E$2:$E8369,E8369)</f>
        <v>1141</v>
      </c>
      <c r="N8369" s="13"/>
      <c r="O8369" t="str">
        <f t="shared" si="338"/>
        <v/>
      </c>
    </row>
    <row r="8370" spans="1:15" hidden="1">
      <c r="A8370" s="41" t="s">
        <v>99</v>
      </c>
      <c r="B8370" s="46">
        <v>45796</v>
      </c>
      <c r="C8370" s="8" t="s">
        <v>13</v>
      </c>
      <c r="D8370" s="8" t="s">
        <v>90</v>
      </c>
      <c r="E8370" s="8" t="s">
        <v>90</v>
      </c>
      <c r="F8370" s="9">
        <f t="shared" si="342"/>
        <v>-14700000</v>
      </c>
      <c r="G8370" s="9">
        <v>-147</v>
      </c>
      <c r="H8370" s="10">
        <v>-15954498</v>
      </c>
      <c r="I8370" s="11">
        <f t="shared" si="339"/>
        <v>16922931364.782341</v>
      </c>
      <c r="J8370" s="11">
        <f t="shared" si="340"/>
        <v>167073</v>
      </c>
      <c r="K8370" s="11">
        <f t="shared" si="341"/>
        <v>101290.64160446236</v>
      </c>
      <c r="L8370" s="12">
        <f t="shared" si="343"/>
        <v>1064773.6841440331</v>
      </c>
      <c r="M8370" s="11">
        <f>COUNTIF(E$2:$E8370,E8370)</f>
        <v>1244</v>
      </c>
      <c r="N8370" s="13"/>
      <c r="O8370" t="str">
        <f t="shared" si="338"/>
        <v/>
      </c>
    </row>
    <row r="8371" spans="1:15" hidden="1">
      <c r="A8371" s="41" t="s">
        <v>99</v>
      </c>
      <c r="B8371" s="46">
        <v>45796</v>
      </c>
      <c r="C8371" s="8" t="s">
        <v>13</v>
      </c>
      <c r="D8371" s="8" t="s">
        <v>14</v>
      </c>
      <c r="E8371" s="8" t="s">
        <v>14</v>
      </c>
      <c r="F8371" s="9">
        <f t="shared" si="342"/>
        <v>-900000</v>
      </c>
      <c r="G8371" s="9">
        <v>-9</v>
      </c>
      <c r="H8371" s="10">
        <v>-964440</v>
      </c>
      <c r="I8371" s="11">
        <f t="shared" si="339"/>
        <v>20429895718.762794</v>
      </c>
      <c r="J8371" s="11">
        <f t="shared" si="340"/>
        <v>202354</v>
      </c>
      <c r="K8371" s="11">
        <f t="shared" si="341"/>
        <v>100961.16567383295</v>
      </c>
      <c r="L8371" s="12">
        <f t="shared" si="343"/>
        <v>55789.508935503429</v>
      </c>
      <c r="M8371" s="11">
        <f>COUNTIF(E$2:$E8371,E8371)</f>
        <v>1142</v>
      </c>
      <c r="N8371" s="13"/>
      <c r="O8371" t="str">
        <f t="shared" si="338"/>
        <v/>
      </c>
    </row>
    <row r="8372" spans="1:15" hidden="1">
      <c r="A8372" s="41" t="s">
        <v>99</v>
      </c>
      <c r="B8372" s="46">
        <v>45796</v>
      </c>
      <c r="C8372" s="8" t="s">
        <v>13</v>
      </c>
      <c r="D8372" s="8" t="s">
        <v>15</v>
      </c>
      <c r="E8372" s="8" t="s">
        <v>15</v>
      </c>
      <c r="F8372" s="9">
        <f t="shared" si="342"/>
        <v>83000000</v>
      </c>
      <c r="G8372" s="9">
        <v>830</v>
      </c>
      <c r="H8372" s="10">
        <v>91042700</v>
      </c>
      <c r="I8372" s="11">
        <f t="shared" si="339"/>
        <v>20987272247.739105</v>
      </c>
      <c r="J8372" s="11">
        <f t="shared" si="340"/>
        <v>195076</v>
      </c>
      <c r="K8372" s="11">
        <f t="shared" si="341"/>
        <v>107585.10656225833</v>
      </c>
      <c r="L8372" s="12">
        <f t="shared" si="343"/>
        <v>0</v>
      </c>
      <c r="M8372" s="11">
        <f>COUNTIF(E$2:$E8372,E8372)</f>
        <v>3135</v>
      </c>
      <c r="N8372" s="13"/>
      <c r="O8372" t="str">
        <f t="shared" si="338"/>
        <v/>
      </c>
    </row>
    <row r="8373" spans="1:15" hidden="1">
      <c r="A8373" s="41" t="s">
        <v>99</v>
      </c>
      <c r="B8373" s="46">
        <v>45796</v>
      </c>
      <c r="C8373" s="8" t="s">
        <v>13</v>
      </c>
      <c r="D8373" s="8" t="s">
        <v>14</v>
      </c>
      <c r="E8373" s="8" t="s">
        <v>14</v>
      </c>
      <c r="F8373" s="9">
        <f t="shared" si="342"/>
        <v>9400000</v>
      </c>
      <c r="G8373" s="9">
        <v>94</v>
      </c>
      <c r="H8373" s="10">
        <v>10094660</v>
      </c>
      <c r="I8373" s="11">
        <f t="shared" si="339"/>
        <v>20439990378.762794</v>
      </c>
      <c r="J8373" s="11">
        <f t="shared" si="340"/>
        <v>202448</v>
      </c>
      <c r="K8373" s="11">
        <f t="shared" si="341"/>
        <v>100964.15068937601</v>
      </c>
      <c r="L8373" s="12">
        <f t="shared" si="343"/>
        <v>0</v>
      </c>
      <c r="M8373" s="11">
        <f>COUNTIF(E$2:$E8373,E8373)</f>
        <v>1143</v>
      </c>
      <c r="N8373" s="13"/>
      <c r="O8373" t="str">
        <f t="shared" si="338"/>
        <v/>
      </c>
    </row>
    <row r="8374" spans="1:15" hidden="1">
      <c r="A8374" s="41" t="s">
        <v>99</v>
      </c>
      <c r="B8374" s="46">
        <v>45796</v>
      </c>
      <c r="C8374" s="8" t="s">
        <v>13</v>
      </c>
      <c r="D8374" s="8" t="s">
        <v>90</v>
      </c>
      <c r="E8374" s="8" t="s">
        <v>90</v>
      </c>
      <c r="F8374" s="9">
        <f t="shared" si="342"/>
        <v>-900000</v>
      </c>
      <c r="G8374" s="9">
        <v>-9</v>
      </c>
      <c r="H8374" s="10">
        <v>-976806</v>
      </c>
      <c r="I8374" s="11">
        <f t="shared" si="339"/>
        <v>16922019749.0079</v>
      </c>
      <c r="J8374" s="11">
        <f t="shared" si="340"/>
        <v>167064</v>
      </c>
      <c r="K8374" s="11">
        <f t="shared" si="341"/>
        <v>101290.64160446236</v>
      </c>
      <c r="L8374" s="12">
        <f t="shared" si="343"/>
        <v>65190.225559838698</v>
      </c>
      <c r="M8374" s="11">
        <f>COUNTIF(E$2:$E8374,E8374)</f>
        <v>1245</v>
      </c>
      <c r="N8374" s="13"/>
      <c r="O8374" t="str">
        <f t="shared" si="338"/>
        <v/>
      </c>
    </row>
    <row r="8375" spans="1:15" hidden="1">
      <c r="A8375" s="41" t="s">
        <v>99</v>
      </c>
      <c r="B8375" s="46">
        <v>45796</v>
      </c>
      <c r="C8375" s="8" t="s">
        <v>13</v>
      </c>
      <c r="D8375" s="8" t="s">
        <v>90</v>
      </c>
      <c r="E8375" s="8" t="s">
        <v>90</v>
      </c>
      <c r="F8375" s="9">
        <f t="shared" si="342"/>
        <v>14700000</v>
      </c>
      <c r="G8375" s="9">
        <v>147</v>
      </c>
      <c r="H8375" s="10">
        <v>15942591</v>
      </c>
      <c r="I8375" s="11">
        <f t="shared" si="339"/>
        <v>16937962340.0079</v>
      </c>
      <c r="J8375" s="11">
        <f t="shared" si="340"/>
        <v>167211</v>
      </c>
      <c r="K8375" s="11">
        <f t="shared" si="341"/>
        <v>101296.93823975636</v>
      </c>
      <c r="L8375" s="12">
        <f t="shared" si="343"/>
        <v>0</v>
      </c>
      <c r="M8375" s="11">
        <f>COUNTIF(E$2:$E8375,E8375)</f>
        <v>1246</v>
      </c>
      <c r="N8375" s="13"/>
      <c r="O8375" t="str">
        <f t="shared" si="338"/>
        <v/>
      </c>
    </row>
    <row r="8376" spans="1:15" hidden="1">
      <c r="A8376" s="41" t="s">
        <v>99</v>
      </c>
      <c r="B8376" s="46">
        <v>45796</v>
      </c>
      <c r="C8376" s="8" t="s">
        <v>13</v>
      </c>
      <c r="D8376" s="8" t="s">
        <v>15</v>
      </c>
      <c r="E8376" s="8" t="s">
        <v>15</v>
      </c>
      <c r="F8376" s="9">
        <f t="shared" si="342"/>
        <v>154700000</v>
      </c>
      <c r="G8376" s="9">
        <v>1547</v>
      </c>
      <c r="H8376" s="10">
        <v>168757589</v>
      </c>
      <c r="I8376" s="11">
        <f t="shared" si="339"/>
        <v>21156029836.739105</v>
      </c>
      <c r="J8376" s="11">
        <f t="shared" si="340"/>
        <v>196623</v>
      </c>
      <c r="K8376" s="11">
        <f t="shared" si="341"/>
        <v>107596.92323247588</v>
      </c>
      <c r="L8376" s="12">
        <f t="shared" si="343"/>
        <v>0</v>
      </c>
      <c r="M8376" s="11">
        <f>COUNTIF(E$2:$E8376,E8376)</f>
        <v>3136</v>
      </c>
      <c r="N8376" s="13"/>
      <c r="O8376" t="str">
        <f t="shared" si="338"/>
        <v/>
      </c>
    </row>
    <row r="8377" spans="1:15" hidden="1">
      <c r="A8377" s="41" t="s">
        <v>99</v>
      </c>
      <c r="B8377" s="46">
        <v>45796</v>
      </c>
      <c r="C8377" s="8" t="s">
        <v>13</v>
      </c>
      <c r="D8377" s="8" t="s">
        <v>15</v>
      </c>
      <c r="E8377" s="8" t="s">
        <v>15</v>
      </c>
      <c r="F8377" s="9">
        <f t="shared" si="342"/>
        <v>4600000</v>
      </c>
      <c r="G8377" s="9">
        <v>46</v>
      </c>
      <c r="H8377" s="10">
        <v>5018002</v>
      </c>
      <c r="I8377" s="11">
        <f t="shared" si="339"/>
        <v>21161047838.739105</v>
      </c>
      <c r="J8377" s="11">
        <f t="shared" si="340"/>
        <v>196669</v>
      </c>
      <c r="K8377" s="11">
        <f t="shared" si="341"/>
        <v>107597.27175477124</v>
      </c>
      <c r="L8377" s="12">
        <f t="shared" si="343"/>
        <v>0</v>
      </c>
      <c r="M8377" s="11">
        <f>COUNTIF(E$2:$E8377,E8377)</f>
        <v>3137</v>
      </c>
      <c r="N8377" s="13"/>
      <c r="O8377" t="str">
        <f t="shared" si="338"/>
        <v/>
      </c>
    </row>
    <row r="8378" spans="1:15" hidden="1">
      <c r="A8378" s="41" t="s">
        <v>99</v>
      </c>
      <c r="B8378" s="46">
        <v>45796</v>
      </c>
      <c r="C8378" s="8" t="s">
        <v>13</v>
      </c>
      <c r="D8378" s="8" t="s">
        <v>90</v>
      </c>
      <c r="E8378" s="8" t="s">
        <v>90</v>
      </c>
      <c r="F8378" s="9">
        <f t="shared" si="342"/>
        <v>1800000</v>
      </c>
      <c r="G8378" s="9">
        <v>18</v>
      </c>
      <c r="H8378" s="10">
        <v>1951272</v>
      </c>
      <c r="I8378" s="11">
        <f t="shared" si="339"/>
        <v>16939913612.0079</v>
      </c>
      <c r="J8378" s="11">
        <f t="shared" si="340"/>
        <v>167229</v>
      </c>
      <c r="K8378" s="11">
        <f t="shared" si="341"/>
        <v>101297.70322137847</v>
      </c>
      <c r="L8378" s="12">
        <f t="shared" si="343"/>
        <v>0</v>
      </c>
      <c r="M8378" s="11">
        <f>COUNTIF(E$2:$E8378,E8378)</f>
        <v>1247</v>
      </c>
      <c r="N8378" s="13"/>
      <c r="O8378" t="str">
        <f t="shared" si="338"/>
        <v/>
      </c>
    </row>
    <row r="8379" spans="1:15" hidden="1">
      <c r="A8379" s="41" t="s">
        <v>99</v>
      </c>
      <c r="B8379" s="46">
        <v>45796</v>
      </c>
      <c r="C8379" s="8" t="s">
        <v>13</v>
      </c>
      <c r="D8379" s="8" t="s">
        <v>14</v>
      </c>
      <c r="E8379" s="8" t="s">
        <v>14</v>
      </c>
      <c r="F8379" s="9">
        <f t="shared" si="342"/>
        <v>9400000</v>
      </c>
      <c r="G8379" s="9">
        <v>94</v>
      </c>
      <c r="H8379" s="10">
        <v>10093438</v>
      </c>
      <c r="I8379" s="11">
        <f t="shared" si="339"/>
        <v>20450083816.762794</v>
      </c>
      <c r="J8379" s="11">
        <f t="shared" si="340"/>
        <v>202542</v>
      </c>
      <c r="K8379" s="11">
        <f t="shared" si="341"/>
        <v>100967.12690090349</v>
      </c>
      <c r="L8379" s="12">
        <f t="shared" si="343"/>
        <v>0</v>
      </c>
      <c r="M8379" s="11">
        <f>COUNTIF(E$2:$E8379,E8379)</f>
        <v>1144</v>
      </c>
      <c r="N8379" s="13"/>
      <c r="O8379" t="str">
        <f t="shared" si="338"/>
        <v/>
      </c>
    </row>
    <row r="8380" spans="1:15" hidden="1">
      <c r="A8380" s="41" t="s">
        <v>99</v>
      </c>
      <c r="B8380" s="46">
        <v>45796</v>
      </c>
      <c r="C8380" s="8" t="s">
        <v>13</v>
      </c>
      <c r="D8380" s="8" t="s">
        <v>90</v>
      </c>
      <c r="E8380" s="8" t="s">
        <v>90</v>
      </c>
      <c r="F8380" s="9">
        <f t="shared" si="342"/>
        <v>-3100000</v>
      </c>
      <c r="G8380" s="9">
        <v>-31</v>
      </c>
      <c r="H8380" s="10">
        <v>-3364554</v>
      </c>
      <c r="I8380" s="11">
        <f t="shared" si="339"/>
        <v>16936773383.208038</v>
      </c>
      <c r="J8380" s="11">
        <f t="shared" si="340"/>
        <v>167198</v>
      </c>
      <c r="K8380" s="11">
        <f t="shared" si="341"/>
        <v>101297.70322137847</v>
      </c>
      <c r="L8380" s="12">
        <f t="shared" si="343"/>
        <v>224325.20013726735</v>
      </c>
      <c r="M8380" s="11">
        <f>COUNTIF(E$2:$E8380,E8380)</f>
        <v>1248</v>
      </c>
      <c r="N8380" s="13"/>
      <c r="O8380" t="str">
        <f t="shared" si="338"/>
        <v/>
      </c>
    </row>
    <row r="8381" spans="1:15" hidden="1">
      <c r="A8381" s="41" t="s">
        <v>99</v>
      </c>
      <c r="B8381" s="46">
        <v>45796</v>
      </c>
      <c r="C8381" s="8" t="s">
        <v>13</v>
      </c>
      <c r="D8381" s="8" t="s">
        <v>90</v>
      </c>
      <c r="E8381" s="8" t="s">
        <v>90</v>
      </c>
      <c r="F8381" s="9">
        <f t="shared" si="342"/>
        <v>-3500000</v>
      </c>
      <c r="G8381" s="9">
        <v>-35</v>
      </c>
      <c r="H8381" s="10">
        <v>-3798690</v>
      </c>
      <c r="I8381" s="11">
        <f t="shared" si="339"/>
        <v>16933227963.595289</v>
      </c>
      <c r="J8381" s="11">
        <f t="shared" si="340"/>
        <v>167163</v>
      </c>
      <c r="K8381" s="11">
        <f t="shared" si="341"/>
        <v>101297.70322137847</v>
      </c>
      <c r="L8381" s="12">
        <f t="shared" si="343"/>
        <v>253270.38725175336</v>
      </c>
      <c r="M8381" s="11">
        <f>COUNTIF(E$2:$E8381,E8381)</f>
        <v>1249</v>
      </c>
      <c r="N8381" s="13"/>
      <c r="O8381" t="str">
        <f t="shared" si="338"/>
        <v/>
      </c>
    </row>
    <row r="8382" spans="1:15" hidden="1">
      <c r="A8382" s="41" t="s">
        <v>99</v>
      </c>
      <c r="B8382" s="46">
        <v>45796</v>
      </c>
      <c r="C8382" s="8" t="s">
        <v>13</v>
      </c>
      <c r="D8382" s="8" t="s">
        <v>90</v>
      </c>
      <c r="E8382" s="8" t="s">
        <v>90</v>
      </c>
      <c r="F8382" s="9">
        <f t="shared" si="342"/>
        <v>-9200000</v>
      </c>
      <c r="G8382" s="9">
        <v>-92</v>
      </c>
      <c r="H8382" s="10">
        <v>-9985128</v>
      </c>
      <c r="I8382" s="11">
        <f t="shared" si="339"/>
        <v>16923908574.898922</v>
      </c>
      <c r="J8382" s="11">
        <f t="shared" si="340"/>
        <v>167071</v>
      </c>
      <c r="K8382" s="11">
        <f t="shared" si="341"/>
        <v>101297.70322137847</v>
      </c>
      <c r="L8382" s="12">
        <f t="shared" si="343"/>
        <v>665739.30363318138</v>
      </c>
      <c r="M8382" s="11">
        <f>COUNTIF(E$2:$E8382,E8382)</f>
        <v>1250</v>
      </c>
      <c r="N8382" s="13"/>
      <c r="O8382" t="str">
        <f t="shared" si="338"/>
        <v/>
      </c>
    </row>
    <row r="8383" spans="1:15" hidden="1">
      <c r="A8383" s="41" t="s">
        <v>99</v>
      </c>
      <c r="B8383" s="46">
        <v>45796</v>
      </c>
      <c r="C8383" s="8" t="s">
        <v>13</v>
      </c>
      <c r="D8383" s="8" t="s">
        <v>90</v>
      </c>
      <c r="E8383" s="8" t="s">
        <v>90</v>
      </c>
      <c r="F8383" s="9">
        <f t="shared" si="342"/>
        <v>-92000000</v>
      </c>
      <c r="G8383" s="9">
        <v>-920</v>
      </c>
      <c r="H8383" s="10">
        <v>-99851280</v>
      </c>
      <c r="I8383" s="11">
        <f t="shared" si="339"/>
        <v>16830714687.935253</v>
      </c>
      <c r="J8383" s="11">
        <f t="shared" si="340"/>
        <v>166151</v>
      </c>
      <c r="K8383" s="11">
        <f t="shared" si="341"/>
        <v>101297.70322137847</v>
      </c>
      <c r="L8383" s="12">
        <f t="shared" si="343"/>
        <v>6657393.0363318026</v>
      </c>
      <c r="M8383" s="11">
        <f>COUNTIF(E$2:$E8383,E8383)</f>
        <v>1251</v>
      </c>
      <c r="N8383" s="13"/>
      <c r="O8383" t="str">
        <f t="shared" si="338"/>
        <v/>
      </c>
    </row>
    <row r="8384" spans="1:15" hidden="1">
      <c r="A8384" s="41" t="s">
        <v>99</v>
      </c>
      <c r="B8384" s="46">
        <v>45796</v>
      </c>
      <c r="C8384" s="8" t="s">
        <v>13</v>
      </c>
      <c r="D8384" s="8" t="s">
        <v>90</v>
      </c>
      <c r="E8384" s="8" t="s">
        <v>90</v>
      </c>
      <c r="F8384" s="9">
        <f t="shared" si="342"/>
        <v>-2800000</v>
      </c>
      <c r="G8384" s="9">
        <v>-28</v>
      </c>
      <c r="H8384" s="10">
        <v>-3038952</v>
      </c>
      <c r="I8384" s="11">
        <f t="shared" si="339"/>
        <v>16827878352.245054</v>
      </c>
      <c r="J8384" s="11">
        <f t="shared" si="340"/>
        <v>166123</v>
      </c>
      <c r="K8384" s="11">
        <f t="shared" si="341"/>
        <v>101297.70322137847</v>
      </c>
      <c r="L8384" s="12">
        <f t="shared" si="343"/>
        <v>202616.30980140297</v>
      </c>
      <c r="M8384" s="11">
        <f>COUNTIF(E$2:$E8384,E8384)</f>
        <v>1252</v>
      </c>
      <c r="N8384" s="13"/>
      <c r="O8384" t="str">
        <f t="shared" si="338"/>
        <v/>
      </c>
    </row>
    <row r="8385" spans="1:15" hidden="1">
      <c r="A8385" s="41" t="s">
        <v>99</v>
      </c>
      <c r="B8385" s="46">
        <v>45796</v>
      </c>
      <c r="C8385" s="8" t="s">
        <v>13</v>
      </c>
      <c r="D8385" s="8" t="s">
        <v>46</v>
      </c>
      <c r="E8385" s="8" t="s">
        <v>46</v>
      </c>
      <c r="F8385" s="9">
        <f t="shared" si="342"/>
        <v>1800000</v>
      </c>
      <c r="G8385" s="9">
        <v>18</v>
      </c>
      <c r="H8385" s="10">
        <v>1991988</v>
      </c>
      <c r="I8385" s="11">
        <f t="shared" si="339"/>
        <v>4912711368.515729</v>
      </c>
      <c r="J8385" s="11">
        <f t="shared" si="340"/>
        <v>45084</v>
      </c>
      <c r="K8385" s="11">
        <f t="shared" si="341"/>
        <v>108967.95689192905</v>
      </c>
      <c r="L8385" s="12">
        <f t="shared" si="343"/>
        <v>0</v>
      </c>
      <c r="M8385" s="11">
        <f>COUNTIF(E$2:$E8385,E8385)</f>
        <v>2832</v>
      </c>
      <c r="N8385" s="13"/>
      <c r="O8385" t="str">
        <f t="shared" si="338"/>
        <v/>
      </c>
    </row>
    <row r="8386" spans="1:15" hidden="1">
      <c r="A8386" s="41" t="s">
        <v>99</v>
      </c>
      <c r="B8386" s="46">
        <v>45796</v>
      </c>
      <c r="C8386" s="8" t="s">
        <v>13</v>
      </c>
      <c r="D8386" s="8" t="s">
        <v>90</v>
      </c>
      <c r="E8386" s="8" t="s">
        <v>90</v>
      </c>
      <c r="F8386" s="9">
        <f t="shared" si="342"/>
        <v>-46000000</v>
      </c>
      <c r="G8386" s="9">
        <v>-460</v>
      </c>
      <c r="H8386" s="10">
        <v>-49925640</v>
      </c>
      <c r="I8386" s="11">
        <f t="shared" si="339"/>
        <v>16781281408.76322</v>
      </c>
      <c r="J8386" s="11">
        <f t="shared" si="340"/>
        <v>165663</v>
      </c>
      <c r="K8386" s="11">
        <f t="shared" si="341"/>
        <v>101297.70322137847</v>
      </c>
      <c r="L8386" s="12">
        <f t="shared" si="343"/>
        <v>3328696.5181659013</v>
      </c>
      <c r="M8386" s="11">
        <f>COUNTIF(E$2:$E8386,E8386)</f>
        <v>1253</v>
      </c>
      <c r="N8386" s="13"/>
      <c r="O8386" t="str">
        <f t="shared" si="338"/>
        <v/>
      </c>
    </row>
    <row r="8387" spans="1:15" hidden="1">
      <c r="A8387" s="41" t="s">
        <v>99</v>
      </c>
      <c r="B8387" s="46">
        <v>45796</v>
      </c>
      <c r="C8387" s="8" t="s">
        <v>13</v>
      </c>
      <c r="D8387" s="8" t="s">
        <v>46</v>
      </c>
      <c r="E8387" s="8" t="s">
        <v>46</v>
      </c>
      <c r="F8387" s="9">
        <f t="shared" si="342"/>
        <v>1800000</v>
      </c>
      <c r="G8387" s="9">
        <v>18</v>
      </c>
      <c r="H8387" s="10">
        <v>1990062</v>
      </c>
      <c r="I8387" s="11">
        <f t="shared" si="339"/>
        <v>4914701430.515729</v>
      </c>
      <c r="J8387" s="11">
        <f t="shared" si="340"/>
        <v>45102</v>
      </c>
      <c r="K8387" s="11">
        <f t="shared" si="341"/>
        <v>108968.5918698889</v>
      </c>
      <c r="L8387" s="12">
        <f t="shared" si="343"/>
        <v>0</v>
      </c>
      <c r="M8387" s="11">
        <f>COUNTIF(E$2:$E8387,E8387)</f>
        <v>2833</v>
      </c>
      <c r="N8387" s="13"/>
      <c r="O8387" t="str">
        <f t="shared" si="338"/>
        <v/>
      </c>
    </row>
    <row r="8388" spans="1:15" hidden="1">
      <c r="A8388" s="41" t="s">
        <v>99</v>
      </c>
      <c r="B8388" s="46">
        <v>45796</v>
      </c>
      <c r="C8388" s="8" t="s">
        <v>13</v>
      </c>
      <c r="D8388" s="8" t="s">
        <v>15</v>
      </c>
      <c r="E8388" s="8" t="s">
        <v>15</v>
      </c>
      <c r="F8388" s="9">
        <f t="shared" si="342"/>
        <v>26900000</v>
      </c>
      <c r="G8388" s="9">
        <v>269</v>
      </c>
      <c r="H8388" s="10">
        <v>29344403</v>
      </c>
      <c r="I8388" s="11">
        <f t="shared" si="339"/>
        <v>21190392241.739105</v>
      </c>
      <c r="J8388" s="11">
        <f t="shared" si="340"/>
        <v>196938</v>
      </c>
      <c r="K8388" s="11">
        <f t="shared" si="341"/>
        <v>107599.30659262867</v>
      </c>
      <c r="L8388" s="12">
        <f t="shared" si="343"/>
        <v>0</v>
      </c>
      <c r="M8388" s="11">
        <f>COUNTIF(E$2:$E8388,E8388)</f>
        <v>3138</v>
      </c>
      <c r="N8388" s="13"/>
      <c r="O8388" t="str">
        <f t="shared" si="338"/>
        <v/>
      </c>
    </row>
    <row r="8389" spans="1:15" hidden="1">
      <c r="A8389" s="41" t="s">
        <v>99</v>
      </c>
      <c r="B8389" s="46">
        <v>45796</v>
      </c>
      <c r="C8389" s="8" t="s">
        <v>13</v>
      </c>
      <c r="D8389" s="8" t="s">
        <v>90</v>
      </c>
      <c r="E8389" s="8" t="s">
        <v>90</v>
      </c>
      <c r="F8389" s="9">
        <f t="shared" si="342"/>
        <v>-900000</v>
      </c>
      <c r="G8389" s="9">
        <v>-9</v>
      </c>
      <c r="H8389" s="10">
        <v>-976806</v>
      </c>
      <c r="I8389" s="11">
        <f t="shared" si="339"/>
        <v>16780369729.434227</v>
      </c>
      <c r="J8389" s="11">
        <f t="shared" si="340"/>
        <v>165654</v>
      </c>
      <c r="K8389" s="11">
        <f t="shared" si="341"/>
        <v>101297.70322137847</v>
      </c>
      <c r="L8389" s="12">
        <f t="shared" si="343"/>
        <v>65126.671007593744</v>
      </c>
      <c r="M8389" s="11">
        <f>COUNTIF(E$2:$E8389,E8389)</f>
        <v>1254</v>
      </c>
      <c r="N8389" s="13"/>
      <c r="O8389" t="str">
        <f t="shared" si="338"/>
        <v/>
      </c>
    </row>
    <row r="8390" spans="1:15" hidden="1">
      <c r="A8390" s="41" t="s">
        <v>99</v>
      </c>
      <c r="B8390" s="46">
        <v>45796</v>
      </c>
      <c r="C8390" s="8" t="s">
        <v>13</v>
      </c>
      <c r="D8390" s="8" t="s">
        <v>90</v>
      </c>
      <c r="E8390" s="8" t="s">
        <v>90</v>
      </c>
      <c r="F8390" s="9">
        <f t="shared" si="342"/>
        <v>-11000000</v>
      </c>
      <c r="G8390" s="9">
        <v>-110</v>
      </c>
      <c r="H8390" s="10">
        <v>-11938740</v>
      </c>
      <c r="I8390" s="11">
        <f t="shared" si="339"/>
        <v>16769226982.079876</v>
      </c>
      <c r="J8390" s="11">
        <f t="shared" si="340"/>
        <v>165544</v>
      </c>
      <c r="K8390" s="11">
        <f t="shared" si="341"/>
        <v>101297.70322137847</v>
      </c>
      <c r="L8390" s="12">
        <f t="shared" si="343"/>
        <v>795992.6456483677</v>
      </c>
      <c r="M8390" s="11">
        <f>COUNTIF(E$2:$E8390,E8390)</f>
        <v>1255</v>
      </c>
      <c r="N8390" s="13"/>
      <c r="O8390" t="str">
        <f t="shared" si="338"/>
        <v/>
      </c>
    </row>
    <row r="8391" spans="1:15" hidden="1">
      <c r="A8391" s="41" t="s">
        <v>99</v>
      </c>
      <c r="B8391" s="46">
        <v>45796</v>
      </c>
      <c r="C8391" s="8" t="s">
        <v>13</v>
      </c>
      <c r="D8391" s="8" t="s">
        <v>90</v>
      </c>
      <c r="E8391" s="8" t="s">
        <v>90</v>
      </c>
      <c r="F8391" s="9">
        <f t="shared" si="342"/>
        <v>-1800000</v>
      </c>
      <c r="G8391" s="9">
        <v>-18</v>
      </c>
      <c r="H8391" s="10">
        <v>-1953612</v>
      </c>
      <c r="I8391" s="11">
        <f t="shared" si="339"/>
        <v>16767403623.42189</v>
      </c>
      <c r="J8391" s="11">
        <f t="shared" si="340"/>
        <v>165526</v>
      </c>
      <c r="K8391" s="11">
        <f t="shared" si="341"/>
        <v>101297.70322137847</v>
      </c>
      <c r="L8391" s="12">
        <f t="shared" si="343"/>
        <v>130253.34201518749</v>
      </c>
      <c r="M8391" s="11">
        <f>COUNTIF(E$2:$E8391,E8391)</f>
        <v>1256</v>
      </c>
      <c r="N8391" s="13"/>
      <c r="O8391" t="str">
        <f t="shared" si="338"/>
        <v/>
      </c>
    </row>
    <row r="8392" spans="1:15" hidden="1">
      <c r="A8392" s="41" t="s">
        <v>99</v>
      </c>
      <c r="B8392" s="46">
        <v>45796</v>
      </c>
      <c r="C8392" s="8" t="s">
        <v>13</v>
      </c>
      <c r="D8392" s="8" t="s">
        <v>90</v>
      </c>
      <c r="E8392" s="8" t="s">
        <v>90</v>
      </c>
      <c r="F8392" s="9">
        <f t="shared" si="342"/>
        <v>-82000000</v>
      </c>
      <c r="G8392" s="9">
        <v>-820</v>
      </c>
      <c r="H8392" s="10">
        <v>-88997880</v>
      </c>
      <c r="I8392" s="11">
        <f t="shared" si="339"/>
        <v>16684339506.780359</v>
      </c>
      <c r="J8392" s="11">
        <f t="shared" si="340"/>
        <v>164706</v>
      </c>
      <c r="K8392" s="11">
        <f t="shared" si="341"/>
        <v>101297.70322137847</v>
      </c>
      <c r="L8392" s="12">
        <f t="shared" si="343"/>
        <v>5933763.3584696501</v>
      </c>
      <c r="M8392" s="11">
        <f>COUNTIF(E$2:$E8392,E8392)</f>
        <v>1257</v>
      </c>
      <c r="N8392" s="13"/>
      <c r="O8392" t="str">
        <f t="shared" si="338"/>
        <v/>
      </c>
    </row>
    <row r="8393" spans="1:15" hidden="1">
      <c r="A8393" s="41" t="s">
        <v>99</v>
      </c>
      <c r="B8393" s="46">
        <v>45796</v>
      </c>
      <c r="C8393" s="8" t="s">
        <v>13</v>
      </c>
      <c r="D8393" s="8" t="s">
        <v>14</v>
      </c>
      <c r="E8393" s="8" t="s">
        <v>14</v>
      </c>
      <c r="F8393" s="9">
        <f t="shared" si="342"/>
        <v>2800000</v>
      </c>
      <c r="G8393" s="9">
        <v>28</v>
      </c>
      <c r="H8393" s="10">
        <v>3016832</v>
      </c>
      <c r="I8393" s="11">
        <f t="shared" si="339"/>
        <v>20453100648.762794</v>
      </c>
      <c r="J8393" s="11">
        <f t="shared" si="340"/>
        <v>202570</v>
      </c>
      <c r="K8393" s="11">
        <f t="shared" si="341"/>
        <v>100968.06362621709</v>
      </c>
      <c r="L8393" s="12">
        <f t="shared" si="343"/>
        <v>0</v>
      </c>
      <c r="M8393" s="11">
        <f>COUNTIF(E$2:$E8393,E8393)</f>
        <v>1145</v>
      </c>
      <c r="N8393" s="13"/>
      <c r="O8393" t="str">
        <f t="shared" si="338"/>
        <v/>
      </c>
    </row>
    <row r="8394" spans="1:15" hidden="1">
      <c r="A8394" s="41" t="s">
        <v>99</v>
      </c>
      <c r="B8394" s="46">
        <v>45796</v>
      </c>
      <c r="C8394" s="8" t="s">
        <v>13</v>
      </c>
      <c r="D8394" s="8" t="s">
        <v>90</v>
      </c>
      <c r="E8394" s="8" t="s">
        <v>90</v>
      </c>
      <c r="F8394" s="9">
        <f t="shared" si="342"/>
        <v>-8700000</v>
      </c>
      <c r="G8394" s="9">
        <v>-87</v>
      </c>
      <c r="H8394" s="10">
        <v>-9442458</v>
      </c>
      <c r="I8394" s="11">
        <f t="shared" si="339"/>
        <v>16675526606.6001</v>
      </c>
      <c r="J8394" s="11">
        <f t="shared" si="340"/>
        <v>164619</v>
      </c>
      <c r="K8394" s="11">
        <f t="shared" si="341"/>
        <v>101297.70322137847</v>
      </c>
      <c r="L8394" s="12">
        <f t="shared" si="343"/>
        <v>629557.81974007376</v>
      </c>
      <c r="M8394" s="11">
        <f>COUNTIF(E$2:$E8394,E8394)</f>
        <v>1258</v>
      </c>
      <c r="N8394" s="13"/>
      <c r="O8394" t="str">
        <f t="shared" si="338"/>
        <v/>
      </c>
    </row>
    <row r="8395" spans="1:15" hidden="1">
      <c r="A8395" s="41" t="s">
        <v>99</v>
      </c>
      <c r="B8395" s="46">
        <v>45796</v>
      </c>
      <c r="C8395" s="8" t="s">
        <v>13</v>
      </c>
      <c r="D8395" s="8" t="s">
        <v>90</v>
      </c>
      <c r="E8395" s="8" t="s">
        <v>90</v>
      </c>
      <c r="F8395" s="9">
        <f t="shared" si="342"/>
        <v>-9200000</v>
      </c>
      <c r="G8395" s="9">
        <v>-92</v>
      </c>
      <c r="H8395" s="10">
        <v>-9985128</v>
      </c>
      <c r="I8395" s="11">
        <f t="shared" si="339"/>
        <v>16666207217.903732</v>
      </c>
      <c r="J8395" s="11">
        <f t="shared" si="340"/>
        <v>164527</v>
      </c>
      <c r="K8395" s="11">
        <f t="shared" si="341"/>
        <v>101297.70322137847</v>
      </c>
      <c r="L8395" s="12">
        <f t="shared" si="343"/>
        <v>665739.30363318138</v>
      </c>
      <c r="M8395" s="11">
        <f>COUNTIF(E$2:$E8395,E8395)</f>
        <v>1259</v>
      </c>
      <c r="N8395" s="13"/>
      <c r="O8395" t="str">
        <f t="shared" si="338"/>
        <v/>
      </c>
    </row>
    <row r="8396" spans="1:15" hidden="1">
      <c r="A8396" s="41" t="s">
        <v>99</v>
      </c>
      <c r="B8396" s="46">
        <v>45796</v>
      </c>
      <c r="C8396" s="8" t="s">
        <v>13</v>
      </c>
      <c r="D8396" s="8" t="s">
        <v>90</v>
      </c>
      <c r="E8396" s="8" t="s">
        <v>90</v>
      </c>
      <c r="F8396" s="9">
        <f t="shared" si="342"/>
        <v>-2800000</v>
      </c>
      <c r="G8396" s="9">
        <v>-28</v>
      </c>
      <c r="H8396" s="10">
        <v>-3038952</v>
      </c>
      <c r="I8396" s="11">
        <f t="shared" si="339"/>
        <v>16663370882.213533</v>
      </c>
      <c r="J8396" s="11">
        <f t="shared" si="340"/>
        <v>164499</v>
      </c>
      <c r="K8396" s="11">
        <f t="shared" si="341"/>
        <v>101297.70322137847</v>
      </c>
      <c r="L8396" s="12">
        <f t="shared" si="343"/>
        <v>202616.30980140297</v>
      </c>
      <c r="M8396" s="11">
        <f>COUNTIF(E$2:$E8396,E8396)</f>
        <v>1260</v>
      </c>
      <c r="N8396" s="13"/>
      <c r="O8396" t="str">
        <f t="shared" si="338"/>
        <v/>
      </c>
    </row>
    <row r="8397" spans="1:15" hidden="1">
      <c r="A8397" s="41" t="s">
        <v>99</v>
      </c>
      <c r="B8397" s="46">
        <v>45796</v>
      </c>
      <c r="C8397" s="8" t="s">
        <v>13</v>
      </c>
      <c r="D8397" s="8" t="s">
        <v>90</v>
      </c>
      <c r="E8397" s="8" t="s">
        <v>90</v>
      </c>
      <c r="F8397" s="9">
        <f t="shared" si="342"/>
        <v>-18400000</v>
      </c>
      <c r="G8397" s="9">
        <v>-184</v>
      </c>
      <c r="H8397" s="10">
        <v>-19970256</v>
      </c>
      <c r="I8397" s="11">
        <f t="shared" si="339"/>
        <v>16644732104.820799</v>
      </c>
      <c r="J8397" s="11">
        <f t="shared" si="340"/>
        <v>164315</v>
      </c>
      <c r="K8397" s="11">
        <f t="shared" si="341"/>
        <v>101297.70322137847</v>
      </c>
      <c r="L8397" s="12">
        <f t="shared" si="343"/>
        <v>1331478.6072663628</v>
      </c>
      <c r="M8397" s="11">
        <f>COUNTIF(E$2:$E8397,E8397)</f>
        <v>1261</v>
      </c>
      <c r="N8397" s="13"/>
      <c r="O8397" t="str">
        <f t="shared" si="338"/>
        <v/>
      </c>
    </row>
    <row r="8398" spans="1:15" hidden="1">
      <c r="A8398" s="41" t="s">
        <v>99</v>
      </c>
      <c r="B8398" s="46">
        <v>45796</v>
      </c>
      <c r="C8398" s="8" t="s">
        <v>13</v>
      </c>
      <c r="D8398" s="8" t="s">
        <v>15</v>
      </c>
      <c r="E8398" s="8" t="s">
        <v>15</v>
      </c>
      <c r="F8398" s="9">
        <f t="shared" si="342"/>
        <v>1800000</v>
      </c>
      <c r="G8398" s="9">
        <v>18</v>
      </c>
      <c r="H8398" s="10">
        <v>1963566</v>
      </c>
      <c r="I8398" s="11">
        <f t="shared" si="339"/>
        <v>21192355807.739105</v>
      </c>
      <c r="J8398" s="11">
        <f t="shared" si="340"/>
        <v>196956</v>
      </c>
      <c r="K8398" s="11">
        <f t="shared" si="341"/>
        <v>107599.44255437309</v>
      </c>
      <c r="L8398" s="12">
        <f t="shared" si="343"/>
        <v>0</v>
      </c>
      <c r="M8398" s="11">
        <f>COUNTIF(E$2:$E8398,E8398)</f>
        <v>3139</v>
      </c>
      <c r="N8398" s="13"/>
      <c r="O8398" t="str">
        <f t="shared" si="338"/>
        <v/>
      </c>
    </row>
    <row r="8399" spans="1:15" hidden="1">
      <c r="A8399" s="41" t="s">
        <v>99</v>
      </c>
      <c r="B8399" s="46">
        <v>45796</v>
      </c>
      <c r="C8399" s="8" t="s">
        <v>13</v>
      </c>
      <c r="D8399" s="8" t="s">
        <v>90</v>
      </c>
      <c r="E8399" s="8" t="s">
        <v>90</v>
      </c>
      <c r="F8399" s="9">
        <f t="shared" si="342"/>
        <v>-73600000</v>
      </c>
      <c r="G8399" s="9">
        <v>-736</v>
      </c>
      <c r="H8399" s="10">
        <v>-79881024</v>
      </c>
      <c r="I8399" s="11">
        <f t="shared" si="339"/>
        <v>16570176995.249865</v>
      </c>
      <c r="J8399" s="11">
        <f t="shared" si="340"/>
        <v>163579</v>
      </c>
      <c r="K8399" s="11">
        <f t="shared" si="341"/>
        <v>101297.70322137847</v>
      </c>
      <c r="L8399" s="12">
        <f t="shared" si="343"/>
        <v>5325914.429065451</v>
      </c>
      <c r="M8399" s="11">
        <f>COUNTIF(E$2:$E8399,E8399)</f>
        <v>1262</v>
      </c>
      <c r="N8399" s="13"/>
      <c r="O8399" t="str">
        <f t="shared" si="338"/>
        <v/>
      </c>
    </row>
    <row r="8400" spans="1:15" hidden="1">
      <c r="A8400" s="41" t="s">
        <v>99</v>
      </c>
      <c r="B8400" s="46">
        <v>45796</v>
      </c>
      <c r="C8400" s="8" t="s">
        <v>13</v>
      </c>
      <c r="D8400" s="8" t="s">
        <v>90</v>
      </c>
      <c r="E8400" s="8" t="s">
        <v>90</v>
      </c>
      <c r="F8400" s="9">
        <f t="shared" si="342"/>
        <v>-20200000</v>
      </c>
      <c r="G8400" s="9">
        <v>-202</v>
      </c>
      <c r="H8400" s="10">
        <v>-21923868</v>
      </c>
      <c r="I8400" s="11">
        <f t="shared" si="339"/>
        <v>16549714859.199146</v>
      </c>
      <c r="J8400" s="11">
        <f t="shared" si="340"/>
        <v>163377</v>
      </c>
      <c r="K8400" s="11">
        <f t="shared" si="341"/>
        <v>101297.70322137847</v>
      </c>
      <c r="L8400" s="12">
        <f t="shared" si="343"/>
        <v>1461731.9492815509</v>
      </c>
      <c r="M8400" s="11">
        <f>COUNTIF(E$2:$E8400,E8400)</f>
        <v>1263</v>
      </c>
      <c r="N8400" s="13"/>
      <c r="O8400" t="str">
        <f t="shared" ref="O8400:O8463" si="344">IF(M8400=_xlfn.MAXIFS(M:M,D:D,D8400),"X","")</f>
        <v/>
      </c>
    </row>
    <row r="8401" spans="1:15" hidden="1">
      <c r="A8401" s="41" t="s">
        <v>99</v>
      </c>
      <c r="B8401" s="46">
        <v>45796</v>
      </c>
      <c r="C8401" s="8" t="s">
        <v>13</v>
      </c>
      <c r="D8401" s="8" t="s">
        <v>90</v>
      </c>
      <c r="E8401" s="8" t="s">
        <v>90</v>
      </c>
      <c r="F8401" s="9">
        <f t="shared" si="342"/>
        <v>-43200000</v>
      </c>
      <c r="G8401" s="9">
        <v>-432</v>
      </c>
      <c r="H8401" s="10">
        <v>-46886688</v>
      </c>
      <c r="I8401" s="11">
        <f t="shared" si="339"/>
        <v>16505954251.407511</v>
      </c>
      <c r="J8401" s="11">
        <f t="shared" si="340"/>
        <v>162945</v>
      </c>
      <c r="K8401" s="11">
        <f t="shared" si="341"/>
        <v>101297.70322137847</v>
      </c>
      <c r="L8401" s="12">
        <f t="shared" si="343"/>
        <v>3126080.2083645016</v>
      </c>
      <c r="M8401" s="11">
        <f>COUNTIF(E$2:$E8401,E8401)</f>
        <v>1264</v>
      </c>
      <c r="N8401" s="13"/>
      <c r="O8401" t="str">
        <f t="shared" si="344"/>
        <v/>
      </c>
    </row>
    <row r="8402" spans="1:15" hidden="1">
      <c r="A8402" s="41" t="s">
        <v>99</v>
      </c>
      <c r="B8402" s="46">
        <v>45796</v>
      </c>
      <c r="C8402" s="8" t="s">
        <v>13</v>
      </c>
      <c r="D8402" s="8" t="s">
        <v>90</v>
      </c>
      <c r="E8402" s="8" t="s">
        <v>90</v>
      </c>
      <c r="F8402" s="9">
        <f t="shared" si="342"/>
        <v>-6800000</v>
      </c>
      <c r="G8402" s="9">
        <v>-68</v>
      </c>
      <c r="H8402" s="10">
        <v>-7380312</v>
      </c>
      <c r="I8402" s="11">
        <f t="shared" si="339"/>
        <v>16499066007.588457</v>
      </c>
      <c r="J8402" s="11">
        <f t="shared" si="340"/>
        <v>162877</v>
      </c>
      <c r="K8402" s="11">
        <f t="shared" si="341"/>
        <v>101297.70322137847</v>
      </c>
      <c r="L8402" s="12">
        <f t="shared" si="343"/>
        <v>492068.18094626442</v>
      </c>
      <c r="M8402" s="11">
        <f>COUNTIF(E$2:$E8402,E8402)</f>
        <v>1265</v>
      </c>
      <c r="N8402" s="13"/>
      <c r="O8402" t="str">
        <f t="shared" si="344"/>
        <v/>
      </c>
    </row>
    <row r="8403" spans="1:15" hidden="1">
      <c r="A8403" s="41" t="s">
        <v>99</v>
      </c>
      <c r="B8403" s="46">
        <v>45796</v>
      </c>
      <c r="C8403" s="8" t="s">
        <v>13</v>
      </c>
      <c r="D8403" s="8" t="s">
        <v>90</v>
      </c>
      <c r="E8403" s="8" t="s">
        <v>90</v>
      </c>
      <c r="F8403" s="9">
        <f t="shared" si="342"/>
        <v>-9700000</v>
      </c>
      <c r="G8403" s="9">
        <v>-97</v>
      </c>
      <c r="H8403" s="10">
        <v>-10527798</v>
      </c>
      <c r="I8403" s="11">
        <f t="shared" si="339"/>
        <v>16489240130.375984</v>
      </c>
      <c r="J8403" s="11">
        <f t="shared" si="340"/>
        <v>162780</v>
      </c>
      <c r="K8403" s="11">
        <f t="shared" si="341"/>
        <v>101297.70322137847</v>
      </c>
      <c r="L8403" s="12">
        <f t="shared" si="343"/>
        <v>701920.787526289</v>
      </c>
      <c r="M8403" s="11">
        <f>COUNTIF(E$2:$E8403,E8403)</f>
        <v>1266</v>
      </c>
      <c r="N8403" s="13"/>
      <c r="O8403" t="str">
        <f t="shared" si="344"/>
        <v/>
      </c>
    </row>
    <row r="8404" spans="1:15" hidden="1">
      <c r="A8404" s="41" t="s">
        <v>99</v>
      </c>
      <c r="B8404" s="46">
        <v>45796</v>
      </c>
      <c r="C8404" s="8" t="s">
        <v>13</v>
      </c>
      <c r="D8404" s="8" t="s">
        <v>15</v>
      </c>
      <c r="E8404" s="8" t="s">
        <v>15</v>
      </c>
      <c r="F8404" s="9">
        <f t="shared" si="342"/>
        <v>399500000</v>
      </c>
      <c r="G8404" s="9">
        <v>3995</v>
      </c>
      <c r="H8404" s="10">
        <v>436114175</v>
      </c>
      <c r="I8404" s="11">
        <f t="shared" si="339"/>
        <v>21628469982.739105</v>
      </c>
      <c r="J8404" s="11">
        <f t="shared" si="340"/>
        <v>200951</v>
      </c>
      <c r="K8404" s="11">
        <f t="shared" si="341"/>
        <v>107630.5665696568</v>
      </c>
      <c r="L8404" s="12">
        <f t="shared" si="343"/>
        <v>0</v>
      </c>
      <c r="M8404" s="11">
        <f>COUNTIF(E$2:$E8404,E8404)</f>
        <v>3140</v>
      </c>
      <c r="N8404" s="13"/>
      <c r="O8404" t="str">
        <f t="shared" si="344"/>
        <v/>
      </c>
    </row>
    <row r="8405" spans="1:15" hidden="1">
      <c r="A8405" s="41" t="s">
        <v>99</v>
      </c>
      <c r="B8405" s="46">
        <v>45796</v>
      </c>
      <c r="C8405" s="8" t="s">
        <v>13</v>
      </c>
      <c r="D8405" s="8" t="s">
        <v>90</v>
      </c>
      <c r="E8405" s="8" t="s">
        <v>90</v>
      </c>
      <c r="F8405" s="9">
        <f t="shared" si="342"/>
        <v>-1900000</v>
      </c>
      <c r="G8405" s="9">
        <v>-19</v>
      </c>
      <c r="H8405" s="10">
        <v>-2062146</v>
      </c>
      <c r="I8405" s="11">
        <f t="shared" si="339"/>
        <v>16487315474.014778</v>
      </c>
      <c r="J8405" s="11">
        <f t="shared" si="340"/>
        <v>162761</v>
      </c>
      <c r="K8405" s="11">
        <f t="shared" si="341"/>
        <v>101297.70322137847</v>
      </c>
      <c r="L8405" s="12">
        <f t="shared" si="343"/>
        <v>137489.63879380911</v>
      </c>
      <c r="M8405" s="11">
        <f>COUNTIF(E$2:$E8405,E8405)</f>
        <v>1267</v>
      </c>
      <c r="N8405" s="13"/>
      <c r="O8405" t="str">
        <f t="shared" si="344"/>
        <v/>
      </c>
    </row>
    <row r="8406" spans="1:15" hidden="1">
      <c r="A8406" s="41" t="s">
        <v>99</v>
      </c>
      <c r="B8406" s="46">
        <v>45796</v>
      </c>
      <c r="C8406" s="8" t="s">
        <v>13</v>
      </c>
      <c r="D8406" s="8" t="s">
        <v>15</v>
      </c>
      <c r="E8406" s="8" t="s">
        <v>15</v>
      </c>
      <c r="F8406" s="9">
        <f t="shared" si="342"/>
        <v>37200000</v>
      </c>
      <c r="G8406" s="9">
        <v>372</v>
      </c>
      <c r="H8406" s="10">
        <v>40580364</v>
      </c>
      <c r="I8406" s="11">
        <f t="shared" si="339"/>
        <v>21669050346.739105</v>
      </c>
      <c r="J8406" s="11">
        <f t="shared" si="340"/>
        <v>201323</v>
      </c>
      <c r="K8406" s="11">
        <f t="shared" si="341"/>
        <v>107633.25773378652</v>
      </c>
      <c r="L8406" s="12">
        <f t="shared" si="343"/>
        <v>0</v>
      </c>
      <c r="M8406" s="11">
        <f>COUNTIF(E$2:$E8406,E8406)</f>
        <v>3141</v>
      </c>
      <c r="N8406" s="13"/>
      <c r="O8406" t="str">
        <f t="shared" si="344"/>
        <v/>
      </c>
    </row>
    <row r="8407" spans="1:15" hidden="1">
      <c r="A8407" s="41" t="s">
        <v>99</v>
      </c>
      <c r="B8407" s="46">
        <v>45796</v>
      </c>
      <c r="C8407" s="8" t="s">
        <v>13</v>
      </c>
      <c r="D8407" s="8" t="s">
        <v>90</v>
      </c>
      <c r="E8407" s="8" t="s">
        <v>90</v>
      </c>
      <c r="F8407" s="9">
        <f t="shared" si="342"/>
        <v>-1800000</v>
      </c>
      <c r="G8407" s="9">
        <v>-18</v>
      </c>
      <c r="H8407" s="10">
        <v>-1953612</v>
      </c>
      <c r="I8407" s="11">
        <f t="shared" si="339"/>
        <v>16485492115.356792</v>
      </c>
      <c r="J8407" s="11">
        <f t="shared" si="340"/>
        <v>162743</v>
      </c>
      <c r="K8407" s="11">
        <f t="shared" si="341"/>
        <v>101297.70322137847</v>
      </c>
      <c r="L8407" s="12">
        <f t="shared" si="343"/>
        <v>130253.34201518749</v>
      </c>
      <c r="M8407" s="11">
        <f>COUNTIF(E$2:$E8407,E8407)</f>
        <v>1268</v>
      </c>
      <c r="N8407" s="13"/>
      <c r="O8407" t="str">
        <f t="shared" si="344"/>
        <v/>
      </c>
    </row>
    <row r="8408" spans="1:15" hidden="1">
      <c r="A8408" s="41" t="s">
        <v>99</v>
      </c>
      <c r="B8408" s="46">
        <v>45796</v>
      </c>
      <c r="C8408" s="8" t="s">
        <v>13</v>
      </c>
      <c r="D8408" s="8" t="s">
        <v>90</v>
      </c>
      <c r="E8408" s="8" t="s">
        <v>90</v>
      </c>
      <c r="F8408" s="9">
        <f t="shared" si="342"/>
        <v>-12800000</v>
      </c>
      <c r="G8408" s="9">
        <v>-128</v>
      </c>
      <c r="H8408" s="10">
        <v>-13892352</v>
      </c>
      <c r="I8408" s="11">
        <f t="shared" si="339"/>
        <v>16472526009.344456</v>
      </c>
      <c r="J8408" s="11">
        <f t="shared" si="340"/>
        <v>162615</v>
      </c>
      <c r="K8408" s="11">
        <f t="shared" si="341"/>
        <v>101297.70322137847</v>
      </c>
      <c r="L8408" s="12">
        <f t="shared" si="343"/>
        <v>926245.98766355589</v>
      </c>
      <c r="M8408" s="11">
        <f>COUNTIF(E$2:$E8408,E8408)</f>
        <v>1269</v>
      </c>
      <c r="N8408" s="13"/>
      <c r="O8408" t="str">
        <f t="shared" si="344"/>
        <v/>
      </c>
    </row>
    <row r="8409" spans="1:15" hidden="1">
      <c r="A8409" s="41" t="s">
        <v>99</v>
      </c>
      <c r="B8409" s="46">
        <v>45796</v>
      </c>
      <c r="C8409" s="8" t="s">
        <v>13</v>
      </c>
      <c r="D8409" s="8" t="s">
        <v>90</v>
      </c>
      <c r="E8409" s="8" t="s">
        <v>90</v>
      </c>
      <c r="F8409" s="9">
        <f t="shared" si="342"/>
        <v>-92000000</v>
      </c>
      <c r="G8409" s="9">
        <v>-920</v>
      </c>
      <c r="H8409" s="10">
        <v>-99851280</v>
      </c>
      <c r="I8409" s="11">
        <f t="shared" si="339"/>
        <v>16379332122.380787</v>
      </c>
      <c r="J8409" s="11">
        <f t="shared" si="340"/>
        <v>161695</v>
      </c>
      <c r="K8409" s="11">
        <f t="shared" si="341"/>
        <v>101297.70322137847</v>
      </c>
      <c r="L8409" s="12">
        <f t="shared" si="343"/>
        <v>6657393.0363318026</v>
      </c>
      <c r="M8409" s="11">
        <f>COUNTIF(E$2:$E8409,E8409)</f>
        <v>1270</v>
      </c>
      <c r="N8409" s="13"/>
      <c r="O8409" t="str">
        <f t="shared" si="344"/>
        <v/>
      </c>
    </row>
    <row r="8410" spans="1:15" hidden="1">
      <c r="A8410" s="41" t="s">
        <v>99</v>
      </c>
      <c r="B8410" s="46">
        <v>45796</v>
      </c>
      <c r="C8410" s="8" t="s">
        <v>13</v>
      </c>
      <c r="D8410" s="8" t="s">
        <v>46</v>
      </c>
      <c r="E8410" s="8" t="s">
        <v>46</v>
      </c>
      <c r="F8410" s="9">
        <f t="shared" si="342"/>
        <v>900000</v>
      </c>
      <c r="G8410" s="9">
        <v>9</v>
      </c>
      <c r="H8410" s="10">
        <v>993366</v>
      </c>
      <c r="I8410" s="11">
        <f t="shared" si="339"/>
        <v>4915694796.515729</v>
      </c>
      <c r="J8410" s="11">
        <f t="shared" si="340"/>
        <v>45111</v>
      </c>
      <c r="K8410" s="11">
        <f t="shared" si="341"/>
        <v>108968.87225988625</v>
      </c>
      <c r="L8410" s="12">
        <f t="shared" si="343"/>
        <v>0</v>
      </c>
      <c r="M8410" s="11">
        <f>COUNTIF(E$2:$E8410,E8410)</f>
        <v>2834</v>
      </c>
      <c r="N8410" s="13"/>
      <c r="O8410" t="str">
        <f t="shared" si="344"/>
        <v/>
      </c>
    </row>
    <row r="8411" spans="1:15" hidden="1">
      <c r="A8411" s="41" t="s">
        <v>99</v>
      </c>
      <c r="B8411" s="46">
        <v>45796</v>
      </c>
      <c r="C8411" s="8" t="s">
        <v>13</v>
      </c>
      <c r="D8411" s="8" t="s">
        <v>46</v>
      </c>
      <c r="E8411" s="8" t="s">
        <v>46</v>
      </c>
      <c r="F8411" s="9">
        <f t="shared" si="342"/>
        <v>900000</v>
      </c>
      <c r="G8411" s="9">
        <v>9</v>
      </c>
      <c r="H8411" s="10">
        <v>993231</v>
      </c>
      <c r="I8411" s="11">
        <f t="shared" si="339"/>
        <v>4916688027.515729</v>
      </c>
      <c r="J8411" s="11">
        <f t="shared" si="340"/>
        <v>45120</v>
      </c>
      <c r="K8411" s="11">
        <f t="shared" si="341"/>
        <v>108969.14954600463</v>
      </c>
      <c r="L8411" s="12">
        <f t="shared" si="343"/>
        <v>0</v>
      </c>
      <c r="M8411" s="11">
        <f>COUNTIF(E$2:$E8411,E8411)</f>
        <v>2835</v>
      </c>
      <c r="N8411" s="13"/>
      <c r="O8411" t="str">
        <f t="shared" si="344"/>
        <v/>
      </c>
    </row>
    <row r="8412" spans="1:15" hidden="1">
      <c r="A8412" s="41" t="s">
        <v>99</v>
      </c>
      <c r="B8412" s="46">
        <v>45796</v>
      </c>
      <c r="C8412" s="8" t="s">
        <v>13</v>
      </c>
      <c r="D8412" s="8" t="s">
        <v>90</v>
      </c>
      <c r="E8412" s="8" t="s">
        <v>90</v>
      </c>
      <c r="F8412" s="9">
        <f t="shared" si="342"/>
        <v>-9600000</v>
      </c>
      <c r="G8412" s="9">
        <v>-96</v>
      </c>
      <c r="H8412" s="10">
        <v>-10419264</v>
      </c>
      <c r="I8412" s="11">
        <f t="shared" si="339"/>
        <v>16369607542.871534</v>
      </c>
      <c r="J8412" s="11">
        <f t="shared" si="340"/>
        <v>161599</v>
      </c>
      <c r="K8412" s="11">
        <f t="shared" si="341"/>
        <v>101297.70322137847</v>
      </c>
      <c r="L8412" s="12">
        <f t="shared" si="343"/>
        <v>694684.49074766785</v>
      </c>
      <c r="M8412" s="11">
        <f>COUNTIF(E$2:$E8412,E8412)</f>
        <v>1271</v>
      </c>
      <c r="N8412" s="13"/>
      <c r="O8412" t="str">
        <f t="shared" si="344"/>
        <v/>
      </c>
    </row>
    <row r="8413" spans="1:15" hidden="1">
      <c r="A8413" s="41" t="s">
        <v>99</v>
      </c>
      <c r="B8413" s="46">
        <v>45796</v>
      </c>
      <c r="C8413" s="8" t="s">
        <v>13</v>
      </c>
      <c r="D8413" s="8" t="s">
        <v>15</v>
      </c>
      <c r="E8413" s="8" t="s">
        <v>15</v>
      </c>
      <c r="F8413" s="9">
        <f t="shared" si="342"/>
        <v>3300000</v>
      </c>
      <c r="G8413" s="9">
        <v>33</v>
      </c>
      <c r="H8413" s="10">
        <v>3568686</v>
      </c>
      <c r="I8413" s="11">
        <f t="shared" si="339"/>
        <v>21672619032.739105</v>
      </c>
      <c r="J8413" s="11">
        <f t="shared" si="340"/>
        <v>201356</v>
      </c>
      <c r="K8413" s="11">
        <f t="shared" si="341"/>
        <v>107633.3411109632</v>
      </c>
      <c r="L8413" s="12">
        <f t="shared" si="343"/>
        <v>0</v>
      </c>
      <c r="M8413" s="11">
        <f>COUNTIF(E$2:$E8413,E8413)</f>
        <v>3142</v>
      </c>
      <c r="N8413" s="13"/>
      <c r="O8413" t="str">
        <f t="shared" si="344"/>
        <v/>
      </c>
    </row>
    <row r="8414" spans="1:15" hidden="1">
      <c r="A8414" s="41" t="s">
        <v>99</v>
      </c>
      <c r="B8414" s="46">
        <v>45796</v>
      </c>
      <c r="C8414" s="8" t="s">
        <v>13</v>
      </c>
      <c r="D8414" s="8" t="s">
        <v>90</v>
      </c>
      <c r="E8414" s="8" t="s">
        <v>90</v>
      </c>
      <c r="F8414" s="9">
        <f t="shared" si="342"/>
        <v>-9200000</v>
      </c>
      <c r="G8414" s="9">
        <v>-92</v>
      </c>
      <c r="H8414" s="10">
        <v>-9985128</v>
      </c>
      <c r="I8414" s="11">
        <f t="shared" si="339"/>
        <v>16360288154.175167</v>
      </c>
      <c r="J8414" s="11">
        <f t="shared" si="340"/>
        <v>161507</v>
      </c>
      <c r="K8414" s="11">
        <f t="shared" si="341"/>
        <v>101297.70322137847</v>
      </c>
      <c r="L8414" s="12">
        <f t="shared" si="343"/>
        <v>665739.30363318138</v>
      </c>
      <c r="M8414" s="11">
        <f>COUNTIF(E$2:$E8414,E8414)</f>
        <v>1272</v>
      </c>
      <c r="N8414" s="13"/>
      <c r="O8414" t="str">
        <f t="shared" si="344"/>
        <v/>
      </c>
    </row>
    <row r="8415" spans="1:15" hidden="1">
      <c r="A8415" s="41" t="s">
        <v>99</v>
      </c>
      <c r="B8415" s="46">
        <v>45796</v>
      </c>
      <c r="C8415" s="8" t="s">
        <v>13</v>
      </c>
      <c r="D8415" s="8" t="s">
        <v>15</v>
      </c>
      <c r="E8415" s="8" t="s">
        <v>15</v>
      </c>
      <c r="F8415" s="9">
        <f t="shared" si="342"/>
        <v>4700000</v>
      </c>
      <c r="G8415" s="9">
        <v>47</v>
      </c>
      <c r="H8415" s="10">
        <v>5127089</v>
      </c>
      <c r="I8415" s="11">
        <f t="shared" si="339"/>
        <v>21677746121.739105</v>
      </c>
      <c r="J8415" s="11">
        <f t="shared" si="340"/>
        <v>201403</v>
      </c>
      <c r="K8415" s="11">
        <f t="shared" si="341"/>
        <v>107633.68034110269</v>
      </c>
      <c r="L8415" s="12">
        <f t="shared" si="343"/>
        <v>0</v>
      </c>
      <c r="M8415" s="11">
        <f>COUNTIF(E$2:$E8415,E8415)</f>
        <v>3143</v>
      </c>
      <c r="N8415" s="13"/>
      <c r="O8415" t="str">
        <f t="shared" si="344"/>
        <v/>
      </c>
    </row>
    <row r="8416" spans="1:15" hidden="1">
      <c r="A8416" s="41" t="s">
        <v>99</v>
      </c>
      <c r="B8416" s="46">
        <v>45796</v>
      </c>
      <c r="C8416" s="8" t="s">
        <v>13</v>
      </c>
      <c r="D8416" s="8" t="s">
        <v>90</v>
      </c>
      <c r="E8416" s="8" t="s">
        <v>90</v>
      </c>
      <c r="F8416" s="9">
        <f t="shared" si="342"/>
        <v>-1700000</v>
      </c>
      <c r="G8416" s="9">
        <v>-17</v>
      </c>
      <c r="H8416" s="10">
        <v>-1845078</v>
      </c>
      <c r="I8416" s="11">
        <f t="shared" si="339"/>
        <v>16358566093.220404</v>
      </c>
      <c r="J8416" s="11">
        <f t="shared" si="340"/>
        <v>161490</v>
      </c>
      <c r="K8416" s="11">
        <f t="shared" si="341"/>
        <v>101297.70322137847</v>
      </c>
      <c r="L8416" s="12">
        <f t="shared" si="343"/>
        <v>123017.0452365661</v>
      </c>
      <c r="M8416" s="11">
        <f>COUNTIF(E$2:$E8416,E8416)</f>
        <v>1273</v>
      </c>
      <c r="N8416" s="13"/>
      <c r="O8416" t="str">
        <f t="shared" si="344"/>
        <v/>
      </c>
    </row>
    <row r="8417" spans="1:15" hidden="1">
      <c r="A8417" s="41" t="s">
        <v>99</v>
      </c>
      <c r="B8417" s="46">
        <v>45796</v>
      </c>
      <c r="C8417" s="8" t="s">
        <v>13</v>
      </c>
      <c r="D8417" s="8" t="s">
        <v>90</v>
      </c>
      <c r="E8417" s="8" t="s">
        <v>90</v>
      </c>
      <c r="F8417" s="9">
        <f t="shared" si="342"/>
        <v>-1800000</v>
      </c>
      <c r="G8417" s="9">
        <v>-18</v>
      </c>
      <c r="H8417" s="10">
        <v>-1953612</v>
      </c>
      <c r="I8417" s="11">
        <f t="shared" si="339"/>
        <v>16356742734.562418</v>
      </c>
      <c r="J8417" s="11">
        <f t="shared" si="340"/>
        <v>161472</v>
      </c>
      <c r="K8417" s="11">
        <f t="shared" si="341"/>
        <v>101297.70322137847</v>
      </c>
      <c r="L8417" s="12">
        <f t="shared" si="343"/>
        <v>130253.34201518749</v>
      </c>
      <c r="M8417" s="11">
        <f>COUNTIF(E$2:$E8417,E8417)</f>
        <v>1274</v>
      </c>
      <c r="N8417" s="13"/>
      <c r="O8417" t="str">
        <f t="shared" si="344"/>
        <v/>
      </c>
    </row>
    <row r="8418" spans="1:15" hidden="1">
      <c r="A8418" s="41" t="s">
        <v>99</v>
      </c>
      <c r="B8418" s="46">
        <v>45796</v>
      </c>
      <c r="C8418" s="8" t="s">
        <v>13</v>
      </c>
      <c r="D8418" s="8" t="s">
        <v>90</v>
      </c>
      <c r="E8418" s="8" t="s">
        <v>90</v>
      </c>
      <c r="F8418" s="9">
        <f t="shared" si="342"/>
        <v>-18400000</v>
      </c>
      <c r="G8418" s="9">
        <v>-184</v>
      </c>
      <c r="H8418" s="10">
        <v>-19970256</v>
      </c>
      <c r="I8418" s="11">
        <f t="shared" si="339"/>
        <v>16338103957.169683</v>
      </c>
      <c r="J8418" s="11">
        <f t="shared" si="340"/>
        <v>161288</v>
      </c>
      <c r="K8418" s="11">
        <f t="shared" si="341"/>
        <v>101297.70322137847</v>
      </c>
      <c r="L8418" s="12">
        <f t="shared" si="343"/>
        <v>1331478.6072663628</v>
      </c>
      <c r="M8418" s="11">
        <f>COUNTIF(E$2:$E8418,E8418)</f>
        <v>1275</v>
      </c>
      <c r="N8418" s="13"/>
      <c r="O8418" t="str">
        <f t="shared" si="344"/>
        <v/>
      </c>
    </row>
    <row r="8419" spans="1:15" hidden="1">
      <c r="A8419" s="41" t="s">
        <v>99</v>
      </c>
      <c r="B8419" s="46">
        <v>45796</v>
      </c>
      <c r="C8419" s="8" t="s">
        <v>13</v>
      </c>
      <c r="D8419" s="8" t="s">
        <v>90</v>
      </c>
      <c r="E8419" s="8" t="s">
        <v>90</v>
      </c>
      <c r="F8419" s="9">
        <f t="shared" si="342"/>
        <v>-1900000</v>
      </c>
      <c r="G8419" s="9">
        <v>-19</v>
      </c>
      <c r="H8419" s="10">
        <v>-2062146</v>
      </c>
      <c r="I8419" s="11">
        <f t="shared" si="339"/>
        <v>16336179300.808477</v>
      </c>
      <c r="J8419" s="11">
        <f t="shared" si="340"/>
        <v>161269</v>
      </c>
      <c r="K8419" s="11">
        <f t="shared" si="341"/>
        <v>101297.70322137847</v>
      </c>
      <c r="L8419" s="12">
        <f t="shared" si="343"/>
        <v>137489.63879380911</v>
      </c>
      <c r="M8419" s="11">
        <f>COUNTIF(E$2:$E8419,E8419)</f>
        <v>1276</v>
      </c>
      <c r="N8419" s="13"/>
      <c r="O8419" t="str">
        <f t="shared" si="344"/>
        <v/>
      </c>
    </row>
    <row r="8420" spans="1:15" hidden="1">
      <c r="A8420" s="41" t="s">
        <v>99</v>
      </c>
      <c r="B8420" s="46">
        <v>45796</v>
      </c>
      <c r="C8420" s="8" t="s">
        <v>13</v>
      </c>
      <c r="D8420" s="8" t="s">
        <v>90</v>
      </c>
      <c r="E8420" s="8" t="s">
        <v>90</v>
      </c>
      <c r="F8420" s="9">
        <f t="shared" si="342"/>
        <v>-900000</v>
      </c>
      <c r="G8420" s="9">
        <v>-9</v>
      </c>
      <c r="H8420" s="10">
        <v>-976806</v>
      </c>
      <c r="I8420" s="11">
        <f t="shared" si="339"/>
        <v>16335267621.479485</v>
      </c>
      <c r="J8420" s="11">
        <f t="shared" si="340"/>
        <v>161260</v>
      </c>
      <c r="K8420" s="11">
        <f t="shared" si="341"/>
        <v>101297.70322137847</v>
      </c>
      <c r="L8420" s="12">
        <f t="shared" si="343"/>
        <v>65126.671007593744</v>
      </c>
      <c r="M8420" s="11">
        <f>COUNTIF(E$2:$E8420,E8420)</f>
        <v>1277</v>
      </c>
      <c r="N8420" s="13"/>
      <c r="O8420" t="str">
        <f t="shared" si="344"/>
        <v/>
      </c>
    </row>
    <row r="8421" spans="1:15" hidden="1">
      <c r="A8421" s="41" t="s">
        <v>99</v>
      </c>
      <c r="B8421" s="46">
        <v>45796</v>
      </c>
      <c r="C8421" s="8" t="s">
        <v>13</v>
      </c>
      <c r="D8421" s="8" t="s">
        <v>90</v>
      </c>
      <c r="E8421" s="8" t="s">
        <v>90</v>
      </c>
      <c r="F8421" s="9">
        <f t="shared" si="342"/>
        <v>-36800000</v>
      </c>
      <c r="G8421" s="9">
        <v>-368</v>
      </c>
      <c r="H8421" s="10">
        <v>-39940512</v>
      </c>
      <c r="I8421" s="11">
        <f t="shared" si="339"/>
        <v>16297990066.694017</v>
      </c>
      <c r="J8421" s="11">
        <f t="shared" si="340"/>
        <v>160892</v>
      </c>
      <c r="K8421" s="11">
        <f t="shared" si="341"/>
        <v>101297.70322137847</v>
      </c>
      <c r="L8421" s="12">
        <f t="shared" si="343"/>
        <v>2662957.2145327255</v>
      </c>
      <c r="M8421" s="11">
        <f>COUNTIF(E$2:$E8421,E8421)</f>
        <v>1278</v>
      </c>
      <c r="N8421" s="13"/>
      <c r="O8421" t="str">
        <f t="shared" si="344"/>
        <v/>
      </c>
    </row>
    <row r="8422" spans="1:15" hidden="1">
      <c r="A8422" s="41" t="s">
        <v>99</v>
      </c>
      <c r="B8422" s="46">
        <v>45796</v>
      </c>
      <c r="C8422" s="8" t="s">
        <v>13</v>
      </c>
      <c r="D8422" s="8" t="s">
        <v>14</v>
      </c>
      <c r="E8422" s="8" t="s">
        <v>14</v>
      </c>
      <c r="F8422" s="9">
        <f t="shared" si="342"/>
        <v>-900000</v>
      </c>
      <c r="G8422" s="9">
        <v>-9</v>
      </c>
      <c r="H8422" s="10">
        <v>-964440</v>
      </c>
      <c r="I8422" s="11">
        <f t="shared" si="339"/>
        <v>20452191936.190159</v>
      </c>
      <c r="J8422" s="11">
        <f t="shared" si="340"/>
        <v>202561</v>
      </c>
      <c r="K8422" s="11">
        <f t="shared" si="341"/>
        <v>100968.06362621709</v>
      </c>
      <c r="L8422" s="12">
        <f t="shared" si="343"/>
        <v>55727.42736404622</v>
      </c>
      <c r="M8422" s="11">
        <f>COUNTIF(E$2:$E8422,E8422)</f>
        <v>1146</v>
      </c>
      <c r="N8422" s="13"/>
      <c r="O8422" t="str">
        <f t="shared" si="344"/>
        <v/>
      </c>
    </row>
    <row r="8423" spans="1:15" hidden="1">
      <c r="A8423" s="41" t="s">
        <v>99</v>
      </c>
      <c r="B8423" s="46">
        <v>45796</v>
      </c>
      <c r="C8423" s="8" t="s">
        <v>13</v>
      </c>
      <c r="D8423" s="8" t="s">
        <v>90</v>
      </c>
      <c r="E8423" s="8" t="s">
        <v>90</v>
      </c>
      <c r="F8423" s="9">
        <f t="shared" si="342"/>
        <v>900000</v>
      </c>
      <c r="G8423" s="9">
        <v>9</v>
      </c>
      <c r="H8423" s="10">
        <v>972846</v>
      </c>
      <c r="I8423" s="11">
        <f t="shared" ref="I8423:I8486" si="345">IF(H8423&gt;=0,IF(M8423=1,H8423,SUMIFS(I:I,E:E,E8423,M:M,M8423-1)+H8423),SUMIFS(I:I,E:E,E8423,M:M,M8423-1)+K8423*G8423)</f>
        <v>16298962912.694017</v>
      </c>
      <c r="J8423" s="11">
        <f t="shared" ref="J8423:J8486" si="346">IF(M8423=1,G8423,SUMIFS($J:$J,$E:$E,E8423,$M:$M,M8423-1)+G8423)</f>
        <v>160901</v>
      </c>
      <c r="K8423" s="11">
        <f t="shared" ref="K8423:K8486" si="347">IF(H8423&gt;=0,I8423/J8423,SUMIFS($K:$K,$E:$E,E8423,$M:$M,M8423-1))</f>
        <v>101298.08337234709</v>
      </c>
      <c r="L8423" s="12">
        <f t="shared" si="343"/>
        <v>0</v>
      </c>
      <c r="M8423" s="11">
        <f>COUNTIF(E$2:$E8423,E8423)</f>
        <v>1279</v>
      </c>
      <c r="N8423" s="13"/>
      <c r="O8423" t="str">
        <f t="shared" si="344"/>
        <v/>
      </c>
    </row>
    <row r="8424" spans="1:15" hidden="1">
      <c r="A8424" s="41" t="s">
        <v>99</v>
      </c>
      <c r="B8424" s="46">
        <v>45796</v>
      </c>
      <c r="C8424" s="8" t="s">
        <v>13</v>
      </c>
      <c r="D8424" s="8" t="s">
        <v>90</v>
      </c>
      <c r="E8424" s="8" t="s">
        <v>90</v>
      </c>
      <c r="F8424" s="9">
        <f t="shared" ref="F8424:F8487" si="348">100000*G8424</f>
        <v>-9200000</v>
      </c>
      <c r="G8424" s="9">
        <v>-92</v>
      </c>
      <c r="H8424" s="10">
        <v>-9985128</v>
      </c>
      <c r="I8424" s="11">
        <f t="shared" si="345"/>
        <v>16289643489.023762</v>
      </c>
      <c r="J8424" s="11">
        <f t="shared" si="346"/>
        <v>160809</v>
      </c>
      <c r="K8424" s="11">
        <f t="shared" si="347"/>
        <v>101298.08337234709</v>
      </c>
      <c r="L8424" s="12">
        <f t="shared" ref="L8424:L8487" si="349">IF(G8424&lt;0,K8424*G8424-H8424,0)</f>
        <v>665704.32974406891</v>
      </c>
      <c r="M8424" s="11">
        <f>COUNTIF(E$2:$E8424,E8424)</f>
        <v>1280</v>
      </c>
      <c r="N8424" s="13"/>
      <c r="O8424" t="str">
        <f t="shared" si="344"/>
        <v/>
      </c>
    </row>
    <row r="8425" spans="1:15" hidden="1">
      <c r="A8425" s="41" t="s">
        <v>99</v>
      </c>
      <c r="B8425" s="46">
        <v>45796</v>
      </c>
      <c r="C8425" s="8" t="s">
        <v>13</v>
      </c>
      <c r="D8425" s="8" t="s">
        <v>14</v>
      </c>
      <c r="E8425" s="8" t="s">
        <v>14</v>
      </c>
      <c r="F8425" s="9">
        <f t="shared" si="348"/>
        <v>9400000</v>
      </c>
      <c r="G8425" s="9">
        <v>94</v>
      </c>
      <c r="H8425" s="10">
        <v>10095882</v>
      </c>
      <c r="I8425" s="11">
        <f t="shared" si="345"/>
        <v>20462287818.190159</v>
      </c>
      <c r="J8425" s="11">
        <f t="shared" si="346"/>
        <v>202655</v>
      </c>
      <c r="K8425" s="11">
        <f t="shared" si="347"/>
        <v>100971.04842313369</v>
      </c>
      <c r="L8425" s="12">
        <f t="shared" si="349"/>
        <v>0</v>
      </c>
      <c r="M8425" s="11">
        <f>COUNTIF(E$2:$E8425,E8425)</f>
        <v>1147</v>
      </c>
      <c r="N8425" s="13"/>
      <c r="O8425" t="str">
        <f t="shared" si="344"/>
        <v/>
      </c>
    </row>
    <row r="8426" spans="1:15" hidden="1">
      <c r="A8426" s="41" t="s">
        <v>99</v>
      </c>
      <c r="B8426" s="46">
        <v>45796</v>
      </c>
      <c r="C8426" s="8" t="s">
        <v>13</v>
      </c>
      <c r="D8426" s="8" t="s">
        <v>90</v>
      </c>
      <c r="E8426" s="8" t="s">
        <v>90</v>
      </c>
      <c r="F8426" s="9">
        <f t="shared" si="348"/>
        <v>-63000000</v>
      </c>
      <c r="G8426" s="9">
        <v>-630</v>
      </c>
      <c r="H8426" s="10">
        <v>-68376420</v>
      </c>
      <c r="I8426" s="11">
        <f t="shared" si="345"/>
        <v>16225825696.499184</v>
      </c>
      <c r="J8426" s="11">
        <f t="shared" si="346"/>
        <v>160179</v>
      </c>
      <c r="K8426" s="11">
        <f t="shared" si="347"/>
        <v>101298.08337234709</v>
      </c>
      <c r="L8426" s="12">
        <f t="shared" si="349"/>
        <v>4558627.4754213393</v>
      </c>
      <c r="M8426" s="11">
        <f>COUNTIF(E$2:$E8426,E8426)</f>
        <v>1281</v>
      </c>
      <c r="N8426" s="13"/>
      <c r="O8426" t="str">
        <f t="shared" si="344"/>
        <v/>
      </c>
    </row>
    <row r="8427" spans="1:15" hidden="1">
      <c r="A8427" s="41" t="s">
        <v>99</v>
      </c>
      <c r="B8427" s="46">
        <v>45796</v>
      </c>
      <c r="C8427" s="8" t="s">
        <v>13</v>
      </c>
      <c r="D8427" s="8" t="s">
        <v>14</v>
      </c>
      <c r="E8427" s="8" t="s">
        <v>14</v>
      </c>
      <c r="F8427" s="9">
        <f t="shared" si="348"/>
        <v>-900000</v>
      </c>
      <c r="G8427" s="9">
        <v>-9</v>
      </c>
      <c r="H8427" s="10">
        <v>-964440</v>
      </c>
      <c r="I8427" s="11">
        <f t="shared" si="345"/>
        <v>20461379078.754349</v>
      </c>
      <c r="J8427" s="11">
        <f t="shared" si="346"/>
        <v>202646</v>
      </c>
      <c r="K8427" s="11">
        <f t="shared" si="347"/>
        <v>100971.04842313369</v>
      </c>
      <c r="L8427" s="12">
        <f t="shared" si="349"/>
        <v>55700.564191796817</v>
      </c>
      <c r="M8427" s="11">
        <f>COUNTIF(E$2:$E8427,E8427)</f>
        <v>1148</v>
      </c>
      <c r="N8427" s="13"/>
      <c r="O8427" t="str">
        <f t="shared" si="344"/>
        <v/>
      </c>
    </row>
    <row r="8428" spans="1:15" hidden="1">
      <c r="A8428" s="41" t="s">
        <v>99</v>
      </c>
      <c r="B8428" s="46">
        <v>45796</v>
      </c>
      <c r="C8428" s="8" t="s">
        <v>13</v>
      </c>
      <c r="D8428" s="8" t="s">
        <v>90</v>
      </c>
      <c r="E8428" s="8" t="s">
        <v>90</v>
      </c>
      <c r="F8428" s="9">
        <f t="shared" si="348"/>
        <v>-2900000</v>
      </c>
      <c r="G8428" s="9">
        <v>-29</v>
      </c>
      <c r="H8428" s="10">
        <v>-3147486</v>
      </c>
      <c r="I8428" s="11">
        <f t="shared" si="345"/>
        <v>16222888052.081385</v>
      </c>
      <c r="J8428" s="11">
        <f t="shared" si="346"/>
        <v>160150</v>
      </c>
      <c r="K8428" s="11">
        <f t="shared" si="347"/>
        <v>101298.08337234709</v>
      </c>
      <c r="L8428" s="12">
        <f t="shared" si="349"/>
        <v>209841.58220193442</v>
      </c>
      <c r="M8428" s="11">
        <f>COUNTIF(E$2:$E8428,E8428)</f>
        <v>1282</v>
      </c>
      <c r="N8428" s="13"/>
      <c r="O8428" t="str">
        <f t="shared" si="344"/>
        <v/>
      </c>
    </row>
    <row r="8429" spans="1:15" hidden="1">
      <c r="A8429" s="41" t="s">
        <v>99</v>
      </c>
      <c r="B8429" s="46">
        <v>45796</v>
      </c>
      <c r="C8429" s="8" t="s">
        <v>13</v>
      </c>
      <c r="D8429" s="8" t="s">
        <v>90</v>
      </c>
      <c r="E8429" s="8" t="s">
        <v>90</v>
      </c>
      <c r="F8429" s="9">
        <f t="shared" si="348"/>
        <v>-7200000</v>
      </c>
      <c r="G8429" s="9">
        <v>-72</v>
      </c>
      <c r="H8429" s="10">
        <v>-7814448</v>
      </c>
      <c r="I8429" s="11">
        <f t="shared" si="345"/>
        <v>16215594590.078575</v>
      </c>
      <c r="J8429" s="11">
        <f t="shared" si="346"/>
        <v>160078</v>
      </c>
      <c r="K8429" s="11">
        <f t="shared" si="347"/>
        <v>101298.08337234709</v>
      </c>
      <c r="L8429" s="12">
        <f t="shared" si="349"/>
        <v>520985.99719101004</v>
      </c>
      <c r="M8429" s="11">
        <f>COUNTIF(E$2:$E8429,E8429)</f>
        <v>1283</v>
      </c>
      <c r="N8429" s="13"/>
      <c r="O8429" t="str">
        <f t="shared" si="344"/>
        <v/>
      </c>
    </row>
    <row r="8430" spans="1:15" hidden="1">
      <c r="A8430" s="41" t="s">
        <v>99</v>
      </c>
      <c r="B8430" s="46">
        <v>45796</v>
      </c>
      <c r="C8430" s="8" t="s">
        <v>13</v>
      </c>
      <c r="D8430" s="8" t="s">
        <v>90</v>
      </c>
      <c r="E8430" s="8" t="s">
        <v>90</v>
      </c>
      <c r="F8430" s="9">
        <f t="shared" si="348"/>
        <v>-900000</v>
      </c>
      <c r="G8430" s="9">
        <v>-9</v>
      </c>
      <c r="H8430" s="10">
        <v>-976806</v>
      </c>
      <c r="I8430" s="11">
        <f t="shared" si="345"/>
        <v>16214682907.328224</v>
      </c>
      <c r="J8430" s="11">
        <f t="shared" si="346"/>
        <v>160069</v>
      </c>
      <c r="K8430" s="11">
        <f t="shared" si="347"/>
        <v>101298.08337234709</v>
      </c>
      <c r="L8430" s="12">
        <f t="shared" si="349"/>
        <v>65123.249648876255</v>
      </c>
      <c r="M8430" s="11">
        <f>COUNTIF(E$2:$E8430,E8430)</f>
        <v>1284</v>
      </c>
      <c r="N8430" s="13"/>
      <c r="O8430" t="str">
        <f t="shared" si="344"/>
        <v/>
      </c>
    </row>
    <row r="8431" spans="1:15" hidden="1">
      <c r="A8431" s="41" t="s">
        <v>99</v>
      </c>
      <c r="B8431" s="46">
        <v>45796</v>
      </c>
      <c r="C8431" s="8" t="s">
        <v>13</v>
      </c>
      <c r="D8431" s="8" t="s">
        <v>90</v>
      </c>
      <c r="E8431" s="8" t="s">
        <v>90</v>
      </c>
      <c r="F8431" s="9">
        <f t="shared" si="348"/>
        <v>-900000</v>
      </c>
      <c r="G8431" s="9">
        <v>-9</v>
      </c>
      <c r="H8431" s="10">
        <v>-976806</v>
      </c>
      <c r="I8431" s="11">
        <f t="shared" si="345"/>
        <v>16213771224.577873</v>
      </c>
      <c r="J8431" s="11">
        <f t="shared" si="346"/>
        <v>160060</v>
      </c>
      <c r="K8431" s="11">
        <f t="shared" si="347"/>
        <v>101298.08337234709</v>
      </c>
      <c r="L8431" s="12">
        <f t="shared" si="349"/>
        <v>65123.249648876255</v>
      </c>
      <c r="M8431" s="11">
        <f>COUNTIF(E$2:$E8431,E8431)</f>
        <v>1285</v>
      </c>
      <c r="N8431" s="13"/>
      <c r="O8431" t="str">
        <f t="shared" si="344"/>
        <v/>
      </c>
    </row>
    <row r="8432" spans="1:15" hidden="1">
      <c r="A8432" s="41" t="s">
        <v>99</v>
      </c>
      <c r="B8432" s="46">
        <v>45796</v>
      </c>
      <c r="C8432" s="8" t="s">
        <v>13</v>
      </c>
      <c r="D8432" s="8" t="s">
        <v>14</v>
      </c>
      <c r="E8432" s="8" t="s">
        <v>14</v>
      </c>
      <c r="F8432" s="9">
        <f t="shared" si="348"/>
        <v>-9300000</v>
      </c>
      <c r="G8432" s="9">
        <v>-93</v>
      </c>
      <c r="H8432" s="10">
        <v>-9965880</v>
      </c>
      <c r="I8432" s="11">
        <f t="shared" si="345"/>
        <v>20451988771.250996</v>
      </c>
      <c r="J8432" s="11">
        <f t="shared" si="346"/>
        <v>202553</v>
      </c>
      <c r="K8432" s="11">
        <f t="shared" si="347"/>
        <v>100971.04842313369</v>
      </c>
      <c r="L8432" s="12">
        <f t="shared" si="349"/>
        <v>575572.4966485668</v>
      </c>
      <c r="M8432" s="11">
        <f>COUNTIF(E$2:$E8432,E8432)</f>
        <v>1149</v>
      </c>
      <c r="N8432" s="13"/>
      <c r="O8432" t="str">
        <f t="shared" si="344"/>
        <v/>
      </c>
    </row>
    <row r="8433" spans="1:15" hidden="1">
      <c r="A8433" s="41" t="s">
        <v>99</v>
      </c>
      <c r="B8433" s="46">
        <v>45796</v>
      </c>
      <c r="C8433" s="8" t="s">
        <v>13</v>
      </c>
      <c r="D8433" s="8" t="s">
        <v>14</v>
      </c>
      <c r="E8433" s="8" t="s">
        <v>14</v>
      </c>
      <c r="F8433" s="9">
        <f t="shared" si="348"/>
        <v>900000</v>
      </c>
      <c r="G8433" s="9">
        <v>9</v>
      </c>
      <c r="H8433" s="10">
        <v>957780</v>
      </c>
      <c r="I8433" s="11">
        <f t="shared" si="345"/>
        <v>20452946551.250996</v>
      </c>
      <c r="J8433" s="11">
        <f t="shared" si="346"/>
        <v>202562</v>
      </c>
      <c r="K8433" s="11">
        <f t="shared" si="347"/>
        <v>100971.29052463442</v>
      </c>
      <c r="L8433" s="12">
        <f t="shared" si="349"/>
        <v>0</v>
      </c>
      <c r="M8433" s="11">
        <f>COUNTIF(E$2:$E8433,E8433)</f>
        <v>1150</v>
      </c>
      <c r="N8433" s="13"/>
      <c r="O8433" t="str">
        <f t="shared" si="344"/>
        <v/>
      </c>
    </row>
    <row r="8434" spans="1:15" hidden="1">
      <c r="A8434" s="41" t="s">
        <v>99</v>
      </c>
      <c r="B8434" s="46">
        <v>45796</v>
      </c>
      <c r="C8434" s="8" t="s">
        <v>13</v>
      </c>
      <c r="D8434" s="8" t="s">
        <v>90</v>
      </c>
      <c r="E8434" s="8" t="s">
        <v>90</v>
      </c>
      <c r="F8434" s="9">
        <f t="shared" si="348"/>
        <v>-64400000</v>
      </c>
      <c r="G8434" s="9">
        <v>-644</v>
      </c>
      <c r="H8434" s="10">
        <v>-69895896</v>
      </c>
      <c r="I8434" s="11">
        <f t="shared" si="345"/>
        <v>16148535258.886082</v>
      </c>
      <c r="J8434" s="11">
        <f t="shared" si="346"/>
        <v>159416</v>
      </c>
      <c r="K8434" s="11">
        <f t="shared" si="347"/>
        <v>101298.08337234709</v>
      </c>
      <c r="L8434" s="12">
        <f t="shared" si="349"/>
        <v>4659930.308208473</v>
      </c>
      <c r="M8434" s="11">
        <f>COUNTIF(E$2:$E8434,E8434)</f>
        <v>1286</v>
      </c>
      <c r="N8434" s="13"/>
      <c r="O8434" t="str">
        <f t="shared" si="344"/>
        <v/>
      </c>
    </row>
    <row r="8435" spans="1:15" hidden="1">
      <c r="A8435" s="41" t="s">
        <v>99</v>
      </c>
      <c r="B8435" s="46">
        <v>45796</v>
      </c>
      <c r="C8435" s="8" t="s">
        <v>13</v>
      </c>
      <c r="D8435" s="8" t="s">
        <v>90</v>
      </c>
      <c r="E8435" s="8" t="s">
        <v>90</v>
      </c>
      <c r="F8435" s="9">
        <f t="shared" si="348"/>
        <v>-900000</v>
      </c>
      <c r="G8435" s="9">
        <v>-9</v>
      </c>
      <c r="H8435" s="10">
        <v>-976806</v>
      </c>
      <c r="I8435" s="11">
        <f t="shared" si="345"/>
        <v>16147623576.135731</v>
      </c>
      <c r="J8435" s="11">
        <f t="shared" si="346"/>
        <v>159407</v>
      </c>
      <c r="K8435" s="11">
        <f t="shared" si="347"/>
        <v>101298.08337234709</v>
      </c>
      <c r="L8435" s="12">
        <f t="shared" si="349"/>
        <v>65123.249648876255</v>
      </c>
      <c r="M8435" s="11">
        <f>COUNTIF(E$2:$E8435,E8435)</f>
        <v>1287</v>
      </c>
      <c r="N8435" s="13"/>
      <c r="O8435" t="str">
        <f t="shared" si="344"/>
        <v/>
      </c>
    </row>
    <row r="8436" spans="1:15" hidden="1">
      <c r="A8436" s="41" t="s">
        <v>99</v>
      </c>
      <c r="B8436" s="46">
        <v>45796</v>
      </c>
      <c r="C8436" s="8" t="s">
        <v>13</v>
      </c>
      <c r="D8436" s="8" t="s">
        <v>90</v>
      </c>
      <c r="E8436" s="8" t="s">
        <v>90</v>
      </c>
      <c r="F8436" s="9">
        <f t="shared" si="348"/>
        <v>900000</v>
      </c>
      <c r="G8436" s="9">
        <v>9</v>
      </c>
      <c r="H8436" s="10">
        <v>972846</v>
      </c>
      <c r="I8436" s="11">
        <f t="shared" si="345"/>
        <v>16148596422.135731</v>
      </c>
      <c r="J8436" s="11">
        <f t="shared" si="346"/>
        <v>159416</v>
      </c>
      <c r="K8436" s="11">
        <f t="shared" si="347"/>
        <v>101298.46704305547</v>
      </c>
      <c r="L8436" s="12">
        <f t="shared" si="349"/>
        <v>0</v>
      </c>
      <c r="M8436" s="11">
        <f>COUNTIF(E$2:$E8436,E8436)</f>
        <v>1288</v>
      </c>
      <c r="N8436" s="13"/>
      <c r="O8436" t="str">
        <f t="shared" si="344"/>
        <v/>
      </c>
    </row>
    <row r="8437" spans="1:15" hidden="1">
      <c r="A8437" s="41" t="s">
        <v>99</v>
      </c>
      <c r="B8437" s="46">
        <v>45796</v>
      </c>
      <c r="C8437" s="8" t="s">
        <v>13</v>
      </c>
      <c r="D8437" s="8" t="s">
        <v>90</v>
      </c>
      <c r="E8437" s="8" t="s">
        <v>90</v>
      </c>
      <c r="F8437" s="9">
        <f t="shared" si="348"/>
        <v>-3200000</v>
      </c>
      <c r="G8437" s="9">
        <v>-32</v>
      </c>
      <c r="H8437" s="10">
        <v>-3473088</v>
      </c>
      <c r="I8437" s="11">
        <f t="shared" si="345"/>
        <v>16145354871.190353</v>
      </c>
      <c r="J8437" s="11">
        <f t="shared" si="346"/>
        <v>159384</v>
      </c>
      <c r="K8437" s="11">
        <f t="shared" si="347"/>
        <v>101298.46704305547</v>
      </c>
      <c r="L8437" s="12">
        <f t="shared" si="349"/>
        <v>231537.054622225</v>
      </c>
      <c r="M8437" s="11">
        <f>COUNTIF(E$2:$E8437,E8437)</f>
        <v>1289</v>
      </c>
      <c r="N8437" s="13"/>
      <c r="O8437" t="str">
        <f t="shared" si="344"/>
        <v/>
      </c>
    </row>
    <row r="8438" spans="1:15" hidden="1">
      <c r="A8438" s="41" t="s">
        <v>99</v>
      </c>
      <c r="B8438" s="46">
        <v>45796</v>
      </c>
      <c r="C8438" s="8" t="s">
        <v>13</v>
      </c>
      <c r="D8438" s="8" t="s">
        <v>90</v>
      </c>
      <c r="E8438" s="8" t="s">
        <v>90</v>
      </c>
      <c r="F8438" s="9">
        <f t="shared" si="348"/>
        <v>-9200000</v>
      </c>
      <c r="G8438" s="9">
        <v>-92</v>
      </c>
      <c r="H8438" s="10">
        <v>-9985128</v>
      </c>
      <c r="I8438" s="11">
        <f t="shared" si="345"/>
        <v>16136035412.222393</v>
      </c>
      <c r="J8438" s="11">
        <f t="shared" si="346"/>
        <v>159292</v>
      </c>
      <c r="K8438" s="11">
        <f t="shared" si="347"/>
        <v>101298.46704305547</v>
      </c>
      <c r="L8438" s="12">
        <f t="shared" si="349"/>
        <v>665669.03203889728</v>
      </c>
      <c r="M8438" s="11">
        <f>COUNTIF(E$2:$E8438,E8438)</f>
        <v>1290</v>
      </c>
      <c r="N8438" s="13"/>
      <c r="O8438" t="str">
        <f t="shared" si="344"/>
        <v/>
      </c>
    </row>
    <row r="8439" spans="1:15" hidden="1">
      <c r="A8439" s="41" t="s">
        <v>99</v>
      </c>
      <c r="B8439" s="46">
        <v>45796</v>
      </c>
      <c r="C8439" s="8" t="s">
        <v>13</v>
      </c>
      <c r="D8439" s="8" t="s">
        <v>90</v>
      </c>
      <c r="E8439" s="8" t="s">
        <v>90</v>
      </c>
      <c r="F8439" s="9">
        <f t="shared" si="348"/>
        <v>-1381300000</v>
      </c>
      <c r="G8439" s="9">
        <v>-13813</v>
      </c>
      <c r="H8439" s="10">
        <v>-1499180142</v>
      </c>
      <c r="I8439" s="11">
        <f t="shared" si="345"/>
        <v>14736799686.956669</v>
      </c>
      <c r="J8439" s="11">
        <f t="shared" si="346"/>
        <v>145479</v>
      </c>
      <c r="K8439" s="11">
        <f t="shared" si="347"/>
        <v>101298.46704305547</v>
      </c>
      <c r="L8439" s="12">
        <f t="shared" si="349"/>
        <v>99944416.734274864</v>
      </c>
      <c r="M8439" s="11">
        <f>COUNTIF(E$2:$E8439,E8439)</f>
        <v>1291</v>
      </c>
      <c r="N8439" s="13"/>
      <c r="O8439" t="str">
        <f t="shared" si="344"/>
        <v/>
      </c>
    </row>
    <row r="8440" spans="1:15" hidden="1">
      <c r="A8440" s="41" t="s">
        <v>99</v>
      </c>
      <c r="B8440" s="46">
        <v>45796</v>
      </c>
      <c r="C8440" s="8" t="s">
        <v>13</v>
      </c>
      <c r="D8440" s="8" t="s">
        <v>90</v>
      </c>
      <c r="E8440" s="8" t="s">
        <v>90</v>
      </c>
      <c r="F8440" s="9">
        <f t="shared" si="348"/>
        <v>-1700000</v>
      </c>
      <c r="G8440" s="9">
        <v>-17</v>
      </c>
      <c r="H8440" s="10">
        <v>-1845078</v>
      </c>
      <c r="I8440" s="11">
        <f t="shared" si="345"/>
        <v>14735077613.016937</v>
      </c>
      <c r="J8440" s="11">
        <f t="shared" si="346"/>
        <v>145462</v>
      </c>
      <c r="K8440" s="11">
        <f t="shared" si="347"/>
        <v>101298.46704305547</v>
      </c>
      <c r="L8440" s="12">
        <f t="shared" si="349"/>
        <v>123004.06026805704</v>
      </c>
      <c r="M8440" s="11">
        <f>COUNTIF(E$2:$E8440,E8440)</f>
        <v>1292</v>
      </c>
      <c r="N8440" s="13"/>
      <c r="O8440" t="str">
        <f t="shared" si="344"/>
        <v/>
      </c>
    </row>
    <row r="8441" spans="1:15" hidden="1">
      <c r="A8441" s="41" t="s">
        <v>99</v>
      </c>
      <c r="B8441" s="46">
        <v>45796</v>
      </c>
      <c r="C8441" s="8" t="s">
        <v>13</v>
      </c>
      <c r="D8441" s="8" t="s">
        <v>90</v>
      </c>
      <c r="E8441" s="8" t="s">
        <v>90</v>
      </c>
      <c r="F8441" s="9">
        <f t="shared" si="348"/>
        <v>-217700000</v>
      </c>
      <c r="G8441" s="9">
        <v>-2177</v>
      </c>
      <c r="H8441" s="10">
        <v>-236278518</v>
      </c>
      <c r="I8441" s="11">
        <f t="shared" si="345"/>
        <v>14514550850.264206</v>
      </c>
      <c r="J8441" s="11">
        <f t="shared" si="346"/>
        <v>143285</v>
      </c>
      <c r="K8441" s="11">
        <f t="shared" si="347"/>
        <v>101298.46704305547</v>
      </c>
      <c r="L8441" s="12">
        <f t="shared" si="349"/>
        <v>15751755.24726823</v>
      </c>
      <c r="M8441" s="11">
        <f>COUNTIF(E$2:$E8441,E8441)</f>
        <v>1293</v>
      </c>
      <c r="N8441" s="13"/>
      <c r="O8441" t="str">
        <f t="shared" si="344"/>
        <v/>
      </c>
    </row>
    <row r="8442" spans="1:15" hidden="1">
      <c r="A8442" s="41" t="s">
        <v>99</v>
      </c>
      <c r="B8442" s="46">
        <v>45796</v>
      </c>
      <c r="C8442" s="8" t="s">
        <v>13</v>
      </c>
      <c r="D8442" s="8" t="s">
        <v>14</v>
      </c>
      <c r="E8442" s="8" t="s">
        <v>14</v>
      </c>
      <c r="F8442" s="9">
        <f t="shared" si="348"/>
        <v>-9300000</v>
      </c>
      <c r="G8442" s="9">
        <v>-93</v>
      </c>
      <c r="H8442" s="10">
        <v>-9965880</v>
      </c>
      <c r="I8442" s="11">
        <f t="shared" si="345"/>
        <v>20443556221.232204</v>
      </c>
      <c r="J8442" s="11">
        <f t="shared" si="346"/>
        <v>202469</v>
      </c>
      <c r="K8442" s="11">
        <f t="shared" si="347"/>
        <v>100971.29052463442</v>
      </c>
      <c r="L8442" s="12">
        <f t="shared" si="349"/>
        <v>575549.98120899871</v>
      </c>
      <c r="M8442" s="11">
        <f>COUNTIF(E$2:$E8442,E8442)</f>
        <v>1151</v>
      </c>
      <c r="N8442" s="13"/>
      <c r="O8442" t="str">
        <f t="shared" si="344"/>
        <v/>
      </c>
    </row>
    <row r="8443" spans="1:15" hidden="1">
      <c r="A8443" s="41" t="s">
        <v>99</v>
      </c>
      <c r="B8443" s="46">
        <v>45796</v>
      </c>
      <c r="C8443" s="8" t="s">
        <v>13</v>
      </c>
      <c r="D8443" s="8" t="s">
        <v>90</v>
      </c>
      <c r="E8443" s="8" t="s">
        <v>90</v>
      </c>
      <c r="F8443" s="9">
        <f t="shared" si="348"/>
        <v>-1400000</v>
      </c>
      <c r="G8443" s="9">
        <v>-14</v>
      </c>
      <c r="H8443" s="10">
        <v>-1519476</v>
      </c>
      <c r="I8443" s="11">
        <f t="shared" si="345"/>
        <v>14513132671.725603</v>
      </c>
      <c r="J8443" s="11">
        <f t="shared" si="346"/>
        <v>143271</v>
      </c>
      <c r="K8443" s="11">
        <f t="shared" si="347"/>
        <v>101298.46704305547</v>
      </c>
      <c r="L8443" s="12">
        <f t="shared" si="349"/>
        <v>101297.46139722341</v>
      </c>
      <c r="M8443" s="11">
        <f>COUNTIF(E$2:$E8443,E8443)</f>
        <v>1294</v>
      </c>
      <c r="N8443" s="13"/>
      <c r="O8443" t="str">
        <f t="shared" si="344"/>
        <v/>
      </c>
    </row>
    <row r="8444" spans="1:15" hidden="1">
      <c r="A8444" s="41" t="s">
        <v>99</v>
      </c>
      <c r="B8444" s="46">
        <v>45796</v>
      </c>
      <c r="C8444" s="8" t="s">
        <v>13</v>
      </c>
      <c r="D8444" s="8" t="s">
        <v>90</v>
      </c>
      <c r="E8444" s="8" t="s">
        <v>90</v>
      </c>
      <c r="F8444" s="9">
        <f t="shared" si="348"/>
        <v>-115900000</v>
      </c>
      <c r="G8444" s="9">
        <v>-1159</v>
      </c>
      <c r="H8444" s="10">
        <v>-125790906</v>
      </c>
      <c r="I8444" s="11">
        <f t="shared" si="345"/>
        <v>14395727748.422701</v>
      </c>
      <c r="J8444" s="11">
        <f t="shared" si="346"/>
        <v>142112</v>
      </c>
      <c r="K8444" s="11">
        <f t="shared" si="347"/>
        <v>101298.46704305547</v>
      </c>
      <c r="L8444" s="12">
        <f t="shared" si="349"/>
        <v>8385982.6970987171</v>
      </c>
      <c r="M8444" s="11">
        <f>COUNTIF(E$2:$E8444,E8444)</f>
        <v>1295</v>
      </c>
      <c r="N8444" s="13"/>
      <c r="O8444" t="str">
        <f t="shared" si="344"/>
        <v/>
      </c>
    </row>
    <row r="8445" spans="1:15" hidden="1">
      <c r="A8445" s="41" t="s">
        <v>99</v>
      </c>
      <c r="B8445" s="46">
        <v>45796</v>
      </c>
      <c r="C8445" s="8" t="s">
        <v>13</v>
      </c>
      <c r="D8445" s="8" t="s">
        <v>90</v>
      </c>
      <c r="E8445" s="8" t="s">
        <v>90</v>
      </c>
      <c r="F8445" s="9">
        <f t="shared" si="348"/>
        <v>1800000</v>
      </c>
      <c r="G8445" s="9">
        <v>18</v>
      </c>
      <c r="H8445" s="10">
        <v>1947456</v>
      </c>
      <c r="I8445" s="11">
        <f t="shared" si="345"/>
        <v>14397675204.422701</v>
      </c>
      <c r="J8445" s="11">
        <f t="shared" si="346"/>
        <v>142130</v>
      </c>
      <c r="K8445" s="11">
        <f t="shared" si="347"/>
        <v>101299.34007192501</v>
      </c>
      <c r="L8445" s="12">
        <f t="shared" si="349"/>
        <v>0</v>
      </c>
      <c r="M8445" s="11">
        <f>COUNTIF(E$2:$E8445,E8445)</f>
        <v>1296</v>
      </c>
      <c r="N8445" s="13"/>
      <c r="O8445" t="str">
        <f t="shared" si="344"/>
        <v/>
      </c>
    </row>
    <row r="8446" spans="1:15" hidden="1">
      <c r="A8446" s="41" t="s">
        <v>99</v>
      </c>
      <c r="B8446" s="46">
        <v>45796</v>
      </c>
      <c r="C8446" s="8" t="s">
        <v>13</v>
      </c>
      <c r="D8446" s="8" t="s">
        <v>90</v>
      </c>
      <c r="E8446" s="8" t="s">
        <v>90</v>
      </c>
      <c r="F8446" s="9">
        <f t="shared" si="348"/>
        <v>-4600000</v>
      </c>
      <c r="G8446" s="9">
        <v>-46</v>
      </c>
      <c r="H8446" s="10">
        <v>-4992564</v>
      </c>
      <c r="I8446" s="11">
        <f t="shared" si="345"/>
        <v>14393015434.779392</v>
      </c>
      <c r="J8446" s="11">
        <f t="shared" si="346"/>
        <v>142084</v>
      </c>
      <c r="K8446" s="11">
        <f t="shared" si="347"/>
        <v>101299.34007192501</v>
      </c>
      <c r="L8446" s="12">
        <f t="shared" si="349"/>
        <v>332794.35669144988</v>
      </c>
      <c r="M8446" s="11">
        <f>COUNTIF(E$2:$E8446,E8446)</f>
        <v>1297</v>
      </c>
      <c r="N8446" s="13"/>
      <c r="O8446" t="str">
        <f t="shared" si="344"/>
        <v/>
      </c>
    </row>
    <row r="8447" spans="1:15" hidden="1">
      <c r="A8447" s="41" t="s">
        <v>99</v>
      </c>
      <c r="B8447" s="46">
        <v>45796</v>
      </c>
      <c r="C8447" s="8" t="s">
        <v>13</v>
      </c>
      <c r="D8447" s="8" t="s">
        <v>90</v>
      </c>
      <c r="E8447" s="8" t="s">
        <v>90</v>
      </c>
      <c r="F8447" s="9">
        <f t="shared" si="348"/>
        <v>-4600000</v>
      </c>
      <c r="G8447" s="9">
        <v>-46</v>
      </c>
      <c r="H8447" s="10">
        <v>-4992564</v>
      </c>
      <c r="I8447" s="11">
        <f t="shared" si="345"/>
        <v>14388355665.136084</v>
      </c>
      <c r="J8447" s="11">
        <f t="shared" si="346"/>
        <v>142038</v>
      </c>
      <c r="K8447" s="11">
        <f t="shared" si="347"/>
        <v>101299.34007192501</v>
      </c>
      <c r="L8447" s="12">
        <f t="shared" si="349"/>
        <v>332794.35669144988</v>
      </c>
      <c r="M8447" s="11">
        <f>COUNTIF(E$2:$E8447,E8447)</f>
        <v>1298</v>
      </c>
      <c r="N8447" s="13"/>
      <c r="O8447" t="str">
        <f t="shared" si="344"/>
        <v/>
      </c>
    </row>
    <row r="8448" spans="1:15" hidden="1">
      <c r="A8448" s="41" t="s">
        <v>99</v>
      </c>
      <c r="B8448" s="46">
        <v>45796</v>
      </c>
      <c r="C8448" s="8" t="s">
        <v>13</v>
      </c>
      <c r="D8448" s="8" t="s">
        <v>90</v>
      </c>
      <c r="E8448" s="8" t="s">
        <v>90</v>
      </c>
      <c r="F8448" s="9">
        <f t="shared" si="348"/>
        <v>-1800000</v>
      </c>
      <c r="G8448" s="9">
        <v>-18</v>
      </c>
      <c r="H8448" s="10">
        <v>-1953612</v>
      </c>
      <c r="I8448" s="11">
        <f t="shared" si="345"/>
        <v>14386532277.01479</v>
      </c>
      <c r="J8448" s="11">
        <f t="shared" si="346"/>
        <v>142020</v>
      </c>
      <c r="K8448" s="11">
        <f t="shared" si="347"/>
        <v>101299.34007192501</v>
      </c>
      <c r="L8448" s="12">
        <f t="shared" si="349"/>
        <v>130223.87870534998</v>
      </c>
      <c r="M8448" s="11">
        <f>COUNTIF(E$2:$E8448,E8448)</f>
        <v>1299</v>
      </c>
      <c r="N8448" s="13"/>
      <c r="O8448" t="str">
        <f t="shared" si="344"/>
        <v/>
      </c>
    </row>
    <row r="8449" spans="1:15" hidden="1">
      <c r="A8449" s="41" t="s">
        <v>99</v>
      </c>
      <c r="B8449" s="46">
        <v>45796</v>
      </c>
      <c r="C8449" s="8" t="s">
        <v>13</v>
      </c>
      <c r="D8449" s="8" t="s">
        <v>90</v>
      </c>
      <c r="E8449" s="8" t="s">
        <v>90</v>
      </c>
      <c r="F8449" s="9">
        <f t="shared" si="348"/>
        <v>-94800000</v>
      </c>
      <c r="G8449" s="9">
        <v>-948</v>
      </c>
      <c r="H8449" s="10">
        <v>-102890232</v>
      </c>
      <c r="I8449" s="11">
        <f t="shared" si="345"/>
        <v>14290500502.626604</v>
      </c>
      <c r="J8449" s="11">
        <f t="shared" si="346"/>
        <v>141072</v>
      </c>
      <c r="K8449" s="11">
        <f t="shared" si="347"/>
        <v>101299.34007192501</v>
      </c>
      <c r="L8449" s="12">
        <f t="shared" si="349"/>
        <v>6858457.6118150949</v>
      </c>
      <c r="M8449" s="11">
        <f>COUNTIF(E$2:$E8449,E8449)</f>
        <v>1300</v>
      </c>
      <c r="N8449" s="13"/>
      <c r="O8449" t="str">
        <f t="shared" si="344"/>
        <v/>
      </c>
    </row>
    <row r="8450" spans="1:15" hidden="1">
      <c r="A8450" s="41" t="s">
        <v>99</v>
      </c>
      <c r="B8450" s="46">
        <v>45796</v>
      </c>
      <c r="C8450" s="8" t="s">
        <v>13</v>
      </c>
      <c r="D8450" s="8" t="s">
        <v>14</v>
      </c>
      <c r="E8450" s="8" t="s">
        <v>14</v>
      </c>
      <c r="F8450" s="9">
        <f t="shared" si="348"/>
        <v>-9300000</v>
      </c>
      <c r="G8450" s="9">
        <v>-93</v>
      </c>
      <c r="H8450" s="10">
        <v>-9965880</v>
      </c>
      <c r="I8450" s="11">
        <f t="shared" si="345"/>
        <v>20434165891.213413</v>
      </c>
      <c r="J8450" s="11">
        <f t="shared" si="346"/>
        <v>202376</v>
      </c>
      <c r="K8450" s="11">
        <f t="shared" si="347"/>
        <v>100971.29052463442</v>
      </c>
      <c r="L8450" s="12">
        <f t="shared" si="349"/>
        <v>575549.98120899871</v>
      </c>
      <c r="M8450" s="11">
        <f>COUNTIF(E$2:$E8450,E8450)</f>
        <v>1152</v>
      </c>
      <c r="N8450" s="13"/>
      <c r="O8450" t="str">
        <f t="shared" si="344"/>
        <v/>
      </c>
    </row>
    <row r="8451" spans="1:15" hidden="1">
      <c r="A8451" s="41" t="s">
        <v>99</v>
      </c>
      <c r="B8451" s="46">
        <v>45796</v>
      </c>
      <c r="C8451" s="8" t="s">
        <v>13</v>
      </c>
      <c r="D8451" s="8" t="s">
        <v>90</v>
      </c>
      <c r="E8451" s="8" t="s">
        <v>90</v>
      </c>
      <c r="F8451" s="9">
        <f t="shared" si="348"/>
        <v>-18400000</v>
      </c>
      <c r="G8451" s="9">
        <v>-184</v>
      </c>
      <c r="H8451" s="10">
        <v>-19970256</v>
      </c>
      <c r="I8451" s="11">
        <f t="shared" si="345"/>
        <v>14271861424.05337</v>
      </c>
      <c r="J8451" s="11">
        <f t="shared" si="346"/>
        <v>140888</v>
      </c>
      <c r="K8451" s="11">
        <f t="shared" si="347"/>
        <v>101299.34007192501</v>
      </c>
      <c r="L8451" s="12">
        <f t="shared" si="349"/>
        <v>1331177.4267657995</v>
      </c>
      <c r="M8451" s="11">
        <f>COUNTIF(E$2:$E8451,E8451)</f>
        <v>1301</v>
      </c>
      <c r="N8451" s="13"/>
      <c r="O8451" t="str">
        <f t="shared" si="344"/>
        <v/>
      </c>
    </row>
    <row r="8452" spans="1:15" hidden="1">
      <c r="A8452" s="41" t="s">
        <v>99</v>
      </c>
      <c r="B8452" s="46">
        <v>45796</v>
      </c>
      <c r="C8452" s="8" t="s">
        <v>13</v>
      </c>
      <c r="D8452" s="8" t="s">
        <v>90</v>
      </c>
      <c r="E8452" s="8" t="s">
        <v>90</v>
      </c>
      <c r="F8452" s="9">
        <f t="shared" si="348"/>
        <v>-9200000</v>
      </c>
      <c r="G8452" s="9">
        <v>-92</v>
      </c>
      <c r="H8452" s="10">
        <v>-9985128</v>
      </c>
      <c r="I8452" s="11">
        <f t="shared" si="345"/>
        <v>14262541884.766752</v>
      </c>
      <c r="J8452" s="11">
        <f t="shared" si="346"/>
        <v>140796</v>
      </c>
      <c r="K8452" s="11">
        <f t="shared" si="347"/>
        <v>101299.34007192501</v>
      </c>
      <c r="L8452" s="12">
        <f t="shared" si="349"/>
        <v>665588.71338289976</v>
      </c>
      <c r="M8452" s="11">
        <f>COUNTIF(E$2:$E8452,E8452)</f>
        <v>1302</v>
      </c>
      <c r="N8452" s="13"/>
      <c r="O8452" t="str">
        <f t="shared" si="344"/>
        <v/>
      </c>
    </row>
    <row r="8453" spans="1:15" hidden="1">
      <c r="A8453" s="41" t="s">
        <v>99</v>
      </c>
      <c r="B8453" s="46">
        <v>45796</v>
      </c>
      <c r="C8453" s="8" t="s">
        <v>13</v>
      </c>
      <c r="D8453" s="8" t="s">
        <v>90</v>
      </c>
      <c r="E8453" s="8" t="s">
        <v>90</v>
      </c>
      <c r="F8453" s="9">
        <f t="shared" si="348"/>
        <v>-18400000</v>
      </c>
      <c r="G8453" s="9">
        <v>-184</v>
      </c>
      <c r="H8453" s="10">
        <v>-19970256</v>
      </c>
      <c r="I8453" s="11">
        <f t="shared" si="345"/>
        <v>14243902806.193518</v>
      </c>
      <c r="J8453" s="11">
        <f t="shared" si="346"/>
        <v>140612</v>
      </c>
      <c r="K8453" s="11">
        <f t="shared" si="347"/>
        <v>101299.34007192501</v>
      </c>
      <c r="L8453" s="12">
        <f t="shared" si="349"/>
        <v>1331177.4267657995</v>
      </c>
      <c r="M8453" s="11">
        <f>COUNTIF(E$2:$E8453,E8453)</f>
        <v>1303</v>
      </c>
      <c r="N8453" s="13"/>
      <c r="O8453" t="str">
        <f t="shared" si="344"/>
        <v/>
      </c>
    </row>
    <row r="8454" spans="1:15" hidden="1">
      <c r="A8454" s="41" t="s">
        <v>99</v>
      </c>
      <c r="B8454" s="46">
        <v>45796</v>
      </c>
      <c r="C8454" s="8" t="s">
        <v>13</v>
      </c>
      <c r="D8454" s="8" t="s">
        <v>90</v>
      </c>
      <c r="E8454" s="8" t="s">
        <v>90</v>
      </c>
      <c r="F8454" s="9">
        <f t="shared" si="348"/>
        <v>-9200000</v>
      </c>
      <c r="G8454" s="9">
        <v>-92</v>
      </c>
      <c r="H8454" s="10">
        <v>-9985128</v>
      </c>
      <c r="I8454" s="11">
        <f t="shared" si="345"/>
        <v>14234583266.9069</v>
      </c>
      <c r="J8454" s="11">
        <f t="shared" si="346"/>
        <v>140520</v>
      </c>
      <c r="K8454" s="11">
        <f t="shared" si="347"/>
        <v>101299.34007192501</v>
      </c>
      <c r="L8454" s="12">
        <f t="shared" si="349"/>
        <v>665588.71338289976</v>
      </c>
      <c r="M8454" s="11">
        <f>COUNTIF(E$2:$E8454,E8454)</f>
        <v>1304</v>
      </c>
      <c r="N8454" s="13"/>
      <c r="O8454" t="str">
        <f t="shared" si="344"/>
        <v/>
      </c>
    </row>
    <row r="8455" spans="1:15" hidden="1">
      <c r="A8455" s="41" t="s">
        <v>99</v>
      </c>
      <c r="B8455" s="46">
        <v>45797</v>
      </c>
      <c r="C8455" s="8" t="s">
        <v>13</v>
      </c>
      <c r="D8455" s="8" t="s">
        <v>15</v>
      </c>
      <c r="E8455" s="8" t="s">
        <v>15</v>
      </c>
      <c r="F8455" s="9">
        <f t="shared" si="348"/>
        <v>18500000</v>
      </c>
      <c r="G8455" s="9">
        <v>185</v>
      </c>
      <c r="H8455" s="10">
        <v>20189420</v>
      </c>
      <c r="I8455" s="11">
        <f t="shared" si="345"/>
        <v>21697935541.739105</v>
      </c>
      <c r="J8455" s="11">
        <f t="shared" si="346"/>
        <v>201588</v>
      </c>
      <c r="K8455" s="11">
        <f t="shared" si="347"/>
        <v>107635.05536906514</v>
      </c>
      <c r="L8455" s="12">
        <f t="shared" si="349"/>
        <v>0</v>
      </c>
      <c r="M8455" s="11">
        <f>COUNTIF(E$2:$E8455,E8455)</f>
        <v>3144</v>
      </c>
      <c r="N8455" s="13"/>
      <c r="O8455" t="str">
        <f t="shared" si="344"/>
        <v/>
      </c>
    </row>
    <row r="8456" spans="1:15" hidden="1">
      <c r="A8456" s="41" t="s">
        <v>99</v>
      </c>
      <c r="B8456" s="46">
        <v>45797</v>
      </c>
      <c r="C8456" s="8" t="s">
        <v>13</v>
      </c>
      <c r="D8456" s="8" t="s">
        <v>15</v>
      </c>
      <c r="E8456" s="8" t="s">
        <v>15</v>
      </c>
      <c r="F8456" s="9">
        <f t="shared" si="348"/>
        <v>13900000</v>
      </c>
      <c r="G8456" s="9">
        <v>139</v>
      </c>
      <c r="H8456" s="10">
        <v>15169348</v>
      </c>
      <c r="I8456" s="11">
        <f t="shared" si="345"/>
        <v>21713104889.739105</v>
      </c>
      <c r="J8456" s="11">
        <f t="shared" si="346"/>
        <v>201727</v>
      </c>
      <c r="K8456" s="11">
        <f t="shared" si="347"/>
        <v>107636.08683884212</v>
      </c>
      <c r="L8456" s="12">
        <f t="shared" si="349"/>
        <v>0</v>
      </c>
      <c r="M8456" s="11">
        <f>COUNTIF(E$2:$E8456,E8456)</f>
        <v>3145</v>
      </c>
      <c r="N8456" s="13"/>
      <c r="O8456" t="str">
        <f t="shared" si="344"/>
        <v/>
      </c>
    </row>
    <row r="8457" spans="1:15" hidden="1">
      <c r="A8457" s="41" t="s">
        <v>99</v>
      </c>
      <c r="B8457" s="46">
        <v>45797</v>
      </c>
      <c r="C8457" s="8" t="s">
        <v>13</v>
      </c>
      <c r="D8457" s="8" t="s">
        <v>15</v>
      </c>
      <c r="E8457" s="8" t="s">
        <v>15</v>
      </c>
      <c r="F8457" s="9">
        <f t="shared" si="348"/>
        <v>18500000</v>
      </c>
      <c r="G8457" s="9">
        <v>185</v>
      </c>
      <c r="H8457" s="10">
        <v>20189420</v>
      </c>
      <c r="I8457" s="11">
        <f t="shared" si="345"/>
        <v>21733294309.739105</v>
      </c>
      <c r="J8457" s="11">
        <f t="shared" si="346"/>
        <v>201912</v>
      </c>
      <c r="K8457" s="11">
        <f t="shared" si="347"/>
        <v>107637.4574554217</v>
      </c>
      <c r="L8457" s="12">
        <f t="shared" si="349"/>
        <v>0</v>
      </c>
      <c r="M8457" s="11">
        <f>COUNTIF(E$2:$E8457,E8457)</f>
        <v>3146</v>
      </c>
      <c r="N8457" s="13"/>
      <c r="O8457" t="str">
        <f t="shared" si="344"/>
        <v/>
      </c>
    </row>
    <row r="8458" spans="1:15" hidden="1">
      <c r="A8458" s="41" t="s">
        <v>99</v>
      </c>
      <c r="B8458" s="46">
        <v>45797</v>
      </c>
      <c r="C8458" s="8" t="s">
        <v>13</v>
      </c>
      <c r="D8458" s="8" t="s">
        <v>15</v>
      </c>
      <c r="E8458" s="8" t="s">
        <v>15</v>
      </c>
      <c r="F8458" s="9">
        <f t="shared" si="348"/>
        <v>2700000</v>
      </c>
      <c r="G8458" s="9">
        <v>27</v>
      </c>
      <c r="H8458" s="10">
        <v>2946564</v>
      </c>
      <c r="I8458" s="11">
        <f t="shared" si="345"/>
        <v>21736240873.739105</v>
      </c>
      <c r="J8458" s="11">
        <f t="shared" si="346"/>
        <v>201939</v>
      </c>
      <c r="K8458" s="11">
        <f t="shared" si="347"/>
        <v>107637.6572813528</v>
      </c>
      <c r="L8458" s="12">
        <f t="shared" si="349"/>
        <v>0</v>
      </c>
      <c r="M8458" s="11">
        <f>COUNTIF(E$2:$E8458,E8458)</f>
        <v>3147</v>
      </c>
      <c r="N8458" s="13"/>
      <c r="O8458" t="str">
        <f t="shared" si="344"/>
        <v/>
      </c>
    </row>
    <row r="8459" spans="1:15" hidden="1">
      <c r="A8459" s="41" t="s">
        <v>99</v>
      </c>
      <c r="B8459" s="46">
        <v>45797</v>
      </c>
      <c r="C8459" s="8" t="s">
        <v>13</v>
      </c>
      <c r="D8459" s="8" t="s">
        <v>90</v>
      </c>
      <c r="E8459" s="8" t="s">
        <v>90</v>
      </c>
      <c r="F8459" s="9">
        <f t="shared" si="348"/>
        <v>-900000</v>
      </c>
      <c r="G8459" s="9">
        <v>-9</v>
      </c>
      <c r="H8459" s="10">
        <v>-977013</v>
      </c>
      <c r="I8459" s="11">
        <f t="shared" si="345"/>
        <v>14233671572.846252</v>
      </c>
      <c r="J8459" s="11">
        <f t="shared" si="346"/>
        <v>140511</v>
      </c>
      <c r="K8459" s="11">
        <f t="shared" si="347"/>
        <v>101299.34007192501</v>
      </c>
      <c r="L8459" s="12">
        <f t="shared" si="349"/>
        <v>65318.939352674992</v>
      </c>
      <c r="M8459" s="11">
        <f>COUNTIF(E$2:$E8459,E8459)</f>
        <v>1305</v>
      </c>
      <c r="N8459" s="13"/>
      <c r="O8459" t="str">
        <f t="shared" si="344"/>
        <v/>
      </c>
    </row>
    <row r="8460" spans="1:15" hidden="1">
      <c r="A8460" s="41" t="s">
        <v>99</v>
      </c>
      <c r="B8460" s="46">
        <v>45797</v>
      </c>
      <c r="C8460" s="8" t="s">
        <v>13</v>
      </c>
      <c r="D8460" s="8" t="s">
        <v>46</v>
      </c>
      <c r="E8460" s="8" t="s">
        <v>46</v>
      </c>
      <c r="F8460" s="9">
        <f t="shared" si="348"/>
        <v>900000</v>
      </c>
      <c r="G8460" s="9">
        <v>9</v>
      </c>
      <c r="H8460" s="10">
        <v>996327</v>
      </c>
      <c r="I8460" s="11">
        <f t="shared" si="345"/>
        <v>4917684354.515729</v>
      </c>
      <c r="J8460" s="11">
        <f t="shared" si="346"/>
        <v>45129</v>
      </c>
      <c r="K8460" s="11">
        <f t="shared" si="347"/>
        <v>108969.4953248627</v>
      </c>
      <c r="L8460" s="12">
        <f t="shared" si="349"/>
        <v>0</v>
      </c>
      <c r="M8460" s="11">
        <f>COUNTIF(E$2:$E8460,E8460)</f>
        <v>2836</v>
      </c>
      <c r="N8460" s="13"/>
      <c r="O8460" t="str">
        <f t="shared" si="344"/>
        <v/>
      </c>
    </row>
    <row r="8461" spans="1:15" hidden="1">
      <c r="A8461" s="41" t="s">
        <v>99</v>
      </c>
      <c r="B8461" s="46">
        <v>45797</v>
      </c>
      <c r="C8461" s="8" t="s">
        <v>13</v>
      </c>
      <c r="D8461" s="8" t="s">
        <v>90</v>
      </c>
      <c r="E8461" s="8" t="s">
        <v>90</v>
      </c>
      <c r="F8461" s="9">
        <f t="shared" si="348"/>
        <v>-1800000</v>
      </c>
      <c r="G8461" s="9">
        <v>-18</v>
      </c>
      <c r="H8461" s="10">
        <v>-1954026</v>
      </c>
      <c r="I8461" s="11">
        <f t="shared" si="345"/>
        <v>14231848184.724958</v>
      </c>
      <c r="J8461" s="11">
        <f t="shared" si="346"/>
        <v>140493</v>
      </c>
      <c r="K8461" s="11">
        <f t="shared" si="347"/>
        <v>101299.34007192501</v>
      </c>
      <c r="L8461" s="12">
        <f t="shared" si="349"/>
        <v>130637.87870534998</v>
      </c>
      <c r="M8461" s="11">
        <f>COUNTIF(E$2:$E8461,E8461)</f>
        <v>1306</v>
      </c>
      <c r="N8461" s="13"/>
      <c r="O8461" t="str">
        <f t="shared" si="344"/>
        <v/>
      </c>
    </row>
    <row r="8462" spans="1:15" hidden="1">
      <c r="A8462" s="41" t="s">
        <v>99</v>
      </c>
      <c r="B8462" s="46">
        <v>45797</v>
      </c>
      <c r="C8462" s="8" t="s">
        <v>13</v>
      </c>
      <c r="D8462" s="8" t="s">
        <v>14</v>
      </c>
      <c r="E8462" s="8" t="s">
        <v>14</v>
      </c>
      <c r="F8462" s="9">
        <f t="shared" si="348"/>
        <v>-9300000</v>
      </c>
      <c r="G8462" s="9">
        <v>-93</v>
      </c>
      <c r="H8462" s="10">
        <v>-9967647</v>
      </c>
      <c r="I8462" s="11">
        <f t="shared" si="345"/>
        <v>20424775561.194622</v>
      </c>
      <c r="J8462" s="11">
        <f t="shared" si="346"/>
        <v>202283</v>
      </c>
      <c r="K8462" s="11">
        <f t="shared" si="347"/>
        <v>100971.29052463442</v>
      </c>
      <c r="L8462" s="12">
        <f t="shared" si="349"/>
        <v>577316.98120899871</v>
      </c>
      <c r="M8462" s="11">
        <f>COUNTIF(E$2:$E8462,E8462)</f>
        <v>1153</v>
      </c>
      <c r="N8462" s="13"/>
      <c r="O8462" t="str">
        <f t="shared" si="344"/>
        <v/>
      </c>
    </row>
    <row r="8463" spans="1:15" hidden="1">
      <c r="A8463" s="41" t="s">
        <v>99</v>
      </c>
      <c r="B8463" s="46">
        <v>45797</v>
      </c>
      <c r="C8463" s="8" t="s">
        <v>13</v>
      </c>
      <c r="D8463" s="8" t="s">
        <v>90</v>
      </c>
      <c r="E8463" s="8" t="s">
        <v>90</v>
      </c>
      <c r="F8463" s="9">
        <f t="shared" si="348"/>
        <v>-11800000</v>
      </c>
      <c r="G8463" s="9">
        <v>-118</v>
      </c>
      <c r="H8463" s="10">
        <v>-12809726</v>
      </c>
      <c r="I8463" s="11">
        <f t="shared" si="345"/>
        <v>14219894862.596472</v>
      </c>
      <c r="J8463" s="11">
        <f t="shared" si="346"/>
        <v>140375</v>
      </c>
      <c r="K8463" s="11">
        <f t="shared" si="347"/>
        <v>101299.34007192501</v>
      </c>
      <c r="L8463" s="12">
        <f t="shared" si="349"/>
        <v>856403.87151284888</v>
      </c>
      <c r="M8463" s="11">
        <f>COUNTIF(E$2:$E8463,E8463)</f>
        <v>1307</v>
      </c>
      <c r="N8463" s="13"/>
      <c r="O8463" t="str">
        <f t="shared" si="344"/>
        <v/>
      </c>
    </row>
    <row r="8464" spans="1:15" hidden="1">
      <c r="A8464" s="41" t="s">
        <v>99</v>
      </c>
      <c r="B8464" s="46">
        <v>45797</v>
      </c>
      <c r="C8464" s="8" t="s">
        <v>13</v>
      </c>
      <c r="D8464" s="8" t="s">
        <v>90</v>
      </c>
      <c r="E8464" s="8" t="s">
        <v>90</v>
      </c>
      <c r="F8464" s="9">
        <f t="shared" si="348"/>
        <v>-5200000</v>
      </c>
      <c r="G8464" s="9">
        <v>-52</v>
      </c>
      <c r="H8464" s="10">
        <v>-5644964</v>
      </c>
      <c r="I8464" s="11">
        <f t="shared" si="345"/>
        <v>14214627296.912731</v>
      </c>
      <c r="J8464" s="11">
        <f t="shared" si="346"/>
        <v>140323</v>
      </c>
      <c r="K8464" s="11">
        <f t="shared" si="347"/>
        <v>101299.34007192501</v>
      </c>
      <c r="L8464" s="12">
        <f t="shared" si="349"/>
        <v>377398.31625990011</v>
      </c>
      <c r="M8464" s="11">
        <f>COUNTIF(E$2:$E8464,E8464)</f>
        <v>1308</v>
      </c>
      <c r="N8464" s="13"/>
      <c r="O8464" t="str">
        <f t="shared" ref="O8464:O8527" si="350">IF(M8464=_xlfn.MAXIFS(M:M,D:D,D8464),"X","")</f>
        <v/>
      </c>
    </row>
    <row r="8465" spans="1:15" hidden="1">
      <c r="A8465" s="41" t="s">
        <v>99</v>
      </c>
      <c r="B8465" s="46">
        <v>45797</v>
      </c>
      <c r="C8465" s="8" t="s">
        <v>13</v>
      </c>
      <c r="D8465" s="8" t="s">
        <v>90</v>
      </c>
      <c r="E8465" s="8" t="s">
        <v>90</v>
      </c>
      <c r="F8465" s="9">
        <f t="shared" si="348"/>
        <v>-900000</v>
      </c>
      <c r="G8465" s="9">
        <v>-9</v>
      </c>
      <c r="H8465" s="10">
        <v>-977013</v>
      </c>
      <c r="I8465" s="11">
        <f t="shared" si="345"/>
        <v>14213715602.852083</v>
      </c>
      <c r="J8465" s="11">
        <f t="shared" si="346"/>
        <v>140314</v>
      </c>
      <c r="K8465" s="11">
        <f t="shared" si="347"/>
        <v>101299.34007192501</v>
      </c>
      <c r="L8465" s="12">
        <f t="shared" si="349"/>
        <v>65318.939352674992</v>
      </c>
      <c r="M8465" s="11">
        <f>COUNTIF(E$2:$E8465,E8465)</f>
        <v>1309</v>
      </c>
      <c r="N8465" s="13"/>
      <c r="O8465" t="str">
        <f t="shared" si="350"/>
        <v/>
      </c>
    </row>
    <row r="8466" spans="1:15" hidden="1">
      <c r="A8466" s="41" t="s">
        <v>99</v>
      </c>
      <c r="B8466" s="46">
        <v>45797</v>
      </c>
      <c r="C8466" s="8" t="s">
        <v>13</v>
      </c>
      <c r="D8466" s="8" t="s">
        <v>90</v>
      </c>
      <c r="E8466" s="8" t="s">
        <v>90</v>
      </c>
      <c r="F8466" s="9">
        <f t="shared" si="348"/>
        <v>-2300000</v>
      </c>
      <c r="G8466" s="9">
        <v>-23</v>
      </c>
      <c r="H8466" s="10">
        <v>-2496811</v>
      </c>
      <c r="I8466" s="11">
        <f t="shared" si="345"/>
        <v>14211385718.03043</v>
      </c>
      <c r="J8466" s="11">
        <f t="shared" si="346"/>
        <v>140291</v>
      </c>
      <c r="K8466" s="11">
        <f t="shared" si="347"/>
        <v>101299.34007192501</v>
      </c>
      <c r="L8466" s="12">
        <f t="shared" si="349"/>
        <v>166926.17834572494</v>
      </c>
      <c r="M8466" s="11">
        <f>COUNTIF(E$2:$E8466,E8466)</f>
        <v>1310</v>
      </c>
      <c r="N8466" s="13"/>
      <c r="O8466" t="str">
        <f t="shared" si="350"/>
        <v/>
      </c>
    </row>
    <row r="8467" spans="1:15" hidden="1">
      <c r="A8467" s="41" t="s">
        <v>99</v>
      </c>
      <c r="B8467" s="46">
        <v>45797</v>
      </c>
      <c r="C8467" s="8" t="s">
        <v>13</v>
      </c>
      <c r="D8467" s="8" t="s">
        <v>14</v>
      </c>
      <c r="E8467" s="8" t="s">
        <v>14</v>
      </c>
      <c r="F8467" s="9">
        <f t="shared" si="348"/>
        <v>900000</v>
      </c>
      <c r="G8467" s="9">
        <v>9</v>
      </c>
      <c r="H8467" s="10">
        <v>960570</v>
      </c>
      <c r="I8467" s="11">
        <f t="shared" si="345"/>
        <v>20425736131.194622</v>
      </c>
      <c r="J8467" s="11">
        <f t="shared" si="346"/>
        <v>202292</v>
      </c>
      <c r="K8467" s="11">
        <f t="shared" si="347"/>
        <v>100971.54673044225</v>
      </c>
      <c r="L8467" s="12">
        <f t="shared" si="349"/>
        <v>0</v>
      </c>
      <c r="M8467" s="11">
        <f>COUNTIF(E$2:$E8467,E8467)</f>
        <v>1154</v>
      </c>
      <c r="N8467" s="13"/>
      <c r="O8467" t="str">
        <f t="shared" si="350"/>
        <v/>
      </c>
    </row>
    <row r="8468" spans="1:15" hidden="1">
      <c r="A8468" s="41" t="s">
        <v>99</v>
      </c>
      <c r="B8468" s="46">
        <v>45797</v>
      </c>
      <c r="C8468" s="8" t="s">
        <v>13</v>
      </c>
      <c r="D8468" s="8" t="s">
        <v>90</v>
      </c>
      <c r="E8468" s="8" t="s">
        <v>90</v>
      </c>
      <c r="F8468" s="9">
        <f t="shared" si="348"/>
        <v>-900000</v>
      </c>
      <c r="G8468" s="9">
        <v>-9</v>
      </c>
      <c r="H8468" s="10">
        <v>-977013</v>
      </c>
      <c r="I8468" s="11">
        <f t="shared" si="345"/>
        <v>14210474023.969782</v>
      </c>
      <c r="J8468" s="11">
        <f t="shared" si="346"/>
        <v>140282</v>
      </c>
      <c r="K8468" s="11">
        <f t="shared" si="347"/>
        <v>101299.34007192501</v>
      </c>
      <c r="L8468" s="12">
        <f t="shared" si="349"/>
        <v>65318.939352674992</v>
      </c>
      <c r="M8468" s="11">
        <f>COUNTIF(E$2:$E8468,E8468)</f>
        <v>1311</v>
      </c>
      <c r="N8468" s="13"/>
      <c r="O8468" t="str">
        <f t="shared" si="350"/>
        <v/>
      </c>
    </row>
    <row r="8469" spans="1:15" hidden="1">
      <c r="A8469" s="41" t="s">
        <v>99</v>
      </c>
      <c r="B8469" s="46">
        <v>45797</v>
      </c>
      <c r="C8469" s="8" t="s">
        <v>13</v>
      </c>
      <c r="D8469" s="8" t="s">
        <v>90</v>
      </c>
      <c r="E8469" s="8" t="s">
        <v>90</v>
      </c>
      <c r="F8469" s="9">
        <f t="shared" si="348"/>
        <v>-18400000</v>
      </c>
      <c r="G8469" s="9">
        <v>-184</v>
      </c>
      <c r="H8469" s="10">
        <v>-19974488</v>
      </c>
      <c r="I8469" s="11">
        <f t="shared" si="345"/>
        <v>14191834945.396547</v>
      </c>
      <c r="J8469" s="11">
        <f t="shared" si="346"/>
        <v>140098</v>
      </c>
      <c r="K8469" s="11">
        <f t="shared" si="347"/>
        <v>101299.34007192501</v>
      </c>
      <c r="L8469" s="12">
        <f t="shared" si="349"/>
        <v>1335409.4267657995</v>
      </c>
      <c r="M8469" s="11">
        <f>COUNTIF(E$2:$E8469,E8469)</f>
        <v>1312</v>
      </c>
      <c r="N8469" s="13"/>
      <c r="O8469" t="str">
        <f t="shared" si="350"/>
        <v/>
      </c>
    </row>
    <row r="8470" spans="1:15" hidden="1">
      <c r="A8470" s="41" t="s">
        <v>99</v>
      </c>
      <c r="B8470" s="46">
        <v>45797</v>
      </c>
      <c r="C8470" s="8" t="s">
        <v>13</v>
      </c>
      <c r="D8470" s="8" t="s">
        <v>90</v>
      </c>
      <c r="E8470" s="8" t="s">
        <v>90</v>
      </c>
      <c r="F8470" s="9">
        <f t="shared" si="348"/>
        <v>-5200000</v>
      </c>
      <c r="G8470" s="9">
        <v>-52</v>
      </c>
      <c r="H8470" s="10">
        <v>-5644964</v>
      </c>
      <c r="I8470" s="11">
        <f t="shared" si="345"/>
        <v>14186567379.712807</v>
      </c>
      <c r="J8470" s="11">
        <f t="shared" si="346"/>
        <v>140046</v>
      </c>
      <c r="K8470" s="11">
        <f t="shared" si="347"/>
        <v>101299.34007192501</v>
      </c>
      <c r="L8470" s="12">
        <f t="shared" si="349"/>
        <v>377398.31625990011</v>
      </c>
      <c r="M8470" s="11">
        <f>COUNTIF(E$2:$E8470,E8470)</f>
        <v>1313</v>
      </c>
      <c r="N8470" s="13"/>
      <c r="O8470" t="str">
        <f t="shared" si="350"/>
        <v/>
      </c>
    </row>
    <row r="8471" spans="1:15" hidden="1">
      <c r="A8471" s="41" t="s">
        <v>99</v>
      </c>
      <c r="B8471" s="46">
        <v>45797</v>
      </c>
      <c r="C8471" s="8" t="s">
        <v>13</v>
      </c>
      <c r="D8471" s="8" t="s">
        <v>90</v>
      </c>
      <c r="E8471" s="8" t="s">
        <v>90</v>
      </c>
      <c r="F8471" s="9">
        <f t="shared" si="348"/>
        <v>-5100000</v>
      </c>
      <c r="G8471" s="9">
        <v>-51</v>
      </c>
      <c r="H8471" s="10">
        <v>-5536407</v>
      </c>
      <c r="I8471" s="11">
        <f t="shared" si="345"/>
        <v>14181401113.369139</v>
      </c>
      <c r="J8471" s="11">
        <f t="shared" si="346"/>
        <v>139995</v>
      </c>
      <c r="K8471" s="11">
        <f t="shared" si="347"/>
        <v>101299.34007192501</v>
      </c>
      <c r="L8471" s="12">
        <f t="shared" si="349"/>
        <v>370140.65633182507</v>
      </c>
      <c r="M8471" s="11">
        <f>COUNTIF(E$2:$E8471,E8471)</f>
        <v>1314</v>
      </c>
      <c r="N8471" s="13"/>
      <c r="O8471" t="str">
        <f t="shared" si="350"/>
        <v/>
      </c>
    </row>
    <row r="8472" spans="1:15" hidden="1">
      <c r="A8472" s="41" t="s">
        <v>99</v>
      </c>
      <c r="B8472" s="46">
        <v>45797</v>
      </c>
      <c r="C8472" s="8" t="s">
        <v>13</v>
      </c>
      <c r="D8472" s="8" t="s">
        <v>90</v>
      </c>
      <c r="E8472" s="8" t="s">
        <v>90</v>
      </c>
      <c r="F8472" s="9">
        <f t="shared" si="348"/>
        <v>-900000</v>
      </c>
      <c r="G8472" s="9">
        <v>-9</v>
      </c>
      <c r="H8472" s="10">
        <v>-977013</v>
      </c>
      <c r="I8472" s="11">
        <f t="shared" si="345"/>
        <v>14180489419.308491</v>
      </c>
      <c r="J8472" s="11">
        <f t="shared" si="346"/>
        <v>139986</v>
      </c>
      <c r="K8472" s="11">
        <f t="shared" si="347"/>
        <v>101299.34007192501</v>
      </c>
      <c r="L8472" s="12">
        <f t="shared" si="349"/>
        <v>65318.939352674992</v>
      </c>
      <c r="M8472" s="11">
        <f>COUNTIF(E$2:$E8472,E8472)</f>
        <v>1315</v>
      </c>
      <c r="N8472" s="13"/>
      <c r="O8472" t="str">
        <f t="shared" si="350"/>
        <v/>
      </c>
    </row>
    <row r="8473" spans="1:15" hidden="1">
      <c r="A8473" s="41" t="s">
        <v>99</v>
      </c>
      <c r="B8473" s="46">
        <v>45797</v>
      </c>
      <c r="C8473" s="8" t="s">
        <v>13</v>
      </c>
      <c r="D8473" s="8" t="s">
        <v>90</v>
      </c>
      <c r="E8473" s="8" t="s">
        <v>90</v>
      </c>
      <c r="F8473" s="9">
        <f t="shared" si="348"/>
        <v>-1800000</v>
      </c>
      <c r="G8473" s="9">
        <v>-18</v>
      </c>
      <c r="H8473" s="10">
        <v>-1954026</v>
      </c>
      <c r="I8473" s="11">
        <f t="shared" si="345"/>
        <v>14178666031.187197</v>
      </c>
      <c r="J8473" s="11">
        <f t="shared" si="346"/>
        <v>139968</v>
      </c>
      <c r="K8473" s="11">
        <f t="shared" si="347"/>
        <v>101299.34007192501</v>
      </c>
      <c r="L8473" s="12">
        <f t="shared" si="349"/>
        <v>130637.87870534998</v>
      </c>
      <c r="M8473" s="11">
        <f>COUNTIF(E$2:$E8473,E8473)</f>
        <v>1316</v>
      </c>
      <c r="N8473" s="13"/>
      <c r="O8473" t="str">
        <f t="shared" si="350"/>
        <v/>
      </c>
    </row>
    <row r="8474" spans="1:15" hidden="1">
      <c r="A8474" s="41" t="s">
        <v>99</v>
      </c>
      <c r="B8474" s="46">
        <v>45797</v>
      </c>
      <c r="C8474" s="8" t="s">
        <v>13</v>
      </c>
      <c r="D8474" s="8" t="s">
        <v>46</v>
      </c>
      <c r="E8474" s="8" t="s">
        <v>46</v>
      </c>
      <c r="F8474" s="9">
        <f t="shared" si="348"/>
        <v>27200000</v>
      </c>
      <c r="G8474" s="9">
        <v>272</v>
      </c>
      <c r="H8474" s="10">
        <v>30040224</v>
      </c>
      <c r="I8474" s="11">
        <f t="shared" si="345"/>
        <v>4947724578.515729</v>
      </c>
      <c r="J8474" s="11">
        <f t="shared" si="346"/>
        <v>45401</v>
      </c>
      <c r="K8474" s="11">
        <f t="shared" si="347"/>
        <v>108978.31718498995</v>
      </c>
      <c r="L8474" s="12">
        <f t="shared" si="349"/>
        <v>0</v>
      </c>
      <c r="M8474" s="11">
        <f>COUNTIF(E$2:$E8474,E8474)</f>
        <v>2837</v>
      </c>
      <c r="N8474" s="13"/>
      <c r="O8474" t="str">
        <f t="shared" si="350"/>
        <v/>
      </c>
    </row>
    <row r="8475" spans="1:15" hidden="1">
      <c r="A8475" s="41" t="s">
        <v>99</v>
      </c>
      <c r="B8475" s="46">
        <v>45797</v>
      </c>
      <c r="C8475" s="8" t="s">
        <v>13</v>
      </c>
      <c r="D8475" s="8" t="s">
        <v>14</v>
      </c>
      <c r="E8475" s="8" t="s">
        <v>14</v>
      </c>
      <c r="F8475" s="9">
        <f t="shared" si="348"/>
        <v>-1800000</v>
      </c>
      <c r="G8475" s="9">
        <v>-18</v>
      </c>
      <c r="H8475" s="10">
        <v>-1929222</v>
      </c>
      <c r="I8475" s="11">
        <f t="shared" si="345"/>
        <v>20423918643.353474</v>
      </c>
      <c r="J8475" s="11">
        <f t="shared" si="346"/>
        <v>202274</v>
      </c>
      <c r="K8475" s="11">
        <f t="shared" si="347"/>
        <v>100971.54673044225</v>
      </c>
      <c r="L8475" s="12">
        <f t="shared" si="349"/>
        <v>111734.1588520396</v>
      </c>
      <c r="M8475" s="11">
        <f>COUNTIF(E$2:$E8475,E8475)</f>
        <v>1155</v>
      </c>
      <c r="N8475" s="13"/>
      <c r="O8475" t="str">
        <f t="shared" si="350"/>
        <v/>
      </c>
    </row>
    <row r="8476" spans="1:15" hidden="1">
      <c r="A8476" s="41" t="s">
        <v>99</v>
      </c>
      <c r="B8476" s="46">
        <v>45797</v>
      </c>
      <c r="C8476" s="8" t="s">
        <v>13</v>
      </c>
      <c r="D8476" s="8" t="s">
        <v>46</v>
      </c>
      <c r="E8476" s="8" t="s">
        <v>46</v>
      </c>
      <c r="F8476" s="9">
        <f t="shared" si="348"/>
        <v>16300000</v>
      </c>
      <c r="G8476" s="9">
        <v>163</v>
      </c>
      <c r="H8476" s="10">
        <v>18006936</v>
      </c>
      <c r="I8476" s="11">
        <f t="shared" si="345"/>
        <v>4965731514.515729</v>
      </c>
      <c r="J8476" s="11">
        <f t="shared" si="346"/>
        <v>45564</v>
      </c>
      <c r="K8476" s="11">
        <f t="shared" si="347"/>
        <v>108983.66066446601</v>
      </c>
      <c r="L8476" s="12">
        <f t="shared" si="349"/>
        <v>0</v>
      </c>
      <c r="M8476" s="11">
        <f>COUNTIF(E$2:$E8476,E8476)</f>
        <v>2838</v>
      </c>
      <c r="N8476" s="13"/>
      <c r="O8476" t="str">
        <f t="shared" si="350"/>
        <v/>
      </c>
    </row>
    <row r="8477" spans="1:15" hidden="1">
      <c r="A8477" s="41" t="s">
        <v>99</v>
      </c>
      <c r="B8477" s="46">
        <v>45797</v>
      </c>
      <c r="C8477" s="8" t="s">
        <v>13</v>
      </c>
      <c r="D8477" s="8" t="s">
        <v>90</v>
      </c>
      <c r="E8477" s="8" t="s">
        <v>90</v>
      </c>
      <c r="F8477" s="9">
        <f t="shared" si="348"/>
        <v>-9200000</v>
      </c>
      <c r="G8477" s="9">
        <v>-92</v>
      </c>
      <c r="H8477" s="10">
        <v>-9987244</v>
      </c>
      <c r="I8477" s="11">
        <f t="shared" si="345"/>
        <v>14169346491.900579</v>
      </c>
      <c r="J8477" s="11">
        <f t="shared" si="346"/>
        <v>139876</v>
      </c>
      <c r="K8477" s="11">
        <f t="shared" si="347"/>
        <v>101299.34007192501</v>
      </c>
      <c r="L8477" s="12">
        <f t="shared" si="349"/>
        <v>667704.71338289976</v>
      </c>
      <c r="M8477" s="11">
        <f>COUNTIF(E$2:$E8477,E8477)</f>
        <v>1317</v>
      </c>
      <c r="N8477" s="13"/>
      <c r="O8477" t="str">
        <f t="shared" si="350"/>
        <v/>
      </c>
    </row>
    <row r="8478" spans="1:15" hidden="1">
      <c r="A8478" s="41" t="s">
        <v>99</v>
      </c>
      <c r="B8478" s="46">
        <v>45797</v>
      </c>
      <c r="C8478" s="8" t="s">
        <v>13</v>
      </c>
      <c r="D8478" s="8" t="s">
        <v>14</v>
      </c>
      <c r="E8478" s="8" t="s">
        <v>14</v>
      </c>
      <c r="F8478" s="9">
        <f t="shared" si="348"/>
        <v>2900000</v>
      </c>
      <c r="G8478" s="9">
        <v>29</v>
      </c>
      <c r="H8478" s="10">
        <v>3095170</v>
      </c>
      <c r="I8478" s="11">
        <f t="shared" si="345"/>
        <v>20427013813.353474</v>
      </c>
      <c r="J8478" s="11">
        <f t="shared" si="346"/>
        <v>202303</v>
      </c>
      <c r="K8478" s="11">
        <f t="shared" si="347"/>
        <v>100972.37220087431</v>
      </c>
      <c r="L8478" s="12">
        <f t="shared" si="349"/>
        <v>0</v>
      </c>
      <c r="M8478" s="11">
        <f>COUNTIF(E$2:$E8478,E8478)</f>
        <v>1156</v>
      </c>
      <c r="N8478" s="13"/>
      <c r="O8478" t="str">
        <f t="shared" si="350"/>
        <v/>
      </c>
    </row>
    <row r="8479" spans="1:15" hidden="1">
      <c r="A8479" s="41" t="s">
        <v>99</v>
      </c>
      <c r="B8479" s="46">
        <v>45797</v>
      </c>
      <c r="C8479" s="8" t="s">
        <v>13</v>
      </c>
      <c r="D8479" s="8" t="s">
        <v>14</v>
      </c>
      <c r="E8479" s="8" t="s">
        <v>14</v>
      </c>
      <c r="F8479" s="9">
        <f t="shared" si="348"/>
        <v>1400000</v>
      </c>
      <c r="G8479" s="9">
        <v>14</v>
      </c>
      <c r="H8479" s="10">
        <v>1494220</v>
      </c>
      <c r="I8479" s="11">
        <f t="shared" si="345"/>
        <v>20428508033.353474</v>
      </c>
      <c r="J8479" s="11">
        <f t="shared" si="346"/>
        <v>202317</v>
      </c>
      <c r="K8479" s="11">
        <f t="shared" si="347"/>
        <v>100972.77061914458</v>
      </c>
      <c r="L8479" s="12">
        <f t="shared" si="349"/>
        <v>0</v>
      </c>
      <c r="M8479" s="11">
        <f>COUNTIF(E$2:$E8479,E8479)</f>
        <v>1157</v>
      </c>
      <c r="N8479" s="13"/>
      <c r="O8479" t="str">
        <f t="shared" si="350"/>
        <v/>
      </c>
    </row>
    <row r="8480" spans="1:15" hidden="1">
      <c r="A8480" s="41" t="s">
        <v>99</v>
      </c>
      <c r="B8480" s="46">
        <v>45797</v>
      </c>
      <c r="C8480" s="8" t="s">
        <v>13</v>
      </c>
      <c r="D8480" s="8" t="s">
        <v>90</v>
      </c>
      <c r="E8480" s="8" t="s">
        <v>90</v>
      </c>
      <c r="F8480" s="9">
        <f t="shared" si="348"/>
        <v>3300000</v>
      </c>
      <c r="G8480" s="9">
        <v>33</v>
      </c>
      <c r="H8480" s="10">
        <v>3578091</v>
      </c>
      <c r="I8480" s="11">
        <f t="shared" si="345"/>
        <v>14172924582.900579</v>
      </c>
      <c r="J8480" s="11">
        <f t="shared" si="346"/>
        <v>139909</v>
      </c>
      <c r="K8480" s="11">
        <f t="shared" si="347"/>
        <v>101301.02125596337</v>
      </c>
      <c r="L8480" s="12">
        <f t="shared" si="349"/>
        <v>0</v>
      </c>
      <c r="M8480" s="11">
        <f>COUNTIF(E$2:$E8480,E8480)</f>
        <v>1318</v>
      </c>
      <c r="N8480" s="13"/>
      <c r="O8480" t="str">
        <f t="shared" si="350"/>
        <v/>
      </c>
    </row>
    <row r="8481" spans="1:15" hidden="1">
      <c r="A8481" s="41" t="s">
        <v>99</v>
      </c>
      <c r="B8481" s="46">
        <v>45797</v>
      </c>
      <c r="C8481" s="8" t="s">
        <v>13</v>
      </c>
      <c r="D8481" s="8" t="s">
        <v>90</v>
      </c>
      <c r="E8481" s="8" t="s">
        <v>90</v>
      </c>
      <c r="F8481" s="9">
        <f t="shared" si="348"/>
        <v>-4600000</v>
      </c>
      <c r="G8481" s="9">
        <v>-46</v>
      </c>
      <c r="H8481" s="10">
        <v>-4993622</v>
      </c>
      <c r="I8481" s="11">
        <f t="shared" si="345"/>
        <v>14168264735.922806</v>
      </c>
      <c r="J8481" s="11">
        <f t="shared" si="346"/>
        <v>139863</v>
      </c>
      <c r="K8481" s="11">
        <f t="shared" si="347"/>
        <v>101301.02125596337</v>
      </c>
      <c r="L8481" s="12">
        <f t="shared" si="349"/>
        <v>333775.02222568542</v>
      </c>
      <c r="M8481" s="11">
        <f>COUNTIF(E$2:$E8481,E8481)</f>
        <v>1319</v>
      </c>
      <c r="N8481" s="13"/>
      <c r="O8481" t="str">
        <f t="shared" si="350"/>
        <v/>
      </c>
    </row>
    <row r="8482" spans="1:15" hidden="1">
      <c r="A8482" s="41" t="s">
        <v>99</v>
      </c>
      <c r="B8482" s="46">
        <v>45797</v>
      </c>
      <c r="C8482" s="8" t="s">
        <v>13</v>
      </c>
      <c r="D8482" s="8" t="s">
        <v>90</v>
      </c>
      <c r="E8482" s="8" t="s">
        <v>90</v>
      </c>
      <c r="F8482" s="9">
        <f t="shared" si="348"/>
        <v>-4700000</v>
      </c>
      <c r="G8482" s="9">
        <v>-47</v>
      </c>
      <c r="H8482" s="10">
        <v>-5102179</v>
      </c>
      <c r="I8482" s="11">
        <f t="shared" si="345"/>
        <v>14163503587.923775</v>
      </c>
      <c r="J8482" s="11">
        <f t="shared" si="346"/>
        <v>139816</v>
      </c>
      <c r="K8482" s="11">
        <f t="shared" si="347"/>
        <v>101301.02125596337</v>
      </c>
      <c r="L8482" s="12">
        <f t="shared" si="349"/>
        <v>341031.00096972194</v>
      </c>
      <c r="M8482" s="11">
        <f>COUNTIF(E$2:$E8482,E8482)</f>
        <v>1320</v>
      </c>
      <c r="N8482" s="13"/>
      <c r="O8482" t="str">
        <f t="shared" si="350"/>
        <v/>
      </c>
    </row>
    <row r="8483" spans="1:15" hidden="1">
      <c r="A8483" s="41" t="s">
        <v>99</v>
      </c>
      <c r="B8483" s="46">
        <v>45797</v>
      </c>
      <c r="C8483" s="8" t="s">
        <v>13</v>
      </c>
      <c r="D8483" s="8" t="s">
        <v>90</v>
      </c>
      <c r="E8483" s="8" t="s">
        <v>90</v>
      </c>
      <c r="F8483" s="9">
        <f t="shared" si="348"/>
        <v>-900000</v>
      </c>
      <c r="G8483" s="9">
        <v>-9</v>
      </c>
      <c r="H8483" s="10">
        <v>-977013</v>
      </c>
      <c r="I8483" s="11">
        <f t="shared" si="345"/>
        <v>14162591878.732471</v>
      </c>
      <c r="J8483" s="11">
        <f t="shared" si="346"/>
        <v>139807</v>
      </c>
      <c r="K8483" s="11">
        <f t="shared" si="347"/>
        <v>101301.02125596337</v>
      </c>
      <c r="L8483" s="12">
        <f t="shared" si="349"/>
        <v>65303.80869632971</v>
      </c>
      <c r="M8483" s="11">
        <f>COUNTIF(E$2:$E8483,E8483)</f>
        <v>1321</v>
      </c>
      <c r="N8483" s="13"/>
      <c r="O8483" t="str">
        <f t="shared" si="350"/>
        <v/>
      </c>
    </row>
    <row r="8484" spans="1:15" hidden="1">
      <c r="A8484" s="41" t="s">
        <v>99</v>
      </c>
      <c r="B8484" s="46">
        <v>45797</v>
      </c>
      <c r="C8484" s="8" t="s">
        <v>13</v>
      </c>
      <c r="D8484" s="8" t="s">
        <v>90</v>
      </c>
      <c r="E8484" s="8" t="s">
        <v>90</v>
      </c>
      <c r="F8484" s="9">
        <f t="shared" si="348"/>
        <v>-2700000</v>
      </c>
      <c r="G8484" s="9">
        <v>-27</v>
      </c>
      <c r="H8484" s="10">
        <v>-2931039</v>
      </c>
      <c r="I8484" s="11">
        <f t="shared" si="345"/>
        <v>14159856751.15856</v>
      </c>
      <c r="J8484" s="11">
        <f t="shared" si="346"/>
        <v>139780</v>
      </c>
      <c r="K8484" s="11">
        <f t="shared" si="347"/>
        <v>101301.02125596337</v>
      </c>
      <c r="L8484" s="12">
        <f t="shared" si="349"/>
        <v>195911.42608898925</v>
      </c>
      <c r="M8484" s="11">
        <f>COUNTIF(E$2:$E8484,E8484)</f>
        <v>1322</v>
      </c>
      <c r="N8484" s="13"/>
      <c r="O8484" t="str">
        <f t="shared" si="350"/>
        <v/>
      </c>
    </row>
    <row r="8485" spans="1:15" hidden="1">
      <c r="A8485" s="41" t="s">
        <v>99</v>
      </c>
      <c r="B8485" s="46">
        <v>45797</v>
      </c>
      <c r="C8485" s="8" t="s">
        <v>13</v>
      </c>
      <c r="D8485" s="8" t="s">
        <v>90</v>
      </c>
      <c r="E8485" s="8" t="s">
        <v>90</v>
      </c>
      <c r="F8485" s="9">
        <f t="shared" si="348"/>
        <v>-92200000</v>
      </c>
      <c r="G8485" s="9">
        <v>-922</v>
      </c>
      <c r="H8485" s="10">
        <v>-100089554</v>
      </c>
      <c r="I8485" s="11">
        <f t="shared" si="345"/>
        <v>14066457209.560562</v>
      </c>
      <c r="J8485" s="11">
        <f t="shared" si="346"/>
        <v>138858</v>
      </c>
      <c r="K8485" s="11">
        <f t="shared" si="347"/>
        <v>101301.02125596337</v>
      </c>
      <c r="L8485" s="12">
        <f t="shared" si="349"/>
        <v>6690012.4020017833</v>
      </c>
      <c r="M8485" s="11">
        <f>COUNTIF(E$2:$E8485,E8485)</f>
        <v>1323</v>
      </c>
      <c r="N8485" s="13"/>
      <c r="O8485" t="str">
        <f t="shared" si="350"/>
        <v/>
      </c>
    </row>
    <row r="8486" spans="1:15" hidden="1">
      <c r="A8486" s="41" t="s">
        <v>99</v>
      </c>
      <c r="B8486" s="46">
        <v>45797</v>
      </c>
      <c r="C8486" s="8" t="s">
        <v>13</v>
      </c>
      <c r="D8486" s="8" t="s">
        <v>14</v>
      </c>
      <c r="E8486" s="8" t="s">
        <v>14</v>
      </c>
      <c r="F8486" s="9">
        <f t="shared" si="348"/>
        <v>9400000</v>
      </c>
      <c r="G8486" s="9">
        <v>94</v>
      </c>
      <c r="H8486" s="10">
        <v>10097762</v>
      </c>
      <c r="I8486" s="11">
        <f t="shared" si="345"/>
        <v>20438605795.353474</v>
      </c>
      <c r="J8486" s="11">
        <f t="shared" si="346"/>
        <v>202411</v>
      </c>
      <c r="K8486" s="11">
        <f t="shared" si="347"/>
        <v>100975.76611623615</v>
      </c>
      <c r="L8486" s="12">
        <f t="shared" si="349"/>
        <v>0</v>
      </c>
      <c r="M8486" s="11">
        <f>COUNTIF(E$2:$E8486,E8486)</f>
        <v>1158</v>
      </c>
      <c r="N8486" s="13"/>
      <c r="O8486" t="str">
        <f t="shared" si="350"/>
        <v/>
      </c>
    </row>
    <row r="8487" spans="1:15" hidden="1">
      <c r="A8487" s="41" t="s">
        <v>99</v>
      </c>
      <c r="B8487" s="46">
        <v>45797</v>
      </c>
      <c r="C8487" s="8" t="s">
        <v>13</v>
      </c>
      <c r="D8487" s="8" t="s">
        <v>90</v>
      </c>
      <c r="E8487" s="8" t="s">
        <v>90</v>
      </c>
      <c r="F8487" s="9">
        <f t="shared" si="348"/>
        <v>-27600000</v>
      </c>
      <c r="G8487" s="9">
        <v>-276</v>
      </c>
      <c r="H8487" s="10">
        <v>-29961732</v>
      </c>
      <c r="I8487" s="11">
        <f t="shared" ref="I8487:I8550" si="351">IF(H8487&gt;=0,IF(M8487=1,H8487,SUMIFS(I:I,E:E,E8487,M:M,M8487-1)+H8487),SUMIFS(I:I,E:E,E8487,M:M,M8487-1)+K8487*G8487)</f>
        <v>14038498127.693916</v>
      </c>
      <c r="J8487" s="11">
        <f t="shared" ref="J8487:J8550" si="352">IF(M8487=1,G8487,SUMIFS($J:$J,$E:$E,E8487,$M:$M,M8487-1)+G8487)</f>
        <v>138582</v>
      </c>
      <c r="K8487" s="11">
        <f t="shared" ref="K8487:K8550" si="353">IF(H8487&gt;=0,I8487/J8487,SUMIFS($K:$K,$E:$E,E8487,$M:$M,M8487-1))</f>
        <v>101301.02125596337</v>
      </c>
      <c r="L8487" s="12">
        <f t="shared" si="349"/>
        <v>2002650.1333541125</v>
      </c>
      <c r="M8487" s="11">
        <f>COUNTIF(E$2:$E8487,E8487)</f>
        <v>1324</v>
      </c>
      <c r="N8487" s="13"/>
      <c r="O8487" t="str">
        <f t="shared" si="350"/>
        <v/>
      </c>
    </row>
    <row r="8488" spans="1:15" hidden="1">
      <c r="A8488" s="41" t="s">
        <v>99</v>
      </c>
      <c r="B8488" s="46">
        <v>45797</v>
      </c>
      <c r="C8488" s="8" t="s">
        <v>13</v>
      </c>
      <c r="D8488" s="8" t="s">
        <v>90</v>
      </c>
      <c r="E8488" s="8" t="s">
        <v>90</v>
      </c>
      <c r="F8488" s="9">
        <f t="shared" ref="F8488:F8551" si="354">100000*G8488</f>
        <v>-92000000</v>
      </c>
      <c r="G8488" s="9">
        <v>-920</v>
      </c>
      <c r="H8488" s="10">
        <v>-99872440</v>
      </c>
      <c r="I8488" s="11">
        <f t="shared" si="351"/>
        <v>13945301188.13843</v>
      </c>
      <c r="J8488" s="11">
        <f t="shared" si="352"/>
        <v>137662</v>
      </c>
      <c r="K8488" s="11">
        <f t="shared" si="353"/>
        <v>101301.02125596337</v>
      </c>
      <c r="L8488" s="12">
        <f t="shared" ref="L8488:L8551" si="355">IF(G8488&lt;0,K8488*G8488-H8488,0)</f>
        <v>6675500.4445137084</v>
      </c>
      <c r="M8488" s="11">
        <f>COUNTIF(E$2:$E8488,E8488)</f>
        <v>1325</v>
      </c>
      <c r="N8488" s="13"/>
      <c r="O8488" t="str">
        <f t="shared" si="350"/>
        <v/>
      </c>
    </row>
    <row r="8489" spans="1:15" hidden="1">
      <c r="A8489" s="41" t="s">
        <v>99</v>
      </c>
      <c r="B8489" s="46">
        <v>45797</v>
      </c>
      <c r="C8489" s="8" t="s">
        <v>13</v>
      </c>
      <c r="D8489" s="8" t="s">
        <v>15</v>
      </c>
      <c r="E8489" s="8" t="s">
        <v>15</v>
      </c>
      <c r="F8489" s="9">
        <f t="shared" si="354"/>
        <v>4600000</v>
      </c>
      <c r="G8489" s="9">
        <v>46</v>
      </c>
      <c r="H8489" s="10">
        <v>4969334</v>
      </c>
      <c r="I8489" s="11">
        <f t="shared" si="351"/>
        <v>21741210207.739105</v>
      </c>
      <c r="J8489" s="11">
        <f t="shared" si="352"/>
        <v>201985</v>
      </c>
      <c r="K8489" s="11">
        <f t="shared" si="353"/>
        <v>107637.74640561975</v>
      </c>
      <c r="L8489" s="12">
        <f t="shared" si="355"/>
        <v>0</v>
      </c>
      <c r="M8489" s="11">
        <f>COUNTIF(E$2:$E8489,E8489)</f>
        <v>3148</v>
      </c>
      <c r="N8489" s="13"/>
      <c r="O8489" t="str">
        <f t="shared" si="350"/>
        <v/>
      </c>
    </row>
    <row r="8490" spans="1:15" hidden="1">
      <c r="A8490" s="41" t="s">
        <v>99</v>
      </c>
      <c r="B8490" s="46">
        <v>45797</v>
      </c>
      <c r="C8490" s="8" t="s">
        <v>13</v>
      </c>
      <c r="D8490" s="8" t="s">
        <v>90</v>
      </c>
      <c r="E8490" s="8" t="s">
        <v>90</v>
      </c>
      <c r="F8490" s="9">
        <f t="shared" si="354"/>
        <v>-1300000</v>
      </c>
      <c r="G8490" s="9">
        <v>-13</v>
      </c>
      <c r="H8490" s="10">
        <v>-1411241</v>
      </c>
      <c r="I8490" s="11">
        <f t="shared" si="351"/>
        <v>13943984274.862103</v>
      </c>
      <c r="J8490" s="11">
        <f t="shared" si="352"/>
        <v>137649</v>
      </c>
      <c r="K8490" s="11">
        <f t="shared" si="353"/>
        <v>101301.02125596337</v>
      </c>
      <c r="L8490" s="12">
        <f t="shared" si="355"/>
        <v>94327.723672476131</v>
      </c>
      <c r="M8490" s="11">
        <f>COUNTIF(E$2:$E8490,E8490)</f>
        <v>1326</v>
      </c>
      <c r="N8490" s="13"/>
      <c r="O8490" t="str">
        <f t="shared" si="350"/>
        <v/>
      </c>
    </row>
    <row r="8491" spans="1:15" hidden="1">
      <c r="A8491" s="41" t="s">
        <v>99</v>
      </c>
      <c r="B8491" s="46">
        <v>45797</v>
      </c>
      <c r="C8491" s="8" t="s">
        <v>13</v>
      </c>
      <c r="D8491" s="8" t="s">
        <v>90</v>
      </c>
      <c r="E8491" s="8" t="s">
        <v>90</v>
      </c>
      <c r="F8491" s="9">
        <f t="shared" si="354"/>
        <v>-73600000</v>
      </c>
      <c r="G8491" s="9">
        <v>-736</v>
      </c>
      <c r="H8491" s="10">
        <v>-79897952</v>
      </c>
      <c r="I8491" s="11">
        <f t="shared" si="351"/>
        <v>13869426723.217714</v>
      </c>
      <c r="J8491" s="11">
        <f t="shared" si="352"/>
        <v>136913</v>
      </c>
      <c r="K8491" s="11">
        <f t="shared" si="353"/>
        <v>101301.02125596337</v>
      </c>
      <c r="L8491" s="12">
        <f t="shared" si="355"/>
        <v>5340400.3556109667</v>
      </c>
      <c r="M8491" s="11">
        <f>COUNTIF(E$2:$E8491,E8491)</f>
        <v>1327</v>
      </c>
      <c r="N8491" s="13"/>
      <c r="O8491" t="str">
        <f t="shared" si="350"/>
        <v/>
      </c>
    </row>
    <row r="8492" spans="1:15" hidden="1">
      <c r="A8492" s="41" t="s">
        <v>99</v>
      </c>
      <c r="B8492" s="46">
        <v>45797</v>
      </c>
      <c r="C8492" s="8" t="s">
        <v>13</v>
      </c>
      <c r="D8492" s="8" t="s">
        <v>90</v>
      </c>
      <c r="E8492" s="8" t="s">
        <v>90</v>
      </c>
      <c r="F8492" s="9">
        <f t="shared" si="354"/>
        <v>-900000</v>
      </c>
      <c r="G8492" s="9">
        <v>-9</v>
      </c>
      <c r="H8492" s="10">
        <v>-977013</v>
      </c>
      <c r="I8492" s="11">
        <f t="shared" si="351"/>
        <v>13868515014.026411</v>
      </c>
      <c r="J8492" s="11">
        <f t="shared" si="352"/>
        <v>136904</v>
      </c>
      <c r="K8492" s="11">
        <f t="shared" si="353"/>
        <v>101301.02125596337</v>
      </c>
      <c r="L8492" s="12">
        <f t="shared" si="355"/>
        <v>65303.80869632971</v>
      </c>
      <c r="M8492" s="11">
        <f>COUNTIF(E$2:$E8492,E8492)</f>
        <v>1328</v>
      </c>
      <c r="N8492" s="13"/>
      <c r="O8492" t="str">
        <f t="shared" si="350"/>
        <v/>
      </c>
    </row>
    <row r="8493" spans="1:15" hidden="1">
      <c r="A8493" s="41" t="s">
        <v>99</v>
      </c>
      <c r="B8493" s="46">
        <v>45797</v>
      </c>
      <c r="C8493" s="8" t="s">
        <v>13</v>
      </c>
      <c r="D8493" s="8" t="s">
        <v>14</v>
      </c>
      <c r="E8493" s="8" t="s">
        <v>14</v>
      </c>
      <c r="F8493" s="9">
        <f t="shared" si="354"/>
        <v>-1000000</v>
      </c>
      <c r="G8493" s="9">
        <v>-10</v>
      </c>
      <c r="H8493" s="10">
        <v>-1071790</v>
      </c>
      <c r="I8493" s="11">
        <f t="shared" si="351"/>
        <v>20437596037.69231</v>
      </c>
      <c r="J8493" s="11">
        <f t="shared" si="352"/>
        <v>202401</v>
      </c>
      <c r="K8493" s="11">
        <f t="shared" si="353"/>
        <v>100975.76611623615</v>
      </c>
      <c r="L8493" s="12">
        <f t="shared" si="355"/>
        <v>62032.338837638497</v>
      </c>
      <c r="M8493" s="11">
        <f>COUNTIF(E$2:$E8493,E8493)</f>
        <v>1159</v>
      </c>
      <c r="N8493" s="13"/>
      <c r="O8493" t="str">
        <f t="shared" si="350"/>
        <v/>
      </c>
    </row>
    <row r="8494" spans="1:15" hidden="1">
      <c r="A8494" s="41" t="s">
        <v>99</v>
      </c>
      <c r="B8494" s="46">
        <v>45797</v>
      </c>
      <c r="C8494" s="8" t="s">
        <v>13</v>
      </c>
      <c r="D8494" s="8" t="s">
        <v>90</v>
      </c>
      <c r="E8494" s="8" t="s">
        <v>90</v>
      </c>
      <c r="F8494" s="9">
        <f t="shared" si="354"/>
        <v>-46000000</v>
      </c>
      <c r="G8494" s="9">
        <v>-460</v>
      </c>
      <c r="H8494" s="10">
        <v>-49936220</v>
      </c>
      <c r="I8494" s="11">
        <f t="shared" si="351"/>
        <v>13821916544.248669</v>
      </c>
      <c r="J8494" s="11">
        <f t="shared" si="352"/>
        <v>136444</v>
      </c>
      <c r="K8494" s="11">
        <f t="shared" si="353"/>
        <v>101301.02125596337</v>
      </c>
      <c r="L8494" s="12">
        <f t="shared" si="355"/>
        <v>3337750.2222568542</v>
      </c>
      <c r="M8494" s="11">
        <f>COUNTIF(E$2:$E8494,E8494)</f>
        <v>1329</v>
      </c>
      <c r="N8494" s="13"/>
      <c r="O8494" t="str">
        <f t="shared" si="350"/>
        <v/>
      </c>
    </row>
    <row r="8495" spans="1:15" hidden="1">
      <c r="A8495" s="41" t="s">
        <v>99</v>
      </c>
      <c r="B8495" s="46">
        <v>45797</v>
      </c>
      <c r="C8495" s="8" t="s">
        <v>13</v>
      </c>
      <c r="D8495" s="8" t="s">
        <v>90</v>
      </c>
      <c r="E8495" s="8" t="s">
        <v>90</v>
      </c>
      <c r="F8495" s="9">
        <f t="shared" si="354"/>
        <v>-25500000</v>
      </c>
      <c r="G8495" s="9">
        <v>-255</v>
      </c>
      <c r="H8495" s="10">
        <v>-27682035</v>
      </c>
      <c r="I8495" s="11">
        <f t="shared" si="351"/>
        <v>13796084783.828398</v>
      </c>
      <c r="J8495" s="11">
        <f t="shared" si="352"/>
        <v>136189</v>
      </c>
      <c r="K8495" s="11">
        <f t="shared" si="353"/>
        <v>101301.02125596337</v>
      </c>
      <c r="L8495" s="12">
        <f t="shared" si="355"/>
        <v>1850274.579729341</v>
      </c>
      <c r="M8495" s="11">
        <f>COUNTIF(E$2:$E8495,E8495)</f>
        <v>1330</v>
      </c>
      <c r="N8495" s="13"/>
      <c r="O8495" t="str">
        <f t="shared" si="350"/>
        <v/>
      </c>
    </row>
    <row r="8496" spans="1:15" hidden="1">
      <c r="A8496" s="41" t="s">
        <v>99</v>
      </c>
      <c r="B8496" s="46">
        <v>45797</v>
      </c>
      <c r="C8496" s="8" t="s">
        <v>13</v>
      </c>
      <c r="D8496" s="8" t="s">
        <v>90</v>
      </c>
      <c r="E8496" s="8" t="s">
        <v>90</v>
      </c>
      <c r="F8496" s="9">
        <f t="shared" si="354"/>
        <v>-36800000</v>
      </c>
      <c r="G8496" s="9">
        <v>-368</v>
      </c>
      <c r="H8496" s="10">
        <v>-39948976</v>
      </c>
      <c r="I8496" s="11">
        <f t="shared" si="351"/>
        <v>13758806008.006203</v>
      </c>
      <c r="J8496" s="11">
        <f t="shared" si="352"/>
        <v>135821</v>
      </c>
      <c r="K8496" s="11">
        <f t="shared" si="353"/>
        <v>101301.02125596337</v>
      </c>
      <c r="L8496" s="12">
        <f t="shared" si="355"/>
        <v>2670200.1778054833</v>
      </c>
      <c r="M8496" s="11">
        <f>COUNTIF(E$2:$E8496,E8496)</f>
        <v>1331</v>
      </c>
      <c r="N8496" s="13"/>
      <c r="O8496" t="str">
        <f t="shared" si="350"/>
        <v/>
      </c>
    </row>
    <row r="8497" spans="1:15" hidden="1">
      <c r="A8497" s="41" t="s">
        <v>99</v>
      </c>
      <c r="B8497" s="46">
        <v>45797</v>
      </c>
      <c r="C8497" s="8" t="s">
        <v>13</v>
      </c>
      <c r="D8497" s="8" t="s">
        <v>90</v>
      </c>
      <c r="E8497" s="8" t="s">
        <v>90</v>
      </c>
      <c r="F8497" s="9">
        <f t="shared" si="354"/>
        <v>-1800000</v>
      </c>
      <c r="G8497" s="9">
        <v>-18</v>
      </c>
      <c r="H8497" s="10">
        <v>-1954026</v>
      </c>
      <c r="I8497" s="11">
        <f t="shared" si="351"/>
        <v>13756982589.623596</v>
      </c>
      <c r="J8497" s="11">
        <f t="shared" si="352"/>
        <v>135803</v>
      </c>
      <c r="K8497" s="11">
        <f t="shared" si="353"/>
        <v>101301.02125596337</v>
      </c>
      <c r="L8497" s="12">
        <f t="shared" si="355"/>
        <v>130607.61739265942</v>
      </c>
      <c r="M8497" s="11">
        <f>COUNTIF(E$2:$E8497,E8497)</f>
        <v>1332</v>
      </c>
      <c r="N8497" s="13"/>
      <c r="O8497" t="str">
        <f t="shared" si="350"/>
        <v/>
      </c>
    </row>
    <row r="8498" spans="1:15" hidden="1">
      <c r="A8498" s="41" t="s">
        <v>99</v>
      </c>
      <c r="B8498" s="46">
        <v>45797</v>
      </c>
      <c r="C8498" s="8" t="s">
        <v>13</v>
      </c>
      <c r="D8498" s="8" t="s">
        <v>14</v>
      </c>
      <c r="E8498" s="8" t="s">
        <v>14</v>
      </c>
      <c r="F8498" s="9">
        <f t="shared" si="354"/>
        <v>6600000</v>
      </c>
      <c r="G8498" s="9">
        <v>66</v>
      </c>
      <c r="H8498" s="10">
        <v>7088994</v>
      </c>
      <c r="I8498" s="11">
        <f t="shared" si="351"/>
        <v>20444685031.69231</v>
      </c>
      <c r="J8498" s="11">
        <f t="shared" si="352"/>
        <v>202467</v>
      </c>
      <c r="K8498" s="11">
        <f t="shared" si="353"/>
        <v>100977.86321569594</v>
      </c>
      <c r="L8498" s="12">
        <f t="shared" si="355"/>
        <v>0</v>
      </c>
      <c r="M8498" s="11">
        <f>COUNTIF(E$2:$E8498,E8498)</f>
        <v>1160</v>
      </c>
      <c r="N8498" s="13"/>
      <c r="O8498" t="str">
        <f t="shared" si="350"/>
        <v/>
      </c>
    </row>
    <row r="8499" spans="1:15" hidden="1">
      <c r="A8499" s="41" t="s">
        <v>99</v>
      </c>
      <c r="B8499" s="46">
        <v>45797</v>
      </c>
      <c r="C8499" s="8" t="s">
        <v>13</v>
      </c>
      <c r="D8499" s="8" t="s">
        <v>14</v>
      </c>
      <c r="E8499" s="8" t="s">
        <v>14</v>
      </c>
      <c r="F8499" s="9">
        <f t="shared" si="354"/>
        <v>900000</v>
      </c>
      <c r="G8499" s="9">
        <v>9</v>
      </c>
      <c r="H8499" s="10">
        <v>966807</v>
      </c>
      <c r="I8499" s="11">
        <f t="shared" si="351"/>
        <v>20445651838.69231</v>
      </c>
      <c r="J8499" s="11">
        <f t="shared" si="352"/>
        <v>202476</v>
      </c>
      <c r="K8499" s="11">
        <f t="shared" si="353"/>
        <v>100978.14970017341</v>
      </c>
      <c r="L8499" s="12">
        <f t="shared" si="355"/>
        <v>0</v>
      </c>
      <c r="M8499" s="11">
        <f>COUNTIF(E$2:$E8499,E8499)</f>
        <v>1161</v>
      </c>
      <c r="N8499" s="13"/>
      <c r="O8499" t="str">
        <f t="shared" si="350"/>
        <v/>
      </c>
    </row>
    <row r="8500" spans="1:15" hidden="1">
      <c r="A8500" s="41" t="s">
        <v>99</v>
      </c>
      <c r="B8500" s="46">
        <v>45797</v>
      </c>
      <c r="C8500" s="8" t="s">
        <v>13</v>
      </c>
      <c r="D8500" s="8" t="s">
        <v>90</v>
      </c>
      <c r="E8500" s="8" t="s">
        <v>90</v>
      </c>
      <c r="F8500" s="9">
        <f t="shared" si="354"/>
        <v>-5200000</v>
      </c>
      <c r="G8500" s="9">
        <v>-52</v>
      </c>
      <c r="H8500" s="10">
        <v>-5644964</v>
      </c>
      <c r="I8500" s="11">
        <f t="shared" si="351"/>
        <v>13751714936.518286</v>
      </c>
      <c r="J8500" s="11">
        <f t="shared" si="352"/>
        <v>135751</v>
      </c>
      <c r="K8500" s="11">
        <f t="shared" si="353"/>
        <v>101301.02125596337</v>
      </c>
      <c r="L8500" s="12">
        <f t="shared" si="355"/>
        <v>377310.89468990453</v>
      </c>
      <c r="M8500" s="11">
        <f>COUNTIF(E$2:$E8500,E8500)</f>
        <v>1333</v>
      </c>
      <c r="N8500" s="13"/>
      <c r="O8500" t="str">
        <f t="shared" si="350"/>
        <v/>
      </c>
    </row>
    <row r="8501" spans="1:15" hidden="1">
      <c r="A8501" s="41" t="s">
        <v>99</v>
      </c>
      <c r="B8501" s="46">
        <v>45797</v>
      </c>
      <c r="C8501" s="8" t="s">
        <v>13</v>
      </c>
      <c r="D8501" s="8" t="s">
        <v>90</v>
      </c>
      <c r="E8501" s="8" t="s">
        <v>90</v>
      </c>
      <c r="F8501" s="9">
        <f t="shared" si="354"/>
        <v>-24900000</v>
      </c>
      <c r="G8501" s="9">
        <v>-249</v>
      </c>
      <c r="H8501" s="10">
        <v>-27030693</v>
      </c>
      <c r="I8501" s="11">
        <f t="shared" si="351"/>
        <v>13726490982.225552</v>
      </c>
      <c r="J8501" s="11">
        <f t="shared" si="352"/>
        <v>135502</v>
      </c>
      <c r="K8501" s="11">
        <f t="shared" si="353"/>
        <v>101301.02125596337</v>
      </c>
      <c r="L8501" s="12">
        <f t="shared" si="355"/>
        <v>1806738.7072651237</v>
      </c>
      <c r="M8501" s="11">
        <f>COUNTIF(E$2:$E8501,E8501)</f>
        <v>1334</v>
      </c>
      <c r="N8501" s="13"/>
      <c r="O8501" t="str">
        <f t="shared" si="350"/>
        <v/>
      </c>
    </row>
    <row r="8502" spans="1:15" hidden="1">
      <c r="A8502" s="41" t="s">
        <v>99</v>
      </c>
      <c r="B8502" s="46">
        <v>45797</v>
      </c>
      <c r="C8502" s="8" t="s">
        <v>13</v>
      </c>
      <c r="D8502" s="8" t="s">
        <v>90</v>
      </c>
      <c r="E8502" s="8" t="s">
        <v>90</v>
      </c>
      <c r="F8502" s="9">
        <f t="shared" si="354"/>
        <v>3700000</v>
      </c>
      <c r="G8502" s="9">
        <v>37</v>
      </c>
      <c r="H8502" s="10">
        <v>3999700</v>
      </c>
      <c r="I8502" s="11">
        <f t="shared" si="351"/>
        <v>13730490682.225552</v>
      </c>
      <c r="J8502" s="11">
        <f t="shared" si="352"/>
        <v>135539</v>
      </c>
      <c r="K8502" s="11">
        <f t="shared" si="353"/>
        <v>101302.87726946156</v>
      </c>
      <c r="L8502" s="12">
        <f t="shared" si="355"/>
        <v>0</v>
      </c>
      <c r="M8502" s="11">
        <f>COUNTIF(E$2:$E8502,E8502)</f>
        <v>1335</v>
      </c>
      <c r="N8502" s="13"/>
      <c r="O8502" t="str">
        <f t="shared" si="350"/>
        <v/>
      </c>
    </row>
    <row r="8503" spans="1:15" hidden="1">
      <c r="A8503" s="41" t="s">
        <v>99</v>
      </c>
      <c r="B8503" s="46">
        <v>45797</v>
      </c>
      <c r="C8503" s="8" t="s">
        <v>13</v>
      </c>
      <c r="D8503" s="8" t="s">
        <v>90</v>
      </c>
      <c r="E8503" s="8" t="s">
        <v>90</v>
      </c>
      <c r="F8503" s="9">
        <f t="shared" si="354"/>
        <v>-4600000</v>
      </c>
      <c r="G8503" s="9">
        <v>-46</v>
      </c>
      <c r="H8503" s="10">
        <v>-4993622</v>
      </c>
      <c r="I8503" s="11">
        <f t="shared" si="351"/>
        <v>13725830749.871157</v>
      </c>
      <c r="J8503" s="11">
        <f t="shared" si="352"/>
        <v>135493</v>
      </c>
      <c r="K8503" s="11">
        <f t="shared" si="353"/>
        <v>101302.87726946156</v>
      </c>
      <c r="L8503" s="12">
        <f t="shared" si="355"/>
        <v>333689.64560476784</v>
      </c>
      <c r="M8503" s="11">
        <f>COUNTIF(E$2:$E8503,E8503)</f>
        <v>1336</v>
      </c>
      <c r="N8503" s="13"/>
      <c r="O8503" t="str">
        <f t="shared" si="350"/>
        <v/>
      </c>
    </row>
    <row r="8504" spans="1:15" hidden="1">
      <c r="A8504" s="41" t="s">
        <v>99</v>
      </c>
      <c r="B8504" s="46">
        <v>45797</v>
      </c>
      <c r="C8504" s="8" t="s">
        <v>13</v>
      </c>
      <c r="D8504" s="8" t="s">
        <v>90</v>
      </c>
      <c r="E8504" s="8" t="s">
        <v>90</v>
      </c>
      <c r="F8504" s="9">
        <f t="shared" si="354"/>
        <v>-46100000</v>
      </c>
      <c r="G8504" s="9">
        <v>-461</v>
      </c>
      <c r="H8504" s="10">
        <v>-50044777</v>
      </c>
      <c r="I8504" s="11">
        <f t="shared" si="351"/>
        <v>13679130123.449934</v>
      </c>
      <c r="J8504" s="11">
        <f t="shared" si="352"/>
        <v>135032</v>
      </c>
      <c r="K8504" s="11">
        <f t="shared" si="353"/>
        <v>101302.87726946156</v>
      </c>
      <c r="L8504" s="12">
        <f t="shared" si="355"/>
        <v>3344150.5787782222</v>
      </c>
      <c r="M8504" s="11">
        <f>COUNTIF(E$2:$E8504,E8504)</f>
        <v>1337</v>
      </c>
      <c r="N8504" s="13"/>
      <c r="O8504" t="str">
        <f t="shared" si="350"/>
        <v/>
      </c>
    </row>
    <row r="8505" spans="1:15" hidden="1">
      <c r="A8505" s="41" t="s">
        <v>99</v>
      </c>
      <c r="B8505" s="46">
        <v>45797</v>
      </c>
      <c r="C8505" s="8" t="s">
        <v>13</v>
      </c>
      <c r="D8505" s="8" t="s">
        <v>90</v>
      </c>
      <c r="E8505" s="8" t="s">
        <v>90</v>
      </c>
      <c r="F8505" s="9">
        <f t="shared" si="354"/>
        <v>25300000</v>
      </c>
      <c r="G8505" s="9">
        <v>253</v>
      </c>
      <c r="H8505" s="10">
        <v>27369793</v>
      </c>
      <c r="I8505" s="11">
        <f t="shared" si="351"/>
        <v>13706499916.449934</v>
      </c>
      <c r="J8505" s="11">
        <f t="shared" si="352"/>
        <v>135285</v>
      </c>
      <c r="K8505" s="11">
        <f t="shared" si="353"/>
        <v>101315.74022581909</v>
      </c>
      <c r="L8505" s="12">
        <f t="shared" si="355"/>
        <v>0</v>
      </c>
      <c r="M8505" s="11">
        <f>COUNTIF(E$2:$E8505,E8505)</f>
        <v>1338</v>
      </c>
      <c r="N8505" s="13"/>
      <c r="O8505" t="str">
        <f t="shared" si="350"/>
        <v/>
      </c>
    </row>
    <row r="8506" spans="1:15" hidden="1">
      <c r="A8506" s="41" t="s">
        <v>99</v>
      </c>
      <c r="B8506" s="46">
        <v>45797</v>
      </c>
      <c r="C8506" s="8" t="s">
        <v>13</v>
      </c>
      <c r="D8506" s="8" t="s">
        <v>90</v>
      </c>
      <c r="E8506" s="8" t="s">
        <v>90</v>
      </c>
      <c r="F8506" s="9">
        <f t="shared" si="354"/>
        <v>-3700000</v>
      </c>
      <c r="G8506" s="9">
        <v>-37</v>
      </c>
      <c r="H8506" s="10">
        <v>-4016609</v>
      </c>
      <c r="I8506" s="11">
        <f t="shared" si="351"/>
        <v>13702751234.061579</v>
      </c>
      <c r="J8506" s="11">
        <f t="shared" si="352"/>
        <v>135248</v>
      </c>
      <c r="K8506" s="11">
        <f t="shared" si="353"/>
        <v>101315.74022581909</v>
      </c>
      <c r="L8506" s="12">
        <f t="shared" si="355"/>
        <v>267926.61164469365</v>
      </c>
      <c r="M8506" s="11">
        <f>COUNTIF(E$2:$E8506,E8506)</f>
        <v>1339</v>
      </c>
      <c r="N8506" s="13"/>
      <c r="O8506" t="str">
        <f t="shared" si="350"/>
        <v/>
      </c>
    </row>
    <row r="8507" spans="1:15" hidden="1">
      <c r="A8507" s="41" t="s">
        <v>99</v>
      </c>
      <c r="B8507" s="46">
        <v>45797</v>
      </c>
      <c r="C8507" s="8" t="s">
        <v>13</v>
      </c>
      <c r="D8507" s="8" t="s">
        <v>90</v>
      </c>
      <c r="E8507" s="8" t="s">
        <v>90</v>
      </c>
      <c r="F8507" s="9">
        <f t="shared" si="354"/>
        <v>-1800000</v>
      </c>
      <c r="G8507" s="9">
        <v>-18</v>
      </c>
      <c r="H8507" s="10">
        <v>-1954026</v>
      </c>
      <c r="I8507" s="11">
        <f t="shared" si="351"/>
        <v>13700927550.737514</v>
      </c>
      <c r="J8507" s="11">
        <f t="shared" si="352"/>
        <v>135230</v>
      </c>
      <c r="K8507" s="11">
        <f t="shared" si="353"/>
        <v>101315.74022581909</v>
      </c>
      <c r="L8507" s="12">
        <f t="shared" si="355"/>
        <v>130342.67593525653</v>
      </c>
      <c r="M8507" s="11">
        <f>COUNTIF(E$2:$E8507,E8507)</f>
        <v>1340</v>
      </c>
      <c r="N8507" s="13"/>
      <c r="O8507" t="str">
        <f t="shared" si="350"/>
        <v/>
      </c>
    </row>
    <row r="8508" spans="1:15" hidden="1">
      <c r="A8508" s="41" t="s">
        <v>99</v>
      </c>
      <c r="B8508" s="46">
        <v>45797</v>
      </c>
      <c r="C8508" s="8" t="s">
        <v>13</v>
      </c>
      <c r="D8508" s="8" t="s">
        <v>90</v>
      </c>
      <c r="E8508" s="8" t="s">
        <v>90</v>
      </c>
      <c r="F8508" s="9">
        <f t="shared" si="354"/>
        <v>-9200000</v>
      </c>
      <c r="G8508" s="9">
        <v>-92</v>
      </c>
      <c r="H8508" s="10">
        <v>-9987244</v>
      </c>
      <c r="I8508" s="11">
        <f t="shared" si="351"/>
        <v>13691606502.63674</v>
      </c>
      <c r="J8508" s="11">
        <f t="shared" si="352"/>
        <v>135138</v>
      </c>
      <c r="K8508" s="11">
        <f t="shared" si="353"/>
        <v>101315.74022581909</v>
      </c>
      <c r="L8508" s="12">
        <f t="shared" si="355"/>
        <v>666195.89922464453</v>
      </c>
      <c r="M8508" s="11">
        <f>COUNTIF(E$2:$E8508,E8508)</f>
        <v>1341</v>
      </c>
      <c r="N8508" s="13"/>
      <c r="O8508" t="str">
        <f t="shared" si="350"/>
        <v/>
      </c>
    </row>
    <row r="8509" spans="1:15" hidden="1">
      <c r="A8509" s="41" t="s">
        <v>99</v>
      </c>
      <c r="B8509" s="46">
        <v>45797</v>
      </c>
      <c r="C8509" s="8" t="s">
        <v>13</v>
      </c>
      <c r="D8509" s="8" t="s">
        <v>46</v>
      </c>
      <c r="E8509" s="8" t="s">
        <v>46</v>
      </c>
      <c r="F8509" s="9">
        <f t="shared" si="354"/>
        <v>90800000</v>
      </c>
      <c r="G8509" s="9">
        <v>908</v>
      </c>
      <c r="H8509" s="10">
        <v>100239568</v>
      </c>
      <c r="I8509" s="11">
        <f t="shared" si="351"/>
        <v>5065971082.515729</v>
      </c>
      <c r="J8509" s="11">
        <f t="shared" si="352"/>
        <v>46472</v>
      </c>
      <c r="K8509" s="11">
        <f t="shared" si="353"/>
        <v>109011.25586408438</v>
      </c>
      <c r="L8509" s="12">
        <f t="shared" si="355"/>
        <v>0</v>
      </c>
      <c r="M8509" s="11">
        <f>COUNTIF(E$2:$E8509,E8509)</f>
        <v>2839</v>
      </c>
      <c r="N8509" s="13"/>
      <c r="O8509" t="str">
        <f t="shared" si="350"/>
        <v/>
      </c>
    </row>
    <row r="8510" spans="1:15" hidden="1">
      <c r="A8510" s="41" t="s">
        <v>99</v>
      </c>
      <c r="B8510" s="46">
        <v>45797</v>
      </c>
      <c r="C8510" s="8" t="s">
        <v>13</v>
      </c>
      <c r="D8510" s="8" t="s">
        <v>90</v>
      </c>
      <c r="E8510" s="8" t="s">
        <v>90</v>
      </c>
      <c r="F8510" s="9">
        <f t="shared" si="354"/>
        <v>-6000000</v>
      </c>
      <c r="G8510" s="9">
        <v>-60</v>
      </c>
      <c r="H8510" s="10">
        <v>-6513420</v>
      </c>
      <c r="I8510" s="11">
        <f t="shared" si="351"/>
        <v>13685527558.22319</v>
      </c>
      <c r="J8510" s="11">
        <f t="shared" si="352"/>
        <v>135078</v>
      </c>
      <c r="K8510" s="11">
        <f t="shared" si="353"/>
        <v>101315.74022581909</v>
      </c>
      <c r="L8510" s="12">
        <f t="shared" si="355"/>
        <v>434475.58645085525</v>
      </c>
      <c r="M8510" s="11">
        <f>COUNTIF(E$2:$E8510,E8510)</f>
        <v>1342</v>
      </c>
      <c r="N8510" s="13"/>
      <c r="O8510" t="str">
        <f t="shared" si="350"/>
        <v/>
      </c>
    </row>
    <row r="8511" spans="1:15" hidden="1">
      <c r="A8511" s="41" t="s">
        <v>99</v>
      </c>
      <c r="B8511" s="46">
        <v>45797</v>
      </c>
      <c r="C8511" s="8" t="s">
        <v>13</v>
      </c>
      <c r="D8511" s="8" t="s">
        <v>90</v>
      </c>
      <c r="E8511" s="8" t="s">
        <v>90</v>
      </c>
      <c r="F8511" s="9">
        <f t="shared" si="354"/>
        <v>-2700000</v>
      </c>
      <c r="G8511" s="9">
        <v>-27</v>
      </c>
      <c r="H8511" s="10">
        <v>-2931039</v>
      </c>
      <c r="I8511" s="11">
        <f t="shared" si="351"/>
        <v>13682792033.237093</v>
      </c>
      <c r="J8511" s="11">
        <f t="shared" si="352"/>
        <v>135051</v>
      </c>
      <c r="K8511" s="11">
        <f t="shared" si="353"/>
        <v>101315.74022581909</v>
      </c>
      <c r="L8511" s="12">
        <f t="shared" si="355"/>
        <v>195514.01390288491</v>
      </c>
      <c r="M8511" s="11">
        <f>COUNTIF(E$2:$E8511,E8511)</f>
        <v>1343</v>
      </c>
      <c r="N8511" s="13"/>
      <c r="O8511" t="str">
        <f t="shared" si="350"/>
        <v/>
      </c>
    </row>
    <row r="8512" spans="1:15" hidden="1">
      <c r="A8512" s="41" t="s">
        <v>99</v>
      </c>
      <c r="B8512" s="46">
        <v>45797</v>
      </c>
      <c r="C8512" s="8" t="s">
        <v>13</v>
      </c>
      <c r="D8512" s="8" t="s">
        <v>90</v>
      </c>
      <c r="E8512" s="8" t="s">
        <v>90</v>
      </c>
      <c r="F8512" s="9">
        <f t="shared" si="354"/>
        <v>-7100000</v>
      </c>
      <c r="G8512" s="9">
        <v>-71</v>
      </c>
      <c r="H8512" s="10">
        <v>-7707547</v>
      </c>
      <c r="I8512" s="11">
        <f t="shared" si="351"/>
        <v>13675598615.681059</v>
      </c>
      <c r="J8512" s="11">
        <f t="shared" si="352"/>
        <v>134980</v>
      </c>
      <c r="K8512" s="11">
        <f t="shared" si="353"/>
        <v>101315.74022581909</v>
      </c>
      <c r="L8512" s="12">
        <f t="shared" si="355"/>
        <v>514129.44396684505</v>
      </c>
      <c r="M8512" s="11">
        <f>COUNTIF(E$2:$E8512,E8512)</f>
        <v>1344</v>
      </c>
      <c r="N8512" s="13"/>
      <c r="O8512" t="str">
        <f t="shared" si="350"/>
        <v/>
      </c>
    </row>
    <row r="8513" spans="1:15" hidden="1">
      <c r="A8513" s="41" t="s">
        <v>99</v>
      </c>
      <c r="B8513" s="46">
        <v>45797</v>
      </c>
      <c r="C8513" s="8" t="s">
        <v>13</v>
      </c>
      <c r="D8513" s="8" t="s">
        <v>90</v>
      </c>
      <c r="E8513" s="8" t="s">
        <v>90</v>
      </c>
      <c r="F8513" s="9">
        <f t="shared" si="354"/>
        <v>-8500000</v>
      </c>
      <c r="G8513" s="9">
        <v>-85</v>
      </c>
      <c r="H8513" s="10">
        <v>-9227345</v>
      </c>
      <c r="I8513" s="11">
        <f t="shared" si="351"/>
        <v>13666986777.761864</v>
      </c>
      <c r="J8513" s="11">
        <f t="shared" si="352"/>
        <v>134895</v>
      </c>
      <c r="K8513" s="11">
        <f t="shared" si="353"/>
        <v>101315.74022581909</v>
      </c>
      <c r="L8513" s="12">
        <f t="shared" si="355"/>
        <v>615507.08080537803</v>
      </c>
      <c r="M8513" s="11">
        <f>COUNTIF(E$2:$E8513,E8513)</f>
        <v>1345</v>
      </c>
      <c r="N8513" s="13"/>
      <c r="O8513" t="str">
        <f t="shared" si="350"/>
        <v/>
      </c>
    </row>
    <row r="8514" spans="1:15" hidden="1">
      <c r="A8514" s="41" t="s">
        <v>99</v>
      </c>
      <c r="B8514" s="46">
        <v>45797</v>
      </c>
      <c r="C8514" s="8" t="s">
        <v>13</v>
      </c>
      <c r="D8514" s="8" t="s">
        <v>90</v>
      </c>
      <c r="E8514" s="8" t="s">
        <v>90</v>
      </c>
      <c r="F8514" s="9">
        <f t="shared" si="354"/>
        <v>-115100000</v>
      </c>
      <c r="G8514" s="9">
        <v>-1151</v>
      </c>
      <c r="H8514" s="10">
        <v>-124949107</v>
      </c>
      <c r="I8514" s="11">
        <f t="shared" si="351"/>
        <v>13550372360.761946</v>
      </c>
      <c r="J8514" s="11">
        <f t="shared" si="352"/>
        <v>133744</v>
      </c>
      <c r="K8514" s="11">
        <f t="shared" si="353"/>
        <v>101315.74022581909</v>
      </c>
      <c r="L8514" s="12">
        <f t="shared" si="355"/>
        <v>8334690.0000822395</v>
      </c>
      <c r="M8514" s="11">
        <f>COUNTIF(E$2:$E8514,E8514)</f>
        <v>1346</v>
      </c>
      <c r="N8514" s="13"/>
      <c r="O8514" t="str">
        <f t="shared" si="350"/>
        <v/>
      </c>
    </row>
    <row r="8515" spans="1:15" hidden="1">
      <c r="A8515" s="41" t="s">
        <v>99</v>
      </c>
      <c r="B8515" s="46">
        <v>45797</v>
      </c>
      <c r="C8515" s="8" t="s">
        <v>13</v>
      </c>
      <c r="D8515" s="8" t="s">
        <v>90</v>
      </c>
      <c r="E8515" s="8" t="s">
        <v>90</v>
      </c>
      <c r="F8515" s="9">
        <f t="shared" si="354"/>
        <v>-9200000</v>
      </c>
      <c r="G8515" s="9">
        <v>-92</v>
      </c>
      <c r="H8515" s="10">
        <v>-9987244</v>
      </c>
      <c r="I8515" s="11">
        <f t="shared" si="351"/>
        <v>13541051312.661171</v>
      </c>
      <c r="J8515" s="11">
        <f t="shared" si="352"/>
        <v>133652</v>
      </c>
      <c r="K8515" s="11">
        <f t="shared" si="353"/>
        <v>101315.74022581909</v>
      </c>
      <c r="L8515" s="12">
        <f t="shared" si="355"/>
        <v>666195.89922464453</v>
      </c>
      <c r="M8515" s="11">
        <f>COUNTIF(E$2:$E8515,E8515)</f>
        <v>1347</v>
      </c>
      <c r="N8515" s="13"/>
      <c r="O8515" t="str">
        <f t="shared" si="350"/>
        <v/>
      </c>
    </row>
    <row r="8516" spans="1:15" hidden="1">
      <c r="A8516" s="41" t="s">
        <v>99</v>
      </c>
      <c r="B8516" s="46">
        <v>45797</v>
      </c>
      <c r="C8516" s="8" t="s">
        <v>13</v>
      </c>
      <c r="D8516" s="8" t="s">
        <v>90</v>
      </c>
      <c r="E8516" s="8" t="s">
        <v>90</v>
      </c>
      <c r="F8516" s="9">
        <f t="shared" si="354"/>
        <v>-20700000</v>
      </c>
      <c r="G8516" s="9">
        <v>-207</v>
      </c>
      <c r="H8516" s="10">
        <v>-22471299</v>
      </c>
      <c r="I8516" s="11">
        <f t="shared" si="351"/>
        <v>13520078954.434427</v>
      </c>
      <c r="J8516" s="11">
        <f t="shared" si="352"/>
        <v>133445</v>
      </c>
      <c r="K8516" s="11">
        <f t="shared" si="353"/>
        <v>101315.74022581909</v>
      </c>
      <c r="L8516" s="12">
        <f t="shared" si="355"/>
        <v>1498940.7732554488</v>
      </c>
      <c r="M8516" s="11">
        <f>COUNTIF(E$2:$E8516,E8516)</f>
        <v>1348</v>
      </c>
      <c r="N8516" s="13"/>
      <c r="O8516" t="str">
        <f t="shared" si="350"/>
        <v/>
      </c>
    </row>
    <row r="8517" spans="1:15" hidden="1">
      <c r="A8517" s="41" t="s">
        <v>99</v>
      </c>
      <c r="B8517" s="46">
        <v>45797</v>
      </c>
      <c r="C8517" s="8" t="s">
        <v>13</v>
      </c>
      <c r="D8517" s="8" t="s">
        <v>90</v>
      </c>
      <c r="E8517" s="8" t="s">
        <v>90</v>
      </c>
      <c r="F8517" s="9">
        <f t="shared" si="354"/>
        <v>-1200000</v>
      </c>
      <c r="G8517" s="9">
        <v>-12</v>
      </c>
      <c r="H8517" s="10">
        <v>-1302684</v>
      </c>
      <c r="I8517" s="11">
        <f t="shared" si="351"/>
        <v>13518863165.551718</v>
      </c>
      <c r="J8517" s="11">
        <f t="shared" si="352"/>
        <v>133433</v>
      </c>
      <c r="K8517" s="11">
        <f t="shared" si="353"/>
        <v>101315.74022581909</v>
      </c>
      <c r="L8517" s="12">
        <f t="shared" si="355"/>
        <v>86895.117290170863</v>
      </c>
      <c r="M8517" s="11">
        <f>COUNTIF(E$2:$E8517,E8517)</f>
        <v>1349</v>
      </c>
      <c r="N8517" s="13"/>
      <c r="O8517" t="str">
        <f t="shared" si="350"/>
        <v/>
      </c>
    </row>
    <row r="8518" spans="1:15" hidden="1">
      <c r="A8518" s="41" t="s">
        <v>99</v>
      </c>
      <c r="B8518" s="46">
        <v>45797</v>
      </c>
      <c r="C8518" s="8" t="s">
        <v>13</v>
      </c>
      <c r="D8518" s="8" t="s">
        <v>90</v>
      </c>
      <c r="E8518" s="8" t="s">
        <v>90</v>
      </c>
      <c r="F8518" s="9">
        <f t="shared" si="354"/>
        <v>-83800000</v>
      </c>
      <c r="G8518" s="9">
        <v>-838</v>
      </c>
      <c r="H8518" s="10">
        <v>-90970766</v>
      </c>
      <c r="I8518" s="11">
        <f t="shared" si="351"/>
        <v>13433960575.242481</v>
      </c>
      <c r="J8518" s="11">
        <f t="shared" si="352"/>
        <v>132595</v>
      </c>
      <c r="K8518" s="11">
        <f t="shared" si="353"/>
        <v>101315.74022581909</v>
      </c>
      <c r="L8518" s="12">
        <f t="shared" si="355"/>
        <v>6068175.6907636076</v>
      </c>
      <c r="M8518" s="11">
        <f>COUNTIF(E$2:$E8518,E8518)</f>
        <v>1350</v>
      </c>
      <c r="N8518" s="13"/>
      <c r="O8518" t="str">
        <f t="shared" si="350"/>
        <v/>
      </c>
    </row>
    <row r="8519" spans="1:15" hidden="1">
      <c r="A8519" s="41" t="s">
        <v>99</v>
      </c>
      <c r="B8519" s="46">
        <v>45797</v>
      </c>
      <c r="C8519" s="8" t="s">
        <v>13</v>
      </c>
      <c r="D8519" s="8" t="s">
        <v>90</v>
      </c>
      <c r="E8519" s="8" t="s">
        <v>90</v>
      </c>
      <c r="F8519" s="9">
        <f t="shared" si="354"/>
        <v>-8400000</v>
      </c>
      <c r="G8519" s="9">
        <v>-84</v>
      </c>
      <c r="H8519" s="10">
        <v>-9118788</v>
      </c>
      <c r="I8519" s="11">
        <f t="shared" si="351"/>
        <v>13425450053.063513</v>
      </c>
      <c r="J8519" s="11">
        <f t="shared" si="352"/>
        <v>132511</v>
      </c>
      <c r="K8519" s="11">
        <f t="shared" si="353"/>
        <v>101315.74022581909</v>
      </c>
      <c r="L8519" s="12">
        <f t="shared" si="355"/>
        <v>608265.82103119604</v>
      </c>
      <c r="M8519" s="11">
        <f>COUNTIF(E$2:$E8519,E8519)</f>
        <v>1351</v>
      </c>
      <c r="N8519" s="13"/>
      <c r="O8519" t="str">
        <f t="shared" si="350"/>
        <v/>
      </c>
    </row>
    <row r="8520" spans="1:15" hidden="1">
      <c r="A8520" s="41" t="s">
        <v>99</v>
      </c>
      <c r="B8520" s="46">
        <v>45797</v>
      </c>
      <c r="C8520" s="8" t="s">
        <v>13</v>
      </c>
      <c r="D8520" s="8" t="s">
        <v>90</v>
      </c>
      <c r="E8520" s="8" t="s">
        <v>90</v>
      </c>
      <c r="F8520" s="9">
        <f t="shared" si="354"/>
        <v>-5700000</v>
      </c>
      <c r="G8520" s="9">
        <v>-57</v>
      </c>
      <c r="H8520" s="10">
        <v>-6187749</v>
      </c>
      <c r="I8520" s="11">
        <f t="shared" si="351"/>
        <v>13419675055.870642</v>
      </c>
      <c r="J8520" s="11">
        <f t="shared" si="352"/>
        <v>132454</v>
      </c>
      <c r="K8520" s="11">
        <f t="shared" si="353"/>
        <v>101315.74022581909</v>
      </c>
      <c r="L8520" s="12">
        <f t="shared" si="355"/>
        <v>412751.80712831207</v>
      </c>
      <c r="M8520" s="11">
        <f>COUNTIF(E$2:$E8520,E8520)</f>
        <v>1352</v>
      </c>
      <c r="N8520" s="13"/>
      <c r="O8520" t="str">
        <f t="shared" si="350"/>
        <v/>
      </c>
    </row>
    <row r="8521" spans="1:15" hidden="1">
      <c r="A8521" s="41" t="s">
        <v>99</v>
      </c>
      <c r="B8521" s="46">
        <v>45797</v>
      </c>
      <c r="C8521" s="8" t="s">
        <v>13</v>
      </c>
      <c r="D8521" s="8" t="s">
        <v>90</v>
      </c>
      <c r="E8521" s="8" t="s">
        <v>90</v>
      </c>
      <c r="F8521" s="9">
        <f t="shared" si="354"/>
        <v>-27900000</v>
      </c>
      <c r="G8521" s="9">
        <v>-279</v>
      </c>
      <c r="H8521" s="10">
        <v>-30287403</v>
      </c>
      <c r="I8521" s="11">
        <f t="shared" si="351"/>
        <v>13391407964.347639</v>
      </c>
      <c r="J8521" s="11">
        <f t="shared" si="352"/>
        <v>132175</v>
      </c>
      <c r="K8521" s="11">
        <f t="shared" si="353"/>
        <v>101315.74022581909</v>
      </c>
      <c r="L8521" s="12">
        <f t="shared" si="355"/>
        <v>2020311.476996474</v>
      </c>
      <c r="M8521" s="11">
        <f>COUNTIF(E$2:$E8521,E8521)</f>
        <v>1353</v>
      </c>
      <c r="N8521" s="13"/>
      <c r="O8521" t="str">
        <f t="shared" si="350"/>
        <v/>
      </c>
    </row>
    <row r="8522" spans="1:15" hidden="1">
      <c r="A8522" s="41" t="s">
        <v>99</v>
      </c>
      <c r="B8522" s="46">
        <v>45797</v>
      </c>
      <c r="C8522" s="8" t="s">
        <v>13</v>
      </c>
      <c r="D8522" s="8" t="s">
        <v>90</v>
      </c>
      <c r="E8522" s="8" t="s">
        <v>90</v>
      </c>
      <c r="F8522" s="9">
        <f t="shared" si="354"/>
        <v>-99100000</v>
      </c>
      <c r="G8522" s="9">
        <v>-991</v>
      </c>
      <c r="H8522" s="10">
        <v>-107579987</v>
      </c>
      <c r="I8522" s="11">
        <f t="shared" si="351"/>
        <v>13291004065.783852</v>
      </c>
      <c r="J8522" s="11">
        <f t="shared" si="352"/>
        <v>131184</v>
      </c>
      <c r="K8522" s="11">
        <f t="shared" si="353"/>
        <v>101315.74022581909</v>
      </c>
      <c r="L8522" s="12">
        <f t="shared" si="355"/>
        <v>7176088.4362132847</v>
      </c>
      <c r="M8522" s="11">
        <f>COUNTIF(E$2:$E8522,E8522)</f>
        <v>1354</v>
      </c>
      <c r="N8522" s="13"/>
      <c r="O8522" t="str">
        <f t="shared" si="350"/>
        <v/>
      </c>
    </row>
    <row r="8523" spans="1:15" hidden="1">
      <c r="A8523" s="41" t="s">
        <v>99</v>
      </c>
      <c r="B8523" s="46">
        <v>45797</v>
      </c>
      <c r="C8523" s="8" t="s">
        <v>13</v>
      </c>
      <c r="D8523" s="8" t="s">
        <v>15</v>
      </c>
      <c r="E8523" s="8" t="s">
        <v>15</v>
      </c>
      <c r="F8523" s="9">
        <f t="shared" si="354"/>
        <v>5500000</v>
      </c>
      <c r="G8523" s="9">
        <v>55</v>
      </c>
      <c r="H8523" s="10">
        <v>5937195</v>
      </c>
      <c r="I8523" s="11">
        <f t="shared" si="351"/>
        <v>21747147402.739105</v>
      </c>
      <c r="J8523" s="11">
        <f t="shared" si="352"/>
        <v>202040</v>
      </c>
      <c r="K8523" s="11">
        <f t="shared" si="353"/>
        <v>107637.83113610723</v>
      </c>
      <c r="L8523" s="12">
        <f t="shared" si="355"/>
        <v>0</v>
      </c>
      <c r="M8523" s="11">
        <f>COUNTIF(E$2:$E8523,E8523)</f>
        <v>3149</v>
      </c>
      <c r="N8523" s="13"/>
      <c r="O8523" t="str">
        <f t="shared" si="350"/>
        <v/>
      </c>
    </row>
    <row r="8524" spans="1:15" hidden="1">
      <c r="A8524" s="41" t="s">
        <v>99</v>
      </c>
      <c r="B8524" s="46">
        <v>45797</v>
      </c>
      <c r="C8524" s="8" t="s">
        <v>13</v>
      </c>
      <c r="D8524" s="8" t="s">
        <v>15</v>
      </c>
      <c r="E8524" s="8" t="s">
        <v>15</v>
      </c>
      <c r="F8524" s="9">
        <f t="shared" si="354"/>
        <v>4700000</v>
      </c>
      <c r="G8524" s="9">
        <v>47</v>
      </c>
      <c r="H8524" s="10">
        <v>5073603</v>
      </c>
      <c r="I8524" s="11">
        <f t="shared" si="351"/>
        <v>21752221005.739105</v>
      </c>
      <c r="J8524" s="11">
        <f t="shared" si="352"/>
        <v>202087</v>
      </c>
      <c r="K8524" s="11">
        <f t="shared" si="353"/>
        <v>107637.90350561443</v>
      </c>
      <c r="L8524" s="12">
        <f t="shared" si="355"/>
        <v>0</v>
      </c>
      <c r="M8524" s="11">
        <f>COUNTIF(E$2:$E8524,E8524)</f>
        <v>3150</v>
      </c>
      <c r="N8524" s="13"/>
      <c r="O8524" t="str">
        <f t="shared" si="350"/>
        <v/>
      </c>
    </row>
    <row r="8525" spans="1:15" hidden="1">
      <c r="A8525" s="41" t="s">
        <v>99</v>
      </c>
      <c r="B8525" s="46">
        <v>45797</v>
      </c>
      <c r="C8525" s="8" t="s">
        <v>13</v>
      </c>
      <c r="D8525" s="8" t="s">
        <v>15</v>
      </c>
      <c r="E8525" s="8" t="s">
        <v>15</v>
      </c>
      <c r="F8525" s="9">
        <f t="shared" si="354"/>
        <v>8100000</v>
      </c>
      <c r="G8525" s="9">
        <v>81</v>
      </c>
      <c r="H8525" s="10">
        <v>8743869</v>
      </c>
      <c r="I8525" s="11">
        <f t="shared" si="351"/>
        <v>21760964874.739105</v>
      </c>
      <c r="J8525" s="11">
        <f t="shared" si="352"/>
        <v>202168</v>
      </c>
      <c r="K8525" s="11">
        <f t="shared" si="353"/>
        <v>107638.02814856508</v>
      </c>
      <c r="L8525" s="12">
        <f t="shared" si="355"/>
        <v>0</v>
      </c>
      <c r="M8525" s="11">
        <f>COUNTIF(E$2:$E8525,E8525)</f>
        <v>3151</v>
      </c>
      <c r="N8525" s="13"/>
      <c r="O8525" t="str">
        <f t="shared" si="350"/>
        <v/>
      </c>
    </row>
    <row r="8526" spans="1:15" hidden="1">
      <c r="A8526" s="41" t="s">
        <v>99</v>
      </c>
      <c r="B8526" s="46">
        <v>45797</v>
      </c>
      <c r="C8526" s="8" t="s">
        <v>13</v>
      </c>
      <c r="D8526" s="8" t="s">
        <v>15</v>
      </c>
      <c r="E8526" s="8" t="s">
        <v>15</v>
      </c>
      <c r="F8526" s="9">
        <f t="shared" si="354"/>
        <v>11100000</v>
      </c>
      <c r="G8526" s="9">
        <v>111</v>
      </c>
      <c r="H8526" s="10">
        <v>11982339</v>
      </c>
      <c r="I8526" s="11">
        <f t="shared" si="351"/>
        <v>21772947213.739105</v>
      </c>
      <c r="J8526" s="11">
        <f t="shared" si="352"/>
        <v>202279</v>
      </c>
      <c r="K8526" s="11">
        <f t="shared" si="353"/>
        <v>107638.19879344423</v>
      </c>
      <c r="L8526" s="12">
        <f t="shared" si="355"/>
        <v>0</v>
      </c>
      <c r="M8526" s="11">
        <f>COUNTIF(E$2:$E8526,E8526)</f>
        <v>3152</v>
      </c>
      <c r="N8526" s="13"/>
      <c r="O8526" t="str">
        <f t="shared" si="350"/>
        <v/>
      </c>
    </row>
    <row r="8527" spans="1:15" hidden="1">
      <c r="A8527" s="41" t="s">
        <v>99</v>
      </c>
      <c r="B8527" s="46">
        <v>45797</v>
      </c>
      <c r="C8527" s="8" t="s">
        <v>13</v>
      </c>
      <c r="D8527" s="8" t="s">
        <v>14</v>
      </c>
      <c r="E8527" s="8" t="s">
        <v>14</v>
      </c>
      <c r="F8527" s="9">
        <f t="shared" si="354"/>
        <v>-900000</v>
      </c>
      <c r="G8527" s="9">
        <v>-9</v>
      </c>
      <c r="H8527" s="10">
        <v>-964611</v>
      </c>
      <c r="I8527" s="11">
        <f t="shared" si="351"/>
        <v>20444743035.345009</v>
      </c>
      <c r="J8527" s="11">
        <f t="shared" si="352"/>
        <v>202467</v>
      </c>
      <c r="K8527" s="11">
        <f t="shared" si="353"/>
        <v>100978.14970017341</v>
      </c>
      <c r="L8527" s="12">
        <f t="shared" si="355"/>
        <v>55807.652698439313</v>
      </c>
      <c r="M8527" s="11">
        <f>COUNTIF(E$2:$E8527,E8527)</f>
        <v>1162</v>
      </c>
      <c r="N8527" s="13"/>
      <c r="O8527" t="str">
        <f t="shared" si="350"/>
        <v/>
      </c>
    </row>
    <row r="8528" spans="1:15" hidden="1">
      <c r="A8528" s="41" t="s">
        <v>99</v>
      </c>
      <c r="B8528" s="46">
        <v>45797</v>
      </c>
      <c r="C8528" s="8" t="s">
        <v>13</v>
      </c>
      <c r="D8528" s="8" t="s">
        <v>90</v>
      </c>
      <c r="E8528" s="8" t="s">
        <v>90</v>
      </c>
      <c r="F8528" s="9">
        <f t="shared" si="354"/>
        <v>-5500000</v>
      </c>
      <c r="G8528" s="9">
        <v>-55</v>
      </c>
      <c r="H8528" s="10">
        <v>-5970635</v>
      </c>
      <c r="I8528" s="11">
        <f t="shared" si="351"/>
        <v>13285431700.071432</v>
      </c>
      <c r="J8528" s="11">
        <f t="shared" si="352"/>
        <v>131129</v>
      </c>
      <c r="K8528" s="11">
        <f t="shared" si="353"/>
        <v>101315.74022581909</v>
      </c>
      <c r="L8528" s="12">
        <f t="shared" si="355"/>
        <v>398269.28757994995</v>
      </c>
      <c r="M8528" s="11">
        <f>COUNTIF(E$2:$E8528,E8528)</f>
        <v>1355</v>
      </c>
      <c r="N8528" s="13"/>
      <c r="O8528" t="str">
        <f t="shared" ref="O8528:O8591" si="356">IF(M8528=_xlfn.MAXIFS(M:M,D:D,D8528),"X","")</f>
        <v/>
      </c>
    </row>
    <row r="8529" spans="1:15" hidden="1">
      <c r="A8529" s="41" t="s">
        <v>99</v>
      </c>
      <c r="B8529" s="46">
        <v>45797</v>
      </c>
      <c r="C8529" s="8" t="s">
        <v>13</v>
      </c>
      <c r="D8529" s="8" t="s">
        <v>90</v>
      </c>
      <c r="E8529" s="8" t="s">
        <v>90</v>
      </c>
      <c r="F8529" s="9">
        <f t="shared" si="354"/>
        <v>-3500000</v>
      </c>
      <c r="G8529" s="9">
        <v>-35</v>
      </c>
      <c r="H8529" s="10">
        <v>-3799495</v>
      </c>
      <c r="I8529" s="11">
        <f t="shared" si="351"/>
        <v>13281885649.163528</v>
      </c>
      <c r="J8529" s="11">
        <f t="shared" si="352"/>
        <v>131094</v>
      </c>
      <c r="K8529" s="11">
        <f t="shared" si="353"/>
        <v>101315.74022581909</v>
      </c>
      <c r="L8529" s="12">
        <f t="shared" si="355"/>
        <v>253444.09209633199</v>
      </c>
      <c r="M8529" s="11">
        <f>COUNTIF(E$2:$E8529,E8529)</f>
        <v>1356</v>
      </c>
      <c r="N8529" s="13"/>
      <c r="O8529" t="str">
        <f t="shared" si="356"/>
        <v/>
      </c>
    </row>
    <row r="8530" spans="1:15" hidden="1">
      <c r="A8530" s="41" t="s">
        <v>99</v>
      </c>
      <c r="B8530" s="46">
        <v>45798</v>
      </c>
      <c r="C8530" s="8" t="s">
        <v>13</v>
      </c>
      <c r="D8530" s="8" t="s">
        <v>90</v>
      </c>
      <c r="E8530" s="8" t="s">
        <v>90</v>
      </c>
      <c r="F8530" s="9">
        <f t="shared" si="354"/>
        <v>-9300000</v>
      </c>
      <c r="G8530" s="9">
        <v>-93</v>
      </c>
      <c r="H8530" s="10">
        <v>-10097847</v>
      </c>
      <c r="I8530" s="11">
        <f t="shared" si="351"/>
        <v>13272463285.322527</v>
      </c>
      <c r="J8530" s="11">
        <f t="shared" si="352"/>
        <v>131001</v>
      </c>
      <c r="K8530" s="11">
        <f t="shared" si="353"/>
        <v>101315.74022581909</v>
      </c>
      <c r="L8530" s="12">
        <f t="shared" si="355"/>
        <v>675483.15899882466</v>
      </c>
      <c r="M8530" s="11">
        <f>COUNTIF(E$2:$E8530,E8530)</f>
        <v>1357</v>
      </c>
      <c r="O8530" t="str">
        <f t="shared" si="356"/>
        <v/>
      </c>
    </row>
    <row r="8531" spans="1:15" hidden="1">
      <c r="A8531" s="41" t="s">
        <v>99</v>
      </c>
      <c r="B8531" s="46">
        <v>45798</v>
      </c>
      <c r="C8531" s="8" t="s">
        <v>13</v>
      </c>
      <c r="D8531" s="8" t="s">
        <v>90</v>
      </c>
      <c r="E8531" s="8" t="s">
        <v>90</v>
      </c>
      <c r="F8531" s="9">
        <f t="shared" si="354"/>
        <v>-33200000</v>
      </c>
      <c r="G8531" s="9">
        <v>-332</v>
      </c>
      <c r="H8531" s="10">
        <v>-36048228</v>
      </c>
      <c r="I8531" s="11">
        <f t="shared" si="351"/>
        <v>13238826459.567554</v>
      </c>
      <c r="J8531" s="11">
        <f t="shared" si="352"/>
        <v>130669</v>
      </c>
      <c r="K8531" s="11">
        <f t="shared" si="353"/>
        <v>101315.74022581909</v>
      </c>
      <c r="L8531" s="12">
        <f t="shared" si="355"/>
        <v>2411402.2450280637</v>
      </c>
      <c r="M8531" s="11">
        <f>COUNTIF(E$2:$E8531,E8531)</f>
        <v>1358</v>
      </c>
      <c r="O8531" t="str">
        <f t="shared" si="356"/>
        <v/>
      </c>
    </row>
    <row r="8532" spans="1:15" hidden="1">
      <c r="A8532" s="41" t="s">
        <v>99</v>
      </c>
      <c r="B8532" s="46">
        <v>45798</v>
      </c>
      <c r="C8532" s="8" t="s">
        <v>13</v>
      </c>
      <c r="D8532" s="8" t="s">
        <v>90</v>
      </c>
      <c r="E8532" s="8" t="s">
        <v>90</v>
      </c>
      <c r="F8532" s="9">
        <f t="shared" si="354"/>
        <v>-900000</v>
      </c>
      <c r="G8532" s="9">
        <v>-9</v>
      </c>
      <c r="H8532" s="10">
        <v>-977211</v>
      </c>
      <c r="I8532" s="11">
        <f t="shared" si="351"/>
        <v>13237914617.905521</v>
      </c>
      <c r="J8532" s="11">
        <f t="shared" si="352"/>
        <v>130660</v>
      </c>
      <c r="K8532" s="11">
        <f t="shared" si="353"/>
        <v>101315.74022581909</v>
      </c>
      <c r="L8532" s="12">
        <f t="shared" si="355"/>
        <v>65369.337967628264</v>
      </c>
      <c r="M8532" s="11">
        <f>COUNTIF(E$2:$E8532,E8532)</f>
        <v>1359</v>
      </c>
      <c r="O8532" t="str">
        <f t="shared" si="356"/>
        <v/>
      </c>
    </row>
    <row r="8533" spans="1:15" hidden="1">
      <c r="A8533" s="41" t="s">
        <v>99</v>
      </c>
      <c r="B8533" s="46">
        <v>45798</v>
      </c>
      <c r="C8533" s="8" t="s">
        <v>13</v>
      </c>
      <c r="D8533" s="8" t="s">
        <v>14</v>
      </c>
      <c r="E8533" s="8" t="s">
        <v>14</v>
      </c>
      <c r="F8533" s="9">
        <f t="shared" si="354"/>
        <v>-9300000</v>
      </c>
      <c r="G8533" s="9">
        <v>-93</v>
      </c>
      <c r="H8533" s="10">
        <v>-9969414</v>
      </c>
      <c r="I8533" s="11">
        <f t="shared" si="351"/>
        <v>20435352067.422894</v>
      </c>
      <c r="J8533" s="11">
        <f t="shared" si="352"/>
        <v>202374</v>
      </c>
      <c r="K8533" s="11">
        <f t="shared" si="353"/>
        <v>100978.14970017341</v>
      </c>
      <c r="L8533" s="12">
        <f t="shared" si="355"/>
        <v>578446.07788387313</v>
      </c>
      <c r="M8533" s="11">
        <f>COUNTIF(E$2:$E8533,E8533)</f>
        <v>1163</v>
      </c>
      <c r="O8533" t="str">
        <f t="shared" si="356"/>
        <v/>
      </c>
    </row>
    <row r="8534" spans="1:15" hidden="1">
      <c r="A8534" s="41" t="s">
        <v>99</v>
      </c>
      <c r="B8534" s="46">
        <v>45798</v>
      </c>
      <c r="C8534" s="8" t="s">
        <v>13</v>
      </c>
      <c r="D8534" s="8" t="s">
        <v>90</v>
      </c>
      <c r="E8534" s="8" t="s">
        <v>90</v>
      </c>
      <c r="F8534" s="9">
        <f t="shared" si="354"/>
        <v>-4600000</v>
      </c>
      <c r="G8534" s="9">
        <v>-46</v>
      </c>
      <c r="H8534" s="10">
        <v>-4994634</v>
      </c>
      <c r="I8534" s="11">
        <f t="shared" si="351"/>
        <v>13233254093.855133</v>
      </c>
      <c r="J8534" s="11">
        <f t="shared" si="352"/>
        <v>130614</v>
      </c>
      <c r="K8534" s="11">
        <f t="shared" si="353"/>
        <v>101315.74022581909</v>
      </c>
      <c r="L8534" s="12">
        <f t="shared" si="355"/>
        <v>334109.94961232226</v>
      </c>
      <c r="M8534" s="11">
        <f>COUNTIF(E$2:$E8534,E8534)</f>
        <v>1360</v>
      </c>
      <c r="O8534" t="str">
        <f t="shared" si="356"/>
        <v/>
      </c>
    </row>
    <row r="8535" spans="1:15" hidden="1">
      <c r="A8535" s="41" t="s">
        <v>99</v>
      </c>
      <c r="B8535" s="46">
        <v>45798</v>
      </c>
      <c r="C8535" s="8" t="s">
        <v>13</v>
      </c>
      <c r="D8535" s="8" t="s">
        <v>90</v>
      </c>
      <c r="E8535" s="8" t="s">
        <v>90</v>
      </c>
      <c r="F8535" s="9">
        <f t="shared" si="354"/>
        <v>-900000</v>
      </c>
      <c r="G8535" s="9">
        <v>-9</v>
      </c>
      <c r="H8535" s="10">
        <v>-977211</v>
      </c>
      <c r="I8535" s="11">
        <f t="shared" si="351"/>
        <v>13232342252.1931</v>
      </c>
      <c r="J8535" s="11">
        <f t="shared" si="352"/>
        <v>130605</v>
      </c>
      <c r="K8535" s="11">
        <f t="shared" si="353"/>
        <v>101315.74022581909</v>
      </c>
      <c r="L8535" s="12">
        <f t="shared" si="355"/>
        <v>65369.337967628264</v>
      </c>
      <c r="M8535" s="11">
        <f>COUNTIF(E$2:$E8535,E8535)</f>
        <v>1361</v>
      </c>
      <c r="O8535" t="str">
        <f t="shared" si="356"/>
        <v/>
      </c>
    </row>
    <row r="8536" spans="1:15" hidden="1">
      <c r="A8536" s="41" t="s">
        <v>99</v>
      </c>
      <c r="B8536" s="46">
        <v>45798</v>
      </c>
      <c r="C8536" s="8" t="s">
        <v>13</v>
      </c>
      <c r="D8536" s="8" t="s">
        <v>90</v>
      </c>
      <c r="E8536" s="8" t="s">
        <v>90</v>
      </c>
      <c r="F8536" s="9">
        <f t="shared" si="354"/>
        <v>-9200000</v>
      </c>
      <c r="G8536" s="9">
        <v>-92</v>
      </c>
      <c r="H8536" s="10">
        <v>-9989268</v>
      </c>
      <c r="I8536" s="11">
        <f t="shared" si="351"/>
        <v>13223021204.092325</v>
      </c>
      <c r="J8536" s="11">
        <f t="shared" si="352"/>
        <v>130513</v>
      </c>
      <c r="K8536" s="11">
        <f t="shared" si="353"/>
        <v>101315.74022581909</v>
      </c>
      <c r="L8536" s="12">
        <f t="shared" si="355"/>
        <v>668219.89922464453</v>
      </c>
      <c r="M8536" s="11">
        <f>COUNTIF(E$2:$E8536,E8536)</f>
        <v>1362</v>
      </c>
      <c r="O8536" t="str">
        <f t="shared" si="356"/>
        <v/>
      </c>
    </row>
    <row r="8537" spans="1:15" hidden="1">
      <c r="A8537" s="41" t="s">
        <v>99</v>
      </c>
      <c r="B8537" s="46">
        <v>45798</v>
      </c>
      <c r="C8537" s="8" t="s">
        <v>13</v>
      </c>
      <c r="D8537" s="8" t="s">
        <v>14</v>
      </c>
      <c r="E8537" s="8" t="s">
        <v>14</v>
      </c>
      <c r="F8537" s="9">
        <f t="shared" si="354"/>
        <v>-900000</v>
      </c>
      <c r="G8537" s="9">
        <v>-9</v>
      </c>
      <c r="H8537" s="10">
        <v>-964782</v>
      </c>
      <c r="I8537" s="11">
        <f t="shared" si="351"/>
        <v>20434443264.075592</v>
      </c>
      <c r="J8537" s="11">
        <f t="shared" si="352"/>
        <v>202365</v>
      </c>
      <c r="K8537" s="11">
        <f t="shared" si="353"/>
        <v>100978.14970017341</v>
      </c>
      <c r="L8537" s="12">
        <f t="shared" si="355"/>
        <v>55978.652698439313</v>
      </c>
      <c r="M8537" s="11">
        <f>COUNTIF(E$2:$E8537,E8537)</f>
        <v>1164</v>
      </c>
      <c r="O8537" t="str">
        <f t="shared" si="356"/>
        <v/>
      </c>
    </row>
    <row r="8538" spans="1:15" hidden="1">
      <c r="A8538" s="41" t="s">
        <v>99</v>
      </c>
      <c r="B8538" s="46">
        <v>45798</v>
      </c>
      <c r="C8538" s="8" t="s">
        <v>13</v>
      </c>
      <c r="D8538" s="8" t="s">
        <v>90</v>
      </c>
      <c r="E8538" s="8" t="s">
        <v>90</v>
      </c>
      <c r="F8538" s="9">
        <f t="shared" si="354"/>
        <v>46100000</v>
      </c>
      <c r="G8538" s="9">
        <v>461</v>
      </c>
      <c r="H8538" s="10">
        <v>49949811</v>
      </c>
      <c r="I8538" s="11">
        <f t="shared" si="351"/>
        <v>13272971015.092325</v>
      </c>
      <c r="J8538" s="11">
        <f t="shared" si="352"/>
        <v>130974</v>
      </c>
      <c r="K8538" s="11">
        <f t="shared" si="353"/>
        <v>101340.50281042287</v>
      </c>
      <c r="L8538" s="12">
        <f t="shared" si="355"/>
        <v>0</v>
      </c>
      <c r="M8538" s="11">
        <f>COUNTIF(E$2:$E8538,E8538)</f>
        <v>1363</v>
      </c>
      <c r="O8538" t="str">
        <f t="shared" si="356"/>
        <v/>
      </c>
    </row>
    <row r="8539" spans="1:15" hidden="1">
      <c r="A8539" s="41" t="s">
        <v>99</v>
      </c>
      <c r="B8539" s="46">
        <v>45798</v>
      </c>
      <c r="C8539" s="8" t="s">
        <v>13</v>
      </c>
      <c r="D8539" s="8" t="s">
        <v>90</v>
      </c>
      <c r="E8539" s="8" t="s">
        <v>90</v>
      </c>
      <c r="F8539" s="9">
        <f t="shared" si="354"/>
        <v>-27600000</v>
      </c>
      <c r="G8539" s="9">
        <v>-276</v>
      </c>
      <c r="H8539" s="10">
        <v>-29967804</v>
      </c>
      <c r="I8539" s="11">
        <f t="shared" si="351"/>
        <v>13245001036.316648</v>
      </c>
      <c r="J8539" s="11">
        <f t="shared" si="352"/>
        <v>130698</v>
      </c>
      <c r="K8539" s="11">
        <f t="shared" si="353"/>
        <v>101340.50281042287</v>
      </c>
      <c r="L8539" s="12">
        <f t="shared" si="355"/>
        <v>1997825.2243232876</v>
      </c>
      <c r="M8539" s="11">
        <f>COUNTIF(E$2:$E8539,E8539)</f>
        <v>1364</v>
      </c>
      <c r="O8539" t="str">
        <f t="shared" si="356"/>
        <v/>
      </c>
    </row>
    <row r="8540" spans="1:15" hidden="1">
      <c r="A8540" s="41" t="s">
        <v>99</v>
      </c>
      <c r="B8540" s="46">
        <v>45798</v>
      </c>
      <c r="C8540" s="8" t="s">
        <v>13</v>
      </c>
      <c r="D8540" s="8" t="s">
        <v>15</v>
      </c>
      <c r="E8540" s="8" t="s">
        <v>15</v>
      </c>
      <c r="F8540" s="9">
        <f t="shared" si="354"/>
        <v>6700000</v>
      </c>
      <c r="G8540" s="9">
        <v>67</v>
      </c>
      <c r="H8540" s="10">
        <v>7309633</v>
      </c>
      <c r="I8540" s="11">
        <f t="shared" si="351"/>
        <v>21780256846.739105</v>
      </c>
      <c r="J8540" s="11">
        <f t="shared" si="352"/>
        <v>202346</v>
      </c>
      <c r="K8540" s="11">
        <f t="shared" si="353"/>
        <v>107638.68248810999</v>
      </c>
      <c r="L8540" s="12">
        <f t="shared" si="355"/>
        <v>0</v>
      </c>
      <c r="M8540" s="11">
        <f>COUNTIF(E$2:$E8540,E8540)</f>
        <v>3153</v>
      </c>
      <c r="O8540" t="str">
        <f t="shared" si="356"/>
        <v/>
      </c>
    </row>
    <row r="8541" spans="1:15" hidden="1">
      <c r="A8541" s="41" t="s">
        <v>99</v>
      </c>
      <c r="B8541" s="46">
        <v>45798</v>
      </c>
      <c r="C8541" s="8" t="s">
        <v>13</v>
      </c>
      <c r="D8541" s="8" t="s">
        <v>46</v>
      </c>
      <c r="E8541" s="8" t="s">
        <v>46</v>
      </c>
      <c r="F8541" s="9">
        <f t="shared" si="354"/>
        <v>1300000</v>
      </c>
      <c r="G8541" s="9">
        <v>13</v>
      </c>
      <c r="H8541" s="10">
        <v>1436422</v>
      </c>
      <c r="I8541" s="11">
        <f t="shared" si="351"/>
        <v>5067407504.515729</v>
      </c>
      <c r="J8541" s="11">
        <f t="shared" si="352"/>
        <v>46485</v>
      </c>
      <c r="K8541" s="11">
        <f t="shared" si="353"/>
        <v>109011.67052846572</v>
      </c>
      <c r="L8541" s="12">
        <f t="shared" si="355"/>
        <v>0</v>
      </c>
      <c r="M8541" s="11">
        <f>COUNTIF(E$2:$E8541,E8541)</f>
        <v>2840</v>
      </c>
      <c r="O8541" t="str">
        <f t="shared" si="356"/>
        <v/>
      </c>
    </row>
    <row r="8542" spans="1:15" hidden="1">
      <c r="A8542" s="41" t="s">
        <v>99</v>
      </c>
      <c r="B8542" s="46">
        <v>45798</v>
      </c>
      <c r="C8542" s="8" t="s">
        <v>13</v>
      </c>
      <c r="D8542" s="8" t="s">
        <v>90</v>
      </c>
      <c r="E8542" s="8" t="s">
        <v>90</v>
      </c>
      <c r="F8542" s="9">
        <f t="shared" si="354"/>
        <v>-5500000</v>
      </c>
      <c r="G8542" s="9">
        <v>-55</v>
      </c>
      <c r="H8542" s="10">
        <v>-5971845</v>
      </c>
      <c r="I8542" s="11">
        <f t="shared" si="351"/>
        <v>13239427308.662075</v>
      </c>
      <c r="J8542" s="11">
        <f t="shared" si="352"/>
        <v>130643</v>
      </c>
      <c r="K8542" s="11">
        <f t="shared" si="353"/>
        <v>101340.50281042287</v>
      </c>
      <c r="L8542" s="12">
        <f t="shared" si="355"/>
        <v>398117.34542674199</v>
      </c>
      <c r="M8542" s="11">
        <f>COUNTIF(E$2:$E8542,E8542)</f>
        <v>1365</v>
      </c>
      <c r="O8542" t="str">
        <f t="shared" si="356"/>
        <v/>
      </c>
    </row>
    <row r="8543" spans="1:15" hidden="1">
      <c r="A8543" s="41" t="s">
        <v>99</v>
      </c>
      <c r="B8543" s="46">
        <v>45798</v>
      </c>
      <c r="C8543" s="8" t="s">
        <v>13</v>
      </c>
      <c r="D8543" s="8" t="s">
        <v>90</v>
      </c>
      <c r="E8543" s="8" t="s">
        <v>90</v>
      </c>
      <c r="F8543" s="9">
        <f t="shared" si="354"/>
        <v>-6700000</v>
      </c>
      <c r="G8543" s="9">
        <v>-67</v>
      </c>
      <c r="H8543" s="10">
        <v>-7274793</v>
      </c>
      <c r="I8543" s="11">
        <f t="shared" si="351"/>
        <v>13232637494.973776</v>
      </c>
      <c r="J8543" s="11">
        <f t="shared" si="352"/>
        <v>130576</v>
      </c>
      <c r="K8543" s="11">
        <f t="shared" si="353"/>
        <v>101340.50281042287</v>
      </c>
      <c r="L8543" s="12">
        <f t="shared" si="355"/>
        <v>484979.3117016675</v>
      </c>
      <c r="M8543" s="11">
        <f>COUNTIF(E$2:$E8543,E8543)</f>
        <v>1366</v>
      </c>
      <c r="O8543" t="str">
        <f t="shared" si="356"/>
        <v/>
      </c>
    </row>
    <row r="8544" spans="1:15" hidden="1">
      <c r="A8544" s="41" t="s">
        <v>99</v>
      </c>
      <c r="B8544" s="46">
        <v>45798</v>
      </c>
      <c r="C8544" s="8" t="s">
        <v>13</v>
      </c>
      <c r="D8544" s="8" t="s">
        <v>90</v>
      </c>
      <c r="E8544" s="8" t="s">
        <v>90</v>
      </c>
      <c r="F8544" s="9">
        <f t="shared" si="354"/>
        <v>-900000</v>
      </c>
      <c r="G8544" s="9">
        <v>-9</v>
      </c>
      <c r="H8544" s="10">
        <v>-977211</v>
      </c>
      <c r="I8544" s="11">
        <f t="shared" si="351"/>
        <v>13231725430.448483</v>
      </c>
      <c r="J8544" s="11">
        <f t="shared" si="352"/>
        <v>130567</v>
      </c>
      <c r="K8544" s="11">
        <f t="shared" si="353"/>
        <v>101340.50281042287</v>
      </c>
      <c r="L8544" s="12">
        <f t="shared" si="355"/>
        <v>65146.474706194131</v>
      </c>
      <c r="M8544" s="11">
        <f>COUNTIF(E$2:$E8544,E8544)</f>
        <v>1367</v>
      </c>
      <c r="O8544" t="str">
        <f t="shared" si="356"/>
        <v/>
      </c>
    </row>
    <row r="8545" spans="1:15" hidden="1">
      <c r="A8545" s="41" t="s">
        <v>99</v>
      </c>
      <c r="B8545" s="46">
        <v>45798</v>
      </c>
      <c r="C8545" s="8" t="s">
        <v>13</v>
      </c>
      <c r="D8545" s="8" t="s">
        <v>90</v>
      </c>
      <c r="E8545" s="8" t="s">
        <v>90</v>
      </c>
      <c r="F8545" s="9">
        <f t="shared" si="354"/>
        <v>-900000</v>
      </c>
      <c r="G8545" s="9">
        <v>-9</v>
      </c>
      <c r="H8545" s="10">
        <v>-977211</v>
      </c>
      <c r="I8545" s="11">
        <f t="shared" si="351"/>
        <v>13230813365.923189</v>
      </c>
      <c r="J8545" s="11">
        <f t="shared" si="352"/>
        <v>130558</v>
      </c>
      <c r="K8545" s="11">
        <f t="shared" si="353"/>
        <v>101340.50281042287</v>
      </c>
      <c r="L8545" s="12">
        <f t="shared" si="355"/>
        <v>65146.474706194131</v>
      </c>
      <c r="M8545" s="11">
        <f>COUNTIF(E$2:$E8545,E8545)</f>
        <v>1368</v>
      </c>
      <c r="O8545" t="str">
        <f t="shared" si="356"/>
        <v/>
      </c>
    </row>
    <row r="8546" spans="1:15" hidden="1">
      <c r="A8546" s="41" t="s">
        <v>99</v>
      </c>
      <c r="B8546" s="46">
        <v>45798</v>
      </c>
      <c r="C8546" s="8" t="s">
        <v>13</v>
      </c>
      <c r="D8546" s="8" t="s">
        <v>15</v>
      </c>
      <c r="E8546" s="8" t="s">
        <v>15</v>
      </c>
      <c r="F8546" s="9">
        <f t="shared" si="354"/>
        <v>900000</v>
      </c>
      <c r="G8546" s="9">
        <v>9</v>
      </c>
      <c r="H8546" s="10">
        <v>981891</v>
      </c>
      <c r="I8546" s="11">
        <f t="shared" si="351"/>
        <v>21781238737.739105</v>
      </c>
      <c r="J8546" s="11">
        <f t="shared" si="352"/>
        <v>202355</v>
      </c>
      <c r="K8546" s="11">
        <f t="shared" si="353"/>
        <v>107638.74743761758</v>
      </c>
      <c r="L8546" s="12">
        <f t="shared" si="355"/>
        <v>0</v>
      </c>
      <c r="M8546" s="11">
        <f>COUNTIF(E$2:$E8546,E8546)</f>
        <v>3154</v>
      </c>
      <c r="O8546" t="str">
        <f t="shared" si="356"/>
        <v/>
      </c>
    </row>
    <row r="8547" spans="1:15" hidden="1">
      <c r="A8547" s="41" t="s">
        <v>99</v>
      </c>
      <c r="B8547" s="46">
        <v>45798</v>
      </c>
      <c r="C8547" s="8" t="s">
        <v>13</v>
      </c>
      <c r="D8547" s="8" t="s">
        <v>46</v>
      </c>
      <c r="E8547" s="8" t="s">
        <v>46</v>
      </c>
      <c r="F8547" s="9">
        <f t="shared" si="354"/>
        <v>3600000</v>
      </c>
      <c r="G8547" s="9">
        <v>36</v>
      </c>
      <c r="H8547" s="10">
        <v>3981096</v>
      </c>
      <c r="I8547" s="11">
        <f t="shared" si="351"/>
        <v>5071388600.515729</v>
      </c>
      <c r="J8547" s="11">
        <f t="shared" si="352"/>
        <v>46521</v>
      </c>
      <c r="K8547" s="11">
        <f t="shared" si="353"/>
        <v>109012.88881399215</v>
      </c>
      <c r="L8547" s="12">
        <f t="shared" si="355"/>
        <v>0</v>
      </c>
      <c r="M8547" s="11">
        <f>COUNTIF(E$2:$E8547,E8547)</f>
        <v>2841</v>
      </c>
      <c r="O8547" t="str">
        <f t="shared" si="356"/>
        <v/>
      </c>
    </row>
    <row r="8548" spans="1:15" hidden="1">
      <c r="A8548" s="41" t="s">
        <v>99</v>
      </c>
      <c r="B8548" s="46">
        <v>45798</v>
      </c>
      <c r="C8548" s="8" t="s">
        <v>13</v>
      </c>
      <c r="D8548" s="8" t="s">
        <v>14</v>
      </c>
      <c r="E8548" s="8" t="s">
        <v>14</v>
      </c>
      <c r="F8548" s="9">
        <f t="shared" si="354"/>
        <v>-900000</v>
      </c>
      <c r="G8548" s="9">
        <v>-9</v>
      </c>
      <c r="H8548" s="10">
        <v>-964782</v>
      </c>
      <c r="I8548" s="11">
        <f t="shared" si="351"/>
        <v>20433534460.728291</v>
      </c>
      <c r="J8548" s="11">
        <f t="shared" si="352"/>
        <v>202356</v>
      </c>
      <c r="K8548" s="11">
        <f t="shared" si="353"/>
        <v>100978.14970017341</v>
      </c>
      <c r="L8548" s="12">
        <f t="shared" si="355"/>
        <v>55978.652698439313</v>
      </c>
      <c r="M8548" s="11">
        <f>COUNTIF(E$2:$E8548,E8548)</f>
        <v>1165</v>
      </c>
      <c r="O8548" t="str">
        <f t="shared" si="356"/>
        <v/>
      </c>
    </row>
    <row r="8549" spans="1:15" hidden="1">
      <c r="A8549" s="41" t="s">
        <v>99</v>
      </c>
      <c r="B8549" s="46">
        <v>45798</v>
      </c>
      <c r="C8549" s="8" t="s">
        <v>13</v>
      </c>
      <c r="D8549" s="8" t="s">
        <v>46</v>
      </c>
      <c r="E8549" s="8" t="s">
        <v>46</v>
      </c>
      <c r="F8549" s="9">
        <f t="shared" si="354"/>
        <v>900000</v>
      </c>
      <c r="G8549" s="9">
        <v>9</v>
      </c>
      <c r="H8549" s="10">
        <v>995274</v>
      </c>
      <c r="I8549" s="11">
        <f t="shared" si="351"/>
        <v>5072383874.515729</v>
      </c>
      <c r="J8549" s="11">
        <f t="shared" si="352"/>
        <v>46530</v>
      </c>
      <c r="K8549" s="11">
        <f t="shared" si="353"/>
        <v>109013.19309081729</v>
      </c>
      <c r="L8549" s="12">
        <f t="shared" si="355"/>
        <v>0</v>
      </c>
      <c r="M8549" s="11">
        <f>COUNTIF(E$2:$E8549,E8549)</f>
        <v>2842</v>
      </c>
      <c r="O8549" t="str">
        <f t="shared" si="356"/>
        <v/>
      </c>
    </row>
    <row r="8550" spans="1:15" hidden="1">
      <c r="A8550" s="41" t="s">
        <v>99</v>
      </c>
      <c r="B8550" s="46">
        <v>45798</v>
      </c>
      <c r="C8550" s="8" t="s">
        <v>13</v>
      </c>
      <c r="D8550" s="8" t="s">
        <v>90</v>
      </c>
      <c r="E8550" s="8" t="s">
        <v>90</v>
      </c>
      <c r="F8550" s="9">
        <f t="shared" si="354"/>
        <v>-4600000</v>
      </c>
      <c r="G8550" s="9">
        <v>-46</v>
      </c>
      <c r="H8550" s="10">
        <v>-4994634</v>
      </c>
      <c r="I8550" s="11">
        <f t="shared" si="351"/>
        <v>13226151702.793909</v>
      </c>
      <c r="J8550" s="11">
        <f t="shared" si="352"/>
        <v>130512</v>
      </c>
      <c r="K8550" s="11">
        <f t="shared" si="353"/>
        <v>101340.50281042287</v>
      </c>
      <c r="L8550" s="12">
        <f t="shared" si="355"/>
        <v>332970.87072054762</v>
      </c>
      <c r="M8550" s="11">
        <f>COUNTIF(E$2:$E8550,E8550)</f>
        <v>1369</v>
      </c>
      <c r="O8550" t="str">
        <f t="shared" si="356"/>
        <v/>
      </c>
    </row>
    <row r="8551" spans="1:15" hidden="1">
      <c r="A8551" s="41" t="s">
        <v>99</v>
      </c>
      <c r="B8551" s="46">
        <v>45798</v>
      </c>
      <c r="C8551" s="8" t="s">
        <v>13</v>
      </c>
      <c r="D8551" s="8" t="s">
        <v>15</v>
      </c>
      <c r="E8551" s="8" t="s">
        <v>15</v>
      </c>
      <c r="F8551" s="9">
        <f t="shared" si="354"/>
        <v>37200000</v>
      </c>
      <c r="G8551" s="9">
        <v>372</v>
      </c>
      <c r="H8551" s="10">
        <v>40524936</v>
      </c>
      <c r="I8551" s="11">
        <f t="shared" ref="I8551:I8614" si="357">IF(H8551&gt;=0,IF(M8551=1,H8551,SUMIFS(I:I,E:E,E8551,M:M,M8551-1)+H8551),SUMIFS(I:I,E:E,E8551,M:M,M8551-1)+K8551*G8551)</f>
        <v>21821763673.739105</v>
      </c>
      <c r="J8551" s="11">
        <f t="shared" ref="J8551:J8614" si="358">IF(M8551=1,G8551,SUMIFS($J:$J,$E:$E,E8551,$M:$M,M8551-1)+G8551)</f>
        <v>202727</v>
      </c>
      <c r="K8551" s="11">
        <f t="shared" ref="K8551:K8614" si="359">IF(H8551&gt;=0,I8551/J8551,SUMIFS($K:$K,$E:$E,E8551,$M:$M,M8551-1))</f>
        <v>107641.13154014564</v>
      </c>
      <c r="L8551" s="12">
        <f t="shared" si="355"/>
        <v>0</v>
      </c>
      <c r="M8551" s="11">
        <f>COUNTIF(E$2:$E8551,E8551)</f>
        <v>3155</v>
      </c>
      <c r="O8551" t="str">
        <f t="shared" si="356"/>
        <v/>
      </c>
    </row>
    <row r="8552" spans="1:15" hidden="1">
      <c r="A8552" s="41" t="s">
        <v>99</v>
      </c>
      <c r="B8552" s="46">
        <v>45798</v>
      </c>
      <c r="C8552" s="8" t="s">
        <v>13</v>
      </c>
      <c r="D8552" s="8" t="s">
        <v>15</v>
      </c>
      <c r="E8552" s="8" t="s">
        <v>15</v>
      </c>
      <c r="F8552" s="9">
        <f t="shared" ref="F8552:F8615" si="360">100000*G8552</f>
        <v>18500000</v>
      </c>
      <c r="G8552" s="9">
        <v>185</v>
      </c>
      <c r="H8552" s="10">
        <v>20188125</v>
      </c>
      <c r="I8552" s="11">
        <f t="shared" si="357"/>
        <v>21841951798.739105</v>
      </c>
      <c r="J8552" s="11">
        <f t="shared" si="358"/>
        <v>202912</v>
      </c>
      <c r="K8552" s="11">
        <f t="shared" si="359"/>
        <v>107642.48442053258</v>
      </c>
      <c r="L8552" s="12">
        <f t="shared" ref="L8552:L8615" si="361">IF(G8552&lt;0,K8552*G8552-H8552,0)</f>
        <v>0</v>
      </c>
      <c r="M8552" s="11">
        <f>COUNTIF(E$2:$E8552,E8552)</f>
        <v>3156</v>
      </c>
      <c r="O8552" t="str">
        <f t="shared" si="356"/>
        <v/>
      </c>
    </row>
    <row r="8553" spans="1:15" hidden="1">
      <c r="A8553" s="41" t="s">
        <v>99</v>
      </c>
      <c r="B8553" s="46">
        <v>45798</v>
      </c>
      <c r="C8553" s="8" t="s">
        <v>13</v>
      </c>
      <c r="D8553" s="8" t="s">
        <v>90</v>
      </c>
      <c r="E8553" s="8" t="s">
        <v>90</v>
      </c>
      <c r="F8553" s="9">
        <f t="shared" si="360"/>
        <v>-18400000</v>
      </c>
      <c r="G8553" s="9">
        <v>-184</v>
      </c>
      <c r="H8553" s="10">
        <v>-19978536</v>
      </c>
      <c r="I8553" s="11">
        <f t="shared" si="357"/>
        <v>13207505050.276791</v>
      </c>
      <c r="J8553" s="11">
        <f t="shared" si="358"/>
        <v>130328</v>
      </c>
      <c r="K8553" s="11">
        <f t="shared" si="359"/>
        <v>101340.50281042287</v>
      </c>
      <c r="L8553" s="12">
        <f t="shared" si="361"/>
        <v>1331883.4828821905</v>
      </c>
      <c r="M8553" s="11">
        <f>COUNTIF(E$2:$E8553,E8553)</f>
        <v>1370</v>
      </c>
      <c r="O8553" t="str">
        <f t="shared" si="356"/>
        <v/>
      </c>
    </row>
    <row r="8554" spans="1:15" hidden="1">
      <c r="A8554" s="41" t="s">
        <v>99</v>
      </c>
      <c r="B8554" s="46">
        <v>45798</v>
      </c>
      <c r="C8554" s="8" t="s">
        <v>13</v>
      </c>
      <c r="D8554" s="8" t="s">
        <v>15</v>
      </c>
      <c r="E8554" s="8" t="s">
        <v>15</v>
      </c>
      <c r="F8554" s="9">
        <f t="shared" si="360"/>
        <v>27800000</v>
      </c>
      <c r="G8554" s="9">
        <v>278</v>
      </c>
      <c r="H8554" s="10">
        <v>30329522</v>
      </c>
      <c r="I8554" s="11">
        <f t="shared" si="357"/>
        <v>21872281320.739105</v>
      </c>
      <c r="J8554" s="11">
        <f t="shared" si="358"/>
        <v>203190</v>
      </c>
      <c r="K8554" s="11">
        <f t="shared" si="359"/>
        <v>107644.47719247555</v>
      </c>
      <c r="L8554" s="12">
        <f t="shared" si="361"/>
        <v>0</v>
      </c>
      <c r="M8554" s="11">
        <f>COUNTIF(E$2:$E8554,E8554)</f>
        <v>3157</v>
      </c>
      <c r="O8554" t="str">
        <f t="shared" si="356"/>
        <v/>
      </c>
    </row>
    <row r="8555" spans="1:15" hidden="1">
      <c r="A8555" s="41" t="s">
        <v>99</v>
      </c>
      <c r="B8555" s="46">
        <v>45798</v>
      </c>
      <c r="C8555" s="8" t="s">
        <v>13</v>
      </c>
      <c r="D8555" s="8" t="s">
        <v>90</v>
      </c>
      <c r="E8555" s="8" t="s">
        <v>90</v>
      </c>
      <c r="F8555" s="9">
        <f t="shared" si="360"/>
        <v>-17700000</v>
      </c>
      <c r="G8555" s="9">
        <v>-177</v>
      </c>
      <c r="H8555" s="10">
        <v>-19218483</v>
      </c>
      <c r="I8555" s="11">
        <f t="shared" si="357"/>
        <v>13189567781.279346</v>
      </c>
      <c r="J8555" s="11">
        <f t="shared" si="358"/>
        <v>130151</v>
      </c>
      <c r="K8555" s="11">
        <f t="shared" si="359"/>
        <v>101340.50281042287</v>
      </c>
      <c r="L8555" s="12">
        <f t="shared" si="361"/>
        <v>1281214.0025551505</v>
      </c>
      <c r="M8555" s="11">
        <f>COUNTIF(E$2:$E8555,E8555)</f>
        <v>1371</v>
      </c>
      <c r="O8555" t="str">
        <f t="shared" si="356"/>
        <v/>
      </c>
    </row>
    <row r="8556" spans="1:15" hidden="1">
      <c r="A8556" s="41" t="s">
        <v>99</v>
      </c>
      <c r="B8556" s="46">
        <v>45798</v>
      </c>
      <c r="C8556" s="8" t="s">
        <v>13</v>
      </c>
      <c r="D8556" s="8" t="s">
        <v>90</v>
      </c>
      <c r="E8556" s="8" t="s">
        <v>90</v>
      </c>
      <c r="F8556" s="9">
        <f t="shared" si="360"/>
        <v>-900000</v>
      </c>
      <c r="G8556" s="9">
        <v>-9</v>
      </c>
      <c r="H8556" s="10">
        <v>-977211</v>
      </c>
      <c r="I8556" s="11">
        <f t="shared" si="357"/>
        <v>13188655716.754053</v>
      </c>
      <c r="J8556" s="11">
        <f t="shared" si="358"/>
        <v>130142</v>
      </c>
      <c r="K8556" s="11">
        <f t="shared" si="359"/>
        <v>101340.50281042287</v>
      </c>
      <c r="L8556" s="12">
        <f t="shared" si="361"/>
        <v>65146.474706194131</v>
      </c>
      <c r="M8556" s="11">
        <f>COUNTIF(E$2:$E8556,E8556)</f>
        <v>1372</v>
      </c>
      <c r="O8556" t="str">
        <f t="shared" si="356"/>
        <v/>
      </c>
    </row>
    <row r="8557" spans="1:15" hidden="1">
      <c r="A8557" s="41" t="s">
        <v>99</v>
      </c>
      <c r="B8557" s="46">
        <v>45798</v>
      </c>
      <c r="C8557" s="8" t="s">
        <v>13</v>
      </c>
      <c r="D8557" s="8" t="s">
        <v>90</v>
      </c>
      <c r="E8557" s="8" t="s">
        <v>90</v>
      </c>
      <c r="F8557" s="9">
        <f t="shared" si="360"/>
        <v>-46000000</v>
      </c>
      <c r="G8557" s="9">
        <v>-460</v>
      </c>
      <c r="H8557" s="10">
        <v>-49946340</v>
      </c>
      <c r="I8557" s="11">
        <f t="shared" si="357"/>
        <v>13142039085.461258</v>
      </c>
      <c r="J8557" s="11">
        <f t="shared" si="358"/>
        <v>129682</v>
      </c>
      <c r="K8557" s="11">
        <f t="shared" si="359"/>
        <v>101340.50281042287</v>
      </c>
      <c r="L8557" s="12">
        <f t="shared" si="361"/>
        <v>3329708.7072054818</v>
      </c>
      <c r="M8557" s="11">
        <f>COUNTIF(E$2:$E8557,E8557)</f>
        <v>1373</v>
      </c>
      <c r="O8557" t="str">
        <f t="shared" si="356"/>
        <v/>
      </c>
    </row>
    <row r="8558" spans="1:15" hidden="1">
      <c r="A8558" s="41" t="s">
        <v>99</v>
      </c>
      <c r="B8558" s="46">
        <v>45798</v>
      </c>
      <c r="C8558" s="8" t="s">
        <v>13</v>
      </c>
      <c r="D8558" s="8" t="s">
        <v>90</v>
      </c>
      <c r="E8558" s="8" t="s">
        <v>90</v>
      </c>
      <c r="F8558" s="9">
        <f t="shared" si="360"/>
        <v>-27900000</v>
      </c>
      <c r="G8558" s="9">
        <v>-279</v>
      </c>
      <c r="H8558" s="10">
        <v>-30293541</v>
      </c>
      <c r="I8558" s="11">
        <f t="shared" si="357"/>
        <v>13113765085.177151</v>
      </c>
      <c r="J8558" s="11">
        <f t="shared" si="358"/>
        <v>129403</v>
      </c>
      <c r="K8558" s="11">
        <f t="shared" si="359"/>
        <v>101340.50281042287</v>
      </c>
      <c r="L8558" s="12">
        <f t="shared" si="361"/>
        <v>2019540.7158920206</v>
      </c>
      <c r="M8558" s="11">
        <f>COUNTIF(E$2:$E8558,E8558)</f>
        <v>1374</v>
      </c>
      <c r="O8558" t="str">
        <f t="shared" si="356"/>
        <v/>
      </c>
    </row>
    <row r="8559" spans="1:15" hidden="1">
      <c r="A8559" s="41" t="s">
        <v>99</v>
      </c>
      <c r="B8559" s="46">
        <v>45798</v>
      </c>
      <c r="C8559" s="8" t="s">
        <v>13</v>
      </c>
      <c r="D8559" s="8" t="s">
        <v>90</v>
      </c>
      <c r="E8559" s="8" t="s">
        <v>90</v>
      </c>
      <c r="F8559" s="9">
        <f t="shared" si="360"/>
        <v>-5500000</v>
      </c>
      <c r="G8559" s="9">
        <v>-55</v>
      </c>
      <c r="H8559" s="10">
        <v>-5971845</v>
      </c>
      <c r="I8559" s="11">
        <f t="shared" si="357"/>
        <v>13108191357.522577</v>
      </c>
      <c r="J8559" s="11">
        <f t="shared" si="358"/>
        <v>129348</v>
      </c>
      <c r="K8559" s="11">
        <f t="shared" si="359"/>
        <v>101340.50281042287</v>
      </c>
      <c r="L8559" s="12">
        <f t="shared" si="361"/>
        <v>398117.34542674199</v>
      </c>
      <c r="M8559" s="11">
        <f>COUNTIF(E$2:$E8559,E8559)</f>
        <v>1375</v>
      </c>
      <c r="O8559" t="str">
        <f t="shared" si="356"/>
        <v/>
      </c>
    </row>
    <row r="8560" spans="1:15" hidden="1">
      <c r="A8560" s="41" t="s">
        <v>99</v>
      </c>
      <c r="B8560" s="46">
        <v>45798</v>
      </c>
      <c r="C8560" s="8" t="s">
        <v>13</v>
      </c>
      <c r="D8560" s="8" t="s">
        <v>90</v>
      </c>
      <c r="E8560" s="8" t="s">
        <v>90</v>
      </c>
      <c r="F8560" s="9">
        <f t="shared" si="360"/>
        <v>-9200000</v>
      </c>
      <c r="G8560" s="9">
        <v>-92</v>
      </c>
      <c r="H8560" s="10">
        <v>-9989268</v>
      </c>
      <c r="I8560" s="11">
        <f t="shared" si="357"/>
        <v>13098868031.264019</v>
      </c>
      <c r="J8560" s="11">
        <f t="shared" si="358"/>
        <v>129256</v>
      </c>
      <c r="K8560" s="11">
        <f t="shared" si="359"/>
        <v>101340.50281042287</v>
      </c>
      <c r="L8560" s="12">
        <f t="shared" si="361"/>
        <v>665941.74144109525</v>
      </c>
      <c r="M8560" s="11">
        <f>COUNTIF(E$2:$E8560,E8560)</f>
        <v>1376</v>
      </c>
      <c r="O8560" t="str">
        <f t="shared" si="356"/>
        <v/>
      </c>
    </row>
    <row r="8561" spans="1:15" hidden="1">
      <c r="A8561" s="41" t="s">
        <v>99</v>
      </c>
      <c r="B8561" s="46">
        <v>45798</v>
      </c>
      <c r="C8561" s="8" t="s">
        <v>13</v>
      </c>
      <c r="D8561" s="8" t="s">
        <v>46</v>
      </c>
      <c r="E8561" s="8" t="s">
        <v>46</v>
      </c>
      <c r="F8561" s="9">
        <f t="shared" si="360"/>
        <v>4500000</v>
      </c>
      <c r="G8561" s="9">
        <v>45</v>
      </c>
      <c r="H8561" s="10">
        <v>4951395</v>
      </c>
      <c r="I8561" s="11">
        <f t="shared" si="357"/>
        <v>5077335269.515729</v>
      </c>
      <c r="J8561" s="11">
        <f t="shared" si="358"/>
        <v>46575</v>
      </c>
      <c r="K8561" s="11">
        <f t="shared" si="359"/>
        <v>109014.17647913535</v>
      </c>
      <c r="L8561" s="12">
        <f t="shared" si="361"/>
        <v>0</v>
      </c>
      <c r="M8561" s="11">
        <f>COUNTIF(E$2:$E8561,E8561)</f>
        <v>2843</v>
      </c>
      <c r="O8561" t="str">
        <f t="shared" si="356"/>
        <v/>
      </c>
    </row>
    <row r="8562" spans="1:15" hidden="1">
      <c r="A8562" s="41" t="s">
        <v>99</v>
      </c>
      <c r="B8562" s="46">
        <v>45798</v>
      </c>
      <c r="C8562" s="8" t="s">
        <v>13</v>
      </c>
      <c r="D8562" s="8" t="s">
        <v>15</v>
      </c>
      <c r="E8562" s="8" t="s">
        <v>15</v>
      </c>
      <c r="F8562" s="9">
        <f t="shared" si="360"/>
        <v>29400000</v>
      </c>
      <c r="G8562" s="9">
        <v>294</v>
      </c>
      <c r="H8562" s="10">
        <v>32082750</v>
      </c>
      <c r="I8562" s="11">
        <f t="shared" si="357"/>
        <v>21904364070.739105</v>
      </c>
      <c r="J8562" s="11">
        <f t="shared" si="358"/>
        <v>203484</v>
      </c>
      <c r="K8562" s="11">
        <f t="shared" si="359"/>
        <v>107646.61629778806</v>
      </c>
      <c r="L8562" s="12">
        <f t="shared" si="361"/>
        <v>0</v>
      </c>
      <c r="M8562" s="11">
        <f>COUNTIF(E$2:$E8562,E8562)</f>
        <v>3158</v>
      </c>
      <c r="O8562" t="str">
        <f t="shared" si="356"/>
        <v/>
      </c>
    </row>
    <row r="8563" spans="1:15" hidden="1">
      <c r="A8563" s="41" t="s">
        <v>99</v>
      </c>
      <c r="B8563" s="46">
        <v>45798</v>
      </c>
      <c r="C8563" s="8" t="s">
        <v>13</v>
      </c>
      <c r="D8563" s="8" t="s">
        <v>15</v>
      </c>
      <c r="E8563" s="8" t="s">
        <v>15</v>
      </c>
      <c r="F8563" s="9">
        <f t="shared" si="360"/>
        <v>30200000</v>
      </c>
      <c r="G8563" s="9">
        <v>302</v>
      </c>
      <c r="H8563" s="10">
        <v>32943670</v>
      </c>
      <c r="I8563" s="11">
        <f t="shared" si="357"/>
        <v>21937307740.739105</v>
      </c>
      <c r="J8563" s="11">
        <f t="shared" si="358"/>
        <v>203786</v>
      </c>
      <c r="K8563" s="11">
        <f t="shared" si="359"/>
        <v>107648.74790583801</v>
      </c>
      <c r="L8563" s="12">
        <f t="shared" si="361"/>
        <v>0</v>
      </c>
      <c r="M8563" s="11">
        <f>COUNTIF(E$2:$E8563,E8563)</f>
        <v>3159</v>
      </c>
      <c r="O8563" t="str">
        <f t="shared" si="356"/>
        <v/>
      </c>
    </row>
    <row r="8564" spans="1:15" hidden="1">
      <c r="A8564" s="41" t="s">
        <v>99</v>
      </c>
      <c r="B8564" s="46">
        <v>45798</v>
      </c>
      <c r="C8564" s="8" t="s">
        <v>13</v>
      </c>
      <c r="D8564" s="8" t="s">
        <v>90</v>
      </c>
      <c r="E8564" s="8" t="s">
        <v>90</v>
      </c>
      <c r="F8564" s="9">
        <f t="shared" si="360"/>
        <v>-92000000</v>
      </c>
      <c r="G8564" s="9">
        <v>-920</v>
      </c>
      <c r="H8564" s="10">
        <v>-99892680</v>
      </c>
      <c r="I8564" s="11">
        <f t="shared" si="357"/>
        <v>13005634768.678431</v>
      </c>
      <c r="J8564" s="11">
        <f t="shared" si="358"/>
        <v>128336</v>
      </c>
      <c r="K8564" s="11">
        <f t="shared" si="359"/>
        <v>101340.50281042287</v>
      </c>
      <c r="L8564" s="12">
        <f t="shared" si="361"/>
        <v>6659417.4144109637</v>
      </c>
      <c r="M8564" s="11">
        <f>COUNTIF(E$2:$E8564,E8564)</f>
        <v>1377</v>
      </c>
      <c r="O8564" t="str">
        <f t="shared" si="356"/>
        <v/>
      </c>
    </row>
    <row r="8565" spans="1:15" hidden="1">
      <c r="A8565" s="41" t="s">
        <v>99</v>
      </c>
      <c r="B8565" s="46">
        <v>45798</v>
      </c>
      <c r="C8565" s="8" t="s">
        <v>13</v>
      </c>
      <c r="D8565" s="8" t="s">
        <v>90</v>
      </c>
      <c r="E8565" s="8" t="s">
        <v>90</v>
      </c>
      <c r="F8565" s="9">
        <f t="shared" si="360"/>
        <v>-73600000</v>
      </c>
      <c r="G8565" s="9">
        <v>-736</v>
      </c>
      <c r="H8565" s="10">
        <v>-79914144</v>
      </c>
      <c r="I8565" s="11">
        <f t="shared" si="357"/>
        <v>12931048158.609959</v>
      </c>
      <c r="J8565" s="11">
        <f t="shared" si="358"/>
        <v>127600</v>
      </c>
      <c r="K8565" s="11">
        <f t="shared" si="359"/>
        <v>101340.50281042287</v>
      </c>
      <c r="L8565" s="12">
        <f t="shared" si="361"/>
        <v>5327533.931528762</v>
      </c>
      <c r="M8565" s="11">
        <f>COUNTIF(E$2:$E8565,E8565)</f>
        <v>1378</v>
      </c>
      <c r="O8565" t="str">
        <f t="shared" si="356"/>
        <v/>
      </c>
    </row>
    <row r="8566" spans="1:15" hidden="1">
      <c r="A8566" s="41" t="s">
        <v>99</v>
      </c>
      <c r="B8566" s="46">
        <v>45798</v>
      </c>
      <c r="C8566" s="8" t="s">
        <v>13</v>
      </c>
      <c r="D8566" s="8" t="s">
        <v>14</v>
      </c>
      <c r="E8566" s="8" t="s">
        <v>14</v>
      </c>
      <c r="F8566" s="9">
        <f t="shared" si="360"/>
        <v>-900000</v>
      </c>
      <c r="G8566" s="9">
        <v>-9</v>
      </c>
      <c r="H8566" s="10">
        <v>-964782</v>
      </c>
      <c r="I8566" s="11">
        <f t="shared" si="357"/>
        <v>20432625657.380989</v>
      </c>
      <c r="J8566" s="11">
        <f t="shared" si="358"/>
        <v>202347</v>
      </c>
      <c r="K8566" s="11">
        <f t="shared" si="359"/>
        <v>100978.14970017341</v>
      </c>
      <c r="L8566" s="12">
        <f t="shared" si="361"/>
        <v>55978.652698439313</v>
      </c>
      <c r="M8566" s="11">
        <f>COUNTIF(E$2:$E8566,E8566)</f>
        <v>1166</v>
      </c>
      <c r="O8566" t="str">
        <f t="shared" si="356"/>
        <v/>
      </c>
    </row>
    <row r="8567" spans="1:15" hidden="1">
      <c r="A8567" s="41" t="s">
        <v>99</v>
      </c>
      <c r="B8567" s="46">
        <v>45798</v>
      </c>
      <c r="C8567" s="8" t="s">
        <v>13</v>
      </c>
      <c r="D8567" s="8" t="s">
        <v>90</v>
      </c>
      <c r="E8567" s="8" t="s">
        <v>90</v>
      </c>
      <c r="F8567" s="9">
        <f t="shared" si="360"/>
        <v>-22100000</v>
      </c>
      <c r="G8567" s="9">
        <v>-221</v>
      </c>
      <c r="H8567" s="10">
        <v>-23995959</v>
      </c>
      <c r="I8567" s="11">
        <f t="shared" si="357"/>
        <v>12908651907.488855</v>
      </c>
      <c r="J8567" s="11">
        <f t="shared" si="358"/>
        <v>127379</v>
      </c>
      <c r="K8567" s="11">
        <f t="shared" si="359"/>
        <v>101340.50281042287</v>
      </c>
      <c r="L8567" s="12">
        <f t="shared" si="361"/>
        <v>1599707.8788965456</v>
      </c>
      <c r="M8567" s="11">
        <f>COUNTIF(E$2:$E8567,E8567)</f>
        <v>1379</v>
      </c>
      <c r="O8567" t="str">
        <f t="shared" si="356"/>
        <v/>
      </c>
    </row>
    <row r="8568" spans="1:15" hidden="1">
      <c r="A8568" s="41" t="s">
        <v>99</v>
      </c>
      <c r="B8568" s="46">
        <v>45798</v>
      </c>
      <c r="C8568" s="8" t="s">
        <v>13</v>
      </c>
      <c r="D8568" s="8" t="s">
        <v>14</v>
      </c>
      <c r="E8568" s="8" t="s">
        <v>14</v>
      </c>
      <c r="F8568" s="9">
        <f t="shared" si="360"/>
        <v>-4600000</v>
      </c>
      <c r="G8568" s="9">
        <v>-46</v>
      </c>
      <c r="H8568" s="10">
        <v>-4931108</v>
      </c>
      <c r="I8568" s="11">
        <f t="shared" si="357"/>
        <v>20427980662.494781</v>
      </c>
      <c r="J8568" s="11">
        <f t="shared" si="358"/>
        <v>202301</v>
      </c>
      <c r="K8568" s="11">
        <f t="shared" si="359"/>
        <v>100978.14970017341</v>
      </c>
      <c r="L8568" s="12">
        <f t="shared" si="361"/>
        <v>286113.11379202269</v>
      </c>
      <c r="M8568" s="11">
        <f>COUNTIF(E$2:$E8568,E8568)</f>
        <v>1167</v>
      </c>
      <c r="O8568" t="str">
        <f t="shared" si="356"/>
        <v/>
      </c>
    </row>
    <row r="8569" spans="1:15" hidden="1">
      <c r="A8569" s="41" t="s">
        <v>99</v>
      </c>
      <c r="B8569" s="46">
        <v>45798</v>
      </c>
      <c r="C8569" s="8" t="s">
        <v>13</v>
      </c>
      <c r="D8569" s="8" t="s">
        <v>14</v>
      </c>
      <c r="E8569" s="8" t="s">
        <v>14</v>
      </c>
      <c r="F8569" s="9">
        <f t="shared" si="360"/>
        <v>-4600000</v>
      </c>
      <c r="G8569" s="9">
        <v>-46</v>
      </c>
      <c r="H8569" s="10">
        <v>-4931108</v>
      </c>
      <c r="I8569" s="11">
        <f t="shared" si="357"/>
        <v>20423335667.608574</v>
      </c>
      <c r="J8569" s="11">
        <f t="shared" si="358"/>
        <v>202255</v>
      </c>
      <c r="K8569" s="11">
        <f t="shared" si="359"/>
        <v>100978.14970017341</v>
      </c>
      <c r="L8569" s="12">
        <f t="shared" si="361"/>
        <v>286113.11379202269</v>
      </c>
      <c r="M8569" s="11">
        <f>COUNTIF(E$2:$E8569,E8569)</f>
        <v>1168</v>
      </c>
      <c r="O8569" t="str">
        <f t="shared" si="356"/>
        <v/>
      </c>
    </row>
    <row r="8570" spans="1:15" hidden="1">
      <c r="A8570" s="41" t="s">
        <v>99</v>
      </c>
      <c r="B8570" s="46">
        <v>45798</v>
      </c>
      <c r="C8570" s="8" t="s">
        <v>13</v>
      </c>
      <c r="D8570" s="8" t="s">
        <v>90</v>
      </c>
      <c r="E8570" s="8" t="s">
        <v>90</v>
      </c>
      <c r="F8570" s="9">
        <f t="shared" si="360"/>
        <v>-1800000</v>
      </c>
      <c r="G8570" s="9">
        <v>-18</v>
      </c>
      <c r="H8570" s="10">
        <v>-1954422</v>
      </c>
      <c r="I8570" s="11">
        <f t="shared" si="357"/>
        <v>12906827778.438269</v>
      </c>
      <c r="J8570" s="11">
        <f t="shared" si="358"/>
        <v>127361</v>
      </c>
      <c r="K8570" s="11">
        <f t="shared" si="359"/>
        <v>101340.50281042287</v>
      </c>
      <c r="L8570" s="12">
        <f t="shared" si="361"/>
        <v>130292.94941238826</v>
      </c>
      <c r="M8570" s="11">
        <f>COUNTIF(E$2:$E8570,E8570)</f>
        <v>1380</v>
      </c>
      <c r="O8570" t="str">
        <f t="shared" si="356"/>
        <v/>
      </c>
    </row>
    <row r="8571" spans="1:15" hidden="1">
      <c r="A8571" s="41" t="s">
        <v>99</v>
      </c>
      <c r="B8571" s="46">
        <v>45798</v>
      </c>
      <c r="C8571" s="8" t="s">
        <v>13</v>
      </c>
      <c r="D8571" s="8" t="s">
        <v>14</v>
      </c>
      <c r="E8571" s="8" t="s">
        <v>14</v>
      </c>
      <c r="F8571" s="9">
        <f t="shared" si="360"/>
        <v>-900000</v>
      </c>
      <c r="G8571" s="9">
        <v>-9</v>
      </c>
      <c r="H8571" s="10">
        <v>-964782</v>
      </c>
      <c r="I8571" s="11">
        <f t="shared" si="357"/>
        <v>20422426864.261272</v>
      </c>
      <c r="J8571" s="11">
        <f t="shared" si="358"/>
        <v>202246</v>
      </c>
      <c r="K8571" s="11">
        <f t="shared" si="359"/>
        <v>100978.14970017341</v>
      </c>
      <c r="L8571" s="12">
        <f t="shared" si="361"/>
        <v>55978.652698439313</v>
      </c>
      <c r="M8571" s="11">
        <f>COUNTIF(E$2:$E8571,E8571)</f>
        <v>1169</v>
      </c>
      <c r="O8571" t="str">
        <f t="shared" si="356"/>
        <v/>
      </c>
    </row>
    <row r="8572" spans="1:15" hidden="1">
      <c r="A8572" s="41" t="s">
        <v>99</v>
      </c>
      <c r="B8572" s="46">
        <v>45798</v>
      </c>
      <c r="C8572" s="8" t="s">
        <v>13</v>
      </c>
      <c r="D8572" s="8" t="s">
        <v>90</v>
      </c>
      <c r="E8572" s="8" t="s">
        <v>90</v>
      </c>
      <c r="F8572" s="9">
        <f t="shared" si="360"/>
        <v>-3700000</v>
      </c>
      <c r="G8572" s="9">
        <v>-37</v>
      </c>
      <c r="H8572" s="10">
        <v>-4017423</v>
      </c>
      <c r="I8572" s="11">
        <f t="shared" si="357"/>
        <v>12903078179.834284</v>
      </c>
      <c r="J8572" s="11">
        <f t="shared" si="358"/>
        <v>127324</v>
      </c>
      <c r="K8572" s="11">
        <f t="shared" si="359"/>
        <v>101340.50281042287</v>
      </c>
      <c r="L8572" s="12">
        <f t="shared" si="361"/>
        <v>267824.39601435373</v>
      </c>
      <c r="M8572" s="11">
        <f>COUNTIF(E$2:$E8572,E8572)</f>
        <v>1381</v>
      </c>
      <c r="O8572" t="str">
        <f t="shared" si="356"/>
        <v/>
      </c>
    </row>
    <row r="8573" spans="1:15" hidden="1">
      <c r="A8573" s="41" t="s">
        <v>99</v>
      </c>
      <c r="B8573" s="46">
        <v>45798</v>
      </c>
      <c r="C8573" s="8" t="s">
        <v>13</v>
      </c>
      <c r="D8573" s="8" t="s">
        <v>90</v>
      </c>
      <c r="E8573" s="8" t="s">
        <v>90</v>
      </c>
      <c r="F8573" s="9">
        <f t="shared" si="360"/>
        <v>-2800000</v>
      </c>
      <c r="G8573" s="9">
        <v>-28</v>
      </c>
      <c r="H8573" s="10">
        <v>-3040212</v>
      </c>
      <c r="I8573" s="11">
        <f t="shared" si="357"/>
        <v>12900240645.755592</v>
      </c>
      <c r="J8573" s="11">
        <f t="shared" si="358"/>
        <v>127296</v>
      </c>
      <c r="K8573" s="11">
        <f t="shared" si="359"/>
        <v>101340.50281042287</v>
      </c>
      <c r="L8573" s="12">
        <f t="shared" si="361"/>
        <v>202677.92130815983</v>
      </c>
      <c r="M8573" s="11">
        <f>COUNTIF(E$2:$E8573,E8573)</f>
        <v>1382</v>
      </c>
      <c r="O8573" t="str">
        <f t="shared" si="356"/>
        <v/>
      </c>
    </row>
    <row r="8574" spans="1:15" hidden="1">
      <c r="A8574" s="41" t="s">
        <v>99</v>
      </c>
      <c r="B8574" s="46">
        <v>45798</v>
      </c>
      <c r="C8574" s="8" t="s">
        <v>13</v>
      </c>
      <c r="D8574" s="8" t="s">
        <v>90</v>
      </c>
      <c r="E8574" s="8" t="s">
        <v>90</v>
      </c>
      <c r="F8574" s="9">
        <f t="shared" si="360"/>
        <v>-94100000</v>
      </c>
      <c r="G8574" s="9">
        <v>-941</v>
      </c>
      <c r="H8574" s="10">
        <v>-102172839</v>
      </c>
      <c r="I8574" s="11">
        <f t="shared" si="357"/>
        <v>12804879232.610985</v>
      </c>
      <c r="J8574" s="11">
        <f t="shared" si="358"/>
        <v>126355</v>
      </c>
      <c r="K8574" s="11">
        <f t="shared" si="359"/>
        <v>101340.50281042287</v>
      </c>
      <c r="L8574" s="12">
        <f t="shared" si="361"/>
        <v>6811425.8553920835</v>
      </c>
      <c r="M8574" s="11">
        <f>COUNTIF(E$2:$E8574,E8574)</f>
        <v>1383</v>
      </c>
      <c r="O8574" t="str">
        <f t="shared" si="356"/>
        <v/>
      </c>
    </row>
    <row r="8575" spans="1:15" hidden="1">
      <c r="A8575" s="41" t="s">
        <v>99</v>
      </c>
      <c r="B8575" s="46">
        <v>45798</v>
      </c>
      <c r="C8575" s="8" t="s">
        <v>13</v>
      </c>
      <c r="D8575" s="8" t="s">
        <v>90</v>
      </c>
      <c r="E8575" s="8" t="s">
        <v>90</v>
      </c>
      <c r="F8575" s="9">
        <f t="shared" si="360"/>
        <v>-24800000</v>
      </c>
      <c r="G8575" s="9">
        <v>-248</v>
      </c>
      <c r="H8575" s="10">
        <v>-26927592</v>
      </c>
      <c r="I8575" s="11">
        <f t="shared" si="357"/>
        <v>12779746787.914</v>
      </c>
      <c r="J8575" s="11">
        <f t="shared" si="358"/>
        <v>126107</v>
      </c>
      <c r="K8575" s="11">
        <f t="shared" si="359"/>
        <v>101340.50281042287</v>
      </c>
      <c r="L8575" s="12">
        <f t="shared" si="361"/>
        <v>1795147.3030151278</v>
      </c>
      <c r="M8575" s="11">
        <f>COUNTIF(E$2:$E8575,E8575)</f>
        <v>1384</v>
      </c>
      <c r="O8575" t="str">
        <f t="shared" si="356"/>
        <v/>
      </c>
    </row>
    <row r="8576" spans="1:15" hidden="1">
      <c r="A8576" s="41" t="s">
        <v>99</v>
      </c>
      <c r="B8576" s="46">
        <v>45798</v>
      </c>
      <c r="C8576" s="8" t="s">
        <v>13</v>
      </c>
      <c r="D8576" s="8" t="s">
        <v>14</v>
      </c>
      <c r="E8576" s="8" t="s">
        <v>14</v>
      </c>
      <c r="F8576" s="9">
        <f t="shared" si="360"/>
        <v>900000</v>
      </c>
      <c r="G8576" s="9">
        <v>9</v>
      </c>
      <c r="H8576" s="10">
        <v>966735</v>
      </c>
      <c r="I8576" s="11">
        <f t="shared" si="357"/>
        <v>20423393599.261272</v>
      </c>
      <c r="J8576" s="11">
        <f t="shared" si="358"/>
        <v>202255</v>
      </c>
      <c r="K8576" s="11">
        <f t="shared" si="359"/>
        <v>100978.43612895242</v>
      </c>
      <c r="L8576" s="12">
        <f t="shared" si="361"/>
        <v>0</v>
      </c>
      <c r="M8576" s="11">
        <f>COUNTIF(E$2:$E8576,E8576)</f>
        <v>1170</v>
      </c>
      <c r="O8576" t="str">
        <f t="shared" si="356"/>
        <v/>
      </c>
    </row>
    <row r="8577" spans="1:15" hidden="1">
      <c r="A8577" s="41" t="s">
        <v>99</v>
      </c>
      <c r="B8577" s="46">
        <v>45798</v>
      </c>
      <c r="C8577" s="8" t="s">
        <v>13</v>
      </c>
      <c r="D8577" s="8" t="s">
        <v>14</v>
      </c>
      <c r="E8577" s="8" t="s">
        <v>14</v>
      </c>
      <c r="F8577" s="9">
        <f t="shared" si="360"/>
        <v>1800000</v>
      </c>
      <c r="G8577" s="9">
        <v>18</v>
      </c>
      <c r="H8577" s="10">
        <v>1946466</v>
      </c>
      <c r="I8577" s="11">
        <f t="shared" si="357"/>
        <v>20425340065.261272</v>
      </c>
      <c r="J8577" s="11">
        <f t="shared" si="358"/>
        <v>202273</v>
      </c>
      <c r="K8577" s="11">
        <f t="shared" si="359"/>
        <v>100979.07315984473</v>
      </c>
      <c r="L8577" s="12">
        <f t="shared" si="361"/>
        <v>0</v>
      </c>
      <c r="M8577" s="11">
        <f>COUNTIF(E$2:$E8577,E8577)</f>
        <v>1171</v>
      </c>
      <c r="O8577" t="str">
        <f t="shared" si="356"/>
        <v/>
      </c>
    </row>
    <row r="8578" spans="1:15" hidden="1">
      <c r="A8578" s="41" t="s">
        <v>99</v>
      </c>
      <c r="B8578" s="46">
        <v>45798</v>
      </c>
      <c r="C8578" s="8" t="s">
        <v>13</v>
      </c>
      <c r="D8578" s="8" t="s">
        <v>90</v>
      </c>
      <c r="E8578" s="8" t="s">
        <v>90</v>
      </c>
      <c r="F8578" s="9">
        <f t="shared" si="360"/>
        <v>-900000</v>
      </c>
      <c r="G8578" s="9">
        <v>-9</v>
      </c>
      <c r="H8578" s="10">
        <v>-977211</v>
      </c>
      <c r="I8578" s="11">
        <f t="shared" si="357"/>
        <v>12778834723.388706</v>
      </c>
      <c r="J8578" s="11">
        <f t="shared" si="358"/>
        <v>126098</v>
      </c>
      <c r="K8578" s="11">
        <f t="shared" si="359"/>
        <v>101340.50281042287</v>
      </c>
      <c r="L8578" s="12">
        <f t="shared" si="361"/>
        <v>65146.474706194131</v>
      </c>
      <c r="M8578" s="11">
        <f>COUNTIF(E$2:$E8578,E8578)</f>
        <v>1385</v>
      </c>
      <c r="O8578" t="str">
        <f t="shared" si="356"/>
        <v/>
      </c>
    </row>
    <row r="8579" spans="1:15" hidden="1">
      <c r="A8579" s="41" t="s">
        <v>99</v>
      </c>
      <c r="B8579" s="46">
        <v>45798</v>
      </c>
      <c r="C8579" s="8" t="s">
        <v>13</v>
      </c>
      <c r="D8579" s="8" t="s">
        <v>90</v>
      </c>
      <c r="E8579" s="8" t="s">
        <v>90</v>
      </c>
      <c r="F8579" s="9">
        <f t="shared" si="360"/>
        <v>-335900000</v>
      </c>
      <c r="G8579" s="9">
        <v>-3359</v>
      </c>
      <c r="H8579" s="10">
        <v>-364716861</v>
      </c>
      <c r="I8579" s="11">
        <f t="shared" si="357"/>
        <v>12438431974.448496</v>
      </c>
      <c r="J8579" s="11">
        <f t="shared" si="358"/>
        <v>122739</v>
      </c>
      <c r="K8579" s="11">
        <f t="shared" si="359"/>
        <v>101340.50281042287</v>
      </c>
      <c r="L8579" s="12">
        <f t="shared" si="361"/>
        <v>24314112.059789598</v>
      </c>
      <c r="M8579" s="11">
        <f>COUNTIF(E$2:$E8579,E8579)</f>
        <v>1386</v>
      </c>
      <c r="O8579" t="str">
        <f t="shared" si="356"/>
        <v/>
      </c>
    </row>
    <row r="8580" spans="1:15" hidden="1">
      <c r="A8580" s="41" t="s">
        <v>99</v>
      </c>
      <c r="B8580" s="46">
        <v>45798</v>
      </c>
      <c r="C8580" s="8" t="s">
        <v>13</v>
      </c>
      <c r="D8580" s="8" t="s">
        <v>46</v>
      </c>
      <c r="E8580" s="8" t="s">
        <v>46</v>
      </c>
      <c r="F8580" s="9">
        <f t="shared" si="360"/>
        <v>900000</v>
      </c>
      <c r="G8580" s="9">
        <v>9</v>
      </c>
      <c r="H8580" s="10">
        <v>995139</v>
      </c>
      <c r="I8580" s="11">
        <f t="shared" si="357"/>
        <v>5078330408.515729</v>
      </c>
      <c r="J8580" s="11">
        <f t="shared" si="358"/>
        <v>46584</v>
      </c>
      <c r="K8580" s="11">
        <f t="shared" si="359"/>
        <v>109014.4772564771</v>
      </c>
      <c r="L8580" s="12">
        <f t="shared" si="361"/>
        <v>0</v>
      </c>
      <c r="M8580" s="11">
        <f>COUNTIF(E$2:$E8580,E8580)</f>
        <v>2844</v>
      </c>
      <c r="O8580" t="str">
        <f t="shared" si="356"/>
        <v/>
      </c>
    </row>
    <row r="8581" spans="1:15" hidden="1">
      <c r="A8581" s="41" t="s">
        <v>99</v>
      </c>
      <c r="B8581" s="46">
        <v>45798</v>
      </c>
      <c r="C8581" s="8" t="s">
        <v>13</v>
      </c>
      <c r="D8581" s="8" t="s">
        <v>90</v>
      </c>
      <c r="E8581" s="8" t="s">
        <v>90</v>
      </c>
      <c r="F8581" s="9">
        <f t="shared" si="360"/>
        <v>-92000000</v>
      </c>
      <c r="G8581" s="9">
        <v>-920</v>
      </c>
      <c r="H8581" s="10">
        <v>-99892680</v>
      </c>
      <c r="I8581" s="11">
        <f t="shared" si="357"/>
        <v>12345198711.862907</v>
      </c>
      <c r="J8581" s="11">
        <f t="shared" si="358"/>
        <v>121819</v>
      </c>
      <c r="K8581" s="11">
        <f t="shared" si="359"/>
        <v>101340.50281042287</v>
      </c>
      <c r="L8581" s="12">
        <f t="shared" si="361"/>
        <v>6659417.4144109637</v>
      </c>
      <c r="M8581" s="11">
        <f>COUNTIF(E$2:$E8581,E8581)</f>
        <v>1387</v>
      </c>
      <c r="O8581" t="str">
        <f t="shared" si="356"/>
        <v/>
      </c>
    </row>
    <row r="8582" spans="1:15" hidden="1">
      <c r="A8582" s="41" t="s">
        <v>99</v>
      </c>
      <c r="B8582" s="46">
        <v>45798</v>
      </c>
      <c r="C8582" s="8" t="s">
        <v>13</v>
      </c>
      <c r="D8582" s="8" t="s">
        <v>90</v>
      </c>
      <c r="E8582" s="8" t="s">
        <v>90</v>
      </c>
      <c r="F8582" s="9">
        <f t="shared" si="360"/>
        <v>-3100000</v>
      </c>
      <c r="G8582" s="9">
        <v>-31</v>
      </c>
      <c r="H8582" s="10">
        <v>-3365949</v>
      </c>
      <c r="I8582" s="11">
        <f t="shared" si="357"/>
        <v>12342057156.275784</v>
      </c>
      <c r="J8582" s="11">
        <f t="shared" si="358"/>
        <v>121788</v>
      </c>
      <c r="K8582" s="11">
        <f t="shared" si="359"/>
        <v>101340.50281042287</v>
      </c>
      <c r="L8582" s="12">
        <f t="shared" si="361"/>
        <v>224393.41287689097</v>
      </c>
      <c r="M8582" s="11">
        <f>COUNTIF(E$2:$E8582,E8582)</f>
        <v>1388</v>
      </c>
      <c r="O8582" t="str">
        <f t="shared" si="356"/>
        <v/>
      </c>
    </row>
    <row r="8583" spans="1:15" hidden="1">
      <c r="A8583" s="41" t="s">
        <v>99</v>
      </c>
      <c r="B8583" s="46">
        <v>45798</v>
      </c>
      <c r="C8583" s="8" t="s">
        <v>13</v>
      </c>
      <c r="D8583" s="8" t="s">
        <v>14</v>
      </c>
      <c r="E8583" s="8" t="s">
        <v>14</v>
      </c>
      <c r="F8583" s="9">
        <f t="shared" si="360"/>
        <v>-900000</v>
      </c>
      <c r="G8583" s="9">
        <v>-9</v>
      </c>
      <c r="H8583" s="10">
        <v>-964782</v>
      </c>
      <c r="I8583" s="11">
        <f t="shared" si="357"/>
        <v>20424431253.602833</v>
      </c>
      <c r="J8583" s="11">
        <f t="shared" si="358"/>
        <v>202264</v>
      </c>
      <c r="K8583" s="11">
        <f t="shared" si="359"/>
        <v>100979.07315984473</v>
      </c>
      <c r="L8583" s="12">
        <f t="shared" si="361"/>
        <v>55970.341561397421</v>
      </c>
      <c r="M8583" s="11">
        <f>COUNTIF(E$2:$E8583,E8583)</f>
        <v>1172</v>
      </c>
      <c r="O8583" t="str">
        <f t="shared" si="356"/>
        <v/>
      </c>
    </row>
    <row r="8584" spans="1:15" hidden="1">
      <c r="A8584" s="41" t="s">
        <v>99</v>
      </c>
      <c r="B8584" s="46">
        <v>45798</v>
      </c>
      <c r="C8584" s="8" t="s">
        <v>13</v>
      </c>
      <c r="D8584" s="8" t="s">
        <v>14</v>
      </c>
      <c r="E8584" s="8" t="s">
        <v>14</v>
      </c>
      <c r="F8584" s="9">
        <f t="shared" si="360"/>
        <v>-8400000</v>
      </c>
      <c r="G8584" s="9">
        <v>-84</v>
      </c>
      <c r="H8584" s="10">
        <v>-9004632</v>
      </c>
      <c r="I8584" s="11">
        <f t="shared" si="357"/>
        <v>20415949011.457405</v>
      </c>
      <c r="J8584" s="11">
        <f t="shared" si="358"/>
        <v>202180</v>
      </c>
      <c r="K8584" s="11">
        <f t="shared" si="359"/>
        <v>100979.07315984473</v>
      </c>
      <c r="L8584" s="12">
        <f t="shared" si="361"/>
        <v>522389.85457304306</v>
      </c>
      <c r="M8584" s="11">
        <f>COUNTIF(E$2:$E8584,E8584)</f>
        <v>1173</v>
      </c>
      <c r="O8584" t="str">
        <f t="shared" si="356"/>
        <v/>
      </c>
    </row>
    <row r="8585" spans="1:15" hidden="1">
      <c r="A8585" s="41" t="s">
        <v>99</v>
      </c>
      <c r="B8585" s="46">
        <v>45798</v>
      </c>
      <c r="C8585" s="8" t="s">
        <v>13</v>
      </c>
      <c r="D8585" s="8" t="s">
        <v>90</v>
      </c>
      <c r="E8585" s="8" t="s">
        <v>90</v>
      </c>
      <c r="F8585" s="9">
        <f t="shared" si="360"/>
        <v>-65300000</v>
      </c>
      <c r="G8585" s="9">
        <v>-653</v>
      </c>
      <c r="H8585" s="10">
        <v>-70902087</v>
      </c>
      <c r="I8585" s="11">
        <f t="shared" si="357"/>
        <v>12275881807.940577</v>
      </c>
      <c r="J8585" s="11">
        <f t="shared" si="358"/>
        <v>121135</v>
      </c>
      <c r="K8585" s="11">
        <f t="shared" si="359"/>
        <v>101340.50281042287</v>
      </c>
      <c r="L8585" s="12">
        <f t="shared" si="361"/>
        <v>4726738.6647938639</v>
      </c>
      <c r="M8585" s="11">
        <f>COUNTIF(E$2:$E8585,E8585)</f>
        <v>1389</v>
      </c>
      <c r="O8585" t="str">
        <f t="shared" si="356"/>
        <v/>
      </c>
    </row>
    <row r="8586" spans="1:15" hidden="1">
      <c r="A8586" s="41" t="s">
        <v>99</v>
      </c>
      <c r="B8586" s="46">
        <v>45798</v>
      </c>
      <c r="C8586" s="8" t="s">
        <v>13</v>
      </c>
      <c r="D8586" s="8" t="s">
        <v>90</v>
      </c>
      <c r="E8586" s="8" t="s">
        <v>90</v>
      </c>
      <c r="F8586" s="9">
        <f t="shared" si="360"/>
        <v>-3600000</v>
      </c>
      <c r="G8586" s="9">
        <v>-36</v>
      </c>
      <c r="H8586" s="10">
        <v>-3908844</v>
      </c>
      <c r="I8586" s="11">
        <f t="shared" si="357"/>
        <v>12272233549.839401</v>
      </c>
      <c r="J8586" s="11">
        <f t="shared" si="358"/>
        <v>121099</v>
      </c>
      <c r="K8586" s="11">
        <f t="shared" si="359"/>
        <v>101340.50281042287</v>
      </c>
      <c r="L8586" s="12">
        <f t="shared" si="361"/>
        <v>260585.89882477652</v>
      </c>
      <c r="M8586" s="11">
        <f>COUNTIF(E$2:$E8586,E8586)</f>
        <v>1390</v>
      </c>
      <c r="O8586" t="str">
        <f t="shared" si="356"/>
        <v/>
      </c>
    </row>
    <row r="8587" spans="1:15" hidden="1">
      <c r="A8587" s="41" t="s">
        <v>99</v>
      </c>
      <c r="B8587" s="46">
        <v>45798</v>
      </c>
      <c r="C8587" s="8" t="s">
        <v>13</v>
      </c>
      <c r="D8587" s="8" t="s">
        <v>90</v>
      </c>
      <c r="E8587" s="8" t="s">
        <v>90</v>
      </c>
      <c r="F8587" s="9">
        <f t="shared" si="360"/>
        <v>-6400000</v>
      </c>
      <c r="G8587" s="9">
        <v>-64</v>
      </c>
      <c r="H8587" s="10">
        <v>-6949056</v>
      </c>
      <c r="I8587" s="11">
        <f t="shared" si="357"/>
        <v>12265747757.659534</v>
      </c>
      <c r="J8587" s="11">
        <f t="shared" si="358"/>
        <v>121035</v>
      </c>
      <c r="K8587" s="11">
        <f t="shared" si="359"/>
        <v>101340.50281042287</v>
      </c>
      <c r="L8587" s="12">
        <f t="shared" si="361"/>
        <v>463263.82013293635</v>
      </c>
      <c r="M8587" s="11">
        <f>COUNTIF(E$2:$E8587,E8587)</f>
        <v>1391</v>
      </c>
      <c r="O8587" t="str">
        <f t="shared" si="356"/>
        <v/>
      </c>
    </row>
    <row r="8588" spans="1:15" hidden="1">
      <c r="A8588" s="41" t="s">
        <v>99</v>
      </c>
      <c r="B8588" s="46">
        <v>45798</v>
      </c>
      <c r="C8588" s="8" t="s">
        <v>13</v>
      </c>
      <c r="D8588" s="8" t="s">
        <v>90</v>
      </c>
      <c r="E8588" s="8" t="s">
        <v>90</v>
      </c>
      <c r="F8588" s="9">
        <f t="shared" si="360"/>
        <v>-92000000</v>
      </c>
      <c r="G8588" s="9">
        <v>-920</v>
      </c>
      <c r="H8588" s="10">
        <v>-99892680</v>
      </c>
      <c r="I8588" s="11">
        <f t="shared" si="357"/>
        <v>12172514495.073946</v>
      </c>
      <c r="J8588" s="11">
        <f t="shared" si="358"/>
        <v>120115</v>
      </c>
      <c r="K8588" s="11">
        <f t="shared" si="359"/>
        <v>101340.50281042287</v>
      </c>
      <c r="L8588" s="12">
        <f t="shared" si="361"/>
        <v>6659417.4144109637</v>
      </c>
      <c r="M8588" s="11">
        <f>COUNTIF(E$2:$E8588,E8588)</f>
        <v>1392</v>
      </c>
      <c r="O8588" t="str">
        <f t="shared" si="356"/>
        <v/>
      </c>
    </row>
    <row r="8589" spans="1:15" hidden="1">
      <c r="A8589" s="41" t="s">
        <v>99</v>
      </c>
      <c r="B8589" s="46">
        <v>45798</v>
      </c>
      <c r="C8589" s="8" t="s">
        <v>13</v>
      </c>
      <c r="D8589" s="8" t="s">
        <v>14</v>
      </c>
      <c r="E8589" s="8" t="s">
        <v>14</v>
      </c>
      <c r="F8589" s="9">
        <f t="shared" si="360"/>
        <v>-900000</v>
      </c>
      <c r="G8589" s="9">
        <v>-9</v>
      </c>
      <c r="H8589" s="10">
        <v>-964782</v>
      </c>
      <c r="I8589" s="11">
        <f t="shared" si="357"/>
        <v>20415040199.798965</v>
      </c>
      <c r="J8589" s="11">
        <f t="shared" si="358"/>
        <v>202171</v>
      </c>
      <c r="K8589" s="11">
        <f t="shared" si="359"/>
        <v>100979.07315984473</v>
      </c>
      <c r="L8589" s="12">
        <f t="shared" si="361"/>
        <v>55970.341561397421</v>
      </c>
      <c r="M8589" s="11">
        <f>COUNTIF(E$2:$E8589,E8589)</f>
        <v>1174</v>
      </c>
      <c r="O8589" t="str">
        <f t="shared" si="356"/>
        <v/>
      </c>
    </row>
    <row r="8590" spans="1:15" hidden="1">
      <c r="A8590" s="41" t="s">
        <v>99</v>
      </c>
      <c r="B8590" s="46">
        <v>45798</v>
      </c>
      <c r="C8590" s="8" t="s">
        <v>13</v>
      </c>
      <c r="D8590" s="8" t="s">
        <v>90</v>
      </c>
      <c r="E8590" s="8" t="s">
        <v>90</v>
      </c>
      <c r="F8590" s="9">
        <f t="shared" si="360"/>
        <v>-4700000</v>
      </c>
      <c r="G8590" s="9">
        <v>-47</v>
      </c>
      <c r="H8590" s="10">
        <v>-5103213</v>
      </c>
      <c r="I8590" s="11">
        <f t="shared" si="357"/>
        <v>12167751491.441856</v>
      </c>
      <c r="J8590" s="11">
        <f t="shared" si="358"/>
        <v>120068</v>
      </c>
      <c r="K8590" s="11">
        <f t="shared" si="359"/>
        <v>101340.50281042287</v>
      </c>
      <c r="L8590" s="12">
        <f t="shared" si="361"/>
        <v>340209.36791012529</v>
      </c>
      <c r="M8590" s="11">
        <f>COUNTIF(E$2:$E8590,E8590)</f>
        <v>1393</v>
      </c>
      <c r="O8590" t="str">
        <f t="shared" si="356"/>
        <v/>
      </c>
    </row>
    <row r="8591" spans="1:15" hidden="1">
      <c r="A8591" s="41" t="s">
        <v>99</v>
      </c>
      <c r="B8591" s="46">
        <v>45798</v>
      </c>
      <c r="C8591" s="8" t="s">
        <v>13</v>
      </c>
      <c r="D8591" s="8" t="s">
        <v>14</v>
      </c>
      <c r="E8591" s="8" t="s">
        <v>14</v>
      </c>
      <c r="F8591" s="9">
        <f t="shared" si="360"/>
        <v>9500000</v>
      </c>
      <c r="G8591" s="9">
        <v>95</v>
      </c>
      <c r="H8591" s="10">
        <v>10148850</v>
      </c>
      <c r="I8591" s="11">
        <f t="shared" si="357"/>
        <v>20425189049.798965</v>
      </c>
      <c r="J8591" s="11">
        <f t="shared" si="358"/>
        <v>202266</v>
      </c>
      <c r="K8591" s="11">
        <f t="shared" si="359"/>
        <v>100981.82121463303</v>
      </c>
      <c r="L8591" s="12">
        <f t="shared" si="361"/>
        <v>0</v>
      </c>
      <c r="M8591" s="11">
        <f>COUNTIF(E$2:$E8591,E8591)</f>
        <v>1175</v>
      </c>
      <c r="O8591" t="str">
        <f t="shared" si="356"/>
        <v/>
      </c>
    </row>
    <row r="8592" spans="1:15" hidden="1">
      <c r="A8592" s="41" t="s">
        <v>99</v>
      </c>
      <c r="B8592" s="46">
        <v>45798</v>
      </c>
      <c r="C8592" s="8" t="s">
        <v>13</v>
      </c>
      <c r="D8592" s="8" t="s">
        <v>15</v>
      </c>
      <c r="E8592" s="8" t="s">
        <v>15</v>
      </c>
      <c r="F8592" s="9">
        <f t="shared" si="360"/>
        <v>18600000</v>
      </c>
      <c r="G8592" s="9">
        <v>186</v>
      </c>
      <c r="H8592" s="10">
        <v>20082048</v>
      </c>
      <c r="I8592" s="11">
        <f t="shared" si="357"/>
        <v>21957389788.739105</v>
      </c>
      <c r="J8592" s="11">
        <f t="shared" si="358"/>
        <v>203972</v>
      </c>
      <c r="K8592" s="11">
        <f t="shared" si="359"/>
        <v>107649.03902858778</v>
      </c>
      <c r="L8592" s="12">
        <f t="shared" si="361"/>
        <v>0</v>
      </c>
      <c r="M8592" s="11">
        <f>COUNTIF(E$2:$E8592,E8592)</f>
        <v>3160</v>
      </c>
      <c r="O8592" t="str">
        <f t="shared" ref="O8592:O8655" si="362">IF(M8592=_xlfn.MAXIFS(M:M,D:D,D8592),"X","")</f>
        <v/>
      </c>
    </row>
    <row r="8593" spans="1:15" hidden="1">
      <c r="A8593" s="41" t="s">
        <v>99</v>
      </c>
      <c r="B8593" s="46">
        <v>45799</v>
      </c>
      <c r="C8593" s="8" t="s">
        <v>13</v>
      </c>
      <c r="D8593" s="8" t="s">
        <v>90</v>
      </c>
      <c r="E8593" s="8" t="s">
        <v>90</v>
      </c>
      <c r="F8593" s="9">
        <f t="shared" si="360"/>
        <v>-4600000</v>
      </c>
      <c r="G8593" s="9">
        <v>-46</v>
      </c>
      <c r="H8593" s="10">
        <v>-4995646</v>
      </c>
      <c r="I8593" s="11">
        <f t="shared" si="357"/>
        <v>12163089828.312576</v>
      </c>
      <c r="J8593" s="11">
        <f t="shared" si="358"/>
        <v>120022</v>
      </c>
      <c r="K8593" s="11">
        <f t="shared" si="359"/>
        <v>101340.50281042287</v>
      </c>
      <c r="L8593" s="12">
        <f t="shared" si="361"/>
        <v>333982.87072054762</v>
      </c>
      <c r="M8593" s="11">
        <f>COUNTIF(E$2:$E8593,E8593)</f>
        <v>1394</v>
      </c>
      <c r="O8593" t="str">
        <f t="shared" si="362"/>
        <v/>
      </c>
    </row>
    <row r="8594" spans="1:15" hidden="1">
      <c r="A8594" s="41" t="s">
        <v>99</v>
      </c>
      <c r="B8594" s="46">
        <v>45799</v>
      </c>
      <c r="C8594" s="8" t="s">
        <v>13</v>
      </c>
      <c r="D8594" s="8" t="s">
        <v>15</v>
      </c>
      <c r="E8594" s="8" t="s">
        <v>15</v>
      </c>
      <c r="F8594" s="9">
        <f t="shared" si="360"/>
        <v>900000</v>
      </c>
      <c r="G8594" s="9">
        <v>9</v>
      </c>
      <c r="H8594" s="10">
        <v>982296</v>
      </c>
      <c r="I8594" s="11">
        <f t="shared" si="357"/>
        <v>21958372084.739105</v>
      </c>
      <c r="J8594" s="11">
        <f t="shared" si="358"/>
        <v>203981</v>
      </c>
      <c r="K8594" s="11">
        <f t="shared" si="359"/>
        <v>107649.10498889163</v>
      </c>
      <c r="L8594" s="12">
        <f t="shared" si="361"/>
        <v>0</v>
      </c>
      <c r="M8594" s="11">
        <f>COUNTIF(E$2:$E8594,E8594)</f>
        <v>3161</v>
      </c>
      <c r="O8594" t="str">
        <f t="shared" si="362"/>
        <v/>
      </c>
    </row>
    <row r="8595" spans="1:15" hidden="1">
      <c r="A8595" s="41" t="s">
        <v>99</v>
      </c>
      <c r="B8595" s="46">
        <v>45799</v>
      </c>
      <c r="C8595" s="8" t="s">
        <v>13</v>
      </c>
      <c r="D8595" s="8" t="s">
        <v>90</v>
      </c>
      <c r="E8595" s="8" t="s">
        <v>90</v>
      </c>
      <c r="F8595" s="9">
        <f t="shared" si="360"/>
        <v>-65900000</v>
      </c>
      <c r="G8595" s="9">
        <v>-659</v>
      </c>
      <c r="H8595" s="10">
        <v>-71568059</v>
      </c>
      <c r="I8595" s="11">
        <f t="shared" si="357"/>
        <v>12096306436.960508</v>
      </c>
      <c r="J8595" s="11">
        <f t="shared" si="358"/>
        <v>119363</v>
      </c>
      <c r="K8595" s="11">
        <f t="shared" si="359"/>
        <v>101340.50281042287</v>
      </c>
      <c r="L8595" s="12">
        <f t="shared" si="361"/>
        <v>4784667.6479313299</v>
      </c>
      <c r="M8595" s="11">
        <f>COUNTIF(E$2:$E8595,E8595)</f>
        <v>1395</v>
      </c>
      <c r="O8595" t="str">
        <f t="shared" si="362"/>
        <v/>
      </c>
    </row>
    <row r="8596" spans="1:15" hidden="1">
      <c r="A8596" s="41" t="s">
        <v>99</v>
      </c>
      <c r="B8596" s="46">
        <v>45799</v>
      </c>
      <c r="C8596" s="8" t="s">
        <v>13</v>
      </c>
      <c r="D8596" s="8" t="s">
        <v>90</v>
      </c>
      <c r="E8596" s="8" t="s">
        <v>90</v>
      </c>
      <c r="F8596" s="9">
        <f t="shared" si="360"/>
        <v>-20000000</v>
      </c>
      <c r="G8596" s="9">
        <v>-200</v>
      </c>
      <c r="H8596" s="10">
        <v>-21720200</v>
      </c>
      <c r="I8596" s="11">
        <f t="shared" si="357"/>
        <v>12076038336.398424</v>
      </c>
      <c r="J8596" s="11">
        <f t="shared" si="358"/>
        <v>119163</v>
      </c>
      <c r="K8596" s="11">
        <f t="shared" si="359"/>
        <v>101340.50281042287</v>
      </c>
      <c r="L8596" s="12">
        <f t="shared" si="361"/>
        <v>1452099.4379154257</v>
      </c>
      <c r="M8596" s="11">
        <f>COUNTIF(E$2:$E8596,E8596)</f>
        <v>1396</v>
      </c>
      <c r="O8596" t="str">
        <f t="shared" si="362"/>
        <v/>
      </c>
    </row>
    <row r="8597" spans="1:15" hidden="1">
      <c r="A8597" s="41" t="s">
        <v>99</v>
      </c>
      <c r="B8597" s="46">
        <v>45799</v>
      </c>
      <c r="C8597" s="8" t="s">
        <v>13</v>
      </c>
      <c r="D8597" s="8" t="s">
        <v>14</v>
      </c>
      <c r="E8597" s="8" t="s">
        <v>14</v>
      </c>
      <c r="F8597" s="9">
        <f t="shared" si="360"/>
        <v>-9300000</v>
      </c>
      <c r="G8597" s="9">
        <v>-93</v>
      </c>
      <c r="H8597" s="10">
        <v>-9971181</v>
      </c>
      <c r="I8597" s="11">
        <f t="shared" si="357"/>
        <v>20415797740.426006</v>
      </c>
      <c r="J8597" s="11">
        <f t="shared" si="358"/>
        <v>202173</v>
      </c>
      <c r="K8597" s="11">
        <f t="shared" si="359"/>
        <v>100981.82121463303</v>
      </c>
      <c r="L8597" s="12">
        <f t="shared" si="361"/>
        <v>579871.62703912705</v>
      </c>
      <c r="M8597" s="11">
        <f>COUNTIF(E$2:$E8597,E8597)</f>
        <v>1176</v>
      </c>
      <c r="O8597" t="str">
        <f t="shared" si="362"/>
        <v/>
      </c>
    </row>
    <row r="8598" spans="1:15" hidden="1">
      <c r="A8598" s="41" t="s">
        <v>99</v>
      </c>
      <c r="B8598" s="46">
        <v>45799</v>
      </c>
      <c r="C8598" s="8" t="s">
        <v>13</v>
      </c>
      <c r="D8598" s="8" t="s">
        <v>90</v>
      </c>
      <c r="E8598" s="8" t="s">
        <v>90</v>
      </c>
      <c r="F8598" s="9">
        <f t="shared" si="360"/>
        <v>-9200000</v>
      </c>
      <c r="G8598" s="9">
        <v>-92</v>
      </c>
      <c r="H8598" s="10">
        <v>-9991292</v>
      </c>
      <c r="I8598" s="11">
        <f t="shared" si="357"/>
        <v>12066715010.139866</v>
      </c>
      <c r="J8598" s="11">
        <f t="shared" si="358"/>
        <v>119071</v>
      </c>
      <c r="K8598" s="11">
        <f t="shared" si="359"/>
        <v>101340.50281042287</v>
      </c>
      <c r="L8598" s="12">
        <f t="shared" si="361"/>
        <v>667965.74144109525</v>
      </c>
      <c r="M8598" s="11">
        <f>COUNTIF(E$2:$E8598,E8598)</f>
        <v>1397</v>
      </c>
      <c r="O8598" t="str">
        <f t="shared" si="362"/>
        <v/>
      </c>
    </row>
    <row r="8599" spans="1:15" hidden="1">
      <c r="A8599" s="41" t="s">
        <v>99</v>
      </c>
      <c r="B8599" s="46">
        <v>45799</v>
      </c>
      <c r="C8599" s="8" t="s">
        <v>13</v>
      </c>
      <c r="D8599" s="8" t="s">
        <v>90</v>
      </c>
      <c r="E8599" s="8" t="s">
        <v>90</v>
      </c>
      <c r="F8599" s="9">
        <f t="shared" si="360"/>
        <v>-4600000</v>
      </c>
      <c r="G8599" s="9">
        <v>-46</v>
      </c>
      <c r="H8599" s="10">
        <v>-4995646</v>
      </c>
      <c r="I8599" s="11">
        <f t="shared" si="357"/>
        <v>12062053347.010586</v>
      </c>
      <c r="J8599" s="11">
        <f t="shared" si="358"/>
        <v>119025</v>
      </c>
      <c r="K8599" s="11">
        <f t="shared" si="359"/>
        <v>101340.50281042287</v>
      </c>
      <c r="L8599" s="12">
        <f t="shared" si="361"/>
        <v>333982.87072054762</v>
      </c>
      <c r="M8599" s="11">
        <f>COUNTIF(E$2:$E8599,E8599)</f>
        <v>1398</v>
      </c>
      <c r="O8599" t="str">
        <f t="shared" si="362"/>
        <v/>
      </c>
    </row>
    <row r="8600" spans="1:15" hidden="1">
      <c r="A8600" s="41" t="s">
        <v>99</v>
      </c>
      <c r="B8600" s="46">
        <v>45799</v>
      </c>
      <c r="C8600" s="8" t="s">
        <v>13</v>
      </c>
      <c r="D8600" s="8" t="s">
        <v>90</v>
      </c>
      <c r="E8600" s="8" t="s">
        <v>90</v>
      </c>
      <c r="F8600" s="9">
        <f t="shared" si="360"/>
        <v>-4600000</v>
      </c>
      <c r="G8600" s="9">
        <v>-46</v>
      </c>
      <c r="H8600" s="10">
        <v>-4995646</v>
      </c>
      <c r="I8600" s="11">
        <f t="shared" si="357"/>
        <v>12057391683.881306</v>
      </c>
      <c r="J8600" s="11">
        <f t="shared" si="358"/>
        <v>118979</v>
      </c>
      <c r="K8600" s="11">
        <f t="shared" si="359"/>
        <v>101340.50281042287</v>
      </c>
      <c r="L8600" s="12">
        <f t="shared" si="361"/>
        <v>333982.87072054762</v>
      </c>
      <c r="M8600" s="11">
        <f>COUNTIF(E$2:$E8600,E8600)</f>
        <v>1399</v>
      </c>
      <c r="O8600" t="str">
        <f t="shared" si="362"/>
        <v/>
      </c>
    </row>
    <row r="8601" spans="1:15" hidden="1">
      <c r="A8601" s="41" t="s">
        <v>99</v>
      </c>
      <c r="B8601" s="46">
        <v>45799</v>
      </c>
      <c r="C8601" s="8" t="s">
        <v>13</v>
      </c>
      <c r="D8601" s="8" t="s">
        <v>14</v>
      </c>
      <c r="E8601" s="8" t="s">
        <v>14</v>
      </c>
      <c r="F8601" s="9">
        <f t="shared" si="360"/>
        <v>-9300000</v>
      </c>
      <c r="G8601" s="9">
        <v>-93</v>
      </c>
      <c r="H8601" s="10">
        <v>-9971181</v>
      </c>
      <c r="I8601" s="11">
        <f t="shared" si="357"/>
        <v>20406406431.053047</v>
      </c>
      <c r="J8601" s="11">
        <f t="shared" si="358"/>
        <v>202080</v>
      </c>
      <c r="K8601" s="11">
        <f t="shared" si="359"/>
        <v>100981.82121463303</v>
      </c>
      <c r="L8601" s="12">
        <f t="shared" si="361"/>
        <v>579871.62703912705</v>
      </c>
      <c r="M8601" s="11">
        <f>COUNTIF(E$2:$E8601,E8601)</f>
        <v>1177</v>
      </c>
      <c r="O8601" t="str">
        <f t="shared" si="362"/>
        <v/>
      </c>
    </row>
    <row r="8602" spans="1:15" hidden="1">
      <c r="A8602" s="41" t="s">
        <v>99</v>
      </c>
      <c r="B8602" s="46">
        <v>45799</v>
      </c>
      <c r="C8602" s="8" t="s">
        <v>13</v>
      </c>
      <c r="D8602" s="8" t="s">
        <v>15</v>
      </c>
      <c r="E8602" s="8" t="s">
        <v>15</v>
      </c>
      <c r="F8602" s="9">
        <f t="shared" si="360"/>
        <v>11100000</v>
      </c>
      <c r="G8602" s="9">
        <v>111</v>
      </c>
      <c r="H8602" s="10">
        <v>12112098</v>
      </c>
      <c r="I8602" s="11">
        <f t="shared" si="357"/>
        <v>21970484182.739105</v>
      </c>
      <c r="J8602" s="11">
        <f t="shared" si="358"/>
        <v>204092</v>
      </c>
      <c r="K8602" s="11">
        <f t="shared" si="359"/>
        <v>107649.9038803045</v>
      </c>
      <c r="L8602" s="12">
        <f t="shared" si="361"/>
        <v>0</v>
      </c>
      <c r="M8602" s="11">
        <f>COUNTIF(E$2:$E8602,E8602)</f>
        <v>3162</v>
      </c>
      <c r="O8602" t="str">
        <f t="shared" si="362"/>
        <v/>
      </c>
    </row>
    <row r="8603" spans="1:15" hidden="1">
      <c r="A8603" s="41" t="s">
        <v>99</v>
      </c>
      <c r="B8603" s="46">
        <v>45799</v>
      </c>
      <c r="C8603" s="8" t="s">
        <v>13</v>
      </c>
      <c r="D8603" s="8" t="s">
        <v>15</v>
      </c>
      <c r="E8603" s="8" t="s">
        <v>15</v>
      </c>
      <c r="F8603" s="9">
        <f t="shared" si="360"/>
        <v>3700000</v>
      </c>
      <c r="G8603" s="9">
        <v>37</v>
      </c>
      <c r="H8603" s="10">
        <v>4037366</v>
      </c>
      <c r="I8603" s="11">
        <f t="shared" si="357"/>
        <v>21974521548.739105</v>
      </c>
      <c r="J8603" s="11">
        <f t="shared" si="358"/>
        <v>204129</v>
      </c>
      <c r="K8603" s="11">
        <f t="shared" si="359"/>
        <v>107650.16998436824</v>
      </c>
      <c r="L8603" s="12">
        <f t="shared" si="361"/>
        <v>0</v>
      </c>
      <c r="M8603" s="11">
        <f>COUNTIF(E$2:$E8603,E8603)</f>
        <v>3163</v>
      </c>
      <c r="O8603" t="str">
        <f t="shared" si="362"/>
        <v/>
      </c>
    </row>
    <row r="8604" spans="1:15" hidden="1">
      <c r="A8604" s="41" t="s">
        <v>99</v>
      </c>
      <c r="B8604" s="46">
        <v>45799</v>
      </c>
      <c r="C8604" s="8" t="s">
        <v>13</v>
      </c>
      <c r="D8604" s="8" t="s">
        <v>90</v>
      </c>
      <c r="E8604" s="8" t="s">
        <v>90</v>
      </c>
      <c r="F8604" s="9">
        <f t="shared" si="360"/>
        <v>-73600000</v>
      </c>
      <c r="G8604" s="9">
        <v>-736</v>
      </c>
      <c r="H8604" s="10">
        <v>-79930336</v>
      </c>
      <c r="I8604" s="11">
        <f t="shared" si="357"/>
        <v>11982805073.812834</v>
      </c>
      <c r="J8604" s="11">
        <f t="shared" si="358"/>
        <v>118243</v>
      </c>
      <c r="K8604" s="11">
        <f t="shared" si="359"/>
        <v>101340.50281042287</v>
      </c>
      <c r="L8604" s="12">
        <f t="shared" si="361"/>
        <v>5343725.931528762</v>
      </c>
      <c r="M8604" s="11">
        <f>COUNTIF(E$2:$E8604,E8604)</f>
        <v>1400</v>
      </c>
      <c r="O8604" t="str">
        <f t="shared" si="362"/>
        <v/>
      </c>
    </row>
    <row r="8605" spans="1:15" hidden="1">
      <c r="A8605" s="41" t="s">
        <v>99</v>
      </c>
      <c r="B8605" s="46">
        <v>45799</v>
      </c>
      <c r="C8605" s="8" t="s">
        <v>13</v>
      </c>
      <c r="D8605" s="8" t="s">
        <v>90</v>
      </c>
      <c r="E8605" s="8" t="s">
        <v>90</v>
      </c>
      <c r="F8605" s="9">
        <f t="shared" si="360"/>
        <v>-3100000</v>
      </c>
      <c r="G8605" s="9">
        <v>-31</v>
      </c>
      <c r="H8605" s="10">
        <v>-3366631</v>
      </c>
      <c r="I8605" s="11">
        <f t="shared" si="357"/>
        <v>11979663518.22571</v>
      </c>
      <c r="J8605" s="11">
        <f t="shared" si="358"/>
        <v>118212</v>
      </c>
      <c r="K8605" s="11">
        <f t="shared" si="359"/>
        <v>101340.50281042287</v>
      </c>
      <c r="L8605" s="12">
        <f t="shared" si="361"/>
        <v>225075.41287689097</v>
      </c>
      <c r="M8605" s="11">
        <f>COUNTIF(E$2:$E8605,E8605)</f>
        <v>1401</v>
      </c>
      <c r="O8605" t="str">
        <f t="shared" si="362"/>
        <v/>
      </c>
    </row>
    <row r="8606" spans="1:15" hidden="1">
      <c r="A8606" s="41" t="s">
        <v>99</v>
      </c>
      <c r="B8606" s="46">
        <v>45799</v>
      </c>
      <c r="C8606" s="8" t="s">
        <v>13</v>
      </c>
      <c r="D8606" s="8" t="s">
        <v>90</v>
      </c>
      <c r="E8606" s="8" t="s">
        <v>90</v>
      </c>
      <c r="F8606" s="9">
        <f t="shared" si="360"/>
        <v>-9500000</v>
      </c>
      <c r="G8606" s="9">
        <v>-95</v>
      </c>
      <c r="H8606" s="10">
        <v>-10317095</v>
      </c>
      <c r="I8606" s="11">
        <f t="shared" si="357"/>
        <v>11970036170.458719</v>
      </c>
      <c r="J8606" s="11">
        <f t="shared" si="358"/>
        <v>118117</v>
      </c>
      <c r="K8606" s="11">
        <f t="shared" si="359"/>
        <v>101340.50281042287</v>
      </c>
      <c r="L8606" s="12">
        <f t="shared" si="361"/>
        <v>689747.23300982825</v>
      </c>
      <c r="M8606" s="11">
        <f>COUNTIF(E$2:$E8606,E8606)</f>
        <v>1402</v>
      </c>
      <c r="O8606" t="str">
        <f t="shared" si="362"/>
        <v/>
      </c>
    </row>
    <row r="8607" spans="1:15" hidden="1">
      <c r="A8607" s="41" t="s">
        <v>99</v>
      </c>
      <c r="B8607" s="46">
        <v>45799</v>
      </c>
      <c r="C8607" s="8" t="s">
        <v>13</v>
      </c>
      <c r="D8607" s="8" t="s">
        <v>90</v>
      </c>
      <c r="E8607" s="8" t="s">
        <v>90</v>
      </c>
      <c r="F8607" s="9">
        <f t="shared" si="360"/>
        <v>92300000</v>
      </c>
      <c r="G8607" s="9">
        <v>923</v>
      </c>
      <c r="H8607" s="10">
        <v>99997820</v>
      </c>
      <c r="I8607" s="11">
        <f t="shared" si="357"/>
        <v>12070033990.458719</v>
      </c>
      <c r="J8607" s="11">
        <f t="shared" si="358"/>
        <v>119040</v>
      </c>
      <c r="K8607" s="11">
        <f t="shared" si="359"/>
        <v>101394.77478543951</v>
      </c>
      <c r="L8607" s="12">
        <f t="shared" si="361"/>
        <v>0</v>
      </c>
      <c r="M8607" s="11">
        <f>COUNTIF(E$2:$E8607,E8607)</f>
        <v>1403</v>
      </c>
      <c r="O8607" t="str">
        <f t="shared" si="362"/>
        <v/>
      </c>
    </row>
    <row r="8608" spans="1:15" hidden="1">
      <c r="A8608" s="41" t="s">
        <v>99</v>
      </c>
      <c r="B8608" s="46">
        <v>45799</v>
      </c>
      <c r="C8608" s="8" t="s">
        <v>13</v>
      </c>
      <c r="D8608" s="8" t="s">
        <v>90</v>
      </c>
      <c r="E8608" s="8" t="s">
        <v>90</v>
      </c>
      <c r="F8608" s="9">
        <f t="shared" si="360"/>
        <v>-111100000</v>
      </c>
      <c r="G8608" s="9">
        <v>-1111</v>
      </c>
      <c r="H8608" s="10">
        <v>-120655711</v>
      </c>
      <c r="I8608" s="11">
        <f t="shared" si="357"/>
        <v>11957384395.672096</v>
      </c>
      <c r="J8608" s="11">
        <f t="shared" si="358"/>
        <v>117929</v>
      </c>
      <c r="K8608" s="11">
        <f t="shared" si="359"/>
        <v>101394.77478543951</v>
      </c>
      <c r="L8608" s="12">
        <f t="shared" si="361"/>
        <v>8006116.2133767009</v>
      </c>
      <c r="M8608" s="11">
        <f>COUNTIF(E$2:$E8608,E8608)</f>
        <v>1404</v>
      </c>
      <c r="O8608" t="str">
        <f t="shared" si="362"/>
        <v/>
      </c>
    </row>
    <row r="8609" spans="1:15" hidden="1">
      <c r="A8609" s="41" t="s">
        <v>99</v>
      </c>
      <c r="B8609" s="46">
        <v>45799</v>
      </c>
      <c r="C8609" s="8" t="s">
        <v>13</v>
      </c>
      <c r="D8609" s="8" t="s">
        <v>90</v>
      </c>
      <c r="E8609" s="8" t="s">
        <v>90</v>
      </c>
      <c r="F8609" s="9">
        <f t="shared" si="360"/>
        <v>-6200000</v>
      </c>
      <c r="G8609" s="9">
        <v>-62</v>
      </c>
      <c r="H8609" s="10">
        <v>-6733262</v>
      </c>
      <c r="I8609" s="11">
        <f t="shared" si="357"/>
        <v>11951097919.635399</v>
      </c>
      <c r="J8609" s="11">
        <f t="shared" si="358"/>
        <v>117867</v>
      </c>
      <c r="K8609" s="11">
        <f t="shared" si="359"/>
        <v>101394.77478543951</v>
      </c>
      <c r="L8609" s="12">
        <f t="shared" si="361"/>
        <v>446785.96330275014</v>
      </c>
      <c r="M8609" s="11">
        <f>COUNTIF(E$2:$E8609,E8609)</f>
        <v>1405</v>
      </c>
      <c r="O8609" t="str">
        <f t="shared" si="362"/>
        <v/>
      </c>
    </row>
    <row r="8610" spans="1:15" hidden="1">
      <c r="A8610" s="41" t="s">
        <v>99</v>
      </c>
      <c r="B8610" s="46">
        <v>45799</v>
      </c>
      <c r="C8610" s="8" t="s">
        <v>13</v>
      </c>
      <c r="D8610" s="8" t="s">
        <v>46</v>
      </c>
      <c r="E8610" s="8" t="s">
        <v>46</v>
      </c>
      <c r="F8610" s="9">
        <f t="shared" si="360"/>
        <v>9100000</v>
      </c>
      <c r="G8610" s="9">
        <v>91</v>
      </c>
      <c r="H8610" s="10">
        <v>10016097</v>
      </c>
      <c r="I8610" s="11">
        <f t="shared" si="357"/>
        <v>5088346505.515729</v>
      </c>
      <c r="J8610" s="11">
        <f t="shared" si="358"/>
        <v>46675</v>
      </c>
      <c r="K8610" s="11">
        <f t="shared" si="359"/>
        <v>109016.52930938895</v>
      </c>
      <c r="L8610" s="12">
        <f t="shared" si="361"/>
        <v>0</v>
      </c>
      <c r="M8610" s="11">
        <f>COUNTIF(E$2:$E8610,E8610)</f>
        <v>2845</v>
      </c>
      <c r="O8610" t="str">
        <f t="shared" si="362"/>
        <v/>
      </c>
    </row>
    <row r="8611" spans="1:15" hidden="1">
      <c r="A8611" s="41" t="s">
        <v>99</v>
      </c>
      <c r="B8611" s="46">
        <v>45799</v>
      </c>
      <c r="C8611" s="8" t="s">
        <v>13</v>
      </c>
      <c r="D8611" s="8" t="s">
        <v>90</v>
      </c>
      <c r="E8611" s="8" t="s">
        <v>90</v>
      </c>
      <c r="F8611" s="9">
        <f t="shared" si="360"/>
        <v>-2100000</v>
      </c>
      <c r="G8611" s="9">
        <v>-21</v>
      </c>
      <c r="H8611" s="10">
        <v>-2280621</v>
      </c>
      <c r="I8611" s="11">
        <f t="shared" si="357"/>
        <v>11948968629.364904</v>
      </c>
      <c r="J8611" s="11">
        <f t="shared" si="358"/>
        <v>117846</v>
      </c>
      <c r="K8611" s="11">
        <f t="shared" si="359"/>
        <v>101394.77478543951</v>
      </c>
      <c r="L8611" s="12">
        <f t="shared" si="361"/>
        <v>151330.72950577037</v>
      </c>
      <c r="M8611" s="11">
        <f>COUNTIF(E$2:$E8611,E8611)</f>
        <v>1406</v>
      </c>
      <c r="O8611" t="str">
        <f t="shared" si="362"/>
        <v/>
      </c>
    </row>
    <row r="8612" spans="1:15" hidden="1">
      <c r="A8612" s="41" t="s">
        <v>99</v>
      </c>
      <c r="B8612" s="46">
        <v>45799</v>
      </c>
      <c r="C8612" s="8" t="s">
        <v>13</v>
      </c>
      <c r="D8612" s="8" t="s">
        <v>90</v>
      </c>
      <c r="E8612" s="8" t="s">
        <v>90</v>
      </c>
      <c r="F8612" s="9">
        <f t="shared" si="360"/>
        <v>-900000</v>
      </c>
      <c r="G8612" s="9">
        <v>-9</v>
      </c>
      <c r="H8612" s="10">
        <v>-977409</v>
      </c>
      <c r="I8612" s="11">
        <f t="shared" si="357"/>
        <v>11948056076.391836</v>
      </c>
      <c r="J8612" s="11">
        <f t="shared" si="358"/>
        <v>117837</v>
      </c>
      <c r="K8612" s="11">
        <f t="shared" si="359"/>
        <v>101394.77478543951</v>
      </c>
      <c r="L8612" s="12">
        <f t="shared" si="361"/>
        <v>64856.026931044413</v>
      </c>
      <c r="M8612" s="11">
        <f>COUNTIF(E$2:$E8612,E8612)</f>
        <v>1407</v>
      </c>
      <c r="O8612" t="str">
        <f t="shared" si="362"/>
        <v/>
      </c>
    </row>
    <row r="8613" spans="1:15" hidden="1">
      <c r="A8613" s="41" t="s">
        <v>99</v>
      </c>
      <c r="B8613" s="46">
        <v>45799</v>
      </c>
      <c r="C8613" s="8" t="s">
        <v>13</v>
      </c>
      <c r="D8613" s="8" t="s">
        <v>90</v>
      </c>
      <c r="E8613" s="8" t="s">
        <v>90</v>
      </c>
      <c r="F8613" s="9">
        <f t="shared" si="360"/>
        <v>6500000</v>
      </c>
      <c r="G8613" s="9">
        <v>65</v>
      </c>
      <c r="H8613" s="10">
        <v>7032545</v>
      </c>
      <c r="I8613" s="11">
        <f t="shared" si="357"/>
        <v>11955088621.391836</v>
      </c>
      <c r="J8613" s="11">
        <f t="shared" si="358"/>
        <v>117902</v>
      </c>
      <c r="K8613" s="11">
        <f t="shared" si="359"/>
        <v>101398.52268317617</v>
      </c>
      <c r="L8613" s="12">
        <f t="shared" si="361"/>
        <v>0</v>
      </c>
      <c r="M8613" s="11">
        <f>COUNTIF(E$2:$E8613,E8613)</f>
        <v>1408</v>
      </c>
      <c r="O8613" t="str">
        <f t="shared" si="362"/>
        <v/>
      </c>
    </row>
    <row r="8614" spans="1:15" hidden="1">
      <c r="A8614" s="41" t="s">
        <v>99</v>
      </c>
      <c r="B8614" s="46">
        <v>45799</v>
      </c>
      <c r="C8614" s="8" t="s">
        <v>13</v>
      </c>
      <c r="D8614" s="8" t="s">
        <v>90</v>
      </c>
      <c r="E8614" s="8" t="s">
        <v>90</v>
      </c>
      <c r="F8614" s="9">
        <f t="shared" si="360"/>
        <v>-900000</v>
      </c>
      <c r="G8614" s="9">
        <v>-9</v>
      </c>
      <c r="H8614" s="10">
        <v>-977409</v>
      </c>
      <c r="I8614" s="11">
        <f t="shared" si="357"/>
        <v>11954176034.687687</v>
      </c>
      <c r="J8614" s="11">
        <f t="shared" si="358"/>
        <v>117893</v>
      </c>
      <c r="K8614" s="11">
        <f t="shared" si="359"/>
        <v>101398.52268317617</v>
      </c>
      <c r="L8614" s="12">
        <f t="shared" si="361"/>
        <v>64822.295851414441</v>
      </c>
      <c r="M8614" s="11">
        <f>COUNTIF(E$2:$E8614,E8614)</f>
        <v>1409</v>
      </c>
      <c r="O8614" t="str">
        <f t="shared" si="362"/>
        <v/>
      </c>
    </row>
    <row r="8615" spans="1:15" hidden="1">
      <c r="A8615" s="41" t="s">
        <v>99</v>
      </c>
      <c r="B8615" s="46">
        <v>45799</v>
      </c>
      <c r="C8615" s="8" t="s">
        <v>13</v>
      </c>
      <c r="D8615" s="8" t="s">
        <v>90</v>
      </c>
      <c r="E8615" s="8" t="s">
        <v>90</v>
      </c>
      <c r="F8615" s="9">
        <f t="shared" si="360"/>
        <v>-5900000</v>
      </c>
      <c r="G8615" s="9">
        <v>-59</v>
      </c>
      <c r="H8615" s="10">
        <v>-6407459</v>
      </c>
      <c r="I8615" s="11">
        <f t="shared" ref="I8615:I8678" si="363">IF(H8615&gt;=0,IF(M8615=1,H8615,SUMIFS(I:I,E:E,E8615,M:M,M8615-1)+H8615),SUMIFS(I:I,E:E,E8615,M:M,M8615-1)+K8615*G8615)</f>
        <v>11948193521.849379</v>
      </c>
      <c r="J8615" s="11">
        <f t="shared" ref="J8615:J8678" si="364">IF(M8615=1,G8615,SUMIFS($J:$J,$E:$E,E8615,$M:$M,M8615-1)+G8615)</f>
        <v>117834</v>
      </c>
      <c r="K8615" s="11">
        <f t="shared" ref="K8615:K8678" si="365">IF(H8615&gt;=0,I8615/J8615,SUMIFS($K:$K,$E:$E,E8615,$M:$M,M8615-1))</f>
        <v>101398.52268317617</v>
      </c>
      <c r="L8615" s="12">
        <f t="shared" si="361"/>
        <v>424946.16169260629</v>
      </c>
      <c r="M8615" s="11">
        <f>COUNTIF(E$2:$E8615,E8615)</f>
        <v>1410</v>
      </c>
      <c r="O8615" t="str">
        <f t="shared" si="362"/>
        <v/>
      </c>
    </row>
    <row r="8616" spans="1:15" hidden="1">
      <c r="A8616" s="41" t="s">
        <v>99</v>
      </c>
      <c r="B8616" s="46">
        <v>45799</v>
      </c>
      <c r="C8616" s="8" t="s">
        <v>13</v>
      </c>
      <c r="D8616" s="8" t="s">
        <v>90</v>
      </c>
      <c r="E8616" s="8" t="s">
        <v>90</v>
      </c>
      <c r="F8616" s="9">
        <f t="shared" ref="F8616:F8679" si="366">100000*G8616</f>
        <v>-900000</v>
      </c>
      <c r="G8616" s="9">
        <v>-9</v>
      </c>
      <c r="H8616" s="10">
        <v>-977409</v>
      </c>
      <c r="I8616" s="11">
        <f t="shared" si="363"/>
        <v>11947280935.145229</v>
      </c>
      <c r="J8616" s="11">
        <f t="shared" si="364"/>
        <v>117825</v>
      </c>
      <c r="K8616" s="11">
        <f t="shared" si="365"/>
        <v>101398.52268317617</v>
      </c>
      <c r="L8616" s="12">
        <f t="shared" ref="L8616:L8679" si="367">IF(G8616&lt;0,K8616*G8616-H8616,0)</f>
        <v>64822.295851414441</v>
      </c>
      <c r="M8616" s="11">
        <f>COUNTIF(E$2:$E8616,E8616)</f>
        <v>1411</v>
      </c>
      <c r="O8616" t="str">
        <f t="shared" si="362"/>
        <v/>
      </c>
    </row>
    <row r="8617" spans="1:15" hidden="1">
      <c r="A8617" s="41" t="s">
        <v>99</v>
      </c>
      <c r="B8617" s="46">
        <v>45799</v>
      </c>
      <c r="C8617" s="8" t="s">
        <v>13</v>
      </c>
      <c r="D8617" s="8" t="s">
        <v>90</v>
      </c>
      <c r="E8617" s="8" t="s">
        <v>90</v>
      </c>
      <c r="F8617" s="9">
        <f t="shared" si="366"/>
        <v>2800000</v>
      </c>
      <c r="G8617" s="9">
        <v>28</v>
      </c>
      <c r="H8617" s="10">
        <v>3026660</v>
      </c>
      <c r="I8617" s="11">
        <f t="shared" si="363"/>
        <v>11950307595.145229</v>
      </c>
      <c r="J8617" s="11">
        <f t="shared" si="364"/>
        <v>117853</v>
      </c>
      <c r="K8617" s="11">
        <f t="shared" si="365"/>
        <v>101400.11365977302</v>
      </c>
      <c r="L8617" s="12">
        <f t="shared" si="367"/>
        <v>0</v>
      </c>
      <c r="M8617" s="11">
        <f>COUNTIF(E$2:$E8617,E8617)</f>
        <v>1412</v>
      </c>
      <c r="O8617" t="str">
        <f t="shared" si="362"/>
        <v/>
      </c>
    </row>
    <row r="8618" spans="1:15" hidden="1">
      <c r="A8618" s="41" t="s">
        <v>99</v>
      </c>
      <c r="B8618" s="46">
        <v>45799</v>
      </c>
      <c r="C8618" s="8" t="s">
        <v>13</v>
      </c>
      <c r="D8618" s="8" t="s">
        <v>90</v>
      </c>
      <c r="E8618" s="8" t="s">
        <v>90</v>
      </c>
      <c r="F8618" s="9">
        <f t="shared" si="366"/>
        <v>-12800000</v>
      </c>
      <c r="G8618" s="9">
        <v>-128</v>
      </c>
      <c r="H8618" s="10">
        <v>-13900928</v>
      </c>
      <c r="I8618" s="11">
        <f t="shared" si="363"/>
        <v>11937328380.596779</v>
      </c>
      <c r="J8618" s="11">
        <f t="shared" si="364"/>
        <v>117725</v>
      </c>
      <c r="K8618" s="11">
        <f t="shared" si="365"/>
        <v>101400.11365977302</v>
      </c>
      <c r="L8618" s="12">
        <f t="shared" si="367"/>
        <v>921713.45154905319</v>
      </c>
      <c r="M8618" s="11">
        <f>COUNTIF(E$2:$E8618,E8618)</f>
        <v>1413</v>
      </c>
      <c r="O8618" t="str">
        <f t="shared" si="362"/>
        <v/>
      </c>
    </row>
    <row r="8619" spans="1:15" hidden="1">
      <c r="A8619" s="41" t="s">
        <v>99</v>
      </c>
      <c r="B8619" s="46">
        <v>45799</v>
      </c>
      <c r="C8619" s="8" t="s">
        <v>13</v>
      </c>
      <c r="D8619" s="8" t="s">
        <v>90</v>
      </c>
      <c r="E8619" s="8" t="s">
        <v>90</v>
      </c>
      <c r="F8619" s="9">
        <f t="shared" si="366"/>
        <v>-23000000</v>
      </c>
      <c r="G8619" s="9">
        <v>-230</v>
      </c>
      <c r="H8619" s="10">
        <v>-24978230</v>
      </c>
      <c r="I8619" s="11">
        <f t="shared" si="363"/>
        <v>11914006354.45503</v>
      </c>
      <c r="J8619" s="11">
        <f t="shared" si="364"/>
        <v>117495</v>
      </c>
      <c r="K8619" s="11">
        <f t="shared" si="365"/>
        <v>101400.11365977302</v>
      </c>
      <c r="L8619" s="12">
        <f t="shared" si="367"/>
        <v>1656203.858252205</v>
      </c>
      <c r="M8619" s="11">
        <f>COUNTIF(E$2:$E8619,E8619)</f>
        <v>1414</v>
      </c>
      <c r="O8619" t="str">
        <f t="shared" si="362"/>
        <v/>
      </c>
    </row>
    <row r="8620" spans="1:15" hidden="1">
      <c r="A8620" s="41" t="s">
        <v>99</v>
      </c>
      <c r="B8620" s="46">
        <v>45799</v>
      </c>
      <c r="C8620" s="8" t="s">
        <v>13</v>
      </c>
      <c r="D8620" s="8" t="s">
        <v>90</v>
      </c>
      <c r="E8620" s="8" t="s">
        <v>90</v>
      </c>
      <c r="F8620" s="9">
        <f t="shared" si="366"/>
        <v>-8900000</v>
      </c>
      <c r="G8620" s="9">
        <v>-89</v>
      </c>
      <c r="H8620" s="10">
        <v>-9665489</v>
      </c>
      <c r="I8620" s="11">
        <f t="shared" si="363"/>
        <v>11904981744.33931</v>
      </c>
      <c r="J8620" s="11">
        <f t="shared" si="364"/>
        <v>117406</v>
      </c>
      <c r="K8620" s="11">
        <f t="shared" si="365"/>
        <v>101400.11365977302</v>
      </c>
      <c r="L8620" s="12">
        <f t="shared" si="367"/>
        <v>640878.88428020105</v>
      </c>
      <c r="M8620" s="11">
        <f>COUNTIF(E$2:$E8620,E8620)</f>
        <v>1415</v>
      </c>
      <c r="O8620" t="str">
        <f t="shared" si="362"/>
        <v/>
      </c>
    </row>
    <row r="8621" spans="1:15" hidden="1">
      <c r="A8621" s="41" t="s">
        <v>99</v>
      </c>
      <c r="B8621" s="46">
        <v>45799</v>
      </c>
      <c r="C8621" s="8" t="s">
        <v>13</v>
      </c>
      <c r="D8621" s="8" t="s">
        <v>90</v>
      </c>
      <c r="E8621" s="8" t="s">
        <v>90</v>
      </c>
      <c r="F8621" s="9">
        <f t="shared" si="366"/>
        <v>-6400000</v>
      </c>
      <c r="G8621" s="9">
        <v>-64</v>
      </c>
      <c r="H8621" s="10">
        <v>-6950464</v>
      </c>
      <c r="I8621" s="11">
        <f t="shared" si="363"/>
        <v>11898492137.065084</v>
      </c>
      <c r="J8621" s="11">
        <f t="shared" si="364"/>
        <v>117342</v>
      </c>
      <c r="K8621" s="11">
        <f t="shared" si="365"/>
        <v>101400.11365977302</v>
      </c>
      <c r="L8621" s="12">
        <f t="shared" si="367"/>
        <v>460856.7257745266</v>
      </c>
      <c r="M8621" s="11">
        <f>COUNTIF(E$2:$E8621,E8621)</f>
        <v>1416</v>
      </c>
      <c r="O8621" t="str">
        <f t="shared" si="362"/>
        <v/>
      </c>
    </row>
    <row r="8622" spans="1:15" hidden="1">
      <c r="A8622" s="41" t="s">
        <v>99</v>
      </c>
      <c r="B8622" s="46">
        <v>45799</v>
      </c>
      <c r="C8622" s="8" t="s">
        <v>13</v>
      </c>
      <c r="D8622" s="8" t="s">
        <v>90</v>
      </c>
      <c r="E8622" s="8" t="s">
        <v>90</v>
      </c>
      <c r="F8622" s="9">
        <f t="shared" si="366"/>
        <v>-27600000</v>
      </c>
      <c r="G8622" s="9">
        <v>-276</v>
      </c>
      <c r="H8622" s="10">
        <v>-29973876</v>
      </c>
      <c r="I8622" s="11">
        <f t="shared" si="363"/>
        <v>11870505705.694986</v>
      </c>
      <c r="J8622" s="11">
        <f t="shared" si="364"/>
        <v>117066</v>
      </c>
      <c r="K8622" s="11">
        <f t="shared" si="365"/>
        <v>101400.11365977302</v>
      </c>
      <c r="L8622" s="12">
        <f t="shared" si="367"/>
        <v>1987444.6299026459</v>
      </c>
      <c r="M8622" s="11">
        <f>COUNTIF(E$2:$E8622,E8622)</f>
        <v>1417</v>
      </c>
      <c r="O8622" t="str">
        <f t="shared" si="362"/>
        <v/>
      </c>
    </row>
    <row r="8623" spans="1:15" hidden="1">
      <c r="A8623" s="41" t="s">
        <v>99</v>
      </c>
      <c r="B8623" s="46">
        <v>45799</v>
      </c>
      <c r="C8623" s="8" t="s">
        <v>13</v>
      </c>
      <c r="D8623" s="8" t="s">
        <v>90</v>
      </c>
      <c r="E8623" s="8" t="s">
        <v>90</v>
      </c>
      <c r="F8623" s="9">
        <f t="shared" si="366"/>
        <v>-138000000</v>
      </c>
      <c r="G8623" s="9">
        <v>-1380</v>
      </c>
      <c r="H8623" s="10">
        <v>-149869380</v>
      </c>
      <c r="I8623" s="11">
        <f t="shared" si="363"/>
        <v>11730573548.8445</v>
      </c>
      <c r="J8623" s="11">
        <f t="shared" si="364"/>
        <v>115686</v>
      </c>
      <c r="K8623" s="11">
        <f t="shared" si="365"/>
        <v>101400.11365977302</v>
      </c>
      <c r="L8623" s="12">
        <f t="shared" si="367"/>
        <v>9937223.1495132446</v>
      </c>
      <c r="M8623" s="11">
        <f>COUNTIF(E$2:$E8623,E8623)</f>
        <v>1418</v>
      </c>
      <c r="O8623" t="str">
        <f t="shared" si="362"/>
        <v/>
      </c>
    </row>
    <row r="8624" spans="1:15" hidden="1">
      <c r="A8624" s="41" t="s">
        <v>99</v>
      </c>
      <c r="B8624" s="46">
        <v>45799</v>
      </c>
      <c r="C8624" s="8" t="s">
        <v>13</v>
      </c>
      <c r="D8624" s="8" t="s">
        <v>90</v>
      </c>
      <c r="E8624" s="8" t="s">
        <v>90</v>
      </c>
      <c r="F8624" s="9">
        <f t="shared" si="366"/>
        <v>-92000000</v>
      </c>
      <c r="G8624" s="9">
        <v>-920</v>
      </c>
      <c r="H8624" s="10">
        <v>-99912920</v>
      </c>
      <c r="I8624" s="11">
        <f t="shared" si="363"/>
        <v>11637285444.277508</v>
      </c>
      <c r="J8624" s="11">
        <f t="shared" si="364"/>
        <v>114766</v>
      </c>
      <c r="K8624" s="11">
        <f t="shared" si="365"/>
        <v>101400.11365977302</v>
      </c>
      <c r="L8624" s="12">
        <f t="shared" si="367"/>
        <v>6624815.4330088198</v>
      </c>
      <c r="M8624" s="11">
        <f>COUNTIF(E$2:$E8624,E8624)</f>
        <v>1419</v>
      </c>
      <c r="O8624" t="str">
        <f t="shared" si="362"/>
        <v/>
      </c>
    </row>
    <row r="8625" spans="1:15" hidden="1">
      <c r="A8625" s="41" t="s">
        <v>99</v>
      </c>
      <c r="B8625" s="46">
        <v>45799</v>
      </c>
      <c r="C8625" s="8" t="s">
        <v>13</v>
      </c>
      <c r="D8625" s="8" t="s">
        <v>90</v>
      </c>
      <c r="E8625" s="8" t="s">
        <v>90</v>
      </c>
      <c r="F8625" s="9">
        <f t="shared" si="366"/>
        <v>-1100000</v>
      </c>
      <c r="G8625" s="9">
        <v>-11</v>
      </c>
      <c r="H8625" s="10">
        <v>-1194611</v>
      </c>
      <c r="I8625" s="11">
        <f t="shared" si="363"/>
        <v>11636170043.02725</v>
      </c>
      <c r="J8625" s="11">
        <f t="shared" si="364"/>
        <v>114755</v>
      </c>
      <c r="K8625" s="11">
        <f t="shared" si="365"/>
        <v>101400.11365977302</v>
      </c>
      <c r="L8625" s="12">
        <f t="shared" si="367"/>
        <v>79209.749742496759</v>
      </c>
      <c r="M8625" s="11">
        <f>COUNTIF(E$2:$E8625,E8625)</f>
        <v>1420</v>
      </c>
      <c r="O8625" t="str">
        <f t="shared" si="362"/>
        <v/>
      </c>
    </row>
    <row r="8626" spans="1:15" hidden="1">
      <c r="A8626" s="41" t="s">
        <v>99</v>
      </c>
      <c r="B8626" s="46">
        <v>45799</v>
      </c>
      <c r="C8626" s="8" t="s">
        <v>13</v>
      </c>
      <c r="D8626" s="8" t="s">
        <v>90</v>
      </c>
      <c r="E8626" s="8" t="s">
        <v>90</v>
      </c>
      <c r="F8626" s="9">
        <f t="shared" si="366"/>
        <v>-1300000</v>
      </c>
      <c r="G8626" s="9">
        <v>-13</v>
      </c>
      <c r="H8626" s="10">
        <v>-1411813</v>
      </c>
      <c r="I8626" s="11">
        <f t="shared" si="363"/>
        <v>11634851841.549673</v>
      </c>
      <c r="J8626" s="11">
        <f t="shared" si="364"/>
        <v>114742</v>
      </c>
      <c r="K8626" s="11">
        <f t="shared" si="365"/>
        <v>101400.11365977302</v>
      </c>
      <c r="L8626" s="12">
        <f t="shared" si="367"/>
        <v>93611.522422950715</v>
      </c>
      <c r="M8626" s="11">
        <f>COUNTIF(E$2:$E8626,E8626)</f>
        <v>1421</v>
      </c>
      <c r="O8626" t="str">
        <f t="shared" si="362"/>
        <v/>
      </c>
    </row>
    <row r="8627" spans="1:15" hidden="1">
      <c r="A8627" s="41" t="s">
        <v>99</v>
      </c>
      <c r="B8627" s="46">
        <v>45799</v>
      </c>
      <c r="C8627" s="8" t="s">
        <v>13</v>
      </c>
      <c r="D8627" s="8" t="s">
        <v>90</v>
      </c>
      <c r="E8627" s="8" t="s">
        <v>90</v>
      </c>
      <c r="F8627" s="9">
        <f t="shared" si="366"/>
        <v>-211700000</v>
      </c>
      <c r="G8627" s="9">
        <v>-2117</v>
      </c>
      <c r="H8627" s="10">
        <v>-229908317</v>
      </c>
      <c r="I8627" s="11">
        <f t="shared" si="363"/>
        <v>11420187800.931934</v>
      </c>
      <c r="J8627" s="11">
        <f t="shared" si="364"/>
        <v>112625</v>
      </c>
      <c r="K8627" s="11">
        <f t="shared" si="365"/>
        <v>101400.11365977302</v>
      </c>
      <c r="L8627" s="12">
        <f t="shared" si="367"/>
        <v>15244276.382260501</v>
      </c>
      <c r="M8627" s="11">
        <f>COUNTIF(E$2:$E8627,E8627)</f>
        <v>1422</v>
      </c>
      <c r="O8627" t="str">
        <f t="shared" si="362"/>
        <v/>
      </c>
    </row>
    <row r="8628" spans="1:15" hidden="1">
      <c r="A8628" s="41" t="s">
        <v>99</v>
      </c>
      <c r="B8628" s="46">
        <v>45799</v>
      </c>
      <c r="C8628" s="8" t="s">
        <v>13</v>
      </c>
      <c r="D8628" s="8" t="s">
        <v>90</v>
      </c>
      <c r="E8628" s="8" t="s">
        <v>90</v>
      </c>
      <c r="F8628" s="9">
        <f t="shared" si="366"/>
        <v>-900000</v>
      </c>
      <c r="G8628" s="9">
        <v>-9</v>
      </c>
      <c r="H8628" s="10">
        <v>-977409</v>
      </c>
      <c r="I8628" s="11">
        <f t="shared" si="363"/>
        <v>11419275199.908997</v>
      </c>
      <c r="J8628" s="11">
        <f t="shared" si="364"/>
        <v>112616</v>
      </c>
      <c r="K8628" s="11">
        <f t="shared" si="365"/>
        <v>101400.11365977302</v>
      </c>
      <c r="L8628" s="12">
        <f t="shared" si="367"/>
        <v>64807.977062042803</v>
      </c>
      <c r="M8628" s="11">
        <f>COUNTIF(E$2:$E8628,E8628)</f>
        <v>1423</v>
      </c>
      <c r="O8628" t="str">
        <f t="shared" si="362"/>
        <v/>
      </c>
    </row>
    <row r="8629" spans="1:15" hidden="1">
      <c r="A8629" s="41" t="s">
        <v>99</v>
      </c>
      <c r="B8629" s="46">
        <v>45799</v>
      </c>
      <c r="C8629" s="8" t="s">
        <v>13</v>
      </c>
      <c r="D8629" s="8" t="s">
        <v>90</v>
      </c>
      <c r="E8629" s="8" t="s">
        <v>90</v>
      </c>
      <c r="F8629" s="9">
        <f t="shared" si="366"/>
        <v>-7000000</v>
      </c>
      <c r="G8629" s="9">
        <v>-70</v>
      </c>
      <c r="H8629" s="10">
        <v>-7602070</v>
      </c>
      <c r="I8629" s="11">
        <f t="shared" si="363"/>
        <v>11412177191.952812</v>
      </c>
      <c r="J8629" s="11">
        <f t="shared" si="364"/>
        <v>112546</v>
      </c>
      <c r="K8629" s="11">
        <f t="shared" si="365"/>
        <v>101400.11365977302</v>
      </c>
      <c r="L8629" s="12">
        <f t="shared" si="367"/>
        <v>504062.04381588846</v>
      </c>
      <c r="M8629" s="11">
        <f>COUNTIF(E$2:$E8629,E8629)</f>
        <v>1424</v>
      </c>
      <c r="O8629" t="str">
        <f t="shared" si="362"/>
        <v/>
      </c>
    </row>
    <row r="8630" spans="1:15" hidden="1">
      <c r="A8630" s="41" t="s">
        <v>99</v>
      </c>
      <c r="B8630" s="46">
        <v>45799</v>
      </c>
      <c r="C8630" s="8" t="s">
        <v>13</v>
      </c>
      <c r="D8630" s="8" t="s">
        <v>90</v>
      </c>
      <c r="E8630" s="8" t="s">
        <v>90</v>
      </c>
      <c r="F8630" s="9">
        <f t="shared" si="366"/>
        <v>-9200000</v>
      </c>
      <c r="G8630" s="9">
        <v>-92</v>
      </c>
      <c r="H8630" s="10">
        <v>-9991292</v>
      </c>
      <c r="I8630" s="11">
        <f t="shared" si="363"/>
        <v>11402848381.496113</v>
      </c>
      <c r="J8630" s="11">
        <f t="shared" si="364"/>
        <v>112454</v>
      </c>
      <c r="K8630" s="11">
        <f t="shared" si="365"/>
        <v>101400.11365977302</v>
      </c>
      <c r="L8630" s="12">
        <f t="shared" si="367"/>
        <v>662481.54330088198</v>
      </c>
      <c r="M8630" s="11">
        <f>COUNTIF(E$2:$E8630,E8630)</f>
        <v>1425</v>
      </c>
      <c r="O8630" t="str">
        <f t="shared" si="362"/>
        <v/>
      </c>
    </row>
    <row r="8631" spans="1:15" hidden="1">
      <c r="A8631" s="41" t="s">
        <v>99</v>
      </c>
      <c r="B8631" s="46">
        <v>45799</v>
      </c>
      <c r="C8631" s="8" t="s">
        <v>13</v>
      </c>
      <c r="D8631" s="8" t="s">
        <v>90</v>
      </c>
      <c r="E8631" s="8" t="s">
        <v>90</v>
      </c>
      <c r="F8631" s="9">
        <f t="shared" si="366"/>
        <v>-92000000</v>
      </c>
      <c r="G8631" s="9">
        <v>-920</v>
      </c>
      <c r="H8631" s="10">
        <v>-99912920</v>
      </c>
      <c r="I8631" s="11">
        <f t="shared" si="363"/>
        <v>11309560276.929121</v>
      </c>
      <c r="J8631" s="11">
        <f t="shared" si="364"/>
        <v>111534</v>
      </c>
      <c r="K8631" s="11">
        <f t="shared" si="365"/>
        <v>101400.11365977302</v>
      </c>
      <c r="L8631" s="12">
        <f t="shared" si="367"/>
        <v>6624815.4330088198</v>
      </c>
      <c r="M8631" s="11">
        <f>COUNTIF(E$2:$E8631,E8631)</f>
        <v>1426</v>
      </c>
      <c r="O8631" t="str">
        <f t="shared" si="362"/>
        <v/>
      </c>
    </row>
    <row r="8632" spans="1:15" hidden="1">
      <c r="A8632" s="41" t="s">
        <v>99</v>
      </c>
      <c r="B8632" s="46">
        <v>45799</v>
      </c>
      <c r="C8632" s="8" t="s">
        <v>13</v>
      </c>
      <c r="D8632" s="8" t="s">
        <v>90</v>
      </c>
      <c r="E8632" s="8" t="s">
        <v>90</v>
      </c>
      <c r="F8632" s="9">
        <f t="shared" si="366"/>
        <v>-23000000</v>
      </c>
      <c r="G8632" s="9">
        <v>-230</v>
      </c>
      <c r="H8632" s="10">
        <v>-24978230</v>
      </c>
      <c r="I8632" s="11">
        <f t="shared" si="363"/>
        <v>11286238250.787373</v>
      </c>
      <c r="J8632" s="11">
        <f t="shared" si="364"/>
        <v>111304</v>
      </c>
      <c r="K8632" s="11">
        <f t="shared" si="365"/>
        <v>101400.11365977302</v>
      </c>
      <c r="L8632" s="12">
        <f t="shared" si="367"/>
        <v>1656203.858252205</v>
      </c>
      <c r="M8632" s="11">
        <f>COUNTIF(E$2:$E8632,E8632)</f>
        <v>1427</v>
      </c>
      <c r="O8632" t="str">
        <f t="shared" si="362"/>
        <v/>
      </c>
    </row>
    <row r="8633" spans="1:15" hidden="1">
      <c r="A8633" s="41" t="s">
        <v>99</v>
      </c>
      <c r="B8633" s="46">
        <v>45799</v>
      </c>
      <c r="C8633" s="8" t="s">
        <v>13</v>
      </c>
      <c r="D8633" s="8" t="s">
        <v>90</v>
      </c>
      <c r="E8633" s="8" t="s">
        <v>90</v>
      </c>
      <c r="F8633" s="9">
        <f t="shared" si="366"/>
        <v>2900000</v>
      </c>
      <c r="G8633" s="9">
        <v>29</v>
      </c>
      <c r="H8633" s="10">
        <v>3145659</v>
      </c>
      <c r="I8633" s="11">
        <f t="shared" si="363"/>
        <v>11289383909.787373</v>
      </c>
      <c r="J8633" s="11">
        <f t="shared" si="364"/>
        <v>111333</v>
      </c>
      <c r="K8633" s="11">
        <f t="shared" si="365"/>
        <v>101401.95548298683</v>
      </c>
      <c r="L8633" s="12">
        <f t="shared" si="367"/>
        <v>0</v>
      </c>
      <c r="M8633" s="11">
        <f>COUNTIF(E$2:$E8633,E8633)</f>
        <v>1428</v>
      </c>
      <c r="O8633" t="str">
        <f t="shared" si="362"/>
        <v/>
      </c>
    </row>
    <row r="8634" spans="1:15" hidden="1">
      <c r="A8634" s="41" t="s">
        <v>99</v>
      </c>
      <c r="B8634" s="46">
        <v>45799</v>
      </c>
      <c r="C8634" s="8" t="s">
        <v>13</v>
      </c>
      <c r="D8634" s="8" t="s">
        <v>14</v>
      </c>
      <c r="E8634" s="8" t="s">
        <v>14</v>
      </c>
      <c r="F8634" s="9">
        <f t="shared" si="366"/>
        <v>9400000</v>
      </c>
      <c r="G8634" s="9">
        <v>94</v>
      </c>
      <c r="H8634" s="10">
        <v>10081218</v>
      </c>
      <c r="I8634" s="11">
        <f t="shared" si="363"/>
        <v>20416487649.053047</v>
      </c>
      <c r="J8634" s="11">
        <f t="shared" si="364"/>
        <v>202174</v>
      </c>
      <c r="K8634" s="11">
        <f t="shared" si="365"/>
        <v>100984.73418467779</v>
      </c>
      <c r="L8634" s="12">
        <f t="shared" si="367"/>
        <v>0</v>
      </c>
      <c r="M8634" s="11">
        <f>COUNTIF(E$2:$E8634,E8634)</f>
        <v>1178</v>
      </c>
      <c r="O8634" t="str">
        <f t="shared" si="362"/>
        <v/>
      </c>
    </row>
    <row r="8635" spans="1:15" hidden="1">
      <c r="A8635" s="41" t="s">
        <v>99</v>
      </c>
      <c r="B8635" s="46">
        <v>45799</v>
      </c>
      <c r="C8635" s="8" t="s">
        <v>13</v>
      </c>
      <c r="D8635" s="8" t="s">
        <v>90</v>
      </c>
      <c r="E8635" s="8" t="s">
        <v>90</v>
      </c>
      <c r="F8635" s="9">
        <f t="shared" si="366"/>
        <v>-9400000</v>
      </c>
      <c r="G8635" s="9">
        <v>-94</v>
      </c>
      <c r="H8635" s="10">
        <v>-10208494</v>
      </c>
      <c r="I8635" s="11">
        <f t="shared" si="363"/>
        <v>11279852125.971972</v>
      </c>
      <c r="J8635" s="11">
        <f t="shared" si="364"/>
        <v>111239</v>
      </c>
      <c r="K8635" s="11">
        <f t="shared" si="365"/>
        <v>101401.95548298683</v>
      </c>
      <c r="L8635" s="12">
        <f t="shared" si="367"/>
        <v>676710.18459923752</v>
      </c>
      <c r="M8635" s="11">
        <f>COUNTIF(E$2:$E8635,E8635)</f>
        <v>1429</v>
      </c>
      <c r="O8635" t="str">
        <f t="shared" si="362"/>
        <v/>
      </c>
    </row>
    <row r="8636" spans="1:15" hidden="1">
      <c r="A8636" s="41" t="s">
        <v>99</v>
      </c>
      <c r="B8636" s="46">
        <v>45799</v>
      </c>
      <c r="C8636" s="8" t="s">
        <v>13</v>
      </c>
      <c r="D8636" s="8" t="s">
        <v>90</v>
      </c>
      <c r="E8636" s="8" t="s">
        <v>90</v>
      </c>
      <c r="F8636" s="9">
        <f t="shared" si="366"/>
        <v>-27600000</v>
      </c>
      <c r="G8636" s="9">
        <v>-276</v>
      </c>
      <c r="H8636" s="10">
        <v>-29973876</v>
      </c>
      <c r="I8636" s="11">
        <f t="shared" si="363"/>
        <v>11251865186.258667</v>
      </c>
      <c r="J8636" s="11">
        <f t="shared" si="364"/>
        <v>110963</v>
      </c>
      <c r="K8636" s="11">
        <f t="shared" si="365"/>
        <v>101401.95548298683</v>
      </c>
      <c r="L8636" s="12">
        <f t="shared" si="367"/>
        <v>1986936.2866956368</v>
      </c>
      <c r="M8636" s="11">
        <f>COUNTIF(E$2:$E8636,E8636)</f>
        <v>1430</v>
      </c>
      <c r="O8636" t="str">
        <f t="shared" si="362"/>
        <v/>
      </c>
    </row>
    <row r="8637" spans="1:15" hidden="1">
      <c r="A8637" s="41" t="s">
        <v>99</v>
      </c>
      <c r="B8637" s="46">
        <v>45799</v>
      </c>
      <c r="C8637" s="8" t="s">
        <v>13</v>
      </c>
      <c r="D8637" s="8" t="s">
        <v>90</v>
      </c>
      <c r="E8637" s="8" t="s">
        <v>90</v>
      </c>
      <c r="F8637" s="9">
        <f t="shared" si="366"/>
        <v>1800000</v>
      </c>
      <c r="G8637" s="9">
        <v>18</v>
      </c>
      <c r="H8637" s="10">
        <v>1953936</v>
      </c>
      <c r="I8637" s="11">
        <f t="shared" si="363"/>
        <v>11253819122.258667</v>
      </c>
      <c r="J8637" s="11">
        <f t="shared" si="364"/>
        <v>110981</v>
      </c>
      <c r="K8637" s="11">
        <f t="shared" si="365"/>
        <v>101403.1151481665</v>
      </c>
      <c r="L8637" s="12">
        <f t="shared" si="367"/>
        <v>0</v>
      </c>
      <c r="M8637" s="11">
        <f>COUNTIF(E$2:$E8637,E8637)</f>
        <v>1431</v>
      </c>
      <c r="O8637" t="str">
        <f t="shared" si="362"/>
        <v/>
      </c>
    </row>
    <row r="8638" spans="1:15" hidden="1">
      <c r="A8638" s="41" t="s">
        <v>99</v>
      </c>
      <c r="B8638" s="46">
        <v>45799</v>
      </c>
      <c r="C8638" s="8" t="s">
        <v>13</v>
      </c>
      <c r="D8638" s="8" t="s">
        <v>90</v>
      </c>
      <c r="E8638" s="8" t="s">
        <v>90</v>
      </c>
      <c r="F8638" s="9">
        <f t="shared" si="366"/>
        <v>10900000</v>
      </c>
      <c r="G8638" s="9">
        <v>109</v>
      </c>
      <c r="H8638" s="10">
        <v>11830424</v>
      </c>
      <c r="I8638" s="11">
        <f t="shared" si="363"/>
        <v>11265649546.258667</v>
      </c>
      <c r="J8638" s="11">
        <f t="shared" si="364"/>
        <v>111090</v>
      </c>
      <c r="K8638" s="11">
        <f t="shared" si="365"/>
        <v>101410.11383795721</v>
      </c>
      <c r="L8638" s="12">
        <f t="shared" si="367"/>
        <v>0</v>
      </c>
      <c r="M8638" s="11">
        <f>COUNTIF(E$2:$E8638,E8638)</f>
        <v>1432</v>
      </c>
      <c r="O8638" t="str">
        <f t="shared" si="362"/>
        <v/>
      </c>
    </row>
    <row r="8639" spans="1:15" hidden="1">
      <c r="A8639" s="41" t="s">
        <v>99</v>
      </c>
      <c r="B8639" s="46">
        <v>45799</v>
      </c>
      <c r="C8639" s="8" t="s">
        <v>13</v>
      </c>
      <c r="D8639" s="8" t="s">
        <v>90</v>
      </c>
      <c r="E8639" s="8" t="s">
        <v>90</v>
      </c>
      <c r="F8639" s="9">
        <f t="shared" si="366"/>
        <v>900000</v>
      </c>
      <c r="G8639" s="9">
        <v>9</v>
      </c>
      <c r="H8639" s="10">
        <v>977121</v>
      </c>
      <c r="I8639" s="11">
        <f t="shared" si="363"/>
        <v>11266626667.258667</v>
      </c>
      <c r="J8639" s="11">
        <f t="shared" si="364"/>
        <v>111099</v>
      </c>
      <c r="K8639" s="11">
        <f t="shared" si="365"/>
        <v>101410.69377094903</v>
      </c>
      <c r="L8639" s="12">
        <f t="shared" si="367"/>
        <v>0</v>
      </c>
      <c r="M8639" s="11">
        <f>COUNTIF(E$2:$E8639,E8639)</f>
        <v>1433</v>
      </c>
      <c r="O8639" t="str">
        <f t="shared" si="362"/>
        <v/>
      </c>
    </row>
    <row r="8640" spans="1:15" hidden="1">
      <c r="A8640" s="41" t="s">
        <v>99</v>
      </c>
      <c r="B8640" s="46">
        <v>45799</v>
      </c>
      <c r="C8640" s="8" t="s">
        <v>13</v>
      </c>
      <c r="D8640" s="8" t="s">
        <v>14</v>
      </c>
      <c r="E8640" s="8" t="s">
        <v>14</v>
      </c>
      <c r="F8640" s="9">
        <f t="shared" si="366"/>
        <v>-9300000</v>
      </c>
      <c r="G8640" s="9">
        <v>-93</v>
      </c>
      <c r="H8640" s="10">
        <v>-9971181</v>
      </c>
      <c r="I8640" s="11">
        <f t="shared" si="363"/>
        <v>20407096068.773872</v>
      </c>
      <c r="J8640" s="11">
        <f t="shared" si="364"/>
        <v>202081</v>
      </c>
      <c r="K8640" s="11">
        <f t="shared" si="365"/>
        <v>100984.73418467779</v>
      </c>
      <c r="L8640" s="12">
        <f t="shared" si="367"/>
        <v>579600.72082496621</v>
      </c>
      <c r="M8640" s="11">
        <f>COUNTIF(E$2:$E8640,E8640)</f>
        <v>1179</v>
      </c>
      <c r="O8640" t="str">
        <f t="shared" si="362"/>
        <v/>
      </c>
    </row>
    <row r="8641" spans="1:15" hidden="1">
      <c r="A8641" s="41" t="s">
        <v>99</v>
      </c>
      <c r="B8641" s="46">
        <v>45799</v>
      </c>
      <c r="C8641" s="8" t="s">
        <v>13</v>
      </c>
      <c r="D8641" s="8" t="s">
        <v>90</v>
      </c>
      <c r="E8641" s="8" t="s">
        <v>90</v>
      </c>
      <c r="F8641" s="9">
        <f t="shared" si="366"/>
        <v>-2200000</v>
      </c>
      <c r="G8641" s="9">
        <v>-22</v>
      </c>
      <c r="H8641" s="10">
        <v>-2389222</v>
      </c>
      <c r="I8641" s="11">
        <f t="shared" si="363"/>
        <v>11264395631.995707</v>
      </c>
      <c r="J8641" s="11">
        <f t="shared" si="364"/>
        <v>111077</v>
      </c>
      <c r="K8641" s="11">
        <f t="shared" si="365"/>
        <v>101410.69377094903</v>
      </c>
      <c r="L8641" s="12">
        <f t="shared" si="367"/>
        <v>158186.73703912133</v>
      </c>
      <c r="M8641" s="11">
        <f>COUNTIF(E$2:$E8641,E8641)</f>
        <v>1434</v>
      </c>
      <c r="O8641" t="str">
        <f t="shared" si="362"/>
        <v/>
      </c>
    </row>
    <row r="8642" spans="1:15" hidden="1">
      <c r="A8642" s="41" t="s">
        <v>99</v>
      </c>
      <c r="B8642" s="46">
        <v>45799</v>
      </c>
      <c r="C8642" s="8" t="s">
        <v>13</v>
      </c>
      <c r="D8642" s="8" t="s">
        <v>90</v>
      </c>
      <c r="E8642" s="8" t="s">
        <v>90</v>
      </c>
      <c r="F8642" s="9">
        <f t="shared" si="366"/>
        <v>-1800000</v>
      </c>
      <c r="G8642" s="9">
        <v>-18</v>
      </c>
      <c r="H8642" s="10">
        <v>-1954818</v>
      </c>
      <c r="I8642" s="11">
        <f t="shared" si="363"/>
        <v>11262570239.50783</v>
      </c>
      <c r="J8642" s="11">
        <f t="shared" si="364"/>
        <v>111059</v>
      </c>
      <c r="K8642" s="11">
        <f t="shared" si="365"/>
        <v>101410.69377094903</v>
      </c>
      <c r="L8642" s="12">
        <f t="shared" si="367"/>
        <v>129425.51212291745</v>
      </c>
      <c r="M8642" s="11">
        <f>COUNTIF(E$2:$E8642,E8642)</f>
        <v>1435</v>
      </c>
      <c r="O8642" t="str">
        <f t="shared" si="362"/>
        <v/>
      </c>
    </row>
    <row r="8643" spans="1:15" hidden="1">
      <c r="A8643" s="41" t="s">
        <v>99</v>
      </c>
      <c r="B8643" s="46">
        <v>45799</v>
      </c>
      <c r="C8643" s="8" t="s">
        <v>13</v>
      </c>
      <c r="D8643" s="8" t="s">
        <v>90</v>
      </c>
      <c r="E8643" s="8" t="s">
        <v>90</v>
      </c>
      <c r="F8643" s="9">
        <f t="shared" si="366"/>
        <v>-25000000</v>
      </c>
      <c r="G8643" s="9">
        <v>-250</v>
      </c>
      <c r="H8643" s="10">
        <v>-27150250</v>
      </c>
      <c r="I8643" s="11">
        <f t="shared" si="363"/>
        <v>11237217566.065092</v>
      </c>
      <c r="J8643" s="11">
        <f t="shared" si="364"/>
        <v>110809</v>
      </c>
      <c r="K8643" s="11">
        <f t="shared" si="365"/>
        <v>101410.69377094903</v>
      </c>
      <c r="L8643" s="12">
        <f t="shared" si="367"/>
        <v>1797576.557262741</v>
      </c>
      <c r="M8643" s="11">
        <f>COUNTIF(E$2:$E8643,E8643)</f>
        <v>1436</v>
      </c>
      <c r="O8643" t="str">
        <f t="shared" si="362"/>
        <v/>
      </c>
    </row>
    <row r="8644" spans="1:15" hidden="1">
      <c r="A8644" s="41" t="s">
        <v>99</v>
      </c>
      <c r="B8644" s="46">
        <v>45799</v>
      </c>
      <c r="C8644" s="8" t="s">
        <v>13</v>
      </c>
      <c r="D8644" s="8" t="s">
        <v>90</v>
      </c>
      <c r="E8644" s="8" t="s">
        <v>90</v>
      </c>
      <c r="F8644" s="9">
        <f t="shared" si="366"/>
        <v>-2600000</v>
      </c>
      <c r="G8644" s="9">
        <v>-26</v>
      </c>
      <c r="H8644" s="10">
        <v>-2823626</v>
      </c>
      <c r="I8644" s="11">
        <f t="shared" si="363"/>
        <v>11234580888.027048</v>
      </c>
      <c r="J8644" s="11">
        <f t="shared" si="364"/>
        <v>110783</v>
      </c>
      <c r="K8644" s="11">
        <f t="shared" si="365"/>
        <v>101410.69377094903</v>
      </c>
      <c r="L8644" s="12">
        <f t="shared" si="367"/>
        <v>186947.96195532521</v>
      </c>
      <c r="M8644" s="11">
        <f>COUNTIF(E$2:$E8644,E8644)</f>
        <v>1437</v>
      </c>
      <c r="O8644" t="str">
        <f t="shared" si="362"/>
        <v/>
      </c>
    </row>
    <row r="8645" spans="1:15" hidden="1">
      <c r="A8645" s="41" t="s">
        <v>99</v>
      </c>
      <c r="B8645" s="46">
        <v>45799</v>
      </c>
      <c r="C8645" s="8" t="s">
        <v>13</v>
      </c>
      <c r="D8645" s="8" t="s">
        <v>90</v>
      </c>
      <c r="E8645" s="8" t="s">
        <v>90</v>
      </c>
      <c r="F8645" s="9">
        <f t="shared" si="366"/>
        <v>-4900000</v>
      </c>
      <c r="G8645" s="9">
        <v>-49</v>
      </c>
      <c r="H8645" s="10">
        <v>-5321449</v>
      </c>
      <c r="I8645" s="11">
        <f t="shared" si="363"/>
        <v>11229611764.032272</v>
      </c>
      <c r="J8645" s="11">
        <f t="shared" si="364"/>
        <v>110734</v>
      </c>
      <c r="K8645" s="11">
        <f t="shared" si="365"/>
        <v>101410.69377094903</v>
      </c>
      <c r="L8645" s="12">
        <f t="shared" si="367"/>
        <v>352325.00522349775</v>
      </c>
      <c r="M8645" s="11">
        <f>COUNTIF(E$2:$E8645,E8645)</f>
        <v>1438</v>
      </c>
      <c r="O8645" t="str">
        <f t="shared" si="362"/>
        <v/>
      </c>
    </row>
    <row r="8646" spans="1:15" hidden="1">
      <c r="A8646" s="41" t="s">
        <v>99</v>
      </c>
      <c r="B8646" s="46">
        <v>45799</v>
      </c>
      <c r="C8646" s="8" t="s">
        <v>13</v>
      </c>
      <c r="D8646" s="8" t="s">
        <v>90</v>
      </c>
      <c r="E8646" s="8" t="s">
        <v>90</v>
      </c>
      <c r="F8646" s="9">
        <f t="shared" si="366"/>
        <v>-4600000</v>
      </c>
      <c r="G8646" s="9">
        <v>-46</v>
      </c>
      <c r="H8646" s="10">
        <v>-4995646</v>
      </c>
      <c r="I8646" s="11">
        <f t="shared" si="363"/>
        <v>11224946872.118809</v>
      </c>
      <c r="J8646" s="11">
        <f t="shared" si="364"/>
        <v>110688</v>
      </c>
      <c r="K8646" s="11">
        <f t="shared" si="365"/>
        <v>101410.69377094903</v>
      </c>
      <c r="L8646" s="12">
        <f t="shared" si="367"/>
        <v>330754.08653634414</v>
      </c>
      <c r="M8646" s="11">
        <f>COUNTIF(E$2:$E8646,E8646)</f>
        <v>1439</v>
      </c>
      <c r="O8646" t="str">
        <f t="shared" si="362"/>
        <v/>
      </c>
    </row>
    <row r="8647" spans="1:15" hidden="1">
      <c r="A8647" s="41" t="s">
        <v>99</v>
      </c>
      <c r="B8647" s="46">
        <v>45799</v>
      </c>
      <c r="C8647" s="8" t="s">
        <v>13</v>
      </c>
      <c r="D8647" s="8" t="s">
        <v>90</v>
      </c>
      <c r="E8647" s="8" t="s">
        <v>90</v>
      </c>
      <c r="F8647" s="9">
        <f t="shared" si="366"/>
        <v>-46000000</v>
      </c>
      <c r="G8647" s="9">
        <v>-460</v>
      </c>
      <c r="H8647" s="10">
        <v>-49956460</v>
      </c>
      <c r="I8647" s="11">
        <f t="shared" si="363"/>
        <v>11178297952.984173</v>
      </c>
      <c r="J8647" s="11">
        <f t="shared" si="364"/>
        <v>110228</v>
      </c>
      <c r="K8647" s="11">
        <f t="shared" si="365"/>
        <v>101410.69377094903</v>
      </c>
      <c r="L8647" s="12">
        <f t="shared" si="367"/>
        <v>3307540.8653634489</v>
      </c>
      <c r="M8647" s="11">
        <f>COUNTIF(E$2:$E8647,E8647)</f>
        <v>1440</v>
      </c>
      <c r="O8647" t="str">
        <f t="shared" si="362"/>
        <v/>
      </c>
    </row>
    <row r="8648" spans="1:15" hidden="1">
      <c r="A8648" s="41" t="s">
        <v>99</v>
      </c>
      <c r="B8648" s="46">
        <v>45799</v>
      </c>
      <c r="C8648" s="8" t="s">
        <v>13</v>
      </c>
      <c r="D8648" s="8" t="s">
        <v>98</v>
      </c>
      <c r="E8648" s="8" t="s">
        <v>98</v>
      </c>
      <c r="F8648" s="9">
        <f t="shared" si="366"/>
        <v>100000</v>
      </c>
      <c r="G8648" s="9">
        <v>1</v>
      </c>
      <c r="H8648" s="10">
        <v>102805</v>
      </c>
      <c r="I8648" s="11">
        <f t="shared" si="363"/>
        <v>102805</v>
      </c>
      <c r="J8648" s="11">
        <f t="shared" si="364"/>
        <v>1</v>
      </c>
      <c r="K8648" s="11">
        <f t="shared" si="365"/>
        <v>102805</v>
      </c>
      <c r="L8648" s="12">
        <f t="shared" si="367"/>
        <v>0</v>
      </c>
      <c r="M8648" s="11">
        <f>COUNTIF(E$2:$E8648,E8648)</f>
        <v>1</v>
      </c>
      <c r="O8648" t="str">
        <f t="shared" si="362"/>
        <v/>
      </c>
    </row>
    <row r="8649" spans="1:15" hidden="1">
      <c r="A8649" s="41" t="s">
        <v>99</v>
      </c>
      <c r="B8649" s="46">
        <v>45799</v>
      </c>
      <c r="C8649" s="8" t="s">
        <v>13</v>
      </c>
      <c r="D8649" s="8" t="s">
        <v>90</v>
      </c>
      <c r="E8649" s="8" t="s">
        <v>90</v>
      </c>
      <c r="F8649" s="9">
        <f t="shared" si="366"/>
        <v>-64400000</v>
      </c>
      <c r="G8649" s="9">
        <v>-644</v>
      </c>
      <c r="H8649" s="10">
        <v>-69939044</v>
      </c>
      <c r="I8649" s="11">
        <f t="shared" si="363"/>
        <v>11112989466.195683</v>
      </c>
      <c r="J8649" s="11">
        <f t="shared" si="364"/>
        <v>109584</v>
      </c>
      <c r="K8649" s="11">
        <f t="shared" si="365"/>
        <v>101410.69377094903</v>
      </c>
      <c r="L8649" s="12">
        <f t="shared" si="367"/>
        <v>4630557.2115088254</v>
      </c>
      <c r="M8649" s="11">
        <f>COUNTIF(E$2:$E8649,E8649)</f>
        <v>1441</v>
      </c>
      <c r="O8649" t="str">
        <f t="shared" si="362"/>
        <v/>
      </c>
    </row>
    <row r="8650" spans="1:15" hidden="1">
      <c r="A8650" s="41" t="s">
        <v>99</v>
      </c>
      <c r="B8650" s="46">
        <v>45799</v>
      </c>
      <c r="C8650" s="8" t="s">
        <v>13</v>
      </c>
      <c r="D8650" s="8" t="s">
        <v>90</v>
      </c>
      <c r="E8650" s="8" t="s">
        <v>90</v>
      </c>
      <c r="F8650" s="9">
        <f t="shared" si="366"/>
        <v>-900000</v>
      </c>
      <c r="G8650" s="9">
        <v>-9</v>
      </c>
      <c r="H8650" s="10">
        <v>-977409</v>
      </c>
      <c r="I8650" s="11">
        <f t="shared" si="363"/>
        <v>11112076769.951744</v>
      </c>
      <c r="J8650" s="11">
        <f t="shared" si="364"/>
        <v>109575</v>
      </c>
      <c r="K8650" s="11">
        <f t="shared" si="365"/>
        <v>101410.69377094903</v>
      </c>
      <c r="L8650" s="12">
        <f t="shared" si="367"/>
        <v>64712.756061458727</v>
      </c>
      <c r="M8650" s="11">
        <f>COUNTIF(E$2:$E8650,E8650)</f>
        <v>1442</v>
      </c>
      <c r="O8650" t="str">
        <f t="shared" si="362"/>
        <v/>
      </c>
    </row>
    <row r="8651" spans="1:15" hidden="1">
      <c r="A8651" s="41" t="s">
        <v>99</v>
      </c>
      <c r="B8651" s="46">
        <v>45799</v>
      </c>
      <c r="C8651" s="8" t="s">
        <v>13</v>
      </c>
      <c r="D8651" s="8" t="s">
        <v>90</v>
      </c>
      <c r="E8651" s="8" t="s">
        <v>90</v>
      </c>
      <c r="F8651" s="9">
        <f t="shared" si="366"/>
        <v>-202400000</v>
      </c>
      <c r="G8651" s="9">
        <v>-2024</v>
      </c>
      <c r="H8651" s="10">
        <v>-219808424</v>
      </c>
      <c r="I8651" s="11">
        <f t="shared" si="363"/>
        <v>10906821525.759344</v>
      </c>
      <c r="J8651" s="11">
        <f t="shared" si="364"/>
        <v>107551</v>
      </c>
      <c r="K8651" s="11">
        <f t="shared" si="365"/>
        <v>101410.69377094903</v>
      </c>
      <c r="L8651" s="12">
        <f t="shared" si="367"/>
        <v>14553179.807599157</v>
      </c>
      <c r="M8651" s="11">
        <f>COUNTIF(E$2:$E8651,E8651)</f>
        <v>1443</v>
      </c>
      <c r="O8651" t="str">
        <f t="shared" si="362"/>
        <v/>
      </c>
    </row>
    <row r="8652" spans="1:15" hidden="1">
      <c r="A8652" s="41" t="s">
        <v>99</v>
      </c>
      <c r="B8652" s="46">
        <v>45800</v>
      </c>
      <c r="C8652" s="8" t="s">
        <v>13</v>
      </c>
      <c r="D8652" s="8" t="s">
        <v>15</v>
      </c>
      <c r="E8652" s="8" t="s">
        <v>15</v>
      </c>
      <c r="F8652" s="9">
        <f t="shared" si="366"/>
        <v>9200000</v>
      </c>
      <c r="G8652" s="9">
        <v>92</v>
      </c>
      <c r="H8652" s="10">
        <v>10048516</v>
      </c>
      <c r="I8652" s="11">
        <f t="shared" si="363"/>
        <v>21984570064.739105</v>
      </c>
      <c r="J8652" s="11">
        <f t="shared" si="364"/>
        <v>204221</v>
      </c>
      <c r="K8652" s="11">
        <f t="shared" si="365"/>
        <v>107650.87853227193</v>
      </c>
      <c r="L8652" s="12">
        <f t="shared" si="367"/>
        <v>0</v>
      </c>
      <c r="M8652" s="11">
        <f>COUNTIF(E$2:$E8652,E8652)</f>
        <v>3164</v>
      </c>
      <c r="O8652" t="str">
        <f t="shared" si="362"/>
        <v/>
      </c>
    </row>
    <row r="8653" spans="1:15" hidden="1">
      <c r="A8653" s="41" t="s">
        <v>99</v>
      </c>
      <c r="B8653" s="46">
        <v>45800</v>
      </c>
      <c r="C8653" s="8" t="s">
        <v>13</v>
      </c>
      <c r="D8653" s="8" t="s">
        <v>15</v>
      </c>
      <c r="E8653" s="8" t="s">
        <v>15</v>
      </c>
      <c r="F8653" s="9">
        <f t="shared" si="366"/>
        <v>97300000</v>
      </c>
      <c r="G8653" s="9">
        <v>973</v>
      </c>
      <c r="H8653" s="10">
        <v>106276898</v>
      </c>
      <c r="I8653" s="11">
        <f t="shared" si="363"/>
        <v>22090846962.739105</v>
      </c>
      <c r="J8653" s="11">
        <f t="shared" si="364"/>
        <v>205194</v>
      </c>
      <c r="K8653" s="11">
        <f t="shared" si="365"/>
        <v>107658.34752838341</v>
      </c>
      <c r="L8653" s="12">
        <f t="shared" si="367"/>
        <v>0</v>
      </c>
      <c r="M8653" s="11">
        <f>COUNTIF(E$2:$E8653,E8653)</f>
        <v>3165</v>
      </c>
      <c r="O8653" t="str">
        <f t="shared" si="362"/>
        <v/>
      </c>
    </row>
    <row r="8654" spans="1:15" hidden="1">
      <c r="A8654" s="41" t="s">
        <v>99</v>
      </c>
      <c r="B8654" s="46">
        <v>45800</v>
      </c>
      <c r="C8654" s="8" t="s">
        <v>13</v>
      </c>
      <c r="D8654" s="8" t="s">
        <v>15</v>
      </c>
      <c r="E8654" s="8" t="s">
        <v>15</v>
      </c>
      <c r="F8654" s="9">
        <f t="shared" si="366"/>
        <v>46300000</v>
      </c>
      <c r="G8654" s="9">
        <v>463</v>
      </c>
      <c r="H8654" s="10">
        <v>50571638</v>
      </c>
      <c r="I8654" s="11">
        <f t="shared" si="363"/>
        <v>22141418600.739105</v>
      </c>
      <c r="J8654" s="11">
        <f t="shared" si="364"/>
        <v>205657</v>
      </c>
      <c r="K8654" s="11">
        <f t="shared" si="365"/>
        <v>107661.8768179012</v>
      </c>
      <c r="L8654" s="12">
        <f t="shared" si="367"/>
        <v>0</v>
      </c>
      <c r="M8654" s="11">
        <f>COUNTIF(E$2:$E8654,E8654)</f>
        <v>3166</v>
      </c>
      <c r="O8654" t="str">
        <f t="shared" si="362"/>
        <v/>
      </c>
    </row>
    <row r="8655" spans="1:15" hidden="1">
      <c r="A8655" s="41" t="s">
        <v>99</v>
      </c>
      <c r="B8655" s="46">
        <v>45800</v>
      </c>
      <c r="C8655" s="8" t="s">
        <v>13</v>
      </c>
      <c r="D8655" s="8" t="s">
        <v>15</v>
      </c>
      <c r="E8655" s="8" t="s">
        <v>15</v>
      </c>
      <c r="F8655" s="9">
        <f t="shared" si="366"/>
        <v>155400000</v>
      </c>
      <c r="G8655" s="9">
        <v>1554</v>
      </c>
      <c r="H8655" s="10">
        <v>169737204</v>
      </c>
      <c r="I8655" s="11">
        <f t="shared" si="363"/>
        <v>22311155804.739105</v>
      </c>
      <c r="J8655" s="11">
        <f t="shared" si="364"/>
        <v>207211</v>
      </c>
      <c r="K8655" s="11">
        <f t="shared" si="365"/>
        <v>107673.60711901929</v>
      </c>
      <c r="L8655" s="12">
        <f t="shared" si="367"/>
        <v>0</v>
      </c>
      <c r="M8655" s="11">
        <f>COUNTIF(E$2:$E8655,E8655)</f>
        <v>3167</v>
      </c>
      <c r="O8655" t="str">
        <f t="shared" si="362"/>
        <v/>
      </c>
    </row>
    <row r="8656" spans="1:15" hidden="1">
      <c r="A8656" s="41" t="s">
        <v>99</v>
      </c>
      <c r="B8656" s="46">
        <v>45800</v>
      </c>
      <c r="C8656" s="8" t="s">
        <v>13</v>
      </c>
      <c r="D8656" s="8" t="s">
        <v>15</v>
      </c>
      <c r="E8656" s="8" t="s">
        <v>15</v>
      </c>
      <c r="F8656" s="9">
        <f t="shared" si="366"/>
        <v>91700000</v>
      </c>
      <c r="G8656" s="9">
        <v>917</v>
      </c>
      <c r="H8656" s="10">
        <v>100160242</v>
      </c>
      <c r="I8656" s="11">
        <f t="shared" si="363"/>
        <v>22411316046.739105</v>
      </c>
      <c r="J8656" s="11">
        <f t="shared" si="364"/>
        <v>208128</v>
      </c>
      <c r="K8656" s="11">
        <f t="shared" si="365"/>
        <v>107680.44687278553</v>
      </c>
      <c r="L8656" s="12">
        <f t="shared" si="367"/>
        <v>0</v>
      </c>
      <c r="M8656" s="11">
        <f>COUNTIF(E$2:$E8656,E8656)</f>
        <v>3168</v>
      </c>
      <c r="O8656" t="str">
        <f t="shared" ref="O8656:O8719" si="368">IF(M8656=_xlfn.MAXIFS(M:M,D:D,D8656),"X","")</f>
        <v/>
      </c>
    </row>
    <row r="8657" spans="1:15" hidden="1">
      <c r="A8657" s="41" t="s">
        <v>99</v>
      </c>
      <c r="B8657" s="46">
        <v>45800</v>
      </c>
      <c r="C8657" s="8" t="s">
        <v>13</v>
      </c>
      <c r="D8657" s="8" t="s">
        <v>15</v>
      </c>
      <c r="E8657" s="8" t="s">
        <v>15</v>
      </c>
      <c r="F8657" s="9">
        <f t="shared" si="366"/>
        <v>92700000</v>
      </c>
      <c r="G8657" s="9">
        <v>927</v>
      </c>
      <c r="H8657" s="10">
        <v>101252502</v>
      </c>
      <c r="I8657" s="11">
        <f t="shared" si="363"/>
        <v>22512568548.739105</v>
      </c>
      <c r="J8657" s="11">
        <f t="shared" si="364"/>
        <v>209055</v>
      </c>
      <c r="K8657" s="11">
        <f t="shared" si="365"/>
        <v>107687.30022596497</v>
      </c>
      <c r="L8657" s="12">
        <f t="shared" si="367"/>
        <v>0</v>
      </c>
      <c r="M8657" s="11">
        <f>COUNTIF(E$2:$E8657,E8657)</f>
        <v>3169</v>
      </c>
      <c r="O8657" t="str">
        <f t="shared" si="368"/>
        <v/>
      </c>
    </row>
    <row r="8658" spans="1:15" hidden="1">
      <c r="A8658" s="41" t="s">
        <v>99</v>
      </c>
      <c r="B8658" s="46">
        <v>45800</v>
      </c>
      <c r="C8658" s="8" t="s">
        <v>13</v>
      </c>
      <c r="D8658" s="8" t="s">
        <v>15</v>
      </c>
      <c r="E8658" s="8" t="s">
        <v>15</v>
      </c>
      <c r="F8658" s="9">
        <f t="shared" si="366"/>
        <v>92700000</v>
      </c>
      <c r="G8658" s="9">
        <v>927</v>
      </c>
      <c r="H8658" s="10">
        <v>101326662</v>
      </c>
      <c r="I8658" s="11">
        <f t="shared" si="363"/>
        <v>22613895210.739105</v>
      </c>
      <c r="J8658" s="11">
        <f t="shared" si="364"/>
        <v>209982</v>
      </c>
      <c r="K8658" s="11">
        <f t="shared" si="365"/>
        <v>107694.44624176885</v>
      </c>
      <c r="L8658" s="12">
        <f t="shared" si="367"/>
        <v>0</v>
      </c>
      <c r="M8658" s="11">
        <f>COUNTIF(E$2:$E8658,E8658)</f>
        <v>3170</v>
      </c>
      <c r="O8658" t="str">
        <f t="shared" si="368"/>
        <v/>
      </c>
    </row>
    <row r="8659" spans="1:15" hidden="1">
      <c r="A8659" s="41" t="s">
        <v>99</v>
      </c>
      <c r="B8659" s="46">
        <v>45800</v>
      </c>
      <c r="C8659" s="8" t="s">
        <v>13</v>
      </c>
      <c r="D8659" s="8" t="s">
        <v>15</v>
      </c>
      <c r="E8659" s="8" t="s">
        <v>15</v>
      </c>
      <c r="F8659" s="9">
        <f t="shared" si="366"/>
        <v>4600000</v>
      </c>
      <c r="G8659" s="9">
        <v>46</v>
      </c>
      <c r="H8659" s="10">
        <v>5024396</v>
      </c>
      <c r="I8659" s="11">
        <f t="shared" si="363"/>
        <v>22618919606.739105</v>
      </c>
      <c r="J8659" s="11">
        <f t="shared" si="364"/>
        <v>210028</v>
      </c>
      <c r="K8659" s="11">
        <f t="shared" si="365"/>
        <v>107694.78168024789</v>
      </c>
      <c r="L8659" s="12">
        <f t="shared" si="367"/>
        <v>0</v>
      </c>
      <c r="M8659" s="11">
        <f>COUNTIF(E$2:$E8659,E8659)</f>
        <v>3171</v>
      </c>
      <c r="O8659" t="str">
        <f t="shared" si="368"/>
        <v/>
      </c>
    </row>
    <row r="8660" spans="1:15" hidden="1">
      <c r="A8660" s="41" t="s">
        <v>99</v>
      </c>
      <c r="B8660" s="46">
        <v>45800</v>
      </c>
      <c r="C8660" s="8" t="s">
        <v>13</v>
      </c>
      <c r="D8660" s="8" t="s">
        <v>15</v>
      </c>
      <c r="E8660" s="8" t="s">
        <v>15</v>
      </c>
      <c r="F8660" s="9">
        <f t="shared" si="366"/>
        <v>6400000</v>
      </c>
      <c r="G8660" s="9">
        <v>64</v>
      </c>
      <c r="H8660" s="10">
        <v>6990592</v>
      </c>
      <c r="I8660" s="11">
        <f t="shared" si="363"/>
        <v>22625910198.739105</v>
      </c>
      <c r="J8660" s="11">
        <f t="shared" si="364"/>
        <v>210092</v>
      </c>
      <c r="K8660" s="11">
        <f t="shared" si="365"/>
        <v>107695.24874216584</v>
      </c>
      <c r="L8660" s="12">
        <f t="shared" si="367"/>
        <v>0</v>
      </c>
      <c r="M8660" s="11">
        <f>COUNTIF(E$2:$E8660,E8660)</f>
        <v>3172</v>
      </c>
      <c r="O8660" t="str">
        <f t="shared" si="368"/>
        <v/>
      </c>
    </row>
    <row r="8661" spans="1:15" hidden="1">
      <c r="A8661" s="41" t="s">
        <v>99</v>
      </c>
      <c r="B8661" s="46">
        <v>45800</v>
      </c>
      <c r="C8661" s="8" t="s">
        <v>13</v>
      </c>
      <c r="D8661" s="8" t="s">
        <v>14</v>
      </c>
      <c r="E8661" s="8" t="s">
        <v>14</v>
      </c>
      <c r="F8661" s="9">
        <f t="shared" si="366"/>
        <v>3700000</v>
      </c>
      <c r="G8661" s="9">
        <v>37</v>
      </c>
      <c r="H8661" s="10">
        <v>3978980</v>
      </c>
      <c r="I8661" s="11">
        <f t="shared" si="363"/>
        <v>20411075048.773872</v>
      </c>
      <c r="J8661" s="11">
        <f t="shared" si="364"/>
        <v>202118</v>
      </c>
      <c r="K8661" s="11">
        <f t="shared" si="365"/>
        <v>100985.93420068412</v>
      </c>
      <c r="L8661" s="12">
        <f t="shared" si="367"/>
        <v>0</v>
      </c>
      <c r="M8661" s="11">
        <f>COUNTIF(E$2:$E8661,E8661)</f>
        <v>1180</v>
      </c>
      <c r="O8661" t="str">
        <f t="shared" si="368"/>
        <v/>
      </c>
    </row>
    <row r="8662" spans="1:15" hidden="1">
      <c r="A8662" s="41" t="s">
        <v>99</v>
      </c>
      <c r="B8662" s="46">
        <v>45800</v>
      </c>
      <c r="C8662" s="8" t="s">
        <v>13</v>
      </c>
      <c r="D8662" s="8" t="s">
        <v>14</v>
      </c>
      <c r="E8662" s="8" t="s">
        <v>14</v>
      </c>
      <c r="F8662" s="9">
        <f t="shared" si="366"/>
        <v>900000</v>
      </c>
      <c r="G8662" s="9">
        <v>9</v>
      </c>
      <c r="H8662" s="10">
        <v>967860</v>
      </c>
      <c r="I8662" s="11">
        <f t="shared" si="363"/>
        <v>20412042908.773872</v>
      </c>
      <c r="J8662" s="11">
        <f t="shared" si="364"/>
        <v>202127</v>
      </c>
      <c r="K8662" s="11">
        <f t="shared" si="365"/>
        <v>100986.22603003989</v>
      </c>
      <c r="L8662" s="12">
        <f t="shared" si="367"/>
        <v>0</v>
      </c>
      <c r="M8662" s="11">
        <f>COUNTIF(E$2:$E8662,E8662)</f>
        <v>1181</v>
      </c>
      <c r="O8662" t="str">
        <f t="shared" si="368"/>
        <v/>
      </c>
    </row>
    <row r="8663" spans="1:15" hidden="1">
      <c r="A8663" s="41" t="s">
        <v>99</v>
      </c>
      <c r="B8663" s="46">
        <v>45800</v>
      </c>
      <c r="C8663" s="8" t="s">
        <v>13</v>
      </c>
      <c r="D8663" s="8" t="s">
        <v>14</v>
      </c>
      <c r="E8663" s="8" t="s">
        <v>14</v>
      </c>
      <c r="F8663" s="9">
        <f t="shared" si="366"/>
        <v>2800000</v>
      </c>
      <c r="G8663" s="9">
        <v>28</v>
      </c>
      <c r="H8663" s="10">
        <v>3011120</v>
      </c>
      <c r="I8663" s="11">
        <f t="shared" si="363"/>
        <v>20415054028.773872</v>
      </c>
      <c r="J8663" s="11">
        <f t="shared" si="364"/>
        <v>202155</v>
      </c>
      <c r="K8663" s="11">
        <f t="shared" si="365"/>
        <v>100987.13377741768</v>
      </c>
      <c r="L8663" s="12">
        <f t="shared" si="367"/>
        <v>0</v>
      </c>
      <c r="M8663" s="11">
        <f>COUNTIF(E$2:$E8663,E8663)</f>
        <v>1182</v>
      </c>
      <c r="O8663" t="str">
        <f t="shared" si="368"/>
        <v/>
      </c>
    </row>
    <row r="8664" spans="1:15" hidden="1">
      <c r="A8664" s="41" t="s">
        <v>99</v>
      </c>
      <c r="B8664" s="46">
        <v>45800</v>
      </c>
      <c r="C8664" s="8" t="s">
        <v>13</v>
      </c>
      <c r="D8664" s="8" t="s">
        <v>14</v>
      </c>
      <c r="E8664" s="8" t="s">
        <v>14</v>
      </c>
      <c r="F8664" s="9">
        <f t="shared" si="366"/>
        <v>900000</v>
      </c>
      <c r="G8664" s="9">
        <v>9</v>
      </c>
      <c r="H8664" s="10">
        <v>967860</v>
      </c>
      <c r="I8664" s="11">
        <f t="shared" si="363"/>
        <v>20416021888.773872</v>
      </c>
      <c r="J8664" s="11">
        <f t="shared" si="364"/>
        <v>202164</v>
      </c>
      <c r="K8664" s="11">
        <f t="shared" si="365"/>
        <v>100987.42549995979</v>
      </c>
      <c r="L8664" s="12">
        <f t="shared" si="367"/>
        <v>0</v>
      </c>
      <c r="M8664" s="11">
        <f>COUNTIF(E$2:$E8664,E8664)</f>
        <v>1183</v>
      </c>
      <c r="O8664" t="str">
        <f t="shared" si="368"/>
        <v/>
      </c>
    </row>
    <row r="8665" spans="1:15" hidden="1">
      <c r="A8665" s="41" t="s">
        <v>99</v>
      </c>
      <c r="B8665" s="46">
        <v>45800</v>
      </c>
      <c r="C8665" s="8" t="s">
        <v>13</v>
      </c>
      <c r="D8665" s="8" t="s">
        <v>14</v>
      </c>
      <c r="E8665" s="8" t="s">
        <v>14</v>
      </c>
      <c r="F8665" s="9">
        <f t="shared" si="366"/>
        <v>900000</v>
      </c>
      <c r="G8665" s="9">
        <v>9</v>
      </c>
      <c r="H8665" s="10">
        <v>979389</v>
      </c>
      <c r="I8665" s="11">
        <f t="shared" si="363"/>
        <v>20417001277.773872</v>
      </c>
      <c r="J8665" s="11">
        <f t="shared" si="364"/>
        <v>202173</v>
      </c>
      <c r="K8665" s="11">
        <f t="shared" si="365"/>
        <v>100987.7742219479</v>
      </c>
      <c r="L8665" s="12">
        <f t="shared" si="367"/>
        <v>0</v>
      </c>
      <c r="M8665" s="11">
        <f>COUNTIF(E$2:$E8665,E8665)</f>
        <v>1184</v>
      </c>
      <c r="O8665" t="str">
        <f t="shared" si="368"/>
        <v/>
      </c>
    </row>
    <row r="8666" spans="1:15" hidden="1">
      <c r="A8666" s="41" t="s">
        <v>99</v>
      </c>
      <c r="B8666" s="46">
        <v>45800</v>
      </c>
      <c r="C8666" s="8" t="s">
        <v>13</v>
      </c>
      <c r="D8666" s="8" t="s">
        <v>14</v>
      </c>
      <c r="E8666" s="8" t="s">
        <v>14</v>
      </c>
      <c r="F8666" s="9">
        <f t="shared" si="366"/>
        <v>9400000</v>
      </c>
      <c r="G8666" s="9">
        <v>94</v>
      </c>
      <c r="H8666" s="10">
        <v>10108008</v>
      </c>
      <c r="I8666" s="11">
        <f t="shared" si="363"/>
        <v>20427109285.773872</v>
      </c>
      <c r="J8666" s="11">
        <f t="shared" si="364"/>
        <v>202267</v>
      </c>
      <c r="K8666" s="11">
        <f t="shared" si="365"/>
        <v>100990.8155347826</v>
      </c>
      <c r="L8666" s="12">
        <f t="shared" si="367"/>
        <v>0</v>
      </c>
      <c r="M8666" s="11">
        <f>COUNTIF(E$2:$E8666,E8666)</f>
        <v>1185</v>
      </c>
      <c r="O8666" t="str">
        <f t="shared" si="368"/>
        <v/>
      </c>
    </row>
    <row r="8667" spans="1:15" hidden="1">
      <c r="A8667" s="41" t="s">
        <v>99</v>
      </c>
      <c r="B8667" s="46">
        <v>45800</v>
      </c>
      <c r="C8667" s="8" t="s">
        <v>13</v>
      </c>
      <c r="D8667" s="8" t="s">
        <v>90</v>
      </c>
      <c r="E8667" s="8" t="s">
        <v>90</v>
      </c>
      <c r="F8667" s="9">
        <f t="shared" si="366"/>
        <v>-7000000</v>
      </c>
      <c r="G8667" s="9">
        <v>-70</v>
      </c>
      <c r="H8667" s="10">
        <v>-7606760</v>
      </c>
      <c r="I8667" s="11">
        <f t="shared" si="363"/>
        <v>10899722777.195377</v>
      </c>
      <c r="J8667" s="11">
        <f t="shared" si="364"/>
        <v>107481</v>
      </c>
      <c r="K8667" s="11">
        <f t="shared" si="365"/>
        <v>101410.69377094903</v>
      </c>
      <c r="L8667" s="12">
        <f t="shared" si="367"/>
        <v>508011.43603356741</v>
      </c>
      <c r="M8667" s="11">
        <f>COUNTIF(E$2:$E8667,E8667)</f>
        <v>1444</v>
      </c>
      <c r="O8667" t="str">
        <f t="shared" si="368"/>
        <v/>
      </c>
    </row>
    <row r="8668" spans="1:15" hidden="1">
      <c r="A8668" s="41" t="s">
        <v>99</v>
      </c>
      <c r="B8668" s="46">
        <v>45800</v>
      </c>
      <c r="C8668" s="8" t="s">
        <v>13</v>
      </c>
      <c r="D8668" s="8" t="s">
        <v>90</v>
      </c>
      <c r="E8668" s="8" t="s">
        <v>90</v>
      </c>
      <c r="F8668" s="9">
        <f t="shared" si="366"/>
        <v>-18500000</v>
      </c>
      <c r="G8668" s="9">
        <v>-185</v>
      </c>
      <c r="H8668" s="10">
        <v>-20103580</v>
      </c>
      <c r="I8668" s="11">
        <f t="shared" si="363"/>
        <v>10880961798.847752</v>
      </c>
      <c r="J8668" s="11">
        <f t="shared" si="364"/>
        <v>107296</v>
      </c>
      <c r="K8668" s="11">
        <f t="shared" si="365"/>
        <v>101410.69377094903</v>
      </c>
      <c r="L8668" s="12">
        <f t="shared" si="367"/>
        <v>1342601.6523744278</v>
      </c>
      <c r="M8668" s="11">
        <f>COUNTIF(E$2:$E8668,E8668)</f>
        <v>1445</v>
      </c>
      <c r="O8668" t="str">
        <f t="shared" si="368"/>
        <v/>
      </c>
    </row>
    <row r="8669" spans="1:15" hidden="1">
      <c r="A8669" s="41" t="s">
        <v>99</v>
      </c>
      <c r="B8669" s="46">
        <v>45800</v>
      </c>
      <c r="C8669" s="8" t="s">
        <v>13</v>
      </c>
      <c r="D8669" s="8" t="s">
        <v>90</v>
      </c>
      <c r="E8669" s="8" t="s">
        <v>90</v>
      </c>
      <c r="F8669" s="9">
        <f t="shared" si="366"/>
        <v>-91900000</v>
      </c>
      <c r="G8669" s="9">
        <v>-919</v>
      </c>
      <c r="H8669" s="10">
        <v>-99865892</v>
      </c>
      <c r="I8669" s="11">
        <f t="shared" si="363"/>
        <v>10787765371.272249</v>
      </c>
      <c r="J8669" s="11">
        <f t="shared" si="364"/>
        <v>106377</v>
      </c>
      <c r="K8669" s="11">
        <f t="shared" si="365"/>
        <v>101410.69377094903</v>
      </c>
      <c r="L8669" s="12">
        <f t="shared" si="367"/>
        <v>6669464.4244978428</v>
      </c>
      <c r="M8669" s="11">
        <f>COUNTIF(E$2:$E8669,E8669)</f>
        <v>1446</v>
      </c>
      <c r="O8669" t="str">
        <f t="shared" si="368"/>
        <v/>
      </c>
    </row>
    <row r="8670" spans="1:15" hidden="1">
      <c r="A8670" s="41" t="s">
        <v>99</v>
      </c>
      <c r="B8670" s="46">
        <v>45800</v>
      </c>
      <c r="C8670" s="8" t="s">
        <v>13</v>
      </c>
      <c r="D8670" s="8" t="s">
        <v>14</v>
      </c>
      <c r="E8670" s="8" t="s">
        <v>14</v>
      </c>
      <c r="F8670" s="9">
        <f t="shared" si="366"/>
        <v>-900000</v>
      </c>
      <c r="G8670" s="9">
        <v>-9</v>
      </c>
      <c r="H8670" s="10">
        <v>-965466</v>
      </c>
      <c r="I8670" s="11">
        <f t="shared" si="363"/>
        <v>20426200368.434059</v>
      </c>
      <c r="J8670" s="11">
        <f t="shared" si="364"/>
        <v>202258</v>
      </c>
      <c r="K8670" s="11">
        <f t="shared" si="365"/>
        <v>100990.8155347826</v>
      </c>
      <c r="L8670" s="12">
        <f t="shared" si="367"/>
        <v>56548.660186956637</v>
      </c>
      <c r="M8670" s="11">
        <f>COUNTIF(E$2:$E8670,E8670)</f>
        <v>1186</v>
      </c>
      <c r="O8670" t="str">
        <f t="shared" si="368"/>
        <v/>
      </c>
    </row>
    <row r="8671" spans="1:15" hidden="1">
      <c r="A8671" s="41" t="s">
        <v>99</v>
      </c>
      <c r="B8671" s="46">
        <v>45800</v>
      </c>
      <c r="C8671" s="8" t="s">
        <v>13</v>
      </c>
      <c r="D8671" s="8" t="s">
        <v>14</v>
      </c>
      <c r="E8671" s="8" t="s">
        <v>14</v>
      </c>
      <c r="F8671" s="9">
        <f t="shared" si="366"/>
        <v>-900000</v>
      </c>
      <c r="G8671" s="9">
        <v>-9</v>
      </c>
      <c r="H8671" s="10">
        <v>-965466</v>
      </c>
      <c r="I8671" s="11">
        <f t="shared" si="363"/>
        <v>20425291451.094246</v>
      </c>
      <c r="J8671" s="11">
        <f t="shared" si="364"/>
        <v>202249</v>
      </c>
      <c r="K8671" s="11">
        <f t="shared" si="365"/>
        <v>100990.8155347826</v>
      </c>
      <c r="L8671" s="12">
        <f t="shared" si="367"/>
        <v>56548.660186956637</v>
      </c>
      <c r="M8671" s="11">
        <f>COUNTIF(E$2:$E8671,E8671)</f>
        <v>1187</v>
      </c>
      <c r="O8671" t="str">
        <f t="shared" si="368"/>
        <v/>
      </c>
    </row>
    <row r="8672" spans="1:15" hidden="1">
      <c r="A8672" s="41" t="s">
        <v>99</v>
      </c>
      <c r="B8672" s="46">
        <v>45800</v>
      </c>
      <c r="C8672" s="8" t="s">
        <v>13</v>
      </c>
      <c r="D8672" s="8" t="s">
        <v>46</v>
      </c>
      <c r="E8672" s="8" t="s">
        <v>46</v>
      </c>
      <c r="F8672" s="9">
        <f t="shared" si="366"/>
        <v>900000</v>
      </c>
      <c r="G8672" s="9">
        <v>9</v>
      </c>
      <c r="H8672" s="10">
        <v>996318</v>
      </c>
      <c r="I8672" s="11">
        <f t="shared" si="363"/>
        <v>5089342823.515729</v>
      </c>
      <c r="J8672" s="11">
        <f t="shared" si="364"/>
        <v>46684</v>
      </c>
      <c r="K8672" s="11">
        <f t="shared" si="365"/>
        <v>109016.8542437608</v>
      </c>
      <c r="L8672" s="12">
        <f t="shared" si="367"/>
        <v>0</v>
      </c>
      <c r="M8672" s="11">
        <f>COUNTIF(E$2:$E8672,E8672)</f>
        <v>2846</v>
      </c>
      <c r="O8672" t="str">
        <f t="shared" si="368"/>
        <v/>
      </c>
    </row>
    <row r="8673" spans="1:15" hidden="1">
      <c r="A8673" s="41" t="s">
        <v>99</v>
      </c>
      <c r="B8673" s="46">
        <v>45800</v>
      </c>
      <c r="C8673" s="8" t="s">
        <v>13</v>
      </c>
      <c r="D8673" s="8" t="s">
        <v>14</v>
      </c>
      <c r="E8673" s="8" t="s">
        <v>14</v>
      </c>
      <c r="F8673" s="9">
        <f t="shared" si="366"/>
        <v>1800000</v>
      </c>
      <c r="G8673" s="9">
        <v>18</v>
      </c>
      <c r="H8673" s="10">
        <v>1933884</v>
      </c>
      <c r="I8673" s="11">
        <f t="shared" si="363"/>
        <v>20427225335.094246</v>
      </c>
      <c r="J8673" s="11">
        <f t="shared" si="364"/>
        <v>202267</v>
      </c>
      <c r="K8673" s="11">
        <f t="shared" si="365"/>
        <v>100991.38927800504</v>
      </c>
      <c r="L8673" s="12">
        <f t="shared" si="367"/>
        <v>0</v>
      </c>
      <c r="M8673" s="11">
        <f>COUNTIF(E$2:$E8673,E8673)</f>
        <v>1188</v>
      </c>
      <c r="O8673" t="str">
        <f t="shared" si="368"/>
        <v/>
      </c>
    </row>
    <row r="8674" spans="1:15" hidden="1">
      <c r="A8674" s="41" t="s">
        <v>99</v>
      </c>
      <c r="B8674" s="46">
        <v>45800</v>
      </c>
      <c r="C8674" s="8" t="s">
        <v>13</v>
      </c>
      <c r="D8674" s="8" t="s">
        <v>90</v>
      </c>
      <c r="E8674" s="8" t="s">
        <v>90</v>
      </c>
      <c r="F8674" s="9">
        <f t="shared" si="366"/>
        <v>-7000000</v>
      </c>
      <c r="G8674" s="9">
        <v>-70</v>
      </c>
      <c r="H8674" s="10">
        <v>-7606760</v>
      </c>
      <c r="I8674" s="11">
        <f t="shared" si="363"/>
        <v>10780666622.708282</v>
      </c>
      <c r="J8674" s="11">
        <f t="shared" si="364"/>
        <v>106307</v>
      </c>
      <c r="K8674" s="11">
        <f t="shared" si="365"/>
        <v>101410.69377094903</v>
      </c>
      <c r="L8674" s="12">
        <f t="shared" si="367"/>
        <v>508011.43603356741</v>
      </c>
      <c r="M8674" s="11">
        <f>COUNTIF(E$2:$E8674,E8674)</f>
        <v>1447</v>
      </c>
      <c r="O8674" t="str">
        <f t="shared" si="368"/>
        <v/>
      </c>
    </row>
    <row r="8675" spans="1:15" hidden="1">
      <c r="A8675" s="41" t="s">
        <v>99</v>
      </c>
      <c r="B8675" s="46">
        <v>45800</v>
      </c>
      <c r="C8675" s="8" t="s">
        <v>13</v>
      </c>
      <c r="D8675" s="8" t="s">
        <v>90</v>
      </c>
      <c r="E8675" s="8" t="s">
        <v>90</v>
      </c>
      <c r="F8675" s="9">
        <f t="shared" si="366"/>
        <v>-1000000</v>
      </c>
      <c r="G8675" s="9">
        <v>-10</v>
      </c>
      <c r="H8675" s="10">
        <v>-1086680</v>
      </c>
      <c r="I8675" s="11">
        <f t="shared" si="363"/>
        <v>10779652515.770573</v>
      </c>
      <c r="J8675" s="11">
        <f t="shared" si="364"/>
        <v>106297</v>
      </c>
      <c r="K8675" s="11">
        <f t="shared" si="365"/>
        <v>101410.69377094903</v>
      </c>
      <c r="L8675" s="12">
        <f t="shared" si="367"/>
        <v>72573.062290509697</v>
      </c>
      <c r="M8675" s="11">
        <f>COUNTIF(E$2:$E8675,E8675)</f>
        <v>1448</v>
      </c>
      <c r="O8675" t="str">
        <f t="shared" si="368"/>
        <v/>
      </c>
    </row>
    <row r="8676" spans="1:15" hidden="1">
      <c r="A8676" s="41" t="s">
        <v>99</v>
      </c>
      <c r="B8676" s="46">
        <v>45800</v>
      </c>
      <c r="C8676" s="8" t="s">
        <v>13</v>
      </c>
      <c r="D8676" s="8" t="s">
        <v>90</v>
      </c>
      <c r="E8676" s="8" t="s">
        <v>90</v>
      </c>
      <c r="F8676" s="9">
        <f t="shared" si="366"/>
        <v>-900000</v>
      </c>
      <c r="G8676" s="9">
        <v>-9</v>
      </c>
      <c r="H8676" s="10">
        <v>-978012</v>
      </c>
      <c r="I8676" s="11">
        <f t="shared" si="363"/>
        <v>10778739819.526634</v>
      </c>
      <c r="J8676" s="11">
        <f t="shared" si="364"/>
        <v>106288</v>
      </c>
      <c r="K8676" s="11">
        <f t="shared" si="365"/>
        <v>101410.69377094903</v>
      </c>
      <c r="L8676" s="12">
        <f t="shared" si="367"/>
        <v>65315.756061458727</v>
      </c>
      <c r="M8676" s="11">
        <f>COUNTIF(E$2:$E8676,E8676)</f>
        <v>1449</v>
      </c>
      <c r="O8676" t="str">
        <f t="shared" si="368"/>
        <v/>
      </c>
    </row>
    <row r="8677" spans="1:15" hidden="1">
      <c r="A8677" s="41" t="s">
        <v>99</v>
      </c>
      <c r="B8677" s="46">
        <v>45800</v>
      </c>
      <c r="C8677" s="8" t="s">
        <v>13</v>
      </c>
      <c r="D8677" s="8" t="s">
        <v>90</v>
      </c>
      <c r="E8677" s="8" t="s">
        <v>90</v>
      </c>
      <c r="F8677" s="9">
        <f t="shared" si="366"/>
        <v>18400000</v>
      </c>
      <c r="G8677" s="9">
        <v>184</v>
      </c>
      <c r="H8677" s="10">
        <v>19934928</v>
      </c>
      <c r="I8677" s="11">
        <f t="shared" si="363"/>
        <v>10798674747.526634</v>
      </c>
      <c r="J8677" s="11">
        <f t="shared" si="364"/>
        <v>106472</v>
      </c>
      <c r="K8677" s="11">
        <f t="shared" si="365"/>
        <v>101422.67213470803</v>
      </c>
      <c r="L8677" s="12">
        <f t="shared" si="367"/>
        <v>0</v>
      </c>
      <c r="M8677" s="11">
        <f>COUNTIF(E$2:$E8677,E8677)</f>
        <v>1450</v>
      </c>
      <c r="O8677" t="str">
        <f t="shared" si="368"/>
        <v/>
      </c>
    </row>
    <row r="8678" spans="1:15" hidden="1">
      <c r="A8678" s="41" t="s">
        <v>99</v>
      </c>
      <c r="B8678" s="46">
        <v>45800</v>
      </c>
      <c r="C8678" s="8" t="s">
        <v>13</v>
      </c>
      <c r="D8678" s="8" t="s">
        <v>14</v>
      </c>
      <c r="E8678" s="8" t="s">
        <v>14</v>
      </c>
      <c r="F8678" s="9">
        <f t="shared" si="366"/>
        <v>-900000</v>
      </c>
      <c r="G8678" s="9">
        <v>-9</v>
      </c>
      <c r="H8678" s="10">
        <v>-965466</v>
      </c>
      <c r="I8678" s="11">
        <f t="shared" si="363"/>
        <v>20426316412.590744</v>
      </c>
      <c r="J8678" s="11">
        <f t="shared" si="364"/>
        <v>202258</v>
      </c>
      <c r="K8678" s="11">
        <f t="shared" si="365"/>
        <v>100991.38927800504</v>
      </c>
      <c r="L8678" s="12">
        <f t="shared" si="367"/>
        <v>56543.496497954708</v>
      </c>
      <c r="M8678" s="11">
        <f>COUNTIF(E$2:$E8678,E8678)</f>
        <v>1189</v>
      </c>
      <c r="O8678" t="str">
        <f t="shared" si="368"/>
        <v/>
      </c>
    </row>
    <row r="8679" spans="1:15" hidden="1">
      <c r="A8679" s="41" t="s">
        <v>99</v>
      </c>
      <c r="B8679" s="46">
        <v>45800</v>
      </c>
      <c r="C8679" s="8" t="s">
        <v>13</v>
      </c>
      <c r="D8679" s="8" t="s">
        <v>90</v>
      </c>
      <c r="E8679" s="8" t="s">
        <v>90</v>
      </c>
      <c r="F8679" s="9">
        <f t="shared" si="366"/>
        <v>-13700000</v>
      </c>
      <c r="G8679" s="9">
        <v>-137</v>
      </c>
      <c r="H8679" s="10">
        <v>-14887516</v>
      </c>
      <c r="I8679" s="11">
        <f t="shared" ref="I8679:I8742" si="369">IF(H8679&gt;=0,IF(M8679=1,H8679,SUMIFS(I:I,E:E,E8679,M:M,M8679-1)+H8679),SUMIFS(I:I,E:E,E8679,M:M,M8679-1)+K8679*G8679)</f>
        <v>10784779841.44418</v>
      </c>
      <c r="J8679" s="11">
        <f t="shared" ref="J8679:J8742" si="370">IF(M8679=1,G8679,SUMIFS($J:$J,$E:$E,E8679,$M:$M,M8679-1)+G8679)</f>
        <v>106335</v>
      </c>
      <c r="K8679" s="11">
        <f t="shared" ref="K8679:K8742" si="371">IF(H8679&gt;=0,I8679/J8679,SUMIFS($K:$K,$E:$E,E8679,$M:$M,M8679-1))</f>
        <v>101422.67213470803</v>
      </c>
      <c r="L8679" s="12">
        <f t="shared" si="367"/>
        <v>992609.91754500009</v>
      </c>
      <c r="M8679" s="11">
        <f>COUNTIF(E$2:$E8679,E8679)</f>
        <v>1451</v>
      </c>
      <c r="O8679" t="str">
        <f t="shared" si="368"/>
        <v/>
      </c>
    </row>
    <row r="8680" spans="1:15" hidden="1">
      <c r="A8680" s="41" t="s">
        <v>99</v>
      </c>
      <c r="B8680" s="46">
        <v>45800</v>
      </c>
      <c r="C8680" s="8" t="s">
        <v>13</v>
      </c>
      <c r="D8680" s="8" t="s">
        <v>90</v>
      </c>
      <c r="E8680" s="8" t="s">
        <v>90</v>
      </c>
      <c r="F8680" s="9">
        <f t="shared" ref="F8680:F8743" si="372">100000*G8680</f>
        <v>-9100000</v>
      </c>
      <c r="G8680" s="9">
        <v>-91</v>
      </c>
      <c r="H8680" s="10">
        <v>-9888788</v>
      </c>
      <c r="I8680" s="11">
        <f t="shared" si="369"/>
        <v>10775550378.279921</v>
      </c>
      <c r="J8680" s="11">
        <f t="shared" si="370"/>
        <v>106244</v>
      </c>
      <c r="K8680" s="11">
        <f t="shared" si="371"/>
        <v>101422.67213470803</v>
      </c>
      <c r="L8680" s="12">
        <f t="shared" ref="L8680:L8743" si="373">IF(G8680&lt;0,K8680*G8680-H8680,0)</f>
        <v>659324.83574156836</v>
      </c>
      <c r="M8680" s="11">
        <f>COUNTIF(E$2:$E8680,E8680)</f>
        <v>1452</v>
      </c>
      <c r="O8680" t="str">
        <f t="shared" si="368"/>
        <v/>
      </c>
    </row>
    <row r="8681" spans="1:15" hidden="1">
      <c r="A8681" s="41" t="s">
        <v>99</v>
      </c>
      <c r="B8681" s="46">
        <v>45800</v>
      </c>
      <c r="C8681" s="8" t="s">
        <v>13</v>
      </c>
      <c r="D8681" s="8" t="s">
        <v>90</v>
      </c>
      <c r="E8681" s="8" t="s">
        <v>90</v>
      </c>
      <c r="F8681" s="9">
        <f t="shared" si="372"/>
        <v>-9100000</v>
      </c>
      <c r="G8681" s="9">
        <v>-91</v>
      </c>
      <c r="H8681" s="10">
        <v>-9888788</v>
      </c>
      <c r="I8681" s="11">
        <f t="shared" si="369"/>
        <v>10766320915.115662</v>
      </c>
      <c r="J8681" s="11">
        <f t="shared" si="370"/>
        <v>106153</v>
      </c>
      <c r="K8681" s="11">
        <f t="shared" si="371"/>
        <v>101422.67213470803</v>
      </c>
      <c r="L8681" s="12">
        <f t="shared" si="373"/>
        <v>659324.83574156836</v>
      </c>
      <c r="M8681" s="11">
        <f>COUNTIF(E$2:$E8681,E8681)</f>
        <v>1453</v>
      </c>
      <c r="O8681" t="str">
        <f t="shared" si="368"/>
        <v/>
      </c>
    </row>
    <row r="8682" spans="1:15" hidden="1">
      <c r="A8682" s="41" t="s">
        <v>99</v>
      </c>
      <c r="B8682" s="46">
        <v>45800</v>
      </c>
      <c r="C8682" s="8" t="s">
        <v>13</v>
      </c>
      <c r="D8682" s="8" t="s">
        <v>90</v>
      </c>
      <c r="E8682" s="8" t="s">
        <v>90</v>
      </c>
      <c r="F8682" s="9">
        <f t="shared" si="372"/>
        <v>-36800000</v>
      </c>
      <c r="G8682" s="9">
        <v>-368</v>
      </c>
      <c r="H8682" s="10">
        <v>-39989824</v>
      </c>
      <c r="I8682" s="11">
        <f t="shared" si="369"/>
        <v>10728997371.770088</v>
      </c>
      <c r="J8682" s="11">
        <f t="shared" si="370"/>
        <v>105785</v>
      </c>
      <c r="K8682" s="11">
        <f t="shared" si="371"/>
        <v>101422.67213470803</v>
      </c>
      <c r="L8682" s="12">
        <f t="shared" si="373"/>
        <v>2666280.6544274464</v>
      </c>
      <c r="M8682" s="11">
        <f>COUNTIF(E$2:$E8682,E8682)</f>
        <v>1454</v>
      </c>
      <c r="O8682" t="str">
        <f t="shared" si="368"/>
        <v/>
      </c>
    </row>
    <row r="8683" spans="1:15" hidden="1">
      <c r="A8683" s="41" t="s">
        <v>99</v>
      </c>
      <c r="B8683" s="46">
        <v>45800</v>
      </c>
      <c r="C8683" s="8" t="s">
        <v>13</v>
      </c>
      <c r="D8683" s="8" t="s">
        <v>15</v>
      </c>
      <c r="E8683" s="8" t="s">
        <v>15</v>
      </c>
      <c r="F8683" s="9">
        <f t="shared" si="372"/>
        <v>18600000</v>
      </c>
      <c r="G8683" s="9">
        <v>186</v>
      </c>
      <c r="H8683" s="10">
        <v>20281998</v>
      </c>
      <c r="I8683" s="11">
        <f t="shared" si="369"/>
        <v>22646192196.739105</v>
      </c>
      <c r="J8683" s="11">
        <f t="shared" si="370"/>
        <v>210278</v>
      </c>
      <c r="K8683" s="11">
        <f t="shared" si="371"/>
        <v>107696.44088653642</v>
      </c>
      <c r="L8683" s="12">
        <f t="shared" si="373"/>
        <v>0</v>
      </c>
      <c r="M8683" s="11">
        <f>COUNTIF(E$2:$E8683,E8683)</f>
        <v>3173</v>
      </c>
      <c r="O8683" t="str">
        <f t="shared" si="368"/>
        <v/>
      </c>
    </row>
    <row r="8684" spans="1:15" hidden="1">
      <c r="A8684" s="41" t="s">
        <v>99</v>
      </c>
      <c r="B8684" s="46">
        <v>45800</v>
      </c>
      <c r="C8684" s="8" t="s">
        <v>13</v>
      </c>
      <c r="D8684" s="8" t="s">
        <v>15</v>
      </c>
      <c r="E8684" s="8" t="s">
        <v>15</v>
      </c>
      <c r="F8684" s="9">
        <f t="shared" si="372"/>
        <v>18600000</v>
      </c>
      <c r="G8684" s="9">
        <v>186</v>
      </c>
      <c r="H8684" s="10">
        <v>20281998</v>
      </c>
      <c r="I8684" s="11">
        <f t="shared" si="369"/>
        <v>22666474194.739105</v>
      </c>
      <c r="J8684" s="11">
        <f t="shared" si="370"/>
        <v>210464</v>
      </c>
      <c r="K8684" s="11">
        <f t="shared" si="371"/>
        <v>107697.63092376418</v>
      </c>
      <c r="L8684" s="12">
        <f t="shared" si="373"/>
        <v>0</v>
      </c>
      <c r="M8684" s="11">
        <f>COUNTIF(E$2:$E8684,E8684)</f>
        <v>3174</v>
      </c>
      <c r="O8684" t="str">
        <f t="shared" si="368"/>
        <v/>
      </c>
    </row>
    <row r="8685" spans="1:15" hidden="1">
      <c r="A8685" s="41" t="s">
        <v>99</v>
      </c>
      <c r="B8685" s="46">
        <v>45800</v>
      </c>
      <c r="C8685" s="8" t="s">
        <v>13</v>
      </c>
      <c r="D8685" s="8" t="s">
        <v>15</v>
      </c>
      <c r="E8685" s="8" t="s">
        <v>15</v>
      </c>
      <c r="F8685" s="9">
        <f t="shared" si="372"/>
        <v>18600000</v>
      </c>
      <c r="G8685" s="9">
        <v>186</v>
      </c>
      <c r="H8685" s="10">
        <v>20281998</v>
      </c>
      <c r="I8685" s="11">
        <f t="shared" si="369"/>
        <v>22686756192.739105</v>
      </c>
      <c r="J8685" s="11">
        <f t="shared" si="370"/>
        <v>210650</v>
      </c>
      <c r="K8685" s="11">
        <f t="shared" si="371"/>
        <v>107698.81885943083</v>
      </c>
      <c r="L8685" s="12">
        <f t="shared" si="373"/>
        <v>0</v>
      </c>
      <c r="M8685" s="11">
        <f>COUNTIF(E$2:$E8685,E8685)</f>
        <v>3175</v>
      </c>
      <c r="O8685" t="str">
        <f t="shared" si="368"/>
        <v/>
      </c>
    </row>
    <row r="8686" spans="1:15" hidden="1">
      <c r="A8686" s="41" t="s">
        <v>99</v>
      </c>
      <c r="B8686" s="46">
        <v>45800</v>
      </c>
      <c r="C8686" s="8" t="s">
        <v>13</v>
      </c>
      <c r="D8686" s="8" t="s">
        <v>15</v>
      </c>
      <c r="E8686" s="8" t="s">
        <v>15</v>
      </c>
      <c r="F8686" s="9">
        <f t="shared" si="372"/>
        <v>18600000</v>
      </c>
      <c r="G8686" s="9">
        <v>186</v>
      </c>
      <c r="H8686" s="10">
        <v>20281998</v>
      </c>
      <c r="I8686" s="11">
        <f t="shared" si="369"/>
        <v>22707038190.739105</v>
      </c>
      <c r="J8686" s="11">
        <f t="shared" si="370"/>
        <v>210836</v>
      </c>
      <c r="K8686" s="11">
        <f t="shared" si="371"/>
        <v>107700.00469909838</v>
      </c>
      <c r="L8686" s="12">
        <f t="shared" si="373"/>
        <v>0</v>
      </c>
      <c r="M8686" s="11">
        <f>COUNTIF(E$2:$E8686,E8686)</f>
        <v>3176</v>
      </c>
      <c r="O8686" t="str">
        <f t="shared" si="368"/>
        <v/>
      </c>
    </row>
    <row r="8687" spans="1:15" hidden="1">
      <c r="A8687" s="41" t="s">
        <v>99</v>
      </c>
      <c r="B8687" s="46">
        <v>45800</v>
      </c>
      <c r="C8687" s="8" t="s">
        <v>13</v>
      </c>
      <c r="D8687" s="8" t="s">
        <v>15</v>
      </c>
      <c r="E8687" s="8" t="s">
        <v>15</v>
      </c>
      <c r="F8687" s="9">
        <f t="shared" si="372"/>
        <v>18600000</v>
      </c>
      <c r="G8687" s="9">
        <v>186</v>
      </c>
      <c r="H8687" s="10">
        <v>20281998</v>
      </c>
      <c r="I8687" s="11">
        <f t="shared" si="369"/>
        <v>22727320188.739105</v>
      </c>
      <c r="J8687" s="11">
        <f t="shared" si="370"/>
        <v>211022</v>
      </c>
      <c r="K8687" s="11">
        <f t="shared" si="371"/>
        <v>107701.1884483092</v>
      </c>
      <c r="L8687" s="12">
        <f t="shared" si="373"/>
        <v>0</v>
      </c>
      <c r="M8687" s="11">
        <f>COUNTIF(E$2:$E8687,E8687)</f>
        <v>3177</v>
      </c>
      <c r="O8687" t="str">
        <f t="shared" si="368"/>
        <v/>
      </c>
    </row>
    <row r="8688" spans="1:15" hidden="1">
      <c r="A8688" s="41" t="s">
        <v>99</v>
      </c>
      <c r="B8688" s="46">
        <v>45800</v>
      </c>
      <c r="C8688" s="8" t="s">
        <v>13</v>
      </c>
      <c r="D8688" s="8" t="s">
        <v>15</v>
      </c>
      <c r="E8688" s="8" t="s">
        <v>15</v>
      </c>
      <c r="F8688" s="9">
        <f t="shared" si="372"/>
        <v>18600000</v>
      </c>
      <c r="G8688" s="9">
        <v>186</v>
      </c>
      <c r="H8688" s="10">
        <v>20281998</v>
      </c>
      <c r="I8688" s="11">
        <f t="shared" si="369"/>
        <v>22747602186.739105</v>
      </c>
      <c r="J8688" s="11">
        <f t="shared" si="370"/>
        <v>211208</v>
      </c>
      <c r="K8688" s="11">
        <f t="shared" si="371"/>
        <v>107702.3701125862</v>
      </c>
      <c r="L8688" s="12">
        <f t="shared" si="373"/>
        <v>0</v>
      </c>
      <c r="M8688" s="11">
        <f>COUNTIF(E$2:$E8688,E8688)</f>
        <v>3178</v>
      </c>
      <c r="O8688" t="str">
        <f t="shared" si="368"/>
        <v/>
      </c>
    </row>
    <row r="8689" spans="1:15" hidden="1">
      <c r="A8689" s="41" t="s">
        <v>99</v>
      </c>
      <c r="B8689" s="46">
        <v>45800</v>
      </c>
      <c r="C8689" s="8" t="s">
        <v>13</v>
      </c>
      <c r="D8689" s="8" t="s">
        <v>15</v>
      </c>
      <c r="E8689" s="8" t="s">
        <v>15</v>
      </c>
      <c r="F8689" s="9">
        <f t="shared" si="372"/>
        <v>18600000</v>
      </c>
      <c r="G8689" s="9">
        <v>186</v>
      </c>
      <c r="H8689" s="10">
        <v>20281998</v>
      </c>
      <c r="I8689" s="11">
        <f t="shared" si="369"/>
        <v>22767884184.739105</v>
      </c>
      <c r="J8689" s="11">
        <f t="shared" si="370"/>
        <v>211394</v>
      </c>
      <c r="K8689" s="11">
        <f t="shared" si="371"/>
        <v>107703.54969743278</v>
      </c>
      <c r="L8689" s="12">
        <f t="shared" si="373"/>
        <v>0</v>
      </c>
      <c r="M8689" s="11">
        <f>COUNTIF(E$2:$E8689,E8689)</f>
        <v>3179</v>
      </c>
      <c r="O8689" t="str">
        <f t="shared" si="368"/>
        <v/>
      </c>
    </row>
    <row r="8690" spans="1:15" hidden="1">
      <c r="A8690" s="41" t="s">
        <v>99</v>
      </c>
      <c r="B8690" s="46">
        <v>45800</v>
      </c>
      <c r="C8690" s="8" t="s">
        <v>13</v>
      </c>
      <c r="D8690" s="8" t="s">
        <v>15</v>
      </c>
      <c r="E8690" s="8" t="s">
        <v>15</v>
      </c>
      <c r="F8690" s="9">
        <f t="shared" si="372"/>
        <v>9400000</v>
      </c>
      <c r="G8690" s="9">
        <v>94</v>
      </c>
      <c r="H8690" s="10">
        <v>10251264</v>
      </c>
      <c r="I8690" s="11">
        <f t="shared" si="369"/>
        <v>22778135448.739105</v>
      </c>
      <c r="J8690" s="11">
        <f t="shared" si="370"/>
        <v>211488</v>
      </c>
      <c r="K8690" s="11">
        <f t="shared" si="371"/>
        <v>107704.15082056243</v>
      </c>
      <c r="L8690" s="12">
        <f t="shared" si="373"/>
        <v>0</v>
      </c>
      <c r="M8690" s="11">
        <f>COUNTIF(E$2:$E8690,E8690)</f>
        <v>3180</v>
      </c>
      <c r="O8690" t="str">
        <f t="shared" si="368"/>
        <v/>
      </c>
    </row>
    <row r="8691" spans="1:15" hidden="1">
      <c r="A8691" s="41" t="s">
        <v>99</v>
      </c>
      <c r="B8691" s="46">
        <v>45800</v>
      </c>
      <c r="C8691" s="8" t="s">
        <v>13</v>
      </c>
      <c r="D8691" s="8" t="s">
        <v>90</v>
      </c>
      <c r="E8691" s="8" t="s">
        <v>90</v>
      </c>
      <c r="F8691" s="9">
        <f t="shared" si="372"/>
        <v>-9100000</v>
      </c>
      <c r="G8691" s="9">
        <v>-91</v>
      </c>
      <c r="H8691" s="10">
        <v>-9888788</v>
      </c>
      <c r="I8691" s="11">
        <f t="shared" si="369"/>
        <v>10719767908.605829</v>
      </c>
      <c r="J8691" s="11">
        <f t="shared" si="370"/>
        <v>105694</v>
      </c>
      <c r="K8691" s="11">
        <f t="shared" si="371"/>
        <v>101422.67213470803</v>
      </c>
      <c r="L8691" s="12">
        <f t="shared" si="373"/>
        <v>659324.83574156836</v>
      </c>
      <c r="M8691" s="11">
        <f>COUNTIF(E$2:$E8691,E8691)</f>
        <v>1455</v>
      </c>
      <c r="O8691" t="str">
        <f t="shared" si="368"/>
        <v/>
      </c>
    </row>
    <row r="8692" spans="1:15" hidden="1">
      <c r="A8692" s="41" t="s">
        <v>99</v>
      </c>
      <c r="B8692" s="46">
        <v>45800</v>
      </c>
      <c r="C8692" s="8" t="s">
        <v>13</v>
      </c>
      <c r="D8692" s="8" t="s">
        <v>90</v>
      </c>
      <c r="E8692" s="8" t="s">
        <v>90</v>
      </c>
      <c r="F8692" s="9">
        <f t="shared" si="372"/>
        <v>-45900000</v>
      </c>
      <c r="G8692" s="9">
        <v>-459</v>
      </c>
      <c r="H8692" s="10">
        <v>-49878612</v>
      </c>
      <c r="I8692" s="11">
        <f t="shared" si="369"/>
        <v>10673214902.095999</v>
      </c>
      <c r="J8692" s="11">
        <f t="shared" si="370"/>
        <v>105235</v>
      </c>
      <c r="K8692" s="11">
        <f t="shared" si="371"/>
        <v>101422.67213470803</v>
      </c>
      <c r="L8692" s="12">
        <f t="shared" si="373"/>
        <v>3325605.4901690111</v>
      </c>
      <c r="M8692" s="11">
        <f>COUNTIF(E$2:$E8692,E8692)</f>
        <v>1456</v>
      </c>
      <c r="O8692" t="str">
        <f t="shared" si="368"/>
        <v/>
      </c>
    </row>
    <row r="8693" spans="1:15" hidden="1">
      <c r="A8693" s="41" t="s">
        <v>99</v>
      </c>
      <c r="B8693" s="46">
        <v>45800</v>
      </c>
      <c r="C8693" s="8" t="s">
        <v>13</v>
      </c>
      <c r="D8693" s="8" t="s">
        <v>90</v>
      </c>
      <c r="E8693" s="8" t="s">
        <v>90</v>
      </c>
      <c r="F8693" s="9">
        <f t="shared" si="372"/>
        <v>-13700000</v>
      </c>
      <c r="G8693" s="9">
        <v>-137</v>
      </c>
      <c r="H8693" s="10">
        <v>-14887516</v>
      </c>
      <c r="I8693" s="11">
        <f t="shared" si="369"/>
        <v>10659319996.013544</v>
      </c>
      <c r="J8693" s="11">
        <f t="shared" si="370"/>
        <v>105098</v>
      </c>
      <c r="K8693" s="11">
        <f t="shared" si="371"/>
        <v>101422.67213470803</v>
      </c>
      <c r="L8693" s="12">
        <f t="shared" si="373"/>
        <v>992609.91754500009</v>
      </c>
      <c r="M8693" s="11">
        <f>COUNTIF(E$2:$E8693,E8693)</f>
        <v>1457</v>
      </c>
      <c r="O8693" t="str">
        <f t="shared" si="368"/>
        <v/>
      </c>
    </row>
    <row r="8694" spans="1:15" hidden="1">
      <c r="A8694" s="41" t="s">
        <v>99</v>
      </c>
      <c r="B8694" s="46">
        <v>45800</v>
      </c>
      <c r="C8694" s="8" t="s">
        <v>13</v>
      </c>
      <c r="D8694" s="8" t="s">
        <v>15</v>
      </c>
      <c r="E8694" s="8" t="s">
        <v>15</v>
      </c>
      <c r="F8694" s="9">
        <f t="shared" si="372"/>
        <v>15800000</v>
      </c>
      <c r="G8694" s="9">
        <v>158</v>
      </c>
      <c r="H8694" s="10">
        <v>17218050</v>
      </c>
      <c r="I8694" s="11">
        <f t="shared" si="369"/>
        <v>22795353498.739105</v>
      </c>
      <c r="J8694" s="11">
        <f t="shared" si="370"/>
        <v>211646</v>
      </c>
      <c r="K8694" s="11">
        <f t="shared" si="371"/>
        <v>107705.09954706967</v>
      </c>
      <c r="L8694" s="12">
        <f t="shared" si="373"/>
        <v>0</v>
      </c>
      <c r="M8694" s="11">
        <f>COUNTIF(E$2:$E8694,E8694)</f>
        <v>3181</v>
      </c>
      <c r="O8694" t="str">
        <f t="shared" si="368"/>
        <v/>
      </c>
    </row>
    <row r="8695" spans="1:15" hidden="1">
      <c r="A8695" s="41" t="s">
        <v>99</v>
      </c>
      <c r="B8695" s="46">
        <v>45800</v>
      </c>
      <c r="C8695" s="8" t="s">
        <v>13</v>
      </c>
      <c r="D8695" s="8" t="s">
        <v>90</v>
      </c>
      <c r="E8695" s="8" t="s">
        <v>90</v>
      </c>
      <c r="F8695" s="9">
        <f t="shared" si="372"/>
        <v>-11100000</v>
      </c>
      <c r="G8695" s="9">
        <v>-111</v>
      </c>
      <c r="H8695" s="10">
        <v>-12062148</v>
      </c>
      <c r="I8695" s="11">
        <f t="shared" si="369"/>
        <v>10648062079.406591</v>
      </c>
      <c r="J8695" s="11">
        <f t="shared" si="370"/>
        <v>104987</v>
      </c>
      <c r="K8695" s="11">
        <f t="shared" si="371"/>
        <v>101422.67213470803</v>
      </c>
      <c r="L8695" s="12">
        <f t="shared" si="373"/>
        <v>804231.39304740913</v>
      </c>
      <c r="M8695" s="11">
        <f>COUNTIF(E$2:$E8695,E8695)</f>
        <v>1458</v>
      </c>
      <c r="O8695" t="str">
        <f t="shared" si="368"/>
        <v/>
      </c>
    </row>
    <row r="8696" spans="1:15" hidden="1">
      <c r="A8696" s="41" t="s">
        <v>99</v>
      </c>
      <c r="B8696" s="46">
        <v>45800</v>
      </c>
      <c r="C8696" s="8" t="s">
        <v>13</v>
      </c>
      <c r="D8696" s="8" t="s">
        <v>90</v>
      </c>
      <c r="E8696" s="8" t="s">
        <v>90</v>
      </c>
      <c r="F8696" s="9">
        <f t="shared" si="372"/>
        <v>-900000</v>
      </c>
      <c r="G8696" s="9">
        <v>-9</v>
      </c>
      <c r="H8696" s="10">
        <v>-978012</v>
      </c>
      <c r="I8696" s="11">
        <f t="shared" si="369"/>
        <v>10647149275.35738</v>
      </c>
      <c r="J8696" s="11">
        <f t="shared" si="370"/>
        <v>104978</v>
      </c>
      <c r="K8696" s="11">
        <f t="shared" si="371"/>
        <v>101422.67213470803</v>
      </c>
      <c r="L8696" s="12">
        <f t="shared" si="373"/>
        <v>65207.95078762772</v>
      </c>
      <c r="M8696" s="11">
        <f>COUNTIF(E$2:$E8696,E8696)</f>
        <v>1459</v>
      </c>
      <c r="O8696" t="str">
        <f t="shared" si="368"/>
        <v/>
      </c>
    </row>
    <row r="8697" spans="1:15" hidden="1">
      <c r="A8697" s="41" t="s">
        <v>99</v>
      </c>
      <c r="B8697" s="46">
        <v>45800</v>
      </c>
      <c r="C8697" s="8" t="s">
        <v>13</v>
      </c>
      <c r="D8697" s="8" t="s">
        <v>90</v>
      </c>
      <c r="E8697" s="8" t="s">
        <v>90</v>
      </c>
      <c r="F8697" s="9">
        <f t="shared" si="372"/>
        <v>-49800000</v>
      </c>
      <c r="G8697" s="9">
        <v>-498</v>
      </c>
      <c r="H8697" s="10">
        <v>-54116664</v>
      </c>
      <c r="I8697" s="11">
        <f t="shared" si="369"/>
        <v>10596640784.634295</v>
      </c>
      <c r="J8697" s="11">
        <f t="shared" si="370"/>
        <v>104480</v>
      </c>
      <c r="K8697" s="11">
        <f t="shared" si="371"/>
        <v>101422.67213470803</v>
      </c>
      <c r="L8697" s="12">
        <f t="shared" si="373"/>
        <v>3608173.2769154012</v>
      </c>
      <c r="M8697" s="11">
        <f>COUNTIF(E$2:$E8697,E8697)</f>
        <v>1460</v>
      </c>
      <c r="O8697" t="str">
        <f t="shared" si="368"/>
        <v/>
      </c>
    </row>
    <row r="8698" spans="1:15" hidden="1">
      <c r="A8698" s="41" t="s">
        <v>99</v>
      </c>
      <c r="B8698" s="46">
        <v>45800</v>
      </c>
      <c r="C8698" s="8" t="s">
        <v>13</v>
      </c>
      <c r="D8698" s="8" t="s">
        <v>90</v>
      </c>
      <c r="E8698" s="8" t="s">
        <v>90</v>
      </c>
      <c r="F8698" s="9">
        <f t="shared" si="372"/>
        <v>-3600000</v>
      </c>
      <c r="G8698" s="9">
        <v>-36</v>
      </c>
      <c r="H8698" s="10">
        <v>-3912048</v>
      </c>
      <c r="I8698" s="11">
        <f t="shared" si="369"/>
        <v>10592989568.437445</v>
      </c>
      <c r="J8698" s="11">
        <f t="shared" si="370"/>
        <v>104444</v>
      </c>
      <c r="K8698" s="11">
        <f t="shared" si="371"/>
        <v>101422.67213470803</v>
      </c>
      <c r="L8698" s="12">
        <f t="shared" si="373"/>
        <v>260831.80315051088</v>
      </c>
      <c r="M8698" s="11">
        <f>COUNTIF(E$2:$E8698,E8698)</f>
        <v>1461</v>
      </c>
      <c r="O8698" t="str">
        <f t="shared" si="368"/>
        <v/>
      </c>
    </row>
    <row r="8699" spans="1:15" hidden="1">
      <c r="A8699" s="41" t="s">
        <v>99</v>
      </c>
      <c r="B8699" s="46">
        <v>45800</v>
      </c>
      <c r="C8699" s="8" t="s">
        <v>13</v>
      </c>
      <c r="D8699" s="8" t="s">
        <v>90</v>
      </c>
      <c r="E8699" s="8" t="s">
        <v>90</v>
      </c>
      <c r="F8699" s="9">
        <f t="shared" si="372"/>
        <v>-4500000</v>
      </c>
      <c r="G8699" s="9">
        <v>-45</v>
      </c>
      <c r="H8699" s="10">
        <v>-4890060</v>
      </c>
      <c r="I8699" s="11">
        <f t="shared" si="369"/>
        <v>10588425548.191383</v>
      </c>
      <c r="J8699" s="11">
        <f t="shared" si="370"/>
        <v>104399</v>
      </c>
      <c r="K8699" s="11">
        <f t="shared" si="371"/>
        <v>101422.67213470803</v>
      </c>
      <c r="L8699" s="12">
        <f t="shared" si="373"/>
        <v>326039.75393813848</v>
      </c>
      <c r="M8699" s="11">
        <f>COUNTIF(E$2:$E8699,E8699)</f>
        <v>1462</v>
      </c>
      <c r="O8699" t="str">
        <f t="shared" si="368"/>
        <v/>
      </c>
    </row>
    <row r="8700" spans="1:15" hidden="1">
      <c r="A8700" s="41" t="s">
        <v>99</v>
      </c>
      <c r="B8700" s="46">
        <v>45800</v>
      </c>
      <c r="C8700" s="8" t="s">
        <v>13</v>
      </c>
      <c r="D8700" s="8" t="s">
        <v>90</v>
      </c>
      <c r="E8700" s="8" t="s">
        <v>90</v>
      </c>
      <c r="F8700" s="9">
        <f t="shared" si="372"/>
        <v>-91900000</v>
      </c>
      <c r="G8700" s="9">
        <v>-919</v>
      </c>
      <c r="H8700" s="10">
        <v>-99865892</v>
      </c>
      <c r="I8700" s="11">
        <f t="shared" si="369"/>
        <v>10495218112.499586</v>
      </c>
      <c r="J8700" s="11">
        <f t="shared" si="370"/>
        <v>103480</v>
      </c>
      <c r="K8700" s="11">
        <f t="shared" si="371"/>
        <v>101422.67213470803</v>
      </c>
      <c r="L8700" s="12">
        <f t="shared" si="373"/>
        <v>6658456.3082033247</v>
      </c>
      <c r="M8700" s="11">
        <f>COUNTIF(E$2:$E8700,E8700)</f>
        <v>1463</v>
      </c>
      <c r="O8700" t="str">
        <f t="shared" si="368"/>
        <v/>
      </c>
    </row>
    <row r="8701" spans="1:15" hidden="1">
      <c r="A8701" s="41" t="s">
        <v>99</v>
      </c>
      <c r="B8701" s="46">
        <v>45800</v>
      </c>
      <c r="C8701" s="8" t="s">
        <v>13</v>
      </c>
      <c r="D8701" s="8" t="s">
        <v>90</v>
      </c>
      <c r="E8701" s="8" t="s">
        <v>90</v>
      </c>
      <c r="F8701" s="9">
        <f t="shared" si="372"/>
        <v>-91900000</v>
      </c>
      <c r="G8701" s="9">
        <v>-919</v>
      </c>
      <c r="H8701" s="10">
        <v>-99865892</v>
      </c>
      <c r="I8701" s="11">
        <f t="shared" si="369"/>
        <v>10402010676.807789</v>
      </c>
      <c r="J8701" s="11">
        <f t="shared" si="370"/>
        <v>102561</v>
      </c>
      <c r="K8701" s="11">
        <f t="shared" si="371"/>
        <v>101422.67213470803</v>
      </c>
      <c r="L8701" s="12">
        <f t="shared" si="373"/>
        <v>6658456.3082033247</v>
      </c>
      <c r="M8701" s="11">
        <f>COUNTIF(E$2:$E8701,E8701)</f>
        <v>1464</v>
      </c>
      <c r="O8701" t="str">
        <f t="shared" si="368"/>
        <v/>
      </c>
    </row>
    <row r="8702" spans="1:15" hidden="1">
      <c r="A8702" s="41" t="s">
        <v>99</v>
      </c>
      <c r="B8702" s="46">
        <v>45800</v>
      </c>
      <c r="C8702" s="8" t="s">
        <v>13</v>
      </c>
      <c r="D8702" s="8" t="s">
        <v>90</v>
      </c>
      <c r="E8702" s="8" t="s">
        <v>90</v>
      </c>
      <c r="F8702" s="9">
        <f t="shared" si="372"/>
        <v>-47800000</v>
      </c>
      <c r="G8702" s="9">
        <v>-478</v>
      </c>
      <c r="H8702" s="10">
        <v>-51943304</v>
      </c>
      <c r="I8702" s="11">
        <f t="shared" si="369"/>
        <v>10353530639.527399</v>
      </c>
      <c r="J8702" s="11">
        <f t="shared" si="370"/>
        <v>102083</v>
      </c>
      <c r="K8702" s="11">
        <f t="shared" si="371"/>
        <v>101422.67213470803</v>
      </c>
      <c r="L8702" s="12">
        <f t="shared" si="373"/>
        <v>3463266.7196095586</v>
      </c>
      <c r="M8702" s="11">
        <f>COUNTIF(E$2:$E8702,E8702)</f>
        <v>1465</v>
      </c>
      <c r="O8702" t="str">
        <f t="shared" si="368"/>
        <v/>
      </c>
    </row>
    <row r="8703" spans="1:15" hidden="1">
      <c r="A8703" s="41" t="s">
        <v>99</v>
      </c>
      <c r="B8703" s="46">
        <v>45800</v>
      </c>
      <c r="C8703" s="8" t="s">
        <v>13</v>
      </c>
      <c r="D8703" s="8" t="s">
        <v>90</v>
      </c>
      <c r="E8703" s="8" t="s">
        <v>90</v>
      </c>
      <c r="F8703" s="9">
        <f t="shared" si="372"/>
        <v>-47800000</v>
      </c>
      <c r="G8703" s="9">
        <v>-478</v>
      </c>
      <c r="H8703" s="10">
        <v>-51943304</v>
      </c>
      <c r="I8703" s="11">
        <f t="shared" si="369"/>
        <v>10305050602.247009</v>
      </c>
      <c r="J8703" s="11">
        <f t="shared" si="370"/>
        <v>101605</v>
      </c>
      <c r="K8703" s="11">
        <f t="shared" si="371"/>
        <v>101422.67213470803</v>
      </c>
      <c r="L8703" s="12">
        <f t="shared" si="373"/>
        <v>3463266.7196095586</v>
      </c>
      <c r="M8703" s="11">
        <f>COUNTIF(E$2:$E8703,E8703)</f>
        <v>1466</v>
      </c>
      <c r="O8703" t="str">
        <f t="shared" si="368"/>
        <v/>
      </c>
    </row>
    <row r="8704" spans="1:15" hidden="1">
      <c r="A8704" s="41" t="s">
        <v>99</v>
      </c>
      <c r="B8704" s="46">
        <v>45800</v>
      </c>
      <c r="C8704" s="8" t="s">
        <v>13</v>
      </c>
      <c r="D8704" s="8" t="s">
        <v>90</v>
      </c>
      <c r="E8704" s="8" t="s">
        <v>90</v>
      </c>
      <c r="F8704" s="9">
        <f t="shared" si="372"/>
        <v>-27600000</v>
      </c>
      <c r="G8704" s="9">
        <v>-276</v>
      </c>
      <c r="H8704" s="10">
        <v>-29992368</v>
      </c>
      <c r="I8704" s="11">
        <f t="shared" si="369"/>
        <v>10277057944.737829</v>
      </c>
      <c r="J8704" s="11">
        <f t="shared" si="370"/>
        <v>101329</v>
      </c>
      <c r="K8704" s="11">
        <f t="shared" si="371"/>
        <v>101422.67213470803</v>
      </c>
      <c r="L8704" s="12">
        <f t="shared" si="373"/>
        <v>1999710.490820583</v>
      </c>
      <c r="M8704" s="11">
        <f>COUNTIF(E$2:$E8704,E8704)</f>
        <v>1467</v>
      </c>
      <c r="O8704" t="str">
        <f t="shared" si="368"/>
        <v/>
      </c>
    </row>
    <row r="8705" spans="1:15" hidden="1">
      <c r="A8705" s="41" t="s">
        <v>99</v>
      </c>
      <c r="B8705" s="46">
        <v>45800</v>
      </c>
      <c r="C8705" s="8" t="s">
        <v>13</v>
      </c>
      <c r="D8705" s="8" t="s">
        <v>46</v>
      </c>
      <c r="E8705" s="8" t="s">
        <v>46</v>
      </c>
      <c r="F8705" s="9">
        <f t="shared" si="372"/>
        <v>4600000</v>
      </c>
      <c r="G8705" s="9">
        <v>46</v>
      </c>
      <c r="H8705" s="10">
        <v>5087370</v>
      </c>
      <c r="I8705" s="11">
        <f t="shared" si="369"/>
        <v>5094430193.515729</v>
      </c>
      <c r="J8705" s="11">
        <f t="shared" si="370"/>
        <v>46730</v>
      </c>
      <c r="K8705" s="11">
        <f t="shared" si="371"/>
        <v>109018.4077362664</v>
      </c>
      <c r="L8705" s="12">
        <f t="shared" si="373"/>
        <v>0</v>
      </c>
      <c r="M8705" s="11">
        <f>COUNTIF(E$2:$E8705,E8705)</f>
        <v>2847</v>
      </c>
      <c r="O8705" t="str">
        <f t="shared" si="368"/>
        <v/>
      </c>
    </row>
    <row r="8706" spans="1:15" hidden="1">
      <c r="A8706" s="41" t="s">
        <v>99</v>
      </c>
      <c r="B8706" s="46">
        <v>45800</v>
      </c>
      <c r="C8706" s="8" t="s">
        <v>13</v>
      </c>
      <c r="D8706" s="8" t="s">
        <v>90</v>
      </c>
      <c r="E8706" s="8" t="s">
        <v>90</v>
      </c>
      <c r="F8706" s="9">
        <f t="shared" si="372"/>
        <v>-41300000</v>
      </c>
      <c r="G8706" s="9">
        <v>-413</v>
      </c>
      <c r="H8706" s="10">
        <v>-44879884</v>
      </c>
      <c r="I8706" s="11">
        <f t="shared" si="369"/>
        <v>10235170381.146194</v>
      </c>
      <c r="J8706" s="11">
        <f t="shared" si="370"/>
        <v>100916</v>
      </c>
      <c r="K8706" s="11">
        <f t="shared" si="371"/>
        <v>101422.67213470803</v>
      </c>
      <c r="L8706" s="12">
        <f t="shared" si="373"/>
        <v>2992320.4083655849</v>
      </c>
      <c r="M8706" s="11">
        <f>COUNTIF(E$2:$E8706,E8706)</f>
        <v>1468</v>
      </c>
      <c r="O8706" t="str">
        <f t="shared" si="368"/>
        <v/>
      </c>
    </row>
    <row r="8707" spans="1:15" hidden="1">
      <c r="A8707" s="41" t="s">
        <v>99</v>
      </c>
      <c r="B8707" s="46">
        <v>45800</v>
      </c>
      <c r="C8707" s="8" t="s">
        <v>13</v>
      </c>
      <c r="D8707" s="8" t="s">
        <v>90</v>
      </c>
      <c r="E8707" s="8" t="s">
        <v>90</v>
      </c>
      <c r="F8707" s="9">
        <f t="shared" si="372"/>
        <v>14700000</v>
      </c>
      <c r="G8707" s="9">
        <v>147</v>
      </c>
      <c r="H8707" s="10">
        <v>15909516</v>
      </c>
      <c r="I8707" s="11">
        <f t="shared" si="369"/>
        <v>10251079897.146194</v>
      </c>
      <c r="J8707" s="11">
        <f t="shared" si="370"/>
        <v>101063</v>
      </c>
      <c r="K8707" s="11">
        <f t="shared" si="371"/>
        <v>101432.57074444846</v>
      </c>
      <c r="L8707" s="12">
        <f t="shared" si="373"/>
        <v>0</v>
      </c>
      <c r="M8707" s="11">
        <f>COUNTIF(E$2:$E8707,E8707)</f>
        <v>1469</v>
      </c>
      <c r="O8707" t="str">
        <f t="shared" si="368"/>
        <v/>
      </c>
    </row>
    <row r="8708" spans="1:15" hidden="1">
      <c r="A8708" s="41" t="s">
        <v>99</v>
      </c>
      <c r="B8708" s="46">
        <v>45800</v>
      </c>
      <c r="C8708" s="8" t="s">
        <v>13</v>
      </c>
      <c r="D8708" s="8" t="s">
        <v>14</v>
      </c>
      <c r="E8708" s="8" t="s">
        <v>14</v>
      </c>
      <c r="F8708" s="9">
        <f t="shared" si="372"/>
        <v>-1800000</v>
      </c>
      <c r="G8708" s="9">
        <v>-18</v>
      </c>
      <c r="H8708" s="10">
        <v>-1930932</v>
      </c>
      <c r="I8708" s="11">
        <f t="shared" si="369"/>
        <v>20424498567.58374</v>
      </c>
      <c r="J8708" s="11">
        <f t="shared" si="370"/>
        <v>202240</v>
      </c>
      <c r="K8708" s="11">
        <f t="shared" si="371"/>
        <v>100991.38927800504</v>
      </c>
      <c r="L8708" s="12">
        <f t="shared" si="373"/>
        <v>113086.99299590942</v>
      </c>
      <c r="M8708" s="11">
        <f>COUNTIF(E$2:$E8708,E8708)</f>
        <v>1190</v>
      </c>
      <c r="O8708" t="str">
        <f t="shared" si="368"/>
        <v/>
      </c>
    </row>
    <row r="8709" spans="1:15" hidden="1">
      <c r="A8709" s="41" t="s">
        <v>99</v>
      </c>
      <c r="B8709" s="46">
        <v>45800</v>
      </c>
      <c r="C8709" s="8" t="s">
        <v>13</v>
      </c>
      <c r="D8709" s="8" t="s">
        <v>90</v>
      </c>
      <c r="E8709" s="8" t="s">
        <v>90</v>
      </c>
      <c r="F8709" s="9">
        <f t="shared" si="372"/>
        <v>-900000</v>
      </c>
      <c r="G8709" s="9">
        <v>-9</v>
      </c>
      <c r="H8709" s="10">
        <v>-978012</v>
      </c>
      <c r="I8709" s="11">
        <f t="shared" si="369"/>
        <v>10250167004.009495</v>
      </c>
      <c r="J8709" s="11">
        <f t="shared" si="370"/>
        <v>101054</v>
      </c>
      <c r="K8709" s="11">
        <f t="shared" si="371"/>
        <v>101432.57074444846</v>
      </c>
      <c r="L8709" s="12">
        <f t="shared" si="373"/>
        <v>65118.863299963879</v>
      </c>
      <c r="M8709" s="11">
        <f>COUNTIF(E$2:$E8709,E8709)</f>
        <v>1470</v>
      </c>
      <c r="O8709" t="str">
        <f t="shared" si="368"/>
        <v/>
      </c>
    </row>
    <row r="8710" spans="1:15" hidden="1">
      <c r="A8710" s="41" t="s">
        <v>99</v>
      </c>
      <c r="B8710" s="46">
        <v>45800</v>
      </c>
      <c r="C8710" s="8" t="s">
        <v>13</v>
      </c>
      <c r="D8710" s="8" t="s">
        <v>90</v>
      </c>
      <c r="E8710" s="8" t="s">
        <v>90</v>
      </c>
      <c r="F8710" s="9">
        <f t="shared" si="372"/>
        <v>-52400000</v>
      </c>
      <c r="G8710" s="9">
        <v>-524</v>
      </c>
      <c r="H8710" s="10">
        <v>-56942032</v>
      </c>
      <c r="I8710" s="11">
        <f t="shared" si="369"/>
        <v>10197016336.939404</v>
      </c>
      <c r="J8710" s="11">
        <f t="shared" si="370"/>
        <v>100530</v>
      </c>
      <c r="K8710" s="11">
        <f t="shared" si="371"/>
        <v>101432.57074444846</v>
      </c>
      <c r="L8710" s="12">
        <f t="shared" si="373"/>
        <v>3791364.9299090058</v>
      </c>
      <c r="M8710" s="11">
        <f>COUNTIF(E$2:$E8710,E8710)</f>
        <v>1471</v>
      </c>
      <c r="O8710" t="str">
        <f t="shared" si="368"/>
        <v/>
      </c>
    </row>
    <row r="8711" spans="1:15" hidden="1">
      <c r="A8711" s="41" t="s">
        <v>99</v>
      </c>
      <c r="B8711" s="46">
        <v>45800</v>
      </c>
      <c r="C8711" s="8" t="s">
        <v>13</v>
      </c>
      <c r="D8711" s="8" t="s">
        <v>90</v>
      </c>
      <c r="E8711" s="8" t="s">
        <v>90</v>
      </c>
      <c r="F8711" s="9">
        <f t="shared" si="372"/>
        <v>-11000000</v>
      </c>
      <c r="G8711" s="9">
        <v>-110</v>
      </c>
      <c r="H8711" s="10">
        <v>-11953480</v>
      </c>
      <c r="I8711" s="11">
        <f t="shared" si="369"/>
        <v>10185858754.157515</v>
      </c>
      <c r="J8711" s="11">
        <f t="shared" si="370"/>
        <v>100420</v>
      </c>
      <c r="K8711" s="11">
        <f t="shared" si="371"/>
        <v>101432.57074444846</v>
      </c>
      <c r="L8711" s="12">
        <f t="shared" si="373"/>
        <v>795897.2181106694</v>
      </c>
      <c r="M8711" s="11">
        <f>COUNTIF(E$2:$E8711,E8711)</f>
        <v>1472</v>
      </c>
      <c r="O8711" t="str">
        <f t="shared" si="368"/>
        <v/>
      </c>
    </row>
    <row r="8712" spans="1:15" hidden="1">
      <c r="A8712" s="41" t="s">
        <v>99</v>
      </c>
      <c r="B8712" s="46">
        <v>45800</v>
      </c>
      <c r="C8712" s="8" t="s">
        <v>13</v>
      </c>
      <c r="D8712" s="8" t="s">
        <v>90</v>
      </c>
      <c r="E8712" s="8" t="s">
        <v>90</v>
      </c>
      <c r="F8712" s="9">
        <f t="shared" si="372"/>
        <v>2800000</v>
      </c>
      <c r="G8712" s="9">
        <v>28</v>
      </c>
      <c r="H8712" s="10">
        <v>3033576</v>
      </c>
      <c r="I8712" s="11">
        <f t="shared" si="369"/>
        <v>10188892330.157515</v>
      </c>
      <c r="J8712" s="11">
        <f t="shared" si="370"/>
        <v>100448</v>
      </c>
      <c r="K8712" s="11">
        <f t="shared" si="371"/>
        <v>101434.49675610778</v>
      </c>
      <c r="L8712" s="12">
        <f t="shared" si="373"/>
        <v>0</v>
      </c>
      <c r="M8712" s="11">
        <f>COUNTIF(E$2:$E8712,E8712)</f>
        <v>1473</v>
      </c>
      <c r="O8712" t="str">
        <f t="shared" si="368"/>
        <v/>
      </c>
    </row>
    <row r="8713" spans="1:15" hidden="1">
      <c r="A8713" s="41" t="s">
        <v>99</v>
      </c>
      <c r="B8713" s="46">
        <v>45800</v>
      </c>
      <c r="C8713" s="8" t="s">
        <v>13</v>
      </c>
      <c r="D8713" s="8" t="s">
        <v>15</v>
      </c>
      <c r="E8713" s="8" t="s">
        <v>15</v>
      </c>
      <c r="F8713" s="9">
        <f t="shared" si="372"/>
        <v>6400000</v>
      </c>
      <c r="G8713" s="9">
        <v>64</v>
      </c>
      <c r="H8713" s="10">
        <v>6971008</v>
      </c>
      <c r="I8713" s="11">
        <f t="shared" si="369"/>
        <v>22802324506.739105</v>
      </c>
      <c r="J8713" s="11">
        <f t="shared" si="370"/>
        <v>211710</v>
      </c>
      <c r="K8713" s="11">
        <f t="shared" si="371"/>
        <v>107705.46741646169</v>
      </c>
      <c r="L8713" s="12">
        <f t="shared" si="373"/>
        <v>0</v>
      </c>
      <c r="M8713" s="11">
        <f>COUNTIF(E$2:$E8713,E8713)</f>
        <v>3182</v>
      </c>
      <c r="O8713" t="str">
        <f t="shared" si="368"/>
        <v/>
      </c>
    </row>
    <row r="8714" spans="1:15" hidden="1">
      <c r="A8714" s="41" t="s">
        <v>99</v>
      </c>
      <c r="B8714" s="46">
        <v>45800</v>
      </c>
      <c r="C8714" s="8" t="s">
        <v>13</v>
      </c>
      <c r="D8714" s="8" t="s">
        <v>90</v>
      </c>
      <c r="E8714" s="8" t="s">
        <v>90</v>
      </c>
      <c r="F8714" s="9">
        <f t="shared" si="372"/>
        <v>-1800000</v>
      </c>
      <c r="G8714" s="9">
        <v>-18</v>
      </c>
      <c r="H8714" s="10">
        <v>-1956024</v>
      </c>
      <c r="I8714" s="11">
        <f t="shared" si="369"/>
        <v>10187066509.215904</v>
      </c>
      <c r="J8714" s="11">
        <f t="shared" si="370"/>
        <v>100430</v>
      </c>
      <c r="K8714" s="11">
        <f t="shared" si="371"/>
        <v>101434.49675610778</v>
      </c>
      <c r="L8714" s="12">
        <f t="shared" si="373"/>
        <v>130203.05839005997</v>
      </c>
      <c r="M8714" s="11">
        <f>COUNTIF(E$2:$E8714,E8714)</f>
        <v>1474</v>
      </c>
      <c r="O8714" t="str">
        <f t="shared" si="368"/>
        <v/>
      </c>
    </row>
    <row r="8715" spans="1:15" hidden="1">
      <c r="A8715" s="41" t="s">
        <v>99</v>
      </c>
      <c r="B8715" s="46">
        <v>45800</v>
      </c>
      <c r="C8715" s="8" t="s">
        <v>13</v>
      </c>
      <c r="D8715" s="8" t="s">
        <v>14</v>
      </c>
      <c r="E8715" s="8" t="s">
        <v>14</v>
      </c>
      <c r="F8715" s="9">
        <f t="shared" si="372"/>
        <v>-3400000</v>
      </c>
      <c r="G8715" s="9">
        <v>-34</v>
      </c>
      <c r="H8715" s="10">
        <v>-3647316</v>
      </c>
      <c r="I8715" s="11">
        <f t="shared" si="369"/>
        <v>20421064860.348289</v>
      </c>
      <c r="J8715" s="11">
        <f t="shared" si="370"/>
        <v>202206</v>
      </c>
      <c r="K8715" s="11">
        <f t="shared" si="371"/>
        <v>100991.38927800504</v>
      </c>
      <c r="L8715" s="12">
        <f t="shared" si="373"/>
        <v>213608.76454782858</v>
      </c>
      <c r="M8715" s="11">
        <f>COUNTIF(E$2:$E8715,E8715)</f>
        <v>1191</v>
      </c>
      <c r="O8715" t="str">
        <f t="shared" si="368"/>
        <v/>
      </c>
    </row>
    <row r="8716" spans="1:15" hidden="1">
      <c r="A8716" s="41" t="s">
        <v>99</v>
      </c>
      <c r="B8716" s="46">
        <v>45800</v>
      </c>
      <c r="C8716" s="8" t="s">
        <v>13</v>
      </c>
      <c r="D8716" s="8" t="s">
        <v>90</v>
      </c>
      <c r="E8716" s="8" t="s">
        <v>90</v>
      </c>
      <c r="F8716" s="9">
        <f t="shared" si="372"/>
        <v>-14700000</v>
      </c>
      <c r="G8716" s="9">
        <v>-147</v>
      </c>
      <c r="H8716" s="10">
        <v>-15974196</v>
      </c>
      <c r="I8716" s="11">
        <f t="shared" si="369"/>
        <v>10172155638.192757</v>
      </c>
      <c r="J8716" s="11">
        <f t="shared" si="370"/>
        <v>100283</v>
      </c>
      <c r="K8716" s="11">
        <f t="shared" si="371"/>
        <v>101434.49675610778</v>
      </c>
      <c r="L8716" s="12">
        <f t="shared" si="373"/>
        <v>1063324.9768521562</v>
      </c>
      <c r="M8716" s="11">
        <f>COUNTIF(E$2:$E8716,E8716)</f>
        <v>1475</v>
      </c>
      <c r="O8716" t="str">
        <f t="shared" si="368"/>
        <v/>
      </c>
    </row>
    <row r="8717" spans="1:15" hidden="1">
      <c r="A8717" s="41" t="s">
        <v>99</v>
      </c>
      <c r="B8717" s="46">
        <v>45800</v>
      </c>
      <c r="C8717" s="8" t="s">
        <v>13</v>
      </c>
      <c r="D8717" s="8" t="s">
        <v>90</v>
      </c>
      <c r="E8717" s="8" t="s">
        <v>90</v>
      </c>
      <c r="F8717" s="9">
        <f t="shared" si="372"/>
        <v>-1800000</v>
      </c>
      <c r="G8717" s="9">
        <v>-18</v>
      </c>
      <c r="H8717" s="10">
        <v>-1956024</v>
      </c>
      <c r="I8717" s="11">
        <f t="shared" si="369"/>
        <v>10170329817.251146</v>
      </c>
      <c r="J8717" s="11">
        <f t="shared" si="370"/>
        <v>100265</v>
      </c>
      <c r="K8717" s="11">
        <f t="shared" si="371"/>
        <v>101434.49675610778</v>
      </c>
      <c r="L8717" s="12">
        <f t="shared" si="373"/>
        <v>130203.05839005997</v>
      </c>
      <c r="M8717" s="11">
        <f>COUNTIF(E$2:$E8717,E8717)</f>
        <v>1476</v>
      </c>
      <c r="O8717" t="str">
        <f t="shared" si="368"/>
        <v/>
      </c>
    </row>
    <row r="8718" spans="1:15" hidden="1">
      <c r="A8718" s="41" t="s">
        <v>99</v>
      </c>
      <c r="B8718" s="46">
        <v>45800</v>
      </c>
      <c r="C8718" s="8" t="s">
        <v>13</v>
      </c>
      <c r="D8718" s="8" t="s">
        <v>90</v>
      </c>
      <c r="E8718" s="8" t="s">
        <v>90</v>
      </c>
      <c r="F8718" s="9">
        <f t="shared" si="372"/>
        <v>4600000</v>
      </c>
      <c r="G8718" s="9">
        <v>46</v>
      </c>
      <c r="H8718" s="10">
        <v>4993484</v>
      </c>
      <c r="I8718" s="11">
        <f t="shared" si="369"/>
        <v>10175323301.251146</v>
      </c>
      <c r="J8718" s="11">
        <f t="shared" si="370"/>
        <v>100311</v>
      </c>
      <c r="K8718" s="11">
        <f t="shared" si="371"/>
        <v>101437.76157401627</v>
      </c>
      <c r="L8718" s="12">
        <f t="shared" si="373"/>
        <v>0</v>
      </c>
      <c r="M8718" s="11">
        <f>COUNTIF(E$2:$E8718,E8718)</f>
        <v>1477</v>
      </c>
      <c r="O8718" t="str">
        <f t="shared" si="368"/>
        <v/>
      </c>
    </row>
    <row r="8719" spans="1:15" hidden="1">
      <c r="A8719" s="41" t="s">
        <v>99</v>
      </c>
      <c r="B8719" s="46">
        <v>45800</v>
      </c>
      <c r="C8719" s="8" t="s">
        <v>13</v>
      </c>
      <c r="D8719" s="8" t="s">
        <v>90</v>
      </c>
      <c r="E8719" s="8" t="s">
        <v>90</v>
      </c>
      <c r="F8719" s="9">
        <f t="shared" si="372"/>
        <v>4600000</v>
      </c>
      <c r="G8719" s="9">
        <v>46</v>
      </c>
      <c r="H8719" s="10">
        <v>4991184</v>
      </c>
      <c r="I8719" s="11">
        <f t="shared" si="369"/>
        <v>10180314485.251146</v>
      </c>
      <c r="J8719" s="11">
        <f t="shared" si="370"/>
        <v>100357</v>
      </c>
      <c r="K8719" s="11">
        <f t="shared" si="371"/>
        <v>101441.00048079503</v>
      </c>
      <c r="L8719" s="12">
        <f t="shared" si="373"/>
        <v>0</v>
      </c>
      <c r="M8719" s="11">
        <f>COUNTIF(E$2:$E8719,E8719)</f>
        <v>1478</v>
      </c>
      <c r="O8719" t="str">
        <f t="shared" si="368"/>
        <v/>
      </c>
    </row>
    <row r="8720" spans="1:15" hidden="1">
      <c r="A8720" s="41" t="s">
        <v>99</v>
      </c>
      <c r="B8720" s="46">
        <v>45800</v>
      </c>
      <c r="C8720" s="8" t="s">
        <v>13</v>
      </c>
      <c r="D8720" s="8" t="s">
        <v>90</v>
      </c>
      <c r="E8720" s="8" t="s">
        <v>90</v>
      </c>
      <c r="F8720" s="9">
        <f t="shared" si="372"/>
        <v>2700000</v>
      </c>
      <c r="G8720" s="9">
        <v>27</v>
      </c>
      <c r="H8720" s="10">
        <v>2926557</v>
      </c>
      <c r="I8720" s="11">
        <f t="shared" si="369"/>
        <v>10183241042.251146</v>
      </c>
      <c r="J8720" s="11">
        <f t="shared" si="370"/>
        <v>100384</v>
      </c>
      <c r="K8720" s="11">
        <f t="shared" si="371"/>
        <v>101442.86980246998</v>
      </c>
      <c r="L8720" s="12">
        <f t="shared" si="373"/>
        <v>0</v>
      </c>
      <c r="M8720" s="11">
        <f>COUNTIF(E$2:$E8720,E8720)</f>
        <v>1479</v>
      </c>
      <c r="O8720" t="str">
        <f t="shared" ref="O8720:O8783" si="374">IF(M8720=_xlfn.MAXIFS(M:M,D:D,D8720),"X","")</f>
        <v/>
      </c>
    </row>
    <row r="8721" spans="1:15" hidden="1">
      <c r="A8721" s="41" t="s">
        <v>99</v>
      </c>
      <c r="B8721" s="46">
        <v>45800</v>
      </c>
      <c r="C8721" s="8" t="s">
        <v>13</v>
      </c>
      <c r="D8721" s="8" t="s">
        <v>90</v>
      </c>
      <c r="E8721" s="8" t="s">
        <v>90</v>
      </c>
      <c r="F8721" s="9">
        <f t="shared" si="372"/>
        <v>-5500000</v>
      </c>
      <c r="G8721" s="9">
        <v>-55</v>
      </c>
      <c r="H8721" s="10">
        <v>-5976740</v>
      </c>
      <c r="I8721" s="11">
        <f t="shared" si="369"/>
        <v>10177661684.41201</v>
      </c>
      <c r="J8721" s="11">
        <f t="shared" si="370"/>
        <v>100329</v>
      </c>
      <c r="K8721" s="11">
        <f t="shared" si="371"/>
        <v>101442.86980246998</v>
      </c>
      <c r="L8721" s="12">
        <f t="shared" si="373"/>
        <v>397382.16086415108</v>
      </c>
      <c r="M8721" s="11">
        <f>COUNTIF(E$2:$E8721,E8721)</f>
        <v>1480</v>
      </c>
      <c r="O8721" t="str">
        <f t="shared" si="374"/>
        <v/>
      </c>
    </row>
    <row r="8722" spans="1:15" hidden="1">
      <c r="A8722" s="41" t="s">
        <v>99</v>
      </c>
      <c r="B8722" s="46">
        <v>45800</v>
      </c>
      <c r="C8722" s="8" t="s">
        <v>13</v>
      </c>
      <c r="D8722" s="8" t="s">
        <v>90</v>
      </c>
      <c r="E8722" s="8" t="s">
        <v>90</v>
      </c>
      <c r="F8722" s="9">
        <f t="shared" si="372"/>
        <v>-4500000</v>
      </c>
      <c r="G8722" s="9">
        <v>-45</v>
      </c>
      <c r="H8722" s="10">
        <v>-4890060</v>
      </c>
      <c r="I8722" s="11">
        <f t="shared" si="369"/>
        <v>10173096755.270899</v>
      </c>
      <c r="J8722" s="11">
        <f t="shared" si="370"/>
        <v>100284</v>
      </c>
      <c r="K8722" s="11">
        <f t="shared" si="371"/>
        <v>101442.86980246998</v>
      </c>
      <c r="L8722" s="12">
        <f t="shared" si="373"/>
        <v>325130.85888885055</v>
      </c>
      <c r="M8722" s="11">
        <f>COUNTIF(E$2:$E8722,E8722)</f>
        <v>1481</v>
      </c>
      <c r="O8722" t="str">
        <f t="shared" si="374"/>
        <v/>
      </c>
    </row>
    <row r="8723" spans="1:15" hidden="1">
      <c r="A8723" s="41" t="s">
        <v>99</v>
      </c>
      <c r="B8723" s="46">
        <v>45800</v>
      </c>
      <c r="C8723" s="8" t="s">
        <v>13</v>
      </c>
      <c r="D8723" s="8" t="s">
        <v>90</v>
      </c>
      <c r="E8723" s="8" t="s">
        <v>90</v>
      </c>
      <c r="F8723" s="9">
        <f t="shared" si="372"/>
        <v>-1300000</v>
      </c>
      <c r="G8723" s="9">
        <v>-13</v>
      </c>
      <c r="H8723" s="10">
        <v>-1412684</v>
      </c>
      <c r="I8723" s="11">
        <f t="shared" si="369"/>
        <v>10171777997.963467</v>
      </c>
      <c r="J8723" s="11">
        <f t="shared" si="370"/>
        <v>100271</v>
      </c>
      <c r="K8723" s="11">
        <f t="shared" si="371"/>
        <v>101442.86980246998</v>
      </c>
      <c r="L8723" s="12">
        <f t="shared" si="373"/>
        <v>93926.692567890277</v>
      </c>
      <c r="M8723" s="11">
        <f>COUNTIF(E$2:$E8723,E8723)</f>
        <v>1482</v>
      </c>
      <c r="O8723" t="str">
        <f t="shared" si="374"/>
        <v/>
      </c>
    </row>
    <row r="8724" spans="1:15" hidden="1">
      <c r="A8724" s="41" t="s">
        <v>99</v>
      </c>
      <c r="B8724" s="46">
        <v>45800</v>
      </c>
      <c r="C8724" s="8" t="s">
        <v>13</v>
      </c>
      <c r="D8724" s="8" t="s">
        <v>14</v>
      </c>
      <c r="E8724" s="8" t="s">
        <v>14</v>
      </c>
      <c r="F8724" s="9">
        <f t="shared" si="372"/>
        <v>-900000</v>
      </c>
      <c r="G8724" s="9">
        <v>-9</v>
      </c>
      <c r="H8724" s="10">
        <v>-965466</v>
      </c>
      <c r="I8724" s="11">
        <f t="shared" si="369"/>
        <v>20420155937.844788</v>
      </c>
      <c r="J8724" s="11">
        <f t="shared" si="370"/>
        <v>202197</v>
      </c>
      <c r="K8724" s="11">
        <f t="shared" si="371"/>
        <v>100991.38927800504</v>
      </c>
      <c r="L8724" s="12">
        <f t="shared" si="373"/>
        <v>56543.496497954708</v>
      </c>
      <c r="M8724" s="11">
        <f>COUNTIF(E$2:$E8724,E8724)</f>
        <v>1192</v>
      </c>
      <c r="O8724" t="str">
        <f t="shared" si="374"/>
        <v/>
      </c>
    </row>
    <row r="8725" spans="1:15" hidden="1">
      <c r="A8725" s="41" t="s">
        <v>99</v>
      </c>
      <c r="B8725" s="46">
        <v>45800</v>
      </c>
      <c r="C8725" s="8" t="s">
        <v>13</v>
      </c>
      <c r="D8725" s="8" t="s">
        <v>90</v>
      </c>
      <c r="E8725" s="8" t="s">
        <v>90</v>
      </c>
      <c r="F8725" s="9">
        <f t="shared" si="372"/>
        <v>-117300000</v>
      </c>
      <c r="G8725" s="9">
        <v>-1173</v>
      </c>
      <c r="H8725" s="10">
        <v>-127467564</v>
      </c>
      <c r="I8725" s="11">
        <f t="shared" si="369"/>
        <v>10052785511.685169</v>
      </c>
      <c r="J8725" s="11">
        <f t="shared" si="370"/>
        <v>99098</v>
      </c>
      <c r="K8725" s="11">
        <f t="shared" si="371"/>
        <v>101442.86980246998</v>
      </c>
      <c r="L8725" s="12">
        <f t="shared" si="373"/>
        <v>8475077.7217027098</v>
      </c>
      <c r="M8725" s="11">
        <f>COUNTIF(E$2:$E8725,E8725)</f>
        <v>1483</v>
      </c>
      <c r="O8725" t="str">
        <f t="shared" si="374"/>
        <v/>
      </c>
    </row>
    <row r="8726" spans="1:15" hidden="1">
      <c r="A8726" s="41" t="s">
        <v>99</v>
      </c>
      <c r="B8726" s="46">
        <v>45803</v>
      </c>
      <c r="C8726" s="8" t="s">
        <v>13</v>
      </c>
      <c r="D8726" s="8" t="s">
        <v>15</v>
      </c>
      <c r="E8726" s="8" t="s">
        <v>15</v>
      </c>
      <c r="F8726" s="9">
        <f t="shared" si="372"/>
        <v>41700000</v>
      </c>
      <c r="G8726" s="9">
        <v>417</v>
      </c>
      <c r="H8726" s="10">
        <v>45556416</v>
      </c>
      <c r="I8726" s="11">
        <f t="shared" si="369"/>
        <v>22847880922.739105</v>
      </c>
      <c r="J8726" s="11">
        <f t="shared" si="370"/>
        <v>212127</v>
      </c>
      <c r="K8726" s="11">
        <f t="shared" si="371"/>
        <v>107708.49973242023</v>
      </c>
      <c r="L8726" s="12">
        <f t="shared" si="373"/>
        <v>0</v>
      </c>
      <c r="M8726" s="11">
        <f>COUNTIF(E$2:$E8726,E8726)</f>
        <v>3183</v>
      </c>
      <c r="O8726" t="str">
        <f t="shared" si="374"/>
        <v/>
      </c>
    </row>
    <row r="8727" spans="1:15" hidden="1">
      <c r="A8727" s="41" t="s">
        <v>99</v>
      </c>
      <c r="B8727" s="46">
        <v>45803</v>
      </c>
      <c r="C8727" s="8" t="s">
        <v>13</v>
      </c>
      <c r="D8727" s="8" t="s">
        <v>15</v>
      </c>
      <c r="E8727" s="8" t="s">
        <v>15</v>
      </c>
      <c r="F8727" s="9">
        <f t="shared" si="372"/>
        <v>927600000</v>
      </c>
      <c r="G8727" s="9">
        <v>9276</v>
      </c>
      <c r="H8727" s="10">
        <v>1014107976</v>
      </c>
      <c r="I8727" s="11">
        <f t="shared" si="369"/>
        <v>23861988898.739105</v>
      </c>
      <c r="J8727" s="11">
        <f t="shared" si="370"/>
        <v>221403</v>
      </c>
      <c r="K8727" s="11">
        <f t="shared" si="371"/>
        <v>107776.2672535562</v>
      </c>
      <c r="L8727" s="12">
        <f t="shared" si="373"/>
        <v>0</v>
      </c>
      <c r="M8727" s="11">
        <f>COUNTIF(E$2:$E8727,E8727)</f>
        <v>3184</v>
      </c>
      <c r="O8727" t="str">
        <f t="shared" si="374"/>
        <v/>
      </c>
    </row>
    <row r="8728" spans="1:15" hidden="1">
      <c r="A8728" s="41" t="s">
        <v>99</v>
      </c>
      <c r="B8728" s="46">
        <v>45803</v>
      </c>
      <c r="C8728" s="8" t="s">
        <v>13</v>
      </c>
      <c r="D8728" s="8" t="s">
        <v>15</v>
      </c>
      <c r="E8728" s="8" t="s">
        <v>15</v>
      </c>
      <c r="F8728" s="9">
        <f t="shared" si="372"/>
        <v>6700000</v>
      </c>
      <c r="G8728" s="9">
        <v>67</v>
      </c>
      <c r="H8728" s="10">
        <v>7319616</v>
      </c>
      <c r="I8728" s="11">
        <f t="shared" si="369"/>
        <v>23869308514.739105</v>
      </c>
      <c r="J8728" s="11">
        <f t="shared" si="370"/>
        <v>221470</v>
      </c>
      <c r="K8728" s="11">
        <f t="shared" si="371"/>
        <v>107776.71248809819</v>
      </c>
      <c r="L8728" s="12">
        <f t="shared" si="373"/>
        <v>0</v>
      </c>
      <c r="M8728" s="11">
        <f>COUNTIF(E$2:$E8728,E8728)</f>
        <v>3185</v>
      </c>
      <c r="O8728" t="str">
        <f t="shared" si="374"/>
        <v/>
      </c>
    </row>
    <row r="8729" spans="1:15" hidden="1">
      <c r="A8729" s="41" t="s">
        <v>99</v>
      </c>
      <c r="B8729" s="46">
        <v>45803</v>
      </c>
      <c r="C8729" s="8" t="s">
        <v>13</v>
      </c>
      <c r="D8729" s="8" t="s">
        <v>15</v>
      </c>
      <c r="E8729" s="8" t="s">
        <v>15</v>
      </c>
      <c r="F8729" s="9">
        <f t="shared" si="372"/>
        <v>927600000</v>
      </c>
      <c r="G8729" s="9">
        <v>9276</v>
      </c>
      <c r="H8729" s="10">
        <v>1014107976</v>
      </c>
      <c r="I8729" s="11">
        <f t="shared" si="369"/>
        <v>24883416490.739105</v>
      </c>
      <c r="J8729" s="11">
        <f t="shared" si="370"/>
        <v>230746</v>
      </c>
      <c r="K8729" s="11">
        <f t="shared" si="371"/>
        <v>107838.9939185906</v>
      </c>
      <c r="L8729" s="12">
        <f t="shared" si="373"/>
        <v>0</v>
      </c>
      <c r="M8729" s="11">
        <f>COUNTIF(E$2:$E8729,E8729)</f>
        <v>3186</v>
      </c>
      <c r="O8729" t="str">
        <f t="shared" si="374"/>
        <v/>
      </c>
    </row>
    <row r="8730" spans="1:15" hidden="1">
      <c r="A8730" s="41" t="s">
        <v>99</v>
      </c>
      <c r="B8730" s="46">
        <v>45803</v>
      </c>
      <c r="C8730" s="8" t="s">
        <v>13</v>
      </c>
      <c r="D8730" s="8" t="s">
        <v>15</v>
      </c>
      <c r="E8730" s="8" t="s">
        <v>15</v>
      </c>
      <c r="F8730" s="9">
        <f t="shared" si="372"/>
        <v>927600000</v>
      </c>
      <c r="G8730" s="9">
        <v>9276</v>
      </c>
      <c r="H8730" s="10">
        <v>1014107976</v>
      </c>
      <c r="I8730" s="11">
        <f t="shared" si="369"/>
        <v>25897524466.739105</v>
      </c>
      <c r="J8730" s="11">
        <f t="shared" si="370"/>
        <v>240022</v>
      </c>
      <c r="K8730" s="11">
        <f t="shared" si="371"/>
        <v>107896.46143578133</v>
      </c>
      <c r="L8730" s="12">
        <f t="shared" si="373"/>
        <v>0</v>
      </c>
      <c r="M8730" s="11">
        <f>COUNTIF(E$2:$E8730,E8730)</f>
        <v>3187</v>
      </c>
      <c r="O8730" t="str">
        <f t="shared" si="374"/>
        <v/>
      </c>
    </row>
    <row r="8731" spans="1:15" hidden="1">
      <c r="A8731" s="41" t="s">
        <v>99</v>
      </c>
      <c r="B8731" s="46">
        <v>45803</v>
      </c>
      <c r="C8731" s="8" t="s">
        <v>13</v>
      </c>
      <c r="D8731" s="8" t="s">
        <v>98</v>
      </c>
      <c r="E8731" s="8" t="s">
        <v>98</v>
      </c>
      <c r="F8731" s="9">
        <f t="shared" si="372"/>
        <v>100000</v>
      </c>
      <c r="G8731" s="9">
        <v>1</v>
      </c>
      <c r="H8731" s="10">
        <v>102893</v>
      </c>
      <c r="I8731" s="11">
        <f t="shared" si="369"/>
        <v>205698</v>
      </c>
      <c r="J8731" s="11">
        <f t="shared" si="370"/>
        <v>2</v>
      </c>
      <c r="K8731" s="11">
        <f t="shared" si="371"/>
        <v>102849</v>
      </c>
      <c r="L8731" s="12">
        <f t="shared" si="373"/>
        <v>0</v>
      </c>
      <c r="M8731" s="11">
        <f>COUNTIF(E$2:$E8731,E8731)</f>
        <v>2</v>
      </c>
      <c r="O8731" t="str">
        <f t="shared" si="374"/>
        <v/>
      </c>
    </row>
    <row r="8732" spans="1:15" hidden="1">
      <c r="A8732" s="41" t="s">
        <v>99</v>
      </c>
      <c r="B8732" s="46">
        <v>45803</v>
      </c>
      <c r="C8732" s="8" t="s">
        <v>13</v>
      </c>
      <c r="D8732" s="8" t="s">
        <v>90</v>
      </c>
      <c r="E8732" s="8" t="s">
        <v>90</v>
      </c>
      <c r="F8732" s="9">
        <f t="shared" si="372"/>
        <v>-11900000</v>
      </c>
      <c r="G8732" s="9">
        <v>-119</v>
      </c>
      <c r="H8732" s="10">
        <v>-12934110</v>
      </c>
      <c r="I8732" s="11">
        <f t="shared" si="369"/>
        <v>10040713810.178675</v>
      </c>
      <c r="J8732" s="11">
        <f t="shared" si="370"/>
        <v>98979</v>
      </c>
      <c r="K8732" s="11">
        <f t="shared" si="371"/>
        <v>101442.86980246998</v>
      </c>
      <c r="L8732" s="12">
        <f t="shared" si="373"/>
        <v>862408.49350607209</v>
      </c>
      <c r="M8732" s="11">
        <f>COUNTIF(E$2:$E8732,E8732)</f>
        <v>1484</v>
      </c>
      <c r="O8732" t="str">
        <f t="shared" si="374"/>
        <v/>
      </c>
    </row>
    <row r="8733" spans="1:15" hidden="1">
      <c r="A8733" s="41" t="s">
        <v>99</v>
      </c>
      <c r="B8733" s="46">
        <v>45803</v>
      </c>
      <c r="C8733" s="8" t="s">
        <v>13</v>
      </c>
      <c r="D8733" s="8" t="s">
        <v>90</v>
      </c>
      <c r="E8733" s="8" t="s">
        <v>90</v>
      </c>
      <c r="F8733" s="9">
        <f t="shared" si="372"/>
        <v>-1200000</v>
      </c>
      <c r="G8733" s="9">
        <v>-12</v>
      </c>
      <c r="H8733" s="10">
        <v>-1304280</v>
      </c>
      <c r="I8733" s="11">
        <f t="shared" si="369"/>
        <v>10039496495.741045</v>
      </c>
      <c r="J8733" s="11">
        <f t="shared" si="370"/>
        <v>98967</v>
      </c>
      <c r="K8733" s="11">
        <f t="shared" si="371"/>
        <v>101442.86980246998</v>
      </c>
      <c r="L8733" s="12">
        <f t="shared" si="373"/>
        <v>86965.56237036013</v>
      </c>
      <c r="M8733" s="11">
        <f>COUNTIF(E$2:$E8733,E8733)</f>
        <v>1485</v>
      </c>
      <c r="O8733" t="str">
        <f t="shared" si="374"/>
        <v/>
      </c>
    </row>
    <row r="8734" spans="1:15" hidden="1">
      <c r="A8734" s="41" t="s">
        <v>99</v>
      </c>
      <c r="B8734" s="46">
        <v>45803</v>
      </c>
      <c r="C8734" s="8" t="s">
        <v>13</v>
      </c>
      <c r="D8734" s="8" t="s">
        <v>90</v>
      </c>
      <c r="E8734" s="8" t="s">
        <v>90</v>
      </c>
      <c r="F8734" s="9">
        <f t="shared" si="372"/>
        <v>-7300000</v>
      </c>
      <c r="G8734" s="9">
        <v>-73</v>
      </c>
      <c r="H8734" s="10">
        <v>-7934370</v>
      </c>
      <c r="I8734" s="11">
        <f t="shared" si="369"/>
        <v>10032091166.245464</v>
      </c>
      <c r="J8734" s="11">
        <f t="shared" si="370"/>
        <v>98894</v>
      </c>
      <c r="K8734" s="11">
        <f t="shared" si="371"/>
        <v>101442.86980246998</v>
      </c>
      <c r="L8734" s="12">
        <f t="shared" si="373"/>
        <v>529040.50441969093</v>
      </c>
      <c r="M8734" s="11">
        <f>COUNTIF(E$2:$E8734,E8734)</f>
        <v>1486</v>
      </c>
      <c r="O8734" t="str">
        <f t="shared" si="374"/>
        <v/>
      </c>
    </row>
    <row r="8735" spans="1:15" hidden="1">
      <c r="A8735" s="41" t="s">
        <v>99</v>
      </c>
      <c r="B8735" s="46">
        <v>45803</v>
      </c>
      <c r="C8735" s="8" t="s">
        <v>13</v>
      </c>
      <c r="D8735" s="8" t="s">
        <v>90</v>
      </c>
      <c r="E8735" s="8" t="s">
        <v>90</v>
      </c>
      <c r="F8735" s="9">
        <f t="shared" si="372"/>
        <v>-1800000</v>
      </c>
      <c r="G8735" s="9">
        <v>-18</v>
      </c>
      <c r="H8735" s="10">
        <v>-1956420</v>
      </c>
      <c r="I8735" s="11">
        <f t="shared" si="369"/>
        <v>10030265194.58902</v>
      </c>
      <c r="J8735" s="11">
        <f t="shared" si="370"/>
        <v>98876</v>
      </c>
      <c r="K8735" s="11">
        <f t="shared" si="371"/>
        <v>101442.86980246998</v>
      </c>
      <c r="L8735" s="12">
        <f t="shared" si="373"/>
        <v>130448.34355554031</v>
      </c>
      <c r="M8735" s="11">
        <f>COUNTIF(E$2:$E8735,E8735)</f>
        <v>1487</v>
      </c>
      <c r="O8735" t="str">
        <f t="shared" si="374"/>
        <v/>
      </c>
    </row>
    <row r="8736" spans="1:15" hidden="1">
      <c r="A8736" s="41" t="s">
        <v>99</v>
      </c>
      <c r="B8736" s="46">
        <v>45803</v>
      </c>
      <c r="C8736" s="8" t="s">
        <v>13</v>
      </c>
      <c r="D8736" s="8" t="s">
        <v>90</v>
      </c>
      <c r="E8736" s="8" t="s">
        <v>90</v>
      </c>
      <c r="F8736" s="9">
        <f t="shared" si="372"/>
        <v>-275800000</v>
      </c>
      <c r="G8736" s="9">
        <v>-2758</v>
      </c>
      <c r="H8736" s="10">
        <v>-299767020</v>
      </c>
      <c r="I8736" s="11">
        <f t="shared" si="369"/>
        <v>9750485759.6738071</v>
      </c>
      <c r="J8736" s="11">
        <f t="shared" si="370"/>
        <v>96118</v>
      </c>
      <c r="K8736" s="11">
        <f t="shared" si="371"/>
        <v>101442.86980246998</v>
      </c>
      <c r="L8736" s="12">
        <f t="shared" si="373"/>
        <v>19987585.084787786</v>
      </c>
      <c r="M8736" s="11">
        <f>COUNTIF(E$2:$E8736,E8736)</f>
        <v>1488</v>
      </c>
      <c r="O8736" t="str">
        <f t="shared" si="374"/>
        <v/>
      </c>
    </row>
    <row r="8737" spans="1:15" hidden="1">
      <c r="A8737" s="41" t="s">
        <v>99</v>
      </c>
      <c r="B8737" s="46">
        <v>45803</v>
      </c>
      <c r="C8737" s="8" t="s">
        <v>13</v>
      </c>
      <c r="D8737" s="8" t="s">
        <v>90</v>
      </c>
      <c r="E8737" s="8" t="s">
        <v>90</v>
      </c>
      <c r="F8737" s="9">
        <f t="shared" si="372"/>
        <v>-900000</v>
      </c>
      <c r="G8737" s="9">
        <v>-9</v>
      </c>
      <c r="H8737" s="10">
        <v>-978210</v>
      </c>
      <c r="I8737" s="11">
        <f t="shared" si="369"/>
        <v>9749572773.8455849</v>
      </c>
      <c r="J8737" s="11">
        <f t="shared" si="370"/>
        <v>96109</v>
      </c>
      <c r="K8737" s="11">
        <f t="shared" si="371"/>
        <v>101442.86980246998</v>
      </c>
      <c r="L8737" s="12">
        <f t="shared" si="373"/>
        <v>65224.171777770156</v>
      </c>
      <c r="M8737" s="11">
        <f>COUNTIF(E$2:$E8737,E8737)</f>
        <v>1489</v>
      </c>
      <c r="O8737" t="str">
        <f t="shared" si="374"/>
        <v/>
      </c>
    </row>
    <row r="8738" spans="1:15" hidden="1">
      <c r="A8738" s="41" t="s">
        <v>99</v>
      </c>
      <c r="B8738" s="46">
        <v>45803</v>
      </c>
      <c r="C8738" s="8" t="s">
        <v>13</v>
      </c>
      <c r="D8738" s="8" t="s">
        <v>90</v>
      </c>
      <c r="E8738" s="8" t="s">
        <v>90</v>
      </c>
      <c r="F8738" s="9">
        <f t="shared" si="372"/>
        <v>900000</v>
      </c>
      <c r="G8738" s="9">
        <v>9</v>
      </c>
      <c r="H8738" s="10">
        <v>977040</v>
      </c>
      <c r="I8738" s="11">
        <f t="shared" si="369"/>
        <v>9750549813.8455849</v>
      </c>
      <c r="J8738" s="11">
        <f t="shared" si="370"/>
        <v>96118</v>
      </c>
      <c r="K8738" s="11">
        <f t="shared" si="371"/>
        <v>101443.53621429477</v>
      </c>
      <c r="L8738" s="12">
        <f t="shared" si="373"/>
        <v>0</v>
      </c>
      <c r="M8738" s="11">
        <f>COUNTIF(E$2:$E8738,E8738)</f>
        <v>1490</v>
      </c>
      <c r="O8738" t="str">
        <f t="shared" si="374"/>
        <v/>
      </c>
    </row>
    <row r="8739" spans="1:15" hidden="1">
      <c r="A8739" s="41" t="s">
        <v>99</v>
      </c>
      <c r="B8739" s="46">
        <v>45803</v>
      </c>
      <c r="C8739" s="8" t="s">
        <v>13</v>
      </c>
      <c r="D8739" s="8" t="s">
        <v>46</v>
      </c>
      <c r="E8739" s="8" t="s">
        <v>46</v>
      </c>
      <c r="F8739" s="9">
        <f t="shared" si="372"/>
        <v>14300000</v>
      </c>
      <c r="G8739" s="9">
        <v>143</v>
      </c>
      <c r="H8739" s="10">
        <v>15767323</v>
      </c>
      <c r="I8739" s="11">
        <f t="shared" si="369"/>
        <v>5110197516.515729</v>
      </c>
      <c r="J8739" s="11">
        <f t="shared" si="370"/>
        <v>46873</v>
      </c>
      <c r="K8739" s="11">
        <f t="shared" si="371"/>
        <v>109022.19863281056</v>
      </c>
      <c r="L8739" s="12">
        <f t="shared" si="373"/>
        <v>0</v>
      </c>
      <c r="M8739" s="11">
        <f>COUNTIF(E$2:$E8739,E8739)</f>
        <v>2848</v>
      </c>
      <c r="O8739" t="str">
        <f t="shared" si="374"/>
        <v/>
      </c>
    </row>
    <row r="8740" spans="1:15" hidden="1">
      <c r="A8740" s="41" t="s">
        <v>99</v>
      </c>
      <c r="B8740" s="46">
        <v>45803</v>
      </c>
      <c r="C8740" s="8" t="s">
        <v>13</v>
      </c>
      <c r="D8740" s="8" t="s">
        <v>46</v>
      </c>
      <c r="E8740" s="8" t="s">
        <v>46</v>
      </c>
      <c r="F8740" s="9">
        <f t="shared" si="372"/>
        <v>2400000</v>
      </c>
      <c r="G8740" s="9">
        <v>24</v>
      </c>
      <c r="H8740" s="10">
        <v>2644440</v>
      </c>
      <c r="I8740" s="11">
        <f t="shared" si="369"/>
        <v>5112841956.515729</v>
      </c>
      <c r="J8740" s="11">
        <f t="shared" si="370"/>
        <v>46897</v>
      </c>
      <c r="K8740" s="11">
        <f t="shared" si="371"/>
        <v>109022.79370782201</v>
      </c>
      <c r="L8740" s="12">
        <f t="shared" si="373"/>
        <v>0</v>
      </c>
      <c r="M8740" s="11">
        <f>COUNTIF(E$2:$E8740,E8740)</f>
        <v>2849</v>
      </c>
      <c r="O8740" t="str">
        <f t="shared" si="374"/>
        <v/>
      </c>
    </row>
    <row r="8741" spans="1:15" hidden="1">
      <c r="A8741" s="41" t="s">
        <v>99</v>
      </c>
      <c r="B8741" s="46">
        <v>45803</v>
      </c>
      <c r="C8741" s="8" t="s">
        <v>13</v>
      </c>
      <c r="D8741" s="8" t="s">
        <v>90</v>
      </c>
      <c r="E8741" s="8" t="s">
        <v>90</v>
      </c>
      <c r="F8741" s="9">
        <f t="shared" si="372"/>
        <v>-41300000</v>
      </c>
      <c r="G8741" s="9">
        <v>-413</v>
      </c>
      <c r="H8741" s="10">
        <v>-44888970</v>
      </c>
      <c r="I8741" s="11">
        <f t="shared" si="369"/>
        <v>9708653633.389082</v>
      </c>
      <c r="J8741" s="11">
        <f t="shared" si="370"/>
        <v>95705</v>
      </c>
      <c r="K8741" s="11">
        <f t="shared" si="371"/>
        <v>101443.53621429477</v>
      </c>
      <c r="L8741" s="12">
        <f t="shared" si="373"/>
        <v>2992789.5434962586</v>
      </c>
      <c r="M8741" s="11">
        <f>COUNTIF(E$2:$E8741,E8741)</f>
        <v>1491</v>
      </c>
      <c r="O8741" t="str">
        <f t="shared" si="374"/>
        <v/>
      </c>
    </row>
    <row r="8742" spans="1:15" hidden="1">
      <c r="A8742" s="41" t="s">
        <v>99</v>
      </c>
      <c r="B8742" s="46">
        <v>45803</v>
      </c>
      <c r="C8742" s="8" t="s">
        <v>13</v>
      </c>
      <c r="D8742" s="8" t="s">
        <v>46</v>
      </c>
      <c r="E8742" s="8" t="s">
        <v>46</v>
      </c>
      <c r="F8742" s="9">
        <f t="shared" si="372"/>
        <v>1800000</v>
      </c>
      <c r="G8742" s="9">
        <v>18</v>
      </c>
      <c r="H8742" s="10">
        <v>1984986</v>
      </c>
      <c r="I8742" s="11">
        <f t="shared" si="369"/>
        <v>5114826942.515729</v>
      </c>
      <c r="J8742" s="11">
        <f t="shared" si="370"/>
        <v>46915</v>
      </c>
      <c r="K8742" s="11">
        <f t="shared" si="371"/>
        <v>109023.2749124103</v>
      </c>
      <c r="L8742" s="12">
        <f t="shared" si="373"/>
        <v>0</v>
      </c>
      <c r="M8742" s="11">
        <f>COUNTIF(E$2:$E8742,E8742)</f>
        <v>2850</v>
      </c>
      <c r="O8742" t="str">
        <f t="shared" si="374"/>
        <v/>
      </c>
    </row>
    <row r="8743" spans="1:15" hidden="1">
      <c r="A8743" s="41" t="s">
        <v>99</v>
      </c>
      <c r="B8743" s="46">
        <v>45803</v>
      </c>
      <c r="C8743" s="8" t="s">
        <v>13</v>
      </c>
      <c r="D8743" s="8" t="s">
        <v>90</v>
      </c>
      <c r="E8743" s="8" t="s">
        <v>90</v>
      </c>
      <c r="F8743" s="9">
        <f t="shared" si="372"/>
        <v>-7400000</v>
      </c>
      <c r="G8743" s="9">
        <v>-74</v>
      </c>
      <c r="H8743" s="10">
        <v>-8043060</v>
      </c>
      <c r="I8743" s="11">
        <f t="shared" ref="I8743:I8806" si="375">IF(H8743&gt;=0,IF(M8743=1,H8743,SUMIFS(I:I,E:E,E8743,M:M,M8743-1)+H8743),SUMIFS(I:I,E:E,E8743,M:M,M8743-1)+K8743*G8743)</f>
        <v>9701146811.7092247</v>
      </c>
      <c r="J8743" s="11">
        <f t="shared" ref="J8743:J8806" si="376">IF(M8743=1,G8743,SUMIFS($J:$J,$E:$E,E8743,$M:$M,M8743-1)+G8743)</f>
        <v>95631</v>
      </c>
      <c r="K8743" s="11">
        <f t="shared" ref="K8743:K8806" si="377">IF(H8743&gt;=0,I8743/J8743,SUMIFS($K:$K,$E:$E,E8743,$M:$M,M8743-1))</f>
        <v>101443.53621429477</v>
      </c>
      <c r="L8743" s="12">
        <f t="shared" si="373"/>
        <v>536238.32014218718</v>
      </c>
      <c r="M8743" s="11">
        <f>COUNTIF(E$2:$E8743,E8743)</f>
        <v>1492</v>
      </c>
      <c r="O8743" t="str">
        <f t="shared" si="374"/>
        <v/>
      </c>
    </row>
    <row r="8744" spans="1:15" hidden="1">
      <c r="A8744" s="41" t="s">
        <v>99</v>
      </c>
      <c r="B8744" s="46">
        <v>45803</v>
      </c>
      <c r="C8744" s="8" t="s">
        <v>13</v>
      </c>
      <c r="D8744" s="8" t="s">
        <v>90</v>
      </c>
      <c r="E8744" s="8" t="s">
        <v>90</v>
      </c>
      <c r="F8744" s="9">
        <f t="shared" ref="F8744:F8807" si="378">100000*G8744</f>
        <v>-56800000</v>
      </c>
      <c r="G8744" s="9">
        <v>-568</v>
      </c>
      <c r="H8744" s="10">
        <v>-61735920</v>
      </c>
      <c r="I8744" s="11">
        <f t="shared" si="375"/>
        <v>9643526883.1395054</v>
      </c>
      <c r="J8744" s="11">
        <f t="shared" si="376"/>
        <v>95063</v>
      </c>
      <c r="K8744" s="11">
        <f t="shared" si="377"/>
        <v>101443.53621429477</v>
      </c>
      <c r="L8744" s="12">
        <f t="shared" ref="L8744:L8807" si="379">IF(G8744&lt;0,K8744*G8744-H8744,0)</f>
        <v>4115991.4302805737</v>
      </c>
      <c r="M8744" s="11">
        <f>COUNTIF(E$2:$E8744,E8744)</f>
        <v>1493</v>
      </c>
      <c r="O8744" t="str">
        <f t="shared" si="374"/>
        <v/>
      </c>
    </row>
    <row r="8745" spans="1:15" hidden="1">
      <c r="A8745" s="41" t="s">
        <v>99</v>
      </c>
      <c r="B8745" s="46">
        <v>45803</v>
      </c>
      <c r="C8745" s="8" t="s">
        <v>13</v>
      </c>
      <c r="D8745" s="8" t="s">
        <v>90</v>
      </c>
      <c r="E8745" s="8" t="s">
        <v>90</v>
      </c>
      <c r="F8745" s="9">
        <f t="shared" si="378"/>
        <v>-91900000</v>
      </c>
      <c r="G8745" s="9">
        <v>-919</v>
      </c>
      <c r="H8745" s="10">
        <v>-99886110</v>
      </c>
      <c r="I8745" s="11">
        <f t="shared" si="375"/>
        <v>9550300273.3585682</v>
      </c>
      <c r="J8745" s="11">
        <f t="shared" si="376"/>
        <v>94144</v>
      </c>
      <c r="K8745" s="11">
        <f t="shared" si="377"/>
        <v>101443.53621429477</v>
      </c>
      <c r="L8745" s="12">
        <f t="shared" si="379"/>
        <v>6659500.2190631032</v>
      </c>
      <c r="M8745" s="11">
        <f>COUNTIF(E$2:$E8745,E8745)</f>
        <v>1494</v>
      </c>
      <c r="O8745" t="str">
        <f t="shared" si="374"/>
        <v/>
      </c>
    </row>
    <row r="8746" spans="1:15" hidden="1">
      <c r="A8746" s="41" t="s">
        <v>99</v>
      </c>
      <c r="B8746" s="46">
        <v>45803</v>
      </c>
      <c r="C8746" s="8" t="s">
        <v>13</v>
      </c>
      <c r="D8746" s="8" t="s">
        <v>90</v>
      </c>
      <c r="E8746" s="8" t="s">
        <v>90</v>
      </c>
      <c r="F8746" s="9">
        <f t="shared" si="378"/>
        <v>-900000</v>
      </c>
      <c r="G8746" s="9">
        <v>-9</v>
      </c>
      <c r="H8746" s="10">
        <v>-978210</v>
      </c>
      <c r="I8746" s="11">
        <f t="shared" si="375"/>
        <v>9549387281.5326405</v>
      </c>
      <c r="J8746" s="11">
        <f t="shared" si="376"/>
        <v>94135</v>
      </c>
      <c r="K8746" s="11">
        <f t="shared" si="377"/>
        <v>101443.53621429477</v>
      </c>
      <c r="L8746" s="12">
        <f t="shared" si="379"/>
        <v>65218.174071347108</v>
      </c>
      <c r="M8746" s="11">
        <f>COUNTIF(E$2:$E8746,E8746)</f>
        <v>1495</v>
      </c>
      <c r="O8746" t="str">
        <f t="shared" si="374"/>
        <v/>
      </c>
    </row>
    <row r="8747" spans="1:15" hidden="1">
      <c r="A8747" s="41" t="s">
        <v>99</v>
      </c>
      <c r="B8747" s="46">
        <v>45803</v>
      </c>
      <c r="C8747" s="8" t="s">
        <v>13</v>
      </c>
      <c r="D8747" s="8" t="s">
        <v>90</v>
      </c>
      <c r="E8747" s="8" t="s">
        <v>90</v>
      </c>
      <c r="F8747" s="9">
        <f t="shared" si="378"/>
        <v>-5400000</v>
      </c>
      <c r="G8747" s="9">
        <v>-54</v>
      </c>
      <c r="H8747" s="10">
        <v>-5869260</v>
      </c>
      <c r="I8747" s="11">
        <f t="shared" si="375"/>
        <v>9543909330.5770683</v>
      </c>
      <c r="J8747" s="11">
        <f t="shared" si="376"/>
        <v>94081</v>
      </c>
      <c r="K8747" s="11">
        <f t="shared" si="377"/>
        <v>101443.53621429477</v>
      </c>
      <c r="L8747" s="12">
        <f t="shared" si="379"/>
        <v>391309.04442808218</v>
      </c>
      <c r="M8747" s="11">
        <f>COUNTIF(E$2:$E8747,E8747)</f>
        <v>1496</v>
      </c>
      <c r="O8747" t="str">
        <f t="shared" si="374"/>
        <v/>
      </c>
    </row>
    <row r="8748" spans="1:15" hidden="1">
      <c r="A8748" s="41" t="s">
        <v>99</v>
      </c>
      <c r="B8748" s="46">
        <v>45803</v>
      </c>
      <c r="C8748" s="8" t="s">
        <v>13</v>
      </c>
      <c r="D8748" s="8" t="s">
        <v>14</v>
      </c>
      <c r="E8748" s="8" t="s">
        <v>14</v>
      </c>
      <c r="F8748" s="9">
        <f t="shared" si="378"/>
        <v>3700000</v>
      </c>
      <c r="G8748" s="9">
        <v>37</v>
      </c>
      <c r="H8748" s="10">
        <v>3960591</v>
      </c>
      <c r="I8748" s="11">
        <f t="shared" si="375"/>
        <v>20424116528.844788</v>
      </c>
      <c r="J8748" s="11">
        <f t="shared" si="376"/>
        <v>202234</v>
      </c>
      <c r="K8748" s="11">
        <f t="shared" si="377"/>
        <v>100992.49645877937</v>
      </c>
      <c r="L8748" s="12">
        <f t="shared" si="379"/>
        <v>0</v>
      </c>
      <c r="M8748" s="11">
        <f>COUNTIF(E$2:$E8748,E8748)</f>
        <v>1193</v>
      </c>
      <c r="O8748" t="str">
        <f t="shared" si="374"/>
        <v/>
      </c>
    </row>
    <row r="8749" spans="1:15" hidden="1">
      <c r="A8749" s="41" t="s">
        <v>99</v>
      </c>
      <c r="B8749" s="46">
        <v>45803</v>
      </c>
      <c r="C8749" s="8" t="s">
        <v>13</v>
      </c>
      <c r="D8749" s="8" t="s">
        <v>90</v>
      </c>
      <c r="E8749" s="8" t="s">
        <v>90</v>
      </c>
      <c r="F8749" s="9">
        <f t="shared" si="378"/>
        <v>-20800000</v>
      </c>
      <c r="G8749" s="9">
        <v>-208</v>
      </c>
      <c r="H8749" s="10">
        <v>-22607520</v>
      </c>
      <c r="I8749" s="11">
        <f t="shared" si="375"/>
        <v>9522809075.0444946</v>
      </c>
      <c r="J8749" s="11">
        <f t="shared" si="376"/>
        <v>93873</v>
      </c>
      <c r="K8749" s="11">
        <f t="shared" si="377"/>
        <v>101443.53621429477</v>
      </c>
      <c r="L8749" s="12">
        <f t="shared" si="379"/>
        <v>1507264.4674266875</v>
      </c>
      <c r="M8749" s="11">
        <f>COUNTIF(E$2:$E8749,E8749)</f>
        <v>1497</v>
      </c>
      <c r="O8749" t="str">
        <f t="shared" si="374"/>
        <v/>
      </c>
    </row>
    <row r="8750" spans="1:15" hidden="1">
      <c r="A8750" s="41" t="s">
        <v>99</v>
      </c>
      <c r="B8750" s="46">
        <v>45803</v>
      </c>
      <c r="C8750" s="8" t="s">
        <v>13</v>
      </c>
      <c r="D8750" s="8" t="s">
        <v>90</v>
      </c>
      <c r="E8750" s="8" t="s">
        <v>90</v>
      </c>
      <c r="F8750" s="9">
        <f t="shared" si="378"/>
        <v>-7300000</v>
      </c>
      <c r="G8750" s="9">
        <v>-73</v>
      </c>
      <c r="H8750" s="10">
        <v>-7934370</v>
      </c>
      <c r="I8750" s="11">
        <f t="shared" si="375"/>
        <v>9515403696.9008503</v>
      </c>
      <c r="J8750" s="11">
        <f t="shared" si="376"/>
        <v>93800</v>
      </c>
      <c r="K8750" s="11">
        <f t="shared" si="377"/>
        <v>101443.53621429477</v>
      </c>
      <c r="L8750" s="12">
        <f t="shared" si="379"/>
        <v>528991.85635648202</v>
      </c>
      <c r="M8750" s="11">
        <f>COUNTIF(E$2:$E8750,E8750)</f>
        <v>1498</v>
      </c>
      <c r="O8750" t="str">
        <f t="shared" si="374"/>
        <v/>
      </c>
    </row>
    <row r="8751" spans="1:15" hidden="1">
      <c r="A8751" s="41" t="s">
        <v>99</v>
      </c>
      <c r="B8751" s="46">
        <v>45803</v>
      </c>
      <c r="C8751" s="8" t="s">
        <v>13</v>
      </c>
      <c r="D8751" s="8" t="s">
        <v>14</v>
      </c>
      <c r="E8751" s="8" t="s">
        <v>14</v>
      </c>
      <c r="F8751" s="9">
        <f t="shared" si="378"/>
        <v>-6500000</v>
      </c>
      <c r="G8751" s="9">
        <v>-65</v>
      </c>
      <c r="H8751" s="10">
        <v>-6974045</v>
      </c>
      <c r="I8751" s="11">
        <f t="shared" si="375"/>
        <v>20417552016.574966</v>
      </c>
      <c r="J8751" s="11">
        <f t="shared" si="376"/>
        <v>202169</v>
      </c>
      <c r="K8751" s="11">
        <f t="shared" si="377"/>
        <v>100992.49645877937</v>
      </c>
      <c r="L8751" s="12">
        <f t="shared" si="379"/>
        <v>409532.73017934151</v>
      </c>
      <c r="M8751" s="11">
        <f>COUNTIF(E$2:$E8751,E8751)</f>
        <v>1194</v>
      </c>
      <c r="O8751" t="str">
        <f t="shared" si="374"/>
        <v/>
      </c>
    </row>
    <row r="8752" spans="1:15" hidden="1">
      <c r="A8752" s="41" t="s">
        <v>99</v>
      </c>
      <c r="B8752" s="46">
        <v>45803</v>
      </c>
      <c r="C8752" s="8" t="s">
        <v>13</v>
      </c>
      <c r="D8752" s="8" t="s">
        <v>90</v>
      </c>
      <c r="E8752" s="8" t="s">
        <v>90</v>
      </c>
      <c r="F8752" s="9">
        <f t="shared" si="378"/>
        <v>-900000</v>
      </c>
      <c r="G8752" s="9">
        <v>-9</v>
      </c>
      <c r="H8752" s="10">
        <v>-978210</v>
      </c>
      <c r="I8752" s="11">
        <f t="shared" si="375"/>
        <v>9514490705.0749226</v>
      </c>
      <c r="J8752" s="11">
        <f t="shared" si="376"/>
        <v>93791</v>
      </c>
      <c r="K8752" s="11">
        <f t="shared" si="377"/>
        <v>101443.53621429477</v>
      </c>
      <c r="L8752" s="12">
        <f t="shared" si="379"/>
        <v>65218.174071347108</v>
      </c>
      <c r="M8752" s="11">
        <f>COUNTIF(E$2:$E8752,E8752)</f>
        <v>1499</v>
      </c>
      <c r="O8752" t="str">
        <f t="shared" si="374"/>
        <v/>
      </c>
    </row>
    <row r="8753" spans="1:15" hidden="1">
      <c r="A8753" s="41" t="s">
        <v>99</v>
      </c>
      <c r="B8753" s="46">
        <v>45803</v>
      </c>
      <c r="C8753" s="8" t="s">
        <v>13</v>
      </c>
      <c r="D8753" s="8" t="s">
        <v>90</v>
      </c>
      <c r="E8753" s="8" t="s">
        <v>90</v>
      </c>
      <c r="F8753" s="9">
        <f t="shared" si="378"/>
        <v>-4500000</v>
      </c>
      <c r="G8753" s="9">
        <v>-45</v>
      </c>
      <c r="H8753" s="10">
        <v>-4891050</v>
      </c>
      <c r="I8753" s="11">
        <f t="shared" si="375"/>
        <v>9509925745.9452801</v>
      </c>
      <c r="J8753" s="11">
        <f t="shared" si="376"/>
        <v>93746</v>
      </c>
      <c r="K8753" s="11">
        <f t="shared" si="377"/>
        <v>101443.53621429477</v>
      </c>
      <c r="L8753" s="12">
        <f t="shared" si="379"/>
        <v>326090.87035673577</v>
      </c>
      <c r="M8753" s="11">
        <f>COUNTIF(E$2:$E8753,E8753)</f>
        <v>1500</v>
      </c>
      <c r="O8753" t="str">
        <f t="shared" si="374"/>
        <v/>
      </c>
    </row>
    <row r="8754" spans="1:15" hidden="1">
      <c r="A8754" s="41" t="s">
        <v>99</v>
      </c>
      <c r="B8754" s="46">
        <v>45803</v>
      </c>
      <c r="C8754" s="8" t="s">
        <v>13</v>
      </c>
      <c r="D8754" s="8" t="s">
        <v>15</v>
      </c>
      <c r="E8754" s="8" t="s">
        <v>15</v>
      </c>
      <c r="F8754" s="9">
        <f t="shared" si="378"/>
        <v>13900000</v>
      </c>
      <c r="G8754" s="9">
        <v>139</v>
      </c>
      <c r="H8754" s="10">
        <v>15048418</v>
      </c>
      <c r="I8754" s="11">
        <f t="shared" si="375"/>
        <v>25912572884.739105</v>
      </c>
      <c r="J8754" s="11">
        <f t="shared" si="376"/>
        <v>240161</v>
      </c>
      <c r="K8754" s="11">
        <f t="shared" si="377"/>
        <v>107896.67300160769</v>
      </c>
      <c r="L8754" s="12">
        <f t="shared" si="379"/>
        <v>0</v>
      </c>
      <c r="M8754" s="11">
        <f>COUNTIF(E$2:$E8754,E8754)</f>
        <v>3188</v>
      </c>
      <c r="O8754" t="str">
        <f t="shared" si="374"/>
        <v/>
      </c>
    </row>
    <row r="8755" spans="1:15" hidden="1">
      <c r="A8755" s="41" t="s">
        <v>99</v>
      </c>
      <c r="B8755" s="46">
        <v>45803</v>
      </c>
      <c r="C8755" s="8" t="s">
        <v>13</v>
      </c>
      <c r="D8755" s="8" t="s">
        <v>90</v>
      </c>
      <c r="E8755" s="8" t="s">
        <v>90</v>
      </c>
      <c r="F8755" s="9">
        <f t="shared" si="378"/>
        <v>9200000</v>
      </c>
      <c r="G8755" s="9">
        <v>92</v>
      </c>
      <c r="H8755" s="10">
        <v>9969488</v>
      </c>
      <c r="I8755" s="11">
        <f t="shared" si="375"/>
        <v>9519895233.9452801</v>
      </c>
      <c r="J8755" s="11">
        <f t="shared" si="376"/>
        <v>93838</v>
      </c>
      <c r="K8755" s="11">
        <f t="shared" si="377"/>
        <v>101450.32112731815</v>
      </c>
      <c r="L8755" s="12">
        <f t="shared" si="379"/>
        <v>0</v>
      </c>
      <c r="M8755" s="11">
        <f>COUNTIF(E$2:$E8755,E8755)</f>
        <v>1501</v>
      </c>
      <c r="O8755" t="str">
        <f t="shared" si="374"/>
        <v/>
      </c>
    </row>
    <row r="8756" spans="1:15" hidden="1">
      <c r="A8756" s="41" t="s">
        <v>99</v>
      </c>
      <c r="B8756" s="46">
        <v>45803</v>
      </c>
      <c r="C8756" s="8" t="s">
        <v>13</v>
      </c>
      <c r="D8756" s="8" t="s">
        <v>46</v>
      </c>
      <c r="E8756" s="8" t="s">
        <v>46</v>
      </c>
      <c r="F8756" s="9">
        <f t="shared" si="378"/>
        <v>9100000</v>
      </c>
      <c r="G8756" s="9">
        <v>91</v>
      </c>
      <c r="H8756" s="10">
        <v>10025379</v>
      </c>
      <c r="I8756" s="11">
        <f t="shared" si="375"/>
        <v>5124852321.515729</v>
      </c>
      <c r="J8756" s="11">
        <f t="shared" si="376"/>
        <v>47006</v>
      </c>
      <c r="K8756" s="11">
        <f t="shared" si="377"/>
        <v>109025.49294804342</v>
      </c>
      <c r="L8756" s="12">
        <f t="shared" si="379"/>
        <v>0</v>
      </c>
      <c r="M8756" s="11">
        <f>COUNTIF(E$2:$E8756,E8756)</f>
        <v>2851</v>
      </c>
      <c r="O8756" t="str">
        <f t="shared" si="374"/>
        <v/>
      </c>
    </row>
    <row r="8757" spans="1:15" hidden="1">
      <c r="A8757" s="41" t="s">
        <v>99</v>
      </c>
      <c r="B8757" s="46">
        <v>45803</v>
      </c>
      <c r="C8757" s="8" t="s">
        <v>13</v>
      </c>
      <c r="D8757" s="8" t="s">
        <v>14</v>
      </c>
      <c r="E8757" s="8" t="s">
        <v>14</v>
      </c>
      <c r="F8757" s="9">
        <f t="shared" si="378"/>
        <v>900000</v>
      </c>
      <c r="G8757" s="9">
        <v>9</v>
      </c>
      <c r="H8757" s="10">
        <v>967104</v>
      </c>
      <c r="I8757" s="11">
        <f t="shared" si="375"/>
        <v>20418519120.574966</v>
      </c>
      <c r="J8757" s="11">
        <f t="shared" si="376"/>
        <v>202178</v>
      </c>
      <c r="K8757" s="11">
        <f t="shared" si="377"/>
        <v>100992.78418312065</v>
      </c>
      <c r="L8757" s="12">
        <f t="shared" si="379"/>
        <v>0</v>
      </c>
      <c r="M8757" s="11">
        <f>COUNTIF(E$2:$E8757,E8757)</f>
        <v>1195</v>
      </c>
      <c r="O8757" t="str">
        <f t="shared" si="374"/>
        <v/>
      </c>
    </row>
    <row r="8758" spans="1:15" hidden="1">
      <c r="A8758" s="41" t="s">
        <v>99</v>
      </c>
      <c r="B8758" s="46">
        <v>45803</v>
      </c>
      <c r="C8758" s="8" t="s">
        <v>13</v>
      </c>
      <c r="D8758" s="8" t="s">
        <v>90</v>
      </c>
      <c r="E8758" s="8" t="s">
        <v>90</v>
      </c>
      <c r="F8758" s="9">
        <f t="shared" si="378"/>
        <v>18400000</v>
      </c>
      <c r="G8758" s="9">
        <v>184</v>
      </c>
      <c r="H8758" s="10">
        <v>19915056</v>
      </c>
      <c r="I8758" s="11">
        <f t="shared" si="375"/>
        <v>9539810289.9452801</v>
      </c>
      <c r="J8758" s="11">
        <f t="shared" si="376"/>
        <v>94022</v>
      </c>
      <c r="K8758" s="11">
        <f t="shared" si="377"/>
        <v>101463.59671082598</v>
      </c>
      <c r="L8758" s="12">
        <f t="shared" si="379"/>
        <v>0</v>
      </c>
      <c r="M8758" s="11">
        <f>COUNTIF(E$2:$E8758,E8758)</f>
        <v>1502</v>
      </c>
      <c r="O8758" t="str">
        <f t="shared" si="374"/>
        <v/>
      </c>
    </row>
    <row r="8759" spans="1:15" hidden="1">
      <c r="A8759" s="41" t="s">
        <v>99</v>
      </c>
      <c r="B8759" s="46">
        <v>45803</v>
      </c>
      <c r="C8759" s="8" t="s">
        <v>13</v>
      </c>
      <c r="D8759" s="8" t="s">
        <v>90</v>
      </c>
      <c r="E8759" s="8" t="s">
        <v>90</v>
      </c>
      <c r="F8759" s="9">
        <f t="shared" si="378"/>
        <v>900000</v>
      </c>
      <c r="G8759" s="9">
        <v>9</v>
      </c>
      <c r="H8759" s="10">
        <v>974106</v>
      </c>
      <c r="I8759" s="11">
        <f t="shared" si="375"/>
        <v>9540784395.9452801</v>
      </c>
      <c r="J8759" s="11">
        <f t="shared" si="376"/>
        <v>94031</v>
      </c>
      <c r="K8759" s="11">
        <f t="shared" si="377"/>
        <v>101464.2447272206</v>
      </c>
      <c r="L8759" s="12">
        <f t="shared" si="379"/>
        <v>0</v>
      </c>
      <c r="M8759" s="11">
        <f>COUNTIF(E$2:$E8759,E8759)</f>
        <v>1503</v>
      </c>
      <c r="O8759" t="str">
        <f t="shared" si="374"/>
        <v/>
      </c>
    </row>
    <row r="8760" spans="1:15" hidden="1">
      <c r="A8760" s="41" t="s">
        <v>99</v>
      </c>
      <c r="B8760" s="46">
        <v>45803</v>
      </c>
      <c r="C8760" s="8" t="s">
        <v>13</v>
      </c>
      <c r="D8760" s="8" t="s">
        <v>90</v>
      </c>
      <c r="E8760" s="8" t="s">
        <v>90</v>
      </c>
      <c r="F8760" s="9">
        <f t="shared" si="378"/>
        <v>98700000</v>
      </c>
      <c r="G8760" s="9">
        <v>987</v>
      </c>
      <c r="H8760" s="10">
        <v>106987839</v>
      </c>
      <c r="I8760" s="11">
        <f t="shared" si="375"/>
        <v>9647772234.9452801</v>
      </c>
      <c r="J8760" s="11">
        <f t="shared" si="376"/>
        <v>95018</v>
      </c>
      <c r="K8760" s="11">
        <f t="shared" si="377"/>
        <v>101536.25876092193</v>
      </c>
      <c r="L8760" s="12">
        <f t="shared" si="379"/>
        <v>0</v>
      </c>
      <c r="M8760" s="11">
        <f>COUNTIF(E$2:$E8760,E8760)</f>
        <v>1504</v>
      </c>
      <c r="O8760" t="str">
        <f t="shared" si="374"/>
        <v/>
      </c>
    </row>
    <row r="8761" spans="1:15" hidden="1">
      <c r="A8761" s="41" t="s">
        <v>99</v>
      </c>
      <c r="B8761" s="46">
        <v>45803</v>
      </c>
      <c r="C8761" s="8" t="s">
        <v>13</v>
      </c>
      <c r="D8761" s="8" t="s">
        <v>90</v>
      </c>
      <c r="E8761" s="8" t="s">
        <v>90</v>
      </c>
      <c r="F8761" s="9">
        <f t="shared" si="378"/>
        <v>-4600000</v>
      </c>
      <c r="G8761" s="9">
        <v>-46</v>
      </c>
      <c r="H8761" s="10">
        <v>-4999740</v>
      </c>
      <c r="I8761" s="11">
        <f t="shared" si="375"/>
        <v>9643101567.0422783</v>
      </c>
      <c r="J8761" s="11">
        <f t="shared" si="376"/>
        <v>94972</v>
      </c>
      <c r="K8761" s="11">
        <f t="shared" si="377"/>
        <v>101536.25876092193</v>
      </c>
      <c r="L8761" s="12">
        <f t="shared" si="379"/>
        <v>329072.09699759074</v>
      </c>
      <c r="M8761" s="11">
        <f>COUNTIF(E$2:$E8761,E8761)</f>
        <v>1505</v>
      </c>
      <c r="O8761" t="str">
        <f t="shared" si="374"/>
        <v/>
      </c>
    </row>
    <row r="8762" spans="1:15" hidden="1">
      <c r="A8762" s="41" t="s">
        <v>99</v>
      </c>
      <c r="B8762" s="46">
        <v>45803</v>
      </c>
      <c r="C8762" s="8" t="s">
        <v>13</v>
      </c>
      <c r="D8762" s="8" t="s">
        <v>90</v>
      </c>
      <c r="E8762" s="8" t="s">
        <v>90</v>
      </c>
      <c r="F8762" s="9">
        <f t="shared" si="378"/>
        <v>-9100000</v>
      </c>
      <c r="G8762" s="9">
        <v>-91</v>
      </c>
      <c r="H8762" s="10">
        <v>-9890790</v>
      </c>
      <c r="I8762" s="11">
        <f t="shared" si="375"/>
        <v>9633861767.4950352</v>
      </c>
      <c r="J8762" s="11">
        <f t="shared" si="376"/>
        <v>94881</v>
      </c>
      <c r="K8762" s="11">
        <f t="shared" si="377"/>
        <v>101536.25876092193</v>
      </c>
      <c r="L8762" s="12">
        <f t="shared" si="379"/>
        <v>650990.45275610313</v>
      </c>
      <c r="M8762" s="11">
        <f>COUNTIF(E$2:$E8762,E8762)</f>
        <v>1506</v>
      </c>
      <c r="O8762" t="str">
        <f t="shared" si="374"/>
        <v/>
      </c>
    </row>
    <row r="8763" spans="1:15" hidden="1">
      <c r="A8763" s="41" t="s">
        <v>99</v>
      </c>
      <c r="B8763" s="46">
        <v>45803</v>
      </c>
      <c r="C8763" s="8" t="s">
        <v>13</v>
      </c>
      <c r="D8763" s="8" t="s">
        <v>15</v>
      </c>
      <c r="E8763" s="8" t="s">
        <v>15</v>
      </c>
      <c r="F8763" s="9">
        <f t="shared" si="378"/>
        <v>18600000</v>
      </c>
      <c r="G8763" s="9">
        <v>186</v>
      </c>
      <c r="H8763" s="10">
        <v>20341704</v>
      </c>
      <c r="I8763" s="11">
        <f t="shared" si="375"/>
        <v>25932914588.739105</v>
      </c>
      <c r="J8763" s="11">
        <f t="shared" si="376"/>
        <v>240347</v>
      </c>
      <c r="K8763" s="11">
        <f t="shared" si="377"/>
        <v>107897.80853823473</v>
      </c>
      <c r="L8763" s="12">
        <f t="shared" si="379"/>
        <v>0</v>
      </c>
      <c r="M8763" s="11">
        <f>COUNTIF(E$2:$E8763,E8763)</f>
        <v>3189</v>
      </c>
      <c r="O8763" t="str">
        <f t="shared" si="374"/>
        <v/>
      </c>
    </row>
    <row r="8764" spans="1:15" hidden="1">
      <c r="A8764" s="41" t="s">
        <v>99</v>
      </c>
      <c r="B8764" s="46">
        <v>45803</v>
      </c>
      <c r="C8764" s="8" t="s">
        <v>13</v>
      </c>
      <c r="D8764" s="8" t="s">
        <v>90</v>
      </c>
      <c r="E8764" s="8" t="s">
        <v>90</v>
      </c>
      <c r="F8764" s="9">
        <f t="shared" si="378"/>
        <v>-2700000</v>
      </c>
      <c r="G8764" s="9">
        <v>-27</v>
      </c>
      <c r="H8764" s="10">
        <v>-2934630</v>
      </c>
      <c r="I8764" s="11">
        <f t="shared" si="375"/>
        <v>9631120288.5084896</v>
      </c>
      <c r="J8764" s="11">
        <f t="shared" si="376"/>
        <v>94854</v>
      </c>
      <c r="K8764" s="11">
        <f t="shared" si="377"/>
        <v>101536.25876092193</v>
      </c>
      <c r="L8764" s="12">
        <f t="shared" si="379"/>
        <v>193151.01345510781</v>
      </c>
      <c r="M8764" s="11">
        <f>COUNTIF(E$2:$E8764,E8764)</f>
        <v>1507</v>
      </c>
      <c r="O8764" t="str">
        <f t="shared" si="374"/>
        <v/>
      </c>
    </row>
    <row r="8765" spans="1:15" hidden="1">
      <c r="A8765" s="41" t="s">
        <v>99</v>
      </c>
      <c r="B8765" s="46">
        <v>45803</v>
      </c>
      <c r="C8765" s="8" t="s">
        <v>13</v>
      </c>
      <c r="D8765" s="8" t="s">
        <v>90</v>
      </c>
      <c r="E8765" s="8" t="s">
        <v>90</v>
      </c>
      <c r="F8765" s="9">
        <f t="shared" si="378"/>
        <v>-4500000</v>
      </c>
      <c r="G8765" s="9">
        <v>-45</v>
      </c>
      <c r="H8765" s="10">
        <v>-4891050</v>
      </c>
      <c r="I8765" s="11">
        <f t="shared" si="375"/>
        <v>9626551156.8642483</v>
      </c>
      <c r="J8765" s="11">
        <f t="shared" si="376"/>
        <v>94809</v>
      </c>
      <c r="K8765" s="11">
        <f t="shared" si="377"/>
        <v>101536.25876092193</v>
      </c>
      <c r="L8765" s="12">
        <f t="shared" si="379"/>
        <v>321918.35575851332</v>
      </c>
      <c r="M8765" s="11">
        <f>COUNTIF(E$2:$E8765,E8765)</f>
        <v>1508</v>
      </c>
      <c r="O8765" t="str">
        <f t="shared" si="374"/>
        <v/>
      </c>
    </row>
    <row r="8766" spans="1:15" hidden="1">
      <c r="A8766" s="41" t="s">
        <v>99</v>
      </c>
      <c r="B8766" s="46">
        <v>45803</v>
      </c>
      <c r="C8766" s="8" t="s">
        <v>13</v>
      </c>
      <c r="D8766" s="8" t="s">
        <v>90</v>
      </c>
      <c r="E8766" s="8" t="s">
        <v>90</v>
      </c>
      <c r="F8766" s="9">
        <f t="shared" si="378"/>
        <v>-1200000</v>
      </c>
      <c r="G8766" s="9">
        <v>-12</v>
      </c>
      <c r="H8766" s="10">
        <v>-1304280</v>
      </c>
      <c r="I8766" s="11">
        <f t="shared" si="375"/>
        <v>9625332721.7591171</v>
      </c>
      <c r="J8766" s="11">
        <f t="shared" si="376"/>
        <v>94797</v>
      </c>
      <c r="K8766" s="11">
        <f t="shared" si="377"/>
        <v>101536.25876092193</v>
      </c>
      <c r="L8766" s="12">
        <f t="shared" si="379"/>
        <v>85844.894868936855</v>
      </c>
      <c r="M8766" s="11">
        <f>COUNTIF(E$2:$E8766,E8766)</f>
        <v>1509</v>
      </c>
      <c r="O8766" t="str">
        <f t="shared" si="374"/>
        <v/>
      </c>
    </row>
    <row r="8767" spans="1:15" hidden="1">
      <c r="A8767" s="41" t="s">
        <v>99</v>
      </c>
      <c r="B8767" s="46">
        <v>45803</v>
      </c>
      <c r="C8767" s="8" t="s">
        <v>13</v>
      </c>
      <c r="D8767" s="8" t="s">
        <v>90</v>
      </c>
      <c r="E8767" s="8" t="s">
        <v>90</v>
      </c>
      <c r="F8767" s="9">
        <f t="shared" si="378"/>
        <v>-46300000</v>
      </c>
      <c r="G8767" s="9">
        <v>-463</v>
      </c>
      <c r="H8767" s="10">
        <v>-50323470</v>
      </c>
      <c r="I8767" s="11">
        <f t="shared" si="375"/>
        <v>9578321433.9528103</v>
      </c>
      <c r="J8767" s="11">
        <f t="shared" si="376"/>
        <v>94334</v>
      </c>
      <c r="K8767" s="11">
        <f t="shared" si="377"/>
        <v>101536.25876092193</v>
      </c>
      <c r="L8767" s="12">
        <f t="shared" si="379"/>
        <v>3312182.1936931461</v>
      </c>
      <c r="M8767" s="11">
        <f>COUNTIF(E$2:$E8767,E8767)</f>
        <v>1510</v>
      </c>
      <c r="O8767" t="str">
        <f t="shared" si="374"/>
        <v/>
      </c>
    </row>
    <row r="8768" spans="1:15" hidden="1">
      <c r="A8768" s="41" t="s">
        <v>99</v>
      </c>
      <c r="B8768" s="46">
        <v>45803</v>
      </c>
      <c r="C8768" s="8" t="s">
        <v>13</v>
      </c>
      <c r="D8768" s="8" t="s">
        <v>90</v>
      </c>
      <c r="E8768" s="8" t="s">
        <v>90</v>
      </c>
      <c r="F8768" s="9">
        <f t="shared" si="378"/>
        <v>-2900000</v>
      </c>
      <c r="G8768" s="9">
        <v>-29</v>
      </c>
      <c r="H8768" s="10">
        <v>-3152010</v>
      </c>
      <c r="I8768" s="11">
        <f t="shared" si="375"/>
        <v>9575376882.4487438</v>
      </c>
      <c r="J8768" s="11">
        <f t="shared" si="376"/>
        <v>94305</v>
      </c>
      <c r="K8768" s="11">
        <f t="shared" si="377"/>
        <v>101536.25876092193</v>
      </c>
      <c r="L8768" s="12">
        <f t="shared" si="379"/>
        <v>207458.49593326403</v>
      </c>
      <c r="M8768" s="11">
        <f>COUNTIF(E$2:$E8768,E8768)</f>
        <v>1511</v>
      </c>
      <c r="O8768" t="str">
        <f t="shared" si="374"/>
        <v/>
      </c>
    </row>
    <row r="8769" spans="1:15" hidden="1">
      <c r="A8769" s="41" t="s">
        <v>99</v>
      </c>
      <c r="B8769" s="46">
        <v>45803</v>
      </c>
      <c r="C8769" s="8" t="s">
        <v>13</v>
      </c>
      <c r="D8769" s="8" t="s">
        <v>90</v>
      </c>
      <c r="E8769" s="8" t="s">
        <v>90</v>
      </c>
      <c r="F8769" s="9">
        <f t="shared" si="378"/>
        <v>9200000</v>
      </c>
      <c r="G8769" s="9">
        <v>92</v>
      </c>
      <c r="H8769" s="10">
        <v>9969488</v>
      </c>
      <c r="I8769" s="11">
        <f t="shared" si="375"/>
        <v>9585346370.4487438</v>
      </c>
      <c r="J8769" s="11">
        <f t="shared" si="376"/>
        <v>94397</v>
      </c>
      <c r="K8769" s="11">
        <f t="shared" si="377"/>
        <v>101542.91312699285</v>
      </c>
      <c r="L8769" s="12">
        <f t="shared" si="379"/>
        <v>0</v>
      </c>
      <c r="M8769" s="11">
        <f>COUNTIF(E$2:$E8769,E8769)</f>
        <v>1512</v>
      </c>
      <c r="O8769" t="str">
        <f t="shared" si="374"/>
        <v/>
      </c>
    </row>
    <row r="8770" spans="1:15" hidden="1">
      <c r="A8770" s="41" t="s">
        <v>99</v>
      </c>
      <c r="B8770" s="46">
        <v>45803</v>
      </c>
      <c r="C8770" s="8" t="s">
        <v>13</v>
      </c>
      <c r="D8770" s="8" t="s">
        <v>46</v>
      </c>
      <c r="E8770" s="8" t="s">
        <v>46</v>
      </c>
      <c r="F8770" s="9">
        <f t="shared" si="378"/>
        <v>900000</v>
      </c>
      <c r="G8770" s="9">
        <v>9</v>
      </c>
      <c r="H8770" s="10">
        <v>995544</v>
      </c>
      <c r="I8770" s="11">
        <f t="shared" si="375"/>
        <v>5125847865.515729</v>
      </c>
      <c r="J8770" s="11">
        <f t="shared" si="376"/>
        <v>47015</v>
      </c>
      <c r="K8770" s="11">
        <f t="shared" si="377"/>
        <v>109025.79741605294</v>
      </c>
      <c r="L8770" s="12">
        <f t="shared" si="379"/>
        <v>0</v>
      </c>
      <c r="M8770" s="11">
        <f>COUNTIF(E$2:$E8770,E8770)</f>
        <v>2852</v>
      </c>
      <c r="O8770" t="str">
        <f t="shared" si="374"/>
        <v/>
      </c>
    </row>
    <row r="8771" spans="1:15" hidden="1">
      <c r="A8771" s="41" t="s">
        <v>99</v>
      </c>
      <c r="B8771" s="46">
        <v>45803</v>
      </c>
      <c r="C8771" s="8" t="s">
        <v>13</v>
      </c>
      <c r="D8771" s="8" t="s">
        <v>90</v>
      </c>
      <c r="E8771" s="8" t="s">
        <v>90</v>
      </c>
      <c r="F8771" s="9">
        <f t="shared" si="378"/>
        <v>9200000</v>
      </c>
      <c r="G8771" s="9">
        <v>92</v>
      </c>
      <c r="H8771" s="10">
        <v>9957528</v>
      </c>
      <c r="I8771" s="11">
        <f t="shared" si="375"/>
        <v>9595303898.4487438</v>
      </c>
      <c r="J8771" s="11">
        <f t="shared" si="376"/>
        <v>94489</v>
      </c>
      <c r="K8771" s="11">
        <f t="shared" si="377"/>
        <v>101549.42795932588</v>
      </c>
      <c r="L8771" s="12">
        <f t="shared" si="379"/>
        <v>0</v>
      </c>
      <c r="M8771" s="11">
        <f>COUNTIF(E$2:$E8771,E8771)</f>
        <v>1513</v>
      </c>
      <c r="O8771" t="str">
        <f t="shared" si="374"/>
        <v/>
      </c>
    </row>
    <row r="8772" spans="1:15" hidden="1">
      <c r="A8772" s="41" t="s">
        <v>99</v>
      </c>
      <c r="B8772" s="46">
        <v>45803</v>
      </c>
      <c r="C8772" s="8" t="s">
        <v>13</v>
      </c>
      <c r="D8772" s="8" t="s">
        <v>90</v>
      </c>
      <c r="E8772" s="8" t="s">
        <v>90</v>
      </c>
      <c r="F8772" s="9">
        <f t="shared" si="378"/>
        <v>-1800000</v>
      </c>
      <c r="G8772" s="9">
        <v>-18</v>
      </c>
      <c r="H8772" s="10">
        <v>-1956420</v>
      </c>
      <c r="I8772" s="11">
        <f t="shared" si="375"/>
        <v>9593476008.7454758</v>
      </c>
      <c r="J8772" s="11">
        <f t="shared" si="376"/>
        <v>94471</v>
      </c>
      <c r="K8772" s="11">
        <f t="shared" si="377"/>
        <v>101549.42795932588</v>
      </c>
      <c r="L8772" s="12">
        <f t="shared" si="379"/>
        <v>128530.29673213419</v>
      </c>
      <c r="M8772" s="11">
        <f>COUNTIF(E$2:$E8772,E8772)</f>
        <v>1514</v>
      </c>
      <c r="O8772" t="str">
        <f t="shared" si="374"/>
        <v/>
      </c>
    </row>
    <row r="8773" spans="1:15" hidden="1">
      <c r="A8773" s="41" t="s">
        <v>99</v>
      </c>
      <c r="B8773" s="46">
        <v>45803</v>
      </c>
      <c r="C8773" s="8" t="s">
        <v>13</v>
      </c>
      <c r="D8773" s="8" t="s">
        <v>90</v>
      </c>
      <c r="E8773" s="8" t="s">
        <v>90</v>
      </c>
      <c r="F8773" s="9">
        <f t="shared" si="378"/>
        <v>-900000</v>
      </c>
      <c r="G8773" s="9">
        <v>-9</v>
      </c>
      <c r="H8773" s="10">
        <v>-978210</v>
      </c>
      <c r="I8773" s="11">
        <f t="shared" si="375"/>
        <v>9592562063.8938427</v>
      </c>
      <c r="J8773" s="11">
        <f t="shared" si="376"/>
        <v>94462</v>
      </c>
      <c r="K8773" s="11">
        <f t="shared" si="377"/>
        <v>101549.42795932588</v>
      </c>
      <c r="L8773" s="12">
        <f t="shared" si="379"/>
        <v>64265.148366067093</v>
      </c>
      <c r="M8773" s="11">
        <f>COUNTIF(E$2:$E8773,E8773)</f>
        <v>1515</v>
      </c>
      <c r="O8773" t="str">
        <f t="shared" si="374"/>
        <v/>
      </c>
    </row>
    <row r="8774" spans="1:15" hidden="1">
      <c r="A8774" s="41" t="s">
        <v>99</v>
      </c>
      <c r="B8774" s="46">
        <v>45803</v>
      </c>
      <c r="C8774" s="8" t="s">
        <v>13</v>
      </c>
      <c r="D8774" s="8" t="s">
        <v>90</v>
      </c>
      <c r="E8774" s="8" t="s">
        <v>90</v>
      </c>
      <c r="F8774" s="9">
        <f t="shared" si="378"/>
        <v>-900000</v>
      </c>
      <c r="G8774" s="9">
        <v>-9</v>
      </c>
      <c r="H8774" s="10">
        <v>-978210</v>
      </c>
      <c r="I8774" s="11">
        <f t="shared" si="375"/>
        <v>9591648119.0422096</v>
      </c>
      <c r="J8774" s="11">
        <f t="shared" si="376"/>
        <v>94453</v>
      </c>
      <c r="K8774" s="11">
        <f t="shared" si="377"/>
        <v>101549.42795932588</v>
      </c>
      <c r="L8774" s="12">
        <f t="shared" si="379"/>
        <v>64265.148366067093</v>
      </c>
      <c r="M8774" s="11">
        <f>COUNTIF(E$2:$E8774,E8774)</f>
        <v>1516</v>
      </c>
      <c r="O8774" t="str">
        <f t="shared" si="374"/>
        <v/>
      </c>
    </row>
    <row r="8775" spans="1:15" hidden="1">
      <c r="A8775" s="41" t="s">
        <v>99</v>
      </c>
      <c r="B8775" s="46">
        <v>45803</v>
      </c>
      <c r="C8775" s="8" t="s">
        <v>13</v>
      </c>
      <c r="D8775" s="8" t="s">
        <v>90</v>
      </c>
      <c r="E8775" s="8" t="s">
        <v>90</v>
      </c>
      <c r="F8775" s="9">
        <f t="shared" si="378"/>
        <v>2400000</v>
      </c>
      <c r="G8775" s="9">
        <v>24</v>
      </c>
      <c r="H8775" s="10">
        <v>2601528</v>
      </c>
      <c r="I8775" s="11">
        <f t="shared" si="375"/>
        <v>9594249647.0422096</v>
      </c>
      <c r="J8775" s="11">
        <f t="shared" si="376"/>
        <v>94477</v>
      </c>
      <c r="K8775" s="11">
        <f t="shared" si="377"/>
        <v>101551.16744860876</v>
      </c>
      <c r="L8775" s="12">
        <f t="shared" si="379"/>
        <v>0</v>
      </c>
      <c r="M8775" s="11">
        <f>COUNTIF(E$2:$E8775,E8775)</f>
        <v>1517</v>
      </c>
      <c r="O8775" t="str">
        <f t="shared" si="374"/>
        <v/>
      </c>
    </row>
    <row r="8776" spans="1:15" hidden="1">
      <c r="A8776" s="41" t="s">
        <v>99</v>
      </c>
      <c r="B8776" s="46">
        <v>45803</v>
      </c>
      <c r="C8776" s="8" t="s">
        <v>13</v>
      </c>
      <c r="D8776" s="8" t="s">
        <v>90</v>
      </c>
      <c r="E8776" s="8" t="s">
        <v>90</v>
      </c>
      <c r="F8776" s="9">
        <f t="shared" si="378"/>
        <v>-102900000</v>
      </c>
      <c r="G8776" s="9">
        <v>-1029</v>
      </c>
      <c r="H8776" s="10">
        <v>-111842010</v>
      </c>
      <c r="I8776" s="11">
        <f t="shared" si="375"/>
        <v>9489753495.7375908</v>
      </c>
      <c r="J8776" s="11">
        <f t="shared" si="376"/>
        <v>93448</v>
      </c>
      <c r="K8776" s="11">
        <f t="shared" si="377"/>
        <v>101551.16744860876</v>
      </c>
      <c r="L8776" s="12">
        <f t="shared" si="379"/>
        <v>7345858.6953815818</v>
      </c>
      <c r="M8776" s="11">
        <f>COUNTIF(E$2:$E8776,E8776)</f>
        <v>1518</v>
      </c>
      <c r="O8776" t="str">
        <f t="shared" si="374"/>
        <v/>
      </c>
    </row>
    <row r="8777" spans="1:15" hidden="1">
      <c r="A8777" s="41" t="s">
        <v>99</v>
      </c>
      <c r="B8777" s="46">
        <v>45803</v>
      </c>
      <c r="C8777" s="8" t="s">
        <v>13</v>
      </c>
      <c r="D8777" s="8" t="s">
        <v>90</v>
      </c>
      <c r="E8777" s="8" t="s">
        <v>90</v>
      </c>
      <c r="F8777" s="9">
        <f t="shared" si="378"/>
        <v>-9100000</v>
      </c>
      <c r="G8777" s="9">
        <v>-91</v>
      </c>
      <c r="H8777" s="10">
        <v>-9890790</v>
      </c>
      <c r="I8777" s="11">
        <f t="shared" si="375"/>
        <v>9480512339.4997673</v>
      </c>
      <c r="J8777" s="11">
        <f t="shared" si="376"/>
        <v>93357</v>
      </c>
      <c r="K8777" s="11">
        <f t="shared" si="377"/>
        <v>101551.16744860876</v>
      </c>
      <c r="L8777" s="12">
        <f t="shared" si="379"/>
        <v>649633.76217660308</v>
      </c>
      <c r="M8777" s="11">
        <f>COUNTIF(E$2:$E8777,E8777)</f>
        <v>1519</v>
      </c>
      <c r="O8777" t="str">
        <f t="shared" si="374"/>
        <v/>
      </c>
    </row>
    <row r="8778" spans="1:15" hidden="1">
      <c r="A8778" s="41" t="s">
        <v>99</v>
      </c>
      <c r="B8778" s="46">
        <v>45803</v>
      </c>
      <c r="C8778" s="8" t="s">
        <v>13</v>
      </c>
      <c r="D8778" s="8" t="s">
        <v>90</v>
      </c>
      <c r="E8778" s="8" t="s">
        <v>90</v>
      </c>
      <c r="F8778" s="9">
        <f t="shared" si="378"/>
        <v>2600000</v>
      </c>
      <c r="G8778" s="9">
        <v>26</v>
      </c>
      <c r="H8778" s="10">
        <v>2824250</v>
      </c>
      <c r="I8778" s="11">
        <f t="shared" si="375"/>
        <v>9483336589.4997673</v>
      </c>
      <c r="J8778" s="11">
        <f t="shared" si="376"/>
        <v>93383</v>
      </c>
      <c r="K8778" s="11">
        <f t="shared" si="377"/>
        <v>101553.1369681823</v>
      </c>
      <c r="L8778" s="12">
        <f t="shared" si="379"/>
        <v>0</v>
      </c>
      <c r="M8778" s="11">
        <f>COUNTIF(E$2:$E8778,E8778)</f>
        <v>1520</v>
      </c>
      <c r="O8778" t="str">
        <f t="shared" si="374"/>
        <v/>
      </c>
    </row>
    <row r="8779" spans="1:15" hidden="1">
      <c r="A8779" s="41" t="s">
        <v>99</v>
      </c>
      <c r="B8779" s="46">
        <v>45803</v>
      </c>
      <c r="C8779" s="8" t="s">
        <v>13</v>
      </c>
      <c r="D8779" s="8" t="s">
        <v>90</v>
      </c>
      <c r="E8779" s="8" t="s">
        <v>90</v>
      </c>
      <c r="F8779" s="9">
        <f t="shared" si="378"/>
        <v>-18300000</v>
      </c>
      <c r="G8779" s="9">
        <v>-183</v>
      </c>
      <c r="H8779" s="10">
        <v>-19890270</v>
      </c>
      <c r="I8779" s="11">
        <f t="shared" si="375"/>
        <v>9464752365.4345894</v>
      </c>
      <c r="J8779" s="11">
        <f t="shared" si="376"/>
        <v>93200</v>
      </c>
      <c r="K8779" s="11">
        <f t="shared" si="377"/>
        <v>101553.1369681823</v>
      </c>
      <c r="L8779" s="12">
        <f t="shared" si="379"/>
        <v>1306045.9348226413</v>
      </c>
      <c r="M8779" s="11">
        <f>COUNTIF(E$2:$E8779,E8779)</f>
        <v>1521</v>
      </c>
      <c r="O8779" t="str">
        <f t="shared" si="374"/>
        <v/>
      </c>
    </row>
    <row r="8780" spans="1:15" hidden="1">
      <c r="A8780" s="41" t="s">
        <v>99</v>
      </c>
      <c r="B8780" s="46">
        <v>45803</v>
      </c>
      <c r="C8780" s="8" t="s">
        <v>13</v>
      </c>
      <c r="D8780" s="8" t="s">
        <v>15</v>
      </c>
      <c r="E8780" s="8" t="s">
        <v>15</v>
      </c>
      <c r="F8780" s="9">
        <f t="shared" si="378"/>
        <v>4600000</v>
      </c>
      <c r="G8780" s="9">
        <v>46</v>
      </c>
      <c r="H8780" s="10">
        <v>5021130</v>
      </c>
      <c r="I8780" s="11">
        <f t="shared" si="375"/>
        <v>25937935718.739105</v>
      </c>
      <c r="J8780" s="11">
        <f t="shared" si="376"/>
        <v>240393</v>
      </c>
      <c r="K8780" s="11">
        <f t="shared" si="377"/>
        <v>107898.04910600185</v>
      </c>
      <c r="L8780" s="12">
        <f t="shared" si="379"/>
        <v>0</v>
      </c>
      <c r="M8780" s="11">
        <f>COUNTIF(E$2:$E8780,E8780)</f>
        <v>3190</v>
      </c>
      <c r="O8780" t="str">
        <f t="shared" si="374"/>
        <v/>
      </c>
    </row>
    <row r="8781" spans="1:15" hidden="1">
      <c r="A8781" s="41" t="s">
        <v>99</v>
      </c>
      <c r="B8781" s="46">
        <v>45803</v>
      </c>
      <c r="C8781" s="8" t="s">
        <v>13</v>
      </c>
      <c r="D8781" s="8" t="s">
        <v>90</v>
      </c>
      <c r="E8781" s="8" t="s">
        <v>90</v>
      </c>
      <c r="F8781" s="9">
        <f t="shared" si="378"/>
        <v>-11000000</v>
      </c>
      <c r="G8781" s="9">
        <v>-110</v>
      </c>
      <c r="H8781" s="10">
        <v>-11955900</v>
      </c>
      <c r="I8781" s="11">
        <f t="shared" si="375"/>
        <v>9453581520.3680897</v>
      </c>
      <c r="J8781" s="11">
        <f t="shared" si="376"/>
        <v>93090</v>
      </c>
      <c r="K8781" s="11">
        <f t="shared" si="377"/>
        <v>101553.1369681823</v>
      </c>
      <c r="L8781" s="12">
        <f t="shared" si="379"/>
        <v>785054.93349994719</v>
      </c>
      <c r="M8781" s="11">
        <f>COUNTIF(E$2:$E8781,E8781)</f>
        <v>1522</v>
      </c>
      <c r="O8781" t="str">
        <f t="shared" si="374"/>
        <v/>
      </c>
    </row>
    <row r="8782" spans="1:15" hidden="1">
      <c r="A8782" s="41" t="s">
        <v>99</v>
      </c>
      <c r="B8782" s="46">
        <v>45803</v>
      </c>
      <c r="C8782" s="8" t="s">
        <v>13</v>
      </c>
      <c r="D8782" s="8" t="s">
        <v>90</v>
      </c>
      <c r="E8782" s="8" t="s">
        <v>90</v>
      </c>
      <c r="F8782" s="9">
        <f t="shared" si="378"/>
        <v>-1000000</v>
      </c>
      <c r="G8782" s="9">
        <v>-10</v>
      </c>
      <c r="H8782" s="10">
        <v>-1086900</v>
      </c>
      <c r="I8782" s="11">
        <f t="shared" si="375"/>
        <v>9452565988.9984074</v>
      </c>
      <c r="J8782" s="11">
        <f t="shared" si="376"/>
        <v>93080</v>
      </c>
      <c r="K8782" s="11">
        <f t="shared" si="377"/>
        <v>101553.1369681823</v>
      </c>
      <c r="L8782" s="12">
        <f t="shared" si="379"/>
        <v>71368.630318177049</v>
      </c>
      <c r="M8782" s="11">
        <f>COUNTIF(E$2:$E8782,E8782)</f>
        <v>1523</v>
      </c>
      <c r="O8782" t="str">
        <f t="shared" si="374"/>
        <v/>
      </c>
    </row>
    <row r="8783" spans="1:15" hidden="1">
      <c r="A8783" s="41" t="s">
        <v>99</v>
      </c>
      <c r="B8783" s="46">
        <v>45803</v>
      </c>
      <c r="C8783" s="8" t="s">
        <v>13</v>
      </c>
      <c r="D8783" s="8" t="s">
        <v>15</v>
      </c>
      <c r="E8783" s="8" t="s">
        <v>15</v>
      </c>
      <c r="F8783" s="9">
        <f t="shared" si="378"/>
        <v>900000</v>
      </c>
      <c r="G8783" s="9">
        <v>9</v>
      </c>
      <c r="H8783" s="10">
        <v>972090</v>
      </c>
      <c r="I8783" s="11">
        <f t="shared" si="375"/>
        <v>25938907808.739105</v>
      </c>
      <c r="J8783" s="11">
        <f t="shared" si="376"/>
        <v>240402</v>
      </c>
      <c r="K8783" s="11">
        <f t="shared" si="377"/>
        <v>107898.05329714023</v>
      </c>
      <c r="L8783" s="12">
        <f t="shared" si="379"/>
        <v>0</v>
      </c>
      <c r="M8783" s="11">
        <f>COUNTIF(E$2:$E8783,E8783)</f>
        <v>3191</v>
      </c>
      <c r="O8783" t="str">
        <f t="shared" si="374"/>
        <v/>
      </c>
    </row>
    <row r="8784" spans="1:15" hidden="1">
      <c r="A8784" s="41" t="s">
        <v>99</v>
      </c>
      <c r="B8784" s="46">
        <v>45803</v>
      </c>
      <c r="C8784" s="8" t="s">
        <v>13</v>
      </c>
      <c r="D8784" s="8" t="s">
        <v>90</v>
      </c>
      <c r="E8784" s="8" t="s">
        <v>90</v>
      </c>
      <c r="F8784" s="9">
        <f t="shared" si="378"/>
        <v>-18300000</v>
      </c>
      <c r="G8784" s="9">
        <v>-183</v>
      </c>
      <c r="H8784" s="10">
        <v>-19890270</v>
      </c>
      <c r="I8784" s="11">
        <f t="shared" si="375"/>
        <v>9433981764.9332294</v>
      </c>
      <c r="J8784" s="11">
        <f t="shared" si="376"/>
        <v>92897</v>
      </c>
      <c r="K8784" s="11">
        <f t="shared" si="377"/>
        <v>101553.1369681823</v>
      </c>
      <c r="L8784" s="12">
        <f t="shared" si="379"/>
        <v>1306045.9348226413</v>
      </c>
      <c r="M8784" s="11">
        <f>COUNTIF(E$2:$E8784,E8784)</f>
        <v>1524</v>
      </c>
      <c r="O8784" t="str">
        <f t="shared" ref="O8784:O8847" si="380">IF(M8784=_xlfn.MAXIFS(M:M,D:D,D8784),"X","")</f>
        <v/>
      </c>
    </row>
    <row r="8785" spans="1:15" hidden="1">
      <c r="A8785" s="41" t="s">
        <v>99</v>
      </c>
      <c r="B8785" s="46">
        <v>45803</v>
      </c>
      <c r="C8785" s="8" t="s">
        <v>13</v>
      </c>
      <c r="D8785" s="8" t="s">
        <v>90</v>
      </c>
      <c r="E8785" s="8" t="s">
        <v>90</v>
      </c>
      <c r="F8785" s="9">
        <f t="shared" si="378"/>
        <v>-27500000</v>
      </c>
      <c r="G8785" s="9">
        <v>-275</v>
      </c>
      <c r="H8785" s="10">
        <v>-29889750</v>
      </c>
      <c r="I8785" s="11">
        <f t="shared" si="375"/>
        <v>9406054652.2669792</v>
      </c>
      <c r="J8785" s="11">
        <f t="shared" si="376"/>
        <v>92622</v>
      </c>
      <c r="K8785" s="11">
        <f t="shared" si="377"/>
        <v>101553.1369681823</v>
      </c>
      <c r="L8785" s="12">
        <f t="shared" si="379"/>
        <v>1962637.333749868</v>
      </c>
      <c r="M8785" s="11">
        <f>COUNTIF(E$2:$E8785,E8785)</f>
        <v>1525</v>
      </c>
      <c r="O8785" t="str">
        <f t="shared" si="380"/>
        <v/>
      </c>
    </row>
    <row r="8786" spans="1:15" hidden="1">
      <c r="A8786" s="41" t="s">
        <v>99</v>
      </c>
      <c r="B8786" s="46">
        <v>45803</v>
      </c>
      <c r="C8786" s="8" t="s">
        <v>13</v>
      </c>
      <c r="D8786" s="8" t="s">
        <v>90</v>
      </c>
      <c r="E8786" s="8" t="s">
        <v>90</v>
      </c>
      <c r="F8786" s="9">
        <f t="shared" si="378"/>
        <v>18500000</v>
      </c>
      <c r="G8786" s="9">
        <v>185</v>
      </c>
      <c r="H8786" s="10">
        <v>20065470</v>
      </c>
      <c r="I8786" s="11">
        <f t="shared" si="375"/>
        <v>9426120122.2669792</v>
      </c>
      <c r="J8786" s="11">
        <f t="shared" si="376"/>
        <v>92807</v>
      </c>
      <c r="K8786" s="11">
        <f t="shared" si="377"/>
        <v>101566.90898603531</v>
      </c>
      <c r="L8786" s="12">
        <f t="shared" si="379"/>
        <v>0</v>
      </c>
      <c r="M8786" s="11">
        <f>COUNTIF(E$2:$E8786,E8786)</f>
        <v>1526</v>
      </c>
      <c r="O8786" t="str">
        <f t="shared" si="380"/>
        <v/>
      </c>
    </row>
    <row r="8787" spans="1:15" hidden="1">
      <c r="A8787" s="41" t="s">
        <v>99</v>
      </c>
      <c r="B8787" s="46">
        <v>45803</v>
      </c>
      <c r="C8787" s="8" t="s">
        <v>13</v>
      </c>
      <c r="D8787" s="8" t="s">
        <v>90</v>
      </c>
      <c r="E8787" s="8" t="s">
        <v>90</v>
      </c>
      <c r="F8787" s="9">
        <f t="shared" si="378"/>
        <v>55500000</v>
      </c>
      <c r="G8787" s="9">
        <v>555</v>
      </c>
      <c r="H8787" s="10">
        <v>60006045</v>
      </c>
      <c r="I8787" s="11">
        <f t="shared" si="375"/>
        <v>9486126167.2669792</v>
      </c>
      <c r="J8787" s="11">
        <f t="shared" si="376"/>
        <v>93362</v>
      </c>
      <c r="K8787" s="11">
        <f t="shared" si="377"/>
        <v>101605.85856415864</v>
      </c>
      <c r="L8787" s="12">
        <f t="shared" si="379"/>
        <v>0</v>
      </c>
      <c r="M8787" s="11">
        <f>COUNTIF(E$2:$E8787,E8787)</f>
        <v>1527</v>
      </c>
      <c r="O8787" t="str">
        <f t="shared" si="380"/>
        <v/>
      </c>
    </row>
    <row r="8788" spans="1:15" hidden="1">
      <c r="A8788" s="41" t="s">
        <v>99</v>
      </c>
      <c r="B8788" s="46">
        <v>45803</v>
      </c>
      <c r="C8788" s="8" t="s">
        <v>13</v>
      </c>
      <c r="D8788" s="8" t="s">
        <v>90</v>
      </c>
      <c r="E8788" s="8" t="s">
        <v>90</v>
      </c>
      <c r="F8788" s="9">
        <f t="shared" si="378"/>
        <v>-13700000</v>
      </c>
      <c r="G8788" s="9">
        <v>-137</v>
      </c>
      <c r="H8788" s="10">
        <v>-14890530</v>
      </c>
      <c r="I8788" s="11">
        <f t="shared" si="375"/>
        <v>9472206164.6436901</v>
      </c>
      <c r="J8788" s="11">
        <f t="shared" si="376"/>
        <v>93225</v>
      </c>
      <c r="K8788" s="11">
        <f t="shared" si="377"/>
        <v>101605.85856415864</v>
      </c>
      <c r="L8788" s="12">
        <f t="shared" si="379"/>
        <v>970527.37671026587</v>
      </c>
      <c r="M8788" s="11">
        <f>COUNTIF(E$2:$E8788,E8788)</f>
        <v>1528</v>
      </c>
      <c r="O8788" t="str">
        <f t="shared" si="380"/>
        <v/>
      </c>
    </row>
    <row r="8789" spans="1:15" hidden="1">
      <c r="A8789" s="41" t="s">
        <v>99</v>
      </c>
      <c r="B8789" s="46">
        <v>45803</v>
      </c>
      <c r="C8789" s="8" t="s">
        <v>13</v>
      </c>
      <c r="D8789" s="8" t="s">
        <v>46</v>
      </c>
      <c r="E8789" s="8" t="s">
        <v>46</v>
      </c>
      <c r="F8789" s="9">
        <f t="shared" si="378"/>
        <v>9000000</v>
      </c>
      <c r="G8789" s="9">
        <v>90</v>
      </c>
      <c r="H8789" s="10">
        <v>9967860</v>
      </c>
      <c r="I8789" s="11">
        <f t="shared" si="375"/>
        <v>5135815725.515729</v>
      </c>
      <c r="J8789" s="11">
        <f t="shared" si="376"/>
        <v>47105</v>
      </c>
      <c r="K8789" s="11">
        <f t="shared" si="377"/>
        <v>109029.09936345885</v>
      </c>
      <c r="L8789" s="12">
        <f t="shared" si="379"/>
        <v>0</v>
      </c>
      <c r="M8789" s="11">
        <f>COUNTIF(E$2:$E8789,E8789)</f>
        <v>2853</v>
      </c>
      <c r="O8789" t="str">
        <f t="shared" si="380"/>
        <v/>
      </c>
    </row>
    <row r="8790" spans="1:15" hidden="1">
      <c r="A8790" s="41" t="s">
        <v>99</v>
      </c>
      <c r="B8790" s="46">
        <v>45803</v>
      </c>
      <c r="C8790" s="8" t="s">
        <v>13</v>
      </c>
      <c r="D8790" s="8" t="s">
        <v>15</v>
      </c>
      <c r="E8790" s="8" t="s">
        <v>15</v>
      </c>
      <c r="F8790" s="9">
        <f t="shared" si="378"/>
        <v>75000000</v>
      </c>
      <c r="G8790" s="9">
        <v>750</v>
      </c>
      <c r="H8790" s="10">
        <v>81916500</v>
      </c>
      <c r="I8790" s="11">
        <f t="shared" si="375"/>
        <v>26020824308.739105</v>
      </c>
      <c r="J8790" s="11">
        <f t="shared" si="376"/>
        <v>241152</v>
      </c>
      <c r="K8790" s="11">
        <f t="shared" si="377"/>
        <v>107902.17086625492</v>
      </c>
      <c r="L8790" s="12">
        <f t="shared" si="379"/>
        <v>0</v>
      </c>
      <c r="M8790" s="11">
        <f>COUNTIF(E$2:$E8790,E8790)</f>
        <v>3192</v>
      </c>
      <c r="O8790" t="str">
        <f t="shared" si="380"/>
        <v/>
      </c>
    </row>
    <row r="8791" spans="1:15" hidden="1">
      <c r="A8791" s="41" t="s">
        <v>99</v>
      </c>
      <c r="B8791" s="46">
        <v>45803</v>
      </c>
      <c r="C8791" s="8" t="s">
        <v>13</v>
      </c>
      <c r="D8791" s="8" t="s">
        <v>15</v>
      </c>
      <c r="E8791" s="8" t="s">
        <v>15</v>
      </c>
      <c r="F8791" s="9">
        <f t="shared" si="378"/>
        <v>4600000</v>
      </c>
      <c r="G8791" s="9">
        <v>46</v>
      </c>
      <c r="H8791" s="10">
        <v>5024212</v>
      </c>
      <c r="I8791" s="11">
        <f t="shared" si="375"/>
        <v>26025848520.739105</v>
      </c>
      <c r="J8791" s="11">
        <f t="shared" si="376"/>
        <v>241198</v>
      </c>
      <c r="K8791" s="11">
        <f t="shared" si="377"/>
        <v>107902.42257704916</v>
      </c>
      <c r="L8791" s="12">
        <f t="shared" si="379"/>
        <v>0</v>
      </c>
      <c r="M8791" s="11">
        <f>COUNTIF(E$2:$E8791,E8791)</f>
        <v>3193</v>
      </c>
      <c r="O8791" t="str">
        <f t="shared" si="380"/>
        <v/>
      </c>
    </row>
    <row r="8792" spans="1:15" hidden="1">
      <c r="A8792" s="41" t="s">
        <v>99</v>
      </c>
      <c r="B8792" s="46">
        <v>45803</v>
      </c>
      <c r="C8792" s="8" t="s">
        <v>13</v>
      </c>
      <c r="D8792" s="8" t="s">
        <v>15</v>
      </c>
      <c r="E8792" s="8" t="s">
        <v>15</v>
      </c>
      <c r="F8792" s="9">
        <f t="shared" si="378"/>
        <v>900000</v>
      </c>
      <c r="G8792" s="9">
        <v>9</v>
      </c>
      <c r="H8792" s="10">
        <v>980352</v>
      </c>
      <c r="I8792" s="11">
        <f t="shared" si="375"/>
        <v>26026828872.739105</v>
      </c>
      <c r="J8792" s="11">
        <f t="shared" si="376"/>
        <v>241207</v>
      </c>
      <c r="K8792" s="11">
        <f t="shared" si="377"/>
        <v>107902.4608437529</v>
      </c>
      <c r="L8792" s="12">
        <f t="shared" si="379"/>
        <v>0</v>
      </c>
      <c r="M8792" s="11">
        <f>COUNTIF(E$2:$E8792,E8792)</f>
        <v>3194</v>
      </c>
      <c r="O8792" t="str">
        <f t="shared" si="380"/>
        <v/>
      </c>
    </row>
    <row r="8793" spans="1:15" hidden="1">
      <c r="A8793" s="41" t="s">
        <v>99</v>
      </c>
      <c r="B8793" s="46">
        <v>45803</v>
      </c>
      <c r="C8793" s="8" t="s">
        <v>13</v>
      </c>
      <c r="D8793" s="8" t="s">
        <v>14</v>
      </c>
      <c r="E8793" s="8" t="s">
        <v>14</v>
      </c>
      <c r="F8793" s="9">
        <f t="shared" si="378"/>
        <v>900000</v>
      </c>
      <c r="G8793" s="9">
        <v>9</v>
      </c>
      <c r="H8793" s="10">
        <v>965043</v>
      </c>
      <c r="I8793" s="11">
        <f t="shared" si="375"/>
        <v>20419484163.574966</v>
      </c>
      <c r="J8793" s="11">
        <f t="shared" si="376"/>
        <v>202187</v>
      </c>
      <c r="K8793" s="11">
        <f t="shared" si="377"/>
        <v>100993.06168831313</v>
      </c>
      <c r="L8793" s="12">
        <f t="shared" si="379"/>
        <v>0</v>
      </c>
      <c r="M8793" s="11">
        <f>COUNTIF(E$2:$E8793,E8793)</f>
        <v>1196</v>
      </c>
      <c r="O8793" t="str">
        <f t="shared" si="380"/>
        <v/>
      </c>
    </row>
    <row r="8794" spans="1:15" hidden="1">
      <c r="A8794" s="41" t="s">
        <v>99</v>
      </c>
      <c r="B8794" s="46">
        <v>45803</v>
      </c>
      <c r="C8794" s="8" t="s">
        <v>13</v>
      </c>
      <c r="D8794" s="8" t="s">
        <v>15</v>
      </c>
      <c r="E8794" s="8" t="s">
        <v>15</v>
      </c>
      <c r="F8794" s="9">
        <f t="shared" si="378"/>
        <v>4600000</v>
      </c>
      <c r="G8794" s="9">
        <v>46</v>
      </c>
      <c r="H8794" s="10">
        <v>5024212</v>
      </c>
      <c r="I8794" s="11">
        <f t="shared" si="375"/>
        <v>26031853084.739105</v>
      </c>
      <c r="J8794" s="11">
        <f t="shared" si="376"/>
        <v>241253</v>
      </c>
      <c r="K8794" s="11">
        <f t="shared" si="377"/>
        <v>107902.71244187266</v>
      </c>
      <c r="L8794" s="12">
        <f t="shared" si="379"/>
        <v>0</v>
      </c>
      <c r="M8794" s="11">
        <f>COUNTIF(E$2:$E8794,E8794)</f>
        <v>3195</v>
      </c>
      <c r="O8794" t="str">
        <f t="shared" si="380"/>
        <v/>
      </c>
    </row>
    <row r="8795" spans="1:15" hidden="1">
      <c r="A8795" s="41" t="s">
        <v>99</v>
      </c>
      <c r="B8795" s="46">
        <v>45803</v>
      </c>
      <c r="C8795" s="8" t="s">
        <v>13</v>
      </c>
      <c r="D8795" s="8" t="s">
        <v>15</v>
      </c>
      <c r="E8795" s="8" t="s">
        <v>15</v>
      </c>
      <c r="F8795" s="9">
        <f t="shared" si="378"/>
        <v>4600000</v>
      </c>
      <c r="G8795" s="9">
        <v>46</v>
      </c>
      <c r="H8795" s="10">
        <v>5024212</v>
      </c>
      <c r="I8795" s="11">
        <f t="shared" si="375"/>
        <v>26036877296.739105</v>
      </c>
      <c r="J8795" s="11">
        <f t="shared" si="376"/>
        <v>241299</v>
      </c>
      <c r="K8795" s="11">
        <f t="shared" si="377"/>
        <v>107902.96394406569</v>
      </c>
      <c r="L8795" s="12">
        <f t="shared" si="379"/>
        <v>0</v>
      </c>
      <c r="M8795" s="11">
        <f>COUNTIF(E$2:$E8795,E8795)</f>
        <v>3196</v>
      </c>
      <c r="O8795" t="str">
        <f t="shared" si="380"/>
        <v/>
      </c>
    </row>
    <row r="8796" spans="1:15" hidden="1">
      <c r="A8796" s="41" t="s">
        <v>99</v>
      </c>
      <c r="B8796" s="46">
        <v>45803</v>
      </c>
      <c r="C8796" s="8" t="s">
        <v>13</v>
      </c>
      <c r="D8796" s="8" t="s">
        <v>46</v>
      </c>
      <c r="E8796" s="8" t="s">
        <v>46</v>
      </c>
      <c r="F8796" s="9">
        <f t="shared" si="378"/>
        <v>900000</v>
      </c>
      <c r="G8796" s="9">
        <v>9</v>
      </c>
      <c r="H8796" s="10">
        <v>990549</v>
      </c>
      <c r="I8796" s="11">
        <f t="shared" si="375"/>
        <v>5136806274.515729</v>
      </c>
      <c r="J8796" s="11">
        <f t="shared" si="376"/>
        <v>47114</v>
      </c>
      <c r="K8796" s="11">
        <f t="shared" si="377"/>
        <v>109029.29648333254</v>
      </c>
      <c r="L8796" s="12">
        <f t="shared" si="379"/>
        <v>0</v>
      </c>
      <c r="M8796" s="11">
        <f>COUNTIF(E$2:$E8796,E8796)</f>
        <v>2854</v>
      </c>
      <c r="O8796" t="str">
        <f t="shared" si="380"/>
        <v/>
      </c>
    </row>
    <row r="8797" spans="1:15" hidden="1">
      <c r="A8797" s="41" t="s">
        <v>99</v>
      </c>
      <c r="B8797" s="46">
        <v>45803</v>
      </c>
      <c r="C8797" s="8" t="s">
        <v>13</v>
      </c>
      <c r="D8797" s="8" t="s">
        <v>14</v>
      </c>
      <c r="E8797" s="8" t="s">
        <v>14</v>
      </c>
      <c r="F8797" s="9">
        <f t="shared" si="378"/>
        <v>2800000</v>
      </c>
      <c r="G8797" s="9">
        <v>28</v>
      </c>
      <c r="H8797" s="10">
        <v>3010700</v>
      </c>
      <c r="I8797" s="11">
        <f t="shared" si="375"/>
        <v>20422494863.574966</v>
      </c>
      <c r="J8797" s="11">
        <f t="shared" si="376"/>
        <v>202215</v>
      </c>
      <c r="K8797" s="11">
        <f t="shared" si="377"/>
        <v>100993.96614284285</v>
      </c>
      <c r="L8797" s="12">
        <f t="shared" si="379"/>
        <v>0</v>
      </c>
      <c r="M8797" s="11">
        <f>COUNTIF(E$2:$E8797,E8797)</f>
        <v>1197</v>
      </c>
      <c r="O8797" t="str">
        <f t="shared" si="380"/>
        <v/>
      </c>
    </row>
    <row r="8798" spans="1:15" hidden="1">
      <c r="A8798" s="41" t="s">
        <v>99</v>
      </c>
      <c r="B8798" s="46">
        <v>45803</v>
      </c>
      <c r="C8798" s="8" t="s">
        <v>13</v>
      </c>
      <c r="D8798" s="8" t="s">
        <v>90</v>
      </c>
      <c r="E8798" s="8" t="s">
        <v>90</v>
      </c>
      <c r="F8798" s="9">
        <f t="shared" si="378"/>
        <v>13800000</v>
      </c>
      <c r="G8798" s="9">
        <v>138</v>
      </c>
      <c r="H8798" s="10">
        <v>14958786</v>
      </c>
      <c r="I8798" s="11">
        <f t="shared" si="375"/>
        <v>9487164950.6436901</v>
      </c>
      <c r="J8798" s="11">
        <f t="shared" si="376"/>
        <v>93363</v>
      </c>
      <c r="K8798" s="11">
        <f t="shared" si="377"/>
        <v>101615.896561204</v>
      </c>
      <c r="L8798" s="12">
        <f t="shared" si="379"/>
        <v>0</v>
      </c>
      <c r="M8798" s="11">
        <f>COUNTIF(E$2:$E8798,E8798)</f>
        <v>1529</v>
      </c>
      <c r="O8798" t="str">
        <f t="shared" si="380"/>
        <v/>
      </c>
    </row>
    <row r="8799" spans="1:15" hidden="1">
      <c r="A8799" s="41" t="s">
        <v>99</v>
      </c>
      <c r="B8799" s="46">
        <v>45803</v>
      </c>
      <c r="C8799" s="8" t="s">
        <v>13</v>
      </c>
      <c r="D8799" s="8" t="s">
        <v>90</v>
      </c>
      <c r="E8799" s="8" t="s">
        <v>90</v>
      </c>
      <c r="F8799" s="9">
        <f t="shared" si="378"/>
        <v>99100000</v>
      </c>
      <c r="G8799" s="9">
        <v>991</v>
      </c>
      <c r="H8799" s="10">
        <v>107615663</v>
      </c>
      <c r="I8799" s="11">
        <f t="shared" si="375"/>
        <v>9594780613.6436901</v>
      </c>
      <c r="J8799" s="11">
        <f t="shared" si="376"/>
        <v>94354</v>
      </c>
      <c r="K8799" s="11">
        <f t="shared" si="377"/>
        <v>101689.17707403703</v>
      </c>
      <c r="L8799" s="12">
        <f t="shared" si="379"/>
        <v>0</v>
      </c>
      <c r="M8799" s="11">
        <f>COUNTIF(E$2:$E8799,E8799)</f>
        <v>1530</v>
      </c>
      <c r="O8799" t="str">
        <f t="shared" si="380"/>
        <v/>
      </c>
    </row>
    <row r="8800" spans="1:15" hidden="1">
      <c r="A8800" s="41" t="s">
        <v>99</v>
      </c>
      <c r="B8800" s="46">
        <v>45803</v>
      </c>
      <c r="C8800" s="8" t="s">
        <v>13</v>
      </c>
      <c r="D8800" s="8" t="s">
        <v>90</v>
      </c>
      <c r="E8800" s="8" t="s">
        <v>90</v>
      </c>
      <c r="F8800" s="9">
        <f t="shared" si="378"/>
        <v>-5500000</v>
      </c>
      <c r="G8800" s="9">
        <v>-55</v>
      </c>
      <c r="H8800" s="10">
        <v>-5977950</v>
      </c>
      <c r="I8800" s="11">
        <f t="shared" si="375"/>
        <v>9589187708.9046173</v>
      </c>
      <c r="J8800" s="11">
        <f t="shared" si="376"/>
        <v>94299</v>
      </c>
      <c r="K8800" s="11">
        <f t="shared" si="377"/>
        <v>101689.17707403703</v>
      </c>
      <c r="L8800" s="12">
        <f t="shared" si="379"/>
        <v>385045.260927964</v>
      </c>
      <c r="M8800" s="11">
        <f>COUNTIF(E$2:$E8800,E8800)</f>
        <v>1531</v>
      </c>
      <c r="O8800" t="str">
        <f t="shared" si="380"/>
        <v/>
      </c>
    </row>
    <row r="8801" spans="1:15" hidden="1">
      <c r="A8801" s="41" t="s">
        <v>99</v>
      </c>
      <c r="B8801" s="46">
        <v>45803</v>
      </c>
      <c r="C8801" s="8" t="s">
        <v>13</v>
      </c>
      <c r="D8801" s="8" t="s">
        <v>15</v>
      </c>
      <c r="E8801" s="8" t="s">
        <v>15</v>
      </c>
      <c r="F8801" s="9">
        <f t="shared" si="378"/>
        <v>1900000</v>
      </c>
      <c r="G8801" s="9">
        <v>19</v>
      </c>
      <c r="H8801" s="10">
        <v>2075218</v>
      </c>
      <c r="I8801" s="11">
        <f t="shared" si="375"/>
        <v>26038952514.739105</v>
      </c>
      <c r="J8801" s="11">
        <f t="shared" si="376"/>
        <v>241318</v>
      </c>
      <c r="K8801" s="11">
        <f t="shared" si="377"/>
        <v>107903.06779742541</v>
      </c>
      <c r="L8801" s="12">
        <f t="shared" si="379"/>
        <v>0</v>
      </c>
      <c r="M8801" s="11">
        <f>COUNTIF(E$2:$E8801,E8801)</f>
        <v>3197</v>
      </c>
      <c r="O8801" t="str">
        <f t="shared" si="380"/>
        <v/>
      </c>
    </row>
    <row r="8802" spans="1:15" hidden="1">
      <c r="A8802" s="41" t="s">
        <v>99</v>
      </c>
      <c r="B8802" s="46">
        <v>45803</v>
      </c>
      <c r="C8802" s="8" t="s">
        <v>13</v>
      </c>
      <c r="D8802" s="8" t="s">
        <v>46</v>
      </c>
      <c r="E8802" s="8" t="s">
        <v>46</v>
      </c>
      <c r="F8802" s="9">
        <f t="shared" si="378"/>
        <v>31800000</v>
      </c>
      <c r="G8802" s="9">
        <v>318</v>
      </c>
      <c r="H8802" s="10">
        <v>35112288</v>
      </c>
      <c r="I8802" s="11">
        <f t="shared" si="375"/>
        <v>5171918562.515729</v>
      </c>
      <c r="J8802" s="11">
        <f t="shared" si="376"/>
        <v>47432</v>
      </c>
      <c r="K8802" s="11">
        <f t="shared" si="377"/>
        <v>109038.5934077359</v>
      </c>
      <c r="L8802" s="12">
        <f t="shared" si="379"/>
        <v>0</v>
      </c>
      <c r="M8802" s="11">
        <f>COUNTIF(E$2:$E8802,E8802)</f>
        <v>2855</v>
      </c>
      <c r="O8802" t="str">
        <f t="shared" si="380"/>
        <v/>
      </c>
    </row>
    <row r="8803" spans="1:15" hidden="1">
      <c r="A8803" s="41" t="s">
        <v>99</v>
      </c>
      <c r="B8803" s="46">
        <v>45803</v>
      </c>
      <c r="C8803" s="8" t="s">
        <v>13</v>
      </c>
      <c r="D8803" s="8" t="s">
        <v>90</v>
      </c>
      <c r="E8803" s="8" t="s">
        <v>90</v>
      </c>
      <c r="F8803" s="9">
        <f t="shared" si="378"/>
        <v>-7500000</v>
      </c>
      <c r="G8803" s="9">
        <v>-75</v>
      </c>
      <c r="H8803" s="10">
        <v>-8151750</v>
      </c>
      <c r="I8803" s="11">
        <f t="shared" si="375"/>
        <v>9581561020.6240654</v>
      </c>
      <c r="J8803" s="11">
        <f t="shared" si="376"/>
        <v>94224</v>
      </c>
      <c r="K8803" s="11">
        <f t="shared" si="377"/>
        <v>101689.17707403703</v>
      </c>
      <c r="L8803" s="12">
        <f t="shared" si="379"/>
        <v>525061.71944722347</v>
      </c>
      <c r="M8803" s="11">
        <f>COUNTIF(E$2:$E8803,E8803)</f>
        <v>1532</v>
      </c>
      <c r="O8803" t="str">
        <f t="shared" si="380"/>
        <v/>
      </c>
    </row>
    <row r="8804" spans="1:15" hidden="1">
      <c r="A8804" s="41" t="s">
        <v>99</v>
      </c>
      <c r="B8804" s="46">
        <v>45803</v>
      </c>
      <c r="C8804" s="8" t="s">
        <v>13</v>
      </c>
      <c r="D8804" s="8" t="s">
        <v>90</v>
      </c>
      <c r="E8804" s="8" t="s">
        <v>90</v>
      </c>
      <c r="F8804" s="9">
        <f t="shared" si="378"/>
        <v>-900000</v>
      </c>
      <c r="G8804" s="9">
        <v>-9</v>
      </c>
      <c r="H8804" s="10">
        <v>-978210</v>
      </c>
      <c r="I8804" s="11">
        <f t="shared" si="375"/>
        <v>9580645818.0303993</v>
      </c>
      <c r="J8804" s="11">
        <f t="shared" si="376"/>
        <v>94215</v>
      </c>
      <c r="K8804" s="11">
        <f t="shared" si="377"/>
        <v>101689.17707403703</v>
      </c>
      <c r="L8804" s="12">
        <f t="shared" si="379"/>
        <v>63007.40633366676</v>
      </c>
      <c r="M8804" s="11">
        <f>COUNTIF(E$2:$E8804,E8804)</f>
        <v>1533</v>
      </c>
      <c r="O8804" t="str">
        <f t="shared" si="380"/>
        <v/>
      </c>
    </row>
    <row r="8805" spans="1:15" hidden="1">
      <c r="A8805" s="41" t="s">
        <v>99</v>
      </c>
      <c r="B8805" s="46">
        <v>45803</v>
      </c>
      <c r="C8805" s="8" t="s">
        <v>13</v>
      </c>
      <c r="D8805" s="8" t="s">
        <v>90</v>
      </c>
      <c r="E8805" s="8" t="s">
        <v>90</v>
      </c>
      <c r="F8805" s="9">
        <f t="shared" si="378"/>
        <v>-900000</v>
      </c>
      <c r="G8805" s="9">
        <v>-9</v>
      </c>
      <c r="H8805" s="10">
        <v>-978210</v>
      </c>
      <c r="I8805" s="11">
        <f t="shared" si="375"/>
        <v>9579730615.4367332</v>
      </c>
      <c r="J8805" s="11">
        <f t="shared" si="376"/>
        <v>94206</v>
      </c>
      <c r="K8805" s="11">
        <f t="shared" si="377"/>
        <v>101689.17707403703</v>
      </c>
      <c r="L8805" s="12">
        <f t="shared" si="379"/>
        <v>63007.40633366676</v>
      </c>
      <c r="M8805" s="11">
        <f>COUNTIF(E$2:$E8805,E8805)</f>
        <v>1534</v>
      </c>
      <c r="O8805" t="str">
        <f t="shared" si="380"/>
        <v/>
      </c>
    </row>
    <row r="8806" spans="1:15" hidden="1">
      <c r="A8806" s="41" t="s">
        <v>99</v>
      </c>
      <c r="B8806" s="46">
        <v>45803</v>
      </c>
      <c r="C8806" s="8" t="s">
        <v>13</v>
      </c>
      <c r="D8806" s="8" t="s">
        <v>90</v>
      </c>
      <c r="E8806" s="8" t="s">
        <v>90</v>
      </c>
      <c r="F8806" s="9">
        <f t="shared" si="378"/>
        <v>-183900000</v>
      </c>
      <c r="G8806" s="9">
        <v>-1839</v>
      </c>
      <c r="H8806" s="10">
        <v>-199880910</v>
      </c>
      <c r="I8806" s="11">
        <f t="shared" si="375"/>
        <v>9392724218.7975788</v>
      </c>
      <c r="J8806" s="11">
        <f t="shared" si="376"/>
        <v>92367</v>
      </c>
      <c r="K8806" s="11">
        <f t="shared" si="377"/>
        <v>101689.17707403703</v>
      </c>
      <c r="L8806" s="12">
        <f t="shared" si="379"/>
        <v>12874513.360845894</v>
      </c>
      <c r="M8806" s="11">
        <f>COUNTIF(E$2:$E8806,E8806)</f>
        <v>1535</v>
      </c>
      <c r="O8806" t="str">
        <f t="shared" si="380"/>
        <v/>
      </c>
    </row>
    <row r="8807" spans="1:15" hidden="1">
      <c r="A8807" s="41" t="s">
        <v>99</v>
      </c>
      <c r="B8807" s="46">
        <v>45803</v>
      </c>
      <c r="C8807" s="8" t="s">
        <v>13</v>
      </c>
      <c r="D8807" s="8" t="s">
        <v>14</v>
      </c>
      <c r="E8807" s="8" t="s">
        <v>14</v>
      </c>
      <c r="F8807" s="9">
        <f t="shared" si="378"/>
        <v>-2700000</v>
      </c>
      <c r="G8807" s="9">
        <v>-27</v>
      </c>
      <c r="H8807" s="10">
        <v>-2896911</v>
      </c>
      <c r="I8807" s="11">
        <f t="shared" ref="I8807:I8870" si="381">IF(H8807&gt;=0,IF(M8807=1,H8807,SUMIFS(I:I,E:E,E8807,M:M,M8807-1)+H8807),SUMIFS(I:I,E:E,E8807,M:M,M8807-1)+K8807*G8807)</f>
        <v>20419768026.489109</v>
      </c>
      <c r="J8807" s="11">
        <f t="shared" ref="J8807:J8870" si="382">IF(M8807=1,G8807,SUMIFS($J:$J,$E:$E,E8807,$M:$M,M8807-1)+G8807)</f>
        <v>202188</v>
      </c>
      <c r="K8807" s="11">
        <f t="shared" ref="K8807:K8870" si="383">IF(H8807&gt;=0,I8807/J8807,SUMIFS($K:$K,$E:$E,E8807,$M:$M,M8807-1))</f>
        <v>100993.96614284285</v>
      </c>
      <c r="L8807" s="12">
        <f t="shared" si="379"/>
        <v>170073.91414324287</v>
      </c>
      <c r="M8807" s="11">
        <f>COUNTIF(E$2:$E8807,E8807)</f>
        <v>1198</v>
      </c>
      <c r="O8807" t="str">
        <f t="shared" si="380"/>
        <v/>
      </c>
    </row>
    <row r="8808" spans="1:15" hidden="1">
      <c r="A8808" s="41" t="s">
        <v>99</v>
      </c>
      <c r="B8808" s="46">
        <v>45803</v>
      </c>
      <c r="C8808" s="8" t="s">
        <v>13</v>
      </c>
      <c r="D8808" s="8" t="s">
        <v>14</v>
      </c>
      <c r="E8808" s="8" t="s">
        <v>14</v>
      </c>
      <c r="F8808" s="9">
        <f t="shared" ref="F8808:F8871" si="384">100000*G8808</f>
        <v>900000</v>
      </c>
      <c r="G8808" s="9">
        <v>9</v>
      </c>
      <c r="H8808" s="10">
        <v>960885</v>
      </c>
      <c r="I8808" s="11">
        <f t="shared" si="381"/>
        <v>20420728911.489109</v>
      </c>
      <c r="J8808" s="11">
        <f t="shared" si="382"/>
        <v>202197</v>
      </c>
      <c r="K8808" s="11">
        <f t="shared" si="383"/>
        <v>100994.22301759724</v>
      </c>
      <c r="L8808" s="12">
        <f t="shared" ref="L8808:L8871" si="385">IF(G8808&lt;0,K8808*G8808-H8808,0)</f>
        <v>0</v>
      </c>
      <c r="M8808" s="11">
        <f>COUNTIF(E$2:$E8808,E8808)</f>
        <v>1199</v>
      </c>
      <c r="O8808" t="str">
        <f t="shared" si="380"/>
        <v/>
      </c>
    </row>
    <row r="8809" spans="1:15" hidden="1">
      <c r="A8809" s="41" t="s">
        <v>99</v>
      </c>
      <c r="B8809" s="46">
        <v>45803</v>
      </c>
      <c r="C8809" s="8" t="s">
        <v>13</v>
      </c>
      <c r="D8809" s="8" t="s">
        <v>90</v>
      </c>
      <c r="E8809" s="8" t="s">
        <v>90</v>
      </c>
      <c r="F8809" s="9">
        <f t="shared" si="384"/>
        <v>-9100000</v>
      </c>
      <c r="G8809" s="9">
        <v>-91</v>
      </c>
      <c r="H8809" s="10">
        <v>-9890790</v>
      </c>
      <c r="I8809" s="11">
        <f t="shared" si="381"/>
        <v>9383470503.6838417</v>
      </c>
      <c r="J8809" s="11">
        <f t="shared" si="382"/>
        <v>92276</v>
      </c>
      <c r="K8809" s="11">
        <f t="shared" si="383"/>
        <v>101689.17707403703</v>
      </c>
      <c r="L8809" s="12">
        <f t="shared" si="385"/>
        <v>637074.88626263104</v>
      </c>
      <c r="M8809" s="11">
        <f>COUNTIF(E$2:$E8809,E8809)</f>
        <v>1536</v>
      </c>
      <c r="O8809" t="str">
        <f t="shared" si="380"/>
        <v/>
      </c>
    </row>
    <row r="8810" spans="1:15" hidden="1">
      <c r="A8810" s="41" t="s">
        <v>99</v>
      </c>
      <c r="B8810" s="46">
        <v>45803</v>
      </c>
      <c r="C8810" s="8" t="s">
        <v>13</v>
      </c>
      <c r="D8810" s="8" t="s">
        <v>90</v>
      </c>
      <c r="E8810" s="8" t="s">
        <v>90</v>
      </c>
      <c r="F8810" s="9">
        <f t="shared" si="384"/>
        <v>-53300000</v>
      </c>
      <c r="G8810" s="9">
        <v>-533</v>
      </c>
      <c r="H8810" s="10">
        <v>-57931770</v>
      </c>
      <c r="I8810" s="11">
        <f t="shared" si="381"/>
        <v>9329270172.3033791</v>
      </c>
      <c r="J8810" s="11">
        <f t="shared" si="382"/>
        <v>91743</v>
      </c>
      <c r="K8810" s="11">
        <f t="shared" si="383"/>
        <v>101689.17707403703</v>
      </c>
      <c r="L8810" s="12">
        <f t="shared" si="385"/>
        <v>3731438.6195382625</v>
      </c>
      <c r="M8810" s="11">
        <f>COUNTIF(E$2:$E8810,E8810)</f>
        <v>1537</v>
      </c>
      <c r="O8810" t="str">
        <f t="shared" si="380"/>
        <v/>
      </c>
    </row>
    <row r="8811" spans="1:15" hidden="1">
      <c r="A8811" s="41" t="s">
        <v>99</v>
      </c>
      <c r="B8811" s="46">
        <v>45803</v>
      </c>
      <c r="C8811" s="8" t="s">
        <v>13</v>
      </c>
      <c r="D8811" s="8" t="s">
        <v>90</v>
      </c>
      <c r="E8811" s="8" t="s">
        <v>90</v>
      </c>
      <c r="F8811" s="9">
        <f t="shared" si="384"/>
        <v>-2700000</v>
      </c>
      <c r="G8811" s="9">
        <v>-27</v>
      </c>
      <c r="H8811" s="10">
        <v>-2934630</v>
      </c>
      <c r="I8811" s="11">
        <f t="shared" si="381"/>
        <v>9326524564.5223808</v>
      </c>
      <c r="J8811" s="11">
        <f t="shared" si="382"/>
        <v>91716</v>
      </c>
      <c r="K8811" s="11">
        <f t="shared" si="383"/>
        <v>101689.17707403703</v>
      </c>
      <c r="L8811" s="12">
        <f t="shared" si="385"/>
        <v>189022.21900100028</v>
      </c>
      <c r="M8811" s="11">
        <f>COUNTIF(E$2:$E8811,E8811)</f>
        <v>1538</v>
      </c>
      <c r="O8811" t="str">
        <f t="shared" si="380"/>
        <v/>
      </c>
    </row>
    <row r="8812" spans="1:15" hidden="1">
      <c r="A8812" s="41" t="s">
        <v>99</v>
      </c>
      <c r="B8812" s="46">
        <v>45803</v>
      </c>
      <c r="C8812" s="8" t="s">
        <v>13</v>
      </c>
      <c r="D8812" s="8" t="s">
        <v>15</v>
      </c>
      <c r="E8812" s="8" t="s">
        <v>15</v>
      </c>
      <c r="F8812" s="9">
        <f t="shared" si="384"/>
        <v>9300000</v>
      </c>
      <c r="G8812" s="9">
        <v>93</v>
      </c>
      <c r="H8812" s="10">
        <v>10157646</v>
      </c>
      <c r="I8812" s="11">
        <f t="shared" si="381"/>
        <v>26049110160.739105</v>
      </c>
      <c r="J8812" s="11">
        <f t="shared" si="382"/>
        <v>241411</v>
      </c>
      <c r="K8812" s="11">
        <f t="shared" si="383"/>
        <v>107903.57589645503</v>
      </c>
      <c r="L8812" s="12">
        <f t="shared" si="385"/>
        <v>0</v>
      </c>
      <c r="M8812" s="11">
        <f>COUNTIF(E$2:$E8812,E8812)</f>
        <v>3198</v>
      </c>
      <c r="O8812" t="str">
        <f t="shared" si="380"/>
        <v/>
      </c>
    </row>
    <row r="8813" spans="1:15" hidden="1">
      <c r="A8813" s="41" t="s">
        <v>99</v>
      </c>
      <c r="B8813" s="46">
        <v>45803</v>
      </c>
      <c r="C8813" s="8" t="s">
        <v>13</v>
      </c>
      <c r="D8813" s="8" t="s">
        <v>90</v>
      </c>
      <c r="E8813" s="8" t="s">
        <v>90</v>
      </c>
      <c r="F8813" s="9">
        <f t="shared" si="384"/>
        <v>-239000000</v>
      </c>
      <c r="G8813" s="9">
        <v>-2390</v>
      </c>
      <c r="H8813" s="10">
        <v>-259769100</v>
      </c>
      <c r="I8813" s="11">
        <f t="shared" si="381"/>
        <v>9083487431.3154316</v>
      </c>
      <c r="J8813" s="11">
        <f t="shared" si="382"/>
        <v>89326</v>
      </c>
      <c r="K8813" s="11">
        <f t="shared" si="383"/>
        <v>101689.17707403703</v>
      </c>
      <c r="L8813" s="12">
        <f t="shared" si="385"/>
        <v>16731966.793051511</v>
      </c>
      <c r="M8813" s="11">
        <f>COUNTIF(E$2:$E8813,E8813)</f>
        <v>1539</v>
      </c>
      <c r="O8813" t="str">
        <f t="shared" si="380"/>
        <v/>
      </c>
    </row>
    <row r="8814" spans="1:15" hidden="1">
      <c r="A8814" s="41" t="s">
        <v>99</v>
      </c>
      <c r="B8814" s="46">
        <v>45803</v>
      </c>
      <c r="C8814" s="8" t="s">
        <v>13</v>
      </c>
      <c r="D8814" s="8" t="s">
        <v>90</v>
      </c>
      <c r="E8814" s="8" t="s">
        <v>90</v>
      </c>
      <c r="F8814" s="9">
        <f t="shared" si="384"/>
        <v>-191400000</v>
      </c>
      <c r="G8814" s="9">
        <v>-1914</v>
      </c>
      <c r="H8814" s="10">
        <v>-208032660</v>
      </c>
      <c r="I8814" s="11">
        <f t="shared" si="381"/>
        <v>8888854346.3957253</v>
      </c>
      <c r="J8814" s="11">
        <f t="shared" si="382"/>
        <v>87412</v>
      </c>
      <c r="K8814" s="11">
        <f t="shared" si="383"/>
        <v>101689.17707403703</v>
      </c>
      <c r="L8814" s="12">
        <f t="shared" si="385"/>
        <v>13399575.080293119</v>
      </c>
      <c r="M8814" s="11">
        <f>COUNTIF(E$2:$E8814,E8814)</f>
        <v>1540</v>
      </c>
      <c r="O8814" t="str">
        <f t="shared" si="380"/>
        <v/>
      </c>
    </row>
    <row r="8815" spans="1:15" hidden="1">
      <c r="A8815" s="41" t="s">
        <v>99</v>
      </c>
      <c r="B8815" s="46">
        <v>45803</v>
      </c>
      <c r="C8815" s="8" t="s">
        <v>13</v>
      </c>
      <c r="D8815" s="8" t="s">
        <v>90</v>
      </c>
      <c r="E8815" s="8" t="s">
        <v>90</v>
      </c>
      <c r="F8815" s="9">
        <f t="shared" si="384"/>
        <v>-21300000</v>
      </c>
      <c r="G8815" s="9">
        <v>-213</v>
      </c>
      <c r="H8815" s="10">
        <v>-23150970</v>
      </c>
      <c r="I8815" s="11">
        <f t="shared" si="381"/>
        <v>8867194551.6789551</v>
      </c>
      <c r="J8815" s="11">
        <f t="shared" si="382"/>
        <v>87199</v>
      </c>
      <c r="K8815" s="11">
        <f t="shared" si="383"/>
        <v>101689.17707403703</v>
      </c>
      <c r="L8815" s="12">
        <f t="shared" si="385"/>
        <v>1491175.2832301147</v>
      </c>
      <c r="M8815" s="11">
        <f>COUNTIF(E$2:$E8815,E8815)</f>
        <v>1541</v>
      </c>
      <c r="O8815" t="str">
        <f t="shared" si="380"/>
        <v/>
      </c>
    </row>
    <row r="8816" spans="1:15" hidden="1">
      <c r="A8816" s="41" t="s">
        <v>99</v>
      </c>
      <c r="B8816" s="46">
        <v>45803</v>
      </c>
      <c r="C8816" s="8" t="s">
        <v>13</v>
      </c>
      <c r="D8816" s="8" t="s">
        <v>90</v>
      </c>
      <c r="E8816" s="8" t="s">
        <v>90</v>
      </c>
      <c r="F8816" s="9">
        <f t="shared" si="384"/>
        <v>-18400000</v>
      </c>
      <c r="G8816" s="9">
        <v>-184</v>
      </c>
      <c r="H8816" s="10">
        <v>-19998960</v>
      </c>
      <c r="I8816" s="11">
        <f t="shared" si="381"/>
        <v>8848483743.097332</v>
      </c>
      <c r="J8816" s="11">
        <f t="shared" si="382"/>
        <v>87015</v>
      </c>
      <c r="K8816" s="11">
        <f t="shared" si="383"/>
        <v>101689.17707403703</v>
      </c>
      <c r="L8816" s="12">
        <f t="shared" si="385"/>
        <v>1288151.4183771871</v>
      </c>
      <c r="M8816" s="11">
        <f>COUNTIF(E$2:$E8816,E8816)</f>
        <v>1542</v>
      </c>
      <c r="O8816" t="str">
        <f t="shared" si="380"/>
        <v/>
      </c>
    </row>
    <row r="8817" spans="1:15" hidden="1">
      <c r="A8817" s="41" t="s">
        <v>99</v>
      </c>
      <c r="B8817" s="46">
        <v>45803</v>
      </c>
      <c r="C8817" s="8" t="s">
        <v>13</v>
      </c>
      <c r="D8817" s="8" t="s">
        <v>90</v>
      </c>
      <c r="E8817" s="8" t="s">
        <v>90</v>
      </c>
      <c r="F8817" s="9">
        <f t="shared" si="384"/>
        <v>-1300000</v>
      </c>
      <c r="G8817" s="9">
        <v>-13</v>
      </c>
      <c r="H8817" s="10">
        <v>-1412970</v>
      </c>
      <c r="I8817" s="11">
        <f t="shared" si="381"/>
        <v>8847161783.7953701</v>
      </c>
      <c r="J8817" s="11">
        <f t="shared" si="382"/>
        <v>87002</v>
      </c>
      <c r="K8817" s="11">
        <f t="shared" si="383"/>
        <v>101689.17707403703</v>
      </c>
      <c r="L8817" s="12">
        <f t="shared" si="385"/>
        <v>91010.698037518654</v>
      </c>
      <c r="M8817" s="11">
        <f>COUNTIF(E$2:$E8817,E8817)</f>
        <v>1543</v>
      </c>
      <c r="O8817" t="str">
        <f t="shared" si="380"/>
        <v/>
      </c>
    </row>
    <row r="8818" spans="1:15" hidden="1">
      <c r="A8818" s="41" t="s">
        <v>99</v>
      </c>
      <c r="B8818" s="46">
        <v>45803</v>
      </c>
      <c r="C8818" s="8" t="s">
        <v>13</v>
      </c>
      <c r="D8818" s="8" t="s">
        <v>90</v>
      </c>
      <c r="E8818" s="8" t="s">
        <v>90</v>
      </c>
      <c r="F8818" s="9">
        <f t="shared" si="384"/>
        <v>-2200000</v>
      </c>
      <c r="G8818" s="9">
        <v>-22</v>
      </c>
      <c r="H8818" s="10">
        <v>-2391180</v>
      </c>
      <c r="I8818" s="11">
        <f t="shared" si="381"/>
        <v>8844924621.8997421</v>
      </c>
      <c r="J8818" s="11">
        <f t="shared" si="382"/>
        <v>86980</v>
      </c>
      <c r="K8818" s="11">
        <f t="shared" si="383"/>
        <v>101689.17707403703</v>
      </c>
      <c r="L8818" s="12">
        <f t="shared" si="385"/>
        <v>154018.10437118541</v>
      </c>
      <c r="M8818" s="11">
        <f>COUNTIF(E$2:$E8818,E8818)</f>
        <v>1544</v>
      </c>
      <c r="O8818" t="str">
        <f t="shared" si="380"/>
        <v/>
      </c>
    </row>
    <row r="8819" spans="1:15" hidden="1">
      <c r="A8819" s="41" t="s">
        <v>99</v>
      </c>
      <c r="B8819" s="46">
        <v>45803</v>
      </c>
      <c r="C8819" s="8" t="s">
        <v>13</v>
      </c>
      <c r="D8819" s="8" t="s">
        <v>90</v>
      </c>
      <c r="E8819" s="8" t="s">
        <v>90</v>
      </c>
      <c r="F8819" s="9">
        <f t="shared" si="384"/>
        <v>-4500000</v>
      </c>
      <c r="G8819" s="9">
        <v>-45</v>
      </c>
      <c r="H8819" s="10">
        <v>-4891050</v>
      </c>
      <c r="I8819" s="11">
        <f t="shared" si="381"/>
        <v>8840348608.9314098</v>
      </c>
      <c r="J8819" s="11">
        <f t="shared" si="382"/>
        <v>86935</v>
      </c>
      <c r="K8819" s="11">
        <f t="shared" si="383"/>
        <v>101689.17707403703</v>
      </c>
      <c r="L8819" s="12">
        <f t="shared" si="385"/>
        <v>315037.03166833334</v>
      </c>
      <c r="M8819" s="11">
        <f>COUNTIF(E$2:$E8819,E8819)</f>
        <v>1545</v>
      </c>
      <c r="O8819" t="str">
        <f t="shared" si="380"/>
        <v/>
      </c>
    </row>
    <row r="8820" spans="1:15" hidden="1">
      <c r="A8820" s="41" t="s">
        <v>99</v>
      </c>
      <c r="B8820" s="46">
        <v>45803</v>
      </c>
      <c r="C8820" s="8" t="s">
        <v>13</v>
      </c>
      <c r="D8820" s="8" t="s">
        <v>90</v>
      </c>
      <c r="E8820" s="8" t="s">
        <v>90</v>
      </c>
      <c r="F8820" s="9">
        <f t="shared" si="384"/>
        <v>-2700000</v>
      </c>
      <c r="G8820" s="9">
        <v>-27</v>
      </c>
      <c r="H8820" s="10">
        <v>-2934630</v>
      </c>
      <c r="I8820" s="11">
        <f t="shared" si="381"/>
        <v>8837603001.1504116</v>
      </c>
      <c r="J8820" s="11">
        <f t="shared" si="382"/>
        <v>86908</v>
      </c>
      <c r="K8820" s="11">
        <f t="shared" si="383"/>
        <v>101689.17707403703</v>
      </c>
      <c r="L8820" s="12">
        <f t="shared" si="385"/>
        <v>189022.21900100028</v>
      </c>
      <c r="M8820" s="11">
        <f>COUNTIF(E$2:$E8820,E8820)</f>
        <v>1546</v>
      </c>
      <c r="O8820" t="str">
        <f t="shared" si="380"/>
        <v/>
      </c>
    </row>
    <row r="8821" spans="1:15" hidden="1">
      <c r="A8821" s="41" t="s">
        <v>99</v>
      </c>
      <c r="B8821" s="46">
        <v>45803</v>
      </c>
      <c r="C8821" s="8" t="s">
        <v>13</v>
      </c>
      <c r="D8821" s="8" t="s">
        <v>90</v>
      </c>
      <c r="E8821" s="8" t="s">
        <v>90</v>
      </c>
      <c r="F8821" s="9">
        <f t="shared" si="384"/>
        <v>-5100000</v>
      </c>
      <c r="G8821" s="9">
        <v>-51</v>
      </c>
      <c r="H8821" s="10">
        <v>-5543190</v>
      </c>
      <c r="I8821" s="11">
        <f t="shared" si="381"/>
        <v>8832416853.1196365</v>
      </c>
      <c r="J8821" s="11">
        <f t="shared" si="382"/>
        <v>86857</v>
      </c>
      <c r="K8821" s="11">
        <f t="shared" si="383"/>
        <v>101689.17707403703</v>
      </c>
      <c r="L8821" s="12">
        <f t="shared" si="385"/>
        <v>357041.96922411211</v>
      </c>
      <c r="M8821" s="11">
        <f>COUNTIF(E$2:$E8821,E8821)</f>
        <v>1547</v>
      </c>
      <c r="O8821" t="str">
        <f t="shared" si="380"/>
        <v/>
      </c>
    </row>
    <row r="8822" spans="1:15" hidden="1">
      <c r="A8822" s="41" t="s">
        <v>99</v>
      </c>
      <c r="B8822" s="46">
        <v>45803</v>
      </c>
      <c r="C8822" s="8" t="s">
        <v>13</v>
      </c>
      <c r="D8822" s="8" t="s">
        <v>14</v>
      </c>
      <c r="E8822" s="8" t="s">
        <v>14</v>
      </c>
      <c r="F8822" s="9">
        <f t="shared" si="384"/>
        <v>2800000</v>
      </c>
      <c r="G8822" s="9">
        <v>28</v>
      </c>
      <c r="H8822" s="10">
        <v>3021004</v>
      </c>
      <c r="I8822" s="11">
        <f t="shared" si="381"/>
        <v>20423749915.489109</v>
      </c>
      <c r="J8822" s="11">
        <f t="shared" si="382"/>
        <v>202225</v>
      </c>
      <c r="K8822" s="11">
        <f t="shared" si="383"/>
        <v>100995.17821975081</v>
      </c>
      <c r="L8822" s="12">
        <f t="shared" si="385"/>
        <v>0</v>
      </c>
      <c r="M8822" s="11">
        <f>COUNTIF(E$2:$E8822,E8822)</f>
        <v>1200</v>
      </c>
      <c r="O8822" t="str">
        <f t="shared" si="380"/>
        <v/>
      </c>
    </row>
    <row r="8823" spans="1:15" hidden="1">
      <c r="A8823" s="41" t="s">
        <v>99</v>
      </c>
      <c r="B8823" s="46">
        <v>45803</v>
      </c>
      <c r="C8823" s="8" t="s">
        <v>13</v>
      </c>
      <c r="D8823" s="8" t="s">
        <v>90</v>
      </c>
      <c r="E8823" s="8" t="s">
        <v>90</v>
      </c>
      <c r="F8823" s="9">
        <f t="shared" si="384"/>
        <v>-2700000</v>
      </c>
      <c r="G8823" s="9">
        <v>-27</v>
      </c>
      <c r="H8823" s="10">
        <v>-2934630</v>
      </c>
      <c r="I8823" s="11">
        <f t="shared" si="381"/>
        <v>8829671245.3386383</v>
      </c>
      <c r="J8823" s="11">
        <f t="shared" si="382"/>
        <v>86830</v>
      </c>
      <c r="K8823" s="11">
        <f t="shared" si="383"/>
        <v>101689.17707403703</v>
      </c>
      <c r="L8823" s="12">
        <f t="shared" si="385"/>
        <v>189022.21900100028</v>
      </c>
      <c r="M8823" s="11">
        <f>COUNTIF(E$2:$E8823,E8823)</f>
        <v>1548</v>
      </c>
      <c r="O8823" t="str">
        <f t="shared" si="380"/>
        <v/>
      </c>
    </row>
    <row r="8824" spans="1:15" hidden="1">
      <c r="A8824" s="41" t="s">
        <v>99</v>
      </c>
      <c r="B8824" s="46">
        <v>45803</v>
      </c>
      <c r="C8824" s="8" t="s">
        <v>13</v>
      </c>
      <c r="D8824" s="8" t="s">
        <v>90</v>
      </c>
      <c r="E8824" s="8" t="s">
        <v>90</v>
      </c>
      <c r="F8824" s="9">
        <f t="shared" si="384"/>
        <v>-1800000</v>
      </c>
      <c r="G8824" s="9">
        <v>-18</v>
      </c>
      <c r="H8824" s="10">
        <v>-1956420</v>
      </c>
      <c r="I8824" s="11">
        <f t="shared" si="381"/>
        <v>8827840840.1513062</v>
      </c>
      <c r="J8824" s="11">
        <f t="shared" si="382"/>
        <v>86812</v>
      </c>
      <c r="K8824" s="11">
        <f t="shared" si="383"/>
        <v>101689.17707403703</v>
      </c>
      <c r="L8824" s="12">
        <f t="shared" si="385"/>
        <v>126014.81266733352</v>
      </c>
      <c r="M8824" s="11">
        <f>COUNTIF(E$2:$E8824,E8824)</f>
        <v>1549</v>
      </c>
      <c r="O8824" t="str">
        <f t="shared" si="380"/>
        <v/>
      </c>
    </row>
    <row r="8825" spans="1:15" hidden="1">
      <c r="A8825" s="41" t="s">
        <v>99</v>
      </c>
      <c r="B8825" s="46">
        <v>45803</v>
      </c>
      <c r="C8825" s="8" t="s">
        <v>13</v>
      </c>
      <c r="D8825" s="8" t="s">
        <v>90</v>
      </c>
      <c r="E8825" s="8" t="s">
        <v>90</v>
      </c>
      <c r="F8825" s="9">
        <f t="shared" si="384"/>
        <v>-92000000</v>
      </c>
      <c r="G8825" s="9">
        <v>-920</v>
      </c>
      <c r="H8825" s="10">
        <v>-99994800</v>
      </c>
      <c r="I8825" s="11">
        <f t="shared" si="381"/>
        <v>8734286797.2431927</v>
      </c>
      <c r="J8825" s="11">
        <f t="shared" si="382"/>
        <v>85892</v>
      </c>
      <c r="K8825" s="11">
        <f t="shared" si="383"/>
        <v>101689.17707403703</v>
      </c>
      <c r="L8825" s="12">
        <f t="shared" si="385"/>
        <v>6440757.0918859392</v>
      </c>
      <c r="M8825" s="11">
        <f>COUNTIF(E$2:$E8825,E8825)</f>
        <v>1550</v>
      </c>
      <c r="O8825" t="str">
        <f t="shared" si="380"/>
        <v/>
      </c>
    </row>
    <row r="8826" spans="1:15" hidden="1">
      <c r="A8826" s="41" t="s">
        <v>99</v>
      </c>
      <c r="B8826" s="46">
        <v>45803</v>
      </c>
      <c r="C8826" s="8" t="s">
        <v>13</v>
      </c>
      <c r="D8826" s="8" t="s">
        <v>15</v>
      </c>
      <c r="E8826" s="8" t="s">
        <v>15</v>
      </c>
      <c r="F8826" s="9">
        <f t="shared" si="384"/>
        <v>60700000</v>
      </c>
      <c r="G8826" s="9">
        <v>607</v>
      </c>
      <c r="H8826" s="10">
        <v>66289256</v>
      </c>
      <c r="I8826" s="11">
        <f t="shared" si="381"/>
        <v>26115399416.739105</v>
      </c>
      <c r="J8826" s="11">
        <f t="shared" si="382"/>
        <v>242018</v>
      </c>
      <c r="K8826" s="11">
        <f t="shared" si="383"/>
        <v>107906.84749373644</v>
      </c>
      <c r="L8826" s="12">
        <f t="shared" si="385"/>
        <v>0</v>
      </c>
      <c r="M8826" s="11">
        <f>COUNTIF(E$2:$E8826,E8826)</f>
        <v>3199</v>
      </c>
      <c r="O8826" t="str">
        <f t="shared" si="380"/>
        <v/>
      </c>
    </row>
    <row r="8827" spans="1:15" hidden="1">
      <c r="A8827" s="41" t="s">
        <v>99</v>
      </c>
      <c r="B8827" s="46">
        <v>45803</v>
      </c>
      <c r="C8827" s="8" t="s">
        <v>13</v>
      </c>
      <c r="D8827" s="8" t="s">
        <v>14</v>
      </c>
      <c r="E8827" s="8" t="s">
        <v>14</v>
      </c>
      <c r="F8827" s="9">
        <f t="shared" si="384"/>
        <v>2800000</v>
      </c>
      <c r="G8827" s="9">
        <v>28</v>
      </c>
      <c r="H8827" s="10">
        <v>3011064</v>
      </c>
      <c r="I8827" s="11">
        <f t="shared" si="381"/>
        <v>20426760979.489109</v>
      </c>
      <c r="J8827" s="11">
        <f t="shared" si="382"/>
        <v>202253</v>
      </c>
      <c r="K8827" s="11">
        <f t="shared" si="383"/>
        <v>100996.08401106094</v>
      </c>
      <c r="L8827" s="12">
        <f t="shared" si="385"/>
        <v>0</v>
      </c>
      <c r="M8827" s="11">
        <f>COUNTIF(E$2:$E8827,E8827)</f>
        <v>1201</v>
      </c>
      <c r="O8827" t="str">
        <f t="shared" si="380"/>
        <v/>
      </c>
    </row>
    <row r="8828" spans="1:15" hidden="1">
      <c r="A8828" s="41" t="s">
        <v>99</v>
      </c>
      <c r="B8828" s="46">
        <v>45803</v>
      </c>
      <c r="C8828" s="8" t="s">
        <v>13</v>
      </c>
      <c r="D8828" s="8" t="s">
        <v>15</v>
      </c>
      <c r="E8828" s="8" t="s">
        <v>15</v>
      </c>
      <c r="F8828" s="9">
        <f t="shared" si="384"/>
        <v>1800000</v>
      </c>
      <c r="G8828" s="9">
        <v>18</v>
      </c>
      <c r="H8828" s="10">
        <v>1948716</v>
      </c>
      <c r="I8828" s="11">
        <f t="shared" si="381"/>
        <v>26117348132.739105</v>
      </c>
      <c r="J8828" s="11">
        <f t="shared" si="382"/>
        <v>242036</v>
      </c>
      <c r="K8828" s="11">
        <f t="shared" si="383"/>
        <v>107906.87390610944</v>
      </c>
      <c r="L8828" s="12">
        <f t="shared" si="385"/>
        <v>0</v>
      </c>
      <c r="M8828" s="11">
        <f>COUNTIF(E$2:$E8828,E8828)</f>
        <v>3200</v>
      </c>
      <c r="O8828" t="str">
        <f t="shared" si="380"/>
        <v/>
      </c>
    </row>
    <row r="8829" spans="1:15" hidden="1">
      <c r="A8829" s="41" t="s">
        <v>99</v>
      </c>
      <c r="B8829" s="46">
        <v>45803</v>
      </c>
      <c r="C8829" s="8" t="s">
        <v>13</v>
      </c>
      <c r="D8829" s="8" t="s">
        <v>90</v>
      </c>
      <c r="E8829" s="8" t="s">
        <v>90</v>
      </c>
      <c r="F8829" s="9">
        <f t="shared" si="384"/>
        <v>-4500000</v>
      </c>
      <c r="G8829" s="9">
        <v>-45</v>
      </c>
      <c r="H8829" s="10">
        <v>-4891050</v>
      </c>
      <c r="I8829" s="11">
        <f t="shared" si="381"/>
        <v>8729710784.2748604</v>
      </c>
      <c r="J8829" s="11">
        <f t="shared" si="382"/>
        <v>85847</v>
      </c>
      <c r="K8829" s="11">
        <f t="shared" si="383"/>
        <v>101689.17707403703</v>
      </c>
      <c r="L8829" s="12">
        <f t="shared" si="385"/>
        <v>315037.03166833334</v>
      </c>
      <c r="M8829" s="11">
        <f>COUNTIF(E$2:$E8829,E8829)</f>
        <v>1551</v>
      </c>
      <c r="O8829" t="str">
        <f t="shared" si="380"/>
        <v/>
      </c>
    </row>
    <row r="8830" spans="1:15" hidden="1">
      <c r="A8830" s="41" t="s">
        <v>99</v>
      </c>
      <c r="B8830" s="46">
        <v>45803</v>
      </c>
      <c r="C8830" s="8" t="s">
        <v>13</v>
      </c>
      <c r="D8830" s="8" t="s">
        <v>90</v>
      </c>
      <c r="E8830" s="8" t="s">
        <v>90</v>
      </c>
      <c r="F8830" s="9">
        <f t="shared" si="384"/>
        <v>-18300000</v>
      </c>
      <c r="G8830" s="9">
        <v>-183</v>
      </c>
      <c r="H8830" s="10">
        <v>-19890270</v>
      </c>
      <c r="I8830" s="11">
        <f t="shared" si="381"/>
        <v>8711101664.8703117</v>
      </c>
      <c r="J8830" s="11">
        <f t="shared" si="382"/>
        <v>85664</v>
      </c>
      <c r="K8830" s="11">
        <f t="shared" si="383"/>
        <v>101689.17707403703</v>
      </c>
      <c r="L8830" s="12">
        <f t="shared" si="385"/>
        <v>1281150.5954512246</v>
      </c>
      <c r="M8830" s="11">
        <f>COUNTIF(E$2:$E8830,E8830)</f>
        <v>1552</v>
      </c>
      <c r="O8830" t="str">
        <f t="shared" si="380"/>
        <v/>
      </c>
    </row>
    <row r="8831" spans="1:15" hidden="1">
      <c r="A8831" s="41" t="s">
        <v>99</v>
      </c>
      <c r="B8831" s="46">
        <v>45803</v>
      </c>
      <c r="C8831" s="8" t="s">
        <v>13</v>
      </c>
      <c r="D8831" s="8" t="s">
        <v>90</v>
      </c>
      <c r="E8831" s="8" t="s">
        <v>90</v>
      </c>
      <c r="F8831" s="9">
        <f t="shared" si="384"/>
        <v>-7700000</v>
      </c>
      <c r="G8831" s="9">
        <v>-77</v>
      </c>
      <c r="H8831" s="10">
        <v>-8369130</v>
      </c>
      <c r="I8831" s="11">
        <f t="shared" si="381"/>
        <v>8703271598.235611</v>
      </c>
      <c r="J8831" s="11">
        <f t="shared" si="382"/>
        <v>85587</v>
      </c>
      <c r="K8831" s="11">
        <f t="shared" si="383"/>
        <v>101689.17707403703</v>
      </c>
      <c r="L8831" s="12">
        <f t="shared" si="385"/>
        <v>539063.36529914849</v>
      </c>
      <c r="M8831" s="11">
        <f>COUNTIF(E$2:$E8831,E8831)</f>
        <v>1553</v>
      </c>
      <c r="O8831" t="str">
        <f t="shared" si="380"/>
        <v/>
      </c>
    </row>
    <row r="8832" spans="1:15" hidden="1">
      <c r="A8832" s="41" t="s">
        <v>99</v>
      </c>
      <c r="B8832" s="46">
        <v>45803</v>
      </c>
      <c r="C8832" s="8" t="s">
        <v>13</v>
      </c>
      <c r="D8832" s="8" t="s">
        <v>90</v>
      </c>
      <c r="E8832" s="8" t="s">
        <v>90</v>
      </c>
      <c r="F8832" s="9">
        <f t="shared" si="384"/>
        <v>-23400000</v>
      </c>
      <c r="G8832" s="9">
        <v>-234</v>
      </c>
      <c r="H8832" s="10">
        <v>-25433460</v>
      </c>
      <c r="I8832" s="11">
        <f t="shared" si="381"/>
        <v>8679476330.8002872</v>
      </c>
      <c r="J8832" s="11">
        <f t="shared" si="382"/>
        <v>85353</v>
      </c>
      <c r="K8832" s="11">
        <f t="shared" si="383"/>
        <v>101689.17707403703</v>
      </c>
      <c r="L8832" s="12">
        <f t="shared" si="385"/>
        <v>1638192.5646753348</v>
      </c>
      <c r="M8832" s="11">
        <f>COUNTIF(E$2:$E8832,E8832)</f>
        <v>1554</v>
      </c>
      <c r="O8832" t="str">
        <f t="shared" si="380"/>
        <v/>
      </c>
    </row>
    <row r="8833" spans="1:15" hidden="1">
      <c r="A8833" s="41" t="s">
        <v>99</v>
      </c>
      <c r="B8833" s="46">
        <v>45803</v>
      </c>
      <c r="C8833" s="8" t="s">
        <v>13</v>
      </c>
      <c r="D8833" s="8" t="s">
        <v>90</v>
      </c>
      <c r="E8833" s="8" t="s">
        <v>90</v>
      </c>
      <c r="F8833" s="9">
        <f t="shared" si="384"/>
        <v>-13700000</v>
      </c>
      <c r="G8833" s="9">
        <v>-137</v>
      </c>
      <c r="H8833" s="10">
        <v>-14890530</v>
      </c>
      <c r="I8833" s="11">
        <f t="shared" si="381"/>
        <v>8665544913.5411434</v>
      </c>
      <c r="J8833" s="11">
        <f t="shared" si="382"/>
        <v>85216</v>
      </c>
      <c r="K8833" s="11">
        <f t="shared" si="383"/>
        <v>101689.17707403703</v>
      </c>
      <c r="L8833" s="12">
        <f t="shared" si="385"/>
        <v>959112.74085692689</v>
      </c>
      <c r="M8833" s="11">
        <f>COUNTIF(E$2:$E8833,E8833)</f>
        <v>1555</v>
      </c>
      <c r="O8833" t="str">
        <f t="shared" si="380"/>
        <v/>
      </c>
    </row>
    <row r="8834" spans="1:15" hidden="1">
      <c r="A8834" s="41" t="s">
        <v>99</v>
      </c>
      <c r="B8834" s="46">
        <v>45803</v>
      </c>
      <c r="C8834" s="8" t="s">
        <v>13</v>
      </c>
      <c r="D8834" s="8" t="s">
        <v>15</v>
      </c>
      <c r="E8834" s="8" t="s">
        <v>15</v>
      </c>
      <c r="F8834" s="9">
        <f t="shared" si="384"/>
        <v>39700000</v>
      </c>
      <c r="G8834" s="9">
        <v>397</v>
      </c>
      <c r="H8834" s="10">
        <v>42948651</v>
      </c>
      <c r="I8834" s="11">
        <f t="shared" si="381"/>
        <v>26160296783.739105</v>
      </c>
      <c r="J8834" s="11">
        <f t="shared" si="382"/>
        <v>242433</v>
      </c>
      <c r="K8834" s="11">
        <f t="shared" si="383"/>
        <v>107907.32608076914</v>
      </c>
      <c r="L8834" s="12">
        <f t="shared" si="385"/>
        <v>0</v>
      </c>
      <c r="M8834" s="11">
        <f>COUNTIF(E$2:$E8834,E8834)</f>
        <v>3201</v>
      </c>
      <c r="O8834" t="str">
        <f t="shared" si="380"/>
        <v/>
      </c>
    </row>
    <row r="8835" spans="1:15" hidden="1">
      <c r="A8835" s="41" t="s">
        <v>99</v>
      </c>
      <c r="B8835" s="46">
        <v>45803</v>
      </c>
      <c r="C8835" s="8" t="s">
        <v>13</v>
      </c>
      <c r="D8835" s="8" t="s">
        <v>15</v>
      </c>
      <c r="E8835" s="8" t="s">
        <v>15</v>
      </c>
      <c r="F8835" s="9">
        <f t="shared" si="384"/>
        <v>11200000</v>
      </c>
      <c r="G8835" s="9">
        <v>112</v>
      </c>
      <c r="H8835" s="10">
        <v>12097120</v>
      </c>
      <c r="I8835" s="11">
        <f t="shared" si="381"/>
        <v>26172393903.739105</v>
      </c>
      <c r="J8835" s="11">
        <f t="shared" si="382"/>
        <v>242545</v>
      </c>
      <c r="K8835" s="11">
        <f t="shared" si="383"/>
        <v>107907.37349250285</v>
      </c>
      <c r="L8835" s="12">
        <f t="shared" si="385"/>
        <v>0</v>
      </c>
      <c r="M8835" s="11">
        <f>COUNTIF(E$2:$E8835,E8835)</f>
        <v>3202</v>
      </c>
      <c r="O8835" t="str">
        <f t="shared" si="380"/>
        <v/>
      </c>
    </row>
    <row r="8836" spans="1:15" hidden="1">
      <c r="A8836" s="41" t="s">
        <v>99</v>
      </c>
      <c r="B8836" s="46">
        <v>45803</v>
      </c>
      <c r="C8836" s="8" t="s">
        <v>13</v>
      </c>
      <c r="D8836" s="8" t="s">
        <v>15</v>
      </c>
      <c r="E8836" s="8" t="s">
        <v>15</v>
      </c>
      <c r="F8836" s="9">
        <f t="shared" si="384"/>
        <v>9300000</v>
      </c>
      <c r="G8836" s="9">
        <v>93</v>
      </c>
      <c r="H8836" s="10">
        <v>10157646</v>
      </c>
      <c r="I8836" s="11">
        <f t="shared" si="381"/>
        <v>26182551549.739105</v>
      </c>
      <c r="J8836" s="11">
        <f t="shared" si="382"/>
        <v>242638</v>
      </c>
      <c r="K8836" s="11">
        <f t="shared" si="383"/>
        <v>107907.87737180122</v>
      </c>
      <c r="L8836" s="12">
        <f t="shared" si="385"/>
        <v>0</v>
      </c>
      <c r="M8836" s="11">
        <f>COUNTIF(E$2:$E8836,E8836)</f>
        <v>3203</v>
      </c>
      <c r="O8836" t="str">
        <f t="shared" si="380"/>
        <v/>
      </c>
    </row>
    <row r="8837" spans="1:15" hidden="1">
      <c r="A8837" s="41" t="s">
        <v>99</v>
      </c>
      <c r="B8837" s="46">
        <v>45803</v>
      </c>
      <c r="C8837" s="8" t="s">
        <v>13</v>
      </c>
      <c r="D8837" s="8" t="s">
        <v>14</v>
      </c>
      <c r="E8837" s="8" t="s">
        <v>14</v>
      </c>
      <c r="F8837" s="9">
        <f t="shared" si="384"/>
        <v>2000000</v>
      </c>
      <c r="G8837" s="9">
        <v>20</v>
      </c>
      <c r="H8837" s="10">
        <v>2142820</v>
      </c>
      <c r="I8837" s="11">
        <f t="shared" si="381"/>
        <v>20428903799.489109</v>
      </c>
      <c r="J8837" s="11">
        <f t="shared" si="382"/>
        <v>202273</v>
      </c>
      <c r="K8837" s="11">
        <f t="shared" si="383"/>
        <v>100996.69159744063</v>
      </c>
      <c r="L8837" s="12">
        <f t="shared" si="385"/>
        <v>0</v>
      </c>
      <c r="M8837" s="11">
        <f>COUNTIF(E$2:$E8837,E8837)</f>
        <v>1202</v>
      </c>
      <c r="O8837" t="str">
        <f t="shared" si="380"/>
        <v/>
      </c>
    </row>
    <row r="8838" spans="1:15" hidden="1">
      <c r="A8838" s="41" t="s">
        <v>99</v>
      </c>
      <c r="B8838" s="46">
        <v>45803</v>
      </c>
      <c r="C8838" s="8" t="s">
        <v>13</v>
      </c>
      <c r="D8838" s="8" t="s">
        <v>90</v>
      </c>
      <c r="E8838" s="8" t="s">
        <v>90</v>
      </c>
      <c r="F8838" s="9">
        <f t="shared" si="384"/>
        <v>-9100000</v>
      </c>
      <c r="G8838" s="9">
        <v>-91</v>
      </c>
      <c r="H8838" s="10">
        <v>-9890790</v>
      </c>
      <c r="I8838" s="11">
        <f t="shared" si="381"/>
        <v>8656291198.4274063</v>
      </c>
      <c r="J8838" s="11">
        <f t="shared" si="382"/>
        <v>85125</v>
      </c>
      <c r="K8838" s="11">
        <f t="shared" si="383"/>
        <v>101689.17707403703</v>
      </c>
      <c r="L8838" s="12">
        <f t="shared" si="385"/>
        <v>637074.88626263104</v>
      </c>
      <c r="M8838" s="11">
        <f>COUNTIF(E$2:$E8838,E8838)</f>
        <v>1556</v>
      </c>
      <c r="O8838" t="str">
        <f t="shared" si="380"/>
        <v/>
      </c>
    </row>
    <row r="8839" spans="1:15" hidden="1">
      <c r="A8839" s="41" t="s">
        <v>99</v>
      </c>
      <c r="B8839" s="46">
        <v>45803</v>
      </c>
      <c r="C8839" s="8" t="s">
        <v>13</v>
      </c>
      <c r="D8839" s="8" t="s">
        <v>90</v>
      </c>
      <c r="E8839" s="8" t="s">
        <v>90</v>
      </c>
      <c r="F8839" s="9">
        <f t="shared" si="384"/>
        <v>-275800000</v>
      </c>
      <c r="G8839" s="9">
        <v>-2758</v>
      </c>
      <c r="H8839" s="10">
        <v>-299767020</v>
      </c>
      <c r="I8839" s="11">
        <f t="shared" si="381"/>
        <v>8375832448.0572119</v>
      </c>
      <c r="J8839" s="11">
        <f t="shared" si="382"/>
        <v>82367</v>
      </c>
      <c r="K8839" s="11">
        <f t="shared" si="383"/>
        <v>101689.17707403703</v>
      </c>
      <c r="L8839" s="12">
        <f t="shared" si="385"/>
        <v>19308269.629805863</v>
      </c>
      <c r="M8839" s="11">
        <f>COUNTIF(E$2:$E8839,E8839)</f>
        <v>1557</v>
      </c>
      <c r="O8839" t="str">
        <f t="shared" si="380"/>
        <v/>
      </c>
    </row>
    <row r="8840" spans="1:15" hidden="1">
      <c r="A8840" s="41" t="s">
        <v>99</v>
      </c>
      <c r="B8840" s="46">
        <v>45803</v>
      </c>
      <c r="C8840" s="8" t="s">
        <v>13</v>
      </c>
      <c r="D8840" s="8" t="s">
        <v>90</v>
      </c>
      <c r="E8840" s="8" t="s">
        <v>90</v>
      </c>
      <c r="F8840" s="9">
        <f t="shared" si="384"/>
        <v>-92200000</v>
      </c>
      <c r="G8840" s="9">
        <v>-922</v>
      </c>
      <c r="H8840" s="10">
        <v>-100212180</v>
      </c>
      <c r="I8840" s="11">
        <f t="shared" si="381"/>
        <v>8282075026.7949495</v>
      </c>
      <c r="J8840" s="11">
        <f t="shared" si="382"/>
        <v>81445</v>
      </c>
      <c r="K8840" s="11">
        <f t="shared" si="383"/>
        <v>101689.17707403703</v>
      </c>
      <c r="L8840" s="12">
        <f t="shared" si="385"/>
        <v>6454758.7377378643</v>
      </c>
      <c r="M8840" s="11">
        <f>COUNTIF(E$2:$E8840,E8840)</f>
        <v>1558</v>
      </c>
      <c r="O8840" t="str">
        <f t="shared" si="380"/>
        <v/>
      </c>
    </row>
    <row r="8841" spans="1:15" hidden="1">
      <c r="A8841" s="41" t="s">
        <v>99</v>
      </c>
      <c r="B8841" s="46">
        <v>45803</v>
      </c>
      <c r="C8841" s="8" t="s">
        <v>13</v>
      </c>
      <c r="D8841" s="8" t="s">
        <v>90</v>
      </c>
      <c r="E8841" s="8" t="s">
        <v>90</v>
      </c>
      <c r="F8841" s="9">
        <f t="shared" si="384"/>
        <v>2100000</v>
      </c>
      <c r="G8841" s="9">
        <v>21</v>
      </c>
      <c r="H8841" s="10">
        <v>2281125</v>
      </c>
      <c r="I8841" s="11">
        <f t="shared" si="381"/>
        <v>8284356151.7949495</v>
      </c>
      <c r="J8841" s="11">
        <f t="shared" si="382"/>
        <v>81466</v>
      </c>
      <c r="K8841" s="11">
        <f t="shared" si="383"/>
        <v>101690.96496446308</v>
      </c>
      <c r="L8841" s="12">
        <f t="shared" si="385"/>
        <v>0</v>
      </c>
      <c r="M8841" s="11">
        <f>COUNTIF(E$2:$E8841,E8841)</f>
        <v>1559</v>
      </c>
      <c r="O8841" t="str">
        <f t="shared" si="380"/>
        <v/>
      </c>
    </row>
    <row r="8842" spans="1:15" hidden="1">
      <c r="A8842" s="41" t="s">
        <v>99</v>
      </c>
      <c r="B8842" s="46">
        <v>45803</v>
      </c>
      <c r="C8842" s="8" t="s">
        <v>13</v>
      </c>
      <c r="D8842" s="8" t="s">
        <v>90</v>
      </c>
      <c r="E8842" s="8" t="s">
        <v>90</v>
      </c>
      <c r="F8842" s="9">
        <f t="shared" si="384"/>
        <v>-9100000</v>
      </c>
      <c r="G8842" s="9">
        <v>-91</v>
      </c>
      <c r="H8842" s="10">
        <v>-9890790</v>
      </c>
      <c r="I8842" s="11">
        <f t="shared" si="381"/>
        <v>8275102273.9831839</v>
      </c>
      <c r="J8842" s="11">
        <f t="shared" si="382"/>
        <v>81375</v>
      </c>
      <c r="K8842" s="11">
        <f t="shared" si="383"/>
        <v>101690.96496446308</v>
      </c>
      <c r="L8842" s="12">
        <f t="shared" si="385"/>
        <v>636912.18823385984</v>
      </c>
      <c r="M8842" s="11">
        <f>COUNTIF(E$2:$E8842,E8842)</f>
        <v>1560</v>
      </c>
      <c r="O8842" t="str">
        <f t="shared" si="380"/>
        <v/>
      </c>
    </row>
    <row r="8843" spans="1:15" hidden="1">
      <c r="A8843" s="41" t="s">
        <v>99</v>
      </c>
      <c r="B8843" s="46">
        <v>45803</v>
      </c>
      <c r="C8843" s="8" t="s">
        <v>13</v>
      </c>
      <c r="D8843" s="8" t="s">
        <v>15</v>
      </c>
      <c r="E8843" s="8" t="s">
        <v>15</v>
      </c>
      <c r="F8843" s="9">
        <f t="shared" si="384"/>
        <v>25700000</v>
      </c>
      <c r="G8843" s="9">
        <v>257</v>
      </c>
      <c r="H8843" s="10">
        <v>28070054</v>
      </c>
      <c r="I8843" s="11">
        <f t="shared" si="381"/>
        <v>26210621603.739105</v>
      </c>
      <c r="J8843" s="11">
        <f t="shared" si="382"/>
        <v>242895</v>
      </c>
      <c r="K8843" s="11">
        <f t="shared" si="383"/>
        <v>107909.26780600303</v>
      </c>
      <c r="L8843" s="12">
        <f t="shared" si="385"/>
        <v>0</v>
      </c>
      <c r="M8843" s="11">
        <f>COUNTIF(E$2:$E8843,E8843)</f>
        <v>3204</v>
      </c>
      <c r="O8843" t="str">
        <f t="shared" si="380"/>
        <v/>
      </c>
    </row>
    <row r="8844" spans="1:15" hidden="1">
      <c r="A8844" s="41" t="s">
        <v>99</v>
      </c>
      <c r="B8844" s="46">
        <v>45803</v>
      </c>
      <c r="C8844" s="8" t="s">
        <v>13</v>
      </c>
      <c r="D8844" s="8" t="s">
        <v>90</v>
      </c>
      <c r="E8844" s="8" t="s">
        <v>90</v>
      </c>
      <c r="F8844" s="9">
        <f t="shared" si="384"/>
        <v>-32100000</v>
      </c>
      <c r="G8844" s="9">
        <v>-321</v>
      </c>
      <c r="H8844" s="10">
        <v>-34889490</v>
      </c>
      <c r="I8844" s="11">
        <f t="shared" si="381"/>
        <v>8242459474.2295914</v>
      </c>
      <c r="J8844" s="11">
        <f t="shared" si="382"/>
        <v>81054</v>
      </c>
      <c r="K8844" s="11">
        <f t="shared" si="383"/>
        <v>101690.96496446308</v>
      </c>
      <c r="L8844" s="12">
        <f t="shared" si="385"/>
        <v>2246690.2464073487</v>
      </c>
      <c r="M8844" s="11">
        <f>COUNTIF(E$2:$E8844,E8844)</f>
        <v>1561</v>
      </c>
      <c r="O8844" t="str">
        <f t="shared" si="380"/>
        <v/>
      </c>
    </row>
    <row r="8845" spans="1:15" hidden="1">
      <c r="A8845" s="41" t="s">
        <v>99</v>
      </c>
      <c r="B8845" s="46">
        <v>45803</v>
      </c>
      <c r="C8845" s="8" t="s">
        <v>13</v>
      </c>
      <c r="D8845" s="8" t="s">
        <v>90</v>
      </c>
      <c r="E8845" s="8" t="s">
        <v>90</v>
      </c>
      <c r="F8845" s="9">
        <f t="shared" si="384"/>
        <v>-91900000</v>
      </c>
      <c r="G8845" s="9">
        <v>-919</v>
      </c>
      <c r="H8845" s="10">
        <v>-99886110</v>
      </c>
      <c r="I8845" s="11">
        <f t="shared" si="381"/>
        <v>8149005477.4272499</v>
      </c>
      <c r="J8845" s="11">
        <f t="shared" si="382"/>
        <v>80135</v>
      </c>
      <c r="K8845" s="11">
        <f t="shared" si="383"/>
        <v>101690.96496446308</v>
      </c>
      <c r="L8845" s="12">
        <f t="shared" si="385"/>
        <v>6432113.1976584196</v>
      </c>
      <c r="M8845" s="11">
        <f>COUNTIF(E$2:$E8845,E8845)</f>
        <v>1562</v>
      </c>
      <c r="O8845" t="str">
        <f t="shared" si="380"/>
        <v/>
      </c>
    </row>
    <row r="8846" spans="1:15" hidden="1">
      <c r="A8846" s="41" t="s">
        <v>99</v>
      </c>
      <c r="B8846" s="46">
        <v>45803</v>
      </c>
      <c r="C8846" s="8" t="s">
        <v>13</v>
      </c>
      <c r="D8846" s="8" t="s">
        <v>14</v>
      </c>
      <c r="E8846" s="8" t="s">
        <v>14</v>
      </c>
      <c r="F8846" s="9">
        <f t="shared" si="384"/>
        <v>900000</v>
      </c>
      <c r="G8846" s="9">
        <v>9</v>
      </c>
      <c r="H8846" s="10">
        <v>967725</v>
      </c>
      <c r="I8846" s="11">
        <f t="shared" si="381"/>
        <v>20429871524.489109</v>
      </c>
      <c r="J8846" s="11">
        <f t="shared" si="382"/>
        <v>202282</v>
      </c>
      <c r="K8846" s="11">
        <f t="shared" si="383"/>
        <v>100996.9820571732</v>
      </c>
      <c r="L8846" s="12">
        <f t="shared" si="385"/>
        <v>0</v>
      </c>
      <c r="M8846" s="11">
        <f>COUNTIF(E$2:$E8846,E8846)</f>
        <v>1203</v>
      </c>
      <c r="O8846" t="str">
        <f t="shared" si="380"/>
        <v/>
      </c>
    </row>
    <row r="8847" spans="1:15" hidden="1">
      <c r="A8847" s="41" t="s">
        <v>99</v>
      </c>
      <c r="B8847" s="46">
        <v>45803</v>
      </c>
      <c r="C8847" s="8" t="s">
        <v>13</v>
      </c>
      <c r="D8847" s="8" t="s">
        <v>14</v>
      </c>
      <c r="E8847" s="8" t="s">
        <v>14</v>
      </c>
      <c r="F8847" s="9">
        <f t="shared" si="384"/>
        <v>1900000</v>
      </c>
      <c r="G8847" s="9">
        <v>19</v>
      </c>
      <c r="H8847" s="10">
        <v>2043222</v>
      </c>
      <c r="I8847" s="11">
        <f t="shared" si="381"/>
        <v>20431914746.489109</v>
      </c>
      <c r="J8847" s="11">
        <f t="shared" si="382"/>
        <v>202301</v>
      </c>
      <c r="K8847" s="11">
        <f t="shared" si="383"/>
        <v>100997.59638602434</v>
      </c>
      <c r="L8847" s="12">
        <f t="shared" si="385"/>
        <v>0</v>
      </c>
      <c r="M8847" s="11">
        <f>COUNTIF(E$2:$E8847,E8847)</f>
        <v>1204</v>
      </c>
      <c r="O8847" t="str">
        <f t="shared" si="380"/>
        <v/>
      </c>
    </row>
    <row r="8848" spans="1:15" hidden="1">
      <c r="A8848" s="41" t="s">
        <v>99</v>
      </c>
      <c r="B8848" s="46">
        <v>45803</v>
      </c>
      <c r="C8848" s="8" t="s">
        <v>13</v>
      </c>
      <c r="D8848" s="8" t="s">
        <v>90</v>
      </c>
      <c r="E8848" s="8" t="s">
        <v>90</v>
      </c>
      <c r="F8848" s="9">
        <f t="shared" si="384"/>
        <v>-45900000</v>
      </c>
      <c r="G8848" s="9">
        <v>-459</v>
      </c>
      <c r="H8848" s="10">
        <v>-49888710</v>
      </c>
      <c r="I8848" s="11">
        <f t="shared" si="381"/>
        <v>8102329324.5085611</v>
      </c>
      <c r="J8848" s="11">
        <f t="shared" si="382"/>
        <v>79676</v>
      </c>
      <c r="K8848" s="11">
        <f t="shared" si="383"/>
        <v>101690.96496446308</v>
      </c>
      <c r="L8848" s="12">
        <f t="shared" si="385"/>
        <v>3212557.081311442</v>
      </c>
      <c r="M8848" s="11">
        <f>COUNTIF(E$2:$E8848,E8848)</f>
        <v>1563</v>
      </c>
      <c r="O8848" t="str">
        <f t="shared" ref="O8848:O8911" si="386">IF(M8848=_xlfn.MAXIFS(M:M,D:D,D8848),"X","")</f>
        <v/>
      </c>
    </row>
    <row r="8849" spans="1:15" hidden="1">
      <c r="A8849" s="41" t="s">
        <v>99</v>
      </c>
      <c r="B8849" s="46">
        <v>45803</v>
      </c>
      <c r="C8849" s="8" t="s">
        <v>13</v>
      </c>
      <c r="D8849" s="8" t="s">
        <v>90</v>
      </c>
      <c r="E8849" s="8" t="s">
        <v>90</v>
      </c>
      <c r="F8849" s="9">
        <f t="shared" si="384"/>
        <v>-18300000</v>
      </c>
      <c r="G8849" s="9">
        <v>-183</v>
      </c>
      <c r="H8849" s="10">
        <v>-19890270</v>
      </c>
      <c r="I8849" s="11">
        <f t="shared" si="381"/>
        <v>8083719877.920064</v>
      </c>
      <c r="J8849" s="11">
        <f t="shared" si="382"/>
        <v>79493</v>
      </c>
      <c r="K8849" s="11">
        <f t="shared" si="383"/>
        <v>101690.96496446308</v>
      </c>
      <c r="L8849" s="12">
        <f t="shared" si="385"/>
        <v>1280823.4115032554</v>
      </c>
      <c r="M8849" s="11">
        <f>COUNTIF(E$2:$E8849,E8849)</f>
        <v>1564</v>
      </c>
      <c r="O8849" t="str">
        <f t="shared" si="386"/>
        <v/>
      </c>
    </row>
    <row r="8850" spans="1:15" hidden="1">
      <c r="A8850" s="41" t="s">
        <v>99</v>
      </c>
      <c r="B8850" s="46">
        <v>45803</v>
      </c>
      <c r="C8850" s="8" t="s">
        <v>13</v>
      </c>
      <c r="D8850" s="8" t="s">
        <v>90</v>
      </c>
      <c r="E8850" s="8" t="s">
        <v>90</v>
      </c>
      <c r="F8850" s="9">
        <f t="shared" si="384"/>
        <v>-11000000</v>
      </c>
      <c r="G8850" s="9">
        <v>-110</v>
      </c>
      <c r="H8850" s="10">
        <v>-11955900</v>
      </c>
      <c r="I8850" s="11">
        <f t="shared" si="381"/>
        <v>8072533871.7739735</v>
      </c>
      <c r="J8850" s="11">
        <f t="shared" si="382"/>
        <v>79383</v>
      </c>
      <c r="K8850" s="11">
        <f t="shared" si="383"/>
        <v>101690.96496446308</v>
      </c>
      <c r="L8850" s="12">
        <f t="shared" si="385"/>
        <v>769893.85390906036</v>
      </c>
      <c r="M8850" s="11">
        <f>COUNTIF(E$2:$E8850,E8850)</f>
        <v>1565</v>
      </c>
      <c r="O8850" t="str">
        <f t="shared" si="386"/>
        <v/>
      </c>
    </row>
    <row r="8851" spans="1:15" hidden="1">
      <c r="A8851" s="41" t="s">
        <v>99</v>
      </c>
      <c r="B8851" s="46">
        <v>45803</v>
      </c>
      <c r="C8851" s="8" t="s">
        <v>13</v>
      </c>
      <c r="D8851" s="8" t="s">
        <v>90</v>
      </c>
      <c r="E8851" s="8" t="s">
        <v>90</v>
      </c>
      <c r="F8851" s="9">
        <f t="shared" si="384"/>
        <v>-9100000</v>
      </c>
      <c r="G8851" s="9">
        <v>-91</v>
      </c>
      <c r="H8851" s="10">
        <v>-9890790</v>
      </c>
      <c r="I8851" s="11">
        <f t="shared" si="381"/>
        <v>8063279993.9622078</v>
      </c>
      <c r="J8851" s="11">
        <f t="shared" si="382"/>
        <v>79292</v>
      </c>
      <c r="K8851" s="11">
        <f t="shared" si="383"/>
        <v>101690.96496446308</v>
      </c>
      <c r="L8851" s="12">
        <f t="shared" si="385"/>
        <v>636912.18823385984</v>
      </c>
      <c r="M8851" s="11">
        <f>COUNTIF(E$2:$E8851,E8851)</f>
        <v>1566</v>
      </c>
      <c r="O8851" t="str">
        <f t="shared" si="386"/>
        <v/>
      </c>
    </row>
    <row r="8852" spans="1:15" hidden="1">
      <c r="A8852" s="41" t="s">
        <v>99</v>
      </c>
      <c r="B8852" s="46">
        <v>45803</v>
      </c>
      <c r="C8852" s="8" t="s">
        <v>13</v>
      </c>
      <c r="D8852" s="8" t="s">
        <v>14</v>
      </c>
      <c r="E8852" s="8" t="s">
        <v>14</v>
      </c>
      <c r="F8852" s="9">
        <f t="shared" si="384"/>
        <v>-9300000</v>
      </c>
      <c r="G8852" s="9">
        <v>-93</v>
      </c>
      <c r="H8852" s="10">
        <v>-9978249</v>
      </c>
      <c r="I8852" s="11">
        <f t="shared" si="381"/>
        <v>20422521970.025208</v>
      </c>
      <c r="J8852" s="11">
        <f t="shared" si="382"/>
        <v>202208</v>
      </c>
      <c r="K8852" s="11">
        <f t="shared" si="383"/>
        <v>100997.59638602434</v>
      </c>
      <c r="L8852" s="12">
        <f t="shared" si="385"/>
        <v>585472.53609973751</v>
      </c>
      <c r="M8852" s="11">
        <f>COUNTIF(E$2:$E8852,E8852)</f>
        <v>1205</v>
      </c>
      <c r="O8852" t="str">
        <f t="shared" si="386"/>
        <v/>
      </c>
    </row>
    <row r="8853" spans="1:15" hidden="1">
      <c r="A8853" s="41" t="s">
        <v>99</v>
      </c>
      <c r="B8853" s="46">
        <v>45803</v>
      </c>
      <c r="C8853" s="8" t="s">
        <v>13</v>
      </c>
      <c r="D8853" s="8" t="s">
        <v>90</v>
      </c>
      <c r="E8853" s="8" t="s">
        <v>90</v>
      </c>
      <c r="F8853" s="9">
        <f t="shared" si="384"/>
        <v>-1100000</v>
      </c>
      <c r="G8853" s="9">
        <v>-11</v>
      </c>
      <c r="H8853" s="10">
        <v>-1195590</v>
      </c>
      <c r="I8853" s="11">
        <f t="shared" si="381"/>
        <v>8062161393.347599</v>
      </c>
      <c r="J8853" s="11">
        <f t="shared" si="382"/>
        <v>79281</v>
      </c>
      <c r="K8853" s="11">
        <f t="shared" si="383"/>
        <v>101690.96496446308</v>
      </c>
      <c r="L8853" s="12">
        <f t="shared" si="385"/>
        <v>76989.385390906129</v>
      </c>
      <c r="M8853" s="11">
        <f>COUNTIF(E$2:$E8853,E8853)</f>
        <v>1567</v>
      </c>
      <c r="O8853" t="str">
        <f t="shared" si="386"/>
        <v/>
      </c>
    </row>
    <row r="8854" spans="1:15" hidden="1">
      <c r="A8854" s="41" t="s">
        <v>99</v>
      </c>
      <c r="B8854" s="46">
        <v>45803</v>
      </c>
      <c r="C8854" s="8" t="s">
        <v>13</v>
      </c>
      <c r="D8854" s="8" t="s">
        <v>90</v>
      </c>
      <c r="E8854" s="8" t="s">
        <v>90</v>
      </c>
      <c r="F8854" s="9">
        <f t="shared" si="384"/>
        <v>-4700000</v>
      </c>
      <c r="G8854" s="9">
        <v>-47</v>
      </c>
      <c r="H8854" s="10">
        <v>-5108430</v>
      </c>
      <c r="I8854" s="11">
        <f t="shared" si="381"/>
        <v>8057381917.9942694</v>
      </c>
      <c r="J8854" s="11">
        <f t="shared" si="382"/>
        <v>79234</v>
      </c>
      <c r="K8854" s="11">
        <f t="shared" si="383"/>
        <v>101690.96496446308</v>
      </c>
      <c r="L8854" s="12">
        <f t="shared" si="385"/>
        <v>328954.64667023532</v>
      </c>
      <c r="M8854" s="11">
        <f>COUNTIF(E$2:$E8854,E8854)</f>
        <v>1568</v>
      </c>
      <c r="O8854" t="str">
        <f t="shared" si="386"/>
        <v/>
      </c>
    </row>
    <row r="8855" spans="1:15" hidden="1">
      <c r="A8855" s="41" t="s">
        <v>99</v>
      </c>
      <c r="B8855" s="46">
        <v>45804</v>
      </c>
      <c r="C8855" s="8" t="s">
        <v>13</v>
      </c>
      <c r="D8855" s="8" t="s">
        <v>46</v>
      </c>
      <c r="E8855" s="8" t="s">
        <v>46</v>
      </c>
      <c r="F8855" s="9">
        <f t="shared" si="384"/>
        <v>48600000</v>
      </c>
      <c r="G8855" s="9">
        <v>486</v>
      </c>
      <c r="H8855" s="10">
        <v>53942112</v>
      </c>
      <c r="I8855" s="11">
        <f t="shared" si="381"/>
        <v>5225860674.515729</v>
      </c>
      <c r="J8855" s="11">
        <f t="shared" si="382"/>
        <v>47918</v>
      </c>
      <c r="K8855" s="11">
        <f t="shared" si="383"/>
        <v>109058.40549513187</v>
      </c>
      <c r="L8855" s="12">
        <f t="shared" si="385"/>
        <v>0</v>
      </c>
      <c r="M8855" s="11">
        <f>COUNTIF(E$2:$E8855,E8855)</f>
        <v>2856</v>
      </c>
      <c r="O8855" t="str">
        <f t="shared" si="386"/>
        <v/>
      </c>
    </row>
    <row r="8856" spans="1:15" hidden="1">
      <c r="A8856" s="41" t="s">
        <v>99</v>
      </c>
      <c r="B8856" s="46">
        <v>45804</v>
      </c>
      <c r="C8856" s="8" t="s">
        <v>13</v>
      </c>
      <c r="D8856" s="8" t="s">
        <v>46</v>
      </c>
      <c r="E8856" s="8" t="s">
        <v>46</v>
      </c>
      <c r="F8856" s="9">
        <f t="shared" si="384"/>
        <v>9100000</v>
      </c>
      <c r="G8856" s="9">
        <v>91</v>
      </c>
      <c r="H8856" s="10">
        <v>10100272</v>
      </c>
      <c r="I8856" s="11">
        <f t="shared" si="381"/>
        <v>5235960946.515729</v>
      </c>
      <c r="J8856" s="11">
        <f t="shared" si="382"/>
        <v>48009</v>
      </c>
      <c r="K8856" s="11">
        <f t="shared" si="383"/>
        <v>109062.07058084378</v>
      </c>
      <c r="L8856" s="12">
        <f t="shared" si="385"/>
        <v>0</v>
      </c>
      <c r="M8856" s="11">
        <f>COUNTIF(E$2:$E8856,E8856)</f>
        <v>2857</v>
      </c>
      <c r="O8856" t="str">
        <f t="shared" si="386"/>
        <v/>
      </c>
    </row>
    <row r="8857" spans="1:15" hidden="1">
      <c r="A8857" s="41" t="s">
        <v>99</v>
      </c>
      <c r="B8857" s="46">
        <v>45804</v>
      </c>
      <c r="C8857" s="8" t="s">
        <v>13</v>
      </c>
      <c r="D8857" s="8" t="s">
        <v>46</v>
      </c>
      <c r="E8857" s="8" t="s">
        <v>46</v>
      </c>
      <c r="F8857" s="9">
        <f t="shared" si="384"/>
        <v>18200000</v>
      </c>
      <c r="G8857" s="9">
        <v>182</v>
      </c>
      <c r="H8857" s="10">
        <v>20200544</v>
      </c>
      <c r="I8857" s="11">
        <f t="shared" si="381"/>
        <v>5256161490.515729</v>
      </c>
      <c r="J8857" s="11">
        <f t="shared" si="382"/>
        <v>48191</v>
      </c>
      <c r="K8857" s="11">
        <f t="shared" si="383"/>
        <v>109069.35922715298</v>
      </c>
      <c r="L8857" s="12">
        <f t="shared" si="385"/>
        <v>0</v>
      </c>
      <c r="M8857" s="11">
        <f>COUNTIF(E$2:$E8857,E8857)</f>
        <v>2858</v>
      </c>
      <c r="O8857" t="str">
        <f t="shared" si="386"/>
        <v/>
      </c>
    </row>
    <row r="8858" spans="1:15" hidden="1">
      <c r="A8858" s="41" t="s">
        <v>99</v>
      </c>
      <c r="B8858" s="46">
        <v>45804</v>
      </c>
      <c r="C8858" s="8" t="s">
        <v>13</v>
      </c>
      <c r="D8858" s="8" t="s">
        <v>46</v>
      </c>
      <c r="E8858" s="8" t="s">
        <v>46</v>
      </c>
      <c r="F8858" s="9">
        <f t="shared" si="384"/>
        <v>9200000</v>
      </c>
      <c r="G8858" s="9">
        <v>92</v>
      </c>
      <c r="H8858" s="10">
        <v>10211264</v>
      </c>
      <c r="I8858" s="11">
        <f t="shared" si="381"/>
        <v>5266372754.515729</v>
      </c>
      <c r="J8858" s="11">
        <f t="shared" si="382"/>
        <v>48283</v>
      </c>
      <c r="K8858" s="11">
        <f t="shared" si="383"/>
        <v>109073.02268947101</v>
      </c>
      <c r="L8858" s="12">
        <f t="shared" si="385"/>
        <v>0</v>
      </c>
      <c r="M8858" s="11">
        <f>COUNTIF(E$2:$E8858,E8858)</f>
        <v>2859</v>
      </c>
      <c r="O8858" t="str">
        <f t="shared" si="386"/>
        <v/>
      </c>
    </row>
    <row r="8859" spans="1:15" hidden="1">
      <c r="A8859" s="41" t="s">
        <v>99</v>
      </c>
      <c r="B8859" s="46">
        <v>45804</v>
      </c>
      <c r="C8859" s="8" t="s">
        <v>13</v>
      </c>
      <c r="D8859" s="8" t="s">
        <v>15</v>
      </c>
      <c r="E8859" s="8" t="s">
        <v>15</v>
      </c>
      <c r="F8859" s="9">
        <f t="shared" si="384"/>
        <v>2700000</v>
      </c>
      <c r="G8859" s="9">
        <v>27</v>
      </c>
      <c r="H8859" s="10">
        <v>2946267</v>
      </c>
      <c r="I8859" s="11">
        <f t="shared" si="381"/>
        <v>26213567870.739105</v>
      </c>
      <c r="J8859" s="11">
        <f t="shared" si="382"/>
        <v>242922</v>
      </c>
      <c r="K8859" s="11">
        <f t="shared" si="383"/>
        <v>107909.40248614413</v>
      </c>
      <c r="L8859" s="12">
        <f t="shared" si="385"/>
        <v>0</v>
      </c>
      <c r="M8859" s="11">
        <f>COUNTIF(E$2:$E8859,E8859)</f>
        <v>3205</v>
      </c>
      <c r="O8859" t="str">
        <f t="shared" si="386"/>
        <v/>
      </c>
    </row>
    <row r="8860" spans="1:15" hidden="1">
      <c r="A8860" s="41" t="s">
        <v>99</v>
      </c>
      <c r="B8860" s="46">
        <v>45804</v>
      </c>
      <c r="C8860" s="8" t="s">
        <v>13</v>
      </c>
      <c r="D8860" s="8" t="s">
        <v>14</v>
      </c>
      <c r="E8860" s="8" t="s">
        <v>14</v>
      </c>
      <c r="F8860" s="9">
        <f t="shared" si="384"/>
        <v>9400000</v>
      </c>
      <c r="G8860" s="9">
        <v>94</v>
      </c>
      <c r="H8860" s="10">
        <v>10106692</v>
      </c>
      <c r="I8860" s="11">
        <f t="shared" si="381"/>
        <v>20432628662.025208</v>
      </c>
      <c r="J8860" s="11">
        <f t="shared" si="382"/>
        <v>202302</v>
      </c>
      <c r="K8860" s="11">
        <f t="shared" si="383"/>
        <v>101000.62610367277</v>
      </c>
      <c r="L8860" s="12">
        <f t="shared" si="385"/>
        <v>0</v>
      </c>
      <c r="M8860" s="11">
        <f>COUNTIF(E$2:$E8860,E8860)</f>
        <v>1206</v>
      </c>
      <c r="O8860" t="str">
        <f t="shared" si="386"/>
        <v/>
      </c>
    </row>
    <row r="8861" spans="1:15" hidden="1">
      <c r="A8861" s="41" t="s">
        <v>99</v>
      </c>
      <c r="B8861" s="46">
        <v>45804</v>
      </c>
      <c r="C8861" s="8" t="s">
        <v>13</v>
      </c>
      <c r="D8861" s="8" t="s">
        <v>90</v>
      </c>
      <c r="E8861" s="8" t="s">
        <v>90</v>
      </c>
      <c r="F8861" s="9">
        <f t="shared" si="384"/>
        <v>-13700000</v>
      </c>
      <c r="G8861" s="9">
        <v>-137</v>
      </c>
      <c r="H8861" s="10">
        <v>-14893544</v>
      </c>
      <c r="I8861" s="11">
        <f t="shared" si="381"/>
        <v>8043450255.794138</v>
      </c>
      <c r="J8861" s="11">
        <f t="shared" si="382"/>
        <v>79097</v>
      </c>
      <c r="K8861" s="11">
        <f t="shared" si="383"/>
        <v>101690.96496446308</v>
      </c>
      <c r="L8861" s="12">
        <f t="shared" si="385"/>
        <v>961881.7998685576</v>
      </c>
      <c r="M8861" s="11">
        <f>COUNTIF(E$2:$E8861,E8861)</f>
        <v>1569</v>
      </c>
      <c r="O8861" t="str">
        <f t="shared" si="386"/>
        <v/>
      </c>
    </row>
    <row r="8862" spans="1:15" hidden="1">
      <c r="A8862" s="41" t="s">
        <v>99</v>
      </c>
      <c r="B8862" s="46">
        <v>45804</v>
      </c>
      <c r="C8862" s="8" t="s">
        <v>13</v>
      </c>
      <c r="D8862" s="8" t="s">
        <v>90</v>
      </c>
      <c r="E8862" s="8" t="s">
        <v>90</v>
      </c>
      <c r="F8862" s="9">
        <f t="shared" si="384"/>
        <v>-9200000</v>
      </c>
      <c r="G8862" s="9">
        <v>-92</v>
      </c>
      <c r="H8862" s="10">
        <v>-10001504</v>
      </c>
      <c r="I8862" s="11">
        <f t="shared" si="381"/>
        <v>8034094687.0174074</v>
      </c>
      <c r="J8862" s="11">
        <f t="shared" si="382"/>
        <v>79005</v>
      </c>
      <c r="K8862" s="11">
        <f t="shared" si="383"/>
        <v>101690.96496446308</v>
      </c>
      <c r="L8862" s="12">
        <f t="shared" si="385"/>
        <v>645935.22326939553</v>
      </c>
      <c r="M8862" s="11">
        <f>COUNTIF(E$2:$E8862,E8862)</f>
        <v>1570</v>
      </c>
      <c r="O8862" t="str">
        <f t="shared" si="386"/>
        <v/>
      </c>
    </row>
    <row r="8863" spans="1:15" hidden="1">
      <c r="A8863" s="41" t="s">
        <v>99</v>
      </c>
      <c r="B8863" s="46">
        <v>45804</v>
      </c>
      <c r="C8863" s="8" t="s">
        <v>13</v>
      </c>
      <c r="D8863" s="8" t="s">
        <v>90</v>
      </c>
      <c r="E8863" s="8" t="s">
        <v>90</v>
      </c>
      <c r="F8863" s="9">
        <f t="shared" si="384"/>
        <v>-24200000</v>
      </c>
      <c r="G8863" s="9">
        <v>-242</v>
      </c>
      <c r="H8863" s="10">
        <v>-26308304</v>
      </c>
      <c r="I8863" s="11">
        <f t="shared" si="381"/>
        <v>8009485473.496007</v>
      </c>
      <c r="J8863" s="11">
        <f t="shared" si="382"/>
        <v>78763</v>
      </c>
      <c r="K8863" s="11">
        <f t="shared" si="383"/>
        <v>101690.96496446308</v>
      </c>
      <c r="L8863" s="12">
        <f t="shared" si="385"/>
        <v>1699090.478599932</v>
      </c>
      <c r="M8863" s="11">
        <f>COUNTIF(E$2:$E8863,E8863)</f>
        <v>1571</v>
      </c>
      <c r="O8863" t="str">
        <f t="shared" si="386"/>
        <v/>
      </c>
    </row>
    <row r="8864" spans="1:15" hidden="1">
      <c r="A8864" s="41" t="s">
        <v>99</v>
      </c>
      <c r="B8864" s="46">
        <v>45804</v>
      </c>
      <c r="C8864" s="8" t="s">
        <v>13</v>
      </c>
      <c r="D8864" s="8" t="s">
        <v>90</v>
      </c>
      <c r="E8864" s="8" t="s">
        <v>90</v>
      </c>
      <c r="F8864" s="9">
        <f t="shared" si="384"/>
        <v>3200000</v>
      </c>
      <c r="G8864" s="9">
        <v>32</v>
      </c>
      <c r="H8864" s="10">
        <v>3459488</v>
      </c>
      <c r="I8864" s="11">
        <f t="shared" si="381"/>
        <v>8012944961.496007</v>
      </c>
      <c r="J8864" s="11">
        <f t="shared" si="382"/>
        <v>78795</v>
      </c>
      <c r="K8864" s="11">
        <f t="shared" si="383"/>
        <v>101693.57143849238</v>
      </c>
      <c r="L8864" s="12">
        <f t="shared" si="385"/>
        <v>0</v>
      </c>
      <c r="M8864" s="11">
        <f>COUNTIF(E$2:$E8864,E8864)</f>
        <v>1572</v>
      </c>
      <c r="O8864" t="str">
        <f t="shared" si="386"/>
        <v/>
      </c>
    </row>
    <row r="8865" spans="1:15" hidden="1">
      <c r="A8865" s="41" t="s">
        <v>99</v>
      </c>
      <c r="B8865" s="46">
        <v>45804</v>
      </c>
      <c r="C8865" s="8" t="s">
        <v>13</v>
      </c>
      <c r="D8865" s="8" t="s">
        <v>90</v>
      </c>
      <c r="E8865" s="8" t="s">
        <v>90</v>
      </c>
      <c r="F8865" s="9">
        <f t="shared" si="384"/>
        <v>-3700000</v>
      </c>
      <c r="G8865" s="9">
        <v>-37</v>
      </c>
      <c r="H8865" s="10">
        <v>-4022344</v>
      </c>
      <c r="I8865" s="11">
        <f t="shared" si="381"/>
        <v>8009182299.3527832</v>
      </c>
      <c r="J8865" s="11">
        <f t="shared" si="382"/>
        <v>78758</v>
      </c>
      <c r="K8865" s="11">
        <f t="shared" si="383"/>
        <v>101693.57143849238</v>
      </c>
      <c r="L8865" s="12">
        <f t="shared" si="385"/>
        <v>259681.85677578207</v>
      </c>
      <c r="M8865" s="11">
        <f>COUNTIF(E$2:$E8865,E8865)</f>
        <v>1573</v>
      </c>
      <c r="O8865" t="str">
        <f t="shared" si="386"/>
        <v/>
      </c>
    </row>
    <row r="8866" spans="1:15" hidden="1">
      <c r="A8866" s="41" t="s">
        <v>99</v>
      </c>
      <c r="B8866" s="46">
        <v>45804</v>
      </c>
      <c r="C8866" s="8" t="s">
        <v>13</v>
      </c>
      <c r="D8866" s="8" t="s">
        <v>90</v>
      </c>
      <c r="E8866" s="8" t="s">
        <v>90</v>
      </c>
      <c r="F8866" s="9">
        <f t="shared" si="384"/>
        <v>-82800000</v>
      </c>
      <c r="G8866" s="9">
        <v>-828</v>
      </c>
      <c r="H8866" s="10">
        <v>-90013536</v>
      </c>
      <c r="I8866" s="11">
        <f t="shared" si="381"/>
        <v>7924980022.2017117</v>
      </c>
      <c r="J8866" s="11">
        <f t="shared" si="382"/>
        <v>77930</v>
      </c>
      <c r="K8866" s="11">
        <f t="shared" si="383"/>
        <v>101693.57143849238</v>
      </c>
      <c r="L8866" s="12">
        <f t="shared" si="385"/>
        <v>5811258.8489283174</v>
      </c>
      <c r="M8866" s="11">
        <f>COUNTIF(E$2:$E8866,E8866)</f>
        <v>1574</v>
      </c>
      <c r="O8866" t="str">
        <f t="shared" si="386"/>
        <v/>
      </c>
    </row>
    <row r="8867" spans="1:15" hidden="1">
      <c r="A8867" s="41" t="s">
        <v>99</v>
      </c>
      <c r="B8867" s="46">
        <v>45804</v>
      </c>
      <c r="C8867" s="8" t="s">
        <v>13</v>
      </c>
      <c r="D8867" s="8" t="s">
        <v>90</v>
      </c>
      <c r="E8867" s="8" t="s">
        <v>90</v>
      </c>
      <c r="F8867" s="9">
        <f t="shared" si="384"/>
        <v>-9100000</v>
      </c>
      <c r="G8867" s="9">
        <v>-91</v>
      </c>
      <c r="H8867" s="10">
        <v>-9892792</v>
      </c>
      <c r="I8867" s="11">
        <f t="shared" si="381"/>
        <v>7915725907.2008085</v>
      </c>
      <c r="J8867" s="11">
        <f t="shared" si="382"/>
        <v>77839</v>
      </c>
      <c r="K8867" s="11">
        <f t="shared" si="383"/>
        <v>101693.57143849238</v>
      </c>
      <c r="L8867" s="12">
        <f t="shared" si="385"/>
        <v>638676.99909719452</v>
      </c>
      <c r="M8867" s="11">
        <f>COUNTIF(E$2:$E8867,E8867)</f>
        <v>1575</v>
      </c>
      <c r="O8867" t="str">
        <f t="shared" si="386"/>
        <v/>
      </c>
    </row>
    <row r="8868" spans="1:15" hidden="1">
      <c r="A8868" s="41" t="s">
        <v>99</v>
      </c>
      <c r="B8868" s="46">
        <v>45804</v>
      </c>
      <c r="C8868" s="8" t="s">
        <v>13</v>
      </c>
      <c r="D8868" s="8" t="s">
        <v>90</v>
      </c>
      <c r="E8868" s="8" t="s">
        <v>90</v>
      </c>
      <c r="F8868" s="9">
        <f t="shared" si="384"/>
        <v>-16500000</v>
      </c>
      <c r="G8868" s="9">
        <v>-165</v>
      </c>
      <c r="H8868" s="10">
        <v>-17937480</v>
      </c>
      <c r="I8868" s="11">
        <f t="shared" si="381"/>
        <v>7898946467.9134569</v>
      </c>
      <c r="J8868" s="11">
        <f t="shared" si="382"/>
        <v>77674</v>
      </c>
      <c r="K8868" s="11">
        <f t="shared" si="383"/>
        <v>101693.57143849238</v>
      </c>
      <c r="L8868" s="12">
        <f t="shared" si="385"/>
        <v>1158040.7126487568</v>
      </c>
      <c r="M8868" s="11">
        <f>COUNTIF(E$2:$E8868,E8868)</f>
        <v>1576</v>
      </c>
      <c r="O8868" t="str">
        <f t="shared" si="386"/>
        <v/>
      </c>
    </row>
    <row r="8869" spans="1:15" hidden="1">
      <c r="A8869" s="41" t="s">
        <v>99</v>
      </c>
      <c r="B8869" s="46">
        <v>45804</v>
      </c>
      <c r="C8869" s="8" t="s">
        <v>13</v>
      </c>
      <c r="D8869" s="8" t="s">
        <v>14</v>
      </c>
      <c r="E8869" s="8" t="s">
        <v>14</v>
      </c>
      <c r="F8869" s="9">
        <f t="shared" si="384"/>
        <v>-9300000</v>
      </c>
      <c r="G8869" s="9">
        <v>-93</v>
      </c>
      <c r="H8869" s="10">
        <v>-9980016</v>
      </c>
      <c r="I8869" s="11">
        <f t="shared" si="381"/>
        <v>20423235603.797565</v>
      </c>
      <c r="J8869" s="11">
        <f t="shared" si="382"/>
        <v>202209</v>
      </c>
      <c r="K8869" s="11">
        <f t="shared" si="383"/>
        <v>101000.62610367277</v>
      </c>
      <c r="L8869" s="12">
        <f t="shared" si="385"/>
        <v>586957.77235843241</v>
      </c>
      <c r="M8869" s="11">
        <f>COUNTIF(E$2:$E8869,E8869)</f>
        <v>1207</v>
      </c>
      <c r="O8869" t="str">
        <f t="shared" si="386"/>
        <v/>
      </c>
    </row>
    <row r="8870" spans="1:15" hidden="1">
      <c r="A8870" s="41" t="s">
        <v>99</v>
      </c>
      <c r="B8870" s="46">
        <v>45804</v>
      </c>
      <c r="C8870" s="8" t="s">
        <v>13</v>
      </c>
      <c r="D8870" s="8" t="s">
        <v>90</v>
      </c>
      <c r="E8870" s="8" t="s">
        <v>90</v>
      </c>
      <c r="F8870" s="9">
        <f t="shared" si="384"/>
        <v>-8300000</v>
      </c>
      <c r="G8870" s="9">
        <v>-83</v>
      </c>
      <c r="H8870" s="10">
        <v>-9023096</v>
      </c>
      <c r="I8870" s="11">
        <f t="shared" si="381"/>
        <v>7890505901.4840622</v>
      </c>
      <c r="J8870" s="11">
        <f t="shared" si="382"/>
        <v>77591</v>
      </c>
      <c r="K8870" s="11">
        <f t="shared" si="383"/>
        <v>101693.57143849238</v>
      </c>
      <c r="L8870" s="12">
        <f t="shared" si="385"/>
        <v>582529.57060513273</v>
      </c>
      <c r="M8870" s="11">
        <f>COUNTIF(E$2:$E8870,E8870)</f>
        <v>1577</v>
      </c>
      <c r="O8870" t="str">
        <f t="shared" si="386"/>
        <v/>
      </c>
    </row>
    <row r="8871" spans="1:15" hidden="1">
      <c r="A8871" s="41" t="s">
        <v>99</v>
      </c>
      <c r="B8871" s="46">
        <v>45804</v>
      </c>
      <c r="C8871" s="8" t="s">
        <v>13</v>
      </c>
      <c r="D8871" s="8" t="s">
        <v>15</v>
      </c>
      <c r="E8871" s="8" t="s">
        <v>15</v>
      </c>
      <c r="F8871" s="9">
        <f t="shared" si="384"/>
        <v>65100000</v>
      </c>
      <c r="G8871" s="9">
        <v>651</v>
      </c>
      <c r="H8871" s="10">
        <v>70977228</v>
      </c>
      <c r="I8871" s="11">
        <f t="shared" ref="I8871:I8934" si="387">IF(H8871&gt;=0,IF(M8871=1,H8871,SUMIFS(I:I,E:E,E8871,M:M,M8871-1)+H8871),SUMIFS(I:I,E:E,E8871,M:M,M8871-1)+K8871*G8871)</f>
        <v>26284545098.739105</v>
      </c>
      <c r="J8871" s="11">
        <f t="shared" ref="J8871:J8934" si="388">IF(M8871=1,G8871,SUMIFS($J:$J,$E:$E,E8871,$M:$M,M8871-1)+G8871)</f>
        <v>243573</v>
      </c>
      <c r="K8871" s="11">
        <f t="shared" ref="K8871:K8934" si="389">IF(H8871&gt;=0,I8871/J8871,SUMIFS($K:$K,$E:$E,E8871,$M:$M,M8871-1))</f>
        <v>107912.39217293831</v>
      </c>
      <c r="L8871" s="12">
        <f t="shared" si="385"/>
        <v>0</v>
      </c>
      <c r="M8871" s="11">
        <f>COUNTIF(E$2:$E8871,E8871)</f>
        <v>3206</v>
      </c>
      <c r="O8871" t="str">
        <f t="shared" si="386"/>
        <v/>
      </c>
    </row>
    <row r="8872" spans="1:15" hidden="1">
      <c r="A8872" s="41" t="s">
        <v>99</v>
      </c>
      <c r="B8872" s="46">
        <v>45804</v>
      </c>
      <c r="C8872" s="8" t="s">
        <v>13</v>
      </c>
      <c r="D8872" s="8" t="s">
        <v>90</v>
      </c>
      <c r="E8872" s="8" t="s">
        <v>90</v>
      </c>
      <c r="F8872" s="9">
        <f t="shared" ref="F8872:F8935" si="390">100000*G8872</f>
        <v>1800000</v>
      </c>
      <c r="G8872" s="9">
        <v>18</v>
      </c>
      <c r="H8872" s="10">
        <v>1953000</v>
      </c>
      <c r="I8872" s="11">
        <f t="shared" si="387"/>
        <v>7892458901.4840622</v>
      </c>
      <c r="J8872" s="11">
        <f t="shared" si="388"/>
        <v>77609</v>
      </c>
      <c r="K8872" s="11">
        <f t="shared" si="389"/>
        <v>101695.15006615293</v>
      </c>
      <c r="L8872" s="12">
        <f t="shared" ref="L8872:L8935" si="391">IF(G8872&lt;0,K8872*G8872-H8872,0)</f>
        <v>0</v>
      </c>
      <c r="M8872" s="11">
        <f>COUNTIF(E$2:$E8872,E8872)</f>
        <v>1578</v>
      </c>
      <c r="O8872" t="str">
        <f t="shared" si="386"/>
        <v/>
      </c>
    </row>
    <row r="8873" spans="1:15" hidden="1">
      <c r="A8873" s="41" t="s">
        <v>99</v>
      </c>
      <c r="B8873" s="46">
        <v>45804</v>
      </c>
      <c r="C8873" s="8" t="s">
        <v>13</v>
      </c>
      <c r="D8873" s="8" t="s">
        <v>90</v>
      </c>
      <c r="E8873" s="8" t="s">
        <v>90</v>
      </c>
      <c r="F8873" s="9">
        <f t="shared" si="390"/>
        <v>-900000</v>
      </c>
      <c r="G8873" s="9">
        <v>-9</v>
      </c>
      <c r="H8873" s="10">
        <v>-978408</v>
      </c>
      <c r="I8873" s="11">
        <f t="shared" si="387"/>
        <v>7891543645.1334667</v>
      </c>
      <c r="J8873" s="11">
        <f t="shared" si="388"/>
        <v>77600</v>
      </c>
      <c r="K8873" s="11">
        <f t="shared" si="389"/>
        <v>101695.15006615293</v>
      </c>
      <c r="L8873" s="12">
        <f t="shared" si="391"/>
        <v>63151.649404623662</v>
      </c>
      <c r="M8873" s="11">
        <f>COUNTIF(E$2:$E8873,E8873)</f>
        <v>1579</v>
      </c>
      <c r="O8873" t="str">
        <f t="shared" si="386"/>
        <v/>
      </c>
    </row>
    <row r="8874" spans="1:15" hidden="1">
      <c r="A8874" s="41" t="s">
        <v>99</v>
      </c>
      <c r="B8874" s="46">
        <v>45804</v>
      </c>
      <c r="C8874" s="8" t="s">
        <v>13</v>
      </c>
      <c r="D8874" s="8" t="s">
        <v>14</v>
      </c>
      <c r="E8874" s="8" t="s">
        <v>14</v>
      </c>
      <c r="F8874" s="9">
        <f t="shared" si="390"/>
        <v>900000</v>
      </c>
      <c r="G8874" s="9">
        <v>9</v>
      </c>
      <c r="H8874" s="10">
        <v>964746</v>
      </c>
      <c r="I8874" s="11">
        <f t="shared" si="387"/>
        <v>20424200349.797565</v>
      </c>
      <c r="J8874" s="11">
        <f t="shared" si="388"/>
        <v>202218</v>
      </c>
      <c r="K8874" s="11">
        <f t="shared" si="389"/>
        <v>101000.9017485959</v>
      </c>
      <c r="L8874" s="12">
        <f t="shared" si="391"/>
        <v>0</v>
      </c>
      <c r="M8874" s="11">
        <f>COUNTIF(E$2:$E8874,E8874)</f>
        <v>1208</v>
      </c>
      <c r="O8874" t="str">
        <f t="shared" si="386"/>
        <v/>
      </c>
    </row>
    <row r="8875" spans="1:15" hidden="1">
      <c r="A8875" s="41" t="s">
        <v>99</v>
      </c>
      <c r="B8875" s="46">
        <v>45804</v>
      </c>
      <c r="C8875" s="8" t="s">
        <v>13</v>
      </c>
      <c r="D8875" s="8" t="s">
        <v>90</v>
      </c>
      <c r="E8875" s="8" t="s">
        <v>90</v>
      </c>
      <c r="F8875" s="9">
        <f t="shared" si="390"/>
        <v>-18400000</v>
      </c>
      <c r="G8875" s="9">
        <v>-184</v>
      </c>
      <c r="H8875" s="10">
        <v>-20003008</v>
      </c>
      <c r="I8875" s="11">
        <f t="shared" si="387"/>
        <v>7872831737.5212946</v>
      </c>
      <c r="J8875" s="11">
        <f t="shared" si="388"/>
        <v>77416</v>
      </c>
      <c r="K8875" s="11">
        <f t="shared" si="389"/>
        <v>101695.15006615293</v>
      </c>
      <c r="L8875" s="12">
        <f t="shared" si="391"/>
        <v>1291100.3878278621</v>
      </c>
      <c r="M8875" s="11">
        <f>COUNTIF(E$2:$E8875,E8875)</f>
        <v>1580</v>
      </c>
      <c r="O8875" t="str">
        <f t="shared" si="386"/>
        <v/>
      </c>
    </row>
    <row r="8876" spans="1:15" hidden="1">
      <c r="A8876" s="41" t="s">
        <v>99</v>
      </c>
      <c r="B8876" s="46">
        <v>45804</v>
      </c>
      <c r="C8876" s="8" t="s">
        <v>13</v>
      </c>
      <c r="D8876" s="8" t="s">
        <v>15</v>
      </c>
      <c r="E8876" s="8" t="s">
        <v>15</v>
      </c>
      <c r="F8876" s="9">
        <f t="shared" si="390"/>
        <v>1800000</v>
      </c>
      <c r="G8876" s="9">
        <v>18</v>
      </c>
      <c r="H8876" s="10">
        <v>1958364</v>
      </c>
      <c r="I8876" s="11">
        <f t="shared" si="387"/>
        <v>26286503462.739105</v>
      </c>
      <c r="J8876" s="11">
        <f t="shared" si="388"/>
        <v>243591</v>
      </c>
      <c r="K8876" s="11">
        <f t="shared" si="389"/>
        <v>107912.45761435811</v>
      </c>
      <c r="L8876" s="12">
        <f t="shared" si="391"/>
        <v>0</v>
      </c>
      <c r="M8876" s="11">
        <f>COUNTIF(E$2:$E8876,E8876)</f>
        <v>3207</v>
      </c>
      <c r="O8876" t="str">
        <f t="shared" si="386"/>
        <v/>
      </c>
    </row>
    <row r="8877" spans="1:15" hidden="1">
      <c r="A8877" s="41" t="s">
        <v>99</v>
      </c>
      <c r="B8877" s="46">
        <v>45804</v>
      </c>
      <c r="C8877" s="8" t="s">
        <v>13</v>
      </c>
      <c r="D8877" s="8" t="s">
        <v>90</v>
      </c>
      <c r="E8877" s="8" t="s">
        <v>90</v>
      </c>
      <c r="F8877" s="9">
        <f t="shared" si="390"/>
        <v>-2700000</v>
      </c>
      <c r="G8877" s="9">
        <v>-27</v>
      </c>
      <c r="H8877" s="10">
        <v>-2935224</v>
      </c>
      <c r="I8877" s="11">
        <f t="shared" si="387"/>
        <v>7870085968.4695082</v>
      </c>
      <c r="J8877" s="11">
        <f t="shared" si="388"/>
        <v>77389</v>
      </c>
      <c r="K8877" s="11">
        <f t="shared" si="389"/>
        <v>101695.15006615293</v>
      </c>
      <c r="L8877" s="12">
        <f t="shared" si="391"/>
        <v>189454.9482138711</v>
      </c>
      <c r="M8877" s="11">
        <f>COUNTIF(E$2:$E8877,E8877)</f>
        <v>1581</v>
      </c>
      <c r="O8877" t="str">
        <f t="shared" si="386"/>
        <v/>
      </c>
    </row>
    <row r="8878" spans="1:15" hidden="1">
      <c r="A8878" s="41" t="s">
        <v>99</v>
      </c>
      <c r="B8878" s="46">
        <v>45804</v>
      </c>
      <c r="C8878" s="8" t="s">
        <v>13</v>
      </c>
      <c r="D8878" s="8" t="s">
        <v>90</v>
      </c>
      <c r="E8878" s="8" t="s">
        <v>90</v>
      </c>
      <c r="F8878" s="9">
        <f t="shared" si="390"/>
        <v>-13700000</v>
      </c>
      <c r="G8878" s="9">
        <v>-137</v>
      </c>
      <c r="H8878" s="10">
        <v>-14893544</v>
      </c>
      <c r="I8878" s="11">
        <f t="shared" si="387"/>
        <v>7856153732.9104452</v>
      </c>
      <c r="J8878" s="11">
        <f t="shared" si="388"/>
        <v>77252</v>
      </c>
      <c r="K8878" s="11">
        <f t="shared" si="389"/>
        <v>101695.15006615293</v>
      </c>
      <c r="L8878" s="12">
        <f t="shared" si="391"/>
        <v>961308.44093704969</v>
      </c>
      <c r="M8878" s="11">
        <f>COUNTIF(E$2:$E8878,E8878)</f>
        <v>1582</v>
      </c>
      <c r="O8878" t="str">
        <f t="shared" si="386"/>
        <v/>
      </c>
    </row>
    <row r="8879" spans="1:15" hidden="1">
      <c r="A8879" s="41" t="s">
        <v>99</v>
      </c>
      <c r="B8879" s="46">
        <v>45804</v>
      </c>
      <c r="C8879" s="8" t="s">
        <v>13</v>
      </c>
      <c r="D8879" s="8" t="s">
        <v>90</v>
      </c>
      <c r="E8879" s="8" t="s">
        <v>90</v>
      </c>
      <c r="F8879" s="9">
        <f t="shared" si="390"/>
        <v>-18300000</v>
      </c>
      <c r="G8879" s="9">
        <v>-183</v>
      </c>
      <c r="H8879" s="10">
        <v>-19894296</v>
      </c>
      <c r="I8879" s="11">
        <f t="shared" si="387"/>
        <v>7837543520.4483395</v>
      </c>
      <c r="J8879" s="11">
        <f t="shared" si="388"/>
        <v>77069</v>
      </c>
      <c r="K8879" s="11">
        <f t="shared" si="389"/>
        <v>101695.15006615293</v>
      </c>
      <c r="L8879" s="12">
        <f t="shared" si="391"/>
        <v>1284083.5378940143</v>
      </c>
      <c r="M8879" s="11">
        <f>COUNTIF(E$2:$E8879,E8879)</f>
        <v>1583</v>
      </c>
      <c r="O8879" t="str">
        <f t="shared" si="386"/>
        <v/>
      </c>
    </row>
    <row r="8880" spans="1:15" hidden="1">
      <c r="A8880" s="41" t="s">
        <v>99</v>
      </c>
      <c r="B8880" s="46">
        <v>45804</v>
      </c>
      <c r="C8880" s="8" t="s">
        <v>13</v>
      </c>
      <c r="D8880" s="8" t="s">
        <v>46</v>
      </c>
      <c r="E8880" s="8" t="s">
        <v>46</v>
      </c>
      <c r="F8880" s="9">
        <f t="shared" si="390"/>
        <v>2700000</v>
      </c>
      <c r="G8880" s="9">
        <v>27</v>
      </c>
      <c r="H8880" s="10">
        <v>2983878</v>
      </c>
      <c r="I8880" s="11">
        <f t="shared" si="387"/>
        <v>5269356632.515729</v>
      </c>
      <c r="J8880" s="11">
        <f t="shared" si="388"/>
        <v>48310</v>
      </c>
      <c r="K8880" s="11">
        <f t="shared" si="389"/>
        <v>109073.82803799894</v>
      </c>
      <c r="L8880" s="12">
        <f t="shared" si="391"/>
        <v>0</v>
      </c>
      <c r="M8880" s="11">
        <f>COUNTIF(E$2:$E8880,E8880)</f>
        <v>2860</v>
      </c>
      <c r="O8880" t="str">
        <f t="shared" si="386"/>
        <v/>
      </c>
    </row>
    <row r="8881" spans="1:15" hidden="1">
      <c r="A8881" s="41" t="s">
        <v>99</v>
      </c>
      <c r="B8881" s="46">
        <v>45804</v>
      </c>
      <c r="C8881" s="8" t="s">
        <v>13</v>
      </c>
      <c r="D8881" s="8" t="s">
        <v>90</v>
      </c>
      <c r="E8881" s="8" t="s">
        <v>90</v>
      </c>
      <c r="F8881" s="9">
        <f t="shared" si="390"/>
        <v>-27500000</v>
      </c>
      <c r="G8881" s="9">
        <v>-275</v>
      </c>
      <c r="H8881" s="10">
        <v>-29895800</v>
      </c>
      <c r="I8881" s="11">
        <f t="shared" si="387"/>
        <v>7809577354.1801472</v>
      </c>
      <c r="J8881" s="11">
        <f t="shared" si="388"/>
        <v>76794</v>
      </c>
      <c r="K8881" s="11">
        <f t="shared" si="389"/>
        <v>101695.15006615293</v>
      </c>
      <c r="L8881" s="12">
        <f t="shared" si="391"/>
        <v>1929633.7318079434</v>
      </c>
      <c r="M8881" s="11">
        <f>COUNTIF(E$2:$E8881,E8881)</f>
        <v>1584</v>
      </c>
      <c r="O8881" t="str">
        <f t="shared" si="386"/>
        <v/>
      </c>
    </row>
    <row r="8882" spans="1:15" hidden="1">
      <c r="A8882" s="41" t="s">
        <v>99</v>
      </c>
      <c r="B8882" s="46">
        <v>45804</v>
      </c>
      <c r="C8882" s="8" t="s">
        <v>13</v>
      </c>
      <c r="D8882" s="8" t="s">
        <v>90</v>
      </c>
      <c r="E8882" s="8" t="s">
        <v>90</v>
      </c>
      <c r="F8882" s="9">
        <f t="shared" si="390"/>
        <v>-3700000</v>
      </c>
      <c r="G8882" s="9">
        <v>-37</v>
      </c>
      <c r="H8882" s="10">
        <v>-4022344</v>
      </c>
      <c r="I8882" s="11">
        <f t="shared" si="387"/>
        <v>7805814633.6276999</v>
      </c>
      <c r="J8882" s="11">
        <f t="shared" si="388"/>
        <v>76757</v>
      </c>
      <c r="K8882" s="11">
        <f t="shared" si="389"/>
        <v>101695.15006615293</v>
      </c>
      <c r="L8882" s="12">
        <f t="shared" si="391"/>
        <v>259623.4475523415</v>
      </c>
      <c r="M8882" s="11">
        <f>COUNTIF(E$2:$E8882,E8882)</f>
        <v>1585</v>
      </c>
      <c r="O8882" t="str">
        <f t="shared" si="386"/>
        <v/>
      </c>
    </row>
    <row r="8883" spans="1:15" hidden="1">
      <c r="A8883" s="41" t="s">
        <v>99</v>
      </c>
      <c r="B8883" s="46">
        <v>45804</v>
      </c>
      <c r="C8883" s="8" t="s">
        <v>13</v>
      </c>
      <c r="D8883" s="8" t="s">
        <v>90</v>
      </c>
      <c r="E8883" s="8" t="s">
        <v>90</v>
      </c>
      <c r="F8883" s="9">
        <f t="shared" si="390"/>
        <v>-164700000</v>
      </c>
      <c r="G8883" s="9">
        <v>-1647</v>
      </c>
      <c r="H8883" s="10">
        <v>-179048664</v>
      </c>
      <c r="I8883" s="11">
        <f t="shared" si="387"/>
        <v>7638322721.4687462</v>
      </c>
      <c r="J8883" s="11">
        <f t="shared" si="388"/>
        <v>75110</v>
      </c>
      <c r="K8883" s="11">
        <f t="shared" si="389"/>
        <v>101695.15006615293</v>
      </c>
      <c r="L8883" s="12">
        <f t="shared" si="391"/>
        <v>11556751.841046125</v>
      </c>
      <c r="M8883" s="11">
        <f>COUNTIF(E$2:$E8883,E8883)</f>
        <v>1586</v>
      </c>
      <c r="O8883" t="str">
        <f t="shared" si="386"/>
        <v/>
      </c>
    </row>
    <row r="8884" spans="1:15" hidden="1">
      <c r="A8884" s="41" t="s">
        <v>99</v>
      </c>
      <c r="B8884" s="46">
        <v>45804</v>
      </c>
      <c r="C8884" s="8" t="s">
        <v>13</v>
      </c>
      <c r="D8884" s="8" t="s">
        <v>90</v>
      </c>
      <c r="E8884" s="8" t="s">
        <v>90</v>
      </c>
      <c r="F8884" s="9">
        <f t="shared" si="390"/>
        <v>900000</v>
      </c>
      <c r="G8884" s="9">
        <v>9</v>
      </c>
      <c r="H8884" s="10">
        <v>977238</v>
      </c>
      <c r="I8884" s="11">
        <f t="shared" si="387"/>
        <v>7639299959.4687462</v>
      </c>
      <c r="J8884" s="11">
        <f t="shared" si="388"/>
        <v>75119</v>
      </c>
      <c r="K8884" s="11">
        <f t="shared" si="389"/>
        <v>101695.97517896599</v>
      </c>
      <c r="L8884" s="12">
        <f t="shared" si="391"/>
        <v>0</v>
      </c>
      <c r="M8884" s="11">
        <f>COUNTIF(E$2:$E8884,E8884)</f>
        <v>1587</v>
      </c>
      <c r="O8884" t="str">
        <f t="shared" si="386"/>
        <v/>
      </c>
    </row>
    <row r="8885" spans="1:15" hidden="1">
      <c r="A8885" s="41" t="s">
        <v>99</v>
      </c>
      <c r="B8885" s="46">
        <v>45804</v>
      </c>
      <c r="C8885" s="8" t="s">
        <v>13</v>
      </c>
      <c r="D8885" s="8" t="s">
        <v>46</v>
      </c>
      <c r="E8885" s="8" t="s">
        <v>46</v>
      </c>
      <c r="F8885" s="9">
        <f t="shared" si="390"/>
        <v>900000</v>
      </c>
      <c r="G8885" s="9">
        <v>9</v>
      </c>
      <c r="H8885" s="10">
        <v>996840</v>
      </c>
      <c r="I8885" s="11">
        <f t="shared" si="387"/>
        <v>5270353472.515729</v>
      </c>
      <c r="J8885" s="11">
        <f t="shared" si="388"/>
        <v>48319</v>
      </c>
      <c r="K8885" s="11">
        <f t="shared" si="389"/>
        <v>109074.14210798504</v>
      </c>
      <c r="L8885" s="12">
        <f t="shared" si="391"/>
        <v>0</v>
      </c>
      <c r="M8885" s="11">
        <f>COUNTIF(E$2:$E8885,E8885)</f>
        <v>2861</v>
      </c>
      <c r="O8885" t="str">
        <f t="shared" si="386"/>
        <v/>
      </c>
    </row>
    <row r="8886" spans="1:15" hidden="1">
      <c r="A8886" s="41" t="s">
        <v>99</v>
      </c>
      <c r="B8886" s="46">
        <v>45804</v>
      </c>
      <c r="C8886" s="8" t="s">
        <v>13</v>
      </c>
      <c r="D8886" s="8" t="s">
        <v>90</v>
      </c>
      <c r="E8886" s="8" t="s">
        <v>90</v>
      </c>
      <c r="F8886" s="9">
        <f t="shared" si="390"/>
        <v>-91900000</v>
      </c>
      <c r="G8886" s="9">
        <v>-919</v>
      </c>
      <c r="H8886" s="10">
        <v>-99906328</v>
      </c>
      <c r="I8886" s="11">
        <f t="shared" si="387"/>
        <v>7545841358.2792768</v>
      </c>
      <c r="J8886" s="11">
        <f t="shared" si="388"/>
        <v>74200</v>
      </c>
      <c r="K8886" s="11">
        <f t="shared" si="389"/>
        <v>101695.97517896599</v>
      </c>
      <c r="L8886" s="12">
        <f t="shared" si="391"/>
        <v>6447726.8105302453</v>
      </c>
      <c r="M8886" s="11">
        <f>COUNTIF(E$2:$E8886,E8886)</f>
        <v>1588</v>
      </c>
      <c r="O8886" t="str">
        <f t="shared" si="386"/>
        <v/>
      </c>
    </row>
    <row r="8887" spans="1:15" hidden="1">
      <c r="A8887" s="41" t="s">
        <v>99</v>
      </c>
      <c r="B8887" s="46">
        <v>45804</v>
      </c>
      <c r="C8887" s="8" t="s">
        <v>13</v>
      </c>
      <c r="D8887" s="8" t="s">
        <v>90</v>
      </c>
      <c r="E8887" s="8" t="s">
        <v>90</v>
      </c>
      <c r="F8887" s="9">
        <f t="shared" si="390"/>
        <v>-3600000</v>
      </c>
      <c r="G8887" s="9">
        <v>-36</v>
      </c>
      <c r="H8887" s="10">
        <v>-3913632</v>
      </c>
      <c r="I8887" s="11">
        <f t="shared" si="387"/>
        <v>7542180303.1728344</v>
      </c>
      <c r="J8887" s="11">
        <f t="shared" si="388"/>
        <v>74164</v>
      </c>
      <c r="K8887" s="11">
        <f t="shared" si="389"/>
        <v>101695.97517896599</v>
      </c>
      <c r="L8887" s="12">
        <f t="shared" si="391"/>
        <v>252576.89355722442</v>
      </c>
      <c r="M8887" s="11">
        <f>COUNTIF(E$2:$E8887,E8887)</f>
        <v>1589</v>
      </c>
      <c r="O8887" t="str">
        <f t="shared" si="386"/>
        <v/>
      </c>
    </row>
    <row r="8888" spans="1:15" hidden="1">
      <c r="A8888" s="41" t="s">
        <v>99</v>
      </c>
      <c r="B8888" s="46">
        <v>45804</v>
      </c>
      <c r="C8888" s="8" t="s">
        <v>13</v>
      </c>
      <c r="D8888" s="8" t="s">
        <v>14</v>
      </c>
      <c r="E8888" s="8" t="s">
        <v>14</v>
      </c>
      <c r="F8888" s="9">
        <f t="shared" si="390"/>
        <v>-9300000</v>
      </c>
      <c r="G8888" s="9">
        <v>-93</v>
      </c>
      <c r="H8888" s="10">
        <v>-9980016</v>
      </c>
      <c r="I8888" s="11">
        <f t="shared" si="387"/>
        <v>20414807265.934944</v>
      </c>
      <c r="J8888" s="11">
        <f t="shared" si="388"/>
        <v>202125</v>
      </c>
      <c r="K8888" s="11">
        <f t="shared" si="389"/>
        <v>101000.9017485959</v>
      </c>
      <c r="L8888" s="12">
        <f t="shared" si="391"/>
        <v>586932.13738058135</v>
      </c>
      <c r="M8888" s="11">
        <f>COUNTIF(E$2:$E8888,E8888)</f>
        <v>1209</v>
      </c>
      <c r="O8888" t="str">
        <f t="shared" si="386"/>
        <v/>
      </c>
    </row>
    <row r="8889" spans="1:15" hidden="1">
      <c r="A8889" s="41" t="s">
        <v>99</v>
      </c>
      <c r="B8889" s="46">
        <v>45804</v>
      </c>
      <c r="C8889" s="8" t="s">
        <v>13</v>
      </c>
      <c r="D8889" s="8" t="s">
        <v>90</v>
      </c>
      <c r="E8889" s="8" t="s">
        <v>90</v>
      </c>
      <c r="F8889" s="9">
        <f t="shared" si="390"/>
        <v>-4100000</v>
      </c>
      <c r="G8889" s="9">
        <v>-41</v>
      </c>
      <c r="H8889" s="10">
        <v>-4457192</v>
      </c>
      <c r="I8889" s="11">
        <f t="shared" si="387"/>
        <v>7538010768.1904964</v>
      </c>
      <c r="J8889" s="11">
        <f t="shared" si="388"/>
        <v>74123</v>
      </c>
      <c r="K8889" s="11">
        <f t="shared" si="389"/>
        <v>101695.97517896599</v>
      </c>
      <c r="L8889" s="12">
        <f t="shared" si="391"/>
        <v>287657.01766239433</v>
      </c>
      <c r="M8889" s="11">
        <f>COUNTIF(E$2:$E8889,E8889)</f>
        <v>1590</v>
      </c>
      <c r="O8889" t="str">
        <f t="shared" si="386"/>
        <v/>
      </c>
    </row>
    <row r="8890" spans="1:15" hidden="1">
      <c r="A8890" s="41" t="s">
        <v>99</v>
      </c>
      <c r="B8890" s="46">
        <v>45804</v>
      </c>
      <c r="C8890" s="8" t="s">
        <v>13</v>
      </c>
      <c r="D8890" s="8" t="s">
        <v>90</v>
      </c>
      <c r="E8890" s="8" t="s">
        <v>90</v>
      </c>
      <c r="F8890" s="9">
        <f t="shared" si="390"/>
        <v>4600000</v>
      </c>
      <c r="G8890" s="9">
        <v>46</v>
      </c>
      <c r="H8890" s="10">
        <v>4994772</v>
      </c>
      <c r="I8890" s="11">
        <f t="shared" si="387"/>
        <v>7543005540.1904964</v>
      </c>
      <c r="J8890" s="11">
        <f t="shared" si="388"/>
        <v>74169</v>
      </c>
      <c r="K8890" s="11">
        <f t="shared" si="389"/>
        <v>101700.24592741572</v>
      </c>
      <c r="L8890" s="12">
        <f t="shared" si="391"/>
        <v>0</v>
      </c>
      <c r="M8890" s="11">
        <f>COUNTIF(E$2:$E8890,E8890)</f>
        <v>1591</v>
      </c>
      <c r="O8890" t="str">
        <f t="shared" si="386"/>
        <v/>
      </c>
    </row>
    <row r="8891" spans="1:15" hidden="1">
      <c r="A8891" s="41" t="s">
        <v>99</v>
      </c>
      <c r="B8891" s="46">
        <v>45804</v>
      </c>
      <c r="C8891" s="8" t="s">
        <v>13</v>
      </c>
      <c r="D8891" s="8" t="s">
        <v>46</v>
      </c>
      <c r="E8891" s="8" t="s">
        <v>46</v>
      </c>
      <c r="F8891" s="9">
        <f t="shared" si="390"/>
        <v>1800000</v>
      </c>
      <c r="G8891" s="9">
        <v>18</v>
      </c>
      <c r="H8891" s="10">
        <v>1992852</v>
      </c>
      <c r="I8891" s="11">
        <f t="shared" si="387"/>
        <v>5272346324.515729</v>
      </c>
      <c r="J8891" s="11">
        <f t="shared" si="388"/>
        <v>48337</v>
      </c>
      <c r="K8891" s="11">
        <f t="shared" si="389"/>
        <v>109074.75276735687</v>
      </c>
      <c r="L8891" s="12">
        <f t="shared" si="391"/>
        <v>0</v>
      </c>
      <c r="M8891" s="11">
        <f>COUNTIF(E$2:$E8891,E8891)</f>
        <v>2862</v>
      </c>
      <c r="O8891" t="str">
        <f t="shared" si="386"/>
        <v/>
      </c>
    </row>
    <row r="8892" spans="1:15" hidden="1">
      <c r="A8892" s="41" t="s">
        <v>99</v>
      </c>
      <c r="B8892" s="46">
        <v>45804</v>
      </c>
      <c r="C8892" s="8" t="s">
        <v>13</v>
      </c>
      <c r="D8892" s="8" t="s">
        <v>90</v>
      </c>
      <c r="E8892" s="8" t="s">
        <v>90</v>
      </c>
      <c r="F8892" s="9">
        <f t="shared" si="390"/>
        <v>-3700000</v>
      </c>
      <c r="G8892" s="9">
        <v>-37</v>
      </c>
      <c r="H8892" s="10">
        <v>-4022344</v>
      </c>
      <c r="I8892" s="11">
        <f t="shared" si="387"/>
        <v>7539242631.0911818</v>
      </c>
      <c r="J8892" s="11">
        <f t="shared" si="388"/>
        <v>74132</v>
      </c>
      <c r="K8892" s="11">
        <f t="shared" si="389"/>
        <v>101700.24592741572</v>
      </c>
      <c r="L8892" s="12">
        <f t="shared" si="391"/>
        <v>259434.90068561863</v>
      </c>
      <c r="M8892" s="11">
        <f>COUNTIF(E$2:$E8892,E8892)</f>
        <v>1592</v>
      </c>
      <c r="O8892" t="str">
        <f t="shared" si="386"/>
        <v/>
      </c>
    </row>
    <row r="8893" spans="1:15" hidden="1">
      <c r="A8893" s="41" t="s">
        <v>99</v>
      </c>
      <c r="B8893" s="46">
        <v>45804</v>
      </c>
      <c r="C8893" s="8" t="s">
        <v>13</v>
      </c>
      <c r="D8893" s="8" t="s">
        <v>14</v>
      </c>
      <c r="E8893" s="8" t="s">
        <v>14</v>
      </c>
      <c r="F8893" s="9">
        <f t="shared" si="390"/>
        <v>-900000</v>
      </c>
      <c r="G8893" s="9">
        <v>-9</v>
      </c>
      <c r="H8893" s="10">
        <v>-965808</v>
      </c>
      <c r="I8893" s="11">
        <f t="shared" si="387"/>
        <v>20413898257.819206</v>
      </c>
      <c r="J8893" s="11">
        <f t="shared" si="388"/>
        <v>202116</v>
      </c>
      <c r="K8893" s="11">
        <f t="shared" si="389"/>
        <v>101000.9017485959</v>
      </c>
      <c r="L8893" s="12">
        <f t="shared" si="391"/>
        <v>56799.884262636886</v>
      </c>
      <c r="M8893" s="11">
        <f>COUNTIF(E$2:$E8893,E8893)</f>
        <v>1210</v>
      </c>
      <c r="O8893" t="str">
        <f t="shared" si="386"/>
        <v/>
      </c>
    </row>
    <row r="8894" spans="1:15" hidden="1">
      <c r="A8894" s="41" t="s">
        <v>99</v>
      </c>
      <c r="B8894" s="46">
        <v>45804</v>
      </c>
      <c r="C8894" s="8" t="s">
        <v>13</v>
      </c>
      <c r="D8894" s="8" t="s">
        <v>90</v>
      </c>
      <c r="E8894" s="8" t="s">
        <v>90</v>
      </c>
      <c r="F8894" s="9">
        <f t="shared" si="390"/>
        <v>-4000000</v>
      </c>
      <c r="G8894" s="9">
        <v>-40</v>
      </c>
      <c r="H8894" s="10">
        <v>-4348480</v>
      </c>
      <c r="I8894" s="11">
        <f t="shared" si="387"/>
        <v>7535174621.2540855</v>
      </c>
      <c r="J8894" s="11">
        <f t="shared" si="388"/>
        <v>74092</v>
      </c>
      <c r="K8894" s="11">
        <f t="shared" si="389"/>
        <v>101700.24592741572</v>
      </c>
      <c r="L8894" s="12">
        <f t="shared" si="391"/>
        <v>280470.16290337127</v>
      </c>
      <c r="M8894" s="11">
        <f>COUNTIF(E$2:$E8894,E8894)</f>
        <v>1593</v>
      </c>
      <c r="O8894" t="str">
        <f t="shared" si="386"/>
        <v/>
      </c>
    </row>
    <row r="8895" spans="1:15" hidden="1">
      <c r="A8895" s="41" t="s">
        <v>99</v>
      </c>
      <c r="B8895" s="46">
        <v>45804</v>
      </c>
      <c r="C8895" s="8" t="s">
        <v>13</v>
      </c>
      <c r="D8895" s="8" t="s">
        <v>90</v>
      </c>
      <c r="E8895" s="8" t="s">
        <v>90</v>
      </c>
      <c r="F8895" s="9">
        <f t="shared" si="390"/>
        <v>-1700000</v>
      </c>
      <c r="G8895" s="9">
        <v>-17</v>
      </c>
      <c r="H8895" s="10">
        <v>-1848104</v>
      </c>
      <c r="I8895" s="11">
        <f t="shared" si="387"/>
        <v>7533445717.0733194</v>
      </c>
      <c r="J8895" s="11">
        <f t="shared" si="388"/>
        <v>74075</v>
      </c>
      <c r="K8895" s="11">
        <f t="shared" si="389"/>
        <v>101700.24592741572</v>
      </c>
      <c r="L8895" s="12">
        <f t="shared" si="391"/>
        <v>119199.81923393277</v>
      </c>
      <c r="M8895" s="11">
        <f>COUNTIF(E$2:$E8895,E8895)</f>
        <v>1594</v>
      </c>
      <c r="O8895" t="str">
        <f t="shared" si="386"/>
        <v/>
      </c>
    </row>
    <row r="8896" spans="1:15" hidden="1">
      <c r="A8896" s="41" t="s">
        <v>99</v>
      </c>
      <c r="B8896" s="46">
        <v>45804</v>
      </c>
      <c r="C8896" s="8" t="s">
        <v>13</v>
      </c>
      <c r="D8896" s="8" t="s">
        <v>90</v>
      </c>
      <c r="E8896" s="8" t="s">
        <v>90</v>
      </c>
      <c r="F8896" s="9">
        <f t="shared" si="390"/>
        <v>-7300000</v>
      </c>
      <c r="G8896" s="9">
        <v>-73</v>
      </c>
      <c r="H8896" s="10">
        <v>-7935976</v>
      </c>
      <c r="I8896" s="11">
        <f t="shared" si="387"/>
        <v>7526021599.1206179</v>
      </c>
      <c r="J8896" s="11">
        <f t="shared" si="388"/>
        <v>74002</v>
      </c>
      <c r="K8896" s="11">
        <f t="shared" si="389"/>
        <v>101700.24592741572</v>
      </c>
      <c r="L8896" s="12">
        <f t="shared" si="391"/>
        <v>511858.04729865305</v>
      </c>
      <c r="M8896" s="11">
        <f>COUNTIF(E$2:$E8896,E8896)</f>
        <v>1595</v>
      </c>
      <c r="O8896" t="str">
        <f t="shared" si="386"/>
        <v/>
      </c>
    </row>
    <row r="8897" spans="1:15" hidden="1">
      <c r="A8897" s="41" t="s">
        <v>99</v>
      </c>
      <c r="B8897" s="46">
        <v>45804</v>
      </c>
      <c r="C8897" s="8" t="s">
        <v>13</v>
      </c>
      <c r="D8897" s="8" t="s">
        <v>90</v>
      </c>
      <c r="E8897" s="8" t="s">
        <v>90</v>
      </c>
      <c r="F8897" s="9">
        <f t="shared" si="390"/>
        <v>-1300000</v>
      </c>
      <c r="G8897" s="9">
        <v>-13</v>
      </c>
      <c r="H8897" s="10">
        <v>-1413256</v>
      </c>
      <c r="I8897" s="11">
        <f t="shared" si="387"/>
        <v>7524699495.9235611</v>
      </c>
      <c r="J8897" s="11">
        <f t="shared" si="388"/>
        <v>73989</v>
      </c>
      <c r="K8897" s="11">
        <f t="shared" si="389"/>
        <v>101700.24592741572</v>
      </c>
      <c r="L8897" s="12">
        <f t="shared" si="391"/>
        <v>91152.802943595685</v>
      </c>
      <c r="M8897" s="11">
        <f>COUNTIF(E$2:$E8897,E8897)</f>
        <v>1596</v>
      </c>
      <c r="O8897" t="str">
        <f t="shared" si="386"/>
        <v/>
      </c>
    </row>
    <row r="8898" spans="1:15" hidden="1">
      <c r="A8898" s="41" t="s">
        <v>99</v>
      </c>
      <c r="B8898" s="46">
        <v>45804</v>
      </c>
      <c r="C8898" s="8" t="s">
        <v>13</v>
      </c>
      <c r="D8898" s="8" t="s">
        <v>90</v>
      </c>
      <c r="E8898" s="8" t="s">
        <v>90</v>
      </c>
      <c r="F8898" s="9">
        <f t="shared" si="390"/>
        <v>1800000</v>
      </c>
      <c r="G8898" s="9">
        <v>18</v>
      </c>
      <c r="H8898" s="10">
        <v>1954476</v>
      </c>
      <c r="I8898" s="11">
        <f t="shared" si="387"/>
        <v>7526653971.9235611</v>
      </c>
      <c r="J8898" s="11">
        <f t="shared" si="388"/>
        <v>74007</v>
      </c>
      <c r="K8898" s="11">
        <f t="shared" si="389"/>
        <v>101701.91970926481</v>
      </c>
      <c r="L8898" s="12">
        <f t="shared" si="391"/>
        <v>0</v>
      </c>
      <c r="M8898" s="11">
        <f>COUNTIF(E$2:$E8898,E8898)</f>
        <v>1597</v>
      </c>
      <c r="O8898" t="str">
        <f t="shared" si="386"/>
        <v/>
      </c>
    </row>
    <row r="8899" spans="1:15" hidden="1">
      <c r="A8899" s="41" t="s">
        <v>99</v>
      </c>
      <c r="B8899" s="46">
        <v>45804</v>
      </c>
      <c r="C8899" s="8" t="s">
        <v>13</v>
      </c>
      <c r="D8899" s="8" t="s">
        <v>90</v>
      </c>
      <c r="E8899" s="8" t="s">
        <v>90</v>
      </c>
      <c r="F8899" s="9">
        <f t="shared" si="390"/>
        <v>-11000000</v>
      </c>
      <c r="G8899" s="9">
        <v>-110</v>
      </c>
      <c r="H8899" s="10">
        <v>-11958320</v>
      </c>
      <c r="I8899" s="11">
        <f t="shared" si="387"/>
        <v>7515466760.7555418</v>
      </c>
      <c r="J8899" s="11">
        <f t="shared" si="388"/>
        <v>73897</v>
      </c>
      <c r="K8899" s="11">
        <f t="shared" si="389"/>
        <v>101701.91970926481</v>
      </c>
      <c r="L8899" s="12">
        <f t="shared" si="391"/>
        <v>771108.83198087104</v>
      </c>
      <c r="M8899" s="11">
        <f>COUNTIF(E$2:$E8899,E8899)</f>
        <v>1598</v>
      </c>
      <c r="O8899" t="str">
        <f t="shared" si="386"/>
        <v/>
      </c>
    </row>
    <row r="8900" spans="1:15" hidden="1">
      <c r="A8900" s="41" t="s">
        <v>99</v>
      </c>
      <c r="B8900" s="46">
        <v>45804</v>
      </c>
      <c r="C8900" s="8" t="s">
        <v>13</v>
      </c>
      <c r="D8900" s="8" t="s">
        <v>90</v>
      </c>
      <c r="E8900" s="8" t="s">
        <v>90</v>
      </c>
      <c r="F8900" s="9">
        <f t="shared" si="390"/>
        <v>-900000</v>
      </c>
      <c r="G8900" s="9">
        <v>-9</v>
      </c>
      <c r="H8900" s="10">
        <v>-978408</v>
      </c>
      <c r="I8900" s="11">
        <f t="shared" si="387"/>
        <v>7514551443.478158</v>
      </c>
      <c r="J8900" s="11">
        <f t="shared" si="388"/>
        <v>73888</v>
      </c>
      <c r="K8900" s="11">
        <f t="shared" si="389"/>
        <v>101701.91970926481</v>
      </c>
      <c r="L8900" s="12">
        <f t="shared" si="391"/>
        <v>63090.722616616753</v>
      </c>
      <c r="M8900" s="11">
        <f>COUNTIF(E$2:$E8900,E8900)</f>
        <v>1599</v>
      </c>
      <c r="O8900" t="str">
        <f t="shared" si="386"/>
        <v/>
      </c>
    </row>
    <row r="8901" spans="1:15" hidden="1">
      <c r="A8901" s="41" t="s">
        <v>99</v>
      </c>
      <c r="B8901" s="46">
        <v>45804</v>
      </c>
      <c r="C8901" s="8" t="s">
        <v>13</v>
      </c>
      <c r="D8901" s="8" t="s">
        <v>14</v>
      </c>
      <c r="E8901" s="8" t="s">
        <v>14</v>
      </c>
      <c r="F8901" s="9">
        <f t="shared" si="390"/>
        <v>-9300000</v>
      </c>
      <c r="G8901" s="9">
        <v>-93</v>
      </c>
      <c r="H8901" s="10">
        <v>-9980016</v>
      </c>
      <c r="I8901" s="11">
        <f t="shared" si="387"/>
        <v>20404505173.956585</v>
      </c>
      <c r="J8901" s="11">
        <f t="shared" si="388"/>
        <v>202023</v>
      </c>
      <c r="K8901" s="11">
        <f t="shared" si="389"/>
        <v>101000.9017485959</v>
      </c>
      <c r="L8901" s="12">
        <f t="shared" si="391"/>
        <v>586932.13738058135</v>
      </c>
      <c r="M8901" s="11">
        <f>COUNTIF(E$2:$E8901,E8901)</f>
        <v>1211</v>
      </c>
      <c r="O8901" t="str">
        <f t="shared" si="386"/>
        <v/>
      </c>
    </row>
    <row r="8902" spans="1:15" hidden="1">
      <c r="A8902" s="41" t="s">
        <v>99</v>
      </c>
      <c r="B8902" s="46">
        <v>45804</v>
      </c>
      <c r="C8902" s="8" t="s">
        <v>13</v>
      </c>
      <c r="D8902" s="8" t="s">
        <v>15</v>
      </c>
      <c r="E8902" s="8" t="s">
        <v>15</v>
      </c>
      <c r="F8902" s="9">
        <f t="shared" si="390"/>
        <v>8300000</v>
      </c>
      <c r="G8902" s="9">
        <v>83</v>
      </c>
      <c r="H8902" s="10">
        <v>9068082</v>
      </c>
      <c r="I8902" s="11">
        <f t="shared" si="387"/>
        <v>26295571544.739105</v>
      </c>
      <c r="J8902" s="11">
        <f t="shared" si="388"/>
        <v>243674</v>
      </c>
      <c r="K8902" s="11">
        <f t="shared" si="389"/>
        <v>107912.91456921586</v>
      </c>
      <c r="L8902" s="12">
        <f t="shared" si="391"/>
        <v>0</v>
      </c>
      <c r="M8902" s="11">
        <f>COUNTIF(E$2:$E8902,E8902)</f>
        <v>3208</v>
      </c>
      <c r="O8902" t="str">
        <f t="shared" si="386"/>
        <v/>
      </c>
    </row>
    <row r="8903" spans="1:15" hidden="1">
      <c r="A8903" s="41" t="s">
        <v>99</v>
      </c>
      <c r="B8903" s="46">
        <v>45804</v>
      </c>
      <c r="C8903" s="8" t="s">
        <v>13</v>
      </c>
      <c r="D8903" s="8" t="s">
        <v>98</v>
      </c>
      <c r="E8903" s="8" t="s">
        <v>98</v>
      </c>
      <c r="F8903" s="9">
        <f t="shared" si="390"/>
        <v>5000000</v>
      </c>
      <c r="G8903" s="9">
        <v>50</v>
      </c>
      <c r="H8903" s="10">
        <v>5145750</v>
      </c>
      <c r="I8903" s="11">
        <f t="shared" si="387"/>
        <v>5351448</v>
      </c>
      <c r="J8903" s="11">
        <f t="shared" si="388"/>
        <v>52</v>
      </c>
      <c r="K8903" s="11">
        <f t="shared" si="389"/>
        <v>102912.46153846153</v>
      </c>
      <c r="L8903" s="12">
        <f t="shared" si="391"/>
        <v>0</v>
      </c>
      <c r="M8903" s="11">
        <f>COUNTIF(E$2:$E8903,E8903)</f>
        <v>3</v>
      </c>
      <c r="O8903" t="str">
        <f t="shared" si="386"/>
        <v/>
      </c>
    </row>
    <row r="8904" spans="1:15" hidden="1">
      <c r="A8904" s="41" t="s">
        <v>99</v>
      </c>
      <c r="B8904" s="46">
        <v>45804</v>
      </c>
      <c r="C8904" s="8" t="s">
        <v>13</v>
      </c>
      <c r="D8904" s="8" t="s">
        <v>14</v>
      </c>
      <c r="E8904" s="8" t="s">
        <v>14</v>
      </c>
      <c r="F8904" s="9">
        <f t="shared" si="390"/>
        <v>-9300000</v>
      </c>
      <c r="G8904" s="9">
        <v>-93</v>
      </c>
      <c r="H8904" s="10">
        <v>-9980016</v>
      </c>
      <c r="I8904" s="11">
        <f t="shared" si="387"/>
        <v>20395112090.093964</v>
      </c>
      <c r="J8904" s="11">
        <f t="shared" si="388"/>
        <v>201930</v>
      </c>
      <c r="K8904" s="11">
        <f t="shared" si="389"/>
        <v>101000.9017485959</v>
      </c>
      <c r="L8904" s="12">
        <f t="shared" si="391"/>
        <v>586932.13738058135</v>
      </c>
      <c r="M8904" s="11">
        <f>COUNTIF(E$2:$E8904,E8904)</f>
        <v>1212</v>
      </c>
      <c r="O8904" t="str">
        <f t="shared" si="386"/>
        <v/>
      </c>
    </row>
    <row r="8905" spans="1:15" hidden="1">
      <c r="A8905" s="41" t="s">
        <v>99</v>
      </c>
      <c r="B8905" s="46">
        <v>45804</v>
      </c>
      <c r="C8905" s="8" t="s">
        <v>13</v>
      </c>
      <c r="D8905" s="8" t="s">
        <v>90</v>
      </c>
      <c r="E8905" s="8" t="s">
        <v>90</v>
      </c>
      <c r="F8905" s="9">
        <f t="shared" si="390"/>
        <v>-18300000</v>
      </c>
      <c r="G8905" s="9">
        <v>-183</v>
      </c>
      <c r="H8905" s="10">
        <v>-19894296</v>
      </c>
      <c r="I8905" s="11">
        <f t="shared" si="387"/>
        <v>7495939992.1713629</v>
      </c>
      <c r="J8905" s="11">
        <f t="shared" si="388"/>
        <v>73705</v>
      </c>
      <c r="K8905" s="11">
        <f t="shared" si="389"/>
        <v>101701.91970926481</v>
      </c>
      <c r="L8905" s="12">
        <f t="shared" si="391"/>
        <v>1282844.6932045408</v>
      </c>
      <c r="M8905" s="11">
        <f>COUNTIF(E$2:$E8905,E8905)</f>
        <v>1600</v>
      </c>
      <c r="O8905" t="str">
        <f t="shared" si="386"/>
        <v/>
      </c>
    </row>
    <row r="8906" spans="1:15" hidden="1">
      <c r="A8906" s="41" t="s">
        <v>99</v>
      </c>
      <c r="B8906" s="46">
        <v>45804</v>
      </c>
      <c r="C8906" s="8" t="s">
        <v>13</v>
      </c>
      <c r="D8906" s="8" t="s">
        <v>90</v>
      </c>
      <c r="E8906" s="8" t="s">
        <v>90</v>
      </c>
      <c r="F8906" s="9">
        <f t="shared" si="390"/>
        <v>-13700000</v>
      </c>
      <c r="G8906" s="9">
        <v>-137</v>
      </c>
      <c r="H8906" s="10">
        <v>-14893544</v>
      </c>
      <c r="I8906" s="11">
        <f t="shared" si="387"/>
        <v>7482006829.1711931</v>
      </c>
      <c r="J8906" s="11">
        <f t="shared" si="388"/>
        <v>73568</v>
      </c>
      <c r="K8906" s="11">
        <f t="shared" si="389"/>
        <v>101701.91970926481</v>
      </c>
      <c r="L8906" s="12">
        <f t="shared" si="391"/>
        <v>960380.99983072095</v>
      </c>
      <c r="M8906" s="11">
        <f>COUNTIF(E$2:$E8906,E8906)</f>
        <v>1601</v>
      </c>
      <c r="O8906" t="str">
        <f t="shared" si="386"/>
        <v/>
      </c>
    </row>
    <row r="8907" spans="1:15" hidden="1">
      <c r="A8907" s="41" t="s">
        <v>99</v>
      </c>
      <c r="B8907" s="46">
        <v>45804</v>
      </c>
      <c r="C8907" s="8" t="s">
        <v>13</v>
      </c>
      <c r="D8907" s="8" t="s">
        <v>90</v>
      </c>
      <c r="E8907" s="8" t="s">
        <v>90</v>
      </c>
      <c r="F8907" s="9">
        <f t="shared" si="390"/>
        <v>-1310300000</v>
      </c>
      <c r="G8907" s="9">
        <v>-13103</v>
      </c>
      <c r="H8907" s="10">
        <v>-1424453336</v>
      </c>
      <c r="I8907" s="11">
        <f t="shared" si="387"/>
        <v>6149406575.2206964</v>
      </c>
      <c r="J8907" s="11">
        <f t="shared" si="388"/>
        <v>60465</v>
      </c>
      <c r="K8907" s="11">
        <f t="shared" si="389"/>
        <v>101701.91970926481</v>
      </c>
      <c r="L8907" s="12">
        <f t="shared" si="391"/>
        <v>91853082.049503088</v>
      </c>
      <c r="M8907" s="11">
        <f>COUNTIF(E$2:$E8907,E8907)</f>
        <v>1602</v>
      </c>
      <c r="O8907" t="str">
        <f t="shared" si="386"/>
        <v/>
      </c>
    </row>
    <row r="8908" spans="1:15" hidden="1">
      <c r="A8908" s="41" t="s">
        <v>99</v>
      </c>
      <c r="B8908" s="46">
        <v>45804</v>
      </c>
      <c r="C8908" s="8" t="s">
        <v>13</v>
      </c>
      <c r="D8908" s="8" t="s">
        <v>90</v>
      </c>
      <c r="E8908" s="8" t="s">
        <v>90</v>
      </c>
      <c r="F8908" s="9">
        <f t="shared" si="390"/>
        <v>-4500000</v>
      </c>
      <c r="G8908" s="9">
        <v>-45</v>
      </c>
      <c r="H8908" s="10">
        <v>-4892040</v>
      </c>
      <c r="I8908" s="11">
        <f t="shared" si="387"/>
        <v>6144829988.8337793</v>
      </c>
      <c r="J8908" s="11">
        <f t="shared" si="388"/>
        <v>60420</v>
      </c>
      <c r="K8908" s="11">
        <f t="shared" si="389"/>
        <v>101701.91970926481</v>
      </c>
      <c r="L8908" s="12">
        <f t="shared" si="391"/>
        <v>315453.61308308318</v>
      </c>
      <c r="M8908" s="11">
        <f>COUNTIF(E$2:$E8908,E8908)</f>
        <v>1603</v>
      </c>
      <c r="O8908" t="str">
        <f t="shared" si="386"/>
        <v/>
      </c>
    </row>
    <row r="8909" spans="1:15" hidden="1">
      <c r="A8909" s="41" t="s">
        <v>99</v>
      </c>
      <c r="B8909" s="46">
        <v>45804</v>
      </c>
      <c r="C8909" s="8" t="s">
        <v>13</v>
      </c>
      <c r="D8909" s="8" t="s">
        <v>14</v>
      </c>
      <c r="E8909" s="8" t="s">
        <v>14</v>
      </c>
      <c r="F8909" s="9">
        <f t="shared" si="390"/>
        <v>-900000</v>
      </c>
      <c r="G8909" s="9">
        <v>-9</v>
      </c>
      <c r="H8909" s="10">
        <v>-965808</v>
      </c>
      <c r="I8909" s="11">
        <f t="shared" si="387"/>
        <v>20394203081.978226</v>
      </c>
      <c r="J8909" s="11">
        <f t="shared" si="388"/>
        <v>201921</v>
      </c>
      <c r="K8909" s="11">
        <f t="shared" si="389"/>
        <v>101000.9017485959</v>
      </c>
      <c r="L8909" s="12">
        <f t="shared" si="391"/>
        <v>56799.884262636886</v>
      </c>
      <c r="M8909" s="11">
        <f>COUNTIF(E$2:$E8909,E8909)</f>
        <v>1213</v>
      </c>
      <c r="O8909" t="str">
        <f t="shared" si="386"/>
        <v/>
      </c>
    </row>
    <row r="8910" spans="1:15" hidden="1">
      <c r="A8910" s="41" t="s">
        <v>99</v>
      </c>
      <c r="B8910" s="46">
        <v>45804</v>
      </c>
      <c r="C8910" s="8" t="s">
        <v>13</v>
      </c>
      <c r="D8910" s="8" t="s">
        <v>90</v>
      </c>
      <c r="E8910" s="8" t="s">
        <v>90</v>
      </c>
      <c r="F8910" s="9">
        <f t="shared" si="390"/>
        <v>-2700000</v>
      </c>
      <c r="G8910" s="9">
        <v>-27</v>
      </c>
      <c r="H8910" s="10">
        <v>-2935224</v>
      </c>
      <c r="I8910" s="11">
        <f t="shared" si="387"/>
        <v>6142084037.0016289</v>
      </c>
      <c r="J8910" s="11">
        <f t="shared" si="388"/>
        <v>60393</v>
      </c>
      <c r="K8910" s="11">
        <f t="shared" si="389"/>
        <v>101701.91970926481</v>
      </c>
      <c r="L8910" s="12">
        <f t="shared" si="391"/>
        <v>189272.16784984991</v>
      </c>
      <c r="M8910" s="11">
        <f>COUNTIF(E$2:$E8910,E8910)</f>
        <v>1604</v>
      </c>
      <c r="O8910" t="str">
        <f t="shared" si="386"/>
        <v/>
      </c>
    </row>
    <row r="8911" spans="1:15" hidden="1">
      <c r="A8911" s="41" t="s">
        <v>99</v>
      </c>
      <c r="B8911" s="46">
        <v>45804</v>
      </c>
      <c r="C8911" s="8" t="s">
        <v>13</v>
      </c>
      <c r="D8911" s="8" t="s">
        <v>90</v>
      </c>
      <c r="E8911" s="8" t="s">
        <v>90</v>
      </c>
      <c r="F8911" s="9">
        <f t="shared" si="390"/>
        <v>-4200000</v>
      </c>
      <c r="G8911" s="9">
        <v>-42</v>
      </c>
      <c r="H8911" s="10">
        <v>-4565904</v>
      </c>
      <c r="I8911" s="11">
        <f t="shared" si="387"/>
        <v>6137812556.3738394</v>
      </c>
      <c r="J8911" s="11">
        <f t="shared" si="388"/>
        <v>60351</v>
      </c>
      <c r="K8911" s="11">
        <f t="shared" si="389"/>
        <v>101701.91970926481</v>
      </c>
      <c r="L8911" s="12">
        <f t="shared" si="391"/>
        <v>294423.37221087795</v>
      </c>
      <c r="M8911" s="11">
        <f>COUNTIF(E$2:$E8911,E8911)</f>
        <v>1605</v>
      </c>
      <c r="O8911" t="str">
        <f t="shared" si="386"/>
        <v/>
      </c>
    </row>
    <row r="8912" spans="1:15" hidden="1">
      <c r="A8912" s="41" t="s">
        <v>99</v>
      </c>
      <c r="B8912" s="46">
        <v>45804</v>
      </c>
      <c r="C8912" s="8" t="s">
        <v>13</v>
      </c>
      <c r="D8912" s="8" t="s">
        <v>90</v>
      </c>
      <c r="E8912" s="8" t="s">
        <v>90</v>
      </c>
      <c r="F8912" s="9">
        <f t="shared" si="390"/>
        <v>83000000</v>
      </c>
      <c r="G8912" s="9">
        <v>830</v>
      </c>
      <c r="H8912" s="10">
        <v>89961210</v>
      </c>
      <c r="I8912" s="11">
        <f t="shared" si="387"/>
        <v>6227773766.3738394</v>
      </c>
      <c r="J8912" s="11">
        <f t="shared" si="388"/>
        <v>61181</v>
      </c>
      <c r="K8912" s="11">
        <f t="shared" si="389"/>
        <v>101792.61153583367</v>
      </c>
      <c r="L8912" s="12">
        <f t="shared" si="391"/>
        <v>0</v>
      </c>
      <c r="M8912" s="11">
        <f>COUNTIF(E$2:$E8912,E8912)</f>
        <v>1606</v>
      </c>
      <c r="O8912" t="str">
        <f t="shared" ref="O8912:O8975" si="392">IF(M8912=_xlfn.MAXIFS(M:M,D:D,D8912),"X","")</f>
        <v/>
      </c>
    </row>
    <row r="8913" spans="1:15" hidden="1">
      <c r="A8913" s="41" t="s">
        <v>99</v>
      </c>
      <c r="B8913" s="46">
        <v>45804</v>
      </c>
      <c r="C8913" s="8" t="s">
        <v>13</v>
      </c>
      <c r="D8913" s="8" t="s">
        <v>15</v>
      </c>
      <c r="E8913" s="8" t="s">
        <v>15</v>
      </c>
      <c r="F8913" s="9">
        <f t="shared" si="390"/>
        <v>900000</v>
      </c>
      <c r="G8913" s="9">
        <v>9</v>
      </c>
      <c r="H8913" s="10">
        <v>982926</v>
      </c>
      <c r="I8913" s="11">
        <f t="shared" si="387"/>
        <v>26296554470.739105</v>
      </c>
      <c r="J8913" s="11">
        <f t="shared" si="388"/>
        <v>243683</v>
      </c>
      <c r="K8913" s="11">
        <f t="shared" si="389"/>
        <v>107912.9626225018</v>
      </c>
      <c r="L8913" s="12">
        <f t="shared" si="391"/>
        <v>0</v>
      </c>
      <c r="M8913" s="11">
        <f>COUNTIF(E$2:$E8913,E8913)</f>
        <v>3209</v>
      </c>
      <c r="O8913" t="str">
        <f t="shared" si="392"/>
        <v/>
      </c>
    </row>
    <row r="8914" spans="1:15" hidden="1">
      <c r="A8914" s="41" t="s">
        <v>99</v>
      </c>
      <c r="B8914" s="46">
        <v>45804</v>
      </c>
      <c r="C8914" s="8" t="s">
        <v>13</v>
      </c>
      <c r="D8914" s="8" t="s">
        <v>90</v>
      </c>
      <c r="E8914" s="8" t="s">
        <v>90</v>
      </c>
      <c r="F8914" s="9">
        <f t="shared" si="390"/>
        <v>-64300000</v>
      </c>
      <c r="G8914" s="9">
        <v>-643</v>
      </c>
      <c r="H8914" s="10">
        <v>-69901816</v>
      </c>
      <c r="I8914" s="11">
        <f t="shared" si="387"/>
        <v>6162321117.1562986</v>
      </c>
      <c r="J8914" s="11">
        <f t="shared" si="388"/>
        <v>60538</v>
      </c>
      <c r="K8914" s="11">
        <f t="shared" si="389"/>
        <v>101792.61153583367</v>
      </c>
      <c r="L8914" s="12">
        <f t="shared" si="391"/>
        <v>4449166.7824589536</v>
      </c>
      <c r="M8914" s="11">
        <f>COUNTIF(E$2:$E8914,E8914)</f>
        <v>1607</v>
      </c>
      <c r="O8914" t="str">
        <f t="shared" si="392"/>
        <v/>
      </c>
    </row>
    <row r="8915" spans="1:15" hidden="1">
      <c r="A8915" s="41" t="s">
        <v>99</v>
      </c>
      <c r="B8915" s="46">
        <v>45804</v>
      </c>
      <c r="C8915" s="8" t="s">
        <v>13</v>
      </c>
      <c r="D8915" s="8" t="s">
        <v>90</v>
      </c>
      <c r="E8915" s="8" t="s">
        <v>90</v>
      </c>
      <c r="F8915" s="9">
        <f t="shared" si="390"/>
        <v>-900000</v>
      </c>
      <c r="G8915" s="9">
        <v>-9</v>
      </c>
      <c r="H8915" s="10">
        <v>-978408</v>
      </c>
      <c r="I8915" s="11">
        <f t="shared" si="387"/>
        <v>6161404983.6524763</v>
      </c>
      <c r="J8915" s="11">
        <f t="shared" si="388"/>
        <v>60529</v>
      </c>
      <c r="K8915" s="11">
        <f t="shared" si="389"/>
        <v>101792.61153583367</v>
      </c>
      <c r="L8915" s="12">
        <f t="shared" si="391"/>
        <v>62274.496177496971</v>
      </c>
      <c r="M8915" s="11">
        <f>COUNTIF(E$2:$E8915,E8915)</f>
        <v>1608</v>
      </c>
      <c r="O8915" t="str">
        <f t="shared" si="392"/>
        <v/>
      </c>
    </row>
    <row r="8916" spans="1:15" hidden="1">
      <c r="A8916" s="41" t="s">
        <v>99</v>
      </c>
      <c r="B8916" s="46">
        <v>45805</v>
      </c>
      <c r="C8916" s="8" t="s">
        <v>13</v>
      </c>
      <c r="D8916" s="8" t="s">
        <v>46</v>
      </c>
      <c r="E8916" s="8" t="s">
        <v>46</v>
      </c>
      <c r="F8916" s="9">
        <f t="shared" si="390"/>
        <v>10700000</v>
      </c>
      <c r="G8916" s="9">
        <v>107</v>
      </c>
      <c r="H8916" s="10">
        <v>11837196</v>
      </c>
      <c r="I8916" s="11">
        <f t="shared" si="387"/>
        <v>5284183520.515729</v>
      </c>
      <c r="J8916" s="11">
        <f t="shared" si="388"/>
        <v>48444</v>
      </c>
      <c r="K8916" s="11">
        <f t="shared" si="389"/>
        <v>109078.183480219</v>
      </c>
      <c r="L8916" s="12">
        <f t="shared" si="391"/>
        <v>0</v>
      </c>
      <c r="M8916" s="11">
        <f>COUNTIF(E$2:$E8916,E8916)</f>
        <v>2863</v>
      </c>
      <c r="O8916" t="str">
        <f t="shared" si="392"/>
        <v/>
      </c>
    </row>
    <row r="8917" spans="1:15" hidden="1">
      <c r="A8917" s="41" t="s">
        <v>99</v>
      </c>
      <c r="B8917" s="46">
        <v>45805</v>
      </c>
      <c r="C8917" s="8" t="s">
        <v>13</v>
      </c>
      <c r="D8917" s="8" t="s">
        <v>14</v>
      </c>
      <c r="E8917" s="8" t="s">
        <v>14</v>
      </c>
      <c r="F8917" s="9">
        <f t="shared" si="390"/>
        <v>900000</v>
      </c>
      <c r="G8917" s="9">
        <v>9</v>
      </c>
      <c r="H8917" s="10">
        <v>965628</v>
      </c>
      <c r="I8917" s="11">
        <f t="shared" si="387"/>
        <v>20395168709.978226</v>
      </c>
      <c r="J8917" s="11">
        <f t="shared" si="388"/>
        <v>201930</v>
      </c>
      <c r="K8917" s="11">
        <f t="shared" si="389"/>
        <v>101001.18214221872</v>
      </c>
      <c r="L8917" s="12">
        <f t="shared" si="391"/>
        <v>0</v>
      </c>
      <c r="M8917" s="11">
        <f>COUNTIF(E$2:$E8917,E8917)</f>
        <v>1214</v>
      </c>
      <c r="O8917" t="str">
        <f t="shared" si="392"/>
        <v/>
      </c>
    </row>
    <row r="8918" spans="1:15" hidden="1">
      <c r="A8918" s="41" t="s">
        <v>99</v>
      </c>
      <c r="B8918" s="46">
        <v>45805</v>
      </c>
      <c r="C8918" s="8" t="s">
        <v>13</v>
      </c>
      <c r="D8918" s="8" t="s">
        <v>14</v>
      </c>
      <c r="E8918" s="8" t="s">
        <v>14</v>
      </c>
      <c r="F8918" s="9">
        <f t="shared" si="390"/>
        <v>-9300000</v>
      </c>
      <c r="G8918" s="9">
        <v>-93</v>
      </c>
      <c r="H8918" s="10">
        <v>-9981783</v>
      </c>
      <c r="I8918" s="11">
        <f t="shared" si="387"/>
        <v>20385775600.038998</v>
      </c>
      <c r="J8918" s="11">
        <f t="shared" si="388"/>
        <v>201837</v>
      </c>
      <c r="K8918" s="11">
        <f t="shared" si="389"/>
        <v>101001.18214221872</v>
      </c>
      <c r="L8918" s="12">
        <f t="shared" si="391"/>
        <v>588673.0607736595</v>
      </c>
      <c r="M8918" s="11">
        <f>COUNTIF(E$2:$E8918,E8918)</f>
        <v>1215</v>
      </c>
      <c r="O8918" t="str">
        <f t="shared" si="392"/>
        <v/>
      </c>
    </row>
    <row r="8919" spans="1:15" hidden="1">
      <c r="A8919" s="41" t="s">
        <v>99</v>
      </c>
      <c r="B8919" s="46">
        <v>45805</v>
      </c>
      <c r="C8919" s="8" t="s">
        <v>13</v>
      </c>
      <c r="D8919" s="8" t="s">
        <v>90</v>
      </c>
      <c r="E8919" s="8" t="s">
        <v>90</v>
      </c>
      <c r="F8919" s="9">
        <f t="shared" si="390"/>
        <v>-1800000</v>
      </c>
      <c r="G8919" s="9">
        <v>-18</v>
      </c>
      <c r="H8919" s="10">
        <v>-1957212</v>
      </c>
      <c r="I8919" s="11">
        <f t="shared" si="387"/>
        <v>6159572716.6448317</v>
      </c>
      <c r="J8919" s="11">
        <f t="shared" si="388"/>
        <v>60511</v>
      </c>
      <c r="K8919" s="11">
        <f t="shared" si="389"/>
        <v>101792.61153583367</v>
      </c>
      <c r="L8919" s="12">
        <f t="shared" si="391"/>
        <v>124944.99235499394</v>
      </c>
      <c r="M8919" s="11">
        <f>COUNTIF(E$2:$E8919,E8919)</f>
        <v>1609</v>
      </c>
      <c r="O8919" t="str">
        <f t="shared" si="392"/>
        <v/>
      </c>
    </row>
    <row r="8920" spans="1:15" hidden="1">
      <c r="A8920" s="41" t="s">
        <v>99</v>
      </c>
      <c r="B8920" s="46">
        <v>45805</v>
      </c>
      <c r="C8920" s="8" t="s">
        <v>13</v>
      </c>
      <c r="D8920" s="8" t="s">
        <v>90</v>
      </c>
      <c r="E8920" s="8" t="s">
        <v>90</v>
      </c>
      <c r="F8920" s="9">
        <f t="shared" si="390"/>
        <v>-7800000</v>
      </c>
      <c r="G8920" s="9">
        <v>-78</v>
      </c>
      <c r="H8920" s="10">
        <v>-8481252</v>
      </c>
      <c r="I8920" s="11">
        <f t="shared" si="387"/>
        <v>6151632892.9450369</v>
      </c>
      <c r="J8920" s="11">
        <f t="shared" si="388"/>
        <v>60433</v>
      </c>
      <c r="K8920" s="11">
        <f t="shared" si="389"/>
        <v>101792.61153583367</v>
      </c>
      <c r="L8920" s="12">
        <f t="shared" si="391"/>
        <v>541428.30020497367</v>
      </c>
      <c r="M8920" s="11">
        <f>COUNTIF(E$2:$E8920,E8920)</f>
        <v>1610</v>
      </c>
      <c r="O8920" t="str">
        <f t="shared" si="392"/>
        <v/>
      </c>
    </row>
    <row r="8921" spans="1:15" hidden="1">
      <c r="A8921" s="41" t="s">
        <v>99</v>
      </c>
      <c r="B8921" s="46">
        <v>45805</v>
      </c>
      <c r="C8921" s="8" t="s">
        <v>13</v>
      </c>
      <c r="D8921" s="8" t="s">
        <v>90</v>
      </c>
      <c r="E8921" s="8" t="s">
        <v>90</v>
      </c>
      <c r="F8921" s="9">
        <f t="shared" si="390"/>
        <v>-82800000</v>
      </c>
      <c r="G8921" s="9">
        <v>-828</v>
      </c>
      <c r="H8921" s="10">
        <v>-90031752</v>
      </c>
      <c r="I8921" s="11">
        <f t="shared" si="387"/>
        <v>6067348610.5933666</v>
      </c>
      <c r="J8921" s="11">
        <f t="shared" si="388"/>
        <v>59605</v>
      </c>
      <c r="K8921" s="11">
        <f t="shared" si="389"/>
        <v>101792.61153583367</v>
      </c>
      <c r="L8921" s="12">
        <f t="shared" si="391"/>
        <v>5747469.6483297199</v>
      </c>
      <c r="M8921" s="11">
        <f>COUNTIF(E$2:$E8921,E8921)</f>
        <v>1611</v>
      </c>
      <c r="O8921" t="str">
        <f t="shared" si="392"/>
        <v/>
      </c>
    </row>
    <row r="8922" spans="1:15" hidden="1">
      <c r="A8922" s="41" t="s">
        <v>99</v>
      </c>
      <c r="B8922" s="46">
        <v>45805</v>
      </c>
      <c r="C8922" s="8" t="s">
        <v>13</v>
      </c>
      <c r="D8922" s="8" t="s">
        <v>14</v>
      </c>
      <c r="E8922" s="8" t="s">
        <v>14</v>
      </c>
      <c r="F8922" s="9">
        <f t="shared" si="390"/>
        <v>-2700000</v>
      </c>
      <c r="G8922" s="9">
        <v>-27</v>
      </c>
      <c r="H8922" s="10">
        <v>-2897937</v>
      </c>
      <c r="I8922" s="11">
        <f t="shared" si="387"/>
        <v>20383048568.121159</v>
      </c>
      <c r="J8922" s="11">
        <f t="shared" si="388"/>
        <v>201810</v>
      </c>
      <c r="K8922" s="11">
        <f t="shared" si="389"/>
        <v>101001.18214221872</v>
      </c>
      <c r="L8922" s="12">
        <f t="shared" si="391"/>
        <v>170905.08216009475</v>
      </c>
      <c r="M8922" s="11">
        <f>COUNTIF(E$2:$E8922,E8922)</f>
        <v>1216</v>
      </c>
      <c r="O8922" t="str">
        <f t="shared" si="392"/>
        <v/>
      </c>
    </row>
    <row r="8923" spans="1:15" hidden="1">
      <c r="A8923" s="41" t="s">
        <v>99</v>
      </c>
      <c r="B8923" s="46">
        <v>45805</v>
      </c>
      <c r="C8923" s="8" t="s">
        <v>13</v>
      </c>
      <c r="D8923" s="8" t="s">
        <v>90</v>
      </c>
      <c r="E8923" s="8" t="s">
        <v>90</v>
      </c>
      <c r="F8923" s="9">
        <f t="shared" si="390"/>
        <v>-103700000</v>
      </c>
      <c r="G8923" s="9">
        <v>-1037</v>
      </c>
      <c r="H8923" s="10">
        <v>-112757158</v>
      </c>
      <c r="I8923" s="11">
        <f t="shared" si="387"/>
        <v>5961789672.430707</v>
      </c>
      <c r="J8923" s="11">
        <f t="shared" si="388"/>
        <v>58568</v>
      </c>
      <c r="K8923" s="11">
        <f t="shared" si="389"/>
        <v>101792.61153583367</v>
      </c>
      <c r="L8923" s="12">
        <f t="shared" si="391"/>
        <v>7198219.837340489</v>
      </c>
      <c r="M8923" s="11">
        <f>COUNTIF(E$2:$E8923,E8923)</f>
        <v>1612</v>
      </c>
      <c r="O8923" t="str">
        <f t="shared" si="392"/>
        <v/>
      </c>
    </row>
    <row r="8924" spans="1:15" hidden="1">
      <c r="A8924" s="41" t="s">
        <v>99</v>
      </c>
      <c r="B8924" s="46">
        <v>45805</v>
      </c>
      <c r="C8924" s="8" t="s">
        <v>13</v>
      </c>
      <c r="D8924" s="8" t="s">
        <v>90</v>
      </c>
      <c r="E8924" s="8" t="s">
        <v>90</v>
      </c>
      <c r="F8924" s="9">
        <f t="shared" si="390"/>
        <v>-46000000</v>
      </c>
      <c r="G8924" s="9">
        <v>-460</v>
      </c>
      <c r="H8924" s="10">
        <v>-50017640</v>
      </c>
      <c r="I8924" s="11">
        <f t="shared" si="387"/>
        <v>5914965071.1242237</v>
      </c>
      <c r="J8924" s="11">
        <f t="shared" si="388"/>
        <v>58108</v>
      </c>
      <c r="K8924" s="11">
        <f t="shared" si="389"/>
        <v>101792.61153583367</v>
      </c>
      <c r="L8924" s="12">
        <f t="shared" si="391"/>
        <v>3193038.6935165152</v>
      </c>
      <c r="M8924" s="11">
        <f>COUNTIF(E$2:$E8924,E8924)</f>
        <v>1613</v>
      </c>
      <c r="O8924" t="str">
        <f t="shared" si="392"/>
        <v/>
      </c>
    </row>
    <row r="8925" spans="1:15" hidden="1">
      <c r="A8925" s="41" t="s">
        <v>99</v>
      </c>
      <c r="B8925" s="46">
        <v>45805</v>
      </c>
      <c r="C8925" s="8" t="s">
        <v>13</v>
      </c>
      <c r="D8925" s="8" t="s">
        <v>46</v>
      </c>
      <c r="E8925" s="8" t="s">
        <v>46</v>
      </c>
      <c r="F8925" s="9">
        <f t="shared" si="390"/>
        <v>9900000</v>
      </c>
      <c r="G8925" s="9">
        <v>99</v>
      </c>
      <c r="H8925" s="10">
        <v>10961280</v>
      </c>
      <c r="I8925" s="11">
        <f t="shared" si="387"/>
        <v>5295144800.515729</v>
      </c>
      <c r="J8925" s="11">
        <f t="shared" si="388"/>
        <v>48543</v>
      </c>
      <c r="K8925" s="11">
        <f t="shared" si="389"/>
        <v>109081.53184837627</v>
      </c>
      <c r="L8925" s="12">
        <f t="shared" si="391"/>
        <v>0</v>
      </c>
      <c r="M8925" s="11">
        <f>COUNTIF(E$2:$E8925,E8925)</f>
        <v>2864</v>
      </c>
      <c r="O8925" t="str">
        <f t="shared" si="392"/>
        <v/>
      </c>
    </row>
    <row r="8926" spans="1:15" hidden="1">
      <c r="A8926" s="41" t="s">
        <v>99</v>
      </c>
      <c r="B8926" s="46">
        <v>45805</v>
      </c>
      <c r="C8926" s="8" t="s">
        <v>13</v>
      </c>
      <c r="D8926" s="8" t="s">
        <v>46</v>
      </c>
      <c r="E8926" s="8" t="s">
        <v>46</v>
      </c>
      <c r="F8926" s="9">
        <f t="shared" si="390"/>
        <v>4900000</v>
      </c>
      <c r="G8926" s="9">
        <v>49</v>
      </c>
      <c r="H8926" s="10">
        <v>5422291</v>
      </c>
      <c r="I8926" s="11">
        <f t="shared" si="387"/>
        <v>5300567091.515729</v>
      </c>
      <c r="J8926" s="11">
        <f t="shared" si="388"/>
        <v>48592</v>
      </c>
      <c r="K8926" s="11">
        <f t="shared" si="389"/>
        <v>109083.12256165066</v>
      </c>
      <c r="L8926" s="12">
        <f t="shared" si="391"/>
        <v>0</v>
      </c>
      <c r="M8926" s="11">
        <f>COUNTIF(E$2:$E8926,E8926)</f>
        <v>2865</v>
      </c>
      <c r="O8926" t="str">
        <f t="shared" si="392"/>
        <v/>
      </c>
    </row>
    <row r="8927" spans="1:15" hidden="1">
      <c r="A8927" s="41" t="s">
        <v>99</v>
      </c>
      <c r="B8927" s="46">
        <v>45805</v>
      </c>
      <c r="C8927" s="8" t="s">
        <v>13</v>
      </c>
      <c r="D8927" s="8" t="s">
        <v>90</v>
      </c>
      <c r="E8927" s="8" t="s">
        <v>90</v>
      </c>
      <c r="F8927" s="9">
        <f t="shared" si="390"/>
        <v>4600000</v>
      </c>
      <c r="G8927" s="9">
        <v>46</v>
      </c>
      <c r="H8927" s="10">
        <v>4986078</v>
      </c>
      <c r="I8927" s="11">
        <f t="shared" si="387"/>
        <v>5919951149.1242237</v>
      </c>
      <c r="J8927" s="11">
        <f t="shared" si="388"/>
        <v>58154</v>
      </c>
      <c r="K8927" s="11">
        <f t="shared" si="389"/>
        <v>101797.83246421955</v>
      </c>
      <c r="L8927" s="12">
        <f t="shared" si="391"/>
        <v>0</v>
      </c>
      <c r="M8927" s="11">
        <f>COUNTIF(E$2:$E8927,E8927)</f>
        <v>1614</v>
      </c>
      <c r="O8927" t="str">
        <f t="shared" si="392"/>
        <v/>
      </c>
    </row>
    <row r="8928" spans="1:15" hidden="1">
      <c r="A8928" s="41" t="s">
        <v>99</v>
      </c>
      <c r="B8928" s="46">
        <v>45805</v>
      </c>
      <c r="C8928" s="8" t="s">
        <v>13</v>
      </c>
      <c r="D8928" s="8" t="s">
        <v>90</v>
      </c>
      <c r="E8928" s="8" t="s">
        <v>90</v>
      </c>
      <c r="F8928" s="9">
        <f t="shared" si="390"/>
        <v>-4600000</v>
      </c>
      <c r="G8928" s="9">
        <v>-46</v>
      </c>
      <c r="H8928" s="10">
        <v>-5001764</v>
      </c>
      <c r="I8928" s="11">
        <f t="shared" si="387"/>
        <v>5915268448.8308697</v>
      </c>
      <c r="J8928" s="11">
        <f t="shared" si="388"/>
        <v>58108</v>
      </c>
      <c r="K8928" s="11">
        <f t="shared" si="389"/>
        <v>101797.83246421955</v>
      </c>
      <c r="L8928" s="12">
        <f t="shared" si="391"/>
        <v>319063.70664590038</v>
      </c>
      <c r="M8928" s="11">
        <f>COUNTIF(E$2:$E8928,E8928)</f>
        <v>1615</v>
      </c>
      <c r="O8928" t="str">
        <f t="shared" si="392"/>
        <v/>
      </c>
    </row>
    <row r="8929" spans="1:15" hidden="1">
      <c r="A8929" s="41" t="s">
        <v>99</v>
      </c>
      <c r="B8929" s="46">
        <v>45805</v>
      </c>
      <c r="C8929" s="8" t="s">
        <v>13</v>
      </c>
      <c r="D8929" s="8" t="s">
        <v>90</v>
      </c>
      <c r="E8929" s="8" t="s">
        <v>90</v>
      </c>
      <c r="F8929" s="9">
        <f t="shared" si="390"/>
        <v>-22900000</v>
      </c>
      <c r="G8929" s="9">
        <v>-229</v>
      </c>
      <c r="H8929" s="10">
        <v>-24900086</v>
      </c>
      <c r="I8929" s="11">
        <f t="shared" si="387"/>
        <v>5891956745.1965637</v>
      </c>
      <c r="J8929" s="11">
        <f t="shared" si="388"/>
        <v>57879</v>
      </c>
      <c r="K8929" s="11">
        <f t="shared" si="389"/>
        <v>101797.83246421955</v>
      </c>
      <c r="L8929" s="12">
        <f t="shared" si="391"/>
        <v>1588382.3656937219</v>
      </c>
      <c r="M8929" s="11">
        <f>COUNTIF(E$2:$E8929,E8929)</f>
        <v>1616</v>
      </c>
      <c r="O8929" t="str">
        <f t="shared" si="392"/>
        <v/>
      </c>
    </row>
    <row r="8930" spans="1:15" hidden="1">
      <c r="A8930" s="41" t="s">
        <v>99</v>
      </c>
      <c r="B8930" s="46">
        <v>45805</v>
      </c>
      <c r="C8930" s="8" t="s">
        <v>13</v>
      </c>
      <c r="D8930" s="8" t="s">
        <v>46</v>
      </c>
      <c r="E8930" s="8" t="s">
        <v>46</v>
      </c>
      <c r="F8930" s="9">
        <f t="shared" si="390"/>
        <v>4500000</v>
      </c>
      <c r="G8930" s="9">
        <v>45</v>
      </c>
      <c r="H8930" s="10">
        <v>4969980</v>
      </c>
      <c r="I8930" s="11">
        <f t="shared" si="387"/>
        <v>5305537071.515729</v>
      </c>
      <c r="J8930" s="11">
        <f t="shared" si="388"/>
        <v>48637</v>
      </c>
      <c r="K8930" s="11">
        <f t="shared" si="389"/>
        <v>109084.38167476878</v>
      </c>
      <c r="L8930" s="12">
        <f t="shared" si="391"/>
        <v>0</v>
      </c>
      <c r="M8930" s="11">
        <f>COUNTIF(E$2:$E8930,E8930)</f>
        <v>2866</v>
      </c>
      <c r="O8930" t="str">
        <f t="shared" si="392"/>
        <v/>
      </c>
    </row>
    <row r="8931" spans="1:15" hidden="1">
      <c r="A8931" s="41" t="s">
        <v>99</v>
      </c>
      <c r="B8931" s="46">
        <v>45805</v>
      </c>
      <c r="C8931" s="8" t="s">
        <v>13</v>
      </c>
      <c r="D8931" s="8" t="s">
        <v>46</v>
      </c>
      <c r="E8931" s="8" t="s">
        <v>46</v>
      </c>
      <c r="F8931" s="9">
        <f t="shared" si="390"/>
        <v>9000000</v>
      </c>
      <c r="G8931" s="9">
        <v>90</v>
      </c>
      <c r="H8931" s="10">
        <v>9928890</v>
      </c>
      <c r="I8931" s="11">
        <f t="shared" si="387"/>
        <v>5315465961.515729</v>
      </c>
      <c r="J8931" s="11">
        <f t="shared" si="388"/>
        <v>48727</v>
      </c>
      <c r="K8931" s="11">
        <f t="shared" si="389"/>
        <v>109086.66574005641</v>
      </c>
      <c r="L8931" s="12">
        <f t="shared" si="391"/>
        <v>0</v>
      </c>
      <c r="M8931" s="11">
        <f>COUNTIF(E$2:$E8931,E8931)</f>
        <v>2867</v>
      </c>
      <c r="O8931" t="str">
        <f t="shared" si="392"/>
        <v/>
      </c>
    </row>
    <row r="8932" spans="1:15" hidden="1">
      <c r="A8932" s="41" t="s">
        <v>99</v>
      </c>
      <c r="B8932" s="46">
        <v>45805</v>
      </c>
      <c r="C8932" s="8" t="s">
        <v>13</v>
      </c>
      <c r="D8932" s="8" t="s">
        <v>15</v>
      </c>
      <c r="E8932" s="8" t="s">
        <v>15</v>
      </c>
      <c r="F8932" s="9">
        <f t="shared" si="390"/>
        <v>9300000</v>
      </c>
      <c r="G8932" s="9">
        <v>93</v>
      </c>
      <c r="H8932" s="10">
        <v>10052277</v>
      </c>
      <c r="I8932" s="11">
        <f t="shared" si="387"/>
        <v>26306606747.739105</v>
      </c>
      <c r="J8932" s="11">
        <f t="shared" si="388"/>
        <v>243776</v>
      </c>
      <c r="K8932" s="11">
        <f t="shared" si="389"/>
        <v>107913.02978036848</v>
      </c>
      <c r="L8932" s="12">
        <f t="shared" si="391"/>
        <v>0</v>
      </c>
      <c r="M8932" s="11">
        <f>COUNTIF(E$2:$E8932,E8932)</f>
        <v>3210</v>
      </c>
      <c r="O8932" t="str">
        <f t="shared" si="392"/>
        <v/>
      </c>
    </row>
    <row r="8933" spans="1:15" hidden="1">
      <c r="A8933" s="41" t="s">
        <v>99</v>
      </c>
      <c r="B8933" s="46">
        <v>45805</v>
      </c>
      <c r="C8933" s="8" t="s">
        <v>13</v>
      </c>
      <c r="D8933" s="8" t="s">
        <v>90</v>
      </c>
      <c r="E8933" s="8" t="s">
        <v>90</v>
      </c>
      <c r="F8933" s="9">
        <f t="shared" si="390"/>
        <v>-8000000</v>
      </c>
      <c r="G8933" s="9">
        <v>-80</v>
      </c>
      <c r="H8933" s="10">
        <v>-8698720</v>
      </c>
      <c r="I8933" s="11">
        <f t="shared" si="387"/>
        <v>5883812918.5994263</v>
      </c>
      <c r="J8933" s="11">
        <f t="shared" si="388"/>
        <v>57799</v>
      </c>
      <c r="K8933" s="11">
        <f t="shared" si="389"/>
        <v>101797.83246421955</v>
      </c>
      <c r="L8933" s="12">
        <f t="shared" si="391"/>
        <v>554893.40286243614</v>
      </c>
      <c r="M8933" s="11">
        <f>COUNTIF(E$2:$E8933,E8933)</f>
        <v>1617</v>
      </c>
      <c r="O8933" t="str">
        <f t="shared" si="392"/>
        <v/>
      </c>
    </row>
    <row r="8934" spans="1:15" hidden="1">
      <c r="A8934" s="41" t="s">
        <v>99</v>
      </c>
      <c r="B8934" s="46">
        <v>45805</v>
      </c>
      <c r="C8934" s="8" t="s">
        <v>13</v>
      </c>
      <c r="D8934" s="8" t="s">
        <v>46</v>
      </c>
      <c r="E8934" s="8" t="s">
        <v>46</v>
      </c>
      <c r="F8934" s="9">
        <f t="shared" si="390"/>
        <v>1800000</v>
      </c>
      <c r="G8934" s="9">
        <v>18</v>
      </c>
      <c r="H8934" s="10">
        <v>1991574</v>
      </c>
      <c r="I8934" s="11">
        <f t="shared" si="387"/>
        <v>5317457535.515729</v>
      </c>
      <c r="J8934" s="11">
        <f t="shared" si="388"/>
        <v>48745</v>
      </c>
      <c r="K8934" s="11">
        <f t="shared" si="389"/>
        <v>109087.24044549654</v>
      </c>
      <c r="L8934" s="12">
        <f t="shared" si="391"/>
        <v>0</v>
      </c>
      <c r="M8934" s="11">
        <f>COUNTIF(E$2:$E8934,E8934)</f>
        <v>2868</v>
      </c>
      <c r="O8934" t="str">
        <f t="shared" si="392"/>
        <v/>
      </c>
    </row>
    <row r="8935" spans="1:15" hidden="1">
      <c r="A8935" s="41" t="s">
        <v>99</v>
      </c>
      <c r="B8935" s="46">
        <v>45805</v>
      </c>
      <c r="C8935" s="8" t="s">
        <v>13</v>
      </c>
      <c r="D8935" s="8" t="s">
        <v>46</v>
      </c>
      <c r="E8935" s="8" t="s">
        <v>46</v>
      </c>
      <c r="F8935" s="9">
        <f t="shared" si="390"/>
        <v>2700000</v>
      </c>
      <c r="G8935" s="9">
        <v>27</v>
      </c>
      <c r="H8935" s="10">
        <v>2987793</v>
      </c>
      <c r="I8935" s="11">
        <f t="shared" ref="I8935:I8998" si="393">IF(H8935&gt;=0,IF(M8935=1,H8935,SUMIFS(I:I,E:E,E8935,M:M,M8935-1)+H8935),SUMIFS(I:I,E:E,E8935,M:M,M8935-1)+K8935*G8935)</f>
        <v>5320445328.515729</v>
      </c>
      <c r="J8935" s="11">
        <f t="shared" ref="J8935:J8998" si="394">IF(M8935=1,G8935,SUMIFS($J:$J,$E:$E,E8935,$M:$M,M8935-1)+G8935)</f>
        <v>48772</v>
      </c>
      <c r="K8935" s="11">
        <f t="shared" ref="K8935:K8998" si="395">IF(H8935&gt;=0,I8935/J8935,SUMIFS($K:$K,$E:$E,E8935,$M:$M,M8935-1))</f>
        <v>109088.1105658109</v>
      </c>
      <c r="L8935" s="12">
        <f t="shared" si="391"/>
        <v>0</v>
      </c>
      <c r="M8935" s="11">
        <f>COUNTIF(E$2:$E8935,E8935)</f>
        <v>2869</v>
      </c>
      <c r="O8935" t="str">
        <f t="shared" si="392"/>
        <v/>
      </c>
    </row>
    <row r="8936" spans="1:15" hidden="1">
      <c r="A8936" s="41" t="s">
        <v>99</v>
      </c>
      <c r="B8936" s="46">
        <v>45805</v>
      </c>
      <c r="C8936" s="8" t="s">
        <v>13</v>
      </c>
      <c r="D8936" s="8" t="s">
        <v>14</v>
      </c>
      <c r="E8936" s="8" t="s">
        <v>14</v>
      </c>
      <c r="F8936" s="9">
        <f t="shared" ref="F8936:F8999" si="396">100000*G8936</f>
        <v>2800000</v>
      </c>
      <c r="G8936" s="9">
        <v>28</v>
      </c>
      <c r="H8936" s="10">
        <v>2987180</v>
      </c>
      <c r="I8936" s="11">
        <f t="shared" si="393"/>
        <v>20386035748.121159</v>
      </c>
      <c r="J8936" s="11">
        <f t="shared" si="394"/>
        <v>201838</v>
      </c>
      <c r="K8936" s="11">
        <f t="shared" si="395"/>
        <v>101001.97063051139</v>
      </c>
      <c r="L8936" s="12">
        <f t="shared" ref="L8936:L8951" si="397">IF(G8936&lt;0,K8936*G8936-H8936,0)</f>
        <v>0</v>
      </c>
      <c r="M8936" s="11">
        <f>COUNTIF(E$2:$E8936,E8936)</f>
        <v>1217</v>
      </c>
      <c r="O8936" t="str">
        <f t="shared" si="392"/>
        <v/>
      </c>
    </row>
    <row r="8937" spans="1:15" hidden="1">
      <c r="A8937" s="41" t="s">
        <v>99</v>
      </c>
      <c r="B8937" s="46">
        <v>45805</v>
      </c>
      <c r="C8937" s="8" t="s">
        <v>13</v>
      </c>
      <c r="D8937" s="8" t="s">
        <v>90</v>
      </c>
      <c r="E8937" s="8" t="s">
        <v>90</v>
      </c>
      <c r="F8937" s="9">
        <f t="shared" si="396"/>
        <v>-1800000</v>
      </c>
      <c r="G8937" s="9">
        <v>-18</v>
      </c>
      <c r="H8937" s="10">
        <v>-1957212</v>
      </c>
      <c r="I8937" s="11">
        <f t="shared" si="393"/>
        <v>5881980557.6150703</v>
      </c>
      <c r="J8937" s="11">
        <f t="shared" si="394"/>
        <v>57781</v>
      </c>
      <c r="K8937" s="11">
        <f t="shared" si="395"/>
        <v>101797.83246421955</v>
      </c>
      <c r="L8937" s="12">
        <f t="shared" si="397"/>
        <v>124851.01564404811</v>
      </c>
      <c r="M8937" s="11">
        <f>COUNTIF(E$2:$E8937,E8937)</f>
        <v>1618</v>
      </c>
      <c r="O8937" t="str">
        <f t="shared" si="392"/>
        <v/>
      </c>
    </row>
    <row r="8938" spans="1:15" hidden="1">
      <c r="A8938" s="41" t="s">
        <v>99</v>
      </c>
      <c r="B8938" s="46">
        <v>45805</v>
      </c>
      <c r="C8938" s="8" t="s">
        <v>13</v>
      </c>
      <c r="D8938" s="8" t="s">
        <v>90</v>
      </c>
      <c r="E8938" s="8" t="s">
        <v>90</v>
      </c>
      <c r="F8938" s="9">
        <f t="shared" si="396"/>
        <v>-9100000</v>
      </c>
      <c r="G8938" s="9">
        <v>-91</v>
      </c>
      <c r="H8938" s="10">
        <v>-9894794</v>
      </c>
      <c r="I8938" s="11">
        <f t="shared" si="393"/>
        <v>5872716954.8608265</v>
      </c>
      <c r="J8938" s="11">
        <f t="shared" si="394"/>
        <v>57690</v>
      </c>
      <c r="K8938" s="11">
        <f t="shared" si="395"/>
        <v>101797.83246421955</v>
      </c>
      <c r="L8938" s="12">
        <f t="shared" si="397"/>
        <v>631191.24575602077</v>
      </c>
      <c r="M8938" s="11">
        <f>COUNTIF(E$2:$E8938,E8938)</f>
        <v>1619</v>
      </c>
      <c r="O8938" t="str">
        <f t="shared" si="392"/>
        <v/>
      </c>
    </row>
    <row r="8939" spans="1:15" hidden="1">
      <c r="A8939" s="41" t="s">
        <v>99</v>
      </c>
      <c r="B8939" s="46">
        <v>45805</v>
      </c>
      <c r="C8939" s="8" t="s">
        <v>13</v>
      </c>
      <c r="D8939" s="8" t="s">
        <v>90</v>
      </c>
      <c r="E8939" s="8" t="s">
        <v>90</v>
      </c>
      <c r="F8939" s="9">
        <f t="shared" si="396"/>
        <v>-18300000</v>
      </c>
      <c r="G8939" s="9">
        <v>-183</v>
      </c>
      <c r="H8939" s="10">
        <v>-19898322</v>
      </c>
      <c r="I8939" s="11">
        <f t="shared" si="393"/>
        <v>5854087951.5198746</v>
      </c>
      <c r="J8939" s="11">
        <f t="shared" si="394"/>
        <v>57507</v>
      </c>
      <c r="K8939" s="11">
        <f t="shared" si="395"/>
        <v>101797.83246421955</v>
      </c>
      <c r="L8939" s="12">
        <f t="shared" si="397"/>
        <v>1269318.6590478234</v>
      </c>
      <c r="M8939" s="11">
        <f>COUNTIF(E$2:$E8939,E8939)</f>
        <v>1620</v>
      </c>
      <c r="O8939" t="str">
        <f t="shared" si="392"/>
        <v/>
      </c>
    </row>
    <row r="8940" spans="1:15" hidden="1">
      <c r="A8940" s="41" t="s">
        <v>99</v>
      </c>
      <c r="B8940" s="46">
        <v>45805</v>
      </c>
      <c r="C8940" s="8" t="s">
        <v>13</v>
      </c>
      <c r="D8940" s="8" t="s">
        <v>90</v>
      </c>
      <c r="E8940" s="8" t="s">
        <v>90</v>
      </c>
      <c r="F8940" s="9">
        <f t="shared" si="396"/>
        <v>-18300000</v>
      </c>
      <c r="G8940" s="9">
        <v>-183</v>
      </c>
      <c r="H8940" s="10">
        <v>-19898322</v>
      </c>
      <c r="I8940" s="11">
        <f t="shared" si="393"/>
        <v>5835458948.1789227</v>
      </c>
      <c r="J8940" s="11">
        <f t="shared" si="394"/>
        <v>57324</v>
      </c>
      <c r="K8940" s="11">
        <f t="shared" si="395"/>
        <v>101797.83246421955</v>
      </c>
      <c r="L8940" s="12">
        <f t="shared" si="397"/>
        <v>1269318.6590478234</v>
      </c>
      <c r="M8940" s="11">
        <f>COUNTIF(E$2:$E8940,E8940)</f>
        <v>1621</v>
      </c>
      <c r="O8940" t="str">
        <f t="shared" si="392"/>
        <v/>
      </c>
    </row>
    <row r="8941" spans="1:15" hidden="1">
      <c r="A8941" s="41" t="s">
        <v>99</v>
      </c>
      <c r="B8941" s="46">
        <v>45805</v>
      </c>
      <c r="C8941" s="8" t="s">
        <v>13</v>
      </c>
      <c r="D8941" s="8" t="s">
        <v>90</v>
      </c>
      <c r="E8941" s="8" t="s">
        <v>90</v>
      </c>
      <c r="F8941" s="9">
        <f t="shared" si="396"/>
        <v>-9100000</v>
      </c>
      <c r="G8941" s="9">
        <v>-91</v>
      </c>
      <c r="H8941" s="10">
        <v>-9894794</v>
      </c>
      <c r="I8941" s="11">
        <f t="shared" si="393"/>
        <v>5826195345.4246788</v>
      </c>
      <c r="J8941" s="11">
        <f t="shared" si="394"/>
        <v>57233</v>
      </c>
      <c r="K8941" s="11">
        <f t="shared" si="395"/>
        <v>101797.83246421955</v>
      </c>
      <c r="L8941" s="12">
        <f t="shared" si="397"/>
        <v>631191.24575602077</v>
      </c>
      <c r="M8941" s="11">
        <f>COUNTIF(E$2:$E8941,E8941)</f>
        <v>1622</v>
      </c>
      <c r="O8941" t="str">
        <f t="shared" si="392"/>
        <v/>
      </c>
    </row>
    <row r="8942" spans="1:15" hidden="1">
      <c r="A8942" s="41" t="s">
        <v>99</v>
      </c>
      <c r="B8942" s="46">
        <v>45805</v>
      </c>
      <c r="C8942" s="8" t="s">
        <v>13</v>
      </c>
      <c r="D8942" s="8" t="s">
        <v>90</v>
      </c>
      <c r="E8942" s="8" t="s">
        <v>90</v>
      </c>
      <c r="F8942" s="9">
        <f t="shared" si="396"/>
        <v>-4600000</v>
      </c>
      <c r="G8942" s="9">
        <v>-46</v>
      </c>
      <c r="H8942" s="10">
        <v>-5001764</v>
      </c>
      <c r="I8942" s="11">
        <f t="shared" si="393"/>
        <v>5821512645.1313248</v>
      </c>
      <c r="J8942" s="11">
        <f t="shared" si="394"/>
        <v>57187</v>
      </c>
      <c r="K8942" s="11">
        <f t="shared" si="395"/>
        <v>101797.83246421955</v>
      </c>
      <c r="L8942" s="12">
        <f t="shared" si="397"/>
        <v>319063.70664590038</v>
      </c>
      <c r="M8942" s="11">
        <f>COUNTIF(E$2:$E8942,E8942)</f>
        <v>1623</v>
      </c>
      <c r="O8942" t="str">
        <f t="shared" si="392"/>
        <v/>
      </c>
    </row>
    <row r="8943" spans="1:15" hidden="1">
      <c r="A8943" s="41" t="s">
        <v>99</v>
      </c>
      <c r="B8943" s="46">
        <v>45805</v>
      </c>
      <c r="C8943" s="8" t="s">
        <v>13</v>
      </c>
      <c r="D8943" s="8" t="s">
        <v>90</v>
      </c>
      <c r="E8943" s="8" t="s">
        <v>90</v>
      </c>
      <c r="F8943" s="9">
        <f t="shared" si="396"/>
        <v>-85400000</v>
      </c>
      <c r="G8943" s="9">
        <v>-854</v>
      </c>
      <c r="H8943" s="10">
        <v>-92858836</v>
      </c>
      <c r="I8943" s="11">
        <f t="shared" si="393"/>
        <v>5734577296.2068815</v>
      </c>
      <c r="J8943" s="11">
        <f t="shared" si="394"/>
        <v>56333</v>
      </c>
      <c r="K8943" s="11">
        <f t="shared" si="395"/>
        <v>101797.83246421955</v>
      </c>
      <c r="L8943" s="12">
        <f t="shared" si="397"/>
        <v>5923487.0755565017</v>
      </c>
      <c r="M8943" s="11">
        <f>COUNTIF(E$2:$E8943,E8943)</f>
        <v>1624</v>
      </c>
      <c r="O8943" t="str">
        <f t="shared" si="392"/>
        <v/>
      </c>
    </row>
    <row r="8944" spans="1:15" hidden="1">
      <c r="A8944" s="41" t="s">
        <v>99</v>
      </c>
      <c r="B8944" s="46">
        <v>45805</v>
      </c>
      <c r="C8944" s="8" t="s">
        <v>13</v>
      </c>
      <c r="D8944" s="8" t="s">
        <v>14</v>
      </c>
      <c r="E8944" s="8" t="s">
        <v>14</v>
      </c>
      <c r="F8944" s="9">
        <f t="shared" si="396"/>
        <v>900000</v>
      </c>
      <c r="G8944" s="9">
        <v>9</v>
      </c>
      <c r="H8944" s="10">
        <v>967950</v>
      </c>
      <c r="I8944" s="11">
        <f t="shared" si="393"/>
        <v>20387003698.121159</v>
      </c>
      <c r="J8944" s="11">
        <f t="shared" si="394"/>
        <v>201847</v>
      </c>
      <c r="K8944" s="11">
        <f t="shared" si="395"/>
        <v>101002.26259553601</v>
      </c>
      <c r="L8944" s="12">
        <f t="shared" si="397"/>
        <v>0</v>
      </c>
      <c r="M8944" s="11">
        <f>COUNTIF(E$2:$E8944,E8944)</f>
        <v>1218</v>
      </c>
      <c r="O8944" t="str">
        <f t="shared" si="392"/>
        <v/>
      </c>
    </row>
    <row r="8945" spans="1:15" hidden="1">
      <c r="A8945" s="41" t="s">
        <v>99</v>
      </c>
      <c r="B8945" s="46">
        <v>45805</v>
      </c>
      <c r="C8945" s="8" t="s">
        <v>13</v>
      </c>
      <c r="D8945" s="8" t="s">
        <v>90</v>
      </c>
      <c r="E8945" s="8" t="s">
        <v>90</v>
      </c>
      <c r="F8945" s="9">
        <f t="shared" si="396"/>
        <v>-19600000</v>
      </c>
      <c r="G8945" s="9">
        <v>-196</v>
      </c>
      <c r="H8945" s="10">
        <v>-21311864</v>
      </c>
      <c r="I8945" s="11">
        <f t="shared" si="393"/>
        <v>5714624921.0438948</v>
      </c>
      <c r="J8945" s="11">
        <f t="shared" si="394"/>
        <v>56137</v>
      </c>
      <c r="K8945" s="11">
        <f t="shared" si="395"/>
        <v>101797.83246421955</v>
      </c>
      <c r="L8945" s="12">
        <f t="shared" si="397"/>
        <v>1359488.837012969</v>
      </c>
      <c r="M8945" s="11">
        <f>COUNTIF(E$2:$E8945,E8945)</f>
        <v>1625</v>
      </c>
      <c r="O8945" t="str">
        <f t="shared" si="392"/>
        <v/>
      </c>
    </row>
    <row r="8946" spans="1:15" hidden="1">
      <c r="A8946" s="41" t="s">
        <v>99</v>
      </c>
      <c r="B8946" s="46">
        <v>45805</v>
      </c>
      <c r="C8946" s="8" t="s">
        <v>13</v>
      </c>
      <c r="D8946" s="8" t="s">
        <v>90</v>
      </c>
      <c r="E8946" s="8" t="s">
        <v>90</v>
      </c>
      <c r="F8946" s="9">
        <f t="shared" si="396"/>
        <v>-10100000</v>
      </c>
      <c r="G8946" s="9">
        <v>-101</v>
      </c>
      <c r="H8946" s="10">
        <v>-10982134</v>
      </c>
      <c r="I8946" s="11">
        <f t="shared" si="393"/>
        <v>5704343339.9650087</v>
      </c>
      <c r="J8946" s="11">
        <f t="shared" si="394"/>
        <v>56036</v>
      </c>
      <c r="K8946" s="11">
        <f t="shared" si="395"/>
        <v>101797.83246421955</v>
      </c>
      <c r="L8946" s="12">
        <f t="shared" si="397"/>
        <v>700552.92111382447</v>
      </c>
      <c r="M8946" s="11">
        <f>COUNTIF(E$2:$E8946,E8946)</f>
        <v>1626</v>
      </c>
      <c r="O8946" t="str">
        <f t="shared" si="392"/>
        <v/>
      </c>
    </row>
    <row r="8947" spans="1:15" hidden="1">
      <c r="A8947" s="41" t="s">
        <v>99</v>
      </c>
      <c r="B8947" s="46">
        <v>45805</v>
      </c>
      <c r="C8947" s="8" t="s">
        <v>13</v>
      </c>
      <c r="D8947" s="8" t="s">
        <v>90</v>
      </c>
      <c r="E8947" s="8" t="s">
        <v>90</v>
      </c>
      <c r="F8947" s="9">
        <f t="shared" si="396"/>
        <v>-1400000</v>
      </c>
      <c r="G8947" s="9">
        <v>-14</v>
      </c>
      <c r="H8947" s="10">
        <v>-1522276</v>
      </c>
      <c r="I8947" s="11">
        <f t="shared" si="393"/>
        <v>5702918170.3105097</v>
      </c>
      <c r="J8947" s="11">
        <f t="shared" si="394"/>
        <v>56022</v>
      </c>
      <c r="K8947" s="11">
        <f t="shared" si="395"/>
        <v>101797.83246421955</v>
      </c>
      <c r="L8947" s="12">
        <f t="shared" si="397"/>
        <v>97106.345500926254</v>
      </c>
      <c r="M8947" s="11">
        <f>COUNTIF(E$2:$E8947,E8947)</f>
        <v>1627</v>
      </c>
      <c r="O8947" t="str">
        <f t="shared" si="392"/>
        <v/>
      </c>
    </row>
    <row r="8948" spans="1:15" hidden="1">
      <c r="A8948" s="41" t="s">
        <v>99</v>
      </c>
      <c r="B8948" s="46">
        <v>45805</v>
      </c>
      <c r="C8948" s="8" t="s">
        <v>13</v>
      </c>
      <c r="D8948" s="8" t="s">
        <v>14</v>
      </c>
      <c r="E8948" s="8" t="s">
        <v>14</v>
      </c>
      <c r="F8948" s="9">
        <f t="shared" si="396"/>
        <v>-9300000</v>
      </c>
      <c r="G8948" s="9">
        <v>-93</v>
      </c>
      <c r="H8948" s="10">
        <v>-9981783</v>
      </c>
      <c r="I8948" s="11">
        <f t="shared" si="393"/>
        <v>20377610487.699772</v>
      </c>
      <c r="J8948" s="11">
        <f t="shared" si="394"/>
        <v>201754</v>
      </c>
      <c r="K8948" s="11">
        <f t="shared" si="395"/>
        <v>101002.26259553601</v>
      </c>
      <c r="L8948" s="12">
        <f t="shared" si="397"/>
        <v>588572.57861515135</v>
      </c>
      <c r="M8948" s="11">
        <f>COUNTIF(E$2:$E8948,E8948)</f>
        <v>1219</v>
      </c>
      <c r="O8948" t="str">
        <f t="shared" si="392"/>
        <v/>
      </c>
    </row>
    <row r="8949" spans="1:15" hidden="1">
      <c r="A8949" s="41" t="s">
        <v>99</v>
      </c>
      <c r="B8949" s="46">
        <v>45805</v>
      </c>
      <c r="C8949" s="8" t="s">
        <v>13</v>
      </c>
      <c r="D8949" s="8" t="s">
        <v>90</v>
      </c>
      <c r="E8949" s="8" t="s">
        <v>90</v>
      </c>
      <c r="F8949" s="9">
        <f t="shared" si="396"/>
        <v>-9100000</v>
      </c>
      <c r="G8949" s="9">
        <v>-91</v>
      </c>
      <c r="H8949" s="10">
        <v>-9894794</v>
      </c>
      <c r="I8949" s="11">
        <f t="shared" si="393"/>
        <v>5693654567.5562658</v>
      </c>
      <c r="J8949" s="11">
        <f t="shared" si="394"/>
        <v>55931</v>
      </c>
      <c r="K8949" s="11">
        <f t="shared" si="395"/>
        <v>101797.83246421955</v>
      </c>
      <c r="L8949" s="12">
        <f t="shared" si="397"/>
        <v>631191.24575602077</v>
      </c>
      <c r="M8949" s="11">
        <f>COUNTIF(E$2:$E8949,E8949)</f>
        <v>1628</v>
      </c>
      <c r="O8949" t="str">
        <f t="shared" si="392"/>
        <v/>
      </c>
    </row>
    <row r="8950" spans="1:15" hidden="1">
      <c r="A8950" s="41" t="s">
        <v>99</v>
      </c>
      <c r="B8950" s="46">
        <v>45805</v>
      </c>
      <c r="C8950" s="8" t="s">
        <v>13</v>
      </c>
      <c r="D8950" s="8" t="s">
        <v>46</v>
      </c>
      <c r="E8950" s="8" t="s">
        <v>46</v>
      </c>
      <c r="F8950" s="9">
        <f t="shared" si="396"/>
        <v>10900000</v>
      </c>
      <c r="G8950" s="9">
        <v>109</v>
      </c>
      <c r="H8950" s="10">
        <v>11997957</v>
      </c>
      <c r="I8950" s="11">
        <f t="shared" si="393"/>
        <v>5332443285.515729</v>
      </c>
      <c r="J8950" s="11">
        <f t="shared" si="394"/>
        <v>48881</v>
      </c>
      <c r="K8950" s="11">
        <f t="shared" si="395"/>
        <v>109090.30677596058</v>
      </c>
      <c r="L8950" s="12">
        <f t="shared" si="397"/>
        <v>0</v>
      </c>
      <c r="M8950" s="11">
        <f>COUNTIF(E$2:$E8950,E8950)</f>
        <v>2870</v>
      </c>
      <c r="O8950" t="str">
        <f t="shared" si="392"/>
        <v/>
      </c>
    </row>
    <row r="8951" spans="1:15" hidden="1">
      <c r="A8951" s="41" t="s">
        <v>99</v>
      </c>
      <c r="B8951" s="46">
        <v>45805</v>
      </c>
      <c r="C8951" s="8" t="s">
        <v>13</v>
      </c>
      <c r="D8951" s="8" t="s">
        <v>90</v>
      </c>
      <c r="E8951" s="8" t="s">
        <v>90</v>
      </c>
      <c r="F8951" s="9">
        <f t="shared" si="396"/>
        <v>-7800000</v>
      </c>
      <c r="G8951" s="9">
        <v>-78</v>
      </c>
      <c r="H8951" s="10">
        <v>-8481252</v>
      </c>
      <c r="I8951" s="11">
        <f t="shared" si="393"/>
        <v>5685714336.6240568</v>
      </c>
      <c r="J8951" s="11">
        <f t="shared" si="394"/>
        <v>55853</v>
      </c>
      <c r="K8951" s="11">
        <f t="shared" si="395"/>
        <v>101797.83246421955</v>
      </c>
      <c r="L8951" s="12">
        <f t="shared" si="397"/>
        <v>541021.06779087521</v>
      </c>
      <c r="M8951" s="11">
        <f>COUNTIF(E$2:$E8951,E8951)</f>
        <v>1629</v>
      </c>
      <c r="O8951" t="str">
        <f t="shared" si="392"/>
        <v/>
      </c>
    </row>
    <row r="8952" spans="1:15" hidden="1">
      <c r="A8952" s="41" t="s">
        <v>99</v>
      </c>
      <c r="B8952" s="46">
        <v>45805</v>
      </c>
      <c r="C8952" s="8" t="s">
        <v>13</v>
      </c>
      <c r="D8952" s="8" t="s">
        <v>14</v>
      </c>
      <c r="E8952" s="8" t="s">
        <v>14</v>
      </c>
      <c r="F8952" s="9">
        <f t="shared" si="396"/>
        <v>4600000</v>
      </c>
      <c r="G8952" s="9">
        <v>46</v>
      </c>
      <c r="H8952" s="10">
        <v>4928164</v>
      </c>
      <c r="I8952" s="11">
        <f t="shared" si="393"/>
        <v>20382538651.699772</v>
      </c>
      <c r="J8952" s="11">
        <f t="shared" si="394"/>
        <v>201800</v>
      </c>
      <c r="K8952" s="11">
        <f t="shared" si="395"/>
        <v>101003.66031565794</v>
      </c>
      <c r="L8952" s="12">
        <f t="shared" ref="L8952:L9015" si="398">IF(G8952&lt;0,K8952*G8952-H8952,0)</f>
        <v>0</v>
      </c>
      <c r="M8952" s="11">
        <f>COUNTIF(E$2:$E8952,E8952)</f>
        <v>1220</v>
      </c>
      <c r="O8952" t="str">
        <f t="shared" si="392"/>
        <v/>
      </c>
    </row>
    <row r="8953" spans="1:15" hidden="1">
      <c r="A8953" s="41" t="s">
        <v>99</v>
      </c>
      <c r="B8953" s="46">
        <v>45805</v>
      </c>
      <c r="C8953" s="8" t="s">
        <v>13</v>
      </c>
      <c r="D8953" s="8" t="s">
        <v>90</v>
      </c>
      <c r="E8953" s="8" t="s">
        <v>90</v>
      </c>
      <c r="F8953" s="9">
        <f t="shared" si="396"/>
        <v>-92000000</v>
      </c>
      <c r="G8953" s="9">
        <v>-920</v>
      </c>
      <c r="H8953" s="10">
        <v>-100035280</v>
      </c>
      <c r="I8953" s="11">
        <f t="shared" si="393"/>
        <v>5592060330.7569752</v>
      </c>
      <c r="J8953" s="11">
        <f t="shared" si="394"/>
        <v>54933</v>
      </c>
      <c r="K8953" s="11">
        <f t="shared" si="395"/>
        <v>101797.83246421955</v>
      </c>
      <c r="L8953" s="12">
        <f t="shared" si="398"/>
        <v>6381274.1329180151</v>
      </c>
      <c r="M8953" s="11">
        <f>COUNTIF(E$2:$E8953,E8953)</f>
        <v>1630</v>
      </c>
      <c r="O8953" t="str">
        <f t="shared" si="392"/>
        <v/>
      </c>
    </row>
    <row r="8954" spans="1:15" hidden="1">
      <c r="A8954" s="41" t="s">
        <v>99</v>
      </c>
      <c r="B8954" s="46">
        <v>45805</v>
      </c>
      <c r="C8954" s="8" t="s">
        <v>13</v>
      </c>
      <c r="D8954" s="8" t="s">
        <v>90</v>
      </c>
      <c r="E8954" s="8" t="s">
        <v>90</v>
      </c>
      <c r="F8954" s="9">
        <f t="shared" si="396"/>
        <v>-36700000</v>
      </c>
      <c r="G8954" s="9">
        <v>-367</v>
      </c>
      <c r="H8954" s="10">
        <v>-39905378</v>
      </c>
      <c r="I8954" s="11">
        <f t="shared" si="393"/>
        <v>5554700526.2426062</v>
      </c>
      <c r="J8954" s="11">
        <f t="shared" si="394"/>
        <v>54566</v>
      </c>
      <c r="K8954" s="11">
        <f t="shared" si="395"/>
        <v>101797.83246421955</v>
      </c>
      <c r="L8954" s="12">
        <f t="shared" si="398"/>
        <v>2545573.4856314212</v>
      </c>
      <c r="M8954" s="11">
        <f>COUNTIF(E$2:$E8954,E8954)</f>
        <v>1631</v>
      </c>
      <c r="O8954" t="str">
        <f t="shared" si="392"/>
        <v/>
      </c>
    </row>
    <row r="8955" spans="1:15" hidden="1">
      <c r="A8955" s="41" t="s">
        <v>99</v>
      </c>
      <c r="B8955" s="46">
        <v>45805</v>
      </c>
      <c r="C8955" s="8" t="s">
        <v>13</v>
      </c>
      <c r="D8955" s="8" t="s">
        <v>90</v>
      </c>
      <c r="E8955" s="8" t="s">
        <v>90</v>
      </c>
      <c r="F8955" s="9">
        <f t="shared" si="396"/>
        <v>-36700000</v>
      </c>
      <c r="G8955" s="9">
        <v>-367</v>
      </c>
      <c r="H8955" s="10">
        <v>-39905378</v>
      </c>
      <c r="I8955" s="11">
        <f t="shared" si="393"/>
        <v>5517340721.7282372</v>
      </c>
      <c r="J8955" s="11">
        <f t="shared" si="394"/>
        <v>54199</v>
      </c>
      <c r="K8955" s="11">
        <f t="shared" si="395"/>
        <v>101797.83246421955</v>
      </c>
      <c r="L8955" s="12">
        <f t="shared" si="398"/>
        <v>2545573.4856314212</v>
      </c>
      <c r="M8955" s="11">
        <f>COUNTIF(E$2:$E8955,E8955)</f>
        <v>1632</v>
      </c>
      <c r="O8955" t="str">
        <f t="shared" si="392"/>
        <v/>
      </c>
    </row>
    <row r="8956" spans="1:15" hidden="1">
      <c r="A8956" s="41" t="s">
        <v>99</v>
      </c>
      <c r="B8956" s="46">
        <v>45805</v>
      </c>
      <c r="C8956" s="8" t="s">
        <v>13</v>
      </c>
      <c r="D8956" s="8" t="s">
        <v>90</v>
      </c>
      <c r="E8956" s="8" t="s">
        <v>90</v>
      </c>
      <c r="F8956" s="9">
        <f t="shared" si="396"/>
        <v>-900000</v>
      </c>
      <c r="G8956" s="9">
        <v>-9</v>
      </c>
      <c r="H8956" s="10">
        <v>-978606</v>
      </c>
      <c r="I8956" s="11">
        <f t="shared" si="393"/>
        <v>5516424541.2360592</v>
      </c>
      <c r="J8956" s="11">
        <f t="shared" si="394"/>
        <v>54190</v>
      </c>
      <c r="K8956" s="11">
        <f t="shared" si="395"/>
        <v>101797.83246421955</v>
      </c>
      <c r="L8956" s="12">
        <f t="shared" si="398"/>
        <v>62425.507822024054</v>
      </c>
      <c r="M8956" s="11">
        <f>COUNTIF(E$2:$E8956,E8956)</f>
        <v>1633</v>
      </c>
      <c r="O8956" t="str">
        <f t="shared" si="392"/>
        <v/>
      </c>
    </row>
    <row r="8957" spans="1:15" hidden="1">
      <c r="A8957" s="41" t="s">
        <v>99</v>
      </c>
      <c r="B8957" s="46">
        <v>45805</v>
      </c>
      <c r="C8957" s="8" t="s">
        <v>13</v>
      </c>
      <c r="D8957" s="8" t="s">
        <v>90</v>
      </c>
      <c r="E8957" s="8" t="s">
        <v>90</v>
      </c>
      <c r="F8957" s="9">
        <f t="shared" si="396"/>
        <v>-27900000</v>
      </c>
      <c r="G8957" s="9">
        <v>-279</v>
      </c>
      <c r="H8957" s="10">
        <v>-30336786</v>
      </c>
      <c r="I8957" s="11">
        <f t="shared" si="393"/>
        <v>5488022945.9785423</v>
      </c>
      <c r="J8957" s="11">
        <f t="shared" si="394"/>
        <v>53911</v>
      </c>
      <c r="K8957" s="11">
        <f t="shared" si="395"/>
        <v>101797.83246421955</v>
      </c>
      <c r="L8957" s="12">
        <f t="shared" si="398"/>
        <v>1935190.7424827442</v>
      </c>
      <c r="M8957" s="11">
        <f>COUNTIF(E$2:$E8957,E8957)</f>
        <v>1634</v>
      </c>
      <c r="O8957" t="str">
        <f t="shared" si="392"/>
        <v/>
      </c>
    </row>
    <row r="8958" spans="1:15" hidden="1">
      <c r="A8958" s="41" t="s">
        <v>99</v>
      </c>
      <c r="B8958" s="46">
        <v>45805</v>
      </c>
      <c r="C8958" s="8" t="s">
        <v>13</v>
      </c>
      <c r="D8958" s="8" t="s">
        <v>14</v>
      </c>
      <c r="E8958" s="8" t="s">
        <v>14</v>
      </c>
      <c r="F8958" s="9">
        <f t="shared" si="396"/>
        <v>4700000</v>
      </c>
      <c r="G8958" s="9">
        <v>47</v>
      </c>
      <c r="H8958" s="10">
        <v>5056119</v>
      </c>
      <c r="I8958" s="11">
        <f t="shared" si="393"/>
        <v>20387594770.699772</v>
      </c>
      <c r="J8958" s="11">
        <f t="shared" si="394"/>
        <v>201847</v>
      </c>
      <c r="K8958" s="11">
        <f t="shared" si="395"/>
        <v>101005.19091539519</v>
      </c>
      <c r="L8958" s="12">
        <f t="shared" si="398"/>
        <v>0</v>
      </c>
      <c r="M8958" s="11">
        <f>COUNTIF(E$2:$E8958,E8958)</f>
        <v>1221</v>
      </c>
      <c r="O8958" t="str">
        <f t="shared" si="392"/>
        <v/>
      </c>
    </row>
    <row r="8959" spans="1:15" hidden="1">
      <c r="A8959" s="41" t="s">
        <v>99</v>
      </c>
      <c r="B8959" s="46">
        <v>45805</v>
      </c>
      <c r="C8959" s="8" t="s">
        <v>13</v>
      </c>
      <c r="D8959" s="8" t="s">
        <v>90</v>
      </c>
      <c r="E8959" s="8" t="s">
        <v>90</v>
      </c>
      <c r="F8959" s="9">
        <f t="shared" si="396"/>
        <v>-900000</v>
      </c>
      <c r="G8959" s="9">
        <v>-9</v>
      </c>
      <c r="H8959" s="10">
        <v>-978606</v>
      </c>
      <c r="I8959" s="11">
        <f t="shared" si="393"/>
        <v>5487106765.4863644</v>
      </c>
      <c r="J8959" s="11">
        <f t="shared" si="394"/>
        <v>53902</v>
      </c>
      <c r="K8959" s="11">
        <f t="shared" si="395"/>
        <v>101797.83246421955</v>
      </c>
      <c r="L8959" s="12">
        <f t="shared" si="398"/>
        <v>62425.507822024054</v>
      </c>
      <c r="M8959" s="11">
        <f>COUNTIF(E$2:$E8959,E8959)</f>
        <v>1635</v>
      </c>
      <c r="O8959" t="str">
        <f t="shared" si="392"/>
        <v/>
      </c>
    </row>
    <row r="8960" spans="1:15" hidden="1">
      <c r="A8960" s="41" t="s">
        <v>99</v>
      </c>
      <c r="B8960" s="46">
        <v>45805</v>
      </c>
      <c r="C8960" s="8" t="s">
        <v>13</v>
      </c>
      <c r="D8960" s="8" t="s">
        <v>90</v>
      </c>
      <c r="E8960" s="8" t="s">
        <v>90</v>
      </c>
      <c r="F8960" s="9">
        <f t="shared" si="396"/>
        <v>-900000</v>
      </c>
      <c r="G8960" s="9">
        <v>-9</v>
      </c>
      <c r="H8960" s="10">
        <v>-978606</v>
      </c>
      <c r="I8960" s="11">
        <f t="shared" si="393"/>
        <v>5486190584.9941864</v>
      </c>
      <c r="J8960" s="11">
        <f t="shared" si="394"/>
        <v>53893</v>
      </c>
      <c r="K8960" s="11">
        <f t="shared" si="395"/>
        <v>101797.83246421955</v>
      </c>
      <c r="L8960" s="12">
        <f t="shared" si="398"/>
        <v>62425.507822024054</v>
      </c>
      <c r="M8960" s="11">
        <f>COUNTIF(E$2:$E8960,E8960)</f>
        <v>1636</v>
      </c>
      <c r="O8960" t="str">
        <f t="shared" si="392"/>
        <v/>
      </c>
    </row>
    <row r="8961" spans="1:15" hidden="1">
      <c r="A8961" s="41" t="s">
        <v>99</v>
      </c>
      <c r="B8961" s="46">
        <v>45805</v>
      </c>
      <c r="C8961" s="8" t="s">
        <v>13</v>
      </c>
      <c r="D8961" s="8" t="s">
        <v>90</v>
      </c>
      <c r="E8961" s="8" t="s">
        <v>90</v>
      </c>
      <c r="F8961" s="9">
        <f t="shared" si="396"/>
        <v>-900000</v>
      </c>
      <c r="G8961" s="9">
        <v>-9</v>
      </c>
      <c r="H8961" s="10">
        <v>-978606</v>
      </c>
      <c r="I8961" s="11">
        <f t="shared" si="393"/>
        <v>5485274404.5020084</v>
      </c>
      <c r="J8961" s="11">
        <f t="shared" si="394"/>
        <v>53884</v>
      </c>
      <c r="K8961" s="11">
        <f t="shared" si="395"/>
        <v>101797.83246421955</v>
      </c>
      <c r="L8961" s="12">
        <f t="shared" si="398"/>
        <v>62425.507822024054</v>
      </c>
      <c r="M8961" s="11">
        <f>COUNTIF(E$2:$E8961,E8961)</f>
        <v>1637</v>
      </c>
      <c r="O8961" t="str">
        <f t="shared" si="392"/>
        <v/>
      </c>
    </row>
    <row r="8962" spans="1:15" hidden="1">
      <c r="A8962" s="41" t="s">
        <v>99</v>
      </c>
      <c r="B8962" s="46">
        <v>45805</v>
      </c>
      <c r="C8962" s="8" t="s">
        <v>13</v>
      </c>
      <c r="D8962" s="8" t="s">
        <v>90</v>
      </c>
      <c r="E8962" s="8" t="s">
        <v>90</v>
      </c>
      <c r="F8962" s="9">
        <f t="shared" si="396"/>
        <v>-1100000</v>
      </c>
      <c r="G8962" s="9">
        <v>-11</v>
      </c>
      <c r="H8962" s="10">
        <v>-1196074</v>
      </c>
      <c r="I8962" s="11">
        <f t="shared" si="393"/>
        <v>5484154628.344902</v>
      </c>
      <c r="J8962" s="11">
        <f t="shared" si="394"/>
        <v>53873</v>
      </c>
      <c r="K8962" s="11">
        <f t="shared" si="395"/>
        <v>101797.83246421955</v>
      </c>
      <c r="L8962" s="12">
        <f t="shared" si="398"/>
        <v>76297.842893584864</v>
      </c>
      <c r="M8962" s="11">
        <f>COUNTIF(E$2:$E8962,E8962)</f>
        <v>1638</v>
      </c>
      <c r="O8962" t="str">
        <f t="shared" si="392"/>
        <v/>
      </c>
    </row>
    <row r="8963" spans="1:15" hidden="1">
      <c r="A8963" s="41" t="s">
        <v>99</v>
      </c>
      <c r="B8963" s="46">
        <v>45805</v>
      </c>
      <c r="C8963" s="8" t="s">
        <v>13</v>
      </c>
      <c r="D8963" s="8" t="s">
        <v>90</v>
      </c>
      <c r="E8963" s="8" t="s">
        <v>90</v>
      </c>
      <c r="F8963" s="9">
        <f t="shared" si="396"/>
        <v>-11400000</v>
      </c>
      <c r="G8963" s="9">
        <v>-114</v>
      </c>
      <c r="H8963" s="10">
        <v>-12395676</v>
      </c>
      <c r="I8963" s="11">
        <f t="shared" si="393"/>
        <v>5472549675.4439812</v>
      </c>
      <c r="J8963" s="11">
        <f t="shared" si="394"/>
        <v>53759</v>
      </c>
      <c r="K8963" s="11">
        <f t="shared" si="395"/>
        <v>101797.83246421955</v>
      </c>
      <c r="L8963" s="12">
        <f t="shared" si="398"/>
        <v>790723.09907897189</v>
      </c>
      <c r="M8963" s="11">
        <f>COUNTIF(E$2:$E8963,E8963)</f>
        <v>1639</v>
      </c>
      <c r="O8963" t="str">
        <f t="shared" si="392"/>
        <v/>
      </c>
    </row>
    <row r="8964" spans="1:15" hidden="1">
      <c r="A8964" s="41" t="s">
        <v>99</v>
      </c>
      <c r="B8964" s="46">
        <v>45805</v>
      </c>
      <c r="C8964" s="8" t="s">
        <v>13</v>
      </c>
      <c r="D8964" s="8" t="s">
        <v>90</v>
      </c>
      <c r="E8964" s="8" t="s">
        <v>90</v>
      </c>
      <c r="F8964" s="9">
        <f t="shared" si="396"/>
        <v>-21500000</v>
      </c>
      <c r="G8964" s="9">
        <v>-215</v>
      </c>
      <c r="H8964" s="10">
        <v>-23377810</v>
      </c>
      <c r="I8964" s="11">
        <f t="shared" si="393"/>
        <v>5450663141.4641743</v>
      </c>
      <c r="J8964" s="11">
        <f t="shared" si="394"/>
        <v>53544</v>
      </c>
      <c r="K8964" s="11">
        <f t="shared" si="395"/>
        <v>101797.83246421955</v>
      </c>
      <c r="L8964" s="12">
        <f t="shared" si="398"/>
        <v>1491276.0201927982</v>
      </c>
      <c r="M8964" s="11">
        <f>COUNTIF(E$2:$E8964,E8964)</f>
        <v>1640</v>
      </c>
      <c r="O8964" t="str">
        <f t="shared" si="392"/>
        <v/>
      </c>
    </row>
    <row r="8965" spans="1:15" hidden="1">
      <c r="A8965" s="41" t="s">
        <v>99</v>
      </c>
      <c r="B8965" s="46">
        <v>45805</v>
      </c>
      <c r="C8965" s="8" t="s">
        <v>13</v>
      </c>
      <c r="D8965" s="8" t="s">
        <v>15</v>
      </c>
      <c r="E8965" s="8" t="s">
        <v>15</v>
      </c>
      <c r="F8965" s="9">
        <f t="shared" si="396"/>
        <v>12000000</v>
      </c>
      <c r="G8965" s="9">
        <v>120</v>
      </c>
      <c r="H8965" s="10">
        <v>13098480</v>
      </c>
      <c r="I8965" s="11">
        <f t="shared" si="393"/>
        <v>26319705227.739105</v>
      </c>
      <c r="J8965" s="11">
        <f t="shared" si="394"/>
        <v>243896</v>
      </c>
      <c r="K8965" s="11">
        <f t="shared" si="395"/>
        <v>107913.64035383567</v>
      </c>
      <c r="L8965" s="12">
        <f t="shared" si="398"/>
        <v>0</v>
      </c>
      <c r="M8965" s="11">
        <f>COUNTIF(E$2:$E8965,E8965)</f>
        <v>3211</v>
      </c>
      <c r="O8965" t="str">
        <f t="shared" si="392"/>
        <v/>
      </c>
    </row>
    <row r="8966" spans="1:15" hidden="1">
      <c r="A8966" s="41" t="s">
        <v>99</v>
      </c>
      <c r="B8966" s="46">
        <v>45805</v>
      </c>
      <c r="C8966" s="8" t="s">
        <v>13</v>
      </c>
      <c r="D8966" s="8" t="s">
        <v>15</v>
      </c>
      <c r="E8966" s="8" t="s">
        <v>15</v>
      </c>
      <c r="F8966" s="9">
        <f t="shared" si="396"/>
        <v>92800000</v>
      </c>
      <c r="G8966" s="9">
        <v>928</v>
      </c>
      <c r="H8966" s="10">
        <v>101393280</v>
      </c>
      <c r="I8966" s="11">
        <f t="shared" si="393"/>
        <v>26421098507.739105</v>
      </c>
      <c r="J8966" s="11">
        <f t="shared" si="394"/>
        <v>244824</v>
      </c>
      <c r="K8966" s="11">
        <f t="shared" si="395"/>
        <v>107918.74370053224</v>
      </c>
      <c r="L8966" s="12">
        <f t="shared" si="398"/>
        <v>0</v>
      </c>
      <c r="M8966" s="11">
        <f>COUNTIF(E$2:$E8966,E8966)</f>
        <v>3212</v>
      </c>
      <c r="O8966" t="str">
        <f t="shared" si="392"/>
        <v/>
      </c>
    </row>
    <row r="8967" spans="1:15" hidden="1">
      <c r="A8967" s="41" t="s">
        <v>99</v>
      </c>
      <c r="B8967" s="46">
        <v>45805</v>
      </c>
      <c r="C8967" s="8" t="s">
        <v>13</v>
      </c>
      <c r="D8967" s="8" t="s">
        <v>14</v>
      </c>
      <c r="E8967" s="8" t="s">
        <v>14</v>
      </c>
      <c r="F8967" s="9">
        <f t="shared" si="396"/>
        <v>4600000</v>
      </c>
      <c r="G8967" s="9">
        <v>46</v>
      </c>
      <c r="H8967" s="10">
        <v>4925128</v>
      </c>
      <c r="I8967" s="11">
        <f t="shared" si="393"/>
        <v>20392519898.699772</v>
      </c>
      <c r="J8967" s="11">
        <f t="shared" si="394"/>
        <v>201893</v>
      </c>
      <c r="K8967" s="11">
        <f t="shared" si="395"/>
        <v>101006.57228680425</v>
      </c>
      <c r="L8967" s="12">
        <f t="shared" si="398"/>
        <v>0</v>
      </c>
      <c r="M8967" s="11">
        <f>COUNTIF(E$2:$E8967,E8967)</f>
        <v>1222</v>
      </c>
      <c r="O8967" t="str">
        <f t="shared" si="392"/>
        <v/>
      </c>
    </row>
    <row r="8968" spans="1:15" hidden="1">
      <c r="A8968" s="41" t="s">
        <v>99</v>
      </c>
      <c r="B8968" s="46">
        <v>45805</v>
      </c>
      <c r="C8968" s="8" t="s">
        <v>13</v>
      </c>
      <c r="D8968" s="8" t="s">
        <v>90</v>
      </c>
      <c r="E8968" s="8" t="s">
        <v>90</v>
      </c>
      <c r="F8968" s="9">
        <f t="shared" si="396"/>
        <v>-4500000</v>
      </c>
      <c r="G8968" s="9">
        <v>-45</v>
      </c>
      <c r="H8968" s="10">
        <v>-4893030</v>
      </c>
      <c r="I8968" s="11">
        <f t="shared" si="393"/>
        <v>5446082239.0032845</v>
      </c>
      <c r="J8968" s="11">
        <f t="shared" si="394"/>
        <v>53499</v>
      </c>
      <c r="K8968" s="11">
        <f t="shared" si="395"/>
        <v>101797.83246421955</v>
      </c>
      <c r="L8968" s="12">
        <f t="shared" si="398"/>
        <v>312127.53911012039</v>
      </c>
      <c r="M8968" s="11">
        <f>COUNTIF(E$2:$E8968,E8968)</f>
        <v>1641</v>
      </c>
      <c r="O8968" t="str">
        <f t="shared" si="392"/>
        <v/>
      </c>
    </row>
    <row r="8969" spans="1:15" hidden="1">
      <c r="A8969" s="41" t="s">
        <v>99</v>
      </c>
      <c r="B8969" s="46">
        <v>45805</v>
      </c>
      <c r="C8969" s="8" t="s">
        <v>13</v>
      </c>
      <c r="D8969" s="8" t="s">
        <v>90</v>
      </c>
      <c r="E8969" s="8" t="s">
        <v>90</v>
      </c>
      <c r="F8969" s="9">
        <f t="shared" si="396"/>
        <v>-4500000</v>
      </c>
      <c r="G8969" s="9">
        <v>-45</v>
      </c>
      <c r="H8969" s="10">
        <v>-4893030</v>
      </c>
      <c r="I8969" s="11">
        <f t="shared" si="393"/>
        <v>5441501336.5423946</v>
      </c>
      <c r="J8969" s="11">
        <f t="shared" si="394"/>
        <v>53454</v>
      </c>
      <c r="K8969" s="11">
        <f t="shared" si="395"/>
        <v>101797.83246421955</v>
      </c>
      <c r="L8969" s="12">
        <f t="shared" si="398"/>
        <v>312127.53911012039</v>
      </c>
      <c r="M8969" s="11">
        <f>COUNTIF(E$2:$E8969,E8969)</f>
        <v>1642</v>
      </c>
      <c r="O8969" t="str">
        <f t="shared" si="392"/>
        <v/>
      </c>
    </row>
    <row r="8970" spans="1:15" hidden="1">
      <c r="A8970" s="41" t="s">
        <v>99</v>
      </c>
      <c r="B8970" s="46">
        <v>45805</v>
      </c>
      <c r="C8970" s="8" t="s">
        <v>13</v>
      </c>
      <c r="D8970" s="8" t="s">
        <v>90</v>
      </c>
      <c r="E8970" s="8" t="s">
        <v>90</v>
      </c>
      <c r="F8970" s="9">
        <f t="shared" si="396"/>
        <v>-4500000</v>
      </c>
      <c r="G8970" s="9">
        <v>-45</v>
      </c>
      <c r="H8970" s="10">
        <v>-4893030</v>
      </c>
      <c r="I8970" s="11">
        <f t="shared" si="393"/>
        <v>5436920434.0815048</v>
      </c>
      <c r="J8970" s="11">
        <f t="shared" si="394"/>
        <v>53409</v>
      </c>
      <c r="K8970" s="11">
        <f t="shared" si="395"/>
        <v>101797.83246421955</v>
      </c>
      <c r="L8970" s="12">
        <f t="shared" si="398"/>
        <v>312127.53911012039</v>
      </c>
      <c r="M8970" s="11">
        <f>COUNTIF(E$2:$E8970,E8970)</f>
        <v>1643</v>
      </c>
      <c r="O8970" t="str">
        <f t="shared" si="392"/>
        <v/>
      </c>
    </row>
    <row r="8971" spans="1:15" hidden="1">
      <c r="A8971" s="41" t="s">
        <v>99</v>
      </c>
      <c r="B8971" s="46">
        <v>45805</v>
      </c>
      <c r="C8971" s="8" t="s">
        <v>13</v>
      </c>
      <c r="D8971" s="8" t="s">
        <v>90</v>
      </c>
      <c r="E8971" s="8" t="s">
        <v>90</v>
      </c>
      <c r="F8971" s="9">
        <f t="shared" si="396"/>
        <v>-4800000</v>
      </c>
      <c r="G8971" s="9">
        <v>-48</v>
      </c>
      <c r="H8971" s="10">
        <v>-5219232</v>
      </c>
      <c r="I8971" s="11">
        <f t="shared" si="393"/>
        <v>5432034138.1232224</v>
      </c>
      <c r="J8971" s="11">
        <f t="shared" si="394"/>
        <v>53361</v>
      </c>
      <c r="K8971" s="11">
        <f t="shared" si="395"/>
        <v>101797.83246421955</v>
      </c>
      <c r="L8971" s="12">
        <f t="shared" si="398"/>
        <v>332936.04171746131</v>
      </c>
      <c r="M8971" s="11">
        <f>COUNTIF(E$2:$E8971,E8971)</f>
        <v>1644</v>
      </c>
      <c r="O8971" t="str">
        <f t="shared" si="392"/>
        <v/>
      </c>
    </row>
    <row r="8972" spans="1:15" hidden="1">
      <c r="A8972" s="41" t="s">
        <v>99</v>
      </c>
      <c r="B8972" s="46">
        <v>45805</v>
      </c>
      <c r="C8972" s="8" t="s">
        <v>13</v>
      </c>
      <c r="D8972" s="8" t="s">
        <v>90</v>
      </c>
      <c r="E8972" s="8" t="s">
        <v>90</v>
      </c>
      <c r="F8972" s="9">
        <f t="shared" si="396"/>
        <v>-900000</v>
      </c>
      <c r="G8972" s="9">
        <v>-9</v>
      </c>
      <c r="H8972" s="10">
        <v>-978606</v>
      </c>
      <c r="I8972" s="11">
        <f t="shared" si="393"/>
        <v>5431117957.6310444</v>
      </c>
      <c r="J8972" s="11">
        <f t="shared" si="394"/>
        <v>53352</v>
      </c>
      <c r="K8972" s="11">
        <f t="shared" si="395"/>
        <v>101797.83246421955</v>
      </c>
      <c r="L8972" s="12">
        <f t="shared" si="398"/>
        <v>62425.507822024054</v>
      </c>
      <c r="M8972" s="11">
        <f>COUNTIF(E$2:$E8972,E8972)</f>
        <v>1645</v>
      </c>
      <c r="O8972" t="str">
        <f t="shared" si="392"/>
        <v/>
      </c>
    </row>
    <row r="8973" spans="1:15" hidden="1">
      <c r="A8973" s="41" t="s">
        <v>99</v>
      </c>
      <c r="B8973" s="46">
        <v>45805</v>
      </c>
      <c r="C8973" s="8" t="s">
        <v>13</v>
      </c>
      <c r="D8973" s="8" t="s">
        <v>90</v>
      </c>
      <c r="E8973" s="8" t="s">
        <v>90</v>
      </c>
      <c r="F8973" s="9">
        <f t="shared" si="396"/>
        <v>-900000</v>
      </c>
      <c r="G8973" s="9">
        <v>-9</v>
      </c>
      <c r="H8973" s="10">
        <v>-978606</v>
      </c>
      <c r="I8973" s="11">
        <f t="shared" si="393"/>
        <v>5430201777.1388664</v>
      </c>
      <c r="J8973" s="11">
        <f t="shared" si="394"/>
        <v>53343</v>
      </c>
      <c r="K8973" s="11">
        <f t="shared" si="395"/>
        <v>101797.83246421955</v>
      </c>
      <c r="L8973" s="12">
        <f t="shared" si="398"/>
        <v>62425.507822024054</v>
      </c>
      <c r="M8973" s="11">
        <f>COUNTIF(E$2:$E8973,E8973)</f>
        <v>1646</v>
      </c>
      <c r="O8973" t="str">
        <f t="shared" si="392"/>
        <v/>
      </c>
    </row>
    <row r="8974" spans="1:15" hidden="1">
      <c r="A8974" s="41" t="s">
        <v>99</v>
      </c>
      <c r="B8974" s="46">
        <v>45805</v>
      </c>
      <c r="C8974" s="8" t="s">
        <v>13</v>
      </c>
      <c r="D8974" s="8" t="s">
        <v>90</v>
      </c>
      <c r="E8974" s="8" t="s">
        <v>90</v>
      </c>
      <c r="F8974" s="9">
        <f t="shared" si="396"/>
        <v>-1800000</v>
      </c>
      <c r="G8974" s="9">
        <v>-18</v>
      </c>
      <c r="H8974" s="10">
        <v>-1957212</v>
      </c>
      <c r="I8974" s="11">
        <f t="shared" si="393"/>
        <v>5428369416.1545105</v>
      </c>
      <c r="J8974" s="11">
        <f t="shared" si="394"/>
        <v>53325</v>
      </c>
      <c r="K8974" s="11">
        <f t="shared" si="395"/>
        <v>101797.83246421955</v>
      </c>
      <c r="L8974" s="12">
        <f t="shared" si="398"/>
        <v>124851.01564404811</v>
      </c>
      <c r="M8974" s="11">
        <f>COUNTIF(E$2:$E8974,E8974)</f>
        <v>1647</v>
      </c>
      <c r="O8974" t="str">
        <f t="shared" si="392"/>
        <v/>
      </c>
    </row>
    <row r="8975" spans="1:15" hidden="1">
      <c r="A8975" s="41" t="s">
        <v>99</v>
      </c>
      <c r="B8975" s="46">
        <v>45805</v>
      </c>
      <c r="C8975" s="8" t="s">
        <v>13</v>
      </c>
      <c r="D8975" s="8" t="s">
        <v>90</v>
      </c>
      <c r="E8975" s="8" t="s">
        <v>90</v>
      </c>
      <c r="F8975" s="9">
        <f t="shared" si="396"/>
        <v>-45900000</v>
      </c>
      <c r="G8975" s="9">
        <v>-459</v>
      </c>
      <c r="H8975" s="10">
        <v>-49908906</v>
      </c>
      <c r="I8975" s="11">
        <f t="shared" si="393"/>
        <v>5381644211.0534334</v>
      </c>
      <c r="J8975" s="11">
        <f t="shared" si="394"/>
        <v>52866</v>
      </c>
      <c r="K8975" s="11">
        <f t="shared" si="395"/>
        <v>101797.83246421955</v>
      </c>
      <c r="L8975" s="12">
        <f t="shared" si="398"/>
        <v>3183700.8989232257</v>
      </c>
      <c r="M8975" s="11">
        <f>COUNTIF(E$2:$E8975,E8975)</f>
        <v>1648</v>
      </c>
      <c r="O8975" t="str">
        <f t="shared" si="392"/>
        <v/>
      </c>
    </row>
    <row r="8976" spans="1:15" hidden="1">
      <c r="A8976" s="41" t="s">
        <v>99</v>
      </c>
      <c r="B8976" s="46">
        <v>45805</v>
      </c>
      <c r="C8976" s="8" t="s">
        <v>13</v>
      </c>
      <c r="D8976" s="8" t="s">
        <v>90</v>
      </c>
      <c r="E8976" s="8" t="s">
        <v>90</v>
      </c>
      <c r="F8976" s="9">
        <f t="shared" si="396"/>
        <v>-110100000</v>
      </c>
      <c r="G8976" s="9">
        <v>-1101</v>
      </c>
      <c r="H8976" s="10">
        <v>-119716134</v>
      </c>
      <c r="I8976" s="11">
        <f t="shared" si="393"/>
        <v>5269564797.5103273</v>
      </c>
      <c r="J8976" s="11">
        <f t="shared" si="394"/>
        <v>51765</v>
      </c>
      <c r="K8976" s="11">
        <f t="shared" si="395"/>
        <v>101797.83246421955</v>
      </c>
      <c r="L8976" s="12">
        <f t="shared" si="398"/>
        <v>7636720.4568942785</v>
      </c>
      <c r="M8976" s="11">
        <f>COUNTIF(E$2:$E8976,E8976)</f>
        <v>1649</v>
      </c>
      <c r="O8976" t="str">
        <f t="shared" ref="O8976:O9039" si="399">IF(M8976=_xlfn.MAXIFS(M:M,D:D,D8976),"X","")</f>
        <v/>
      </c>
    </row>
    <row r="8977" spans="1:15" hidden="1">
      <c r="A8977" s="41" t="s">
        <v>99</v>
      </c>
      <c r="B8977" s="46">
        <v>45805</v>
      </c>
      <c r="C8977" s="8" t="s">
        <v>13</v>
      </c>
      <c r="D8977" s="8" t="s">
        <v>90</v>
      </c>
      <c r="E8977" s="8" t="s">
        <v>90</v>
      </c>
      <c r="F8977" s="9">
        <f t="shared" si="396"/>
        <v>-31300000</v>
      </c>
      <c r="G8977" s="9">
        <v>-313</v>
      </c>
      <c r="H8977" s="10">
        <v>-34033742</v>
      </c>
      <c r="I8977" s="11">
        <f t="shared" si="393"/>
        <v>5237702075.9490271</v>
      </c>
      <c r="J8977" s="11">
        <f t="shared" si="394"/>
        <v>51452</v>
      </c>
      <c r="K8977" s="11">
        <f t="shared" si="395"/>
        <v>101797.83246421955</v>
      </c>
      <c r="L8977" s="12">
        <f t="shared" si="398"/>
        <v>2171020.438699279</v>
      </c>
      <c r="M8977" s="11">
        <f>COUNTIF(E$2:$E8977,E8977)</f>
        <v>1650</v>
      </c>
      <c r="O8977" t="str">
        <f t="shared" si="399"/>
        <v/>
      </c>
    </row>
    <row r="8978" spans="1:15" hidden="1">
      <c r="A8978" s="41" t="s">
        <v>99</v>
      </c>
      <c r="B8978" s="46">
        <v>45805</v>
      </c>
      <c r="C8978" s="8" t="s">
        <v>13</v>
      </c>
      <c r="D8978" s="8" t="s">
        <v>90</v>
      </c>
      <c r="E8978" s="8" t="s">
        <v>90</v>
      </c>
      <c r="F8978" s="9">
        <f t="shared" si="396"/>
        <v>-33600000</v>
      </c>
      <c r="G8978" s="9">
        <v>-336</v>
      </c>
      <c r="H8978" s="10">
        <v>-36534624</v>
      </c>
      <c r="I8978" s="11">
        <f t="shared" si="393"/>
        <v>5203498004.2410488</v>
      </c>
      <c r="J8978" s="11">
        <f t="shared" si="394"/>
        <v>51116</v>
      </c>
      <c r="K8978" s="11">
        <f t="shared" si="395"/>
        <v>101797.83246421955</v>
      </c>
      <c r="L8978" s="12">
        <f t="shared" si="398"/>
        <v>2330552.2920222282</v>
      </c>
      <c r="M8978" s="11">
        <f>COUNTIF(E$2:$E8978,E8978)</f>
        <v>1651</v>
      </c>
      <c r="O8978" t="str">
        <f t="shared" si="399"/>
        <v/>
      </c>
    </row>
    <row r="8979" spans="1:15" hidden="1">
      <c r="A8979" s="41" t="s">
        <v>99</v>
      </c>
      <c r="B8979" s="46">
        <v>45805</v>
      </c>
      <c r="C8979" s="8" t="s">
        <v>13</v>
      </c>
      <c r="D8979" s="8" t="s">
        <v>14</v>
      </c>
      <c r="E8979" s="8" t="s">
        <v>14</v>
      </c>
      <c r="F8979" s="9">
        <f t="shared" si="396"/>
        <v>-900000</v>
      </c>
      <c r="G8979" s="9">
        <v>-9</v>
      </c>
      <c r="H8979" s="10">
        <v>-965979</v>
      </c>
      <c r="I8979" s="11">
        <f t="shared" si="393"/>
        <v>20391610839.549191</v>
      </c>
      <c r="J8979" s="11">
        <f t="shared" si="394"/>
        <v>201884</v>
      </c>
      <c r="K8979" s="11">
        <f t="shared" si="395"/>
        <v>101006.57228680425</v>
      </c>
      <c r="L8979" s="12">
        <f t="shared" si="398"/>
        <v>56919.849418761791</v>
      </c>
      <c r="M8979" s="11">
        <f>COUNTIF(E$2:$E8979,E8979)</f>
        <v>1223</v>
      </c>
      <c r="O8979" t="str">
        <f t="shared" si="399"/>
        <v/>
      </c>
    </row>
    <row r="8980" spans="1:15" hidden="1">
      <c r="A8980" s="41" t="s">
        <v>99</v>
      </c>
      <c r="B8980" s="46">
        <v>45805</v>
      </c>
      <c r="C8980" s="8" t="s">
        <v>13</v>
      </c>
      <c r="D8980" s="8" t="s">
        <v>90</v>
      </c>
      <c r="E8980" s="8" t="s">
        <v>90</v>
      </c>
      <c r="F8980" s="9">
        <f t="shared" si="396"/>
        <v>-2400000</v>
      </c>
      <c r="G8980" s="9">
        <v>-24</v>
      </c>
      <c r="H8980" s="10">
        <v>-2609616</v>
      </c>
      <c r="I8980" s="11">
        <f t="shared" si="393"/>
        <v>5201054856.2619076</v>
      </c>
      <c r="J8980" s="11">
        <f t="shared" si="394"/>
        <v>51092</v>
      </c>
      <c r="K8980" s="11">
        <f t="shared" si="395"/>
        <v>101797.83246421955</v>
      </c>
      <c r="L8980" s="12">
        <f t="shared" si="398"/>
        <v>166468.02085873066</v>
      </c>
      <c r="M8980" s="11">
        <f>COUNTIF(E$2:$E8980,E8980)</f>
        <v>1652</v>
      </c>
      <c r="O8980" t="str">
        <f t="shared" si="399"/>
        <v/>
      </c>
    </row>
    <row r="8981" spans="1:15" hidden="1">
      <c r="A8981" s="41" t="s">
        <v>99</v>
      </c>
      <c r="B8981" s="46">
        <v>45805</v>
      </c>
      <c r="C8981" s="8" t="s">
        <v>13</v>
      </c>
      <c r="D8981" s="8" t="s">
        <v>46</v>
      </c>
      <c r="E8981" s="8" t="s">
        <v>46</v>
      </c>
      <c r="F8981" s="9">
        <f t="shared" si="396"/>
        <v>6800000</v>
      </c>
      <c r="G8981" s="9">
        <v>68</v>
      </c>
      <c r="H8981" s="10">
        <v>7547932</v>
      </c>
      <c r="I8981" s="11">
        <f t="shared" si="393"/>
        <v>5339991217.515729</v>
      </c>
      <c r="J8981" s="11">
        <f t="shared" si="394"/>
        <v>48949</v>
      </c>
      <c r="K8981" s="11">
        <f t="shared" si="395"/>
        <v>109092.95833450589</v>
      </c>
      <c r="L8981" s="12">
        <f t="shared" si="398"/>
        <v>0</v>
      </c>
      <c r="M8981" s="11">
        <f>COUNTIF(E$2:$E8981,E8981)</f>
        <v>2871</v>
      </c>
      <c r="O8981" t="str">
        <f t="shared" si="399"/>
        <v/>
      </c>
    </row>
    <row r="8982" spans="1:15" hidden="1">
      <c r="A8982" s="41" t="s">
        <v>99</v>
      </c>
      <c r="B8982" s="46">
        <v>45805</v>
      </c>
      <c r="C8982" s="8" t="s">
        <v>13</v>
      </c>
      <c r="D8982" s="8" t="s">
        <v>90</v>
      </c>
      <c r="E8982" s="8" t="s">
        <v>90</v>
      </c>
      <c r="F8982" s="9">
        <f t="shared" si="396"/>
        <v>-32300000</v>
      </c>
      <c r="G8982" s="9">
        <v>-323</v>
      </c>
      <c r="H8982" s="10">
        <v>-35121082</v>
      </c>
      <c r="I8982" s="11">
        <f t="shared" si="393"/>
        <v>5168174156.3759651</v>
      </c>
      <c r="J8982" s="11">
        <f t="shared" si="394"/>
        <v>50769</v>
      </c>
      <c r="K8982" s="11">
        <f t="shared" si="395"/>
        <v>101797.83246421955</v>
      </c>
      <c r="L8982" s="12">
        <f t="shared" si="398"/>
        <v>2240382.1140570864</v>
      </c>
      <c r="M8982" s="11">
        <f>COUNTIF(E$2:$E8982,E8982)</f>
        <v>1653</v>
      </c>
      <c r="O8982" t="str">
        <f t="shared" si="399"/>
        <v/>
      </c>
    </row>
    <row r="8983" spans="1:15" hidden="1">
      <c r="A8983" s="41" t="s">
        <v>99</v>
      </c>
      <c r="B8983" s="46">
        <v>45805</v>
      </c>
      <c r="C8983" s="8" t="s">
        <v>13</v>
      </c>
      <c r="D8983" s="8" t="s">
        <v>90</v>
      </c>
      <c r="E8983" s="8" t="s">
        <v>90</v>
      </c>
      <c r="F8983" s="9">
        <f t="shared" si="396"/>
        <v>-9700000</v>
      </c>
      <c r="G8983" s="9">
        <v>-97</v>
      </c>
      <c r="H8983" s="10">
        <v>-10547198</v>
      </c>
      <c r="I8983" s="11">
        <f t="shared" si="393"/>
        <v>5158299766.626936</v>
      </c>
      <c r="J8983" s="11">
        <f t="shared" si="394"/>
        <v>50672</v>
      </c>
      <c r="K8983" s="11">
        <f t="shared" si="395"/>
        <v>101797.83246421955</v>
      </c>
      <c r="L8983" s="12">
        <f t="shared" si="398"/>
        <v>672808.25097070262</v>
      </c>
      <c r="M8983" s="11">
        <f>COUNTIF(E$2:$E8983,E8983)</f>
        <v>1654</v>
      </c>
      <c r="O8983" t="str">
        <f t="shared" si="399"/>
        <v/>
      </c>
    </row>
    <row r="8984" spans="1:15" hidden="1">
      <c r="A8984" s="41" t="s">
        <v>99</v>
      </c>
      <c r="B8984" s="46">
        <v>45805</v>
      </c>
      <c r="C8984" s="8" t="s">
        <v>13</v>
      </c>
      <c r="D8984" s="8" t="s">
        <v>90</v>
      </c>
      <c r="E8984" s="8" t="s">
        <v>90</v>
      </c>
      <c r="F8984" s="9">
        <f t="shared" si="396"/>
        <v>-2700000</v>
      </c>
      <c r="G8984" s="9">
        <v>-27</v>
      </c>
      <c r="H8984" s="10">
        <v>-2935818</v>
      </c>
      <c r="I8984" s="11">
        <f t="shared" si="393"/>
        <v>5155551225.1504021</v>
      </c>
      <c r="J8984" s="11">
        <f t="shared" si="394"/>
        <v>50645</v>
      </c>
      <c r="K8984" s="11">
        <f t="shared" si="395"/>
        <v>101797.83246421955</v>
      </c>
      <c r="L8984" s="12">
        <f t="shared" si="398"/>
        <v>187276.52346607205</v>
      </c>
      <c r="M8984" s="11">
        <f>COUNTIF(E$2:$E8984,E8984)</f>
        <v>1655</v>
      </c>
      <c r="O8984" t="str">
        <f t="shared" si="399"/>
        <v/>
      </c>
    </row>
    <row r="8985" spans="1:15" hidden="1">
      <c r="A8985" s="41" t="s">
        <v>99</v>
      </c>
      <c r="B8985" s="46">
        <v>45805</v>
      </c>
      <c r="C8985" s="8" t="s">
        <v>13</v>
      </c>
      <c r="D8985" s="8" t="s">
        <v>46</v>
      </c>
      <c r="E8985" s="8" t="s">
        <v>46</v>
      </c>
      <c r="F8985" s="9">
        <f t="shared" si="396"/>
        <v>1800000</v>
      </c>
      <c r="G8985" s="9">
        <v>18</v>
      </c>
      <c r="H8985" s="10">
        <v>1991034</v>
      </c>
      <c r="I8985" s="11">
        <f t="shared" si="393"/>
        <v>5341982251.515729</v>
      </c>
      <c r="J8985" s="11">
        <f t="shared" si="394"/>
        <v>48967</v>
      </c>
      <c r="K8985" s="11">
        <f t="shared" si="395"/>
        <v>109093.51709346558</v>
      </c>
      <c r="L8985" s="12">
        <f t="shared" si="398"/>
        <v>0</v>
      </c>
      <c r="M8985" s="11">
        <f>COUNTIF(E$2:$E8985,E8985)</f>
        <v>2872</v>
      </c>
      <c r="O8985" t="str">
        <f t="shared" si="399"/>
        <v/>
      </c>
    </row>
    <row r="8986" spans="1:15" hidden="1">
      <c r="A8986" s="41" t="s">
        <v>99</v>
      </c>
      <c r="B8986" s="46">
        <v>45805</v>
      </c>
      <c r="C8986" s="8" t="s">
        <v>13</v>
      </c>
      <c r="D8986" s="8" t="s">
        <v>46</v>
      </c>
      <c r="E8986" s="8" t="s">
        <v>46</v>
      </c>
      <c r="F8986" s="9">
        <f t="shared" si="396"/>
        <v>1800000</v>
      </c>
      <c r="G8986" s="9">
        <v>18</v>
      </c>
      <c r="H8986" s="10">
        <v>1986876</v>
      </c>
      <c r="I8986" s="11">
        <f t="shared" si="393"/>
        <v>5343969127.515729</v>
      </c>
      <c r="J8986" s="11">
        <f t="shared" si="394"/>
        <v>48985</v>
      </c>
      <c r="K8986" s="11">
        <f t="shared" si="395"/>
        <v>109093.99055865528</v>
      </c>
      <c r="L8986" s="12">
        <f t="shared" si="398"/>
        <v>0</v>
      </c>
      <c r="M8986" s="11">
        <f>COUNTIF(E$2:$E8986,E8986)</f>
        <v>2873</v>
      </c>
      <c r="O8986" t="str">
        <f t="shared" si="399"/>
        <v/>
      </c>
    </row>
    <row r="8987" spans="1:15" hidden="1">
      <c r="A8987" s="41" t="s">
        <v>99</v>
      </c>
      <c r="B8987" s="46">
        <v>45805</v>
      </c>
      <c r="C8987" s="8" t="s">
        <v>13</v>
      </c>
      <c r="D8987" s="8" t="s">
        <v>90</v>
      </c>
      <c r="E8987" s="8" t="s">
        <v>90</v>
      </c>
      <c r="F8987" s="9">
        <f t="shared" si="396"/>
        <v>-3200000</v>
      </c>
      <c r="G8987" s="9">
        <v>-32</v>
      </c>
      <c r="H8987" s="10">
        <v>-3479488</v>
      </c>
      <c r="I8987" s="11">
        <f t="shared" si="393"/>
        <v>5152293694.5115471</v>
      </c>
      <c r="J8987" s="11">
        <f t="shared" si="394"/>
        <v>50613</v>
      </c>
      <c r="K8987" s="11">
        <f t="shared" si="395"/>
        <v>101797.83246421955</v>
      </c>
      <c r="L8987" s="12">
        <f t="shared" si="398"/>
        <v>221957.36114497436</v>
      </c>
      <c r="M8987" s="11">
        <f>COUNTIF(E$2:$E8987,E8987)</f>
        <v>1656</v>
      </c>
      <c r="O8987" t="str">
        <f t="shared" si="399"/>
        <v/>
      </c>
    </row>
    <row r="8988" spans="1:15" hidden="1">
      <c r="A8988" s="41" t="s">
        <v>99</v>
      </c>
      <c r="B8988" s="46">
        <v>45805</v>
      </c>
      <c r="C8988" s="8" t="s">
        <v>13</v>
      </c>
      <c r="D8988" s="8" t="s">
        <v>90</v>
      </c>
      <c r="E8988" s="8" t="s">
        <v>90</v>
      </c>
      <c r="F8988" s="9">
        <f t="shared" si="396"/>
        <v>23100000</v>
      </c>
      <c r="G8988" s="9">
        <v>231</v>
      </c>
      <c r="H8988" s="10">
        <v>25004826</v>
      </c>
      <c r="I8988" s="11">
        <f t="shared" si="393"/>
        <v>5177298520.5115471</v>
      </c>
      <c r="J8988" s="11">
        <f t="shared" si="394"/>
        <v>50844</v>
      </c>
      <c r="K8988" s="11">
        <f t="shared" si="395"/>
        <v>101827.12848146383</v>
      </c>
      <c r="L8988" s="12">
        <f t="shared" si="398"/>
        <v>0</v>
      </c>
      <c r="M8988" s="11">
        <f>COUNTIF(E$2:$E8988,E8988)</f>
        <v>1657</v>
      </c>
      <c r="O8988" t="str">
        <f t="shared" si="399"/>
        <v/>
      </c>
    </row>
    <row r="8989" spans="1:15" hidden="1">
      <c r="A8989" s="41" t="s">
        <v>99</v>
      </c>
      <c r="B8989" s="46">
        <v>45805</v>
      </c>
      <c r="C8989" s="8" t="s">
        <v>13</v>
      </c>
      <c r="D8989" s="8" t="s">
        <v>90</v>
      </c>
      <c r="E8989" s="8" t="s">
        <v>90</v>
      </c>
      <c r="F8989" s="9">
        <f t="shared" si="396"/>
        <v>-8500000</v>
      </c>
      <c r="G8989" s="9">
        <v>-85</v>
      </c>
      <c r="H8989" s="10">
        <v>-9242390</v>
      </c>
      <c r="I8989" s="11">
        <f t="shared" si="393"/>
        <v>5168643214.5906229</v>
      </c>
      <c r="J8989" s="11">
        <f t="shared" si="394"/>
        <v>50759</v>
      </c>
      <c r="K8989" s="11">
        <f t="shared" si="395"/>
        <v>101827.12848146383</v>
      </c>
      <c r="L8989" s="12">
        <f t="shared" si="398"/>
        <v>587084.07907557487</v>
      </c>
      <c r="M8989" s="11">
        <f>COUNTIF(E$2:$E8989,E8989)</f>
        <v>1658</v>
      </c>
      <c r="O8989" t="str">
        <f t="shared" si="399"/>
        <v/>
      </c>
    </row>
    <row r="8990" spans="1:15" hidden="1">
      <c r="A8990" s="41" t="s">
        <v>99</v>
      </c>
      <c r="B8990" s="46">
        <v>45805</v>
      </c>
      <c r="C8990" s="8" t="s">
        <v>13</v>
      </c>
      <c r="D8990" s="8" t="s">
        <v>90</v>
      </c>
      <c r="E8990" s="8" t="s">
        <v>90</v>
      </c>
      <c r="F8990" s="9">
        <f t="shared" si="396"/>
        <v>-8500000</v>
      </c>
      <c r="G8990" s="9">
        <v>-85</v>
      </c>
      <c r="H8990" s="10">
        <v>-9242390</v>
      </c>
      <c r="I8990" s="11">
        <f t="shared" si="393"/>
        <v>5159987908.6696987</v>
      </c>
      <c r="J8990" s="11">
        <f t="shared" si="394"/>
        <v>50674</v>
      </c>
      <c r="K8990" s="11">
        <f t="shared" si="395"/>
        <v>101827.12848146383</v>
      </c>
      <c r="L8990" s="12">
        <f t="shared" si="398"/>
        <v>587084.07907557487</v>
      </c>
      <c r="M8990" s="11">
        <f>COUNTIF(E$2:$E8990,E8990)</f>
        <v>1659</v>
      </c>
      <c r="O8990" t="str">
        <f t="shared" si="399"/>
        <v/>
      </c>
    </row>
    <row r="8991" spans="1:15" hidden="1">
      <c r="A8991" s="41" t="s">
        <v>99</v>
      </c>
      <c r="B8991" s="46">
        <v>45805</v>
      </c>
      <c r="C8991" s="8" t="s">
        <v>13</v>
      </c>
      <c r="D8991" s="8" t="s">
        <v>90</v>
      </c>
      <c r="E8991" s="8" t="s">
        <v>90</v>
      </c>
      <c r="F8991" s="9">
        <f t="shared" si="396"/>
        <v>-42700000</v>
      </c>
      <c r="G8991" s="9">
        <v>-427</v>
      </c>
      <c r="H8991" s="10">
        <v>-46429418</v>
      </c>
      <c r="I8991" s="11">
        <f t="shared" si="393"/>
        <v>5116507724.8081141</v>
      </c>
      <c r="J8991" s="11">
        <f t="shared" si="394"/>
        <v>50247</v>
      </c>
      <c r="K8991" s="11">
        <f t="shared" si="395"/>
        <v>101827.12848146383</v>
      </c>
      <c r="L8991" s="12">
        <f t="shared" si="398"/>
        <v>2949234.1384149417</v>
      </c>
      <c r="M8991" s="11">
        <f>COUNTIF(E$2:$E8991,E8991)</f>
        <v>1660</v>
      </c>
      <c r="O8991" t="str">
        <f t="shared" si="399"/>
        <v/>
      </c>
    </row>
    <row r="8992" spans="1:15" hidden="1">
      <c r="A8992" s="41" t="s">
        <v>99</v>
      </c>
      <c r="B8992" s="46">
        <v>45805</v>
      </c>
      <c r="C8992" s="8" t="s">
        <v>13</v>
      </c>
      <c r="D8992" s="8" t="s">
        <v>90</v>
      </c>
      <c r="E8992" s="8" t="s">
        <v>90</v>
      </c>
      <c r="F8992" s="9">
        <f t="shared" si="396"/>
        <v>-18300000</v>
      </c>
      <c r="G8992" s="9">
        <v>-183</v>
      </c>
      <c r="H8992" s="10">
        <v>-19898322</v>
      </c>
      <c r="I8992" s="11">
        <f t="shared" si="393"/>
        <v>5097873360.2960062</v>
      </c>
      <c r="J8992" s="11">
        <f t="shared" si="394"/>
        <v>50064</v>
      </c>
      <c r="K8992" s="11">
        <f t="shared" si="395"/>
        <v>101827.12848146383</v>
      </c>
      <c r="L8992" s="12">
        <f t="shared" si="398"/>
        <v>1263957.4878921174</v>
      </c>
      <c r="M8992" s="11">
        <f>COUNTIF(E$2:$E8992,E8992)</f>
        <v>1661</v>
      </c>
      <c r="O8992" t="str">
        <f t="shared" si="399"/>
        <v/>
      </c>
    </row>
    <row r="8993" spans="1:15" hidden="1">
      <c r="A8993" s="41" t="s">
        <v>99</v>
      </c>
      <c r="B8993" s="46">
        <v>45805</v>
      </c>
      <c r="C8993" s="8" t="s">
        <v>13</v>
      </c>
      <c r="D8993" s="8" t="s">
        <v>46</v>
      </c>
      <c r="E8993" s="8" t="s">
        <v>46</v>
      </c>
      <c r="F8993" s="9">
        <f t="shared" si="396"/>
        <v>137400000</v>
      </c>
      <c r="G8993" s="9">
        <v>1374</v>
      </c>
      <c r="H8993" s="10">
        <v>151728072</v>
      </c>
      <c r="I8993" s="11">
        <f t="shared" si="393"/>
        <v>5495697199.515729</v>
      </c>
      <c r="J8993" s="11">
        <f t="shared" si="394"/>
        <v>50359</v>
      </c>
      <c r="K8993" s="11">
        <f t="shared" si="395"/>
        <v>109130.38780586845</v>
      </c>
      <c r="L8993" s="12">
        <f t="shared" si="398"/>
        <v>0</v>
      </c>
      <c r="M8993" s="11">
        <f>COUNTIF(E$2:$E8993,E8993)</f>
        <v>2874</v>
      </c>
      <c r="O8993" t="str">
        <f t="shared" si="399"/>
        <v/>
      </c>
    </row>
    <row r="8994" spans="1:15" hidden="1">
      <c r="A8994" s="41" t="s">
        <v>99</v>
      </c>
      <c r="B8994" s="46">
        <v>45805</v>
      </c>
      <c r="C8994" s="8" t="s">
        <v>13</v>
      </c>
      <c r="D8994" s="8" t="s">
        <v>46</v>
      </c>
      <c r="E8994" s="8" t="s">
        <v>46</v>
      </c>
      <c r="F8994" s="9">
        <f t="shared" si="396"/>
        <v>113200000</v>
      </c>
      <c r="G8994" s="9">
        <v>1132</v>
      </c>
      <c r="H8994" s="10">
        <v>125265988</v>
      </c>
      <c r="I8994" s="11">
        <f t="shared" si="393"/>
        <v>5620963187.515729</v>
      </c>
      <c r="J8994" s="11">
        <f t="shared" si="394"/>
        <v>51491</v>
      </c>
      <c r="K8994" s="11">
        <f t="shared" si="395"/>
        <v>109163.99346518282</v>
      </c>
      <c r="L8994" s="12">
        <f t="shared" si="398"/>
        <v>0</v>
      </c>
      <c r="M8994" s="11">
        <f>COUNTIF(E$2:$E8994,E8994)</f>
        <v>2875</v>
      </c>
      <c r="O8994" t="str">
        <f t="shared" si="399"/>
        <v/>
      </c>
    </row>
    <row r="8995" spans="1:15" hidden="1">
      <c r="A8995" s="41" t="s">
        <v>99</v>
      </c>
      <c r="B8995" s="46">
        <v>45805</v>
      </c>
      <c r="C8995" s="8" t="s">
        <v>13</v>
      </c>
      <c r="D8995" s="8" t="s">
        <v>90</v>
      </c>
      <c r="E8995" s="8" t="s">
        <v>90</v>
      </c>
      <c r="F8995" s="9">
        <f t="shared" si="396"/>
        <v>-900000</v>
      </c>
      <c r="G8995" s="9">
        <v>-9</v>
      </c>
      <c r="H8995" s="10">
        <v>-978606</v>
      </c>
      <c r="I8995" s="11">
        <f t="shared" si="393"/>
        <v>5096956916.1396732</v>
      </c>
      <c r="J8995" s="11">
        <f t="shared" si="394"/>
        <v>50055</v>
      </c>
      <c r="K8995" s="11">
        <f t="shared" si="395"/>
        <v>101827.12848146383</v>
      </c>
      <c r="L8995" s="12">
        <f t="shared" si="398"/>
        <v>62161.843666825444</v>
      </c>
      <c r="M8995" s="11">
        <f>COUNTIF(E$2:$E8995,E8995)</f>
        <v>1662</v>
      </c>
      <c r="O8995" t="str">
        <f t="shared" si="399"/>
        <v/>
      </c>
    </row>
    <row r="8996" spans="1:15" hidden="1">
      <c r="A8996" s="41" t="s">
        <v>99</v>
      </c>
      <c r="B8996" s="46">
        <v>45805</v>
      </c>
      <c r="C8996" s="8" t="s">
        <v>13</v>
      </c>
      <c r="D8996" s="8" t="s">
        <v>15</v>
      </c>
      <c r="E8996" s="8" t="s">
        <v>15</v>
      </c>
      <c r="F8996" s="9">
        <f t="shared" si="396"/>
        <v>2700000</v>
      </c>
      <c r="G8996" s="9">
        <v>27</v>
      </c>
      <c r="H8996" s="10">
        <v>2948940</v>
      </c>
      <c r="I8996" s="11">
        <f t="shared" si="393"/>
        <v>26424047447.739105</v>
      </c>
      <c r="J8996" s="11">
        <f t="shared" si="394"/>
        <v>244851</v>
      </c>
      <c r="K8996" s="11">
        <f t="shared" si="395"/>
        <v>107918.88719155366</v>
      </c>
      <c r="L8996" s="12">
        <f t="shared" si="398"/>
        <v>0</v>
      </c>
      <c r="M8996" s="11">
        <f>COUNTIF(E$2:$E8996,E8996)</f>
        <v>3213</v>
      </c>
      <c r="O8996" t="str">
        <f t="shared" si="399"/>
        <v/>
      </c>
    </row>
    <row r="8997" spans="1:15" hidden="1">
      <c r="A8997" s="41" t="s">
        <v>99</v>
      </c>
      <c r="B8997" s="46">
        <v>45805</v>
      </c>
      <c r="C8997" s="8" t="s">
        <v>13</v>
      </c>
      <c r="D8997" s="8" t="s">
        <v>14</v>
      </c>
      <c r="E8997" s="8" t="s">
        <v>14</v>
      </c>
      <c r="F8997" s="9">
        <f t="shared" si="396"/>
        <v>9300000</v>
      </c>
      <c r="G8997" s="9">
        <v>93</v>
      </c>
      <c r="H8997" s="10">
        <v>9936399</v>
      </c>
      <c r="I8997" s="11">
        <f t="shared" si="393"/>
        <v>20401547238.549191</v>
      </c>
      <c r="J8997" s="11">
        <f t="shared" si="394"/>
        <v>201977</v>
      </c>
      <c r="K8997" s="11">
        <f t="shared" si="395"/>
        <v>101009.25966099699</v>
      </c>
      <c r="L8997" s="12">
        <f t="shared" si="398"/>
        <v>0</v>
      </c>
      <c r="M8997" s="11">
        <f>COUNTIF(E$2:$E8997,E8997)</f>
        <v>1224</v>
      </c>
      <c r="O8997" t="str">
        <f t="shared" si="399"/>
        <v/>
      </c>
    </row>
    <row r="8998" spans="1:15" hidden="1">
      <c r="A8998" s="41" t="s">
        <v>99</v>
      </c>
      <c r="B8998" s="46">
        <v>45805</v>
      </c>
      <c r="C8998" s="8" t="s">
        <v>13</v>
      </c>
      <c r="D8998" s="8" t="s">
        <v>90</v>
      </c>
      <c r="E8998" s="8" t="s">
        <v>90</v>
      </c>
      <c r="F8998" s="9">
        <f t="shared" si="396"/>
        <v>-48200000</v>
      </c>
      <c r="G8998" s="9">
        <v>-482</v>
      </c>
      <c r="H8998" s="10">
        <v>-52409788</v>
      </c>
      <c r="I8998" s="11">
        <f t="shared" si="393"/>
        <v>5047876240.2116079</v>
      </c>
      <c r="J8998" s="11">
        <f t="shared" si="394"/>
        <v>49573</v>
      </c>
      <c r="K8998" s="11">
        <f t="shared" si="395"/>
        <v>101827.12848146383</v>
      </c>
      <c r="L8998" s="12">
        <f t="shared" si="398"/>
        <v>3329112.0719344318</v>
      </c>
      <c r="M8998" s="11">
        <f>COUNTIF(E$2:$E8998,E8998)</f>
        <v>1663</v>
      </c>
      <c r="O8998" t="str">
        <f t="shared" si="399"/>
        <v/>
      </c>
    </row>
    <row r="8999" spans="1:15" hidden="1">
      <c r="A8999" s="41" t="s">
        <v>99</v>
      </c>
      <c r="B8999" s="46">
        <v>45805</v>
      </c>
      <c r="C8999" s="8" t="s">
        <v>13</v>
      </c>
      <c r="D8999" s="8" t="s">
        <v>90</v>
      </c>
      <c r="E8999" s="8" t="s">
        <v>90</v>
      </c>
      <c r="F8999" s="9">
        <f t="shared" si="396"/>
        <v>-45900000</v>
      </c>
      <c r="G8999" s="9">
        <v>-459</v>
      </c>
      <c r="H8999" s="10">
        <v>-49908906</v>
      </c>
      <c r="I8999" s="11">
        <f t="shared" ref="I8999:I9062" si="400">IF(H8999&gt;=0,IF(M8999=1,H8999,SUMIFS(I:I,E:E,E8999,M:M,M8999-1)+H8999),SUMIFS(I:I,E:E,E8999,M:M,M8999-1)+K8999*G8999)</f>
        <v>5001137588.238616</v>
      </c>
      <c r="J8999" s="11">
        <f t="shared" ref="J8999:J9062" si="401">IF(M8999=1,G8999,SUMIFS($J:$J,$E:$E,E8999,$M:$M,M8999-1)+G8999)</f>
        <v>49114</v>
      </c>
      <c r="K8999" s="11">
        <f t="shared" ref="K8999:K9062" si="402">IF(H8999&gt;=0,I8999/J8999,SUMIFS($K:$K,$E:$E,E8999,$M:$M,M8999-1))</f>
        <v>101827.12848146383</v>
      </c>
      <c r="L8999" s="12">
        <f t="shared" si="398"/>
        <v>3170254.0270081013</v>
      </c>
      <c r="M8999" s="11">
        <f>COUNTIF(E$2:$E8999,E8999)</f>
        <v>1664</v>
      </c>
      <c r="O8999" t="str">
        <f t="shared" si="399"/>
        <v/>
      </c>
    </row>
    <row r="9000" spans="1:15" hidden="1">
      <c r="A9000" s="41" t="s">
        <v>99</v>
      </c>
      <c r="B9000" s="46">
        <v>45806</v>
      </c>
      <c r="C9000" s="8" t="s">
        <v>13</v>
      </c>
      <c r="D9000" s="8" t="s">
        <v>15</v>
      </c>
      <c r="E9000" s="8" t="s">
        <v>15</v>
      </c>
      <c r="F9000" s="9">
        <f t="shared" ref="F9000:F9063" si="403">100000*G9000</f>
        <v>1500000</v>
      </c>
      <c r="G9000" s="9">
        <v>15</v>
      </c>
      <c r="H9000" s="10">
        <v>1634385</v>
      </c>
      <c r="I9000" s="11">
        <f t="shared" si="400"/>
        <v>26425681832.739105</v>
      </c>
      <c r="J9000" s="11">
        <f t="shared" si="401"/>
        <v>244866</v>
      </c>
      <c r="K9000" s="11">
        <f t="shared" si="402"/>
        <v>107918.95090677802</v>
      </c>
      <c r="L9000" s="12">
        <f t="shared" si="398"/>
        <v>0</v>
      </c>
      <c r="M9000" s="11">
        <f>COUNTIF(E$2:$E9000,E9000)</f>
        <v>3214</v>
      </c>
      <c r="O9000" t="str">
        <f t="shared" si="399"/>
        <v/>
      </c>
    </row>
    <row r="9001" spans="1:15" hidden="1">
      <c r="A9001" s="41" t="s">
        <v>99</v>
      </c>
      <c r="B9001" s="46">
        <v>45806</v>
      </c>
      <c r="C9001" s="8" t="s">
        <v>13</v>
      </c>
      <c r="D9001" s="8" t="s">
        <v>90</v>
      </c>
      <c r="E9001" s="8" t="s">
        <v>90</v>
      </c>
      <c r="F9001" s="9">
        <f t="shared" si="403"/>
        <v>-181900000</v>
      </c>
      <c r="G9001" s="9">
        <v>-1819</v>
      </c>
      <c r="H9001" s="10">
        <v>-197828983</v>
      </c>
      <c r="I9001" s="11">
        <f t="shared" si="400"/>
        <v>4815914041.5308332</v>
      </c>
      <c r="J9001" s="11">
        <f t="shared" si="401"/>
        <v>47295</v>
      </c>
      <c r="K9001" s="11">
        <f t="shared" si="402"/>
        <v>101827.12848146383</v>
      </c>
      <c r="L9001" s="12">
        <f t="shared" si="398"/>
        <v>12605436.292217284</v>
      </c>
      <c r="M9001" s="11">
        <f>COUNTIF(E$2:$E9001,E9001)</f>
        <v>1665</v>
      </c>
      <c r="O9001" t="str">
        <f t="shared" si="399"/>
        <v/>
      </c>
    </row>
    <row r="9002" spans="1:15" hidden="1">
      <c r="A9002" s="41" t="s">
        <v>99</v>
      </c>
      <c r="B9002" s="46">
        <v>45806</v>
      </c>
      <c r="C9002" s="8" t="s">
        <v>13</v>
      </c>
      <c r="D9002" s="8" t="s">
        <v>90</v>
      </c>
      <c r="E9002" s="8" t="s">
        <v>90</v>
      </c>
      <c r="F9002" s="9">
        <f t="shared" si="403"/>
        <v>-3200000</v>
      </c>
      <c r="G9002" s="9">
        <v>-32</v>
      </c>
      <c r="H9002" s="10">
        <v>-3480224</v>
      </c>
      <c r="I9002" s="11">
        <f t="shared" si="400"/>
        <v>4812655573.419426</v>
      </c>
      <c r="J9002" s="11">
        <f t="shared" si="401"/>
        <v>47263</v>
      </c>
      <c r="K9002" s="11">
        <f t="shared" si="402"/>
        <v>101827.12848146383</v>
      </c>
      <c r="L9002" s="12">
        <f t="shared" si="398"/>
        <v>221755.88859315729</v>
      </c>
      <c r="M9002" s="11">
        <f>COUNTIF(E$2:$E9002,E9002)</f>
        <v>1666</v>
      </c>
      <c r="O9002" t="str">
        <f t="shared" si="399"/>
        <v/>
      </c>
    </row>
    <row r="9003" spans="1:15" hidden="1">
      <c r="A9003" s="41" t="s">
        <v>99</v>
      </c>
      <c r="B9003" s="46">
        <v>45806</v>
      </c>
      <c r="C9003" s="8" t="s">
        <v>13</v>
      </c>
      <c r="D9003" s="8" t="s">
        <v>90</v>
      </c>
      <c r="E9003" s="8" t="s">
        <v>90</v>
      </c>
      <c r="F9003" s="9">
        <f t="shared" si="403"/>
        <v>-5100000</v>
      </c>
      <c r="G9003" s="9">
        <v>-51</v>
      </c>
      <c r="H9003" s="10">
        <v>-5546607</v>
      </c>
      <c r="I9003" s="11">
        <f t="shared" si="400"/>
        <v>4807462389.8668709</v>
      </c>
      <c r="J9003" s="11">
        <f t="shared" si="401"/>
        <v>47212</v>
      </c>
      <c r="K9003" s="11">
        <f t="shared" si="402"/>
        <v>101827.12848146383</v>
      </c>
      <c r="L9003" s="12">
        <f t="shared" si="398"/>
        <v>353423.44744534418</v>
      </c>
      <c r="M9003" s="11">
        <f>COUNTIF(E$2:$E9003,E9003)</f>
        <v>1667</v>
      </c>
      <c r="O9003" t="str">
        <f t="shared" si="399"/>
        <v/>
      </c>
    </row>
    <row r="9004" spans="1:15" hidden="1">
      <c r="A9004" s="41" t="s">
        <v>99</v>
      </c>
      <c r="B9004" s="46">
        <v>45806</v>
      </c>
      <c r="C9004" s="8" t="s">
        <v>13</v>
      </c>
      <c r="D9004" s="8" t="s">
        <v>90</v>
      </c>
      <c r="E9004" s="8" t="s">
        <v>90</v>
      </c>
      <c r="F9004" s="9">
        <f t="shared" si="403"/>
        <v>-7100000</v>
      </c>
      <c r="G9004" s="9">
        <v>-71</v>
      </c>
      <c r="H9004" s="10">
        <v>-7721747</v>
      </c>
      <c r="I9004" s="11">
        <f t="shared" si="400"/>
        <v>4800232663.7446871</v>
      </c>
      <c r="J9004" s="11">
        <f t="shared" si="401"/>
        <v>47141</v>
      </c>
      <c r="K9004" s="11">
        <f t="shared" si="402"/>
        <v>101827.12848146383</v>
      </c>
      <c r="L9004" s="12">
        <f t="shared" si="398"/>
        <v>492020.87781606801</v>
      </c>
      <c r="M9004" s="11">
        <f>COUNTIF(E$2:$E9004,E9004)</f>
        <v>1668</v>
      </c>
      <c r="O9004" t="str">
        <f t="shared" si="399"/>
        <v/>
      </c>
    </row>
    <row r="9005" spans="1:15" hidden="1">
      <c r="A9005" s="41" t="s">
        <v>99</v>
      </c>
      <c r="B9005" s="46">
        <v>45806</v>
      </c>
      <c r="C9005" s="8" t="s">
        <v>13</v>
      </c>
      <c r="D9005" s="8" t="s">
        <v>46</v>
      </c>
      <c r="E9005" s="8" t="s">
        <v>46</v>
      </c>
      <c r="F9005" s="9">
        <f t="shared" si="403"/>
        <v>181900000</v>
      </c>
      <c r="G9005" s="9">
        <v>1819</v>
      </c>
      <c r="H9005" s="10">
        <v>200653890</v>
      </c>
      <c r="I9005" s="11">
        <f t="shared" si="400"/>
        <v>5821617077.515729</v>
      </c>
      <c r="J9005" s="11">
        <f t="shared" si="401"/>
        <v>53310</v>
      </c>
      <c r="K9005" s="11">
        <f t="shared" si="402"/>
        <v>109203.09655816412</v>
      </c>
      <c r="L9005" s="12">
        <f t="shared" si="398"/>
        <v>0</v>
      </c>
      <c r="M9005" s="11">
        <f>COUNTIF(E$2:$E9005,E9005)</f>
        <v>2876</v>
      </c>
      <c r="O9005" t="str">
        <f t="shared" si="399"/>
        <v/>
      </c>
    </row>
    <row r="9006" spans="1:15" hidden="1">
      <c r="A9006" s="41" t="s">
        <v>99</v>
      </c>
      <c r="B9006" s="46">
        <v>45806</v>
      </c>
      <c r="C9006" s="8" t="s">
        <v>13</v>
      </c>
      <c r="D9006" s="8" t="s">
        <v>46</v>
      </c>
      <c r="E9006" s="8" t="s">
        <v>46</v>
      </c>
      <c r="F9006" s="9">
        <f t="shared" si="403"/>
        <v>173300000</v>
      </c>
      <c r="G9006" s="9">
        <v>1733</v>
      </c>
      <c r="H9006" s="10">
        <v>190792902</v>
      </c>
      <c r="I9006" s="11">
        <f t="shared" si="400"/>
        <v>6012409979.515729</v>
      </c>
      <c r="J9006" s="11">
        <f t="shared" si="401"/>
        <v>55043</v>
      </c>
      <c r="K9006" s="11">
        <f t="shared" si="402"/>
        <v>109231.14618599511</v>
      </c>
      <c r="L9006" s="12">
        <f t="shared" si="398"/>
        <v>0</v>
      </c>
      <c r="M9006" s="11">
        <f>COUNTIF(E$2:$E9006,E9006)</f>
        <v>2877</v>
      </c>
      <c r="O9006" t="str">
        <f t="shared" si="399"/>
        <v/>
      </c>
    </row>
    <row r="9007" spans="1:15" hidden="1">
      <c r="A9007" s="41" t="s">
        <v>99</v>
      </c>
      <c r="B9007" s="46">
        <v>45806</v>
      </c>
      <c r="C9007" s="8" t="s">
        <v>13</v>
      </c>
      <c r="D9007" s="8" t="s">
        <v>90</v>
      </c>
      <c r="E9007" s="8" t="s">
        <v>90</v>
      </c>
      <c r="F9007" s="9">
        <f t="shared" si="403"/>
        <v>-9000000</v>
      </c>
      <c r="G9007" s="9">
        <v>-90</v>
      </c>
      <c r="H9007" s="10">
        <v>-9788130</v>
      </c>
      <c r="I9007" s="11">
        <f t="shared" si="400"/>
        <v>4791068222.1813555</v>
      </c>
      <c r="J9007" s="11">
        <f t="shared" si="401"/>
        <v>47051</v>
      </c>
      <c r="K9007" s="11">
        <f t="shared" si="402"/>
        <v>101827.12848146383</v>
      </c>
      <c r="L9007" s="12">
        <f t="shared" si="398"/>
        <v>623688.43666825444</v>
      </c>
      <c r="M9007" s="11">
        <f>COUNTIF(E$2:$E9007,E9007)</f>
        <v>1669</v>
      </c>
      <c r="O9007" t="str">
        <f t="shared" si="399"/>
        <v/>
      </c>
    </row>
    <row r="9008" spans="1:15" hidden="1">
      <c r="A9008" s="41" t="s">
        <v>99</v>
      </c>
      <c r="B9008" s="46">
        <v>45806</v>
      </c>
      <c r="C9008" s="8" t="s">
        <v>13</v>
      </c>
      <c r="D9008" s="8" t="s">
        <v>14</v>
      </c>
      <c r="E9008" s="8" t="s">
        <v>14</v>
      </c>
      <c r="F9008" s="9">
        <f t="shared" si="403"/>
        <v>9400000</v>
      </c>
      <c r="G9008" s="9">
        <v>94</v>
      </c>
      <c r="H9008" s="10">
        <v>10082534</v>
      </c>
      <c r="I9008" s="11">
        <f t="shared" si="400"/>
        <v>20411629772.549191</v>
      </c>
      <c r="J9008" s="11">
        <f t="shared" si="401"/>
        <v>202071</v>
      </c>
      <c r="K9008" s="11">
        <f t="shared" si="402"/>
        <v>101012.16786450896</v>
      </c>
      <c r="L9008" s="12">
        <f t="shared" si="398"/>
        <v>0</v>
      </c>
      <c r="M9008" s="11">
        <f>COUNTIF(E$2:$E9008,E9008)</f>
        <v>1225</v>
      </c>
      <c r="O9008" t="str">
        <f t="shared" si="399"/>
        <v/>
      </c>
    </row>
    <row r="9009" spans="1:15" hidden="1">
      <c r="A9009" s="41" t="s">
        <v>99</v>
      </c>
      <c r="B9009" s="46">
        <v>45806</v>
      </c>
      <c r="C9009" s="8" t="s">
        <v>13</v>
      </c>
      <c r="D9009" s="8" t="s">
        <v>90</v>
      </c>
      <c r="E9009" s="8" t="s">
        <v>90</v>
      </c>
      <c r="F9009" s="9">
        <f t="shared" si="403"/>
        <v>-50300000</v>
      </c>
      <c r="G9009" s="9">
        <v>-503</v>
      </c>
      <c r="H9009" s="10">
        <v>-54704771</v>
      </c>
      <c r="I9009" s="11">
        <f t="shared" si="400"/>
        <v>4739849176.5551796</v>
      </c>
      <c r="J9009" s="11">
        <f t="shared" si="401"/>
        <v>46548</v>
      </c>
      <c r="K9009" s="11">
        <f t="shared" si="402"/>
        <v>101827.12848146383</v>
      </c>
      <c r="L9009" s="12">
        <f t="shared" si="398"/>
        <v>3485725.3738236874</v>
      </c>
      <c r="M9009" s="11">
        <f>COUNTIF(E$2:$E9009,E9009)</f>
        <v>1670</v>
      </c>
      <c r="O9009" t="str">
        <f t="shared" si="399"/>
        <v/>
      </c>
    </row>
    <row r="9010" spans="1:15" hidden="1">
      <c r="A9010" s="41" t="s">
        <v>99</v>
      </c>
      <c r="B9010" s="46">
        <v>45806</v>
      </c>
      <c r="C9010" s="8" t="s">
        <v>13</v>
      </c>
      <c r="D9010" s="8" t="s">
        <v>90</v>
      </c>
      <c r="E9010" s="8" t="s">
        <v>90</v>
      </c>
      <c r="F9010" s="9">
        <f t="shared" si="403"/>
        <v>-900000</v>
      </c>
      <c r="G9010" s="9">
        <v>-9</v>
      </c>
      <c r="H9010" s="10">
        <v>-978813</v>
      </c>
      <c r="I9010" s="11">
        <f t="shared" si="400"/>
        <v>4738932732.3988466</v>
      </c>
      <c r="J9010" s="11">
        <f t="shared" si="401"/>
        <v>46539</v>
      </c>
      <c r="K9010" s="11">
        <f t="shared" si="402"/>
        <v>101827.12848146383</v>
      </c>
      <c r="L9010" s="12">
        <f t="shared" si="398"/>
        <v>62368.843666825444</v>
      </c>
      <c r="M9010" s="11">
        <f>COUNTIF(E$2:$E9010,E9010)</f>
        <v>1671</v>
      </c>
      <c r="O9010" t="str">
        <f t="shared" si="399"/>
        <v/>
      </c>
    </row>
    <row r="9011" spans="1:15" hidden="1">
      <c r="A9011" s="41" t="s">
        <v>99</v>
      </c>
      <c r="B9011" s="46">
        <v>45806</v>
      </c>
      <c r="C9011" s="8" t="s">
        <v>13</v>
      </c>
      <c r="D9011" s="8" t="s">
        <v>90</v>
      </c>
      <c r="E9011" s="8" t="s">
        <v>90</v>
      </c>
      <c r="F9011" s="9">
        <f t="shared" si="403"/>
        <v>-6400000</v>
      </c>
      <c r="G9011" s="9">
        <v>-64</v>
      </c>
      <c r="H9011" s="10">
        <v>-6960448</v>
      </c>
      <c r="I9011" s="11">
        <f t="shared" si="400"/>
        <v>4732415796.176033</v>
      </c>
      <c r="J9011" s="11">
        <f t="shared" si="401"/>
        <v>46475</v>
      </c>
      <c r="K9011" s="11">
        <f t="shared" si="402"/>
        <v>101827.12848146383</v>
      </c>
      <c r="L9011" s="12">
        <f t="shared" si="398"/>
        <v>443511.77718631458</v>
      </c>
      <c r="M9011" s="11">
        <f>COUNTIF(E$2:$E9011,E9011)</f>
        <v>1672</v>
      </c>
      <c r="O9011" t="str">
        <f t="shared" si="399"/>
        <v/>
      </c>
    </row>
    <row r="9012" spans="1:15" hidden="1">
      <c r="A9012" s="41" t="s">
        <v>99</v>
      </c>
      <c r="B9012" s="46">
        <v>45806</v>
      </c>
      <c r="C9012" s="8" t="s">
        <v>13</v>
      </c>
      <c r="D9012" s="8" t="s">
        <v>90</v>
      </c>
      <c r="E9012" s="8" t="s">
        <v>90</v>
      </c>
      <c r="F9012" s="9">
        <f t="shared" si="403"/>
        <v>-4700000</v>
      </c>
      <c r="G9012" s="9">
        <v>-47</v>
      </c>
      <c r="H9012" s="10">
        <v>-5111579</v>
      </c>
      <c r="I9012" s="11">
        <f t="shared" si="400"/>
        <v>4727629921.1374044</v>
      </c>
      <c r="J9012" s="11">
        <f t="shared" si="401"/>
        <v>46428</v>
      </c>
      <c r="K9012" s="11">
        <f t="shared" si="402"/>
        <v>101827.12848146383</v>
      </c>
      <c r="L9012" s="12">
        <f t="shared" si="398"/>
        <v>325703.96137120016</v>
      </c>
      <c r="M9012" s="11">
        <f>COUNTIF(E$2:$E9012,E9012)</f>
        <v>1673</v>
      </c>
      <c r="O9012" t="str">
        <f t="shared" si="399"/>
        <v/>
      </c>
    </row>
    <row r="9013" spans="1:15" hidden="1">
      <c r="A9013" s="41" t="s">
        <v>99</v>
      </c>
      <c r="B9013" s="46">
        <v>45806</v>
      </c>
      <c r="C9013" s="8" t="s">
        <v>13</v>
      </c>
      <c r="D9013" s="8" t="s">
        <v>14</v>
      </c>
      <c r="E9013" s="8" t="s">
        <v>14</v>
      </c>
      <c r="F9013" s="9">
        <f t="shared" si="403"/>
        <v>4100000</v>
      </c>
      <c r="G9013" s="9">
        <v>41</v>
      </c>
      <c r="H9013" s="10">
        <v>4395446</v>
      </c>
      <c r="I9013" s="11">
        <f t="shared" si="400"/>
        <v>20416025218.549191</v>
      </c>
      <c r="J9013" s="11">
        <f t="shared" si="401"/>
        <v>202112</v>
      </c>
      <c r="K9013" s="11">
        <f t="shared" si="402"/>
        <v>101013.42433180212</v>
      </c>
      <c r="L9013" s="12">
        <f t="shared" si="398"/>
        <v>0</v>
      </c>
      <c r="M9013" s="11">
        <f>COUNTIF(E$2:$E9013,E9013)</f>
        <v>1226</v>
      </c>
      <c r="O9013" t="str">
        <f t="shared" si="399"/>
        <v/>
      </c>
    </row>
    <row r="9014" spans="1:15" hidden="1">
      <c r="A9014" s="41" t="s">
        <v>99</v>
      </c>
      <c r="B9014" s="46">
        <v>45806</v>
      </c>
      <c r="C9014" s="8" t="s">
        <v>13</v>
      </c>
      <c r="D9014" s="8" t="s">
        <v>90</v>
      </c>
      <c r="E9014" s="8" t="s">
        <v>90</v>
      </c>
      <c r="F9014" s="9">
        <f t="shared" si="403"/>
        <v>91900000</v>
      </c>
      <c r="G9014" s="9">
        <v>919</v>
      </c>
      <c r="H9014" s="10">
        <v>99902652</v>
      </c>
      <c r="I9014" s="11">
        <f t="shared" si="400"/>
        <v>4827532573.1374044</v>
      </c>
      <c r="J9014" s="11">
        <f t="shared" si="401"/>
        <v>47347</v>
      </c>
      <c r="K9014" s="11">
        <f t="shared" si="402"/>
        <v>101960.68543175713</v>
      </c>
      <c r="L9014" s="12">
        <f t="shared" si="398"/>
        <v>0</v>
      </c>
      <c r="M9014" s="11">
        <f>COUNTIF(E$2:$E9014,E9014)</f>
        <v>1674</v>
      </c>
      <c r="O9014" t="str">
        <f t="shared" si="399"/>
        <v/>
      </c>
    </row>
    <row r="9015" spans="1:15" hidden="1">
      <c r="A9015" s="41" t="s">
        <v>99</v>
      </c>
      <c r="B9015" s="46">
        <v>45806</v>
      </c>
      <c r="C9015" s="8" t="s">
        <v>13</v>
      </c>
      <c r="D9015" s="8" t="s">
        <v>90</v>
      </c>
      <c r="E9015" s="8" t="s">
        <v>90</v>
      </c>
      <c r="F9015" s="9">
        <f t="shared" si="403"/>
        <v>-49500000</v>
      </c>
      <c r="G9015" s="9">
        <v>-495</v>
      </c>
      <c r="H9015" s="10">
        <v>-53834715</v>
      </c>
      <c r="I9015" s="11">
        <f t="shared" si="400"/>
        <v>4777062033.8486843</v>
      </c>
      <c r="J9015" s="11">
        <f t="shared" si="401"/>
        <v>46852</v>
      </c>
      <c r="K9015" s="11">
        <f t="shared" si="402"/>
        <v>101960.68543175713</v>
      </c>
      <c r="L9015" s="12">
        <f t="shared" si="398"/>
        <v>3364175.7112802193</v>
      </c>
      <c r="M9015" s="11">
        <f>COUNTIF(E$2:$E9015,E9015)</f>
        <v>1675</v>
      </c>
      <c r="O9015" t="str">
        <f t="shared" si="399"/>
        <v/>
      </c>
    </row>
    <row r="9016" spans="1:15" hidden="1">
      <c r="A9016" s="41" t="s">
        <v>99</v>
      </c>
      <c r="B9016" s="46">
        <v>45806</v>
      </c>
      <c r="C9016" s="8" t="s">
        <v>13</v>
      </c>
      <c r="D9016" s="8" t="s">
        <v>90</v>
      </c>
      <c r="E9016" s="8" t="s">
        <v>90</v>
      </c>
      <c r="F9016" s="9">
        <f t="shared" si="403"/>
        <v>-9100000</v>
      </c>
      <c r="G9016" s="9">
        <v>-91</v>
      </c>
      <c r="H9016" s="10">
        <v>-9896887</v>
      </c>
      <c r="I9016" s="11">
        <f t="shared" si="400"/>
        <v>4767783611.4743948</v>
      </c>
      <c r="J9016" s="11">
        <f t="shared" si="401"/>
        <v>46761</v>
      </c>
      <c r="K9016" s="11">
        <f t="shared" si="402"/>
        <v>101960.68543175713</v>
      </c>
      <c r="L9016" s="12">
        <f t="shared" ref="L9016:L9079" si="404">IF(G9016&lt;0,K9016*G9016-H9016,0)</f>
        <v>618464.6257101018</v>
      </c>
      <c r="M9016" s="11">
        <f>COUNTIF(E$2:$E9016,E9016)</f>
        <v>1676</v>
      </c>
      <c r="O9016" t="str">
        <f t="shared" si="399"/>
        <v/>
      </c>
    </row>
    <row r="9017" spans="1:15" hidden="1">
      <c r="A9017" s="41" t="s">
        <v>99</v>
      </c>
      <c r="B9017" s="46">
        <v>45806</v>
      </c>
      <c r="C9017" s="8" t="s">
        <v>13</v>
      </c>
      <c r="D9017" s="8" t="s">
        <v>90</v>
      </c>
      <c r="E9017" s="8" t="s">
        <v>90</v>
      </c>
      <c r="F9017" s="9">
        <f t="shared" si="403"/>
        <v>-4500000</v>
      </c>
      <c r="G9017" s="9">
        <v>-45</v>
      </c>
      <c r="H9017" s="10">
        <v>-4894065</v>
      </c>
      <c r="I9017" s="11">
        <f t="shared" si="400"/>
        <v>4763195380.6299658</v>
      </c>
      <c r="J9017" s="11">
        <f t="shared" si="401"/>
        <v>46716</v>
      </c>
      <c r="K9017" s="11">
        <f t="shared" si="402"/>
        <v>101960.68543175713</v>
      </c>
      <c r="L9017" s="12">
        <f t="shared" si="404"/>
        <v>305834.15557092894</v>
      </c>
      <c r="M9017" s="11">
        <f>COUNTIF(E$2:$E9017,E9017)</f>
        <v>1677</v>
      </c>
      <c r="O9017" t="str">
        <f t="shared" si="399"/>
        <v/>
      </c>
    </row>
    <row r="9018" spans="1:15" hidden="1">
      <c r="A9018" s="41" t="s">
        <v>99</v>
      </c>
      <c r="B9018" s="46">
        <v>45806</v>
      </c>
      <c r="C9018" s="8" t="s">
        <v>13</v>
      </c>
      <c r="D9018" s="8" t="s">
        <v>90</v>
      </c>
      <c r="E9018" s="8" t="s">
        <v>90</v>
      </c>
      <c r="F9018" s="9">
        <f t="shared" si="403"/>
        <v>-4500000</v>
      </c>
      <c r="G9018" s="9">
        <v>-45</v>
      </c>
      <c r="H9018" s="10">
        <v>-4894065</v>
      </c>
      <c r="I9018" s="11">
        <f t="shared" si="400"/>
        <v>4758607149.7855368</v>
      </c>
      <c r="J9018" s="11">
        <f t="shared" si="401"/>
        <v>46671</v>
      </c>
      <c r="K9018" s="11">
        <f t="shared" si="402"/>
        <v>101960.68543175713</v>
      </c>
      <c r="L9018" s="12">
        <f t="shared" si="404"/>
        <v>305834.15557092894</v>
      </c>
      <c r="M9018" s="11">
        <f>COUNTIF(E$2:$E9018,E9018)</f>
        <v>1678</v>
      </c>
      <c r="O9018" t="str">
        <f t="shared" si="399"/>
        <v/>
      </c>
    </row>
    <row r="9019" spans="1:15" hidden="1">
      <c r="A9019" s="41" t="s">
        <v>99</v>
      </c>
      <c r="B9019" s="46">
        <v>45806</v>
      </c>
      <c r="C9019" s="8" t="s">
        <v>13</v>
      </c>
      <c r="D9019" s="8" t="s">
        <v>90</v>
      </c>
      <c r="E9019" s="8" t="s">
        <v>90</v>
      </c>
      <c r="F9019" s="9">
        <f t="shared" si="403"/>
        <v>-4500000</v>
      </c>
      <c r="G9019" s="9">
        <v>-45</v>
      </c>
      <c r="H9019" s="10">
        <v>-4894065</v>
      </c>
      <c r="I9019" s="11">
        <f t="shared" si="400"/>
        <v>4754018918.9411077</v>
      </c>
      <c r="J9019" s="11">
        <f t="shared" si="401"/>
        <v>46626</v>
      </c>
      <c r="K9019" s="11">
        <f t="shared" si="402"/>
        <v>101960.68543175713</v>
      </c>
      <c r="L9019" s="12">
        <f t="shared" si="404"/>
        <v>305834.15557092894</v>
      </c>
      <c r="M9019" s="11">
        <f>COUNTIF(E$2:$E9019,E9019)</f>
        <v>1679</v>
      </c>
      <c r="O9019" t="str">
        <f t="shared" si="399"/>
        <v/>
      </c>
    </row>
    <row r="9020" spans="1:15" hidden="1">
      <c r="A9020" s="41" t="s">
        <v>99</v>
      </c>
      <c r="B9020" s="46">
        <v>45806</v>
      </c>
      <c r="C9020" s="8" t="s">
        <v>13</v>
      </c>
      <c r="D9020" s="8" t="s">
        <v>90</v>
      </c>
      <c r="E9020" s="8" t="s">
        <v>90</v>
      </c>
      <c r="F9020" s="9">
        <f t="shared" si="403"/>
        <v>-9100000</v>
      </c>
      <c r="G9020" s="9">
        <v>-91</v>
      </c>
      <c r="H9020" s="10">
        <v>-9896887</v>
      </c>
      <c r="I9020" s="11">
        <f t="shared" si="400"/>
        <v>4744740496.5668182</v>
      </c>
      <c r="J9020" s="11">
        <f t="shared" si="401"/>
        <v>46535</v>
      </c>
      <c r="K9020" s="11">
        <f t="shared" si="402"/>
        <v>101960.68543175713</v>
      </c>
      <c r="L9020" s="12">
        <f t="shared" si="404"/>
        <v>618464.6257101018</v>
      </c>
      <c r="M9020" s="11">
        <f>COUNTIF(E$2:$E9020,E9020)</f>
        <v>1680</v>
      </c>
      <c r="O9020" t="str">
        <f t="shared" si="399"/>
        <v/>
      </c>
    </row>
    <row r="9021" spans="1:15" hidden="1">
      <c r="A9021" s="41" t="s">
        <v>99</v>
      </c>
      <c r="B9021" s="46">
        <v>45806</v>
      </c>
      <c r="C9021" s="8" t="s">
        <v>13</v>
      </c>
      <c r="D9021" s="8" t="s">
        <v>90</v>
      </c>
      <c r="E9021" s="8" t="s">
        <v>90</v>
      </c>
      <c r="F9021" s="9">
        <f t="shared" si="403"/>
        <v>-10100000</v>
      </c>
      <c r="G9021" s="9">
        <v>-101</v>
      </c>
      <c r="H9021" s="10">
        <v>-10984457</v>
      </c>
      <c r="I9021" s="11">
        <f t="shared" si="400"/>
        <v>4734442467.3382111</v>
      </c>
      <c r="J9021" s="11">
        <f t="shared" si="401"/>
        <v>46434</v>
      </c>
      <c r="K9021" s="11">
        <f t="shared" si="402"/>
        <v>101960.68543175713</v>
      </c>
      <c r="L9021" s="12">
        <f t="shared" si="404"/>
        <v>686427.77139252983</v>
      </c>
      <c r="M9021" s="11">
        <f>COUNTIF(E$2:$E9021,E9021)</f>
        <v>1681</v>
      </c>
      <c r="O9021" t="str">
        <f t="shared" si="399"/>
        <v/>
      </c>
    </row>
    <row r="9022" spans="1:15" hidden="1">
      <c r="A9022" s="41" t="s">
        <v>99</v>
      </c>
      <c r="B9022" s="46">
        <v>45806</v>
      </c>
      <c r="C9022" s="8" t="s">
        <v>13</v>
      </c>
      <c r="D9022" s="8" t="s">
        <v>90</v>
      </c>
      <c r="E9022" s="8" t="s">
        <v>90</v>
      </c>
      <c r="F9022" s="9">
        <f t="shared" si="403"/>
        <v>-9200000</v>
      </c>
      <c r="G9022" s="9">
        <v>-92</v>
      </c>
      <c r="H9022" s="10">
        <v>-10005644</v>
      </c>
      <c r="I9022" s="11">
        <f t="shared" si="400"/>
        <v>4725062084.2784891</v>
      </c>
      <c r="J9022" s="11">
        <f t="shared" si="401"/>
        <v>46342</v>
      </c>
      <c r="K9022" s="11">
        <f t="shared" si="402"/>
        <v>101960.68543175713</v>
      </c>
      <c r="L9022" s="12">
        <f t="shared" si="404"/>
        <v>625260.94027834386</v>
      </c>
      <c r="M9022" s="11">
        <f>COUNTIF(E$2:$E9022,E9022)</f>
        <v>1682</v>
      </c>
      <c r="O9022" t="str">
        <f t="shared" si="399"/>
        <v/>
      </c>
    </row>
    <row r="9023" spans="1:15" hidden="1">
      <c r="A9023" s="41" t="s">
        <v>99</v>
      </c>
      <c r="B9023" s="46">
        <v>45806</v>
      </c>
      <c r="C9023" s="8" t="s">
        <v>13</v>
      </c>
      <c r="D9023" s="8" t="s">
        <v>90</v>
      </c>
      <c r="E9023" s="8" t="s">
        <v>90</v>
      </c>
      <c r="F9023" s="9">
        <f t="shared" si="403"/>
        <v>-5500000</v>
      </c>
      <c r="G9023" s="9">
        <v>-55</v>
      </c>
      <c r="H9023" s="10">
        <v>-5981635</v>
      </c>
      <c r="I9023" s="11">
        <f t="shared" si="400"/>
        <v>4719454246.5797424</v>
      </c>
      <c r="J9023" s="11">
        <f t="shared" si="401"/>
        <v>46287</v>
      </c>
      <c r="K9023" s="11">
        <f t="shared" si="402"/>
        <v>101960.68543175713</v>
      </c>
      <c r="L9023" s="12">
        <f t="shared" si="404"/>
        <v>373797.3012533579</v>
      </c>
      <c r="M9023" s="11">
        <f>COUNTIF(E$2:$E9023,E9023)</f>
        <v>1683</v>
      </c>
      <c r="O9023" t="str">
        <f t="shared" si="399"/>
        <v/>
      </c>
    </row>
    <row r="9024" spans="1:15" hidden="1">
      <c r="A9024" s="41" t="s">
        <v>99</v>
      </c>
      <c r="B9024" s="46">
        <v>45806</v>
      </c>
      <c r="C9024" s="8" t="s">
        <v>13</v>
      </c>
      <c r="D9024" s="8" t="s">
        <v>14</v>
      </c>
      <c r="E9024" s="8" t="s">
        <v>14</v>
      </c>
      <c r="F9024" s="9">
        <f t="shared" si="403"/>
        <v>4600000</v>
      </c>
      <c r="G9024" s="9">
        <v>46</v>
      </c>
      <c r="H9024" s="10">
        <v>4933270</v>
      </c>
      <c r="I9024" s="11">
        <f t="shared" si="400"/>
        <v>20420958488.549191</v>
      </c>
      <c r="J9024" s="11">
        <f t="shared" si="401"/>
        <v>202158</v>
      </c>
      <c r="K9024" s="11">
        <f t="shared" si="402"/>
        <v>101014.84229438948</v>
      </c>
      <c r="L9024" s="12">
        <f t="shared" si="404"/>
        <v>0</v>
      </c>
      <c r="M9024" s="11">
        <f>COUNTIF(E$2:$E9024,E9024)</f>
        <v>1227</v>
      </c>
      <c r="O9024" t="str">
        <f t="shared" si="399"/>
        <v/>
      </c>
    </row>
    <row r="9025" spans="1:15" hidden="1">
      <c r="A9025" s="41" t="s">
        <v>99</v>
      </c>
      <c r="B9025" s="46">
        <v>45806</v>
      </c>
      <c r="C9025" s="8" t="s">
        <v>13</v>
      </c>
      <c r="D9025" s="8" t="s">
        <v>90</v>
      </c>
      <c r="E9025" s="8" t="s">
        <v>90</v>
      </c>
      <c r="F9025" s="9">
        <f t="shared" si="403"/>
        <v>-45900000</v>
      </c>
      <c r="G9025" s="9">
        <v>-459</v>
      </c>
      <c r="H9025" s="10">
        <v>-49919463</v>
      </c>
      <c r="I9025" s="11">
        <f t="shared" si="400"/>
        <v>4672654291.9665661</v>
      </c>
      <c r="J9025" s="11">
        <f t="shared" si="401"/>
        <v>45828</v>
      </c>
      <c r="K9025" s="11">
        <f t="shared" si="402"/>
        <v>101960.68543175713</v>
      </c>
      <c r="L9025" s="12">
        <f t="shared" si="404"/>
        <v>3119508.3868234754</v>
      </c>
      <c r="M9025" s="11">
        <f>COUNTIF(E$2:$E9025,E9025)</f>
        <v>1684</v>
      </c>
      <c r="O9025" t="str">
        <f t="shared" si="399"/>
        <v/>
      </c>
    </row>
    <row r="9026" spans="1:15" hidden="1">
      <c r="A9026" s="41" t="s">
        <v>99</v>
      </c>
      <c r="B9026" s="46">
        <v>45806</v>
      </c>
      <c r="C9026" s="8" t="s">
        <v>13</v>
      </c>
      <c r="D9026" s="8" t="s">
        <v>14</v>
      </c>
      <c r="E9026" s="8" t="s">
        <v>14</v>
      </c>
      <c r="F9026" s="9">
        <f t="shared" si="403"/>
        <v>4600000</v>
      </c>
      <c r="G9026" s="9">
        <v>46</v>
      </c>
      <c r="H9026" s="10">
        <v>4933270</v>
      </c>
      <c r="I9026" s="11">
        <f t="shared" si="400"/>
        <v>20425891758.549191</v>
      </c>
      <c r="J9026" s="11">
        <f t="shared" si="401"/>
        <v>202204</v>
      </c>
      <c r="K9026" s="11">
        <f t="shared" si="402"/>
        <v>101016.25961182365</v>
      </c>
      <c r="L9026" s="12">
        <f t="shared" si="404"/>
        <v>0</v>
      </c>
      <c r="M9026" s="11">
        <f>COUNTIF(E$2:$E9026,E9026)</f>
        <v>1228</v>
      </c>
      <c r="O9026" t="str">
        <f t="shared" si="399"/>
        <v/>
      </c>
    </row>
    <row r="9027" spans="1:15" hidden="1">
      <c r="A9027" s="41" t="s">
        <v>99</v>
      </c>
      <c r="B9027" s="46">
        <v>45806</v>
      </c>
      <c r="C9027" s="8" t="s">
        <v>13</v>
      </c>
      <c r="D9027" s="8" t="s">
        <v>90</v>
      </c>
      <c r="E9027" s="8" t="s">
        <v>90</v>
      </c>
      <c r="F9027" s="9">
        <f t="shared" si="403"/>
        <v>-27500000</v>
      </c>
      <c r="G9027" s="9">
        <v>-275</v>
      </c>
      <c r="H9027" s="10">
        <v>-29908175</v>
      </c>
      <c r="I9027" s="11">
        <f t="shared" si="400"/>
        <v>4644615103.4728327</v>
      </c>
      <c r="J9027" s="11">
        <f t="shared" si="401"/>
        <v>45553</v>
      </c>
      <c r="K9027" s="11">
        <f t="shared" si="402"/>
        <v>101960.68543175713</v>
      </c>
      <c r="L9027" s="12">
        <f t="shared" si="404"/>
        <v>1868986.5062667914</v>
      </c>
      <c r="M9027" s="11">
        <f>COUNTIF(E$2:$E9027,E9027)</f>
        <v>1685</v>
      </c>
      <c r="O9027" t="str">
        <f t="shared" si="399"/>
        <v/>
      </c>
    </row>
    <row r="9028" spans="1:15" hidden="1">
      <c r="A9028" s="41" t="s">
        <v>99</v>
      </c>
      <c r="B9028" s="46">
        <v>45806</v>
      </c>
      <c r="C9028" s="8" t="s">
        <v>13</v>
      </c>
      <c r="D9028" s="8" t="s">
        <v>90</v>
      </c>
      <c r="E9028" s="8" t="s">
        <v>90</v>
      </c>
      <c r="F9028" s="9">
        <f t="shared" si="403"/>
        <v>-45900000</v>
      </c>
      <c r="G9028" s="9">
        <v>-459</v>
      </c>
      <c r="H9028" s="10">
        <v>-49919463</v>
      </c>
      <c r="I9028" s="11">
        <f t="shared" si="400"/>
        <v>4597815148.8596563</v>
      </c>
      <c r="J9028" s="11">
        <f t="shared" si="401"/>
        <v>45094</v>
      </c>
      <c r="K9028" s="11">
        <f t="shared" si="402"/>
        <v>101960.68543175713</v>
      </c>
      <c r="L9028" s="12">
        <f t="shared" si="404"/>
        <v>3119508.3868234754</v>
      </c>
      <c r="M9028" s="11">
        <f>COUNTIF(E$2:$E9028,E9028)</f>
        <v>1686</v>
      </c>
      <c r="O9028" t="str">
        <f t="shared" si="399"/>
        <v/>
      </c>
    </row>
    <row r="9029" spans="1:15" hidden="1">
      <c r="A9029" s="41" t="s">
        <v>99</v>
      </c>
      <c r="B9029" s="46">
        <v>45806</v>
      </c>
      <c r="C9029" s="8" t="s">
        <v>13</v>
      </c>
      <c r="D9029" s="8" t="s">
        <v>90</v>
      </c>
      <c r="E9029" s="8" t="s">
        <v>90</v>
      </c>
      <c r="F9029" s="9">
        <f t="shared" si="403"/>
        <v>-1000000</v>
      </c>
      <c r="G9029" s="9">
        <v>-10</v>
      </c>
      <c r="H9029" s="10">
        <v>-1087570</v>
      </c>
      <c r="I9029" s="11">
        <f t="shared" si="400"/>
        <v>4596795542.0053387</v>
      </c>
      <c r="J9029" s="11">
        <f t="shared" si="401"/>
        <v>45084</v>
      </c>
      <c r="K9029" s="11">
        <f t="shared" si="402"/>
        <v>101960.68543175713</v>
      </c>
      <c r="L9029" s="12">
        <f t="shared" si="404"/>
        <v>67963.145682428731</v>
      </c>
      <c r="M9029" s="11">
        <f>COUNTIF(E$2:$E9029,E9029)</f>
        <v>1687</v>
      </c>
      <c r="O9029" t="str">
        <f t="shared" si="399"/>
        <v/>
      </c>
    </row>
    <row r="9030" spans="1:15" hidden="1">
      <c r="A9030" s="41" t="s">
        <v>99</v>
      </c>
      <c r="B9030" s="46">
        <v>45806</v>
      </c>
      <c r="C9030" s="8" t="s">
        <v>13</v>
      </c>
      <c r="D9030" s="8" t="s">
        <v>90</v>
      </c>
      <c r="E9030" s="8" t="s">
        <v>90</v>
      </c>
      <c r="F9030" s="9">
        <f t="shared" si="403"/>
        <v>-4200000</v>
      </c>
      <c r="G9030" s="9">
        <v>-42</v>
      </c>
      <c r="H9030" s="10">
        <v>-4567794</v>
      </c>
      <c r="I9030" s="11">
        <f t="shared" si="400"/>
        <v>4592513193.217205</v>
      </c>
      <c r="J9030" s="11">
        <f t="shared" si="401"/>
        <v>45042</v>
      </c>
      <c r="K9030" s="11">
        <f t="shared" si="402"/>
        <v>101960.68543175713</v>
      </c>
      <c r="L9030" s="12">
        <f t="shared" si="404"/>
        <v>285445.2118662009</v>
      </c>
      <c r="M9030" s="11">
        <f>COUNTIF(E$2:$E9030,E9030)</f>
        <v>1688</v>
      </c>
      <c r="O9030" t="str">
        <f t="shared" si="399"/>
        <v/>
      </c>
    </row>
    <row r="9031" spans="1:15" hidden="1">
      <c r="A9031" s="41" t="s">
        <v>99</v>
      </c>
      <c r="B9031" s="46">
        <v>45806</v>
      </c>
      <c r="C9031" s="8" t="s">
        <v>13</v>
      </c>
      <c r="D9031" s="8" t="s">
        <v>90</v>
      </c>
      <c r="E9031" s="8" t="s">
        <v>90</v>
      </c>
      <c r="F9031" s="9">
        <f t="shared" si="403"/>
        <v>-4000000</v>
      </c>
      <c r="G9031" s="9">
        <v>-40</v>
      </c>
      <c r="H9031" s="10">
        <v>-4350280</v>
      </c>
      <c r="I9031" s="11">
        <f t="shared" si="400"/>
        <v>4588434765.7999344</v>
      </c>
      <c r="J9031" s="11">
        <f t="shared" si="401"/>
        <v>45002</v>
      </c>
      <c r="K9031" s="11">
        <f t="shared" si="402"/>
        <v>101960.68543175713</v>
      </c>
      <c r="L9031" s="12">
        <f t="shared" si="404"/>
        <v>271852.58272971492</v>
      </c>
      <c r="M9031" s="11">
        <f>COUNTIF(E$2:$E9031,E9031)</f>
        <v>1689</v>
      </c>
      <c r="O9031" t="str">
        <f t="shared" si="399"/>
        <v/>
      </c>
    </row>
    <row r="9032" spans="1:15" hidden="1">
      <c r="A9032" s="41" t="s">
        <v>99</v>
      </c>
      <c r="B9032" s="46">
        <v>45806</v>
      </c>
      <c r="C9032" s="8" t="s">
        <v>13</v>
      </c>
      <c r="D9032" s="8" t="s">
        <v>90</v>
      </c>
      <c r="E9032" s="8" t="s">
        <v>90</v>
      </c>
      <c r="F9032" s="9">
        <f t="shared" si="403"/>
        <v>-900000</v>
      </c>
      <c r="G9032" s="9">
        <v>-9</v>
      </c>
      <c r="H9032" s="10">
        <v>-978813</v>
      </c>
      <c r="I9032" s="11">
        <f t="shared" si="400"/>
        <v>4587517119.6310482</v>
      </c>
      <c r="J9032" s="11">
        <f t="shared" si="401"/>
        <v>44993</v>
      </c>
      <c r="K9032" s="11">
        <f t="shared" si="402"/>
        <v>101960.68543175713</v>
      </c>
      <c r="L9032" s="12">
        <f t="shared" si="404"/>
        <v>61166.831114185858</v>
      </c>
      <c r="M9032" s="11">
        <f>COUNTIF(E$2:$E9032,E9032)</f>
        <v>1690</v>
      </c>
      <c r="O9032" t="str">
        <f t="shared" si="399"/>
        <v/>
      </c>
    </row>
    <row r="9033" spans="1:15" hidden="1">
      <c r="A9033" s="41" t="s">
        <v>99</v>
      </c>
      <c r="B9033" s="46">
        <v>45806</v>
      </c>
      <c r="C9033" s="8" t="s">
        <v>13</v>
      </c>
      <c r="D9033" s="8" t="s">
        <v>46</v>
      </c>
      <c r="E9033" s="8" t="s">
        <v>46</v>
      </c>
      <c r="F9033" s="9">
        <f t="shared" si="403"/>
        <v>14600000</v>
      </c>
      <c r="G9033" s="9">
        <v>146</v>
      </c>
      <c r="H9033" s="10">
        <v>16206730</v>
      </c>
      <c r="I9033" s="11">
        <f t="shared" si="400"/>
        <v>6028616709.515729</v>
      </c>
      <c r="J9033" s="11">
        <f t="shared" si="401"/>
        <v>55189</v>
      </c>
      <c r="K9033" s="11">
        <f t="shared" si="402"/>
        <v>109235.83883592254</v>
      </c>
      <c r="L9033" s="12">
        <f t="shared" si="404"/>
        <v>0</v>
      </c>
      <c r="M9033" s="11">
        <f>COUNTIF(E$2:$E9033,E9033)</f>
        <v>2878</v>
      </c>
      <c r="O9033" t="str">
        <f t="shared" si="399"/>
        <v/>
      </c>
    </row>
    <row r="9034" spans="1:15" hidden="1">
      <c r="A9034" s="41" t="s">
        <v>99</v>
      </c>
      <c r="B9034" s="46">
        <v>45806</v>
      </c>
      <c r="C9034" s="8" t="s">
        <v>13</v>
      </c>
      <c r="D9034" s="8" t="s">
        <v>90</v>
      </c>
      <c r="E9034" s="8" t="s">
        <v>90</v>
      </c>
      <c r="F9034" s="9">
        <f t="shared" si="403"/>
        <v>-9100000</v>
      </c>
      <c r="G9034" s="9">
        <v>-91</v>
      </c>
      <c r="H9034" s="10">
        <v>-9896887</v>
      </c>
      <c r="I9034" s="11">
        <f t="shared" si="400"/>
        <v>4578238697.2567587</v>
      </c>
      <c r="J9034" s="11">
        <f t="shared" si="401"/>
        <v>44902</v>
      </c>
      <c r="K9034" s="11">
        <f t="shared" si="402"/>
        <v>101960.68543175713</v>
      </c>
      <c r="L9034" s="12">
        <f t="shared" si="404"/>
        <v>618464.6257101018</v>
      </c>
      <c r="M9034" s="11">
        <f>COUNTIF(E$2:$E9034,E9034)</f>
        <v>1691</v>
      </c>
      <c r="O9034" t="str">
        <f t="shared" si="399"/>
        <v/>
      </c>
    </row>
    <row r="9035" spans="1:15" hidden="1">
      <c r="A9035" s="41" t="s">
        <v>99</v>
      </c>
      <c r="B9035" s="46">
        <v>45806</v>
      </c>
      <c r="C9035" s="8" t="s">
        <v>13</v>
      </c>
      <c r="D9035" s="8" t="s">
        <v>90</v>
      </c>
      <c r="E9035" s="8" t="s">
        <v>90</v>
      </c>
      <c r="F9035" s="9">
        <f t="shared" si="403"/>
        <v>-18300000</v>
      </c>
      <c r="G9035" s="9">
        <v>-183</v>
      </c>
      <c r="H9035" s="10">
        <v>-19902531</v>
      </c>
      <c r="I9035" s="11">
        <f t="shared" si="400"/>
        <v>4559579891.8227472</v>
      </c>
      <c r="J9035" s="11">
        <f t="shared" si="401"/>
        <v>44719</v>
      </c>
      <c r="K9035" s="11">
        <f t="shared" si="402"/>
        <v>101960.68543175713</v>
      </c>
      <c r="L9035" s="12">
        <f t="shared" si="404"/>
        <v>1243725.5659884475</v>
      </c>
      <c r="M9035" s="11">
        <f>COUNTIF(E$2:$E9035,E9035)</f>
        <v>1692</v>
      </c>
      <c r="O9035" t="str">
        <f t="shared" si="399"/>
        <v/>
      </c>
    </row>
    <row r="9036" spans="1:15" hidden="1">
      <c r="A9036" s="41" t="s">
        <v>99</v>
      </c>
      <c r="B9036" s="46">
        <v>45806</v>
      </c>
      <c r="C9036" s="8" t="s">
        <v>13</v>
      </c>
      <c r="D9036" s="8" t="s">
        <v>90</v>
      </c>
      <c r="E9036" s="8" t="s">
        <v>90</v>
      </c>
      <c r="F9036" s="9">
        <f t="shared" si="403"/>
        <v>-900000</v>
      </c>
      <c r="G9036" s="9">
        <v>-9</v>
      </c>
      <c r="H9036" s="10">
        <v>-978813</v>
      </c>
      <c r="I9036" s="11">
        <f t="shared" si="400"/>
        <v>4558662245.653861</v>
      </c>
      <c r="J9036" s="11">
        <f t="shared" si="401"/>
        <v>44710</v>
      </c>
      <c r="K9036" s="11">
        <f t="shared" si="402"/>
        <v>101960.68543175713</v>
      </c>
      <c r="L9036" s="12">
        <f t="shared" si="404"/>
        <v>61166.831114185858</v>
      </c>
      <c r="M9036" s="11">
        <f>COUNTIF(E$2:$E9036,E9036)</f>
        <v>1693</v>
      </c>
      <c r="O9036" t="str">
        <f t="shared" si="399"/>
        <v/>
      </c>
    </row>
    <row r="9037" spans="1:15" hidden="1">
      <c r="A9037" s="41" t="s">
        <v>99</v>
      </c>
      <c r="B9037" s="46">
        <v>45806</v>
      </c>
      <c r="C9037" s="8" t="s">
        <v>13</v>
      </c>
      <c r="D9037" s="8" t="s">
        <v>90</v>
      </c>
      <c r="E9037" s="8" t="s">
        <v>90</v>
      </c>
      <c r="F9037" s="9">
        <f t="shared" si="403"/>
        <v>-900000</v>
      </c>
      <c r="G9037" s="9">
        <v>-9</v>
      </c>
      <c r="H9037" s="10">
        <v>-978813</v>
      </c>
      <c r="I9037" s="11">
        <f t="shared" si="400"/>
        <v>4557744599.4849749</v>
      </c>
      <c r="J9037" s="11">
        <f t="shared" si="401"/>
        <v>44701</v>
      </c>
      <c r="K9037" s="11">
        <f t="shared" si="402"/>
        <v>101960.68543175713</v>
      </c>
      <c r="L9037" s="12">
        <f t="shared" si="404"/>
        <v>61166.831114185858</v>
      </c>
      <c r="M9037" s="11">
        <f>COUNTIF(E$2:$E9037,E9037)</f>
        <v>1694</v>
      </c>
      <c r="O9037" t="str">
        <f t="shared" si="399"/>
        <v/>
      </c>
    </row>
    <row r="9038" spans="1:15" hidden="1">
      <c r="A9038" s="41" t="s">
        <v>99</v>
      </c>
      <c r="B9038" s="46">
        <v>45806</v>
      </c>
      <c r="C9038" s="8" t="s">
        <v>13</v>
      </c>
      <c r="D9038" s="8" t="s">
        <v>90</v>
      </c>
      <c r="E9038" s="8" t="s">
        <v>90</v>
      </c>
      <c r="F9038" s="9">
        <f t="shared" si="403"/>
        <v>-27500000</v>
      </c>
      <c r="G9038" s="9">
        <v>-275</v>
      </c>
      <c r="H9038" s="10">
        <v>-29908175</v>
      </c>
      <c r="I9038" s="11">
        <f t="shared" si="400"/>
        <v>4529705410.9912415</v>
      </c>
      <c r="J9038" s="11">
        <f t="shared" si="401"/>
        <v>44426</v>
      </c>
      <c r="K9038" s="11">
        <f t="shared" si="402"/>
        <v>101960.68543175713</v>
      </c>
      <c r="L9038" s="12">
        <f t="shared" si="404"/>
        <v>1868986.5062667914</v>
      </c>
      <c r="M9038" s="11">
        <f>COUNTIF(E$2:$E9038,E9038)</f>
        <v>1695</v>
      </c>
      <c r="O9038" t="str">
        <f t="shared" si="399"/>
        <v/>
      </c>
    </row>
    <row r="9039" spans="1:15" hidden="1">
      <c r="A9039" s="41" t="s">
        <v>99</v>
      </c>
      <c r="B9039" s="46">
        <v>45806</v>
      </c>
      <c r="C9039" s="8" t="s">
        <v>13</v>
      </c>
      <c r="D9039" s="8" t="s">
        <v>90</v>
      </c>
      <c r="E9039" s="8" t="s">
        <v>90</v>
      </c>
      <c r="F9039" s="9">
        <f t="shared" si="403"/>
        <v>-11900000</v>
      </c>
      <c r="G9039" s="9">
        <v>-119</v>
      </c>
      <c r="H9039" s="10">
        <v>-12942083</v>
      </c>
      <c r="I9039" s="11">
        <f t="shared" si="400"/>
        <v>4517572089.4248619</v>
      </c>
      <c r="J9039" s="11">
        <f t="shared" si="401"/>
        <v>44307</v>
      </c>
      <c r="K9039" s="11">
        <f t="shared" si="402"/>
        <v>101960.68543175713</v>
      </c>
      <c r="L9039" s="12">
        <f t="shared" si="404"/>
        <v>808761.43362090178</v>
      </c>
      <c r="M9039" s="11">
        <f>COUNTIF(E$2:$E9039,E9039)</f>
        <v>1696</v>
      </c>
      <c r="O9039" t="str">
        <f t="shared" si="399"/>
        <v/>
      </c>
    </row>
    <row r="9040" spans="1:15" hidden="1">
      <c r="A9040" s="41" t="s">
        <v>99</v>
      </c>
      <c r="B9040" s="46">
        <v>45806</v>
      </c>
      <c r="C9040" s="8" t="s">
        <v>13</v>
      </c>
      <c r="D9040" s="8" t="s">
        <v>90</v>
      </c>
      <c r="E9040" s="8" t="s">
        <v>90</v>
      </c>
      <c r="F9040" s="9">
        <f t="shared" si="403"/>
        <v>-33000000</v>
      </c>
      <c r="G9040" s="9">
        <v>-330</v>
      </c>
      <c r="H9040" s="10">
        <v>-35889810</v>
      </c>
      <c r="I9040" s="11">
        <f t="shared" si="400"/>
        <v>4483925063.2323818</v>
      </c>
      <c r="J9040" s="11">
        <f t="shared" si="401"/>
        <v>43977</v>
      </c>
      <c r="K9040" s="11">
        <f t="shared" si="402"/>
        <v>101960.68543175713</v>
      </c>
      <c r="L9040" s="12">
        <f t="shared" si="404"/>
        <v>2242783.8075201511</v>
      </c>
      <c r="M9040" s="11">
        <f>COUNTIF(E$2:$E9040,E9040)</f>
        <v>1697</v>
      </c>
      <c r="O9040" t="str">
        <f t="shared" ref="O9040:O9103" si="405">IF(M9040=_xlfn.MAXIFS(M:M,D:D,D9040),"X","")</f>
        <v/>
      </c>
    </row>
    <row r="9041" spans="1:15" hidden="1">
      <c r="A9041" s="41" t="s">
        <v>99</v>
      </c>
      <c r="B9041" s="46">
        <v>45806</v>
      </c>
      <c r="C9041" s="8" t="s">
        <v>13</v>
      </c>
      <c r="D9041" s="8" t="s">
        <v>90</v>
      </c>
      <c r="E9041" s="8" t="s">
        <v>90</v>
      </c>
      <c r="F9041" s="9">
        <f t="shared" si="403"/>
        <v>-1800000</v>
      </c>
      <c r="G9041" s="9">
        <v>-18</v>
      </c>
      <c r="H9041" s="10">
        <v>-1957626</v>
      </c>
      <c r="I9041" s="11">
        <f t="shared" si="400"/>
        <v>4482089770.8946104</v>
      </c>
      <c r="J9041" s="11">
        <f t="shared" si="401"/>
        <v>43959</v>
      </c>
      <c r="K9041" s="11">
        <f t="shared" si="402"/>
        <v>101960.68543175713</v>
      </c>
      <c r="L9041" s="12">
        <f t="shared" si="404"/>
        <v>122333.66222837172</v>
      </c>
      <c r="M9041" s="11">
        <f>COUNTIF(E$2:$E9041,E9041)</f>
        <v>1698</v>
      </c>
      <c r="O9041" t="str">
        <f t="shared" si="405"/>
        <v/>
      </c>
    </row>
    <row r="9042" spans="1:15" hidden="1">
      <c r="A9042" s="41" t="s">
        <v>99</v>
      </c>
      <c r="B9042" s="46">
        <v>45806</v>
      </c>
      <c r="C9042" s="8" t="s">
        <v>13</v>
      </c>
      <c r="D9042" s="8" t="s">
        <v>90</v>
      </c>
      <c r="E9042" s="8" t="s">
        <v>90</v>
      </c>
      <c r="F9042" s="9">
        <f t="shared" si="403"/>
        <v>-8500000</v>
      </c>
      <c r="G9042" s="9">
        <v>-85</v>
      </c>
      <c r="H9042" s="10">
        <v>-9244345</v>
      </c>
      <c r="I9042" s="11">
        <f t="shared" si="400"/>
        <v>4473423112.6329107</v>
      </c>
      <c r="J9042" s="11">
        <f t="shared" si="401"/>
        <v>43874</v>
      </c>
      <c r="K9042" s="11">
        <f t="shared" si="402"/>
        <v>101960.68543175713</v>
      </c>
      <c r="L9042" s="12">
        <f t="shared" si="404"/>
        <v>577686.73830064386</v>
      </c>
      <c r="M9042" s="11">
        <f>COUNTIF(E$2:$E9042,E9042)</f>
        <v>1699</v>
      </c>
      <c r="O9042" t="str">
        <f t="shared" si="405"/>
        <v/>
      </c>
    </row>
    <row r="9043" spans="1:15" hidden="1">
      <c r="A9043" s="41" t="s">
        <v>99</v>
      </c>
      <c r="B9043" s="46">
        <v>45806</v>
      </c>
      <c r="C9043" s="8" t="s">
        <v>13</v>
      </c>
      <c r="D9043" s="8" t="s">
        <v>90</v>
      </c>
      <c r="E9043" s="8" t="s">
        <v>90</v>
      </c>
      <c r="F9043" s="9">
        <f t="shared" si="403"/>
        <v>-27500000</v>
      </c>
      <c r="G9043" s="9">
        <v>-275</v>
      </c>
      <c r="H9043" s="10">
        <v>-29908175</v>
      </c>
      <c r="I9043" s="11">
        <f t="shared" si="400"/>
        <v>4445383924.1391773</v>
      </c>
      <c r="J9043" s="11">
        <f t="shared" si="401"/>
        <v>43599</v>
      </c>
      <c r="K9043" s="11">
        <f t="shared" si="402"/>
        <v>101960.68543175713</v>
      </c>
      <c r="L9043" s="12">
        <f t="shared" si="404"/>
        <v>1868986.5062667914</v>
      </c>
      <c r="M9043" s="11">
        <f>COUNTIF(E$2:$E9043,E9043)</f>
        <v>1700</v>
      </c>
      <c r="O9043" t="str">
        <f t="shared" si="405"/>
        <v/>
      </c>
    </row>
    <row r="9044" spans="1:15" hidden="1">
      <c r="A9044" s="41" t="s">
        <v>99</v>
      </c>
      <c r="B9044" s="46">
        <v>45806</v>
      </c>
      <c r="C9044" s="8" t="s">
        <v>13</v>
      </c>
      <c r="D9044" s="8" t="s">
        <v>90</v>
      </c>
      <c r="E9044" s="8" t="s">
        <v>90</v>
      </c>
      <c r="F9044" s="9">
        <f t="shared" si="403"/>
        <v>-9100000</v>
      </c>
      <c r="G9044" s="9">
        <v>-91</v>
      </c>
      <c r="H9044" s="10">
        <v>-9896887</v>
      </c>
      <c r="I9044" s="11">
        <f t="shared" si="400"/>
        <v>4436105501.7648878</v>
      </c>
      <c r="J9044" s="11">
        <f t="shared" si="401"/>
        <v>43508</v>
      </c>
      <c r="K9044" s="11">
        <f t="shared" si="402"/>
        <v>101960.68543175713</v>
      </c>
      <c r="L9044" s="12">
        <f t="shared" si="404"/>
        <v>618464.6257101018</v>
      </c>
      <c r="M9044" s="11">
        <f>COUNTIF(E$2:$E9044,E9044)</f>
        <v>1701</v>
      </c>
      <c r="O9044" t="str">
        <f t="shared" si="405"/>
        <v/>
      </c>
    </row>
    <row r="9045" spans="1:15" hidden="1">
      <c r="A9045" s="41" t="s">
        <v>99</v>
      </c>
      <c r="B9045" s="46">
        <v>45806</v>
      </c>
      <c r="C9045" s="8" t="s">
        <v>13</v>
      </c>
      <c r="D9045" s="8" t="s">
        <v>90</v>
      </c>
      <c r="E9045" s="8" t="s">
        <v>90</v>
      </c>
      <c r="F9045" s="9">
        <f t="shared" si="403"/>
        <v>-1900000</v>
      </c>
      <c r="G9045" s="9">
        <v>-19</v>
      </c>
      <c r="H9045" s="10">
        <v>-2066383</v>
      </c>
      <c r="I9045" s="11">
        <f t="shared" si="400"/>
        <v>4434168248.741684</v>
      </c>
      <c r="J9045" s="11">
        <f t="shared" si="401"/>
        <v>43489</v>
      </c>
      <c r="K9045" s="11">
        <f t="shared" si="402"/>
        <v>101960.68543175713</v>
      </c>
      <c r="L9045" s="12">
        <f t="shared" si="404"/>
        <v>129129.97679661447</v>
      </c>
      <c r="M9045" s="11">
        <f>COUNTIF(E$2:$E9045,E9045)</f>
        <v>1702</v>
      </c>
      <c r="O9045" t="str">
        <f t="shared" si="405"/>
        <v/>
      </c>
    </row>
    <row r="9046" spans="1:15" hidden="1">
      <c r="A9046" s="41" t="s">
        <v>99</v>
      </c>
      <c r="B9046" s="46">
        <v>45806</v>
      </c>
      <c r="C9046" s="8" t="s">
        <v>13</v>
      </c>
      <c r="D9046" s="8" t="s">
        <v>90</v>
      </c>
      <c r="E9046" s="8" t="s">
        <v>90</v>
      </c>
      <c r="F9046" s="9">
        <f t="shared" si="403"/>
        <v>-46000000</v>
      </c>
      <c r="G9046" s="9">
        <v>-460</v>
      </c>
      <c r="H9046" s="10">
        <v>-50028220</v>
      </c>
      <c r="I9046" s="11">
        <f t="shared" si="400"/>
        <v>4387266333.4430761</v>
      </c>
      <c r="J9046" s="11">
        <f t="shared" si="401"/>
        <v>43029</v>
      </c>
      <c r="K9046" s="11">
        <f t="shared" si="402"/>
        <v>101960.68543175713</v>
      </c>
      <c r="L9046" s="12">
        <f t="shared" si="404"/>
        <v>3126304.7013917193</v>
      </c>
      <c r="M9046" s="11">
        <f>COUNTIF(E$2:$E9046,E9046)</f>
        <v>1703</v>
      </c>
      <c r="O9046" t="str">
        <f t="shared" si="405"/>
        <v/>
      </c>
    </row>
    <row r="9047" spans="1:15" hidden="1">
      <c r="A9047" s="41" t="s">
        <v>99</v>
      </c>
      <c r="B9047" s="46">
        <v>45806</v>
      </c>
      <c r="C9047" s="8" t="s">
        <v>13</v>
      </c>
      <c r="D9047" s="8" t="s">
        <v>90</v>
      </c>
      <c r="E9047" s="8" t="s">
        <v>90</v>
      </c>
      <c r="F9047" s="9">
        <f t="shared" si="403"/>
        <v>-3700000</v>
      </c>
      <c r="G9047" s="9">
        <v>-37</v>
      </c>
      <c r="H9047" s="10">
        <v>-4024009</v>
      </c>
      <c r="I9047" s="11">
        <f t="shared" si="400"/>
        <v>4383493788.0821009</v>
      </c>
      <c r="J9047" s="11">
        <f t="shared" si="401"/>
        <v>42992</v>
      </c>
      <c r="K9047" s="11">
        <f t="shared" si="402"/>
        <v>101960.68543175713</v>
      </c>
      <c r="L9047" s="12">
        <f t="shared" si="404"/>
        <v>251463.63902498642</v>
      </c>
      <c r="M9047" s="11">
        <f>COUNTIF(E$2:$E9047,E9047)</f>
        <v>1704</v>
      </c>
      <c r="O9047" t="str">
        <f t="shared" si="405"/>
        <v/>
      </c>
    </row>
    <row r="9048" spans="1:15" hidden="1">
      <c r="A9048" s="41" t="s">
        <v>99</v>
      </c>
      <c r="B9048" s="46">
        <v>45806</v>
      </c>
      <c r="C9048" s="8" t="s">
        <v>13</v>
      </c>
      <c r="D9048" s="8" t="s">
        <v>90</v>
      </c>
      <c r="E9048" s="8" t="s">
        <v>90</v>
      </c>
      <c r="F9048" s="9">
        <f t="shared" si="403"/>
        <v>-18300000</v>
      </c>
      <c r="G9048" s="9">
        <v>-183</v>
      </c>
      <c r="H9048" s="10">
        <v>-19902531</v>
      </c>
      <c r="I9048" s="11">
        <f t="shared" si="400"/>
        <v>4364834982.6480894</v>
      </c>
      <c r="J9048" s="11">
        <f t="shared" si="401"/>
        <v>42809</v>
      </c>
      <c r="K9048" s="11">
        <f t="shared" si="402"/>
        <v>101960.68543175713</v>
      </c>
      <c r="L9048" s="12">
        <f t="shared" si="404"/>
        <v>1243725.5659884475</v>
      </c>
      <c r="M9048" s="11">
        <f>COUNTIF(E$2:$E9048,E9048)</f>
        <v>1705</v>
      </c>
      <c r="O9048" t="str">
        <f t="shared" si="405"/>
        <v/>
      </c>
    </row>
    <row r="9049" spans="1:15" hidden="1">
      <c r="A9049" s="41" t="s">
        <v>99</v>
      </c>
      <c r="B9049" s="46">
        <v>45806</v>
      </c>
      <c r="C9049" s="8" t="s">
        <v>13</v>
      </c>
      <c r="D9049" s="8" t="s">
        <v>90</v>
      </c>
      <c r="E9049" s="8" t="s">
        <v>90</v>
      </c>
      <c r="F9049" s="9">
        <f t="shared" si="403"/>
        <v>-78100000</v>
      </c>
      <c r="G9049" s="9">
        <v>-781</v>
      </c>
      <c r="H9049" s="10">
        <v>-84939217</v>
      </c>
      <c r="I9049" s="11">
        <f t="shared" si="400"/>
        <v>4285203687.3258872</v>
      </c>
      <c r="J9049" s="11">
        <f t="shared" si="401"/>
        <v>42028</v>
      </c>
      <c r="K9049" s="11">
        <f t="shared" si="402"/>
        <v>101960.68543175713</v>
      </c>
      <c r="L9049" s="12">
        <f t="shared" si="404"/>
        <v>5307921.67779769</v>
      </c>
      <c r="M9049" s="11">
        <f>COUNTIF(E$2:$E9049,E9049)</f>
        <v>1706</v>
      </c>
      <c r="O9049" t="str">
        <f t="shared" si="405"/>
        <v/>
      </c>
    </row>
    <row r="9050" spans="1:15" hidden="1">
      <c r="A9050" s="41" t="s">
        <v>99</v>
      </c>
      <c r="B9050" s="46">
        <v>45806</v>
      </c>
      <c r="C9050" s="8" t="s">
        <v>13</v>
      </c>
      <c r="D9050" s="8" t="s">
        <v>15</v>
      </c>
      <c r="E9050" s="8" t="s">
        <v>15</v>
      </c>
      <c r="F9050" s="9">
        <f t="shared" si="403"/>
        <v>60300000</v>
      </c>
      <c r="G9050" s="9">
        <v>603</v>
      </c>
      <c r="H9050" s="10">
        <v>65879559</v>
      </c>
      <c r="I9050" s="11">
        <f t="shared" si="400"/>
        <v>26491561391.739105</v>
      </c>
      <c r="J9050" s="11">
        <f t="shared" si="401"/>
        <v>245469</v>
      </c>
      <c r="K9050" s="11">
        <f t="shared" si="402"/>
        <v>107922.22802773102</v>
      </c>
      <c r="L9050" s="12">
        <f t="shared" si="404"/>
        <v>0</v>
      </c>
      <c r="M9050" s="11">
        <f>COUNTIF(E$2:$E9050,E9050)</f>
        <v>3215</v>
      </c>
      <c r="O9050" t="str">
        <f t="shared" si="405"/>
        <v/>
      </c>
    </row>
    <row r="9051" spans="1:15" hidden="1">
      <c r="A9051" s="41" t="s">
        <v>99</v>
      </c>
      <c r="B9051" s="46">
        <v>45806</v>
      </c>
      <c r="C9051" s="8" t="s">
        <v>13</v>
      </c>
      <c r="D9051" s="8" t="s">
        <v>90</v>
      </c>
      <c r="E9051" s="8" t="s">
        <v>90</v>
      </c>
      <c r="F9051" s="9">
        <f t="shared" si="403"/>
        <v>-900000</v>
      </c>
      <c r="G9051" s="9">
        <v>-9</v>
      </c>
      <c r="H9051" s="10">
        <v>-978813</v>
      </c>
      <c r="I9051" s="11">
        <f t="shared" si="400"/>
        <v>4284286041.1570015</v>
      </c>
      <c r="J9051" s="11">
        <f t="shared" si="401"/>
        <v>42019</v>
      </c>
      <c r="K9051" s="11">
        <f t="shared" si="402"/>
        <v>101960.68543175713</v>
      </c>
      <c r="L9051" s="12">
        <f t="shared" si="404"/>
        <v>61166.831114185858</v>
      </c>
      <c r="M9051" s="11">
        <f>COUNTIF(E$2:$E9051,E9051)</f>
        <v>1707</v>
      </c>
      <c r="O9051" t="str">
        <f t="shared" si="405"/>
        <v/>
      </c>
    </row>
    <row r="9052" spans="1:15" hidden="1">
      <c r="A9052" s="41" t="s">
        <v>99</v>
      </c>
      <c r="B9052" s="46">
        <v>45806</v>
      </c>
      <c r="C9052" s="8" t="s">
        <v>13</v>
      </c>
      <c r="D9052" s="8" t="s">
        <v>90</v>
      </c>
      <c r="E9052" s="8" t="s">
        <v>90</v>
      </c>
      <c r="F9052" s="9">
        <f t="shared" si="403"/>
        <v>92000000</v>
      </c>
      <c r="G9052" s="9">
        <v>920</v>
      </c>
      <c r="H9052" s="10">
        <v>99951560</v>
      </c>
      <c r="I9052" s="11">
        <f t="shared" si="400"/>
        <v>4384237601.1570015</v>
      </c>
      <c r="J9052" s="11">
        <f t="shared" si="401"/>
        <v>42939</v>
      </c>
      <c r="K9052" s="11">
        <f t="shared" si="402"/>
        <v>102103.85898965978</v>
      </c>
      <c r="L9052" s="12">
        <f t="shared" si="404"/>
        <v>0</v>
      </c>
      <c r="M9052" s="11">
        <f>COUNTIF(E$2:$E9052,E9052)</f>
        <v>1708</v>
      </c>
      <c r="O9052" t="str">
        <f t="shared" si="405"/>
        <v/>
      </c>
    </row>
    <row r="9053" spans="1:15" hidden="1">
      <c r="A9053" s="41" t="s">
        <v>99</v>
      </c>
      <c r="B9053" s="46">
        <v>45806</v>
      </c>
      <c r="C9053" s="8" t="s">
        <v>13</v>
      </c>
      <c r="D9053" s="8" t="s">
        <v>90</v>
      </c>
      <c r="E9053" s="8" t="s">
        <v>90</v>
      </c>
      <c r="F9053" s="9">
        <f t="shared" si="403"/>
        <v>-2700000</v>
      </c>
      <c r="G9053" s="9">
        <v>-27</v>
      </c>
      <c r="H9053" s="10">
        <v>-2936439</v>
      </c>
      <c r="I9053" s="11">
        <f t="shared" si="400"/>
        <v>4381480796.9642811</v>
      </c>
      <c r="J9053" s="11">
        <f t="shared" si="401"/>
        <v>42912</v>
      </c>
      <c r="K9053" s="11">
        <f t="shared" si="402"/>
        <v>102103.85898965978</v>
      </c>
      <c r="L9053" s="12">
        <f t="shared" si="404"/>
        <v>179634.80727918586</v>
      </c>
      <c r="M9053" s="11">
        <f>COUNTIF(E$2:$E9053,E9053)</f>
        <v>1709</v>
      </c>
      <c r="O9053" t="str">
        <f t="shared" si="405"/>
        <v/>
      </c>
    </row>
    <row r="9054" spans="1:15" hidden="1">
      <c r="A9054" s="41" t="s">
        <v>99</v>
      </c>
      <c r="B9054" s="46">
        <v>45806</v>
      </c>
      <c r="C9054" s="8" t="s">
        <v>13</v>
      </c>
      <c r="D9054" s="8" t="s">
        <v>90</v>
      </c>
      <c r="E9054" s="8" t="s">
        <v>90</v>
      </c>
      <c r="F9054" s="9">
        <f t="shared" si="403"/>
        <v>-10600000</v>
      </c>
      <c r="G9054" s="9">
        <v>-106</v>
      </c>
      <c r="H9054" s="10">
        <v>-11528242</v>
      </c>
      <c r="I9054" s="11">
        <f t="shared" si="400"/>
        <v>4370657787.911377</v>
      </c>
      <c r="J9054" s="11">
        <f t="shared" si="401"/>
        <v>42806</v>
      </c>
      <c r="K9054" s="11">
        <f t="shared" si="402"/>
        <v>102103.85898965978</v>
      </c>
      <c r="L9054" s="12">
        <f t="shared" si="404"/>
        <v>705232.94709606282</v>
      </c>
      <c r="M9054" s="11">
        <f>COUNTIF(E$2:$E9054,E9054)</f>
        <v>1710</v>
      </c>
      <c r="O9054" t="str">
        <f t="shared" si="405"/>
        <v/>
      </c>
    </row>
    <row r="9055" spans="1:15" hidden="1">
      <c r="A9055" s="41" t="s">
        <v>99</v>
      </c>
      <c r="B9055" s="46">
        <v>45806</v>
      </c>
      <c r="C9055" s="8" t="s">
        <v>13</v>
      </c>
      <c r="D9055" s="8" t="s">
        <v>90</v>
      </c>
      <c r="E9055" s="8" t="s">
        <v>90</v>
      </c>
      <c r="F9055" s="9">
        <f t="shared" si="403"/>
        <v>-18300000</v>
      </c>
      <c r="G9055" s="9">
        <v>-183</v>
      </c>
      <c r="H9055" s="10">
        <v>-19902531</v>
      </c>
      <c r="I9055" s="11">
        <f t="shared" si="400"/>
        <v>4351972781.7162695</v>
      </c>
      <c r="J9055" s="11">
        <f t="shared" si="401"/>
        <v>42623</v>
      </c>
      <c r="K9055" s="11">
        <f t="shared" si="402"/>
        <v>102103.85898965978</v>
      </c>
      <c r="L9055" s="12">
        <f t="shared" si="404"/>
        <v>1217524.8048922606</v>
      </c>
      <c r="M9055" s="11">
        <f>COUNTIF(E$2:$E9055,E9055)</f>
        <v>1711</v>
      </c>
      <c r="O9055" t="str">
        <f t="shared" si="405"/>
        <v/>
      </c>
    </row>
    <row r="9056" spans="1:15" hidden="1">
      <c r="A9056" s="41" t="s">
        <v>99</v>
      </c>
      <c r="B9056" s="46">
        <v>45806</v>
      </c>
      <c r="C9056" s="8" t="s">
        <v>13</v>
      </c>
      <c r="D9056" s="8" t="s">
        <v>90</v>
      </c>
      <c r="E9056" s="8" t="s">
        <v>90</v>
      </c>
      <c r="F9056" s="9">
        <f t="shared" si="403"/>
        <v>-900000</v>
      </c>
      <c r="G9056" s="9">
        <v>-9</v>
      </c>
      <c r="H9056" s="10">
        <v>-978813</v>
      </c>
      <c r="I9056" s="11">
        <f t="shared" si="400"/>
        <v>4351053846.985363</v>
      </c>
      <c r="J9056" s="11">
        <f t="shared" si="401"/>
        <v>42614</v>
      </c>
      <c r="K9056" s="11">
        <f t="shared" si="402"/>
        <v>102103.85898965978</v>
      </c>
      <c r="L9056" s="12">
        <f t="shared" si="404"/>
        <v>59878.269093061914</v>
      </c>
      <c r="M9056" s="11">
        <f>COUNTIF(E$2:$E9056,E9056)</f>
        <v>1712</v>
      </c>
      <c r="O9056" t="str">
        <f t="shared" si="405"/>
        <v/>
      </c>
    </row>
    <row r="9057" spans="1:15" hidden="1">
      <c r="A9057" s="41" t="s">
        <v>99</v>
      </c>
      <c r="B9057" s="46">
        <v>45806</v>
      </c>
      <c r="C9057" s="8" t="s">
        <v>13</v>
      </c>
      <c r="D9057" s="8" t="s">
        <v>90</v>
      </c>
      <c r="E9057" s="8" t="s">
        <v>90</v>
      </c>
      <c r="F9057" s="9">
        <f t="shared" si="403"/>
        <v>-8300000</v>
      </c>
      <c r="G9057" s="9">
        <v>-83</v>
      </c>
      <c r="H9057" s="10">
        <v>-9026831</v>
      </c>
      <c r="I9057" s="11">
        <f t="shared" si="400"/>
        <v>4342579226.6892214</v>
      </c>
      <c r="J9057" s="11">
        <f t="shared" si="401"/>
        <v>42531</v>
      </c>
      <c r="K9057" s="11">
        <f t="shared" si="402"/>
        <v>102103.85898965978</v>
      </c>
      <c r="L9057" s="12">
        <f t="shared" si="404"/>
        <v>552210.70385823771</v>
      </c>
      <c r="M9057" s="11">
        <f>COUNTIF(E$2:$E9057,E9057)</f>
        <v>1713</v>
      </c>
      <c r="O9057" t="str">
        <f t="shared" si="405"/>
        <v/>
      </c>
    </row>
    <row r="9058" spans="1:15" hidden="1">
      <c r="A9058" s="41" t="s">
        <v>99</v>
      </c>
      <c r="B9058" s="46">
        <v>45806</v>
      </c>
      <c r="C9058" s="8" t="s">
        <v>13</v>
      </c>
      <c r="D9058" s="8" t="s">
        <v>90</v>
      </c>
      <c r="E9058" s="8" t="s">
        <v>90</v>
      </c>
      <c r="F9058" s="9">
        <f t="shared" si="403"/>
        <v>-4000000</v>
      </c>
      <c r="G9058" s="9">
        <v>-40</v>
      </c>
      <c r="H9058" s="10">
        <v>-4350280</v>
      </c>
      <c r="I9058" s="11">
        <f t="shared" si="400"/>
        <v>4338495072.3296347</v>
      </c>
      <c r="J9058" s="11">
        <f t="shared" si="401"/>
        <v>42491</v>
      </c>
      <c r="K9058" s="11">
        <f t="shared" si="402"/>
        <v>102103.85898965978</v>
      </c>
      <c r="L9058" s="12">
        <f t="shared" si="404"/>
        <v>266125.6404136084</v>
      </c>
      <c r="M9058" s="11">
        <f>COUNTIF(E$2:$E9058,E9058)</f>
        <v>1714</v>
      </c>
      <c r="O9058" t="str">
        <f t="shared" si="405"/>
        <v/>
      </c>
    </row>
    <row r="9059" spans="1:15" hidden="1">
      <c r="A9059" s="41" t="s">
        <v>99</v>
      </c>
      <c r="B9059" s="46">
        <v>45806</v>
      </c>
      <c r="C9059" s="8" t="s">
        <v>13</v>
      </c>
      <c r="D9059" s="8" t="s">
        <v>46</v>
      </c>
      <c r="E9059" s="8" t="s">
        <v>46</v>
      </c>
      <c r="F9059" s="9">
        <f t="shared" si="403"/>
        <v>1800000</v>
      </c>
      <c r="G9059" s="9">
        <v>18</v>
      </c>
      <c r="H9059" s="10">
        <v>1981962</v>
      </c>
      <c r="I9059" s="11">
        <f t="shared" si="400"/>
        <v>6030598671.515729</v>
      </c>
      <c r="J9059" s="11">
        <f t="shared" si="401"/>
        <v>55207</v>
      </c>
      <c r="K9059" s="11">
        <f t="shared" si="402"/>
        <v>109236.12352628705</v>
      </c>
      <c r="L9059" s="12">
        <f t="shared" si="404"/>
        <v>0</v>
      </c>
      <c r="M9059" s="11">
        <f>COUNTIF(E$2:$E9059,E9059)</f>
        <v>2879</v>
      </c>
      <c r="O9059" t="str">
        <f t="shared" si="405"/>
        <v/>
      </c>
    </row>
    <row r="9060" spans="1:15" hidden="1">
      <c r="A9060" s="41" t="s">
        <v>99</v>
      </c>
      <c r="B9060" s="46">
        <v>45806</v>
      </c>
      <c r="C9060" s="8" t="s">
        <v>13</v>
      </c>
      <c r="D9060" s="8" t="s">
        <v>90</v>
      </c>
      <c r="E9060" s="8" t="s">
        <v>90</v>
      </c>
      <c r="F9060" s="9">
        <f t="shared" si="403"/>
        <v>-91900000</v>
      </c>
      <c r="G9060" s="9">
        <v>-919</v>
      </c>
      <c r="H9060" s="10">
        <v>-99947683</v>
      </c>
      <c r="I9060" s="11">
        <f t="shared" si="400"/>
        <v>4244661625.9181376</v>
      </c>
      <c r="J9060" s="11">
        <f t="shared" si="401"/>
        <v>41572</v>
      </c>
      <c r="K9060" s="11">
        <f t="shared" si="402"/>
        <v>102103.85898965978</v>
      </c>
      <c r="L9060" s="12">
        <f t="shared" si="404"/>
        <v>6114236.5885026604</v>
      </c>
      <c r="M9060" s="11">
        <f>COUNTIF(E$2:$E9060,E9060)</f>
        <v>1715</v>
      </c>
      <c r="O9060" t="str">
        <f t="shared" si="405"/>
        <v/>
      </c>
    </row>
    <row r="9061" spans="1:15" hidden="1">
      <c r="A9061" s="41" t="s">
        <v>99</v>
      </c>
      <c r="B9061" s="46">
        <v>45806</v>
      </c>
      <c r="C9061" s="8" t="s">
        <v>13</v>
      </c>
      <c r="D9061" s="8" t="s">
        <v>14</v>
      </c>
      <c r="E9061" s="8" t="s">
        <v>14</v>
      </c>
      <c r="F9061" s="9">
        <f t="shared" si="403"/>
        <v>-900000</v>
      </c>
      <c r="G9061" s="9">
        <v>-9</v>
      </c>
      <c r="H9061" s="10">
        <v>-966150</v>
      </c>
      <c r="I9061" s="11">
        <f t="shared" si="400"/>
        <v>20424982612.212685</v>
      </c>
      <c r="J9061" s="11">
        <f t="shared" si="401"/>
        <v>202195</v>
      </c>
      <c r="K9061" s="11">
        <f t="shared" si="402"/>
        <v>101016.25961182365</v>
      </c>
      <c r="L9061" s="12">
        <f t="shared" si="404"/>
        <v>57003.66349358717</v>
      </c>
      <c r="M9061" s="11">
        <f>COUNTIF(E$2:$E9061,E9061)</f>
        <v>1229</v>
      </c>
      <c r="O9061" t="str">
        <f t="shared" si="405"/>
        <v/>
      </c>
    </row>
    <row r="9062" spans="1:15" hidden="1">
      <c r="A9062" s="41" t="s">
        <v>99</v>
      </c>
      <c r="B9062" s="46">
        <v>45806</v>
      </c>
      <c r="C9062" s="8" t="s">
        <v>13</v>
      </c>
      <c r="D9062" s="8" t="s">
        <v>90</v>
      </c>
      <c r="E9062" s="8" t="s">
        <v>90</v>
      </c>
      <c r="F9062" s="9">
        <f t="shared" si="403"/>
        <v>-9200000</v>
      </c>
      <c r="G9062" s="9">
        <v>-92</v>
      </c>
      <c r="H9062" s="10">
        <v>-10005644</v>
      </c>
      <c r="I9062" s="11">
        <f t="shared" si="400"/>
        <v>4235268070.891089</v>
      </c>
      <c r="J9062" s="11">
        <f t="shared" si="401"/>
        <v>41480</v>
      </c>
      <c r="K9062" s="11">
        <f t="shared" si="402"/>
        <v>102103.85898965978</v>
      </c>
      <c r="L9062" s="12">
        <f t="shared" si="404"/>
        <v>612088.97295130044</v>
      </c>
      <c r="M9062" s="11">
        <f>COUNTIF(E$2:$E9062,E9062)</f>
        <v>1716</v>
      </c>
      <c r="O9062" t="str">
        <f t="shared" si="405"/>
        <v/>
      </c>
    </row>
    <row r="9063" spans="1:15" hidden="1">
      <c r="A9063" s="41" t="s">
        <v>99</v>
      </c>
      <c r="B9063" s="46">
        <v>45806</v>
      </c>
      <c r="C9063" s="8" t="s">
        <v>13</v>
      </c>
      <c r="D9063" s="8" t="s">
        <v>14</v>
      </c>
      <c r="E9063" s="8" t="s">
        <v>14</v>
      </c>
      <c r="F9063" s="9">
        <f t="shared" si="403"/>
        <v>-3700000</v>
      </c>
      <c r="G9063" s="9">
        <v>-37</v>
      </c>
      <c r="H9063" s="10">
        <v>-3971950</v>
      </c>
      <c r="I9063" s="11">
        <f t="shared" ref="I9063:I9126" si="406">IF(H9063&gt;=0,IF(M9063=1,H9063,SUMIFS(I:I,E:E,E9063,M:M,M9063-1)+H9063),SUMIFS(I:I,E:E,E9063,M:M,M9063-1)+K9063*G9063)</f>
        <v>20421245010.607048</v>
      </c>
      <c r="J9063" s="11">
        <f t="shared" ref="J9063:J9126" si="407">IF(M9063=1,G9063,SUMIFS($J:$J,$E:$E,E9063,$M:$M,M9063-1)+G9063)</f>
        <v>202158</v>
      </c>
      <c r="K9063" s="11">
        <f t="shared" ref="K9063:K9126" si="408">IF(H9063&gt;=0,I9063/J9063,SUMIFS($K:$K,$E:$E,E9063,$M:$M,M9063-1))</f>
        <v>101016.25961182365</v>
      </c>
      <c r="L9063" s="12">
        <f t="shared" si="404"/>
        <v>234348.39436252462</v>
      </c>
      <c r="M9063" s="11">
        <f>COUNTIF(E$2:$E9063,E9063)</f>
        <v>1230</v>
      </c>
      <c r="O9063" t="str">
        <f t="shared" si="405"/>
        <v/>
      </c>
    </row>
    <row r="9064" spans="1:15" hidden="1">
      <c r="A9064" s="41" t="s">
        <v>99</v>
      </c>
      <c r="B9064" s="46">
        <v>45806</v>
      </c>
      <c r="C9064" s="8" t="s">
        <v>13</v>
      </c>
      <c r="D9064" s="8" t="s">
        <v>90</v>
      </c>
      <c r="E9064" s="8" t="s">
        <v>90</v>
      </c>
      <c r="F9064" s="9">
        <f t="shared" ref="F9064:F9127" si="409">100000*G9064</f>
        <v>-13800000</v>
      </c>
      <c r="G9064" s="9">
        <v>-138</v>
      </c>
      <c r="H9064" s="10">
        <v>-15008466</v>
      </c>
      <c r="I9064" s="11">
        <f t="shared" si="406"/>
        <v>4221177738.3505158</v>
      </c>
      <c r="J9064" s="11">
        <f t="shared" si="407"/>
        <v>41342</v>
      </c>
      <c r="K9064" s="11">
        <f t="shared" si="408"/>
        <v>102103.85898965978</v>
      </c>
      <c r="L9064" s="12">
        <f t="shared" si="404"/>
        <v>918133.45942695066</v>
      </c>
      <c r="M9064" s="11">
        <f>COUNTIF(E$2:$E9064,E9064)</f>
        <v>1717</v>
      </c>
      <c r="O9064" t="str">
        <f t="shared" si="405"/>
        <v/>
      </c>
    </row>
    <row r="9065" spans="1:15" hidden="1">
      <c r="A9065" s="41" t="s">
        <v>99</v>
      </c>
      <c r="B9065" s="46">
        <v>45806</v>
      </c>
      <c r="C9065" s="8" t="s">
        <v>13</v>
      </c>
      <c r="D9065" s="8" t="s">
        <v>15</v>
      </c>
      <c r="E9065" s="8" t="s">
        <v>15</v>
      </c>
      <c r="F9065" s="9">
        <f t="shared" si="409"/>
        <v>1800000</v>
      </c>
      <c r="G9065" s="9">
        <v>18</v>
      </c>
      <c r="H9065" s="10">
        <v>1963692</v>
      </c>
      <c r="I9065" s="11">
        <f t="shared" si="406"/>
        <v>26493525083.739105</v>
      </c>
      <c r="J9065" s="11">
        <f t="shared" si="407"/>
        <v>245487</v>
      </c>
      <c r="K9065" s="11">
        <f t="shared" si="408"/>
        <v>107922.31394631531</v>
      </c>
      <c r="L9065" s="12">
        <f t="shared" si="404"/>
        <v>0</v>
      </c>
      <c r="M9065" s="11">
        <f>COUNTIF(E$2:$E9065,E9065)</f>
        <v>3216</v>
      </c>
      <c r="O9065" t="str">
        <f t="shared" si="405"/>
        <v/>
      </c>
    </row>
    <row r="9066" spans="1:15" hidden="1">
      <c r="A9066" s="41" t="s">
        <v>99</v>
      </c>
      <c r="B9066" s="46">
        <v>45806</v>
      </c>
      <c r="C9066" s="8" t="s">
        <v>13</v>
      </c>
      <c r="D9066" s="8" t="s">
        <v>48</v>
      </c>
      <c r="E9066" s="8" t="s">
        <v>48</v>
      </c>
      <c r="F9066" s="9">
        <f t="shared" si="409"/>
        <v>-10000000000</v>
      </c>
      <c r="G9066" s="9">
        <v>-100000</v>
      </c>
      <c r="H9066" s="10">
        <v>-11153100000</v>
      </c>
      <c r="I9066" s="11">
        <f t="shared" si="406"/>
        <v>15020100000</v>
      </c>
      <c r="J9066" s="11">
        <f t="shared" si="407"/>
        <v>150000</v>
      </c>
      <c r="K9066" s="11">
        <f t="shared" si="408"/>
        <v>100134</v>
      </c>
      <c r="L9066" s="12">
        <f t="shared" si="404"/>
        <v>1139700000</v>
      </c>
      <c r="M9066" s="11">
        <f>COUNTIF(E$2:$E9066,E9066)</f>
        <v>2</v>
      </c>
      <c r="O9066" t="str">
        <f t="shared" si="405"/>
        <v/>
      </c>
    </row>
    <row r="9067" spans="1:15" hidden="1">
      <c r="A9067" s="41" t="s">
        <v>99</v>
      </c>
      <c r="B9067" s="46">
        <v>45806</v>
      </c>
      <c r="C9067" s="8" t="s">
        <v>13</v>
      </c>
      <c r="D9067" s="8" t="s">
        <v>46</v>
      </c>
      <c r="E9067" s="8" t="s">
        <v>46</v>
      </c>
      <c r="F9067" s="9">
        <f t="shared" si="409"/>
        <v>900000</v>
      </c>
      <c r="G9067" s="9">
        <v>9</v>
      </c>
      <c r="H9067" s="10">
        <v>992655</v>
      </c>
      <c r="I9067" s="11">
        <f t="shared" si="406"/>
        <v>6031591326.515729</v>
      </c>
      <c r="J9067" s="11">
        <f t="shared" si="407"/>
        <v>55216</v>
      </c>
      <c r="K9067" s="11">
        <f t="shared" si="408"/>
        <v>109236.29611916345</v>
      </c>
      <c r="L9067" s="12">
        <f t="shared" si="404"/>
        <v>0</v>
      </c>
      <c r="M9067" s="11">
        <f>COUNTIF(E$2:$E9067,E9067)</f>
        <v>2880</v>
      </c>
      <c r="O9067" t="str">
        <f t="shared" si="405"/>
        <v/>
      </c>
    </row>
    <row r="9068" spans="1:15" hidden="1">
      <c r="A9068" s="41" t="s">
        <v>99</v>
      </c>
      <c r="B9068" s="46">
        <v>45806</v>
      </c>
      <c r="C9068" s="8" t="s">
        <v>13</v>
      </c>
      <c r="D9068" s="8" t="s">
        <v>90</v>
      </c>
      <c r="E9068" s="8" t="s">
        <v>90</v>
      </c>
      <c r="F9068" s="9">
        <f t="shared" si="409"/>
        <v>-157200000</v>
      </c>
      <c r="G9068" s="9">
        <v>-1572</v>
      </c>
      <c r="H9068" s="10">
        <v>-170966004</v>
      </c>
      <c r="I9068" s="11">
        <f t="shared" si="406"/>
        <v>4060670472.0187707</v>
      </c>
      <c r="J9068" s="11">
        <f t="shared" si="407"/>
        <v>39770</v>
      </c>
      <c r="K9068" s="11">
        <f t="shared" si="408"/>
        <v>102103.85898965978</v>
      </c>
      <c r="L9068" s="12">
        <f t="shared" si="404"/>
        <v>10458737.668254822</v>
      </c>
      <c r="M9068" s="11">
        <f>COUNTIF(E$2:$E9068,E9068)</f>
        <v>1718</v>
      </c>
      <c r="O9068" t="str">
        <f t="shared" si="405"/>
        <v/>
      </c>
    </row>
    <row r="9069" spans="1:15" hidden="1">
      <c r="A9069" s="41" t="s">
        <v>99</v>
      </c>
      <c r="B9069" s="46">
        <v>45806</v>
      </c>
      <c r="C9069" s="8" t="s">
        <v>13</v>
      </c>
      <c r="D9069" s="8" t="s">
        <v>90</v>
      </c>
      <c r="E9069" s="8" t="s">
        <v>90</v>
      </c>
      <c r="F9069" s="9">
        <f t="shared" si="409"/>
        <v>-23100000</v>
      </c>
      <c r="G9069" s="9">
        <v>-231</v>
      </c>
      <c r="H9069" s="10">
        <v>-25122867</v>
      </c>
      <c r="I9069" s="11">
        <f t="shared" si="406"/>
        <v>4037084480.5921593</v>
      </c>
      <c r="J9069" s="11">
        <f t="shared" si="407"/>
        <v>39539</v>
      </c>
      <c r="K9069" s="11">
        <f t="shared" si="408"/>
        <v>102103.85898965978</v>
      </c>
      <c r="L9069" s="12">
        <f t="shared" si="404"/>
        <v>1536875.5733885914</v>
      </c>
      <c r="M9069" s="11">
        <f>COUNTIF(E$2:$E9069,E9069)</f>
        <v>1719</v>
      </c>
      <c r="O9069" t="str">
        <f t="shared" si="405"/>
        <v/>
      </c>
    </row>
    <row r="9070" spans="1:15" hidden="1">
      <c r="A9070" s="41" t="s">
        <v>99</v>
      </c>
      <c r="B9070" s="46">
        <v>45806</v>
      </c>
      <c r="C9070" s="8" t="s">
        <v>13</v>
      </c>
      <c r="D9070" s="8" t="s">
        <v>90</v>
      </c>
      <c r="E9070" s="8" t="s">
        <v>90</v>
      </c>
      <c r="F9070" s="9">
        <f t="shared" si="409"/>
        <v>-22900000</v>
      </c>
      <c r="G9070" s="9">
        <v>-229</v>
      </c>
      <c r="H9070" s="10">
        <v>-24905353</v>
      </c>
      <c r="I9070" s="11">
        <f t="shared" si="406"/>
        <v>4013702696.8835273</v>
      </c>
      <c r="J9070" s="11">
        <f t="shared" si="407"/>
        <v>39310</v>
      </c>
      <c r="K9070" s="11">
        <f t="shared" si="408"/>
        <v>102103.85898965978</v>
      </c>
      <c r="L9070" s="12">
        <f t="shared" si="404"/>
        <v>1523569.2913679108</v>
      </c>
      <c r="M9070" s="11">
        <f>COUNTIF(E$2:$E9070,E9070)</f>
        <v>1720</v>
      </c>
      <c r="O9070" t="str">
        <f t="shared" si="405"/>
        <v/>
      </c>
    </row>
    <row r="9071" spans="1:15" hidden="1">
      <c r="A9071" s="41" t="s">
        <v>99</v>
      </c>
      <c r="B9071" s="46">
        <v>45807</v>
      </c>
      <c r="C9071" s="8" t="s">
        <v>13</v>
      </c>
      <c r="D9071" s="8" t="s">
        <v>14</v>
      </c>
      <c r="E9071" s="8" t="s">
        <v>14</v>
      </c>
      <c r="F9071" s="9">
        <f t="shared" si="409"/>
        <v>4700000</v>
      </c>
      <c r="G9071" s="9">
        <v>47</v>
      </c>
      <c r="H9071" s="10">
        <v>5060725</v>
      </c>
      <c r="I9071" s="11">
        <f t="shared" si="406"/>
        <v>20426305735.607048</v>
      </c>
      <c r="J9071" s="11">
        <f t="shared" si="407"/>
        <v>202205</v>
      </c>
      <c r="K9071" s="11">
        <f t="shared" si="408"/>
        <v>101017.80735197966</v>
      </c>
      <c r="L9071" s="12">
        <f t="shared" si="404"/>
        <v>0</v>
      </c>
      <c r="M9071" s="11">
        <f>COUNTIF(E$2:$E9071,E9071)</f>
        <v>1231</v>
      </c>
      <c r="O9071" t="str">
        <f t="shared" si="405"/>
        <v/>
      </c>
    </row>
    <row r="9072" spans="1:15" hidden="1">
      <c r="A9072" s="41" t="s">
        <v>99</v>
      </c>
      <c r="B9072" s="46">
        <v>45807</v>
      </c>
      <c r="C9072" s="8" t="s">
        <v>13</v>
      </c>
      <c r="D9072" s="8" t="s">
        <v>14</v>
      </c>
      <c r="E9072" s="8" t="s">
        <v>14</v>
      </c>
      <c r="F9072" s="9">
        <f t="shared" si="409"/>
        <v>4700000</v>
      </c>
      <c r="G9072" s="9">
        <v>47</v>
      </c>
      <c r="H9072" s="10">
        <v>5060725</v>
      </c>
      <c r="I9072" s="11">
        <f t="shared" si="406"/>
        <v>20431366460.607048</v>
      </c>
      <c r="J9072" s="11">
        <f t="shared" si="407"/>
        <v>202252</v>
      </c>
      <c r="K9072" s="11">
        <f t="shared" si="408"/>
        <v>101019.35437279753</v>
      </c>
      <c r="L9072" s="12">
        <f t="shared" si="404"/>
        <v>0</v>
      </c>
      <c r="M9072" s="11">
        <f>COUNTIF(E$2:$E9072,E9072)</f>
        <v>1232</v>
      </c>
      <c r="O9072" t="str">
        <f t="shared" si="405"/>
        <v/>
      </c>
    </row>
    <row r="9073" spans="1:15" hidden="1">
      <c r="A9073" s="41" t="s">
        <v>99</v>
      </c>
      <c r="B9073" s="46">
        <v>45807</v>
      </c>
      <c r="C9073" s="8" t="s">
        <v>13</v>
      </c>
      <c r="D9073" s="8" t="s">
        <v>14</v>
      </c>
      <c r="E9073" s="8" t="s">
        <v>14</v>
      </c>
      <c r="F9073" s="9">
        <f t="shared" si="409"/>
        <v>1800000</v>
      </c>
      <c r="G9073" s="9">
        <v>18</v>
      </c>
      <c r="H9073" s="10">
        <v>1960812</v>
      </c>
      <c r="I9073" s="11">
        <f t="shared" si="406"/>
        <v>20433327272.607048</v>
      </c>
      <c r="J9073" s="11">
        <f t="shared" si="407"/>
        <v>202270</v>
      </c>
      <c r="K9073" s="11">
        <f t="shared" si="408"/>
        <v>101020.05869682627</v>
      </c>
      <c r="L9073" s="12">
        <f t="shared" si="404"/>
        <v>0</v>
      </c>
      <c r="M9073" s="11">
        <f>COUNTIF(E$2:$E9073,E9073)</f>
        <v>1233</v>
      </c>
      <c r="O9073" t="str">
        <f t="shared" si="405"/>
        <v/>
      </c>
    </row>
    <row r="9074" spans="1:15" hidden="1">
      <c r="A9074" s="41" t="s">
        <v>99</v>
      </c>
      <c r="B9074" s="46">
        <v>45807</v>
      </c>
      <c r="C9074" s="8" t="s">
        <v>13</v>
      </c>
      <c r="D9074" s="8" t="s">
        <v>15</v>
      </c>
      <c r="E9074" s="8" t="s">
        <v>15</v>
      </c>
      <c r="F9074" s="9">
        <f t="shared" si="409"/>
        <v>3700000</v>
      </c>
      <c r="G9074" s="9">
        <v>37</v>
      </c>
      <c r="H9074" s="10">
        <v>3996222</v>
      </c>
      <c r="I9074" s="11">
        <f t="shared" si="406"/>
        <v>26497521305.739105</v>
      </c>
      <c r="J9074" s="11">
        <f t="shared" si="407"/>
        <v>245524</v>
      </c>
      <c r="K9074" s="11">
        <f t="shared" si="408"/>
        <v>107922.32655764448</v>
      </c>
      <c r="L9074" s="12">
        <f t="shared" si="404"/>
        <v>0</v>
      </c>
      <c r="M9074" s="11">
        <f>COUNTIF(E$2:$E9074,E9074)</f>
        <v>3217</v>
      </c>
      <c r="O9074" t="str">
        <f t="shared" si="405"/>
        <v/>
      </c>
    </row>
    <row r="9075" spans="1:15" hidden="1">
      <c r="A9075" s="41" t="s">
        <v>99</v>
      </c>
      <c r="B9075" s="46">
        <v>45807</v>
      </c>
      <c r="C9075" s="8" t="s">
        <v>13</v>
      </c>
      <c r="D9075" s="8" t="s">
        <v>90</v>
      </c>
      <c r="E9075" s="8" t="s">
        <v>90</v>
      </c>
      <c r="F9075" s="9">
        <f t="shared" si="409"/>
        <v>-9100000</v>
      </c>
      <c r="G9075" s="9">
        <v>-91</v>
      </c>
      <c r="H9075" s="10">
        <v>-9902893</v>
      </c>
      <c r="I9075" s="11">
        <f t="shared" si="406"/>
        <v>4004411245.7154684</v>
      </c>
      <c r="J9075" s="11">
        <f t="shared" si="407"/>
        <v>39219</v>
      </c>
      <c r="K9075" s="11">
        <f t="shared" si="408"/>
        <v>102103.85898965978</v>
      </c>
      <c r="L9075" s="12">
        <f t="shared" si="404"/>
        <v>611441.83194096014</v>
      </c>
      <c r="M9075" s="11">
        <f>COUNTIF(E$2:$E9075,E9075)</f>
        <v>1721</v>
      </c>
      <c r="O9075" t="str">
        <f t="shared" si="405"/>
        <v/>
      </c>
    </row>
    <row r="9076" spans="1:15" hidden="1">
      <c r="A9076" s="41" t="s">
        <v>99</v>
      </c>
      <c r="B9076" s="46">
        <v>45807</v>
      </c>
      <c r="C9076" s="8" t="s">
        <v>13</v>
      </c>
      <c r="D9076" s="8" t="s">
        <v>90</v>
      </c>
      <c r="E9076" s="8" t="s">
        <v>90</v>
      </c>
      <c r="F9076" s="9">
        <f t="shared" si="409"/>
        <v>-10400000</v>
      </c>
      <c r="G9076" s="9">
        <v>-104</v>
      </c>
      <c r="H9076" s="10">
        <v>-11317592</v>
      </c>
      <c r="I9076" s="11">
        <f t="shared" si="406"/>
        <v>3993792444.3805437</v>
      </c>
      <c r="J9076" s="11">
        <f t="shared" si="407"/>
        <v>39115</v>
      </c>
      <c r="K9076" s="11">
        <f t="shared" si="408"/>
        <v>102103.85898965978</v>
      </c>
      <c r="L9076" s="12">
        <f t="shared" si="404"/>
        <v>698790.66507538222</v>
      </c>
      <c r="M9076" s="11">
        <f>COUNTIF(E$2:$E9076,E9076)</f>
        <v>1722</v>
      </c>
      <c r="O9076" t="str">
        <f t="shared" si="405"/>
        <v/>
      </c>
    </row>
    <row r="9077" spans="1:15" hidden="1">
      <c r="A9077" s="41" t="s">
        <v>99</v>
      </c>
      <c r="B9077" s="46">
        <v>45807</v>
      </c>
      <c r="C9077" s="8" t="s">
        <v>13</v>
      </c>
      <c r="D9077" s="8" t="s">
        <v>90</v>
      </c>
      <c r="E9077" s="8" t="s">
        <v>90</v>
      </c>
      <c r="F9077" s="9">
        <f t="shared" si="409"/>
        <v>-18300000</v>
      </c>
      <c r="G9077" s="9">
        <v>-183</v>
      </c>
      <c r="H9077" s="10">
        <v>-19914609</v>
      </c>
      <c r="I9077" s="11">
        <f t="shared" si="406"/>
        <v>3975107438.1854358</v>
      </c>
      <c r="J9077" s="11">
        <f t="shared" si="407"/>
        <v>38932</v>
      </c>
      <c r="K9077" s="11">
        <f t="shared" si="408"/>
        <v>102103.85898965978</v>
      </c>
      <c r="L9077" s="12">
        <f t="shared" si="404"/>
        <v>1229602.8048922606</v>
      </c>
      <c r="M9077" s="11">
        <f>COUNTIF(E$2:$E9077,E9077)</f>
        <v>1723</v>
      </c>
      <c r="O9077" t="str">
        <f t="shared" si="405"/>
        <v/>
      </c>
    </row>
    <row r="9078" spans="1:15" hidden="1">
      <c r="A9078" s="41" t="s">
        <v>99</v>
      </c>
      <c r="B9078" s="46">
        <v>45807</v>
      </c>
      <c r="C9078" s="8" t="s">
        <v>13</v>
      </c>
      <c r="D9078" s="8" t="s">
        <v>14</v>
      </c>
      <c r="E9078" s="8" t="s">
        <v>14</v>
      </c>
      <c r="F9078" s="9">
        <f t="shared" si="409"/>
        <v>5600000</v>
      </c>
      <c r="G9078" s="9">
        <v>56</v>
      </c>
      <c r="H9078" s="10">
        <v>6039488</v>
      </c>
      <c r="I9078" s="11">
        <f t="shared" si="406"/>
        <v>20439366760.607048</v>
      </c>
      <c r="J9078" s="11">
        <f t="shared" si="407"/>
        <v>202326</v>
      </c>
      <c r="K9078" s="11">
        <f t="shared" si="408"/>
        <v>101021.94854149762</v>
      </c>
      <c r="L9078" s="12">
        <f t="shared" si="404"/>
        <v>0</v>
      </c>
      <c r="M9078" s="11">
        <f>COUNTIF(E$2:$E9078,E9078)</f>
        <v>1234</v>
      </c>
      <c r="O9078" t="str">
        <f t="shared" si="405"/>
        <v/>
      </c>
    </row>
    <row r="9079" spans="1:15" hidden="1">
      <c r="A9079" s="41" t="s">
        <v>99</v>
      </c>
      <c r="B9079" s="46">
        <v>45807</v>
      </c>
      <c r="C9079" s="8" t="s">
        <v>13</v>
      </c>
      <c r="D9079" s="8" t="s">
        <v>90</v>
      </c>
      <c r="E9079" s="8" t="s">
        <v>90</v>
      </c>
      <c r="F9079" s="9">
        <f t="shared" si="409"/>
        <v>-49300000</v>
      </c>
      <c r="G9079" s="9">
        <v>-493</v>
      </c>
      <c r="H9079" s="10">
        <v>-53649739</v>
      </c>
      <c r="I9079" s="11">
        <f t="shared" si="406"/>
        <v>3924770235.7035336</v>
      </c>
      <c r="J9079" s="11">
        <f t="shared" si="407"/>
        <v>38439</v>
      </c>
      <c r="K9079" s="11">
        <f t="shared" si="408"/>
        <v>102103.85898965978</v>
      </c>
      <c r="L9079" s="12">
        <f t="shared" si="404"/>
        <v>3312536.5180977285</v>
      </c>
      <c r="M9079" s="11">
        <f>COUNTIF(E$2:$E9079,E9079)</f>
        <v>1724</v>
      </c>
      <c r="O9079" t="str">
        <f t="shared" si="405"/>
        <v/>
      </c>
    </row>
    <row r="9080" spans="1:15" hidden="1">
      <c r="A9080" s="41" t="s">
        <v>99</v>
      </c>
      <c r="B9080" s="46">
        <v>45807</v>
      </c>
      <c r="C9080" s="8" t="s">
        <v>13</v>
      </c>
      <c r="D9080" s="8" t="s">
        <v>14</v>
      </c>
      <c r="E9080" s="8" t="s">
        <v>14</v>
      </c>
      <c r="F9080" s="9">
        <f t="shared" si="409"/>
        <v>9400000</v>
      </c>
      <c r="G9080" s="9">
        <v>94</v>
      </c>
      <c r="H9080" s="10">
        <v>10128876</v>
      </c>
      <c r="I9080" s="11">
        <f t="shared" si="406"/>
        <v>20449495636.607048</v>
      </c>
      <c r="J9080" s="11">
        <f t="shared" si="407"/>
        <v>202420</v>
      </c>
      <c r="K9080" s="11">
        <f t="shared" si="408"/>
        <v>101025.0747782188</v>
      </c>
      <c r="L9080" s="12">
        <f t="shared" ref="L9080:L9131" si="410">IF(G9080&lt;0,K9080*G9080-H9080,0)</f>
        <v>0</v>
      </c>
      <c r="M9080" s="11">
        <f>COUNTIF(E$2:$E9080,E9080)</f>
        <v>1235</v>
      </c>
      <c r="O9080" t="str">
        <f t="shared" si="405"/>
        <v/>
      </c>
    </row>
    <row r="9081" spans="1:15" hidden="1">
      <c r="A9081" s="41" t="s">
        <v>99</v>
      </c>
      <c r="B9081" s="46">
        <v>45807</v>
      </c>
      <c r="C9081" s="8" t="s">
        <v>13</v>
      </c>
      <c r="D9081" s="8" t="s">
        <v>14</v>
      </c>
      <c r="E9081" s="8" t="s">
        <v>14</v>
      </c>
      <c r="F9081" s="9">
        <f t="shared" si="409"/>
        <v>6200000</v>
      </c>
      <c r="G9081" s="9">
        <v>62</v>
      </c>
      <c r="H9081" s="10">
        <v>6636790</v>
      </c>
      <c r="I9081" s="11">
        <f t="shared" si="406"/>
        <v>20456132426.607048</v>
      </c>
      <c r="J9081" s="11">
        <f t="shared" si="407"/>
        <v>202482</v>
      </c>
      <c r="K9081" s="11">
        <f t="shared" si="408"/>
        <v>101026.91807966658</v>
      </c>
      <c r="L9081" s="12">
        <f t="shared" si="410"/>
        <v>0</v>
      </c>
      <c r="M9081" s="11">
        <f>COUNTIF(E$2:$E9081,E9081)</f>
        <v>1236</v>
      </c>
      <c r="O9081" t="str">
        <f t="shared" si="405"/>
        <v/>
      </c>
    </row>
    <row r="9082" spans="1:15" hidden="1">
      <c r="A9082" s="41" t="s">
        <v>99</v>
      </c>
      <c r="B9082" s="46">
        <v>45807</v>
      </c>
      <c r="C9082" s="8" t="s">
        <v>13</v>
      </c>
      <c r="D9082" s="8" t="s">
        <v>90</v>
      </c>
      <c r="E9082" s="8" t="s">
        <v>90</v>
      </c>
      <c r="F9082" s="9">
        <f t="shared" si="409"/>
        <v>-9400000</v>
      </c>
      <c r="G9082" s="9">
        <v>-94</v>
      </c>
      <c r="H9082" s="10">
        <v>-10229362</v>
      </c>
      <c r="I9082" s="11">
        <f t="shared" si="406"/>
        <v>3915172472.9585056</v>
      </c>
      <c r="J9082" s="11">
        <f t="shared" si="407"/>
        <v>38345</v>
      </c>
      <c r="K9082" s="11">
        <f t="shared" si="408"/>
        <v>102103.85898965978</v>
      </c>
      <c r="L9082" s="12">
        <f t="shared" si="410"/>
        <v>631599.25497198105</v>
      </c>
      <c r="M9082" s="11">
        <f>COUNTIF(E$2:$E9082,E9082)</f>
        <v>1725</v>
      </c>
      <c r="O9082" t="str">
        <f t="shared" si="405"/>
        <v/>
      </c>
    </row>
    <row r="9083" spans="1:15" hidden="1">
      <c r="A9083" s="41" t="s">
        <v>99</v>
      </c>
      <c r="B9083" s="46">
        <v>45807</v>
      </c>
      <c r="C9083" s="8" t="s">
        <v>13</v>
      </c>
      <c r="D9083" s="8" t="s">
        <v>90</v>
      </c>
      <c r="E9083" s="8" t="s">
        <v>90</v>
      </c>
      <c r="F9083" s="9">
        <f t="shared" si="409"/>
        <v>-900000</v>
      </c>
      <c r="G9083" s="9">
        <v>-9</v>
      </c>
      <c r="H9083" s="10">
        <v>-979407</v>
      </c>
      <c r="I9083" s="11">
        <f t="shared" si="406"/>
        <v>3914253538.2275987</v>
      </c>
      <c r="J9083" s="11">
        <f t="shared" si="407"/>
        <v>38336</v>
      </c>
      <c r="K9083" s="11">
        <f t="shared" si="408"/>
        <v>102103.85898965978</v>
      </c>
      <c r="L9083" s="12">
        <f t="shared" si="410"/>
        <v>60472.269093061914</v>
      </c>
      <c r="M9083" s="11">
        <f>COUNTIF(E$2:$E9083,E9083)</f>
        <v>1726</v>
      </c>
      <c r="O9083" t="str">
        <f t="shared" si="405"/>
        <v/>
      </c>
    </row>
    <row r="9084" spans="1:15" hidden="1">
      <c r="A9084" s="41" t="s">
        <v>99</v>
      </c>
      <c r="B9084" s="46">
        <v>45807</v>
      </c>
      <c r="C9084" s="8" t="s">
        <v>13</v>
      </c>
      <c r="D9084" s="8" t="s">
        <v>90</v>
      </c>
      <c r="E9084" s="8" t="s">
        <v>90</v>
      </c>
      <c r="F9084" s="9">
        <f t="shared" si="409"/>
        <v>-91800000</v>
      </c>
      <c r="G9084" s="9">
        <v>-918</v>
      </c>
      <c r="H9084" s="10">
        <v>-99899514</v>
      </c>
      <c r="I9084" s="11">
        <f t="shared" si="406"/>
        <v>3820522195.6750908</v>
      </c>
      <c r="J9084" s="11">
        <f t="shared" si="407"/>
        <v>37418</v>
      </c>
      <c r="K9084" s="11">
        <f t="shared" si="408"/>
        <v>102103.85898965978</v>
      </c>
      <c r="L9084" s="12">
        <f t="shared" si="410"/>
        <v>6168171.4474923164</v>
      </c>
      <c r="M9084" s="11">
        <f>COUNTIF(E$2:$E9084,E9084)</f>
        <v>1727</v>
      </c>
      <c r="O9084" t="str">
        <f t="shared" si="405"/>
        <v/>
      </c>
    </row>
    <row r="9085" spans="1:15" hidden="1">
      <c r="A9085" s="41" t="s">
        <v>99</v>
      </c>
      <c r="B9085" s="46">
        <v>45807</v>
      </c>
      <c r="C9085" s="8" t="s">
        <v>13</v>
      </c>
      <c r="D9085" s="8" t="s">
        <v>90</v>
      </c>
      <c r="E9085" s="8" t="s">
        <v>90</v>
      </c>
      <c r="F9085" s="9">
        <f t="shared" si="409"/>
        <v>-46500000</v>
      </c>
      <c r="G9085" s="9">
        <v>-465</v>
      </c>
      <c r="H9085" s="10">
        <v>-50602695</v>
      </c>
      <c r="I9085" s="11">
        <f t="shared" si="406"/>
        <v>3773043901.2448988</v>
      </c>
      <c r="J9085" s="11">
        <f t="shared" si="407"/>
        <v>36953</v>
      </c>
      <c r="K9085" s="11">
        <f t="shared" si="408"/>
        <v>102103.85898965978</v>
      </c>
      <c r="L9085" s="12">
        <f t="shared" si="410"/>
        <v>3124400.5698082</v>
      </c>
      <c r="M9085" s="11">
        <f>COUNTIF(E$2:$E9085,E9085)</f>
        <v>1728</v>
      </c>
      <c r="O9085" t="str">
        <f t="shared" si="405"/>
        <v/>
      </c>
    </row>
    <row r="9086" spans="1:15" hidden="1">
      <c r="A9086" s="41" t="s">
        <v>99</v>
      </c>
      <c r="B9086" s="46">
        <v>45807</v>
      </c>
      <c r="C9086" s="8" t="s">
        <v>13</v>
      </c>
      <c r="D9086" s="8" t="s">
        <v>90</v>
      </c>
      <c r="E9086" s="8" t="s">
        <v>90</v>
      </c>
      <c r="F9086" s="9">
        <f t="shared" si="409"/>
        <v>-1000000</v>
      </c>
      <c r="G9086" s="9">
        <v>-10</v>
      </c>
      <c r="H9086" s="10">
        <v>-1088230</v>
      </c>
      <c r="I9086" s="11">
        <f t="shared" si="406"/>
        <v>3772022862.6550021</v>
      </c>
      <c r="J9086" s="11">
        <f t="shared" si="407"/>
        <v>36943</v>
      </c>
      <c r="K9086" s="11">
        <f t="shared" si="408"/>
        <v>102103.85898965978</v>
      </c>
      <c r="L9086" s="12">
        <f t="shared" si="410"/>
        <v>67191.410103402101</v>
      </c>
      <c r="M9086" s="11">
        <f>COUNTIF(E$2:$E9086,E9086)</f>
        <v>1729</v>
      </c>
      <c r="O9086" t="str">
        <f t="shared" si="405"/>
        <v/>
      </c>
    </row>
    <row r="9087" spans="1:15" hidden="1">
      <c r="A9087" s="41" t="s">
        <v>99</v>
      </c>
      <c r="B9087" s="46">
        <v>45807</v>
      </c>
      <c r="C9087" s="8" t="s">
        <v>13</v>
      </c>
      <c r="D9087" s="8" t="s">
        <v>90</v>
      </c>
      <c r="E9087" s="8" t="s">
        <v>90</v>
      </c>
      <c r="F9087" s="9">
        <f t="shared" si="409"/>
        <v>-1300000</v>
      </c>
      <c r="G9087" s="9">
        <v>-13</v>
      </c>
      <c r="H9087" s="10">
        <v>-1414699</v>
      </c>
      <c r="I9087" s="11">
        <f t="shared" si="406"/>
        <v>3770695512.4881368</v>
      </c>
      <c r="J9087" s="11">
        <f t="shared" si="407"/>
        <v>36930</v>
      </c>
      <c r="K9087" s="11">
        <f t="shared" si="408"/>
        <v>102103.85898965978</v>
      </c>
      <c r="L9087" s="12">
        <f t="shared" si="410"/>
        <v>87348.833134422777</v>
      </c>
      <c r="M9087" s="11">
        <f>COUNTIF(E$2:$E9087,E9087)</f>
        <v>1730</v>
      </c>
      <c r="O9087" t="str">
        <f t="shared" si="405"/>
        <v/>
      </c>
    </row>
    <row r="9088" spans="1:15" hidden="1">
      <c r="A9088" s="41" t="s">
        <v>99</v>
      </c>
      <c r="B9088" s="46">
        <v>45807</v>
      </c>
      <c r="C9088" s="8" t="s">
        <v>13</v>
      </c>
      <c r="D9088" s="8" t="s">
        <v>46</v>
      </c>
      <c r="E9088" s="8" t="s">
        <v>46</v>
      </c>
      <c r="F9088" s="9">
        <f t="shared" si="409"/>
        <v>900000</v>
      </c>
      <c r="G9088" s="9">
        <v>9</v>
      </c>
      <c r="H9088" s="10">
        <v>992259</v>
      </c>
      <c r="I9088" s="11">
        <f t="shared" si="406"/>
        <v>6032583585.515729</v>
      </c>
      <c r="J9088" s="11">
        <f t="shared" si="407"/>
        <v>55225</v>
      </c>
      <c r="K9088" s="11">
        <f t="shared" si="408"/>
        <v>109236.46148511958</v>
      </c>
      <c r="L9088" s="12">
        <f t="shared" si="410"/>
        <v>0</v>
      </c>
      <c r="M9088" s="11">
        <f>COUNTIF(E$2:$E9088,E9088)</f>
        <v>2881</v>
      </c>
      <c r="O9088" t="str">
        <f t="shared" si="405"/>
        <v/>
      </c>
    </row>
    <row r="9089" spans="1:15" hidden="1">
      <c r="A9089" s="41" t="s">
        <v>99</v>
      </c>
      <c r="B9089" s="46">
        <v>45807</v>
      </c>
      <c r="C9089" s="8" t="s">
        <v>13</v>
      </c>
      <c r="D9089" s="8" t="s">
        <v>15</v>
      </c>
      <c r="E9089" s="8" t="s">
        <v>15</v>
      </c>
      <c r="F9089" s="9">
        <f t="shared" si="409"/>
        <v>900000</v>
      </c>
      <c r="G9089" s="9">
        <v>9</v>
      </c>
      <c r="H9089" s="10">
        <v>974682</v>
      </c>
      <c r="I9089" s="11">
        <f t="shared" si="406"/>
        <v>26498495987.739105</v>
      </c>
      <c r="J9089" s="11">
        <f t="shared" si="407"/>
        <v>245533</v>
      </c>
      <c r="K9089" s="11">
        <f t="shared" si="408"/>
        <v>107922.34032793598</v>
      </c>
      <c r="L9089" s="12">
        <f t="shared" si="410"/>
        <v>0</v>
      </c>
      <c r="M9089" s="11">
        <f>COUNTIF(E$2:$E9089,E9089)</f>
        <v>3218</v>
      </c>
      <c r="O9089" t="str">
        <f t="shared" si="405"/>
        <v/>
      </c>
    </row>
    <row r="9090" spans="1:15" hidden="1">
      <c r="A9090" s="41" t="s">
        <v>99</v>
      </c>
      <c r="B9090" s="46">
        <v>45807</v>
      </c>
      <c r="C9090" s="8" t="s">
        <v>13</v>
      </c>
      <c r="D9090" s="8" t="s">
        <v>15</v>
      </c>
      <c r="E9090" s="8" t="s">
        <v>15</v>
      </c>
      <c r="F9090" s="9">
        <f t="shared" si="409"/>
        <v>900000</v>
      </c>
      <c r="G9090" s="9">
        <v>9</v>
      </c>
      <c r="H9090" s="10">
        <v>970506</v>
      </c>
      <c r="I9090" s="11">
        <f t="shared" si="406"/>
        <v>26499466493.739105</v>
      </c>
      <c r="J9090" s="11">
        <f t="shared" si="407"/>
        <v>245542</v>
      </c>
      <c r="K9090" s="11">
        <f t="shared" si="408"/>
        <v>107922.33708994431</v>
      </c>
      <c r="L9090" s="12">
        <f t="shared" si="410"/>
        <v>0</v>
      </c>
      <c r="M9090" s="11">
        <f>COUNTIF(E$2:$E9090,E9090)</f>
        <v>3219</v>
      </c>
      <c r="O9090" t="str">
        <f t="shared" si="405"/>
        <v/>
      </c>
    </row>
    <row r="9091" spans="1:15" hidden="1">
      <c r="A9091" s="41" t="s">
        <v>99</v>
      </c>
      <c r="B9091" s="46">
        <v>45807</v>
      </c>
      <c r="C9091" s="8" t="s">
        <v>13</v>
      </c>
      <c r="D9091" s="8" t="s">
        <v>46</v>
      </c>
      <c r="E9091" s="8" t="s">
        <v>46</v>
      </c>
      <c r="F9091" s="9">
        <f t="shared" si="409"/>
        <v>163900000</v>
      </c>
      <c r="G9091" s="9">
        <v>1639</v>
      </c>
      <c r="H9091" s="10">
        <v>180676804</v>
      </c>
      <c r="I9091" s="11">
        <f t="shared" si="406"/>
        <v>6213260389.515729</v>
      </c>
      <c r="J9091" s="11">
        <f t="shared" si="407"/>
        <v>56864</v>
      </c>
      <c r="K9091" s="11">
        <f t="shared" si="408"/>
        <v>109265.27134066772</v>
      </c>
      <c r="L9091" s="12">
        <f t="shared" si="410"/>
        <v>0</v>
      </c>
      <c r="M9091" s="11">
        <f>COUNTIF(E$2:$E9091,E9091)</f>
        <v>2882</v>
      </c>
      <c r="O9091" t="str">
        <f t="shared" si="405"/>
        <v/>
      </c>
    </row>
    <row r="9092" spans="1:15" hidden="1">
      <c r="A9092" s="41" t="s">
        <v>99</v>
      </c>
      <c r="B9092" s="46">
        <v>45807</v>
      </c>
      <c r="C9092" s="8" t="s">
        <v>13</v>
      </c>
      <c r="D9092" s="8" t="s">
        <v>46</v>
      </c>
      <c r="E9092" s="8" t="s">
        <v>46</v>
      </c>
      <c r="F9092" s="9">
        <f t="shared" si="409"/>
        <v>110200000</v>
      </c>
      <c r="G9092" s="9">
        <v>1102</v>
      </c>
      <c r="H9092" s="10">
        <v>121463542</v>
      </c>
      <c r="I9092" s="11">
        <f t="shared" si="406"/>
        <v>6334723931.515729</v>
      </c>
      <c r="J9092" s="11">
        <f t="shared" si="407"/>
        <v>57966</v>
      </c>
      <c r="K9092" s="11">
        <f t="shared" si="408"/>
        <v>109283.44083627866</v>
      </c>
      <c r="L9092" s="12">
        <f t="shared" si="410"/>
        <v>0</v>
      </c>
      <c r="M9092" s="11">
        <f>COUNTIF(E$2:$E9092,E9092)</f>
        <v>2883</v>
      </c>
      <c r="O9092" t="str">
        <f t="shared" si="405"/>
        <v/>
      </c>
    </row>
    <row r="9093" spans="1:15" hidden="1">
      <c r="A9093" s="41" t="s">
        <v>99</v>
      </c>
      <c r="B9093" s="46">
        <v>45807</v>
      </c>
      <c r="C9093" s="8" t="s">
        <v>13</v>
      </c>
      <c r="D9093" s="8" t="s">
        <v>90</v>
      </c>
      <c r="E9093" s="8" t="s">
        <v>90</v>
      </c>
      <c r="F9093" s="9">
        <f t="shared" si="409"/>
        <v>92200000</v>
      </c>
      <c r="G9093" s="9">
        <v>922</v>
      </c>
      <c r="H9093" s="10">
        <v>100035156</v>
      </c>
      <c r="I9093" s="11">
        <f t="shared" si="406"/>
        <v>3870730668.4881368</v>
      </c>
      <c r="J9093" s="11">
        <f t="shared" si="407"/>
        <v>37852</v>
      </c>
      <c r="K9093" s="11">
        <f t="shared" si="408"/>
        <v>102259.60764261166</v>
      </c>
      <c r="L9093" s="12">
        <f t="shared" si="410"/>
        <v>0</v>
      </c>
      <c r="M9093" s="11">
        <f>COUNTIF(E$2:$E9093,E9093)</f>
        <v>1731</v>
      </c>
      <c r="O9093" t="str">
        <f t="shared" si="405"/>
        <v/>
      </c>
    </row>
    <row r="9094" spans="1:15" hidden="1">
      <c r="A9094" s="41" t="s">
        <v>99</v>
      </c>
      <c r="B9094" s="46">
        <v>45807</v>
      </c>
      <c r="C9094" s="8" t="s">
        <v>13</v>
      </c>
      <c r="D9094" s="8" t="s">
        <v>90</v>
      </c>
      <c r="E9094" s="8" t="s">
        <v>90</v>
      </c>
      <c r="F9094" s="9">
        <f t="shared" si="409"/>
        <v>-11900000</v>
      </c>
      <c r="G9094" s="9">
        <v>-119</v>
      </c>
      <c r="H9094" s="10">
        <v>-12949937</v>
      </c>
      <c r="I9094" s="11">
        <f t="shared" si="406"/>
        <v>3858561775.1786661</v>
      </c>
      <c r="J9094" s="11">
        <f t="shared" si="407"/>
        <v>37733</v>
      </c>
      <c r="K9094" s="11">
        <f t="shared" si="408"/>
        <v>102259.60764261166</v>
      </c>
      <c r="L9094" s="12">
        <f t="shared" si="410"/>
        <v>781043.69052921236</v>
      </c>
      <c r="M9094" s="11">
        <f>COUNTIF(E$2:$E9094,E9094)</f>
        <v>1732</v>
      </c>
      <c r="O9094" t="str">
        <f t="shared" si="405"/>
        <v/>
      </c>
    </row>
    <row r="9095" spans="1:15" hidden="1">
      <c r="A9095" s="41" t="s">
        <v>99</v>
      </c>
      <c r="B9095" s="46">
        <v>45807</v>
      </c>
      <c r="C9095" s="8" t="s">
        <v>13</v>
      </c>
      <c r="D9095" s="8" t="s">
        <v>90</v>
      </c>
      <c r="E9095" s="8" t="s">
        <v>90</v>
      </c>
      <c r="F9095" s="9">
        <f t="shared" si="409"/>
        <v>-97400000</v>
      </c>
      <c r="G9095" s="9">
        <v>-974</v>
      </c>
      <c r="H9095" s="10">
        <v>-105993602</v>
      </c>
      <c r="I9095" s="11">
        <f t="shared" si="406"/>
        <v>3758960917.3347626</v>
      </c>
      <c r="J9095" s="11">
        <f t="shared" si="407"/>
        <v>36759</v>
      </c>
      <c r="K9095" s="11">
        <f t="shared" si="408"/>
        <v>102259.60764261166</v>
      </c>
      <c r="L9095" s="12">
        <f t="shared" si="410"/>
        <v>6392744.1560962349</v>
      </c>
      <c r="M9095" s="11">
        <f>COUNTIF(E$2:$E9095,E9095)</f>
        <v>1733</v>
      </c>
      <c r="O9095" t="str">
        <f t="shared" si="405"/>
        <v/>
      </c>
    </row>
    <row r="9096" spans="1:15" hidden="1">
      <c r="A9096" s="41" t="s">
        <v>99</v>
      </c>
      <c r="B9096" s="46">
        <v>45807</v>
      </c>
      <c r="C9096" s="8" t="s">
        <v>13</v>
      </c>
      <c r="D9096" s="8" t="s">
        <v>90</v>
      </c>
      <c r="E9096" s="8" t="s">
        <v>90</v>
      </c>
      <c r="F9096" s="9">
        <f t="shared" si="409"/>
        <v>-900000</v>
      </c>
      <c r="G9096" s="9">
        <v>-9</v>
      </c>
      <c r="H9096" s="10">
        <v>-979407</v>
      </c>
      <c r="I9096" s="11">
        <f t="shared" si="406"/>
        <v>3758040580.8659792</v>
      </c>
      <c r="J9096" s="11">
        <f t="shared" si="407"/>
        <v>36750</v>
      </c>
      <c r="K9096" s="11">
        <f t="shared" si="408"/>
        <v>102259.60764261166</v>
      </c>
      <c r="L9096" s="12">
        <f t="shared" si="410"/>
        <v>59070.531216494972</v>
      </c>
      <c r="M9096" s="11">
        <f>COUNTIF(E$2:$E9096,E9096)</f>
        <v>1734</v>
      </c>
      <c r="O9096" t="str">
        <f t="shared" si="405"/>
        <v/>
      </c>
    </row>
    <row r="9097" spans="1:15" hidden="1">
      <c r="A9097" s="41" t="s">
        <v>99</v>
      </c>
      <c r="B9097" s="46">
        <v>45807</v>
      </c>
      <c r="C9097" s="8" t="s">
        <v>13</v>
      </c>
      <c r="D9097" s="8" t="s">
        <v>14</v>
      </c>
      <c r="E9097" s="8" t="s">
        <v>14</v>
      </c>
      <c r="F9097" s="9">
        <f t="shared" si="409"/>
        <v>-900000</v>
      </c>
      <c r="G9097" s="9">
        <v>-9</v>
      </c>
      <c r="H9097" s="10">
        <v>-966663</v>
      </c>
      <c r="I9097" s="11">
        <f t="shared" si="406"/>
        <v>20455223184.34433</v>
      </c>
      <c r="J9097" s="11">
        <f t="shared" si="407"/>
        <v>202473</v>
      </c>
      <c r="K9097" s="11">
        <f t="shared" si="408"/>
        <v>101026.91807966658</v>
      </c>
      <c r="L9097" s="12">
        <f t="shared" si="410"/>
        <v>57420.737283000839</v>
      </c>
      <c r="M9097" s="11">
        <f>COUNTIF(E$2:$E9097,E9097)</f>
        <v>1237</v>
      </c>
      <c r="O9097" t="str">
        <f t="shared" si="405"/>
        <v/>
      </c>
    </row>
    <row r="9098" spans="1:15" hidden="1">
      <c r="A9098" s="41" t="s">
        <v>99</v>
      </c>
      <c r="B9098" s="46">
        <v>45807</v>
      </c>
      <c r="C9098" s="8" t="s">
        <v>13</v>
      </c>
      <c r="D9098" s="8" t="s">
        <v>90</v>
      </c>
      <c r="E9098" s="8" t="s">
        <v>90</v>
      </c>
      <c r="F9098" s="9">
        <f t="shared" si="409"/>
        <v>-110300000</v>
      </c>
      <c r="G9098" s="9">
        <v>-1103</v>
      </c>
      <c r="H9098" s="10">
        <v>-120031769</v>
      </c>
      <c r="I9098" s="11">
        <f t="shared" si="406"/>
        <v>3645248233.6361785</v>
      </c>
      <c r="J9098" s="11">
        <f t="shared" si="407"/>
        <v>35647</v>
      </c>
      <c r="K9098" s="11">
        <f t="shared" si="408"/>
        <v>102259.60764261166</v>
      </c>
      <c r="L9098" s="12">
        <f t="shared" si="410"/>
        <v>7239421.7701993287</v>
      </c>
      <c r="M9098" s="11">
        <f>COUNTIF(E$2:$E9098,E9098)</f>
        <v>1735</v>
      </c>
      <c r="O9098" t="str">
        <f t="shared" si="405"/>
        <v/>
      </c>
    </row>
    <row r="9099" spans="1:15" hidden="1">
      <c r="A9099" s="41" t="s">
        <v>99</v>
      </c>
      <c r="B9099" s="46">
        <v>45807</v>
      </c>
      <c r="C9099" s="8" t="s">
        <v>13</v>
      </c>
      <c r="D9099" s="8" t="s">
        <v>90</v>
      </c>
      <c r="E9099" s="8" t="s">
        <v>90</v>
      </c>
      <c r="F9099" s="9">
        <f t="shared" si="409"/>
        <v>-9100000</v>
      </c>
      <c r="G9099" s="9">
        <v>-91</v>
      </c>
      <c r="H9099" s="10">
        <v>-9902893</v>
      </c>
      <c r="I9099" s="11">
        <f t="shared" si="406"/>
        <v>3635942609.3407006</v>
      </c>
      <c r="J9099" s="11">
        <f t="shared" si="407"/>
        <v>35556</v>
      </c>
      <c r="K9099" s="11">
        <f t="shared" si="408"/>
        <v>102259.60764261166</v>
      </c>
      <c r="L9099" s="12">
        <f t="shared" si="410"/>
        <v>597268.70452233776</v>
      </c>
      <c r="M9099" s="11">
        <f>COUNTIF(E$2:$E9099,E9099)</f>
        <v>1736</v>
      </c>
      <c r="O9099" t="str">
        <f t="shared" si="405"/>
        <v/>
      </c>
    </row>
    <row r="9100" spans="1:15" hidden="1">
      <c r="A9100" s="41" t="s">
        <v>99</v>
      </c>
      <c r="B9100" s="46">
        <v>45807</v>
      </c>
      <c r="C9100" s="8" t="s">
        <v>13</v>
      </c>
      <c r="D9100" s="8" t="s">
        <v>90</v>
      </c>
      <c r="E9100" s="8" t="s">
        <v>90</v>
      </c>
      <c r="F9100" s="9">
        <f t="shared" si="409"/>
        <v>-18300000</v>
      </c>
      <c r="G9100" s="9">
        <v>-183</v>
      </c>
      <c r="H9100" s="10">
        <v>-19914609</v>
      </c>
      <c r="I9100" s="11">
        <f t="shared" si="406"/>
        <v>3617229101.1421027</v>
      </c>
      <c r="J9100" s="11">
        <f t="shared" si="407"/>
        <v>35373</v>
      </c>
      <c r="K9100" s="11">
        <f t="shared" si="408"/>
        <v>102259.60764261166</v>
      </c>
      <c r="L9100" s="12">
        <f t="shared" si="410"/>
        <v>1201100.8014020659</v>
      </c>
      <c r="M9100" s="11">
        <f>COUNTIF(E$2:$E9100,E9100)</f>
        <v>1737</v>
      </c>
      <c r="O9100" t="str">
        <f t="shared" si="405"/>
        <v/>
      </c>
    </row>
    <row r="9101" spans="1:15" hidden="1">
      <c r="A9101" s="41" t="s">
        <v>99</v>
      </c>
      <c r="B9101" s="46">
        <v>45807</v>
      </c>
      <c r="C9101" s="8" t="s">
        <v>13</v>
      </c>
      <c r="D9101" s="8" t="s">
        <v>90</v>
      </c>
      <c r="E9101" s="8" t="s">
        <v>90</v>
      </c>
      <c r="F9101" s="9">
        <f t="shared" si="409"/>
        <v>-900000</v>
      </c>
      <c r="G9101" s="9">
        <v>-9</v>
      </c>
      <c r="H9101" s="10">
        <v>-979407</v>
      </c>
      <c r="I9101" s="11">
        <f t="shared" si="406"/>
        <v>3616308764.6733193</v>
      </c>
      <c r="J9101" s="11">
        <f t="shared" si="407"/>
        <v>35364</v>
      </c>
      <c r="K9101" s="11">
        <f t="shared" si="408"/>
        <v>102259.60764261166</v>
      </c>
      <c r="L9101" s="12">
        <f t="shared" si="410"/>
        <v>59070.531216494972</v>
      </c>
      <c r="M9101" s="11">
        <f>COUNTIF(E$2:$E9101,E9101)</f>
        <v>1738</v>
      </c>
      <c r="O9101" t="str">
        <f t="shared" si="405"/>
        <v/>
      </c>
    </row>
    <row r="9102" spans="1:15" hidden="1">
      <c r="A9102" s="41" t="s">
        <v>99</v>
      </c>
      <c r="B9102" s="46">
        <v>45807</v>
      </c>
      <c r="C9102" s="8" t="s">
        <v>13</v>
      </c>
      <c r="D9102" s="8" t="s">
        <v>14</v>
      </c>
      <c r="E9102" s="8" t="s">
        <v>14</v>
      </c>
      <c r="F9102" s="9">
        <f t="shared" si="409"/>
        <v>-900000</v>
      </c>
      <c r="G9102" s="9">
        <v>-9</v>
      </c>
      <c r="H9102" s="10">
        <v>-966663</v>
      </c>
      <c r="I9102" s="11">
        <f t="shared" si="406"/>
        <v>20454313942.081612</v>
      </c>
      <c r="J9102" s="11">
        <f t="shared" si="407"/>
        <v>202464</v>
      </c>
      <c r="K9102" s="11">
        <f t="shared" si="408"/>
        <v>101026.91807966658</v>
      </c>
      <c r="L9102" s="12">
        <f t="shared" si="410"/>
        <v>57420.737283000839</v>
      </c>
      <c r="M9102" s="11">
        <f>COUNTIF(E$2:$E9102,E9102)</f>
        <v>1238</v>
      </c>
      <c r="O9102" t="str">
        <f t="shared" si="405"/>
        <v/>
      </c>
    </row>
    <row r="9103" spans="1:15" hidden="1">
      <c r="A9103" s="41" t="s">
        <v>99</v>
      </c>
      <c r="B9103" s="46">
        <v>45807</v>
      </c>
      <c r="C9103" s="8" t="s">
        <v>13</v>
      </c>
      <c r="D9103" s="8" t="s">
        <v>90</v>
      </c>
      <c r="E9103" s="8" t="s">
        <v>90</v>
      </c>
      <c r="F9103" s="9">
        <f t="shared" si="409"/>
        <v>-18300000</v>
      </c>
      <c r="G9103" s="9">
        <v>-183</v>
      </c>
      <c r="H9103" s="10">
        <v>-19914609</v>
      </c>
      <c r="I9103" s="11">
        <f t="shared" si="406"/>
        <v>3597595256.4747214</v>
      </c>
      <c r="J9103" s="11">
        <f t="shared" si="407"/>
        <v>35181</v>
      </c>
      <c r="K9103" s="11">
        <f t="shared" si="408"/>
        <v>102259.60764261166</v>
      </c>
      <c r="L9103" s="12">
        <f t="shared" si="410"/>
        <v>1201100.8014020659</v>
      </c>
      <c r="M9103" s="11">
        <f>COUNTIF(E$2:$E9103,E9103)</f>
        <v>1739</v>
      </c>
      <c r="O9103" t="str">
        <f t="shared" si="405"/>
        <v/>
      </c>
    </row>
    <row r="9104" spans="1:15" hidden="1">
      <c r="A9104" s="41" t="s">
        <v>99</v>
      </c>
      <c r="B9104" s="46">
        <v>45807</v>
      </c>
      <c r="C9104" s="8" t="s">
        <v>13</v>
      </c>
      <c r="D9104" s="8" t="s">
        <v>90</v>
      </c>
      <c r="E9104" s="8" t="s">
        <v>90</v>
      </c>
      <c r="F9104" s="9">
        <f t="shared" si="409"/>
        <v>-18300000</v>
      </c>
      <c r="G9104" s="9">
        <v>-183</v>
      </c>
      <c r="H9104" s="10">
        <v>-19914609</v>
      </c>
      <c r="I9104" s="11">
        <f t="shared" si="406"/>
        <v>3578881748.2761235</v>
      </c>
      <c r="J9104" s="11">
        <f t="shared" si="407"/>
        <v>34998</v>
      </c>
      <c r="K9104" s="11">
        <f t="shared" si="408"/>
        <v>102259.60764261166</v>
      </c>
      <c r="L9104" s="12">
        <f t="shared" si="410"/>
        <v>1201100.8014020659</v>
      </c>
      <c r="M9104" s="11">
        <f>COUNTIF(E$2:$E9104,E9104)</f>
        <v>1740</v>
      </c>
      <c r="O9104" t="str">
        <f t="shared" ref="O9104:O9167" si="411">IF(M9104=_xlfn.MAXIFS(M:M,D:D,D9104),"X","")</f>
        <v/>
      </c>
    </row>
    <row r="9105" spans="1:15" hidden="1">
      <c r="A9105" s="41" t="s">
        <v>99</v>
      </c>
      <c r="B9105" s="46">
        <v>45807</v>
      </c>
      <c r="C9105" s="8" t="s">
        <v>13</v>
      </c>
      <c r="D9105" s="8" t="s">
        <v>90</v>
      </c>
      <c r="E9105" s="8" t="s">
        <v>90</v>
      </c>
      <c r="F9105" s="9">
        <f t="shared" si="409"/>
        <v>-5900000</v>
      </c>
      <c r="G9105" s="9">
        <v>-59</v>
      </c>
      <c r="H9105" s="10">
        <v>-6420557</v>
      </c>
      <c r="I9105" s="11">
        <f t="shared" si="406"/>
        <v>3572848431.4252095</v>
      </c>
      <c r="J9105" s="11">
        <f t="shared" si="407"/>
        <v>34939</v>
      </c>
      <c r="K9105" s="11">
        <f t="shared" si="408"/>
        <v>102259.60764261166</v>
      </c>
      <c r="L9105" s="12">
        <f t="shared" si="410"/>
        <v>387240.14908591192</v>
      </c>
      <c r="M9105" s="11">
        <f>COUNTIF(E$2:$E9105,E9105)</f>
        <v>1741</v>
      </c>
      <c r="O9105" t="str">
        <f t="shared" si="411"/>
        <v/>
      </c>
    </row>
    <row r="9106" spans="1:15" hidden="1">
      <c r="A9106" s="41" t="s">
        <v>99</v>
      </c>
      <c r="B9106" s="46">
        <v>45807</v>
      </c>
      <c r="C9106" s="8" t="s">
        <v>13</v>
      </c>
      <c r="D9106" s="8" t="s">
        <v>14</v>
      </c>
      <c r="E9106" s="8" t="s">
        <v>14</v>
      </c>
      <c r="F9106" s="9">
        <f t="shared" si="409"/>
        <v>-900000</v>
      </c>
      <c r="G9106" s="9">
        <v>-9</v>
      </c>
      <c r="H9106" s="10">
        <v>-966663</v>
      </c>
      <c r="I9106" s="11">
        <f t="shared" si="406"/>
        <v>20453404699.818893</v>
      </c>
      <c r="J9106" s="11">
        <f t="shared" si="407"/>
        <v>202455</v>
      </c>
      <c r="K9106" s="11">
        <f t="shared" si="408"/>
        <v>101026.91807966658</v>
      </c>
      <c r="L9106" s="12">
        <f t="shared" si="410"/>
        <v>57420.737283000839</v>
      </c>
      <c r="M9106" s="11">
        <f>COUNTIF(E$2:$E9106,E9106)</f>
        <v>1239</v>
      </c>
      <c r="O9106" t="str">
        <f t="shared" si="411"/>
        <v/>
      </c>
    </row>
    <row r="9107" spans="1:15" hidden="1">
      <c r="A9107" s="41" t="s">
        <v>99</v>
      </c>
      <c r="B9107" s="46">
        <v>45807</v>
      </c>
      <c r="C9107" s="8" t="s">
        <v>13</v>
      </c>
      <c r="D9107" s="8" t="s">
        <v>90</v>
      </c>
      <c r="E9107" s="8" t="s">
        <v>90</v>
      </c>
      <c r="F9107" s="9">
        <f t="shared" si="409"/>
        <v>-27500000</v>
      </c>
      <c r="G9107" s="9">
        <v>-275</v>
      </c>
      <c r="H9107" s="10">
        <v>-29926325</v>
      </c>
      <c r="I9107" s="11">
        <f t="shared" si="406"/>
        <v>3544727039.3234911</v>
      </c>
      <c r="J9107" s="11">
        <f t="shared" si="407"/>
        <v>34664</v>
      </c>
      <c r="K9107" s="11">
        <f t="shared" si="408"/>
        <v>102259.60764261166</v>
      </c>
      <c r="L9107" s="12">
        <f t="shared" si="410"/>
        <v>1804932.898281794</v>
      </c>
      <c r="M9107" s="11">
        <f>COUNTIF(E$2:$E9107,E9107)</f>
        <v>1742</v>
      </c>
      <c r="O9107" t="str">
        <f t="shared" si="411"/>
        <v/>
      </c>
    </row>
    <row r="9108" spans="1:15" hidden="1">
      <c r="A9108" s="41" t="s">
        <v>99</v>
      </c>
      <c r="B9108" s="46">
        <v>45807</v>
      </c>
      <c r="C9108" s="8" t="s">
        <v>13</v>
      </c>
      <c r="D9108" s="8" t="s">
        <v>90</v>
      </c>
      <c r="E9108" s="8" t="s">
        <v>90</v>
      </c>
      <c r="F9108" s="9">
        <f t="shared" si="409"/>
        <v>-900000</v>
      </c>
      <c r="G9108" s="9">
        <v>-9</v>
      </c>
      <c r="H9108" s="10">
        <v>-979407</v>
      </c>
      <c r="I9108" s="11">
        <f t="shared" si="406"/>
        <v>3543806702.8547077</v>
      </c>
      <c r="J9108" s="11">
        <f t="shared" si="407"/>
        <v>34655</v>
      </c>
      <c r="K9108" s="11">
        <f t="shared" si="408"/>
        <v>102259.60764261166</v>
      </c>
      <c r="L9108" s="12">
        <f t="shared" si="410"/>
        <v>59070.531216494972</v>
      </c>
      <c r="M9108" s="11">
        <f>COUNTIF(E$2:$E9108,E9108)</f>
        <v>1743</v>
      </c>
      <c r="O9108" t="str">
        <f t="shared" si="411"/>
        <v/>
      </c>
    </row>
    <row r="9109" spans="1:15" hidden="1">
      <c r="A9109" s="41" t="s">
        <v>99</v>
      </c>
      <c r="B9109" s="46">
        <v>45807</v>
      </c>
      <c r="C9109" s="8" t="s">
        <v>13</v>
      </c>
      <c r="D9109" s="8" t="s">
        <v>14</v>
      </c>
      <c r="E9109" s="8" t="s">
        <v>14</v>
      </c>
      <c r="F9109" s="9">
        <f t="shared" si="409"/>
        <v>2800000</v>
      </c>
      <c r="G9109" s="9">
        <v>28</v>
      </c>
      <c r="H9109" s="10">
        <v>2984100</v>
      </c>
      <c r="I9109" s="11">
        <f t="shared" si="406"/>
        <v>20456388799.818893</v>
      </c>
      <c r="J9109" s="11">
        <f t="shared" si="407"/>
        <v>202483</v>
      </c>
      <c r="K9109" s="11">
        <f t="shared" si="408"/>
        <v>101027.68528626548</v>
      </c>
      <c r="L9109" s="12">
        <f t="shared" si="410"/>
        <v>0</v>
      </c>
      <c r="M9109" s="11">
        <f>COUNTIF(E$2:$E9109,E9109)</f>
        <v>1240</v>
      </c>
      <c r="O9109" t="str">
        <f t="shared" si="411"/>
        <v/>
      </c>
    </row>
    <row r="9110" spans="1:15" hidden="1">
      <c r="A9110" s="41" t="s">
        <v>99</v>
      </c>
      <c r="B9110" s="46">
        <v>45807</v>
      </c>
      <c r="C9110" s="8" t="s">
        <v>13</v>
      </c>
      <c r="D9110" s="8" t="s">
        <v>46</v>
      </c>
      <c r="E9110" s="8" t="s">
        <v>46</v>
      </c>
      <c r="F9110" s="9">
        <f t="shared" si="409"/>
        <v>900000</v>
      </c>
      <c r="G9110" s="9">
        <v>9</v>
      </c>
      <c r="H9110" s="10">
        <v>996705</v>
      </c>
      <c r="I9110" s="11">
        <f t="shared" si="406"/>
        <v>6335720636.515729</v>
      </c>
      <c r="J9110" s="11">
        <f t="shared" si="407"/>
        <v>57975</v>
      </c>
      <c r="K9110" s="11">
        <f t="shared" si="408"/>
        <v>109283.66772774004</v>
      </c>
      <c r="L9110" s="12">
        <f t="shared" si="410"/>
        <v>0</v>
      </c>
      <c r="M9110" s="11">
        <f>COUNTIF(E$2:$E9110,E9110)</f>
        <v>2884</v>
      </c>
      <c r="O9110" t="str">
        <f t="shared" si="411"/>
        <v/>
      </c>
    </row>
    <row r="9111" spans="1:15" hidden="1">
      <c r="A9111" s="41" t="s">
        <v>99</v>
      </c>
      <c r="B9111" s="46">
        <v>45807</v>
      </c>
      <c r="C9111" s="8" t="s">
        <v>13</v>
      </c>
      <c r="D9111" s="8" t="s">
        <v>90</v>
      </c>
      <c r="E9111" s="8" t="s">
        <v>90</v>
      </c>
      <c r="F9111" s="9">
        <f t="shared" si="409"/>
        <v>1400000</v>
      </c>
      <c r="G9111" s="9">
        <v>14</v>
      </c>
      <c r="H9111" s="10">
        <v>1520554</v>
      </c>
      <c r="I9111" s="11">
        <f t="shared" si="406"/>
        <v>3545327256.8547077</v>
      </c>
      <c r="J9111" s="11">
        <f t="shared" si="407"/>
        <v>34669</v>
      </c>
      <c r="K9111" s="11">
        <f t="shared" si="408"/>
        <v>102262.17245535515</v>
      </c>
      <c r="L9111" s="12">
        <f t="shared" si="410"/>
        <v>0</v>
      </c>
      <c r="M9111" s="11">
        <f>COUNTIF(E$2:$E9111,E9111)</f>
        <v>1744</v>
      </c>
      <c r="O9111" t="str">
        <f t="shared" si="411"/>
        <v/>
      </c>
    </row>
    <row r="9112" spans="1:15" hidden="1">
      <c r="A9112" s="41" t="s">
        <v>99</v>
      </c>
      <c r="B9112" s="46">
        <v>45807</v>
      </c>
      <c r="C9112" s="8" t="s">
        <v>13</v>
      </c>
      <c r="D9112" s="8" t="s">
        <v>90</v>
      </c>
      <c r="E9112" s="8" t="s">
        <v>90</v>
      </c>
      <c r="F9112" s="9">
        <f t="shared" si="409"/>
        <v>2700000</v>
      </c>
      <c r="G9112" s="9">
        <v>27</v>
      </c>
      <c r="H9112" s="10">
        <v>2920158</v>
      </c>
      <c r="I9112" s="11">
        <f t="shared" si="406"/>
        <v>3548247414.8547077</v>
      </c>
      <c r="J9112" s="11">
        <f t="shared" si="407"/>
        <v>34696</v>
      </c>
      <c r="K9112" s="11">
        <f t="shared" si="408"/>
        <v>102266.75740300633</v>
      </c>
      <c r="L9112" s="12">
        <f t="shared" si="410"/>
        <v>0</v>
      </c>
      <c r="M9112" s="11">
        <f>COUNTIF(E$2:$E9112,E9112)</f>
        <v>1745</v>
      </c>
      <c r="O9112" t="str">
        <f t="shared" si="411"/>
        <v/>
      </c>
    </row>
    <row r="9113" spans="1:15" hidden="1">
      <c r="A9113" s="41" t="s">
        <v>99</v>
      </c>
      <c r="B9113" s="46">
        <v>45807</v>
      </c>
      <c r="C9113" s="8" t="s">
        <v>13</v>
      </c>
      <c r="D9113" s="8" t="s">
        <v>90</v>
      </c>
      <c r="E9113" s="8" t="s">
        <v>90</v>
      </c>
      <c r="F9113" s="9">
        <f t="shared" si="409"/>
        <v>-9100000</v>
      </c>
      <c r="G9113" s="9">
        <v>-91</v>
      </c>
      <c r="H9113" s="10">
        <v>-9902893</v>
      </c>
      <c r="I9113" s="11">
        <f t="shared" si="406"/>
        <v>3538941139.9310341</v>
      </c>
      <c r="J9113" s="11">
        <f t="shared" si="407"/>
        <v>34605</v>
      </c>
      <c r="K9113" s="11">
        <f t="shared" si="408"/>
        <v>102266.75740300633</v>
      </c>
      <c r="L9113" s="12">
        <f t="shared" si="410"/>
        <v>596618.07632642426</v>
      </c>
      <c r="M9113" s="11">
        <f>COUNTIF(E$2:$E9113,E9113)</f>
        <v>1746</v>
      </c>
      <c r="O9113" t="str">
        <f t="shared" si="411"/>
        <v/>
      </c>
    </row>
    <row r="9114" spans="1:15" hidden="1">
      <c r="A9114" s="41" t="s">
        <v>99</v>
      </c>
      <c r="B9114" s="46">
        <v>45807</v>
      </c>
      <c r="C9114" s="8" t="s">
        <v>13</v>
      </c>
      <c r="D9114" s="8" t="s">
        <v>90</v>
      </c>
      <c r="E9114" s="8" t="s">
        <v>90</v>
      </c>
      <c r="F9114" s="9">
        <f t="shared" si="409"/>
        <v>-1800000</v>
      </c>
      <c r="G9114" s="9">
        <v>-18</v>
      </c>
      <c r="H9114" s="10">
        <v>-1958814</v>
      </c>
      <c r="I9114" s="11">
        <f t="shared" si="406"/>
        <v>3537100338.29778</v>
      </c>
      <c r="J9114" s="11">
        <f t="shared" si="407"/>
        <v>34587</v>
      </c>
      <c r="K9114" s="11">
        <f t="shared" si="408"/>
        <v>102266.75740300633</v>
      </c>
      <c r="L9114" s="12">
        <f t="shared" si="410"/>
        <v>118012.36674588616</v>
      </c>
      <c r="M9114" s="11">
        <f>COUNTIF(E$2:$E9114,E9114)</f>
        <v>1747</v>
      </c>
      <c r="O9114" t="str">
        <f t="shared" si="411"/>
        <v/>
      </c>
    </row>
    <row r="9115" spans="1:15" hidden="1">
      <c r="A9115" s="41" t="s">
        <v>99</v>
      </c>
      <c r="B9115" s="46">
        <v>45807</v>
      </c>
      <c r="C9115" s="8" t="s">
        <v>13</v>
      </c>
      <c r="D9115" s="8" t="s">
        <v>90</v>
      </c>
      <c r="E9115" s="8" t="s">
        <v>90</v>
      </c>
      <c r="F9115" s="9">
        <f t="shared" si="409"/>
        <v>-487200000</v>
      </c>
      <c r="G9115" s="9">
        <v>-4872</v>
      </c>
      <c r="H9115" s="10">
        <v>-530185656</v>
      </c>
      <c r="I9115" s="11">
        <f t="shared" si="406"/>
        <v>3038856696.2303333</v>
      </c>
      <c r="J9115" s="11">
        <f t="shared" si="407"/>
        <v>29715</v>
      </c>
      <c r="K9115" s="11">
        <f t="shared" si="408"/>
        <v>102266.75740300633</v>
      </c>
      <c r="L9115" s="12">
        <f t="shared" si="410"/>
        <v>31942013.932553172</v>
      </c>
      <c r="M9115" s="11">
        <f>COUNTIF(E$2:$E9115,E9115)</f>
        <v>1748</v>
      </c>
      <c r="O9115" t="str">
        <f t="shared" si="411"/>
        <v/>
      </c>
    </row>
    <row r="9116" spans="1:15" hidden="1">
      <c r="A9116" s="41" t="s">
        <v>99</v>
      </c>
      <c r="B9116" s="46">
        <v>45807</v>
      </c>
      <c r="C9116" s="8" t="s">
        <v>13</v>
      </c>
      <c r="D9116" s="8" t="s">
        <v>90</v>
      </c>
      <c r="E9116" s="8" t="s">
        <v>90</v>
      </c>
      <c r="F9116" s="9">
        <f t="shared" si="409"/>
        <v>-459200000</v>
      </c>
      <c r="G9116" s="9">
        <v>-4592</v>
      </c>
      <c r="H9116" s="10">
        <v>-499715216</v>
      </c>
      <c r="I9116" s="11">
        <f t="shared" si="406"/>
        <v>2569247746.2357283</v>
      </c>
      <c r="J9116" s="11">
        <f t="shared" si="407"/>
        <v>25123</v>
      </c>
      <c r="K9116" s="11">
        <f t="shared" si="408"/>
        <v>102266.75740300633</v>
      </c>
      <c r="L9116" s="12">
        <f t="shared" si="410"/>
        <v>30106266.005394936</v>
      </c>
      <c r="M9116" s="11">
        <f>COUNTIF(E$2:$E9116,E9116)</f>
        <v>1749</v>
      </c>
      <c r="O9116" t="str">
        <f t="shared" si="411"/>
        <v/>
      </c>
    </row>
    <row r="9117" spans="1:15" hidden="1">
      <c r="A9117" s="41" t="s">
        <v>99</v>
      </c>
      <c r="B9117" s="46">
        <v>45807</v>
      </c>
      <c r="C9117" s="8" t="s">
        <v>13</v>
      </c>
      <c r="D9117" s="8" t="s">
        <v>90</v>
      </c>
      <c r="E9117" s="8" t="s">
        <v>90</v>
      </c>
      <c r="F9117" s="9">
        <f t="shared" si="409"/>
        <v>-3600000</v>
      </c>
      <c r="G9117" s="9">
        <v>-36</v>
      </c>
      <c r="H9117" s="10">
        <v>-3917628</v>
      </c>
      <c r="I9117" s="11">
        <f t="shared" si="406"/>
        <v>2565566142.9692202</v>
      </c>
      <c r="J9117" s="11">
        <f t="shared" si="407"/>
        <v>25087</v>
      </c>
      <c r="K9117" s="11">
        <f t="shared" si="408"/>
        <v>102266.75740300633</v>
      </c>
      <c r="L9117" s="12">
        <f t="shared" si="410"/>
        <v>236024.73349177232</v>
      </c>
      <c r="M9117" s="11">
        <f>COUNTIF(E$2:$E9117,E9117)</f>
        <v>1750</v>
      </c>
      <c r="O9117" t="str">
        <f t="shared" si="411"/>
        <v/>
      </c>
    </row>
    <row r="9118" spans="1:15" hidden="1">
      <c r="A9118" s="41" t="s">
        <v>99</v>
      </c>
      <c r="B9118" s="46">
        <v>45807</v>
      </c>
      <c r="C9118" s="8" t="s">
        <v>13</v>
      </c>
      <c r="D9118" s="8" t="s">
        <v>46</v>
      </c>
      <c r="E9118" s="8" t="s">
        <v>46</v>
      </c>
      <c r="F9118" s="9">
        <f t="shared" si="409"/>
        <v>900000</v>
      </c>
      <c r="G9118" s="9">
        <v>9</v>
      </c>
      <c r="H9118" s="10">
        <v>994626</v>
      </c>
      <c r="I9118" s="11">
        <f t="shared" si="406"/>
        <v>6336715262.515729</v>
      </c>
      <c r="J9118" s="11">
        <f t="shared" si="407"/>
        <v>57984</v>
      </c>
      <c r="K9118" s="11">
        <f t="shared" si="408"/>
        <v>109283.85869404886</v>
      </c>
      <c r="L9118" s="12">
        <f t="shared" si="410"/>
        <v>0</v>
      </c>
      <c r="M9118" s="11">
        <f>COUNTIF(E$2:$E9118,E9118)</f>
        <v>2885</v>
      </c>
      <c r="O9118" t="str">
        <f t="shared" si="411"/>
        <v/>
      </c>
    </row>
    <row r="9119" spans="1:15" hidden="1">
      <c r="A9119" s="41" t="s">
        <v>99</v>
      </c>
      <c r="B9119" s="46">
        <v>45807</v>
      </c>
      <c r="C9119" s="8" t="s">
        <v>13</v>
      </c>
      <c r="D9119" s="8" t="s">
        <v>90</v>
      </c>
      <c r="E9119" s="8" t="s">
        <v>90</v>
      </c>
      <c r="F9119" s="9">
        <f t="shared" si="409"/>
        <v>900000</v>
      </c>
      <c r="G9119" s="9">
        <v>9</v>
      </c>
      <c r="H9119" s="10">
        <v>978822</v>
      </c>
      <c r="I9119" s="11">
        <f t="shared" si="406"/>
        <v>2566544964.9692202</v>
      </c>
      <c r="J9119" s="11">
        <f t="shared" si="407"/>
        <v>25096</v>
      </c>
      <c r="K9119" s="11">
        <f t="shared" si="408"/>
        <v>102269.0853111739</v>
      </c>
      <c r="L9119" s="12">
        <f t="shared" si="410"/>
        <v>0</v>
      </c>
      <c r="M9119" s="11">
        <f>COUNTIF(E$2:$E9119,E9119)</f>
        <v>1751</v>
      </c>
      <c r="O9119" t="str">
        <f t="shared" si="411"/>
        <v/>
      </c>
    </row>
    <row r="9120" spans="1:15" hidden="1">
      <c r="A9120" s="41" t="s">
        <v>99</v>
      </c>
      <c r="B9120" s="46">
        <v>45807</v>
      </c>
      <c r="C9120" s="8" t="s">
        <v>13</v>
      </c>
      <c r="D9120" s="8" t="s">
        <v>14</v>
      </c>
      <c r="E9120" s="8" t="s">
        <v>14</v>
      </c>
      <c r="F9120" s="9">
        <f t="shared" si="409"/>
        <v>1800000</v>
      </c>
      <c r="G9120" s="9">
        <v>18</v>
      </c>
      <c r="H9120" s="10">
        <v>1959174</v>
      </c>
      <c r="I9120" s="11">
        <f t="shared" si="406"/>
        <v>20458347973.818893</v>
      </c>
      <c r="J9120" s="11">
        <f t="shared" si="407"/>
        <v>202501</v>
      </c>
      <c r="K9120" s="11">
        <f t="shared" si="408"/>
        <v>101028.37997747613</v>
      </c>
      <c r="L9120" s="12">
        <f t="shared" si="410"/>
        <v>0</v>
      </c>
      <c r="M9120" s="11">
        <f>COUNTIF(E$2:$E9120,E9120)</f>
        <v>1241</v>
      </c>
      <c r="O9120" t="str">
        <f t="shared" si="411"/>
        <v/>
      </c>
    </row>
    <row r="9121" spans="1:15" hidden="1">
      <c r="A9121" s="41" t="s">
        <v>99</v>
      </c>
      <c r="B9121" s="46">
        <v>45807</v>
      </c>
      <c r="C9121" s="8" t="s">
        <v>13</v>
      </c>
      <c r="D9121" s="8" t="s">
        <v>14</v>
      </c>
      <c r="E9121" s="8" t="s">
        <v>14</v>
      </c>
      <c r="F9121" s="9">
        <f t="shared" si="409"/>
        <v>-9300000</v>
      </c>
      <c r="G9121" s="9">
        <v>-93</v>
      </c>
      <c r="H9121" s="10">
        <v>-9988851</v>
      </c>
      <c r="I9121" s="11">
        <f t="shared" si="406"/>
        <v>20448952334.480988</v>
      </c>
      <c r="J9121" s="11">
        <f t="shared" si="407"/>
        <v>202408</v>
      </c>
      <c r="K9121" s="11">
        <f t="shared" si="408"/>
        <v>101028.37997747613</v>
      </c>
      <c r="L9121" s="12">
        <f t="shared" si="410"/>
        <v>593211.66209471971</v>
      </c>
      <c r="M9121" s="11">
        <f>COUNTIF(E$2:$E9121,E9121)</f>
        <v>1242</v>
      </c>
      <c r="O9121" t="str">
        <f t="shared" si="411"/>
        <v/>
      </c>
    </row>
    <row r="9122" spans="1:15" hidden="1">
      <c r="A9122" s="41" t="s">
        <v>99</v>
      </c>
      <c r="B9122" s="46">
        <v>45807</v>
      </c>
      <c r="C9122" s="8" t="s">
        <v>13</v>
      </c>
      <c r="D9122" s="8" t="s">
        <v>90</v>
      </c>
      <c r="E9122" s="8" t="s">
        <v>90</v>
      </c>
      <c r="F9122" s="9">
        <f t="shared" si="409"/>
        <v>-275900000</v>
      </c>
      <c r="G9122" s="9">
        <v>-2759</v>
      </c>
      <c r="H9122" s="10">
        <v>-300242657</v>
      </c>
      <c r="I9122" s="11">
        <f t="shared" si="406"/>
        <v>2284384558.5956912</v>
      </c>
      <c r="J9122" s="11">
        <f t="shared" si="407"/>
        <v>22337</v>
      </c>
      <c r="K9122" s="11">
        <f t="shared" si="408"/>
        <v>102269.0853111739</v>
      </c>
      <c r="L9122" s="12">
        <f t="shared" si="410"/>
        <v>18082250.626471221</v>
      </c>
      <c r="M9122" s="11">
        <f>COUNTIF(E$2:$E9122,E9122)</f>
        <v>1752</v>
      </c>
      <c r="O9122" t="str">
        <f t="shared" si="411"/>
        <v/>
      </c>
    </row>
    <row r="9123" spans="1:15" hidden="1">
      <c r="A9123" s="41" t="s">
        <v>99</v>
      </c>
      <c r="B9123" s="46">
        <v>45807</v>
      </c>
      <c r="C9123" s="8" t="s">
        <v>13</v>
      </c>
      <c r="D9123" s="8" t="s">
        <v>90</v>
      </c>
      <c r="E9123" s="8" t="s">
        <v>90</v>
      </c>
      <c r="F9123" s="9">
        <f t="shared" si="409"/>
        <v>-30200000</v>
      </c>
      <c r="G9123" s="9">
        <v>-302</v>
      </c>
      <c r="H9123" s="10">
        <v>-32864546</v>
      </c>
      <c r="I9123" s="11">
        <f t="shared" si="406"/>
        <v>2253499294.8317165</v>
      </c>
      <c r="J9123" s="11">
        <f t="shared" si="407"/>
        <v>22035</v>
      </c>
      <c r="K9123" s="11">
        <f t="shared" si="408"/>
        <v>102269.0853111739</v>
      </c>
      <c r="L9123" s="12">
        <f t="shared" si="410"/>
        <v>1979282.2360254824</v>
      </c>
      <c r="M9123" s="11">
        <f>COUNTIF(E$2:$E9123,E9123)</f>
        <v>1753</v>
      </c>
      <c r="O9123" t="str">
        <f t="shared" si="411"/>
        <v/>
      </c>
    </row>
    <row r="9124" spans="1:15" hidden="1">
      <c r="A9124" s="41" t="s">
        <v>99</v>
      </c>
      <c r="B9124" s="46">
        <v>45807</v>
      </c>
      <c r="C9124" s="8" t="s">
        <v>13</v>
      </c>
      <c r="D9124" s="8" t="s">
        <v>90</v>
      </c>
      <c r="E9124" s="8" t="s">
        <v>90</v>
      </c>
      <c r="F9124" s="9">
        <f t="shared" si="409"/>
        <v>-9600000</v>
      </c>
      <c r="G9124" s="9">
        <v>-96</v>
      </c>
      <c r="H9124" s="10">
        <v>-10447008</v>
      </c>
      <c r="I9124" s="11">
        <f t="shared" si="406"/>
        <v>2243681462.6418438</v>
      </c>
      <c r="J9124" s="11">
        <f t="shared" si="407"/>
        <v>21939</v>
      </c>
      <c r="K9124" s="11">
        <f t="shared" si="408"/>
        <v>102269.0853111739</v>
      </c>
      <c r="L9124" s="12">
        <f t="shared" si="410"/>
        <v>629175.81012730673</v>
      </c>
      <c r="M9124" s="11">
        <f>COUNTIF(E$2:$E9124,E9124)</f>
        <v>1754</v>
      </c>
      <c r="O9124" t="str">
        <f t="shared" si="411"/>
        <v/>
      </c>
    </row>
    <row r="9125" spans="1:15" hidden="1">
      <c r="A9125" s="41" t="s">
        <v>99</v>
      </c>
      <c r="B9125" s="46">
        <v>45807</v>
      </c>
      <c r="C9125" s="8" t="s">
        <v>13</v>
      </c>
      <c r="D9125" s="8" t="s">
        <v>90</v>
      </c>
      <c r="E9125" s="8" t="s">
        <v>90</v>
      </c>
      <c r="F9125" s="9">
        <f t="shared" si="409"/>
        <v>-1800000</v>
      </c>
      <c r="G9125" s="9">
        <v>-18</v>
      </c>
      <c r="H9125" s="10">
        <v>-1958814</v>
      </c>
      <c r="I9125" s="11">
        <f t="shared" si="406"/>
        <v>2241840619.1062427</v>
      </c>
      <c r="J9125" s="11">
        <f t="shared" si="407"/>
        <v>21921</v>
      </c>
      <c r="K9125" s="11">
        <f t="shared" si="408"/>
        <v>102269.0853111739</v>
      </c>
      <c r="L9125" s="12">
        <f t="shared" si="410"/>
        <v>117970.46439886978</v>
      </c>
      <c r="M9125" s="11">
        <f>COUNTIF(E$2:$E9125,E9125)</f>
        <v>1755</v>
      </c>
      <c r="O9125" t="str">
        <f t="shared" si="411"/>
        <v/>
      </c>
    </row>
    <row r="9126" spans="1:15" hidden="1">
      <c r="A9126" s="41" t="s">
        <v>99</v>
      </c>
      <c r="B9126" s="46">
        <v>45807</v>
      </c>
      <c r="C9126" s="8" t="s">
        <v>13</v>
      </c>
      <c r="D9126" s="8" t="s">
        <v>90</v>
      </c>
      <c r="E9126" s="8" t="s">
        <v>90</v>
      </c>
      <c r="F9126" s="9">
        <f t="shared" si="409"/>
        <v>-900000</v>
      </c>
      <c r="G9126" s="9">
        <v>-9</v>
      </c>
      <c r="H9126" s="10">
        <v>-979407</v>
      </c>
      <c r="I9126" s="11">
        <f t="shared" si="406"/>
        <v>2240920197.3384423</v>
      </c>
      <c r="J9126" s="11">
        <f t="shared" si="407"/>
        <v>21912</v>
      </c>
      <c r="K9126" s="11">
        <f t="shared" si="408"/>
        <v>102269.0853111739</v>
      </c>
      <c r="L9126" s="12">
        <f t="shared" si="410"/>
        <v>58985.232199434889</v>
      </c>
      <c r="M9126" s="11">
        <f>COUNTIF(E$2:$E9126,E9126)</f>
        <v>1756</v>
      </c>
      <c r="O9126" t="str">
        <f t="shared" si="411"/>
        <v/>
      </c>
    </row>
    <row r="9127" spans="1:15" hidden="1">
      <c r="A9127" s="41" t="s">
        <v>99</v>
      </c>
      <c r="B9127" s="46">
        <v>45807</v>
      </c>
      <c r="C9127" s="8" t="s">
        <v>13</v>
      </c>
      <c r="D9127" s="8" t="s">
        <v>46</v>
      </c>
      <c r="E9127" s="8" t="s">
        <v>46</v>
      </c>
      <c r="F9127" s="9">
        <f t="shared" si="409"/>
        <v>9800000</v>
      </c>
      <c r="G9127" s="9">
        <v>98</v>
      </c>
      <c r="H9127" s="10">
        <v>10853010</v>
      </c>
      <c r="I9127" s="11">
        <f t="shared" ref="I9127:I9190" si="412">IF(H9127&gt;=0,IF(M9127=1,H9127,SUMIFS(I:I,E:E,E9127,M:M,M9127-1)+H9127),SUMIFS(I:I,E:E,E9127,M:M,M9127-1)+K9127*G9127)</f>
        <v>6347568272.515729</v>
      </c>
      <c r="J9127" s="11">
        <f t="shared" ref="J9127:J9190" si="413">IF(M9127=1,G9127,SUMIFS($J:$J,$E:$E,E9127,$M:$M,M9127-1)+G9127)</f>
        <v>58082</v>
      </c>
      <c r="K9127" s="11">
        <f t="shared" ref="K9127:K9190" si="414">IF(H9127&gt;=0,I9127/J9127,SUMIFS($K:$K,$E:$E,E9127,$M:$M,M9127-1))</f>
        <v>109286.32403353413</v>
      </c>
      <c r="L9127" s="12">
        <f t="shared" si="410"/>
        <v>0</v>
      </c>
      <c r="M9127" s="11">
        <f>COUNTIF(E$2:$E9127,E9127)</f>
        <v>2886</v>
      </c>
      <c r="O9127" t="str">
        <f t="shared" si="411"/>
        <v/>
      </c>
    </row>
    <row r="9128" spans="1:15" hidden="1">
      <c r="A9128" s="41" t="s">
        <v>99</v>
      </c>
      <c r="B9128" s="46">
        <v>45807</v>
      </c>
      <c r="C9128" s="8" t="s">
        <v>13</v>
      </c>
      <c r="D9128" s="8" t="s">
        <v>46</v>
      </c>
      <c r="E9128" s="8" t="s">
        <v>46</v>
      </c>
      <c r="F9128" s="9">
        <f t="shared" ref="F9128:F9191" si="415">100000*G9128</f>
        <v>9900000</v>
      </c>
      <c r="G9128" s="9">
        <v>99</v>
      </c>
      <c r="H9128" s="10">
        <v>10914849</v>
      </c>
      <c r="I9128" s="11">
        <f t="shared" si="412"/>
        <v>6358483121.515729</v>
      </c>
      <c r="J9128" s="11">
        <f t="shared" si="413"/>
        <v>58181</v>
      </c>
      <c r="K9128" s="11">
        <f t="shared" si="414"/>
        <v>109287.96551306662</v>
      </c>
      <c r="L9128" s="12">
        <f t="shared" si="410"/>
        <v>0</v>
      </c>
      <c r="M9128" s="11">
        <f>COUNTIF(E$2:$E9128,E9128)</f>
        <v>2887</v>
      </c>
      <c r="O9128" t="str">
        <f t="shared" si="411"/>
        <v/>
      </c>
    </row>
    <row r="9129" spans="1:15" hidden="1">
      <c r="A9129" s="41" t="s">
        <v>99</v>
      </c>
      <c r="B9129" s="46">
        <v>45807</v>
      </c>
      <c r="C9129" s="8" t="s">
        <v>13</v>
      </c>
      <c r="D9129" s="8" t="s">
        <v>90</v>
      </c>
      <c r="E9129" s="8" t="s">
        <v>90</v>
      </c>
      <c r="F9129" s="9">
        <f t="shared" si="415"/>
        <v>-15100000</v>
      </c>
      <c r="G9129" s="9">
        <v>-151</v>
      </c>
      <c r="H9129" s="10">
        <v>-16432273</v>
      </c>
      <c r="I9129" s="11">
        <f t="shared" si="412"/>
        <v>2225477565.4564552</v>
      </c>
      <c r="J9129" s="11">
        <f t="shared" si="413"/>
        <v>21761</v>
      </c>
      <c r="K9129" s="11">
        <f t="shared" si="414"/>
        <v>102269.0853111739</v>
      </c>
      <c r="L9129" s="12">
        <f t="shared" si="410"/>
        <v>989641.11801274121</v>
      </c>
      <c r="M9129" s="11">
        <f>COUNTIF(E$2:$E9129,E9129)</f>
        <v>1757</v>
      </c>
      <c r="O9129" t="str">
        <f t="shared" si="411"/>
        <v/>
      </c>
    </row>
    <row r="9130" spans="1:15" hidden="1">
      <c r="A9130" s="41" t="s">
        <v>99</v>
      </c>
      <c r="B9130" s="46">
        <v>45807</v>
      </c>
      <c r="C9130" s="8" t="s">
        <v>13</v>
      </c>
      <c r="D9130" s="8" t="s">
        <v>90</v>
      </c>
      <c r="E9130" s="8" t="s">
        <v>90</v>
      </c>
      <c r="F9130" s="9">
        <f t="shared" si="415"/>
        <v>2700000</v>
      </c>
      <c r="G9130" s="9">
        <v>27</v>
      </c>
      <c r="H9130" s="10">
        <v>2932956</v>
      </c>
      <c r="I9130" s="11">
        <f t="shared" si="412"/>
        <v>2228410521.4564552</v>
      </c>
      <c r="J9130" s="11">
        <f t="shared" si="413"/>
        <v>21788</v>
      </c>
      <c r="K9130" s="11">
        <f t="shared" si="414"/>
        <v>102276.96536884777</v>
      </c>
      <c r="L9130" s="12">
        <f t="shared" si="410"/>
        <v>0</v>
      </c>
      <c r="M9130" s="11">
        <f>COUNTIF(E$2:$E9130,E9130)</f>
        <v>1758</v>
      </c>
      <c r="O9130" t="str">
        <f t="shared" si="411"/>
        <v/>
      </c>
    </row>
    <row r="9131" spans="1:15" hidden="1">
      <c r="A9131" s="41" t="s">
        <v>99</v>
      </c>
      <c r="B9131" s="46">
        <v>45807</v>
      </c>
      <c r="C9131" s="8" t="s">
        <v>13</v>
      </c>
      <c r="D9131" s="8" t="s">
        <v>90</v>
      </c>
      <c r="E9131" s="8" t="s">
        <v>90</v>
      </c>
      <c r="F9131" s="9">
        <f t="shared" si="415"/>
        <v>2700000</v>
      </c>
      <c r="G9131" s="9">
        <v>27</v>
      </c>
      <c r="H9131" s="10">
        <v>2927232</v>
      </c>
      <c r="I9131" s="11">
        <f t="shared" si="412"/>
        <v>2231337753.4564552</v>
      </c>
      <c r="J9131" s="11">
        <f t="shared" si="413"/>
        <v>21815</v>
      </c>
      <c r="K9131" s="11">
        <f t="shared" si="414"/>
        <v>102284.56353226933</v>
      </c>
      <c r="L9131" s="12">
        <f t="shared" si="410"/>
        <v>0</v>
      </c>
      <c r="M9131" s="11">
        <f>COUNTIF(E$2:$E9131,E9131)</f>
        <v>1759</v>
      </c>
      <c r="O9131" t="str">
        <f t="shared" si="411"/>
        <v/>
      </c>
    </row>
    <row r="9132" spans="1:15" hidden="1">
      <c r="A9132" s="41" t="s">
        <v>103</v>
      </c>
      <c r="B9132" s="46">
        <v>45810</v>
      </c>
      <c r="C9132" s="8" t="s">
        <v>13</v>
      </c>
      <c r="D9132" s="8" t="s">
        <v>14</v>
      </c>
      <c r="E9132" s="8" t="s">
        <v>14</v>
      </c>
      <c r="F9132" s="9">
        <f t="shared" si="415"/>
        <v>1800000</v>
      </c>
      <c r="G9132" s="9">
        <v>18</v>
      </c>
      <c r="H9132" s="10">
        <v>1938348</v>
      </c>
      <c r="I9132" s="11">
        <f t="shared" si="412"/>
        <v>20450890682.480988</v>
      </c>
      <c r="J9132" s="11">
        <f t="shared" si="413"/>
        <v>202426</v>
      </c>
      <c r="K9132" s="11">
        <f t="shared" si="414"/>
        <v>101028.97198226012</v>
      </c>
      <c r="L9132" s="12">
        <f t="shared" ref="L9132:L9195" si="416">IF(G9132&lt;0,K9132*G9132-H9132,0)</f>
        <v>0</v>
      </c>
      <c r="M9132" s="11">
        <f>COUNTIF(E$2:$E9132,E9132)</f>
        <v>1243</v>
      </c>
      <c r="O9132" t="str">
        <f t="shared" si="411"/>
        <v/>
      </c>
    </row>
    <row r="9133" spans="1:15" hidden="1">
      <c r="A9133" s="41" t="s">
        <v>103</v>
      </c>
      <c r="B9133" s="46">
        <v>45810</v>
      </c>
      <c r="C9133" s="8" t="s">
        <v>13</v>
      </c>
      <c r="D9133" s="8" t="s">
        <v>46</v>
      </c>
      <c r="E9133" s="8" t="s">
        <v>46</v>
      </c>
      <c r="F9133" s="9">
        <f t="shared" si="415"/>
        <v>45600000</v>
      </c>
      <c r="G9133" s="9">
        <v>456</v>
      </c>
      <c r="H9133" s="10">
        <v>50665704</v>
      </c>
      <c r="I9133" s="11">
        <f t="shared" si="412"/>
        <v>6409148825.515729</v>
      </c>
      <c r="J9133" s="11">
        <f t="shared" si="413"/>
        <v>58637</v>
      </c>
      <c r="K9133" s="11">
        <f t="shared" si="414"/>
        <v>109302.12707873406</v>
      </c>
      <c r="L9133" s="12">
        <f t="shared" si="416"/>
        <v>0</v>
      </c>
      <c r="M9133" s="11">
        <f>COUNTIF(E$2:$E9133,E9133)</f>
        <v>2888</v>
      </c>
      <c r="O9133" t="str">
        <f t="shared" si="411"/>
        <v/>
      </c>
    </row>
    <row r="9134" spans="1:15" hidden="1">
      <c r="A9134" s="41" t="s">
        <v>103</v>
      </c>
      <c r="B9134" s="46">
        <v>45810</v>
      </c>
      <c r="C9134" s="8" t="s">
        <v>13</v>
      </c>
      <c r="D9134" s="8" t="s">
        <v>46</v>
      </c>
      <c r="E9134" s="8" t="s">
        <v>46</v>
      </c>
      <c r="F9134" s="9">
        <f t="shared" si="415"/>
        <v>27300000</v>
      </c>
      <c r="G9134" s="9">
        <v>273</v>
      </c>
      <c r="H9134" s="10">
        <v>30332757</v>
      </c>
      <c r="I9134" s="11">
        <f t="shared" si="412"/>
        <v>6439481582.515729</v>
      </c>
      <c r="J9134" s="11">
        <f t="shared" si="413"/>
        <v>58910</v>
      </c>
      <c r="K9134" s="11">
        <f t="shared" si="414"/>
        <v>109310.50046708078</v>
      </c>
      <c r="L9134" s="12">
        <f t="shared" si="416"/>
        <v>0</v>
      </c>
      <c r="M9134" s="11">
        <f>COUNTIF(E$2:$E9134,E9134)</f>
        <v>2889</v>
      </c>
      <c r="O9134" t="str">
        <f t="shared" si="411"/>
        <v/>
      </c>
    </row>
    <row r="9135" spans="1:15" hidden="1">
      <c r="A9135" s="41" t="s">
        <v>103</v>
      </c>
      <c r="B9135" s="46">
        <v>45810</v>
      </c>
      <c r="C9135" s="8" t="s">
        <v>13</v>
      </c>
      <c r="D9135" s="8" t="s">
        <v>14</v>
      </c>
      <c r="E9135" s="8" t="s">
        <v>14</v>
      </c>
      <c r="F9135" s="9">
        <f t="shared" si="415"/>
        <v>1800000</v>
      </c>
      <c r="G9135" s="9">
        <v>18</v>
      </c>
      <c r="H9135" s="10">
        <v>1960722</v>
      </c>
      <c r="I9135" s="11">
        <f t="shared" si="412"/>
        <v>20452851404.480988</v>
      </c>
      <c r="J9135" s="11">
        <f t="shared" si="413"/>
        <v>202444</v>
      </c>
      <c r="K9135" s="11">
        <f t="shared" si="414"/>
        <v>101029.674401222</v>
      </c>
      <c r="L9135" s="12">
        <f t="shared" si="416"/>
        <v>0</v>
      </c>
      <c r="M9135" s="11">
        <f>COUNTIF(E$2:$E9135,E9135)</f>
        <v>1244</v>
      </c>
      <c r="O9135" t="str">
        <f t="shared" si="411"/>
        <v/>
      </c>
    </row>
    <row r="9136" spans="1:15" hidden="1">
      <c r="A9136" s="41" t="s">
        <v>103</v>
      </c>
      <c r="B9136" s="46">
        <v>45810</v>
      </c>
      <c r="C9136" s="8" t="s">
        <v>13</v>
      </c>
      <c r="D9136" s="8" t="s">
        <v>98</v>
      </c>
      <c r="E9136" s="8" t="s">
        <v>98</v>
      </c>
      <c r="F9136" s="9">
        <f t="shared" si="415"/>
        <v>5000000</v>
      </c>
      <c r="G9136" s="9">
        <v>50</v>
      </c>
      <c r="H9136" s="10">
        <v>5152350</v>
      </c>
      <c r="I9136" s="11">
        <f t="shared" si="412"/>
        <v>10503798</v>
      </c>
      <c r="J9136" s="11">
        <f t="shared" si="413"/>
        <v>102</v>
      </c>
      <c r="K9136" s="11">
        <f t="shared" si="414"/>
        <v>102978.41176470589</v>
      </c>
      <c r="L9136" s="12">
        <f t="shared" si="416"/>
        <v>0</v>
      </c>
      <c r="M9136" s="11">
        <f>COUNTIF(E$2:$E9136,E9136)</f>
        <v>4</v>
      </c>
      <c r="O9136" t="str">
        <f t="shared" si="411"/>
        <v/>
      </c>
    </row>
    <row r="9137" spans="1:15" hidden="1">
      <c r="A9137" s="41" t="s">
        <v>103</v>
      </c>
      <c r="B9137" s="46">
        <v>45810</v>
      </c>
      <c r="C9137" s="8" t="s">
        <v>13</v>
      </c>
      <c r="D9137" s="8" t="s">
        <v>15</v>
      </c>
      <c r="E9137" s="8" t="s">
        <v>15</v>
      </c>
      <c r="F9137" s="9">
        <f t="shared" si="415"/>
        <v>46500000</v>
      </c>
      <c r="G9137" s="9">
        <v>465</v>
      </c>
      <c r="H9137" s="10">
        <v>50268825</v>
      </c>
      <c r="I9137" s="11">
        <f t="shared" si="412"/>
        <v>26549735318.739105</v>
      </c>
      <c r="J9137" s="11">
        <f t="shared" si="413"/>
        <v>246007</v>
      </c>
      <c r="K9137" s="11">
        <f t="shared" si="414"/>
        <v>107922.68235757155</v>
      </c>
      <c r="L9137" s="12">
        <f t="shared" si="416"/>
        <v>0</v>
      </c>
      <c r="M9137" s="11">
        <f>COUNTIF(E$2:$E9137,E9137)</f>
        <v>3220</v>
      </c>
      <c r="O9137" t="str">
        <f t="shared" si="411"/>
        <v/>
      </c>
    </row>
    <row r="9138" spans="1:15" hidden="1">
      <c r="A9138" s="41" t="s">
        <v>103</v>
      </c>
      <c r="B9138" s="46">
        <v>45810</v>
      </c>
      <c r="C9138" s="8" t="s">
        <v>13</v>
      </c>
      <c r="D9138" s="8" t="s">
        <v>90</v>
      </c>
      <c r="E9138" s="8" t="s">
        <v>90</v>
      </c>
      <c r="F9138" s="9">
        <f t="shared" si="415"/>
        <v>-37000000</v>
      </c>
      <c r="G9138" s="9">
        <v>-370</v>
      </c>
      <c r="H9138" s="10">
        <v>-40272650</v>
      </c>
      <c r="I9138" s="11">
        <f t="shared" si="412"/>
        <v>2193492464.9495153</v>
      </c>
      <c r="J9138" s="11">
        <f t="shared" si="413"/>
        <v>21445</v>
      </c>
      <c r="K9138" s="11">
        <f t="shared" si="414"/>
        <v>102284.56353226933</v>
      </c>
      <c r="L9138" s="12">
        <f t="shared" si="416"/>
        <v>2427361.4930603504</v>
      </c>
      <c r="M9138" s="11">
        <f>COUNTIF(E$2:$E9138,E9138)</f>
        <v>1760</v>
      </c>
      <c r="O9138" t="str">
        <f t="shared" si="411"/>
        <v/>
      </c>
    </row>
    <row r="9139" spans="1:15" hidden="1">
      <c r="A9139" s="41" t="s">
        <v>103</v>
      </c>
      <c r="B9139" s="46">
        <v>45810</v>
      </c>
      <c r="C9139" s="8" t="s">
        <v>13</v>
      </c>
      <c r="D9139" s="8" t="s">
        <v>90</v>
      </c>
      <c r="E9139" s="8" t="s">
        <v>90</v>
      </c>
      <c r="F9139" s="9">
        <f t="shared" si="415"/>
        <v>-9100000</v>
      </c>
      <c r="G9139" s="9">
        <v>-91</v>
      </c>
      <c r="H9139" s="10">
        <v>-9904895</v>
      </c>
      <c r="I9139" s="11">
        <f t="shared" si="412"/>
        <v>2184184569.6680789</v>
      </c>
      <c r="J9139" s="11">
        <f t="shared" si="413"/>
        <v>21354</v>
      </c>
      <c r="K9139" s="11">
        <f t="shared" si="414"/>
        <v>102284.56353226933</v>
      </c>
      <c r="L9139" s="12">
        <f t="shared" si="416"/>
        <v>596999.71856349148</v>
      </c>
      <c r="M9139" s="11">
        <f>COUNTIF(E$2:$E9139,E9139)</f>
        <v>1761</v>
      </c>
      <c r="O9139" t="str">
        <f t="shared" si="411"/>
        <v/>
      </c>
    </row>
    <row r="9140" spans="1:15" hidden="1">
      <c r="A9140" s="41" t="s">
        <v>103</v>
      </c>
      <c r="B9140" s="46">
        <v>45810</v>
      </c>
      <c r="C9140" s="8" t="s">
        <v>13</v>
      </c>
      <c r="D9140" s="8" t="s">
        <v>90</v>
      </c>
      <c r="E9140" s="8" t="s">
        <v>90</v>
      </c>
      <c r="F9140" s="9">
        <f t="shared" si="415"/>
        <v>-9100000</v>
      </c>
      <c r="G9140" s="9">
        <v>-91</v>
      </c>
      <c r="H9140" s="10">
        <v>-9904895</v>
      </c>
      <c r="I9140" s="11">
        <f t="shared" si="412"/>
        <v>2174876674.3866425</v>
      </c>
      <c r="J9140" s="11">
        <f t="shared" si="413"/>
        <v>21263</v>
      </c>
      <c r="K9140" s="11">
        <f t="shared" si="414"/>
        <v>102284.56353226933</v>
      </c>
      <c r="L9140" s="12">
        <f t="shared" si="416"/>
        <v>596999.71856349148</v>
      </c>
      <c r="M9140" s="11">
        <f>COUNTIF(E$2:$E9140,E9140)</f>
        <v>1762</v>
      </c>
      <c r="O9140" t="str">
        <f t="shared" si="411"/>
        <v/>
      </c>
    </row>
    <row r="9141" spans="1:15" hidden="1">
      <c r="A9141" s="41" t="s">
        <v>103</v>
      </c>
      <c r="B9141" s="46">
        <v>45810</v>
      </c>
      <c r="C9141" s="8" t="s">
        <v>13</v>
      </c>
      <c r="D9141" s="8" t="s">
        <v>90</v>
      </c>
      <c r="E9141" s="8" t="s">
        <v>90</v>
      </c>
      <c r="F9141" s="9">
        <f t="shared" si="415"/>
        <v>-9100000</v>
      </c>
      <c r="G9141" s="9">
        <v>-91</v>
      </c>
      <c r="H9141" s="10">
        <v>-9904895</v>
      </c>
      <c r="I9141" s="11">
        <f t="shared" si="412"/>
        <v>2165568779.105206</v>
      </c>
      <c r="J9141" s="11">
        <f t="shared" si="413"/>
        <v>21172</v>
      </c>
      <c r="K9141" s="11">
        <f t="shared" si="414"/>
        <v>102284.56353226933</v>
      </c>
      <c r="L9141" s="12">
        <f t="shared" si="416"/>
        <v>596999.71856349148</v>
      </c>
      <c r="M9141" s="11">
        <f>COUNTIF(E$2:$E9141,E9141)</f>
        <v>1763</v>
      </c>
      <c r="O9141" t="str">
        <f t="shared" si="411"/>
        <v/>
      </c>
    </row>
    <row r="9142" spans="1:15" hidden="1">
      <c r="A9142" s="41" t="s">
        <v>103</v>
      </c>
      <c r="B9142" s="46">
        <v>45810</v>
      </c>
      <c r="C9142" s="8" t="s">
        <v>13</v>
      </c>
      <c r="D9142" s="8" t="s">
        <v>90</v>
      </c>
      <c r="E9142" s="8" t="s">
        <v>90</v>
      </c>
      <c r="F9142" s="9">
        <f t="shared" si="415"/>
        <v>-9100000</v>
      </c>
      <c r="G9142" s="9">
        <v>-91</v>
      </c>
      <c r="H9142" s="10">
        <v>-9904895</v>
      </c>
      <c r="I9142" s="11">
        <f t="shared" si="412"/>
        <v>2156260883.8237696</v>
      </c>
      <c r="J9142" s="11">
        <f t="shared" si="413"/>
        <v>21081</v>
      </c>
      <c r="K9142" s="11">
        <f t="shared" si="414"/>
        <v>102284.56353226933</v>
      </c>
      <c r="L9142" s="12">
        <f t="shared" si="416"/>
        <v>596999.71856349148</v>
      </c>
      <c r="M9142" s="11">
        <f>COUNTIF(E$2:$E9142,E9142)</f>
        <v>1764</v>
      </c>
      <c r="O9142" t="str">
        <f t="shared" si="411"/>
        <v/>
      </c>
    </row>
    <row r="9143" spans="1:15" hidden="1">
      <c r="A9143" s="41" t="s">
        <v>103</v>
      </c>
      <c r="B9143" s="46">
        <v>45810</v>
      </c>
      <c r="C9143" s="8" t="s">
        <v>13</v>
      </c>
      <c r="D9143" s="8" t="s">
        <v>14</v>
      </c>
      <c r="E9143" s="8" t="s">
        <v>14</v>
      </c>
      <c r="F9143" s="9">
        <f t="shared" si="415"/>
        <v>-9300000</v>
      </c>
      <c r="G9143" s="9">
        <v>-93</v>
      </c>
      <c r="H9143" s="10">
        <v>-9990711</v>
      </c>
      <c r="I9143" s="11">
        <f t="shared" si="412"/>
        <v>20443455644.761673</v>
      </c>
      <c r="J9143" s="11">
        <f t="shared" si="413"/>
        <v>202351</v>
      </c>
      <c r="K9143" s="11">
        <f t="shared" si="414"/>
        <v>101029.674401222</v>
      </c>
      <c r="L9143" s="12">
        <f t="shared" si="416"/>
        <v>594951.28068635426</v>
      </c>
      <c r="M9143" s="11">
        <f>COUNTIF(E$2:$E9143,E9143)</f>
        <v>1245</v>
      </c>
      <c r="O9143" t="str">
        <f t="shared" si="411"/>
        <v/>
      </c>
    </row>
    <row r="9144" spans="1:15" hidden="1">
      <c r="A9144" s="41" t="s">
        <v>103</v>
      </c>
      <c r="B9144" s="46">
        <v>45810</v>
      </c>
      <c r="C9144" s="8" t="s">
        <v>13</v>
      </c>
      <c r="D9144" s="8" t="s">
        <v>90</v>
      </c>
      <c r="E9144" s="8" t="s">
        <v>90</v>
      </c>
      <c r="F9144" s="9">
        <f t="shared" si="415"/>
        <v>-9100000</v>
      </c>
      <c r="G9144" s="9">
        <v>-91</v>
      </c>
      <c r="H9144" s="10">
        <v>-9904895</v>
      </c>
      <c r="I9144" s="11">
        <f t="shared" si="412"/>
        <v>2146952988.5423331</v>
      </c>
      <c r="J9144" s="11">
        <f t="shared" si="413"/>
        <v>20990</v>
      </c>
      <c r="K9144" s="11">
        <f t="shared" si="414"/>
        <v>102284.56353226933</v>
      </c>
      <c r="L9144" s="12">
        <f t="shared" si="416"/>
        <v>596999.71856349148</v>
      </c>
      <c r="M9144" s="11">
        <f>COUNTIF(E$2:$E9144,E9144)</f>
        <v>1765</v>
      </c>
      <c r="O9144" t="str">
        <f t="shared" si="411"/>
        <v/>
      </c>
    </row>
    <row r="9145" spans="1:15" hidden="1">
      <c r="A9145" s="41" t="s">
        <v>103</v>
      </c>
      <c r="B9145" s="46">
        <v>45810</v>
      </c>
      <c r="C9145" s="8" t="s">
        <v>13</v>
      </c>
      <c r="D9145" s="8" t="s">
        <v>90</v>
      </c>
      <c r="E9145" s="8" t="s">
        <v>90</v>
      </c>
      <c r="F9145" s="9">
        <f t="shared" si="415"/>
        <v>-10700000</v>
      </c>
      <c r="G9145" s="9">
        <v>-107</v>
      </c>
      <c r="H9145" s="10">
        <v>-11646415</v>
      </c>
      <c r="I9145" s="11">
        <f t="shared" si="412"/>
        <v>2136008540.2443802</v>
      </c>
      <c r="J9145" s="11">
        <f t="shared" si="413"/>
        <v>20883</v>
      </c>
      <c r="K9145" s="11">
        <f t="shared" si="414"/>
        <v>102284.56353226933</v>
      </c>
      <c r="L9145" s="12">
        <f t="shared" si="416"/>
        <v>701966.70204718225</v>
      </c>
      <c r="M9145" s="11">
        <f>COUNTIF(E$2:$E9145,E9145)</f>
        <v>1766</v>
      </c>
      <c r="O9145" t="str">
        <f t="shared" si="411"/>
        <v/>
      </c>
    </row>
    <row r="9146" spans="1:15" hidden="1">
      <c r="A9146" s="41" t="s">
        <v>103</v>
      </c>
      <c r="B9146" s="46">
        <v>45810</v>
      </c>
      <c r="C9146" s="8" t="s">
        <v>13</v>
      </c>
      <c r="D9146" s="8" t="s">
        <v>90</v>
      </c>
      <c r="E9146" s="8" t="s">
        <v>90</v>
      </c>
      <c r="F9146" s="9">
        <f t="shared" si="415"/>
        <v>1600000</v>
      </c>
      <c r="G9146" s="9">
        <v>16</v>
      </c>
      <c r="H9146" s="10">
        <v>1736832</v>
      </c>
      <c r="I9146" s="11">
        <f t="shared" si="412"/>
        <v>2137745372.2443802</v>
      </c>
      <c r="J9146" s="11">
        <f t="shared" si="413"/>
        <v>20899</v>
      </c>
      <c r="K9146" s="11">
        <f t="shared" si="414"/>
        <v>102289.36179933873</v>
      </c>
      <c r="L9146" s="12">
        <f t="shared" si="416"/>
        <v>0</v>
      </c>
      <c r="M9146" s="11">
        <f>COUNTIF(E$2:$E9146,E9146)</f>
        <v>1767</v>
      </c>
      <c r="O9146" t="str">
        <f t="shared" si="411"/>
        <v/>
      </c>
    </row>
    <row r="9147" spans="1:15" hidden="1">
      <c r="A9147" s="41" t="s">
        <v>103</v>
      </c>
      <c r="B9147" s="46">
        <v>45810</v>
      </c>
      <c r="C9147" s="8" t="s">
        <v>13</v>
      </c>
      <c r="D9147" s="8" t="s">
        <v>48</v>
      </c>
      <c r="E9147" s="8" t="s">
        <v>48</v>
      </c>
      <c r="F9147" s="9">
        <f t="shared" si="415"/>
        <v>-900000</v>
      </c>
      <c r="G9147" s="9">
        <v>-9</v>
      </c>
      <c r="H9147" s="10">
        <v>-993546</v>
      </c>
      <c r="I9147" s="11">
        <f t="shared" si="412"/>
        <v>15019198794</v>
      </c>
      <c r="J9147" s="11">
        <f t="shared" si="413"/>
        <v>149991</v>
      </c>
      <c r="K9147" s="11">
        <f t="shared" si="414"/>
        <v>100134</v>
      </c>
      <c r="L9147" s="12">
        <f t="shared" si="416"/>
        <v>92340</v>
      </c>
      <c r="M9147" s="11">
        <f>COUNTIF(E$2:$E9147,E9147)</f>
        <v>3</v>
      </c>
      <c r="O9147" t="str">
        <f t="shared" si="411"/>
        <v/>
      </c>
    </row>
    <row r="9148" spans="1:15" hidden="1">
      <c r="A9148" s="41" t="s">
        <v>103</v>
      </c>
      <c r="B9148" s="46">
        <v>45810</v>
      </c>
      <c r="C9148" s="8" t="s">
        <v>13</v>
      </c>
      <c r="D9148" s="8" t="s">
        <v>48</v>
      </c>
      <c r="E9148" s="8" t="s">
        <v>48</v>
      </c>
      <c r="F9148" s="9">
        <f t="shared" si="415"/>
        <v>-2200000</v>
      </c>
      <c r="G9148" s="9">
        <v>-22</v>
      </c>
      <c r="H9148" s="10">
        <v>-2428668</v>
      </c>
      <c r="I9148" s="11">
        <f t="shared" si="412"/>
        <v>15016995846</v>
      </c>
      <c r="J9148" s="11">
        <f t="shared" si="413"/>
        <v>149969</v>
      </c>
      <c r="K9148" s="11">
        <f t="shared" si="414"/>
        <v>100134</v>
      </c>
      <c r="L9148" s="12">
        <f t="shared" si="416"/>
        <v>225720</v>
      </c>
      <c r="M9148" s="11">
        <f>COUNTIF(E$2:$E9148,E9148)</f>
        <v>4</v>
      </c>
      <c r="O9148" t="str">
        <f t="shared" si="411"/>
        <v/>
      </c>
    </row>
    <row r="9149" spans="1:15" hidden="1">
      <c r="A9149" s="41" t="s">
        <v>103</v>
      </c>
      <c r="B9149" s="46">
        <v>45810</v>
      </c>
      <c r="C9149" s="8" t="s">
        <v>13</v>
      </c>
      <c r="D9149" s="8" t="s">
        <v>14</v>
      </c>
      <c r="E9149" s="8" t="s">
        <v>14</v>
      </c>
      <c r="F9149" s="9">
        <f t="shared" si="415"/>
        <v>-900000</v>
      </c>
      <c r="G9149" s="9">
        <v>-9</v>
      </c>
      <c r="H9149" s="10">
        <v>-966843</v>
      </c>
      <c r="I9149" s="11">
        <f t="shared" si="412"/>
        <v>20442546377.692062</v>
      </c>
      <c r="J9149" s="11">
        <f t="shared" si="413"/>
        <v>202342</v>
      </c>
      <c r="K9149" s="11">
        <f t="shared" si="414"/>
        <v>101029.674401222</v>
      </c>
      <c r="L9149" s="12">
        <f t="shared" si="416"/>
        <v>57575.930389001966</v>
      </c>
      <c r="M9149" s="11">
        <f>COUNTIF(E$2:$E9149,E9149)</f>
        <v>1246</v>
      </c>
      <c r="O9149" t="str">
        <f t="shared" si="411"/>
        <v/>
      </c>
    </row>
    <row r="9150" spans="1:15" hidden="1">
      <c r="A9150" s="41" t="s">
        <v>103</v>
      </c>
      <c r="B9150" s="46">
        <v>45810</v>
      </c>
      <c r="C9150" s="8" t="s">
        <v>13</v>
      </c>
      <c r="D9150" s="8" t="s">
        <v>48</v>
      </c>
      <c r="E9150" s="8" t="s">
        <v>48</v>
      </c>
      <c r="F9150" s="9">
        <f t="shared" si="415"/>
        <v>-9000000</v>
      </c>
      <c r="G9150" s="9">
        <v>-90</v>
      </c>
      <c r="H9150" s="10">
        <v>-9935460</v>
      </c>
      <c r="I9150" s="11">
        <f t="shared" si="412"/>
        <v>15007983786</v>
      </c>
      <c r="J9150" s="11">
        <f t="shared" si="413"/>
        <v>149879</v>
      </c>
      <c r="K9150" s="11">
        <f t="shared" si="414"/>
        <v>100134</v>
      </c>
      <c r="L9150" s="12">
        <f t="shared" si="416"/>
        <v>923400</v>
      </c>
      <c r="M9150" s="11">
        <f>COUNTIF(E$2:$E9150,E9150)</f>
        <v>5</v>
      </c>
      <c r="O9150" t="str">
        <f t="shared" si="411"/>
        <v/>
      </c>
    </row>
    <row r="9151" spans="1:15" hidden="1">
      <c r="A9151" s="41" t="s">
        <v>103</v>
      </c>
      <c r="B9151" s="46">
        <v>45810</v>
      </c>
      <c r="C9151" s="8" t="s">
        <v>13</v>
      </c>
      <c r="D9151" s="8" t="s">
        <v>48</v>
      </c>
      <c r="E9151" s="8" t="s">
        <v>48</v>
      </c>
      <c r="F9151" s="9">
        <f t="shared" si="415"/>
        <v>-45200000</v>
      </c>
      <c r="G9151" s="9">
        <v>-452</v>
      </c>
      <c r="H9151" s="10">
        <v>-49898088</v>
      </c>
      <c r="I9151" s="11">
        <f t="shared" si="412"/>
        <v>14962723218</v>
      </c>
      <c r="J9151" s="11">
        <f t="shared" si="413"/>
        <v>149427</v>
      </c>
      <c r="K9151" s="11">
        <f t="shared" si="414"/>
        <v>100134</v>
      </c>
      <c r="L9151" s="12">
        <f t="shared" si="416"/>
        <v>4637520</v>
      </c>
      <c r="M9151" s="11">
        <f>COUNTIF(E$2:$E9151,E9151)</f>
        <v>6</v>
      </c>
      <c r="O9151" t="str">
        <f t="shared" si="411"/>
        <v/>
      </c>
    </row>
    <row r="9152" spans="1:15" hidden="1">
      <c r="A9152" s="41" t="s">
        <v>103</v>
      </c>
      <c r="B9152" s="46">
        <v>45810</v>
      </c>
      <c r="C9152" s="8" t="s">
        <v>13</v>
      </c>
      <c r="D9152" s="8" t="s">
        <v>48</v>
      </c>
      <c r="E9152" s="8" t="s">
        <v>48</v>
      </c>
      <c r="F9152" s="9">
        <f t="shared" si="415"/>
        <v>-9100000</v>
      </c>
      <c r="G9152" s="9">
        <v>-91</v>
      </c>
      <c r="H9152" s="10">
        <v>-10045854</v>
      </c>
      <c r="I9152" s="11">
        <f t="shared" si="412"/>
        <v>14953611024</v>
      </c>
      <c r="J9152" s="11">
        <f t="shared" si="413"/>
        <v>149336</v>
      </c>
      <c r="K9152" s="11">
        <f t="shared" si="414"/>
        <v>100134</v>
      </c>
      <c r="L9152" s="12">
        <f t="shared" si="416"/>
        <v>933660</v>
      </c>
      <c r="M9152" s="11">
        <f>COUNTIF(E$2:$E9152,E9152)</f>
        <v>7</v>
      </c>
      <c r="O9152" t="str">
        <f t="shared" si="411"/>
        <v/>
      </c>
    </row>
    <row r="9153" spans="1:15" hidden="1">
      <c r="A9153" s="41" t="s">
        <v>103</v>
      </c>
      <c r="B9153" s="46">
        <v>45810</v>
      </c>
      <c r="C9153" s="8" t="s">
        <v>13</v>
      </c>
      <c r="D9153" s="8" t="s">
        <v>48</v>
      </c>
      <c r="E9153" s="8" t="s">
        <v>48</v>
      </c>
      <c r="F9153" s="9">
        <f t="shared" si="415"/>
        <v>-135800000</v>
      </c>
      <c r="G9153" s="9">
        <v>-1358</v>
      </c>
      <c r="H9153" s="10">
        <v>-149915052</v>
      </c>
      <c r="I9153" s="11">
        <f t="shared" si="412"/>
        <v>14817629052</v>
      </c>
      <c r="J9153" s="11">
        <f t="shared" si="413"/>
        <v>147978</v>
      </c>
      <c r="K9153" s="11">
        <f t="shared" si="414"/>
        <v>100134</v>
      </c>
      <c r="L9153" s="12">
        <f t="shared" si="416"/>
        <v>13933080</v>
      </c>
      <c r="M9153" s="11">
        <f>COUNTIF(E$2:$E9153,E9153)</f>
        <v>8</v>
      </c>
      <c r="O9153" t="str">
        <f t="shared" si="411"/>
        <v/>
      </c>
    </row>
    <row r="9154" spans="1:15" hidden="1">
      <c r="A9154" s="41" t="s">
        <v>103</v>
      </c>
      <c r="B9154" s="46">
        <v>45810</v>
      </c>
      <c r="C9154" s="8" t="s">
        <v>13</v>
      </c>
      <c r="D9154" s="8" t="s">
        <v>48</v>
      </c>
      <c r="E9154" s="8" t="s">
        <v>48</v>
      </c>
      <c r="F9154" s="9">
        <f t="shared" si="415"/>
        <v>-181100000</v>
      </c>
      <c r="G9154" s="9">
        <v>-1811</v>
      </c>
      <c r="H9154" s="10">
        <v>-199923534</v>
      </c>
      <c r="I9154" s="11">
        <f t="shared" si="412"/>
        <v>14636286378</v>
      </c>
      <c r="J9154" s="11">
        <f t="shared" si="413"/>
        <v>146167</v>
      </c>
      <c r="K9154" s="11">
        <f t="shared" si="414"/>
        <v>100134</v>
      </c>
      <c r="L9154" s="12">
        <f t="shared" si="416"/>
        <v>18580860</v>
      </c>
      <c r="M9154" s="11">
        <f>COUNTIF(E$2:$E9154,E9154)</f>
        <v>9</v>
      </c>
      <c r="O9154" t="str">
        <f t="shared" si="411"/>
        <v/>
      </c>
    </row>
    <row r="9155" spans="1:15" hidden="1">
      <c r="A9155" s="41" t="s">
        <v>103</v>
      </c>
      <c r="B9155" s="46">
        <v>45810</v>
      </c>
      <c r="C9155" s="8" t="s">
        <v>13</v>
      </c>
      <c r="D9155" s="8" t="s">
        <v>48</v>
      </c>
      <c r="E9155" s="8" t="s">
        <v>48</v>
      </c>
      <c r="F9155" s="9">
        <f t="shared" si="415"/>
        <v>-9100000</v>
      </c>
      <c r="G9155" s="9">
        <v>-91</v>
      </c>
      <c r="H9155" s="10">
        <v>-10045854</v>
      </c>
      <c r="I9155" s="11">
        <f t="shared" si="412"/>
        <v>14627174184</v>
      </c>
      <c r="J9155" s="11">
        <f t="shared" si="413"/>
        <v>146076</v>
      </c>
      <c r="K9155" s="11">
        <f t="shared" si="414"/>
        <v>100134</v>
      </c>
      <c r="L9155" s="12">
        <f t="shared" si="416"/>
        <v>933660</v>
      </c>
      <c r="M9155" s="11">
        <f>COUNTIF(E$2:$E9155,E9155)</f>
        <v>10</v>
      </c>
      <c r="O9155" t="str">
        <f t="shared" si="411"/>
        <v/>
      </c>
    </row>
    <row r="9156" spans="1:15" hidden="1">
      <c r="A9156" s="41" t="s">
        <v>103</v>
      </c>
      <c r="B9156" s="46">
        <v>45810</v>
      </c>
      <c r="C9156" s="8" t="s">
        <v>13</v>
      </c>
      <c r="D9156" s="8" t="s">
        <v>48</v>
      </c>
      <c r="E9156" s="8" t="s">
        <v>48</v>
      </c>
      <c r="F9156" s="9">
        <f t="shared" si="415"/>
        <v>-4600000</v>
      </c>
      <c r="G9156" s="9">
        <v>-46</v>
      </c>
      <c r="H9156" s="10">
        <v>-5078124</v>
      </c>
      <c r="I9156" s="11">
        <f t="shared" si="412"/>
        <v>14622568020</v>
      </c>
      <c r="J9156" s="11">
        <f t="shared" si="413"/>
        <v>146030</v>
      </c>
      <c r="K9156" s="11">
        <f t="shared" si="414"/>
        <v>100134</v>
      </c>
      <c r="L9156" s="12">
        <f t="shared" si="416"/>
        <v>471960</v>
      </c>
      <c r="M9156" s="11">
        <f>COUNTIF(E$2:$E9156,E9156)</f>
        <v>11</v>
      </c>
      <c r="O9156" t="str">
        <f t="shared" si="411"/>
        <v/>
      </c>
    </row>
    <row r="9157" spans="1:15" hidden="1">
      <c r="A9157" s="41" t="s">
        <v>103</v>
      </c>
      <c r="B9157" s="46">
        <v>45810</v>
      </c>
      <c r="C9157" s="8" t="s">
        <v>13</v>
      </c>
      <c r="D9157" s="8" t="s">
        <v>14</v>
      </c>
      <c r="E9157" s="8" t="s">
        <v>14</v>
      </c>
      <c r="F9157" s="9">
        <f t="shared" si="415"/>
        <v>900000</v>
      </c>
      <c r="G9157" s="9">
        <v>9</v>
      </c>
      <c r="H9157" s="10">
        <v>963756</v>
      </c>
      <c r="I9157" s="11">
        <f t="shared" si="412"/>
        <v>20443510133.692062</v>
      </c>
      <c r="J9157" s="11">
        <f t="shared" si="413"/>
        <v>202351</v>
      </c>
      <c r="K9157" s="11">
        <f t="shared" si="414"/>
        <v>101029.94368049609</v>
      </c>
      <c r="L9157" s="12">
        <f t="shared" si="416"/>
        <v>0</v>
      </c>
      <c r="M9157" s="11">
        <f>COUNTIF(E$2:$E9157,E9157)</f>
        <v>1247</v>
      </c>
      <c r="O9157" t="str">
        <f t="shared" si="411"/>
        <v/>
      </c>
    </row>
    <row r="9158" spans="1:15" hidden="1">
      <c r="A9158" s="41" t="s">
        <v>103</v>
      </c>
      <c r="B9158" s="46">
        <v>45810</v>
      </c>
      <c r="C9158" s="8" t="s">
        <v>13</v>
      </c>
      <c r="D9158" s="8" t="s">
        <v>48</v>
      </c>
      <c r="E9158" s="8" t="s">
        <v>48</v>
      </c>
      <c r="F9158" s="9">
        <f t="shared" si="415"/>
        <v>-45300000</v>
      </c>
      <c r="G9158" s="9">
        <v>-453</v>
      </c>
      <c r="H9158" s="10">
        <v>-50008482</v>
      </c>
      <c r="I9158" s="11">
        <f t="shared" si="412"/>
        <v>14577207318</v>
      </c>
      <c r="J9158" s="11">
        <f t="shared" si="413"/>
        <v>145577</v>
      </c>
      <c r="K9158" s="11">
        <f t="shared" si="414"/>
        <v>100134</v>
      </c>
      <c r="L9158" s="12">
        <f t="shared" si="416"/>
        <v>4647780</v>
      </c>
      <c r="M9158" s="11">
        <f>COUNTIF(E$2:$E9158,E9158)</f>
        <v>12</v>
      </c>
      <c r="O9158" t="str">
        <f t="shared" si="411"/>
        <v/>
      </c>
    </row>
    <row r="9159" spans="1:15" hidden="1">
      <c r="A9159" s="41" t="s">
        <v>103</v>
      </c>
      <c r="B9159" s="46">
        <v>45810</v>
      </c>
      <c r="C9159" s="8" t="s">
        <v>13</v>
      </c>
      <c r="D9159" s="8" t="s">
        <v>90</v>
      </c>
      <c r="E9159" s="8" t="s">
        <v>90</v>
      </c>
      <c r="F9159" s="9">
        <f t="shared" si="415"/>
        <v>1100000</v>
      </c>
      <c r="G9159" s="9">
        <v>11</v>
      </c>
      <c r="H9159" s="10">
        <v>1196052</v>
      </c>
      <c r="I9159" s="11">
        <f t="shared" si="412"/>
        <v>2138941424.2443802</v>
      </c>
      <c r="J9159" s="11">
        <f t="shared" si="413"/>
        <v>20910</v>
      </c>
      <c r="K9159" s="11">
        <f t="shared" si="414"/>
        <v>102292.75103990341</v>
      </c>
      <c r="L9159" s="12">
        <f t="shared" si="416"/>
        <v>0</v>
      </c>
      <c r="M9159" s="11">
        <f>COUNTIF(E$2:$E9159,E9159)</f>
        <v>1768</v>
      </c>
      <c r="O9159" t="str">
        <f t="shared" si="411"/>
        <v/>
      </c>
    </row>
    <row r="9160" spans="1:15" hidden="1">
      <c r="A9160" s="41" t="s">
        <v>103</v>
      </c>
      <c r="B9160" s="46">
        <v>45810</v>
      </c>
      <c r="C9160" s="8" t="s">
        <v>13</v>
      </c>
      <c r="D9160" s="8" t="s">
        <v>90</v>
      </c>
      <c r="E9160" s="8" t="s">
        <v>90</v>
      </c>
      <c r="F9160" s="9">
        <f t="shared" si="415"/>
        <v>900000</v>
      </c>
      <c r="G9160" s="9">
        <v>9</v>
      </c>
      <c r="H9160" s="10">
        <v>978444</v>
      </c>
      <c r="I9160" s="11">
        <f t="shared" si="412"/>
        <v>2139919868.2443802</v>
      </c>
      <c r="J9160" s="11">
        <f t="shared" si="413"/>
        <v>20919</v>
      </c>
      <c r="K9160" s="11">
        <f t="shared" si="414"/>
        <v>102295.51452002391</v>
      </c>
      <c r="L9160" s="12">
        <f t="shared" si="416"/>
        <v>0</v>
      </c>
      <c r="M9160" s="11">
        <f>COUNTIF(E$2:$E9160,E9160)</f>
        <v>1769</v>
      </c>
      <c r="O9160" t="str">
        <f t="shared" si="411"/>
        <v/>
      </c>
    </row>
    <row r="9161" spans="1:15" hidden="1">
      <c r="A9161" s="41" t="s">
        <v>103</v>
      </c>
      <c r="B9161" s="46">
        <v>45810</v>
      </c>
      <c r="C9161" s="8" t="s">
        <v>13</v>
      </c>
      <c r="D9161" s="8" t="s">
        <v>48</v>
      </c>
      <c r="E9161" s="8" t="s">
        <v>48</v>
      </c>
      <c r="F9161" s="9">
        <f t="shared" si="415"/>
        <v>-900000</v>
      </c>
      <c r="G9161" s="9">
        <v>-9</v>
      </c>
      <c r="H9161" s="10">
        <v>-993546</v>
      </c>
      <c r="I9161" s="11">
        <f t="shared" si="412"/>
        <v>14576306112</v>
      </c>
      <c r="J9161" s="11">
        <f t="shared" si="413"/>
        <v>145568</v>
      </c>
      <c r="K9161" s="11">
        <f t="shared" si="414"/>
        <v>100134</v>
      </c>
      <c r="L9161" s="12">
        <f t="shared" si="416"/>
        <v>92340</v>
      </c>
      <c r="M9161" s="11">
        <f>COUNTIF(E$2:$E9161,E9161)</f>
        <v>13</v>
      </c>
      <c r="O9161" t="str">
        <f t="shared" si="411"/>
        <v/>
      </c>
    </row>
    <row r="9162" spans="1:15" hidden="1">
      <c r="A9162" s="41" t="s">
        <v>103</v>
      </c>
      <c r="B9162" s="46">
        <v>45810</v>
      </c>
      <c r="C9162" s="8" t="s">
        <v>13</v>
      </c>
      <c r="D9162" s="8" t="s">
        <v>48</v>
      </c>
      <c r="E9162" s="8" t="s">
        <v>48</v>
      </c>
      <c r="F9162" s="9">
        <f t="shared" si="415"/>
        <v>-9500000</v>
      </c>
      <c r="G9162" s="9">
        <v>-95</v>
      </c>
      <c r="H9162" s="10">
        <v>-10487430</v>
      </c>
      <c r="I9162" s="11">
        <f t="shared" si="412"/>
        <v>14566793382</v>
      </c>
      <c r="J9162" s="11">
        <f t="shared" si="413"/>
        <v>145473</v>
      </c>
      <c r="K9162" s="11">
        <f t="shared" si="414"/>
        <v>100134</v>
      </c>
      <c r="L9162" s="12">
        <f t="shared" si="416"/>
        <v>974700</v>
      </c>
      <c r="M9162" s="11">
        <f>COUNTIF(E$2:$E9162,E9162)</f>
        <v>14</v>
      </c>
      <c r="O9162" t="str">
        <f t="shared" si="411"/>
        <v/>
      </c>
    </row>
    <row r="9163" spans="1:15" hidden="1">
      <c r="A9163" s="41" t="s">
        <v>103</v>
      </c>
      <c r="B9163" s="46">
        <v>45810</v>
      </c>
      <c r="C9163" s="8" t="s">
        <v>13</v>
      </c>
      <c r="D9163" s="8" t="s">
        <v>48</v>
      </c>
      <c r="E9163" s="8" t="s">
        <v>48</v>
      </c>
      <c r="F9163" s="9">
        <f t="shared" si="415"/>
        <v>-4000000</v>
      </c>
      <c r="G9163" s="9">
        <v>-40</v>
      </c>
      <c r="H9163" s="10">
        <v>-4415760</v>
      </c>
      <c r="I9163" s="11">
        <f t="shared" si="412"/>
        <v>14562788022</v>
      </c>
      <c r="J9163" s="11">
        <f t="shared" si="413"/>
        <v>145433</v>
      </c>
      <c r="K9163" s="11">
        <f t="shared" si="414"/>
        <v>100134</v>
      </c>
      <c r="L9163" s="12">
        <f t="shared" si="416"/>
        <v>410400</v>
      </c>
      <c r="M9163" s="11">
        <f>COUNTIF(E$2:$E9163,E9163)</f>
        <v>15</v>
      </c>
      <c r="O9163" t="str">
        <f t="shared" si="411"/>
        <v/>
      </c>
    </row>
    <row r="9164" spans="1:15" hidden="1">
      <c r="A9164" s="41" t="s">
        <v>103</v>
      </c>
      <c r="B9164" s="46">
        <v>45810</v>
      </c>
      <c r="C9164" s="8" t="s">
        <v>13</v>
      </c>
      <c r="D9164" s="8" t="s">
        <v>48</v>
      </c>
      <c r="E9164" s="8" t="s">
        <v>48</v>
      </c>
      <c r="F9164" s="9">
        <f t="shared" si="415"/>
        <v>-900000</v>
      </c>
      <c r="G9164" s="9">
        <v>-9</v>
      </c>
      <c r="H9164" s="10">
        <v>-993546</v>
      </c>
      <c r="I9164" s="11">
        <f t="shared" si="412"/>
        <v>14561886816</v>
      </c>
      <c r="J9164" s="11">
        <f t="shared" si="413"/>
        <v>145424</v>
      </c>
      <c r="K9164" s="11">
        <f t="shared" si="414"/>
        <v>100134</v>
      </c>
      <c r="L9164" s="12">
        <f t="shared" si="416"/>
        <v>92340</v>
      </c>
      <c r="M9164" s="11">
        <f>COUNTIF(E$2:$E9164,E9164)</f>
        <v>16</v>
      </c>
      <c r="O9164" t="str">
        <f t="shared" si="411"/>
        <v/>
      </c>
    </row>
    <row r="9165" spans="1:15" hidden="1">
      <c r="A9165" s="41" t="s">
        <v>103</v>
      </c>
      <c r="B9165" s="46">
        <v>45810</v>
      </c>
      <c r="C9165" s="8" t="s">
        <v>13</v>
      </c>
      <c r="D9165" s="8" t="s">
        <v>15</v>
      </c>
      <c r="E9165" s="8" t="s">
        <v>15</v>
      </c>
      <c r="F9165" s="9">
        <f t="shared" si="415"/>
        <v>28000000</v>
      </c>
      <c r="G9165" s="9">
        <v>280</v>
      </c>
      <c r="H9165" s="10">
        <v>30465960</v>
      </c>
      <c r="I9165" s="11">
        <f t="shared" si="412"/>
        <v>26580201278.739105</v>
      </c>
      <c r="J9165" s="11">
        <f t="shared" si="413"/>
        <v>246287</v>
      </c>
      <c r="K9165" s="11">
        <f t="shared" si="414"/>
        <v>107923.68772504885</v>
      </c>
      <c r="L9165" s="12">
        <f t="shared" si="416"/>
        <v>0</v>
      </c>
      <c r="M9165" s="11">
        <f>COUNTIF(E$2:$E9165,E9165)</f>
        <v>3221</v>
      </c>
      <c r="O9165" t="str">
        <f t="shared" si="411"/>
        <v/>
      </c>
    </row>
    <row r="9166" spans="1:15" hidden="1">
      <c r="A9166" s="41" t="s">
        <v>103</v>
      </c>
      <c r="B9166" s="46">
        <v>45810</v>
      </c>
      <c r="C9166" s="8" t="s">
        <v>13</v>
      </c>
      <c r="D9166" s="8" t="s">
        <v>48</v>
      </c>
      <c r="E9166" s="8" t="s">
        <v>48</v>
      </c>
      <c r="F9166" s="9">
        <f t="shared" si="415"/>
        <v>-3300000</v>
      </c>
      <c r="G9166" s="9">
        <v>-33</v>
      </c>
      <c r="H9166" s="10">
        <v>-3643002</v>
      </c>
      <c r="I9166" s="11">
        <f t="shared" si="412"/>
        <v>14558582394</v>
      </c>
      <c r="J9166" s="11">
        <f t="shared" si="413"/>
        <v>145391</v>
      </c>
      <c r="K9166" s="11">
        <f t="shared" si="414"/>
        <v>100134</v>
      </c>
      <c r="L9166" s="12">
        <f t="shared" si="416"/>
        <v>338580</v>
      </c>
      <c r="M9166" s="11">
        <f>COUNTIF(E$2:$E9166,E9166)</f>
        <v>17</v>
      </c>
      <c r="O9166" t="str">
        <f t="shared" si="411"/>
        <v/>
      </c>
    </row>
    <row r="9167" spans="1:15" hidden="1">
      <c r="A9167" s="41" t="s">
        <v>103</v>
      </c>
      <c r="B9167" s="46">
        <v>45810</v>
      </c>
      <c r="C9167" s="8" t="s">
        <v>13</v>
      </c>
      <c r="D9167" s="8" t="s">
        <v>14</v>
      </c>
      <c r="E9167" s="8" t="s">
        <v>14</v>
      </c>
      <c r="F9167" s="9">
        <f t="shared" si="415"/>
        <v>-900000</v>
      </c>
      <c r="G9167" s="9">
        <v>-9</v>
      </c>
      <c r="H9167" s="10">
        <v>-966843</v>
      </c>
      <c r="I9167" s="11">
        <f t="shared" si="412"/>
        <v>20442600864.198936</v>
      </c>
      <c r="J9167" s="11">
        <f t="shared" si="413"/>
        <v>202342</v>
      </c>
      <c r="K9167" s="11">
        <f t="shared" si="414"/>
        <v>101029.94368049609</v>
      </c>
      <c r="L9167" s="12">
        <f t="shared" si="416"/>
        <v>57573.50687553524</v>
      </c>
      <c r="M9167" s="11">
        <f>COUNTIF(E$2:$E9167,E9167)</f>
        <v>1248</v>
      </c>
      <c r="O9167" t="str">
        <f t="shared" si="411"/>
        <v/>
      </c>
    </row>
    <row r="9168" spans="1:15" hidden="1">
      <c r="A9168" s="41" t="s">
        <v>103</v>
      </c>
      <c r="B9168" s="46">
        <v>45810</v>
      </c>
      <c r="C9168" s="8" t="s">
        <v>13</v>
      </c>
      <c r="D9168" s="8" t="s">
        <v>48</v>
      </c>
      <c r="E9168" s="8" t="s">
        <v>48</v>
      </c>
      <c r="F9168" s="9">
        <f t="shared" si="415"/>
        <v>-22600000</v>
      </c>
      <c r="G9168" s="9">
        <v>-226</v>
      </c>
      <c r="H9168" s="10">
        <v>-24949044</v>
      </c>
      <c r="I9168" s="11">
        <f t="shared" si="412"/>
        <v>14535952110</v>
      </c>
      <c r="J9168" s="11">
        <f t="shared" si="413"/>
        <v>145165</v>
      </c>
      <c r="K9168" s="11">
        <f t="shared" si="414"/>
        <v>100134</v>
      </c>
      <c r="L9168" s="12">
        <f t="shared" si="416"/>
        <v>2318760</v>
      </c>
      <c r="M9168" s="11">
        <f>COUNTIF(E$2:$E9168,E9168)</f>
        <v>18</v>
      </c>
      <c r="O9168" t="str">
        <f t="shared" ref="O9168:O9231" si="417">IF(M9168=_xlfn.MAXIFS(M:M,D:D,D9168),"X","")</f>
        <v/>
      </c>
    </row>
    <row r="9169" spans="1:15" hidden="1">
      <c r="A9169" s="41" t="s">
        <v>103</v>
      </c>
      <c r="B9169" s="46">
        <v>45810</v>
      </c>
      <c r="C9169" s="8" t="s">
        <v>13</v>
      </c>
      <c r="D9169" s="8" t="s">
        <v>48</v>
      </c>
      <c r="E9169" s="8" t="s">
        <v>48</v>
      </c>
      <c r="F9169" s="9">
        <f t="shared" si="415"/>
        <v>-900000</v>
      </c>
      <c r="G9169" s="9">
        <v>-9</v>
      </c>
      <c r="H9169" s="10">
        <v>-993546</v>
      </c>
      <c r="I9169" s="11">
        <f t="shared" si="412"/>
        <v>14535050904</v>
      </c>
      <c r="J9169" s="11">
        <f t="shared" si="413"/>
        <v>145156</v>
      </c>
      <c r="K9169" s="11">
        <f t="shared" si="414"/>
        <v>100134</v>
      </c>
      <c r="L9169" s="12">
        <f t="shared" si="416"/>
        <v>92340</v>
      </c>
      <c r="M9169" s="11">
        <f>COUNTIF(E$2:$E9169,E9169)</f>
        <v>19</v>
      </c>
      <c r="O9169" t="str">
        <f t="shared" si="417"/>
        <v/>
      </c>
    </row>
    <row r="9170" spans="1:15" hidden="1">
      <c r="A9170" s="41" t="s">
        <v>103</v>
      </c>
      <c r="B9170" s="46">
        <v>45810</v>
      </c>
      <c r="C9170" s="8" t="s">
        <v>13</v>
      </c>
      <c r="D9170" s="8" t="s">
        <v>14</v>
      </c>
      <c r="E9170" s="8" t="s">
        <v>14</v>
      </c>
      <c r="F9170" s="9">
        <f t="shared" si="415"/>
        <v>-900000</v>
      </c>
      <c r="G9170" s="9">
        <v>-9</v>
      </c>
      <c r="H9170" s="10">
        <v>-966843</v>
      </c>
      <c r="I9170" s="11">
        <f t="shared" si="412"/>
        <v>20441691594.705811</v>
      </c>
      <c r="J9170" s="11">
        <f t="shared" si="413"/>
        <v>202333</v>
      </c>
      <c r="K9170" s="11">
        <f t="shared" si="414"/>
        <v>101029.94368049609</v>
      </c>
      <c r="L9170" s="12">
        <f t="shared" si="416"/>
        <v>57573.50687553524</v>
      </c>
      <c r="M9170" s="11">
        <f>COUNTIF(E$2:$E9170,E9170)</f>
        <v>1249</v>
      </c>
      <c r="O9170" t="str">
        <f t="shared" si="417"/>
        <v/>
      </c>
    </row>
    <row r="9171" spans="1:15" hidden="1">
      <c r="A9171" s="41" t="s">
        <v>103</v>
      </c>
      <c r="B9171" s="46">
        <v>45810</v>
      </c>
      <c r="C9171" s="8" t="s">
        <v>13</v>
      </c>
      <c r="D9171" s="8" t="s">
        <v>48</v>
      </c>
      <c r="E9171" s="8" t="s">
        <v>48</v>
      </c>
      <c r="F9171" s="9">
        <f t="shared" si="415"/>
        <v>-2700000</v>
      </c>
      <c r="G9171" s="9">
        <v>-27</v>
      </c>
      <c r="H9171" s="10">
        <v>-2980638</v>
      </c>
      <c r="I9171" s="11">
        <f t="shared" si="412"/>
        <v>14532347286</v>
      </c>
      <c r="J9171" s="11">
        <f t="shared" si="413"/>
        <v>145129</v>
      </c>
      <c r="K9171" s="11">
        <f t="shared" si="414"/>
        <v>100134</v>
      </c>
      <c r="L9171" s="12">
        <f t="shared" si="416"/>
        <v>277020</v>
      </c>
      <c r="M9171" s="11">
        <f>COUNTIF(E$2:$E9171,E9171)</f>
        <v>20</v>
      </c>
      <c r="O9171" t="str">
        <f t="shared" si="417"/>
        <v/>
      </c>
    </row>
    <row r="9172" spans="1:15" hidden="1">
      <c r="A9172" s="41" t="s">
        <v>103</v>
      </c>
      <c r="B9172" s="46">
        <v>45810</v>
      </c>
      <c r="C9172" s="8" t="s">
        <v>13</v>
      </c>
      <c r="D9172" s="8" t="s">
        <v>48</v>
      </c>
      <c r="E9172" s="8" t="s">
        <v>48</v>
      </c>
      <c r="F9172" s="9">
        <f t="shared" si="415"/>
        <v>-27100000</v>
      </c>
      <c r="G9172" s="9">
        <v>-271</v>
      </c>
      <c r="H9172" s="10">
        <v>-29916774</v>
      </c>
      <c r="I9172" s="11">
        <f t="shared" si="412"/>
        <v>14505210972</v>
      </c>
      <c r="J9172" s="11">
        <f t="shared" si="413"/>
        <v>144858</v>
      </c>
      <c r="K9172" s="11">
        <f t="shared" si="414"/>
        <v>100134</v>
      </c>
      <c r="L9172" s="12">
        <f t="shared" si="416"/>
        <v>2780460</v>
      </c>
      <c r="M9172" s="11">
        <f>COUNTIF(E$2:$E9172,E9172)</f>
        <v>21</v>
      </c>
      <c r="O9172" t="str">
        <f t="shared" si="417"/>
        <v/>
      </c>
    </row>
    <row r="9173" spans="1:15" hidden="1">
      <c r="A9173" s="41" t="s">
        <v>103</v>
      </c>
      <c r="B9173" s="46">
        <v>45810</v>
      </c>
      <c r="C9173" s="8" t="s">
        <v>13</v>
      </c>
      <c r="D9173" s="8" t="s">
        <v>48</v>
      </c>
      <c r="E9173" s="8" t="s">
        <v>48</v>
      </c>
      <c r="F9173" s="9">
        <f t="shared" si="415"/>
        <v>-27100000</v>
      </c>
      <c r="G9173" s="9">
        <v>-271</v>
      </c>
      <c r="H9173" s="10">
        <v>-29916774</v>
      </c>
      <c r="I9173" s="11">
        <f t="shared" si="412"/>
        <v>14478074658</v>
      </c>
      <c r="J9173" s="11">
        <f t="shared" si="413"/>
        <v>144587</v>
      </c>
      <c r="K9173" s="11">
        <f t="shared" si="414"/>
        <v>100134</v>
      </c>
      <c r="L9173" s="12">
        <f t="shared" si="416"/>
        <v>2780460</v>
      </c>
      <c r="M9173" s="11">
        <f>COUNTIF(E$2:$E9173,E9173)</f>
        <v>22</v>
      </c>
      <c r="O9173" t="str">
        <f t="shared" si="417"/>
        <v/>
      </c>
    </row>
    <row r="9174" spans="1:15" hidden="1">
      <c r="A9174" s="41" t="s">
        <v>103</v>
      </c>
      <c r="B9174" s="46">
        <v>45810</v>
      </c>
      <c r="C9174" s="8" t="s">
        <v>13</v>
      </c>
      <c r="D9174" s="8" t="s">
        <v>15</v>
      </c>
      <c r="E9174" s="8" t="s">
        <v>15</v>
      </c>
      <c r="F9174" s="9">
        <f t="shared" si="415"/>
        <v>9300000</v>
      </c>
      <c r="G9174" s="9">
        <v>93</v>
      </c>
      <c r="H9174" s="10">
        <v>10055067</v>
      </c>
      <c r="I9174" s="11">
        <f t="shared" si="412"/>
        <v>26590256345.739105</v>
      </c>
      <c r="J9174" s="11">
        <f t="shared" si="413"/>
        <v>246380</v>
      </c>
      <c r="K9174" s="11">
        <f t="shared" si="414"/>
        <v>107923.76144873409</v>
      </c>
      <c r="L9174" s="12">
        <f t="shared" si="416"/>
        <v>0</v>
      </c>
      <c r="M9174" s="11">
        <f>COUNTIF(E$2:$E9174,E9174)</f>
        <v>3222</v>
      </c>
      <c r="O9174" t="str">
        <f t="shared" si="417"/>
        <v/>
      </c>
    </row>
    <row r="9175" spans="1:15" hidden="1">
      <c r="A9175" s="41" t="s">
        <v>103</v>
      </c>
      <c r="B9175" s="46">
        <v>45810</v>
      </c>
      <c r="C9175" s="8" t="s">
        <v>13</v>
      </c>
      <c r="D9175" s="8" t="s">
        <v>48</v>
      </c>
      <c r="E9175" s="8" t="s">
        <v>48</v>
      </c>
      <c r="F9175" s="9">
        <f t="shared" si="415"/>
        <v>-36300000</v>
      </c>
      <c r="G9175" s="9">
        <v>-363</v>
      </c>
      <c r="H9175" s="10">
        <v>-40073022</v>
      </c>
      <c r="I9175" s="11">
        <f t="shared" si="412"/>
        <v>14441726016</v>
      </c>
      <c r="J9175" s="11">
        <f t="shared" si="413"/>
        <v>144224</v>
      </c>
      <c r="K9175" s="11">
        <f t="shared" si="414"/>
        <v>100134</v>
      </c>
      <c r="L9175" s="12">
        <f t="shared" si="416"/>
        <v>3724380</v>
      </c>
      <c r="M9175" s="11">
        <f>COUNTIF(E$2:$E9175,E9175)</f>
        <v>23</v>
      </c>
      <c r="O9175" t="str">
        <f t="shared" si="417"/>
        <v/>
      </c>
    </row>
    <row r="9176" spans="1:15" hidden="1">
      <c r="A9176" s="41" t="s">
        <v>103</v>
      </c>
      <c r="B9176" s="46">
        <v>45810</v>
      </c>
      <c r="C9176" s="8" t="s">
        <v>13</v>
      </c>
      <c r="D9176" s="8" t="s">
        <v>48</v>
      </c>
      <c r="E9176" s="8" t="s">
        <v>48</v>
      </c>
      <c r="F9176" s="9">
        <f t="shared" si="415"/>
        <v>-27100000</v>
      </c>
      <c r="G9176" s="9">
        <v>-271</v>
      </c>
      <c r="H9176" s="10">
        <v>-29916774</v>
      </c>
      <c r="I9176" s="11">
        <f t="shared" si="412"/>
        <v>14414589702</v>
      </c>
      <c r="J9176" s="11">
        <f t="shared" si="413"/>
        <v>143953</v>
      </c>
      <c r="K9176" s="11">
        <f t="shared" si="414"/>
        <v>100134</v>
      </c>
      <c r="L9176" s="12">
        <f t="shared" si="416"/>
        <v>2780460</v>
      </c>
      <c r="M9176" s="11">
        <f>COUNTIF(E$2:$E9176,E9176)</f>
        <v>24</v>
      </c>
      <c r="O9176" t="str">
        <f t="shared" si="417"/>
        <v/>
      </c>
    </row>
    <row r="9177" spans="1:15" hidden="1">
      <c r="A9177" s="41" t="s">
        <v>103</v>
      </c>
      <c r="B9177" s="46">
        <v>45810</v>
      </c>
      <c r="C9177" s="8" t="s">
        <v>13</v>
      </c>
      <c r="D9177" s="8" t="s">
        <v>48</v>
      </c>
      <c r="E9177" s="8" t="s">
        <v>48</v>
      </c>
      <c r="F9177" s="9">
        <f t="shared" si="415"/>
        <v>-90600000</v>
      </c>
      <c r="G9177" s="9">
        <v>-906</v>
      </c>
      <c r="H9177" s="10">
        <v>-100016964</v>
      </c>
      <c r="I9177" s="11">
        <f t="shared" si="412"/>
        <v>14323868298</v>
      </c>
      <c r="J9177" s="11">
        <f t="shared" si="413"/>
        <v>143047</v>
      </c>
      <c r="K9177" s="11">
        <f t="shared" si="414"/>
        <v>100134</v>
      </c>
      <c r="L9177" s="12">
        <f t="shared" si="416"/>
        <v>9295560</v>
      </c>
      <c r="M9177" s="11">
        <f>COUNTIF(E$2:$E9177,E9177)</f>
        <v>25</v>
      </c>
      <c r="O9177" t="str">
        <f t="shared" si="417"/>
        <v/>
      </c>
    </row>
    <row r="9178" spans="1:15" hidden="1">
      <c r="A9178" s="41" t="s">
        <v>103</v>
      </c>
      <c r="B9178" s="46">
        <v>45810</v>
      </c>
      <c r="C9178" s="8" t="s">
        <v>13</v>
      </c>
      <c r="D9178" s="8" t="s">
        <v>48</v>
      </c>
      <c r="E9178" s="8" t="s">
        <v>48</v>
      </c>
      <c r="F9178" s="9">
        <f t="shared" si="415"/>
        <v>-6300000</v>
      </c>
      <c r="G9178" s="9">
        <v>-63</v>
      </c>
      <c r="H9178" s="10">
        <v>-6954822</v>
      </c>
      <c r="I9178" s="11">
        <f t="shared" si="412"/>
        <v>14317559856</v>
      </c>
      <c r="J9178" s="11">
        <f t="shared" si="413"/>
        <v>142984</v>
      </c>
      <c r="K9178" s="11">
        <f t="shared" si="414"/>
        <v>100134</v>
      </c>
      <c r="L9178" s="12">
        <f t="shared" si="416"/>
        <v>646380</v>
      </c>
      <c r="M9178" s="11">
        <f>COUNTIF(E$2:$E9178,E9178)</f>
        <v>26</v>
      </c>
      <c r="O9178" t="str">
        <f t="shared" si="417"/>
        <v/>
      </c>
    </row>
    <row r="9179" spans="1:15" hidden="1">
      <c r="A9179" s="41" t="s">
        <v>103</v>
      </c>
      <c r="B9179" s="46">
        <v>45810</v>
      </c>
      <c r="C9179" s="8" t="s">
        <v>13</v>
      </c>
      <c r="D9179" s="8" t="s">
        <v>48</v>
      </c>
      <c r="E9179" s="8" t="s">
        <v>48</v>
      </c>
      <c r="F9179" s="9">
        <f t="shared" si="415"/>
        <v>-1800000</v>
      </c>
      <c r="G9179" s="9">
        <v>-18</v>
      </c>
      <c r="H9179" s="10">
        <v>-1987092</v>
      </c>
      <c r="I9179" s="11">
        <f t="shared" si="412"/>
        <v>14315757444</v>
      </c>
      <c r="J9179" s="11">
        <f t="shared" si="413"/>
        <v>142966</v>
      </c>
      <c r="K9179" s="11">
        <f t="shared" si="414"/>
        <v>100134</v>
      </c>
      <c r="L9179" s="12">
        <f t="shared" si="416"/>
        <v>184680</v>
      </c>
      <c r="M9179" s="11">
        <f>COUNTIF(E$2:$E9179,E9179)</f>
        <v>27</v>
      </c>
      <c r="O9179" t="str">
        <f t="shared" si="417"/>
        <v/>
      </c>
    </row>
    <row r="9180" spans="1:15" hidden="1">
      <c r="A9180" s="41" t="s">
        <v>103</v>
      </c>
      <c r="B9180" s="46">
        <v>45810</v>
      </c>
      <c r="C9180" s="8" t="s">
        <v>13</v>
      </c>
      <c r="D9180" s="8" t="s">
        <v>48</v>
      </c>
      <c r="E9180" s="8" t="s">
        <v>48</v>
      </c>
      <c r="F9180" s="9">
        <f t="shared" si="415"/>
        <v>-90500000</v>
      </c>
      <c r="G9180" s="9">
        <v>-905</v>
      </c>
      <c r="H9180" s="10">
        <v>-99906570</v>
      </c>
      <c r="I9180" s="11">
        <f t="shared" si="412"/>
        <v>14225136174</v>
      </c>
      <c r="J9180" s="11">
        <f t="shared" si="413"/>
        <v>142061</v>
      </c>
      <c r="K9180" s="11">
        <f t="shared" si="414"/>
        <v>100134</v>
      </c>
      <c r="L9180" s="12">
        <f t="shared" si="416"/>
        <v>9285300</v>
      </c>
      <c r="M9180" s="11">
        <f>COUNTIF(E$2:$E9180,E9180)</f>
        <v>28</v>
      </c>
      <c r="O9180" t="str">
        <f t="shared" si="417"/>
        <v/>
      </c>
    </row>
    <row r="9181" spans="1:15" hidden="1">
      <c r="A9181" s="41" t="s">
        <v>103</v>
      </c>
      <c r="B9181" s="46">
        <v>45810</v>
      </c>
      <c r="C9181" s="8" t="s">
        <v>13</v>
      </c>
      <c r="D9181" s="8" t="s">
        <v>15</v>
      </c>
      <c r="E9181" s="8" t="s">
        <v>15</v>
      </c>
      <c r="F9181" s="9">
        <f t="shared" si="415"/>
        <v>3000000</v>
      </c>
      <c r="G9181" s="9">
        <v>30</v>
      </c>
      <c r="H9181" s="10">
        <v>3240360</v>
      </c>
      <c r="I9181" s="11">
        <f t="shared" si="412"/>
        <v>26593496705.739105</v>
      </c>
      <c r="J9181" s="11">
        <f t="shared" si="413"/>
        <v>246410</v>
      </c>
      <c r="K9181" s="11">
        <f t="shared" si="414"/>
        <v>107923.7721916282</v>
      </c>
      <c r="L9181" s="12">
        <f t="shared" si="416"/>
        <v>0</v>
      </c>
      <c r="M9181" s="11">
        <f>COUNTIF(E$2:$E9181,E9181)</f>
        <v>3223</v>
      </c>
      <c r="O9181" t="str">
        <f t="shared" si="417"/>
        <v/>
      </c>
    </row>
    <row r="9182" spans="1:15" hidden="1">
      <c r="A9182" s="41" t="s">
        <v>103</v>
      </c>
      <c r="B9182" s="46">
        <v>45810</v>
      </c>
      <c r="C9182" s="8" t="s">
        <v>13</v>
      </c>
      <c r="D9182" s="8" t="s">
        <v>48</v>
      </c>
      <c r="E9182" s="8" t="s">
        <v>48</v>
      </c>
      <c r="F9182" s="9">
        <f t="shared" si="415"/>
        <v>-36200000</v>
      </c>
      <c r="G9182" s="9">
        <v>-362</v>
      </c>
      <c r="H9182" s="10">
        <v>-39962628</v>
      </c>
      <c r="I9182" s="11">
        <f t="shared" si="412"/>
        <v>14188887666</v>
      </c>
      <c r="J9182" s="11">
        <f t="shared" si="413"/>
        <v>141699</v>
      </c>
      <c r="K9182" s="11">
        <f t="shared" si="414"/>
        <v>100134</v>
      </c>
      <c r="L9182" s="12">
        <f t="shared" si="416"/>
        <v>3714120</v>
      </c>
      <c r="M9182" s="11">
        <f>COUNTIF(E$2:$E9182,E9182)</f>
        <v>29</v>
      </c>
      <c r="O9182" t="str">
        <f t="shared" si="417"/>
        <v/>
      </c>
    </row>
    <row r="9183" spans="1:15" hidden="1">
      <c r="A9183" s="41" t="s">
        <v>103</v>
      </c>
      <c r="B9183" s="46">
        <v>45810</v>
      </c>
      <c r="C9183" s="8" t="s">
        <v>13</v>
      </c>
      <c r="D9183" s="8" t="s">
        <v>15</v>
      </c>
      <c r="E9183" s="8" t="s">
        <v>15</v>
      </c>
      <c r="F9183" s="9">
        <f t="shared" si="415"/>
        <v>1800000</v>
      </c>
      <c r="G9183" s="9">
        <v>18</v>
      </c>
      <c r="H9183" s="10">
        <v>1945890</v>
      </c>
      <c r="I9183" s="11">
        <f t="shared" si="412"/>
        <v>26595442595.739105</v>
      </c>
      <c r="J9183" s="11">
        <f t="shared" si="413"/>
        <v>246428</v>
      </c>
      <c r="K9183" s="11">
        <f t="shared" si="414"/>
        <v>107923.78542916838</v>
      </c>
      <c r="L9183" s="12">
        <f t="shared" si="416"/>
        <v>0</v>
      </c>
      <c r="M9183" s="11">
        <f>COUNTIF(E$2:$E9183,E9183)</f>
        <v>3224</v>
      </c>
      <c r="O9183" t="str">
        <f t="shared" si="417"/>
        <v/>
      </c>
    </row>
    <row r="9184" spans="1:15" hidden="1">
      <c r="A9184" s="41" t="s">
        <v>103</v>
      </c>
      <c r="B9184" s="46">
        <v>45810</v>
      </c>
      <c r="C9184" s="8" t="s">
        <v>13</v>
      </c>
      <c r="D9184" s="8" t="s">
        <v>15</v>
      </c>
      <c r="E9184" s="8" t="s">
        <v>15</v>
      </c>
      <c r="F9184" s="9">
        <f t="shared" si="415"/>
        <v>371100000</v>
      </c>
      <c r="G9184" s="9">
        <v>3711</v>
      </c>
      <c r="H9184" s="10">
        <v>405820116</v>
      </c>
      <c r="I9184" s="11">
        <f t="shared" si="412"/>
        <v>27001262711.739105</v>
      </c>
      <c r="J9184" s="11">
        <f t="shared" si="413"/>
        <v>250139</v>
      </c>
      <c r="K9184" s="11">
        <f t="shared" si="414"/>
        <v>107945.03340838137</v>
      </c>
      <c r="L9184" s="12">
        <f t="shared" si="416"/>
        <v>0</v>
      </c>
      <c r="M9184" s="11">
        <f>COUNTIF(E$2:$E9184,E9184)</f>
        <v>3225</v>
      </c>
      <c r="O9184" t="str">
        <f t="shared" si="417"/>
        <v/>
      </c>
    </row>
    <row r="9185" spans="1:15" hidden="1">
      <c r="A9185" s="41" t="s">
        <v>103</v>
      </c>
      <c r="B9185" s="46">
        <v>45810</v>
      </c>
      <c r="C9185" s="8" t="s">
        <v>13</v>
      </c>
      <c r="D9185" s="8" t="s">
        <v>48</v>
      </c>
      <c r="E9185" s="8" t="s">
        <v>48</v>
      </c>
      <c r="F9185" s="9">
        <f t="shared" si="415"/>
        <v>-140000000</v>
      </c>
      <c r="G9185" s="9">
        <v>-1400</v>
      </c>
      <c r="H9185" s="10">
        <v>-154551600</v>
      </c>
      <c r="I9185" s="11">
        <f t="shared" si="412"/>
        <v>14048700066</v>
      </c>
      <c r="J9185" s="11">
        <f t="shared" si="413"/>
        <v>140299</v>
      </c>
      <c r="K9185" s="11">
        <f t="shared" si="414"/>
        <v>100134</v>
      </c>
      <c r="L9185" s="12">
        <f t="shared" si="416"/>
        <v>14364000</v>
      </c>
      <c r="M9185" s="11">
        <f>COUNTIF(E$2:$E9185,E9185)</f>
        <v>30</v>
      </c>
      <c r="O9185" t="str">
        <f t="shared" si="417"/>
        <v/>
      </c>
    </row>
    <row r="9186" spans="1:15" hidden="1">
      <c r="A9186" s="41" t="s">
        <v>103</v>
      </c>
      <c r="B9186" s="46">
        <v>45810</v>
      </c>
      <c r="C9186" s="8" t="s">
        <v>13</v>
      </c>
      <c r="D9186" s="8" t="s">
        <v>48</v>
      </c>
      <c r="E9186" s="8" t="s">
        <v>48</v>
      </c>
      <c r="F9186" s="9">
        <f t="shared" si="415"/>
        <v>-9000000</v>
      </c>
      <c r="G9186" s="9">
        <v>-90</v>
      </c>
      <c r="H9186" s="10">
        <v>-9935460</v>
      </c>
      <c r="I9186" s="11">
        <f t="shared" si="412"/>
        <v>14039688006</v>
      </c>
      <c r="J9186" s="11">
        <f t="shared" si="413"/>
        <v>140209</v>
      </c>
      <c r="K9186" s="11">
        <f t="shared" si="414"/>
        <v>100134</v>
      </c>
      <c r="L9186" s="12">
        <f t="shared" si="416"/>
        <v>923400</v>
      </c>
      <c r="M9186" s="11">
        <f>COUNTIF(E$2:$E9186,E9186)</f>
        <v>31</v>
      </c>
      <c r="O9186" t="str">
        <f t="shared" si="417"/>
        <v/>
      </c>
    </row>
    <row r="9187" spans="1:15" hidden="1">
      <c r="A9187" s="41" t="s">
        <v>103</v>
      </c>
      <c r="B9187" s="46">
        <v>45810</v>
      </c>
      <c r="C9187" s="8" t="s">
        <v>13</v>
      </c>
      <c r="D9187" s="8" t="s">
        <v>48</v>
      </c>
      <c r="E9187" s="8" t="s">
        <v>48</v>
      </c>
      <c r="F9187" s="9">
        <f t="shared" si="415"/>
        <v>-9000000</v>
      </c>
      <c r="G9187" s="9">
        <v>-90</v>
      </c>
      <c r="H9187" s="10">
        <v>-9935460</v>
      </c>
      <c r="I9187" s="11">
        <f t="shared" si="412"/>
        <v>14030675946</v>
      </c>
      <c r="J9187" s="11">
        <f t="shared" si="413"/>
        <v>140119</v>
      </c>
      <c r="K9187" s="11">
        <f t="shared" si="414"/>
        <v>100134</v>
      </c>
      <c r="L9187" s="12">
        <f t="shared" si="416"/>
        <v>923400</v>
      </c>
      <c r="M9187" s="11">
        <f>COUNTIF(E$2:$E9187,E9187)</f>
        <v>32</v>
      </c>
      <c r="O9187" t="str">
        <f t="shared" si="417"/>
        <v/>
      </c>
    </row>
    <row r="9188" spans="1:15" hidden="1">
      <c r="A9188" s="41" t="s">
        <v>103</v>
      </c>
      <c r="B9188" s="46">
        <v>45810</v>
      </c>
      <c r="C9188" s="8" t="s">
        <v>13</v>
      </c>
      <c r="D9188" s="8" t="s">
        <v>46</v>
      </c>
      <c r="E9188" s="8" t="s">
        <v>46</v>
      </c>
      <c r="F9188" s="9">
        <f t="shared" si="415"/>
        <v>27500000</v>
      </c>
      <c r="G9188" s="9">
        <v>275</v>
      </c>
      <c r="H9188" s="10">
        <v>30350650</v>
      </c>
      <c r="I9188" s="11">
        <f t="shared" si="412"/>
        <v>6469832232.515729</v>
      </c>
      <c r="J9188" s="11">
        <f t="shared" si="413"/>
        <v>59185</v>
      </c>
      <c r="K9188" s="11">
        <f t="shared" si="414"/>
        <v>109315.40479033081</v>
      </c>
      <c r="L9188" s="12">
        <f t="shared" si="416"/>
        <v>0</v>
      </c>
      <c r="M9188" s="11">
        <f>COUNTIF(E$2:$E9188,E9188)</f>
        <v>2890</v>
      </c>
      <c r="O9188" t="str">
        <f t="shared" si="417"/>
        <v/>
      </c>
    </row>
    <row r="9189" spans="1:15" hidden="1">
      <c r="A9189" s="41" t="s">
        <v>103</v>
      </c>
      <c r="B9189" s="46">
        <v>45810</v>
      </c>
      <c r="C9189" s="8" t="s">
        <v>13</v>
      </c>
      <c r="D9189" s="8" t="s">
        <v>14</v>
      </c>
      <c r="E9189" s="8" t="s">
        <v>14</v>
      </c>
      <c r="F9189" s="9">
        <f t="shared" si="415"/>
        <v>3400000</v>
      </c>
      <c r="G9189" s="9">
        <v>34</v>
      </c>
      <c r="H9189" s="10">
        <v>3648914</v>
      </c>
      <c r="I9189" s="11">
        <f t="shared" si="412"/>
        <v>20445340508.705811</v>
      </c>
      <c r="J9189" s="11">
        <f t="shared" si="413"/>
        <v>202367</v>
      </c>
      <c r="K9189" s="11">
        <f t="shared" si="414"/>
        <v>101031.00065082652</v>
      </c>
      <c r="L9189" s="12">
        <f t="shared" si="416"/>
        <v>0</v>
      </c>
      <c r="M9189" s="11">
        <f>COUNTIF(E$2:$E9189,E9189)</f>
        <v>1250</v>
      </c>
      <c r="O9189" t="str">
        <f t="shared" si="417"/>
        <v/>
      </c>
    </row>
    <row r="9190" spans="1:15" hidden="1">
      <c r="A9190" s="41" t="s">
        <v>103</v>
      </c>
      <c r="B9190" s="46">
        <v>45810</v>
      </c>
      <c r="C9190" s="8" t="s">
        <v>13</v>
      </c>
      <c r="D9190" s="8" t="s">
        <v>46</v>
      </c>
      <c r="E9190" s="8" t="s">
        <v>46</v>
      </c>
      <c r="F9190" s="9">
        <f t="shared" si="415"/>
        <v>900000</v>
      </c>
      <c r="G9190" s="9">
        <v>9</v>
      </c>
      <c r="H9190" s="10">
        <v>994815</v>
      </c>
      <c r="I9190" s="11">
        <f t="shared" si="412"/>
        <v>6470827047.515729</v>
      </c>
      <c r="J9190" s="11">
        <f t="shared" si="413"/>
        <v>59194</v>
      </c>
      <c r="K9190" s="11">
        <f t="shared" si="414"/>
        <v>109315.59022055831</v>
      </c>
      <c r="L9190" s="12">
        <f t="shared" si="416"/>
        <v>0</v>
      </c>
      <c r="M9190" s="11">
        <f>COUNTIF(E$2:$E9190,E9190)</f>
        <v>2891</v>
      </c>
      <c r="O9190" t="str">
        <f t="shared" si="417"/>
        <v/>
      </c>
    </row>
    <row r="9191" spans="1:15" hidden="1">
      <c r="A9191" s="41" t="s">
        <v>103</v>
      </c>
      <c r="B9191" s="46">
        <v>45810</v>
      </c>
      <c r="C9191" s="8" t="s">
        <v>13</v>
      </c>
      <c r="D9191" s="8" t="s">
        <v>48</v>
      </c>
      <c r="E9191" s="8" t="s">
        <v>48</v>
      </c>
      <c r="F9191" s="9">
        <f t="shared" si="415"/>
        <v>-2800000</v>
      </c>
      <c r="G9191" s="9">
        <v>-28</v>
      </c>
      <c r="H9191" s="10">
        <v>-3091032</v>
      </c>
      <c r="I9191" s="11">
        <f t="shared" ref="I9191:I9254" si="418">IF(H9191&gt;=0,IF(M9191=1,H9191,SUMIFS(I:I,E:E,E9191,M:M,M9191-1)+H9191),SUMIFS(I:I,E:E,E9191,M:M,M9191-1)+K9191*G9191)</f>
        <v>14027872194</v>
      </c>
      <c r="J9191" s="11">
        <f t="shared" ref="J9191:J9254" si="419">IF(M9191=1,G9191,SUMIFS($J:$J,$E:$E,E9191,$M:$M,M9191-1)+G9191)</f>
        <v>140091</v>
      </c>
      <c r="K9191" s="11">
        <f t="shared" ref="K9191:K9254" si="420">IF(H9191&gt;=0,I9191/J9191,SUMIFS($K:$K,$E:$E,E9191,$M:$M,M9191-1))</f>
        <v>100134</v>
      </c>
      <c r="L9191" s="12">
        <f t="shared" si="416"/>
        <v>287280</v>
      </c>
      <c r="M9191" s="11">
        <f>COUNTIF(E$2:$E9191,E9191)</f>
        <v>33</v>
      </c>
      <c r="O9191" t="str">
        <f t="shared" si="417"/>
        <v/>
      </c>
    </row>
    <row r="9192" spans="1:15" hidden="1">
      <c r="A9192" s="41" t="s">
        <v>103</v>
      </c>
      <c r="B9192" s="46">
        <v>45810</v>
      </c>
      <c r="C9192" s="8" t="s">
        <v>13</v>
      </c>
      <c r="D9192" s="8" t="s">
        <v>48</v>
      </c>
      <c r="E9192" s="8" t="s">
        <v>48</v>
      </c>
      <c r="F9192" s="9">
        <f t="shared" ref="F9192:F9255" si="421">100000*G9192</f>
        <v>-9100000</v>
      </c>
      <c r="G9192" s="9">
        <v>-91</v>
      </c>
      <c r="H9192" s="10">
        <v>-10045854</v>
      </c>
      <c r="I9192" s="11">
        <f t="shared" si="418"/>
        <v>14018760000</v>
      </c>
      <c r="J9192" s="11">
        <f t="shared" si="419"/>
        <v>140000</v>
      </c>
      <c r="K9192" s="11">
        <f t="shared" si="420"/>
        <v>100134</v>
      </c>
      <c r="L9192" s="12">
        <f t="shared" si="416"/>
        <v>933660</v>
      </c>
      <c r="M9192" s="11">
        <f>COUNTIF(E$2:$E9192,E9192)</f>
        <v>34</v>
      </c>
      <c r="O9192" t="str">
        <f t="shared" si="417"/>
        <v/>
      </c>
    </row>
    <row r="9193" spans="1:15" hidden="1">
      <c r="A9193" s="41" t="s">
        <v>103</v>
      </c>
      <c r="B9193" s="46">
        <v>45810</v>
      </c>
      <c r="C9193" s="8" t="s">
        <v>13</v>
      </c>
      <c r="D9193" s="8" t="s">
        <v>48</v>
      </c>
      <c r="E9193" s="8" t="s">
        <v>48</v>
      </c>
      <c r="F9193" s="9">
        <f t="shared" si="421"/>
        <v>-900000</v>
      </c>
      <c r="G9193" s="9">
        <v>-9</v>
      </c>
      <c r="H9193" s="10">
        <v>-993546</v>
      </c>
      <c r="I9193" s="11">
        <f t="shared" si="418"/>
        <v>14017858794</v>
      </c>
      <c r="J9193" s="11">
        <f t="shared" si="419"/>
        <v>139991</v>
      </c>
      <c r="K9193" s="11">
        <f t="shared" si="420"/>
        <v>100134</v>
      </c>
      <c r="L9193" s="12">
        <f t="shared" si="416"/>
        <v>92340</v>
      </c>
      <c r="M9193" s="11">
        <f>COUNTIF(E$2:$E9193,E9193)</f>
        <v>35</v>
      </c>
      <c r="O9193" t="str">
        <f t="shared" si="417"/>
        <v/>
      </c>
    </row>
    <row r="9194" spans="1:15" hidden="1">
      <c r="A9194" s="41" t="s">
        <v>103</v>
      </c>
      <c r="B9194" s="46">
        <v>45810</v>
      </c>
      <c r="C9194" s="8" t="s">
        <v>13</v>
      </c>
      <c r="D9194" s="8" t="s">
        <v>48</v>
      </c>
      <c r="E9194" s="8" t="s">
        <v>48</v>
      </c>
      <c r="F9194" s="9">
        <f t="shared" si="421"/>
        <v>-54200000</v>
      </c>
      <c r="G9194" s="9">
        <v>-542</v>
      </c>
      <c r="H9194" s="10">
        <v>-59833548</v>
      </c>
      <c r="I9194" s="11">
        <f t="shared" si="418"/>
        <v>13963586166</v>
      </c>
      <c r="J9194" s="11">
        <f t="shared" si="419"/>
        <v>139449</v>
      </c>
      <c r="K9194" s="11">
        <f t="shared" si="420"/>
        <v>100134</v>
      </c>
      <c r="L9194" s="12">
        <f t="shared" si="416"/>
        <v>5560920</v>
      </c>
      <c r="M9194" s="11">
        <f>COUNTIF(E$2:$E9194,E9194)</f>
        <v>36</v>
      </c>
      <c r="O9194" t="str">
        <f t="shared" si="417"/>
        <v/>
      </c>
    </row>
    <row r="9195" spans="1:15" hidden="1">
      <c r="A9195" s="41" t="s">
        <v>103</v>
      </c>
      <c r="B9195" s="46">
        <v>45810</v>
      </c>
      <c r="C9195" s="8" t="s">
        <v>13</v>
      </c>
      <c r="D9195" s="8" t="s">
        <v>15</v>
      </c>
      <c r="E9195" s="8" t="s">
        <v>15</v>
      </c>
      <c r="F9195" s="9">
        <f t="shared" si="421"/>
        <v>2700000</v>
      </c>
      <c r="G9195" s="9">
        <v>27</v>
      </c>
      <c r="H9195" s="10">
        <v>2948319</v>
      </c>
      <c r="I9195" s="11">
        <f t="shared" si="418"/>
        <v>27004211030.739105</v>
      </c>
      <c r="J9195" s="11">
        <f t="shared" si="419"/>
        <v>250166</v>
      </c>
      <c r="K9195" s="11">
        <f t="shared" si="420"/>
        <v>107945.16853105181</v>
      </c>
      <c r="L9195" s="12">
        <f t="shared" si="416"/>
        <v>0</v>
      </c>
      <c r="M9195" s="11">
        <f>COUNTIF(E$2:$E9195,E9195)</f>
        <v>3226</v>
      </c>
      <c r="O9195" t="str">
        <f t="shared" si="417"/>
        <v/>
      </c>
    </row>
    <row r="9196" spans="1:15" hidden="1">
      <c r="A9196" s="41" t="s">
        <v>103</v>
      </c>
      <c r="B9196" s="46">
        <v>45810</v>
      </c>
      <c r="C9196" s="8" t="s">
        <v>13</v>
      </c>
      <c r="D9196" s="8" t="s">
        <v>48</v>
      </c>
      <c r="E9196" s="8" t="s">
        <v>48</v>
      </c>
      <c r="F9196" s="9">
        <f t="shared" si="421"/>
        <v>-1300000</v>
      </c>
      <c r="G9196" s="9">
        <v>-13</v>
      </c>
      <c r="H9196" s="10">
        <v>-1435122</v>
      </c>
      <c r="I9196" s="11">
        <f t="shared" si="418"/>
        <v>13962284424</v>
      </c>
      <c r="J9196" s="11">
        <f t="shared" si="419"/>
        <v>139436</v>
      </c>
      <c r="K9196" s="11">
        <f t="shared" si="420"/>
        <v>100134</v>
      </c>
      <c r="L9196" s="12">
        <f t="shared" ref="L9196:L9259" si="422">IF(G9196&lt;0,K9196*G9196-H9196,0)</f>
        <v>133380</v>
      </c>
      <c r="M9196" s="11">
        <f>COUNTIF(E$2:$E9196,E9196)</f>
        <v>37</v>
      </c>
      <c r="O9196" t="str">
        <f t="shared" si="417"/>
        <v/>
      </c>
    </row>
    <row r="9197" spans="1:15" hidden="1">
      <c r="A9197" s="41" t="s">
        <v>103</v>
      </c>
      <c r="B9197" s="46">
        <v>45810</v>
      </c>
      <c r="C9197" s="8" t="s">
        <v>13</v>
      </c>
      <c r="D9197" s="8" t="s">
        <v>48</v>
      </c>
      <c r="E9197" s="8" t="s">
        <v>48</v>
      </c>
      <c r="F9197" s="9">
        <f t="shared" si="421"/>
        <v>-9000000</v>
      </c>
      <c r="G9197" s="9">
        <v>-90</v>
      </c>
      <c r="H9197" s="10">
        <v>-9935460</v>
      </c>
      <c r="I9197" s="11">
        <f t="shared" si="418"/>
        <v>13953272364</v>
      </c>
      <c r="J9197" s="11">
        <f t="shared" si="419"/>
        <v>139346</v>
      </c>
      <c r="K9197" s="11">
        <f t="shared" si="420"/>
        <v>100134</v>
      </c>
      <c r="L9197" s="12">
        <f t="shared" si="422"/>
        <v>923400</v>
      </c>
      <c r="M9197" s="11">
        <f>COUNTIF(E$2:$E9197,E9197)</f>
        <v>38</v>
      </c>
      <c r="O9197" t="str">
        <f t="shared" si="417"/>
        <v/>
      </c>
    </row>
    <row r="9198" spans="1:15" hidden="1">
      <c r="A9198" s="41" t="s">
        <v>103</v>
      </c>
      <c r="B9198" s="46">
        <v>45810</v>
      </c>
      <c r="C9198" s="8" t="s">
        <v>13</v>
      </c>
      <c r="D9198" s="8" t="s">
        <v>14</v>
      </c>
      <c r="E9198" s="8" t="s">
        <v>14</v>
      </c>
      <c r="F9198" s="9">
        <f t="shared" si="421"/>
        <v>4700000</v>
      </c>
      <c r="G9198" s="9">
        <v>47</v>
      </c>
      <c r="H9198" s="10">
        <v>5060020</v>
      </c>
      <c r="I9198" s="11">
        <f t="shared" si="418"/>
        <v>20450400528.705811</v>
      </c>
      <c r="J9198" s="11">
        <f t="shared" si="419"/>
        <v>202414</v>
      </c>
      <c r="K9198" s="11">
        <f t="shared" si="420"/>
        <v>101032.53988709186</v>
      </c>
      <c r="L9198" s="12">
        <f t="shared" si="422"/>
        <v>0</v>
      </c>
      <c r="M9198" s="11">
        <f>COUNTIF(E$2:$E9198,E9198)</f>
        <v>1251</v>
      </c>
      <c r="O9198" t="str">
        <f t="shared" si="417"/>
        <v/>
      </c>
    </row>
    <row r="9199" spans="1:15" hidden="1">
      <c r="A9199" s="41" t="s">
        <v>103</v>
      </c>
      <c r="B9199" s="46">
        <v>45810</v>
      </c>
      <c r="C9199" s="8" t="s">
        <v>13</v>
      </c>
      <c r="D9199" s="8" t="s">
        <v>48</v>
      </c>
      <c r="E9199" s="8" t="s">
        <v>48</v>
      </c>
      <c r="F9199" s="9">
        <f t="shared" si="421"/>
        <v>-45200000</v>
      </c>
      <c r="G9199" s="9">
        <v>-452</v>
      </c>
      <c r="H9199" s="10">
        <v>-49898088</v>
      </c>
      <c r="I9199" s="11">
        <f t="shared" si="418"/>
        <v>13908011796</v>
      </c>
      <c r="J9199" s="11">
        <f t="shared" si="419"/>
        <v>138894</v>
      </c>
      <c r="K9199" s="11">
        <f t="shared" si="420"/>
        <v>100134</v>
      </c>
      <c r="L9199" s="12">
        <f t="shared" si="422"/>
        <v>4637520</v>
      </c>
      <c r="M9199" s="11">
        <f>COUNTIF(E$2:$E9199,E9199)</f>
        <v>39</v>
      </c>
      <c r="O9199" t="str">
        <f t="shared" si="417"/>
        <v/>
      </c>
    </row>
    <row r="9200" spans="1:15" hidden="1">
      <c r="A9200" s="41" t="s">
        <v>103</v>
      </c>
      <c r="B9200" s="46">
        <v>45810</v>
      </c>
      <c r="C9200" s="8" t="s">
        <v>13</v>
      </c>
      <c r="D9200" s="8" t="s">
        <v>48</v>
      </c>
      <c r="E9200" s="8" t="s">
        <v>48</v>
      </c>
      <c r="F9200" s="9">
        <f t="shared" si="421"/>
        <v>-900000</v>
      </c>
      <c r="G9200" s="9">
        <v>-9</v>
      </c>
      <c r="H9200" s="10">
        <v>-993546</v>
      </c>
      <c r="I9200" s="11">
        <f t="shared" si="418"/>
        <v>13907110590</v>
      </c>
      <c r="J9200" s="11">
        <f t="shared" si="419"/>
        <v>138885</v>
      </c>
      <c r="K9200" s="11">
        <f t="shared" si="420"/>
        <v>100134</v>
      </c>
      <c r="L9200" s="12">
        <f t="shared" si="422"/>
        <v>92340</v>
      </c>
      <c r="M9200" s="11">
        <f>COUNTIF(E$2:$E9200,E9200)</f>
        <v>40</v>
      </c>
      <c r="O9200" t="str">
        <f t="shared" si="417"/>
        <v/>
      </c>
    </row>
    <row r="9201" spans="1:15" hidden="1">
      <c r="A9201" s="41" t="s">
        <v>103</v>
      </c>
      <c r="B9201" s="46">
        <v>45810</v>
      </c>
      <c r="C9201" s="8" t="s">
        <v>13</v>
      </c>
      <c r="D9201" s="8" t="s">
        <v>48</v>
      </c>
      <c r="E9201" s="8" t="s">
        <v>48</v>
      </c>
      <c r="F9201" s="9">
        <f t="shared" si="421"/>
        <v>-900000</v>
      </c>
      <c r="G9201" s="9">
        <v>-9</v>
      </c>
      <c r="H9201" s="10">
        <v>-993546</v>
      </c>
      <c r="I9201" s="11">
        <f t="shared" si="418"/>
        <v>13906209384</v>
      </c>
      <c r="J9201" s="11">
        <f t="shared" si="419"/>
        <v>138876</v>
      </c>
      <c r="K9201" s="11">
        <f t="shared" si="420"/>
        <v>100134</v>
      </c>
      <c r="L9201" s="12">
        <f t="shared" si="422"/>
        <v>92340</v>
      </c>
      <c r="M9201" s="11">
        <f>COUNTIF(E$2:$E9201,E9201)</f>
        <v>41</v>
      </c>
      <c r="O9201" t="str">
        <f t="shared" si="417"/>
        <v/>
      </c>
    </row>
    <row r="9202" spans="1:15" hidden="1">
      <c r="A9202" s="41" t="s">
        <v>103</v>
      </c>
      <c r="B9202" s="46">
        <v>45810</v>
      </c>
      <c r="C9202" s="8" t="s">
        <v>13</v>
      </c>
      <c r="D9202" s="8" t="s">
        <v>48</v>
      </c>
      <c r="E9202" s="8" t="s">
        <v>48</v>
      </c>
      <c r="F9202" s="9">
        <f t="shared" si="421"/>
        <v>-2900000</v>
      </c>
      <c r="G9202" s="9">
        <v>-29</v>
      </c>
      <c r="H9202" s="10">
        <v>-3201426</v>
      </c>
      <c r="I9202" s="11">
        <f t="shared" si="418"/>
        <v>13903305498</v>
      </c>
      <c r="J9202" s="11">
        <f t="shared" si="419"/>
        <v>138847</v>
      </c>
      <c r="K9202" s="11">
        <f t="shared" si="420"/>
        <v>100134</v>
      </c>
      <c r="L9202" s="12">
        <f t="shared" si="422"/>
        <v>297540</v>
      </c>
      <c r="M9202" s="11">
        <f>COUNTIF(E$2:$E9202,E9202)</f>
        <v>42</v>
      </c>
      <c r="O9202" t="str">
        <f t="shared" si="417"/>
        <v/>
      </c>
    </row>
    <row r="9203" spans="1:15" hidden="1">
      <c r="A9203" s="41" t="s">
        <v>103</v>
      </c>
      <c r="B9203" s="46">
        <v>45810</v>
      </c>
      <c r="C9203" s="8" t="s">
        <v>13</v>
      </c>
      <c r="D9203" s="8" t="s">
        <v>48</v>
      </c>
      <c r="E9203" s="8" t="s">
        <v>48</v>
      </c>
      <c r="F9203" s="9">
        <f t="shared" si="421"/>
        <v>-900000</v>
      </c>
      <c r="G9203" s="9">
        <v>-9</v>
      </c>
      <c r="H9203" s="10">
        <v>-993546</v>
      </c>
      <c r="I9203" s="11">
        <f t="shared" si="418"/>
        <v>13902404292</v>
      </c>
      <c r="J9203" s="11">
        <f t="shared" si="419"/>
        <v>138838</v>
      </c>
      <c r="K9203" s="11">
        <f t="shared" si="420"/>
        <v>100134</v>
      </c>
      <c r="L9203" s="12">
        <f t="shared" si="422"/>
        <v>92340</v>
      </c>
      <c r="M9203" s="11">
        <f>COUNTIF(E$2:$E9203,E9203)</f>
        <v>43</v>
      </c>
      <c r="O9203" t="str">
        <f t="shared" si="417"/>
        <v/>
      </c>
    </row>
    <row r="9204" spans="1:15" hidden="1">
      <c r="A9204" s="41" t="s">
        <v>103</v>
      </c>
      <c r="B9204" s="46">
        <v>45810</v>
      </c>
      <c r="C9204" s="8" t="s">
        <v>13</v>
      </c>
      <c r="D9204" s="8" t="s">
        <v>15</v>
      </c>
      <c r="E9204" s="8" t="s">
        <v>15</v>
      </c>
      <c r="F9204" s="9">
        <f t="shared" si="421"/>
        <v>14000000</v>
      </c>
      <c r="G9204" s="9">
        <v>140</v>
      </c>
      <c r="H9204" s="10">
        <v>15236760</v>
      </c>
      <c r="I9204" s="11">
        <f t="shared" si="418"/>
        <v>27019447790.739105</v>
      </c>
      <c r="J9204" s="11">
        <f t="shared" si="419"/>
        <v>250306</v>
      </c>
      <c r="K9204" s="11">
        <f t="shared" si="420"/>
        <v>107945.66566817857</v>
      </c>
      <c r="L9204" s="12">
        <f t="shared" si="422"/>
        <v>0</v>
      </c>
      <c r="M9204" s="11">
        <f>COUNTIF(E$2:$E9204,E9204)</f>
        <v>3227</v>
      </c>
      <c r="O9204" t="str">
        <f t="shared" si="417"/>
        <v/>
      </c>
    </row>
    <row r="9205" spans="1:15" hidden="1">
      <c r="A9205" s="41" t="s">
        <v>103</v>
      </c>
      <c r="B9205" s="46">
        <v>45810</v>
      </c>
      <c r="C9205" s="8" t="s">
        <v>13</v>
      </c>
      <c r="D9205" s="8" t="s">
        <v>46</v>
      </c>
      <c r="E9205" s="8" t="s">
        <v>46</v>
      </c>
      <c r="F9205" s="9">
        <f t="shared" si="421"/>
        <v>3600000</v>
      </c>
      <c r="G9205" s="9">
        <v>36</v>
      </c>
      <c r="H9205" s="10">
        <v>3980916</v>
      </c>
      <c r="I9205" s="11">
        <f t="shared" si="418"/>
        <v>6474807963.515729</v>
      </c>
      <c r="J9205" s="11">
        <f t="shared" si="419"/>
        <v>59230</v>
      </c>
      <c r="K9205" s="11">
        <f t="shared" si="420"/>
        <v>109316.35933675045</v>
      </c>
      <c r="L9205" s="12">
        <f t="shared" si="422"/>
        <v>0</v>
      </c>
      <c r="M9205" s="11">
        <f>COUNTIF(E$2:$E9205,E9205)</f>
        <v>2892</v>
      </c>
      <c r="O9205" t="str">
        <f t="shared" si="417"/>
        <v/>
      </c>
    </row>
    <row r="9206" spans="1:15" hidden="1">
      <c r="A9206" s="41" t="s">
        <v>103</v>
      </c>
      <c r="B9206" s="46">
        <v>45810</v>
      </c>
      <c r="C9206" s="8" t="s">
        <v>13</v>
      </c>
      <c r="D9206" s="8" t="s">
        <v>48</v>
      </c>
      <c r="E9206" s="8" t="s">
        <v>48</v>
      </c>
      <c r="F9206" s="9">
        <f t="shared" si="421"/>
        <v>-900000</v>
      </c>
      <c r="G9206" s="9">
        <v>-9</v>
      </c>
      <c r="H9206" s="10">
        <v>-993546</v>
      </c>
      <c r="I9206" s="11">
        <f t="shared" si="418"/>
        <v>13901503086</v>
      </c>
      <c r="J9206" s="11">
        <f t="shared" si="419"/>
        <v>138829</v>
      </c>
      <c r="K9206" s="11">
        <f t="shared" si="420"/>
        <v>100134</v>
      </c>
      <c r="L9206" s="12">
        <f t="shared" si="422"/>
        <v>92340</v>
      </c>
      <c r="M9206" s="11">
        <f>COUNTIF(E$2:$E9206,E9206)</f>
        <v>44</v>
      </c>
      <c r="O9206" t="str">
        <f t="shared" si="417"/>
        <v/>
      </c>
    </row>
    <row r="9207" spans="1:15" hidden="1">
      <c r="A9207" s="41" t="s">
        <v>103</v>
      </c>
      <c r="B9207" s="46">
        <v>45810</v>
      </c>
      <c r="C9207" s="8" t="s">
        <v>13</v>
      </c>
      <c r="D9207" s="8" t="s">
        <v>48</v>
      </c>
      <c r="E9207" s="8" t="s">
        <v>48</v>
      </c>
      <c r="F9207" s="9">
        <f t="shared" si="421"/>
        <v>-12600000</v>
      </c>
      <c r="G9207" s="9">
        <v>-126</v>
      </c>
      <c r="H9207" s="10">
        <v>-13909644</v>
      </c>
      <c r="I9207" s="11">
        <f t="shared" si="418"/>
        <v>13888886202</v>
      </c>
      <c r="J9207" s="11">
        <f t="shared" si="419"/>
        <v>138703</v>
      </c>
      <c r="K9207" s="11">
        <f t="shared" si="420"/>
        <v>100134</v>
      </c>
      <c r="L9207" s="12">
        <f t="shared" si="422"/>
        <v>1292760</v>
      </c>
      <c r="M9207" s="11">
        <f>COUNTIF(E$2:$E9207,E9207)</f>
        <v>45</v>
      </c>
      <c r="O9207" t="str">
        <f t="shared" si="417"/>
        <v/>
      </c>
    </row>
    <row r="9208" spans="1:15" hidden="1">
      <c r="A9208" s="41" t="s">
        <v>103</v>
      </c>
      <c r="B9208" s="46">
        <v>45810</v>
      </c>
      <c r="C9208" s="8" t="s">
        <v>13</v>
      </c>
      <c r="D9208" s="8" t="s">
        <v>48</v>
      </c>
      <c r="E9208" s="8" t="s">
        <v>48</v>
      </c>
      <c r="F9208" s="9">
        <f t="shared" si="421"/>
        <v>-5400000</v>
      </c>
      <c r="G9208" s="9">
        <v>-54</v>
      </c>
      <c r="H9208" s="10">
        <v>-5961276</v>
      </c>
      <c r="I9208" s="11">
        <f t="shared" si="418"/>
        <v>13883478966</v>
      </c>
      <c r="J9208" s="11">
        <f t="shared" si="419"/>
        <v>138649</v>
      </c>
      <c r="K9208" s="11">
        <f t="shared" si="420"/>
        <v>100134</v>
      </c>
      <c r="L9208" s="12">
        <f t="shared" si="422"/>
        <v>554040</v>
      </c>
      <c r="M9208" s="11">
        <f>COUNTIF(E$2:$E9208,E9208)</f>
        <v>46</v>
      </c>
      <c r="O9208" t="str">
        <f t="shared" si="417"/>
        <v/>
      </c>
    </row>
    <row r="9209" spans="1:15" hidden="1">
      <c r="A9209" s="41" t="s">
        <v>103</v>
      </c>
      <c r="B9209" s="46">
        <v>45810</v>
      </c>
      <c r="C9209" s="8" t="s">
        <v>13</v>
      </c>
      <c r="D9209" s="8" t="s">
        <v>15</v>
      </c>
      <c r="E9209" s="8" t="s">
        <v>15</v>
      </c>
      <c r="F9209" s="9">
        <f t="shared" si="421"/>
        <v>132300000</v>
      </c>
      <c r="G9209" s="9">
        <v>1323</v>
      </c>
      <c r="H9209" s="10">
        <v>145389762</v>
      </c>
      <c r="I9209" s="11">
        <f t="shared" si="418"/>
        <v>27164837552.739105</v>
      </c>
      <c r="J9209" s="11">
        <f t="shared" si="419"/>
        <v>251629</v>
      </c>
      <c r="K9209" s="11">
        <f t="shared" si="420"/>
        <v>107955.90950462429</v>
      </c>
      <c r="L9209" s="12">
        <f t="shared" si="422"/>
        <v>0</v>
      </c>
      <c r="M9209" s="11">
        <f>COUNTIF(E$2:$E9209,E9209)</f>
        <v>3228</v>
      </c>
      <c r="O9209" t="str">
        <f t="shared" si="417"/>
        <v/>
      </c>
    </row>
    <row r="9210" spans="1:15" hidden="1">
      <c r="A9210" s="41" t="s">
        <v>103</v>
      </c>
      <c r="B9210" s="46">
        <v>45810</v>
      </c>
      <c r="C9210" s="8" t="s">
        <v>13</v>
      </c>
      <c r="D9210" s="8" t="s">
        <v>15</v>
      </c>
      <c r="E9210" s="8" t="s">
        <v>15</v>
      </c>
      <c r="F9210" s="9">
        <f t="shared" si="421"/>
        <v>110500000</v>
      </c>
      <c r="G9210" s="9">
        <v>1105</v>
      </c>
      <c r="H9210" s="10">
        <v>121404140</v>
      </c>
      <c r="I9210" s="11">
        <f t="shared" si="418"/>
        <v>27286241692.739105</v>
      </c>
      <c r="J9210" s="11">
        <f t="shared" si="419"/>
        <v>252734</v>
      </c>
      <c r="K9210" s="11">
        <f t="shared" si="420"/>
        <v>107964.26951949127</v>
      </c>
      <c r="L9210" s="12">
        <f t="shared" si="422"/>
        <v>0</v>
      </c>
      <c r="M9210" s="11">
        <f>COUNTIF(E$2:$E9210,E9210)</f>
        <v>3229</v>
      </c>
      <c r="O9210" t="str">
        <f t="shared" si="417"/>
        <v/>
      </c>
    </row>
    <row r="9211" spans="1:15" hidden="1">
      <c r="A9211" s="41" t="s">
        <v>103</v>
      </c>
      <c r="B9211" s="46">
        <v>45810</v>
      </c>
      <c r="C9211" s="8" t="s">
        <v>13</v>
      </c>
      <c r="D9211" s="8" t="s">
        <v>48</v>
      </c>
      <c r="E9211" s="8" t="s">
        <v>48</v>
      </c>
      <c r="F9211" s="9">
        <f t="shared" si="421"/>
        <v>-900000</v>
      </c>
      <c r="G9211" s="9">
        <v>-9</v>
      </c>
      <c r="H9211" s="10">
        <v>-993546</v>
      </c>
      <c r="I9211" s="11">
        <f t="shared" si="418"/>
        <v>13882577760</v>
      </c>
      <c r="J9211" s="11">
        <f t="shared" si="419"/>
        <v>138640</v>
      </c>
      <c r="K9211" s="11">
        <f t="shared" si="420"/>
        <v>100134</v>
      </c>
      <c r="L9211" s="12">
        <f t="shared" si="422"/>
        <v>92340</v>
      </c>
      <c r="M9211" s="11">
        <f>COUNTIF(E$2:$E9211,E9211)</f>
        <v>47</v>
      </c>
      <c r="O9211" t="str">
        <f t="shared" si="417"/>
        <v/>
      </c>
    </row>
    <row r="9212" spans="1:15" hidden="1">
      <c r="A9212" s="41" t="s">
        <v>103</v>
      </c>
      <c r="B9212" s="46">
        <v>45810</v>
      </c>
      <c r="C9212" s="8" t="s">
        <v>13</v>
      </c>
      <c r="D9212" s="8" t="s">
        <v>48</v>
      </c>
      <c r="E9212" s="8" t="s">
        <v>48</v>
      </c>
      <c r="F9212" s="9">
        <f t="shared" si="421"/>
        <v>-108600000</v>
      </c>
      <c r="G9212" s="9">
        <v>-1086</v>
      </c>
      <c r="H9212" s="10">
        <v>-119887884</v>
      </c>
      <c r="I9212" s="11">
        <f t="shared" si="418"/>
        <v>13773832236</v>
      </c>
      <c r="J9212" s="11">
        <f t="shared" si="419"/>
        <v>137554</v>
      </c>
      <c r="K9212" s="11">
        <f t="shared" si="420"/>
        <v>100134</v>
      </c>
      <c r="L9212" s="12">
        <f t="shared" si="422"/>
        <v>11142360</v>
      </c>
      <c r="M9212" s="11">
        <f>COUNTIF(E$2:$E9212,E9212)</f>
        <v>48</v>
      </c>
      <c r="O9212" t="str">
        <f t="shared" si="417"/>
        <v/>
      </c>
    </row>
    <row r="9213" spans="1:15" hidden="1">
      <c r="A9213" s="41" t="s">
        <v>103</v>
      </c>
      <c r="B9213" s="46">
        <v>45810</v>
      </c>
      <c r="C9213" s="8" t="s">
        <v>13</v>
      </c>
      <c r="D9213" s="8" t="s">
        <v>48</v>
      </c>
      <c r="E9213" s="8" t="s">
        <v>48</v>
      </c>
      <c r="F9213" s="9">
        <f t="shared" si="421"/>
        <v>-7200000</v>
      </c>
      <c r="G9213" s="9">
        <v>-72</v>
      </c>
      <c r="H9213" s="10">
        <v>-7948368</v>
      </c>
      <c r="I9213" s="11">
        <f t="shared" si="418"/>
        <v>13766622588</v>
      </c>
      <c r="J9213" s="11">
        <f t="shared" si="419"/>
        <v>137482</v>
      </c>
      <c r="K9213" s="11">
        <f t="shared" si="420"/>
        <v>100134</v>
      </c>
      <c r="L9213" s="12">
        <f t="shared" si="422"/>
        <v>738720</v>
      </c>
      <c r="M9213" s="11">
        <f>COUNTIF(E$2:$E9213,E9213)</f>
        <v>49</v>
      </c>
      <c r="O9213" t="str">
        <f t="shared" si="417"/>
        <v/>
      </c>
    </row>
    <row r="9214" spans="1:15" hidden="1">
      <c r="A9214" s="41" t="s">
        <v>103</v>
      </c>
      <c r="B9214" s="46">
        <v>45810</v>
      </c>
      <c r="C9214" s="8" t="s">
        <v>13</v>
      </c>
      <c r="D9214" s="8" t="s">
        <v>48</v>
      </c>
      <c r="E9214" s="8" t="s">
        <v>48</v>
      </c>
      <c r="F9214" s="9">
        <f t="shared" si="421"/>
        <v>-900000</v>
      </c>
      <c r="G9214" s="9">
        <v>-9</v>
      </c>
      <c r="H9214" s="10">
        <v>-993546</v>
      </c>
      <c r="I9214" s="11">
        <f t="shared" si="418"/>
        <v>13765721382</v>
      </c>
      <c r="J9214" s="11">
        <f t="shared" si="419"/>
        <v>137473</v>
      </c>
      <c r="K9214" s="11">
        <f t="shared" si="420"/>
        <v>100134</v>
      </c>
      <c r="L9214" s="12">
        <f t="shared" si="422"/>
        <v>92340</v>
      </c>
      <c r="M9214" s="11">
        <f>COUNTIF(E$2:$E9214,E9214)</f>
        <v>50</v>
      </c>
      <c r="O9214" t="str">
        <f t="shared" si="417"/>
        <v/>
      </c>
    </row>
    <row r="9215" spans="1:15" hidden="1">
      <c r="A9215" s="41" t="s">
        <v>103</v>
      </c>
      <c r="B9215" s="46">
        <v>45810</v>
      </c>
      <c r="C9215" s="8" t="s">
        <v>13</v>
      </c>
      <c r="D9215" s="8" t="s">
        <v>48</v>
      </c>
      <c r="E9215" s="8" t="s">
        <v>48</v>
      </c>
      <c r="F9215" s="9">
        <f t="shared" si="421"/>
        <v>-4500000</v>
      </c>
      <c r="G9215" s="9">
        <v>-45</v>
      </c>
      <c r="H9215" s="10">
        <v>-4967730</v>
      </c>
      <c r="I9215" s="11">
        <f t="shared" si="418"/>
        <v>13761215352</v>
      </c>
      <c r="J9215" s="11">
        <f t="shared" si="419"/>
        <v>137428</v>
      </c>
      <c r="K9215" s="11">
        <f t="shared" si="420"/>
        <v>100134</v>
      </c>
      <c r="L9215" s="12">
        <f t="shared" si="422"/>
        <v>461700</v>
      </c>
      <c r="M9215" s="11">
        <f>COUNTIF(E$2:$E9215,E9215)</f>
        <v>51</v>
      </c>
      <c r="O9215" t="str">
        <f t="shared" si="417"/>
        <v/>
      </c>
    </row>
    <row r="9216" spans="1:15" hidden="1">
      <c r="A9216" s="41" t="s">
        <v>103</v>
      </c>
      <c r="B9216" s="46">
        <v>45810</v>
      </c>
      <c r="C9216" s="8" t="s">
        <v>13</v>
      </c>
      <c r="D9216" s="8" t="s">
        <v>48</v>
      </c>
      <c r="E9216" s="8" t="s">
        <v>48</v>
      </c>
      <c r="F9216" s="9">
        <f t="shared" si="421"/>
        <v>-4500000</v>
      </c>
      <c r="G9216" s="9">
        <v>-45</v>
      </c>
      <c r="H9216" s="10">
        <v>-4967730</v>
      </c>
      <c r="I9216" s="11">
        <f t="shared" si="418"/>
        <v>13756709322</v>
      </c>
      <c r="J9216" s="11">
        <f t="shared" si="419"/>
        <v>137383</v>
      </c>
      <c r="K9216" s="11">
        <f t="shared" si="420"/>
        <v>100134</v>
      </c>
      <c r="L9216" s="12">
        <f t="shared" si="422"/>
        <v>461700</v>
      </c>
      <c r="M9216" s="11">
        <f>COUNTIF(E$2:$E9216,E9216)</f>
        <v>52</v>
      </c>
      <c r="O9216" t="str">
        <f t="shared" si="417"/>
        <v/>
      </c>
    </row>
    <row r="9217" spans="1:15" hidden="1">
      <c r="A9217" s="41" t="s">
        <v>103</v>
      </c>
      <c r="B9217" s="46">
        <v>45810</v>
      </c>
      <c r="C9217" s="8" t="s">
        <v>13</v>
      </c>
      <c r="D9217" s="8" t="s">
        <v>15</v>
      </c>
      <c r="E9217" s="8" t="s">
        <v>15</v>
      </c>
      <c r="F9217" s="9">
        <f t="shared" si="421"/>
        <v>1800000</v>
      </c>
      <c r="G9217" s="9">
        <v>18</v>
      </c>
      <c r="H9217" s="10">
        <v>1941588</v>
      </c>
      <c r="I9217" s="11">
        <f t="shared" si="418"/>
        <v>27288183280.739105</v>
      </c>
      <c r="J9217" s="11">
        <f t="shared" si="419"/>
        <v>252752</v>
      </c>
      <c r="K9217" s="11">
        <f t="shared" si="420"/>
        <v>107964.26252112389</v>
      </c>
      <c r="L9217" s="12">
        <f t="shared" si="422"/>
        <v>0</v>
      </c>
      <c r="M9217" s="11">
        <f>COUNTIF(E$2:$E9217,E9217)</f>
        <v>3230</v>
      </c>
      <c r="O9217" t="str">
        <f t="shared" si="417"/>
        <v/>
      </c>
    </row>
    <row r="9218" spans="1:15" hidden="1">
      <c r="A9218" s="41" t="s">
        <v>103</v>
      </c>
      <c r="B9218" s="46">
        <v>45810</v>
      </c>
      <c r="C9218" s="8" t="s">
        <v>13</v>
      </c>
      <c r="D9218" s="8" t="s">
        <v>48</v>
      </c>
      <c r="E9218" s="8" t="s">
        <v>48</v>
      </c>
      <c r="F9218" s="9">
        <f t="shared" si="421"/>
        <v>-1300000</v>
      </c>
      <c r="G9218" s="9">
        <v>-13</v>
      </c>
      <c r="H9218" s="10">
        <v>-1435122</v>
      </c>
      <c r="I9218" s="11">
        <f t="shared" si="418"/>
        <v>13755407580</v>
      </c>
      <c r="J9218" s="11">
        <f t="shared" si="419"/>
        <v>137370</v>
      </c>
      <c r="K9218" s="11">
        <f t="shared" si="420"/>
        <v>100134</v>
      </c>
      <c r="L9218" s="12">
        <f t="shared" si="422"/>
        <v>133380</v>
      </c>
      <c r="M9218" s="11">
        <f>COUNTIF(E$2:$E9218,E9218)</f>
        <v>53</v>
      </c>
      <c r="O9218" t="str">
        <f t="shared" si="417"/>
        <v/>
      </c>
    </row>
    <row r="9219" spans="1:15" hidden="1">
      <c r="A9219" s="41" t="s">
        <v>103</v>
      </c>
      <c r="B9219" s="46">
        <v>45810</v>
      </c>
      <c r="C9219" s="8" t="s">
        <v>13</v>
      </c>
      <c r="D9219" s="8" t="s">
        <v>48</v>
      </c>
      <c r="E9219" s="8" t="s">
        <v>48</v>
      </c>
      <c r="F9219" s="9">
        <f t="shared" si="421"/>
        <v>-1900000</v>
      </c>
      <c r="G9219" s="9">
        <v>-19</v>
      </c>
      <c r="H9219" s="10">
        <v>-2097486</v>
      </c>
      <c r="I9219" s="11">
        <f t="shared" si="418"/>
        <v>13753505034</v>
      </c>
      <c r="J9219" s="11">
        <f t="shared" si="419"/>
        <v>137351</v>
      </c>
      <c r="K9219" s="11">
        <f t="shared" si="420"/>
        <v>100134</v>
      </c>
      <c r="L9219" s="12">
        <f t="shared" si="422"/>
        <v>194940</v>
      </c>
      <c r="M9219" s="11">
        <f>COUNTIF(E$2:$E9219,E9219)</f>
        <v>54</v>
      </c>
      <c r="O9219" t="str">
        <f t="shared" si="417"/>
        <v/>
      </c>
    </row>
    <row r="9220" spans="1:15" hidden="1">
      <c r="A9220" s="41" t="s">
        <v>103</v>
      </c>
      <c r="B9220" s="46">
        <v>45810</v>
      </c>
      <c r="C9220" s="8" t="s">
        <v>13</v>
      </c>
      <c r="D9220" s="8" t="s">
        <v>48</v>
      </c>
      <c r="E9220" s="8" t="s">
        <v>48</v>
      </c>
      <c r="F9220" s="9">
        <f t="shared" si="421"/>
        <v>-7900000</v>
      </c>
      <c r="G9220" s="9">
        <v>-79</v>
      </c>
      <c r="H9220" s="10">
        <v>-8721126</v>
      </c>
      <c r="I9220" s="11">
        <f t="shared" si="418"/>
        <v>13745594448</v>
      </c>
      <c r="J9220" s="11">
        <f t="shared" si="419"/>
        <v>137272</v>
      </c>
      <c r="K9220" s="11">
        <f t="shared" si="420"/>
        <v>100134</v>
      </c>
      <c r="L9220" s="12">
        <f t="shared" si="422"/>
        <v>810540</v>
      </c>
      <c r="M9220" s="11">
        <f>COUNTIF(E$2:$E9220,E9220)</f>
        <v>55</v>
      </c>
      <c r="O9220" t="str">
        <f t="shared" si="417"/>
        <v/>
      </c>
    </row>
    <row r="9221" spans="1:15" hidden="1">
      <c r="A9221" s="41" t="s">
        <v>103</v>
      </c>
      <c r="B9221" s="46">
        <v>45810</v>
      </c>
      <c r="C9221" s="8" t="s">
        <v>13</v>
      </c>
      <c r="D9221" s="8" t="s">
        <v>48</v>
      </c>
      <c r="E9221" s="8" t="s">
        <v>48</v>
      </c>
      <c r="F9221" s="9">
        <f t="shared" si="421"/>
        <v>-6900000</v>
      </c>
      <c r="G9221" s="9">
        <v>-69</v>
      </c>
      <c r="H9221" s="10">
        <v>-7617186</v>
      </c>
      <c r="I9221" s="11">
        <f t="shared" si="418"/>
        <v>13738685202</v>
      </c>
      <c r="J9221" s="11">
        <f t="shared" si="419"/>
        <v>137203</v>
      </c>
      <c r="K9221" s="11">
        <f t="shared" si="420"/>
        <v>100134</v>
      </c>
      <c r="L9221" s="12">
        <f t="shared" si="422"/>
        <v>707940</v>
      </c>
      <c r="M9221" s="11">
        <f>COUNTIF(E$2:$E9221,E9221)</f>
        <v>56</v>
      </c>
      <c r="O9221" t="str">
        <f t="shared" si="417"/>
        <v/>
      </c>
    </row>
    <row r="9222" spans="1:15" hidden="1">
      <c r="A9222" s="41" t="s">
        <v>103</v>
      </c>
      <c r="B9222" s="46">
        <v>45810</v>
      </c>
      <c r="C9222" s="8" t="s">
        <v>13</v>
      </c>
      <c r="D9222" s="8" t="s">
        <v>48</v>
      </c>
      <c r="E9222" s="8" t="s">
        <v>48</v>
      </c>
      <c r="F9222" s="9">
        <f t="shared" si="421"/>
        <v>-4500000</v>
      </c>
      <c r="G9222" s="9">
        <v>-45</v>
      </c>
      <c r="H9222" s="10">
        <v>-4967730</v>
      </c>
      <c r="I9222" s="11">
        <f t="shared" si="418"/>
        <v>13734179172</v>
      </c>
      <c r="J9222" s="11">
        <f t="shared" si="419"/>
        <v>137158</v>
      </c>
      <c r="K9222" s="11">
        <f t="shared" si="420"/>
        <v>100134</v>
      </c>
      <c r="L9222" s="12">
        <f t="shared" si="422"/>
        <v>461700</v>
      </c>
      <c r="M9222" s="11">
        <f>COUNTIF(E$2:$E9222,E9222)</f>
        <v>57</v>
      </c>
      <c r="O9222" t="str">
        <f t="shared" si="417"/>
        <v/>
      </c>
    </row>
    <row r="9223" spans="1:15" hidden="1">
      <c r="A9223" s="41" t="s">
        <v>103</v>
      </c>
      <c r="B9223" s="46">
        <v>45810</v>
      </c>
      <c r="C9223" s="8" t="s">
        <v>13</v>
      </c>
      <c r="D9223" s="8" t="s">
        <v>48</v>
      </c>
      <c r="E9223" s="8" t="s">
        <v>48</v>
      </c>
      <c r="F9223" s="9">
        <f t="shared" si="421"/>
        <v>-12600000</v>
      </c>
      <c r="G9223" s="9">
        <v>-126</v>
      </c>
      <c r="H9223" s="10">
        <v>-13909644</v>
      </c>
      <c r="I9223" s="11">
        <f t="shared" si="418"/>
        <v>13721562288</v>
      </c>
      <c r="J9223" s="11">
        <f t="shared" si="419"/>
        <v>137032</v>
      </c>
      <c r="K9223" s="11">
        <f t="shared" si="420"/>
        <v>100134</v>
      </c>
      <c r="L9223" s="12">
        <f t="shared" si="422"/>
        <v>1292760</v>
      </c>
      <c r="M9223" s="11">
        <f>COUNTIF(E$2:$E9223,E9223)</f>
        <v>58</v>
      </c>
      <c r="O9223" t="str">
        <f t="shared" si="417"/>
        <v/>
      </c>
    </row>
    <row r="9224" spans="1:15" hidden="1">
      <c r="A9224" s="41" t="s">
        <v>103</v>
      </c>
      <c r="B9224" s="46">
        <v>45810</v>
      </c>
      <c r="C9224" s="8" t="s">
        <v>13</v>
      </c>
      <c r="D9224" s="8" t="s">
        <v>48</v>
      </c>
      <c r="E9224" s="8" t="s">
        <v>48</v>
      </c>
      <c r="F9224" s="9">
        <f t="shared" si="421"/>
        <v>-9000000</v>
      </c>
      <c r="G9224" s="9">
        <v>-90</v>
      </c>
      <c r="H9224" s="10">
        <v>-9935460</v>
      </c>
      <c r="I9224" s="11">
        <f t="shared" si="418"/>
        <v>13712550228</v>
      </c>
      <c r="J9224" s="11">
        <f t="shared" si="419"/>
        <v>136942</v>
      </c>
      <c r="K9224" s="11">
        <f t="shared" si="420"/>
        <v>100134</v>
      </c>
      <c r="L9224" s="12">
        <f t="shared" si="422"/>
        <v>923400</v>
      </c>
      <c r="M9224" s="11">
        <f>COUNTIF(E$2:$E9224,E9224)</f>
        <v>59</v>
      </c>
      <c r="O9224" t="str">
        <f t="shared" si="417"/>
        <v/>
      </c>
    </row>
    <row r="9225" spans="1:15" hidden="1">
      <c r="A9225" s="41" t="s">
        <v>103</v>
      </c>
      <c r="B9225" s="46">
        <v>45810</v>
      </c>
      <c r="C9225" s="8" t="s">
        <v>13</v>
      </c>
      <c r="D9225" s="8" t="s">
        <v>90</v>
      </c>
      <c r="E9225" s="8" t="s">
        <v>90</v>
      </c>
      <c r="F9225" s="9">
        <f t="shared" si="421"/>
        <v>900000</v>
      </c>
      <c r="G9225" s="9">
        <v>9</v>
      </c>
      <c r="H9225" s="10">
        <v>975357</v>
      </c>
      <c r="I9225" s="11">
        <f t="shared" si="418"/>
        <v>2140895225.2443802</v>
      </c>
      <c r="J9225" s="11">
        <f t="shared" si="419"/>
        <v>20928</v>
      </c>
      <c r="K9225" s="11">
        <f t="shared" si="420"/>
        <v>102298.12811756405</v>
      </c>
      <c r="L9225" s="12">
        <f t="shared" si="422"/>
        <v>0</v>
      </c>
      <c r="M9225" s="11">
        <f>COUNTIF(E$2:$E9225,E9225)</f>
        <v>1770</v>
      </c>
      <c r="O9225" t="str">
        <f t="shared" si="417"/>
        <v/>
      </c>
    </row>
    <row r="9226" spans="1:15" hidden="1">
      <c r="A9226" s="41" t="s">
        <v>103</v>
      </c>
      <c r="B9226" s="46">
        <v>45810</v>
      </c>
      <c r="C9226" s="8" t="s">
        <v>13</v>
      </c>
      <c r="D9226" s="8" t="s">
        <v>48</v>
      </c>
      <c r="E9226" s="8" t="s">
        <v>48</v>
      </c>
      <c r="F9226" s="9">
        <f t="shared" si="421"/>
        <v>-90600000</v>
      </c>
      <c r="G9226" s="9">
        <v>-906</v>
      </c>
      <c r="H9226" s="10">
        <v>-100016964</v>
      </c>
      <c r="I9226" s="11">
        <f t="shared" si="418"/>
        <v>13621828824</v>
      </c>
      <c r="J9226" s="11">
        <f t="shared" si="419"/>
        <v>136036</v>
      </c>
      <c r="K9226" s="11">
        <f t="shared" si="420"/>
        <v>100134</v>
      </c>
      <c r="L9226" s="12">
        <f t="shared" si="422"/>
        <v>9295560</v>
      </c>
      <c r="M9226" s="11">
        <f>COUNTIF(E$2:$E9226,E9226)</f>
        <v>60</v>
      </c>
      <c r="O9226" t="str">
        <f t="shared" si="417"/>
        <v/>
      </c>
    </row>
    <row r="9227" spans="1:15" hidden="1">
      <c r="A9227" s="41" t="s">
        <v>103</v>
      </c>
      <c r="B9227" s="46">
        <v>45810</v>
      </c>
      <c r="C9227" s="8" t="s">
        <v>13</v>
      </c>
      <c r="D9227" s="8" t="s">
        <v>48</v>
      </c>
      <c r="E9227" s="8" t="s">
        <v>48</v>
      </c>
      <c r="F9227" s="9">
        <f t="shared" si="421"/>
        <v>-900000</v>
      </c>
      <c r="G9227" s="9">
        <v>-9</v>
      </c>
      <c r="H9227" s="10">
        <v>-993546</v>
      </c>
      <c r="I9227" s="11">
        <f t="shared" si="418"/>
        <v>13620927618</v>
      </c>
      <c r="J9227" s="11">
        <f t="shared" si="419"/>
        <v>136027</v>
      </c>
      <c r="K9227" s="11">
        <f t="shared" si="420"/>
        <v>100134</v>
      </c>
      <c r="L9227" s="12">
        <f t="shared" si="422"/>
        <v>92340</v>
      </c>
      <c r="M9227" s="11">
        <f>COUNTIF(E$2:$E9227,E9227)</f>
        <v>61</v>
      </c>
      <c r="O9227" t="str">
        <f t="shared" si="417"/>
        <v/>
      </c>
    </row>
    <row r="9228" spans="1:15" hidden="1">
      <c r="A9228" s="41" t="s">
        <v>103</v>
      </c>
      <c r="B9228" s="46">
        <v>45810</v>
      </c>
      <c r="C9228" s="8" t="s">
        <v>13</v>
      </c>
      <c r="D9228" s="8" t="s">
        <v>48</v>
      </c>
      <c r="E9228" s="8" t="s">
        <v>48</v>
      </c>
      <c r="F9228" s="9">
        <f t="shared" si="421"/>
        <v>-900000</v>
      </c>
      <c r="G9228" s="9">
        <v>-9</v>
      </c>
      <c r="H9228" s="10">
        <v>-993546</v>
      </c>
      <c r="I9228" s="11">
        <f t="shared" si="418"/>
        <v>13620026412</v>
      </c>
      <c r="J9228" s="11">
        <f t="shared" si="419"/>
        <v>136018</v>
      </c>
      <c r="K9228" s="11">
        <f t="shared" si="420"/>
        <v>100134</v>
      </c>
      <c r="L9228" s="12">
        <f t="shared" si="422"/>
        <v>92340</v>
      </c>
      <c r="M9228" s="11">
        <f>COUNTIF(E$2:$E9228,E9228)</f>
        <v>62</v>
      </c>
      <c r="O9228" t="str">
        <f t="shared" si="417"/>
        <v/>
      </c>
    </row>
    <row r="9229" spans="1:15" hidden="1">
      <c r="A9229" s="41" t="s">
        <v>103</v>
      </c>
      <c r="B9229" s="46">
        <v>45810</v>
      </c>
      <c r="C9229" s="8" t="s">
        <v>13</v>
      </c>
      <c r="D9229" s="8" t="s">
        <v>14</v>
      </c>
      <c r="E9229" s="8" t="s">
        <v>14</v>
      </c>
      <c r="F9229" s="9">
        <f t="shared" si="421"/>
        <v>-1800000</v>
      </c>
      <c r="G9229" s="9">
        <v>-18</v>
      </c>
      <c r="H9229" s="10">
        <v>-1933686</v>
      </c>
      <c r="I9229" s="11">
        <f t="shared" si="418"/>
        <v>20448581942.987843</v>
      </c>
      <c r="J9229" s="11">
        <f t="shared" si="419"/>
        <v>202396</v>
      </c>
      <c r="K9229" s="11">
        <f t="shared" si="420"/>
        <v>101032.53988709186</v>
      </c>
      <c r="L9229" s="12">
        <f t="shared" si="422"/>
        <v>115100.28203234659</v>
      </c>
      <c r="M9229" s="11">
        <f>COUNTIF(E$2:$E9229,E9229)</f>
        <v>1252</v>
      </c>
      <c r="O9229" t="str">
        <f t="shared" si="417"/>
        <v/>
      </c>
    </row>
    <row r="9230" spans="1:15" hidden="1">
      <c r="A9230" s="41" t="s">
        <v>103</v>
      </c>
      <c r="B9230" s="46">
        <v>45810</v>
      </c>
      <c r="C9230" s="8" t="s">
        <v>13</v>
      </c>
      <c r="D9230" s="8" t="s">
        <v>48</v>
      </c>
      <c r="E9230" s="8" t="s">
        <v>48</v>
      </c>
      <c r="F9230" s="9">
        <f t="shared" si="421"/>
        <v>-900000</v>
      </c>
      <c r="G9230" s="9">
        <v>-9</v>
      </c>
      <c r="H9230" s="10">
        <v>-993546</v>
      </c>
      <c r="I9230" s="11">
        <f t="shared" si="418"/>
        <v>13619125206</v>
      </c>
      <c r="J9230" s="11">
        <f t="shared" si="419"/>
        <v>136009</v>
      </c>
      <c r="K9230" s="11">
        <f t="shared" si="420"/>
        <v>100134</v>
      </c>
      <c r="L9230" s="12">
        <f t="shared" si="422"/>
        <v>92340</v>
      </c>
      <c r="M9230" s="11">
        <f>COUNTIF(E$2:$E9230,E9230)</f>
        <v>63</v>
      </c>
      <c r="O9230" t="str">
        <f t="shared" si="417"/>
        <v/>
      </c>
    </row>
    <row r="9231" spans="1:15" hidden="1">
      <c r="A9231" s="41" t="s">
        <v>103</v>
      </c>
      <c r="B9231" s="46">
        <v>45810</v>
      </c>
      <c r="C9231" s="8" t="s">
        <v>13</v>
      </c>
      <c r="D9231" s="8" t="s">
        <v>14</v>
      </c>
      <c r="E9231" s="8" t="s">
        <v>14</v>
      </c>
      <c r="F9231" s="9">
        <f t="shared" si="421"/>
        <v>1800000</v>
      </c>
      <c r="G9231" s="9">
        <v>18</v>
      </c>
      <c r="H9231" s="10">
        <v>1956834</v>
      </c>
      <c r="I9231" s="11">
        <f t="shared" si="418"/>
        <v>20450538776.987843</v>
      </c>
      <c r="J9231" s="11">
        <f t="shared" si="419"/>
        <v>202414</v>
      </c>
      <c r="K9231" s="11">
        <f t="shared" si="420"/>
        <v>101033.22288472063</v>
      </c>
      <c r="L9231" s="12">
        <f t="shared" si="422"/>
        <v>0</v>
      </c>
      <c r="M9231" s="11">
        <f>COUNTIF(E$2:$E9231,E9231)</f>
        <v>1253</v>
      </c>
      <c r="O9231" t="str">
        <f t="shared" si="417"/>
        <v/>
      </c>
    </row>
    <row r="9232" spans="1:15" hidden="1">
      <c r="A9232" s="41" t="s">
        <v>103</v>
      </c>
      <c r="B9232" s="46">
        <v>45810</v>
      </c>
      <c r="C9232" s="8" t="s">
        <v>13</v>
      </c>
      <c r="D9232" s="8" t="s">
        <v>14</v>
      </c>
      <c r="E9232" s="8" t="s">
        <v>14</v>
      </c>
      <c r="F9232" s="9">
        <f t="shared" si="421"/>
        <v>900000</v>
      </c>
      <c r="G9232" s="9">
        <v>9</v>
      </c>
      <c r="H9232" s="10">
        <v>966366</v>
      </c>
      <c r="I9232" s="11">
        <f t="shared" si="418"/>
        <v>20451505142.987843</v>
      </c>
      <c r="J9232" s="11">
        <f t="shared" si="419"/>
        <v>202423</v>
      </c>
      <c r="K9232" s="11">
        <f t="shared" si="420"/>
        <v>101033.5048042359</v>
      </c>
      <c r="L9232" s="12">
        <f t="shared" si="422"/>
        <v>0</v>
      </c>
      <c r="M9232" s="11">
        <f>COUNTIF(E$2:$E9232,E9232)</f>
        <v>1254</v>
      </c>
      <c r="O9232" t="str">
        <f t="shared" ref="O9232:O9295" si="423">IF(M9232=_xlfn.MAXIFS(M:M,D:D,D9232),"X","")</f>
        <v/>
      </c>
    </row>
    <row r="9233" spans="1:15" hidden="1">
      <c r="A9233" s="41" t="s">
        <v>103</v>
      </c>
      <c r="B9233" s="46">
        <v>45810</v>
      </c>
      <c r="C9233" s="8" t="s">
        <v>13</v>
      </c>
      <c r="D9233" s="8" t="s">
        <v>48</v>
      </c>
      <c r="E9233" s="8" t="s">
        <v>48</v>
      </c>
      <c r="F9233" s="9">
        <f t="shared" si="421"/>
        <v>-72400000</v>
      </c>
      <c r="G9233" s="9">
        <v>-724</v>
      </c>
      <c r="H9233" s="10">
        <v>-79925256</v>
      </c>
      <c r="I9233" s="11">
        <f t="shared" si="418"/>
        <v>13546628190</v>
      </c>
      <c r="J9233" s="11">
        <f t="shared" si="419"/>
        <v>135285</v>
      </c>
      <c r="K9233" s="11">
        <f t="shared" si="420"/>
        <v>100134</v>
      </c>
      <c r="L9233" s="12">
        <f t="shared" si="422"/>
        <v>7428240</v>
      </c>
      <c r="M9233" s="11">
        <f>COUNTIF(E$2:$E9233,E9233)</f>
        <v>64</v>
      </c>
      <c r="O9233" t="str">
        <f t="shared" si="423"/>
        <v/>
      </c>
    </row>
    <row r="9234" spans="1:15" hidden="1">
      <c r="A9234" s="41" t="s">
        <v>103</v>
      </c>
      <c r="B9234" s="46">
        <v>45810</v>
      </c>
      <c r="C9234" s="8" t="s">
        <v>13</v>
      </c>
      <c r="D9234" s="8" t="s">
        <v>48</v>
      </c>
      <c r="E9234" s="8" t="s">
        <v>48</v>
      </c>
      <c r="F9234" s="9">
        <f t="shared" si="421"/>
        <v>-1900000</v>
      </c>
      <c r="G9234" s="9">
        <v>-19</v>
      </c>
      <c r="H9234" s="10">
        <v>-2097486</v>
      </c>
      <c r="I9234" s="11">
        <f t="shared" si="418"/>
        <v>13544725644</v>
      </c>
      <c r="J9234" s="11">
        <f t="shared" si="419"/>
        <v>135266</v>
      </c>
      <c r="K9234" s="11">
        <f t="shared" si="420"/>
        <v>100134</v>
      </c>
      <c r="L9234" s="12">
        <f t="shared" si="422"/>
        <v>194940</v>
      </c>
      <c r="M9234" s="11">
        <f>COUNTIF(E$2:$E9234,E9234)</f>
        <v>65</v>
      </c>
      <c r="O9234" t="str">
        <f t="shared" si="423"/>
        <v/>
      </c>
    </row>
    <row r="9235" spans="1:15" hidden="1">
      <c r="A9235" s="41" t="s">
        <v>103</v>
      </c>
      <c r="B9235" s="46">
        <v>45810</v>
      </c>
      <c r="C9235" s="8" t="s">
        <v>13</v>
      </c>
      <c r="D9235" s="8" t="s">
        <v>48</v>
      </c>
      <c r="E9235" s="8" t="s">
        <v>48</v>
      </c>
      <c r="F9235" s="9">
        <f t="shared" si="421"/>
        <v>-1800000</v>
      </c>
      <c r="G9235" s="9">
        <v>-18</v>
      </c>
      <c r="H9235" s="10">
        <v>-1987092</v>
      </c>
      <c r="I9235" s="11">
        <f t="shared" si="418"/>
        <v>13542923232</v>
      </c>
      <c r="J9235" s="11">
        <f t="shared" si="419"/>
        <v>135248</v>
      </c>
      <c r="K9235" s="11">
        <f t="shared" si="420"/>
        <v>100134</v>
      </c>
      <c r="L9235" s="12">
        <f t="shared" si="422"/>
        <v>184680</v>
      </c>
      <c r="M9235" s="11">
        <f>COUNTIF(E$2:$E9235,E9235)</f>
        <v>66</v>
      </c>
      <c r="O9235" t="str">
        <f t="shared" si="423"/>
        <v/>
      </c>
    </row>
    <row r="9236" spans="1:15" hidden="1">
      <c r="A9236" s="41" t="s">
        <v>103</v>
      </c>
      <c r="B9236" s="46">
        <v>45810</v>
      </c>
      <c r="C9236" s="8" t="s">
        <v>13</v>
      </c>
      <c r="D9236" s="8" t="s">
        <v>48</v>
      </c>
      <c r="E9236" s="8" t="s">
        <v>48</v>
      </c>
      <c r="F9236" s="9">
        <f t="shared" si="421"/>
        <v>-6300000</v>
      </c>
      <c r="G9236" s="9">
        <v>-63</v>
      </c>
      <c r="H9236" s="10">
        <v>-6954822</v>
      </c>
      <c r="I9236" s="11">
        <f t="shared" si="418"/>
        <v>13536614790</v>
      </c>
      <c r="J9236" s="11">
        <f t="shared" si="419"/>
        <v>135185</v>
      </c>
      <c r="K9236" s="11">
        <f t="shared" si="420"/>
        <v>100134</v>
      </c>
      <c r="L9236" s="12">
        <f t="shared" si="422"/>
        <v>646380</v>
      </c>
      <c r="M9236" s="11">
        <f>COUNTIF(E$2:$E9236,E9236)</f>
        <v>67</v>
      </c>
      <c r="O9236" t="str">
        <f t="shared" si="423"/>
        <v/>
      </c>
    </row>
    <row r="9237" spans="1:15" hidden="1">
      <c r="A9237" s="41" t="s">
        <v>103</v>
      </c>
      <c r="B9237" s="46">
        <v>45810</v>
      </c>
      <c r="C9237" s="8" t="s">
        <v>13</v>
      </c>
      <c r="D9237" s="8" t="s">
        <v>14</v>
      </c>
      <c r="E9237" s="8" t="s">
        <v>14</v>
      </c>
      <c r="F9237" s="9">
        <f t="shared" si="421"/>
        <v>2800000</v>
      </c>
      <c r="G9237" s="9">
        <v>28</v>
      </c>
      <c r="H9237" s="10">
        <v>3024784</v>
      </c>
      <c r="I9237" s="11">
        <f t="shared" si="418"/>
        <v>20454529926.987843</v>
      </c>
      <c r="J9237" s="11">
        <f t="shared" si="419"/>
        <v>202451</v>
      </c>
      <c r="K9237" s="11">
        <f t="shared" si="420"/>
        <v>101034.472178393</v>
      </c>
      <c r="L9237" s="12">
        <f t="shared" si="422"/>
        <v>0</v>
      </c>
      <c r="M9237" s="11">
        <f>COUNTIF(E$2:$E9237,E9237)</f>
        <v>1255</v>
      </c>
      <c r="O9237" t="str">
        <f t="shared" si="423"/>
        <v/>
      </c>
    </row>
    <row r="9238" spans="1:15" hidden="1">
      <c r="A9238" s="41" t="s">
        <v>103</v>
      </c>
      <c r="B9238" s="46">
        <v>45810</v>
      </c>
      <c r="C9238" s="8" t="s">
        <v>13</v>
      </c>
      <c r="D9238" s="8" t="s">
        <v>48</v>
      </c>
      <c r="E9238" s="8" t="s">
        <v>48</v>
      </c>
      <c r="F9238" s="9">
        <f t="shared" si="421"/>
        <v>-3900000</v>
      </c>
      <c r="G9238" s="9">
        <v>-39</v>
      </c>
      <c r="H9238" s="10">
        <v>-4305366</v>
      </c>
      <c r="I9238" s="11">
        <f t="shared" si="418"/>
        <v>13532709564</v>
      </c>
      <c r="J9238" s="11">
        <f t="shared" si="419"/>
        <v>135146</v>
      </c>
      <c r="K9238" s="11">
        <f t="shared" si="420"/>
        <v>100134</v>
      </c>
      <c r="L9238" s="12">
        <f t="shared" si="422"/>
        <v>400140</v>
      </c>
      <c r="M9238" s="11">
        <f>COUNTIF(E$2:$E9238,E9238)</f>
        <v>68</v>
      </c>
      <c r="O9238" t="str">
        <f t="shared" si="423"/>
        <v/>
      </c>
    </row>
    <row r="9239" spans="1:15" hidden="1">
      <c r="A9239" s="41" t="s">
        <v>103</v>
      </c>
      <c r="B9239" s="46">
        <v>45810</v>
      </c>
      <c r="C9239" s="8" t="s">
        <v>13</v>
      </c>
      <c r="D9239" s="8" t="s">
        <v>48</v>
      </c>
      <c r="E9239" s="8" t="s">
        <v>48</v>
      </c>
      <c r="F9239" s="9">
        <f t="shared" si="421"/>
        <v>-13500000</v>
      </c>
      <c r="G9239" s="9">
        <v>-135</v>
      </c>
      <c r="H9239" s="10">
        <v>-14903190</v>
      </c>
      <c r="I9239" s="11">
        <f t="shared" si="418"/>
        <v>13519191474</v>
      </c>
      <c r="J9239" s="11">
        <f t="shared" si="419"/>
        <v>135011</v>
      </c>
      <c r="K9239" s="11">
        <f t="shared" si="420"/>
        <v>100134</v>
      </c>
      <c r="L9239" s="12">
        <f t="shared" si="422"/>
        <v>1385100</v>
      </c>
      <c r="M9239" s="11">
        <f>COUNTIF(E$2:$E9239,E9239)</f>
        <v>69</v>
      </c>
      <c r="O9239" t="str">
        <f t="shared" si="423"/>
        <v/>
      </c>
    </row>
    <row r="9240" spans="1:15" hidden="1">
      <c r="A9240" s="41" t="s">
        <v>103</v>
      </c>
      <c r="B9240" s="46">
        <v>45810</v>
      </c>
      <c r="C9240" s="8" t="s">
        <v>13</v>
      </c>
      <c r="D9240" s="8" t="s">
        <v>14</v>
      </c>
      <c r="E9240" s="8" t="s">
        <v>14</v>
      </c>
      <c r="F9240" s="9">
        <f t="shared" si="421"/>
        <v>-9300000</v>
      </c>
      <c r="G9240" s="9">
        <v>-93</v>
      </c>
      <c r="H9240" s="10">
        <v>-9990711</v>
      </c>
      <c r="I9240" s="11">
        <f t="shared" si="418"/>
        <v>20445133721.075253</v>
      </c>
      <c r="J9240" s="11">
        <f t="shared" si="419"/>
        <v>202358</v>
      </c>
      <c r="K9240" s="11">
        <f t="shared" si="420"/>
        <v>101034.472178393</v>
      </c>
      <c r="L9240" s="12">
        <f t="shared" si="422"/>
        <v>594505.0874094516</v>
      </c>
      <c r="M9240" s="11">
        <f>COUNTIF(E$2:$E9240,E9240)</f>
        <v>1256</v>
      </c>
      <c r="O9240" t="str">
        <f t="shared" si="423"/>
        <v/>
      </c>
    </row>
    <row r="9241" spans="1:15" hidden="1">
      <c r="A9241" s="41" t="s">
        <v>103</v>
      </c>
      <c r="B9241" s="46">
        <v>45810</v>
      </c>
      <c r="C9241" s="8" t="s">
        <v>13</v>
      </c>
      <c r="D9241" s="8" t="s">
        <v>48</v>
      </c>
      <c r="E9241" s="8" t="s">
        <v>48</v>
      </c>
      <c r="F9241" s="9">
        <f t="shared" si="421"/>
        <v>-900000</v>
      </c>
      <c r="G9241" s="9">
        <v>-9</v>
      </c>
      <c r="H9241" s="10">
        <v>-993546</v>
      </c>
      <c r="I9241" s="11">
        <f t="shared" si="418"/>
        <v>13518290268</v>
      </c>
      <c r="J9241" s="11">
        <f t="shared" si="419"/>
        <v>135002</v>
      </c>
      <c r="K9241" s="11">
        <f t="shared" si="420"/>
        <v>100134</v>
      </c>
      <c r="L9241" s="12">
        <f t="shared" si="422"/>
        <v>92340</v>
      </c>
      <c r="M9241" s="11">
        <f>COUNTIF(E$2:$E9241,E9241)</f>
        <v>70</v>
      </c>
      <c r="O9241" t="str">
        <f t="shared" si="423"/>
        <v/>
      </c>
    </row>
    <row r="9242" spans="1:15" hidden="1">
      <c r="A9242" s="41" t="s">
        <v>103</v>
      </c>
      <c r="B9242" s="46">
        <v>45810</v>
      </c>
      <c r="C9242" s="8" t="s">
        <v>13</v>
      </c>
      <c r="D9242" s="8" t="s">
        <v>15</v>
      </c>
      <c r="E9242" s="8" t="s">
        <v>15</v>
      </c>
      <c r="F9242" s="9">
        <f t="shared" si="421"/>
        <v>1800000</v>
      </c>
      <c r="G9242" s="9">
        <v>18</v>
      </c>
      <c r="H9242" s="10">
        <v>1962162</v>
      </c>
      <c r="I9242" s="11">
        <f t="shared" si="418"/>
        <v>27290145442.739105</v>
      </c>
      <c r="J9242" s="11">
        <f t="shared" si="419"/>
        <v>252770</v>
      </c>
      <c r="K9242" s="11">
        <f t="shared" si="420"/>
        <v>107964.33691790602</v>
      </c>
      <c r="L9242" s="12">
        <f t="shared" si="422"/>
        <v>0</v>
      </c>
      <c r="M9242" s="11">
        <f>COUNTIF(E$2:$E9242,E9242)</f>
        <v>3231</v>
      </c>
      <c r="O9242" t="str">
        <f t="shared" si="423"/>
        <v/>
      </c>
    </row>
    <row r="9243" spans="1:15" hidden="1">
      <c r="A9243" s="41" t="s">
        <v>103</v>
      </c>
      <c r="B9243" s="46">
        <v>45810</v>
      </c>
      <c r="C9243" s="8" t="s">
        <v>13</v>
      </c>
      <c r="D9243" s="8" t="s">
        <v>48</v>
      </c>
      <c r="E9243" s="8" t="s">
        <v>48</v>
      </c>
      <c r="F9243" s="9">
        <f t="shared" si="421"/>
        <v>-39000000</v>
      </c>
      <c r="G9243" s="9">
        <v>-390</v>
      </c>
      <c r="H9243" s="10">
        <v>-43053660</v>
      </c>
      <c r="I9243" s="11">
        <f t="shared" si="418"/>
        <v>13479238008</v>
      </c>
      <c r="J9243" s="11">
        <f t="shared" si="419"/>
        <v>134612</v>
      </c>
      <c r="K9243" s="11">
        <f t="shared" si="420"/>
        <v>100134</v>
      </c>
      <c r="L9243" s="12">
        <f t="shared" si="422"/>
        <v>4001400</v>
      </c>
      <c r="M9243" s="11">
        <f>COUNTIF(E$2:$E9243,E9243)</f>
        <v>71</v>
      </c>
      <c r="O9243" t="str">
        <f t="shared" si="423"/>
        <v/>
      </c>
    </row>
    <row r="9244" spans="1:15" hidden="1">
      <c r="A9244" s="41" t="s">
        <v>103</v>
      </c>
      <c r="B9244" s="46">
        <v>45810</v>
      </c>
      <c r="C9244" s="8" t="s">
        <v>13</v>
      </c>
      <c r="D9244" s="8" t="s">
        <v>48</v>
      </c>
      <c r="E9244" s="8" t="s">
        <v>48</v>
      </c>
      <c r="F9244" s="9">
        <f t="shared" si="421"/>
        <v>-81500000</v>
      </c>
      <c r="G9244" s="9">
        <v>-815</v>
      </c>
      <c r="H9244" s="10">
        <v>-89971110</v>
      </c>
      <c r="I9244" s="11">
        <f t="shared" si="418"/>
        <v>13397628798</v>
      </c>
      <c r="J9244" s="11">
        <f t="shared" si="419"/>
        <v>133797</v>
      </c>
      <c r="K9244" s="11">
        <f t="shared" si="420"/>
        <v>100134</v>
      </c>
      <c r="L9244" s="12">
        <f t="shared" si="422"/>
        <v>8361900</v>
      </c>
      <c r="M9244" s="11">
        <f>COUNTIF(E$2:$E9244,E9244)</f>
        <v>72</v>
      </c>
      <c r="O9244" t="str">
        <f t="shared" si="423"/>
        <v/>
      </c>
    </row>
    <row r="9245" spans="1:15" hidden="1">
      <c r="A9245" s="41" t="s">
        <v>103</v>
      </c>
      <c r="B9245" s="46">
        <v>45810</v>
      </c>
      <c r="C9245" s="8" t="s">
        <v>13</v>
      </c>
      <c r="D9245" s="8" t="s">
        <v>90</v>
      </c>
      <c r="E9245" s="8" t="s">
        <v>90</v>
      </c>
      <c r="F9245" s="9">
        <f t="shared" si="421"/>
        <v>1300000</v>
      </c>
      <c r="G9245" s="9">
        <v>13</v>
      </c>
      <c r="H9245" s="10">
        <v>1413308</v>
      </c>
      <c r="I9245" s="11">
        <f t="shared" si="418"/>
        <v>2142308533.2443802</v>
      </c>
      <c r="J9245" s="11">
        <f t="shared" si="419"/>
        <v>20941</v>
      </c>
      <c r="K9245" s="11">
        <f t="shared" si="420"/>
        <v>102302.11227946995</v>
      </c>
      <c r="L9245" s="12">
        <f t="shared" si="422"/>
        <v>0</v>
      </c>
      <c r="M9245" s="11">
        <f>COUNTIF(E$2:$E9245,E9245)</f>
        <v>1771</v>
      </c>
      <c r="O9245" t="str">
        <f t="shared" si="423"/>
        <v/>
      </c>
    </row>
    <row r="9246" spans="1:15" hidden="1">
      <c r="A9246" s="41" t="s">
        <v>103</v>
      </c>
      <c r="B9246" s="46">
        <v>45810</v>
      </c>
      <c r="C9246" s="8" t="s">
        <v>13</v>
      </c>
      <c r="D9246" s="8" t="s">
        <v>48</v>
      </c>
      <c r="E9246" s="8" t="s">
        <v>48</v>
      </c>
      <c r="F9246" s="9">
        <f t="shared" si="421"/>
        <v>-18100000</v>
      </c>
      <c r="G9246" s="9">
        <v>-181</v>
      </c>
      <c r="H9246" s="10">
        <v>-19981314</v>
      </c>
      <c r="I9246" s="11">
        <f t="shared" si="418"/>
        <v>13379504544</v>
      </c>
      <c r="J9246" s="11">
        <f t="shared" si="419"/>
        <v>133616</v>
      </c>
      <c r="K9246" s="11">
        <f t="shared" si="420"/>
        <v>100134</v>
      </c>
      <c r="L9246" s="12">
        <f t="shared" si="422"/>
        <v>1857060</v>
      </c>
      <c r="M9246" s="11">
        <f>COUNTIF(E$2:$E9246,E9246)</f>
        <v>73</v>
      </c>
      <c r="O9246" t="str">
        <f t="shared" si="423"/>
        <v/>
      </c>
    </row>
    <row r="9247" spans="1:15" hidden="1">
      <c r="A9247" s="41" t="s">
        <v>103</v>
      </c>
      <c r="B9247" s="46">
        <v>45810</v>
      </c>
      <c r="C9247" s="8" t="s">
        <v>13</v>
      </c>
      <c r="D9247" s="8" t="s">
        <v>48</v>
      </c>
      <c r="E9247" s="8" t="s">
        <v>48</v>
      </c>
      <c r="F9247" s="9">
        <f t="shared" si="421"/>
        <v>-1400000</v>
      </c>
      <c r="G9247" s="9">
        <v>-14</v>
      </c>
      <c r="H9247" s="10">
        <v>-1545516</v>
      </c>
      <c r="I9247" s="11">
        <f t="shared" si="418"/>
        <v>13378102668</v>
      </c>
      <c r="J9247" s="11">
        <f t="shared" si="419"/>
        <v>133602</v>
      </c>
      <c r="K9247" s="11">
        <f t="shared" si="420"/>
        <v>100134</v>
      </c>
      <c r="L9247" s="12">
        <f t="shared" si="422"/>
        <v>143640</v>
      </c>
      <c r="M9247" s="11">
        <f>COUNTIF(E$2:$E9247,E9247)</f>
        <v>74</v>
      </c>
      <c r="O9247" t="str">
        <f t="shared" si="423"/>
        <v/>
      </c>
    </row>
    <row r="9248" spans="1:15" hidden="1">
      <c r="A9248" s="41" t="s">
        <v>103</v>
      </c>
      <c r="B9248" s="46">
        <v>45810</v>
      </c>
      <c r="C9248" s="8" t="s">
        <v>13</v>
      </c>
      <c r="D9248" s="8" t="s">
        <v>14</v>
      </c>
      <c r="E9248" s="8" t="s">
        <v>14</v>
      </c>
      <c r="F9248" s="9">
        <f t="shared" si="421"/>
        <v>-9300000</v>
      </c>
      <c r="G9248" s="9">
        <v>-93</v>
      </c>
      <c r="H9248" s="10">
        <v>-9990711</v>
      </c>
      <c r="I9248" s="11">
        <f t="shared" si="418"/>
        <v>20435737515.162663</v>
      </c>
      <c r="J9248" s="11">
        <f t="shared" si="419"/>
        <v>202265</v>
      </c>
      <c r="K9248" s="11">
        <f t="shared" si="420"/>
        <v>101034.472178393</v>
      </c>
      <c r="L9248" s="12">
        <f t="shared" si="422"/>
        <v>594505.0874094516</v>
      </c>
      <c r="M9248" s="11">
        <f>COUNTIF(E$2:$E9248,E9248)</f>
        <v>1257</v>
      </c>
      <c r="O9248" t="str">
        <f t="shared" si="423"/>
        <v/>
      </c>
    </row>
    <row r="9249" spans="1:15" hidden="1">
      <c r="A9249" s="41" t="s">
        <v>103</v>
      </c>
      <c r="B9249" s="46">
        <v>45810</v>
      </c>
      <c r="C9249" s="8" t="s">
        <v>13</v>
      </c>
      <c r="D9249" s="8" t="s">
        <v>48</v>
      </c>
      <c r="E9249" s="8" t="s">
        <v>48</v>
      </c>
      <c r="F9249" s="9">
        <f t="shared" si="421"/>
        <v>-90500000</v>
      </c>
      <c r="G9249" s="9">
        <v>-905</v>
      </c>
      <c r="H9249" s="10">
        <v>-99906570</v>
      </c>
      <c r="I9249" s="11">
        <f t="shared" si="418"/>
        <v>13287481398</v>
      </c>
      <c r="J9249" s="11">
        <f t="shared" si="419"/>
        <v>132697</v>
      </c>
      <c r="K9249" s="11">
        <f t="shared" si="420"/>
        <v>100134</v>
      </c>
      <c r="L9249" s="12">
        <f t="shared" si="422"/>
        <v>9285300</v>
      </c>
      <c r="M9249" s="11">
        <f>COUNTIF(E$2:$E9249,E9249)</f>
        <v>75</v>
      </c>
      <c r="O9249" t="str">
        <f t="shared" si="423"/>
        <v/>
      </c>
    </row>
    <row r="9250" spans="1:15" hidden="1">
      <c r="A9250" s="41" t="s">
        <v>103</v>
      </c>
      <c r="B9250" s="46">
        <v>45810</v>
      </c>
      <c r="C9250" s="8" t="s">
        <v>13</v>
      </c>
      <c r="D9250" s="8" t="s">
        <v>90</v>
      </c>
      <c r="E9250" s="8" t="s">
        <v>90</v>
      </c>
      <c r="F9250" s="9">
        <f t="shared" si="421"/>
        <v>138400000</v>
      </c>
      <c r="G9250" s="9">
        <v>1384</v>
      </c>
      <c r="H9250" s="10">
        <v>150056048</v>
      </c>
      <c r="I9250" s="11">
        <f t="shared" si="418"/>
        <v>2292364581.24438</v>
      </c>
      <c r="J9250" s="11">
        <f t="shared" si="419"/>
        <v>22325</v>
      </c>
      <c r="K9250" s="11">
        <f t="shared" si="420"/>
        <v>102681.50419907637</v>
      </c>
      <c r="L9250" s="12">
        <f t="shared" si="422"/>
        <v>0</v>
      </c>
      <c r="M9250" s="11">
        <f>COUNTIF(E$2:$E9250,E9250)</f>
        <v>1772</v>
      </c>
      <c r="O9250" t="str">
        <f t="shared" si="423"/>
        <v/>
      </c>
    </row>
    <row r="9251" spans="1:15" hidden="1">
      <c r="A9251" s="41" t="s">
        <v>103</v>
      </c>
      <c r="B9251" s="46">
        <v>45810</v>
      </c>
      <c r="C9251" s="8" t="s">
        <v>13</v>
      </c>
      <c r="D9251" s="8" t="s">
        <v>14</v>
      </c>
      <c r="E9251" s="8" t="s">
        <v>14</v>
      </c>
      <c r="F9251" s="9">
        <f t="shared" si="421"/>
        <v>900000</v>
      </c>
      <c r="G9251" s="9">
        <v>9</v>
      </c>
      <c r="H9251" s="10">
        <v>961731</v>
      </c>
      <c r="I9251" s="11">
        <f t="shared" si="418"/>
        <v>20436699246.162663</v>
      </c>
      <c r="J9251" s="11">
        <f t="shared" si="419"/>
        <v>202274</v>
      </c>
      <c r="K9251" s="11">
        <f t="shared" si="420"/>
        <v>101034.73133552835</v>
      </c>
      <c r="L9251" s="12">
        <f t="shared" si="422"/>
        <v>0</v>
      </c>
      <c r="M9251" s="11">
        <f>COUNTIF(E$2:$E9251,E9251)</f>
        <v>1258</v>
      </c>
      <c r="O9251" t="str">
        <f t="shared" si="423"/>
        <v/>
      </c>
    </row>
    <row r="9252" spans="1:15" hidden="1">
      <c r="A9252" s="41" t="s">
        <v>103</v>
      </c>
      <c r="B9252" s="46">
        <v>45810</v>
      </c>
      <c r="C9252" s="8" t="s">
        <v>13</v>
      </c>
      <c r="D9252" s="8" t="s">
        <v>90</v>
      </c>
      <c r="E9252" s="8" t="s">
        <v>90</v>
      </c>
      <c r="F9252" s="9">
        <f t="shared" si="421"/>
        <v>900000</v>
      </c>
      <c r="G9252" s="9">
        <v>9</v>
      </c>
      <c r="H9252" s="10">
        <v>975942</v>
      </c>
      <c r="I9252" s="11">
        <f t="shared" si="418"/>
        <v>2293340523.24438</v>
      </c>
      <c r="J9252" s="11">
        <f t="shared" si="419"/>
        <v>22334</v>
      </c>
      <c r="K9252" s="11">
        <f t="shared" si="420"/>
        <v>102683.82391172115</v>
      </c>
      <c r="L9252" s="12">
        <f t="shared" si="422"/>
        <v>0</v>
      </c>
      <c r="M9252" s="11">
        <f>COUNTIF(E$2:$E9252,E9252)</f>
        <v>1773</v>
      </c>
      <c r="O9252" t="str">
        <f t="shared" si="423"/>
        <v/>
      </c>
    </row>
    <row r="9253" spans="1:15" hidden="1">
      <c r="A9253" s="41" t="s">
        <v>103</v>
      </c>
      <c r="B9253" s="46">
        <v>45810</v>
      </c>
      <c r="C9253" s="8" t="s">
        <v>13</v>
      </c>
      <c r="D9253" s="8" t="s">
        <v>48</v>
      </c>
      <c r="E9253" s="8" t="s">
        <v>48</v>
      </c>
      <c r="F9253" s="9">
        <f t="shared" si="421"/>
        <v>-3600000</v>
      </c>
      <c r="G9253" s="9">
        <v>-36</v>
      </c>
      <c r="H9253" s="10">
        <v>-3974184</v>
      </c>
      <c r="I9253" s="11">
        <f t="shared" si="418"/>
        <v>13283876574</v>
      </c>
      <c r="J9253" s="11">
        <f t="shared" si="419"/>
        <v>132661</v>
      </c>
      <c r="K9253" s="11">
        <f t="shared" si="420"/>
        <v>100134</v>
      </c>
      <c r="L9253" s="12">
        <f t="shared" si="422"/>
        <v>369360</v>
      </c>
      <c r="M9253" s="11">
        <f>COUNTIF(E$2:$E9253,E9253)</f>
        <v>76</v>
      </c>
      <c r="O9253" t="str">
        <f t="shared" si="423"/>
        <v/>
      </c>
    </row>
    <row r="9254" spans="1:15" hidden="1">
      <c r="A9254" s="41" t="s">
        <v>103</v>
      </c>
      <c r="B9254" s="46">
        <v>45810</v>
      </c>
      <c r="C9254" s="8" t="s">
        <v>13</v>
      </c>
      <c r="D9254" s="8" t="s">
        <v>90</v>
      </c>
      <c r="E9254" s="8" t="s">
        <v>90</v>
      </c>
      <c r="F9254" s="9">
        <f t="shared" si="421"/>
        <v>900000</v>
      </c>
      <c r="G9254" s="9">
        <v>9</v>
      </c>
      <c r="H9254" s="10">
        <v>978876</v>
      </c>
      <c r="I9254" s="11">
        <f t="shared" si="418"/>
        <v>2294319399.24438</v>
      </c>
      <c r="J9254" s="11">
        <f t="shared" si="419"/>
        <v>22343</v>
      </c>
      <c r="K9254" s="11">
        <f t="shared" si="420"/>
        <v>102686.27307185158</v>
      </c>
      <c r="L9254" s="12">
        <f t="shared" si="422"/>
        <v>0</v>
      </c>
      <c r="M9254" s="11">
        <f>COUNTIF(E$2:$E9254,E9254)</f>
        <v>1774</v>
      </c>
      <c r="O9254" t="str">
        <f t="shared" si="423"/>
        <v/>
      </c>
    </row>
    <row r="9255" spans="1:15" hidden="1">
      <c r="A9255" s="41" t="s">
        <v>103</v>
      </c>
      <c r="B9255" s="46">
        <v>45810</v>
      </c>
      <c r="C9255" s="8" t="s">
        <v>13</v>
      </c>
      <c r="D9255" s="8" t="s">
        <v>48</v>
      </c>
      <c r="E9255" s="8" t="s">
        <v>48</v>
      </c>
      <c r="F9255" s="9">
        <f t="shared" si="421"/>
        <v>-11700000</v>
      </c>
      <c r="G9255" s="9">
        <v>-117</v>
      </c>
      <c r="H9255" s="10">
        <v>-12916098</v>
      </c>
      <c r="I9255" s="11">
        <f t="shared" ref="I9255:I9318" si="424">IF(H9255&gt;=0,IF(M9255=1,H9255,SUMIFS(I:I,E:E,E9255,M:M,M9255-1)+H9255),SUMIFS(I:I,E:E,E9255,M:M,M9255-1)+K9255*G9255)</f>
        <v>13272160896</v>
      </c>
      <c r="J9255" s="11">
        <f t="shared" ref="J9255:J9318" si="425">IF(M9255=1,G9255,SUMIFS($J:$J,$E:$E,E9255,$M:$M,M9255-1)+G9255)</f>
        <v>132544</v>
      </c>
      <c r="K9255" s="11">
        <f t="shared" ref="K9255:K9318" si="426">IF(H9255&gt;=0,I9255/J9255,SUMIFS($K:$K,$E:$E,E9255,$M:$M,M9255-1))</f>
        <v>100134</v>
      </c>
      <c r="L9255" s="12">
        <f t="shared" si="422"/>
        <v>1200420</v>
      </c>
      <c r="M9255" s="11">
        <f>COUNTIF(E$2:$E9255,E9255)</f>
        <v>77</v>
      </c>
      <c r="O9255" t="str">
        <f t="shared" si="423"/>
        <v/>
      </c>
    </row>
    <row r="9256" spans="1:15" hidden="1">
      <c r="A9256" s="41" t="s">
        <v>103</v>
      </c>
      <c r="B9256" s="46">
        <v>45810</v>
      </c>
      <c r="C9256" s="8" t="s">
        <v>13</v>
      </c>
      <c r="D9256" s="8" t="s">
        <v>48</v>
      </c>
      <c r="E9256" s="8" t="s">
        <v>48</v>
      </c>
      <c r="F9256" s="9">
        <f t="shared" ref="F9256:F9319" si="427">100000*G9256</f>
        <v>-183500000</v>
      </c>
      <c r="G9256" s="9">
        <v>-1835</v>
      </c>
      <c r="H9256" s="10">
        <v>-202572990</v>
      </c>
      <c r="I9256" s="11">
        <f t="shared" si="424"/>
        <v>13088415006</v>
      </c>
      <c r="J9256" s="11">
        <f t="shared" si="425"/>
        <v>130709</v>
      </c>
      <c r="K9256" s="11">
        <f t="shared" si="426"/>
        <v>100134</v>
      </c>
      <c r="L9256" s="12">
        <f t="shared" si="422"/>
        <v>18827100</v>
      </c>
      <c r="M9256" s="11">
        <f>COUNTIF(E$2:$E9256,E9256)</f>
        <v>78</v>
      </c>
      <c r="O9256" t="str">
        <f t="shared" si="423"/>
        <v/>
      </c>
    </row>
    <row r="9257" spans="1:15" hidden="1">
      <c r="A9257" s="41" t="s">
        <v>103</v>
      </c>
      <c r="B9257" s="46">
        <v>45810</v>
      </c>
      <c r="C9257" s="8" t="s">
        <v>13</v>
      </c>
      <c r="D9257" s="8" t="s">
        <v>48</v>
      </c>
      <c r="E9257" s="8" t="s">
        <v>48</v>
      </c>
      <c r="F9257" s="9">
        <f t="shared" si="427"/>
        <v>-43500000</v>
      </c>
      <c r="G9257" s="9">
        <v>-435</v>
      </c>
      <c r="H9257" s="10">
        <v>-48021390</v>
      </c>
      <c r="I9257" s="11">
        <f t="shared" si="424"/>
        <v>13044856716</v>
      </c>
      <c r="J9257" s="11">
        <f t="shared" si="425"/>
        <v>130274</v>
      </c>
      <c r="K9257" s="11">
        <f t="shared" si="426"/>
        <v>100134</v>
      </c>
      <c r="L9257" s="12">
        <f t="shared" si="422"/>
        <v>4463100</v>
      </c>
      <c r="M9257" s="11">
        <f>COUNTIF(E$2:$E9257,E9257)</f>
        <v>79</v>
      </c>
      <c r="O9257" t="str">
        <f t="shared" si="423"/>
        <v/>
      </c>
    </row>
    <row r="9258" spans="1:15" hidden="1">
      <c r="A9258" s="41" t="s">
        <v>103</v>
      </c>
      <c r="B9258" s="46">
        <v>45810</v>
      </c>
      <c r="C9258" s="8" t="s">
        <v>13</v>
      </c>
      <c r="D9258" s="8" t="s">
        <v>48</v>
      </c>
      <c r="E9258" s="8" t="s">
        <v>48</v>
      </c>
      <c r="F9258" s="9">
        <f t="shared" si="427"/>
        <v>-54300000</v>
      </c>
      <c r="G9258" s="9">
        <v>-543</v>
      </c>
      <c r="H9258" s="10">
        <v>-59943942</v>
      </c>
      <c r="I9258" s="11">
        <f t="shared" si="424"/>
        <v>12990483954</v>
      </c>
      <c r="J9258" s="11">
        <f t="shared" si="425"/>
        <v>129731</v>
      </c>
      <c r="K9258" s="11">
        <f t="shared" si="426"/>
        <v>100134</v>
      </c>
      <c r="L9258" s="12">
        <f t="shared" si="422"/>
        <v>5571180</v>
      </c>
      <c r="M9258" s="11">
        <f>COUNTIF(E$2:$E9258,E9258)</f>
        <v>80</v>
      </c>
      <c r="O9258" t="str">
        <f t="shared" si="423"/>
        <v/>
      </c>
    </row>
    <row r="9259" spans="1:15" hidden="1">
      <c r="A9259" s="41" t="s">
        <v>103</v>
      </c>
      <c r="B9259" s="46">
        <v>45810</v>
      </c>
      <c r="C9259" s="8" t="s">
        <v>13</v>
      </c>
      <c r="D9259" s="8" t="s">
        <v>48</v>
      </c>
      <c r="E9259" s="8" t="s">
        <v>48</v>
      </c>
      <c r="F9259" s="9">
        <f t="shared" si="427"/>
        <v>-4500000</v>
      </c>
      <c r="G9259" s="9">
        <v>-45</v>
      </c>
      <c r="H9259" s="10">
        <v>-4967730</v>
      </c>
      <c r="I9259" s="11">
        <f t="shared" si="424"/>
        <v>12985977924</v>
      </c>
      <c r="J9259" s="11">
        <f t="shared" si="425"/>
        <v>129686</v>
      </c>
      <c r="K9259" s="11">
        <f t="shared" si="426"/>
        <v>100134</v>
      </c>
      <c r="L9259" s="12">
        <f t="shared" si="422"/>
        <v>461700</v>
      </c>
      <c r="M9259" s="11">
        <f>COUNTIF(E$2:$E9259,E9259)</f>
        <v>81</v>
      </c>
      <c r="O9259" t="str">
        <f t="shared" si="423"/>
        <v/>
      </c>
    </row>
    <row r="9260" spans="1:15" hidden="1">
      <c r="A9260" s="41" t="s">
        <v>103</v>
      </c>
      <c r="B9260" s="46">
        <v>45810</v>
      </c>
      <c r="C9260" s="8" t="s">
        <v>13</v>
      </c>
      <c r="D9260" s="8" t="s">
        <v>48</v>
      </c>
      <c r="E9260" s="8" t="s">
        <v>48</v>
      </c>
      <c r="F9260" s="9">
        <f t="shared" si="427"/>
        <v>-18100000</v>
      </c>
      <c r="G9260" s="9">
        <v>-181</v>
      </c>
      <c r="H9260" s="10">
        <v>-19981314</v>
      </c>
      <c r="I9260" s="11">
        <f t="shared" si="424"/>
        <v>12967853670</v>
      </c>
      <c r="J9260" s="11">
        <f t="shared" si="425"/>
        <v>129505</v>
      </c>
      <c r="K9260" s="11">
        <f t="shared" si="426"/>
        <v>100134</v>
      </c>
      <c r="L9260" s="12">
        <f t="shared" ref="L9260:L9323" si="428">IF(G9260&lt;0,K9260*G9260-H9260,0)</f>
        <v>1857060</v>
      </c>
      <c r="M9260" s="11">
        <f>COUNTIF(E$2:$E9260,E9260)</f>
        <v>82</v>
      </c>
      <c r="O9260" t="str">
        <f t="shared" si="423"/>
        <v/>
      </c>
    </row>
    <row r="9261" spans="1:15" hidden="1">
      <c r="A9261" s="41" t="s">
        <v>103</v>
      </c>
      <c r="B9261" s="46">
        <v>45810</v>
      </c>
      <c r="C9261" s="8" t="s">
        <v>13</v>
      </c>
      <c r="D9261" s="8" t="s">
        <v>48</v>
      </c>
      <c r="E9261" s="8" t="s">
        <v>48</v>
      </c>
      <c r="F9261" s="9">
        <f t="shared" si="427"/>
        <v>-36200000</v>
      </c>
      <c r="G9261" s="9">
        <v>-362</v>
      </c>
      <c r="H9261" s="10">
        <v>-39962628</v>
      </c>
      <c r="I9261" s="11">
        <f t="shared" si="424"/>
        <v>12931605162</v>
      </c>
      <c r="J9261" s="11">
        <f t="shared" si="425"/>
        <v>129143</v>
      </c>
      <c r="K9261" s="11">
        <f t="shared" si="426"/>
        <v>100134</v>
      </c>
      <c r="L9261" s="12">
        <f t="shared" si="428"/>
        <v>3714120</v>
      </c>
      <c r="M9261" s="11">
        <f>COUNTIF(E$2:$E9261,E9261)</f>
        <v>83</v>
      </c>
      <c r="O9261" t="str">
        <f t="shared" si="423"/>
        <v/>
      </c>
    </row>
    <row r="9262" spans="1:15" hidden="1">
      <c r="A9262" s="41" t="s">
        <v>103</v>
      </c>
      <c r="B9262" s="46">
        <v>45810</v>
      </c>
      <c r="C9262" s="8" t="s">
        <v>13</v>
      </c>
      <c r="D9262" s="8" t="s">
        <v>48</v>
      </c>
      <c r="E9262" s="8" t="s">
        <v>48</v>
      </c>
      <c r="F9262" s="9">
        <f t="shared" si="427"/>
        <v>-18100000</v>
      </c>
      <c r="G9262" s="9">
        <v>-181</v>
      </c>
      <c r="H9262" s="10">
        <v>-19981314</v>
      </c>
      <c r="I9262" s="11">
        <f t="shared" si="424"/>
        <v>12913480908</v>
      </c>
      <c r="J9262" s="11">
        <f t="shared" si="425"/>
        <v>128962</v>
      </c>
      <c r="K9262" s="11">
        <f t="shared" si="426"/>
        <v>100134</v>
      </c>
      <c r="L9262" s="12">
        <f t="shared" si="428"/>
        <v>1857060</v>
      </c>
      <c r="M9262" s="11">
        <f>COUNTIF(E$2:$E9262,E9262)</f>
        <v>84</v>
      </c>
      <c r="O9262" t="str">
        <f t="shared" si="423"/>
        <v/>
      </c>
    </row>
    <row r="9263" spans="1:15" hidden="1">
      <c r="A9263" s="41" t="s">
        <v>103</v>
      </c>
      <c r="B9263" s="46">
        <v>45810</v>
      </c>
      <c r="C9263" s="8" t="s">
        <v>13</v>
      </c>
      <c r="D9263" s="8" t="s">
        <v>48</v>
      </c>
      <c r="E9263" s="8" t="s">
        <v>48</v>
      </c>
      <c r="F9263" s="9">
        <f t="shared" si="427"/>
        <v>-1200000</v>
      </c>
      <c r="G9263" s="9">
        <v>-12</v>
      </c>
      <c r="H9263" s="10">
        <v>-1324728</v>
      </c>
      <c r="I9263" s="11">
        <f t="shared" si="424"/>
        <v>12912279300</v>
      </c>
      <c r="J9263" s="11">
        <f t="shared" si="425"/>
        <v>128950</v>
      </c>
      <c r="K9263" s="11">
        <f t="shared" si="426"/>
        <v>100134</v>
      </c>
      <c r="L9263" s="12">
        <f t="shared" si="428"/>
        <v>123120</v>
      </c>
      <c r="M9263" s="11">
        <f>COUNTIF(E$2:$E9263,E9263)</f>
        <v>85</v>
      </c>
      <c r="O9263" t="str">
        <f t="shared" si="423"/>
        <v/>
      </c>
    </row>
    <row r="9264" spans="1:15" hidden="1">
      <c r="A9264" s="41" t="s">
        <v>103</v>
      </c>
      <c r="B9264" s="46">
        <v>45810</v>
      </c>
      <c r="C9264" s="8" t="s">
        <v>13</v>
      </c>
      <c r="D9264" s="8" t="s">
        <v>90</v>
      </c>
      <c r="E9264" s="8" t="s">
        <v>90</v>
      </c>
      <c r="F9264" s="9">
        <f t="shared" si="427"/>
        <v>900000</v>
      </c>
      <c r="G9264" s="9">
        <v>9</v>
      </c>
      <c r="H9264" s="10">
        <v>975942</v>
      </c>
      <c r="I9264" s="11">
        <f t="shared" si="424"/>
        <v>2295295341.24438</v>
      </c>
      <c r="J9264" s="11">
        <f t="shared" si="425"/>
        <v>22352</v>
      </c>
      <c r="K9264" s="11">
        <f t="shared" si="426"/>
        <v>102688.58899625894</v>
      </c>
      <c r="L9264" s="12">
        <f t="shared" si="428"/>
        <v>0</v>
      </c>
      <c r="M9264" s="11">
        <f>COUNTIF(E$2:$E9264,E9264)</f>
        <v>1775</v>
      </c>
      <c r="O9264" t="str">
        <f t="shared" si="423"/>
        <v/>
      </c>
    </row>
    <row r="9265" spans="1:15" hidden="1">
      <c r="A9265" s="41" t="s">
        <v>103</v>
      </c>
      <c r="B9265" s="46">
        <v>45810</v>
      </c>
      <c r="C9265" s="8" t="s">
        <v>13</v>
      </c>
      <c r="D9265" s="8" t="s">
        <v>90</v>
      </c>
      <c r="E9265" s="8" t="s">
        <v>90</v>
      </c>
      <c r="F9265" s="9">
        <f t="shared" si="427"/>
        <v>900000</v>
      </c>
      <c r="G9265" s="9">
        <v>9</v>
      </c>
      <c r="H9265" s="10">
        <v>975645</v>
      </c>
      <c r="I9265" s="11">
        <f t="shared" si="424"/>
        <v>2296270986.24438</v>
      </c>
      <c r="J9265" s="11">
        <f t="shared" si="425"/>
        <v>22361</v>
      </c>
      <c r="K9265" s="11">
        <f t="shared" si="426"/>
        <v>102690.88977435624</v>
      </c>
      <c r="L9265" s="12">
        <f t="shared" si="428"/>
        <v>0</v>
      </c>
      <c r="M9265" s="11">
        <f>COUNTIF(E$2:$E9265,E9265)</f>
        <v>1776</v>
      </c>
      <c r="O9265" t="str">
        <f t="shared" si="423"/>
        <v/>
      </c>
    </row>
    <row r="9266" spans="1:15" hidden="1">
      <c r="A9266" s="41" t="s">
        <v>103</v>
      </c>
      <c r="B9266" s="46">
        <v>45810</v>
      </c>
      <c r="C9266" s="8" t="s">
        <v>13</v>
      </c>
      <c r="D9266" s="8" t="s">
        <v>90</v>
      </c>
      <c r="E9266" s="8" t="s">
        <v>90</v>
      </c>
      <c r="F9266" s="9">
        <f t="shared" si="427"/>
        <v>900000</v>
      </c>
      <c r="G9266" s="9">
        <v>9</v>
      </c>
      <c r="H9266" s="10">
        <v>975645</v>
      </c>
      <c r="I9266" s="11">
        <f t="shared" si="424"/>
        <v>2297246631.24438</v>
      </c>
      <c r="J9266" s="11">
        <f t="shared" si="425"/>
        <v>22370</v>
      </c>
      <c r="K9266" s="11">
        <f t="shared" si="426"/>
        <v>102693.18870113455</v>
      </c>
      <c r="L9266" s="12">
        <f t="shared" si="428"/>
        <v>0</v>
      </c>
      <c r="M9266" s="11">
        <f>COUNTIF(E$2:$E9266,E9266)</f>
        <v>1777</v>
      </c>
      <c r="O9266" t="str">
        <f t="shared" si="423"/>
        <v/>
      </c>
    </row>
    <row r="9267" spans="1:15" hidden="1">
      <c r="A9267" s="41" t="s">
        <v>103</v>
      </c>
      <c r="B9267" s="46">
        <v>45810</v>
      </c>
      <c r="C9267" s="8" t="s">
        <v>13</v>
      </c>
      <c r="D9267" s="8" t="s">
        <v>90</v>
      </c>
      <c r="E9267" s="8" t="s">
        <v>90</v>
      </c>
      <c r="F9267" s="9">
        <f t="shared" si="427"/>
        <v>45900000</v>
      </c>
      <c r="G9267" s="9">
        <v>459</v>
      </c>
      <c r="H9267" s="10">
        <v>49907988</v>
      </c>
      <c r="I9267" s="11">
        <f t="shared" si="424"/>
        <v>2347154619.24438</v>
      </c>
      <c r="J9267" s="11">
        <f t="shared" si="425"/>
        <v>22829</v>
      </c>
      <c r="K9267" s="11">
        <f t="shared" si="426"/>
        <v>102814.60507443953</v>
      </c>
      <c r="L9267" s="12">
        <f t="shared" si="428"/>
        <v>0</v>
      </c>
      <c r="M9267" s="11">
        <f>COUNTIF(E$2:$E9267,E9267)</f>
        <v>1778</v>
      </c>
      <c r="O9267" t="str">
        <f t="shared" si="423"/>
        <v/>
      </c>
    </row>
    <row r="9268" spans="1:15" hidden="1">
      <c r="A9268" s="41" t="s">
        <v>103</v>
      </c>
      <c r="B9268" s="46">
        <v>45810</v>
      </c>
      <c r="C9268" s="8" t="s">
        <v>13</v>
      </c>
      <c r="D9268" s="8" t="s">
        <v>48</v>
      </c>
      <c r="E9268" s="8" t="s">
        <v>48</v>
      </c>
      <c r="F9268" s="9">
        <f t="shared" si="427"/>
        <v>-1800000</v>
      </c>
      <c r="G9268" s="9">
        <v>-18</v>
      </c>
      <c r="H9268" s="10">
        <v>-1987092</v>
      </c>
      <c r="I9268" s="11">
        <f t="shared" si="424"/>
        <v>12910476888</v>
      </c>
      <c r="J9268" s="11">
        <f t="shared" si="425"/>
        <v>128932</v>
      </c>
      <c r="K9268" s="11">
        <f t="shared" si="426"/>
        <v>100134</v>
      </c>
      <c r="L9268" s="12">
        <f t="shared" si="428"/>
        <v>184680</v>
      </c>
      <c r="M9268" s="11">
        <f>COUNTIF(E$2:$E9268,E9268)</f>
        <v>86</v>
      </c>
      <c r="O9268" t="str">
        <f t="shared" si="423"/>
        <v/>
      </c>
    </row>
    <row r="9269" spans="1:15" hidden="1">
      <c r="A9269" s="41" t="s">
        <v>103</v>
      </c>
      <c r="B9269" s="46">
        <v>45810</v>
      </c>
      <c r="C9269" s="8" t="s">
        <v>13</v>
      </c>
      <c r="D9269" s="8" t="s">
        <v>48</v>
      </c>
      <c r="E9269" s="8" t="s">
        <v>48</v>
      </c>
      <c r="F9269" s="9">
        <f t="shared" si="427"/>
        <v>-900000</v>
      </c>
      <c r="G9269" s="9">
        <v>-9</v>
      </c>
      <c r="H9269" s="10">
        <v>-993546</v>
      </c>
      <c r="I9269" s="11">
        <f t="shared" si="424"/>
        <v>12909575682</v>
      </c>
      <c r="J9269" s="11">
        <f t="shared" si="425"/>
        <v>128923</v>
      </c>
      <c r="K9269" s="11">
        <f t="shared" si="426"/>
        <v>100134</v>
      </c>
      <c r="L9269" s="12">
        <f t="shared" si="428"/>
        <v>92340</v>
      </c>
      <c r="M9269" s="11">
        <f>COUNTIF(E$2:$E9269,E9269)</f>
        <v>87</v>
      </c>
      <c r="O9269" t="str">
        <f t="shared" si="423"/>
        <v/>
      </c>
    </row>
    <row r="9270" spans="1:15" hidden="1">
      <c r="A9270" s="41" t="s">
        <v>103</v>
      </c>
      <c r="B9270" s="46">
        <v>45810</v>
      </c>
      <c r="C9270" s="8" t="s">
        <v>13</v>
      </c>
      <c r="D9270" s="8" t="s">
        <v>90</v>
      </c>
      <c r="E9270" s="8" t="s">
        <v>90</v>
      </c>
      <c r="F9270" s="9">
        <f t="shared" si="427"/>
        <v>51700000</v>
      </c>
      <c r="G9270" s="9">
        <v>517</v>
      </c>
      <c r="H9270" s="10">
        <v>55978175</v>
      </c>
      <c r="I9270" s="11">
        <f t="shared" si="424"/>
        <v>2403132794.24438</v>
      </c>
      <c r="J9270" s="11">
        <f t="shared" si="425"/>
        <v>23346</v>
      </c>
      <c r="K9270" s="11">
        <f t="shared" si="426"/>
        <v>102935.52618197464</v>
      </c>
      <c r="L9270" s="12">
        <f t="shared" si="428"/>
        <v>0</v>
      </c>
      <c r="M9270" s="11">
        <f>COUNTIF(E$2:$E9270,E9270)</f>
        <v>1779</v>
      </c>
      <c r="O9270" t="str">
        <f t="shared" si="423"/>
        <v/>
      </c>
    </row>
    <row r="9271" spans="1:15" hidden="1">
      <c r="A9271" s="41" t="s">
        <v>103</v>
      </c>
      <c r="B9271" s="46">
        <v>45810</v>
      </c>
      <c r="C9271" s="8" t="s">
        <v>13</v>
      </c>
      <c r="D9271" s="8" t="s">
        <v>48</v>
      </c>
      <c r="E9271" s="8" t="s">
        <v>48</v>
      </c>
      <c r="F9271" s="9">
        <f t="shared" si="427"/>
        <v>-3500000</v>
      </c>
      <c r="G9271" s="9">
        <v>-35</v>
      </c>
      <c r="H9271" s="10">
        <v>-3863790</v>
      </c>
      <c r="I9271" s="11">
        <f t="shared" si="424"/>
        <v>12906070992</v>
      </c>
      <c r="J9271" s="11">
        <f t="shared" si="425"/>
        <v>128888</v>
      </c>
      <c r="K9271" s="11">
        <f t="shared" si="426"/>
        <v>100134</v>
      </c>
      <c r="L9271" s="12">
        <f t="shared" si="428"/>
        <v>359100</v>
      </c>
      <c r="M9271" s="11">
        <f>COUNTIF(E$2:$E9271,E9271)</f>
        <v>88</v>
      </c>
      <c r="O9271" t="str">
        <f t="shared" si="423"/>
        <v/>
      </c>
    </row>
    <row r="9272" spans="1:15" hidden="1">
      <c r="A9272" s="41" t="s">
        <v>103</v>
      </c>
      <c r="B9272" s="46">
        <v>45810</v>
      </c>
      <c r="C9272" s="8" t="s">
        <v>13</v>
      </c>
      <c r="D9272" s="8" t="s">
        <v>15</v>
      </c>
      <c r="E9272" s="8" t="s">
        <v>15</v>
      </c>
      <c r="F9272" s="9">
        <f t="shared" si="427"/>
        <v>9300000</v>
      </c>
      <c r="G9272" s="9">
        <v>93</v>
      </c>
      <c r="H9272" s="10">
        <v>10053765</v>
      </c>
      <c r="I9272" s="11">
        <f t="shared" si="424"/>
        <v>27300199207.739105</v>
      </c>
      <c r="J9272" s="11">
        <f t="shared" si="425"/>
        <v>252863</v>
      </c>
      <c r="K9272" s="11">
        <f t="shared" si="426"/>
        <v>107964.38865211242</v>
      </c>
      <c r="L9272" s="12">
        <f t="shared" si="428"/>
        <v>0</v>
      </c>
      <c r="M9272" s="11">
        <f>COUNTIF(E$2:$E9272,E9272)</f>
        <v>3232</v>
      </c>
      <c r="O9272" t="str">
        <f t="shared" si="423"/>
        <v/>
      </c>
    </row>
    <row r="9273" spans="1:15" hidden="1">
      <c r="A9273" s="41" t="s">
        <v>103</v>
      </c>
      <c r="B9273" s="46">
        <v>45810</v>
      </c>
      <c r="C9273" s="8" t="s">
        <v>13</v>
      </c>
      <c r="D9273" s="8" t="s">
        <v>46</v>
      </c>
      <c r="E9273" s="8" t="s">
        <v>46</v>
      </c>
      <c r="F9273" s="9">
        <f t="shared" si="427"/>
        <v>4900000</v>
      </c>
      <c r="G9273" s="9">
        <v>49</v>
      </c>
      <c r="H9273" s="10">
        <v>5407199</v>
      </c>
      <c r="I9273" s="11">
        <f t="shared" si="424"/>
        <v>6480215162.515729</v>
      </c>
      <c r="J9273" s="11">
        <f t="shared" si="425"/>
        <v>59279</v>
      </c>
      <c r="K9273" s="11">
        <f t="shared" si="426"/>
        <v>109317.21457034918</v>
      </c>
      <c r="L9273" s="12">
        <f t="shared" si="428"/>
        <v>0</v>
      </c>
      <c r="M9273" s="11">
        <f>COUNTIF(E$2:$E9273,E9273)</f>
        <v>2893</v>
      </c>
      <c r="O9273" t="str">
        <f t="shared" si="423"/>
        <v/>
      </c>
    </row>
    <row r="9274" spans="1:15" hidden="1">
      <c r="A9274" s="41" t="s">
        <v>103</v>
      </c>
      <c r="B9274" s="46">
        <v>45810</v>
      </c>
      <c r="C9274" s="8" t="s">
        <v>13</v>
      </c>
      <c r="D9274" s="8" t="s">
        <v>48</v>
      </c>
      <c r="E9274" s="8" t="s">
        <v>48</v>
      </c>
      <c r="F9274" s="9">
        <f t="shared" si="427"/>
        <v>-135900000</v>
      </c>
      <c r="G9274" s="9">
        <v>-1359</v>
      </c>
      <c r="H9274" s="10">
        <v>-150025446</v>
      </c>
      <c r="I9274" s="11">
        <f t="shared" si="424"/>
        <v>12769988886</v>
      </c>
      <c r="J9274" s="11">
        <f t="shared" si="425"/>
        <v>127529</v>
      </c>
      <c r="K9274" s="11">
        <f t="shared" si="426"/>
        <v>100134</v>
      </c>
      <c r="L9274" s="12">
        <f t="shared" si="428"/>
        <v>13943340</v>
      </c>
      <c r="M9274" s="11">
        <f>COUNTIF(E$2:$E9274,E9274)</f>
        <v>89</v>
      </c>
      <c r="O9274" t="str">
        <f t="shared" si="423"/>
        <v/>
      </c>
    </row>
    <row r="9275" spans="1:15" hidden="1">
      <c r="A9275" s="41" t="s">
        <v>103</v>
      </c>
      <c r="B9275" s="46">
        <v>45810</v>
      </c>
      <c r="C9275" s="8" t="s">
        <v>13</v>
      </c>
      <c r="D9275" s="8" t="s">
        <v>48</v>
      </c>
      <c r="E9275" s="8" t="s">
        <v>48</v>
      </c>
      <c r="F9275" s="9">
        <f t="shared" si="427"/>
        <v>-1200000</v>
      </c>
      <c r="G9275" s="9">
        <v>-12</v>
      </c>
      <c r="H9275" s="10">
        <v>-1324728</v>
      </c>
      <c r="I9275" s="11">
        <f t="shared" si="424"/>
        <v>12768787278</v>
      </c>
      <c r="J9275" s="11">
        <f t="shared" si="425"/>
        <v>127517</v>
      </c>
      <c r="K9275" s="11">
        <f t="shared" si="426"/>
        <v>100134</v>
      </c>
      <c r="L9275" s="12">
        <f t="shared" si="428"/>
        <v>123120</v>
      </c>
      <c r="M9275" s="11">
        <f>COUNTIF(E$2:$E9275,E9275)</f>
        <v>90</v>
      </c>
      <c r="O9275" t="str">
        <f t="shared" si="423"/>
        <v/>
      </c>
    </row>
    <row r="9276" spans="1:15" hidden="1">
      <c r="A9276" s="41" t="s">
        <v>103</v>
      </c>
      <c r="B9276" s="46">
        <v>45810</v>
      </c>
      <c r="C9276" s="8" t="s">
        <v>13</v>
      </c>
      <c r="D9276" s="8" t="s">
        <v>46</v>
      </c>
      <c r="E9276" s="8" t="s">
        <v>46</v>
      </c>
      <c r="F9276" s="9">
        <f t="shared" si="427"/>
        <v>18100000</v>
      </c>
      <c r="G9276" s="9">
        <v>181</v>
      </c>
      <c r="H9276" s="10">
        <v>19976246</v>
      </c>
      <c r="I9276" s="11">
        <f t="shared" si="424"/>
        <v>6500191408.515729</v>
      </c>
      <c r="J9276" s="11">
        <f t="shared" si="425"/>
        <v>59460</v>
      </c>
      <c r="K9276" s="11">
        <f t="shared" si="426"/>
        <v>109320.4071395178</v>
      </c>
      <c r="L9276" s="12">
        <f t="shared" si="428"/>
        <v>0</v>
      </c>
      <c r="M9276" s="11">
        <f>COUNTIF(E$2:$E9276,E9276)</f>
        <v>2894</v>
      </c>
      <c r="O9276" t="str">
        <f t="shared" si="423"/>
        <v/>
      </c>
    </row>
    <row r="9277" spans="1:15" hidden="1">
      <c r="A9277" s="41" t="s">
        <v>103</v>
      </c>
      <c r="B9277" s="46">
        <v>45810</v>
      </c>
      <c r="C9277" s="8" t="s">
        <v>13</v>
      </c>
      <c r="D9277" s="8" t="s">
        <v>48</v>
      </c>
      <c r="E9277" s="8" t="s">
        <v>48</v>
      </c>
      <c r="F9277" s="9">
        <f t="shared" si="427"/>
        <v>-44600000</v>
      </c>
      <c r="G9277" s="9">
        <v>-446</v>
      </c>
      <c r="H9277" s="10">
        <v>-49235724</v>
      </c>
      <c r="I9277" s="11">
        <f t="shared" si="424"/>
        <v>12724127514</v>
      </c>
      <c r="J9277" s="11">
        <f t="shared" si="425"/>
        <v>127071</v>
      </c>
      <c r="K9277" s="11">
        <f t="shared" si="426"/>
        <v>100134</v>
      </c>
      <c r="L9277" s="12">
        <f t="shared" si="428"/>
        <v>4575960</v>
      </c>
      <c r="M9277" s="11">
        <f>COUNTIF(E$2:$E9277,E9277)</f>
        <v>91</v>
      </c>
      <c r="O9277" t="str">
        <f t="shared" si="423"/>
        <v/>
      </c>
    </row>
    <row r="9278" spans="1:15" hidden="1">
      <c r="A9278" s="41" t="s">
        <v>103</v>
      </c>
      <c r="B9278" s="46">
        <v>45810</v>
      </c>
      <c r="C9278" s="8" t="s">
        <v>13</v>
      </c>
      <c r="D9278" s="8" t="s">
        <v>15</v>
      </c>
      <c r="E9278" s="8" t="s">
        <v>15</v>
      </c>
      <c r="F9278" s="9">
        <f t="shared" si="427"/>
        <v>1200000</v>
      </c>
      <c r="G9278" s="9">
        <v>12</v>
      </c>
      <c r="H9278" s="10">
        <v>1296300</v>
      </c>
      <c r="I9278" s="11">
        <f t="shared" si="424"/>
        <v>27301495507.739105</v>
      </c>
      <c r="J9278" s="11">
        <f t="shared" si="425"/>
        <v>252875</v>
      </c>
      <c r="K9278" s="11">
        <f t="shared" si="426"/>
        <v>107964.39152838005</v>
      </c>
      <c r="L9278" s="12">
        <f t="shared" si="428"/>
        <v>0</v>
      </c>
      <c r="M9278" s="11">
        <f>COUNTIF(E$2:$E9278,E9278)</f>
        <v>3233</v>
      </c>
      <c r="O9278" t="str">
        <f t="shared" si="423"/>
        <v/>
      </c>
    </row>
    <row r="9279" spans="1:15" hidden="1">
      <c r="A9279" s="41" t="s">
        <v>103</v>
      </c>
      <c r="B9279" s="46">
        <v>45811</v>
      </c>
      <c r="C9279" s="8" t="s">
        <v>13</v>
      </c>
      <c r="D9279" s="8" t="s">
        <v>46</v>
      </c>
      <c r="E9279" s="8" t="s">
        <v>46</v>
      </c>
      <c r="F9279" s="9">
        <f t="shared" si="427"/>
        <v>4500000</v>
      </c>
      <c r="G9279" s="9">
        <v>45</v>
      </c>
      <c r="H9279" s="10">
        <v>5000895</v>
      </c>
      <c r="I9279" s="11">
        <f t="shared" si="424"/>
        <v>6505192303.515729</v>
      </c>
      <c r="J9279" s="11">
        <f t="shared" si="425"/>
        <v>59505</v>
      </c>
      <c r="K9279" s="11">
        <f t="shared" si="426"/>
        <v>109321.77638040045</v>
      </c>
      <c r="L9279" s="12">
        <f t="shared" si="428"/>
        <v>0</v>
      </c>
      <c r="M9279" s="11">
        <f>COUNTIF(E$2:$E9279,E9279)</f>
        <v>2895</v>
      </c>
      <c r="O9279" t="str">
        <f t="shared" si="423"/>
        <v/>
      </c>
    </row>
    <row r="9280" spans="1:15" hidden="1">
      <c r="A9280" s="41" t="s">
        <v>103</v>
      </c>
      <c r="B9280" s="46">
        <v>45811</v>
      </c>
      <c r="C9280" s="8" t="s">
        <v>13</v>
      </c>
      <c r="D9280" s="8" t="s">
        <v>46</v>
      </c>
      <c r="E9280" s="8" t="s">
        <v>46</v>
      </c>
      <c r="F9280" s="9">
        <f t="shared" si="427"/>
        <v>32300000</v>
      </c>
      <c r="G9280" s="9">
        <v>323</v>
      </c>
      <c r="H9280" s="10">
        <v>35895313</v>
      </c>
      <c r="I9280" s="11">
        <f t="shared" si="424"/>
        <v>6541087616.515729</v>
      </c>
      <c r="J9280" s="11">
        <f t="shared" si="425"/>
        <v>59828</v>
      </c>
      <c r="K9280" s="11">
        <f t="shared" si="426"/>
        <v>109331.54403482866</v>
      </c>
      <c r="L9280" s="12">
        <f t="shared" si="428"/>
        <v>0</v>
      </c>
      <c r="M9280" s="11">
        <f>COUNTIF(E$2:$E9280,E9280)</f>
        <v>2896</v>
      </c>
      <c r="O9280" t="str">
        <f t="shared" si="423"/>
        <v/>
      </c>
    </row>
    <row r="9281" spans="1:15" hidden="1">
      <c r="A9281" s="41" t="s">
        <v>103</v>
      </c>
      <c r="B9281" s="46">
        <v>45811</v>
      </c>
      <c r="C9281" s="8" t="s">
        <v>13</v>
      </c>
      <c r="D9281" s="8" t="s">
        <v>46</v>
      </c>
      <c r="E9281" s="8" t="s">
        <v>46</v>
      </c>
      <c r="F9281" s="9">
        <f t="shared" si="427"/>
        <v>4600000</v>
      </c>
      <c r="G9281" s="9">
        <v>46</v>
      </c>
      <c r="H9281" s="10">
        <v>5112026</v>
      </c>
      <c r="I9281" s="11">
        <f t="shared" si="424"/>
        <v>6546199642.515729</v>
      </c>
      <c r="J9281" s="11">
        <f t="shared" si="425"/>
        <v>59874</v>
      </c>
      <c r="K9281" s="11">
        <f t="shared" si="426"/>
        <v>109332.92652095616</v>
      </c>
      <c r="L9281" s="12">
        <f t="shared" si="428"/>
        <v>0</v>
      </c>
      <c r="M9281" s="11">
        <f>COUNTIF(E$2:$E9281,E9281)</f>
        <v>2897</v>
      </c>
      <c r="O9281" t="str">
        <f t="shared" si="423"/>
        <v/>
      </c>
    </row>
    <row r="9282" spans="1:15" hidden="1">
      <c r="A9282" s="41" t="s">
        <v>103</v>
      </c>
      <c r="B9282" s="46">
        <v>45811</v>
      </c>
      <c r="C9282" s="8" t="s">
        <v>13</v>
      </c>
      <c r="D9282" s="8" t="s">
        <v>46</v>
      </c>
      <c r="E9282" s="8" t="s">
        <v>46</v>
      </c>
      <c r="F9282" s="9">
        <f t="shared" si="427"/>
        <v>9100000</v>
      </c>
      <c r="G9282" s="9">
        <v>91</v>
      </c>
      <c r="H9282" s="10">
        <v>10112921</v>
      </c>
      <c r="I9282" s="11">
        <f t="shared" si="424"/>
        <v>6556312563.515729</v>
      </c>
      <c r="J9282" s="11">
        <f t="shared" si="425"/>
        <v>59965</v>
      </c>
      <c r="K9282" s="11">
        <f t="shared" si="426"/>
        <v>109335.65519079012</v>
      </c>
      <c r="L9282" s="12">
        <f t="shared" si="428"/>
        <v>0</v>
      </c>
      <c r="M9282" s="11">
        <f>COUNTIF(E$2:$E9282,E9282)</f>
        <v>2898</v>
      </c>
      <c r="O9282" t="str">
        <f t="shared" si="423"/>
        <v/>
      </c>
    </row>
    <row r="9283" spans="1:15" hidden="1">
      <c r="A9283" s="41" t="s">
        <v>103</v>
      </c>
      <c r="B9283" s="46">
        <v>45811</v>
      </c>
      <c r="C9283" s="8" t="s">
        <v>13</v>
      </c>
      <c r="D9283" s="8" t="s">
        <v>46</v>
      </c>
      <c r="E9283" s="8" t="s">
        <v>46</v>
      </c>
      <c r="F9283" s="9">
        <f t="shared" si="427"/>
        <v>1200000</v>
      </c>
      <c r="G9283" s="9">
        <v>12</v>
      </c>
      <c r="H9283" s="10">
        <v>1333572</v>
      </c>
      <c r="I9283" s="11">
        <f t="shared" si="424"/>
        <v>6557646135.515729</v>
      </c>
      <c r="J9283" s="11">
        <f t="shared" si="425"/>
        <v>59977</v>
      </c>
      <c r="K9283" s="11">
        <f t="shared" si="426"/>
        <v>109336.01439744784</v>
      </c>
      <c r="L9283" s="12">
        <f t="shared" si="428"/>
        <v>0</v>
      </c>
      <c r="M9283" s="11">
        <f>COUNTIF(E$2:$E9283,E9283)</f>
        <v>2899</v>
      </c>
      <c r="O9283" t="str">
        <f t="shared" si="423"/>
        <v/>
      </c>
    </row>
    <row r="9284" spans="1:15" hidden="1">
      <c r="A9284" s="41" t="s">
        <v>103</v>
      </c>
      <c r="B9284" s="46">
        <v>45811</v>
      </c>
      <c r="C9284" s="8" t="s">
        <v>13</v>
      </c>
      <c r="D9284" s="8" t="s">
        <v>46</v>
      </c>
      <c r="E9284" s="8" t="s">
        <v>46</v>
      </c>
      <c r="F9284" s="9">
        <f t="shared" si="427"/>
        <v>91200000</v>
      </c>
      <c r="G9284" s="9">
        <v>912</v>
      </c>
      <c r="H9284" s="10">
        <v>101351472</v>
      </c>
      <c r="I9284" s="11">
        <f t="shared" si="424"/>
        <v>6658997607.515729</v>
      </c>
      <c r="J9284" s="11">
        <f t="shared" si="425"/>
        <v>60889</v>
      </c>
      <c r="K9284" s="11">
        <f t="shared" si="426"/>
        <v>109362.89982617105</v>
      </c>
      <c r="L9284" s="12">
        <f t="shared" si="428"/>
        <v>0</v>
      </c>
      <c r="M9284" s="11">
        <f>COUNTIF(E$2:$E9284,E9284)</f>
        <v>2900</v>
      </c>
      <c r="O9284" t="str">
        <f t="shared" si="423"/>
        <v/>
      </c>
    </row>
    <row r="9285" spans="1:15" hidden="1">
      <c r="A9285" s="41" t="s">
        <v>103</v>
      </c>
      <c r="B9285" s="46">
        <v>45811</v>
      </c>
      <c r="C9285" s="8" t="s">
        <v>13</v>
      </c>
      <c r="D9285" s="8" t="s">
        <v>46</v>
      </c>
      <c r="E9285" s="8" t="s">
        <v>46</v>
      </c>
      <c r="F9285" s="9">
        <f t="shared" si="427"/>
        <v>10200000</v>
      </c>
      <c r="G9285" s="9">
        <v>102</v>
      </c>
      <c r="H9285" s="10">
        <v>11335362</v>
      </c>
      <c r="I9285" s="11">
        <f t="shared" si="424"/>
        <v>6670332969.515729</v>
      </c>
      <c r="J9285" s="11">
        <f t="shared" si="425"/>
        <v>60991</v>
      </c>
      <c r="K9285" s="11">
        <f t="shared" si="426"/>
        <v>109365.85675781229</v>
      </c>
      <c r="L9285" s="12">
        <f t="shared" si="428"/>
        <v>0</v>
      </c>
      <c r="M9285" s="11">
        <f>COUNTIF(E$2:$E9285,E9285)</f>
        <v>2901</v>
      </c>
      <c r="O9285" t="str">
        <f t="shared" si="423"/>
        <v/>
      </c>
    </row>
    <row r="9286" spans="1:15" hidden="1">
      <c r="A9286" s="41" t="s">
        <v>103</v>
      </c>
      <c r="B9286" s="46">
        <v>45811</v>
      </c>
      <c r="C9286" s="8" t="s">
        <v>13</v>
      </c>
      <c r="D9286" s="8" t="s">
        <v>46</v>
      </c>
      <c r="E9286" s="8" t="s">
        <v>46</v>
      </c>
      <c r="F9286" s="9">
        <f t="shared" si="427"/>
        <v>1400000</v>
      </c>
      <c r="G9286" s="9">
        <v>14</v>
      </c>
      <c r="H9286" s="10">
        <v>1555834</v>
      </c>
      <c r="I9286" s="11">
        <f t="shared" si="424"/>
        <v>6671888803.515729</v>
      </c>
      <c r="J9286" s="11">
        <f t="shared" si="425"/>
        <v>61005</v>
      </c>
      <c r="K9286" s="11">
        <f t="shared" si="426"/>
        <v>109366.26183945134</v>
      </c>
      <c r="L9286" s="12">
        <f t="shared" si="428"/>
        <v>0</v>
      </c>
      <c r="M9286" s="11">
        <f>COUNTIF(E$2:$E9286,E9286)</f>
        <v>2902</v>
      </c>
      <c r="O9286" t="str">
        <f t="shared" si="423"/>
        <v/>
      </c>
    </row>
    <row r="9287" spans="1:15" hidden="1">
      <c r="A9287" s="41" t="s">
        <v>103</v>
      </c>
      <c r="B9287" s="46">
        <v>45811</v>
      </c>
      <c r="C9287" s="8" t="s">
        <v>13</v>
      </c>
      <c r="D9287" s="8" t="s">
        <v>14</v>
      </c>
      <c r="E9287" s="8" t="s">
        <v>14</v>
      </c>
      <c r="F9287" s="9">
        <f t="shared" si="427"/>
        <v>3800000</v>
      </c>
      <c r="G9287" s="9">
        <v>38</v>
      </c>
      <c r="H9287" s="10">
        <v>4064974</v>
      </c>
      <c r="I9287" s="11">
        <f t="shared" si="424"/>
        <v>20440764220.162663</v>
      </c>
      <c r="J9287" s="11">
        <f t="shared" si="425"/>
        <v>202312</v>
      </c>
      <c r="K9287" s="11">
        <f t="shared" si="426"/>
        <v>101035.84671281319</v>
      </c>
      <c r="L9287" s="12">
        <f t="shared" si="428"/>
        <v>0</v>
      </c>
      <c r="M9287" s="11">
        <f>COUNTIF(E$2:$E9287,E9287)</f>
        <v>1259</v>
      </c>
      <c r="O9287" t="str">
        <f t="shared" si="423"/>
        <v/>
      </c>
    </row>
    <row r="9288" spans="1:15" hidden="1">
      <c r="A9288" s="41" t="s">
        <v>103</v>
      </c>
      <c r="B9288" s="46">
        <v>45811</v>
      </c>
      <c r="C9288" s="8" t="s">
        <v>13</v>
      </c>
      <c r="D9288" s="8" t="s">
        <v>90</v>
      </c>
      <c r="E9288" s="8" t="s">
        <v>90</v>
      </c>
      <c r="F9288" s="9">
        <f t="shared" si="427"/>
        <v>1800000</v>
      </c>
      <c r="G9288" s="9">
        <v>18</v>
      </c>
      <c r="H9288" s="10">
        <v>1956996</v>
      </c>
      <c r="I9288" s="11">
        <f t="shared" si="424"/>
        <v>2405089790.24438</v>
      </c>
      <c r="J9288" s="11">
        <f t="shared" si="425"/>
        <v>23364</v>
      </c>
      <c r="K9288" s="11">
        <f t="shared" si="426"/>
        <v>102939.98417413028</v>
      </c>
      <c r="L9288" s="12">
        <f t="shared" si="428"/>
        <v>0</v>
      </c>
      <c r="M9288" s="11">
        <f>COUNTIF(E$2:$E9288,E9288)</f>
        <v>1780</v>
      </c>
      <c r="O9288" t="str">
        <f t="shared" si="423"/>
        <v/>
      </c>
    </row>
    <row r="9289" spans="1:15" hidden="1">
      <c r="A9289" s="41" t="s">
        <v>103</v>
      </c>
      <c r="B9289" s="46">
        <v>45811</v>
      </c>
      <c r="C9289" s="8" t="s">
        <v>13</v>
      </c>
      <c r="D9289" s="8" t="s">
        <v>15</v>
      </c>
      <c r="E9289" s="8" t="s">
        <v>15</v>
      </c>
      <c r="F9289" s="9">
        <f t="shared" si="427"/>
        <v>4600000</v>
      </c>
      <c r="G9289" s="9">
        <v>46</v>
      </c>
      <c r="H9289" s="10">
        <v>5017818</v>
      </c>
      <c r="I9289" s="11">
        <f t="shared" si="424"/>
        <v>27306513325.739105</v>
      </c>
      <c r="J9289" s="11">
        <f t="shared" si="425"/>
        <v>252921</v>
      </c>
      <c r="K9289" s="11">
        <f t="shared" si="426"/>
        <v>107964.59497526543</v>
      </c>
      <c r="L9289" s="12">
        <f t="shared" si="428"/>
        <v>0</v>
      </c>
      <c r="M9289" s="11">
        <f>COUNTIF(E$2:$E9289,E9289)</f>
        <v>3234</v>
      </c>
      <c r="O9289" t="str">
        <f t="shared" si="423"/>
        <v/>
      </c>
    </row>
    <row r="9290" spans="1:15" hidden="1">
      <c r="A9290" s="41" t="s">
        <v>103</v>
      </c>
      <c r="B9290" s="46">
        <v>45811</v>
      </c>
      <c r="C9290" s="8" t="s">
        <v>13</v>
      </c>
      <c r="D9290" s="8" t="s">
        <v>46</v>
      </c>
      <c r="E9290" s="8" t="s">
        <v>46</v>
      </c>
      <c r="F9290" s="9">
        <f t="shared" si="427"/>
        <v>4500000</v>
      </c>
      <c r="G9290" s="9">
        <v>45</v>
      </c>
      <c r="H9290" s="10">
        <v>4974345</v>
      </c>
      <c r="I9290" s="11">
        <f t="shared" si="424"/>
        <v>6676863148.515729</v>
      </c>
      <c r="J9290" s="11">
        <f t="shared" si="425"/>
        <v>61050</v>
      </c>
      <c r="K9290" s="11">
        <f t="shared" si="426"/>
        <v>109367.12773981538</v>
      </c>
      <c r="L9290" s="12">
        <f t="shared" si="428"/>
        <v>0</v>
      </c>
      <c r="M9290" s="11">
        <f>COUNTIF(E$2:$E9290,E9290)</f>
        <v>2903</v>
      </c>
      <c r="O9290" t="str">
        <f t="shared" si="423"/>
        <v/>
      </c>
    </row>
    <row r="9291" spans="1:15" hidden="1">
      <c r="A9291" s="41" t="s">
        <v>103</v>
      </c>
      <c r="B9291" s="46">
        <v>45811</v>
      </c>
      <c r="C9291" s="8" t="s">
        <v>13</v>
      </c>
      <c r="D9291" s="8" t="s">
        <v>90</v>
      </c>
      <c r="E9291" s="8" t="s">
        <v>90</v>
      </c>
      <c r="F9291" s="9">
        <f t="shared" si="427"/>
        <v>4300000</v>
      </c>
      <c r="G9291" s="9">
        <v>43</v>
      </c>
      <c r="H9291" s="10">
        <v>4656083</v>
      </c>
      <c r="I9291" s="11">
        <f t="shared" si="424"/>
        <v>2409745873.24438</v>
      </c>
      <c r="J9291" s="11">
        <f t="shared" si="425"/>
        <v>23407</v>
      </c>
      <c r="K9291" s="11">
        <f t="shared" si="426"/>
        <v>102949.79592619216</v>
      </c>
      <c r="L9291" s="12">
        <f t="shared" si="428"/>
        <v>0</v>
      </c>
      <c r="M9291" s="11">
        <f>COUNTIF(E$2:$E9291,E9291)</f>
        <v>1781</v>
      </c>
      <c r="O9291" t="str">
        <f t="shared" si="423"/>
        <v/>
      </c>
    </row>
    <row r="9292" spans="1:15" hidden="1">
      <c r="A9292" s="41" t="s">
        <v>103</v>
      </c>
      <c r="B9292" s="46">
        <v>45811</v>
      </c>
      <c r="C9292" s="8" t="s">
        <v>13</v>
      </c>
      <c r="D9292" s="8" t="s">
        <v>46</v>
      </c>
      <c r="E9292" s="8" t="s">
        <v>46</v>
      </c>
      <c r="F9292" s="9">
        <f t="shared" si="427"/>
        <v>900000</v>
      </c>
      <c r="G9292" s="9">
        <v>9</v>
      </c>
      <c r="H9292" s="10">
        <v>995985</v>
      </c>
      <c r="I9292" s="11">
        <f t="shared" si="424"/>
        <v>6677859133.515729</v>
      </c>
      <c r="J9292" s="11">
        <f t="shared" si="425"/>
        <v>61059</v>
      </c>
      <c r="K9292" s="11">
        <f t="shared" si="426"/>
        <v>109367.3190441332</v>
      </c>
      <c r="L9292" s="12">
        <f t="shared" si="428"/>
        <v>0</v>
      </c>
      <c r="M9292" s="11">
        <f>COUNTIF(E$2:$E9292,E9292)</f>
        <v>2904</v>
      </c>
      <c r="O9292" t="str">
        <f t="shared" si="423"/>
        <v/>
      </c>
    </row>
    <row r="9293" spans="1:15" hidden="1">
      <c r="A9293" s="41" t="s">
        <v>103</v>
      </c>
      <c r="B9293" s="46">
        <v>45811</v>
      </c>
      <c r="C9293" s="8" t="s">
        <v>13</v>
      </c>
      <c r="D9293" s="8" t="s">
        <v>48</v>
      </c>
      <c r="E9293" s="8" t="s">
        <v>48</v>
      </c>
      <c r="F9293" s="9">
        <f t="shared" si="427"/>
        <v>-18700000</v>
      </c>
      <c r="G9293" s="9">
        <v>-187</v>
      </c>
      <c r="H9293" s="10">
        <v>-20647792</v>
      </c>
      <c r="I9293" s="11">
        <f t="shared" si="424"/>
        <v>12705402456</v>
      </c>
      <c r="J9293" s="11">
        <f t="shared" si="425"/>
        <v>126884</v>
      </c>
      <c r="K9293" s="11">
        <f t="shared" si="426"/>
        <v>100134</v>
      </c>
      <c r="L9293" s="12">
        <f t="shared" si="428"/>
        <v>1922734</v>
      </c>
      <c r="M9293" s="11">
        <f>COUNTIF(E$2:$E9293,E9293)</f>
        <v>92</v>
      </c>
      <c r="O9293" t="str">
        <f t="shared" si="423"/>
        <v/>
      </c>
    </row>
    <row r="9294" spans="1:15" hidden="1">
      <c r="A9294" s="41" t="s">
        <v>103</v>
      </c>
      <c r="B9294" s="46">
        <v>45811</v>
      </c>
      <c r="C9294" s="8" t="s">
        <v>13</v>
      </c>
      <c r="D9294" s="8" t="s">
        <v>48</v>
      </c>
      <c r="E9294" s="8" t="s">
        <v>48</v>
      </c>
      <c r="F9294" s="9">
        <f t="shared" si="427"/>
        <v>-18100000</v>
      </c>
      <c r="G9294" s="9">
        <v>-181</v>
      </c>
      <c r="H9294" s="10">
        <v>-19985296</v>
      </c>
      <c r="I9294" s="11">
        <f t="shared" si="424"/>
        <v>12687278202</v>
      </c>
      <c r="J9294" s="11">
        <f t="shared" si="425"/>
        <v>126703</v>
      </c>
      <c r="K9294" s="11">
        <f t="shared" si="426"/>
        <v>100134</v>
      </c>
      <c r="L9294" s="12">
        <f t="shared" si="428"/>
        <v>1861042</v>
      </c>
      <c r="M9294" s="11">
        <f>COUNTIF(E$2:$E9294,E9294)</f>
        <v>93</v>
      </c>
      <c r="O9294" t="str">
        <f t="shared" si="423"/>
        <v/>
      </c>
    </row>
    <row r="9295" spans="1:15" hidden="1">
      <c r="A9295" s="41" t="s">
        <v>103</v>
      </c>
      <c r="B9295" s="46">
        <v>45811</v>
      </c>
      <c r="C9295" s="8" t="s">
        <v>13</v>
      </c>
      <c r="D9295" s="8" t="s">
        <v>48</v>
      </c>
      <c r="E9295" s="8" t="s">
        <v>48</v>
      </c>
      <c r="F9295" s="9">
        <f t="shared" si="427"/>
        <v>-1800000</v>
      </c>
      <c r="G9295" s="9">
        <v>-18</v>
      </c>
      <c r="H9295" s="10">
        <v>-1987488</v>
      </c>
      <c r="I9295" s="11">
        <f t="shared" si="424"/>
        <v>12685475790</v>
      </c>
      <c r="J9295" s="11">
        <f t="shared" si="425"/>
        <v>126685</v>
      </c>
      <c r="K9295" s="11">
        <f t="shared" si="426"/>
        <v>100134</v>
      </c>
      <c r="L9295" s="12">
        <f t="shared" si="428"/>
        <v>185076</v>
      </c>
      <c r="M9295" s="11">
        <f>COUNTIF(E$2:$E9295,E9295)</f>
        <v>94</v>
      </c>
      <c r="O9295" t="str">
        <f t="shared" si="423"/>
        <v/>
      </c>
    </row>
    <row r="9296" spans="1:15" hidden="1">
      <c r="A9296" s="41" t="s">
        <v>103</v>
      </c>
      <c r="B9296" s="46">
        <v>45811</v>
      </c>
      <c r="C9296" s="8" t="s">
        <v>13</v>
      </c>
      <c r="D9296" s="8" t="s">
        <v>48</v>
      </c>
      <c r="E9296" s="8" t="s">
        <v>48</v>
      </c>
      <c r="F9296" s="9">
        <f t="shared" si="427"/>
        <v>-633600000</v>
      </c>
      <c r="G9296" s="9">
        <v>-6336</v>
      </c>
      <c r="H9296" s="10">
        <v>-699595776</v>
      </c>
      <c r="I9296" s="11">
        <f t="shared" si="424"/>
        <v>12051026766</v>
      </c>
      <c r="J9296" s="11">
        <f t="shared" si="425"/>
        <v>120349</v>
      </c>
      <c r="K9296" s="11">
        <f t="shared" si="426"/>
        <v>100134</v>
      </c>
      <c r="L9296" s="12">
        <f t="shared" si="428"/>
        <v>65146752</v>
      </c>
      <c r="M9296" s="11">
        <f>COUNTIF(E$2:$E9296,E9296)</f>
        <v>95</v>
      </c>
      <c r="O9296" t="str">
        <f t="shared" ref="O9296:O9359" si="429">IF(M9296=_xlfn.MAXIFS(M:M,D:D,D9296),"X","")</f>
        <v/>
      </c>
    </row>
    <row r="9297" spans="1:15" hidden="1">
      <c r="A9297" s="41" t="s">
        <v>103</v>
      </c>
      <c r="B9297" s="46">
        <v>45811</v>
      </c>
      <c r="C9297" s="8" t="s">
        <v>13</v>
      </c>
      <c r="D9297" s="8" t="s">
        <v>48</v>
      </c>
      <c r="E9297" s="8" t="s">
        <v>48</v>
      </c>
      <c r="F9297" s="9">
        <f t="shared" si="427"/>
        <v>-900000</v>
      </c>
      <c r="G9297" s="9">
        <v>-9</v>
      </c>
      <c r="H9297" s="10">
        <v>-993744</v>
      </c>
      <c r="I9297" s="11">
        <f t="shared" si="424"/>
        <v>12050125560</v>
      </c>
      <c r="J9297" s="11">
        <f t="shared" si="425"/>
        <v>120340</v>
      </c>
      <c r="K9297" s="11">
        <f t="shared" si="426"/>
        <v>100134</v>
      </c>
      <c r="L9297" s="12">
        <f t="shared" si="428"/>
        <v>92538</v>
      </c>
      <c r="M9297" s="11">
        <f>COUNTIF(E$2:$E9297,E9297)</f>
        <v>96</v>
      </c>
      <c r="O9297" t="str">
        <f t="shared" si="429"/>
        <v/>
      </c>
    </row>
    <row r="9298" spans="1:15" hidden="1">
      <c r="A9298" s="41" t="s">
        <v>103</v>
      </c>
      <c r="B9298" s="46">
        <v>45811</v>
      </c>
      <c r="C9298" s="8" t="s">
        <v>13</v>
      </c>
      <c r="D9298" s="8" t="s">
        <v>14</v>
      </c>
      <c r="E9298" s="8" t="s">
        <v>14</v>
      </c>
      <c r="F9298" s="9">
        <f t="shared" si="427"/>
        <v>-900000</v>
      </c>
      <c r="G9298" s="9">
        <v>-9</v>
      </c>
      <c r="H9298" s="10">
        <v>-967014</v>
      </c>
      <c r="I9298" s="11">
        <f t="shared" si="424"/>
        <v>20439854897.542248</v>
      </c>
      <c r="J9298" s="11">
        <f t="shared" si="425"/>
        <v>202303</v>
      </c>
      <c r="K9298" s="11">
        <f t="shared" si="426"/>
        <v>101035.84671281319</v>
      </c>
      <c r="L9298" s="12">
        <f t="shared" si="428"/>
        <v>57691.379584681243</v>
      </c>
      <c r="M9298" s="11">
        <f>COUNTIF(E$2:$E9298,E9298)</f>
        <v>1260</v>
      </c>
      <c r="O9298" t="str">
        <f t="shared" si="429"/>
        <v/>
      </c>
    </row>
    <row r="9299" spans="1:15" hidden="1">
      <c r="A9299" s="41" t="s">
        <v>103</v>
      </c>
      <c r="B9299" s="46">
        <v>45811</v>
      </c>
      <c r="C9299" s="8" t="s">
        <v>13</v>
      </c>
      <c r="D9299" s="8" t="s">
        <v>48</v>
      </c>
      <c r="E9299" s="8" t="s">
        <v>48</v>
      </c>
      <c r="F9299" s="9">
        <f t="shared" si="427"/>
        <v>-9000000</v>
      </c>
      <c r="G9299" s="9">
        <v>-90</v>
      </c>
      <c r="H9299" s="10">
        <v>-9937440</v>
      </c>
      <c r="I9299" s="11">
        <f t="shared" si="424"/>
        <v>12041113500</v>
      </c>
      <c r="J9299" s="11">
        <f t="shared" si="425"/>
        <v>120250</v>
      </c>
      <c r="K9299" s="11">
        <f t="shared" si="426"/>
        <v>100134</v>
      </c>
      <c r="L9299" s="12">
        <f t="shared" si="428"/>
        <v>925380</v>
      </c>
      <c r="M9299" s="11">
        <f>COUNTIF(E$2:$E9299,E9299)</f>
        <v>97</v>
      </c>
      <c r="O9299" t="str">
        <f t="shared" si="429"/>
        <v/>
      </c>
    </row>
    <row r="9300" spans="1:15" hidden="1">
      <c r="A9300" s="41" t="s">
        <v>103</v>
      </c>
      <c r="B9300" s="46">
        <v>45811</v>
      </c>
      <c r="C9300" s="8" t="s">
        <v>13</v>
      </c>
      <c r="D9300" s="8" t="s">
        <v>48</v>
      </c>
      <c r="E9300" s="8" t="s">
        <v>48</v>
      </c>
      <c r="F9300" s="9">
        <f t="shared" si="427"/>
        <v>-12700000</v>
      </c>
      <c r="G9300" s="9">
        <v>-127</v>
      </c>
      <c r="H9300" s="10">
        <v>-14022832</v>
      </c>
      <c r="I9300" s="11">
        <f t="shared" si="424"/>
        <v>12028396482</v>
      </c>
      <c r="J9300" s="11">
        <f t="shared" si="425"/>
        <v>120123</v>
      </c>
      <c r="K9300" s="11">
        <f t="shared" si="426"/>
        <v>100134</v>
      </c>
      <c r="L9300" s="12">
        <f t="shared" si="428"/>
        <v>1305814</v>
      </c>
      <c r="M9300" s="11">
        <f>COUNTIF(E$2:$E9300,E9300)</f>
        <v>98</v>
      </c>
      <c r="O9300" t="str">
        <f t="shared" si="429"/>
        <v/>
      </c>
    </row>
    <row r="9301" spans="1:15" hidden="1">
      <c r="A9301" s="41" t="s">
        <v>103</v>
      </c>
      <c r="B9301" s="46">
        <v>45811</v>
      </c>
      <c r="C9301" s="8" t="s">
        <v>13</v>
      </c>
      <c r="D9301" s="8" t="s">
        <v>48</v>
      </c>
      <c r="E9301" s="8" t="s">
        <v>48</v>
      </c>
      <c r="F9301" s="9">
        <f t="shared" si="427"/>
        <v>-5800000</v>
      </c>
      <c r="G9301" s="9">
        <v>-58</v>
      </c>
      <c r="H9301" s="10">
        <v>-6404128</v>
      </c>
      <c r="I9301" s="11">
        <f t="shared" si="424"/>
        <v>12022588710</v>
      </c>
      <c r="J9301" s="11">
        <f t="shared" si="425"/>
        <v>120065</v>
      </c>
      <c r="K9301" s="11">
        <f t="shared" si="426"/>
        <v>100134</v>
      </c>
      <c r="L9301" s="12">
        <f t="shared" si="428"/>
        <v>596356</v>
      </c>
      <c r="M9301" s="11">
        <f>COUNTIF(E$2:$E9301,E9301)</f>
        <v>99</v>
      </c>
      <c r="O9301" t="str">
        <f t="shared" si="429"/>
        <v/>
      </c>
    </row>
    <row r="9302" spans="1:15" hidden="1">
      <c r="A9302" s="41" t="s">
        <v>103</v>
      </c>
      <c r="B9302" s="46">
        <v>45811</v>
      </c>
      <c r="C9302" s="8" t="s">
        <v>13</v>
      </c>
      <c r="D9302" s="8" t="s">
        <v>14</v>
      </c>
      <c r="E9302" s="8" t="s">
        <v>14</v>
      </c>
      <c r="F9302" s="9">
        <f t="shared" si="427"/>
        <v>1800000</v>
      </c>
      <c r="G9302" s="9">
        <v>18</v>
      </c>
      <c r="H9302" s="10">
        <v>1925226</v>
      </c>
      <c r="I9302" s="11">
        <f t="shared" si="424"/>
        <v>20441780123.542248</v>
      </c>
      <c r="J9302" s="11">
        <f t="shared" si="425"/>
        <v>202321</v>
      </c>
      <c r="K9302" s="11">
        <f t="shared" si="426"/>
        <v>101036.37350320653</v>
      </c>
      <c r="L9302" s="12">
        <f t="shared" si="428"/>
        <v>0</v>
      </c>
      <c r="M9302" s="11">
        <f>COUNTIF(E$2:$E9302,E9302)</f>
        <v>1261</v>
      </c>
      <c r="O9302" t="str">
        <f t="shared" si="429"/>
        <v/>
      </c>
    </row>
    <row r="9303" spans="1:15" hidden="1">
      <c r="A9303" s="41" t="s">
        <v>103</v>
      </c>
      <c r="B9303" s="46">
        <v>45811</v>
      </c>
      <c r="C9303" s="8" t="s">
        <v>13</v>
      </c>
      <c r="D9303" s="8" t="s">
        <v>48</v>
      </c>
      <c r="E9303" s="8" t="s">
        <v>48</v>
      </c>
      <c r="F9303" s="9">
        <f t="shared" si="427"/>
        <v>-900000</v>
      </c>
      <c r="G9303" s="9">
        <v>-9</v>
      </c>
      <c r="H9303" s="10">
        <v>-993744</v>
      </c>
      <c r="I9303" s="11">
        <f t="shared" si="424"/>
        <v>12021687504</v>
      </c>
      <c r="J9303" s="11">
        <f t="shared" si="425"/>
        <v>120056</v>
      </c>
      <c r="K9303" s="11">
        <f t="shared" si="426"/>
        <v>100134</v>
      </c>
      <c r="L9303" s="12">
        <f t="shared" si="428"/>
        <v>92538</v>
      </c>
      <c r="M9303" s="11">
        <f>COUNTIF(E$2:$E9303,E9303)</f>
        <v>100</v>
      </c>
      <c r="O9303" t="str">
        <f t="shared" si="429"/>
        <v/>
      </c>
    </row>
    <row r="9304" spans="1:15" hidden="1">
      <c r="A9304" s="41" t="s">
        <v>103</v>
      </c>
      <c r="B9304" s="46">
        <v>45811</v>
      </c>
      <c r="C9304" s="8" t="s">
        <v>13</v>
      </c>
      <c r="D9304" s="8" t="s">
        <v>14</v>
      </c>
      <c r="E9304" s="8" t="s">
        <v>14</v>
      </c>
      <c r="F9304" s="9">
        <f t="shared" si="427"/>
        <v>-9300000</v>
      </c>
      <c r="G9304" s="9">
        <v>-93</v>
      </c>
      <c r="H9304" s="10">
        <v>-9992478</v>
      </c>
      <c r="I9304" s="11">
        <f t="shared" si="424"/>
        <v>20432383740.80645</v>
      </c>
      <c r="J9304" s="11">
        <f t="shared" si="425"/>
        <v>202228</v>
      </c>
      <c r="K9304" s="11">
        <f t="shared" si="426"/>
        <v>101036.37350320653</v>
      </c>
      <c r="L9304" s="12">
        <f t="shared" si="428"/>
        <v>596095.26420179196</v>
      </c>
      <c r="M9304" s="11">
        <f>COUNTIF(E$2:$E9304,E9304)</f>
        <v>1262</v>
      </c>
      <c r="O9304" t="str">
        <f t="shared" si="429"/>
        <v/>
      </c>
    </row>
    <row r="9305" spans="1:15" hidden="1">
      <c r="A9305" s="41" t="s">
        <v>103</v>
      </c>
      <c r="B9305" s="46">
        <v>45811</v>
      </c>
      <c r="C9305" s="8" t="s">
        <v>13</v>
      </c>
      <c r="D9305" s="8" t="s">
        <v>48</v>
      </c>
      <c r="E9305" s="8" t="s">
        <v>48</v>
      </c>
      <c r="F9305" s="9">
        <f t="shared" si="427"/>
        <v>-900000</v>
      </c>
      <c r="G9305" s="9">
        <v>-9</v>
      </c>
      <c r="H9305" s="10">
        <v>-993744</v>
      </c>
      <c r="I9305" s="11">
        <f t="shared" si="424"/>
        <v>12020786298</v>
      </c>
      <c r="J9305" s="11">
        <f t="shared" si="425"/>
        <v>120047</v>
      </c>
      <c r="K9305" s="11">
        <f t="shared" si="426"/>
        <v>100134</v>
      </c>
      <c r="L9305" s="12">
        <f t="shared" si="428"/>
        <v>92538</v>
      </c>
      <c r="M9305" s="11">
        <f>COUNTIF(E$2:$E9305,E9305)</f>
        <v>101</v>
      </c>
      <c r="O9305" t="str">
        <f t="shared" si="429"/>
        <v/>
      </c>
    </row>
    <row r="9306" spans="1:15" hidden="1">
      <c r="A9306" s="41" t="s">
        <v>103</v>
      </c>
      <c r="B9306" s="46">
        <v>45811</v>
      </c>
      <c r="C9306" s="8" t="s">
        <v>13</v>
      </c>
      <c r="D9306" s="8" t="s">
        <v>48</v>
      </c>
      <c r="E9306" s="8" t="s">
        <v>48</v>
      </c>
      <c r="F9306" s="9">
        <f t="shared" si="427"/>
        <v>-4500000</v>
      </c>
      <c r="G9306" s="9">
        <v>-45</v>
      </c>
      <c r="H9306" s="10">
        <v>-4968720</v>
      </c>
      <c r="I9306" s="11">
        <f t="shared" si="424"/>
        <v>12016280268</v>
      </c>
      <c r="J9306" s="11">
        <f t="shared" si="425"/>
        <v>120002</v>
      </c>
      <c r="K9306" s="11">
        <f t="shared" si="426"/>
        <v>100134</v>
      </c>
      <c r="L9306" s="12">
        <f t="shared" si="428"/>
        <v>462690</v>
      </c>
      <c r="M9306" s="11">
        <f>COUNTIF(E$2:$E9306,E9306)</f>
        <v>102</v>
      </c>
      <c r="O9306" t="str">
        <f t="shared" si="429"/>
        <v/>
      </c>
    </row>
    <row r="9307" spans="1:15" hidden="1">
      <c r="A9307" s="41" t="s">
        <v>103</v>
      </c>
      <c r="B9307" s="46">
        <v>45811</v>
      </c>
      <c r="C9307" s="8" t="s">
        <v>13</v>
      </c>
      <c r="D9307" s="8" t="s">
        <v>48</v>
      </c>
      <c r="E9307" s="8" t="s">
        <v>48</v>
      </c>
      <c r="F9307" s="9">
        <f t="shared" si="427"/>
        <v>-4500000</v>
      </c>
      <c r="G9307" s="9">
        <v>-45</v>
      </c>
      <c r="H9307" s="10">
        <v>-4968720</v>
      </c>
      <c r="I9307" s="11">
        <f t="shared" si="424"/>
        <v>12011774238</v>
      </c>
      <c r="J9307" s="11">
        <f t="shared" si="425"/>
        <v>119957</v>
      </c>
      <c r="K9307" s="11">
        <f t="shared" si="426"/>
        <v>100134</v>
      </c>
      <c r="L9307" s="12">
        <f t="shared" si="428"/>
        <v>462690</v>
      </c>
      <c r="M9307" s="11">
        <f>COUNTIF(E$2:$E9307,E9307)</f>
        <v>103</v>
      </c>
      <c r="O9307" t="str">
        <f t="shared" si="429"/>
        <v/>
      </c>
    </row>
    <row r="9308" spans="1:15" hidden="1">
      <c r="A9308" s="41" t="s">
        <v>103</v>
      </c>
      <c r="B9308" s="46">
        <v>45811</v>
      </c>
      <c r="C9308" s="8" t="s">
        <v>13</v>
      </c>
      <c r="D9308" s="8" t="s">
        <v>48</v>
      </c>
      <c r="E9308" s="8" t="s">
        <v>48</v>
      </c>
      <c r="F9308" s="9">
        <f t="shared" si="427"/>
        <v>-4300000</v>
      </c>
      <c r="G9308" s="9">
        <v>-43</v>
      </c>
      <c r="H9308" s="10">
        <v>-4747888</v>
      </c>
      <c r="I9308" s="11">
        <f t="shared" si="424"/>
        <v>12007468476</v>
      </c>
      <c r="J9308" s="11">
        <f t="shared" si="425"/>
        <v>119914</v>
      </c>
      <c r="K9308" s="11">
        <f t="shared" si="426"/>
        <v>100134</v>
      </c>
      <c r="L9308" s="12">
        <f t="shared" si="428"/>
        <v>442126</v>
      </c>
      <c r="M9308" s="11">
        <f>COUNTIF(E$2:$E9308,E9308)</f>
        <v>104</v>
      </c>
      <c r="O9308" t="str">
        <f t="shared" si="429"/>
        <v/>
      </c>
    </row>
    <row r="9309" spans="1:15" hidden="1">
      <c r="A9309" s="41" t="s">
        <v>103</v>
      </c>
      <c r="B9309" s="46">
        <v>45811</v>
      </c>
      <c r="C9309" s="8" t="s">
        <v>13</v>
      </c>
      <c r="D9309" s="8" t="s">
        <v>48</v>
      </c>
      <c r="E9309" s="8" t="s">
        <v>48</v>
      </c>
      <c r="F9309" s="9">
        <f t="shared" si="427"/>
        <v>-4500000</v>
      </c>
      <c r="G9309" s="9">
        <v>-45</v>
      </c>
      <c r="H9309" s="10">
        <v>-4968720</v>
      </c>
      <c r="I9309" s="11">
        <f t="shared" si="424"/>
        <v>12002962446</v>
      </c>
      <c r="J9309" s="11">
        <f t="shared" si="425"/>
        <v>119869</v>
      </c>
      <c r="K9309" s="11">
        <f t="shared" si="426"/>
        <v>100134</v>
      </c>
      <c r="L9309" s="12">
        <f t="shared" si="428"/>
        <v>462690</v>
      </c>
      <c r="M9309" s="11">
        <f>COUNTIF(E$2:$E9309,E9309)</f>
        <v>105</v>
      </c>
      <c r="O9309" t="str">
        <f t="shared" si="429"/>
        <v/>
      </c>
    </row>
    <row r="9310" spans="1:15" hidden="1">
      <c r="A9310" s="41" t="s">
        <v>103</v>
      </c>
      <c r="B9310" s="46">
        <v>45811</v>
      </c>
      <c r="C9310" s="8" t="s">
        <v>13</v>
      </c>
      <c r="D9310" s="8" t="s">
        <v>14</v>
      </c>
      <c r="E9310" s="8" t="s">
        <v>14</v>
      </c>
      <c r="F9310" s="9">
        <f t="shared" si="427"/>
        <v>-900000</v>
      </c>
      <c r="G9310" s="9">
        <v>-9</v>
      </c>
      <c r="H9310" s="10">
        <v>-967014</v>
      </c>
      <c r="I9310" s="11">
        <f t="shared" si="424"/>
        <v>20431474413.44492</v>
      </c>
      <c r="J9310" s="11">
        <f t="shared" si="425"/>
        <v>202219</v>
      </c>
      <c r="K9310" s="11">
        <f t="shared" si="426"/>
        <v>101036.37350320653</v>
      </c>
      <c r="L9310" s="12">
        <f t="shared" si="428"/>
        <v>57686.638471141225</v>
      </c>
      <c r="M9310" s="11">
        <f>COUNTIF(E$2:$E9310,E9310)</f>
        <v>1263</v>
      </c>
      <c r="O9310" t="str">
        <f t="shared" si="429"/>
        <v/>
      </c>
    </row>
    <row r="9311" spans="1:15" hidden="1">
      <c r="A9311" s="41" t="s">
        <v>103</v>
      </c>
      <c r="B9311" s="46">
        <v>45811</v>
      </c>
      <c r="C9311" s="8" t="s">
        <v>13</v>
      </c>
      <c r="D9311" s="8" t="s">
        <v>48</v>
      </c>
      <c r="E9311" s="8" t="s">
        <v>48</v>
      </c>
      <c r="F9311" s="9">
        <f t="shared" si="427"/>
        <v>-1300000</v>
      </c>
      <c r="G9311" s="9">
        <v>-13</v>
      </c>
      <c r="H9311" s="10">
        <v>-1435408</v>
      </c>
      <c r="I9311" s="11">
        <f t="shared" si="424"/>
        <v>12001660704</v>
      </c>
      <c r="J9311" s="11">
        <f t="shared" si="425"/>
        <v>119856</v>
      </c>
      <c r="K9311" s="11">
        <f t="shared" si="426"/>
        <v>100134</v>
      </c>
      <c r="L9311" s="12">
        <f t="shared" si="428"/>
        <v>133666</v>
      </c>
      <c r="M9311" s="11">
        <f>COUNTIF(E$2:$E9311,E9311)</f>
        <v>106</v>
      </c>
      <c r="O9311" t="str">
        <f t="shared" si="429"/>
        <v/>
      </c>
    </row>
    <row r="9312" spans="1:15" hidden="1">
      <c r="A9312" s="41" t="s">
        <v>103</v>
      </c>
      <c r="B9312" s="46">
        <v>45811</v>
      </c>
      <c r="C9312" s="8" t="s">
        <v>13</v>
      </c>
      <c r="D9312" s="8" t="s">
        <v>48</v>
      </c>
      <c r="E9312" s="8" t="s">
        <v>48</v>
      </c>
      <c r="F9312" s="9">
        <f t="shared" si="427"/>
        <v>-3600000</v>
      </c>
      <c r="G9312" s="9">
        <v>-36</v>
      </c>
      <c r="H9312" s="10">
        <v>-3974976</v>
      </c>
      <c r="I9312" s="11">
        <f t="shared" si="424"/>
        <v>11998055880</v>
      </c>
      <c r="J9312" s="11">
        <f t="shared" si="425"/>
        <v>119820</v>
      </c>
      <c r="K9312" s="11">
        <f t="shared" si="426"/>
        <v>100134</v>
      </c>
      <c r="L9312" s="12">
        <f t="shared" si="428"/>
        <v>370152</v>
      </c>
      <c r="M9312" s="11">
        <f>COUNTIF(E$2:$E9312,E9312)</f>
        <v>107</v>
      </c>
      <c r="O9312" t="str">
        <f t="shared" si="429"/>
        <v/>
      </c>
    </row>
    <row r="9313" spans="1:15" hidden="1">
      <c r="A9313" s="41" t="s">
        <v>103</v>
      </c>
      <c r="B9313" s="46">
        <v>45811</v>
      </c>
      <c r="C9313" s="8" t="s">
        <v>13</v>
      </c>
      <c r="D9313" s="8" t="s">
        <v>48</v>
      </c>
      <c r="E9313" s="8" t="s">
        <v>48</v>
      </c>
      <c r="F9313" s="9">
        <f t="shared" si="427"/>
        <v>-900000</v>
      </c>
      <c r="G9313" s="9">
        <v>-9</v>
      </c>
      <c r="H9313" s="10">
        <v>-993744</v>
      </c>
      <c r="I9313" s="11">
        <f t="shared" si="424"/>
        <v>11997154674</v>
      </c>
      <c r="J9313" s="11">
        <f t="shared" si="425"/>
        <v>119811</v>
      </c>
      <c r="K9313" s="11">
        <f t="shared" si="426"/>
        <v>100134</v>
      </c>
      <c r="L9313" s="12">
        <f t="shared" si="428"/>
        <v>92538</v>
      </c>
      <c r="M9313" s="11">
        <f>COUNTIF(E$2:$E9313,E9313)</f>
        <v>108</v>
      </c>
      <c r="O9313" t="str">
        <f t="shared" si="429"/>
        <v/>
      </c>
    </row>
    <row r="9314" spans="1:15" hidden="1">
      <c r="A9314" s="41" t="s">
        <v>103</v>
      </c>
      <c r="B9314" s="46">
        <v>45811</v>
      </c>
      <c r="C9314" s="8" t="s">
        <v>13</v>
      </c>
      <c r="D9314" s="8" t="s">
        <v>48</v>
      </c>
      <c r="E9314" s="8" t="s">
        <v>48</v>
      </c>
      <c r="F9314" s="9">
        <f t="shared" si="427"/>
        <v>-12600000</v>
      </c>
      <c r="G9314" s="9">
        <v>-126</v>
      </c>
      <c r="H9314" s="10">
        <v>-13912416</v>
      </c>
      <c r="I9314" s="11">
        <f t="shared" si="424"/>
        <v>11984537790</v>
      </c>
      <c r="J9314" s="11">
        <f t="shared" si="425"/>
        <v>119685</v>
      </c>
      <c r="K9314" s="11">
        <f t="shared" si="426"/>
        <v>100134</v>
      </c>
      <c r="L9314" s="12">
        <f t="shared" si="428"/>
        <v>1295532</v>
      </c>
      <c r="M9314" s="11">
        <f>COUNTIF(E$2:$E9314,E9314)</f>
        <v>109</v>
      </c>
      <c r="O9314" t="str">
        <f t="shared" si="429"/>
        <v/>
      </c>
    </row>
    <row r="9315" spans="1:15" hidden="1">
      <c r="A9315" s="41" t="s">
        <v>103</v>
      </c>
      <c r="B9315" s="46">
        <v>45811</v>
      </c>
      <c r="C9315" s="8" t="s">
        <v>13</v>
      </c>
      <c r="D9315" s="8" t="s">
        <v>48</v>
      </c>
      <c r="E9315" s="8" t="s">
        <v>48</v>
      </c>
      <c r="F9315" s="9">
        <f t="shared" si="427"/>
        <v>-5800000</v>
      </c>
      <c r="G9315" s="9">
        <v>-58</v>
      </c>
      <c r="H9315" s="10">
        <v>-6404128</v>
      </c>
      <c r="I9315" s="11">
        <f t="shared" si="424"/>
        <v>11978730018</v>
      </c>
      <c r="J9315" s="11">
        <f t="shared" si="425"/>
        <v>119627</v>
      </c>
      <c r="K9315" s="11">
        <f t="shared" si="426"/>
        <v>100134</v>
      </c>
      <c r="L9315" s="12">
        <f t="shared" si="428"/>
        <v>596356</v>
      </c>
      <c r="M9315" s="11">
        <f>COUNTIF(E$2:$E9315,E9315)</f>
        <v>110</v>
      </c>
      <c r="O9315" t="str">
        <f t="shared" si="429"/>
        <v/>
      </c>
    </row>
    <row r="9316" spans="1:15" hidden="1">
      <c r="A9316" s="41" t="s">
        <v>103</v>
      </c>
      <c r="B9316" s="46">
        <v>45811</v>
      </c>
      <c r="C9316" s="8" t="s">
        <v>13</v>
      </c>
      <c r="D9316" s="8" t="s">
        <v>48</v>
      </c>
      <c r="E9316" s="8" t="s">
        <v>48</v>
      </c>
      <c r="F9316" s="9">
        <f t="shared" si="427"/>
        <v>-10800000</v>
      </c>
      <c r="G9316" s="9">
        <v>-108</v>
      </c>
      <c r="H9316" s="10">
        <v>-11924928</v>
      </c>
      <c r="I9316" s="11">
        <f t="shared" si="424"/>
        <v>11967915546</v>
      </c>
      <c r="J9316" s="11">
        <f t="shared" si="425"/>
        <v>119519</v>
      </c>
      <c r="K9316" s="11">
        <f t="shared" si="426"/>
        <v>100134</v>
      </c>
      <c r="L9316" s="12">
        <f t="shared" si="428"/>
        <v>1110456</v>
      </c>
      <c r="M9316" s="11">
        <f>COUNTIF(E$2:$E9316,E9316)</f>
        <v>111</v>
      </c>
      <c r="O9316" t="str">
        <f t="shared" si="429"/>
        <v/>
      </c>
    </row>
    <row r="9317" spans="1:15" hidden="1">
      <c r="A9317" s="41" t="s">
        <v>103</v>
      </c>
      <c r="B9317" s="46">
        <v>45811</v>
      </c>
      <c r="C9317" s="8" t="s">
        <v>13</v>
      </c>
      <c r="D9317" s="8" t="s">
        <v>48</v>
      </c>
      <c r="E9317" s="8" t="s">
        <v>48</v>
      </c>
      <c r="F9317" s="9">
        <f t="shared" si="427"/>
        <v>-2700000</v>
      </c>
      <c r="G9317" s="9">
        <v>-27</v>
      </c>
      <c r="H9317" s="10">
        <v>-2981232</v>
      </c>
      <c r="I9317" s="11">
        <f t="shared" si="424"/>
        <v>11965211928</v>
      </c>
      <c r="J9317" s="11">
        <f t="shared" si="425"/>
        <v>119492</v>
      </c>
      <c r="K9317" s="11">
        <f t="shared" si="426"/>
        <v>100134</v>
      </c>
      <c r="L9317" s="12">
        <f t="shared" si="428"/>
        <v>277614</v>
      </c>
      <c r="M9317" s="11">
        <f>COUNTIF(E$2:$E9317,E9317)</f>
        <v>112</v>
      </c>
      <c r="O9317" t="str">
        <f t="shared" si="429"/>
        <v/>
      </c>
    </row>
    <row r="9318" spans="1:15" hidden="1">
      <c r="A9318" s="41" t="s">
        <v>103</v>
      </c>
      <c r="B9318" s="46">
        <v>45811</v>
      </c>
      <c r="C9318" s="8" t="s">
        <v>13</v>
      </c>
      <c r="D9318" s="8" t="s">
        <v>48</v>
      </c>
      <c r="E9318" s="8" t="s">
        <v>48</v>
      </c>
      <c r="F9318" s="9">
        <f t="shared" si="427"/>
        <v>-4500000</v>
      </c>
      <c r="G9318" s="9">
        <v>-45</v>
      </c>
      <c r="H9318" s="10">
        <v>-4968720</v>
      </c>
      <c r="I9318" s="11">
        <f t="shared" si="424"/>
        <v>11960705898</v>
      </c>
      <c r="J9318" s="11">
        <f t="shared" si="425"/>
        <v>119447</v>
      </c>
      <c r="K9318" s="11">
        <f t="shared" si="426"/>
        <v>100134</v>
      </c>
      <c r="L9318" s="12">
        <f t="shared" si="428"/>
        <v>462690</v>
      </c>
      <c r="M9318" s="11">
        <f>COUNTIF(E$2:$E9318,E9318)</f>
        <v>113</v>
      </c>
      <c r="O9318" t="str">
        <f t="shared" si="429"/>
        <v/>
      </c>
    </row>
    <row r="9319" spans="1:15" hidden="1">
      <c r="A9319" s="41" t="s">
        <v>103</v>
      </c>
      <c r="B9319" s="46">
        <v>45811</v>
      </c>
      <c r="C9319" s="8" t="s">
        <v>13</v>
      </c>
      <c r="D9319" s="8" t="s">
        <v>14</v>
      </c>
      <c r="E9319" s="8" t="s">
        <v>14</v>
      </c>
      <c r="F9319" s="9">
        <f t="shared" si="427"/>
        <v>-1800000</v>
      </c>
      <c r="G9319" s="9">
        <v>-18</v>
      </c>
      <c r="H9319" s="10">
        <v>-1934028</v>
      </c>
      <c r="I9319" s="11">
        <f t="shared" ref="I9319:I9382" si="430">IF(H9319&gt;=0,IF(M9319=1,H9319,SUMIFS(I:I,E:E,E9319,M:M,M9319-1)+H9319),SUMIFS(I:I,E:E,E9319,M:M,M9319-1)+K9319*G9319)</f>
        <v>20429655758.721863</v>
      </c>
      <c r="J9319" s="11">
        <f t="shared" ref="J9319:J9382" si="431">IF(M9319=1,G9319,SUMIFS($J:$J,$E:$E,E9319,$M:$M,M9319-1)+G9319)</f>
        <v>202201</v>
      </c>
      <c r="K9319" s="11">
        <f t="shared" ref="K9319:K9382" si="432">IF(H9319&gt;=0,I9319/J9319,SUMIFS($K:$K,$E:$E,E9319,$M:$M,M9319-1))</f>
        <v>101036.37350320653</v>
      </c>
      <c r="L9319" s="12">
        <f t="shared" si="428"/>
        <v>115373.27694228245</v>
      </c>
      <c r="M9319" s="11">
        <f>COUNTIF(E$2:$E9319,E9319)</f>
        <v>1264</v>
      </c>
      <c r="O9319" t="str">
        <f t="shared" si="429"/>
        <v/>
      </c>
    </row>
    <row r="9320" spans="1:15" hidden="1">
      <c r="A9320" s="41" t="s">
        <v>103</v>
      </c>
      <c r="B9320" s="46">
        <v>45811</v>
      </c>
      <c r="C9320" s="8" t="s">
        <v>13</v>
      </c>
      <c r="D9320" s="8" t="s">
        <v>48</v>
      </c>
      <c r="E9320" s="8" t="s">
        <v>48</v>
      </c>
      <c r="F9320" s="9">
        <f t="shared" ref="F9320:F9383" si="433">100000*G9320</f>
        <v>-4500000</v>
      </c>
      <c r="G9320" s="9">
        <v>-45</v>
      </c>
      <c r="H9320" s="10">
        <v>-4968720</v>
      </c>
      <c r="I9320" s="11">
        <f t="shared" si="430"/>
        <v>11956199868</v>
      </c>
      <c r="J9320" s="11">
        <f t="shared" si="431"/>
        <v>119402</v>
      </c>
      <c r="K9320" s="11">
        <f t="shared" si="432"/>
        <v>100134</v>
      </c>
      <c r="L9320" s="12">
        <f t="shared" si="428"/>
        <v>462690</v>
      </c>
      <c r="M9320" s="11">
        <f>COUNTIF(E$2:$E9320,E9320)</f>
        <v>114</v>
      </c>
      <c r="O9320" t="str">
        <f t="shared" si="429"/>
        <v/>
      </c>
    </row>
    <row r="9321" spans="1:15" hidden="1">
      <c r="A9321" s="41" t="s">
        <v>103</v>
      </c>
      <c r="B9321" s="46">
        <v>45811</v>
      </c>
      <c r="C9321" s="8" t="s">
        <v>13</v>
      </c>
      <c r="D9321" s="8" t="s">
        <v>46</v>
      </c>
      <c r="E9321" s="8" t="s">
        <v>46</v>
      </c>
      <c r="F9321" s="9">
        <f t="shared" si="433"/>
        <v>136800000</v>
      </c>
      <c r="G9321" s="9">
        <v>1368</v>
      </c>
      <c r="H9321" s="10">
        <v>152118864</v>
      </c>
      <c r="I9321" s="11">
        <f t="shared" si="430"/>
        <v>6829977997.515729</v>
      </c>
      <c r="J9321" s="11">
        <f t="shared" si="431"/>
        <v>62427</v>
      </c>
      <c r="K9321" s="11">
        <f t="shared" si="432"/>
        <v>109407.43584531899</v>
      </c>
      <c r="L9321" s="12">
        <f t="shared" si="428"/>
        <v>0</v>
      </c>
      <c r="M9321" s="11">
        <f>COUNTIF(E$2:$E9321,E9321)</f>
        <v>2905</v>
      </c>
      <c r="O9321" t="str">
        <f t="shared" si="429"/>
        <v/>
      </c>
    </row>
    <row r="9322" spans="1:15" hidden="1">
      <c r="A9322" s="41" t="s">
        <v>103</v>
      </c>
      <c r="B9322" s="46">
        <v>45811</v>
      </c>
      <c r="C9322" s="8" t="s">
        <v>13</v>
      </c>
      <c r="D9322" s="8" t="s">
        <v>46</v>
      </c>
      <c r="E9322" s="8" t="s">
        <v>46</v>
      </c>
      <c r="F9322" s="9">
        <f t="shared" si="433"/>
        <v>1400000</v>
      </c>
      <c r="G9322" s="9">
        <v>14</v>
      </c>
      <c r="H9322" s="10">
        <v>1543038</v>
      </c>
      <c r="I9322" s="11">
        <f t="shared" si="430"/>
        <v>6831521035.515729</v>
      </c>
      <c r="J9322" s="11">
        <f t="shared" si="431"/>
        <v>62441</v>
      </c>
      <c r="K9322" s="11">
        <f t="shared" si="432"/>
        <v>109407.6173590386</v>
      </c>
      <c r="L9322" s="12">
        <f t="shared" si="428"/>
        <v>0</v>
      </c>
      <c r="M9322" s="11">
        <f>COUNTIF(E$2:$E9322,E9322)</f>
        <v>2906</v>
      </c>
      <c r="O9322" t="str">
        <f t="shared" si="429"/>
        <v/>
      </c>
    </row>
    <row r="9323" spans="1:15" hidden="1">
      <c r="A9323" s="41" t="s">
        <v>103</v>
      </c>
      <c r="B9323" s="46">
        <v>45811</v>
      </c>
      <c r="C9323" s="8" t="s">
        <v>13</v>
      </c>
      <c r="D9323" s="8" t="s">
        <v>48</v>
      </c>
      <c r="E9323" s="8" t="s">
        <v>48</v>
      </c>
      <c r="F9323" s="9">
        <f t="shared" si="433"/>
        <v>-3100000</v>
      </c>
      <c r="G9323" s="9">
        <v>-31</v>
      </c>
      <c r="H9323" s="10">
        <v>-3422896</v>
      </c>
      <c r="I9323" s="11">
        <f t="shared" si="430"/>
        <v>11953095714</v>
      </c>
      <c r="J9323" s="11">
        <f t="shared" si="431"/>
        <v>119371</v>
      </c>
      <c r="K9323" s="11">
        <f t="shared" si="432"/>
        <v>100134</v>
      </c>
      <c r="L9323" s="12">
        <f t="shared" si="428"/>
        <v>318742</v>
      </c>
      <c r="M9323" s="11">
        <f>COUNTIF(E$2:$E9323,E9323)</f>
        <v>115</v>
      </c>
      <c r="O9323" t="str">
        <f t="shared" si="429"/>
        <v/>
      </c>
    </row>
    <row r="9324" spans="1:15" hidden="1">
      <c r="A9324" s="41" t="s">
        <v>103</v>
      </c>
      <c r="B9324" s="46">
        <v>45811</v>
      </c>
      <c r="C9324" s="8" t="s">
        <v>13</v>
      </c>
      <c r="D9324" s="8" t="s">
        <v>46</v>
      </c>
      <c r="E9324" s="8" t="s">
        <v>46</v>
      </c>
      <c r="F9324" s="9">
        <f t="shared" si="433"/>
        <v>41000000</v>
      </c>
      <c r="G9324" s="9">
        <v>410</v>
      </c>
      <c r="H9324" s="10">
        <v>45557150</v>
      </c>
      <c r="I9324" s="11">
        <f t="shared" si="430"/>
        <v>6877078185.515729</v>
      </c>
      <c r="J9324" s="11">
        <f t="shared" si="431"/>
        <v>62851</v>
      </c>
      <c r="K9324" s="11">
        <f t="shared" si="432"/>
        <v>109418.75523883039</v>
      </c>
      <c r="L9324" s="12">
        <f t="shared" ref="L9324:L9387" si="434">IF(G9324&lt;0,K9324*G9324-H9324,0)</f>
        <v>0</v>
      </c>
      <c r="M9324" s="11">
        <f>COUNTIF(E$2:$E9324,E9324)</f>
        <v>2907</v>
      </c>
      <c r="O9324" t="str">
        <f t="shared" si="429"/>
        <v/>
      </c>
    </row>
    <row r="9325" spans="1:15" hidden="1">
      <c r="A9325" s="41" t="s">
        <v>103</v>
      </c>
      <c r="B9325" s="46">
        <v>45811</v>
      </c>
      <c r="C9325" s="8" t="s">
        <v>13</v>
      </c>
      <c r="D9325" s="8" t="s">
        <v>46</v>
      </c>
      <c r="E9325" s="8" t="s">
        <v>46</v>
      </c>
      <c r="F9325" s="9">
        <f t="shared" si="433"/>
        <v>182400000</v>
      </c>
      <c r="G9325" s="9">
        <v>1824</v>
      </c>
      <c r="H9325" s="10">
        <v>202673760</v>
      </c>
      <c r="I9325" s="11">
        <f t="shared" si="430"/>
        <v>7079751945.515729</v>
      </c>
      <c r="J9325" s="11">
        <f t="shared" si="431"/>
        <v>64675</v>
      </c>
      <c r="K9325" s="11">
        <f t="shared" si="432"/>
        <v>109466.59366858492</v>
      </c>
      <c r="L9325" s="12">
        <f t="shared" si="434"/>
        <v>0</v>
      </c>
      <c r="M9325" s="11">
        <f>COUNTIF(E$2:$E9325,E9325)</f>
        <v>2908</v>
      </c>
      <c r="O9325" t="str">
        <f t="shared" si="429"/>
        <v/>
      </c>
    </row>
    <row r="9326" spans="1:15" hidden="1">
      <c r="A9326" s="41" t="s">
        <v>103</v>
      </c>
      <c r="B9326" s="46">
        <v>45811</v>
      </c>
      <c r="C9326" s="8" t="s">
        <v>13</v>
      </c>
      <c r="D9326" s="8" t="s">
        <v>48</v>
      </c>
      <c r="E9326" s="8" t="s">
        <v>48</v>
      </c>
      <c r="F9326" s="9">
        <f t="shared" si="433"/>
        <v>-9000000</v>
      </c>
      <c r="G9326" s="9">
        <v>-90</v>
      </c>
      <c r="H9326" s="10">
        <v>-9937440</v>
      </c>
      <c r="I9326" s="11">
        <f t="shared" si="430"/>
        <v>11944083654</v>
      </c>
      <c r="J9326" s="11">
        <f t="shared" si="431"/>
        <v>119281</v>
      </c>
      <c r="K9326" s="11">
        <f t="shared" si="432"/>
        <v>100134</v>
      </c>
      <c r="L9326" s="12">
        <f t="shared" si="434"/>
        <v>925380</v>
      </c>
      <c r="M9326" s="11">
        <f>COUNTIF(E$2:$E9326,E9326)</f>
        <v>116</v>
      </c>
      <c r="O9326" t="str">
        <f t="shared" si="429"/>
        <v/>
      </c>
    </row>
    <row r="9327" spans="1:15" hidden="1">
      <c r="A9327" s="41" t="s">
        <v>103</v>
      </c>
      <c r="B9327" s="46">
        <v>45811</v>
      </c>
      <c r="C9327" s="8" t="s">
        <v>13</v>
      </c>
      <c r="D9327" s="8" t="s">
        <v>46</v>
      </c>
      <c r="E9327" s="8" t="s">
        <v>46</v>
      </c>
      <c r="F9327" s="9">
        <f t="shared" si="433"/>
        <v>8100000</v>
      </c>
      <c r="G9327" s="9">
        <v>81</v>
      </c>
      <c r="H9327" s="10">
        <v>9000315</v>
      </c>
      <c r="I9327" s="11">
        <f t="shared" si="430"/>
        <v>7088752260.515729</v>
      </c>
      <c r="J9327" s="11">
        <f t="shared" si="431"/>
        <v>64756</v>
      </c>
      <c r="K9327" s="11">
        <f t="shared" si="432"/>
        <v>109468.65557656015</v>
      </c>
      <c r="L9327" s="12">
        <f t="shared" si="434"/>
        <v>0</v>
      </c>
      <c r="M9327" s="11">
        <f>COUNTIF(E$2:$E9327,E9327)</f>
        <v>2909</v>
      </c>
      <c r="O9327" t="str">
        <f t="shared" si="429"/>
        <v/>
      </c>
    </row>
    <row r="9328" spans="1:15" hidden="1">
      <c r="A9328" s="41" t="s">
        <v>103</v>
      </c>
      <c r="B9328" s="46">
        <v>45811</v>
      </c>
      <c r="C9328" s="8" t="s">
        <v>13</v>
      </c>
      <c r="D9328" s="8" t="s">
        <v>48</v>
      </c>
      <c r="E9328" s="8" t="s">
        <v>48</v>
      </c>
      <c r="F9328" s="9">
        <f t="shared" si="433"/>
        <v>-900000</v>
      </c>
      <c r="G9328" s="9">
        <v>-9</v>
      </c>
      <c r="H9328" s="10">
        <v>-993744</v>
      </c>
      <c r="I9328" s="11">
        <f t="shared" si="430"/>
        <v>11943182448</v>
      </c>
      <c r="J9328" s="11">
        <f t="shared" si="431"/>
        <v>119272</v>
      </c>
      <c r="K9328" s="11">
        <f t="shared" si="432"/>
        <v>100134</v>
      </c>
      <c r="L9328" s="12">
        <f t="shared" si="434"/>
        <v>92538</v>
      </c>
      <c r="M9328" s="11">
        <f>COUNTIF(E$2:$E9328,E9328)</f>
        <v>117</v>
      </c>
      <c r="O9328" t="str">
        <f t="shared" si="429"/>
        <v/>
      </c>
    </row>
    <row r="9329" spans="1:15" hidden="1">
      <c r="A9329" s="41" t="s">
        <v>103</v>
      </c>
      <c r="B9329" s="46">
        <v>45811</v>
      </c>
      <c r="C9329" s="8" t="s">
        <v>13</v>
      </c>
      <c r="D9329" s="8" t="s">
        <v>46</v>
      </c>
      <c r="E9329" s="8" t="s">
        <v>46</v>
      </c>
      <c r="F9329" s="9">
        <f t="shared" si="433"/>
        <v>3800000</v>
      </c>
      <c r="G9329" s="9">
        <v>38</v>
      </c>
      <c r="H9329" s="10">
        <v>4222370</v>
      </c>
      <c r="I9329" s="11">
        <f t="shared" si="430"/>
        <v>7092974630.515729</v>
      </c>
      <c r="J9329" s="11">
        <f t="shared" si="431"/>
        <v>64794</v>
      </c>
      <c r="K9329" s="11">
        <f t="shared" si="432"/>
        <v>109469.62111485213</v>
      </c>
      <c r="L9329" s="12">
        <f t="shared" si="434"/>
        <v>0</v>
      </c>
      <c r="M9329" s="11">
        <f>COUNTIF(E$2:$E9329,E9329)</f>
        <v>2910</v>
      </c>
      <c r="O9329" t="str">
        <f t="shared" si="429"/>
        <v/>
      </c>
    </row>
    <row r="9330" spans="1:15" hidden="1">
      <c r="A9330" s="41" t="s">
        <v>103</v>
      </c>
      <c r="B9330" s="46">
        <v>45811</v>
      </c>
      <c r="C9330" s="8" t="s">
        <v>13</v>
      </c>
      <c r="D9330" s="8" t="s">
        <v>48</v>
      </c>
      <c r="E9330" s="8" t="s">
        <v>48</v>
      </c>
      <c r="F9330" s="9">
        <f t="shared" si="433"/>
        <v>-4500000</v>
      </c>
      <c r="G9330" s="9">
        <v>-45</v>
      </c>
      <c r="H9330" s="10">
        <v>-4968720</v>
      </c>
      <c r="I9330" s="11">
        <f t="shared" si="430"/>
        <v>11938676418</v>
      </c>
      <c r="J9330" s="11">
        <f t="shared" si="431"/>
        <v>119227</v>
      </c>
      <c r="K9330" s="11">
        <f t="shared" si="432"/>
        <v>100134</v>
      </c>
      <c r="L9330" s="12">
        <f t="shared" si="434"/>
        <v>462690</v>
      </c>
      <c r="M9330" s="11">
        <f>COUNTIF(E$2:$E9330,E9330)</f>
        <v>118</v>
      </c>
      <c r="O9330" t="str">
        <f t="shared" si="429"/>
        <v/>
      </c>
    </row>
    <row r="9331" spans="1:15" hidden="1">
      <c r="A9331" s="41" t="s">
        <v>103</v>
      </c>
      <c r="B9331" s="46">
        <v>45811</v>
      </c>
      <c r="C9331" s="8" t="s">
        <v>13</v>
      </c>
      <c r="D9331" s="8" t="s">
        <v>14</v>
      </c>
      <c r="E9331" s="8" t="s">
        <v>14</v>
      </c>
      <c r="F9331" s="9">
        <f t="shared" si="433"/>
        <v>9400000</v>
      </c>
      <c r="G9331" s="9">
        <v>94</v>
      </c>
      <c r="H9331" s="10">
        <v>10123048</v>
      </c>
      <c r="I9331" s="11">
        <f t="shared" si="430"/>
        <v>20439778806.721863</v>
      </c>
      <c r="J9331" s="11">
        <f t="shared" si="431"/>
        <v>202295</v>
      </c>
      <c r="K9331" s="11">
        <f t="shared" si="432"/>
        <v>101039.46615942985</v>
      </c>
      <c r="L9331" s="12">
        <f t="shared" si="434"/>
        <v>0</v>
      </c>
      <c r="M9331" s="11">
        <f>COUNTIF(E$2:$E9331,E9331)</f>
        <v>1265</v>
      </c>
      <c r="O9331" t="str">
        <f t="shared" si="429"/>
        <v/>
      </c>
    </row>
    <row r="9332" spans="1:15" hidden="1">
      <c r="A9332" s="41" t="s">
        <v>103</v>
      </c>
      <c r="B9332" s="46">
        <v>45811</v>
      </c>
      <c r="C9332" s="8" t="s">
        <v>13</v>
      </c>
      <c r="D9332" s="8" t="s">
        <v>48</v>
      </c>
      <c r="E9332" s="8" t="s">
        <v>48</v>
      </c>
      <c r="F9332" s="9">
        <f t="shared" si="433"/>
        <v>-6300000</v>
      </c>
      <c r="G9332" s="9">
        <v>-63</v>
      </c>
      <c r="H9332" s="10">
        <v>-6956208</v>
      </c>
      <c r="I9332" s="11">
        <f t="shared" si="430"/>
        <v>11932367976</v>
      </c>
      <c r="J9332" s="11">
        <f t="shared" si="431"/>
        <v>119164</v>
      </c>
      <c r="K9332" s="11">
        <f t="shared" si="432"/>
        <v>100134</v>
      </c>
      <c r="L9332" s="12">
        <f t="shared" si="434"/>
        <v>647766</v>
      </c>
      <c r="M9332" s="11">
        <f>COUNTIF(E$2:$E9332,E9332)</f>
        <v>119</v>
      </c>
      <c r="O9332" t="str">
        <f t="shared" si="429"/>
        <v/>
      </c>
    </row>
    <row r="9333" spans="1:15" hidden="1">
      <c r="A9333" s="41" t="s">
        <v>103</v>
      </c>
      <c r="B9333" s="46">
        <v>45811</v>
      </c>
      <c r="C9333" s="8" t="s">
        <v>13</v>
      </c>
      <c r="D9333" s="8" t="s">
        <v>48</v>
      </c>
      <c r="E9333" s="8" t="s">
        <v>48</v>
      </c>
      <c r="F9333" s="9">
        <f t="shared" si="433"/>
        <v>-1800000</v>
      </c>
      <c r="G9333" s="9">
        <v>-18</v>
      </c>
      <c r="H9333" s="10">
        <v>-1987488</v>
      </c>
      <c r="I9333" s="11">
        <f t="shared" si="430"/>
        <v>11930565564</v>
      </c>
      <c r="J9333" s="11">
        <f t="shared" si="431"/>
        <v>119146</v>
      </c>
      <c r="K9333" s="11">
        <f t="shared" si="432"/>
        <v>100134</v>
      </c>
      <c r="L9333" s="12">
        <f t="shared" si="434"/>
        <v>185076</v>
      </c>
      <c r="M9333" s="11">
        <f>COUNTIF(E$2:$E9333,E9333)</f>
        <v>120</v>
      </c>
      <c r="O9333" t="str">
        <f t="shared" si="429"/>
        <v/>
      </c>
    </row>
    <row r="9334" spans="1:15" hidden="1">
      <c r="A9334" s="41" t="s">
        <v>103</v>
      </c>
      <c r="B9334" s="46">
        <v>45811</v>
      </c>
      <c r="C9334" s="8" t="s">
        <v>13</v>
      </c>
      <c r="D9334" s="8" t="s">
        <v>48</v>
      </c>
      <c r="E9334" s="8" t="s">
        <v>48</v>
      </c>
      <c r="F9334" s="9">
        <f t="shared" si="433"/>
        <v>-900000</v>
      </c>
      <c r="G9334" s="9">
        <v>-9</v>
      </c>
      <c r="H9334" s="10">
        <v>-993744</v>
      </c>
      <c r="I9334" s="11">
        <f t="shared" si="430"/>
        <v>11929664358</v>
      </c>
      <c r="J9334" s="11">
        <f t="shared" si="431"/>
        <v>119137</v>
      </c>
      <c r="K9334" s="11">
        <f t="shared" si="432"/>
        <v>100134</v>
      </c>
      <c r="L9334" s="12">
        <f t="shared" si="434"/>
        <v>92538</v>
      </c>
      <c r="M9334" s="11">
        <f>COUNTIF(E$2:$E9334,E9334)</f>
        <v>121</v>
      </c>
      <c r="O9334" t="str">
        <f t="shared" si="429"/>
        <v/>
      </c>
    </row>
    <row r="9335" spans="1:15" hidden="1">
      <c r="A9335" s="41" t="s">
        <v>103</v>
      </c>
      <c r="B9335" s="46">
        <v>45811</v>
      </c>
      <c r="C9335" s="8" t="s">
        <v>13</v>
      </c>
      <c r="D9335" s="8" t="s">
        <v>48</v>
      </c>
      <c r="E9335" s="8" t="s">
        <v>48</v>
      </c>
      <c r="F9335" s="9">
        <f t="shared" si="433"/>
        <v>-1800000</v>
      </c>
      <c r="G9335" s="9">
        <v>-18</v>
      </c>
      <c r="H9335" s="10">
        <v>-1987488</v>
      </c>
      <c r="I9335" s="11">
        <f t="shared" si="430"/>
        <v>11927861946</v>
      </c>
      <c r="J9335" s="11">
        <f t="shared" si="431"/>
        <v>119119</v>
      </c>
      <c r="K9335" s="11">
        <f t="shared" si="432"/>
        <v>100134</v>
      </c>
      <c r="L9335" s="12">
        <f t="shared" si="434"/>
        <v>185076</v>
      </c>
      <c r="M9335" s="11">
        <f>COUNTIF(E$2:$E9335,E9335)</f>
        <v>122</v>
      </c>
      <c r="O9335" t="str">
        <f t="shared" si="429"/>
        <v/>
      </c>
    </row>
    <row r="9336" spans="1:15" hidden="1">
      <c r="A9336" s="41" t="s">
        <v>103</v>
      </c>
      <c r="B9336" s="46">
        <v>45811</v>
      </c>
      <c r="C9336" s="8" t="s">
        <v>13</v>
      </c>
      <c r="D9336" s="8" t="s">
        <v>48</v>
      </c>
      <c r="E9336" s="8" t="s">
        <v>48</v>
      </c>
      <c r="F9336" s="9">
        <f t="shared" si="433"/>
        <v>-2700000</v>
      </c>
      <c r="G9336" s="9">
        <v>-27</v>
      </c>
      <c r="H9336" s="10">
        <v>-2981232</v>
      </c>
      <c r="I9336" s="11">
        <f t="shared" si="430"/>
        <v>11925158328</v>
      </c>
      <c r="J9336" s="11">
        <f t="shared" si="431"/>
        <v>119092</v>
      </c>
      <c r="K9336" s="11">
        <f t="shared" si="432"/>
        <v>100134</v>
      </c>
      <c r="L9336" s="12">
        <f t="shared" si="434"/>
        <v>277614</v>
      </c>
      <c r="M9336" s="11">
        <f>COUNTIF(E$2:$E9336,E9336)</f>
        <v>123</v>
      </c>
      <c r="O9336" t="str">
        <f t="shared" si="429"/>
        <v/>
      </c>
    </row>
    <row r="9337" spans="1:15" hidden="1">
      <c r="A9337" s="41" t="s">
        <v>103</v>
      </c>
      <c r="B9337" s="46">
        <v>45811</v>
      </c>
      <c r="C9337" s="8" t="s">
        <v>13</v>
      </c>
      <c r="D9337" s="8" t="s">
        <v>15</v>
      </c>
      <c r="E9337" s="8" t="s">
        <v>15</v>
      </c>
      <c r="F9337" s="9">
        <f t="shared" si="433"/>
        <v>1800000</v>
      </c>
      <c r="G9337" s="9">
        <v>18</v>
      </c>
      <c r="H9337" s="10">
        <v>1963962</v>
      </c>
      <c r="I9337" s="11">
        <f t="shared" si="430"/>
        <v>27308477287.739105</v>
      </c>
      <c r="J9337" s="11">
        <f t="shared" si="431"/>
        <v>252939</v>
      </c>
      <c r="K9337" s="11">
        <f t="shared" si="432"/>
        <v>107964.67641502143</v>
      </c>
      <c r="L9337" s="12">
        <f t="shared" si="434"/>
        <v>0</v>
      </c>
      <c r="M9337" s="11">
        <f>COUNTIF(E$2:$E9337,E9337)</f>
        <v>3235</v>
      </c>
      <c r="O9337" t="str">
        <f t="shared" si="429"/>
        <v/>
      </c>
    </row>
    <row r="9338" spans="1:15" hidden="1">
      <c r="A9338" s="41" t="s">
        <v>103</v>
      </c>
      <c r="B9338" s="46">
        <v>45811</v>
      </c>
      <c r="C9338" s="8" t="s">
        <v>13</v>
      </c>
      <c r="D9338" s="8" t="s">
        <v>98</v>
      </c>
      <c r="E9338" s="8" t="s">
        <v>98</v>
      </c>
      <c r="F9338" s="9">
        <f t="shared" si="433"/>
        <v>100000</v>
      </c>
      <c r="G9338" s="9">
        <v>1</v>
      </c>
      <c r="H9338" s="10">
        <v>103068</v>
      </c>
      <c r="I9338" s="11">
        <f t="shared" si="430"/>
        <v>10606866</v>
      </c>
      <c r="J9338" s="11">
        <f t="shared" si="431"/>
        <v>103</v>
      </c>
      <c r="K9338" s="11">
        <f t="shared" si="432"/>
        <v>102979.28155339806</v>
      </c>
      <c r="L9338" s="12">
        <f t="shared" si="434"/>
        <v>0</v>
      </c>
      <c r="M9338" s="11">
        <f>COUNTIF(E$2:$E9338,E9338)</f>
        <v>5</v>
      </c>
      <c r="O9338" t="str">
        <f t="shared" si="429"/>
        <v/>
      </c>
    </row>
    <row r="9339" spans="1:15" hidden="1">
      <c r="A9339" s="41" t="s">
        <v>103</v>
      </c>
      <c r="B9339" s="46">
        <v>45811</v>
      </c>
      <c r="C9339" s="8" t="s">
        <v>13</v>
      </c>
      <c r="D9339" s="8" t="s">
        <v>48</v>
      </c>
      <c r="E9339" s="8" t="s">
        <v>48</v>
      </c>
      <c r="F9339" s="9">
        <f t="shared" si="433"/>
        <v>-900000</v>
      </c>
      <c r="G9339" s="9">
        <v>-9</v>
      </c>
      <c r="H9339" s="10">
        <v>-993744</v>
      </c>
      <c r="I9339" s="11">
        <f t="shared" si="430"/>
        <v>11924257122</v>
      </c>
      <c r="J9339" s="11">
        <f t="shared" si="431"/>
        <v>119083</v>
      </c>
      <c r="K9339" s="11">
        <f t="shared" si="432"/>
        <v>100134</v>
      </c>
      <c r="L9339" s="12">
        <f t="shared" si="434"/>
        <v>92538</v>
      </c>
      <c r="M9339" s="11">
        <f>COUNTIF(E$2:$E9339,E9339)</f>
        <v>124</v>
      </c>
      <c r="O9339" t="str">
        <f t="shared" si="429"/>
        <v/>
      </c>
    </row>
    <row r="9340" spans="1:15" hidden="1">
      <c r="A9340" s="41" t="s">
        <v>103</v>
      </c>
      <c r="B9340" s="46">
        <v>45811</v>
      </c>
      <c r="C9340" s="8" t="s">
        <v>13</v>
      </c>
      <c r="D9340" s="8" t="s">
        <v>48</v>
      </c>
      <c r="E9340" s="8" t="s">
        <v>48</v>
      </c>
      <c r="F9340" s="9">
        <f t="shared" si="433"/>
        <v>-1800000</v>
      </c>
      <c r="G9340" s="9">
        <v>-18</v>
      </c>
      <c r="H9340" s="10">
        <v>-1987488</v>
      </c>
      <c r="I9340" s="11">
        <f t="shared" si="430"/>
        <v>11922454710</v>
      </c>
      <c r="J9340" s="11">
        <f t="shared" si="431"/>
        <v>119065</v>
      </c>
      <c r="K9340" s="11">
        <f t="shared" si="432"/>
        <v>100134</v>
      </c>
      <c r="L9340" s="12">
        <f t="shared" si="434"/>
        <v>185076</v>
      </c>
      <c r="M9340" s="11">
        <f>COUNTIF(E$2:$E9340,E9340)</f>
        <v>125</v>
      </c>
      <c r="O9340" t="str">
        <f t="shared" si="429"/>
        <v/>
      </c>
    </row>
    <row r="9341" spans="1:15" hidden="1">
      <c r="A9341" s="41" t="s">
        <v>103</v>
      </c>
      <c r="B9341" s="46">
        <v>45811</v>
      </c>
      <c r="C9341" s="8" t="s">
        <v>13</v>
      </c>
      <c r="D9341" s="8" t="s">
        <v>48</v>
      </c>
      <c r="E9341" s="8" t="s">
        <v>48</v>
      </c>
      <c r="F9341" s="9">
        <f t="shared" si="433"/>
        <v>-4600000</v>
      </c>
      <c r="G9341" s="9">
        <v>-46</v>
      </c>
      <c r="H9341" s="10">
        <v>-5079136</v>
      </c>
      <c r="I9341" s="11">
        <f t="shared" si="430"/>
        <v>11917848546</v>
      </c>
      <c r="J9341" s="11">
        <f t="shared" si="431"/>
        <v>119019</v>
      </c>
      <c r="K9341" s="11">
        <f t="shared" si="432"/>
        <v>100134</v>
      </c>
      <c r="L9341" s="12">
        <f t="shared" si="434"/>
        <v>472972</v>
      </c>
      <c r="M9341" s="11">
        <f>COUNTIF(E$2:$E9341,E9341)</f>
        <v>126</v>
      </c>
      <c r="O9341" t="str">
        <f t="shared" si="429"/>
        <v/>
      </c>
    </row>
    <row r="9342" spans="1:15" hidden="1">
      <c r="A9342" s="41" t="s">
        <v>103</v>
      </c>
      <c r="B9342" s="46">
        <v>45811</v>
      </c>
      <c r="C9342" s="8" t="s">
        <v>13</v>
      </c>
      <c r="D9342" s="8" t="s">
        <v>90</v>
      </c>
      <c r="E9342" s="8" t="s">
        <v>90</v>
      </c>
      <c r="F9342" s="9">
        <f t="shared" si="433"/>
        <v>900000</v>
      </c>
      <c r="G9342" s="9">
        <v>9</v>
      </c>
      <c r="H9342" s="10">
        <v>975411</v>
      </c>
      <c r="I9342" s="11">
        <f t="shared" si="430"/>
        <v>2410721284.24438</v>
      </c>
      <c r="J9342" s="11">
        <f t="shared" si="431"/>
        <v>23416</v>
      </c>
      <c r="K9342" s="11">
        <f t="shared" si="432"/>
        <v>102951.8826547822</v>
      </c>
      <c r="L9342" s="12">
        <f t="shared" si="434"/>
        <v>0</v>
      </c>
      <c r="M9342" s="11">
        <f>COUNTIF(E$2:$E9342,E9342)</f>
        <v>1782</v>
      </c>
      <c r="O9342" t="str">
        <f t="shared" si="429"/>
        <v/>
      </c>
    </row>
    <row r="9343" spans="1:15" hidden="1">
      <c r="A9343" s="41" t="s">
        <v>103</v>
      </c>
      <c r="B9343" s="46">
        <v>45811</v>
      </c>
      <c r="C9343" s="8" t="s">
        <v>13</v>
      </c>
      <c r="D9343" s="8" t="s">
        <v>48</v>
      </c>
      <c r="E9343" s="8" t="s">
        <v>48</v>
      </c>
      <c r="F9343" s="9">
        <f t="shared" si="433"/>
        <v>-78700000</v>
      </c>
      <c r="G9343" s="9">
        <v>-787</v>
      </c>
      <c r="H9343" s="10">
        <v>-86897392</v>
      </c>
      <c r="I9343" s="11">
        <f t="shared" si="430"/>
        <v>11839043088</v>
      </c>
      <c r="J9343" s="11">
        <f t="shared" si="431"/>
        <v>118232</v>
      </c>
      <c r="K9343" s="11">
        <f t="shared" si="432"/>
        <v>100134</v>
      </c>
      <c r="L9343" s="12">
        <f t="shared" si="434"/>
        <v>8091934</v>
      </c>
      <c r="M9343" s="11">
        <f>COUNTIF(E$2:$E9343,E9343)</f>
        <v>127</v>
      </c>
      <c r="O9343" t="str">
        <f t="shared" si="429"/>
        <v/>
      </c>
    </row>
    <row r="9344" spans="1:15" hidden="1">
      <c r="A9344" s="41" t="s">
        <v>103</v>
      </c>
      <c r="B9344" s="46">
        <v>45811</v>
      </c>
      <c r="C9344" s="8" t="s">
        <v>13</v>
      </c>
      <c r="D9344" s="8" t="s">
        <v>48</v>
      </c>
      <c r="E9344" s="8" t="s">
        <v>48</v>
      </c>
      <c r="F9344" s="9">
        <f t="shared" si="433"/>
        <v>-2700000</v>
      </c>
      <c r="G9344" s="9">
        <v>-27</v>
      </c>
      <c r="H9344" s="10">
        <v>-2981232</v>
      </c>
      <c r="I9344" s="11">
        <f t="shared" si="430"/>
        <v>11836339470</v>
      </c>
      <c r="J9344" s="11">
        <f t="shared" si="431"/>
        <v>118205</v>
      </c>
      <c r="K9344" s="11">
        <f t="shared" si="432"/>
        <v>100134</v>
      </c>
      <c r="L9344" s="12">
        <f t="shared" si="434"/>
        <v>277614</v>
      </c>
      <c r="M9344" s="11">
        <f>COUNTIF(E$2:$E9344,E9344)</f>
        <v>128</v>
      </c>
      <c r="O9344" t="str">
        <f t="shared" si="429"/>
        <v/>
      </c>
    </row>
    <row r="9345" spans="1:15" hidden="1">
      <c r="A9345" s="41" t="s">
        <v>103</v>
      </c>
      <c r="B9345" s="46">
        <v>45811</v>
      </c>
      <c r="C9345" s="8" t="s">
        <v>13</v>
      </c>
      <c r="D9345" s="8" t="s">
        <v>15</v>
      </c>
      <c r="E9345" s="8" t="s">
        <v>15</v>
      </c>
      <c r="F9345" s="9">
        <f t="shared" si="433"/>
        <v>1900000</v>
      </c>
      <c r="G9345" s="9">
        <v>19</v>
      </c>
      <c r="H9345" s="10">
        <v>2057624</v>
      </c>
      <c r="I9345" s="11">
        <f t="shared" si="430"/>
        <v>27310534911.739105</v>
      </c>
      <c r="J9345" s="11">
        <f t="shared" si="431"/>
        <v>252958</v>
      </c>
      <c r="K9345" s="11">
        <f t="shared" si="432"/>
        <v>107964.70130116108</v>
      </c>
      <c r="L9345" s="12">
        <f t="shared" si="434"/>
        <v>0</v>
      </c>
      <c r="M9345" s="11">
        <f>COUNTIF(E$2:$E9345,E9345)</f>
        <v>3236</v>
      </c>
      <c r="O9345" t="str">
        <f t="shared" si="429"/>
        <v/>
      </c>
    </row>
    <row r="9346" spans="1:15" hidden="1">
      <c r="A9346" s="41" t="s">
        <v>103</v>
      </c>
      <c r="B9346" s="46">
        <v>45811</v>
      </c>
      <c r="C9346" s="8" t="s">
        <v>13</v>
      </c>
      <c r="D9346" s="8" t="s">
        <v>48</v>
      </c>
      <c r="E9346" s="8" t="s">
        <v>48</v>
      </c>
      <c r="F9346" s="9">
        <f t="shared" si="433"/>
        <v>-4600000</v>
      </c>
      <c r="G9346" s="9">
        <v>-46</v>
      </c>
      <c r="H9346" s="10">
        <v>-5079136</v>
      </c>
      <c r="I9346" s="11">
        <f t="shared" si="430"/>
        <v>11831733306</v>
      </c>
      <c r="J9346" s="11">
        <f t="shared" si="431"/>
        <v>118159</v>
      </c>
      <c r="K9346" s="11">
        <f t="shared" si="432"/>
        <v>100134</v>
      </c>
      <c r="L9346" s="12">
        <f t="shared" si="434"/>
        <v>472972</v>
      </c>
      <c r="M9346" s="11">
        <f>COUNTIF(E$2:$E9346,E9346)</f>
        <v>129</v>
      </c>
      <c r="O9346" t="str">
        <f t="shared" si="429"/>
        <v/>
      </c>
    </row>
    <row r="9347" spans="1:15" hidden="1">
      <c r="A9347" s="41" t="s">
        <v>103</v>
      </c>
      <c r="B9347" s="46">
        <v>45811</v>
      </c>
      <c r="C9347" s="8" t="s">
        <v>13</v>
      </c>
      <c r="D9347" s="8" t="s">
        <v>48</v>
      </c>
      <c r="E9347" s="8" t="s">
        <v>48</v>
      </c>
      <c r="F9347" s="9">
        <f t="shared" si="433"/>
        <v>-13500000</v>
      </c>
      <c r="G9347" s="9">
        <v>-135</v>
      </c>
      <c r="H9347" s="10">
        <v>-14906160</v>
      </c>
      <c r="I9347" s="11">
        <f t="shared" si="430"/>
        <v>11818215216</v>
      </c>
      <c r="J9347" s="11">
        <f t="shared" si="431"/>
        <v>118024</v>
      </c>
      <c r="K9347" s="11">
        <f t="shared" si="432"/>
        <v>100134</v>
      </c>
      <c r="L9347" s="12">
        <f t="shared" si="434"/>
        <v>1388070</v>
      </c>
      <c r="M9347" s="11">
        <f>COUNTIF(E$2:$E9347,E9347)</f>
        <v>130</v>
      </c>
      <c r="O9347" t="str">
        <f t="shared" si="429"/>
        <v/>
      </c>
    </row>
    <row r="9348" spans="1:15" hidden="1">
      <c r="A9348" s="41" t="s">
        <v>103</v>
      </c>
      <c r="B9348" s="46">
        <v>45811</v>
      </c>
      <c r="C9348" s="8" t="s">
        <v>13</v>
      </c>
      <c r="D9348" s="8" t="s">
        <v>48</v>
      </c>
      <c r="E9348" s="8" t="s">
        <v>48</v>
      </c>
      <c r="F9348" s="9">
        <f t="shared" si="433"/>
        <v>-9900000</v>
      </c>
      <c r="G9348" s="9">
        <v>-99</v>
      </c>
      <c r="H9348" s="10">
        <v>-10931184</v>
      </c>
      <c r="I9348" s="11">
        <f t="shared" si="430"/>
        <v>11808301950</v>
      </c>
      <c r="J9348" s="11">
        <f t="shared" si="431"/>
        <v>117925</v>
      </c>
      <c r="K9348" s="11">
        <f t="shared" si="432"/>
        <v>100134</v>
      </c>
      <c r="L9348" s="12">
        <f t="shared" si="434"/>
        <v>1017918</v>
      </c>
      <c r="M9348" s="11">
        <f>COUNTIF(E$2:$E9348,E9348)</f>
        <v>131</v>
      </c>
      <c r="O9348" t="str">
        <f t="shared" si="429"/>
        <v/>
      </c>
    </row>
    <row r="9349" spans="1:15" hidden="1">
      <c r="A9349" s="41" t="s">
        <v>103</v>
      </c>
      <c r="B9349" s="46">
        <v>45811</v>
      </c>
      <c r="C9349" s="8" t="s">
        <v>13</v>
      </c>
      <c r="D9349" s="8" t="s">
        <v>48</v>
      </c>
      <c r="E9349" s="8" t="s">
        <v>48</v>
      </c>
      <c r="F9349" s="9">
        <f t="shared" si="433"/>
        <v>-2000000</v>
      </c>
      <c r="G9349" s="9">
        <v>-20</v>
      </c>
      <c r="H9349" s="10">
        <v>-2208320</v>
      </c>
      <c r="I9349" s="11">
        <f t="shared" si="430"/>
        <v>11806299270</v>
      </c>
      <c r="J9349" s="11">
        <f t="shared" si="431"/>
        <v>117905</v>
      </c>
      <c r="K9349" s="11">
        <f t="shared" si="432"/>
        <v>100134</v>
      </c>
      <c r="L9349" s="12">
        <f t="shared" si="434"/>
        <v>205640</v>
      </c>
      <c r="M9349" s="11">
        <f>COUNTIF(E$2:$E9349,E9349)</f>
        <v>132</v>
      </c>
      <c r="O9349" t="str">
        <f t="shared" si="429"/>
        <v/>
      </c>
    </row>
    <row r="9350" spans="1:15" hidden="1">
      <c r="A9350" s="41" t="s">
        <v>103</v>
      </c>
      <c r="B9350" s="46">
        <v>45811</v>
      </c>
      <c r="C9350" s="8" t="s">
        <v>13</v>
      </c>
      <c r="D9350" s="8" t="s">
        <v>48</v>
      </c>
      <c r="E9350" s="8" t="s">
        <v>48</v>
      </c>
      <c r="F9350" s="9">
        <f t="shared" si="433"/>
        <v>-130400000</v>
      </c>
      <c r="G9350" s="9">
        <v>-1304</v>
      </c>
      <c r="H9350" s="10">
        <v>-143982464</v>
      </c>
      <c r="I9350" s="11">
        <f t="shared" si="430"/>
        <v>11675724534</v>
      </c>
      <c r="J9350" s="11">
        <f t="shared" si="431"/>
        <v>116601</v>
      </c>
      <c r="K9350" s="11">
        <f t="shared" si="432"/>
        <v>100134</v>
      </c>
      <c r="L9350" s="12">
        <f t="shared" si="434"/>
        <v>13407728</v>
      </c>
      <c r="M9350" s="11">
        <f>COUNTIF(E$2:$E9350,E9350)</f>
        <v>133</v>
      </c>
      <c r="O9350" t="str">
        <f t="shared" si="429"/>
        <v/>
      </c>
    </row>
    <row r="9351" spans="1:15" hidden="1">
      <c r="A9351" s="41" t="s">
        <v>103</v>
      </c>
      <c r="B9351" s="46">
        <v>45811</v>
      </c>
      <c r="C9351" s="8" t="s">
        <v>13</v>
      </c>
      <c r="D9351" s="8" t="s">
        <v>48</v>
      </c>
      <c r="E9351" s="8" t="s">
        <v>48</v>
      </c>
      <c r="F9351" s="9">
        <f t="shared" si="433"/>
        <v>-1800000</v>
      </c>
      <c r="G9351" s="9">
        <v>-18</v>
      </c>
      <c r="H9351" s="10">
        <v>-1987488</v>
      </c>
      <c r="I9351" s="11">
        <f t="shared" si="430"/>
        <v>11673922122</v>
      </c>
      <c r="J9351" s="11">
        <f t="shared" si="431"/>
        <v>116583</v>
      </c>
      <c r="K9351" s="11">
        <f t="shared" si="432"/>
        <v>100134</v>
      </c>
      <c r="L9351" s="12">
        <f t="shared" si="434"/>
        <v>185076</v>
      </c>
      <c r="M9351" s="11">
        <f>COUNTIF(E$2:$E9351,E9351)</f>
        <v>134</v>
      </c>
      <c r="O9351" t="str">
        <f t="shared" si="429"/>
        <v/>
      </c>
    </row>
    <row r="9352" spans="1:15" hidden="1">
      <c r="A9352" s="41" t="s">
        <v>103</v>
      </c>
      <c r="B9352" s="46">
        <v>45811</v>
      </c>
      <c r="C9352" s="8" t="s">
        <v>13</v>
      </c>
      <c r="D9352" s="8" t="s">
        <v>48</v>
      </c>
      <c r="E9352" s="8" t="s">
        <v>48</v>
      </c>
      <c r="F9352" s="9">
        <f t="shared" si="433"/>
        <v>-3900000</v>
      </c>
      <c r="G9352" s="9">
        <v>-39</v>
      </c>
      <c r="H9352" s="10">
        <v>-4306224</v>
      </c>
      <c r="I9352" s="11">
        <f t="shared" si="430"/>
        <v>11670016896</v>
      </c>
      <c r="J9352" s="11">
        <f t="shared" si="431"/>
        <v>116544</v>
      </c>
      <c r="K9352" s="11">
        <f t="shared" si="432"/>
        <v>100134</v>
      </c>
      <c r="L9352" s="12">
        <f t="shared" si="434"/>
        <v>400998</v>
      </c>
      <c r="M9352" s="11">
        <f>COUNTIF(E$2:$E9352,E9352)</f>
        <v>135</v>
      </c>
      <c r="O9352" t="str">
        <f t="shared" si="429"/>
        <v/>
      </c>
    </row>
    <row r="9353" spans="1:15" hidden="1">
      <c r="A9353" s="41" t="s">
        <v>103</v>
      </c>
      <c r="B9353" s="46">
        <v>45811</v>
      </c>
      <c r="C9353" s="8" t="s">
        <v>13</v>
      </c>
      <c r="D9353" s="8" t="s">
        <v>14</v>
      </c>
      <c r="E9353" s="8" t="s">
        <v>14</v>
      </c>
      <c r="F9353" s="9">
        <f t="shared" si="433"/>
        <v>-900000</v>
      </c>
      <c r="G9353" s="9">
        <v>-9</v>
      </c>
      <c r="H9353" s="10">
        <v>-967014</v>
      </c>
      <c r="I9353" s="11">
        <f t="shared" si="430"/>
        <v>20438869451.526428</v>
      </c>
      <c r="J9353" s="11">
        <f t="shared" si="431"/>
        <v>202286</v>
      </c>
      <c r="K9353" s="11">
        <f t="shared" si="432"/>
        <v>101039.46615942985</v>
      </c>
      <c r="L9353" s="12">
        <f t="shared" si="434"/>
        <v>57658.804565131315</v>
      </c>
      <c r="M9353" s="11">
        <f>COUNTIF(E$2:$E9353,E9353)</f>
        <v>1266</v>
      </c>
      <c r="O9353" t="str">
        <f t="shared" si="429"/>
        <v/>
      </c>
    </row>
    <row r="9354" spans="1:15" hidden="1">
      <c r="A9354" s="41" t="s">
        <v>103</v>
      </c>
      <c r="B9354" s="46">
        <v>45811</v>
      </c>
      <c r="C9354" s="8" t="s">
        <v>13</v>
      </c>
      <c r="D9354" s="8" t="s">
        <v>48</v>
      </c>
      <c r="E9354" s="8" t="s">
        <v>48</v>
      </c>
      <c r="F9354" s="9">
        <f t="shared" si="433"/>
        <v>-45200000</v>
      </c>
      <c r="G9354" s="9">
        <v>-452</v>
      </c>
      <c r="H9354" s="10">
        <v>-49908032</v>
      </c>
      <c r="I9354" s="11">
        <f t="shared" si="430"/>
        <v>11624756328</v>
      </c>
      <c r="J9354" s="11">
        <f t="shared" si="431"/>
        <v>116092</v>
      </c>
      <c r="K9354" s="11">
        <f t="shared" si="432"/>
        <v>100134</v>
      </c>
      <c r="L9354" s="12">
        <f t="shared" si="434"/>
        <v>4647464</v>
      </c>
      <c r="M9354" s="11">
        <f>COUNTIF(E$2:$E9354,E9354)</f>
        <v>136</v>
      </c>
      <c r="O9354" t="str">
        <f t="shared" si="429"/>
        <v/>
      </c>
    </row>
    <row r="9355" spans="1:15" hidden="1">
      <c r="A9355" s="41" t="s">
        <v>103</v>
      </c>
      <c r="B9355" s="46">
        <v>45811</v>
      </c>
      <c r="C9355" s="8" t="s">
        <v>13</v>
      </c>
      <c r="D9355" s="8" t="s">
        <v>15</v>
      </c>
      <c r="E9355" s="8" t="s">
        <v>15</v>
      </c>
      <c r="F9355" s="9">
        <f t="shared" si="433"/>
        <v>18600000</v>
      </c>
      <c r="G9355" s="9">
        <v>186</v>
      </c>
      <c r="H9355" s="10">
        <v>20276976</v>
      </c>
      <c r="I9355" s="11">
        <f t="shared" si="430"/>
        <v>27330811887.739105</v>
      </c>
      <c r="J9355" s="11">
        <f t="shared" si="431"/>
        <v>253144</v>
      </c>
      <c r="K9355" s="11">
        <f t="shared" si="432"/>
        <v>107965.47375303821</v>
      </c>
      <c r="L9355" s="12">
        <f t="shared" si="434"/>
        <v>0</v>
      </c>
      <c r="M9355" s="11">
        <f>COUNTIF(E$2:$E9355,E9355)</f>
        <v>3237</v>
      </c>
      <c r="O9355" t="str">
        <f t="shared" si="429"/>
        <v/>
      </c>
    </row>
    <row r="9356" spans="1:15" hidden="1">
      <c r="A9356" s="41" t="s">
        <v>103</v>
      </c>
      <c r="B9356" s="46">
        <v>45811</v>
      </c>
      <c r="C9356" s="8" t="s">
        <v>13</v>
      </c>
      <c r="D9356" s="8" t="s">
        <v>48</v>
      </c>
      <c r="E9356" s="8" t="s">
        <v>48</v>
      </c>
      <c r="F9356" s="9">
        <f t="shared" si="433"/>
        <v>-1500000</v>
      </c>
      <c r="G9356" s="9">
        <v>-15</v>
      </c>
      <c r="H9356" s="10">
        <v>-1656240</v>
      </c>
      <c r="I9356" s="11">
        <f t="shared" si="430"/>
        <v>11623254318</v>
      </c>
      <c r="J9356" s="11">
        <f t="shared" si="431"/>
        <v>116077</v>
      </c>
      <c r="K9356" s="11">
        <f t="shared" si="432"/>
        <v>100134</v>
      </c>
      <c r="L9356" s="12">
        <f t="shared" si="434"/>
        <v>154230</v>
      </c>
      <c r="M9356" s="11">
        <f>COUNTIF(E$2:$E9356,E9356)</f>
        <v>137</v>
      </c>
      <c r="O9356" t="str">
        <f t="shared" si="429"/>
        <v/>
      </c>
    </row>
    <row r="9357" spans="1:15" hidden="1">
      <c r="A9357" s="41" t="s">
        <v>103</v>
      </c>
      <c r="B9357" s="46">
        <v>45811</v>
      </c>
      <c r="C9357" s="8" t="s">
        <v>13</v>
      </c>
      <c r="D9357" s="8" t="s">
        <v>48</v>
      </c>
      <c r="E9357" s="8" t="s">
        <v>48</v>
      </c>
      <c r="F9357" s="9">
        <f t="shared" si="433"/>
        <v>-900000</v>
      </c>
      <c r="G9357" s="9">
        <v>-9</v>
      </c>
      <c r="H9357" s="10">
        <v>-993744</v>
      </c>
      <c r="I9357" s="11">
        <f t="shared" si="430"/>
        <v>11622353112</v>
      </c>
      <c r="J9357" s="11">
        <f t="shared" si="431"/>
        <v>116068</v>
      </c>
      <c r="K9357" s="11">
        <f t="shared" si="432"/>
        <v>100134</v>
      </c>
      <c r="L9357" s="12">
        <f t="shared" si="434"/>
        <v>92538</v>
      </c>
      <c r="M9357" s="11">
        <f>COUNTIF(E$2:$E9357,E9357)</f>
        <v>138</v>
      </c>
      <c r="O9357" t="str">
        <f t="shared" si="429"/>
        <v/>
      </c>
    </row>
    <row r="9358" spans="1:15" hidden="1">
      <c r="A9358" s="41" t="s">
        <v>103</v>
      </c>
      <c r="B9358" s="46">
        <v>45812</v>
      </c>
      <c r="C9358" s="8" t="s">
        <v>13</v>
      </c>
      <c r="D9358" s="8" t="s">
        <v>46</v>
      </c>
      <c r="E9358" s="8" t="s">
        <v>46</v>
      </c>
      <c r="F9358" s="9">
        <f t="shared" si="433"/>
        <v>18500000</v>
      </c>
      <c r="G9358" s="9">
        <v>185</v>
      </c>
      <c r="H9358" s="10">
        <v>20563120</v>
      </c>
      <c r="I9358" s="11">
        <f t="shared" si="430"/>
        <v>7113537750.515729</v>
      </c>
      <c r="J9358" s="11">
        <f t="shared" si="431"/>
        <v>64979</v>
      </c>
      <c r="K9358" s="11">
        <f t="shared" si="432"/>
        <v>109474.41097147892</v>
      </c>
      <c r="L9358" s="12">
        <f t="shared" si="434"/>
        <v>0</v>
      </c>
      <c r="M9358" s="11">
        <f>COUNTIF(E$2:$E9358,E9358)</f>
        <v>2911</v>
      </c>
      <c r="O9358" t="str">
        <f t="shared" si="429"/>
        <v/>
      </c>
    </row>
    <row r="9359" spans="1:15" hidden="1">
      <c r="A9359" s="41" t="s">
        <v>103</v>
      </c>
      <c r="B9359" s="46">
        <v>45812</v>
      </c>
      <c r="C9359" s="8" t="s">
        <v>13</v>
      </c>
      <c r="D9359" s="8" t="s">
        <v>46</v>
      </c>
      <c r="E9359" s="8" t="s">
        <v>46</v>
      </c>
      <c r="F9359" s="9">
        <f t="shared" si="433"/>
        <v>13000000</v>
      </c>
      <c r="G9359" s="9">
        <v>130</v>
      </c>
      <c r="H9359" s="10">
        <v>14449760</v>
      </c>
      <c r="I9359" s="11">
        <f t="shared" si="430"/>
        <v>7127987510.515729</v>
      </c>
      <c r="J9359" s="11">
        <f t="shared" si="431"/>
        <v>65109</v>
      </c>
      <c r="K9359" s="11">
        <f t="shared" si="432"/>
        <v>109477.76053257966</v>
      </c>
      <c r="L9359" s="12">
        <f t="shared" si="434"/>
        <v>0</v>
      </c>
      <c r="M9359" s="11">
        <f>COUNTIF(E$2:$E9359,E9359)</f>
        <v>2912</v>
      </c>
      <c r="O9359" t="str">
        <f t="shared" si="429"/>
        <v/>
      </c>
    </row>
    <row r="9360" spans="1:15" hidden="1">
      <c r="A9360" s="41" t="s">
        <v>103</v>
      </c>
      <c r="B9360" s="46">
        <v>45812</v>
      </c>
      <c r="C9360" s="8" t="s">
        <v>13</v>
      </c>
      <c r="D9360" s="8" t="s">
        <v>46</v>
      </c>
      <c r="E9360" s="8" t="s">
        <v>46</v>
      </c>
      <c r="F9360" s="9">
        <f t="shared" si="433"/>
        <v>9200000</v>
      </c>
      <c r="G9360" s="9">
        <v>92</v>
      </c>
      <c r="H9360" s="10">
        <v>10225984</v>
      </c>
      <c r="I9360" s="11">
        <f t="shared" si="430"/>
        <v>7138213494.515729</v>
      </c>
      <c r="J9360" s="11">
        <f t="shared" si="431"/>
        <v>65201</v>
      </c>
      <c r="K9360" s="11">
        <f t="shared" si="432"/>
        <v>109480.12292013511</v>
      </c>
      <c r="L9360" s="12">
        <f t="shared" si="434"/>
        <v>0</v>
      </c>
      <c r="M9360" s="11">
        <f>COUNTIF(E$2:$E9360,E9360)</f>
        <v>2913</v>
      </c>
      <c r="O9360" t="str">
        <f t="shared" ref="O9360:O9423" si="435">IF(M9360=_xlfn.MAXIFS(M:M,D:D,D9360),"X","")</f>
        <v/>
      </c>
    </row>
    <row r="9361" spans="1:15" hidden="1">
      <c r="A9361" s="41" t="s">
        <v>103</v>
      </c>
      <c r="B9361" s="46">
        <v>45812</v>
      </c>
      <c r="C9361" s="8" t="s">
        <v>13</v>
      </c>
      <c r="D9361" s="8" t="s">
        <v>46</v>
      </c>
      <c r="E9361" s="8" t="s">
        <v>46</v>
      </c>
      <c r="F9361" s="9">
        <f t="shared" si="433"/>
        <v>900000</v>
      </c>
      <c r="G9361" s="9">
        <v>9</v>
      </c>
      <c r="H9361" s="10">
        <v>1000368</v>
      </c>
      <c r="I9361" s="11">
        <f t="shared" si="430"/>
        <v>7139213862.515729</v>
      </c>
      <c r="J9361" s="11">
        <f t="shared" si="431"/>
        <v>65210</v>
      </c>
      <c r="K9361" s="11">
        <f t="shared" si="432"/>
        <v>109480.35366532324</v>
      </c>
      <c r="L9361" s="12">
        <f t="shared" si="434"/>
        <v>0</v>
      </c>
      <c r="M9361" s="11">
        <f>COUNTIF(E$2:$E9361,E9361)</f>
        <v>2914</v>
      </c>
      <c r="O9361" t="str">
        <f t="shared" si="435"/>
        <v/>
      </c>
    </row>
    <row r="9362" spans="1:15" hidden="1">
      <c r="A9362" s="41" t="s">
        <v>103</v>
      </c>
      <c r="B9362" s="46">
        <v>45812</v>
      </c>
      <c r="C9362" s="8" t="s">
        <v>13</v>
      </c>
      <c r="D9362" s="8" t="s">
        <v>46</v>
      </c>
      <c r="E9362" s="8" t="s">
        <v>46</v>
      </c>
      <c r="F9362" s="9">
        <f t="shared" si="433"/>
        <v>45600000</v>
      </c>
      <c r="G9362" s="9">
        <v>456</v>
      </c>
      <c r="H9362" s="10">
        <v>50685312</v>
      </c>
      <c r="I9362" s="11">
        <f t="shared" si="430"/>
        <v>7189899174.515729</v>
      </c>
      <c r="J9362" s="11">
        <f t="shared" si="431"/>
        <v>65666</v>
      </c>
      <c r="K9362" s="11">
        <f t="shared" si="432"/>
        <v>109491.96196685848</v>
      </c>
      <c r="L9362" s="12">
        <f t="shared" si="434"/>
        <v>0</v>
      </c>
      <c r="M9362" s="11">
        <f>COUNTIF(E$2:$E9362,E9362)</f>
        <v>2915</v>
      </c>
      <c r="O9362" t="str">
        <f t="shared" si="435"/>
        <v/>
      </c>
    </row>
    <row r="9363" spans="1:15" hidden="1">
      <c r="A9363" s="41" t="s">
        <v>103</v>
      </c>
      <c r="B9363" s="46">
        <v>45812</v>
      </c>
      <c r="C9363" s="8" t="s">
        <v>13</v>
      </c>
      <c r="D9363" s="8" t="s">
        <v>46</v>
      </c>
      <c r="E9363" s="8" t="s">
        <v>46</v>
      </c>
      <c r="F9363" s="9">
        <f t="shared" si="433"/>
        <v>18300000</v>
      </c>
      <c r="G9363" s="9">
        <v>183</v>
      </c>
      <c r="H9363" s="10">
        <v>20340816</v>
      </c>
      <c r="I9363" s="11">
        <f t="shared" si="430"/>
        <v>7210239990.515729</v>
      </c>
      <c r="J9363" s="11">
        <f t="shared" si="431"/>
        <v>65849</v>
      </c>
      <c r="K9363" s="11">
        <f t="shared" si="432"/>
        <v>109496.57535445837</v>
      </c>
      <c r="L9363" s="12">
        <f t="shared" si="434"/>
        <v>0</v>
      </c>
      <c r="M9363" s="11">
        <f>COUNTIF(E$2:$E9363,E9363)</f>
        <v>2916</v>
      </c>
      <c r="O9363" t="str">
        <f t="shared" si="435"/>
        <v/>
      </c>
    </row>
    <row r="9364" spans="1:15" hidden="1">
      <c r="A9364" s="41" t="s">
        <v>103</v>
      </c>
      <c r="B9364" s="46">
        <v>45812</v>
      </c>
      <c r="C9364" s="8" t="s">
        <v>13</v>
      </c>
      <c r="D9364" s="8" t="s">
        <v>98</v>
      </c>
      <c r="E9364" s="8" t="s">
        <v>98</v>
      </c>
      <c r="F9364" s="9">
        <f t="shared" si="433"/>
        <v>100000</v>
      </c>
      <c r="G9364" s="9">
        <v>1</v>
      </c>
      <c r="H9364" s="10">
        <v>103090</v>
      </c>
      <c r="I9364" s="11">
        <f t="shared" si="430"/>
        <v>10709956</v>
      </c>
      <c r="J9364" s="11">
        <f t="shared" si="431"/>
        <v>104</v>
      </c>
      <c r="K9364" s="11">
        <f t="shared" si="432"/>
        <v>102980.34615384616</v>
      </c>
      <c r="L9364" s="12">
        <f t="shared" si="434"/>
        <v>0</v>
      </c>
      <c r="M9364" s="11">
        <f>COUNTIF(E$2:$E9364,E9364)</f>
        <v>6</v>
      </c>
      <c r="O9364" t="str">
        <f t="shared" si="435"/>
        <v/>
      </c>
    </row>
    <row r="9365" spans="1:15" hidden="1">
      <c r="A9365" s="41" t="s">
        <v>103</v>
      </c>
      <c r="B9365" s="46">
        <v>45812</v>
      </c>
      <c r="C9365" s="8" t="s">
        <v>13</v>
      </c>
      <c r="D9365" s="8" t="s">
        <v>48</v>
      </c>
      <c r="E9365" s="8" t="s">
        <v>48</v>
      </c>
      <c r="F9365" s="9">
        <f t="shared" si="433"/>
        <v>-18100000</v>
      </c>
      <c r="G9365" s="9">
        <v>-181</v>
      </c>
      <c r="H9365" s="10">
        <v>-19989097</v>
      </c>
      <c r="I9365" s="11">
        <f t="shared" si="430"/>
        <v>11604228858</v>
      </c>
      <c r="J9365" s="11">
        <f t="shared" si="431"/>
        <v>115887</v>
      </c>
      <c r="K9365" s="11">
        <f t="shared" si="432"/>
        <v>100134</v>
      </c>
      <c r="L9365" s="12">
        <f t="shared" si="434"/>
        <v>1864843</v>
      </c>
      <c r="M9365" s="11">
        <f>COUNTIF(E$2:$E9365,E9365)</f>
        <v>139</v>
      </c>
      <c r="O9365" t="str">
        <f t="shared" si="435"/>
        <v/>
      </c>
    </row>
    <row r="9366" spans="1:15" hidden="1">
      <c r="A9366" s="41" t="s">
        <v>103</v>
      </c>
      <c r="B9366" s="46">
        <v>45812</v>
      </c>
      <c r="C9366" s="8" t="s">
        <v>13</v>
      </c>
      <c r="D9366" s="8" t="s">
        <v>48</v>
      </c>
      <c r="E9366" s="8" t="s">
        <v>48</v>
      </c>
      <c r="F9366" s="9">
        <f t="shared" si="433"/>
        <v>-1800000</v>
      </c>
      <c r="G9366" s="9">
        <v>-18</v>
      </c>
      <c r="H9366" s="10">
        <v>-1987866</v>
      </c>
      <c r="I9366" s="11">
        <f t="shared" si="430"/>
        <v>11602426446</v>
      </c>
      <c r="J9366" s="11">
        <f t="shared" si="431"/>
        <v>115869</v>
      </c>
      <c r="K9366" s="11">
        <f t="shared" si="432"/>
        <v>100134</v>
      </c>
      <c r="L9366" s="12">
        <f t="shared" si="434"/>
        <v>185454</v>
      </c>
      <c r="M9366" s="11">
        <f>COUNTIF(E$2:$E9366,E9366)</f>
        <v>140</v>
      </c>
      <c r="O9366" t="str">
        <f t="shared" si="435"/>
        <v/>
      </c>
    </row>
    <row r="9367" spans="1:15" hidden="1">
      <c r="A9367" s="41" t="s">
        <v>103</v>
      </c>
      <c r="B9367" s="46">
        <v>45812</v>
      </c>
      <c r="C9367" s="8" t="s">
        <v>13</v>
      </c>
      <c r="D9367" s="8" t="s">
        <v>14</v>
      </c>
      <c r="E9367" s="8" t="s">
        <v>14</v>
      </c>
      <c r="F9367" s="9">
        <f t="shared" si="433"/>
        <v>-900000</v>
      </c>
      <c r="G9367" s="9">
        <v>-9</v>
      </c>
      <c r="H9367" s="10">
        <v>-967185</v>
      </c>
      <c r="I9367" s="11">
        <f t="shared" si="430"/>
        <v>20437960096.330994</v>
      </c>
      <c r="J9367" s="11">
        <f t="shared" si="431"/>
        <v>202277</v>
      </c>
      <c r="K9367" s="11">
        <f t="shared" si="432"/>
        <v>101039.46615942985</v>
      </c>
      <c r="L9367" s="12">
        <f t="shared" si="434"/>
        <v>57829.804565131315</v>
      </c>
      <c r="M9367" s="11">
        <f>COUNTIF(E$2:$E9367,E9367)</f>
        <v>1267</v>
      </c>
      <c r="O9367" t="str">
        <f t="shared" si="435"/>
        <v/>
      </c>
    </row>
    <row r="9368" spans="1:15" hidden="1">
      <c r="A9368" s="41" t="s">
        <v>103</v>
      </c>
      <c r="B9368" s="46">
        <v>45812</v>
      </c>
      <c r="C9368" s="8" t="s">
        <v>13</v>
      </c>
      <c r="D9368" s="8" t="s">
        <v>48</v>
      </c>
      <c r="E9368" s="8" t="s">
        <v>48</v>
      </c>
      <c r="F9368" s="9">
        <f t="shared" si="433"/>
        <v>-900000</v>
      </c>
      <c r="G9368" s="9">
        <v>-9</v>
      </c>
      <c r="H9368" s="10">
        <v>-993933</v>
      </c>
      <c r="I9368" s="11">
        <f t="shared" si="430"/>
        <v>11601525240</v>
      </c>
      <c r="J9368" s="11">
        <f t="shared" si="431"/>
        <v>115860</v>
      </c>
      <c r="K9368" s="11">
        <f t="shared" si="432"/>
        <v>100134</v>
      </c>
      <c r="L9368" s="12">
        <f t="shared" si="434"/>
        <v>92727</v>
      </c>
      <c r="M9368" s="11">
        <f>COUNTIF(E$2:$E9368,E9368)</f>
        <v>141</v>
      </c>
      <c r="O9368" t="str">
        <f t="shared" si="435"/>
        <v/>
      </c>
    </row>
    <row r="9369" spans="1:15" hidden="1">
      <c r="A9369" s="41" t="s">
        <v>103</v>
      </c>
      <c r="B9369" s="46">
        <v>45812</v>
      </c>
      <c r="C9369" s="8" t="s">
        <v>13</v>
      </c>
      <c r="D9369" s="8" t="s">
        <v>46</v>
      </c>
      <c r="E9369" s="8" t="s">
        <v>46</v>
      </c>
      <c r="F9369" s="9">
        <f t="shared" si="433"/>
        <v>19100000</v>
      </c>
      <c r="G9369" s="9">
        <v>191</v>
      </c>
      <c r="H9369" s="10">
        <v>21224111</v>
      </c>
      <c r="I9369" s="11">
        <f t="shared" si="430"/>
        <v>7231464101.515729</v>
      </c>
      <c r="J9369" s="11">
        <f t="shared" si="431"/>
        <v>66040</v>
      </c>
      <c r="K9369" s="11">
        <f t="shared" si="432"/>
        <v>109501.27349357554</v>
      </c>
      <c r="L9369" s="12">
        <f t="shared" si="434"/>
        <v>0</v>
      </c>
      <c r="M9369" s="11">
        <f>COUNTIF(E$2:$E9369,E9369)</f>
        <v>2917</v>
      </c>
      <c r="O9369" t="str">
        <f t="shared" si="435"/>
        <v/>
      </c>
    </row>
    <row r="9370" spans="1:15" hidden="1">
      <c r="A9370" s="41" t="s">
        <v>103</v>
      </c>
      <c r="B9370" s="46">
        <v>45812</v>
      </c>
      <c r="C9370" s="8" t="s">
        <v>13</v>
      </c>
      <c r="D9370" s="8" t="s">
        <v>90</v>
      </c>
      <c r="E9370" s="8" t="s">
        <v>90</v>
      </c>
      <c r="F9370" s="9">
        <f t="shared" si="433"/>
        <v>6400000</v>
      </c>
      <c r="G9370" s="9">
        <v>64</v>
      </c>
      <c r="H9370" s="10">
        <v>6952256</v>
      </c>
      <c r="I9370" s="11">
        <f t="shared" si="430"/>
        <v>2417673540.24438</v>
      </c>
      <c r="J9370" s="11">
        <f t="shared" si="431"/>
        <v>23480</v>
      </c>
      <c r="K9370" s="11">
        <f t="shared" si="432"/>
        <v>102967.35690989693</v>
      </c>
      <c r="L9370" s="12">
        <f t="shared" si="434"/>
        <v>0</v>
      </c>
      <c r="M9370" s="11">
        <f>COUNTIF(E$2:$E9370,E9370)</f>
        <v>1783</v>
      </c>
      <c r="O9370" t="str">
        <f t="shared" si="435"/>
        <v/>
      </c>
    </row>
    <row r="9371" spans="1:15" hidden="1">
      <c r="A9371" s="41" t="s">
        <v>103</v>
      </c>
      <c r="B9371" s="46">
        <v>45812</v>
      </c>
      <c r="C9371" s="8" t="s">
        <v>13</v>
      </c>
      <c r="D9371" s="8" t="s">
        <v>46</v>
      </c>
      <c r="E9371" s="8" t="s">
        <v>46</v>
      </c>
      <c r="F9371" s="9">
        <f t="shared" si="433"/>
        <v>13700000</v>
      </c>
      <c r="G9371" s="9">
        <v>137</v>
      </c>
      <c r="H9371" s="10">
        <v>15223577</v>
      </c>
      <c r="I9371" s="11">
        <f t="shared" si="430"/>
        <v>7246687678.515729</v>
      </c>
      <c r="J9371" s="11">
        <f t="shared" si="431"/>
        <v>66177</v>
      </c>
      <c r="K9371" s="11">
        <f t="shared" si="432"/>
        <v>109504.62666055773</v>
      </c>
      <c r="L9371" s="12">
        <f t="shared" si="434"/>
        <v>0</v>
      </c>
      <c r="M9371" s="11">
        <f>COUNTIF(E$2:$E9371,E9371)</f>
        <v>2918</v>
      </c>
      <c r="O9371" t="str">
        <f t="shared" si="435"/>
        <v/>
      </c>
    </row>
    <row r="9372" spans="1:15" hidden="1">
      <c r="A9372" s="41" t="s">
        <v>103</v>
      </c>
      <c r="B9372" s="46">
        <v>45812</v>
      </c>
      <c r="C9372" s="8" t="s">
        <v>13</v>
      </c>
      <c r="D9372" s="8" t="s">
        <v>48</v>
      </c>
      <c r="E9372" s="8" t="s">
        <v>48</v>
      </c>
      <c r="F9372" s="9">
        <f t="shared" si="433"/>
        <v>-181000000</v>
      </c>
      <c r="G9372" s="9">
        <v>-1810</v>
      </c>
      <c r="H9372" s="10">
        <v>-199890970</v>
      </c>
      <c r="I9372" s="11">
        <f t="shared" si="430"/>
        <v>11420282700</v>
      </c>
      <c r="J9372" s="11">
        <f t="shared" si="431"/>
        <v>114050</v>
      </c>
      <c r="K9372" s="11">
        <f t="shared" si="432"/>
        <v>100134</v>
      </c>
      <c r="L9372" s="12">
        <f t="shared" si="434"/>
        <v>18648430</v>
      </c>
      <c r="M9372" s="11">
        <f>COUNTIF(E$2:$E9372,E9372)</f>
        <v>142</v>
      </c>
      <c r="O9372" t="str">
        <f t="shared" si="435"/>
        <v/>
      </c>
    </row>
    <row r="9373" spans="1:15" hidden="1">
      <c r="A9373" s="41" t="s">
        <v>103</v>
      </c>
      <c r="B9373" s="46">
        <v>45812</v>
      </c>
      <c r="C9373" s="8" t="s">
        <v>13</v>
      </c>
      <c r="D9373" s="8" t="s">
        <v>14</v>
      </c>
      <c r="E9373" s="8" t="s">
        <v>14</v>
      </c>
      <c r="F9373" s="9">
        <f t="shared" si="433"/>
        <v>-1800000</v>
      </c>
      <c r="G9373" s="9">
        <v>-18</v>
      </c>
      <c r="H9373" s="10">
        <v>-1934370</v>
      </c>
      <c r="I9373" s="11">
        <f t="shared" si="430"/>
        <v>20436141385.940125</v>
      </c>
      <c r="J9373" s="11">
        <f t="shared" si="431"/>
        <v>202259</v>
      </c>
      <c r="K9373" s="11">
        <f t="shared" si="432"/>
        <v>101039.46615942985</v>
      </c>
      <c r="L9373" s="12">
        <f t="shared" si="434"/>
        <v>115659.60913026263</v>
      </c>
      <c r="M9373" s="11">
        <f>COUNTIF(E$2:$E9373,E9373)</f>
        <v>1268</v>
      </c>
      <c r="O9373" t="str">
        <f t="shared" si="435"/>
        <v/>
      </c>
    </row>
    <row r="9374" spans="1:15" hidden="1">
      <c r="A9374" s="41" t="s">
        <v>103</v>
      </c>
      <c r="B9374" s="46">
        <v>45812</v>
      </c>
      <c r="C9374" s="8" t="s">
        <v>13</v>
      </c>
      <c r="D9374" s="8" t="s">
        <v>48</v>
      </c>
      <c r="E9374" s="8" t="s">
        <v>48</v>
      </c>
      <c r="F9374" s="9">
        <f t="shared" si="433"/>
        <v>-43500000</v>
      </c>
      <c r="G9374" s="9">
        <v>-435</v>
      </c>
      <c r="H9374" s="10">
        <v>-48040095</v>
      </c>
      <c r="I9374" s="11">
        <f t="shared" si="430"/>
        <v>11376724410</v>
      </c>
      <c r="J9374" s="11">
        <f t="shared" si="431"/>
        <v>113615</v>
      </c>
      <c r="K9374" s="11">
        <f t="shared" si="432"/>
        <v>100134</v>
      </c>
      <c r="L9374" s="12">
        <f t="shared" si="434"/>
        <v>4481805</v>
      </c>
      <c r="M9374" s="11">
        <f>COUNTIF(E$2:$E9374,E9374)</f>
        <v>143</v>
      </c>
      <c r="O9374" t="str">
        <f t="shared" si="435"/>
        <v/>
      </c>
    </row>
    <row r="9375" spans="1:15" hidden="1">
      <c r="A9375" s="41" t="s">
        <v>103</v>
      </c>
      <c r="B9375" s="46">
        <v>45812</v>
      </c>
      <c r="C9375" s="8" t="s">
        <v>13</v>
      </c>
      <c r="D9375" s="8" t="s">
        <v>48</v>
      </c>
      <c r="E9375" s="8" t="s">
        <v>48</v>
      </c>
      <c r="F9375" s="9">
        <f t="shared" si="433"/>
        <v>-4700000</v>
      </c>
      <c r="G9375" s="9">
        <v>-47</v>
      </c>
      <c r="H9375" s="10">
        <v>-5190539</v>
      </c>
      <c r="I9375" s="11">
        <f t="shared" si="430"/>
        <v>11372018112</v>
      </c>
      <c r="J9375" s="11">
        <f t="shared" si="431"/>
        <v>113568</v>
      </c>
      <c r="K9375" s="11">
        <f t="shared" si="432"/>
        <v>100134</v>
      </c>
      <c r="L9375" s="12">
        <f t="shared" si="434"/>
        <v>484241</v>
      </c>
      <c r="M9375" s="11">
        <f>COUNTIF(E$2:$E9375,E9375)</f>
        <v>144</v>
      </c>
      <c r="O9375" t="str">
        <f t="shared" si="435"/>
        <v/>
      </c>
    </row>
    <row r="9376" spans="1:15" hidden="1">
      <c r="A9376" s="41" t="s">
        <v>103</v>
      </c>
      <c r="B9376" s="46">
        <v>45812</v>
      </c>
      <c r="C9376" s="8" t="s">
        <v>13</v>
      </c>
      <c r="D9376" s="8" t="s">
        <v>48</v>
      </c>
      <c r="E9376" s="8" t="s">
        <v>48</v>
      </c>
      <c r="F9376" s="9">
        <f t="shared" si="433"/>
        <v>-9000000</v>
      </c>
      <c r="G9376" s="9">
        <v>-90</v>
      </c>
      <c r="H9376" s="10">
        <v>-9939330</v>
      </c>
      <c r="I9376" s="11">
        <f t="shared" si="430"/>
        <v>11363006052</v>
      </c>
      <c r="J9376" s="11">
        <f t="shared" si="431"/>
        <v>113478</v>
      </c>
      <c r="K9376" s="11">
        <f t="shared" si="432"/>
        <v>100134</v>
      </c>
      <c r="L9376" s="12">
        <f t="shared" si="434"/>
        <v>927270</v>
      </c>
      <c r="M9376" s="11">
        <f>COUNTIF(E$2:$E9376,E9376)</f>
        <v>145</v>
      </c>
      <c r="O9376" t="str">
        <f t="shared" si="435"/>
        <v/>
      </c>
    </row>
    <row r="9377" spans="1:15" hidden="1">
      <c r="A9377" s="41" t="s">
        <v>103</v>
      </c>
      <c r="B9377" s="46">
        <v>45812</v>
      </c>
      <c r="C9377" s="8" t="s">
        <v>13</v>
      </c>
      <c r="D9377" s="8" t="s">
        <v>48</v>
      </c>
      <c r="E9377" s="8" t="s">
        <v>48</v>
      </c>
      <c r="F9377" s="9">
        <f t="shared" si="433"/>
        <v>-45200000</v>
      </c>
      <c r="G9377" s="9">
        <v>-452</v>
      </c>
      <c r="H9377" s="10">
        <v>-49917524</v>
      </c>
      <c r="I9377" s="11">
        <f t="shared" si="430"/>
        <v>11317745484</v>
      </c>
      <c r="J9377" s="11">
        <f t="shared" si="431"/>
        <v>113026</v>
      </c>
      <c r="K9377" s="11">
        <f t="shared" si="432"/>
        <v>100134</v>
      </c>
      <c r="L9377" s="12">
        <f t="shared" si="434"/>
        <v>4656956</v>
      </c>
      <c r="M9377" s="11">
        <f>COUNTIF(E$2:$E9377,E9377)</f>
        <v>146</v>
      </c>
      <c r="O9377" t="str">
        <f t="shared" si="435"/>
        <v/>
      </c>
    </row>
    <row r="9378" spans="1:15" hidden="1">
      <c r="A9378" s="41" t="s">
        <v>103</v>
      </c>
      <c r="B9378" s="46">
        <v>45812</v>
      </c>
      <c r="C9378" s="8" t="s">
        <v>13</v>
      </c>
      <c r="D9378" s="8" t="s">
        <v>14</v>
      </c>
      <c r="E9378" s="8" t="s">
        <v>14</v>
      </c>
      <c r="F9378" s="9">
        <f t="shared" si="433"/>
        <v>9400000</v>
      </c>
      <c r="G9378" s="9">
        <v>94</v>
      </c>
      <c r="H9378" s="10">
        <v>10122390</v>
      </c>
      <c r="I9378" s="11">
        <f t="shared" si="430"/>
        <v>20446263775.940125</v>
      </c>
      <c r="J9378" s="11">
        <f t="shared" si="431"/>
        <v>202353</v>
      </c>
      <c r="K9378" s="11">
        <f t="shared" si="432"/>
        <v>101042.55324082235</v>
      </c>
      <c r="L9378" s="12">
        <f t="shared" si="434"/>
        <v>0</v>
      </c>
      <c r="M9378" s="11">
        <f>COUNTIF(E$2:$E9378,E9378)</f>
        <v>1269</v>
      </c>
      <c r="O9378" t="str">
        <f t="shared" si="435"/>
        <v/>
      </c>
    </row>
    <row r="9379" spans="1:15" hidden="1">
      <c r="A9379" s="41" t="s">
        <v>103</v>
      </c>
      <c r="B9379" s="46">
        <v>45812</v>
      </c>
      <c r="C9379" s="8" t="s">
        <v>13</v>
      </c>
      <c r="D9379" s="8" t="s">
        <v>90</v>
      </c>
      <c r="E9379" s="8" t="s">
        <v>90</v>
      </c>
      <c r="F9379" s="9">
        <f t="shared" si="433"/>
        <v>1300000</v>
      </c>
      <c r="G9379" s="9">
        <v>13</v>
      </c>
      <c r="H9379" s="10">
        <v>1411332</v>
      </c>
      <c r="I9379" s="11">
        <f t="shared" si="430"/>
        <v>2419084872.24438</v>
      </c>
      <c r="J9379" s="11">
        <f t="shared" si="431"/>
        <v>23493</v>
      </c>
      <c r="K9379" s="11">
        <f t="shared" si="432"/>
        <v>102970.45384771549</v>
      </c>
      <c r="L9379" s="12">
        <f t="shared" si="434"/>
        <v>0</v>
      </c>
      <c r="M9379" s="11">
        <f>COUNTIF(E$2:$E9379,E9379)</f>
        <v>1784</v>
      </c>
      <c r="O9379" t="str">
        <f t="shared" si="435"/>
        <v/>
      </c>
    </row>
    <row r="9380" spans="1:15" hidden="1">
      <c r="A9380" s="41" t="s">
        <v>103</v>
      </c>
      <c r="B9380" s="46">
        <v>45812</v>
      </c>
      <c r="C9380" s="8" t="s">
        <v>13</v>
      </c>
      <c r="D9380" s="8" t="s">
        <v>48</v>
      </c>
      <c r="E9380" s="8" t="s">
        <v>48</v>
      </c>
      <c r="F9380" s="9">
        <f t="shared" si="433"/>
        <v>-4500000</v>
      </c>
      <c r="G9380" s="9">
        <v>-45</v>
      </c>
      <c r="H9380" s="10">
        <v>-4969665</v>
      </c>
      <c r="I9380" s="11">
        <f t="shared" si="430"/>
        <v>11313239454</v>
      </c>
      <c r="J9380" s="11">
        <f t="shared" si="431"/>
        <v>112981</v>
      </c>
      <c r="K9380" s="11">
        <f t="shared" si="432"/>
        <v>100134</v>
      </c>
      <c r="L9380" s="12">
        <f t="shared" si="434"/>
        <v>463635</v>
      </c>
      <c r="M9380" s="11">
        <f>COUNTIF(E$2:$E9380,E9380)</f>
        <v>147</v>
      </c>
      <c r="O9380" t="str">
        <f t="shared" si="435"/>
        <v/>
      </c>
    </row>
    <row r="9381" spans="1:15" hidden="1">
      <c r="A9381" s="41" t="s">
        <v>103</v>
      </c>
      <c r="B9381" s="46">
        <v>45812</v>
      </c>
      <c r="C9381" s="8" t="s">
        <v>13</v>
      </c>
      <c r="D9381" s="8" t="s">
        <v>90</v>
      </c>
      <c r="E9381" s="8" t="s">
        <v>90</v>
      </c>
      <c r="F9381" s="9">
        <f t="shared" si="433"/>
        <v>268400000</v>
      </c>
      <c r="G9381" s="9">
        <v>2684</v>
      </c>
      <c r="H9381" s="10">
        <v>290419536</v>
      </c>
      <c r="I9381" s="11">
        <f t="shared" si="430"/>
        <v>2709504408.24438</v>
      </c>
      <c r="J9381" s="11">
        <f t="shared" si="431"/>
        <v>26177</v>
      </c>
      <c r="K9381" s="11">
        <f t="shared" si="432"/>
        <v>103507.06376759674</v>
      </c>
      <c r="L9381" s="12">
        <f t="shared" si="434"/>
        <v>0</v>
      </c>
      <c r="M9381" s="11">
        <f>COUNTIF(E$2:$E9381,E9381)</f>
        <v>1785</v>
      </c>
      <c r="O9381" t="str">
        <f t="shared" si="435"/>
        <v/>
      </c>
    </row>
    <row r="9382" spans="1:15" hidden="1">
      <c r="A9382" s="41" t="s">
        <v>103</v>
      </c>
      <c r="B9382" s="46">
        <v>45812</v>
      </c>
      <c r="C9382" s="8" t="s">
        <v>13</v>
      </c>
      <c r="D9382" s="8" t="s">
        <v>14</v>
      </c>
      <c r="E9382" s="8" t="s">
        <v>14</v>
      </c>
      <c r="F9382" s="9">
        <f t="shared" si="433"/>
        <v>-9300000</v>
      </c>
      <c r="G9382" s="9">
        <v>-93</v>
      </c>
      <c r="H9382" s="10">
        <v>-9994245</v>
      </c>
      <c r="I9382" s="11">
        <f t="shared" si="430"/>
        <v>20436866818.488728</v>
      </c>
      <c r="J9382" s="11">
        <f t="shared" si="431"/>
        <v>202260</v>
      </c>
      <c r="K9382" s="11">
        <f t="shared" si="432"/>
        <v>101042.55324082235</v>
      </c>
      <c r="L9382" s="12">
        <f t="shared" si="434"/>
        <v>597287.54860352166</v>
      </c>
      <c r="M9382" s="11">
        <f>COUNTIF(E$2:$E9382,E9382)</f>
        <v>1270</v>
      </c>
      <c r="O9382" t="str">
        <f t="shared" si="435"/>
        <v/>
      </c>
    </row>
    <row r="9383" spans="1:15" hidden="1">
      <c r="A9383" s="41" t="s">
        <v>103</v>
      </c>
      <c r="B9383" s="46">
        <v>45812</v>
      </c>
      <c r="C9383" s="8" t="s">
        <v>13</v>
      </c>
      <c r="D9383" s="8" t="s">
        <v>48</v>
      </c>
      <c r="E9383" s="8" t="s">
        <v>48</v>
      </c>
      <c r="F9383" s="9">
        <f t="shared" si="433"/>
        <v>-63400000</v>
      </c>
      <c r="G9383" s="9">
        <v>-634</v>
      </c>
      <c r="H9383" s="10">
        <v>-70017058</v>
      </c>
      <c r="I9383" s="11">
        <f t="shared" ref="I9383:I9446" si="436">IF(H9383&gt;=0,IF(M9383=1,H9383,SUMIFS(I:I,E:E,E9383,M:M,M9383-1)+H9383),SUMIFS(I:I,E:E,E9383,M:M,M9383-1)+K9383*G9383)</f>
        <v>11249754498</v>
      </c>
      <c r="J9383" s="11">
        <f t="shared" ref="J9383:J9446" si="437">IF(M9383=1,G9383,SUMIFS($J:$J,$E:$E,E9383,$M:$M,M9383-1)+G9383)</f>
        <v>112347</v>
      </c>
      <c r="K9383" s="11">
        <f t="shared" ref="K9383:K9446" si="438">IF(H9383&gt;=0,I9383/J9383,SUMIFS($K:$K,$E:$E,E9383,$M:$M,M9383-1))</f>
        <v>100134</v>
      </c>
      <c r="L9383" s="12">
        <f t="shared" si="434"/>
        <v>6532102</v>
      </c>
      <c r="M9383" s="11">
        <f>COUNTIF(E$2:$E9383,E9383)</f>
        <v>148</v>
      </c>
      <c r="O9383" t="str">
        <f t="shared" si="435"/>
        <v/>
      </c>
    </row>
    <row r="9384" spans="1:15" hidden="1">
      <c r="A9384" s="41" t="s">
        <v>103</v>
      </c>
      <c r="B9384" s="46">
        <v>45812</v>
      </c>
      <c r="C9384" s="8" t="s">
        <v>13</v>
      </c>
      <c r="D9384" s="8" t="s">
        <v>14</v>
      </c>
      <c r="E9384" s="8" t="s">
        <v>14</v>
      </c>
      <c r="F9384" s="9">
        <f t="shared" ref="F9384:F9447" si="439">100000*G9384</f>
        <v>-900000</v>
      </c>
      <c r="G9384" s="9">
        <v>-9</v>
      </c>
      <c r="H9384" s="10">
        <v>-967185</v>
      </c>
      <c r="I9384" s="11">
        <f t="shared" si="436"/>
        <v>20435957435.50956</v>
      </c>
      <c r="J9384" s="11">
        <f t="shared" si="437"/>
        <v>202251</v>
      </c>
      <c r="K9384" s="11">
        <f t="shared" si="438"/>
        <v>101042.55324082235</v>
      </c>
      <c r="L9384" s="12">
        <f t="shared" si="434"/>
        <v>57802.020832598791</v>
      </c>
      <c r="M9384" s="11">
        <f>COUNTIF(E$2:$E9384,E9384)</f>
        <v>1271</v>
      </c>
      <c r="O9384" t="str">
        <f t="shared" si="435"/>
        <v/>
      </c>
    </row>
    <row r="9385" spans="1:15" hidden="1">
      <c r="A9385" s="41" t="s">
        <v>103</v>
      </c>
      <c r="B9385" s="46">
        <v>45812</v>
      </c>
      <c r="C9385" s="8" t="s">
        <v>13</v>
      </c>
      <c r="D9385" s="8" t="s">
        <v>14</v>
      </c>
      <c r="E9385" s="8" t="s">
        <v>14</v>
      </c>
      <c r="F9385" s="9">
        <f t="shared" si="439"/>
        <v>-900000</v>
      </c>
      <c r="G9385" s="9">
        <v>-9</v>
      </c>
      <c r="H9385" s="10">
        <v>-967185</v>
      </c>
      <c r="I9385" s="11">
        <f t="shared" si="436"/>
        <v>20435048052.530392</v>
      </c>
      <c r="J9385" s="11">
        <f t="shared" si="437"/>
        <v>202242</v>
      </c>
      <c r="K9385" s="11">
        <f t="shared" si="438"/>
        <v>101042.55324082235</v>
      </c>
      <c r="L9385" s="12">
        <f t="shared" si="434"/>
        <v>57802.020832598791</v>
      </c>
      <c r="M9385" s="11">
        <f>COUNTIF(E$2:$E9385,E9385)</f>
        <v>1272</v>
      </c>
      <c r="O9385" t="str">
        <f t="shared" si="435"/>
        <v/>
      </c>
    </row>
    <row r="9386" spans="1:15" hidden="1">
      <c r="A9386" s="41" t="s">
        <v>103</v>
      </c>
      <c r="B9386" s="46">
        <v>45812</v>
      </c>
      <c r="C9386" s="8" t="s">
        <v>13</v>
      </c>
      <c r="D9386" s="8" t="s">
        <v>48</v>
      </c>
      <c r="E9386" s="8" t="s">
        <v>48</v>
      </c>
      <c r="F9386" s="9">
        <f t="shared" si="439"/>
        <v>-2700000</v>
      </c>
      <c r="G9386" s="9">
        <v>-27</v>
      </c>
      <c r="H9386" s="10">
        <v>-2981799</v>
      </c>
      <c r="I9386" s="11">
        <f t="shared" si="436"/>
        <v>11247050880</v>
      </c>
      <c r="J9386" s="11">
        <f t="shared" si="437"/>
        <v>112320</v>
      </c>
      <c r="K9386" s="11">
        <f t="shared" si="438"/>
        <v>100134</v>
      </c>
      <c r="L9386" s="12">
        <f t="shared" si="434"/>
        <v>278181</v>
      </c>
      <c r="M9386" s="11">
        <f>COUNTIF(E$2:$E9386,E9386)</f>
        <v>149</v>
      </c>
      <c r="O9386" t="str">
        <f t="shared" si="435"/>
        <v/>
      </c>
    </row>
    <row r="9387" spans="1:15" hidden="1">
      <c r="A9387" s="41" t="s">
        <v>103</v>
      </c>
      <c r="B9387" s="46">
        <v>45812</v>
      </c>
      <c r="C9387" s="8" t="s">
        <v>13</v>
      </c>
      <c r="D9387" s="8" t="s">
        <v>48</v>
      </c>
      <c r="E9387" s="8" t="s">
        <v>48</v>
      </c>
      <c r="F9387" s="9">
        <f t="shared" si="439"/>
        <v>-2700000</v>
      </c>
      <c r="G9387" s="9">
        <v>-27</v>
      </c>
      <c r="H9387" s="10">
        <v>-2981799</v>
      </c>
      <c r="I9387" s="11">
        <f t="shared" si="436"/>
        <v>11244347262</v>
      </c>
      <c r="J9387" s="11">
        <f t="shared" si="437"/>
        <v>112293</v>
      </c>
      <c r="K9387" s="11">
        <f t="shared" si="438"/>
        <v>100134</v>
      </c>
      <c r="L9387" s="12">
        <f t="shared" si="434"/>
        <v>278181</v>
      </c>
      <c r="M9387" s="11">
        <f>COUNTIF(E$2:$E9387,E9387)</f>
        <v>150</v>
      </c>
      <c r="O9387" t="str">
        <f t="shared" si="435"/>
        <v/>
      </c>
    </row>
    <row r="9388" spans="1:15" hidden="1">
      <c r="A9388" s="41" t="s">
        <v>103</v>
      </c>
      <c r="B9388" s="46">
        <v>45812</v>
      </c>
      <c r="C9388" s="8" t="s">
        <v>13</v>
      </c>
      <c r="D9388" s="8" t="s">
        <v>48</v>
      </c>
      <c r="E9388" s="8" t="s">
        <v>48</v>
      </c>
      <c r="F9388" s="9">
        <f t="shared" si="439"/>
        <v>-2700000</v>
      </c>
      <c r="G9388" s="9">
        <v>-27</v>
      </c>
      <c r="H9388" s="10">
        <v>-2981799</v>
      </c>
      <c r="I9388" s="11">
        <f t="shared" si="436"/>
        <v>11241643644</v>
      </c>
      <c r="J9388" s="11">
        <f t="shared" si="437"/>
        <v>112266</v>
      </c>
      <c r="K9388" s="11">
        <f t="shared" si="438"/>
        <v>100134</v>
      </c>
      <c r="L9388" s="12">
        <f t="shared" ref="L9388:L9451" si="440">IF(G9388&lt;0,K9388*G9388-H9388,0)</f>
        <v>278181</v>
      </c>
      <c r="M9388" s="11">
        <f>COUNTIF(E$2:$E9388,E9388)</f>
        <v>151</v>
      </c>
      <c r="O9388" t="str">
        <f t="shared" si="435"/>
        <v/>
      </c>
    </row>
    <row r="9389" spans="1:15" hidden="1">
      <c r="A9389" s="41" t="s">
        <v>103</v>
      </c>
      <c r="B9389" s="46">
        <v>45812</v>
      </c>
      <c r="C9389" s="8" t="s">
        <v>13</v>
      </c>
      <c r="D9389" s="8" t="s">
        <v>48</v>
      </c>
      <c r="E9389" s="8" t="s">
        <v>48</v>
      </c>
      <c r="F9389" s="9">
        <f t="shared" si="439"/>
        <v>-2800000</v>
      </c>
      <c r="G9389" s="9">
        <v>-28</v>
      </c>
      <c r="H9389" s="10">
        <v>-3092236</v>
      </c>
      <c r="I9389" s="11">
        <f t="shared" si="436"/>
        <v>11238839892</v>
      </c>
      <c r="J9389" s="11">
        <f t="shared" si="437"/>
        <v>112238</v>
      </c>
      <c r="K9389" s="11">
        <f t="shared" si="438"/>
        <v>100134</v>
      </c>
      <c r="L9389" s="12">
        <f t="shared" si="440"/>
        <v>288484</v>
      </c>
      <c r="M9389" s="11">
        <f>COUNTIF(E$2:$E9389,E9389)</f>
        <v>152</v>
      </c>
      <c r="O9389" t="str">
        <f t="shared" si="435"/>
        <v/>
      </c>
    </row>
    <row r="9390" spans="1:15" hidden="1">
      <c r="A9390" s="41" t="s">
        <v>103</v>
      </c>
      <c r="B9390" s="46">
        <v>45812</v>
      </c>
      <c r="C9390" s="8" t="s">
        <v>13</v>
      </c>
      <c r="D9390" s="8" t="s">
        <v>48</v>
      </c>
      <c r="E9390" s="8" t="s">
        <v>48</v>
      </c>
      <c r="F9390" s="9">
        <f t="shared" si="439"/>
        <v>-1800000</v>
      </c>
      <c r="G9390" s="9">
        <v>-18</v>
      </c>
      <c r="H9390" s="10">
        <v>-1987866</v>
      </c>
      <c r="I9390" s="11">
        <f t="shared" si="436"/>
        <v>11237037480</v>
      </c>
      <c r="J9390" s="11">
        <f t="shared" si="437"/>
        <v>112220</v>
      </c>
      <c r="K9390" s="11">
        <f t="shared" si="438"/>
        <v>100134</v>
      </c>
      <c r="L9390" s="12">
        <f t="shared" si="440"/>
        <v>185454</v>
      </c>
      <c r="M9390" s="11">
        <f>COUNTIF(E$2:$E9390,E9390)</f>
        <v>153</v>
      </c>
      <c r="O9390" t="str">
        <f t="shared" si="435"/>
        <v/>
      </c>
    </row>
    <row r="9391" spans="1:15" hidden="1">
      <c r="A9391" s="41" t="s">
        <v>103</v>
      </c>
      <c r="B9391" s="46">
        <v>45812</v>
      </c>
      <c r="C9391" s="8" t="s">
        <v>13</v>
      </c>
      <c r="D9391" s="8" t="s">
        <v>48</v>
      </c>
      <c r="E9391" s="8" t="s">
        <v>48</v>
      </c>
      <c r="F9391" s="9">
        <f t="shared" si="439"/>
        <v>-1800000</v>
      </c>
      <c r="G9391" s="9">
        <v>-18</v>
      </c>
      <c r="H9391" s="10">
        <v>-1987866</v>
      </c>
      <c r="I9391" s="11">
        <f t="shared" si="436"/>
        <v>11235235068</v>
      </c>
      <c r="J9391" s="11">
        <f t="shared" si="437"/>
        <v>112202</v>
      </c>
      <c r="K9391" s="11">
        <f t="shared" si="438"/>
        <v>100134</v>
      </c>
      <c r="L9391" s="12">
        <f t="shared" si="440"/>
        <v>185454</v>
      </c>
      <c r="M9391" s="11">
        <f>COUNTIF(E$2:$E9391,E9391)</f>
        <v>154</v>
      </c>
      <c r="O9391" t="str">
        <f t="shared" si="435"/>
        <v/>
      </c>
    </row>
    <row r="9392" spans="1:15" hidden="1">
      <c r="A9392" s="41" t="s">
        <v>103</v>
      </c>
      <c r="B9392" s="46">
        <v>45812</v>
      </c>
      <c r="C9392" s="8" t="s">
        <v>13</v>
      </c>
      <c r="D9392" s="8" t="s">
        <v>48</v>
      </c>
      <c r="E9392" s="8" t="s">
        <v>48</v>
      </c>
      <c r="F9392" s="9">
        <f t="shared" si="439"/>
        <v>-2700000</v>
      </c>
      <c r="G9392" s="9">
        <v>-27</v>
      </c>
      <c r="H9392" s="10">
        <v>-2981799</v>
      </c>
      <c r="I9392" s="11">
        <f t="shared" si="436"/>
        <v>11232531450</v>
      </c>
      <c r="J9392" s="11">
        <f t="shared" si="437"/>
        <v>112175</v>
      </c>
      <c r="K9392" s="11">
        <f t="shared" si="438"/>
        <v>100134</v>
      </c>
      <c r="L9392" s="12">
        <f t="shared" si="440"/>
        <v>278181</v>
      </c>
      <c r="M9392" s="11">
        <f>COUNTIF(E$2:$E9392,E9392)</f>
        <v>155</v>
      </c>
      <c r="O9392" t="str">
        <f t="shared" si="435"/>
        <v/>
      </c>
    </row>
    <row r="9393" spans="1:15" hidden="1">
      <c r="A9393" s="41" t="s">
        <v>103</v>
      </c>
      <c r="B9393" s="46">
        <v>45812</v>
      </c>
      <c r="C9393" s="8" t="s">
        <v>13</v>
      </c>
      <c r="D9393" s="8" t="s">
        <v>48</v>
      </c>
      <c r="E9393" s="8" t="s">
        <v>48</v>
      </c>
      <c r="F9393" s="9">
        <f t="shared" si="439"/>
        <v>-2800000</v>
      </c>
      <c r="G9393" s="9">
        <v>-28</v>
      </c>
      <c r="H9393" s="10">
        <v>-3092236</v>
      </c>
      <c r="I9393" s="11">
        <f t="shared" si="436"/>
        <v>11229727698</v>
      </c>
      <c r="J9393" s="11">
        <f t="shared" si="437"/>
        <v>112147</v>
      </c>
      <c r="K9393" s="11">
        <f t="shared" si="438"/>
        <v>100134</v>
      </c>
      <c r="L9393" s="12">
        <f t="shared" si="440"/>
        <v>288484</v>
      </c>
      <c r="M9393" s="11">
        <f>COUNTIF(E$2:$E9393,E9393)</f>
        <v>156</v>
      </c>
      <c r="O9393" t="str">
        <f t="shared" si="435"/>
        <v/>
      </c>
    </row>
    <row r="9394" spans="1:15" hidden="1">
      <c r="A9394" s="41" t="s">
        <v>103</v>
      </c>
      <c r="B9394" s="46">
        <v>45812</v>
      </c>
      <c r="C9394" s="8" t="s">
        <v>13</v>
      </c>
      <c r="D9394" s="8" t="s">
        <v>48</v>
      </c>
      <c r="E9394" s="8" t="s">
        <v>48</v>
      </c>
      <c r="F9394" s="9">
        <f t="shared" si="439"/>
        <v>-2800000</v>
      </c>
      <c r="G9394" s="9">
        <v>-28</v>
      </c>
      <c r="H9394" s="10">
        <v>-3092236</v>
      </c>
      <c r="I9394" s="11">
        <f t="shared" si="436"/>
        <v>11226923946</v>
      </c>
      <c r="J9394" s="11">
        <f t="shared" si="437"/>
        <v>112119</v>
      </c>
      <c r="K9394" s="11">
        <f t="shared" si="438"/>
        <v>100134</v>
      </c>
      <c r="L9394" s="12">
        <f t="shared" si="440"/>
        <v>288484</v>
      </c>
      <c r="M9394" s="11">
        <f>COUNTIF(E$2:$E9394,E9394)</f>
        <v>157</v>
      </c>
      <c r="O9394" t="str">
        <f t="shared" si="435"/>
        <v/>
      </c>
    </row>
    <row r="9395" spans="1:15" hidden="1">
      <c r="A9395" s="41" t="s">
        <v>103</v>
      </c>
      <c r="B9395" s="46">
        <v>45812</v>
      </c>
      <c r="C9395" s="8" t="s">
        <v>13</v>
      </c>
      <c r="D9395" s="8" t="s">
        <v>48</v>
      </c>
      <c r="E9395" s="8" t="s">
        <v>48</v>
      </c>
      <c r="F9395" s="9">
        <f t="shared" si="439"/>
        <v>-9000000</v>
      </c>
      <c r="G9395" s="9">
        <v>-90</v>
      </c>
      <c r="H9395" s="10">
        <v>-9939330</v>
      </c>
      <c r="I9395" s="11">
        <f t="shared" si="436"/>
        <v>11217911886</v>
      </c>
      <c r="J9395" s="11">
        <f t="shared" si="437"/>
        <v>112029</v>
      </c>
      <c r="K9395" s="11">
        <f t="shared" si="438"/>
        <v>100134</v>
      </c>
      <c r="L9395" s="12">
        <f t="shared" si="440"/>
        <v>927270</v>
      </c>
      <c r="M9395" s="11">
        <f>COUNTIF(E$2:$E9395,E9395)</f>
        <v>158</v>
      </c>
      <c r="O9395" t="str">
        <f t="shared" si="435"/>
        <v/>
      </c>
    </row>
    <row r="9396" spans="1:15" hidden="1">
      <c r="A9396" s="41" t="s">
        <v>103</v>
      </c>
      <c r="B9396" s="46">
        <v>45812</v>
      </c>
      <c r="C9396" s="8" t="s">
        <v>13</v>
      </c>
      <c r="D9396" s="8" t="s">
        <v>48</v>
      </c>
      <c r="E9396" s="8" t="s">
        <v>48</v>
      </c>
      <c r="F9396" s="9">
        <f t="shared" si="439"/>
        <v>-45200000</v>
      </c>
      <c r="G9396" s="9">
        <v>-452</v>
      </c>
      <c r="H9396" s="10">
        <v>-49917524</v>
      </c>
      <c r="I9396" s="11">
        <f t="shared" si="436"/>
        <v>11172651318</v>
      </c>
      <c r="J9396" s="11">
        <f t="shared" si="437"/>
        <v>111577</v>
      </c>
      <c r="K9396" s="11">
        <f t="shared" si="438"/>
        <v>100134</v>
      </c>
      <c r="L9396" s="12">
        <f t="shared" si="440"/>
        <v>4656956</v>
      </c>
      <c r="M9396" s="11">
        <f>COUNTIF(E$2:$E9396,E9396)</f>
        <v>159</v>
      </c>
      <c r="O9396" t="str">
        <f t="shared" si="435"/>
        <v/>
      </c>
    </row>
    <row r="9397" spans="1:15" hidden="1">
      <c r="A9397" s="41" t="s">
        <v>103</v>
      </c>
      <c r="B9397" s="46">
        <v>45812</v>
      </c>
      <c r="C9397" s="8" t="s">
        <v>13</v>
      </c>
      <c r="D9397" s="8" t="s">
        <v>48</v>
      </c>
      <c r="E9397" s="8" t="s">
        <v>48</v>
      </c>
      <c r="F9397" s="9">
        <f t="shared" si="439"/>
        <v>-18100000</v>
      </c>
      <c r="G9397" s="9">
        <v>-181</v>
      </c>
      <c r="H9397" s="10">
        <v>-19989097</v>
      </c>
      <c r="I9397" s="11">
        <f t="shared" si="436"/>
        <v>11154527064</v>
      </c>
      <c r="J9397" s="11">
        <f t="shared" si="437"/>
        <v>111396</v>
      </c>
      <c r="K9397" s="11">
        <f t="shared" si="438"/>
        <v>100134</v>
      </c>
      <c r="L9397" s="12">
        <f t="shared" si="440"/>
        <v>1864843</v>
      </c>
      <c r="M9397" s="11">
        <f>COUNTIF(E$2:$E9397,E9397)</f>
        <v>160</v>
      </c>
      <c r="O9397" t="str">
        <f t="shared" si="435"/>
        <v/>
      </c>
    </row>
    <row r="9398" spans="1:15" hidden="1">
      <c r="A9398" s="41" t="s">
        <v>103</v>
      </c>
      <c r="B9398" s="46">
        <v>45812</v>
      </c>
      <c r="C9398" s="8" t="s">
        <v>13</v>
      </c>
      <c r="D9398" s="8" t="s">
        <v>14</v>
      </c>
      <c r="E9398" s="8" t="s">
        <v>14</v>
      </c>
      <c r="F9398" s="9">
        <f t="shared" si="439"/>
        <v>-9300000</v>
      </c>
      <c r="G9398" s="9">
        <v>-93</v>
      </c>
      <c r="H9398" s="10">
        <v>-9994245</v>
      </c>
      <c r="I9398" s="11">
        <f t="shared" si="436"/>
        <v>20425651095.078995</v>
      </c>
      <c r="J9398" s="11">
        <f t="shared" si="437"/>
        <v>202149</v>
      </c>
      <c r="K9398" s="11">
        <f t="shared" si="438"/>
        <v>101042.55324082235</v>
      </c>
      <c r="L9398" s="12">
        <f t="shared" si="440"/>
        <v>597287.54860352166</v>
      </c>
      <c r="M9398" s="11">
        <f>COUNTIF(E$2:$E9398,E9398)</f>
        <v>1273</v>
      </c>
      <c r="O9398" t="str">
        <f t="shared" si="435"/>
        <v/>
      </c>
    </row>
    <row r="9399" spans="1:15" hidden="1">
      <c r="A9399" s="41" t="s">
        <v>103</v>
      </c>
      <c r="B9399" s="46">
        <v>45812</v>
      </c>
      <c r="C9399" s="8" t="s">
        <v>13</v>
      </c>
      <c r="D9399" s="8" t="s">
        <v>48</v>
      </c>
      <c r="E9399" s="8" t="s">
        <v>48</v>
      </c>
      <c r="F9399" s="9">
        <f t="shared" si="439"/>
        <v>-90500000</v>
      </c>
      <c r="G9399" s="9">
        <v>-905</v>
      </c>
      <c r="H9399" s="10">
        <v>-99945485</v>
      </c>
      <c r="I9399" s="11">
        <f t="shared" si="436"/>
        <v>11063905794</v>
      </c>
      <c r="J9399" s="11">
        <f t="shared" si="437"/>
        <v>110491</v>
      </c>
      <c r="K9399" s="11">
        <f t="shared" si="438"/>
        <v>100134</v>
      </c>
      <c r="L9399" s="12">
        <f t="shared" si="440"/>
        <v>9324215</v>
      </c>
      <c r="M9399" s="11">
        <f>COUNTIF(E$2:$E9399,E9399)</f>
        <v>161</v>
      </c>
      <c r="O9399" t="str">
        <f t="shared" si="435"/>
        <v/>
      </c>
    </row>
    <row r="9400" spans="1:15" hidden="1">
      <c r="A9400" s="41" t="s">
        <v>103</v>
      </c>
      <c r="B9400" s="46">
        <v>45812</v>
      </c>
      <c r="C9400" s="8" t="s">
        <v>13</v>
      </c>
      <c r="D9400" s="8" t="s">
        <v>48</v>
      </c>
      <c r="E9400" s="8" t="s">
        <v>48</v>
      </c>
      <c r="F9400" s="9">
        <f t="shared" si="439"/>
        <v>-8600000</v>
      </c>
      <c r="G9400" s="9">
        <v>-86</v>
      </c>
      <c r="H9400" s="10">
        <v>-9497582</v>
      </c>
      <c r="I9400" s="11">
        <f t="shared" si="436"/>
        <v>11055294270</v>
      </c>
      <c r="J9400" s="11">
        <f t="shared" si="437"/>
        <v>110405</v>
      </c>
      <c r="K9400" s="11">
        <f t="shared" si="438"/>
        <v>100134</v>
      </c>
      <c r="L9400" s="12">
        <f t="shared" si="440"/>
        <v>886058</v>
      </c>
      <c r="M9400" s="11">
        <f>COUNTIF(E$2:$E9400,E9400)</f>
        <v>162</v>
      </c>
      <c r="O9400" t="str">
        <f t="shared" si="435"/>
        <v/>
      </c>
    </row>
    <row r="9401" spans="1:15" hidden="1">
      <c r="A9401" s="41" t="s">
        <v>103</v>
      </c>
      <c r="B9401" s="46">
        <v>45812</v>
      </c>
      <c r="C9401" s="8" t="s">
        <v>13</v>
      </c>
      <c r="D9401" s="8" t="s">
        <v>48</v>
      </c>
      <c r="E9401" s="8" t="s">
        <v>48</v>
      </c>
      <c r="F9401" s="9">
        <f t="shared" si="439"/>
        <v>-90500000</v>
      </c>
      <c r="G9401" s="9">
        <v>-905</v>
      </c>
      <c r="H9401" s="10">
        <v>-99945485</v>
      </c>
      <c r="I9401" s="11">
        <f t="shared" si="436"/>
        <v>10964673000</v>
      </c>
      <c r="J9401" s="11">
        <f t="shared" si="437"/>
        <v>109500</v>
      </c>
      <c r="K9401" s="11">
        <f t="shared" si="438"/>
        <v>100134</v>
      </c>
      <c r="L9401" s="12">
        <f t="shared" si="440"/>
        <v>9324215</v>
      </c>
      <c r="M9401" s="11">
        <f>COUNTIF(E$2:$E9401,E9401)</f>
        <v>163</v>
      </c>
      <c r="O9401" t="str">
        <f t="shared" si="435"/>
        <v/>
      </c>
    </row>
    <row r="9402" spans="1:15" hidden="1">
      <c r="A9402" s="41" t="s">
        <v>103</v>
      </c>
      <c r="B9402" s="46">
        <v>45812</v>
      </c>
      <c r="C9402" s="8" t="s">
        <v>13</v>
      </c>
      <c r="D9402" s="8" t="s">
        <v>48</v>
      </c>
      <c r="E9402" s="8" t="s">
        <v>48</v>
      </c>
      <c r="F9402" s="9">
        <f t="shared" si="439"/>
        <v>-1300000</v>
      </c>
      <c r="G9402" s="9">
        <v>-13</v>
      </c>
      <c r="H9402" s="10">
        <v>-1435681</v>
      </c>
      <c r="I9402" s="11">
        <f t="shared" si="436"/>
        <v>10963371258</v>
      </c>
      <c r="J9402" s="11">
        <f t="shared" si="437"/>
        <v>109487</v>
      </c>
      <c r="K9402" s="11">
        <f t="shared" si="438"/>
        <v>100134</v>
      </c>
      <c r="L9402" s="12">
        <f t="shared" si="440"/>
        <v>133939</v>
      </c>
      <c r="M9402" s="11">
        <f>COUNTIF(E$2:$E9402,E9402)</f>
        <v>164</v>
      </c>
      <c r="O9402" t="str">
        <f t="shared" si="435"/>
        <v/>
      </c>
    </row>
    <row r="9403" spans="1:15" hidden="1">
      <c r="A9403" s="41" t="s">
        <v>103</v>
      </c>
      <c r="B9403" s="46">
        <v>45812</v>
      </c>
      <c r="C9403" s="8" t="s">
        <v>13</v>
      </c>
      <c r="D9403" s="8" t="s">
        <v>48</v>
      </c>
      <c r="E9403" s="8" t="s">
        <v>48</v>
      </c>
      <c r="F9403" s="9">
        <f t="shared" si="439"/>
        <v>-45700000</v>
      </c>
      <c r="G9403" s="9">
        <v>-457</v>
      </c>
      <c r="H9403" s="10">
        <v>-50469709</v>
      </c>
      <c r="I9403" s="11">
        <f t="shared" si="436"/>
        <v>10917610020</v>
      </c>
      <c r="J9403" s="11">
        <f t="shared" si="437"/>
        <v>109030</v>
      </c>
      <c r="K9403" s="11">
        <f t="shared" si="438"/>
        <v>100134</v>
      </c>
      <c r="L9403" s="12">
        <f t="shared" si="440"/>
        <v>4708471</v>
      </c>
      <c r="M9403" s="11">
        <f>COUNTIF(E$2:$E9403,E9403)</f>
        <v>165</v>
      </c>
      <c r="O9403" t="str">
        <f t="shared" si="435"/>
        <v/>
      </c>
    </row>
    <row r="9404" spans="1:15" hidden="1">
      <c r="A9404" s="41" t="s">
        <v>103</v>
      </c>
      <c r="B9404" s="46">
        <v>45812</v>
      </c>
      <c r="C9404" s="8" t="s">
        <v>13</v>
      </c>
      <c r="D9404" s="8" t="s">
        <v>48</v>
      </c>
      <c r="E9404" s="8" t="s">
        <v>48</v>
      </c>
      <c r="F9404" s="9">
        <f t="shared" si="439"/>
        <v>-27100000</v>
      </c>
      <c r="G9404" s="9">
        <v>-271</v>
      </c>
      <c r="H9404" s="10">
        <v>-29928427</v>
      </c>
      <c r="I9404" s="11">
        <f t="shared" si="436"/>
        <v>10890473706</v>
      </c>
      <c r="J9404" s="11">
        <f t="shared" si="437"/>
        <v>108759</v>
      </c>
      <c r="K9404" s="11">
        <f t="shared" si="438"/>
        <v>100134</v>
      </c>
      <c r="L9404" s="12">
        <f t="shared" si="440"/>
        <v>2792113</v>
      </c>
      <c r="M9404" s="11">
        <f>COUNTIF(E$2:$E9404,E9404)</f>
        <v>166</v>
      </c>
      <c r="O9404" t="str">
        <f t="shared" si="435"/>
        <v/>
      </c>
    </row>
    <row r="9405" spans="1:15" hidden="1">
      <c r="A9405" s="41" t="s">
        <v>103</v>
      </c>
      <c r="B9405" s="46">
        <v>45812</v>
      </c>
      <c r="C9405" s="8" t="s">
        <v>13</v>
      </c>
      <c r="D9405" s="8" t="s">
        <v>46</v>
      </c>
      <c r="E9405" s="8" t="s">
        <v>46</v>
      </c>
      <c r="F9405" s="9">
        <f t="shared" si="439"/>
        <v>38800000</v>
      </c>
      <c r="G9405" s="9">
        <v>388</v>
      </c>
      <c r="H9405" s="10">
        <v>43114948</v>
      </c>
      <c r="I9405" s="11">
        <f t="shared" si="436"/>
        <v>7289802626.515729</v>
      </c>
      <c r="J9405" s="11">
        <f t="shared" si="437"/>
        <v>66565</v>
      </c>
      <c r="K9405" s="11">
        <f t="shared" si="438"/>
        <v>109514.0483214261</v>
      </c>
      <c r="L9405" s="12">
        <f t="shared" si="440"/>
        <v>0</v>
      </c>
      <c r="M9405" s="11">
        <f>COUNTIF(E$2:$E9405,E9405)</f>
        <v>2919</v>
      </c>
      <c r="O9405" t="str">
        <f t="shared" si="435"/>
        <v/>
      </c>
    </row>
    <row r="9406" spans="1:15" hidden="1">
      <c r="A9406" s="41" t="s">
        <v>103</v>
      </c>
      <c r="B9406" s="46">
        <v>45812</v>
      </c>
      <c r="C9406" s="8" t="s">
        <v>13</v>
      </c>
      <c r="D9406" s="8" t="s">
        <v>48</v>
      </c>
      <c r="E9406" s="8" t="s">
        <v>48</v>
      </c>
      <c r="F9406" s="9">
        <f t="shared" si="439"/>
        <v>-9000000</v>
      </c>
      <c r="G9406" s="9">
        <v>-90</v>
      </c>
      <c r="H9406" s="10">
        <v>-9939330</v>
      </c>
      <c r="I9406" s="11">
        <f t="shared" si="436"/>
        <v>10881461646</v>
      </c>
      <c r="J9406" s="11">
        <f t="shared" si="437"/>
        <v>108669</v>
      </c>
      <c r="K9406" s="11">
        <f t="shared" si="438"/>
        <v>100134</v>
      </c>
      <c r="L9406" s="12">
        <f t="shared" si="440"/>
        <v>927270</v>
      </c>
      <c r="M9406" s="11">
        <f>COUNTIF(E$2:$E9406,E9406)</f>
        <v>167</v>
      </c>
      <c r="O9406" t="str">
        <f t="shared" si="435"/>
        <v/>
      </c>
    </row>
    <row r="9407" spans="1:15" hidden="1">
      <c r="A9407" s="41" t="s">
        <v>103</v>
      </c>
      <c r="B9407" s="46">
        <v>45812</v>
      </c>
      <c r="C9407" s="8" t="s">
        <v>13</v>
      </c>
      <c r="D9407" s="8" t="s">
        <v>48</v>
      </c>
      <c r="E9407" s="8" t="s">
        <v>48</v>
      </c>
      <c r="F9407" s="9">
        <f t="shared" si="439"/>
        <v>-9000000</v>
      </c>
      <c r="G9407" s="9">
        <v>-90</v>
      </c>
      <c r="H9407" s="10">
        <v>-9939330</v>
      </c>
      <c r="I9407" s="11">
        <f t="shared" si="436"/>
        <v>10872449586</v>
      </c>
      <c r="J9407" s="11">
        <f t="shared" si="437"/>
        <v>108579</v>
      </c>
      <c r="K9407" s="11">
        <f t="shared" si="438"/>
        <v>100134</v>
      </c>
      <c r="L9407" s="12">
        <f t="shared" si="440"/>
        <v>927270</v>
      </c>
      <c r="M9407" s="11">
        <f>COUNTIF(E$2:$E9407,E9407)</f>
        <v>168</v>
      </c>
      <c r="O9407" t="str">
        <f t="shared" si="435"/>
        <v/>
      </c>
    </row>
    <row r="9408" spans="1:15" hidden="1">
      <c r="A9408" s="41" t="s">
        <v>103</v>
      </c>
      <c r="B9408" s="46">
        <v>45812</v>
      </c>
      <c r="C9408" s="8" t="s">
        <v>13</v>
      </c>
      <c r="D9408" s="8" t="s">
        <v>46</v>
      </c>
      <c r="E9408" s="8" t="s">
        <v>46</v>
      </c>
      <c r="F9408" s="9">
        <f t="shared" si="439"/>
        <v>1100000</v>
      </c>
      <c r="G9408" s="9">
        <v>11</v>
      </c>
      <c r="H9408" s="10">
        <v>1222507</v>
      </c>
      <c r="I9408" s="11">
        <f t="shared" si="436"/>
        <v>7291025133.515729</v>
      </c>
      <c r="J9408" s="11">
        <f t="shared" si="437"/>
        <v>66576</v>
      </c>
      <c r="K9408" s="11">
        <f t="shared" si="438"/>
        <v>109514.31647313941</v>
      </c>
      <c r="L9408" s="12">
        <f t="shared" si="440"/>
        <v>0</v>
      </c>
      <c r="M9408" s="11">
        <f>COUNTIF(E$2:$E9408,E9408)</f>
        <v>2920</v>
      </c>
      <c r="O9408" t="str">
        <f t="shared" si="435"/>
        <v/>
      </c>
    </row>
    <row r="9409" spans="1:15" hidden="1">
      <c r="A9409" s="41" t="s">
        <v>103</v>
      </c>
      <c r="B9409" s="46">
        <v>45812</v>
      </c>
      <c r="C9409" s="8" t="s">
        <v>13</v>
      </c>
      <c r="D9409" s="8" t="s">
        <v>46</v>
      </c>
      <c r="E9409" s="8" t="s">
        <v>46</v>
      </c>
      <c r="F9409" s="9">
        <f t="shared" si="439"/>
        <v>18200000</v>
      </c>
      <c r="G9409" s="9">
        <v>182</v>
      </c>
      <c r="H9409" s="10">
        <v>20227116</v>
      </c>
      <c r="I9409" s="11">
        <f t="shared" si="436"/>
        <v>7311252249.515729</v>
      </c>
      <c r="J9409" s="11">
        <f t="shared" si="437"/>
        <v>66758</v>
      </c>
      <c r="K9409" s="11">
        <f t="shared" si="438"/>
        <v>109518.74306473724</v>
      </c>
      <c r="L9409" s="12">
        <f t="shared" si="440"/>
        <v>0</v>
      </c>
      <c r="M9409" s="11">
        <f>COUNTIF(E$2:$E9409,E9409)</f>
        <v>2921</v>
      </c>
      <c r="O9409" t="str">
        <f t="shared" si="435"/>
        <v/>
      </c>
    </row>
    <row r="9410" spans="1:15" hidden="1">
      <c r="A9410" s="41" t="s">
        <v>103</v>
      </c>
      <c r="B9410" s="46">
        <v>45812</v>
      </c>
      <c r="C9410" s="8" t="s">
        <v>13</v>
      </c>
      <c r="D9410" s="8" t="s">
        <v>46</v>
      </c>
      <c r="E9410" s="8" t="s">
        <v>46</v>
      </c>
      <c r="F9410" s="9">
        <f t="shared" si="439"/>
        <v>900000</v>
      </c>
      <c r="G9410" s="9">
        <v>9</v>
      </c>
      <c r="H9410" s="10">
        <v>1000233</v>
      </c>
      <c r="I9410" s="11">
        <f t="shared" si="436"/>
        <v>7312252482.515729</v>
      </c>
      <c r="J9410" s="11">
        <f t="shared" si="437"/>
        <v>66767</v>
      </c>
      <c r="K9410" s="11">
        <f t="shared" si="438"/>
        <v>109518.96120112823</v>
      </c>
      <c r="L9410" s="12">
        <f t="shared" si="440"/>
        <v>0</v>
      </c>
      <c r="M9410" s="11">
        <f>COUNTIF(E$2:$E9410,E9410)</f>
        <v>2922</v>
      </c>
      <c r="O9410" t="str">
        <f t="shared" si="435"/>
        <v/>
      </c>
    </row>
    <row r="9411" spans="1:15" hidden="1">
      <c r="A9411" s="41" t="s">
        <v>103</v>
      </c>
      <c r="B9411" s="46">
        <v>45812</v>
      </c>
      <c r="C9411" s="8" t="s">
        <v>13</v>
      </c>
      <c r="D9411" s="8" t="s">
        <v>48</v>
      </c>
      <c r="E9411" s="8" t="s">
        <v>48</v>
      </c>
      <c r="F9411" s="9">
        <f t="shared" si="439"/>
        <v>-271500000</v>
      </c>
      <c r="G9411" s="9">
        <v>-2715</v>
      </c>
      <c r="H9411" s="10">
        <v>-299836455</v>
      </c>
      <c r="I9411" s="11">
        <f t="shared" si="436"/>
        <v>10600585776</v>
      </c>
      <c r="J9411" s="11">
        <f t="shared" si="437"/>
        <v>105864</v>
      </c>
      <c r="K9411" s="11">
        <f t="shared" si="438"/>
        <v>100134</v>
      </c>
      <c r="L9411" s="12">
        <f t="shared" si="440"/>
        <v>27972645</v>
      </c>
      <c r="M9411" s="11">
        <f>COUNTIF(E$2:$E9411,E9411)</f>
        <v>169</v>
      </c>
      <c r="O9411" t="str">
        <f t="shared" si="435"/>
        <v/>
      </c>
    </row>
    <row r="9412" spans="1:15" hidden="1">
      <c r="A9412" s="41" t="s">
        <v>103</v>
      </c>
      <c r="B9412" s="46">
        <v>45812</v>
      </c>
      <c r="C9412" s="8" t="s">
        <v>13</v>
      </c>
      <c r="D9412" s="8" t="s">
        <v>48</v>
      </c>
      <c r="E9412" s="8" t="s">
        <v>48</v>
      </c>
      <c r="F9412" s="9">
        <f t="shared" si="439"/>
        <v>-4500000</v>
      </c>
      <c r="G9412" s="9">
        <v>-45</v>
      </c>
      <c r="H9412" s="10">
        <v>-4969665</v>
      </c>
      <c r="I9412" s="11">
        <f t="shared" si="436"/>
        <v>10596079746</v>
      </c>
      <c r="J9412" s="11">
        <f t="shared" si="437"/>
        <v>105819</v>
      </c>
      <c r="K9412" s="11">
        <f t="shared" si="438"/>
        <v>100134</v>
      </c>
      <c r="L9412" s="12">
        <f t="shared" si="440"/>
        <v>463635</v>
      </c>
      <c r="M9412" s="11">
        <f>COUNTIF(E$2:$E9412,E9412)</f>
        <v>170</v>
      </c>
      <c r="O9412" t="str">
        <f t="shared" si="435"/>
        <v/>
      </c>
    </row>
    <row r="9413" spans="1:15" hidden="1">
      <c r="A9413" s="41" t="s">
        <v>103</v>
      </c>
      <c r="B9413" s="46">
        <v>45812</v>
      </c>
      <c r="C9413" s="8" t="s">
        <v>13</v>
      </c>
      <c r="D9413" s="8" t="s">
        <v>48</v>
      </c>
      <c r="E9413" s="8" t="s">
        <v>48</v>
      </c>
      <c r="F9413" s="9">
        <f t="shared" si="439"/>
        <v>-13400000</v>
      </c>
      <c r="G9413" s="9">
        <v>-134</v>
      </c>
      <c r="H9413" s="10">
        <v>-14798558</v>
      </c>
      <c r="I9413" s="11">
        <f t="shared" si="436"/>
        <v>10582661790</v>
      </c>
      <c r="J9413" s="11">
        <f t="shared" si="437"/>
        <v>105685</v>
      </c>
      <c r="K9413" s="11">
        <f t="shared" si="438"/>
        <v>100134</v>
      </c>
      <c r="L9413" s="12">
        <f t="shared" si="440"/>
        <v>1380602</v>
      </c>
      <c r="M9413" s="11">
        <f>COUNTIF(E$2:$E9413,E9413)</f>
        <v>171</v>
      </c>
      <c r="O9413" t="str">
        <f t="shared" si="435"/>
        <v/>
      </c>
    </row>
    <row r="9414" spans="1:15" hidden="1">
      <c r="A9414" s="41" t="s">
        <v>103</v>
      </c>
      <c r="B9414" s="46">
        <v>45812</v>
      </c>
      <c r="C9414" s="8" t="s">
        <v>13</v>
      </c>
      <c r="D9414" s="8" t="s">
        <v>48</v>
      </c>
      <c r="E9414" s="8" t="s">
        <v>48</v>
      </c>
      <c r="F9414" s="9">
        <f t="shared" si="439"/>
        <v>-4600000</v>
      </c>
      <c r="G9414" s="9">
        <v>-46</v>
      </c>
      <c r="H9414" s="10">
        <v>-5080102</v>
      </c>
      <c r="I9414" s="11">
        <f t="shared" si="436"/>
        <v>10578055626</v>
      </c>
      <c r="J9414" s="11">
        <f t="shared" si="437"/>
        <v>105639</v>
      </c>
      <c r="K9414" s="11">
        <f t="shared" si="438"/>
        <v>100134</v>
      </c>
      <c r="L9414" s="12">
        <f t="shared" si="440"/>
        <v>473938</v>
      </c>
      <c r="M9414" s="11">
        <f>COUNTIF(E$2:$E9414,E9414)</f>
        <v>172</v>
      </c>
      <c r="O9414" t="str">
        <f t="shared" si="435"/>
        <v/>
      </c>
    </row>
    <row r="9415" spans="1:15" hidden="1">
      <c r="A9415" s="41" t="s">
        <v>103</v>
      </c>
      <c r="B9415" s="46">
        <v>45812</v>
      </c>
      <c r="C9415" s="8" t="s">
        <v>13</v>
      </c>
      <c r="D9415" s="8" t="s">
        <v>46</v>
      </c>
      <c r="E9415" s="8" t="s">
        <v>46</v>
      </c>
      <c r="F9415" s="9">
        <f t="shared" si="439"/>
        <v>900000</v>
      </c>
      <c r="G9415" s="9">
        <v>9</v>
      </c>
      <c r="H9415" s="10">
        <v>1000233</v>
      </c>
      <c r="I9415" s="11">
        <f t="shared" si="436"/>
        <v>7313252715.515729</v>
      </c>
      <c r="J9415" s="11">
        <f t="shared" si="437"/>
        <v>66776</v>
      </c>
      <c r="K9415" s="11">
        <f t="shared" si="438"/>
        <v>109519.17927871883</v>
      </c>
      <c r="L9415" s="12">
        <f t="shared" si="440"/>
        <v>0</v>
      </c>
      <c r="M9415" s="11">
        <f>COUNTIF(E$2:$E9415,E9415)</f>
        <v>2923</v>
      </c>
      <c r="O9415" t="str">
        <f t="shared" si="435"/>
        <v/>
      </c>
    </row>
    <row r="9416" spans="1:15" hidden="1">
      <c r="A9416" s="41" t="s">
        <v>103</v>
      </c>
      <c r="B9416" s="46">
        <v>45812</v>
      </c>
      <c r="C9416" s="8" t="s">
        <v>13</v>
      </c>
      <c r="D9416" s="8" t="s">
        <v>48</v>
      </c>
      <c r="E9416" s="8" t="s">
        <v>48</v>
      </c>
      <c r="F9416" s="9">
        <f t="shared" si="439"/>
        <v>-18100000</v>
      </c>
      <c r="G9416" s="9">
        <v>-181</v>
      </c>
      <c r="H9416" s="10">
        <v>-19989097</v>
      </c>
      <c r="I9416" s="11">
        <f t="shared" si="436"/>
        <v>10559931372</v>
      </c>
      <c r="J9416" s="11">
        <f t="shared" si="437"/>
        <v>105458</v>
      </c>
      <c r="K9416" s="11">
        <f t="shared" si="438"/>
        <v>100134</v>
      </c>
      <c r="L9416" s="12">
        <f t="shared" si="440"/>
        <v>1864843</v>
      </c>
      <c r="M9416" s="11">
        <f>COUNTIF(E$2:$E9416,E9416)</f>
        <v>173</v>
      </c>
      <c r="O9416" t="str">
        <f t="shared" si="435"/>
        <v/>
      </c>
    </row>
    <row r="9417" spans="1:15" hidden="1">
      <c r="A9417" s="41" t="s">
        <v>103</v>
      </c>
      <c r="B9417" s="46">
        <v>45812</v>
      </c>
      <c r="C9417" s="8" t="s">
        <v>13</v>
      </c>
      <c r="D9417" s="8" t="s">
        <v>15</v>
      </c>
      <c r="E9417" s="8" t="s">
        <v>15</v>
      </c>
      <c r="F9417" s="9">
        <f t="shared" si="439"/>
        <v>10700000</v>
      </c>
      <c r="G9417" s="9">
        <v>107</v>
      </c>
      <c r="H9417" s="10">
        <v>11568519</v>
      </c>
      <c r="I9417" s="11">
        <f t="shared" si="436"/>
        <v>27342380406.739105</v>
      </c>
      <c r="J9417" s="11">
        <f t="shared" si="437"/>
        <v>253251</v>
      </c>
      <c r="K9417" s="11">
        <f t="shared" si="438"/>
        <v>107965.53777374662</v>
      </c>
      <c r="L9417" s="12">
        <f t="shared" si="440"/>
        <v>0</v>
      </c>
      <c r="M9417" s="11">
        <f>COUNTIF(E$2:$E9417,E9417)</f>
        <v>3238</v>
      </c>
      <c r="O9417" t="str">
        <f t="shared" si="435"/>
        <v/>
      </c>
    </row>
    <row r="9418" spans="1:15" hidden="1">
      <c r="A9418" s="41" t="s">
        <v>103</v>
      </c>
      <c r="B9418" s="46">
        <v>45812</v>
      </c>
      <c r="C9418" s="8" t="s">
        <v>13</v>
      </c>
      <c r="D9418" s="8" t="s">
        <v>48</v>
      </c>
      <c r="E9418" s="8" t="s">
        <v>48</v>
      </c>
      <c r="F9418" s="9">
        <f t="shared" si="439"/>
        <v>-1800000</v>
      </c>
      <c r="G9418" s="9">
        <v>-18</v>
      </c>
      <c r="H9418" s="10">
        <v>-1987866</v>
      </c>
      <c r="I9418" s="11">
        <f t="shared" si="436"/>
        <v>10558128960</v>
      </c>
      <c r="J9418" s="11">
        <f t="shared" si="437"/>
        <v>105440</v>
      </c>
      <c r="K9418" s="11">
        <f t="shared" si="438"/>
        <v>100134</v>
      </c>
      <c r="L9418" s="12">
        <f t="shared" si="440"/>
        <v>185454</v>
      </c>
      <c r="M9418" s="11">
        <f>COUNTIF(E$2:$E9418,E9418)</f>
        <v>174</v>
      </c>
      <c r="O9418" t="str">
        <f t="shared" si="435"/>
        <v/>
      </c>
    </row>
    <row r="9419" spans="1:15" hidden="1">
      <c r="A9419" s="41" t="s">
        <v>103</v>
      </c>
      <c r="B9419" s="46">
        <v>45812</v>
      </c>
      <c r="C9419" s="8" t="s">
        <v>13</v>
      </c>
      <c r="D9419" s="8" t="s">
        <v>48</v>
      </c>
      <c r="E9419" s="8" t="s">
        <v>48</v>
      </c>
      <c r="F9419" s="9">
        <f t="shared" si="439"/>
        <v>-1800000</v>
      </c>
      <c r="G9419" s="9">
        <v>-18</v>
      </c>
      <c r="H9419" s="10">
        <v>-1987866</v>
      </c>
      <c r="I9419" s="11">
        <f t="shared" si="436"/>
        <v>10556326548</v>
      </c>
      <c r="J9419" s="11">
        <f t="shared" si="437"/>
        <v>105422</v>
      </c>
      <c r="K9419" s="11">
        <f t="shared" si="438"/>
        <v>100134</v>
      </c>
      <c r="L9419" s="12">
        <f t="shared" si="440"/>
        <v>185454</v>
      </c>
      <c r="M9419" s="11">
        <f>COUNTIF(E$2:$E9419,E9419)</f>
        <v>175</v>
      </c>
      <c r="O9419" t="str">
        <f t="shared" si="435"/>
        <v/>
      </c>
    </row>
    <row r="9420" spans="1:15" hidden="1">
      <c r="A9420" s="41" t="s">
        <v>103</v>
      </c>
      <c r="B9420" s="46">
        <v>45812</v>
      </c>
      <c r="C9420" s="8" t="s">
        <v>13</v>
      </c>
      <c r="D9420" s="8" t="s">
        <v>48</v>
      </c>
      <c r="E9420" s="8" t="s">
        <v>48</v>
      </c>
      <c r="F9420" s="9">
        <f t="shared" si="439"/>
        <v>-90500000</v>
      </c>
      <c r="G9420" s="9">
        <v>-905</v>
      </c>
      <c r="H9420" s="10">
        <v>-99945485</v>
      </c>
      <c r="I9420" s="11">
        <f t="shared" si="436"/>
        <v>10465705278</v>
      </c>
      <c r="J9420" s="11">
        <f t="shared" si="437"/>
        <v>104517</v>
      </c>
      <c r="K9420" s="11">
        <f t="shared" si="438"/>
        <v>100134</v>
      </c>
      <c r="L9420" s="12">
        <f t="shared" si="440"/>
        <v>9324215</v>
      </c>
      <c r="M9420" s="11">
        <f>COUNTIF(E$2:$E9420,E9420)</f>
        <v>176</v>
      </c>
      <c r="O9420" t="str">
        <f t="shared" si="435"/>
        <v/>
      </c>
    </row>
    <row r="9421" spans="1:15" hidden="1">
      <c r="A9421" s="41" t="s">
        <v>103</v>
      </c>
      <c r="B9421" s="46">
        <v>45812</v>
      </c>
      <c r="C9421" s="8" t="s">
        <v>13</v>
      </c>
      <c r="D9421" s="8" t="s">
        <v>48</v>
      </c>
      <c r="E9421" s="8" t="s">
        <v>48</v>
      </c>
      <c r="F9421" s="9">
        <f t="shared" si="439"/>
        <v>-2700000</v>
      </c>
      <c r="G9421" s="9">
        <v>-27</v>
      </c>
      <c r="H9421" s="10">
        <v>-2981799</v>
      </c>
      <c r="I9421" s="11">
        <f t="shared" si="436"/>
        <v>10463001660</v>
      </c>
      <c r="J9421" s="11">
        <f t="shared" si="437"/>
        <v>104490</v>
      </c>
      <c r="K9421" s="11">
        <f t="shared" si="438"/>
        <v>100134</v>
      </c>
      <c r="L9421" s="12">
        <f t="shared" si="440"/>
        <v>278181</v>
      </c>
      <c r="M9421" s="11">
        <f>COUNTIF(E$2:$E9421,E9421)</f>
        <v>177</v>
      </c>
      <c r="O9421" t="str">
        <f t="shared" si="435"/>
        <v/>
      </c>
    </row>
    <row r="9422" spans="1:15" hidden="1">
      <c r="A9422" s="41" t="s">
        <v>103</v>
      </c>
      <c r="B9422" s="46">
        <v>45812</v>
      </c>
      <c r="C9422" s="8" t="s">
        <v>13</v>
      </c>
      <c r="D9422" s="8" t="s">
        <v>48</v>
      </c>
      <c r="E9422" s="8" t="s">
        <v>48</v>
      </c>
      <c r="F9422" s="9">
        <f t="shared" si="439"/>
        <v>-18200000</v>
      </c>
      <c r="G9422" s="9">
        <v>-182</v>
      </c>
      <c r="H9422" s="10">
        <v>-20099534</v>
      </c>
      <c r="I9422" s="11">
        <f t="shared" si="436"/>
        <v>10444777272</v>
      </c>
      <c r="J9422" s="11">
        <f t="shared" si="437"/>
        <v>104308</v>
      </c>
      <c r="K9422" s="11">
        <f t="shared" si="438"/>
        <v>100134</v>
      </c>
      <c r="L9422" s="12">
        <f t="shared" si="440"/>
        <v>1875146</v>
      </c>
      <c r="M9422" s="11">
        <f>COUNTIF(E$2:$E9422,E9422)</f>
        <v>178</v>
      </c>
      <c r="O9422" t="str">
        <f t="shared" si="435"/>
        <v/>
      </c>
    </row>
    <row r="9423" spans="1:15" hidden="1">
      <c r="A9423" s="41" t="s">
        <v>103</v>
      </c>
      <c r="B9423" s="46">
        <v>45812</v>
      </c>
      <c r="C9423" s="8" t="s">
        <v>13</v>
      </c>
      <c r="D9423" s="8" t="s">
        <v>15</v>
      </c>
      <c r="E9423" s="8" t="s">
        <v>15</v>
      </c>
      <c r="F9423" s="9">
        <f t="shared" si="439"/>
        <v>28400000</v>
      </c>
      <c r="G9423" s="9">
        <v>284</v>
      </c>
      <c r="H9423" s="10">
        <v>30912264</v>
      </c>
      <c r="I9423" s="11">
        <f t="shared" si="436"/>
        <v>27373292670.739105</v>
      </c>
      <c r="J9423" s="11">
        <f t="shared" si="437"/>
        <v>253535</v>
      </c>
      <c r="K9423" s="11">
        <f t="shared" si="438"/>
        <v>107966.52403312799</v>
      </c>
      <c r="L9423" s="12">
        <f t="shared" si="440"/>
        <v>0</v>
      </c>
      <c r="M9423" s="11">
        <f>COUNTIF(E$2:$E9423,E9423)</f>
        <v>3239</v>
      </c>
      <c r="O9423" t="str">
        <f t="shared" si="435"/>
        <v/>
      </c>
    </row>
    <row r="9424" spans="1:15" hidden="1">
      <c r="A9424" s="41" t="s">
        <v>103</v>
      </c>
      <c r="B9424" s="46">
        <v>45812</v>
      </c>
      <c r="C9424" s="8" t="s">
        <v>13</v>
      </c>
      <c r="D9424" s="8" t="s">
        <v>48</v>
      </c>
      <c r="E9424" s="8" t="s">
        <v>48</v>
      </c>
      <c r="F9424" s="9">
        <f t="shared" si="439"/>
        <v>-3800000</v>
      </c>
      <c r="G9424" s="9">
        <v>-38</v>
      </c>
      <c r="H9424" s="10">
        <v>-4196606</v>
      </c>
      <c r="I9424" s="11">
        <f t="shared" si="436"/>
        <v>10440972180</v>
      </c>
      <c r="J9424" s="11">
        <f t="shared" si="437"/>
        <v>104270</v>
      </c>
      <c r="K9424" s="11">
        <f t="shared" si="438"/>
        <v>100134</v>
      </c>
      <c r="L9424" s="12">
        <f t="shared" si="440"/>
        <v>391514</v>
      </c>
      <c r="M9424" s="11">
        <f>COUNTIF(E$2:$E9424,E9424)</f>
        <v>179</v>
      </c>
      <c r="O9424" t="str">
        <f t="shared" ref="O9424:O9487" si="441">IF(M9424=_xlfn.MAXIFS(M:M,D:D,D9424),"X","")</f>
        <v/>
      </c>
    </row>
    <row r="9425" spans="1:15" hidden="1">
      <c r="A9425" s="41" t="s">
        <v>103</v>
      </c>
      <c r="B9425" s="46">
        <v>45812</v>
      </c>
      <c r="C9425" s="8" t="s">
        <v>13</v>
      </c>
      <c r="D9425" s="8" t="s">
        <v>14</v>
      </c>
      <c r="E9425" s="8" t="s">
        <v>14</v>
      </c>
      <c r="F9425" s="9">
        <f t="shared" si="439"/>
        <v>-900000</v>
      </c>
      <c r="G9425" s="9">
        <v>-9</v>
      </c>
      <c r="H9425" s="10">
        <v>-967185</v>
      </c>
      <c r="I9425" s="11">
        <f t="shared" si="436"/>
        <v>20424741712.099827</v>
      </c>
      <c r="J9425" s="11">
        <f t="shared" si="437"/>
        <v>202140</v>
      </c>
      <c r="K9425" s="11">
        <f t="shared" si="438"/>
        <v>101042.55324082235</v>
      </c>
      <c r="L9425" s="12">
        <f t="shared" si="440"/>
        <v>57802.020832598791</v>
      </c>
      <c r="M9425" s="11">
        <f>COUNTIF(E$2:$E9425,E9425)</f>
        <v>1274</v>
      </c>
      <c r="O9425" t="str">
        <f t="shared" si="441"/>
        <v/>
      </c>
    </row>
    <row r="9426" spans="1:15" hidden="1">
      <c r="A9426" s="41" t="s">
        <v>103</v>
      </c>
      <c r="B9426" s="46">
        <v>45812</v>
      </c>
      <c r="C9426" s="8" t="s">
        <v>13</v>
      </c>
      <c r="D9426" s="8" t="s">
        <v>14</v>
      </c>
      <c r="E9426" s="8" t="s">
        <v>14</v>
      </c>
      <c r="F9426" s="9">
        <f t="shared" si="439"/>
        <v>-900000</v>
      </c>
      <c r="G9426" s="9">
        <v>-9</v>
      </c>
      <c r="H9426" s="10">
        <v>-967185</v>
      </c>
      <c r="I9426" s="11">
        <f t="shared" si="436"/>
        <v>20423832329.120659</v>
      </c>
      <c r="J9426" s="11">
        <f t="shared" si="437"/>
        <v>202131</v>
      </c>
      <c r="K9426" s="11">
        <f t="shared" si="438"/>
        <v>101042.55324082235</v>
      </c>
      <c r="L9426" s="12">
        <f t="shared" si="440"/>
        <v>57802.020832598791</v>
      </c>
      <c r="M9426" s="11">
        <f>COUNTIF(E$2:$E9426,E9426)</f>
        <v>1275</v>
      </c>
      <c r="O9426" t="str">
        <f t="shared" si="441"/>
        <v/>
      </c>
    </row>
    <row r="9427" spans="1:15" hidden="1">
      <c r="A9427" s="41" t="s">
        <v>103</v>
      </c>
      <c r="B9427" s="46">
        <v>45812</v>
      </c>
      <c r="C9427" s="8" t="s">
        <v>13</v>
      </c>
      <c r="D9427" s="8" t="s">
        <v>48</v>
      </c>
      <c r="E9427" s="8" t="s">
        <v>48</v>
      </c>
      <c r="F9427" s="9">
        <f t="shared" si="439"/>
        <v>-9000000</v>
      </c>
      <c r="G9427" s="9">
        <v>-90</v>
      </c>
      <c r="H9427" s="10">
        <v>-9939330</v>
      </c>
      <c r="I9427" s="11">
        <f t="shared" si="436"/>
        <v>10431960120</v>
      </c>
      <c r="J9427" s="11">
        <f t="shared" si="437"/>
        <v>104180</v>
      </c>
      <c r="K9427" s="11">
        <f t="shared" si="438"/>
        <v>100134</v>
      </c>
      <c r="L9427" s="12">
        <f t="shared" si="440"/>
        <v>927270</v>
      </c>
      <c r="M9427" s="11">
        <f>COUNTIF(E$2:$E9427,E9427)</f>
        <v>180</v>
      </c>
      <c r="O9427" t="str">
        <f t="shared" si="441"/>
        <v/>
      </c>
    </row>
    <row r="9428" spans="1:15" hidden="1">
      <c r="A9428" s="41" t="s">
        <v>103</v>
      </c>
      <c r="B9428" s="46">
        <v>45812</v>
      </c>
      <c r="C9428" s="8" t="s">
        <v>13</v>
      </c>
      <c r="D9428" s="8" t="s">
        <v>48</v>
      </c>
      <c r="E9428" s="8" t="s">
        <v>48</v>
      </c>
      <c r="F9428" s="9">
        <f t="shared" si="439"/>
        <v>-31600000</v>
      </c>
      <c r="G9428" s="9">
        <v>-316</v>
      </c>
      <c r="H9428" s="10">
        <v>-34898092</v>
      </c>
      <c r="I9428" s="11">
        <f t="shared" si="436"/>
        <v>10400317776</v>
      </c>
      <c r="J9428" s="11">
        <f t="shared" si="437"/>
        <v>103864</v>
      </c>
      <c r="K9428" s="11">
        <f t="shared" si="438"/>
        <v>100134</v>
      </c>
      <c r="L9428" s="12">
        <f t="shared" si="440"/>
        <v>3255748</v>
      </c>
      <c r="M9428" s="11">
        <f>COUNTIF(E$2:$E9428,E9428)</f>
        <v>181</v>
      </c>
      <c r="O9428" t="str">
        <f t="shared" si="441"/>
        <v/>
      </c>
    </row>
    <row r="9429" spans="1:15" hidden="1">
      <c r="A9429" s="41" t="s">
        <v>103</v>
      </c>
      <c r="B9429" s="46">
        <v>45812</v>
      </c>
      <c r="C9429" s="8" t="s">
        <v>13</v>
      </c>
      <c r="D9429" s="8" t="s">
        <v>48</v>
      </c>
      <c r="E9429" s="8" t="s">
        <v>48</v>
      </c>
      <c r="F9429" s="9">
        <f t="shared" si="439"/>
        <v>-900000</v>
      </c>
      <c r="G9429" s="9">
        <v>-9</v>
      </c>
      <c r="H9429" s="10">
        <v>-993933</v>
      </c>
      <c r="I9429" s="11">
        <f t="shared" si="436"/>
        <v>10399416570</v>
      </c>
      <c r="J9429" s="11">
        <f t="shared" si="437"/>
        <v>103855</v>
      </c>
      <c r="K9429" s="11">
        <f t="shared" si="438"/>
        <v>100134</v>
      </c>
      <c r="L9429" s="12">
        <f t="shared" si="440"/>
        <v>92727</v>
      </c>
      <c r="M9429" s="11">
        <f>COUNTIF(E$2:$E9429,E9429)</f>
        <v>182</v>
      </c>
      <c r="O9429" t="str">
        <f t="shared" si="441"/>
        <v/>
      </c>
    </row>
    <row r="9430" spans="1:15" hidden="1">
      <c r="A9430" s="41" t="s">
        <v>103</v>
      </c>
      <c r="B9430" s="46">
        <v>45812</v>
      </c>
      <c r="C9430" s="8" t="s">
        <v>13</v>
      </c>
      <c r="D9430" s="8" t="s">
        <v>14</v>
      </c>
      <c r="E9430" s="8" t="s">
        <v>14</v>
      </c>
      <c r="F9430" s="9">
        <f t="shared" si="439"/>
        <v>9400000</v>
      </c>
      <c r="G9430" s="9">
        <v>94</v>
      </c>
      <c r="H9430" s="10">
        <v>10123612</v>
      </c>
      <c r="I9430" s="11">
        <f t="shared" si="436"/>
        <v>20433955941.120659</v>
      </c>
      <c r="J9430" s="11">
        <f t="shared" si="437"/>
        <v>202225</v>
      </c>
      <c r="K9430" s="11">
        <f t="shared" si="438"/>
        <v>101045.64688401858</v>
      </c>
      <c r="L9430" s="12">
        <f t="shared" si="440"/>
        <v>0</v>
      </c>
      <c r="M9430" s="11">
        <f>COUNTIF(E$2:$E9430,E9430)</f>
        <v>1276</v>
      </c>
      <c r="O9430" t="str">
        <f t="shared" si="441"/>
        <v/>
      </c>
    </row>
    <row r="9431" spans="1:15" hidden="1">
      <c r="A9431" s="41" t="s">
        <v>103</v>
      </c>
      <c r="B9431" s="46">
        <v>45812</v>
      </c>
      <c r="C9431" s="8" t="s">
        <v>13</v>
      </c>
      <c r="D9431" s="8" t="s">
        <v>48</v>
      </c>
      <c r="E9431" s="8" t="s">
        <v>48</v>
      </c>
      <c r="F9431" s="9">
        <f t="shared" si="439"/>
        <v>-45200000</v>
      </c>
      <c r="G9431" s="9">
        <v>-452</v>
      </c>
      <c r="H9431" s="10">
        <v>-49917524</v>
      </c>
      <c r="I9431" s="11">
        <f t="shared" si="436"/>
        <v>10354156002</v>
      </c>
      <c r="J9431" s="11">
        <f t="shared" si="437"/>
        <v>103403</v>
      </c>
      <c r="K9431" s="11">
        <f t="shared" si="438"/>
        <v>100134</v>
      </c>
      <c r="L9431" s="12">
        <f t="shared" si="440"/>
        <v>4656956</v>
      </c>
      <c r="M9431" s="11">
        <f>COUNTIF(E$2:$E9431,E9431)</f>
        <v>183</v>
      </c>
      <c r="O9431" t="str">
        <f t="shared" si="441"/>
        <v/>
      </c>
    </row>
    <row r="9432" spans="1:15" hidden="1">
      <c r="A9432" s="41" t="s">
        <v>103</v>
      </c>
      <c r="B9432" s="46">
        <v>45812</v>
      </c>
      <c r="C9432" s="8" t="s">
        <v>13</v>
      </c>
      <c r="D9432" s="8" t="s">
        <v>14</v>
      </c>
      <c r="E9432" s="8" t="s">
        <v>14</v>
      </c>
      <c r="F9432" s="9">
        <f t="shared" si="439"/>
        <v>-9300000</v>
      </c>
      <c r="G9432" s="9">
        <v>-93</v>
      </c>
      <c r="H9432" s="10">
        <v>-9994245</v>
      </c>
      <c r="I9432" s="11">
        <f t="shared" si="436"/>
        <v>20424558695.960445</v>
      </c>
      <c r="J9432" s="11">
        <f t="shared" si="437"/>
        <v>202132</v>
      </c>
      <c r="K9432" s="11">
        <f t="shared" si="438"/>
        <v>101045.64688401858</v>
      </c>
      <c r="L9432" s="12">
        <f t="shared" si="440"/>
        <v>596999.8397862725</v>
      </c>
      <c r="M9432" s="11">
        <f>COUNTIF(E$2:$E9432,E9432)</f>
        <v>1277</v>
      </c>
      <c r="O9432" t="str">
        <f t="shared" si="441"/>
        <v/>
      </c>
    </row>
    <row r="9433" spans="1:15" hidden="1">
      <c r="A9433" s="41" t="s">
        <v>103</v>
      </c>
      <c r="B9433" s="46">
        <v>45812</v>
      </c>
      <c r="C9433" s="8" t="s">
        <v>13</v>
      </c>
      <c r="D9433" s="8" t="s">
        <v>46</v>
      </c>
      <c r="E9433" s="8" t="s">
        <v>46</v>
      </c>
      <c r="F9433" s="9">
        <f t="shared" si="439"/>
        <v>6400000</v>
      </c>
      <c r="G9433" s="9">
        <v>64</v>
      </c>
      <c r="H9433" s="10">
        <v>7088832</v>
      </c>
      <c r="I9433" s="11">
        <f t="shared" si="436"/>
        <v>7320341547.515729</v>
      </c>
      <c r="J9433" s="11">
        <f t="shared" si="437"/>
        <v>66840</v>
      </c>
      <c r="K9433" s="11">
        <f t="shared" si="438"/>
        <v>109520.37025008572</v>
      </c>
      <c r="L9433" s="12">
        <f t="shared" si="440"/>
        <v>0</v>
      </c>
      <c r="M9433" s="11">
        <f>COUNTIF(E$2:$E9433,E9433)</f>
        <v>2924</v>
      </c>
      <c r="O9433" t="str">
        <f t="shared" si="441"/>
        <v/>
      </c>
    </row>
    <row r="9434" spans="1:15" hidden="1">
      <c r="A9434" s="41" t="s">
        <v>103</v>
      </c>
      <c r="B9434" s="46">
        <v>45812</v>
      </c>
      <c r="C9434" s="8" t="s">
        <v>13</v>
      </c>
      <c r="D9434" s="8" t="s">
        <v>48</v>
      </c>
      <c r="E9434" s="8" t="s">
        <v>48</v>
      </c>
      <c r="F9434" s="9">
        <f t="shared" si="439"/>
        <v>-32400000</v>
      </c>
      <c r="G9434" s="9">
        <v>-324</v>
      </c>
      <c r="H9434" s="10">
        <v>-35781588</v>
      </c>
      <c r="I9434" s="11">
        <f t="shared" si="436"/>
        <v>10321712586</v>
      </c>
      <c r="J9434" s="11">
        <f t="shared" si="437"/>
        <v>103079</v>
      </c>
      <c r="K9434" s="11">
        <f t="shared" si="438"/>
        <v>100134</v>
      </c>
      <c r="L9434" s="12">
        <f t="shared" si="440"/>
        <v>3338172</v>
      </c>
      <c r="M9434" s="11">
        <f>COUNTIF(E$2:$E9434,E9434)</f>
        <v>184</v>
      </c>
      <c r="O9434" t="str">
        <f t="shared" si="441"/>
        <v/>
      </c>
    </row>
    <row r="9435" spans="1:15" hidden="1">
      <c r="A9435" s="41" t="s">
        <v>103</v>
      </c>
      <c r="B9435" s="46">
        <v>45812</v>
      </c>
      <c r="C9435" s="8" t="s">
        <v>13</v>
      </c>
      <c r="D9435" s="8" t="s">
        <v>48</v>
      </c>
      <c r="E9435" s="8" t="s">
        <v>48</v>
      </c>
      <c r="F9435" s="9">
        <f t="shared" si="439"/>
        <v>-9000000</v>
      </c>
      <c r="G9435" s="9">
        <v>-90</v>
      </c>
      <c r="H9435" s="10">
        <v>-9939330</v>
      </c>
      <c r="I9435" s="11">
        <f t="shared" si="436"/>
        <v>10312700526</v>
      </c>
      <c r="J9435" s="11">
        <f t="shared" si="437"/>
        <v>102989</v>
      </c>
      <c r="K9435" s="11">
        <f t="shared" si="438"/>
        <v>100134</v>
      </c>
      <c r="L9435" s="12">
        <f t="shared" si="440"/>
        <v>927270</v>
      </c>
      <c r="M9435" s="11">
        <f>COUNTIF(E$2:$E9435,E9435)</f>
        <v>185</v>
      </c>
      <c r="O9435" t="str">
        <f t="shared" si="441"/>
        <v/>
      </c>
    </row>
    <row r="9436" spans="1:15" hidden="1">
      <c r="A9436" s="41" t="s">
        <v>103</v>
      </c>
      <c r="B9436" s="46">
        <v>45812</v>
      </c>
      <c r="C9436" s="8" t="s">
        <v>13</v>
      </c>
      <c r="D9436" s="8" t="s">
        <v>90</v>
      </c>
      <c r="E9436" s="8" t="s">
        <v>90</v>
      </c>
      <c r="F9436" s="9">
        <f t="shared" si="439"/>
        <v>46300000</v>
      </c>
      <c r="G9436" s="9">
        <v>463</v>
      </c>
      <c r="H9436" s="10">
        <v>50083636</v>
      </c>
      <c r="I9436" s="11">
        <f t="shared" si="436"/>
        <v>2759588044.24438</v>
      </c>
      <c r="J9436" s="11">
        <f t="shared" si="437"/>
        <v>26640</v>
      </c>
      <c r="K9436" s="11">
        <f t="shared" si="438"/>
        <v>103588.13979896321</v>
      </c>
      <c r="L9436" s="12">
        <f t="shared" si="440"/>
        <v>0</v>
      </c>
      <c r="M9436" s="11">
        <f>COUNTIF(E$2:$E9436,E9436)</f>
        <v>1786</v>
      </c>
      <c r="O9436" t="str">
        <f t="shared" si="441"/>
        <v/>
      </c>
    </row>
    <row r="9437" spans="1:15" hidden="1">
      <c r="A9437" s="41" t="s">
        <v>103</v>
      </c>
      <c r="B9437" s="46">
        <v>45812</v>
      </c>
      <c r="C9437" s="8" t="s">
        <v>13</v>
      </c>
      <c r="D9437" s="8" t="s">
        <v>14</v>
      </c>
      <c r="E9437" s="8" t="s">
        <v>14</v>
      </c>
      <c r="F9437" s="9">
        <f t="shared" si="439"/>
        <v>-6500000</v>
      </c>
      <c r="G9437" s="9">
        <v>-65</v>
      </c>
      <c r="H9437" s="10">
        <v>-6985225</v>
      </c>
      <c r="I9437" s="11">
        <f t="shared" si="436"/>
        <v>20417990728.912983</v>
      </c>
      <c r="J9437" s="11">
        <f t="shared" si="437"/>
        <v>202067</v>
      </c>
      <c r="K9437" s="11">
        <f t="shared" si="438"/>
        <v>101045.64688401858</v>
      </c>
      <c r="L9437" s="12">
        <f t="shared" si="440"/>
        <v>417257.95253879204</v>
      </c>
      <c r="M9437" s="11">
        <f>COUNTIF(E$2:$E9437,E9437)</f>
        <v>1278</v>
      </c>
      <c r="O9437" t="str">
        <f t="shared" si="441"/>
        <v/>
      </c>
    </row>
    <row r="9438" spans="1:15" hidden="1">
      <c r="A9438" s="41" t="s">
        <v>103</v>
      </c>
      <c r="B9438" s="46">
        <v>45812</v>
      </c>
      <c r="C9438" s="8" t="s">
        <v>13</v>
      </c>
      <c r="D9438" s="8" t="s">
        <v>48</v>
      </c>
      <c r="E9438" s="8" t="s">
        <v>48</v>
      </c>
      <c r="F9438" s="9">
        <f t="shared" si="439"/>
        <v>-9000000</v>
      </c>
      <c r="G9438" s="9">
        <v>-90</v>
      </c>
      <c r="H9438" s="10">
        <v>-9939330</v>
      </c>
      <c r="I9438" s="11">
        <f t="shared" si="436"/>
        <v>10303688466</v>
      </c>
      <c r="J9438" s="11">
        <f t="shared" si="437"/>
        <v>102899</v>
      </c>
      <c r="K9438" s="11">
        <f t="shared" si="438"/>
        <v>100134</v>
      </c>
      <c r="L9438" s="12">
        <f t="shared" si="440"/>
        <v>927270</v>
      </c>
      <c r="M9438" s="11">
        <f>COUNTIF(E$2:$E9438,E9438)</f>
        <v>186</v>
      </c>
      <c r="O9438" t="str">
        <f t="shared" si="441"/>
        <v/>
      </c>
    </row>
    <row r="9439" spans="1:15" hidden="1">
      <c r="A9439" s="41" t="s">
        <v>103</v>
      </c>
      <c r="B9439" s="46">
        <v>45812</v>
      </c>
      <c r="C9439" s="8" t="s">
        <v>13</v>
      </c>
      <c r="D9439" s="8" t="s">
        <v>48</v>
      </c>
      <c r="E9439" s="8" t="s">
        <v>48</v>
      </c>
      <c r="F9439" s="9">
        <f t="shared" si="439"/>
        <v>-4500000</v>
      </c>
      <c r="G9439" s="9">
        <v>-45</v>
      </c>
      <c r="H9439" s="10">
        <v>-4969665</v>
      </c>
      <c r="I9439" s="11">
        <f t="shared" si="436"/>
        <v>10299182436</v>
      </c>
      <c r="J9439" s="11">
        <f t="shared" si="437"/>
        <v>102854</v>
      </c>
      <c r="K9439" s="11">
        <f t="shared" si="438"/>
        <v>100134</v>
      </c>
      <c r="L9439" s="12">
        <f t="shared" si="440"/>
        <v>463635</v>
      </c>
      <c r="M9439" s="11">
        <f>COUNTIF(E$2:$E9439,E9439)</f>
        <v>187</v>
      </c>
      <c r="O9439" t="str">
        <f t="shared" si="441"/>
        <v/>
      </c>
    </row>
    <row r="9440" spans="1:15" hidden="1">
      <c r="A9440" s="41" t="s">
        <v>103</v>
      </c>
      <c r="B9440" s="46">
        <v>45812</v>
      </c>
      <c r="C9440" s="8" t="s">
        <v>13</v>
      </c>
      <c r="D9440" s="8" t="s">
        <v>48</v>
      </c>
      <c r="E9440" s="8" t="s">
        <v>48</v>
      </c>
      <c r="F9440" s="9">
        <f t="shared" si="439"/>
        <v>-9000000</v>
      </c>
      <c r="G9440" s="9">
        <v>-90</v>
      </c>
      <c r="H9440" s="10">
        <v>-9939330</v>
      </c>
      <c r="I9440" s="11">
        <f t="shared" si="436"/>
        <v>10290170376</v>
      </c>
      <c r="J9440" s="11">
        <f t="shared" si="437"/>
        <v>102764</v>
      </c>
      <c r="K9440" s="11">
        <f t="shared" si="438"/>
        <v>100134</v>
      </c>
      <c r="L9440" s="12">
        <f t="shared" si="440"/>
        <v>927270</v>
      </c>
      <c r="M9440" s="11">
        <f>COUNTIF(E$2:$E9440,E9440)</f>
        <v>188</v>
      </c>
      <c r="O9440" t="str">
        <f t="shared" si="441"/>
        <v/>
      </c>
    </row>
    <row r="9441" spans="1:15" hidden="1">
      <c r="A9441" s="41" t="s">
        <v>103</v>
      </c>
      <c r="B9441" s="46">
        <v>45812</v>
      </c>
      <c r="C9441" s="8" t="s">
        <v>13</v>
      </c>
      <c r="D9441" s="8" t="s">
        <v>48</v>
      </c>
      <c r="E9441" s="8" t="s">
        <v>48</v>
      </c>
      <c r="F9441" s="9">
        <f t="shared" si="439"/>
        <v>-900000</v>
      </c>
      <c r="G9441" s="9">
        <v>-9</v>
      </c>
      <c r="H9441" s="10">
        <v>-993933</v>
      </c>
      <c r="I9441" s="11">
        <f t="shared" si="436"/>
        <v>10289269170</v>
      </c>
      <c r="J9441" s="11">
        <f t="shared" si="437"/>
        <v>102755</v>
      </c>
      <c r="K9441" s="11">
        <f t="shared" si="438"/>
        <v>100134</v>
      </c>
      <c r="L9441" s="12">
        <f t="shared" si="440"/>
        <v>92727</v>
      </c>
      <c r="M9441" s="11">
        <f>COUNTIF(E$2:$E9441,E9441)</f>
        <v>189</v>
      </c>
      <c r="O9441" t="str">
        <f t="shared" si="441"/>
        <v/>
      </c>
    </row>
    <row r="9442" spans="1:15" hidden="1">
      <c r="A9442" s="41" t="s">
        <v>103</v>
      </c>
      <c r="B9442" s="46">
        <v>45812</v>
      </c>
      <c r="C9442" s="8" t="s">
        <v>13</v>
      </c>
      <c r="D9442" s="8" t="s">
        <v>48</v>
      </c>
      <c r="E9442" s="8" t="s">
        <v>48</v>
      </c>
      <c r="F9442" s="9">
        <f t="shared" si="439"/>
        <v>-72400000</v>
      </c>
      <c r="G9442" s="9">
        <v>-724</v>
      </c>
      <c r="H9442" s="10">
        <v>-79956388</v>
      </c>
      <c r="I9442" s="11">
        <f t="shared" si="436"/>
        <v>10216772154</v>
      </c>
      <c r="J9442" s="11">
        <f t="shared" si="437"/>
        <v>102031</v>
      </c>
      <c r="K9442" s="11">
        <f t="shared" si="438"/>
        <v>100134</v>
      </c>
      <c r="L9442" s="12">
        <f t="shared" si="440"/>
        <v>7459372</v>
      </c>
      <c r="M9442" s="11">
        <f>COUNTIF(E$2:$E9442,E9442)</f>
        <v>190</v>
      </c>
      <c r="O9442" t="str">
        <f t="shared" si="441"/>
        <v/>
      </c>
    </row>
    <row r="9443" spans="1:15" hidden="1">
      <c r="A9443" s="41" t="s">
        <v>103</v>
      </c>
      <c r="B9443" s="46">
        <v>45812</v>
      </c>
      <c r="C9443" s="8" t="s">
        <v>13</v>
      </c>
      <c r="D9443" s="8" t="s">
        <v>48</v>
      </c>
      <c r="E9443" s="8" t="s">
        <v>48</v>
      </c>
      <c r="F9443" s="9">
        <f t="shared" si="439"/>
        <v>-1500000</v>
      </c>
      <c r="G9443" s="9">
        <v>-15</v>
      </c>
      <c r="H9443" s="10">
        <v>-1656555</v>
      </c>
      <c r="I9443" s="11">
        <f t="shared" si="436"/>
        <v>10215270144</v>
      </c>
      <c r="J9443" s="11">
        <f t="shared" si="437"/>
        <v>102016</v>
      </c>
      <c r="K9443" s="11">
        <f t="shared" si="438"/>
        <v>100134</v>
      </c>
      <c r="L9443" s="12">
        <f t="shared" si="440"/>
        <v>154545</v>
      </c>
      <c r="M9443" s="11">
        <f>COUNTIF(E$2:$E9443,E9443)</f>
        <v>191</v>
      </c>
      <c r="O9443" t="str">
        <f t="shared" si="441"/>
        <v/>
      </c>
    </row>
    <row r="9444" spans="1:15" hidden="1">
      <c r="A9444" s="41" t="s">
        <v>103</v>
      </c>
      <c r="B9444" s="46">
        <v>45813</v>
      </c>
      <c r="C9444" s="8" t="s">
        <v>13</v>
      </c>
      <c r="D9444" s="8" t="s">
        <v>46</v>
      </c>
      <c r="E9444" s="8" t="s">
        <v>46</v>
      </c>
      <c r="F9444" s="9">
        <f t="shared" si="439"/>
        <v>10300000</v>
      </c>
      <c r="G9444" s="9">
        <v>103</v>
      </c>
      <c r="H9444" s="10">
        <v>11450922</v>
      </c>
      <c r="I9444" s="11">
        <f t="shared" si="436"/>
        <v>7331792469.515729</v>
      </c>
      <c r="J9444" s="11">
        <f t="shared" si="437"/>
        <v>66943</v>
      </c>
      <c r="K9444" s="11">
        <f t="shared" si="438"/>
        <v>109522.91456187695</v>
      </c>
      <c r="L9444" s="12">
        <f t="shared" si="440"/>
        <v>0</v>
      </c>
      <c r="M9444" s="11">
        <f>COUNTIF(E$2:$E9444,E9444)</f>
        <v>2925</v>
      </c>
      <c r="O9444" t="str">
        <f t="shared" si="441"/>
        <v/>
      </c>
    </row>
    <row r="9445" spans="1:15" hidden="1">
      <c r="A9445" s="41" t="s">
        <v>103</v>
      </c>
      <c r="B9445" s="46">
        <v>45813</v>
      </c>
      <c r="C9445" s="8" t="s">
        <v>13</v>
      </c>
      <c r="D9445" s="8" t="s">
        <v>90</v>
      </c>
      <c r="E9445" s="8" t="s">
        <v>90</v>
      </c>
      <c r="F9445" s="9">
        <f t="shared" si="439"/>
        <v>900000</v>
      </c>
      <c r="G9445" s="9">
        <v>9</v>
      </c>
      <c r="H9445" s="10">
        <v>978147</v>
      </c>
      <c r="I9445" s="11">
        <f t="shared" si="436"/>
        <v>2760566191.24438</v>
      </c>
      <c r="J9445" s="11">
        <f t="shared" si="437"/>
        <v>26649</v>
      </c>
      <c r="K9445" s="11">
        <f t="shared" si="438"/>
        <v>103589.86045421517</v>
      </c>
      <c r="L9445" s="12">
        <f t="shared" si="440"/>
        <v>0</v>
      </c>
      <c r="M9445" s="11">
        <f>COUNTIF(E$2:$E9445,E9445)</f>
        <v>1787</v>
      </c>
      <c r="O9445" t="str">
        <f t="shared" si="441"/>
        <v/>
      </c>
    </row>
    <row r="9446" spans="1:15" hidden="1">
      <c r="A9446" s="41" t="s">
        <v>103</v>
      </c>
      <c r="B9446" s="46">
        <v>45813</v>
      </c>
      <c r="C9446" s="8" t="s">
        <v>13</v>
      </c>
      <c r="D9446" s="8" t="s">
        <v>46</v>
      </c>
      <c r="E9446" s="8" t="s">
        <v>46</v>
      </c>
      <c r="F9446" s="9">
        <f t="shared" si="439"/>
        <v>1000000</v>
      </c>
      <c r="G9446" s="9">
        <v>10</v>
      </c>
      <c r="H9446" s="10">
        <v>1107080</v>
      </c>
      <c r="I9446" s="11">
        <f t="shared" si="436"/>
        <v>7332899549.515729</v>
      </c>
      <c r="J9446" s="11">
        <f t="shared" si="437"/>
        <v>66953</v>
      </c>
      <c r="K9446" s="11">
        <f t="shared" si="438"/>
        <v>109523.09156446655</v>
      </c>
      <c r="L9446" s="12">
        <f t="shared" si="440"/>
        <v>0</v>
      </c>
      <c r="M9446" s="11">
        <f>COUNTIF(E$2:$E9446,E9446)</f>
        <v>2926</v>
      </c>
      <c r="O9446" t="str">
        <f t="shared" si="441"/>
        <v/>
      </c>
    </row>
    <row r="9447" spans="1:15" hidden="1">
      <c r="A9447" s="41" t="s">
        <v>103</v>
      </c>
      <c r="B9447" s="46">
        <v>45813</v>
      </c>
      <c r="C9447" s="8" t="s">
        <v>13</v>
      </c>
      <c r="D9447" s="8" t="s">
        <v>46</v>
      </c>
      <c r="E9447" s="8" t="s">
        <v>46</v>
      </c>
      <c r="F9447" s="9">
        <f t="shared" si="439"/>
        <v>900000</v>
      </c>
      <c r="G9447" s="9">
        <v>9</v>
      </c>
      <c r="H9447" s="10">
        <v>997200</v>
      </c>
      <c r="I9447" s="11">
        <f t="shared" ref="I9447:I9510" si="442">IF(H9447&gt;=0,IF(M9447=1,H9447,SUMIFS(I:I,E:E,E9447,M:M,M9447-1)+H9447),SUMIFS(I:I,E:E,E9447,M:M,M9447-1)+K9447*G9447)</f>
        <v>7333896749.515729</v>
      </c>
      <c r="J9447" s="11">
        <f t="shared" ref="J9447:J9510" si="443">IF(M9447=1,G9447,SUMIFS($J:$J,$E:$E,E9447,$M:$M,M9447-1)+G9447)</f>
        <v>66962</v>
      </c>
      <c r="K9447" s="11">
        <f t="shared" ref="K9447:K9510" si="444">IF(H9447&gt;=0,I9447/J9447,SUMIFS($K:$K,$E:$E,E9447,$M:$M,M9447-1))</f>
        <v>109523.26318681832</v>
      </c>
      <c r="L9447" s="12">
        <f t="shared" si="440"/>
        <v>0</v>
      </c>
      <c r="M9447" s="11">
        <f>COUNTIF(E$2:$E9447,E9447)</f>
        <v>2927</v>
      </c>
      <c r="O9447" t="str">
        <f t="shared" si="441"/>
        <v/>
      </c>
    </row>
    <row r="9448" spans="1:15" hidden="1">
      <c r="A9448" s="41" t="s">
        <v>103</v>
      </c>
      <c r="B9448" s="46">
        <v>45813</v>
      </c>
      <c r="C9448" s="8" t="s">
        <v>13</v>
      </c>
      <c r="D9448" s="8" t="s">
        <v>48</v>
      </c>
      <c r="E9448" s="8" t="s">
        <v>48</v>
      </c>
      <c r="F9448" s="9">
        <f t="shared" ref="F9448:F9511" si="445">100000*G9448</f>
        <v>-900000</v>
      </c>
      <c r="G9448" s="9">
        <v>-9</v>
      </c>
      <c r="H9448" s="10">
        <v>-994122</v>
      </c>
      <c r="I9448" s="11">
        <f t="shared" si="442"/>
        <v>10214368938</v>
      </c>
      <c r="J9448" s="11">
        <f t="shared" si="443"/>
        <v>102007</v>
      </c>
      <c r="K9448" s="11">
        <f t="shared" si="444"/>
        <v>100134</v>
      </c>
      <c r="L9448" s="12">
        <f t="shared" si="440"/>
        <v>92916</v>
      </c>
      <c r="M9448" s="11">
        <f>COUNTIF(E$2:$E9448,E9448)</f>
        <v>192</v>
      </c>
      <c r="O9448" t="str">
        <f t="shared" si="441"/>
        <v/>
      </c>
    </row>
    <row r="9449" spans="1:15" hidden="1">
      <c r="A9449" s="41" t="s">
        <v>103</v>
      </c>
      <c r="B9449" s="46">
        <v>45813</v>
      </c>
      <c r="C9449" s="8" t="s">
        <v>13</v>
      </c>
      <c r="D9449" s="8" t="s">
        <v>48</v>
      </c>
      <c r="E9449" s="8" t="s">
        <v>48</v>
      </c>
      <c r="F9449" s="9">
        <f t="shared" si="445"/>
        <v>-1300000</v>
      </c>
      <c r="G9449" s="9">
        <v>-13</v>
      </c>
      <c r="H9449" s="10">
        <v>-1435954</v>
      </c>
      <c r="I9449" s="11">
        <f t="shared" si="442"/>
        <v>10213067196</v>
      </c>
      <c r="J9449" s="11">
        <f t="shared" si="443"/>
        <v>101994</v>
      </c>
      <c r="K9449" s="11">
        <f t="shared" si="444"/>
        <v>100134</v>
      </c>
      <c r="L9449" s="12">
        <f t="shared" si="440"/>
        <v>134212</v>
      </c>
      <c r="M9449" s="11">
        <f>COUNTIF(E$2:$E9449,E9449)</f>
        <v>193</v>
      </c>
      <c r="O9449" t="str">
        <f t="shared" si="441"/>
        <v/>
      </c>
    </row>
    <row r="9450" spans="1:15" hidden="1">
      <c r="A9450" s="41" t="s">
        <v>103</v>
      </c>
      <c r="B9450" s="46">
        <v>45813</v>
      </c>
      <c r="C9450" s="8" t="s">
        <v>13</v>
      </c>
      <c r="D9450" s="8" t="s">
        <v>14</v>
      </c>
      <c r="E9450" s="8" t="s">
        <v>14</v>
      </c>
      <c r="F9450" s="9">
        <f t="shared" si="445"/>
        <v>-9200000</v>
      </c>
      <c r="G9450" s="9">
        <v>-92</v>
      </c>
      <c r="H9450" s="10">
        <v>-9888528</v>
      </c>
      <c r="I9450" s="11">
        <f t="shared" si="442"/>
        <v>20408694529.399654</v>
      </c>
      <c r="J9450" s="11">
        <f t="shared" si="443"/>
        <v>201975</v>
      </c>
      <c r="K9450" s="11">
        <f t="shared" si="444"/>
        <v>101045.64688401858</v>
      </c>
      <c r="L9450" s="12">
        <f t="shared" si="440"/>
        <v>592328.48667029105</v>
      </c>
      <c r="M9450" s="11">
        <f>COUNTIF(E$2:$E9450,E9450)</f>
        <v>1279</v>
      </c>
      <c r="O9450" t="str">
        <f t="shared" si="441"/>
        <v/>
      </c>
    </row>
    <row r="9451" spans="1:15" hidden="1">
      <c r="A9451" s="41" t="s">
        <v>103</v>
      </c>
      <c r="B9451" s="46">
        <v>45813</v>
      </c>
      <c r="C9451" s="8" t="s">
        <v>13</v>
      </c>
      <c r="D9451" s="8" t="s">
        <v>48</v>
      </c>
      <c r="E9451" s="8" t="s">
        <v>48</v>
      </c>
      <c r="F9451" s="9">
        <f t="shared" si="445"/>
        <v>-900000</v>
      </c>
      <c r="G9451" s="9">
        <v>-9</v>
      </c>
      <c r="H9451" s="10">
        <v>-994122</v>
      </c>
      <c r="I9451" s="11">
        <f t="shared" si="442"/>
        <v>10212165990</v>
      </c>
      <c r="J9451" s="11">
        <f t="shared" si="443"/>
        <v>101985</v>
      </c>
      <c r="K9451" s="11">
        <f t="shared" si="444"/>
        <v>100134</v>
      </c>
      <c r="L9451" s="12">
        <f t="shared" si="440"/>
        <v>92916</v>
      </c>
      <c r="M9451" s="11">
        <f>COUNTIF(E$2:$E9451,E9451)</f>
        <v>194</v>
      </c>
      <c r="O9451" t="str">
        <f t="shared" si="441"/>
        <v/>
      </c>
    </row>
    <row r="9452" spans="1:15" hidden="1">
      <c r="A9452" s="41" t="s">
        <v>103</v>
      </c>
      <c r="B9452" s="46">
        <v>45813</v>
      </c>
      <c r="C9452" s="8" t="s">
        <v>13</v>
      </c>
      <c r="D9452" s="8" t="s">
        <v>48</v>
      </c>
      <c r="E9452" s="8" t="s">
        <v>48</v>
      </c>
      <c r="F9452" s="9">
        <f t="shared" si="445"/>
        <v>-1800000</v>
      </c>
      <c r="G9452" s="9">
        <v>-18</v>
      </c>
      <c r="H9452" s="10">
        <v>-1988244</v>
      </c>
      <c r="I9452" s="11">
        <f t="shared" si="442"/>
        <v>10210363578</v>
      </c>
      <c r="J9452" s="11">
        <f t="shared" si="443"/>
        <v>101967</v>
      </c>
      <c r="K9452" s="11">
        <f t="shared" si="444"/>
        <v>100134</v>
      </c>
      <c r="L9452" s="12">
        <f t="shared" ref="L9452:L9515" si="446">IF(G9452&lt;0,K9452*G9452-H9452,0)</f>
        <v>185832</v>
      </c>
      <c r="M9452" s="11">
        <f>COUNTIF(E$2:$E9452,E9452)</f>
        <v>195</v>
      </c>
      <c r="O9452" t="str">
        <f t="shared" si="441"/>
        <v/>
      </c>
    </row>
    <row r="9453" spans="1:15" hidden="1">
      <c r="A9453" s="41" t="s">
        <v>103</v>
      </c>
      <c r="B9453" s="46">
        <v>45813</v>
      </c>
      <c r="C9453" s="8" t="s">
        <v>13</v>
      </c>
      <c r="D9453" s="8" t="s">
        <v>48</v>
      </c>
      <c r="E9453" s="8" t="s">
        <v>48</v>
      </c>
      <c r="F9453" s="9">
        <f t="shared" si="445"/>
        <v>-1100000</v>
      </c>
      <c r="G9453" s="9">
        <v>-11</v>
      </c>
      <c r="H9453" s="10">
        <v>-1215038</v>
      </c>
      <c r="I9453" s="11">
        <f t="shared" si="442"/>
        <v>10209262104</v>
      </c>
      <c r="J9453" s="11">
        <f t="shared" si="443"/>
        <v>101956</v>
      </c>
      <c r="K9453" s="11">
        <f t="shared" si="444"/>
        <v>100134</v>
      </c>
      <c r="L9453" s="12">
        <f t="shared" si="446"/>
        <v>113564</v>
      </c>
      <c r="M9453" s="11">
        <f>COUNTIF(E$2:$E9453,E9453)</f>
        <v>196</v>
      </c>
      <c r="O9453" t="str">
        <f t="shared" si="441"/>
        <v/>
      </c>
    </row>
    <row r="9454" spans="1:15" hidden="1">
      <c r="A9454" s="41" t="s">
        <v>103</v>
      </c>
      <c r="B9454" s="46">
        <v>45813</v>
      </c>
      <c r="C9454" s="8" t="s">
        <v>13</v>
      </c>
      <c r="D9454" s="8" t="s">
        <v>48</v>
      </c>
      <c r="E9454" s="8" t="s">
        <v>48</v>
      </c>
      <c r="F9454" s="9">
        <f t="shared" si="445"/>
        <v>-3400000</v>
      </c>
      <c r="G9454" s="9">
        <v>-34</v>
      </c>
      <c r="H9454" s="10">
        <v>-3755572</v>
      </c>
      <c r="I9454" s="11">
        <f t="shared" si="442"/>
        <v>10205857548</v>
      </c>
      <c r="J9454" s="11">
        <f t="shared" si="443"/>
        <v>101922</v>
      </c>
      <c r="K9454" s="11">
        <f t="shared" si="444"/>
        <v>100134</v>
      </c>
      <c r="L9454" s="12">
        <f t="shared" si="446"/>
        <v>351016</v>
      </c>
      <c r="M9454" s="11">
        <f>COUNTIF(E$2:$E9454,E9454)</f>
        <v>197</v>
      </c>
      <c r="O9454" t="str">
        <f t="shared" si="441"/>
        <v/>
      </c>
    </row>
    <row r="9455" spans="1:15" hidden="1">
      <c r="A9455" s="41" t="s">
        <v>103</v>
      </c>
      <c r="B9455" s="46">
        <v>45813</v>
      </c>
      <c r="C9455" s="8" t="s">
        <v>13</v>
      </c>
      <c r="D9455" s="8" t="s">
        <v>48</v>
      </c>
      <c r="E9455" s="8" t="s">
        <v>48</v>
      </c>
      <c r="F9455" s="9">
        <f t="shared" si="445"/>
        <v>-9000000</v>
      </c>
      <c r="G9455" s="9">
        <v>-90</v>
      </c>
      <c r="H9455" s="10">
        <v>-9941220</v>
      </c>
      <c r="I9455" s="11">
        <f t="shared" si="442"/>
        <v>10196845488</v>
      </c>
      <c r="J9455" s="11">
        <f t="shared" si="443"/>
        <v>101832</v>
      </c>
      <c r="K9455" s="11">
        <f t="shared" si="444"/>
        <v>100134</v>
      </c>
      <c r="L9455" s="12">
        <f t="shared" si="446"/>
        <v>929160</v>
      </c>
      <c r="M9455" s="11">
        <f>COUNTIF(E$2:$E9455,E9455)</f>
        <v>198</v>
      </c>
      <c r="O9455" t="str">
        <f t="shared" si="441"/>
        <v/>
      </c>
    </row>
    <row r="9456" spans="1:15" hidden="1">
      <c r="A9456" s="41" t="s">
        <v>103</v>
      </c>
      <c r="B9456" s="46">
        <v>45813</v>
      </c>
      <c r="C9456" s="8" t="s">
        <v>13</v>
      </c>
      <c r="D9456" s="8" t="s">
        <v>48</v>
      </c>
      <c r="E9456" s="8" t="s">
        <v>48</v>
      </c>
      <c r="F9456" s="9">
        <f t="shared" si="445"/>
        <v>-2300000</v>
      </c>
      <c r="G9456" s="9">
        <v>-23</v>
      </c>
      <c r="H9456" s="10">
        <v>-2540534</v>
      </c>
      <c r="I9456" s="11">
        <f t="shared" si="442"/>
        <v>10194542406</v>
      </c>
      <c r="J9456" s="11">
        <f t="shared" si="443"/>
        <v>101809</v>
      </c>
      <c r="K9456" s="11">
        <f t="shared" si="444"/>
        <v>100134</v>
      </c>
      <c r="L9456" s="12">
        <f t="shared" si="446"/>
        <v>237452</v>
      </c>
      <c r="M9456" s="11">
        <f>COUNTIF(E$2:$E9456,E9456)</f>
        <v>199</v>
      </c>
      <c r="O9456" t="str">
        <f t="shared" si="441"/>
        <v/>
      </c>
    </row>
    <row r="9457" spans="1:15" hidden="1">
      <c r="A9457" s="41" t="s">
        <v>103</v>
      </c>
      <c r="B9457" s="46">
        <v>45813</v>
      </c>
      <c r="C9457" s="8" t="s">
        <v>13</v>
      </c>
      <c r="D9457" s="8" t="s">
        <v>90</v>
      </c>
      <c r="E9457" s="8" t="s">
        <v>90</v>
      </c>
      <c r="F9457" s="9">
        <f t="shared" si="445"/>
        <v>900000</v>
      </c>
      <c r="G9457" s="9">
        <v>9</v>
      </c>
      <c r="H9457" s="10">
        <v>979191</v>
      </c>
      <c r="I9457" s="11">
        <f t="shared" si="442"/>
        <v>2761545382.24438</v>
      </c>
      <c r="J9457" s="11">
        <f t="shared" si="443"/>
        <v>26658</v>
      </c>
      <c r="K9457" s="11">
        <f t="shared" si="444"/>
        <v>103591.61911037512</v>
      </c>
      <c r="L9457" s="12">
        <f t="shared" si="446"/>
        <v>0</v>
      </c>
      <c r="M9457" s="11">
        <f>COUNTIF(E$2:$E9457,E9457)</f>
        <v>1788</v>
      </c>
      <c r="O9457" t="str">
        <f t="shared" si="441"/>
        <v/>
      </c>
    </row>
    <row r="9458" spans="1:15" hidden="1">
      <c r="A9458" s="41" t="s">
        <v>103</v>
      </c>
      <c r="B9458" s="46">
        <v>45813</v>
      </c>
      <c r="C9458" s="8" t="s">
        <v>13</v>
      </c>
      <c r="D9458" s="8" t="s">
        <v>48</v>
      </c>
      <c r="E9458" s="8" t="s">
        <v>48</v>
      </c>
      <c r="F9458" s="9">
        <f t="shared" si="445"/>
        <v>-4500000</v>
      </c>
      <c r="G9458" s="9">
        <v>-45</v>
      </c>
      <c r="H9458" s="10">
        <v>-4970610</v>
      </c>
      <c r="I9458" s="11">
        <f t="shared" si="442"/>
        <v>10190036376</v>
      </c>
      <c r="J9458" s="11">
        <f t="shared" si="443"/>
        <v>101764</v>
      </c>
      <c r="K9458" s="11">
        <f t="shared" si="444"/>
        <v>100134</v>
      </c>
      <c r="L9458" s="12">
        <f t="shared" si="446"/>
        <v>464580</v>
      </c>
      <c r="M9458" s="11">
        <f>COUNTIF(E$2:$E9458,E9458)</f>
        <v>200</v>
      </c>
      <c r="O9458" t="str">
        <f t="shared" si="441"/>
        <v/>
      </c>
    </row>
    <row r="9459" spans="1:15" hidden="1">
      <c r="A9459" s="41" t="s">
        <v>103</v>
      </c>
      <c r="B9459" s="46">
        <v>45813</v>
      </c>
      <c r="C9459" s="8" t="s">
        <v>13</v>
      </c>
      <c r="D9459" s="8" t="s">
        <v>14</v>
      </c>
      <c r="E9459" s="8" t="s">
        <v>14</v>
      </c>
      <c r="F9459" s="9">
        <f t="shared" si="445"/>
        <v>-2800000</v>
      </c>
      <c r="G9459" s="9">
        <v>-28</v>
      </c>
      <c r="H9459" s="10">
        <v>-3009552</v>
      </c>
      <c r="I9459" s="11">
        <f t="shared" si="442"/>
        <v>20405865251.286903</v>
      </c>
      <c r="J9459" s="11">
        <f t="shared" si="443"/>
        <v>201947</v>
      </c>
      <c r="K9459" s="11">
        <f t="shared" si="444"/>
        <v>101045.64688401858</v>
      </c>
      <c r="L9459" s="12">
        <f t="shared" si="446"/>
        <v>180273.88724747952</v>
      </c>
      <c r="M9459" s="11">
        <f>COUNTIF(E$2:$E9459,E9459)</f>
        <v>1280</v>
      </c>
      <c r="O9459" t="str">
        <f t="shared" si="441"/>
        <v/>
      </c>
    </row>
    <row r="9460" spans="1:15" hidden="1">
      <c r="A9460" s="41" t="s">
        <v>103</v>
      </c>
      <c r="B9460" s="46">
        <v>45813</v>
      </c>
      <c r="C9460" s="8" t="s">
        <v>13</v>
      </c>
      <c r="D9460" s="8" t="s">
        <v>46</v>
      </c>
      <c r="E9460" s="8" t="s">
        <v>46</v>
      </c>
      <c r="F9460" s="9">
        <f t="shared" si="445"/>
        <v>91200000</v>
      </c>
      <c r="G9460" s="9">
        <v>912</v>
      </c>
      <c r="H9460" s="10">
        <v>101423520</v>
      </c>
      <c r="I9460" s="11">
        <f t="shared" si="442"/>
        <v>7435320269.515729</v>
      </c>
      <c r="J9460" s="11">
        <f t="shared" si="443"/>
        <v>67874</v>
      </c>
      <c r="K9460" s="11">
        <f t="shared" si="444"/>
        <v>109545.9272993448</v>
      </c>
      <c r="L9460" s="12">
        <f t="shared" si="446"/>
        <v>0</v>
      </c>
      <c r="M9460" s="11">
        <f>COUNTIF(E$2:$E9460,E9460)</f>
        <v>2928</v>
      </c>
      <c r="O9460" t="str">
        <f t="shared" si="441"/>
        <v/>
      </c>
    </row>
    <row r="9461" spans="1:15" hidden="1">
      <c r="A9461" s="41" t="s">
        <v>103</v>
      </c>
      <c r="B9461" s="46">
        <v>45813</v>
      </c>
      <c r="C9461" s="8" t="s">
        <v>13</v>
      </c>
      <c r="D9461" s="8" t="s">
        <v>48</v>
      </c>
      <c r="E9461" s="8" t="s">
        <v>48</v>
      </c>
      <c r="F9461" s="9">
        <f t="shared" si="445"/>
        <v>-900000</v>
      </c>
      <c r="G9461" s="9">
        <v>-9</v>
      </c>
      <c r="H9461" s="10">
        <v>-994122</v>
      </c>
      <c r="I9461" s="11">
        <f t="shared" si="442"/>
        <v>10189135170</v>
      </c>
      <c r="J9461" s="11">
        <f t="shared" si="443"/>
        <v>101755</v>
      </c>
      <c r="K9461" s="11">
        <f t="shared" si="444"/>
        <v>100134</v>
      </c>
      <c r="L9461" s="12">
        <f t="shared" si="446"/>
        <v>92916</v>
      </c>
      <c r="M9461" s="11">
        <f>COUNTIF(E$2:$E9461,E9461)</f>
        <v>201</v>
      </c>
      <c r="O9461" t="str">
        <f t="shared" si="441"/>
        <v/>
      </c>
    </row>
    <row r="9462" spans="1:15" hidden="1">
      <c r="A9462" s="41" t="s">
        <v>103</v>
      </c>
      <c r="B9462" s="46">
        <v>45813</v>
      </c>
      <c r="C9462" s="8" t="s">
        <v>13</v>
      </c>
      <c r="D9462" s="8" t="s">
        <v>46</v>
      </c>
      <c r="E9462" s="8" t="s">
        <v>46</v>
      </c>
      <c r="F9462" s="9">
        <f t="shared" si="445"/>
        <v>91200000</v>
      </c>
      <c r="G9462" s="9">
        <v>912</v>
      </c>
      <c r="H9462" s="10">
        <v>101423520</v>
      </c>
      <c r="I9462" s="11">
        <f t="shared" si="442"/>
        <v>7536743789.515729</v>
      </c>
      <c r="J9462" s="11">
        <f t="shared" si="443"/>
        <v>68786</v>
      </c>
      <c r="K9462" s="11">
        <f t="shared" si="444"/>
        <v>109567.9904270597</v>
      </c>
      <c r="L9462" s="12">
        <f t="shared" si="446"/>
        <v>0</v>
      </c>
      <c r="M9462" s="11">
        <f>COUNTIF(E$2:$E9462,E9462)</f>
        <v>2929</v>
      </c>
      <c r="O9462" t="str">
        <f t="shared" si="441"/>
        <v/>
      </c>
    </row>
    <row r="9463" spans="1:15" hidden="1">
      <c r="A9463" s="41" t="s">
        <v>103</v>
      </c>
      <c r="B9463" s="46">
        <v>45813</v>
      </c>
      <c r="C9463" s="8" t="s">
        <v>13</v>
      </c>
      <c r="D9463" s="8" t="s">
        <v>48</v>
      </c>
      <c r="E9463" s="8" t="s">
        <v>48</v>
      </c>
      <c r="F9463" s="9">
        <f t="shared" si="445"/>
        <v>900000</v>
      </c>
      <c r="G9463" s="9">
        <v>9</v>
      </c>
      <c r="H9463" s="10">
        <v>993708</v>
      </c>
      <c r="I9463" s="11">
        <f t="shared" si="442"/>
        <v>10190128878</v>
      </c>
      <c r="J9463" s="11">
        <f t="shared" si="443"/>
        <v>101764</v>
      </c>
      <c r="K9463" s="11">
        <f t="shared" si="444"/>
        <v>100134.90898549586</v>
      </c>
      <c r="L9463" s="12">
        <f t="shared" si="446"/>
        <v>0</v>
      </c>
      <c r="M9463" s="11">
        <f>COUNTIF(E$2:$E9463,E9463)</f>
        <v>202</v>
      </c>
      <c r="O9463" t="str">
        <f t="shared" si="441"/>
        <v/>
      </c>
    </row>
    <row r="9464" spans="1:15" hidden="1">
      <c r="A9464" s="41" t="s">
        <v>103</v>
      </c>
      <c r="B9464" s="46">
        <v>45813</v>
      </c>
      <c r="C9464" s="8" t="s">
        <v>13</v>
      </c>
      <c r="D9464" s="8" t="s">
        <v>48</v>
      </c>
      <c r="E9464" s="8" t="s">
        <v>48</v>
      </c>
      <c r="F9464" s="9">
        <f t="shared" si="445"/>
        <v>-13500000</v>
      </c>
      <c r="G9464" s="9">
        <v>-135</v>
      </c>
      <c r="H9464" s="10">
        <v>-14911830</v>
      </c>
      <c r="I9464" s="11">
        <f t="shared" si="442"/>
        <v>10176610665.286959</v>
      </c>
      <c r="J9464" s="11">
        <f t="shared" si="443"/>
        <v>101629</v>
      </c>
      <c r="K9464" s="11">
        <f t="shared" si="444"/>
        <v>100134.90898549586</v>
      </c>
      <c r="L9464" s="12">
        <f t="shared" si="446"/>
        <v>1393617.2869580593</v>
      </c>
      <c r="M9464" s="11">
        <f>COUNTIF(E$2:$E9464,E9464)</f>
        <v>203</v>
      </c>
      <c r="O9464" t="str">
        <f t="shared" si="441"/>
        <v/>
      </c>
    </row>
    <row r="9465" spans="1:15" hidden="1">
      <c r="A9465" s="41" t="s">
        <v>103</v>
      </c>
      <c r="B9465" s="46">
        <v>45813</v>
      </c>
      <c r="C9465" s="8" t="s">
        <v>13</v>
      </c>
      <c r="D9465" s="8" t="s">
        <v>48</v>
      </c>
      <c r="E9465" s="8" t="s">
        <v>48</v>
      </c>
      <c r="F9465" s="9">
        <f t="shared" si="445"/>
        <v>-1400000</v>
      </c>
      <c r="G9465" s="9">
        <v>-14</v>
      </c>
      <c r="H9465" s="10">
        <v>-1546412</v>
      </c>
      <c r="I9465" s="11">
        <f t="shared" si="442"/>
        <v>10175208776.561161</v>
      </c>
      <c r="J9465" s="11">
        <f t="shared" si="443"/>
        <v>101615</v>
      </c>
      <c r="K9465" s="11">
        <f t="shared" si="444"/>
        <v>100134.90898549586</v>
      </c>
      <c r="L9465" s="12">
        <f t="shared" si="446"/>
        <v>144523.27420305787</v>
      </c>
      <c r="M9465" s="11">
        <f>COUNTIF(E$2:$E9465,E9465)</f>
        <v>204</v>
      </c>
      <c r="O9465" t="str">
        <f t="shared" si="441"/>
        <v/>
      </c>
    </row>
    <row r="9466" spans="1:15" hidden="1">
      <c r="A9466" s="41" t="s">
        <v>103</v>
      </c>
      <c r="B9466" s="46">
        <v>45813</v>
      </c>
      <c r="C9466" s="8" t="s">
        <v>13</v>
      </c>
      <c r="D9466" s="8" t="s">
        <v>48</v>
      </c>
      <c r="E9466" s="8" t="s">
        <v>48</v>
      </c>
      <c r="F9466" s="9">
        <f t="shared" si="445"/>
        <v>-900000</v>
      </c>
      <c r="G9466" s="9">
        <v>-9</v>
      </c>
      <c r="H9466" s="10">
        <v>-994122</v>
      </c>
      <c r="I9466" s="11">
        <f t="shared" si="442"/>
        <v>10174307562.380291</v>
      </c>
      <c r="J9466" s="11">
        <f t="shared" si="443"/>
        <v>101606</v>
      </c>
      <c r="K9466" s="11">
        <f t="shared" si="444"/>
        <v>100134.90898549586</v>
      </c>
      <c r="L9466" s="12">
        <f t="shared" si="446"/>
        <v>92907.819130537333</v>
      </c>
      <c r="M9466" s="11">
        <f>COUNTIF(E$2:$E9466,E9466)</f>
        <v>205</v>
      </c>
      <c r="O9466" t="str">
        <f t="shared" si="441"/>
        <v/>
      </c>
    </row>
    <row r="9467" spans="1:15" hidden="1">
      <c r="A9467" s="41" t="s">
        <v>103</v>
      </c>
      <c r="B9467" s="46">
        <v>45813</v>
      </c>
      <c r="C9467" s="8" t="s">
        <v>13</v>
      </c>
      <c r="D9467" s="8" t="s">
        <v>46</v>
      </c>
      <c r="E9467" s="8" t="s">
        <v>46</v>
      </c>
      <c r="F9467" s="9">
        <f t="shared" si="445"/>
        <v>164100000</v>
      </c>
      <c r="G9467" s="9">
        <v>1641</v>
      </c>
      <c r="H9467" s="10">
        <v>182411919</v>
      </c>
      <c r="I9467" s="11">
        <f t="shared" si="442"/>
        <v>7719155708.515729</v>
      </c>
      <c r="J9467" s="11">
        <f t="shared" si="443"/>
        <v>70427</v>
      </c>
      <c r="K9467" s="11">
        <f t="shared" si="444"/>
        <v>109605.06209998621</v>
      </c>
      <c r="L9467" s="12">
        <f t="shared" si="446"/>
        <v>0</v>
      </c>
      <c r="M9467" s="11">
        <f>COUNTIF(E$2:$E9467,E9467)</f>
        <v>2930</v>
      </c>
      <c r="O9467" t="str">
        <f t="shared" si="441"/>
        <v/>
      </c>
    </row>
    <row r="9468" spans="1:15" hidden="1">
      <c r="A9468" s="41" t="s">
        <v>103</v>
      </c>
      <c r="B9468" s="46">
        <v>45813</v>
      </c>
      <c r="C9468" s="8" t="s">
        <v>13</v>
      </c>
      <c r="D9468" s="8" t="s">
        <v>46</v>
      </c>
      <c r="E9468" s="8" t="s">
        <v>46</v>
      </c>
      <c r="F9468" s="9">
        <f t="shared" si="445"/>
        <v>25100000</v>
      </c>
      <c r="G9468" s="9">
        <v>251</v>
      </c>
      <c r="H9468" s="10">
        <v>27900909</v>
      </c>
      <c r="I9468" s="11">
        <f t="shared" si="442"/>
        <v>7747056617.515729</v>
      </c>
      <c r="J9468" s="11">
        <f t="shared" si="443"/>
        <v>70678</v>
      </c>
      <c r="K9468" s="11">
        <f t="shared" si="444"/>
        <v>109610.58062644287</v>
      </c>
      <c r="L9468" s="12">
        <f t="shared" si="446"/>
        <v>0</v>
      </c>
      <c r="M9468" s="11">
        <f>COUNTIF(E$2:$E9468,E9468)</f>
        <v>2931</v>
      </c>
      <c r="O9468" t="str">
        <f t="shared" si="441"/>
        <v/>
      </c>
    </row>
    <row r="9469" spans="1:15" hidden="1">
      <c r="A9469" s="41" t="s">
        <v>103</v>
      </c>
      <c r="B9469" s="46">
        <v>45813</v>
      </c>
      <c r="C9469" s="8" t="s">
        <v>13</v>
      </c>
      <c r="D9469" s="8" t="s">
        <v>46</v>
      </c>
      <c r="E9469" s="8" t="s">
        <v>46</v>
      </c>
      <c r="F9469" s="9">
        <f t="shared" si="445"/>
        <v>18200000</v>
      </c>
      <c r="G9469" s="9">
        <v>182</v>
      </c>
      <c r="H9469" s="10">
        <v>20228208</v>
      </c>
      <c r="I9469" s="11">
        <f t="shared" si="442"/>
        <v>7767284825.515729</v>
      </c>
      <c r="J9469" s="11">
        <f t="shared" si="443"/>
        <v>70860</v>
      </c>
      <c r="K9469" s="11">
        <f t="shared" si="444"/>
        <v>109614.51912949096</v>
      </c>
      <c r="L9469" s="12">
        <f t="shared" si="446"/>
        <v>0</v>
      </c>
      <c r="M9469" s="11">
        <f>COUNTIF(E$2:$E9469,E9469)</f>
        <v>2932</v>
      </c>
      <c r="O9469" t="str">
        <f t="shared" si="441"/>
        <v/>
      </c>
    </row>
    <row r="9470" spans="1:15" hidden="1">
      <c r="A9470" s="41" t="s">
        <v>103</v>
      </c>
      <c r="B9470" s="46">
        <v>45813</v>
      </c>
      <c r="C9470" s="8" t="s">
        <v>13</v>
      </c>
      <c r="D9470" s="8" t="s">
        <v>48</v>
      </c>
      <c r="E9470" s="8" t="s">
        <v>48</v>
      </c>
      <c r="F9470" s="9">
        <f t="shared" si="445"/>
        <v>-97800000</v>
      </c>
      <c r="G9470" s="9">
        <v>-978</v>
      </c>
      <c r="H9470" s="10">
        <v>-108027924</v>
      </c>
      <c r="I9470" s="11">
        <f t="shared" si="442"/>
        <v>10076375621.392475</v>
      </c>
      <c r="J9470" s="11">
        <f t="shared" si="443"/>
        <v>100628</v>
      </c>
      <c r="K9470" s="11">
        <f t="shared" si="444"/>
        <v>100134.90898549586</v>
      </c>
      <c r="L9470" s="12">
        <f t="shared" si="446"/>
        <v>10095983.012185052</v>
      </c>
      <c r="M9470" s="11">
        <f>COUNTIF(E$2:$E9470,E9470)</f>
        <v>206</v>
      </c>
      <c r="O9470" t="str">
        <f t="shared" si="441"/>
        <v/>
      </c>
    </row>
    <row r="9471" spans="1:15" hidden="1">
      <c r="A9471" s="41" t="s">
        <v>103</v>
      </c>
      <c r="B9471" s="46">
        <v>45813</v>
      </c>
      <c r="C9471" s="8" t="s">
        <v>13</v>
      </c>
      <c r="D9471" s="8" t="s">
        <v>46</v>
      </c>
      <c r="E9471" s="8" t="s">
        <v>46</v>
      </c>
      <c r="F9471" s="9">
        <f t="shared" si="445"/>
        <v>9100000</v>
      </c>
      <c r="G9471" s="9">
        <v>91</v>
      </c>
      <c r="H9471" s="10">
        <v>10114104</v>
      </c>
      <c r="I9471" s="11">
        <f t="shared" si="442"/>
        <v>7777398929.515729</v>
      </c>
      <c r="J9471" s="11">
        <f t="shared" si="443"/>
        <v>70951</v>
      </c>
      <c r="K9471" s="11">
        <f t="shared" si="444"/>
        <v>109616.48080387492</v>
      </c>
      <c r="L9471" s="12">
        <f t="shared" si="446"/>
        <v>0</v>
      </c>
      <c r="M9471" s="11">
        <f>COUNTIF(E$2:$E9471,E9471)</f>
        <v>2933</v>
      </c>
      <c r="O9471" t="str">
        <f t="shared" si="441"/>
        <v/>
      </c>
    </row>
    <row r="9472" spans="1:15" hidden="1">
      <c r="A9472" s="41" t="s">
        <v>103</v>
      </c>
      <c r="B9472" s="46">
        <v>45813</v>
      </c>
      <c r="C9472" s="8" t="s">
        <v>13</v>
      </c>
      <c r="D9472" s="8" t="s">
        <v>48</v>
      </c>
      <c r="E9472" s="8" t="s">
        <v>48</v>
      </c>
      <c r="F9472" s="9">
        <f t="shared" si="445"/>
        <v>-27800000</v>
      </c>
      <c r="G9472" s="9">
        <v>-278</v>
      </c>
      <c r="H9472" s="10">
        <v>-30707324</v>
      </c>
      <c r="I9472" s="11">
        <f t="shared" si="442"/>
        <v>10048538116.694508</v>
      </c>
      <c r="J9472" s="11">
        <f t="shared" si="443"/>
        <v>100350</v>
      </c>
      <c r="K9472" s="11">
        <f t="shared" si="444"/>
        <v>100134.90898549586</v>
      </c>
      <c r="L9472" s="12">
        <f t="shared" si="446"/>
        <v>2869819.3020321503</v>
      </c>
      <c r="M9472" s="11">
        <f>COUNTIF(E$2:$E9472,E9472)</f>
        <v>207</v>
      </c>
      <c r="O9472" t="str">
        <f t="shared" si="441"/>
        <v/>
      </c>
    </row>
    <row r="9473" spans="1:15" hidden="1">
      <c r="A9473" s="41" t="s">
        <v>103</v>
      </c>
      <c r="B9473" s="46">
        <v>45813</v>
      </c>
      <c r="C9473" s="8" t="s">
        <v>13</v>
      </c>
      <c r="D9473" s="8" t="s">
        <v>48</v>
      </c>
      <c r="E9473" s="8" t="s">
        <v>48</v>
      </c>
      <c r="F9473" s="9">
        <f t="shared" si="445"/>
        <v>-45200000</v>
      </c>
      <c r="G9473" s="9">
        <v>-452</v>
      </c>
      <c r="H9473" s="10">
        <v>-49927016</v>
      </c>
      <c r="I9473" s="11">
        <f t="shared" si="442"/>
        <v>10003277137.833063</v>
      </c>
      <c r="J9473" s="11">
        <f t="shared" si="443"/>
        <v>99898</v>
      </c>
      <c r="K9473" s="11">
        <f t="shared" si="444"/>
        <v>100134.90898549586</v>
      </c>
      <c r="L9473" s="12">
        <f t="shared" si="446"/>
        <v>4666037.1385558695</v>
      </c>
      <c r="M9473" s="11">
        <f>COUNTIF(E$2:$E9473,E9473)</f>
        <v>208</v>
      </c>
      <c r="O9473" t="str">
        <f t="shared" si="441"/>
        <v/>
      </c>
    </row>
    <row r="9474" spans="1:15" hidden="1">
      <c r="A9474" s="41" t="s">
        <v>103</v>
      </c>
      <c r="B9474" s="46">
        <v>45813</v>
      </c>
      <c r="C9474" s="8" t="s">
        <v>13</v>
      </c>
      <c r="D9474" s="8" t="s">
        <v>48</v>
      </c>
      <c r="E9474" s="8" t="s">
        <v>48</v>
      </c>
      <c r="F9474" s="9">
        <f t="shared" si="445"/>
        <v>-4500000</v>
      </c>
      <c r="G9474" s="9">
        <v>-45</v>
      </c>
      <c r="H9474" s="10">
        <v>-4970610</v>
      </c>
      <c r="I9474" s="11">
        <f t="shared" si="442"/>
        <v>9998771066.9287167</v>
      </c>
      <c r="J9474" s="11">
        <f t="shared" si="443"/>
        <v>99853</v>
      </c>
      <c r="K9474" s="11">
        <f t="shared" si="444"/>
        <v>100134.90898549586</v>
      </c>
      <c r="L9474" s="12">
        <f t="shared" si="446"/>
        <v>464539.09565268643</v>
      </c>
      <c r="M9474" s="11">
        <f>COUNTIF(E$2:$E9474,E9474)</f>
        <v>209</v>
      </c>
      <c r="O9474" t="str">
        <f t="shared" si="441"/>
        <v/>
      </c>
    </row>
    <row r="9475" spans="1:15" hidden="1">
      <c r="A9475" s="41" t="s">
        <v>103</v>
      </c>
      <c r="B9475" s="46">
        <v>45813</v>
      </c>
      <c r="C9475" s="8" t="s">
        <v>13</v>
      </c>
      <c r="D9475" s="8" t="s">
        <v>48</v>
      </c>
      <c r="E9475" s="8" t="s">
        <v>48</v>
      </c>
      <c r="F9475" s="9">
        <f t="shared" si="445"/>
        <v>-18000000</v>
      </c>
      <c r="G9475" s="9">
        <v>-180</v>
      </c>
      <c r="H9475" s="10">
        <v>-19882440</v>
      </c>
      <c r="I9475" s="11">
        <f t="shared" si="442"/>
        <v>9980746783.311327</v>
      </c>
      <c r="J9475" s="11">
        <f t="shared" si="443"/>
        <v>99673</v>
      </c>
      <c r="K9475" s="11">
        <f t="shared" si="444"/>
        <v>100134.90898549586</v>
      </c>
      <c r="L9475" s="12">
        <f t="shared" si="446"/>
        <v>1858156.3826107457</v>
      </c>
      <c r="M9475" s="11">
        <f>COUNTIF(E$2:$E9475,E9475)</f>
        <v>210</v>
      </c>
      <c r="O9475" t="str">
        <f t="shared" si="441"/>
        <v/>
      </c>
    </row>
    <row r="9476" spans="1:15" hidden="1">
      <c r="A9476" s="41" t="s">
        <v>103</v>
      </c>
      <c r="B9476" s="46">
        <v>45813</v>
      </c>
      <c r="C9476" s="8" t="s">
        <v>13</v>
      </c>
      <c r="D9476" s="8" t="s">
        <v>14</v>
      </c>
      <c r="E9476" s="8" t="s">
        <v>14</v>
      </c>
      <c r="F9476" s="9">
        <f t="shared" si="445"/>
        <v>-900000</v>
      </c>
      <c r="G9476" s="9">
        <v>-9</v>
      </c>
      <c r="H9476" s="10">
        <v>-967356</v>
      </c>
      <c r="I9476" s="11">
        <f t="shared" si="442"/>
        <v>20404955840.464947</v>
      </c>
      <c r="J9476" s="11">
        <f t="shared" si="443"/>
        <v>201938</v>
      </c>
      <c r="K9476" s="11">
        <f t="shared" si="444"/>
        <v>101045.64688401858</v>
      </c>
      <c r="L9476" s="12">
        <f t="shared" si="446"/>
        <v>57945.17804383277</v>
      </c>
      <c r="M9476" s="11">
        <f>COUNTIF(E$2:$E9476,E9476)</f>
        <v>1281</v>
      </c>
      <c r="O9476" t="str">
        <f t="shared" si="441"/>
        <v/>
      </c>
    </row>
    <row r="9477" spans="1:15" hidden="1">
      <c r="A9477" s="41" t="s">
        <v>103</v>
      </c>
      <c r="B9477" s="46">
        <v>45813</v>
      </c>
      <c r="C9477" s="8" t="s">
        <v>13</v>
      </c>
      <c r="D9477" s="8" t="s">
        <v>48</v>
      </c>
      <c r="E9477" s="8" t="s">
        <v>48</v>
      </c>
      <c r="F9477" s="9">
        <f t="shared" si="445"/>
        <v>-900000</v>
      </c>
      <c r="G9477" s="9">
        <v>-9</v>
      </c>
      <c r="H9477" s="10">
        <v>-994122</v>
      </c>
      <c r="I9477" s="11">
        <f t="shared" si="442"/>
        <v>9979845569.1304569</v>
      </c>
      <c r="J9477" s="11">
        <f t="shared" si="443"/>
        <v>99664</v>
      </c>
      <c r="K9477" s="11">
        <f t="shared" si="444"/>
        <v>100134.90898549586</v>
      </c>
      <c r="L9477" s="12">
        <f t="shared" si="446"/>
        <v>92907.819130537333</v>
      </c>
      <c r="M9477" s="11">
        <f>COUNTIF(E$2:$E9477,E9477)</f>
        <v>211</v>
      </c>
      <c r="O9477" t="str">
        <f t="shared" si="441"/>
        <v/>
      </c>
    </row>
    <row r="9478" spans="1:15" hidden="1">
      <c r="A9478" s="41" t="s">
        <v>103</v>
      </c>
      <c r="B9478" s="46">
        <v>45813</v>
      </c>
      <c r="C9478" s="8" t="s">
        <v>13</v>
      </c>
      <c r="D9478" s="8" t="s">
        <v>46</v>
      </c>
      <c r="E9478" s="8" t="s">
        <v>46</v>
      </c>
      <c r="F9478" s="9">
        <f t="shared" si="445"/>
        <v>78000000</v>
      </c>
      <c r="G9478" s="9">
        <v>780</v>
      </c>
      <c r="H9478" s="10">
        <v>86704020</v>
      </c>
      <c r="I9478" s="11">
        <f t="shared" si="442"/>
        <v>7864102949.515729</v>
      </c>
      <c r="J9478" s="11">
        <f t="shared" si="443"/>
        <v>71731</v>
      </c>
      <c r="K9478" s="11">
        <f t="shared" si="444"/>
        <v>109633.25409538037</v>
      </c>
      <c r="L9478" s="12">
        <f t="shared" si="446"/>
        <v>0</v>
      </c>
      <c r="M9478" s="11">
        <f>COUNTIF(E$2:$E9478,E9478)</f>
        <v>2934</v>
      </c>
      <c r="O9478" t="str">
        <f t="shared" si="441"/>
        <v/>
      </c>
    </row>
    <row r="9479" spans="1:15" hidden="1">
      <c r="A9479" s="41" t="s">
        <v>103</v>
      </c>
      <c r="B9479" s="46">
        <v>45813</v>
      </c>
      <c r="C9479" s="8" t="s">
        <v>13</v>
      </c>
      <c r="D9479" s="8" t="s">
        <v>48</v>
      </c>
      <c r="E9479" s="8" t="s">
        <v>48</v>
      </c>
      <c r="F9479" s="9">
        <f t="shared" si="445"/>
        <v>-90600000</v>
      </c>
      <c r="G9479" s="9">
        <v>-906</v>
      </c>
      <c r="H9479" s="10">
        <v>-100074948</v>
      </c>
      <c r="I9479" s="11">
        <f t="shared" si="442"/>
        <v>9889123341.5895977</v>
      </c>
      <c r="J9479" s="11">
        <f t="shared" si="443"/>
        <v>98758</v>
      </c>
      <c r="K9479" s="11">
        <f t="shared" si="444"/>
        <v>100134.90898549586</v>
      </c>
      <c r="L9479" s="12">
        <f t="shared" si="446"/>
        <v>9352720.4591407478</v>
      </c>
      <c r="M9479" s="11">
        <f>COUNTIF(E$2:$E9479,E9479)</f>
        <v>212</v>
      </c>
      <c r="O9479" t="str">
        <f t="shared" si="441"/>
        <v/>
      </c>
    </row>
    <row r="9480" spans="1:15" hidden="1">
      <c r="A9480" s="41" t="s">
        <v>103</v>
      </c>
      <c r="B9480" s="46">
        <v>45813</v>
      </c>
      <c r="C9480" s="8" t="s">
        <v>13</v>
      </c>
      <c r="D9480" s="8" t="s">
        <v>48</v>
      </c>
      <c r="E9480" s="8" t="s">
        <v>48</v>
      </c>
      <c r="F9480" s="9">
        <f t="shared" si="445"/>
        <v>-9000000</v>
      </c>
      <c r="G9480" s="9">
        <v>-90</v>
      </c>
      <c r="H9480" s="10">
        <v>-9941220</v>
      </c>
      <c r="I9480" s="11">
        <f t="shared" si="442"/>
        <v>9880111199.7809029</v>
      </c>
      <c r="J9480" s="11">
        <f t="shared" si="443"/>
        <v>98668</v>
      </c>
      <c r="K9480" s="11">
        <f t="shared" si="444"/>
        <v>100134.90898549586</v>
      </c>
      <c r="L9480" s="12">
        <f t="shared" si="446"/>
        <v>929078.19130537286</v>
      </c>
      <c r="M9480" s="11">
        <f>COUNTIF(E$2:$E9480,E9480)</f>
        <v>213</v>
      </c>
      <c r="O9480" t="str">
        <f t="shared" si="441"/>
        <v/>
      </c>
    </row>
    <row r="9481" spans="1:15" hidden="1">
      <c r="A9481" s="41" t="s">
        <v>103</v>
      </c>
      <c r="B9481" s="46">
        <v>45813</v>
      </c>
      <c r="C9481" s="8" t="s">
        <v>13</v>
      </c>
      <c r="D9481" s="8" t="s">
        <v>48</v>
      </c>
      <c r="E9481" s="8" t="s">
        <v>48</v>
      </c>
      <c r="F9481" s="9">
        <f t="shared" si="445"/>
        <v>-4500000</v>
      </c>
      <c r="G9481" s="9">
        <v>-45</v>
      </c>
      <c r="H9481" s="10">
        <v>-4970610</v>
      </c>
      <c r="I9481" s="11">
        <f t="shared" si="442"/>
        <v>9875605128.8765564</v>
      </c>
      <c r="J9481" s="11">
        <f t="shared" si="443"/>
        <v>98623</v>
      </c>
      <c r="K9481" s="11">
        <f t="shared" si="444"/>
        <v>100134.90898549586</v>
      </c>
      <c r="L9481" s="12">
        <f t="shared" si="446"/>
        <v>464539.09565268643</v>
      </c>
      <c r="M9481" s="11">
        <f>COUNTIF(E$2:$E9481,E9481)</f>
        <v>214</v>
      </c>
      <c r="O9481" t="str">
        <f t="shared" si="441"/>
        <v/>
      </c>
    </row>
    <row r="9482" spans="1:15" hidden="1">
      <c r="A9482" s="41" t="s">
        <v>103</v>
      </c>
      <c r="B9482" s="46">
        <v>45813</v>
      </c>
      <c r="C9482" s="8" t="s">
        <v>13</v>
      </c>
      <c r="D9482" s="8" t="s">
        <v>48</v>
      </c>
      <c r="E9482" s="8" t="s">
        <v>48</v>
      </c>
      <c r="F9482" s="9">
        <f t="shared" si="445"/>
        <v>-1800000</v>
      </c>
      <c r="G9482" s="9">
        <v>-18</v>
      </c>
      <c r="H9482" s="10">
        <v>-1988244</v>
      </c>
      <c r="I9482" s="11">
        <f t="shared" si="442"/>
        <v>9873802700.5148182</v>
      </c>
      <c r="J9482" s="11">
        <f t="shared" si="443"/>
        <v>98605</v>
      </c>
      <c r="K9482" s="11">
        <f t="shared" si="444"/>
        <v>100134.90898549586</v>
      </c>
      <c r="L9482" s="12">
        <f t="shared" si="446"/>
        <v>185815.63826107467</v>
      </c>
      <c r="M9482" s="11">
        <f>COUNTIF(E$2:$E9482,E9482)</f>
        <v>215</v>
      </c>
      <c r="O9482" t="str">
        <f t="shared" si="441"/>
        <v/>
      </c>
    </row>
    <row r="9483" spans="1:15" hidden="1">
      <c r="A9483" s="41" t="s">
        <v>103</v>
      </c>
      <c r="B9483" s="46">
        <v>45813</v>
      </c>
      <c r="C9483" s="8" t="s">
        <v>13</v>
      </c>
      <c r="D9483" s="8" t="s">
        <v>46</v>
      </c>
      <c r="E9483" s="8" t="s">
        <v>46</v>
      </c>
      <c r="F9483" s="9">
        <f t="shared" si="445"/>
        <v>10400000</v>
      </c>
      <c r="G9483" s="9">
        <v>104</v>
      </c>
      <c r="H9483" s="10">
        <v>11560536</v>
      </c>
      <c r="I9483" s="11">
        <f t="shared" si="442"/>
        <v>7875663485.515729</v>
      </c>
      <c r="J9483" s="11">
        <f t="shared" si="443"/>
        <v>71835</v>
      </c>
      <c r="K9483" s="11">
        <f t="shared" si="444"/>
        <v>109635.46301267807</v>
      </c>
      <c r="L9483" s="12">
        <f t="shared" si="446"/>
        <v>0</v>
      </c>
      <c r="M9483" s="11">
        <f>COUNTIF(E$2:$E9483,E9483)</f>
        <v>2935</v>
      </c>
      <c r="O9483" t="str">
        <f t="shared" si="441"/>
        <v/>
      </c>
    </row>
    <row r="9484" spans="1:15" hidden="1">
      <c r="A9484" s="41" t="s">
        <v>103</v>
      </c>
      <c r="B9484" s="46">
        <v>45813</v>
      </c>
      <c r="C9484" s="8" t="s">
        <v>13</v>
      </c>
      <c r="D9484" s="8" t="s">
        <v>48</v>
      </c>
      <c r="E9484" s="8" t="s">
        <v>48</v>
      </c>
      <c r="F9484" s="9">
        <f t="shared" si="445"/>
        <v>-45200000</v>
      </c>
      <c r="G9484" s="9">
        <v>-452</v>
      </c>
      <c r="H9484" s="10">
        <v>-49927016</v>
      </c>
      <c r="I9484" s="11">
        <f t="shared" si="442"/>
        <v>9828541721.6533737</v>
      </c>
      <c r="J9484" s="11">
        <f t="shared" si="443"/>
        <v>98153</v>
      </c>
      <c r="K9484" s="11">
        <f t="shared" si="444"/>
        <v>100134.90898549586</v>
      </c>
      <c r="L9484" s="12">
        <f t="shared" si="446"/>
        <v>4666037.1385558695</v>
      </c>
      <c r="M9484" s="11">
        <f>COUNTIF(E$2:$E9484,E9484)</f>
        <v>216</v>
      </c>
      <c r="O9484" t="str">
        <f t="shared" si="441"/>
        <v/>
      </c>
    </row>
    <row r="9485" spans="1:15" hidden="1">
      <c r="A9485" s="41" t="s">
        <v>103</v>
      </c>
      <c r="B9485" s="46">
        <v>45813</v>
      </c>
      <c r="C9485" s="8" t="s">
        <v>13</v>
      </c>
      <c r="D9485" s="8" t="s">
        <v>48</v>
      </c>
      <c r="E9485" s="8" t="s">
        <v>48</v>
      </c>
      <c r="F9485" s="9">
        <f t="shared" si="445"/>
        <v>-4000000</v>
      </c>
      <c r="G9485" s="9">
        <v>-40</v>
      </c>
      <c r="H9485" s="10">
        <v>-4418320</v>
      </c>
      <c r="I9485" s="11">
        <f t="shared" si="442"/>
        <v>9824536325.2939529</v>
      </c>
      <c r="J9485" s="11">
        <f t="shared" si="443"/>
        <v>98113</v>
      </c>
      <c r="K9485" s="11">
        <f t="shared" si="444"/>
        <v>100134.90898549586</v>
      </c>
      <c r="L9485" s="12">
        <f t="shared" si="446"/>
        <v>412923.64058016567</v>
      </c>
      <c r="M9485" s="11">
        <f>COUNTIF(E$2:$E9485,E9485)</f>
        <v>217</v>
      </c>
      <c r="O9485" t="str">
        <f t="shared" si="441"/>
        <v/>
      </c>
    </row>
    <row r="9486" spans="1:15" hidden="1">
      <c r="A9486" s="41" t="s">
        <v>103</v>
      </c>
      <c r="B9486" s="46">
        <v>45813</v>
      </c>
      <c r="C9486" s="8" t="s">
        <v>13</v>
      </c>
      <c r="D9486" s="8" t="s">
        <v>48</v>
      </c>
      <c r="E9486" s="8" t="s">
        <v>48</v>
      </c>
      <c r="F9486" s="9">
        <f t="shared" si="445"/>
        <v>-1800000</v>
      </c>
      <c r="G9486" s="9">
        <v>-18</v>
      </c>
      <c r="H9486" s="10">
        <v>-1988244</v>
      </c>
      <c r="I9486" s="11">
        <f t="shared" si="442"/>
        <v>9822733896.9322147</v>
      </c>
      <c r="J9486" s="11">
        <f t="shared" si="443"/>
        <v>98095</v>
      </c>
      <c r="K9486" s="11">
        <f t="shared" si="444"/>
        <v>100134.90898549586</v>
      </c>
      <c r="L9486" s="12">
        <f t="shared" si="446"/>
        <v>185815.63826107467</v>
      </c>
      <c r="M9486" s="11">
        <f>COUNTIF(E$2:$E9486,E9486)</f>
        <v>218</v>
      </c>
      <c r="O9486" t="str">
        <f t="shared" si="441"/>
        <v/>
      </c>
    </row>
    <row r="9487" spans="1:15" hidden="1">
      <c r="A9487" s="41" t="s">
        <v>103</v>
      </c>
      <c r="B9487" s="46">
        <v>45813</v>
      </c>
      <c r="C9487" s="8" t="s">
        <v>13</v>
      </c>
      <c r="D9487" s="8" t="s">
        <v>48</v>
      </c>
      <c r="E9487" s="8" t="s">
        <v>48</v>
      </c>
      <c r="F9487" s="9">
        <f t="shared" si="445"/>
        <v>900000</v>
      </c>
      <c r="G9487" s="9">
        <v>9</v>
      </c>
      <c r="H9487" s="10">
        <v>993852</v>
      </c>
      <c r="I9487" s="11">
        <f t="shared" si="442"/>
        <v>9823727748.9322147</v>
      </c>
      <c r="J9487" s="11">
        <f t="shared" si="443"/>
        <v>98104</v>
      </c>
      <c r="K9487" s="11">
        <f t="shared" si="444"/>
        <v>100135.85326726957</v>
      </c>
      <c r="L9487" s="12">
        <f t="shared" si="446"/>
        <v>0</v>
      </c>
      <c r="M9487" s="11">
        <f>COUNTIF(E$2:$E9487,E9487)</f>
        <v>219</v>
      </c>
      <c r="O9487" t="str">
        <f t="shared" si="441"/>
        <v/>
      </c>
    </row>
    <row r="9488" spans="1:15" hidden="1">
      <c r="A9488" s="41" t="s">
        <v>103</v>
      </c>
      <c r="B9488" s="46">
        <v>45813</v>
      </c>
      <c r="C9488" s="8" t="s">
        <v>13</v>
      </c>
      <c r="D9488" s="8" t="s">
        <v>48</v>
      </c>
      <c r="E9488" s="8" t="s">
        <v>48</v>
      </c>
      <c r="F9488" s="9">
        <f t="shared" si="445"/>
        <v>-900000</v>
      </c>
      <c r="G9488" s="9">
        <v>-9</v>
      </c>
      <c r="H9488" s="10">
        <v>-994122</v>
      </c>
      <c r="I9488" s="11">
        <f t="shared" si="442"/>
        <v>9822826526.2528095</v>
      </c>
      <c r="J9488" s="11">
        <f t="shared" si="443"/>
        <v>98095</v>
      </c>
      <c r="K9488" s="11">
        <f t="shared" si="444"/>
        <v>100135.85326726957</v>
      </c>
      <c r="L9488" s="12">
        <f t="shared" si="446"/>
        <v>92899.320594573859</v>
      </c>
      <c r="M9488" s="11">
        <f>COUNTIF(E$2:$E9488,E9488)</f>
        <v>220</v>
      </c>
      <c r="O9488" t="str">
        <f t="shared" ref="O9488:O9551" si="447">IF(M9488=_xlfn.MAXIFS(M:M,D:D,D9488),"X","")</f>
        <v/>
      </c>
    </row>
    <row r="9489" spans="1:15" hidden="1">
      <c r="A9489" s="41" t="s">
        <v>103</v>
      </c>
      <c r="B9489" s="46">
        <v>45813</v>
      </c>
      <c r="C9489" s="8" t="s">
        <v>13</v>
      </c>
      <c r="D9489" s="8" t="s">
        <v>48</v>
      </c>
      <c r="E9489" s="8" t="s">
        <v>48</v>
      </c>
      <c r="F9489" s="9">
        <f t="shared" si="445"/>
        <v>-1800000</v>
      </c>
      <c r="G9489" s="9">
        <v>-18</v>
      </c>
      <c r="H9489" s="10">
        <v>-1988244</v>
      </c>
      <c r="I9489" s="11">
        <f t="shared" si="442"/>
        <v>9821024080.8939991</v>
      </c>
      <c r="J9489" s="11">
        <f t="shared" si="443"/>
        <v>98077</v>
      </c>
      <c r="K9489" s="11">
        <f t="shared" si="444"/>
        <v>100135.85326726957</v>
      </c>
      <c r="L9489" s="12">
        <f t="shared" si="446"/>
        <v>185798.64118914772</v>
      </c>
      <c r="M9489" s="11">
        <f>COUNTIF(E$2:$E9489,E9489)</f>
        <v>221</v>
      </c>
      <c r="O9489" t="str">
        <f t="shared" si="447"/>
        <v/>
      </c>
    </row>
    <row r="9490" spans="1:15" hidden="1">
      <c r="A9490" s="41" t="s">
        <v>103</v>
      </c>
      <c r="B9490" s="46">
        <v>45813</v>
      </c>
      <c r="C9490" s="8" t="s">
        <v>13</v>
      </c>
      <c r="D9490" s="8" t="s">
        <v>14</v>
      </c>
      <c r="E9490" s="8" t="s">
        <v>14</v>
      </c>
      <c r="F9490" s="9">
        <f t="shared" si="445"/>
        <v>-23200000</v>
      </c>
      <c r="G9490" s="9">
        <v>-232</v>
      </c>
      <c r="H9490" s="10">
        <v>-24936288</v>
      </c>
      <c r="I9490" s="11">
        <f t="shared" si="442"/>
        <v>20381513250.387856</v>
      </c>
      <c r="J9490" s="11">
        <f t="shared" si="443"/>
        <v>201706</v>
      </c>
      <c r="K9490" s="11">
        <f t="shared" si="444"/>
        <v>101045.64688401858</v>
      </c>
      <c r="L9490" s="12">
        <f t="shared" si="446"/>
        <v>1493697.9229076877</v>
      </c>
      <c r="M9490" s="11">
        <f>COUNTIF(E$2:$E9490,E9490)</f>
        <v>1282</v>
      </c>
      <c r="O9490" t="str">
        <f t="shared" si="447"/>
        <v/>
      </c>
    </row>
    <row r="9491" spans="1:15" hidden="1">
      <c r="A9491" s="41" t="s">
        <v>103</v>
      </c>
      <c r="B9491" s="46">
        <v>45813</v>
      </c>
      <c r="C9491" s="8" t="s">
        <v>13</v>
      </c>
      <c r="D9491" s="8" t="s">
        <v>48</v>
      </c>
      <c r="E9491" s="8" t="s">
        <v>48</v>
      </c>
      <c r="F9491" s="9">
        <f t="shared" si="445"/>
        <v>-58900000</v>
      </c>
      <c r="G9491" s="9">
        <v>-589</v>
      </c>
      <c r="H9491" s="10">
        <v>-65059762</v>
      </c>
      <c r="I9491" s="11">
        <f t="shared" si="442"/>
        <v>9762044063.3195782</v>
      </c>
      <c r="J9491" s="11">
        <f t="shared" si="443"/>
        <v>97488</v>
      </c>
      <c r="K9491" s="11">
        <f t="shared" si="444"/>
        <v>100135.85326726957</v>
      </c>
      <c r="L9491" s="12">
        <f t="shared" si="446"/>
        <v>6079744.4255782217</v>
      </c>
      <c r="M9491" s="11">
        <f>COUNTIF(E$2:$E9491,E9491)</f>
        <v>222</v>
      </c>
      <c r="O9491" t="str">
        <f t="shared" si="447"/>
        <v/>
      </c>
    </row>
    <row r="9492" spans="1:15" hidden="1">
      <c r="A9492" s="41" t="s">
        <v>103</v>
      </c>
      <c r="B9492" s="46">
        <v>45813</v>
      </c>
      <c r="C9492" s="8" t="s">
        <v>13</v>
      </c>
      <c r="D9492" s="8" t="s">
        <v>14</v>
      </c>
      <c r="E9492" s="8" t="s">
        <v>14</v>
      </c>
      <c r="F9492" s="9">
        <f t="shared" si="445"/>
        <v>-1800000</v>
      </c>
      <c r="G9492" s="9">
        <v>-18</v>
      </c>
      <c r="H9492" s="10">
        <v>-1934712</v>
      </c>
      <c r="I9492" s="11">
        <f t="shared" si="442"/>
        <v>20379694428.743942</v>
      </c>
      <c r="J9492" s="11">
        <f t="shared" si="443"/>
        <v>201688</v>
      </c>
      <c r="K9492" s="11">
        <f t="shared" si="444"/>
        <v>101045.64688401858</v>
      </c>
      <c r="L9492" s="12">
        <f t="shared" si="446"/>
        <v>115890.35608766554</v>
      </c>
      <c r="M9492" s="11">
        <f>COUNTIF(E$2:$E9492,E9492)</f>
        <v>1283</v>
      </c>
      <c r="O9492" t="str">
        <f t="shared" si="447"/>
        <v/>
      </c>
    </row>
    <row r="9493" spans="1:15" hidden="1">
      <c r="A9493" s="41" t="s">
        <v>103</v>
      </c>
      <c r="B9493" s="46">
        <v>45813</v>
      </c>
      <c r="C9493" s="8" t="s">
        <v>13</v>
      </c>
      <c r="D9493" s="8" t="s">
        <v>48</v>
      </c>
      <c r="E9493" s="8" t="s">
        <v>48</v>
      </c>
      <c r="F9493" s="9">
        <f t="shared" si="445"/>
        <v>-48200000</v>
      </c>
      <c r="G9493" s="9">
        <v>-482</v>
      </c>
      <c r="H9493" s="10">
        <v>-53240756</v>
      </c>
      <c r="I9493" s="11">
        <f t="shared" si="442"/>
        <v>9713778582.044754</v>
      </c>
      <c r="J9493" s="11">
        <f t="shared" si="443"/>
        <v>97006</v>
      </c>
      <c r="K9493" s="11">
        <f t="shared" si="444"/>
        <v>100135.85326726957</v>
      </c>
      <c r="L9493" s="12">
        <f t="shared" si="446"/>
        <v>4975274.7251760662</v>
      </c>
      <c r="M9493" s="11">
        <f>COUNTIF(E$2:$E9493,E9493)</f>
        <v>223</v>
      </c>
      <c r="O9493" t="str">
        <f t="shared" si="447"/>
        <v/>
      </c>
    </row>
    <row r="9494" spans="1:15" hidden="1">
      <c r="A9494" s="41" t="s">
        <v>103</v>
      </c>
      <c r="B9494" s="46">
        <v>45813</v>
      </c>
      <c r="C9494" s="8" t="s">
        <v>13</v>
      </c>
      <c r="D9494" s="8" t="s">
        <v>48</v>
      </c>
      <c r="E9494" s="8" t="s">
        <v>48</v>
      </c>
      <c r="F9494" s="9">
        <f t="shared" si="445"/>
        <v>-90400000</v>
      </c>
      <c r="G9494" s="9">
        <v>-904</v>
      </c>
      <c r="H9494" s="10">
        <v>-99854032</v>
      </c>
      <c r="I9494" s="11">
        <f t="shared" si="442"/>
        <v>9623255770.691143</v>
      </c>
      <c r="J9494" s="11">
        <f t="shared" si="443"/>
        <v>96102</v>
      </c>
      <c r="K9494" s="11">
        <f t="shared" si="444"/>
        <v>100135.85326726957</v>
      </c>
      <c r="L9494" s="12">
        <f t="shared" si="446"/>
        <v>9331220.6463883072</v>
      </c>
      <c r="M9494" s="11">
        <f>COUNTIF(E$2:$E9494,E9494)</f>
        <v>224</v>
      </c>
      <c r="O9494" t="str">
        <f t="shared" si="447"/>
        <v/>
      </c>
    </row>
    <row r="9495" spans="1:15" hidden="1">
      <c r="A9495" s="41" t="s">
        <v>103</v>
      </c>
      <c r="B9495" s="46">
        <v>45813</v>
      </c>
      <c r="C9495" s="8" t="s">
        <v>13</v>
      </c>
      <c r="D9495" s="8" t="s">
        <v>14</v>
      </c>
      <c r="E9495" s="8" t="s">
        <v>14</v>
      </c>
      <c r="F9495" s="9">
        <f t="shared" si="445"/>
        <v>900000</v>
      </c>
      <c r="G9495" s="9">
        <v>9</v>
      </c>
      <c r="H9495" s="10">
        <v>965457</v>
      </c>
      <c r="I9495" s="11">
        <f t="shared" si="442"/>
        <v>20380659885.743942</v>
      </c>
      <c r="J9495" s="11">
        <f t="shared" si="443"/>
        <v>201697</v>
      </c>
      <c r="K9495" s="11">
        <f t="shared" si="444"/>
        <v>101045.92475715526</v>
      </c>
      <c r="L9495" s="12">
        <f t="shared" si="446"/>
        <v>0</v>
      </c>
      <c r="M9495" s="11">
        <f>COUNTIF(E$2:$E9495,E9495)</f>
        <v>1284</v>
      </c>
      <c r="O9495" t="str">
        <f t="shared" si="447"/>
        <v/>
      </c>
    </row>
    <row r="9496" spans="1:15" hidden="1">
      <c r="A9496" s="41" t="s">
        <v>103</v>
      </c>
      <c r="B9496" s="46">
        <v>45813</v>
      </c>
      <c r="C9496" s="8" t="s">
        <v>13</v>
      </c>
      <c r="D9496" s="8" t="s">
        <v>15</v>
      </c>
      <c r="E9496" s="8" t="s">
        <v>15</v>
      </c>
      <c r="F9496" s="9">
        <f t="shared" si="445"/>
        <v>2700000</v>
      </c>
      <c r="G9496" s="9">
        <v>27</v>
      </c>
      <c r="H9496" s="10">
        <v>2943027</v>
      </c>
      <c r="I9496" s="11">
        <f t="shared" si="442"/>
        <v>27376235697.739105</v>
      </c>
      <c r="J9496" s="11">
        <f t="shared" si="443"/>
        <v>253562</v>
      </c>
      <c r="K9496" s="11">
        <f t="shared" si="444"/>
        <v>107966.6341870592</v>
      </c>
      <c r="L9496" s="12">
        <f t="shared" si="446"/>
        <v>0</v>
      </c>
      <c r="M9496" s="11">
        <f>COUNTIF(E$2:$E9496,E9496)</f>
        <v>3240</v>
      </c>
      <c r="O9496" t="str">
        <f t="shared" si="447"/>
        <v/>
      </c>
    </row>
    <row r="9497" spans="1:15" hidden="1">
      <c r="A9497" s="41" t="s">
        <v>103</v>
      </c>
      <c r="B9497" s="46">
        <v>45813</v>
      </c>
      <c r="C9497" s="8" t="s">
        <v>13</v>
      </c>
      <c r="D9497" s="8" t="s">
        <v>15</v>
      </c>
      <c r="E9497" s="8" t="s">
        <v>15</v>
      </c>
      <c r="F9497" s="9">
        <f t="shared" si="445"/>
        <v>2700000</v>
      </c>
      <c r="G9497" s="9">
        <v>27</v>
      </c>
      <c r="H9497" s="10">
        <v>2944107</v>
      </c>
      <c r="I9497" s="11">
        <f t="shared" si="442"/>
        <v>27379179804.739105</v>
      </c>
      <c r="J9497" s="11">
        <f t="shared" si="443"/>
        <v>253589</v>
      </c>
      <c r="K9497" s="11">
        <f t="shared" si="444"/>
        <v>107966.74857639371</v>
      </c>
      <c r="L9497" s="12">
        <f t="shared" si="446"/>
        <v>0</v>
      </c>
      <c r="M9497" s="11">
        <f>COUNTIF(E$2:$E9497,E9497)</f>
        <v>3241</v>
      </c>
      <c r="O9497" t="str">
        <f t="shared" si="447"/>
        <v/>
      </c>
    </row>
    <row r="9498" spans="1:15" hidden="1">
      <c r="A9498" s="41" t="s">
        <v>103</v>
      </c>
      <c r="B9498" s="46">
        <v>45813</v>
      </c>
      <c r="C9498" s="8" t="s">
        <v>13</v>
      </c>
      <c r="D9498" s="8" t="s">
        <v>48</v>
      </c>
      <c r="E9498" s="8" t="s">
        <v>48</v>
      </c>
      <c r="F9498" s="9">
        <f t="shared" si="445"/>
        <v>-18000000</v>
      </c>
      <c r="G9498" s="9">
        <v>-180</v>
      </c>
      <c r="H9498" s="10">
        <v>-19882440</v>
      </c>
      <c r="I9498" s="11">
        <f t="shared" si="442"/>
        <v>9605231317.103035</v>
      </c>
      <c r="J9498" s="11">
        <f t="shared" si="443"/>
        <v>95922</v>
      </c>
      <c r="K9498" s="11">
        <f t="shared" si="444"/>
        <v>100135.85326726957</v>
      </c>
      <c r="L9498" s="12">
        <f t="shared" si="446"/>
        <v>1857986.4118914753</v>
      </c>
      <c r="M9498" s="11">
        <f>COUNTIF(E$2:$E9498,E9498)</f>
        <v>225</v>
      </c>
      <c r="O9498" t="str">
        <f t="shared" si="447"/>
        <v/>
      </c>
    </row>
    <row r="9499" spans="1:15" hidden="1">
      <c r="A9499" s="41" t="s">
        <v>103</v>
      </c>
      <c r="B9499" s="46">
        <v>45813</v>
      </c>
      <c r="C9499" s="8" t="s">
        <v>13</v>
      </c>
      <c r="D9499" s="8" t="s">
        <v>48</v>
      </c>
      <c r="E9499" s="8" t="s">
        <v>48</v>
      </c>
      <c r="F9499" s="9">
        <f t="shared" si="445"/>
        <v>-9000000</v>
      </c>
      <c r="G9499" s="9">
        <v>-90</v>
      </c>
      <c r="H9499" s="10">
        <v>-9941220</v>
      </c>
      <c r="I9499" s="11">
        <f t="shared" si="442"/>
        <v>9596219090.3089809</v>
      </c>
      <c r="J9499" s="11">
        <f t="shared" si="443"/>
        <v>95832</v>
      </c>
      <c r="K9499" s="11">
        <f t="shared" si="444"/>
        <v>100135.85326726957</v>
      </c>
      <c r="L9499" s="12">
        <f t="shared" si="446"/>
        <v>928993.20594573766</v>
      </c>
      <c r="M9499" s="11">
        <f>COUNTIF(E$2:$E9499,E9499)</f>
        <v>226</v>
      </c>
      <c r="O9499" t="str">
        <f t="shared" si="447"/>
        <v/>
      </c>
    </row>
    <row r="9500" spans="1:15" hidden="1">
      <c r="A9500" s="41" t="s">
        <v>103</v>
      </c>
      <c r="B9500" s="46">
        <v>45813</v>
      </c>
      <c r="C9500" s="8" t="s">
        <v>13</v>
      </c>
      <c r="D9500" s="8" t="s">
        <v>48</v>
      </c>
      <c r="E9500" s="8" t="s">
        <v>48</v>
      </c>
      <c r="F9500" s="9">
        <f t="shared" si="445"/>
        <v>-1800000</v>
      </c>
      <c r="G9500" s="9">
        <v>-18</v>
      </c>
      <c r="H9500" s="10">
        <v>-1988244</v>
      </c>
      <c r="I9500" s="11">
        <f t="shared" si="442"/>
        <v>9594416644.9501705</v>
      </c>
      <c r="J9500" s="11">
        <f t="shared" si="443"/>
        <v>95814</v>
      </c>
      <c r="K9500" s="11">
        <f t="shared" si="444"/>
        <v>100135.85326726957</v>
      </c>
      <c r="L9500" s="12">
        <f t="shared" si="446"/>
        <v>185798.64118914772</v>
      </c>
      <c r="M9500" s="11">
        <f>COUNTIF(E$2:$E9500,E9500)</f>
        <v>227</v>
      </c>
      <c r="O9500" t="str">
        <f t="shared" si="447"/>
        <v/>
      </c>
    </row>
    <row r="9501" spans="1:15" hidden="1">
      <c r="A9501" s="41" t="s">
        <v>103</v>
      </c>
      <c r="B9501" s="46">
        <v>45813</v>
      </c>
      <c r="C9501" s="8" t="s">
        <v>13</v>
      </c>
      <c r="D9501" s="8" t="s">
        <v>48</v>
      </c>
      <c r="E9501" s="8" t="s">
        <v>48</v>
      </c>
      <c r="F9501" s="9">
        <f t="shared" si="445"/>
        <v>-1800000</v>
      </c>
      <c r="G9501" s="9">
        <v>-18</v>
      </c>
      <c r="H9501" s="10">
        <v>-1988244</v>
      </c>
      <c r="I9501" s="11">
        <f t="shared" si="442"/>
        <v>9592614199.5913601</v>
      </c>
      <c r="J9501" s="11">
        <f t="shared" si="443"/>
        <v>95796</v>
      </c>
      <c r="K9501" s="11">
        <f t="shared" si="444"/>
        <v>100135.85326726957</v>
      </c>
      <c r="L9501" s="12">
        <f t="shared" si="446"/>
        <v>185798.64118914772</v>
      </c>
      <c r="M9501" s="11">
        <f>COUNTIF(E$2:$E9501,E9501)</f>
        <v>228</v>
      </c>
      <c r="O9501" t="str">
        <f t="shared" si="447"/>
        <v/>
      </c>
    </row>
    <row r="9502" spans="1:15" hidden="1">
      <c r="A9502" s="41" t="s">
        <v>103</v>
      </c>
      <c r="B9502" s="46">
        <v>45813</v>
      </c>
      <c r="C9502" s="8" t="s">
        <v>13</v>
      </c>
      <c r="D9502" s="8" t="s">
        <v>48</v>
      </c>
      <c r="E9502" s="8" t="s">
        <v>48</v>
      </c>
      <c r="F9502" s="9">
        <f t="shared" si="445"/>
        <v>-2700000</v>
      </c>
      <c r="G9502" s="9">
        <v>-27</v>
      </c>
      <c r="H9502" s="10">
        <v>-2982366</v>
      </c>
      <c r="I9502" s="11">
        <f t="shared" si="442"/>
        <v>9589910531.5531445</v>
      </c>
      <c r="J9502" s="11">
        <f t="shared" si="443"/>
        <v>95769</v>
      </c>
      <c r="K9502" s="11">
        <f t="shared" si="444"/>
        <v>100135.85326726957</v>
      </c>
      <c r="L9502" s="12">
        <f t="shared" si="446"/>
        <v>278697.96178372158</v>
      </c>
      <c r="M9502" s="11">
        <f>COUNTIF(E$2:$E9502,E9502)</f>
        <v>229</v>
      </c>
      <c r="O9502" t="str">
        <f t="shared" si="447"/>
        <v/>
      </c>
    </row>
    <row r="9503" spans="1:15" hidden="1">
      <c r="A9503" s="41" t="s">
        <v>103</v>
      </c>
      <c r="B9503" s="46">
        <v>45814</v>
      </c>
      <c r="C9503" s="8" t="s">
        <v>13</v>
      </c>
      <c r="D9503" s="8" t="s">
        <v>46</v>
      </c>
      <c r="E9503" s="8" t="s">
        <v>46</v>
      </c>
      <c r="F9503" s="9">
        <f t="shared" si="445"/>
        <v>92000000</v>
      </c>
      <c r="G9503" s="9">
        <v>920</v>
      </c>
      <c r="H9503" s="10">
        <v>102409800</v>
      </c>
      <c r="I9503" s="11">
        <f t="shared" si="442"/>
        <v>7978073285.515729</v>
      </c>
      <c r="J9503" s="11">
        <f t="shared" si="443"/>
        <v>72755</v>
      </c>
      <c r="K9503" s="11">
        <f t="shared" si="444"/>
        <v>109656.7010585627</v>
      </c>
      <c r="L9503" s="12">
        <f t="shared" si="446"/>
        <v>0</v>
      </c>
      <c r="M9503" s="11">
        <f>COUNTIF(E$2:$E9503,E9503)</f>
        <v>2936</v>
      </c>
      <c r="O9503" t="str">
        <f t="shared" si="447"/>
        <v/>
      </c>
    </row>
    <row r="9504" spans="1:15" hidden="1">
      <c r="A9504" s="41" t="s">
        <v>103</v>
      </c>
      <c r="B9504" s="46">
        <v>45814</v>
      </c>
      <c r="C9504" s="8" t="s">
        <v>13</v>
      </c>
      <c r="D9504" s="8" t="s">
        <v>46</v>
      </c>
      <c r="E9504" s="8" t="s">
        <v>46</v>
      </c>
      <c r="F9504" s="9">
        <f t="shared" si="445"/>
        <v>27300000</v>
      </c>
      <c r="G9504" s="9">
        <v>273</v>
      </c>
      <c r="H9504" s="10">
        <v>30365790</v>
      </c>
      <c r="I9504" s="11">
        <f t="shared" si="442"/>
        <v>8008439075.515729</v>
      </c>
      <c r="J9504" s="11">
        <f t="shared" si="443"/>
        <v>73028</v>
      </c>
      <c r="K9504" s="11">
        <f t="shared" si="444"/>
        <v>109662.58250966381</v>
      </c>
      <c r="L9504" s="12">
        <f t="shared" si="446"/>
        <v>0</v>
      </c>
      <c r="M9504" s="11">
        <f>COUNTIF(E$2:$E9504,E9504)</f>
        <v>2937</v>
      </c>
      <c r="O9504" t="str">
        <f t="shared" si="447"/>
        <v/>
      </c>
    </row>
    <row r="9505" spans="1:15" hidden="1">
      <c r="A9505" s="41" t="s">
        <v>103</v>
      </c>
      <c r="B9505" s="46">
        <v>45814</v>
      </c>
      <c r="C9505" s="8" t="s">
        <v>13</v>
      </c>
      <c r="D9505" s="8" t="s">
        <v>46</v>
      </c>
      <c r="E9505" s="8" t="s">
        <v>46</v>
      </c>
      <c r="F9505" s="9">
        <f t="shared" si="445"/>
        <v>5200000</v>
      </c>
      <c r="G9505" s="9">
        <v>52</v>
      </c>
      <c r="H9505" s="10">
        <v>5783960</v>
      </c>
      <c r="I9505" s="11">
        <f t="shared" si="442"/>
        <v>8014223035.515729</v>
      </c>
      <c r="J9505" s="11">
        <f t="shared" si="443"/>
        <v>73080</v>
      </c>
      <c r="K9505" s="11">
        <f t="shared" si="444"/>
        <v>109663.69780399192</v>
      </c>
      <c r="L9505" s="12">
        <f t="shared" si="446"/>
        <v>0</v>
      </c>
      <c r="M9505" s="11">
        <f>COUNTIF(E$2:$E9505,E9505)</f>
        <v>2938</v>
      </c>
      <c r="O9505" t="str">
        <f t="shared" si="447"/>
        <v/>
      </c>
    </row>
    <row r="9506" spans="1:15" hidden="1">
      <c r="A9506" s="41" t="s">
        <v>103</v>
      </c>
      <c r="B9506" s="46">
        <v>45814</v>
      </c>
      <c r="C9506" s="8" t="s">
        <v>13</v>
      </c>
      <c r="D9506" s="8" t="s">
        <v>46</v>
      </c>
      <c r="E9506" s="8" t="s">
        <v>46</v>
      </c>
      <c r="F9506" s="9">
        <f t="shared" si="445"/>
        <v>182300000</v>
      </c>
      <c r="G9506" s="9">
        <v>1823</v>
      </c>
      <c r="H9506" s="10">
        <v>202772290</v>
      </c>
      <c r="I9506" s="11">
        <f t="shared" si="442"/>
        <v>8216995325.515729</v>
      </c>
      <c r="J9506" s="11">
        <f t="shared" si="443"/>
        <v>74903</v>
      </c>
      <c r="K9506" s="11">
        <f t="shared" si="444"/>
        <v>109701.8186923852</v>
      </c>
      <c r="L9506" s="12">
        <f t="shared" si="446"/>
        <v>0</v>
      </c>
      <c r="M9506" s="11">
        <f>COUNTIF(E$2:$E9506,E9506)</f>
        <v>2939</v>
      </c>
      <c r="O9506" t="str">
        <f t="shared" si="447"/>
        <v/>
      </c>
    </row>
    <row r="9507" spans="1:15" hidden="1">
      <c r="A9507" s="41" t="s">
        <v>103</v>
      </c>
      <c r="B9507" s="46">
        <v>45814</v>
      </c>
      <c r="C9507" s="8" t="s">
        <v>13</v>
      </c>
      <c r="D9507" s="8" t="s">
        <v>14</v>
      </c>
      <c r="E9507" s="8" t="s">
        <v>14</v>
      </c>
      <c r="F9507" s="9">
        <f t="shared" si="445"/>
        <v>1800000</v>
      </c>
      <c r="G9507" s="9">
        <v>18</v>
      </c>
      <c r="H9507" s="10">
        <v>1962846</v>
      </c>
      <c r="I9507" s="11">
        <f t="shared" si="442"/>
        <v>20382622731.743942</v>
      </c>
      <c r="J9507" s="11">
        <f t="shared" si="443"/>
        <v>201715</v>
      </c>
      <c r="K9507" s="11">
        <f t="shared" si="444"/>
        <v>101046.63873159628</v>
      </c>
      <c r="L9507" s="12">
        <f t="shared" si="446"/>
        <v>0</v>
      </c>
      <c r="M9507" s="11">
        <f>COUNTIF(E$2:$E9507,E9507)</f>
        <v>1285</v>
      </c>
      <c r="O9507" t="str">
        <f t="shared" si="447"/>
        <v/>
      </c>
    </row>
    <row r="9508" spans="1:15" hidden="1">
      <c r="A9508" s="41" t="s">
        <v>103</v>
      </c>
      <c r="B9508" s="46">
        <v>45814</v>
      </c>
      <c r="C9508" s="8" t="s">
        <v>13</v>
      </c>
      <c r="D9508" s="8" t="s">
        <v>14</v>
      </c>
      <c r="E9508" s="8" t="s">
        <v>14</v>
      </c>
      <c r="F9508" s="9">
        <f t="shared" si="445"/>
        <v>-900000</v>
      </c>
      <c r="G9508" s="9">
        <v>-9</v>
      </c>
      <c r="H9508" s="10">
        <v>-967869</v>
      </c>
      <c r="I9508" s="11">
        <f t="shared" si="442"/>
        <v>20381713311.995358</v>
      </c>
      <c r="J9508" s="11">
        <f t="shared" si="443"/>
        <v>201706</v>
      </c>
      <c r="K9508" s="11">
        <f t="shared" si="444"/>
        <v>101046.63873159628</v>
      </c>
      <c r="L9508" s="12">
        <f t="shared" si="446"/>
        <v>58449.25141563348</v>
      </c>
      <c r="M9508" s="11">
        <f>COUNTIF(E$2:$E9508,E9508)</f>
        <v>1286</v>
      </c>
      <c r="O9508" t="str">
        <f t="shared" si="447"/>
        <v/>
      </c>
    </row>
    <row r="9509" spans="1:15" hidden="1">
      <c r="A9509" s="41" t="s">
        <v>103</v>
      </c>
      <c r="B9509" s="46">
        <v>45814</v>
      </c>
      <c r="C9509" s="8" t="s">
        <v>13</v>
      </c>
      <c r="D9509" s="8" t="s">
        <v>48</v>
      </c>
      <c r="E9509" s="8" t="s">
        <v>48</v>
      </c>
      <c r="F9509" s="9">
        <f t="shared" si="445"/>
        <v>-1900000</v>
      </c>
      <c r="G9509" s="9">
        <v>-19</v>
      </c>
      <c r="H9509" s="10">
        <v>-2099918</v>
      </c>
      <c r="I9509" s="11">
        <f t="shared" si="442"/>
        <v>9588007950.3410664</v>
      </c>
      <c r="J9509" s="11">
        <f t="shared" si="443"/>
        <v>95750</v>
      </c>
      <c r="K9509" s="11">
        <f t="shared" si="444"/>
        <v>100135.85326726957</v>
      </c>
      <c r="L9509" s="12">
        <f t="shared" si="446"/>
        <v>197336.78792187804</v>
      </c>
      <c r="M9509" s="11">
        <f>COUNTIF(E$2:$E9509,E9509)</f>
        <v>230</v>
      </c>
      <c r="O9509" t="str">
        <f t="shared" si="447"/>
        <v/>
      </c>
    </row>
    <row r="9510" spans="1:15" hidden="1">
      <c r="A9510" s="41" t="s">
        <v>103</v>
      </c>
      <c r="B9510" s="46">
        <v>45814</v>
      </c>
      <c r="C9510" s="8" t="s">
        <v>13</v>
      </c>
      <c r="D9510" s="8" t="s">
        <v>48</v>
      </c>
      <c r="E9510" s="8" t="s">
        <v>48</v>
      </c>
      <c r="F9510" s="9">
        <f t="shared" si="445"/>
        <v>-5400000</v>
      </c>
      <c r="G9510" s="9">
        <v>-54</v>
      </c>
      <c r="H9510" s="10">
        <v>-5968188</v>
      </c>
      <c r="I9510" s="11">
        <f t="shared" si="442"/>
        <v>9582600614.2646332</v>
      </c>
      <c r="J9510" s="11">
        <f t="shared" si="443"/>
        <v>95696</v>
      </c>
      <c r="K9510" s="11">
        <f t="shared" si="444"/>
        <v>100135.85326726957</v>
      </c>
      <c r="L9510" s="12">
        <f t="shared" si="446"/>
        <v>560851.92356744315</v>
      </c>
      <c r="M9510" s="11">
        <f>COUNTIF(E$2:$E9510,E9510)</f>
        <v>231</v>
      </c>
      <c r="O9510" t="str">
        <f t="shared" si="447"/>
        <v/>
      </c>
    </row>
    <row r="9511" spans="1:15" hidden="1">
      <c r="A9511" s="41" t="s">
        <v>103</v>
      </c>
      <c r="B9511" s="46">
        <v>45814</v>
      </c>
      <c r="C9511" s="8" t="s">
        <v>13</v>
      </c>
      <c r="D9511" s="8" t="s">
        <v>48</v>
      </c>
      <c r="E9511" s="8" t="s">
        <v>48</v>
      </c>
      <c r="F9511" s="9">
        <f t="shared" si="445"/>
        <v>-4500000</v>
      </c>
      <c r="G9511" s="9">
        <v>-45</v>
      </c>
      <c r="H9511" s="10">
        <v>-4973490</v>
      </c>
      <c r="I9511" s="11">
        <f t="shared" ref="I9511:I9574" si="448">IF(H9511&gt;=0,IF(M9511=1,H9511,SUMIFS(I:I,E:E,E9511,M:M,M9511-1)+H9511),SUMIFS(I:I,E:E,E9511,M:M,M9511-1)+K9511*G9511)</f>
        <v>9578094500.8676052</v>
      </c>
      <c r="J9511" s="11">
        <f t="shared" ref="J9511:J9574" si="449">IF(M9511=1,G9511,SUMIFS($J:$J,$E:$E,E9511,$M:$M,M9511-1)+G9511)</f>
        <v>95651</v>
      </c>
      <c r="K9511" s="11">
        <f t="shared" ref="K9511:K9574" si="450">IF(H9511&gt;=0,I9511/J9511,SUMIFS($K:$K,$E:$E,E9511,$M:$M,M9511-1))</f>
        <v>100135.85326726957</v>
      </c>
      <c r="L9511" s="12">
        <f t="shared" si="446"/>
        <v>467376.60297286883</v>
      </c>
      <c r="M9511" s="11">
        <f>COUNTIF(E$2:$E9511,E9511)</f>
        <v>232</v>
      </c>
      <c r="O9511" t="str">
        <f t="shared" si="447"/>
        <v/>
      </c>
    </row>
    <row r="9512" spans="1:15" hidden="1">
      <c r="A9512" s="41" t="s">
        <v>103</v>
      </c>
      <c r="B9512" s="46">
        <v>45814</v>
      </c>
      <c r="C9512" s="8" t="s">
        <v>13</v>
      </c>
      <c r="D9512" s="8" t="s">
        <v>48</v>
      </c>
      <c r="E9512" s="8" t="s">
        <v>48</v>
      </c>
      <c r="F9512" s="9">
        <f t="shared" ref="F9512:F9575" si="451">100000*G9512</f>
        <v>-3200000</v>
      </c>
      <c r="G9512" s="9">
        <v>-32</v>
      </c>
      <c r="H9512" s="10">
        <v>-3536704</v>
      </c>
      <c r="I9512" s="11">
        <f t="shared" si="448"/>
        <v>9574890153.5630531</v>
      </c>
      <c r="J9512" s="11">
        <f t="shared" si="449"/>
        <v>95619</v>
      </c>
      <c r="K9512" s="11">
        <f t="shared" si="450"/>
        <v>100135.85326726957</v>
      </c>
      <c r="L9512" s="12">
        <f t="shared" si="446"/>
        <v>332356.69544737367</v>
      </c>
      <c r="M9512" s="11">
        <f>COUNTIF(E$2:$E9512,E9512)</f>
        <v>233</v>
      </c>
      <c r="O9512" t="str">
        <f t="shared" si="447"/>
        <v/>
      </c>
    </row>
    <row r="9513" spans="1:15" hidden="1">
      <c r="A9513" s="41" t="s">
        <v>103</v>
      </c>
      <c r="B9513" s="46">
        <v>45814</v>
      </c>
      <c r="C9513" s="8" t="s">
        <v>13</v>
      </c>
      <c r="D9513" s="8" t="s">
        <v>48</v>
      </c>
      <c r="E9513" s="8" t="s">
        <v>48</v>
      </c>
      <c r="F9513" s="9">
        <f t="shared" si="451"/>
        <v>-18100000</v>
      </c>
      <c r="G9513" s="9">
        <v>-181</v>
      </c>
      <c r="H9513" s="10">
        <v>-20004482</v>
      </c>
      <c r="I9513" s="11">
        <f t="shared" si="448"/>
        <v>9556765564.1216774</v>
      </c>
      <c r="J9513" s="11">
        <f t="shared" si="449"/>
        <v>95438</v>
      </c>
      <c r="K9513" s="11">
        <f t="shared" si="450"/>
        <v>100135.85326726957</v>
      </c>
      <c r="L9513" s="12">
        <f t="shared" si="446"/>
        <v>1879892.558624208</v>
      </c>
      <c r="M9513" s="11">
        <f>COUNTIF(E$2:$E9513,E9513)</f>
        <v>234</v>
      </c>
      <c r="O9513" t="str">
        <f t="shared" si="447"/>
        <v/>
      </c>
    </row>
    <row r="9514" spans="1:15" hidden="1">
      <c r="A9514" s="41" t="s">
        <v>103</v>
      </c>
      <c r="B9514" s="46">
        <v>45814</v>
      </c>
      <c r="C9514" s="8" t="s">
        <v>13</v>
      </c>
      <c r="D9514" s="8" t="s">
        <v>14</v>
      </c>
      <c r="E9514" s="8" t="s">
        <v>14</v>
      </c>
      <c r="F9514" s="9">
        <f t="shared" si="451"/>
        <v>900000</v>
      </c>
      <c r="G9514" s="9">
        <v>9</v>
      </c>
      <c r="H9514" s="10">
        <v>962163</v>
      </c>
      <c r="I9514" s="11">
        <f t="shared" si="448"/>
        <v>20382675474.995358</v>
      </c>
      <c r="J9514" s="11">
        <f t="shared" si="449"/>
        <v>201715</v>
      </c>
      <c r="K9514" s="11">
        <f t="shared" si="450"/>
        <v>101046.90020571279</v>
      </c>
      <c r="L9514" s="12">
        <f t="shared" si="446"/>
        <v>0</v>
      </c>
      <c r="M9514" s="11">
        <f>COUNTIF(E$2:$E9514,E9514)</f>
        <v>1287</v>
      </c>
      <c r="O9514" t="str">
        <f t="shared" si="447"/>
        <v/>
      </c>
    </row>
    <row r="9515" spans="1:15" hidden="1">
      <c r="A9515" s="41" t="s">
        <v>103</v>
      </c>
      <c r="B9515" s="46">
        <v>45814</v>
      </c>
      <c r="C9515" s="8" t="s">
        <v>13</v>
      </c>
      <c r="D9515" s="8" t="s">
        <v>48</v>
      </c>
      <c r="E9515" s="8" t="s">
        <v>48</v>
      </c>
      <c r="F9515" s="9">
        <f t="shared" si="451"/>
        <v>-1300000</v>
      </c>
      <c r="G9515" s="9">
        <v>-13</v>
      </c>
      <c r="H9515" s="10">
        <v>-1436786</v>
      </c>
      <c r="I9515" s="11">
        <f t="shared" si="448"/>
        <v>9555463798.0292034</v>
      </c>
      <c r="J9515" s="11">
        <f t="shared" si="449"/>
        <v>95425</v>
      </c>
      <c r="K9515" s="11">
        <f t="shared" si="450"/>
        <v>100135.85326726957</v>
      </c>
      <c r="L9515" s="12">
        <f t="shared" si="446"/>
        <v>135019.90752549563</v>
      </c>
      <c r="M9515" s="11">
        <f>COUNTIF(E$2:$E9515,E9515)</f>
        <v>235</v>
      </c>
      <c r="O9515" t="str">
        <f t="shared" si="447"/>
        <v/>
      </c>
    </row>
    <row r="9516" spans="1:15" hidden="1">
      <c r="A9516" s="41" t="s">
        <v>103</v>
      </c>
      <c r="B9516" s="46">
        <v>45814</v>
      </c>
      <c r="C9516" s="8" t="s">
        <v>13</v>
      </c>
      <c r="D9516" s="8" t="s">
        <v>48</v>
      </c>
      <c r="E9516" s="8" t="s">
        <v>48</v>
      </c>
      <c r="F9516" s="9">
        <f t="shared" si="451"/>
        <v>-900000</v>
      </c>
      <c r="G9516" s="9">
        <v>-9</v>
      </c>
      <c r="H9516" s="10">
        <v>-994698</v>
      </c>
      <c r="I9516" s="11">
        <f t="shared" si="448"/>
        <v>9554562575.3497982</v>
      </c>
      <c r="J9516" s="11">
        <f t="shared" si="449"/>
        <v>95416</v>
      </c>
      <c r="K9516" s="11">
        <f t="shared" si="450"/>
        <v>100135.85326726957</v>
      </c>
      <c r="L9516" s="12">
        <f t="shared" ref="L9516:L9579" si="452">IF(G9516&lt;0,K9516*G9516-H9516,0)</f>
        <v>93475.320594573859</v>
      </c>
      <c r="M9516" s="11">
        <f>COUNTIF(E$2:$E9516,E9516)</f>
        <v>236</v>
      </c>
      <c r="O9516" t="str">
        <f t="shared" si="447"/>
        <v/>
      </c>
    </row>
    <row r="9517" spans="1:15" hidden="1">
      <c r="A9517" s="41" t="s">
        <v>103</v>
      </c>
      <c r="B9517" s="46">
        <v>45814</v>
      </c>
      <c r="C9517" s="8" t="s">
        <v>13</v>
      </c>
      <c r="D9517" s="8" t="s">
        <v>14</v>
      </c>
      <c r="E9517" s="8" t="s">
        <v>14</v>
      </c>
      <c r="F9517" s="9">
        <f t="shared" si="451"/>
        <v>900000</v>
      </c>
      <c r="G9517" s="9">
        <v>9</v>
      </c>
      <c r="H9517" s="10">
        <v>962163</v>
      </c>
      <c r="I9517" s="11">
        <f t="shared" si="448"/>
        <v>20383637637.995358</v>
      </c>
      <c r="J9517" s="11">
        <f t="shared" si="449"/>
        <v>201724</v>
      </c>
      <c r="K9517" s="11">
        <f t="shared" si="450"/>
        <v>101047.16165649777</v>
      </c>
      <c r="L9517" s="12">
        <f t="shared" si="452"/>
        <v>0</v>
      </c>
      <c r="M9517" s="11">
        <f>COUNTIF(E$2:$E9517,E9517)</f>
        <v>1288</v>
      </c>
      <c r="O9517" t="str">
        <f t="shared" si="447"/>
        <v/>
      </c>
    </row>
    <row r="9518" spans="1:15" hidden="1">
      <c r="A9518" s="41" t="s">
        <v>103</v>
      </c>
      <c r="B9518" s="46">
        <v>45814</v>
      </c>
      <c r="C9518" s="8" t="s">
        <v>13</v>
      </c>
      <c r="D9518" s="8" t="s">
        <v>48</v>
      </c>
      <c r="E9518" s="8" t="s">
        <v>48</v>
      </c>
      <c r="F9518" s="9">
        <f t="shared" si="451"/>
        <v>-63300000</v>
      </c>
      <c r="G9518" s="9">
        <v>-633</v>
      </c>
      <c r="H9518" s="10">
        <v>-69960426</v>
      </c>
      <c r="I9518" s="11">
        <f t="shared" si="448"/>
        <v>9491176580.231617</v>
      </c>
      <c r="J9518" s="11">
        <f t="shared" si="449"/>
        <v>94783</v>
      </c>
      <c r="K9518" s="11">
        <f t="shared" si="450"/>
        <v>100135.85326726957</v>
      </c>
      <c r="L9518" s="12">
        <f t="shared" si="452"/>
        <v>6574430.8818183616</v>
      </c>
      <c r="M9518" s="11">
        <f>COUNTIF(E$2:$E9518,E9518)</f>
        <v>237</v>
      </c>
      <c r="O9518" t="str">
        <f t="shared" si="447"/>
        <v/>
      </c>
    </row>
    <row r="9519" spans="1:15" hidden="1">
      <c r="A9519" s="41" t="s">
        <v>103</v>
      </c>
      <c r="B9519" s="46">
        <v>45814</v>
      </c>
      <c r="C9519" s="8" t="s">
        <v>13</v>
      </c>
      <c r="D9519" s="8" t="s">
        <v>48</v>
      </c>
      <c r="E9519" s="8" t="s">
        <v>48</v>
      </c>
      <c r="F9519" s="9">
        <f t="shared" si="451"/>
        <v>-5400000</v>
      </c>
      <c r="G9519" s="9">
        <v>-54</v>
      </c>
      <c r="H9519" s="10">
        <v>-5968188</v>
      </c>
      <c r="I9519" s="11">
        <f t="shared" si="448"/>
        <v>9485769244.1551838</v>
      </c>
      <c r="J9519" s="11">
        <f t="shared" si="449"/>
        <v>94729</v>
      </c>
      <c r="K9519" s="11">
        <f t="shared" si="450"/>
        <v>100135.85326726957</v>
      </c>
      <c r="L9519" s="12">
        <f t="shared" si="452"/>
        <v>560851.92356744315</v>
      </c>
      <c r="M9519" s="11">
        <f>COUNTIF(E$2:$E9519,E9519)</f>
        <v>238</v>
      </c>
      <c r="O9519" t="str">
        <f t="shared" si="447"/>
        <v/>
      </c>
    </row>
    <row r="9520" spans="1:15" hidden="1">
      <c r="A9520" s="41" t="s">
        <v>103</v>
      </c>
      <c r="B9520" s="46">
        <v>45814</v>
      </c>
      <c r="C9520" s="8" t="s">
        <v>13</v>
      </c>
      <c r="D9520" s="8" t="s">
        <v>48</v>
      </c>
      <c r="E9520" s="8" t="s">
        <v>48</v>
      </c>
      <c r="F9520" s="9">
        <f t="shared" si="451"/>
        <v>-1800000</v>
      </c>
      <c r="G9520" s="9">
        <v>-18</v>
      </c>
      <c r="H9520" s="10">
        <v>-1989396</v>
      </c>
      <c r="I9520" s="11">
        <f t="shared" si="448"/>
        <v>9483966798.7963734</v>
      </c>
      <c r="J9520" s="11">
        <f t="shared" si="449"/>
        <v>94711</v>
      </c>
      <c r="K9520" s="11">
        <f t="shared" si="450"/>
        <v>100135.85326726957</v>
      </c>
      <c r="L9520" s="12">
        <f t="shared" si="452"/>
        <v>186950.64118914772</v>
      </c>
      <c r="M9520" s="11">
        <f>COUNTIF(E$2:$E9520,E9520)</f>
        <v>239</v>
      </c>
      <c r="O9520" t="str">
        <f t="shared" si="447"/>
        <v/>
      </c>
    </row>
    <row r="9521" spans="1:15" hidden="1">
      <c r="A9521" s="41" t="s">
        <v>103</v>
      </c>
      <c r="B9521" s="46">
        <v>45814</v>
      </c>
      <c r="C9521" s="8" t="s">
        <v>13</v>
      </c>
      <c r="D9521" s="8" t="s">
        <v>48</v>
      </c>
      <c r="E9521" s="8" t="s">
        <v>48</v>
      </c>
      <c r="F9521" s="9">
        <f t="shared" si="451"/>
        <v>-900000</v>
      </c>
      <c r="G9521" s="9">
        <v>-9</v>
      </c>
      <c r="H9521" s="10">
        <v>-994698</v>
      </c>
      <c r="I9521" s="11">
        <f t="shared" si="448"/>
        <v>9483065576.1169682</v>
      </c>
      <c r="J9521" s="11">
        <f t="shared" si="449"/>
        <v>94702</v>
      </c>
      <c r="K9521" s="11">
        <f t="shared" si="450"/>
        <v>100135.85326726957</v>
      </c>
      <c r="L9521" s="12">
        <f t="shared" si="452"/>
        <v>93475.320594573859</v>
      </c>
      <c r="M9521" s="11">
        <f>COUNTIF(E$2:$E9521,E9521)</f>
        <v>240</v>
      </c>
      <c r="O9521" t="str">
        <f t="shared" si="447"/>
        <v/>
      </c>
    </row>
    <row r="9522" spans="1:15" hidden="1">
      <c r="A9522" s="41" t="s">
        <v>103</v>
      </c>
      <c r="B9522" s="46">
        <v>45814</v>
      </c>
      <c r="C9522" s="8" t="s">
        <v>13</v>
      </c>
      <c r="D9522" s="8" t="s">
        <v>48</v>
      </c>
      <c r="E9522" s="8" t="s">
        <v>48</v>
      </c>
      <c r="F9522" s="9">
        <f t="shared" si="451"/>
        <v>-2700000</v>
      </c>
      <c r="G9522" s="9">
        <v>-27</v>
      </c>
      <c r="H9522" s="10">
        <v>-2984094</v>
      </c>
      <c r="I9522" s="11">
        <f t="shared" si="448"/>
        <v>9480361908.0787525</v>
      </c>
      <c r="J9522" s="11">
        <f t="shared" si="449"/>
        <v>94675</v>
      </c>
      <c r="K9522" s="11">
        <f t="shared" si="450"/>
        <v>100135.85326726957</v>
      </c>
      <c r="L9522" s="12">
        <f t="shared" si="452"/>
        <v>280425.96178372158</v>
      </c>
      <c r="M9522" s="11">
        <f>COUNTIF(E$2:$E9522,E9522)</f>
        <v>241</v>
      </c>
      <c r="O9522" t="str">
        <f t="shared" si="447"/>
        <v/>
      </c>
    </row>
    <row r="9523" spans="1:15" hidden="1">
      <c r="A9523" s="41" t="s">
        <v>103</v>
      </c>
      <c r="B9523" s="46">
        <v>45814</v>
      </c>
      <c r="C9523" s="8" t="s">
        <v>13</v>
      </c>
      <c r="D9523" s="8" t="s">
        <v>48</v>
      </c>
      <c r="E9523" s="8" t="s">
        <v>48</v>
      </c>
      <c r="F9523" s="9">
        <f t="shared" si="451"/>
        <v>-900000</v>
      </c>
      <c r="G9523" s="9">
        <v>-9</v>
      </c>
      <c r="H9523" s="10">
        <v>-994698</v>
      </c>
      <c r="I9523" s="11">
        <f t="shared" si="448"/>
        <v>9479460685.3993473</v>
      </c>
      <c r="J9523" s="11">
        <f t="shared" si="449"/>
        <v>94666</v>
      </c>
      <c r="K9523" s="11">
        <f t="shared" si="450"/>
        <v>100135.85326726957</v>
      </c>
      <c r="L9523" s="12">
        <f t="shared" si="452"/>
        <v>93475.320594573859</v>
      </c>
      <c r="M9523" s="11">
        <f>COUNTIF(E$2:$E9523,E9523)</f>
        <v>242</v>
      </c>
      <c r="O9523" t="str">
        <f t="shared" si="447"/>
        <v/>
      </c>
    </row>
    <row r="9524" spans="1:15" hidden="1">
      <c r="A9524" s="41" t="s">
        <v>103</v>
      </c>
      <c r="B9524" s="46">
        <v>45814</v>
      </c>
      <c r="C9524" s="8" t="s">
        <v>13</v>
      </c>
      <c r="D9524" s="8" t="s">
        <v>48</v>
      </c>
      <c r="E9524" s="8" t="s">
        <v>48</v>
      </c>
      <c r="F9524" s="9">
        <f t="shared" si="451"/>
        <v>-67800000</v>
      </c>
      <c r="G9524" s="9">
        <v>-678</v>
      </c>
      <c r="H9524" s="10">
        <v>-74933916</v>
      </c>
      <c r="I9524" s="11">
        <f t="shared" si="448"/>
        <v>9411568576.8841381</v>
      </c>
      <c r="J9524" s="11">
        <f t="shared" si="449"/>
        <v>93988</v>
      </c>
      <c r="K9524" s="11">
        <f t="shared" si="450"/>
        <v>100135.85326726957</v>
      </c>
      <c r="L9524" s="12">
        <f t="shared" si="452"/>
        <v>7041807.4847912341</v>
      </c>
      <c r="M9524" s="11">
        <f>COUNTIF(E$2:$E9524,E9524)</f>
        <v>243</v>
      </c>
      <c r="O9524" t="str">
        <f t="shared" si="447"/>
        <v/>
      </c>
    </row>
    <row r="9525" spans="1:15" hidden="1">
      <c r="A9525" s="41" t="s">
        <v>103</v>
      </c>
      <c r="B9525" s="46">
        <v>45814</v>
      </c>
      <c r="C9525" s="8" t="s">
        <v>13</v>
      </c>
      <c r="D9525" s="8" t="s">
        <v>14</v>
      </c>
      <c r="E9525" s="8" t="s">
        <v>14</v>
      </c>
      <c r="F9525" s="9">
        <f t="shared" si="451"/>
        <v>-9200000</v>
      </c>
      <c r="G9525" s="9">
        <v>-92</v>
      </c>
      <c r="H9525" s="10">
        <v>-9893772</v>
      </c>
      <c r="I9525" s="11">
        <f t="shared" si="448"/>
        <v>20374341299.122959</v>
      </c>
      <c r="J9525" s="11">
        <f t="shared" si="449"/>
        <v>201632</v>
      </c>
      <c r="K9525" s="11">
        <f t="shared" si="450"/>
        <v>101047.16165649777</v>
      </c>
      <c r="L9525" s="12">
        <f t="shared" si="452"/>
        <v>597433.12760220468</v>
      </c>
      <c r="M9525" s="11">
        <f>COUNTIF(E$2:$E9525,E9525)</f>
        <v>1289</v>
      </c>
      <c r="O9525" t="str">
        <f t="shared" si="447"/>
        <v/>
      </c>
    </row>
    <row r="9526" spans="1:15" hidden="1">
      <c r="A9526" s="41" t="s">
        <v>103</v>
      </c>
      <c r="B9526" s="46">
        <v>45814</v>
      </c>
      <c r="C9526" s="8" t="s">
        <v>13</v>
      </c>
      <c r="D9526" s="8" t="s">
        <v>48</v>
      </c>
      <c r="E9526" s="8" t="s">
        <v>48</v>
      </c>
      <c r="F9526" s="9">
        <f t="shared" si="451"/>
        <v>-65900000</v>
      </c>
      <c r="G9526" s="9">
        <v>-659</v>
      </c>
      <c r="H9526" s="10">
        <v>-72833998</v>
      </c>
      <c r="I9526" s="11">
        <f t="shared" si="448"/>
        <v>9345579049.581007</v>
      </c>
      <c r="J9526" s="11">
        <f t="shared" si="449"/>
        <v>93329</v>
      </c>
      <c r="K9526" s="11">
        <f t="shared" si="450"/>
        <v>100135.85326726957</v>
      </c>
      <c r="L9526" s="12">
        <f t="shared" si="452"/>
        <v>6844470.696869351</v>
      </c>
      <c r="M9526" s="11">
        <f>COUNTIF(E$2:$E9526,E9526)</f>
        <v>244</v>
      </c>
      <c r="O9526" t="str">
        <f t="shared" si="447"/>
        <v/>
      </c>
    </row>
    <row r="9527" spans="1:15" hidden="1">
      <c r="A9527" s="41" t="s">
        <v>103</v>
      </c>
      <c r="B9527" s="46">
        <v>45814</v>
      </c>
      <c r="C9527" s="8" t="s">
        <v>13</v>
      </c>
      <c r="D9527" s="8" t="s">
        <v>48</v>
      </c>
      <c r="E9527" s="8" t="s">
        <v>48</v>
      </c>
      <c r="F9527" s="9">
        <f t="shared" si="451"/>
        <v>-1800000</v>
      </c>
      <c r="G9527" s="9">
        <v>-18</v>
      </c>
      <c r="H9527" s="10">
        <v>-1989396</v>
      </c>
      <c r="I9527" s="11">
        <f t="shared" si="448"/>
        <v>9343776604.2221966</v>
      </c>
      <c r="J9527" s="11">
        <f t="shared" si="449"/>
        <v>93311</v>
      </c>
      <c r="K9527" s="11">
        <f t="shared" si="450"/>
        <v>100135.85326726957</v>
      </c>
      <c r="L9527" s="12">
        <f t="shared" si="452"/>
        <v>186950.64118914772</v>
      </c>
      <c r="M9527" s="11">
        <f>COUNTIF(E$2:$E9527,E9527)</f>
        <v>245</v>
      </c>
      <c r="O9527" t="str">
        <f t="shared" si="447"/>
        <v/>
      </c>
    </row>
    <row r="9528" spans="1:15" hidden="1">
      <c r="A9528" s="41" t="s">
        <v>103</v>
      </c>
      <c r="B9528" s="46">
        <v>45814</v>
      </c>
      <c r="C9528" s="8" t="s">
        <v>13</v>
      </c>
      <c r="D9528" s="8" t="s">
        <v>48</v>
      </c>
      <c r="E9528" s="8" t="s">
        <v>48</v>
      </c>
      <c r="F9528" s="9">
        <f t="shared" si="451"/>
        <v>-4500000</v>
      </c>
      <c r="G9528" s="9">
        <v>-45</v>
      </c>
      <c r="H9528" s="10">
        <v>-4973490</v>
      </c>
      <c r="I9528" s="11">
        <f t="shared" si="448"/>
        <v>9339270490.8251686</v>
      </c>
      <c r="J9528" s="11">
        <f t="shared" si="449"/>
        <v>93266</v>
      </c>
      <c r="K9528" s="11">
        <f t="shared" si="450"/>
        <v>100135.85326726957</v>
      </c>
      <c r="L9528" s="12">
        <f t="shared" si="452"/>
        <v>467376.60297286883</v>
      </c>
      <c r="M9528" s="11">
        <f>COUNTIF(E$2:$E9528,E9528)</f>
        <v>246</v>
      </c>
      <c r="O9528" t="str">
        <f t="shared" si="447"/>
        <v/>
      </c>
    </row>
    <row r="9529" spans="1:15" hidden="1">
      <c r="A9529" s="41" t="s">
        <v>103</v>
      </c>
      <c r="B9529" s="46">
        <v>45814</v>
      </c>
      <c r="C9529" s="8" t="s">
        <v>13</v>
      </c>
      <c r="D9529" s="8" t="s">
        <v>48</v>
      </c>
      <c r="E9529" s="8" t="s">
        <v>48</v>
      </c>
      <c r="F9529" s="9">
        <f t="shared" si="451"/>
        <v>-82300000</v>
      </c>
      <c r="G9529" s="9">
        <v>-823</v>
      </c>
      <c r="H9529" s="10">
        <v>-90959606</v>
      </c>
      <c r="I9529" s="11">
        <f t="shared" si="448"/>
        <v>9256858683.5862064</v>
      </c>
      <c r="J9529" s="11">
        <f t="shared" si="449"/>
        <v>92443</v>
      </c>
      <c r="K9529" s="11">
        <f t="shared" si="450"/>
        <v>100135.85326726957</v>
      </c>
      <c r="L9529" s="12">
        <f t="shared" si="452"/>
        <v>8547798.7610371411</v>
      </c>
      <c r="M9529" s="11">
        <f>COUNTIF(E$2:$E9529,E9529)</f>
        <v>247</v>
      </c>
      <c r="O9529" t="str">
        <f t="shared" si="447"/>
        <v/>
      </c>
    </row>
    <row r="9530" spans="1:15" hidden="1">
      <c r="A9530" s="41" t="s">
        <v>103</v>
      </c>
      <c r="B9530" s="46">
        <v>45814</v>
      </c>
      <c r="C9530" s="8" t="s">
        <v>13</v>
      </c>
      <c r="D9530" s="8" t="s">
        <v>48</v>
      </c>
      <c r="E9530" s="8" t="s">
        <v>48</v>
      </c>
      <c r="F9530" s="9">
        <f t="shared" si="451"/>
        <v>-4600000</v>
      </c>
      <c r="G9530" s="9">
        <v>-46</v>
      </c>
      <c r="H9530" s="10">
        <v>-5084012</v>
      </c>
      <c r="I9530" s="11">
        <f t="shared" si="448"/>
        <v>9252252434.3359127</v>
      </c>
      <c r="J9530" s="11">
        <f t="shared" si="449"/>
        <v>92397</v>
      </c>
      <c r="K9530" s="11">
        <f t="shared" si="450"/>
        <v>100135.85326726957</v>
      </c>
      <c r="L9530" s="12">
        <f t="shared" si="452"/>
        <v>477762.74970559962</v>
      </c>
      <c r="M9530" s="11">
        <f>COUNTIF(E$2:$E9530,E9530)</f>
        <v>248</v>
      </c>
      <c r="O9530" t="str">
        <f t="shared" si="447"/>
        <v/>
      </c>
    </row>
    <row r="9531" spans="1:15" hidden="1">
      <c r="A9531" s="41" t="s">
        <v>103</v>
      </c>
      <c r="B9531" s="46">
        <v>45814</v>
      </c>
      <c r="C9531" s="8" t="s">
        <v>13</v>
      </c>
      <c r="D9531" s="8" t="s">
        <v>48</v>
      </c>
      <c r="E9531" s="8" t="s">
        <v>48</v>
      </c>
      <c r="F9531" s="9">
        <f t="shared" si="451"/>
        <v>-3600000</v>
      </c>
      <c r="G9531" s="9">
        <v>-36</v>
      </c>
      <c r="H9531" s="10">
        <v>-3978792</v>
      </c>
      <c r="I9531" s="11">
        <f t="shared" si="448"/>
        <v>9248647543.6182919</v>
      </c>
      <c r="J9531" s="11">
        <f t="shared" si="449"/>
        <v>92361</v>
      </c>
      <c r="K9531" s="11">
        <f t="shared" si="450"/>
        <v>100135.85326726957</v>
      </c>
      <c r="L9531" s="12">
        <f t="shared" si="452"/>
        <v>373901.28237829544</v>
      </c>
      <c r="M9531" s="11">
        <f>COUNTIF(E$2:$E9531,E9531)</f>
        <v>249</v>
      </c>
      <c r="O9531" t="str">
        <f t="shared" si="447"/>
        <v/>
      </c>
    </row>
    <row r="9532" spans="1:15" hidden="1">
      <c r="A9532" s="41" t="s">
        <v>103</v>
      </c>
      <c r="B9532" s="46">
        <v>45814</v>
      </c>
      <c r="C9532" s="8" t="s">
        <v>13</v>
      </c>
      <c r="D9532" s="8" t="s">
        <v>48</v>
      </c>
      <c r="E9532" s="8" t="s">
        <v>48</v>
      </c>
      <c r="F9532" s="9">
        <f t="shared" si="451"/>
        <v>-9000000</v>
      </c>
      <c r="G9532" s="9">
        <v>-90</v>
      </c>
      <c r="H9532" s="10">
        <v>-9946980</v>
      </c>
      <c r="I9532" s="11">
        <f t="shared" si="448"/>
        <v>9239635316.8242378</v>
      </c>
      <c r="J9532" s="11">
        <f t="shared" si="449"/>
        <v>92271</v>
      </c>
      <c r="K9532" s="11">
        <f t="shared" si="450"/>
        <v>100135.85326726957</v>
      </c>
      <c r="L9532" s="12">
        <f t="shared" si="452"/>
        <v>934753.20594573766</v>
      </c>
      <c r="M9532" s="11">
        <f>COUNTIF(E$2:$E9532,E9532)</f>
        <v>250</v>
      </c>
      <c r="O9532" t="str">
        <f t="shared" si="447"/>
        <v/>
      </c>
    </row>
    <row r="9533" spans="1:15" hidden="1">
      <c r="A9533" s="41" t="s">
        <v>103</v>
      </c>
      <c r="B9533" s="46">
        <v>45814</v>
      </c>
      <c r="C9533" s="8" t="s">
        <v>13</v>
      </c>
      <c r="D9533" s="8" t="s">
        <v>48</v>
      </c>
      <c r="E9533" s="8" t="s">
        <v>48</v>
      </c>
      <c r="F9533" s="9">
        <f t="shared" si="451"/>
        <v>-39200000</v>
      </c>
      <c r="G9533" s="9">
        <v>-392</v>
      </c>
      <c r="H9533" s="10">
        <v>-43324624</v>
      </c>
      <c r="I9533" s="11">
        <f t="shared" si="448"/>
        <v>9200382062.3434677</v>
      </c>
      <c r="J9533" s="11">
        <f t="shared" si="449"/>
        <v>91879</v>
      </c>
      <c r="K9533" s="11">
        <f t="shared" si="450"/>
        <v>100135.85326726957</v>
      </c>
      <c r="L9533" s="12">
        <f t="shared" si="452"/>
        <v>4071369.5192303285</v>
      </c>
      <c r="M9533" s="11">
        <f>COUNTIF(E$2:$E9533,E9533)</f>
        <v>251</v>
      </c>
      <c r="O9533" t="str">
        <f t="shared" si="447"/>
        <v/>
      </c>
    </row>
    <row r="9534" spans="1:15" hidden="1">
      <c r="A9534" s="41" t="s">
        <v>103</v>
      </c>
      <c r="B9534" s="46">
        <v>45814</v>
      </c>
      <c r="C9534" s="8" t="s">
        <v>13</v>
      </c>
      <c r="D9534" s="8" t="s">
        <v>48</v>
      </c>
      <c r="E9534" s="8" t="s">
        <v>48</v>
      </c>
      <c r="F9534" s="9">
        <f t="shared" si="451"/>
        <v>-900000</v>
      </c>
      <c r="G9534" s="9">
        <v>-9</v>
      </c>
      <c r="H9534" s="10">
        <v>-994698</v>
      </c>
      <c r="I9534" s="11">
        <f t="shared" si="448"/>
        <v>9199480839.6640625</v>
      </c>
      <c r="J9534" s="11">
        <f t="shared" si="449"/>
        <v>91870</v>
      </c>
      <c r="K9534" s="11">
        <f t="shared" si="450"/>
        <v>100135.85326726957</v>
      </c>
      <c r="L9534" s="12">
        <f t="shared" si="452"/>
        <v>93475.320594573859</v>
      </c>
      <c r="M9534" s="11">
        <f>COUNTIF(E$2:$E9534,E9534)</f>
        <v>252</v>
      </c>
      <c r="O9534" t="str">
        <f t="shared" si="447"/>
        <v/>
      </c>
    </row>
    <row r="9535" spans="1:15" hidden="1">
      <c r="A9535" s="41" t="s">
        <v>103</v>
      </c>
      <c r="B9535" s="46">
        <v>45814</v>
      </c>
      <c r="C9535" s="8" t="s">
        <v>13</v>
      </c>
      <c r="D9535" s="8" t="s">
        <v>48</v>
      </c>
      <c r="E9535" s="8" t="s">
        <v>48</v>
      </c>
      <c r="F9535" s="9">
        <f t="shared" si="451"/>
        <v>-11300000</v>
      </c>
      <c r="G9535" s="9">
        <v>-113</v>
      </c>
      <c r="H9535" s="10">
        <v>-12488986</v>
      </c>
      <c r="I9535" s="11">
        <f t="shared" si="448"/>
        <v>9188165488.2448616</v>
      </c>
      <c r="J9535" s="11">
        <f t="shared" si="449"/>
        <v>91757</v>
      </c>
      <c r="K9535" s="11">
        <f t="shared" si="450"/>
        <v>100135.85326726957</v>
      </c>
      <c r="L9535" s="12">
        <f t="shared" si="452"/>
        <v>1173634.5807985384</v>
      </c>
      <c r="M9535" s="11">
        <f>COUNTIF(E$2:$E9535,E9535)</f>
        <v>253</v>
      </c>
      <c r="O9535" t="str">
        <f t="shared" si="447"/>
        <v/>
      </c>
    </row>
    <row r="9536" spans="1:15" hidden="1">
      <c r="A9536" s="41" t="s">
        <v>103</v>
      </c>
      <c r="B9536" s="46">
        <v>45814</v>
      </c>
      <c r="C9536" s="8" t="s">
        <v>13</v>
      </c>
      <c r="D9536" s="8" t="s">
        <v>48</v>
      </c>
      <c r="E9536" s="8" t="s">
        <v>48</v>
      </c>
      <c r="F9536" s="9">
        <f t="shared" si="451"/>
        <v>-900000</v>
      </c>
      <c r="G9536" s="9">
        <v>-9</v>
      </c>
      <c r="H9536" s="10">
        <v>-994698</v>
      </c>
      <c r="I9536" s="11">
        <f t="shared" si="448"/>
        <v>9187264265.5654564</v>
      </c>
      <c r="J9536" s="11">
        <f t="shared" si="449"/>
        <v>91748</v>
      </c>
      <c r="K9536" s="11">
        <f t="shared" si="450"/>
        <v>100135.85326726957</v>
      </c>
      <c r="L9536" s="12">
        <f t="shared" si="452"/>
        <v>93475.320594573859</v>
      </c>
      <c r="M9536" s="11">
        <f>COUNTIF(E$2:$E9536,E9536)</f>
        <v>254</v>
      </c>
      <c r="O9536" t="str">
        <f t="shared" si="447"/>
        <v/>
      </c>
    </row>
    <row r="9537" spans="1:15" hidden="1">
      <c r="A9537" s="41" t="s">
        <v>103</v>
      </c>
      <c r="B9537" s="46">
        <v>45814</v>
      </c>
      <c r="C9537" s="8" t="s">
        <v>13</v>
      </c>
      <c r="D9537" s="8" t="s">
        <v>48</v>
      </c>
      <c r="E9537" s="8" t="s">
        <v>48</v>
      </c>
      <c r="F9537" s="9">
        <f t="shared" si="451"/>
        <v>-18200000</v>
      </c>
      <c r="G9537" s="9">
        <v>-182</v>
      </c>
      <c r="H9537" s="10">
        <v>-20115004</v>
      </c>
      <c r="I9537" s="11">
        <f t="shared" si="448"/>
        <v>9169039540.270813</v>
      </c>
      <c r="J9537" s="11">
        <f t="shared" si="449"/>
        <v>91566</v>
      </c>
      <c r="K9537" s="11">
        <f t="shared" si="450"/>
        <v>100135.85326726957</v>
      </c>
      <c r="L9537" s="12">
        <f t="shared" si="452"/>
        <v>1890278.7053569369</v>
      </c>
      <c r="M9537" s="11">
        <f>COUNTIF(E$2:$E9537,E9537)</f>
        <v>255</v>
      </c>
      <c r="O9537" t="str">
        <f t="shared" si="447"/>
        <v/>
      </c>
    </row>
    <row r="9538" spans="1:15" hidden="1">
      <c r="A9538" s="41" t="s">
        <v>103</v>
      </c>
      <c r="B9538" s="46">
        <v>45814</v>
      </c>
      <c r="C9538" s="8" t="s">
        <v>13</v>
      </c>
      <c r="D9538" s="8" t="s">
        <v>48</v>
      </c>
      <c r="E9538" s="8" t="s">
        <v>48</v>
      </c>
      <c r="F9538" s="9">
        <f t="shared" si="451"/>
        <v>-4500000</v>
      </c>
      <c r="G9538" s="9">
        <v>-45</v>
      </c>
      <c r="H9538" s="10">
        <v>-4973490</v>
      </c>
      <c r="I9538" s="11">
        <f t="shared" si="448"/>
        <v>9164533426.873785</v>
      </c>
      <c r="J9538" s="11">
        <f t="shared" si="449"/>
        <v>91521</v>
      </c>
      <c r="K9538" s="11">
        <f t="shared" si="450"/>
        <v>100135.85326726957</v>
      </c>
      <c r="L9538" s="12">
        <f t="shared" si="452"/>
        <v>467376.60297286883</v>
      </c>
      <c r="M9538" s="11">
        <f>COUNTIF(E$2:$E9538,E9538)</f>
        <v>256</v>
      </c>
      <c r="O9538" t="str">
        <f t="shared" si="447"/>
        <v/>
      </c>
    </row>
    <row r="9539" spans="1:15" hidden="1">
      <c r="A9539" s="41" t="s">
        <v>103</v>
      </c>
      <c r="B9539" s="46">
        <v>45814</v>
      </c>
      <c r="C9539" s="8" t="s">
        <v>13</v>
      </c>
      <c r="D9539" s="8" t="s">
        <v>48</v>
      </c>
      <c r="E9539" s="8" t="s">
        <v>48</v>
      </c>
      <c r="F9539" s="9">
        <f t="shared" si="451"/>
        <v>-900000</v>
      </c>
      <c r="G9539" s="9">
        <v>-9</v>
      </c>
      <c r="H9539" s="10">
        <v>-994698</v>
      </c>
      <c r="I9539" s="11">
        <f t="shared" si="448"/>
        <v>9163632204.1943798</v>
      </c>
      <c r="J9539" s="11">
        <f t="shared" si="449"/>
        <v>91512</v>
      </c>
      <c r="K9539" s="11">
        <f t="shared" si="450"/>
        <v>100135.85326726957</v>
      </c>
      <c r="L9539" s="12">
        <f t="shared" si="452"/>
        <v>93475.320594573859</v>
      </c>
      <c r="M9539" s="11">
        <f>COUNTIF(E$2:$E9539,E9539)</f>
        <v>257</v>
      </c>
      <c r="O9539" t="str">
        <f t="shared" si="447"/>
        <v/>
      </c>
    </row>
    <row r="9540" spans="1:15" hidden="1">
      <c r="A9540" s="41" t="s">
        <v>103</v>
      </c>
      <c r="B9540" s="46">
        <v>45814</v>
      </c>
      <c r="C9540" s="8" t="s">
        <v>13</v>
      </c>
      <c r="D9540" s="8" t="s">
        <v>48</v>
      </c>
      <c r="E9540" s="8" t="s">
        <v>48</v>
      </c>
      <c r="F9540" s="9">
        <f t="shared" si="451"/>
        <v>-27100000</v>
      </c>
      <c r="G9540" s="9">
        <v>-271</v>
      </c>
      <c r="H9540" s="10">
        <v>-29951462</v>
      </c>
      <c r="I9540" s="11">
        <f t="shared" si="448"/>
        <v>9136495387.95895</v>
      </c>
      <c r="J9540" s="11">
        <f t="shared" si="449"/>
        <v>91241</v>
      </c>
      <c r="K9540" s="11">
        <f t="shared" si="450"/>
        <v>100135.85326726957</v>
      </c>
      <c r="L9540" s="12">
        <f t="shared" si="452"/>
        <v>2814645.7645699456</v>
      </c>
      <c r="M9540" s="11">
        <f>COUNTIF(E$2:$E9540,E9540)</f>
        <v>258</v>
      </c>
      <c r="O9540" t="str">
        <f t="shared" si="447"/>
        <v/>
      </c>
    </row>
    <row r="9541" spans="1:15" hidden="1">
      <c r="A9541" s="41" t="s">
        <v>103</v>
      </c>
      <c r="B9541" s="46">
        <v>45814</v>
      </c>
      <c r="C9541" s="8" t="s">
        <v>13</v>
      </c>
      <c r="D9541" s="8" t="s">
        <v>48</v>
      </c>
      <c r="E9541" s="8" t="s">
        <v>48</v>
      </c>
      <c r="F9541" s="9">
        <f t="shared" si="451"/>
        <v>-4600000</v>
      </c>
      <c r="G9541" s="9">
        <v>-46</v>
      </c>
      <c r="H9541" s="10">
        <v>-5084012</v>
      </c>
      <c r="I9541" s="11">
        <f t="shared" si="448"/>
        <v>9131889138.7086563</v>
      </c>
      <c r="J9541" s="11">
        <f t="shared" si="449"/>
        <v>91195</v>
      </c>
      <c r="K9541" s="11">
        <f t="shared" si="450"/>
        <v>100135.85326726957</v>
      </c>
      <c r="L9541" s="12">
        <f t="shared" si="452"/>
        <v>477762.74970559962</v>
      </c>
      <c r="M9541" s="11">
        <f>COUNTIF(E$2:$E9541,E9541)</f>
        <v>259</v>
      </c>
      <c r="O9541" t="str">
        <f t="shared" si="447"/>
        <v/>
      </c>
    </row>
    <row r="9542" spans="1:15" hidden="1">
      <c r="A9542" s="41" t="s">
        <v>103</v>
      </c>
      <c r="B9542" s="46">
        <v>45814</v>
      </c>
      <c r="C9542" s="8" t="s">
        <v>13</v>
      </c>
      <c r="D9542" s="8" t="s">
        <v>48</v>
      </c>
      <c r="E9542" s="8" t="s">
        <v>48</v>
      </c>
      <c r="F9542" s="9">
        <f t="shared" si="451"/>
        <v>-6400000</v>
      </c>
      <c r="G9542" s="9">
        <v>-64</v>
      </c>
      <c r="H9542" s="10">
        <v>-7073408</v>
      </c>
      <c r="I9542" s="11">
        <f t="shared" si="448"/>
        <v>9125480444.0995502</v>
      </c>
      <c r="J9542" s="11">
        <f t="shared" si="449"/>
        <v>91131</v>
      </c>
      <c r="K9542" s="11">
        <f t="shared" si="450"/>
        <v>100135.85326726957</v>
      </c>
      <c r="L9542" s="12">
        <f t="shared" si="452"/>
        <v>664713.39089474734</v>
      </c>
      <c r="M9542" s="11">
        <f>COUNTIF(E$2:$E9542,E9542)</f>
        <v>260</v>
      </c>
      <c r="O9542" t="str">
        <f t="shared" si="447"/>
        <v/>
      </c>
    </row>
    <row r="9543" spans="1:15" hidden="1">
      <c r="A9543" s="41" t="s">
        <v>103</v>
      </c>
      <c r="B9543" s="46">
        <v>45814</v>
      </c>
      <c r="C9543" s="8" t="s">
        <v>13</v>
      </c>
      <c r="D9543" s="8" t="s">
        <v>48</v>
      </c>
      <c r="E9543" s="8" t="s">
        <v>48</v>
      </c>
      <c r="F9543" s="9">
        <f t="shared" si="451"/>
        <v>-18000000</v>
      </c>
      <c r="G9543" s="9">
        <v>-180</v>
      </c>
      <c r="H9543" s="10">
        <v>-19893960</v>
      </c>
      <c r="I9543" s="11">
        <f t="shared" si="448"/>
        <v>9107455990.5114422</v>
      </c>
      <c r="J9543" s="11">
        <f t="shared" si="449"/>
        <v>90951</v>
      </c>
      <c r="K9543" s="11">
        <f t="shared" si="450"/>
        <v>100135.85326726957</v>
      </c>
      <c r="L9543" s="12">
        <f t="shared" si="452"/>
        <v>1869506.4118914753</v>
      </c>
      <c r="M9543" s="11">
        <f>COUNTIF(E$2:$E9543,E9543)</f>
        <v>261</v>
      </c>
      <c r="O9543" t="str">
        <f t="shared" si="447"/>
        <v/>
      </c>
    </row>
    <row r="9544" spans="1:15" hidden="1">
      <c r="A9544" s="41" t="s">
        <v>103</v>
      </c>
      <c r="B9544" s="46">
        <v>45814</v>
      </c>
      <c r="C9544" s="8" t="s">
        <v>13</v>
      </c>
      <c r="D9544" s="8" t="s">
        <v>46</v>
      </c>
      <c r="E9544" s="8" t="s">
        <v>46</v>
      </c>
      <c r="F9544" s="9">
        <f t="shared" si="451"/>
        <v>1300000</v>
      </c>
      <c r="G9544" s="9">
        <v>13</v>
      </c>
      <c r="H9544" s="10">
        <v>1437839</v>
      </c>
      <c r="I9544" s="11">
        <f t="shared" si="448"/>
        <v>8218433164.515729</v>
      </c>
      <c r="J9544" s="11">
        <f t="shared" si="449"/>
        <v>74916</v>
      </c>
      <c r="K9544" s="11">
        <f t="shared" si="450"/>
        <v>109701.97507229069</v>
      </c>
      <c r="L9544" s="12">
        <f t="shared" si="452"/>
        <v>0</v>
      </c>
      <c r="M9544" s="11">
        <f>COUNTIF(E$2:$E9544,E9544)</f>
        <v>2940</v>
      </c>
      <c r="O9544" t="str">
        <f t="shared" si="447"/>
        <v/>
      </c>
    </row>
    <row r="9545" spans="1:15" hidden="1">
      <c r="A9545" s="41" t="s">
        <v>103</v>
      </c>
      <c r="B9545" s="46">
        <v>45814</v>
      </c>
      <c r="C9545" s="8" t="s">
        <v>13</v>
      </c>
      <c r="D9545" s="8" t="s">
        <v>48</v>
      </c>
      <c r="E9545" s="8" t="s">
        <v>48</v>
      </c>
      <c r="F9545" s="9">
        <f t="shared" si="451"/>
        <v>-2200000</v>
      </c>
      <c r="G9545" s="9">
        <v>-22</v>
      </c>
      <c r="H9545" s="10">
        <v>-2431484</v>
      </c>
      <c r="I9545" s="11">
        <f t="shared" si="448"/>
        <v>9105253001.739563</v>
      </c>
      <c r="J9545" s="11">
        <f t="shared" si="449"/>
        <v>90929</v>
      </c>
      <c r="K9545" s="11">
        <f t="shared" si="450"/>
        <v>100135.85326726957</v>
      </c>
      <c r="L9545" s="12">
        <f t="shared" si="452"/>
        <v>228495.22812006949</v>
      </c>
      <c r="M9545" s="11">
        <f>COUNTIF(E$2:$E9545,E9545)</f>
        <v>262</v>
      </c>
      <c r="O9545" t="str">
        <f t="shared" si="447"/>
        <v/>
      </c>
    </row>
    <row r="9546" spans="1:15" hidden="1">
      <c r="A9546" s="41" t="s">
        <v>103</v>
      </c>
      <c r="B9546" s="46">
        <v>45814</v>
      </c>
      <c r="C9546" s="8" t="s">
        <v>13</v>
      </c>
      <c r="D9546" s="8" t="s">
        <v>48</v>
      </c>
      <c r="E9546" s="8" t="s">
        <v>48</v>
      </c>
      <c r="F9546" s="9">
        <f t="shared" si="451"/>
        <v>-30500000</v>
      </c>
      <c r="G9546" s="9">
        <v>-305</v>
      </c>
      <c r="H9546" s="10">
        <v>-33709210</v>
      </c>
      <c r="I9546" s="11">
        <f t="shared" si="448"/>
        <v>9074711566.4930458</v>
      </c>
      <c r="J9546" s="11">
        <f t="shared" si="449"/>
        <v>90624</v>
      </c>
      <c r="K9546" s="11">
        <f t="shared" si="450"/>
        <v>100135.85326726957</v>
      </c>
      <c r="L9546" s="12">
        <f t="shared" si="452"/>
        <v>3167774.7534827814</v>
      </c>
      <c r="M9546" s="11">
        <f>COUNTIF(E$2:$E9546,E9546)</f>
        <v>263</v>
      </c>
      <c r="O9546" t="str">
        <f t="shared" si="447"/>
        <v/>
      </c>
    </row>
    <row r="9547" spans="1:15" hidden="1">
      <c r="A9547" s="41" t="s">
        <v>103</v>
      </c>
      <c r="B9547" s="46">
        <v>45814</v>
      </c>
      <c r="C9547" s="8" t="s">
        <v>13</v>
      </c>
      <c r="D9547" s="8" t="s">
        <v>48</v>
      </c>
      <c r="E9547" s="8" t="s">
        <v>48</v>
      </c>
      <c r="F9547" s="9">
        <f t="shared" si="451"/>
        <v>-15600000</v>
      </c>
      <c r="G9547" s="9">
        <v>-156</v>
      </c>
      <c r="H9547" s="10">
        <v>-17241432</v>
      </c>
      <c r="I9547" s="11">
        <f t="shared" si="448"/>
        <v>9059090373.3833523</v>
      </c>
      <c r="J9547" s="11">
        <f t="shared" si="449"/>
        <v>90468</v>
      </c>
      <c r="K9547" s="11">
        <f t="shared" si="450"/>
        <v>100135.85326726957</v>
      </c>
      <c r="L9547" s="12">
        <f t="shared" si="452"/>
        <v>1620238.8903059475</v>
      </c>
      <c r="M9547" s="11">
        <f>COUNTIF(E$2:$E9547,E9547)</f>
        <v>264</v>
      </c>
      <c r="O9547" t="str">
        <f t="shared" si="447"/>
        <v/>
      </c>
    </row>
    <row r="9548" spans="1:15" hidden="1">
      <c r="A9548" s="41" t="s">
        <v>103</v>
      </c>
      <c r="B9548" s="46">
        <v>45814</v>
      </c>
      <c r="C9548" s="8" t="s">
        <v>13</v>
      </c>
      <c r="D9548" s="8" t="s">
        <v>48</v>
      </c>
      <c r="E9548" s="8" t="s">
        <v>48</v>
      </c>
      <c r="F9548" s="9">
        <f t="shared" si="451"/>
        <v>-4600000</v>
      </c>
      <c r="G9548" s="9">
        <v>-46</v>
      </c>
      <c r="H9548" s="10">
        <v>-5084012</v>
      </c>
      <c r="I9548" s="11">
        <f t="shared" si="448"/>
        <v>9054484124.1330585</v>
      </c>
      <c r="J9548" s="11">
        <f t="shared" si="449"/>
        <v>90422</v>
      </c>
      <c r="K9548" s="11">
        <f t="shared" si="450"/>
        <v>100135.85326726957</v>
      </c>
      <c r="L9548" s="12">
        <f t="shared" si="452"/>
        <v>477762.74970559962</v>
      </c>
      <c r="M9548" s="11">
        <f>COUNTIF(E$2:$E9548,E9548)</f>
        <v>265</v>
      </c>
      <c r="O9548" t="str">
        <f t="shared" si="447"/>
        <v/>
      </c>
    </row>
    <row r="9549" spans="1:15" hidden="1">
      <c r="A9549" s="41" t="s">
        <v>103</v>
      </c>
      <c r="B9549" s="46">
        <v>45814</v>
      </c>
      <c r="C9549" s="8" t="s">
        <v>13</v>
      </c>
      <c r="D9549" s="8" t="s">
        <v>48</v>
      </c>
      <c r="E9549" s="8" t="s">
        <v>48</v>
      </c>
      <c r="F9549" s="9">
        <f t="shared" si="451"/>
        <v>-9000000</v>
      </c>
      <c r="G9549" s="9">
        <v>-90</v>
      </c>
      <c r="H9549" s="10">
        <v>-9946980</v>
      </c>
      <c r="I9549" s="11">
        <f t="shared" si="448"/>
        <v>9045471897.3390045</v>
      </c>
      <c r="J9549" s="11">
        <f t="shared" si="449"/>
        <v>90332</v>
      </c>
      <c r="K9549" s="11">
        <f t="shared" si="450"/>
        <v>100135.85326726957</v>
      </c>
      <c r="L9549" s="12">
        <f t="shared" si="452"/>
        <v>934753.20594573766</v>
      </c>
      <c r="M9549" s="11">
        <f>COUNTIF(E$2:$E9549,E9549)</f>
        <v>266</v>
      </c>
      <c r="O9549" t="str">
        <f t="shared" si="447"/>
        <v/>
      </c>
    </row>
    <row r="9550" spans="1:15" hidden="1">
      <c r="A9550" s="41" t="s">
        <v>103</v>
      </c>
      <c r="B9550" s="46">
        <v>45814</v>
      </c>
      <c r="C9550" s="8" t="s">
        <v>13</v>
      </c>
      <c r="D9550" s="8" t="s">
        <v>46</v>
      </c>
      <c r="E9550" s="8" t="s">
        <v>46</v>
      </c>
      <c r="F9550" s="9">
        <f t="shared" si="451"/>
        <v>1800000</v>
      </c>
      <c r="G9550" s="9">
        <v>18</v>
      </c>
      <c r="H9550" s="10">
        <v>2001456</v>
      </c>
      <c r="I9550" s="11">
        <f t="shared" si="448"/>
        <v>8220434620.515729</v>
      </c>
      <c r="J9550" s="11">
        <f t="shared" si="449"/>
        <v>74934</v>
      </c>
      <c r="K9550" s="11">
        <f t="shared" si="450"/>
        <v>109702.33299324378</v>
      </c>
      <c r="L9550" s="12">
        <f t="shared" si="452"/>
        <v>0</v>
      </c>
      <c r="M9550" s="11">
        <f>COUNTIF(E$2:$E9550,E9550)</f>
        <v>2941</v>
      </c>
      <c r="O9550" t="str">
        <f t="shared" si="447"/>
        <v/>
      </c>
    </row>
    <row r="9551" spans="1:15" hidden="1">
      <c r="A9551" s="41" t="s">
        <v>103</v>
      </c>
      <c r="B9551" s="46">
        <v>45814</v>
      </c>
      <c r="C9551" s="8" t="s">
        <v>13</v>
      </c>
      <c r="D9551" s="8" t="s">
        <v>48</v>
      </c>
      <c r="E9551" s="8" t="s">
        <v>48</v>
      </c>
      <c r="F9551" s="9">
        <f t="shared" si="451"/>
        <v>-2200000</v>
      </c>
      <c r="G9551" s="9">
        <v>-22</v>
      </c>
      <c r="H9551" s="10">
        <v>-2431484</v>
      </c>
      <c r="I9551" s="11">
        <f t="shared" si="448"/>
        <v>9043268908.5671253</v>
      </c>
      <c r="J9551" s="11">
        <f t="shared" si="449"/>
        <v>90310</v>
      </c>
      <c r="K9551" s="11">
        <f t="shared" si="450"/>
        <v>100135.85326726957</v>
      </c>
      <c r="L9551" s="12">
        <f t="shared" si="452"/>
        <v>228495.22812006949</v>
      </c>
      <c r="M9551" s="11">
        <f>COUNTIF(E$2:$E9551,E9551)</f>
        <v>267</v>
      </c>
      <c r="O9551" t="str">
        <f t="shared" si="447"/>
        <v/>
      </c>
    </row>
    <row r="9552" spans="1:15" hidden="1">
      <c r="A9552" s="41" t="s">
        <v>103</v>
      </c>
      <c r="B9552" s="46">
        <v>45814</v>
      </c>
      <c r="C9552" s="8" t="s">
        <v>13</v>
      </c>
      <c r="D9552" s="8" t="s">
        <v>90</v>
      </c>
      <c r="E9552" s="8" t="s">
        <v>90</v>
      </c>
      <c r="F9552" s="9">
        <f t="shared" si="451"/>
        <v>900000</v>
      </c>
      <c r="G9552" s="9">
        <v>9</v>
      </c>
      <c r="H9552" s="10">
        <v>976851</v>
      </c>
      <c r="I9552" s="11">
        <f t="shared" si="448"/>
        <v>2762522233.24438</v>
      </c>
      <c r="J9552" s="11">
        <f t="shared" si="449"/>
        <v>26667</v>
      </c>
      <c r="K9552" s="11">
        <f t="shared" si="450"/>
        <v>103593.28883055387</v>
      </c>
      <c r="L9552" s="12">
        <f t="shared" si="452"/>
        <v>0</v>
      </c>
      <c r="M9552" s="11">
        <f>COUNTIF(E$2:$E9552,E9552)</f>
        <v>1789</v>
      </c>
      <c r="O9552" t="str">
        <f t="shared" ref="O9552:O9615" si="453">IF(M9552=_xlfn.MAXIFS(M:M,D:D,D9552),"X","")</f>
        <v/>
      </c>
    </row>
    <row r="9553" spans="1:15" hidden="1">
      <c r="A9553" s="41" t="s">
        <v>103</v>
      </c>
      <c r="B9553" s="46">
        <v>45814</v>
      </c>
      <c r="C9553" s="8" t="s">
        <v>13</v>
      </c>
      <c r="D9553" s="8" t="s">
        <v>48</v>
      </c>
      <c r="E9553" s="8" t="s">
        <v>48</v>
      </c>
      <c r="F9553" s="9">
        <f t="shared" si="451"/>
        <v>-10800000</v>
      </c>
      <c r="G9553" s="9">
        <v>-108</v>
      </c>
      <c r="H9553" s="10">
        <v>-11936376</v>
      </c>
      <c r="I9553" s="11">
        <f t="shared" si="448"/>
        <v>9032454236.4142609</v>
      </c>
      <c r="J9553" s="11">
        <f t="shared" si="449"/>
        <v>90202</v>
      </c>
      <c r="K9553" s="11">
        <f t="shared" si="450"/>
        <v>100135.85326726957</v>
      </c>
      <c r="L9553" s="12">
        <f t="shared" si="452"/>
        <v>1121703.8471348863</v>
      </c>
      <c r="M9553" s="11">
        <f>COUNTIF(E$2:$E9553,E9553)</f>
        <v>268</v>
      </c>
      <c r="O9553" t="str">
        <f t="shared" si="453"/>
        <v/>
      </c>
    </row>
    <row r="9554" spans="1:15" hidden="1">
      <c r="A9554" s="41" t="s">
        <v>103</v>
      </c>
      <c r="B9554" s="46">
        <v>45814</v>
      </c>
      <c r="C9554" s="8" t="s">
        <v>13</v>
      </c>
      <c r="D9554" s="8" t="s">
        <v>48</v>
      </c>
      <c r="E9554" s="8" t="s">
        <v>48</v>
      </c>
      <c r="F9554" s="9">
        <f t="shared" si="451"/>
        <v>-1800000</v>
      </c>
      <c r="G9554" s="9">
        <v>-18</v>
      </c>
      <c r="H9554" s="10">
        <v>-1989396</v>
      </c>
      <c r="I9554" s="11">
        <f t="shared" si="448"/>
        <v>9030651791.0554504</v>
      </c>
      <c r="J9554" s="11">
        <f t="shared" si="449"/>
        <v>90184</v>
      </c>
      <c r="K9554" s="11">
        <f t="shared" si="450"/>
        <v>100135.85326726957</v>
      </c>
      <c r="L9554" s="12">
        <f t="shared" si="452"/>
        <v>186950.64118914772</v>
      </c>
      <c r="M9554" s="11">
        <f>COUNTIF(E$2:$E9554,E9554)</f>
        <v>269</v>
      </c>
      <c r="O9554" t="str">
        <f t="shared" si="453"/>
        <v/>
      </c>
    </row>
    <row r="9555" spans="1:15" hidden="1">
      <c r="A9555" s="41" t="s">
        <v>103</v>
      </c>
      <c r="B9555" s="46">
        <v>45814</v>
      </c>
      <c r="C9555" s="8" t="s">
        <v>13</v>
      </c>
      <c r="D9555" s="8" t="s">
        <v>46</v>
      </c>
      <c r="E9555" s="8" t="s">
        <v>46</v>
      </c>
      <c r="F9555" s="9">
        <f t="shared" si="451"/>
        <v>10600000</v>
      </c>
      <c r="G9555" s="9">
        <v>106</v>
      </c>
      <c r="H9555" s="10">
        <v>11786352</v>
      </c>
      <c r="I9555" s="11">
        <f t="shared" si="448"/>
        <v>8232220972.515729</v>
      </c>
      <c r="J9555" s="11">
        <f t="shared" si="449"/>
        <v>75040</v>
      </c>
      <c r="K9555" s="11">
        <f t="shared" si="450"/>
        <v>109704.43726700066</v>
      </c>
      <c r="L9555" s="12">
        <f t="shared" si="452"/>
        <v>0</v>
      </c>
      <c r="M9555" s="11">
        <f>COUNTIF(E$2:$E9555,E9555)</f>
        <v>2942</v>
      </c>
      <c r="O9555" t="str">
        <f t="shared" si="453"/>
        <v/>
      </c>
    </row>
    <row r="9556" spans="1:15" hidden="1">
      <c r="A9556" s="41" t="s">
        <v>103</v>
      </c>
      <c r="B9556" s="46">
        <v>45814</v>
      </c>
      <c r="C9556" s="8" t="s">
        <v>13</v>
      </c>
      <c r="D9556" s="8" t="s">
        <v>48</v>
      </c>
      <c r="E9556" s="8" t="s">
        <v>48</v>
      </c>
      <c r="F9556" s="9">
        <f t="shared" si="451"/>
        <v>-1800000</v>
      </c>
      <c r="G9556" s="9">
        <v>-18</v>
      </c>
      <c r="H9556" s="10">
        <v>-1989396</v>
      </c>
      <c r="I9556" s="11">
        <f t="shared" si="448"/>
        <v>9028849345.69664</v>
      </c>
      <c r="J9556" s="11">
        <f t="shared" si="449"/>
        <v>90166</v>
      </c>
      <c r="K9556" s="11">
        <f t="shared" si="450"/>
        <v>100135.85326726957</v>
      </c>
      <c r="L9556" s="12">
        <f t="shared" si="452"/>
        <v>186950.64118914772</v>
      </c>
      <c r="M9556" s="11">
        <f>COUNTIF(E$2:$E9556,E9556)</f>
        <v>270</v>
      </c>
      <c r="O9556" t="str">
        <f t="shared" si="453"/>
        <v/>
      </c>
    </row>
    <row r="9557" spans="1:15" hidden="1">
      <c r="A9557" s="41" t="s">
        <v>103</v>
      </c>
      <c r="B9557" s="46">
        <v>45814</v>
      </c>
      <c r="C9557" s="8" t="s">
        <v>13</v>
      </c>
      <c r="D9557" s="8" t="s">
        <v>48</v>
      </c>
      <c r="E9557" s="8" t="s">
        <v>48</v>
      </c>
      <c r="F9557" s="9">
        <f t="shared" si="451"/>
        <v>-1800000</v>
      </c>
      <c r="G9557" s="9">
        <v>-18</v>
      </c>
      <c r="H9557" s="10">
        <v>-1989396</v>
      </c>
      <c r="I9557" s="11">
        <f t="shared" si="448"/>
        <v>9027046900.3378296</v>
      </c>
      <c r="J9557" s="11">
        <f t="shared" si="449"/>
        <v>90148</v>
      </c>
      <c r="K9557" s="11">
        <f t="shared" si="450"/>
        <v>100135.85326726957</v>
      </c>
      <c r="L9557" s="12">
        <f t="shared" si="452"/>
        <v>186950.64118914772</v>
      </c>
      <c r="M9557" s="11">
        <f>COUNTIF(E$2:$E9557,E9557)</f>
        <v>271</v>
      </c>
      <c r="O9557" t="str">
        <f t="shared" si="453"/>
        <v/>
      </c>
    </row>
    <row r="9558" spans="1:15" hidden="1">
      <c r="A9558" s="41" t="s">
        <v>103</v>
      </c>
      <c r="B9558" s="46">
        <v>45814</v>
      </c>
      <c r="C9558" s="8" t="s">
        <v>13</v>
      </c>
      <c r="D9558" s="8" t="s">
        <v>48</v>
      </c>
      <c r="E9558" s="8" t="s">
        <v>48</v>
      </c>
      <c r="F9558" s="9">
        <f t="shared" si="451"/>
        <v>-1800000</v>
      </c>
      <c r="G9558" s="9">
        <v>-18</v>
      </c>
      <c r="H9558" s="10">
        <v>-1989396</v>
      </c>
      <c r="I9558" s="11">
        <f t="shared" si="448"/>
        <v>9025244454.9790192</v>
      </c>
      <c r="J9558" s="11">
        <f t="shared" si="449"/>
        <v>90130</v>
      </c>
      <c r="K9558" s="11">
        <f t="shared" si="450"/>
        <v>100135.85326726957</v>
      </c>
      <c r="L9558" s="12">
        <f t="shared" si="452"/>
        <v>186950.64118914772</v>
      </c>
      <c r="M9558" s="11">
        <f>COUNTIF(E$2:$E9558,E9558)</f>
        <v>272</v>
      </c>
      <c r="O9558" t="str">
        <f t="shared" si="453"/>
        <v/>
      </c>
    </row>
    <row r="9559" spans="1:15" hidden="1">
      <c r="A9559" s="41" t="s">
        <v>103</v>
      </c>
      <c r="B9559" s="46">
        <v>45814</v>
      </c>
      <c r="C9559" s="8" t="s">
        <v>13</v>
      </c>
      <c r="D9559" s="8" t="s">
        <v>48</v>
      </c>
      <c r="E9559" s="8" t="s">
        <v>48</v>
      </c>
      <c r="F9559" s="9">
        <f t="shared" si="451"/>
        <v>-900000</v>
      </c>
      <c r="G9559" s="9">
        <v>-9</v>
      </c>
      <c r="H9559" s="10">
        <v>-994698</v>
      </c>
      <c r="I9559" s="11">
        <f t="shared" si="448"/>
        <v>9024343232.299614</v>
      </c>
      <c r="J9559" s="11">
        <f t="shared" si="449"/>
        <v>90121</v>
      </c>
      <c r="K9559" s="11">
        <f t="shared" si="450"/>
        <v>100135.85326726957</v>
      </c>
      <c r="L9559" s="12">
        <f t="shared" si="452"/>
        <v>93475.320594573859</v>
      </c>
      <c r="M9559" s="11">
        <f>COUNTIF(E$2:$E9559,E9559)</f>
        <v>273</v>
      </c>
      <c r="O9559" t="str">
        <f t="shared" si="453"/>
        <v/>
      </c>
    </row>
    <row r="9560" spans="1:15" hidden="1">
      <c r="A9560" s="41" t="s">
        <v>103</v>
      </c>
      <c r="B9560" s="46">
        <v>45814</v>
      </c>
      <c r="C9560" s="8" t="s">
        <v>13</v>
      </c>
      <c r="D9560" s="8" t="s">
        <v>48</v>
      </c>
      <c r="E9560" s="8" t="s">
        <v>48</v>
      </c>
      <c r="F9560" s="9">
        <f t="shared" si="451"/>
        <v>-39800000</v>
      </c>
      <c r="G9560" s="9">
        <v>-398</v>
      </c>
      <c r="H9560" s="10">
        <v>-43987756</v>
      </c>
      <c r="I9560" s="11">
        <f t="shared" si="448"/>
        <v>8984489162.6992397</v>
      </c>
      <c r="J9560" s="11">
        <f t="shared" si="449"/>
        <v>89723</v>
      </c>
      <c r="K9560" s="11">
        <f t="shared" si="450"/>
        <v>100135.85326726957</v>
      </c>
      <c r="L9560" s="12">
        <f t="shared" si="452"/>
        <v>4133686.3996267095</v>
      </c>
      <c r="M9560" s="11">
        <f>COUNTIF(E$2:$E9560,E9560)</f>
        <v>274</v>
      </c>
      <c r="O9560" t="str">
        <f t="shared" si="453"/>
        <v/>
      </c>
    </row>
    <row r="9561" spans="1:15" hidden="1">
      <c r="A9561" s="41" t="s">
        <v>103</v>
      </c>
      <c r="B9561" s="46">
        <v>45814</v>
      </c>
      <c r="C9561" s="8" t="s">
        <v>13</v>
      </c>
      <c r="D9561" s="8" t="s">
        <v>102</v>
      </c>
      <c r="E9561" s="8" t="s">
        <v>102</v>
      </c>
      <c r="F9561" s="9">
        <f t="shared" si="451"/>
        <v>4924700000</v>
      </c>
      <c r="G9561" s="9">
        <v>49247</v>
      </c>
      <c r="H9561" s="10">
        <v>4957104526</v>
      </c>
      <c r="I9561" s="11">
        <f t="shared" si="448"/>
        <v>4957104526</v>
      </c>
      <c r="J9561" s="11">
        <f t="shared" si="449"/>
        <v>49247</v>
      </c>
      <c r="K9561" s="11">
        <f t="shared" si="450"/>
        <v>100658</v>
      </c>
      <c r="L9561" s="12">
        <f t="shared" si="452"/>
        <v>0</v>
      </c>
      <c r="M9561" s="11">
        <f>COUNTIF(E$2:$E9561,E9561)</f>
        <v>1</v>
      </c>
      <c r="O9561" t="str">
        <f t="shared" si="453"/>
        <v/>
      </c>
    </row>
    <row r="9562" spans="1:15" hidden="1">
      <c r="A9562" s="41" t="s">
        <v>103</v>
      </c>
      <c r="B9562" s="46">
        <v>45814</v>
      </c>
      <c r="C9562" s="8" t="s">
        <v>13</v>
      </c>
      <c r="D9562" s="8" t="s">
        <v>48</v>
      </c>
      <c r="E9562" s="8" t="s">
        <v>48</v>
      </c>
      <c r="F9562" s="9">
        <f t="shared" si="451"/>
        <v>-900000</v>
      </c>
      <c r="G9562" s="9">
        <v>-9</v>
      </c>
      <c r="H9562" s="10">
        <v>-994698</v>
      </c>
      <c r="I9562" s="11">
        <f t="shared" si="448"/>
        <v>8983587940.0198345</v>
      </c>
      <c r="J9562" s="11">
        <f t="shared" si="449"/>
        <v>89714</v>
      </c>
      <c r="K9562" s="11">
        <f t="shared" si="450"/>
        <v>100135.85326726957</v>
      </c>
      <c r="L9562" s="12">
        <f t="shared" si="452"/>
        <v>93475.320594573859</v>
      </c>
      <c r="M9562" s="11">
        <f>COUNTIF(E$2:$E9562,E9562)</f>
        <v>275</v>
      </c>
      <c r="O9562" t="str">
        <f t="shared" si="453"/>
        <v/>
      </c>
    </row>
    <row r="9563" spans="1:15" hidden="1">
      <c r="A9563" s="41" t="s">
        <v>103</v>
      </c>
      <c r="B9563" s="46">
        <v>45814</v>
      </c>
      <c r="C9563" s="8" t="s">
        <v>13</v>
      </c>
      <c r="D9563" s="8" t="s">
        <v>48</v>
      </c>
      <c r="E9563" s="8" t="s">
        <v>48</v>
      </c>
      <c r="F9563" s="9">
        <f t="shared" si="451"/>
        <v>-12000000</v>
      </c>
      <c r="G9563" s="9">
        <v>-120</v>
      </c>
      <c r="H9563" s="10">
        <v>-13262640</v>
      </c>
      <c r="I9563" s="11">
        <f t="shared" si="448"/>
        <v>8971571637.6277618</v>
      </c>
      <c r="J9563" s="11">
        <f t="shared" si="449"/>
        <v>89594</v>
      </c>
      <c r="K9563" s="11">
        <f t="shared" si="450"/>
        <v>100135.85326726957</v>
      </c>
      <c r="L9563" s="12">
        <f t="shared" si="452"/>
        <v>1246337.6079276521</v>
      </c>
      <c r="M9563" s="11">
        <f>COUNTIF(E$2:$E9563,E9563)</f>
        <v>276</v>
      </c>
      <c r="O9563" t="str">
        <f t="shared" si="453"/>
        <v/>
      </c>
    </row>
    <row r="9564" spans="1:15" hidden="1">
      <c r="A9564" s="41" t="s">
        <v>103</v>
      </c>
      <c r="B9564" s="46">
        <v>45814</v>
      </c>
      <c r="C9564" s="8" t="s">
        <v>13</v>
      </c>
      <c r="D9564" s="8" t="s">
        <v>48</v>
      </c>
      <c r="E9564" s="8" t="s">
        <v>48</v>
      </c>
      <c r="F9564" s="9">
        <f t="shared" si="451"/>
        <v>-900000</v>
      </c>
      <c r="G9564" s="9">
        <v>-9</v>
      </c>
      <c r="H9564" s="10">
        <v>-994698</v>
      </c>
      <c r="I9564" s="11">
        <f t="shared" si="448"/>
        <v>8970670414.9483566</v>
      </c>
      <c r="J9564" s="11">
        <f t="shared" si="449"/>
        <v>89585</v>
      </c>
      <c r="K9564" s="11">
        <f t="shared" si="450"/>
        <v>100135.85326726957</v>
      </c>
      <c r="L9564" s="12">
        <f t="shared" si="452"/>
        <v>93475.320594573859</v>
      </c>
      <c r="M9564" s="11">
        <f>COUNTIF(E$2:$E9564,E9564)</f>
        <v>277</v>
      </c>
      <c r="O9564" t="str">
        <f t="shared" si="453"/>
        <v/>
      </c>
    </row>
    <row r="9565" spans="1:15" hidden="1">
      <c r="A9565" s="41" t="s">
        <v>103</v>
      </c>
      <c r="B9565" s="46">
        <v>45814</v>
      </c>
      <c r="C9565" s="8" t="s">
        <v>13</v>
      </c>
      <c r="D9565" s="8" t="s">
        <v>48</v>
      </c>
      <c r="E9565" s="8" t="s">
        <v>48</v>
      </c>
      <c r="F9565" s="9">
        <f t="shared" si="451"/>
        <v>-28900000</v>
      </c>
      <c r="G9565" s="9">
        <v>-289</v>
      </c>
      <c r="H9565" s="10">
        <v>-31940858</v>
      </c>
      <c r="I9565" s="11">
        <f t="shared" si="448"/>
        <v>8941731153.3541164</v>
      </c>
      <c r="J9565" s="11">
        <f t="shared" si="449"/>
        <v>89296</v>
      </c>
      <c r="K9565" s="11">
        <f t="shared" si="450"/>
        <v>100135.85326726957</v>
      </c>
      <c r="L9565" s="12">
        <f t="shared" si="452"/>
        <v>3001596.4057590924</v>
      </c>
      <c r="M9565" s="11">
        <f>COUNTIF(E$2:$E9565,E9565)</f>
        <v>278</v>
      </c>
      <c r="O9565" t="str">
        <f t="shared" si="453"/>
        <v/>
      </c>
    </row>
    <row r="9566" spans="1:15" hidden="1">
      <c r="A9566" s="41" t="s">
        <v>103</v>
      </c>
      <c r="B9566" s="46">
        <v>45814</v>
      </c>
      <c r="C9566" s="8" t="s">
        <v>13</v>
      </c>
      <c r="D9566" s="8" t="s">
        <v>48</v>
      </c>
      <c r="E9566" s="8" t="s">
        <v>48</v>
      </c>
      <c r="F9566" s="9">
        <f t="shared" si="451"/>
        <v>-900000</v>
      </c>
      <c r="G9566" s="9">
        <v>-9</v>
      </c>
      <c r="H9566" s="10">
        <v>-994698</v>
      </c>
      <c r="I9566" s="11">
        <f t="shared" si="448"/>
        <v>8940829930.6747112</v>
      </c>
      <c r="J9566" s="11">
        <f t="shared" si="449"/>
        <v>89287</v>
      </c>
      <c r="K9566" s="11">
        <f t="shared" si="450"/>
        <v>100135.85326726957</v>
      </c>
      <c r="L9566" s="12">
        <f t="shared" si="452"/>
        <v>93475.320594573859</v>
      </c>
      <c r="M9566" s="11">
        <f>COUNTIF(E$2:$E9566,E9566)</f>
        <v>279</v>
      </c>
      <c r="O9566" t="str">
        <f t="shared" si="453"/>
        <v/>
      </c>
    </row>
    <row r="9567" spans="1:15" hidden="1">
      <c r="A9567" s="41" t="s">
        <v>103</v>
      </c>
      <c r="B9567" s="46">
        <v>45814</v>
      </c>
      <c r="C9567" s="8" t="s">
        <v>13</v>
      </c>
      <c r="D9567" s="8" t="s">
        <v>48</v>
      </c>
      <c r="E9567" s="8" t="s">
        <v>48</v>
      </c>
      <c r="F9567" s="9">
        <f t="shared" si="451"/>
        <v>-4500000</v>
      </c>
      <c r="G9567" s="9">
        <v>-45</v>
      </c>
      <c r="H9567" s="10">
        <v>-4973490</v>
      </c>
      <c r="I9567" s="11">
        <f t="shared" si="448"/>
        <v>8936323817.2776833</v>
      </c>
      <c r="J9567" s="11">
        <f t="shared" si="449"/>
        <v>89242</v>
      </c>
      <c r="K9567" s="11">
        <f t="shared" si="450"/>
        <v>100135.85326726957</v>
      </c>
      <c r="L9567" s="12">
        <f t="shared" si="452"/>
        <v>467376.60297286883</v>
      </c>
      <c r="M9567" s="11">
        <f>COUNTIF(E$2:$E9567,E9567)</f>
        <v>280</v>
      </c>
      <c r="O9567" t="str">
        <f t="shared" si="453"/>
        <v/>
      </c>
    </row>
    <row r="9568" spans="1:15" hidden="1">
      <c r="A9568" s="41" t="s">
        <v>103</v>
      </c>
      <c r="B9568" s="46">
        <v>45814</v>
      </c>
      <c r="C9568" s="8" t="s">
        <v>13</v>
      </c>
      <c r="D9568" s="8" t="s">
        <v>48</v>
      </c>
      <c r="E9568" s="8" t="s">
        <v>48</v>
      </c>
      <c r="F9568" s="9">
        <f t="shared" si="451"/>
        <v>-4500000</v>
      </c>
      <c r="G9568" s="9">
        <v>-45</v>
      </c>
      <c r="H9568" s="10">
        <v>-4973490</v>
      </c>
      <c r="I9568" s="11">
        <f t="shared" si="448"/>
        <v>8931817703.8806553</v>
      </c>
      <c r="J9568" s="11">
        <f t="shared" si="449"/>
        <v>89197</v>
      </c>
      <c r="K9568" s="11">
        <f t="shared" si="450"/>
        <v>100135.85326726957</v>
      </c>
      <c r="L9568" s="12">
        <f t="shared" si="452"/>
        <v>467376.60297286883</v>
      </c>
      <c r="M9568" s="11">
        <f>COUNTIF(E$2:$E9568,E9568)</f>
        <v>281</v>
      </c>
      <c r="O9568" t="str">
        <f t="shared" si="453"/>
        <v/>
      </c>
    </row>
    <row r="9569" spans="1:15" hidden="1">
      <c r="A9569" s="41" t="s">
        <v>103</v>
      </c>
      <c r="B9569" s="46">
        <v>45814</v>
      </c>
      <c r="C9569" s="8" t="s">
        <v>13</v>
      </c>
      <c r="D9569" s="8" t="s">
        <v>48</v>
      </c>
      <c r="E9569" s="8" t="s">
        <v>48</v>
      </c>
      <c r="F9569" s="9">
        <f t="shared" si="451"/>
        <v>-900000</v>
      </c>
      <c r="G9569" s="9">
        <v>-9</v>
      </c>
      <c r="H9569" s="10">
        <v>-994698</v>
      </c>
      <c r="I9569" s="11">
        <f t="shared" si="448"/>
        <v>8930916481.2012501</v>
      </c>
      <c r="J9569" s="11">
        <f t="shared" si="449"/>
        <v>89188</v>
      </c>
      <c r="K9569" s="11">
        <f t="shared" si="450"/>
        <v>100135.85326726957</v>
      </c>
      <c r="L9569" s="12">
        <f t="shared" si="452"/>
        <v>93475.320594573859</v>
      </c>
      <c r="M9569" s="11">
        <f>COUNTIF(E$2:$E9569,E9569)</f>
        <v>282</v>
      </c>
      <c r="O9569" t="str">
        <f t="shared" si="453"/>
        <v/>
      </c>
    </row>
    <row r="9570" spans="1:15" hidden="1">
      <c r="A9570" s="41" t="s">
        <v>103</v>
      </c>
      <c r="B9570" s="46">
        <v>45814</v>
      </c>
      <c r="C9570" s="8" t="s">
        <v>13</v>
      </c>
      <c r="D9570" s="8" t="s">
        <v>48</v>
      </c>
      <c r="E9570" s="8" t="s">
        <v>48</v>
      </c>
      <c r="F9570" s="9">
        <f t="shared" si="451"/>
        <v>-81300000</v>
      </c>
      <c r="G9570" s="9">
        <v>-813</v>
      </c>
      <c r="H9570" s="10">
        <v>-89854386</v>
      </c>
      <c r="I9570" s="11">
        <f t="shared" si="448"/>
        <v>8849506032.4949608</v>
      </c>
      <c r="J9570" s="11">
        <f t="shared" si="449"/>
        <v>88375</v>
      </c>
      <c r="K9570" s="11">
        <f t="shared" si="450"/>
        <v>100135.85326726957</v>
      </c>
      <c r="L9570" s="12">
        <f t="shared" si="452"/>
        <v>8443937.2937098444</v>
      </c>
      <c r="M9570" s="11">
        <f>COUNTIF(E$2:$E9570,E9570)</f>
        <v>283</v>
      </c>
      <c r="O9570" t="str">
        <f t="shared" si="453"/>
        <v/>
      </c>
    </row>
    <row r="9571" spans="1:15" hidden="1">
      <c r="A9571" s="41" t="s">
        <v>103</v>
      </c>
      <c r="B9571" s="46">
        <v>45814</v>
      </c>
      <c r="C9571" s="8" t="s">
        <v>13</v>
      </c>
      <c r="D9571" s="8" t="s">
        <v>48</v>
      </c>
      <c r="E9571" s="8" t="s">
        <v>48</v>
      </c>
      <c r="F9571" s="9">
        <f t="shared" si="451"/>
        <v>-45200000</v>
      </c>
      <c r="G9571" s="9">
        <v>-452</v>
      </c>
      <c r="H9571" s="10">
        <v>-49955944</v>
      </c>
      <c r="I9571" s="11">
        <f t="shared" si="448"/>
        <v>8804244626.8181553</v>
      </c>
      <c r="J9571" s="11">
        <f t="shared" si="449"/>
        <v>87923</v>
      </c>
      <c r="K9571" s="11">
        <f t="shared" si="450"/>
        <v>100135.85326726957</v>
      </c>
      <c r="L9571" s="12">
        <f t="shared" si="452"/>
        <v>4694538.3231941536</v>
      </c>
      <c r="M9571" s="11">
        <f>COUNTIF(E$2:$E9571,E9571)</f>
        <v>284</v>
      </c>
      <c r="O9571" t="str">
        <f t="shared" si="453"/>
        <v/>
      </c>
    </row>
    <row r="9572" spans="1:15" hidden="1">
      <c r="A9572" s="41" t="s">
        <v>103</v>
      </c>
      <c r="B9572" s="46">
        <v>45814</v>
      </c>
      <c r="C9572" s="8" t="s">
        <v>13</v>
      </c>
      <c r="D9572" s="8" t="s">
        <v>90</v>
      </c>
      <c r="E9572" s="8" t="s">
        <v>90</v>
      </c>
      <c r="F9572" s="9">
        <f t="shared" si="451"/>
        <v>900000</v>
      </c>
      <c r="G9572" s="9">
        <v>9</v>
      </c>
      <c r="H9572" s="10">
        <v>978903</v>
      </c>
      <c r="I9572" s="11">
        <f t="shared" si="448"/>
        <v>2763501136.24438</v>
      </c>
      <c r="J9572" s="11">
        <f t="shared" si="449"/>
        <v>26676</v>
      </c>
      <c r="K9572" s="11">
        <f t="shared" si="450"/>
        <v>103595.03434714275</v>
      </c>
      <c r="L9572" s="12">
        <f t="shared" si="452"/>
        <v>0</v>
      </c>
      <c r="M9572" s="11">
        <f>COUNTIF(E$2:$E9572,E9572)</f>
        <v>1790</v>
      </c>
      <c r="O9572" t="str">
        <f t="shared" si="453"/>
        <v/>
      </c>
    </row>
    <row r="9573" spans="1:15" hidden="1">
      <c r="A9573" s="41" t="s">
        <v>103</v>
      </c>
      <c r="B9573" s="46">
        <v>45814</v>
      </c>
      <c r="C9573" s="8" t="s">
        <v>13</v>
      </c>
      <c r="D9573" s="8" t="s">
        <v>48</v>
      </c>
      <c r="E9573" s="8" t="s">
        <v>48</v>
      </c>
      <c r="F9573" s="9">
        <f t="shared" si="451"/>
        <v>-2700000</v>
      </c>
      <c r="G9573" s="9">
        <v>-27</v>
      </c>
      <c r="H9573" s="10">
        <v>-2984094</v>
      </c>
      <c r="I9573" s="11">
        <f t="shared" si="448"/>
        <v>8801540958.7799397</v>
      </c>
      <c r="J9573" s="11">
        <f t="shared" si="449"/>
        <v>87896</v>
      </c>
      <c r="K9573" s="11">
        <f t="shared" si="450"/>
        <v>100135.85326726957</v>
      </c>
      <c r="L9573" s="12">
        <f t="shared" si="452"/>
        <v>280425.96178372158</v>
      </c>
      <c r="M9573" s="11">
        <f>COUNTIF(E$2:$E9573,E9573)</f>
        <v>285</v>
      </c>
      <c r="O9573" t="str">
        <f t="shared" si="453"/>
        <v/>
      </c>
    </row>
    <row r="9574" spans="1:15" hidden="1">
      <c r="A9574" s="41" t="s">
        <v>103</v>
      </c>
      <c r="B9574" s="46">
        <v>45814</v>
      </c>
      <c r="C9574" s="8" t="s">
        <v>13</v>
      </c>
      <c r="D9574" s="8" t="s">
        <v>48</v>
      </c>
      <c r="E9574" s="8" t="s">
        <v>48</v>
      </c>
      <c r="F9574" s="9">
        <f t="shared" si="451"/>
        <v>-29200000</v>
      </c>
      <c r="G9574" s="9">
        <v>-292</v>
      </c>
      <c r="H9574" s="10">
        <v>-32272424</v>
      </c>
      <c r="I9574" s="11">
        <f t="shared" si="448"/>
        <v>8772301289.6258965</v>
      </c>
      <c r="J9574" s="11">
        <f t="shared" si="449"/>
        <v>87604</v>
      </c>
      <c r="K9574" s="11">
        <f t="shared" si="450"/>
        <v>100135.85326726957</v>
      </c>
      <c r="L9574" s="12">
        <f t="shared" si="452"/>
        <v>3032754.8459572829</v>
      </c>
      <c r="M9574" s="11">
        <f>COUNTIF(E$2:$E9574,E9574)</f>
        <v>286</v>
      </c>
      <c r="O9574" t="str">
        <f t="shared" si="453"/>
        <v/>
      </c>
    </row>
    <row r="9575" spans="1:15" hidden="1">
      <c r="A9575" s="41" t="s">
        <v>103</v>
      </c>
      <c r="B9575" s="46">
        <v>45814</v>
      </c>
      <c r="C9575" s="8" t="s">
        <v>13</v>
      </c>
      <c r="D9575" s="8" t="s">
        <v>48</v>
      </c>
      <c r="E9575" s="8" t="s">
        <v>48</v>
      </c>
      <c r="F9575" s="9">
        <f t="shared" si="451"/>
        <v>-3100000</v>
      </c>
      <c r="G9575" s="9">
        <v>-31</v>
      </c>
      <c r="H9575" s="10">
        <v>-3426182</v>
      </c>
      <c r="I9575" s="11">
        <f t="shared" ref="I9575:I9638" si="454">IF(H9575&gt;=0,IF(M9575=1,H9575,SUMIFS(I:I,E:E,E9575,M:M,M9575-1)+H9575),SUMIFS(I:I,E:E,E9575,M:M,M9575-1)+K9575*G9575)</f>
        <v>8769197078.174612</v>
      </c>
      <c r="J9575" s="11">
        <f t="shared" ref="J9575:J9638" si="455">IF(M9575=1,G9575,SUMIFS($J:$J,$E:$E,E9575,$M:$M,M9575-1)+G9575)</f>
        <v>87573</v>
      </c>
      <c r="K9575" s="11">
        <f t="shared" ref="K9575:K9638" si="456">IF(H9575&gt;=0,I9575/J9575,SUMIFS($K:$K,$E:$E,E9575,$M:$M,M9575-1))</f>
        <v>100135.85326726957</v>
      </c>
      <c r="L9575" s="12">
        <f t="shared" si="452"/>
        <v>321970.54871464334</v>
      </c>
      <c r="M9575" s="11">
        <f>COUNTIF(E$2:$E9575,E9575)</f>
        <v>287</v>
      </c>
      <c r="O9575" t="str">
        <f t="shared" si="453"/>
        <v/>
      </c>
    </row>
    <row r="9576" spans="1:15" hidden="1">
      <c r="A9576" s="41" t="s">
        <v>103</v>
      </c>
      <c r="B9576" s="46">
        <v>45814</v>
      </c>
      <c r="C9576" s="8" t="s">
        <v>13</v>
      </c>
      <c r="D9576" s="8" t="s">
        <v>14</v>
      </c>
      <c r="E9576" s="8" t="s">
        <v>14</v>
      </c>
      <c r="F9576" s="9">
        <f t="shared" ref="F9576:F9639" si="457">100000*G9576</f>
        <v>-900000</v>
      </c>
      <c r="G9576" s="9">
        <v>-9</v>
      </c>
      <c r="H9576" s="10">
        <v>-967869</v>
      </c>
      <c r="I9576" s="11">
        <f t="shared" si="454"/>
        <v>20373431874.668049</v>
      </c>
      <c r="J9576" s="11">
        <f t="shared" si="455"/>
        <v>201623</v>
      </c>
      <c r="K9576" s="11">
        <f t="shared" si="456"/>
        <v>101047.16165649777</v>
      </c>
      <c r="L9576" s="12">
        <f t="shared" si="452"/>
        <v>58444.545091520064</v>
      </c>
      <c r="M9576" s="11">
        <f>COUNTIF(E$2:$E9576,E9576)</f>
        <v>1290</v>
      </c>
      <c r="O9576" t="str">
        <f t="shared" si="453"/>
        <v/>
      </c>
    </row>
    <row r="9577" spans="1:15" hidden="1">
      <c r="A9577" s="41" t="s">
        <v>103</v>
      </c>
      <c r="B9577" s="46">
        <v>45814</v>
      </c>
      <c r="C9577" s="8" t="s">
        <v>13</v>
      </c>
      <c r="D9577" s="8" t="s">
        <v>48</v>
      </c>
      <c r="E9577" s="8" t="s">
        <v>48</v>
      </c>
      <c r="F9577" s="9">
        <f t="shared" si="457"/>
        <v>-2900000</v>
      </c>
      <c r="G9577" s="9">
        <v>-29</v>
      </c>
      <c r="H9577" s="10">
        <v>-3205138</v>
      </c>
      <c r="I9577" s="11">
        <f t="shared" si="454"/>
        <v>8766293138.4298611</v>
      </c>
      <c r="J9577" s="11">
        <f t="shared" si="455"/>
        <v>87544</v>
      </c>
      <c r="K9577" s="11">
        <f t="shared" si="456"/>
        <v>100135.85326726957</v>
      </c>
      <c r="L9577" s="12">
        <f t="shared" si="452"/>
        <v>301198.25524918223</v>
      </c>
      <c r="M9577" s="11">
        <f>COUNTIF(E$2:$E9577,E9577)</f>
        <v>288</v>
      </c>
      <c r="O9577" t="str">
        <f t="shared" si="453"/>
        <v/>
      </c>
    </row>
    <row r="9578" spans="1:15" hidden="1">
      <c r="A9578" s="41" t="s">
        <v>103</v>
      </c>
      <c r="B9578" s="46">
        <v>45814</v>
      </c>
      <c r="C9578" s="8" t="s">
        <v>13</v>
      </c>
      <c r="D9578" s="8" t="s">
        <v>90</v>
      </c>
      <c r="E9578" s="8" t="s">
        <v>90</v>
      </c>
      <c r="F9578" s="9">
        <f t="shared" si="457"/>
        <v>9100000</v>
      </c>
      <c r="G9578" s="9">
        <v>91</v>
      </c>
      <c r="H9578" s="10">
        <v>9902347</v>
      </c>
      <c r="I9578" s="11">
        <f t="shared" si="454"/>
        <v>2773403483.24438</v>
      </c>
      <c r="J9578" s="11">
        <f t="shared" si="455"/>
        <v>26767</v>
      </c>
      <c r="K9578" s="11">
        <f t="shared" si="456"/>
        <v>103612.78750866291</v>
      </c>
      <c r="L9578" s="12">
        <f t="shared" si="452"/>
        <v>0</v>
      </c>
      <c r="M9578" s="11">
        <f>COUNTIF(E$2:$E9578,E9578)</f>
        <v>1791</v>
      </c>
      <c r="O9578" t="str">
        <f t="shared" si="453"/>
        <v/>
      </c>
    </row>
    <row r="9579" spans="1:15" hidden="1">
      <c r="A9579" s="41" t="s">
        <v>103</v>
      </c>
      <c r="B9579" s="46">
        <v>45814</v>
      </c>
      <c r="C9579" s="8" t="s">
        <v>13</v>
      </c>
      <c r="D9579" s="8" t="s">
        <v>14</v>
      </c>
      <c r="E9579" s="8" t="s">
        <v>14</v>
      </c>
      <c r="F9579" s="9">
        <f t="shared" si="457"/>
        <v>2800000</v>
      </c>
      <c r="G9579" s="9">
        <v>28</v>
      </c>
      <c r="H9579" s="10">
        <v>3002076</v>
      </c>
      <c r="I9579" s="11">
        <f t="shared" si="454"/>
        <v>20376433950.668049</v>
      </c>
      <c r="J9579" s="11">
        <f t="shared" si="455"/>
        <v>201651</v>
      </c>
      <c r="K9579" s="11">
        <f t="shared" si="456"/>
        <v>101048.01836176388</v>
      </c>
      <c r="L9579" s="12">
        <f t="shared" si="452"/>
        <v>0</v>
      </c>
      <c r="M9579" s="11">
        <f>COUNTIF(E$2:$E9579,E9579)</f>
        <v>1291</v>
      </c>
      <c r="O9579" t="str">
        <f t="shared" si="453"/>
        <v/>
      </c>
    </row>
    <row r="9580" spans="1:15" hidden="1">
      <c r="A9580" s="41" t="s">
        <v>103</v>
      </c>
      <c r="B9580" s="46">
        <v>45814</v>
      </c>
      <c r="C9580" s="8" t="s">
        <v>13</v>
      </c>
      <c r="D9580" s="8" t="s">
        <v>46</v>
      </c>
      <c r="E9580" s="8" t="s">
        <v>46</v>
      </c>
      <c r="F9580" s="9">
        <f t="shared" si="457"/>
        <v>2700000</v>
      </c>
      <c r="G9580" s="9">
        <v>27</v>
      </c>
      <c r="H9580" s="10">
        <v>2980017</v>
      </c>
      <c r="I9580" s="11">
        <f t="shared" si="454"/>
        <v>8235200989.515729</v>
      </c>
      <c r="J9580" s="11">
        <f t="shared" si="455"/>
        <v>75067</v>
      </c>
      <c r="K9580" s="11">
        <f t="shared" si="456"/>
        <v>109704.67701540928</v>
      </c>
      <c r="L9580" s="12">
        <f t="shared" ref="L9580:L9643" si="458">IF(G9580&lt;0,K9580*G9580-H9580,0)</f>
        <v>0</v>
      </c>
      <c r="M9580" s="11">
        <f>COUNTIF(E$2:$E9580,E9580)</f>
        <v>2943</v>
      </c>
      <c r="O9580" t="str">
        <f t="shared" si="453"/>
        <v/>
      </c>
    </row>
    <row r="9581" spans="1:15" hidden="1">
      <c r="A9581" s="41" t="s">
        <v>103</v>
      </c>
      <c r="B9581" s="46">
        <v>45814</v>
      </c>
      <c r="C9581" s="8" t="s">
        <v>13</v>
      </c>
      <c r="D9581" s="8" t="s">
        <v>48</v>
      </c>
      <c r="E9581" s="8" t="s">
        <v>48</v>
      </c>
      <c r="F9581" s="9">
        <f t="shared" si="457"/>
        <v>-36200000</v>
      </c>
      <c r="G9581" s="9">
        <v>-362</v>
      </c>
      <c r="H9581" s="10">
        <v>-40008964</v>
      </c>
      <c r="I9581" s="11">
        <f t="shared" si="454"/>
        <v>8730043959.5471096</v>
      </c>
      <c r="J9581" s="11">
        <f t="shared" si="455"/>
        <v>87182</v>
      </c>
      <c r="K9581" s="11">
        <f t="shared" si="456"/>
        <v>100135.85326726957</v>
      </c>
      <c r="L9581" s="12">
        <f t="shared" si="458"/>
        <v>3759785.1172484159</v>
      </c>
      <c r="M9581" s="11">
        <f>COUNTIF(E$2:$E9581,E9581)</f>
        <v>289</v>
      </c>
      <c r="O9581" t="str">
        <f t="shared" si="453"/>
        <v/>
      </c>
    </row>
    <row r="9582" spans="1:15" hidden="1">
      <c r="A9582" s="41" t="s">
        <v>103</v>
      </c>
      <c r="B9582" s="46">
        <v>45814</v>
      </c>
      <c r="C9582" s="8" t="s">
        <v>13</v>
      </c>
      <c r="D9582" s="8" t="s">
        <v>48</v>
      </c>
      <c r="E9582" s="8" t="s">
        <v>48</v>
      </c>
      <c r="F9582" s="9">
        <f t="shared" si="457"/>
        <v>-900000</v>
      </c>
      <c r="G9582" s="9">
        <v>-9</v>
      </c>
      <c r="H9582" s="10">
        <v>-994698</v>
      </c>
      <c r="I9582" s="11">
        <f t="shared" si="454"/>
        <v>8729142736.8677044</v>
      </c>
      <c r="J9582" s="11">
        <f t="shared" si="455"/>
        <v>87173</v>
      </c>
      <c r="K9582" s="11">
        <f t="shared" si="456"/>
        <v>100135.85326726957</v>
      </c>
      <c r="L9582" s="12">
        <f t="shared" si="458"/>
        <v>93475.320594573859</v>
      </c>
      <c r="M9582" s="11">
        <f>COUNTIF(E$2:$E9582,E9582)</f>
        <v>290</v>
      </c>
      <c r="O9582" t="str">
        <f t="shared" si="453"/>
        <v/>
      </c>
    </row>
    <row r="9583" spans="1:15" hidden="1">
      <c r="A9583" s="41" t="s">
        <v>103</v>
      </c>
      <c r="B9583" s="46">
        <v>45814</v>
      </c>
      <c r="C9583" s="8" t="s">
        <v>13</v>
      </c>
      <c r="D9583" s="8" t="s">
        <v>48</v>
      </c>
      <c r="E9583" s="8" t="s">
        <v>48</v>
      </c>
      <c r="F9583" s="9">
        <f t="shared" si="457"/>
        <v>-45200000</v>
      </c>
      <c r="G9583" s="9">
        <v>-452</v>
      </c>
      <c r="H9583" s="10">
        <v>-49955944</v>
      </c>
      <c r="I9583" s="11">
        <f t="shared" si="454"/>
        <v>8683881331.1908989</v>
      </c>
      <c r="J9583" s="11">
        <f t="shared" si="455"/>
        <v>86721</v>
      </c>
      <c r="K9583" s="11">
        <f t="shared" si="456"/>
        <v>100135.85326726957</v>
      </c>
      <c r="L9583" s="12">
        <f t="shared" si="458"/>
        <v>4694538.3231941536</v>
      </c>
      <c r="M9583" s="11">
        <f>COUNTIF(E$2:$E9583,E9583)</f>
        <v>291</v>
      </c>
      <c r="O9583" t="str">
        <f t="shared" si="453"/>
        <v/>
      </c>
    </row>
    <row r="9584" spans="1:15" hidden="1">
      <c r="A9584" s="41" t="s">
        <v>103</v>
      </c>
      <c r="B9584" s="46">
        <v>45817</v>
      </c>
      <c r="C9584" s="8" t="s">
        <v>13</v>
      </c>
      <c r="D9584" s="8" t="s">
        <v>14</v>
      </c>
      <c r="E9584" s="8" t="s">
        <v>14</v>
      </c>
      <c r="F9584" s="9">
        <f t="shared" si="457"/>
        <v>1800000</v>
      </c>
      <c r="G9584" s="9">
        <v>18</v>
      </c>
      <c r="H9584" s="10">
        <v>1940796</v>
      </c>
      <c r="I9584" s="11">
        <f t="shared" si="454"/>
        <v>20378374746.668049</v>
      </c>
      <c r="J9584" s="11">
        <f t="shared" si="455"/>
        <v>201669</v>
      </c>
      <c r="K9584" s="11">
        <f t="shared" si="456"/>
        <v>101048.62297461707</v>
      </c>
      <c r="L9584" s="12">
        <f t="shared" si="458"/>
        <v>0</v>
      </c>
      <c r="M9584" s="11">
        <f>COUNTIF(E$2:$E9584,E9584)</f>
        <v>1292</v>
      </c>
      <c r="O9584" t="str">
        <f t="shared" si="453"/>
        <v/>
      </c>
    </row>
    <row r="9585" spans="1:15" hidden="1">
      <c r="A9585" s="41" t="s">
        <v>103</v>
      </c>
      <c r="B9585" s="46">
        <v>45817</v>
      </c>
      <c r="C9585" s="8" t="s">
        <v>13</v>
      </c>
      <c r="D9585" s="8" t="s">
        <v>48</v>
      </c>
      <c r="E9585" s="8" t="s">
        <v>48</v>
      </c>
      <c r="F9585" s="9">
        <f t="shared" si="457"/>
        <v>-1100000</v>
      </c>
      <c r="G9585" s="9">
        <v>-11</v>
      </c>
      <c r="H9585" s="10">
        <v>-1215984</v>
      </c>
      <c r="I9585" s="11">
        <f t="shared" si="454"/>
        <v>8682779836.8049583</v>
      </c>
      <c r="J9585" s="11">
        <f t="shared" si="455"/>
        <v>86710</v>
      </c>
      <c r="K9585" s="11">
        <f t="shared" si="456"/>
        <v>100135.85326726957</v>
      </c>
      <c r="L9585" s="12">
        <f t="shared" si="458"/>
        <v>114489.61406003474</v>
      </c>
      <c r="M9585" s="11">
        <f>COUNTIF(E$2:$E9585,E9585)</f>
        <v>292</v>
      </c>
      <c r="O9585" t="str">
        <f t="shared" si="453"/>
        <v/>
      </c>
    </row>
    <row r="9586" spans="1:15" hidden="1">
      <c r="A9586" s="41" t="s">
        <v>103</v>
      </c>
      <c r="B9586" s="46">
        <v>45817</v>
      </c>
      <c r="C9586" s="8" t="s">
        <v>13</v>
      </c>
      <c r="D9586" s="8" t="s">
        <v>48</v>
      </c>
      <c r="E9586" s="8" t="s">
        <v>48</v>
      </c>
      <c r="F9586" s="9">
        <f t="shared" si="457"/>
        <v>-900000</v>
      </c>
      <c r="G9586" s="9">
        <v>-9</v>
      </c>
      <c r="H9586" s="10">
        <v>-994896</v>
      </c>
      <c r="I9586" s="11">
        <f t="shared" si="454"/>
        <v>8681878614.1255531</v>
      </c>
      <c r="J9586" s="11">
        <f t="shared" si="455"/>
        <v>86701</v>
      </c>
      <c r="K9586" s="11">
        <f t="shared" si="456"/>
        <v>100135.85326726957</v>
      </c>
      <c r="L9586" s="12">
        <f t="shared" si="458"/>
        <v>93673.320594573859</v>
      </c>
      <c r="M9586" s="11">
        <f>COUNTIF(E$2:$E9586,E9586)</f>
        <v>293</v>
      </c>
      <c r="O9586" t="str">
        <f t="shared" si="453"/>
        <v/>
      </c>
    </row>
    <row r="9587" spans="1:15" hidden="1">
      <c r="A9587" s="41" t="s">
        <v>103</v>
      </c>
      <c r="B9587" s="46">
        <v>45817</v>
      </c>
      <c r="C9587" s="8" t="s">
        <v>13</v>
      </c>
      <c r="D9587" s="8" t="s">
        <v>48</v>
      </c>
      <c r="E9587" s="8" t="s">
        <v>48</v>
      </c>
      <c r="F9587" s="9">
        <f t="shared" si="457"/>
        <v>-6800000</v>
      </c>
      <c r="G9587" s="9">
        <v>-68</v>
      </c>
      <c r="H9587" s="10">
        <v>-7516992</v>
      </c>
      <c r="I9587" s="11">
        <f t="shared" si="454"/>
        <v>8675069376.1033783</v>
      </c>
      <c r="J9587" s="11">
        <f t="shared" si="455"/>
        <v>86633</v>
      </c>
      <c r="K9587" s="11">
        <f t="shared" si="456"/>
        <v>100135.85326726957</v>
      </c>
      <c r="L9587" s="12">
        <f t="shared" si="458"/>
        <v>707753.97782566864</v>
      </c>
      <c r="M9587" s="11">
        <f>COUNTIF(E$2:$E9587,E9587)</f>
        <v>294</v>
      </c>
      <c r="O9587" t="str">
        <f t="shared" si="453"/>
        <v/>
      </c>
    </row>
    <row r="9588" spans="1:15" hidden="1">
      <c r="A9588" s="41" t="s">
        <v>103</v>
      </c>
      <c r="B9588" s="46">
        <v>45817</v>
      </c>
      <c r="C9588" s="8" t="s">
        <v>13</v>
      </c>
      <c r="D9588" s="8" t="s">
        <v>48</v>
      </c>
      <c r="E9588" s="8" t="s">
        <v>48</v>
      </c>
      <c r="F9588" s="9">
        <f t="shared" si="457"/>
        <v>-4100000</v>
      </c>
      <c r="G9588" s="9">
        <v>-41</v>
      </c>
      <c r="H9588" s="10">
        <v>-4532304</v>
      </c>
      <c r="I9588" s="11">
        <f t="shared" si="454"/>
        <v>8670963806.119421</v>
      </c>
      <c r="J9588" s="11">
        <f t="shared" si="455"/>
        <v>86592</v>
      </c>
      <c r="K9588" s="11">
        <f t="shared" si="456"/>
        <v>100135.85326726957</v>
      </c>
      <c r="L9588" s="12">
        <f t="shared" si="458"/>
        <v>426734.01604194753</v>
      </c>
      <c r="M9588" s="11">
        <f>COUNTIF(E$2:$E9588,E9588)</f>
        <v>295</v>
      </c>
      <c r="O9588" t="str">
        <f t="shared" si="453"/>
        <v/>
      </c>
    </row>
    <row r="9589" spans="1:15" hidden="1">
      <c r="A9589" s="41" t="s">
        <v>103</v>
      </c>
      <c r="B9589" s="46">
        <v>45817</v>
      </c>
      <c r="C9589" s="8" t="s">
        <v>13</v>
      </c>
      <c r="D9589" s="8" t="s">
        <v>46</v>
      </c>
      <c r="E9589" s="8" t="s">
        <v>46</v>
      </c>
      <c r="F9589" s="9">
        <f t="shared" si="457"/>
        <v>9500000</v>
      </c>
      <c r="G9589" s="9">
        <v>95</v>
      </c>
      <c r="H9589" s="10">
        <v>10563810</v>
      </c>
      <c r="I9589" s="11">
        <f t="shared" si="454"/>
        <v>8245764799.515729</v>
      </c>
      <c r="J9589" s="11">
        <f t="shared" si="455"/>
        <v>75162</v>
      </c>
      <c r="K9589" s="11">
        <f t="shared" si="456"/>
        <v>109706.5644809309</v>
      </c>
      <c r="L9589" s="12">
        <f t="shared" si="458"/>
        <v>0</v>
      </c>
      <c r="M9589" s="11">
        <f>COUNTIF(E$2:$E9589,E9589)</f>
        <v>2944</v>
      </c>
      <c r="O9589" t="str">
        <f t="shared" si="453"/>
        <v/>
      </c>
    </row>
    <row r="9590" spans="1:15" hidden="1">
      <c r="A9590" s="41" t="s">
        <v>103</v>
      </c>
      <c r="B9590" s="46">
        <v>45817</v>
      </c>
      <c r="C9590" s="8" t="s">
        <v>13</v>
      </c>
      <c r="D9590" s="8" t="s">
        <v>14</v>
      </c>
      <c r="E9590" s="8" t="s">
        <v>14</v>
      </c>
      <c r="F9590" s="9">
        <f t="shared" si="457"/>
        <v>-9200000</v>
      </c>
      <c r="G9590" s="9">
        <v>-92</v>
      </c>
      <c r="H9590" s="10">
        <v>-9895520</v>
      </c>
      <c r="I9590" s="11">
        <f t="shared" si="454"/>
        <v>20369078273.354385</v>
      </c>
      <c r="J9590" s="11">
        <f t="shared" si="455"/>
        <v>201577</v>
      </c>
      <c r="K9590" s="11">
        <f t="shared" si="456"/>
        <v>101048.62297461707</v>
      </c>
      <c r="L9590" s="12">
        <f t="shared" si="458"/>
        <v>599046.68633523025</v>
      </c>
      <c r="M9590" s="11">
        <f>COUNTIF(E$2:$E9590,E9590)</f>
        <v>1293</v>
      </c>
      <c r="O9590" t="str">
        <f t="shared" si="453"/>
        <v/>
      </c>
    </row>
    <row r="9591" spans="1:15" hidden="1">
      <c r="A9591" s="41" t="s">
        <v>103</v>
      </c>
      <c r="B9591" s="46">
        <v>45817</v>
      </c>
      <c r="C9591" s="8" t="s">
        <v>13</v>
      </c>
      <c r="D9591" s="8" t="s">
        <v>14</v>
      </c>
      <c r="E9591" s="8" t="s">
        <v>14</v>
      </c>
      <c r="F9591" s="9">
        <f t="shared" si="457"/>
        <v>-4600000</v>
      </c>
      <c r="G9591" s="9">
        <v>-46</v>
      </c>
      <c r="H9591" s="10">
        <v>-4947760</v>
      </c>
      <c r="I9591" s="11">
        <f t="shared" si="454"/>
        <v>20364430036.697552</v>
      </c>
      <c r="J9591" s="11">
        <f t="shared" si="455"/>
        <v>201531</v>
      </c>
      <c r="K9591" s="11">
        <f t="shared" si="456"/>
        <v>101048.62297461707</v>
      </c>
      <c r="L9591" s="12">
        <f t="shared" si="458"/>
        <v>299523.34316761512</v>
      </c>
      <c r="M9591" s="11">
        <f>COUNTIF(E$2:$E9591,E9591)</f>
        <v>1294</v>
      </c>
      <c r="O9591" t="str">
        <f t="shared" si="453"/>
        <v/>
      </c>
    </row>
    <row r="9592" spans="1:15" hidden="1">
      <c r="A9592" s="41" t="s">
        <v>103</v>
      </c>
      <c r="B9592" s="46">
        <v>45817</v>
      </c>
      <c r="C9592" s="8" t="s">
        <v>13</v>
      </c>
      <c r="D9592" s="8" t="s">
        <v>14</v>
      </c>
      <c r="E9592" s="8" t="s">
        <v>14</v>
      </c>
      <c r="F9592" s="9">
        <f t="shared" si="457"/>
        <v>-4600000</v>
      </c>
      <c r="G9592" s="9">
        <v>-46</v>
      </c>
      <c r="H9592" s="10">
        <v>-4947760</v>
      </c>
      <c r="I9592" s="11">
        <f t="shared" si="454"/>
        <v>20359781800.040718</v>
      </c>
      <c r="J9592" s="11">
        <f t="shared" si="455"/>
        <v>201485</v>
      </c>
      <c r="K9592" s="11">
        <f t="shared" si="456"/>
        <v>101048.62297461707</v>
      </c>
      <c r="L9592" s="12">
        <f t="shared" si="458"/>
        <v>299523.34316761512</v>
      </c>
      <c r="M9592" s="11">
        <f>COUNTIF(E$2:$E9592,E9592)</f>
        <v>1295</v>
      </c>
      <c r="O9592" t="str">
        <f t="shared" si="453"/>
        <v/>
      </c>
    </row>
    <row r="9593" spans="1:15" hidden="1">
      <c r="A9593" s="41" t="s">
        <v>103</v>
      </c>
      <c r="B9593" s="46">
        <v>45817</v>
      </c>
      <c r="C9593" s="8" t="s">
        <v>13</v>
      </c>
      <c r="D9593" s="8" t="s">
        <v>14</v>
      </c>
      <c r="E9593" s="8" t="s">
        <v>14</v>
      </c>
      <c r="F9593" s="9">
        <f t="shared" si="457"/>
        <v>-13900000</v>
      </c>
      <c r="G9593" s="9">
        <v>-139</v>
      </c>
      <c r="H9593" s="10">
        <v>-14950840</v>
      </c>
      <c r="I9593" s="11">
        <f t="shared" si="454"/>
        <v>20345736041.447247</v>
      </c>
      <c r="J9593" s="11">
        <f t="shared" si="455"/>
        <v>201346</v>
      </c>
      <c r="K9593" s="11">
        <f t="shared" si="456"/>
        <v>101048.62297461707</v>
      </c>
      <c r="L9593" s="12">
        <f t="shared" si="458"/>
        <v>905081.40652822703</v>
      </c>
      <c r="M9593" s="11">
        <f>COUNTIF(E$2:$E9593,E9593)</f>
        <v>1296</v>
      </c>
      <c r="O9593" t="str">
        <f t="shared" si="453"/>
        <v/>
      </c>
    </row>
    <row r="9594" spans="1:15" hidden="1">
      <c r="A9594" s="41" t="s">
        <v>103</v>
      </c>
      <c r="B9594" s="46">
        <v>45817</v>
      </c>
      <c r="C9594" s="8" t="s">
        <v>13</v>
      </c>
      <c r="D9594" s="8" t="s">
        <v>14</v>
      </c>
      <c r="E9594" s="8" t="s">
        <v>14</v>
      </c>
      <c r="F9594" s="9">
        <f t="shared" si="457"/>
        <v>-13900000</v>
      </c>
      <c r="G9594" s="9">
        <v>-139</v>
      </c>
      <c r="H9594" s="10">
        <v>-14950840</v>
      </c>
      <c r="I9594" s="11">
        <f t="shared" si="454"/>
        <v>20331690282.853775</v>
      </c>
      <c r="J9594" s="11">
        <f t="shared" si="455"/>
        <v>201207</v>
      </c>
      <c r="K9594" s="11">
        <f t="shared" si="456"/>
        <v>101048.62297461707</v>
      </c>
      <c r="L9594" s="12">
        <f t="shared" si="458"/>
        <v>905081.40652822703</v>
      </c>
      <c r="M9594" s="11">
        <f>COUNTIF(E$2:$E9594,E9594)</f>
        <v>1297</v>
      </c>
      <c r="O9594" t="str">
        <f t="shared" si="453"/>
        <v/>
      </c>
    </row>
    <row r="9595" spans="1:15" hidden="1">
      <c r="A9595" s="41" t="s">
        <v>103</v>
      </c>
      <c r="B9595" s="46">
        <v>45817</v>
      </c>
      <c r="C9595" s="8" t="s">
        <v>13</v>
      </c>
      <c r="D9595" s="8" t="s">
        <v>90</v>
      </c>
      <c r="E9595" s="8" t="s">
        <v>90</v>
      </c>
      <c r="F9595" s="9">
        <f t="shared" si="457"/>
        <v>27600000</v>
      </c>
      <c r="G9595" s="9">
        <v>276</v>
      </c>
      <c r="H9595" s="10">
        <v>30016932</v>
      </c>
      <c r="I9595" s="11">
        <f t="shared" si="454"/>
        <v>2803420415.24438</v>
      </c>
      <c r="J9595" s="11">
        <f t="shared" si="455"/>
        <v>27043</v>
      </c>
      <c r="K9595" s="11">
        <f t="shared" si="456"/>
        <v>103665.28917813778</v>
      </c>
      <c r="L9595" s="12">
        <f t="shared" si="458"/>
        <v>0</v>
      </c>
      <c r="M9595" s="11">
        <f>COUNTIF(E$2:$E9595,E9595)</f>
        <v>1792</v>
      </c>
      <c r="O9595" t="str">
        <f t="shared" si="453"/>
        <v/>
      </c>
    </row>
    <row r="9596" spans="1:15" hidden="1">
      <c r="A9596" s="41" t="s">
        <v>103</v>
      </c>
      <c r="B9596" s="46">
        <v>45817</v>
      </c>
      <c r="C9596" s="8" t="s">
        <v>13</v>
      </c>
      <c r="D9596" s="8" t="s">
        <v>14</v>
      </c>
      <c r="E9596" s="8" t="s">
        <v>14</v>
      </c>
      <c r="F9596" s="9">
        <f t="shared" si="457"/>
        <v>900000</v>
      </c>
      <c r="G9596" s="9">
        <v>9</v>
      </c>
      <c r="H9596" s="10">
        <v>967086</v>
      </c>
      <c r="I9596" s="11">
        <f t="shared" si="454"/>
        <v>20332657368.853775</v>
      </c>
      <c r="J9596" s="11">
        <f t="shared" si="455"/>
        <v>201216</v>
      </c>
      <c r="K9596" s="11">
        <f t="shared" si="456"/>
        <v>101048.90947466293</v>
      </c>
      <c r="L9596" s="12">
        <f t="shared" si="458"/>
        <v>0</v>
      </c>
      <c r="M9596" s="11">
        <f>COUNTIF(E$2:$E9596,E9596)</f>
        <v>1298</v>
      </c>
      <c r="O9596" t="str">
        <f t="shared" si="453"/>
        <v/>
      </c>
    </row>
    <row r="9597" spans="1:15" hidden="1">
      <c r="A9597" s="41" t="s">
        <v>103</v>
      </c>
      <c r="B9597" s="46">
        <v>45817</v>
      </c>
      <c r="C9597" s="8" t="s">
        <v>13</v>
      </c>
      <c r="D9597" s="8" t="s">
        <v>48</v>
      </c>
      <c r="E9597" s="8" t="s">
        <v>48</v>
      </c>
      <c r="F9597" s="9">
        <f t="shared" si="457"/>
        <v>-900000</v>
      </c>
      <c r="G9597" s="9">
        <v>-9</v>
      </c>
      <c r="H9597" s="10">
        <v>-994896</v>
      </c>
      <c r="I9597" s="11">
        <f t="shared" si="454"/>
        <v>8670062583.4400158</v>
      </c>
      <c r="J9597" s="11">
        <f t="shared" si="455"/>
        <v>86583</v>
      </c>
      <c r="K9597" s="11">
        <f t="shared" si="456"/>
        <v>100135.85326726957</v>
      </c>
      <c r="L9597" s="12">
        <f t="shared" si="458"/>
        <v>93673.320594573859</v>
      </c>
      <c r="M9597" s="11">
        <f>COUNTIF(E$2:$E9597,E9597)</f>
        <v>296</v>
      </c>
      <c r="O9597" t="str">
        <f t="shared" si="453"/>
        <v/>
      </c>
    </row>
    <row r="9598" spans="1:15" hidden="1">
      <c r="A9598" s="41" t="s">
        <v>103</v>
      </c>
      <c r="B9598" s="46">
        <v>45817</v>
      </c>
      <c r="C9598" s="8" t="s">
        <v>13</v>
      </c>
      <c r="D9598" s="8" t="s">
        <v>48</v>
      </c>
      <c r="E9598" s="8" t="s">
        <v>48</v>
      </c>
      <c r="F9598" s="9">
        <f t="shared" si="457"/>
        <v>-1800000</v>
      </c>
      <c r="G9598" s="9">
        <v>-18</v>
      </c>
      <c r="H9598" s="10">
        <v>-1989792</v>
      </c>
      <c r="I9598" s="11">
        <f t="shared" si="454"/>
        <v>8668260138.0812054</v>
      </c>
      <c r="J9598" s="11">
        <f t="shared" si="455"/>
        <v>86565</v>
      </c>
      <c r="K9598" s="11">
        <f t="shared" si="456"/>
        <v>100135.85326726957</v>
      </c>
      <c r="L9598" s="12">
        <f t="shared" si="458"/>
        <v>187346.64118914772</v>
      </c>
      <c r="M9598" s="11">
        <f>COUNTIF(E$2:$E9598,E9598)</f>
        <v>297</v>
      </c>
      <c r="O9598" t="str">
        <f t="shared" si="453"/>
        <v/>
      </c>
    </row>
    <row r="9599" spans="1:15" hidden="1">
      <c r="A9599" s="41" t="s">
        <v>103</v>
      </c>
      <c r="B9599" s="46">
        <v>45817</v>
      </c>
      <c r="C9599" s="8" t="s">
        <v>13</v>
      </c>
      <c r="D9599" s="8" t="s">
        <v>48</v>
      </c>
      <c r="E9599" s="8" t="s">
        <v>48</v>
      </c>
      <c r="F9599" s="9">
        <f t="shared" si="457"/>
        <v>-1800000</v>
      </c>
      <c r="G9599" s="9">
        <v>-18</v>
      </c>
      <c r="H9599" s="10">
        <v>-1989792</v>
      </c>
      <c r="I9599" s="11">
        <f t="shared" si="454"/>
        <v>8666457692.7223949</v>
      </c>
      <c r="J9599" s="11">
        <f t="shared" si="455"/>
        <v>86547</v>
      </c>
      <c r="K9599" s="11">
        <f t="shared" si="456"/>
        <v>100135.85326726957</v>
      </c>
      <c r="L9599" s="12">
        <f t="shared" si="458"/>
        <v>187346.64118914772</v>
      </c>
      <c r="M9599" s="11">
        <f>COUNTIF(E$2:$E9599,E9599)</f>
        <v>298</v>
      </c>
      <c r="O9599" t="str">
        <f t="shared" si="453"/>
        <v/>
      </c>
    </row>
    <row r="9600" spans="1:15" hidden="1">
      <c r="A9600" s="41" t="s">
        <v>103</v>
      </c>
      <c r="B9600" s="46">
        <v>45817</v>
      </c>
      <c r="C9600" s="8" t="s">
        <v>13</v>
      </c>
      <c r="D9600" s="8" t="s">
        <v>48</v>
      </c>
      <c r="E9600" s="8" t="s">
        <v>48</v>
      </c>
      <c r="F9600" s="9">
        <f t="shared" si="457"/>
        <v>-900000</v>
      </c>
      <c r="G9600" s="9">
        <v>-9</v>
      </c>
      <c r="H9600" s="10">
        <v>-994896</v>
      </c>
      <c r="I9600" s="11">
        <f t="shared" si="454"/>
        <v>8665556470.0429897</v>
      </c>
      <c r="J9600" s="11">
        <f t="shared" si="455"/>
        <v>86538</v>
      </c>
      <c r="K9600" s="11">
        <f t="shared" si="456"/>
        <v>100135.85326726957</v>
      </c>
      <c r="L9600" s="12">
        <f t="shared" si="458"/>
        <v>93673.320594573859</v>
      </c>
      <c r="M9600" s="11">
        <f>COUNTIF(E$2:$E9600,E9600)</f>
        <v>299</v>
      </c>
      <c r="O9600" t="str">
        <f t="shared" si="453"/>
        <v/>
      </c>
    </row>
    <row r="9601" spans="1:15" hidden="1">
      <c r="A9601" s="41" t="s">
        <v>103</v>
      </c>
      <c r="B9601" s="46">
        <v>45817</v>
      </c>
      <c r="C9601" s="8" t="s">
        <v>13</v>
      </c>
      <c r="D9601" s="8" t="s">
        <v>46</v>
      </c>
      <c r="E9601" s="8" t="s">
        <v>46</v>
      </c>
      <c r="F9601" s="9">
        <f t="shared" si="457"/>
        <v>2700000</v>
      </c>
      <c r="G9601" s="9">
        <v>27</v>
      </c>
      <c r="H9601" s="10">
        <v>2986443</v>
      </c>
      <c r="I9601" s="11">
        <f t="shared" si="454"/>
        <v>8248751242.515729</v>
      </c>
      <c r="J9601" s="11">
        <f t="shared" si="455"/>
        <v>75189</v>
      </c>
      <c r="K9601" s="11">
        <f t="shared" si="456"/>
        <v>109706.88854108618</v>
      </c>
      <c r="L9601" s="12">
        <f t="shared" si="458"/>
        <v>0</v>
      </c>
      <c r="M9601" s="11">
        <f>COUNTIF(E$2:$E9601,E9601)</f>
        <v>2945</v>
      </c>
      <c r="O9601" t="str">
        <f t="shared" si="453"/>
        <v/>
      </c>
    </row>
    <row r="9602" spans="1:15" hidden="1">
      <c r="A9602" s="41" t="s">
        <v>103</v>
      </c>
      <c r="B9602" s="46">
        <v>45817</v>
      </c>
      <c r="C9602" s="8" t="s">
        <v>13</v>
      </c>
      <c r="D9602" s="8" t="s">
        <v>46</v>
      </c>
      <c r="E9602" s="8" t="s">
        <v>46</v>
      </c>
      <c r="F9602" s="9">
        <f t="shared" si="457"/>
        <v>2700000</v>
      </c>
      <c r="G9602" s="9">
        <v>27</v>
      </c>
      <c r="H9602" s="10">
        <v>3001563</v>
      </c>
      <c r="I9602" s="11">
        <f t="shared" si="454"/>
        <v>8251752805.515729</v>
      </c>
      <c r="J9602" s="11">
        <f t="shared" si="455"/>
        <v>75216</v>
      </c>
      <c r="K9602" s="11">
        <f t="shared" si="456"/>
        <v>109707.41338964754</v>
      </c>
      <c r="L9602" s="12">
        <f t="shared" si="458"/>
        <v>0</v>
      </c>
      <c r="M9602" s="11">
        <f>COUNTIF(E$2:$E9602,E9602)</f>
        <v>2946</v>
      </c>
      <c r="O9602" t="str">
        <f t="shared" si="453"/>
        <v/>
      </c>
    </row>
    <row r="9603" spans="1:15" hidden="1">
      <c r="A9603" s="41" t="s">
        <v>103</v>
      </c>
      <c r="B9603" s="46">
        <v>45817</v>
      </c>
      <c r="C9603" s="8" t="s">
        <v>13</v>
      </c>
      <c r="D9603" s="8" t="s">
        <v>48</v>
      </c>
      <c r="E9603" s="8" t="s">
        <v>48</v>
      </c>
      <c r="F9603" s="9">
        <f t="shared" si="457"/>
        <v>-1000000</v>
      </c>
      <c r="G9603" s="9">
        <v>-10</v>
      </c>
      <c r="H9603" s="10">
        <v>-1105440</v>
      </c>
      <c r="I9603" s="11">
        <f t="shared" si="454"/>
        <v>8664555111.5103168</v>
      </c>
      <c r="J9603" s="11">
        <f t="shared" si="455"/>
        <v>86528</v>
      </c>
      <c r="K9603" s="11">
        <f t="shared" si="456"/>
        <v>100135.85326726957</v>
      </c>
      <c r="L9603" s="12">
        <f t="shared" si="458"/>
        <v>104081.4673273043</v>
      </c>
      <c r="M9603" s="11">
        <f>COUNTIF(E$2:$E9603,E9603)</f>
        <v>300</v>
      </c>
      <c r="O9603" t="str">
        <f t="shared" si="453"/>
        <v/>
      </c>
    </row>
    <row r="9604" spans="1:15" hidden="1">
      <c r="A9604" s="41" t="s">
        <v>103</v>
      </c>
      <c r="B9604" s="46">
        <v>45817</v>
      </c>
      <c r="C9604" s="8" t="s">
        <v>13</v>
      </c>
      <c r="D9604" s="8" t="s">
        <v>46</v>
      </c>
      <c r="E9604" s="8" t="s">
        <v>46</v>
      </c>
      <c r="F9604" s="9">
        <f t="shared" si="457"/>
        <v>18200000</v>
      </c>
      <c r="G9604" s="9">
        <v>182</v>
      </c>
      <c r="H9604" s="10">
        <v>20232758</v>
      </c>
      <c r="I9604" s="11">
        <f t="shared" si="454"/>
        <v>8271985563.515729</v>
      </c>
      <c r="J9604" s="11">
        <f t="shared" si="455"/>
        <v>75398</v>
      </c>
      <c r="K9604" s="11">
        <f t="shared" si="456"/>
        <v>109710.94145091022</v>
      </c>
      <c r="L9604" s="12">
        <f t="shared" si="458"/>
        <v>0</v>
      </c>
      <c r="M9604" s="11">
        <f>COUNTIF(E$2:$E9604,E9604)</f>
        <v>2947</v>
      </c>
      <c r="O9604" t="str">
        <f t="shared" si="453"/>
        <v/>
      </c>
    </row>
    <row r="9605" spans="1:15" hidden="1">
      <c r="A9605" s="41" t="s">
        <v>103</v>
      </c>
      <c r="B9605" s="46">
        <v>45817</v>
      </c>
      <c r="C9605" s="8" t="s">
        <v>13</v>
      </c>
      <c r="D9605" s="8" t="s">
        <v>48</v>
      </c>
      <c r="E9605" s="8" t="s">
        <v>48</v>
      </c>
      <c r="F9605" s="9">
        <f t="shared" si="457"/>
        <v>-3600000</v>
      </c>
      <c r="G9605" s="9">
        <v>-36</v>
      </c>
      <c r="H9605" s="10">
        <v>-3979584</v>
      </c>
      <c r="I9605" s="11">
        <f t="shared" si="454"/>
        <v>8660950220.792696</v>
      </c>
      <c r="J9605" s="11">
        <f t="shared" si="455"/>
        <v>86492</v>
      </c>
      <c r="K9605" s="11">
        <f t="shared" si="456"/>
        <v>100135.85326726957</v>
      </c>
      <c r="L9605" s="12">
        <f t="shared" si="458"/>
        <v>374693.28237829544</v>
      </c>
      <c r="M9605" s="11">
        <f>COUNTIF(E$2:$E9605,E9605)</f>
        <v>301</v>
      </c>
      <c r="O9605" t="str">
        <f t="shared" si="453"/>
        <v/>
      </c>
    </row>
    <row r="9606" spans="1:15" hidden="1">
      <c r="A9606" s="41" t="s">
        <v>103</v>
      </c>
      <c r="B9606" s="46">
        <v>45817</v>
      </c>
      <c r="C9606" s="8" t="s">
        <v>13</v>
      </c>
      <c r="D9606" s="8" t="s">
        <v>48</v>
      </c>
      <c r="E9606" s="8" t="s">
        <v>48</v>
      </c>
      <c r="F9606" s="9">
        <f t="shared" si="457"/>
        <v>-18000000</v>
      </c>
      <c r="G9606" s="9">
        <v>-180</v>
      </c>
      <c r="H9606" s="10">
        <v>-19897920</v>
      </c>
      <c r="I9606" s="11">
        <f t="shared" si="454"/>
        <v>8642925767.2045879</v>
      </c>
      <c r="J9606" s="11">
        <f t="shared" si="455"/>
        <v>86312</v>
      </c>
      <c r="K9606" s="11">
        <f t="shared" si="456"/>
        <v>100135.85326726957</v>
      </c>
      <c r="L9606" s="12">
        <f t="shared" si="458"/>
        <v>1873466.4118914753</v>
      </c>
      <c r="M9606" s="11">
        <f>COUNTIF(E$2:$E9606,E9606)</f>
        <v>302</v>
      </c>
      <c r="O9606" t="str">
        <f t="shared" si="453"/>
        <v/>
      </c>
    </row>
    <row r="9607" spans="1:15" hidden="1">
      <c r="A9607" s="41" t="s">
        <v>103</v>
      </c>
      <c r="B9607" s="46">
        <v>45817</v>
      </c>
      <c r="C9607" s="8" t="s">
        <v>13</v>
      </c>
      <c r="D9607" s="8" t="s">
        <v>48</v>
      </c>
      <c r="E9607" s="8" t="s">
        <v>48</v>
      </c>
      <c r="F9607" s="9">
        <f t="shared" si="457"/>
        <v>-20900000</v>
      </c>
      <c r="G9607" s="9">
        <v>-209</v>
      </c>
      <c r="H9607" s="10">
        <v>-23103696</v>
      </c>
      <c r="I9607" s="11">
        <f t="shared" si="454"/>
        <v>8621997373.8717289</v>
      </c>
      <c r="J9607" s="11">
        <f t="shared" si="455"/>
        <v>86103</v>
      </c>
      <c r="K9607" s="11">
        <f t="shared" si="456"/>
        <v>100135.85326726957</v>
      </c>
      <c r="L9607" s="12">
        <f t="shared" si="458"/>
        <v>2175302.6671406589</v>
      </c>
      <c r="M9607" s="11">
        <f>COUNTIF(E$2:$E9607,E9607)</f>
        <v>303</v>
      </c>
      <c r="O9607" t="str">
        <f t="shared" si="453"/>
        <v/>
      </c>
    </row>
    <row r="9608" spans="1:15" hidden="1">
      <c r="A9608" s="41" t="s">
        <v>103</v>
      </c>
      <c r="B9608" s="46">
        <v>45817</v>
      </c>
      <c r="C9608" s="8" t="s">
        <v>13</v>
      </c>
      <c r="D9608" s="8" t="s">
        <v>48</v>
      </c>
      <c r="E9608" s="8" t="s">
        <v>48</v>
      </c>
      <c r="F9608" s="9">
        <f t="shared" si="457"/>
        <v>-9000000</v>
      </c>
      <c r="G9608" s="9">
        <v>-90</v>
      </c>
      <c r="H9608" s="10">
        <v>-9948960</v>
      </c>
      <c r="I9608" s="11">
        <f t="shared" si="454"/>
        <v>8612985147.0776749</v>
      </c>
      <c r="J9608" s="11">
        <f t="shared" si="455"/>
        <v>86013</v>
      </c>
      <c r="K9608" s="11">
        <f t="shared" si="456"/>
        <v>100135.85326726957</v>
      </c>
      <c r="L9608" s="12">
        <f t="shared" si="458"/>
        <v>936733.20594573766</v>
      </c>
      <c r="M9608" s="11">
        <f>COUNTIF(E$2:$E9608,E9608)</f>
        <v>304</v>
      </c>
      <c r="O9608" t="str">
        <f t="shared" si="453"/>
        <v/>
      </c>
    </row>
    <row r="9609" spans="1:15" hidden="1">
      <c r="A9609" s="41" t="s">
        <v>103</v>
      </c>
      <c r="B9609" s="46">
        <v>45817</v>
      </c>
      <c r="C9609" s="8" t="s">
        <v>13</v>
      </c>
      <c r="D9609" s="8" t="s">
        <v>48</v>
      </c>
      <c r="E9609" s="8" t="s">
        <v>48</v>
      </c>
      <c r="F9609" s="9">
        <f t="shared" si="457"/>
        <v>-28900000</v>
      </c>
      <c r="G9609" s="9">
        <v>-289</v>
      </c>
      <c r="H9609" s="10">
        <v>-31947216</v>
      </c>
      <c r="I9609" s="11">
        <f t="shared" si="454"/>
        <v>8584045885.4834337</v>
      </c>
      <c r="J9609" s="11">
        <f t="shared" si="455"/>
        <v>85724</v>
      </c>
      <c r="K9609" s="11">
        <f t="shared" si="456"/>
        <v>100135.85326726957</v>
      </c>
      <c r="L9609" s="12">
        <f t="shared" si="458"/>
        <v>3007954.4057590924</v>
      </c>
      <c r="M9609" s="11">
        <f>COUNTIF(E$2:$E9609,E9609)</f>
        <v>305</v>
      </c>
      <c r="O9609" t="str">
        <f t="shared" si="453"/>
        <v/>
      </c>
    </row>
    <row r="9610" spans="1:15" hidden="1">
      <c r="A9610" s="41" t="s">
        <v>103</v>
      </c>
      <c r="B9610" s="46">
        <v>45817</v>
      </c>
      <c r="C9610" s="8" t="s">
        <v>13</v>
      </c>
      <c r="D9610" s="8" t="s">
        <v>48</v>
      </c>
      <c r="E9610" s="8" t="s">
        <v>48</v>
      </c>
      <c r="F9610" s="9">
        <f t="shared" si="457"/>
        <v>-900000</v>
      </c>
      <c r="G9610" s="9">
        <v>-9</v>
      </c>
      <c r="H9610" s="10">
        <v>-994896</v>
      </c>
      <c r="I9610" s="11">
        <f t="shared" si="454"/>
        <v>8583144662.8040285</v>
      </c>
      <c r="J9610" s="11">
        <f t="shared" si="455"/>
        <v>85715</v>
      </c>
      <c r="K9610" s="11">
        <f t="shared" si="456"/>
        <v>100135.85326726957</v>
      </c>
      <c r="L9610" s="12">
        <f t="shared" si="458"/>
        <v>93673.320594573859</v>
      </c>
      <c r="M9610" s="11">
        <f>COUNTIF(E$2:$E9610,E9610)</f>
        <v>306</v>
      </c>
      <c r="O9610" t="str">
        <f t="shared" si="453"/>
        <v/>
      </c>
    </row>
    <row r="9611" spans="1:15" hidden="1">
      <c r="A9611" s="41" t="s">
        <v>103</v>
      </c>
      <c r="B9611" s="46">
        <v>45817</v>
      </c>
      <c r="C9611" s="8" t="s">
        <v>13</v>
      </c>
      <c r="D9611" s="8" t="s">
        <v>48</v>
      </c>
      <c r="E9611" s="8" t="s">
        <v>48</v>
      </c>
      <c r="F9611" s="9">
        <f t="shared" si="457"/>
        <v>-2000000</v>
      </c>
      <c r="G9611" s="9">
        <v>-20</v>
      </c>
      <c r="H9611" s="10">
        <v>-2210880</v>
      </c>
      <c r="I9611" s="11">
        <f t="shared" si="454"/>
        <v>8581141945.7386827</v>
      </c>
      <c r="J9611" s="11">
        <f t="shared" si="455"/>
        <v>85695</v>
      </c>
      <c r="K9611" s="11">
        <f t="shared" si="456"/>
        <v>100135.85326726957</v>
      </c>
      <c r="L9611" s="12">
        <f t="shared" si="458"/>
        <v>208162.9346546086</v>
      </c>
      <c r="M9611" s="11">
        <f>COUNTIF(E$2:$E9611,E9611)</f>
        <v>307</v>
      </c>
      <c r="O9611" t="str">
        <f t="shared" si="453"/>
        <v/>
      </c>
    </row>
    <row r="9612" spans="1:15" hidden="1">
      <c r="A9612" s="41" t="s">
        <v>103</v>
      </c>
      <c r="B9612" s="46">
        <v>45817</v>
      </c>
      <c r="C9612" s="8" t="s">
        <v>13</v>
      </c>
      <c r="D9612" s="8" t="s">
        <v>48</v>
      </c>
      <c r="E9612" s="8" t="s">
        <v>48</v>
      </c>
      <c r="F9612" s="9">
        <f t="shared" si="457"/>
        <v>-900000</v>
      </c>
      <c r="G9612" s="9">
        <v>-9</v>
      </c>
      <c r="H9612" s="10">
        <v>-994896</v>
      </c>
      <c r="I9612" s="11">
        <f t="shared" si="454"/>
        <v>8580240723.0592775</v>
      </c>
      <c r="J9612" s="11">
        <f t="shared" si="455"/>
        <v>85686</v>
      </c>
      <c r="K9612" s="11">
        <f t="shared" si="456"/>
        <v>100135.85326726957</v>
      </c>
      <c r="L9612" s="12">
        <f t="shared" si="458"/>
        <v>93673.320594573859</v>
      </c>
      <c r="M9612" s="11">
        <f>COUNTIF(E$2:$E9612,E9612)</f>
        <v>308</v>
      </c>
      <c r="O9612" t="str">
        <f t="shared" si="453"/>
        <v/>
      </c>
    </row>
    <row r="9613" spans="1:15" hidden="1">
      <c r="A9613" s="41" t="s">
        <v>103</v>
      </c>
      <c r="B9613" s="46">
        <v>45817</v>
      </c>
      <c r="C9613" s="8" t="s">
        <v>13</v>
      </c>
      <c r="D9613" s="8" t="s">
        <v>48</v>
      </c>
      <c r="E9613" s="8" t="s">
        <v>48</v>
      </c>
      <c r="F9613" s="9">
        <f t="shared" si="457"/>
        <v>-452100000</v>
      </c>
      <c r="G9613" s="9">
        <v>-4521</v>
      </c>
      <c r="H9613" s="10">
        <v>-499769424</v>
      </c>
      <c r="I9613" s="11">
        <f t="shared" si="454"/>
        <v>8127526530.437952</v>
      </c>
      <c r="J9613" s="11">
        <f t="shared" si="455"/>
        <v>81165</v>
      </c>
      <c r="K9613" s="11">
        <f t="shared" si="456"/>
        <v>100135.85326726957</v>
      </c>
      <c r="L9613" s="12">
        <f t="shared" si="458"/>
        <v>47055231.378674269</v>
      </c>
      <c r="M9613" s="11">
        <f>COUNTIF(E$2:$E9613,E9613)</f>
        <v>309</v>
      </c>
      <c r="O9613" t="str">
        <f t="shared" si="453"/>
        <v/>
      </c>
    </row>
    <row r="9614" spans="1:15" hidden="1">
      <c r="A9614" s="41" t="s">
        <v>103</v>
      </c>
      <c r="B9614" s="46">
        <v>45817</v>
      </c>
      <c r="C9614" s="8" t="s">
        <v>13</v>
      </c>
      <c r="D9614" s="8" t="s">
        <v>48</v>
      </c>
      <c r="E9614" s="8" t="s">
        <v>48</v>
      </c>
      <c r="F9614" s="9">
        <f t="shared" si="457"/>
        <v>-180800000</v>
      </c>
      <c r="G9614" s="9">
        <v>-1808</v>
      </c>
      <c r="H9614" s="10">
        <v>-199863552</v>
      </c>
      <c r="I9614" s="11">
        <f t="shared" si="454"/>
        <v>7946480907.7307291</v>
      </c>
      <c r="J9614" s="11">
        <f t="shared" si="455"/>
        <v>79357</v>
      </c>
      <c r="K9614" s="11">
        <f t="shared" si="456"/>
        <v>100135.85326726957</v>
      </c>
      <c r="L9614" s="12">
        <f t="shared" si="458"/>
        <v>18817929.292776614</v>
      </c>
      <c r="M9614" s="11">
        <f>COUNTIF(E$2:$E9614,E9614)</f>
        <v>310</v>
      </c>
      <c r="O9614" t="str">
        <f t="shared" si="453"/>
        <v/>
      </c>
    </row>
    <row r="9615" spans="1:15" hidden="1">
      <c r="A9615" s="41" t="s">
        <v>103</v>
      </c>
      <c r="B9615" s="46">
        <v>45817</v>
      </c>
      <c r="C9615" s="8" t="s">
        <v>13</v>
      </c>
      <c r="D9615" s="8" t="s">
        <v>48</v>
      </c>
      <c r="E9615" s="8" t="s">
        <v>48</v>
      </c>
      <c r="F9615" s="9">
        <f t="shared" si="457"/>
        <v>-3600000</v>
      </c>
      <c r="G9615" s="9">
        <v>-36</v>
      </c>
      <c r="H9615" s="10">
        <v>-3979584</v>
      </c>
      <c r="I9615" s="11">
        <f t="shared" si="454"/>
        <v>7942876017.0131073</v>
      </c>
      <c r="J9615" s="11">
        <f t="shared" si="455"/>
        <v>79321</v>
      </c>
      <c r="K9615" s="11">
        <f t="shared" si="456"/>
        <v>100135.85326726957</v>
      </c>
      <c r="L9615" s="12">
        <f t="shared" si="458"/>
        <v>374693.28237829544</v>
      </c>
      <c r="M9615" s="11">
        <f>COUNTIF(E$2:$E9615,E9615)</f>
        <v>311</v>
      </c>
      <c r="O9615" t="str">
        <f t="shared" si="453"/>
        <v/>
      </c>
    </row>
    <row r="9616" spans="1:15" hidden="1">
      <c r="A9616" s="41" t="s">
        <v>103</v>
      </c>
      <c r="B9616" s="46">
        <v>45817</v>
      </c>
      <c r="C9616" s="8" t="s">
        <v>13</v>
      </c>
      <c r="D9616" s="8" t="s">
        <v>48</v>
      </c>
      <c r="E9616" s="8" t="s">
        <v>48</v>
      </c>
      <c r="F9616" s="9">
        <f t="shared" si="457"/>
        <v>-1100000</v>
      </c>
      <c r="G9616" s="9">
        <v>-11</v>
      </c>
      <c r="H9616" s="10">
        <v>-1215984</v>
      </c>
      <c r="I9616" s="11">
        <f t="shared" si="454"/>
        <v>7941774522.6271677</v>
      </c>
      <c r="J9616" s="11">
        <f t="shared" si="455"/>
        <v>79310</v>
      </c>
      <c r="K9616" s="11">
        <f t="shared" si="456"/>
        <v>100135.85326726957</v>
      </c>
      <c r="L9616" s="12">
        <f t="shared" si="458"/>
        <v>114489.61406003474</v>
      </c>
      <c r="M9616" s="11">
        <f>COUNTIF(E$2:$E9616,E9616)</f>
        <v>312</v>
      </c>
      <c r="O9616" t="str">
        <f t="shared" ref="O9616:O9679" si="459">IF(M9616=_xlfn.MAXIFS(M:M,D:D,D9616),"X","")</f>
        <v/>
      </c>
    </row>
    <row r="9617" spans="1:15" hidden="1">
      <c r="A9617" s="41" t="s">
        <v>103</v>
      </c>
      <c r="B9617" s="46">
        <v>45817</v>
      </c>
      <c r="C9617" s="8" t="s">
        <v>13</v>
      </c>
      <c r="D9617" s="8" t="s">
        <v>48</v>
      </c>
      <c r="E9617" s="8" t="s">
        <v>48</v>
      </c>
      <c r="F9617" s="9">
        <f t="shared" si="457"/>
        <v>-28000000</v>
      </c>
      <c r="G9617" s="9">
        <v>-280</v>
      </c>
      <c r="H9617" s="10">
        <v>-30952320</v>
      </c>
      <c r="I9617" s="11">
        <f t="shared" si="454"/>
        <v>7913736483.7123318</v>
      </c>
      <c r="J9617" s="11">
        <f t="shared" si="455"/>
        <v>79030</v>
      </c>
      <c r="K9617" s="11">
        <f t="shared" si="456"/>
        <v>100135.85326726957</v>
      </c>
      <c r="L9617" s="12">
        <f t="shared" si="458"/>
        <v>2914281.0851645209</v>
      </c>
      <c r="M9617" s="11">
        <f>COUNTIF(E$2:$E9617,E9617)</f>
        <v>313</v>
      </c>
      <c r="O9617" t="str">
        <f t="shared" si="459"/>
        <v/>
      </c>
    </row>
    <row r="9618" spans="1:15" hidden="1">
      <c r="A9618" s="41" t="s">
        <v>103</v>
      </c>
      <c r="B9618" s="46">
        <v>45817</v>
      </c>
      <c r="C9618" s="8" t="s">
        <v>13</v>
      </c>
      <c r="D9618" s="8" t="s">
        <v>48</v>
      </c>
      <c r="E9618" s="8" t="s">
        <v>48</v>
      </c>
      <c r="F9618" s="9">
        <f t="shared" si="457"/>
        <v>-900000</v>
      </c>
      <c r="G9618" s="9">
        <v>-9</v>
      </c>
      <c r="H9618" s="10">
        <v>-994896</v>
      </c>
      <c r="I9618" s="11">
        <f t="shared" si="454"/>
        <v>7912835261.0329266</v>
      </c>
      <c r="J9618" s="11">
        <f t="shared" si="455"/>
        <v>79021</v>
      </c>
      <c r="K9618" s="11">
        <f t="shared" si="456"/>
        <v>100135.85326726957</v>
      </c>
      <c r="L9618" s="12">
        <f t="shared" si="458"/>
        <v>93673.320594573859</v>
      </c>
      <c r="M9618" s="11">
        <f>COUNTIF(E$2:$E9618,E9618)</f>
        <v>314</v>
      </c>
      <c r="O9618" t="str">
        <f t="shared" si="459"/>
        <v/>
      </c>
    </row>
    <row r="9619" spans="1:15" hidden="1">
      <c r="A9619" s="41" t="s">
        <v>103</v>
      </c>
      <c r="B9619" s="46">
        <v>45817</v>
      </c>
      <c r="C9619" s="8" t="s">
        <v>13</v>
      </c>
      <c r="D9619" s="8" t="s">
        <v>46</v>
      </c>
      <c r="E9619" s="8" t="s">
        <v>46</v>
      </c>
      <c r="F9619" s="9">
        <f t="shared" si="457"/>
        <v>9100000</v>
      </c>
      <c r="G9619" s="9">
        <v>91</v>
      </c>
      <c r="H9619" s="10">
        <v>10120474</v>
      </c>
      <c r="I9619" s="11">
        <f t="shared" si="454"/>
        <v>8282106037.515729</v>
      </c>
      <c r="J9619" s="11">
        <f t="shared" si="455"/>
        <v>75489</v>
      </c>
      <c r="K9619" s="11">
        <f t="shared" si="456"/>
        <v>109712.75334837829</v>
      </c>
      <c r="L9619" s="12">
        <f t="shared" si="458"/>
        <v>0</v>
      </c>
      <c r="M9619" s="11">
        <f>COUNTIF(E$2:$E9619,E9619)</f>
        <v>2948</v>
      </c>
      <c r="O9619" t="str">
        <f t="shared" si="459"/>
        <v/>
      </c>
    </row>
    <row r="9620" spans="1:15" hidden="1">
      <c r="A9620" s="41" t="s">
        <v>103</v>
      </c>
      <c r="B9620" s="46">
        <v>45817</v>
      </c>
      <c r="C9620" s="8" t="s">
        <v>13</v>
      </c>
      <c r="D9620" s="8" t="s">
        <v>48</v>
      </c>
      <c r="E9620" s="8" t="s">
        <v>48</v>
      </c>
      <c r="F9620" s="9">
        <f t="shared" si="457"/>
        <v>-900000</v>
      </c>
      <c r="G9620" s="9">
        <v>-9</v>
      </c>
      <c r="H9620" s="10">
        <v>-994896</v>
      </c>
      <c r="I9620" s="11">
        <f t="shared" si="454"/>
        <v>7911934038.3535213</v>
      </c>
      <c r="J9620" s="11">
        <f t="shared" si="455"/>
        <v>79012</v>
      </c>
      <c r="K9620" s="11">
        <f t="shared" si="456"/>
        <v>100135.85326726957</v>
      </c>
      <c r="L9620" s="12">
        <f t="shared" si="458"/>
        <v>93673.320594573859</v>
      </c>
      <c r="M9620" s="11">
        <f>COUNTIF(E$2:$E9620,E9620)</f>
        <v>315</v>
      </c>
      <c r="O9620" t="str">
        <f t="shared" si="459"/>
        <v/>
      </c>
    </row>
    <row r="9621" spans="1:15" hidden="1">
      <c r="A9621" s="41" t="s">
        <v>103</v>
      </c>
      <c r="B9621" s="46">
        <v>45817</v>
      </c>
      <c r="C9621" s="8" t="s">
        <v>13</v>
      </c>
      <c r="D9621" s="8" t="s">
        <v>46</v>
      </c>
      <c r="E9621" s="8" t="s">
        <v>46</v>
      </c>
      <c r="F9621" s="9">
        <f t="shared" si="457"/>
        <v>9100000</v>
      </c>
      <c r="G9621" s="9">
        <v>91</v>
      </c>
      <c r="H9621" s="10">
        <v>10120474</v>
      </c>
      <c r="I9621" s="11">
        <f t="shared" si="454"/>
        <v>8292226511.515729</v>
      </c>
      <c r="J9621" s="11">
        <f t="shared" si="455"/>
        <v>75580</v>
      </c>
      <c r="K9621" s="11">
        <f t="shared" si="456"/>
        <v>109714.56088271672</v>
      </c>
      <c r="L9621" s="12">
        <f t="shared" si="458"/>
        <v>0</v>
      </c>
      <c r="M9621" s="11">
        <f>COUNTIF(E$2:$E9621,E9621)</f>
        <v>2949</v>
      </c>
      <c r="O9621" t="str">
        <f t="shared" si="459"/>
        <v/>
      </c>
    </row>
    <row r="9622" spans="1:15" hidden="1">
      <c r="A9622" s="41" t="s">
        <v>103</v>
      </c>
      <c r="B9622" s="46">
        <v>45817</v>
      </c>
      <c r="C9622" s="8" t="s">
        <v>13</v>
      </c>
      <c r="D9622" s="8" t="s">
        <v>48</v>
      </c>
      <c r="E9622" s="8" t="s">
        <v>48</v>
      </c>
      <c r="F9622" s="9">
        <f t="shared" si="457"/>
        <v>-4600000</v>
      </c>
      <c r="G9622" s="9">
        <v>-46</v>
      </c>
      <c r="H9622" s="10">
        <v>-5085024</v>
      </c>
      <c r="I9622" s="11">
        <f t="shared" si="454"/>
        <v>7907327789.1032267</v>
      </c>
      <c r="J9622" s="11">
        <f t="shared" si="455"/>
        <v>78966</v>
      </c>
      <c r="K9622" s="11">
        <f t="shared" si="456"/>
        <v>100135.85326726957</v>
      </c>
      <c r="L9622" s="12">
        <f t="shared" si="458"/>
        <v>478774.74970559962</v>
      </c>
      <c r="M9622" s="11">
        <f>COUNTIF(E$2:$E9622,E9622)</f>
        <v>316</v>
      </c>
      <c r="O9622" t="str">
        <f t="shared" si="459"/>
        <v/>
      </c>
    </row>
    <row r="9623" spans="1:15" hidden="1">
      <c r="A9623" s="41" t="s">
        <v>103</v>
      </c>
      <c r="B9623" s="46">
        <v>45817</v>
      </c>
      <c r="C9623" s="8" t="s">
        <v>13</v>
      </c>
      <c r="D9623" s="8" t="s">
        <v>48</v>
      </c>
      <c r="E9623" s="8" t="s">
        <v>48</v>
      </c>
      <c r="F9623" s="9">
        <f t="shared" si="457"/>
        <v>-1000000</v>
      </c>
      <c r="G9623" s="9">
        <v>-10</v>
      </c>
      <c r="H9623" s="10">
        <v>-1105440</v>
      </c>
      <c r="I9623" s="11">
        <f t="shared" si="454"/>
        <v>7906326430.5705538</v>
      </c>
      <c r="J9623" s="11">
        <f t="shared" si="455"/>
        <v>78956</v>
      </c>
      <c r="K9623" s="11">
        <f t="shared" si="456"/>
        <v>100135.85326726957</v>
      </c>
      <c r="L9623" s="12">
        <f t="shared" si="458"/>
        <v>104081.4673273043</v>
      </c>
      <c r="M9623" s="11">
        <f>COUNTIF(E$2:$E9623,E9623)</f>
        <v>317</v>
      </c>
      <c r="O9623" t="str">
        <f t="shared" si="459"/>
        <v/>
      </c>
    </row>
    <row r="9624" spans="1:15" hidden="1">
      <c r="A9624" s="41" t="s">
        <v>103</v>
      </c>
      <c r="B9624" s="46">
        <v>45817</v>
      </c>
      <c r="C9624" s="8" t="s">
        <v>13</v>
      </c>
      <c r="D9624" s="8" t="s">
        <v>48</v>
      </c>
      <c r="E9624" s="8" t="s">
        <v>48</v>
      </c>
      <c r="F9624" s="9">
        <f t="shared" si="457"/>
        <v>-1800000</v>
      </c>
      <c r="G9624" s="9">
        <v>-18</v>
      </c>
      <c r="H9624" s="10">
        <v>-1989792</v>
      </c>
      <c r="I9624" s="11">
        <f t="shared" si="454"/>
        <v>7904523985.2117434</v>
      </c>
      <c r="J9624" s="11">
        <f t="shared" si="455"/>
        <v>78938</v>
      </c>
      <c r="K9624" s="11">
        <f t="shared" si="456"/>
        <v>100135.85326726957</v>
      </c>
      <c r="L9624" s="12">
        <f t="shared" si="458"/>
        <v>187346.64118914772</v>
      </c>
      <c r="M9624" s="11">
        <f>COUNTIF(E$2:$E9624,E9624)</f>
        <v>318</v>
      </c>
      <c r="O9624" t="str">
        <f t="shared" si="459"/>
        <v/>
      </c>
    </row>
    <row r="9625" spans="1:15" hidden="1">
      <c r="A9625" s="41" t="s">
        <v>103</v>
      </c>
      <c r="B9625" s="46">
        <v>45817</v>
      </c>
      <c r="C9625" s="8" t="s">
        <v>13</v>
      </c>
      <c r="D9625" s="8" t="s">
        <v>90</v>
      </c>
      <c r="E9625" s="8" t="s">
        <v>90</v>
      </c>
      <c r="F9625" s="9">
        <f t="shared" si="457"/>
        <v>18300000</v>
      </c>
      <c r="G9625" s="9">
        <v>183</v>
      </c>
      <c r="H9625" s="10">
        <v>19923393</v>
      </c>
      <c r="I9625" s="11">
        <f t="shared" si="454"/>
        <v>2823343808.24438</v>
      </c>
      <c r="J9625" s="11">
        <f t="shared" si="455"/>
        <v>27226</v>
      </c>
      <c r="K9625" s="11">
        <f t="shared" si="456"/>
        <v>103700.27944774774</v>
      </c>
      <c r="L9625" s="12">
        <f t="shared" si="458"/>
        <v>0</v>
      </c>
      <c r="M9625" s="11">
        <f>COUNTIF(E$2:$E9625,E9625)</f>
        <v>1793</v>
      </c>
      <c r="O9625" t="str">
        <f t="shared" si="459"/>
        <v/>
      </c>
    </row>
    <row r="9626" spans="1:15" hidden="1">
      <c r="A9626" s="41" t="s">
        <v>103</v>
      </c>
      <c r="B9626" s="46">
        <v>45817</v>
      </c>
      <c r="C9626" s="8" t="s">
        <v>13</v>
      </c>
      <c r="D9626" s="8" t="s">
        <v>48</v>
      </c>
      <c r="E9626" s="8" t="s">
        <v>48</v>
      </c>
      <c r="F9626" s="9">
        <f t="shared" si="457"/>
        <v>-13500000</v>
      </c>
      <c r="G9626" s="9">
        <v>-135</v>
      </c>
      <c r="H9626" s="10">
        <v>-14923440</v>
      </c>
      <c r="I9626" s="11">
        <f t="shared" si="454"/>
        <v>7891005645.0206623</v>
      </c>
      <c r="J9626" s="11">
        <f t="shared" si="455"/>
        <v>78803</v>
      </c>
      <c r="K9626" s="11">
        <f t="shared" si="456"/>
        <v>100135.85326726957</v>
      </c>
      <c r="L9626" s="12">
        <f t="shared" si="458"/>
        <v>1405099.8089186084</v>
      </c>
      <c r="M9626" s="11">
        <f>COUNTIF(E$2:$E9626,E9626)</f>
        <v>319</v>
      </c>
      <c r="O9626" t="str">
        <f t="shared" si="459"/>
        <v/>
      </c>
    </row>
    <row r="9627" spans="1:15" hidden="1">
      <c r="A9627" s="41" t="s">
        <v>103</v>
      </c>
      <c r="B9627" s="46">
        <v>45817</v>
      </c>
      <c r="C9627" s="8" t="s">
        <v>13</v>
      </c>
      <c r="D9627" s="8" t="s">
        <v>46</v>
      </c>
      <c r="E9627" s="8" t="s">
        <v>46</v>
      </c>
      <c r="F9627" s="9">
        <f t="shared" si="457"/>
        <v>1800000</v>
      </c>
      <c r="G9627" s="9">
        <v>18</v>
      </c>
      <c r="H9627" s="10">
        <v>1990404</v>
      </c>
      <c r="I9627" s="11">
        <f t="shared" si="454"/>
        <v>8294216915.515729</v>
      </c>
      <c r="J9627" s="11">
        <f t="shared" si="455"/>
        <v>75598</v>
      </c>
      <c r="K9627" s="11">
        <f t="shared" si="456"/>
        <v>109714.76646889771</v>
      </c>
      <c r="L9627" s="12">
        <f t="shared" si="458"/>
        <v>0</v>
      </c>
      <c r="M9627" s="11">
        <f>COUNTIF(E$2:$E9627,E9627)</f>
        <v>2950</v>
      </c>
      <c r="O9627" t="str">
        <f t="shared" si="459"/>
        <v/>
      </c>
    </row>
    <row r="9628" spans="1:15" hidden="1">
      <c r="A9628" s="41" t="s">
        <v>103</v>
      </c>
      <c r="B9628" s="46">
        <v>45817</v>
      </c>
      <c r="C9628" s="8" t="s">
        <v>13</v>
      </c>
      <c r="D9628" s="8" t="s">
        <v>48</v>
      </c>
      <c r="E9628" s="8" t="s">
        <v>48</v>
      </c>
      <c r="F9628" s="9">
        <f t="shared" si="457"/>
        <v>-900000</v>
      </c>
      <c r="G9628" s="9">
        <v>-9</v>
      </c>
      <c r="H9628" s="10">
        <v>-994896</v>
      </c>
      <c r="I9628" s="11">
        <f t="shared" si="454"/>
        <v>7890104422.3412571</v>
      </c>
      <c r="J9628" s="11">
        <f t="shared" si="455"/>
        <v>78794</v>
      </c>
      <c r="K9628" s="11">
        <f t="shared" si="456"/>
        <v>100135.85326726957</v>
      </c>
      <c r="L9628" s="12">
        <f t="shared" si="458"/>
        <v>93673.320594573859</v>
      </c>
      <c r="M9628" s="11">
        <f>COUNTIF(E$2:$E9628,E9628)</f>
        <v>320</v>
      </c>
      <c r="O9628" t="str">
        <f t="shared" si="459"/>
        <v/>
      </c>
    </row>
    <row r="9629" spans="1:15" hidden="1">
      <c r="A9629" s="41" t="s">
        <v>103</v>
      </c>
      <c r="B9629" s="46">
        <v>45817</v>
      </c>
      <c r="C9629" s="8" t="s">
        <v>13</v>
      </c>
      <c r="D9629" s="8" t="s">
        <v>48</v>
      </c>
      <c r="E9629" s="8" t="s">
        <v>48</v>
      </c>
      <c r="F9629" s="9">
        <f t="shared" si="457"/>
        <v>-106600000</v>
      </c>
      <c r="G9629" s="9">
        <v>-1066</v>
      </c>
      <c r="H9629" s="10">
        <v>-117839904</v>
      </c>
      <c r="I9629" s="11">
        <f t="shared" si="454"/>
        <v>7783359602.7583475</v>
      </c>
      <c r="J9629" s="11">
        <f t="shared" si="455"/>
        <v>77728</v>
      </c>
      <c r="K9629" s="11">
        <f t="shared" si="456"/>
        <v>100135.85326726957</v>
      </c>
      <c r="L9629" s="12">
        <f t="shared" si="458"/>
        <v>11095084.417090639</v>
      </c>
      <c r="M9629" s="11">
        <f>COUNTIF(E$2:$E9629,E9629)</f>
        <v>321</v>
      </c>
      <c r="O9629" t="str">
        <f t="shared" si="459"/>
        <v/>
      </c>
    </row>
    <row r="9630" spans="1:15" hidden="1">
      <c r="A9630" s="41" t="s">
        <v>103</v>
      </c>
      <c r="B9630" s="46">
        <v>45817</v>
      </c>
      <c r="C9630" s="8" t="s">
        <v>13</v>
      </c>
      <c r="D9630" s="8" t="s">
        <v>48</v>
      </c>
      <c r="E9630" s="8" t="s">
        <v>48</v>
      </c>
      <c r="F9630" s="9">
        <f t="shared" si="457"/>
        <v>-90400000</v>
      </c>
      <c r="G9630" s="9">
        <v>-904</v>
      </c>
      <c r="H9630" s="10">
        <v>-99931776</v>
      </c>
      <c r="I9630" s="11">
        <f t="shared" si="454"/>
        <v>7692836791.4047356</v>
      </c>
      <c r="J9630" s="11">
        <f t="shared" si="455"/>
        <v>76824</v>
      </c>
      <c r="K9630" s="11">
        <f t="shared" si="456"/>
        <v>100135.85326726957</v>
      </c>
      <c r="L9630" s="12">
        <f t="shared" si="458"/>
        <v>9408964.6463883072</v>
      </c>
      <c r="M9630" s="11">
        <f>COUNTIF(E$2:$E9630,E9630)</f>
        <v>322</v>
      </c>
      <c r="O9630" t="str">
        <f t="shared" si="459"/>
        <v/>
      </c>
    </row>
    <row r="9631" spans="1:15" hidden="1">
      <c r="A9631" s="41" t="s">
        <v>103</v>
      </c>
      <c r="B9631" s="46">
        <v>45817</v>
      </c>
      <c r="C9631" s="8" t="s">
        <v>13</v>
      </c>
      <c r="D9631" s="8" t="s">
        <v>14</v>
      </c>
      <c r="E9631" s="8" t="s">
        <v>14</v>
      </c>
      <c r="F9631" s="9">
        <f t="shared" si="457"/>
        <v>6700000</v>
      </c>
      <c r="G9631" s="9">
        <v>67</v>
      </c>
      <c r="H9631" s="10">
        <v>7165047</v>
      </c>
      <c r="I9631" s="11">
        <f t="shared" si="454"/>
        <v>20339822415.853775</v>
      </c>
      <c r="J9631" s="11">
        <f t="shared" si="455"/>
        <v>201283</v>
      </c>
      <c r="K9631" s="11">
        <f t="shared" si="456"/>
        <v>101050.87074344965</v>
      </c>
      <c r="L9631" s="12">
        <f t="shared" si="458"/>
        <v>0</v>
      </c>
      <c r="M9631" s="11">
        <f>COUNTIF(E$2:$E9631,E9631)</f>
        <v>1299</v>
      </c>
      <c r="O9631" t="str">
        <f t="shared" si="459"/>
        <v/>
      </c>
    </row>
    <row r="9632" spans="1:15" hidden="1">
      <c r="A9632" s="41" t="s">
        <v>103</v>
      </c>
      <c r="B9632" s="46">
        <v>45817</v>
      </c>
      <c r="C9632" s="8" t="s">
        <v>13</v>
      </c>
      <c r="D9632" s="8" t="s">
        <v>48</v>
      </c>
      <c r="E9632" s="8" t="s">
        <v>48</v>
      </c>
      <c r="F9632" s="9">
        <f t="shared" si="457"/>
        <v>-122800000</v>
      </c>
      <c r="G9632" s="9">
        <v>-1228</v>
      </c>
      <c r="H9632" s="10">
        <v>-135748032</v>
      </c>
      <c r="I9632" s="11">
        <f t="shared" si="454"/>
        <v>7569869963.5925283</v>
      </c>
      <c r="J9632" s="11">
        <f t="shared" si="455"/>
        <v>75596</v>
      </c>
      <c r="K9632" s="11">
        <f t="shared" si="456"/>
        <v>100135.85326726957</v>
      </c>
      <c r="L9632" s="12">
        <f t="shared" si="458"/>
        <v>12781204.187792972</v>
      </c>
      <c r="M9632" s="11">
        <f>COUNTIF(E$2:$E9632,E9632)</f>
        <v>323</v>
      </c>
      <c r="O9632" t="str">
        <f t="shared" si="459"/>
        <v/>
      </c>
    </row>
    <row r="9633" spans="1:15" hidden="1">
      <c r="A9633" s="41" t="s">
        <v>103</v>
      </c>
      <c r="B9633" s="46">
        <v>45817</v>
      </c>
      <c r="C9633" s="8" t="s">
        <v>13</v>
      </c>
      <c r="D9633" s="8" t="s">
        <v>48</v>
      </c>
      <c r="E9633" s="8" t="s">
        <v>48</v>
      </c>
      <c r="F9633" s="9">
        <f t="shared" si="457"/>
        <v>-900000</v>
      </c>
      <c r="G9633" s="9">
        <v>-9</v>
      </c>
      <c r="H9633" s="10">
        <v>-994896</v>
      </c>
      <c r="I9633" s="11">
        <f t="shared" si="454"/>
        <v>7568968740.9131231</v>
      </c>
      <c r="J9633" s="11">
        <f t="shared" si="455"/>
        <v>75587</v>
      </c>
      <c r="K9633" s="11">
        <f t="shared" si="456"/>
        <v>100135.85326726957</v>
      </c>
      <c r="L9633" s="12">
        <f t="shared" si="458"/>
        <v>93673.320594573859</v>
      </c>
      <c r="M9633" s="11">
        <f>COUNTIF(E$2:$E9633,E9633)</f>
        <v>324</v>
      </c>
      <c r="O9633" t="str">
        <f t="shared" si="459"/>
        <v/>
      </c>
    </row>
    <row r="9634" spans="1:15" hidden="1">
      <c r="A9634" s="41" t="s">
        <v>103</v>
      </c>
      <c r="B9634" s="46">
        <v>45817</v>
      </c>
      <c r="C9634" s="8" t="s">
        <v>13</v>
      </c>
      <c r="D9634" s="8" t="s">
        <v>48</v>
      </c>
      <c r="E9634" s="8" t="s">
        <v>48</v>
      </c>
      <c r="F9634" s="9">
        <f t="shared" si="457"/>
        <v>-18000000</v>
      </c>
      <c r="G9634" s="9">
        <v>-180</v>
      </c>
      <c r="H9634" s="10">
        <v>-19897920</v>
      </c>
      <c r="I9634" s="11">
        <f t="shared" si="454"/>
        <v>7550944287.3250151</v>
      </c>
      <c r="J9634" s="11">
        <f t="shared" si="455"/>
        <v>75407</v>
      </c>
      <c r="K9634" s="11">
        <f t="shared" si="456"/>
        <v>100135.85326726957</v>
      </c>
      <c r="L9634" s="12">
        <f t="shared" si="458"/>
        <v>1873466.4118914753</v>
      </c>
      <c r="M9634" s="11">
        <f>COUNTIF(E$2:$E9634,E9634)</f>
        <v>325</v>
      </c>
      <c r="O9634" t="str">
        <f t="shared" si="459"/>
        <v/>
      </c>
    </row>
    <row r="9635" spans="1:15" hidden="1">
      <c r="A9635" s="41" t="s">
        <v>103</v>
      </c>
      <c r="B9635" s="46">
        <v>45817</v>
      </c>
      <c r="C9635" s="8" t="s">
        <v>13</v>
      </c>
      <c r="D9635" s="8" t="s">
        <v>48</v>
      </c>
      <c r="E9635" s="8" t="s">
        <v>48</v>
      </c>
      <c r="F9635" s="9">
        <f t="shared" si="457"/>
        <v>-72300000</v>
      </c>
      <c r="G9635" s="9">
        <v>-723</v>
      </c>
      <c r="H9635" s="10">
        <v>-79923312</v>
      </c>
      <c r="I9635" s="11">
        <f t="shared" si="454"/>
        <v>7478546065.4127789</v>
      </c>
      <c r="J9635" s="11">
        <f t="shared" si="455"/>
        <v>74684</v>
      </c>
      <c r="K9635" s="11">
        <f t="shared" si="456"/>
        <v>100135.85326726957</v>
      </c>
      <c r="L9635" s="12">
        <f t="shared" si="458"/>
        <v>7525090.0877640992</v>
      </c>
      <c r="M9635" s="11">
        <f>COUNTIF(E$2:$E9635,E9635)</f>
        <v>326</v>
      </c>
      <c r="O9635" t="str">
        <f t="shared" si="459"/>
        <v/>
      </c>
    </row>
    <row r="9636" spans="1:15" hidden="1">
      <c r="A9636" s="41" t="s">
        <v>103</v>
      </c>
      <c r="B9636" s="46">
        <v>45817</v>
      </c>
      <c r="C9636" s="8" t="s">
        <v>13</v>
      </c>
      <c r="D9636" s="8" t="s">
        <v>14</v>
      </c>
      <c r="E9636" s="8" t="s">
        <v>14</v>
      </c>
      <c r="F9636" s="9">
        <f t="shared" si="457"/>
        <v>-4600000</v>
      </c>
      <c r="G9636" s="9">
        <v>-46</v>
      </c>
      <c r="H9636" s="10">
        <v>-4947760</v>
      </c>
      <c r="I9636" s="11">
        <f t="shared" si="454"/>
        <v>20335174075.799576</v>
      </c>
      <c r="J9636" s="11">
        <f t="shared" si="455"/>
        <v>201237</v>
      </c>
      <c r="K9636" s="11">
        <f t="shared" si="456"/>
        <v>101050.87074344965</v>
      </c>
      <c r="L9636" s="12">
        <f t="shared" si="458"/>
        <v>299419.94580131583</v>
      </c>
      <c r="M9636" s="11">
        <f>COUNTIF(E$2:$E9636,E9636)</f>
        <v>1300</v>
      </c>
      <c r="O9636" t="str">
        <f t="shared" si="459"/>
        <v/>
      </c>
    </row>
    <row r="9637" spans="1:15" hidden="1">
      <c r="A9637" s="41" t="s">
        <v>103</v>
      </c>
      <c r="B9637" s="46">
        <v>45817</v>
      </c>
      <c r="C9637" s="8" t="s">
        <v>13</v>
      </c>
      <c r="D9637" s="8" t="s">
        <v>15</v>
      </c>
      <c r="E9637" s="8" t="s">
        <v>15</v>
      </c>
      <c r="F9637" s="9">
        <f t="shared" si="457"/>
        <v>2800000</v>
      </c>
      <c r="G9637" s="9">
        <v>28</v>
      </c>
      <c r="H9637" s="10">
        <v>3052700</v>
      </c>
      <c r="I9637" s="11">
        <f t="shared" si="454"/>
        <v>27382232504.739105</v>
      </c>
      <c r="J9637" s="11">
        <f t="shared" si="455"/>
        <v>253617</v>
      </c>
      <c r="K9637" s="11">
        <f t="shared" si="456"/>
        <v>107966.86541020163</v>
      </c>
      <c r="L9637" s="12">
        <f t="shared" si="458"/>
        <v>0</v>
      </c>
      <c r="M9637" s="11">
        <f>COUNTIF(E$2:$E9637,E9637)</f>
        <v>3242</v>
      </c>
      <c r="O9637" t="str">
        <f t="shared" si="459"/>
        <v/>
      </c>
    </row>
    <row r="9638" spans="1:15" hidden="1">
      <c r="A9638" s="41" t="s">
        <v>103</v>
      </c>
      <c r="B9638" s="46">
        <v>45817</v>
      </c>
      <c r="C9638" s="8" t="s">
        <v>13</v>
      </c>
      <c r="D9638" s="8" t="s">
        <v>46</v>
      </c>
      <c r="E9638" s="8" t="s">
        <v>46</v>
      </c>
      <c r="F9638" s="9">
        <f t="shared" si="457"/>
        <v>18200000</v>
      </c>
      <c r="G9638" s="9">
        <v>182</v>
      </c>
      <c r="H9638" s="10">
        <v>20240948</v>
      </c>
      <c r="I9638" s="11">
        <f t="shared" si="454"/>
        <v>8314457863.515729</v>
      </c>
      <c r="J9638" s="11">
        <f t="shared" si="455"/>
        <v>75780</v>
      </c>
      <c r="K9638" s="11">
        <f t="shared" si="456"/>
        <v>109718.36716172776</v>
      </c>
      <c r="L9638" s="12">
        <f t="shared" si="458"/>
        <v>0</v>
      </c>
      <c r="M9638" s="11">
        <f>COUNTIF(E$2:$E9638,E9638)</f>
        <v>2951</v>
      </c>
      <c r="O9638" t="str">
        <f t="shared" si="459"/>
        <v/>
      </c>
    </row>
    <row r="9639" spans="1:15" hidden="1">
      <c r="A9639" s="41" t="s">
        <v>103</v>
      </c>
      <c r="B9639" s="46">
        <v>45817</v>
      </c>
      <c r="C9639" s="8" t="s">
        <v>13</v>
      </c>
      <c r="D9639" s="8" t="s">
        <v>48</v>
      </c>
      <c r="E9639" s="8" t="s">
        <v>48</v>
      </c>
      <c r="F9639" s="9">
        <f t="shared" si="457"/>
        <v>-54200000</v>
      </c>
      <c r="G9639" s="9">
        <v>-542</v>
      </c>
      <c r="H9639" s="10">
        <v>-59914848</v>
      </c>
      <c r="I9639" s="11">
        <f t="shared" ref="I9639:I9702" si="460">IF(H9639&gt;=0,IF(M9639=1,H9639,SUMIFS(I:I,E:E,E9639,M:M,M9639-1)+H9639),SUMIFS(I:I,E:E,E9639,M:M,M9639-1)+K9639*G9639)</f>
        <v>7424272432.9419184</v>
      </c>
      <c r="J9639" s="11">
        <f t="shared" ref="J9639:J9702" si="461">IF(M9639=1,G9639,SUMIFS($J:$J,$E:$E,E9639,$M:$M,M9639-1)+G9639)</f>
        <v>74142</v>
      </c>
      <c r="K9639" s="11">
        <f t="shared" ref="K9639:K9702" si="462">IF(H9639&gt;=0,I9639/J9639,SUMIFS($K:$K,$E:$E,E9639,$M:$M,M9639-1))</f>
        <v>100135.85326726957</v>
      </c>
      <c r="L9639" s="12">
        <f t="shared" si="458"/>
        <v>5641215.5291398913</v>
      </c>
      <c r="M9639" s="11">
        <f>COUNTIF(E$2:$E9639,E9639)</f>
        <v>327</v>
      </c>
      <c r="O9639" t="str">
        <f t="shared" si="459"/>
        <v/>
      </c>
    </row>
    <row r="9640" spans="1:15" hidden="1">
      <c r="A9640" s="41" t="s">
        <v>103</v>
      </c>
      <c r="B9640" s="46">
        <v>45817</v>
      </c>
      <c r="C9640" s="8" t="s">
        <v>13</v>
      </c>
      <c r="D9640" s="8" t="s">
        <v>48</v>
      </c>
      <c r="E9640" s="8" t="s">
        <v>48</v>
      </c>
      <c r="F9640" s="9">
        <f t="shared" ref="F9640:F9703" si="463">100000*G9640</f>
        <v>-4900000</v>
      </c>
      <c r="G9640" s="9">
        <v>-49</v>
      </c>
      <c r="H9640" s="10">
        <v>-5416656</v>
      </c>
      <c r="I9640" s="11">
        <f t="shared" si="460"/>
        <v>7419365776.1318226</v>
      </c>
      <c r="J9640" s="11">
        <f t="shared" si="461"/>
        <v>74093</v>
      </c>
      <c r="K9640" s="11">
        <f t="shared" si="462"/>
        <v>100135.85326726957</v>
      </c>
      <c r="L9640" s="12">
        <f t="shared" si="458"/>
        <v>509999.18990379106</v>
      </c>
      <c r="M9640" s="11">
        <f>COUNTIF(E$2:$E9640,E9640)</f>
        <v>328</v>
      </c>
      <c r="O9640" t="str">
        <f t="shared" si="459"/>
        <v/>
      </c>
    </row>
    <row r="9641" spans="1:15" hidden="1">
      <c r="A9641" s="41" t="s">
        <v>103</v>
      </c>
      <c r="B9641" s="46">
        <v>45817</v>
      </c>
      <c r="C9641" s="8" t="s">
        <v>13</v>
      </c>
      <c r="D9641" s="8" t="s">
        <v>48</v>
      </c>
      <c r="E9641" s="8" t="s">
        <v>48</v>
      </c>
      <c r="F9641" s="9">
        <f t="shared" si="463"/>
        <v>-1800000</v>
      </c>
      <c r="G9641" s="9">
        <v>-18</v>
      </c>
      <c r="H9641" s="10">
        <v>-1989792</v>
      </c>
      <c r="I9641" s="11">
        <f t="shared" si="460"/>
        <v>7417563330.7730122</v>
      </c>
      <c r="J9641" s="11">
        <f t="shared" si="461"/>
        <v>74075</v>
      </c>
      <c r="K9641" s="11">
        <f t="shared" si="462"/>
        <v>100135.85326726957</v>
      </c>
      <c r="L9641" s="12">
        <f t="shared" si="458"/>
        <v>187346.64118914772</v>
      </c>
      <c r="M9641" s="11">
        <f>COUNTIF(E$2:$E9641,E9641)</f>
        <v>329</v>
      </c>
      <c r="O9641" t="str">
        <f t="shared" si="459"/>
        <v/>
      </c>
    </row>
    <row r="9642" spans="1:15" hidden="1">
      <c r="A9642" s="41" t="s">
        <v>103</v>
      </c>
      <c r="B9642" s="46">
        <v>45817</v>
      </c>
      <c r="C9642" s="8" t="s">
        <v>13</v>
      </c>
      <c r="D9642" s="8" t="s">
        <v>48</v>
      </c>
      <c r="E9642" s="8" t="s">
        <v>48</v>
      </c>
      <c r="F9642" s="9">
        <f t="shared" si="463"/>
        <v>-54200000</v>
      </c>
      <c r="G9642" s="9">
        <v>-542</v>
      </c>
      <c r="H9642" s="10">
        <v>-59914848</v>
      </c>
      <c r="I9642" s="11">
        <f t="shared" si="460"/>
        <v>7363289698.3021517</v>
      </c>
      <c r="J9642" s="11">
        <f t="shared" si="461"/>
        <v>73533</v>
      </c>
      <c r="K9642" s="11">
        <f t="shared" si="462"/>
        <v>100135.85326726957</v>
      </c>
      <c r="L9642" s="12">
        <f t="shared" si="458"/>
        <v>5641215.5291398913</v>
      </c>
      <c r="M9642" s="11">
        <f>COUNTIF(E$2:$E9642,E9642)</f>
        <v>330</v>
      </c>
      <c r="O9642" t="str">
        <f t="shared" si="459"/>
        <v/>
      </c>
    </row>
    <row r="9643" spans="1:15" hidden="1">
      <c r="A9643" s="41" t="s">
        <v>103</v>
      </c>
      <c r="B9643" s="46">
        <v>45817</v>
      </c>
      <c r="C9643" s="8" t="s">
        <v>13</v>
      </c>
      <c r="D9643" s="8" t="s">
        <v>48</v>
      </c>
      <c r="E9643" s="8" t="s">
        <v>48</v>
      </c>
      <c r="F9643" s="9">
        <f t="shared" si="463"/>
        <v>-900000</v>
      </c>
      <c r="G9643" s="9">
        <v>-9</v>
      </c>
      <c r="H9643" s="10">
        <v>-994896</v>
      </c>
      <c r="I9643" s="11">
        <f t="shared" si="460"/>
        <v>7362388475.6227465</v>
      </c>
      <c r="J9643" s="11">
        <f t="shared" si="461"/>
        <v>73524</v>
      </c>
      <c r="K9643" s="11">
        <f t="shared" si="462"/>
        <v>100135.85326726957</v>
      </c>
      <c r="L9643" s="12">
        <f t="shared" si="458"/>
        <v>93673.320594573859</v>
      </c>
      <c r="M9643" s="11">
        <f>COUNTIF(E$2:$E9643,E9643)</f>
        <v>331</v>
      </c>
      <c r="O9643" t="str">
        <f t="shared" si="459"/>
        <v/>
      </c>
    </row>
    <row r="9644" spans="1:15" hidden="1">
      <c r="A9644" s="41" t="s">
        <v>103</v>
      </c>
      <c r="B9644" s="46">
        <v>45817</v>
      </c>
      <c r="C9644" s="8" t="s">
        <v>13</v>
      </c>
      <c r="D9644" s="8" t="s">
        <v>48</v>
      </c>
      <c r="E9644" s="8" t="s">
        <v>48</v>
      </c>
      <c r="F9644" s="9">
        <f t="shared" si="463"/>
        <v>-18000000</v>
      </c>
      <c r="G9644" s="9">
        <v>-180</v>
      </c>
      <c r="H9644" s="10">
        <v>-19897920</v>
      </c>
      <c r="I9644" s="11">
        <f t="shared" si="460"/>
        <v>7344364022.0346384</v>
      </c>
      <c r="J9644" s="11">
        <f t="shared" si="461"/>
        <v>73344</v>
      </c>
      <c r="K9644" s="11">
        <f t="shared" si="462"/>
        <v>100135.85326726957</v>
      </c>
      <c r="L9644" s="12">
        <f t="shared" ref="L9644:L9707" si="464">IF(G9644&lt;0,K9644*G9644-H9644,0)</f>
        <v>1873466.4118914753</v>
      </c>
      <c r="M9644" s="11">
        <f>COUNTIF(E$2:$E9644,E9644)</f>
        <v>332</v>
      </c>
      <c r="O9644" t="str">
        <f t="shared" si="459"/>
        <v/>
      </c>
    </row>
    <row r="9645" spans="1:15" hidden="1">
      <c r="A9645" s="41" t="s">
        <v>103</v>
      </c>
      <c r="B9645" s="46">
        <v>45817</v>
      </c>
      <c r="C9645" s="8" t="s">
        <v>13</v>
      </c>
      <c r="D9645" s="8" t="s">
        <v>48</v>
      </c>
      <c r="E9645" s="8" t="s">
        <v>48</v>
      </c>
      <c r="F9645" s="9">
        <f t="shared" si="463"/>
        <v>-18000000</v>
      </c>
      <c r="G9645" s="9">
        <v>-180</v>
      </c>
      <c r="H9645" s="10">
        <v>-19897920</v>
      </c>
      <c r="I9645" s="11">
        <f t="shared" si="460"/>
        <v>7326339568.4465303</v>
      </c>
      <c r="J9645" s="11">
        <f t="shared" si="461"/>
        <v>73164</v>
      </c>
      <c r="K9645" s="11">
        <f t="shared" si="462"/>
        <v>100135.85326726957</v>
      </c>
      <c r="L9645" s="12">
        <f t="shared" si="464"/>
        <v>1873466.4118914753</v>
      </c>
      <c r="M9645" s="11">
        <f>COUNTIF(E$2:$E9645,E9645)</f>
        <v>333</v>
      </c>
      <c r="O9645" t="str">
        <f t="shared" si="459"/>
        <v/>
      </c>
    </row>
    <row r="9646" spans="1:15" hidden="1">
      <c r="A9646" s="41" t="s">
        <v>103</v>
      </c>
      <c r="B9646" s="46">
        <v>45817</v>
      </c>
      <c r="C9646" s="8" t="s">
        <v>13</v>
      </c>
      <c r="D9646" s="8" t="s">
        <v>48</v>
      </c>
      <c r="E9646" s="8" t="s">
        <v>48</v>
      </c>
      <c r="F9646" s="9">
        <f t="shared" si="463"/>
        <v>-4900000</v>
      </c>
      <c r="G9646" s="9">
        <v>-49</v>
      </c>
      <c r="H9646" s="10">
        <v>-5416656</v>
      </c>
      <c r="I9646" s="11">
        <f t="shared" si="460"/>
        <v>7321432911.6364346</v>
      </c>
      <c r="J9646" s="11">
        <f t="shared" si="461"/>
        <v>73115</v>
      </c>
      <c r="K9646" s="11">
        <f t="shared" si="462"/>
        <v>100135.85326726957</v>
      </c>
      <c r="L9646" s="12">
        <f t="shared" si="464"/>
        <v>509999.18990379106</v>
      </c>
      <c r="M9646" s="11">
        <f>COUNTIF(E$2:$E9646,E9646)</f>
        <v>334</v>
      </c>
      <c r="O9646" t="str">
        <f t="shared" si="459"/>
        <v/>
      </c>
    </row>
    <row r="9647" spans="1:15" hidden="1">
      <c r="A9647" s="41" t="s">
        <v>103</v>
      </c>
      <c r="B9647" s="46">
        <v>45817</v>
      </c>
      <c r="C9647" s="8" t="s">
        <v>13</v>
      </c>
      <c r="D9647" s="8" t="s">
        <v>48</v>
      </c>
      <c r="E9647" s="8" t="s">
        <v>48</v>
      </c>
      <c r="F9647" s="9">
        <f t="shared" si="463"/>
        <v>-1800000</v>
      </c>
      <c r="G9647" s="9">
        <v>-18</v>
      </c>
      <c r="H9647" s="10">
        <v>-1989792</v>
      </c>
      <c r="I9647" s="11">
        <f t="shared" si="460"/>
        <v>7319630466.2776241</v>
      </c>
      <c r="J9647" s="11">
        <f t="shared" si="461"/>
        <v>73097</v>
      </c>
      <c r="K9647" s="11">
        <f t="shared" si="462"/>
        <v>100135.85326726957</v>
      </c>
      <c r="L9647" s="12">
        <f t="shared" si="464"/>
        <v>187346.64118914772</v>
      </c>
      <c r="M9647" s="11">
        <f>COUNTIF(E$2:$E9647,E9647)</f>
        <v>335</v>
      </c>
      <c r="O9647" t="str">
        <f t="shared" si="459"/>
        <v/>
      </c>
    </row>
    <row r="9648" spans="1:15" hidden="1">
      <c r="A9648" s="41" t="s">
        <v>103</v>
      </c>
      <c r="B9648" s="46">
        <v>45817</v>
      </c>
      <c r="C9648" s="8" t="s">
        <v>13</v>
      </c>
      <c r="D9648" s="8" t="s">
        <v>48</v>
      </c>
      <c r="E9648" s="8" t="s">
        <v>48</v>
      </c>
      <c r="F9648" s="9">
        <f t="shared" si="463"/>
        <v>-9000000</v>
      </c>
      <c r="G9648" s="9">
        <v>-90</v>
      </c>
      <c r="H9648" s="10">
        <v>-9948960</v>
      </c>
      <c r="I9648" s="11">
        <f t="shared" si="460"/>
        <v>7310618239.4835701</v>
      </c>
      <c r="J9648" s="11">
        <f t="shared" si="461"/>
        <v>73007</v>
      </c>
      <c r="K9648" s="11">
        <f t="shared" si="462"/>
        <v>100135.85326726957</v>
      </c>
      <c r="L9648" s="12">
        <f t="shared" si="464"/>
        <v>936733.20594573766</v>
      </c>
      <c r="M9648" s="11">
        <f>COUNTIF(E$2:$E9648,E9648)</f>
        <v>336</v>
      </c>
      <c r="O9648" t="str">
        <f t="shared" si="459"/>
        <v/>
      </c>
    </row>
    <row r="9649" spans="1:15" hidden="1">
      <c r="A9649" s="41" t="s">
        <v>103</v>
      </c>
      <c r="B9649" s="46">
        <v>45817</v>
      </c>
      <c r="C9649" s="8" t="s">
        <v>13</v>
      </c>
      <c r="D9649" s="8" t="s">
        <v>48</v>
      </c>
      <c r="E9649" s="8" t="s">
        <v>48</v>
      </c>
      <c r="F9649" s="9">
        <f t="shared" si="463"/>
        <v>-21900000</v>
      </c>
      <c r="G9649" s="9">
        <v>-219</v>
      </c>
      <c r="H9649" s="10">
        <v>-24209136</v>
      </c>
      <c r="I9649" s="11">
        <f t="shared" si="460"/>
        <v>7288688487.6180382</v>
      </c>
      <c r="J9649" s="11">
        <f t="shared" si="461"/>
        <v>72788</v>
      </c>
      <c r="K9649" s="11">
        <f t="shared" si="462"/>
        <v>100135.85326726957</v>
      </c>
      <c r="L9649" s="12">
        <f t="shared" si="464"/>
        <v>2279384.1344679631</v>
      </c>
      <c r="M9649" s="11">
        <f>COUNTIF(E$2:$E9649,E9649)</f>
        <v>337</v>
      </c>
      <c r="O9649" t="str">
        <f t="shared" si="459"/>
        <v/>
      </c>
    </row>
    <row r="9650" spans="1:15" hidden="1">
      <c r="A9650" s="41" t="s">
        <v>103</v>
      </c>
      <c r="B9650" s="46">
        <v>45817</v>
      </c>
      <c r="C9650" s="8" t="s">
        <v>13</v>
      </c>
      <c r="D9650" s="8" t="s">
        <v>48</v>
      </c>
      <c r="E9650" s="8" t="s">
        <v>48</v>
      </c>
      <c r="F9650" s="9">
        <f t="shared" si="463"/>
        <v>-1800000</v>
      </c>
      <c r="G9650" s="9">
        <v>-18</v>
      </c>
      <c r="H9650" s="10">
        <v>-1989792</v>
      </c>
      <c r="I9650" s="11">
        <f t="shared" si="460"/>
        <v>7286886042.2592278</v>
      </c>
      <c r="J9650" s="11">
        <f t="shared" si="461"/>
        <v>72770</v>
      </c>
      <c r="K9650" s="11">
        <f t="shared" si="462"/>
        <v>100135.85326726957</v>
      </c>
      <c r="L9650" s="12">
        <f t="shared" si="464"/>
        <v>187346.64118914772</v>
      </c>
      <c r="M9650" s="11">
        <f>COUNTIF(E$2:$E9650,E9650)</f>
        <v>338</v>
      </c>
      <c r="O9650" t="str">
        <f t="shared" si="459"/>
        <v/>
      </c>
    </row>
    <row r="9651" spans="1:15" hidden="1">
      <c r="A9651" s="41" t="s">
        <v>103</v>
      </c>
      <c r="B9651" s="46">
        <v>45817</v>
      </c>
      <c r="C9651" s="8" t="s">
        <v>13</v>
      </c>
      <c r="D9651" s="8" t="s">
        <v>48</v>
      </c>
      <c r="E9651" s="8" t="s">
        <v>48</v>
      </c>
      <c r="F9651" s="9">
        <f t="shared" si="463"/>
        <v>-1800000</v>
      </c>
      <c r="G9651" s="9">
        <v>-18</v>
      </c>
      <c r="H9651" s="10">
        <v>-1989792</v>
      </c>
      <c r="I9651" s="11">
        <f t="shared" si="460"/>
        <v>7285083596.9004173</v>
      </c>
      <c r="J9651" s="11">
        <f t="shared" si="461"/>
        <v>72752</v>
      </c>
      <c r="K9651" s="11">
        <f t="shared" si="462"/>
        <v>100135.85326726957</v>
      </c>
      <c r="L9651" s="12">
        <f t="shared" si="464"/>
        <v>187346.64118914772</v>
      </c>
      <c r="M9651" s="11">
        <f>COUNTIF(E$2:$E9651,E9651)</f>
        <v>339</v>
      </c>
      <c r="O9651" t="str">
        <f t="shared" si="459"/>
        <v/>
      </c>
    </row>
    <row r="9652" spans="1:15" hidden="1">
      <c r="A9652" s="41" t="s">
        <v>103</v>
      </c>
      <c r="B9652" s="46">
        <v>45817</v>
      </c>
      <c r="C9652" s="8" t="s">
        <v>13</v>
      </c>
      <c r="D9652" s="8" t="s">
        <v>48</v>
      </c>
      <c r="E9652" s="8" t="s">
        <v>48</v>
      </c>
      <c r="F9652" s="9">
        <f t="shared" si="463"/>
        <v>-900000</v>
      </c>
      <c r="G9652" s="9">
        <v>-9</v>
      </c>
      <c r="H9652" s="10">
        <v>-994896</v>
      </c>
      <c r="I9652" s="11">
        <f t="shared" si="460"/>
        <v>7284182374.2210121</v>
      </c>
      <c r="J9652" s="11">
        <f t="shared" si="461"/>
        <v>72743</v>
      </c>
      <c r="K9652" s="11">
        <f t="shared" si="462"/>
        <v>100135.85326726957</v>
      </c>
      <c r="L9652" s="12">
        <f t="shared" si="464"/>
        <v>93673.320594573859</v>
      </c>
      <c r="M9652" s="11">
        <f>COUNTIF(E$2:$E9652,E9652)</f>
        <v>340</v>
      </c>
      <c r="O9652" t="str">
        <f t="shared" si="459"/>
        <v/>
      </c>
    </row>
    <row r="9653" spans="1:15" hidden="1">
      <c r="A9653" s="41" t="s">
        <v>103</v>
      </c>
      <c r="B9653" s="46">
        <v>45817</v>
      </c>
      <c r="C9653" s="8" t="s">
        <v>13</v>
      </c>
      <c r="D9653" s="8" t="s">
        <v>48</v>
      </c>
      <c r="E9653" s="8" t="s">
        <v>48</v>
      </c>
      <c r="F9653" s="9">
        <f t="shared" si="463"/>
        <v>-900000</v>
      </c>
      <c r="G9653" s="9">
        <v>-9</v>
      </c>
      <c r="H9653" s="10">
        <v>-994896</v>
      </c>
      <c r="I9653" s="11">
        <f t="shared" si="460"/>
        <v>7283281151.5416069</v>
      </c>
      <c r="J9653" s="11">
        <f t="shared" si="461"/>
        <v>72734</v>
      </c>
      <c r="K9653" s="11">
        <f t="shared" si="462"/>
        <v>100135.85326726957</v>
      </c>
      <c r="L9653" s="12">
        <f t="shared" si="464"/>
        <v>93673.320594573859</v>
      </c>
      <c r="M9653" s="11">
        <f>COUNTIF(E$2:$E9653,E9653)</f>
        <v>341</v>
      </c>
      <c r="O9653" t="str">
        <f t="shared" si="459"/>
        <v/>
      </c>
    </row>
    <row r="9654" spans="1:15" hidden="1">
      <c r="A9654" s="41" t="s">
        <v>103</v>
      </c>
      <c r="B9654" s="46">
        <v>45817</v>
      </c>
      <c r="C9654" s="8" t="s">
        <v>13</v>
      </c>
      <c r="D9654" s="8" t="s">
        <v>48</v>
      </c>
      <c r="E9654" s="8" t="s">
        <v>48</v>
      </c>
      <c r="F9654" s="9">
        <f t="shared" si="463"/>
        <v>-900000</v>
      </c>
      <c r="G9654" s="9">
        <v>-9</v>
      </c>
      <c r="H9654" s="10">
        <v>-994896</v>
      </c>
      <c r="I9654" s="11">
        <f t="shared" si="460"/>
        <v>7282379928.8622017</v>
      </c>
      <c r="J9654" s="11">
        <f t="shared" si="461"/>
        <v>72725</v>
      </c>
      <c r="K9654" s="11">
        <f t="shared" si="462"/>
        <v>100135.85326726957</v>
      </c>
      <c r="L9654" s="12">
        <f t="shared" si="464"/>
        <v>93673.320594573859</v>
      </c>
      <c r="M9654" s="11">
        <f>COUNTIF(E$2:$E9654,E9654)</f>
        <v>342</v>
      </c>
      <c r="O9654" t="str">
        <f t="shared" si="459"/>
        <v/>
      </c>
    </row>
    <row r="9655" spans="1:15" hidden="1">
      <c r="A9655" s="41" t="s">
        <v>103</v>
      </c>
      <c r="B9655" s="46">
        <v>45817</v>
      </c>
      <c r="C9655" s="8" t="s">
        <v>13</v>
      </c>
      <c r="D9655" s="8" t="s">
        <v>48</v>
      </c>
      <c r="E9655" s="8" t="s">
        <v>48</v>
      </c>
      <c r="F9655" s="9">
        <f t="shared" si="463"/>
        <v>-900000</v>
      </c>
      <c r="G9655" s="9">
        <v>-9</v>
      </c>
      <c r="H9655" s="10">
        <v>-994896</v>
      </c>
      <c r="I9655" s="11">
        <f t="shared" si="460"/>
        <v>7281478706.1827965</v>
      </c>
      <c r="J9655" s="11">
        <f t="shared" si="461"/>
        <v>72716</v>
      </c>
      <c r="K9655" s="11">
        <f t="shared" si="462"/>
        <v>100135.85326726957</v>
      </c>
      <c r="L9655" s="12">
        <f t="shared" si="464"/>
        <v>93673.320594573859</v>
      </c>
      <c r="M9655" s="11">
        <f>COUNTIF(E$2:$E9655,E9655)</f>
        <v>343</v>
      </c>
      <c r="O9655" t="str">
        <f t="shared" si="459"/>
        <v/>
      </c>
    </row>
    <row r="9656" spans="1:15" hidden="1">
      <c r="A9656" s="41" t="s">
        <v>103</v>
      </c>
      <c r="B9656" s="46">
        <v>45817</v>
      </c>
      <c r="C9656" s="8" t="s">
        <v>13</v>
      </c>
      <c r="D9656" s="8" t="s">
        <v>48</v>
      </c>
      <c r="E9656" s="8" t="s">
        <v>48</v>
      </c>
      <c r="F9656" s="9">
        <f t="shared" si="463"/>
        <v>-900000</v>
      </c>
      <c r="G9656" s="9">
        <v>-9</v>
      </c>
      <c r="H9656" s="10">
        <v>-994896</v>
      </c>
      <c r="I9656" s="11">
        <f t="shared" si="460"/>
        <v>7280577483.5033913</v>
      </c>
      <c r="J9656" s="11">
        <f t="shared" si="461"/>
        <v>72707</v>
      </c>
      <c r="K9656" s="11">
        <f t="shared" si="462"/>
        <v>100135.85326726957</v>
      </c>
      <c r="L9656" s="12">
        <f t="shared" si="464"/>
        <v>93673.320594573859</v>
      </c>
      <c r="M9656" s="11">
        <f>COUNTIF(E$2:$E9656,E9656)</f>
        <v>344</v>
      </c>
      <c r="O9656" t="str">
        <f t="shared" si="459"/>
        <v/>
      </c>
    </row>
    <row r="9657" spans="1:15" hidden="1">
      <c r="A9657" s="41" t="s">
        <v>103</v>
      </c>
      <c r="B9657" s="46">
        <v>45817</v>
      </c>
      <c r="C9657" s="8" t="s">
        <v>13</v>
      </c>
      <c r="D9657" s="8" t="s">
        <v>48</v>
      </c>
      <c r="E9657" s="8" t="s">
        <v>48</v>
      </c>
      <c r="F9657" s="9">
        <f t="shared" si="463"/>
        <v>-1700000</v>
      </c>
      <c r="G9657" s="9">
        <v>-17</v>
      </c>
      <c r="H9657" s="10">
        <v>-1879248</v>
      </c>
      <c r="I9657" s="11">
        <f t="shared" si="460"/>
        <v>7278875173.9978476</v>
      </c>
      <c r="J9657" s="11">
        <f t="shared" si="461"/>
        <v>72690</v>
      </c>
      <c r="K9657" s="11">
        <f t="shared" si="462"/>
        <v>100135.85326726957</v>
      </c>
      <c r="L9657" s="12">
        <f t="shared" si="464"/>
        <v>176938.49445641716</v>
      </c>
      <c r="M9657" s="11">
        <f>COUNTIF(E$2:$E9657,E9657)</f>
        <v>345</v>
      </c>
      <c r="O9657" t="str">
        <f t="shared" si="459"/>
        <v/>
      </c>
    </row>
    <row r="9658" spans="1:15" hidden="1">
      <c r="A9658" s="41" t="s">
        <v>103</v>
      </c>
      <c r="B9658" s="46">
        <v>45817</v>
      </c>
      <c r="C9658" s="8" t="s">
        <v>13</v>
      </c>
      <c r="D9658" s="8" t="s">
        <v>48</v>
      </c>
      <c r="E9658" s="8" t="s">
        <v>48</v>
      </c>
      <c r="F9658" s="9">
        <f t="shared" si="463"/>
        <v>-900000</v>
      </c>
      <c r="G9658" s="9">
        <v>-9</v>
      </c>
      <c r="H9658" s="10">
        <v>-994896</v>
      </c>
      <c r="I9658" s="11">
        <f t="shared" si="460"/>
        <v>7277973951.3184423</v>
      </c>
      <c r="J9658" s="11">
        <f t="shared" si="461"/>
        <v>72681</v>
      </c>
      <c r="K9658" s="11">
        <f t="shared" si="462"/>
        <v>100135.85326726957</v>
      </c>
      <c r="L9658" s="12">
        <f t="shared" si="464"/>
        <v>93673.320594573859</v>
      </c>
      <c r="M9658" s="11">
        <f>COUNTIF(E$2:$E9658,E9658)</f>
        <v>346</v>
      </c>
      <c r="O9658" t="str">
        <f t="shared" si="459"/>
        <v/>
      </c>
    </row>
    <row r="9659" spans="1:15" hidden="1">
      <c r="A9659" s="41" t="s">
        <v>103</v>
      </c>
      <c r="B9659" s="46">
        <v>45817</v>
      </c>
      <c r="C9659" s="8" t="s">
        <v>13</v>
      </c>
      <c r="D9659" s="8" t="s">
        <v>48</v>
      </c>
      <c r="E9659" s="8" t="s">
        <v>48</v>
      </c>
      <c r="F9659" s="9">
        <f t="shared" si="463"/>
        <v>-361600000</v>
      </c>
      <c r="G9659" s="9">
        <v>-3616</v>
      </c>
      <c r="H9659" s="10">
        <v>-399727104</v>
      </c>
      <c r="I9659" s="11">
        <f t="shared" si="460"/>
        <v>6915882705.9039955</v>
      </c>
      <c r="J9659" s="11">
        <f t="shared" si="461"/>
        <v>69065</v>
      </c>
      <c r="K9659" s="11">
        <f t="shared" si="462"/>
        <v>100135.85326726957</v>
      </c>
      <c r="L9659" s="12">
        <f t="shared" si="464"/>
        <v>37635858.585553229</v>
      </c>
      <c r="M9659" s="11">
        <f>COUNTIF(E$2:$E9659,E9659)</f>
        <v>347</v>
      </c>
      <c r="O9659" t="str">
        <f t="shared" si="459"/>
        <v/>
      </c>
    </row>
    <row r="9660" spans="1:15" hidden="1">
      <c r="A9660" s="41" t="s">
        <v>103</v>
      </c>
      <c r="B9660" s="46">
        <v>45817</v>
      </c>
      <c r="C9660" s="8" t="s">
        <v>13</v>
      </c>
      <c r="D9660" s="8" t="s">
        <v>48</v>
      </c>
      <c r="E9660" s="8" t="s">
        <v>48</v>
      </c>
      <c r="F9660" s="9">
        <f t="shared" si="463"/>
        <v>-1600000</v>
      </c>
      <c r="G9660" s="9">
        <v>-16</v>
      </c>
      <c r="H9660" s="10">
        <v>-1768704</v>
      </c>
      <c r="I9660" s="11">
        <f t="shared" si="460"/>
        <v>6914280532.2517195</v>
      </c>
      <c r="J9660" s="11">
        <f t="shared" si="461"/>
        <v>69049</v>
      </c>
      <c r="K9660" s="11">
        <f t="shared" si="462"/>
        <v>100135.85326726957</v>
      </c>
      <c r="L9660" s="12">
        <f t="shared" si="464"/>
        <v>166530.34772368683</v>
      </c>
      <c r="M9660" s="11">
        <f>COUNTIF(E$2:$E9660,E9660)</f>
        <v>348</v>
      </c>
      <c r="O9660" t="str">
        <f t="shared" si="459"/>
        <v/>
      </c>
    </row>
    <row r="9661" spans="1:15" hidden="1">
      <c r="A9661" s="41" t="s">
        <v>103</v>
      </c>
      <c r="B9661" s="46">
        <v>45817</v>
      </c>
      <c r="C9661" s="8" t="s">
        <v>13</v>
      </c>
      <c r="D9661" s="8" t="s">
        <v>90</v>
      </c>
      <c r="E9661" s="8" t="s">
        <v>90</v>
      </c>
      <c r="F9661" s="9">
        <f t="shared" si="463"/>
        <v>45900000</v>
      </c>
      <c r="G9661" s="9">
        <v>459</v>
      </c>
      <c r="H9661" s="10">
        <v>49949757</v>
      </c>
      <c r="I9661" s="11">
        <f t="shared" si="460"/>
        <v>2873293565.24438</v>
      </c>
      <c r="J9661" s="11">
        <f t="shared" si="461"/>
        <v>27685</v>
      </c>
      <c r="K9661" s="11">
        <f t="shared" si="462"/>
        <v>103785.21095338197</v>
      </c>
      <c r="L9661" s="12">
        <f t="shared" si="464"/>
        <v>0</v>
      </c>
      <c r="M9661" s="11">
        <f>COUNTIF(E$2:$E9661,E9661)</f>
        <v>1794</v>
      </c>
      <c r="O9661" t="str">
        <f t="shared" si="459"/>
        <v/>
      </c>
    </row>
    <row r="9662" spans="1:15" hidden="1">
      <c r="A9662" s="41" t="s">
        <v>103</v>
      </c>
      <c r="B9662" s="46">
        <v>45817</v>
      </c>
      <c r="C9662" s="8" t="s">
        <v>13</v>
      </c>
      <c r="D9662" s="8" t="s">
        <v>48</v>
      </c>
      <c r="E9662" s="8" t="s">
        <v>48</v>
      </c>
      <c r="F9662" s="9">
        <f t="shared" si="463"/>
        <v>-4500000</v>
      </c>
      <c r="G9662" s="9">
        <v>-45</v>
      </c>
      <c r="H9662" s="10">
        <v>-4974480</v>
      </c>
      <c r="I9662" s="11">
        <f t="shared" si="460"/>
        <v>6909774418.8546925</v>
      </c>
      <c r="J9662" s="11">
        <f t="shared" si="461"/>
        <v>69004</v>
      </c>
      <c r="K9662" s="11">
        <f t="shared" si="462"/>
        <v>100135.85326726957</v>
      </c>
      <c r="L9662" s="12">
        <f t="shared" si="464"/>
        <v>468366.60297286883</v>
      </c>
      <c r="M9662" s="11">
        <f>COUNTIF(E$2:$E9662,E9662)</f>
        <v>349</v>
      </c>
      <c r="O9662" t="str">
        <f t="shared" si="459"/>
        <v/>
      </c>
    </row>
    <row r="9663" spans="1:15" hidden="1">
      <c r="A9663" s="41" t="s">
        <v>103</v>
      </c>
      <c r="B9663" s="46">
        <v>45817</v>
      </c>
      <c r="C9663" s="8" t="s">
        <v>13</v>
      </c>
      <c r="D9663" s="8" t="s">
        <v>14</v>
      </c>
      <c r="E9663" s="8" t="s">
        <v>14</v>
      </c>
      <c r="F9663" s="9">
        <f t="shared" si="463"/>
        <v>1800000</v>
      </c>
      <c r="G9663" s="9">
        <v>18</v>
      </c>
      <c r="H9663" s="10">
        <v>1949922</v>
      </c>
      <c r="I9663" s="11">
        <f t="shared" si="460"/>
        <v>20337123997.799576</v>
      </c>
      <c r="J9663" s="11">
        <f t="shared" si="461"/>
        <v>201255</v>
      </c>
      <c r="K9663" s="11">
        <f t="shared" si="462"/>
        <v>101051.52169039068</v>
      </c>
      <c r="L9663" s="12">
        <f t="shared" si="464"/>
        <v>0</v>
      </c>
      <c r="M9663" s="11">
        <f>COUNTIF(E$2:$E9663,E9663)</f>
        <v>1301</v>
      </c>
      <c r="O9663" t="str">
        <f t="shared" si="459"/>
        <v/>
      </c>
    </row>
    <row r="9664" spans="1:15" hidden="1">
      <c r="A9664" s="41" t="s">
        <v>103</v>
      </c>
      <c r="B9664" s="46">
        <v>45817</v>
      </c>
      <c r="C9664" s="8" t="s">
        <v>13</v>
      </c>
      <c r="D9664" s="8" t="s">
        <v>48</v>
      </c>
      <c r="E9664" s="8" t="s">
        <v>48</v>
      </c>
      <c r="F9664" s="9">
        <f t="shared" si="463"/>
        <v>-900000</v>
      </c>
      <c r="G9664" s="9">
        <v>-9</v>
      </c>
      <c r="H9664" s="10">
        <v>-994896</v>
      </c>
      <c r="I9664" s="11">
        <f t="shared" si="460"/>
        <v>6908873196.1752872</v>
      </c>
      <c r="J9664" s="11">
        <f t="shared" si="461"/>
        <v>68995</v>
      </c>
      <c r="K9664" s="11">
        <f t="shared" si="462"/>
        <v>100135.85326726957</v>
      </c>
      <c r="L9664" s="12">
        <f t="shared" si="464"/>
        <v>93673.320594573859</v>
      </c>
      <c r="M9664" s="11">
        <f>COUNTIF(E$2:$E9664,E9664)</f>
        <v>350</v>
      </c>
      <c r="O9664" t="str">
        <f t="shared" si="459"/>
        <v/>
      </c>
    </row>
    <row r="9665" spans="1:15" hidden="1">
      <c r="A9665" s="41" t="s">
        <v>103</v>
      </c>
      <c r="B9665" s="46">
        <v>45817</v>
      </c>
      <c r="C9665" s="8" t="s">
        <v>13</v>
      </c>
      <c r="D9665" s="8" t="s">
        <v>48</v>
      </c>
      <c r="E9665" s="8" t="s">
        <v>48</v>
      </c>
      <c r="F9665" s="9">
        <f t="shared" si="463"/>
        <v>-3600000</v>
      </c>
      <c r="G9665" s="9">
        <v>-36</v>
      </c>
      <c r="H9665" s="10">
        <v>-3979584</v>
      </c>
      <c r="I9665" s="11">
        <f t="shared" si="460"/>
        <v>6905268305.4576654</v>
      </c>
      <c r="J9665" s="11">
        <f t="shared" si="461"/>
        <v>68959</v>
      </c>
      <c r="K9665" s="11">
        <f t="shared" si="462"/>
        <v>100135.85326726957</v>
      </c>
      <c r="L9665" s="12">
        <f t="shared" si="464"/>
        <v>374693.28237829544</v>
      </c>
      <c r="M9665" s="11">
        <f>COUNTIF(E$2:$E9665,E9665)</f>
        <v>351</v>
      </c>
      <c r="O9665" t="str">
        <f t="shared" si="459"/>
        <v/>
      </c>
    </row>
    <row r="9666" spans="1:15" hidden="1">
      <c r="A9666" s="41" t="s">
        <v>103</v>
      </c>
      <c r="B9666" s="46">
        <v>45817</v>
      </c>
      <c r="C9666" s="8" t="s">
        <v>13</v>
      </c>
      <c r="D9666" s="8" t="s">
        <v>48</v>
      </c>
      <c r="E9666" s="8" t="s">
        <v>48</v>
      </c>
      <c r="F9666" s="9">
        <f t="shared" si="463"/>
        <v>-1700000</v>
      </c>
      <c r="G9666" s="9">
        <v>-17</v>
      </c>
      <c r="H9666" s="10">
        <v>-1879248</v>
      </c>
      <c r="I9666" s="11">
        <f t="shared" si="460"/>
        <v>6903565995.9521217</v>
      </c>
      <c r="J9666" s="11">
        <f t="shared" si="461"/>
        <v>68942</v>
      </c>
      <c r="K9666" s="11">
        <f t="shared" si="462"/>
        <v>100135.85326726957</v>
      </c>
      <c r="L9666" s="12">
        <f t="shared" si="464"/>
        <v>176938.49445641716</v>
      </c>
      <c r="M9666" s="11">
        <f>COUNTIF(E$2:$E9666,E9666)</f>
        <v>352</v>
      </c>
      <c r="O9666" t="str">
        <f t="shared" si="459"/>
        <v/>
      </c>
    </row>
    <row r="9667" spans="1:15" hidden="1">
      <c r="A9667" s="41" t="s">
        <v>103</v>
      </c>
      <c r="B9667" s="46">
        <v>45817</v>
      </c>
      <c r="C9667" s="8" t="s">
        <v>13</v>
      </c>
      <c r="D9667" s="8" t="s">
        <v>48</v>
      </c>
      <c r="E9667" s="8" t="s">
        <v>48</v>
      </c>
      <c r="F9667" s="9">
        <f t="shared" si="463"/>
        <v>-1000000</v>
      </c>
      <c r="G9667" s="9">
        <v>-10</v>
      </c>
      <c r="H9667" s="10">
        <v>-1105440</v>
      </c>
      <c r="I9667" s="11">
        <f t="shared" si="460"/>
        <v>6902564637.4194489</v>
      </c>
      <c r="J9667" s="11">
        <f t="shared" si="461"/>
        <v>68932</v>
      </c>
      <c r="K9667" s="11">
        <f t="shared" si="462"/>
        <v>100135.85326726957</v>
      </c>
      <c r="L9667" s="12">
        <f t="shared" si="464"/>
        <v>104081.4673273043</v>
      </c>
      <c r="M9667" s="11">
        <f>COUNTIF(E$2:$E9667,E9667)</f>
        <v>353</v>
      </c>
      <c r="O9667" t="str">
        <f t="shared" si="459"/>
        <v/>
      </c>
    </row>
    <row r="9668" spans="1:15" hidden="1">
      <c r="A9668" s="41" t="s">
        <v>103</v>
      </c>
      <c r="B9668" s="46">
        <v>45817</v>
      </c>
      <c r="C9668" s="8" t="s">
        <v>13</v>
      </c>
      <c r="D9668" s="8" t="s">
        <v>48</v>
      </c>
      <c r="E9668" s="8" t="s">
        <v>48</v>
      </c>
      <c r="F9668" s="9">
        <f t="shared" si="463"/>
        <v>-1300000</v>
      </c>
      <c r="G9668" s="9">
        <v>-13</v>
      </c>
      <c r="H9668" s="10">
        <v>-1437072</v>
      </c>
      <c r="I9668" s="11">
        <f t="shared" si="460"/>
        <v>6901262871.3269739</v>
      </c>
      <c r="J9668" s="11">
        <f t="shared" si="461"/>
        <v>68919</v>
      </c>
      <c r="K9668" s="11">
        <f t="shared" si="462"/>
        <v>100135.85326726957</v>
      </c>
      <c r="L9668" s="12">
        <f t="shared" si="464"/>
        <v>135305.90752549563</v>
      </c>
      <c r="M9668" s="11">
        <f>COUNTIF(E$2:$E9668,E9668)</f>
        <v>354</v>
      </c>
      <c r="O9668" t="str">
        <f t="shared" si="459"/>
        <v/>
      </c>
    </row>
    <row r="9669" spans="1:15" hidden="1">
      <c r="A9669" s="41" t="s">
        <v>103</v>
      </c>
      <c r="B9669" s="46">
        <v>45817</v>
      </c>
      <c r="C9669" s="8" t="s">
        <v>13</v>
      </c>
      <c r="D9669" s="8" t="s">
        <v>48</v>
      </c>
      <c r="E9669" s="8" t="s">
        <v>48</v>
      </c>
      <c r="F9669" s="9">
        <f t="shared" si="463"/>
        <v>-45200000</v>
      </c>
      <c r="G9669" s="9">
        <v>-452</v>
      </c>
      <c r="H9669" s="10">
        <v>-49965888</v>
      </c>
      <c r="I9669" s="11">
        <f t="shared" si="460"/>
        <v>6856001465.6501684</v>
      </c>
      <c r="J9669" s="11">
        <f t="shared" si="461"/>
        <v>68467</v>
      </c>
      <c r="K9669" s="11">
        <f t="shared" si="462"/>
        <v>100135.85326726957</v>
      </c>
      <c r="L9669" s="12">
        <f t="shared" si="464"/>
        <v>4704482.3231941536</v>
      </c>
      <c r="M9669" s="11">
        <f>COUNTIF(E$2:$E9669,E9669)</f>
        <v>355</v>
      </c>
      <c r="O9669" t="str">
        <f t="shared" si="459"/>
        <v/>
      </c>
    </row>
    <row r="9670" spans="1:15" hidden="1">
      <c r="A9670" s="41" t="s">
        <v>103</v>
      </c>
      <c r="B9670" s="46">
        <v>45817</v>
      </c>
      <c r="C9670" s="8" t="s">
        <v>13</v>
      </c>
      <c r="D9670" s="8" t="s">
        <v>48</v>
      </c>
      <c r="E9670" s="8" t="s">
        <v>48</v>
      </c>
      <c r="F9670" s="9">
        <f t="shared" si="463"/>
        <v>-31600000</v>
      </c>
      <c r="G9670" s="9">
        <v>-316</v>
      </c>
      <c r="H9670" s="10">
        <v>-34931904</v>
      </c>
      <c r="I9670" s="11">
        <f t="shared" si="460"/>
        <v>6824358536.0177116</v>
      </c>
      <c r="J9670" s="11">
        <f t="shared" si="461"/>
        <v>68151</v>
      </c>
      <c r="K9670" s="11">
        <f t="shared" si="462"/>
        <v>100135.85326726957</v>
      </c>
      <c r="L9670" s="12">
        <f t="shared" si="464"/>
        <v>3288974.3675428145</v>
      </c>
      <c r="M9670" s="11">
        <f>COUNTIF(E$2:$E9670,E9670)</f>
        <v>356</v>
      </c>
      <c r="O9670" t="str">
        <f t="shared" si="459"/>
        <v/>
      </c>
    </row>
    <row r="9671" spans="1:15" hidden="1">
      <c r="A9671" s="41" t="s">
        <v>103</v>
      </c>
      <c r="B9671" s="46">
        <v>45817</v>
      </c>
      <c r="C9671" s="8" t="s">
        <v>13</v>
      </c>
      <c r="D9671" s="8" t="s">
        <v>48</v>
      </c>
      <c r="E9671" s="8" t="s">
        <v>48</v>
      </c>
      <c r="F9671" s="9">
        <f t="shared" si="463"/>
        <v>-90400000</v>
      </c>
      <c r="G9671" s="9">
        <v>-904</v>
      </c>
      <c r="H9671" s="10">
        <v>-99931776</v>
      </c>
      <c r="I9671" s="11">
        <f t="shared" si="460"/>
        <v>6733835724.6640997</v>
      </c>
      <c r="J9671" s="11">
        <f t="shared" si="461"/>
        <v>67247</v>
      </c>
      <c r="K9671" s="11">
        <f t="shared" si="462"/>
        <v>100135.85326726957</v>
      </c>
      <c r="L9671" s="12">
        <f t="shared" si="464"/>
        <v>9408964.6463883072</v>
      </c>
      <c r="M9671" s="11">
        <f>COUNTIF(E$2:$E9671,E9671)</f>
        <v>357</v>
      </c>
      <c r="O9671" t="str">
        <f t="shared" si="459"/>
        <v/>
      </c>
    </row>
    <row r="9672" spans="1:15" hidden="1">
      <c r="A9672" s="41" t="s">
        <v>103</v>
      </c>
      <c r="B9672" s="46">
        <v>45817</v>
      </c>
      <c r="C9672" s="8" t="s">
        <v>13</v>
      </c>
      <c r="D9672" s="8" t="s">
        <v>48</v>
      </c>
      <c r="E9672" s="8" t="s">
        <v>48</v>
      </c>
      <c r="F9672" s="9">
        <f t="shared" si="463"/>
        <v>-24000000</v>
      </c>
      <c r="G9672" s="9">
        <v>-240</v>
      </c>
      <c r="H9672" s="10">
        <v>-26530560</v>
      </c>
      <c r="I9672" s="11">
        <f t="shared" si="460"/>
        <v>6709803119.8799553</v>
      </c>
      <c r="J9672" s="11">
        <f t="shared" si="461"/>
        <v>67007</v>
      </c>
      <c r="K9672" s="11">
        <f t="shared" si="462"/>
        <v>100135.85326726957</v>
      </c>
      <c r="L9672" s="12">
        <f t="shared" si="464"/>
        <v>2497955.2158553042</v>
      </c>
      <c r="M9672" s="11">
        <f>COUNTIF(E$2:$E9672,E9672)</f>
        <v>358</v>
      </c>
      <c r="O9672" t="str">
        <f t="shared" si="459"/>
        <v/>
      </c>
    </row>
    <row r="9673" spans="1:15" hidden="1">
      <c r="A9673" s="41" t="s">
        <v>103</v>
      </c>
      <c r="B9673" s="46">
        <v>45817</v>
      </c>
      <c r="C9673" s="8" t="s">
        <v>13</v>
      </c>
      <c r="D9673" s="8" t="s">
        <v>48</v>
      </c>
      <c r="E9673" s="8" t="s">
        <v>48</v>
      </c>
      <c r="F9673" s="9">
        <f t="shared" si="463"/>
        <v>-4500000</v>
      </c>
      <c r="G9673" s="9">
        <v>-45</v>
      </c>
      <c r="H9673" s="10">
        <v>-4974480</v>
      </c>
      <c r="I9673" s="11">
        <f t="shared" si="460"/>
        <v>6705297006.4829283</v>
      </c>
      <c r="J9673" s="11">
        <f t="shared" si="461"/>
        <v>66962</v>
      </c>
      <c r="K9673" s="11">
        <f t="shared" si="462"/>
        <v>100135.85326726957</v>
      </c>
      <c r="L9673" s="12">
        <f t="shared" si="464"/>
        <v>468366.60297286883</v>
      </c>
      <c r="M9673" s="11">
        <f>COUNTIF(E$2:$E9673,E9673)</f>
        <v>359</v>
      </c>
      <c r="O9673" t="str">
        <f t="shared" si="459"/>
        <v/>
      </c>
    </row>
    <row r="9674" spans="1:15" hidden="1">
      <c r="A9674" s="41" t="s">
        <v>103</v>
      </c>
      <c r="B9674" s="46">
        <v>45817</v>
      </c>
      <c r="C9674" s="8" t="s">
        <v>13</v>
      </c>
      <c r="D9674" s="8" t="s">
        <v>48</v>
      </c>
      <c r="E9674" s="8" t="s">
        <v>48</v>
      </c>
      <c r="F9674" s="9">
        <f t="shared" si="463"/>
        <v>-1800000</v>
      </c>
      <c r="G9674" s="9">
        <v>-18</v>
      </c>
      <c r="H9674" s="10">
        <v>-1989792</v>
      </c>
      <c r="I9674" s="11">
        <f t="shared" si="460"/>
        <v>6703494561.1241179</v>
      </c>
      <c r="J9674" s="11">
        <f t="shared" si="461"/>
        <v>66944</v>
      </c>
      <c r="K9674" s="11">
        <f t="shared" si="462"/>
        <v>100135.85326726957</v>
      </c>
      <c r="L9674" s="12">
        <f t="shared" si="464"/>
        <v>187346.64118914772</v>
      </c>
      <c r="M9674" s="11">
        <f>COUNTIF(E$2:$E9674,E9674)</f>
        <v>360</v>
      </c>
      <c r="O9674" t="str">
        <f t="shared" si="459"/>
        <v/>
      </c>
    </row>
    <row r="9675" spans="1:15" hidden="1">
      <c r="A9675" s="41" t="s">
        <v>103</v>
      </c>
      <c r="B9675" s="46">
        <v>45817</v>
      </c>
      <c r="C9675" s="8" t="s">
        <v>13</v>
      </c>
      <c r="D9675" s="8" t="s">
        <v>48</v>
      </c>
      <c r="E9675" s="8" t="s">
        <v>48</v>
      </c>
      <c r="F9675" s="9">
        <f t="shared" si="463"/>
        <v>-4500000</v>
      </c>
      <c r="G9675" s="9">
        <v>-45</v>
      </c>
      <c r="H9675" s="10">
        <v>-4974480</v>
      </c>
      <c r="I9675" s="11">
        <f t="shared" si="460"/>
        <v>6698988447.7270908</v>
      </c>
      <c r="J9675" s="11">
        <f t="shared" si="461"/>
        <v>66899</v>
      </c>
      <c r="K9675" s="11">
        <f t="shared" si="462"/>
        <v>100135.85326726957</v>
      </c>
      <c r="L9675" s="12">
        <f t="shared" si="464"/>
        <v>468366.60297286883</v>
      </c>
      <c r="M9675" s="11">
        <f>COUNTIF(E$2:$E9675,E9675)</f>
        <v>361</v>
      </c>
      <c r="O9675" t="str">
        <f t="shared" si="459"/>
        <v/>
      </c>
    </row>
    <row r="9676" spans="1:15" hidden="1">
      <c r="A9676" s="41" t="s">
        <v>103</v>
      </c>
      <c r="B9676" s="46">
        <v>45817</v>
      </c>
      <c r="C9676" s="8" t="s">
        <v>13</v>
      </c>
      <c r="D9676" s="8" t="s">
        <v>48</v>
      </c>
      <c r="E9676" s="8" t="s">
        <v>48</v>
      </c>
      <c r="F9676" s="9">
        <f t="shared" si="463"/>
        <v>-900000</v>
      </c>
      <c r="G9676" s="9">
        <v>-9</v>
      </c>
      <c r="H9676" s="10">
        <v>-994896</v>
      </c>
      <c r="I9676" s="11">
        <f t="shared" si="460"/>
        <v>6698087225.0476856</v>
      </c>
      <c r="J9676" s="11">
        <f t="shared" si="461"/>
        <v>66890</v>
      </c>
      <c r="K9676" s="11">
        <f t="shared" si="462"/>
        <v>100135.85326726957</v>
      </c>
      <c r="L9676" s="12">
        <f t="shared" si="464"/>
        <v>93673.320594573859</v>
      </c>
      <c r="M9676" s="11">
        <f>COUNTIF(E$2:$E9676,E9676)</f>
        <v>362</v>
      </c>
      <c r="O9676" t="str">
        <f t="shared" si="459"/>
        <v/>
      </c>
    </row>
    <row r="9677" spans="1:15" hidden="1">
      <c r="A9677" s="41" t="s">
        <v>103</v>
      </c>
      <c r="B9677" s="46">
        <v>45817</v>
      </c>
      <c r="C9677" s="8" t="s">
        <v>13</v>
      </c>
      <c r="D9677" s="8" t="s">
        <v>48</v>
      </c>
      <c r="E9677" s="8" t="s">
        <v>48</v>
      </c>
      <c r="F9677" s="9">
        <f t="shared" si="463"/>
        <v>-3400000</v>
      </c>
      <c r="G9677" s="9">
        <v>-34</v>
      </c>
      <c r="H9677" s="10">
        <v>-3758496</v>
      </c>
      <c r="I9677" s="11">
        <f t="shared" si="460"/>
        <v>6694682606.0365982</v>
      </c>
      <c r="J9677" s="11">
        <f t="shared" si="461"/>
        <v>66856</v>
      </c>
      <c r="K9677" s="11">
        <f t="shared" si="462"/>
        <v>100135.85326726957</v>
      </c>
      <c r="L9677" s="12">
        <f t="shared" si="464"/>
        <v>353876.98891283432</v>
      </c>
      <c r="M9677" s="11">
        <f>COUNTIF(E$2:$E9677,E9677)</f>
        <v>363</v>
      </c>
      <c r="O9677" t="str">
        <f t="shared" si="459"/>
        <v/>
      </c>
    </row>
    <row r="9678" spans="1:15" hidden="1">
      <c r="A9678" s="41" t="s">
        <v>103</v>
      </c>
      <c r="B9678" s="46">
        <v>45817</v>
      </c>
      <c r="C9678" s="8" t="s">
        <v>13</v>
      </c>
      <c r="D9678" s="8" t="s">
        <v>48</v>
      </c>
      <c r="E9678" s="8" t="s">
        <v>48</v>
      </c>
      <c r="F9678" s="9">
        <f t="shared" si="463"/>
        <v>-900000</v>
      </c>
      <c r="G9678" s="9">
        <v>-9</v>
      </c>
      <c r="H9678" s="10">
        <v>-994896</v>
      </c>
      <c r="I9678" s="11">
        <f t="shared" si="460"/>
        <v>6693781383.357193</v>
      </c>
      <c r="J9678" s="11">
        <f t="shared" si="461"/>
        <v>66847</v>
      </c>
      <c r="K9678" s="11">
        <f t="shared" si="462"/>
        <v>100135.85326726957</v>
      </c>
      <c r="L9678" s="12">
        <f t="shared" si="464"/>
        <v>93673.320594573859</v>
      </c>
      <c r="M9678" s="11">
        <f>COUNTIF(E$2:$E9678,E9678)</f>
        <v>364</v>
      </c>
      <c r="O9678" t="str">
        <f t="shared" si="459"/>
        <v/>
      </c>
    </row>
    <row r="9679" spans="1:15" hidden="1">
      <c r="A9679" s="41" t="s">
        <v>103</v>
      </c>
      <c r="B9679" s="46">
        <v>45817</v>
      </c>
      <c r="C9679" s="8" t="s">
        <v>13</v>
      </c>
      <c r="D9679" s="8" t="s">
        <v>48</v>
      </c>
      <c r="E9679" s="8" t="s">
        <v>48</v>
      </c>
      <c r="F9679" s="9">
        <f t="shared" si="463"/>
        <v>-900000</v>
      </c>
      <c r="G9679" s="9">
        <v>-9</v>
      </c>
      <c r="H9679" s="10">
        <v>-994896</v>
      </c>
      <c r="I9679" s="11">
        <f t="shared" si="460"/>
        <v>6692880160.6777878</v>
      </c>
      <c r="J9679" s="11">
        <f t="shared" si="461"/>
        <v>66838</v>
      </c>
      <c r="K9679" s="11">
        <f t="shared" si="462"/>
        <v>100135.85326726957</v>
      </c>
      <c r="L9679" s="12">
        <f t="shared" si="464"/>
        <v>93673.320594573859</v>
      </c>
      <c r="M9679" s="11">
        <f>COUNTIF(E$2:$E9679,E9679)</f>
        <v>365</v>
      </c>
      <c r="O9679" t="str">
        <f t="shared" si="459"/>
        <v/>
      </c>
    </row>
    <row r="9680" spans="1:15" hidden="1">
      <c r="A9680" s="41" t="s">
        <v>103</v>
      </c>
      <c r="B9680" s="46">
        <v>45817</v>
      </c>
      <c r="C9680" s="8" t="s">
        <v>13</v>
      </c>
      <c r="D9680" s="8" t="s">
        <v>48</v>
      </c>
      <c r="E9680" s="8" t="s">
        <v>48</v>
      </c>
      <c r="F9680" s="9">
        <f t="shared" si="463"/>
        <v>-1800000</v>
      </c>
      <c r="G9680" s="9">
        <v>-18</v>
      </c>
      <c r="H9680" s="10">
        <v>-1989792</v>
      </c>
      <c r="I9680" s="11">
        <f t="shared" si="460"/>
        <v>6691077715.3189774</v>
      </c>
      <c r="J9680" s="11">
        <f t="shared" si="461"/>
        <v>66820</v>
      </c>
      <c r="K9680" s="11">
        <f t="shared" si="462"/>
        <v>100135.85326726957</v>
      </c>
      <c r="L9680" s="12">
        <f t="shared" si="464"/>
        <v>187346.64118914772</v>
      </c>
      <c r="M9680" s="11">
        <f>COUNTIF(E$2:$E9680,E9680)</f>
        <v>366</v>
      </c>
      <c r="O9680" t="str">
        <f t="shared" ref="O9680:O9743" si="465">IF(M9680=_xlfn.MAXIFS(M:M,D:D,D9680),"X","")</f>
        <v/>
      </c>
    </row>
    <row r="9681" spans="1:15" hidden="1">
      <c r="A9681" s="41" t="s">
        <v>103</v>
      </c>
      <c r="B9681" s="46">
        <v>45817</v>
      </c>
      <c r="C9681" s="8" t="s">
        <v>13</v>
      </c>
      <c r="D9681" s="8" t="s">
        <v>90</v>
      </c>
      <c r="E9681" s="8" t="s">
        <v>90</v>
      </c>
      <c r="F9681" s="9">
        <f t="shared" si="463"/>
        <v>1300000</v>
      </c>
      <c r="G9681" s="9">
        <v>13</v>
      </c>
      <c r="H9681" s="10">
        <v>1415323</v>
      </c>
      <c r="I9681" s="11">
        <f t="shared" si="460"/>
        <v>2874708888.24438</v>
      </c>
      <c r="J9681" s="11">
        <f t="shared" si="461"/>
        <v>27698</v>
      </c>
      <c r="K9681" s="11">
        <f t="shared" si="462"/>
        <v>103787.59795813344</v>
      </c>
      <c r="L9681" s="12">
        <f t="shared" si="464"/>
        <v>0</v>
      </c>
      <c r="M9681" s="11">
        <f>COUNTIF(E$2:$E9681,E9681)</f>
        <v>1795</v>
      </c>
      <c r="O9681" t="str">
        <f t="shared" si="465"/>
        <v/>
      </c>
    </row>
    <row r="9682" spans="1:15" hidden="1">
      <c r="A9682" s="41" t="s">
        <v>103</v>
      </c>
      <c r="B9682" s="46">
        <v>45817</v>
      </c>
      <c r="C9682" s="8" t="s">
        <v>13</v>
      </c>
      <c r="D9682" s="8" t="s">
        <v>14</v>
      </c>
      <c r="E9682" s="8" t="s">
        <v>14</v>
      </c>
      <c r="F9682" s="9">
        <f t="shared" si="463"/>
        <v>900000</v>
      </c>
      <c r="G9682" s="9">
        <v>9</v>
      </c>
      <c r="H9682" s="10">
        <v>969669</v>
      </c>
      <c r="I9682" s="11">
        <f t="shared" si="460"/>
        <v>20338093666.799576</v>
      </c>
      <c r="J9682" s="11">
        <f t="shared" si="461"/>
        <v>201264</v>
      </c>
      <c r="K9682" s="11">
        <f t="shared" si="462"/>
        <v>101051.82082637519</v>
      </c>
      <c r="L9682" s="12">
        <f t="shared" si="464"/>
        <v>0</v>
      </c>
      <c r="M9682" s="11">
        <f>COUNTIF(E$2:$E9682,E9682)</f>
        <v>1302</v>
      </c>
      <c r="O9682" t="str">
        <f t="shared" si="465"/>
        <v/>
      </c>
    </row>
    <row r="9683" spans="1:15" hidden="1">
      <c r="A9683" s="41" t="s">
        <v>103</v>
      </c>
      <c r="B9683" s="46">
        <v>45817</v>
      </c>
      <c r="C9683" s="8" t="s">
        <v>13</v>
      </c>
      <c r="D9683" s="8" t="s">
        <v>48</v>
      </c>
      <c r="E9683" s="8" t="s">
        <v>48</v>
      </c>
      <c r="F9683" s="9">
        <f t="shared" si="463"/>
        <v>-900000</v>
      </c>
      <c r="G9683" s="9">
        <v>-9</v>
      </c>
      <c r="H9683" s="10">
        <v>-994896</v>
      </c>
      <c r="I9683" s="11">
        <f t="shared" si="460"/>
        <v>6690176492.6395721</v>
      </c>
      <c r="J9683" s="11">
        <f t="shared" si="461"/>
        <v>66811</v>
      </c>
      <c r="K9683" s="11">
        <f t="shared" si="462"/>
        <v>100135.85326726957</v>
      </c>
      <c r="L9683" s="12">
        <f t="shared" si="464"/>
        <v>93673.320594573859</v>
      </c>
      <c r="M9683" s="11">
        <f>COUNTIF(E$2:$E9683,E9683)</f>
        <v>367</v>
      </c>
      <c r="O9683" t="str">
        <f t="shared" si="465"/>
        <v/>
      </c>
    </row>
    <row r="9684" spans="1:15" hidden="1">
      <c r="A9684" s="41" t="s">
        <v>103</v>
      </c>
      <c r="B9684" s="46">
        <v>45817</v>
      </c>
      <c r="C9684" s="8" t="s">
        <v>13</v>
      </c>
      <c r="D9684" s="8" t="s">
        <v>48</v>
      </c>
      <c r="E9684" s="8" t="s">
        <v>48</v>
      </c>
      <c r="F9684" s="9">
        <f t="shared" si="463"/>
        <v>-4600000</v>
      </c>
      <c r="G9684" s="9">
        <v>-46</v>
      </c>
      <c r="H9684" s="10">
        <v>-5085024</v>
      </c>
      <c r="I9684" s="11">
        <f t="shared" si="460"/>
        <v>6685570243.3892775</v>
      </c>
      <c r="J9684" s="11">
        <f t="shared" si="461"/>
        <v>66765</v>
      </c>
      <c r="K9684" s="11">
        <f t="shared" si="462"/>
        <v>100135.85326726957</v>
      </c>
      <c r="L9684" s="12">
        <f t="shared" si="464"/>
        <v>478774.74970559962</v>
      </c>
      <c r="M9684" s="11">
        <f>COUNTIF(E$2:$E9684,E9684)</f>
        <v>368</v>
      </c>
      <c r="O9684" t="str">
        <f t="shared" si="465"/>
        <v/>
      </c>
    </row>
    <row r="9685" spans="1:15" hidden="1">
      <c r="A9685" s="41" t="s">
        <v>103</v>
      </c>
      <c r="B9685" s="46">
        <v>45817</v>
      </c>
      <c r="C9685" s="8" t="s">
        <v>13</v>
      </c>
      <c r="D9685" s="8" t="s">
        <v>48</v>
      </c>
      <c r="E9685" s="8" t="s">
        <v>48</v>
      </c>
      <c r="F9685" s="9">
        <f t="shared" si="463"/>
        <v>-45500000</v>
      </c>
      <c r="G9685" s="9">
        <v>-455</v>
      </c>
      <c r="H9685" s="10">
        <v>-50297520</v>
      </c>
      <c r="I9685" s="11">
        <f t="shared" si="460"/>
        <v>6640008430.1526699</v>
      </c>
      <c r="J9685" s="11">
        <f t="shared" si="461"/>
        <v>66310</v>
      </c>
      <c r="K9685" s="11">
        <f t="shared" si="462"/>
        <v>100135.85326726957</v>
      </c>
      <c r="L9685" s="12">
        <f t="shared" si="464"/>
        <v>4735706.7633923441</v>
      </c>
      <c r="M9685" s="11">
        <f>COUNTIF(E$2:$E9685,E9685)</f>
        <v>369</v>
      </c>
      <c r="O9685" t="str">
        <f t="shared" si="465"/>
        <v/>
      </c>
    </row>
    <row r="9686" spans="1:15" hidden="1">
      <c r="A9686" s="41" t="s">
        <v>103</v>
      </c>
      <c r="B9686" s="46">
        <v>45817</v>
      </c>
      <c r="C9686" s="8" t="s">
        <v>13</v>
      </c>
      <c r="D9686" s="8" t="s">
        <v>48</v>
      </c>
      <c r="E9686" s="8" t="s">
        <v>48</v>
      </c>
      <c r="F9686" s="9">
        <f t="shared" si="463"/>
        <v>900000</v>
      </c>
      <c r="G9686" s="9">
        <v>9</v>
      </c>
      <c r="H9686" s="10">
        <v>994068</v>
      </c>
      <c r="I9686" s="11">
        <f t="shared" si="460"/>
        <v>6641002498.1526699</v>
      </c>
      <c r="J9686" s="11">
        <f t="shared" si="461"/>
        <v>66319</v>
      </c>
      <c r="K9686" s="11">
        <f t="shared" si="462"/>
        <v>100137.25324797825</v>
      </c>
      <c r="L9686" s="12">
        <f t="shared" si="464"/>
        <v>0</v>
      </c>
      <c r="M9686" s="11">
        <f>COUNTIF(E$2:$E9686,E9686)</f>
        <v>370</v>
      </c>
      <c r="O9686" t="str">
        <f t="shared" si="465"/>
        <v/>
      </c>
    </row>
    <row r="9687" spans="1:15" hidden="1">
      <c r="A9687" s="41" t="s">
        <v>103</v>
      </c>
      <c r="B9687" s="46">
        <v>45817</v>
      </c>
      <c r="C9687" s="8" t="s">
        <v>13</v>
      </c>
      <c r="D9687" s="8" t="s">
        <v>48</v>
      </c>
      <c r="E9687" s="8" t="s">
        <v>48</v>
      </c>
      <c r="F9687" s="9">
        <f t="shared" si="463"/>
        <v>-900000</v>
      </c>
      <c r="G9687" s="9">
        <v>-9</v>
      </c>
      <c r="H9687" s="10">
        <v>-994896</v>
      </c>
      <c r="I9687" s="11">
        <f t="shared" si="460"/>
        <v>6640101262.8734379</v>
      </c>
      <c r="J9687" s="11">
        <f t="shared" si="461"/>
        <v>66310</v>
      </c>
      <c r="K9687" s="11">
        <f t="shared" si="462"/>
        <v>100137.25324797825</v>
      </c>
      <c r="L9687" s="12">
        <f t="shared" si="464"/>
        <v>93660.720768195693</v>
      </c>
      <c r="M9687" s="11">
        <f>COUNTIF(E$2:$E9687,E9687)</f>
        <v>371</v>
      </c>
      <c r="O9687" t="str">
        <f t="shared" si="465"/>
        <v/>
      </c>
    </row>
    <row r="9688" spans="1:15" hidden="1">
      <c r="A9688" s="41" t="s">
        <v>103</v>
      </c>
      <c r="B9688" s="46">
        <v>45817</v>
      </c>
      <c r="C9688" s="8" t="s">
        <v>13</v>
      </c>
      <c r="D9688" s="8" t="s">
        <v>48</v>
      </c>
      <c r="E9688" s="8" t="s">
        <v>48</v>
      </c>
      <c r="F9688" s="9">
        <f t="shared" si="463"/>
        <v>-900000</v>
      </c>
      <c r="G9688" s="9">
        <v>-9</v>
      </c>
      <c r="H9688" s="10">
        <v>-994896</v>
      </c>
      <c r="I9688" s="11">
        <f t="shared" si="460"/>
        <v>6639200027.5942059</v>
      </c>
      <c r="J9688" s="11">
        <f t="shared" si="461"/>
        <v>66301</v>
      </c>
      <c r="K9688" s="11">
        <f t="shared" si="462"/>
        <v>100137.25324797825</v>
      </c>
      <c r="L9688" s="12">
        <f t="shared" si="464"/>
        <v>93660.720768195693</v>
      </c>
      <c r="M9688" s="11">
        <f>COUNTIF(E$2:$E9688,E9688)</f>
        <v>372</v>
      </c>
      <c r="O9688" t="str">
        <f t="shared" si="465"/>
        <v/>
      </c>
    </row>
    <row r="9689" spans="1:15" hidden="1">
      <c r="A9689" s="41" t="s">
        <v>103</v>
      </c>
      <c r="B9689" s="46">
        <v>45817</v>
      </c>
      <c r="C9689" s="8" t="s">
        <v>13</v>
      </c>
      <c r="D9689" s="8" t="s">
        <v>48</v>
      </c>
      <c r="E9689" s="8" t="s">
        <v>48</v>
      </c>
      <c r="F9689" s="9">
        <f t="shared" si="463"/>
        <v>-900000</v>
      </c>
      <c r="G9689" s="9">
        <v>-9</v>
      </c>
      <c r="H9689" s="10">
        <v>-994896</v>
      </c>
      <c r="I9689" s="11">
        <f t="shared" si="460"/>
        <v>6638298792.3149738</v>
      </c>
      <c r="J9689" s="11">
        <f t="shared" si="461"/>
        <v>66292</v>
      </c>
      <c r="K9689" s="11">
        <f t="shared" si="462"/>
        <v>100137.25324797825</v>
      </c>
      <c r="L9689" s="12">
        <f t="shared" si="464"/>
        <v>93660.720768195693</v>
      </c>
      <c r="M9689" s="11">
        <f>COUNTIF(E$2:$E9689,E9689)</f>
        <v>373</v>
      </c>
      <c r="O9689" t="str">
        <f t="shared" si="465"/>
        <v/>
      </c>
    </row>
    <row r="9690" spans="1:15" hidden="1">
      <c r="A9690" s="41" t="s">
        <v>103</v>
      </c>
      <c r="B9690" s="46">
        <v>45817</v>
      </c>
      <c r="C9690" s="8" t="s">
        <v>13</v>
      </c>
      <c r="D9690" s="8" t="s">
        <v>48</v>
      </c>
      <c r="E9690" s="8" t="s">
        <v>48</v>
      </c>
      <c r="F9690" s="9">
        <f t="shared" si="463"/>
        <v>-900000</v>
      </c>
      <c r="G9690" s="9">
        <v>-9</v>
      </c>
      <c r="H9690" s="10">
        <v>-994896</v>
      </c>
      <c r="I9690" s="11">
        <f t="shared" si="460"/>
        <v>6637397557.0357418</v>
      </c>
      <c r="J9690" s="11">
        <f t="shared" si="461"/>
        <v>66283</v>
      </c>
      <c r="K9690" s="11">
        <f t="shared" si="462"/>
        <v>100137.25324797825</v>
      </c>
      <c r="L9690" s="12">
        <f t="shared" si="464"/>
        <v>93660.720768195693</v>
      </c>
      <c r="M9690" s="11">
        <f>COUNTIF(E$2:$E9690,E9690)</f>
        <v>374</v>
      </c>
      <c r="O9690" t="str">
        <f t="shared" si="465"/>
        <v/>
      </c>
    </row>
    <row r="9691" spans="1:15" hidden="1">
      <c r="A9691" s="41" t="s">
        <v>103</v>
      </c>
      <c r="B9691" s="46">
        <v>45817</v>
      </c>
      <c r="C9691" s="8" t="s">
        <v>13</v>
      </c>
      <c r="D9691" s="8" t="s">
        <v>48</v>
      </c>
      <c r="E9691" s="8" t="s">
        <v>48</v>
      </c>
      <c r="F9691" s="9">
        <f t="shared" si="463"/>
        <v>-9000000</v>
      </c>
      <c r="G9691" s="9">
        <v>-90</v>
      </c>
      <c r="H9691" s="10">
        <v>-9948960</v>
      </c>
      <c r="I9691" s="11">
        <f t="shared" si="460"/>
        <v>6628385204.2434235</v>
      </c>
      <c r="J9691" s="11">
        <f t="shared" si="461"/>
        <v>66193</v>
      </c>
      <c r="K9691" s="11">
        <f t="shared" si="462"/>
        <v>100137.25324797825</v>
      </c>
      <c r="L9691" s="12">
        <f t="shared" si="464"/>
        <v>936607.20768195763</v>
      </c>
      <c r="M9691" s="11">
        <f>COUNTIF(E$2:$E9691,E9691)</f>
        <v>375</v>
      </c>
      <c r="O9691" t="str">
        <f t="shared" si="465"/>
        <v/>
      </c>
    </row>
    <row r="9692" spans="1:15" hidden="1">
      <c r="A9692" s="41" t="s">
        <v>103</v>
      </c>
      <c r="B9692" s="46">
        <v>45817</v>
      </c>
      <c r="C9692" s="8" t="s">
        <v>13</v>
      </c>
      <c r="D9692" s="8" t="s">
        <v>48</v>
      </c>
      <c r="E9692" s="8" t="s">
        <v>48</v>
      </c>
      <c r="F9692" s="9">
        <f t="shared" si="463"/>
        <v>-9800000</v>
      </c>
      <c r="G9692" s="9">
        <v>-98</v>
      </c>
      <c r="H9692" s="10">
        <v>-10833312</v>
      </c>
      <c r="I9692" s="11">
        <f t="shared" si="460"/>
        <v>6618571753.4251213</v>
      </c>
      <c r="J9692" s="11">
        <f t="shared" si="461"/>
        <v>66095</v>
      </c>
      <c r="K9692" s="11">
        <f t="shared" si="462"/>
        <v>100137.25324797825</v>
      </c>
      <c r="L9692" s="12">
        <f t="shared" si="464"/>
        <v>1019861.1816981304</v>
      </c>
      <c r="M9692" s="11">
        <f>COUNTIF(E$2:$E9692,E9692)</f>
        <v>376</v>
      </c>
      <c r="O9692" t="str">
        <f t="shared" si="465"/>
        <v/>
      </c>
    </row>
    <row r="9693" spans="1:15" hidden="1">
      <c r="A9693" s="41" t="s">
        <v>103</v>
      </c>
      <c r="B9693" s="46">
        <v>45817</v>
      </c>
      <c r="C9693" s="8" t="s">
        <v>13</v>
      </c>
      <c r="D9693" s="8" t="s">
        <v>15</v>
      </c>
      <c r="E9693" s="8" t="s">
        <v>15</v>
      </c>
      <c r="F9693" s="9">
        <f t="shared" si="463"/>
        <v>93300000</v>
      </c>
      <c r="G9693" s="9">
        <v>933</v>
      </c>
      <c r="H9693" s="10">
        <v>101593437</v>
      </c>
      <c r="I9693" s="11">
        <f t="shared" si="460"/>
        <v>27483825941.739105</v>
      </c>
      <c r="J9693" s="11">
        <f t="shared" si="461"/>
        <v>254550</v>
      </c>
      <c r="K9693" s="11">
        <f t="shared" si="462"/>
        <v>107970.2453024518</v>
      </c>
      <c r="L9693" s="12">
        <f t="shared" si="464"/>
        <v>0</v>
      </c>
      <c r="M9693" s="11">
        <f>COUNTIF(E$2:$E9693,E9693)</f>
        <v>3243</v>
      </c>
      <c r="O9693" t="str">
        <f t="shared" si="465"/>
        <v/>
      </c>
    </row>
    <row r="9694" spans="1:15" hidden="1">
      <c r="A9694" s="41" t="s">
        <v>103</v>
      </c>
      <c r="B9694" s="46">
        <v>45817</v>
      </c>
      <c r="C9694" s="8" t="s">
        <v>13</v>
      </c>
      <c r="D9694" s="8" t="s">
        <v>15</v>
      </c>
      <c r="E9694" s="8" t="s">
        <v>15</v>
      </c>
      <c r="F9694" s="9">
        <f t="shared" si="463"/>
        <v>93100000</v>
      </c>
      <c r="G9694" s="9">
        <v>931</v>
      </c>
      <c r="H9694" s="10">
        <v>101514378</v>
      </c>
      <c r="I9694" s="11">
        <f t="shared" si="460"/>
        <v>27585340319.739105</v>
      </c>
      <c r="J9694" s="11">
        <f t="shared" si="461"/>
        <v>255481</v>
      </c>
      <c r="K9694" s="11">
        <f t="shared" si="462"/>
        <v>107974.13631439953</v>
      </c>
      <c r="L9694" s="12">
        <f t="shared" si="464"/>
        <v>0</v>
      </c>
      <c r="M9694" s="11">
        <f>COUNTIF(E$2:$E9694,E9694)</f>
        <v>3244</v>
      </c>
      <c r="O9694" t="str">
        <f t="shared" si="465"/>
        <v/>
      </c>
    </row>
    <row r="9695" spans="1:15" hidden="1">
      <c r="A9695" s="41" t="s">
        <v>103</v>
      </c>
      <c r="B9695" s="46">
        <v>45817</v>
      </c>
      <c r="C9695" s="8" t="s">
        <v>13</v>
      </c>
      <c r="D9695" s="8" t="s">
        <v>15</v>
      </c>
      <c r="E9695" s="8" t="s">
        <v>15</v>
      </c>
      <c r="F9695" s="9">
        <f t="shared" si="463"/>
        <v>900000</v>
      </c>
      <c r="G9695" s="9">
        <v>9</v>
      </c>
      <c r="H9695" s="10">
        <v>981954</v>
      </c>
      <c r="I9695" s="11">
        <f t="shared" si="460"/>
        <v>27586322273.739105</v>
      </c>
      <c r="J9695" s="11">
        <f t="shared" si="461"/>
        <v>255490</v>
      </c>
      <c r="K9695" s="11">
        <f t="shared" si="462"/>
        <v>107974.17618591375</v>
      </c>
      <c r="L9695" s="12">
        <f t="shared" si="464"/>
        <v>0</v>
      </c>
      <c r="M9695" s="11">
        <f>COUNTIF(E$2:$E9695,E9695)</f>
        <v>3245</v>
      </c>
      <c r="O9695" t="str">
        <f t="shared" si="465"/>
        <v/>
      </c>
    </row>
    <row r="9696" spans="1:15" hidden="1">
      <c r="A9696" s="41" t="s">
        <v>103</v>
      </c>
      <c r="B9696" s="46">
        <v>45817</v>
      </c>
      <c r="C9696" s="8" t="s">
        <v>13</v>
      </c>
      <c r="D9696" s="8" t="s">
        <v>46</v>
      </c>
      <c r="E9696" s="8" t="s">
        <v>46</v>
      </c>
      <c r="F9696" s="9">
        <f t="shared" si="463"/>
        <v>3800000</v>
      </c>
      <c r="G9696" s="9">
        <v>38</v>
      </c>
      <c r="H9696" s="10">
        <v>4224954</v>
      </c>
      <c r="I9696" s="11">
        <f t="shared" si="460"/>
        <v>8318682817.515729</v>
      </c>
      <c r="J9696" s="11">
        <f t="shared" si="461"/>
        <v>75818</v>
      </c>
      <c r="K9696" s="11">
        <f t="shared" si="462"/>
        <v>109719.10123606175</v>
      </c>
      <c r="L9696" s="12">
        <f t="shared" si="464"/>
        <v>0</v>
      </c>
      <c r="M9696" s="11">
        <f>COUNTIF(E$2:$E9696,E9696)</f>
        <v>2952</v>
      </c>
      <c r="O9696" t="str">
        <f t="shared" si="465"/>
        <v/>
      </c>
    </row>
    <row r="9697" spans="1:15" hidden="1">
      <c r="A9697" s="41" t="s">
        <v>103</v>
      </c>
      <c r="B9697" s="46">
        <v>45817</v>
      </c>
      <c r="C9697" s="8" t="s">
        <v>13</v>
      </c>
      <c r="D9697" s="8" t="s">
        <v>48</v>
      </c>
      <c r="E9697" s="8" t="s">
        <v>48</v>
      </c>
      <c r="F9697" s="9">
        <f t="shared" si="463"/>
        <v>-2200000</v>
      </c>
      <c r="G9697" s="9">
        <v>-22</v>
      </c>
      <c r="H9697" s="10">
        <v>-2431968</v>
      </c>
      <c r="I9697" s="11">
        <f t="shared" si="460"/>
        <v>6616368733.8536654</v>
      </c>
      <c r="J9697" s="11">
        <f t="shared" si="461"/>
        <v>66073</v>
      </c>
      <c r="K9697" s="11">
        <f t="shared" si="462"/>
        <v>100137.25324797825</v>
      </c>
      <c r="L9697" s="12">
        <f t="shared" si="464"/>
        <v>228948.42854447849</v>
      </c>
      <c r="M9697" s="11">
        <f>COUNTIF(E$2:$E9697,E9697)</f>
        <v>377</v>
      </c>
      <c r="O9697" t="str">
        <f t="shared" si="465"/>
        <v/>
      </c>
    </row>
    <row r="9698" spans="1:15" hidden="1">
      <c r="A9698" s="41" t="s">
        <v>103</v>
      </c>
      <c r="B9698" s="46">
        <v>45817</v>
      </c>
      <c r="C9698" s="8" t="s">
        <v>13</v>
      </c>
      <c r="D9698" s="8" t="s">
        <v>48</v>
      </c>
      <c r="E9698" s="8" t="s">
        <v>48</v>
      </c>
      <c r="F9698" s="9">
        <f t="shared" si="463"/>
        <v>-10800000</v>
      </c>
      <c r="G9698" s="9">
        <v>-108</v>
      </c>
      <c r="H9698" s="10">
        <v>-11938752</v>
      </c>
      <c r="I9698" s="11">
        <f t="shared" si="460"/>
        <v>6605553910.5028839</v>
      </c>
      <c r="J9698" s="11">
        <f t="shared" si="461"/>
        <v>65965</v>
      </c>
      <c r="K9698" s="11">
        <f t="shared" si="462"/>
        <v>100137.25324797825</v>
      </c>
      <c r="L9698" s="12">
        <f t="shared" si="464"/>
        <v>1123928.6492183488</v>
      </c>
      <c r="M9698" s="11">
        <f>COUNTIF(E$2:$E9698,E9698)</f>
        <v>378</v>
      </c>
      <c r="O9698" t="str">
        <f t="shared" si="465"/>
        <v/>
      </c>
    </row>
    <row r="9699" spans="1:15" hidden="1">
      <c r="A9699" s="41" t="s">
        <v>103</v>
      </c>
      <c r="B9699" s="46">
        <v>45817</v>
      </c>
      <c r="C9699" s="8" t="s">
        <v>13</v>
      </c>
      <c r="D9699" s="8" t="s">
        <v>48</v>
      </c>
      <c r="E9699" s="8" t="s">
        <v>48</v>
      </c>
      <c r="F9699" s="9">
        <f t="shared" si="463"/>
        <v>-45200000</v>
      </c>
      <c r="G9699" s="9">
        <v>-452</v>
      </c>
      <c r="H9699" s="10">
        <v>-49965888</v>
      </c>
      <c r="I9699" s="11">
        <f t="shared" si="460"/>
        <v>6560291872.0347977</v>
      </c>
      <c r="J9699" s="11">
        <f t="shared" si="461"/>
        <v>65513</v>
      </c>
      <c r="K9699" s="11">
        <f t="shared" si="462"/>
        <v>100137.25324797825</v>
      </c>
      <c r="L9699" s="12">
        <f t="shared" si="464"/>
        <v>4703849.5319138318</v>
      </c>
      <c r="M9699" s="11">
        <f>COUNTIF(E$2:$E9699,E9699)</f>
        <v>379</v>
      </c>
      <c r="O9699" t="str">
        <f t="shared" si="465"/>
        <v/>
      </c>
    </row>
    <row r="9700" spans="1:15" hidden="1">
      <c r="A9700" s="41" t="s">
        <v>103</v>
      </c>
      <c r="B9700" s="46">
        <v>45817</v>
      </c>
      <c r="C9700" s="8" t="s">
        <v>13</v>
      </c>
      <c r="D9700" s="8" t="s">
        <v>90</v>
      </c>
      <c r="E9700" s="8" t="s">
        <v>90</v>
      </c>
      <c r="F9700" s="9">
        <f t="shared" si="463"/>
        <v>4600000</v>
      </c>
      <c r="G9700" s="9">
        <v>46</v>
      </c>
      <c r="H9700" s="10">
        <v>4994542</v>
      </c>
      <c r="I9700" s="11">
        <f t="shared" si="460"/>
        <v>2879703430.24438</v>
      </c>
      <c r="J9700" s="11">
        <f t="shared" si="461"/>
        <v>27744</v>
      </c>
      <c r="K9700" s="11">
        <f t="shared" si="462"/>
        <v>103795.53886405638</v>
      </c>
      <c r="L9700" s="12">
        <f t="shared" si="464"/>
        <v>0</v>
      </c>
      <c r="M9700" s="11">
        <f>COUNTIF(E$2:$E9700,E9700)</f>
        <v>1796</v>
      </c>
      <c r="O9700" t="str">
        <f t="shared" si="465"/>
        <v/>
      </c>
    </row>
    <row r="9701" spans="1:15" hidden="1">
      <c r="A9701" s="41" t="s">
        <v>103</v>
      </c>
      <c r="B9701" s="46">
        <v>45817</v>
      </c>
      <c r="C9701" s="8" t="s">
        <v>13</v>
      </c>
      <c r="D9701" s="8" t="s">
        <v>90</v>
      </c>
      <c r="E9701" s="8" t="s">
        <v>90</v>
      </c>
      <c r="F9701" s="9">
        <f t="shared" si="463"/>
        <v>5400000</v>
      </c>
      <c r="G9701" s="9">
        <v>54</v>
      </c>
      <c r="H9701" s="10">
        <v>5873742</v>
      </c>
      <c r="I9701" s="11">
        <f t="shared" si="460"/>
        <v>2885577172.24438</v>
      </c>
      <c r="J9701" s="11">
        <f t="shared" si="461"/>
        <v>27798</v>
      </c>
      <c r="K9701" s="11">
        <f t="shared" si="462"/>
        <v>103805.20800936686</v>
      </c>
      <c r="L9701" s="12">
        <f t="shared" si="464"/>
        <v>0</v>
      </c>
      <c r="M9701" s="11">
        <f>COUNTIF(E$2:$E9701,E9701)</f>
        <v>1797</v>
      </c>
      <c r="O9701" t="str">
        <f t="shared" si="465"/>
        <v/>
      </c>
    </row>
    <row r="9702" spans="1:15" hidden="1">
      <c r="A9702" s="41" t="s">
        <v>103</v>
      </c>
      <c r="B9702" s="46">
        <v>45817</v>
      </c>
      <c r="C9702" s="8" t="s">
        <v>13</v>
      </c>
      <c r="D9702" s="8" t="s">
        <v>90</v>
      </c>
      <c r="E9702" s="8" t="s">
        <v>90</v>
      </c>
      <c r="F9702" s="9">
        <f t="shared" si="463"/>
        <v>5700000</v>
      </c>
      <c r="G9702" s="9">
        <v>57</v>
      </c>
      <c r="H9702" s="10">
        <v>6188889</v>
      </c>
      <c r="I9702" s="11">
        <f t="shared" si="460"/>
        <v>2891766061.24438</v>
      </c>
      <c r="J9702" s="11">
        <f t="shared" si="461"/>
        <v>27855</v>
      </c>
      <c r="K9702" s="11">
        <f t="shared" si="462"/>
        <v>103814.97258102243</v>
      </c>
      <c r="L9702" s="12">
        <f t="shared" si="464"/>
        <v>0</v>
      </c>
      <c r="M9702" s="11">
        <f>COUNTIF(E$2:$E9702,E9702)</f>
        <v>1798</v>
      </c>
      <c r="O9702" t="str">
        <f t="shared" si="465"/>
        <v/>
      </c>
    </row>
    <row r="9703" spans="1:15" hidden="1">
      <c r="A9703" s="41" t="s">
        <v>103</v>
      </c>
      <c r="B9703" s="46">
        <v>45817</v>
      </c>
      <c r="C9703" s="8" t="s">
        <v>13</v>
      </c>
      <c r="D9703" s="8" t="s">
        <v>48</v>
      </c>
      <c r="E9703" s="8" t="s">
        <v>48</v>
      </c>
      <c r="F9703" s="9">
        <f t="shared" si="463"/>
        <v>-90500000</v>
      </c>
      <c r="G9703" s="9">
        <v>-905</v>
      </c>
      <c r="H9703" s="10">
        <v>-100042320</v>
      </c>
      <c r="I9703" s="11">
        <f t="shared" ref="I9703:I9750" si="466">IF(H9703&gt;=0,IF(M9703=1,H9703,SUMIFS(I:I,E:E,E9703,M:M,M9703-1)+H9703),SUMIFS(I:I,E:E,E9703,M:M,M9703-1)+K9703*G9703)</f>
        <v>6469667657.845377</v>
      </c>
      <c r="J9703" s="11">
        <f t="shared" ref="J9703:J9750" si="467">IF(M9703=1,G9703,SUMIFS($J:$J,$E:$E,E9703,$M:$M,M9703-1)+G9703)</f>
        <v>64608</v>
      </c>
      <c r="K9703" s="11">
        <f t="shared" ref="K9703:K9750" si="468">IF(H9703&gt;=0,I9703/J9703,SUMIFS($K:$K,$E:$E,E9703,$M:$M,M9703-1))</f>
        <v>100137.25324797825</v>
      </c>
      <c r="L9703" s="12">
        <f t="shared" si="464"/>
        <v>9418105.8105796874</v>
      </c>
      <c r="M9703" s="11">
        <f>COUNTIF(E$2:$E9703,E9703)</f>
        <v>380</v>
      </c>
      <c r="O9703" t="str">
        <f t="shared" si="465"/>
        <v/>
      </c>
    </row>
    <row r="9704" spans="1:15" hidden="1">
      <c r="A9704" s="41" t="s">
        <v>103</v>
      </c>
      <c r="B9704" s="46">
        <v>45817</v>
      </c>
      <c r="C9704" s="8" t="s">
        <v>13</v>
      </c>
      <c r="D9704" s="8" t="s">
        <v>48</v>
      </c>
      <c r="E9704" s="8" t="s">
        <v>48</v>
      </c>
      <c r="F9704" s="9">
        <f t="shared" ref="F9704:F9768" si="469">100000*G9704</f>
        <v>-126500000</v>
      </c>
      <c r="G9704" s="9">
        <v>-1265</v>
      </c>
      <c r="H9704" s="10">
        <v>-139838160</v>
      </c>
      <c r="I9704" s="11">
        <f t="shared" si="466"/>
        <v>6342994032.4866848</v>
      </c>
      <c r="J9704" s="11">
        <f t="shared" si="467"/>
        <v>63343</v>
      </c>
      <c r="K9704" s="11">
        <f t="shared" si="468"/>
        <v>100137.25324797825</v>
      </c>
      <c r="L9704" s="12">
        <f t="shared" si="464"/>
        <v>13164534.641307503</v>
      </c>
      <c r="M9704" s="11">
        <f>COUNTIF(E$2:$E9704,E9704)</f>
        <v>381</v>
      </c>
      <c r="O9704" t="str">
        <f t="shared" si="465"/>
        <v/>
      </c>
    </row>
    <row r="9705" spans="1:15" hidden="1">
      <c r="A9705" s="41" t="s">
        <v>103</v>
      </c>
      <c r="B9705" s="46">
        <v>45817</v>
      </c>
      <c r="C9705" s="8" t="s">
        <v>13</v>
      </c>
      <c r="D9705" s="8" t="s">
        <v>90</v>
      </c>
      <c r="E9705" s="8" t="s">
        <v>90</v>
      </c>
      <c r="F9705" s="9">
        <f t="shared" si="469"/>
        <v>9200000</v>
      </c>
      <c r="G9705" s="9">
        <v>92</v>
      </c>
      <c r="H9705" s="10">
        <v>9986140</v>
      </c>
      <c r="I9705" s="11">
        <f t="shared" si="466"/>
        <v>2901752201.24438</v>
      </c>
      <c r="J9705" s="11">
        <f t="shared" si="467"/>
        <v>27947</v>
      </c>
      <c r="K9705" s="11">
        <f t="shared" si="468"/>
        <v>103830.54357334884</v>
      </c>
      <c r="L9705" s="12">
        <f t="shared" si="464"/>
        <v>0</v>
      </c>
      <c r="M9705" s="11">
        <f>COUNTIF(E$2:$E9705,E9705)</f>
        <v>1799</v>
      </c>
      <c r="O9705" t="str">
        <f t="shared" si="465"/>
        <v/>
      </c>
    </row>
    <row r="9706" spans="1:15" hidden="1">
      <c r="A9706" s="41" t="s">
        <v>103</v>
      </c>
      <c r="B9706" s="46">
        <v>45817</v>
      </c>
      <c r="C9706" s="8" t="s">
        <v>13</v>
      </c>
      <c r="D9706" s="8" t="s">
        <v>90</v>
      </c>
      <c r="E9706" s="8" t="s">
        <v>90</v>
      </c>
      <c r="F9706" s="9">
        <f t="shared" si="469"/>
        <v>4900000</v>
      </c>
      <c r="G9706" s="9">
        <v>49</v>
      </c>
      <c r="H9706" s="10">
        <v>5318705</v>
      </c>
      <c r="I9706" s="11">
        <f t="shared" si="466"/>
        <v>2907070906.24438</v>
      </c>
      <c r="J9706" s="11">
        <f t="shared" si="467"/>
        <v>27996</v>
      </c>
      <c r="K9706" s="11">
        <f t="shared" si="468"/>
        <v>103838.79505087798</v>
      </c>
      <c r="L9706" s="12">
        <f t="shared" si="464"/>
        <v>0</v>
      </c>
      <c r="M9706" s="11">
        <f>COUNTIF(E$2:$E9706,E9706)</f>
        <v>1800</v>
      </c>
      <c r="O9706" t="str">
        <f t="shared" si="465"/>
        <v/>
      </c>
    </row>
    <row r="9707" spans="1:15" hidden="1">
      <c r="A9707" s="41" t="s">
        <v>103</v>
      </c>
      <c r="B9707" s="46">
        <v>45817</v>
      </c>
      <c r="C9707" s="8" t="s">
        <v>13</v>
      </c>
      <c r="D9707" s="8" t="s">
        <v>46</v>
      </c>
      <c r="E9707" s="8" t="s">
        <v>46</v>
      </c>
      <c r="F9707" s="9">
        <f t="shared" si="469"/>
        <v>5700000</v>
      </c>
      <c r="G9707" s="9">
        <v>57</v>
      </c>
      <c r="H9707" s="10">
        <v>6315201</v>
      </c>
      <c r="I9707" s="11">
        <f t="shared" si="466"/>
        <v>8324998018.515729</v>
      </c>
      <c r="J9707" s="11">
        <f t="shared" si="467"/>
        <v>75875</v>
      </c>
      <c r="K9707" s="11">
        <f t="shared" si="468"/>
        <v>109719.90798702773</v>
      </c>
      <c r="L9707" s="12">
        <f t="shared" si="464"/>
        <v>0</v>
      </c>
      <c r="M9707" s="11">
        <f>COUNTIF(E$2:$E9707,E9707)</f>
        <v>2953</v>
      </c>
      <c r="O9707" t="str">
        <f t="shared" si="465"/>
        <v/>
      </c>
    </row>
    <row r="9708" spans="1:15" hidden="1">
      <c r="A9708" s="41" t="s">
        <v>103</v>
      </c>
      <c r="B9708" s="46">
        <v>45817</v>
      </c>
      <c r="C9708" s="8" t="s">
        <v>13</v>
      </c>
      <c r="D9708" s="8" t="s">
        <v>48</v>
      </c>
      <c r="E9708" s="8" t="s">
        <v>48</v>
      </c>
      <c r="F9708" s="9">
        <f t="shared" si="469"/>
        <v>-1800000</v>
      </c>
      <c r="G9708" s="9">
        <v>-18</v>
      </c>
      <c r="H9708" s="10">
        <v>-1989792</v>
      </c>
      <c r="I9708" s="11">
        <f t="shared" si="466"/>
        <v>6341191561.9282207</v>
      </c>
      <c r="J9708" s="11">
        <f t="shared" si="467"/>
        <v>63325</v>
      </c>
      <c r="K9708" s="11">
        <f t="shared" si="468"/>
        <v>100137.25324797825</v>
      </c>
      <c r="L9708" s="12">
        <f t="shared" ref="L9708:L9772" si="470">IF(G9708&lt;0,K9708*G9708-H9708,0)</f>
        <v>187321.44153639139</v>
      </c>
      <c r="M9708" s="11">
        <f>COUNTIF(E$2:$E9708,E9708)</f>
        <v>382</v>
      </c>
      <c r="O9708" t="str">
        <f t="shared" si="465"/>
        <v/>
      </c>
    </row>
    <row r="9709" spans="1:15" hidden="1">
      <c r="A9709" s="41" t="s">
        <v>103</v>
      </c>
      <c r="B9709" s="46">
        <v>45817</v>
      </c>
      <c r="C9709" s="8" t="s">
        <v>13</v>
      </c>
      <c r="D9709" s="8" t="s">
        <v>90</v>
      </c>
      <c r="E9709" s="8" t="s">
        <v>90</v>
      </c>
      <c r="F9709" s="9">
        <f t="shared" si="469"/>
        <v>5300000</v>
      </c>
      <c r="G9709" s="9">
        <v>53</v>
      </c>
      <c r="H9709" s="10">
        <v>5736402</v>
      </c>
      <c r="I9709" s="11">
        <f t="shared" si="466"/>
        <v>2912807308.24438</v>
      </c>
      <c r="J9709" s="11">
        <f t="shared" si="467"/>
        <v>28049</v>
      </c>
      <c r="K9709" s="11">
        <f t="shared" si="468"/>
        <v>103847.10001227781</v>
      </c>
      <c r="L9709" s="12">
        <f t="shared" si="470"/>
        <v>0</v>
      </c>
      <c r="M9709" s="11">
        <f>COUNTIF(E$2:$E9709,E9709)</f>
        <v>1801</v>
      </c>
      <c r="O9709" t="str">
        <f t="shared" si="465"/>
        <v/>
      </c>
    </row>
    <row r="9710" spans="1:15" hidden="1">
      <c r="A9710" s="41" t="s">
        <v>103</v>
      </c>
      <c r="B9710" s="46">
        <v>45817</v>
      </c>
      <c r="C9710" s="8" t="s">
        <v>13</v>
      </c>
      <c r="D9710" s="8" t="s">
        <v>90</v>
      </c>
      <c r="E9710" s="8" t="s">
        <v>90</v>
      </c>
      <c r="F9710" s="9">
        <f t="shared" si="469"/>
        <v>11500000</v>
      </c>
      <c r="G9710" s="9">
        <v>115</v>
      </c>
      <c r="H9710" s="10">
        <v>12456455</v>
      </c>
      <c r="I9710" s="11">
        <f t="shared" si="466"/>
        <v>2925263763.24438</v>
      </c>
      <c r="J9710" s="11">
        <f t="shared" si="467"/>
        <v>28164</v>
      </c>
      <c r="K9710" s="11">
        <f t="shared" si="468"/>
        <v>103865.35162776524</v>
      </c>
      <c r="L9710" s="12">
        <f t="shared" si="470"/>
        <v>0</v>
      </c>
      <c r="M9710" s="11">
        <f>COUNTIF(E$2:$E9710,E9710)</f>
        <v>1802</v>
      </c>
      <c r="O9710" t="str">
        <f t="shared" si="465"/>
        <v/>
      </c>
    </row>
    <row r="9711" spans="1:15" hidden="1">
      <c r="A9711" s="41" t="s">
        <v>103</v>
      </c>
      <c r="B9711" s="46">
        <v>45817</v>
      </c>
      <c r="C9711" s="8" t="s">
        <v>13</v>
      </c>
      <c r="D9711" s="8" t="s">
        <v>48</v>
      </c>
      <c r="E9711" s="8" t="s">
        <v>48</v>
      </c>
      <c r="F9711" s="9">
        <f t="shared" si="469"/>
        <v>-900000</v>
      </c>
      <c r="G9711" s="9">
        <v>-9</v>
      </c>
      <c r="H9711" s="10">
        <v>-994896</v>
      </c>
      <c r="I9711" s="11">
        <f t="shared" si="466"/>
        <v>6340290326.6489887</v>
      </c>
      <c r="J9711" s="11">
        <f t="shared" si="467"/>
        <v>63316</v>
      </c>
      <c r="K9711" s="11">
        <f t="shared" si="468"/>
        <v>100137.25324797825</v>
      </c>
      <c r="L9711" s="12">
        <f t="shared" si="470"/>
        <v>93660.720768195693</v>
      </c>
      <c r="M9711" s="11">
        <f>COUNTIF(E$2:$E9711,E9711)</f>
        <v>383</v>
      </c>
      <c r="O9711" t="str">
        <f t="shared" si="465"/>
        <v/>
      </c>
    </row>
    <row r="9712" spans="1:15" hidden="1">
      <c r="A9712" s="41" t="s">
        <v>103</v>
      </c>
      <c r="B9712" s="46">
        <v>45817</v>
      </c>
      <c r="C9712" s="8" t="s">
        <v>13</v>
      </c>
      <c r="D9712" s="8" t="s">
        <v>48</v>
      </c>
      <c r="E9712" s="8" t="s">
        <v>48</v>
      </c>
      <c r="F9712" s="9">
        <f t="shared" si="469"/>
        <v>-33800000</v>
      </c>
      <c r="G9712" s="9">
        <v>-338</v>
      </c>
      <c r="H9712" s="10">
        <v>-37363872</v>
      </c>
      <c r="I9712" s="11">
        <f t="shared" si="466"/>
        <v>6306443935.0511723</v>
      </c>
      <c r="J9712" s="11">
        <f t="shared" si="467"/>
        <v>62978</v>
      </c>
      <c r="K9712" s="11">
        <f t="shared" si="468"/>
        <v>100137.25324797825</v>
      </c>
      <c r="L9712" s="12">
        <f t="shared" si="470"/>
        <v>3517480.4021833539</v>
      </c>
      <c r="M9712" s="11">
        <f>COUNTIF(E$2:$E9712,E9712)</f>
        <v>384</v>
      </c>
      <c r="O9712" t="str">
        <f t="shared" si="465"/>
        <v/>
      </c>
    </row>
    <row r="9713" spans="1:15" hidden="1">
      <c r="A9713" s="41" t="s">
        <v>103</v>
      </c>
      <c r="B9713" s="46">
        <v>45817</v>
      </c>
      <c r="C9713" s="8" t="s">
        <v>13</v>
      </c>
      <c r="D9713" s="8" t="s">
        <v>48</v>
      </c>
      <c r="E9713" s="8" t="s">
        <v>48</v>
      </c>
      <c r="F9713" s="9">
        <f t="shared" si="469"/>
        <v>-72900000</v>
      </c>
      <c r="G9713" s="9">
        <v>-729</v>
      </c>
      <c r="H9713" s="10">
        <v>-80586576</v>
      </c>
      <c r="I9713" s="11">
        <f t="shared" si="466"/>
        <v>6233443877.4333963</v>
      </c>
      <c r="J9713" s="11">
        <f t="shared" si="467"/>
        <v>62249</v>
      </c>
      <c r="K9713" s="11">
        <f t="shared" si="468"/>
        <v>100137.25324797825</v>
      </c>
      <c r="L9713" s="12">
        <f t="shared" si="470"/>
        <v>7586518.3822238594</v>
      </c>
      <c r="M9713" s="11">
        <f>COUNTIF(E$2:$E9713,E9713)</f>
        <v>385</v>
      </c>
      <c r="O9713" t="str">
        <f t="shared" si="465"/>
        <v/>
      </c>
    </row>
    <row r="9714" spans="1:15" hidden="1">
      <c r="A9714" s="41" t="s">
        <v>103</v>
      </c>
      <c r="B9714" s="46">
        <v>45817</v>
      </c>
      <c r="C9714" s="8" t="s">
        <v>13</v>
      </c>
      <c r="D9714" s="8" t="s">
        <v>48</v>
      </c>
      <c r="E9714" s="8" t="s">
        <v>48</v>
      </c>
      <c r="F9714" s="9">
        <f t="shared" si="469"/>
        <v>-7500000</v>
      </c>
      <c r="G9714" s="9">
        <v>-75</v>
      </c>
      <c r="H9714" s="10">
        <v>-8290800</v>
      </c>
      <c r="I9714" s="11">
        <f t="shared" si="466"/>
        <v>6225933583.4397984</v>
      </c>
      <c r="J9714" s="11">
        <f t="shared" si="467"/>
        <v>62174</v>
      </c>
      <c r="K9714" s="11">
        <f t="shared" si="468"/>
        <v>100137.25324797825</v>
      </c>
      <c r="L9714" s="12">
        <f t="shared" si="470"/>
        <v>780506.00640163105</v>
      </c>
      <c r="M9714" s="11">
        <f>COUNTIF(E$2:$E9714,E9714)</f>
        <v>386</v>
      </c>
      <c r="O9714" t="str">
        <f t="shared" si="465"/>
        <v/>
      </c>
    </row>
    <row r="9715" spans="1:15" hidden="1">
      <c r="A9715" s="41" t="s">
        <v>103</v>
      </c>
      <c r="B9715" s="46">
        <v>45817</v>
      </c>
      <c r="C9715" s="8" t="s">
        <v>13</v>
      </c>
      <c r="D9715" s="8" t="s">
        <v>48</v>
      </c>
      <c r="E9715" s="8" t="s">
        <v>48</v>
      </c>
      <c r="F9715" s="9">
        <f t="shared" si="469"/>
        <v>-1800000</v>
      </c>
      <c r="G9715" s="9">
        <v>-18</v>
      </c>
      <c r="H9715" s="10">
        <v>-1989792</v>
      </c>
      <c r="I9715" s="11">
        <f t="shared" si="466"/>
        <v>6224131112.8813343</v>
      </c>
      <c r="J9715" s="11">
        <f t="shared" si="467"/>
        <v>62156</v>
      </c>
      <c r="K9715" s="11">
        <f t="shared" si="468"/>
        <v>100137.25324797825</v>
      </c>
      <c r="L9715" s="12">
        <f t="shared" si="470"/>
        <v>187321.44153639139</v>
      </c>
      <c r="M9715" s="11">
        <f>COUNTIF(E$2:$E9715,E9715)</f>
        <v>387</v>
      </c>
      <c r="O9715" t="str">
        <f t="shared" si="465"/>
        <v/>
      </c>
    </row>
    <row r="9716" spans="1:15" hidden="1">
      <c r="A9716" s="41" t="s">
        <v>103</v>
      </c>
      <c r="B9716" s="46">
        <v>45817</v>
      </c>
      <c r="C9716" s="8" t="s">
        <v>13</v>
      </c>
      <c r="D9716" s="8" t="s">
        <v>48</v>
      </c>
      <c r="E9716" s="8" t="s">
        <v>48</v>
      </c>
      <c r="F9716" s="9">
        <f t="shared" si="469"/>
        <v>-142100000</v>
      </c>
      <c r="G9716" s="9">
        <v>-1421</v>
      </c>
      <c r="H9716" s="10">
        <v>-157083024</v>
      </c>
      <c r="I9716" s="11">
        <f t="shared" si="466"/>
        <v>6081836076.0159569</v>
      </c>
      <c r="J9716" s="11">
        <f t="shared" si="467"/>
        <v>60735</v>
      </c>
      <c r="K9716" s="11">
        <f t="shared" si="468"/>
        <v>100137.25324797825</v>
      </c>
      <c r="L9716" s="12">
        <f t="shared" si="470"/>
        <v>14787987.134622902</v>
      </c>
      <c r="M9716" s="11">
        <f>COUNTIF(E$2:$E9716,E9716)</f>
        <v>388</v>
      </c>
      <c r="O9716" t="str">
        <f t="shared" si="465"/>
        <v/>
      </c>
    </row>
    <row r="9717" spans="1:15" hidden="1">
      <c r="A9717" s="41" t="s">
        <v>103</v>
      </c>
      <c r="B9717" s="46">
        <v>45817</v>
      </c>
      <c r="C9717" s="8" t="s">
        <v>13</v>
      </c>
      <c r="D9717" s="8" t="s">
        <v>48</v>
      </c>
      <c r="E9717" s="8" t="s">
        <v>48</v>
      </c>
      <c r="F9717" s="9">
        <f t="shared" si="469"/>
        <v>-1800000</v>
      </c>
      <c r="G9717" s="9">
        <v>-18</v>
      </c>
      <c r="H9717" s="10">
        <v>-1989792</v>
      </c>
      <c r="I9717" s="11">
        <f t="shared" si="466"/>
        <v>6080033605.4574928</v>
      </c>
      <c r="J9717" s="11">
        <f t="shared" si="467"/>
        <v>60717</v>
      </c>
      <c r="K9717" s="11">
        <f t="shared" si="468"/>
        <v>100137.25324797825</v>
      </c>
      <c r="L9717" s="12">
        <f t="shared" si="470"/>
        <v>187321.44153639139</v>
      </c>
      <c r="M9717" s="11">
        <f>COUNTIF(E$2:$E9717,E9717)</f>
        <v>389</v>
      </c>
      <c r="O9717" t="str">
        <f t="shared" si="465"/>
        <v/>
      </c>
    </row>
    <row r="9718" spans="1:15" hidden="1">
      <c r="A9718" s="41" t="s">
        <v>103</v>
      </c>
      <c r="B9718" s="46">
        <v>45817</v>
      </c>
      <c r="C9718" s="8" t="s">
        <v>13</v>
      </c>
      <c r="D9718" s="8" t="s">
        <v>48</v>
      </c>
      <c r="E9718" s="8" t="s">
        <v>48</v>
      </c>
      <c r="F9718" s="9">
        <f t="shared" si="469"/>
        <v>-18000000</v>
      </c>
      <c r="G9718" s="9">
        <v>-180</v>
      </c>
      <c r="H9718" s="10">
        <v>-19897920</v>
      </c>
      <c r="I9718" s="11">
        <f t="shared" si="466"/>
        <v>6062008899.8728571</v>
      </c>
      <c r="J9718" s="11">
        <f t="shared" si="467"/>
        <v>60537</v>
      </c>
      <c r="K9718" s="11">
        <f t="shared" si="468"/>
        <v>100137.25324797825</v>
      </c>
      <c r="L9718" s="12">
        <f t="shared" si="470"/>
        <v>1873214.4153639153</v>
      </c>
      <c r="M9718" s="11">
        <f>COUNTIF(E$2:$E9718,E9718)</f>
        <v>390</v>
      </c>
      <c r="O9718" t="str">
        <f t="shared" si="465"/>
        <v/>
      </c>
    </row>
    <row r="9719" spans="1:15" hidden="1">
      <c r="A9719" s="41" t="s">
        <v>103</v>
      </c>
      <c r="B9719" s="46">
        <v>45817</v>
      </c>
      <c r="C9719" s="8" t="s">
        <v>13</v>
      </c>
      <c r="D9719" s="8" t="s">
        <v>48</v>
      </c>
      <c r="E9719" s="8" t="s">
        <v>48</v>
      </c>
      <c r="F9719" s="9">
        <f t="shared" si="469"/>
        <v>-900000</v>
      </c>
      <c r="G9719" s="9">
        <v>-9</v>
      </c>
      <c r="H9719" s="10">
        <v>-994896</v>
      </c>
      <c r="I9719" s="11">
        <f t="shared" si="466"/>
        <v>6061107664.5936251</v>
      </c>
      <c r="J9719" s="11">
        <f t="shared" si="467"/>
        <v>60528</v>
      </c>
      <c r="K9719" s="11">
        <f t="shared" si="468"/>
        <v>100137.25324797825</v>
      </c>
      <c r="L9719" s="12">
        <f t="shared" si="470"/>
        <v>93660.720768195693</v>
      </c>
      <c r="M9719" s="11">
        <f>COUNTIF(E$2:$E9719,E9719)</f>
        <v>391</v>
      </c>
      <c r="O9719" t="str">
        <f t="shared" si="465"/>
        <v/>
      </c>
    </row>
    <row r="9720" spans="1:15" hidden="1">
      <c r="A9720" s="41" t="s">
        <v>103</v>
      </c>
      <c r="B9720" s="46">
        <v>45817</v>
      </c>
      <c r="C9720" s="8" t="s">
        <v>13</v>
      </c>
      <c r="D9720" s="8" t="s">
        <v>48</v>
      </c>
      <c r="E9720" s="8" t="s">
        <v>48</v>
      </c>
      <c r="F9720" s="9">
        <f t="shared" si="469"/>
        <v>-900000</v>
      </c>
      <c r="G9720" s="9">
        <v>-9</v>
      </c>
      <c r="H9720" s="10">
        <v>-994896</v>
      </c>
      <c r="I9720" s="11">
        <f t="shared" si="466"/>
        <v>6060206429.314393</v>
      </c>
      <c r="J9720" s="11">
        <f t="shared" si="467"/>
        <v>60519</v>
      </c>
      <c r="K9720" s="11">
        <f t="shared" si="468"/>
        <v>100137.25324797825</v>
      </c>
      <c r="L9720" s="12">
        <f t="shared" si="470"/>
        <v>93660.720768195693</v>
      </c>
      <c r="M9720" s="11">
        <f>COUNTIF(E$2:$E9720,E9720)</f>
        <v>392</v>
      </c>
      <c r="O9720" t="str">
        <f t="shared" si="465"/>
        <v/>
      </c>
    </row>
    <row r="9721" spans="1:15" hidden="1">
      <c r="A9721" s="41" t="s">
        <v>103</v>
      </c>
      <c r="B9721" s="46">
        <v>45817</v>
      </c>
      <c r="C9721" s="8" t="s">
        <v>13</v>
      </c>
      <c r="D9721" s="8" t="s">
        <v>48</v>
      </c>
      <c r="E9721" s="8" t="s">
        <v>48</v>
      </c>
      <c r="F9721" s="9">
        <f t="shared" si="469"/>
        <v>-900000</v>
      </c>
      <c r="G9721" s="9">
        <v>-9</v>
      </c>
      <c r="H9721" s="10">
        <v>-994896</v>
      </c>
      <c r="I9721" s="11">
        <f t="shared" si="466"/>
        <v>6059305194.035161</v>
      </c>
      <c r="J9721" s="11">
        <f t="shared" si="467"/>
        <v>60510</v>
      </c>
      <c r="K9721" s="11">
        <f t="shared" si="468"/>
        <v>100137.25324797825</v>
      </c>
      <c r="L9721" s="12">
        <f t="shared" si="470"/>
        <v>93660.720768195693</v>
      </c>
      <c r="M9721" s="11">
        <f>COUNTIF(E$2:$E9721,E9721)</f>
        <v>393</v>
      </c>
      <c r="O9721" t="str">
        <f t="shared" si="465"/>
        <v/>
      </c>
    </row>
    <row r="9722" spans="1:15" hidden="1">
      <c r="A9722" s="41" t="s">
        <v>103</v>
      </c>
      <c r="B9722" s="46">
        <v>45817</v>
      </c>
      <c r="C9722" s="8" t="s">
        <v>13</v>
      </c>
      <c r="D9722" s="8" t="s">
        <v>48</v>
      </c>
      <c r="E9722" s="8" t="s">
        <v>48</v>
      </c>
      <c r="F9722" s="9">
        <f t="shared" si="469"/>
        <v>-9400000</v>
      </c>
      <c r="G9722" s="9">
        <v>-94</v>
      </c>
      <c r="H9722" s="10">
        <v>-10391136</v>
      </c>
      <c r="I9722" s="11">
        <f t="shared" si="466"/>
        <v>6049892292.2298508</v>
      </c>
      <c r="J9722" s="11">
        <f t="shared" si="467"/>
        <v>60416</v>
      </c>
      <c r="K9722" s="11">
        <f t="shared" si="468"/>
        <v>100137.25324797825</v>
      </c>
      <c r="L9722" s="12">
        <f t="shared" si="470"/>
        <v>978234.19469004497</v>
      </c>
      <c r="M9722" s="11">
        <f>COUNTIF(E$2:$E9722,E9722)</f>
        <v>394</v>
      </c>
      <c r="O9722" t="str">
        <f t="shared" si="465"/>
        <v/>
      </c>
    </row>
    <row r="9723" spans="1:15" hidden="1">
      <c r="A9723" s="41" t="s">
        <v>103</v>
      </c>
      <c r="B9723" s="46">
        <v>45817</v>
      </c>
      <c r="C9723" s="8" t="s">
        <v>13</v>
      </c>
      <c r="D9723" s="8" t="s">
        <v>15</v>
      </c>
      <c r="E9723" s="8" t="s">
        <v>15</v>
      </c>
      <c r="F9723" s="9">
        <f t="shared" si="469"/>
        <v>93000000</v>
      </c>
      <c r="G9723" s="9">
        <v>930</v>
      </c>
      <c r="H9723" s="10">
        <v>101468580</v>
      </c>
      <c r="I9723" s="11">
        <f t="shared" si="466"/>
        <v>27687790853.739105</v>
      </c>
      <c r="J9723" s="11">
        <f t="shared" si="467"/>
        <v>256420</v>
      </c>
      <c r="K9723" s="11">
        <f t="shared" si="468"/>
        <v>107978.28115489862</v>
      </c>
      <c r="L9723" s="12">
        <f t="shared" si="470"/>
        <v>0</v>
      </c>
      <c r="M9723" s="11">
        <f>COUNTIF(E$2:$E9723,E9723)</f>
        <v>3246</v>
      </c>
      <c r="O9723" t="str">
        <f t="shared" si="465"/>
        <v/>
      </c>
    </row>
    <row r="9724" spans="1:15" hidden="1">
      <c r="A9724" s="41" t="s">
        <v>103</v>
      </c>
      <c r="B9724" s="46">
        <v>45817</v>
      </c>
      <c r="C9724" s="8" t="s">
        <v>13</v>
      </c>
      <c r="D9724" s="8" t="s">
        <v>15</v>
      </c>
      <c r="E9724" s="8" t="s">
        <v>15</v>
      </c>
      <c r="F9724" s="9">
        <f t="shared" si="469"/>
        <v>93000000</v>
      </c>
      <c r="G9724" s="9">
        <v>930</v>
      </c>
      <c r="H9724" s="10">
        <v>101468580</v>
      </c>
      <c r="I9724" s="11">
        <f t="shared" si="466"/>
        <v>27789259433.739105</v>
      </c>
      <c r="J9724" s="11">
        <f t="shared" si="467"/>
        <v>257350</v>
      </c>
      <c r="K9724" s="11">
        <f t="shared" si="468"/>
        <v>107982.3564551743</v>
      </c>
      <c r="L9724" s="12">
        <f t="shared" si="470"/>
        <v>0</v>
      </c>
      <c r="M9724" s="11">
        <f>COUNTIF(E$2:$E9724,E9724)</f>
        <v>3247</v>
      </c>
      <c r="O9724" t="str">
        <f t="shared" si="465"/>
        <v/>
      </c>
    </row>
    <row r="9725" spans="1:15" hidden="1">
      <c r="A9725" s="41" t="s">
        <v>103</v>
      </c>
      <c r="B9725" s="46">
        <v>45817</v>
      </c>
      <c r="C9725" s="8" t="s">
        <v>13</v>
      </c>
      <c r="D9725" s="8" t="s">
        <v>15</v>
      </c>
      <c r="E9725" s="8" t="s">
        <v>15</v>
      </c>
      <c r="F9725" s="9">
        <f t="shared" si="469"/>
        <v>186000000</v>
      </c>
      <c r="G9725" s="9">
        <v>1860</v>
      </c>
      <c r="H9725" s="10">
        <v>202961340</v>
      </c>
      <c r="I9725" s="11">
        <f t="shared" si="466"/>
        <v>27992220773.739105</v>
      </c>
      <c r="J9725" s="11">
        <f t="shared" si="467"/>
        <v>259210</v>
      </c>
      <c r="K9725" s="11">
        <f t="shared" si="468"/>
        <v>107990.51261038966</v>
      </c>
      <c r="L9725" s="12">
        <f t="shared" si="470"/>
        <v>0</v>
      </c>
      <c r="M9725" s="11">
        <f>COUNTIF(E$2:$E9725,E9725)</f>
        <v>3248</v>
      </c>
      <c r="O9725" t="str">
        <f t="shared" si="465"/>
        <v/>
      </c>
    </row>
    <row r="9726" spans="1:15" hidden="1">
      <c r="A9726" s="41" t="s">
        <v>103</v>
      </c>
      <c r="B9726" s="46">
        <v>45817</v>
      </c>
      <c r="C9726" s="8" t="s">
        <v>13</v>
      </c>
      <c r="D9726" s="8" t="s">
        <v>48</v>
      </c>
      <c r="E9726" s="8" t="s">
        <v>48</v>
      </c>
      <c r="F9726" s="9">
        <f t="shared" si="469"/>
        <v>-72300000</v>
      </c>
      <c r="G9726" s="9">
        <v>-723</v>
      </c>
      <c r="H9726" s="10">
        <v>-79923312</v>
      </c>
      <c r="I9726" s="11">
        <f t="shared" si="466"/>
        <v>5977493058.1315622</v>
      </c>
      <c r="J9726" s="11">
        <f t="shared" si="467"/>
        <v>59693</v>
      </c>
      <c r="K9726" s="11">
        <f t="shared" si="468"/>
        <v>100137.25324797825</v>
      </c>
      <c r="L9726" s="12">
        <f t="shared" si="470"/>
        <v>7524077.9017117172</v>
      </c>
      <c r="M9726" s="11">
        <f>COUNTIF(E$2:$E9726,E9726)</f>
        <v>395</v>
      </c>
      <c r="O9726" t="str">
        <f t="shared" si="465"/>
        <v/>
      </c>
    </row>
    <row r="9727" spans="1:15" hidden="1">
      <c r="A9727" s="41" t="s">
        <v>103</v>
      </c>
      <c r="B9727" s="46">
        <v>45817</v>
      </c>
      <c r="C9727" s="8" t="s">
        <v>13</v>
      </c>
      <c r="D9727" s="8" t="s">
        <v>90</v>
      </c>
      <c r="E9727" s="8" t="s">
        <v>90</v>
      </c>
      <c r="F9727" s="9">
        <f t="shared" si="469"/>
        <v>2700000</v>
      </c>
      <c r="G9727" s="9">
        <v>27</v>
      </c>
      <c r="H9727" s="10">
        <v>2937303</v>
      </c>
      <c r="I9727" s="11">
        <f t="shared" si="466"/>
        <v>2928201066.24438</v>
      </c>
      <c r="J9727" s="11">
        <f t="shared" si="467"/>
        <v>28191</v>
      </c>
      <c r="K9727" s="11">
        <f t="shared" si="468"/>
        <v>103870.0672641758</v>
      </c>
      <c r="L9727" s="12">
        <f t="shared" si="470"/>
        <v>0</v>
      </c>
      <c r="M9727" s="11">
        <f>COUNTIF(E$2:$E9727,E9727)</f>
        <v>1803</v>
      </c>
      <c r="O9727" t="str">
        <f t="shared" si="465"/>
        <v/>
      </c>
    </row>
    <row r="9728" spans="1:15" hidden="1">
      <c r="A9728" s="41" t="s">
        <v>103</v>
      </c>
      <c r="B9728" s="46">
        <v>45817</v>
      </c>
      <c r="C9728" s="8" t="s">
        <v>13</v>
      </c>
      <c r="D9728" s="8" t="s">
        <v>15</v>
      </c>
      <c r="E9728" s="8" t="s">
        <v>15</v>
      </c>
      <c r="F9728" s="9">
        <f t="shared" si="469"/>
        <v>93000000</v>
      </c>
      <c r="G9728" s="9">
        <v>930</v>
      </c>
      <c r="H9728" s="10">
        <v>101480670</v>
      </c>
      <c r="I9728" s="11">
        <f t="shared" si="466"/>
        <v>28093701443.739105</v>
      </c>
      <c r="J9728" s="11">
        <f t="shared" si="467"/>
        <v>260140</v>
      </c>
      <c r="K9728" s="11">
        <f t="shared" si="468"/>
        <v>107994.54695063853</v>
      </c>
      <c r="L9728" s="12">
        <f t="shared" si="470"/>
        <v>0</v>
      </c>
      <c r="M9728" s="11">
        <f>COUNTIF(E$2:$E9728,E9728)</f>
        <v>3249</v>
      </c>
      <c r="O9728" t="str">
        <f t="shared" si="465"/>
        <v/>
      </c>
    </row>
    <row r="9729" spans="1:15" hidden="1">
      <c r="A9729" s="41" t="s">
        <v>103</v>
      </c>
      <c r="B9729" s="46">
        <v>45817</v>
      </c>
      <c r="C9729" s="8" t="s">
        <v>13</v>
      </c>
      <c r="D9729" s="8" t="s">
        <v>15</v>
      </c>
      <c r="E9729" s="8" t="s">
        <v>15</v>
      </c>
      <c r="F9729" s="9">
        <f t="shared" si="469"/>
        <v>46500000</v>
      </c>
      <c r="G9729" s="9">
        <v>465</v>
      </c>
      <c r="H9729" s="10">
        <v>50740335</v>
      </c>
      <c r="I9729" s="11">
        <f t="shared" si="466"/>
        <v>28144441778.739105</v>
      </c>
      <c r="J9729" s="11">
        <f t="shared" si="467"/>
        <v>260605</v>
      </c>
      <c r="K9729" s="11">
        <f t="shared" si="468"/>
        <v>107996.55332299498</v>
      </c>
      <c r="L9729" s="12">
        <f t="shared" si="470"/>
        <v>0</v>
      </c>
      <c r="M9729" s="11">
        <f>COUNTIF(E$2:$E9729,E9729)</f>
        <v>3250</v>
      </c>
      <c r="O9729" t="str">
        <f t="shared" si="465"/>
        <v/>
      </c>
    </row>
    <row r="9730" spans="1:15" hidden="1">
      <c r="A9730" s="41" t="s">
        <v>103</v>
      </c>
      <c r="B9730" s="46">
        <v>45817</v>
      </c>
      <c r="C9730" s="8" t="s">
        <v>13</v>
      </c>
      <c r="D9730" s="8" t="s">
        <v>98</v>
      </c>
      <c r="E9730" s="8" t="s">
        <v>98</v>
      </c>
      <c r="F9730" s="9">
        <f t="shared" si="469"/>
        <v>1000000</v>
      </c>
      <c r="G9730" s="9">
        <v>10</v>
      </c>
      <c r="H9730" s="10">
        <v>1032000</v>
      </c>
      <c r="I9730" s="11">
        <f t="shared" si="466"/>
        <v>11741956</v>
      </c>
      <c r="J9730" s="11">
        <f t="shared" si="467"/>
        <v>114</v>
      </c>
      <c r="K9730" s="11">
        <f t="shared" si="468"/>
        <v>102999.61403508772</v>
      </c>
      <c r="L9730" s="12">
        <f t="shared" si="470"/>
        <v>0</v>
      </c>
      <c r="M9730" s="11">
        <f>COUNTIF(E$2:$E9730,E9730)</f>
        <v>7</v>
      </c>
      <c r="O9730" t="str">
        <f t="shared" si="465"/>
        <v/>
      </c>
    </row>
    <row r="9731" spans="1:15" hidden="1">
      <c r="A9731" s="41" t="s">
        <v>103</v>
      </c>
      <c r="B9731" s="46">
        <v>45817</v>
      </c>
      <c r="C9731" s="8" t="s">
        <v>13</v>
      </c>
      <c r="D9731" s="8" t="s">
        <v>14</v>
      </c>
      <c r="E9731" s="8" t="s">
        <v>14</v>
      </c>
      <c r="F9731" s="9">
        <f t="shared" si="469"/>
        <v>900000</v>
      </c>
      <c r="G9731" s="9">
        <v>9</v>
      </c>
      <c r="H9731" s="10">
        <v>967446</v>
      </c>
      <c r="I9731" s="11">
        <f t="shared" si="466"/>
        <v>20339061112.799576</v>
      </c>
      <c r="J9731" s="11">
        <f t="shared" si="467"/>
        <v>201273</v>
      </c>
      <c r="K9731" s="11">
        <f t="shared" si="468"/>
        <v>101052.10889090726</v>
      </c>
      <c r="L9731" s="12">
        <f t="shared" si="470"/>
        <v>0</v>
      </c>
      <c r="M9731" s="11">
        <f>COUNTIF(E$2:$E9731,E9731)</f>
        <v>1303</v>
      </c>
      <c r="O9731" t="str">
        <f t="shared" si="465"/>
        <v/>
      </c>
    </row>
    <row r="9732" spans="1:15" hidden="1">
      <c r="A9732" s="41" t="s">
        <v>103</v>
      </c>
      <c r="B9732" s="46">
        <v>45817</v>
      </c>
      <c r="C9732" s="8" t="s">
        <v>13</v>
      </c>
      <c r="D9732" s="8" t="s">
        <v>48</v>
      </c>
      <c r="E9732" s="8" t="s">
        <v>48</v>
      </c>
      <c r="F9732" s="9">
        <f t="shared" si="469"/>
        <v>-24500000</v>
      </c>
      <c r="G9732" s="9">
        <v>-245</v>
      </c>
      <c r="H9732" s="10">
        <v>-27083280</v>
      </c>
      <c r="I9732" s="11">
        <f t="shared" si="466"/>
        <v>5952959431.0858078</v>
      </c>
      <c r="J9732" s="11">
        <f t="shared" si="467"/>
        <v>59448</v>
      </c>
      <c r="K9732" s="11">
        <f t="shared" si="468"/>
        <v>100137.25324797825</v>
      </c>
      <c r="L9732" s="12">
        <f t="shared" si="470"/>
        <v>2549652.9542453289</v>
      </c>
      <c r="M9732" s="11">
        <f>COUNTIF(E$2:$E9732,E9732)</f>
        <v>396</v>
      </c>
      <c r="O9732" t="str">
        <f t="shared" si="465"/>
        <v/>
      </c>
    </row>
    <row r="9733" spans="1:15" hidden="1">
      <c r="A9733" s="41" t="s">
        <v>103</v>
      </c>
      <c r="B9733" s="46">
        <v>45817</v>
      </c>
      <c r="C9733" s="8" t="s">
        <v>13</v>
      </c>
      <c r="D9733" s="8" t="s">
        <v>48</v>
      </c>
      <c r="E9733" s="8" t="s">
        <v>48</v>
      </c>
      <c r="F9733" s="9">
        <f t="shared" si="469"/>
        <v>-350300000</v>
      </c>
      <c r="G9733" s="9">
        <v>-3503</v>
      </c>
      <c r="H9733" s="10">
        <v>-387235632</v>
      </c>
      <c r="I9733" s="11">
        <f t="shared" si="466"/>
        <v>5602178632.9581404</v>
      </c>
      <c r="J9733" s="11">
        <f t="shared" si="467"/>
        <v>55945</v>
      </c>
      <c r="K9733" s="11">
        <f t="shared" si="468"/>
        <v>100137.25324797825</v>
      </c>
      <c r="L9733" s="12">
        <f t="shared" si="470"/>
        <v>36454833.872332156</v>
      </c>
      <c r="M9733" s="11">
        <f>COUNTIF(E$2:$E9733,E9733)</f>
        <v>397</v>
      </c>
      <c r="O9733" t="str">
        <f t="shared" si="465"/>
        <v/>
      </c>
    </row>
    <row r="9734" spans="1:15" hidden="1">
      <c r="A9734" s="41" t="s">
        <v>103</v>
      </c>
      <c r="B9734" s="46">
        <v>45817</v>
      </c>
      <c r="C9734" s="8" t="s">
        <v>13</v>
      </c>
      <c r="D9734" s="8" t="s">
        <v>48</v>
      </c>
      <c r="E9734" s="8" t="s">
        <v>48</v>
      </c>
      <c r="F9734" s="9">
        <f t="shared" si="469"/>
        <v>-4500000</v>
      </c>
      <c r="G9734" s="9">
        <v>-45</v>
      </c>
      <c r="H9734" s="10">
        <v>-4974480</v>
      </c>
      <c r="I9734" s="11">
        <f t="shared" si="466"/>
        <v>5597672456.5619812</v>
      </c>
      <c r="J9734" s="11">
        <f t="shared" si="467"/>
        <v>55900</v>
      </c>
      <c r="K9734" s="11">
        <f t="shared" si="468"/>
        <v>100137.25324797825</v>
      </c>
      <c r="L9734" s="12">
        <f t="shared" si="470"/>
        <v>468303.60384097882</v>
      </c>
      <c r="M9734" s="11">
        <f>COUNTIF(E$2:$E9734,E9734)</f>
        <v>398</v>
      </c>
      <c r="O9734" t="str">
        <f t="shared" si="465"/>
        <v/>
      </c>
    </row>
    <row r="9735" spans="1:15" hidden="1">
      <c r="A9735" s="41" t="s">
        <v>103</v>
      </c>
      <c r="B9735" s="46">
        <v>45817</v>
      </c>
      <c r="C9735" s="8" t="s">
        <v>13</v>
      </c>
      <c r="D9735" s="8" t="s">
        <v>14</v>
      </c>
      <c r="E9735" s="8" t="s">
        <v>14</v>
      </c>
      <c r="F9735" s="9">
        <f t="shared" si="469"/>
        <v>-900000</v>
      </c>
      <c r="G9735" s="9">
        <v>-9</v>
      </c>
      <c r="H9735" s="10">
        <v>-968040</v>
      </c>
      <c r="I9735" s="11">
        <f t="shared" si="466"/>
        <v>20338151643.819557</v>
      </c>
      <c r="J9735" s="11">
        <f t="shared" si="467"/>
        <v>201264</v>
      </c>
      <c r="K9735" s="11">
        <f t="shared" si="468"/>
        <v>101052.10889090726</v>
      </c>
      <c r="L9735" s="12">
        <f t="shared" si="470"/>
        <v>58571.019981834688</v>
      </c>
      <c r="M9735" s="11">
        <f>COUNTIF(E$2:$E9735,E9735)</f>
        <v>1304</v>
      </c>
      <c r="O9735" t="str">
        <f t="shared" si="465"/>
        <v/>
      </c>
    </row>
    <row r="9736" spans="1:15" hidden="1">
      <c r="A9736" s="41" t="s">
        <v>103</v>
      </c>
      <c r="B9736" s="46">
        <v>45817</v>
      </c>
      <c r="C9736" s="8" t="s">
        <v>13</v>
      </c>
      <c r="D9736" s="8" t="s">
        <v>14</v>
      </c>
      <c r="E9736" s="8" t="s">
        <v>14</v>
      </c>
      <c r="F9736" s="9">
        <f t="shared" si="469"/>
        <v>-9200000</v>
      </c>
      <c r="G9736" s="9">
        <v>-92</v>
      </c>
      <c r="H9736" s="10">
        <v>-9895520</v>
      </c>
      <c r="I9736" s="11">
        <f t="shared" si="466"/>
        <v>20328854849.801594</v>
      </c>
      <c r="J9736" s="11">
        <f t="shared" si="467"/>
        <v>201172</v>
      </c>
      <c r="K9736" s="11">
        <f t="shared" si="468"/>
        <v>101052.10889090726</v>
      </c>
      <c r="L9736" s="12">
        <f t="shared" si="470"/>
        <v>598725.98203653283</v>
      </c>
      <c r="M9736" s="11">
        <f>COUNTIF(E$2:$E9736,E9736)</f>
        <v>1305</v>
      </c>
      <c r="O9736" t="str">
        <f t="shared" si="465"/>
        <v/>
      </c>
    </row>
    <row r="9737" spans="1:15" hidden="1">
      <c r="A9737" s="41" t="s">
        <v>103</v>
      </c>
      <c r="B9737" s="46">
        <v>45817</v>
      </c>
      <c r="C9737" s="8" t="s">
        <v>13</v>
      </c>
      <c r="D9737" s="8" t="s">
        <v>90</v>
      </c>
      <c r="E9737" s="8" t="s">
        <v>90</v>
      </c>
      <c r="F9737" s="9">
        <f t="shared" si="469"/>
        <v>4600000</v>
      </c>
      <c r="G9737" s="9">
        <v>46</v>
      </c>
      <c r="H9737" s="10">
        <v>4994542</v>
      </c>
      <c r="I9737" s="11">
        <f t="shared" si="466"/>
        <v>2933195608.24438</v>
      </c>
      <c r="J9737" s="11">
        <f t="shared" si="467"/>
        <v>28237</v>
      </c>
      <c r="K9737" s="11">
        <f t="shared" si="468"/>
        <v>103877.7351788214</v>
      </c>
      <c r="L9737" s="12">
        <f t="shared" si="470"/>
        <v>0</v>
      </c>
      <c r="M9737" s="11">
        <f>COUNTIF(E$2:$E9737,E9737)</f>
        <v>1804</v>
      </c>
      <c r="O9737" t="str">
        <f t="shared" si="465"/>
        <v/>
      </c>
    </row>
    <row r="9738" spans="1:15" hidden="1">
      <c r="A9738" s="41" t="s">
        <v>103</v>
      </c>
      <c r="B9738" s="46">
        <v>45817</v>
      </c>
      <c r="C9738" s="8" t="s">
        <v>13</v>
      </c>
      <c r="D9738" s="8" t="s">
        <v>48</v>
      </c>
      <c r="E9738" s="8" t="s">
        <v>48</v>
      </c>
      <c r="F9738" s="9">
        <f t="shared" si="469"/>
        <v>-28400000</v>
      </c>
      <c r="G9738" s="9">
        <v>-284</v>
      </c>
      <c r="H9738" s="10">
        <v>-31394496</v>
      </c>
      <c r="I9738" s="11">
        <f t="shared" si="466"/>
        <v>5569233476.639555</v>
      </c>
      <c r="J9738" s="11">
        <f t="shared" si="467"/>
        <v>55616</v>
      </c>
      <c r="K9738" s="11">
        <f t="shared" si="468"/>
        <v>100137.25324797825</v>
      </c>
      <c r="L9738" s="12">
        <f t="shared" si="470"/>
        <v>2955516.0775741749</v>
      </c>
      <c r="M9738" s="11">
        <f>COUNTIF(E$2:$E9738,E9738)</f>
        <v>399</v>
      </c>
      <c r="O9738" t="str">
        <f t="shared" si="465"/>
        <v/>
      </c>
    </row>
    <row r="9739" spans="1:15" hidden="1">
      <c r="A9739" s="41" t="s">
        <v>103</v>
      </c>
      <c r="B9739" s="46">
        <v>45817</v>
      </c>
      <c r="C9739" s="8" t="s">
        <v>13</v>
      </c>
      <c r="D9739" s="8" t="s">
        <v>14</v>
      </c>
      <c r="E9739" s="8" t="s">
        <v>14</v>
      </c>
      <c r="F9739" s="9">
        <f t="shared" si="469"/>
        <v>-9200000</v>
      </c>
      <c r="G9739" s="9">
        <v>-92</v>
      </c>
      <c r="H9739" s="10">
        <v>-9895520</v>
      </c>
      <c r="I9739" s="11">
        <f t="shared" si="466"/>
        <v>20319558055.78363</v>
      </c>
      <c r="J9739" s="11">
        <f t="shared" si="467"/>
        <v>201080</v>
      </c>
      <c r="K9739" s="11">
        <f t="shared" si="468"/>
        <v>101052.10889090726</v>
      </c>
      <c r="L9739" s="12">
        <f t="shared" si="470"/>
        <v>598725.98203653283</v>
      </c>
      <c r="M9739" s="11">
        <f>COUNTIF(E$2:$E9739,E9739)</f>
        <v>1306</v>
      </c>
      <c r="O9739" t="str">
        <f t="shared" si="465"/>
        <v/>
      </c>
    </row>
    <row r="9740" spans="1:15" hidden="1">
      <c r="A9740" s="41" t="s">
        <v>103</v>
      </c>
      <c r="B9740" s="46">
        <v>45817</v>
      </c>
      <c r="C9740" s="8" t="s">
        <v>13</v>
      </c>
      <c r="D9740" s="8" t="s">
        <v>48</v>
      </c>
      <c r="E9740" s="8" t="s">
        <v>48</v>
      </c>
      <c r="F9740" s="9">
        <f t="shared" si="469"/>
        <v>-2700000</v>
      </c>
      <c r="G9740" s="9">
        <v>-27</v>
      </c>
      <c r="H9740" s="10">
        <v>-2984688</v>
      </c>
      <c r="I9740" s="11">
        <f t="shared" si="466"/>
        <v>5566529770.8018599</v>
      </c>
      <c r="J9740" s="11">
        <f t="shared" si="467"/>
        <v>55589</v>
      </c>
      <c r="K9740" s="11">
        <f t="shared" si="468"/>
        <v>100137.25324797825</v>
      </c>
      <c r="L9740" s="12">
        <f t="shared" si="470"/>
        <v>280982.1623045872</v>
      </c>
      <c r="M9740" s="11">
        <f>COUNTIF(E$2:$E9740,E9740)</f>
        <v>400</v>
      </c>
      <c r="O9740" t="str">
        <f t="shared" si="465"/>
        <v/>
      </c>
    </row>
    <row r="9741" spans="1:15" hidden="1">
      <c r="A9741" s="41" t="s">
        <v>103</v>
      </c>
      <c r="B9741" s="46">
        <v>45817</v>
      </c>
      <c r="C9741" s="8" t="s">
        <v>13</v>
      </c>
      <c r="D9741" s="8" t="s">
        <v>48</v>
      </c>
      <c r="E9741" s="8" t="s">
        <v>48</v>
      </c>
      <c r="F9741" s="9">
        <f t="shared" si="469"/>
        <v>-1800000</v>
      </c>
      <c r="G9741" s="9">
        <v>-18</v>
      </c>
      <c r="H9741" s="10">
        <v>-1989792</v>
      </c>
      <c r="I9741" s="11">
        <f t="shared" si="466"/>
        <v>5564727300.2433958</v>
      </c>
      <c r="J9741" s="11">
        <f t="shared" si="467"/>
        <v>55571</v>
      </c>
      <c r="K9741" s="11">
        <f t="shared" si="468"/>
        <v>100137.25324797825</v>
      </c>
      <c r="L9741" s="12">
        <f t="shared" si="470"/>
        <v>187321.44153639139</v>
      </c>
      <c r="M9741" s="11">
        <f>COUNTIF(E$2:$E9741,E9741)</f>
        <v>401</v>
      </c>
      <c r="O9741" t="str">
        <f t="shared" si="465"/>
        <v/>
      </c>
    </row>
    <row r="9742" spans="1:15" hidden="1">
      <c r="A9742" s="41" t="s">
        <v>103</v>
      </c>
      <c r="B9742" s="46">
        <v>45817</v>
      </c>
      <c r="C9742" s="8" t="s">
        <v>13</v>
      </c>
      <c r="D9742" s="8" t="s">
        <v>48</v>
      </c>
      <c r="E9742" s="8" t="s">
        <v>48</v>
      </c>
      <c r="F9742" s="9">
        <f t="shared" si="469"/>
        <v>-2700000</v>
      </c>
      <c r="G9742" s="9">
        <v>-27</v>
      </c>
      <c r="H9742" s="10">
        <v>-2984688</v>
      </c>
      <c r="I9742" s="11">
        <f t="shared" si="466"/>
        <v>5562023594.4057007</v>
      </c>
      <c r="J9742" s="11">
        <f t="shared" si="467"/>
        <v>55544</v>
      </c>
      <c r="K9742" s="11">
        <f t="shared" si="468"/>
        <v>100137.25324797825</v>
      </c>
      <c r="L9742" s="12">
        <f t="shared" si="470"/>
        <v>280982.1623045872</v>
      </c>
      <c r="M9742" s="11">
        <f>COUNTIF(E$2:$E9742,E9742)</f>
        <v>402</v>
      </c>
      <c r="O9742" t="str">
        <f t="shared" si="465"/>
        <v/>
      </c>
    </row>
    <row r="9743" spans="1:15" hidden="1">
      <c r="A9743" s="41" t="s">
        <v>103</v>
      </c>
      <c r="B9743" s="46">
        <v>45817</v>
      </c>
      <c r="C9743" s="8" t="s">
        <v>13</v>
      </c>
      <c r="D9743" s="8" t="s">
        <v>48</v>
      </c>
      <c r="E9743" s="8" t="s">
        <v>48</v>
      </c>
      <c r="F9743" s="9">
        <f t="shared" si="469"/>
        <v>-900000</v>
      </c>
      <c r="G9743" s="9">
        <v>-9</v>
      </c>
      <c r="H9743" s="10">
        <v>-994896</v>
      </c>
      <c r="I9743" s="11">
        <f t="shared" si="466"/>
        <v>5561122359.1264687</v>
      </c>
      <c r="J9743" s="11">
        <f t="shared" si="467"/>
        <v>55535</v>
      </c>
      <c r="K9743" s="11">
        <f t="shared" si="468"/>
        <v>100137.25324797825</v>
      </c>
      <c r="L9743" s="12">
        <f t="shared" si="470"/>
        <v>93660.720768195693</v>
      </c>
      <c r="M9743" s="11">
        <f>COUNTIF(E$2:$E9743,E9743)</f>
        <v>403</v>
      </c>
      <c r="O9743" t="str">
        <f t="shared" si="465"/>
        <v/>
      </c>
    </row>
    <row r="9744" spans="1:15" hidden="1">
      <c r="A9744" s="41" t="s">
        <v>103</v>
      </c>
      <c r="B9744" s="46">
        <v>45817</v>
      </c>
      <c r="C9744" s="8" t="s">
        <v>13</v>
      </c>
      <c r="D9744" s="8" t="s">
        <v>48</v>
      </c>
      <c r="E9744" s="8" t="s">
        <v>48</v>
      </c>
      <c r="F9744" s="9">
        <f t="shared" si="469"/>
        <v>-904100000</v>
      </c>
      <c r="G9744" s="9">
        <v>-9041</v>
      </c>
      <c r="H9744" s="10">
        <v>-999428304</v>
      </c>
      <c r="I9744" s="11">
        <f t="shared" si="466"/>
        <v>4655781452.5114975</v>
      </c>
      <c r="J9744" s="11">
        <f t="shared" si="467"/>
        <v>46494</v>
      </c>
      <c r="K9744" s="11">
        <f t="shared" si="468"/>
        <v>100137.25324797825</v>
      </c>
      <c r="L9744" s="12">
        <f t="shared" si="470"/>
        <v>94087397.385028601</v>
      </c>
      <c r="M9744" s="11">
        <f>COUNTIF(E$2:$E9744,E9744)</f>
        <v>404</v>
      </c>
      <c r="O9744" t="str">
        <f t="shared" ref="O9744:O9750" si="471">IF(M9744=_xlfn.MAXIFS(M:M,D:D,D9744),"X","")</f>
        <v/>
      </c>
    </row>
    <row r="9745" spans="1:15" hidden="1">
      <c r="A9745" s="41" t="s">
        <v>103</v>
      </c>
      <c r="B9745" s="46">
        <v>45817</v>
      </c>
      <c r="C9745" s="8" t="s">
        <v>13</v>
      </c>
      <c r="D9745" s="8" t="s">
        <v>48</v>
      </c>
      <c r="E9745" s="8" t="s">
        <v>48</v>
      </c>
      <c r="F9745" s="9">
        <f t="shared" si="469"/>
        <v>-1800000</v>
      </c>
      <c r="G9745" s="9">
        <v>-18</v>
      </c>
      <c r="H9745" s="10">
        <v>-1989792</v>
      </c>
      <c r="I9745" s="11">
        <f t="shared" si="466"/>
        <v>4653978981.9530334</v>
      </c>
      <c r="J9745" s="11">
        <f t="shared" si="467"/>
        <v>46476</v>
      </c>
      <c r="K9745" s="11">
        <f t="shared" si="468"/>
        <v>100137.25324797825</v>
      </c>
      <c r="L9745" s="12">
        <f t="shared" si="470"/>
        <v>187321.44153639139</v>
      </c>
      <c r="M9745" s="11">
        <f>COUNTIF(E$2:$E9745,E9745)</f>
        <v>405</v>
      </c>
      <c r="O9745" t="str">
        <f t="shared" si="471"/>
        <v/>
      </c>
    </row>
    <row r="9746" spans="1:15" hidden="1">
      <c r="A9746" s="41" t="s">
        <v>103</v>
      </c>
      <c r="B9746" s="46">
        <v>45817</v>
      </c>
      <c r="C9746" s="8" t="s">
        <v>13</v>
      </c>
      <c r="D9746" s="8" t="s">
        <v>48</v>
      </c>
      <c r="E9746" s="8" t="s">
        <v>48</v>
      </c>
      <c r="F9746" s="9">
        <f t="shared" si="469"/>
        <v>-90900000</v>
      </c>
      <c r="G9746" s="9">
        <v>-909</v>
      </c>
      <c r="H9746" s="10">
        <v>-100484496</v>
      </c>
      <c r="I9746" s="11">
        <f t="shared" si="466"/>
        <v>4562954218.7506208</v>
      </c>
      <c r="J9746" s="11">
        <f t="shared" si="467"/>
        <v>45567</v>
      </c>
      <c r="K9746" s="11">
        <f t="shared" si="468"/>
        <v>100137.25324797825</v>
      </c>
      <c r="L9746" s="12">
        <f t="shared" si="470"/>
        <v>9459732.7975877672</v>
      </c>
      <c r="M9746" s="11">
        <f>COUNTIF(E$2:$E9746,E9746)</f>
        <v>406</v>
      </c>
      <c r="O9746" t="str">
        <f t="shared" si="471"/>
        <v/>
      </c>
    </row>
    <row r="9747" spans="1:15" hidden="1">
      <c r="A9747" s="41" t="s">
        <v>103</v>
      </c>
      <c r="B9747" s="46">
        <v>45817</v>
      </c>
      <c r="C9747" s="8" t="s">
        <v>13</v>
      </c>
      <c r="D9747" s="8" t="s">
        <v>14</v>
      </c>
      <c r="E9747" s="8" t="s">
        <v>14</v>
      </c>
      <c r="F9747" s="9">
        <f t="shared" si="469"/>
        <v>-9200000</v>
      </c>
      <c r="G9747" s="9">
        <v>-92</v>
      </c>
      <c r="H9747" s="10">
        <v>-9895520</v>
      </c>
      <c r="I9747" s="11">
        <f t="shared" si="466"/>
        <v>20310261261.765667</v>
      </c>
      <c r="J9747" s="11">
        <f t="shared" si="467"/>
        <v>200988</v>
      </c>
      <c r="K9747" s="11">
        <f t="shared" si="468"/>
        <v>101052.10889090726</v>
      </c>
      <c r="L9747" s="12">
        <f t="shared" si="470"/>
        <v>598725.98203653283</v>
      </c>
      <c r="M9747" s="11">
        <f>COUNTIF(E$2:$E9747,E9747)</f>
        <v>1307</v>
      </c>
      <c r="O9747" t="str">
        <f t="shared" si="471"/>
        <v/>
      </c>
    </row>
    <row r="9748" spans="1:15" hidden="1">
      <c r="A9748" s="41" t="s">
        <v>103</v>
      </c>
      <c r="B9748" s="46">
        <v>45817</v>
      </c>
      <c r="C9748" s="8" t="s">
        <v>13</v>
      </c>
      <c r="D9748" s="8" t="s">
        <v>98</v>
      </c>
      <c r="E9748" s="8" t="s">
        <v>98</v>
      </c>
      <c r="F9748" s="9">
        <f t="shared" si="469"/>
        <v>100000</v>
      </c>
      <c r="G9748" s="9">
        <v>1</v>
      </c>
      <c r="H9748" s="10">
        <v>103200</v>
      </c>
      <c r="I9748" s="11">
        <f t="shared" si="466"/>
        <v>11845156</v>
      </c>
      <c r="J9748" s="11">
        <f t="shared" si="467"/>
        <v>115</v>
      </c>
      <c r="K9748" s="11">
        <f t="shared" si="468"/>
        <v>103001.35652173913</v>
      </c>
      <c r="L9748" s="12">
        <f t="shared" si="470"/>
        <v>0</v>
      </c>
      <c r="M9748" s="11">
        <f>COUNTIF(E$2:$E9748,E9748)</f>
        <v>8</v>
      </c>
      <c r="O9748" t="str">
        <f t="shared" si="471"/>
        <v/>
      </c>
    </row>
    <row r="9749" spans="1:15" hidden="1">
      <c r="A9749" s="41" t="s">
        <v>103</v>
      </c>
      <c r="B9749" s="46">
        <v>45817</v>
      </c>
      <c r="C9749" s="8" t="s">
        <v>13</v>
      </c>
      <c r="D9749" s="8" t="s">
        <v>98</v>
      </c>
      <c r="E9749" s="8" t="s">
        <v>98</v>
      </c>
      <c r="F9749" s="9">
        <f t="shared" si="469"/>
        <v>2000000</v>
      </c>
      <c r="G9749" s="9">
        <v>20</v>
      </c>
      <c r="H9749" s="10">
        <v>2064000</v>
      </c>
      <c r="I9749" s="11">
        <f t="shared" si="466"/>
        <v>13909156</v>
      </c>
      <c r="J9749" s="11">
        <f t="shared" si="467"/>
        <v>135</v>
      </c>
      <c r="K9749" s="11">
        <f t="shared" si="468"/>
        <v>103030.78518518519</v>
      </c>
      <c r="L9749" s="12">
        <f t="shared" si="470"/>
        <v>0</v>
      </c>
      <c r="M9749" s="11">
        <f>COUNTIF(E$2:$E9749,E9749)</f>
        <v>9</v>
      </c>
      <c r="O9749" t="str">
        <f t="shared" si="471"/>
        <v/>
      </c>
    </row>
    <row r="9750" spans="1:15" hidden="1">
      <c r="A9750" s="41" t="s">
        <v>103</v>
      </c>
      <c r="B9750" s="46">
        <v>45817</v>
      </c>
      <c r="C9750" s="8" t="s">
        <v>13</v>
      </c>
      <c r="D9750" s="8" t="s">
        <v>14</v>
      </c>
      <c r="E9750" s="8" t="s">
        <v>14</v>
      </c>
      <c r="F9750" s="9">
        <f t="shared" si="469"/>
        <v>-1800000</v>
      </c>
      <c r="G9750" s="9">
        <v>-18</v>
      </c>
      <c r="H9750" s="10">
        <v>-1936080</v>
      </c>
      <c r="I9750" s="11">
        <f t="shared" si="466"/>
        <v>20308442323.80563</v>
      </c>
      <c r="J9750" s="11">
        <f t="shared" si="467"/>
        <v>200970</v>
      </c>
      <c r="K9750" s="11">
        <f t="shared" si="468"/>
        <v>101052.10889090726</v>
      </c>
      <c r="L9750" s="12">
        <f t="shared" si="470"/>
        <v>117142.03996366938</v>
      </c>
      <c r="M9750" s="11">
        <f>COUNTIF(E$2:$E9750,E9750)</f>
        <v>1308</v>
      </c>
      <c r="O9750" t="str">
        <f t="shared" si="471"/>
        <v/>
      </c>
    </row>
    <row r="9751" spans="1:15" hidden="1">
      <c r="A9751" s="55" t="s">
        <v>103</v>
      </c>
      <c r="B9751" s="56">
        <v>45818</v>
      </c>
      <c r="C9751" s="31" t="s">
        <v>13</v>
      </c>
      <c r="D9751" s="31" t="s">
        <v>46</v>
      </c>
      <c r="E9751" s="31" t="s">
        <v>46</v>
      </c>
      <c r="F9751" s="32" t="s">
        <v>17</v>
      </c>
      <c r="G9751" s="32"/>
      <c r="H9751" s="33">
        <v>-569062500</v>
      </c>
      <c r="I9751" s="34">
        <f>I9707+H9751</f>
        <v>7755935518.515729</v>
      </c>
      <c r="J9751" s="34">
        <f>J9707</f>
        <v>75875</v>
      </c>
      <c r="K9751" s="34">
        <f>I9751/J9751</f>
        <v>102219.90798702773</v>
      </c>
      <c r="L9751" s="35">
        <f t="shared" ref="L9751" si="472">IF(G9751&lt;0,K9751*G9751-H9751,0)</f>
        <v>0</v>
      </c>
      <c r="M9751" s="34">
        <f>COUNTIF(E$2:$E9751,E9751)</f>
        <v>2954</v>
      </c>
    </row>
    <row r="9752" spans="1:15" hidden="1">
      <c r="A9752" s="41" t="s">
        <v>103</v>
      </c>
      <c r="B9752" s="46">
        <v>45818</v>
      </c>
      <c r="C9752" s="8" t="s">
        <v>13</v>
      </c>
      <c r="D9752" s="8" t="s">
        <v>46</v>
      </c>
      <c r="E9752" s="8" t="s">
        <v>46</v>
      </c>
      <c r="F9752" s="9">
        <f t="shared" si="469"/>
        <v>9100000</v>
      </c>
      <c r="G9752" s="9">
        <v>91</v>
      </c>
      <c r="H9752" s="10">
        <v>9478287</v>
      </c>
      <c r="I9752" s="11">
        <f t="shared" ref="I9752:I9815" si="473">IF(H9752&gt;=0,IF(M9752=1,H9752,SUMIFS(I:I,E:E,E9752,M:M,M9752-1)+H9752),SUMIFS(I:I,E:E,E9752,M:M,M9752-1)+K9752*G9752)</f>
        <v>7765413805.515729</v>
      </c>
      <c r="J9752" s="11">
        <f t="shared" ref="J9752:J9815" si="474">IF(M9752=1,G9752,SUMIFS($J:$J,$E:$E,E9752,$M:$M,M9752-1)+G9752)</f>
        <v>75966</v>
      </c>
      <c r="K9752" s="11">
        <f t="shared" ref="K9752:K9815" si="475">IF(H9752&gt;=0,I9752/J9752,SUMIFS($K:$K,$E:$E,E9752,$M:$M,M9752-1))</f>
        <v>102222.2284379292</v>
      </c>
      <c r="L9752" s="12">
        <f t="shared" si="470"/>
        <v>0</v>
      </c>
      <c r="M9752" s="11">
        <f>COUNTIF(E$2:$E9752,E9752)</f>
        <v>2955</v>
      </c>
      <c r="O9752" t="str">
        <f t="shared" ref="O9752:O9815" si="476">IF(M9752=_xlfn.MAXIFS(M:M,D:D,D9752),"X","")</f>
        <v/>
      </c>
    </row>
    <row r="9753" spans="1:15" hidden="1">
      <c r="A9753" s="41" t="s">
        <v>103</v>
      </c>
      <c r="B9753" s="46">
        <v>45818</v>
      </c>
      <c r="C9753" s="8" t="s">
        <v>13</v>
      </c>
      <c r="D9753" s="8" t="s">
        <v>46</v>
      </c>
      <c r="E9753" s="8" t="s">
        <v>46</v>
      </c>
      <c r="F9753" s="9">
        <f t="shared" si="469"/>
        <v>9100000</v>
      </c>
      <c r="G9753" s="9">
        <v>91</v>
      </c>
      <c r="H9753" s="10">
        <v>9478287</v>
      </c>
      <c r="I9753" s="11">
        <f t="shared" si="473"/>
        <v>7774892092.515729</v>
      </c>
      <c r="J9753" s="11">
        <f t="shared" si="474"/>
        <v>76057</v>
      </c>
      <c r="K9753" s="11">
        <f t="shared" si="475"/>
        <v>102224.54333612592</v>
      </c>
      <c r="L9753" s="12">
        <f t="shared" si="470"/>
        <v>0</v>
      </c>
      <c r="M9753" s="11">
        <f>COUNTIF(E$2:$E9753,E9753)</f>
        <v>2956</v>
      </c>
      <c r="O9753" t="str">
        <f t="shared" si="476"/>
        <v/>
      </c>
    </row>
    <row r="9754" spans="1:15" hidden="1">
      <c r="A9754" s="41" t="s">
        <v>103</v>
      </c>
      <c r="B9754" s="46">
        <v>45818</v>
      </c>
      <c r="C9754" s="8" t="s">
        <v>13</v>
      </c>
      <c r="D9754" s="8" t="s">
        <v>46</v>
      </c>
      <c r="E9754" s="8" t="s">
        <v>46</v>
      </c>
      <c r="F9754" s="9">
        <f t="shared" si="469"/>
        <v>9100000</v>
      </c>
      <c r="G9754" s="9">
        <v>91</v>
      </c>
      <c r="H9754" s="10">
        <v>9478287</v>
      </c>
      <c r="I9754" s="11">
        <f t="shared" si="473"/>
        <v>7784370379.515729</v>
      </c>
      <c r="J9754" s="11">
        <f t="shared" si="474"/>
        <v>76148</v>
      </c>
      <c r="K9754" s="11">
        <f t="shared" si="475"/>
        <v>102226.85270152504</v>
      </c>
      <c r="L9754" s="12">
        <f t="shared" si="470"/>
        <v>0</v>
      </c>
      <c r="M9754" s="11">
        <f>COUNTIF(E$2:$E9754,E9754)</f>
        <v>2957</v>
      </c>
      <c r="O9754" t="str">
        <f t="shared" si="476"/>
        <v/>
      </c>
    </row>
    <row r="9755" spans="1:15" hidden="1">
      <c r="A9755" s="41" t="s">
        <v>103</v>
      </c>
      <c r="B9755" s="46">
        <v>45818</v>
      </c>
      <c r="C9755" s="8" t="s">
        <v>13</v>
      </c>
      <c r="D9755" s="8" t="s">
        <v>46</v>
      </c>
      <c r="E9755" s="8" t="s">
        <v>46</v>
      </c>
      <c r="F9755" s="9">
        <f t="shared" si="469"/>
        <v>9100000</v>
      </c>
      <c r="G9755" s="9">
        <v>91</v>
      </c>
      <c r="H9755" s="10">
        <v>9478287</v>
      </c>
      <c r="I9755" s="11">
        <f t="shared" si="473"/>
        <v>7793848666.515729</v>
      </c>
      <c r="J9755" s="11">
        <f t="shared" si="474"/>
        <v>76239</v>
      </c>
      <c r="K9755" s="11">
        <f t="shared" si="475"/>
        <v>102229.15655393865</v>
      </c>
      <c r="L9755" s="12">
        <f t="shared" si="470"/>
        <v>0</v>
      </c>
      <c r="M9755" s="11">
        <f>COUNTIF(E$2:$E9755,E9755)</f>
        <v>2958</v>
      </c>
      <c r="O9755" t="str">
        <f t="shared" si="476"/>
        <v/>
      </c>
    </row>
    <row r="9756" spans="1:15" hidden="1">
      <c r="A9756" s="41" t="s">
        <v>103</v>
      </c>
      <c r="B9756" s="46">
        <v>45818</v>
      </c>
      <c r="C9756" s="8" t="s">
        <v>13</v>
      </c>
      <c r="D9756" s="8" t="s">
        <v>46</v>
      </c>
      <c r="E9756" s="8" t="s">
        <v>46</v>
      </c>
      <c r="F9756" s="9">
        <f t="shared" si="469"/>
        <v>9100000</v>
      </c>
      <c r="G9756" s="9">
        <v>91</v>
      </c>
      <c r="H9756" s="10">
        <v>9478287</v>
      </c>
      <c r="I9756" s="11">
        <f t="shared" si="473"/>
        <v>7803326953.515729</v>
      </c>
      <c r="J9756" s="11">
        <f t="shared" si="474"/>
        <v>76330</v>
      </c>
      <c r="K9756" s="11">
        <f t="shared" si="475"/>
        <v>102231.45491308435</v>
      </c>
      <c r="L9756" s="12">
        <f t="shared" si="470"/>
        <v>0</v>
      </c>
      <c r="M9756" s="11">
        <f>COUNTIF(E$2:$E9756,E9756)</f>
        <v>2959</v>
      </c>
      <c r="O9756" t="str">
        <f t="shared" si="476"/>
        <v/>
      </c>
    </row>
    <row r="9757" spans="1:15" hidden="1">
      <c r="A9757" s="41" t="s">
        <v>103</v>
      </c>
      <c r="B9757" s="46">
        <v>45818</v>
      </c>
      <c r="C9757" s="8" t="s">
        <v>13</v>
      </c>
      <c r="D9757" s="8" t="s">
        <v>46</v>
      </c>
      <c r="E9757" s="8" t="s">
        <v>46</v>
      </c>
      <c r="F9757" s="9">
        <f t="shared" si="469"/>
        <v>9100000</v>
      </c>
      <c r="G9757" s="9">
        <v>91</v>
      </c>
      <c r="H9757" s="10">
        <v>9478287</v>
      </c>
      <c r="I9757" s="11">
        <f t="shared" si="473"/>
        <v>7812805240.515729</v>
      </c>
      <c r="J9757" s="11">
        <f t="shared" si="474"/>
        <v>76421</v>
      </c>
      <c r="K9757" s="11">
        <f t="shared" si="475"/>
        <v>102233.74779858584</v>
      </c>
      <c r="L9757" s="12">
        <f t="shared" si="470"/>
        <v>0</v>
      </c>
      <c r="M9757" s="11">
        <f>COUNTIF(E$2:$E9757,E9757)</f>
        <v>2960</v>
      </c>
      <c r="O9757" t="str">
        <f t="shared" si="476"/>
        <v/>
      </c>
    </row>
    <row r="9758" spans="1:15" hidden="1">
      <c r="A9758" s="41" t="s">
        <v>103</v>
      </c>
      <c r="B9758" s="46">
        <v>45818</v>
      </c>
      <c r="C9758" s="8" t="s">
        <v>13</v>
      </c>
      <c r="D9758" s="8" t="s">
        <v>46</v>
      </c>
      <c r="E9758" s="8" t="s">
        <v>46</v>
      </c>
      <c r="F9758" s="9">
        <f t="shared" si="469"/>
        <v>92000000</v>
      </c>
      <c r="G9758" s="9">
        <v>920</v>
      </c>
      <c r="H9758" s="10">
        <v>95900800</v>
      </c>
      <c r="I9758" s="11">
        <f t="shared" si="473"/>
        <v>7908706040.515729</v>
      </c>
      <c r="J9758" s="11">
        <f t="shared" si="474"/>
        <v>77341</v>
      </c>
      <c r="K9758" s="11">
        <f t="shared" si="475"/>
        <v>102257.61291573329</v>
      </c>
      <c r="L9758" s="12">
        <f t="shared" si="470"/>
        <v>0</v>
      </c>
      <c r="M9758" s="11">
        <f>COUNTIF(E$2:$E9758,E9758)</f>
        <v>2961</v>
      </c>
      <c r="O9758" t="str">
        <f t="shared" si="476"/>
        <v/>
      </c>
    </row>
    <row r="9759" spans="1:15" hidden="1">
      <c r="A9759" s="41" t="s">
        <v>103</v>
      </c>
      <c r="B9759" s="46">
        <v>45818</v>
      </c>
      <c r="C9759" s="8" t="s">
        <v>13</v>
      </c>
      <c r="D9759" s="8" t="s">
        <v>46</v>
      </c>
      <c r="E9759" s="8" t="s">
        <v>46</v>
      </c>
      <c r="F9759" s="9">
        <f t="shared" si="469"/>
        <v>9100000</v>
      </c>
      <c r="G9759" s="9">
        <v>91</v>
      </c>
      <c r="H9759" s="10">
        <v>9478287</v>
      </c>
      <c r="I9759" s="11">
        <f t="shared" si="473"/>
        <v>7918184327.515729</v>
      </c>
      <c r="J9759" s="11">
        <f t="shared" si="474"/>
        <v>77432</v>
      </c>
      <c r="K9759" s="11">
        <f t="shared" si="475"/>
        <v>102259.84512237484</v>
      </c>
      <c r="L9759" s="12">
        <f t="shared" si="470"/>
        <v>0</v>
      </c>
      <c r="M9759" s="11">
        <f>COUNTIF(E$2:$E9759,E9759)</f>
        <v>2962</v>
      </c>
      <c r="O9759" t="str">
        <f t="shared" si="476"/>
        <v/>
      </c>
    </row>
    <row r="9760" spans="1:15" hidden="1">
      <c r="A9760" s="41" t="s">
        <v>103</v>
      </c>
      <c r="B9760" s="46">
        <v>45818</v>
      </c>
      <c r="C9760" s="8" t="s">
        <v>13</v>
      </c>
      <c r="D9760" s="8" t="s">
        <v>46</v>
      </c>
      <c r="E9760" s="8" t="s">
        <v>46</v>
      </c>
      <c r="F9760" s="9">
        <f t="shared" si="469"/>
        <v>127500000</v>
      </c>
      <c r="G9760" s="9">
        <v>1275</v>
      </c>
      <c r="H9760" s="10">
        <v>132800175</v>
      </c>
      <c r="I9760" s="11">
        <f t="shared" si="473"/>
        <v>8050984502.515729</v>
      </c>
      <c r="J9760" s="11">
        <f t="shared" si="474"/>
        <v>78707</v>
      </c>
      <c r="K9760" s="11">
        <f t="shared" si="475"/>
        <v>102290.57774423786</v>
      </c>
      <c r="L9760" s="12">
        <f t="shared" si="470"/>
        <v>0</v>
      </c>
      <c r="M9760" s="11">
        <f>COUNTIF(E$2:$E9760,E9760)</f>
        <v>2963</v>
      </c>
      <c r="O9760" t="str">
        <f t="shared" si="476"/>
        <v/>
      </c>
    </row>
    <row r="9761" spans="1:15" hidden="1">
      <c r="A9761" s="41" t="s">
        <v>103</v>
      </c>
      <c r="B9761" s="46">
        <v>45818</v>
      </c>
      <c r="C9761" s="8" t="s">
        <v>13</v>
      </c>
      <c r="D9761" s="8" t="s">
        <v>46</v>
      </c>
      <c r="E9761" s="8" t="s">
        <v>46</v>
      </c>
      <c r="F9761" s="9">
        <f t="shared" si="469"/>
        <v>54600000</v>
      </c>
      <c r="G9761" s="9">
        <v>546</v>
      </c>
      <c r="H9761" s="10">
        <v>56869722</v>
      </c>
      <c r="I9761" s="11">
        <f t="shared" si="473"/>
        <v>8107854224.515729</v>
      </c>
      <c r="J9761" s="11">
        <f t="shared" si="474"/>
        <v>79253</v>
      </c>
      <c r="K9761" s="11">
        <f t="shared" si="475"/>
        <v>102303.4361414171</v>
      </c>
      <c r="L9761" s="12">
        <f t="shared" si="470"/>
        <v>0</v>
      </c>
      <c r="M9761" s="11">
        <f>COUNTIF(E$2:$E9761,E9761)</f>
        <v>2964</v>
      </c>
      <c r="O9761" t="str">
        <f t="shared" si="476"/>
        <v/>
      </c>
    </row>
    <row r="9762" spans="1:15" hidden="1">
      <c r="A9762" s="41" t="s">
        <v>103</v>
      </c>
      <c r="B9762" s="46">
        <v>45818</v>
      </c>
      <c r="C9762" s="8" t="s">
        <v>13</v>
      </c>
      <c r="D9762" s="8" t="s">
        <v>14</v>
      </c>
      <c r="E9762" s="8" t="s">
        <v>14</v>
      </c>
      <c r="F9762" s="9">
        <f t="shared" si="469"/>
        <v>4600000</v>
      </c>
      <c r="G9762" s="9">
        <v>46</v>
      </c>
      <c r="H9762" s="10">
        <v>4960686</v>
      </c>
      <c r="I9762" s="11">
        <f t="shared" si="473"/>
        <v>20313403009.80563</v>
      </c>
      <c r="J9762" s="11">
        <f t="shared" si="474"/>
        <v>201016</v>
      </c>
      <c r="K9762" s="11">
        <f t="shared" si="475"/>
        <v>101053.66244381358</v>
      </c>
      <c r="L9762" s="12">
        <f t="shared" si="470"/>
        <v>0</v>
      </c>
      <c r="M9762" s="11">
        <f>COUNTIF(E$2:$E9762,E9762)</f>
        <v>1309</v>
      </c>
      <c r="O9762" t="str">
        <f t="shared" si="476"/>
        <v/>
      </c>
    </row>
    <row r="9763" spans="1:15" hidden="1">
      <c r="A9763" s="41" t="s">
        <v>103</v>
      </c>
      <c r="B9763" s="46">
        <v>45818</v>
      </c>
      <c r="C9763" s="8" t="s">
        <v>13</v>
      </c>
      <c r="D9763" s="8" t="s">
        <v>46</v>
      </c>
      <c r="E9763" s="8" t="s">
        <v>46</v>
      </c>
      <c r="F9763" s="9">
        <f t="shared" si="469"/>
        <v>36400000</v>
      </c>
      <c r="G9763" s="9">
        <v>364</v>
      </c>
      <c r="H9763" s="10">
        <v>37913148</v>
      </c>
      <c r="I9763" s="11">
        <f t="shared" si="473"/>
        <v>8145767372.515729</v>
      </c>
      <c r="J9763" s="11">
        <f t="shared" si="474"/>
        <v>79617</v>
      </c>
      <c r="K9763" s="11">
        <f t="shared" si="475"/>
        <v>102311.91042761883</v>
      </c>
      <c r="L9763" s="12">
        <f t="shared" si="470"/>
        <v>0</v>
      </c>
      <c r="M9763" s="11">
        <f>COUNTIF(E$2:$E9763,E9763)</f>
        <v>2965</v>
      </c>
      <c r="O9763" t="str">
        <f t="shared" si="476"/>
        <v/>
      </c>
    </row>
    <row r="9764" spans="1:15" hidden="1">
      <c r="A9764" s="41" t="s">
        <v>103</v>
      </c>
      <c r="B9764" s="46">
        <v>45818</v>
      </c>
      <c r="C9764" s="8" t="s">
        <v>13</v>
      </c>
      <c r="D9764" s="8" t="s">
        <v>98</v>
      </c>
      <c r="E9764" s="8" t="s">
        <v>98</v>
      </c>
      <c r="F9764" s="9">
        <f t="shared" si="469"/>
        <v>100000</v>
      </c>
      <c r="G9764" s="9">
        <v>1</v>
      </c>
      <c r="H9764" s="10">
        <v>103222</v>
      </c>
      <c r="I9764" s="11">
        <f t="shared" si="473"/>
        <v>14012378</v>
      </c>
      <c r="J9764" s="11">
        <f t="shared" si="474"/>
        <v>136</v>
      </c>
      <c r="K9764" s="11">
        <f t="shared" si="475"/>
        <v>103032.19117647059</v>
      </c>
      <c r="L9764" s="12">
        <f t="shared" si="470"/>
        <v>0</v>
      </c>
      <c r="M9764" s="11">
        <f>COUNTIF(E$2:$E9764,E9764)</f>
        <v>10</v>
      </c>
      <c r="O9764" t="str">
        <f t="shared" si="476"/>
        <v/>
      </c>
    </row>
    <row r="9765" spans="1:15" hidden="1">
      <c r="A9765" s="41" t="s">
        <v>103</v>
      </c>
      <c r="B9765" s="46">
        <v>45818</v>
      </c>
      <c r="C9765" s="8" t="s">
        <v>13</v>
      </c>
      <c r="D9765" s="8" t="s">
        <v>48</v>
      </c>
      <c r="E9765" s="8" t="s">
        <v>48</v>
      </c>
      <c r="F9765" s="9">
        <f t="shared" si="469"/>
        <v>31600000</v>
      </c>
      <c r="G9765" s="9">
        <v>316</v>
      </c>
      <c r="H9765" s="10">
        <v>34909468</v>
      </c>
      <c r="I9765" s="11">
        <f t="shared" si="473"/>
        <v>4597863686.7506208</v>
      </c>
      <c r="J9765" s="11">
        <f t="shared" si="474"/>
        <v>45883</v>
      </c>
      <c r="K9765" s="11">
        <f t="shared" si="475"/>
        <v>100208.43638712859</v>
      </c>
      <c r="L9765" s="12">
        <f t="shared" si="470"/>
        <v>0</v>
      </c>
      <c r="M9765" s="11">
        <f>COUNTIF(E$2:$E9765,E9765)</f>
        <v>407</v>
      </c>
      <c r="O9765" t="str">
        <f t="shared" si="476"/>
        <v/>
      </c>
    </row>
    <row r="9766" spans="1:15" hidden="1">
      <c r="A9766" s="41" t="s">
        <v>103</v>
      </c>
      <c r="B9766" s="46">
        <v>45818</v>
      </c>
      <c r="C9766" s="8" t="s">
        <v>13</v>
      </c>
      <c r="D9766" s="8" t="s">
        <v>90</v>
      </c>
      <c r="E9766" s="8" t="s">
        <v>90</v>
      </c>
      <c r="F9766" s="9">
        <f t="shared" si="469"/>
        <v>27600000</v>
      </c>
      <c r="G9766" s="9">
        <v>276</v>
      </c>
      <c r="H9766" s="10">
        <v>30005064</v>
      </c>
      <c r="I9766" s="11">
        <f t="shared" si="473"/>
        <v>2963200672.24438</v>
      </c>
      <c r="J9766" s="11">
        <f t="shared" si="474"/>
        <v>28513</v>
      </c>
      <c r="K9766" s="11">
        <f t="shared" si="475"/>
        <v>103924.54923173219</v>
      </c>
      <c r="L9766" s="12">
        <f t="shared" si="470"/>
        <v>0</v>
      </c>
      <c r="M9766" s="11">
        <f>COUNTIF(E$2:$E9766,E9766)</f>
        <v>1805</v>
      </c>
      <c r="O9766" t="str">
        <f t="shared" si="476"/>
        <v/>
      </c>
    </row>
    <row r="9767" spans="1:15" hidden="1">
      <c r="A9767" s="41" t="s">
        <v>103</v>
      </c>
      <c r="B9767" s="46">
        <v>45818</v>
      </c>
      <c r="C9767" s="8" t="s">
        <v>13</v>
      </c>
      <c r="D9767" s="8" t="s">
        <v>48</v>
      </c>
      <c r="E9767" s="8" t="s">
        <v>48</v>
      </c>
      <c r="F9767" s="9">
        <f t="shared" si="469"/>
        <v>-9100000</v>
      </c>
      <c r="G9767" s="9">
        <v>-91</v>
      </c>
      <c r="H9767" s="10">
        <v>-10061415</v>
      </c>
      <c r="I9767" s="11">
        <f t="shared" si="473"/>
        <v>4588744719.0393925</v>
      </c>
      <c r="J9767" s="11">
        <f t="shared" si="474"/>
        <v>45792</v>
      </c>
      <c r="K9767" s="11">
        <f t="shared" si="475"/>
        <v>100208.43638712859</v>
      </c>
      <c r="L9767" s="12">
        <f t="shared" si="470"/>
        <v>942447.28877129778</v>
      </c>
      <c r="M9767" s="11">
        <f>COUNTIF(E$2:$E9767,E9767)</f>
        <v>408</v>
      </c>
      <c r="O9767" t="str">
        <f t="shared" si="476"/>
        <v/>
      </c>
    </row>
    <row r="9768" spans="1:15" hidden="1">
      <c r="A9768" s="41" t="s">
        <v>103</v>
      </c>
      <c r="B9768" s="46">
        <v>45818</v>
      </c>
      <c r="C9768" s="8" t="s">
        <v>13</v>
      </c>
      <c r="D9768" s="8" t="s">
        <v>48</v>
      </c>
      <c r="E9768" s="8" t="s">
        <v>48</v>
      </c>
      <c r="F9768" s="9">
        <f t="shared" si="469"/>
        <v>-1000000</v>
      </c>
      <c r="G9768" s="9">
        <v>-10</v>
      </c>
      <c r="H9768" s="10">
        <v>-1105650</v>
      </c>
      <c r="I9768" s="11">
        <f t="shared" si="473"/>
        <v>4587742634.6755209</v>
      </c>
      <c r="J9768" s="11">
        <f t="shared" si="474"/>
        <v>45782</v>
      </c>
      <c r="K9768" s="11">
        <f t="shared" si="475"/>
        <v>100208.43638712859</v>
      </c>
      <c r="L9768" s="12">
        <f t="shared" si="470"/>
        <v>103565.63612871408</v>
      </c>
      <c r="M9768" s="11">
        <f>COUNTIF(E$2:$E9768,E9768)</f>
        <v>409</v>
      </c>
      <c r="O9768" t="str">
        <f t="shared" si="476"/>
        <v/>
      </c>
    </row>
    <row r="9769" spans="1:15" hidden="1">
      <c r="A9769" s="41" t="s">
        <v>103</v>
      </c>
      <c r="B9769" s="46">
        <v>45818</v>
      </c>
      <c r="C9769" s="8" t="s">
        <v>13</v>
      </c>
      <c r="D9769" s="8" t="s">
        <v>14</v>
      </c>
      <c r="E9769" s="8" t="s">
        <v>14</v>
      </c>
      <c r="F9769" s="9">
        <f t="shared" ref="F9769:F9832" si="477">100000*G9769</f>
        <v>900000</v>
      </c>
      <c r="G9769" s="9">
        <v>9</v>
      </c>
      <c r="H9769" s="10">
        <v>966663</v>
      </c>
      <c r="I9769" s="11">
        <f t="shared" si="473"/>
        <v>20314369672.80563</v>
      </c>
      <c r="J9769" s="11">
        <f t="shared" si="474"/>
        <v>201025</v>
      </c>
      <c r="K9769" s="11">
        <f t="shared" si="475"/>
        <v>101053.94688623618</v>
      </c>
      <c r="L9769" s="12">
        <f t="shared" si="470"/>
        <v>0</v>
      </c>
      <c r="M9769" s="11">
        <f>COUNTIF(E$2:$E9769,E9769)</f>
        <v>1310</v>
      </c>
      <c r="O9769" t="str">
        <f t="shared" si="476"/>
        <v/>
      </c>
    </row>
    <row r="9770" spans="1:15" hidden="1">
      <c r="A9770" s="41" t="s">
        <v>103</v>
      </c>
      <c r="B9770" s="46">
        <v>45818</v>
      </c>
      <c r="C9770" s="8" t="s">
        <v>13</v>
      </c>
      <c r="D9770" s="8" t="s">
        <v>15</v>
      </c>
      <c r="E9770" s="8" t="s">
        <v>15</v>
      </c>
      <c r="F9770" s="9">
        <f t="shared" si="477"/>
        <v>100700000</v>
      </c>
      <c r="G9770" s="9">
        <v>1007</v>
      </c>
      <c r="H9770" s="10">
        <v>108615020</v>
      </c>
      <c r="I9770" s="11">
        <f t="shared" si="473"/>
        <v>28253056798.739105</v>
      </c>
      <c r="J9770" s="11">
        <f t="shared" si="474"/>
        <v>261612</v>
      </c>
      <c r="K9770" s="11">
        <f t="shared" si="475"/>
        <v>107996.02770033143</v>
      </c>
      <c r="L9770" s="12">
        <f t="shared" si="470"/>
        <v>0</v>
      </c>
      <c r="M9770" s="11">
        <f>COUNTIF(E$2:$E9770,E9770)</f>
        <v>3251</v>
      </c>
      <c r="O9770" t="str">
        <f t="shared" si="476"/>
        <v/>
      </c>
    </row>
    <row r="9771" spans="1:15" hidden="1">
      <c r="A9771" s="41" t="s">
        <v>103</v>
      </c>
      <c r="B9771" s="46">
        <v>45818</v>
      </c>
      <c r="C9771" s="8" t="s">
        <v>13</v>
      </c>
      <c r="D9771" s="8" t="s">
        <v>48</v>
      </c>
      <c r="E9771" s="8" t="s">
        <v>48</v>
      </c>
      <c r="F9771" s="9">
        <f t="shared" si="477"/>
        <v>-9900000</v>
      </c>
      <c r="G9771" s="9">
        <v>-99</v>
      </c>
      <c r="H9771" s="10">
        <v>-10945935</v>
      </c>
      <c r="I9771" s="11">
        <f t="shared" si="473"/>
        <v>4577821999.4731951</v>
      </c>
      <c r="J9771" s="11">
        <f t="shared" si="474"/>
        <v>45683</v>
      </c>
      <c r="K9771" s="11">
        <f t="shared" si="475"/>
        <v>100208.43638712859</v>
      </c>
      <c r="L9771" s="12">
        <f t="shared" si="470"/>
        <v>1025299.7976742703</v>
      </c>
      <c r="M9771" s="11">
        <f>COUNTIF(E$2:$E9771,E9771)</f>
        <v>410</v>
      </c>
      <c r="O9771" t="str">
        <f t="shared" si="476"/>
        <v/>
      </c>
    </row>
    <row r="9772" spans="1:15" hidden="1">
      <c r="A9772" s="41" t="s">
        <v>103</v>
      </c>
      <c r="B9772" s="46">
        <v>45818</v>
      </c>
      <c r="C9772" s="8" t="s">
        <v>13</v>
      </c>
      <c r="D9772" s="8" t="s">
        <v>48</v>
      </c>
      <c r="E9772" s="8" t="s">
        <v>48</v>
      </c>
      <c r="F9772" s="9">
        <f t="shared" si="477"/>
        <v>-1800000</v>
      </c>
      <c r="G9772" s="9">
        <v>-18</v>
      </c>
      <c r="H9772" s="10">
        <v>-1990170</v>
      </c>
      <c r="I9772" s="11">
        <f t="shared" si="473"/>
        <v>4576018247.618227</v>
      </c>
      <c r="J9772" s="11">
        <f t="shared" si="474"/>
        <v>45665</v>
      </c>
      <c r="K9772" s="11">
        <f t="shared" si="475"/>
        <v>100208.43638712859</v>
      </c>
      <c r="L9772" s="12">
        <f t="shared" si="470"/>
        <v>186418.14503168548</v>
      </c>
      <c r="M9772" s="11">
        <f>COUNTIF(E$2:$E9772,E9772)</f>
        <v>411</v>
      </c>
      <c r="O9772" t="str">
        <f t="shared" si="476"/>
        <v/>
      </c>
    </row>
    <row r="9773" spans="1:15" hidden="1">
      <c r="A9773" s="41" t="s">
        <v>103</v>
      </c>
      <c r="B9773" s="46">
        <v>45818</v>
      </c>
      <c r="C9773" s="8" t="s">
        <v>13</v>
      </c>
      <c r="D9773" s="8" t="s">
        <v>48</v>
      </c>
      <c r="E9773" s="8" t="s">
        <v>48</v>
      </c>
      <c r="F9773" s="9">
        <f t="shared" si="477"/>
        <v>-180800000</v>
      </c>
      <c r="G9773" s="9">
        <v>-1808</v>
      </c>
      <c r="H9773" s="10">
        <v>-199901520</v>
      </c>
      <c r="I9773" s="11">
        <f t="shared" si="473"/>
        <v>4394841394.6302986</v>
      </c>
      <c r="J9773" s="11">
        <f t="shared" si="474"/>
        <v>43857</v>
      </c>
      <c r="K9773" s="11">
        <f t="shared" si="475"/>
        <v>100208.43638712859</v>
      </c>
      <c r="L9773" s="12">
        <f t="shared" ref="L9773:L9836" si="478">IF(G9773&lt;0,K9773*G9773-H9773,0)</f>
        <v>18724667.01207152</v>
      </c>
      <c r="M9773" s="11">
        <f>COUNTIF(E$2:$E9773,E9773)</f>
        <v>412</v>
      </c>
      <c r="O9773" t="str">
        <f t="shared" si="476"/>
        <v/>
      </c>
    </row>
    <row r="9774" spans="1:15" hidden="1">
      <c r="A9774" s="41" t="s">
        <v>103</v>
      </c>
      <c r="B9774" s="46">
        <v>45818</v>
      </c>
      <c r="C9774" s="8" t="s">
        <v>13</v>
      </c>
      <c r="D9774" s="8" t="s">
        <v>48</v>
      </c>
      <c r="E9774" s="8" t="s">
        <v>48</v>
      </c>
      <c r="F9774" s="9">
        <f t="shared" si="477"/>
        <v>-90400000</v>
      </c>
      <c r="G9774" s="9">
        <v>-904</v>
      </c>
      <c r="H9774" s="10">
        <v>-99950760</v>
      </c>
      <c r="I9774" s="11">
        <f t="shared" si="473"/>
        <v>4304252968.1363344</v>
      </c>
      <c r="J9774" s="11">
        <f t="shared" si="474"/>
        <v>42953</v>
      </c>
      <c r="K9774" s="11">
        <f t="shared" si="475"/>
        <v>100208.43638712859</v>
      </c>
      <c r="L9774" s="12">
        <f t="shared" si="478"/>
        <v>9362333.50603576</v>
      </c>
      <c r="M9774" s="11">
        <f>COUNTIF(E$2:$E9774,E9774)</f>
        <v>413</v>
      </c>
      <c r="O9774" t="str">
        <f t="shared" si="476"/>
        <v/>
      </c>
    </row>
    <row r="9775" spans="1:15" hidden="1">
      <c r="A9775" s="41" t="s">
        <v>103</v>
      </c>
      <c r="B9775" s="46">
        <v>45818</v>
      </c>
      <c r="C9775" s="8" t="s">
        <v>13</v>
      </c>
      <c r="D9775" s="8" t="s">
        <v>48</v>
      </c>
      <c r="E9775" s="8" t="s">
        <v>48</v>
      </c>
      <c r="F9775" s="9">
        <f t="shared" si="477"/>
        <v>-13600000</v>
      </c>
      <c r="G9775" s="9">
        <v>-136</v>
      </c>
      <c r="H9775" s="10">
        <v>-15036840</v>
      </c>
      <c r="I9775" s="11">
        <f t="shared" si="473"/>
        <v>4290624620.7876849</v>
      </c>
      <c r="J9775" s="11">
        <f t="shared" si="474"/>
        <v>42817</v>
      </c>
      <c r="K9775" s="11">
        <f t="shared" si="475"/>
        <v>100208.43638712859</v>
      </c>
      <c r="L9775" s="12">
        <f t="shared" si="478"/>
        <v>1408492.6513505112</v>
      </c>
      <c r="M9775" s="11">
        <f>COUNTIF(E$2:$E9775,E9775)</f>
        <v>414</v>
      </c>
      <c r="O9775" t="str">
        <f t="shared" si="476"/>
        <v/>
      </c>
    </row>
    <row r="9776" spans="1:15" hidden="1">
      <c r="A9776" s="41" t="s">
        <v>103</v>
      </c>
      <c r="B9776" s="46">
        <v>45818</v>
      </c>
      <c r="C9776" s="8" t="s">
        <v>13</v>
      </c>
      <c r="D9776" s="8" t="s">
        <v>48</v>
      </c>
      <c r="E9776" s="8" t="s">
        <v>48</v>
      </c>
      <c r="F9776" s="9">
        <f t="shared" si="477"/>
        <v>-900000</v>
      </c>
      <c r="G9776" s="9">
        <v>-9</v>
      </c>
      <c r="H9776" s="10">
        <v>-995085</v>
      </c>
      <c r="I9776" s="11">
        <f t="shared" si="473"/>
        <v>4289722744.8602009</v>
      </c>
      <c r="J9776" s="11">
        <f t="shared" si="474"/>
        <v>42808</v>
      </c>
      <c r="K9776" s="11">
        <f t="shared" si="475"/>
        <v>100208.43638712859</v>
      </c>
      <c r="L9776" s="12">
        <f t="shared" si="478"/>
        <v>93209.072515842738</v>
      </c>
      <c r="M9776" s="11">
        <f>COUNTIF(E$2:$E9776,E9776)</f>
        <v>415</v>
      </c>
      <c r="O9776" t="str">
        <f t="shared" si="476"/>
        <v/>
      </c>
    </row>
    <row r="9777" spans="1:15" hidden="1">
      <c r="A9777" s="41" t="s">
        <v>103</v>
      </c>
      <c r="B9777" s="46">
        <v>45818</v>
      </c>
      <c r="C9777" s="8" t="s">
        <v>13</v>
      </c>
      <c r="D9777" s="8" t="s">
        <v>48</v>
      </c>
      <c r="E9777" s="8" t="s">
        <v>48</v>
      </c>
      <c r="F9777" s="9">
        <f t="shared" si="477"/>
        <v>-13500000</v>
      </c>
      <c r="G9777" s="9">
        <v>-135</v>
      </c>
      <c r="H9777" s="10">
        <v>-14926275</v>
      </c>
      <c r="I9777" s="11">
        <f t="shared" si="473"/>
        <v>4276194605.9479384</v>
      </c>
      <c r="J9777" s="11">
        <f t="shared" si="474"/>
        <v>42673</v>
      </c>
      <c r="K9777" s="11">
        <f t="shared" si="475"/>
        <v>100208.43638712859</v>
      </c>
      <c r="L9777" s="12">
        <f t="shared" si="478"/>
        <v>1398136.0877376404</v>
      </c>
      <c r="M9777" s="11">
        <f>COUNTIF(E$2:$E9777,E9777)</f>
        <v>416</v>
      </c>
      <c r="O9777" t="str">
        <f t="shared" si="476"/>
        <v/>
      </c>
    </row>
    <row r="9778" spans="1:15" hidden="1">
      <c r="A9778" s="41" t="s">
        <v>103</v>
      </c>
      <c r="B9778" s="46">
        <v>45818</v>
      </c>
      <c r="C9778" s="8" t="s">
        <v>13</v>
      </c>
      <c r="D9778" s="8" t="s">
        <v>48</v>
      </c>
      <c r="E9778" s="8" t="s">
        <v>48</v>
      </c>
      <c r="F9778" s="9">
        <f t="shared" si="477"/>
        <v>-13500000</v>
      </c>
      <c r="G9778" s="9">
        <v>-135</v>
      </c>
      <c r="H9778" s="10">
        <v>-14926275</v>
      </c>
      <c r="I9778" s="11">
        <f t="shared" si="473"/>
        <v>4262666467.035676</v>
      </c>
      <c r="J9778" s="11">
        <f t="shared" si="474"/>
        <v>42538</v>
      </c>
      <c r="K9778" s="11">
        <f t="shared" si="475"/>
        <v>100208.43638712859</v>
      </c>
      <c r="L9778" s="12">
        <f t="shared" si="478"/>
        <v>1398136.0877376404</v>
      </c>
      <c r="M9778" s="11">
        <f>COUNTIF(E$2:$E9778,E9778)</f>
        <v>417</v>
      </c>
      <c r="O9778" t="str">
        <f t="shared" si="476"/>
        <v/>
      </c>
    </row>
    <row r="9779" spans="1:15" hidden="1">
      <c r="A9779" s="41" t="s">
        <v>103</v>
      </c>
      <c r="B9779" s="46">
        <v>45818</v>
      </c>
      <c r="C9779" s="8" t="s">
        <v>13</v>
      </c>
      <c r="D9779" s="8" t="s">
        <v>48</v>
      </c>
      <c r="E9779" s="8" t="s">
        <v>48</v>
      </c>
      <c r="F9779" s="9">
        <f t="shared" si="477"/>
        <v>-13500000</v>
      </c>
      <c r="G9779" s="9">
        <v>-135</v>
      </c>
      <c r="H9779" s="10">
        <v>-14926275</v>
      </c>
      <c r="I9779" s="11">
        <f t="shared" si="473"/>
        <v>4249138328.1234136</v>
      </c>
      <c r="J9779" s="11">
        <f t="shared" si="474"/>
        <v>42403</v>
      </c>
      <c r="K9779" s="11">
        <f t="shared" si="475"/>
        <v>100208.43638712859</v>
      </c>
      <c r="L9779" s="12">
        <f t="shared" si="478"/>
        <v>1398136.0877376404</v>
      </c>
      <c r="M9779" s="11">
        <f>COUNTIF(E$2:$E9779,E9779)</f>
        <v>418</v>
      </c>
      <c r="O9779" t="str">
        <f t="shared" si="476"/>
        <v/>
      </c>
    </row>
    <row r="9780" spans="1:15" hidden="1">
      <c r="A9780" s="41" t="s">
        <v>103</v>
      </c>
      <c r="B9780" s="46">
        <v>45818</v>
      </c>
      <c r="C9780" s="8" t="s">
        <v>13</v>
      </c>
      <c r="D9780" s="8" t="s">
        <v>48</v>
      </c>
      <c r="E9780" s="8" t="s">
        <v>48</v>
      </c>
      <c r="F9780" s="9">
        <f t="shared" si="477"/>
        <v>-9000000</v>
      </c>
      <c r="G9780" s="9">
        <v>-90</v>
      </c>
      <c r="H9780" s="10">
        <v>-9950850</v>
      </c>
      <c r="I9780" s="11">
        <f t="shared" si="473"/>
        <v>4240119568.8485718</v>
      </c>
      <c r="J9780" s="11">
        <f t="shared" si="474"/>
        <v>42313</v>
      </c>
      <c r="K9780" s="11">
        <f t="shared" si="475"/>
        <v>100208.43638712859</v>
      </c>
      <c r="L9780" s="12">
        <f t="shared" si="478"/>
        <v>932090.72515842691</v>
      </c>
      <c r="M9780" s="11">
        <f>COUNTIF(E$2:$E9780,E9780)</f>
        <v>419</v>
      </c>
      <c r="O9780" t="str">
        <f t="shared" si="476"/>
        <v/>
      </c>
    </row>
    <row r="9781" spans="1:15" hidden="1">
      <c r="A9781" s="41" t="s">
        <v>103</v>
      </c>
      <c r="B9781" s="46">
        <v>45818</v>
      </c>
      <c r="C9781" s="8" t="s">
        <v>13</v>
      </c>
      <c r="D9781" s="8" t="s">
        <v>48</v>
      </c>
      <c r="E9781" s="8" t="s">
        <v>48</v>
      </c>
      <c r="F9781" s="9">
        <f t="shared" si="477"/>
        <v>-271100000</v>
      </c>
      <c r="G9781" s="9">
        <v>-2711</v>
      </c>
      <c r="H9781" s="10">
        <v>-299741715</v>
      </c>
      <c r="I9781" s="11">
        <f t="shared" si="473"/>
        <v>3968454497.8030663</v>
      </c>
      <c r="J9781" s="11">
        <f t="shared" si="474"/>
        <v>39602</v>
      </c>
      <c r="K9781" s="11">
        <f t="shared" si="475"/>
        <v>100208.43638712859</v>
      </c>
      <c r="L9781" s="12">
        <f t="shared" si="478"/>
        <v>28076643.954494417</v>
      </c>
      <c r="M9781" s="11">
        <f>COUNTIF(E$2:$E9781,E9781)</f>
        <v>420</v>
      </c>
      <c r="O9781" t="str">
        <f t="shared" si="476"/>
        <v/>
      </c>
    </row>
    <row r="9782" spans="1:15" hidden="1">
      <c r="A9782" s="41" t="s">
        <v>103</v>
      </c>
      <c r="B9782" s="46">
        <v>45818</v>
      </c>
      <c r="C9782" s="8" t="s">
        <v>13</v>
      </c>
      <c r="D9782" s="8" t="s">
        <v>90</v>
      </c>
      <c r="E9782" s="8" t="s">
        <v>90</v>
      </c>
      <c r="F9782" s="9">
        <f t="shared" si="477"/>
        <v>4600000</v>
      </c>
      <c r="G9782" s="9">
        <v>46</v>
      </c>
      <c r="H9782" s="10">
        <v>4998590</v>
      </c>
      <c r="I9782" s="11">
        <f t="shared" si="473"/>
        <v>2968199262.24438</v>
      </c>
      <c r="J9782" s="11">
        <f t="shared" si="474"/>
        <v>28559</v>
      </c>
      <c r="K9782" s="11">
        <f t="shared" si="475"/>
        <v>103932.18467888862</v>
      </c>
      <c r="L9782" s="12">
        <f t="shared" si="478"/>
        <v>0</v>
      </c>
      <c r="M9782" s="11">
        <f>COUNTIF(E$2:$E9782,E9782)</f>
        <v>1806</v>
      </c>
      <c r="O9782" t="str">
        <f t="shared" si="476"/>
        <v/>
      </c>
    </row>
    <row r="9783" spans="1:15" hidden="1">
      <c r="A9783" s="41" t="s">
        <v>103</v>
      </c>
      <c r="B9783" s="46">
        <v>45818</v>
      </c>
      <c r="C9783" s="8" t="s">
        <v>13</v>
      </c>
      <c r="D9783" s="8" t="s">
        <v>48</v>
      </c>
      <c r="E9783" s="8" t="s">
        <v>48</v>
      </c>
      <c r="F9783" s="9">
        <f t="shared" si="477"/>
        <v>-8200000</v>
      </c>
      <c r="G9783" s="9">
        <v>-82</v>
      </c>
      <c r="H9783" s="10">
        <v>-9066330</v>
      </c>
      <c r="I9783" s="11">
        <f t="shared" si="473"/>
        <v>3960237406.0193219</v>
      </c>
      <c r="J9783" s="11">
        <f t="shared" si="474"/>
        <v>39520</v>
      </c>
      <c r="K9783" s="11">
        <f t="shared" si="475"/>
        <v>100208.43638712859</v>
      </c>
      <c r="L9783" s="12">
        <f t="shared" si="478"/>
        <v>849238.21625545528</v>
      </c>
      <c r="M9783" s="11">
        <f>COUNTIF(E$2:$E9783,E9783)</f>
        <v>421</v>
      </c>
      <c r="O9783" t="str">
        <f t="shared" si="476"/>
        <v/>
      </c>
    </row>
    <row r="9784" spans="1:15" hidden="1">
      <c r="A9784" s="41" t="s">
        <v>103</v>
      </c>
      <c r="B9784" s="46">
        <v>45818</v>
      </c>
      <c r="C9784" s="8" t="s">
        <v>13</v>
      </c>
      <c r="D9784" s="8" t="s">
        <v>48</v>
      </c>
      <c r="E9784" s="8" t="s">
        <v>48</v>
      </c>
      <c r="F9784" s="9">
        <f t="shared" si="477"/>
        <v>-18100000</v>
      </c>
      <c r="G9784" s="9">
        <v>-181</v>
      </c>
      <c r="H9784" s="10">
        <v>-20012265</v>
      </c>
      <c r="I9784" s="11">
        <f t="shared" si="473"/>
        <v>3942099679.0332518</v>
      </c>
      <c r="J9784" s="11">
        <f t="shared" si="474"/>
        <v>39339</v>
      </c>
      <c r="K9784" s="11">
        <f t="shared" si="475"/>
        <v>100208.43638712859</v>
      </c>
      <c r="L9784" s="12">
        <f t="shared" si="478"/>
        <v>1874538.0139297247</v>
      </c>
      <c r="M9784" s="11">
        <f>COUNTIF(E$2:$E9784,E9784)</f>
        <v>422</v>
      </c>
      <c r="O9784" t="str">
        <f t="shared" si="476"/>
        <v/>
      </c>
    </row>
    <row r="9785" spans="1:15" hidden="1">
      <c r="A9785" s="41" t="s">
        <v>103</v>
      </c>
      <c r="B9785" s="46">
        <v>45818</v>
      </c>
      <c r="C9785" s="8" t="s">
        <v>13</v>
      </c>
      <c r="D9785" s="8" t="s">
        <v>48</v>
      </c>
      <c r="E9785" s="8" t="s">
        <v>48</v>
      </c>
      <c r="F9785" s="9">
        <f t="shared" si="477"/>
        <v>-900000</v>
      </c>
      <c r="G9785" s="9">
        <v>-9</v>
      </c>
      <c r="H9785" s="10">
        <v>-995085</v>
      </c>
      <c r="I9785" s="11">
        <f t="shared" si="473"/>
        <v>3941197803.1057677</v>
      </c>
      <c r="J9785" s="11">
        <f t="shared" si="474"/>
        <v>39330</v>
      </c>
      <c r="K9785" s="11">
        <f t="shared" si="475"/>
        <v>100208.43638712859</v>
      </c>
      <c r="L9785" s="12">
        <f t="shared" si="478"/>
        <v>93209.072515842738</v>
      </c>
      <c r="M9785" s="11">
        <f>COUNTIF(E$2:$E9785,E9785)</f>
        <v>423</v>
      </c>
      <c r="O9785" t="str">
        <f t="shared" si="476"/>
        <v/>
      </c>
    </row>
    <row r="9786" spans="1:15" hidden="1">
      <c r="A9786" s="41" t="s">
        <v>103</v>
      </c>
      <c r="B9786" s="46">
        <v>45818</v>
      </c>
      <c r="C9786" s="8" t="s">
        <v>13</v>
      </c>
      <c r="D9786" s="8" t="s">
        <v>48</v>
      </c>
      <c r="E9786" s="8" t="s">
        <v>48</v>
      </c>
      <c r="F9786" s="9">
        <f t="shared" si="477"/>
        <v>-25800000</v>
      </c>
      <c r="G9786" s="9">
        <v>-258</v>
      </c>
      <c r="H9786" s="10">
        <v>-28525770</v>
      </c>
      <c r="I9786" s="11">
        <f t="shared" si="473"/>
        <v>3915344026.5178885</v>
      </c>
      <c r="J9786" s="11">
        <f t="shared" si="474"/>
        <v>39072</v>
      </c>
      <c r="K9786" s="11">
        <f t="shared" si="475"/>
        <v>100208.43638712859</v>
      </c>
      <c r="L9786" s="12">
        <f t="shared" si="478"/>
        <v>2671993.4121208228</v>
      </c>
      <c r="M9786" s="11">
        <f>COUNTIF(E$2:$E9786,E9786)</f>
        <v>424</v>
      </c>
      <c r="O9786" t="str">
        <f t="shared" si="476"/>
        <v/>
      </c>
    </row>
    <row r="9787" spans="1:15" hidden="1">
      <c r="A9787" s="41" t="s">
        <v>103</v>
      </c>
      <c r="B9787" s="46">
        <v>45818</v>
      </c>
      <c r="C9787" s="8" t="s">
        <v>13</v>
      </c>
      <c r="D9787" s="8" t="s">
        <v>48</v>
      </c>
      <c r="E9787" s="8" t="s">
        <v>48</v>
      </c>
      <c r="F9787" s="9">
        <f t="shared" si="477"/>
        <v>-1000000</v>
      </c>
      <c r="G9787" s="9">
        <v>-10</v>
      </c>
      <c r="H9787" s="10">
        <v>-1105650</v>
      </c>
      <c r="I9787" s="11">
        <f t="shared" si="473"/>
        <v>3914341942.1540174</v>
      </c>
      <c r="J9787" s="11">
        <f t="shared" si="474"/>
        <v>39062</v>
      </c>
      <c r="K9787" s="11">
        <f t="shared" si="475"/>
        <v>100208.43638712859</v>
      </c>
      <c r="L9787" s="12">
        <f t="shared" si="478"/>
        <v>103565.63612871408</v>
      </c>
      <c r="M9787" s="11">
        <f>COUNTIF(E$2:$E9787,E9787)</f>
        <v>425</v>
      </c>
      <c r="O9787" t="str">
        <f t="shared" si="476"/>
        <v/>
      </c>
    </row>
    <row r="9788" spans="1:15" hidden="1">
      <c r="A9788" s="41" t="s">
        <v>103</v>
      </c>
      <c r="B9788" s="46">
        <v>45818</v>
      </c>
      <c r="C9788" s="8" t="s">
        <v>13</v>
      </c>
      <c r="D9788" s="8" t="s">
        <v>14</v>
      </c>
      <c r="E9788" s="8" t="s">
        <v>14</v>
      </c>
      <c r="F9788" s="9">
        <f t="shared" si="477"/>
        <v>-900000</v>
      </c>
      <c r="G9788" s="9">
        <v>-9</v>
      </c>
      <c r="H9788" s="10">
        <v>-968211</v>
      </c>
      <c r="I9788" s="11">
        <f t="shared" si="473"/>
        <v>20313460187.283653</v>
      </c>
      <c r="J9788" s="11">
        <f t="shared" si="474"/>
        <v>201016</v>
      </c>
      <c r="K9788" s="11">
        <f t="shared" si="475"/>
        <v>101053.94688623618</v>
      </c>
      <c r="L9788" s="12">
        <f t="shared" si="478"/>
        <v>58725.478023874341</v>
      </c>
      <c r="M9788" s="11">
        <f>COUNTIF(E$2:$E9788,E9788)</f>
        <v>1311</v>
      </c>
      <c r="O9788" t="str">
        <f t="shared" si="476"/>
        <v/>
      </c>
    </row>
    <row r="9789" spans="1:15" hidden="1">
      <c r="A9789" s="41" t="s">
        <v>103</v>
      </c>
      <c r="B9789" s="46">
        <v>45818</v>
      </c>
      <c r="C9789" s="8" t="s">
        <v>13</v>
      </c>
      <c r="D9789" s="8" t="s">
        <v>48</v>
      </c>
      <c r="E9789" s="8" t="s">
        <v>48</v>
      </c>
      <c r="F9789" s="9">
        <f t="shared" si="477"/>
        <v>-2000000</v>
      </c>
      <c r="G9789" s="9">
        <v>-20</v>
      </c>
      <c r="H9789" s="10">
        <v>-2211300</v>
      </c>
      <c r="I9789" s="11">
        <f t="shared" si="473"/>
        <v>3912337773.4262748</v>
      </c>
      <c r="J9789" s="11">
        <f t="shared" si="474"/>
        <v>39042</v>
      </c>
      <c r="K9789" s="11">
        <f t="shared" si="475"/>
        <v>100208.43638712859</v>
      </c>
      <c r="L9789" s="12">
        <f t="shared" si="478"/>
        <v>207131.27225742815</v>
      </c>
      <c r="M9789" s="11">
        <f>COUNTIF(E$2:$E9789,E9789)</f>
        <v>426</v>
      </c>
      <c r="O9789" t="str">
        <f t="shared" si="476"/>
        <v/>
      </c>
    </row>
    <row r="9790" spans="1:15" hidden="1">
      <c r="A9790" s="41" t="s">
        <v>103</v>
      </c>
      <c r="B9790" s="46">
        <v>45818</v>
      </c>
      <c r="C9790" s="8" t="s">
        <v>13</v>
      </c>
      <c r="D9790" s="8" t="s">
        <v>48</v>
      </c>
      <c r="E9790" s="8" t="s">
        <v>48</v>
      </c>
      <c r="F9790" s="9">
        <f t="shared" si="477"/>
        <v>-900000</v>
      </c>
      <c r="G9790" s="9">
        <v>-9</v>
      </c>
      <c r="H9790" s="10">
        <v>-995085</v>
      </c>
      <c r="I9790" s="11">
        <f t="shared" si="473"/>
        <v>3911435897.4987907</v>
      </c>
      <c r="J9790" s="11">
        <f t="shared" si="474"/>
        <v>39033</v>
      </c>
      <c r="K9790" s="11">
        <f t="shared" si="475"/>
        <v>100208.43638712859</v>
      </c>
      <c r="L9790" s="12">
        <f t="shared" si="478"/>
        <v>93209.072515842738</v>
      </c>
      <c r="M9790" s="11">
        <f>COUNTIF(E$2:$E9790,E9790)</f>
        <v>427</v>
      </c>
      <c r="O9790" t="str">
        <f t="shared" si="476"/>
        <v/>
      </c>
    </row>
    <row r="9791" spans="1:15" hidden="1">
      <c r="A9791" s="41" t="s">
        <v>103</v>
      </c>
      <c r="B9791" s="46">
        <v>45818</v>
      </c>
      <c r="C9791" s="8" t="s">
        <v>13</v>
      </c>
      <c r="D9791" s="8" t="s">
        <v>48</v>
      </c>
      <c r="E9791" s="8" t="s">
        <v>48</v>
      </c>
      <c r="F9791" s="9">
        <f t="shared" si="477"/>
        <v>-36100000</v>
      </c>
      <c r="G9791" s="9">
        <v>-361</v>
      </c>
      <c r="H9791" s="10">
        <v>-39913965</v>
      </c>
      <c r="I9791" s="11">
        <f t="shared" si="473"/>
        <v>3875260651.9630375</v>
      </c>
      <c r="J9791" s="11">
        <f t="shared" si="474"/>
        <v>38672</v>
      </c>
      <c r="K9791" s="11">
        <f t="shared" si="475"/>
        <v>100208.43638712859</v>
      </c>
      <c r="L9791" s="12">
        <f t="shared" si="478"/>
        <v>3738719.4642465785</v>
      </c>
      <c r="M9791" s="11">
        <f>COUNTIF(E$2:$E9791,E9791)</f>
        <v>428</v>
      </c>
      <c r="O9791" t="str">
        <f t="shared" si="476"/>
        <v/>
      </c>
    </row>
    <row r="9792" spans="1:15" hidden="1">
      <c r="A9792" s="41" t="s">
        <v>103</v>
      </c>
      <c r="B9792" s="46">
        <v>45818</v>
      </c>
      <c r="C9792" s="8" t="s">
        <v>13</v>
      </c>
      <c r="D9792" s="8" t="s">
        <v>48</v>
      </c>
      <c r="E9792" s="8" t="s">
        <v>48</v>
      </c>
      <c r="F9792" s="9">
        <f t="shared" si="477"/>
        <v>-1200000</v>
      </c>
      <c r="G9792" s="9">
        <v>-12</v>
      </c>
      <c r="H9792" s="10">
        <v>-1326780</v>
      </c>
      <c r="I9792" s="11">
        <f t="shared" si="473"/>
        <v>3874058150.7263918</v>
      </c>
      <c r="J9792" s="11">
        <f t="shared" si="474"/>
        <v>38660</v>
      </c>
      <c r="K9792" s="11">
        <f t="shared" si="475"/>
        <v>100208.43638712859</v>
      </c>
      <c r="L9792" s="12">
        <f t="shared" si="478"/>
        <v>124278.76335445698</v>
      </c>
      <c r="M9792" s="11">
        <f>COUNTIF(E$2:$E9792,E9792)</f>
        <v>429</v>
      </c>
      <c r="O9792" t="str">
        <f t="shared" si="476"/>
        <v/>
      </c>
    </row>
    <row r="9793" spans="1:15" hidden="1">
      <c r="A9793" s="41" t="s">
        <v>103</v>
      </c>
      <c r="B9793" s="46">
        <v>45818</v>
      </c>
      <c r="C9793" s="8" t="s">
        <v>13</v>
      </c>
      <c r="D9793" s="8" t="s">
        <v>90</v>
      </c>
      <c r="E9793" s="8" t="s">
        <v>90</v>
      </c>
      <c r="F9793" s="9">
        <f t="shared" si="477"/>
        <v>2700000</v>
      </c>
      <c r="G9793" s="9">
        <v>27</v>
      </c>
      <c r="H9793" s="10">
        <v>2922048</v>
      </c>
      <c r="I9793" s="11">
        <f t="shared" si="473"/>
        <v>2971121310.24438</v>
      </c>
      <c r="J9793" s="11">
        <f t="shared" si="474"/>
        <v>28586</v>
      </c>
      <c r="K9793" s="11">
        <f t="shared" si="475"/>
        <v>103936.23837698104</v>
      </c>
      <c r="L9793" s="12">
        <f t="shared" si="478"/>
        <v>0</v>
      </c>
      <c r="M9793" s="11">
        <f>COUNTIF(E$2:$E9793,E9793)</f>
        <v>1807</v>
      </c>
      <c r="O9793" t="str">
        <f t="shared" si="476"/>
        <v/>
      </c>
    </row>
    <row r="9794" spans="1:15" hidden="1">
      <c r="A9794" s="41" t="s">
        <v>103</v>
      </c>
      <c r="B9794" s="46">
        <v>45818</v>
      </c>
      <c r="C9794" s="8" t="s">
        <v>13</v>
      </c>
      <c r="D9794" s="8" t="s">
        <v>48</v>
      </c>
      <c r="E9794" s="8" t="s">
        <v>48</v>
      </c>
      <c r="F9794" s="9">
        <f t="shared" si="477"/>
        <v>-6300000</v>
      </c>
      <c r="G9794" s="9">
        <v>-63</v>
      </c>
      <c r="H9794" s="10">
        <v>-6965595</v>
      </c>
      <c r="I9794" s="11">
        <f t="shared" si="473"/>
        <v>3867745019.2340026</v>
      </c>
      <c r="J9794" s="11">
        <f t="shared" si="474"/>
        <v>38597</v>
      </c>
      <c r="K9794" s="11">
        <f t="shared" si="475"/>
        <v>100208.43638712859</v>
      </c>
      <c r="L9794" s="12">
        <f t="shared" si="478"/>
        <v>652463.50761089846</v>
      </c>
      <c r="M9794" s="11">
        <f>COUNTIF(E$2:$E9794,E9794)</f>
        <v>430</v>
      </c>
      <c r="O9794" t="str">
        <f t="shared" si="476"/>
        <v/>
      </c>
    </row>
    <row r="9795" spans="1:15" hidden="1">
      <c r="A9795" s="41" t="s">
        <v>103</v>
      </c>
      <c r="B9795" s="46">
        <v>45818</v>
      </c>
      <c r="C9795" s="8" t="s">
        <v>13</v>
      </c>
      <c r="D9795" s="8" t="s">
        <v>48</v>
      </c>
      <c r="E9795" s="8" t="s">
        <v>48</v>
      </c>
      <c r="F9795" s="9">
        <f t="shared" si="477"/>
        <v>-18000000</v>
      </c>
      <c r="G9795" s="9">
        <v>-180</v>
      </c>
      <c r="H9795" s="10">
        <v>-19901700</v>
      </c>
      <c r="I9795" s="11">
        <f t="shared" si="473"/>
        <v>3849707500.6843195</v>
      </c>
      <c r="J9795" s="11">
        <f t="shared" si="474"/>
        <v>38417</v>
      </c>
      <c r="K9795" s="11">
        <f t="shared" si="475"/>
        <v>100208.43638712859</v>
      </c>
      <c r="L9795" s="12">
        <f t="shared" si="478"/>
        <v>1864181.4503168538</v>
      </c>
      <c r="M9795" s="11">
        <f>COUNTIF(E$2:$E9795,E9795)</f>
        <v>431</v>
      </c>
      <c r="O9795" t="str">
        <f t="shared" si="476"/>
        <v/>
      </c>
    </row>
    <row r="9796" spans="1:15" hidden="1">
      <c r="A9796" s="41" t="s">
        <v>103</v>
      </c>
      <c r="B9796" s="46">
        <v>45818</v>
      </c>
      <c r="C9796" s="8" t="s">
        <v>13</v>
      </c>
      <c r="D9796" s="8" t="s">
        <v>48</v>
      </c>
      <c r="E9796" s="8" t="s">
        <v>48</v>
      </c>
      <c r="F9796" s="9">
        <f t="shared" si="477"/>
        <v>-9000000</v>
      </c>
      <c r="G9796" s="9">
        <v>-90</v>
      </c>
      <c r="H9796" s="10">
        <v>-9950850</v>
      </c>
      <c r="I9796" s="11">
        <f t="shared" si="473"/>
        <v>3840688741.4094777</v>
      </c>
      <c r="J9796" s="11">
        <f t="shared" si="474"/>
        <v>38327</v>
      </c>
      <c r="K9796" s="11">
        <f t="shared" si="475"/>
        <v>100208.43638712859</v>
      </c>
      <c r="L9796" s="12">
        <f t="shared" si="478"/>
        <v>932090.72515842691</v>
      </c>
      <c r="M9796" s="11">
        <f>COUNTIF(E$2:$E9796,E9796)</f>
        <v>432</v>
      </c>
      <c r="O9796" t="str">
        <f t="shared" si="476"/>
        <v/>
      </c>
    </row>
    <row r="9797" spans="1:15" hidden="1">
      <c r="A9797" s="41" t="s">
        <v>103</v>
      </c>
      <c r="B9797" s="46">
        <v>45818</v>
      </c>
      <c r="C9797" s="8" t="s">
        <v>13</v>
      </c>
      <c r="D9797" s="8" t="s">
        <v>48</v>
      </c>
      <c r="E9797" s="8" t="s">
        <v>48</v>
      </c>
      <c r="F9797" s="9">
        <f t="shared" si="477"/>
        <v>-900000</v>
      </c>
      <c r="G9797" s="9">
        <v>-9</v>
      </c>
      <c r="H9797" s="10">
        <v>-995085</v>
      </c>
      <c r="I9797" s="11">
        <f t="shared" si="473"/>
        <v>3839786865.4819937</v>
      </c>
      <c r="J9797" s="11">
        <f t="shared" si="474"/>
        <v>38318</v>
      </c>
      <c r="K9797" s="11">
        <f t="shared" si="475"/>
        <v>100208.43638712859</v>
      </c>
      <c r="L9797" s="12">
        <f t="shared" si="478"/>
        <v>93209.072515842738</v>
      </c>
      <c r="M9797" s="11">
        <f>COUNTIF(E$2:$E9797,E9797)</f>
        <v>433</v>
      </c>
      <c r="O9797" t="str">
        <f t="shared" si="476"/>
        <v/>
      </c>
    </row>
    <row r="9798" spans="1:15" hidden="1">
      <c r="A9798" s="41" t="s">
        <v>103</v>
      </c>
      <c r="B9798" s="46">
        <v>45818</v>
      </c>
      <c r="C9798" s="8" t="s">
        <v>13</v>
      </c>
      <c r="D9798" s="8" t="s">
        <v>48</v>
      </c>
      <c r="E9798" s="8" t="s">
        <v>48</v>
      </c>
      <c r="F9798" s="9">
        <f t="shared" si="477"/>
        <v>-900000</v>
      </c>
      <c r="G9798" s="9">
        <v>-9</v>
      </c>
      <c r="H9798" s="10">
        <v>-995085</v>
      </c>
      <c r="I9798" s="11">
        <f t="shared" si="473"/>
        <v>3838884989.5545096</v>
      </c>
      <c r="J9798" s="11">
        <f t="shared" si="474"/>
        <v>38309</v>
      </c>
      <c r="K9798" s="11">
        <f t="shared" si="475"/>
        <v>100208.43638712859</v>
      </c>
      <c r="L9798" s="12">
        <f t="shared" si="478"/>
        <v>93209.072515842738</v>
      </c>
      <c r="M9798" s="11">
        <f>COUNTIF(E$2:$E9798,E9798)</f>
        <v>434</v>
      </c>
      <c r="O9798" t="str">
        <f t="shared" si="476"/>
        <v/>
      </c>
    </row>
    <row r="9799" spans="1:15" hidden="1">
      <c r="A9799" s="41" t="s">
        <v>103</v>
      </c>
      <c r="B9799" s="46">
        <v>45818</v>
      </c>
      <c r="C9799" s="8" t="s">
        <v>13</v>
      </c>
      <c r="D9799" s="8" t="s">
        <v>48</v>
      </c>
      <c r="E9799" s="8" t="s">
        <v>48</v>
      </c>
      <c r="F9799" s="9">
        <f t="shared" si="477"/>
        <v>-1800000</v>
      </c>
      <c r="G9799" s="9">
        <v>-18</v>
      </c>
      <c r="H9799" s="10">
        <v>-1990170</v>
      </c>
      <c r="I9799" s="11">
        <f t="shared" si="473"/>
        <v>3837081237.6995411</v>
      </c>
      <c r="J9799" s="11">
        <f t="shared" si="474"/>
        <v>38291</v>
      </c>
      <c r="K9799" s="11">
        <f t="shared" si="475"/>
        <v>100208.43638712859</v>
      </c>
      <c r="L9799" s="12">
        <f t="shared" si="478"/>
        <v>186418.14503168548</v>
      </c>
      <c r="M9799" s="11">
        <f>COUNTIF(E$2:$E9799,E9799)</f>
        <v>435</v>
      </c>
      <c r="O9799" t="str">
        <f t="shared" si="476"/>
        <v/>
      </c>
    </row>
    <row r="9800" spans="1:15" hidden="1">
      <c r="A9800" s="41" t="s">
        <v>103</v>
      </c>
      <c r="B9800" s="46">
        <v>45818</v>
      </c>
      <c r="C9800" s="8" t="s">
        <v>13</v>
      </c>
      <c r="D9800" s="8" t="s">
        <v>14</v>
      </c>
      <c r="E9800" s="8" t="s">
        <v>14</v>
      </c>
      <c r="F9800" s="9">
        <f t="shared" si="477"/>
        <v>-900000</v>
      </c>
      <c r="G9800" s="9">
        <v>-9</v>
      </c>
      <c r="H9800" s="10">
        <v>-968211</v>
      </c>
      <c r="I9800" s="11">
        <f t="shared" si="473"/>
        <v>20312550701.761677</v>
      </c>
      <c r="J9800" s="11">
        <f t="shared" si="474"/>
        <v>201007</v>
      </c>
      <c r="K9800" s="11">
        <f t="shared" si="475"/>
        <v>101053.94688623618</v>
      </c>
      <c r="L9800" s="12">
        <f t="shared" si="478"/>
        <v>58725.478023874341</v>
      </c>
      <c r="M9800" s="11">
        <f>COUNTIF(E$2:$E9800,E9800)</f>
        <v>1312</v>
      </c>
      <c r="O9800" t="str">
        <f t="shared" si="476"/>
        <v/>
      </c>
    </row>
    <row r="9801" spans="1:15" hidden="1">
      <c r="A9801" s="41" t="s">
        <v>103</v>
      </c>
      <c r="B9801" s="46">
        <v>45818</v>
      </c>
      <c r="C9801" s="8" t="s">
        <v>13</v>
      </c>
      <c r="D9801" s="8" t="s">
        <v>15</v>
      </c>
      <c r="E9801" s="8" t="s">
        <v>15</v>
      </c>
      <c r="F9801" s="9">
        <f t="shared" si="477"/>
        <v>27900000</v>
      </c>
      <c r="G9801" s="9">
        <v>279</v>
      </c>
      <c r="H9801" s="10">
        <v>30427182</v>
      </c>
      <c r="I9801" s="11">
        <f t="shared" si="473"/>
        <v>28283483980.739105</v>
      </c>
      <c r="J9801" s="11">
        <f t="shared" si="474"/>
        <v>261891</v>
      </c>
      <c r="K9801" s="11">
        <f t="shared" si="475"/>
        <v>107997.15904990667</v>
      </c>
      <c r="L9801" s="12">
        <f t="shared" si="478"/>
        <v>0</v>
      </c>
      <c r="M9801" s="11">
        <f>COUNTIF(E$2:$E9801,E9801)</f>
        <v>3252</v>
      </c>
      <c r="O9801" t="str">
        <f t="shared" si="476"/>
        <v/>
      </c>
    </row>
    <row r="9802" spans="1:15" hidden="1">
      <c r="A9802" s="41" t="s">
        <v>103</v>
      </c>
      <c r="B9802" s="46">
        <v>45818</v>
      </c>
      <c r="C9802" s="8" t="s">
        <v>13</v>
      </c>
      <c r="D9802" s="8" t="s">
        <v>14</v>
      </c>
      <c r="E9802" s="8" t="s">
        <v>14</v>
      </c>
      <c r="F9802" s="9">
        <f t="shared" si="477"/>
        <v>1800000</v>
      </c>
      <c r="G9802" s="9">
        <v>18</v>
      </c>
      <c r="H9802" s="10">
        <v>1953702</v>
      </c>
      <c r="I9802" s="11">
        <f t="shared" si="473"/>
        <v>20314504403.761677</v>
      </c>
      <c r="J9802" s="11">
        <f t="shared" si="474"/>
        <v>201025</v>
      </c>
      <c r="K9802" s="11">
        <f t="shared" si="475"/>
        <v>101054.61710613941</v>
      </c>
      <c r="L9802" s="12">
        <f t="shared" si="478"/>
        <v>0</v>
      </c>
      <c r="M9802" s="11">
        <f>COUNTIF(E$2:$E9802,E9802)</f>
        <v>1313</v>
      </c>
      <c r="O9802" t="str">
        <f t="shared" si="476"/>
        <v/>
      </c>
    </row>
    <row r="9803" spans="1:15" hidden="1">
      <c r="A9803" s="41" t="s">
        <v>103</v>
      </c>
      <c r="B9803" s="46">
        <v>45818</v>
      </c>
      <c r="C9803" s="8" t="s">
        <v>13</v>
      </c>
      <c r="D9803" s="8" t="s">
        <v>48</v>
      </c>
      <c r="E9803" s="8" t="s">
        <v>48</v>
      </c>
      <c r="F9803" s="9">
        <f t="shared" si="477"/>
        <v>-900000</v>
      </c>
      <c r="G9803" s="9">
        <v>-9</v>
      </c>
      <c r="H9803" s="10">
        <v>-995085</v>
      </c>
      <c r="I9803" s="11">
        <f t="shared" si="473"/>
        <v>3836179361.7720571</v>
      </c>
      <c r="J9803" s="11">
        <f t="shared" si="474"/>
        <v>38282</v>
      </c>
      <c r="K9803" s="11">
        <f t="shared" si="475"/>
        <v>100208.43638712859</v>
      </c>
      <c r="L9803" s="12">
        <f t="shared" si="478"/>
        <v>93209.072515842738</v>
      </c>
      <c r="M9803" s="11">
        <f>COUNTIF(E$2:$E9803,E9803)</f>
        <v>436</v>
      </c>
      <c r="O9803" t="str">
        <f t="shared" si="476"/>
        <v/>
      </c>
    </row>
    <row r="9804" spans="1:15" hidden="1">
      <c r="A9804" s="41" t="s">
        <v>103</v>
      </c>
      <c r="B9804" s="46">
        <v>45818</v>
      </c>
      <c r="C9804" s="8" t="s">
        <v>13</v>
      </c>
      <c r="D9804" s="8" t="s">
        <v>48</v>
      </c>
      <c r="E9804" s="8" t="s">
        <v>48</v>
      </c>
      <c r="F9804" s="9">
        <f t="shared" si="477"/>
        <v>-900000</v>
      </c>
      <c r="G9804" s="9">
        <v>-9</v>
      </c>
      <c r="H9804" s="10">
        <v>-995085</v>
      </c>
      <c r="I9804" s="11">
        <f t="shared" si="473"/>
        <v>3835277485.844573</v>
      </c>
      <c r="J9804" s="11">
        <f t="shared" si="474"/>
        <v>38273</v>
      </c>
      <c r="K9804" s="11">
        <f t="shared" si="475"/>
        <v>100208.43638712859</v>
      </c>
      <c r="L9804" s="12">
        <f t="shared" si="478"/>
        <v>93209.072515842738</v>
      </c>
      <c r="M9804" s="11">
        <f>COUNTIF(E$2:$E9804,E9804)</f>
        <v>437</v>
      </c>
      <c r="O9804" t="str">
        <f t="shared" si="476"/>
        <v/>
      </c>
    </row>
    <row r="9805" spans="1:15" hidden="1">
      <c r="A9805" s="41" t="s">
        <v>103</v>
      </c>
      <c r="B9805" s="46">
        <v>45818</v>
      </c>
      <c r="C9805" s="8" t="s">
        <v>13</v>
      </c>
      <c r="D9805" s="8" t="s">
        <v>46</v>
      </c>
      <c r="E9805" s="8" t="s">
        <v>46</v>
      </c>
      <c r="F9805" s="9">
        <f t="shared" si="477"/>
        <v>127500000</v>
      </c>
      <c r="G9805" s="9">
        <v>1275</v>
      </c>
      <c r="H9805" s="10">
        <v>141971250</v>
      </c>
      <c r="I9805" s="11">
        <f t="shared" si="473"/>
        <v>8287738622.515729</v>
      </c>
      <c r="J9805" s="11">
        <f t="shared" si="474"/>
        <v>80892</v>
      </c>
      <c r="K9805" s="11">
        <f t="shared" si="475"/>
        <v>102454.36659392435</v>
      </c>
      <c r="L9805" s="12">
        <f t="shared" si="478"/>
        <v>0</v>
      </c>
      <c r="M9805" s="11">
        <f>COUNTIF(E$2:$E9805,E9805)</f>
        <v>2966</v>
      </c>
      <c r="O9805" t="str">
        <f t="shared" si="476"/>
        <v/>
      </c>
    </row>
    <row r="9806" spans="1:15" hidden="1">
      <c r="A9806" s="41" t="s">
        <v>103</v>
      </c>
      <c r="B9806" s="46">
        <v>45818</v>
      </c>
      <c r="C9806" s="8" t="s">
        <v>13</v>
      </c>
      <c r="D9806" s="8" t="s">
        <v>90</v>
      </c>
      <c r="E9806" s="8" t="s">
        <v>90</v>
      </c>
      <c r="F9806" s="9">
        <f t="shared" si="477"/>
        <v>900000</v>
      </c>
      <c r="G9806" s="9">
        <v>9</v>
      </c>
      <c r="H9806" s="10">
        <v>979893</v>
      </c>
      <c r="I9806" s="11">
        <f t="shared" si="473"/>
        <v>2972101203.24438</v>
      </c>
      <c r="J9806" s="11">
        <f t="shared" si="474"/>
        <v>28595</v>
      </c>
      <c r="K9806" s="11">
        <f t="shared" si="475"/>
        <v>103937.79343397028</v>
      </c>
      <c r="L9806" s="12">
        <f t="shared" si="478"/>
        <v>0</v>
      </c>
      <c r="M9806" s="11">
        <f>COUNTIF(E$2:$E9806,E9806)</f>
        <v>1808</v>
      </c>
      <c r="O9806" t="str">
        <f t="shared" si="476"/>
        <v/>
      </c>
    </row>
    <row r="9807" spans="1:15" hidden="1">
      <c r="A9807" s="41" t="s">
        <v>103</v>
      </c>
      <c r="B9807" s="46">
        <v>45818</v>
      </c>
      <c r="C9807" s="8" t="s">
        <v>13</v>
      </c>
      <c r="D9807" s="8" t="s">
        <v>48</v>
      </c>
      <c r="E9807" s="8" t="s">
        <v>48</v>
      </c>
      <c r="F9807" s="9">
        <f t="shared" si="477"/>
        <v>-40600000</v>
      </c>
      <c r="G9807" s="9">
        <v>-406</v>
      </c>
      <c r="H9807" s="10">
        <v>-44889390</v>
      </c>
      <c r="I9807" s="11">
        <f t="shared" si="473"/>
        <v>3794592860.6713986</v>
      </c>
      <c r="J9807" s="11">
        <f t="shared" si="474"/>
        <v>37867</v>
      </c>
      <c r="K9807" s="11">
        <f t="shared" si="475"/>
        <v>100208.43638712859</v>
      </c>
      <c r="L9807" s="12">
        <f t="shared" si="478"/>
        <v>4204764.8268257901</v>
      </c>
      <c r="M9807" s="11">
        <f>COUNTIF(E$2:$E9807,E9807)</f>
        <v>438</v>
      </c>
      <c r="O9807" t="str">
        <f t="shared" si="476"/>
        <v/>
      </c>
    </row>
    <row r="9808" spans="1:15" hidden="1">
      <c r="A9808" s="41" t="s">
        <v>103</v>
      </c>
      <c r="B9808" s="46">
        <v>45818</v>
      </c>
      <c r="C9808" s="8" t="s">
        <v>13</v>
      </c>
      <c r="D9808" s="8" t="s">
        <v>48</v>
      </c>
      <c r="E9808" s="8" t="s">
        <v>48</v>
      </c>
      <c r="F9808" s="9">
        <f t="shared" si="477"/>
        <v>-9000000</v>
      </c>
      <c r="G9808" s="9">
        <v>-90</v>
      </c>
      <c r="H9808" s="10">
        <v>-9950850</v>
      </c>
      <c r="I9808" s="11">
        <f t="shared" si="473"/>
        <v>3785574101.3965569</v>
      </c>
      <c r="J9808" s="11">
        <f t="shared" si="474"/>
        <v>37777</v>
      </c>
      <c r="K9808" s="11">
        <f t="shared" si="475"/>
        <v>100208.43638712859</v>
      </c>
      <c r="L9808" s="12">
        <f t="shared" si="478"/>
        <v>932090.72515842691</v>
      </c>
      <c r="M9808" s="11">
        <f>COUNTIF(E$2:$E9808,E9808)</f>
        <v>439</v>
      </c>
      <c r="O9808" t="str">
        <f t="shared" si="476"/>
        <v/>
      </c>
    </row>
    <row r="9809" spans="1:15" hidden="1">
      <c r="A9809" s="41" t="s">
        <v>103</v>
      </c>
      <c r="B9809" s="46">
        <v>45818</v>
      </c>
      <c r="C9809" s="8" t="s">
        <v>13</v>
      </c>
      <c r="D9809" s="8" t="s">
        <v>48</v>
      </c>
      <c r="E9809" s="8" t="s">
        <v>48</v>
      </c>
      <c r="F9809" s="9">
        <f t="shared" si="477"/>
        <v>-99400000</v>
      </c>
      <c r="G9809" s="9">
        <v>-994</v>
      </c>
      <c r="H9809" s="10">
        <v>-109901610</v>
      </c>
      <c r="I9809" s="11">
        <f t="shared" si="473"/>
        <v>3685966915.6277509</v>
      </c>
      <c r="J9809" s="11">
        <f t="shared" si="474"/>
        <v>36783</v>
      </c>
      <c r="K9809" s="11">
        <f t="shared" si="475"/>
        <v>100208.43638712859</v>
      </c>
      <c r="L9809" s="12">
        <f t="shared" si="478"/>
        <v>10294424.231194183</v>
      </c>
      <c r="M9809" s="11">
        <f>COUNTIF(E$2:$E9809,E9809)</f>
        <v>440</v>
      </c>
      <c r="O9809" t="str">
        <f t="shared" si="476"/>
        <v/>
      </c>
    </row>
    <row r="9810" spans="1:15" hidden="1">
      <c r="A9810" s="41" t="s">
        <v>103</v>
      </c>
      <c r="B9810" s="46">
        <v>45818</v>
      </c>
      <c r="C9810" s="8" t="s">
        <v>13</v>
      </c>
      <c r="D9810" s="8" t="s">
        <v>48</v>
      </c>
      <c r="E9810" s="8" t="s">
        <v>48</v>
      </c>
      <c r="F9810" s="9">
        <f t="shared" si="477"/>
        <v>-54200000</v>
      </c>
      <c r="G9810" s="9">
        <v>-542</v>
      </c>
      <c r="H9810" s="10">
        <v>-59926230</v>
      </c>
      <c r="I9810" s="11">
        <f t="shared" si="473"/>
        <v>3631653943.105927</v>
      </c>
      <c r="J9810" s="11">
        <f t="shared" si="474"/>
        <v>36241</v>
      </c>
      <c r="K9810" s="11">
        <f t="shared" si="475"/>
        <v>100208.43638712859</v>
      </c>
      <c r="L9810" s="12">
        <f t="shared" si="478"/>
        <v>5613257.4781763032</v>
      </c>
      <c r="M9810" s="11">
        <f>COUNTIF(E$2:$E9810,E9810)</f>
        <v>441</v>
      </c>
      <c r="O9810" t="str">
        <f t="shared" si="476"/>
        <v/>
      </c>
    </row>
    <row r="9811" spans="1:15" hidden="1">
      <c r="A9811" s="41" t="s">
        <v>103</v>
      </c>
      <c r="B9811" s="46">
        <v>45818</v>
      </c>
      <c r="C9811" s="8" t="s">
        <v>13</v>
      </c>
      <c r="D9811" s="8" t="s">
        <v>98</v>
      </c>
      <c r="E9811" s="8" t="s">
        <v>98</v>
      </c>
      <c r="F9811" s="9">
        <f t="shared" si="477"/>
        <v>100000</v>
      </c>
      <c r="G9811" s="9">
        <v>1</v>
      </c>
      <c r="H9811" s="10">
        <v>103222</v>
      </c>
      <c r="I9811" s="11">
        <f t="shared" si="473"/>
        <v>14115600</v>
      </c>
      <c r="J9811" s="11">
        <f t="shared" si="474"/>
        <v>137</v>
      </c>
      <c r="K9811" s="11">
        <f t="shared" si="475"/>
        <v>103033.57664233577</v>
      </c>
      <c r="L9811" s="12">
        <f t="shared" si="478"/>
        <v>0</v>
      </c>
      <c r="M9811" s="11">
        <f>COUNTIF(E$2:$E9811,E9811)</f>
        <v>11</v>
      </c>
      <c r="O9811" t="str">
        <f t="shared" si="476"/>
        <v/>
      </c>
    </row>
    <row r="9812" spans="1:15" hidden="1">
      <c r="A9812" s="41" t="s">
        <v>103</v>
      </c>
      <c r="B9812" s="46">
        <v>45818</v>
      </c>
      <c r="C9812" s="8" t="s">
        <v>13</v>
      </c>
      <c r="D9812" s="8" t="s">
        <v>46</v>
      </c>
      <c r="E9812" s="8" t="s">
        <v>46</v>
      </c>
      <c r="F9812" s="9">
        <f t="shared" si="477"/>
        <v>9100000</v>
      </c>
      <c r="G9812" s="9">
        <v>91</v>
      </c>
      <c r="H9812" s="10">
        <v>9472645</v>
      </c>
      <c r="I9812" s="11">
        <f t="shared" si="473"/>
        <v>8297211267.515729</v>
      </c>
      <c r="J9812" s="11">
        <f t="shared" si="474"/>
        <v>80983</v>
      </c>
      <c r="K9812" s="11">
        <f t="shared" si="475"/>
        <v>102456.21016158612</v>
      </c>
      <c r="L9812" s="12">
        <f t="shared" si="478"/>
        <v>0</v>
      </c>
      <c r="M9812" s="11">
        <f>COUNTIF(E$2:$E9812,E9812)</f>
        <v>2967</v>
      </c>
      <c r="O9812" t="str">
        <f t="shared" si="476"/>
        <v/>
      </c>
    </row>
    <row r="9813" spans="1:15" hidden="1">
      <c r="A9813" s="41" t="s">
        <v>103</v>
      </c>
      <c r="B9813" s="46">
        <v>45818</v>
      </c>
      <c r="C9813" s="8" t="s">
        <v>13</v>
      </c>
      <c r="D9813" s="8" t="s">
        <v>46</v>
      </c>
      <c r="E9813" s="8" t="s">
        <v>46</v>
      </c>
      <c r="F9813" s="9">
        <f t="shared" si="477"/>
        <v>2200000</v>
      </c>
      <c r="G9813" s="9">
        <v>22</v>
      </c>
      <c r="H9813" s="10">
        <v>2281180</v>
      </c>
      <c r="I9813" s="11">
        <f t="shared" si="473"/>
        <v>8299492447.515729</v>
      </c>
      <c r="J9813" s="11">
        <f t="shared" si="474"/>
        <v>81005</v>
      </c>
      <c r="K9813" s="11">
        <f t="shared" si="475"/>
        <v>102456.54524431491</v>
      </c>
      <c r="L9813" s="12">
        <f t="shared" si="478"/>
        <v>0</v>
      </c>
      <c r="M9813" s="11">
        <f>COUNTIF(E$2:$E9813,E9813)</f>
        <v>2968</v>
      </c>
      <c r="O9813" t="str">
        <f t="shared" si="476"/>
        <v/>
      </c>
    </row>
    <row r="9814" spans="1:15" hidden="1">
      <c r="A9814" s="41" t="s">
        <v>103</v>
      </c>
      <c r="B9814" s="46">
        <v>45818</v>
      </c>
      <c r="C9814" s="8" t="s">
        <v>13</v>
      </c>
      <c r="D9814" s="8" t="s">
        <v>14</v>
      </c>
      <c r="E9814" s="8" t="s">
        <v>14</v>
      </c>
      <c r="F9814" s="9">
        <f t="shared" si="477"/>
        <v>-900000</v>
      </c>
      <c r="G9814" s="9">
        <v>-9</v>
      </c>
      <c r="H9814" s="10">
        <v>-968211</v>
      </c>
      <c r="I9814" s="11">
        <f t="shared" si="473"/>
        <v>20313594912.207722</v>
      </c>
      <c r="J9814" s="11">
        <f t="shared" si="474"/>
        <v>201016</v>
      </c>
      <c r="K9814" s="11">
        <f t="shared" si="475"/>
        <v>101054.61710613941</v>
      </c>
      <c r="L9814" s="12">
        <f t="shared" si="478"/>
        <v>58719.446044745273</v>
      </c>
      <c r="M9814" s="11">
        <f>COUNTIF(E$2:$E9814,E9814)</f>
        <v>1314</v>
      </c>
      <c r="O9814" t="str">
        <f t="shared" si="476"/>
        <v/>
      </c>
    </row>
    <row r="9815" spans="1:15" hidden="1">
      <c r="A9815" s="41" t="s">
        <v>103</v>
      </c>
      <c r="B9815" s="46">
        <v>45818</v>
      </c>
      <c r="C9815" s="8" t="s">
        <v>13</v>
      </c>
      <c r="D9815" s="8" t="s">
        <v>48</v>
      </c>
      <c r="E9815" s="8" t="s">
        <v>48</v>
      </c>
      <c r="F9815" s="9">
        <f t="shared" si="477"/>
        <v>-104800000</v>
      </c>
      <c r="G9815" s="9">
        <v>-1048</v>
      </c>
      <c r="H9815" s="10">
        <v>-115872120</v>
      </c>
      <c r="I9815" s="11">
        <f t="shared" si="473"/>
        <v>3526635501.7722163</v>
      </c>
      <c r="J9815" s="11">
        <f t="shared" si="474"/>
        <v>35193</v>
      </c>
      <c r="K9815" s="11">
        <f t="shared" si="475"/>
        <v>100208.43638712859</v>
      </c>
      <c r="L9815" s="12">
        <f t="shared" si="478"/>
        <v>10853678.66628924</v>
      </c>
      <c r="M9815" s="11">
        <f>COUNTIF(E$2:$E9815,E9815)</f>
        <v>442</v>
      </c>
      <c r="O9815" t="str">
        <f t="shared" si="476"/>
        <v/>
      </c>
    </row>
    <row r="9816" spans="1:15" hidden="1">
      <c r="A9816" s="41" t="s">
        <v>103</v>
      </c>
      <c r="B9816" s="46">
        <v>45818</v>
      </c>
      <c r="C9816" s="8" t="s">
        <v>13</v>
      </c>
      <c r="D9816" s="8" t="s">
        <v>14</v>
      </c>
      <c r="E9816" s="8" t="s">
        <v>14</v>
      </c>
      <c r="F9816" s="9">
        <f t="shared" si="477"/>
        <v>-1100000</v>
      </c>
      <c r="G9816" s="9">
        <v>-11</v>
      </c>
      <c r="H9816" s="10">
        <v>-1183369</v>
      </c>
      <c r="I9816" s="11">
        <f t="shared" ref="I9816:I9879" si="479">IF(H9816&gt;=0,IF(M9816=1,H9816,SUMIFS(I:I,E:E,E9816,M:M,M9816-1)+H9816),SUMIFS(I:I,E:E,E9816,M:M,M9816-1)+K9816*G9816)</f>
        <v>20312483311.419556</v>
      </c>
      <c r="J9816" s="11">
        <f t="shared" ref="J9816:J9879" si="480">IF(M9816=1,G9816,SUMIFS($J:$J,$E:$E,E9816,$M:$M,M9816-1)+G9816)</f>
        <v>201005</v>
      </c>
      <c r="K9816" s="11">
        <f t="shared" ref="K9816:K9879" si="481">IF(H9816&gt;=0,I9816/J9816,SUMIFS($K:$K,$E:$E,E9816,$M:$M,M9816-1))</f>
        <v>101054.61710613941</v>
      </c>
      <c r="L9816" s="12">
        <f t="shared" si="478"/>
        <v>71768.211832466535</v>
      </c>
      <c r="M9816" s="11">
        <f>COUNTIF(E$2:$E9816,E9816)</f>
        <v>1315</v>
      </c>
      <c r="O9816" t="str">
        <f t="shared" ref="O9816:O9879" si="482">IF(M9816=_xlfn.MAXIFS(M:M,D:D,D9816),"X","")</f>
        <v/>
      </c>
    </row>
    <row r="9817" spans="1:15" hidden="1">
      <c r="A9817" s="41" t="s">
        <v>103</v>
      </c>
      <c r="B9817" s="46">
        <v>45818</v>
      </c>
      <c r="C9817" s="8" t="s">
        <v>13</v>
      </c>
      <c r="D9817" s="8" t="s">
        <v>14</v>
      </c>
      <c r="E9817" s="8" t="s">
        <v>14</v>
      </c>
      <c r="F9817" s="9">
        <f t="shared" si="477"/>
        <v>-900000</v>
      </c>
      <c r="G9817" s="9">
        <v>-9</v>
      </c>
      <c r="H9817" s="10">
        <v>-968211</v>
      </c>
      <c r="I9817" s="11">
        <f t="shared" si="479"/>
        <v>20311573819.865601</v>
      </c>
      <c r="J9817" s="11">
        <f t="shared" si="480"/>
        <v>200996</v>
      </c>
      <c r="K9817" s="11">
        <f t="shared" si="481"/>
        <v>101054.61710613941</v>
      </c>
      <c r="L9817" s="12">
        <f t="shared" si="478"/>
        <v>58719.446044745273</v>
      </c>
      <c r="M9817" s="11">
        <f>COUNTIF(E$2:$E9817,E9817)</f>
        <v>1316</v>
      </c>
      <c r="O9817" t="str">
        <f t="shared" si="482"/>
        <v/>
      </c>
    </row>
    <row r="9818" spans="1:15" hidden="1">
      <c r="A9818" s="41" t="s">
        <v>103</v>
      </c>
      <c r="B9818" s="46">
        <v>45818</v>
      </c>
      <c r="C9818" s="8" t="s">
        <v>13</v>
      </c>
      <c r="D9818" s="8" t="s">
        <v>14</v>
      </c>
      <c r="E9818" s="8" t="s">
        <v>14</v>
      </c>
      <c r="F9818" s="9">
        <f t="shared" si="477"/>
        <v>-4600000</v>
      </c>
      <c r="G9818" s="9">
        <v>-46</v>
      </c>
      <c r="H9818" s="10">
        <v>-4948634</v>
      </c>
      <c r="I9818" s="11">
        <f t="shared" si="479"/>
        <v>20306925307.478718</v>
      </c>
      <c r="J9818" s="11">
        <f t="shared" si="480"/>
        <v>200950</v>
      </c>
      <c r="K9818" s="11">
        <f t="shared" si="481"/>
        <v>101054.61710613941</v>
      </c>
      <c r="L9818" s="12">
        <f t="shared" si="478"/>
        <v>300121.61311758682</v>
      </c>
      <c r="M9818" s="11">
        <f>COUNTIF(E$2:$E9818,E9818)</f>
        <v>1317</v>
      </c>
      <c r="O9818" t="str">
        <f t="shared" si="482"/>
        <v/>
      </c>
    </row>
    <row r="9819" spans="1:15" hidden="1">
      <c r="A9819" s="41" t="s">
        <v>103</v>
      </c>
      <c r="B9819" s="46">
        <v>45818</v>
      </c>
      <c r="C9819" s="8" t="s">
        <v>13</v>
      </c>
      <c r="D9819" s="8" t="s">
        <v>48</v>
      </c>
      <c r="E9819" s="8" t="s">
        <v>48</v>
      </c>
      <c r="F9819" s="9">
        <f t="shared" si="477"/>
        <v>-271100000</v>
      </c>
      <c r="G9819" s="9">
        <v>-2711</v>
      </c>
      <c r="H9819" s="10">
        <v>-299741715</v>
      </c>
      <c r="I9819" s="11">
        <f t="shared" si="479"/>
        <v>3254970430.7267108</v>
      </c>
      <c r="J9819" s="11">
        <f t="shared" si="480"/>
        <v>32482</v>
      </c>
      <c r="K9819" s="11">
        <f t="shared" si="481"/>
        <v>100208.43638712859</v>
      </c>
      <c r="L9819" s="12">
        <f t="shared" si="478"/>
        <v>28076643.954494417</v>
      </c>
      <c r="M9819" s="11">
        <f>COUNTIF(E$2:$E9819,E9819)</f>
        <v>443</v>
      </c>
      <c r="O9819" t="str">
        <f t="shared" si="482"/>
        <v/>
      </c>
    </row>
    <row r="9820" spans="1:15" hidden="1">
      <c r="A9820" s="41" t="s">
        <v>103</v>
      </c>
      <c r="B9820" s="46">
        <v>45818</v>
      </c>
      <c r="C9820" s="8" t="s">
        <v>13</v>
      </c>
      <c r="D9820" s="8" t="s">
        <v>48</v>
      </c>
      <c r="E9820" s="8" t="s">
        <v>48</v>
      </c>
      <c r="F9820" s="9">
        <f t="shared" si="477"/>
        <v>-1500000</v>
      </c>
      <c r="G9820" s="9">
        <v>-15</v>
      </c>
      <c r="H9820" s="10">
        <v>-1658475</v>
      </c>
      <c r="I9820" s="11">
        <f t="shared" si="479"/>
        <v>3253467304.1809039</v>
      </c>
      <c r="J9820" s="11">
        <f t="shared" si="480"/>
        <v>32467</v>
      </c>
      <c r="K9820" s="11">
        <f t="shared" si="481"/>
        <v>100208.43638712859</v>
      </c>
      <c r="L9820" s="12">
        <f t="shared" si="478"/>
        <v>155348.45419307123</v>
      </c>
      <c r="M9820" s="11">
        <f>COUNTIF(E$2:$E9820,E9820)</f>
        <v>444</v>
      </c>
      <c r="O9820" t="str">
        <f t="shared" si="482"/>
        <v/>
      </c>
    </row>
    <row r="9821" spans="1:15" hidden="1">
      <c r="A9821" s="41" t="s">
        <v>103</v>
      </c>
      <c r="B9821" s="46">
        <v>45818</v>
      </c>
      <c r="C9821" s="8" t="s">
        <v>13</v>
      </c>
      <c r="D9821" s="8" t="s">
        <v>48</v>
      </c>
      <c r="E9821" s="8" t="s">
        <v>48</v>
      </c>
      <c r="F9821" s="9">
        <f t="shared" si="477"/>
        <v>-900000</v>
      </c>
      <c r="G9821" s="9">
        <v>-9</v>
      </c>
      <c r="H9821" s="10">
        <v>-995085</v>
      </c>
      <c r="I9821" s="11">
        <f t="shared" si="479"/>
        <v>3252565428.2534199</v>
      </c>
      <c r="J9821" s="11">
        <f t="shared" si="480"/>
        <v>32458</v>
      </c>
      <c r="K9821" s="11">
        <f t="shared" si="481"/>
        <v>100208.43638712859</v>
      </c>
      <c r="L9821" s="12">
        <f t="shared" si="478"/>
        <v>93209.072515842738</v>
      </c>
      <c r="M9821" s="11">
        <f>COUNTIF(E$2:$E9821,E9821)</f>
        <v>445</v>
      </c>
      <c r="O9821" t="str">
        <f t="shared" si="482"/>
        <v/>
      </c>
    </row>
    <row r="9822" spans="1:15" hidden="1">
      <c r="A9822" s="41" t="s">
        <v>103</v>
      </c>
      <c r="B9822" s="46">
        <v>45818</v>
      </c>
      <c r="C9822" s="8" t="s">
        <v>13</v>
      </c>
      <c r="D9822" s="8" t="s">
        <v>14</v>
      </c>
      <c r="E9822" s="8" t="s">
        <v>14</v>
      </c>
      <c r="F9822" s="9">
        <f t="shared" si="477"/>
        <v>-900000</v>
      </c>
      <c r="G9822" s="9">
        <v>-9</v>
      </c>
      <c r="H9822" s="10">
        <v>-968211</v>
      </c>
      <c r="I9822" s="11">
        <f t="shared" si="479"/>
        <v>20306015815.924763</v>
      </c>
      <c r="J9822" s="11">
        <f t="shared" si="480"/>
        <v>200941</v>
      </c>
      <c r="K9822" s="11">
        <f t="shared" si="481"/>
        <v>101054.61710613941</v>
      </c>
      <c r="L9822" s="12">
        <f t="shared" si="478"/>
        <v>58719.446044745273</v>
      </c>
      <c r="M9822" s="11">
        <f>COUNTIF(E$2:$E9822,E9822)</f>
        <v>1318</v>
      </c>
      <c r="O9822" t="str">
        <f t="shared" si="482"/>
        <v/>
      </c>
    </row>
    <row r="9823" spans="1:15" hidden="1">
      <c r="A9823" s="41" t="s">
        <v>103</v>
      </c>
      <c r="B9823" s="46">
        <v>45818</v>
      </c>
      <c r="C9823" s="8" t="s">
        <v>13</v>
      </c>
      <c r="D9823" s="8" t="s">
        <v>14</v>
      </c>
      <c r="E9823" s="8" t="s">
        <v>14</v>
      </c>
      <c r="F9823" s="9">
        <f t="shared" si="477"/>
        <v>-900000</v>
      </c>
      <c r="G9823" s="9">
        <v>-9</v>
      </c>
      <c r="H9823" s="10">
        <v>-968211</v>
      </c>
      <c r="I9823" s="11">
        <f t="shared" si="479"/>
        <v>20305106324.370808</v>
      </c>
      <c r="J9823" s="11">
        <f t="shared" si="480"/>
        <v>200932</v>
      </c>
      <c r="K9823" s="11">
        <f t="shared" si="481"/>
        <v>101054.61710613941</v>
      </c>
      <c r="L9823" s="12">
        <f t="shared" si="478"/>
        <v>58719.446044745273</v>
      </c>
      <c r="M9823" s="11">
        <f>COUNTIF(E$2:$E9823,E9823)</f>
        <v>1319</v>
      </c>
      <c r="O9823" t="str">
        <f t="shared" si="482"/>
        <v/>
      </c>
    </row>
    <row r="9824" spans="1:15" hidden="1">
      <c r="A9824" s="41" t="s">
        <v>103</v>
      </c>
      <c r="B9824" s="46">
        <v>45818</v>
      </c>
      <c r="C9824" s="8" t="s">
        <v>13</v>
      </c>
      <c r="D9824" s="8" t="s">
        <v>48</v>
      </c>
      <c r="E9824" s="8" t="s">
        <v>48</v>
      </c>
      <c r="F9824" s="9">
        <f t="shared" si="477"/>
        <v>900000</v>
      </c>
      <c r="G9824" s="9">
        <v>9</v>
      </c>
      <c r="H9824" s="10">
        <v>994806</v>
      </c>
      <c r="I9824" s="11">
        <f t="shared" si="479"/>
        <v>3253560234.2534199</v>
      </c>
      <c r="J9824" s="11">
        <f t="shared" si="480"/>
        <v>32467</v>
      </c>
      <c r="K9824" s="11">
        <f t="shared" si="481"/>
        <v>100211.29868030369</v>
      </c>
      <c r="L9824" s="12">
        <f t="shared" si="478"/>
        <v>0</v>
      </c>
      <c r="M9824" s="11">
        <f>COUNTIF(E$2:$E9824,E9824)</f>
        <v>446</v>
      </c>
      <c r="O9824" t="str">
        <f t="shared" si="482"/>
        <v/>
      </c>
    </row>
    <row r="9825" spans="1:15" hidden="1">
      <c r="A9825" s="41" t="s">
        <v>103</v>
      </c>
      <c r="B9825" s="46">
        <v>45818</v>
      </c>
      <c r="C9825" s="8" t="s">
        <v>13</v>
      </c>
      <c r="D9825" s="8" t="s">
        <v>48</v>
      </c>
      <c r="E9825" s="8" t="s">
        <v>48</v>
      </c>
      <c r="F9825" s="9">
        <f t="shared" si="477"/>
        <v>-900000</v>
      </c>
      <c r="G9825" s="9">
        <v>-9</v>
      </c>
      <c r="H9825" s="10">
        <v>-995085</v>
      </c>
      <c r="I9825" s="11">
        <f t="shared" si="479"/>
        <v>3252658332.5652971</v>
      </c>
      <c r="J9825" s="11">
        <f t="shared" si="480"/>
        <v>32458</v>
      </c>
      <c r="K9825" s="11">
        <f t="shared" si="481"/>
        <v>100211.29868030369</v>
      </c>
      <c r="L9825" s="12">
        <f t="shared" si="478"/>
        <v>93183.311877266737</v>
      </c>
      <c r="M9825" s="11">
        <f>COUNTIF(E$2:$E9825,E9825)</f>
        <v>447</v>
      </c>
      <c r="O9825" t="str">
        <f t="shared" si="482"/>
        <v/>
      </c>
    </row>
    <row r="9826" spans="1:15" hidden="1">
      <c r="A9826" s="41" t="s">
        <v>103</v>
      </c>
      <c r="B9826" s="46">
        <v>45818</v>
      </c>
      <c r="C9826" s="8" t="s">
        <v>13</v>
      </c>
      <c r="D9826" s="8" t="s">
        <v>48</v>
      </c>
      <c r="E9826" s="8" t="s">
        <v>48</v>
      </c>
      <c r="F9826" s="9">
        <f t="shared" si="477"/>
        <v>-900000</v>
      </c>
      <c r="G9826" s="9">
        <v>-9</v>
      </c>
      <c r="H9826" s="10">
        <v>-995085</v>
      </c>
      <c r="I9826" s="11">
        <f t="shared" si="479"/>
        <v>3251756430.8771744</v>
      </c>
      <c r="J9826" s="11">
        <f t="shared" si="480"/>
        <v>32449</v>
      </c>
      <c r="K9826" s="11">
        <f t="shared" si="481"/>
        <v>100211.29868030369</v>
      </c>
      <c r="L9826" s="12">
        <f t="shared" si="478"/>
        <v>93183.311877266737</v>
      </c>
      <c r="M9826" s="11">
        <f>COUNTIF(E$2:$E9826,E9826)</f>
        <v>448</v>
      </c>
      <c r="O9826" t="str">
        <f t="shared" si="482"/>
        <v/>
      </c>
    </row>
    <row r="9827" spans="1:15" hidden="1">
      <c r="A9827" s="41" t="s">
        <v>103</v>
      </c>
      <c r="B9827" s="46">
        <v>45818</v>
      </c>
      <c r="C9827" s="8" t="s">
        <v>13</v>
      </c>
      <c r="D9827" s="8" t="s">
        <v>48</v>
      </c>
      <c r="E9827" s="8" t="s">
        <v>48</v>
      </c>
      <c r="F9827" s="9">
        <f t="shared" si="477"/>
        <v>-2700000</v>
      </c>
      <c r="G9827" s="9">
        <v>-27</v>
      </c>
      <c r="H9827" s="10">
        <v>-2985255</v>
      </c>
      <c r="I9827" s="11">
        <f t="shared" si="479"/>
        <v>3249050725.8128061</v>
      </c>
      <c r="J9827" s="11">
        <f t="shared" si="480"/>
        <v>32422</v>
      </c>
      <c r="K9827" s="11">
        <f t="shared" si="481"/>
        <v>100211.29868030369</v>
      </c>
      <c r="L9827" s="12">
        <f t="shared" si="478"/>
        <v>279549.93563180044</v>
      </c>
      <c r="M9827" s="11">
        <f>COUNTIF(E$2:$E9827,E9827)</f>
        <v>449</v>
      </c>
      <c r="O9827" t="str">
        <f t="shared" si="482"/>
        <v/>
      </c>
    </row>
    <row r="9828" spans="1:15" hidden="1">
      <c r="A9828" s="41" t="s">
        <v>103</v>
      </c>
      <c r="B9828" s="46">
        <v>45818</v>
      </c>
      <c r="C9828" s="8" t="s">
        <v>13</v>
      </c>
      <c r="D9828" s="8" t="s">
        <v>14</v>
      </c>
      <c r="E9828" s="8" t="s">
        <v>14</v>
      </c>
      <c r="F9828" s="9">
        <f t="shared" si="477"/>
        <v>1520000000</v>
      </c>
      <c r="G9828" s="9">
        <v>15200</v>
      </c>
      <c r="H9828" s="10">
        <v>1650917600</v>
      </c>
      <c r="I9828" s="11">
        <f t="shared" si="479"/>
        <v>21956023924.370808</v>
      </c>
      <c r="J9828" s="11">
        <f t="shared" si="480"/>
        <v>216132</v>
      </c>
      <c r="K9828" s="11">
        <f t="shared" si="481"/>
        <v>101586.17846672778</v>
      </c>
      <c r="L9828" s="12">
        <f t="shared" si="478"/>
        <v>0</v>
      </c>
      <c r="M9828" s="11">
        <f>COUNTIF(E$2:$E9828,E9828)</f>
        <v>1320</v>
      </c>
      <c r="O9828" t="str">
        <f t="shared" si="482"/>
        <v/>
      </c>
    </row>
    <row r="9829" spans="1:15" hidden="1">
      <c r="A9829" s="41" t="s">
        <v>103</v>
      </c>
      <c r="B9829" s="46">
        <v>45818</v>
      </c>
      <c r="C9829" s="8" t="s">
        <v>13</v>
      </c>
      <c r="D9829" s="8" t="s">
        <v>48</v>
      </c>
      <c r="E9829" s="8" t="s">
        <v>48</v>
      </c>
      <c r="F9829" s="9">
        <f t="shared" si="477"/>
        <v>-4500000</v>
      </c>
      <c r="G9829" s="9">
        <v>-45</v>
      </c>
      <c r="H9829" s="10">
        <v>-4975425</v>
      </c>
      <c r="I9829" s="11">
        <f t="shared" si="479"/>
        <v>3244541217.3721924</v>
      </c>
      <c r="J9829" s="11">
        <f t="shared" si="480"/>
        <v>32377</v>
      </c>
      <c r="K9829" s="11">
        <f t="shared" si="481"/>
        <v>100211.29868030369</v>
      </c>
      <c r="L9829" s="12">
        <f t="shared" si="478"/>
        <v>465916.55938633345</v>
      </c>
      <c r="M9829" s="11">
        <f>COUNTIF(E$2:$E9829,E9829)</f>
        <v>450</v>
      </c>
      <c r="O9829" t="str">
        <f t="shared" si="482"/>
        <v/>
      </c>
    </row>
    <row r="9830" spans="1:15" hidden="1">
      <c r="A9830" s="41" t="s">
        <v>103</v>
      </c>
      <c r="B9830" s="46">
        <v>45818</v>
      </c>
      <c r="C9830" s="8" t="s">
        <v>13</v>
      </c>
      <c r="D9830" s="8" t="s">
        <v>48</v>
      </c>
      <c r="E9830" s="8" t="s">
        <v>48</v>
      </c>
      <c r="F9830" s="9">
        <f t="shared" si="477"/>
        <v>-13500000</v>
      </c>
      <c r="G9830" s="9">
        <v>-135</v>
      </c>
      <c r="H9830" s="10">
        <v>-14926275</v>
      </c>
      <c r="I9830" s="11">
        <f t="shared" si="479"/>
        <v>3231012692.0503516</v>
      </c>
      <c r="J9830" s="11">
        <f t="shared" si="480"/>
        <v>32242</v>
      </c>
      <c r="K9830" s="11">
        <f t="shared" si="481"/>
        <v>100211.29868030369</v>
      </c>
      <c r="L9830" s="12">
        <f t="shared" si="478"/>
        <v>1397749.6781590022</v>
      </c>
      <c r="M9830" s="11">
        <f>COUNTIF(E$2:$E9830,E9830)</f>
        <v>451</v>
      </c>
      <c r="O9830" t="str">
        <f t="shared" si="482"/>
        <v/>
      </c>
    </row>
    <row r="9831" spans="1:15" hidden="1">
      <c r="A9831" s="41" t="s">
        <v>103</v>
      </c>
      <c r="B9831" s="46">
        <v>45818</v>
      </c>
      <c r="C9831" s="8" t="s">
        <v>13</v>
      </c>
      <c r="D9831" s="8" t="s">
        <v>48</v>
      </c>
      <c r="E9831" s="8" t="s">
        <v>48</v>
      </c>
      <c r="F9831" s="9">
        <f t="shared" si="477"/>
        <v>-225900000</v>
      </c>
      <c r="G9831" s="9">
        <v>-2259</v>
      </c>
      <c r="H9831" s="10">
        <v>-249766335</v>
      </c>
      <c r="I9831" s="11">
        <f t="shared" si="479"/>
        <v>3004635368.3315458</v>
      </c>
      <c r="J9831" s="11">
        <f t="shared" si="480"/>
        <v>29983</v>
      </c>
      <c r="K9831" s="11">
        <f t="shared" si="481"/>
        <v>100211.29868030369</v>
      </c>
      <c r="L9831" s="12">
        <f t="shared" si="478"/>
        <v>23389011.281193972</v>
      </c>
      <c r="M9831" s="11">
        <f>COUNTIF(E$2:$E9831,E9831)</f>
        <v>452</v>
      </c>
      <c r="O9831" t="str">
        <f t="shared" si="482"/>
        <v/>
      </c>
    </row>
    <row r="9832" spans="1:15" hidden="1">
      <c r="A9832" s="41" t="s">
        <v>103</v>
      </c>
      <c r="B9832" s="46">
        <v>45818</v>
      </c>
      <c r="C9832" s="8" t="s">
        <v>13</v>
      </c>
      <c r="D9832" s="8" t="s">
        <v>48</v>
      </c>
      <c r="E9832" s="8" t="s">
        <v>48</v>
      </c>
      <c r="F9832" s="9">
        <f t="shared" si="477"/>
        <v>-45100000</v>
      </c>
      <c r="G9832" s="9">
        <v>-451</v>
      </c>
      <c r="H9832" s="10">
        <v>-49864815</v>
      </c>
      <c r="I9832" s="11">
        <f t="shared" si="479"/>
        <v>2959440072.626729</v>
      </c>
      <c r="J9832" s="11">
        <f t="shared" si="480"/>
        <v>29532</v>
      </c>
      <c r="K9832" s="11">
        <f t="shared" si="481"/>
        <v>100211.29868030369</v>
      </c>
      <c r="L9832" s="12">
        <f t="shared" si="478"/>
        <v>4669519.2951830328</v>
      </c>
      <c r="M9832" s="11">
        <f>COUNTIF(E$2:$E9832,E9832)</f>
        <v>453</v>
      </c>
      <c r="O9832" t="str">
        <f t="shared" si="482"/>
        <v/>
      </c>
    </row>
    <row r="9833" spans="1:15" hidden="1">
      <c r="A9833" s="41" t="s">
        <v>103</v>
      </c>
      <c r="B9833" s="46">
        <v>45818</v>
      </c>
      <c r="C9833" s="8" t="s">
        <v>13</v>
      </c>
      <c r="D9833" s="8" t="s">
        <v>48</v>
      </c>
      <c r="E9833" s="8" t="s">
        <v>48</v>
      </c>
      <c r="F9833" s="9">
        <f t="shared" ref="F9833:F9896" si="483">100000*G9833</f>
        <v>-1800000</v>
      </c>
      <c r="G9833" s="9">
        <v>-18</v>
      </c>
      <c r="H9833" s="10">
        <v>-1990170</v>
      </c>
      <c r="I9833" s="11">
        <f t="shared" si="479"/>
        <v>2957636269.2504835</v>
      </c>
      <c r="J9833" s="11">
        <f t="shared" si="480"/>
        <v>29514</v>
      </c>
      <c r="K9833" s="11">
        <f t="shared" si="481"/>
        <v>100211.29868030369</v>
      </c>
      <c r="L9833" s="12">
        <f t="shared" si="478"/>
        <v>186366.62375453347</v>
      </c>
      <c r="M9833" s="11">
        <f>COUNTIF(E$2:$E9833,E9833)</f>
        <v>454</v>
      </c>
      <c r="O9833" t="str">
        <f t="shared" si="482"/>
        <v/>
      </c>
    </row>
    <row r="9834" spans="1:15" hidden="1">
      <c r="A9834" s="41" t="s">
        <v>103</v>
      </c>
      <c r="B9834" s="46">
        <v>45818</v>
      </c>
      <c r="C9834" s="8" t="s">
        <v>13</v>
      </c>
      <c r="D9834" s="8" t="s">
        <v>48</v>
      </c>
      <c r="E9834" s="8" t="s">
        <v>48</v>
      </c>
      <c r="F9834" s="9">
        <f t="shared" si="483"/>
        <v>-27100000</v>
      </c>
      <c r="G9834" s="9">
        <v>-271</v>
      </c>
      <c r="H9834" s="10">
        <v>-29963115</v>
      </c>
      <c r="I9834" s="11">
        <f t="shared" si="479"/>
        <v>2930479007.3081212</v>
      </c>
      <c r="J9834" s="11">
        <f t="shared" si="480"/>
        <v>29243</v>
      </c>
      <c r="K9834" s="11">
        <f t="shared" si="481"/>
        <v>100211.29868030369</v>
      </c>
      <c r="L9834" s="12">
        <f t="shared" si="478"/>
        <v>2805853.0576376989</v>
      </c>
      <c r="M9834" s="11">
        <f>COUNTIF(E$2:$E9834,E9834)</f>
        <v>455</v>
      </c>
      <c r="O9834" t="str">
        <f t="shared" si="482"/>
        <v/>
      </c>
    </row>
    <row r="9835" spans="1:15" hidden="1">
      <c r="A9835" s="41" t="s">
        <v>103</v>
      </c>
      <c r="B9835" s="46">
        <v>45818</v>
      </c>
      <c r="C9835" s="8" t="s">
        <v>13</v>
      </c>
      <c r="D9835" s="8" t="s">
        <v>48</v>
      </c>
      <c r="E9835" s="8" t="s">
        <v>48</v>
      </c>
      <c r="F9835" s="9">
        <f t="shared" si="483"/>
        <v>-4500000</v>
      </c>
      <c r="G9835" s="9">
        <v>-45</v>
      </c>
      <c r="H9835" s="10">
        <v>-4975425</v>
      </c>
      <c r="I9835" s="11">
        <f t="shared" si="479"/>
        <v>2925969498.8675075</v>
      </c>
      <c r="J9835" s="11">
        <f t="shared" si="480"/>
        <v>29198</v>
      </c>
      <c r="K9835" s="11">
        <f t="shared" si="481"/>
        <v>100211.29868030369</v>
      </c>
      <c r="L9835" s="12">
        <f t="shared" si="478"/>
        <v>465916.55938633345</v>
      </c>
      <c r="M9835" s="11">
        <f>COUNTIF(E$2:$E9835,E9835)</f>
        <v>456</v>
      </c>
      <c r="O9835" t="str">
        <f t="shared" si="482"/>
        <v/>
      </c>
    </row>
    <row r="9836" spans="1:15">
      <c r="A9836" s="41" t="s">
        <v>103</v>
      </c>
      <c r="B9836" s="46">
        <v>45818</v>
      </c>
      <c r="C9836" s="8" t="s">
        <v>13</v>
      </c>
      <c r="D9836" s="8" t="s">
        <v>102</v>
      </c>
      <c r="E9836" s="8" t="s">
        <v>102</v>
      </c>
      <c r="F9836" s="9">
        <f t="shared" si="483"/>
        <v>-4924700000</v>
      </c>
      <c r="G9836" s="9">
        <v>-49247</v>
      </c>
      <c r="H9836" s="10">
        <v>-5037918853</v>
      </c>
      <c r="I9836" s="11">
        <f t="shared" si="479"/>
        <v>0</v>
      </c>
      <c r="J9836" s="11">
        <f t="shared" si="480"/>
        <v>0</v>
      </c>
      <c r="K9836" s="11">
        <f t="shared" si="481"/>
        <v>100658</v>
      </c>
      <c r="L9836" s="12">
        <f t="shared" si="478"/>
        <v>80814327</v>
      </c>
      <c r="M9836" s="11">
        <f>COUNTIF(E$2:$E9836,E9836)</f>
        <v>2</v>
      </c>
      <c r="O9836" t="str">
        <f t="shared" si="482"/>
        <v>X</v>
      </c>
    </row>
    <row r="9837" spans="1:15" hidden="1">
      <c r="A9837" s="41" t="s">
        <v>103</v>
      </c>
      <c r="B9837" s="46">
        <v>45818</v>
      </c>
      <c r="C9837" s="8" t="s">
        <v>13</v>
      </c>
      <c r="D9837" s="8" t="s">
        <v>48</v>
      </c>
      <c r="E9837" s="8" t="s">
        <v>48</v>
      </c>
      <c r="F9837" s="9">
        <f t="shared" si="483"/>
        <v>-90400000</v>
      </c>
      <c r="G9837" s="9">
        <v>-904</v>
      </c>
      <c r="H9837" s="10">
        <v>-99950760</v>
      </c>
      <c r="I9837" s="11">
        <f t="shared" si="479"/>
        <v>2835378484.8605127</v>
      </c>
      <c r="J9837" s="11">
        <f t="shared" si="480"/>
        <v>28294</v>
      </c>
      <c r="K9837" s="11">
        <f t="shared" si="481"/>
        <v>100211.29868030369</v>
      </c>
      <c r="L9837" s="12">
        <f t="shared" ref="L9837:L9900" si="484">IF(G9837&lt;0,K9837*G9837-H9837,0)</f>
        <v>9359745.9930054694</v>
      </c>
      <c r="M9837" s="11">
        <f>COUNTIF(E$2:$E9837,E9837)</f>
        <v>457</v>
      </c>
      <c r="O9837" t="str">
        <f t="shared" si="482"/>
        <v/>
      </c>
    </row>
    <row r="9838" spans="1:15" hidden="1">
      <c r="A9838" s="41" t="s">
        <v>103</v>
      </c>
      <c r="B9838" s="46">
        <v>45818</v>
      </c>
      <c r="C9838" s="8" t="s">
        <v>13</v>
      </c>
      <c r="D9838" s="8" t="s">
        <v>48</v>
      </c>
      <c r="E9838" s="8" t="s">
        <v>48</v>
      </c>
      <c r="F9838" s="9">
        <f t="shared" si="483"/>
        <v>-900000</v>
      </c>
      <c r="G9838" s="9">
        <v>-9</v>
      </c>
      <c r="H9838" s="10">
        <v>-995085</v>
      </c>
      <c r="I9838" s="11">
        <f t="shared" si="479"/>
        <v>2834476583.17239</v>
      </c>
      <c r="J9838" s="11">
        <f t="shared" si="480"/>
        <v>28285</v>
      </c>
      <c r="K9838" s="11">
        <f t="shared" si="481"/>
        <v>100211.29868030369</v>
      </c>
      <c r="L9838" s="12">
        <f t="shared" si="484"/>
        <v>93183.311877266737</v>
      </c>
      <c r="M9838" s="11">
        <f>COUNTIF(E$2:$E9838,E9838)</f>
        <v>458</v>
      </c>
      <c r="O9838" t="str">
        <f t="shared" si="482"/>
        <v/>
      </c>
    </row>
    <row r="9839" spans="1:15" hidden="1">
      <c r="A9839" s="41" t="s">
        <v>103</v>
      </c>
      <c r="B9839" s="46">
        <v>45818</v>
      </c>
      <c r="C9839" s="8" t="s">
        <v>13</v>
      </c>
      <c r="D9839" s="8" t="s">
        <v>14</v>
      </c>
      <c r="E9839" s="8" t="s">
        <v>14</v>
      </c>
      <c r="F9839" s="9">
        <f t="shared" si="483"/>
        <v>-9200000</v>
      </c>
      <c r="G9839" s="9">
        <v>-92</v>
      </c>
      <c r="H9839" s="10">
        <v>-9897268</v>
      </c>
      <c r="I9839" s="11">
        <f t="shared" si="479"/>
        <v>21946677995.95187</v>
      </c>
      <c r="J9839" s="11">
        <f t="shared" si="480"/>
        <v>216040</v>
      </c>
      <c r="K9839" s="11">
        <f t="shared" si="481"/>
        <v>101586.17846672778</v>
      </c>
      <c r="L9839" s="12">
        <f t="shared" si="484"/>
        <v>551339.58106104471</v>
      </c>
      <c r="M9839" s="11">
        <f>COUNTIF(E$2:$E9839,E9839)</f>
        <v>1321</v>
      </c>
      <c r="O9839" t="str">
        <f t="shared" si="482"/>
        <v/>
      </c>
    </row>
    <row r="9840" spans="1:15" hidden="1">
      <c r="A9840" s="41" t="s">
        <v>103</v>
      </c>
      <c r="B9840" s="46">
        <v>45818</v>
      </c>
      <c r="C9840" s="8" t="s">
        <v>13</v>
      </c>
      <c r="D9840" s="8" t="s">
        <v>48</v>
      </c>
      <c r="E9840" s="8" t="s">
        <v>48</v>
      </c>
      <c r="F9840" s="9">
        <f t="shared" si="483"/>
        <v>-900000</v>
      </c>
      <c r="G9840" s="9">
        <v>-9</v>
      </c>
      <c r="H9840" s="10">
        <v>-995085</v>
      </c>
      <c r="I9840" s="11">
        <f t="shared" si="479"/>
        <v>2833574681.4842672</v>
      </c>
      <c r="J9840" s="11">
        <f t="shared" si="480"/>
        <v>28276</v>
      </c>
      <c r="K9840" s="11">
        <f t="shared" si="481"/>
        <v>100211.29868030369</v>
      </c>
      <c r="L9840" s="12">
        <f t="shared" si="484"/>
        <v>93183.311877266737</v>
      </c>
      <c r="M9840" s="11">
        <f>COUNTIF(E$2:$E9840,E9840)</f>
        <v>459</v>
      </c>
      <c r="O9840" t="str">
        <f t="shared" si="482"/>
        <v/>
      </c>
    </row>
    <row r="9841" spans="1:15" hidden="1">
      <c r="A9841" s="41" t="s">
        <v>103</v>
      </c>
      <c r="B9841" s="46">
        <v>45818</v>
      </c>
      <c r="C9841" s="8" t="s">
        <v>13</v>
      </c>
      <c r="D9841" s="8" t="s">
        <v>48</v>
      </c>
      <c r="E9841" s="8" t="s">
        <v>48</v>
      </c>
      <c r="F9841" s="9">
        <f t="shared" si="483"/>
        <v>-45100000</v>
      </c>
      <c r="G9841" s="9">
        <v>-451</v>
      </c>
      <c r="H9841" s="10">
        <v>-49864815</v>
      </c>
      <c r="I9841" s="11">
        <f t="shared" si="479"/>
        <v>2788379385.7794504</v>
      </c>
      <c r="J9841" s="11">
        <f t="shared" si="480"/>
        <v>27825</v>
      </c>
      <c r="K9841" s="11">
        <f t="shared" si="481"/>
        <v>100211.29868030369</v>
      </c>
      <c r="L9841" s="12">
        <f t="shared" si="484"/>
        <v>4669519.2951830328</v>
      </c>
      <c r="M9841" s="11">
        <f>COUNTIF(E$2:$E9841,E9841)</f>
        <v>460</v>
      </c>
      <c r="O9841" t="str">
        <f t="shared" si="482"/>
        <v/>
      </c>
    </row>
    <row r="9842" spans="1:15" hidden="1">
      <c r="A9842" s="41" t="s">
        <v>103</v>
      </c>
      <c r="B9842" s="46">
        <v>45818</v>
      </c>
      <c r="C9842" s="8" t="s">
        <v>13</v>
      </c>
      <c r="D9842" s="8" t="s">
        <v>98</v>
      </c>
      <c r="E9842" s="8" t="s">
        <v>98</v>
      </c>
      <c r="F9842" s="9">
        <f t="shared" si="483"/>
        <v>2000000</v>
      </c>
      <c r="G9842" s="9">
        <v>20</v>
      </c>
      <c r="H9842" s="10">
        <v>2064440</v>
      </c>
      <c r="I9842" s="11">
        <f t="shared" si="479"/>
        <v>16180040</v>
      </c>
      <c r="J9842" s="11">
        <f t="shared" si="480"/>
        <v>157</v>
      </c>
      <c r="K9842" s="11">
        <f t="shared" si="481"/>
        <v>103057.57961783439</v>
      </c>
      <c r="L9842" s="12">
        <f t="shared" si="484"/>
        <v>0</v>
      </c>
      <c r="M9842" s="11">
        <f>COUNTIF(E$2:$E9842,E9842)</f>
        <v>12</v>
      </c>
      <c r="O9842" t="str">
        <f t="shared" si="482"/>
        <v/>
      </c>
    </row>
    <row r="9843" spans="1:15" hidden="1">
      <c r="A9843" s="41" t="s">
        <v>103</v>
      </c>
      <c r="B9843" s="46">
        <v>45818</v>
      </c>
      <c r="C9843" s="8" t="s">
        <v>13</v>
      </c>
      <c r="D9843" s="8" t="s">
        <v>48</v>
      </c>
      <c r="E9843" s="8" t="s">
        <v>48</v>
      </c>
      <c r="F9843" s="9">
        <f t="shared" si="483"/>
        <v>-90300000</v>
      </c>
      <c r="G9843" s="9">
        <v>-903</v>
      </c>
      <c r="H9843" s="10">
        <v>-99840195</v>
      </c>
      <c r="I9843" s="11">
        <f t="shared" si="479"/>
        <v>2697888583.071136</v>
      </c>
      <c r="J9843" s="11">
        <f t="shared" si="480"/>
        <v>26922</v>
      </c>
      <c r="K9843" s="11">
        <f t="shared" si="481"/>
        <v>100211.29868030369</v>
      </c>
      <c r="L9843" s="12">
        <f t="shared" si="484"/>
        <v>9349392.29168576</v>
      </c>
      <c r="M9843" s="11">
        <f>COUNTIF(E$2:$E9843,E9843)</f>
        <v>461</v>
      </c>
      <c r="O9843" t="str">
        <f t="shared" si="482"/>
        <v/>
      </c>
    </row>
    <row r="9844" spans="1:15" hidden="1">
      <c r="A9844" s="41" t="s">
        <v>103</v>
      </c>
      <c r="B9844" s="46">
        <v>45818</v>
      </c>
      <c r="C9844" s="8" t="s">
        <v>13</v>
      </c>
      <c r="D9844" s="8" t="s">
        <v>90</v>
      </c>
      <c r="E9844" s="8" t="s">
        <v>90</v>
      </c>
      <c r="F9844" s="9">
        <f t="shared" si="483"/>
        <v>900000</v>
      </c>
      <c r="G9844" s="9">
        <v>9</v>
      </c>
      <c r="H9844" s="10">
        <v>977841</v>
      </c>
      <c r="I9844" s="11">
        <f t="shared" si="479"/>
        <v>2973079044.24438</v>
      </c>
      <c r="J9844" s="11">
        <f t="shared" si="480"/>
        <v>28604</v>
      </c>
      <c r="K9844" s="11">
        <f t="shared" si="481"/>
        <v>103939.27577417075</v>
      </c>
      <c r="L9844" s="12">
        <f t="shared" si="484"/>
        <v>0</v>
      </c>
      <c r="M9844" s="11">
        <f>COUNTIF(E$2:$E9844,E9844)</f>
        <v>1809</v>
      </c>
      <c r="O9844" t="str">
        <f t="shared" si="482"/>
        <v/>
      </c>
    </row>
    <row r="9845" spans="1:15" hidden="1">
      <c r="A9845" s="41" t="s">
        <v>103</v>
      </c>
      <c r="B9845" s="46">
        <v>45818</v>
      </c>
      <c r="C9845" s="8" t="s">
        <v>13</v>
      </c>
      <c r="D9845" s="8" t="s">
        <v>90</v>
      </c>
      <c r="E9845" s="8" t="s">
        <v>90</v>
      </c>
      <c r="F9845" s="9">
        <f t="shared" si="483"/>
        <v>900000</v>
      </c>
      <c r="G9845" s="9">
        <v>9</v>
      </c>
      <c r="H9845" s="10">
        <v>977841</v>
      </c>
      <c r="I9845" s="11">
        <f t="shared" si="479"/>
        <v>2974056885.24438</v>
      </c>
      <c r="J9845" s="11">
        <f t="shared" si="480"/>
        <v>28613</v>
      </c>
      <c r="K9845" s="11">
        <f t="shared" si="481"/>
        <v>103940.7571818537</v>
      </c>
      <c r="L9845" s="12">
        <f t="shared" si="484"/>
        <v>0</v>
      </c>
      <c r="M9845" s="11">
        <f>COUNTIF(E$2:$E9845,E9845)</f>
        <v>1810</v>
      </c>
      <c r="O9845" t="str">
        <f t="shared" si="482"/>
        <v/>
      </c>
    </row>
    <row r="9846" spans="1:15" hidden="1">
      <c r="A9846" s="41" t="s">
        <v>103</v>
      </c>
      <c r="B9846" s="46">
        <v>45818</v>
      </c>
      <c r="C9846" s="8" t="s">
        <v>13</v>
      </c>
      <c r="D9846" s="8" t="s">
        <v>48</v>
      </c>
      <c r="E9846" s="8" t="s">
        <v>48</v>
      </c>
      <c r="F9846" s="9">
        <f t="shared" si="483"/>
        <v>-900000</v>
      </c>
      <c r="G9846" s="9">
        <v>-9</v>
      </c>
      <c r="H9846" s="10">
        <v>-995085</v>
      </c>
      <c r="I9846" s="11">
        <f t="shared" si="479"/>
        <v>2696986681.3830132</v>
      </c>
      <c r="J9846" s="11">
        <f t="shared" si="480"/>
        <v>26913</v>
      </c>
      <c r="K9846" s="11">
        <f t="shared" si="481"/>
        <v>100211.29868030369</v>
      </c>
      <c r="L9846" s="12">
        <f t="shared" si="484"/>
        <v>93183.311877266737</v>
      </c>
      <c r="M9846" s="11">
        <f>COUNTIF(E$2:$E9846,E9846)</f>
        <v>462</v>
      </c>
      <c r="O9846" t="str">
        <f t="shared" si="482"/>
        <v/>
      </c>
    </row>
    <row r="9847" spans="1:15" hidden="1">
      <c r="A9847" s="41" t="s">
        <v>103</v>
      </c>
      <c r="B9847" s="46">
        <v>45818</v>
      </c>
      <c r="C9847" s="8" t="s">
        <v>13</v>
      </c>
      <c r="D9847" s="8" t="s">
        <v>48</v>
      </c>
      <c r="E9847" s="8" t="s">
        <v>48</v>
      </c>
      <c r="F9847" s="9">
        <f t="shared" si="483"/>
        <v>-4600000</v>
      </c>
      <c r="G9847" s="9">
        <v>-46</v>
      </c>
      <c r="H9847" s="10">
        <v>-5085990</v>
      </c>
      <c r="I9847" s="11">
        <f t="shared" si="479"/>
        <v>2692376961.6437192</v>
      </c>
      <c r="J9847" s="11">
        <f t="shared" si="480"/>
        <v>26867</v>
      </c>
      <c r="K9847" s="11">
        <f t="shared" si="481"/>
        <v>100211.29868030369</v>
      </c>
      <c r="L9847" s="12">
        <f t="shared" si="484"/>
        <v>476270.26070602983</v>
      </c>
      <c r="M9847" s="11">
        <f>COUNTIF(E$2:$E9847,E9847)</f>
        <v>463</v>
      </c>
      <c r="O9847" t="str">
        <f t="shared" si="482"/>
        <v/>
      </c>
    </row>
    <row r="9848" spans="1:15" hidden="1">
      <c r="A9848" s="41" t="s">
        <v>103</v>
      </c>
      <c r="B9848" s="46">
        <v>45818</v>
      </c>
      <c r="C9848" s="8" t="s">
        <v>13</v>
      </c>
      <c r="D9848" s="8" t="s">
        <v>48</v>
      </c>
      <c r="E9848" s="8" t="s">
        <v>48</v>
      </c>
      <c r="F9848" s="9">
        <f t="shared" si="483"/>
        <v>-1100000</v>
      </c>
      <c r="G9848" s="9">
        <v>-11</v>
      </c>
      <c r="H9848" s="10">
        <v>-1216215</v>
      </c>
      <c r="I9848" s="11">
        <f t="shared" si="479"/>
        <v>2691274637.3582358</v>
      </c>
      <c r="J9848" s="11">
        <f t="shared" si="480"/>
        <v>26856</v>
      </c>
      <c r="K9848" s="11">
        <f t="shared" si="481"/>
        <v>100211.29868030369</v>
      </c>
      <c r="L9848" s="12">
        <f t="shared" si="484"/>
        <v>113890.7145166595</v>
      </c>
      <c r="M9848" s="11">
        <f>COUNTIF(E$2:$E9848,E9848)</f>
        <v>464</v>
      </c>
      <c r="O9848" t="str">
        <f t="shared" si="482"/>
        <v/>
      </c>
    </row>
    <row r="9849" spans="1:15" hidden="1">
      <c r="A9849" s="41" t="s">
        <v>103</v>
      </c>
      <c r="B9849" s="46">
        <v>45819</v>
      </c>
      <c r="C9849" s="8" t="s">
        <v>13</v>
      </c>
      <c r="D9849" s="8" t="s">
        <v>46</v>
      </c>
      <c r="E9849" s="8" t="s">
        <v>46</v>
      </c>
      <c r="F9849" s="9">
        <f t="shared" si="483"/>
        <v>9100000</v>
      </c>
      <c r="G9849" s="9">
        <v>91</v>
      </c>
      <c r="H9849" s="10">
        <v>9480289</v>
      </c>
      <c r="I9849" s="11">
        <f t="shared" si="479"/>
        <v>8308972736.515729</v>
      </c>
      <c r="J9849" s="11">
        <f t="shared" si="480"/>
        <v>81096</v>
      </c>
      <c r="K9849" s="11">
        <f t="shared" si="481"/>
        <v>102458.47805706483</v>
      </c>
      <c r="L9849" s="12">
        <f t="shared" si="484"/>
        <v>0</v>
      </c>
      <c r="M9849" s="11">
        <f>COUNTIF(E$2:$E9849,E9849)</f>
        <v>2969</v>
      </c>
      <c r="O9849" t="str">
        <f t="shared" si="482"/>
        <v/>
      </c>
    </row>
    <row r="9850" spans="1:15" hidden="1">
      <c r="A9850" s="41" t="s">
        <v>103</v>
      </c>
      <c r="B9850" s="46">
        <v>45819</v>
      </c>
      <c r="C9850" s="8" t="s">
        <v>13</v>
      </c>
      <c r="D9850" s="8" t="s">
        <v>46</v>
      </c>
      <c r="E9850" s="8" t="s">
        <v>46</v>
      </c>
      <c r="F9850" s="9">
        <f t="shared" si="483"/>
        <v>9100000</v>
      </c>
      <c r="G9850" s="9">
        <v>91</v>
      </c>
      <c r="H9850" s="10">
        <v>9480289</v>
      </c>
      <c r="I9850" s="11">
        <f t="shared" si="479"/>
        <v>8318453025.515729</v>
      </c>
      <c r="J9850" s="11">
        <f t="shared" si="480"/>
        <v>81187</v>
      </c>
      <c r="K9850" s="11">
        <f t="shared" si="481"/>
        <v>102460.40653695454</v>
      </c>
      <c r="L9850" s="12">
        <f t="shared" si="484"/>
        <v>0</v>
      </c>
      <c r="M9850" s="11">
        <f>COUNTIF(E$2:$E9850,E9850)</f>
        <v>2970</v>
      </c>
      <c r="O9850" t="str">
        <f t="shared" si="482"/>
        <v/>
      </c>
    </row>
    <row r="9851" spans="1:15" hidden="1">
      <c r="A9851" s="41" t="s">
        <v>103</v>
      </c>
      <c r="B9851" s="46">
        <v>45819</v>
      </c>
      <c r="C9851" s="8" t="s">
        <v>13</v>
      </c>
      <c r="D9851" s="8" t="s">
        <v>46</v>
      </c>
      <c r="E9851" s="8" t="s">
        <v>46</v>
      </c>
      <c r="F9851" s="9">
        <f t="shared" si="483"/>
        <v>9100000</v>
      </c>
      <c r="G9851" s="9">
        <v>91</v>
      </c>
      <c r="H9851" s="10">
        <v>9480289</v>
      </c>
      <c r="I9851" s="11">
        <f t="shared" si="479"/>
        <v>8327933314.515729</v>
      </c>
      <c r="J9851" s="11">
        <f t="shared" si="480"/>
        <v>81278</v>
      </c>
      <c r="K9851" s="11">
        <f t="shared" si="481"/>
        <v>102462.33069853748</v>
      </c>
      <c r="L9851" s="12">
        <f t="shared" si="484"/>
        <v>0</v>
      </c>
      <c r="M9851" s="11">
        <f>COUNTIF(E$2:$E9851,E9851)</f>
        <v>2971</v>
      </c>
      <c r="O9851" t="str">
        <f t="shared" si="482"/>
        <v/>
      </c>
    </row>
    <row r="9852" spans="1:15" hidden="1">
      <c r="A9852" s="41" t="s">
        <v>103</v>
      </c>
      <c r="B9852" s="46">
        <v>45819</v>
      </c>
      <c r="C9852" s="8" t="s">
        <v>13</v>
      </c>
      <c r="D9852" s="8" t="s">
        <v>46</v>
      </c>
      <c r="E9852" s="8" t="s">
        <v>46</v>
      </c>
      <c r="F9852" s="9">
        <f t="shared" si="483"/>
        <v>9100000</v>
      </c>
      <c r="G9852" s="9">
        <v>91</v>
      </c>
      <c r="H9852" s="10">
        <v>9480289</v>
      </c>
      <c r="I9852" s="11">
        <f t="shared" si="479"/>
        <v>8337413603.515729</v>
      </c>
      <c r="J9852" s="11">
        <f t="shared" si="480"/>
        <v>81369</v>
      </c>
      <c r="K9852" s="11">
        <f t="shared" si="481"/>
        <v>102464.25055630189</v>
      </c>
      <c r="L9852" s="12">
        <f t="shared" si="484"/>
        <v>0</v>
      </c>
      <c r="M9852" s="11">
        <f>COUNTIF(E$2:$E9852,E9852)</f>
        <v>2972</v>
      </c>
      <c r="O9852" t="str">
        <f t="shared" si="482"/>
        <v/>
      </c>
    </row>
    <row r="9853" spans="1:15" hidden="1">
      <c r="A9853" s="41" t="s">
        <v>103</v>
      </c>
      <c r="B9853" s="46">
        <v>45819</v>
      </c>
      <c r="C9853" s="8" t="s">
        <v>13</v>
      </c>
      <c r="D9853" s="8" t="s">
        <v>46</v>
      </c>
      <c r="E9853" s="8" t="s">
        <v>46</v>
      </c>
      <c r="F9853" s="9">
        <f t="shared" si="483"/>
        <v>9100000</v>
      </c>
      <c r="G9853" s="9">
        <v>91</v>
      </c>
      <c r="H9853" s="10">
        <v>9480289</v>
      </c>
      <c r="I9853" s="11">
        <f t="shared" si="479"/>
        <v>8346893892.515729</v>
      </c>
      <c r="J9853" s="11">
        <f t="shared" si="480"/>
        <v>81460</v>
      </c>
      <c r="K9853" s="11">
        <f t="shared" si="481"/>
        <v>102466.16612467136</v>
      </c>
      <c r="L9853" s="12">
        <f t="shared" si="484"/>
        <v>0</v>
      </c>
      <c r="M9853" s="11">
        <f>COUNTIF(E$2:$E9853,E9853)</f>
        <v>2973</v>
      </c>
      <c r="O9853" t="str">
        <f t="shared" si="482"/>
        <v/>
      </c>
    </row>
    <row r="9854" spans="1:15" hidden="1">
      <c r="A9854" s="41" t="s">
        <v>103</v>
      </c>
      <c r="B9854" s="46">
        <v>45819</v>
      </c>
      <c r="C9854" s="8" t="s">
        <v>13</v>
      </c>
      <c r="D9854" s="8" t="s">
        <v>46</v>
      </c>
      <c r="E9854" s="8" t="s">
        <v>46</v>
      </c>
      <c r="F9854" s="9">
        <f t="shared" si="483"/>
        <v>9100000</v>
      </c>
      <c r="G9854" s="9">
        <v>91</v>
      </c>
      <c r="H9854" s="10">
        <v>9480289</v>
      </c>
      <c r="I9854" s="11">
        <f t="shared" si="479"/>
        <v>8356374181.515729</v>
      </c>
      <c r="J9854" s="11">
        <f t="shared" si="480"/>
        <v>81551</v>
      </c>
      <c r="K9854" s="11">
        <f t="shared" si="481"/>
        <v>102468.07741800504</v>
      </c>
      <c r="L9854" s="12">
        <f t="shared" si="484"/>
        <v>0</v>
      </c>
      <c r="M9854" s="11">
        <f>COUNTIF(E$2:$E9854,E9854)</f>
        <v>2974</v>
      </c>
      <c r="O9854" t="str">
        <f t="shared" si="482"/>
        <v/>
      </c>
    </row>
    <row r="9855" spans="1:15" hidden="1">
      <c r="A9855" s="41" t="s">
        <v>103</v>
      </c>
      <c r="B9855" s="46">
        <v>45819</v>
      </c>
      <c r="C9855" s="8" t="s">
        <v>13</v>
      </c>
      <c r="D9855" s="8" t="s">
        <v>46</v>
      </c>
      <c r="E9855" s="8" t="s">
        <v>46</v>
      </c>
      <c r="F9855" s="9">
        <f t="shared" si="483"/>
        <v>9100000</v>
      </c>
      <c r="G9855" s="9">
        <v>91</v>
      </c>
      <c r="H9855" s="10">
        <v>9480289</v>
      </c>
      <c r="I9855" s="11">
        <f t="shared" si="479"/>
        <v>8365854470.515729</v>
      </c>
      <c r="J9855" s="11">
        <f t="shared" si="480"/>
        <v>81642</v>
      </c>
      <c r="K9855" s="11">
        <f t="shared" si="481"/>
        <v>102469.98445059809</v>
      </c>
      <c r="L9855" s="12">
        <f t="shared" si="484"/>
        <v>0</v>
      </c>
      <c r="M9855" s="11">
        <f>COUNTIF(E$2:$E9855,E9855)</f>
        <v>2975</v>
      </c>
      <c r="O9855" t="str">
        <f t="shared" si="482"/>
        <v/>
      </c>
    </row>
    <row r="9856" spans="1:15" hidden="1">
      <c r="A9856" s="41" t="s">
        <v>103</v>
      </c>
      <c r="B9856" s="46">
        <v>45819</v>
      </c>
      <c r="C9856" s="8" t="s">
        <v>13</v>
      </c>
      <c r="D9856" s="8" t="s">
        <v>46</v>
      </c>
      <c r="E9856" s="8" t="s">
        <v>46</v>
      </c>
      <c r="F9856" s="9">
        <f t="shared" si="483"/>
        <v>9100000</v>
      </c>
      <c r="G9856" s="9">
        <v>91</v>
      </c>
      <c r="H9856" s="10">
        <v>9480289</v>
      </c>
      <c r="I9856" s="11">
        <f t="shared" si="479"/>
        <v>8375334759.515729</v>
      </c>
      <c r="J9856" s="11">
        <f t="shared" si="480"/>
        <v>81733</v>
      </c>
      <c r="K9856" s="11">
        <f t="shared" si="481"/>
        <v>102471.88723668199</v>
      </c>
      <c r="L9856" s="12">
        <f t="shared" si="484"/>
        <v>0</v>
      </c>
      <c r="M9856" s="11">
        <f>COUNTIF(E$2:$E9856,E9856)</f>
        <v>2976</v>
      </c>
      <c r="O9856" t="str">
        <f t="shared" si="482"/>
        <v/>
      </c>
    </row>
    <row r="9857" spans="1:15" hidden="1">
      <c r="A9857" s="41" t="s">
        <v>103</v>
      </c>
      <c r="B9857" s="46">
        <v>45819</v>
      </c>
      <c r="C9857" s="8" t="s">
        <v>13</v>
      </c>
      <c r="D9857" s="8" t="s">
        <v>46</v>
      </c>
      <c r="E9857" s="8" t="s">
        <v>46</v>
      </c>
      <c r="F9857" s="9">
        <f t="shared" si="483"/>
        <v>9100000</v>
      </c>
      <c r="G9857" s="9">
        <v>91</v>
      </c>
      <c r="H9857" s="10">
        <v>9480289</v>
      </c>
      <c r="I9857" s="11">
        <f t="shared" si="479"/>
        <v>8384815048.515729</v>
      </c>
      <c r="J9857" s="11">
        <f t="shared" si="480"/>
        <v>81824</v>
      </c>
      <c r="K9857" s="11">
        <f t="shared" si="481"/>
        <v>102473.78579042492</v>
      </c>
      <c r="L9857" s="12">
        <f t="shared" si="484"/>
        <v>0</v>
      </c>
      <c r="M9857" s="11">
        <f>COUNTIF(E$2:$E9857,E9857)</f>
        <v>2977</v>
      </c>
      <c r="O9857" t="str">
        <f t="shared" si="482"/>
        <v/>
      </c>
    </row>
    <row r="9858" spans="1:15" hidden="1">
      <c r="A9858" s="41" t="s">
        <v>103</v>
      </c>
      <c r="B9858" s="46">
        <v>45819</v>
      </c>
      <c r="C9858" s="8" t="s">
        <v>13</v>
      </c>
      <c r="D9858" s="8" t="s">
        <v>46</v>
      </c>
      <c r="E9858" s="8" t="s">
        <v>46</v>
      </c>
      <c r="F9858" s="9">
        <f t="shared" si="483"/>
        <v>9100000</v>
      </c>
      <c r="G9858" s="9">
        <v>91</v>
      </c>
      <c r="H9858" s="10">
        <v>9480289</v>
      </c>
      <c r="I9858" s="11">
        <f t="shared" si="479"/>
        <v>8394295337.515729</v>
      </c>
      <c r="J9858" s="11">
        <f t="shared" si="480"/>
        <v>81915</v>
      </c>
      <c r="K9858" s="11">
        <f t="shared" si="481"/>
        <v>102475.68012593211</v>
      </c>
      <c r="L9858" s="12">
        <f t="shared" si="484"/>
        <v>0</v>
      </c>
      <c r="M9858" s="11">
        <f>COUNTIF(E$2:$E9858,E9858)</f>
        <v>2978</v>
      </c>
      <c r="O9858" t="str">
        <f t="shared" si="482"/>
        <v/>
      </c>
    </row>
    <row r="9859" spans="1:15" hidden="1">
      <c r="A9859" s="41" t="s">
        <v>103</v>
      </c>
      <c r="B9859" s="46">
        <v>45819</v>
      </c>
      <c r="C9859" s="8" t="s">
        <v>13</v>
      </c>
      <c r="D9859" s="8" t="s">
        <v>46</v>
      </c>
      <c r="E9859" s="8" t="s">
        <v>46</v>
      </c>
      <c r="F9859" s="9">
        <f t="shared" si="483"/>
        <v>9100000</v>
      </c>
      <c r="G9859" s="9">
        <v>91</v>
      </c>
      <c r="H9859" s="10">
        <v>9480289</v>
      </c>
      <c r="I9859" s="11">
        <f t="shared" si="479"/>
        <v>8403775626.515729</v>
      </c>
      <c r="J9859" s="11">
        <f t="shared" si="480"/>
        <v>82006</v>
      </c>
      <c r="K9859" s="11">
        <f t="shared" si="481"/>
        <v>102477.57025724616</v>
      </c>
      <c r="L9859" s="12">
        <f t="shared" si="484"/>
        <v>0</v>
      </c>
      <c r="M9859" s="11">
        <f>COUNTIF(E$2:$E9859,E9859)</f>
        <v>2979</v>
      </c>
      <c r="O9859" t="str">
        <f t="shared" si="482"/>
        <v/>
      </c>
    </row>
    <row r="9860" spans="1:15" hidden="1">
      <c r="A9860" s="41" t="s">
        <v>103</v>
      </c>
      <c r="B9860" s="46">
        <v>45819</v>
      </c>
      <c r="C9860" s="8" t="s">
        <v>13</v>
      </c>
      <c r="D9860" s="8" t="s">
        <v>46</v>
      </c>
      <c r="E9860" s="8" t="s">
        <v>46</v>
      </c>
      <c r="F9860" s="9">
        <f t="shared" si="483"/>
        <v>9100000</v>
      </c>
      <c r="G9860" s="9">
        <v>91</v>
      </c>
      <c r="H9860" s="10">
        <v>9480289</v>
      </c>
      <c r="I9860" s="11">
        <f t="shared" si="479"/>
        <v>8413255915.515729</v>
      </c>
      <c r="J9860" s="11">
        <f t="shared" si="480"/>
        <v>82097</v>
      </c>
      <c r="K9860" s="11">
        <f t="shared" si="481"/>
        <v>102479.45619834743</v>
      </c>
      <c r="L9860" s="12">
        <f t="shared" si="484"/>
        <v>0</v>
      </c>
      <c r="M9860" s="11">
        <f>COUNTIF(E$2:$E9860,E9860)</f>
        <v>2980</v>
      </c>
      <c r="O9860" t="str">
        <f t="shared" si="482"/>
        <v/>
      </c>
    </row>
    <row r="9861" spans="1:15" hidden="1">
      <c r="A9861" s="41" t="s">
        <v>103</v>
      </c>
      <c r="B9861" s="46">
        <v>45819</v>
      </c>
      <c r="C9861" s="8" t="s">
        <v>13</v>
      </c>
      <c r="D9861" s="8" t="s">
        <v>46</v>
      </c>
      <c r="E9861" s="8" t="s">
        <v>46</v>
      </c>
      <c r="F9861" s="9">
        <f t="shared" si="483"/>
        <v>9100000</v>
      </c>
      <c r="G9861" s="9">
        <v>91</v>
      </c>
      <c r="H9861" s="10">
        <v>9480289</v>
      </c>
      <c r="I9861" s="11">
        <f t="shared" si="479"/>
        <v>8422736204.515729</v>
      </c>
      <c r="J9861" s="11">
        <f t="shared" si="480"/>
        <v>82188</v>
      </c>
      <c r="K9861" s="11">
        <f t="shared" si="481"/>
        <v>102481.33796315434</v>
      </c>
      <c r="L9861" s="12">
        <f t="shared" si="484"/>
        <v>0</v>
      </c>
      <c r="M9861" s="11">
        <f>COUNTIF(E$2:$E9861,E9861)</f>
        <v>2981</v>
      </c>
      <c r="O9861" t="str">
        <f t="shared" si="482"/>
        <v/>
      </c>
    </row>
    <row r="9862" spans="1:15" hidden="1">
      <c r="A9862" s="41" t="s">
        <v>103</v>
      </c>
      <c r="B9862" s="46">
        <v>45819</v>
      </c>
      <c r="C9862" s="8" t="s">
        <v>13</v>
      </c>
      <c r="D9862" s="8" t="s">
        <v>46</v>
      </c>
      <c r="E9862" s="8" t="s">
        <v>46</v>
      </c>
      <c r="F9862" s="9">
        <f t="shared" si="483"/>
        <v>9100000</v>
      </c>
      <c r="G9862" s="9">
        <v>91</v>
      </c>
      <c r="H9862" s="10">
        <v>9480289</v>
      </c>
      <c r="I9862" s="11">
        <f t="shared" si="479"/>
        <v>8432216493.515729</v>
      </c>
      <c r="J9862" s="11">
        <f t="shared" si="480"/>
        <v>82279</v>
      </c>
      <c r="K9862" s="11">
        <f t="shared" si="481"/>
        <v>102483.21556552376</v>
      </c>
      <c r="L9862" s="12">
        <f t="shared" si="484"/>
        <v>0</v>
      </c>
      <c r="M9862" s="11">
        <f>COUNTIF(E$2:$E9862,E9862)</f>
        <v>2982</v>
      </c>
      <c r="O9862" t="str">
        <f t="shared" si="482"/>
        <v/>
      </c>
    </row>
    <row r="9863" spans="1:15" hidden="1">
      <c r="A9863" s="41" t="s">
        <v>103</v>
      </c>
      <c r="B9863" s="46">
        <v>45819</v>
      </c>
      <c r="C9863" s="8" t="s">
        <v>13</v>
      </c>
      <c r="D9863" s="8" t="s">
        <v>46</v>
      </c>
      <c r="E9863" s="8" t="s">
        <v>46</v>
      </c>
      <c r="F9863" s="9">
        <f t="shared" si="483"/>
        <v>18200000</v>
      </c>
      <c r="G9863" s="9">
        <v>182</v>
      </c>
      <c r="H9863" s="10">
        <v>18960578</v>
      </c>
      <c r="I9863" s="11">
        <f t="shared" si="479"/>
        <v>8451177071.515729</v>
      </c>
      <c r="J9863" s="11">
        <f t="shared" si="480"/>
        <v>82461</v>
      </c>
      <c r="K9863" s="11">
        <f t="shared" si="481"/>
        <v>102486.95833807168</v>
      </c>
      <c r="L9863" s="12">
        <f t="shared" si="484"/>
        <v>0</v>
      </c>
      <c r="M9863" s="11">
        <f>COUNTIF(E$2:$E9863,E9863)</f>
        <v>2983</v>
      </c>
      <c r="O9863" t="str">
        <f t="shared" si="482"/>
        <v/>
      </c>
    </row>
    <row r="9864" spans="1:15" hidden="1">
      <c r="A9864" s="41" t="s">
        <v>103</v>
      </c>
      <c r="B9864" s="46">
        <v>45819</v>
      </c>
      <c r="C9864" s="8" t="s">
        <v>13</v>
      </c>
      <c r="D9864" s="8" t="s">
        <v>46</v>
      </c>
      <c r="E9864" s="8" t="s">
        <v>46</v>
      </c>
      <c r="F9864" s="9">
        <f t="shared" si="483"/>
        <v>20200000</v>
      </c>
      <c r="G9864" s="9">
        <v>202</v>
      </c>
      <c r="H9864" s="10">
        <v>21044158</v>
      </c>
      <c r="I9864" s="11">
        <f t="shared" si="479"/>
        <v>8472221229.515729</v>
      </c>
      <c r="J9864" s="11">
        <f t="shared" si="480"/>
        <v>82663</v>
      </c>
      <c r="K9864" s="11">
        <f t="shared" si="481"/>
        <v>102491.0931071426</v>
      </c>
      <c r="L9864" s="12">
        <f t="shared" si="484"/>
        <v>0</v>
      </c>
      <c r="M9864" s="11">
        <f>COUNTIF(E$2:$E9864,E9864)</f>
        <v>2984</v>
      </c>
      <c r="O9864" t="str">
        <f t="shared" si="482"/>
        <v/>
      </c>
    </row>
    <row r="9865" spans="1:15" hidden="1">
      <c r="A9865" s="41" t="s">
        <v>103</v>
      </c>
      <c r="B9865" s="46">
        <v>45819</v>
      </c>
      <c r="C9865" s="8" t="s">
        <v>13</v>
      </c>
      <c r="D9865" s="8" t="s">
        <v>46</v>
      </c>
      <c r="E9865" s="8" t="s">
        <v>46</v>
      </c>
      <c r="F9865" s="9">
        <f t="shared" si="483"/>
        <v>18200000</v>
      </c>
      <c r="G9865" s="9">
        <v>182</v>
      </c>
      <c r="H9865" s="10">
        <v>18960578</v>
      </c>
      <c r="I9865" s="11">
        <f t="shared" si="479"/>
        <v>8491181807.515729</v>
      </c>
      <c r="J9865" s="11">
        <f t="shared" si="480"/>
        <v>82845</v>
      </c>
      <c r="K9865" s="11">
        <f t="shared" si="481"/>
        <v>102494.80122536942</v>
      </c>
      <c r="L9865" s="12">
        <f t="shared" si="484"/>
        <v>0</v>
      </c>
      <c r="M9865" s="11">
        <f>COUNTIF(E$2:$E9865,E9865)</f>
        <v>2985</v>
      </c>
      <c r="O9865" t="str">
        <f t="shared" si="482"/>
        <v/>
      </c>
    </row>
    <row r="9866" spans="1:15" hidden="1">
      <c r="A9866" s="41" t="s">
        <v>103</v>
      </c>
      <c r="B9866" s="46">
        <v>45819</v>
      </c>
      <c r="C9866" s="8" t="s">
        <v>13</v>
      </c>
      <c r="D9866" s="8" t="s">
        <v>46</v>
      </c>
      <c r="E9866" s="8" t="s">
        <v>46</v>
      </c>
      <c r="F9866" s="9">
        <f t="shared" si="483"/>
        <v>9100000</v>
      </c>
      <c r="G9866" s="9">
        <v>91</v>
      </c>
      <c r="H9866" s="10">
        <v>9480289</v>
      </c>
      <c r="I9866" s="11">
        <f t="shared" si="479"/>
        <v>8500662096.515729</v>
      </c>
      <c r="J9866" s="11">
        <f t="shared" si="480"/>
        <v>82936</v>
      </c>
      <c r="K9866" s="11">
        <f t="shared" si="481"/>
        <v>102496.64918148608</v>
      </c>
      <c r="L9866" s="12">
        <f t="shared" si="484"/>
        <v>0</v>
      </c>
      <c r="M9866" s="11">
        <f>COUNTIF(E$2:$E9866,E9866)</f>
        <v>2986</v>
      </c>
      <c r="O9866" t="str">
        <f t="shared" si="482"/>
        <v/>
      </c>
    </row>
    <row r="9867" spans="1:15" hidden="1">
      <c r="A9867" s="41" t="s">
        <v>103</v>
      </c>
      <c r="B9867" s="46">
        <v>45819</v>
      </c>
      <c r="C9867" s="8" t="s">
        <v>13</v>
      </c>
      <c r="D9867" s="8" t="s">
        <v>46</v>
      </c>
      <c r="E9867" s="8" t="s">
        <v>46</v>
      </c>
      <c r="F9867" s="9">
        <f t="shared" si="483"/>
        <v>9100000</v>
      </c>
      <c r="G9867" s="9">
        <v>91</v>
      </c>
      <c r="H9867" s="10">
        <v>9480289</v>
      </c>
      <c r="I9867" s="11">
        <f t="shared" si="479"/>
        <v>8510142385.515729</v>
      </c>
      <c r="J9867" s="11">
        <f t="shared" si="480"/>
        <v>83027</v>
      </c>
      <c r="K9867" s="11">
        <f t="shared" si="481"/>
        <v>102498.49308677574</v>
      </c>
      <c r="L9867" s="12">
        <f t="shared" si="484"/>
        <v>0</v>
      </c>
      <c r="M9867" s="11">
        <f>COUNTIF(E$2:$E9867,E9867)</f>
        <v>2987</v>
      </c>
      <c r="O9867" t="str">
        <f t="shared" si="482"/>
        <v/>
      </c>
    </row>
    <row r="9868" spans="1:15" hidden="1">
      <c r="A9868" s="41" t="s">
        <v>103</v>
      </c>
      <c r="B9868" s="46">
        <v>45819</v>
      </c>
      <c r="C9868" s="8" t="s">
        <v>13</v>
      </c>
      <c r="D9868" s="8" t="s">
        <v>46</v>
      </c>
      <c r="E9868" s="8" t="s">
        <v>46</v>
      </c>
      <c r="F9868" s="9">
        <f t="shared" si="483"/>
        <v>9100000</v>
      </c>
      <c r="G9868" s="9">
        <v>91</v>
      </c>
      <c r="H9868" s="10">
        <v>9480289</v>
      </c>
      <c r="I9868" s="11">
        <f t="shared" si="479"/>
        <v>8519622674.515729</v>
      </c>
      <c r="J9868" s="11">
        <f t="shared" si="480"/>
        <v>83118</v>
      </c>
      <c r="K9868" s="11">
        <f t="shared" si="481"/>
        <v>102500.33295454329</v>
      </c>
      <c r="L9868" s="12">
        <f t="shared" si="484"/>
        <v>0</v>
      </c>
      <c r="M9868" s="11">
        <f>COUNTIF(E$2:$E9868,E9868)</f>
        <v>2988</v>
      </c>
      <c r="O9868" t="str">
        <f t="shared" si="482"/>
        <v/>
      </c>
    </row>
    <row r="9869" spans="1:15" hidden="1">
      <c r="A9869" s="41" t="s">
        <v>103</v>
      </c>
      <c r="B9869" s="46">
        <v>45819</v>
      </c>
      <c r="C9869" s="8" t="s">
        <v>13</v>
      </c>
      <c r="D9869" s="8" t="s">
        <v>46</v>
      </c>
      <c r="E9869" s="8" t="s">
        <v>46</v>
      </c>
      <c r="F9869" s="9">
        <f t="shared" si="483"/>
        <v>95900000</v>
      </c>
      <c r="G9869" s="9">
        <v>959</v>
      </c>
      <c r="H9869" s="10">
        <v>99987258</v>
      </c>
      <c r="I9869" s="11">
        <f t="shared" si="479"/>
        <v>8619609932.515728</v>
      </c>
      <c r="J9869" s="11">
        <f t="shared" si="480"/>
        <v>84077</v>
      </c>
      <c r="K9869" s="11">
        <f t="shared" si="481"/>
        <v>102520.42690052841</v>
      </c>
      <c r="L9869" s="12">
        <f t="shared" si="484"/>
        <v>0</v>
      </c>
      <c r="M9869" s="11">
        <f>COUNTIF(E$2:$E9869,E9869)</f>
        <v>2989</v>
      </c>
      <c r="O9869" t="str">
        <f t="shared" si="482"/>
        <v/>
      </c>
    </row>
    <row r="9870" spans="1:15" hidden="1">
      <c r="A9870" s="41" t="s">
        <v>103</v>
      </c>
      <c r="B9870" s="46">
        <v>45819</v>
      </c>
      <c r="C9870" s="8" t="s">
        <v>13</v>
      </c>
      <c r="D9870" s="8" t="s">
        <v>46</v>
      </c>
      <c r="E9870" s="8" t="s">
        <v>46</v>
      </c>
      <c r="F9870" s="9">
        <f t="shared" si="483"/>
        <v>18600000</v>
      </c>
      <c r="G9870" s="9">
        <v>186</v>
      </c>
      <c r="H9870" s="10">
        <v>19377294</v>
      </c>
      <c r="I9870" s="11">
        <f t="shared" si="479"/>
        <v>8638987226.515728</v>
      </c>
      <c r="J9870" s="11">
        <f t="shared" si="480"/>
        <v>84263</v>
      </c>
      <c r="K9870" s="11">
        <f t="shared" si="481"/>
        <v>102524.08799254392</v>
      </c>
      <c r="L9870" s="12">
        <f t="shared" si="484"/>
        <v>0</v>
      </c>
      <c r="M9870" s="11">
        <f>COUNTIF(E$2:$E9870,E9870)</f>
        <v>2990</v>
      </c>
      <c r="O9870" t="str">
        <f t="shared" si="482"/>
        <v/>
      </c>
    </row>
    <row r="9871" spans="1:15" hidden="1">
      <c r="A9871" s="41" t="s">
        <v>103</v>
      </c>
      <c r="B9871" s="46">
        <v>45819</v>
      </c>
      <c r="C9871" s="8" t="s">
        <v>13</v>
      </c>
      <c r="D9871" s="8" t="s">
        <v>46</v>
      </c>
      <c r="E9871" s="8" t="s">
        <v>46</v>
      </c>
      <c r="F9871" s="9">
        <f t="shared" si="483"/>
        <v>2200000</v>
      </c>
      <c r="G9871" s="9">
        <v>22</v>
      </c>
      <c r="H9871" s="10">
        <v>2291938</v>
      </c>
      <c r="I9871" s="11">
        <f t="shared" si="479"/>
        <v>8641279164.515728</v>
      </c>
      <c r="J9871" s="11">
        <f t="shared" si="480"/>
        <v>84285</v>
      </c>
      <c r="K9871" s="11">
        <f t="shared" si="481"/>
        <v>102524.51995628793</v>
      </c>
      <c r="L9871" s="12">
        <f t="shared" si="484"/>
        <v>0</v>
      </c>
      <c r="M9871" s="11">
        <f>COUNTIF(E$2:$E9871,E9871)</f>
        <v>2991</v>
      </c>
      <c r="O9871" t="str">
        <f t="shared" si="482"/>
        <v/>
      </c>
    </row>
    <row r="9872" spans="1:15" hidden="1">
      <c r="A9872" s="41" t="s">
        <v>103</v>
      </c>
      <c r="B9872" s="46">
        <v>45819</v>
      </c>
      <c r="C9872" s="8" t="s">
        <v>13</v>
      </c>
      <c r="D9872" s="8" t="s">
        <v>98</v>
      </c>
      <c r="E9872" s="8" t="s">
        <v>98</v>
      </c>
      <c r="F9872" s="9">
        <f t="shared" si="483"/>
        <v>900000</v>
      </c>
      <c r="G9872" s="9">
        <v>9</v>
      </c>
      <c r="H9872" s="10">
        <v>929196</v>
      </c>
      <c r="I9872" s="11">
        <f t="shared" si="479"/>
        <v>17109236</v>
      </c>
      <c r="J9872" s="11">
        <f t="shared" si="480"/>
        <v>166</v>
      </c>
      <c r="K9872" s="11">
        <f t="shared" si="481"/>
        <v>103067.68674698795</v>
      </c>
      <c r="L9872" s="12">
        <f t="shared" si="484"/>
        <v>0</v>
      </c>
      <c r="M9872" s="11">
        <f>COUNTIF(E$2:$E9872,E9872)</f>
        <v>13</v>
      </c>
      <c r="O9872" t="str">
        <f t="shared" si="482"/>
        <v/>
      </c>
    </row>
    <row r="9873" spans="1:15" hidden="1">
      <c r="A9873" s="41" t="s">
        <v>103</v>
      </c>
      <c r="B9873" s="46">
        <v>45819</v>
      </c>
      <c r="C9873" s="8" t="s">
        <v>13</v>
      </c>
      <c r="D9873" s="8" t="s">
        <v>46</v>
      </c>
      <c r="E9873" s="8" t="s">
        <v>46</v>
      </c>
      <c r="F9873" s="9">
        <f t="shared" si="483"/>
        <v>4500000</v>
      </c>
      <c r="G9873" s="9">
        <v>45</v>
      </c>
      <c r="H9873" s="10">
        <v>4682520</v>
      </c>
      <c r="I9873" s="11">
        <f t="shared" si="479"/>
        <v>8645961684.515728</v>
      </c>
      <c r="J9873" s="11">
        <f t="shared" si="480"/>
        <v>84330</v>
      </c>
      <c r="K9873" s="11">
        <f t="shared" si="481"/>
        <v>102525.33718149802</v>
      </c>
      <c r="L9873" s="12">
        <f t="shared" si="484"/>
        <v>0</v>
      </c>
      <c r="M9873" s="11">
        <f>COUNTIF(E$2:$E9873,E9873)</f>
        <v>2992</v>
      </c>
      <c r="O9873" t="str">
        <f t="shared" si="482"/>
        <v/>
      </c>
    </row>
    <row r="9874" spans="1:15" hidden="1">
      <c r="A9874" s="41" t="s">
        <v>103</v>
      </c>
      <c r="B9874" s="46">
        <v>45819</v>
      </c>
      <c r="C9874" s="8" t="s">
        <v>13</v>
      </c>
      <c r="D9874" s="8" t="s">
        <v>48</v>
      </c>
      <c r="E9874" s="8" t="s">
        <v>48</v>
      </c>
      <c r="F9874" s="9">
        <f t="shared" si="483"/>
        <v>-90300000</v>
      </c>
      <c r="G9874" s="9">
        <v>-903</v>
      </c>
      <c r="H9874" s="10">
        <v>-99859158</v>
      </c>
      <c r="I9874" s="11">
        <f t="shared" si="479"/>
        <v>2600783834.6499214</v>
      </c>
      <c r="J9874" s="11">
        <f t="shared" si="480"/>
        <v>25953</v>
      </c>
      <c r="K9874" s="11">
        <f t="shared" si="481"/>
        <v>100211.29868030369</v>
      </c>
      <c r="L9874" s="12">
        <f t="shared" si="484"/>
        <v>9368355.29168576</v>
      </c>
      <c r="M9874" s="11">
        <f>COUNTIF(E$2:$E9874,E9874)</f>
        <v>465</v>
      </c>
      <c r="O9874" t="str">
        <f t="shared" si="482"/>
        <v/>
      </c>
    </row>
    <row r="9875" spans="1:15" hidden="1">
      <c r="A9875" s="41" t="s">
        <v>103</v>
      </c>
      <c r="B9875" s="46">
        <v>45819</v>
      </c>
      <c r="C9875" s="8" t="s">
        <v>13</v>
      </c>
      <c r="D9875" s="8" t="s">
        <v>14</v>
      </c>
      <c r="E9875" s="8" t="s">
        <v>14</v>
      </c>
      <c r="F9875" s="9">
        <f t="shared" si="483"/>
        <v>-900000</v>
      </c>
      <c r="G9875" s="9">
        <v>-9</v>
      </c>
      <c r="H9875" s="10">
        <v>-968382</v>
      </c>
      <c r="I9875" s="11">
        <f t="shared" si="479"/>
        <v>21945763720.345669</v>
      </c>
      <c r="J9875" s="11">
        <f t="shared" si="480"/>
        <v>216031</v>
      </c>
      <c r="K9875" s="11">
        <f t="shared" si="481"/>
        <v>101586.17846672778</v>
      </c>
      <c r="L9875" s="12">
        <f t="shared" si="484"/>
        <v>54106.393799450016</v>
      </c>
      <c r="M9875" s="11">
        <f>COUNTIF(E$2:$E9875,E9875)</f>
        <v>1322</v>
      </c>
      <c r="O9875" t="str">
        <f t="shared" si="482"/>
        <v/>
      </c>
    </row>
    <row r="9876" spans="1:15" hidden="1">
      <c r="A9876" s="41" t="s">
        <v>103</v>
      </c>
      <c r="B9876" s="46">
        <v>45819</v>
      </c>
      <c r="C9876" s="8" t="s">
        <v>13</v>
      </c>
      <c r="D9876" s="8" t="s">
        <v>14</v>
      </c>
      <c r="E9876" s="8" t="s">
        <v>14</v>
      </c>
      <c r="F9876" s="9">
        <f t="shared" si="483"/>
        <v>-1800000</v>
      </c>
      <c r="G9876" s="9">
        <v>-18</v>
      </c>
      <c r="H9876" s="10">
        <v>-1936764</v>
      </c>
      <c r="I9876" s="11">
        <f t="shared" si="479"/>
        <v>21943935169.133266</v>
      </c>
      <c r="J9876" s="11">
        <f t="shared" si="480"/>
        <v>216013</v>
      </c>
      <c r="K9876" s="11">
        <f t="shared" si="481"/>
        <v>101586.17846672778</v>
      </c>
      <c r="L9876" s="12">
        <f t="shared" si="484"/>
        <v>108212.78759890003</v>
      </c>
      <c r="M9876" s="11">
        <f>COUNTIF(E$2:$E9876,E9876)</f>
        <v>1323</v>
      </c>
      <c r="O9876" t="str">
        <f t="shared" si="482"/>
        <v/>
      </c>
    </row>
    <row r="9877" spans="1:15" hidden="1">
      <c r="A9877" s="41" t="s">
        <v>103</v>
      </c>
      <c r="B9877" s="46">
        <v>45819</v>
      </c>
      <c r="C9877" s="8" t="s">
        <v>13</v>
      </c>
      <c r="D9877" s="8" t="s">
        <v>48</v>
      </c>
      <c r="E9877" s="8" t="s">
        <v>48</v>
      </c>
      <c r="F9877" s="9">
        <f t="shared" si="483"/>
        <v>-803300000</v>
      </c>
      <c r="G9877" s="9">
        <v>-8033</v>
      </c>
      <c r="H9877" s="10">
        <v>-888337338</v>
      </c>
      <c r="I9877" s="11">
        <f t="shared" si="479"/>
        <v>1795786472.3510418</v>
      </c>
      <c r="J9877" s="11">
        <f t="shared" si="480"/>
        <v>17920</v>
      </c>
      <c r="K9877" s="11">
        <f t="shared" si="481"/>
        <v>100211.29868030369</v>
      </c>
      <c r="L9877" s="12">
        <f t="shared" si="484"/>
        <v>83339975.701120496</v>
      </c>
      <c r="M9877" s="11">
        <f>COUNTIF(E$2:$E9877,E9877)</f>
        <v>466</v>
      </c>
      <c r="O9877" t="str">
        <f t="shared" si="482"/>
        <v/>
      </c>
    </row>
    <row r="9878" spans="1:15" hidden="1">
      <c r="A9878" s="41" t="s">
        <v>103</v>
      </c>
      <c r="B9878" s="46">
        <v>45819</v>
      </c>
      <c r="C9878" s="8" t="s">
        <v>13</v>
      </c>
      <c r="D9878" s="8" t="s">
        <v>48</v>
      </c>
      <c r="E9878" s="8" t="s">
        <v>48</v>
      </c>
      <c r="F9878" s="9">
        <f t="shared" si="483"/>
        <v>-15700000</v>
      </c>
      <c r="G9878" s="9">
        <v>-157</v>
      </c>
      <c r="H9878" s="10">
        <v>-17362002</v>
      </c>
      <c r="I9878" s="11">
        <f t="shared" si="479"/>
        <v>1780053298.4582341</v>
      </c>
      <c r="J9878" s="11">
        <f t="shared" si="480"/>
        <v>17763</v>
      </c>
      <c r="K9878" s="11">
        <f t="shared" si="481"/>
        <v>100211.29868030369</v>
      </c>
      <c r="L9878" s="12">
        <f t="shared" si="484"/>
        <v>1628828.1071923207</v>
      </c>
      <c r="M9878" s="11">
        <f>COUNTIF(E$2:$E9878,E9878)</f>
        <v>467</v>
      </c>
      <c r="O9878" t="str">
        <f t="shared" si="482"/>
        <v/>
      </c>
    </row>
    <row r="9879" spans="1:15" hidden="1">
      <c r="A9879" s="41" t="s">
        <v>103</v>
      </c>
      <c r="B9879" s="46">
        <v>45819</v>
      </c>
      <c r="C9879" s="8" t="s">
        <v>13</v>
      </c>
      <c r="D9879" s="8" t="s">
        <v>48</v>
      </c>
      <c r="E9879" s="8" t="s">
        <v>48</v>
      </c>
      <c r="F9879" s="9">
        <f t="shared" si="483"/>
        <v>-900000</v>
      </c>
      <c r="G9879" s="9">
        <v>-9</v>
      </c>
      <c r="H9879" s="10">
        <v>-995274</v>
      </c>
      <c r="I9879" s="11">
        <f t="shared" si="479"/>
        <v>1779151396.7701113</v>
      </c>
      <c r="J9879" s="11">
        <f t="shared" si="480"/>
        <v>17754</v>
      </c>
      <c r="K9879" s="11">
        <f t="shared" si="481"/>
        <v>100211.29868030369</v>
      </c>
      <c r="L9879" s="12">
        <f t="shared" si="484"/>
        <v>93372.311877266737</v>
      </c>
      <c r="M9879" s="11">
        <f>COUNTIF(E$2:$E9879,E9879)</f>
        <v>468</v>
      </c>
      <c r="O9879" t="str">
        <f t="shared" si="482"/>
        <v/>
      </c>
    </row>
    <row r="9880" spans="1:15" hidden="1">
      <c r="A9880" s="41" t="s">
        <v>103</v>
      </c>
      <c r="B9880" s="46">
        <v>45819</v>
      </c>
      <c r="C9880" s="8" t="s">
        <v>13</v>
      </c>
      <c r="D9880" s="8" t="s">
        <v>46</v>
      </c>
      <c r="E9880" s="8" t="s">
        <v>46</v>
      </c>
      <c r="F9880" s="9">
        <f t="shared" si="483"/>
        <v>109300000</v>
      </c>
      <c r="G9880" s="9">
        <v>1093</v>
      </c>
      <c r="H9880" s="10">
        <v>121712108</v>
      </c>
      <c r="I9880" s="11">
        <f t="shared" ref="I9880:I9943" si="485">IF(H9880&gt;=0,IF(M9880=1,H9880,SUMIFS(I:I,E:E,E9880,M:M,M9880-1)+H9880),SUMIFS(I:I,E:E,E9880,M:M,M9880-1)+K9880*G9880)</f>
        <v>8767673792.515728</v>
      </c>
      <c r="J9880" s="11">
        <f t="shared" ref="J9880:J9943" si="486">IF(M9880=1,G9880,SUMIFS($J:$J,$E:$E,E9880,$M:$M,M9880-1)+G9880)</f>
        <v>85423</v>
      </c>
      <c r="K9880" s="11">
        <f t="shared" ref="K9880:K9943" si="487">IF(H9880&gt;=0,I9880/J9880,SUMIFS($K:$K,$E:$E,E9880,$M:$M,M9880-1))</f>
        <v>102638.32682668284</v>
      </c>
      <c r="L9880" s="12">
        <f t="shared" si="484"/>
        <v>0</v>
      </c>
      <c r="M9880" s="11">
        <f>COUNTIF(E$2:$E9880,E9880)</f>
        <v>2993</v>
      </c>
      <c r="O9880" t="str">
        <f t="shared" ref="O9880:O9943" si="488">IF(M9880=_xlfn.MAXIFS(M:M,D:D,D9880),"X","")</f>
        <v/>
      </c>
    </row>
    <row r="9881" spans="1:15" hidden="1">
      <c r="A9881" s="41" t="s">
        <v>103</v>
      </c>
      <c r="B9881" s="46">
        <v>45819</v>
      </c>
      <c r="C9881" s="8" t="s">
        <v>13</v>
      </c>
      <c r="D9881" s="8" t="s">
        <v>46</v>
      </c>
      <c r="E9881" s="8" t="s">
        <v>46</v>
      </c>
      <c r="F9881" s="9">
        <f t="shared" si="483"/>
        <v>1100000</v>
      </c>
      <c r="G9881" s="9">
        <v>11</v>
      </c>
      <c r="H9881" s="10">
        <v>1224003</v>
      </c>
      <c r="I9881" s="11">
        <f t="shared" si="485"/>
        <v>8768897795.515728</v>
      </c>
      <c r="J9881" s="11">
        <f t="shared" si="486"/>
        <v>85434</v>
      </c>
      <c r="K9881" s="11">
        <f t="shared" si="487"/>
        <v>102639.43857850187</v>
      </c>
      <c r="L9881" s="12">
        <f t="shared" si="484"/>
        <v>0</v>
      </c>
      <c r="M9881" s="11">
        <f>COUNTIF(E$2:$E9881,E9881)</f>
        <v>2994</v>
      </c>
      <c r="O9881" t="str">
        <f t="shared" si="488"/>
        <v/>
      </c>
    </row>
    <row r="9882" spans="1:15" hidden="1">
      <c r="A9882" s="41" t="s">
        <v>103</v>
      </c>
      <c r="B9882" s="46">
        <v>45819</v>
      </c>
      <c r="C9882" s="8" t="s">
        <v>13</v>
      </c>
      <c r="D9882" s="8" t="s">
        <v>48</v>
      </c>
      <c r="E9882" s="8" t="s">
        <v>48</v>
      </c>
      <c r="F9882" s="9">
        <f t="shared" si="483"/>
        <v>-9000000</v>
      </c>
      <c r="G9882" s="9">
        <v>-90</v>
      </c>
      <c r="H9882" s="10">
        <v>-9952740</v>
      </c>
      <c r="I9882" s="11">
        <f t="shared" si="485"/>
        <v>1770132379.8888841</v>
      </c>
      <c r="J9882" s="11">
        <f t="shared" si="486"/>
        <v>17664</v>
      </c>
      <c r="K9882" s="11">
        <f t="shared" si="487"/>
        <v>100211.29868030369</v>
      </c>
      <c r="L9882" s="12">
        <f t="shared" si="484"/>
        <v>933723.1187726669</v>
      </c>
      <c r="M9882" s="11">
        <f>COUNTIF(E$2:$E9882,E9882)</f>
        <v>469</v>
      </c>
      <c r="O9882" t="str">
        <f t="shared" si="488"/>
        <v/>
      </c>
    </row>
    <row r="9883" spans="1:15" hidden="1">
      <c r="A9883" s="41" t="s">
        <v>103</v>
      </c>
      <c r="B9883" s="46">
        <v>45819</v>
      </c>
      <c r="C9883" s="8" t="s">
        <v>13</v>
      </c>
      <c r="D9883" s="8" t="s">
        <v>48</v>
      </c>
      <c r="E9883" s="8" t="s">
        <v>48</v>
      </c>
      <c r="F9883" s="9">
        <f t="shared" si="483"/>
        <v>-1800000</v>
      </c>
      <c r="G9883" s="9">
        <v>-18</v>
      </c>
      <c r="H9883" s="10">
        <v>-1990548</v>
      </c>
      <c r="I9883" s="11">
        <f t="shared" si="485"/>
        <v>1768328576.5126386</v>
      </c>
      <c r="J9883" s="11">
        <f t="shared" si="486"/>
        <v>17646</v>
      </c>
      <c r="K9883" s="11">
        <f t="shared" si="487"/>
        <v>100211.29868030369</v>
      </c>
      <c r="L9883" s="12">
        <f t="shared" si="484"/>
        <v>186744.62375453347</v>
      </c>
      <c r="M9883" s="11">
        <f>COUNTIF(E$2:$E9883,E9883)</f>
        <v>470</v>
      </c>
      <c r="O9883" t="str">
        <f t="shared" si="488"/>
        <v/>
      </c>
    </row>
    <row r="9884" spans="1:15" hidden="1">
      <c r="A9884" s="41" t="s">
        <v>103</v>
      </c>
      <c r="B9884" s="46">
        <v>45819</v>
      </c>
      <c r="C9884" s="8" t="s">
        <v>13</v>
      </c>
      <c r="D9884" s="8" t="s">
        <v>48</v>
      </c>
      <c r="E9884" s="8" t="s">
        <v>48</v>
      </c>
      <c r="F9884" s="9">
        <f t="shared" si="483"/>
        <v>-4500000</v>
      </c>
      <c r="G9884" s="9">
        <v>-45</v>
      </c>
      <c r="H9884" s="10">
        <v>-4976370</v>
      </c>
      <c r="I9884" s="11">
        <f t="shared" si="485"/>
        <v>1763819068.0720248</v>
      </c>
      <c r="J9884" s="11">
        <f t="shared" si="486"/>
        <v>17601</v>
      </c>
      <c r="K9884" s="11">
        <f t="shared" si="487"/>
        <v>100211.29868030369</v>
      </c>
      <c r="L9884" s="12">
        <f t="shared" si="484"/>
        <v>466861.55938633345</v>
      </c>
      <c r="M9884" s="11">
        <f>COUNTIF(E$2:$E9884,E9884)</f>
        <v>471</v>
      </c>
      <c r="O9884" t="str">
        <f t="shared" si="488"/>
        <v/>
      </c>
    </row>
    <row r="9885" spans="1:15" hidden="1">
      <c r="A9885" s="41" t="s">
        <v>103</v>
      </c>
      <c r="B9885" s="46">
        <v>45819</v>
      </c>
      <c r="C9885" s="8" t="s">
        <v>13</v>
      </c>
      <c r="D9885" s="8" t="s">
        <v>48</v>
      </c>
      <c r="E9885" s="8" t="s">
        <v>48</v>
      </c>
      <c r="F9885" s="9">
        <f t="shared" si="483"/>
        <v>-900000</v>
      </c>
      <c r="G9885" s="9">
        <v>-9</v>
      </c>
      <c r="H9885" s="10">
        <v>-995274</v>
      </c>
      <c r="I9885" s="11">
        <f t="shared" si="485"/>
        <v>1762917166.3839021</v>
      </c>
      <c r="J9885" s="11">
        <f t="shared" si="486"/>
        <v>17592</v>
      </c>
      <c r="K9885" s="11">
        <f t="shared" si="487"/>
        <v>100211.29868030369</v>
      </c>
      <c r="L9885" s="12">
        <f t="shared" si="484"/>
        <v>93372.311877266737</v>
      </c>
      <c r="M9885" s="11">
        <f>COUNTIF(E$2:$E9885,E9885)</f>
        <v>472</v>
      </c>
      <c r="O9885" t="str">
        <f t="shared" si="488"/>
        <v/>
      </c>
    </row>
    <row r="9886" spans="1:15" hidden="1">
      <c r="A9886" s="41" t="s">
        <v>103</v>
      </c>
      <c r="B9886" s="46">
        <v>45819</v>
      </c>
      <c r="C9886" s="8" t="s">
        <v>13</v>
      </c>
      <c r="D9886" s="8" t="s">
        <v>14</v>
      </c>
      <c r="E9886" s="8" t="s">
        <v>14</v>
      </c>
      <c r="F9886" s="9">
        <f t="shared" si="483"/>
        <v>-9200000</v>
      </c>
      <c r="G9886" s="9">
        <v>-92</v>
      </c>
      <c r="H9886" s="10">
        <v>-9899016</v>
      </c>
      <c r="I9886" s="11">
        <f t="shared" si="485"/>
        <v>21934589240.714329</v>
      </c>
      <c r="J9886" s="11">
        <f t="shared" si="486"/>
        <v>215921</v>
      </c>
      <c r="K9886" s="11">
        <f t="shared" si="487"/>
        <v>101586.17846672778</v>
      </c>
      <c r="L9886" s="12">
        <f t="shared" si="484"/>
        <v>553087.58106104471</v>
      </c>
      <c r="M9886" s="11">
        <f>COUNTIF(E$2:$E9886,E9886)</f>
        <v>1324</v>
      </c>
      <c r="O9886" t="str">
        <f t="shared" si="488"/>
        <v/>
      </c>
    </row>
    <row r="9887" spans="1:15" hidden="1">
      <c r="A9887" s="41" t="s">
        <v>103</v>
      </c>
      <c r="B9887" s="46">
        <v>45819</v>
      </c>
      <c r="C9887" s="8" t="s">
        <v>13</v>
      </c>
      <c r="D9887" s="8" t="s">
        <v>48</v>
      </c>
      <c r="E9887" s="8" t="s">
        <v>48</v>
      </c>
      <c r="F9887" s="9">
        <f t="shared" si="483"/>
        <v>-2700000</v>
      </c>
      <c r="G9887" s="9">
        <v>-27</v>
      </c>
      <c r="H9887" s="10">
        <v>-2985822</v>
      </c>
      <c r="I9887" s="11">
        <f t="shared" si="485"/>
        <v>1760211461.3195338</v>
      </c>
      <c r="J9887" s="11">
        <f t="shared" si="486"/>
        <v>17565</v>
      </c>
      <c r="K9887" s="11">
        <f t="shared" si="487"/>
        <v>100211.29868030369</v>
      </c>
      <c r="L9887" s="12">
        <f t="shared" si="484"/>
        <v>280116.93563180044</v>
      </c>
      <c r="M9887" s="11">
        <f>COUNTIF(E$2:$E9887,E9887)</f>
        <v>473</v>
      </c>
      <c r="O9887" t="str">
        <f t="shared" si="488"/>
        <v/>
      </c>
    </row>
    <row r="9888" spans="1:15" hidden="1">
      <c r="A9888" s="41" t="s">
        <v>103</v>
      </c>
      <c r="B9888" s="46">
        <v>45819</v>
      </c>
      <c r="C9888" s="8" t="s">
        <v>13</v>
      </c>
      <c r="D9888" s="8" t="s">
        <v>14</v>
      </c>
      <c r="E9888" s="8" t="s">
        <v>14</v>
      </c>
      <c r="F9888" s="9">
        <f t="shared" si="483"/>
        <v>-4600000</v>
      </c>
      <c r="G9888" s="9">
        <v>-46</v>
      </c>
      <c r="H9888" s="10">
        <v>-4949508</v>
      </c>
      <c r="I9888" s="11">
        <f t="shared" si="485"/>
        <v>21929916276.50486</v>
      </c>
      <c r="J9888" s="11">
        <f t="shared" si="486"/>
        <v>215875</v>
      </c>
      <c r="K9888" s="11">
        <f t="shared" si="487"/>
        <v>101586.17846672778</v>
      </c>
      <c r="L9888" s="12">
        <f t="shared" si="484"/>
        <v>276543.79053052235</v>
      </c>
      <c r="M9888" s="11">
        <f>COUNTIF(E$2:$E9888,E9888)</f>
        <v>1325</v>
      </c>
      <c r="O9888" t="str">
        <f t="shared" si="488"/>
        <v/>
      </c>
    </row>
    <row r="9889" spans="1:15" hidden="1">
      <c r="A9889" s="41" t="s">
        <v>103</v>
      </c>
      <c r="B9889" s="46">
        <v>45819</v>
      </c>
      <c r="C9889" s="8" t="s">
        <v>13</v>
      </c>
      <c r="D9889" s="8" t="s">
        <v>48</v>
      </c>
      <c r="E9889" s="8" t="s">
        <v>48</v>
      </c>
      <c r="F9889" s="9">
        <f t="shared" si="483"/>
        <v>-36100000</v>
      </c>
      <c r="G9889" s="9">
        <v>-361</v>
      </c>
      <c r="H9889" s="10">
        <v>-39921546</v>
      </c>
      <c r="I9889" s="11">
        <f t="shared" si="485"/>
        <v>1724035182.4959443</v>
      </c>
      <c r="J9889" s="11">
        <f t="shared" si="486"/>
        <v>17204</v>
      </c>
      <c r="K9889" s="11">
        <f t="shared" si="487"/>
        <v>100211.29868030369</v>
      </c>
      <c r="L9889" s="12">
        <f t="shared" si="484"/>
        <v>3745267.1764103696</v>
      </c>
      <c r="M9889" s="11">
        <f>COUNTIF(E$2:$E9889,E9889)</f>
        <v>474</v>
      </c>
      <c r="O9889" t="str">
        <f t="shared" si="488"/>
        <v/>
      </c>
    </row>
    <row r="9890" spans="1:15" hidden="1">
      <c r="A9890" s="41" t="s">
        <v>103</v>
      </c>
      <c r="B9890" s="46">
        <v>45819</v>
      </c>
      <c r="C9890" s="8" t="s">
        <v>13</v>
      </c>
      <c r="D9890" s="8" t="s">
        <v>14</v>
      </c>
      <c r="E9890" s="8" t="s">
        <v>14</v>
      </c>
      <c r="F9890" s="9">
        <f t="shared" si="483"/>
        <v>48000000</v>
      </c>
      <c r="G9890" s="9">
        <v>480</v>
      </c>
      <c r="H9890" s="10">
        <v>51470880</v>
      </c>
      <c r="I9890" s="11">
        <f t="shared" si="485"/>
        <v>21981387156.50486</v>
      </c>
      <c r="J9890" s="11">
        <f t="shared" si="486"/>
        <v>216355</v>
      </c>
      <c r="K9890" s="11">
        <f t="shared" si="487"/>
        <v>101598.70193203236</v>
      </c>
      <c r="L9890" s="12">
        <f t="shared" si="484"/>
        <v>0</v>
      </c>
      <c r="M9890" s="11">
        <f>COUNTIF(E$2:$E9890,E9890)</f>
        <v>1326</v>
      </c>
      <c r="O9890" t="str">
        <f t="shared" si="488"/>
        <v/>
      </c>
    </row>
    <row r="9891" spans="1:15" hidden="1">
      <c r="A9891" s="41" t="s">
        <v>103</v>
      </c>
      <c r="B9891" s="46">
        <v>45819</v>
      </c>
      <c r="C9891" s="8" t="s">
        <v>13</v>
      </c>
      <c r="D9891" s="8" t="s">
        <v>14</v>
      </c>
      <c r="E9891" s="8" t="s">
        <v>14</v>
      </c>
      <c r="F9891" s="9">
        <f t="shared" si="483"/>
        <v>-46400000</v>
      </c>
      <c r="G9891" s="9">
        <v>-464</v>
      </c>
      <c r="H9891" s="10">
        <v>-49925472</v>
      </c>
      <c r="I9891" s="11">
        <f t="shared" si="485"/>
        <v>21934245358.808395</v>
      </c>
      <c r="J9891" s="11">
        <f t="shared" si="486"/>
        <v>215891</v>
      </c>
      <c r="K9891" s="11">
        <f t="shared" si="487"/>
        <v>101598.70193203236</v>
      </c>
      <c r="L9891" s="12">
        <f t="shared" si="484"/>
        <v>2783674.3035369813</v>
      </c>
      <c r="M9891" s="11">
        <f>COUNTIF(E$2:$E9891,E9891)</f>
        <v>1327</v>
      </c>
      <c r="O9891" t="str">
        <f t="shared" si="488"/>
        <v/>
      </c>
    </row>
    <row r="9892" spans="1:15" hidden="1">
      <c r="A9892" s="41" t="s">
        <v>103</v>
      </c>
      <c r="B9892" s="46">
        <v>45819</v>
      </c>
      <c r="C9892" s="8" t="s">
        <v>13</v>
      </c>
      <c r="D9892" s="8" t="s">
        <v>14</v>
      </c>
      <c r="E9892" s="8" t="s">
        <v>14</v>
      </c>
      <c r="F9892" s="9">
        <f t="shared" si="483"/>
        <v>-900000</v>
      </c>
      <c r="G9892" s="9">
        <v>-9</v>
      </c>
      <c r="H9892" s="10">
        <v>-968382</v>
      </c>
      <c r="I9892" s="11">
        <f t="shared" si="485"/>
        <v>21933330970.491009</v>
      </c>
      <c r="J9892" s="11">
        <f t="shared" si="486"/>
        <v>215882</v>
      </c>
      <c r="K9892" s="11">
        <f t="shared" si="487"/>
        <v>101598.70193203236</v>
      </c>
      <c r="L9892" s="12">
        <f t="shared" si="484"/>
        <v>53993.682611708762</v>
      </c>
      <c r="M9892" s="11">
        <f>COUNTIF(E$2:$E9892,E9892)</f>
        <v>1328</v>
      </c>
      <c r="O9892" t="str">
        <f t="shared" si="488"/>
        <v/>
      </c>
    </row>
    <row r="9893" spans="1:15" hidden="1">
      <c r="A9893" s="41" t="s">
        <v>103</v>
      </c>
      <c r="B9893" s="46">
        <v>45819</v>
      </c>
      <c r="C9893" s="8" t="s">
        <v>13</v>
      </c>
      <c r="D9893" s="8" t="s">
        <v>14</v>
      </c>
      <c r="E9893" s="8" t="s">
        <v>14</v>
      </c>
      <c r="F9893" s="9">
        <f t="shared" si="483"/>
        <v>-1800000</v>
      </c>
      <c r="G9893" s="9">
        <v>-18</v>
      </c>
      <c r="H9893" s="10">
        <v>-1936764</v>
      </c>
      <c r="I9893" s="11">
        <f t="shared" si="485"/>
        <v>21931502193.856232</v>
      </c>
      <c r="J9893" s="11">
        <f t="shared" si="486"/>
        <v>215864</v>
      </c>
      <c r="K9893" s="11">
        <f t="shared" si="487"/>
        <v>101598.70193203236</v>
      </c>
      <c r="L9893" s="12">
        <f t="shared" si="484"/>
        <v>107987.36522341752</v>
      </c>
      <c r="M9893" s="11">
        <f>COUNTIF(E$2:$E9893,E9893)</f>
        <v>1329</v>
      </c>
      <c r="O9893" t="str">
        <f t="shared" si="488"/>
        <v/>
      </c>
    </row>
    <row r="9894" spans="1:15" hidden="1">
      <c r="A9894" s="41" t="s">
        <v>103</v>
      </c>
      <c r="B9894" s="46">
        <v>45819</v>
      </c>
      <c r="C9894" s="8" t="s">
        <v>13</v>
      </c>
      <c r="D9894" s="8" t="s">
        <v>48</v>
      </c>
      <c r="E9894" s="8" t="s">
        <v>48</v>
      </c>
      <c r="F9894" s="9">
        <f t="shared" si="483"/>
        <v>-4500000</v>
      </c>
      <c r="G9894" s="9">
        <v>-45</v>
      </c>
      <c r="H9894" s="10">
        <v>-4976370</v>
      </c>
      <c r="I9894" s="11">
        <f t="shared" si="485"/>
        <v>1719525674.0553305</v>
      </c>
      <c r="J9894" s="11">
        <f t="shared" si="486"/>
        <v>17159</v>
      </c>
      <c r="K9894" s="11">
        <f t="shared" si="487"/>
        <v>100211.29868030369</v>
      </c>
      <c r="L9894" s="12">
        <f t="shared" si="484"/>
        <v>466861.55938633345</v>
      </c>
      <c r="M9894" s="11">
        <f>COUNTIF(E$2:$E9894,E9894)</f>
        <v>475</v>
      </c>
      <c r="O9894" t="str">
        <f t="shared" si="488"/>
        <v/>
      </c>
    </row>
    <row r="9895" spans="1:15" hidden="1">
      <c r="A9895" s="41" t="s">
        <v>103</v>
      </c>
      <c r="B9895" s="46">
        <v>45819</v>
      </c>
      <c r="C9895" s="8" t="s">
        <v>13</v>
      </c>
      <c r="D9895" s="8" t="s">
        <v>48</v>
      </c>
      <c r="E9895" s="8" t="s">
        <v>48</v>
      </c>
      <c r="F9895" s="9">
        <f t="shared" si="483"/>
        <v>-25300000</v>
      </c>
      <c r="G9895" s="9">
        <v>-253</v>
      </c>
      <c r="H9895" s="10">
        <v>-27978258</v>
      </c>
      <c r="I9895" s="11">
        <f t="shared" si="485"/>
        <v>1694172215.4892137</v>
      </c>
      <c r="J9895" s="11">
        <f t="shared" si="486"/>
        <v>16906</v>
      </c>
      <c r="K9895" s="11">
        <f t="shared" si="487"/>
        <v>100211.29868030369</v>
      </c>
      <c r="L9895" s="12">
        <f t="shared" si="484"/>
        <v>2624799.4338831678</v>
      </c>
      <c r="M9895" s="11">
        <f>COUNTIF(E$2:$E9895,E9895)</f>
        <v>476</v>
      </c>
      <c r="O9895" t="str">
        <f t="shared" si="488"/>
        <v/>
      </c>
    </row>
    <row r="9896" spans="1:15" hidden="1">
      <c r="A9896" s="41" t="s">
        <v>103</v>
      </c>
      <c r="B9896" s="46">
        <v>45819</v>
      </c>
      <c r="C9896" s="8" t="s">
        <v>13</v>
      </c>
      <c r="D9896" s="8" t="s">
        <v>48</v>
      </c>
      <c r="E9896" s="8" t="s">
        <v>48</v>
      </c>
      <c r="F9896" s="9">
        <f t="shared" si="483"/>
        <v>-5400000</v>
      </c>
      <c r="G9896" s="9">
        <v>-54</v>
      </c>
      <c r="H9896" s="10">
        <v>-5971644</v>
      </c>
      <c r="I9896" s="11">
        <f t="shared" si="485"/>
        <v>1688760805.3604772</v>
      </c>
      <c r="J9896" s="11">
        <f t="shared" si="486"/>
        <v>16852</v>
      </c>
      <c r="K9896" s="11">
        <f t="shared" si="487"/>
        <v>100211.29868030369</v>
      </c>
      <c r="L9896" s="12">
        <f t="shared" si="484"/>
        <v>560233.87126360089</v>
      </c>
      <c r="M9896" s="11">
        <f>COUNTIF(E$2:$E9896,E9896)</f>
        <v>477</v>
      </c>
      <c r="O9896" t="str">
        <f t="shared" si="488"/>
        <v/>
      </c>
    </row>
    <row r="9897" spans="1:15" hidden="1">
      <c r="A9897" s="41" t="s">
        <v>103</v>
      </c>
      <c r="B9897" s="46">
        <v>45819</v>
      </c>
      <c r="C9897" s="8" t="s">
        <v>13</v>
      </c>
      <c r="D9897" s="8" t="s">
        <v>48</v>
      </c>
      <c r="E9897" s="8" t="s">
        <v>48</v>
      </c>
      <c r="F9897" s="9">
        <f t="shared" ref="F9897:F9960" si="489">100000*G9897</f>
        <v>-1800000</v>
      </c>
      <c r="G9897" s="9">
        <v>-18</v>
      </c>
      <c r="H9897" s="10">
        <v>-1990548</v>
      </c>
      <c r="I9897" s="11">
        <f t="shared" si="485"/>
        <v>1686957001.9842317</v>
      </c>
      <c r="J9897" s="11">
        <f t="shared" si="486"/>
        <v>16834</v>
      </c>
      <c r="K9897" s="11">
        <f t="shared" si="487"/>
        <v>100211.29868030369</v>
      </c>
      <c r="L9897" s="12">
        <f t="shared" si="484"/>
        <v>186744.62375453347</v>
      </c>
      <c r="M9897" s="11">
        <f>COUNTIF(E$2:$E9897,E9897)</f>
        <v>478</v>
      </c>
      <c r="O9897" t="str">
        <f t="shared" si="488"/>
        <v/>
      </c>
    </row>
    <row r="9898" spans="1:15" hidden="1">
      <c r="A9898" s="41" t="s">
        <v>103</v>
      </c>
      <c r="B9898" s="46">
        <v>45819</v>
      </c>
      <c r="C9898" s="8" t="s">
        <v>13</v>
      </c>
      <c r="D9898" s="8" t="s">
        <v>48</v>
      </c>
      <c r="E9898" s="8" t="s">
        <v>48</v>
      </c>
      <c r="F9898" s="9">
        <f t="shared" si="489"/>
        <v>-18000000</v>
      </c>
      <c r="G9898" s="9">
        <v>-180</v>
      </c>
      <c r="H9898" s="10">
        <v>-19905480</v>
      </c>
      <c r="I9898" s="11">
        <f t="shared" si="485"/>
        <v>1668918968.221777</v>
      </c>
      <c r="J9898" s="11">
        <f t="shared" si="486"/>
        <v>16654</v>
      </c>
      <c r="K9898" s="11">
        <f t="shared" si="487"/>
        <v>100211.29868030369</v>
      </c>
      <c r="L9898" s="12">
        <f t="shared" si="484"/>
        <v>1867446.2375453338</v>
      </c>
      <c r="M9898" s="11">
        <f>COUNTIF(E$2:$E9898,E9898)</f>
        <v>479</v>
      </c>
      <c r="O9898" t="str">
        <f t="shared" si="488"/>
        <v/>
      </c>
    </row>
    <row r="9899" spans="1:15" hidden="1">
      <c r="A9899" s="41" t="s">
        <v>103</v>
      </c>
      <c r="B9899" s="46">
        <v>45819</v>
      </c>
      <c r="C9899" s="8" t="s">
        <v>13</v>
      </c>
      <c r="D9899" s="8" t="s">
        <v>48</v>
      </c>
      <c r="E9899" s="8" t="s">
        <v>48</v>
      </c>
      <c r="F9899" s="9">
        <f t="shared" si="489"/>
        <v>-9000000</v>
      </c>
      <c r="G9899" s="9">
        <v>-90</v>
      </c>
      <c r="H9899" s="10">
        <v>-9952740</v>
      </c>
      <c r="I9899" s="11">
        <f t="shared" si="485"/>
        <v>1659899951.3405497</v>
      </c>
      <c r="J9899" s="11">
        <f t="shared" si="486"/>
        <v>16564</v>
      </c>
      <c r="K9899" s="11">
        <f t="shared" si="487"/>
        <v>100211.29868030369</v>
      </c>
      <c r="L9899" s="12">
        <f t="shared" si="484"/>
        <v>933723.1187726669</v>
      </c>
      <c r="M9899" s="11">
        <f>COUNTIF(E$2:$E9899,E9899)</f>
        <v>480</v>
      </c>
      <c r="O9899" t="str">
        <f t="shared" si="488"/>
        <v/>
      </c>
    </row>
    <row r="9900" spans="1:15" hidden="1">
      <c r="A9900" s="41" t="s">
        <v>103</v>
      </c>
      <c r="B9900" s="46">
        <v>45819</v>
      </c>
      <c r="C9900" s="8" t="s">
        <v>13</v>
      </c>
      <c r="D9900" s="8" t="s">
        <v>48</v>
      </c>
      <c r="E9900" s="8" t="s">
        <v>48</v>
      </c>
      <c r="F9900" s="9">
        <f t="shared" si="489"/>
        <v>-39700000</v>
      </c>
      <c r="G9900" s="9">
        <v>-397</v>
      </c>
      <c r="H9900" s="10">
        <v>-43902642</v>
      </c>
      <c r="I9900" s="11">
        <f t="shared" si="485"/>
        <v>1620116065.7644691</v>
      </c>
      <c r="J9900" s="11">
        <f t="shared" si="486"/>
        <v>16167</v>
      </c>
      <c r="K9900" s="11">
        <f t="shared" si="487"/>
        <v>100211.29868030369</v>
      </c>
      <c r="L9900" s="12">
        <f t="shared" si="484"/>
        <v>4118756.4239194319</v>
      </c>
      <c r="M9900" s="11">
        <f>COUNTIF(E$2:$E9900,E9900)</f>
        <v>481</v>
      </c>
      <c r="O9900" t="str">
        <f t="shared" si="488"/>
        <v/>
      </c>
    </row>
    <row r="9901" spans="1:15" hidden="1">
      <c r="A9901" s="41" t="s">
        <v>103</v>
      </c>
      <c r="B9901" s="46">
        <v>45819</v>
      </c>
      <c r="C9901" s="8" t="s">
        <v>13</v>
      </c>
      <c r="D9901" s="8" t="s">
        <v>48</v>
      </c>
      <c r="E9901" s="8" t="s">
        <v>48</v>
      </c>
      <c r="F9901" s="9">
        <f t="shared" si="489"/>
        <v>-7200000</v>
      </c>
      <c r="G9901" s="9">
        <v>-72</v>
      </c>
      <c r="H9901" s="10">
        <v>-7962192</v>
      </c>
      <c r="I9901" s="11">
        <f t="shared" si="485"/>
        <v>1612900852.2594874</v>
      </c>
      <c r="J9901" s="11">
        <f t="shared" si="486"/>
        <v>16095</v>
      </c>
      <c r="K9901" s="11">
        <f t="shared" si="487"/>
        <v>100211.29868030369</v>
      </c>
      <c r="L9901" s="12">
        <f t="shared" ref="L9901:L9964" si="490">IF(G9901&lt;0,K9901*G9901-H9901,0)</f>
        <v>746978.49501813389</v>
      </c>
      <c r="M9901" s="11">
        <f>COUNTIF(E$2:$E9901,E9901)</f>
        <v>482</v>
      </c>
      <c r="O9901" t="str">
        <f t="shared" si="488"/>
        <v/>
      </c>
    </row>
    <row r="9902" spans="1:15" hidden="1">
      <c r="A9902" s="41" t="s">
        <v>103</v>
      </c>
      <c r="B9902" s="46">
        <v>45819</v>
      </c>
      <c r="C9902" s="8" t="s">
        <v>13</v>
      </c>
      <c r="D9902" s="8" t="s">
        <v>48</v>
      </c>
      <c r="E9902" s="8" t="s">
        <v>48</v>
      </c>
      <c r="F9902" s="9">
        <f t="shared" si="489"/>
        <v>-1800000</v>
      </c>
      <c r="G9902" s="9">
        <v>-18</v>
      </c>
      <c r="H9902" s="10">
        <v>-1990548</v>
      </c>
      <c r="I9902" s="11">
        <f t="shared" si="485"/>
        <v>1611097048.8832419</v>
      </c>
      <c r="J9902" s="11">
        <f t="shared" si="486"/>
        <v>16077</v>
      </c>
      <c r="K9902" s="11">
        <f t="shared" si="487"/>
        <v>100211.29868030369</v>
      </c>
      <c r="L9902" s="12">
        <f t="shared" si="490"/>
        <v>186744.62375453347</v>
      </c>
      <c r="M9902" s="11">
        <f>COUNTIF(E$2:$E9902,E9902)</f>
        <v>483</v>
      </c>
      <c r="O9902" t="str">
        <f t="shared" si="488"/>
        <v/>
      </c>
    </row>
    <row r="9903" spans="1:15" hidden="1">
      <c r="A9903" s="41" t="s">
        <v>103</v>
      </c>
      <c r="B9903" s="46">
        <v>45819</v>
      </c>
      <c r="C9903" s="8" t="s">
        <v>13</v>
      </c>
      <c r="D9903" s="8" t="s">
        <v>48</v>
      </c>
      <c r="E9903" s="8" t="s">
        <v>48</v>
      </c>
      <c r="F9903" s="9">
        <f t="shared" si="489"/>
        <v>-4500000</v>
      </c>
      <c r="G9903" s="9">
        <v>-45</v>
      </c>
      <c r="H9903" s="10">
        <v>-4976370</v>
      </c>
      <c r="I9903" s="11">
        <f t="shared" si="485"/>
        <v>1606587540.4426281</v>
      </c>
      <c r="J9903" s="11">
        <f t="shared" si="486"/>
        <v>16032</v>
      </c>
      <c r="K9903" s="11">
        <f t="shared" si="487"/>
        <v>100211.29868030369</v>
      </c>
      <c r="L9903" s="12">
        <f t="shared" si="490"/>
        <v>466861.55938633345</v>
      </c>
      <c r="M9903" s="11">
        <f>COUNTIF(E$2:$E9903,E9903)</f>
        <v>484</v>
      </c>
      <c r="O9903" t="str">
        <f t="shared" si="488"/>
        <v/>
      </c>
    </row>
    <row r="9904" spans="1:15" hidden="1">
      <c r="A9904" s="41" t="s">
        <v>103</v>
      </c>
      <c r="B9904" s="46">
        <v>45819</v>
      </c>
      <c r="C9904" s="8" t="s">
        <v>13</v>
      </c>
      <c r="D9904" s="8" t="s">
        <v>48</v>
      </c>
      <c r="E9904" s="8" t="s">
        <v>48</v>
      </c>
      <c r="F9904" s="9">
        <f t="shared" si="489"/>
        <v>-900000</v>
      </c>
      <c r="G9904" s="9">
        <v>-9</v>
      </c>
      <c r="H9904" s="10">
        <v>-995274</v>
      </c>
      <c r="I9904" s="11">
        <f t="shared" si="485"/>
        <v>1605685638.7545054</v>
      </c>
      <c r="J9904" s="11">
        <f t="shared" si="486"/>
        <v>16023</v>
      </c>
      <c r="K9904" s="11">
        <f t="shared" si="487"/>
        <v>100211.29868030369</v>
      </c>
      <c r="L9904" s="12">
        <f t="shared" si="490"/>
        <v>93372.311877266737</v>
      </c>
      <c r="M9904" s="11">
        <f>COUNTIF(E$2:$E9904,E9904)</f>
        <v>485</v>
      </c>
      <c r="O9904" t="str">
        <f t="shared" si="488"/>
        <v/>
      </c>
    </row>
    <row r="9905" spans="1:15" hidden="1">
      <c r="A9905" s="41" t="s">
        <v>103</v>
      </c>
      <c r="B9905" s="46">
        <v>45819</v>
      </c>
      <c r="C9905" s="8" t="s">
        <v>13</v>
      </c>
      <c r="D9905" s="8" t="s">
        <v>48</v>
      </c>
      <c r="E9905" s="8" t="s">
        <v>48</v>
      </c>
      <c r="F9905" s="9">
        <f t="shared" si="489"/>
        <v>-2400000</v>
      </c>
      <c r="G9905" s="9">
        <v>-24</v>
      </c>
      <c r="H9905" s="10">
        <v>-2654064</v>
      </c>
      <c r="I9905" s="11">
        <f t="shared" si="485"/>
        <v>1603280567.5861781</v>
      </c>
      <c r="J9905" s="11">
        <f t="shared" si="486"/>
        <v>15999</v>
      </c>
      <c r="K9905" s="11">
        <f t="shared" si="487"/>
        <v>100211.29868030369</v>
      </c>
      <c r="L9905" s="12">
        <f t="shared" si="490"/>
        <v>248992.8316727113</v>
      </c>
      <c r="M9905" s="11">
        <f>COUNTIF(E$2:$E9905,E9905)</f>
        <v>486</v>
      </c>
      <c r="O9905" t="str">
        <f t="shared" si="488"/>
        <v/>
      </c>
    </row>
    <row r="9906" spans="1:15" hidden="1">
      <c r="A9906" s="41" t="s">
        <v>103</v>
      </c>
      <c r="B9906" s="46">
        <v>45819</v>
      </c>
      <c r="C9906" s="8" t="s">
        <v>13</v>
      </c>
      <c r="D9906" s="8" t="s">
        <v>48</v>
      </c>
      <c r="E9906" s="8" t="s">
        <v>48</v>
      </c>
      <c r="F9906" s="9">
        <f t="shared" si="489"/>
        <v>-2700000</v>
      </c>
      <c r="G9906" s="9">
        <v>-27</v>
      </c>
      <c r="H9906" s="10">
        <v>-2985822</v>
      </c>
      <c r="I9906" s="11">
        <f t="shared" si="485"/>
        <v>1600574862.5218098</v>
      </c>
      <c r="J9906" s="11">
        <f t="shared" si="486"/>
        <v>15972</v>
      </c>
      <c r="K9906" s="11">
        <f t="shared" si="487"/>
        <v>100211.29868030369</v>
      </c>
      <c r="L9906" s="12">
        <f t="shared" si="490"/>
        <v>280116.93563180044</v>
      </c>
      <c r="M9906" s="11">
        <f>COUNTIF(E$2:$E9906,E9906)</f>
        <v>487</v>
      </c>
      <c r="O9906" t="str">
        <f t="shared" si="488"/>
        <v/>
      </c>
    </row>
    <row r="9907" spans="1:15" hidden="1">
      <c r="A9907" s="41" t="s">
        <v>103</v>
      </c>
      <c r="B9907" s="46">
        <v>45819</v>
      </c>
      <c r="C9907" s="8" t="s">
        <v>13</v>
      </c>
      <c r="D9907" s="8" t="s">
        <v>48</v>
      </c>
      <c r="E9907" s="8" t="s">
        <v>48</v>
      </c>
      <c r="F9907" s="9">
        <f t="shared" si="489"/>
        <v>-18000000</v>
      </c>
      <c r="G9907" s="9">
        <v>-180</v>
      </c>
      <c r="H9907" s="10">
        <v>-19905480</v>
      </c>
      <c r="I9907" s="11">
        <f t="shared" si="485"/>
        <v>1582536828.7593551</v>
      </c>
      <c r="J9907" s="11">
        <f t="shared" si="486"/>
        <v>15792</v>
      </c>
      <c r="K9907" s="11">
        <f t="shared" si="487"/>
        <v>100211.29868030369</v>
      </c>
      <c r="L9907" s="12">
        <f t="shared" si="490"/>
        <v>1867446.2375453338</v>
      </c>
      <c r="M9907" s="11">
        <f>COUNTIF(E$2:$E9907,E9907)</f>
        <v>488</v>
      </c>
      <c r="O9907" t="str">
        <f t="shared" si="488"/>
        <v/>
      </c>
    </row>
    <row r="9908" spans="1:15" hidden="1">
      <c r="A9908" s="41" t="s">
        <v>103</v>
      </c>
      <c r="B9908" s="46">
        <v>45819</v>
      </c>
      <c r="C9908" s="8" t="s">
        <v>13</v>
      </c>
      <c r="D9908" s="8" t="s">
        <v>48</v>
      </c>
      <c r="E9908" s="8" t="s">
        <v>48</v>
      </c>
      <c r="F9908" s="9">
        <f t="shared" si="489"/>
        <v>-900000</v>
      </c>
      <c r="G9908" s="9">
        <v>-9</v>
      </c>
      <c r="H9908" s="10">
        <v>-995274</v>
      </c>
      <c r="I9908" s="11">
        <f t="shared" si="485"/>
        <v>1581634927.0712323</v>
      </c>
      <c r="J9908" s="11">
        <f t="shared" si="486"/>
        <v>15783</v>
      </c>
      <c r="K9908" s="11">
        <f t="shared" si="487"/>
        <v>100211.29868030369</v>
      </c>
      <c r="L9908" s="12">
        <f t="shared" si="490"/>
        <v>93372.311877266737</v>
      </c>
      <c r="M9908" s="11">
        <f>COUNTIF(E$2:$E9908,E9908)</f>
        <v>489</v>
      </c>
      <c r="O9908" t="str">
        <f t="shared" si="488"/>
        <v/>
      </c>
    </row>
    <row r="9909" spans="1:15" hidden="1">
      <c r="A9909" s="41" t="s">
        <v>103</v>
      </c>
      <c r="B9909" s="46">
        <v>45819</v>
      </c>
      <c r="C9909" s="8" t="s">
        <v>13</v>
      </c>
      <c r="D9909" s="8" t="s">
        <v>48</v>
      </c>
      <c r="E9909" s="8" t="s">
        <v>48</v>
      </c>
      <c r="F9909" s="9">
        <f t="shared" si="489"/>
        <v>-9000000</v>
      </c>
      <c r="G9909" s="9">
        <v>-90</v>
      </c>
      <c r="H9909" s="10">
        <v>-9952740</v>
      </c>
      <c r="I9909" s="11">
        <f t="shared" si="485"/>
        <v>1572615910.1900051</v>
      </c>
      <c r="J9909" s="11">
        <f t="shared" si="486"/>
        <v>15693</v>
      </c>
      <c r="K9909" s="11">
        <f t="shared" si="487"/>
        <v>100211.29868030369</v>
      </c>
      <c r="L9909" s="12">
        <f t="shared" si="490"/>
        <v>933723.1187726669</v>
      </c>
      <c r="M9909" s="11">
        <f>COUNTIF(E$2:$E9909,E9909)</f>
        <v>490</v>
      </c>
      <c r="O9909" t="str">
        <f t="shared" si="488"/>
        <v/>
      </c>
    </row>
    <row r="9910" spans="1:15" hidden="1">
      <c r="A9910" s="41" t="s">
        <v>103</v>
      </c>
      <c r="B9910" s="46">
        <v>45819</v>
      </c>
      <c r="C9910" s="8" t="s">
        <v>13</v>
      </c>
      <c r="D9910" s="8" t="s">
        <v>48</v>
      </c>
      <c r="E9910" s="8" t="s">
        <v>48</v>
      </c>
      <c r="F9910" s="9">
        <f t="shared" si="489"/>
        <v>-9000000</v>
      </c>
      <c r="G9910" s="9">
        <v>-90</v>
      </c>
      <c r="H9910" s="10">
        <v>-9952740</v>
      </c>
      <c r="I9910" s="11">
        <f t="shared" si="485"/>
        <v>1563596893.3087778</v>
      </c>
      <c r="J9910" s="11">
        <f t="shared" si="486"/>
        <v>15603</v>
      </c>
      <c r="K9910" s="11">
        <f t="shared" si="487"/>
        <v>100211.29868030369</v>
      </c>
      <c r="L9910" s="12">
        <f t="shared" si="490"/>
        <v>933723.1187726669</v>
      </c>
      <c r="M9910" s="11">
        <f>COUNTIF(E$2:$E9910,E9910)</f>
        <v>491</v>
      </c>
      <c r="O9910" t="str">
        <f t="shared" si="488"/>
        <v/>
      </c>
    </row>
    <row r="9911" spans="1:15" hidden="1">
      <c r="A9911" s="41" t="s">
        <v>103</v>
      </c>
      <c r="B9911" s="46">
        <v>45819</v>
      </c>
      <c r="C9911" s="8" t="s">
        <v>13</v>
      </c>
      <c r="D9911" s="8" t="s">
        <v>48</v>
      </c>
      <c r="E9911" s="8" t="s">
        <v>48</v>
      </c>
      <c r="F9911" s="9">
        <f t="shared" si="489"/>
        <v>-22500000</v>
      </c>
      <c r="G9911" s="9">
        <v>-225</v>
      </c>
      <c r="H9911" s="10">
        <v>-24881850</v>
      </c>
      <c r="I9911" s="11">
        <f t="shared" si="485"/>
        <v>1541049351.1057096</v>
      </c>
      <c r="J9911" s="11">
        <f t="shared" si="486"/>
        <v>15378</v>
      </c>
      <c r="K9911" s="11">
        <f t="shared" si="487"/>
        <v>100211.29868030369</v>
      </c>
      <c r="L9911" s="12">
        <f t="shared" si="490"/>
        <v>2334307.7969316691</v>
      </c>
      <c r="M9911" s="11">
        <f>COUNTIF(E$2:$E9911,E9911)</f>
        <v>492</v>
      </c>
      <c r="O9911" t="str">
        <f t="shared" si="488"/>
        <v/>
      </c>
    </row>
    <row r="9912" spans="1:15" hidden="1">
      <c r="A9912" s="41" t="s">
        <v>103</v>
      </c>
      <c r="B9912" s="46">
        <v>45819</v>
      </c>
      <c r="C9912" s="8" t="s">
        <v>13</v>
      </c>
      <c r="D9912" s="8" t="s">
        <v>48</v>
      </c>
      <c r="E9912" s="8" t="s">
        <v>48</v>
      </c>
      <c r="F9912" s="9">
        <f t="shared" si="489"/>
        <v>-3200000</v>
      </c>
      <c r="G9912" s="9">
        <v>-32</v>
      </c>
      <c r="H9912" s="10">
        <v>-3538752</v>
      </c>
      <c r="I9912" s="11">
        <f t="shared" si="485"/>
        <v>1537842589.5479398</v>
      </c>
      <c r="J9912" s="11">
        <f t="shared" si="486"/>
        <v>15346</v>
      </c>
      <c r="K9912" s="11">
        <f t="shared" si="487"/>
        <v>100211.29868030369</v>
      </c>
      <c r="L9912" s="12">
        <f t="shared" si="490"/>
        <v>331990.44223028189</v>
      </c>
      <c r="M9912" s="11">
        <f>COUNTIF(E$2:$E9912,E9912)</f>
        <v>493</v>
      </c>
      <c r="O9912" t="str">
        <f t="shared" si="488"/>
        <v/>
      </c>
    </row>
    <row r="9913" spans="1:15" hidden="1">
      <c r="A9913" s="41" t="s">
        <v>103</v>
      </c>
      <c r="B9913" s="46">
        <v>45819</v>
      </c>
      <c r="C9913" s="8" t="s">
        <v>13</v>
      </c>
      <c r="D9913" s="8" t="s">
        <v>48</v>
      </c>
      <c r="E9913" s="8" t="s">
        <v>48</v>
      </c>
      <c r="F9913" s="9">
        <f t="shared" si="489"/>
        <v>-1200000</v>
      </c>
      <c r="G9913" s="9">
        <v>-12</v>
      </c>
      <c r="H9913" s="10">
        <v>-1327032</v>
      </c>
      <c r="I9913" s="11">
        <f t="shared" si="485"/>
        <v>1536640053.9637761</v>
      </c>
      <c r="J9913" s="11">
        <f t="shared" si="486"/>
        <v>15334</v>
      </c>
      <c r="K9913" s="11">
        <f t="shared" si="487"/>
        <v>100211.29868030369</v>
      </c>
      <c r="L9913" s="12">
        <f t="shared" si="490"/>
        <v>124496.41583635565</v>
      </c>
      <c r="M9913" s="11">
        <f>COUNTIF(E$2:$E9913,E9913)</f>
        <v>494</v>
      </c>
      <c r="O9913" t="str">
        <f t="shared" si="488"/>
        <v/>
      </c>
    </row>
    <row r="9914" spans="1:15" hidden="1">
      <c r="A9914" s="41" t="s">
        <v>103</v>
      </c>
      <c r="B9914" s="46">
        <v>45819</v>
      </c>
      <c r="C9914" s="8" t="s">
        <v>13</v>
      </c>
      <c r="D9914" s="8" t="s">
        <v>14</v>
      </c>
      <c r="E9914" s="8" t="s">
        <v>14</v>
      </c>
      <c r="F9914" s="9">
        <f t="shared" si="489"/>
        <v>9200000</v>
      </c>
      <c r="G9914" s="9">
        <v>92</v>
      </c>
      <c r="H9914" s="10">
        <v>9896624</v>
      </c>
      <c r="I9914" s="11">
        <f t="shared" si="485"/>
        <v>21941398817.856232</v>
      </c>
      <c r="J9914" s="11">
        <f t="shared" si="486"/>
        <v>215956</v>
      </c>
      <c r="K9914" s="11">
        <f t="shared" si="487"/>
        <v>101601.24663290777</v>
      </c>
      <c r="L9914" s="12">
        <f t="shared" si="490"/>
        <v>0</v>
      </c>
      <c r="M9914" s="11">
        <f>COUNTIF(E$2:$E9914,E9914)</f>
        <v>1330</v>
      </c>
      <c r="O9914" t="str">
        <f t="shared" si="488"/>
        <v/>
      </c>
    </row>
    <row r="9915" spans="1:15" hidden="1">
      <c r="A9915" s="41" t="s">
        <v>103</v>
      </c>
      <c r="B9915" s="46">
        <v>45819</v>
      </c>
      <c r="C9915" s="8" t="s">
        <v>13</v>
      </c>
      <c r="D9915" s="8" t="s">
        <v>48</v>
      </c>
      <c r="E9915" s="8" t="s">
        <v>48</v>
      </c>
      <c r="F9915" s="9">
        <f t="shared" si="489"/>
        <v>-1200000</v>
      </c>
      <c r="G9915" s="9">
        <v>-12</v>
      </c>
      <c r="H9915" s="10">
        <v>-1327032</v>
      </c>
      <c r="I9915" s="11">
        <f t="shared" si="485"/>
        <v>1535437518.3796124</v>
      </c>
      <c r="J9915" s="11">
        <f t="shared" si="486"/>
        <v>15322</v>
      </c>
      <c r="K9915" s="11">
        <f t="shared" si="487"/>
        <v>100211.29868030369</v>
      </c>
      <c r="L9915" s="12">
        <f t="shared" si="490"/>
        <v>124496.41583635565</v>
      </c>
      <c r="M9915" s="11">
        <f>COUNTIF(E$2:$E9915,E9915)</f>
        <v>495</v>
      </c>
      <c r="O9915" t="str">
        <f t="shared" si="488"/>
        <v/>
      </c>
    </row>
    <row r="9916" spans="1:15" hidden="1">
      <c r="A9916" s="41" t="s">
        <v>103</v>
      </c>
      <c r="B9916" s="46">
        <v>45819</v>
      </c>
      <c r="C9916" s="8" t="s">
        <v>13</v>
      </c>
      <c r="D9916" s="8" t="s">
        <v>48</v>
      </c>
      <c r="E9916" s="8" t="s">
        <v>48</v>
      </c>
      <c r="F9916" s="9">
        <f t="shared" si="489"/>
        <v>-5400000</v>
      </c>
      <c r="G9916" s="9">
        <v>-54</v>
      </c>
      <c r="H9916" s="10">
        <v>-5971644</v>
      </c>
      <c r="I9916" s="11">
        <f t="shared" si="485"/>
        <v>1530026108.2508759</v>
      </c>
      <c r="J9916" s="11">
        <f t="shared" si="486"/>
        <v>15268</v>
      </c>
      <c r="K9916" s="11">
        <f t="shared" si="487"/>
        <v>100211.29868030369</v>
      </c>
      <c r="L9916" s="12">
        <f t="shared" si="490"/>
        <v>560233.87126360089</v>
      </c>
      <c r="M9916" s="11">
        <f>COUNTIF(E$2:$E9916,E9916)</f>
        <v>496</v>
      </c>
      <c r="O9916" t="str">
        <f t="shared" si="488"/>
        <v/>
      </c>
    </row>
    <row r="9917" spans="1:15" hidden="1">
      <c r="A9917" s="41" t="s">
        <v>103</v>
      </c>
      <c r="B9917" s="46">
        <v>45819</v>
      </c>
      <c r="C9917" s="8" t="s">
        <v>13</v>
      </c>
      <c r="D9917" s="8" t="s">
        <v>48</v>
      </c>
      <c r="E9917" s="8" t="s">
        <v>48</v>
      </c>
      <c r="F9917" s="9">
        <f t="shared" si="489"/>
        <v>-4500000</v>
      </c>
      <c r="G9917" s="9">
        <v>-45</v>
      </c>
      <c r="H9917" s="10">
        <v>-4976370</v>
      </c>
      <c r="I9917" s="11">
        <f t="shared" si="485"/>
        <v>1525516599.8102622</v>
      </c>
      <c r="J9917" s="11">
        <f t="shared" si="486"/>
        <v>15223</v>
      </c>
      <c r="K9917" s="11">
        <f t="shared" si="487"/>
        <v>100211.29868030369</v>
      </c>
      <c r="L9917" s="12">
        <f t="shared" si="490"/>
        <v>466861.55938633345</v>
      </c>
      <c r="M9917" s="11">
        <f>COUNTIF(E$2:$E9917,E9917)</f>
        <v>497</v>
      </c>
      <c r="O9917" t="str">
        <f t="shared" si="488"/>
        <v/>
      </c>
    </row>
    <row r="9918" spans="1:15" hidden="1">
      <c r="A9918" s="41" t="s">
        <v>103</v>
      </c>
      <c r="B9918" s="46">
        <v>45819</v>
      </c>
      <c r="C9918" s="8" t="s">
        <v>13</v>
      </c>
      <c r="D9918" s="8" t="s">
        <v>48</v>
      </c>
      <c r="E9918" s="8" t="s">
        <v>48</v>
      </c>
      <c r="F9918" s="9">
        <f t="shared" si="489"/>
        <v>-900000</v>
      </c>
      <c r="G9918" s="9">
        <v>-9</v>
      </c>
      <c r="H9918" s="10">
        <v>-995274</v>
      </c>
      <c r="I9918" s="11">
        <f t="shared" si="485"/>
        <v>1524614698.1221395</v>
      </c>
      <c r="J9918" s="11">
        <f t="shared" si="486"/>
        <v>15214</v>
      </c>
      <c r="K9918" s="11">
        <f t="shared" si="487"/>
        <v>100211.29868030369</v>
      </c>
      <c r="L9918" s="12">
        <f t="shared" si="490"/>
        <v>93372.311877266737</v>
      </c>
      <c r="M9918" s="11">
        <f>COUNTIF(E$2:$E9918,E9918)</f>
        <v>498</v>
      </c>
      <c r="O9918" t="str">
        <f t="shared" si="488"/>
        <v/>
      </c>
    </row>
    <row r="9919" spans="1:15" hidden="1">
      <c r="A9919" s="41" t="s">
        <v>103</v>
      </c>
      <c r="B9919" s="46">
        <v>45819</v>
      </c>
      <c r="C9919" s="8" t="s">
        <v>13</v>
      </c>
      <c r="D9919" s="8" t="s">
        <v>48</v>
      </c>
      <c r="E9919" s="8" t="s">
        <v>48</v>
      </c>
      <c r="F9919" s="9">
        <f t="shared" si="489"/>
        <v>-2200000</v>
      </c>
      <c r="G9919" s="9">
        <v>-22</v>
      </c>
      <c r="H9919" s="10">
        <v>-2432892</v>
      </c>
      <c r="I9919" s="11">
        <f t="shared" si="485"/>
        <v>1522410049.5511727</v>
      </c>
      <c r="J9919" s="11">
        <f t="shared" si="486"/>
        <v>15192</v>
      </c>
      <c r="K9919" s="11">
        <f t="shared" si="487"/>
        <v>100211.29868030369</v>
      </c>
      <c r="L9919" s="12">
        <f t="shared" si="490"/>
        <v>228243.429033319</v>
      </c>
      <c r="M9919" s="11">
        <f>COUNTIF(E$2:$E9919,E9919)</f>
        <v>499</v>
      </c>
      <c r="O9919" t="str">
        <f t="shared" si="488"/>
        <v/>
      </c>
    </row>
    <row r="9920" spans="1:15" hidden="1">
      <c r="A9920" s="41" t="s">
        <v>103</v>
      </c>
      <c r="B9920" s="46">
        <v>45819</v>
      </c>
      <c r="C9920" s="8" t="s">
        <v>13</v>
      </c>
      <c r="D9920" s="8" t="s">
        <v>48</v>
      </c>
      <c r="E9920" s="8" t="s">
        <v>48</v>
      </c>
      <c r="F9920" s="9">
        <f t="shared" si="489"/>
        <v>-45100000</v>
      </c>
      <c r="G9920" s="9">
        <v>-451</v>
      </c>
      <c r="H9920" s="10">
        <v>-49874286</v>
      </c>
      <c r="I9920" s="11">
        <f t="shared" si="485"/>
        <v>1477214753.8463557</v>
      </c>
      <c r="J9920" s="11">
        <f t="shared" si="486"/>
        <v>14741</v>
      </c>
      <c r="K9920" s="11">
        <f t="shared" si="487"/>
        <v>100211.29868030369</v>
      </c>
      <c r="L9920" s="12">
        <f t="shared" si="490"/>
        <v>4678990.2951830328</v>
      </c>
      <c r="M9920" s="11">
        <f>COUNTIF(E$2:$E9920,E9920)</f>
        <v>500</v>
      </c>
      <c r="O9920" t="str">
        <f t="shared" si="488"/>
        <v/>
      </c>
    </row>
    <row r="9921" spans="1:15" hidden="1">
      <c r="A9921" s="41" t="s">
        <v>103</v>
      </c>
      <c r="B9921" s="46">
        <v>45819</v>
      </c>
      <c r="C9921" s="8" t="s">
        <v>13</v>
      </c>
      <c r="D9921" s="8" t="s">
        <v>48</v>
      </c>
      <c r="E9921" s="8" t="s">
        <v>48</v>
      </c>
      <c r="F9921" s="9">
        <f t="shared" si="489"/>
        <v>-900000</v>
      </c>
      <c r="G9921" s="9">
        <v>-9</v>
      </c>
      <c r="H9921" s="10">
        <v>-995274</v>
      </c>
      <c r="I9921" s="11">
        <f t="shared" si="485"/>
        <v>1476312852.1582329</v>
      </c>
      <c r="J9921" s="11">
        <f t="shared" si="486"/>
        <v>14732</v>
      </c>
      <c r="K9921" s="11">
        <f t="shared" si="487"/>
        <v>100211.29868030369</v>
      </c>
      <c r="L9921" s="12">
        <f t="shared" si="490"/>
        <v>93372.311877266737</v>
      </c>
      <c r="M9921" s="11">
        <f>COUNTIF(E$2:$E9921,E9921)</f>
        <v>501</v>
      </c>
      <c r="O9921" t="str">
        <f t="shared" si="488"/>
        <v/>
      </c>
    </row>
    <row r="9922" spans="1:15" hidden="1">
      <c r="A9922" s="41" t="s">
        <v>103</v>
      </c>
      <c r="B9922" s="46">
        <v>45819</v>
      </c>
      <c r="C9922" s="8" t="s">
        <v>13</v>
      </c>
      <c r="D9922" s="8" t="s">
        <v>48</v>
      </c>
      <c r="E9922" s="8" t="s">
        <v>48</v>
      </c>
      <c r="F9922" s="9">
        <f t="shared" si="489"/>
        <v>-1800000</v>
      </c>
      <c r="G9922" s="9">
        <v>-18</v>
      </c>
      <c r="H9922" s="10">
        <v>-1990548</v>
      </c>
      <c r="I9922" s="11">
        <f t="shared" si="485"/>
        <v>1474509048.7819874</v>
      </c>
      <c r="J9922" s="11">
        <f t="shared" si="486"/>
        <v>14714</v>
      </c>
      <c r="K9922" s="11">
        <f t="shared" si="487"/>
        <v>100211.29868030369</v>
      </c>
      <c r="L9922" s="12">
        <f t="shared" si="490"/>
        <v>186744.62375453347</v>
      </c>
      <c r="M9922" s="11">
        <f>COUNTIF(E$2:$E9922,E9922)</f>
        <v>502</v>
      </c>
      <c r="O9922" t="str">
        <f t="shared" si="488"/>
        <v/>
      </c>
    </row>
    <row r="9923" spans="1:15" hidden="1">
      <c r="A9923" s="41" t="s">
        <v>103</v>
      </c>
      <c r="B9923" s="46">
        <v>45819</v>
      </c>
      <c r="C9923" s="8" t="s">
        <v>13</v>
      </c>
      <c r="D9923" s="8" t="s">
        <v>48</v>
      </c>
      <c r="E9923" s="8" t="s">
        <v>48</v>
      </c>
      <c r="F9923" s="9">
        <f t="shared" si="489"/>
        <v>-144600000</v>
      </c>
      <c r="G9923" s="9">
        <v>-1446</v>
      </c>
      <c r="H9923" s="10">
        <v>-159907356</v>
      </c>
      <c r="I9923" s="11">
        <f t="shared" si="485"/>
        <v>1329603510.8902683</v>
      </c>
      <c r="J9923" s="11">
        <f t="shared" si="486"/>
        <v>13268</v>
      </c>
      <c r="K9923" s="11">
        <f t="shared" si="487"/>
        <v>100211.29868030369</v>
      </c>
      <c r="L9923" s="12">
        <f t="shared" si="490"/>
        <v>15001818.108280867</v>
      </c>
      <c r="M9923" s="11">
        <f>COUNTIF(E$2:$E9923,E9923)</f>
        <v>503</v>
      </c>
      <c r="O9923" t="str">
        <f t="shared" si="488"/>
        <v/>
      </c>
    </row>
    <row r="9924" spans="1:15" hidden="1">
      <c r="A9924" s="41" t="s">
        <v>103</v>
      </c>
      <c r="B9924" s="46">
        <v>45819</v>
      </c>
      <c r="C9924" s="8" t="s">
        <v>13</v>
      </c>
      <c r="D9924" s="8" t="s">
        <v>48</v>
      </c>
      <c r="E9924" s="8" t="s">
        <v>48</v>
      </c>
      <c r="F9924" s="9">
        <f t="shared" si="489"/>
        <v>-8100000</v>
      </c>
      <c r="G9924" s="9">
        <v>-81</v>
      </c>
      <c r="H9924" s="10">
        <v>-8957466</v>
      </c>
      <c r="I9924" s="11">
        <f t="shared" si="485"/>
        <v>1321486395.6971638</v>
      </c>
      <c r="J9924" s="11">
        <f t="shared" si="486"/>
        <v>13187</v>
      </c>
      <c r="K9924" s="11">
        <f t="shared" si="487"/>
        <v>100211.29868030369</v>
      </c>
      <c r="L9924" s="12">
        <f t="shared" si="490"/>
        <v>840350.80689540133</v>
      </c>
      <c r="M9924" s="11">
        <f>COUNTIF(E$2:$E9924,E9924)</f>
        <v>504</v>
      </c>
      <c r="O9924" t="str">
        <f t="shared" si="488"/>
        <v/>
      </c>
    </row>
    <row r="9925" spans="1:15" hidden="1">
      <c r="A9925" s="41" t="s">
        <v>103</v>
      </c>
      <c r="B9925" s="46">
        <v>45819</v>
      </c>
      <c r="C9925" s="8" t="s">
        <v>13</v>
      </c>
      <c r="D9925" s="8" t="s">
        <v>48</v>
      </c>
      <c r="E9925" s="8" t="s">
        <v>48</v>
      </c>
      <c r="F9925" s="9">
        <f t="shared" si="489"/>
        <v>-4500000</v>
      </c>
      <c r="G9925" s="9">
        <v>-45</v>
      </c>
      <c r="H9925" s="10">
        <v>-4976370</v>
      </c>
      <c r="I9925" s="11">
        <f t="shared" si="485"/>
        <v>1316976887.2565501</v>
      </c>
      <c r="J9925" s="11">
        <f t="shared" si="486"/>
        <v>13142</v>
      </c>
      <c r="K9925" s="11">
        <f t="shared" si="487"/>
        <v>100211.29868030369</v>
      </c>
      <c r="L9925" s="12">
        <f t="shared" si="490"/>
        <v>466861.55938633345</v>
      </c>
      <c r="M9925" s="11">
        <f>COUNTIF(E$2:$E9925,E9925)</f>
        <v>505</v>
      </c>
      <c r="O9925" t="str">
        <f t="shared" si="488"/>
        <v/>
      </c>
    </row>
    <row r="9926" spans="1:15" hidden="1">
      <c r="A9926" s="41" t="s">
        <v>103</v>
      </c>
      <c r="B9926" s="46">
        <v>45819</v>
      </c>
      <c r="C9926" s="8" t="s">
        <v>13</v>
      </c>
      <c r="D9926" s="8" t="s">
        <v>46</v>
      </c>
      <c r="E9926" s="8" t="s">
        <v>46</v>
      </c>
      <c r="F9926" s="9">
        <f t="shared" si="489"/>
        <v>182200000</v>
      </c>
      <c r="G9926" s="9">
        <v>1822</v>
      </c>
      <c r="H9926" s="10">
        <v>189786808</v>
      </c>
      <c r="I9926" s="11">
        <f t="shared" si="485"/>
        <v>8958684603.515728</v>
      </c>
      <c r="J9926" s="11">
        <f t="shared" si="486"/>
        <v>87256</v>
      </c>
      <c r="K9926" s="11">
        <f t="shared" si="487"/>
        <v>102671.27307595727</v>
      </c>
      <c r="L9926" s="12">
        <f t="shared" si="490"/>
        <v>0</v>
      </c>
      <c r="M9926" s="11">
        <f>COUNTIF(E$2:$E9926,E9926)</f>
        <v>2995</v>
      </c>
      <c r="O9926" t="str">
        <f t="shared" si="488"/>
        <v/>
      </c>
    </row>
    <row r="9927" spans="1:15" hidden="1">
      <c r="A9927" s="41" t="s">
        <v>103</v>
      </c>
      <c r="B9927" s="46">
        <v>45819</v>
      </c>
      <c r="C9927" s="8" t="s">
        <v>13</v>
      </c>
      <c r="D9927" s="8" t="s">
        <v>48</v>
      </c>
      <c r="E9927" s="8" t="s">
        <v>48</v>
      </c>
      <c r="F9927" s="9">
        <f t="shared" si="489"/>
        <v>-1800000</v>
      </c>
      <c r="G9927" s="9">
        <v>-18</v>
      </c>
      <c r="H9927" s="10">
        <v>-1990548</v>
      </c>
      <c r="I9927" s="11">
        <f t="shared" si="485"/>
        <v>1315173083.8803046</v>
      </c>
      <c r="J9927" s="11">
        <f t="shared" si="486"/>
        <v>13124</v>
      </c>
      <c r="K9927" s="11">
        <f t="shared" si="487"/>
        <v>100211.29868030369</v>
      </c>
      <c r="L9927" s="12">
        <f t="shared" si="490"/>
        <v>186744.62375453347</v>
      </c>
      <c r="M9927" s="11">
        <f>COUNTIF(E$2:$E9927,E9927)</f>
        <v>506</v>
      </c>
      <c r="O9927" t="str">
        <f t="shared" si="488"/>
        <v/>
      </c>
    </row>
    <row r="9928" spans="1:15" hidden="1">
      <c r="A9928" s="41" t="s">
        <v>103</v>
      </c>
      <c r="B9928" s="46">
        <v>45819</v>
      </c>
      <c r="C9928" s="8" t="s">
        <v>13</v>
      </c>
      <c r="D9928" s="8" t="s">
        <v>48</v>
      </c>
      <c r="E9928" s="8" t="s">
        <v>48</v>
      </c>
      <c r="F9928" s="9">
        <f t="shared" si="489"/>
        <v>-1800000</v>
      </c>
      <c r="G9928" s="9">
        <v>-18</v>
      </c>
      <c r="H9928" s="10">
        <v>-1990548</v>
      </c>
      <c r="I9928" s="11">
        <f t="shared" si="485"/>
        <v>1313369280.5040591</v>
      </c>
      <c r="J9928" s="11">
        <f t="shared" si="486"/>
        <v>13106</v>
      </c>
      <c r="K9928" s="11">
        <f t="shared" si="487"/>
        <v>100211.29868030369</v>
      </c>
      <c r="L9928" s="12">
        <f t="shared" si="490"/>
        <v>186744.62375453347</v>
      </c>
      <c r="M9928" s="11">
        <f>COUNTIF(E$2:$E9928,E9928)</f>
        <v>507</v>
      </c>
      <c r="O9928" t="str">
        <f t="shared" si="488"/>
        <v/>
      </c>
    </row>
    <row r="9929" spans="1:15" hidden="1">
      <c r="A9929" s="41" t="s">
        <v>103</v>
      </c>
      <c r="B9929" s="46">
        <v>45819</v>
      </c>
      <c r="C9929" s="8" t="s">
        <v>13</v>
      </c>
      <c r="D9929" s="8" t="s">
        <v>48</v>
      </c>
      <c r="E9929" s="8" t="s">
        <v>48</v>
      </c>
      <c r="F9929" s="9">
        <f t="shared" si="489"/>
        <v>-9000000</v>
      </c>
      <c r="G9929" s="9">
        <v>-90</v>
      </c>
      <c r="H9929" s="10">
        <v>-9952740</v>
      </c>
      <c r="I9929" s="11">
        <f t="shared" si="485"/>
        <v>1304350263.6228318</v>
      </c>
      <c r="J9929" s="11">
        <f t="shared" si="486"/>
        <v>13016</v>
      </c>
      <c r="K9929" s="11">
        <f t="shared" si="487"/>
        <v>100211.29868030369</v>
      </c>
      <c r="L9929" s="12">
        <f t="shared" si="490"/>
        <v>933723.1187726669</v>
      </c>
      <c r="M9929" s="11">
        <f>COUNTIF(E$2:$E9929,E9929)</f>
        <v>508</v>
      </c>
      <c r="O9929" t="str">
        <f t="shared" si="488"/>
        <v/>
      </c>
    </row>
    <row r="9930" spans="1:15" hidden="1">
      <c r="A9930" s="41" t="s">
        <v>103</v>
      </c>
      <c r="B9930" s="46">
        <v>45819</v>
      </c>
      <c r="C9930" s="8" t="s">
        <v>13</v>
      </c>
      <c r="D9930" s="8" t="s">
        <v>48</v>
      </c>
      <c r="E9930" s="8" t="s">
        <v>48</v>
      </c>
      <c r="F9930" s="9">
        <f t="shared" si="489"/>
        <v>-1800000</v>
      </c>
      <c r="G9930" s="9">
        <v>-18</v>
      </c>
      <c r="H9930" s="10">
        <v>-1990548</v>
      </c>
      <c r="I9930" s="11">
        <f t="shared" si="485"/>
        <v>1302546460.2465863</v>
      </c>
      <c r="J9930" s="11">
        <f t="shared" si="486"/>
        <v>12998</v>
      </c>
      <c r="K9930" s="11">
        <f t="shared" si="487"/>
        <v>100211.29868030369</v>
      </c>
      <c r="L9930" s="12">
        <f t="shared" si="490"/>
        <v>186744.62375453347</v>
      </c>
      <c r="M9930" s="11">
        <f>COUNTIF(E$2:$E9930,E9930)</f>
        <v>509</v>
      </c>
      <c r="O9930" t="str">
        <f t="shared" si="488"/>
        <v/>
      </c>
    </row>
    <row r="9931" spans="1:15" hidden="1">
      <c r="A9931" s="41" t="s">
        <v>103</v>
      </c>
      <c r="B9931" s="46">
        <v>45819</v>
      </c>
      <c r="C9931" s="8" t="s">
        <v>13</v>
      </c>
      <c r="D9931" s="8" t="s">
        <v>48</v>
      </c>
      <c r="E9931" s="8" t="s">
        <v>48</v>
      </c>
      <c r="F9931" s="9">
        <f t="shared" si="489"/>
        <v>-9700000</v>
      </c>
      <c r="G9931" s="9">
        <v>-97</v>
      </c>
      <c r="H9931" s="10">
        <v>-10726842</v>
      </c>
      <c r="I9931" s="11">
        <f t="shared" si="485"/>
        <v>1292825964.2745969</v>
      </c>
      <c r="J9931" s="11">
        <f t="shared" si="486"/>
        <v>12901</v>
      </c>
      <c r="K9931" s="11">
        <f t="shared" si="487"/>
        <v>100211.29868030369</v>
      </c>
      <c r="L9931" s="12">
        <f t="shared" si="490"/>
        <v>1006346.0280105416</v>
      </c>
      <c r="M9931" s="11">
        <f>COUNTIF(E$2:$E9931,E9931)</f>
        <v>510</v>
      </c>
      <c r="O9931" t="str">
        <f t="shared" si="488"/>
        <v/>
      </c>
    </row>
    <row r="9932" spans="1:15" hidden="1">
      <c r="A9932" s="41" t="s">
        <v>103</v>
      </c>
      <c r="B9932" s="46">
        <v>45819</v>
      </c>
      <c r="C9932" s="8" t="s">
        <v>13</v>
      </c>
      <c r="D9932" s="8" t="s">
        <v>48</v>
      </c>
      <c r="E9932" s="8" t="s">
        <v>48</v>
      </c>
      <c r="F9932" s="9">
        <f t="shared" si="489"/>
        <v>-900000</v>
      </c>
      <c r="G9932" s="9">
        <v>-9</v>
      </c>
      <c r="H9932" s="10">
        <v>-995274</v>
      </c>
      <c r="I9932" s="11">
        <f t="shared" si="485"/>
        <v>1291924062.5864742</v>
      </c>
      <c r="J9932" s="11">
        <f t="shared" si="486"/>
        <v>12892</v>
      </c>
      <c r="K9932" s="11">
        <f t="shared" si="487"/>
        <v>100211.29868030369</v>
      </c>
      <c r="L9932" s="12">
        <f t="shared" si="490"/>
        <v>93372.311877266737</v>
      </c>
      <c r="M9932" s="11">
        <f>COUNTIF(E$2:$E9932,E9932)</f>
        <v>511</v>
      </c>
      <c r="O9932" t="str">
        <f t="shared" si="488"/>
        <v/>
      </c>
    </row>
    <row r="9933" spans="1:15" hidden="1">
      <c r="A9933" s="41" t="s">
        <v>103</v>
      </c>
      <c r="B9933" s="46">
        <v>45819</v>
      </c>
      <c r="C9933" s="8" t="s">
        <v>13</v>
      </c>
      <c r="D9933" s="8" t="s">
        <v>48</v>
      </c>
      <c r="E9933" s="8" t="s">
        <v>48</v>
      </c>
      <c r="F9933" s="9">
        <f t="shared" si="489"/>
        <v>-8200000</v>
      </c>
      <c r="G9933" s="9">
        <v>-82</v>
      </c>
      <c r="H9933" s="10">
        <v>-9068052</v>
      </c>
      <c r="I9933" s="11">
        <f t="shared" si="485"/>
        <v>1283706736.0946894</v>
      </c>
      <c r="J9933" s="11">
        <f t="shared" si="486"/>
        <v>12810</v>
      </c>
      <c r="K9933" s="11">
        <f t="shared" si="487"/>
        <v>100211.29868030369</v>
      </c>
      <c r="L9933" s="12">
        <f t="shared" si="490"/>
        <v>850725.50821509771</v>
      </c>
      <c r="M9933" s="11">
        <f>COUNTIF(E$2:$E9933,E9933)</f>
        <v>512</v>
      </c>
      <c r="O9933" t="str">
        <f t="shared" si="488"/>
        <v/>
      </c>
    </row>
    <row r="9934" spans="1:15" hidden="1">
      <c r="A9934" s="41" t="s">
        <v>103</v>
      </c>
      <c r="B9934" s="46">
        <v>45819</v>
      </c>
      <c r="C9934" s="8" t="s">
        <v>13</v>
      </c>
      <c r="D9934" s="8" t="s">
        <v>48</v>
      </c>
      <c r="E9934" s="8" t="s">
        <v>48</v>
      </c>
      <c r="F9934" s="9">
        <f t="shared" si="489"/>
        <v>-90500000</v>
      </c>
      <c r="G9934" s="9">
        <v>-905</v>
      </c>
      <c r="H9934" s="10">
        <v>-100080330</v>
      </c>
      <c r="I9934" s="11">
        <f t="shared" si="485"/>
        <v>1193015510.7890146</v>
      </c>
      <c r="J9934" s="11">
        <f t="shared" si="486"/>
        <v>11905</v>
      </c>
      <c r="K9934" s="11">
        <f t="shared" si="487"/>
        <v>100211.29868030369</v>
      </c>
      <c r="L9934" s="12">
        <f t="shared" si="490"/>
        <v>9389104.694325164</v>
      </c>
      <c r="M9934" s="11">
        <f>COUNTIF(E$2:$E9934,E9934)</f>
        <v>513</v>
      </c>
      <c r="O9934" t="str">
        <f t="shared" si="488"/>
        <v/>
      </c>
    </row>
    <row r="9935" spans="1:15" hidden="1">
      <c r="A9935" s="41" t="s">
        <v>103</v>
      </c>
      <c r="B9935" s="46">
        <v>45819</v>
      </c>
      <c r="C9935" s="8" t="s">
        <v>13</v>
      </c>
      <c r="D9935" s="8" t="s">
        <v>48</v>
      </c>
      <c r="E9935" s="8" t="s">
        <v>48</v>
      </c>
      <c r="F9935" s="9">
        <f t="shared" si="489"/>
        <v>-2200000</v>
      </c>
      <c r="G9935" s="9">
        <v>-22</v>
      </c>
      <c r="H9935" s="10">
        <v>-2432892</v>
      </c>
      <c r="I9935" s="11">
        <f t="shared" si="485"/>
        <v>1190810862.2180479</v>
      </c>
      <c r="J9935" s="11">
        <f t="shared" si="486"/>
        <v>11883</v>
      </c>
      <c r="K9935" s="11">
        <f t="shared" si="487"/>
        <v>100211.29868030369</v>
      </c>
      <c r="L9935" s="12">
        <f t="shared" si="490"/>
        <v>228243.429033319</v>
      </c>
      <c r="M9935" s="11">
        <f>COUNTIF(E$2:$E9935,E9935)</f>
        <v>514</v>
      </c>
      <c r="O9935" t="str">
        <f t="shared" si="488"/>
        <v/>
      </c>
    </row>
    <row r="9936" spans="1:15" hidden="1">
      <c r="A9936" s="41" t="s">
        <v>103</v>
      </c>
      <c r="B9936" s="46">
        <v>45819</v>
      </c>
      <c r="C9936" s="8" t="s">
        <v>13</v>
      </c>
      <c r="D9936" s="8" t="s">
        <v>48</v>
      </c>
      <c r="E9936" s="8" t="s">
        <v>48</v>
      </c>
      <c r="F9936" s="9">
        <f t="shared" si="489"/>
        <v>-18000000</v>
      </c>
      <c r="G9936" s="9">
        <v>-180</v>
      </c>
      <c r="H9936" s="10">
        <v>-19905480</v>
      </c>
      <c r="I9936" s="11">
        <f t="shared" si="485"/>
        <v>1172772828.4555931</v>
      </c>
      <c r="J9936" s="11">
        <f t="shared" si="486"/>
        <v>11703</v>
      </c>
      <c r="K9936" s="11">
        <f t="shared" si="487"/>
        <v>100211.29868030369</v>
      </c>
      <c r="L9936" s="12">
        <f t="shared" si="490"/>
        <v>1867446.2375453338</v>
      </c>
      <c r="M9936" s="11">
        <f>COUNTIF(E$2:$E9936,E9936)</f>
        <v>515</v>
      </c>
      <c r="O9936" t="str">
        <f t="shared" si="488"/>
        <v/>
      </c>
    </row>
    <row r="9937" spans="1:15" hidden="1">
      <c r="A9937" s="41" t="s">
        <v>103</v>
      </c>
      <c r="B9937" s="46">
        <v>45819</v>
      </c>
      <c r="C9937" s="8" t="s">
        <v>13</v>
      </c>
      <c r="D9937" s="8" t="s">
        <v>48</v>
      </c>
      <c r="E9937" s="8" t="s">
        <v>48</v>
      </c>
      <c r="F9937" s="9">
        <f t="shared" si="489"/>
        <v>-54200000</v>
      </c>
      <c r="G9937" s="9">
        <v>-542</v>
      </c>
      <c r="H9937" s="10">
        <v>-59937612</v>
      </c>
      <c r="I9937" s="11">
        <f t="shared" si="485"/>
        <v>1118458304.5708685</v>
      </c>
      <c r="J9937" s="11">
        <f t="shared" si="486"/>
        <v>11161</v>
      </c>
      <c r="K9937" s="11">
        <f t="shared" si="487"/>
        <v>100211.29868030369</v>
      </c>
      <c r="L9937" s="12">
        <f t="shared" si="490"/>
        <v>5623088.1152753979</v>
      </c>
      <c r="M9937" s="11">
        <f>COUNTIF(E$2:$E9937,E9937)</f>
        <v>516</v>
      </c>
      <c r="O9937" t="str">
        <f t="shared" si="488"/>
        <v/>
      </c>
    </row>
    <row r="9938" spans="1:15" hidden="1">
      <c r="A9938" s="41" t="s">
        <v>103</v>
      </c>
      <c r="B9938" s="46">
        <v>45819</v>
      </c>
      <c r="C9938" s="8" t="s">
        <v>13</v>
      </c>
      <c r="D9938" s="8" t="s">
        <v>48</v>
      </c>
      <c r="E9938" s="8" t="s">
        <v>48</v>
      </c>
      <c r="F9938" s="9">
        <f t="shared" si="489"/>
        <v>-1800000</v>
      </c>
      <c r="G9938" s="9">
        <v>-18</v>
      </c>
      <c r="H9938" s="10">
        <v>-1990548</v>
      </c>
      <c r="I9938" s="11">
        <f t="shared" si="485"/>
        <v>1116654501.194623</v>
      </c>
      <c r="J9938" s="11">
        <f t="shared" si="486"/>
        <v>11143</v>
      </c>
      <c r="K9938" s="11">
        <f t="shared" si="487"/>
        <v>100211.29868030369</v>
      </c>
      <c r="L9938" s="12">
        <f t="shared" si="490"/>
        <v>186744.62375453347</v>
      </c>
      <c r="M9938" s="11">
        <f>COUNTIF(E$2:$E9938,E9938)</f>
        <v>517</v>
      </c>
      <c r="O9938" t="str">
        <f t="shared" si="488"/>
        <v/>
      </c>
    </row>
    <row r="9939" spans="1:15" hidden="1">
      <c r="A9939" s="41" t="s">
        <v>103</v>
      </c>
      <c r="B9939" s="46">
        <v>45819</v>
      </c>
      <c r="C9939" s="8" t="s">
        <v>13</v>
      </c>
      <c r="D9939" s="8" t="s">
        <v>48</v>
      </c>
      <c r="E9939" s="8" t="s">
        <v>48</v>
      </c>
      <c r="F9939" s="9">
        <f t="shared" si="489"/>
        <v>-298200000</v>
      </c>
      <c r="G9939" s="9">
        <v>-2982</v>
      </c>
      <c r="H9939" s="10">
        <v>-329767452</v>
      </c>
      <c r="I9939" s="11">
        <f t="shared" si="485"/>
        <v>817824408.52995741</v>
      </c>
      <c r="J9939" s="11">
        <f t="shared" si="486"/>
        <v>8161</v>
      </c>
      <c r="K9939" s="11">
        <f t="shared" si="487"/>
        <v>100211.29868030369</v>
      </c>
      <c r="L9939" s="12">
        <f t="shared" si="490"/>
        <v>30937359.33533442</v>
      </c>
      <c r="M9939" s="11">
        <f>COUNTIF(E$2:$E9939,E9939)</f>
        <v>518</v>
      </c>
      <c r="O9939" t="str">
        <f t="shared" si="488"/>
        <v/>
      </c>
    </row>
    <row r="9940" spans="1:15" hidden="1">
      <c r="A9940" s="41" t="s">
        <v>103</v>
      </c>
      <c r="B9940" s="46">
        <v>45819</v>
      </c>
      <c r="C9940" s="8" t="s">
        <v>13</v>
      </c>
      <c r="D9940" s="8" t="s">
        <v>48</v>
      </c>
      <c r="E9940" s="8" t="s">
        <v>48</v>
      </c>
      <c r="F9940" s="9">
        <f t="shared" si="489"/>
        <v>-1000000</v>
      </c>
      <c r="G9940" s="9">
        <v>-10</v>
      </c>
      <c r="H9940" s="10">
        <v>-1105860</v>
      </c>
      <c r="I9940" s="11">
        <f t="shared" si="485"/>
        <v>816822295.54315436</v>
      </c>
      <c r="J9940" s="11">
        <f t="shared" si="486"/>
        <v>8151</v>
      </c>
      <c r="K9940" s="11">
        <f t="shared" si="487"/>
        <v>100211.29868030369</v>
      </c>
      <c r="L9940" s="12">
        <f t="shared" si="490"/>
        <v>103747.01319696312</v>
      </c>
      <c r="M9940" s="11">
        <f>COUNTIF(E$2:$E9940,E9940)</f>
        <v>519</v>
      </c>
      <c r="O9940" t="str">
        <f t="shared" si="488"/>
        <v/>
      </c>
    </row>
    <row r="9941" spans="1:15" hidden="1">
      <c r="A9941" s="41" t="s">
        <v>103</v>
      </c>
      <c r="B9941" s="46">
        <v>45819</v>
      </c>
      <c r="C9941" s="8" t="s">
        <v>13</v>
      </c>
      <c r="D9941" s="8" t="s">
        <v>46</v>
      </c>
      <c r="E9941" s="8" t="s">
        <v>46</v>
      </c>
      <c r="F9941" s="9">
        <f t="shared" si="489"/>
        <v>13600000</v>
      </c>
      <c r="G9941" s="9">
        <v>136</v>
      </c>
      <c r="H9941" s="10">
        <v>15133128</v>
      </c>
      <c r="I9941" s="11">
        <f t="shared" si="485"/>
        <v>8973817731.515728</v>
      </c>
      <c r="J9941" s="11">
        <f t="shared" si="486"/>
        <v>87392</v>
      </c>
      <c r="K9941" s="11">
        <f t="shared" si="487"/>
        <v>102684.65913946045</v>
      </c>
      <c r="L9941" s="12">
        <f t="shared" si="490"/>
        <v>0</v>
      </c>
      <c r="M9941" s="11">
        <f>COUNTIF(E$2:$E9941,E9941)</f>
        <v>2996</v>
      </c>
      <c r="O9941" t="str">
        <f t="shared" si="488"/>
        <v/>
      </c>
    </row>
    <row r="9942" spans="1:15" hidden="1">
      <c r="A9942" s="41" t="s">
        <v>103</v>
      </c>
      <c r="B9942" s="46">
        <v>45819</v>
      </c>
      <c r="C9942" s="8" t="s">
        <v>13</v>
      </c>
      <c r="D9942" s="8" t="s">
        <v>48</v>
      </c>
      <c r="E9942" s="8" t="s">
        <v>48</v>
      </c>
      <c r="F9942" s="9">
        <f t="shared" si="489"/>
        <v>-45100000</v>
      </c>
      <c r="G9942" s="9">
        <v>-451</v>
      </c>
      <c r="H9942" s="10">
        <v>-49874286</v>
      </c>
      <c r="I9942" s="11">
        <f t="shared" si="485"/>
        <v>771626999.83833742</v>
      </c>
      <c r="J9942" s="11">
        <f t="shared" si="486"/>
        <v>7700</v>
      </c>
      <c r="K9942" s="11">
        <f t="shared" si="487"/>
        <v>100211.29868030369</v>
      </c>
      <c r="L9942" s="12">
        <f t="shared" si="490"/>
        <v>4678990.2951830328</v>
      </c>
      <c r="M9942" s="11">
        <f>COUNTIF(E$2:$E9942,E9942)</f>
        <v>520</v>
      </c>
      <c r="O9942" t="str">
        <f t="shared" si="488"/>
        <v/>
      </c>
    </row>
    <row r="9943" spans="1:15" hidden="1">
      <c r="A9943" s="41" t="s">
        <v>103</v>
      </c>
      <c r="B9943" s="46">
        <v>45819</v>
      </c>
      <c r="C9943" s="8" t="s">
        <v>13</v>
      </c>
      <c r="D9943" s="8" t="s">
        <v>14</v>
      </c>
      <c r="E9943" s="8" t="s">
        <v>14</v>
      </c>
      <c r="F9943" s="9">
        <f t="shared" si="489"/>
        <v>900000</v>
      </c>
      <c r="G9943" s="9">
        <v>9</v>
      </c>
      <c r="H9943" s="10">
        <v>968094</v>
      </c>
      <c r="I9943" s="11">
        <f t="shared" si="485"/>
        <v>21942366911.856232</v>
      </c>
      <c r="J9943" s="11">
        <f t="shared" si="486"/>
        <v>215965</v>
      </c>
      <c r="K9943" s="11">
        <f t="shared" si="487"/>
        <v>101601.49520457588</v>
      </c>
      <c r="L9943" s="12">
        <f t="shared" si="490"/>
        <v>0</v>
      </c>
      <c r="M9943" s="11">
        <f>COUNTIF(E$2:$E9943,E9943)</f>
        <v>1331</v>
      </c>
      <c r="O9943" t="str">
        <f t="shared" si="488"/>
        <v/>
      </c>
    </row>
    <row r="9944" spans="1:15" hidden="1">
      <c r="A9944" s="41" t="s">
        <v>103</v>
      </c>
      <c r="B9944" s="46">
        <v>45819</v>
      </c>
      <c r="C9944" s="8" t="s">
        <v>13</v>
      </c>
      <c r="D9944" s="8" t="s">
        <v>14</v>
      </c>
      <c r="E9944" s="8" t="s">
        <v>14</v>
      </c>
      <c r="F9944" s="9">
        <f t="shared" si="489"/>
        <v>-1300000</v>
      </c>
      <c r="G9944" s="9">
        <v>-13</v>
      </c>
      <c r="H9944" s="10">
        <v>-1398774</v>
      </c>
      <c r="I9944" s="11">
        <f t="shared" ref="I9944:I10007" si="491">IF(H9944&gt;=0,IF(M9944=1,H9944,SUMIFS(I:I,E:E,E9944,M:M,M9944-1)+H9944),SUMIFS(I:I,E:E,E9944,M:M,M9944-1)+K9944*G9944)</f>
        <v>21941046092.418571</v>
      </c>
      <c r="J9944" s="11">
        <f t="shared" ref="J9944:J10007" si="492">IF(M9944=1,G9944,SUMIFS($J:$J,$E:$E,E9944,$M:$M,M9944-1)+G9944)</f>
        <v>215952</v>
      </c>
      <c r="K9944" s="11">
        <f t="shared" ref="K9944:K10007" si="493">IF(H9944&gt;=0,I9944/J9944,SUMIFS($K:$K,$E:$E,E9944,$M:$M,M9944-1))</f>
        <v>101601.49520457588</v>
      </c>
      <c r="L9944" s="12">
        <f t="shared" si="490"/>
        <v>77954.56234051357</v>
      </c>
      <c r="M9944" s="11">
        <f>COUNTIF(E$2:$E9944,E9944)</f>
        <v>1332</v>
      </c>
      <c r="O9944" t="str">
        <f t="shared" ref="O9944:O10007" si="494">IF(M9944=_xlfn.MAXIFS(M:M,D:D,D9944),"X","")</f>
        <v/>
      </c>
    </row>
    <row r="9945" spans="1:15" hidden="1">
      <c r="A9945" s="41" t="s">
        <v>103</v>
      </c>
      <c r="B9945" s="46">
        <v>45819</v>
      </c>
      <c r="C9945" s="8" t="s">
        <v>13</v>
      </c>
      <c r="D9945" s="8" t="s">
        <v>48</v>
      </c>
      <c r="E9945" s="8" t="s">
        <v>48</v>
      </c>
      <c r="F9945" s="9">
        <f t="shared" si="489"/>
        <v>900000</v>
      </c>
      <c r="G9945" s="9">
        <v>9</v>
      </c>
      <c r="H9945" s="10">
        <v>994032</v>
      </c>
      <c r="I9945" s="11">
        <f t="shared" si="491"/>
        <v>772621031.83833742</v>
      </c>
      <c r="J9945" s="11">
        <f t="shared" si="492"/>
        <v>7709</v>
      </c>
      <c r="K9945" s="11">
        <f t="shared" si="493"/>
        <v>100223.24968716272</v>
      </c>
      <c r="L9945" s="12">
        <f t="shared" si="490"/>
        <v>0</v>
      </c>
      <c r="M9945" s="11">
        <f>COUNTIF(E$2:$E9945,E9945)</f>
        <v>521</v>
      </c>
      <c r="O9945" t="str">
        <f t="shared" si="494"/>
        <v/>
      </c>
    </row>
    <row r="9946" spans="1:15" hidden="1">
      <c r="A9946" s="41" t="s">
        <v>103</v>
      </c>
      <c r="B9946" s="46">
        <v>45819</v>
      </c>
      <c r="C9946" s="8" t="s">
        <v>13</v>
      </c>
      <c r="D9946" s="8" t="s">
        <v>14</v>
      </c>
      <c r="E9946" s="8" t="s">
        <v>14</v>
      </c>
      <c r="F9946" s="9">
        <f t="shared" si="489"/>
        <v>9300000</v>
      </c>
      <c r="G9946" s="9">
        <v>93</v>
      </c>
      <c r="H9946" s="10">
        <v>10027353</v>
      </c>
      <c r="I9946" s="11">
        <f t="shared" si="491"/>
        <v>21951073445.418571</v>
      </c>
      <c r="J9946" s="11">
        <f t="shared" si="492"/>
        <v>216045</v>
      </c>
      <c r="K9946" s="11">
        <f t="shared" si="493"/>
        <v>101604.17248915073</v>
      </c>
      <c r="L9946" s="12">
        <f t="shared" si="490"/>
        <v>0</v>
      </c>
      <c r="M9946" s="11">
        <f>COUNTIF(E$2:$E9946,E9946)</f>
        <v>1333</v>
      </c>
      <c r="O9946" t="str">
        <f t="shared" si="494"/>
        <v/>
      </c>
    </row>
    <row r="9947" spans="1:15" hidden="1">
      <c r="A9947" s="41" t="s">
        <v>103</v>
      </c>
      <c r="B9947" s="46">
        <v>45819</v>
      </c>
      <c r="C9947" s="8" t="s">
        <v>13</v>
      </c>
      <c r="D9947" s="8" t="s">
        <v>48</v>
      </c>
      <c r="E9947" s="8" t="s">
        <v>48</v>
      </c>
      <c r="F9947" s="9">
        <f t="shared" si="489"/>
        <v>-1900000</v>
      </c>
      <c r="G9947" s="9">
        <v>-19</v>
      </c>
      <c r="H9947" s="10">
        <v>-2101134</v>
      </c>
      <c r="I9947" s="11">
        <f t="shared" si="491"/>
        <v>770716790.09428132</v>
      </c>
      <c r="J9947" s="11">
        <f t="shared" si="492"/>
        <v>7690</v>
      </c>
      <c r="K9947" s="11">
        <f t="shared" si="493"/>
        <v>100223.24968716272</v>
      </c>
      <c r="L9947" s="12">
        <f t="shared" si="490"/>
        <v>196892.25594390836</v>
      </c>
      <c r="M9947" s="11">
        <f>COUNTIF(E$2:$E9947,E9947)</f>
        <v>522</v>
      </c>
      <c r="O9947" t="str">
        <f t="shared" si="494"/>
        <v/>
      </c>
    </row>
    <row r="9948" spans="1:15" hidden="1">
      <c r="A9948" s="41" t="s">
        <v>103</v>
      </c>
      <c r="B9948" s="46">
        <v>45819</v>
      </c>
      <c r="C9948" s="8" t="s">
        <v>13</v>
      </c>
      <c r="D9948" s="8" t="s">
        <v>48</v>
      </c>
      <c r="E9948" s="8" t="s">
        <v>48</v>
      </c>
      <c r="F9948" s="9">
        <f t="shared" si="489"/>
        <v>-900000</v>
      </c>
      <c r="G9948" s="9">
        <v>-9</v>
      </c>
      <c r="H9948" s="10">
        <v>-995274</v>
      </c>
      <c r="I9948" s="11">
        <f t="shared" si="491"/>
        <v>769814780.8470968</v>
      </c>
      <c r="J9948" s="11">
        <f t="shared" si="492"/>
        <v>7681</v>
      </c>
      <c r="K9948" s="11">
        <f t="shared" si="493"/>
        <v>100223.24968716272</v>
      </c>
      <c r="L9948" s="12">
        <f t="shared" si="490"/>
        <v>93264.752815535525</v>
      </c>
      <c r="M9948" s="11">
        <f>COUNTIF(E$2:$E9948,E9948)</f>
        <v>523</v>
      </c>
      <c r="O9948" t="str">
        <f t="shared" si="494"/>
        <v/>
      </c>
    </row>
    <row r="9949" spans="1:15" hidden="1">
      <c r="A9949" s="41" t="s">
        <v>103</v>
      </c>
      <c r="B9949" s="46">
        <v>45819</v>
      </c>
      <c r="C9949" s="8" t="s">
        <v>13</v>
      </c>
      <c r="D9949" s="8" t="s">
        <v>14</v>
      </c>
      <c r="E9949" s="8" t="s">
        <v>14</v>
      </c>
      <c r="F9949" s="9">
        <f t="shared" si="489"/>
        <v>-9200000</v>
      </c>
      <c r="G9949" s="9">
        <v>-92</v>
      </c>
      <c r="H9949" s="10">
        <v>-9899016</v>
      </c>
      <c r="I9949" s="11">
        <f t="shared" si="491"/>
        <v>21941725861.549568</v>
      </c>
      <c r="J9949" s="11">
        <f t="shared" si="492"/>
        <v>215953</v>
      </c>
      <c r="K9949" s="11">
        <f t="shared" si="493"/>
        <v>101604.17248915073</v>
      </c>
      <c r="L9949" s="12">
        <f t="shared" si="490"/>
        <v>551432.13099813275</v>
      </c>
      <c r="M9949" s="11">
        <f>COUNTIF(E$2:$E9949,E9949)</f>
        <v>1334</v>
      </c>
      <c r="O9949" t="str">
        <f t="shared" si="494"/>
        <v/>
      </c>
    </row>
    <row r="9950" spans="1:15" hidden="1">
      <c r="A9950" s="41" t="s">
        <v>103</v>
      </c>
      <c r="B9950" s="46">
        <v>45819</v>
      </c>
      <c r="C9950" s="8" t="s">
        <v>13</v>
      </c>
      <c r="D9950" s="8" t="s">
        <v>48</v>
      </c>
      <c r="E9950" s="8" t="s">
        <v>48</v>
      </c>
      <c r="F9950" s="9">
        <f t="shared" si="489"/>
        <v>-7500000</v>
      </c>
      <c r="G9950" s="9">
        <v>-75</v>
      </c>
      <c r="H9950" s="10">
        <v>-8293950</v>
      </c>
      <c r="I9950" s="11">
        <f t="shared" si="491"/>
        <v>762298037.12055957</v>
      </c>
      <c r="J9950" s="11">
        <f t="shared" si="492"/>
        <v>7606</v>
      </c>
      <c r="K9950" s="11">
        <f t="shared" si="493"/>
        <v>100223.24968716272</v>
      </c>
      <c r="L9950" s="12">
        <f t="shared" si="490"/>
        <v>777206.27346279565</v>
      </c>
      <c r="M9950" s="11">
        <f>COUNTIF(E$2:$E9950,E9950)</f>
        <v>524</v>
      </c>
      <c r="O9950" t="str">
        <f t="shared" si="494"/>
        <v/>
      </c>
    </row>
    <row r="9951" spans="1:15" hidden="1">
      <c r="A9951" s="41" t="s">
        <v>103</v>
      </c>
      <c r="B9951" s="46">
        <v>45819</v>
      </c>
      <c r="C9951" s="8" t="s">
        <v>13</v>
      </c>
      <c r="D9951" s="8" t="s">
        <v>48</v>
      </c>
      <c r="E9951" s="8" t="s">
        <v>48</v>
      </c>
      <c r="F9951" s="9">
        <f t="shared" si="489"/>
        <v>-1400000</v>
      </c>
      <c r="G9951" s="9">
        <v>-14</v>
      </c>
      <c r="H9951" s="10">
        <v>-1548204</v>
      </c>
      <c r="I9951" s="11">
        <f t="shared" si="491"/>
        <v>760894911.62493932</v>
      </c>
      <c r="J9951" s="11">
        <f t="shared" si="492"/>
        <v>7592</v>
      </c>
      <c r="K9951" s="11">
        <f t="shared" si="493"/>
        <v>100223.24968716272</v>
      </c>
      <c r="L9951" s="12">
        <f t="shared" si="490"/>
        <v>145078.50437972182</v>
      </c>
      <c r="M9951" s="11">
        <f>COUNTIF(E$2:$E9951,E9951)</f>
        <v>525</v>
      </c>
      <c r="O9951" t="str">
        <f t="shared" si="494"/>
        <v/>
      </c>
    </row>
    <row r="9952" spans="1:15" hidden="1">
      <c r="A9952" s="41" t="s">
        <v>103</v>
      </c>
      <c r="B9952" s="46">
        <v>45819</v>
      </c>
      <c r="C9952" s="8" t="s">
        <v>13</v>
      </c>
      <c r="D9952" s="8" t="s">
        <v>48</v>
      </c>
      <c r="E9952" s="8" t="s">
        <v>48</v>
      </c>
      <c r="F9952" s="9">
        <f t="shared" si="489"/>
        <v>-36100000</v>
      </c>
      <c r="G9952" s="9">
        <v>-361</v>
      </c>
      <c r="H9952" s="10">
        <v>-39921546</v>
      </c>
      <c r="I9952" s="11">
        <f t="shared" si="491"/>
        <v>724714318.48787355</v>
      </c>
      <c r="J9952" s="11">
        <f t="shared" si="492"/>
        <v>7231</v>
      </c>
      <c r="K9952" s="11">
        <f t="shared" si="493"/>
        <v>100223.24968716272</v>
      </c>
      <c r="L9952" s="12">
        <f t="shared" si="490"/>
        <v>3740952.8629342541</v>
      </c>
      <c r="M9952" s="11">
        <f>COUNTIF(E$2:$E9952,E9952)</f>
        <v>526</v>
      </c>
      <c r="O9952" t="str">
        <f t="shared" si="494"/>
        <v/>
      </c>
    </row>
    <row r="9953" spans="1:15" hidden="1">
      <c r="A9953" s="41" t="s">
        <v>103</v>
      </c>
      <c r="B9953" s="46">
        <v>45819</v>
      </c>
      <c r="C9953" s="8" t="s">
        <v>13</v>
      </c>
      <c r="D9953" s="8" t="s">
        <v>48</v>
      </c>
      <c r="E9953" s="8" t="s">
        <v>48</v>
      </c>
      <c r="F9953" s="9">
        <f t="shared" si="489"/>
        <v>-900000</v>
      </c>
      <c r="G9953" s="9">
        <v>-9</v>
      </c>
      <c r="H9953" s="10">
        <v>-995274</v>
      </c>
      <c r="I9953" s="11">
        <f t="shared" si="491"/>
        <v>723812309.24068904</v>
      </c>
      <c r="J9953" s="11">
        <f t="shared" si="492"/>
        <v>7222</v>
      </c>
      <c r="K9953" s="11">
        <f t="shared" si="493"/>
        <v>100223.24968716272</v>
      </c>
      <c r="L9953" s="12">
        <f t="shared" si="490"/>
        <v>93264.752815535525</v>
      </c>
      <c r="M9953" s="11">
        <f>COUNTIF(E$2:$E9953,E9953)</f>
        <v>527</v>
      </c>
      <c r="O9953" t="str">
        <f t="shared" si="494"/>
        <v/>
      </c>
    </row>
    <row r="9954" spans="1:15" hidden="1">
      <c r="A9954" s="41" t="s">
        <v>103</v>
      </c>
      <c r="B9954" s="46">
        <v>45819</v>
      </c>
      <c r="C9954" s="8" t="s">
        <v>13</v>
      </c>
      <c r="D9954" s="8" t="s">
        <v>48</v>
      </c>
      <c r="E9954" s="8" t="s">
        <v>48</v>
      </c>
      <c r="F9954" s="9">
        <f t="shared" si="489"/>
        <v>-90400000</v>
      </c>
      <c r="G9954" s="9">
        <v>-904</v>
      </c>
      <c r="H9954" s="10">
        <v>-99969744</v>
      </c>
      <c r="I9954" s="11">
        <f t="shared" si="491"/>
        <v>633210491.52349389</v>
      </c>
      <c r="J9954" s="11">
        <f t="shared" si="492"/>
        <v>6318</v>
      </c>
      <c r="K9954" s="11">
        <f t="shared" si="493"/>
        <v>100223.24968716272</v>
      </c>
      <c r="L9954" s="12">
        <f t="shared" si="490"/>
        <v>9367926.2828048915</v>
      </c>
      <c r="M9954" s="11">
        <f>COUNTIF(E$2:$E9954,E9954)</f>
        <v>528</v>
      </c>
      <c r="O9954" t="str">
        <f t="shared" si="494"/>
        <v/>
      </c>
    </row>
    <row r="9955" spans="1:15" hidden="1">
      <c r="A9955" s="41" t="s">
        <v>103</v>
      </c>
      <c r="B9955" s="46">
        <v>45819</v>
      </c>
      <c r="C9955" s="8" t="s">
        <v>13</v>
      </c>
      <c r="D9955" s="8" t="s">
        <v>48</v>
      </c>
      <c r="E9955" s="8" t="s">
        <v>48</v>
      </c>
      <c r="F9955" s="9">
        <f t="shared" si="489"/>
        <v>-9000000</v>
      </c>
      <c r="G9955" s="9">
        <v>-90</v>
      </c>
      <c r="H9955" s="10">
        <v>-9952740</v>
      </c>
      <c r="I9955" s="11">
        <f t="shared" si="491"/>
        <v>624190399.05164921</v>
      </c>
      <c r="J9955" s="11">
        <f t="shared" si="492"/>
        <v>6228</v>
      </c>
      <c r="K9955" s="11">
        <f t="shared" si="493"/>
        <v>100223.24968716272</v>
      </c>
      <c r="L9955" s="12">
        <f t="shared" si="490"/>
        <v>932647.52815535478</v>
      </c>
      <c r="M9955" s="11">
        <f>COUNTIF(E$2:$E9955,E9955)</f>
        <v>529</v>
      </c>
      <c r="O9955" t="str">
        <f t="shared" si="494"/>
        <v/>
      </c>
    </row>
    <row r="9956" spans="1:15" hidden="1">
      <c r="A9956" s="41" t="s">
        <v>103</v>
      </c>
      <c r="B9956" s="46">
        <v>45819</v>
      </c>
      <c r="C9956" s="8" t="s">
        <v>13</v>
      </c>
      <c r="D9956" s="8" t="s">
        <v>48</v>
      </c>
      <c r="E9956" s="8" t="s">
        <v>48</v>
      </c>
      <c r="F9956" s="9">
        <f t="shared" si="489"/>
        <v>-9000000</v>
      </c>
      <c r="G9956" s="9">
        <v>-90</v>
      </c>
      <c r="H9956" s="10">
        <v>-9952740</v>
      </c>
      <c r="I9956" s="11">
        <f t="shared" si="491"/>
        <v>615170306.57980454</v>
      </c>
      <c r="J9956" s="11">
        <f t="shared" si="492"/>
        <v>6138</v>
      </c>
      <c r="K9956" s="11">
        <f t="shared" si="493"/>
        <v>100223.24968716272</v>
      </c>
      <c r="L9956" s="12">
        <f t="shared" si="490"/>
        <v>932647.52815535478</v>
      </c>
      <c r="M9956" s="11">
        <f>COUNTIF(E$2:$E9956,E9956)</f>
        <v>530</v>
      </c>
      <c r="O9956" t="str">
        <f t="shared" si="494"/>
        <v/>
      </c>
    </row>
    <row r="9957" spans="1:15" hidden="1">
      <c r="A9957" s="41" t="s">
        <v>103</v>
      </c>
      <c r="B9957" s="46">
        <v>45819</v>
      </c>
      <c r="C9957" s="8" t="s">
        <v>13</v>
      </c>
      <c r="D9957" s="8" t="s">
        <v>14</v>
      </c>
      <c r="E9957" s="8" t="s">
        <v>14</v>
      </c>
      <c r="F9957" s="9">
        <f t="shared" si="489"/>
        <v>900000</v>
      </c>
      <c r="G9957" s="9">
        <v>9</v>
      </c>
      <c r="H9957" s="10">
        <v>968148</v>
      </c>
      <c r="I9957" s="11">
        <f t="shared" si="491"/>
        <v>21942694009.549568</v>
      </c>
      <c r="J9957" s="11">
        <f t="shared" si="492"/>
        <v>215962</v>
      </c>
      <c r="K9957" s="11">
        <f t="shared" si="493"/>
        <v>101604.4211923837</v>
      </c>
      <c r="L9957" s="12">
        <f t="shared" si="490"/>
        <v>0</v>
      </c>
      <c r="M9957" s="11">
        <f>COUNTIF(E$2:$E9957,E9957)</f>
        <v>1335</v>
      </c>
      <c r="O9957" t="str">
        <f t="shared" si="494"/>
        <v/>
      </c>
    </row>
    <row r="9958" spans="1:15" hidden="1">
      <c r="A9958" s="41" t="s">
        <v>103</v>
      </c>
      <c r="B9958" s="46">
        <v>45819</v>
      </c>
      <c r="C9958" s="8" t="s">
        <v>13</v>
      </c>
      <c r="D9958" s="8" t="s">
        <v>48</v>
      </c>
      <c r="E9958" s="8" t="s">
        <v>48</v>
      </c>
      <c r="F9958" s="9">
        <f t="shared" si="489"/>
        <v>-4500000</v>
      </c>
      <c r="G9958" s="9">
        <v>-45</v>
      </c>
      <c r="H9958" s="10">
        <v>-4976370</v>
      </c>
      <c r="I9958" s="11">
        <f t="shared" si="491"/>
        <v>610660260.3438822</v>
      </c>
      <c r="J9958" s="11">
        <f t="shared" si="492"/>
        <v>6093</v>
      </c>
      <c r="K9958" s="11">
        <f t="shared" si="493"/>
        <v>100223.24968716272</v>
      </c>
      <c r="L9958" s="12">
        <f t="shared" si="490"/>
        <v>466323.76407767739</v>
      </c>
      <c r="M9958" s="11">
        <f>COUNTIF(E$2:$E9958,E9958)</f>
        <v>531</v>
      </c>
      <c r="O9958" t="str">
        <f t="shared" si="494"/>
        <v/>
      </c>
    </row>
    <row r="9959" spans="1:15" hidden="1">
      <c r="A9959" s="41" t="s">
        <v>103</v>
      </c>
      <c r="B9959" s="46">
        <v>45819</v>
      </c>
      <c r="C9959" s="8" t="s">
        <v>13</v>
      </c>
      <c r="D9959" s="8" t="s">
        <v>48</v>
      </c>
      <c r="E9959" s="8" t="s">
        <v>48</v>
      </c>
      <c r="F9959" s="9">
        <f t="shared" si="489"/>
        <v>-1100000</v>
      </c>
      <c r="G9959" s="9">
        <v>-11</v>
      </c>
      <c r="H9959" s="10">
        <v>-1216446</v>
      </c>
      <c r="I9959" s="11">
        <f t="shared" si="491"/>
        <v>609557804.59732342</v>
      </c>
      <c r="J9959" s="11">
        <f t="shared" si="492"/>
        <v>6082</v>
      </c>
      <c r="K9959" s="11">
        <f t="shared" si="493"/>
        <v>100223.24968716272</v>
      </c>
      <c r="L9959" s="12">
        <f t="shared" si="490"/>
        <v>113990.25344121014</v>
      </c>
      <c r="M9959" s="11">
        <f>COUNTIF(E$2:$E9959,E9959)</f>
        <v>532</v>
      </c>
      <c r="O9959" t="str">
        <f t="shared" si="494"/>
        <v/>
      </c>
    </row>
    <row r="9960" spans="1:15" hidden="1">
      <c r="A9960" s="41" t="s">
        <v>103</v>
      </c>
      <c r="B9960" s="46">
        <v>45819</v>
      </c>
      <c r="C9960" s="8" t="s">
        <v>13</v>
      </c>
      <c r="D9960" s="8" t="s">
        <v>46</v>
      </c>
      <c r="E9960" s="8" t="s">
        <v>46</v>
      </c>
      <c r="F9960" s="9">
        <f t="shared" si="489"/>
        <v>18200000</v>
      </c>
      <c r="G9960" s="9">
        <v>182</v>
      </c>
      <c r="H9960" s="10">
        <v>18957848</v>
      </c>
      <c r="I9960" s="11">
        <f t="shared" si="491"/>
        <v>8992775579.515728</v>
      </c>
      <c r="J9960" s="11">
        <f t="shared" si="492"/>
        <v>87574</v>
      </c>
      <c r="K9960" s="11">
        <f t="shared" si="493"/>
        <v>102687.73356836193</v>
      </c>
      <c r="L9960" s="12">
        <f t="shared" si="490"/>
        <v>0</v>
      </c>
      <c r="M9960" s="11">
        <f>COUNTIF(E$2:$E9960,E9960)</f>
        <v>2997</v>
      </c>
      <c r="O9960" t="str">
        <f t="shared" si="494"/>
        <v/>
      </c>
    </row>
    <row r="9961" spans="1:15" hidden="1">
      <c r="A9961" s="41" t="s">
        <v>103</v>
      </c>
      <c r="B9961" s="46">
        <v>45819</v>
      </c>
      <c r="C9961" s="8" t="s">
        <v>13</v>
      </c>
      <c r="D9961" s="8" t="s">
        <v>46</v>
      </c>
      <c r="E9961" s="8" t="s">
        <v>46</v>
      </c>
      <c r="F9961" s="9">
        <f t="shared" ref="F9961:F10024" si="495">100000*G9961</f>
        <v>271600000</v>
      </c>
      <c r="G9961" s="9">
        <v>2716</v>
      </c>
      <c r="H9961" s="10">
        <v>281679076</v>
      </c>
      <c r="I9961" s="11">
        <f t="shared" si="491"/>
        <v>9274454655.515728</v>
      </c>
      <c r="J9961" s="11">
        <f t="shared" si="492"/>
        <v>90290</v>
      </c>
      <c r="K9961" s="11">
        <f t="shared" si="493"/>
        <v>102718.5142930084</v>
      </c>
      <c r="L9961" s="12">
        <f t="shared" si="490"/>
        <v>0</v>
      </c>
      <c r="M9961" s="11">
        <f>COUNTIF(E$2:$E9961,E9961)</f>
        <v>2998</v>
      </c>
      <c r="O9961" t="str">
        <f t="shared" si="494"/>
        <v/>
      </c>
    </row>
    <row r="9962" spans="1:15" hidden="1">
      <c r="A9962" s="41" t="s">
        <v>103</v>
      </c>
      <c r="B9962" s="46">
        <v>45819</v>
      </c>
      <c r="C9962" s="8" t="s">
        <v>13</v>
      </c>
      <c r="D9962" s="8" t="s">
        <v>48</v>
      </c>
      <c r="E9962" s="8" t="s">
        <v>48</v>
      </c>
      <c r="F9962" s="9">
        <f t="shared" si="495"/>
        <v>-45100000</v>
      </c>
      <c r="G9962" s="9">
        <v>-451</v>
      </c>
      <c r="H9962" s="10">
        <v>-49874286</v>
      </c>
      <c r="I9962" s="11">
        <f t="shared" si="491"/>
        <v>564357118.98841298</v>
      </c>
      <c r="J9962" s="11">
        <f t="shared" si="492"/>
        <v>5631</v>
      </c>
      <c r="K9962" s="11">
        <f t="shared" si="493"/>
        <v>100223.24968716272</v>
      </c>
      <c r="L9962" s="12">
        <f t="shared" si="490"/>
        <v>4673600.3910896108</v>
      </c>
      <c r="M9962" s="11">
        <f>COUNTIF(E$2:$E9962,E9962)</f>
        <v>533</v>
      </c>
      <c r="O9962" t="str">
        <f t="shared" si="494"/>
        <v/>
      </c>
    </row>
    <row r="9963" spans="1:15" hidden="1">
      <c r="A9963" s="41" t="s">
        <v>103</v>
      </c>
      <c r="B9963" s="46">
        <v>45819</v>
      </c>
      <c r="C9963" s="8" t="s">
        <v>13</v>
      </c>
      <c r="D9963" s="8" t="s">
        <v>48</v>
      </c>
      <c r="E9963" s="8" t="s">
        <v>48</v>
      </c>
      <c r="F9963" s="9">
        <f t="shared" si="495"/>
        <v>-900000</v>
      </c>
      <c r="G9963" s="9">
        <v>-9</v>
      </c>
      <c r="H9963" s="10">
        <v>-995274</v>
      </c>
      <c r="I9963" s="11">
        <f t="shared" si="491"/>
        <v>563455109.74122846</v>
      </c>
      <c r="J9963" s="11">
        <f t="shared" si="492"/>
        <v>5622</v>
      </c>
      <c r="K9963" s="11">
        <f t="shared" si="493"/>
        <v>100223.24968716272</v>
      </c>
      <c r="L9963" s="12">
        <f t="shared" si="490"/>
        <v>93264.752815535525</v>
      </c>
      <c r="M9963" s="11">
        <f>COUNTIF(E$2:$E9963,E9963)</f>
        <v>534</v>
      </c>
      <c r="O9963" t="str">
        <f t="shared" si="494"/>
        <v/>
      </c>
    </row>
    <row r="9964" spans="1:15" hidden="1">
      <c r="A9964" s="41" t="s">
        <v>103</v>
      </c>
      <c r="B9964" s="46">
        <v>45819</v>
      </c>
      <c r="C9964" s="8" t="s">
        <v>13</v>
      </c>
      <c r="D9964" s="8" t="s">
        <v>98</v>
      </c>
      <c r="E9964" s="8" t="s">
        <v>98</v>
      </c>
      <c r="F9964" s="9">
        <f t="shared" si="495"/>
        <v>199900000</v>
      </c>
      <c r="G9964" s="9">
        <v>1999</v>
      </c>
      <c r="H9964" s="10">
        <v>206384756</v>
      </c>
      <c r="I9964" s="11">
        <f t="shared" si="491"/>
        <v>223493992</v>
      </c>
      <c r="J9964" s="11">
        <f t="shared" si="492"/>
        <v>2165</v>
      </c>
      <c r="K9964" s="11">
        <f t="shared" si="493"/>
        <v>103230.48129330254</v>
      </c>
      <c r="L9964" s="12">
        <f t="shared" si="490"/>
        <v>0</v>
      </c>
      <c r="M9964" s="11">
        <f>COUNTIF(E$2:$E9964,E9964)</f>
        <v>14</v>
      </c>
      <c r="O9964" t="str">
        <f t="shared" si="494"/>
        <v/>
      </c>
    </row>
    <row r="9965" spans="1:15" hidden="1">
      <c r="A9965" s="41" t="s">
        <v>103</v>
      </c>
      <c r="B9965" s="46">
        <v>45819</v>
      </c>
      <c r="C9965" s="8" t="s">
        <v>13</v>
      </c>
      <c r="D9965" s="8" t="s">
        <v>48</v>
      </c>
      <c r="E9965" s="8" t="s">
        <v>48</v>
      </c>
      <c r="F9965" s="9">
        <f t="shared" si="495"/>
        <v>-1300000</v>
      </c>
      <c r="G9965" s="9">
        <v>-13</v>
      </c>
      <c r="H9965" s="10">
        <v>-1437618</v>
      </c>
      <c r="I9965" s="11">
        <f t="shared" si="491"/>
        <v>562152207.49529529</v>
      </c>
      <c r="J9965" s="11">
        <f t="shared" si="492"/>
        <v>5609</v>
      </c>
      <c r="K9965" s="11">
        <f t="shared" si="493"/>
        <v>100223.24968716272</v>
      </c>
      <c r="L9965" s="12">
        <f t="shared" ref="L9965:L10028" si="496">IF(G9965&lt;0,K9965*G9965-H9965,0)</f>
        <v>134715.75406688452</v>
      </c>
      <c r="M9965" s="11">
        <f>COUNTIF(E$2:$E9965,E9965)</f>
        <v>535</v>
      </c>
      <c r="O9965" t="str">
        <f t="shared" si="494"/>
        <v/>
      </c>
    </row>
    <row r="9966" spans="1:15" hidden="1">
      <c r="A9966" s="41" t="s">
        <v>103</v>
      </c>
      <c r="B9966" s="46">
        <v>45819</v>
      </c>
      <c r="C9966" s="8" t="s">
        <v>13</v>
      </c>
      <c r="D9966" s="8" t="s">
        <v>14</v>
      </c>
      <c r="E9966" s="8" t="s">
        <v>14</v>
      </c>
      <c r="F9966" s="9">
        <f t="shared" si="495"/>
        <v>-1800000</v>
      </c>
      <c r="G9966" s="9">
        <v>-18</v>
      </c>
      <c r="H9966" s="10">
        <v>-1936764</v>
      </c>
      <c r="I9966" s="11">
        <f t="shared" si="491"/>
        <v>21940865129.968105</v>
      </c>
      <c r="J9966" s="11">
        <f t="shared" si="492"/>
        <v>215944</v>
      </c>
      <c r="K9966" s="11">
        <f t="shared" si="493"/>
        <v>101604.4211923837</v>
      </c>
      <c r="L9966" s="12">
        <f t="shared" si="496"/>
        <v>107884.41853709333</v>
      </c>
      <c r="M9966" s="11">
        <f>COUNTIF(E$2:$E9966,E9966)</f>
        <v>1336</v>
      </c>
      <c r="O9966" t="str">
        <f t="shared" si="494"/>
        <v/>
      </c>
    </row>
    <row r="9967" spans="1:15" hidden="1">
      <c r="A9967" s="41" t="s">
        <v>103</v>
      </c>
      <c r="B9967" s="46">
        <v>45819</v>
      </c>
      <c r="C9967" s="8" t="s">
        <v>13</v>
      </c>
      <c r="D9967" s="8" t="s">
        <v>48</v>
      </c>
      <c r="E9967" s="8" t="s">
        <v>48</v>
      </c>
      <c r="F9967" s="9">
        <f t="shared" si="495"/>
        <v>-6500000</v>
      </c>
      <c r="G9967" s="9">
        <v>-65</v>
      </c>
      <c r="H9967" s="10">
        <v>-7188090</v>
      </c>
      <c r="I9967" s="11">
        <f t="shared" si="491"/>
        <v>555637696.26562977</v>
      </c>
      <c r="J9967" s="11">
        <f t="shared" si="492"/>
        <v>5544</v>
      </c>
      <c r="K9967" s="11">
        <f t="shared" si="493"/>
        <v>100223.24968716272</v>
      </c>
      <c r="L9967" s="12">
        <f t="shared" si="496"/>
        <v>673578.77033442259</v>
      </c>
      <c r="M9967" s="11">
        <f>COUNTIF(E$2:$E9967,E9967)</f>
        <v>536</v>
      </c>
      <c r="O9967" t="str">
        <f t="shared" si="494"/>
        <v/>
      </c>
    </row>
    <row r="9968" spans="1:15" hidden="1">
      <c r="A9968" s="41" t="s">
        <v>103</v>
      </c>
      <c r="B9968" s="46">
        <v>45819</v>
      </c>
      <c r="C9968" s="8" t="s">
        <v>13</v>
      </c>
      <c r="D9968" s="8" t="s">
        <v>90</v>
      </c>
      <c r="E9968" s="8" t="s">
        <v>90</v>
      </c>
      <c r="F9968" s="9">
        <f t="shared" si="495"/>
        <v>13700000</v>
      </c>
      <c r="G9968" s="9">
        <v>137</v>
      </c>
      <c r="H9968" s="10">
        <v>14885735</v>
      </c>
      <c r="I9968" s="11">
        <f t="shared" si="491"/>
        <v>2988942620.24438</v>
      </c>
      <c r="J9968" s="11">
        <f t="shared" si="492"/>
        <v>28750</v>
      </c>
      <c r="K9968" s="11">
        <f t="shared" si="493"/>
        <v>103963.22157371757</v>
      </c>
      <c r="L9968" s="12">
        <f t="shared" si="496"/>
        <v>0</v>
      </c>
      <c r="M9968" s="11">
        <f>COUNTIF(E$2:$E9968,E9968)</f>
        <v>1811</v>
      </c>
      <c r="O9968" t="str">
        <f t="shared" si="494"/>
        <v/>
      </c>
    </row>
    <row r="9969" spans="1:15" hidden="1">
      <c r="A9969" s="41" t="s">
        <v>103</v>
      </c>
      <c r="B9969" s="46">
        <v>45819</v>
      </c>
      <c r="C9969" s="8" t="s">
        <v>13</v>
      </c>
      <c r="D9969" s="8" t="s">
        <v>48</v>
      </c>
      <c r="E9969" s="8" t="s">
        <v>48</v>
      </c>
      <c r="F9969" s="9">
        <f t="shared" si="495"/>
        <v>-27100000</v>
      </c>
      <c r="G9969" s="9">
        <v>-271</v>
      </c>
      <c r="H9969" s="10">
        <v>-29968806</v>
      </c>
      <c r="I9969" s="11">
        <f t="shared" si="491"/>
        <v>528477195.60040867</v>
      </c>
      <c r="J9969" s="11">
        <f t="shared" si="492"/>
        <v>5273</v>
      </c>
      <c r="K9969" s="11">
        <f t="shared" si="493"/>
        <v>100223.24968716272</v>
      </c>
      <c r="L9969" s="12">
        <f t="shared" si="496"/>
        <v>2808305.3347789012</v>
      </c>
      <c r="M9969" s="11">
        <f>COUNTIF(E$2:$E9969,E9969)</f>
        <v>537</v>
      </c>
      <c r="O9969" t="str">
        <f t="shared" si="494"/>
        <v/>
      </c>
    </row>
    <row r="9970" spans="1:15" hidden="1">
      <c r="A9970" s="41" t="s">
        <v>103</v>
      </c>
      <c r="B9970" s="46">
        <v>45820</v>
      </c>
      <c r="C9970" s="8" t="s">
        <v>13</v>
      </c>
      <c r="D9970" s="8" t="s">
        <v>46</v>
      </c>
      <c r="E9970" s="8" t="s">
        <v>46</v>
      </c>
      <c r="F9970" s="9">
        <f t="shared" si="495"/>
        <v>91000000</v>
      </c>
      <c r="G9970" s="9">
        <v>910</v>
      </c>
      <c r="H9970" s="10">
        <v>94898440</v>
      </c>
      <c r="I9970" s="11">
        <f t="shared" si="491"/>
        <v>9369353095.515728</v>
      </c>
      <c r="J9970" s="11">
        <f t="shared" si="492"/>
        <v>91200</v>
      </c>
      <c r="K9970" s="11">
        <f t="shared" si="493"/>
        <v>102734.1348192514</v>
      </c>
      <c r="L9970" s="12">
        <f t="shared" si="496"/>
        <v>0</v>
      </c>
      <c r="M9970" s="11">
        <f>COUNTIF(E$2:$E9970,E9970)</f>
        <v>2999</v>
      </c>
      <c r="O9970" t="str">
        <f t="shared" si="494"/>
        <v/>
      </c>
    </row>
    <row r="9971" spans="1:15" hidden="1">
      <c r="A9971" s="41" t="s">
        <v>103</v>
      </c>
      <c r="B9971" s="46">
        <v>45820</v>
      </c>
      <c r="C9971" s="8" t="s">
        <v>13</v>
      </c>
      <c r="D9971" s="8" t="s">
        <v>48</v>
      </c>
      <c r="E9971" s="8" t="s">
        <v>48</v>
      </c>
      <c r="F9971" s="9">
        <f t="shared" si="495"/>
        <v>900000</v>
      </c>
      <c r="G9971" s="9">
        <v>9</v>
      </c>
      <c r="H9971" s="10">
        <v>995058</v>
      </c>
      <c r="I9971" s="11">
        <f t="shared" si="491"/>
        <v>529472253.60040867</v>
      </c>
      <c r="J9971" s="11">
        <f t="shared" si="492"/>
        <v>5282</v>
      </c>
      <c r="K9971" s="11">
        <f t="shared" si="493"/>
        <v>100240.86588421217</v>
      </c>
      <c r="L9971" s="12">
        <f t="shared" si="496"/>
        <v>0</v>
      </c>
      <c r="M9971" s="11">
        <f>COUNTIF(E$2:$E9971,E9971)</f>
        <v>538</v>
      </c>
      <c r="O9971" t="str">
        <f t="shared" si="494"/>
        <v/>
      </c>
    </row>
    <row r="9972" spans="1:15" hidden="1">
      <c r="A9972" s="41" t="s">
        <v>103</v>
      </c>
      <c r="B9972" s="46">
        <v>45820</v>
      </c>
      <c r="C9972" s="8" t="s">
        <v>13</v>
      </c>
      <c r="D9972" s="8" t="s">
        <v>14</v>
      </c>
      <c r="E9972" s="8" t="s">
        <v>14</v>
      </c>
      <c r="F9972" s="9">
        <f t="shared" si="495"/>
        <v>900000</v>
      </c>
      <c r="G9972" s="9">
        <v>9</v>
      </c>
      <c r="H9972" s="10">
        <v>967491</v>
      </c>
      <c r="I9972" s="11">
        <f t="shared" si="491"/>
        <v>21941832620.968105</v>
      </c>
      <c r="J9972" s="11">
        <f t="shared" si="492"/>
        <v>215953</v>
      </c>
      <c r="K9972" s="11">
        <f t="shared" si="493"/>
        <v>101604.66685328801</v>
      </c>
      <c r="L9972" s="12">
        <f t="shared" si="496"/>
        <v>0</v>
      </c>
      <c r="M9972" s="11">
        <f>COUNTIF(E$2:$E9972,E9972)</f>
        <v>1337</v>
      </c>
      <c r="O9972" t="str">
        <f t="shared" si="494"/>
        <v/>
      </c>
    </row>
    <row r="9973" spans="1:15" hidden="1">
      <c r="A9973" s="41" t="s">
        <v>103</v>
      </c>
      <c r="B9973" s="46">
        <v>45820</v>
      </c>
      <c r="C9973" s="8" t="s">
        <v>13</v>
      </c>
      <c r="D9973" s="8" t="s">
        <v>46</v>
      </c>
      <c r="E9973" s="8" t="s">
        <v>46</v>
      </c>
      <c r="F9973" s="9">
        <f t="shared" si="495"/>
        <v>9000000</v>
      </c>
      <c r="G9973" s="9">
        <v>90</v>
      </c>
      <c r="H9973" s="10">
        <v>9302580</v>
      </c>
      <c r="I9973" s="11">
        <f t="shared" si="491"/>
        <v>9378655675.515728</v>
      </c>
      <c r="J9973" s="11">
        <f t="shared" si="492"/>
        <v>91290</v>
      </c>
      <c r="K9973" s="11">
        <f t="shared" si="493"/>
        <v>102734.7538121999</v>
      </c>
      <c r="L9973" s="12">
        <f t="shared" si="496"/>
        <v>0</v>
      </c>
      <c r="M9973" s="11">
        <f>COUNTIF(E$2:$E9973,E9973)</f>
        <v>3000</v>
      </c>
      <c r="O9973" t="str">
        <f t="shared" si="494"/>
        <v/>
      </c>
    </row>
    <row r="9974" spans="1:15" hidden="1">
      <c r="A9974" s="41" t="s">
        <v>103</v>
      </c>
      <c r="B9974" s="46">
        <v>45820</v>
      </c>
      <c r="C9974" s="8" t="s">
        <v>13</v>
      </c>
      <c r="D9974" s="8" t="s">
        <v>48</v>
      </c>
      <c r="E9974" s="8" t="s">
        <v>48</v>
      </c>
      <c r="F9974" s="9">
        <f t="shared" si="495"/>
        <v>-13500000</v>
      </c>
      <c r="G9974" s="9">
        <v>-135</v>
      </c>
      <c r="H9974" s="10">
        <v>-14931945</v>
      </c>
      <c r="I9974" s="11">
        <f t="shared" si="491"/>
        <v>515939736.70604002</v>
      </c>
      <c r="J9974" s="11">
        <f t="shared" si="492"/>
        <v>5147</v>
      </c>
      <c r="K9974" s="11">
        <f t="shared" si="493"/>
        <v>100240.86588421217</v>
      </c>
      <c r="L9974" s="12">
        <f t="shared" si="496"/>
        <v>1399428.1056313571</v>
      </c>
      <c r="M9974" s="11">
        <f>COUNTIF(E$2:$E9974,E9974)</f>
        <v>539</v>
      </c>
      <c r="O9974" t="str">
        <f t="shared" si="494"/>
        <v/>
      </c>
    </row>
    <row r="9975" spans="1:15" hidden="1">
      <c r="A9975" s="41" t="s">
        <v>103</v>
      </c>
      <c r="B9975" s="46">
        <v>45820</v>
      </c>
      <c r="C9975" s="8" t="s">
        <v>13</v>
      </c>
      <c r="D9975" s="8" t="s">
        <v>48</v>
      </c>
      <c r="E9975" s="8" t="s">
        <v>48</v>
      </c>
      <c r="F9975" s="9">
        <f t="shared" si="495"/>
        <v>-900000</v>
      </c>
      <c r="G9975" s="9">
        <v>-9</v>
      </c>
      <c r="H9975" s="10">
        <v>-995463</v>
      </c>
      <c r="I9975" s="11">
        <f t="shared" si="491"/>
        <v>515037568.91308212</v>
      </c>
      <c r="J9975" s="11">
        <f t="shared" si="492"/>
        <v>5138</v>
      </c>
      <c r="K9975" s="11">
        <f t="shared" si="493"/>
        <v>100240.86588421217</v>
      </c>
      <c r="L9975" s="12">
        <f t="shared" si="496"/>
        <v>93295.207042090478</v>
      </c>
      <c r="M9975" s="11">
        <f>COUNTIF(E$2:$E9975,E9975)</f>
        <v>540</v>
      </c>
      <c r="O9975" t="str">
        <f t="shared" si="494"/>
        <v/>
      </c>
    </row>
    <row r="9976" spans="1:15" hidden="1">
      <c r="A9976" s="41" t="s">
        <v>103</v>
      </c>
      <c r="B9976" s="46">
        <v>45820</v>
      </c>
      <c r="C9976" s="8" t="s">
        <v>13</v>
      </c>
      <c r="D9976" s="8" t="s">
        <v>48</v>
      </c>
      <c r="E9976" s="8" t="s">
        <v>48</v>
      </c>
      <c r="F9976" s="9">
        <f t="shared" si="495"/>
        <v>900000</v>
      </c>
      <c r="G9976" s="9">
        <v>9</v>
      </c>
      <c r="H9976" s="10">
        <v>995058</v>
      </c>
      <c r="I9976" s="11">
        <f t="shared" si="491"/>
        <v>516032626.91308212</v>
      </c>
      <c r="J9976" s="11">
        <f t="shared" si="492"/>
        <v>5147</v>
      </c>
      <c r="K9976" s="11">
        <f t="shared" si="493"/>
        <v>100258.91333069402</v>
      </c>
      <c r="L9976" s="12">
        <f t="shared" si="496"/>
        <v>0</v>
      </c>
      <c r="M9976" s="11">
        <f>COUNTIF(E$2:$E9976,E9976)</f>
        <v>541</v>
      </c>
      <c r="O9976" t="str">
        <f t="shared" si="494"/>
        <v/>
      </c>
    </row>
    <row r="9977" spans="1:15" hidden="1">
      <c r="A9977" s="41" t="s">
        <v>103</v>
      </c>
      <c r="B9977" s="46">
        <v>45820</v>
      </c>
      <c r="C9977" s="8" t="s">
        <v>13</v>
      </c>
      <c r="D9977" s="8" t="s">
        <v>48</v>
      </c>
      <c r="E9977" s="8" t="s">
        <v>48</v>
      </c>
      <c r="F9977" s="9">
        <f t="shared" si="495"/>
        <v>-4500000</v>
      </c>
      <c r="G9977" s="9">
        <v>-45</v>
      </c>
      <c r="H9977" s="10">
        <v>-4977315</v>
      </c>
      <c r="I9977" s="11">
        <f t="shared" si="491"/>
        <v>511520975.81320089</v>
      </c>
      <c r="J9977" s="11">
        <f t="shared" si="492"/>
        <v>5102</v>
      </c>
      <c r="K9977" s="11">
        <f t="shared" si="493"/>
        <v>100258.91333069402</v>
      </c>
      <c r="L9977" s="12">
        <f t="shared" si="496"/>
        <v>465663.90011876915</v>
      </c>
      <c r="M9977" s="11">
        <f>COUNTIF(E$2:$E9977,E9977)</f>
        <v>542</v>
      </c>
      <c r="O9977" t="str">
        <f t="shared" si="494"/>
        <v/>
      </c>
    </row>
    <row r="9978" spans="1:15" hidden="1">
      <c r="A9978" s="41" t="s">
        <v>103</v>
      </c>
      <c r="B9978" s="46">
        <v>45820</v>
      </c>
      <c r="C9978" s="8" t="s">
        <v>13</v>
      </c>
      <c r="D9978" s="8" t="s">
        <v>48</v>
      </c>
      <c r="E9978" s="8" t="s">
        <v>48</v>
      </c>
      <c r="F9978" s="9">
        <f t="shared" si="495"/>
        <v>-900000</v>
      </c>
      <c r="G9978" s="9">
        <v>-9</v>
      </c>
      <c r="H9978" s="10">
        <v>-995463</v>
      </c>
      <c r="I9978" s="11">
        <f t="shared" si="491"/>
        <v>510618645.59322464</v>
      </c>
      <c r="J9978" s="11">
        <f t="shared" si="492"/>
        <v>5093</v>
      </c>
      <c r="K9978" s="11">
        <f t="shared" si="493"/>
        <v>100258.91333069402</v>
      </c>
      <c r="L9978" s="12">
        <f t="shared" si="496"/>
        <v>93132.780023753876</v>
      </c>
      <c r="M9978" s="11">
        <f>COUNTIF(E$2:$E9978,E9978)</f>
        <v>543</v>
      </c>
      <c r="O9978" t="str">
        <f t="shared" si="494"/>
        <v/>
      </c>
    </row>
    <row r="9979" spans="1:15" hidden="1">
      <c r="A9979" s="41" t="s">
        <v>103</v>
      </c>
      <c r="B9979" s="46">
        <v>45820</v>
      </c>
      <c r="C9979" s="8" t="s">
        <v>13</v>
      </c>
      <c r="D9979" s="8" t="s">
        <v>48</v>
      </c>
      <c r="E9979" s="8" t="s">
        <v>48</v>
      </c>
      <c r="F9979" s="9">
        <f t="shared" si="495"/>
        <v>-900000</v>
      </c>
      <c r="G9979" s="9">
        <v>-9</v>
      </c>
      <c r="H9979" s="10">
        <v>-995463</v>
      </c>
      <c r="I9979" s="11">
        <f t="shared" si="491"/>
        <v>509716315.3732484</v>
      </c>
      <c r="J9979" s="11">
        <f t="shared" si="492"/>
        <v>5084</v>
      </c>
      <c r="K9979" s="11">
        <f t="shared" si="493"/>
        <v>100258.91333069402</v>
      </c>
      <c r="L9979" s="12">
        <f t="shared" si="496"/>
        <v>93132.780023753876</v>
      </c>
      <c r="M9979" s="11">
        <f>COUNTIF(E$2:$E9979,E9979)</f>
        <v>544</v>
      </c>
      <c r="O9979" t="str">
        <f t="shared" si="494"/>
        <v/>
      </c>
    </row>
    <row r="9980" spans="1:15" hidden="1">
      <c r="A9980" s="41" t="s">
        <v>103</v>
      </c>
      <c r="B9980" s="46">
        <v>45820</v>
      </c>
      <c r="C9980" s="8" t="s">
        <v>13</v>
      </c>
      <c r="D9980" s="8" t="s">
        <v>14</v>
      </c>
      <c r="E9980" s="8" t="s">
        <v>14</v>
      </c>
      <c r="F9980" s="9">
        <f t="shared" si="495"/>
        <v>-9200000</v>
      </c>
      <c r="G9980" s="9">
        <v>-92</v>
      </c>
      <c r="H9980" s="10">
        <v>-9900764</v>
      </c>
      <c r="I9980" s="11">
        <f t="shared" si="491"/>
        <v>21932484991.617603</v>
      </c>
      <c r="J9980" s="11">
        <f t="shared" si="492"/>
        <v>215861</v>
      </c>
      <c r="K9980" s="11">
        <f t="shared" si="493"/>
        <v>101604.66685328801</v>
      </c>
      <c r="L9980" s="12">
        <f t="shared" si="496"/>
        <v>553134.64949750341</v>
      </c>
      <c r="M9980" s="11">
        <f>COUNTIF(E$2:$E9980,E9980)</f>
        <v>1338</v>
      </c>
      <c r="O9980" t="str">
        <f t="shared" si="494"/>
        <v/>
      </c>
    </row>
    <row r="9981" spans="1:15" hidden="1">
      <c r="A9981" s="41" t="s">
        <v>103</v>
      </c>
      <c r="B9981" s="46">
        <v>45820</v>
      </c>
      <c r="C9981" s="8" t="s">
        <v>13</v>
      </c>
      <c r="D9981" s="8" t="s">
        <v>48</v>
      </c>
      <c r="E9981" s="8" t="s">
        <v>48</v>
      </c>
      <c r="F9981" s="9">
        <f t="shared" si="495"/>
        <v>-900000</v>
      </c>
      <c r="G9981" s="9">
        <v>-9</v>
      </c>
      <c r="H9981" s="10">
        <v>-995463</v>
      </c>
      <c r="I9981" s="11">
        <f t="shared" si="491"/>
        <v>508813985.15327215</v>
      </c>
      <c r="J9981" s="11">
        <f t="shared" si="492"/>
        <v>5075</v>
      </c>
      <c r="K9981" s="11">
        <f t="shared" si="493"/>
        <v>100258.91333069402</v>
      </c>
      <c r="L9981" s="12">
        <f t="shared" si="496"/>
        <v>93132.780023753876</v>
      </c>
      <c r="M9981" s="11">
        <f>COUNTIF(E$2:$E9981,E9981)</f>
        <v>545</v>
      </c>
      <c r="O9981" t="str">
        <f t="shared" si="494"/>
        <v/>
      </c>
    </row>
    <row r="9982" spans="1:15" hidden="1">
      <c r="A9982" s="41" t="s">
        <v>103</v>
      </c>
      <c r="B9982" s="46">
        <v>45820</v>
      </c>
      <c r="C9982" s="8" t="s">
        <v>13</v>
      </c>
      <c r="D9982" s="8" t="s">
        <v>48</v>
      </c>
      <c r="E9982" s="8" t="s">
        <v>48</v>
      </c>
      <c r="F9982" s="9">
        <f t="shared" si="495"/>
        <v>-1800000</v>
      </c>
      <c r="G9982" s="9">
        <v>-18</v>
      </c>
      <c r="H9982" s="10">
        <v>-1990926</v>
      </c>
      <c r="I9982" s="11">
        <f t="shared" si="491"/>
        <v>507009324.71331966</v>
      </c>
      <c r="J9982" s="11">
        <f t="shared" si="492"/>
        <v>5057</v>
      </c>
      <c r="K9982" s="11">
        <f t="shared" si="493"/>
        <v>100258.91333069402</v>
      </c>
      <c r="L9982" s="12">
        <f t="shared" si="496"/>
        <v>186265.56004750775</v>
      </c>
      <c r="M9982" s="11">
        <f>COUNTIF(E$2:$E9982,E9982)</f>
        <v>546</v>
      </c>
      <c r="O9982" t="str">
        <f t="shared" si="494"/>
        <v/>
      </c>
    </row>
    <row r="9983" spans="1:15" hidden="1">
      <c r="A9983" s="41" t="s">
        <v>103</v>
      </c>
      <c r="B9983" s="46">
        <v>45820</v>
      </c>
      <c r="C9983" s="8" t="s">
        <v>13</v>
      </c>
      <c r="D9983" s="8" t="s">
        <v>48</v>
      </c>
      <c r="E9983" s="8" t="s">
        <v>48</v>
      </c>
      <c r="F9983" s="9">
        <f t="shared" si="495"/>
        <v>-24000000</v>
      </c>
      <c r="G9983" s="9">
        <v>-240</v>
      </c>
      <c r="H9983" s="10">
        <v>-26545680</v>
      </c>
      <c r="I9983" s="11">
        <f t="shared" si="491"/>
        <v>482947185.51395309</v>
      </c>
      <c r="J9983" s="11">
        <f t="shared" si="492"/>
        <v>4817</v>
      </c>
      <c r="K9983" s="11">
        <f t="shared" si="493"/>
        <v>100258.91333069402</v>
      </c>
      <c r="L9983" s="12">
        <f t="shared" si="496"/>
        <v>2483540.8006334342</v>
      </c>
      <c r="M9983" s="11">
        <f>COUNTIF(E$2:$E9983,E9983)</f>
        <v>547</v>
      </c>
      <c r="O9983" t="str">
        <f t="shared" si="494"/>
        <v/>
      </c>
    </row>
    <row r="9984" spans="1:15" hidden="1">
      <c r="A9984" s="41" t="s">
        <v>103</v>
      </c>
      <c r="B9984" s="46">
        <v>45820</v>
      </c>
      <c r="C9984" s="8" t="s">
        <v>13</v>
      </c>
      <c r="D9984" s="8" t="s">
        <v>46</v>
      </c>
      <c r="E9984" s="8" t="s">
        <v>46</v>
      </c>
      <c r="F9984" s="9">
        <f t="shared" si="495"/>
        <v>26700000</v>
      </c>
      <c r="G9984" s="9">
        <v>267</v>
      </c>
      <c r="H9984" s="10">
        <v>27813123</v>
      </c>
      <c r="I9984" s="11">
        <f t="shared" si="491"/>
        <v>9406468798.515728</v>
      </c>
      <c r="J9984" s="11">
        <f t="shared" si="492"/>
        <v>91557</v>
      </c>
      <c r="K9984" s="11">
        <f t="shared" si="493"/>
        <v>102738.93638406378</v>
      </c>
      <c r="L9984" s="12">
        <f t="shared" si="496"/>
        <v>0</v>
      </c>
      <c r="M9984" s="11">
        <f>COUNTIF(E$2:$E9984,E9984)</f>
        <v>3001</v>
      </c>
      <c r="O9984" t="str">
        <f t="shared" si="494"/>
        <v/>
      </c>
    </row>
    <row r="9985" spans="1:15" hidden="1">
      <c r="A9985" s="41" t="s">
        <v>103</v>
      </c>
      <c r="B9985" s="46">
        <v>45820</v>
      </c>
      <c r="C9985" s="8" t="s">
        <v>13</v>
      </c>
      <c r="D9985" s="8" t="s">
        <v>48</v>
      </c>
      <c r="E9985" s="8" t="s">
        <v>48</v>
      </c>
      <c r="F9985" s="9">
        <f t="shared" si="495"/>
        <v>900000</v>
      </c>
      <c r="G9985" s="9">
        <v>9</v>
      </c>
      <c r="H9985" s="10">
        <v>995193</v>
      </c>
      <c r="I9985" s="11">
        <f t="shared" si="491"/>
        <v>483942378.51395309</v>
      </c>
      <c r="J9985" s="11">
        <f t="shared" si="492"/>
        <v>4826</v>
      </c>
      <c r="K9985" s="11">
        <f t="shared" si="493"/>
        <v>100278.15551470226</v>
      </c>
      <c r="L9985" s="12">
        <f t="shared" si="496"/>
        <v>0</v>
      </c>
      <c r="M9985" s="11">
        <f>COUNTIF(E$2:$E9985,E9985)</f>
        <v>548</v>
      </c>
      <c r="O9985" t="str">
        <f t="shared" si="494"/>
        <v/>
      </c>
    </row>
    <row r="9986" spans="1:15" hidden="1">
      <c r="A9986" s="41" t="s">
        <v>103</v>
      </c>
      <c r="B9986" s="46">
        <v>45820</v>
      </c>
      <c r="C9986" s="8" t="s">
        <v>13</v>
      </c>
      <c r="D9986" s="8" t="s">
        <v>48</v>
      </c>
      <c r="E9986" s="8" t="s">
        <v>48</v>
      </c>
      <c r="F9986" s="9">
        <f t="shared" si="495"/>
        <v>-900000</v>
      </c>
      <c r="G9986" s="9">
        <v>-9</v>
      </c>
      <c r="H9986" s="10">
        <v>-995463</v>
      </c>
      <c r="I9986" s="11">
        <f t="shared" si="491"/>
        <v>483039875.11432076</v>
      </c>
      <c r="J9986" s="11">
        <f t="shared" si="492"/>
        <v>4817</v>
      </c>
      <c r="K9986" s="11">
        <f t="shared" si="493"/>
        <v>100278.15551470226</v>
      </c>
      <c r="L9986" s="12">
        <f t="shared" si="496"/>
        <v>92959.600367679726</v>
      </c>
      <c r="M9986" s="11">
        <f>COUNTIF(E$2:$E9986,E9986)</f>
        <v>549</v>
      </c>
      <c r="O9986" t="str">
        <f t="shared" si="494"/>
        <v/>
      </c>
    </row>
    <row r="9987" spans="1:15" hidden="1">
      <c r="A9987" s="41" t="s">
        <v>103</v>
      </c>
      <c r="B9987" s="46">
        <v>45820</v>
      </c>
      <c r="C9987" s="8" t="s">
        <v>13</v>
      </c>
      <c r="D9987" s="8" t="s">
        <v>48</v>
      </c>
      <c r="E9987" s="8" t="s">
        <v>48</v>
      </c>
      <c r="F9987" s="9">
        <f t="shared" si="495"/>
        <v>-3600000</v>
      </c>
      <c r="G9987" s="9">
        <v>-36</v>
      </c>
      <c r="H9987" s="10">
        <v>-3981852</v>
      </c>
      <c r="I9987" s="11">
        <f t="shared" si="491"/>
        <v>479429861.51579148</v>
      </c>
      <c r="J9987" s="11">
        <f t="shared" si="492"/>
        <v>4781</v>
      </c>
      <c r="K9987" s="11">
        <f t="shared" si="493"/>
        <v>100278.15551470226</v>
      </c>
      <c r="L9987" s="12">
        <f t="shared" si="496"/>
        <v>371838.40147071891</v>
      </c>
      <c r="M9987" s="11">
        <f>COUNTIF(E$2:$E9987,E9987)</f>
        <v>550</v>
      </c>
      <c r="O9987" t="str">
        <f t="shared" si="494"/>
        <v/>
      </c>
    </row>
    <row r="9988" spans="1:15" hidden="1">
      <c r="A9988" s="41" t="s">
        <v>103</v>
      </c>
      <c r="B9988" s="46">
        <v>45820</v>
      </c>
      <c r="C9988" s="8" t="s">
        <v>13</v>
      </c>
      <c r="D9988" s="8" t="s">
        <v>90</v>
      </c>
      <c r="E9988" s="8" t="s">
        <v>90</v>
      </c>
      <c r="F9988" s="9">
        <f t="shared" si="495"/>
        <v>2700000</v>
      </c>
      <c r="G9988" s="9">
        <v>27</v>
      </c>
      <c r="H9988" s="10">
        <v>2929014</v>
      </c>
      <c r="I9988" s="11">
        <f t="shared" si="491"/>
        <v>2991871634.24438</v>
      </c>
      <c r="J9988" s="11">
        <f t="shared" si="492"/>
        <v>28777</v>
      </c>
      <c r="K9988" s="11">
        <f t="shared" si="493"/>
        <v>103967.46131439622</v>
      </c>
      <c r="L9988" s="12">
        <f t="shared" si="496"/>
        <v>0</v>
      </c>
      <c r="M9988" s="11">
        <f>COUNTIF(E$2:$E9988,E9988)</f>
        <v>1812</v>
      </c>
      <c r="O9988" t="str">
        <f t="shared" si="494"/>
        <v/>
      </c>
    </row>
    <row r="9989" spans="1:15" hidden="1">
      <c r="A9989" s="41" t="s">
        <v>103</v>
      </c>
      <c r="B9989" s="46">
        <v>45820</v>
      </c>
      <c r="C9989" s="8" t="s">
        <v>13</v>
      </c>
      <c r="D9989" s="8" t="s">
        <v>46</v>
      </c>
      <c r="E9989" s="8" t="s">
        <v>46</v>
      </c>
      <c r="F9989" s="9">
        <f t="shared" si="495"/>
        <v>1500000</v>
      </c>
      <c r="G9989" s="9">
        <v>15</v>
      </c>
      <c r="H9989" s="10">
        <v>1553685</v>
      </c>
      <c r="I9989" s="11">
        <f t="shared" si="491"/>
        <v>9408022483.515728</v>
      </c>
      <c r="J9989" s="11">
        <f t="shared" si="492"/>
        <v>91572</v>
      </c>
      <c r="K9989" s="11">
        <f t="shared" si="493"/>
        <v>102739.07399112968</v>
      </c>
      <c r="L9989" s="12">
        <f t="shared" si="496"/>
        <v>0</v>
      </c>
      <c r="M9989" s="11">
        <f>COUNTIF(E$2:$E9989,E9989)</f>
        <v>3002</v>
      </c>
      <c r="O9989" t="str">
        <f t="shared" si="494"/>
        <v/>
      </c>
    </row>
    <row r="9990" spans="1:15" hidden="1">
      <c r="A9990" s="41" t="s">
        <v>103</v>
      </c>
      <c r="B9990" s="46">
        <v>45820</v>
      </c>
      <c r="C9990" s="8" t="s">
        <v>13</v>
      </c>
      <c r="D9990" s="8" t="s">
        <v>46</v>
      </c>
      <c r="E9990" s="8" t="s">
        <v>46</v>
      </c>
      <c r="F9990" s="9">
        <f t="shared" si="495"/>
        <v>1300000</v>
      </c>
      <c r="G9990" s="9">
        <v>13</v>
      </c>
      <c r="H9990" s="10">
        <v>1339286</v>
      </c>
      <c r="I9990" s="11">
        <f t="shared" si="491"/>
        <v>9409361769.515728</v>
      </c>
      <c r="J9990" s="11">
        <f t="shared" si="492"/>
        <v>91585</v>
      </c>
      <c r="K9990" s="11">
        <f t="shared" si="493"/>
        <v>102739.11415096061</v>
      </c>
      <c r="L9990" s="12">
        <f t="shared" si="496"/>
        <v>0</v>
      </c>
      <c r="M9990" s="11">
        <f>COUNTIF(E$2:$E9990,E9990)</f>
        <v>3003</v>
      </c>
      <c r="O9990" t="str">
        <f t="shared" si="494"/>
        <v/>
      </c>
    </row>
    <row r="9991" spans="1:15" hidden="1">
      <c r="A9991" s="41" t="s">
        <v>103</v>
      </c>
      <c r="B9991" s="46">
        <v>45820</v>
      </c>
      <c r="C9991" s="8" t="s">
        <v>13</v>
      </c>
      <c r="D9991" s="8" t="s">
        <v>14</v>
      </c>
      <c r="E9991" s="8" t="s">
        <v>14</v>
      </c>
      <c r="F9991" s="9">
        <f t="shared" si="495"/>
        <v>-9200000</v>
      </c>
      <c r="G9991" s="9">
        <v>-92</v>
      </c>
      <c r="H9991" s="10">
        <v>-9900764</v>
      </c>
      <c r="I9991" s="11">
        <f t="shared" si="491"/>
        <v>21923137362.267101</v>
      </c>
      <c r="J9991" s="11">
        <f t="shared" si="492"/>
        <v>215769</v>
      </c>
      <c r="K9991" s="11">
        <f t="shared" si="493"/>
        <v>101604.66685328801</v>
      </c>
      <c r="L9991" s="12">
        <f t="shared" si="496"/>
        <v>553134.64949750341</v>
      </c>
      <c r="M9991" s="11">
        <f>COUNTIF(E$2:$E9991,E9991)</f>
        <v>1339</v>
      </c>
      <c r="O9991" t="str">
        <f t="shared" si="494"/>
        <v/>
      </c>
    </row>
    <row r="9992" spans="1:15" hidden="1">
      <c r="A9992" s="41" t="s">
        <v>103</v>
      </c>
      <c r="B9992" s="46">
        <v>45820</v>
      </c>
      <c r="C9992" s="8" t="s">
        <v>13</v>
      </c>
      <c r="D9992" s="8" t="s">
        <v>14</v>
      </c>
      <c r="E9992" s="8" t="s">
        <v>14</v>
      </c>
      <c r="F9992" s="9">
        <f t="shared" si="495"/>
        <v>-1800000</v>
      </c>
      <c r="G9992" s="9">
        <v>-18</v>
      </c>
      <c r="H9992" s="10">
        <v>-1937106</v>
      </c>
      <c r="I9992" s="11">
        <f t="shared" si="491"/>
        <v>21921308478.263741</v>
      </c>
      <c r="J9992" s="11">
        <f t="shared" si="492"/>
        <v>215751</v>
      </c>
      <c r="K9992" s="11">
        <f t="shared" si="493"/>
        <v>101604.66685328801</v>
      </c>
      <c r="L9992" s="12">
        <f t="shared" si="496"/>
        <v>108221.99664081587</v>
      </c>
      <c r="M9992" s="11">
        <f>COUNTIF(E$2:$E9992,E9992)</f>
        <v>1340</v>
      </c>
      <c r="O9992" t="str">
        <f t="shared" si="494"/>
        <v/>
      </c>
    </row>
    <row r="9993" spans="1:15" hidden="1">
      <c r="A9993" s="41" t="s">
        <v>103</v>
      </c>
      <c r="B9993" s="46">
        <v>45820</v>
      </c>
      <c r="C9993" s="8" t="s">
        <v>13</v>
      </c>
      <c r="D9993" s="8" t="s">
        <v>48</v>
      </c>
      <c r="E9993" s="8" t="s">
        <v>48</v>
      </c>
      <c r="F9993" s="9">
        <f t="shared" si="495"/>
        <v>-5400000</v>
      </c>
      <c r="G9993" s="9">
        <v>-54</v>
      </c>
      <c r="H9993" s="10">
        <v>-5972778</v>
      </c>
      <c r="I9993" s="11">
        <f t="shared" si="491"/>
        <v>474014841.11799753</v>
      </c>
      <c r="J9993" s="11">
        <f t="shared" si="492"/>
        <v>4727</v>
      </c>
      <c r="K9993" s="11">
        <f t="shared" si="493"/>
        <v>100278.15551470226</v>
      </c>
      <c r="L9993" s="12">
        <f t="shared" si="496"/>
        <v>557757.60220607836</v>
      </c>
      <c r="M9993" s="11">
        <f>COUNTIF(E$2:$E9993,E9993)</f>
        <v>551</v>
      </c>
      <c r="O9993" t="str">
        <f t="shared" si="494"/>
        <v/>
      </c>
    </row>
    <row r="9994" spans="1:15" hidden="1">
      <c r="A9994" s="41" t="s">
        <v>103</v>
      </c>
      <c r="B9994" s="46">
        <v>45820</v>
      </c>
      <c r="C9994" s="8" t="s">
        <v>13</v>
      </c>
      <c r="D9994" s="8" t="s">
        <v>48</v>
      </c>
      <c r="E9994" s="8" t="s">
        <v>48</v>
      </c>
      <c r="F9994" s="9">
        <f t="shared" si="495"/>
        <v>-2700000</v>
      </c>
      <c r="G9994" s="9">
        <v>-27</v>
      </c>
      <c r="H9994" s="10">
        <v>-2986389</v>
      </c>
      <c r="I9994" s="11">
        <f t="shared" si="491"/>
        <v>471307330.91910058</v>
      </c>
      <c r="J9994" s="11">
        <f t="shared" si="492"/>
        <v>4700</v>
      </c>
      <c r="K9994" s="11">
        <f t="shared" si="493"/>
        <v>100278.15551470226</v>
      </c>
      <c r="L9994" s="12">
        <f t="shared" si="496"/>
        <v>278878.80110303918</v>
      </c>
      <c r="M9994" s="11">
        <f>COUNTIF(E$2:$E9994,E9994)</f>
        <v>552</v>
      </c>
      <c r="O9994" t="str">
        <f t="shared" si="494"/>
        <v/>
      </c>
    </row>
    <row r="9995" spans="1:15" hidden="1">
      <c r="A9995" s="41" t="s">
        <v>103</v>
      </c>
      <c r="B9995" s="46">
        <v>45820</v>
      </c>
      <c r="C9995" s="8" t="s">
        <v>13</v>
      </c>
      <c r="D9995" s="8" t="s">
        <v>14</v>
      </c>
      <c r="E9995" s="8" t="s">
        <v>14</v>
      </c>
      <c r="F9995" s="9">
        <f t="shared" si="495"/>
        <v>-1800000</v>
      </c>
      <c r="G9995" s="9">
        <v>-18</v>
      </c>
      <c r="H9995" s="10">
        <v>-1937106</v>
      </c>
      <c r="I9995" s="11">
        <f t="shared" si="491"/>
        <v>21919479594.26038</v>
      </c>
      <c r="J9995" s="11">
        <f t="shared" si="492"/>
        <v>215733</v>
      </c>
      <c r="K9995" s="11">
        <f t="shared" si="493"/>
        <v>101604.66685328801</v>
      </c>
      <c r="L9995" s="12">
        <f t="shared" si="496"/>
        <v>108221.99664081587</v>
      </c>
      <c r="M9995" s="11">
        <f>COUNTIF(E$2:$E9995,E9995)</f>
        <v>1341</v>
      </c>
      <c r="O9995" t="str">
        <f t="shared" si="494"/>
        <v/>
      </c>
    </row>
    <row r="9996" spans="1:15" hidden="1">
      <c r="A9996" s="41" t="s">
        <v>103</v>
      </c>
      <c r="B9996" s="46">
        <v>45820</v>
      </c>
      <c r="C9996" s="8" t="s">
        <v>13</v>
      </c>
      <c r="D9996" s="8" t="s">
        <v>48</v>
      </c>
      <c r="E9996" s="8" t="s">
        <v>48</v>
      </c>
      <c r="F9996" s="9">
        <f t="shared" si="495"/>
        <v>1800000</v>
      </c>
      <c r="G9996" s="9">
        <v>18</v>
      </c>
      <c r="H9996" s="10">
        <v>1990116</v>
      </c>
      <c r="I9996" s="11">
        <f t="shared" si="491"/>
        <v>473297446.91910058</v>
      </c>
      <c r="J9996" s="11">
        <f t="shared" si="492"/>
        <v>4718</v>
      </c>
      <c r="K9996" s="11">
        <f t="shared" si="493"/>
        <v>100317.39019056816</v>
      </c>
      <c r="L9996" s="12">
        <f t="shared" si="496"/>
        <v>0</v>
      </c>
      <c r="M9996" s="11">
        <f>COUNTIF(E$2:$E9996,E9996)</f>
        <v>553</v>
      </c>
      <c r="O9996" t="str">
        <f t="shared" si="494"/>
        <v/>
      </c>
    </row>
    <row r="9997" spans="1:15" hidden="1">
      <c r="A9997" s="41" t="s">
        <v>103</v>
      </c>
      <c r="B9997" s="46">
        <v>45820</v>
      </c>
      <c r="C9997" s="8" t="s">
        <v>13</v>
      </c>
      <c r="D9997" s="8" t="s">
        <v>48</v>
      </c>
      <c r="E9997" s="8" t="s">
        <v>48</v>
      </c>
      <c r="F9997" s="9">
        <f t="shared" si="495"/>
        <v>-4500000</v>
      </c>
      <c r="G9997" s="9">
        <v>-45</v>
      </c>
      <c r="H9997" s="10">
        <v>-4977315</v>
      </c>
      <c r="I9997" s="11">
        <f t="shared" si="491"/>
        <v>468783164.36052501</v>
      </c>
      <c r="J9997" s="11">
        <f t="shared" si="492"/>
        <v>4673</v>
      </c>
      <c r="K9997" s="11">
        <f t="shared" si="493"/>
        <v>100317.39019056816</v>
      </c>
      <c r="L9997" s="12">
        <f t="shared" si="496"/>
        <v>463032.44142443314</v>
      </c>
      <c r="M9997" s="11">
        <f>COUNTIF(E$2:$E9997,E9997)</f>
        <v>554</v>
      </c>
      <c r="O9997" t="str">
        <f t="shared" si="494"/>
        <v/>
      </c>
    </row>
    <row r="9998" spans="1:15" hidden="1">
      <c r="A9998" s="41" t="s">
        <v>103</v>
      </c>
      <c r="B9998" s="46">
        <v>45820</v>
      </c>
      <c r="C9998" s="8" t="s">
        <v>13</v>
      </c>
      <c r="D9998" s="8" t="s">
        <v>48</v>
      </c>
      <c r="E9998" s="8" t="s">
        <v>48</v>
      </c>
      <c r="F9998" s="9">
        <f t="shared" si="495"/>
        <v>-10800000</v>
      </c>
      <c r="G9998" s="9">
        <v>-108</v>
      </c>
      <c r="H9998" s="10">
        <v>-11945556</v>
      </c>
      <c r="I9998" s="11">
        <f t="shared" si="491"/>
        <v>457948886.21994364</v>
      </c>
      <c r="J9998" s="11">
        <f t="shared" si="492"/>
        <v>4565</v>
      </c>
      <c r="K9998" s="11">
        <f t="shared" si="493"/>
        <v>100317.39019056816</v>
      </c>
      <c r="L9998" s="12">
        <f t="shared" si="496"/>
        <v>1111277.8594186399</v>
      </c>
      <c r="M9998" s="11">
        <f>COUNTIF(E$2:$E9998,E9998)</f>
        <v>555</v>
      </c>
      <c r="O9998" t="str">
        <f t="shared" si="494"/>
        <v/>
      </c>
    </row>
    <row r="9999" spans="1:15" hidden="1">
      <c r="A9999" s="41" t="s">
        <v>103</v>
      </c>
      <c r="B9999" s="46">
        <v>45820</v>
      </c>
      <c r="C9999" s="8" t="s">
        <v>13</v>
      </c>
      <c r="D9999" s="8" t="s">
        <v>48</v>
      </c>
      <c r="E9999" s="8" t="s">
        <v>48</v>
      </c>
      <c r="F9999" s="9">
        <f t="shared" si="495"/>
        <v>-1800000</v>
      </c>
      <c r="G9999" s="9">
        <v>-18</v>
      </c>
      <c r="H9999" s="10">
        <v>-1990926</v>
      </c>
      <c r="I9999" s="11">
        <f t="shared" si="491"/>
        <v>456143173.19651341</v>
      </c>
      <c r="J9999" s="11">
        <f t="shared" si="492"/>
        <v>4547</v>
      </c>
      <c r="K9999" s="11">
        <f t="shared" si="493"/>
        <v>100317.39019056816</v>
      </c>
      <c r="L9999" s="12">
        <f t="shared" si="496"/>
        <v>185212.97656977316</v>
      </c>
      <c r="M9999" s="11">
        <f>COUNTIF(E$2:$E9999,E9999)</f>
        <v>556</v>
      </c>
      <c r="O9999" t="str">
        <f t="shared" si="494"/>
        <v/>
      </c>
    </row>
    <row r="10000" spans="1:15" hidden="1">
      <c r="A10000" s="41" t="s">
        <v>103</v>
      </c>
      <c r="B10000" s="46">
        <v>45820</v>
      </c>
      <c r="C10000" s="8" t="s">
        <v>13</v>
      </c>
      <c r="D10000" s="8" t="s">
        <v>48</v>
      </c>
      <c r="E10000" s="8" t="s">
        <v>48</v>
      </c>
      <c r="F10000" s="9">
        <f t="shared" si="495"/>
        <v>-129000000</v>
      </c>
      <c r="G10000" s="9">
        <v>-1290</v>
      </c>
      <c r="H10000" s="10">
        <v>-142683030</v>
      </c>
      <c r="I10000" s="11">
        <f t="shared" si="491"/>
        <v>326733739.85068047</v>
      </c>
      <c r="J10000" s="11">
        <f t="shared" si="492"/>
        <v>3257</v>
      </c>
      <c r="K10000" s="11">
        <f t="shared" si="493"/>
        <v>100317.39019056816</v>
      </c>
      <c r="L10000" s="12">
        <f t="shared" si="496"/>
        <v>13273596.654167086</v>
      </c>
      <c r="M10000" s="11">
        <f>COUNTIF(E$2:$E10000,E10000)</f>
        <v>557</v>
      </c>
      <c r="O10000" t="str">
        <f t="shared" si="494"/>
        <v/>
      </c>
    </row>
    <row r="10001" spans="1:15" hidden="1">
      <c r="A10001" s="41" t="s">
        <v>103</v>
      </c>
      <c r="B10001" s="46">
        <v>45820</v>
      </c>
      <c r="C10001" s="8" t="s">
        <v>13</v>
      </c>
      <c r="D10001" s="8" t="s">
        <v>48</v>
      </c>
      <c r="E10001" s="8" t="s">
        <v>48</v>
      </c>
      <c r="F10001" s="9">
        <f t="shared" si="495"/>
        <v>-22500000</v>
      </c>
      <c r="G10001" s="9">
        <v>-225</v>
      </c>
      <c r="H10001" s="10">
        <v>-24886575</v>
      </c>
      <c r="I10001" s="11">
        <f t="shared" si="491"/>
        <v>304162327.05780262</v>
      </c>
      <c r="J10001" s="11">
        <f t="shared" si="492"/>
        <v>3032</v>
      </c>
      <c r="K10001" s="11">
        <f t="shared" si="493"/>
        <v>100317.39019056816</v>
      </c>
      <c r="L10001" s="12">
        <f t="shared" si="496"/>
        <v>2315162.2071221657</v>
      </c>
      <c r="M10001" s="11">
        <f>COUNTIF(E$2:$E10001,E10001)</f>
        <v>558</v>
      </c>
      <c r="O10001" t="str">
        <f t="shared" si="494"/>
        <v/>
      </c>
    </row>
    <row r="10002" spans="1:15" hidden="1">
      <c r="A10002" s="41" t="s">
        <v>103</v>
      </c>
      <c r="B10002" s="46">
        <v>45820</v>
      </c>
      <c r="C10002" s="8" t="s">
        <v>13</v>
      </c>
      <c r="D10002" s="8" t="s">
        <v>90</v>
      </c>
      <c r="E10002" s="8" t="s">
        <v>90</v>
      </c>
      <c r="F10002" s="9">
        <f t="shared" si="495"/>
        <v>24800000</v>
      </c>
      <c r="G10002" s="9">
        <v>248</v>
      </c>
      <c r="H10002" s="10">
        <v>26960080</v>
      </c>
      <c r="I10002" s="11">
        <f t="shared" si="491"/>
        <v>3018831714.24438</v>
      </c>
      <c r="J10002" s="11">
        <f t="shared" si="492"/>
        <v>29025</v>
      </c>
      <c r="K10002" s="11">
        <f t="shared" si="493"/>
        <v>104007.9832642336</v>
      </c>
      <c r="L10002" s="12">
        <f t="shared" si="496"/>
        <v>0</v>
      </c>
      <c r="M10002" s="11">
        <f>COUNTIF(E$2:$E10002,E10002)</f>
        <v>1813</v>
      </c>
      <c r="O10002" t="str">
        <f t="shared" si="494"/>
        <v/>
      </c>
    </row>
    <row r="10003" spans="1:15" hidden="1">
      <c r="A10003" s="41" t="s">
        <v>103</v>
      </c>
      <c r="B10003" s="46">
        <v>45820</v>
      </c>
      <c r="C10003" s="8" t="s">
        <v>13</v>
      </c>
      <c r="D10003" s="8" t="s">
        <v>48</v>
      </c>
      <c r="E10003" s="8" t="s">
        <v>48</v>
      </c>
      <c r="F10003" s="9">
        <f t="shared" si="495"/>
        <v>-900000</v>
      </c>
      <c r="G10003" s="9">
        <v>-9</v>
      </c>
      <c r="H10003" s="10">
        <v>-995463</v>
      </c>
      <c r="I10003" s="11">
        <f t="shared" si="491"/>
        <v>303259470.5460875</v>
      </c>
      <c r="J10003" s="11">
        <f t="shared" si="492"/>
        <v>3023</v>
      </c>
      <c r="K10003" s="11">
        <f t="shared" si="493"/>
        <v>100317.39019056816</v>
      </c>
      <c r="L10003" s="12">
        <f t="shared" si="496"/>
        <v>92606.488284886582</v>
      </c>
      <c r="M10003" s="11">
        <f>COUNTIF(E$2:$E10003,E10003)</f>
        <v>559</v>
      </c>
      <c r="O10003" t="str">
        <f t="shared" si="494"/>
        <v/>
      </c>
    </row>
    <row r="10004" spans="1:15" hidden="1">
      <c r="A10004" s="41" t="s">
        <v>103</v>
      </c>
      <c r="B10004" s="46">
        <v>45820</v>
      </c>
      <c r="C10004" s="8" t="s">
        <v>13</v>
      </c>
      <c r="D10004" s="8" t="s">
        <v>48</v>
      </c>
      <c r="E10004" s="8" t="s">
        <v>48</v>
      </c>
      <c r="F10004" s="9">
        <f t="shared" si="495"/>
        <v>-27100000</v>
      </c>
      <c r="G10004" s="9">
        <v>-271</v>
      </c>
      <c r="H10004" s="10">
        <v>-29974497</v>
      </c>
      <c r="I10004" s="11">
        <f t="shared" si="491"/>
        <v>276073457.80444354</v>
      </c>
      <c r="J10004" s="11">
        <f t="shared" si="492"/>
        <v>2752</v>
      </c>
      <c r="K10004" s="11">
        <f t="shared" si="493"/>
        <v>100317.39019056816</v>
      </c>
      <c r="L10004" s="12">
        <f t="shared" si="496"/>
        <v>2788484.258356031</v>
      </c>
      <c r="M10004" s="11">
        <f>COUNTIF(E$2:$E10004,E10004)</f>
        <v>560</v>
      </c>
      <c r="O10004" t="str">
        <f t="shared" si="494"/>
        <v/>
      </c>
    </row>
    <row r="10005" spans="1:15" hidden="1">
      <c r="A10005" s="41" t="s">
        <v>103</v>
      </c>
      <c r="B10005" s="46">
        <v>45820</v>
      </c>
      <c r="C10005" s="8" t="s">
        <v>13</v>
      </c>
      <c r="D10005" s="8" t="s">
        <v>48</v>
      </c>
      <c r="E10005" s="8" t="s">
        <v>48</v>
      </c>
      <c r="F10005" s="9">
        <f t="shared" si="495"/>
        <v>-91200000</v>
      </c>
      <c r="G10005" s="9">
        <v>-912</v>
      </c>
      <c r="H10005" s="10">
        <v>-100873584</v>
      </c>
      <c r="I10005" s="11">
        <f t="shared" si="491"/>
        <v>184583997.95064539</v>
      </c>
      <c r="J10005" s="11">
        <f t="shared" si="492"/>
        <v>1840</v>
      </c>
      <c r="K10005" s="11">
        <f t="shared" si="493"/>
        <v>100317.39019056816</v>
      </c>
      <c r="L10005" s="12">
        <f t="shared" si="496"/>
        <v>9384124.146201849</v>
      </c>
      <c r="M10005" s="11">
        <f>COUNTIF(E$2:$E10005,E10005)</f>
        <v>561</v>
      </c>
      <c r="O10005" t="str">
        <f t="shared" si="494"/>
        <v/>
      </c>
    </row>
    <row r="10006" spans="1:15" hidden="1">
      <c r="A10006" s="41" t="s">
        <v>103</v>
      </c>
      <c r="B10006" s="46">
        <v>45820</v>
      </c>
      <c r="C10006" s="8" t="s">
        <v>13</v>
      </c>
      <c r="D10006" s="8" t="s">
        <v>48</v>
      </c>
      <c r="E10006" s="8" t="s">
        <v>48</v>
      </c>
      <c r="F10006" s="9">
        <f t="shared" si="495"/>
        <v>-16300000</v>
      </c>
      <c r="G10006" s="9">
        <v>-163</v>
      </c>
      <c r="H10006" s="10">
        <v>-18028941</v>
      </c>
      <c r="I10006" s="11">
        <f t="shared" si="491"/>
        <v>168232263.34958279</v>
      </c>
      <c r="J10006" s="11">
        <f t="shared" si="492"/>
        <v>1677</v>
      </c>
      <c r="K10006" s="11">
        <f t="shared" si="493"/>
        <v>100317.39019056816</v>
      </c>
      <c r="L10006" s="12">
        <f t="shared" si="496"/>
        <v>1677206.3989373911</v>
      </c>
      <c r="M10006" s="11">
        <f>COUNTIF(E$2:$E10006,E10006)</f>
        <v>562</v>
      </c>
      <c r="O10006" t="str">
        <f t="shared" si="494"/>
        <v/>
      </c>
    </row>
    <row r="10007" spans="1:15" hidden="1">
      <c r="A10007" s="41" t="s">
        <v>103</v>
      </c>
      <c r="B10007" s="46">
        <v>45820</v>
      </c>
      <c r="C10007" s="8" t="s">
        <v>13</v>
      </c>
      <c r="D10007" s="8" t="s">
        <v>48</v>
      </c>
      <c r="E10007" s="8" t="s">
        <v>48</v>
      </c>
      <c r="F10007" s="9">
        <f t="shared" si="495"/>
        <v>900000</v>
      </c>
      <c r="G10007" s="9">
        <v>9</v>
      </c>
      <c r="H10007" s="10">
        <v>995058</v>
      </c>
      <c r="I10007" s="11">
        <f t="shared" si="491"/>
        <v>169227321.34958279</v>
      </c>
      <c r="J10007" s="11">
        <f t="shared" si="492"/>
        <v>1686</v>
      </c>
      <c r="K10007" s="11">
        <f t="shared" si="493"/>
        <v>100372.0767198</v>
      </c>
      <c r="L10007" s="12">
        <f t="shared" si="496"/>
        <v>0</v>
      </c>
      <c r="M10007" s="11">
        <f>COUNTIF(E$2:$E10007,E10007)</f>
        <v>563</v>
      </c>
      <c r="O10007" t="str">
        <f t="shared" si="494"/>
        <v/>
      </c>
    </row>
    <row r="10008" spans="1:15" hidden="1">
      <c r="A10008" s="41" t="s">
        <v>103</v>
      </c>
      <c r="B10008" s="46">
        <v>45820</v>
      </c>
      <c r="C10008" s="8" t="s">
        <v>13</v>
      </c>
      <c r="D10008" s="8" t="s">
        <v>48</v>
      </c>
      <c r="E10008" s="8" t="s">
        <v>48</v>
      </c>
      <c r="F10008" s="9">
        <f t="shared" si="495"/>
        <v>-4600000</v>
      </c>
      <c r="G10008" s="9">
        <v>-46</v>
      </c>
      <c r="H10008" s="10">
        <v>-5087922</v>
      </c>
      <c r="I10008" s="11">
        <f t="shared" ref="I10008:I10071" si="497">IF(H10008&gt;=0,IF(M10008=1,H10008,SUMIFS(I:I,E:E,E10008,M:M,M10008-1)+H10008),SUMIFS(I:I,E:E,E10008,M:M,M10008-1)+K10008*G10008)</f>
        <v>164610205.820472</v>
      </c>
      <c r="J10008" s="11">
        <f t="shared" ref="J10008:J10071" si="498">IF(M10008=1,G10008,SUMIFS($J:$J,$E:$E,E10008,$M:$M,M10008-1)+G10008)</f>
        <v>1640</v>
      </c>
      <c r="K10008" s="11">
        <f t="shared" ref="K10008:K10071" si="499">IF(H10008&gt;=0,I10008/J10008,SUMIFS($K:$K,$E:$E,E10008,$M:$M,M10008-1))</f>
        <v>100372.0767198</v>
      </c>
      <c r="L10008" s="12">
        <f t="shared" si="496"/>
        <v>470806.47088920046</v>
      </c>
      <c r="M10008" s="11">
        <f>COUNTIF(E$2:$E10008,E10008)</f>
        <v>564</v>
      </c>
      <c r="O10008" t="str">
        <f t="shared" ref="O10008:O10071" si="500">IF(M10008=_xlfn.MAXIFS(M:M,D:D,D10008),"X","")</f>
        <v/>
      </c>
    </row>
    <row r="10009" spans="1:15" hidden="1">
      <c r="A10009" s="41" t="s">
        <v>103</v>
      </c>
      <c r="B10009" s="46">
        <v>45820</v>
      </c>
      <c r="C10009" s="8" t="s">
        <v>13</v>
      </c>
      <c r="D10009" s="8" t="s">
        <v>90</v>
      </c>
      <c r="E10009" s="8" t="s">
        <v>90</v>
      </c>
      <c r="F10009" s="9">
        <f t="shared" si="495"/>
        <v>2700000</v>
      </c>
      <c r="G10009" s="9">
        <v>27</v>
      </c>
      <c r="H10009" s="10">
        <v>2931201</v>
      </c>
      <c r="I10009" s="11">
        <f t="shared" si="497"/>
        <v>3021762915.24438</v>
      </c>
      <c r="J10009" s="11">
        <f t="shared" si="498"/>
        <v>29052</v>
      </c>
      <c r="K10009" s="11">
        <f t="shared" si="499"/>
        <v>104012.21655116274</v>
      </c>
      <c r="L10009" s="12">
        <f t="shared" si="496"/>
        <v>0</v>
      </c>
      <c r="M10009" s="11">
        <f>COUNTIF(E$2:$E10009,E10009)</f>
        <v>1814</v>
      </c>
      <c r="O10009" t="str">
        <f t="shared" si="500"/>
        <v/>
      </c>
    </row>
    <row r="10010" spans="1:15" hidden="1">
      <c r="A10010" s="41" t="s">
        <v>103</v>
      </c>
      <c r="B10010" s="46">
        <v>45820</v>
      </c>
      <c r="C10010" s="8" t="s">
        <v>13</v>
      </c>
      <c r="D10010" s="8" t="s">
        <v>14</v>
      </c>
      <c r="E10010" s="8" t="s">
        <v>14</v>
      </c>
      <c r="F10010" s="9">
        <f t="shared" si="495"/>
        <v>-9200000</v>
      </c>
      <c r="G10010" s="9">
        <v>-92</v>
      </c>
      <c r="H10010" s="10">
        <v>-9900764</v>
      </c>
      <c r="I10010" s="11">
        <f t="shared" si="497"/>
        <v>21910131964.909878</v>
      </c>
      <c r="J10010" s="11">
        <f t="shared" si="498"/>
        <v>215641</v>
      </c>
      <c r="K10010" s="11">
        <f t="shared" si="499"/>
        <v>101604.66685328801</v>
      </c>
      <c r="L10010" s="12">
        <f t="shared" si="496"/>
        <v>553134.64949750341</v>
      </c>
      <c r="M10010" s="11">
        <f>COUNTIF(E$2:$E10010,E10010)</f>
        <v>1342</v>
      </c>
      <c r="O10010" t="str">
        <f t="shared" si="500"/>
        <v/>
      </c>
    </row>
    <row r="10011" spans="1:15" hidden="1">
      <c r="A10011" s="41" t="s">
        <v>103</v>
      </c>
      <c r="B10011" s="46">
        <v>45820</v>
      </c>
      <c r="C10011" s="8" t="s">
        <v>13</v>
      </c>
      <c r="D10011" s="8" t="s">
        <v>48</v>
      </c>
      <c r="E10011" s="8" t="s">
        <v>48</v>
      </c>
      <c r="F10011" s="9">
        <f t="shared" si="495"/>
        <v>-3600000</v>
      </c>
      <c r="G10011" s="9">
        <v>-36</v>
      </c>
      <c r="H10011" s="10">
        <v>-3981852</v>
      </c>
      <c r="I10011" s="11">
        <f t="shared" si="497"/>
        <v>160996811.05855921</v>
      </c>
      <c r="J10011" s="11">
        <f t="shared" si="498"/>
        <v>1604</v>
      </c>
      <c r="K10011" s="11">
        <f t="shared" si="499"/>
        <v>100372.0767198</v>
      </c>
      <c r="L10011" s="12">
        <f t="shared" si="496"/>
        <v>368457.23808720009</v>
      </c>
      <c r="M10011" s="11">
        <f>COUNTIF(E$2:$E10011,E10011)</f>
        <v>565</v>
      </c>
      <c r="O10011" t="str">
        <f t="shared" si="500"/>
        <v/>
      </c>
    </row>
    <row r="10012" spans="1:15" hidden="1">
      <c r="A10012" s="41" t="s">
        <v>103</v>
      </c>
      <c r="B10012" s="46">
        <v>45820</v>
      </c>
      <c r="C10012" s="8" t="s">
        <v>13</v>
      </c>
      <c r="D10012" s="8" t="s">
        <v>48</v>
      </c>
      <c r="E10012" s="8" t="s">
        <v>48</v>
      </c>
      <c r="F10012" s="9">
        <f t="shared" si="495"/>
        <v>-18000000</v>
      </c>
      <c r="G10012" s="9">
        <v>-180</v>
      </c>
      <c r="H10012" s="10">
        <v>-19909260</v>
      </c>
      <c r="I10012" s="11">
        <f t="shared" si="497"/>
        <v>142929837.24899521</v>
      </c>
      <c r="J10012" s="11">
        <f t="shared" si="498"/>
        <v>1424</v>
      </c>
      <c r="K10012" s="11">
        <f t="shared" si="499"/>
        <v>100372.0767198</v>
      </c>
      <c r="L10012" s="12">
        <f t="shared" si="496"/>
        <v>1842286.1904360019</v>
      </c>
      <c r="M10012" s="11">
        <f>COUNTIF(E$2:$E10012,E10012)</f>
        <v>566</v>
      </c>
      <c r="O10012" t="str">
        <f t="shared" si="500"/>
        <v/>
      </c>
    </row>
    <row r="10013" spans="1:15" hidden="1">
      <c r="A10013" s="41" t="s">
        <v>103</v>
      </c>
      <c r="B10013" s="46">
        <v>45820</v>
      </c>
      <c r="C10013" s="8" t="s">
        <v>13</v>
      </c>
      <c r="D10013" s="8" t="s">
        <v>14</v>
      </c>
      <c r="E10013" s="8" t="s">
        <v>14</v>
      </c>
      <c r="F10013" s="9">
        <f t="shared" si="495"/>
        <v>-9200000</v>
      </c>
      <c r="G10013" s="9">
        <v>-92</v>
      </c>
      <c r="H10013" s="10">
        <v>-9900764</v>
      </c>
      <c r="I10013" s="11">
        <f t="shared" si="497"/>
        <v>21900784335.559376</v>
      </c>
      <c r="J10013" s="11">
        <f t="shared" si="498"/>
        <v>215549</v>
      </c>
      <c r="K10013" s="11">
        <f t="shared" si="499"/>
        <v>101604.66685328801</v>
      </c>
      <c r="L10013" s="12">
        <f t="shared" si="496"/>
        <v>553134.64949750341</v>
      </c>
      <c r="M10013" s="11">
        <f>COUNTIF(E$2:$E10013,E10013)</f>
        <v>1343</v>
      </c>
      <c r="O10013" t="str">
        <f t="shared" si="500"/>
        <v/>
      </c>
    </row>
    <row r="10014" spans="1:15" hidden="1">
      <c r="A10014" s="41" t="s">
        <v>103</v>
      </c>
      <c r="B10014" s="46">
        <v>45820</v>
      </c>
      <c r="C10014" s="8" t="s">
        <v>13</v>
      </c>
      <c r="D10014" s="8" t="s">
        <v>48</v>
      </c>
      <c r="E10014" s="8" t="s">
        <v>48</v>
      </c>
      <c r="F10014" s="9">
        <f t="shared" si="495"/>
        <v>-18000000</v>
      </c>
      <c r="G10014" s="9">
        <v>-180</v>
      </c>
      <c r="H10014" s="10">
        <v>-19909260</v>
      </c>
      <c r="I10014" s="11">
        <f t="shared" si="497"/>
        <v>124862863.43943122</v>
      </c>
      <c r="J10014" s="11">
        <f t="shared" si="498"/>
        <v>1244</v>
      </c>
      <c r="K10014" s="11">
        <f t="shared" si="499"/>
        <v>100372.0767198</v>
      </c>
      <c r="L10014" s="12">
        <f t="shared" si="496"/>
        <v>1842286.1904360019</v>
      </c>
      <c r="M10014" s="11">
        <f>COUNTIF(E$2:$E10014,E10014)</f>
        <v>567</v>
      </c>
      <c r="O10014" t="str">
        <f t="shared" si="500"/>
        <v/>
      </c>
    </row>
    <row r="10015" spans="1:15" hidden="1">
      <c r="A10015" s="41" t="s">
        <v>103</v>
      </c>
      <c r="B10015" s="46">
        <v>45820</v>
      </c>
      <c r="C10015" s="8" t="s">
        <v>13</v>
      </c>
      <c r="D10015" s="8" t="s">
        <v>48</v>
      </c>
      <c r="E10015" s="8" t="s">
        <v>48</v>
      </c>
      <c r="F10015" s="9">
        <f t="shared" si="495"/>
        <v>-18000000</v>
      </c>
      <c r="G10015" s="9">
        <v>-180</v>
      </c>
      <c r="H10015" s="10">
        <v>-19909260</v>
      </c>
      <c r="I10015" s="11">
        <f t="shared" si="497"/>
        <v>106795889.62986723</v>
      </c>
      <c r="J10015" s="11">
        <f t="shared" si="498"/>
        <v>1064</v>
      </c>
      <c r="K10015" s="11">
        <f t="shared" si="499"/>
        <v>100372.0767198</v>
      </c>
      <c r="L10015" s="12">
        <f t="shared" si="496"/>
        <v>1842286.1904360019</v>
      </c>
      <c r="M10015" s="11">
        <f>COUNTIF(E$2:$E10015,E10015)</f>
        <v>568</v>
      </c>
      <c r="O10015" t="str">
        <f t="shared" si="500"/>
        <v/>
      </c>
    </row>
    <row r="10016" spans="1:15" hidden="1">
      <c r="A10016" s="41" t="s">
        <v>103</v>
      </c>
      <c r="B10016" s="46">
        <v>45820</v>
      </c>
      <c r="C10016" s="8" t="s">
        <v>13</v>
      </c>
      <c r="D10016" s="8" t="s">
        <v>48</v>
      </c>
      <c r="E10016" s="8" t="s">
        <v>48</v>
      </c>
      <c r="F10016" s="9">
        <f t="shared" si="495"/>
        <v>28900000</v>
      </c>
      <c r="G10016" s="9">
        <v>289</v>
      </c>
      <c r="H10016" s="10">
        <v>31947794</v>
      </c>
      <c r="I10016" s="11">
        <f t="shared" si="497"/>
        <v>138743683.62986723</v>
      </c>
      <c r="J10016" s="11">
        <f t="shared" si="498"/>
        <v>1353</v>
      </c>
      <c r="K10016" s="11">
        <f t="shared" si="499"/>
        <v>102545.22071682721</v>
      </c>
      <c r="L10016" s="12">
        <f t="shared" si="496"/>
        <v>0</v>
      </c>
      <c r="M10016" s="11">
        <f>COUNTIF(E$2:$E10016,E10016)</f>
        <v>569</v>
      </c>
      <c r="O10016" t="str">
        <f t="shared" si="500"/>
        <v/>
      </c>
    </row>
    <row r="10017" spans="1:15" hidden="1">
      <c r="A10017" s="41" t="s">
        <v>103</v>
      </c>
      <c r="B10017" s="46">
        <v>45820</v>
      </c>
      <c r="C10017" s="8" t="s">
        <v>13</v>
      </c>
      <c r="D10017" s="8" t="s">
        <v>46</v>
      </c>
      <c r="E10017" s="8" t="s">
        <v>46</v>
      </c>
      <c r="F10017" s="9">
        <f t="shared" si="495"/>
        <v>900000</v>
      </c>
      <c r="G10017" s="9">
        <v>9</v>
      </c>
      <c r="H10017" s="10">
        <v>937674</v>
      </c>
      <c r="I10017" s="11">
        <f t="shared" si="497"/>
        <v>9410299443.515728</v>
      </c>
      <c r="J10017" s="11">
        <f t="shared" si="498"/>
        <v>91594</v>
      </c>
      <c r="K10017" s="11">
        <f t="shared" si="499"/>
        <v>102739.25632154648</v>
      </c>
      <c r="L10017" s="12">
        <f t="shared" si="496"/>
        <v>0</v>
      </c>
      <c r="M10017" s="11">
        <f>COUNTIF(E$2:$E10017,E10017)</f>
        <v>3004</v>
      </c>
      <c r="O10017" t="str">
        <f t="shared" si="500"/>
        <v/>
      </c>
    </row>
    <row r="10018" spans="1:15" hidden="1">
      <c r="A10018" s="41" t="s">
        <v>103</v>
      </c>
      <c r="B10018" s="46">
        <v>45820</v>
      </c>
      <c r="C10018" s="8" t="s">
        <v>13</v>
      </c>
      <c r="D10018" s="8" t="s">
        <v>48</v>
      </c>
      <c r="E10018" s="8" t="s">
        <v>48</v>
      </c>
      <c r="F10018" s="9">
        <f t="shared" si="495"/>
        <v>-900000</v>
      </c>
      <c r="G10018" s="9">
        <v>-9</v>
      </c>
      <c r="H10018" s="10">
        <v>-995463</v>
      </c>
      <c r="I10018" s="11">
        <f t="shared" si="497"/>
        <v>137820776.64341578</v>
      </c>
      <c r="J10018" s="11">
        <f t="shared" si="498"/>
        <v>1344</v>
      </c>
      <c r="K10018" s="11">
        <f t="shared" si="499"/>
        <v>102545.22071682721</v>
      </c>
      <c r="L10018" s="12">
        <f t="shared" si="496"/>
        <v>72556.013548555085</v>
      </c>
      <c r="M10018" s="11">
        <f>COUNTIF(E$2:$E10018,E10018)</f>
        <v>570</v>
      </c>
      <c r="O10018" t="str">
        <f t="shared" si="500"/>
        <v/>
      </c>
    </row>
    <row r="10019" spans="1:15" hidden="1">
      <c r="A10019" s="41" t="s">
        <v>103</v>
      </c>
      <c r="B10019" s="46">
        <v>45820</v>
      </c>
      <c r="C10019" s="8" t="s">
        <v>13</v>
      </c>
      <c r="D10019" s="8" t="s">
        <v>14</v>
      </c>
      <c r="E10019" s="8" t="s">
        <v>14</v>
      </c>
      <c r="F10019" s="9">
        <f t="shared" si="495"/>
        <v>-4600000</v>
      </c>
      <c r="G10019" s="9">
        <v>-46</v>
      </c>
      <c r="H10019" s="10">
        <v>-4950382</v>
      </c>
      <c r="I10019" s="11">
        <f t="shared" si="497"/>
        <v>21896110520.884125</v>
      </c>
      <c r="J10019" s="11">
        <f t="shared" si="498"/>
        <v>215503</v>
      </c>
      <c r="K10019" s="11">
        <f t="shared" si="499"/>
        <v>101604.66685328801</v>
      </c>
      <c r="L10019" s="12">
        <f t="shared" si="496"/>
        <v>276567.32474875171</v>
      </c>
      <c r="M10019" s="11">
        <f>COUNTIF(E$2:$E10019,E10019)</f>
        <v>1344</v>
      </c>
      <c r="O10019" t="str">
        <f t="shared" si="500"/>
        <v/>
      </c>
    </row>
    <row r="10020" spans="1:15" hidden="1">
      <c r="A10020" s="41" t="s">
        <v>103</v>
      </c>
      <c r="B10020" s="46">
        <v>45820</v>
      </c>
      <c r="C10020" s="8" t="s">
        <v>13</v>
      </c>
      <c r="D10020" s="8" t="s">
        <v>48</v>
      </c>
      <c r="E10020" s="8" t="s">
        <v>48</v>
      </c>
      <c r="F10020" s="9">
        <f t="shared" si="495"/>
        <v>-1800000</v>
      </c>
      <c r="G10020" s="9">
        <v>-18</v>
      </c>
      <c r="H10020" s="10">
        <v>-1990926</v>
      </c>
      <c r="I10020" s="11">
        <f t="shared" si="497"/>
        <v>135974962.67051288</v>
      </c>
      <c r="J10020" s="11">
        <f t="shared" si="498"/>
        <v>1326</v>
      </c>
      <c r="K10020" s="11">
        <f t="shared" si="499"/>
        <v>102545.22071682721</v>
      </c>
      <c r="L10020" s="12">
        <f t="shared" si="496"/>
        <v>145112.02709711017</v>
      </c>
      <c r="M10020" s="11">
        <f>COUNTIF(E$2:$E10020,E10020)</f>
        <v>571</v>
      </c>
      <c r="O10020" t="str">
        <f t="shared" si="500"/>
        <v/>
      </c>
    </row>
    <row r="10021" spans="1:15" hidden="1">
      <c r="A10021" s="41" t="s">
        <v>103</v>
      </c>
      <c r="B10021" s="46">
        <v>45820</v>
      </c>
      <c r="C10021" s="8" t="s">
        <v>13</v>
      </c>
      <c r="D10021" s="8" t="s">
        <v>48</v>
      </c>
      <c r="E10021" s="8" t="s">
        <v>48</v>
      </c>
      <c r="F10021" s="9">
        <f t="shared" si="495"/>
        <v>-2700000</v>
      </c>
      <c r="G10021" s="9">
        <v>-27</v>
      </c>
      <c r="H10021" s="10">
        <v>-2986389</v>
      </c>
      <c r="I10021" s="11">
        <f t="shared" si="497"/>
        <v>133206241.71115854</v>
      </c>
      <c r="J10021" s="11">
        <f t="shared" si="498"/>
        <v>1299</v>
      </c>
      <c r="K10021" s="11">
        <f t="shared" si="499"/>
        <v>102545.22071682721</v>
      </c>
      <c r="L10021" s="12">
        <f t="shared" si="496"/>
        <v>217668.04064566502</v>
      </c>
      <c r="M10021" s="11">
        <f>COUNTIF(E$2:$E10021,E10021)</f>
        <v>572</v>
      </c>
      <c r="O10021" t="str">
        <f t="shared" si="500"/>
        <v/>
      </c>
    </row>
    <row r="10022" spans="1:15" hidden="1">
      <c r="A10022" s="41" t="s">
        <v>103</v>
      </c>
      <c r="B10022" s="46">
        <v>45820</v>
      </c>
      <c r="C10022" s="8" t="s">
        <v>13</v>
      </c>
      <c r="D10022" s="8" t="s">
        <v>48</v>
      </c>
      <c r="E10022" s="8" t="s">
        <v>48</v>
      </c>
      <c r="F10022" s="9">
        <f t="shared" si="495"/>
        <v>-1800000</v>
      </c>
      <c r="G10022" s="9">
        <v>-18</v>
      </c>
      <c r="H10022" s="10">
        <v>-1990926</v>
      </c>
      <c r="I10022" s="11">
        <f t="shared" si="497"/>
        <v>131360427.73825565</v>
      </c>
      <c r="J10022" s="11">
        <f t="shared" si="498"/>
        <v>1281</v>
      </c>
      <c r="K10022" s="11">
        <f t="shared" si="499"/>
        <v>102545.22071682721</v>
      </c>
      <c r="L10022" s="12">
        <f t="shared" si="496"/>
        <v>145112.02709711017</v>
      </c>
      <c r="M10022" s="11">
        <f>COUNTIF(E$2:$E10022,E10022)</f>
        <v>573</v>
      </c>
      <c r="O10022" t="str">
        <f t="shared" si="500"/>
        <v/>
      </c>
    </row>
    <row r="10023" spans="1:15" hidden="1">
      <c r="A10023" s="41" t="s">
        <v>103</v>
      </c>
      <c r="B10023" s="46">
        <v>45820</v>
      </c>
      <c r="C10023" s="8" t="s">
        <v>13</v>
      </c>
      <c r="D10023" s="8" t="s">
        <v>48</v>
      </c>
      <c r="E10023" s="8" t="s">
        <v>48</v>
      </c>
      <c r="F10023" s="9">
        <f t="shared" si="495"/>
        <v>-2700000</v>
      </c>
      <c r="G10023" s="9">
        <v>-27</v>
      </c>
      <c r="H10023" s="10">
        <v>-2986389</v>
      </c>
      <c r="I10023" s="11">
        <f t="shared" si="497"/>
        <v>128591706.77890131</v>
      </c>
      <c r="J10023" s="11">
        <f t="shared" si="498"/>
        <v>1254</v>
      </c>
      <c r="K10023" s="11">
        <f t="shared" si="499"/>
        <v>102545.22071682721</v>
      </c>
      <c r="L10023" s="12">
        <f t="shared" si="496"/>
        <v>217668.04064566502</v>
      </c>
      <c r="M10023" s="11">
        <f>COUNTIF(E$2:$E10023,E10023)</f>
        <v>574</v>
      </c>
      <c r="O10023" t="str">
        <f t="shared" si="500"/>
        <v/>
      </c>
    </row>
    <row r="10024" spans="1:15" hidden="1">
      <c r="A10024" s="41" t="s">
        <v>103</v>
      </c>
      <c r="B10024" s="46">
        <v>45820</v>
      </c>
      <c r="C10024" s="8" t="s">
        <v>13</v>
      </c>
      <c r="D10024" s="8" t="s">
        <v>48</v>
      </c>
      <c r="E10024" s="8" t="s">
        <v>48</v>
      </c>
      <c r="F10024" s="9">
        <f t="shared" si="495"/>
        <v>-2700000</v>
      </c>
      <c r="G10024" s="9">
        <v>-27</v>
      </c>
      <c r="H10024" s="10">
        <v>-2986389</v>
      </c>
      <c r="I10024" s="11">
        <f t="shared" si="497"/>
        <v>125822985.81954697</v>
      </c>
      <c r="J10024" s="11">
        <f t="shared" si="498"/>
        <v>1227</v>
      </c>
      <c r="K10024" s="11">
        <f t="shared" si="499"/>
        <v>102545.22071682721</v>
      </c>
      <c r="L10024" s="12">
        <f t="shared" si="496"/>
        <v>217668.04064566502</v>
      </c>
      <c r="M10024" s="11">
        <f>COUNTIF(E$2:$E10024,E10024)</f>
        <v>575</v>
      </c>
      <c r="O10024" t="str">
        <f t="shared" si="500"/>
        <v/>
      </c>
    </row>
    <row r="10025" spans="1:15" hidden="1">
      <c r="A10025" s="41" t="s">
        <v>103</v>
      </c>
      <c r="B10025" s="46">
        <v>45820</v>
      </c>
      <c r="C10025" s="8" t="s">
        <v>13</v>
      </c>
      <c r="D10025" s="8" t="s">
        <v>48</v>
      </c>
      <c r="E10025" s="8" t="s">
        <v>48</v>
      </c>
      <c r="F10025" s="9">
        <f t="shared" ref="F10025:F10088" si="501">100000*G10025</f>
        <v>-1800000</v>
      </c>
      <c r="G10025" s="9">
        <v>-18</v>
      </c>
      <c r="H10025" s="10">
        <v>-1990926</v>
      </c>
      <c r="I10025" s="11">
        <f t="shared" si="497"/>
        <v>123977171.84664407</v>
      </c>
      <c r="J10025" s="11">
        <f t="shared" si="498"/>
        <v>1209</v>
      </c>
      <c r="K10025" s="11">
        <f t="shared" si="499"/>
        <v>102545.22071682721</v>
      </c>
      <c r="L10025" s="12">
        <f t="shared" si="496"/>
        <v>145112.02709711017</v>
      </c>
      <c r="M10025" s="11">
        <f>COUNTIF(E$2:$E10025,E10025)</f>
        <v>576</v>
      </c>
      <c r="O10025" t="str">
        <f t="shared" si="500"/>
        <v/>
      </c>
    </row>
    <row r="10026" spans="1:15" hidden="1">
      <c r="A10026" s="41" t="s">
        <v>103</v>
      </c>
      <c r="B10026" s="46">
        <v>45820</v>
      </c>
      <c r="C10026" s="8" t="s">
        <v>13</v>
      </c>
      <c r="D10026" s="8" t="s">
        <v>48</v>
      </c>
      <c r="E10026" s="8" t="s">
        <v>48</v>
      </c>
      <c r="F10026" s="9">
        <f t="shared" si="501"/>
        <v>-1800000</v>
      </c>
      <c r="G10026" s="9">
        <v>-18</v>
      </c>
      <c r="H10026" s="10">
        <v>-1990926</v>
      </c>
      <c r="I10026" s="11">
        <f t="shared" si="497"/>
        <v>122131357.87374118</v>
      </c>
      <c r="J10026" s="11">
        <f t="shared" si="498"/>
        <v>1191</v>
      </c>
      <c r="K10026" s="11">
        <f t="shared" si="499"/>
        <v>102545.22071682721</v>
      </c>
      <c r="L10026" s="12">
        <f t="shared" si="496"/>
        <v>145112.02709711017</v>
      </c>
      <c r="M10026" s="11">
        <f>COUNTIF(E$2:$E10026,E10026)</f>
        <v>577</v>
      </c>
      <c r="O10026" t="str">
        <f t="shared" si="500"/>
        <v/>
      </c>
    </row>
    <row r="10027" spans="1:15" hidden="1">
      <c r="A10027" s="41" t="s">
        <v>103</v>
      </c>
      <c r="B10027" s="46">
        <v>45820</v>
      </c>
      <c r="C10027" s="8" t="s">
        <v>13</v>
      </c>
      <c r="D10027" s="8" t="s">
        <v>48</v>
      </c>
      <c r="E10027" s="8" t="s">
        <v>48</v>
      </c>
      <c r="F10027" s="9">
        <f t="shared" si="501"/>
        <v>-1800000</v>
      </c>
      <c r="G10027" s="9">
        <v>-18</v>
      </c>
      <c r="H10027" s="10">
        <v>-1990926</v>
      </c>
      <c r="I10027" s="11">
        <f t="shared" si="497"/>
        <v>120285543.90083829</v>
      </c>
      <c r="J10027" s="11">
        <f t="shared" si="498"/>
        <v>1173</v>
      </c>
      <c r="K10027" s="11">
        <f t="shared" si="499"/>
        <v>102545.22071682721</v>
      </c>
      <c r="L10027" s="12">
        <f t="shared" si="496"/>
        <v>145112.02709711017</v>
      </c>
      <c r="M10027" s="11">
        <f>COUNTIF(E$2:$E10027,E10027)</f>
        <v>578</v>
      </c>
      <c r="O10027" t="str">
        <f t="shared" si="500"/>
        <v/>
      </c>
    </row>
    <row r="10028" spans="1:15" hidden="1">
      <c r="A10028" s="41" t="s">
        <v>103</v>
      </c>
      <c r="B10028" s="46">
        <v>45820</v>
      </c>
      <c r="C10028" s="8" t="s">
        <v>13</v>
      </c>
      <c r="D10028" s="8" t="s">
        <v>48</v>
      </c>
      <c r="E10028" s="8" t="s">
        <v>48</v>
      </c>
      <c r="F10028" s="9">
        <f t="shared" si="501"/>
        <v>-2700000</v>
      </c>
      <c r="G10028" s="9">
        <v>-27</v>
      </c>
      <c r="H10028" s="10">
        <v>-2986389</v>
      </c>
      <c r="I10028" s="11">
        <f t="shared" si="497"/>
        <v>117516822.94148394</v>
      </c>
      <c r="J10028" s="11">
        <f t="shared" si="498"/>
        <v>1146</v>
      </c>
      <c r="K10028" s="11">
        <f t="shared" si="499"/>
        <v>102545.22071682721</v>
      </c>
      <c r="L10028" s="12">
        <f t="shared" si="496"/>
        <v>217668.04064566502</v>
      </c>
      <c r="M10028" s="11">
        <f>COUNTIF(E$2:$E10028,E10028)</f>
        <v>579</v>
      </c>
      <c r="O10028" t="str">
        <f t="shared" si="500"/>
        <v/>
      </c>
    </row>
    <row r="10029" spans="1:15" hidden="1">
      <c r="A10029" s="41" t="s">
        <v>103</v>
      </c>
      <c r="B10029" s="46">
        <v>45820</v>
      </c>
      <c r="C10029" s="8" t="s">
        <v>13</v>
      </c>
      <c r="D10029" s="8" t="s">
        <v>48</v>
      </c>
      <c r="E10029" s="8" t="s">
        <v>48</v>
      </c>
      <c r="F10029" s="9">
        <f t="shared" si="501"/>
        <v>-4500000</v>
      </c>
      <c r="G10029" s="9">
        <v>-45</v>
      </c>
      <c r="H10029" s="10">
        <v>-4977315</v>
      </c>
      <c r="I10029" s="11">
        <f t="shared" si="497"/>
        <v>112902288.00922672</v>
      </c>
      <c r="J10029" s="11">
        <f t="shared" si="498"/>
        <v>1101</v>
      </c>
      <c r="K10029" s="11">
        <f t="shared" si="499"/>
        <v>102545.22071682721</v>
      </c>
      <c r="L10029" s="12">
        <f t="shared" ref="L10029:L10092" si="502">IF(G10029&lt;0,K10029*G10029-H10029,0)</f>
        <v>362780.06774277519</v>
      </c>
      <c r="M10029" s="11">
        <f>COUNTIF(E$2:$E10029,E10029)</f>
        <v>580</v>
      </c>
      <c r="O10029" t="str">
        <f t="shared" si="500"/>
        <v/>
      </c>
    </row>
    <row r="10030" spans="1:15" hidden="1">
      <c r="A10030" s="41" t="s">
        <v>103</v>
      </c>
      <c r="B10030" s="46">
        <v>45820</v>
      </c>
      <c r="C10030" s="8" t="s">
        <v>13</v>
      </c>
      <c r="D10030" s="8" t="s">
        <v>14</v>
      </c>
      <c r="E10030" s="8" t="s">
        <v>14</v>
      </c>
      <c r="F10030" s="9">
        <f t="shared" si="501"/>
        <v>-900000</v>
      </c>
      <c r="G10030" s="9">
        <v>-9</v>
      </c>
      <c r="H10030" s="10">
        <v>-968553</v>
      </c>
      <c r="I10030" s="11">
        <f t="shared" si="497"/>
        <v>21895196078.882446</v>
      </c>
      <c r="J10030" s="11">
        <f t="shared" si="498"/>
        <v>215494</v>
      </c>
      <c r="K10030" s="11">
        <f t="shared" si="499"/>
        <v>101604.66685328801</v>
      </c>
      <c r="L10030" s="12">
        <f t="shared" si="502"/>
        <v>54110.998320407933</v>
      </c>
      <c r="M10030" s="11">
        <f>COUNTIF(E$2:$E10030,E10030)</f>
        <v>1345</v>
      </c>
      <c r="O10030" t="str">
        <f t="shared" si="500"/>
        <v/>
      </c>
    </row>
    <row r="10031" spans="1:15" hidden="1">
      <c r="A10031" s="41" t="s">
        <v>103</v>
      </c>
      <c r="B10031" s="46">
        <v>45820</v>
      </c>
      <c r="C10031" s="8" t="s">
        <v>13</v>
      </c>
      <c r="D10031" s="8" t="s">
        <v>48</v>
      </c>
      <c r="E10031" s="8" t="s">
        <v>48</v>
      </c>
      <c r="F10031" s="9">
        <f t="shared" si="501"/>
        <v>-4500000</v>
      </c>
      <c r="G10031" s="9">
        <v>-45</v>
      </c>
      <c r="H10031" s="10">
        <v>-4977315</v>
      </c>
      <c r="I10031" s="11">
        <f t="shared" si="497"/>
        <v>108287753.0769695</v>
      </c>
      <c r="J10031" s="11">
        <f t="shared" si="498"/>
        <v>1056</v>
      </c>
      <c r="K10031" s="11">
        <f t="shared" si="499"/>
        <v>102545.22071682721</v>
      </c>
      <c r="L10031" s="12">
        <f t="shared" si="502"/>
        <v>362780.06774277519</v>
      </c>
      <c r="M10031" s="11">
        <f>COUNTIF(E$2:$E10031,E10031)</f>
        <v>581</v>
      </c>
      <c r="O10031" t="str">
        <f t="shared" si="500"/>
        <v/>
      </c>
    </row>
    <row r="10032" spans="1:15" hidden="1">
      <c r="A10032" s="41" t="s">
        <v>103</v>
      </c>
      <c r="B10032" s="46">
        <v>45820</v>
      </c>
      <c r="C10032" s="8" t="s">
        <v>13</v>
      </c>
      <c r="D10032" s="8" t="s">
        <v>48</v>
      </c>
      <c r="E10032" s="8" t="s">
        <v>48</v>
      </c>
      <c r="F10032" s="9">
        <f t="shared" si="501"/>
        <v>-900000</v>
      </c>
      <c r="G10032" s="9">
        <v>-9</v>
      </c>
      <c r="H10032" s="10">
        <v>-995463</v>
      </c>
      <c r="I10032" s="11">
        <f t="shared" si="497"/>
        <v>107364846.09051806</v>
      </c>
      <c r="J10032" s="11">
        <f t="shared" si="498"/>
        <v>1047</v>
      </c>
      <c r="K10032" s="11">
        <f t="shared" si="499"/>
        <v>102545.22071682721</v>
      </c>
      <c r="L10032" s="12">
        <f t="shared" si="502"/>
        <v>72556.013548555085</v>
      </c>
      <c r="M10032" s="11">
        <f>COUNTIF(E$2:$E10032,E10032)</f>
        <v>582</v>
      </c>
      <c r="O10032" t="str">
        <f t="shared" si="500"/>
        <v/>
      </c>
    </row>
    <row r="10033" spans="1:15" hidden="1">
      <c r="A10033" s="41" t="s">
        <v>103</v>
      </c>
      <c r="B10033" s="46">
        <v>45820</v>
      </c>
      <c r="C10033" s="8" t="s">
        <v>13</v>
      </c>
      <c r="D10033" s="8" t="s">
        <v>48</v>
      </c>
      <c r="E10033" s="8" t="s">
        <v>48</v>
      </c>
      <c r="F10033" s="9">
        <f t="shared" si="501"/>
        <v>-3600000</v>
      </c>
      <c r="G10033" s="9">
        <v>-36</v>
      </c>
      <c r="H10033" s="10">
        <v>-3981852</v>
      </c>
      <c r="I10033" s="11">
        <f t="shared" si="497"/>
        <v>103673218.14471228</v>
      </c>
      <c r="J10033" s="11">
        <f t="shared" si="498"/>
        <v>1011</v>
      </c>
      <c r="K10033" s="11">
        <f t="shared" si="499"/>
        <v>102545.22071682721</v>
      </c>
      <c r="L10033" s="12">
        <f t="shared" si="502"/>
        <v>290224.05419422034</v>
      </c>
      <c r="M10033" s="11">
        <f>COUNTIF(E$2:$E10033,E10033)</f>
        <v>583</v>
      </c>
      <c r="O10033" t="str">
        <f t="shared" si="500"/>
        <v/>
      </c>
    </row>
    <row r="10034" spans="1:15" hidden="1">
      <c r="A10034" s="41" t="s">
        <v>103</v>
      </c>
      <c r="B10034" s="46">
        <v>45820</v>
      </c>
      <c r="C10034" s="8" t="s">
        <v>13</v>
      </c>
      <c r="D10034" s="8" t="s">
        <v>48</v>
      </c>
      <c r="E10034" s="8" t="s">
        <v>48</v>
      </c>
      <c r="F10034" s="9">
        <f t="shared" si="501"/>
        <v>-5400000</v>
      </c>
      <c r="G10034" s="9">
        <v>-54</v>
      </c>
      <c r="H10034" s="10">
        <v>-5972778</v>
      </c>
      <c r="I10034" s="11">
        <f t="shared" si="497"/>
        <v>98135776.226003617</v>
      </c>
      <c r="J10034" s="11">
        <f t="shared" si="498"/>
        <v>957</v>
      </c>
      <c r="K10034" s="11">
        <f t="shared" si="499"/>
        <v>102545.22071682721</v>
      </c>
      <c r="L10034" s="12">
        <f t="shared" si="502"/>
        <v>435336.08129133005</v>
      </c>
      <c r="M10034" s="11">
        <f>COUNTIF(E$2:$E10034,E10034)</f>
        <v>584</v>
      </c>
      <c r="O10034" t="str">
        <f t="shared" si="500"/>
        <v/>
      </c>
    </row>
    <row r="10035" spans="1:15" hidden="1">
      <c r="A10035" s="41" t="s">
        <v>103</v>
      </c>
      <c r="B10035" s="46">
        <v>45820</v>
      </c>
      <c r="C10035" s="8" t="s">
        <v>13</v>
      </c>
      <c r="D10035" s="8" t="s">
        <v>14</v>
      </c>
      <c r="E10035" s="8" t="s">
        <v>14</v>
      </c>
      <c r="F10035" s="9">
        <f t="shared" si="501"/>
        <v>-11200000</v>
      </c>
      <c r="G10035" s="9">
        <v>-112</v>
      </c>
      <c r="H10035" s="10">
        <v>-12053104</v>
      </c>
      <c r="I10035" s="11">
        <f t="shared" si="497"/>
        <v>21883816356.194878</v>
      </c>
      <c r="J10035" s="11">
        <f t="shared" si="498"/>
        <v>215382</v>
      </c>
      <c r="K10035" s="11">
        <f t="shared" si="499"/>
        <v>101604.66685328801</v>
      </c>
      <c r="L10035" s="12">
        <f t="shared" si="502"/>
        <v>673381.31243174151</v>
      </c>
      <c r="M10035" s="11">
        <f>COUNTIF(E$2:$E10035,E10035)</f>
        <v>1346</v>
      </c>
      <c r="O10035" t="str">
        <f t="shared" si="500"/>
        <v/>
      </c>
    </row>
    <row r="10036" spans="1:15" hidden="1">
      <c r="A10036" s="41" t="s">
        <v>103</v>
      </c>
      <c r="B10036" s="46">
        <v>45820</v>
      </c>
      <c r="C10036" s="8" t="s">
        <v>13</v>
      </c>
      <c r="D10036" s="8" t="s">
        <v>46</v>
      </c>
      <c r="E10036" s="8" t="s">
        <v>46</v>
      </c>
      <c r="F10036" s="9">
        <f t="shared" si="501"/>
        <v>9200000</v>
      </c>
      <c r="G10036" s="9">
        <v>92</v>
      </c>
      <c r="H10036" s="10">
        <v>9583548</v>
      </c>
      <c r="I10036" s="11">
        <f t="shared" si="497"/>
        <v>9419882991.515728</v>
      </c>
      <c r="J10036" s="11">
        <f t="shared" si="498"/>
        <v>91686</v>
      </c>
      <c r="K10036" s="11">
        <f t="shared" si="499"/>
        <v>102740.69096171419</v>
      </c>
      <c r="L10036" s="12">
        <f t="shared" si="502"/>
        <v>0</v>
      </c>
      <c r="M10036" s="11">
        <f>COUNTIF(E$2:$E10036,E10036)</f>
        <v>3005</v>
      </c>
      <c r="O10036" t="str">
        <f t="shared" si="500"/>
        <v/>
      </c>
    </row>
    <row r="10037" spans="1:15" hidden="1">
      <c r="A10037" s="41" t="s">
        <v>103</v>
      </c>
      <c r="B10037" s="46">
        <v>45820</v>
      </c>
      <c r="C10037" s="8" t="s">
        <v>13</v>
      </c>
      <c r="D10037" s="8" t="s">
        <v>48</v>
      </c>
      <c r="E10037" s="8" t="s">
        <v>48</v>
      </c>
      <c r="F10037" s="9">
        <f t="shared" si="501"/>
        <v>-19200000</v>
      </c>
      <c r="G10037" s="9">
        <v>-192</v>
      </c>
      <c r="H10037" s="10">
        <v>-21236544</v>
      </c>
      <c r="I10037" s="11">
        <f t="shared" si="497"/>
        <v>78447093.848372787</v>
      </c>
      <c r="J10037" s="11">
        <f t="shared" si="498"/>
        <v>765</v>
      </c>
      <c r="K10037" s="11">
        <f t="shared" si="499"/>
        <v>102545.22071682721</v>
      </c>
      <c r="L10037" s="12">
        <f t="shared" si="502"/>
        <v>1547861.6223691739</v>
      </c>
      <c r="M10037" s="11">
        <f>COUNTIF(E$2:$E10037,E10037)</f>
        <v>585</v>
      </c>
      <c r="O10037" t="str">
        <f t="shared" si="500"/>
        <v/>
      </c>
    </row>
    <row r="10038" spans="1:15" hidden="1">
      <c r="A10038" s="41" t="s">
        <v>103</v>
      </c>
      <c r="B10038" s="46">
        <v>45820</v>
      </c>
      <c r="C10038" s="8" t="s">
        <v>13</v>
      </c>
      <c r="D10038" s="8" t="s">
        <v>14</v>
      </c>
      <c r="E10038" s="8" t="s">
        <v>14</v>
      </c>
      <c r="F10038" s="9">
        <f t="shared" si="501"/>
        <v>-23900000</v>
      </c>
      <c r="G10038" s="9">
        <v>-239</v>
      </c>
      <c r="H10038" s="10">
        <v>-25720463</v>
      </c>
      <c r="I10038" s="11">
        <f t="shared" si="497"/>
        <v>21859532840.81694</v>
      </c>
      <c r="J10038" s="11">
        <f t="shared" si="498"/>
        <v>215143</v>
      </c>
      <c r="K10038" s="11">
        <f t="shared" si="499"/>
        <v>101604.66685328801</v>
      </c>
      <c r="L10038" s="12">
        <f t="shared" si="502"/>
        <v>1436947.6220641658</v>
      </c>
      <c r="M10038" s="11">
        <f>COUNTIF(E$2:$E10038,E10038)</f>
        <v>1347</v>
      </c>
      <c r="O10038" t="str">
        <f t="shared" si="500"/>
        <v/>
      </c>
    </row>
    <row r="10039" spans="1:15" hidden="1">
      <c r="A10039" s="41" t="s">
        <v>103</v>
      </c>
      <c r="B10039" s="46">
        <v>45820</v>
      </c>
      <c r="C10039" s="8" t="s">
        <v>13</v>
      </c>
      <c r="D10039" s="8" t="s">
        <v>48</v>
      </c>
      <c r="E10039" s="8" t="s">
        <v>48</v>
      </c>
      <c r="F10039" s="9">
        <f t="shared" si="501"/>
        <v>-900000</v>
      </c>
      <c r="G10039" s="9">
        <v>-9</v>
      </c>
      <c r="H10039" s="10">
        <v>-995463</v>
      </c>
      <c r="I10039" s="11">
        <f t="shared" si="497"/>
        <v>77524186.86192134</v>
      </c>
      <c r="J10039" s="11">
        <f t="shared" si="498"/>
        <v>756</v>
      </c>
      <c r="K10039" s="11">
        <f t="shared" si="499"/>
        <v>102545.22071682721</v>
      </c>
      <c r="L10039" s="12">
        <f t="shared" si="502"/>
        <v>72556.013548555085</v>
      </c>
      <c r="M10039" s="11">
        <f>COUNTIF(E$2:$E10039,E10039)</f>
        <v>586</v>
      </c>
      <c r="O10039" t="str">
        <f t="shared" si="500"/>
        <v/>
      </c>
    </row>
    <row r="10040" spans="1:15" hidden="1">
      <c r="A10040" s="41" t="s">
        <v>103</v>
      </c>
      <c r="B10040" s="46">
        <v>45820</v>
      </c>
      <c r="C10040" s="8" t="s">
        <v>13</v>
      </c>
      <c r="D10040" s="8" t="s">
        <v>46</v>
      </c>
      <c r="E10040" s="8" t="s">
        <v>46</v>
      </c>
      <c r="F10040" s="9">
        <f t="shared" si="501"/>
        <v>45500000</v>
      </c>
      <c r="G10040" s="9">
        <v>455</v>
      </c>
      <c r="H10040" s="10">
        <v>47404630</v>
      </c>
      <c r="I10040" s="11">
        <f t="shared" si="497"/>
        <v>9467287621.515728</v>
      </c>
      <c r="J10040" s="11">
        <f t="shared" si="498"/>
        <v>92141</v>
      </c>
      <c r="K10040" s="11">
        <f t="shared" si="499"/>
        <v>102747.82801918504</v>
      </c>
      <c r="L10040" s="12">
        <f t="shared" si="502"/>
        <v>0</v>
      </c>
      <c r="M10040" s="11">
        <f>COUNTIF(E$2:$E10040,E10040)</f>
        <v>3006</v>
      </c>
      <c r="O10040" t="str">
        <f t="shared" si="500"/>
        <v/>
      </c>
    </row>
    <row r="10041" spans="1:15" hidden="1">
      <c r="A10041" s="41" t="s">
        <v>103</v>
      </c>
      <c r="B10041" s="46">
        <v>45820</v>
      </c>
      <c r="C10041" s="8" t="s">
        <v>13</v>
      </c>
      <c r="D10041" s="8" t="s">
        <v>14</v>
      </c>
      <c r="E10041" s="8" t="s">
        <v>14</v>
      </c>
      <c r="F10041" s="9">
        <f t="shared" si="501"/>
        <v>-18500000</v>
      </c>
      <c r="G10041" s="9">
        <v>-185</v>
      </c>
      <c r="H10041" s="10">
        <v>-19909145</v>
      </c>
      <c r="I10041" s="11">
        <f t="shared" si="497"/>
        <v>21840735977.449081</v>
      </c>
      <c r="J10041" s="11">
        <f t="shared" si="498"/>
        <v>214958</v>
      </c>
      <c r="K10041" s="11">
        <f t="shared" si="499"/>
        <v>101604.66685328801</v>
      </c>
      <c r="L10041" s="12">
        <f t="shared" si="502"/>
        <v>1112281.6321417168</v>
      </c>
      <c r="M10041" s="11">
        <f>COUNTIF(E$2:$E10041,E10041)</f>
        <v>1348</v>
      </c>
      <c r="O10041" t="str">
        <f t="shared" si="500"/>
        <v/>
      </c>
    </row>
    <row r="10042" spans="1:15" hidden="1">
      <c r="A10042" s="41" t="s">
        <v>103</v>
      </c>
      <c r="B10042" s="46">
        <v>45820</v>
      </c>
      <c r="C10042" s="8" t="s">
        <v>13</v>
      </c>
      <c r="D10042" s="8" t="s">
        <v>14</v>
      </c>
      <c r="E10042" s="8" t="s">
        <v>14</v>
      </c>
      <c r="F10042" s="9">
        <f t="shared" si="501"/>
        <v>-46400000</v>
      </c>
      <c r="G10042" s="9">
        <v>-464</v>
      </c>
      <c r="H10042" s="10">
        <v>-49934288</v>
      </c>
      <c r="I10042" s="11">
        <f t="shared" si="497"/>
        <v>21793591412.029156</v>
      </c>
      <c r="J10042" s="11">
        <f t="shared" si="498"/>
        <v>214494</v>
      </c>
      <c r="K10042" s="11">
        <f t="shared" si="499"/>
        <v>101604.66685328801</v>
      </c>
      <c r="L10042" s="12">
        <f t="shared" si="502"/>
        <v>2789722.5800743625</v>
      </c>
      <c r="M10042" s="11">
        <f>COUNTIF(E$2:$E10042,E10042)</f>
        <v>1349</v>
      </c>
      <c r="O10042" t="str">
        <f t="shared" si="500"/>
        <v/>
      </c>
    </row>
    <row r="10043" spans="1:15" hidden="1">
      <c r="A10043" s="41" t="s">
        <v>103</v>
      </c>
      <c r="B10043" s="46">
        <v>45820</v>
      </c>
      <c r="C10043" s="8" t="s">
        <v>13</v>
      </c>
      <c r="D10043" s="8" t="s">
        <v>14</v>
      </c>
      <c r="E10043" s="8" t="s">
        <v>14</v>
      </c>
      <c r="F10043" s="9">
        <f t="shared" si="501"/>
        <v>-18500000</v>
      </c>
      <c r="G10043" s="9">
        <v>-185</v>
      </c>
      <c r="H10043" s="10">
        <v>-19909145</v>
      </c>
      <c r="I10043" s="11">
        <f t="shared" si="497"/>
        <v>21774794548.661297</v>
      </c>
      <c r="J10043" s="11">
        <f t="shared" si="498"/>
        <v>214309</v>
      </c>
      <c r="K10043" s="11">
        <f t="shared" si="499"/>
        <v>101604.66685328801</v>
      </c>
      <c r="L10043" s="12">
        <f t="shared" si="502"/>
        <v>1112281.6321417168</v>
      </c>
      <c r="M10043" s="11">
        <f>COUNTIF(E$2:$E10043,E10043)</f>
        <v>1350</v>
      </c>
      <c r="O10043" t="str">
        <f t="shared" si="500"/>
        <v/>
      </c>
    </row>
    <row r="10044" spans="1:15" hidden="1">
      <c r="A10044" s="41" t="s">
        <v>103</v>
      </c>
      <c r="B10044" s="46">
        <v>45820</v>
      </c>
      <c r="C10044" s="8" t="s">
        <v>13</v>
      </c>
      <c r="D10044" s="8" t="s">
        <v>14</v>
      </c>
      <c r="E10044" s="8" t="s">
        <v>14</v>
      </c>
      <c r="F10044" s="9">
        <f t="shared" si="501"/>
        <v>-1800000</v>
      </c>
      <c r="G10044" s="9">
        <v>-18</v>
      </c>
      <c r="H10044" s="10">
        <v>-1937106</v>
      </c>
      <c r="I10044" s="11">
        <f t="shared" si="497"/>
        <v>21772965664.657936</v>
      </c>
      <c r="J10044" s="11">
        <f t="shared" si="498"/>
        <v>214291</v>
      </c>
      <c r="K10044" s="11">
        <f t="shared" si="499"/>
        <v>101604.66685328801</v>
      </c>
      <c r="L10044" s="12">
        <f t="shared" si="502"/>
        <v>108221.99664081587</v>
      </c>
      <c r="M10044" s="11">
        <f>COUNTIF(E$2:$E10044,E10044)</f>
        <v>1351</v>
      </c>
      <c r="O10044" t="str">
        <f t="shared" si="500"/>
        <v/>
      </c>
    </row>
    <row r="10045" spans="1:15" hidden="1">
      <c r="A10045" s="41" t="s">
        <v>103</v>
      </c>
      <c r="B10045" s="46">
        <v>45820</v>
      </c>
      <c r="C10045" s="8" t="s">
        <v>13</v>
      </c>
      <c r="D10045" s="8" t="s">
        <v>14</v>
      </c>
      <c r="E10045" s="8" t="s">
        <v>14</v>
      </c>
      <c r="F10045" s="9">
        <f t="shared" si="501"/>
        <v>-46400000</v>
      </c>
      <c r="G10045" s="9">
        <v>-464</v>
      </c>
      <c r="H10045" s="10">
        <v>-49934288</v>
      </c>
      <c r="I10045" s="11">
        <f t="shared" si="497"/>
        <v>21725821099.23801</v>
      </c>
      <c r="J10045" s="11">
        <f t="shared" si="498"/>
        <v>213827</v>
      </c>
      <c r="K10045" s="11">
        <f t="shared" si="499"/>
        <v>101604.66685328801</v>
      </c>
      <c r="L10045" s="12">
        <f t="shared" si="502"/>
        <v>2789722.5800743625</v>
      </c>
      <c r="M10045" s="11">
        <f>COUNTIF(E$2:$E10045,E10045)</f>
        <v>1352</v>
      </c>
      <c r="O10045" t="str">
        <f t="shared" si="500"/>
        <v/>
      </c>
    </row>
    <row r="10046" spans="1:15" hidden="1">
      <c r="A10046" s="41" t="s">
        <v>103</v>
      </c>
      <c r="B10046" s="46">
        <v>45820</v>
      </c>
      <c r="C10046" s="8" t="s">
        <v>13</v>
      </c>
      <c r="D10046" s="8" t="s">
        <v>48</v>
      </c>
      <c r="E10046" s="8" t="s">
        <v>48</v>
      </c>
      <c r="F10046" s="9">
        <f t="shared" si="501"/>
        <v>-900000</v>
      </c>
      <c r="G10046" s="9">
        <v>-9</v>
      </c>
      <c r="H10046" s="10">
        <v>-995463</v>
      </c>
      <c r="I10046" s="11">
        <f t="shared" si="497"/>
        <v>76601279.875469893</v>
      </c>
      <c r="J10046" s="11">
        <f t="shared" si="498"/>
        <v>747</v>
      </c>
      <c r="K10046" s="11">
        <f t="shared" si="499"/>
        <v>102545.22071682721</v>
      </c>
      <c r="L10046" s="12">
        <f t="shared" si="502"/>
        <v>72556.013548555085</v>
      </c>
      <c r="M10046" s="11">
        <f>COUNTIF(E$2:$E10046,E10046)</f>
        <v>587</v>
      </c>
      <c r="O10046" t="str">
        <f t="shared" si="500"/>
        <v/>
      </c>
    </row>
    <row r="10047" spans="1:15" hidden="1">
      <c r="A10047" s="41" t="s">
        <v>103</v>
      </c>
      <c r="B10047" s="46">
        <v>45820</v>
      </c>
      <c r="C10047" s="8" t="s">
        <v>13</v>
      </c>
      <c r="D10047" s="8" t="s">
        <v>14</v>
      </c>
      <c r="E10047" s="8" t="s">
        <v>14</v>
      </c>
      <c r="F10047" s="9">
        <f t="shared" si="501"/>
        <v>-27800000</v>
      </c>
      <c r="G10047" s="9">
        <v>-278</v>
      </c>
      <c r="H10047" s="10">
        <v>-29917526</v>
      </c>
      <c r="I10047" s="11">
        <f t="shared" si="497"/>
        <v>21697575001.852795</v>
      </c>
      <c r="J10047" s="11">
        <f t="shared" si="498"/>
        <v>213549</v>
      </c>
      <c r="K10047" s="11">
        <f t="shared" si="499"/>
        <v>101604.66685328801</v>
      </c>
      <c r="L10047" s="12">
        <f t="shared" si="502"/>
        <v>1671428.614785932</v>
      </c>
      <c r="M10047" s="11">
        <f>COUNTIF(E$2:$E10047,E10047)</f>
        <v>1353</v>
      </c>
      <c r="O10047" t="str">
        <f t="shared" si="500"/>
        <v/>
      </c>
    </row>
    <row r="10048" spans="1:15" hidden="1">
      <c r="A10048" s="41" t="s">
        <v>103</v>
      </c>
      <c r="B10048" s="46">
        <v>45820</v>
      </c>
      <c r="C10048" s="8" t="s">
        <v>13</v>
      </c>
      <c r="D10048" s="8" t="s">
        <v>14</v>
      </c>
      <c r="E10048" s="8" t="s">
        <v>14</v>
      </c>
      <c r="F10048" s="9">
        <f t="shared" si="501"/>
        <v>17200000</v>
      </c>
      <c r="G10048" s="9">
        <v>172</v>
      </c>
      <c r="H10048" s="10">
        <v>18450268</v>
      </c>
      <c r="I10048" s="11">
        <f t="shared" si="497"/>
        <v>21716025269.852795</v>
      </c>
      <c r="J10048" s="11">
        <f t="shared" si="498"/>
        <v>213721</v>
      </c>
      <c r="K10048" s="11">
        <f t="shared" si="499"/>
        <v>101609.22543808421</v>
      </c>
      <c r="L10048" s="12">
        <f t="shared" si="502"/>
        <v>0</v>
      </c>
      <c r="M10048" s="11">
        <f>COUNTIF(E$2:$E10048,E10048)</f>
        <v>1354</v>
      </c>
      <c r="O10048" t="str">
        <f t="shared" si="500"/>
        <v/>
      </c>
    </row>
    <row r="10049" spans="1:15" hidden="1">
      <c r="A10049" s="41" t="s">
        <v>103</v>
      </c>
      <c r="B10049" s="46">
        <v>45820</v>
      </c>
      <c r="C10049" s="8" t="s">
        <v>13</v>
      </c>
      <c r="D10049" s="8" t="s">
        <v>14</v>
      </c>
      <c r="E10049" s="8" t="s">
        <v>14</v>
      </c>
      <c r="F10049" s="9">
        <f t="shared" si="501"/>
        <v>8600000</v>
      </c>
      <c r="G10049" s="9">
        <v>86</v>
      </c>
      <c r="H10049" s="10">
        <v>9225134</v>
      </c>
      <c r="I10049" s="11">
        <f t="shared" si="497"/>
        <v>21725250403.852795</v>
      </c>
      <c r="J10049" s="11">
        <f t="shared" si="498"/>
        <v>213807</v>
      </c>
      <c r="K10049" s="11">
        <f t="shared" si="499"/>
        <v>101611.50198006985</v>
      </c>
      <c r="L10049" s="12">
        <f t="shared" si="502"/>
        <v>0</v>
      </c>
      <c r="M10049" s="11">
        <f>COUNTIF(E$2:$E10049,E10049)</f>
        <v>1355</v>
      </c>
      <c r="O10049" t="str">
        <f t="shared" si="500"/>
        <v/>
      </c>
    </row>
    <row r="10050" spans="1:15" hidden="1">
      <c r="A10050" s="41" t="s">
        <v>103</v>
      </c>
      <c r="B10050" s="46">
        <v>45820</v>
      </c>
      <c r="C10050" s="8" t="s">
        <v>13</v>
      </c>
      <c r="D10050" s="8" t="s">
        <v>14</v>
      </c>
      <c r="E10050" s="8" t="s">
        <v>14</v>
      </c>
      <c r="F10050" s="9">
        <f t="shared" si="501"/>
        <v>-900000</v>
      </c>
      <c r="G10050" s="9">
        <v>-9</v>
      </c>
      <c r="H10050" s="10">
        <v>-968553</v>
      </c>
      <c r="I10050" s="11">
        <f t="shared" si="497"/>
        <v>21724335900.334972</v>
      </c>
      <c r="J10050" s="11">
        <f t="shared" si="498"/>
        <v>213798</v>
      </c>
      <c r="K10050" s="11">
        <f t="shared" si="499"/>
        <v>101611.50198006985</v>
      </c>
      <c r="L10050" s="12">
        <f t="shared" si="502"/>
        <v>54049.482179371407</v>
      </c>
      <c r="M10050" s="11">
        <f>COUNTIF(E$2:$E10050,E10050)</f>
        <v>1356</v>
      </c>
      <c r="O10050" t="str">
        <f t="shared" si="500"/>
        <v/>
      </c>
    </row>
    <row r="10051" spans="1:15" hidden="1">
      <c r="A10051" s="41" t="s">
        <v>103</v>
      </c>
      <c r="B10051" s="46">
        <v>45820</v>
      </c>
      <c r="C10051" s="8" t="s">
        <v>13</v>
      </c>
      <c r="D10051" s="8" t="s">
        <v>14</v>
      </c>
      <c r="E10051" s="8" t="s">
        <v>14</v>
      </c>
      <c r="F10051" s="9">
        <f t="shared" si="501"/>
        <v>-3700000</v>
      </c>
      <c r="G10051" s="9">
        <v>-37</v>
      </c>
      <c r="H10051" s="10">
        <v>-3981829</v>
      </c>
      <c r="I10051" s="11">
        <f t="shared" si="497"/>
        <v>21720576274.761711</v>
      </c>
      <c r="J10051" s="11">
        <f t="shared" si="498"/>
        <v>213761</v>
      </c>
      <c r="K10051" s="11">
        <f t="shared" si="499"/>
        <v>101611.50198006985</v>
      </c>
      <c r="L10051" s="12">
        <f t="shared" si="502"/>
        <v>222203.4267374156</v>
      </c>
      <c r="M10051" s="11">
        <f>COUNTIF(E$2:$E10051,E10051)</f>
        <v>1357</v>
      </c>
      <c r="O10051" t="str">
        <f t="shared" si="500"/>
        <v/>
      </c>
    </row>
    <row r="10052" spans="1:15" hidden="1">
      <c r="A10052" s="41" t="s">
        <v>103</v>
      </c>
      <c r="B10052" s="46">
        <v>45820</v>
      </c>
      <c r="C10052" s="8" t="s">
        <v>13</v>
      </c>
      <c r="D10052" s="8" t="s">
        <v>14</v>
      </c>
      <c r="E10052" s="8" t="s">
        <v>14</v>
      </c>
      <c r="F10052" s="9">
        <f t="shared" si="501"/>
        <v>-1800000</v>
      </c>
      <c r="G10052" s="9">
        <v>-18</v>
      </c>
      <c r="H10052" s="10">
        <v>-1937106</v>
      </c>
      <c r="I10052" s="11">
        <f t="shared" si="497"/>
        <v>21718747267.72607</v>
      </c>
      <c r="J10052" s="11">
        <f t="shared" si="498"/>
        <v>213743</v>
      </c>
      <c r="K10052" s="11">
        <f t="shared" si="499"/>
        <v>101611.50198006985</v>
      </c>
      <c r="L10052" s="12">
        <f t="shared" si="502"/>
        <v>108098.96435874281</v>
      </c>
      <c r="M10052" s="11">
        <f>COUNTIF(E$2:$E10052,E10052)</f>
        <v>1358</v>
      </c>
      <c r="O10052" t="str">
        <f t="shared" si="500"/>
        <v/>
      </c>
    </row>
    <row r="10053" spans="1:15" hidden="1">
      <c r="A10053" s="41" t="s">
        <v>103</v>
      </c>
      <c r="B10053" s="46">
        <v>45820</v>
      </c>
      <c r="C10053" s="8" t="s">
        <v>13</v>
      </c>
      <c r="D10053" s="8" t="s">
        <v>48</v>
      </c>
      <c r="E10053" s="8" t="s">
        <v>48</v>
      </c>
      <c r="F10053" s="9">
        <f t="shared" si="501"/>
        <v>-900000</v>
      </c>
      <c r="G10053" s="9">
        <v>-9</v>
      </c>
      <c r="H10053" s="10">
        <v>-995463</v>
      </c>
      <c r="I10053" s="11">
        <f t="shared" si="497"/>
        <v>75678372.889018446</v>
      </c>
      <c r="J10053" s="11">
        <f t="shared" si="498"/>
        <v>738</v>
      </c>
      <c r="K10053" s="11">
        <f t="shared" si="499"/>
        <v>102545.22071682721</v>
      </c>
      <c r="L10053" s="12">
        <f t="shared" si="502"/>
        <v>72556.013548555085</v>
      </c>
      <c r="M10053" s="11">
        <f>COUNTIF(E$2:$E10053,E10053)</f>
        <v>588</v>
      </c>
      <c r="O10053" t="str">
        <f t="shared" si="500"/>
        <v/>
      </c>
    </row>
    <row r="10054" spans="1:15" hidden="1">
      <c r="A10054" s="41" t="s">
        <v>103</v>
      </c>
      <c r="B10054" s="46">
        <v>45820</v>
      </c>
      <c r="C10054" s="8" t="s">
        <v>13</v>
      </c>
      <c r="D10054" s="8" t="s">
        <v>48</v>
      </c>
      <c r="E10054" s="8" t="s">
        <v>48</v>
      </c>
      <c r="F10054" s="9">
        <f t="shared" si="501"/>
        <v>-900000</v>
      </c>
      <c r="G10054" s="9">
        <v>-9</v>
      </c>
      <c r="H10054" s="10">
        <v>-995463</v>
      </c>
      <c r="I10054" s="11">
        <f t="shared" si="497"/>
        <v>74755465.902566999</v>
      </c>
      <c r="J10054" s="11">
        <f t="shared" si="498"/>
        <v>729</v>
      </c>
      <c r="K10054" s="11">
        <f t="shared" si="499"/>
        <v>102545.22071682721</v>
      </c>
      <c r="L10054" s="12">
        <f t="shared" si="502"/>
        <v>72556.013548555085</v>
      </c>
      <c r="M10054" s="11">
        <f>COUNTIF(E$2:$E10054,E10054)</f>
        <v>589</v>
      </c>
      <c r="O10054" t="str">
        <f t="shared" si="500"/>
        <v/>
      </c>
    </row>
    <row r="10055" spans="1:15" hidden="1">
      <c r="A10055" s="41" t="s">
        <v>103</v>
      </c>
      <c r="B10055" s="46">
        <v>45820</v>
      </c>
      <c r="C10055" s="8" t="s">
        <v>13</v>
      </c>
      <c r="D10055" s="8" t="s">
        <v>14</v>
      </c>
      <c r="E10055" s="8" t="s">
        <v>14</v>
      </c>
      <c r="F10055" s="9">
        <f t="shared" si="501"/>
        <v>-45400000</v>
      </c>
      <c r="G10055" s="9">
        <v>-454</v>
      </c>
      <c r="H10055" s="10">
        <v>-48858118</v>
      </c>
      <c r="I10055" s="11">
        <f t="shared" si="497"/>
        <v>21672615645.827118</v>
      </c>
      <c r="J10055" s="11">
        <f t="shared" si="498"/>
        <v>213289</v>
      </c>
      <c r="K10055" s="11">
        <f t="shared" si="499"/>
        <v>101611.50198006985</v>
      </c>
      <c r="L10055" s="12">
        <f t="shared" si="502"/>
        <v>2726496.1010482907</v>
      </c>
      <c r="M10055" s="11">
        <f>COUNTIF(E$2:$E10055,E10055)</f>
        <v>1359</v>
      </c>
      <c r="O10055" t="str">
        <f t="shared" si="500"/>
        <v/>
      </c>
    </row>
    <row r="10056" spans="1:15" hidden="1">
      <c r="A10056" s="41" t="s">
        <v>103</v>
      </c>
      <c r="B10056" s="46">
        <v>45820</v>
      </c>
      <c r="C10056" s="8" t="s">
        <v>13</v>
      </c>
      <c r="D10056" s="8" t="s">
        <v>14</v>
      </c>
      <c r="E10056" s="8" t="s">
        <v>14</v>
      </c>
      <c r="F10056" s="9">
        <f t="shared" si="501"/>
        <v>-35200000</v>
      </c>
      <c r="G10056" s="9">
        <v>-352</v>
      </c>
      <c r="H10056" s="10">
        <v>-37881184</v>
      </c>
      <c r="I10056" s="11">
        <f t="shared" si="497"/>
        <v>21636848397.130135</v>
      </c>
      <c r="J10056" s="11">
        <f t="shared" si="498"/>
        <v>212937</v>
      </c>
      <c r="K10056" s="11">
        <f t="shared" si="499"/>
        <v>101611.50198006985</v>
      </c>
      <c r="L10056" s="12">
        <f t="shared" si="502"/>
        <v>2113935.3030154109</v>
      </c>
      <c r="M10056" s="11">
        <f>COUNTIF(E$2:$E10056,E10056)</f>
        <v>1360</v>
      </c>
      <c r="O10056" t="str">
        <f t="shared" si="500"/>
        <v/>
      </c>
    </row>
    <row r="10057" spans="1:15" hidden="1">
      <c r="A10057" s="41" t="s">
        <v>103</v>
      </c>
      <c r="B10057" s="46">
        <v>45820</v>
      </c>
      <c r="C10057" s="8" t="s">
        <v>13</v>
      </c>
      <c r="D10057" s="8" t="s">
        <v>15</v>
      </c>
      <c r="E10057" s="8" t="s">
        <v>15</v>
      </c>
      <c r="F10057" s="9">
        <f t="shared" si="501"/>
        <v>1700000</v>
      </c>
      <c r="G10057" s="9">
        <v>17</v>
      </c>
      <c r="H10057" s="10">
        <v>1855108</v>
      </c>
      <c r="I10057" s="11">
        <f t="shared" si="497"/>
        <v>28285339088.739105</v>
      </c>
      <c r="J10057" s="11">
        <f t="shared" si="498"/>
        <v>261908</v>
      </c>
      <c r="K10057" s="11">
        <f t="shared" si="499"/>
        <v>107997.23219122404</v>
      </c>
      <c r="L10057" s="12">
        <f t="shared" si="502"/>
        <v>0</v>
      </c>
      <c r="M10057" s="11">
        <f>COUNTIF(E$2:$E10057,E10057)</f>
        <v>3253</v>
      </c>
      <c r="O10057" t="str">
        <f t="shared" si="500"/>
        <v/>
      </c>
    </row>
    <row r="10058" spans="1:15" hidden="1">
      <c r="A10058" s="41" t="s">
        <v>103</v>
      </c>
      <c r="B10058" s="46">
        <v>45820</v>
      </c>
      <c r="C10058" s="8" t="s">
        <v>13</v>
      </c>
      <c r="D10058" s="8" t="s">
        <v>14</v>
      </c>
      <c r="E10058" s="8" t="s">
        <v>14</v>
      </c>
      <c r="F10058" s="9">
        <f t="shared" si="501"/>
        <v>-7200000</v>
      </c>
      <c r="G10058" s="9">
        <v>-72</v>
      </c>
      <c r="H10058" s="10">
        <v>-7748424</v>
      </c>
      <c r="I10058" s="11">
        <f t="shared" si="497"/>
        <v>21629532368.987568</v>
      </c>
      <c r="J10058" s="11">
        <f t="shared" si="498"/>
        <v>212865</v>
      </c>
      <c r="K10058" s="11">
        <f t="shared" si="499"/>
        <v>101611.50198006985</v>
      </c>
      <c r="L10058" s="12">
        <f t="shared" si="502"/>
        <v>432395.85743497126</v>
      </c>
      <c r="M10058" s="11">
        <f>COUNTIF(E$2:$E10058,E10058)</f>
        <v>1361</v>
      </c>
      <c r="O10058" t="str">
        <f t="shared" si="500"/>
        <v/>
      </c>
    </row>
    <row r="10059" spans="1:15" hidden="1">
      <c r="A10059" s="41" t="s">
        <v>103</v>
      </c>
      <c r="B10059" s="46">
        <v>45820</v>
      </c>
      <c r="C10059" s="8" t="s">
        <v>13</v>
      </c>
      <c r="D10059" s="8" t="s">
        <v>14</v>
      </c>
      <c r="E10059" s="8" t="s">
        <v>14</v>
      </c>
      <c r="F10059" s="9">
        <f t="shared" si="501"/>
        <v>-900000</v>
      </c>
      <c r="G10059" s="9">
        <v>-9</v>
      </c>
      <c r="H10059" s="10">
        <v>-968553</v>
      </c>
      <c r="I10059" s="11">
        <f t="shared" si="497"/>
        <v>21628617865.469746</v>
      </c>
      <c r="J10059" s="11">
        <f t="shared" si="498"/>
        <v>212856</v>
      </c>
      <c r="K10059" s="11">
        <f t="shared" si="499"/>
        <v>101611.50198006985</v>
      </c>
      <c r="L10059" s="12">
        <f t="shared" si="502"/>
        <v>54049.482179371407</v>
      </c>
      <c r="M10059" s="11">
        <f>COUNTIF(E$2:$E10059,E10059)</f>
        <v>1362</v>
      </c>
      <c r="O10059" t="str">
        <f t="shared" si="500"/>
        <v/>
      </c>
    </row>
    <row r="10060" spans="1:15" hidden="1">
      <c r="A10060" s="41" t="s">
        <v>103</v>
      </c>
      <c r="B10060" s="46">
        <v>45820</v>
      </c>
      <c r="C10060" s="8" t="s">
        <v>13</v>
      </c>
      <c r="D10060" s="8" t="s">
        <v>90</v>
      </c>
      <c r="E10060" s="8" t="s">
        <v>90</v>
      </c>
      <c r="F10060" s="9">
        <f t="shared" si="501"/>
        <v>117300000</v>
      </c>
      <c r="G10060" s="9">
        <v>1173</v>
      </c>
      <c r="H10060" s="10">
        <v>127593075</v>
      </c>
      <c r="I10060" s="11">
        <f t="shared" si="497"/>
        <v>3149355990.24438</v>
      </c>
      <c r="J10060" s="11">
        <f t="shared" si="498"/>
        <v>30225</v>
      </c>
      <c r="K10060" s="11">
        <f t="shared" si="499"/>
        <v>104197.055094934</v>
      </c>
      <c r="L10060" s="12">
        <f t="shared" si="502"/>
        <v>0</v>
      </c>
      <c r="M10060" s="11">
        <f>COUNTIF(E$2:$E10060,E10060)</f>
        <v>1815</v>
      </c>
      <c r="O10060" t="str">
        <f t="shared" si="500"/>
        <v/>
      </c>
    </row>
    <row r="10061" spans="1:15" hidden="1">
      <c r="A10061" s="41" t="s">
        <v>103</v>
      </c>
      <c r="B10061" s="46">
        <v>45820</v>
      </c>
      <c r="C10061" s="8" t="s">
        <v>13</v>
      </c>
      <c r="D10061" s="8" t="s">
        <v>14</v>
      </c>
      <c r="E10061" s="8" t="s">
        <v>14</v>
      </c>
      <c r="F10061" s="9">
        <f t="shared" si="501"/>
        <v>-1800000</v>
      </c>
      <c r="G10061" s="9">
        <v>-18</v>
      </c>
      <c r="H10061" s="10">
        <v>-1937106</v>
      </c>
      <c r="I10061" s="11">
        <f t="shared" si="497"/>
        <v>21626788858.434105</v>
      </c>
      <c r="J10061" s="11">
        <f t="shared" si="498"/>
        <v>212838</v>
      </c>
      <c r="K10061" s="11">
        <f t="shared" si="499"/>
        <v>101611.50198006985</v>
      </c>
      <c r="L10061" s="12">
        <f t="shared" si="502"/>
        <v>108098.96435874281</v>
      </c>
      <c r="M10061" s="11">
        <f>COUNTIF(E$2:$E10061,E10061)</f>
        <v>1363</v>
      </c>
      <c r="O10061" t="str">
        <f t="shared" si="500"/>
        <v/>
      </c>
    </row>
    <row r="10062" spans="1:15" hidden="1">
      <c r="A10062" s="41" t="s">
        <v>103</v>
      </c>
      <c r="B10062" s="46">
        <v>45820</v>
      </c>
      <c r="C10062" s="8" t="s">
        <v>13</v>
      </c>
      <c r="D10062" s="8" t="s">
        <v>14</v>
      </c>
      <c r="E10062" s="8" t="s">
        <v>14</v>
      </c>
      <c r="F10062" s="9">
        <f t="shared" si="501"/>
        <v>-26400000</v>
      </c>
      <c r="G10062" s="9">
        <v>-264</v>
      </c>
      <c r="H10062" s="10">
        <v>-28410888</v>
      </c>
      <c r="I10062" s="11">
        <f t="shared" si="497"/>
        <v>21599963421.911366</v>
      </c>
      <c r="J10062" s="11">
        <f t="shared" si="498"/>
        <v>212574</v>
      </c>
      <c r="K10062" s="11">
        <f t="shared" si="499"/>
        <v>101611.50198006985</v>
      </c>
      <c r="L10062" s="12">
        <f t="shared" si="502"/>
        <v>1585451.4772615582</v>
      </c>
      <c r="M10062" s="11">
        <f>COUNTIF(E$2:$E10062,E10062)</f>
        <v>1364</v>
      </c>
      <c r="O10062" t="str">
        <f t="shared" si="500"/>
        <v/>
      </c>
    </row>
    <row r="10063" spans="1:15" hidden="1">
      <c r="A10063" s="41" t="s">
        <v>103</v>
      </c>
      <c r="B10063" s="46">
        <v>45820</v>
      </c>
      <c r="C10063" s="8" t="s">
        <v>13</v>
      </c>
      <c r="D10063" s="8" t="s">
        <v>14</v>
      </c>
      <c r="E10063" s="8" t="s">
        <v>14</v>
      </c>
      <c r="F10063" s="9">
        <f t="shared" si="501"/>
        <v>-1800000</v>
      </c>
      <c r="G10063" s="9">
        <v>-18</v>
      </c>
      <c r="H10063" s="10">
        <v>-1937106</v>
      </c>
      <c r="I10063" s="11">
        <f t="shared" si="497"/>
        <v>21598134414.875725</v>
      </c>
      <c r="J10063" s="11">
        <f t="shared" si="498"/>
        <v>212556</v>
      </c>
      <c r="K10063" s="11">
        <f t="shared" si="499"/>
        <v>101611.50198006985</v>
      </c>
      <c r="L10063" s="12">
        <f t="shared" si="502"/>
        <v>108098.96435874281</v>
      </c>
      <c r="M10063" s="11">
        <f>COUNTIF(E$2:$E10063,E10063)</f>
        <v>1365</v>
      </c>
      <c r="O10063" t="str">
        <f t="shared" si="500"/>
        <v/>
      </c>
    </row>
    <row r="10064" spans="1:15" hidden="1">
      <c r="A10064" s="41" t="s">
        <v>103</v>
      </c>
      <c r="B10064" s="46">
        <v>45820</v>
      </c>
      <c r="C10064" s="8" t="s">
        <v>13</v>
      </c>
      <c r="D10064" s="8" t="s">
        <v>14</v>
      </c>
      <c r="E10064" s="8" t="s">
        <v>14</v>
      </c>
      <c r="F10064" s="9">
        <f t="shared" si="501"/>
        <v>-1800000</v>
      </c>
      <c r="G10064" s="9">
        <v>-18</v>
      </c>
      <c r="H10064" s="10">
        <v>-1937106</v>
      </c>
      <c r="I10064" s="11">
        <f t="shared" si="497"/>
        <v>21596305407.840084</v>
      </c>
      <c r="J10064" s="11">
        <f t="shared" si="498"/>
        <v>212538</v>
      </c>
      <c r="K10064" s="11">
        <f t="shared" si="499"/>
        <v>101611.50198006985</v>
      </c>
      <c r="L10064" s="12">
        <f t="shared" si="502"/>
        <v>108098.96435874281</v>
      </c>
      <c r="M10064" s="11">
        <f>COUNTIF(E$2:$E10064,E10064)</f>
        <v>1366</v>
      </c>
      <c r="O10064" t="str">
        <f t="shared" si="500"/>
        <v/>
      </c>
    </row>
    <row r="10065" spans="1:15" hidden="1">
      <c r="A10065" s="41" t="s">
        <v>103</v>
      </c>
      <c r="B10065" s="46">
        <v>45820</v>
      </c>
      <c r="C10065" s="8" t="s">
        <v>13</v>
      </c>
      <c r="D10065" s="8" t="s">
        <v>14</v>
      </c>
      <c r="E10065" s="8" t="s">
        <v>14</v>
      </c>
      <c r="F10065" s="9">
        <f t="shared" si="501"/>
        <v>-46400000</v>
      </c>
      <c r="G10065" s="9">
        <v>-464</v>
      </c>
      <c r="H10065" s="10">
        <v>-49934288</v>
      </c>
      <c r="I10065" s="11">
        <f t="shared" si="497"/>
        <v>21549157670.921333</v>
      </c>
      <c r="J10065" s="11">
        <f t="shared" si="498"/>
        <v>212074</v>
      </c>
      <c r="K10065" s="11">
        <f t="shared" si="499"/>
        <v>101611.50198006985</v>
      </c>
      <c r="L10065" s="12">
        <f t="shared" si="502"/>
        <v>2786551.0812475905</v>
      </c>
      <c r="M10065" s="11">
        <f>COUNTIF(E$2:$E10065,E10065)</f>
        <v>1367</v>
      </c>
      <c r="O10065" t="str">
        <f t="shared" si="500"/>
        <v/>
      </c>
    </row>
    <row r="10066" spans="1:15" hidden="1">
      <c r="A10066" s="41" t="s">
        <v>103</v>
      </c>
      <c r="B10066" s="46">
        <v>45820</v>
      </c>
      <c r="C10066" s="8" t="s">
        <v>13</v>
      </c>
      <c r="D10066" s="8" t="s">
        <v>46</v>
      </c>
      <c r="E10066" s="8" t="s">
        <v>46</v>
      </c>
      <c r="F10066" s="9">
        <f t="shared" si="501"/>
        <v>140500000</v>
      </c>
      <c r="G10066" s="9">
        <v>1405</v>
      </c>
      <c r="H10066" s="10">
        <v>146497945</v>
      </c>
      <c r="I10066" s="11">
        <f t="shared" si="497"/>
        <v>9613785566.515728</v>
      </c>
      <c r="J10066" s="11">
        <f t="shared" si="498"/>
        <v>93546</v>
      </c>
      <c r="K10066" s="11">
        <f t="shared" si="499"/>
        <v>102770.67503170342</v>
      </c>
      <c r="L10066" s="12">
        <f t="shared" si="502"/>
        <v>0</v>
      </c>
      <c r="M10066" s="11">
        <f>COUNTIF(E$2:$E10066,E10066)</f>
        <v>3007</v>
      </c>
      <c r="O10066" t="str">
        <f t="shared" si="500"/>
        <v/>
      </c>
    </row>
    <row r="10067" spans="1:15" hidden="1">
      <c r="A10067" s="41" t="s">
        <v>103</v>
      </c>
      <c r="B10067" s="46">
        <v>45820</v>
      </c>
      <c r="C10067" s="8" t="s">
        <v>13</v>
      </c>
      <c r="D10067" s="8" t="s">
        <v>14</v>
      </c>
      <c r="E10067" s="8" t="s">
        <v>14</v>
      </c>
      <c r="F10067" s="9">
        <f t="shared" si="501"/>
        <v>-1800000</v>
      </c>
      <c r="G10067" s="9">
        <v>-18</v>
      </c>
      <c r="H10067" s="10">
        <v>-1937106</v>
      </c>
      <c r="I10067" s="11">
        <f t="shared" si="497"/>
        <v>21547328663.885693</v>
      </c>
      <c r="J10067" s="11">
        <f t="shared" si="498"/>
        <v>212056</v>
      </c>
      <c r="K10067" s="11">
        <f t="shared" si="499"/>
        <v>101611.50198006985</v>
      </c>
      <c r="L10067" s="12">
        <f t="shared" si="502"/>
        <v>108098.96435874281</v>
      </c>
      <c r="M10067" s="11">
        <f>COUNTIF(E$2:$E10067,E10067)</f>
        <v>1368</v>
      </c>
      <c r="O10067" t="str">
        <f t="shared" si="500"/>
        <v/>
      </c>
    </row>
    <row r="10068" spans="1:15" hidden="1">
      <c r="A10068" s="41" t="s">
        <v>103</v>
      </c>
      <c r="B10068" s="46">
        <v>45820</v>
      </c>
      <c r="C10068" s="8" t="s">
        <v>13</v>
      </c>
      <c r="D10068" s="8" t="s">
        <v>14</v>
      </c>
      <c r="E10068" s="8" t="s">
        <v>14</v>
      </c>
      <c r="F10068" s="9">
        <f t="shared" si="501"/>
        <v>-46400000</v>
      </c>
      <c r="G10068" s="9">
        <v>-464</v>
      </c>
      <c r="H10068" s="10">
        <v>-49934288</v>
      </c>
      <c r="I10068" s="11">
        <f t="shared" si="497"/>
        <v>21500180926.966942</v>
      </c>
      <c r="J10068" s="11">
        <f t="shared" si="498"/>
        <v>211592</v>
      </c>
      <c r="K10068" s="11">
        <f t="shared" si="499"/>
        <v>101611.50198006985</v>
      </c>
      <c r="L10068" s="12">
        <f t="shared" si="502"/>
        <v>2786551.0812475905</v>
      </c>
      <c r="M10068" s="11">
        <f>COUNTIF(E$2:$E10068,E10068)</f>
        <v>1369</v>
      </c>
      <c r="O10068" t="str">
        <f t="shared" si="500"/>
        <v/>
      </c>
    </row>
    <row r="10069" spans="1:15" hidden="1">
      <c r="A10069" s="41" t="s">
        <v>103</v>
      </c>
      <c r="B10069" s="46">
        <v>45820</v>
      </c>
      <c r="C10069" s="8" t="s">
        <v>13</v>
      </c>
      <c r="D10069" s="8" t="s">
        <v>14</v>
      </c>
      <c r="E10069" s="8" t="s">
        <v>14</v>
      </c>
      <c r="F10069" s="9">
        <f t="shared" si="501"/>
        <v>-16700000</v>
      </c>
      <c r="G10069" s="9">
        <v>-167</v>
      </c>
      <c r="H10069" s="10">
        <v>-17972039</v>
      </c>
      <c r="I10069" s="11">
        <f t="shared" si="497"/>
        <v>21483211806.136269</v>
      </c>
      <c r="J10069" s="11">
        <f t="shared" si="498"/>
        <v>211425</v>
      </c>
      <c r="K10069" s="11">
        <f t="shared" si="499"/>
        <v>101611.50198006985</v>
      </c>
      <c r="L10069" s="12">
        <f t="shared" si="502"/>
        <v>1002918.1693283357</v>
      </c>
      <c r="M10069" s="11">
        <f>COUNTIF(E$2:$E10069,E10069)</f>
        <v>1370</v>
      </c>
      <c r="O10069" t="str">
        <f t="shared" si="500"/>
        <v/>
      </c>
    </row>
    <row r="10070" spans="1:15" hidden="1">
      <c r="A10070" s="41" t="s">
        <v>103</v>
      </c>
      <c r="B10070" s="46">
        <v>45820</v>
      </c>
      <c r="C10070" s="8" t="s">
        <v>13</v>
      </c>
      <c r="D10070" s="8" t="s">
        <v>14</v>
      </c>
      <c r="E10070" s="8" t="s">
        <v>14</v>
      </c>
      <c r="F10070" s="9">
        <f t="shared" si="501"/>
        <v>-1500000</v>
      </c>
      <c r="G10070" s="9">
        <v>-15</v>
      </c>
      <c r="H10070" s="10">
        <v>-1614255</v>
      </c>
      <c r="I10070" s="11">
        <f t="shared" si="497"/>
        <v>21481687633.606567</v>
      </c>
      <c r="J10070" s="11">
        <f t="shared" si="498"/>
        <v>211410</v>
      </c>
      <c r="K10070" s="11">
        <f t="shared" si="499"/>
        <v>101611.50198006985</v>
      </c>
      <c r="L10070" s="12">
        <f t="shared" si="502"/>
        <v>90082.47029895219</v>
      </c>
      <c r="M10070" s="11">
        <f>COUNTIF(E$2:$E10070,E10070)</f>
        <v>1371</v>
      </c>
      <c r="O10070" t="str">
        <f t="shared" si="500"/>
        <v/>
      </c>
    </row>
    <row r="10071" spans="1:15" hidden="1">
      <c r="A10071" s="41" t="s">
        <v>103</v>
      </c>
      <c r="B10071" s="46">
        <v>45820</v>
      </c>
      <c r="C10071" s="8" t="s">
        <v>13</v>
      </c>
      <c r="D10071" s="8" t="s">
        <v>46</v>
      </c>
      <c r="E10071" s="8" t="s">
        <v>46</v>
      </c>
      <c r="F10071" s="9">
        <f t="shared" si="501"/>
        <v>45500000</v>
      </c>
      <c r="G10071" s="9">
        <v>455</v>
      </c>
      <c r="H10071" s="10">
        <v>47404630</v>
      </c>
      <c r="I10071" s="11">
        <f t="shared" si="497"/>
        <v>9661190196.515728</v>
      </c>
      <c r="J10071" s="11">
        <f t="shared" si="498"/>
        <v>94001</v>
      </c>
      <c r="K10071" s="11">
        <f t="shared" si="499"/>
        <v>102777.52573393611</v>
      </c>
      <c r="L10071" s="12">
        <f t="shared" si="502"/>
        <v>0</v>
      </c>
      <c r="M10071" s="11">
        <f>COUNTIF(E$2:$E10071,E10071)</f>
        <v>3008</v>
      </c>
      <c r="O10071" t="str">
        <f t="shared" si="500"/>
        <v/>
      </c>
    </row>
    <row r="10072" spans="1:15" hidden="1">
      <c r="A10072" s="41" t="s">
        <v>103</v>
      </c>
      <c r="B10072" s="46">
        <v>45820</v>
      </c>
      <c r="C10072" s="8" t="s">
        <v>13</v>
      </c>
      <c r="D10072" s="8" t="s">
        <v>48</v>
      </c>
      <c r="E10072" s="8" t="s">
        <v>48</v>
      </c>
      <c r="F10072" s="9">
        <f t="shared" si="501"/>
        <v>-900000</v>
      </c>
      <c r="G10072" s="9">
        <v>-9</v>
      </c>
      <c r="H10072" s="10">
        <v>-995463</v>
      </c>
      <c r="I10072" s="11">
        <f t="shared" ref="I10072:I10135" si="503">IF(H10072&gt;=0,IF(M10072=1,H10072,SUMIFS(I:I,E:E,E10072,M:M,M10072-1)+H10072),SUMIFS(I:I,E:E,E10072,M:M,M10072-1)+K10072*G10072)</f>
        <v>73832558.916115552</v>
      </c>
      <c r="J10072" s="11">
        <f t="shared" ref="J10072:J10135" si="504">IF(M10072=1,G10072,SUMIFS($J:$J,$E:$E,E10072,$M:$M,M10072-1)+G10072)</f>
        <v>720</v>
      </c>
      <c r="K10072" s="11">
        <f t="shared" ref="K10072:K10135" si="505">IF(H10072&gt;=0,I10072/J10072,SUMIFS($K:$K,$E:$E,E10072,$M:$M,M10072-1))</f>
        <v>102545.22071682721</v>
      </c>
      <c r="L10072" s="12">
        <f t="shared" si="502"/>
        <v>72556.013548555085</v>
      </c>
      <c r="M10072" s="11">
        <f>COUNTIF(E$2:$E10072,E10072)</f>
        <v>590</v>
      </c>
      <c r="O10072" t="str">
        <f t="shared" ref="O10072:O10135" si="506">IF(M10072=_xlfn.MAXIFS(M:M,D:D,D10072),"X","")</f>
        <v/>
      </c>
    </row>
    <row r="10073" spans="1:15" hidden="1">
      <c r="A10073" s="41" t="s">
        <v>103</v>
      </c>
      <c r="B10073" s="46">
        <v>45820</v>
      </c>
      <c r="C10073" s="8" t="s">
        <v>13</v>
      </c>
      <c r="D10073" s="8" t="s">
        <v>14</v>
      </c>
      <c r="E10073" s="8" t="s">
        <v>14</v>
      </c>
      <c r="F10073" s="9">
        <f t="shared" si="501"/>
        <v>-900000</v>
      </c>
      <c r="G10073" s="9">
        <v>-9</v>
      </c>
      <c r="H10073" s="10">
        <v>-968553</v>
      </c>
      <c r="I10073" s="11">
        <f t="shared" si="503"/>
        <v>21480773130.088745</v>
      </c>
      <c r="J10073" s="11">
        <f t="shared" si="504"/>
        <v>211401</v>
      </c>
      <c r="K10073" s="11">
        <f t="shared" si="505"/>
        <v>101611.50198006985</v>
      </c>
      <c r="L10073" s="12">
        <f t="shared" si="502"/>
        <v>54049.482179371407</v>
      </c>
      <c r="M10073" s="11">
        <f>COUNTIF(E$2:$E10073,E10073)</f>
        <v>1372</v>
      </c>
      <c r="O10073" t="str">
        <f t="shared" si="506"/>
        <v/>
      </c>
    </row>
    <row r="10074" spans="1:15" hidden="1">
      <c r="A10074" s="41" t="s">
        <v>103</v>
      </c>
      <c r="B10074" s="46">
        <v>45820</v>
      </c>
      <c r="C10074" s="8" t="s">
        <v>13</v>
      </c>
      <c r="D10074" s="8" t="s">
        <v>14</v>
      </c>
      <c r="E10074" s="8" t="s">
        <v>14</v>
      </c>
      <c r="F10074" s="9">
        <f t="shared" si="501"/>
        <v>-6500000</v>
      </c>
      <c r="G10074" s="9">
        <v>-65</v>
      </c>
      <c r="H10074" s="10">
        <v>-6995105</v>
      </c>
      <c r="I10074" s="11">
        <f t="shared" si="503"/>
        <v>21474168382.460041</v>
      </c>
      <c r="J10074" s="11">
        <f t="shared" si="504"/>
        <v>211336</v>
      </c>
      <c r="K10074" s="11">
        <f t="shared" si="505"/>
        <v>101611.50198006985</v>
      </c>
      <c r="L10074" s="12">
        <f t="shared" si="502"/>
        <v>390357.37129545957</v>
      </c>
      <c r="M10074" s="11">
        <f>COUNTIF(E$2:$E10074,E10074)</f>
        <v>1373</v>
      </c>
      <c r="O10074" t="str">
        <f t="shared" si="506"/>
        <v/>
      </c>
    </row>
    <row r="10075" spans="1:15" hidden="1">
      <c r="A10075" s="41" t="s">
        <v>103</v>
      </c>
      <c r="B10075" s="46">
        <v>45820</v>
      </c>
      <c r="C10075" s="8" t="s">
        <v>13</v>
      </c>
      <c r="D10075" s="8" t="s">
        <v>14</v>
      </c>
      <c r="E10075" s="8" t="s">
        <v>14</v>
      </c>
      <c r="F10075" s="9">
        <f t="shared" si="501"/>
        <v>-9200000</v>
      </c>
      <c r="G10075" s="9">
        <v>-92</v>
      </c>
      <c r="H10075" s="10">
        <v>-9900764</v>
      </c>
      <c r="I10075" s="11">
        <f t="shared" si="503"/>
        <v>21464820124.277874</v>
      </c>
      <c r="J10075" s="11">
        <f t="shared" si="504"/>
        <v>211244</v>
      </c>
      <c r="K10075" s="11">
        <f t="shared" si="505"/>
        <v>101611.50198006985</v>
      </c>
      <c r="L10075" s="12">
        <f t="shared" si="502"/>
        <v>552505.81783357449</v>
      </c>
      <c r="M10075" s="11">
        <f>COUNTIF(E$2:$E10075,E10075)</f>
        <v>1374</v>
      </c>
      <c r="O10075" t="str">
        <f t="shared" si="506"/>
        <v/>
      </c>
    </row>
    <row r="10076" spans="1:15" hidden="1">
      <c r="A10076" s="41" t="s">
        <v>103</v>
      </c>
      <c r="B10076" s="46">
        <v>45820</v>
      </c>
      <c r="C10076" s="8" t="s">
        <v>13</v>
      </c>
      <c r="D10076" s="8" t="s">
        <v>46</v>
      </c>
      <c r="E10076" s="8" t="s">
        <v>46</v>
      </c>
      <c r="F10076" s="9">
        <f t="shared" si="501"/>
        <v>12700000</v>
      </c>
      <c r="G10076" s="9">
        <v>127</v>
      </c>
      <c r="H10076" s="10">
        <v>13229463</v>
      </c>
      <c r="I10076" s="11">
        <f t="shared" si="503"/>
        <v>9674419659.515728</v>
      </c>
      <c r="J10076" s="11">
        <f t="shared" si="504"/>
        <v>94128</v>
      </c>
      <c r="K10076" s="11">
        <f t="shared" si="505"/>
        <v>102779.40314800834</v>
      </c>
      <c r="L10076" s="12">
        <f t="shared" si="502"/>
        <v>0</v>
      </c>
      <c r="M10076" s="11">
        <f>COUNTIF(E$2:$E10076,E10076)</f>
        <v>3009</v>
      </c>
      <c r="O10076" t="str">
        <f t="shared" si="506"/>
        <v/>
      </c>
    </row>
    <row r="10077" spans="1:15" hidden="1">
      <c r="A10077" s="41" t="s">
        <v>103</v>
      </c>
      <c r="B10077" s="46">
        <v>45820</v>
      </c>
      <c r="C10077" s="8" t="s">
        <v>13</v>
      </c>
      <c r="D10077" s="8" t="s">
        <v>15</v>
      </c>
      <c r="E10077" s="8" t="s">
        <v>15</v>
      </c>
      <c r="F10077" s="9">
        <f t="shared" si="501"/>
        <v>-900000</v>
      </c>
      <c r="G10077" s="9">
        <v>-9</v>
      </c>
      <c r="H10077" s="10">
        <v>-987912</v>
      </c>
      <c r="I10077" s="11">
        <f t="shared" si="503"/>
        <v>28284367113.649384</v>
      </c>
      <c r="J10077" s="11">
        <f t="shared" si="504"/>
        <v>261899</v>
      </c>
      <c r="K10077" s="11">
        <f t="shared" si="505"/>
        <v>107997.23219122404</v>
      </c>
      <c r="L10077" s="12">
        <f t="shared" si="502"/>
        <v>15936.910278983647</v>
      </c>
      <c r="M10077" s="11">
        <f>COUNTIF(E$2:$E10077,E10077)</f>
        <v>3254</v>
      </c>
      <c r="O10077" t="str">
        <f t="shared" si="506"/>
        <v/>
      </c>
    </row>
    <row r="10078" spans="1:15" hidden="1">
      <c r="A10078" s="41" t="s">
        <v>103</v>
      </c>
      <c r="B10078" s="46">
        <v>45820</v>
      </c>
      <c r="C10078" s="8" t="s">
        <v>13</v>
      </c>
      <c r="D10078" s="8" t="s">
        <v>15</v>
      </c>
      <c r="E10078" s="8" t="s">
        <v>15</v>
      </c>
      <c r="F10078" s="9">
        <f t="shared" si="501"/>
        <v>-45500000</v>
      </c>
      <c r="G10078" s="9">
        <v>-455</v>
      </c>
      <c r="H10078" s="10">
        <v>-49944440</v>
      </c>
      <c r="I10078" s="11">
        <f t="shared" si="503"/>
        <v>28235228373.002377</v>
      </c>
      <c r="J10078" s="11">
        <f t="shared" si="504"/>
        <v>261444</v>
      </c>
      <c r="K10078" s="11">
        <f t="shared" si="505"/>
        <v>107997.23219122404</v>
      </c>
      <c r="L10078" s="12">
        <f t="shared" si="502"/>
        <v>805699.35299306363</v>
      </c>
      <c r="M10078" s="11">
        <f>COUNTIF(E$2:$E10078,E10078)</f>
        <v>3255</v>
      </c>
      <c r="O10078" t="str">
        <f t="shared" si="506"/>
        <v/>
      </c>
    </row>
    <row r="10079" spans="1:15" hidden="1">
      <c r="A10079" s="41" t="s">
        <v>103</v>
      </c>
      <c r="B10079" s="46">
        <v>45820</v>
      </c>
      <c r="C10079" s="8" t="s">
        <v>13</v>
      </c>
      <c r="D10079" s="8" t="s">
        <v>15</v>
      </c>
      <c r="E10079" s="8" t="s">
        <v>15</v>
      </c>
      <c r="F10079" s="9">
        <f t="shared" si="501"/>
        <v>-18200000</v>
      </c>
      <c r="G10079" s="9">
        <v>-182</v>
      </c>
      <c r="H10079" s="10">
        <v>-19977776</v>
      </c>
      <c r="I10079" s="11">
        <f t="shared" si="503"/>
        <v>28215572876.743572</v>
      </c>
      <c r="J10079" s="11">
        <f t="shared" si="504"/>
        <v>261262</v>
      </c>
      <c r="K10079" s="11">
        <f t="shared" si="505"/>
        <v>107997.23219122404</v>
      </c>
      <c r="L10079" s="12">
        <f t="shared" si="502"/>
        <v>322279.74119722471</v>
      </c>
      <c r="M10079" s="11">
        <f>COUNTIF(E$2:$E10079,E10079)</f>
        <v>3256</v>
      </c>
      <c r="O10079" t="str">
        <f t="shared" si="506"/>
        <v/>
      </c>
    </row>
    <row r="10080" spans="1:15" hidden="1">
      <c r="A10080" s="41" t="s">
        <v>103</v>
      </c>
      <c r="B10080" s="46">
        <v>45820</v>
      </c>
      <c r="C10080" s="8" t="s">
        <v>13</v>
      </c>
      <c r="D10080" s="8" t="s">
        <v>14</v>
      </c>
      <c r="E10080" s="8" t="s">
        <v>14</v>
      </c>
      <c r="F10080" s="9">
        <f t="shared" si="501"/>
        <v>-3700000</v>
      </c>
      <c r="G10080" s="9">
        <v>-37</v>
      </c>
      <c r="H10080" s="10">
        <v>-3981829</v>
      </c>
      <c r="I10080" s="11">
        <f t="shared" si="503"/>
        <v>21461060498.704613</v>
      </c>
      <c r="J10080" s="11">
        <f t="shared" si="504"/>
        <v>211207</v>
      </c>
      <c r="K10080" s="11">
        <f t="shared" si="505"/>
        <v>101611.50198006985</v>
      </c>
      <c r="L10080" s="12">
        <f t="shared" si="502"/>
        <v>222203.4267374156</v>
      </c>
      <c r="M10080" s="11">
        <f>COUNTIF(E$2:$E10080,E10080)</f>
        <v>1375</v>
      </c>
      <c r="O10080" t="str">
        <f t="shared" si="506"/>
        <v/>
      </c>
    </row>
    <row r="10081" spans="1:15" hidden="1">
      <c r="A10081" s="41" t="s">
        <v>103</v>
      </c>
      <c r="B10081" s="46">
        <v>45820</v>
      </c>
      <c r="C10081" s="8" t="s">
        <v>13</v>
      </c>
      <c r="D10081" s="8" t="s">
        <v>15</v>
      </c>
      <c r="E10081" s="8" t="s">
        <v>15</v>
      </c>
      <c r="F10081" s="9">
        <f t="shared" si="501"/>
        <v>-18200000</v>
      </c>
      <c r="G10081" s="9">
        <v>-182</v>
      </c>
      <c r="H10081" s="10">
        <v>-19977776</v>
      </c>
      <c r="I10081" s="11">
        <f t="shared" si="503"/>
        <v>28195917380.484768</v>
      </c>
      <c r="J10081" s="11">
        <f t="shared" si="504"/>
        <v>261080</v>
      </c>
      <c r="K10081" s="11">
        <f t="shared" si="505"/>
        <v>107997.23219122404</v>
      </c>
      <c r="L10081" s="12">
        <f t="shared" si="502"/>
        <v>322279.74119722471</v>
      </c>
      <c r="M10081" s="11">
        <f>COUNTIF(E$2:$E10081,E10081)</f>
        <v>3257</v>
      </c>
      <c r="O10081" t="str">
        <f t="shared" si="506"/>
        <v/>
      </c>
    </row>
    <row r="10082" spans="1:15" hidden="1">
      <c r="A10082" s="41" t="s">
        <v>103</v>
      </c>
      <c r="B10082" s="46">
        <v>45820</v>
      </c>
      <c r="C10082" s="8" t="s">
        <v>13</v>
      </c>
      <c r="D10082" s="8" t="s">
        <v>14</v>
      </c>
      <c r="E10082" s="8" t="s">
        <v>14</v>
      </c>
      <c r="F10082" s="9">
        <f t="shared" si="501"/>
        <v>-9200000</v>
      </c>
      <c r="G10082" s="9">
        <v>-92</v>
      </c>
      <c r="H10082" s="10">
        <v>-9900764</v>
      </c>
      <c r="I10082" s="11">
        <f t="shared" si="503"/>
        <v>21451712240.522446</v>
      </c>
      <c r="J10082" s="11">
        <f t="shared" si="504"/>
        <v>211115</v>
      </c>
      <c r="K10082" s="11">
        <f t="shared" si="505"/>
        <v>101611.50198006985</v>
      </c>
      <c r="L10082" s="12">
        <f t="shared" si="502"/>
        <v>552505.81783357449</v>
      </c>
      <c r="M10082" s="11">
        <f>COUNTIF(E$2:$E10082,E10082)</f>
        <v>1376</v>
      </c>
      <c r="O10082" t="str">
        <f t="shared" si="506"/>
        <v/>
      </c>
    </row>
    <row r="10083" spans="1:15" hidden="1">
      <c r="A10083" s="41" t="s">
        <v>103</v>
      </c>
      <c r="B10083" s="46">
        <v>45820</v>
      </c>
      <c r="C10083" s="8" t="s">
        <v>13</v>
      </c>
      <c r="D10083" s="8" t="s">
        <v>15</v>
      </c>
      <c r="E10083" s="8" t="s">
        <v>15</v>
      </c>
      <c r="F10083" s="9">
        <f t="shared" si="501"/>
        <v>-9100000</v>
      </c>
      <c r="G10083" s="9">
        <v>-91</v>
      </c>
      <c r="H10083" s="10">
        <v>-9988888</v>
      </c>
      <c r="I10083" s="11">
        <f t="shared" si="503"/>
        <v>28186089632.355366</v>
      </c>
      <c r="J10083" s="11">
        <f t="shared" si="504"/>
        <v>260989</v>
      </c>
      <c r="K10083" s="11">
        <f t="shared" si="505"/>
        <v>107997.23219122404</v>
      </c>
      <c r="L10083" s="12">
        <f t="shared" si="502"/>
        <v>161139.87059861235</v>
      </c>
      <c r="M10083" s="11">
        <f>COUNTIF(E$2:$E10083,E10083)</f>
        <v>3258</v>
      </c>
      <c r="O10083" t="str">
        <f t="shared" si="506"/>
        <v/>
      </c>
    </row>
    <row r="10084" spans="1:15" hidden="1">
      <c r="A10084" s="41" t="s">
        <v>103</v>
      </c>
      <c r="B10084" s="46">
        <v>45820</v>
      </c>
      <c r="C10084" s="8" t="s">
        <v>13</v>
      </c>
      <c r="D10084" s="8" t="s">
        <v>14</v>
      </c>
      <c r="E10084" s="8" t="s">
        <v>14</v>
      </c>
      <c r="F10084" s="9">
        <f t="shared" si="501"/>
        <v>-9900000</v>
      </c>
      <c r="G10084" s="9">
        <v>-99</v>
      </c>
      <c r="H10084" s="10">
        <v>-10654083</v>
      </c>
      <c r="I10084" s="11">
        <f t="shared" si="503"/>
        <v>21441652701.82642</v>
      </c>
      <c r="J10084" s="11">
        <f t="shared" si="504"/>
        <v>211016</v>
      </c>
      <c r="K10084" s="11">
        <f t="shared" si="505"/>
        <v>101611.50198006985</v>
      </c>
      <c r="L10084" s="12">
        <f t="shared" si="502"/>
        <v>594544.30397308432</v>
      </c>
      <c r="M10084" s="11">
        <f>COUNTIF(E$2:$E10084,E10084)</f>
        <v>1377</v>
      </c>
      <c r="O10084" t="str">
        <f t="shared" si="506"/>
        <v/>
      </c>
    </row>
    <row r="10085" spans="1:15" hidden="1">
      <c r="A10085" s="41" t="s">
        <v>103</v>
      </c>
      <c r="B10085" s="46">
        <v>45820</v>
      </c>
      <c r="C10085" s="8" t="s">
        <v>13</v>
      </c>
      <c r="D10085" s="8" t="s">
        <v>15</v>
      </c>
      <c r="E10085" s="8" t="s">
        <v>15</v>
      </c>
      <c r="F10085" s="9">
        <f t="shared" si="501"/>
        <v>-2200000</v>
      </c>
      <c r="G10085" s="9">
        <v>-22</v>
      </c>
      <c r="H10085" s="10">
        <v>-2414896</v>
      </c>
      <c r="I10085" s="11">
        <f t="shared" si="503"/>
        <v>28183713693.247158</v>
      </c>
      <c r="J10085" s="11">
        <f t="shared" si="504"/>
        <v>260967</v>
      </c>
      <c r="K10085" s="11">
        <f t="shared" si="505"/>
        <v>107997.23219122404</v>
      </c>
      <c r="L10085" s="12">
        <f t="shared" si="502"/>
        <v>38956.891793070827</v>
      </c>
      <c r="M10085" s="11">
        <f>COUNTIF(E$2:$E10085,E10085)</f>
        <v>3259</v>
      </c>
      <c r="O10085" t="str">
        <f t="shared" si="506"/>
        <v/>
      </c>
    </row>
    <row r="10086" spans="1:15" hidden="1">
      <c r="A10086" s="41" t="s">
        <v>103</v>
      </c>
      <c r="B10086" s="46">
        <v>45820</v>
      </c>
      <c r="C10086" s="8" t="s">
        <v>13</v>
      </c>
      <c r="D10086" s="8" t="s">
        <v>14</v>
      </c>
      <c r="E10086" s="8" t="s">
        <v>14</v>
      </c>
      <c r="F10086" s="9">
        <f t="shared" si="501"/>
        <v>-28300000</v>
      </c>
      <c r="G10086" s="9">
        <v>-283</v>
      </c>
      <c r="H10086" s="10">
        <v>-30455611</v>
      </c>
      <c r="I10086" s="11">
        <f t="shared" si="503"/>
        <v>21412896646.76606</v>
      </c>
      <c r="J10086" s="11">
        <f t="shared" si="504"/>
        <v>210733</v>
      </c>
      <c r="K10086" s="11">
        <f t="shared" si="505"/>
        <v>101611.50198006985</v>
      </c>
      <c r="L10086" s="12">
        <f t="shared" si="502"/>
        <v>1699555.9396402314</v>
      </c>
      <c r="M10086" s="11">
        <f>COUNTIF(E$2:$E10086,E10086)</f>
        <v>1378</v>
      </c>
      <c r="O10086" t="str">
        <f t="shared" si="506"/>
        <v/>
      </c>
    </row>
    <row r="10087" spans="1:15" hidden="1">
      <c r="A10087" s="41" t="s">
        <v>103</v>
      </c>
      <c r="B10087" s="46">
        <v>45820</v>
      </c>
      <c r="C10087" s="8" t="s">
        <v>13</v>
      </c>
      <c r="D10087" s="8" t="s">
        <v>15</v>
      </c>
      <c r="E10087" s="8" t="s">
        <v>15</v>
      </c>
      <c r="F10087" s="9">
        <f t="shared" si="501"/>
        <v>-4500000</v>
      </c>
      <c r="G10087" s="9">
        <v>-45</v>
      </c>
      <c r="H10087" s="10">
        <v>-4939560</v>
      </c>
      <c r="I10087" s="11">
        <f t="shared" si="503"/>
        <v>28178853817.798553</v>
      </c>
      <c r="J10087" s="11">
        <f t="shared" si="504"/>
        <v>260922</v>
      </c>
      <c r="K10087" s="11">
        <f t="shared" si="505"/>
        <v>107997.23219122404</v>
      </c>
      <c r="L10087" s="12">
        <f t="shared" si="502"/>
        <v>79684.551394918002</v>
      </c>
      <c r="M10087" s="11">
        <f>COUNTIF(E$2:$E10087,E10087)</f>
        <v>3260</v>
      </c>
      <c r="O10087" t="str">
        <f t="shared" si="506"/>
        <v/>
      </c>
    </row>
    <row r="10088" spans="1:15" hidden="1">
      <c r="A10088" s="41" t="s">
        <v>103</v>
      </c>
      <c r="B10088" s="46">
        <v>45820</v>
      </c>
      <c r="C10088" s="8" t="s">
        <v>13</v>
      </c>
      <c r="D10088" s="8" t="s">
        <v>15</v>
      </c>
      <c r="E10088" s="8" t="s">
        <v>15</v>
      </c>
      <c r="F10088" s="9">
        <f t="shared" si="501"/>
        <v>-91000000</v>
      </c>
      <c r="G10088" s="9">
        <v>-910</v>
      </c>
      <c r="H10088" s="10">
        <v>-99888880</v>
      </c>
      <c r="I10088" s="11">
        <f t="shared" si="503"/>
        <v>28080576336.504539</v>
      </c>
      <c r="J10088" s="11">
        <f t="shared" si="504"/>
        <v>260012</v>
      </c>
      <c r="K10088" s="11">
        <f t="shared" si="505"/>
        <v>107997.23219122404</v>
      </c>
      <c r="L10088" s="12">
        <f t="shared" si="502"/>
        <v>1611398.7059861273</v>
      </c>
      <c r="M10088" s="11">
        <f>COUNTIF(E$2:$E10088,E10088)</f>
        <v>3261</v>
      </c>
      <c r="O10088" t="str">
        <f t="shared" si="506"/>
        <v/>
      </c>
    </row>
    <row r="10089" spans="1:15" hidden="1">
      <c r="A10089" s="41" t="s">
        <v>103</v>
      </c>
      <c r="B10089" s="46">
        <v>45820</v>
      </c>
      <c r="C10089" s="8" t="s">
        <v>13</v>
      </c>
      <c r="D10089" s="8" t="s">
        <v>14</v>
      </c>
      <c r="E10089" s="8" t="s">
        <v>14</v>
      </c>
      <c r="F10089" s="9">
        <f t="shared" ref="F10089:F10152" si="507">100000*G10089</f>
        <v>-900000</v>
      </c>
      <c r="G10089" s="9">
        <v>-9</v>
      </c>
      <c r="H10089" s="10">
        <v>-968553</v>
      </c>
      <c r="I10089" s="11">
        <f t="shared" si="503"/>
        <v>21411982143.248238</v>
      </c>
      <c r="J10089" s="11">
        <f t="shared" si="504"/>
        <v>210724</v>
      </c>
      <c r="K10089" s="11">
        <f t="shared" si="505"/>
        <v>101611.50198006985</v>
      </c>
      <c r="L10089" s="12">
        <f t="shared" si="502"/>
        <v>54049.482179371407</v>
      </c>
      <c r="M10089" s="11">
        <f>COUNTIF(E$2:$E10089,E10089)</f>
        <v>1379</v>
      </c>
      <c r="O10089" t="str">
        <f t="shared" si="506"/>
        <v/>
      </c>
    </row>
    <row r="10090" spans="1:15" hidden="1">
      <c r="A10090" s="41" t="s">
        <v>103</v>
      </c>
      <c r="B10090" s="46">
        <v>45820</v>
      </c>
      <c r="C10090" s="8" t="s">
        <v>13</v>
      </c>
      <c r="D10090" s="8" t="s">
        <v>14</v>
      </c>
      <c r="E10090" s="8" t="s">
        <v>14</v>
      </c>
      <c r="F10090" s="9">
        <f t="shared" si="507"/>
        <v>-2500000</v>
      </c>
      <c r="G10090" s="9">
        <v>-25</v>
      </c>
      <c r="H10090" s="10">
        <v>-2690425</v>
      </c>
      <c r="I10090" s="11">
        <f t="shared" si="503"/>
        <v>21409441855.698734</v>
      </c>
      <c r="J10090" s="11">
        <f t="shared" si="504"/>
        <v>210699</v>
      </c>
      <c r="K10090" s="11">
        <f t="shared" si="505"/>
        <v>101611.50198006985</v>
      </c>
      <c r="L10090" s="12">
        <f t="shared" si="502"/>
        <v>150137.45049825357</v>
      </c>
      <c r="M10090" s="11">
        <f>COUNTIF(E$2:$E10090,E10090)</f>
        <v>1380</v>
      </c>
      <c r="O10090" t="str">
        <f t="shared" si="506"/>
        <v/>
      </c>
    </row>
    <row r="10091" spans="1:15" hidden="1">
      <c r="A10091" s="41" t="s">
        <v>103</v>
      </c>
      <c r="B10091" s="46">
        <v>45820</v>
      </c>
      <c r="C10091" s="8" t="s">
        <v>13</v>
      </c>
      <c r="D10091" s="8" t="s">
        <v>14</v>
      </c>
      <c r="E10091" s="8" t="s">
        <v>14</v>
      </c>
      <c r="F10091" s="9">
        <f t="shared" si="507"/>
        <v>-1300000</v>
      </c>
      <c r="G10091" s="9">
        <v>-13</v>
      </c>
      <c r="H10091" s="10">
        <v>-1399021</v>
      </c>
      <c r="I10091" s="11">
        <f t="shared" si="503"/>
        <v>21408120906.172993</v>
      </c>
      <c r="J10091" s="11">
        <f t="shared" si="504"/>
        <v>210686</v>
      </c>
      <c r="K10091" s="11">
        <f t="shared" si="505"/>
        <v>101611.50198006985</v>
      </c>
      <c r="L10091" s="12">
        <f t="shared" si="502"/>
        <v>78071.474259092007</v>
      </c>
      <c r="M10091" s="11">
        <f>COUNTIF(E$2:$E10091,E10091)</f>
        <v>1381</v>
      </c>
      <c r="O10091" t="str">
        <f t="shared" si="506"/>
        <v/>
      </c>
    </row>
    <row r="10092" spans="1:15" hidden="1">
      <c r="A10092" s="41" t="s">
        <v>103</v>
      </c>
      <c r="B10092" s="46">
        <v>45821</v>
      </c>
      <c r="C10092" s="8" t="s">
        <v>13</v>
      </c>
      <c r="D10092" s="8" t="s">
        <v>46</v>
      </c>
      <c r="E10092" s="8" t="s">
        <v>46</v>
      </c>
      <c r="F10092" s="9">
        <f t="shared" si="507"/>
        <v>10200000</v>
      </c>
      <c r="G10092" s="9">
        <v>102</v>
      </c>
      <c r="H10092" s="10">
        <v>10634112</v>
      </c>
      <c r="I10092" s="11">
        <f t="shared" si="503"/>
        <v>9685053771.515728</v>
      </c>
      <c r="J10092" s="11">
        <f t="shared" si="504"/>
        <v>94230</v>
      </c>
      <c r="K10092" s="11">
        <f t="shared" si="505"/>
        <v>102781.00150181183</v>
      </c>
      <c r="L10092" s="12">
        <f t="shared" si="502"/>
        <v>0</v>
      </c>
      <c r="M10092" s="11">
        <f>COUNTIF(E$2:$E10092,E10092)</f>
        <v>3010</v>
      </c>
      <c r="O10092" t="str">
        <f t="shared" si="506"/>
        <v/>
      </c>
    </row>
    <row r="10093" spans="1:15" hidden="1">
      <c r="A10093" s="41" t="s">
        <v>103</v>
      </c>
      <c r="B10093" s="46">
        <v>45821</v>
      </c>
      <c r="C10093" s="8" t="s">
        <v>13</v>
      </c>
      <c r="D10093" s="8" t="s">
        <v>46</v>
      </c>
      <c r="E10093" s="8" t="s">
        <v>46</v>
      </c>
      <c r="F10093" s="9">
        <f t="shared" si="507"/>
        <v>91000000</v>
      </c>
      <c r="G10093" s="9">
        <v>910</v>
      </c>
      <c r="H10093" s="10">
        <v>94872960</v>
      </c>
      <c r="I10093" s="11">
        <f t="shared" si="503"/>
        <v>9779926731.515728</v>
      </c>
      <c r="J10093" s="11">
        <f t="shared" si="504"/>
        <v>95140</v>
      </c>
      <c r="K10093" s="11">
        <f t="shared" si="505"/>
        <v>102795.10964384831</v>
      </c>
      <c r="L10093" s="12">
        <f t="shared" ref="L10093:L10156" si="508">IF(G10093&lt;0,K10093*G10093-H10093,0)</f>
        <v>0</v>
      </c>
      <c r="M10093" s="11">
        <f>COUNTIF(E$2:$E10093,E10093)</f>
        <v>3011</v>
      </c>
      <c r="O10093" t="str">
        <f t="shared" si="506"/>
        <v/>
      </c>
    </row>
    <row r="10094" spans="1:15" hidden="1">
      <c r="A10094" s="41" t="s">
        <v>103</v>
      </c>
      <c r="B10094" s="46">
        <v>45821</v>
      </c>
      <c r="C10094" s="8" t="s">
        <v>13</v>
      </c>
      <c r="D10094" s="8" t="s">
        <v>46</v>
      </c>
      <c r="E10094" s="8" t="s">
        <v>46</v>
      </c>
      <c r="F10094" s="9">
        <f t="shared" si="507"/>
        <v>900000</v>
      </c>
      <c r="G10094" s="9">
        <v>9</v>
      </c>
      <c r="H10094" s="10">
        <v>938304</v>
      </c>
      <c r="I10094" s="11">
        <f t="shared" si="503"/>
        <v>9780865035.515728</v>
      </c>
      <c r="J10094" s="11">
        <f t="shared" si="504"/>
        <v>95149</v>
      </c>
      <c r="K10094" s="11">
        <f t="shared" si="505"/>
        <v>102795.24782725754</v>
      </c>
      <c r="L10094" s="12">
        <f t="shared" si="508"/>
        <v>0</v>
      </c>
      <c r="M10094" s="11">
        <f>COUNTIF(E$2:$E10094,E10094)</f>
        <v>3012</v>
      </c>
      <c r="O10094" t="str">
        <f t="shared" si="506"/>
        <v/>
      </c>
    </row>
    <row r="10095" spans="1:15" hidden="1">
      <c r="A10095" s="41" t="s">
        <v>103</v>
      </c>
      <c r="B10095" s="46">
        <v>45821</v>
      </c>
      <c r="C10095" s="8" t="s">
        <v>13</v>
      </c>
      <c r="D10095" s="8" t="s">
        <v>46</v>
      </c>
      <c r="E10095" s="8" t="s">
        <v>46</v>
      </c>
      <c r="F10095" s="9">
        <f t="shared" si="507"/>
        <v>59400000</v>
      </c>
      <c r="G10095" s="9">
        <v>594</v>
      </c>
      <c r="H10095" s="10">
        <v>61928064</v>
      </c>
      <c r="I10095" s="11">
        <f t="shared" si="503"/>
        <v>9842793099.515728</v>
      </c>
      <c r="J10095" s="11">
        <f t="shared" si="504"/>
        <v>95743</v>
      </c>
      <c r="K10095" s="11">
        <f t="shared" si="505"/>
        <v>102804.31049283737</v>
      </c>
      <c r="L10095" s="12">
        <f t="shared" si="508"/>
        <v>0</v>
      </c>
      <c r="M10095" s="11">
        <f>COUNTIF(E$2:$E10095,E10095)</f>
        <v>3013</v>
      </c>
      <c r="O10095" t="str">
        <f t="shared" si="506"/>
        <v/>
      </c>
    </row>
    <row r="10096" spans="1:15" hidden="1">
      <c r="A10096" s="41" t="s">
        <v>103</v>
      </c>
      <c r="B10096" s="46">
        <v>45821</v>
      </c>
      <c r="C10096" s="8" t="s">
        <v>13</v>
      </c>
      <c r="D10096" s="8" t="s">
        <v>14</v>
      </c>
      <c r="E10096" s="8" t="s">
        <v>14</v>
      </c>
      <c r="F10096" s="9">
        <f t="shared" si="507"/>
        <v>9300000</v>
      </c>
      <c r="G10096" s="9">
        <v>93</v>
      </c>
      <c r="H10096" s="10">
        <v>10038513</v>
      </c>
      <c r="I10096" s="11">
        <f t="shared" si="503"/>
        <v>21418159419.172993</v>
      </c>
      <c r="J10096" s="11">
        <f t="shared" si="504"/>
        <v>210779</v>
      </c>
      <c r="K10096" s="11">
        <f t="shared" si="505"/>
        <v>101614.29468387739</v>
      </c>
      <c r="L10096" s="12">
        <f t="shared" si="508"/>
        <v>0</v>
      </c>
      <c r="M10096" s="11">
        <f>COUNTIF(E$2:$E10096,E10096)</f>
        <v>1382</v>
      </c>
      <c r="O10096" t="str">
        <f t="shared" si="506"/>
        <v/>
      </c>
    </row>
    <row r="10097" spans="1:15" hidden="1">
      <c r="A10097" s="41" t="s">
        <v>103</v>
      </c>
      <c r="B10097" s="46">
        <v>45821</v>
      </c>
      <c r="C10097" s="8" t="s">
        <v>13</v>
      </c>
      <c r="D10097" s="8" t="s">
        <v>14</v>
      </c>
      <c r="E10097" s="8" t="s">
        <v>14</v>
      </c>
      <c r="F10097" s="9">
        <f t="shared" si="507"/>
        <v>1800000</v>
      </c>
      <c r="G10097" s="9">
        <v>18</v>
      </c>
      <c r="H10097" s="10">
        <v>1965294</v>
      </c>
      <c r="I10097" s="11">
        <f t="shared" si="503"/>
        <v>21420124713.172993</v>
      </c>
      <c r="J10097" s="11">
        <f t="shared" si="504"/>
        <v>210797</v>
      </c>
      <c r="K10097" s="11">
        <f t="shared" si="505"/>
        <v>101614.94097721027</v>
      </c>
      <c r="L10097" s="12">
        <f t="shared" si="508"/>
        <v>0</v>
      </c>
      <c r="M10097" s="11">
        <f>COUNTIF(E$2:$E10097,E10097)</f>
        <v>1383</v>
      </c>
      <c r="O10097" t="str">
        <f t="shared" si="506"/>
        <v/>
      </c>
    </row>
    <row r="10098" spans="1:15" hidden="1">
      <c r="A10098" s="41" t="s">
        <v>103</v>
      </c>
      <c r="B10098" s="46">
        <v>45821</v>
      </c>
      <c r="C10098" s="8" t="s">
        <v>13</v>
      </c>
      <c r="D10098" s="8" t="s">
        <v>15</v>
      </c>
      <c r="E10098" s="8" t="s">
        <v>15</v>
      </c>
      <c r="F10098" s="9">
        <f t="shared" si="507"/>
        <v>-2800000</v>
      </c>
      <c r="G10098" s="9">
        <v>-28</v>
      </c>
      <c r="H10098" s="10">
        <v>-3075100</v>
      </c>
      <c r="I10098" s="11">
        <f t="shared" si="503"/>
        <v>28077552414.003185</v>
      </c>
      <c r="J10098" s="11">
        <f t="shared" si="504"/>
        <v>259984</v>
      </c>
      <c r="K10098" s="11">
        <f t="shared" si="505"/>
        <v>107997.23219122404</v>
      </c>
      <c r="L10098" s="12">
        <f t="shared" si="508"/>
        <v>51177.498645726591</v>
      </c>
      <c r="M10098" s="11">
        <f>COUNTIF(E$2:$E10098,E10098)</f>
        <v>3262</v>
      </c>
      <c r="O10098" t="str">
        <f t="shared" si="506"/>
        <v/>
      </c>
    </row>
    <row r="10099" spans="1:15" hidden="1">
      <c r="A10099" s="41" t="s">
        <v>103</v>
      </c>
      <c r="B10099" s="46">
        <v>45821</v>
      </c>
      <c r="C10099" s="8" t="s">
        <v>13</v>
      </c>
      <c r="D10099" s="8" t="s">
        <v>14</v>
      </c>
      <c r="E10099" s="8" t="s">
        <v>14</v>
      </c>
      <c r="F10099" s="9">
        <f t="shared" si="507"/>
        <v>-900000</v>
      </c>
      <c r="G10099" s="9">
        <v>-9</v>
      </c>
      <c r="H10099" s="10">
        <v>-969066</v>
      </c>
      <c r="I10099" s="11">
        <f t="shared" si="503"/>
        <v>21419210178.704197</v>
      </c>
      <c r="J10099" s="11">
        <f t="shared" si="504"/>
        <v>210788</v>
      </c>
      <c r="K10099" s="11">
        <f t="shared" si="505"/>
        <v>101614.94097721027</v>
      </c>
      <c r="L10099" s="12">
        <f t="shared" si="508"/>
        <v>54531.531205107574</v>
      </c>
      <c r="M10099" s="11">
        <f>COUNTIF(E$2:$E10099,E10099)</f>
        <v>1384</v>
      </c>
      <c r="O10099" t="str">
        <f t="shared" si="506"/>
        <v/>
      </c>
    </row>
    <row r="10100" spans="1:15" hidden="1">
      <c r="A10100" s="41" t="s">
        <v>103</v>
      </c>
      <c r="B10100" s="46">
        <v>45821</v>
      </c>
      <c r="C10100" s="8" t="s">
        <v>13</v>
      </c>
      <c r="D10100" s="8" t="s">
        <v>15</v>
      </c>
      <c r="E10100" s="8" t="s">
        <v>15</v>
      </c>
      <c r="F10100" s="9">
        <f t="shared" si="507"/>
        <v>-97300000</v>
      </c>
      <c r="G10100" s="9">
        <v>-973</v>
      </c>
      <c r="H10100" s="10">
        <v>-106859725</v>
      </c>
      <c r="I10100" s="11">
        <f t="shared" si="503"/>
        <v>27972471107.081123</v>
      </c>
      <c r="J10100" s="11">
        <f t="shared" si="504"/>
        <v>259011</v>
      </c>
      <c r="K10100" s="11">
        <f t="shared" si="505"/>
        <v>107997.23219122404</v>
      </c>
      <c r="L10100" s="12">
        <f t="shared" si="508"/>
        <v>1778418.0779390037</v>
      </c>
      <c r="M10100" s="11">
        <f>COUNTIF(E$2:$E10100,E10100)</f>
        <v>3263</v>
      </c>
      <c r="O10100" t="str">
        <f t="shared" si="506"/>
        <v/>
      </c>
    </row>
    <row r="10101" spans="1:15" hidden="1">
      <c r="A10101" s="41" t="s">
        <v>103</v>
      </c>
      <c r="B10101" s="46">
        <v>45821</v>
      </c>
      <c r="C10101" s="8" t="s">
        <v>13</v>
      </c>
      <c r="D10101" s="8" t="s">
        <v>14</v>
      </c>
      <c r="E10101" s="8" t="s">
        <v>14</v>
      </c>
      <c r="F10101" s="9">
        <f t="shared" si="507"/>
        <v>900000</v>
      </c>
      <c r="G10101" s="9">
        <v>9</v>
      </c>
      <c r="H10101" s="10">
        <v>967653</v>
      </c>
      <c r="I10101" s="11">
        <f t="shared" si="503"/>
        <v>21420177831.704197</v>
      </c>
      <c r="J10101" s="11">
        <f t="shared" si="504"/>
        <v>210797</v>
      </c>
      <c r="K10101" s="11">
        <f t="shared" si="505"/>
        <v>101615.1929662386</v>
      </c>
      <c r="L10101" s="12">
        <f t="shared" si="508"/>
        <v>0</v>
      </c>
      <c r="M10101" s="11">
        <f>COUNTIF(E$2:$E10101,E10101)</f>
        <v>1385</v>
      </c>
      <c r="O10101" t="str">
        <f t="shared" si="506"/>
        <v/>
      </c>
    </row>
    <row r="10102" spans="1:15" hidden="1">
      <c r="A10102" s="41" t="s">
        <v>103</v>
      </c>
      <c r="B10102" s="46">
        <v>45821</v>
      </c>
      <c r="C10102" s="8" t="s">
        <v>13</v>
      </c>
      <c r="D10102" s="8" t="s">
        <v>15</v>
      </c>
      <c r="E10102" s="8" t="s">
        <v>15</v>
      </c>
      <c r="F10102" s="9">
        <f t="shared" si="507"/>
        <v>-900000</v>
      </c>
      <c r="G10102" s="9">
        <v>-9</v>
      </c>
      <c r="H10102" s="10">
        <v>-988425</v>
      </c>
      <c r="I10102" s="11">
        <f t="shared" si="503"/>
        <v>27971499131.991402</v>
      </c>
      <c r="J10102" s="11">
        <f t="shared" si="504"/>
        <v>259002</v>
      </c>
      <c r="K10102" s="11">
        <f t="shared" si="505"/>
        <v>107997.23219122404</v>
      </c>
      <c r="L10102" s="12">
        <f t="shared" si="508"/>
        <v>16449.910278983647</v>
      </c>
      <c r="M10102" s="11">
        <f>COUNTIF(E$2:$E10102,E10102)</f>
        <v>3264</v>
      </c>
      <c r="O10102" t="str">
        <f t="shared" si="506"/>
        <v/>
      </c>
    </row>
    <row r="10103" spans="1:15" hidden="1">
      <c r="A10103" s="41" t="s">
        <v>103</v>
      </c>
      <c r="B10103" s="46">
        <v>45821</v>
      </c>
      <c r="C10103" s="8" t="s">
        <v>13</v>
      </c>
      <c r="D10103" s="8" t="s">
        <v>14</v>
      </c>
      <c r="E10103" s="8" t="s">
        <v>14</v>
      </c>
      <c r="F10103" s="9">
        <f t="shared" si="507"/>
        <v>-9200000</v>
      </c>
      <c r="G10103" s="9">
        <v>-92</v>
      </c>
      <c r="H10103" s="10">
        <v>-9906008</v>
      </c>
      <c r="I10103" s="11">
        <f t="shared" si="503"/>
        <v>21410829233.951302</v>
      </c>
      <c r="J10103" s="11">
        <f t="shared" si="504"/>
        <v>210705</v>
      </c>
      <c r="K10103" s="11">
        <f t="shared" si="505"/>
        <v>101615.1929662386</v>
      </c>
      <c r="L10103" s="12">
        <f t="shared" si="508"/>
        <v>557410.24710604921</v>
      </c>
      <c r="M10103" s="11">
        <f>COUNTIF(E$2:$E10103,E10103)</f>
        <v>1386</v>
      </c>
      <c r="O10103" t="str">
        <f t="shared" si="506"/>
        <v/>
      </c>
    </row>
    <row r="10104" spans="1:15" hidden="1">
      <c r="A10104" s="41" t="s">
        <v>103</v>
      </c>
      <c r="B10104" s="46">
        <v>45821</v>
      </c>
      <c r="C10104" s="8" t="s">
        <v>13</v>
      </c>
      <c r="D10104" s="8" t="s">
        <v>15</v>
      </c>
      <c r="E10104" s="8" t="s">
        <v>15</v>
      </c>
      <c r="F10104" s="9">
        <f t="shared" si="507"/>
        <v>-900000</v>
      </c>
      <c r="G10104" s="9">
        <v>-9</v>
      </c>
      <c r="H10104" s="10">
        <v>-988425</v>
      </c>
      <c r="I10104" s="11">
        <f t="shared" si="503"/>
        <v>27970527156.90168</v>
      </c>
      <c r="J10104" s="11">
        <f t="shared" si="504"/>
        <v>258993</v>
      </c>
      <c r="K10104" s="11">
        <f t="shared" si="505"/>
        <v>107997.23219122404</v>
      </c>
      <c r="L10104" s="12">
        <f t="shared" si="508"/>
        <v>16449.910278983647</v>
      </c>
      <c r="M10104" s="11">
        <f>COUNTIF(E$2:$E10104,E10104)</f>
        <v>3265</v>
      </c>
      <c r="O10104" t="str">
        <f t="shared" si="506"/>
        <v/>
      </c>
    </row>
    <row r="10105" spans="1:15" hidden="1">
      <c r="A10105" s="41" t="s">
        <v>103</v>
      </c>
      <c r="B10105" s="46">
        <v>45821</v>
      </c>
      <c r="C10105" s="8" t="s">
        <v>13</v>
      </c>
      <c r="D10105" s="8" t="s">
        <v>15</v>
      </c>
      <c r="E10105" s="8" t="s">
        <v>15</v>
      </c>
      <c r="F10105" s="9">
        <f t="shared" si="507"/>
        <v>-18200000</v>
      </c>
      <c r="G10105" s="9">
        <v>-182</v>
      </c>
      <c r="H10105" s="10">
        <v>-19988150</v>
      </c>
      <c r="I10105" s="11">
        <f t="shared" si="503"/>
        <v>27950871660.642876</v>
      </c>
      <c r="J10105" s="11">
        <f t="shared" si="504"/>
        <v>258811</v>
      </c>
      <c r="K10105" s="11">
        <f t="shared" si="505"/>
        <v>107997.23219122404</v>
      </c>
      <c r="L10105" s="12">
        <f t="shared" si="508"/>
        <v>332653.74119722471</v>
      </c>
      <c r="M10105" s="11">
        <f>COUNTIF(E$2:$E10105,E10105)</f>
        <v>3266</v>
      </c>
      <c r="O10105" t="str">
        <f t="shared" si="506"/>
        <v/>
      </c>
    </row>
    <row r="10106" spans="1:15" hidden="1">
      <c r="A10106" s="41" t="s">
        <v>103</v>
      </c>
      <c r="B10106" s="46">
        <v>45821</v>
      </c>
      <c r="C10106" s="8" t="s">
        <v>13</v>
      </c>
      <c r="D10106" s="8" t="s">
        <v>14</v>
      </c>
      <c r="E10106" s="8" t="s">
        <v>14</v>
      </c>
      <c r="F10106" s="9">
        <f t="shared" si="507"/>
        <v>-10300000</v>
      </c>
      <c r="G10106" s="9">
        <v>-103</v>
      </c>
      <c r="H10106" s="10">
        <v>-11090422</v>
      </c>
      <c r="I10106" s="11">
        <f t="shared" si="503"/>
        <v>21400362869.075779</v>
      </c>
      <c r="J10106" s="11">
        <f t="shared" si="504"/>
        <v>210602</v>
      </c>
      <c r="K10106" s="11">
        <f t="shared" si="505"/>
        <v>101615.1929662386</v>
      </c>
      <c r="L10106" s="12">
        <f t="shared" si="508"/>
        <v>624057.12447742373</v>
      </c>
      <c r="M10106" s="11">
        <f>COUNTIF(E$2:$E10106,E10106)</f>
        <v>1387</v>
      </c>
      <c r="O10106" t="str">
        <f t="shared" si="506"/>
        <v/>
      </c>
    </row>
    <row r="10107" spans="1:15" hidden="1">
      <c r="A10107" s="41" t="s">
        <v>103</v>
      </c>
      <c r="B10107" s="46">
        <v>45821</v>
      </c>
      <c r="C10107" s="8" t="s">
        <v>13</v>
      </c>
      <c r="D10107" s="8" t="s">
        <v>46</v>
      </c>
      <c r="E10107" s="8" t="s">
        <v>46</v>
      </c>
      <c r="F10107" s="9">
        <f t="shared" si="507"/>
        <v>1000000</v>
      </c>
      <c r="G10107" s="9">
        <v>10</v>
      </c>
      <c r="H10107" s="10">
        <v>1034740</v>
      </c>
      <c r="I10107" s="11">
        <f t="shared" si="503"/>
        <v>9843827839.515728</v>
      </c>
      <c r="J10107" s="11">
        <f t="shared" si="504"/>
        <v>95753</v>
      </c>
      <c r="K10107" s="11">
        <f t="shared" si="505"/>
        <v>102804.38043210894</v>
      </c>
      <c r="L10107" s="12">
        <f t="shared" si="508"/>
        <v>0</v>
      </c>
      <c r="M10107" s="11">
        <f>COUNTIF(E$2:$E10107,E10107)</f>
        <v>3014</v>
      </c>
      <c r="O10107" t="str">
        <f t="shared" si="506"/>
        <v/>
      </c>
    </row>
    <row r="10108" spans="1:15" hidden="1">
      <c r="A10108" s="41" t="s">
        <v>103</v>
      </c>
      <c r="B10108" s="46">
        <v>45821</v>
      </c>
      <c r="C10108" s="8" t="s">
        <v>13</v>
      </c>
      <c r="D10108" s="8" t="s">
        <v>14</v>
      </c>
      <c r="E10108" s="8" t="s">
        <v>14</v>
      </c>
      <c r="F10108" s="9">
        <f t="shared" si="507"/>
        <v>-9200000</v>
      </c>
      <c r="G10108" s="9">
        <v>-92</v>
      </c>
      <c r="H10108" s="10">
        <v>-9906008</v>
      </c>
      <c r="I10108" s="11">
        <f t="shared" si="503"/>
        <v>21391014271.322884</v>
      </c>
      <c r="J10108" s="11">
        <f t="shared" si="504"/>
        <v>210510</v>
      </c>
      <c r="K10108" s="11">
        <f t="shared" si="505"/>
        <v>101615.1929662386</v>
      </c>
      <c r="L10108" s="12">
        <f t="shared" si="508"/>
        <v>557410.24710604921</v>
      </c>
      <c r="M10108" s="11">
        <f>COUNTIF(E$2:$E10108,E10108)</f>
        <v>1388</v>
      </c>
      <c r="O10108" t="str">
        <f t="shared" si="506"/>
        <v/>
      </c>
    </row>
    <row r="10109" spans="1:15" hidden="1">
      <c r="A10109" s="41" t="s">
        <v>103</v>
      </c>
      <c r="B10109" s="46">
        <v>45821</v>
      </c>
      <c r="C10109" s="8" t="s">
        <v>13</v>
      </c>
      <c r="D10109" s="8" t="s">
        <v>15</v>
      </c>
      <c r="E10109" s="8" t="s">
        <v>15</v>
      </c>
      <c r="F10109" s="9">
        <f t="shared" si="507"/>
        <v>-1700000</v>
      </c>
      <c r="G10109" s="9">
        <v>-17</v>
      </c>
      <c r="H10109" s="10">
        <v>-1867025</v>
      </c>
      <c r="I10109" s="11">
        <f t="shared" si="503"/>
        <v>27949035707.695625</v>
      </c>
      <c r="J10109" s="11">
        <f t="shared" si="504"/>
        <v>258794</v>
      </c>
      <c r="K10109" s="11">
        <f t="shared" si="505"/>
        <v>107997.23219122404</v>
      </c>
      <c r="L10109" s="12">
        <f t="shared" si="508"/>
        <v>31072.052749191178</v>
      </c>
      <c r="M10109" s="11">
        <f>COUNTIF(E$2:$E10109,E10109)</f>
        <v>3267</v>
      </c>
      <c r="O10109" t="str">
        <f t="shared" si="506"/>
        <v/>
      </c>
    </row>
    <row r="10110" spans="1:15" hidden="1">
      <c r="A10110" s="41" t="s">
        <v>103</v>
      </c>
      <c r="B10110" s="46">
        <v>45821</v>
      </c>
      <c r="C10110" s="8" t="s">
        <v>13</v>
      </c>
      <c r="D10110" s="8" t="s">
        <v>14</v>
      </c>
      <c r="E10110" s="8" t="s">
        <v>14</v>
      </c>
      <c r="F10110" s="9">
        <f t="shared" si="507"/>
        <v>-900000</v>
      </c>
      <c r="G10110" s="9">
        <v>-9</v>
      </c>
      <c r="H10110" s="10">
        <v>-969066</v>
      </c>
      <c r="I10110" s="11">
        <f t="shared" si="503"/>
        <v>21390099734.586189</v>
      </c>
      <c r="J10110" s="11">
        <f t="shared" si="504"/>
        <v>210501</v>
      </c>
      <c r="K10110" s="11">
        <f t="shared" si="505"/>
        <v>101615.1929662386</v>
      </c>
      <c r="L10110" s="12">
        <f t="shared" si="508"/>
        <v>54529.26330385264</v>
      </c>
      <c r="M10110" s="11">
        <f>COUNTIF(E$2:$E10110,E10110)</f>
        <v>1389</v>
      </c>
      <c r="O10110" t="str">
        <f t="shared" si="506"/>
        <v/>
      </c>
    </row>
    <row r="10111" spans="1:15" hidden="1">
      <c r="A10111" s="41" t="s">
        <v>103</v>
      </c>
      <c r="B10111" s="46">
        <v>45821</v>
      </c>
      <c r="C10111" s="8" t="s">
        <v>13</v>
      </c>
      <c r="D10111" s="8" t="s">
        <v>14</v>
      </c>
      <c r="E10111" s="8" t="s">
        <v>14</v>
      </c>
      <c r="F10111" s="9">
        <f t="shared" si="507"/>
        <v>-900000</v>
      </c>
      <c r="G10111" s="9">
        <v>-9</v>
      </c>
      <c r="H10111" s="10">
        <v>-969066</v>
      </c>
      <c r="I10111" s="11">
        <f t="shared" si="503"/>
        <v>21389185197.849495</v>
      </c>
      <c r="J10111" s="11">
        <f t="shared" si="504"/>
        <v>210492</v>
      </c>
      <c r="K10111" s="11">
        <f t="shared" si="505"/>
        <v>101615.1929662386</v>
      </c>
      <c r="L10111" s="12">
        <f t="shared" si="508"/>
        <v>54529.26330385264</v>
      </c>
      <c r="M10111" s="11">
        <f>COUNTIF(E$2:$E10111,E10111)</f>
        <v>1390</v>
      </c>
      <c r="O10111" t="str">
        <f t="shared" si="506"/>
        <v/>
      </c>
    </row>
    <row r="10112" spans="1:15" hidden="1">
      <c r="A10112" s="41" t="s">
        <v>103</v>
      </c>
      <c r="B10112" s="46">
        <v>45821</v>
      </c>
      <c r="C10112" s="8" t="s">
        <v>13</v>
      </c>
      <c r="D10112" s="8" t="s">
        <v>46</v>
      </c>
      <c r="E10112" s="8" t="s">
        <v>46</v>
      </c>
      <c r="F10112" s="9">
        <f t="shared" si="507"/>
        <v>1800000</v>
      </c>
      <c r="G10112" s="9">
        <v>18</v>
      </c>
      <c r="H10112" s="10">
        <v>1853892</v>
      </c>
      <c r="I10112" s="11">
        <f t="shared" si="503"/>
        <v>9845681731.515728</v>
      </c>
      <c r="J10112" s="11">
        <f t="shared" si="504"/>
        <v>95771</v>
      </c>
      <c r="K10112" s="11">
        <f t="shared" si="505"/>
        <v>102804.41607079103</v>
      </c>
      <c r="L10112" s="12">
        <f t="shared" si="508"/>
        <v>0</v>
      </c>
      <c r="M10112" s="11">
        <f>COUNTIF(E$2:$E10112,E10112)</f>
        <v>3015</v>
      </c>
      <c r="O10112" t="str">
        <f t="shared" si="506"/>
        <v/>
      </c>
    </row>
    <row r="10113" spans="1:15" hidden="1">
      <c r="A10113" s="41" t="s">
        <v>103</v>
      </c>
      <c r="B10113" s="46">
        <v>45821</v>
      </c>
      <c r="C10113" s="8" t="s">
        <v>13</v>
      </c>
      <c r="D10113" s="8" t="s">
        <v>90</v>
      </c>
      <c r="E10113" s="8" t="s">
        <v>90</v>
      </c>
      <c r="F10113" s="9">
        <f t="shared" si="507"/>
        <v>21500000</v>
      </c>
      <c r="G10113" s="9">
        <v>215</v>
      </c>
      <c r="H10113" s="10">
        <v>23400815</v>
      </c>
      <c r="I10113" s="11">
        <f t="shared" si="503"/>
        <v>3172756805.24438</v>
      </c>
      <c r="J10113" s="11">
        <f t="shared" si="504"/>
        <v>30440</v>
      </c>
      <c r="K10113" s="11">
        <f t="shared" si="505"/>
        <v>104229.85562563666</v>
      </c>
      <c r="L10113" s="12">
        <f t="shared" si="508"/>
        <v>0</v>
      </c>
      <c r="M10113" s="11">
        <f>COUNTIF(E$2:$E10113,E10113)</f>
        <v>1816</v>
      </c>
      <c r="O10113" t="str">
        <f t="shared" si="506"/>
        <v/>
      </c>
    </row>
    <row r="10114" spans="1:15" hidden="1">
      <c r="A10114" s="41" t="s">
        <v>103</v>
      </c>
      <c r="B10114" s="46">
        <v>45821</v>
      </c>
      <c r="C10114" s="8" t="s">
        <v>13</v>
      </c>
      <c r="D10114" s="8" t="s">
        <v>15</v>
      </c>
      <c r="E10114" s="8" t="s">
        <v>15</v>
      </c>
      <c r="F10114" s="9">
        <f t="shared" si="507"/>
        <v>-45500000</v>
      </c>
      <c r="G10114" s="9">
        <v>-455</v>
      </c>
      <c r="H10114" s="10">
        <v>-49970375</v>
      </c>
      <c r="I10114" s="11">
        <f t="shared" si="503"/>
        <v>27899896967.048618</v>
      </c>
      <c r="J10114" s="11">
        <f t="shared" si="504"/>
        <v>258339</v>
      </c>
      <c r="K10114" s="11">
        <f t="shared" si="505"/>
        <v>107997.23219122404</v>
      </c>
      <c r="L10114" s="12">
        <f t="shared" si="508"/>
        <v>831634.35299306363</v>
      </c>
      <c r="M10114" s="11">
        <f>COUNTIF(E$2:$E10114,E10114)</f>
        <v>3268</v>
      </c>
      <c r="O10114" t="str">
        <f t="shared" si="506"/>
        <v/>
      </c>
    </row>
    <row r="10115" spans="1:15" hidden="1">
      <c r="A10115" s="41" t="s">
        <v>103</v>
      </c>
      <c r="B10115" s="46">
        <v>45821</v>
      </c>
      <c r="C10115" s="8" t="s">
        <v>13</v>
      </c>
      <c r="D10115" s="8" t="s">
        <v>15</v>
      </c>
      <c r="E10115" s="8" t="s">
        <v>15</v>
      </c>
      <c r="F10115" s="9">
        <f t="shared" si="507"/>
        <v>-9100000</v>
      </c>
      <c r="G10115" s="9">
        <v>-91</v>
      </c>
      <c r="H10115" s="10">
        <v>-9994075</v>
      </c>
      <c r="I10115" s="11">
        <f t="shared" si="503"/>
        <v>27890069218.919216</v>
      </c>
      <c r="J10115" s="11">
        <f t="shared" si="504"/>
        <v>258248</v>
      </c>
      <c r="K10115" s="11">
        <f t="shared" si="505"/>
        <v>107997.23219122404</v>
      </c>
      <c r="L10115" s="12">
        <f t="shared" si="508"/>
        <v>166326.87059861235</v>
      </c>
      <c r="M10115" s="11">
        <f>COUNTIF(E$2:$E10115,E10115)</f>
        <v>3269</v>
      </c>
      <c r="O10115" t="str">
        <f t="shared" si="506"/>
        <v/>
      </c>
    </row>
    <row r="10116" spans="1:15" hidden="1">
      <c r="A10116" s="41" t="s">
        <v>103</v>
      </c>
      <c r="B10116" s="46">
        <v>45821</v>
      </c>
      <c r="C10116" s="8" t="s">
        <v>13</v>
      </c>
      <c r="D10116" s="8" t="s">
        <v>14</v>
      </c>
      <c r="E10116" s="8" t="s">
        <v>14</v>
      </c>
      <c r="F10116" s="9">
        <f t="shared" si="507"/>
        <v>-2700000</v>
      </c>
      <c r="G10116" s="9">
        <v>-27</v>
      </c>
      <c r="H10116" s="10">
        <v>-2907198</v>
      </c>
      <c r="I10116" s="11">
        <f t="shared" si="503"/>
        <v>21386441587.639408</v>
      </c>
      <c r="J10116" s="11">
        <f t="shared" si="504"/>
        <v>210465</v>
      </c>
      <c r="K10116" s="11">
        <f t="shared" si="505"/>
        <v>101615.1929662386</v>
      </c>
      <c r="L10116" s="12">
        <f t="shared" si="508"/>
        <v>163587.78991155792</v>
      </c>
      <c r="M10116" s="11">
        <f>COUNTIF(E$2:$E10116,E10116)</f>
        <v>1391</v>
      </c>
      <c r="O10116" t="str">
        <f t="shared" si="506"/>
        <v/>
      </c>
    </row>
    <row r="10117" spans="1:15" hidden="1">
      <c r="A10117" s="41" t="s">
        <v>103</v>
      </c>
      <c r="B10117" s="46">
        <v>45821</v>
      </c>
      <c r="C10117" s="8" t="s">
        <v>13</v>
      </c>
      <c r="D10117" s="8" t="s">
        <v>14</v>
      </c>
      <c r="E10117" s="8" t="s">
        <v>14</v>
      </c>
      <c r="F10117" s="9">
        <f t="shared" si="507"/>
        <v>-2700000</v>
      </c>
      <c r="G10117" s="9">
        <v>-27</v>
      </c>
      <c r="H10117" s="10">
        <v>-2907198</v>
      </c>
      <c r="I10117" s="11">
        <f t="shared" si="503"/>
        <v>21383697977.429321</v>
      </c>
      <c r="J10117" s="11">
        <f t="shared" si="504"/>
        <v>210438</v>
      </c>
      <c r="K10117" s="11">
        <f t="shared" si="505"/>
        <v>101615.1929662386</v>
      </c>
      <c r="L10117" s="12">
        <f t="shared" si="508"/>
        <v>163587.78991155792</v>
      </c>
      <c r="M10117" s="11">
        <f>COUNTIF(E$2:$E10117,E10117)</f>
        <v>1392</v>
      </c>
      <c r="O10117" t="str">
        <f t="shared" si="506"/>
        <v/>
      </c>
    </row>
    <row r="10118" spans="1:15" hidden="1">
      <c r="A10118" s="41" t="s">
        <v>103</v>
      </c>
      <c r="B10118" s="46">
        <v>45821</v>
      </c>
      <c r="C10118" s="8" t="s">
        <v>13</v>
      </c>
      <c r="D10118" s="8" t="s">
        <v>14</v>
      </c>
      <c r="E10118" s="8" t="s">
        <v>14</v>
      </c>
      <c r="F10118" s="9">
        <f t="shared" si="507"/>
        <v>-4500000</v>
      </c>
      <c r="G10118" s="9">
        <v>-45</v>
      </c>
      <c r="H10118" s="10">
        <v>-4845330</v>
      </c>
      <c r="I10118" s="11">
        <f t="shared" si="503"/>
        <v>21379125293.745842</v>
      </c>
      <c r="J10118" s="11">
        <f t="shared" si="504"/>
        <v>210393</v>
      </c>
      <c r="K10118" s="11">
        <f t="shared" si="505"/>
        <v>101615.1929662386</v>
      </c>
      <c r="L10118" s="12">
        <f t="shared" si="508"/>
        <v>272646.3165192632</v>
      </c>
      <c r="M10118" s="11">
        <f>COUNTIF(E$2:$E10118,E10118)</f>
        <v>1393</v>
      </c>
      <c r="O10118" t="str">
        <f t="shared" si="506"/>
        <v/>
      </c>
    </row>
    <row r="10119" spans="1:15" hidden="1">
      <c r="A10119" s="41" t="s">
        <v>103</v>
      </c>
      <c r="B10119" s="46">
        <v>45821</v>
      </c>
      <c r="C10119" s="8" t="s">
        <v>13</v>
      </c>
      <c r="D10119" s="8" t="s">
        <v>14</v>
      </c>
      <c r="E10119" s="8" t="s">
        <v>14</v>
      </c>
      <c r="F10119" s="9">
        <f t="shared" si="507"/>
        <v>-29700000</v>
      </c>
      <c r="G10119" s="9">
        <v>-297</v>
      </c>
      <c r="H10119" s="10">
        <v>-31979178</v>
      </c>
      <c r="I10119" s="11">
        <f t="shared" si="503"/>
        <v>21348945581.434868</v>
      </c>
      <c r="J10119" s="11">
        <f t="shared" si="504"/>
        <v>210096</v>
      </c>
      <c r="K10119" s="11">
        <f t="shared" si="505"/>
        <v>101615.1929662386</v>
      </c>
      <c r="L10119" s="12">
        <f t="shared" si="508"/>
        <v>1799465.6890271381</v>
      </c>
      <c r="M10119" s="11">
        <f>COUNTIF(E$2:$E10119,E10119)</f>
        <v>1394</v>
      </c>
      <c r="O10119" t="str">
        <f t="shared" si="506"/>
        <v/>
      </c>
    </row>
    <row r="10120" spans="1:15" hidden="1">
      <c r="A10120" s="41" t="s">
        <v>103</v>
      </c>
      <c r="B10120" s="46">
        <v>45821</v>
      </c>
      <c r="C10120" s="8" t="s">
        <v>13</v>
      </c>
      <c r="D10120" s="8" t="s">
        <v>14</v>
      </c>
      <c r="E10120" s="8" t="s">
        <v>14</v>
      </c>
      <c r="F10120" s="9">
        <f t="shared" si="507"/>
        <v>900000</v>
      </c>
      <c r="G10120" s="9">
        <v>9</v>
      </c>
      <c r="H10120" s="10">
        <v>967401</v>
      </c>
      <c r="I10120" s="11">
        <f t="shared" si="503"/>
        <v>21349912982.434868</v>
      </c>
      <c r="J10120" s="11">
        <f t="shared" si="504"/>
        <v>210105</v>
      </c>
      <c r="K10120" s="11">
        <f t="shared" si="505"/>
        <v>101615.44457502138</v>
      </c>
      <c r="L10120" s="12">
        <f t="shared" si="508"/>
        <v>0</v>
      </c>
      <c r="M10120" s="11">
        <f>COUNTIF(E$2:$E10120,E10120)</f>
        <v>1395</v>
      </c>
      <c r="O10120" t="str">
        <f t="shared" si="506"/>
        <v/>
      </c>
    </row>
    <row r="10121" spans="1:15" hidden="1">
      <c r="A10121" s="41" t="s">
        <v>103</v>
      </c>
      <c r="B10121" s="46">
        <v>45821</v>
      </c>
      <c r="C10121" s="8" t="s">
        <v>13</v>
      </c>
      <c r="D10121" s="8" t="s">
        <v>14</v>
      </c>
      <c r="E10121" s="8" t="s">
        <v>14</v>
      </c>
      <c r="F10121" s="9">
        <f t="shared" si="507"/>
        <v>-46400000</v>
      </c>
      <c r="G10121" s="9">
        <v>-464</v>
      </c>
      <c r="H10121" s="10">
        <v>-49960736</v>
      </c>
      <c r="I10121" s="11">
        <f t="shared" si="503"/>
        <v>21302763416.152058</v>
      </c>
      <c r="J10121" s="11">
        <f t="shared" si="504"/>
        <v>209641</v>
      </c>
      <c r="K10121" s="11">
        <f t="shared" si="505"/>
        <v>101615.44457502138</v>
      </c>
      <c r="L10121" s="12">
        <f t="shared" si="508"/>
        <v>2811169.7171900794</v>
      </c>
      <c r="M10121" s="11">
        <f>COUNTIF(E$2:$E10121,E10121)</f>
        <v>1396</v>
      </c>
      <c r="O10121" t="str">
        <f t="shared" si="506"/>
        <v/>
      </c>
    </row>
    <row r="10122" spans="1:15" hidden="1">
      <c r="A10122" s="41" t="s">
        <v>103</v>
      </c>
      <c r="B10122" s="46">
        <v>45821</v>
      </c>
      <c r="C10122" s="8" t="s">
        <v>13</v>
      </c>
      <c r="D10122" s="8" t="s">
        <v>14</v>
      </c>
      <c r="E10122" s="8" t="s">
        <v>14</v>
      </c>
      <c r="F10122" s="9">
        <f t="shared" si="507"/>
        <v>-900000</v>
      </c>
      <c r="G10122" s="9">
        <v>-9</v>
      </c>
      <c r="H10122" s="10">
        <v>-969066</v>
      </c>
      <c r="I10122" s="11">
        <f t="shared" si="503"/>
        <v>21301848877.150883</v>
      </c>
      <c r="J10122" s="11">
        <f t="shared" si="504"/>
        <v>209632</v>
      </c>
      <c r="K10122" s="11">
        <f t="shared" si="505"/>
        <v>101615.44457502138</v>
      </c>
      <c r="L10122" s="12">
        <f t="shared" si="508"/>
        <v>54526.998824807582</v>
      </c>
      <c r="M10122" s="11">
        <f>COUNTIF(E$2:$E10122,E10122)</f>
        <v>1397</v>
      </c>
      <c r="O10122" t="str">
        <f t="shared" si="506"/>
        <v/>
      </c>
    </row>
    <row r="10123" spans="1:15" hidden="1">
      <c r="A10123" s="41" t="s">
        <v>103</v>
      </c>
      <c r="B10123" s="46">
        <v>45821</v>
      </c>
      <c r="C10123" s="8" t="s">
        <v>13</v>
      </c>
      <c r="D10123" s="8" t="s">
        <v>15</v>
      </c>
      <c r="E10123" s="8" t="s">
        <v>15</v>
      </c>
      <c r="F10123" s="9">
        <f t="shared" si="507"/>
        <v>-273000000</v>
      </c>
      <c r="G10123" s="9">
        <v>-2730</v>
      </c>
      <c r="H10123" s="10">
        <v>-299822250</v>
      </c>
      <c r="I10123" s="11">
        <f t="shared" si="503"/>
        <v>27595236775.037174</v>
      </c>
      <c r="J10123" s="11">
        <f t="shared" si="504"/>
        <v>255518</v>
      </c>
      <c r="K10123" s="11">
        <f t="shared" si="505"/>
        <v>107997.23219122404</v>
      </c>
      <c r="L10123" s="12">
        <f t="shared" si="508"/>
        <v>4989806.1179583669</v>
      </c>
      <c r="M10123" s="11">
        <f>COUNTIF(E$2:$E10123,E10123)</f>
        <v>3270</v>
      </c>
      <c r="O10123" t="str">
        <f t="shared" si="506"/>
        <v/>
      </c>
    </row>
    <row r="10124" spans="1:15" hidden="1">
      <c r="A10124" s="41" t="s">
        <v>103</v>
      </c>
      <c r="B10124" s="46">
        <v>45821</v>
      </c>
      <c r="C10124" s="8" t="s">
        <v>13</v>
      </c>
      <c r="D10124" s="8" t="s">
        <v>14</v>
      </c>
      <c r="E10124" s="8" t="s">
        <v>14</v>
      </c>
      <c r="F10124" s="9">
        <f t="shared" si="507"/>
        <v>-9200000</v>
      </c>
      <c r="G10124" s="9">
        <v>-92</v>
      </c>
      <c r="H10124" s="10">
        <v>-9906008</v>
      </c>
      <c r="I10124" s="11">
        <f t="shared" si="503"/>
        <v>21292500256.249981</v>
      </c>
      <c r="J10124" s="11">
        <f t="shared" si="504"/>
        <v>209540</v>
      </c>
      <c r="K10124" s="11">
        <f t="shared" si="505"/>
        <v>101615.44457502138</v>
      </c>
      <c r="L10124" s="12">
        <f t="shared" si="508"/>
        <v>557387.09909803234</v>
      </c>
      <c r="M10124" s="11">
        <f>COUNTIF(E$2:$E10124,E10124)</f>
        <v>1398</v>
      </c>
      <c r="O10124" t="str">
        <f t="shared" si="506"/>
        <v/>
      </c>
    </row>
    <row r="10125" spans="1:15" hidden="1">
      <c r="A10125" s="41" t="s">
        <v>103</v>
      </c>
      <c r="B10125" s="46">
        <v>45821</v>
      </c>
      <c r="C10125" s="8" t="s">
        <v>13</v>
      </c>
      <c r="D10125" s="8" t="s">
        <v>15</v>
      </c>
      <c r="E10125" s="8" t="s">
        <v>15</v>
      </c>
      <c r="F10125" s="9">
        <f t="shared" si="507"/>
        <v>-900000</v>
      </c>
      <c r="G10125" s="9">
        <v>-9</v>
      </c>
      <c r="H10125" s="10">
        <v>-988425</v>
      </c>
      <c r="I10125" s="11">
        <f t="shared" si="503"/>
        <v>27594264799.947453</v>
      </c>
      <c r="J10125" s="11">
        <f t="shared" si="504"/>
        <v>255509</v>
      </c>
      <c r="K10125" s="11">
        <f t="shared" si="505"/>
        <v>107997.23219122404</v>
      </c>
      <c r="L10125" s="12">
        <f t="shared" si="508"/>
        <v>16449.910278983647</v>
      </c>
      <c r="M10125" s="11">
        <f>COUNTIF(E$2:$E10125,E10125)</f>
        <v>3271</v>
      </c>
      <c r="O10125" t="str">
        <f t="shared" si="506"/>
        <v/>
      </c>
    </row>
    <row r="10126" spans="1:15" hidden="1">
      <c r="A10126" s="41" t="s">
        <v>103</v>
      </c>
      <c r="B10126" s="46">
        <v>45821</v>
      </c>
      <c r="C10126" s="8" t="s">
        <v>13</v>
      </c>
      <c r="D10126" s="8" t="s">
        <v>15</v>
      </c>
      <c r="E10126" s="8" t="s">
        <v>15</v>
      </c>
      <c r="F10126" s="9">
        <f t="shared" si="507"/>
        <v>-5600000</v>
      </c>
      <c r="G10126" s="9">
        <v>-56</v>
      </c>
      <c r="H10126" s="10">
        <v>-6150200</v>
      </c>
      <c r="I10126" s="11">
        <f t="shared" si="503"/>
        <v>27588216954.944744</v>
      </c>
      <c r="J10126" s="11">
        <f t="shared" si="504"/>
        <v>255453</v>
      </c>
      <c r="K10126" s="11">
        <f t="shared" si="505"/>
        <v>107997.23219122404</v>
      </c>
      <c r="L10126" s="12">
        <f t="shared" si="508"/>
        <v>102354.99729145318</v>
      </c>
      <c r="M10126" s="11">
        <f>COUNTIF(E$2:$E10126,E10126)</f>
        <v>3272</v>
      </c>
      <c r="O10126" t="str">
        <f t="shared" si="506"/>
        <v/>
      </c>
    </row>
    <row r="10127" spans="1:15" hidden="1">
      <c r="A10127" s="41" t="s">
        <v>103</v>
      </c>
      <c r="B10127" s="46">
        <v>45821</v>
      </c>
      <c r="C10127" s="8" t="s">
        <v>13</v>
      </c>
      <c r="D10127" s="8" t="s">
        <v>15</v>
      </c>
      <c r="E10127" s="8" t="s">
        <v>15</v>
      </c>
      <c r="F10127" s="9">
        <f t="shared" si="507"/>
        <v>-900000</v>
      </c>
      <c r="G10127" s="9">
        <v>-9</v>
      </c>
      <c r="H10127" s="10">
        <v>-988425</v>
      </c>
      <c r="I10127" s="11">
        <f t="shared" si="503"/>
        <v>27587244979.855022</v>
      </c>
      <c r="J10127" s="11">
        <f t="shared" si="504"/>
        <v>255444</v>
      </c>
      <c r="K10127" s="11">
        <f t="shared" si="505"/>
        <v>107997.23219122404</v>
      </c>
      <c r="L10127" s="12">
        <f t="shared" si="508"/>
        <v>16449.910278983647</v>
      </c>
      <c r="M10127" s="11">
        <f>COUNTIF(E$2:$E10127,E10127)</f>
        <v>3273</v>
      </c>
      <c r="O10127" t="str">
        <f t="shared" si="506"/>
        <v/>
      </c>
    </row>
    <row r="10128" spans="1:15" hidden="1">
      <c r="A10128" s="41" t="s">
        <v>103</v>
      </c>
      <c r="B10128" s="46">
        <v>45821</v>
      </c>
      <c r="C10128" s="8" t="s">
        <v>13</v>
      </c>
      <c r="D10128" s="8" t="s">
        <v>14</v>
      </c>
      <c r="E10128" s="8" t="s">
        <v>14</v>
      </c>
      <c r="F10128" s="9">
        <f t="shared" si="507"/>
        <v>-8300000</v>
      </c>
      <c r="G10128" s="9">
        <v>-83</v>
      </c>
      <c r="H10128" s="10">
        <v>-8936942</v>
      </c>
      <c r="I10128" s="11">
        <f t="shared" si="503"/>
        <v>21284066174.350254</v>
      </c>
      <c r="J10128" s="11">
        <f t="shared" si="504"/>
        <v>209457</v>
      </c>
      <c r="K10128" s="11">
        <f t="shared" si="505"/>
        <v>101615.44457502138</v>
      </c>
      <c r="L10128" s="12">
        <f t="shared" si="508"/>
        <v>502860.10027322546</v>
      </c>
      <c r="M10128" s="11">
        <f>COUNTIF(E$2:$E10128,E10128)</f>
        <v>1399</v>
      </c>
      <c r="O10128" t="str">
        <f t="shared" si="506"/>
        <v/>
      </c>
    </row>
    <row r="10129" spans="1:15" hidden="1">
      <c r="A10129" s="41" t="s">
        <v>103</v>
      </c>
      <c r="B10129" s="46">
        <v>45821</v>
      </c>
      <c r="C10129" s="8" t="s">
        <v>13</v>
      </c>
      <c r="D10129" s="8" t="s">
        <v>15</v>
      </c>
      <c r="E10129" s="8" t="s">
        <v>15</v>
      </c>
      <c r="F10129" s="9">
        <f t="shared" si="507"/>
        <v>-31700000</v>
      </c>
      <c r="G10129" s="9">
        <v>-317</v>
      </c>
      <c r="H10129" s="10">
        <v>-34814525</v>
      </c>
      <c r="I10129" s="11">
        <f t="shared" si="503"/>
        <v>27553009857.250404</v>
      </c>
      <c r="J10129" s="11">
        <f t="shared" si="504"/>
        <v>255127</v>
      </c>
      <c r="K10129" s="11">
        <f t="shared" si="505"/>
        <v>107997.23219122404</v>
      </c>
      <c r="L10129" s="12">
        <f t="shared" si="508"/>
        <v>579402.39538197964</v>
      </c>
      <c r="M10129" s="11">
        <f>COUNTIF(E$2:$E10129,E10129)</f>
        <v>3274</v>
      </c>
      <c r="O10129" t="str">
        <f t="shared" si="506"/>
        <v/>
      </c>
    </row>
    <row r="10130" spans="1:15" hidden="1">
      <c r="A10130" s="41" t="s">
        <v>103</v>
      </c>
      <c r="B10130" s="46">
        <v>45821</v>
      </c>
      <c r="C10130" s="8" t="s">
        <v>13</v>
      </c>
      <c r="D10130" s="8" t="s">
        <v>15</v>
      </c>
      <c r="E10130" s="8" t="s">
        <v>15</v>
      </c>
      <c r="F10130" s="9">
        <f t="shared" si="507"/>
        <v>1200000</v>
      </c>
      <c r="G10130" s="9">
        <v>12</v>
      </c>
      <c r="H10130" s="10">
        <v>1312416</v>
      </c>
      <c r="I10130" s="11">
        <f t="shared" si="503"/>
        <v>27554322273.250404</v>
      </c>
      <c r="J10130" s="11">
        <f t="shared" si="504"/>
        <v>255139</v>
      </c>
      <c r="K10130" s="11">
        <f t="shared" si="505"/>
        <v>107997.29666280108</v>
      </c>
      <c r="L10130" s="12">
        <f t="shared" si="508"/>
        <v>0</v>
      </c>
      <c r="M10130" s="11">
        <f>COUNTIF(E$2:$E10130,E10130)</f>
        <v>3275</v>
      </c>
      <c r="O10130" t="str">
        <f t="shared" si="506"/>
        <v/>
      </c>
    </row>
    <row r="10131" spans="1:15" hidden="1">
      <c r="A10131" s="41" t="s">
        <v>103</v>
      </c>
      <c r="B10131" s="46">
        <v>45821</v>
      </c>
      <c r="C10131" s="8" t="s">
        <v>13</v>
      </c>
      <c r="D10131" s="8" t="s">
        <v>14</v>
      </c>
      <c r="E10131" s="8" t="s">
        <v>14</v>
      </c>
      <c r="F10131" s="9">
        <f t="shared" si="507"/>
        <v>-900000</v>
      </c>
      <c r="G10131" s="9">
        <v>-9</v>
      </c>
      <c r="H10131" s="10">
        <v>-969066</v>
      </c>
      <c r="I10131" s="11">
        <f t="shared" si="503"/>
        <v>21283151635.349079</v>
      </c>
      <c r="J10131" s="11">
        <f t="shared" si="504"/>
        <v>209448</v>
      </c>
      <c r="K10131" s="11">
        <f t="shared" si="505"/>
        <v>101615.44457502138</v>
      </c>
      <c r="L10131" s="12">
        <f t="shared" si="508"/>
        <v>54526.998824807582</v>
      </c>
      <c r="M10131" s="11">
        <f>COUNTIF(E$2:$E10131,E10131)</f>
        <v>1400</v>
      </c>
      <c r="O10131" t="str">
        <f t="shared" si="506"/>
        <v/>
      </c>
    </row>
    <row r="10132" spans="1:15" hidden="1">
      <c r="A10132" s="41" t="s">
        <v>103</v>
      </c>
      <c r="B10132" s="46">
        <v>45821</v>
      </c>
      <c r="C10132" s="8" t="s">
        <v>13</v>
      </c>
      <c r="D10132" s="8" t="s">
        <v>14</v>
      </c>
      <c r="E10132" s="8" t="s">
        <v>14</v>
      </c>
      <c r="F10132" s="9">
        <f t="shared" si="507"/>
        <v>-27800000</v>
      </c>
      <c r="G10132" s="9">
        <v>-278</v>
      </c>
      <c r="H10132" s="10">
        <v>-29933372</v>
      </c>
      <c r="I10132" s="11">
        <f t="shared" si="503"/>
        <v>21254902541.757225</v>
      </c>
      <c r="J10132" s="11">
        <f t="shared" si="504"/>
        <v>209170</v>
      </c>
      <c r="K10132" s="11">
        <f t="shared" si="505"/>
        <v>101615.44457502138</v>
      </c>
      <c r="L10132" s="12">
        <f t="shared" si="508"/>
        <v>1684278.4081440568</v>
      </c>
      <c r="M10132" s="11">
        <f>COUNTIF(E$2:$E10132,E10132)</f>
        <v>1401</v>
      </c>
      <c r="O10132" t="str">
        <f t="shared" si="506"/>
        <v/>
      </c>
    </row>
    <row r="10133" spans="1:15" hidden="1">
      <c r="A10133" s="41" t="s">
        <v>103</v>
      </c>
      <c r="B10133" s="46">
        <v>45821</v>
      </c>
      <c r="C10133" s="8" t="s">
        <v>13</v>
      </c>
      <c r="D10133" s="8" t="s">
        <v>14</v>
      </c>
      <c r="E10133" s="8" t="s">
        <v>14</v>
      </c>
      <c r="F10133" s="9">
        <f t="shared" si="507"/>
        <v>-46400000</v>
      </c>
      <c r="G10133" s="9">
        <v>-464</v>
      </c>
      <c r="H10133" s="10">
        <v>-49960736</v>
      </c>
      <c r="I10133" s="11">
        <f t="shared" si="503"/>
        <v>21207752975.474415</v>
      </c>
      <c r="J10133" s="11">
        <f t="shared" si="504"/>
        <v>208706</v>
      </c>
      <c r="K10133" s="11">
        <f t="shared" si="505"/>
        <v>101615.44457502138</v>
      </c>
      <c r="L10133" s="12">
        <f t="shared" si="508"/>
        <v>2811169.7171900794</v>
      </c>
      <c r="M10133" s="11">
        <f>COUNTIF(E$2:$E10133,E10133)</f>
        <v>1402</v>
      </c>
      <c r="O10133" t="str">
        <f t="shared" si="506"/>
        <v/>
      </c>
    </row>
    <row r="10134" spans="1:15" hidden="1">
      <c r="A10134" s="41" t="s">
        <v>103</v>
      </c>
      <c r="B10134" s="46">
        <v>45821</v>
      </c>
      <c r="C10134" s="8" t="s">
        <v>13</v>
      </c>
      <c r="D10134" s="8" t="s">
        <v>14</v>
      </c>
      <c r="E10134" s="8" t="s">
        <v>14</v>
      </c>
      <c r="F10134" s="9">
        <f t="shared" si="507"/>
        <v>-8300000</v>
      </c>
      <c r="G10134" s="9">
        <v>-83</v>
      </c>
      <c r="H10134" s="10">
        <v>-8936942</v>
      </c>
      <c r="I10134" s="11">
        <f t="shared" si="503"/>
        <v>21199318893.574688</v>
      </c>
      <c r="J10134" s="11">
        <f t="shared" si="504"/>
        <v>208623</v>
      </c>
      <c r="K10134" s="11">
        <f t="shared" si="505"/>
        <v>101615.44457502138</v>
      </c>
      <c r="L10134" s="12">
        <f t="shared" si="508"/>
        <v>502860.10027322546</v>
      </c>
      <c r="M10134" s="11">
        <f>COUNTIF(E$2:$E10134,E10134)</f>
        <v>1403</v>
      </c>
      <c r="O10134" t="str">
        <f t="shared" si="506"/>
        <v/>
      </c>
    </row>
    <row r="10135" spans="1:15" hidden="1">
      <c r="A10135" s="41" t="s">
        <v>103</v>
      </c>
      <c r="B10135" s="46">
        <v>45821</v>
      </c>
      <c r="C10135" s="8" t="s">
        <v>13</v>
      </c>
      <c r="D10135" s="8" t="s">
        <v>14</v>
      </c>
      <c r="E10135" s="8" t="s">
        <v>14</v>
      </c>
      <c r="F10135" s="9">
        <f t="shared" si="507"/>
        <v>-1800000</v>
      </c>
      <c r="G10135" s="9">
        <v>-18</v>
      </c>
      <c r="H10135" s="10">
        <v>-1938132</v>
      </c>
      <c r="I10135" s="11">
        <f t="shared" si="503"/>
        <v>21197489815.572338</v>
      </c>
      <c r="J10135" s="11">
        <f t="shared" si="504"/>
        <v>208605</v>
      </c>
      <c r="K10135" s="11">
        <f t="shared" si="505"/>
        <v>101615.44457502138</v>
      </c>
      <c r="L10135" s="12">
        <f t="shared" si="508"/>
        <v>109053.99764961516</v>
      </c>
      <c r="M10135" s="11">
        <f>COUNTIF(E$2:$E10135,E10135)</f>
        <v>1404</v>
      </c>
      <c r="O10135" t="str">
        <f t="shared" si="506"/>
        <v/>
      </c>
    </row>
    <row r="10136" spans="1:15" hidden="1">
      <c r="A10136" s="41" t="s">
        <v>103</v>
      </c>
      <c r="B10136" s="46">
        <v>45821</v>
      </c>
      <c r="C10136" s="8" t="s">
        <v>13</v>
      </c>
      <c r="D10136" s="8" t="s">
        <v>14</v>
      </c>
      <c r="E10136" s="8" t="s">
        <v>14</v>
      </c>
      <c r="F10136" s="9">
        <f t="shared" si="507"/>
        <v>-11100000</v>
      </c>
      <c r="G10136" s="9">
        <v>-111</v>
      </c>
      <c r="H10136" s="10">
        <v>-11951814</v>
      </c>
      <c r="I10136" s="11">
        <f t="shared" ref="I10136:I10199" si="509">IF(H10136&gt;=0,IF(M10136=1,H10136,SUMIFS(I:I,E:E,E10136,M:M,M10136-1)+H10136),SUMIFS(I:I,E:E,E10136,M:M,M10136-1)+K10136*G10136)</f>
        <v>21186210501.22451</v>
      </c>
      <c r="J10136" s="11">
        <f t="shared" ref="J10136:J10199" si="510">IF(M10136=1,G10136,SUMIFS($J:$J,$E:$E,E10136,$M:$M,M10136-1)+G10136)</f>
        <v>208494</v>
      </c>
      <c r="K10136" s="11">
        <f t="shared" ref="K10136:K10199" si="511">IF(H10136&gt;=0,I10136/J10136,SUMIFS($K:$K,$E:$E,E10136,$M:$M,M10136-1))</f>
        <v>101615.44457502138</v>
      </c>
      <c r="L10136" s="12">
        <f t="shared" si="508"/>
        <v>672499.65217262693</v>
      </c>
      <c r="M10136" s="11">
        <f>COUNTIF(E$2:$E10136,E10136)</f>
        <v>1405</v>
      </c>
      <c r="O10136" t="str">
        <f t="shared" ref="O10136:O10199" si="512">IF(M10136=_xlfn.MAXIFS(M:M,D:D,D10136),"X","")</f>
        <v/>
      </c>
    </row>
    <row r="10137" spans="1:15" hidden="1">
      <c r="A10137" s="41" t="s">
        <v>103</v>
      </c>
      <c r="B10137" s="46">
        <v>45821</v>
      </c>
      <c r="C10137" s="8" t="s">
        <v>13</v>
      </c>
      <c r="D10137" s="8" t="s">
        <v>14</v>
      </c>
      <c r="E10137" s="8" t="s">
        <v>14</v>
      </c>
      <c r="F10137" s="9">
        <f t="shared" si="507"/>
        <v>-9200000</v>
      </c>
      <c r="G10137" s="9">
        <v>-92</v>
      </c>
      <c r="H10137" s="10">
        <v>-9906008</v>
      </c>
      <c r="I10137" s="11">
        <f t="shared" si="509"/>
        <v>21176861880.323608</v>
      </c>
      <c r="J10137" s="11">
        <f t="shared" si="510"/>
        <v>208402</v>
      </c>
      <c r="K10137" s="11">
        <f t="shared" si="511"/>
        <v>101615.44457502138</v>
      </c>
      <c r="L10137" s="12">
        <f t="shared" si="508"/>
        <v>557387.09909803234</v>
      </c>
      <c r="M10137" s="11">
        <f>COUNTIF(E$2:$E10137,E10137)</f>
        <v>1406</v>
      </c>
      <c r="O10137" t="str">
        <f t="shared" si="512"/>
        <v/>
      </c>
    </row>
    <row r="10138" spans="1:15" hidden="1">
      <c r="A10138" s="41" t="s">
        <v>103</v>
      </c>
      <c r="B10138" s="46">
        <v>45821</v>
      </c>
      <c r="C10138" s="8" t="s">
        <v>13</v>
      </c>
      <c r="D10138" s="8" t="s">
        <v>14</v>
      </c>
      <c r="E10138" s="8" t="s">
        <v>14</v>
      </c>
      <c r="F10138" s="9">
        <f t="shared" si="507"/>
        <v>-900000</v>
      </c>
      <c r="G10138" s="9">
        <v>-9</v>
      </c>
      <c r="H10138" s="10">
        <v>-969066</v>
      </c>
      <c r="I10138" s="11">
        <f t="shared" si="509"/>
        <v>21175947341.322433</v>
      </c>
      <c r="J10138" s="11">
        <f t="shared" si="510"/>
        <v>208393</v>
      </c>
      <c r="K10138" s="11">
        <f t="shared" si="511"/>
        <v>101615.44457502138</v>
      </c>
      <c r="L10138" s="12">
        <f t="shared" si="508"/>
        <v>54526.998824807582</v>
      </c>
      <c r="M10138" s="11">
        <f>COUNTIF(E$2:$E10138,E10138)</f>
        <v>1407</v>
      </c>
      <c r="O10138" t="str">
        <f t="shared" si="512"/>
        <v/>
      </c>
    </row>
    <row r="10139" spans="1:15" hidden="1">
      <c r="A10139" s="41" t="s">
        <v>103</v>
      </c>
      <c r="B10139" s="46">
        <v>45821</v>
      </c>
      <c r="C10139" s="8" t="s">
        <v>13</v>
      </c>
      <c r="D10139" s="8" t="s">
        <v>15</v>
      </c>
      <c r="E10139" s="8" t="s">
        <v>15</v>
      </c>
      <c r="F10139" s="9">
        <f t="shared" si="507"/>
        <v>-20000000</v>
      </c>
      <c r="G10139" s="9">
        <v>-200</v>
      </c>
      <c r="H10139" s="10">
        <v>-21965000</v>
      </c>
      <c r="I10139" s="11">
        <f t="shared" si="509"/>
        <v>27532722813.917843</v>
      </c>
      <c r="J10139" s="11">
        <f t="shared" si="510"/>
        <v>254939</v>
      </c>
      <c r="K10139" s="11">
        <f t="shared" si="511"/>
        <v>107997.29666280108</v>
      </c>
      <c r="L10139" s="12">
        <f t="shared" si="508"/>
        <v>365540.66743978485</v>
      </c>
      <c r="M10139" s="11">
        <f>COUNTIF(E$2:$E10139,E10139)</f>
        <v>3276</v>
      </c>
      <c r="O10139" t="str">
        <f t="shared" si="512"/>
        <v/>
      </c>
    </row>
    <row r="10140" spans="1:15" hidden="1">
      <c r="A10140" s="41" t="s">
        <v>103</v>
      </c>
      <c r="B10140" s="46">
        <v>45821</v>
      </c>
      <c r="C10140" s="8" t="s">
        <v>13</v>
      </c>
      <c r="D10140" s="8" t="s">
        <v>15</v>
      </c>
      <c r="E10140" s="8" t="s">
        <v>15</v>
      </c>
      <c r="F10140" s="9">
        <f t="shared" si="507"/>
        <v>-900000</v>
      </c>
      <c r="G10140" s="9">
        <v>-9</v>
      </c>
      <c r="H10140" s="10">
        <v>-988425</v>
      </c>
      <c r="I10140" s="11">
        <f t="shared" si="509"/>
        <v>27531750838.247879</v>
      </c>
      <c r="J10140" s="11">
        <f t="shared" si="510"/>
        <v>254930</v>
      </c>
      <c r="K10140" s="11">
        <f t="shared" si="511"/>
        <v>107997.29666280108</v>
      </c>
      <c r="L10140" s="12">
        <f t="shared" si="508"/>
        <v>16449.330034790328</v>
      </c>
      <c r="M10140" s="11">
        <f>COUNTIF(E$2:$E10140,E10140)</f>
        <v>3277</v>
      </c>
      <c r="O10140" t="str">
        <f t="shared" si="512"/>
        <v/>
      </c>
    </row>
    <row r="10141" spans="1:15" hidden="1">
      <c r="A10141" s="41" t="s">
        <v>103</v>
      </c>
      <c r="B10141" s="46">
        <v>45821</v>
      </c>
      <c r="C10141" s="8" t="s">
        <v>13</v>
      </c>
      <c r="D10141" s="8" t="s">
        <v>14</v>
      </c>
      <c r="E10141" s="8" t="s">
        <v>14</v>
      </c>
      <c r="F10141" s="9">
        <f t="shared" si="507"/>
        <v>-46400000</v>
      </c>
      <c r="G10141" s="9">
        <v>-464</v>
      </c>
      <c r="H10141" s="10">
        <v>-49960736</v>
      </c>
      <c r="I10141" s="11">
        <f t="shared" si="509"/>
        <v>21128797775.039623</v>
      </c>
      <c r="J10141" s="11">
        <f t="shared" si="510"/>
        <v>207929</v>
      </c>
      <c r="K10141" s="11">
        <f t="shared" si="511"/>
        <v>101615.44457502138</v>
      </c>
      <c r="L10141" s="12">
        <f t="shared" si="508"/>
        <v>2811169.7171900794</v>
      </c>
      <c r="M10141" s="11">
        <f>COUNTIF(E$2:$E10141,E10141)</f>
        <v>1408</v>
      </c>
      <c r="O10141" t="str">
        <f t="shared" si="512"/>
        <v/>
      </c>
    </row>
    <row r="10142" spans="1:15" hidden="1">
      <c r="A10142" s="41" t="s">
        <v>103</v>
      </c>
      <c r="B10142" s="46">
        <v>45821</v>
      </c>
      <c r="C10142" s="8" t="s">
        <v>13</v>
      </c>
      <c r="D10142" s="8" t="s">
        <v>15</v>
      </c>
      <c r="E10142" s="8" t="s">
        <v>15</v>
      </c>
      <c r="F10142" s="9">
        <f t="shared" si="507"/>
        <v>-5500000</v>
      </c>
      <c r="G10142" s="9">
        <v>-55</v>
      </c>
      <c r="H10142" s="10">
        <v>-6040375</v>
      </c>
      <c r="I10142" s="11">
        <f t="shared" si="509"/>
        <v>27525810986.931423</v>
      </c>
      <c r="J10142" s="11">
        <f t="shared" si="510"/>
        <v>254875</v>
      </c>
      <c r="K10142" s="11">
        <f t="shared" si="511"/>
        <v>107997.29666280108</v>
      </c>
      <c r="L10142" s="12">
        <f t="shared" si="508"/>
        <v>100523.68354594056</v>
      </c>
      <c r="M10142" s="11">
        <f>COUNTIF(E$2:$E10142,E10142)</f>
        <v>3278</v>
      </c>
      <c r="O10142" t="str">
        <f t="shared" si="512"/>
        <v/>
      </c>
    </row>
    <row r="10143" spans="1:15" hidden="1">
      <c r="A10143" s="41" t="s">
        <v>103</v>
      </c>
      <c r="B10143" s="46">
        <v>45821</v>
      </c>
      <c r="C10143" s="8" t="s">
        <v>13</v>
      </c>
      <c r="D10143" s="8" t="s">
        <v>14</v>
      </c>
      <c r="E10143" s="8" t="s">
        <v>14</v>
      </c>
      <c r="F10143" s="9">
        <f t="shared" si="507"/>
        <v>-2700000</v>
      </c>
      <c r="G10143" s="9">
        <v>-27</v>
      </c>
      <c r="H10143" s="10">
        <v>-2907198</v>
      </c>
      <c r="I10143" s="11">
        <f t="shared" si="509"/>
        <v>21126054158.036098</v>
      </c>
      <c r="J10143" s="11">
        <f t="shared" si="510"/>
        <v>207902</v>
      </c>
      <c r="K10143" s="11">
        <f t="shared" si="511"/>
        <v>101615.44457502138</v>
      </c>
      <c r="L10143" s="12">
        <f t="shared" si="508"/>
        <v>163580.99647442298</v>
      </c>
      <c r="M10143" s="11">
        <f>COUNTIF(E$2:$E10143,E10143)</f>
        <v>1409</v>
      </c>
      <c r="O10143" t="str">
        <f t="shared" si="512"/>
        <v/>
      </c>
    </row>
    <row r="10144" spans="1:15" hidden="1">
      <c r="A10144" s="41" t="s">
        <v>103</v>
      </c>
      <c r="B10144" s="46">
        <v>45821</v>
      </c>
      <c r="C10144" s="8" t="s">
        <v>13</v>
      </c>
      <c r="D10144" s="8" t="s">
        <v>15</v>
      </c>
      <c r="E10144" s="8" t="s">
        <v>15</v>
      </c>
      <c r="F10144" s="9">
        <f t="shared" si="507"/>
        <v>-9100000</v>
      </c>
      <c r="G10144" s="9">
        <v>-91</v>
      </c>
      <c r="H10144" s="10">
        <v>-9994075</v>
      </c>
      <c r="I10144" s="11">
        <f t="shared" si="509"/>
        <v>27515983232.935108</v>
      </c>
      <c r="J10144" s="11">
        <f t="shared" si="510"/>
        <v>254784</v>
      </c>
      <c r="K10144" s="11">
        <f t="shared" si="511"/>
        <v>107997.29666280108</v>
      </c>
      <c r="L10144" s="12">
        <f t="shared" si="508"/>
        <v>166321.00368510187</v>
      </c>
      <c r="M10144" s="11">
        <f>COUNTIF(E$2:$E10144,E10144)</f>
        <v>3279</v>
      </c>
      <c r="O10144" t="str">
        <f t="shared" si="512"/>
        <v/>
      </c>
    </row>
    <row r="10145" spans="1:15" hidden="1">
      <c r="A10145" s="41" t="s">
        <v>103</v>
      </c>
      <c r="B10145" s="46">
        <v>45821</v>
      </c>
      <c r="C10145" s="8" t="s">
        <v>13</v>
      </c>
      <c r="D10145" s="8" t="s">
        <v>14</v>
      </c>
      <c r="E10145" s="8" t="s">
        <v>14</v>
      </c>
      <c r="F10145" s="9">
        <f t="shared" si="507"/>
        <v>-46400000</v>
      </c>
      <c r="G10145" s="9">
        <v>-464</v>
      </c>
      <c r="H10145" s="10">
        <v>-49960736</v>
      </c>
      <c r="I10145" s="11">
        <f t="shared" si="509"/>
        <v>21078904591.753288</v>
      </c>
      <c r="J10145" s="11">
        <f t="shared" si="510"/>
        <v>207438</v>
      </c>
      <c r="K10145" s="11">
        <f t="shared" si="511"/>
        <v>101615.44457502138</v>
      </c>
      <c r="L10145" s="12">
        <f t="shared" si="508"/>
        <v>2811169.7171900794</v>
      </c>
      <c r="M10145" s="11">
        <f>COUNTIF(E$2:$E10145,E10145)</f>
        <v>1410</v>
      </c>
      <c r="O10145" t="str">
        <f t="shared" si="512"/>
        <v/>
      </c>
    </row>
    <row r="10146" spans="1:15" hidden="1">
      <c r="A10146" s="41" t="s">
        <v>103</v>
      </c>
      <c r="B10146" s="46">
        <v>45821</v>
      </c>
      <c r="C10146" s="8" t="s">
        <v>13</v>
      </c>
      <c r="D10146" s="8" t="s">
        <v>14</v>
      </c>
      <c r="E10146" s="8" t="s">
        <v>14</v>
      </c>
      <c r="F10146" s="9">
        <f t="shared" si="507"/>
        <v>-900000</v>
      </c>
      <c r="G10146" s="9">
        <v>-9</v>
      </c>
      <c r="H10146" s="10">
        <v>-969066</v>
      </c>
      <c r="I10146" s="11">
        <f t="shared" si="509"/>
        <v>21077990052.752113</v>
      </c>
      <c r="J10146" s="11">
        <f t="shared" si="510"/>
        <v>207429</v>
      </c>
      <c r="K10146" s="11">
        <f t="shared" si="511"/>
        <v>101615.44457502138</v>
      </c>
      <c r="L10146" s="12">
        <f t="shared" si="508"/>
        <v>54526.998824807582</v>
      </c>
      <c r="M10146" s="11">
        <f>COUNTIF(E$2:$E10146,E10146)</f>
        <v>1411</v>
      </c>
      <c r="O10146" t="str">
        <f t="shared" si="512"/>
        <v/>
      </c>
    </row>
    <row r="10147" spans="1:15" hidden="1">
      <c r="A10147" s="41" t="s">
        <v>103</v>
      </c>
      <c r="B10147" s="46">
        <v>45821</v>
      </c>
      <c r="C10147" s="8" t="s">
        <v>13</v>
      </c>
      <c r="D10147" s="8" t="s">
        <v>15</v>
      </c>
      <c r="E10147" s="8" t="s">
        <v>15</v>
      </c>
      <c r="F10147" s="9">
        <f t="shared" si="507"/>
        <v>-1800000</v>
      </c>
      <c r="G10147" s="9">
        <v>-18</v>
      </c>
      <c r="H10147" s="10">
        <v>-1976850</v>
      </c>
      <c r="I10147" s="11">
        <f t="shared" si="509"/>
        <v>27514039281.595177</v>
      </c>
      <c r="J10147" s="11">
        <f t="shared" si="510"/>
        <v>254766</v>
      </c>
      <c r="K10147" s="11">
        <f t="shared" si="511"/>
        <v>107997.29666280108</v>
      </c>
      <c r="L10147" s="12">
        <f t="shared" si="508"/>
        <v>32898.660069580656</v>
      </c>
      <c r="M10147" s="11">
        <f>COUNTIF(E$2:$E10147,E10147)</f>
        <v>3280</v>
      </c>
      <c r="O10147" t="str">
        <f t="shared" si="512"/>
        <v/>
      </c>
    </row>
    <row r="10148" spans="1:15" hidden="1">
      <c r="A10148" s="41" t="s">
        <v>103</v>
      </c>
      <c r="B10148" s="46">
        <v>45821</v>
      </c>
      <c r="C10148" s="8" t="s">
        <v>13</v>
      </c>
      <c r="D10148" s="8" t="s">
        <v>46</v>
      </c>
      <c r="E10148" s="8" t="s">
        <v>46</v>
      </c>
      <c r="F10148" s="9">
        <f t="shared" si="507"/>
        <v>7400000</v>
      </c>
      <c r="G10148" s="9">
        <v>74</v>
      </c>
      <c r="H10148" s="10">
        <v>7712132</v>
      </c>
      <c r="I10148" s="11">
        <f t="shared" si="509"/>
        <v>9853393863.515728</v>
      </c>
      <c r="J10148" s="11">
        <f t="shared" si="510"/>
        <v>95845</v>
      </c>
      <c r="K10148" s="11">
        <f t="shared" si="511"/>
        <v>102805.50747055901</v>
      </c>
      <c r="L10148" s="12">
        <f t="shared" si="508"/>
        <v>0</v>
      </c>
      <c r="M10148" s="11">
        <f>COUNTIF(E$2:$E10148,E10148)</f>
        <v>3016</v>
      </c>
      <c r="O10148" t="str">
        <f t="shared" si="512"/>
        <v/>
      </c>
    </row>
    <row r="10149" spans="1:15" hidden="1">
      <c r="A10149" s="41" t="s">
        <v>103</v>
      </c>
      <c r="B10149" s="46">
        <v>45821</v>
      </c>
      <c r="C10149" s="8" t="s">
        <v>13</v>
      </c>
      <c r="D10149" s="8" t="s">
        <v>15</v>
      </c>
      <c r="E10149" s="8" t="s">
        <v>15</v>
      </c>
      <c r="F10149" s="9">
        <f t="shared" si="507"/>
        <v>-9100000</v>
      </c>
      <c r="G10149" s="9">
        <v>-91</v>
      </c>
      <c r="H10149" s="10">
        <v>-9994075</v>
      </c>
      <c r="I10149" s="11">
        <f t="shared" si="509"/>
        <v>27504211527.598862</v>
      </c>
      <c r="J10149" s="11">
        <f t="shared" si="510"/>
        <v>254675</v>
      </c>
      <c r="K10149" s="11">
        <f t="shared" si="511"/>
        <v>107997.29666280108</v>
      </c>
      <c r="L10149" s="12">
        <f t="shared" si="508"/>
        <v>166321.00368510187</v>
      </c>
      <c r="M10149" s="11">
        <f>COUNTIF(E$2:$E10149,E10149)</f>
        <v>3281</v>
      </c>
      <c r="O10149" t="str">
        <f t="shared" si="512"/>
        <v/>
      </c>
    </row>
    <row r="10150" spans="1:15" hidden="1">
      <c r="A10150" s="41" t="s">
        <v>103</v>
      </c>
      <c r="B10150" s="46">
        <v>45821</v>
      </c>
      <c r="C10150" s="8" t="s">
        <v>13</v>
      </c>
      <c r="D10150" s="8" t="s">
        <v>14</v>
      </c>
      <c r="E10150" s="8" t="s">
        <v>14</v>
      </c>
      <c r="F10150" s="9">
        <f t="shared" si="507"/>
        <v>-18500000</v>
      </c>
      <c r="G10150" s="9">
        <v>-185</v>
      </c>
      <c r="H10150" s="10">
        <v>-19919690</v>
      </c>
      <c r="I10150" s="11">
        <f t="shared" si="509"/>
        <v>21059191195.505733</v>
      </c>
      <c r="J10150" s="11">
        <f t="shared" si="510"/>
        <v>207244</v>
      </c>
      <c r="K10150" s="11">
        <f t="shared" si="511"/>
        <v>101615.44457502138</v>
      </c>
      <c r="L10150" s="12">
        <f t="shared" si="508"/>
        <v>1120832.7536210455</v>
      </c>
      <c r="M10150" s="11">
        <f>COUNTIF(E$2:$E10150,E10150)</f>
        <v>1412</v>
      </c>
      <c r="O10150" t="str">
        <f t="shared" si="512"/>
        <v/>
      </c>
    </row>
    <row r="10151" spans="1:15" hidden="1">
      <c r="A10151" s="41" t="s">
        <v>103</v>
      </c>
      <c r="B10151" s="46">
        <v>45821</v>
      </c>
      <c r="C10151" s="8" t="s">
        <v>13</v>
      </c>
      <c r="D10151" s="8" t="s">
        <v>14</v>
      </c>
      <c r="E10151" s="8" t="s">
        <v>14</v>
      </c>
      <c r="F10151" s="9">
        <f t="shared" si="507"/>
        <v>-9400000</v>
      </c>
      <c r="G10151" s="9">
        <v>-94</v>
      </c>
      <c r="H10151" s="10">
        <v>-10121356</v>
      </c>
      <c r="I10151" s="11">
        <f t="shared" si="509"/>
        <v>21049639343.715683</v>
      </c>
      <c r="J10151" s="11">
        <f t="shared" si="510"/>
        <v>207150</v>
      </c>
      <c r="K10151" s="11">
        <f t="shared" si="511"/>
        <v>101615.44457502138</v>
      </c>
      <c r="L10151" s="12">
        <f t="shared" si="508"/>
        <v>569504.20994799025</v>
      </c>
      <c r="M10151" s="11">
        <f>COUNTIF(E$2:$E10151,E10151)</f>
        <v>1413</v>
      </c>
      <c r="O10151" t="str">
        <f t="shared" si="512"/>
        <v/>
      </c>
    </row>
    <row r="10152" spans="1:15" hidden="1">
      <c r="A10152" s="41" t="s">
        <v>103</v>
      </c>
      <c r="B10152" s="46">
        <v>45821</v>
      </c>
      <c r="C10152" s="8" t="s">
        <v>13</v>
      </c>
      <c r="D10152" s="8" t="s">
        <v>14</v>
      </c>
      <c r="E10152" s="8" t="s">
        <v>14</v>
      </c>
      <c r="F10152" s="9">
        <f t="shared" si="507"/>
        <v>-18500000</v>
      </c>
      <c r="G10152" s="9">
        <v>-185</v>
      </c>
      <c r="H10152" s="10">
        <v>-19919690</v>
      </c>
      <c r="I10152" s="11">
        <f t="shared" si="509"/>
        <v>21030840486.469303</v>
      </c>
      <c r="J10152" s="11">
        <f t="shared" si="510"/>
        <v>206965</v>
      </c>
      <c r="K10152" s="11">
        <f t="shared" si="511"/>
        <v>101615.44457502138</v>
      </c>
      <c r="L10152" s="12">
        <f t="shared" si="508"/>
        <v>1120832.7536210455</v>
      </c>
      <c r="M10152" s="11">
        <f>COUNTIF(E$2:$E10152,E10152)</f>
        <v>1414</v>
      </c>
      <c r="O10152" t="str">
        <f t="shared" si="512"/>
        <v/>
      </c>
    </row>
    <row r="10153" spans="1:15" hidden="1">
      <c r="A10153" s="41" t="s">
        <v>103</v>
      </c>
      <c r="B10153" s="46">
        <v>45821</v>
      </c>
      <c r="C10153" s="8" t="s">
        <v>13</v>
      </c>
      <c r="D10153" s="8" t="s">
        <v>14</v>
      </c>
      <c r="E10153" s="8" t="s">
        <v>14</v>
      </c>
      <c r="F10153" s="9">
        <f t="shared" ref="F10153:F10216" si="513">100000*G10153</f>
        <v>-12000000</v>
      </c>
      <c r="G10153" s="9">
        <v>-120</v>
      </c>
      <c r="H10153" s="10">
        <v>-12920880</v>
      </c>
      <c r="I10153" s="11">
        <f t="shared" si="509"/>
        <v>21018646633.1203</v>
      </c>
      <c r="J10153" s="11">
        <f t="shared" si="510"/>
        <v>206845</v>
      </c>
      <c r="K10153" s="11">
        <f t="shared" si="511"/>
        <v>101615.44457502138</v>
      </c>
      <c r="L10153" s="12">
        <f t="shared" si="508"/>
        <v>727026.65099743381</v>
      </c>
      <c r="M10153" s="11">
        <f>COUNTIF(E$2:$E10153,E10153)</f>
        <v>1415</v>
      </c>
      <c r="O10153" t="str">
        <f t="shared" si="512"/>
        <v/>
      </c>
    </row>
    <row r="10154" spans="1:15" hidden="1">
      <c r="A10154" s="41" t="s">
        <v>103</v>
      </c>
      <c r="B10154" s="46">
        <v>45821</v>
      </c>
      <c r="C10154" s="8" t="s">
        <v>13</v>
      </c>
      <c r="D10154" s="8" t="s">
        <v>15</v>
      </c>
      <c r="E10154" s="8" t="s">
        <v>15</v>
      </c>
      <c r="F10154" s="9">
        <f t="shared" si="513"/>
        <v>-1800000</v>
      </c>
      <c r="G10154" s="9">
        <v>-18</v>
      </c>
      <c r="H10154" s="10">
        <v>-1976850</v>
      </c>
      <c r="I10154" s="11">
        <f t="shared" si="509"/>
        <v>27502267576.25893</v>
      </c>
      <c r="J10154" s="11">
        <f t="shared" si="510"/>
        <v>254657</v>
      </c>
      <c r="K10154" s="11">
        <f t="shared" si="511"/>
        <v>107997.29666280108</v>
      </c>
      <c r="L10154" s="12">
        <f t="shared" si="508"/>
        <v>32898.660069580656</v>
      </c>
      <c r="M10154" s="11">
        <f>COUNTIF(E$2:$E10154,E10154)</f>
        <v>3282</v>
      </c>
      <c r="O10154" t="str">
        <f t="shared" si="512"/>
        <v/>
      </c>
    </row>
    <row r="10155" spans="1:15" hidden="1">
      <c r="A10155" s="41" t="s">
        <v>103</v>
      </c>
      <c r="B10155" s="46">
        <v>45821</v>
      </c>
      <c r="C10155" s="8" t="s">
        <v>13</v>
      </c>
      <c r="D10155" s="8" t="s">
        <v>15</v>
      </c>
      <c r="E10155" s="8" t="s">
        <v>15</v>
      </c>
      <c r="F10155" s="9">
        <f t="shared" si="513"/>
        <v>-27300000</v>
      </c>
      <c r="G10155" s="9">
        <v>-273</v>
      </c>
      <c r="H10155" s="10">
        <v>-29982225</v>
      </c>
      <c r="I10155" s="11">
        <f t="shared" si="509"/>
        <v>27472784314.269985</v>
      </c>
      <c r="J10155" s="11">
        <f t="shared" si="510"/>
        <v>254384</v>
      </c>
      <c r="K10155" s="11">
        <f t="shared" si="511"/>
        <v>107997.29666280108</v>
      </c>
      <c r="L10155" s="12">
        <f t="shared" si="508"/>
        <v>498963.0110553056</v>
      </c>
      <c r="M10155" s="11">
        <f>COUNTIF(E$2:$E10155,E10155)</f>
        <v>3283</v>
      </c>
      <c r="O10155" t="str">
        <f t="shared" si="512"/>
        <v/>
      </c>
    </row>
    <row r="10156" spans="1:15" hidden="1">
      <c r="A10156" s="41" t="s">
        <v>103</v>
      </c>
      <c r="B10156" s="46">
        <v>45821</v>
      </c>
      <c r="C10156" s="8" t="s">
        <v>13</v>
      </c>
      <c r="D10156" s="8" t="s">
        <v>15</v>
      </c>
      <c r="E10156" s="8" t="s">
        <v>15</v>
      </c>
      <c r="F10156" s="9">
        <f t="shared" si="513"/>
        <v>-9100000</v>
      </c>
      <c r="G10156" s="9">
        <v>-91</v>
      </c>
      <c r="H10156" s="10">
        <v>-9994075</v>
      </c>
      <c r="I10156" s="11">
        <f t="shared" si="509"/>
        <v>27462956560.27367</v>
      </c>
      <c r="J10156" s="11">
        <f t="shared" si="510"/>
        <v>254293</v>
      </c>
      <c r="K10156" s="11">
        <f t="shared" si="511"/>
        <v>107997.29666280108</v>
      </c>
      <c r="L10156" s="12">
        <f t="shared" si="508"/>
        <v>166321.00368510187</v>
      </c>
      <c r="M10156" s="11">
        <f>COUNTIF(E$2:$E10156,E10156)</f>
        <v>3284</v>
      </c>
      <c r="O10156" t="str">
        <f t="shared" si="512"/>
        <v/>
      </c>
    </row>
    <row r="10157" spans="1:15" hidden="1">
      <c r="A10157" s="41" t="s">
        <v>103</v>
      </c>
      <c r="B10157" s="46">
        <v>45821</v>
      </c>
      <c r="C10157" s="8" t="s">
        <v>13</v>
      </c>
      <c r="D10157" s="8" t="s">
        <v>14</v>
      </c>
      <c r="E10157" s="8" t="s">
        <v>14</v>
      </c>
      <c r="F10157" s="9">
        <f t="shared" si="513"/>
        <v>-9300000</v>
      </c>
      <c r="G10157" s="9">
        <v>-93</v>
      </c>
      <c r="H10157" s="10">
        <v>-10013682</v>
      </c>
      <c r="I10157" s="11">
        <f t="shared" si="509"/>
        <v>21009196396.774822</v>
      </c>
      <c r="J10157" s="11">
        <f t="shared" si="510"/>
        <v>206752</v>
      </c>
      <c r="K10157" s="11">
        <f t="shared" si="511"/>
        <v>101615.44457502138</v>
      </c>
      <c r="L10157" s="12">
        <f t="shared" ref="L10157:L10220" si="514">IF(G10157&lt;0,K10157*G10157-H10157,0)</f>
        <v>563445.6545230113</v>
      </c>
      <c r="M10157" s="11">
        <f>COUNTIF(E$2:$E10157,E10157)</f>
        <v>1416</v>
      </c>
      <c r="O10157" t="str">
        <f t="shared" si="512"/>
        <v/>
      </c>
    </row>
    <row r="10158" spans="1:15" hidden="1">
      <c r="A10158" s="41" t="s">
        <v>103</v>
      </c>
      <c r="B10158" s="46">
        <v>45821</v>
      </c>
      <c r="C10158" s="8" t="s">
        <v>13</v>
      </c>
      <c r="D10158" s="8" t="s">
        <v>15</v>
      </c>
      <c r="E10158" s="8" t="s">
        <v>15</v>
      </c>
      <c r="F10158" s="9">
        <f t="shared" si="513"/>
        <v>-27300000</v>
      </c>
      <c r="G10158" s="9">
        <v>-273</v>
      </c>
      <c r="H10158" s="10">
        <v>-29982225</v>
      </c>
      <c r="I10158" s="11">
        <f t="shared" si="509"/>
        <v>27433473298.284725</v>
      </c>
      <c r="J10158" s="11">
        <f t="shared" si="510"/>
        <v>254020</v>
      </c>
      <c r="K10158" s="11">
        <f t="shared" si="511"/>
        <v>107997.29666280108</v>
      </c>
      <c r="L10158" s="12">
        <f t="shared" si="514"/>
        <v>498963.0110553056</v>
      </c>
      <c r="M10158" s="11">
        <f>COUNTIF(E$2:$E10158,E10158)</f>
        <v>3285</v>
      </c>
      <c r="O10158" t="str">
        <f t="shared" si="512"/>
        <v/>
      </c>
    </row>
    <row r="10159" spans="1:15" hidden="1">
      <c r="A10159" s="41" t="s">
        <v>103</v>
      </c>
      <c r="B10159" s="46">
        <v>45821</v>
      </c>
      <c r="C10159" s="8" t="s">
        <v>13</v>
      </c>
      <c r="D10159" s="8" t="s">
        <v>15</v>
      </c>
      <c r="E10159" s="8" t="s">
        <v>15</v>
      </c>
      <c r="F10159" s="9">
        <f t="shared" si="513"/>
        <v>-60900000</v>
      </c>
      <c r="G10159" s="9">
        <v>-609</v>
      </c>
      <c r="H10159" s="10">
        <v>-66883425</v>
      </c>
      <c r="I10159" s="11">
        <f t="shared" si="509"/>
        <v>27367702944.617081</v>
      </c>
      <c r="J10159" s="11">
        <f t="shared" si="510"/>
        <v>253411</v>
      </c>
      <c r="K10159" s="11">
        <f t="shared" si="511"/>
        <v>107997.29666280108</v>
      </c>
      <c r="L10159" s="12">
        <f t="shared" si="514"/>
        <v>1113071.3323541433</v>
      </c>
      <c r="M10159" s="11">
        <f>COUNTIF(E$2:$E10159,E10159)</f>
        <v>3286</v>
      </c>
      <c r="O10159" t="str">
        <f t="shared" si="512"/>
        <v/>
      </c>
    </row>
    <row r="10160" spans="1:15" hidden="1">
      <c r="A10160" s="41" t="s">
        <v>103</v>
      </c>
      <c r="B10160" s="46">
        <v>45821</v>
      </c>
      <c r="C10160" s="8" t="s">
        <v>13</v>
      </c>
      <c r="D10160" s="8" t="s">
        <v>15</v>
      </c>
      <c r="E10160" s="8" t="s">
        <v>15</v>
      </c>
      <c r="F10160" s="9">
        <f t="shared" si="513"/>
        <v>-900000</v>
      </c>
      <c r="G10160" s="9">
        <v>-9</v>
      </c>
      <c r="H10160" s="10">
        <v>-988425</v>
      </c>
      <c r="I10160" s="11">
        <f t="shared" si="509"/>
        <v>27366730968.947117</v>
      </c>
      <c r="J10160" s="11">
        <f t="shared" si="510"/>
        <v>253402</v>
      </c>
      <c r="K10160" s="11">
        <f t="shared" si="511"/>
        <v>107997.29666280108</v>
      </c>
      <c r="L10160" s="12">
        <f t="shared" si="514"/>
        <v>16449.330034790328</v>
      </c>
      <c r="M10160" s="11">
        <f>COUNTIF(E$2:$E10160,E10160)</f>
        <v>3287</v>
      </c>
      <c r="O10160" t="str">
        <f t="shared" si="512"/>
        <v/>
      </c>
    </row>
    <row r="10161" spans="1:15" hidden="1">
      <c r="A10161" s="41" t="s">
        <v>103</v>
      </c>
      <c r="B10161" s="46">
        <v>45821</v>
      </c>
      <c r="C10161" s="8" t="s">
        <v>13</v>
      </c>
      <c r="D10161" s="8" t="s">
        <v>46</v>
      </c>
      <c r="E10161" s="8" t="s">
        <v>46</v>
      </c>
      <c r="F10161" s="9">
        <f t="shared" si="513"/>
        <v>10000000</v>
      </c>
      <c r="G10161" s="9">
        <v>100</v>
      </c>
      <c r="H10161" s="10">
        <v>10418700</v>
      </c>
      <c r="I10161" s="11">
        <f t="shared" si="509"/>
        <v>9863812563.515728</v>
      </c>
      <c r="J10161" s="11">
        <f t="shared" si="510"/>
        <v>95945</v>
      </c>
      <c r="K10161" s="11">
        <f t="shared" si="511"/>
        <v>102806.94735020823</v>
      </c>
      <c r="L10161" s="12">
        <f t="shared" si="514"/>
        <v>0</v>
      </c>
      <c r="M10161" s="11">
        <f>COUNTIF(E$2:$E10161,E10161)</f>
        <v>3017</v>
      </c>
      <c r="O10161" t="str">
        <f t="shared" si="512"/>
        <v/>
      </c>
    </row>
    <row r="10162" spans="1:15" hidden="1">
      <c r="A10162" s="41" t="s">
        <v>103</v>
      </c>
      <c r="B10162" s="46">
        <v>45821</v>
      </c>
      <c r="C10162" s="8" t="s">
        <v>13</v>
      </c>
      <c r="D10162" s="8" t="s">
        <v>14</v>
      </c>
      <c r="E10162" s="8" t="s">
        <v>14</v>
      </c>
      <c r="F10162" s="9">
        <f t="shared" si="513"/>
        <v>-900000</v>
      </c>
      <c r="G10162" s="9">
        <v>-9</v>
      </c>
      <c r="H10162" s="10">
        <v>-969066</v>
      </c>
      <c r="I10162" s="11">
        <f t="shared" si="509"/>
        <v>21008281857.773647</v>
      </c>
      <c r="J10162" s="11">
        <f t="shared" si="510"/>
        <v>206743</v>
      </c>
      <c r="K10162" s="11">
        <f t="shared" si="511"/>
        <v>101615.44457502138</v>
      </c>
      <c r="L10162" s="12">
        <f t="shared" si="514"/>
        <v>54526.998824807582</v>
      </c>
      <c r="M10162" s="11">
        <f>COUNTIF(E$2:$E10162,E10162)</f>
        <v>1417</v>
      </c>
      <c r="O10162" t="str">
        <f t="shared" si="512"/>
        <v/>
      </c>
    </row>
    <row r="10163" spans="1:15" hidden="1">
      <c r="A10163" s="41" t="s">
        <v>103</v>
      </c>
      <c r="B10163" s="46">
        <v>45821</v>
      </c>
      <c r="C10163" s="8" t="s">
        <v>13</v>
      </c>
      <c r="D10163" s="8" t="s">
        <v>14</v>
      </c>
      <c r="E10163" s="8" t="s">
        <v>14</v>
      </c>
      <c r="F10163" s="9">
        <f t="shared" si="513"/>
        <v>-900000</v>
      </c>
      <c r="G10163" s="9">
        <v>-9</v>
      </c>
      <c r="H10163" s="10">
        <v>-969066</v>
      </c>
      <c r="I10163" s="11">
        <f t="shared" si="509"/>
        <v>21007367318.772472</v>
      </c>
      <c r="J10163" s="11">
        <f t="shared" si="510"/>
        <v>206734</v>
      </c>
      <c r="K10163" s="11">
        <f t="shared" si="511"/>
        <v>101615.44457502138</v>
      </c>
      <c r="L10163" s="12">
        <f t="shared" si="514"/>
        <v>54526.998824807582</v>
      </c>
      <c r="M10163" s="11">
        <f>COUNTIF(E$2:$E10163,E10163)</f>
        <v>1418</v>
      </c>
      <c r="O10163" t="str">
        <f t="shared" si="512"/>
        <v/>
      </c>
    </row>
    <row r="10164" spans="1:15" hidden="1">
      <c r="A10164" s="41" t="s">
        <v>103</v>
      </c>
      <c r="B10164" s="46">
        <v>45821</v>
      </c>
      <c r="C10164" s="8" t="s">
        <v>13</v>
      </c>
      <c r="D10164" s="8" t="s">
        <v>14</v>
      </c>
      <c r="E10164" s="8" t="s">
        <v>14</v>
      </c>
      <c r="F10164" s="9">
        <f t="shared" si="513"/>
        <v>-1800000</v>
      </c>
      <c r="G10164" s="9">
        <v>-18</v>
      </c>
      <c r="H10164" s="10">
        <v>-1938132</v>
      </c>
      <c r="I10164" s="11">
        <f t="shared" si="509"/>
        <v>21005538240.770123</v>
      </c>
      <c r="J10164" s="11">
        <f t="shared" si="510"/>
        <v>206716</v>
      </c>
      <c r="K10164" s="11">
        <f t="shared" si="511"/>
        <v>101615.44457502138</v>
      </c>
      <c r="L10164" s="12">
        <f t="shared" si="514"/>
        <v>109053.99764961516</v>
      </c>
      <c r="M10164" s="11">
        <f>COUNTIF(E$2:$E10164,E10164)</f>
        <v>1419</v>
      </c>
      <c r="O10164" t="str">
        <f t="shared" si="512"/>
        <v/>
      </c>
    </row>
    <row r="10165" spans="1:15" hidden="1">
      <c r="A10165" s="41" t="s">
        <v>103</v>
      </c>
      <c r="B10165" s="46">
        <v>45821</v>
      </c>
      <c r="C10165" s="8" t="s">
        <v>13</v>
      </c>
      <c r="D10165" s="8" t="s">
        <v>15</v>
      </c>
      <c r="E10165" s="8" t="s">
        <v>15</v>
      </c>
      <c r="F10165" s="9">
        <f t="shared" si="513"/>
        <v>-1300000</v>
      </c>
      <c r="G10165" s="9">
        <v>-13</v>
      </c>
      <c r="H10165" s="10">
        <v>-1427725</v>
      </c>
      <c r="I10165" s="11">
        <f t="shared" si="509"/>
        <v>27365327004.0905</v>
      </c>
      <c r="J10165" s="11">
        <f t="shared" si="510"/>
        <v>253389</v>
      </c>
      <c r="K10165" s="11">
        <f t="shared" si="511"/>
        <v>107997.29666280108</v>
      </c>
      <c r="L10165" s="12">
        <f t="shared" si="514"/>
        <v>23760.143383586081</v>
      </c>
      <c r="M10165" s="11">
        <f>COUNTIF(E$2:$E10165,E10165)</f>
        <v>3288</v>
      </c>
      <c r="O10165" t="str">
        <f t="shared" si="512"/>
        <v/>
      </c>
    </row>
    <row r="10166" spans="1:15" hidden="1">
      <c r="A10166" s="41" t="s">
        <v>103</v>
      </c>
      <c r="B10166" s="46">
        <v>45821</v>
      </c>
      <c r="C10166" s="8" t="s">
        <v>13</v>
      </c>
      <c r="D10166" s="8" t="s">
        <v>14</v>
      </c>
      <c r="E10166" s="8" t="s">
        <v>14</v>
      </c>
      <c r="F10166" s="9">
        <f t="shared" si="513"/>
        <v>-37100000</v>
      </c>
      <c r="G10166" s="9">
        <v>-371</v>
      </c>
      <c r="H10166" s="10">
        <v>-39947054</v>
      </c>
      <c r="I10166" s="11">
        <f t="shared" si="509"/>
        <v>20967838910.83279</v>
      </c>
      <c r="J10166" s="11">
        <f t="shared" si="510"/>
        <v>206345</v>
      </c>
      <c r="K10166" s="11">
        <f t="shared" si="511"/>
        <v>101615.44457502138</v>
      </c>
      <c r="L10166" s="12">
        <f t="shared" si="514"/>
        <v>2247724.0626670718</v>
      </c>
      <c r="M10166" s="11">
        <f>COUNTIF(E$2:$E10166,E10166)</f>
        <v>1420</v>
      </c>
      <c r="O10166" t="str">
        <f t="shared" si="512"/>
        <v/>
      </c>
    </row>
    <row r="10167" spans="1:15" hidden="1">
      <c r="A10167" s="41" t="s">
        <v>103</v>
      </c>
      <c r="B10167" s="46">
        <v>45821</v>
      </c>
      <c r="C10167" s="8" t="s">
        <v>13</v>
      </c>
      <c r="D10167" s="8" t="s">
        <v>14</v>
      </c>
      <c r="E10167" s="8" t="s">
        <v>14</v>
      </c>
      <c r="F10167" s="9">
        <f t="shared" si="513"/>
        <v>-2800000</v>
      </c>
      <c r="G10167" s="9">
        <v>-28</v>
      </c>
      <c r="H10167" s="10">
        <v>-3014872</v>
      </c>
      <c r="I10167" s="11">
        <f t="shared" si="509"/>
        <v>20964993678.384689</v>
      </c>
      <c r="J10167" s="11">
        <f t="shared" si="510"/>
        <v>206317</v>
      </c>
      <c r="K10167" s="11">
        <f t="shared" si="511"/>
        <v>101615.44457502138</v>
      </c>
      <c r="L10167" s="12">
        <f t="shared" si="514"/>
        <v>169639.55189940147</v>
      </c>
      <c r="M10167" s="11">
        <f>COUNTIF(E$2:$E10167,E10167)</f>
        <v>1421</v>
      </c>
      <c r="O10167" t="str">
        <f t="shared" si="512"/>
        <v/>
      </c>
    </row>
    <row r="10168" spans="1:15" hidden="1">
      <c r="A10168" s="41" t="s">
        <v>103</v>
      </c>
      <c r="B10168" s="46">
        <v>45821</v>
      </c>
      <c r="C10168" s="8" t="s">
        <v>13</v>
      </c>
      <c r="D10168" s="8" t="s">
        <v>15</v>
      </c>
      <c r="E10168" s="8" t="s">
        <v>15</v>
      </c>
      <c r="F10168" s="9">
        <f t="shared" si="513"/>
        <v>-27300000</v>
      </c>
      <c r="G10168" s="9">
        <v>-273</v>
      </c>
      <c r="H10168" s="10">
        <v>-29982225</v>
      </c>
      <c r="I10168" s="11">
        <f t="shared" si="509"/>
        <v>27335843742.101555</v>
      </c>
      <c r="J10168" s="11">
        <f t="shared" si="510"/>
        <v>253116</v>
      </c>
      <c r="K10168" s="11">
        <f t="shared" si="511"/>
        <v>107997.29666280108</v>
      </c>
      <c r="L10168" s="12">
        <f t="shared" si="514"/>
        <v>498963.0110553056</v>
      </c>
      <c r="M10168" s="11">
        <f>COUNTIF(E$2:$E10168,E10168)</f>
        <v>3289</v>
      </c>
      <c r="O10168" t="str">
        <f t="shared" si="512"/>
        <v/>
      </c>
    </row>
    <row r="10169" spans="1:15" hidden="1">
      <c r="A10169" s="41" t="s">
        <v>103</v>
      </c>
      <c r="B10169" s="46">
        <v>45821</v>
      </c>
      <c r="C10169" s="8" t="s">
        <v>13</v>
      </c>
      <c r="D10169" s="8" t="s">
        <v>46</v>
      </c>
      <c r="E10169" s="8" t="s">
        <v>46</v>
      </c>
      <c r="F10169" s="9">
        <f t="shared" si="513"/>
        <v>19300000</v>
      </c>
      <c r="G10169" s="9">
        <v>193</v>
      </c>
      <c r="H10169" s="10">
        <v>20114074</v>
      </c>
      <c r="I10169" s="11">
        <f t="shared" si="509"/>
        <v>9883926637.515728</v>
      </c>
      <c r="J10169" s="11">
        <f t="shared" si="510"/>
        <v>96138</v>
      </c>
      <c r="K10169" s="11">
        <f t="shared" si="511"/>
        <v>102809.78008192107</v>
      </c>
      <c r="L10169" s="12">
        <f t="shared" si="514"/>
        <v>0</v>
      </c>
      <c r="M10169" s="11">
        <f>COUNTIF(E$2:$E10169,E10169)</f>
        <v>3018</v>
      </c>
      <c r="O10169" t="str">
        <f t="shared" si="512"/>
        <v/>
      </c>
    </row>
    <row r="10170" spans="1:15" hidden="1">
      <c r="A10170" s="41" t="s">
        <v>103</v>
      </c>
      <c r="B10170" s="46">
        <v>45821</v>
      </c>
      <c r="C10170" s="8" t="s">
        <v>13</v>
      </c>
      <c r="D10170" s="8" t="s">
        <v>14</v>
      </c>
      <c r="E10170" s="8" t="s">
        <v>14</v>
      </c>
      <c r="F10170" s="9">
        <f t="shared" si="513"/>
        <v>-46400000</v>
      </c>
      <c r="G10170" s="9">
        <v>-464</v>
      </c>
      <c r="H10170" s="10">
        <v>-49960736</v>
      </c>
      <c r="I10170" s="11">
        <f t="shared" si="509"/>
        <v>20917844112.101879</v>
      </c>
      <c r="J10170" s="11">
        <f t="shared" si="510"/>
        <v>205853</v>
      </c>
      <c r="K10170" s="11">
        <f t="shared" si="511"/>
        <v>101615.44457502138</v>
      </c>
      <c r="L10170" s="12">
        <f t="shared" si="514"/>
        <v>2811169.7171900794</v>
      </c>
      <c r="M10170" s="11">
        <f>COUNTIF(E$2:$E10170,E10170)</f>
        <v>1422</v>
      </c>
      <c r="O10170" t="str">
        <f t="shared" si="512"/>
        <v/>
      </c>
    </row>
    <row r="10171" spans="1:15" hidden="1">
      <c r="A10171" s="41" t="s">
        <v>103</v>
      </c>
      <c r="B10171" s="46">
        <v>45821</v>
      </c>
      <c r="C10171" s="8" t="s">
        <v>13</v>
      </c>
      <c r="D10171" s="8" t="s">
        <v>15</v>
      </c>
      <c r="E10171" s="8" t="s">
        <v>15</v>
      </c>
      <c r="F10171" s="9">
        <f t="shared" si="513"/>
        <v>-4500000</v>
      </c>
      <c r="G10171" s="9">
        <v>-45</v>
      </c>
      <c r="H10171" s="10">
        <v>-4942125</v>
      </c>
      <c r="I10171" s="11">
        <f t="shared" si="509"/>
        <v>27330983863.751728</v>
      </c>
      <c r="J10171" s="11">
        <f t="shared" si="510"/>
        <v>253071</v>
      </c>
      <c r="K10171" s="11">
        <f t="shared" si="511"/>
        <v>107997.29666280108</v>
      </c>
      <c r="L10171" s="12">
        <f t="shared" si="514"/>
        <v>82246.650173951872</v>
      </c>
      <c r="M10171" s="11">
        <f>COUNTIF(E$2:$E10171,E10171)</f>
        <v>3290</v>
      </c>
      <c r="O10171" t="str">
        <f t="shared" si="512"/>
        <v/>
      </c>
    </row>
    <row r="10172" spans="1:15" hidden="1">
      <c r="A10172" s="41" t="s">
        <v>103</v>
      </c>
      <c r="B10172" s="46">
        <v>45821</v>
      </c>
      <c r="C10172" s="8" t="s">
        <v>13</v>
      </c>
      <c r="D10172" s="8" t="s">
        <v>14</v>
      </c>
      <c r="E10172" s="8" t="s">
        <v>14</v>
      </c>
      <c r="F10172" s="9">
        <f t="shared" si="513"/>
        <v>-900000</v>
      </c>
      <c r="G10172" s="9">
        <v>-9</v>
      </c>
      <c r="H10172" s="10">
        <v>-969066</v>
      </c>
      <c r="I10172" s="11">
        <f t="shared" si="509"/>
        <v>20916929573.100704</v>
      </c>
      <c r="J10172" s="11">
        <f t="shared" si="510"/>
        <v>205844</v>
      </c>
      <c r="K10172" s="11">
        <f t="shared" si="511"/>
        <v>101615.44457502138</v>
      </c>
      <c r="L10172" s="12">
        <f t="shared" si="514"/>
        <v>54526.998824807582</v>
      </c>
      <c r="M10172" s="11">
        <f>COUNTIF(E$2:$E10172,E10172)</f>
        <v>1423</v>
      </c>
      <c r="O10172" t="str">
        <f t="shared" si="512"/>
        <v/>
      </c>
    </row>
    <row r="10173" spans="1:15" hidden="1">
      <c r="A10173" s="41" t="s">
        <v>103</v>
      </c>
      <c r="B10173" s="46">
        <v>45821</v>
      </c>
      <c r="C10173" s="8" t="s">
        <v>13</v>
      </c>
      <c r="D10173" s="8" t="s">
        <v>14</v>
      </c>
      <c r="E10173" s="8" t="s">
        <v>14</v>
      </c>
      <c r="F10173" s="9">
        <f t="shared" si="513"/>
        <v>-18400000</v>
      </c>
      <c r="G10173" s="9">
        <v>-184</v>
      </c>
      <c r="H10173" s="10">
        <v>-19812016</v>
      </c>
      <c r="I10173" s="11">
        <f t="shared" si="509"/>
        <v>20898232331.298901</v>
      </c>
      <c r="J10173" s="11">
        <f t="shared" si="510"/>
        <v>205660</v>
      </c>
      <c r="K10173" s="11">
        <f t="shared" si="511"/>
        <v>101615.44457502138</v>
      </c>
      <c r="L10173" s="12">
        <f t="shared" si="514"/>
        <v>1114774.1981960647</v>
      </c>
      <c r="M10173" s="11">
        <f>COUNTIF(E$2:$E10173,E10173)</f>
        <v>1424</v>
      </c>
      <c r="O10173" t="str">
        <f t="shared" si="512"/>
        <v/>
      </c>
    </row>
    <row r="10174" spans="1:15" hidden="1">
      <c r="A10174" s="41" t="s">
        <v>103</v>
      </c>
      <c r="B10174" s="46">
        <v>45821</v>
      </c>
      <c r="C10174" s="8" t="s">
        <v>13</v>
      </c>
      <c r="D10174" s="8" t="s">
        <v>14</v>
      </c>
      <c r="E10174" s="8" t="s">
        <v>14</v>
      </c>
      <c r="F10174" s="9">
        <f t="shared" si="513"/>
        <v>900000</v>
      </c>
      <c r="G10174" s="9">
        <v>9</v>
      </c>
      <c r="H10174" s="10">
        <v>969498</v>
      </c>
      <c r="I10174" s="11">
        <f t="shared" si="509"/>
        <v>20899201829.298901</v>
      </c>
      <c r="J10174" s="11">
        <f t="shared" si="510"/>
        <v>205669</v>
      </c>
      <c r="K10174" s="11">
        <f t="shared" si="511"/>
        <v>101615.71179564689</v>
      </c>
      <c r="L10174" s="12">
        <f t="shared" si="514"/>
        <v>0</v>
      </c>
      <c r="M10174" s="11">
        <f>COUNTIF(E$2:$E10174,E10174)</f>
        <v>1425</v>
      </c>
      <c r="O10174" t="str">
        <f t="shared" si="512"/>
        <v/>
      </c>
    </row>
    <row r="10175" spans="1:15" hidden="1">
      <c r="A10175" s="41" t="s">
        <v>103</v>
      </c>
      <c r="B10175" s="46">
        <v>45821</v>
      </c>
      <c r="C10175" s="8" t="s">
        <v>13</v>
      </c>
      <c r="D10175" s="8" t="s">
        <v>46</v>
      </c>
      <c r="E10175" s="8" t="s">
        <v>46</v>
      </c>
      <c r="F10175" s="9">
        <f t="shared" si="513"/>
        <v>9800000</v>
      </c>
      <c r="G10175" s="9">
        <v>98</v>
      </c>
      <c r="H10175" s="10">
        <v>10211894</v>
      </c>
      <c r="I10175" s="11">
        <f t="shared" si="509"/>
        <v>9894138531.515728</v>
      </c>
      <c r="J10175" s="11">
        <f t="shared" si="510"/>
        <v>96236</v>
      </c>
      <c r="K10175" s="11">
        <f t="shared" si="511"/>
        <v>102811.19883947512</v>
      </c>
      <c r="L10175" s="12">
        <f t="shared" si="514"/>
        <v>0</v>
      </c>
      <c r="M10175" s="11">
        <f>COUNTIF(E$2:$E10175,E10175)</f>
        <v>3019</v>
      </c>
      <c r="O10175" t="str">
        <f t="shared" si="512"/>
        <v/>
      </c>
    </row>
    <row r="10176" spans="1:15" hidden="1">
      <c r="A10176" s="41" t="s">
        <v>103</v>
      </c>
      <c r="B10176" s="46">
        <v>45821</v>
      </c>
      <c r="C10176" s="8" t="s">
        <v>13</v>
      </c>
      <c r="D10176" s="8" t="s">
        <v>15</v>
      </c>
      <c r="E10176" s="8" t="s">
        <v>15</v>
      </c>
      <c r="F10176" s="9">
        <f t="shared" si="513"/>
        <v>-45500000</v>
      </c>
      <c r="G10176" s="9">
        <v>-455</v>
      </c>
      <c r="H10176" s="10">
        <v>-49970375</v>
      </c>
      <c r="I10176" s="11">
        <f t="shared" si="509"/>
        <v>27281845093.770153</v>
      </c>
      <c r="J10176" s="11">
        <f t="shared" si="510"/>
        <v>252616</v>
      </c>
      <c r="K10176" s="11">
        <f t="shared" si="511"/>
        <v>107997.29666280108</v>
      </c>
      <c r="L10176" s="12">
        <f t="shared" si="514"/>
        <v>831605.01842550933</v>
      </c>
      <c r="M10176" s="11">
        <f>COUNTIF(E$2:$E10176,E10176)</f>
        <v>3291</v>
      </c>
      <c r="O10176" t="str">
        <f t="shared" si="512"/>
        <v/>
      </c>
    </row>
    <row r="10177" spans="1:15" hidden="1">
      <c r="A10177" s="41" t="s">
        <v>103</v>
      </c>
      <c r="B10177" s="46">
        <v>45821</v>
      </c>
      <c r="C10177" s="8" t="s">
        <v>13</v>
      </c>
      <c r="D10177" s="8" t="s">
        <v>15</v>
      </c>
      <c r="E10177" s="8" t="s">
        <v>15</v>
      </c>
      <c r="F10177" s="9">
        <f t="shared" si="513"/>
        <v>-13600000</v>
      </c>
      <c r="G10177" s="9">
        <v>-136</v>
      </c>
      <c r="H10177" s="10">
        <v>-14936200</v>
      </c>
      <c r="I10177" s="11">
        <f t="shared" si="509"/>
        <v>27267157461.424011</v>
      </c>
      <c r="J10177" s="11">
        <f t="shared" si="510"/>
        <v>252480</v>
      </c>
      <c r="K10177" s="11">
        <f t="shared" si="511"/>
        <v>107997.29666280108</v>
      </c>
      <c r="L10177" s="12">
        <f t="shared" si="514"/>
        <v>248567.65385905281</v>
      </c>
      <c r="M10177" s="11">
        <f>COUNTIF(E$2:$E10177,E10177)</f>
        <v>3292</v>
      </c>
      <c r="O10177" t="str">
        <f t="shared" si="512"/>
        <v/>
      </c>
    </row>
    <row r="10178" spans="1:15" hidden="1">
      <c r="A10178" s="41" t="s">
        <v>103</v>
      </c>
      <c r="B10178" s="46">
        <v>45821</v>
      </c>
      <c r="C10178" s="8" t="s">
        <v>13</v>
      </c>
      <c r="D10178" s="8" t="s">
        <v>15</v>
      </c>
      <c r="E10178" s="8" t="s">
        <v>15</v>
      </c>
      <c r="F10178" s="9">
        <f t="shared" si="513"/>
        <v>-900000</v>
      </c>
      <c r="G10178" s="9">
        <v>-9</v>
      </c>
      <c r="H10178" s="10">
        <v>-988425</v>
      </c>
      <c r="I10178" s="11">
        <f t="shared" si="509"/>
        <v>27266185485.754047</v>
      </c>
      <c r="J10178" s="11">
        <f t="shared" si="510"/>
        <v>252471</v>
      </c>
      <c r="K10178" s="11">
        <f t="shared" si="511"/>
        <v>107997.29666280108</v>
      </c>
      <c r="L10178" s="12">
        <f t="shared" si="514"/>
        <v>16449.330034790328</v>
      </c>
      <c r="M10178" s="11">
        <f>COUNTIF(E$2:$E10178,E10178)</f>
        <v>3293</v>
      </c>
      <c r="O10178" t="str">
        <f t="shared" si="512"/>
        <v/>
      </c>
    </row>
    <row r="10179" spans="1:15" hidden="1">
      <c r="A10179" s="41" t="s">
        <v>103</v>
      </c>
      <c r="B10179" s="46">
        <v>45821</v>
      </c>
      <c r="C10179" s="8" t="s">
        <v>13</v>
      </c>
      <c r="D10179" s="8" t="s">
        <v>15</v>
      </c>
      <c r="E10179" s="8" t="s">
        <v>15</v>
      </c>
      <c r="F10179" s="9">
        <f t="shared" si="513"/>
        <v>-1800000</v>
      </c>
      <c r="G10179" s="9">
        <v>-18</v>
      </c>
      <c r="H10179" s="10">
        <v>-1976850</v>
      </c>
      <c r="I10179" s="11">
        <f t="shared" si="509"/>
        <v>27264241534.414116</v>
      </c>
      <c r="J10179" s="11">
        <f t="shared" si="510"/>
        <v>252453</v>
      </c>
      <c r="K10179" s="11">
        <f t="shared" si="511"/>
        <v>107997.29666280108</v>
      </c>
      <c r="L10179" s="12">
        <f t="shared" si="514"/>
        <v>32898.660069580656</v>
      </c>
      <c r="M10179" s="11">
        <f>COUNTIF(E$2:$E10179,E10179)</f>
        <v>3294</v>
      </c>
      <c r="O10179" t="str">
        <f t="shared" si="512"/>
        <v/>
      </c>
    </row>
    <row r="10180" spans="1:15" hidden="1">
      <c r="A10180" s="41" t="s">
        <v>103</v>
      </c>
      <c r="B10180" s="46">
        <v>45821</v>
      </c>
      <c r="C10180" s="8" t="s">
        <v>13</v>
      </c>
      <c r="D10180" s="8" t="s">
        <v>15</v>
      </c>
      <c r="E10180" s="8" t="s">
        <v>15</v>
      </c>
      <c r="F10180" s="9">
        <f t="shared" si="513"/>
        <v>1800000</v>
      </c>
      <c r="G10180" s="9">
        <v>18</v>
      </c>
      <c r="H10180" s="10">
        <v>1965258</v>
      </c>
      <c r="I10180" s="11">
        <f t="shared" si="509"/>
        <v>27266206792.414116</v>
      </c>
      <c r="J10180" s="11">
        <f t="shared" si="510"/>
        <v>252471</v>
      </c>
      <c r="K10180" s="11">
        <f t="shared" si="511"/>
        <v>107997.38105530581</v>
      </c>
      <c r="L10180" s="12">
        <f t="shared" si="514"/>
        <v>0</v>
      </c>
      <c r="M10180" s="11">
        <f>COUNTIF(E$2:$E10180,E10180)</f>
        <v>3295</v>
      </c>
      <c r="O10180" t="str">
        <f t="shared" si="512"/>
        <v/>
      </c>
    </row>
    <row r="10181" spans="1:15" hidden="1">
      <c r="A10181" s="41" t="s">
        <v>103</v>
      </c>
      <c r="B10181" s="46">
        <v>45821</v>
      </c>
      <c r="C10181" s="8" t="s">
        <v>13</v>
      </c>
      <c r="D10181" s="8" t="s">
        <v>14</v>
      </c>
      <c r="E10181" s="8" t="s">
        <v>14</v>
      </c>
      <c r="F10181" s="9">
        <f t="shared" si="513"/>
        <v>-1800000</v>
      </c>
      <c r="G10181" s="9">
        <v>-18</v>
      </c>
      <c r="H10181" s="10">
        <v>-1938132</v>
      </c>
      <c r="I10181" s="11">
        <f t="shared" si="509"/>
        <v>20897372746.48658</v>
      </c>
      <c r="J10181" s="11">
        <f t="shared" si="510"/>
        <v>205651</v>
      </c>
      <c r="K10181" s="11">
        <f t="shared" si="511"/>
        <v>101615.71179564689</v>
      </c>
      <c r="L10181" s="12">
        <f t="shared" si="514"/>
        <v>109049.18767835596</v>
      </c>
      <c r="M10181" s="11">
        <f>COUNTIF(E$2:$E10181,E10181)</f>
        <v>1426</v>
      </c>
      <c r="O10181" t="str">
        <f t="shared" si="512"/>
        <v/>
      </c>
    </row>
    <row r="10182" spans="1:15" hidden="1">
      <c r="A10182" s="41" t="s">
        <v>103</v>
      </c>
      <c r="B10182" s="46">
        <v>45821</v>
      </c>
      <c r="C10182" s="8" t="s">
        <v>13</v>
      </c>
      <c r="D10182" s="8" t="s">
        <v>14</v>
      </c>
      <c r="E10182" s="8" t="s">
        <v>14</v>
      </c>
      <c r="F10182" s="9">
        <f t="shared" si="513"/>
        <v>-46400000</v>
      </c>
      <c r="G10182" s="9">
        <v>-464</v>
      </c>
      <c r="H10182" s="10">
        <v>-49960736</v>
      </c>
      <c r="I10182" s="11">
        <f t="shared" si="509"/>
        <v>20850223056.213398</v>
      </c>
      <c r="J10182" s="11">
        <f t="shared" si="510"/>
        <v>205187</v>
      </c>
      <c r="K10182" s="11">
        <f t="shared" si="511"/>
        <v>101615.71179564689</v>
      </c>
      <c r="L10182" s="12">
        <f t="shared" si="514"/>
        <v>2811045.7268198431</v>
      </c>
      <c r="M10182" s="11">
        <f>COUNTIF(E$2:$E10182,E10182)</f>
        <v>1427</v>
      </c>
      <c r="O10182" t="str">
        <f t="shared" si="512"/>
        <v/>
      </c>
    </row>
    <row r="10183" spans="1:15" hidden="1">
      <c r="A10183" s="41" t="s">
        <v>103</v>
      </c>
      <c r="B10183" s="46">
        <v>45821</v>
      </c>
      <c r="C10183" s="8" t="s">
        <v>13</v>
      </c>
      <c r="D10183" s="8" t="s">
        <v>15</v>
      </c>
      <c r="E10183" s="8" t="s">
        <v>15</v>
      </c>
      <c r="F10183" s="9">
        <f t="shared" si="513"/>
        <v>-12700000</v>
      </c>
      <c r="G10183" s="9">
        <v>-127</v>
      </c>
      <c r="H10183" s="10">
        <v>-13947775</v>
      </c>
      <c r="I10183" s="11">
        <f t="shared" si="509"/>
        <v>27252491125.020092</v>
      </c>
      <c r="J10183" s="11">
        <f t="shared" si="510"/>
        <v>252344</v>
      </c>
      <c r="K10183" s="11">
        <f t="shared" si="511"/>
        <v>107997.38105530581</v>
      </c>
      <c r="L10183" s="12">
        <f t="shared" si="514"/>
        <v>232107.60597616248</v>
      </c>
      <c r="M10183" s="11">
        <f>COUNTIF(E$2:$E10183,E10183)</f>
        <v>3296</v>
      </c>
      <c r="O10183" t="str">
        <f t="shared" si="512"/>
        <v/>
      </c>
    </row>
    <row r="10184" spans="1:15" hidden="1">
      <c r="A10184" s="41" t="s">
        <v>103</v>
      </c>
      <c r="B10184" s="46">
        <v>45821</v>
      </c>
      <c r="C10184" s="8" t="s">
        <v>13</v>
      </c>
      <c r="D10184" s="8" t="s">
        <v>15</v>
      </c>
      <c r="E10184" s="8" t="s">
        <v>15</v>
      </c>
      <c r="F10184" s="9">
        <f t="shared" si="513"/>
        <v>-8000000</v>
      </c>
      <c r="G10184" s="9">
        <v>-80</v>
      </c>
      <c r="H10184" s="10">
        <v>-8786000</v>
      </c>
      <c r="I10184" s="11">
        <f t="shared" si="509"/>
        <v>27243851334.535667</v>
      </c>
      <c r="J10184" s="11">
        <f t="shared" si="510"/>
        <v>252264</v>
      </c>
      <c r="K10184" s="11">
        <f t="shared" si="511"/>
        <v>107997.38105530581</v>
      </c>
      <c r="L10184" s="12">
        <f t="shared" si="514"/>
        <v>146209.5155755356</v>
      </c>
      <c r="M10184" s="11">
        <f>COUNTIF(E$2:$E10184,E10184)</f>
        <v>3297</v>
      </c>
      <c r="O10184" t="str">
        <f t="shared" si="512"/>
        <v/>
      </c>
    </row>
    <row r="10185" spans="1:15" hidden="1">
      <c r="A10185" s="41" t="s">
        <v>103</v>
      </c>
      <c r="B10185" s="46">
        <v>45821</v>
      </c>
      <c r="C10185" s="8" t="s">
        <v>13</v>
      </c>
      <c r="D10185" s="8" t="s">
        <v>14</v>
      </c>
      <c r="E10185" s="8" t="s">
        <v>14</v>
      </c>
      <c r="F10185" s="9">
        <f t="shared" si="513"/>
        <v>-46400000</v>
      </c>
      <c r="G10185" s="9">
        <v>-464</v>
      </c>
      <c r="H10185" s="10">
        <v>-49960736</v>
      </c>
      <c r="I10185" s="11">
        <f t="shared" si="509"/>
        <v>20803073365.940216</v>
      </c>
      <c r="J10185" s="11">
        <f t="shared" si="510"/>
        <v>204723</v>
      </c>
      <c r="K10185" s="11">
        <f t="shared" si="511"/>
        <v>101615.71179564689</v>
      </c>
      <c r="L10185" s="12">
        <f t="shared" si="514"/>
        <v>2811045.7268198431</v>
      </c>
      <c r="M10185" s="11">
        <f>COUNTIF(E$2:$E10185,E10185)</f>
        <v>1428</v>
      </c>
      <c r="O10185" t="str">
        <f t="shared" si="512"/>
        <v/>
      </c>
    </row>
    <row r="10186" spans="1:15" hidden="1">
      <c r="A10186" s="41" t="s">
        <v>103</v>
      </c>
      <c r="B10186" s="46">
        <v>45821</v>
      </c>
      <c r="C10186" s="8" t="s">
        <v>13</v>
      </c>
      <c r="D10186" s="8" t="s">
        <v>15</v>
      </c>
      <c r="E10186" s="8" t="s">
        <v>15</v>
      </c>
      <c r="F10186" s="9">
        <f t="shared" si="513"/>
        <v>-900000</v>
      </c>
      <c r="G10186" s="9">
        <v>-9</v>
      </c>
      <c r="H10186" s="10">
        <v>-988425</v>
      </c>
      <c r="I10186" s="11">
        <f t="shared" si="509"/>
        <v>27242879358.106171</v>
      </c>
      <c r="J10186" s="11">
        <f t="shared" si="510"/>
        <v>252255</v>
      </c>
      <c r="K10186" s="11">
        <f t="shared" si="511"/>
        <v>107997.38105530581</v>
      </c>
      <c r="L10186" s="12">
        <f t="shared" si="514"/>
        <v>16448.570502247661</v>
      </c>
      <c r="M10186" s="11">
        <f>COUNTIF(E$2:$E10186,E10186)</f>
        <v>3298</v>
      </c>
      <c r="O10186" t="str">
        <f t="shared" si="512"/>
        <v/>
      </c>
    </row>
    <row r="10187" spans="1:15" hidden="1">
      <c r="A10187" s="41" t="s">
        <v>103</v>
      </c>
      <c r="B10187" s="46">
        <v>45821</v>
      </c>
      <c r="C10187" s="8" t="s">
        <v>13</v>
      </c>
      <c r="D10187" s="8" t="s">
        <v>46</v>
      </c>
      <c r="E10187" s="8" t="s">
        <v>46</v>
      </c>
      <c r="F10187" s="9">
        <f t="shared" si="513"/>
        <v>900000</v>
      </c>
      <c r="G10187" s="9">
        <v>9</v>
      </c>
      <c r="H10187" s="10">
        <v>936567</v>
      </c>
      <c r="I10187" s="11">
        <f t="shared" si="509"/>
        <v>9895075098.515728</v>
      </c>
      <c r="J10187" s="11">
        <f t="shared" si="510"/>
        <v>96245</v>
      </c>
      <c r="K10187" s="11">
        <f t="shared" si="511"/>
        <v>102811.31589709313</v>
      </c>
      <c r="L10187" s="12">
        <f t="shared" si="514"/>
        <v>0</v>
      </c>
      <c r="M10187" s="11">
        <f>COUNTIF(E$2:$E10187,E10187)</f>
        <v>3020</v>
      </c>
      <c r="O10187" t="str">
        <f t="shared" si="512"/>
        <v/>
      </c>
    </row>
    <row r="10188" spans="1:15" hidden="1">
      <c r="A10188" s="41" t="s">
        <v>103</v>
      </c>
      <c r="B10188" s="46">
        <v>45821</v>
      </c>
      <c r="C10188" s="8" t="s">
        <v>13</v>
      </c>
      <c r="D10188" s="8" t="s">
        <v>14</v>
      </c>
      <c r="E10188" s="8" t="s">
        <v>14</v>
      </c>
      <c r="F10188" s="9">
        <f t="shared" si="513"/>
        <v>-18500000</v>
      </c>
      <c r="G10188" s="9">
        <v>-185</v>
      </c>
      <c r="H10188" s="10">
        <v>-19919690</v>
      </c>
      <c r="I10188" s="11">
        <f t="shared" si="509"/>
        <v>20784274459.258022</v>
      </c>
      <c r="J10188" s="11">
        <f t="shared" si="510"/>
        <v>204538</v>
      </c>
      <c r="K10188" s="11">
        <f t="shared" si="511"/>
        <v>101615.71179564689</v>
      </c>
      <c r="L10188" s="12">
        <f t="shared" si="514"/>
        <v>1120783.3178053275</v>
      </c>
      <c r="M10188" s="11">
        <f>COUNTIF(E$2:$E10188,E10188)</f>
        <v>1429</v>
      </c>
      <c r="O10188" t="str">
        <f t="shared" si="512"/>
        <v/>
      </c>
    </row>
    <row r="10189" spans="1:15" hidden="1">
      <c r="A10189" s="41" t="s">
        <v>103</v>
      </c>
      <c r="B10189" s="46">
        <v>45821</v>
      </c>
      <c r="C10189" s="8" t="s">
        <v>13</v>
      </c>
      <c r="D10189" s="8" t="s">
        <v>15</v>
      </c>
      <c r="E10189" s="8" t="s">
        <v>15</v>
      </c>
      <c r="F10189" s="9">
        <f t="shared" si="513"/>
        <v>-4500000</v>
      </c>
      <c r="G10189" s="9">
        <v>-45</v>
      </c>
      <c r="H10189" s="10">
        <v>-4942125</v>
      </c>
      <c r="I10189" s="11">
        <f t="shared" si="509"/>
        <v>27238019475.958683</v>
      </c>
      <c r="J10189" s="11">
        <f t="shared" si="510"/>
        <v>252210</v>
      </c>
      <c r="K10189" s="11">
        <f t="shared" si="511"/>
        <v>107997.38105530581</v>
      </c>
      <c r="L10189" s="12">
        <f t="shared" si="514"/>
        <v>82242.852511238307</v>
      </c>
      <c r="M10189" s="11">
        <f>COUNTIF(E$2:$E10189,E10189)</f>
        <v>3299</v>
      </c>
      <c r="O10189" t="str">
        <f t="shared" si="512"/>
        <v/>
      </c>
    </row>
    <row r="10190" spans="1:15" hidden="1">
      <c r="A10190" s="41" t="s">
        <v>103</v>
      </c>
      <c r="B10190" s="46">
        <v>45821</v>
      </c>
      <c r="C10190" s="8" t="s">
        <v>13</v>
      </c>
      <c r="D10190" s="8" t="s">
        <v>90</v>
      </c>
      <c r="E10190" s="8" t="s">
        <v>90</v>
      </c>
      <c r="F10190" s="9">
        <f t="shared" si="513"/>
        <v>6400000</v>
      </c>
      <c r="G10190" s="9">
        <v>64</v>
      </c>
      <c r="H10190" s="10">
        <v>6958592</v>
      </c>
      <c r="I10190" s="11">
        <f t="shared" si="509"/>
        <v>3179715397.24438</v>
      </c>
      <c r="J10190" s="11">
        <f t="shared" si="510"/>
        <v>30504</v>
      </c>
      <c r="K10190" s="11">
        <f t="shared" si="511"/>
        <v>104239.29311711185</v>
      </c>
      <c r="L10190" s="12">
        <f t="shared" si="514"/>
        <v>0</v>
      </c>
      <c r="M10190" s="11">
        <f>COUNTIF(E$2:$E10190,E10190)</f>
        <v>1817</v>
      </c>
      <c r="O10190" t="str">
        <f t="shared" si="512"/>
        <v/>
      </c>
    </row>
    <row r="10191" spans="1:15" hidden="1">
      <c r="A10191" s="41" t="s">
        <v>103</v>
      </c>
      <c r="B10191" s="46">
        <v>45821</v>
      </c>
      <c r="C10191" s="8" t="s">
        <v>13</v>
      </c>
      <c r="D10191" s="8" t="s">
        <v>14</v>
      </c>
      <c r="E10191" s="8" t="s">
        <v>14</v>
      </c>
      <c r="F10191" s="9">
        <f t="shared" si="513"/>
        <v>-7100000</v>
      </c>
      <c r="G10191" s="9">
        <v>-71</v>
      </c>
      <c r="H10191" s="10">
        <v>-7644854</v>
      </c>
      <c r="I10191" s="11">
        <f t="shared" si="509"/>
        <v>20777059743.720531</v>
      </c>
      <c r="J10191" s="11">
        <f t="shared" si="510"/>
        <v>204467</v>
      </c>
      <c r="K10191" s="11">
        <f t="shared" si="511"/>
        <v>101615.71179564689</v>
      </c>
      <c r="L10191" s="12">
        <f t="shared" si="514"/>
        <v>430138.46250907145</v>
      </c>
      <c r="M10191" s="11">
        <f>COUNTIF(E$2:$E10191,E10191)</f>
        <v>1430</v>
      </c>
      <c r="O10191" t="str">
        <f t="shared" si="512"/>
        <v/>
      </c>
    </row>
    <row r="10192" spans="1:15" hidden="1">
      <c r="A10192" s="41" t="s">
        <v>103</v>
      </c>
      <c r="B10192" s="46">
        <v>45821</v>
      </c>
      <c r="C10192" s="8" t="s">
        <v>13</v>
      </c>
      <c r="D10192" s="8" t="s">
        <v>14</v>
      </c>
      <c r="E10192" s="8" t="s">
        <v>14</v>
      </c>
      <c r="F10192" s="9">
        <f t="shared" si="513"/>
        <v>-1800000</v>
      </c>
      <c r="G10192" s="9">
        <v>-18</v>
      </c>
      <c r="H10192" s="10">
        <v>-1938132</v>
      </c>
      <c r="I10192" s="11">
        <f t="shared" si="509"/>
        <v>20775230660.908211</v>
      </c>
      <c r="J10192" s="11">
        <f t="shared" si="510"/>
        <v>204449</v>
      </c>
      <c r="K10192" s="11">
        <f t="shared" si="511"/>
        <v>101615.71179564689</v>
      </c>
      <c r="L10192" s="12">
        <f t="shared" si="514"/>
        <v>109049.18767835596</v>
      </c>
      <c r="M10192" s="11">
        <f>COUNTIF(E$2:$E10192,E10192)</f>
        <v>1431</v>
      </c>
      <c r="O10192" t="str">
        <f t="shared" si="512"/>
        <v/>
      </c>
    </row>
    <row r="10193" spans="1:15" hidden="1">
      <c r="A10193" s="41" t="s">
        <v>103</v>
      </c>
      <c r="B10193" s="46">
        <v>45821</v>
      </c>
      <c r="C10193" s="8" t="s">
        <v>13</v>
      </c>
      <c r="D10193" s="8" t="s">
        <v>90</v>
      </c>
      <c r="E10193" s="8" t="s">
        <v>90</v>
      </c>
      <c r="F10193" s="9">
        <f t="shared" si="513"/>
        <v>900000</v>
      </c>
      <c r="G10193" s="9">
        <v>9</v>
      </c>
      <c r="H10193" s="10">
        <v>974583</v>
      </c>
      <c r="I10193" s="11">
        <f t="shared" si="509"/>
        <v>3180689980.24438</v>
      </c>
      <c r="J10193" s="11">
        <f t="shared" si="510"/>
        <v>30513</v>
      </c>
      <c r="K10193" s="11">
        <f t="shared" si="511"/>
        <v>104240.48701354767</v>
      </c>
      <c r="L10193" s="12">
        <f t="shared" si="514"/>
        <v>0</v>
      </c>
      <c r="M10193" s="11">
        <f>COUNTIF(E$2:$E10193,E10193)</f>
        <v>1818</v>
      </c>
      <c r="O10193" t="str">
        <f t="shared" si="512"/>
        <v/>
      </c>
    </row>
    <row r="10194" spans="1:15" hidden="1">
      <c r="A10194" s="41" t="s">
        <v>103</v>
      </c>
      <c r="B10194" s="46">
        <v>45821</v>
      </c>
      <c r="C10194" s="8" t="s">
        <v>13</v>
      </c>
      <c r="D10194" s="8" t="s">
        <v>90</v>
      </c>
      <c r="E10194" s="8" t="s">
        <v>90</v>
      </c>
      <c r="F10194" s="9">
        <f t="shared" si="513"/>
        <v>2800000</v>
      </c>
      <c r="G10194" s="9">
        <v>28</v>
      </c>
      <c r="H10194" s="10">
        <v>3031560</v>
      </c>
      <c r="I10194" s="11">
        <f t="shared" si="509"/>
        <v>3183721540.24438</v>
      </c>
      <c r="J10194" s="11">
        <f t="shared" si="510"/>
        <v>30541</v>
      </c>
      <c r="K10194" s="11">
        <f t="shared" si="511"/>
        <v>104244.18127253135</v>
      </c>
      <c r="L10194" s="12">
        <f t="shared" si="514"/>
        <v>0</v>
      </c>
      <c r="M10194" s="11">
        <f>COUNTIF(E$2:$E10194,E10194)</f>
        <v>1819</v>
      </c>
      <c r="O10194" t="str">
        <f t="shared" si="512"/>
        <v/>
      </c>
    </row>
    <row r="10195" spans="1:15" hidden="1">
      <c r="A10195" s="41" t="s">
        <v>103</v>
      </c>
      <c r="B10195" s="46">
        <v>45821</v>
      </c>
      <c r="C10195" s="8" t="s">
        <v>13</v>
      </c>
      <c r="D10195" s="8" t="s">
        <v>14</v>
      </c>
      <c r="E10195" s="8" t="s">
        <v>14</v>
      </c>
      <c r="F10195" s="9">
        <f t="shared" si="513"/>
        <v>-1800000</v>
      </c>
      <c r="G10195" s="9">
        <v>-18</v>
      </c>
      <c r="H10195" s="10">
        <v>-1938132</v>
      </c>
      <c r="I10195" s="11">
        <f t="shared" si="509"/>
        <v>20773401578.09589</v>
      </c>
      <c r="J10195" s="11">
        <f t="shared" si="510"/>
        <v>204431</v>
      </c>
      <c r="K10195" s="11">
        <f t="shared" si="511"/>
        <v>101615.71179564689</v>
      </c>
      <c r="L10195" s="12">
        <f t="shared" si="514"/>
        <v>109049.18767835596</v>
      </c>
      <c r="M10195" s="11">
        <f>COUNTIF(E$2:$E10195,E10195)</f>
        <v>1432</v>
      </c>
      <c r="O10195" t="str">
        <f t="shared" si="512"/>
        <v/>
      </c>
    </row>
    <row r="10196" spans="1:15" hidden="1">
      <c r="A10196" s="41" t="s">
        <v>103</v>
      </c>
      <c r="B10196" s="46">
        <v>45821</v>
      </c>
      <c r="C10196" s="8" t="s">
        <v>13</v>
      </c>
      <c r="D10196" s="8" t="s">
        <v>90</v>
      </c>
      <c r="E10196" s="8" t="s">
        <v>90</v>
      </c>
      <c r="F10196" s="9">
        <f t="shared" si="513"/>
        <v>2700000</v>
      </c>
      <c r="G10196" s="9">
        <v>27</v>
      </c>
      <c r="H10196" s="10">
        <v>2923290</v>
      </c>
      <c r="I10196" s="11">
        <f t="shared" si="509"/>
        <v>3186644830.24438</v>
      </c>
      <c r="J10196" s="11">
        <f t="shared" si="510"/>
        <v>30568</v>
      </c>
      <c r="K10196" s="11">
        <f t="shared" si="511"/>
        <v>104247.73718412654</v>
      </c>
      <c r="L10196" s="12">
        <f t="shared" si="514"/>
        <v>0</v>
      </c>
      <c r="M10196" s="11">
        <f>COUNTIF(E$2:$E10196,E10196)</f>
        <v>1820</v>
      </c>
      <c r="O10196" t="str">
        <f t="shared" si="512"/>
        <v/>
      </c>
    </row>
    <row r="10197" spans="1:15" hidden="1">
      <c r="A10197" s="41" t="s">
        <v>103</v>
      </c>
      <c r="B10197" s="46">
        <v>45821</v>
      </c>
      <c r="C10197" s="8" t="s">
        <v>13</v>
      </c>
      <c r="D10197" s="8" t="s">
        <v>90</v>
      </c>
      <c r="E10197" s="8" t="s">
        <v>90</v>
      </c>
      <c r="F10197" s="9">
        <f t="shared" si="513"/>
        <v>900000</v>
      </c>
      <c r="G10197" s="9">
        <v>9</v>
      </c>
      <c r="H10197" s="10">
        <v>974430</v>
      </c>
      <c r="I10197" s="11">
        <f t="shared" si="509"/>
        <v>3187619260.24438</v>
      </c>
      <c r="J10197" s="11">
        <f t="shared" si="510"/>
        <v>30577</v>
      </c>
      <c r="K10197" s="11">
        <f t="shared" si="511"/>
        <v>104248.92109246754</v>
      </c>
      <c r="L10197" s="12">
        <f t="shared" si="514"/>
        <v>0</v>
      </c>
      <c r="M10197" s="11">
        <f>COUNTIF(E$2:$E10197,E10197)</f>
        <v>1821</v>
      </c>
      <c r="O10197" t="str">
        <f t="shared" si="512"/>
        <v/>
      </c>
    </row>
    <row r="10198" spans="1:15" hidden="1">
      <c r="A10198" s="41" t="s">
        <v>103</v>
      </c>
      <c r="B10198" s="46">
        <v>45821</v>
      </c>
      <c r="C10198" s="8" t="s">
        <v>13</v>
      </c>
      <c r="D10198" s="8" t="s">
        <v>90</v>
      </c>
      <c r="E10198" s="8" t="s">
        <v>90</v>
      </c>
      <c r="F10198" s="9">
        <f t="shared" si="513"/>
        <v>1000000</v>
      </c>
      <c r="G10198" s="9">
        <v>10</v>
      </c>
      <c r="H10198" s="10">
        <v>1081720</v>
      </c>
      <c r="I10198" s="11">
        <f t="shared" si="509"/>
        <v>3188700980.24438</v>
      </c>
      <c r="J10198" s="11">
        <f t="shared" si="510"/>
        <v>30587</v>
      </c>
      <c r="K10198" s="11">
        <f t="shared" si="511"/>
        <v>104250.20368929219</v>
      </c>
      <c r="L10198" s="12">
        <f t="shared" si="514"/>
        <v>0</v>
      </c>
      <c r="M10198" s="11">
        <f>COUNTIF(E$2:$E10198,E10198)</f>
        <v>1822</v>
      </c>
      <c r="O10198" t="str">
        <f t="shared" si="512"/>
        <v/>
      </c>
    </row>
    <row r="10199" spans="1:15" hidden="1">
      <c r="A10199" s="41" t="s">
        <v>103</v>
      </c>
      <c r="B10199" s="46">
        <v>45821</v>
      </c>
      <c r="C10199" s="8" t="s">
        <v>13</v>
      </c>
      <c r="D10199" s="8" t="s">
        <v>14</v>
      </c>
      <c r="E10199" s="8" t="s">
        <v>14</v>
      </c>
      <c r="F10199" s="9">
        <f t="shared" si="513"/>
        <v>-1800000</v>
      </c>
      <c r="G10199" s="9">
        <v>-18</v>
      </c>
      <c r="H10199" s="10">
        <v>-1938132</v>
      </c>
      <c r="I10199" s="11">
        <f t="shared" si="509"/>
        <v>20771572495.283569</v>
      </c>
      <c r="J10199" s="11">
        <f t="shared" si="510"/>
        <v>204413</v>
      </c>
      <c r="K10199" s="11">
        <f t="shared" si="511"/>
        <v>101615.71179564689</v>
      </c>
      <c r="L10199" s="12">
        <f t="shared" si="514"/>
        <v>109049.18767835596</v>
      </c>
      <c r="M10199" s="11">
        <f>COUNTIF(E$2:$E10199,E10199)</f>
        <v>1433</v>
      </c>
      <c r="O10199" t="str">
        <f t="shared" si="512"/>
        <v/>
      </c>
    </row>
    <row r="10200" spans="1:15" hidden="1">
      <c r="A10200" s="41" t="s">
        <v>103</v>
      </c>
      <c r="B10200" s="46">
        <v>45821</v>
      </c>
      <c r="C10200" s="8" t="s">
        <v>13</v>
      </c>
      <c r="D10200" s="8" t="s">
        <v>14</v>
      </c>
      <c r="E10200" s="8" t="s">
        <v>14</v>
      </c>
      <c r="F10200" s="9">
        <f t="shared" si="513"/>
        <v>-900000</v>
      </c>
      <c r="G10200" s="9">
        <v>-9</v>
      </c>
      <c r="H10200" s="10">
        <v>-969066</v>
      </c>
      <c r="I10200" s="11">
        <f t="shared" ref="I10200:I10263" si="515">IF(H10200&gt;=0,IF(M10200=1,H10200,SUMIFS(I:I,E:E,E10200,M:M,M10200-1)+H10200),SUMIFS(I:I,E:E,E10200,M:M,M10200-1)+K10200*G10200)</f>
        <v>20770657953.877407</v>
      </c>
      <c r="J10200" s="11">
        <f t="shared" ref="J10200:J10263" si="516">IF(M10200=1,G10200,SUMIFS($J:$J,$E:$E,E10200,$M:$M,M10200-1)+G10200)</f>
        <v>204404</v>
      </c>
      <c r="K10200" s="11">
        <f t="shared" ref="K10200:K10263" si="517">IF(H10200&gt;=0,I10200/J10200,SUMIFS($K:$K,$E:$E,E10200,$M:$M,M10200-1))</f>
        <v>101615.71179564689</v>
      </c>
      <c r="L10200" s="12">
        <f t="shared" si="514"/>
        <v>54524.593839177978</v>
      </c>
      <c r="M10200" s="11">
        <f>COUNTIF(E$2:$E10200,E10200)</f>
        <v>1434</v>
      </c>
      <c r="O10200" t="str">
        <f t="shared" ref="O10200:O10263" si="518">IF(M10200=_xlfn.MAXIFS(M:M,D:D,D10200),"X","")</f>
        <v/>
      </c>
    </row>
    <row r="10201" spans="1:15" hidden="1">
      <c r="A10201" s="41" t="s">
        <v>103</v>
      </c>
      <c r="B10201" s="46">
        <v>45821</v>
      </c>
      <c r="C10201" s="8" t="s">
        <v>13</v>
      </c>
      <c r="D10201" s="8" t="s">
        <v>14</v>
      </c>
      <c r="E10201" s="8" t="s">
        <v>14</v>
      </c>
      <c r="F10201" s="9">
        <f t="shared" si="513"/>
        <v>-27900000</v>
      </c>
      <c r="G10201" s="9">
        <v>-279</v>
      </c>
      <c r="H10201" s="10">
        <v>-30041046</v>
      </c>
      <c r="I10201" s="11">
        <f t="shared" si="515"/>
        <v>20742307170.286423</v>
      </c>
      <c r="J10201" s="11">
        <f t="shared" si="516"/>
        <v>204125</v>
      </c>
      <c r="K10201" s="11">
        <f t="shared" si="517"/>
        <v>101615.71179564689</v>
      </c>
      <c r="L10201" s="12">
        <f t="shared" si="514"/>
        <v>1690262.4090145193</v>
      </c>
      <c r="M10201" s="11">
        <f>COUNTIF(E$2:$E10201,E10201)</f>
        <v>1435</v>
      </c>
      <c r="O10201" t="str">
        <f t="shared" si="518"/>
        <v/>
      </c>
    </row>
    <row r="10202" spans="1:15" hidden="1">
      <c r="A10202" s="41" t="s">
        <v>103</v>
      </c>
      <c r="B10202" s="46">
        <v>45821</v>
      </c>
      <c r="C10202" s="8" t="s">
        <v>13</v>
      </c>
      <c r="D10202" s="8" t="s">
        <v>15</v>
      </c>
      <c r="E10202" s="8" t="s">
        <v>15</v>
      </c>
      <c r="F10202" s="9">
        <f t="shared" si="513"/>
        <v>-21200000</v>
      </c>
      <c r="G10202" s="9">
        <v>-212</v>
      </c>
      <c r="H10202" s="10">
        <v>-23282900</v>
      </c>
      <c r="I10202" s="11">
        <f t="shared" si="515"/>
        <v>27215124031.174957</v>
      </c>
      <c r="J10202" s="11">
        <f t="shared" si="516"/>
        <v>251998</v>
      </c>
      <c r="K10202" s="11">
        <f t="shared" si="517"/>
        <v>107997.38105530581</v>
      </c>
      <c r="L10202" s="12">
        <f t="shared" si="514"/>
        <v>387455.21627516672</v>
      </c>
      <c r="M10202" s="11">
        <f>COUNTIF(E$2:$E10202,E10202)</f>
        <v>3300</v>
      </c>
      <c r="O10202" t="str">
        <f t="shared" si="518"/>
        <v/>
      </c>
    </row>
    <row r="10203" spans="1:15" hidden="1">
      <c r="A10203" s="41" t="s">
        <v>103</v>
      </c>
      <c r="B10203" s="46">
        <v>45821</v>
      </c>
      <c r="C10203" s="8" t="s">
        <v>13</v>
      </c>
      <c r="D10203" s="8" t="s">
        <v>14</v>
      </c>
      <c r="E10203" s="8" t="s">
        <v>14</v>
      </c>
      <c r="F10203" s="9">
        <f t="shared" si="513"/>
        <v>-4600000</v>
      </c>
      <c r="G10203" s="9">
        <v>-46</v>
      </c>
      <c r="H10203" s="10">
        <v>-4953004</v>
      </c>
      <c r="I10203" s="11">
        <f t="shared" si="515"/>
        <v>20737632847.543823</v>
      </c>
      <c r="J10203" s="11">
        <f t="shared" si="516"/>
        <v>204079</v>
      </c>
      <c r="K10203" s="11">
        <f t="shared" si="517"/>
        <v>101615.71179564689</v>
      </c>
      <c r="L10203" s="12">
        <f t="shared" si="514"/>
        <v>278681.25740024354</v>
      </c>
      <c r="M10203" s="11">
        <f>COUNTIF(E$2:$E10203,E10203)</f>
        <v>1436</v>
      </c>
      <c r="O10203" t="str">
        <f t="shared" si="518"/>
        <v/>
      </c>
    </row>
    <row r="10204" spans="1:15" hidden="1">
      <c r="A10204" s="41" t="s">
        <v>103</v>
      </c>
      <c r="B10204" s="46">
        <v>45821</v>
      </c>
      <c r="C10204" s="8" t="s">
        <v>13</v>
      </c>
      <c r="D10204" s="8" t="s">
        <v>48</v>
      </c>
      <c r="E10204" s="8" t="s">
        <v>48</v>
      </c>
      <c r="F10204" s="9">
        <f t="shared" si="513"/>
        <v>4500000</v>
      </c>
      <c r="G10204" s="9">
        <v>45</v>
      </c>
      <c r="H10204" s="10">
        <v>4971285</v>
      </c>
      <c r="I10204" s="11">
        <f t="shared" si="515"/>
        <v>78803843.916115552</v>
      </c>
      <c r="J10204" s="11">
        <f t="shared" si="516"/>
        <v>765</v>
      </c>
      <c r="K10204" s="11">
        <f t="shared" si="517"/>
        <v>103011.56067466085</v>
      </c>
      <c r="L10204" s="12">
        <f t="shared" si="514"/>
        <v>0</v>
      </c>
      <c r="M10204" s="11">
        <f>COUNTIF(E$2:$E10204,E10204)</f>
        <v>591</v>
      </c>
      <c r="O10204" t="str">
        <f t="shared" si="518"/>
        <v/>
      </c>
    </row>
    <row r="10205" spans="1:15" hidden="1">
      <c r="A10205" s="41" t="s">
        <v>103</v>
      </c>
      <c r="B10205" s="46">
        <v>45821</v>
      </c>
      <c r="C10205" s="8" t="s">
        <v>13</v>
      </c>
      <c r="D10205" s="8" t="s">
        <v>14</v>
      </c>
      <c r="E10205" s="8" t="s">
        <v>14</v>
      </c>
      <c r="F10205" s="9">
        <f t="shared" si="513"/>
        <v>-20000000</v>
      </c>
      <c r="G10205" s="9">
        <v>-200</v>
      </c>
      <c r="H10205" s="10">
        <v>-21534800</v>
      </c>
      <c r="I10205" s="11">
        <f t="shared" si="515"/>
        <v>20717309705.184692</v>
      </c>
      <c r="J10205" s="11">
        <f t="shared" si="516"/>
        <v>203879</v>
      </c>
      <c r="K10205" s="11">
        <f t="shared" si="517"/>
        <v>101615.71179564689</v>
      </c>
      <c r="L10205" s="12">
        <f t="shared" si="514"/>
        <v>1211657.6408706233</v>
      </c>
      <c r="M10205" s="11">
        <f>COUNTIF(E$2:$E10205,E10205)</f>
        <v>1437</v>
      </c>
      <c r="O10205" t="str">
        <f t="shared" si="518"/>
        <v/>
      </c>
    </row>
    <row r="10206" spans="1:15" hidden="1">
      <c r="A10206" s="41" t="s">
        <v>103</v>
      </c>
      <c r="B10206" s="46">
        <v>45821</v>
      </c>
      <c r="C10206" s="8" t="s">
        <v>13</v>
      </c>
      <c r="D10206" s="8" t="s">
        <v>48</v>
      </c>
      <c r="E10206" s="8" t="s">
        <v>48</v>
      </c>
      <c r="F10206" s="9">
        <f t="shared" si="513"/>
        <v>7200000</v>
      </c>
      <c r="G10206" s="9">
        <v>72</v>
      </c>
      <c r="H10206" s="10">
        <v>7954056</v>
      </c>
      <c r="I10206" s="11">
        <f t="shared" si="515"/>
        <v>86757899.916115552</v>
      </c>
      <c r="J10206" s="11">
        <f t="shared" si="516"/>
        <v>837</v>
      </c>
      <c r="K10206" s="11">
        <f t="shared" si="517"/>
        <v>103653.40491770078</v>
      </c>
      <c r="L10206" s="12">
        <f t="shared" si="514"/>
        <v>0</v>
      </c>
      <c r="M10206" s="11">
        <f>COUNTIF(E$2:$E10206,E10206)</f>
        <v>592</v>
      </c>
      <c r="O10206" t="str">
        <f t="shared" si="518"/>
        <v/>
      </c>
    </row>
    <row r="10207" spans="1:15" hidden="1">
      <c r="A10207" s="41" t="s">
        <v>103</v>
      </c>
      <c r="B10207" s="46">
        <v>45821</v>
      </c>
      <c r="C10207" s="8" t="s">
        <v>13</v>
      </c>
      <c r="D10207" s="8" t="s">
        <v>48</v>
      </c>
      <c r="E10207" s="8" t="s">
        <v>48</v>
      </c>
      <c r="F10207" s="9">
        <f t="shared" si="513"/>
        <v>3300000</v>
      </c>
      <c r="G10207" s="9">
        <v>33</v>
      </c>
      <c r="H10207" s="10">
        <v>3645609</v>
      </c>
      <c r="I10207" s="11">
        <f t="shared" si="515"/>
        <v>90403508.916115552</v>
      </c>
      <c r="J10207" s="11">
        <f t="shared" si="516"/>
        <v>870</v>
      </c>
      <c r="K10207" s="11">
        <f t="shared" si="517"/>
        <v>103912.07921392593</v>
      </c>
      <c r="L10207" s="12">
        <f t="shared" si="514"/>
        <v>0</v>
      </c>
      <c r="M10207" s="11">
        <f>COUNTIF(E$2:$E10207,E10207)</f>
        <v>593</v>
      </c>
      <c r="O10207" t="str">
        <f t="shared" si="518"/>
        <v/>
      </c>
    </row>
    <row r="10208" spans="1:15" hidden="1">
      <c r="A10208" s="41" t="s">
        <v>103</v>
      </c>
      <c r="B10208" s="46">
        <v>45821</v>
      </c>
      <c r="C10208" s="8" t="s">
        <v>13</v>
      </c>
      <c r="D10208" s="8" t="s">
        <v>15</v>
      </c>
      <c r="E10208" s="8" t="s">
        <v>15</v>
      </c>
      <c r="F10208" s="9">
        <f t="shared" si="513"/>
        <v>-91000000</v>
      </c>
      <c r="G10208" s="9">
        <v>-910</v>
      </c>
      <c r="H10208" s="10">
        <v>-99940750</v>
      </c>
      <c r="I10208" s="11">
        <f t="shared" si="515"/>
        <v>27116846414.414627</v>
      </c>
      <c r="J10208" s="11">
        <f t="shared" si="516"/>
        <v>251088</v>
      </c>
      <c r="K10208" s="11">
        <f t="shared" si="517"/>
        <v>107997.38105530581</v>
      </c>
      <c r="L10208" s="12">
        <f t="shared" si="514"/>
        <v>1663133.2396717072</v>
      </c>
      <c r="M10208" s="11">
        <f>COUNTIF(E$2:$E10208,E10208)</f>
        <v>3301</v>
      </c>
      <c r="O10208" t="str">
        <f t="shared" si="518"/>
        <v/>
      </c>
    </row>
    <row r="10209" spans="1:15" hidden="1">
      <c r="A10209" s="41" t="s">
        <v>103</v>
      </c>
      <c r="B10209" s="46">
        <v>45821</v>
      </c>
      <c r="C10209" s="8" t="s">
        <v>13</v>
      </c>
      <c r="D10209" s="8" t="s">
        <v>15</v>
      </c>
      <c r="E10209" s="8" t="s">
        <v>15</v>
      </c>
      <c r="F10209" s="9">
        <f t="shared" si="513"/>
        <v>-1000000</v>
      </c>
      <c r="G10209" s="9">
        <v>-10</v>
      </c>
      <c r="H10209" s="10">
        <v>-1098250</v>
      </c>
      <c r="I10209" s="11">
        <f t="shared" si="515"/>
        <v>27115766440.604073</v>
      </c>
      <c r="J10209" s="11">
        <f t="shared" si="516"/>
        <v>251078</v>
      </c>
      <c r="K10209" s="11">
        <f t="shared" si="517"/>
        <v>107997.38105530581</v>
      </c>
      <c r="L10209" s="12">
        <f t="shared" si="514"/>
        <v>18276.189446941949</v>
      </c>
      <c r="M10209" s="11">
        <f>COUNTIF(E$2:$E10209,E10209)</f>
        <v>3302</v>
      </c>
      <c r="O10209" t="str">
        <f t="shared" si="518"/>
        <v/>
      </c>
    </row>
    <row r="10210" spans="1:15" hidden="1">
      <c r="A10210" s="41" t="s">
        <v>103</v>
      </c>
      <c r="B10210" s="46">
        <v>45821</v>
      </c>
      <c r="C10210" s="8" t="s">
        <v>13</v>
      </c>
      <c r="D10210" s="8" t="s">
        <v>48</v>
      </c>
      <c r="E10210" s="8" t="s">
        <v>48</v>
      </c>
      <c r="F10210" s="9">
        <f t="shared" si="513"/>
        <v>900000</v>
      </c>
      <c r="G10210" s="9">
        <v>9</v>
      </c>
      <c r="H10210" s="10">
        <v>994671</v>
      </c>
      <c r="I10210" s="11">
        <f t="shared" si="515"/>
        <v>91398179.916115552</v>
      </c>
      <c r="J10210" s="11">
        <f t="shared" si="516"/>
        <v>879</v>
      </c>
      <c r="K10210" s="11">
        <f t="shared" si="517"/>
        <v>103979.72686702566</v>
      </c>
      <c r="L10210" s="12">
        <f t="shared" si="514"/>
        <v>0</v>
      </c>
      <c r="M10210" s="11">
        <f>COUNTIF(E$2:$E10210,E10210)</f>
        <v>594</v>
      </c>
      <c r="O10210" t="str">
        <f t="shared" si="518"/>
        <v/>
      </c>
    </row>
    <row r="10211" spans="1:15" hidden="1">
      <c r="A10211" s="41" t="s">
        <v>103</v>
      </c>
      <c r="B10211" s="46">
        <v>45821</v>
      </c>
      <c r="C10211" s="8" t="s">
        <v>13</v>
      </c>
      <c r="D10211" s="8" t="s">
        <v>15</v>
      </c>
      <c r="E10211" s="8" t="s">
        <v>15</v>
      </c>
      <c r="F10211" s="9">
        <f t="shared" si="513"/>
        <v>-1000000</v>
      </c>
      <c r="G10211" s="9">
        <v>-10</v>
      </c>
      <c r="H10211" s="10">
        <v>-1098250</v>
      </c>
      <c r="I10211" s="11">
        <f t="shared" si="515"/>
        <v>27114686466.793518</v>
      </c>
      <c r="J10211" s="11">
        <f t="shared" si="516"/>
        <v>251068</v>
      </c>
      <c r="K10211" s="11">
        <f t="shared" si="517"/>
        <v>107997.38105530581</v>
      </c>
      <c r="L10211" s="12">
        <f t="shared" si="514"/>
        <v>18276.189446941949</v>
      </c>
      <c r="M10211" s="11">
        <f>COUNTIF(E$2:$E10211,E10211)</f>
        <v>3303</v>
      </c>
      <c r="O10211" t="str">
        <f t="shared" si="518"/>
        <v/>
      </c>
    </row>
    <row r="10212" spans="1:15" hidden="1">
      <c r="A10212" s="41" t="s">
        <v>103</v>
      </c>
      <c r="B10212" s="46">
        <v>45821</v>
      </c>
      <c r="C10212" s="8" t="s">
        <v>13</v>
      </c>
      <c r="D10212" s="8" t="s">
        <v>14</v>
      </c>
      <c r="E10212" s="8" t="s">
        <v>14</v>
      </c>
      <c r="F10212" s="9">
        <f t="shared" si="513"/>
        <v>-4600000</v>
      </c>
      <c r="G10212" s="9">
        <v>-46</v>
      </c>
      <c r="H10212" s="10">
        <v>-4953004</v>
      </c>
      <c r="I10212" s="11">
        <f t="shared" si="515"/>
        <v>20712635382.442093</v>
      </c>
      <c r="J10212" s="11">
        <f t="shared" si="516"/>
        <v>203833</v>
      </c>
      <c r="K10212" s="11">
        <f t="shared" si="517"/>
        <v>101615.71179564689</v>
      </c>
      <c r="L10212" s="12">
        <f t="shared" si="514"/>
        <v>278681.25740024354</v>
      </c>
      <c r="M10212" s="11">
        <f>COUNTIF(E$2:$E10212,E10212)</f>
        <v>1438</v>
      </c>
      <c r="O10212" t="str">
        <f t="shared" si="518"/>
        <v/>
      </c>
    </row>
    <row r="10213" spans="1:15" hidden="1">
      <c r="A10213" s="41" t="s">
        <v>103</v>
      </c>
      <c r="B10213" s="46">
        <v>45821</v>
      </c>
      <c r="C10213" s="8" t="s">
        <v>13</v>
      </c>
      <c r="D10213" s="8" t="s">
        <v>14</v>
      </c>
      <c r="E10213" s="8" t="s">
        <v>14</v>
      </c>
      <c r="F10213" s="9">
        <f t="shared" si="513"/>
        <v>14300000</v>
      </c>
      <c r="G10213" s="9">
        <v>143</v>
      </c>
      <c r="H10213" s="10">
        <v>15342184</v>
      </c>
      <c r="I10213" s="11">
        <f t="shared" si="515"/>
        <v>20727977566.442093</v>
      </c>
      <c r="J10213" s="11">
        <f t="shared" si="516"/>
        <v>203976</v>
      </c>
      <c r="K10213" s="11">
        <f t="shared" si="517"/>
        <v>101619.6884262957</v>
      </c>
      <c r="L10213" s="12">
        <f t="shared" si="514"/>
        <v>0</v>
      </c>
      <c r="M10213" s="11">
        <f>COUNTIF(E$2:$E10213,E10213)</f>
        <v>1439</v>
      </c>
      <c r="O10213" t="str">
        <f t="shared" si="518"/>
        <v/>
      </c>
    </row>
    <row r="10214" spans="1:15" hidden="1">
      <c r="A10214" s="41" t="s">
        <v>103</v>
      </c>
      <c r="B10214" s="46">
        <v>45821</v>
      </c>
      <c r="C10214" s="8" t="s">
        <v>13</v>
      </c>
      <c r="D10214" s="8" t="s">
        <v>15</v>
      </c>
      <c r="E10214" s="8" t="s">
        <v>15</v>
      </c>
      <c r="F10214" s="9">
        <f t="shared" si="513"/>
        <v>-900000</v>
      </c>
      <c r="G10214" s="9">
        <v>-9</v>
      </c>
      <c r="H10214" s="10">
        <v>-988425</v>
      </c>
      <c r="I10214" s="11">
        <f t="shared" si="515"/>
        <v>27113714490.364021</v>
      </c>
      <c r="J10214" s="11">
        <f t="shared" si="516"/>
        <v>251059</v>
      </c>
      <c r="K10214" s="11">
        <f t="shared" si="517"/>
        <v>107997.38105530581</v>
      </c>
      <c r="L10214" s="12">
        <f t="shared" si="514"/>
        <v>16448.570502247661</v>
      </c>
      <c r="M10214" s="11">
        <f>COUNTIF(E$2:$E10214,E10214)</f>
        <v>3304</v>
      </c>
      <c r="O10214" t="str">
        <f t="shared" si="518"/>
        <v/>
      </c>
    </row>
    <row r="10215" spans="1:15" hidden="1">
      <c r="A10215" s="41" t="s">
        <v>103</v>
      </c>
      <c r="B10215" s="46">
        <v>45821</v>
      </c>
      <c r="C10215" s="8" t="s">
        <v>13</v>
      </c>
      <c r="D10215" s="8" t="s">
        <v>15</v>
      </c>
      <c r="E10215" s="8" t="s">
        <v>15</v>
      </c>
      <c r="F10215" s="9">
        <f t="shared" si="513"/>
        <v>-182000000</v>
      </c>
      <c r="G10215" s="9">
        <v>-1820</v>
      </c>
      <c r="H10215" s="10">
        <v>-199881500</v>
      </c>
      <c r="I10215" s="11">
        <f t="shared" si="515"/>
        <v>26917159256.843365</v>
      </c>
      <c r="J10215" s="11">
        <f t="shared" si="516"/>
        <v>249239</v>
      </c>
      <c r="K10215" s="11">
        <f t="shared" si="517"/>
        <v>107997.38105530581</v>
      </c>
      <c r="L10215" s="12">
        <f t="shared" si="514"/>
        <v>3326266.4793434143</v>
      </c>
      <c r="M10215" s="11">
        <f>COUNTIF(E$2:$E10215,E10215)</f>
        <v>3305</v>
      </c>
      <c r="O10215" t="str">
        <f t="shared" si="518"/>
        <v/>
      </c>
    </row>
    <row r="10216" spans="1:15" hidden="1">
      <c r="A10216" s="41" t="s">
        <v>103</v>
      </c>
      <c r="B10216" s="46">
        <v>45821</v>
      </c>
      <c r="C10216" s="8" t="s">
        <v>13</v>
      </c>
      <c r="D10216" s="8" t="s">
        <v>15</v>
      </c>
      <c r="E10216" s="8" t="s">
        <v>15</v>
      </c>
      <c r="F10216" s="9">
        <f t="shared" si="513"/>
        <v>-136500000</v>
      </c>
      <c r="G10216" s="9">
        <v>-1365</v>
      </c>
      <c r="H10216" s="10">
        <v>-149911125</v>
      </c>
      <c r="I10216" s="11">
        <f t="shared" si="515"/>
        <v>26769742831.702873</v>
      </c>
      <c r="J10216" s="11">
        <f t="shared" si="516"/>
        <v>247874</v>
      </c>
      <c r="K10216" s="11">
        <f t="shared" si="517"/>
        <v>107997.38105530581</v>
      </c>
      <c r="L10216" s="12">
        <f t="shared" si="514"/>
        <v>2494699.8595075607</v>
      </c>
      <c r="M10216" s="11">
        <f>COUNTIF(E$2:$E10216,E10216)</f>
        <v>3306</v>
      </c>
      <c r="O10216" t="str">
        <f t="shared" si="518"/>
        <v/>
      </c>
    </row>
    <row r="10217" spans="1:15" hidden="1">
      <c r="A10217" s="41" t="s">
        <v>103</v>
      </c>
      <c r="B10217" s="46">
        <v>45821</v>
      </c>
      <c r="C10217" s="8" t="s">
        <v>13</v>
      </c>
      <c r="D10217" s="8" t="s">
        <v>14</v>
      </c>
      <c r="E10217" s="8" t="s">
        <v>14</v>
      </c>
      <c r="F10217" s="9">
        <f t="shared" ref="F10217:F10280" si="519">100000*G10217</f>
        <v>-4600000</v>
      </c>
      <c r="G10217" s="9">
        <v>-46</v>
      </c>
      <c r="H10217" s="10">
        <v>-4953004</v>
      </c>
      <c r="I10217" s="11">
        <f t="shared" si="515"/>
        <v>20723303060.774483</v>
      </c>
      <c r="J10217" s="11">
        <f t="shared" si="516"/>
        <v>203930</v>
      </c>
      <c r="K10217" s="11">
        <f t="shared" si="517"/>
        <v>101619.6884262957</v>
      </c>
      <c r="L10217" s="12">
        <f t="shared" si="514"/>
        <v>278498.33239039779</v>
      </c>
      <c r="M10217" s="11">
        <f>COUNTIF(E$2:$E10217,E10217)</f>
        <v>1440</v>
      </c>
      <c r="O10217" t="str">
        <f t="shared" si="518"/>
        <v/>
      </c>
    </row>
    <row r="10218" spans="1:15" hidden="1">
      <c r="A10218" s="41" t="s">
        <v>103</v>
      </c>
      <c r="B10218" s="46">
        <v>45821</v>
      </c>
      <c r="C10218" s="8" t="s">
        <v>13</v>
      </c>
      <c r="D10218" s="8" t="s">
        <v>15</v>
      </c>
      <c r="E10218" s="8" t="s">
        <v>15</v>
      </c>
      <c r="F10218" s="9">
        <f t="shared" si="519"/>
        <v>-900000</v>
      </c>
      <c r="G10218" s="9">
        <v>-9</v>
      </c>
      <c r="H10218" s="10">
        <v>-988425</v>
      </c>
      <c r="I10218" s="11">
        <f t="shared" si="515"/>
        <v>26768770855.273376</v>
      </c>
      <c r="J10218" s="11">
        <f t="shared" si="516"/>
        <v>247865</v>
      </c>
      <c r="K10218" s="11">
        <f t="shared" si="517"/>
        <v>107997.38105530581</v>
      </c>
      <c r="L10218" s="12">
        <f t="shared" si="514"/>
        <v>16448.570502247661</v>
      </c>
      <c r="M10218" s="11">
        <f>COUNTIF(E$2:$E10218,E10218)</f>
        <v>3307</v>
      </c>
      <c r="O10218" t="str">
        <f t="shared" si="518"/>
        <v/>
      </c>
    </row>
    <row r="10219" spans="1:15" hidden="1">
      <c r="A10219" s="41" t="s">
        <v>103</v>
      </c>
      <c r="B10219" s="46">
        <v>45821</v>
      </c>
      <c r="C10219" s="8" t="s">
        <v>13</v>
      </c>
      <c r="D10219" s="8" t="s">
        <v>46</v>
      </c>
      <c r="E10219" s="8" t="s">
        <v>46</v>
      </c>
      <c r="F10219" s="9">
        <f t="shared" si="519"/>
        <v>7500000</v>
      </c>
      <c r="G10219" s="9">
        <v>75</v>
      </c>
      <c r="H10219" s="10">
        <v>7816350</v>
      </c>
      <c r="I10219" s="11">
        <f t="shared" si="515"/>
        <v>9902891448.515728</v>
      </c>
      <c r="J10219" s="11">
        <f t="shared" si="516"/>
        <v>96320</v>
      </c>
      <c r="K10219" s="11">
        <f t="shared" si="517"/>
        <v>102812.41121797891</v>
      </c>
      <c r="L10219" s="12">
        <f t="shared" si="514"/>
        <v>0</v>
      </c>
      <c r="M10219" s="11">
        <f>COUNTIF(E$2:$E10219,E10219)</f>
        <v>3021</v>
      </c>
      <c r="O10219" t="str">
        <f t="shared" si="518"/>
        <v/>
      </c>
    </row>
    <row r="10220" spans="1:15" hidden="1">
      <c r="A10220" s="41" t="s">
        <v>103</v>
      </c>
      <c r="B10220" s="46">
        <v>45821</v>
      </c>
      <c r="C10220" s="8" t="s">
        <v>13</v>
      </c>
      <c r="D10220" s="8" t="s">
        <v>14</v>
      </c>
      <c r="E10220" s="8" t="s">
        <v>14</v>
      </c>
      <c r="F10220" s="9">
        <f t="shared" si="519"/>
        <v>-1300000</v>
      </c>
      <c r="G10220" s="9">
        <v>-13</v>
      </c>
      <c r="H10220" s="10">
        <v>-1399762</v>
      </c>
      <c r="I10220" s="11">
        <f t="shared" si="515"/>
        <v>20721982004.82494</v>
      </c>
      <c r="J10220" s="11">
        <f t="shared" si="516"/>
        <v>203917</v>
      </c>
      <c r="K10220" s="11">
        <f t="shared" si="517"/>
        <v>101619.6884262957</v>
      </c>
      <c r="L10220" s="12">
        <f t="shared" si="514"/>
        <v>78706.050458155805</v>
      </c>
      <c r="M10220" s="11">
        <f>COUNTIF(E$2:$E10220,E10220)</f>
        <v>1441</v>
      </c>
      <c r="O10220" t="str">
        <f t="shared" si="518"/>
        <v/>
      </c>
    </row>
    <row r="10221" spans="1:15" hidden="1">
      <c r="A10221" s="41" t="s">
        <v>103</v>
      </c>
      <c r="B10221" s="46">
        <v>45821</v>
      </c>
      <c r="C10221" s="8" t="s">
        <v>13</v>
      </c>
      <c r="D10221" s="8" t="s">
        <v>14</v>
      </c>
      <c r="E10221" s="8" t="s">
        <v>14</v>
      </c>
      <c r="F10221" s="9">
        <f t="shared" si="519"/>
        <v>-9200000</v>
      </c>
      <c r="G10221" s="9">
        <v>-92</v>
      </c>
      <c r="H10221" s="10">
        <v>-9906008</v>
      </c>
      <c r="I10221" s="11">
        <f t="shared" si="515"/>
        <v>20712632993.489719</v>
      </c>
      <c r="J10221" s="11">
        <f t="shared" si="516"/>
        <v>203825</v>
      </c>
      <c r="K10221" s="11">
        <f t="shared" si="517"/>
        <v>101619.6884262957</v>
      </c>
      <c r="L10221" s="12">
        <f t="shared" ref="L10221:L10284" si="520">IF(G10221&lt;0,K10221*G10221-H10221,0)</f>
        <v>556996.66478079557</v>
      </c>
      <c r="M10221" s="11">
        <f>COUNTIF(E$2:$E10221,E10221)</f>
        <v>1442</v>
      </c>
      <c r="O10221" t="str">
        <f t="shared" si="518"/>
        <v/>
      </c>
    </row>
    <row r="10222" spans="1:15" hidden="1">
      <c r="A10222" s="41" t="s">
        <v>103</v>
      </c>
      <c r="B10222" s="46">
        <v>45821</v>
      </c>
      <c r="C10222" s="8" t="s">
        <v>13</v>
      </c>
      <c r="D10222" s="8" t="s">
        <v>14</v>
      </c>
      <c r="E10222" s="8" t="s">
        <v>14</v>
      </c>
      <c r="F10222" s="9">
        <f t="shared" si="519"/>
        <v>-23200000</v>
      </c>
      <c r="G10222" s="9">
        <v>-232</v>
      </c>
      <c r="H10222" s="10">
        <v>-24980368</v>
      </c>
      <c r="I10222" s="11">
        <f t="shared" si="515"/>
        <v>20689057225.774818</v>
      </c>
      <c r="J10222" s="11">
        <f t="shared" si="516"/>
        <v>203593</v>
      </c>
      <c r="K10222" s="11">
        <f t="shared" si="517"/>
        <v>101619.6884262957</v>
      </c>
      <c r="L10222" s="12">
        <f t="shared" si="520"/>
        <v>1404600.2850993983</v>
      </c>
      <c r="M10222" s="11">
        <f>COUNTIF(E$2:$E10222,E10222)</f>
        <v>1443</v>
      </c>
      <c r="O10222" t="str">
        <f t="shared" si="518"/>
        <v/>
      </c>
    </row>
    <row r="10223" spans="1:15" hidden="1">
      <c r="A10223" s="41" t="s">
        <v>103</v>
      </c>
      <c r="B10223" s="46">
        <v>45821</v>
      </c>
      <c r="C10223" s="8" t="s">
        <v>13</v>
      </c>
      <c r="D10223" s="8" t="s">
        <v>14</v>
      </c>
      <c r="E10223" s="8" t="s">
        <v>14</v>
      </c>
      <c r="F10223" s="9">
        <f t="shared" si="519"/>
        <v>-900000</v>
      </c>
      <c r="G10223" s="9">
        <v>-9</v>
      </c>
      <c r="H10223" s="10">
        <v>-969066</v>
      </c>
      <c r="I10223" s="11">
        <f t="shared" si="515"/>
        <v>20688142648.578983</v>
      </c>
      <c r="J10223" s="11">
        <f t="shared" si="516"/>
        <v>203584</v>
      </c>
      <c r="K10223" s="11">
        <f t="shared" si="517"/>
        <v>101619.6884262957</v>
      </c>
      <c r="L10223" s="12">
        <f t="shared" si="520"/>
        <v>54488.804163338616</v>
      </c>
      <c r="M10223" s="11">
        <f>COUNTIF(E$2:$E10223,E10223)</f>
        <v>1444</v>
      </c>
      <c r="O10223" t="str">
        <f t="shared" si="518"/>
        <v/>
      </c>
    </row>
    <row r="10224" spans="1:15" hidden="1">
      <c r="A10224" s="41" t="s">
        <v>103</v>
      </c>
      <c r="B10224" s="46">
        <v>45821</v>
      </c>
      <c r="C10224" s="8" t="s">
        <v>13</v>
      </c>
      <c r="D10224" s="8" t="s">
        <v>48</v>
      </c>
      <c r="E10224" s="8" t="s">
        <v>48</v>
      </c>
      <c r="F10224" s="9">
        <f t="shared" si="519"/>
        <v>27100000</v>
      </c>
      <c r="G10224" s="9">
        <v>271</v>
      </c>
      <c r="H10224" s="10">
        <v>29975310</v>
      </c>
      <c r="I10224" s="11">
        <f t="shared" si="515"/>
        <v>121373489.91611555</v>
      </c>
      <c r="J10224" s="11">
        <f t="shared" si="516"/>
        <v>1150</v>
      </c>
      <c r="K10224" s="11">
        <f t="shared" si="517"/>
        <v>105542.1651444483</v>
      </c>
      <c r="L10224" s="12">
        <f t="shared" si="520"/>
        <v>0</v>
      </c>
      <c r="M10224" s="11">
        <f>COUNTIF(E$2:$E10224,E10224)</f>
        <v>595</v>
      </c>
      <c r="O10224" t="str">
        <f t="shared" si="518"/>
        <v/>
      </c>
    </row>
    <row r="10225" spans="1:15" hidden="1">
      <c r="A10225" s="41" t="s">
        <v>103</v>
      </c>
      <c r="B10225" s="46">
        <v>45821</v>
      </c>
      <c r="C10225" s="8" t="s">
        <v>13</v>
      </c>
      <c r="D10225" s="8" t="s">
        <v>14</v>
      </c>
      <c r="E10225" s="8" t="s">
        <v>14</v>
      </c>
      <c r="F10225" s="9">
        <f t="shared" si="519"/>
        <v>-46400000</v>
      </c>
      <c r="G10225" s="9">
        <v>-464</v>
      </c>
      <c r="H10225" s="10">
        <v>-49960736</v>
      </c>
      <c r="I10225" s="11">
        <f t="shared" si="515"/>
        <v>20640991113.149181</v>
      </c>
      <c r="J10225" s="11">
        <f t="shared" si="516"/>
        <v>203120</v>
      </c>
      <c r="K10225" s="11">
        <f t="shared" si="517"/>
        <v>101619.6884262957</v>
      </c>
      <c r="L10225" s="12">
        <f t="shared" si="520"/>
        <v>2809200.5701987967</v>
      </c>
      <c r="M10225" s="11">
        <f>COUNTIF(E$2:$E10225,E10225)</f>
        <v>1445</v>
      </c>
      <c r="O10225" t="str">
        <f t="shared" si="518"/>
        <v/>
      </c>
    </row>
    <row r="10226" spans="1:15" hidden="1">
      <c r="A10226" s="41" t="s">
        <v>103</v>
      </c>
      <c r="B10226" s="46">
        <v>45821</v>
      </c>
      <c r="C10226" s="8" t="s">
        <v>13</v>
      </c>
      <c r="D10226" s="8" t="s">
        <v>14</v>
      </c>
      <c r="E10226" s="8" t="s">
        <v>14</v>
      </c>
      <c r="F10226" s="9">
        <f t="shared" si="519"/>
        <v>-46400000</v>
      </c>
      <c r="G10226" s="9">
        <v>-464</v>
      </c>
      <c r="H10226" s="10">
        <v>-49960736</v>
      </c>
      <c r="I10226" s="11">
        <f t="shared" si="515"/>
        <v>20593839577.719379</v>
      </c>
      <c r="J10226" s="11">
        <f t="shared" si="516"/>
        <v>202656</v>
      </c>
      <c r="K10226" s="11">
        <f t="shared" si="517"/>
        <v>101619.6884262957</v>
      </c>
      <c r="L10226" s="12">
        <f t="shared" si="520"/>
        <v>2809200.5701987967</v>
      </c>
      <c r="M10226" s="11">
        <f>COUNTIF(E$2:$E10226,E10226)</f>
        <v>1446</v>
      </c>
      <c r="O10226" t="str">
        <f t="shared" si="518"/>
        <v/>
      </c>
    </row>
    <row r="10227" spans="1:15" hidden="1">
      <c r="A10227" s="41" t="s">
        <v>103</v>
      </c>
      <c r="B10227" s="46">
        <v>45821</v>
      </c>
      <c r="C10227" s="8" t="s">
        <v>13</v>
      </c>
      <c r="D10227" s="8" t="s">
        <v>14</v>
      </c>
      <c r="E10227" s="8" t="s">
        <v>14</v>
      </c>
      <c r="F10227" s="9">
        <f t="shared" si="519"/>
        <v>-3700000</v>
      </c>
      <c r="G10227" s="9">
        <v>-37</v>
      </c>
      <c r="H10227" s="10">
        <v>-3983938</v>
      </c>
      <c r="I10227" s="11">
        <f t="shared" si="515"/>
        <v>20590079649.247608</v>
      </c>
      <c r="J10227" s="11">
        <f t="shared" si="516"/>
        <v>202619</v>
      </c>
      <c r="K10227" s="11">
        <f t="shared" si="517"/>
        <v>101619.6884262957</v>
      </c>
      <c r="L10227" s="12">
        <f t="shared" si="520"/>
        <v>224009.52822705917</v>
      </c>
      <c r="M10227" s="11">
        <f>COUNTIF(E$2:$E10227,E10227)</f>
        <v>1447</v>
      </c>
      <c r="O10227" t="str">
        <f t="shared" si="518"/>
        <v/>
      </c>
    </row>
    <row r="10228" spans="1:15" hidden="1">
      <c r="A10228" s="41" t="s">
        <v>103</v>
      </c>
      <c r="B10228" s="46">
        <v>45821</v>
      </c>
      <c r="C10228" s="8" t="s">
        <v>13</v>
      </c>
      <c r="D10228" s="8" t="s">
        <v>14</v>
      </c>
      <c r="E10228" s="8" t="s">
        <v>14</v>
      </c>
      <c r="F10228" s="9">
        <f t="shared" si="519"/>
        <v>-22200000</v>
      </c>
      <c r="G10228" s="9">
        <v>-222</v>
      </c>
      <c r="H10228" s="10">
        <v>-23903628</v>
      </c>
      <c r="I10228" s="11">
        <f t="shared" si="515"/>
        <v>20567520078.416969</v>
      </c>
      <c r="J10228" s="11">
        <f t="shared" si="516"/>
        <v>202397</v>
      </c>
      <c r="K10228" s="11">
        <f t="shared" si="517"/>
        <v>101619.6884262957</v>
      </c>
      <c r="L10228" s="12">
        <f t="shared" si="520"/>
        <v>1344057.169362355</v>
      </c>
      <c r="M10228" s="11">
        <f>COUNTIF(E$2:$E10228,E10228)</f>
        <v>1448</v>
      </c>
      <c r="O10228" t="str">
        <f t="shared" si="518"/>
        <v/>
      </c>
    </row>
    <row r="10229" spans="1:15" hidden="1">
      <c r="A10229" s="41" t="s">
        <v>103</v>
      </c>
      <c r="B10229" s="46">
        <v>45821</v>
      </c>
      <c r="C10229" s="8" t="s">
        <v>13</v>
      </c>
      <c r="D10229" s="8" t="s">
        <v>14</v>
      </c>
      <c r="E10229" s="8" t="s">
        <v>14</v>
      </c>
      <c r="F10229" s="9">
        <f t="shared" si="519"/>
        <v>-46400000</v>
      </c>
      <c r="G10229" s="9">
        <v>-464</v>
      </c>
      <c r="H10229" s="10">
        <v>-49960736</v>
      </c>
      <c r="I10229" s="11">
        <f t="shared" si="515"/>
        <v>20520368542.987167</v>
      </c>
      <c r="J10229" s="11">
        <f t="shared" si="516"/>
        <v>201933</v>
      </c>
      <c r="K10229" s="11">
        <f t="shared" si="517"/>
        <v>101619.6884262957</v>
      </c>
      <c r="L10229" s="12">
        <f t="shared" si="520"/>
        <v>2809200.5701987967</v>
      </c>
      <c r="M10229" s="11">
        <f>COUNTIF(E$2:$E10229,E10229)</f>
        <v>1449</v>
      </c>
      <c r="O10229" t="str">
        <f t="shared" si="518"/>
        <v/>
      </c>
    </row>
    <row r="10230" spans="1:15" hidden="1">
      <c r="A10230" s="41" t="s">
        <v>103</v>
      </c>
      <c r="B10230" s="46">
        <v>45821</v>
      </c>
      <c r="C10230" s="8" t="s">
        <v>13</v>
      </c>
      <c r="D10230" s="8" t="s">
        <v>46</v>
      </c>
      <c r="E10230" s="8" t="s">
        <v>46</v>
      </c>
      <c r="F10230" s="9">
        <f t="shared" si="519"/>
        <v>91200000</v>
      </c>
      <c r="G10230" s="9">
        <v>912</v>
      </c>
      <c r="H10230" s="10">
        <v>95122512</v>
      </c>
      <c r="I10230" s="11">
        <f t="shared" si="515"/>
        <v>9998013960.515728</v>
      </c>
      <c r="J10230" s="11">
        <f t="shared" si="516"/>
        <v>97232</v>
      </c>
      <c r="K10230" s="11">
        <f t="shared" si="517"/>
        <v>102826.37362715698</v>
      </c>
      <c r="L10230" s="12">
        <f t="shared" si="520"/>
        <v>0</v>
      </c>
      <c r="M10230" s="11">
        <f>COUNTIF(E$2:$E10230,E10230)</f>
        <v>3022</v>
      </c>
      <c r="O10230" t="str">
        <f t="shared" si="518"/>
        <v/>
      </c>
    </row>
    <row r="10231" spans="1:15" hidden="1">
      <c r="A10231" s="41" t="s">
        <v>103</v>
      </c>
      <c r="B10231" s="46">
        <v>45821</v>
      </c>
      <c r="C10231" s="8" t="s">
        <v>13</v>
      </c>
      <c r="D10231" s="8" t="s">
        <v>15</v>
      </c>
      <c r="E10231" s="8" t="s">
        <v>15</v>
      </c>
      <c r="F10231" s="9">
        <f t="shared" si="519"/>
        <v>-18900000</v>
      </c>
      <c r="G10231" s="9">
        <v>-189</v>
      </c>
      <c r="H10231" s="10">
        <v>-20756925</v>
      </c>
      <c r="I10231" s="11">
        <f t="shared" si="515"/>
        <v>26748359350.253925</v>
      </c>
      <c r="J10231" s="11">
        <f t="shared" si="516"/>
        <v>247676</v>
      </c>
      <c r="K10231" s="11">
        <f t="shared" si="517"/>
        <v>107997.38105530581</v>
      </c>
      <c r="L10231" s="12">
        <f t="shared" si="520"/>
        <v>345419.98054720089</v>
      </c>
      <c r="M10231" s="11">
        <f>COUNTIF(E$2:$E10231,E10231)</f>
        <v>3308</v>
      </c>
      <c r="O10231" t="str">
        <f t="shared" si="518"/>
        <v/>
      </c>
    </row>
    <row r="10232" spans="1:15" hidden="1">
      <c r="A10232" s="41" t="s">
        <v>103</v>
      </c>
      <c r="B10232" s="46">
        <v>45821</v>
      </c>
      <c r="C10232" s="8" t="s">
        <v>13</v>
      </c>
      <c r="D10232" s="8" t="s">
        <v>15</v>
      </c>
      <c r="E10232" s="8" t="s">
        <v>15</v>
      </c>
      <c r="F10232" s="9">
        <f t="shared" si="519"/>
        <v>-5500000</v>
      </c>
      <c r="G10232" s="9">
        <v>-55</v>
      </c>
      <c r="H10232" s="10">
        <v>-6040375</v>
      </c>
      <c r="I10232" s="11">
        <f t="shared" si="515"/>
        <v>26742419494.295883</v>
      </c>
      <c r="J10232" s="11">
        <f t="shared" si="516"/>
        <v>247621</v>
      </c>
      <c r="K10232" s="11">
        <f t="shared" si="517"/>
        <v>107997.38105530581</v>
      </c>
      <c r="L10232" s="12">
        <f t="shared" si="520"/>
        <v>100519.04195818026</v>
      </c>
      <c r="M10232" s="11">
        <f>COUNTIF(E$2:$E10232,E10232)</f>
        <v>3309</v>
      </c>
      <c r="O10232" t="str">
        <f t="shared" si="518"/>
        <v/>
      </c>
    </row>
    <row r="10233" spans="1:15" hidden="1">
      <c r="A10233" s="41" t="s">
        <v>103</v>
      </c>
      <c r="B10233" s="46">
        <v>45821</v>
      </c>
      <c r="C10233" s="8" t="s">
        <v>13</v>
      </c>
      <c r="D10233" s="8" t="s">
        <v>14</v>
      </c>
      <c r="E10233" s="8" t="s">
        <v>14</v>
      </c>
      <c r="F10233" s="9">
        <f t="shared" si="519"/>
        <v>-4600000</v>
      </c>
      <c r="G10233" s="9">
        <v>-46</v>
      </c>
      <c r="H10233" s="10">
        <v>-4953004</v>
      </c>
      <c r="I10233" s="11">
        <f t="shared" si="515"/>
        <v>20515694037.319557</v>
      </c>
      <c r="J10233" s="11">
        <f t="shared" si="516"/>
        <v>201887</v>
      </c>
      <c r="K10233" s="11">
        <f t="shared" si="517"/>
        <v>101619.6884262957</v>
      </c>
      <c r="L10233" s="12">
        <f t="shared" si="520"/>
        <v>278498.33239039779</v>
      </c>
      <c r="M10233" s="11">
        <f>COUNTIF(E$2:$E10233,E10233)</f>
        <v>1450</v>
      </c>
      <c r="O10233" t="str">
        <f t="shared" si="518"/>
        <v/>
      </c>
    </row>
    <row r="10234" spans="1:15" hidden="1">
      <c r="A10234" s="41" t="s">
        <v>103</v>
      </c>
      <c r="B10234" s="46">
        <v>45821</v>
      </c>
      <c r="C10234" s="8" t="s">
        <v>13</v>
      </c>
      <c r="D10234" s="8" t="s">
        <v>14</v>
      </c>
      <c r="E10234" s="8" t="s">
        <v>14</v>
      </c>
      <c r="F10234" s="9">
        <f t="shared" si="519"/>
        <v>-46400000</v>
      </c>
      <c r="G10234" s="9">
        <v>-464</v>
      </c>
      <c r="H10234" s="10">
        <v>-49960736</v>
      </c>
      <c r="I10234" s="11">
        <f t="shared" si="515"/>
        <v>20468542501.889755</v>
      </c>
      <c r="J10234" s="11">
        <f t="shared" si="516"/>
        <v>201423</v>
      </c>
      <c r="K10234" s="11">
        <f t="shared" si="517"/>
        <v>101619.6884262957</v>
      </c>
      <c r="L10234" s="12">
        <f t="shared" si="520"/>
        <v>2809200.5701987967</v>
      </c>
      <c r="M10234" s="11">
        <f>COUNTIF(E$2:$E10234,E10234)</f>
        <v>1451</v>
      </c>
      <c r="O10234" t="str">
        <f t="shared" si="518"/>
        <v/>
      </c>
    </row>
    <row r="10235" spans="1:15" hidden="1">
      <c r="A10235" s="41" t="s">
        <v>103</v>
      </c>
      <c r="B10235" s="46">
        <v>45821</v>
      </c>
      <c r="C10235" s="8" t="s">
        <v>13</v>
      </c>
      <c r="D10235" s="8" t="s">
        <v>14</v>
      </c>
      <c r="E10235" s="8" t="s">
        <v>14</v>
      </c>
      <c r="F10235" s="9">
        <f t="shared" si="519"/>
        <v>-900000</v>
      </c>
      <c r="G10235" s="9">
        <v>-9</v>
      </c>
      <c r="H10235" s="10">
        <v>-969066</v>
      </c>
      <c r="I10235" s="11">
        <f t="shared" si="515"/>
        <v>20467627924.69392</v>
      </c>
      <c r="J10235" s="11">
        <f t="shared" si="516"/>
        <v>201414</v>
      </c>
      <c r="K10235" s="11">
        <f t="shared" si="517"/>
        <v>101619.6884262957</v>
      </c>
      <c r="L10235" s="12">
        <f t="shared" si="520"/>
        <v>54488.804163338616</v>
      </c>
      <c r="M10235" s="11">
        <f>COUNTIF(E$2:$E10235,E10235)</f>
        <v>1452</v>
      </c>
      <c r="O10235" t="str">
        <f t="shared" si="518"/>
        <v/>
      </c>
    </row>
    <row r="10236" spans="1:15" hidden="1">
      <c r="A10236" s="41" t="s">
        <v>103</v>
      </c>
      <c r="B10236" s="46">
        <v>45821</v>
      </c>
      <c r="C10236" s="8" t="s">
        <v>13</v>
      </c>
      <c r="D10236" s="8" t="s">
        <v>46</v>
      </c>
      <c r="E10236" s="8" t="s">
        <v>46</v>
      </c>
      <c r="F10236" s="9">
        <f t="shared" si="519"/>
        <v>9100000</v>
      </c>
      <c r="G10236" s="9">
        <v>91</v>
      </c>
      <c r="H10236" s="10">
        <v>9482473</v>
      </c>
      <c r="I10236" s="11">
        <f t="shared" si="515"/>
        <v>10007496433.515728</v>
      </c>
      <c r="J10236" s="11">
        <f t="shared" si="516"/>
        <v>97323</v>
      </c>
      <c r="K10236" s="11">
        <f t="shared" si="517"/>
        <v>102827.66081517964</v>
      </c>
      <c r="L10236" s="12">
        <f t="shared" si="520"/>
        <v>0</v>
      </c>
      <c r="M10236" s="11">
        <f>COUNTIF(E$2:$E10236,E10236)</f>
        <v>3023</v>
      </c>
      <c r="O10236" t="str">
        <f t="shared" si="518"/>
        <v/>
      </c>
    </row>
    <row r="10237" spans="1:15" hidden="1">
      <c r="A10237" s="41" t="s">
        <v>103</v>
      </c>
      <c r="B10237" s="46">
        <v>45821</v>
      </c>
      <c r="C10237" s="8" t="s">
        <v>13</v>
      </c>
      <c r="D10237" s="8" t="s">
        <v>15</v>
      </c>
      <c r="E10237" s="8" t="s">
        <v>15</v>
      </c>
      <c r="F10237" s="9">
        <f t="shared" si="519"/>
        <v>-18200000</v>
      </c>
      <c r="G10237" s="9">
        <v>-182</v>
      </c>
      <c r="H10237" s="10">
        <v>-19988150</v>
      </c>
      <c r="I10237" s="11">
        <f t="shared" si="515"/>
        <v>26722763970.943817</v>
      </c>
      <c r="J10237" s="11">
        <f t="shared" si="516"/>
        <v>247439</v>
      </c>
      <c r="K10237" s="11">
        <f t="shared" si="517"/>
        <v>107997.38105530581</v>
      </c>
      <c r="L10237" s="12">
        <f t="shared" si="520"/>
        <v>332626.64793434367</v>
      </c>
      <c r="M10237" s="11">
        <f>COUNTIF(E$2:$E10237,E10237)</f>
        <v>3310</v>
      </c>
      <c r="O10237" t="str">
        <f t="shared" si="518"/>
        <v/>
      </c>
    </row>
    <row r="10238" spans="1:15" hidden="1">
      <c r="A10238" s="41" t="s">
        <v>103</v>
      </c>
      <c r="B10238" s="46">
        <v>45821</v>
      </c>
      <c r="C10238" s="8" t="s">
        <v>13</v>
      </c>
      <c r="D10238" s="8" t="s">
        <v>15</v>
      </c>
      <c r="E10238" s="8" t="s">
        <v>15</v>
      </c>
      <c r="F10238" s="9">
        <f t="shared" si="519"/>
        <v>-91000000</v>
      </c>
      <c r="G10238" s="9">
        <v>-910</v>
      </c>
      <c r="H10238" s="10">
        <v>-99940750</v>
      </c>
      <c r="I10238" s="11">
        <f t="shared" si="515"/>
        <v>26624486354.183487</v>
      </c>
      <c r="J10238" s="11">
        <f t="shared" si="516"/>
        <v>246529</v>
      </c>
      <c r="K10238" s="11">
        <f t="shared" si="517"/>
        <v>107997.38105530581</v>
      </c>
      <c r="L10238" s="12">
        <f t="shared" si="520"/>
        <v>1663133.2396717072</v>
      </c>
      <c r="M10238" s="11">
        <f>COUNTIF(E$2:$E10238,E10238)</f>
        <v>3311</v>
      </c>
      <c r="O10238" t="str">
        <f t="shared" si="518"/>
        <v/>
      </c>
    </row>
    <row r="10239" spans="1:15" hidden="1">
      <c r="A10239" s="41" t="s">
        <v>103</v>
      </c>
      <c r="B10239" s="46">
        <v>45824</v>
      </c>
      <c r="C10239" s="8" t="s">
        <v>13</v>
      </c>
      <c r="D10239" s="8" t="s">
        <v>46</v>
      </c>
      <c r="E10239" s="8" t="s">
        <v>46</v>
      </c>
      <c r="F10239" s="9">
        <f t="shared" si="519"/>
        <v>3600000</v>
      </c>
      <c r="G10239" s="9">
        <v>36</v>
      </c>
      <c r="H10239" s="10">
        <v>3754332</v>
      </c>
      <c r="I10239" s="11">
        <f t="shared" si="515"/>
        <v>10011250765.515728</v>
      </c>
      <c r="J10239" s="11">
        <f t="shared" si="516"/>
        <v>97359</v>
      </c>
      <c r="K10239" s="11">
        <f t="shared" si="517"/>
        <v>102828.20042847325</v>
      </c>
      <c r="L10239" s="12">
        <f t="shared" si="520"/>
        <v>0</v>
      </c>
      <c r="M10239" s="11">
        <f>COUNTIF(E$2:$E10239,E10239)</f>
        <v>3024</v>
      </c>
      <c r="O10239" t="str">
        <f t="shared" si="518"/>
        <v/>
      </c>
    </row>
    <row r="10240" spans="1:15" hidden="1">
      <c r="A10240" s="41" t="s">
        <v>103</v>
      </c>
      <c r="B10240" s="46">
        <v>45824</v>
      </c>
      <c r="C10240" s="8" t="s">
        <v>13</v>
      </c>
      <c r="D10240" s="8" t="s">
        <v>46</v>
      </c>
      <c r="E10240" s="8" t="s">
        <v>46</v>
      </c>
      <c r="F10240" s="9">
        <f t="shared" si="519"/>
        <v>25500000</v>
      </c>
      <c r="G10240" s="9">
        <v>255</v>
      </c>
      <c r="H10240" s="10">
        <v>26593185</v>
      </c>
      <c r="I10240" s="11">
        <f t="shared" si="515"/>
        <v>10037843950.515728</v>
      </c>
      <c r="J10240" s="11">
        <f t="shared" si="516"/>
        <v>97614</v>
      </c>
      <c r="K10240" s="11">
        <f t="shared" si="517"/>
        <v>102832.01129464757</v>
      </c>
      <c r="L10240" s="12">
        <f t="shared" si="520"/>
        <v>0</v>
      </c>
      <c r="M10240" s="11">
        <f>COUNTIF(E$2:$E10240,E10240)</f>
        <v>3025</v>
      </c>
      <c r="O10240" t="str">
        <f t="shared" si="518"/>
        <v/>
      </c>
    </row>
    <row r="10241" spans="1:15" hidden="1">
      <c r="A10241" s="41" t="s">
        <v>103</v>
      </c>
      <c r="B10241" s="46">
        <v>45824</v>
      </c>
      <c r="C10241" s="8" t="s">
        <v>13</v>
      </c>
      <c r="D10241" s="8" t="s">
        <v>98</v>
      </c>
      <c r="E10241" s="8" t="s">
        <v>98</v>
      </c>
      <c r="F10241" s="9">
        <f t="shared" si="519"/>
        <v>28900000</v>
      </c>
      <c r="G10241" s="9">
        <v>289</v>
      </c>
      <c r="H10241" s="10">
        <v>29869017</v>
      </c>
      <c r="I10241" s="11">
        <f t="shared" si="515"/>
        <v>253363009</v>
      </c>
      <c r="J10241" s="11">
        <f t="shared" si="516"/>
        <v>2454</v>
      </c>
      <c r="K10241" s="11">
        <f t="shared" si="517"/>
        <v>103244.90994295028</v>
      </c>
      <c r="L10241" s="12">
        <f t="shared" si="520"/>
        <v>0</v>
      </c>
      <c r="M10241" s="11">
        <f>COUNTIF(E$2:$E10241,E10241)</f>
        <v>15</v>
      </c>
      <c r="O10241" t="str">
        <f t="shared" si="518"/>
        <v/>
      </c>
    </row>
    <row r="10242" spans="1:15" hidden="1">
      <c r="A10242" s="41" t="s">
        <v>103</v>
      </c>
      <c r="B10242" s="46">
        <v>45824</v>
      </c>
      <c r="C10242" s="8" t="s">
        <v>13</v>
      </c>
      <c r="D10242" s="8" t="s">
        <v>98</v>
      </c>
      <c r="E10242" s="8" t="s">
        <v>98</v>
      </c>
      <c r="F10242" s="9">
        <f t="shared" si="519"/>
        <v>60000000</v>
      </c>
      <c r="G10242" s="9">
        <v>600</v>
      </c>
      <c r="H10242" s="10">
        <v>62011800</v>
      </c>
      <c r="I10242" s="11">
        <f t="shared" si="515"/>
        <v>315374809</v>
      </c>
      <c r="J10242" s="11">
        <f t="shared" si="516"/>
        <v>3054</v>
      </c>
      <c r="K10242" s="11">
        <f t="shared" si="517"/>
        <v>103266.14571054355</v>
      </c>
      <c r="L10242" s="12">
        <f t="shared" si="520"/>
        <v>0</v>
      </c>
      <c r="M10242" s="11">
        <f>COUNTIF(E$2:$E10242,E10242)</f>
        <v>16</v>
      </c>
      <c r="O10242" t="str">
        <f t="shared" si="518"/>
        <v/>
      </c>
    </row>
    <row r="10243" spans="1:15" hidden="1">
      <c r="A10243" s="41" t="s">
        <v>103</v>
      </c>
      <c r="B10243" s="46">
        <v>45824</v>
      </c>
      <c r="C10243" s="8" t="s">
        <v>13</v>
      </c>
      <c r="D10243" s="8" t="s">
        <v>98</v>
      </c>
      <c r="E10243" s="8" t="s">
        <v>98</v>
      </c>
      <c r="F10243" s="9">
        <f t="shared" si="519"/>
        <v>1000000</v>
      </c>
      <c r="G10243" s="9">
        <v>10</v>
      </c>
      <c r="H10243" s="10">
        <v>1033530</v>
      </c>
      <c r="I10243" s="11">
        <f t="shared" si="515"/>
        <v>316408339</v>
      </c>
      <c r="J10243" s="11">
        <f t="shared" si="516"/>
        <v>3064</v>
      </c>
      <c r="K10243" s="11">
        <f t="shared" si="517"/>
        <v>103266.42917754569</v>
      </c>
      <c r="L10243" s="12">
        <f t="shared" si="520"/>
        <v>0</v>
      </c>
      <c r="M10243" s="11">
        <f>COUNTIF(E$2:$E10243,E10243)</f>
        <v>17</v>
      </c>
      <c r="O10243" t="str">
        <f t="shared" si="518"/>
        <v/>
      </c>
    </row>
    <row r="10244" spans="1:15" hidden="1">
      <c r="A10244" s="41" t="s">
        <v>103</v>
      </c>
      <c r="B10244" s="46">
        <v>45824</v>
      </c>
      <c r="C10244" s="8" t="s">
        <v>13</v>
      </c>
      <c r="D10244" s="8" t="s">
        <v>48</v>
      </c>
      <c r="E10244" s="8" t="s">
        <v>48</v>
      </c>
      <c r="F10244" s="9">
        <f t="shared" si="519"/>
        <v>36200000</v>
      </c>
      <c r="G10244" s="9">
        <v>362</v>
      </c>
      <c r="H10244" s="10">
        <v>39993398</v>
      </c>
      <c r="I10244" s="11">
        <f t="shared" si="515"/>
        <v>161366887.91611555</v>
      </c>
      <c r="J10244" s="11">
        <f t="shared" si="516"/>
        <v>1512</v>
      </c>
      <c r="K10244" s="11">
        <f t="shared" si="517"/>
        <v>106724.13221965314</v>
      </c>
      <c r="L10244" s="12">
        <f t="shared" si="520"/>
        <v>0</v>
      </c>
      <c r="M10244" s="11">
        <f>COUNTIF(E$2:$E10244,E10244)</f>
        <v>596</v>
      </c>
      <c r="O10244" t="str">
        <f t="shared" si="518"/>
        <v/>
      </c>
    </row>
    <row r="10245" spans="1:15" hidden="1">
      <c r="A10245" s="41" t="s">
        <v>103</v>
      </c>
      <c r="B10245" s="46">
        <v>45824</v>
      </c>
      <c r="C10245" s="8" t="s">
        <v>13</v>
      </c>
      <c r="D10245" s="8" t="s">
        <v>46</v>
      </c>
      <c r="E10245" s="8" t="s">
        <v>46</v>
      </c>
      <c r="F10245" s="9">
        <f t="shared" si="519"/>
        <v>8100000</v>
      </c>
      <c r="G10245" s="9">
        <v>81</v>
      </c>
      <c r="H10245" s="10">
        <v>8440929</v>
      </c>
      <c r="I10245" s="11">
        <f t="shared" si="515"/>
        <v>10046284879.515728</v>
      </c>
      <c r="J10245" s="11">
        <f t="shared" si="516"/>
        <v>97695</v>
      </c>
      <c r="K10245" s="11">
        <f t="shared" si="517"/>
        <v>102833.1529711421</v>
      </c>
      <c r="L10245" s="12">
        <f t="shared" si="520"/>
        <v>0</v>
      </c>
      <c r="M10245" s="11">
        <f>COUNTIF(E$2:$E10245,E10245)</f>
        <v>3026</v>
      </c>
      <c r="O10245" t="str">
        <f t="shared" si="518"/>
        <v/>
      </c>
    </row>
    <row r="10246" spans="1:15" hidden="1">
      <c r="A10246" s="41" t="s">
        <v>103</v>
      </c>
      <c r="B10246" s="46">
        <v>45824</v>
      </c>
      <c r="C10246" s="8" t="s">
        <v>13</v>
      </c>
      <c r="D10246" s="8" t="s">
        <v>15</v>
      </c>
      <c r="E10246" s="8" t="s">
        <v>15</v>
      </c>
      <c r="F10246" s="9">
        <f t="shared" si="519"/>
        <v>-27200000</v>
      </c>
      <c r="G10246" s="9">
        <v>-272</v>
      </c>
      <c r="H10246" s="10">
        <v>-29877568</v>
      </c>
      <c r="I10246" s="11">
        <f t="shared" si="515"/>
        <v>26595111066.536446</v>
      </c>
      <c r="J10246" s="11">
        <f t="shared" si="516"/>
        <v>246257</v>
      </c>
      <c r="K10246" s="11">
        <f t="shared" si="517"/>
        <v>107997.38105530581</v>
      </c>
      <c r="L10246" s="12">
        <f t="shared" si="520"/>
        <v>502280.35295682028</v>
      </c>
      <c r="M10246" s="11">
        <f>COUNTIF(E$2:$E10246,E10246)</f>
        <v>3312</v>
      </c>
      <c r="O10246" t="str">
        <f t="shared" si="518"/>
        <v/>
      </c>
    </row>
    <row r="10247" spans="1:15" hidden="1">
      <c r="A10247" s="41" t="s">
        <v>103</v>
      </c>
      <c r="B10247" s="46">
        <v>45824</v>
      </c>
      <c r="C10247" s="8" t="s">
        <v>13</v>
      </c>
      <c r="D10247" s="8" t="s">
        <v>14</v>
      </c>
      <c r="E10247" s="8" t="s">
        <v>14</v>
      </c>
      <c r="F10247" s="9">
        <f t="shared" si="519"/>
        <v>-9200000</v>
      </c>
      <c r="G10247" s="9">
        <v>-92</v>
      </c>
      <c r="H10247" s="10">
        <v>-9907756</v>
      </c>
      <c r="I10247" s="11">
        <f t="shared" si="515"/>
        <v>20458278913.3587</v>
      </c>
      <c r="J10247" s="11">
        <f t="shared" si="516"/>
        <v>201322</v>
      </c>
      <c r="K10247" s="11">
        <f t="shared" si="517"/>
        <v>101619.6884262957</v>
      </c>
      <c r="L10247" s="12">
        <f t="shared" si="520"/>
        <v>558744.66478079557</v>
      </c>
      <c r="M10247" s="11">
        <f>COUNTIF(E$2:$E10247,E10247)</f>
        <v>1453</v>
      </c>
      <c r="O10247" t="str">
        <f t="shared" si="518"/>
        <v/>
      </c>
    </row>
    <row r="10248" spans="1:15" hidden="1">
      <c r="A10248" s="41" t="s">
        <v>103</v>
      </c>
      <c r="B10248" s="46">
        <v>45824</v>
      </c>
      <c r="C10248" s="8" t="s">
        <v>13</v>
      </c>
      <c r="D10248" s="8" t="s">
        <v>14</v>
      </c>
      <c r="E10248" s="8" t="s">
        <v>14</v>
      </c>
      <c r="F10248" s="9">
        <f t="shared" si="519"/>
        <v>900000</v>
      </c>
      <c r="G10248" s="9">
        <v>9</v>
      </c>
      <c r="H10248" s="10">
        <v>965205</v>
      </c>
      <c r="I10248" s="11">
        <f t="shared" si="515"/>
        <v>20459244118.3587</v>
      </c>
      <c r="J10248" s="11">
        <f t="shared" si="516"/>
        <v>201331</v>
      </c>
      <c r="K10248" s="11">
        <f t="shared" si="517"/>
        <v>101619.93989181348</v>
      </c>
      <c r="L10248" s="12">
        <f t="shared" si="520"/>
        <v>0</v>
      </c>
      <c r="M10248" s="11">
        <f>COUNTIF(E$2:$E10248,E10248)</f>
        <v>1454</v>
      </c>
      <c r="O10248" t="str">
        <f t="shared" si="518"/>
        <v/>
      </c>
    </row>
    <row r="10249" spans="1:15" hidden="1">
      <c r="A10249" s="41" t="s">
        <v>103</v>
      </c>
      <c r="B10249" s="46">
        <v>45824</v>
      </c>
      <c r="C10249" s="8" t="s">
        <v>13</v>
      </c>
      <c r="D10249" s="8" t="s">
        <v>14</v>
      </c>
      <c r="E10249" s="8" t="s">
        <v>14</v>
      </c>
      <c r="F10249" s="9">
        <f t="shared" si="519"/>
        <v>-900000</v>
      </c>
      <c r="G10249" s="9">
        <v>-9</v>
      </c>
      <c r="H10249" s="10">
        <v>-969237</v>
      </c>
      <c r="I10249" s="11">
        <f t="shared" si="515"/>
        <v>20458329538.899673</v>
      </c>
      <c r="J10249" s="11">
        <f t="shared" si="516"/>
        <v>201322</v>
      </c>
      <c r="K10249" s="11">
        <f t="shared" si="517"/>
        <v>101619.93989181348</v>
      </c>
      <c r="L10249" s="12">
        <f t="shared" si="520"/>
        <v>54657.540973678697</v>
      </c>
      <c r="M10249" s="11">
        <f>COUNTIF(E$2:$E10249,E10249)</f>
        <v>1455</v>
      </c>
      <c r="O10249" t="str">
        <f t="shared" si="518"/>
        <v/>
      </c>
    </row>
    <row r="10250" spans="1:15" hidden="1">
      <c r="A10250" s="41" t="s">
        <v>103</v>
      </c>
      <c r="B10250" s="46">
        <v>45824</v>
      </c>
      <c r="C10250" s="8" t="s">
        <v>13</v>
      </c>
      <c r="D10250" s="8" t="s">
        <v>14</v>
      </c>
      <c r="E10250" s="8" t="s">
        <v>14</v>
      </c>
      <c r="F10250" s="9">
        <f t="shared" si="519"/>
        <v>-900000</v>
      </c>
      <c r="G10250" s="9">
        <v>-9</v>
      </c>
      <c r="H10250" s="10">
        <v>-969237</v>
      </c>
      <c r="I10250" s="11">
        <f t="shared" si="515"/>
        <v>20457414959.440647</v>
      </c>
      <c r="J10250" s="11">
        <f t="shared" si="516"/>
        <v>201313</v>
      </c>
      <c r="K10250" s="11">
        <f t="shared" si="517"/>
        <v>101619.93989181348</v>
      </c>
      <c r="L10250" s="12">
        <f t="shared" si="520"/>
        <v>54657.540973678697</v>
      </c>
      <c r="M10250" s="11">
        <f>COUNTIF(E$2:$E10250,E10250)</f>
        <v>1456</v>
      </c>
      <c r="O10250" t="str">
        <f t="shared" si="518"/>
        <v/>
      </c>
    </row>
    <row r="10251" spans="1:15" hidden="1">
      <c r="A10251" s="41" t="s">
        <v>103</v>
      </c>
      <c r="B10251" s="46">
        <v>45824</v>
      </c>
      <c r="C10251" s="8" t="s">
        <v>13</v>
      </c>
      <c r="D10251" s="8" t="s">
        <v>14</v>
      </c>
      <c r="E10251" s="8" t="s">
        <v>14</v>
      </c>
      <c r="F10251" s="9">
        <f t="shared" si="519"/>
        <v>-46400000</v>
      </c>
      <c r="G10251" s="9">
        <v>-464</v>
      </c>
      <c r="H10251" s="10">
        <v>-49969552</v>
      </c>
      <c r="I10251" s="11">
        <f t="shared" si="515"/>
        <v>20410263307.330845</v>
      </c>
      <c r="J10251" s="11">
        <f t="shared" si="516"/>
        <v>200849</v>
      </c>
      <c r="K10251" s="11">
        <f t="shared" si="517"/>
        <v>101619.93989181348</v>
      </c>
      <c r="L10251" s="12">
        <f t="shared" si="520"/>
        <v>2817899.8901985437</v>
      </c>
      <c r="M10251" s="11">
        <f>COUNTIF(E$2:$E10251,E10251)</f>
        <v>1457</v>
      </c>
      <c r="O10251" t="str">
        <f t="shared" si="518"/>
        <v/>
      </c>
    </row>
    <row r="10252" spans="1:15" hidden="1">
      <c r="A10252" s="41" t="s">
        <v>103</v>
      </c>
      <c r="B10252" s="46">
        <v>45824</v>
      </c>
      <c r="C10252" s="8" t="s">
        <v>13</v>
      </c>
      <c r="D10252" s="8" t="s">
        <v>15</v>
      </c>
      <c r="E10252" s="8" t="s">
        <v>15</v>
      </c>
      <c r="F10252" s="9">
        <f t="shared" si="519"/>
        <v>-4500000</v>
      </c>
      <c r="G10252" s="9">
        <v>-45</v>
      </c>
      <c r="H10252" s="10">
        <v>-4942980</v>
      </c>
      <c r="I10252" s="11">
        <f t="shared" si="515"/>
        <v>26590251184.388958</v>
      </c>
      <c r="J10252" s="11">
        <f t="shared" si="516"/>
        <v>246212</v>
      </c>
      <c r="K10252" s="11">
        <f t="shared" si="517"/>
        <v>107997.38105530581</v>
      </c>
      <c r="L10252" s="12">
        <f t="shared" si="520"/>
        <v>83097.852511238307</v>
      </c>
      <c r="M10252" s="11">
        <f>COUNTIF(E$2:$E10252,E10252)</f>
        <v>3313</v>
      </c>
      <c r="O10252" t="str">
        <f t="shared" si="518"/>
        <v/>
      </c>
    </row>
    <row r="10253" spans="1:15" hidden="1">
      <c r="A10253" s="41" t="s">
        <v>103</v>
      </c>
      <c r="B10253" s="46">
        <v>45824</v>
      </c>
      <c r="C10253" s="8" t="s">
        <v>13</v>
      </c>
      <c r="D10253" s="8" t="s">
        <v>14</v>
      </c>
      <c r="E10253" s="8" t="s">
        <v>14</v>
      </c>
      <c r="F10253" s="9">
        <f t="shared" si="519"/>
        <v>-1800000</v>
      </c>
      <c r="G10253" s="9">
        <v>-18</v>
      </c>
      <c r="H10253" s="10">
        <v>-1938474</v>
      </c>
      <c r="I10253" s="11">
        <f t="shared" si="515"/>
        <v>20408434148.412792</v>
      </c>
      <c r="J10253" s="11">
        <f t="shared" si="516"/>
        <v>200831</v>
      </c>
      <c r="K10253" s="11">
        <f t="shared" si="517"/>
        <v>101619.93989181348</v>
      </c>
      <c r="L10253" s="12">
        <f t="shared" si="520"/>
        <v>109315.08194735739</v>
      </c>
      <c r="M10253" s="11">
        <f>COUNTIF(E$2:$E10253,E10253)</f>
        <v>1458</v>
      </c>
      <c r="O10253" t="str">
        <f t="shared" si="518"/>
        <v/>
      </c>
    </row>
    <row r="10254" spans="1:15" hidden="1">
      <c r="A10254" s="41" t="s">
        <v>103</v>
      </c>
      <c r="B10254" s="46">
        <v>45824</v>
      </c>
      <c r="C10254" s="8" t="s">
        <v>13</v>
      </c>
      <c r="D10254" s="8" t="s">
        <v>14</v>
      </c>
      <c r="E10254" s="8" t="s">
        <v>14</v>
      </c>
      <c r="F10254" s="9">
        <f t="shared" si="519"/>
        <v>-46400000</v>
      </c>
      <c r="G10254" s="9">
        <v>-464</v>
      </c>
      <c r="H10254" s="10">
        <v>-49969552</v>
      </c>
      <c r="I10254" s="11">
        <f t="shared" si="515"/>
        <v>20361282496.30299</v>
      </c>
      <c r="J10254" s="11">
        <f t="shared" si="516"/>
        <v>200367</v>
      </c>
      <c r="K10254" s="11">
        <f t="shared" si="517"/>
        <v>101619.93989181348</v>
      </c>
      <c r="L10254" s="12">
        <f t="shared" si="520"/>
        <v>2817899.8901985437</v>
      </c>
      <c r="M10254" s="11">
        <f>COUNTIF(E$2:$E10254,E10254)</f>
        <v>1459</v>
      </c>
      <c r="O10254" t="str">
        <f t="shared" si="518"/>
        <v/>
      </c>
    </row>
    <row r="10255" spans="1:15" hidden="1">
      <c r="A10255" s="41" t="s">
        <v>103</v>
      </c>
      <c r="B10255" s="46">
        <v>45824</v>
      </c>
      <c r="C10255" s="8" t="s">
        <v>13</v>
      </c>
      <c r="D10255" s="8" t="s">
        <v>15</v>
      </c>
      <c r="E10255" s="8" t="s">
        <v>15</v>
      </c>
      <c r="F10255" s="9">
        <f t="shared" si="519"/>
        <v>2200000</v>
      </c>
      <c r="G10255" s="9">
        <v>22</v>
      </c>
      <c r="H10255" s="10">
        <v>2415424</v>
      </c>
      <c r="I10255" s="11">
        <f t="shared" si="515"/>
        <v>26592666608.388958</v>
      </c>
      <c r="J10255" s="11">
        <f t="shared" si="516"/>
        <v>246234</v>
      </c>
      <c r="K10255" s="11">
        <f t="shared" si="517"/>
        <v>107997.54139716268</v>
      </c>
      <c r="L10255" s="12">
        <f t="shared" si="520"/>
        <v>0</v>
      </c>
      <c r="M10255" s="11">
        <f>COUNTIF(E$2:$E10255,E10255)</f>
        <v>3314</v>
      </c>
      <c r="O10255" t="str">
        <f t="shared" si="518"/>
        <v/>
      </c>
    </row>
    <row r="10256" spans="1:15" hidden="1">
      <c r="A10256" s="41" t="s">
        <v>103</v>
      </c>
      <c r="B10256" s="46">
        <v>45824</v>
      </c>
      <c r="C10256" s="8" t="s">
        <v>13</v>
      </c>
      <c r="D10256" s="8" t="s">
        <v>14</v>
      </c>
      <c r="E10256" s="8" t="s">
        <v>14</v>
      </c>
      <c r="F10256" s="9">
        <f t="shared" si="519"/>
        <v>-22300000</v>
      </c>
      <c r="G10256" s="9">
        <v>-223</v>
      </c>
      <c r="H10256" s="10">
        <v>-24015539</v>
      </c>
      <c r="I10256" s="11">
        <f t="shared" si="515"/>
        <v>20338621249.707115</v>
      </c>
      <c r="J10256" s="11">
        <f t="shared" si="516"/>
        <v>200144</v>
      </c>
      <c r="K10256" s="11">
        <f t="shared" si="517"/>
        <v>101619.93989181348</v>
      </c>
      <c r="L10256" s="12">
        <f t="shared" si="520"/>
        <v>1354292.4041255936</v>
      </c>
      <c r="M10256" s="11">
        <f>COUNTIF(E$2:$E10256,E10256)</f>
        <v>1460</v>
      </c>
      <c r="O10256" t="str">
        <f t="shared" si="518"/>
        <v/>
      </c>
    </row>
    <row r="10257" spans="1:15" hidden="1">
      <c r="A10257" s="41" t="s">
        <v>103</v>
      </c>
      <c r="B10257" s="46">
        <v>45824</v>
      </c>
      <c r="C10257" s="8" t="s">
        <v>13</v>
      </c>
      <c r="D10257" s="8" t="s">
        <v>14</v>
      </c>
      <c r="E10257" s="8" t="s">
        <v>14</v>
      </c>
      <c r="F10257" s="9">
        <f t="shared" si="519"/>
        <v>-37100000</v>
      </c>
      <c r="G10257" s="9">
        <v>-371</v>
      </c>
      <c r="H10257" s="10">
        <v>-39954103</v>
      </c>
      <c r="I10257" s="11">
        <f t="shared" si="515"/>
        <v>20300920252.007252</v>
      </c>
      <c r="J10257" s="11">
        <f t="shared" si="516"/>
        <v>199773</v>
      </c>
      <c r="K10257" s="11">
        <f t="shared" si="517"/>
        <v>101619.93989181348</v>
      </c>
      <c r="L10257" s="12">
        <f t="shared" si="520"/>
        <v>2253105.3001371995</v>
      </c>
      <c r="M10257" s="11">
        <f>COUNTIF(E$2:$E10257,E10257)</f>
        <v>1461</v>
      </c>
      <c r="O10257" t="str">
        <f t="shared" si="518"/>
        <v/>
      </c>
    </row>
    <row r="10258" spans="1:15" hidden="1">
      <c r="A10258" s="41" t="s">
        <v>103</v>
      </c>
      <c r="B10258" s="46">
        <v>45824</v>
      </c>
      <c r="C10258" s="8" t="s">
        <v>13</v>
      </c>
      <c r="D10258" s="8" t="s">
        <v>15</v>
      </c>
      <c r="E10258" s="8" t="s">
        <v>15</v>
      </c>
      <c r="F10258" s="9">
        <f t="shared" si="519"/>
        <v>-1800000</v>
      </c>
      <c r="G10258" s="9">
        <v>-18</v>
      </c>
      <c r="H10258" s="10">
        <v>-1977192</v>
      </c>
      <c r="I10258" s="11">
        <f t="shared" si="515"/>
        <v>26590722652.64381</v>
      </c>
      <c r="J10258" s="11">
        <f t="shared" si="516"/>
        <v>246216</v>
      </c>
      <c r="K10258" s="11">
        <f t="shared" si="517"/>
        <v>107997.54139716268</v>
      </c>
      <c r="L10258" s="12">
        <f t="shared" si="520"/>
        <v>33236.25485107163</v>
      </c>
      <c r="M10258" s="11">
        <f>COUNTIF(E$2:$E10258,E10258)</f>
        <v>3315</v>
      </c>
      <c r="O10258" t="str">
        <f t="shared" si="518"/>
        <v/>
      </c>
    </row>
    <row r="10259" spans="1:15" hidden="1">
      <c r="A10259" s="41" t="s">
        <v>103</v>
      </c>
      <c r="B10259" s="46">
        <v>45824</v>
      </c>
      <c r="C10259" s="8" t="s">
        <v>13</v>
      </c>
      <c r="D10259" s="8" t="s">
        <v>14</v>
      </c>
      <c r="E10259" s="8" t="s">
        <v>14</v>
      </c>
      <c r="F10259" s="9">
        <f t="shared" si="519"/>
        <v>-8400000</v>
      </c>
      <c r="G10259" s="9">
        <v>-84</v>
      </c>
      <c r="H10259" s="10">
        <v>-9046212</v>
      </c>
      <c r="I10259" s="11">
        <f t="shared" si="515"/>
        <v>20292384177.056339</v>
      </c>
      <c r="J10259" s="11">
        <f t="shared" si="516"/>
        <v>199689</v>
      </c>
      <c r="K10259" s="11">
        <f t="shared" si="517"/>
        <v>101619.93989181348</v>
      </c>
      <c r="L10259" s="12">
        <f t="shared" si="520"/>
        <v>510137.04908766784</v>
      </c>
      <c r="M10259" s="11">
        <f>COUNTIF(E$2:$E10259,E10259)</f>
        <v>1462</v>
      </c>
      <c r="O10259" t="str">
        <f t="shared" si="518"/>
        <v/>
      </c>
    </row>
    <row r="10260" spans="1:15" hidden="1">
      <c r="A10260" s="41" t="s">
        <v>103</v>
      </c>
      <c r="B10260" s="46">
        <v>45824</v>
      </c>
      <c r="C10260" s="8" t="s">
        <v>13</v>
      </c>
      <c r="D10260" s="8" t="s">
        <v>14</v>
      </c>
      <c r="E10260" s="8" t="s">
        <v>14</v>
      </c>
      <c r="F10260" s="9">
        <f t="shared" si="519"/>
        <v>9200000</v>
      </c>
      <c r="G10260" s="9">
        <v>92</v>
      </c>
      <c r="H10260" s="10">
        <v>9902972</v>
      </c>
      <c r="I10260" s="11">
        <f t="shared" si="515"/>
        <v>20302287149.056339</v>
      </c>
      <c r="J10260" s="11">
        <f t="shared" si="516"/>
        <v>199781</v>
      </c>
      <c r="K10260" s="11">
        <f t="shared" si="517"/>
        <v>101622.71261559577</v>
      </c>
      <c r="L10260" s="12">
        <f t="shared" si="520"/>
        <v>0</v>
      </c>
      <c r="M10260" s="11">
        <f>COUNTIF(E$2:$E10260,E10260)</f>
        <v>1463</v>
      </c>
      <c r="O10260" t="str">
        <f t="shared" si="518"/>
        <v/>
      </c>
    </row>
    <row r="10261" spans="1:15" hidden="1">
      <c r="A10261" s="41" t="s">
        <v>103</v>
      </c>
      <c r="B10261" s="46">
        <v>45824</v>
      </c>
      <c r="C10261" s="8" t="s">
        <v>13</v>
      </c>
      <c r="D10261" s="8" t="s">
        <v>48</v>
      </c>
      <c r="E10261" s="8" t="s">
        <v>48</v>
      </c>
      <c r="F10261" s="9">
        <f t="shared" si="519"/>
        <v>900000</v>
      </c>
      <c r="G10261" s="9">
        <v>9</v>
      </c>
      <c r="H10261" s="10">
        <v>995409</v>
      </c>
      <c r="I10261" s="11">
        <f t="shared" si="515"/>
        <v>162362296.91611555</v>
      </c>
      <c r="J10261" s="11">
        <f t="shared" si="516"/>
        <v>1521</v>
      </c>
      <c r="K10261" s="11">
        <f t="shared" si="517"/>
        <v>106747.0722656907</v>
      </c>
      <c r="L10261" s="12">
        <f t="shared" si="520"/>
        <v>0</v>
      </c>
      <c r="M10261" s="11">
        <f>COUNTIF(E$2:$E10261,E10261)</f>
        <v>597</v>
      </c>
      <c r="O10261" t="str">
        <f t="shared" si="518"/>
        <v/>
      </c>
    </row>
    <row r="10262" spans="1:15" hidden="1">
      <c r="A10262" s="41" t="s">
        <v>103</v>
      </c>
      <c r="B10262" s="46">
        <v>45824</v>
      </c>
      <c r="C10262" s="8" t="s">
        <v>13</v>
      </c>
      <c r="D10262" s="8" t="s">
        <v>48</v>
      </c>
      <c r="E10262" s="8" t="s">
        <v>48</v>
      </c>
      <c r="F10262" s="9">
        <f t="shared" si="519"/>
        <v>900000</v>
      </c>
      <c r="G10262" s="9">
        <v>9</v>
      </c>
      <c r="H10262" s="10">
        <v>995409</v>
      </c>
      <c r="I10262" s="11">
        <f t="shared" si="515"/>
        <v>163357705.91611555</v>
      </c>
      <c r="J10262" s="11">
        <f t="shared" si="516"/>
        <v>1530</v>
      </c>
      <c r="K10262" s="11">
        <f t="shared" si="517"/>
        <v>106769.74242883369</v>
      </c>
      <c r="L10262" s="12">
        <f t="shared" si="520"/>
        <v>0</v>
      </c>
      <c r="M10262" s="11">
        <f>COUNTIF(E$2:$E10262,E10262)</f>
        <v>598</v>
      </c>
      <c r="O10262" t="str">
        <f t="shared" si="518"/>
        <v/>
      </c>
    </row>
    <row r="10263" spans="1:15" hidden="1">
      <c r="A10263" s="41" t="s">
        <v>103</v>
      </c>
      <c r="B10263" s="46">
        <v>45824</v>
      </c>
      <c r="C10263" s="8" t="s">
        <v>13</v>
      </c>
      <c r="D10263" s="8" t="s">
        <v>90</v>
      </c>
      <c r="E10263" s="8" t="s">
        <v>90</v>
      </c>
      <c r="F10263" s="9">
        <f t="shared" si="519"/>
        <v>416700000</v>
      </c>
      <c r="G10263" s="9">
        <v>4167</v>
      </c>
      <c r="H10263" s="10">
        <v>451115253</v>
      </c>
      <c r="I10263" s="11">
        <f t="shared" si="515"/>
        <v>3639816233.24438</v>
      </c>
      <c r="J10263" s="11">
        <f t="shared" si="516"/>
        <v>34754</v>
      </c>
      <c r="K10263" s="11">
        <f t="shared" si="517"/>
        <v>104730.85783634632</v>
      </c>
      <c r="L10263" s="12">
        <f t="shared" si="520"/>
        <v>0</v>
      </c>
      <c r="M10263" s="11">
        <f>COUNTIF(E$2:$E10263,E10263)</f>
        <v>1823</v>
      </c>
      <c r="O10263" t="str">
        <f t="shared" si="518"/>
        <v/>
      </c>
    </row>
    <row r="10264" spans="1:15" hidden="1">
      <c r="A10264" s="41" t="s">
        <v>103</v>
      </c>
      <c r="B10264" s="46">
        <v>45824</v>
      </c>
      <c r="C10264" s="8" t="s">
        <v>13</v>
      </c>
      <c r="D10264" s="8" t="s">
        <v>15</v>
      </c>
      <c r="E10264" s="8" t="s">
        <v>15</v>
      </c>
      <c r="F10264" s="9">
        <f t="shared" si="519"/>
        <v>-900000</v>
      </c>
      <c r="G10264" s="9">
        <v>-9</v>
      </c>
      <c r="H10264" s="10">
        <v>-988596</v>
      </c>
      <c r="I10264" s="11">
        <f t="shared" ref="I10264:I10327" si="521">IF(H10264&gt;=0,IF(M10264=1,H10264,SUMIFS(I:I,E:E,E10264,M:M,M10264-1)+H10264),SUMIFS(I:I,E:E,E10264,M:M,M10264-1)+K10264*G10264)</f>
        <v>26589750674.771236</v>
      </c>
      <c r="J10264" s="11">
        <f t="shared" ref="J10264:J10327" si="522">IF(M10264=1,G10264,SUMIFS($J:$J,$E:$E,E10264,$M:$M,M10264-1)+G10264)</f>
        <v>246207</v>
      </c>
      <c r="K10264" s="11">
        <f t="shared" ref="K10264:K10327" si="523">IF(H10264&gt;=0,I10264/J10264,SUMIFS($K:$K,$E:$E,E10264,$M:$M,M10264-1))</f>
        <v>107997.54139716268</v>
      </c>
      <c r="L10264" s="12">
        <f t="shared" si="520"/>
        <v>16618.127425535815</v>
      </c>
      <c r="M10264" s="11">
        <f>COUNTIF(E$2:$E10264,E10264)</f>
        <v>3316</v>
      </c>
      <c r="O10264" t="str">
        <f t="shared" ref="O10264:O10327" si="524">IF(M10264=_xlfn.MAXIFS(M:M,D:D,D10264),"X","")</f>
        <v/>
      </c>
    </row>
    <row r="10265" spans="1:15" hidden="1">
      <c r="A10265" s="41" t="s">
        <v>103</v>
      </c>
      <c r="B10265" s="46">
        <v>45824</v>
      </c>
      <c r="C10265" s="8" t="s">
        <v>13</v>
      </c>
      <c r="D10265" s="8" t="s">
        <v>15</v>
      </c>
      <c r="E10265" s="8" t="s">
        <v>15</v>
      </c>
      <c r="F10265" s="9">
        <f t="shared" si="519"/>
        <v>-900000</v>
      </c>
      <c r="G10265" s="9">
        <v>-9</v>
      </c>
      <c r="H10265" s="10">
        <v>-988596</v>
      </c>
      <c r="I10265" s="11">
        <f t="shared" si="521"/>
        <v>26588778696.898663</v>
      </c>
      <c r="J10265" s="11">
        <f t="shared" si="522"/>
        <v>246198</v>
      </c>
      <c r="K10265" s="11">
        <f t="shared" si="523"/>
        <v>107997.54139716268</v>
      </c>
      <c r="L10265" s="12">
        <f t="shared" si="520"/>
        <v>16618.127425535815</v>
      </c>
      <c r="M10265" s="11">
        <f>COUNTIF(E$2:$E10265,E10265)</f>
        <v>3317</v>
      </c>
      <c r="O10265" t="str">
        <f t="shared" si="524"/>
        <v/>
      </c>
    </row>
    <row r="10266" spans="1:15" hidden="1">
      <c r="A10266" s="41" t="s">
        <v>103</v>
      </c>
      <c r="B10266" s="46">
        <v>45824</v>
      </c>
      <c r="C10266" s="8" t="s">
        <v>13</v>
      </c>
      <c r="D10266" s="8" t="s">
        <v>15</v>
      </c>
      <c r="E10266" s="8" t="s">
        <v>15</v>
      </c>
      <c r="F10266" s="9">
        <f t="shared" si="519"/>
        <v>-1400000</v>
      </c>
      <c r="G10266" s="9">
        <v>-14</v>
      </c>
      <c r="H10266" s="10">
        <v>-1537816</v>
      </c>
      <c r="I10266" s="11">
        <f t="shared" si="521"/>
        <v>26587266731.319103</v>
      </c>
      <c r="J10266" s="11">
        <f t="shared" si="522"/>
        <v>246184</v>
      </c>
      <c r="K10266" s="11">
        <f t="shared" si="523"/>
        <v>107997.54139716268</v>
      </c>
      <c r="L10266" s="12">
        <f t="shared" si="520"/>
        <v>25850.420439722482</v>
      </c>
      <c r="M10266" s="11">
        <f>COUNTIF(E$2:$E10266,E10266)</f>
        <v>3318</v>
      </c>
      <c r="O10266" t="str">
        <f t="shared" si="524"/>
        <v/>
      </c>
    </row>
    <row r="10267" spans="1:15" hidden="1">
      <c r="A10267" s="41" t="s">
        <v>103</v>
      </c>
      <c r="B10267" s="46">
        <v>45824</v>
      </c>
      <c r="C10267" s="8" t="s">
        <v>13</v>
      </c>
      <c r="D10267" s="8" t="s">
        <v>90</v>
      </c>
      <c r="E10267" s="8" t="s">
        <v>90</v>
      </c>
      <c r="F10267" s="9">
        <f t="shared" si="519"/>
        <v>401000000</v>
      </c>
      <c r="G10267" s="9">
        <v>4010</v>
      </c>
      <c r="H10267" s="10">
        <v>434118590</v>
      </c>
      <c r="I10267" s="11">
        <f t="shared" si="521"/>
        <v>4073934823.24438</v>
      </c>
      <c r="J10267" s="11">
        <f t="shared" si="522"/>
        <v>38764</v>
      </c>
      <c r="K10267" s="11">
        <f t="shared" si="523"/>
        <v>105095.83178321071</v>
      </c>
      <c r="L10267" s="12">
        <f t="shared" si="520"/>
        <v>0</v>
      </c>
      <c r="M10267" s="11">
        <f>COUNTIF(E$2:$E10267,E10267)</f>
        <v>1824</v>
      </c>
      <c r="O10267" t="str">
        <f t="shared" si="524"/>
        <v/>
      </c>
    </row>
    <row r="10268" spans="1:15" hidden="1">
      <c r="A10268" s="41" t="s">
        <v>103</v>
      </c>
      <c r="B10268" s="46">
        <v>45824</v>
      </c>
      <c r="C10268" s="8" t="s">
        <v>13</v>
      </c>
      <c r="D10268" s="8" t="s">
        <v>14</v>
      </c>
      <c r="E10268" s="8" t="s">
        <v>14</v>
      </c>
      <c r="F10268" s="9">
        <f t="shared" si="519"/>
        <v>1800000</v>
      </c>
      <c r="G10268" s="9">
        <v>18</v>
      </c>
      <c r="H10268" s="10">
        <v>1925406</v>
      </c>
      <c r="I10268" s="11">
        <f t="shared" si="521"/>
        <v>20304212555.056339</v>
      </c>
      <c r="J10268" s="11">
        <f t="shared" si="522"/>
        <v>199799</v>
      </c>
      <c r="K10268" s="11">
        <f t="shared" si="523"/>
        <v>101623.19408533745</v>
      </c>
      <c r="L10268" s="12">
        <f t="shared" si="520"/>
        <v>0</v>
      </c>
      <c r="M10268" s="11">
        <f>COUNTIF(E$2:$E10268,E10268)</f>
        <v>1464</v>
      </c>
      <c r="O10268" t="str">
        <f t="shared" si="524"/>
        <v/>
      </c>
    </row>
    <row r="10269" spans="1:15" hidden="1">
      <c r="A10269" s="41" t="s">
        <v>103</v>
      </c>
      <c r="B10269" s="46">
        <v>45824</v>
      </c>
      <c r="C10269" s="8" t="s">
        <v>13</v>
      </c>
      <c r="D10269" s="8" t="s">
        <v>15</v>
      </c>
      <c r="E10269" s="8" t="s">
        <v>15</v>
      </c>
      <c r="F10269" s="9">
        <f t="shared" si="519"/>
        <v>-20500000</v>
      </c>
      <c r="G10269" s="9">
        <v>-205</v>
      </c>
      <c r="H10269" s="10">
        <v>-22518020</v>
      </c>
      <c r="I10269" s="11">
        <f t="shared" si="521"/>
        <v>26565127235.332684</v>
      </c>
      <c r="J10269" s="11">
        <f t="shared" si="522"/>
        <v>245979</v>
      </c>
      <c r="K10269" s="11">
        <f t="shared" si="523"/>
        <v>107997.54139716268</v>
      </c>
      <c r="L10269" s="12">
        <f t="shared" si="520"/>
        <v>378524.01358164847</v>
      </c>
      <c r="M10269" s="11">
        <f>COUNTIF(E$2:$E10269,E10269)</f>
        <v>3319</v>
      </c>
      <c r="O10269" t="str">
        <f t="shared" si="524"/>
        <v/>
      </c>
    </row>
    <row r="10270" spans="1:15" hidden="1">
      <c r="A10270" s="41" t="s">
        <v>103</v>
      </c>
      <c r="B10270" s="46">
        <v>45824</v>
      </c>
      <c r="C10270" s="8" t="s">
        <v>13</v>
      </c>
      <c r="D10270" s="8" t="s">
        <v>90</v>
      </c>
      <c r="E10270" s="8" t="s">
        <v>90</v>
      </c>
      <c r="F10270" s="9">
        <f t="shared" si="519"/>
        <v>900000</v>
      </c>
      <c r="G10270" s="9">
        <v>9</v>
      </c>
      <c r="H10270" s="10">
        <v>978156</v>
      </c>
      <c r="I10270" s="11">
        <f t="shared" si="521"/>
        <v>4074912979.24438</v>
      </c>
      <c r="J10270" s="11">
        <f t="shared" si="522"/>
        <v>38773</v>
      </c>
      <c r="K10270" s="11">
        <f t="shared" si="523"/>
        <v>105096.66466985737</v>
      </c>
      <c r="L10270" s="12">
        <f t="shared" si="520"/>
        <v>0</v>
      </c>
      <c r="M10270" s="11">
        <f>COUNTIF(E$2:$E10270,E10270)</f>
        <v>1825</v>
      </c>
      <c r="O10270" t="str">
        <f t="shared" si="524"/>
        <v/>
      </c>
    </row>
    <row r="10271" spans="1:15" hidden="1">
      <c r="A10271" s="41" t="s">
        <v>103</v>
      </c>
      <c r="B10271" s="46">
        <v>45824</v>
      </c>
      <c r="C10271" s="8" t="s">
        <v>13</v>
      </c>
      <c r="D10271" s="8" t="s">
        <v>15</v>
      </c>
      <c r="E10271" s="8" t="s">
        <v>15</v>
      </c>
      <c r="F10271" s="9">
        <f t="shared" si="519"/>
        <v>-4500000</v>
      </c>
      <c r="G10271" s="9">
        <v>-45</v>
      </c>
      <c r="H10271" s="10">
        <v>-4942980</v>
      </c>
      <c r="I10271" s="11">
        <f t="shared" si="521"/>
        <v>26560267345.96981</v>
      </c>
      <c r="J10271" s="11">
        <f t="shared" si="522"/>
        <v>245934</v>
      </c>
      <c r="K10271" s="11">
        <f t="shared" si="523"/>
        <v>107997.54139716268</v>
      </c>
      <c r="L10271" s="12">
        <f t="shared" si="520"/>
        <v>83090.637127678841</v>
      </c>
      <c r="M10271" s="11">
        <f>COUNTIF(E$2:$E10271,E10271)</f>
        <v>3320</v>
      </c>
      <c r="O10271" t="str">
        <f t="shared" si="524"/>
        <v/>
      </c>
    </row>
    <row r="10272" spans="1:15" hidden="1">
      <c r="A10272" s="41" t="s">
        <v>103</v>
      </c>
      <c r="B10272" s="46">
        <v>45824</v>
      </c>
      <c r="C10272" s="8" t="s">
        <v>13</v>
      </c>
      <c r="D10272" s="8" t="s">
        <v>14</v>
      </c>
      <c r="E10272" s="8" t="s">
        <v>14</v>
      </c>
      <c r="F10272" s="9">
        <f t="shared" si="519"/>
        <v>900000</v>
      </c>
      <c r="G10272" s="9">
        <v>9</v>
      </c>
      <c r="H10272" s="10">
        <v>968553</v>
      </c>
      <c r="I10272" s="11">
        <f t="shared" si="521"/>
        <v>20305181108.056339</v>
      </c>
      <c r="J10272" s="11">
        <f t="shared" si="522"/>
        <v>199808</v>
      </c>
      <c r="K10272" s="11">
        <f t="shared" si="523"/>
        <v>101623.46406578485</v>
      </c>
      <c r="L10272" s="12">
        <f t="shared" si="520"/>
        <v>0</v>
      </c>
      <c r="M10272" s="11">
        <f>COUNTIF(E$2:$E10272,E10272)</f>
        <v>1465</v>
      </c>
      <c r="O10272" t="str">
        <f t="shared" si="524"/>
        <v/>
      </c>
    </row>
    <row r="10273" spans="1:15" hidden="1">
      <c r="A10273" s="41" t="s">
        <v>103</v>
      </c>
      <c r="B10273" s="46">
        <v>45824</v>
      </c>
      <c r="C10273" s="8" t="s">
        <v>13</v>
      </c>
      <c r="D10273" s="8" t="s">
        <v>14</v>
      </c>
      <c r="E10273" s="8" t="s">
        <v>14</v>
      </c>
      <c r="F10273" s="9">
        <f t="shared" si="519"/>
        <v>-900000</v>
      </c>
      <c r="G10273" s="9">
        <v>-9</v>
      </c>
      <c r="H10273" s="10">
        <v>-969237</v>
      </c>
      <c r="I10273" s="11">
        <f t="shared" si="521"/>
        <v>20304266496.879745</v>
      </c>
      <c r="J10273" s="11">
        <f t="shared" si="522"/>
        <v>199799</v>
      </c>
      <c r="K10273" s="11">
        <f t="shared" si="523"/>
        <v>101623.46406578485</v>
      </c>
      <c r="L10273" s="12">
        <f t="shared" si="520"/>
        <v>54625.823407936376</v>
      </c>
      <c r="M10273" s="11">
        <f>COUNTIF(E$2:$E10273,E10273)</f>
        <v>1466</v>
      </c>
      <c r="O10273" t="str">
        <f t="shared" si="524"/>
        <v/>
      </c>
    </row>
    <row r="10274" spans="1:15" hidden="1">
      <c r="A10274" s="41" t="s">
        <v>103</v>
      </c>
      <c r="B10274" s="46">
        <v>45824</v>
      </c>
      <c r="C10274" s="8" t="s">
        <v>13</v>
      </c>
      <c r="D10274" s="8" t="s">
        <v>14</v>
      </c>
      <c r="E10274" s="8" t="s">
        <v>14</v>
      </c>
      <c r="F10274" s="9">
        <f t="shared" si="519"/>
        <v>-42600000</v>
      </c>
      <c r="G10274" s="9">
        <v>-426</v>
      </c>
      <c r="H10274" s="10">
        <v>-45877218</v>
      </c>
      <c r="I10274" s="11">
        <f t="shared" si="521"/>
        <v>20260974901.187721</v>
      </c>
      <c r="J10274" s="11">
        <f t="shared" si="522"/>
        <v>199373</v>
      </c>
      <c r="K10274" s="11">
        <f t="shared" si="523"/>
        <v>101623.46406578485</v>
      </c>
      <c r="L10274" s="12">
        <f t="shared" si="520"/>
        <v>2585622.3079756573</v>
      </c>
      <c r="M10274" s="11">
        <f>COUNTIF(E$2:$E10274,E10274)</f>
        <v>1467</v>
      </c>
      <c r="O10274" t="str">
        <f t="shared" si="524"/>
        <v/>
      </c>
    </row>
    <row r="10275" spans="1:15" hidden="1">
      <c r="A10275" s="41" t="s">
        <v>103</v>
      </c>
      <c r="B10275" s="46">
        <v>45824</v>
      </c>
      <c r="C10275" s="8" t="s">
        <v>13</v>
      </c>
      <c r="D10275" s="8" t="s">
        <v>15</v>
      </c>
      <c r="E10275" s="8" t="s">
        <v>15</v>
      </c>
      <c r="F10275" s="9">
        <f t="shared" si="519"/>
        <v>-184300000</v>
      </c>
      <c r="G10275" s="9">
        <v>-1843</v>
      </c>
      <c r="H10275" s="10">
        <v>-202442492</v>
      </c>
      <c r="I10275" s="11">
        <f t="shared" si="521"/>
        <v>26361227877.174839</v>
      </c>
      <c r="J10275" s="11">
        <f t="shared" si="522"/>
        <v>244091</v>
      </c>
      <c r="K10275" s="11">
        <f t="shared" si="523"/>
        <v>107997.54139716268</v>
      </c>
      <c r="L10275" s="12">
        <f t="shared" si="520"/>
        <v>3403023.2050291598</v>
      </c>
      <c r="M10275" s="11">
        <f>COUNTIF(E$2:$E10275,E10275)</f>
        <v>3321</v>
      </c>
      <c r="O10275" t="str">
        <f t="shared" si="524"/>
        <v/>
      </c>
    </row>
    <row r="10276" spans="1:15" hidden="1">
      <c r="A10276" s="41" t="s">
        <v>103</v>
      </c>
      <c r="B10276" s="46">
        <v>45824</v>
      </c>
      <c r="C10276" s="8" t="s">
        <v>13</v>
      </c>
      <c r="D10276" s="8" t="s">
        <v>15</v>
      </c>
      <c r="E10276" s="8" t="s">
        <v>15</v>
      </c>
      <c r="F10276" s="9">
        <f t="shared" si="519"/>
        <v>-900000</v>
      </c>
      <c r="G10276" s="9">
        <v>-9</v>
      </c>
      <c r="H10276" s="10">
        <v>-988596</v>
      </c>
      <c r="I10276" s="11">
        <f t="shared" si="521"/>
        <v>26360255899.302265</v>
      </c>
      <c r="J10276" s="11">
        <f t="shared" si="522"/>
        <v>244082</v>
      </c>
      <c r="K10276" s="11">
        <f t="shared" si="523"/>
        <v>107997.54139716268</v>
      </c>
      <c r="L10276" s="12">
        <f t="shared" si="520"/>
        <v>16618.127425535815</v>
      </c>
      <c r="M10276" s="11">
        <f>COUNTIF(E$2:$E10276,E10276)</f>
        <v>3322</v>
      </c>
      <c r="O10276" t="str">
        <f t="shared" si="524"/>
        <v/>
      </c>
    </row>
    <row r="10277" spans="1:15" hidden="1">
      <c r="A10277" s="41" t="s">
        <v>103</v>
      </c>
      <c r="B10277" s="46">
        <v>45824</v>
      </c>
      <c r="C10277" s="8" t="s">
        <v>13</v>
      </c>
      <c r="D10277" s="8" t="s">
        <v>15</v>
      </c>
      <c r="E10277" s="8" t="s">
        <v>15</v>
      </c>
      <c r="F10277" s="9">
        <f t="shared" si="519"/>
        <v>-2300000</v>
      </c>
      <c r="G10277" s="9">
        <v>-23</v>
      </c>
      <c r="H10277" s="10">
        <v>-2526412</v>
      </c>
      <c r="I10277" s="11">
        <f t="shared" si="521"/>
        <v>26357771955.850132</v>
      </c>
      <c r="J10277" s="11">
        <f t="shared" si="522"/>
        <v>244059</v>
      </c>
      <c r="K10277" s="11">
        <f t="shared" si="523"/>
        <v>107997.54139716268</v>
      </c>
      <c r="L10277" s="12">
        <f t="shared" si="520"/>
        <v>42468.547865258064</v>
      </c>
      <c r="M10277" s="11">
        <f>COUNTIF(E$2:$E10277,E10277)</f>
        <v>3323</v>
      </c>
      <c r="O10277" t="str">
        <f t="shared" si="524"/>
        <v/>
      </c>
    </row>
    <row r="10278" spans="1:15" hidden="1">
      <c r="A10278" s="41" t="s">
        <v>103</v>
      </c>
      <c r="B10278" s="46">
        <v>45824</v>
      </c>
      <c r="C10278" s="8" t="s">
        <v>13</v>
      </c>
      <c r="D10278" s="8" t="s">
        <v>14</v>
      </c>
      <c r="E10278" s="8" t="s">
        <v>14</v>
      </c>
      <c r="F10278" s="9">
        <f t="shared" si="519"/>
        <v>-17800000</v>
      </c>
      <c r="G10278" s="9">
        <v>-178</v>
      </c>
      <c r="H10278" s="10">
        <v>-19169354</v>
      </c>
      <c r="I10278" s="11">
        <f t="shared" si="521"/>
        <v>20242885924.584011</v>
      </c>
      <c r="J10278" s="11">
        <f t="shared" si="522"/>
        <v>199195</v>
      </c>
      <c r="K10278" s="11">
        <f t="shared" si="523"/>
        <v>101623.46406578485</v>
      </c>
      <c r="L10278" s="12">
        <f t="shared" si="520"/>
        <v>1080377.3962902948</v>
      </c>
      <c r="M10278" s="11">
        <f>COUNTIF(E$2:$E10278,E10278)</f>
        <v>1468</v>
      </c>
      <c r="O10278" t="str">
        <f t="shared" si="524"/>
        <v/>
      </c>
    </row>
    <row r="10279" spans="1:15" hidden="1">
      <c r="A10279" s="41" t="s">
        <v>103</v>
      </c>
      <c r="B10279" s="46">
        <v>45824</v>
      </c>
      <c r="C10279" s="8" t="s">
        <v>13</v>
      </c>
      <c r="D10279" s="8" t="s">
        <v>15</v>
      </c>
      <c r="E10279" s="8" t="s">
        <v>15</v>
      </c>
      <c r="F10279" s="9">
        <f t="shared" si="519"/>
        <v>-90900000</v>
      </c>
      <c r="G10279" s="9">
        <v>-909</v>
      </c>
      <c r="H10279" s="10">
        <v>-99848196</v>
      </c>
      <c r="I10279" s="11">
        <f t="shared" si="521"/>
        <v>26259602190.720112</v>
      </c>
      <c r="J10279" s="11">
        <f t="shared" si="522"/>
        <v>243150</v>
      </c>
      <c r="K10279" s="11">
        <f t="shared" si="523"/>
        <v>107997.54139716268</v>
      </c>
      <c r="L10279" s="12">
        <f t="shared" si="520"/>
        <v>1678430.8699791133</v>
      </c>
      <c r="M10279" s="11">
        <f>COUNTIF(E$2:$E10279,E10279)</f>
        <v>3324</v>
      </c>
      <c r="O10279" t="str">
        <f t="shared" si="524"/>
        <v/>
      </c>
    </row>
    <row r="10280" spans="1:15" hidden="1">
      <c r="A10280" s="41" t="s">
        <v>103</v>
      </c>
      <c r="B10280" s="46">
        <v>45824</v>
      </c>
      <c r="C10280" s="8" t="s">
        <v>13</v>
      </c>
      <c r="D10280" s="8" t="s">
        <v>14</v>
      </c>
      <c r="E10280" s="8" t="s">
        <v>14</v>
      </c>
      <c r="F10280" s="9">
        <f t="shared" si="519"/>
        <v>-5500000</v>
      </c>
      <c r="G10280" s="9">
        <v>-55</v>
      </c>
      <c r="H10280" s="10">
        <v>-5923115</v>
      </c>
      <c r="I10280" s="11">
        <f t="shared" si="521"/>
        <v>20237296634.060394</v>
      </c>
      <c r="J10280" s="11">
        <f t="shared" si="522"/>
        <v>199140</v>
      </c>
      <c r="K10280" s="11">
        <f t="shared" si="523"/>
        <v>101623.46406578485</v>
      </c>
      <c r="L10280" s="12">
        <f t="shared" si="520"/>
        <v>333824.47638183367</v>
      </c>
      <c r="M10280" s="11">
        <f>COUNTIF(E$2:$E10280,E10280)</f>
        <v>1469</v>
      </c>
      <c r="O10280" t="str">
        <f t="shared" si="524"/>
        <v/>
      </c>
    </row>
    <row r="10281" spans="1:15" hidden="1">
      <c r="A10281" s="41" t="s">
        <v>103</v>
      </c>
      <c r="B10281" s="46">
        <v>45824</v>
      </c>
      <c r="C10281" s="8" t="s">
        <v>13</v>
      </c>
      <c r="D10281" s="8" t="s">
        <v>15</v>
      </c>
      <c r="E10281" s="8" t="s">
        <v>15</v>
      </c>
      <c r="F10281" s="9">
        <f t="shared" ref="F10281:F10344" si="525">100000*G10281</f>
        <v>-45400000</v>
      </c>
      <c r="G10281" s="9">
        <v>-454</v>
      </c>
      <c r="H10281" s="10">
        <v>-49869176</v>
      </c>
      <c r="I10281" s="11">
        <f t="shared" si="521"/>
        <v>26210571306.9258</v>
      </c>
      <c r="J10281" s="11">
        <f t="shared" si="522"/>
        <v>242696</v>
      </c>
      <c r="K10281" s="11">
        <f t="shared" si="523"/>
        <v>107997.54139716268</v>
      </c>
      <c r="L10281" s="12">
        <f t="shared" si="520"/>
        <v>838292.20568814129</v>
      </c>
      <c r="M10281" s="11">
        <f>COUNTIF(E$2:$E10281,E10281)</f>
        <v>3325</v>
      </c>
      <c r="O10281" t="str">
        <f t="shared" si="524"/>
        <v/>
      </c>
    </row>
    <row r="10282" spans="1:15" hidden="1">
      <c r="A10282" s="41" t="s">
        <v>103</v>
      </c>
      <c r="B10282" s="46">
        <v>45824</v>
      </c>
      <c r="C10282" s="8" t="s">
        <v>13</v>
      </c>
      <c r="D10282" s="8" t="s">
        <v>15</v>
      </c>
      <c r="E10282" s="8" t="s">
        <v>15</v>
      </c>
      <c r="F10282" s="9">
        <f t="shared" si="525"/>
        <v>-18100000</v>
      </c>
      <c r="G10282" s="9">
        <v>-181</v>
      </c>
      <c r="H10282" s="10">
        <v>-19881764</v>
      </c>
      <c r="I10282" s="11">
        <f t="shared" si="521"/>
        <v>26191023751.932915</v>
      </c>
      <c r="J10282" s="11">
        <f t="shared" si="522"/>
        <v>242515</v>
      </c>
      <c r="K10282" s="11">
        <f t="shared" si="523"/>
        <v>107997.54139716268</v>
      </c>
      <c r="L10282" s="12">
        <f t="shared" si="520"/>
        <v>334209.00711355358</v>
      </c>
      <c r="M10282" s="11">
        <f>COUNTIF(E$2:$E10282,E10282)</f>
        <v>3326</v>
      </c>
      <c r="O10282" t="str">
        <f t="shared" si="524"/>
        <v/>
      </c>
    </row>
    <row r="10283" spans="1:15" hidden="1">
      <c r="A10283" s="41" t="s">
        <v>103</v>
      </c>
      <c r="B10283" s="46">
        <v>45824</v>
      </c>
      <c r="C10283" s="8" t="s">
        <v>13</v>
      </c>
      <c r="D10283" s="8" t="s">
        <v>15</v>
      </c>
      <c r="E10283" s="8" t="s">
        <v>15</v>
      </c>
      <c r="F10283" s="9">
        <f t="shared" si="525"/>
        <v>-1800000</v>
      </c>
      <c r="G10283" s="9">
        <v>-18</v>
      </c>
      <c r="H10283" s="10">
        <v>-1977192</v>
      </c>
      <c r="I10283" s="11">
        <f t="shared" si="521"/>
        <v>26189079796.187767</v>
      </c>
      <c r="J10283" s="11">
        <f t="shared" si="522"/>
        <v>242497</v>
      </c>
      <c r="K10283" s="11">
        <f t="shared" si="523"/>
        <v>107997.54139716268</v>
      </c>
      <c r="L10283" s="12">
        <f t="shared" si="520"/>
        <v>33236.25485107163</v>
      </c>
      <c r="M10283" s="11">
        <f>COUNTIF(E$2:$E10283,E10283)</f>
        <v>3327</v>
      </c>
      <c r="O10283" t="str">
        <f t="shared" si="524"/>
        <v/>
      </c>
    </row>
    <row r="10284" spans="1:15" hidden="1">
      <c r="A10284" s="41" t="s">
        <v>103</v>
      </c>
      <c r="B10284" s="46">
        <v>45824</v>
      </c>
      <c r="C10284" s="8" t="s">
        <v>13</v>
      </c>
      <c r="D10284" s="8" t="s">
        <v>14</v>
      </c>
      <c r="E10284" s="8" t="s">
        <v>14</v>
      </c>
      <c r="F10284" s="9">
        <f t="shared" si="525"/>
        <v>-46400000</v>
      </c>
      <c r="G10284" s="9">
        <v>-464</v>
      </c>
      <c r="H10284" s="10">
        <v>-49969552</v>
      </c>
      <c r="I10284" s="11">
        <f t="shared" si="521"/>
        <v>20190143346.733871</v>
      </c>
      <c r="J10284" s="11">
        <f t="shared" si="522"/>
        <v>198676</v>
      </c>
      <c r="K10284" s="11">
        <f t="shared" si="523"/>
        <v>101623.46406578485</v>
      </c>
      <c r="L10284" s="12">
        <f t="shared" si="520"/>
        <v>2816264.6734758317</v>
      </c>
      <c r="M10284" s="11">
        <f>COUNTIF(E$2:$E10284,E10284)</f>
        <v>1470</v>
      </c>
      <c r="O10284" t="str">
        <f t="shared" si="524"/>
        <v/>
      </c>
    </row>
    <row r="10285" spans="1:15" hidden="1">
      <c r="A10285" s="41" t="s">
        <v>103</v>
      </c>
      <c r="B10285" s="46">
        <v>45824</v>
      </c>
      <c r="C10285" s="8" t="s">
        <v>13</v>
      </c>
      <c r="D10285" s="8" t="s">
        <v>15</v>
      </c>
      <c r="E10285" s="8" t="s">
        <v>15</v>
      </c>
      <c r="F10285" s="9">
        <f t="shared" si="525"/>
        <v>-23200000</v>
      </c>
      <c r="G10285" s="9">
        <v>-232</v>
      </c>
      <c r="H10285" s="10">
        <v>-25483808</v>
      </c>
      <c r="I10285" s="11">
        <f t="shared" si="521"/>
        <v>26164024366.583626</v>
      </c>
      <c r="J10285" s="11">
        <f t="shared" si="522"/>
        <v>242265</v>
      </c>
      <c r="K10285" s="11">
        <f t="shared" si="523"/>
        <v>107997.54139716268</v>
      </c>
      <c r="L10285" s="12">
        <f t="shared" ref="L10285:L10348" si="526">IF(G10285&lt;0,K10285*G10285-H10285,0)</f>
        <v>428378.39585825801</v>
      </c>
      <c r="M10285" s="11">
        <f>COUNTIF(E$2:$E10285,E10285)</f>
        <v>3328</v>
      </c>
      <c r="O10285" t="str">
        <f t="shared" si="524"/>
        <v/>
      </c>
    </row>
    <row r="10286" spans="1:15" hidden="1">
      <c r="A10286" s="41" t="s">
        <v>103</v>
      </c>
      <c r="B10286" s="46">
        <v>45824</v>
      </c>
      <c r="C10286" s="8" t="s">
        <v>13</v>
      </c>
      <c r="D10286" s="8" t="s">
        <v>15</v>
      </c>
      <c r="E10286" s="8" t="s">
        <v>15</v>
      </c>
      <c r="F10286" s="9">
        <f t="shared" si="525"/>
        <v>-109100000</v>
      </c>
      <c r="G10286" s="9">
        <v>-1091</v>
      </c>
      <c r="H10286" s="10">
        <v>-119839804</v>
      </c>
      <c r="I10286" s="11">
        <f t="shared" si="521"/>
        <v>26046199048.919323</v>
      </c>
      <c r="J10286" s="11">
        <f t="shared" si="522"/>
        <v>241174</v>
      </c>
      <c r="K10286" s="11">
        <f t="shared" si="523"/>
        <v>107997.54139716268</v>
      </c>
      <c r="L10286" s="12">
        <f t="shared" si="526"/>
        <v>2014486.3356955051</v>
      </c>
      <c r="M10286" s="11">
        <f>COUNTIF(E$2:$E10286,E10286)</f>
        <v>3329</v>
      </c>
      <c r="O10286" t="str">
        <f t="shared" si="524"/>
        <v/>
      </c>
    </row>
    <row r="10287" spans="1:15" hidden="1">
      <c r="A10287" s="41" t="s">
        <v>103</v>
      </c>
      <c r="B10287" s="46">
        <v>45824</v>
      </c>
      <c r="C10287" s="8" t="s">
        <v>13</v>
      </c>
      <c r="D10287" s="8" t="s">
        <v>15</v>
      </c>
      <c r="E10287" s="8" t="s">
        <v>15</v>
      </c>
      <c r="F10287" s="9">
        <f t="shared" si="525"/>
        <v>-36300000</v>
      </c>
      <c r="G10287" s="9">
        <v>-363</v>
      </c>
      <c r="H10287" s="10">
        <v>-39873372</v>
      </c>
      <c r="I10287" s="11">
        <f t="shared" si="521"/>
        <v>26006995941.392155</v>
      </c>
      <c r="J10287" s="11">
        <f t="shared" si="522"/>
        <v>240811</v>
      </c>
      <c r="K10287" s="11">
        <f t="shared" si="523"/>
        <v>107997.54139716268</v>
      </c>
      <c r="L10287" s="12">
        <f t="shared" si="526"/>
        <v>670264.47282994539</v>
      </c>
      <c r="M10287" s="11">
        <f>COUNTIF(E$2:$E10287,E10287)</f>
        <v>3330</v>
      </c>
      <c r="O10287" t="str">
        <f t="shared" si="524"/>
        <v/>
      </c>
    </row>
    <row r="10288" spans="1:15" hidden="1">
      <c r="A10288" s="41" t="s">
        <v>103</v>
      </c>
      <c r="B10288" s="46">
        <v>45824</v>
      </c>
      <c r="C10288" s="8" t="s">
        <v>13</v>
      </c>
      <c r="D10288" s="8" t="s">
        <v>14</v>
      </c>
      <c r="E10288" s="8" t="s">
        <v>14</v>
      </c>
      <c r="F10288" s="9">
        <f t="shared" si="525"/>
        <v>-9200000</v>
      </c>
      <c r="G10288" s="9">
        <v>-92</v>
      </c>
      <c r="H10288" s="10">
        <v>-9907756</v>
      </c>
      <c r="I10288" s="11">
        <f t="shared" si="521"/>
        <v>20180793988.039818</v>
      </c>
      <c r="J10288" s="11">
        <f t="shared" si="522"/>
        <v>198584</v>
      </c>
      <c r="K10288" s="11">
        <f t="shared" si="523"/>
        <v>101623.46406578485</v>
      </c>
      <c r="L10288" s="12">
        <f t="shared" si="526"/>
        <v>558397.30594779365</v>
      </c>
      <c r="M10288" s="11">
        <f>COUNTIF(E$2:$E10288,E10288)</f>
        <v>1471</v>
      </c>
      <c r="O10288" t="str">
        <f t="shared" si="524"/>
        <v/>
      </c>
    </row>
    <row r="10289" spans="1:15" hidden="1">
      <c r="A10289" s="41" t="s">
        <v>103</v>
      </c>
      <c r="B10289" s="46">
        <v>45824</v>
      </c>
      <c r="C10289" s="8" t="s">
        <v>13</v>
      </c>
      <c r="D10289" s="8" t="s">
        <v>15</v>
      </c>
      <c r="E10289" s="8" t="s">
        <v>15</v>
      </c>
      <c r="F10289" s="9">
        <f t="shared" si="525"/>
        <v>-900000</v>
      </c>
      <c r="G10289" s="9">
        <v>-9</v>
      </c>
      <c r="H10289" s="10">
        <v>-988596</v>
      </c>
      <c r="I10289" s="11">
        <f t="shared" si="521"/>
        <v>26006023963.519581</v>
      </c>
      <c r="J10289" s="11">
        <f t="shared" si="522"/>
        <v>240802</v>
      </c>
      <c r="K10289" s="11">
        <f t="shared" si="523"/>
        <v>107997.54139716268</v>
      </c>
      <c r="L10289" s="12">
        <f t="shared" si="526"/>
        <v>16618.127425535815</v>
      </c>
      <c r="M10289" s="11">
        <f>COUNTIF(E$2:$E10289,E10289)</f>
        <v>3331</v>
      </c>
      <c r="O10289" t="str">
        <f t="shared" si="524"/>
        <v/>
      </c>
    </row>
    <row r="10290" spans="1:15" hidden="1">
      <c r="A10290" s="41" t="s">
        <v>103</v>
      </c>
      <c r="B10290" s="46">
        <v>45824</v>
      </c>
      <c r="C10290" s="8" t="s">
        <v>13</v>
      </c>
      <c r="D10290" s="8" t="s">
        <v>15</v>
      </c>
      <c r="E10290" s="8" t="s">
        <v>15</v>
      </c>
      <c r="F10290" s="9">
        <f t="shared" si="525"/>
        <v>-1800000</v>
      </c>
      <c r="G10290" s="9">
        <v>-18</v>
      </c>
      <c r="H10290" s="10">
        <v>-1977192</v>
      </c>
      <c r="I10290" s="11">
        <f t="shared" si="521"/>
        <v>26004080007.774433</v>
      </c>
      <c r="J10290" s="11">
        <f t="shared" si="522"/>
        <v>240784</v>
      </c>
      <c r="K10290" s="11">
        <f t="shared" si="523"/>
        <v>107997.54139716268</v>
      </c>
      <c r="L10290" s="12">
        <f t="shared" si="526"/>
        <v>33236.25485107163</v>
      </c>
      <c r="M10290" s="11">
        <f>COUNTIF(E$2:$E10290,E10290)</f>
        <v>3332</v>
      </c>
      <c r="O10290" t="str">
        <f t="shared" si="524"/>
        <v/>
      </c>
    </row>
    <row r="10291" spans="1:15" hidden="1">
      <c r="A10291" s="41" t="s">
        <v>103</v>
      </c>
      <c r="B10291" s="46">
        <v>45824</v>
      </c>
      <c r="C10291" s="8" t="s">
        <v>13</v>
      </c>
      <c r="D10291" s="8" t="s">
        <v>14</v>
      </c>
      <c r="E10291" s="8" t="s">
        <v>14</v>
      </c>
      <c r="F10291" s="9">
        <f t="shared" si="525"/>
        <v>-7800000</v>
      </c>
      <c r="G10291" s="9">
        <v>-78</v>
      </c>
      <c r="H10291" s="10">
        <v>-8400054</v>
      </c>
      <c r="I10291" s="11">
        <f t="shared" si="521"/>
        <v>20172867357.842686</v>
      </c>
      <c r="J10291" s="11">
        <f t="shared" si="522"/>
        <v>198506</v>
      </c>
      <c r="K10291" s="11">
        <f t="shared" si="523"/>
        <v>101623.46406578485</v>
      </c>
      <c r="L10291" s="12">
        <f t="shared" si="526"/>
        <v>473423.80286878161</v>
      </c>
      <c r="M10291" s="11">
        <f>COUNTIF(E$2:$E10291,E10291)</f>
        <v>1472</v>
      </c>
      <c r="O10291" t="str">
        <f t="shared" si="524"/>
        <v/>
      </c>
    </row>
    <row r="10292" spans="1:15" hidden="1">
      <c r="A10292" s="41" t="s">
        <v>103</v>
      </c>
      <c r="B10292" s="46">
        <v>45824</v>
      </c>
      <c r="C10292" s="8" t="s">
        <v>13</v>
      </c>
      <c r="D10292" s="8" t="s">
        <v>14</v>
      </c>
      <c r="E10292" s="8" t="s">
        <v>14</v>
      </c>
      <c r="F10292" s="9">
        <f t="shared" si="525"/>
        <v>-46400000</v>
      </c>
      <c r="G10292" s="9">
        <v>-464</v>
      </c>
      <c r="H10292" s="10">
        <v>-49969552</v>
      </c>
      <c r="I10292" s="11">
        <f t="shared" si="521"/>
        <v>20125714070.516163</v>
      </c>
      <c r="J10292" s="11">
        <f t="shared" si="522"/>
        <v>198042</v>
      </c>
      <c r="K10292" s="11">
        <f t="shared" si="523"/>
        <v>101623.46406578485</v>
      </c>
      <c r="L10292" s="12">
        <f t="shared" si="526"/>
        <v>2816264.6734758317</v>
      </c>
      <c r="M10292" s="11">
        <f>COUNTIF(E$2:$E10292,E10292)</f>
        <v>1473</v>
      </c>
      <c r="O10292" t="str">
        <f t="shared" si="524"/>
        <v/>
      </c>
    </row>
    <row r="10293" spans="1:15" hidden="1">
      <c r="A10293" s="41" t="s">
        <v>103</v>
      </c>
      <c r="B10293" s="46">
        <v>45824</v>
      </c>
      <c r="C10293" s="8" t="s">
        <v>13</v>
      </c>
      <c r="D10293" s="8" t="s">
        <v>15</v>
      </c>
      <c r="E10293" s="8" t="s">
        <v>15</v>
      </c>
      <c r="F10293" s="9">
        <f t="shared" si="525"/>
        <v>-1800000</v>
      </c>
      <c r="G10293" s="9">
        <v>-18</v>
      </c>
      <c r="H10293" s="10">
        <v>-1977192</v>
      </c>
      <c r="I10293" s="11">
        <f t="shared" si="521"/>
        <v>26002136052.029285</v>
      </c>
      <c r="J10293" s="11">
        <f t="shared" si="522"/>
        <v>240766</v>
      </c>
      <c r="K10293" s="11">
        <f t="shared" si="523"/>
        <v>107997.54139716268</v>
      </c>
      <c r="L10293" s="12">
        <f t="shared" si="526"/>
        <v>33236.25485107163</v>
      </c>
      <c r="M10293" s="11">
        <f>COUNTIF(E$2:$E10293,E10293)</f>
        <v>3333</v>
      </c>
      <c r="O10293" t="str">
        <f t="shared" si="524"/>
        <v/>
      </c>
    </row>
    <row r="10294" spans="1:15" hidden="1">
      <c r="A10294" s="41" t="s">
        <v>103</v>
      </c>
      <c r="B10294" s="46">
        <v>45824</v>
      </c>
      <c r="C10294" s="8" t="s">
        <v>13</v>
      </c>
      <c r="D10294" s="8" t="s">
        <v>14</v>
      </c>
      <c r="E10294" s="8" t="s">
        <v>14</v>
      </c>
      <c r="F10294" s="9">
        <f t="shared" si="525"/>
        <v>-1800000</v>
      </c>
      <c r="G10294" s="9">
        <v>-18</v>
      </c>
      <c r="H10294" s="10">
        <v>-1938474</v>
      </c>
      <c r="I10294" s="11">
        <f t="shared" si="521"/>
        <v>20123884848.162979</v>
      </c>
      <c r="J10294" s="11">
        <f t="shared" si="522"/>
        <v>198024</v>
      </c>
      <c r="K10294" s="11">
        <f t="shared" si="523"/>
        <v>101623.46406578485</v>
      </c>
      <c r="L10294" s="12">
        <f t="shared" si="526"/>
        <v>109251.64681587275</v>
      </c>
      <c r="M10294" s="11">
        <f>COUNTIF(E$2:$E10294,E10294)</f>
        <v>1474</v>
      </c>
      <c r="O10294" t="str">
        <f t="shared" si="524"/>
        <v/>
      </c>
    </row>
    <row r="10295" spans="1:15" hidden="1">
      <c r="A10295" s="41" t="s">
        <v>103</v>
      </c>
      <c r="B10295" s="46">
        <v>45824</v>
      </c>
      <c r="C10295" s="8" t="s">
        <v>13</v>
      </c>
      <c r="D10295" s="8" t="s">
        <v>14</v>
      </c>
      <c r="E10295" s="8" t="s">
        <v>14</v>
      </c>
      <c r="F10295" s="9">
        <f t="shared" si="525"/>
        <v>-900000</v>
      </c>
      <c r="G10295" s="9">
        <v>-9</v>
      </c>
      <c r="H10295" s="10">
        <v>-969237</v>
      </c>
      <c r="I10295" s="11">
        <f t="shared" si="521"/>
        <v>20122970236.986385</v>
      </c>
      <c r="J10295" s="11">
        <f t="shared" si="522"/>
        <v>198015</v>
      </c>
      <c r="K10295" s="11">
        <f t="shared" si="523"/>
        <v>101623.46406578485</v>
      </c>
      <c r="L10295" s="12">
        <f t="shared" si="526"/>
        <v>54625.823407936376</v>
      </c>
      <c r="M10295" s="11">
        <f>COUNTIF(E$2:$E10295,E10295)</f>
        <v>1475</v>
      </c>
      <c r="O10295" t="str">
        <f t="shared" si="524"/>
        <v/>
      </c>
    </row>
    <row r="10296" spans="1:15" hidden="1">
      <c r="A10296" s="41" t="s">
        <v>103</v>
      </c>
      <c r="B10296" s="46">
        <v>45824</v>
      </c>
      <c r="C10296" s="8" t="s">
        <v>13</v>
      </c>
      <c r="D10296" s="8" t="s">
        <v>14</v>
      </c>
      <c r="E10296" s="8" t="s">
        <v>14</v>
      </c>
      <c r="F10296" s="9">
        <f t="shared" si="525"/>
        <v>-4600000</v>
      </c>
      <c r="G10296" s="9">
        <v>-46</v>
      </c>
      <c r="H10296" s="10">
        <v>-4953878</v>
      </c>
      <c r="I10296" s="11">
        <f t="shared" si="521"/>
        <v>20118295557.639359</v>
      </c>
      <c r="J10296" s="11">
        <f t="shared" si="522"/>
        <v>197969</v>
      </c>
      <c r="K10296" s="11">
        <f t="shared" si="523"/>
        <v>101623.46406578485</v>
      </c>
      <c r="L10296" s="12">
        <f t="shared" si="526"/>
        <v>279198.65297389682</v>
      </c>
      <c r="M10296" s="11">
        <f>COUNTIF(E$2:$E10296,E10296)</f>
        <v>1476</v>
      </c>
      <c r="O10296" t="str">
        <f t="shared" si="524"/>
        <v/>
      </c>
    </row>
    <row r="10297" spans="1:15" hidden="1">
      <c r="A10297" s="41" t="s">
        <v>103</v>
      </c>
      <c r="B10297" s="46">
        <v>45824</v>
      </c>
      <c r="C10297" s="8" t="s">
        <v>13</v>
      </c>
      <c r="D10297" s="8" t="s">
        <v>15</v>
      </c>
      <c r="E10297" s="8" t="s">
        <v>15</v>
      </c>
      <c r="F10297" s="9">
        <f t="shared" si="525"/>
        <v>-3600000</v>
      </c>
      <c r="G10297" s="9">
        <v>-36</v>
      </c>
      <c r="H10297" s="10">
        <v>-3954384</v>
      </c>
      <c r="I10297" s="11">
        <f t="shared" si="521"/>
        <v>25998248140.538986</v>
      </c>
      <c r="J10297" s="11">
        <f t="shared" si="522"/>
        <v>240730</v>
      </c>
      <c r="K10297" s="11">
        <f t="shared" si="523"/>
        <v>107997.54139716268</v>
      </c>
      <c r="L10297" s="12">
        <f t="shared" si="526"/>
        <v>66472.509702143259</v>
      </c>
      <c r="M10297" s="11">
        <f>COUNTIF(E$2:$E10297,E10297)</f>
        <v>3334</v>
      </c>
      <c r="O10297" t="str">
        <f t="shared" si="524"/>
        <v/>
      </c>
    </row>
    <row r="10298" spans="1:15" hidden="1">
      <c r="A10298" s="41" t="s">
        <v>103</v>
      </c>
      <c r="B10298" s="46">
        <v>45824</v>
      </c>
      <c r="C10298" s="8" t="s">
        <v>13</v>
      </c>
      <c r="D10298" s="8" t="s">
        <v>14</v>
      </c>
      <c r="E10298" s="8" t="s">
        <v>14</v>
      </c>
      <c r="F10298" s="9">
        <f t="shared" si="525"/>
        <v>-27800000</v>
      </c>
      <c r="G10298" s="9">
        <v>-278</v>
      </c>
      <c r="H10298" s="10">
        <v>-29938654</v>
      </c>
      <c r="I10298" s="11">
        <f t="shared" si="521"/>
        <v>20090044234.62907</v>
      </c>
      <c r="J10298" s="11">
        <f t="shared" si="522"/>
        <v>197691</v>
      </c>
      <c r="K10298" s="11">
        <f t="shared" si="523"/>
        <v>101623.46406578485</v>
      </c>
      <c r="L10298" s="12">
        <f t="shared" si="526"/>
        <v>1687330.9897118099</v>
      </c>
      <c r="M10298" s="11">
        <f>COUNTIF(E$2:$E10298,E10298)</f>
        <v>1477</v>
      </c>
      <c r="O10298" t="str">
        <f t="shared" si="524"/>
        <v/>
      </c>
    </row>
    <row r="10299" spans="1:15" hidden="1">
      <c r="A10299" s="41" t="s">
        <v>103</v>
      </c>
      <c r="B10299" s="46">
        <v>45824</v>
      </c>
      <c r="C10299" s="8" t="s">
        <v>13</v>
      </c>
      <c r="D10299" s="8" t="s">
        <v>14</v>
      </c>
      <c r="E10299" s="8" t="s">
        <v>14</v>
      </c>
      <c r="F10299" s="9">
        <f t="shared" si="525"/>
        <v>-900000</v>
      </c>
      <c r="G10299" s="9">
        <v>-9</v>
      </c>
      <c r="H10299" s="10">
        <v>-969237</v>
      </c>
      <c r="I10299" s="11">
        <f t="shared" si="521"/>
        <v>20089129623.452477</v>
      </c>
      <c r="J10299" s="11">
        <f t="shared" si="522"/>
        <v>197682</v>
      </c>
      <c r="K10299" s="11">
        <f t="shared" si="523"/>
        <v>101623.46406578485</v>
      </c>
      <c r="L10299" s="12">
        <f t="shared" si="526"/>
        <v>54625.823407936376</v>
      </c>
      <c r="M10299" s="11">
        <f>COUNTIF(E$2:$E10299,E10299)</f>
        <v>1478</v>
      </c>
      <c r="O10299" t="str">
        <f t="shared" si="524"/>
        <v/>
      </c>
    </row>
    <row r="10300" spans="1:15" hidden="1">
      <c r="A10300" s="41" t="s">
        <v>103</v>
      </c>
      <c r="B10300" s="46">
        <v>45824</v>
      </c>
      <c r="C10300" s="8" t="s">
        <v>13</v>
      </c>
      <c r="D10300" s="8" t="s">
        <v>14</v>
      </c>
      <c r="E10300" s="8" t="s">
        <v>14</v>
      </c>
      <c r="F10300" s="9">
        <f t="shared" si="525"/>
        <v>-46400000</v>
      </c>
      <c r="G10300" s="9">
        <v>-464</v>
      </c>
      <c r="H10300" s="10">
        <v>-49969552</v>
      </c>
      <c r="I10300" s="11">
        <f t="shared" si="521"/>
        <v>20041976336.125954</v>
      </c>
      <c r="J10300" s="11">
        <f t="shared" si="522"/>
        <v>197218</v>
      </c>
      <c r="K10300" s="11">
        <f t="shared" si="523"/>
        <v>101623.46406578485</v>
      </c>
      <c r="L10300" s="12">
        <f t="shared" si="526"/>
        <v>2816264.6734758317</v>
      </c>
      <c r="M10300" s="11">
        <f>COUNTIF(E$2:$E10300,E10300)</f>
        <v>1479</v>
      </c>
      <c r="O10300" t="str">
        <f t="shared" si="524"/>
        <v/>
      </c>
    </row>
    <row r="10301" spans="1:15" hidden="1">
      <c r="A10301" s="41" t="s">
        <v>103</v>
      </c>
      <c r="B10301" s="46">
        <v>45824</v>
      </c>
      <c r="C10301" s="8" t="s">
        <v>13</v>
      </c>
      <c r="D10301" s="8" t="s">
        <v>14</v>
      </c>
      <c r="E10301" s="8" t="s">
        <v>14</v>
      </c>
      <c r="F10301" s="9">
        <f t="shared" si="525"/>
        <v>-900000</v>
      </c>
      <c r="G10301" s="9">
        <v>-9</v>
      </c>
      <c r="H10301" s="10">
        <v>-969237</v>
      </c>
      <c r="I10301" s="11">
        <f t="shared" si="521"/>
        <v>20041061724.94936</v>
      </c>
      <c r="J10301" s="11">
        <f t="shared" si="522"/>
        <v>197209</v>
      </c>
      <c r="K10301" s="11">
        <f t="shared" si="523"/>
        <v>101623.46406578485</v>
      </c>
      <c r="L10301" s="12">
        <f t="shared" si="526"/>
        <v>54625.823407936376</v>
      </c>
      <c r="M10301" s="11">
        <f>COUNTIF(E$2:$E10301,E10301)</f>
        <v>1480</v>
      </c>
      <c r="O10301" t="str">
        <f t="shared" si="524"/>
        <v/>
      </c>
    </row>
    <row r="10302" spans="1:15" hidden="1">
      <c r="A10302" s="41" t="s">
        <v>103</v>
      </c>
      <c r="B10302" s="46">
        <v>45824</v>
      </c>
      <c r="C10302" s="8" t="s">
        <v>13</v>
      </c>
      <c r="D10302" s="8" t="s">
        <v>14</v>
      </c>
      <c r="E10302" s="8" t="s">
        <v>14</v>
      </c>
      <c r="F10302" s="9">
        <f t="shared" si="525"/>
        <v>-900000</v>
      </c>
      <c r="G10302" s="9">
        <v>-9</v>
      </c>
      <c r="H10302" s="10">
        <v>-969237</v>
      </c>
      <c r="I10302" s="11">
        <f t="shared" si="521"/>
        <v>20040147113.772766</v>
      </c>
      <c r="J10302" s="11">
        <f t="shared" si="522"/>
        <v>197200</v>
      </c>
      <c r="K10302" s="11">
        <f t="shared" si="523"/>
        <v>101623.46406578485</v>
      </c>
      <c r="L10302" s="12">
        <f t="shared" si="526"/>
        <v>54625.823407936376</v>
      </c>
      <c r="M10302" s="11">
        <f>COUNTIF(E$2:$E10302,E10302)</f>
        <v>1481</v>
      </c>
      <c r="O10302" t="str">
        <f t="shared" si="524"/>
        <v/>
      </c>
    </row>
    <row r="10303" spans="1:15" hidden="1">
      <c r="A10303" s="41" t="s">
        <v>103</v>
      </c>
      <c r="B10303" s="46">
        <v>45824</v>
      </c>
      <c r="C10303" s="8" t="s">
        <v>13</v>
      </c>
      <c r="D10303" s="8" t="s">
        <v>15</v>
      </c>
      <c r="E10303" s="8" t="s">
        <v>15</v>
      </c>
      <c r="F10303" s="9">
        <f t="shared" si="525"/>
        <v>-1800000</v>
      </c>
      <c r="G10303" s="9">
        <v>-18</v>
      </c>
      <c r="H10303" s="10">
        <v>-1977192</v>
      </c>
      <c r="I10303" s="11">
        <f t="shared" si="521"/>
        <v>25996304184.793839</v>
      </c>
      <c r="J10303" s="11">
        <f t="shared" si="522"/>
        <v>240712</v>
      </c>
      <c r="K10303" s="11">
        <f t="shared" si="523"/>
        <v>107997.54139716268</v>
      </c>
      <c r="L10303" s="12">
        <f t="shared" si="526"/>
        <v>33236.25485107163</v>
      </c>
      <c r="M10303" s="11">
        <f>COUNTIF(E$2:$E10303,E10303)</f>
        <v>3335</v>
      </c>
      <c r="O10303" t="str">
        <f t="shared" si="524"/>
        <v/>
      </c>
    </row>
    <row r="10304" spans="1:15" hidden="1">
      <c r="A10304" s="41" t="s">
        <v>103</v>
      </c>
      <c r="B10304" s="46">
        <v>45824</v>
      </c>
      <c r="C10304" s="8" t="s">
        <v>13</v>
      </c>
      <c r="D10304" s="8" t="s">
        <v>46</v>
      </c>
      <c r="E10304" s="8" t="s">
        <v>46</v>
      </c>
      <c r="F10304" s="9">
        <f t="shared" si="525"/>
        <v>20700000</v>
      </c>
      <c r="G10304" s="9">
        <v>207</v>
      </c>
      <c r="H10304" s="10">
        <v>21577680</v>
      </c>
      <c r="I10304" s="11">
        <f t="shared" si="521"/>
        <v>10067862559.515728</v>
      </c>
      <c r="J10304" s="11">
        <f t="shared" si="522"/>
        <v>97902</v>
      </c>
      <c r="K10304" s="11">
        <f t="shared" si="523"/>
        <v>102836.12755118105</v>
      </c>
      <c r="L10304" s="12">
        <f t="shared" si="526"/>
        <v>0</v>
      </c>
      <c r="M10304" s="11">
        <f>COUNTIF(E$2:$E10304,E10304)</f>
        <v>3027</v>
      </c>
      <c r="O10304" t="str">
        <f t="shared" si="524"/>
        <v/>
      </c>
    </row>
    <row r="10305" spans="1:15" hidden="1">
      <c r="A10305" s="41" t="s">
        <v>103</v>
      </c>
      <c r="B10305" s="46">
        <v>45824</v>
      </c>
      <c r="C10305" s="8" t="s">
        <v>13</v>
      </c>
      <c r="D10305" s="8" t="s">
        <v>14</v>
      </c>
      <c r="E10305" s="8" t="s">
        <v>14</v>
      </c>
      <c r="F10305" s="9">
        <f t="shared" si="525"/>
        <v>-3500000</v>
      </c>
      <c r="G10305" s="9">
        <v>-35</v>
      </c>
      <c r="H10305" s="10">
        <v>-3769255</v>
      </c>
      <c r="I10305" s="11">
        <f t="shared" si="521"/>
        <v>20036590292.530464</v>
      </c>
      <c r="J10305" s="11">
        <f t="shared" si="522"/>
        <v>197165</v>
      </c>
      <c r="K10305" s="11">
        <f t="shared" si="523"/>
        <v>101623.46406578485</v>
      </c>
      <c r="L10305" s="12">
        <f t="shared" si="526"/>
        <v>212433.75769753009</v>
      </c>
      <c r="M10305" s="11">
        <f>COUNTIF(E$2:$E10305,E10305)</f>
        <v>1482</v>
      </c>
      <c r="O10305" t="str">
        <f t="shared" si="524"/>
        <v/>
      </c>
    </row>
    <row r="10306" spans="1:15" hidden="1">
      <c r="A10306" s="41" t="s">
        <v>103</v>
      </c>
      <c r="B10306" s="46">
        <v>45824</v>
      </c>
      <c r="C10306" s="8" t="s">
        <v>13</v>
      </c>
      <c r="D10306" s="8" t="s">
        <v>14</v>
      </c>
      <c r="E10306" s="8" t="s">
        <v>14</v>
      </c>
      <c r="F10306" s="9">
        <f t="shared" si="525"/>
        <v>-2300000</v>
      </c>
      <c r="G10306" s="9">
        <v>-23</v>
      </c>
      <c r="H10306" s="10">
        <v>-2476939</v>
      </c>
      <c r="I10306" s="11">
        <f t="shared" si="521"/>
        <v>20034252952.856953</v>
      </c>
      <c r="J10306" s="11">
        <f t="shared" si="522"/>
        <v>197142</v>
      </c>
      <c r="K10306" s="11">
        <f t="shared" si="523"/>
        <v>101623.46406578485</v>
      </c>
      <c r="L10306" s="12">
        <f t="shared" si="526"/>
        <v>139599.32648694841</v>
      </c>
      <c r="M10306" s="11">
        <f>COUNTIF(E$2:$E10306,E10306)</f>
        <v>1483</v>
      </c>
      <c r="O10306" t="str">
        <f t="shared" si="524"/>
        <v/>
      </c>
    </row>
    <row r="10307" spans="1:15" hidden="1">
      <c r="A10307" s="41" t="s">
        <v>103</v>
      </c>
      <c r="B10307" s="46">
        <v>45824</v>
      </c>
      <c r="C10307" s="8" t="s">
        <v>13</v>
      </c>
      <c r="D10307" s="8" t="s">
        <v>15</v>
      </c>
      <c r="E10307" s="8" t="s">
        <v>15</v>
      </c>
      <c r="F10307" s="9">
        <f t="shared" si="525"/>
        <v>-900000</v>
      </c>
      <c r="G10307" s="9">
        <v>-9</v>
      </c>
      <c r="H10307" s="10">
        <v>-988596</v>
      </c>
      <c r="I10307" s="11">
        <f t="shared" si="521"/>
        <v>25995332206.921265</v>
      </c>
      <c r="J10307" s="11">
        <f t="shared" si="522"/>
        <v>240703</v>
      </c>
      <c r="K10307" s="11">
        <f t="shared" si="523"/>
        <v>107997.54139716268</v>
      </c>
      <c r="L10307" s="12">
        <f t="shared" si="526"/>
        <v>16618.127425535815</v>
      </c>
      <c r="M10307" s="11">
        <f>COUNTIF(E$2:$E10307,E10307)</f>
        <v>3336</v>
      </c>
      <c r="O10307" t="str">
        <f t="shared" si="524"/>
        <v/>
      </c>
    </row>
    <row r="10308" spans="1:15" hidden="1">
      <c r="A10308" s="41" t="s">
        <v>103</v>
      </c>
      <c r="B10308" s="46">
        <v>45824</v>
      </c>
      <c r="C10308" s="8" t="s">
        <v>13</v>
      </c>
      <c r="D10308" s="8" t="s">
        <v>14</v>
      </c>
      <c r="E10308" s="8" t="s">
        <v>14</v>
      </c>
      <c r="F10308" s="9">
        <f t="shared" si="525"/>
        <v>-9200000</v>
      </c>
      <c r="G10308" s="9">
        <v>-92</v>
      </c>
      <c r="H10308" s="10">
        <v>-9907756</v>
      </c>
      <c r="I10308" s="11">
        <f t="shared" si="521"/>
        <v>20024903594.162899</v>
      </c>
      <c r="J10308" s="11">
        <f t="shared" si="522"/>
        <v>197050</v>
      </c>
      <c r="K10308" s="11">
        <f t="shared" si="523"/>
        <v>101623.46406578485</v>
      </c>
      <c r="L10308" s="12">
        <f t="shared" si="526"/>
        <v>558397.30594779365</v>
      </c>
      <c r="M10308" s="11">
        <f>COUNTIF(E$2:$E10308,E10308)</f>
        <v>1484</v>
      </c>
      <c r="O10308" t="str">
        <f t="shared" si="524"/>
        <v/>
      </c>
    </row>
    <row r="10309" spans="1:15" hidden="1">
      <c r="A10309" s="41" t="s">
        <v>103</v>
      </c>
      <c r="B10309" s="46">
        <v>45824</v>
      </c>
      <c r="C10309" s="8" t="s">
        <v>13</v>
      </c>
      <c r="D10309" s="8" t="s">
        <v>15</v>
      </c>
      <c r="E10309" s="8" t="s">
        <v>15</v>
      </c>
      <c r="F10309" s="9">
        <f t="shared" si="525"/>
        <v>-90900000</v>
      </c>
      <c r="G10309" s="9">
        <v>-909</v>
      </c>
      <c r="H10309" s="10">
        <v>-99848196</v>
      </c>
      <c r="I10309" s="11">
        <f t="shared" si="521"/>
        <v>25897162441.791245</v>
      </c>
      <c r="J10309" s="11">
        <f t="shared" si="522"/>
        <v>239794</v>
      </c>
      <c r="K10309" s="11">
        <f t="shared" si="523"/>
        <v>107997.54139716268</v>
      </c>
      <c r="L10309" s="12">
        <f t="shared" si="526"/>
        <v>1678430.8699791133</v>
      </c>
      <c r="M10309" s="11">
        <f>COUNTIF(E$2:$E10309,E10309)</f>
        <v>3337</v>
      </c>
      <c r="O10309" t="str">
        <f t="shared" si="524"/>
        <v/>
      </c>
    </row>
    <row r="10310" spans="1:15" hidden="1">
      <c r="A10310" s="41" t="s">
        <v>103</v>
      </c>
      <c r="B10310" s="46">
        <v>45824</v>
      </c>
      <c r="C10310" s="8" t="s">
        <v>13</v>
      </c>
      <c r="D10310" s="8" t="s">
        <v>14</v>
      </c>
      <c r="E10310" s="8" t="s">
        <v>14</v>
      </c>
      <c r="F10310" s="9">
        <f t="shared" si="525"/>
        <v>-9200000</v>
      </c>
      <c r="G10310" s="9">
        <v>-92</v>
      </c>
      <c r="H10310" s="10">
        <v>-9907756</v>
      </c>
      <c r="I10310" s="11">
        <f t="shared" si="521"/>
        <v>20015554235.468845</v>
      </c>
      <c r="J10310" s="11">
        <f t="shared" si="522"/>
        <v>196958</v>
      </c>
      <c r="K10310" s="11">
        <f t="shared" si="523"/>
        <v>101623.46406578485</v>
      </c>
      <c r="L10310" s="12">
        <f t="shared" si="526"/>
        <v>558397.30594779365</v>
      </c>
      <c r="M10310" s="11">
        <f>COUNTIF(E$2:$E10310,E10310)</f>
        <v>1485</v>
      </c>
      <c r="O10310" t="str">
        <f t="shared" si="524"/>
        <v/>
      </c>
    </row>
    <row r="10311" spans="1:15" hidden="1">
      <c r="A10311" s="41" t="s">
        <v>103</v>
      </c>
      <c r="B10311" s="46">
        <v>45824</v>
      </c>
      <c r="C10311" s="8" t="s">
        <v>13</v>
      </c>
      <c r="D10311" s="8" t="s">
        <v>15</v>
      </c>
      <c r="E10311" s="8" t="s">
        <v>15</v>
      </c>
      <c r="F10311" s="9">
        <f t="shared" si="525"/>
        <v>-900000</v>
      </c>
      <c r="G10311" s="9">
        <v>-9</v>
      </c>
      <c r="H10311" s="10">
        <v>-988596</v>
      </c>
      <c r="I10311" s="11">
        <f t="shared" si="521"/>
        <v>25896190463.918671</v>
      </c>
      <c r="J10311" s="11">
        <f t="shared" si="522"/>
        <v>239785</v>
      </c>
      <c r="K10311" s="11">
        <f t="shared" si="523"/>
        <v>107997.54139716268</v>
      </c>
      <c r="L10311" s="12">
        <f t="shared" si="526"/>
        <v>16618.127425535815</v>
      </c>
      <c r="M10311" s="11">
        <f>COUNTIF(E$2:$E10311,E10311)</f>
        <v>3338</v>
      </c>
      <c r="O10311" t="str">
        <f t="shared" si="524"/>
        <v/>
      </c>
    </row>
    <row r="10312" spans="1:15" hidden="1">
      <c r="A10312" s="41" t="s">
        <v>103</v>
      </c>
      <c r="B10312" s="46">
        <v>45824</v>
      </c>
      <c r="C10312" s="8" t="s">
        <v>13</v>
      </c>
      <c r="D10312" s="8" t="s">
        <v>14</v>
      </c>
      <c r="E10312" s="8" t="s">
        <v>14</v>
      </c>
      <c r="F10312" s="9">
        <f t="shared" si="525"/>
        <v>-4600000</v>
      </c>
      <c r="G10312" s="9">
        <v>-46</v>
      </c>
      <c r="H10312" s="10">
        <v>-4953878</v>
      </c>
      <c r="I10312" s="11">
        <f t="shared" si="521"/>
        <v>20010879556.121819</v>
      </c>
      <c r="J10312" s="11">
        <f t="shared" si="522"/>
        <v>196912</v>
      </c>
      <c r="K10312" s="11">
        <f t="shared" si="523"/>
        <v>101623.46406578485</v>
      </c>
      <c r="L10312" s="12">
        <f t="shared" si="526"/>
        <v>279198.65297389682</v>
      </c>
      <c r="M10312" s="11">
        <f>COUNTIF(E$2:$E10312,E10312)</f>
        <v>1486</v>
      </c>
      <c r="O10312" t="str">
        <f t="shared" si="524"/>
        <v/>
      </c>
    </row>
    <row r="10313" spans="1:15" hidden="1">
      <c r="A10313" s="41" t="s">
        <v>103</v>
      </c>
      <c r="B10313" s="46">
        <v>45824</v>
      </c>
      <c r="C10313" s="8" t="s">
        <v>13</v>
      </c>
      <c r="D10313" s="8" t="s">
        <v>15</v>
      </c>
      <c r="E10313" s="8" t="s">
        <v>15</v>
      </c>
      <c r="F10313" s="9">
        <f t="shared" si="525"/>
        <v>-900000</v>
      </c>
      <c r="G10313" s="9">
        <v>-9</v>
      </c>
      <c r="H10313" s="10">
        <v>-988596</v>
      </c>
      <c r="I10313" s="11">
        <f t="shared" si="521"/>
        <v>25895218486.046097</v>
      </c>
      <c r="J10313" s="11">
        <f t="shared" si="522"/>
        <v>239776</v>
      </c>
      <c r="K10313" s="11">
        <f t="shared" si="523"/>
        <v>107997.54139716268</v>
      </c>
      <c r="L10313" s="12">
        <f t="shared" si="526"/>
        <v>16618.127425535815</v>
      </c>
      <c r="M10313" s="11">
        <f>COUNTIF(E$2:$E10313,E10313)</f>
        <v>3339</v>
      </c>
      <c r="O10313" t="str">
        <f t="shared" si="524"/>
        <v/>
      </c>
    </row>
    <row r="10314" spans="1:15" hidden="1">
      <c r="A10314" s="41" t="s">
        <v>103</v>
      </c>
      <c r="B10314" s="46">
        <v>45824</v>
      </c>
      <c r="C10314" s="8" t="s">
        <v>13</v>
      </c>
      <c r="D10314" s="8" t="s">
        <v>14</v>
      </c>
      <c r="E10314" s="8" t="s">
        <v>14</v>
      </c>
      <c r="F10314" s="9">
        <f t="shared" si="525"/>
        <v>-46400000</v>
      </c>
      <c r="G10314" s="9">
        <v>-464</v>
      </c>
      <c r="H10314" s="10">
        <v>-49969552</v>
      </c>
      <c r="I10314" s="11">
        <f t="shared" si="521"/>
        <v>19963726268.795296</v>
      </c>
      <c r="J10314" s="11">
        <f t="shared" si="522"/>
        <v>196448</v>
      </c>
      <c r="K10314" s="11">
        <f t="shared" si="523"/>
        <v>101623.46406578485</v>
      </c>
      <c r="L10314" s="12">
        <f t="shared" si="526"/>
        <v>2816264.6734758317</v>
      </c>
      <c r="M10314" s="11">
        <f>COUNTIF(E$2:$E10314,E10314)</f>
        <v>1487</v>
      </c>
      <c r="O10314" t="str">
        <f t="shared" si="524"/>
        <v/>
      </c>
    </row>
    <row r="10315" spans="1:15" hidden="1">
      <c r="A10315" s="41" t="s">
        <v>103</v>
      </c>
      <c r="B10315" s="46">
        <v>45824</v>
      </c>
      <c r="C10315" s="8" t="s">
        <v>13</v>
      </c>
      <c r="D10315" s="8" t="s">
        <v>15</v>
      </c>
      <c r="E10315" s="8" t="s">
        <v>15</v>
      </c>
      <c r="F10315" s="9">
        <f t="shared" si="525"/>
        <v>-182000000</v>
      </c>
      <c r="G10315" s="9">
        <v>-1820</v>
      </c>
      <c r="H10315" s="10">
        <v>-199916080</v>
      </c>
      <c r="I10315" s="11">
        <f t="shared" si="521"/>
        <v>25698662960.703262</v>
      </c>
      <c r="J10315" s="11">
        <f t="shared" si="522"/>
        <v>237956</v>
      </c>
      <c r="K10315" s="11">
        <f t="shared" si="523"/>
        <v>107997.54139716268</v>
      </c>
      <c r="L10315" s="12">
        <f t="shared" si="526"/>
        <v>3360554.657163918</v>
      </c>
      <c r="M10315" s="11">
        <f>COUNTIF(E$2:$E10315,E10315)</f>
        <v>3340</v>
      </c>
      <c r="O10315" t="str">
        <f t="shared" si="524"/>
        <v/>
      </c>
    </row>
    <row r="10316" spans="1:15" hidden="1">
      <c r="A10316" s="41" t="s">
        <v>103</v>
      </c>
      <c r="B10316" s="46">
        <v>45824</v>
      </c>
      <c r="C10316" s="8" t="s">
        <v>13</v>
      </c>
      <c r="D10316" s="8" t="s">
        <v>14</v>
      </c>
      <c r="E10316" s="8" t="s">
        <v>14</v>
      </c>
      <c r="F10316" s="9">
        <f t="shared" si="525"/>
        <v>-1800000</v>
      </c>
      <c r="G10316" s="9">
        <v>-18</v>
      </c>
      <c r="H10316" s="10">
        <v>-1938474</v>
      </c>
      <c r="I10316" s="11">
        <f t="shared" si="521"/>
        <v>19961897046.442112</v>
      </c>
      <c r="J10316" s="11">
        <f t="shared" si="522"/>
        <v>196430</v>
      </c>
      <c r="K10316" s="11">
        <f t="shared" si="523"/>
        <v>101623.46406578485</v>
      </c>
      <c r="L10316" s="12">
        <f t="shared" si="526"/>
        <v>109251.64681587275</v>
      </c>
      <c r="M10316" s="11">
        <f>COUNTIF(E$2:$E10316,E10316)</f>
        <v>1488</v>
      </c>
      <c r="O10316" t="str">
        <f t="shared" si="524"/>
        <v/>
      </c>
    </row>
    <row r="10317" spans="1:15" hidden="1">
      <c r="A10317" s="41" t="s">
        <v>103</v>
      </c>
      <c r="B10317" s="46">
        <v>45824</v>
      </c>
      <c r="C10317" s="8" t="s">
        <v>13</v>
      </c>
      <c r="D10317" s="8" t="s">
        <v>14</v>
      </c>
      <c r="E10317" s="8" t="s">
        <v>14</v>
      </c>
      <c r="F10317" s="9">
        <f t="shared" si="525"/>
        <v>-8100000</v>
      </c>
      <c r="G10317" s="9">
        <v>-81</v>
      </c>
      <c r="H10317" s="10">
        <v>-8723133</v>
      </c>
      <c r="I10317" s="11">
        <f t="shared" si="521"/>
        <v>19953665545.852783</v>
      </c>
      <c r="J10317" s="11">
        <f t="shared" si="522"/>
        <v>196349</v>
      </c>
      <c r="K10317" s="11">
        <f t="shared" si="523"/>
        <v>101623.46406578485</v>
      </c>
      <c r="L10317" s="12">
        <f t="shared" si="526"/>
        <v>491632.41067142691</v>
      </c>
      <c r="M10317" s="11">
        <f>COUNTIF(E$2:$E10317,E10317)</f>
        <v>1489</v>
      </c>
      <c r="O10317" t="str">
        <f t="shared" si="524"/>
        <v/>
      </c>
    </row>
    <row r="10318" spans="1:15" hidden="1">
      <c r="A10318" s="41" t="s">
        <v>103</v>
      </c>
      <c r="B10318" s="46">
        <v>45824</v>
      </c>
      <c r="C10318" s="8" t="s">
        <v>13</v>
      </c>
      <c r="D10318" s="8" t="s">
        <v>46</v>
      </c>
      <c r="E10318" s="8" t="s">
        <v>46</v>
      </c>
      <c r="F10318" s="9">
        <f t="shared" si="525"/>
        <v>9100000</v>
      </c>
      <c r="G10318" s="9">
        <v>91</v>
      </c>
      <c r="H10318" s="10">
        <v>9485840</v>
      </c>
      <c r="I10318" s="11">
        <f t="shared" si="521"/>
        <v>10077348399.515728</v>
      </c>
      <c r="J10318" s="11">
        <f t="shared" si="522"/>
        <v>97993</v>
      </c>
      <c r="K10318" s="11">
        <f t="shared" si="523"/>
        <v>102837.43124014704</v>
      </c>
      <c r="L10318" s="12">
        <f t="shared" si="526"/>
        <v>0</v>
      </c>
      <c r="M10318" s="11">
        <f>COUNTIF(E$2:$E10318,E10318)</f>
        <v>3028</v>
      </c>
      <c r="O10318" t="str">
        <f t="shared" si="524"/>
        <v/>
      </c>
    </row>
    <row r="10319" spans="1:15" hidden="1">
      <c r="A10319" s="41" t="s">
        <v>103</v>
      </c>
      <c r="B10319" s="46">
        <v>45824</v>
      </c>
      <c r="C10319" s="8" t="s">
        <v>13</v>
      </c>
      <c r="D10319" s="8" t="s">
        <v>46</v>
      </c>
      <c r="E10319" s="8" t="s">
        <v>46</v>
      </c>
      <c r="F10319" s="9">
        <f t="shared" si="525"/>
        <v>900000</v>
      </c>
      <c r="G10319" s="9">
        <v>9</v>
      </c>
      <c r="H10319" s="10">
        <v>931869</v>
      </c>
      <c r="I10319" s="11">
        <f t="shared" si="521"/>
        <v>10078280268.515728</v>
      </c>
      <c r="J10319" s="11">
        <f t="shared" si="522"/>
        <v>98002</v>
      </c>
      <c r="K10319" s="11">
        <f t="shared" si="523"/>
        <v>102837.49585228595</v>
      </c>
      <c r="L10319" s="12">
        <f t="shared" si="526"/>
        <v>0</v>
      </c>
      <c r="M10319" s="11">
        <f>COUNTIF(E$2:$E10319,E10319)</f>
        <v>3029</v>
      </c>
      <c r="O10319" t="str">
        <f t="shared" si="524"/>
        <v/>
      </c>
    </row>
    <row r="10320" spans="1:15" hidden="1">
      <c r="A10320" s="41" t="s">
        <v>103</v>
      </c>
      <c r="B10320" s="46">
        <v>45824</v>
      </c>
      <c r="C10320" s="8" t="s">
        <v>13</v>
      </c>
      <c r="D10320" s="8" t="s">
        <v>14</v>
      </c>
      <c r="E10320" s="8" t="s">
        <v>14</v>
      </c>
      <c r="F10320" s="9">
        <f t="shared" si="525"/>
        <v>-1800000</v>
      </c>
      <c r="G10320" s="9">
        <v>-18</v>
      </c>
      <c r="H10320" s="10">
        <v>-1938474</v>
      </c>
      <c r="I10320" s="11">
        <f t="shared" si="521"/>
        <v>19951836323.499599</v>
      </c>
      <c r="J10320" s="11">
        <f t="shared" si="522"/>
        <v>196331</v>
      </c>
      <c r="K10320" s="11">
        <f t="shared" si="523"/>
        <v>101623.46406578485</v>
      </c>
      <c r="L10320" s="12">
        <f t="shared" si="526"/>
        <v>109251.64681587275</v>
      </c>
      <c r="M10320" s="11">
        <f>COUNTIF(E$2:$E10320,E10320)</f>
        <v>1490</v>
      </c>
      <c r="O10320" t="str">
        <f t="shared" si="524"/>
        <v/>
      </c>
    </row>
    <row r="10321" spans="1:15" hidden="1">
      <c r="A10321" s="41" t="s">
        <v>103</v>
      </c>
      <c r="B10321" s="46">
        <v>45824</v>
      </c>
      <c r="C10321" s="8" t="s">
        <v>13</v>
      </c>
      <c r="D10321" s="8" t="s">
        <v>14</v>
      </c>
      <c r="E10321" s="8" t="s">
        <v>14</v>
      </c>
      <c r="F10321" s="9">
        <f t="shared" si="525"/>
        <v>-46400000</v>
      </c>
      <c r="G10321" s="9">
        <v>-464</v>
      </c>
      <c r="H10321" s="10">
        <v>-49969552</v>
      </c>
      <c r="I10321" s="11">
        <f t="shared" si="521"/>
        <v>19904683036.173077</v>
      </c>
      <c r="J10321" s="11">
        <f t="shared" si="522"/>
        <v>195867</v>
      </c>
      <c r="K10321" s="11">
        <f t="shared" si="523"/>
        <v>101623.46406578485</v>
      </c>
      <c r="L10321" s="12">
        <f t="shared" si="526"/>
        <v>2816264.6734758317</v>
      </c>
      <c r="M10321" s="11">
        <f>COUNTIF(E$2:$E10321,E10321)</f>
        <v>1491</v>
      </c>
      <c r="O10321" t="str">
        <f t="shared" si="524"/>
        <v/>
      </c>
    </row>
    <row r="10322" spans="1:15" hidden="1">
      <c r="A10322" s="41" t="s">
        <v>103</v>
      </c>
      <c r="B10322" s="46">
        <v>45824</v>
      </c>
      <c r="C10322" s="8" t="s">
        <v>13</v>
      </c>
      <c r="D10322" s="8" t="s">
        <v>14</v>
      </c>
      <c r="E10322" s="8" t="s">
        <v>14</v>
      </c>
      <c r="F10322" s="9">
        <f t="shared" si="525"/>
        <v>-7400000</v>
      </c>
      <c r="G10322" s="9">
        <v>-74</v>
      </c>
      <c r="H10322" s="10">
        <v>-7969282</v>
      </c>
      <c r="I10322" s="11">
        <f t="shared" si="521"/>
        <v>19897162899.832207</v>
      </c>
      <c r="J10322" s="11">
        <f t="shared" si="522"/>
        <v>195793</v>
      </c>
      <c r="K10322" s="11">
        <f t="shared" si="523"/>
        <v>101623.46406578485</v>
      </c>
      <c r="L10322" s="12">
        <f t="shared" si="526"/>
        <v>449145.6591319209</v>
      </c>
      <c r="M10322" s="11">
        <f>COUNTIF(E$2:$E10322,E10322)</f>
        <v>1492</v>
      </c>
      <c r="O10322" t="str">
        <f t="shared" si="524"/>
        <v/>
      </c>
    </row>
    <row r="10323" spans="1:15" hidden="1">
      <c r="A10323" s="41" t="s">
        <v>103</v>
      </c>
      <c r="B10323" s="46">
        <v>45824</v>
      </c>
      <c r="C10323" s="8" t="s">
        <v>13</v>
      </c>
      <c r="D10323" s="8" t="s">
        <v>14</v>
      </c>
      <c r="E10323" s="8" t="s">
        <v>14</v>
      </c>
      <c r="F10323" s="9">
        <f t="shared" si="525"/>
        <v>-900000</v>
      </c>
      <c r="G10323" s="9">
        <v>-9</v>
      </c>
      <c r="H10323" s="10">
        <v>-969237</v>
      </c>
      <c r="I10323" s="11">
        <f t="shared" si="521"/>
        <v>19896248288.655613</v>
      </c>
      <c r="J10323" s="11">
        <f t="shared" si="522"/>
        <v>195784</v>
      </c>
      <c r="K10323" s="11">
        <f t="shared" si="523"/>
        <v>101623.46406578485</v>
      </c>
      <c r="L10323" s="12">
        <f t="shared" si="526"/>
        <v>54625.823407936376</v>
      </c>
      <c r="M10323" s="11">
        <f>COUNTIF(E$2:$E10323,E10323)</f>
        <v>1493</v>
      </c>
      <c r="O10323" t="str">
        <f t="shared" si="524"/>
        <v/>
      </c>
    </row>
    <row r="10324" spans="1:15" hidden="1">
      <c r="A10324" s="41" t="s">
        <v>103</v>
      </c>
      <c r="B10324" s="46">
        <v>45824</v>
      </c>
      <c r="C10324" s="8" t="s">
        <v>13</v>
      </c>
      <c r="D10324" s="8" t="s">
        <v>15</v>
      </c>
      <c r="E10324" s="8" t="s">
        <v>15</v>
      </c>
      <c r="F10324" s="9">
        <f t="shared" si="525"/>
        <v>-45400000</v>
      </c>
      <c r="G10324" s="9">
        <v>-454</v>
      </c>
      <c r="H10324" s="10">
        <v>-49869176</v>
      </c>
      <c r="I10324" s="11">
        <f t="shared" si="521"/>
        <v>25649632076.908951</v>
      </c>
      <c r="J10324" s="11">
        <f t="shared" si="522"/>
        <v>237502</v>
      </c>
      <c r="K10324" s="11">
        <f t="shared" si="523"/>
        <v>107997.54139716268</v>
      </c>
      <c r="L10324" s="12">
        <f t="shared" si="526"/>
        <v>838292.20568814129</v>
      </c>
      <c r="M10324" s="11">
        <f>COUNTIF(E$2:$E10324,E10324)</f>
        <v>3341</v>
      </c>
      <c r="O10324" t="str">
        <f t="shared" si="524"/>
        <v/>
      </c>
    </row>
    <row r="10325" spans="1:15" hidden="1">
      <c r="A10325" s="41" t="s">
        <v>103</v>
      </c>
      <c r="B10325" s="46">
        <v>45824</v>
      </c>
      <c r="C10325" s="8" t="s">
        <v>13</v>
      </c>
      <c r="D10325" s="8" t="s">
        <v>14</v>
      </c>
      <c r="E10325" s="8" t="s">
        <v>14</v>
      </c>
      <c r="F10325" s="9">
        <f t="shared" si="525"/>
        <v>-900000</v>
      </c>
      <c r="G10325" s="9">
        <v>-9</v>
      </c>
      <c r="H10325" s="10">
        <v>-969237</v>
      </c>
      <c r="I10325" s="11">
        <f t="shared" si="521"/>
        <v>19895333677.479019</v>
      </c>
      <c r="J10325" s="11">
        <f t="shared" si="522"/>
        <v>195775</v>
      </c>
      <c r="K10325" s="11">
        <f t="shared" si="523"/>
        <v>101623.46406578485</v>
      </c>
      <c r="L10325" s="12">
        <f t="shared" si="526"/>
        <v>54625.823407936376</v>
      </c>
      <c r="M10325" s="11">
        <f>COUNTIF(E$2:$E10325,E10325)</f>
        <v>1494</v>
      </c>
      <c r="O10325" t="str">
        <f t="shared" si="524"/>
        <v/>
      </c>
    </row>
    <row r="10326" spans="1:15" hidden="1">
      <c r="A10326" s="41" t="s">
        <v>103</v>
      </c>
      <c r="B10326" s="46">
        <v>45824</v>
      </c>
      <c r="C10326" s="8" t="s">
        <v>13</v>
      </c>
      <c r="D10326" s="8" t="s">
        <v>15</v>
      </c>
      <c r="E10326" s="8" t="s">
        <v>15</v>
      </c>
      <c r="F10326" s="9">
        <f t="shared" si="525"/>
        <v>-2000000</v>
      </c>
      <c r="G10326" s="9">
        <v>-20</v>
      </c>
      <c r="H10326" s="10">
        <v>-2196880</v>
      </c>
      <c r="I10326" s="11">
        <f t="shared" si="521"/>
        <v>25647472126.081009</v>
      </c>
      <c r="J10326" s="11">
        <f t="shared" si="522"/>
        <v>237482</v>
      </c>
      <c r="K10326" s="11">
        <f t="shared" si="523"/>
        <v>107997.54139716268</v>
      </c>
      <c r="L10326" s="12">
        <f t="shared" si="526"/>
        <v>36929.172056746203</v>
      </c>
      <c r="M10326" s="11">
        <f>COUNTIF(E$2:$E10326,E10326)</f>
        <v>3342</v>
      </c>
      <c r="O10326" t="str">
        <f t="shared" si="524"/>
        <v/>
      </c>
    </row>
    <row r="10327" spans="1:15" hidden="1">
      <c r="A10327" s="41" t="s">
        <v>103</v>
      </c>
      <c r="B10327" s="46">
        <v>45824</v>
      </c>
      <c r="C10327" s="8" t="s">
        <v>13</v>
      </c>
      <c r="D10327" s="8" t="s">
        <v>15</v>
      </c>
      <c r="E10327" s="8" t="s">
        <v>15</v>
      </c>
      <c r="F10327" s="9">
        <f t="shared" si="525"/>
        <v>-6300000</v>
      </c>
      <c r="G10327" s="9">
        <v>-63</v>
      </c>
      <c r="H10327" s="10">
        <v>-6920172</v>
      </c>
      <c r="I10327" s="11">
        <f t="shared" si="521"/>
        <v>25640668280.972988</v>
      </c>
      <c r="J10327" s="11">
        <f t="shared" si="522"/>
        <v>237419</v>
      </c>
      <c r="K10327" s="11">
        <f t="shared" si="523"/>
        <v>107997.54139716268</v>
      </c>
      <c r="L10327" s="12">
        <f t="shared" si="526"/>
        <v>116326.89197875094</v>
      </c>
      <c r="M10327" s="11">
        <f>COUNTIF(E$2:$E10327,E10327)</f>
        <v>3343</v>
      </c>
      <c r="O10327" t="str">
        <f t="shared" si="524"/>
        <v/>
      </c>
    </row>
    <row r="10328" spans="1:15" hidden="1">
      <c r="A10328" s="41" t="s">
        <v>103</v>
      </c>
      <c r="B10328" s="46">
        <v>45824</v>
      </c>
      <c r="C10328" s="8" t="s">
        <v>13</v>
      </c>
      <c r="D10328" s="8" t="s">
        <v>15</v>
      </c>
      <c r="E10328" s="8" t="s">
        <v>15</v>
      </c>
      <c r="F10328" s="9">
        <f t="shared" si="525"/>
        <v>-91900000</v>
      </c>
      <c r="G10328" s="9">
        <v>-919</v>
      </c>
      <c r="H10328" s="10">
        <v>-100946636</v>
      </c>
      <c r="I10328" s="11">
        <f t="shared" ref="I10328:I10391" si="527">IF(H10328&gt;=0,IF(M10328=1,H10328,SUMIFS(I:I,E:E,E10328,M:M,M10328-1)+H10328),SUMIFS(I:I,E:E,E10328,M:M,M10328-1)+K10328*G10328)</f>
        <v>25541418540.428997</v>
      </c>
      <c r="J10328" s="11">
        <f t="shared" ref="J10328:J10391" si="528">IF(M10328=1,G10328,SUMIFS($J:$J,$E:$E,E10328,$M:$M,M10328-1)+G10328)</f>
        <v>236500</v>
      </c>
      <c r="K10328" s="11">
        <f t="shared" ref="K10328:K10391" si="529">IF(H10328&gt;=0,I10328/J10328,SUMIFS($K:$K,$E:$E,E10328,$M:$M,M10328-1))</f>
        <v>107997.54139716268</v>
      </c>
      <c r="L10328" s="12">
        <f t="shared" si="526"/>
        <v>1696895.4560074955</v>
      </c>
      <c r="M10328" s="11">
        <f>COUNTIF(E$2:$E10328,E10328)</f>
        <v>3344</v>
      </c>
      <c r="O10328" t="str">
        <f t="shared" ref="O10328:O10391" si="530">IF(M10328=_xlfn.MAXIFS(M:M,D:D,D10328),"X","")</f>
        <v/>
      </c>
    </row>
    <row r="10329" spans="1:15" hidden="1">
      <c r="A10329" s="41" t="s">
        <v>103</v>
      </c>
      <c r="B10329" s="46">
        <v>45824</v>
      </c>
      <c r="C10329" s="8" t="s">
        <v>13</v>
      </c>
      <c r="D10329" s="8" t="s">
        <v>14</v>
      </c>
      <c r="E10329" s="8" t="s">
        <v>14</v>
      </c>
      <c r="F10329" s="9">
        <f t="shared" si="525"/>
        <v>-5500000</v>
      </c>
      <c r="G10329" s="9">
        <v>-55</v>
      </c>
      <c r="H10329" s="10">
        <v>-5923115</v>
      </c>
      <c r="I10329" s="11">
        <f t="shared" si="527"/>
        <v>19889744386.955402</v>
      </c>
      <c r="J10329" s="11">
        <f t="shared" si="528"/>
        <v>195720</v>
      </c>
      <c r="K10329" s="11">
        <f t="shared" si="529"/>
        <v>101623.46406578485</v>
      </c>
      <c r="L10329" s="12">
        <f t="shared" si="526"/>
        <v>333824.47638183367</v>
      </c>
      <c r="M10329" s="11">
        <f>COUNTIF(E$2:$E10329,E10329)</f>
        <v>1495</v>
      </c>
      <c r="O10329" t="str">
        <f t="shared" si="530"/>
        <v/>
      </c>
    </row>
    <row r="10330" spans="1:15" hidden="1">
      <c r="A10330" s="41" t="s">
        <v>103</v>
      </c>
      <c r="B10330" s="46">
        <v>45824</v>
      </c>
      <c r="C10330" s="8" t="s">
        <v>13</v>
      </c>
      <c r="D10330" s="8" t="s">
        <v>14</v>
      </c>
      <c r="E10330" s="8" t="s">
        <v>14</v>
      </c>
      <c r="F10330" s="9">
        <f t="shared" si="525"/>
        <v>-4700000</v>
      </c>
      <c r="G10330" s="9">
        <v>-47</v>
      </c>
      <c r="H10330" s="10">
        <v>-5061571</v>
      </c>
      <c r="I10330" s="11">
        <f t="shared" si="527"/>
        <v>19884968084.14431</v>
      </c>
      <c r="J10330" s="11">
        <f t="shared" si="528"/>
        <v>195673</v>
      </c>
      <c r="K10330" s="11">
        <f t="shared" si="529"/>
        <v>101623.46406578485</v>
      </c>
      <c r="L10330" s="12">
        <f t="shared" si="526"/>
        <v>285268.18890811224</v>
      </c>
      <c r="M10330" s="11">
        <f>COUNTIF(E$2:$E10330,E10330)</f>
        <v>1496</v>
      </c>
      <c r="O10330" t="str">
        <f t="shared" si="530"/>
        <v/>
      </c>
    </row>
    <row r="10331" spans="1:15" hidden="1">
      <c r="A10331" s="41" t="s">
        <v>103</v>
      </c>
      <c r="B10331" s="46">
        <v>45824</v>
      </c>
      <c r="C10331" s="8" t="s">
        <v>13</v>
      </c>
      <c r="D10331" s="8" t="s">
        <v>15</v>
      </c>
      <c r="E10331" s="8" t="s">
        <v>15</v>
      </c>
      <c r="F10331" s="9">
        <f t="shared" si="525"/>
        <v>-16300000</v>
      </c>
      <c r="G10331" s="9">
        <v>-163</v>
      </c>
      <c r="H10331" s="10">
        <v>-17904572</v>
      </c>
      <c r="I10331" s="11">
        <f t="shared" si="527"/>
        <v>25523814941.181259</v>
      </c>
      <c r="J10331" s="11">
        <f t="shared" si="528"/>
        <v>236337</v>
      </c>
      <c r="K10331" s="11">
        <f t="shared" si="529"/>
        <v>107997.54139716268</v>
      </c>
      <c r="L10331" s="12">
        <f t="shared" si="526"/>
        <v>300972.75226248428</v>
      </c>
      <c r="M10331" s="11">
        <f>COUNTIF(E$2:$E10331,E10331)</f>
        <v>3345</v>
      </c>
      <c r="O10331" t="str">
        <f t="shared" si="530"/>
        <v/>
      </c>
    </row>
    <row r="10332" spans="1:15" hidden="1">
      <c r="A10332" s="41" t="s">
        <v>103</v>
      </c>
      <c r="B10332" s="46">
        <v>45824</v>
      </c>
      <c r="C10332" s="8" t="s">
        <v>13</v>
      </c>
      <c r="D10332" s="8" t="s">
        <v>14</v>
      </c>
      <c r="E10332" s="8" t="s">
        <v>14</v>
      </c>
      <c r="F10332" s="9">
        <f t="shared" si="525"/>
        <v>1300000</v>
      </c>
      <c r="G10332" s="9">
        <v>13</v>
      </c>
      <c r="H10332" s="10">
        <v>1399151</v>
      </c>
      <c r="I10332" s="11">
        <f t="shared" si="527"/>
        <v>19886367235.14431</v>
      </c>
      <c r="J10332" s="11">
        <f t="shared" si="528"/>
        <v>195686</v>
      </c>
      <c r="K10332" s="11">
        <f t="shared" si="529"/>
        <v>101623.86289844092</v>
      </c>
      <c r="L10332" s="12">
        <f t="shared" si="526"/>
        <v>0</v>
      </c>
      <c r="M10332" s="11">
        <f>COUNTIF(E$2:$E10332,E10332)</f>
        <v>1497</v>
      </c>
      <c r="O10332" t="str">
        <f t="shared" si="530"/>
        <v/>
      </c>
    </row>
    <row r="10333" spans="1:15" hidden="1">
      <c r="A10333" s="41" t="s">
        <v>103</v>
      </c>
      <c r="B10333" s="46">
        <v>45824</v>
      </c>
      <c r="C10333" s="8" t="s">
        <v>13</v>
      </c>
      <c r="D10333" s="8" t="s">
        <v>14</v>
      </c>
      <c r="E10333" s="8" t="s">
        <v>14</v>
      </c>
      <c r="F10333" s="9">
        <f t="shared" si="525"/>
        <v>-900000</v>
      </c>
      <c r="G10333" s="9">
        <v>-9</v>
      </c>
      <c r="H10333" s="10">
        <v>-969237</v>
      </c>
      <c r="I10333" s="11">
        <f t="shared" si="527"/>
        <v>19885452620.378223</v>
      </c>
      <c r="J10333" s="11">
        <f t="shared" si="528"/>
        <v>195677</v>
      </c>
      <c r="K10333" s="11">
        <f t="shared" si="529"/>
        <v>101623.86289844092</v>
      </c>
      <c r="L10333" s="12">
        <f t="shared" si="526"/>
        <v>54622.233914031764</v>
      </c>
      <c r="M10333" s="11">
        <f>COUNTIF(E$2:$E10333,E10333)</f>
        <v>1498</v>
      </c>
      <c r="O10333" t="str">
        <f t="shared" si="530"/>
        <v/>
      </c>
    </row>
    <row r="10334" spans="1:15" hidden="1">
      <c r="A10334" s="41" t="s">
        <v>103</v>
      </c>
      <c r="B10334" s="46">
        <v>45824</v>
      </c>
      <c r="C10334" s="8" t="s">
        <v>13</v>
      </c>
      <c r="D10334" s="8" t="s">
        <v>48</v>
      </c>
      <c r="E10334" s="8" t="s">
        <v>48</v>
      </c>
      <c r="F10334" s="9">
        <f t="shared" si="525"/>
        <v>900000</v>
      </c>
      <c r="G10334" s="9">
        <v>9</v>
      </c>
      <c r="H10334" s="10">
        <v>995544</v>
      </c>
      <c r="I10334" s="11">
        <f t="shared" si="527"/>
        <v>164353249.91611555</v>
      </c>
      <c r="J10334" s="11">
        <f t="shared" si="528"/>
        <v>1539</v>
      </c>
      <c r="K10334" s="11">
        <f t="shared" si="529"/>
        <v>106792.23516316801</v>
      </c>
      <c r="L10334" s="12">
        <f t="shared" si="526"/>
        <v>0</v>
      </c>
      <c r="M10334" s="11">
        <f>COUNTIF(E$2:$E10334,E10334)</f>
        <v>599</v>
      </c>
      <c r="O10334" t="str">
        <f t="shared" si="530"/>
        <v/>
      </c>
    </row>
    <row r="10335" spans="1:15" hidden="1">
      <c r="A10335" s="41" t="s">
        <v>103</v>
      </c>
      <c r="B10335" s="46">
        <v>45824</v>
      </c>
      <c r="C10335" s="8" t="s">
        <v>13</v>
      </c>
      <c r="D10335" s="8" t="s">
        <v>14</v>
      </c>
      <c r="E10335" s="8" t="s">
        <v>14</v>
      </c>
      <c r="F10335" s="9">
        <f t="shared" si="525"/>
        <v>-2700000</v>
      </c>
      <c r="G10335" s="9">
        <v>-27</v>
      </c>
      <c r="H10335" s="10">
        <v>-2907711</v>
      </c>
      <c r="I10335" s="11">
        <f t="shared" si="527"/>
        <v>19882708776.079964</v>
      </c>
      <c r="J10335" s="11">
        <f t="shared" si="528"/>
        <v>195650</v>
      </c>
      <c r="K10335" s="11">
        <f t="shared" si="529"/>
        <v>101623.86289844092</v>
      </c>
      <c r="L10335" s="12">
        <f t="shared" si="526"/>
        <v>163866.70174209541</v>
      </c>
      <c r="M10335" s="11">
        <f>COUNTIF(E$2:$E10335,E10335)</f>
        <v>1499</v>
      </c>
      <c r="O10335" t="str">
        <f t="shared" si="530"/>
        <v/>
      </c>
    </row>
    <row r="10336" spans="1:15" hidden="1">
      <c r="A10336" s="41" t="s">
        <v>103</v>
      </c>
      <c r="B10336" s="46">
        <v>45824</v>
      </c>
      <c r="C10336" s="8" t="s">
        <v>13</v>
      </c>
      <c r="D10336" s="8" t="s">
        <v>15</v>
      </c>
      <c r="E10336" s="8" t="s">
        <v>15</v>
      </c>
      <c r="F10336" s="9">
        <f t="shared" si="525"/>
        <v>-7300000</v>
      </c>
      <c r="G10336" s="9">
        <v>-73</v>
      </c>
      <c r="H10336" s="10">
        <v>-8018612</v>
      </c>
      <c r="I10336" s="11">
        <f t="shared" si="527"/>
        <v>25515931120.659267</v>
      </c>
      <c r="J10336" s="11">
        <f t="shared" si="528"/>
        <v>236264</v>
      </c>
      <c r="K10336" s="11">
        <f t="shared" si="529"/>
        <v>107997.54139716268</v>
      </c>
      <c r="L10336" s="12">
        <f t="shared" si="526"/>
        <v>134791.47800712381</v>
      </c>
      <c r="M10336" s="11">
        <f>COUNTIF(E$2:$E10336,E10336)</f>
        <v>3346</v>
      </c>
      <c r="O10336" t="str">
        <f t="shared" si="530"/>
        <v/>
      </c>
    </row>
    <row r="10337" spans="1:15" hidden="1">
      <c r="A10337" s="41" t="s">
        <v>103</v>
      </c>
      <c r="B10337" s="46">
        <v>45824</v>
      </c>
      <c r="C10337" s="8" t="s">
        <v>13</v>
      </c>
      <c r="D10337" s="8" t="s">
        <v>14</v>
      </c>
      <c r="E10337" s="8" t="s">
        <v>14</v>
      </c>
      <c r="F10337" s="9">
        <f t="shared" si="525"/>
        <v>900000</v>
      </c>
      <c r="G10337" s="9">
        <v>9</v>
      </c>
      <c r="H10337" s="10">
        <v>967824</v>
      </c>
      <c r="I10337" s="11">
        <f t="shared" si="527"/>
        <v>19883676600.079964</v>
      </c>
      <c r="J10337" s="11">
        <f t="shared" si="528"/>
        <v>195659</v>
      </c>
      <c r="K10337" s="11">
        <f t="shared" si="529"/>
        <v>101624.13484725959</v>
      </c>
      <c r="L10337" s="12">
        <f t="shared" si="526"/>
        <v>0</v>
      </c>
      <c r="M10337" s="11">
        <f>COUNTIF(E$2:$E10337,E10337)</f>
        <v>1500</v>
      </c>
      <c r="O10337" t="str">
        <f t="shared" si="530"/>
        <v/>
      </c>
    </row>
    <row r="10338" spans="1:15" hidden="1">
      <c r="A10338" s="41" t="s">
        <v>103</v>
      </c>
      <c r="B10338" s="46">
        <v>45824</v>
      </c>
      <c r="C10338" s="8" t="s">
        <v>13</v>
      </c>
      <c r="D10338" s="8" t="s">
        <v>14</v>
      </c>
      <c r="E10338" s="8" t="s">
        <v>14</v>
      </c>
      <c r="F10338" s="9">
        <f t="shared" si="525"/>
        <v>-4600000</v>
      </c>
      <c r="G10338" s="9">
        <v>-46</v>
      </c>
      <c r="H10338" s="10">
        <v>-4953878</v>
      </c>
      <c r="I10338" s="11">
        <f t="shared" si="527"/>
        <v>19879001889.876991</v>
      </c>
      <c r="J10338" s="11">
        <f t="shared" si="528"/>
        <v>195613</v>
      </c>
      <c r="K10338" s="11">
        <f t="shared" si="529"/>
        <v>101624.13484725959</v>
      </c>
      <c r="L10338" s="12">
        <f t="shared" si="526"/>
        <v>279167.79702605866</v>
      </c>
      <c r="M10338" s="11">
        <f>COUNTIF(E$2:$E10338,E10338)</f>
        <v>1501</v>
      </c>
      <c r="O10338" t="str">
        <f t="shared" si="530"/>
        <v/>
      </c>
    </row>
    <row r="10339" spans="1:15" hidden="1">
      <c r="A10339" s="41" t="s">
        <v>103</v>
      </c>
      <c r="B10339" s="46">
        <v>45824</v>
      </c>
      <c r="C10339" s="8" t="s">
        <v>13</v>
      </c>
      <c r="D10339" s="8" t="s">
        <v>14</v>
      </c>
      <c r="E10339" s="8" t="s">
        <v>14</v>
      </c>
      <c r="F10339" s="9">
        <f t="shared" si="525"/>
        <v>-9200000</v>
      </c>
      <c r="G10339" s="9">
        <v>-92</v>
      </c>
      <c r="H10339" s="10">
        <v>-9907756</v>
      </c>
      <c r="I10339" s="11">
        <f t="shared" si="527"/>
        <v>19869652469.471043</v>
      </c>
      <c r="J10339" s="11">
        <f t="shared" si="528"/>
        <v>195521</v>
      </c>
      <c r="K10339" s="11">
        <f t="shared" si="529"/>
        <v>101624.13484725959</v>
      </c>
      <c r="L10339" s="12">
        <f t="shared" si="526"/>
        <v>558335.59405211732</v>
      </c>
      <c r="M10339" s="11">
        <f>COUNTIF(E$2:$E10339,E10339)</f>
        <v>1502</v>
      </c>
      <c r="O10339" t="str">
        <f t="shared" si="530"/>
        <v/>
      </c>
    </row>
    <row r="10340" spans="1:15" hidden="1">
      <c r="A10340" s="41" t="s">
        <v>103</v>
      </c>
      <c r="B10340" s="46">
        <v>45824</v>
      </c>
      <c r="C10340" s="8" t="s">
        <v>13</v>
      </c>
      <c r="D10340" s="8" t="s">
        <v>15</v>
      </c>
      <c r="E10340" s="8" t="s">
        <v>15</v>
      </c>
      <c r="F10340" s="9">
        <f t="shared" si="525"/>
        <v>-18100000</v>
      </c>
      <c r="G10340" s="9">
        <v>-181</v>
      </c>
      <c r="H10340" s="10">
        <v>-19881764</v>
      </c>
      <c r="I10340" s="11">
        <f t="shared" si="527"/>
        <v>25496383565.666382</v>
      </c>
      <c r="J10340" s="11">
        <f t="shared" si="528"/>
        <v>236083</v>
      </c>
      <c r="K10340" s="11">
        <f t="shared" si="529"/>
        <v>107997.54139716268</v>
      </c>
      <c r="L10340" s="12">
        <f t="shared" si="526"/>
        <v>334209.00711355358</v>
      </c>
      <c r="M10340" s="11">
        <f>COUNTIF(E$2:$E10340,E10340)</f>
        <v>3347</v>
      </c>
      <c r="O10340" t="str">
        <f t="shared" si="530"/>
        <v/>
      </c>
    </row>
    <row r="10341" spans="1:15" hidden="1">
      <c r="A10341" s="41" t="s">
        <v>103</v>
      </c>
      <c r="B10341" s="46">
        <v>45824</v>
      </c>
      <c r="C10341" s="8" t="s">
        <v>13</v>
      </c>
      <c r="D10341" s="8" t="s">
        <v>14</v>
      </c>
      <c r="E10341" s="8" t="s">
        <v>14</v>
      </c>
      <c r="F10341" s="9">
        <f t="shared" si="525"/>
        <v>-9400000</v>
      </c>
      <c r="G10341" s="9">
        <v>-94</v>
      </c>
      <c r="H10341" s="10">
        <v>-10123142</v>
      </c>
      <c r="I10341" s="11">
        <f t="shared" si="527"/>
        <v>19860099800.795399</v>
      </c>
      <c r="J10341" s="11">
        <f t="shared" si="528"/>
        <v>195427</v>
      </c>
      <c r="K10341" s="11">
        <f t="shared" si="529"/>
        <v>101624.13484725959</v>
      </c>
      <c r="L10341" s="12">
        <f t="shared" si="526"/>
        <v>570473.32435759902</v>
      </c>
      <c r="M10341" s="11">
        <f>COUNTIF(E$2:$E10341,E10341)</f>
        <v>1503</v>
      </c>
      <c r="O10341" t="str">
        <f t="shared" si="530"/>
        <v/>
      </c>
    </row>
    <row r="10342" spans="1:15" hidden="1">
      <c r="A10342" s="41" t="s">
        <v>103</v>
      </c>
      <c r="B10342" s="46">
        <v>45824</v>
      </c>
      <c r="C10342" s="8" t="s">
        <v>13</v>
      </c>
      <c r="D10342" s="8" t="s">
        <v>15</v>
      </c>
      <c r="E10342" s="8" t="s">
        <v>15</v>
      </c>
      <c r="F10342" s="9">
        <f t="shared" si="525"/>
        <v>-90900000</v>
      </c>
      <c r="G10342" s="9">
        <v>-909</v>
      </c>
      <c r="H10342" s="10">
        <v>-99848196</v>
      </c>
      <c r="I10342" s="11">
        <f t="shared" si="527"/>
        <v>25398213800.536362</v>
      </c>
      <c r="J10342" s="11">
        <f t="shared" si="528"/>
        <v>235174</v>
      </c>
      <c r="K10342" s="11">
        <f t="shared" si="529"/>
        <v>107997.54139716268</v>
      </c>
      <c r="L10342" s="12">
        <f t="shared" si="526"/>
        <v>1678430.8699791133</v>
      </c>
      <c r="M10342" s="11">
        <f>COUNTIF(E$2:$E10342,E10342)</f>
        <v>3348</v>
      </c>
      <c r="O10342" t="str">
        <f t="shared" si="530"/>
        <v/>
      </c>
    </row>
    <row r="10343" spans="1:15" hidden="1">
      <c r="A10343" s="41" t="s">
        <v>103</v>
      </c>
      <c r="B10343" s="46">
        <v>45824</v>
      </c>
      <c r="C10343" s="8" t="s">
        <v>13</v>
      </c>
      <c r="D10343" s="8" t="s">
        <v>14</v>
      </c>
      <c r="E10343" s="8" t="s">
        <v>14</v>
      </c>
      <c r="F10343" s="9">
        <f t="shared" si="525"/>
        <v>-900000</v>
      </c>
      <c r="G10343" s="9">
        <v>-9</v>
      </c>
      <c r="H10343" s="10">
        <v>-969237</v>
      </c>
      <c r="I10343" s="11">
        <f t="shared" si="527"/>
        <v>19859185183.581772</v>
      </c>
      <c r="J10343" s="11">
        <f t="shared" si="528"/>
        <v>195418</v>
      </c>
      <c r="K10343" s="11">
        <f t="shared" si="529"/>
        <v>101624.13484725959</v>
      </c>
      <c r="L10343" s="12">
        <f t="shared" si="526"/>
        <v>54619.786374663701</v>
      </c>
      <c r="M10343" s="11">
        <f>COUNTIF(E$2:$E10343,E10343)</f>
        <v>1504</v>
      </c>
      <c r="O10343" t="str">
        <f t="shared" si="530"/>
        <v/>
      </c>
    </row>
    <row r="10344" spans="1:15" hidden="1">
      <c r="A10344" s="41" t="s">
        <v>103</v>
      </c>
      <c r="B10344" s="46">
        <v>45824</v>
      </c>
      <c r="C10344" s="8" t="s">
        <v>13</v>
      </c>
      <c r="D10344" s="8" t="s">
        <v>14</v>
      </c>
      <c r="E10344" s="8" t="s">
        <v>14</v>
      </c>
      <c r="F10344" s="9">
        <f t="shared" si="525"/>
        <v>-46400000</v>
      </c>
      <c r="G10344" s="9">
        <v>-464</v>
      </c>
      <c r="H10344" s="10">
        <v>-49969552</v>
      </c>
      <c r="I10344" s="11">
        <f t="shared" si="527"/>
        <v>19812031585.012642</v>
      </c>
      <c r="J10344" s="11">
        <f t="shared" si="528"/>
        <v>194954</v>
      </c>
      <c r="K10344" s="11">
        <f t="shared" si="529"/>
        <v>101624.13484725959</v>
      </c>
      <c r="L10344" s="12">
        <f t="shared" si="526"/>
        <v>2815953.4308715537</v>
      </c>
      <c r="M10344" s="11">
        <f>COUNTIF(E$2:$E10344,E10344)</f>
        <v>1505</v>
      </c>
      <c r="O10344" t="str">
        <f t="shared" si="530"/>
        <v/>
      </c>
    </row>
    <row r="10345" spans="1:15" hidden="1">
      <c r="A10345" s="41" t="s">
        <v>103</v>
      </c>
      <c r="B10345" s="46">
        <v>45824</v>
      </c>
      <c r="C10345" s="8" t="s">
        <v>13</v>
      </c>
      <c r="D10345" s="8" t="s">
        <v>14</v>
      </c>
      <c r="E10345" s="8" t="s">
        <v>14</v>
      </c>
      <c r="F10345" s="9">
        <f t="shared" ref="F10345:F10408" si="531">100000*G10345</f>
        <v>-21300000</v>
      </c>
      <c r="G10345" s="9">
        <v>-213</v>
      </c>
      <c r="H10345" s="10">
        <v>-22938609</v>
      </c>
      <c r="I10345" s="11">
        <f t="shared" si="527"/>
        <v>19790385644.290176</v>
      </c>
      <c r="J10345" s="11">
        <f t="shared" si="528"/>
        <v>194741</v>
      </c>
      <c r="K10345" s="11">
        <f t="shared" si="529"/>
        <v>101624.13484725959</v>
      </c>
      <c r="L10345" s="12">
        <f t="shared" si="526"/>
        <v>1292668.27753371</v>
      </c>
      <c r="M10345" s="11">
        <f>COUNTIF(E$2:$E10345,E10345)</f>
        <v>1506</v>
      </c>
      <c r="O10345" t="str">
        <f t="shared" si="530"/>
        <v/>
      </c>
    </row>
    <row r="10346" spans="1:15" hidden="1">
      <c r="A10346" s="41" t="s">
        <v>103</v>
      </c>
      <c r="B10346" s="46">
        <v>45824</v>
      </c>
      <c r="C10346" s="8" t="s">
        <v>13</v>
      </c>
      <c r="D10346" s="8" t="s">
        <v>15</v>
      </c>
      <c r="E10346" s="8" t="s">
        <v>15</v>
      </c>
      <c r="F10346" s="9">
        <f t="shared" si="531"/>
        <v>-6300000</v>
      </c>
      <c r="G10346" s="9">
        <v>-63</v>
      </c>
      <c r="H10346" s="10">
        <v>-6920172</v>
      </c>
      <c r="I10346" s="11">
        <f t="shared" si="527"/>
        <v>25391409955.428341</v>
      </c>
      <c r="J10346" s="11">
        <f t="shared" si="528"/>
        <v>235111</v>
      </c>
      <c r="K10346" s="11">
        <f t="shared" si="529"/>
        <v>107997.54139716268</v>
      </c>
      <c r="L10346" s="12">
        <f t="shared" si="526"/>
        <v>116326.89197875094</v>
      </c>
      <c r="M10346" s="11">
        <f>COUNTIF(E$2:$E10346,E10346)</f>
        <v>3349</v>
      </c>
      <c r="O10346" t="str">
        <f t="shared" si="530"/>
        <v/>
      </c>
    </row>
    <row r="10347" spans="1:15" hidden="1">
      <c r="A10347" s="41" t="s">
        <v>103</v>
      </c>
      <c r="B10347" s="46">
        <v>45824</v>
      </c>
      <c r="C10347" s="8" t="s">
        <v>13</v>
      </c>
      <c r="D10347" s="8" t="s">
        <v>15</v>
      </c>
      <c r="E10347" s="8" t="s">
        <v>15</v>
      </c>
      <c r="F10347" s="9">
        <f t="shared" si="531"/>
        <v>-1400000</v>
      </c>
      <c r="G10347" s="9">
        <v>-14</v>
      </c>
      <c r="H10347" s="10">
        <v>-1537816</v>
      </c>
      <c r="I10347" s="11">
        <f t="shared" si="527"/>
        <v>25389897989.848782</v>
      </c>
      <c r="J10347" s="11">
        <f t="shared" si="528"/>
        <v>235097</v>
      </c>
      <c r="K10347" s="11">
        <f t="shared" si="529"/>
        <v>107997.54139716268</v>
      </c>
      <c r="L10347" s="12">
        <f t="shared" si="526"/>
        <v>25850.420439722482</v>
      </c>
      <c r="M10347" s="11">
        <f>COUNTIF(E$2:$E10347,E10347)</f>
        <v>3350</v>
      </c>
      <c r="O10347" t="str">
        <f t="shared" si="530"/>
        <v/>
      </c>
    </row>
    <row r="10348" spans="1:15" hidden="1">
      <c r="A10348" s="41" t="s">
        <v>103</v>
      </c>
      <c r="B10348" s="46">
        <v>45824</v>
      </c>
      <c r="C10348" s="8" t="s">
        <v>13</v>
      </c>
      <c r="D10348" s="8" t="s">
        <v>15</v>
      </c>
      <c r="E10348" s="8" t="s">
        <v>15</v>
      </c>
      <c r="F10348" s="9">
        <f t="shared" si="531"/>
        <v>-31800000</v>
      </c>
      <c r="G10348" s="9">
        <v>-318</v>
      </c>
      <c r="H10348" s="10">
        <v>-34930392</v>
      </c>
      <c r="I10348" s="11">
        <f t="shared" si="527"/>
        <v>25355554771.684483</v>
      </c>
      <c r="J10348" s="11">
        <f t="shared" si="528"/>
        <v>234779</v>
      </c>
      <c r="K10348" s="11">
        <f t="shared" si="529"/>
        <v>107997.54139716268</v>
      </c>
      <c r="L10348" s="12">
        <f t="shared" si="526"/>
        <v>587173.83570226282</v>
      </c>
      <c r="M10348" s="11">
        <f>COUNTIF(E$2:$E10348,E10348)</f>
        <v>3351</v>
      </c>
      <c r="O10348" t="str">
        <f t="shared" si="530"/>
        <v/>
      </c>
    </row>
    <row r="10349" spans="1:15" hidden="1">
      <c r="A10349" s="41" t="s">
        <v>103</v>
      </c>
      <c r="B10349" s="46">
        <v>45824</v>
      </c>
      <c r="C10349" s="8" t="s">
        <v>13</v>
      </c>
      <c r="D10349" s="8" t="s">
        <v>48</v>
      </c>
      <c r="E10349" s="8" t="s">
        <v>48</v>
      </c>
      <c r="F10349" s="9">
        <f t="shared" si="531"/>
        <v>4500000</v>
      </c>
      <c r="G10349" s="9">
        <v>45</v>
      </c>
      <c r="H10349" s="10">
        <v>4975650</v>
      </c>
      <c r="I10349" s="11">
        <f t="shared" si="527"/>
        <v>169328899.91611555</v>
      </c>
      <c r="J10349" s="11">
        <f t="shared" si="528"/>
        <v>1584</v>
      </c>
      <c r="K10349" s="11">
        <f t="shared" si="529"/>
        <v>106899.55802785073</v>
      </c>
      <c r="L10349" s="12">
        <f t="shared" ref="L10349:L10412" si="532">IF(G10349&lt;0,K10349*G10349-H10349,0)</f>
        <v>0</v>
      </c>
      <c r="M10349" s="11">
        <f>COUNTIF(E$2:$E10349,E10349)</f>
        <v>600</v>
      </c>
      <c r="O10349" t="str">
        <f t="shared" si="530"/>
        <v/>
      </c>
    </row>
    <row r="10350" spans="1:15" hidden="1">
      <c r="A10350" s="41" t="s">
        <v>103</v>
      </c>
      <c r="B10350" s="46">
        <v>45824</v>
      </c>
      <c r="C10350" s="8" t="s">
        <v>13</v>
      </c>
      <c r="D10350" s="8" t="s">
        <v>48</v>
      </c>
      <c r="E10350" s="8" t="s">
        <v>48</v>
      </c>
      <c r="F10350" s="9">
        <f t="shared" si="531"/>
        <v>4500000</v>
      </c>
      <c r="G10350" s="9">
        <v>45</v>
      </c>
      <c r="H10350" s="10">
        <v>4975650</v>
      </c>
      <c r="I10350" s="11">
        <f t="shared" si="527"/>
        <v>174304549.91611555</v>
      </c>
      <c r="J10350" s="11">
        <f t="shared" si="528"/>
        <v>1629</v>
      </c>
      <c r="K10350" s="11">
        <f t="shared" si="529"/>
        <v>107000.95145249573</v>
      </c>
      <c r="L10350" s="12">
        <f t="shared" si="532"/>
        <v>0</v>
      </c>
      <c r="M10350" s="11">
        <f>COUNTIF(E$2:$E10350,E10350)</f>
        <v>601</v>
      </c>
      <c r="O10350" t="str">
        <f t="shared" si="530"/>
        <v/>
      </c>
    </row>
    <row r="10351" spans="1:15" hidden="1">
      <c r="A10351" s="41" t="s">
        <v>103</v>
      </c>
      <c r="B10351" s="46">
        <v>45824</v>
      </c>
      <c r="C10351" s="8" t="s">
        <v>13</v>
      </c>
      <c r="D10351" s="8" t="s">
        <v>14</v>
      </c>
      <c r="E10351" s="8" t="s">
        <v>14</v>
      </c>
      <c r="F10351" s="9">
        <f t="shared" si="531"/>
        <v>-9200000</v>
      </c>
      <c r="G10351" s="9">
        <v>-92</v>
      </c>
      <c r="H10351" s="10">
        <v>-9907756</v>
      </c>
      <c r="I10351" s="11">
        <f t="shared" si="527"/>
        <v>19781036223.884228</v>
      </c>
      <c r="J10351" s="11">
        <f t="shared" si="528"/>
        <v>194649</v>
      </c>
      <c r="K10351" s="11">
        <f t="shared" si="529"/>
        <v>101624.13484725959</v>
      </c>
      <c r="L10351" s="12">
        <f t="shared" si="532"/>
        <v>558335.59405211732</v>
      </c>
      <c r="M10351" s="11">
        <f>COUNTIF(E$2:$E10351,E10351)</f>
        <v>1507</v>
      </c>
      <c r="O10351" t="str">
        <f t="shared" si="530"/>
        <v/>
      </c>
    </row>
    <row r="10352" spans="1:15" hidden="1">
      <c r="A10352" s="41" t="s">
        <v>103</v>
      </c>
      <c r="B10352" s="46">
        <v>45824</v>
      </c>
      <c r="C10352" s="8" t="s">
        <v>13</v>
      </c>
      <c r="D10352" s="8" t="s">
        <v>15</v>
      </c>
      <c r="E10352" s="8" t="s">
        <v>15</v>
      </c>
      <c r="F10352" s="9">
        <f t="shared" si="531"/>
        <v>-900000</v>
      </c>
      <c r="G10352" s="9">
        <v>-9</v>
      </c>
      <c r="H10352" s="10">
        <v>-988596</v>
      </c>
      <c r="I10352" s="11">
        <f t="shared" si="527"/>
        <v>25354582793.811909</v>
      </c>
      <c r="J10352" s="11">
        <f t="shared" si="528"/>
        <v>234770</v>
      </c>
      <c r="K10352" s="11">
        <f t="shared" si="529"/>
        <v>107997.54139716268</v>
      </c>
      <c r="L10352" s="12">
        <f t="shared" si="532"/>
        <v>16618.127425535815</v>
      </c>
      <c r="M10352" s="11">
        <f>COUNTIF(E$2:$E10352,E10352)</f>
        <v>3352</v>
      </c>
      <c r="O10352" t="str">
        <f t="shared" si="530"/>
        <v/>
      </c>
    </row>
    <row r="10353" spans="1:15" hidden="1">
      <c r="A10353" s="41" t="s">
        <v>103</v>
      </c>
      <c r="B10353" s="46">
        <v>45824</v>
      </c>
      <c r="C10353" s="8" t="s">
        <v>13</v>
      </c>
      <c r="D10353" s="8" t="s">
        <v>15</v>
      </c>
      <c r="E10353" s="8" t="s">
        <v>15</v>
      </c>
      <c r="F10353" s="9">
        <f t="shared" si="531"/>
        <v>-18200000</v>
      </c>
      <c r="G10353" s="9">
        <v>-182</v>
      </c>
      <c r="H10353" s="10">
        <v>-19991608</v>
      </c>
      <c r="I10353" s="11">
        <f t="shared" si="527"/>
        <v>25334927241.277626</v>
      </c>
      <c r="J10353" s="11">
        <f t="shared" si="528"/>
        <v>234588</v>
      </c>
      <c r="K10353" s="11">
        <f t="shared" si="529"/>
        <v>107997.54139716268</v>
      </c>
      <c r="L10353" s="12">
        <f t="shared" si="532"/>
        <v>336055.4657163918</v>
      </c>
      <c r="M10353" s="11">
        <f>COUNTIF(E$2:$E10353,E10353)</f>
        <v>3353</v>
      </c>
      <c r="O10353" t="str">
        <f t="shared" si="530"/>
        <v/>
      </c>
    </row>
    <row r="10354" spans="1:15" hidden="1">
      <c r="A10354" s="41" t="s">
        <v>103</v>
      </c>
      <c r="B10354" s="46">
        <v>45824</v>
      </c>
      <c r="C10354" s="8" t="s">
        <v>13</v>
      </c>
      <c r="D10354" s="8" t="s">
        <v>14</v>
      </c>
      <c r="E10354" s="8" t="s">
        <v>14</v>
      </c>
      <c r="F10354" s="9">
        <f t="shared" si="531"/>
        <v>-9200000</v>
      </c>
      <c r="G10354" s="9">
        <v>-92</v>
      </c>
      <c r="H10354" s="10">
        <v>-9907756</v>
      </c>
      <c r="I10354" s="11">
        <f t="shared" si="527"/>
        <v>19771686803.478279</v>
      </c>
      <c r="J10354" s="11">
        <f t="shared" si="528"/>
        <v>194557</v>
      </c>
      <c r="K10354" s="11">
        <f t="shared" si="529"/>
        <v>101624.13484725959</v>
      </c>
      <c r="L10354" s="12">
        <f t="shared" si="532"/>
        <v>558335.59405211732</v>
      </c>
      <c r="M10354" s="11">
        <f>COUNTIF(E$2:$E10354,E10354)</f>
        <v>1508</v>
      </c>
      <c r="O10354" t="str">
        <f t="shared" si="530"/>
        <v/>
      </c>
    </row>
    <row r="10355" spans="1:15" hidden="1">
      <c r="A10355" s="41" t="s">
        <v>103</v>
      </c>
      <c r="B10355" s="46">
        <v>45824</v>
      </c>
      <c r="C10355" s="8" t="s">
        <v>13</v>
      </c>
      <c r="D10355" s="8" t="s">
        <v>14</v>
      </c>
      <c r="E10355" s="8" t="s">
        <v>14</v>
      </c>
      <c r="F10355" s="9">
        <f t="shared" si="531"/>
        <v>-27800000</v>
      </c>
      <c r="G10355" s="9">
        <v>-278</v>
      </c>
      <c r="H10355" s="10">
        <v>-29938654</v>
      </c>
      <c r="I10355" s="11">
        <f t="shared" si="527"/>
        <v>19743435293.990742</v>
      </c>
      <c r="J10355" s="11">
        <f t="shared" si="528"/>
        <v>194279</v>
      </c>
      <c r="K10355" s="11">
        <f t="shared" si="529"/>
        <v>101624.13484725959</v>
      </c>
      <c r="L10355" s="12">
        <f t="shared" si="532"/>
        <v>1687144.5124618337</v>
      </c>
      <c r="M10355" s="11">
        <f>COUNTIF(E$2:$E10355,E10355)</f>
        <v>1509</v>
      </c>
      <c r="O10355" t="str">
        <f t="shared" si="530"/>
        <v/>
      </c>
    </row>
    <row r="10356" spans="1:15" hidden="1">
      <c r="A10356" s="41" t="s">
        <v>103</v>
      </c>
      <c r="B10356" s="46">
        <v>45824</v>
      </c>
      <c r="C10356" s="8" t="s">
        <v>13</v>
      </c>
      <c r="D10356" s="8" t="s">
        <v>14</v>
      </c>
      <c r="E10356" s="8" t="s">
        <v>14</v>
      </c>
      <c r="F10356" s="9">
        <f t="shared" si="531"/>
        <v>-9300000</v>
      </c>
      <c r="G10356" s="9">
        <v>-93</v>
      </c>
      <c r="H10356" s="10">
        <v>-10015449</v>
      </c>
      <c r="I10356" s="11">
        <f t="shared" si="527"/>
        <v>19733984249.449947</v>
      </c>
      <c r="J10356" s="11">
        <f t="shared" si="528"/>
        <v>194186</v>
      </c>
      <c r="K10356" s="11">
        <f t="shared" si="529"/>
        <v>101624.13484725959</v>
      </c>
      <c r="L10356" s="12">
        <f t="shared" si="532"/>
        <v>564404.45920485817</v>
      </c>
      <c r="M10356" s="11">
        <f>COUNTIF(E$2:$E10356,E10356)</f>
        <v>1510</v>
      </c>
      <c r="O10356" t="str">
        <f t="shared" si="530"/>
        <v/>
      </c>
    </row>
    <row r="10357" spans="1:15" hidden="1">
      <c r="A10357" s="41" t="s">
        <v>103</v>
      </c>
      <c r="B10357" s="46">
        <v>45824</v>
      </c>
      <c r="C10357" s="8" t="s">
        <v>13</v>
      </c>
      <c r="D10357" s="8" t="s">
        <v>14</v>
      </c>
      <c r="E10357" s="8" t="s">
        <v>14</v>
      </c>
      <c r="F10357" s="9">
        <f t="shared" si="531"/>
        <v>2800000</v>
      </c>
      <c r="G10357" s="9">
        <v>28</v>
      </c>
      <c r="H10357" s="10">
        <v>3022040</v>
      </c>
      <c r="I10357" s="11">
        <f t="shared" si="527"/>
        <v>19737006289.449947</v>
      </c>
      <c r="J10357" s="11">
        <f t="shared" si="528"/>
        <v>194214</v>
      </c>
      <c r="K10357" s="11">
        <f t="shared" si="529"/>
        <v>101625.04396928103</v>
      </c>
      <c r="L10357" s="12">
        <f t="shared" si="532"/>
        <v>0</v>
      </c>
      <c r="M10357" s="11">
        <f>COUNTIF(E$2:$E10357,E10357)</f>
        <v>1511</v>
      </c>
      <c r="O10357" t="str">
        <f t="shared" si="530"/>
        <v/>
      </c>
    </row>
    <row r="10358" spans="1:15" hidden="1">
      <c r="A10358" s="41" t="s">
        <v>103</v>
      </c>
      <c r="B10358" s="46">
        <v>45824</v>
      </c>
      <c r="C10358" s="8" t="s">
        <v>13</v>
      </c>
      <c r="D10358" s="8" t="s">
        <v>14</v>
      </c>
      <c r="E10358" s="8" t="s">
        <v>14</v>
      </c>
      <c r="F10358" s="9">
        <f t="shared" si="531"/>
        <v>-46400000</v>
      </c>
      <c r="G10358" s="9">
        <v>-464</v>
      </c>
      <c r="H10358" s="10">
        <v>-49969552</v>
      </c>
      <c r="I10358" s="11">
        <f t="shared" si="527"/>
        <v>19689852269.048203</v>
      </c>
      <c r="J10358" s="11">
        <f t="shared" si="528"/>
        <v>193750</v>
      </c>
      <c r="K10358" s="11">
        <f t="shared" si="529"/>
        <v>101625.04396928103</v>
      </c>
      <c r="L10358" s="12">
        <f t="shared" si="532"/>
        <v>2815531.5982536003</v>
      </c>
      <c r="M10358" s="11">
        <f>COUNTIF(E$2:$E10358,E10358)</f>
        <v>1512</v>
      </c>
      <c r="O10358" t="str">
        <f t="shared" si="530"/>
        <v/>
      </c>
    </row>
    <row r="10359" spans="1:15" hidden="1">
      <c r="A10359" s="41" t="s">
        <v>103</v>
      </c>
      <c r="B10359" s="46">
        <v>45824</v>
      </c>
      <c r="C10359" s="8" t="s">
        <v>13</v>
      </c>
      <c r="D10359" s="8" t="s">
        <v>15</v>
      </c>
      <c r="E10359" s="8" t="s">
        <v>15</v>
      </c>
      <c r="F10359" s="9">
        <f t="shared" si="531"/>
        <v>-13600000</v>
      </c>
      <c r="G10359" s="9">
        <v>-136</v>
      </c>
      <c r="H10359" s="10">
        <v>-14938784</v>
      </c>
      <c r="I10359" s="11">
        <f t="shared" si="527"/>
        <v>25320239575.647614</v>
      </c>
      <c r="J10359" s="11">
        <f t="shared" si="528"/>
        <v>234452</v>
      </c>
      <c r="K10359" s="11">
        <f t="shared" si="529"/>
        <v>107997.54139716268</v>
      </c>
      <c r="L10359" s="12">
        <f t="shared" si="532"/>
        <v>251118.36998587474</v>
      </c>
      <c r="M10359" s="11">
        <f>COUNTIF(E$2:$E10359,E10359)</f>
        <v>3354</v>
      </c>
      <c r="O10359" t="str">
        <f t="shared" si="530"/>
        <v/>
      </c>
    </row>
    <row r="10360" spans="1:15" hidden="1">
      <c r="A10360" s="41" t="s">
        <v>103</v>
      </c>
      <c r="B10360" s="46">
        <v>45824</v>
      </c>
      <c r="C10360" s="8" t="s">
        <v>13</v>
      </c>
      <c r="D10360" s="8" t="s">
        <v>14</v>
      </c>
      <c r="E10360" s="8" t="s">
        <v>14</v>
      </c>
      <c r="F10360" s="9">
        <f t="shared" si="531"/>
        <v>-11200000</v>
      </c>
      <c r="G10360" s="9">
        <v>-112</v>
      </c>
      <c r="H10360" s="10">
        <v>-12061616</v>
      </c>
      <c r="I10360" s="11">
        <f t="shared" si="527"/>
        <v>19678470264.123642</v>
      </c>
      <c r="J10360" s="11">
        <f t="shared" si="528"/>
        <v>193638</v>
      </c>
      <c r="K10360" s="11">
        <f t="shared" si="529"/>
        <v>101625.04396928103</v>
      </c>
      <c r="L10360" s="12">
        <f t="shared" si="532"/>
        <v>679611.07544052415</v>
      </c>
      <c r="M10360" s="11">
        <f>COUNTIF(E$2:$E10360,E10360)</f>
        <v>1513</v>
      </c>
      <c r="O10360" t="str">
        <f t="shared" si="530"/>
        <v/>
      </c>
    </row>
    <row r="10361" spans="1:15" hidden="1">
      <c r="A10361" s="41" t="s">
        <v>103</v>
      </c>
      <c r="B10361" s="46">
        <v>45824</v>
      </c>
      <c r="C10361" s="8" t="s">
        <v>13</v>
      </c>
      <c r="D10361" s="8" t="s">
        <v>14</v>
      </c>
      <c r="E10361" s="8" t="s">
        <v>14</v>
      </c>
      <c r="F10361" s="9">
        <f t="shared" si="531"/>
        <v>-9200000</v>
      </c>
      <c r="G10361" s="9">
        <v>-92</v>
      </c>
      <c r="H10361" s="10">
        <v>-9907756</v>
      </c>
      <c r="I10361" s="11">
        <f t="shared" si="527"/>
        <v>19669120760.078468</v>
      </c>
      <c r="J10361" s="11">
        <f t="shared" si="528"/>
        <v>193546</v>
      </c>
      <c r="K10361" s="11">
        <f t="shared" si="529"/>
        <v>101625.04396928103</v>
      </c>
      <c r="L10361" s="12">
        <f t="shared" si="532"/>
        <v>558251.9548261445</v>
      </c>
      <c r="M10361" s="11">
        <f>COUNTIF(E$2:$E10361,E10361)</f>
        <v>1514</v>
      </c>
      <c r="O10361" t="str">
        <f t="shared" si="530"/>
        <v/>
      </c>
    </row>
    <row r="10362" spans="1:15" hidden="1">
      <c r="A10362" s="41" t="s">
        <v>103</v>
      </c>
      <c r="B10362" s="46">
        <v>45824</v>
      </c>
      <c r="C10362" s="8" t="s">
        <v>13</v>
      </c>
      <c r="D10362" s="8" t="s">
        <v>15</v>
      </c>
      <c r="E10362" s="8" t="s">
        <v>15</v>
      </c>
      <c r="F10362" s="9">
        <f t="shared" si="531"/>
        <v>-11800000</v>
      </c>
      <c r="G10362" s="9">
        <v>-118</v>
      </c>
      <c r="H10362" s="10">
        <v>-12961592</v>
      </c>
      <c r="I10362" s="11">
        <f t="shared" si="527"/>
        <v>25307495865.762749</v>
      </c>
      <c r="J10362" s="11">
        <f t="shared" si="528"/>
        <v>234334</v>
      </c>
      <c r="K10362" s="11">
        <f t="shared" si="529"/>
        <v>107997.54139716268</v>
      </c>
      <c r="L10362" s="12">
        <f t="shared" si="532"/>
        <v>217882.11513480358</v>
      </c>
      <c r="M10362" s="11">
        <f>COUNTIF(E$2:$E10362,E10362)</f>
        <v>3355</v>
      </c>
      <c r="O10362" t="str">
        <f t="shared" si="530"/>
        <v/>
      </c>
    </row>
    <row r="10363" spans="1:15" hidden="1">
      <c r="A10363" s="41" t="s">
        <v>103</v>
      </c>
      <c r="B10363" s="46">
        <v>45824</v>
      </c>
      <c r="C10363" s="8" t="s">
        <v>13</v>
      </c>
      <c r="D10363" s="8" t="s">
        <v>15</v>
      </c>
      <c r="E10363" s="8" t="s">
        <v>15</v>
      </c>
      <c r="F10363" s="9">
        <f t="shared" si="531"/>
        <v>-3000000</v>
      </c>
      <c r="G10363" s="9">
        <v>-30</v>
      </c>
      <c r="H10363" s="10">
        <v>-3295320</v>
      </c>
      <c r="I10363" s="11">
        <f t="shared" si="527"/>
        <v>25304255939.520832</v>
      </c>
      <c r="J10363" s="11">
        <f t="shared" si="528"/>
        <v>234304</v>
      </c>
      <c r="K10363" s="11">
        <f t="shared" si="529"/>
        <v>107997.54139716268</v>
      </c>
      <c r="L10363" s="12">
        <f t="shared" si="532"/>
        <v>55393.758085119538</v>
      </c>
      <c r="M10363" s="11">
        <f>COUNTIF(E$2:$E10363,E10363)</f>
        <v>3356</v>
      </c>
      <c r="O10363" t="str">
        <f t="shared" si="530"/>
        <v/>
      </c>
    </row>
    <row r="10364" spans="1:15" hidden="1">
      <c r="A10364" s="41" t="s">
        <v>103</v>
      </c>
      <c r="B10364" s="46">
        <v>45824</v>
      </c>
      <c r="C10364" s="8" t="s">
        <v>13</v>
      </c>
      <c r="D10364" s="8" t="s">
        <v>14</v>
      </c>
      <c r="E10364" s="8" t="s">
        <v>14</v>
      </c>
      <c r="F10364" s="9">
        <f t="shared" si="531"/>
        <v>-18400000</v>
      </c>
      <c r="G10364" s="9">
        <v>-184</v>
      </c>
      <c r="H10364" s="10">
        <v>-19815512</v>
      </c>
      <c r="I10364" s="11">
        <f t="shared" si="527"/>
        <v>19650421751.988121</v>
      </c>
      <c r="J10364" s="11">
        <f t="shared" si="528"/>
        <v>193362</v>
      </c>
      <c r="K10364" s="11">
        <f t="shared" si="529"/>
        <v>101625.04396928103</v>
      </c>
      <c r="L10364" s="12">
        <f t="shared" si="532"/>
        <v>1116503.909652289</v>
      </c>
      <c r="M10364" s="11">
        <f>COUNTIF(E$2:$E10364,E10364)</f>
        <v>1515</v>
      </c>
      <c r="O10364" t="str">
        <f t="shared" si="530"/>
        <v/>
      </c>
    </row>
    <row r="10365" spans="1:15" hidden="1">
      <c r="A10365" s="41" t="s">
        <v>103</v>
      </c>
      <c r="B10365" s="46">
        <v>45824</v>
      </c>
      <c r="C10365" s="8" t="s">
        <v>13</v>
      </c>
      <c r="D10365" s="8" t="s">
        <v>15</v>
      </c>
      <c r="E10365" s="8" t="s">
        <v>15</v>
      </c>
      <c r="F10365" s="9">
        <f t="shared" si="531"/>
        <v>-1800000</v>
      </c>
      <c r="G10365" s="9">
        <v>-18</v>
      </c>
      <c r="H10365" s="10">
        <v>-1977192</v>
      </c>
      <c r="I10365" s="11">
        <f t="shared" si="527"/>
        <v>25302311983.775684</v>
      </c>
      <c r="J10365" s="11">
        <f t="shared" si="528"/>
        <v>234286</v>
      </c>
      <c r="K10365" s="11">
        <f t="shared" si="529"/>
        <v>107997.54139716268</v>
      </c>
      <c r="L10365" s="12">
        <f t="shared" si="532"/>
        <v>33236.25485107163</v>
      </c>
      <c r="M10365" s="11">
        <f>COUNTIF(E$2:$E10365,E10365)</f>
        <v>3357</v>
      </c>
      <c r="O10365" t="str">
        <f t="shared" si="530"/>
        <v/>
      </c>
    </row>
    <row r="10366" spans="1:15" hidden="1">
      <c r="A10366" s="41" t="s">
        <v>103</v>
      </c>
      <c r="B10366" s="46">
        <v>45824</v>
      </c>
      <c r="C10366" s="8" t="s">
        <v>13</v>
      </c>
      <c r="D10366" s="8" t="s">
        <v>14</v>
      </c>
      <c r="E10366" s="8" t="s">
        <v>14</v>
      </c>
      <c r="F10366" s="9">
        <f t="shared" si="531"/>
        <v>-1800000</v>
      </c>
      <c r="G10366" s="9">
        <v>-18</v>
      </c>
      <c r="H10366" s="10">
        <v>-1938474</v>
      </c>
      <c r="I10366" s="11">
        <f t="shared" si="527"/>
        <v>19648592501.196674</v>
      </c>
      <c r="J10366" s="11">
        <f t="shared" si="528"/>
        <v>193344</v>
      </c>
      <c r="K10366" s="11">
        <f t="shared" si="529"/>
        <v>101625.04396928103</v>
      </c>
      <c r="L10366" s="12">
        <f t="shared" si="532"/>
        <v>109223.20855294145</v>
      </c>
      <c r="M10366" s="11">
        <f>COUNTIF(E$2:$E10366,E10366)</f>
        <v>1516</v>
      </c>
      <c r="O10366" t="str">
        <f t="shared" si="530"/>
        <v/>
      </c>
    </row>
    <row r="10367" spans="1:15" hidden="1">
      <c r="A10367" s="41" t="s">
        <v>103</v>
      </c>
      <c r="B10367" s="46">
        <v>45824</v>
      </c>
      <c r="C10367" s="8" t="s">
        <v>13</v>
      </c>
      <c r="D10367" s="8" t="s">
        <v>14</v>
      </c>
      <c r="E10367" s="8" t="s">
        <v>14</v>
      </c>
      <c r="F10367" s="9">
        <f t="shared" si="531"/>
        <v>-46400000</v>
      </c>
      <c r="G10367" s="9">
        <v>-464</v>
      </c>
      <c r="H10367" s="10">
        <v>-49969552</v>
      </c>
      <c r="I10367" s="11">
        <f t="shared" si="527"/>
        <v>19601438480.79493</v>
      </c>
      <c r="J10367" s="11">
        <f t="shared" si="528"/>
        <v>192880</v>
      </c>
      <c r="K10367" s="11">
        <f t="shared" si="529"/>
        <v>101625.04396928103</v>
      </c>
      <c r="L10367" s="12">
        <f t="shared" si="532"/>
        <v>2815531.5982536003</v>
      </c>
      <c r="M10367" s="11">
        <f>COUNTIF(E$2:$E10367,E10367)</f>
        <v>1517</v>
      </c>
      <c r="O10367" t="str">
        <f t="shared" si="530"/>
        <v/>
      </c>
    </row>
    <row r="10368" spans="1:15" hidden="1">
      <c r="A10368" s="41" t="s">
        <v>103</v>
      </c>
      <c r="B10368" s="46">
        <v>45824</v>
      </c>
      <c r="C10368" s="8" t="s">
        <v>13</v>
      </c>
      <c r="D10368" s="8" t="s">
        <v>15</v>
      </c>
      <c r="E10368" s="8" t="s">
        <v>15</v>
      </c>
      <c r="F10368" s="9">
        <f t="shared" si="531"/>
        <v>-365600000</v>
      </c>
      <c r="G10368" s="9">
        <v>-3656</v>
      </c>
      <c r="H10368" s="10">
        <v>-401589664</v>
      </c>
      <c r="I10368" s="11">
        <f t="shared" si="527"/>
        <v>24907472972.427658</v>
      </c>
      <c r="J10368" s="11">
        <f t="shared" si="528"/>
        <v>230630</v>
      </c>
      <c r="K10368" s="11">
        <f t="shared" si="529"/>
        <v>107997.54139716268</v>
      </c>
      <c r="L10368" s="12">
        <f t="shared" si="532"/>
        <v>6750652.6519732475</v>
      </c>
      <c r="M10368" s="11">
        <f>COUNTIF(E$2:$E10368,E10368)</f>
        <v>3358</v>
      </c>
      <c r="O10368" t="str">
        <f t="shared" si="530"/>
        <v/>
      </c>
    </row>
    <row r="10369" spans="1:15" hidden="1">
      <c r="A10369" s="41" t="s">
        <v>103</v>
      </c>
      <c r="B10369" s="46">
        <v>45824</v>
      </c>
      <c r="C10369" s="8" t="s">
        <v>13</v>
      </c>
      <c r="D10369" s="8" t="s">
        <v>14</v>
      </c>
      <c r="E10369" s="8" t="s">
        <v>14</v>
      </c>
      <c r="F10369" s="9">
        <f t="shared" si="531"/>
        <v>-9200000</v>
      </c>
      <c r="G10369" s="9">
        <v>-92</v>
      </c>
      <c r="H10369" s="10">
        <v>-9907756</v>
      </c>
      <c r="I10369" s="11">
        <f t="shared" si="527"/>
        <v>19592088976.749756</v>
      </c>
      <c r="J10369" s="11">
        <f t="shared" si="528"/>
        <v>192788</v>
      </c>
      <c r="K10369" s="11">
        <f t="shared" si="529"/>
        <v>101625.04396928103</v>
      </c>
      <c r="L10369" s="12">
        <f t="shared" si="532"/>
        <v>558251.9548261445</v>
      </c>
      <c r="M10369" s="11">
        <f>COUNTIF(E$2:$E10369,E10369)</f>
        <v>1518</v>
      </c>
      <c r="O10369" t="str">
        <f t="shared" si="530"/>
        <v/>
      </c>
    </row>
    <row r="10370" spans="1:15" hidden="1">
      <c r="A10370" s="41" t="s">
        <v>103</v>
      </c>
      <c r="B10370" s="46">
        <v>45824</v>
      </c>
      <c r="C10370" s="8" t="s">
        <v>13</v>
      </c>
      <c r="D10370" s="8" t="s">
        <v>15</v>
      </c>
      <c r="E10370" s="8" t="s">
        <v>15</v>
      </c>
      <c r="F10370" s="9">
        <f t="shared" si="531"/>
        <v>-2600000</v>
      </c>
      <c r="G10370" s="9">
        <v>-26</v>
      </c>
      <c r="H10370" s="10">
        <v>-2855944</v>
      </c>
      <c r="I10370" s="11">
        <f t="shared" si="527"/>
        <v>24904665036.351334</v>
      </c>
      <c r="J10370" s="11">
        <f t="shared" si="528"/>
        <v>230604</v>
      </c>
      <c r="K10370" s="11">
        <f t="shared" si="529"/>
        <v>107997.54139716268</v>
      </c>
      <c r="L10370" s="12">
        <f t="shared" si="532"/>
        <v>48007.92367377039</v>
      </c>
      <c r="M10370" s="11">
        <f>COUNTIF(E$2:$E10370,E10370)</f>
        <v>3359</v>
      </c>
      <c r="O10370" t="str">
        <f t="shared" si="530"/>
        <v/>
      </c>
    </row>
    <row r="10371" spans="1:15" hidden="1">
      <c r="A10371" s="41" t="s">
        <v>103</v>
      </c>
      <c r="B10371" s="46">
        <v>45824</v>
      </c>
      <c r="C10371" s="8" t="s">
        <v>13</v>
      </c>
      <c r="D10371" s="8" t="s">
        <v>15</v>
      </c>
      <c r="E10371" s="8" t="s">
        <v>15</v>
      </c>
      <c r="F10371" s="9">
        <f t="shared" si="531"/>
        <v>-1300000</v>
      </c>
      <c r="G10371" s="9">
        <v>-13</v>
      </c>
      <c r="H10371" s="10">
        <v>-1427972</v>
      </c>
      <c r="I10371" s="11">
        <f t="shared" si="527"/>
        <v>24903261068.313171</v>
      </c>
      <c r="J10371" s="11">
        <f t="shared" si="528"/>
        <v>230591</v>
      </c>
      <c r="K10371" s="11">
        <f t="shared" si="529"/>
        <v>107997.54139716268</v>
      </c>
      <c r="L10371" s="12">
        <f t="shared" si="532"/>
        <v>24003.961836885195</v>
      </c>
      <c r="M10371" s="11">
        <f>COUNTIF(E$2:$E10371,E10371)</f>
        <v>3360</v>
      </c>
      <c r="O10371" t="str">
        <f t="shared" si="530"/>
        <v/>
      </c>
    </row>
    <row r="10372" spans="1:15" hidden="1">
      <c r="A10372" s="41" t="s">
        <v>103</v>
      </c>
      <c r="B10372" s="46">
        <v>45824</v>
      </c>
      <c r="C10372" s="8" t="s">
        <v>13</v>
      </c>
      <c r="D10372" s="8" t="s">
        <v>14</v>
      </c>
      <c r="E10372" s="8" t="s">
        <v>14</v>
      </c>
      <c r="F10372" s="9">
        <f t="shared" si="531"/>
        <v>-900000</v>
      </c>
      <c r="G10372" s="9">
        <v>-9</v>
      </c>
      <c r="H10372" s="10">
        <v>-969237</v>
      </c>
      <c r="I10372" s="11">
        <f t="shared" si="527"/>
        <v>19591174351.354031</v>
      </c>
      <c r="J10372" s="11">
        <f t="shared" si="528"/>
        <v>192779</v>
      </c>
      <c r="K10372" s="11">
        <f t="shared" si="529"/>
        <v>101625.04396928103</v>
      </c>
      <c r="L10372" s="12">
        <f t="shared" si="532"/>
        <v>54611.604276470724</v>
      </c>
      <c r="M10372" s="11">
        <f>COUNTIF(E$2:$E10372,E10372)</f>
        <v>1519</v>
      </c>
      <c r="O10372" t="str">
        <f t="shared" si="530"/>
        <v/>
      </c>
    </row>
    <row r="10373" spans="1:15" hidden="1">
      <c r="A10373" s="41" t="s">
        <v>103</v>
      </c>
      <c r="B10373" s="46">
        <v>45824</v>
      </c>
      <c r="C10373" s="8" t="s">
        <v>13</v>
      </c>
      <c r="D10373" s="8" t="s">
        <v>14</v>
      </c>
      <c r="E10373" s="8" t="s">
        <v>14</v>
      </c>
      <c r="F10373" s="9">
        <f t="shared" si="531"/>
        <v>-1800000</v>
      </c>
      <c r="G10373" s="9">
        <v>-18</v>
      </c>
      <c r="H10373" s="10">
        <v>-1938474</v>
      </c>
      <c r="I10373" s="11">
        <f t="shared" si="527"/>
        <v>19589345100.562584</v>
      </c>
      <c r="J10373" s="11">
        <f t="shared" si="528"/>
        <v>192761</v>
      </c>
      <c r="K10373" s="11">
        <f t="shared" si="529"/>
        <v>101625.04396928103</v>
      </c>
      <c r="L10373" s="12">
        <f t="shared" si="532"/>
        <v>109223.20855294145</v>
      </c>
      <c r="M10373" s="11">
        <f>COUNTIF(E$2:$E10373,E10373)</f>
        <v>1520</v>
      </c>
      <c r="O10373" t="str">
        <f t="shared" si="530"/>
        <v/>
      </c>
    </row>
    <row r="10374" spans="1:15" hidden="1">
      <c r="A10374" s="41" t="s">
        <v>103</v>
      </c>
      <c r="B10374" s="46">
        <v>45824</v>
      </c>
      <c r="C10374" s="8" t="s">
        <v>13</v>
      </c>
      <c r="D10374" s="8" t="s">
        <v>14</v>
      </c>
      <c r="E10374" s="8" t="s">
        <v>14</v>
      </c>
      <c r="F10374" s="9">
        <f t="shared" si="531"/>
        <v>-1800000</v>
      </c>
      <c r="G10374" s="9">
        <v>-18</v>
      </c>
      <c r="H10374" s="10">
        <v>-1938474</v>
      </c>
      <c r="I10374" s="11">
        <f t="shared" si="527"/>
        <v>19587515849.771137</v>
      </c>
      <c r="J10374" s="11">
        <f t="shared" si="528"/>
        <v>192743</v>
      </c>
      <c r="K10374" s="11">
        <f t="shared" si="529"/>
        <v>101625.04396928103</v>
      </c>
      <c r="L10374" s="12">
        <f t="shared" si="532"/>
        <v>109223.20855294145</v>
      </c>
      <c r="M10374" s="11">
        <f>COUNTIF(E$2:$E10374,E10374)</f>
        <v>1521</v>
      </c>
      <c r="O10374" t="str">
        <f t="shared" si="530"/>
        <v/>
      </c>
    </row>
    <row r="10375" spans="1:15" hidden="1">
      <c r="A10375" s="41" t="s">
        <v>103</v>
      </c>
      <c r="B10375" s="46">
        <v>45824</v>
      </c>
      <c r="C10375" s="8" t="s">
        <v>13</v>
      </c>
      <c r="D10375" s="8" t="s">
        <v>14</v>
      </c>
      <c r="E10375" s="8" t="s">
        <v>14</v>
      </c>
      <c r="F10375" s="9">
        <f t="shared" si="531"/>
        <v>-6400000</v>
      </c>
      <c r="G10375" s="9">
        <v>-64</v>
      </c>
      <c r="H10375" s="10">
        <v>-6892352</v>
      </c>
      <c r="I10375" s="11">
        <f t="shared" si="527"/>
        <v>19581011846.957104</v>
      </c>
      <c r="J10375" s="11">
        <f t="shared" si="528"/>
        <v>192679</v>
      </c>
      <c r="K10375" s="11">
        <f t="shared" si="529"/>
        <v>101625.04396928103</v>
      </c>
      <c r="L10375" s="12">
        <f t="shared" si="532"/>
        <v>388349.18596601393</v>
      </c>
      <c r="M10375" s="11">
        <f>COUNTIF(E$2:$E10375,E10375)</f>
        <v>1522</v>
      </c>
      <c r="O10375" t="str">
        <f t="shared" si="530"/>
        <v/>
      </c>
    </row>
    <row r="10376" spans="1:15" hidden="1">
      <c r="A10376" s="41" t="s">
        <v>103</v>
      </c>
      <c r="B10376" s="46">
        <v>45824</v>
      </c>
      <c r="C10376" s="8" t="s">
        <v>13</v>
      </c>
      <c r="D10376" s="8" t="s">
        <v>15</v>
      </c>
      <c r="E10376" s="8" t="s">
        <v>15</v>
      </c>
      <c r="F10376" s="9">
        <f t="shared" si="531"/>
        <v>-1000000</v>
      </c>
      <c r="G10376" s="9">
        <v>-10</v>
      </c>
      <c r="H10376" s="10">
        <v>-1098440</v>
      </c>
      <c r="I10376" s="11">
        <f t="shared" si="527"/>
        <v>24902181092.8992</v>
      </c>
      <c r="J10376" s="11">
        <f t="shared" si="528"/>
        <v>230581</v>
      </c>
      <c r="K10376" s="11">
        <f t="shared" si="529"/>
        <v>107997.54139716268</v>
      </c>
      <c r="L10376" s="12">
        <f t="shared" si="532"/>
        <v>18464.586028373102</v>
      </c>
      <c r="M10376" s="11">
        <f>COUNTIF(E$2:$E10376,E10376)</f>
        <v>3361</v>
      </c>
      <c r="O10376" t="str">
        <f t="shared" si="530"/>
        <v/>
      </c>
    </row>
    <row r="10377" spans="1:15" hidden="1">
      <c r="A10377" s="41" t="s">
        <v>103</v>
      </c>
      <c r="B10377" s="46">
        <v>45824</v>
      </c>
      <c r="C10377" s="8" t="s">
        <v>13</v>
      </c>
      <c r="D10377" s="8" t="s">
        <v>15</v>
      </c>
      <c r="E10377" s="8" t="s">
        <v>15</v>
      </c>
      <c r="F10377" s="9">
        <f t="shared" si="531"/>
        <v>-263800000</v>
      </c>
      <c r="G10377" s="9">
        <v>-2638</v>
      </c>
      <c r="H10377" s="10">
        <v>-289768472</v>
      </c>
      <c r="I10377" s="11">
        <f t="shared" si="527"/>
        <v>24617283578.693485</v>
      </c>
      <c r="J10377" s="11">
        <f t="shared" si="528"/>
        <v>227943</v>
      </c>
      <c r="K10377" s="11">
        <f t="shared" si="529"/>
        <v>107997.54139716268</v>
      </c>
      <c r="L10377" s="12">
        <f t="shared" si="532"/>
        <v>4870957.7942848206</v>
      </c>
      <c r="M10377" s="11">
        <f>COUNTIF(E$2:$E10377,E10377)</f>
        <v>3362</v>
      </c>
      <c r="O10377" t="str">
        <f t="shared" si="530"/>
        <v/>
      </c>
    </row>
    <row r="10378" spans="1:15" hidden="1">
      <c r="A10378" s="41" t="s">
        <v>103</v>
      </c>
      <c r="B10378" s="46">
        <v>45824</v>
      </c>
      <c r="C10378" s="8" t="s">
        <v>13</v>
      </c>
      <c r="D10378" s="8" t="s">
        <v>46</v>
      </c>
      <c r="E10378" s="8" t="s">
        <v>46</v>
      </c>
      <c r="F10378" s="9">
        <f t="shared" si="531"/>
        <v>22700000</v>
      </c>
      <c r="G10378" s="9">
        <v>227</v>
      </c>
      <c r="H10378" s="10">
        <v>23655443</v>
      </c>
      <c r="I10378" s="11">
        <f t="shared" si="527"/>
        <v>10101935711.515728</v>
      </c>
      <c r="J10378" s="11">
        <f t="shared" si="528"/>
        <v>98229</v>
      </c>
      <c r="K10378" s="11">
        <f t="shared" si="529"/>
        <v>102840.66529757738</v>
      </c>
      <c r="L10378" s="12">
        <f t="shared" si="532"/>
        <v>0</v>
      </c>
      <c r="M10378" s="11">
        <f>COUNTIF(E$2:$E10378,E10378)</f>
        <v>3030</v>
      </c>
      <c r="O10378" t="str">
        <f t="shared" si="530"/>
        <v/>
      </c>
    </row>
    <row r="10379" spans="1:15" hidden="1">
      <c r="A10379" s="41" t="s">
        <v>103</v>
      </c>
      <c r="B10379" s="46">
        <v>45824</v>
      </c>
      <c r="C10379" s="8" t="s">
        <v>13</v>
      </c>
      <c r="D10379" s="8" t="s">
        <v>14</v>
      </c>
      <c r="E10379" s="8" t="s">
        <v>14</v>
      </c>
      <c r="F10379" s="9">
        <f t="shared" si="531"/>
        <v>-19700000</v>
      </c>
      <c r="G10379" s="9">
        <v>-197</v>
      </c>
      <c r="H10379" s="10">
        <v>-21215521</v>
      </c>
      <c r="I10379" s="11">
        <f t="shared" si="527"/>
        <v>19560991713.295155</v>
      </c>
      <c r="J10379" s="11">
        <f t="shared" si="528"/>
        <v>192482</v>
      </c>
      <c r="K10379" s="11">
        <f t="shared" si="529"/>
        <v>101625.04396928103</v>
      </c>
      <c r="L10379" s="12">
        <f t="shared" si="532"/>
        <v>1195387.3380516358</v>
      </c>
      <c r="M10379" s="11">
        <f>COUNTIF(E$2:$E10379,E10379)</f>
        <v>1523</v>
      </c>
      <c r="O10379" t="str">
        <f t="shared" si="530"/>
        <v/>
      </c>
    </row>
    <row r="10380" spans="1:15" hidden="1">
      <c r="A10380" s="41" t="s">
        <v>103</v>
      </c>
      <c r="B10380" s="46">
        <v>45824</v>
      </c>
      <c r="C10380" s="8" t="s">
        <v>13</v>
      </c>
      <c r="D10380" s="8" t="s">
        <v>14</v>
      </c>
      <c r="E10380" s="8" t="s">
        <v>14</v>
      </c>
      <c r="F10380" s="9">
        <f t="shared" si="531"/>
        <v>-4600000</v>
      </c>
      <c r="G10380" s="9">
        <v>-46</v>
      </c>
      <c r="H10380" s="10">
        <v>-4953878</v>
      </c>
      <c r="I10380" s="11">
        <f t="shared" si="527"/>
        <v>19556316961.272568</v>
      </c>
      <c r="J10380" s="11">
        <f t="shared" si="528"/>
        <v>192436</v>
      </c>
      <c r="K10380" s="11">
        <f t="shared" si="529"/>
        <v>101625.04396928103</v>
      </c>
      <c r="L10380" s="12">
        <f t="shared" si="532"/>
        <v>279125.97741307225</v>
      </c>
      <c r="M10380" s="11">
        <f>COUNTIF(E$2:$E10380,E10380)</f>
        <v>1524</v>
      </c>
      <c r="O10380" t="str">
        <f t="shared" si="530"/>
        <v/>
      </c>
    </row>
    <row r="10381" spans="1:15" hidden="1">
      <c r="A10381" s="41" t="s">
        <v>103</v>
      </c>
      <c r="B10381" s="46">
        <v>45824</v>
      </c>
      <c r="C10381" s="8" t="s">
        <v>13</v>
      </c>
      <c r="D10381" s="8" t="s">
        <v>14</v>
      </c>
      <c r="E10381" s="8" t="s">
        <v>14</v>
      </c>
      <c r="F10381" s="9">
        <f t="shared" si="531"/>
        <v>-2800000</v>
      </c>
      <c r="G10381" s="9">
        <v>-28</v>
      </c>
      <c r="H10381" s="10">
        <v>-3015404</v>
      </c>
      <c r="I10381" s="11">
        <f t="shared" si="527"/>
        <v>19553471460.041428</v>
      </c>
      <c r="J10381" s="11">
        <f t="shared" si="528"/>
        <v>192408</v>
      </c>
      <c r="K10381" s="11">
        <f t="shared" si="529"/>
        <v>101625.04396928103</v>
      </c>
      <c r="L10381" s="12">
        <f t="shared" si="532"/>
        <v>169902.76886013104</v>
      </c>
      <c r="M10381" s="11">
        <f>COUNTIF(E$2:$E10381,E10381)</f>
        <v>1525</v>
      </c>
      <c r="O10381" t="str">
        <f t="shared" si="530"/>
        <v/>
      </c>
    </row>
    <row r="10382" spans="1:15" hidden="1">
      <c r="A10382" s="41" t="s">
        <v>103</v>
      </c>
      <c r="B10382" s="46">
        <v>45824</v>
      </c>
      <c r="C10382" s="8" t="s">
        <v>13</v>
      </c>
      <c r="D10382" s="8" t="s">
        <v>14</v>
      </c>
      <c r="E10382" s="8" t="s">
        <v>14</v>
      </c>
      <c r="F10382" s="9">
        <f t="shared" si="531"/>
        <v>-32400000</v>
      </c>
      <c r="G10382" s="9">
        <v>-324</v>
      </c>
      <c r="H10382" s="10">
        <v>-34892532</v>
      </c>
      <c r="I10382" s="11">
        <f t="shared" si="527"/>
        <v>19520544945.79538</v>
      </c>
      <c r="J10382" s="11">
        <f t="shared" si="528"/>
        <v>192084</v>
      </c>
      <c r="K10382" s="11">
        <f t="shared" si="529"/>
        <v>101625.04396928103</v>
      </c>
      <c r="L10382" s="12">
        <f t="shared" si="532"/>
        <v>1966017.7539529465</v>
      </c>
      <c r="M10382" s="11">
        <f>COUNTIF(E$2:$E10382,E10382)</f>
        <v>1526</v>
      </c>
      <c r="O10382" t="str">
        <f t="shared" si="530"/>
        <v/>
      </c>
    </row>
    <row r="10383" spans="1:15" hidden="1">
      <c r="A10383" s="41" t="s">
        <v>103</v>
      </c>
      <c r="B10383" s="46">
        <v>45824</v>
      </c>
      <c r="C10383" s="8" t="s">
        <v>13</v>
      </c>
      <c r="D10383" s="8" t="s">
        <v>14</v>
      </c>
      <c r="E10383" s="8" t="s">
        <v>14</v>
      </c>
      <c r="F10383" s="9">
        <f t="shared" si="531"/>
        <v>-13900000</v>
      </c>
      <c r="G10383" s="9">
        <v>-139</v>
      </c>
      <c r="H10383" s="10">
        <v>-14969327</v>
      </c>
      <c r="I10383" s="11">
        <f t="shared" si="527"/>
        <v>19506419064.683651</v>
      </c>
      <c r="J10383" s="11">
        <f t="shared" si="528"/>
        <v>191945</v>
      </c>
      <c r="K10383" s="11">
        <f t="shared" si="529"/>
        <v>101625.04396928103</v>
      </c>
      <c r="L10383" s="12">
        <f t="shared" si="532"/>
        <v>843445.88826993667</v>
      </c>
      <c r="M10383" s="11">
        <f>COUNTIF(E$2:$E10383,E10383)</f>
        <v>1527</v>
      </c>
      <c r="O10383" t="str">
        <f t="shared" si="530"/>
        <v/>
      </c>
    </row>
    <row r="10384" spans="1:15" hidden="1">
      <c r="A10384" s="41" t="s">
        <v>103</v>
      </c>
      <c r="B10384" s="46">
        <v>45824</v>
      </c>
      <c r="C10384" s="8" t="s">
        <v>13</v>
      </c>
      <c r="D10384" s="8" t="s">
        <v>15</v>
      </c>
      <c r="E10384" s="8" t="s">
        <v>15</v>
      </c>
      <c r="F10384" s="9">
        <f t="shared" si="531"/>
        <v>-1800000</v>
      </c>
      <c r="G10384" s="9">
        <v>-18</v>
      </c>
      <c r="H10384" s="10">
        <v>-1977192</v>
      </c>
      <c r="I10384" s="11">
        <f t="shared" si="527"/>
        <v>24615339622.948338</v>
      </c>
      <c r="J10384" s="11">
        <f t="shared" si="528"/>
        <v>227925</v>
      </c>
      <c r="K10384" s="11">
        <f t="shared" si="529"/>
        <v>107997.54139716268</v>
      </c>
      <c r="L10384" s="12">
        <f t="shared" si="532"/>
        <v>33236.25485107163</v>
      </c>
      <c r="M10384" s="11">
        <f>COUNTIF(E$2:$E10384,E10384)</f>
        <v>3363</v>
      </c>
      <c r="O10384" t="str">
        <f t="shared" si="530"/>
        <v/>
      </c>
    </row>
    <row r="10385" spans="1:15" hidden="1">
      <c r="A10385" s="41" t="s">
        <v>103</v>
      </c>
      <c r="B10385" s="46">
        <v>45824</v>
      </c>
      <c r="C10385" s="8" t="s">
        <v>13</v>
      </c>
      <c r="D10385" s="8" t="s">
        <v>14</v>
      </c>
      <c r="E10385" s="8" t="s">
        <v>14</v>
      </c>
      <c r="F10385" s="9">
        <f t="shared" si="531"/>
        <v>-2900000</v>
      </c>
      <c r="G10385" s="9">
        <v>-29</v>
      </c>
      <c r="H10385" s="10">
        <v>-3123097</v>
      </c>
      <c r="I10385" s="11">
        <f t="shared" si="527"/>
        <v>19503471938.408543</v>
      </c>
      <c r="J10385" s="11">
        <f t="shared" si="528"/>
        <v>191916</v>
      </c>
      <c r="K10385" s="11">
        <f t="shared" si="529"/>
        <v>101625.04396928103</v>
      </c>
      <c r="L10385" s="12">
        <f t="shared" si="532"/>
        <v>175970.72489085002</v>
      </c>
      <c r="M10385" s="11">
        <f>COUNTIF(E$2:$E10385,E10385)</f>
        <v>1528</v>
      </c>
      <c r="O10385" t="str">
        <f t="shared" si="530"/>
        <v/>
      </c>
    </row>
    <row r="10386" spans="1:15" hidden="1">
      <c r="A10386" s="41" t="s">
        <v>103</v>
      </c>
      <c r="B10386" s="46">
        <v>45824</v>
      </c>
      <c r="C10386" s="8" t="s">
        <v>13</v>
      </c>
      <c r="D10386" s="8" t="s">
        <v>14</v>
      </c>
      <c r="E10386" s="8" t="s">
        <v>14</v>
      </c>
      <c r="F10386" s="9">
        <f t="shared" si="531"/>
        <v>-30900000</v>
      </c>
      <c r="G10386" s="9">
        <v>-309</v>
      </c>
      <c r="H10386" s="10">
        <v>-33277137</v>
      </c>
      <c r="I10386" s="11">
        <f t="shared" si="527"/>
        <v>19472069799.822033</v>
      </c>
      <c r="J10386" s="11">
        <f t="shared" si="528"/>
        <v>191607</v>
      </c>
      <c r="K10386" s="11">
        <f t="shared" si="529"/>
        <v>101625.04396928103</v>
      </c>
      <c r="L10386" s="12">
        <f t="shared" si="532"/>
        <v>1874998.4134921618</v>
      </c>
      <c r="M10386" s="11">
        <f>COUNTIF(E$2:$E10386,E10386)</f>
        <v>1529</v>
      </c>
      <c r="O10386" t="str">
        <f t="shared" si="530"/>
        <v/>
      </c>
    </row>
    <row r="10387" spans="1:15" hidden="1">
      <c r="A10387" s="41" t="s">
        <v>103</v>
      </c>
      <c r="B10387" s="46">
        <v>45824</v>
      </c>
      <c r="C10387" s="8" t="s">
        <v>13</v>
      </c>
      <c r="D10387" s="8" t="s">
        <v>15</v>
      </c>
      <c r="E10387" s="8" t="s">
        <v>15</v>
      </c>
      <c r="F10387" s="9">
        <f t="shared" si="531"/>
        <v>-1800000</v>
      </c>
      <c r="G10387" s="9">
        <v>-18</v>
      </c>
      <c r="H10387" s="10">
        <v>-1977192</v>
      </c>
      <c r="I10387" s="11">
        <f t="shared" si="527"/>
        <v>24613395667.20319</v>
      </c>
      <c r="J10387" s="11">
        <f t="shared" si="528"/>
        <v>227907</v>
      </c>
      <c r="K10387" s="11">
        <f t="shared" si="529"/>
        <v>107997.54139716268</v>
      </c>
      <c r="L10387" s="12">
        <f t="shared" si="532"/>
        <v>33236.25485107163</v>
      </c>
      <c r="M10387" s="11">
        <f>COUNTIF(E$2:$E10387,E10387)</f>
        <v>3364</v>
      </c>
      <c r="O10387" t="str">
        <f t="shared" si="530"/>
        <v/>
      </c>
    </row>
    <row r="10388" spans="1:15" hidden="1">
      <c r="A10388" s="41" t="s">
        <v>103</v>
      </c>
      <c r="B10388" s="46">
        <v>45824</v>
      </c>
      <c r="C10388" s="8" t="s">
        <v>13</v>
      </c>
      <c r="D10388" s="8" t="s">
        <v>90</v>
      </c>
      <c r="E10388" s="8" t="s">
        <v>90</v>
      </c>
      <c r="F10388" s="9">
        <f t="shared" si="531"/>
        <v>9200000</v>
      </c>
      <c r="G10388" s="9">
        <v>92</v>
      </c>
      <c r="H10388" s="10">
        <v>9956884</v>
      </c>
      <c r="I10388" s="11">
        <f t="shared" si="527"/>
        <v>4084869863.24438</v>
      </c>
      <c r="J10388" s="11">
        <f t="shared" si="528"/>
        <v>38865</v>
      </c>
      <c r="K10388" s="11">
        <f t="shared" si="529"/>
        <v>105104.07470074309</v>
      </c>
      <c r="L10388" s="12">
        <f t="shared" si="532"/>
        <v>0</v>
      </c>
      <c r="M10388" s="11">
        <f>COUNTIF(E$2:$E10388,E10388)</f>
        <v>1826</v>
      </c>
      <c r="O10388" t="str">
        <f t="shared" si="530"/>
        <v/>
      </c>
    </row>
    <row r="10389" spans="1:15" hidden="1">
      <c r="A10389" s="41" t="s">
        <v>103</v>
      </c>
      <c r="B10389" s="46">
        <v>45824</v>
      </c>
      <c r="C10389" s="8" t="s">
        <v>13</v>
      </c>
      <c r="D10389" s="8" t="s">
        <v>15</v>
      </c>
      <c r="E10389" s="8" t="s">
        <v>15</v>
      </c>
      <c r="F10389" s="9">
        <f t="shared" si="531"/>
        <v>-1300000</v>
      </c>
      <c r="G10389" s="9">
        <v>-13</v>
      </c>
      <c r="H10389" s="10">
        <v>-1427972</v>
      </c>
      <c r="I10389" s="11">
        <f t="shared" si="527"/>
        <v>24611991699.165028</v>
      </c>
      <c r="J10389" s="11">
        <f t="shared" si="528"/>
        <v>227894</v>
      </c>
      <c r="K10389" s="11">
        <f t="shared" si="529"/>
        <v>107997.54139716268</v>
      </c>
      <c r="L10389" s="12">
        <f t="shared" si="532"/>
        <v>24003.961836885195</v>
      </c>
      <c r="M10389" s="11">
        <f>COUNTIF(E$2:$E10389,E10389)</f>
        <v>3365</v>
      </c>
      <c r="O10389" t="str">
        <f t="shared" si="530"/>
        <v/>
      </c>
    </row>
    <row r="10390" spans="1:15" hidden="1">
      <c r="A10390" s="41" t="s">
        <v>103</v>
      </c>
      <c r="B10390" s="46">
        <v>45824</v>
      </c>
      <c r="C10390" s="8" t="s">
        <v>13</v>
      </c>
      <c r="D10390" s="8" t="s">
        <v>14</v>
      </c>
      <c r="E10390" s="8" t="s">
        <v>14</v>
      </c>
      <c r="F10390" s="9">
        <f t="shared" si="531"/>
        <v>-46400000</v>
      </c>
      <c r="G10390" s="9">
        <v>-464</v>
      </c>
      <c r="H10390" s="10">
        <v>-49969552</v>
      </c>
      <c r="I10390" s="11">
        <f t="shared" si="527"/>
        <v>19424915779.420288</v>
      </c>
      <c r="J10390" s="11">
        <f t="shared" si="528"/>
        <v>191143</v>
      </c>
      <c r="K10390" s="11">
        <f t="shared" si="529"/>
        <v>101625.04396928103</v>
      </c>
      <c r="L10390" s="12">
        <f t="shared" si="532"/>
        <v>2815531.5982536003</v>
      </c>
      <c r="M10390" s="11">
        <f>COUNTIF(E$2:$E10390,E10390)</f>
        <v>1530</v>
      </c>
      <c r="O10390" t="str">
        <f t="shared" si="530"/>
        <v/>
      </c>
    </row>
    <row r="10391" spans="1:15" hidden="1">
      <c r="A10391" s="41" t="s">
        <v>103</v>
      </c>
      <c r="B10391" s="46">
        <v>45824</v>
      </c>
      <c r="C10391" s="8" t="s">
        <v>13</v>
      </c>
      <c r="D10391" s="8" t="s">
        <v>14</v>
      </c>
      <c r="E10391" s="8" t="s">
        <v>14</v>
      </c>
      <c r="F10391" s="9">
        <f t="shared" si="531"/>
        <v>-4600000</v>
      </c>
      <c r="G10391" s="9">
        <v>-46</v>
      </c>
      <c r="H10391" s="10">
        <v>-4953878</v>
      </c>
      <c r="I10391" s="11">
        <f t="shared" si="527"/>
        <v>19420241027.397701</v>
      </c>
      <c r="J10391" s="11">
        <f t="shared" si="528"/>
        <v>191097</v>
      </c>
      <c r="K10391" s="11">
        <f t="shared" si="529"/>
        <v>101625.04396928103</v>
      </c>
      <c r="L10391" s="12">
        <f t="shared" si="532"/>
        <v>279125.97741307225</v>
      </c>
      <c r="M10391" s="11">
        <f>COUNTIF(E$2:$E10391,E10391)</f>
        <v>1531</v>
      </c>
      <c r="O10391" t="str">
        <f t="shared" si="530"/>
        <v/>
      </c>
    </row>
    <row r="10392" spans="1:15" hidden="1">
      <c r="A10392" s="41" t="s">
        <v>103</v>
      </c>
      <c r="B10392" s="46">
        <v>45824</v>
      </c>
      <c r="C10392" s="8" t="s">
        <v>13</v>
      </c>
      <c r="D10392" s="8" t="s">
        <v>15</v>
      </c>
      <c r="E10392" s="8" t="s">
        <v>15</v>
      </c>
      <c r="F10392" s="9">
        <f t="shared" si="531"/>
        <v>-1800000</v>
      </c>
      <c r="G10392" s="9">
        <v>-18</v>
      </c>
      <c r="H10392" s="10">
        <v>-1977192</v>
      </c>
      <c r="I10392" s="11">
        <f t="shared" ref="I10392:I10455" si="533">IF(H10392&gt;=0,IF(M10392=1,H10392,SUMIFS(I:I,E:E,E10392,M:M,M10392-1)+H10392),SUMIFS(I:I,E:E,E10392,M:M,M10392-1)+K10392*G10392)</f>
        <v>24610047743.41988</v>
      </c>
      <c r="J10392" s="11">
        <f t="shared" ref="J10392:J10455" si="534">IF(M10392=1,G10392,SUMIFS($J:$J,$E:$E,E10392,$M:$M,M10392-1)+G10392)</f>
        <v>227876</v>
      </c>
      <c r="K10392" s="11">
        <f t="shared" ref="K10392:K10455" si="535">IF(H10392&gt;=0,I10392/J10392,SUMIFS($K:$K,$E:$E,E10392,$M:$M,M10392-1))</f>
        <v>107997.54139716268</v>
      </c>
      <c r="L10392" s="12">
        <f t="shared" si="532"/>
        <v>33236.25485107163</v>
      </c>
      <c r="M10392" s="11">
        <f>COUNTIF(E$2:$E10392,E10392)</f>
        <v>3366</v>
      </c>
      <c r="O10392" t="str">
        <f t="shared" ref="O10392:O10455" si="536">IF(M10392=_xlfn.MAXIFS(M:M,D:D,D10392),"X","")</f>
        <v/>
      </c>
    </row>
    <row r="10393" spans="1:15" hidden="1">
      <c r="A10393" s="41" t="s">
        <v>103</v>
      </c>
      <c r="B10393" s="46">
        <v>45824</v>
      </c>
      <c r="C10393" s="8" t="s">
        <v>13</v>
      </c>
      <c r="D10393" s="8" t="s">
        <v>14</v>
      </c>
      <c r="E10393" s="8" t="s">
        <v>14</v>
      </c>
      <c r="F10393" s="9">
        <f t="shared" si="531"/>
        <v>900000</v>
      </c>
      <c r="G10393" s="9">
        <v>9</v>
      </c>
      <c r="H10393" s="10">
        <v>968553</v>
      </c>
      <c r="I10393" s="11">
        <f t="shared" si="533"/>
        <v>19421209580.397701</v>
      </c>
      <c r="J10393" s="11">
        <f t="shared" si="534"/>
        <v>191106</v>
      </c>
      <c r="K10393" s="11">
        <f t="shared" si="535"/>
        <v>101625.32615615262</v>
      </c>
      <c r="L10393" s="12">
        <f t="shared" si="532"/>
        <v>0</v>
      </c>
      <c r="M10393" s="11">
        <f>COUNTIF(E$2:$E10393,E10393)</f>
        <v>1532</v>
      </c>
      <c r="O10393" t="str">
        <f t="shared" si="536"/>
        <v/>
      </c>
    </row>
    <row r="10394" spans="1:15" hidden="1">
      <c r="A10394" s="41" t="s">
        <v>103</v>
      </c>
      <c r="B10394" s="46">
        <v>45824</v>
      </c>
      <c r="C10394" s="8" t="s">
        <v>13</v>
      </c>
      <c r="D10394" s="8" t="s">
        <v>15</v>
      </c>
      <c r="E10394" s="8" t="s">
        <v>15</v>
      </c>
      <c r="F10394" s="9">
        <f t="shared" si="531"/>
        <v>-1800000</v>
      </c>
      <c r="G10394" s="9">
        <v>-18</v>
      </c>
      <c r="H10394" s="10">
        <v>-1977192</v>
      </c>
      <c r="I10394" s="11">
        <f t="shared" si="533"/>
        <v>24608103787.674732</v>
      </c>
      <c r="J10394" s="11">
        <f t="shared" si="534"/>
        <v>227858</v>
      </c>
      <c r="K10394" s="11">
        <f t="shared" si="535"/>
        <v>107997.54139716268</v>
      </c>
      <c r="L10394" s="12">
        <f t="shared" si="532"/>
        <v>33236.25485107163</v>
      </c>
      <c r="M10394" s="11">
        <f>COUNTIF(E$2:$E10394,E10394)</f>
        <v>3367</v>
      </c>
      <c r="O10394" t="str">
        <f t="shared" si="536"/>
        <v/>
      </c>
    </row>
    <row r="10395" spans="1:15" hidden="1">
      <c r="A10395" s="41" t="s">
        <v>103</v>
      </c>
      <c r="B10395" s="46">
        <v>45824</v>
      </c>
      <c r="C10395" s="8" t="s">
        <v>13</v>
      </c>
      <c r="D10395" s="8" t="s">
        <v>15</v>
      </c>
      <c r="E10395" s="8" t="s">
        <v>15</v>
      </c>
      <c r="F10395" s="9">
        <f t="shared" si="531"/>
        <v>-1800000</v>
      </c>
      <c r="G10395" s="9">
        <v>-18</v>
      </c>
      <c r="H10395" s="10">
        <v>-1977192</v>
      </c>
      <c r="I10395" s="11">
        <f t="shared" si="533"/>
        <v>24606159831.929585</v>
      </c>
      <c r="J10395" s="11">
        <f t="shared" si="534"/>
        <v>227840</v>
      </c>
      <c r="K10395" s="11">
        <f t="shared" si="535"/>
        <v>107997.54139716268</v>
      </c>
      <c r="L10395" s="12">
        <f t="shared" si="532"/>
        <v>33236.25485107163</v>
      </c>
      <c r="M10395" s="11">
        <f>COUNTIF(E$2:$E10395,E10395)</f>
        <v>3368</v>
      </c>
      <c r="O10395" t="str">
        <f t="shared" si="536"/>
        <v/>
      </c>
    </row>
    <row r="10396" spans="1:15" hidden="1">
      <c r="A10396" s="41" t="s">
        <v>103</v>
      </c>
      <c r="B10396" s="46">
        <v>45824</v>
      </c>
      <c r="C10396" s="8" t="s">
        <v>13</v>
      </c>
      <c r="D10396" s="8" t="s">
        <v>14</v>
      </c>
      <c r="E10396" s="8" t="s">
        <v>14</v>
      </c>
      <c r="F10396" s="9">
        <f t="shared" si="531"/>
        <v>-18500000</v>
      </c>
      <c r="G10396" s="9">
        <v>-185</v>
      </c>
      <c r="H10396" s="10">
        <v>-19923205</v>
      </c>
      <c r="I10396" s="11">
        <f t="shared" si="533"/>
        <v>19402408895.058811</v>
      </c>
      <c r="J10396" s="11">
        <f t="shared" si="534"/>
        <v>190921</v>
      </c>
      <c r="K10396" s="11">
        <f t="shared" si="535"/>
        <v>101625.32615615262</v>
      </c>
      <c r="L10396" s="12">
        <f t="shared" si="532"/>
        <v>1122519.6611117646</v>
      </c>
      <c r="M10396" s="11">
        <f>COUNTIF(E$2:$E10396,E10396)</f>
        <v>1533</v>
      </c>
      <c r="O10396" t="str">
        <f t="shared" si="536"/>
        <v/>
      </c>
    </row>
    <row r="10397" spans="1:15" hidden="1">
      <c r="A10397" s="41" t="s">
        <v>103</v>
      </c>
      <c r="B10397" s="46">
        <v>45824</v>
      </c>
      <c r="C10397" s="8" t="s">
        <v>13</v>
      </c>
      <c r="D10397" s="8" t="s">
        <v>15</v>
      </c>
      <c r="E10397" s="8" t="s">
        <v>15</v>
      </c>
      <c r="F10397" s="9">
        <f t="shared" si="531"/>
        <v>-9000000</v>
      </c>
      <c r="G10397" s="9">
        <v>-90</v>
      </c>
      <c r="H10397" s="10">
        <v>-9885960</v>
      </c>
      <c r="I10397" s="11">
        <f t="shared" si="533"/>
        <v>24596440053.203838</v>
      </c>
      <c r="J10397" s="11">
        <f t="shared" si="534"/>
        <v>227750</v>
      </c>
      <c r="K10397" s="11">
        <f t="shared" si="535"/>
        <v>107997.54139716268</v>
      </c>
      <c r="L10397" s="12">
        <f t="shared" si="532"/>
        <v>166181.27425535768</v>
      </c>
      <c r="M10397" s="11">
        <f>COUNTIF(E$2:$E10397,E10397)</f>
        <v>3369</v>
      </c>
      <c r="O10397" t="str">
        <f t="shared" si="536"/>
        <v/>
      </c>
    </row>
    <row r="10398" spans="1:15" hidden="1">
      <c r="A10398" s="41" t="s">
        <v>103</v>
      </c>
      <c r="B10398" s="46">
        <v>45824</v>
      </c>
      <c r="C10398" s="8" t="s">
        <v>13</v>
      </c>
      <c r="D10398" s="8" t="s">
        <v>14</v>
      </c>
      <c r="E10398" s="8" t="s">
        <v>14</v>
      </c>
      <c r="F10398" s="9">
        <f t="shared" si="531"/>
        <v>-1000000</v>
      </c>
      <c r="G10398" s="9">
        <v>-10</v>
      </c>
      <c r="H10398" s="10">
        <v>-1076930</v>
      </c>
      <c r="I10398" s="11">
        <f t="shared" si="533"/>
        <v>19401392641.797249</v>
      </c>
      <c r="J10398" s="11">
        <f t="shared" si="534"/>
        <v>190911</v>
      </c>
      <c r="K10398" s="11">
        <f t="shared" si="535"/>
        <v>101625.32615615262</v>
      </c>
      <c r="L10398" s="12">
        <f t="shared" si="532"/>
        <v>60676.738438473782</v>
      </c>
      <c r="M10398" s="11">
        <f>COUNTIF(E$2:$E10398,E10398)</f>
        <v>1534</v>
      </c>
      <c r="O10398" t="str">
        <f t="shared" si="536"/>
        <v/>
      </c>
    </row>
    <row r="10399" spans="1:15" hidden="1">
      <c r="A10399" s="41" t="s">
        <v>103</v>
      </c>
      <c r="B10399" s="46">
        <v>45824</v>
      </c>
      <c r="C10399" s="8" t="s">
        <v>13</v>
      </c>
      <c r="D10399" s="8" t="s">
        <v>15</v>
      </c>
      <c r="E10399" s="8" t="s">
        <v>15</v>
      </c>
      <c r="F10399" s="9">
        <f t="shared" si="531"/>
        <v>-7200000</v>
      </c>
      <c r="G10399" s="9">
        <v>-72</v>
      </c>
      <c r="H10399" s="10">
        <v>-7908768</v>
      </c>
      <c r="I10399" s="11">
        <f t="shared" si="533"/>
        <v>24588664230.223244</v>
      </c>
      <c r="J10399" s="11">
        <f t="shared" si="534"/>
        <v>227678</v>
      </c>
      <c r="K10399" s="11">
        <f t="shared" si="535"/>
        <v>107997.54139716268</v>
      </c>
      <c r="L10399" s="12">
        <f t="shared" si="532"/>
        <v>132945.01940428652</v>
      </c>
      <c r="M10399" s="11">
        <f>COUNTIF(E$2:$E10399,E10399)</f>
        <v>3370</v>
      </c>
      <c r="O10399" t="str">
        <f t="shared" si="536"/>
        <v/>
      </c>
    </row>
    <row r="10400" spans="1:15" hidden="1">
      <c r="A10400" s="41" t="s">
        <v>103</v>
      </c>
      <c r="B10400" s="46">
        <v>45824</v>
      </c>
      <c r="C10400" s="8" t="s">
        <v>13</v>
      </c>
      <c r="D10400" s="8" t="s">
        <v>14</v>
      </c>
      <c r="E10400" s="8" t="s">
        <v>14</v>
      </c>
      <c r="F10400" s="9">
        <f t="shared" si="531"/>
        <v>-900000</v>
      </c>
      <c r="G10400" s="9">
        <v>-9</v>
      </c>
      <c r="H10400" s="10">
        <v>-969237</v>
      </c>
      <c r="I10400" s="11">
        <f t="shared" si="533"/>
        <v>19400478013.861843</v>
      </c>
      <c r="J10400" s="11">
        <f t="shared" si="534"/>
        <v>190902</v>
      </c>
      <c r="K10400" s="11">
        <f t="shared" si="535"/>
        <v>101625.32615615262</v>
      </c>
      <c r="L10400" s="12">
        <f t="shared" si="532"/>
        <v>54609.064594626427</v>
      </c>
      <c r="M10400" s="11">
        <f>COUNTIF(E$2:$E10400,E10400)</f>
        <v>1535</v>
      </c>
      <c r="O10400" t="str">
        <f t="shared" si="536"/>
        <v/>
      </c>
    </row>
    <row r="10401" spans="1:15" hidden="1">
      <c r="A10401" s="41" t="s">
        <v>103</v>
      </c>
      <c r="B10401" s="46">
        <v>45824</v>
      </c>
      <c r="C10401" s="8" t="s">
        <v>13</v>
      </c>
      <c r="D10401" s="8" t="s">
        <v>15</v>
      </c>
      <c r="E10401" s="8" t="s">
        <v>15</v>
      </c>
      <c r="F10401" s="9">
        <f t="shared" si="531"/>
        <v>2700000</v>
      </c>
      <c r="G10401" s="9">
        <v>27</v>
      </c>
      <c r="H10401" s="10">
        <v>2947347</v>
      </c>
      <c r="I10401" s="11">
        <f t="shared" si="533"/>
        <v>24591611577.223244</v>
      </c>
      <c r="J10401" s="11">
        <f t="shared" si="534"/>
        <v>227705</v>
      </c>
      <c r="K10401" s="11">
        <f t="shared" si="535"/>
        <v>107997.67935365162</v>
      </c>
      <c r="L10401" s="12">
        <f t="shared" si="532"/>
        <v>0</v>
      </c>
      <c r="M10401" s="11">
        <f>COUNTIF(E$2:$E10401,E10401)</f>
        <v>3371</v>
      </c>
      <c r="O10401" t="str">
        <f t="shared" si="536"/>
        <v/>
      </c>
    </row>
    <row r="10402" spans="1:15" hidden="1">
      <c r="A10402" s="41" t="s">
        <v>103</v>
      </c>
      <c r="B10402" s="46">
        <v>45824</v>
      </c>
      <c r="C10402" s="8" t="s">
        <v>13</v>
      </c>
      <c r="D10402" s="8" t="s">
        <v>14</v>
      </c>
      <c r="E10402" s="8" t="s">
        <v>14</v>
      </c>
      <c r="F10402" s="9">
        <f t="shared" si="531"/>
        <v>900000</v>
      </c>
      <c r="G10402" s="9">
        <v>9</v>
      </c>
      <c r="H10402" s="10">
        <v>971496</v>
      </c>
      <c r="I10402" s="11">
        <f t="shared" si="533"/>
        <v>19401449509.861843</v>
      </c>
      <c r="J10402" s="11">
        <f t="shared" si="534"/>
        <v>190911</v>
      </c>
      <c r="K10402" s="11">
        <f t="shared" si="535"/>
        <v>101625.62403351217</v>
      </c>
      <c r="L10402" s="12">
        <f t="shared" si="532"/>
        <v>0</v>
      </c>
      <c r="M10402" s="11">
        <f>COUNTIF(E$2:$E10402,E10402)</f>
        <v>1536</v>
      </c>
      <c r="O10402" t="str">
        <f t="shared" si="536"/>
        <v/>
      </c>
    </row>
    <row r="10403" spans="1:15" hidden="1">
      <c r="A10403" s="41" t="s">
        <v>103</v>
      </c>
      <c r="B10403" s="46">
        <v>45824</v>
      </c>
      <c r="C10403" s="8" t="s">
        <v>13</v>
      </c>
      <c r="D10403" s="8" t="s">
        <v>14</v>
      </c>
      <c r="E10403" s="8" t="s">
        <v>14</v>
      </c>
      <c r="F10403" s="9">
        <f t="shared" si="531"/>
        <v>900000</v>
      </c>
      <c r="G10403" s="9">
        <v>9</v>
      </c>
      <c r="H10403" s="10">
        <v>971496</v>
      </c>
      <c r="I10403" s="11">
        <f t="shared" si="533"/>
        <v>19402421005.861843</v>
      </c>
      <c r="J10403" s="11">
        <f t="shared" si="534"/>
        <v>190920</v>
      </c>
      <c r="K10403" s="11">
        <f t="shared" si="535"/>
        <v>101625.92188278778</v>
      </c>
      <c r="L10403" s="12">
        <f t="shared" si="532"/>
        <v>0</v>
      </c>
      <c r="M10403" s="11">
        <f>COUNTIF(E$2:$E10403,E10403)</f>
        <v>1537</v>
      </c>
      <c r="O10403" t="str">
        <f t="shared" si="536"/>
        <v/>
      </c>
    </row>
    <row r="10404" spans="1:15" hidden="1">
      <c r="A10404" s="41" t="s">
        <v>103</v>
      </c>
      <c r="B10404" s="46">
        <v>45824</v>
      </c>
      <c r="C10404" s="8" t="s">
        <v>13</v>
      </c>
      <c r="D10404" s="8" t="s">
        <v>15</v>
      </c>
      <c r="E10404" s="8" t="s">
        <v>15</v>
      </c>
      <c r="F10404" s="9">
        <f t="shared" si="531"/>
        <v>-6000000</v>
      </c>
      <c r="G10404" s="9">
        <v>-60</v>
      </c>
      <c r="H10404" s="10">
        <v>-6590640</v>
      </c>
      <c r="I10404" s="11">
        <f t="shared" si="533"/>
        <v>24585131716.462025</v>
      </c>
      <c r="J10404" s="11">
        <f t="shared" si="534"/>
        <v>227645</v>
      </c>
      <c r="K10404" s="11">
        <f t="shared" si="535"/>
        <v>107997.67935365162</v>
      </c>
      <c r="L10404" s="12">
        <f t="shared" si="532"/>
        <v>110779.2387809027</v>
      </c>
      <c r="M10404" s="11">
        <f>COUNTIF(E$2:$E10404,E10404)</f>
        <v>3372</v>
      </c>
      <c r="O10404" t="str">
        <f t="shared" si="536"/>
        <v/>
      </c>
    </row>
    <row r="10405" spans="1:15" hidden="1">
      <c r="A10405" s="41" t="s">
        <v>103</v>
      </c>
      <c r="B10405" s="46">
        <v>45824</v>
      </c>
      <c r="C10405" s="8" t="s">
        <v>13</v>
      </c>
      <c r="D10405" s="8" t="s">
        <v>14</v>
      </c>
      <c r="E10405" s="8" t="s">
        <v>14</v>
      </c>
      <c r="F10405" s="9">
        <f t="shared" si="531"/>
        <v>-11100000</v>
      </c>
      <c r="G10405" s="9">
        <v>-111</v>
      </c>
      <c r="H10405" s="10">
        <v>-11953923</v>
      </c>
      <c r="I10405" s="11">
        <f t="shared" si="533"/>
        <v>19391140528.532852</v>
      </c>
      <c r="J10405" s="11">
        <f t="shared" si="534"/>
        <v>190809</v>
      </c>
      <c r="K10405" s="11">
        <f t="shared" si="535"/>
        <v>101625.92188278778</v>
      </c>
      <c r="L10405" s="12">
        <f t="shared" si="532"/>
        <v>673445.67101055756</v>
      </c>
      <c r="M10405" s="11">
        <f>COUNTIF(E$2:$E10405,E10405)</f>
        <v>1538</v>
      </c>
      <c r="O10405" t="str">
        <f t="shared" si="536"/>
        <v/>
      </c>
    </row>
    <row r="10406" spans="1:15" hidden="1">
      <c r="A10406" s="41" t="s">
        <v>103</v>
      </c>
      <c r="B10406" s="46">
        <v>45824</v>
      </c>
      <c r="C10406" s="8" t="s">
        <v>13</v>
      </c>
      <c r="D10406" s="8" t="s">
        <v>14</v>
      </c>
      <c r="E10406" s="8" t="s">
        <v>14</v>
      </c>
      <c r="F10406" s="9">
        <f t="shared" si="531"/>
        <v>-4600000</v>
      </c>
      <c r="G10406" s="9">
        <v>-46</v>
      </c>
      <c r="H10406" s="10">
        <v>-4953878</v>
      </c>
      <c r="I10406" s="11">
        <f t="shared" si="533"/>
        <v>19386465736.126244</v>
      </c>
      <c r="J10406" s="11">
        <f t="shared" si="534"/>
        <v>190763</v>
      </c>
      <c r="K10406" s="11">
        <f t="shared" si="535"/>
        <v>101625.92188278778</v>
      </c>
      <c r="L10406" s="12">
        <f t="shared" si="532"/>
        <v>279085.59339176212</v>
      </c>
      <c r="M10406" s="11">
        <f>COUNTIF(E$2:$E10406,E10406)</f>
        <v>1539</v>
      </c>
      <c r="O10406" t="str">
        <f t="shared" si="536"/>
        <v/>
      </c>
    </row>
    <row r="10407" spans="1:15" hidden="1">
      <c r="A10407" s="41" t="s">
        <v>103</v>
      </c>
      <c r="B10407" s="46">
        <v>45824</v>
      </c>
      <c r="C10407" s="8" t="s">
        <v>13</v>
      </c>
      <c r="D10407" s="8" t="s">
        <v>46</v>
      </c>
      <c r="E10407" s="8" t="s">
        <v>46</v>
      </c>
      <c r="F10407" s="9">
        <f t="shared" si="531"/>
        <v>91000000</v>
      </c>
      <c r="G10407" s="9">
        <v>910</v>
      </c>
      <c r="H10407" s="10">
        <v>94858400</v>
      </c>
      <c r="I10407" s="11">
        <f t="shared" si="533"/>
        <v>10196794111.515728</v>
      </c>
      <c r="J10407" s="11">
        <f t="shared" si="534"/>
        <v>99139</v>
      </c>
      <c r="K10407" s="11">
        <f t="shared" si="535"/>
        <v>102853.5098348352</v>
      </c>
      <c r="L10407" s="12">
        <f t="shared" si="532"/>
        <v>0</v>
      </c>
      <c r="M10407" s="11">
        <f>COUNTIF(E$2:$E10407,E10407)</f>
        <v>3031</v>
      </c>
      <c r="O10407" t="str">
        <f t="shared" si="536"/>
        <v/>
      </c>
    </row>
    <row r="10408" spans="1:15" hidden="1">
      <c r="A10408" s="41" t="s">
        <v>103</v>
      </c>
      <c r="B10408" s="46">
        <v>45824</v>
      </c>
      <c r="C10408" s="8" t="s">
        <v>13</v>
      </c>
      <c r="D10408" s="8" t="s">
        <v>48</v>
      </c>
      <c r="E10408" s="8" t="s">
        <v>48</v>
      </c>
      <c r="F10408" s="9">
        <f t="shared" si="531"/>
        <v>99400000</v>
      </c>
      <c r="G10408" s="9">
        <v>994</v>
      </c>
      <c r="H10408" s="10">
        <v>109937394</v>
      </c>
      <c r="I10408" s="11">
        <f t="shared" si="533"/>
        <v>284241943.91611552</v>
      </c>
      <c r="J10408" s="11">
        <f t="shared" si="534"/>
        <v>2623</v>
      </c>
      <c r="K10408" s="11">
        <f t="shared" si="535"/>
        <v>108365.20927034522</v>
      </c>
      <c r="L10408" s="12">
        <f t="shared" si="532"/>
        <v>0</v>
      </c>
      <c r="M10408" s="11">
        <f>COUNTIF(E$2:$E10408,E10408)</f>
        <v>602</v>
      </c>
      <c r="O10408" t="str">
        <f t="shared" si="536"/>
        <v/>
      </c>
    </row>
    <row r="10409" spans="1:15" hidden="1">
      <c r="A10409" s="41" t="s">
        <v>103</v>
      </c>
      <c r="B10409" s="46">
        <v>45824</v>
      </c>
      <c r="C10409" s="8" t="s">
        <v>13</v>
      </c>
      <c r="D10409" s="8" t="s">
        <v>14</v>
      </c>
      <c r="E10409" s="8" t="s">
        <v>14</v>
      </c>
      <c r="F10409" s="9">
        <f t="shared" ref="F10409:F10472" si="537">100000*G10409</f>
        <v>900000</v>
      </c>
      <c r="G10409" s="9">
        <v>9</v>
      </c>
      <c r="H10409" s="10">
        <v>971253</v>
      </c>
      <c r="I10409" s="11">
        <f t="shared" si="533"/>
        <v>19387436989.126244</v>
      </c>
      <c r="J10409" s="11">
        <f t="shared" si="534"/>
        <v>190772</v>
      </c>
      <c r="K10409" s="11">
        <f t="shared" si="535"/>
        <v>101626.21867531002</v>
      </c>
      <c r="L10409" s="12">
        <f t="shared" si="532"/>
        <v>0</v>
      </c>
      <c r="M10409" s="11">
        <f>COUNTIF(E$2:$E10409,E10409)</f>
        <v>1540</v>
      </c>
      <c r="O10409" t="str">
        <f t="shared" si="536"/>
        <v/>
      </c>
    </row>
    <row r="10410" spans="1:15" hidden="1">
      <c r="A10410" s="41" t="s">
        <v>103</v>
      </c>
      <c r="B10410" s="46">
        <v>45824</v>
      </c>
      <c r="C10410" s="8" t="s">
        <v>13</v>
      </c>
      <c r="D10410" s="8" t="s">
        <v>14</v>
      </c>
      <c r="E10410" s="8" t="s">
        <v>14</v>
      </c>
      <c r="F10410" s="9">
        <f t="shared" si="537"/>
        <v>-9400000</v>
      </c>
      <c r="G10410" s="9">
        <v>-94</v>
      </c>
      <c r="H10410" s="10">
        <v>-10123142</v>
      </c>
      <c r="I10410" s="11">
        <f t="shared" si="533"/>
        <v>19377884124.570763</v>
      </c>
      <c r="J10410" s="11">
        <f t="shared" si="534"/>
        <v>190678</v>
      </c>
      <c r="K10410" s="11">
        <f t="shared" si="535"/>
        <v>101626.21867531002</v>
      </c>
      <c r="L10410" s="12">
        <f t="shared" si="532"/>
        <v>570277.44452085719</v>
      </c>
      <c r="M10410" s="11">
        <f>COUNTIF(E$2:$E10410,E10410)</f>
        <v>1541</v>
      </c>
      <c r="O10410" t="str">
        <f t="shared" si="536"/>
        <v/>
      </c>
    </row>
    <row r="10411" spans="1:15" hidden="1">
      <c r="A10411" s="41" t="s">
        <v>103</v>
      </c>
      <c r="B10411" s="46">
        <v>45824</v>
      </c>
      <c r="C10411" s="8" t="s">
        <v>13</v>
      </c>
      <c r="D10411" s="8" t="s">
        <v>14</v>
      </c>
      <c r="E10411" s="8" t="s">
        <v>14</v>
      </c>
      <c r="F10411" s="9">
        <f t="shared" si="537"/>
        <v>-5600000</v>
      </c>
      <c r="G10411" s="9">
        <v>-56</v>
      </c>
      <c r="H10411" s="10">
        <v>-6030808</v>
      </c>
      <c r="I10411" s="11">
        <f t="shared" si="533"/>
        <v>19372193056.324944</v>
      </c>
      <c r="J10411" s="11">
        <f t="shared" si="534"/>
        <v>190622</v>
      </c>
      <c r="K10411" s="11">
        <f t="shared" si="535"/>
        <v>101626.21867531002</v>
      </c>
      <c r="L10411" s="12">
        <f t="shared" si="532"/>
        <v>339739.7541826386</v>
      </c>
      <c r="M10411" s="11">
        <f>COUNTIF(E$2:$E10411,E10411)</f>
        <v>1542</v>
      </c>
      <c r="O10411" t="str">
        <f t="shared" si="536"/>
        <v/>
      </c>
    </row>
    <row r="10412" spans="1:15" hidden="1">
      <c r="A10412" s="41" t="s">
        <v>103</v>
      </c>
      <c r="B10412" s="46">
        <v>45824</v>
      </c>
      <c r="C10412" s="8" t="s">
        <v>13</v>
      </c>
      <c r="D10412" s="8" t="s">
        <v>14</v>
      </c>
      <c r="E10412" s="8" t="s">
        <v>14</v>
      </c>
      <c r="F10412" s="9">
        <f t="shared" si="537"/>
        <v>-27800000</v>
      </c>
      <c r="G10412" s="9">
        <v>-278</v>
      </c>
      <c r="H10412" s="10">
        <v>-29938654</v>
      </c>
      <c r="I10412" s="11">
        <f t="shared" si="533"/>
        <v>19343940967.533207</v>
      </c>
      <c r="J10412" s="11">
        <f t="shared" si="534"/>
        <v>190344</v>
      </c>
      <c r="K10412" s="11">
        <f t="shared" si="535"/>
        <v>101626.21867531002</v>
      </c>
      <c r="L10412" s="12">
        <f t="shared" si="532"/>
        <v>1686565.2082638144</v>
      </c>
      <c r="M10412" s="11">
        <f>COUNTIF(E$2:$E10412,E10412)</f>
        <v>1543</v>
      </c>
      <c r="O10412" t="str">
        <f t="shared" si="536"/>
        <v/>
      </c>
    </row>
    <row r="10413" spans="1:15" hidden="1">
      <c r="A10413" s="41" t="s">
        <v>103</v>
      </c>
      <c r="B10413" s="46">
        <v>45824</v>
      </c>
      <c r="C10413" s="8" t="s">
        <v>13</v>
      </c>
      <c r="D10413" s="8" t="s">
        <v>15</v>
      </c>
      <c r="E10413" s="8" t="s">
        <v>15</v>
      </c>
      <c r="F10413" s="9">
        <f t="shared" si="537"/>
        <v>-900000</v>
      </c>
      <c r="G10413" s="9">
        <v>-9</v>
      </c>
      <c r="H10413" s="10">
        <v>-988596</v>
      </c>
      <c r="I10413" s="11">
        <f t="shared" si="533"/>
        <v>24584159737.347843</v>
      </c>
      <c r="J10413" s="11">
        <f t="shared" si="534"/>
        <v>227636</v>
      </c>
      <c r="K10413" s="11">
        <f t="shared" si="535"/>
        <v>107997.67935365162</v>
      </c>
      <c r="L10413" s="12">
        <f t="shared" ref="L10413:L10476" si="538">IF(G10413&lt;0,K10413*G10413-H10413,0)</f>
        <v>16616.885817135451</v>
      </c>
      <c r="M10413" s="11">
        <f>COUNTIF(E$2:$E10413,E10413)</f>
        <v>3373</v>
      </c>
      <c r="O10413" t="str">
        <f t="shared" si="536"/>
        <v/>
      </c>
    </row>
    <row r="10414" spans="1:15" hidden="1">
      <c r="A10414" s="41" t="s">
        <v>103</v>
      </c>
      <c r="B10414" s="46">
        <v>45824</v>
      </c>
      <c r="C10414" s="8" t="s">
        <v>13</v>
      </c>
      <c r="D10414" s="8" t="s">
        <v>14</v>
      </c>
      <c r="E10414" s="8" t="s">
        <v>14</v>
      </c>
      <c r="F10414" s="9">
        <f t="shared" si="537"/>
        <v>-46400000</v>
      </c>
      <c r="G10414" s="9">
        <v>-464</v>
      </c>
      <c r="H10414" s="10">
        <v>-49969552</v>
      </c>
      <c r="I10414" s="11">
        <f t="shared" si="533"/>
        <v>19296786402.067863</v>
      </c>
      <c r="J10414" s="11">
        <f t="shared" si="534"/>
        <v>189880</v>
      </c>
      <c r="K10414" s="11">
        <f t="shared" si="535"/>
        <v>101626.21867531002</v>
      </c>
      <c r="L10414" s="12">
        <f t="shared" si="538"/>
        <v>2814986.5346561521</v>
      </c>
      <c r="M10414" s="11">
        <f>COUNTIF(E$2:$E10414,E10414)</f>
        <v>1544</v>
      </c>
      <c r="O10414" t="str">
        <f t="shared" si="536"/>
        <v/>
      </c>
    </row>
    <row r="10415" spans="1:15" hidden="1">
      <c r="A10415" s="41" t="s">
        <v>103</v>
      </c>
      <c r="B10415" s="46">
        <v>45824</v>
      </c>
      <c r="C10415" s="8" t="s">
        <v>13</v>
      </c>
      <c r="D10415" s="8" t="s">
        <v>15</v>
      </c>
      <c r="E10415" s="8" t="s">
        <v>15</v>
      </c>
      <c r="F10415" s="9">
        <f t="shared" si="537"/>
        <v>-136400000</v>
      </c>
      <c r="G10415" s="9">
        <v>-1364</v>
      </c>
      <c r="H10415" s="10">
        <v>-149827216</v>
      </c>
      <c r="I10415" s="11">
        <f t="shared" si="533"/>
        <v>24436850902.709461</v>
      </c>
      <c r="J10415" s="11">
        <f t="shared" si="534"/>
        <v>226272</v>
      </c>
      <c r="K10415" s="11">
        <f t="shared" si="535"/>
        <v>107997.67935365162</v>
      </c>
      <c r="L10415" s="12">
        <f t="shared" si="538"/>
        <v>2518381.3616192043</v>
      </c>
      <c r="M10415" s="11">
        <f>COUNTIF(E$2:$E10415,E10415)</f>
        <v>3374</v>
      </c>
      <c r="O10415" t="str">
        <f t="shared" si="536"/>
        <v/>
      </c>
    </row>
    <row r="10416" spans="1:15" hidden="1">
      <c r="A10416" s="41" t="s">
        <v>103</v>
      </c>
      <c r="B10416" s="46">
        <v>45824</v>
      </c>
      <c r="C10416" s="8" t="s">
        <v>13</v>
      </c>
      <c r="D10416" s="8" t="s">
        <v>14</v>
      </c>
      <c r="E10416" s="8" t="s">
        <v>14</v>
      </c>
      <c r="F10416" s="9">
        <f t="shared" si="537"/>
        <v>900000</v>
      </c>
      <c r="G10416" s="9">
        <v>9</v>
      </c>
      <c r="H10416" s="10">
        <v>970767</v>
      </c>
      <c r="I10416" s="11">
        <f t="shared" si="533"/>
        <v>19297757169.067863</v>
      </c>
      <c r="J10416" s="11">
        <f t="shared" si="534"/>
        <v>189889</v>
      </c>
      <c r="K10416" s="11">
        <f t="shared" si="535"/>
        <v>101626.51427448595</v>
      </c>
      <c r="L10416" s="12">
        <f t="shared" si="538"/>
        <v>0</v>
      </c>
      <c r="M10416" s="11">
        <f>COUNTIF(E$2:$E10416,E10416)</f>
        <v>1545</v>
      </c>
      <c r="O10416" t="str">
        <f t="shared" si="536"/>
        <v/>
      </c>
    </row>
    <row r="10417" spans="1:15" hidden="1">
      <c r="A10417" s="41" t="s">
        <v>103</v>
      </c>
      <c r="B10417" s="46">
        <v>45824</v>
      </c>
      <c r="C10417" s="8" t="s">
        <v>13</v>
      </c>
      <c r="D10417" s="8" t="s">
        <v>14</v>
      </c>
      <c r="E10417" s="8" t="s">
        <v>14</v>
      </c>
      <c r="F10417" s="9">
        <f t="shared" si="537"/>
        <v>-5000000</v>
      </c>
      <c r="G10417" s="9">
        <v>-50</v>
      </c>
      <c r="H10417" s="10">
        <v>-5384650</v>
      </c>
      <c r="I10417" s="11">
        <f t="shared" si="533"/>
        <v>19292675843.354137</v>
      </c>
      <c r="J10417" s="11">
        <f t="shared" si="534"/>
        <v>189839</v>
      </c>
      <c r="K10417" s="11">
        <f t="shared" si="535"/>
        <v>101626.51427448595</v>
      </c>
      <c r="L10417" s="12">
        <f t="shared" si="538"/>
        <v>303324.28627570253</v>
      </c>
      <c r="M10417" s="11">
        <f>COUNTIF(E$2:$E10417,E10417)</f>
        <v>1546</v>
      </c>
      <c r="O10417" t="str">
        <f t="shared" si="536"/>
        <v/>
      </c>
    </row>
    <row r="10418" spans="1:15" hidden="1">
      <c r="A10418" s="41" t="s">
        <v>103</v>
      </c>
      <c r="B10418" s="46">
        <v>45824</v>
      </c>
      <c r="C10418" s="8" t="s">
        <v>13</v>
      </c>
      <c r="D10418" s="8" t="s">
        <v>15</v>
      </c>
      <c r="E10418" s="8" t="s">
        <v>15</v>
      </c>
      <c r="F10418" s="9">
        <f t="shared" si="537"/>
        <v>-900000</v>
      </c>
      <c r="G10418" s="9">
        <v>-9</v>
      </c>
      <c r="H10418" s="10">
        <v>-988596</v>
      </c>
      <c r="I10418" s="11">
        <f t="shared" si="533"/>
        <v>24435878923.59528</v>
      </c>
      <c r="J10418" s="11">
        <f t="shared" si="534"/>
        <v>226263</v>
      </c>
      <c r="K10418" s="11">
        <f t="shared" si="535"/>
        <v>107997.67935365162</v>
      </c>
      <c r="L10418" s="12">
        <f t="shared" si="538"/>
        <v>16616.885817135451</v>
      </c>
      <c r="M10418" s="11">
        <f>COUNTIF(E$2:$E10418,E10418)</f>
        <v>3375</v>
      </c>
      <c r="O10418" t="str">
        <f t="shared" si="536"/>
        <v/>
      </c>
    </row>
    <row r="10419" spans="1:15" hidden="1">
      <c r="A10419" s="41" t="s">
        <v>103</v>
      </c>
      <c r="B10419" s="46">
        <v>45824</v>
      </c>
      <c r="C10419" s="8" t="s">
        <v>13</v>
      </c>
      <c r="D10419" s="8" t="s">
        <v>14</v>
      </c>
      <c r="E10419" s="8" t="s">
        <v>14</v>
      </c>
      <c r="F10419" s="9">
        <f t="shared" si="537"/>
        <v>-900000</v>
      </c>
      <c r="G10419" s="9">
        <v>-9</v>
      </c>
      <c r="H10419" s="10">
        <v>-969237</v>
      </c>
      <c r="I10419" s="11">
        <f t="shared" si="533"/>
        <v>19291761204.725666</v>
      </c>
      <c r="J10419" s="11">
        <f t="shared" si="534"/>
        <v>189830</v>
      </c>
      <c r="K10419" s="11">
        <f t="shared" si="535"/>
        <v>101626.51427448595</v>
      </c>
      <c r="L10419" s="12">
        <f t="shared" si="538"/>
        <v>54598.371529626427</v>
      </c>
      <c r="M10419" s="11">
        <f>COUNTIF(E$2:$E10419,E10419)</f>
        <v>1547</v>
      </c>
      <c r="O10419" t="str">
        <f t="shared" si="536"/>
        <v/>
      </c>
    </row>
    <row r="10420" spans="1:15" hidden="1">
      <c r="A10420" s="41" t="s">
        <v>103</v>
      </c>
      <c r="B10420" s="46">
        <v>45824</v>
      </c>
      <c r="C10420" s="8" t="s">
        <v>13</v>
      </c>
      <c r="D10420" s="8" t="s">
        <v>46</v>
      </c>
      <c r="E10420" s="8" t="s">
        <v>46</v>
      </c>
      <c r="F10420" s="9">
        <f t="shared" si="537"/>
        <v>1200000</v>
      </c>
      <c r="G10420" s="9">
        <v>12</v>
      </c>
      <c r="H10420" s="10">
        <v>1238232</v>
      </c>
      <c r="I10420" s="11">
        <f t="shared" si="533"/>
        <v>10198032343.515728</v>
      </c>
      <c r="J10420" s="11">
        <f t="shared" si="534"/>
        <v>99151</v>
      </c>
      <c r="K10420" s="11">
        <f t="shared" si="535"/>
        <v>102853.55007529655</v>
      </c>
      <c r="L10420" s="12">
        <f t="shared" si="538"/>
        <v>0</v>
      </c>
      <c r="M10420" s="11">
        <f>COUNTIF(E$2:$E10420,E10420)</f>
        <v>3032</v>
      </c>
      <c r="O10420" t="str">
        <f t="shared" si="536"/>
        <v/>
      </c>
    </row>
    <row r="10421" spans="1:15" hidden="1">
      <c r="A10421" s="41" t="s">
        <v>103</v>
      </c>
      <c r="B10421" s="46">
        <v>45824</v>
      </c>
      <c r="C10421" s="8" t="s">
        <v>13</v>
      </c>
      <c r="D10421" s="8" t="s">
        <v>14</v>
      </c>
      <c r="E10421" s="8" t="s">
        <v>14</v>
      </c>
      <c r="F10421" s="9">
        <f t="shared" si="537"/>
        <v>-1800000</v>
      </c>
      <c r="G10421" s="9">
        <v>-18</v>
      </c>
      <c r="H10421" s="10">
        <v>-1938474</v>
      </c>
      <c r="I10421" s="11">
        <f t="shared" si="533"/>
        <v>19289931927.468727</v>
      </c>
      <c r="J10421" s="11">
        <f t="shared" si="534"/>
        <v>189812</v>
      </c>
      <c r="K10421" s="11">
        <f t="shared" si="535"/>
        <v>101626.51427448595</v>
      </c>
      <c r="L10421" s="12">
        <f t="shared" si="538"/>
        <v>109196.74305925285</v>
      </c>
      <c r="M10421" s="11">
        <f>COUNTIF(E$2:$E10421,E10421)</f>
        <v>1548</v>
      </c>
      <c r="O10421" t="str">
        <f t="shared" si="536"/>
        <v/>
      </c>
    </row>
    <row r="10422" spans="1:15" hidden="1">
      <c r="A10422" s="41" t="s">
        <v>103</v>
      </c>
      <c r="B10422" s="46">
        <v>45824</v>
      </c>
      <c r="C10422" s="8" t="s">
        <v>13</v>
      </c>
      <c r="D10422" s="8" t="s">
        <v>14</v>
      </c>
      <c r="E10422" s="8" t="s">
        <v>14</v>
      </c>
      <c r="F10422" s="9">
        <f t="shared" si="537"/>
        <v>1800000</v>
      </c>
      <c r="G10422" s="9">
        <v>18</v>
      </c>
      <c r="H10422" s="10">
        <v>1965420</v>
      </c>
      <c r="I10422" s="11">
        <f t="shared" si="533"/>
        <v>19291897347.468727</v>
      </c>
      <c r="J10422" s="11">
        <f t="shared" si="534"/>
        <v>189830</v>
      </c>
      <c r="K10422" s="11">
        <f t="shared" si="535"/>
        <v>101627.23145692845</v>
      </c>
      <c r="L10422" s="12">
        <f t="shared" si="538"/>
        <v>0</v>
      </c>
      <c r="M10422" s="11">
        <f>COUNTIF(E$2:$E10422,E10422)</f>
        <v>1549</v>
      </c>
      <c r="O10422" t="str">
        <f t="shared" si="536"/>
        <v/>
      </c>
    </row>
    <row r="10423" spans="1:15" hidden="1">
      <c r="A10423" s="41" t="s">
        <v>103</v>
      </c>
      <c r="B10423" s="46">
        <v>45824</v>
      </c>
      <c r="C10423" s="8" t="s">
        <v>13</v>
      </c>
      <c r="D10423" s="8" t="s">
        <v>15</v>
      </c>
      <c r="E10423" s="8" t="s">
        <v>15</v>
      </c>
      <c r="F10423" s="9">
        <f t="shared" si="537"/>
        <v>-900000</v>
      </c>
      <c r="G10423" s="9">
        <v>-9</v>
      </c>
      <c r="H10423" s="10">
        <v>-988596</v>
      </c>
      <c r="I10423" s="11">
        <f t="shared" si="533"/>
        <v>24434906944.481098</v>
      </c>
      <c r="J10423" s="11">
        <f t="shared" si="534"/>
        <v>226254</v>
      </c>
      <c r="K10423" s="11">
        <f t="shared" si="535"/>
        <v>107997.67935365162</v>
      </c>
      <c r="L10423" s="12">
        <f t="shared" si="538"/>
        <v>16616.885817135451</v>
      </c>
      <c r="M10423" s="11">
        <f>COUNTIF(E$2:$E10423,E10423)</f>
        <v>3376</v>
      </c>
      <c r="O10423" t="str">
        <f t="shared" si="536"/>
        <v/>
      </c>
    </row>
    <row r="10424" spans="1:15" hidden="1">
      <c r="A10424" s="41" t="s">
        <v>103</v>
      </c>
      <c r="B10424" s="46">
        <v>45824</v>
      </c>
      <c r="C10424" s="8" t="s">
        <v>13</v>
      </c>
      <c r="D10424" s="8" t="s">
        <v>15</v>
      </c>
      <c r="E10424" s="8" t="s">
        <v>15</v>
      </c>
      <c r="F10424" s="9">
        <f t="shared" si="537"/>
        <v>2800000</v>
      </c>
      <c r="G10424" s="9">
        <v>28</v>
      </c>
      <c r="H10424" s="10">
        <v>3045924</v>
      </c>
      <c r="I10424" s="11">
        <f t="shared" si="533"/>
        <v>24437952868.481098</v>
      </c>
      <c r="J10424" s="11">
        <f t="shared" si="534"/>
        <v>226282</v>
      </c>
      <c r="K10424" s="11">
        <f t="shared" si="535"/>
        <v>107997.77652876101</v>
      </c>
      <c r="L10424" s="12">
        <f t="shared" si="538"/>
        <v>0</v>
      </c>
      <c r="M10424" s="11">
        <f>COUNTIF(E$2:$E10424,E10424)</f>
        <v>3377</v>
      </c>
      <c r="O10424" t="str">
        <f t="shared" si="536"/>
        <v/>
      </c>
    </row>
    <row r="10425" spans="1:15" hidden="1">
      <c r="A10425" s="41" t="s">
        <v>103</v>
      </c>
      <c r="B10425" s="46">
        <v>45824</v>
      </c>
      <c r="C10425" s="8" t="s">
        <v>13</v>
      </c>
      <c r="D10425" s="8" t="s">
        <v>14</v>
      </c>
      <c r="E10425" s="8" t="s">
        <v>14</v>
      </c>
      <c r="F10425" s="9">
        <f t="shared" si="537"/>
        <v>-9200000</v>
      </c>
      <c r="G10425" s="9">
        <v>-92</v>
      </c>
      <c r="H10425" s="10">
        <v>-9907756</v>
      </c>
      <c r="I10425" s="11">
        <f t="shared" si="533"/>
        <v>19282547642.17469</v>
      </c>
      <c r="J10425" s="11">
        <f t="shared" si="534"/>
        <v>189738</v>
      </c>
      <c r="K10425" s="11">
        <f t="shared" si="535"/>
        <v>101627.23145692845</v>
      </c>
      <c r="L10425" s="12">
        <f t="shared" si="538"/>
        <v>558050.70596258342</v>
      </c>
      <c r="M10425" s="11">
        <f>COUNTIF(E$2:$E10425,E10425)</f>
        <v>1550</v>
      </c>
      <c r="O10425" t="str">
        <f t="shared" si="536"/>
        <v/>
      </c>
    </row>
    <row r="10426" spans="1:15" hidden="1">
      <c r="A10426" s="41" t="s">
        <v>103</v>
      </c>
      <c r="B10426" s="46">
        <v>45824</v>
      </c>
      <c r="C10426" s="8" t="s">
        <v>13</v>
      </c>
      <c r="D10426" s="8" t="s">
        <v>14</v>
      </c>
      <c r="E10426" s="8" t="s">
        <v>14</v>
      </c>
      <c r="F10426" s="9">
        <f t="shared" si="537"/>
        <v>-18500000</v>
      </c>
      <c r="G10426" s="9">
        <v>-185</v>
      </c>
      <c r="H10426" s="10">
        <v>-19923205</v>
      </c>
      <c r="I10426" s="11">
        <f t="shared" si="533"/>
        <v>19263746604.35516</v>
      </c>
      <c r="J10426" s="11">
        <f t="shared" si="534"/>
        <v>189553</v>
      </c>
      <c r="K10426" s="11">
        <f t="shared" si="535"/>
        <v>101627.23145692845</v>
      </c>
      <c r="L10426" s="12">
        <f t="shared" si="538"/>
        <v>1122167.1804682352</v>
      </c>
      <c r="M10426" s="11">
        <f>COUNTIF(E$2:$E10426,E10426)</f>
        <v>1551</v>
      </c>
      <c r="O10426" t="str">
        <f t="shared" si="536"/>
        <v/>
      </c>
    </row>
    <row r="10427" spans="1:15" hidden="1">
      <c r="A10427" s="41" t="s">
        <v>103</v>
      </c>
      <c r="B10427" s="46">
        <v>45824</v>
      </c>
      <c r="C10427" s="8" t="s">
        <v>13</v>
      </c>
      <c r="D10427" s="8" t="s">
        <v>14</v>
      </c>
      <c r="E10427" s="8" t="s">
        <v>14</v>
      </c>
      <c r="F10427" s="9">
        <f t="shared" si="537"/>
        <v>-27900000</v>
      </c>
      <c r="G10427" s="9">
        <v>-279</v>
      </c>
      <c r="H10427" s="10">
        <v>-30046347</v>
      </c>
      <c r="I10427" s="11">
        <f t="shared" si="533"/>
        <v>19235392606.778675</v>
      </c>
      <c r="J10427" s="11">
        <f t="shared" si="534"/>
        <v>189274</v>
      </c>
      <c r="K10427" s="11">
        <f t="shared" si="535"/>
        <v>101627.23145692845</v>
      </c>
      <c r="L10427" s="12">
        <f t="shared" si="538"/>
        <v>1692349.4235169627</v>
      </c>
      <c r="M10427" s="11">
        <f>COUNTIF(E$2:$E10427,E10427)</f>
        <v>1552</v>
      </c>
      <c r="O10427" t="str">
        <f t="shared" si="536"/>
        <v/>
      </c>
    </row>
    <row r="10428" spans="1:15" hidden="1">
      <c r="A10428" s="41" t="s">
        <v>103</v>
      </c>
      <c r="B10428" s="46">
        <v>45824</v>
      </c>
      <c r="C10428" s="8" t="s">
        <v>13</v>
      </c>
      <c r="D10428" s="8" t="s">
        <v>14</v>
      </c>
      <c r="E10428" s="8" t="s">
        <v>14</v>
      </c>
      <c r="F10428" s="9">
        <f t="shared" si="537"/>
        <v>-13900000</v>
      </c>
      <c r="G10428" s="9">
        <v>-139</v>
      </c>
      <c r="H10428" s="10">
        <v>-14969327</v>
      </c>
      <c r="I10428" s="11">
        <f t="shared" si="533"/>
        <v>19221266421.606163</v>
      </c>
      <c r="J10428" s="11">
        <f t="shared" si="534"/>
        <v>189135</v>
      </c>
      <c r="K10428" s="11">
        <f t="shared" si="535"/>
        <v>101627.23145692845</v>
      </c>
      <c r="L10428" s="12">
        <f t="shared" si="538"/>
        <v>843141.82748694532</v>
      </c>
      <c r="M10428" s="11">
        <f>COUNTIF(E$2:$E10428,E10428)</f>
        <v>1553</v>
      </c>
      <c r="O10428" t="str">
        <f t="shared" si="536"/>
        <v/>
      </c>
    </row>
    <row r="10429" spans="1:15" hidden="1">
      <c r="A10429" s="41" t="s">
        <v>103</v>
      </c>
      <c r="B10429" s="46">
        <v>45824</v>
      </c>
      <c r="C10429" s="8" t="s">
        <v>13</v>
      </c>
      <c r="D10429" s="8" t="s">
        <v>14</v>
      </c>
      <c r="E10429" s="8" t="s">
        <v>14</v>
      </c>
      <c r="F10429" s="9">
        <f t="shared" si="537"/>
        <v>-900000</v>
      </c>
      <c r="G10429" s="9">
        <v>-9</v>
      </c>
      <c r="H10429" s="10">
        <v>-969237</v>
      </c>
      <c r="I10429" s="11">
        <f t="shared" si="533"/>
        <v>19220351776.523052</v>
      </c>
      <c r="J10429" s="11">
        <f t="shared" si="534"/>
        <v>189126</v>
      </c>
      <c r="K10429" s="11">
        <f t="shared" si="535"/>
        <v>101627.23145692845</v>
      </c>
      <c r="L10429" s="12">
        <f t="shared" si="538"/>
        <v>54591.91688764398</v>
      </c>
      <c r="M10429" s="11">
        <f>COUNTIF(E$2:$E10429,E10429)</f>
        <v>1554</v>
      </c>
      <c r="O10429" t="str">
        <f t="shared" si="536"/>
        <v/>
      </c>
    </row>
    <row r="10430" spans="1:15" hidden="1">
      <c r="A10430" s="41" t="s">
        <v>103</v>
      </c>
      <c r="B10430" s="46">
        <v>45824</v>
      </c>
      <c r="C10430" s="8" t="s">
        <v>13</v>
      </c>
      <c r="D10430" s="8" t="s">
        <v>15</v>
      </c>
      <c r="E10430" s="8" t="s">
        <v>15</v>
      </c>
      <c r="F10430" s="9">
        <f t="shared" si="537"/>
        <v>-9000000</v>
      </c>
      <c r="G10430" s="9">
        <v>-90</v>
      </c>
      <c r="H10430" s="10">
        <v>-9885960</v>
      </c>
      <c r="I10430" s="11">
        <f t="shared" si="533"/>
        <v>24428233068.59351</v>
      </c>
      <c r="J10430" s="11">
        <f t="shared" si="534"/>
        <v>226192</v>
      </c>
      <c r="K10430" s="11">
        <f t="shared" si="535"/>
        <v>107997.77652876101</v>
      </c>
      <c r="L10430" s="12">
        <f t="shared" si="538"/>
        <v>166160.11241150834</v>
      </c>
      <c r="M10430" s="11">
        <f>COUNTIF(E$2:$E10430,E10430)</f>
        <v>3378</v>
      </c>
      <c r="O10430" t="str">
        <f t="shared" si="536"/>
        <v/>
      </c>
    </row>
    <row r="10431" spans="1:15" hidden="1">
      <c r="A10431" s="41" t="s">
        <v>103</v>
      </c>
      <c r="B10431" s="46">
        <v>45824</v>
      </c>
      <c r="C10431" s="8" t="s">
        <v>13</v>
      </c>
      <c r="D10431" s="8" t="s">
        <v>14</v>
      </c>
      <c r="E10431" s="8" t="s">
        <v>14</v>
      </c>
      <c r="F10431" s="9">
        <f t="shared" si="537"/>
        <v>-900000</v>
      </c>
      <c r="G10431" s="9">
        <v>-9</v>
      </c>
      <c r="H10431" s="10">
        <v>-969237</v>
      </c>
      <c r="I10431" s="11">
        <f t="shared" si="533"/>
        <v>19219437131.439941</v>
      </c>
      <c r="J10431" s="11">
        <f t="shared" si="534"/>
        <v>189117</v>
      </c>
      <c r="K10431" s="11">
        <f t="shared" si="535"/>
        <v>101627.23145692845</v>
      </c>
      <c r="L10431" s="12">
        <f t="shared" si="538"/>
        <v>54591.91688764398</v>
      </c>
      <c r="M10431" s="11">
        <f>COUNTIF(E$2:$E10431,E10431)</f>
        <v>1555</v>
      </c>
      <c r="O10431" t="str">
        <f t="shared" si="536"/>
        <v/>
      </c>
    </row>
    <row r="10432" spans="1:15" hidden="1">
      <c r="A10432" s="41" t="s">
        <v>103</v>
      </c>
      <c r="B10432" s="46">
        <v>45824</v>
      </c>
      <c r="C10432" s="8" t="s">
        <v>13</v>
      </c>
      <c r="D10432" s="8" t="s">
        <v>14</v>
      </c>
      <c r="E10432" s="8" t="s">
        <v>14</v>
      </c>
      <c r="F10432" s="9">
        <f t="shared" si="537"/>
        <v>-900000</v>
      </c>
      <c r="G10432" s="9">
        <v>-9</v>
      </c>
      <c r="H10432" s="10">
        <v>-969237</v>
      </c>
      <c r="I10432" s="11">
        <f t="shared" si="533"/>
        <v>19218522486.356831</v>
      </c>
      <c r="J10432" s="11">
        <f t="shared" si="534"/>
        <v>189108</v>
      </c>
      <c r="K10432" s="11">
        <f t="shared" si="535"/>
        <v>101627.23145692845</v>
      </c>
      <c r="L10432" s="12">
        <f t="shared" si="538"/>
        <v>54591.91688764398</v>
      </c>
      <c r="M10432" s="11">
        <f>COUNTIF(E$2:$E10432,E10432)</f>
        <v>1556</v>
      </c>
      <c r="O10432" t="str">
        <f t="shared" si="536"/>
        <v/>
      </c>
    </row>
    <row r="10433" spans="1:15" hidden="1">
      <c r="A10433" s="41" t="s">
        <v>103</v>
      </c>
      <c r="B10433" s="46">
        <v>45824</v>
      </c>
      <c r="C10433" s="8" t="s">
        <v>13</v>
      </c>
      <c r="D10433" s="8" t="s">
        <v>14</v>
      </c>
      <c r="E10433" s="8" t="s">
        <v>14</v>
      </c>
      <c r="F10433" s="9">
        <f t="shared" si="537"/>
        <v>-3700000</v>
      </c>
      <c r="G10433" s="9">
        <v>-37</v>
      </c>
      <c r="H10433" s="10">
        <v>-3984641</v>
      </c>
      <c r="I10433" s="11">
        <f t="shared" si="533"/>
        <v>19214762278.792923</v>
      </c>
      <c r="J10433" s="11">
        <f t="shared" si="534"/>
        <v>189071</v>
      </c>
      <c r="K10433" s="11">
        <f t="shared" si="535"/>
        <v>101627.23145692845</v>
      </c>
      <c r="L10433" s="12">
        <f t="shared" si="538"/>
        <v>224433.4360936475</v>
      </c>
      <c r="M10433" s="11">
        <f>COUNTIF(E$2:$E10433,E10433)</f>
        <v>1557</v>
      </c>
      <c r="O10433" t="str">
        <f t="shared" si="536"/>
        <v/>
      </c>
    </row>
    <row r="10434" spans="1:15" hidden="1">
      <c r="A10434" s="41" t="s">
        <v>103</v>
      </c>
      <c r="B10434" s="46">
        <v>45824</v>
      </c>
      <c r="C10434" s="8" t="s">
        <v>13</v>
      </c>
      <c r="D10434" s="8" t="s">
        <v>15</v>
      </c>
      <c r="E10434" s="8" t="s">
        <v>15</v>
      </c>
      <c r="F10434" s="9">
        <f t="shared" si="537"/>
        <v>-3600000</v>
      </c>
      <c r="G10434" s="9">
        <v>-36</v>
      </c>
      <c r="H10434" s="10">
        <v>-3954384</v>
      </c>
      <c r="I10434" s="11">
        <f t="shared" si="533"/>
        <v>24424345148.638474</v>
      </c>
      <c r="J10434" s="11">
        <f t="shared" si="534"/>
        <v>226156</v>
      </c>
      <c r="K10434" s="11">
        <f t="shared" si="535"/>
        <v>107997.77652876101</v>
      </c>
      <c r="L10434" s="12">
        <f t="shared" si="538"/>
        <v>66464.044964603614</v>
      </c>
      <c r="M10434" s="11">
        <f>COUNTIF(E$2:$E10434,E10434)</f>
        <v>3379</v>
      </c>
      <c r="O10434" t="str">
        <f t="shared" si="536"/>
        <v/>
      </c>
    </row>
    <row r="10435" spans="1:15" hidden="1">
      <c r="A10435" s="41" t="s">
        <v>103</v>
      </c>
      <c r="B10435" s="46">
        <v>45824</v>
      </c>
      <c r="C10435" s="8" t="s">
        <v>13</v>
      </c>
      <c r="D10435" s="8" t="s">
        <v>14</v>
      </c>
      <c r="E10435" s="8" t="s">
        <v>14</v>
      </c>
      <c r="F10435" s="9">
        <f t="shared" si="537"/>
        <v>-18600000</v>
      </c>
      <c r="G10435" s="9">
        <v>-186</v>
      </c>
      <c r="H10435" s="10">
        <v>-20030898</v>
      </c>
      <c r="I10435" s="11">
        <f t="shared" si="533"/>
        <v>19195859613.741936</v>
      </c>
      <c r="J10435" s="11">
        <f t="shared" si="534"/>
        <v>188885</v>
      </c>
      <c r="K10435" s="11">
        <f t="shared" si="535"/>
        <v>101627.23145692845</v>
      </c>
      <c r="L10435" s="12">
        <f t="shared" si="538"/>
        <v>1128232.9490113072</v>
      </c>
      <c r="M10435" s="11">
        <f>COUNTIF(E$2:$E10435,E10435)</f>
        <v>1558</v>
      </c>
      <c r="O10435" t="str">
        <f t="shared" si="536"/>
        <v/>
      </c>
    </row>
    <row r="10436" spans="1:15" hidden="1">
      <c r="A10436" s="41" t="s">
        <v>103</v>
      </c>
      <c r="B10436" s="46">
        <v>45824</v>
      </c>
      <c r="C10436" s="8" t="s">
        <v>13</v>
      </c>
      <c r="D10436" s="8" t="s">
        <v>14</v>
      </c>
      <c r="E10436" s="8" t="s">
        <v>14</v>
      </c>
      <c r="F10436" s="9">
        <f t="shared" si="537"/>
        <v>-46400000</v>
      </c>
      <c r="G10436" s="9">
        <v>-464</v>
      </c>
      <c r="H10436" s="10">
        <v>-49969552</v>
      </c>
      <c r="I10436" s="11">
        <f t="shared" si="533"/>
        <v>19148704578.345921</v>
      </c>
      <c r="J10436" s="11">
        <f t="shared" si="534"/>
        <v>188421</v>
      </c>
      <c r="K10436" s="11">
        <f t="shared" si="535"/>
        <v>101627.23145692845</v>
      </c>
      <c r="L10436" s="12">
        <f t="shared" si="538"/>
        <v>2814516.6039851978</v>
      </c>
      <c r="M10436" s="11">
        <f>COUNTIF(E$2:$E10436,E10436)</f>
        <v>1559</v>
      </c>
      <c r="O10436" t="str">
        <f t="shared" si="536"/>
        <v/>
      </c>
    </row>
    <row r="10437" spans="1:15" hidden="1">
      <c r="A10437" s="41" t="s">
        <v>103</v>
      </c>
      <c r="B10437" s="46">
        <v>45824</v>
      </c>
      <c r="C10437" s="8" t="s">
        <v>13</v>
      </c>
      <c r="D10437" s="8" t="s">
        <v>15</v>
      </c>
      <c r="E10437" s="8" t="s">
        <v>15</v>
      </c>
      <c r="F10437" s="9">
        <f t="shared" si="537"/>
        <v>-45400000</v>
      </c>
      <c r="G10437" s="9">
        <v>-454</v>
      </c>
      <c r="H10437" s="10">
        <v>-49869176</v>
      </c>
      <c r="I10437" s="11">
        <f t="shared" si="533"/>
        <v>24375314158.094418</v>
      </c>
      <c r="J10437" s="11">
        <f t="shared" si="534"/>
        <v>225702</v>
      </c>
      <c r="K10437" s="11">
        <f t="shared" si="535"/>
        <v>107997.77652876101</v>
      </c>
      <c r="L10437" s="12">
        <f t="shared" si="538"/>
        <v>838185.45594250411</v>
      </c>
      <c r="M10437" s="11">
        <f>COUNTIF(E$2:$E10437,E10437)</f>
        <v>3380</v>
      </c>
      <c r="O10437" t="str">
        <f t="shared" si="536"/>
        <v/>
      </c>
    </row>
    <row r="10438" spans="1:15" hidden="1">
      <c r="A10438" s="41" t="s">
        <v>103</v>
      </c>
      <c r="B10438" s="46">
        <v>45824</v>
      </c>
      <c r="C10438" s="8" t="s">
        <v>13</v>
      </c>
      <c r="D10438" s="8" t="s">
        <v>14</v>
      </c>
      <c r="E10438" s="8" t="s">
        <v>14</v>
      </c>
      <c r="F10438" s="9">
        <f t="shared" si="537"/>
        <v>-15100000</v>
      </c>
      <c r="G10438" s="9">
        <v>-151</v>
      </c>
      <c r="H10438" s="10">
        <v>-16261643</v>
      </c>
      <c r="I10438" s="11">
        <f t="shared" si="533"/>
        <v>19133358866.395924</v>
      </c>
      <c r="J10438" s="11">
        <f t="shared" si="534"/>
        <v>188270</v>
      </c>
      <c r="K10438" s="11">
        <f t="shared" si="535"/>
        <v>101627.23145692845</v>
      </c>
      <c r="L10438" s="12">
        <f t="shared" si="538"/>
        <v>915931.05000380427</v>
      </c>
      <c r="M10438" s="11">
        <f>COUNTIF(E$2:$E10438,E10438)</f>
        <v>1560</v>
      </c>
      <c r="O10438" t="str">
        <f t="shared" si="536"/>
        <v/>
      </c>
    </row>
    <row r="10439" spans="1:15" hidden="1">
      <c r="A10439" s="41" t="s">
        <v>103</v>
      </c>
      <c r="B10439" s="46">
        <v>45824</v>
      </c>
      <c r="C10439" s="8" t="s">
        <v>13</v>
      </c>
      <c r="D10439" s="8" t="s">
        <v>14</v>
      </c>
      <c r="E10439" s="8" t="s">
        <v>14</v>
      </c>
      <c r="F10439" s="9">
        <f t="shared" si="537"/>
        <v>-18500000</v>
      </c>
      <c r="G10439" s="9">
        <v>-185</v>
      </c>
      <c r="H10439" s="10">
        <v>-19923205</v>
      </c>
      <c r="I10439" s="11">
        <f t="shared" si="533"/>
        <v>19114557828.576393</v>
      </c>
      <c r="J10439" s="11">
        <f t="shared" si="534"/>
        <v>188085</v>
      </c>
      <c r="K10439" s="11">
        <f t="shared" si="535"/>
        <v>101627.23145692845</v>
      </c>
      <c r="L10439" s="12">
        <f t="shared" si="538"/>
        <v>1122167.1804682352</v>
      </c>
      <c r="M10439" s="11">
        <f>COUNTIF(E$2:$E10439,E10439)</f>
        <v>1561</v>
      </c>
      <c r="O10439" t="str">
        <f t="shared" si="536"/>
        <v/>
      </c>
    </row>
    <row r="10440" spans="1:15" hidden="1">
      <c r="A10440" s="41" t="s">
        <v>103</v>
      </c>
      <c r="B10440" s="46">
        <v>45824</v>
      </c>
      <c r="C10440" s="8" t="s">
        <v>13</v>
      </c>
      <c r="D10440" s="8" t="s">
        <v>14</v>
      </c>
      <c r="E10440" s="8" t="s">
        <v>14</v>
      </c>
      <c r="F10440" s="9">
        <f t="shared" si="537"/>
        <v>-46400000</v>
      </c>
      <c r="G10440" s="9">
        <v>-464</v>
      </c>
      <c r="H10440" s="10">
        <v>-49969552</v>
      </c>
      <c r="I10440" s="11">
        <f t="shared" si="533"/>
        <v>19067402793.180378</v>
      </c>
      <c r="J10440" s="11">
        <f t="shared" si="534"/>
        <v>187621</v>
      </c>
      <c r="K10440" s="11">
        <f t="shared" si="535"/>
        <v>101627.23145692845</v>
      </c>
      <c r="L10440" s="12">
        <f t="shared" si="538"/>
        <v>2814516.6039851978</v>
      </c>
      <c r="M10440" s="11">
        <f>COUNTIF(E$2:$E10440,E10440)</f>
        <v>1562</v>
      </c>
      <c r="O10440" t="str">
        <f t="shared" si="536"/>
        <v/>
      </c>
    </row>
    <row r="10441" spans="1:15" hidden="1">
      <c r="A10441" s="41" t="s">
        <v>103</v>
      </c>
      <c r="B10441" s="46">
        <v>45824</v>
      </c>
      <c r="C10441" s="8" t="s">
        <v>13</v>
      </c>
      <c r="D10441" s="8" t="s">
        <v>14</v>
      </c>
      <c r="E10441" s="8" t="s">
        <v>14</v>
      </c>
      <c r="F10441" s="9">
        <f t="shared" si="537"/>
        <v>-900000</v>
      </c>
      <c r="G10441" s="9">
        <v>-9</v>
      </c>
      <c r="H10441" s="10">
        <v>-969237</v>
      </c>
      <c r="I10441" s="11">
        <f t="shared" si="533"/>
        <v>19066488148.097267</v>
      </c>
      <c r="J10441" s="11">
        <f t="shared" si="534"/>
        <v>187612</v>
      </c>
      <c r="K10441" s="11">
        <f t="shared" si="535"/>
        <v>101627.23145692845</v>
      </c>
      <c r="L10441" s="12">
        <f t="shared" si="538"/>
        <v>54591.91688764398</v>
      </c>
      <c r="M10441" s="11">
        <f>COUNTIF(E$2:$E10441,E10441)</f>
        <v>1563</v>
      </c>
      <c r="O10441" t="str">
        <f t="shared" si="536"/>
        <v/>
      </c>
    </row>
    <row r="10442" spans="1:15" hidden="1">
      <c r="A10442" s="41" t="s">
        <v>103</v>
      </c>
      <c r="B10442" s="46">
        <v>45824</v>
      </c>
      <c r="C10442" s="8" t="s">
        <v>13</v>
      </c>
      <c r="D10442" s="8" t="s">
        <v>14</v>
      </c>
      <c r="E10442" s="8" t="s">
        <v>14</v>
      </c>
      <c r="F10442" s="9">
        <f t="shared" si="537"/>
        <v>-46400000</v>
      </c>
      <c r="G10442" s="9">
        <v>-464</v>
      </c>
      <c r="H10442" s="10">
        <v>-49969552</v>
      </c>
      <c r="I10442" s="11">
        <f t="shared" si="533"/>
        <v>19019333112.701252</v>
      </c>
      <c r="J10442" s="11">
        <f t="shared" si="534"/>
        <v>187148</v>
      </c>
      <c r="K10442" s="11">
        <f t="shared" si="535"/>
        <v>101627.23145692845</v>
      </c>
      <c r="L10442" s="12">
        <f t="shared" si="538"/>
        <v>2814516.6039851978</v>
      </c>
      <c r="M10442" s="11">
        <f>COUNTIF(E$2:$E10442,E10442)</f>
        <v>1564</v>
      </c>
      <c r="O10442" t="str">
        <f t="shared" si="536"/>
        <v/>
      </c>
    </row>
    <row r="10443" spans="1:15" hidden="1">
      <c r="A10443" s="41" t="s">
        <v>103</v>
      </c>
      <c r="B10443" s="46">
        <v>45824</v>
      </c>
      <c r="C10443" s="8" t="s">
        <v>13</v>
      </c>
      <c r="D10443" s="8" t="s">
        <v>14</v>
      </c>
      <c r="E10443" s="8" t="s">
        <v>14</v>
      </c>
      <c r="F10443" s="9">
        <f t="shared" si="537"/>
        <v>-18500000</v>
      </c>
      <c r="G10443" s="9">
        <v>-185</v>
      </c>
      <c r="H10443" s="10">
        <v>-19923205</v>
      </c>
      <c r="I10443" s="11">
        <f t="shared" si="533"/>
        <v>19000532074.881721</v>
      </c>
      <c r="J10443" s="11">
        <f t="shared" si="534"/>
        <v>186963</v>
      </c>
      <c r="K10443" s="11">
        <f t="shared" si="535"/>
        <v>101627.23145692845</v>
      </c>
      <c r="L10443" s="12">
        <f t="shared" si="538"/>
        <v>1122167.1804682352</v>
      </c>
      <c r="M10443" s="11">
        <f>COUNTIF(E$2:$E10443,E10443)</f>
        <v>1565</v>
      </c>
      <c r="O10443" t="str">
        <f t="shared" si="536"/>
        <v/>
      </c>
    </row>
    <row r="10444" spans="1:15" hidden="1">
      <c r="A10444" s="41" t="s">
        <v>103</v>
      </c>
      <c r="B10444" s="46">
        <v>45824</v>
      </c>
      <c r="C10444" s="8" t="s">
        <v>13</v>
      </c>
      <c r="D10444" s="8" t="s">
        <v>15</v>
      </c>
      <c r="E10444" s="8" t="s">
        <v>15</v>
      </c>
      <c r="F10444" s="9">
        <f t="shared" si="537"/>
        <v>-45500000</v>
      </c>
      <c r="G10444" s="9">
        <v>-455</v>
      </c>
      <c r="H10444" s="10">
        <v>-49979020</v>
      </c>
      <c r="I10444" s="11">
        <f t="shared" si="533"/>
        <v>24326175169.77383</v>
      </c>
      <c r="J10444" s="11">
        <f t="shared" si="534"/>
        <v>225247</v>
      </c>
      <c r="K10444" s="11">
        <f t="shared" si="535"/>
        <v>107997.77652876101</v>
      </c>
      <c r="L10444" s="12">
        <f t="shared" si="538"/>
        <v>840031.67941374332</v>
      </c>
      <c r="M10444" s="11">
        <f>COUNTIF(E$2:$E10444,E10444)</f>
        <v>3381</v>
      </c>
      <c r="O10444" t="str">
        <f t="shared" si="536"/>
        <v/>
      </c>
    </row>
    <row r="10445" spans="1:15" hidden="1">
      <c r="A10445" s="41" t="s">
        <v>103</v>
      </c>
      <c r="B10445" s="46">
        <v>45824</v>
      </c>
      <c r="C10445" s="8" t="s">
        <v>13</v>
      </c>
      <c r="D10445" s="8" t="s">
        <v>98</v>
      </c>
      <c r="E10445" s="8" t="s">
        <v>98</v>
      </c>
      <c r="F10445" s="9">
        <f t="shared" si="537"/>
        <v>50000000</v>
      </c>
      <c r="G10445" s="9">
        <v>500</v>
      </c>
      <c r="H10445" s="10">
        <v>51676500</v>
      </c>
      <c r="I10445" s="11">
        <f t="shared" si="533"/>
        <v>368084839</v>
      </c>
      <c r="J10445" s="11">
        <f t="shared" si="534"/>
        <v>3564</v>
      </c>
      <c r="K10445" s="11">
        <f t="shared" si="535"/>
        <v>103278.57435465769</v>
      </c>
      <c r="L10445" s="12">
        <f t="shared" si="538"/>
        <v>0</v>
      </c>
      <c r="M10445" s="11">
        <f>COUNTIF(E$2:$E10445,E10445)</f>
        <v>18</v>
      </c>
      <c r="O10445" t="str">
        <f t="shared" si="536"/>
        <v/>
      </c>
    </row>
    <row r="10446" spans="1:15" hidden="1">
      <c r="A10446" s="41" t="s">
        <v>103</v>
      </c>
      <c r="B10446" s="46">
        <v>45824</v>
      </c>
      <c r="C10446" s="8" t="s">
        <v>13</v>
      </c>
      <c r="D10446" s="8" t="s">
        <v>14</v>
      </c>
      <c r="E10446" s="8" t="s">
        <v>14</v>
      </c>
      <c r="F10446" s="9">
        <f t="shared" si="537"/>
        <v>-46400000</v>
      </c>
      <c r="G10446" s="9">
        <v>-464</v>
      </c>
      <c r="H10446" s="10">
        <v>-49969552</v>
      </c>
      <c r="I10446" s="11">
        <f t="shared" si="533"/>
        <v>18953377039.485706</v>
      </c>
      <c r="J10446" s="11">
        <f t="shared" si="534"/>
        <v>186499</v>
      </c>
      <c r="K10446" s="11">
        <f t="shared" si="535"/>
        <v>101627.23145692845</v>
      </c>
      <c r="L10446" s="12">
        <f t="shared" si="538"/>
        <v>2814516.6039851978</v>
      </c>
      <c r="M10446" s="11">
        <f>COUNTIF(E$2:$E10446,E10446)</f>
        <v>1566</v>
      </c>
      <c r="O10446" t="str">
        <f t="shared" si="536"/>
        <v/>
      </c>
    </row>
    <row r="10447" spans="1:15" hidden="1">
      <c r="A10447" s="41" t="s">
        <v>103</v>
      </c>
      <c r="B10447" s="46">
        <v>45824</v>
      </c>
      <c r="C10447" s="8" t="s">
        <v>13</v>
      </c>
      <c r="D10447" s="8" t="s">
        <v>14</v>
      </c>
      <c r="E10447" s="8" t="s">
        <v>14</v>
      </c>
      <c r="F10447" s="9">
        <f t="shared" si="537"/>
        <v>-1900000</v>
      </c>
      <c r="G10447" s="9">
        <v>-19</v>
      </c>
      <c r="H10447" s="10">
        <v>-2046167</v>
      </c>
      <c r="I10447" s="11">
        <f t="shared" si="533"/>
        <v>18951446122.088024</v>
      </c>
      <c r="J10447" s="11">
        <f t="shared" si="534"/>
        <v>186480</v>
      </c>
      <c r="K10447" s="11">
        <f t="shared" si="535"/>
        <v>101627.23145692845</v>
      </c>
      <c r="L10447" s="12">
        <f t="shared" si="538"/>
        <v>115249.60231835954</v>
      </c>
      <c r="M10447" s="11">
        <f>COUNTIF(E$2:$E10447,E10447)</f>
        <v>1567</v>
      </c>
      <c r="O10447" t="str">
        <f t="shared" si="536"/>
        <v/>
      </c>
    </row>
    <row r="10448" spans="1:15" hidden="1">
      <c r="A10448" s="41" t="s">
        <v>103</v>
      </c>
      <c r="B10448" s="46">
        <v>45824</v>
      </c>
      <c r="C10448" s="8" t="s">
        <v>13</v>
      </c>
      <c r="D10448" s="8" t="s">
        <v>14</v>
      </c>
      <c r="E10448" s="8" t="s">
        <v>14</v>
      </c>
      <c r="F10448" s="9">
        <f t="shared" si="537"/>
        <v>-37100000</v>
      </c>
      <c r="G10448" s="9">
        <v>-371</v>
      </c>
      <c r="H10448" s="10">
        <v>-39954103</v>
      </c>
      <c r="I10448" s="11">
        <f t="shared" si="533"/>
        <v>18913742419.217503</v>
      </c>
      <c r="J10448" s="11">
        <f t="shared" si="534"/>
        <v>186109</v>
      </c>
      <c r="K10448" s="11">
        <f t="shared" si="535"/>
        <v>101627.23145692845</v>
      </c>
      <c r="L10448" s="12">
        <f t="shared" si="538"/>
        <v>2250400.1294795424</v>
      </c>
      <c r="M10448" s="11">
        <f>COUNTIF(E$2:$E10448,E10448)</f>
        <v>1568</v>
      </c>
      <c r="O10448" t="str">
        <f t="shared" si="536"/>
        <v/>
      </c>
    </row>
    <row r="10449" spans="1:15" hidden="1">
      <c r="A10449" s="41" t="s">
        <v>103</v>
      </c>
      <c r="B10449" s="46">
        <v>45824</v>
      </c>
      <c r="C10449" s="8" t="s">
        <v>13</v>
      </c>
      <c r="D10449" s="8" t="s">
        <v>14</v>
      </c>
      <c r="E10449" s="8" t="s">
        <v>14</v>
      </c>
      <c r="F10449" s="9">
        <f t="shared" si="537"/>
        <v>-7400000</v>
      </c>
      <c r="G10449" s="9">
        <v>-74</v>
      </c>
      <c r="H10449" s="10">
        <v>-7969282</v>
      </c>
      <c r="I10449" s="11">
        <f t="shared" si="533"/>
        <v>18906222004.089691</v>
      </c>
      <c r="J10449" s="11">
        <f t="shared" si="534"/>
        <v>186035</v>
      </c>
      <c r="K10449" s="11">
        <f t="shared" si="535"/>
        <v>101627.23145692845</v>
      </c>
      <c r="L10449" s="12">
        <f t="shared" si="538"/>
        <v>448866.872187295</v>
      </c>
      <c r="M10449" s="11">
        <f>COUNTIF(E$2:$E10449,E10449)</f>
        <v>1569</v>
      </c>
      <c r="O10449" t="str">
        <f t="shared" si="536"/>
        <v/>
      </c>
    </row>
    <row r="10450" spans="1:15" hidden="1">
      <c r="A10450" s="41" t="s">
        <v>103</v>
      </c>
      <c r="B10450" s="46">
        <v>45824</v>
      </c>
      <c r="C10450" s="8" t="s">
        <v>13</v>
      </c>
      <c r="D10450" s="8" t="s">
        <v>14</v>
      </c>
      <c r="E10450" s="8" t="s">
        <v>14</v>
      </c>
      <c r="F10450" s="9">
        <f t="shared" si="537"/>
        <v>-4600000</v>
      </c>
      <c r="G10450" s="9">
        <v>-46</v>
      </c>
      <c r="H10450" s="10">
        <v>-4953878</v>
      </c>
      <c r="I10450" s="11">
        <f t="shared" si="533"/>
        <v>18901547151.442673</v>
      </c>
      <c r="J10450" s="11">
        <f t="shared" si="534"/>
        <v>185989</v>
      </c>
      <c r="K10450" s="11">
        <f t="shared" si="535"/>
        <v>101627.23145692845</v>
      </c>
      <c r="L10450" s="12">
        <f t="shared" si="538"/>
        <v>279025.35298129171</v>
      </c>
      <c r="M10450" s="11">
        <f>COUNTIF(E$2:$E10450,E10450)</f>
        <v>1570</v>
      </c>
      <c r="O10450" t="str">
        <f t="shared" si="536"/>
        <v/>
      </c>
    </row>
    <row r="10451" spans="1:15" hidden="1">
      <c r="A10451" s="41" t="s">
        <v>103</v>
      </c>
      <c r="B10451" s="46">
        <v>45824</v>
      </c>
      <c r="C10451" s="8" t="s">
        <v>13</v>
      </c>
      <c r="D10451" s="8" t="s">
        <v>14</v>
      </c>
      <c r="E10451" s="8" t="s">
        <v>14</v>
      </c>
      <c r="F10451" s="9">
        <f t="shared" si="537"/>
        <v>-14800000</v>
      </c>
      <c r="G10451" s="9">
        <v>-148</v>
      </c>
      <c r="H10451" s="10">
        <v>-15938564</v>
      </c>
      <c r="I10451" s="11">
        <f t="shared" si="533"/>
        <v>18886506321.187046</v>
      </c>
      <c r="J10451" s="11">
        <f t="shared" si="534"/>
        <v>185841</v>
      </c>
      <c r="K10451" s="11">
        <f t="shared" si="535"/>
        <v>101627.23145692845</v>
      </c>
      <c r="L10451" s="12">
        <f t="shared" si="538"/>
        <v>897733.74437458999</v>
      </c>
      <c r="M10451" s="11">
        <f>COUNTIF(E$2:$E10451,E10451)</f>
        <v>1571</v>
      </c>
      <c r="O10451" t="str">
        <f t="shared" si="536"/>
        <v/>
      </c>
    </row>
    <row r="10452" spans="1:15" hidden="1">
      <c r="A10452" s="41" t="s">
        <v>103</v>
      </c>
      <c r="B10452" s="46">
        <v>45824</v>
      </c>
      <c r="C10452" s="8" t="s">
        <v>13</v>
      </c>
      <c r="D10452" s="8" t="s">
        <v>14</v>
      </c>
      <c r="E10452" s="8" t="s">
        <v>14</v>
      </c>
      <c r="F10452" s="9">
        <f t="shared" si="537"/>
        <v>-1000000</v>
      </c>
      <c r="G10452" s="9">
        <v>-10</v>
      </c>
      <c r="H10452" s="10">
        <v>-1076930</v>
      </c>
      <c r="I10452" s="11">
        <f t="shared" si="533"/>
        <v>18885490048.872478</v>
      </c>
      <c r="J10452" s="11">
        <f t="shared" si="534"/>
        <v>185831</v>
      </c>
      <c r="K10452" s="11">
        <f t="shared" si="535"/>
        <v>101627.23145692845</v>
      </c>
      <c r="L10452" s="12">
        <f t="shared" si="538"/>
        <v>60657.685430715559</v>
      </c>
      <c r="M10452" s="11">
        <f>COUNTIF(E$2:$E10452,E10452)</f>
        <v>1572</v>
      </c>
      <c r="O10452" t="str">
        <f t="shared" si="536"/>
        <v/>
      </c>
    </row>
    <row r="10453" spans="1:15" hidden="1">
      <c r="A10453" s="41" t="s">
        <v>103</v>
      </c>
      <c r="B10453" s="46">
        <v>45824</v>
      </c>
      <c r="C10453" s="8" t="s">
        <v>13</v>
      </c>
      <c r="D10453" s="8" t="s">
        <v>14</v>
      </c>
      <c r="E10453" s="8" t="s">
        <v>14</v>
      </c>
      <c r="F10453" s="9">
        <f t="shared" si="537"/>
        <v>-1100000</v>
      </c>
      <c r="G10453" s="9">
        <v>-11</v>
      </c>
      <c r="H10453" s="10">
        <v>-1184623</v>
      </c>
      <c r="I10453" s="11">
        <f t="shared" si="533"/>
        <v>18884372149.326454</v>
      </c>
      <c r="J10453" s="11">
        <f t="shared" si="534"/>
        <v>185820</v>
      </c>
      <c r="K10453" s="11">
        <f t="shared" si="535"/>
        <v>101627.23145692845</v>
      </c>
      <c r="L10453" s="12">
        <f t="shared" si="538"/>
        <v>66723.453973787138</v>
      </c>
      <c r="M10453" s="11">
        <f>COUNTIF(E$2:$E10453,E10453)</f>
        <v>1573</v>
      </c>
      <c r="O10453" t="str">
        <f t="shared" si="536"/>
        <v/>
      </c>
    </row>
    <row r="10454" spans="1:15" hidden="1">
      <c r="A10454" s="41" t="s">
        <v>103</v>
      </c>
      <c r="B10454" s="46">
        <v>45824</v>
      </c>
      <c r="C10454" s="8" t="s">
        <v>13</v>
      </c>
      <c r="D10454" s="8" t="s">
        <v>14</v>
      </c>
      <c r="E10454" s="8" t="s">
        <v>14</v>
      </c>
      <c r="F10454" s="9">
        <f t="shared" si="537"/>
        <v>-18500000</v>
      </c>
      <c r="G10454" s="9">
        <v>-185</v>
      </c>
      <c r="H10454" s="10">
        <v>-19923205</v>
      </c>
      <c r="I10454" s="11">
        <f t="shared" si="533"/>
        <v>18865571111.506924</v>
      </c>
      <c r="J10454" s="11">
        <f t="shared" si="534"/>
        <v>185635</v>
      </c>
      <c r="K10454" s="11">
        <f t="shared" si="535"/>
        <v>101627.23145692845</v>
      </c>
      <c r="L10454" s="12">
        <f t="shared" si="538"/>
        <v>1122167.1804682352</v>
      </c>
      <c r="M10454" s="11">
        <f>COUNTIF(E$2:$E10454,E10454)</f>
        <v>1574</v>
      </c>
      <c r="O10454" t="str">
        <f t="shared" si="536"/>
        <v/>
      </c>
    </row>
    <row r="10455" spans="1:15" hidden="1">
      <c r="A10455" s="41" t="s">
        <v>103</v>
      </c>
      <c r="B10455" s="46">
        <v>45824</v>
      </c>
      <c r="C10455" s="8" t="s">
        <v>13</v>
      </c>
      <c r="D10455" s="8" t="s">
        <v>46</v>
      </c>
      <c r="E10455" s="8" t="s">
        <v>46</v>
      </c>
      <c r="F10455" s="9">
        <f t="shared" si="537"/>
        <v>18200000</v>
      </c>
      <c r="G10455" s="9">
        <v>182</v>
      </c>
      <c r="H10455" s="10">
        <v>18962944</v>
      </c>
      <c r="I10455" s="11">
        <f t="shared" si="533"/>
        <v>10216995287.515728</v>
      </c>
      <c r="J10455" s="11">
        <f t="shared" si="534"/>
        <v>99333</v>
      </c>
      <c r="K10455" s="11">
        <f t="shared" si="535"/>
        <v>102856.00241124025</v>
      </c>
      <c r="L10455" s="12">
        <f t="shared" si="538"/>
        <v>0</v>
      </c>
      <c r="M10455" s="11">
        <f>COUNTIF(E$2:$E10455,E10455)</f>
        <v>3033</v>
      </c>
      <c r="O10455" t="str">
        <f t="shared" si="536"/>
        <v/>
      </c>
    </row>
    <row r="10456" spans="1:15" hidden="1">
      <c r="A10456" s="41" t="s">
        <v>103</v>
      </c>
      <c r="B10456" s="46">
        <v>45824</v>
      </c>
      <c r="C10456" s="8" t="s">
        <v>13</v>
      </c>
      <c r="D10456" s="8" t="s">
        <v>15</v>
      </c>
      <c r="E10456" s="8" t="s">
        <v>15</v>
      </c>
      <c r="F10456" s="9">
        <f t="shared" si="537"/>
        <v>-27200000</v>
      </c>
      <c r="G10456" s="9">
        <v>-272</v>
      </c>
      <c r="H10456" s="10">
        <v>-29877568</v>
      </c>
      <c r="I10456" s="11">
        <f t="shared" ref="I10456:I10490" si="539">IF(H10456&gt;=0,IF(M10456=1,H10456,SUMIFS(I:I,E:E,E10456,M:M,M10456-1)+H10456),SUMIFS(I:I,E:E,E10456,M:M,M10456-1)+K10456*G10456)</f>
        <v>24296799774.558006</v>
      </c>
      <c r="J10456" s="11">
        <f t="shared" ref="J10456:J10490" si="540">IF(M10456=1,G10456,SUMIFS($J:$J,$E:$E,E10456,$M:$M,M10456-1)+G10456)</f>
        <v>224975</v>
      </c>
      <c r="K10456" s="11">
        <f t="shared" ref="K10456:K10490" si="541">IF(H10456&gt;=0,I10456/J10456,SUMIFS($K:$K,$E:$E,E10456,$M:$M,M10456-1))</f>
        <v>107997.77652876101</v>
      </c>
      <c r="L10456" s="12">
        <f t="shared" si="538"/>
        <v>502172.78417700529</v>
      </c>
      <c r="M10456" s="11">
        <f>COUNTIF(E$2:$E10456,E10456)</f>
        <v>3382</v>
      </c>
      <c r="O10456" t="str">
        <f t="shared" ref="O10456:O10490" si="542">IF(M10456=_xlfn.MAXIFS(M:M,D:D,D10456),"X","")</f>
        <v/>
      </c>
    </row>
    <row r="10457" spans="1:15" hidden="1">
      <c r="A10457" s="41" t="s">
        <v>103</v>
      </c>
      <c r="B10457" s="46">
        <v>45824</v>
      </c>
      <c r="C10457" s="8" t="s">
        <v>13</v>
      </c>
      <c r="D10457" s="8" t="s">
        <v>14</v>
      </c>
      <c r="E10457" s="8" t="s">
        <v>14</v>
      </c>
      <c r="F10457" s="9">
        <f t="shared" si="537"/>
        <v>19900000</v>
      </c>
      <c r="G10457" s="9">
        <v>199</v>
      </c>
      <c r="H10457" s="10">
        <v>21332800</v>
      </c>
      <c r="I10457" s="11">
        <f t="shared" si="539"/>
        <v>18886903911.506924</v>
      </c>
      <c r="J10457" s="11">
        <f t="shared" si="540"/>
        <v>185834</v>
      </c>
      <c r="K10457" s="11">
        <f t="shared" si="541"/>
        <v>101633.19904595996</v>
      </c>
      <c r="L10457" s="12">
        <f t="shared" si="538"/>
        <v>0</v>
      </c>
      <c r="M10457" s="11">
        <f>COUNTIF(E$2:$E10457,E10457)</f>
        <v>1575</v>
      </c>
      <c r="O10457" t="str">
        <f t="shared" si="542"/>
        <v/>
      </c>
    </row>
    <row r="10458" spans="1:15" hidden="1">
      <c r="A10458" s="41" t="s">
        <v>103</v>
      </c>
      <c r="B10458" s="46">
        <v>45824</v>
      </c>
      <c r="C10458" s="8" t="s">
        <v>13</v>
      </c>
      <c r="D10458" s="8" t="s">
        <v>14</v>
      </c>
      <c r="E10458" s="8" t="s">
        <v>14</v>
      </c>
      <c r="F10458" s="9">
        <f t="shared" si="537"/>
        <v>-13900000</v>
      </c>
      <c r="G10458" s="9">
        <v>-139</v>
      </c>
      <c r="H10458" s="10">
        <v>-14969327</v>
      </c>
      <c r="I10458" s="11">
        <f t="shared" si="539"/>
        <v>18872776896.839535</v>
      </c>
      <c r="J10458" s="11">
        <f t="shared" si="540"/>
        <v>185695</v>
      </c>
      <c r="K10458" s="11">
        <f t="shared" si="541"/>
        <v>101633.19904595996</v>
      </c>
      <c r="L10458" s="12">
        <f t="shared" si="538"/>
        <v>842312.33261156455</v>
      </c>
      <c r="M10458" s="11">
        <f>COUNTIF(E$2:$E10458,E10458)</f>
        <v>1576</v>
      </c>
      <c r="O10458" t="str">
        <f t="shared" si="542"/>
        <v/>
      </c>
    </row>
    <row r="10459" spans="1:15" hidden="1">
      <c r="A10459" s="41" t="s">
        <v>103</v>
      </c>
      <c r="B10459" s="46">
        <v>45824</v>
      </c>
      <c r="C10459" s="8" t="s">
        <v>13</v>
      </c>
      <c r="D10459" s="8" t="s">
        <v>14</v>
      </c>
      <c r="E10459" s="8" t="s">
        <v>14</v>
      </c>
      <c r="F10459" s="9">
        <f t="shared" si="537"/>
        <v>-1800000</v>
      </c>
      <c r="G10459" s="9">
        <v>-18</v>
      </c>
      <c r="H10459" s="10">
        <v>-1938474</v>
      </c>
      <c r="I10459" s="11">
        <f t="shared" si="539"/>
        <v>18870947499.256706</v>
      </c>
      <c r="J10459" s="11">
        <f t="shared" si="540"/>
        <v>185677</v>
      </c>
      <c r="K10459" s="11">
        <f t="shared" si="541"/>
        <v>101633.19904595996</v>
      </c>
      <c r="L10459" s="12">
        <f t="shared" si="538"/>
        <v>109076.41717272066</v>
      </c>
      <c r="M10459" s="11">
        <f>COUNTIF(E$2:$E10459,E10459)</f>
        <v>1577</v>
      </c>
      <c r="O10459" t="str">
        <f t="shared" si="542"/>
        <v/>
      </c>
    </row>
    <row r="10460" spans="1:15" hidden="1">
      <c r="A10460" s="41" t="s">
        <v>103</v>
      </c>
      <c r="B10460" s="46">
        <v>45824</v>
      </c>
      <c r="C10460" s="8" t="s">
        <v>13</v>
      </c>
      <c r="D10460" s="8" t="s">
        <v>15</v>
      </c>
      <c r="E10460" s="8" t="s">
        <v>15</v>
      </c>
      <c r="F10460" s="9">
        <f t="shared" si="537"/>
        <v>-45500000</v>
      </c>
      <c r="G10460" s="9">
        <v>-455</v>
      </c>
      <c r="H10460" s="10">
        <v>-49979020</v>
      </c>
      <c r="I10460" s="11">
        <f t="shared" si="539"/>
        <v>24247660786.237419</v>
      </c>
      <c r="J10460" s="11">
        <f t="shared" si="540"/>
        <v>224520</v>
      </c>
      <c r="K10460" s="11">
        <f t="shared" si="541"/>
        <v>107997.77652876101</v>
      </c>
      <c r="L10460" s="12">
        <f t="shared" si="538"/>
        <v>840031.67941374332</v>
      </c>
      <c r="M10460" s="11">
        <f>COUNTIF(E$2:$E10460,E10460)</f>
        <v>3383</v>
      </c>
      <c r="O10460" t="str">
        <f t="shared" si="542"/>
        <v/>
      </c>
    </row>
    <row r="10461" spans="1:15" hidden="1">
      <c r="A10461" s="41" t="s">
        <v>103</v>
      </c>
      <c r="B10461" s="46">
        <v>45824</v>
      </c>
      <c r="C10461" s="8" t="s">
        <v>13</v>
      </c>
      <c r="D10461" s="8" t="s">
        <v>14</v>
      </c>
      <c r="E10461" s="8" t="s">
        <v>14</v>
      </c>
      <c r="F10461" s="9">
        <f t="shared" si="537"/>
        <v>-44800000</v>
      </c>
      <c r="G10461" s="9">
        <v>-448</v>
      </c>
      <c r="H10461" s="10">
        <v>-48246464</v>
      </c>
      <c r="I10461" s="11">
        <f t="shared" si="539"/>
        <v>18825415826.084118</v>
      </c>
      <c r="J10461" s="11">
        <f t="shared" si="540"/>
        <v>185229</v>
      </c>
      <c r="K10461" s="11">
        <f t="shared" si="541"/>
        <v>101633.19904595996</v>
      </c>
      <c r="L10461" s="12">
        <f t="shared" si="538"/>
        <v>2714790.827409938</v>
      </c>
      <c r="M10461" s="11">
        <f>COUNTIF(E$2:$E10461,E10461)</f>
        <v>1578</v>
      </c>
      <c r="O10461" t="str">
        <f t="shared" si="542"/>
        <v/>
      </c>
    </row>
    <row r="10462" spans="1:15" hidden="1">
      <c r="A10462" s="41" t="s">
        <v>103</v>
      </c>
      <c r="B10462" s="46">
        <v>45824</v>
      </c>
      <c r="C10462" s="8" t="s">
        <v>13</v>
      </c>
      <c r="D10462" s="8" t="s">
        <v>14</v>
      </c>
      <c r="E10462" s="8" t="s">
        <v>14</v>
      </c>
      <c r="F10462" s="9">
        <f t="shared" si="537"/>
        <v>-46400000</v>
      </c>
      <c r="G10462" s="9">
        <v>-464</v>
      </c>
      <c r="H10462" s="10">
        <v>-49969552</v>
      </c>
      <c r="I10462" s="11">
        <f t="shared" si="539"/>
        <v>18778258021.726791</v>
      </c>
      <c r="J10462" s="11">
        <f t="shared" si="540"/>
        <v>184765</v>
      </c>
      <c r="K10462" s="11">
        <f t="shared" si="541"/>
        <v>101633.19904595996</v>
      </c>
      <c r="L10462" s="12">
        <f t="shared" si="538"/>
        <v>2811747.6426745802</v>
      </c>
      <c r="M10462" s="11">
        <f>COUNTIF(E$2:$E10462,E10462)</f>
        <v>1579</v>
      </c>
      <c r="O10462" t="str">
        <f t="shared" si="542"/>
        <v/>
      </c>
    </row>
    <row r="10463" spans="1:15" hidden="1">
      <c r="A10463" s="41" t="s">
        <v>103</v>
      </c>
      <c r="B10463" s="46">
        <v>45824</v>
      </c>
      <c r="C10463" s="8" t="s">
        <v>13</v>
      </c>
      <c r="D10463" s="8" t="s">
        <v>14</v>
      </c>
      <c r="E10463" s="8" t="s">
        <v>14</v>
      </c>
      <c r="F10463" s="9">
        <f t="shared" si="537"/>
        <v>-18500000</v>
      </c>
      <c r="G10463" s="9">
        <v>-185</v>
      </c>
      <c r="H10463" s="10">
        <v>-19923205</v>
      </c>
      <c r="I10463" s="11">
        <f t="shared" si="539"/>
        <v>18759455879.90329</v>
      </c>
      <c r="J10463" s="11">
        <f t="shared" si="540"/>
        <v>184580</v>
      </c>
      <c r="K10463" s="11">
        <f t="shared" si="541"/>
        <v>101633.19904595996</v>
      </c>
      <c r="L10463" s="12">
        <f t="shared" si="538"/>
        <v>1121063.1764974073</v>
      </c>
      <c r="M10463" s="11">
        <f>COUNTIF(E$2:$E10463,E10463)</f>
        <v>1580</v>
      </c>
      <c r="O10463" t="str">
        <f t="shared" si="542"/>
        <v/>
      </c>
    </row>
    <row r="10464" spans="1:15" hidden="1">
      <c r="A10464" s="41" t="s">
        <v>103</v>
      </c>
      <c r="B10464" s="46">
        <v>45824</v>
      </c>
      <c r="C10464" s="8" t="s">
        <v>13</v>
      </c>
      <c r="D10464" s="8" t="s">
        <v>15</v>
      </c>
      <c r="E10464" s="8" t="s">
        <v>15</v>
      </c>
      <c r="F10464" s="9">
        <f t="shared" si="537"/>
        <v>-15000000</v>
      </c>
      <c r="G10464" s="9">
        <v>-150</v>
      </c>
      <c r="H10464" s="10">
        <v>-16476600</v>
      </c>
      <c r="I10464" s="11">
        <f t="shared" si="539"/>
        <v>24231461119.758106</v>
      </c>
      <c r="J10464" s="11">
        <f t="shared" si="540"/>
        <v>224370</v>
      </c>
      <c r="K10464" s="11">
        <f t="shared" si="541"/>
        <v>107997.77652876101</v>
      </c>
      <c r="L10464" s="12">
        <f t="shared" si="538"/>
        <v>276933.52068584785</v>
      </c>
      <c r="M10464" s="11">
        <f>COUNTIF(E$2:$E10464,E10464)</f>
        <v>3384</v>
      </c>
      <c r="O10464" t="str">
        <f t="shared" si="542"/>
        <v/>
      </c>
    </row>
    <row r="10465" spans="1:15" hidden="1">
      <c r="A10465" s="41" t="s">
        <v>103</v>
      </c>
      <c r="B10465" s="46">
        <v>45824</v>
      </c>
      <c r="C10465" s="8" t="s">
        <v>13</v>
      </c>
      <c r="D10465" s="8" t="s">
        <v>15</v>
      </c>
      <c r="E10465" s="8" t="s">
        <v>15</v>
      </c>
      <c r="F10465" s="9">
        <f t="shared" si="537"/>
        <v>-900000</v>
      </c>
      <c r="G10465" s="9">
        <v>-9</v>
      </c>
      <c r="H10465" s="10">
        <v>-988596</v>
      </c>
      <c r="I10465" s="11">
        <f t="shared" si="539"/>
        <v>24230489139.769348</v>
      </c>
      <c r="J10465" s="11">
        <f t="shared" si="540"/>
        <v>224361</v>
      </c>
      <c r="K10465" s="11">
        <f t="shared" si="541"/>
        <v>107997.77652876101</v>
      </c>
      <c r="L10465" s="12">
        <f t="shared" si="538"/>
        <v>16616.011241150904</v>
      </c>
      <c r="M10465" s="11">
        <f>COUNTIF(E$2:$E10465,E10465)</f>
        <v>3385</v>
      </c>
      <c r="O10465" t="str">
        <f t="shared" si="542"/>
        <v/>
      </c>
    </row>
    <row r="10466" spans="1:15" hidden="1">
      <c r="A10466" s="41" t="s">
        <v>103</v>
      </c>
      <c r="B10466" s="46">
        <v>45824</v>
      </c>
      <c r="C10466" s="8" t="s">
        <v>13</v>
      </c>
      <c r="D10466" s="8" t="s">
        <v>14</v>
      </c>
      <c r="E10466" s="8" t="s">
        <v>14</v>
      </c>
      <c r="F10466" s="9">
        <f t="shared" si="537"/>
        <v>-9200000</v>
      </c>
      <c r="G10466" s="9">
        <v>-92</v>
      </c>
      <c r="H10466" s="10">
        <v>-9907756</v>
      </c>
      <c r="I10466" s="11">
        <f t="shared" si="539"/>
        <v>18750105625.591061</v>
      </c>
      <c r="J10466" s="11">
        <f t="shared" si="540"/>
        <v>184488</v>
      </c>
      <c r="K10466" s="11">
        <f t="shared" si="541"/>
        <v>101633.19904595996</v>
      </c>
      <c r="L10466" s="12">
        <f t="shared" si="538"/>
        <v>557501.68777168356</v>
      </c>
      <c r="M10466" s="11">
        <f>COUNTIF(E$2:$E10466,E10466)</f>
        <v>1581</v>
      </c>
      <c r="O10466" t="str">
        <f t="shared" si="542"/>
        <v/>
      </c>
    </row>
    <row r="10467" spans="1:15" hidden="1">
      <c r="A10467" s="41" t="s">
        <v>103</v>
      </c>
      <c r="B10467" s="46">
        <v>45824</v>
      </c>
      <c r="C10467" s="8" t="s">
        <v>13</v>
      </c>
      <c r="D10467" s="8" t="s">
        <v>14</v>
      </c>
      <c r="E10467" s="8" t="s">
        <v>14</v>
      </c>
      <c r="F10467" s="9">
        <f t="shared" si="537"/>
        <v>-4600000</v>
      </c>
      <c r="G10467" s="9">
        <v>-46</v>
      </c>
      <c r="H10467" s="10">
        <v>-4953878</v>
      </c>
      <c r="I10467" s="11">
        <f t="shared" si="539"/>
        <v>18745430498.434948</v>
      </c>
      <c r="J10467" s="11">
        <f t="shared" si="540"/>
        <v>184442</v>
      </c>
      <c r="K10467" s="11">
        <f t="shared" si="541"/>
        <v>101633.19904595996</v>
      </c>
      <c r="L10467" s="12">
        <f t="shared" si="538"/>
        <v>278750.84388584178</v>
      </c>
      <c r="M10467" s="11">
        <f>COUNTIF(E$2:$E10467,E10467)</f>
        <v>1582</v>
      </c>
      <c r="O10467" t="str">
        <f t="shared" si="542"/>
        <v/>
      </c>
    </row>
    <row r="10468" spans="1:15" hidden="1">
      <c r="A10468" s="41" t="s">
        <v>103</v>
      </c>
      <c r="B10468" s="46">
        <v>45824</v>
      </c>
      <c r="C10468" s="8" t="s">
        <v>13</v>
      </c>
      <c r="D10468" s="8" t="s">
        <v>14</v>
      </c>
      <c r="E10468" s="8" t="s">
        <v>14</v>
      </c>
      <c r="F10468" s="9">
        <f t="shared" si="537"/>
        <v>-46400000</v>
      </c>
      <c r="G10468" s="9">
        <v>-464</v>
      </c>
      <c r="H10468" s="10">
        <v>-49969552</v>
      </c>
      <c r="I10468" s="11">
        <f t="shared" si="539"/>
        <v>18698272694.077621</v>
      </c>
      <c r="J10468" s="11">
        <f t="shared" si="540"/>
        <v>183978</v>
      </c>
      <c r="K10468" s="11">
        <f t="shared" si="541"/>
        <v>101633.19904595996</v>
      </c>
      <c r="L10468" s="12">
        <f t="shared" si="538"/>
        <v>2811747.6426745802</v>
      </c>
      <c r="M10468" s="11">
        <f>COUNTIF(E$2:$E10468,E10468)</f>
        <v>1583</v>
      </c>
      <c r="O10468" t="str">
        <f t="shared" si="542"/>
        <v/>
      </c>
    </row>
    <row r="10469" spans="1:15" hidden="1">
      <c r="A10469" s="41" t="s">
        <v>103</v>
      </c>
      <c r="B10469" s="46">
        <v>45824</v>
      </c>
      <c r="C10469" s="8" t="s">
        <v>13</v>
      </c>
      <c r="D10469" s="8" t="s">
        <v>98</v>
      </c>
      <c r="E10469" s="8" t="s">
        <v>98</v>
      </c>
      <c r="F10469" s="9">
        <f t="shared" si="537"/>
        <v>5000000</v>
      </c>
      <c r="G10469" s="9">
        <v>50</v>
      </c>
      <c r="H10469" s="10">
        <v>5167650</v>
      </c>
      <c r="I10469" s="11">
        <f t="shared" si="539"/>
        <v>373252489</v>
      </c>
      <c r="J10469" s="11">
        <f t="shared" si="540"/>
        <v>3614</v>
      </c>
      <c r="K10469" s="11">
        <f t="shared" si="541"/>
        <v>103279.60403984504</v>
      </c>
      <c r="L10469" s="12">
        <f t="shared" si="538"/>
        <v>0</v>
      </c>
      <c r="M10469" s="11">
        <f>COUNTIF(E$2:$E10469,E10469)</f>
        <v>19</v>
      </c>
      <c r="O10469" t="str">
        <f t="shared" si="542"/>
        <v/>
      </c>
    </row>
    <row r="10470" spans="1:15" hidden="1">
      <c r="A10470" s="41" t="s">
        <v>103</v>
      </c>
      <c r="B10470" s="46">
        <v>45824</v>
      </c>
      <c r="C10470" s="8" t="s">
        <v>13</v>
      </c>
      <c r="D10470" s="8" t="s">
        <v>14</v>
      </c>
      <c r="E10470" s="8" t="s">
        <v>14</v>
      </c>
      <c r="F10470" s="9">
        <f t="shared" si="537"/>
        <v>-46400000</v>
      </c>
      <c r="G10470" s="9">
        <v>-464</v>
      </c>
      <c r="H10470" s="10">
        <v>-49969552</v>
      </c>
      <c r="I10470" s="11">
        <f t="shared" si="539"/>
        <v>18651114889.720295</v>
      </c>
      <c r="J10470" s="11">
        <f t="shared" si="540"/>
        <v>183514</v>
      </c>
      <c r="K10470" s="11">
        <f t="shared" si="541"/>
        <v>101633.19904595996</v>
      </c>
      <c r="L10470" s="12">
        <f t="shared" si="538"/>
        <v>2811747.6426745802</v>
      </c>
      <c r="M10470" s="11">
        <f>COUNTIF(E$2:$E10470,E10470)</f>
        <v>1584</v>
      </c>
      <c r="O10470" t="str">
        <f t="shared" si="542"/>
        <v/>
      </c>
    </row>
    <row r="10471" spans="1:15" hidden="1">
      <c r="A10471" s="41" t="s">
        <v>103</v>
      </c>
      <c r="B10471" s="46">
        <v>45824</v>
      </c>
      <c r="C10471" s="8" t="s">
        <v>13</v>
      </c>
      <c r="D10471" s="8" t="s">
        <v>46</v>
      </c>
      <c r="E10471" s="8" t="s">
        <v>46</v>
      </c>
      <c r="F10471" s="9">
        <f t="shared" si="537"/>
        <v>10800000</v>
      </c>
      <c r="G10471" s="9">
        <v>108</v>
      </c>
      <c r="H10471" s="10">
        <v>11200680</v>
      </c>
      <c r="I10471" s="11">
        <f t="shared" si="539"/>
        <v>10228195967.515728</v>
      </c>
      <c r="J10471" s="11">
        <f t="shared" si="540"/>
        <v>99441</v>
      </c>
      <c r="K10471" s="11">
        <f t="shared" si="541"/>
        <v>102856.92991337304</v>
      </c>
      <c r="L10471" s="12">
        <f t="shared" si="538"/>
        <v>0</v>
      </c>
      <c r="M10471" s="11">
        <f>COUNTIF(E$2:$E10471,E10471)</f>
        <v>3034</v>
      </c>
      <c r="O10471" t="str">
        <f t="shared" si="542"/>
        <v/>
      </c>
    </row>
    <row r="10472" spans="1:15" hidden="1">
      <c r="A10472" s="41" t="s">
        <v>103</v>
      </c>
      <c r="B10472" s="46">
        <v>45824</v>
      </c>
      <c r="C10472" s="8" t="s">
        <v>13</v>
      </c>
      <c r="D10472" s="8" t="s">
        <v>14</v>
      </c>
      <c r="E10472" s="8" t="s">
        <v>14</v>
      </c>
      <c r="F10472" s="9">
        <f t="shared" si="537"/>
        <v>-7400000</v>
      </c>
      <c r="G10472" s="9">
        <v>-74</v>
      </c>
      <c r="H10472" s="10">
        <v>-7969282</v>
      </c>
      <c r="I10472" s="11">
        <f t="shared" si="539"/>
        <v>18643594032.990894</v>
      </c>
      <c r="J10472" s="11">
        <f t="shared" si="540"/>
        <v>183440</v>
      </c>
      <c r="K10472" s="11">
        <f t="shared" si="541"/>
        <v>101633.19904595996</v>
      </c>
      <c r="L10472" s="12">
        <f t="shared" si="538"/>
        <v>448425.2705989629</v>
      </c>
      <c r="M10472" s="11">
        <f>COUNTIF(E$2:$E10472,E10472)</f>
        <v>1585</v>
      </c>
      <c r="O10472" t="str">
        <f t="shared" si="542"/>
        <v/>
      </c>
    </row>
    <row r="10473" spans="1:15" hidden="1">
      <c r="A10473" s="41" t="s">
        <v>103</v>
      </c>
      <c r="B10473" s="46">
        <v>45824</v>
      </c>
      <c r="C10473" s="8" t="s">
        <v>13</v>
      </c>
      <c r="D10473" s="8" t="s">
        <v>14</v>
      </c>
      <c r="E10473" s="8" t="s">
        <v>14</v>
      </c>
      <c r="F10473" s="9">
        <f t="shared" ref="F10473:F10537" si="543">100000*G10473</f>
        <v>-9200000</v>
      </c>
      <c r="G10473" s="9">
        <v>-92</v>
      </c>
      <c r="H10473" s="10">
        <v>-9907756</v>
      </c>
      <c r="I10473" s="11">
        <f t="shared" si="539"/>
        <v>18634243778.678665</v>
      </c>
      <c r="J10473" s="11">
        <f t="shared" si="540"/>
        <v>183348</v>
      </c>
      <c r="K10473" s="11">
        <f t="shared" si="541"/>
        <v>101633.19904595996</v>
      </c>
      <c r="L10473" s="12">
        <f t="shared" si="538"/>
        <v>557501.68777168356</v>
      </c>
      <c r="M10473" s="11">
        <f>COUNTIF(E$2:$E10473,E10473)</f>
        <v>1586</v>
      </c>
      <c r="O10473" t="str">
        <f t="shared" si="542"/>
        <v/>
      </c>
    </row>
    <row r="10474" spans="1:15" hidden="1">
      <c r="A10474" s="41" t="s">
        <v>103</v>
      </c>
      <c r="B10474" s="46">
        <v>45824</v>
      </c>
      <c r="C10474" s="8" t="s">
        <v>13</v>
      </c>
      <c r="D10474" s="8" t="s">
        <v>14</v>
      </c>
      <c r="E10474" s="8" t="s">
        <v>14</v>
      </c>
      <c r="F10474" s="9">
        <f t="shared" si="543"/>
        <v>-9200000</v>
      </c>
      <c r="G10474" s="9">
        <v>-92</v>
      </c>
      <c r="H10474" s="10">
        <v>-9907756</v>
      </c>
      <c r="I10474" s="11">
        <f t="shared" si="539"/>
        <v>18624893524.366436</v>
      </c>
      <c r="J10474" s="11">
        <f t="shared" si="540"/>
        <v>183256</v>
      </c>
      <c r="K10474" s="11">
        <f t="shared" si="541"/>
        <v>101633.19904595996</v>
      </c>
      <c r="L10474" s="12">
        <f t="shared" si="538"/>
        <v>557501.68777168356</v>
      </c>
      <c r="M10474" s="11">
        <f>COUNTIF(E$2:$E10474,E10474)</f>
        <v>1587</v>
      </c>
      <c r="O10474" t="str">
        <f t="shared" si="542"/>
        <v/>
      </c>
    </row>
    <row r="10475" spans="1:15" hidden="1">
      <c r="A10475" s="41" t="s">
        <v>103</v>
      </c>
      <c r="B10475" s="46">
        <v>45824</v>
      </c>
      <c r="C10475" s="8" t="s">
        <v>13</v>
      </c>
      <c r="D10475" s="8" t="s">
        <v>14</v>
      </c>
      <c r="E10475" s="8" t="s">
        <v>14</v>
      </c>
      <c r="F10475" s="9">
        <f t="shared" si="543"/>
        <v>-900000</v>
      </c>
      <c r="G10475" s="9">
        <v>-9</v>
      </c>
      <c r="H10475" s="10">
        <v>-969237</v>
      </c>
      <c r="I10475" s="11">
        <f t="shared" si="539"/>
        <v>18623978825.575024</v>
      </c>
      <c r="J10475" s="11">
        <f t="shared" si="540"/>
        <v>183247</v>
      </c>
      <c r="K10475" s="11">
        <f t="shared" si="541"/>
        <v>101633.19904595996</v>
      </c>
      <c r="L10475" s="12">
        <f t="shared" si="538"/>
        <v>54538.208586360328</v>
      </c>
      <c r="M10475" s="11">
        <f>COUNTIF(E$2:$E10475,E10475)</f>
        <v>1588</v>
      </c>
      <c r="O10475" t="str">
        <f t="shared" si="542"/>
        <v/>
      </c>
    </row>
    <row r="10476" spans="1:15" hidden="1">
      <c r="A10476" s="41" t="s">
        <v>103</v>
      </c>
      <c r="B10476" s="46">
        <v>45824</v>
      </c>
      <c r="C10476" s="8" t="s">
        <v>13</v>
      </c>
      <c r="D10476" s="8" t="s">
        <v>14</v>
      </c>
      <c r="E10476" s="8" t="s">
        <v>14</v>
      </c>
      <c r="F10476" s="9">
        <f t="shared" si="543"/>
        <v>-46400000</v>
      </c>
      <c r="G10476" s="9">
        <v>-464</v>
      </c>
      <c r="H10476" s="10">
        <v>-49969552</v>
      </c>
      <c r="I10476" s="11">
        <f t="shared" si="539"/>
        <v>18576821021.217697</v>
      </c>
      <c r="J10476" s="11">
        <f t="shared" si="540"/>
        <v>182783</v>
      </c>
      <c r="K10476" s="11">
        <f t="shared" si="541"/>
        <v>101633.19904595996</v>
      </c>
      <c r="L10476" s="12">
        <f t="shared" si="538"/>
        <v>2811747.6426745802</v>
      </c>
      <c r="M10476" s="11">
        <f>COUNTIF(E$2:$E10476,E10476)</f>
        <v>1589</v>
      </c>
      <c r="O10476" t="str">
        <f t="shared" si="542"/>
        <v/>
      </c>
    </row>
    <row r="10477" spans="1:15" hidden="1">
      <c r="A10477" s="41" t="s">
        <v>103</v>
      </c>
      <c r="B10477" s="46">
        <v>45824</v>
      </c>
      <c r="C10477" s="8" t="s">
        <v>13</v>
      </c>
      <c r="D10477" s="8" t="s">
        <v>14</v>
      </c>
      <c r="E10477" s="8" t="s">
        <v>14</v>
      </c>
      <c r="F10477" s="9">
        <f t="shared" si="543"/>
        <v>-1800000</v>
      </c>
      <c r="G10477" s="9">
        <v>-18</v>
      </c>
      <c r="H10477" s="10">
        <v>-1938474</v>
      </c>
      <c r="I10477" s="11">
        <f t="shared" si="539"/>
        <v>18574991623.634869</v>
      </c>
      <c r="J10477" s="11">
        <f t="shared" si="540"/>
        <v>182765</v>
      </c>
      <c r="K10477" s="11">
        <f t="shared" si="541"/>
        <v>101633.19904595996</v>
      </c>
      <c r="L10477" s="12">
        <f t="shared" ref="L10477:L10541" si="544">IF(G10477&lt;0,K10477*G10477-H10477,0)</f>
        <v>109076.41717272066</v>
      </c>
      <c r="M10477" s="11">
        <f>COUNTIF(E$2:$E10477,E10477)</f>
        <v>1590</v>
      </c>
      <c r="O10477" t="str">
        <f t="shared" si="542"/>
        <v/>
      </c>
    </row>
    <row r="10478" spans="1:15" hidden="1">
      <c r="A10478" s="41" t="s">
        <v>103</v>
      </c>
      <c r="B10478" s="46">
        <v>45824</v>
      </c>
      <c r="C10478" s="8" t="s">
        <v>13</v>
      </c>
      <c r="D10478" s="8" t="s">
        <v>14</v>
      </c>
      <c r="E10478" s="8" t="s">
        <v>14</v>
      </c>
      <c r="F10478" s="9">
        <f t="shared" si="543"/>
        <v>-3300000</v>
      </c>
      <c r="G10478" s="9">
        <v>-33</v>
      </c>
      <c r="H10478" s="10">
        <v>-3553869</v>
      </c>
      <c r="I10478" s="11">
        <f t="shared" si="539"/>
        <v>18571637728.066353</v>
      </c>
      <c r="J10478" s="11">
        <f t="shared" si="540"/>
        <v>182732</v>
      </c>
      <c r="K10478" s="11">
        <f t="shared" si="541"/>
        <v>101633.19904595996</v>
      </c>
      <c r="L10478" s="12">
        <f t="shared" si="544"/>
        <v>199973.43148332136</v>
      </c>
      <c r="M10478" s="11">
        <f>COUNTIF(E$2:$E10478,E10478)</f>
        <v>1591</v>
      </c>
      <c r="O10478" t="str">
        <f t="shared" si="542"/>
        <v/>
      </c>
    </row>
    <row r="10479" spans="1:15" hidden="1">
      <c r="A10479" s="41" t="s">
        <v>103</v>
      </c>
      <c r="B10479" s="46">
        <v>45824</v>
      </c>
      <c r="C10479" s="8" t="s">
        <v>13</v>
      </c>
      <c r="D10479" s="8" t="s">
        <v>14</v>
      </c>
      <c r="E10479" s="8" t="s">
        <v>14</v>
      </c>
      <c r="F10479" s="9">
        <f t="shared" si="543"/>
        <v>-6500000</v>
      </c>
      <c r="G10479" s="9">
        <v>-65</v>
      </c>
      <c r="H10479" s="10">
        <v>-7000045</v>
      </c>
      <c r="I10479" s="11">
        <f t="shared" si="539"/>
        <v>18565031570.128365</v>
      </c>
      <c r="J10479" s="11">
        <f t="shared" si="540"/>
        <v>182667</v>
      </c>
      <c r="K10479" s="11">
        <f t="shared" si="541"/>
        <v>101633.19904595996</v>
      </c>
      <c r="L10479" s="12">
        <f t="shared" si="544"/>
        <v>393887.06201260258</v>
      </c>
      <c r="M10479" s="11">
        <f>COUNTIF(E$2:$E10479,E10479)</f>
        <v>1592</v>
      </c>
      <c r="O10479" t="str">
        <f t="shared" si="542"/>
        <v/>
      </c>
    </row>
    <row r="10480" spans="1:15" hidden="1">
      <c r="A10480" s="41" t="s">
        <v>103</v>
      </c>
      <c r="B10480" s="46">
        <v>45824</v>
      </c>
      <c r="C10480" s="8" t="s">
        <v>13</v>
      </c>
      <c r="D10480" s="8" t="s">
        <v>14</v>
      </c>
      <c r="E10480" s="8" t="s">
        <v>14</v>
      </c>
      <c r="F10480" s="9">
        <f t="shared" si="543"/>
        <v>-46400000</v>
      </c>
      <c r="G10480" s="9">
        <v>-464</v>
      </c>
      <c r="H10480" s="10">
        <v>-49969552</v>
      </c>
      <c r="I10480" s="11">
        <f t="shared" si="539"/>
        <v>18517873765.771038</v>
      </c>
      <c r="J10480" s="11">
        <f t="shared" si="540"/>
        <v>182203</v>
      </c>
      <c r="K10480" s="11">
        <f t="shared" si="541"/>
        <v>101633.19904595996</v>
      </c>
      <c r="L10480" s="12">
        <f t="shared" si="544"/>
        <v>2811747.6426745802</v>
      </c>
      <c r="M10480" s="11">
        <f>COUNTIF(E$2:$E10480,E10480)</f>
        <v>1593</v>
      </c>
      <c r="O10480" t="str">
        <f t="shared" si="542"/>
        <v/>
      </c>
    </row>
    <row r="10481" spans="1:15" hidden="1">
      <c r="A10481" s="41" t="s">
        <v>103</v>
      </c>
      <c r="B10481" s="46">
        <v>45824</v>
      </c>
      <c r="C10481" s="8" t="s">
        <v>13</v>
      </c>
      <c r="D10481" s="8" t="s">
        <v>15</v>
      </c>
      <c r="E10481" s="8" t="s">
        <v>15</v>
      </c>
      <c r="F10481" s="9">
        <f t="shared" si="543"/>
        <v>-900000</v>
      </c>
      <c r="G10481" s="9">
        <v>-9</v>
      </c>
      <c r="H10481" s="10">
        <v>-988596</v>
      </c>
      <c r="I10481" s="11">
        <f t="shared" si="539"/>
        <v>24229517159.78059</v>
      </c>
      <c r="J10481" s="11">
        <f t="shared" si="540"/>
        <v>224352</v>
      </c>
      <c r="K10481" s="11">
        <f t="shared" si="541"/>
        <v>107997.77652876101</v>
      </c>
      <c r="L10481" s="12">
        <f t="shared" si="544"/>
        <v>16616.011241150904</v>
      </c>
      <c r="M10481" s="11">
        <f>COUNTIF(E$2:$E10481,E10481)</f>
        <v>3386</v>
      </c>
      <c r="O10481" t="str">
        <f t="shared" si="542"/>
        <v/>
      </c>
    </row>
    <row r="10482" spans="1:15" hidden="1">
      <c r="A10482" s="41" t="s">
        <v>103</v>
      </c>
      <c r="B10482" s="46">
        <v>45824</v>
      </c>
      <c r="C10482" s="8" t="s">
        <v>13</v>
      </c>
      <c r="D10482" s="8" t="s">
        <v>98</v>
      </c>
      <c r="E10482" s="8" t="s">
        <v>98</v>
      </c>
      <c r="F10482" s="9">
        <f t="shared" si="543"/>
        <v>2700000000</v>
      </c>
      <c r="G10482" s="9">
        <v>27000</v>
      </c>
      <c r="H10482" s="10">
        <v>2790531000</v>
      </c>
      <c r="I10482" s="11">
        <f t="shared" si="539"/>
        <v>3163783489</v>
      </c>
      <c r="J10482" s="11">
        <f t="shared" si="540"/>
        <v>30614</v>
      </c>
      <c r="K10482" s="11">
        <f t="shared" si="541"/>
        <v>103344.33556542758</v>
      </c>
      <c r="L10482" s="12">
        <f t="shared" si="544"/>
        <v>0</v>
      </c>
      <c r="M10482" s="11">
        <f>COUNTIF(E$2:$E10482,E10482)</f>
        <v>20</v>
      </c>
      <c r="O10482" t="str">
        <f t="shared" si="542"/>
        <v/>
      </c>
    </row>
    <row r="10483" spans="1:15" hidden="1">
      <c r="A10483" s="41" t="s">
        <v>103</v>
      </c>
      <c r="B10483" s="46">
        <v>45824</v>
      </c>
      <c r="C10483" s="8" t="s">
        <v>13</v>
      </c>
      <c r="D10483" s="8" t="s">
        <v>15</v>
      </c>
      <c r="E10483" s="8" t="s">
        <v>15</v>
      </c>
      <c r="F10483" s="9">
        <f t="shared" si="543"/>
        <v>-4500000</v>
      </c>
      <c r="G10483" s="9">
        <v>-45</v>
      </c>
      <c r="H10483" s="10">
        <v>-4942980</v>
      </c>
      <c r="I10483" s="11">
        <f t="shared" si="539"/>
        <v>24224657259.836796</v>
      </c>
      <c r="J10483" s="11">
        <f t="shared" si="540"/>
        <v>224307</v>
      </c>
      <c r="K10483" s="11">
        <f t="shared" si="541"/>
        <v>107997.77652876101</v>
      </c>
      <c r="L10483" s="12">
        <f t="shared" si="544"/>
        <v>83080.056205754168</v>
      </c>
      <c r="M10483" s="11">
        <f>COUNTIF(E$2:$E10483,E10483)</f>
        <v>3387</v>
      </c>
      <c r="O10483" t="str">
        <f t="shared" si="542"/>
        <v/>
      </c>
    </row>
    <row r="10484" spans="1:15" hidden="1">
      <c r="A10484" s="41" t="s">
        <v>103</v>
      </c>
      <c r="B10484" s="46">
        <v>45824</v>
      </c>
      <c r="C10484" s="8" t="s">
        <v>13</v>
      </c>
      <c r="D10484" s="8" t="s">
        <v>14</v>
      </c>
      <c r="E10484" s="8" t="s">
        <v>14</v>
      </c>
      <c r="F10484" s="9">
        <f t="shared" si="543"/>
        <v>-900000</v>
      </c>
      <c r="G10484" s="9">
        <v>-9</v>
      </c>
      <c r="H10484" s="10">
        <v>-969237</v>
      </c>
      <c r="I10484" s="11">
        <f t="shared" si="539"/>
        <v>18516959066.979626</v>
      </c>
      <c r="J10484" s="11">
        <f t="shared" si="540"/>
        <v>182194</v>
      </c>
      <c r="K10484" s="11">
        <f t="shared" si="541"/>
        <v>101633.19904595996</v>
      </c>
      <c r="L10484" s="12">
        <f t="shared" si="544"/>
        <v>54538.208586360328</v>
      </c>
      <c r="M10484" s="11">
        <f>COUNTIF(E$2:$E10484,E10484)</f>
        <v>1594</v>
      </c>
      <c r="O10484" t="str">
        <f t="shared" si="542"/>
        <v/>
      </c>
    </row>
    <row r="10485" spans="1:15" hidden="1">
      <c r="A10485" s="41" t="s">
        <v>103</v>
      </c>
      <c r="B10485" s="46">
        <v>45824</v>
      </c>
      <c r="C10485" s="8" t="s">
        <v>13</v>
      </c>
      <c r="D10485" s="8" t="s">
        <v>14</v>
      </c>
      <c r="E10485" s="8" t="s">
        <v>14</v>
      </c>
      <c r="F10485" s="9">
        <f t="shared" si="543"/>
        <v>-1800000</v>
      </c>
      <c r="G10485" s="9">
        <v>-18</v>
      </c>
      <c r="H10485" s="10">
        <v>-1938474</v>
      </c>
      <c r="I10485" s="11">
        <f t="shared" si="539"/>
        <v>18515129669.396797</v>
      </c>
      <c r="J10485" s="11">
        <f t="shared" si="540"/>
        <v>182176</v>
      </c>
      <c r="K10485" s="11">
        <f t="shared" si="541"/>
        <v>101633.19904595996</v>
      </c>
      <c r="L10485" s="12">
        <f t="shared" si="544"/>
        <v>109076.41717272066</v>
      </c>
      <c r="M10485" s="11">
        <f>COUNTIF(E$2:$E10485,E10485)</f>
        <v>1595</v>
      </c>
      <c r="O10485" t="str">
        <f t="shared" si="542"/>
        <v/>
      </c>
    </row>
    <row r="10486" spans="1:15" hidden="1">
      <c r="A10486" s="41" t="s">
        <v>103</v>
      </c>
      <c r="B10486" s="46">
        <v>45824</v>
      </c>
      <c r="C10486" s="8" t="s">
        <v>13</v>
      </c>
      <c r="D10486" s="8" t="s">
        <v>14</v>
      </c>
      <c r="E10486" s="8" t="s">
        <v>14</v>
      </c>
      <c r="F10486" s="9">
        <f t="shared" si="543"/>
        <v>-46400000</v>
      </c>
      <c r="G10486" s="9">
        <v>-464</v>
      </c>
      <c r="H10486" s="10">
        <v>-49969552</v>
      </c>
      <c r="I10486" s="11">
        <f t="shared" si="539"/>
        <v>18467971865.039471</v>
      </c>
      <c r="J10486" s="11">
        <f t="shared" si="540"/>
        <v>181712</v>
      </c>
      <c r="K10486" s="11">
        <f t="shared" si="541"/>
        <v>101633.19904595996</v>
      </c>
      <c r="L10486" s="12">
        <f t="shared" si="544"/>
        <v>2811747.6426745802</v>
      </c>
      <c r="M10486" s="11">
        <f>COUNTIF(E$2:$E10486,E10486)</f>
        <v>1596</v>
      </c>
      <c r="O10486" t="str">
        <f t="shared" si="542"/>
        <v/>
      </c>
    </row>
    <row r="10487" spans="1:15" hidden="1">
      <c r="A10487" s="41" t="s">
        <v>103</v>
      </c>
      <c r="B10487" s="46">
        <v>45824</v>
      </c>
      <c r="C10487" s="8" t="s">
        <v>13</v>
      </c>
      <c r="D10487" s="8" t="s">
        <v>15</v>
      </c>
      <c r="E10487" s="8" t="s">
        <v>15</v>
      </c>
      <c r="F10487" s="9">
        <f t="shared" si="543"/>
        <v>-91000000</v>
      </c>
      <c r="G10487" s="9">
        <v>-910</v>
      </c>
      <c r="H10487" s="10">
        <v>-99958040</v>
      </c>
      <c r="I10487" s="11">
        <f t="shared" si="539"/>
        <v>24126379283.195621</v>
      </c>
      <c r="J10487" s="11">
        <f t="shared" si="540"/>
        <v>223397</v>
      </c>
      <c r="K10487" s="11">
        <f t="shared" si="541"/>
        <v>107997.77652876101</v>
      </c>
      <c r="L10487" s="12">
        <f t="shared" si="544"/>
        <v>1680063.3588274866</v>
      </c>
      <c r="M10487" s="11">
        <f>COUNTIF(E$2:$E10487,E10487)</f>
        <v>3388</v>
      </c>
      <c r="O10487" t="str">
        <f t="shared" si="542"/>
        <v/>
      </c>
    </row>
    <row r="10488" spans="1:15" hidden="1">
      <c r="A10488" s="41" t="s">
        <v>103</v>
      </c>
      <c r="B10488" s="46">
        <v>45824</v>
      </c>
      <c r="C10488" s="8" t="s">
        <v>13</v>
      </c>
      <c r="D10488" s="8" t="s">
        <v>14</v>
      </c>
      <c r="E10488" s="8" t="s">
        <v>14</v>
      </c>
      <c r="F10488" s="9">
        <f t="shared" si="543"/>
        <v>-46400000</v>
      </c>
      <c r="G10488" s="9">
        <v>-464</v>
      </c>
      <c r="H10488" s="10">
        <v>-49969552</v>
      </c>
      <c r="I10488" s="11">
        <f t="shared" si="539"/>
        <v>18420814060.682144</v>
      </c>
      <c r="J10488" s="11">
        <f t="shared" si="540"/>
        <v>181248</v>
      </c>
      <c r="K10488" s="11">
        <f t="shared" si="541"/>
        <v>101633.19904595996</v>
      </c>
      <c r="L10488" s="12">
        <f t="shared" si="544"/>
        <v>2811747.6426745802</v>
      </c>
      <c r="M10488" s="11">
        <f>COUNTIF(E$2:$E10488,E10488)</f>
        <v>1597</v>
      </c>
      <c r="O10488" t="str">
        <f t="shared" si="542"/>
        <v/>
      </c>
    </row>
    <row r="10489" spans="1:15" hidden="1">
      <c r="A10489" s="41" t="s">
        <v>103</v>
      </c>
      <c r="B10489" s="46">
        <v>45824</v>
      </c>
      <c r="C10489" s="8" t="s">
        <v>13</v>
      </c>
      <c r="D10489" s="8" t="s">
        <v>14</v>
      </c>
      <c r="E10489" s="8" t="s">
        <v>14</v>
      </c>
      <c r="F10489" s="9">
        <f t="shared" si="543"/>
        <v>-6200000</v>
      </c>
      <c r="G10489" s="9">
        <v>-62</v>
      </c>
      <c r="H10489" s="10">
        <v>-6676966</v>
      </c>
      <c r="I10489" s="11">
        <f t="shared" si="539"/>
        <v>18414512802.341293</v>
      </c>
      <c r="J10489" s="11">
        <f t="shared" si="540"/>
        <v>181186</v>
      </c>
      <c r="K10489" s="11">
        <f t="shared" si="541"/>
        <v>101633.19904595996</v>
      </c>
      <c r="L10489" s="12">
        <f t="shared" si="544"/>
        <v>375707.65915048216</v>
      </c>
      <c r="M10489" s="11">
        <f>COUNTIF(E$2:$E10489,E10489)</f>
        <v>1598</v>
      </c>
      <c r="O10489" t="str">
        <f t="shared" si="542"/>
        <v/>
      </c>
    </row>
    <row r="10490" spans="1:15" hidden="1">
      <c r="A10490" s="41" t="s">
        <v>103</v>
      </c>
      <c r="B10490" s="46">
        <v>45824</v>
      </c>
      <c r="C10490" s="8" t="s">
        <v>13</v>
      </c>
      <c r="D10490" s="8" t="s">
        <v>15</v>
      </c>
      <c r="E10490" s="8" t="s">
        <v>15</v>
      </c>
      <c r="F10490" s="9">
        <f t="shared" si="543"/>
        <v>-5000000</v>
      </c>
      <c r="G10490" s="9">
        <v>-50</v>
      </c>
      <c r="H10490" s="10">
        <v>-5492200</v>
      </c>
      <c r="I10490" s="11">
        <f t="shared" si="539"/>
        <v>24120979394.369183</v>
      </c>
      <c r="J10490" s="11">
        <f t="shared" si="540"/>
        <v>223347</v>
      </c>
      <c r="K10490" s="11">
        <f t="shared" si="541"/>
        <v>107997.77652876101</v>
      </c>
      <c r="L10490" s="12">
        <f t="shared" si="544"/>
        <v>92311.173561949283</v>
      </c>
      <c r="M10490" s="11">
        <f>COUNTIF(E$2:$E10490,E10490)</f>
        <v>3389</v>
      </c>
      <c r="O10490" t="str">
        <f t="shared" si="542"/>
        <v/>
      </c>
    </row>
    <row r="10491" spans="1:15" hidden="1">
      <c r="A10491" s="55" t="s">
        <v>103</v>
      </c>
      <c r="B10491" s="56">
        <v>45825</v>
      </c>
      <c r="C10491" s="31" t="s">
        <v>13</v>
      </c>
      <c r="D10491" s="31" t="s">
        <v>46</v>
      </c>
      <c r="E10491" s="31" t="s">
        <v>46</v>
      </c>
      <c r="F10491" s="32" t="s">
        <v>17</v>
      </c>
      <c r="G10491" s="32"/>
      <c r="H10491" s="33">
        <v>-17919375</v>
      </c>
      <c r="I10491" s="34">
        <f>H10491+I10471</f>
        <v>10210276592.515728</v>
      </c>
      <c r="J10491" s="34">
        <f>J10471</f>
        <v>99441</v>
      </c>
      <c r="K10491" s="34">
        <f>I10491/J10491</f>
        <v>102676.72883936936</v>
      </c>
      <c r="L10491" s="35">
        <f t="shared" ref="L10491:L10492" si="545">IF(G10491&lt;0,K10491*G10491-H10491,0)</f>
        <v>0</v>
      </c>
      <c r="M10491" s="34">
        <f>COUNTIF(E$2:$E10491,E10491)</f>
        <v>3035</v>
      </c>
    </row>
    <row r="10492" spans="1:15" hidden="1">
      <c r="A10492" s="41" t="s">
        <v>103</v>
      </c>
      <c r="B10492" s="46">
        <v>45825</v>
      </c>
      <c r="C10492" s="8" t="s">
        <v>13</v>
      </c>
      <c r="D10492" s="8" t="s">
        <v>46</v>
      </c>
      <c r="E10492" s="8" t="s">
        <v>46</v>
      </c>
      <c r="F10492" s="9">
        <f t="shared" si="543"/>
        <v>4000000</v>
      </c>
      <c r="G10492" s="9">
        <v>40</v>
      </c>
      <c r="H10492" s="10">
        <v>4172360</v>
      </c>
      <c r="I10492" s="11">
        <f t="shared" ref="I10492:I10555" si="546">IF(H10492&gt;=0,IF(M10492=1,H10492,SUMIFS(I:I,E:E,E10492,M:M,M10492-1)+H10492),SUMIFS(I:I,E:E,E10492,M:M,M10492-1)+K10492*G10492)</f>
        <v>10214448952.515728</v>
      </c>
      <c r="J10492" s="11">
        <f t="shared" ref="J10492:J10555" si="547">IF(M10492=1,G10492,SUMIFS($J:$J,$E:$E,E10492,$M:$M,M10492-1)+G10492)</f>
        <v>99481</v>
      </c>
      <c r="K10492" s="11">
        <f t="shared" ref="K10492:K10555" si="548">IF(H10492&gt;=0,I10492/J10492,SUMIFS($K:$K,$E:$E,E10492,$M:$M,M10492-1))</f>
        <v>102677.38515410709</v>
      </c>
      <c r="L10492" s="12">
        <f t="shared" si="545"/>
        <v>0</v>
      </c>
      <c r="M10492" s="11">
        <f>COUNTIF(E$2:$E10492,E10492)</f>
        <v>3036</v>
      </c>
      <c r="O10492" t="str">
        <f t="shared" ref="O10492:O10555" si="549">IF(M10492=_xlfn.MAXIFS(M:M,D:D,D10492),"X","")</f>
        <v/>
      </c>
    </row>
    <row r="10493" spans="1:15" hidden="1">
      <c r="A10493" s="41" t="s">
        <v>103</v>
      </c>
      <c r="B10493" s="46">
        <v>45825</v>
      </c>
      <c r="C10493" s="8" t="s">
        <v>13</v>
      </c>
      <c r="D10493" s="8" t="s">
        <v>46</v>
      </c>
      <c r="E10493" s="8" t="s">
        <v>46</v>
      </c>
      <c r="F10493" s="9">
        <f t="shared" si="543"/>
        <v>30000000</v>
      </c>
      <c r="G10493" s="9">
        <v>300</v>
      </c>
      <c r="H10493" s="10">
        <v>31292700</v>
      </c>
      <c r="I10493" s="11">
        <f t="shared" si="546"/>
        <v>10245741652.515728</v>
      </c>
      <c r="J10493" s="11">
        <f t="shared" si="547"/>
        <v>99781</v>
      </c>
      <c r="K10493" s="11">
        <f t="shared" si="548"/>
        <v>102682.290741882</v>
      </c>
      <c r="L10493" s="12">
        <f t="shared" si="544"/>
        <v>0</v>
      </c>
      <c r="M10493" s="11">
        <f>COUNTIF(E$2:$E10493,E10493)</f>
        <v>3037</v>
      </c>
      <c r="O10493" t="str">
        <f t="shared" si="549"/>
        <v/>
      </c>
    </row>
    <row r="10494" spans="1:15" hidden="1">
      <c r="A10494" s="41" t="s">
        <v>103</v>
      </c>
      <c r="B10494" s="46">
        <v>45825</v>
      </c>
      <c r="C10494" s="8" t="s">
        <v>13</v>
      </c>
      <c r="D10494" s="8" t="s">
        <v>46</v>
      </c>
      <c r="E10494" s="8" t="s">
        <v>46</v>
      </c>
      <c r="F10494" s="9">
        <f t="shared" si="543"/>
        <v>27600000</v>
      </c>
      <c r="G10494" s="9">
        <v>276</v>
      </c>
      <c r="H10494" s="10">
        <v>28789284</v>
      </c>
      <c r="I10494" s="11">
        <f t="shared" si="546"/>
        <v>10274530936.515728</v>
      </c>
      <c r="J10494" s="11">
        <f t="shared" si="547"/>
        <v>100057</v>
      </c>
      <c r="K10494" s="11">
        <f t="shared" si="548"/>
        <v>102686.77790175327</v>
      </c>
      <c r="L10494" s="12">
        <f t="shared" si="544"/>
        <v>0</v>
      </c>
      <c r="M10494" s="11">
        <f>COUNTIF(E$2:$E10494,E10494)</f>
        <v>3038</v>
      </c>
      <c r="O10494" t="str">
        <f t="shared" si="549"/>
        <v/>
      </c>
    </row>
    <row r="10495" spans="1:15" hidden="1">
      <c r="A10495" s="41" t="s">
        <v>103</v>
      </c>
      <c r="B10495" s="46">
        <v>45825</v>
      </c>
      <c r="C10495" s="8" t="s">
        <v>13</v>
      </c>
      <c r="D10495" s="8" t="s">
        <v>46</v>
      </c>
      <c r="E10495" s="8" t="s">
        <v>46</v>
      </c>
      <c r="F10495" s="9">
        <f t="shared" si="543"/>
        <v>27200000</v>
      </c>
      <c r="G10495" s="9">
        <v>272</v>
      </c>
      <c r="H10495" s="10">
        <v>28372048</v>
      </c>
      <c r="I10495" s="11">
        <f t="shared" si="546"/>
        <v>10302902984.515728</v>
      </c>
      <c r="J10495" s="11">
        <f t="shared" si="547"/>
        <v>100329</v>
      </c>
      <c r="K10495" s="11">
        <f t="shared" si="548"/>
        <v>102691.17587652351</v>
      </c>
      <c r="L10495" s="12">
        <f t="shared" si="544"/>
        <v>0</v>
      </c>
      <c r="M10495" s="11">
        <f>COUNTIF(E$2:$E10495,E10495)</f>
        <v>3039</v>
      </c>
      <c r="O10495" t="str">
        <f t="shared" si="549"/>
        <v/>
      </c>
    </row>
    <row r="10496" spans="1:15" hidden="1">
      <c r="A10496" s="41" t="s">
        <v>103</v>
      </c>
      <c r="B10496" s="46">
        <v>45825</v>
      </c>
      <c r="C10496" s="8" t="s">
        <v>13</v>
      </c>
      <c r="D10496" s="8" t="s">
        <v>46</v>
      </c>
      <c r="E10496" s="8" t="s">
        <v>46</v>
      </c>
      <c r="F10496" s="9">
        <f t="shared" si="543"/>
        <v>73300000</v>
      </c>
      <c r="G10496" s="9">
        <v>733</v>
      </c>
      <c r="H10496" s="10">
        <v>76458497</v>
      </c>
      <c r="I10496" s="11">
        <f t="shared" si="546"/>
        <v>10379361481.515728</v>
      </c>
      <c r="J10496" s="11">
        <f t="shared" si="547"/>
        <v>101062</v>
      </c>
      <c r="K10496" s="11">
        <f t="shared" si="548"/>
        <v>102702.90991189297</v>
      </c>
      <c r="L10496" s="12">
        <f t="shared" si="544"/>
        <v>0</v>
      </c>
      <c r="M10496" s="11">
        <f>COUNTIF(E$2:$E10496,E10496)</f>
        <v>3040</v>
      </c>
      <c r="O10496" t="str">
        <f t="shared" si="549"/>
        <v/>
      </c>
    </row>
    <row r="10497" spans="1:15" hidden="1">
      <c r="A10497" s="41" t="s">
        <v>103</v>
      </c>
      <c r="B10497" s="46">
        <v>45825</v>
      </c>
      <c r="C10497" s="8" t="s">
        <v>13</v>
      </c>
      <c r="D10497" s="8" t="s">
        <v>14</v>
      </c>
      <c r="E10497" s="8" t="s">
        <v>14</v>
      </c>
      <c r="F10497" s="9">
        <f t="shared" si="543"/>
        <v>9300000</v>
      </c>
      <c r="G10497" s="9">
        <v>93</v>
      </c>
      <c r="H10497" s="10">
        <v>10041768</v>
      </c>
      <c r="I10497" s="11">
        <f t="shared" si="546"/>
        <v>18424554570.341293</v>
      </c>
      <c r="J10497" s="11">
        <f t="shared" si="547"/>
        <v>181279</v>
      </c>
      <c r="K10497" s="11">
        <f t="shared" si="548"/>
        <v>101636.45303836238</v>
      </c>
      <c r="L10497" s="12">
        <f t="shared" si="544"/>
        <v>0</v>
      </c>
      <c r="M10497" s="11">
        <f>COUNTIF(E$2:$E10497,E10497)</f>
        <v>1599</v>
      </c>
      <c r="O10497" t="str">
        <f t="shared" si="549"/>
        <v/>
      </c>
    </row>
    <row r="10498" spans="1:15" hidden="1">
      <c r="A10498" s="41" t="s">
        <v>103</v>
      </c>
      <c r="B10498" s="46">
        <v>45825</v>
      </c>
      <c r="C10498" s="8" t="s">
        <v>13</v>
      </c>
      <c r="D10498" s="8" t="s">
        <v>90</v>
      </c>
      <c r="E10498" s="8" t="s">
        <v>90</v>
      </c>
      <c r="F10498" s="9">
        <f t="shared" si="543"/>
        <v>1300000</v>
      </c>
      <c r="G10498" s="9">
        <v>13</v>
      </c>
      <c r="H10498" s="10">
        <v>1411709</v>
      </c>
      <c r="I10498" s="11">
        <f t="shared" si="546"/>
        <v>4086281572.24438</v>
      </c>
      <c r="J10498" s="11">
        <f t="shared" si="547"/>
        <v>38878</v>
      </c>
      <c r="K10498" s="11">
        <f t="shared" si="548"/>
        <v>105105.24132528371</v>
      </c>
      <c r="L10498" s="12">
        <f t="shared" si="544"/>
        <v>0</v>
      </c>
      <c r="M10498" s="11">
        <f>COUNTIF(E$2:$E10498,E10498)</f>
        <v>1827</v>
      </c>
      <c r="O10498" t="str">
        <f t="shared" si="549"/>
        <v/>
      </c>
    </row>
    <row r="10499" spans="1:15" hidden="1">
      <c r="A10499" s="41" t="s">
        <v>103</v>
      </c>
      <c r="B10499" s="46">
        <v>45825</v>
      </c>
      <c r="C10499" s="8" t="s">
        <v>13</v>
      </c>
      <c r="D10499" s="8" t="s">
        <v>14</v>
      </c>
      <c r="E10499" s="8" t="s">
        <v>14</v>
      </c>
      <c r="F10499" s="9">
        <f t="shared" si="543"/>
        <v>-10200000</v>
      </c>
      <c r="G10499" s="9">
        <v>-102</v>
      </c>
      <c r="H10499" s="10">
        <v>-10986624</v>
      </c>
      <c r="I10499" s="11">
        <f t="shared" si="546"/>
        <v>18414187652.131382</v>
      </c>
      <c r="J10499" s="11">
        <f t="shared" si="547"/>
        <v>181177</v>
      </c>
      <c r="K10499" s="11">
        <f t="shared" si="548"/>
        <v>101636.45303836238</v>
      </c>
      <c r="L10499" s="12">
        <f t="shared" si="544"/>
        <v>619705.79008703679</v>
      </c>
      <c r="M10499" s="11">
        <f>COUNTIF(E$2:$E10499,E10499)</f>
        <v>1600</v>
      </c>
      <c r="O10499" t="str">
        <f t="shared" si="549"/>
        <v/>
      </c>
    </row>
    <row r="10500" spans="1:15" hidden="1">
      <c r="A10500" s="41" t="s">
        <v>103</v>
      </c>
      <c r="B10500" s="46">
        <v>45825</v>
      </c>
      <c r="C10500" s="8" t="s">
        <v>13</v>
      </c>
      <c r="D10500" s="8" t="s">
        <v>15</v>
      </c>
      <c r="E10500" s="8" t="s">
        <v>15</v>
      </c>
      <c r="F10500" s="9">
        <f t="shared" si="543"/>
        <v>-900000</v>
      </c>
      <c r="G10500" s="9">
        <v>-9</v>
      </c>
      <c r="H10500" s="10">
        <v>-988767</v>
      </c>
      <c r="I10500" s="11">
        <f t="shared" si="546"/>
        <v>24120007414.380424</v>
      </c>
      <c r="J10500" s="11">
        <f t="shared" si="547"/>
        <v>223338</v>
      </c>
      <c r="K10500" s="11">
        <f t="shared" si="548"/>
        <v>107997.77652876101</v>
      </c>
      <c r="L10500" s="12">
        <f t="shared" si="544"/>
        <v>16787.011241150904</v>
      </c>
      <c r="M10500" s="11">
        <f>COUNTIF(E$2:$E10500,E10500)</f>
        <v>3390</v>
      </c>
      <c r="O10500" t="str">
        <f t="shared" si="549"/>
        <v/>
      </c>
    </row>
    <row r="10501" spans="1:15" hidden="1">
      <c r="A10501" s="41" t="s">
        <v>103</v>
      </c>
      <c r="B10501" s="46">
        <v>45825</v>
      </c>
      <c r="C10501" s="8" t="s">
        <v>13</v>
      </c>
      <c r="D10501" s="8" t="s">
        <v>15</v>
      </c>
      <c r="E10501" s="8" t="s">
        <v>15</v>
      </c>
      <c r="F10501" s="9">
        <f t="shared" si="543"/>
        <v>-9000000</v>
      </c>
      <c r="G10501" s="9">
        <v>-90</v>
      </c>
      <c r="H10501" s="10">
        <v>-9887670</v>
      </c>
      <c r="I10501" s="11">
        <f t="shared" si="546"/>
        <v>24110287614.492836</v>
      </c>
      <c r="J10501" s="11">
        <f t="shared" si="547"/>
        <v>223248</v>
      </c>
      <c r="K10501" s="11">
        <f t="shared" si="548"/>
        <v>107997.77652876101</v>
      </c>
      <c r="L10501" s="12">
        <f t="shared" si="544"/>
        <v>167870.11241150834</v>
      </c>
      <c r="M10501" s="11">
        <f>COUNTIF(E$2:$E10501,E10501)</f>
        <v>3391</v>
      </c>
      <c r="O10501" t="str">
        <f t="shared" si="549"/>
        <v/>
      </c>
    </row>
    <row r="10502" spans="1:15" hidden="1">
      <c r="A10502" s="41" t="s">
        <v>103</v>
      </c>
      <c r="B10502" s="46">
        <v>45825</v>
      </c>
      <c r="C10502" s="8" t="s">
        <v>13</v>
      </c>
      <c r="D10502" s="8" t="s">
        <v>14</v>
      </c>
      <c r="E10502" s="8" t="s">
        <v>14</v>
      </c>
      <c r="F10502" s="9">
        <f t="shared" si="543"/>
        <v>-900000</v>
      </c>
      <c r="G10502" s="9">
        <v>-9</v>
      </c>
      <c r="H10502" s="10">
        <v>-969408</v>
      </c>
      <c r="I10502" s="11">
        <f t="shared" si="546"/>
        <v>18413272924.054035</v>
      </c>
      <c r="J10502" s="11">
        <f t="shared" si="547"/>
        <v>181168</v>
      </c>
      <c r="K10502" s="11">
        <f t="shared" si="548"/>
        <v>101636.45303836238</v>
      </c>
      <c r="L10502" s="12">
        <f t="shared" si="544"/>
        <v>54679.92265473865</v>
      </c>
      <c r="M10502" s="11">
        <f>COUNTIF(E$2:$E10502,E10502)</f>
        <v>1601</v>
      </c>
      <c r="O10502" t="str">
        <f t="shared" si="549"/>
        <v/>
      </c>
    </row>
    <row r="10503" spans="1:15" hidden="1">
      <c r="A10503" s="41" t="s">
        <v>103</v>
      </c>
      <c r="B10503" s="46">
        <v>45825</v>
      </c>
      <c r="C10503" s="8" t="s">
        <v>13</v>
      </c>
      <c r="D10503" s="8" t="s">
        <v>15</v>
      </c>
      <c r="E10503" s="8" t="s">
        <v>15</v>
      </c>
      <c r="F10503" s="9">
        <f t="shared" si="543"/>
        <v>-5500000</v>
      </c>
      <c r="G10503" s="9">
        <v>-55</v>
      </c>
      <c r="H10503" s="10">
        <v>-6042465</v>
      </c>
      <c r="I10503" s="11">
        <f t="shared" si="546"/>
        <v>24104347736.783752</v>
      </c>
      <c r="J10503" s="11">
        <f t="shared" si="547"/>
        <v>223193</v>
      </c>
      <c r="K10503" s="11">
        <f t="shared" si="548"/>
        <v>107997.77652876101</v>
      </c>
      <c r="L10503" s="12">
        <f t="shared" si="544"/>
        <v>102587.2909181444</v>
      </c>
      <c r="M10503" s="11">
        <f>COUNTIF(E$2:$E10503,E10503)</f>
        <v>3392</v>
      </c>
      <c r="O10503" t="str">
        <f t="shared" si="549"/>
        <v/>
      </c>
    </row>
    <row r="10504" spans="1:15" hidden="1">
      <c r="A10504" s="41" t="s">
        <v>103</v>
      </c>
      <c r="B10504" s="46">
        <v>45825</v>
      </c>
      <c r="C10504" s="8" t="s">
        <v>13</v>
      </c>
      <c r="D10504" s="8" t="s">
        <v>14</v>
      </c>
      <c r="E10504" s="8" t="s">
        <v>14</v>
      </c>
      <c r="F10504" s="9">
        <f t="shared" si="543"/>
        <v>-46300000</v>
      </c>
      <c r="G10504" s="9">
        <v>-463</v>
      </c>
      <c r="H10504" s="10">
        <v>-49870656</v>
      </c>
      <c r="I10504" s="11">
        <f t="shared" si="546"/>
        <v>18366215246.297272</v>
      </c>
      <c r="J10504" s="11">
        <f t="shared" si="547"/>
        <v>180705</v>
      </c>
      <c r="K10504" s="11">
        <f t="shared" si="548"/>
        <v>101636.45303836238</v>
      </c>
      <c r="L10504" s="12">
        <f t="shared" si="544"/>
        <v>2812978.2432382181</v>
      </c>
      <c r="M10504" s="11">
        <f>COUNTIF(E$2:$E10504,E10504)</f>
        <v>1602</v>
      </c>
      <c r="O10504" t="str">
        <f t="shared" si="549"/>
        <v/>
      </c>
    </row>
    <row r="10505" spans="1:15" hidden="1">
      <c r="A10505" s="41" t="s">
        <v>103</v>
      </c>
      <c r="B10505" s="46">
        <v>45825</v>
      </c>
      <c r="C10505" s="8" t="s">
        <v>13</v>
      </c>
      <c r="D10505" s="8" t="s">
        <v>15</v>
      </c>
      <c r="E10505" s="8" t="s">
        <v>15</v>
      </c>
      <c r="F10505" s="9">
        <f t="shared" si="543"/>
        <v>-3600000</v>
      </c>
      <c r="G10505" s="9">
        <v>-36</v>
      </c>
      <c r="H10505" s="10">
        <v>-3955068</v>
      </c>
      <c r="I10505" s="11">
        <f t="shared" si="546"/>
        <v>24100459816.828716</v>
      </c>
      <c r="J10505" s="11">
        <f t="shared" si="547"/>
        <v>223157</v>
      </c>
      <c r="K10505" s="11">
        <f t="shared" si="548"/>
        <v>107997.77652876101</v>
      </c>
      <c r="L10505" s="12">
        <f t="shared" si="544"/>
        <v>67148.044964603614</v>
      </c>
      <c r="M10505" s="11">
        <f>COUNTIF(E$2:$E10505,E10505)</f>
        <v>3393</v>
      </c>
      <c r="O10505" t="str">
        <f t="shared" si="549"/>
        <v/>
      </c>
    </row>
    <row r="10506" spans="1:15" hidden="1">
      <c r="A10506" s="41" t="s">
        <v>103</v>
      </c>
      <c r="B10506" s="46">
        <v>45825</v>
      </c>
      <c r="C10506" s="8" t="s">
        <v>13</v>
      </c>
      <c r="D10506" s="8" t="s">
        <v>14</v>
      </c>
      <c r="E10506" s="8" t="s">
        <v>14</v>
      </c>
      <c r="F10506" s="9">
        <f t="shared" si="543"/>
        <v>-900000</v>
      </c>
      <c r="G10506" s="9">
        <v>-9</v>
      </c>
      <c r="H10506" s="10">
        <v>-969408</v>
      </c>
      <c r="I10506" s="11">
        <f t="shared" si="546"/>
        <v>18365300518.219925</v>
      </c>
      <c r="J10506" s="11">
        <f t="shared" si="547"/>
        <v>180696</v>
      </c>
      <c r="K10506" s="11">
        <f t="shared" si="548"/>
        <v>101636.45303836238</v>
      </c>
      <c r="L10506" s="12">
        <f t="shared" si="544"/>
        <v>54679.92265473865</v>
      </c>
      <c r="M10506" s="11">
        <f>COUNTIF(E$2:$E10506,E10506)</f>
        <v>1603</v>
      </c>
      <c r="O10506" t="str">
        <f t="shared" si="549"/>
        <v/>
      </c>
    </row>
    <row r="10507" spans="1:15" hidden="1">
      <c r="A10507" s="41" t="s">
        <v>103</v>
      </c>
      <c r="B10507" s="46">
        <v>45825</v>
      </c>
      <c r="C10507" s="8" t="s">
        <v>13</v>
      </c>
      <c r="D10507" s="8" t="s">
        <v>14</v>
      </c>
      <c r="E10507" s="8" t="s">
        <v>14</v>
      </c>
      <c r="F10507" s="9">
        <f t="shared" si="543"/>
        <v>-13900000</v>
      </c>
      <c r="G10507" s="9">
        <v>-139</v>
      </c>
      <c r="H10507" s="10">
        <v>-14971968</v>
      </c>
      <c r="I10507" s="11">
        <f t="shared" si="546"/>
        <v>18351173051.247593</v>
      </c>
      <c r="J10507" s="11">
        <f t="shared" si="547"/>
        <v>180557</v>
      </c>
      <c r="K10507" s="11">
        <f t="shared" si="548"/>
        <v>101636.45303836238</v>
      </c>
      <c r="L10507" s="12">
        <f t="shared" si="544"/>
        <v>844501.0276676286</v>
      </c>
      <c r="M10507" s="11">
        <f>COUNTIF(E$2:$E10507,E10507)</f>
        <v>1604</v>
      </c>
      <c r="O10507" t="str">
        <f t="shared" si="549"/>
        <v/>
      </c>
    </row>
    <row r="10508" spans="1:15" hidden="1">
      <c r="A10508" s="41" t="s">
        <v>103</v>
      </c>
      <c r="B10508" s="46">
        <v>45825</v>
      </c>
      <c r="C10508" s="8" t="s">
        <v>13</v>
      </c>
      <c r="D10508" s="8" t="s">
        <v>14</v>
      </c>
      <c r="E10508" s="8" t="s">
        <v>14</v>
      </c>
      <c r="F10508" s="9">
        <f t="shared" si="543"/>
        <v>-8100000</v>
      </c>
      <c r="G10508" s="9">
        <v>-81</v>
      </c>
      <c r="H10508" s="10">
        <v>-8724672</v>
      </c>
      <c r="I10508" s="11">
        <f t="shared" si="546"/>
        <v>18342940498.551487</v>
      </c>
      <c r="J10508" s="11">
        <f t="shared" si="547"/>
        <v>180476</v>
      </c>
      <c r="K10508" s="11">
        <f t="shared" si="548"/>
        <v>101636.45303836238</v>
      </c>
      <c r="L10508" s="12">
        <f t="shared" si="544"/>
        <v>492119.30389264692</v>
      </c>
      <c r="M10508" s="11">
        <f>COUNTIF(E$2:$E10508,E10508)</f>
        <v>1605</v>
      </c>
      <c r="O10508" t="str">
        <f t="shared" si="549"/>
        <v/>
      </c>
    </row>
    <row r="10509" spans="1:15" hidden="1">
      <c r="A10509" s="41" t="s">
        <v>103</v>
      </c>
      <c r="B10509" s="46">
        <v>45825</v>
      </c>
      <c r="C10509" s="8" t="s">
        <v>13</v>
      </c>
      <c r="D10509" s="8" t="s">
        <v>14</v>
      </c>
      <c r="E10509" s="8" t="s">
        <v>14</v>
      </c>
      <c r="F10509" s="9">
        <f t="shared" si="543"/>
        <v>-4600000</v>
      </c>
      <c r="G10509" s="9">
        <v>-46</v>
      </c>
      <c r="H10509" s="10">
        <v>-4954752</v>
      </c>
      <c r="I10509" s="11">
        <f t="shared" si="546"/>
        <v>18338265221.711723</v>
      </c>
      <c r="J10509" s="11">
        <f t="shared" si="547"/>
        <v>180430</v>
      </c>
      <c r="K10509" s="11">
        <f t="shared" si="548"/>
        <v>101636.45303836238</v>
      </c>
      <c r="L10509" s="12">
        <f t="shared" si="544"/>
        <v>279475.16023533046</v>
      </c>
      <c r="M10509" s="11">
        <f>COUNTIF(E$2:$E10509,E10509)</f>
        <v>1606</v>
      </c>
      <c r="O10509" t="str">
        <f t="shared" si="549"/>
        <v/>
      </c>
    </row>
    <row r="10510" spans="1:15" hidden="1">
      <c r="A10510" s="41" t="s">
        <v>103</v>
      </c>
      <c r="B10510" s="46">
        <v>45825</v>
      </c>
      <c r="C10510" s="8" t="s">
        <v>13</v>
      </c>
      <c r="D10510" s="8" t="s">
        <v>15</v>
      </c>
      <c r="E10510" s="8" t="s">
        <v>15</v>
      </c>
      <c r="F10510" s="9">
        <f t="shared" si="543"/>
        <v>-900000</v>
      </c>
      <c r="G10510" s="9">
        <v>-9</v>
      </c>
      <c r="H10510" s="10">
        <v>-988767</v>
      </c>
      <c r="I10510" s="11">
        <f t="shared" si="546"/>
        <v>24099487836.839958</v>
      </c>
      <c r="J10510" s="11">
        <f t="shared" si="547"/>
        <v>223148</v>
      </c>
      <c r="K10510" s="11">
        <f t="shared" si="548"/>
        <v>107997.77652876101</v>
      </c>
      <c r="L10510" s="12">
        <f t="shared" si="544"/>
        <v>16787.011241150904</v>
      </c>
      <c r="M10510" s="11">
        <f>COUNTIF(E$2:$E10510,E10510)</f>
        <v>3394</v>
      </c>
      <c r="O10510" t="str">
        <f t="shared" si="549"/>
        <v/>
      </c>
    </row>
    <row r="10511" spans="1:15" hidden="1">
      <c r="A10511" s="41" t="s">
        <v>103</v>
      </c>
      <c r="B10511" s="46">
        <v>45825</v>
      </c>
      <c r="C10511" s="8" t="s">
        <v>13</v>
      </c>
      <c r="D10511" s="8" t="s">
        <v>14</v>
      </c>
      <c r="E10511" s="8" t="s">
        <v>14</v>
      </c>
      <c r="F10511" s="9">
        <f t="shared" si="543"/>
        <v>-46300000</v>
      </c>
      <c r="G10511" s="9">
        <v>-463</v>
      </c>
      <c r="H10511" s="10">
        <v>-49870656</v>
      </c>
      <c r="I10511" s="11">
        <f t="shared" si="546"/>
        <v>18291207543.95496</v>
      </c>
      <c r="J10511" s="11">
        <f t="shared" si="547"/>
        <v>179967</v>
      </c>
      <c r="K10511" s="11">
        <f t="shared" si="548"/>
        <v>101636.45303836238</v>
      </c>
      <c r="L10511" s="12">
        <f t="shared" si="544"/>
        <v>2812978.2432382181</v>
      </c>
      <c r="M10511" s="11">
        <f>COUNTIF(E$2:$E10511,E10511)</f>
        <v>1607</v>
      </c>
      <c r="O10511" t="str">
        <f t="shared" si="549"/>
        <v/>
      </c>
    </row>
    <row r="10512" spans="1:15" hidden="1">
      <c r="A10512" s="41" t="s">
        <v>103</v>
      </c>
      <c r="B10512" s="46">
        <v>45825</v>
      </c>
      <c r="C10512" s="8" t="s">
        <v>13</v>
      </c>
      <c r="D10512" s="8" t="s">
        <v>14</v>
      </c>
      <c r="E10512" s="8" t="s">
        <v>14</v>
      </c>
      <c r="F10512" s="9">
        <f t="shared" si="543"/>
        <v>-900000</v>
      </c>
      <c r="G10512" s="9">
        <v>-9</v>
      </c>
      <c r="H10512" s="10">
        <v>-969408</v>
      </c>
      <c r="I10512" s="11">
        <f t="shared" si="546"/>
        <v>18290292815.877613</v>
      </c>
      <c r="J10512" s="11">
        <f t="shared" si="547"/>
        <v>179958</v>
      </c>
      <c r="K10512" s="11">
        <f t="shared" si="548"/>
        <v>101636.45303836238</v>
      </c>
      <c r="L10512" s="12">
        <f t="shared" si="544"/>
        <v>54679.92265473865</v>
      </c>
      <c r="M10512" s="11">
        <f>COUNTIF(E$2:$E10512,E10512)</f>
        <v>1608</v>
      </c>
      <c r="O10512" t="str">
        <f t="shared" si="549"/>
        <v/>
      </c>
    </row>
    <row r="10513" spans="1:15" hidden="1">
      <c r="A10513" s="41" t="s">
        <v>103</v>
      </c>
      <c r="B10513" s="46">
        <v>45825</v>
      </c>
      <c r="C10513" s="8" t="s">
        <v>13</v>
      </c>
      <c r="D10513" s="8" t="s">
        <v>14</v>
      </c>
      <c r="E10513" s="8" t="s">
        <v>14</v>
      </c>
      <c r="F10513" s="9">
        <f t="shared" si="543"/>
        <v>-4600000</v>
      </c>
      <c r="G10513" s="9">
        <v>-46</v>
      </c>
      <c r="H10513" s="10">
        <v>-4954752</v>
      </c>
      <c r="I10513" s="11">
        <f t="shared" si="546"/>
        <v>18285617539.037849</v>
      </c>
      <c r="J10513" s="11">
        <f t="shared" si="547"/>
        <v>179912</v>
      </c>
      <c r="K10513" s="11">
        <f t="shared" si="548"/>
        <v>101636.45303836238</v>
      </c>
      <c r="L10513" s="12">
        <f t="shared" si="544"/>
        <v>279475.16023533046</v>
      </c>
      <c r="M10513" s="11">
        <f>COUNTIF(E$2:$E10513,E10513)</f>
        <v>1609</v>
      </c>
      <c r="O10513" t="str">
        <f t="shared" si="549"/>
        <v/>
      </c>
    </row>
    <row r="10514" spans="1:15" hidden="1">
      <c r="A10514" s="41" t="s">
        <v>103</v>
      </c>
      <c r="B10514" s="46">
        <v>45825</v>
      </c>
      <c r="C10514" s="8" t="s">
        <v>13</v>
      </c>
      <c r="D10514" s="8" t="s">
        <v>14</v>
      </c>
      <c r="E10514" s="8" t="s">
        <v>14</v>
      </c>
      <c r="F10514" s="9">
        <f t="shared" si="543"/>
        <v>-46300000</v>
      </c>
      <c r="G10514" s="9">
        <v>-463</v>
      </c>
      <c r="H10514" s="10">
        <v>-49870656</v>
      </c>
      <c r="I10514" s="11">
        <f t="shared" si="546"/>
        <v>18238559861.281086</v>
      </c>
      <c r="J10514" s="11">
        <f t="shared" si="547"/>
        <v>179449</v>
      </c>
      <c r="K10514" s="11">
        <f t="shared" si="548"/>
        <v>101636.45303836238</v>
      </c>
      <c r="L10514" s="12">
        <f t="shared" si="544"/>
        <v>2812978.2432382181</v>
      </c>
      <c r="M10514" s="11">
        <f>COUNTIF(E$2:$E10514,E10514)</f>
        <v>1610</v>
      </c>
      <c r="O10514" t="str">
        <f t="shared" si="549"/>
        <v/>
      </c>
    </row>
    <row r="10515" spans="1:15" hidden="1">
      <c r="A10515" s="41" t="s">
        <v>103</v>
      </c>
      <c r="B10515" s="46">
        <v>45825</v>
      </c>
      <c r="C10515" s="8" t="s">
        <v>13</v>
      </c>
      <c r="D10515" s="8" t="s">
        <v>15</v>
      </c>
      <c r="E10515" s="8" t="s">
        <v>15</v>
      </c>
      <c r="F10515" s="9">
        <f t="shared" si="543"/>
        <v>-18200000</v>
      </c>
      <c r="G10515" s="9">
        <v>-182</v>
      </c>
      <c r="H10515" s="10">
        <v>-19995066</v>
      </c>
      <c r="I10515" s="11">
        <f t="shared" si="546"/>
        <v>24079832241.511723</v>
      </c>
      <c r="J10515" s="11">
        <f t="shared" si="547"/>
        <v>222966</v>
      </c>
      <c r="K10515" s="11">
        <f t="shared" si="548"/>
        <v>107997.77652876101</v>
      </c>
      <c r="L10515" s="12">
        <f t="shared" si="544"/>
        <v>339470.67176549509</v>
      </c>
      <c r="M10515" s="11">
        <f>COUNTIF(E$2:$E10515,E10515)</f>
        <v>3395</v>
      </c>
      <c r="O10515" t="str">
        <f t="shared" si="549"/>
        <v/>
      </c>
    </row>
    <row r="10516" spans="1:15" hidden="1">
      <c r="A10516" s="41" t="s">
        <v>103</v>
      </c>
      <c r="B10516" s="46">
        <v>45825</v>
      </c>
      <c r="C10516" s="8" t="s">
        <v>13</v>
      </c>
      <c r="D10516" s="8" t="s">
        <v>15</v>
      </c>
      <c r="E10516" s="8" t="s">
        <v>15</v>
      </c>
      <c r="F10516" s="9">
        <f t="shared" si="543"/>
        <v>-900000</v>
      </c>
      <c r="G10516" s="9">
        <v>-9</v>
      </c>
      <c r="H10516" s="10">
        <v>-988767</v>
      </c>
      <c r="I10516" s="11">
        <f t="shared" si="546"/>
        <v>24078860261.522964</v>
      </c>
      <c r="J10516" s="11">
        <f t="shared" si="547"/>
        <v>222957</v>
      </c>
      <c r="K10516" s="11">
        <f t="shared" si="548"/>
        <v>107997.77652876101</v>
      </c>
      <c r="L10516" s="12">
        <f t="shared" si="544"/>
        <v>16787.011241150904</v>
      </c>
      <c r="M10516" s="11">
        <f>COUNTIF(E$2:$E10516,E10516)</f>
        <v>3396</v>
      </c>
      <c r="O10516" t="str">
        <f t="shared" si="549"/>
        <v/>
      </c>
    </row>
    <row r="10517" spans="1:15" hidden="1">
      <c r="A10517" s="41" t="s">
        <v>103</v>
      </c>
      <c r="B10517" s="46">
        <v>45825</v>
      </c>
      <c r="C10517" s="8" t="s">
        <v>13</v>
      </c>
      <c r="D10517" s="8" t="s">
        <v>14</v>
      </c>
      <c r="E10517" s="8" t="s">
        <v>14</v>
      </c>
      <c r="F10517" s="9">
        <f t="shared" si="543"/>
        <v>-9200000</v>
      </c>
      <c r="G10517" s="9">
        <v>-92</v>
      </c>
      <c r="H10517" s="10">
        <v>-9909504</v>
      </c>
      <c r="I10517" s="11">
        <f t="shared" si="546"/>
        <v>18229209307.601555</v>
      </c>
      <c r="J10517" s="11">
        <f t="shared" si="547"/>
        <v>179357</v>
      </c>
      <c r="K10517" s="11">
        <f t="shared" si="548"/>
        <v>101636.45303836238</v>
      </c>
      <c r="L10517" s="12">
        <f t="shared" si="544"/>
        <v>558950.32047066092</v>
      </c>
      <c r="M10517" s="11">
        <f>COUNTIF(E$2:$E10517,E10517)</f>
        <v>1611</v>
      </c>
      <c r="O10517" t="str">
        <f t="shared" si="549"/>
        <v/>
      </c>
    </row>
    <row r="10518" spans="1:15" hidden="1">
      <c r="A10518" s="41" t="s">
        <v>103</v>
      </c>
      <c r="B10518" s="46">
        <v>45825</v>
      </c>
      <c r="C10518" s="8" t="s">
        <v>13</v>
      </c>
      <c r="D10518" s="8" t="s">
        <v>15</v>
      </c>
      <c r="E10518" s="8" t="s">
        <v>15</v>
      </c>
      <c r="F10518" s="9">
        <f t="shared" si="543"/>
        <v>-4500000</v>
      </c>
      <c r="G10518" s="9">
        <v>-45</v>
      </c>
      <c r="H10518" s="10">
        <v>-4943835</v>
      </c>
      <c r="I10518" s="11">
        <f t="shared" si="546"/>
        <v>24074000361.57917</v>
      </c>
      <c r="J10518" s="11">
        <f t="shared" si="547"/>
        <v>222912</v>
      </c>
      <c r="K10518" s="11">
        <f t="shared" si="548"/>
        <v>107997.77652876101</v>
      </c>
      <c r="L10518" s="12">
        <f t="shared" si="544"/>
        <v>83935.056205754168</v>
      </c>
      <c r="M10518" s="11">
        <f>COUNTIF(E$2:$E10518,E10518)</f>
        <v>3397</v>
      </c>
      <c r="O10518" t="str">
        <f t="shared" si="549"/>
        <v/>
      </c>
    </row>
    <row r="10519" spans="1:15" hidden="1">
      <c r="A10519" s="41" t="s">
        <v>103</v>
      </c>
      <c r="B10519" s="46">
        <v>45825</v>
      </c>
      <c r="C10519" s="8" t="s">
        <v>13</v>
      </c>
      <c r="D10519" s="8" t="s">
        <v>14</v>
      </c>
      <c r="E10519" s="8" t="s">
        <v>14</v>
      </c>
      <c r="F10519" s="9">
        <f t="shared" si="543"/>
        <v>-6500000</v>
      </c>
      <c r="G10519" s="9">
        <v>-65</v>
      </c>
      <c r="H10519" s="10">
        <v>-7001280</v>
      </c>
      <c r="I10519" s="11">
        <f t="shared" si="546"/>
        <v>18222602938.15406</v>
      </c>
      <c r="J10519" s="11">
        <f t="shared" si="547"/>
        <v>179292</v>
      </c>
      <c r="K10519" s="11">
        <f t="shared" si="548"/>
        <v>101636.45303836238</v>
      </c>
      <c r="L10519" s="12">
        <f t="shared" si="544"/>
        <v>394910.55250644498</v>
      </c>
      <c r="M10519" s="11">
        <f>COUNTIF(E$2:$E10519,E10519)</f>
        <v>1612</v>
      </c>
      <c r="O10519" t="str">
        <f t="shared" si="549"/>
        <v/>
      </c>
    </row>
    <row r="10520" spans="1:15" hidden="1">
      <c r="A10520" s="41" t="s">
        <v>103</v>
      </c>
      <c r="B10520" s="46">
        <v>45825</v>
      </c>
      <c r="C10520" s="8" t="s">
        <v>13</v>
      </c>
      <c r="D10520" s="8" t="s">
        <v>14</v>
      </c>
      <c r="E10520" s="8" t="s">
        <v>14</v>
      </c>
      <c r="F10520" s="9">
        <f t="shared" si="543"/>
        <v>900000</v>
      </c>
      <c r="G10520" s="9">
        <v>9</v>
      </c>
      <c r="H10520" s="10">
        <v>969066</v>
      </c>
      <c r="I10520" s="11">
        <f t="shared" si="546"/>
        <v>18223572004.15406</v>
      </c>
      <c r="J10520" s="11">
        <f t="shared" si="547"/>
        <v>179301</v>
      </c>
      <c r="K10520" s="11">
        <f t="shared" si="548"/>
        <v>101636.75609257093</v>
      </c>
      <c r="L10520" s="12">
        <f t="shared" si="544"/>
        <v>0</v>
      </c>
      <c r="M10520" s="11">
        <f>COUNTIF(E$2:$E10520,E10520)</f>
        <v>1613</v>
      </c>
      <c r="O10520" t="str">
        <f t="shared" si="549"/>
        <v/>
      </c>
    </row>
    <row r="10521" spans="1:15" hidden="1">
      <c r="A10521" s="41" t="s">
        <v>103</v>
      </c>
      <c r="B10521" s="46">
        <v>45825</v>
      </c>
      <c r="C10521" s="8" t="s">
        <v>13</v>
      </c>
      <c r="D10521" s="8" t="s">
        <v>14</v>
      </c>
      <c r="E10521" s="8" t="s">
        <v>14</v>
      </c>
      <c r="F10521" s="9">
        <f t="shared" si="543"/>
        <v>-4600000</v>
      </c>
      <c r="G10521" s="9">
        <v>-46</v>
      </c>
      <c r="H10521" s="10">
        <v>-4954752</v>
      </c>
      <c r="I10521" s="11">
        <f t="shared" si="546"/>
        <v>18218896713.373802</v>
      </c>
      <c r="J10521" s="11">
        <f t="shared" si="547"/>
        <v>179255</v>
      </c>
      <c r="K10521" s="11">
        <f t="shared" si="548"/>
        <v>101636.75609257093</v>
      </c>
      <c r="L10521" s="12">
        <f t="shared" si="544"/>
        <v>279461.21974173747</v>
      </c>
      <c r="M10521" s="11">
        <f>COUNTIF(E$2:$E10521,E10521)</f>
        <v>1614</v>
      </c>
      <c r="O10521" t="str">
        <f t="shared" si="549"/>
        <v/>
      </c>
    </row>
    <row r="10522" spans="1:15" hidden="1">
      <c r="A10522" s="41" t="s">
        <v>103</v>
      </c>
      <c r="B10522" s="46">
        <v>45825</v>
      </c>
      <c r="C10522" s="8" t="s">
        <v>13</v>
      </c>
      <c r="D10522" s="8" t="s">
        <v>14</v>
      </c>
      <c r="E10522" s="8" t="s">
        <v>14</v>
      </c>
      <c r="F10522" s="9">
        <f t="shared" si="543"/>
        <v>900000</v>
      </c>
      <c r="G10522" s="9">
        <v>9</v>
      </c>
      <c r="H10522" s="10">
        <v>969066</v>
      </c>
      <c r="I10522" s="11">
        <f t="shared" si="546"/>
        <v>18219865779.373802</v>
      </c>
      <c r="J10522" s="11">
        <f t="shared" si="547"/>
        <v>179264</v>
      </c>
      <c r="K10522" s="11">
        <f t="shared" si="548"/>
        <v>101637.05919411483</v>
      </c>
      <c r="L10522" s="12">
        <f t="shared" si="544"/>
        <v>0</v>
      </c>
      <c r="M10522" s="11">
        <f>COUNTIF(E$2:$E10522,E10522)</f>
        <v>1615</v>
      </c>
      <c r="O10522" t="str">
        <f t="shared" si="549"/>
        <v/>
      </c>
    </row>
    <row r="10523" spans="1:15" hidden="1">
      <c r="A10523" s="41" t="s">
        <v>103</v>
      </c>
      <c r="B10523" s="46">
        <v>45825</v>
      </c>
      <c r="C10523" s="8" t="s">
        <v>13</v>
      </c>
      <c r="D10523" s="8" t="s">
        <v>48</v>
      </c>
      <c r="E10523" s="8" t="s">
        <v>48</v>
      </c>
      <c r="F10523" s="9">
        <f t="shared" si="543"/>
        <v>900000</v>
      </c>
      <c r="G10523" s="9">
        <v>9</v>
      </c>
      <c r="H10523" s="10">
        <v>995598</v>
      </c>
      <c r="I10523" s="11">
        <f t="shared" si="546"/>
        <v>285237541.91611552</v>
      </c>
      <c r="J10523" s="11">
        <f t="shared" si="547"/>
        <v>2632</v>
      </c>
      <c r="K10523" s="11">
        <f t="shared" si="548"/>
        <v>108372.92625992231</v>
      </c>
      <c r="L10523" s="12">
        <f t="shared" si="544"/>
        <v>0</v>
      </c>
      <c r="M10523" s="11">
        <f>COUNTIF(E$2:$E10523,E10523)</f>
        <v>603</v>
      </c>
      <c r="O10523" t="str">
        <f t="shared" si="549"/>
        <v/>
      </c>
    </row>
    <row r="10524" spans="1:15" hidden="1">
      <c r="A10524" s="41" t="s">
        <v>103</v>
      </c>
      <c r="B10524" s="46">
        <v>45825</v>
      </c>
      <c r="C10524" s="8" t="s">
        <v>13</v>
      </c>
      <c r="D10524" s="8" t="s">
        <v>14</v>
      </c>
      <c r="E10524" s="8" t="s">
        <v>14</v>
      </c>
      <c r="F10524" s="9">
        <f t="shared" si="543"/>
        <v>-900000</v>
      </c>
      <c r="G10524" s="9">
        <v>-9</v>
      </c>
      <c r="H10524" s="10">
        <v>-969408</v>
      </c>
      <c r="I10524" s="11">
        <f t="shared" si="546"/>
        <v>18218951045.841057</v>
      </c>
      <c r="J10524" s="11">
        <f t="shared" si="547"/>
        <v>179255</v>
      </c>
      <c r="K10524" s="11">
        <f t="shared" si="548"/>
        <v>101637.05919411483</v>
      </c>
      <c r="L10524" s="12">
        <f t="shared" si="544"/>
        <v>54674.467252966482</v>
      </c>
      <c r="M10524" s="11">
        <f>COUNTIF(E$2:$E10524,E10524)</f>
        <v>1616</v>
      </c>
      <c r="O10524" t="str">
        <f t="shared" si="549"/>
        <v/>
      </c>
    </row>
    <row r="10525" spans="1:15" hidden="1">
      <c r="A10525" s="41" t="s">
        <v>103</v>
      </c>
      <c r="B10525" s="46">
        <v>45825</v>
      </c>
      <c r="C10525" s="8" t="s">
        <v>13</v>
      </c>
      <c r="D10525" s="8" t="s">
        <v>14</v>
      </c>
      <c r="E10525" s="8" t="s">
        <v>14</v>
      </c>
      <c r="F10525" s="9">
        <f t="shared" si="543"/>
        <v>-46300000</v>
      </c>
      <c r="G10525" s="9">
        <v>-463</v>
      </c>
      <c r="H10525" s="10">
        <v>-49870656</v>
      </c>
      <c r="I10525" s="11">
        <f t="shared" si="546"/>
        <v>18171893087.434181</v>
      </c>
      <c r="J10525" s="11">
        <f t="shared" si="547"/>
        <v>178792</v>
      </c>
      <c r="K10525" s="11">
        <f t="shared" si="548"/>
        <v>101637.05919411483</v>
      </c>
      <c r="L10525" s="12">
        <f t="shared" si="544"/>
        <v>2812697.5931248367</v>
      </c>
      <c r="M10525" s="11">
        <f>COUNTIF(E$2:$E10525,E10525)</f>
        <v>1617</v>
      </c>
      <c r="O10525" t="str">
        <f t="shared" si="549"/>
        <v/>
      </c>
    </row>
    <row r="10526" spans="1:15" hidden="1">
      <c r="A10526" s="41" t="s">
        <v>103</v>
      </c>
      <c r="B10526" s="46">
        <v>45825</v>
      </c>
      <c r="C10526" s="8" t="s">
        <v>13</v>
      </c>
      <c r="D10526" s="8" t="s">
        <v>14</v>
      </c>
      <c r="E10526" s="8" t="s">
        <v>14</v>
      </c>
      <c r="F10526" s="9">
        <f t="shared" si="543"/>
        <v>-1100000</v>
      </c>
      <c r="G10526" s="9">
        <v>-11</v>
      </c>
      <c r="H10526" s="10">
        <v>-1184832</v>
      </c>
      <c r="I10526" s="11">
        <f t="shared" si="546"/>
        <v>18170775079.783047</v>
      </c>
      <c r="J10526" s="11">
        <f t="shared" si="547"/>
        <v>178781</v>
      </c>
      <c r="K10526" s="11">
        <f t="shared" si="548"/>
        <v>101637.05919411483</v>
      </c>
      <c r="L10526" s="12">
        <f t="shared" si="544"/>
        <v>66824.348864736967</v>
      </c>
      <c r="M10526" s="11">
        <f>COUNTIF(E$2:$E10526,E10526)</f>
        <v>1618</v>
      </c>
      <c r="O10526" t="str">
        <f t="shared" si="549"/>
        <v/>
      </c>
    </row>
    <row r="10527" spans="1:15" hidden="1">
      <c r="A10527" s="41" t="s">
        <v>103</v>
      </c>
      <c r="B10527" s="46">
        <v>45825</v>
      </c>
      <c r="C10527" s="8" t="s">
        <v>13</v>
      </c>
      <c r="D10527" s="8" t="s">
        <v>14</v>
      </c>
      <c r="E10527" s="8" t="s">
        <v>14</v>
      </c>
      <c r="F10527" s="9">
        <f t="shared" si="543"/>
        <v>-1800000</v>
      </c>
      <c r="G10527" s="9">
        <v>-18</v>
      </c>
      <c r="H10527" s="10">
        <v>-1938816</v>
      </c>
      <c r="I10527" s="11">
        <f t="shared" si="546"/>
        <v>18168945612.717552</v>
      </c>
      <c r="J10527" s="11">
        <f t="shared" si="547"/>
        <v>178763</v>
      </c>
      <c r="K10527" s="11">
        <f t="shared" si="548"/>
        <v>101637.05919411483</v>
      </c>
      <c r="L10527" s="12">
        <f t="shared" si="544"/>
        <v>109348.93450593296</v>
      </c>
      <c r="M10527" s="11">
        <f>COUNTIF(E$2:$E10527,E10527)</f>
        <v>1619</v>
      </c>
      <c r="O10527" t="str">
        <f t="shared" si="549"/>
        <v/>
      </c>
    </row>
    <row r="10528" spans="1:15" hidden="1">
      <c r="A10528" s="41" t="s">
        <v>103</v>
      </c>
      <c r="B10528" s="46">
        <v>45825</v>
      </c>
      <c r="C10528" s="8" t="s">
        <v>13</v>
      </c>
      <c r="D10528" s="8" t="s">
        <v>14</v>
      </c>
      <c r="E10528" s="8" t="s">
        <v>14</v>
      </c>
      <c r="F10528" s="9">
        <f t="shared" si="543"/>
        <v>900000</v>
      </c>
      <c r="G10528" s="9">
        <v>9</v>
      </c>
      <c r="H10528" s="10">
        <v>965259</v>
      </c>
      <c r="I10528" s="11">
        <f t="shared" si="546"/>
        <v>18169910871.717552</v>
      </c>
      <c r="J10528" s="11">
        <f t="shared" si="547"/>
        <v>178772</v>
      </c>
      <c r="K10528" s="11">
        <f t="shared" si="548"/>
        <v>101637.34181928687</v>
      </c>
      <c r="L10528" s="12">
        <f t="shared" si="544"/>
        <v>0</v>
      </c>
      <c r="M10528" s="11">
        <f>COUNTIF(E$2:$E10528,E10528)</f>
        <v>1620</v>
      </c>
      <c r="O10528" t="str">
        <f t="shared" si="549"/>
        <v/>
      </c>
    </row>
    <row r="10529" spans="1:15" hidden="1">
      <c r="A10529" s="41" t="s">
        <v>103</v>
      </c>
      <c r="B10529" s="46">
        <v>45825</v>
      </c>
      <c r="C10529" s="8" t="s">
        <v>13</v>
      </c>
      <c r="D10529" s="8" t="s">
        <v>15</v>
      </c>
      <c r="E10529" s="8" t="s">
        <v>15</v>
      </c>
      <c r="F10529" s="9">
        <f t="shared" si="543"/>
        <v>-90900000</v>
      </c>
      <c r="G10529" s="9">
        <v>-909</v>
      </c>
      <c r="H10529" s="10">
        <v>-99865467</v>
      </c>
      <c r="I10529" s="11">
        <f t="shared" si="546"/>
        <v>23975830382.714527</v>
      </c>
      <c r="J10529" s="11">
        <f t="shared" si="547"/>
        <v>222003</v>
      </c>
      <c r="K10529" s="11">
        <f t="shared" si="548"/>
        <v>107997.77652876101</v>
      </c>
      <c r="L10529" s="12">
        <f t="shared" si="544"/>
        <v>1695488.1353562474</v>
      </c>
      <c r="M10529" s="11">
        <f>COUNTIF(E$2:$E10529,E10529)</f>
        <v>3398</v>
      </c>
      <c r="O10529" t="str">
        <f t="shared" si="549"/>
        <v/>
      </c>
    </row>
    <row r="10530" spans="1:15" hidden="1">
      <c r="A10530" s="41" t="s">
        <v>103</v>
      </c>
      <c r="B10530" s="46">
        <v>45825</v>
      </c>
      <c r="C10530" s="8" t="s">
        <v>13</v>
      </c>
      <c r="D10530" s="8" t="s">
        <v>14</v>
      </c>
      <c r="E10530" s="8" t="s">
        <v>14</v>
      </c>
      <c r="F10530" s="9">
        <f t="shared" si="543"/>
        <v>-900000</v>
      </c>
      <c r="G10530" s="9">
        <v>-9</v>
      </c>
      <c r="H10530" s="10">
        <v>-969408</v>
      </c>
      <c r="I10530" s="11">
        <f t="shared" si="546"/>
        <v>18168996135.641178</v>
      </c>
      <c r="J10530" s="11">
        <f t="shared" si="547"/>
        <v>178763</v>
      </c>
      <c r="K10530" s="11">
        <f t="shared" si="548"/>
        <v>101637.34181928687</v>
      </c>
      <c r="L10530" s="12">
        <f t="shared" si="544"/>
        <v>54671.923626418225</v>
      </c>
      <c r="M10530" s="11">
        <f>COUNTIF(E$2:$E10530,E10530)</f>
        <v>1621</v>
      </c>
      <c r="O10530" t="str">
        <f t="shared" si="549"/>
        <v/>
      </c>
    </row>
    <row r="10531" spans="1:15" hidden="1">
      <c r="A10531" s="41" t="s">
        <v>103</v>
      </c>
      <c r="B10531" s="46">
        <v>45825</v>
      </c>
      <c r="C10531" s="8" t="s">
        <v>13</v>
      </c>
      <c r="D10531" s="8" t="s">
        <v>15</v>
      </c>
      <c r="E10531" s="8" t="s">
        <v>15</v>
      </c>
      <c r="F10531" s="9">
        <f t="shared" si="543"/>
        <v>8000000</v>
      </c>
      <c r="G10531" s="9">
        <v>80</v>
      </c>
      <c r="H10531" s="10">
        <v>8736560</v>
      </c>
      <c r="I10531" s="11">
        <f t="shared" si="546"/>
        <v>23984566942.714527</v>
      </c>
      <c r="J10531" s="11">
        <f t="shared" si="547"/>
        <v>222083</v>
      </c>
      <c r="K10531" s="11">
        <f t="shared" si="548"/>
        <v>107998.21212210988</v>
      </c>
      <c r="L10531" s="12">
        <f t="shared" si="544"/>
        <v>0</v>
      </c>
      <c r="M10531" s="11">
        <f>COUNTIF(E$2:$E10531,E10531)</f>
        <v>3399</v>
      </c>
      <c r="O10531" t="str">
        <f t="shared" si="549"/>
        <v/>
      </c>
    </row>
    <row r="10532" spans="1:15" hidden="1">
      <c r="A10532" s="41" t="s">
        <v>103</v>
      </c>
      <c r="B10532" s="46">
        <v>45825</v>
      </c>
      <c r="C10532" s="8" t="s">
        <v>13</v>
      </c>
      <c r="D10532" s="8" t="s">
        <v>15</v>
      </c>
      <c r="E10532" s="8" t="s">
        <v>15</v>
      </c>
      <c r="F10532" s="9">
        <f t="shared" si="543"/>
        <v>-900000</v>
      </c>
      <c r="G10532" s="9">
        <v>-9</v>
      </c>
      <c r="H10532" s="10">
        <v>-988767</v>
      </c>
      <c r="I10532" s="11">
        <f t="shared" si="546"/>
        <v>23983594958.805428</v>
      </c>
      <c r="J10532" s="11">
        <f t="shared" si="547"/>
        <v>222074</v>
      </c>
      <c r="K10532" s="11">
        <f t="shared" si="548"/>
        <v>107998.21212210988</v>
      </c>
      <c r="L10532" s="12">
        <f t="shared" si="544"/>
        <v>16783.090901011135</v>
      </c>
      <c r="M10532" s="11">
        <f>COUNTIF(E$2:$E10532,E10532)</f>
        <v>3400</v>
      </c>
      <c r="O10532" t="str">
        <f t="shared" si="549"/>
        <v/>
      </c>
    </row>
    <row r="10533" spans="1:15" hidden="1">
      <c r="A10533" s="41" t="s">
        <v>103</v>
      </c>
      <c r="B10533" s="46">
        <v>45825</v>
      </c>
      <c r="C10533" s="8" t="s">
        <v>13</v>
      </c>
      <c r="D10533" s="8" t="s">
        <v>46</v>
      </c>
      <c r="E10533" s="8" t="s">
        <v>46</v>
      </c>
      <c r="F10533" s="9">
        <f t="shared" si="543"/>
        <v>4500000</v>
      </c>
      <c r="G10533" s="9">
        <v>45</v>
      </c>
      <c r="H10533" s="10">
        <v>4690350</v>
      </c>
      <c r="I10533" s="11">
        <f t="shared" si="546"/>
        <v>10384051831.515728</v>
      </c>
      <c r="J10533" s="11">
        <f t="shared" si="547"/>
        <v>101107</v>
      </c>
      <c r="K10533" s="11">
        <f t="shared" si="548"/>
        <v>102703.58957852302</v>
      </c>
      <c r="L10533" s="12">
        <f t="shared" si="544"/>
        <v>0</v>
      </c>
      <c r="M10533" s="11">
        <f>COUNTIF(E$2:$E10533,E10533)</f>
        <v>3041</v>
      </c>
      <c r="O10533" t="str">
        <f t="shared" si="549"/>
        <v/>
      </c>
    </row>
    <row r="10534" spans="1:15" hidden="1">
      <c r="A10534" s="41" t="s">
        <v>103</v>
      </c>
      <c r="B10534" s="46">
        <v>45825</v>
      </c>
      <c r="C10534" s="8" t="s">
        <v>13</v>
      </c>
      <c r="D10534" s="8" t="s">
        <v>15</v>
      </c>
      <c r="E10534" s="8" t="s">
        <v>15</v>
      </c>
      <c r="F10534" s="9">
        <f t="shared" si="543"/>
        <v>-181900000</v>
      </c>
      <c r="G10534" s="9">
        <v>-1819</v>
      </c>
      <c r="H10534" s="10">
        <v>-199840797</v>
      </c>
      <c r="I10534" s="11">
        <f t="shared" si="546"/>
        <v>23787146210.955311</v>
      </c>
      <c r="J10534" s="11">
        <f t="shared" si="547"/>
        <v>220255</v>
      </c>
      <c r="K10534" s="11">
        <f t="shared" si="548"/>
        <v>107998.21212210988</v>
      </c>
      <c r="L10534" s="12">
        <f t="shared" si="544"/>
        <v>3392049.1498821378</v>
      </c>
      <c r="M10534" s="11">
        <f>COUNTIF(E$2:$E10534,E10534)</f>
        <v>3401</v>
      </c>
      <c r="O10534" t="str">
        <f t="shared" si="549"/>
        <v/>
      </c>
    </row>
    <row r="10535" spans="1:15" hidden="1">
      <c r="A10535" s="41" t="s">
        <v>103</v>
      </c>
      <c r="B10535" s="46">
        <v>45825</v>
      </c>
      <c r="C10535" s="8" t="s">
        <v>13</v>
      </c>
      <c r="D10535" s="8" t="s">
        <v>15</v>
      </c>
      <c r="E10535" s="8" t="s">
        <v>15</v>
      </c>
      <c r="F10535" s="9">
        <f t="shared" si="543"/>
        <v>-63500000</v>
      </c>
      <c r="G10535" s="9">
        <v>-635</v>
      </c>
      <c r="H10535" s="10">
        <v>-69763005</v>
      </c>
      <c r="I10535" s="11">
        <f t="shared" si="546"/>
        <v>23718567346.257771</v>
      </c>
      <c r="J10535" s="11">
        <f t="shared" si="547"/>
        <v>219620</v>
      </c>
      <c r="K10535" s="11">
        <f t="shared" si="548"/>
        <v>107998.21212210988</v>
      </c>
      <c r="L10535" s="12">
        <f t="shared" si="544"/>
        <v>1184140.3024602234</v>
      </c>
      <c r="M10535" s="11">
        <f>COUNTIF(E$2:$E10535,E10535)</f>
        <v>3402</v>
      </c>
      <c r="O10535" t="str">
        <f t="shared" si="549"/>
        <v/>
      </c>
    </row>
    <row r="10536" spans="1:15" hidden="1">
      <c r="A10536" s="41" t="s">
        <v>103</v>
      </c>
      <c r="B10536" s="46">
        <v>45825</v>
      </c>
      <c r="C10536" s="8" t="s">
        <v>13</v>
      </c>
      <c r="D10536" s="8" t="s">
        <v>14</v>
      </c>
      <c r="E10536" s="8" t="s">
        <v>14</v>
      </c>
      <c r="F10536" s="9">
        <f t="shared" si="543"/>
        <v>-3700000</v>
      </c>
      <c r="G10536" s="9">
        <v>-37</v>
      </c>
      <c r="H10536" s="10">
        <v>-3985344</v>
      </c>
      <c r="I10536" s="11">
        <f t="shared" si="546"/>
        <v>18165235553.993866</v>
      </c>
      <c r="J10536" s="11">
        <f t="shared" si="547"/>
        <v>178726</v>
      </c>
      <c r="K10536" s="11">
        <f t="shared" si="548"/>
        <v>101637.34181928687</v>
      </c>
      <c r="L10536" s="12">
        <f t="shared" si="544"/>
        <v>224762.35268638562</v>
      </c>
      <c r="M10536" s="11">
        <f>COUNTIF(E$2:$E10536,E10536)</f>
        <v>1622</v>
      </c>
      <c r="O10536" t="str">
        <f t="shared" si="549"/>
        <v/>
      </c>
    </row>
    <row r="10537" spans="1:15" hidden="1">
      <c r="A10537" s="41" t="s">
        <v>103</v>
      </c>
      <c r="B10537" s="46">
        <v>45825</v>
      </c>
      <c r="C10537" s="8" t="s">
        <v>13</v>
      </c>
      <c r="D10537" s="8" t="s">
        <v>15</v>
      </c>
      <c r="E10537" s="8" t="s">
        <v>15</v>
      </c>
      <c r="F10537" s="9">
        <f t="shared" si="543"/>
        <v>-18500000</v>
      </c>
      <c r="G10537" s="9">
        <v>-185</v>
      </c>
      <c r="H10537" s="10">
        <v>-20324655</v>
      </c>
      <c r="I10537" s="11">
        <f t="shared" si="546"/>
        <v>23698587677.015179</v>
      </c>
      <c r="J10537" s="11">
        <f t="shared" si="547"/>
        <v>219435</v>
      </c>
      <c r="K10537" s="11">
        <f t="shared" si="548"/>
        <v>107998.21212210988</v>
      </c>
      <c r="L10537" s="12">
        <f t="shared" si="544"/>
        <v>344985.75740967318</v>
      </c>
      <c r="M10537" s="11">
        <f>COUNTIF(E$2:$E10537,E10537)</f>
        <v>3403</v>
      </c>
      <c r="O10537" t="str">
        <f t="shared" si="549"/>
        <v/>
      </c>
    </row>
    <row r="10538" spans="1:15" hidden="1">
      <c r="A10538" s="41" t="s">
        <v>103</v>
      </c>
      <c r="B10538" s="46">
        <v>45825</v>
      </c>
      <c r="C10538" s="8" t="s">
        <v>13</v>
      </c>
      <c r="D10538" s="8" t="s">
        <v>15</v>
      </c>
      <c r="E10538" s="8" t="s">
        <v>15</v>
      </c>
      <c r="F10538" s="9">
        <f t="shared" ref="F10538:F10601" si="550">100000*G10538</f>
        <v>-45400000</v>
      </c>
      <c r="G10538" s="9">
        <v>-454</v>
      </c>
      <c r="H10538" s="10">
        <v>-49877802</v>
      </c>
      <c r="I10538" s="11">
        <f t="shared" si="546"/>
        <v>23649556488.711742</v>
      </c>
      <c r="J10538" s="11">
        <f t="shared" si="547"/>
        <v>218981</v>
      </c>
      <c r="K10538" s="11">
        <f t="shared" si="548"/>
        <v>107998.21212210988</v>
      </c>
      <c r="L10538" s="12">
        <f t="shared" si="544"/>
        <v>846613.69656211138</v>
      </c>
      <c r="M10538" s="11">
        <f>COUNTIF(E$2:$E10538,E10538)</f>
        <v>3404</v>
      </c>
      <c r="O10538" t="str">
        <f t="shared" si="549"/>
        <v/>
      </c>
    </row>
    <row r="10539" spans="1:15" hidden="1">
      <c r="A10539" s="41" t="s">
        <v>103</v>
      </c>
      <c r="B10539" s="46">
        <v>45825</v>
      </c>
      <c r="C10539" s="8" t="s">
        <v>13</v>
      </c>
      <c r="D10539" s="8" t="s">
        <v>14</v>
      </c>
      <c r="E10539" s="8" t="s">
        <v>14</v>
      </c>
      <c r="F10539" s="9">
        <f t="shared" si="550"/>
        <v>-46300000</v>
      </c>
      <c r="G10539" s="9">
        <v>-463</v>
      </c>
      <c r="H10539" s="10">
        <v>-49870656</v>
      </c>
      <c r="I10539" s="11">
        <f t="shared" si="546"/>
        <v>18118177464.731537</v>
      </c>
      <c r="J10539" s="11">
        <f t="shared" si="547"/>
        <v>178263</v>
      </c>
      <c r="K10539" s="11">
        <f t="shared" si="548"/>
        <v>101637.34181928687</v>
      </c>
      <c r="L10539" s="12">
        <f t="shared" si="544"/>
        <v>2812566.7376701757</v>
      </c>
      <c r="M10539" s="11">
        <f>COUNTIF(E$2:$E10539,E10539)</f>
        <v>1623</v>
      </c>
      <c r="O10539" t="str">
        <f t="shared" si="549"/>
        <v/>
      </c>
    </row>
    <row r="10540" spans="1:15" hidden="1">
      <c r="A10540" s="41" t="s">
        <v>103</v>
      </c>
      <c r="B10540" s="46">
        <v>45825</v>
      </c>
      <c r="C10540" s="8" t="s">
        <v>13</v>
      </c>
      <c r="D10540" s="8" t="s">
        <v>14</v>
      </c>
      <c r="E10540" s="8" t="s">
        <v>14</v>
      </c>
      <c r="F10540" s="9">
        <f t="shared" si="550"/>
        <v>-9200000</v>
      </c>
      <c r="G10540" s="9">
        <v>-92</v>
      </c>
      <c r="H10540" s="10">
        <v>-9909504</v>
      </c>
      <c r="I10540" s="11">
        <f t="shared" si="546"/>
        <v>18108826829.284161</v>
      </c>
      <c r="J10540" s="11">
        <f t="shared" si="547"/>
        <v>178171</v>
      </c>
      <c r="K10540" s="11">
        <f t="shared" si="548"/>
        <v>101637.34181928687</v>
      </c>
      <c r="L10540" s="12">
        <f t="shared" si="544"/>
        <v>558868.5526256077</v>
      </c>
      <c r="M10540" s="11">
        <f>COUNTIF(E$2:$E10540,E10540)</f>
        <v>1624</v>
      </c>
      <c r="O10540" t="str">
        <f t="shared" si="549"/>
        <v/>
      </c>
    </row>
    <row r="10541" spans="1:15" hidden="1">
      <c r="A10541" s="41" t="s">
        <v>103</v>
      </c>
      <c r="B10541" s="46">
        <v>45825</v>
      </c>
      <c r="C10541" s="8" t="s">
        <v>13</v>
      </c>
      <c r="D10541" s="8" t="s">
        <v>14</v>
      </c>
      <c r="E10541" s="8" t="s">
        <v>14</v>
      </c>
      <c r="F10541" s="9">
        <f t="shared" si="550"/>
        <v>-6700000</v>
      </c>
      <c r="G10541" s="9">
        <v>-67</v>
      </c>
      <c r="H10541" s="10">
        <v>-7216704</v>
      </c>
      <c r="I10541" s="11">
        <f t="shared" si="546"/>
        <v>18102017127.382267</v>
      </c>
      <c r="J10541" s="11">
        <f t="shared" si="547"/>
        <v>178104</v>
      </c>
      <c r="K10541" s="11">
        <f t="shared" si="548"/>
        <v>101637.34181928687</v>
      </c>
      <c r="L10541" s="12">
        <f t="shared" si="544"/>
        <v>407002.0981077794</v>
      </c>
      <c r="M10541" s="11">
        <f>COUNTIF(E$2:$E10541,E10541)</f>
        <v>1625</v>
      </c>
      <c r="O10541" t="str">
        <f t="shared" si="549"/>
        <v/>
      </c>
    </row>
    <row r="10542" spans="1:15" hidden="1">
      <c r="A10542" s="41" t="s">
        <v>103</v>
      </c>
      <c r="B10542" s="46">
        <v>45825</v>
      </c>
      <c r="C10542" s="8" t="s">
        <v>13</v>
      </c>
      <c r="D10542" s="8" t="s">
        <v>14</v>
      </c>
      <c r="E10542" s="8" t="s">
        <v>14</v>
      </c>
      <c r="F10542" s="9">
        <f t="shared" si="550"/>
        <v>-46300000</v>
      </c>
      <c r="G10542" s="9">
        <v>-463</v>
      </c>
      <c r="H10542" s="10">
        <v>-49870656</v>
      </c>
      <c r="I10542" s="11">
        <f t="shared" si="546"/>
        <v>18054959038.119938</v>
      </c>
      <c r="J10542" s="11">
        <f t="shared" si="547"/>
        <v>177641</v>
      </c>
      <c r="K10542" s="11">
        <f t="shared" si="548"/>
        <v>101637.34181928687</v>
      </c>
      <c r="L10542" s="12">
        <f t="shared" ref="L10542:L10605" si="551">IF(G10542&lt;0,K10542*G10542-H10542,0)</f>
        <v>2812566.7376701757</v>
      </c>
      <c r="M10542" s="11">
        <f>COUNTIF(E$2:$E10542,E10542)</f>
        <v>1626</v>
      </c>
      <c r="O10542" t="str">
        <f t="shared" si="549"/>
        <v/>
      </c>
    </row>
    <row r="10543" spans="1:15" hidden="1">
      <c r="A10543" s="41" t="s">
        <v>103</v>
      </c>
      <c r="B10543" s="46">
        <v>45825</v>
      </c>
      <c r="C10543" s="8" t="s">
        <v>13</v>
      </c>
      <c r="D10543" s="8" t="s">
        <v>14</v>
      </c>
      <c r="E10543" s="8" t="s">
        <v>14</v>
      </c>
      <c r="F10543" s="9">
        <f t="shared" si="550"/>
        <v>-32500000</v>
      </c>
      <c r="G10543" s="9">
        <v>-325</v>
      </c>
      <c r="H10543" s="10">
        <v>-35006400</v>
      </c>
      <c r="I10543" s="11">
        <f t="shared" si="546"/>
        <v>18021926902.028671</v>
      </c>
      <c r="J10543" s="11">
        <f t="shared" si="547"/>
        <v>177316</v>
      </c>
      <c r="K10543" s="11">
        <f t="shared" si="548"/>
        <v>101637.34181928687</v>
      </c>
      <c r="L10543" s="12">
        <f t="shared" si="551"/>
        <v>1974263.908731766</v>
      </c>
      <c r="M10543" s="11">
        <f>COUNTIF(E$2:$E10543,E10543)</f>
        <v>1627</v>
      </c>
      <c r="O10543" t="str">
        <f t="shared" si="549"/>
        <v/>
      </c>
    </row>
    <row r="10544" spans="1:15" hidden="1">
      <c r="A10544" s="41" t="s">
        <v>103</v>
      </c>
      <c r="B10544" s="46">
        <v>45825</v>
      </c>
      <c r="C10544" s="8" t="s">
        <v>13</v>
      </c>
      <c r="D10544" s="8" t="s">
        <v>46</v>
      </c>
      <c r="E10544" s="8" t="s">
        <v>46</v>
      </c>
      <c r="F10544" s="9">
        <f t="shared" si="550"/>
        <v>1800000</v>
      </c>
      <c r="G10544" s="9">
        <v>18</v>
      </c>
      <c r="H10544" s="10">
        <v>1866888</v>
      </c>
      <c r="I10544" s="11">
        <f t="shared" si="546"/>
        <v>10385918719.515728</v>
      </c>
      <c r="J10544" s="11">
        <f t="shared" si="547"/>
        <v>101125</v>
      </c>
      <c r="K10544" s="11">
        <f t="shared" si="548"/>
        <v>102703.76978507519</v>
      </c>
      <c r="L10544" s="12">
        <f t="shared" si="551"/>
        <v>0</v>
      </c>
      <c r="M10544" s="11">
        <f>COUNTIF(E$2:$E10544,E10544)</f>
        <v>3042</v>
      </c>
      <c r="O10544" t="str">
        <f t="shared" si="549"/>
        <v/>
      </c>
    </row>
    <row r="10545" spans="1:15" hidden="1">
      <c r="A10545" s="41" t="s">
        <v>103</v>
      </c>
      <c r="B10545" s="46">
        <v>45825</v>
      </c>
      <c r="C10545" s="8" t="s">
        <v>13</v>
      </c>
      <c r="D10545" s="8" t="s">
        <v>46</v>
      </c>
      <c r="E10545" s="8" t="s">
        <v>46</v>
      </c>
      <c r="F10545" s="9">
        <f t="shared" si="550"/>
        <v>4500000</v>
      </c>
      <c r="G10545" s="9">
        <v>45</v>
      </c>
      <c r="H10545" s="10">
        <v>4667220</v>
      </c>
      <c r="I10545" s="11">
        <f t="shared" si="546"/>
        <v>10390585939.515728</v>
      </c>
      <c r="J10545" s="11">
        <f t="shared" si="547"/>
        <v>101170</v>
      </c>
      <c r="K10545" s="11">
        <f t="shared" si="548"/>
        <v>102704.2200209126</v>
      </c>
      <c r="L10545" s="12">
        <f t="shared" si="551"/>
        <v>0</v>
      </c>
      <c r="M10545" s="11">
        <f>COUNTIF(E$2:$E10545,E10545)</f>
        <v>3043</v>
      </c>
      <c r="O10545" t="str">
        <f t="shared" si="549"/>
        <v/>
      </c>
    </row>
    <row r="10546" spans="1:15" hidden="1">
      <c r="A10546" s="41" t="s">
        <v>103</v>
      </c>
      <c r="B10546" s="46">
        <v>45825</v>
      </c>
      <c r="C10546" s="8" t="s">
        <v>13</v>
      </c>
      <c r="D10546" s="8" t="s">
        <v>90</v>
      </c>
      <c r="E10546" s="8" t="s">
        <v>90</v>
      </c>
      <c r="F10546" s="9">
        <f t="shared" si="550"/>
        <v>46500000</v>
      </c>
      <c r="G10546" s="9">
        <v>465</v>
      </c>
      <c r="H10546" s="10">
        <v>50646870</v>
      </c>
      <c r="I10546" s="11">
        <f t="shared" si="546"/>
        <v>4136928442.24438</v>
      </c>
      <c r="J10546" s="11">
        <f t="shared" si="547"/>
        <v>39343</v>
      </c>
      <c r="K10546" s="11">
        <f t="shared" si="548"/>
        <v>105150.3048126574</v>
      </c>
      <c r="L10546" s="12">
        <f t="shared" si="551"/>
        <v>0</v>
      </c>
      <c r="M10546" s="11">
        <f>COUNTIF(E$2:$E10546,E10546)</f>
        <v>1828</v>
      </c>
      <c r="O10546" t="str">
        <f t="shared" si="549"/>
        <v/>
      </c>
    </row>
    <row r="10547" spans="1:15" hidden="1">
      <c r="A10547" s="41" t="s">
        <v>103</v>
      </c>
      <c r="B10547" s="46">
        <v>45825</v>
      </c>
      <c r="C10547" s="8" t="s">
        <v>13</v>
      </c>
      <c r="D10547" s="8" t="s">
        <v>15</v>
      </c>
      <c r="E10547" s="8" t="s">
        <v>15</v>
      </c>
      <c r="F10547" s="9">
        <f t="shared" si="550"/>
        <v>-900000</v>
      </c>
      <c r="G10547" s="9">
        <v>-9</v>
      </c>
      <c r="H10547" s="10">
        <v>-988767</v>
      </c>
      <c r="I10547" s="11">
        <f t="shared" si="546"/>
        <v>23648584504.802643</v>
      </c>
      <c r="J10547" s="11">
        <f t="shared" si="547"/>
        <v>218972</v>
      </c>
      <c r="K10547" s="11">
        <f t="shared" si="548"/>
        <v>107998.21212210988</v>
      </c>
      <c r="L10547" s="12">
        <f t="shared" si="551"/>
        <v>16783.090901011135</v>
      </c>
      <c r="M10547" s="11">
        <f>COUNTIF(E$2:$E10547,E10547)</f>
        <v>3405</v>
      </c>
      <c r="O10547" t="str">
        <f t="shared" si="549"/>
        <v/>
      </c>
    </row>
    <row r="10548" spans="1:15" hidden="1">
      <c r="A10548" s="41" t="s">
        <v>103</v>
      </c>
      <c r="B10548" s="46">
        <v>45825</v>
      </c>
      <c r="C10548" s="8" t="s">
        <v>13</v>
      </c>
      <c r="D10548" s="8" t="s">
        <v>15</v>
      </c>
      <c r="E10548" s="8" t="s">
        <v>15</v>
      </c>
      <c r="F10548" s="9">
        <f t="shared" si="550"/>
        <v>-900000</v>
      </c>
      <c r="G10548" s="9">
        <v>-9</v>
      </c>
      <c r="H10548" s="10">
        <v>-988767</v>
      </c>
      <c r="I10548" s="11">
        <f t="shared" si="546"/>
        <v>23647612520.893543</v>
      </c>
      <c r="J10548" s="11">
        <f t="shared" si="547"/>
        <v>218963</v>
      </c>
      <c r="K10548" s="11">
        <f t="shared" si="548"/>
        <v>107998.21212210988</v>
      </c>
      <c r="L10548" s="12">
        <f t="shared" si="551"/>
        <v>16783.090901011135</v>
      </c>
      <c r="M10548" s="11">
        <f>COUNTIF(E$2:$E10548,E10548)</f>
        <v>3406</v>
      </c>
      <c r="O10548" t="str">
        <f t="shared" si="549"/>
        <v/>
      </c>
    </row>
    <row r="10549" spans="1:15" hidden="1">
      <c r="A10549" s="41" t="s">
        <v>103</v>
      </c>
      <c r="B10549" s="46">
        <v>45825</v>
      </c>
      <c r="C10549" s="8" t="s">
        <v>13</v>
      </c>
      <c r="D10549" s="8" t="s">
        <v>15</v>
      </c>
      <c r="E10549" s="8" t="s">
        <v>15</v>
      </c>
      <c r="F10549" s="9">
        <f t="shared" si="550"/>
        <v>-5000000</v>
      </c>
      <c r="G10549" s="9">
        <v>-50</v>
      </c>
      <c r="H10549" s="10">
        <v>-5493150</v>
      </c>
      <c r="I10549" s="11">
        <f t="shared" si="546"/>
        <v>23642212610.287437</v>
      </c>
      <c r="J10549" s="11">
        <f t="shared" si="547"/>
        <v>218913</v>
      </c>
      <c r="K10549" s="11">
        <f t="shared" si="548"/>
        <v>107998.21212210988</v>
      </c>
      <c r="L10549" s="12">
        <f t="shared" si="551"/>
        <v>93239.393894505687</v>
      </c>
      <c r="M10549" s="11">
        <f>COUNTIF(E$2:$E10549,E10549)</f>
        <v>3407</v>
      </c>
      <c r="O10549" t="str">
        <f t="shared" si="549"/>
        <v/>
      </c>
    </row>
    <row r="10550" spans="1:15" hidden="1">
      <c r="A10550" s="41" t="s">
        <v>103</v>
      </c>
      <c r="B10550" s="46">
        <v>45825</v>
      </c>
      <c r="C10550" s="8" t="s">
        <v>13</v>
      </c>
      <c r="D10550" s="8" t="s">
        <v>14</v>
      </c>
      <c r="E10550" s="8" t="s">
        <v>14</v>
      </c>
      <c r="F10550" s="9">
        <f t="shared" si="550"/>
        <v>-9200000</v>
      </c>
      <c r="G10550" s="9">
        <v>-92</v>
      </c>
      <c r="H10550" s="10">
        <v>-9909504</v>
      </c>
      <c r="I10550" s="11">
        <f t="shared" si="546"/>
        <v>18012576266.581295</v>
      </c>
      <c r="J10550" s="11">
        <f t="shared" si="547"/>
        <v>177224</v>
      </c>
      <c r="K10550" s="11">
        <f t="shared" si="548"/>
        <v>101637.34181928687</v>
      </c>
      <c r="L10550" s="12">
        <f t="shared" si="551"/>
        <v>558868.5526256077</v>
      </c>
      <c r="M10550" s="11">
        <f>COUNTIF(E$2:$E10550,E10550)</f>
        <v>1628</v>
      </c>
      <c r="O10550" t="str">
        <f t="shared" si="549"/>
        <v/>
      </c>
    </row>
    <row r="10551" spans="1:15" hidden="1">
      <c r="A10551" s="41" t="s">
        <v>103</v>
      </c>
      <c r="B10551" s="46">
        <v>45825</v>
      </c>
      <c r="C10551" s="8" t="s">
        <v>13</v>
      </c>
      <c r="D10551" s="8" t="s">
        <v>15</v>
      </c>
      <c r="E10551" s="8" t="s">
        <v>15</v>
      </c>
      <c r="F10551" s="9">
        <f t="shared" si="550"/>
        <v>-5400000</v>
      </c>
      <c r="G10551" s="9">
        <v>-54</v>
      </c>
      <c r="H10551" s="10">
        <v>-5932602</v>
      </c>
      <c r="I10551" s="11">
        <f t="shared" si="546"/>
        <v>23636380706.832844</v>
      </c>
      <c r="J10551" s="11">
        <f t="shared" si="547"/>
        <v>218859</v>
      </c>
      <c r="K10551" s="11">
        <f t="shared" si="548"/>
        <v>107998.21212210988</v>
      </c>
      <c r="L10551" s="12">
        <f t="shared" si="551"/>
        <v>100698.54540606681</v>
      </c>
      <c r="M10551" s="11">
        <f>COUNTIF(E$2:$E10551,E10551)</f>
        <v>3408</v>
      </c>
      <c r="O10551" t="str">
        <f t="shared" si="549"/>
        <v/>
      </c>
    </row>
    <row r="10552" spans="1:15" hidden="1">
      <c r="A10552" s="41" t="s">
        <v>103</v>
      </c>
      <c r="B10552" s="46">
        <v>45825</v>
      </c>
      <c r="C10552" s="8" t="s">
        <v>13</v>
      </c>
      <c r="D10552" s="8" t="s">
        <v>15</v>
      </c>
      <c r="E10552" s="8" t="s">
        <v>15</v>
      </c>
      <c r="F10552" s="9">
        <f t="shared" si="550"/>
        <v>-13600000</v>
      </c>
      <c r="G10552" s="9">
        <v>-136</v>
      </c>
      <c r="H10552" s="10">
        <v>-14941368</v>
      </c>
      <c r="I10552" s="11">
        <f t="shared" si="546"/>
        <v>23621692949.984238</v>
      </c>
      <c r="J10552" s="11">
        <f t="shared" si="547"/>
        <v>218723</v>
      </c>
      <c r="K10552" s="11">
        <f t="shared" si="548"/>
        <v>107998.21212210988</v>
      </c>
      <c r="L10552" s="12">
        <f t="shared" si="551"/>
        <v>253611.15139305592</v>
      </c>
      <c r="M10552" s="11">
        <f>COUNTIF(E$2:$E10552,E10552)</f>
        <v>3409</v>
      </c>
      <c r="O10552" t="str">
        <f t="shared" si="549"/>
        <v/>
      </c>
    </row>
    <row r="10553" spans="1:15" hidden="1">
      <c r="A10553" s="41" t="s">
        <v>103</v>
      </c>
      <c r="B10553" s="46">
        <v>45825</v>
      </c>
      <c r="C10553" s="8" t="s">
        <v>13</v>
      </c>
      <c r="D10553" s="8" t="s">
        <v>15</v>
      </c>
      <c r="E10553" s="8" t="s">
        <v>15</v>
      </c>
      <c r="F10553" s="9">
        <f t="shared" si="550"/>
        <v>-6400000</v>
      </c>
      <c r="G10553" s="9">
        <v>-64</v>
      </c>
      <c r="H10553" s="10">
        <v>-7031232</v>
      </c>
      <c r="I10553" s="11">
        <f t="shared" si="546"/>
        <v>23614781064.408424</v>
      </c>
      <c r="J10553" s="11">
        <f t="shared" si="547"/>
        <v>218659</v>
      </c>
      <c r="K10553" s="11">
        <f t="shared" si="548"/>
        <v>107998.21212210988</v>
      </c>
      <c r="L10553" s="12">
        <f t="shared" si="551"/>
        <v>119346.42418496776</v>
      </c>
      <c r="M10553" s="11">
        <f>COUNTIF(E$2:$E10553,E10553)</f>
        <v>3410</v>
      </c>
      <c r="O10553" t="str">
        <f t="shared" si="549"/>
        <v/>
      </c>
    </row>
    <row r="10554" spans="1:15" hidden="1">
      <c r="A10554" s="41" t="s">
        <v>103</v>
      </c>
      <c r="B10554" s="46">
        <v>45825</v>
      </c>
      <c r="C10554" s="8" t="s">
        <v>13</v>
      </c>
      <c r="D10554" s="8" t="s">
        <v>14</v>
      </c>
      <c r="E10554" s="8" t="s">
        <v>14</v>
      </c>
      <c r="F10554" s="9">
        <f t="shared" si="550"/>
        <v>-4600000</v>
      </c>
      <c r="G10554" s="9">
        <v>-46</v>
      </c>
      <c r="H10554" s="10">
        <v>-4954752</v>
      </c>
      <c r="I10554" s="11">
        <f t="shared" si="546"/>
        <v>18007900948.857609</v>
      </c>
      <c r="J10554" s="11">
        <f t="shared" si="547"/>
        <v>177178</v>
      </c>
      <c r="K10554" s="11">
        <f t="shared" si="548"/>
        <v>101637.34181928687</v>
      </c>
      <c r="L10554" s="12">
        <f t="shared" si="551"/>
        <v>279434.27631280385</v>
      </c>
      <c r="M10554" s="11">
        <f>COUNTIF(E$2:$E10554,E10554)</f>
        <v>1629</v>
      </c>
      <c r="O10554" t="str">
        <f t="shared" si="549"/>
        <v/>
      </c>
    </row>
    <row r="10555" spans="1:15" hidden="1">
      <c r="A10555" s="41" t="s">
        <v>103</v>
      </c>
      <c r="B10555" s="46">
        <v>45825</v>
      </c>
      <c r="C10555" s="8" t="s">
        <v>13</v>
      </c>
      <c r="D10555" s="8" t="s">
        <v>14</v>
      </c>
      <c r="E10555" s="8" t="s">
        <v>14</v>
      </c>
      <c r="F10555" s="9">
        <f t="shared" si="550"/>
        <v>-4900000</v>
      </c>
      <c r="G10555" s="9">
        <v>-49</v>
      </c>
      <c r="H10555" s="10">
        <v>-5277888</v>
      </c>
      <c r="I10555" s="11">
        <f t="shared" si="546"/>
        <v>18002920719.108463</v>
      </c>
      <c r="J10555" s="11">
        <f t="shared" si="547"/>
        <v>177129</v>
      </c>
      <c r="K10555" s="11">
        <f t="shared" si="548"/>
        <v>101637.34181928687</v>
      </c>
      <c r="L10555" s="12">
        <f t="shared" si="551"/>
        <v>297658.25085494295</v>
      </c>
      <c r="M10555" s="11">
        <f>COUNTIF(E$2:$E10555,E10555)</f>
        <v>1630</v>
      </c>
      <c r="O10555" t="str">
        <f t="shared" si="549"/>
        <v/>
      </c>
    </row>
    <row r="10556" spans="1:15" hidden="1">
      <c r="A10556" s="41" t="s">
        <v>103</v>
      </c>
      <c r="B10556" s="46">
        <v>45825</v>
      </c>
      <c r="C10556" s="8" t="s">
        <v>13</v>
      </c>
      <c r="D10556" s="8" t="s">
        <v>14</v>
      </c>
      <c r="E10556" s="8" t="s">
        <v>14</v>
      </c>
      <c r="F10556" s="9">
        <f t="shared" si="550"/>
        <v>-3000000</v>
      </c>
      <c r="G10556" s="9">
        <v>-30</v>
      </c>
      <c r="H10556" s="10">
        <v>-3231360</v>
      </c>
      <c r="I10556" s="11">
        <f t="shared" ref="I10556:I10619" si="552">IF(H10556&gt;=0,IF(M10556=1,H10556,SUMIFS(I:I,E:E,E10556,M:M,M10556-1)+H10556),SUMIFS(I:I,E:E,E10556,M:M,M10556-1)+K10556*G10556)</f>
        <v>17999871598.853886</v>
      </c>
      <c r="J10556" s="11">
        <f t="shared" ref="J10556:J10619" si="553">IF(M10556=1,G10556,SUMIFS($J:$J,$E:$E,E10556,$M:$M,M10556-1)+G10556)</f>
        <v>177099</v>
      </c>
      <c r="K10556" s="11">
        <f t="shared" ref="K10556:K10619" si="554">IF(H10556&gt;=0,I10556/J10556,SUMIFS($K:$K,$E:$E,E10556,$M:$M,M10556-1))</f>
        <v>101637.34181928687</v>
      </c>
      <c r="L10556" s="12">
        <f t="shared" si="551"/>
        <v>182239.74542139377</v>
      </c>
      <c r="M10556" s="11">
        <f>COUNTIF(E$2:$E10556,E10556)</f>
        <v>1631</v>
      </c>
      <c r="O10556" t="str">
        <f t="shared" ref="O10556:O10619" si="555">IF(M10556=_xlfn.MAXIFS(M:M,D:D,D10556),"X","")</f>
        <v/>
      </c>
    </row>
    <row r="10557" spans="1:15" hidden="1">
      <c r="A10557" s="41" t="s">
        <v>103</v>
      </c>
      <c r="B10557" s="46">
        <v>45825</v>
      </c>
      <c r="C10557" s="8" t="s">
        <v>13</v>
      </c>
      <c r="D10557" s="8" t="s">
        <v>14</v>
      </c>
      <c r="E10557" s="8" t="s">
        <v>14</v>
      </c>
      <c r="F10557" s="9">
        <f t="shared" si="550"/>
        <v>-46300000</v>
      </c>
      <c r="G10557" s="9">
        <v>-463</v>
      </c>
      <c r="H10557" s="10">
        <v>-49870656</v>
      </c>
      <c r="I10557" s="11">
        <f t="shared" si="552"/>
        <v>17952813509.591557</v>
      </c>
      <c r="J10557" s="11">
        <f t="shared" si="553"/>
        <v>176636</v>
      </c>
      <c r="K10557" s="11">
        <f t="shared" si="554"/>
        <v>101637.34181928687</v>
      </c>
      <c r="L10557" s="12">
        <f t="shared" si="551"/>
        <v>2812566.7376701757</v>
      </c>
      <c r="M10557" s="11">
        <f>COUNTIF(E$2:$E10557,E10557)</f>
        <v>1632</v>
      </c>
      <c r="O10557" t="str">
        <f t="shared" si="555"/>
        <v/>
      </c>
    </row>
    <row r="10558" spans="1:15" hidden="1">
      <c r="A10558" s="41" t="s">
        <v>103</v>
      </c>
      <c r="B10558" s="46">
        <v>45825</v>
      </c>
      <c r="C10558" s="8" t="s">
        <v>13</v>
      </c>
      <c r="D10558" s="8" t="s">
        <v>15</v>
      </c>
      <c r="E10558" s="8" t="s">
        <v>15</v>
      </c>
      <c r="F10558" s="9">
        <f t="shared" si="550"/>
        <v>-1900000</v>
      </c>
      <c r="G10558" s="9">
        <v>-19</v>
      </c>
      <c r="H10558" s="10">
        <v>-2087397</v>
      </c>
      <c r="I10558" s="11">
        <f t="shared" si="552"/>
        <v>23612729098.378105</v>
      </c>
      <c r="J10558" s="11">
        <f t="shared" si="553"/>
        <v>218640</v>
      </c>
      <c r="K10558" s="11">
        <f t="shared" si="554"/>
        <v>107998.21212210988</v>
      </c>
      <c r="L10558" s="12">
        <f t="shared" si="551"/>
        <v>35430.969679912319</v>
      </c>
      <c r="M10558" s="11">
        <f>COUNTIF(E$2:$E10558,E10558)</f>
        <v>3411</v>
      </c>
      <c r="O10558" t="str">
        <f t="shared" si="555"/>
        <v/>
      </c>
    </row>
    <row r="10559" spans="1:15" hidden="1">
      <c r="A10559" s="41" t="s">
        <v>103</v>
      </c>
      <c r="B10559" s="46">
        <v>45825</v>
      </c>
      <c r="C10559" s="8" t="s">
        <v>13</v>
      </c>
      <c r="D10559" s="8" t="s">
        <v>15</v>
      </c>
      <c r="E10559" s="8" t="s">
        <v>15</v>
      </c>
      <c r="F10559" s="9">
        <f t="shared" si="550"/>
        <v>-1800000</v>
      </c>
      <c r="G10559" s="9">
        <v>-18</v>
      </c>
      <c r="H10559" s="10">
        <v>-1977534</v>
      </c>
      <c r="I10559" s="11">
        <f t="shared" si="552"/>
        <v>23610785130.559906</v>
      </c>
      <c r="J10559" s="11">
        <f t="shared" si="553"/>
        <v>218622</v>
      </c>
      <c r="K10559" s="11">
        <f t="shared" si="554"/>
        <v>107998.21212210988</v>
      </c>
      <c r="L10559" s="12">
        <f t="shared" si="551"/>
        <v>33566.181802022271</v>
      </c>
      <c r="M10559" s="11">
        <f>COUNTIF(E$2:$E10559,E10559)</f>
        <v>3412</v>
      </c>
      <c r="O10559" t="str">
        <f t="shared" si="555"/>
        <v/>
      </c>
    </row>
    <row r="10560" spans="1:15" hidden="1">
      <c r="A10560" s="41" t="s">
        <v>103</v>
      </c>
      <c r="B10560" s="46">
        <v>45825</v>
      </c>
      <c r="C10560" s="8" t="s">
        <v>13</v>
      </c>
      <c r="D10560" s="8" t="s">
        <v>46</v>
      </c>
      <c r="E10560" s="8" t="s">
        <v>46</v>
      </c>
      <c r="F10560" s="9">
        <f t="shared" si="550"/>
        <v>91100000</v>
      </c>
      <c r="G10560" s="9">
        <v>911</v>
      </c>
      <c r="H10560" s="10">
        <v>95087447</v>
      </c>
      <c r="I10560" s="11">
        <f t="shared" si="552"/>
        <v>10485673386.515728</v>
      </c>
      <c r="J10560" s="11">
        <f t="shared" si="553"/>
        <v>102081</v>
      </c>
      <c r="K10560" s="11">
        <f t="shared" si="554"/>
        <v>102719.14838721925</v>
      </c>
      <c r="L10560" s="12">
        <f t="shared" si="551"/>
        <v>0</v>
      </c>
      <c r="M10560" s="11">
        <f>COUNTIF(E$2:$E10560,E10560)</f>
        <v>3044</v>
      </c>
      <c r="O10560" t="str">
        <f t="shared" si="555"/>
        <v/>
      </c>
    </row>
    <row r="10561" spans="1:15" hidden="1">
      <c r="A10561" s="41" t="s">
        <v>103</v>
      </c>
      <c r="B10561" s="46">
        <v>45825</v>
      </c>
      <c r="C10561" s="8" t="s">
        <v>13</v>
      </c>
      <c r="D10561" s="8" t="s">
        <v>15</v>
      </c>
      <c r="E10561" s="8" t="s">
        <v>15</v>
      </c>
      <c r="F10561" s="9">
        <f t="shared" si="550"/>
        <v>-1800000</v>
      </c>
      <c r="G10561" s="9">
        <v>-18</v>
      </c>
      <c r="H10561" s="10">
        <v>-1977534</v>
      </c>
      <c r="I10561" s="11">
        <f t="shared" si="552"/>
        <v>23608841162.741707</v>
      </c>
      <c r="J10561" s="11">
        <f t="shared" si="553"/>
        <v>218604</v>
      </c>
      <c r="K10561" s="11">
        <f t="shared" si="554"/>
        <v>107998.21212210988</v>
      </c>
      <c r="L10561" s="12">
        <f t="shared" si="551"/>
        <v>33566.181802022271</v>
      </c>
      <c r="M10561" s="11">
        <f>COUNTIF(E$2:$E10561,E10561)</f>
        <v>3413</v>
      </c>
      <c r="O10561" t="str">
        <f t="shared" si="555"/>
        <v/>
      </c>
    </row>
    <row r="10562" spans="1:15" hidden="1">
      <c r="A10562" s="41" t="s">
        <v>103</v>
      </c>
      <c r="B10562" s="46">
        <v>45825</v>
      </c>
      <c r="C10562" s="8" t="s">
        <v>13</v>
      </c>
      <c r="D10562" s="8" t="s">
        <v>14</v>
      </c>
      <c r="E10562" s="8" t="s">
        <v>14</v>
      </c>
      <c r="F10562" s="9">
        <f t="shared" si="550"/>
        <v>900000</v>
      </c>
      <c r="G10562" s="9">
        <v>9</v>
      </c>
      <c r="H10562" s="10">
        <v>971667</v>
      </c>
      <c r="I10562" s="11">
        <f t="shared" si="552"/>
        <v>17953785176.591557</v>
      </c>
      <c r="J10562" s="11">
        <f t="shared" si="553"/>
        <v>176645</v>
      </c>
      <c r="K10562" s="11">
        <f t="shared" si="554"/>
        <v>101637.66410932411</v>
      </c>
      <c r="L10562" s="12">
        <f t="shared" si="551"/>
        <v>0</v>
      </c>
      <c r="M10562" s="11">
        <f>COUNTIF(E$2:$E10562,E10562)</f>
        <v>1633</v>
      </c>
      <c r="O10562" t="str">
        <f t="shared" si="555"/>
        <v/>
      </c>
    </row>
    <row r="10563" spans="1:15" hidden="1">
      <c r="A10563" s="41" t="s">
        <v>103</v>
      </c>
      <c r="B10563" s="46">
        <v>45825</v>
      </c>
      <c r="C10563" s="8" t="s">
        <v>13</v>
      </c>
      <c r="D10563" s="8" t="s">
        <v>46</v>
      </c>
      <c r="E10563" s="8" t="s">
        <v>46</v>
      </c>
      <c r="F10563" s="9">
        <f t="shared" si="550"/>
        <v>4500000</v>
      </c>
      <c r="G10563" s="9">
        <v>45</v>
      </c>
      <c r="H10563" s="10">
        <v>4658940</v>
      </c>
      <c r="I10563" s="11">
        <f t="shared" si="552"/>
        <v>10490332326.515728</v>
      </c>
      <c r="J10563" s="11">
        <f t="shared" si="553"/>
        <v>102126</v>
      </c>
      <c r="K10563" s="11">
        <f t="shared" si="554"/>
        <v>102719.50655578137</v>
      </c>
      <c r="L10563" s="12">
        <f t="shared" si="551"/>
        <v>0</v>
      </c>
      <c r="M10563" s="11">
        <f>COUNTIF(E$2:$E10563,E10563)</f>
        <v>3045</v>
      </c>
      <c r="O10563" t="str">
        <f t="shared" si="555"/>
        <v/>
      </c>
    </row>
    <row r="10564" spans="1:15" hidden="1">
      <c r="A10564" s="41" t="s">
        <v>103</v>
      </c>
      <c r="B10564" s="46">
        <v>45825</v>
      </c>
      <c r="C10564" s="8" t="s">
        <v>13</v>
      </c>
      <c r="D10564" s="8" t="s">
        <v>14</v>
      </c>
      <c r="E10564" s="8" t="s">
        <v>14</v>
      </c>
      <c r="F10564" s="9">
        <f t="shared" si="550"/>
        <v>-1800000</v>
      </c>
      <c r="G10564" s="9">
        <v>-18</v>
      </c>
      <c r="H10564" s="10">
        <v>-1938816</v>
      </c>
      <c r="I10564" s="11">
        <f t="shared" si="552"/>
        <v>17951955698.637589</v>
      </c>
      <c r="J10564" s="11">
        <f t="shared" si="553"/>
        <v>176627</v>
      </c>
      <c r="K10564" s="11">
        <f t="shared" si="554"/>
        <v>101637.66410932411</v>
      </c>
      <c r="L10564" s="12">
        <f t="shared" si="551"/>
        <v>109338.04603216611</v>
      </c>
      <c r="M10564" s="11">
        <f>COUNTIF(E$2:$E10564,E10564)</f>
        <v>1634</v>
      </c>
      <c r="O10564" t="str">
        <f t="shared" si="555"/>
        <v/>
      </c>
    </row>
    <row r="10565" spans="1:15" hidden="1">
      <c r="A10565" s="41" t="s">
        <v>103</v>
      </c>
      <c r="B10565" s="46">
        <v>45825</v>
      </c>
      <c r="C10565" s="8" t="s">
        <v>13</v>
      </c>
      <c r="D10565" s="8" t="s">
        <v>15</v>
      </c>
      <c r="E10565" s="8" t="s">
        <v>15</v>
      </c>
      <c r="F10565" s="9">
        <f t="shared" si="550"/>
        <v>-9700000</v>
      </c>
      <c r="G10565" s="9">
        <v>-97</v>
      </c>
      <c r="H10565" s="10">
        <v>-10656711</v>
      </c>
      <c r="I10565" s="11">
        <f t="shared" si="552"/>
        <v>23598365336.165863</v>
      </c>
      <c r="J10565" s="11">
        <f t="shared" si="553"/>
        <v>218507</v>
      </c>
      <c r="K10565" s="11">
        <f t="shared" si="554"/>
        <v>107998.21212210988</v>
      </c>
      <c r="L10565" s="12">
        <f t="shared" si="551"/>
        <v>180884.42415534146</v>
      </c>
      <c r="M10565" s="11">
        <f>COUNTIF(E$2:$E10565,E10565)</f>
        <v>3414</v>
      </c>
      <c r="O10565" t="str">
        <f t="shared" si="555"/>
        <v/>
      </c>
    </row>
    <row r="10566" spans="1:15" hidden="1">
      <c r="A10566" s="41" t="s">
        <v>103</v>
      </c>
      <c r="B10566" s="46">
        <v>45825</v>
      </c>
      <c r="C10566" s="8" t="s">
        <v>13</v>
      </c>
      <c r="D10566" s="8" t="s">
        <v>15</v>
      </c>
      <c r="E10566" s="8" t="s">
        <v>15</v>
      </c>
      <c r="F10566" s="9">
        <f t="shared" si="550"/>
        <v>-3600000</v>
      </c>
      <c r="G10566" s="9">
        <v>-36</v>
      </c>
      <c r="H10566" s="10">
        <v>-3955068</v>
      </c>
      <c r="I10566" s="11">
        <f t="shared" si="552"/>
        <v>23594477400.529469</v>
      </c>
      <c r="J10566" s="11">
        <f t="shared" si="553"/>
        <v>218471</v>
      </c>
      <c r="K10566" s="11">
        <f t="shared" si="554"/>
        <v>107998.21212210988</v>
      </c>
      <c r="L10566" s="12">
        <f t="shared" si="551"/>
        <v>67132.363604044542</v>
      </c>
      <c r="M10566" s="11">
        <f>COUNTIF(E$2:$E10566,E10566)</f>
        <v>3415</v>
      </c>
      <c r="O10566" t="str">
        <f t="shared" si="555"/>
        <v/>
      </c>
    </row>
    <row r="10567" spans="1:15" hidden="1">
      <c r="A10567" s="41" t="s">
        <v>103</v>
      </c>
      <c r="B10567" s="46">
        <v>45825</v>
      </c>
      <c r="C10567" s="8" t="s">
        <v>13</v>
      </c>
      <c r="D10567" s="8" t="s">
        <v>14</v>
      </c>
      <c r="E10567" s="8" t="s">
        <v>14</v>
      </c>
      <c r="F10567" s="9">
        <f t="shared" si="550"/>
        <v>-9200000</v>
      </c>
      <c r="G10567" s="9">
        <v>-92</v>
      </c>
      <c r="H10567" s="10">
        <v>-9909504</v>
      </c>
      <c r="I10567" s="11">
        <f t="shared" si="552"/>
        <v>17942605033.539532</v>
      </c>
      <c r="J10567" s="11">
        <f t="shared" si="553"/>
        <v>176535</v>
      </c>
      <c r="K10567" s="11">
        <f t="shared" si="554"/>
        <v>101637.66410932411</v>
      </c>
      <c r="L10567" s="12">
        <f t="shared" si="551"/>
        <v>558838.90194218233</v>
      </c>
      <c r="M10567" s="11">
        <f>COUNTIF(E$2:$E10567,E10567)</f>
        <v>1635</v>
      </c>
      <c r="O10567" t="str">
        <f t="shared" si="555"/>
        <v/>
      </c>
    </row>
    <row r="10568" spans="1:15" hidden="1">
      <c r="A10568" s="41" t="s">
        <v>103</v>
      </c>
      <c r="B10568" s="46">
        <v>45825</v>
      </c>
      <c r="C10568" s="8" t="s">
        <v>13</v>
      </c>
      <c r="D10568" s="8" t="s">
        <v>15</v>
      </c>
      <c r="E10568" s="8" t="s">
        <v>15</v>
      </c>
      <c r="F10568" s="9">
        <f t="shared" si="550"/>
        <v>-13600000</v>
      </c>
      <c r="G10568" s="9">
        <v>-136</v>
      </c>
      <c r="H10568" s="10">
        <v>-14941368</v>
      </c>
      <c r="I10568" s="11">
        <f t="shared" si="552"/>
        <v>23579789643.680862</v>
      </c>
      <c r="J10568" s="11">
        <f t="shared" si="553"/>
        <v>218335</v>
      </c>
      <c r="K10568" s="11">
        <f t="shared" si="554"/>
        <v>107998.21212210988</v>
      </c>
      <c r="L10568" s="12">
        <f t="shared" si="551"/>
        <v>253611.15139305592</v>
      </c>
      <c r="M10568" s="11">
        <f>COUNTIF(E$2:$E10568,E10568)</f>
        <v>3416</v>
      </c>
      <c r="O10568" t="str">
        <f t="shared" si="555"/>
        <v/>
      </c>
    </row>
    <row r="10569" spans="1:15" hidden="1">
      <c r="A10569" s="41" t="s">
        <v>103</v>
      </c>
      <c r="B10569" s="46">
        <v>45825</v>
      </c>
      <c r="C10569" s="8" t="s">
        <v>13</v>
      </c>
      <c r="D10569" s="8" t="s">
        <v>15</v>
      </c>
      <c r="E10569" s="8" t="s">
        <v>15</v>
      </c>
      <c r="F10569" s="9">
        <f t="shared" si="550"/>
        <v>-900000</v>
      </c>
      <c r="G10569" s="9">
        <v>-9</v>
      </c>
      <c r="H10569" s="10">
        <v>-988767</v>
      </c>
      <c r="I10569" s="11">
        <f t="shared" si="552"/>
        <v>23578817659.771763</v>
      </c>
      <c r="J10569" s="11">
        <f t="shared" si="553"/>
        <v>218326</v>
      </c>
      <c r="K10569" s="11">
        <f t="shared" si="554"/>
        <v>107998.21212210988</v>
      </c>
      <c r="L10569" s="12">
        <f t="shared" si="551"/>
        <v>16783.090901011135</v>
      </c>
      <c r="M10569" s="11">
        <f>COUNTIF(E$2:$E10569,E10569)</f>
        <v>3417</v>
      </c>
      <c r="O10569" t="str">
        <f t="shared" si="555"/>
        <v/>
      </c>
    </row>
    <row r="10570" spans="1:15" hidden="1">
      <c r="A10570" s="41" t="s">
        <v>103</v>
      </c>
      <c r="B10570" s="46">
        <v>45825</v>
      </c>
      <c r="C10570" s="8" t="s">
        <v>13</v>
      </c>
      <c r="D10570" s="8" t="s">
        <v>98</v>
      </c>
      <c r="E10570" s="8" t="s">
        <v>98</v>
      </c>
      <c r="F10570" s="9">
        <f t="shared" si="550"/>
        <v>1000000</v>
      </c>
      <c r="G10570" s="9">
        <v>10</v>
      </c>
      <c r="H10570" s="10">
        <v>1033750</v>
      </c>
      <c r="I10570" s="11">
        <f t="shared" si="552"/>
        <v>3164817239</v>
      </c>
      <c r="J10570" s="11">
        <f t="shared" si="553"/>
        <v>30624</v>
      </c>
      <c r="K10570" s="11">
        <f t="shared" si="554"/>
        <v>103344.34557863114</v>
      </c>
      <c r="L10570" s="12">
        <f t="shared" si="551"/>
        <v>0</v>
      </c>
      <c r="M10570" s="11">
        <f>COUNTIF(E$2:$E10570,E10570)</f>
        <v>21</v>
      </c>
      <c r="O10570" t="str">
        <f t="shared" si="555"/>
        <v/>
      </c>
    </row>
    <row r="10571" spans="1:15" hidden="1">
      <c r="A10571" s="41" t="s">
        <v>103</v>
      </c>
      <c r="B10571" s="46">
        <v>45825</v>
      </c>
      <c r="C10571" s="8" t="s">
        <v>13</v>
      </c>
      <c r="D10571" s="8" t="s">
        <v>14</v>
      </c>
      <c r="E10571" s="8" t="s">
        <v>14</v>
      </c>
      <c r="F10571" s="9">
        <f t="shared" si="550"/>
        <v>-46300000</v>
      </c>
      <c r="G10571" s="9">
        <v>-463</v>
      </c>
      <c r="H10571" s="10">
        <v>-49870656</v>
      </c>
      <c r="I10571" s="11">
        <f t="shared" si="552"/>
        <v>17895546795.056915</v>
      </c>
      <c r="J10571" s="11">
        <f t="shared" si="553"/>
        <v>176072</v>
      </c>
      <c r="K10571" s="11">
        <f t="shared" si="554"/>
        <v>101637.66410932411</v>
      </c>
      <c r="L10571" s="12">
        <f t="shared" si="551"/>
        <v>2812417.5173829421</v>
      </c>
      <c r="M10571" s="11">
        <f>COUNTIF(E$2:$E10571,E10571)</f>
        <v>1636</v>
      </c>
      <c r="O10571" t="str">
        <f t="shared" si="555"/>
        <v/>
      </c>
    </row>
    <row r="10572" spans="1:15" hidden="1">
      <c r="A10572" s="41" t="s">
        <v>103</v>
      </c>
      <c r="B10572" s="46">
        <v>45825</v>
      </c>
      <c r="C10572" s="8" t="s">
        <v>13</v>
      </c>
      <c r="D10572" s="8" t="s">
        <v>14</v>
      </c>
      <c r="E10572" s="8" t="s">
        <v>14</v>
      </c>
      <c r="F10572" s="9">
        <f t="shared" si="550"/>
        <v>-900000</v>
      </c>
      <c r="G10572" s="9">
        <v>-9</v>
      </c>
      <c r="H10572" s="10">
        <v>-969408</v>
      </c>
      <c r="I10572" s="11">
        <f t="shared" si="552"/>
        <v>17894632056.079933</v>
      </c>
      <c r="J10572" s="11">
        <f t="shared" si="553"/>
        <v>176063</v>
      </c>
      <c r="K10572" s="11">
        <f t="shared" si="554"/>
        <v>101637.66410932411</v>
      </c>
      <c r="L10572" s="12">
        <f t="shared" si="551"/>
        <v>54669.023016083054</v>
      </c>
      <c r="M10572" s="11">
        <f>COUNTIF(E$2:$E10572,E10572)</f>
        <v>1637</v>
      </c>
      <c r="O10572" t="str">
        <f t="shared" si="555"/>
        <v/>
      </c>
    </row>
    <row r="10573" spans="1:15" hidden="1">
      <c r="A10573" s="41" t="s">
        <v>103</v>
      </c>
      <c r="B10573" s="46">
        <v>45825</v>
      </c>
      <c r="C10573" s="8" t="s">
        <v>13</v>
      </c>
      <c r="D10573" s="8" t="s">
        <v>15</v>
      </c>
      <c r="E10573" s="8" t="s">
        <v>15</v>
      </c>
      <c r="F10573" s="9">
        <f t="shared" si="550"/>
        <v>-900000</v>
      </c>
      <c r="G10573" s="9">
        <v>-9</v>
      </c>
      <c r="H10573" s="10">
        <v>-988767</v>
      </c>
      <c r="I10573" s="11">
        <f t="shared" si="552"/>
        <v>23577845675.862663</v>
      </c>
      <c r="J10573" s="11">
        <f t="shared" si="553"/>
        <v>218317</v>
      </c>
      <c r="K10573" s="11">
        <f t="shared" si="554"/>
        <v>107998.21212210988</v>
      </c>
      <c r="L10573" s="12">
        <f t="shared" si="551"/>
        <v>16783.090901011135</v>
      </c>
      <c r="M10573" s="11">
        <f>COUNTIF(E$2:$E10573,E10573)</f>
        <v>3418</v>
      </c>
      <c r="O10573" t="str">
        <f t="shared" si="555"/>
        <v/>
      </c>
    </row>
    <row r="10574" spans="1:15" hidden="1">
      <c r="A10574" s="41" t="s">
        <v>103</v>
      </c>
      <c r="B10574" s="46">
        <v>45825</v>
      </c>
      <c r="C10574" s="8" t="s">
        <v>13</v>
      </c>
      <c r="D10574" s="8" t="s">
        <v>15</v>
      </c>
      <c r="E10574" s="8" t="s">
        <v>15</v>
      </c>
      <c r="F10574" s="9">
        <f t="shared" si="550"/>
        <v>-1100000</v>
      </c>
      <c r="G10574" s="9">
        <v>-11</v>
      </c>
      <c r="H10574" s="10">
        <v>-1208493</v>
      </c>
      <c r="I10574" s="11">
        <f t="shared" si="552"/>
        <v>23576657695.52932</v>
      </c>
      <c r="J10574" s="11">
        <f t="shared" si="553"/>
        <v>218306</v>
      </c>
      <c r="K10574" s="11">
        <f t="shared" si="554"/>
        <v>107998.21212210988</v>
      </c>
      <c r="L10574" s="12">
        <f t="shared" si="551"/>
        <v>20512.666656791233</v>
      </c>
      <c r="M10574" s="11">
        <f>COUNTIF(E$2:$E10574,E10574)</f>
        <v>3419</v>
      </c>
      <c r="O10574" t="str">
        <f t="shared" si="555"/>
        <v/>
      </c>
    </row>
    <row r="10575" spans="1:15" hidden="1">
      <c r="A10575" s="41" t="s">
        <v>103</v>
      </c>
      <c r="B10575" s="46">
        <v>45825</v>
      </c>
      <c r="C10575" s="8" t="s">
        <v>13</v>
      </c>
      <c r="D10575" s="8" t="s">
        <v>14</v>
      </c>
      <c r="E10575" s="8" t="s">
        <v>14</v>
      </c>
      <c r="F10575" s="9">
        <f t="shared" si="550"/>
        <v>-24100000</v>
      </c>
      <c r="G10575" s="9">
        <v>-241</v>
      </c>
      <c r="H10575" s="10">
        <v>-25958592</v>
      </c>
      <c r="I10575" s="11">
        <f t="shared" si="552"/>
        <v>17870137379.029587</v>
      </c>
      <c r="J10575" s="11">
        <f t="shared" si="553"/>
        <v>175822</v>
      </c>
      <c r="K10575" s="11">
        <f t="shared" si="554"/>
        <v>101637.66410932411</v>
      </c>
      <c r="L10575" s="12">
        <f t="shared" si="551"/>
        <v>1463914.9496528916</v>
      </c>
      <c r="M10575" s="11">
        <f>COUNTIF(E$2:$E10575,E10575)</f>
        <v>1638</v>
      </c>
      <c r="O10575" t="str">
        <f t="shared" si="555"/>
        <v/>
      </c>
    </row>
    <row r="10576" spans="1:15" hidden="1">
      <c r="A10576" s="41" t="s">
        <v>103</v>
      </c>
      <c r="B10576" s="46">
        <v>45825</v>
      </c>
      <c r="C10576" s="8" t="s">
        <v>13</v>
      </c>
      <c r="D10576" s="8" t="s">
        <v>98</v>
      </c>
      <c r="E10576" s="8" t="s">
        <v>98</v>
      </c>
      <c r="F10576" s="9">
        <f t="shared" si="550"/>
        <v>100000000</v>
      </c>
      <c r="G10576" s="9">
        <v>1000</v>
      </c>
      <c r="H10576" s="10">
        <v>103375000</v>
      </c>
      <c r="I10576" s="11">
        <f t="shared" si="552"/>
        <v>3268192239</v>
      </c>
      <c r="J10576" s="11">
        <f t="shared" si="553"/>
        <v>31624</v>
      </c>
      <c r="K10576" s="11">
        <f t="shared" si="554"/>
        <v>103345.31491904882</v>
      </c>
      <c r="L10576" s="12">
        <f t="shared" si="551"/>
        <v>0</v>
      </c>
      <c r="M10576" s="11">
        <f>COUNTIF(E$2:$E10576,E10576)</f>
        <v>22</v>
      </c>
      <c r="O10576" t="str">
        <f t="shared" si="555"/>
        <v/>
      </c>
    </row>
    <row r="10577" spans="1:15" hidden="1">
      <c r="A10577" s="41" t="s">
        <v>103</v>
      </c>
      <c r="B10577" s="46">
        <v>45825</v>
      </c>
      <c r="C10577" s="8" t="s">
        <v>13</v>
      </c>
      <c r="D10577" s="8" t="s">
        <v>14</v>
      </c>
      <c r="E10577" s="8" t="s">
        <v>14</v>
      </c>
      <c r="F10577" s="9">
        <f t="shared" si="550"/>
        <v>-33900000</v>
      </c>
      <c r="G10577" s="9">
        <v>-339</v>
      </c>
      <c r="H10577" s="10">
        <v>-36514368</v>
      </c>
      <c r="I10577" s="11">
        <f t="shared" si="552"/>
        <v>17835682210.896526</v>
      </c>
      <c r="J10577" s="11">
        <f t="shared" si="553"/>
        <v>175483</v>
      </c>
      <c r="K10577" s="11">
        <f t="shared" si="554"/>
        <v>101637.66410932411</v>
      </c>
      <c r="L10577" s="12">
        <f t="shared" si="551"/>
        <v>2059199.8669391274</v>
      </c>
      <c r="M10577" s="11">
        <f>COUNTIF(E$2:$E10577,E10577)</f>
        <v>1639</v>
      </c>
      <c r="O10577" t="str">
        <f t="shared" si="555"/>
        <v/>
      </c>
    </row>
    <row r="10578" spans="1:15" hidden="1">
      <c r="A10578" s="41" t="s">
        <v>103</v>
      </c>
      <c r="B10578" s="46">
        <v>45825</v>
      </c>
      <c r="C10578" s="8" t="s">
        <v>13</v>
      </c>
      <c r="D10578" s="8" t="s">
        <v>15</v>
      </c>
      <c r="E10578" s="8" t="s">
        <v>15</v>
      </c>
      <c r="F10578" s="9">
        <f t="shared" si="550"/>
        <v>-45400000</v>
      </c>
      <c r="G10578" s="9">
        <v>-454</v>
      </c>
      <c r="H10578" s="10">
        <v>-49877802</v>
      </c>
      <c r="I10578" s="11">
        <f t="shared" si="552"/>
        <v>23527626507.225883</v>
      </c>
      <c r="J10578" s="11">
        <f t="shared" si="553"/>
        <v>217852</v>
      </c>
      <c r="K10578" s="11">
        <f t="shared" si="554"/>
        <v>107998.21212210988</v>
      </c>
      <c r="L10578" s="12">
        <f t="shared" si="551"/>
        <v>846613.69656211138</v>
      </c>
      <c r="M10578" s="11">
        <f>COUNTIF(E$2:$E10578,E10578)</f>
        <v>3420</v>
      </c>
      <c r="O10578" t="str">
        <f t="shared" si="555"/>
        <v/>
      </c>
    </row>
    <row r="10579" spans="1:15" hidden="1">
      <c r="A10579" s="41" t="s">
        <v>103</v>
      </c>
      <c r="B10579" s="46">
        <v>45825</v>
      </c>
      <c r="C10579" s="8" t="s">
        <v>13</v>
      </c>
      <c r="D10579" s="8" t="s">
        <v>15</v>
      </c>
      <c r="E10579" s="8" t="s">
        <v>15</v>
      </c>
      <c r="F10579" s="9">
        <f t="shared" si="550"/>
        <v>-5400000</v>
      </c>
      <c r="G10579" s="9">
        <v>-54</v>
      </c>
      <c r="H10579" s="10">
        <v>-5932602</v>
      </c>
      <c r="I10579" s="11">
        <f t="shared" si="552"/>
        <v>23521794603.77129</v>
      </c>
      <c r="J10579" s="11">
        <f t="shared" si="553"/>
        <v>217798</v>
      </c>
      <c r="K10579" s="11">
        <f t="shared" si="554"/>
        <v>107998.21212210988</v>
      </c>
      <c r="L10579" s="12">
        <f t="shared" si="551"/>
        <v>100698.54540606681</v>
      </c>
      <c r="M10579" s="11">
        <f>COUNTIF(E$2:$E10579,E10579)</f>
        <v>3421</v>
      </c>
      <c r="O10579" t="str">
        <f t="shared" si="555"/>
        <v/>
      </c>
    </row>
    <row r="10580" spans="1:15" hidden="1">
      <c r="A10580" s="41" t="s">
        <v>103</v>
      </c>
      <c r="B10580" s="46">
        <v>45825</v>
      </c>
      <c r="C10580" s="8" t="s">
        <v>13</v>
      </c>
      <c r="D10580" s="8" t="s">
        <v>15</v>
      </c>
      <c r="E10580" s="8" t="s">
        <v>15</v>
      </c>
      <c r="F10580" s="9">
        <f t="shared" si="550"/>
        <v>-27300000</v>
      </c>
      <c r="G10580" s="9">
        <v>-273</v>
      </c>
      <c r="H10580" s="10">
        <v>-29992599</v>
      </c>
      <c r="I10580" s="11">
        <f t="shared" si="552"/>
        <v>23492311091.861954</v>
      </c>
      <c r="J10580" s="11">
        <f t="shared" si="553"/>
        <v>217525</v>
      </c>
      <c r="K10580" s="11">
        <f t="shared" si="554"/>
        <v>107998.21212210988</v>
      </c>
      <c r="L10580" s="12">
        <f t="shared" si="551"/>
        <v>509087.09066400304</v>
      </c>
      <c r="M10580" s="11">
        <f>COUNTIF(E$2:$E10580,E10580)</f>
        <v>3422</v>
      </c>
      <c r="O10580" t="str">
        <f t="shared" si="555"/>
        <v/>
      </c>
    </row>
    <row r="10581" spans="1:15" hidden="1">
      <c r="A10581" s="41" t="s">
        <v>103</v>
      </c>
      <c r="B10581" s="46">
        <v>45825</v>
      </c>
      <c r="C10581" s="8" t="s">
        <v>13</v>
      </c>
      <c r="D10581" s="8" t="s">
        <v>14</v>
      </c>
      <c r="E10581" s="8" t="s">
        <v>14</v>
      </c>
      <c r="F10581" s="9">
        <f t="shared" si="550"/>
        <v>-900000</v>
      </c>
      <c r="G10581" s="9">
        <v>-9</v>
      </c>
      <c r="H10581" s="10">
        <v>-969408</v>
      </c>
      <c r="I10581" s="11">
        <f t="shared" si="552"/>
        <v>17834767471.919544</v>
      </c>
      <c r="J10581" s="11">
        <f t="shared" si="553"/>
        <v>175474</v>
      </c>
      <c r="K10581" s="11">
        <f t="shared" si="554"/>
        <v>101637.66410932411</v>
      </c>
      <c r="L10581" s="12">
        <f t="shared" si="551"/>
        <v>54669.023016083054</v>
      </c>
      <c r="M10581" s="11">
        <f>COUNTIF(E$2:$E10581,E10581)</f>
        <v>1640</v>
      </c>
      <c r="O10581" t="str">
        <f t="shared" si="555"/>
        <v/>
      </c>
    </row>
    <row r="10582" spans="1:15" hidden="1">
      <c r="A10582" s="41" t="s">
        <v>103</v>
      </c>
      <c r="B10582" s="46">
        <v>45825</v>
      </c>
      <c r="C10582" s="8" t="s">
        <v>13</v>
      </c>
      <c r="D10582" s="8" t="s">
        <v>14</v>
      </c>
      <c r="E10582" s="8" t="s">
        <v>14</v>
      </c>
      <c r="F10582" s="9">
        <f t="shared" si="550"/>
        <v>900000</v>
      </c>
      <c r="G10582" s="9">
        <v>9</v>
      </c>
      <c r="H10582" s="10">
        <v>964548</v>
      </c>
      <c r="I10582" s="11">
        <f t="shared" si="552"/>
        <v>17835732019.919544</v>
      </c>
      <c r="J10582" s="11">
        <f t="shared" si="553"/>
        <v>175483</v>
      </c>
      <c r="K10582" s="11">
        <f t="shared" si="554"/>
        <v>101637.94794891553</v>
      </c>
      <c r="L10582" s="12">
        <f t="shared" si="551"/>
        <v>0</v>
      </c>
      <c r="M10582" s="11">
        <f>COUNTIF(E$2:$E10582,E10582)</f>
        <v>1641</v>
      </c>
      <c r="O10582" t="str">
        <f t="shared" si="555"/>
        <v/>
      </c>
    </row>
    <row r="10583" spans="1:15" hidden="1">
      <c r="A10583" s="41" t="s">
        <v>103</v>
      </c>
      <c r="B10583" s="46">
        <v>45825</v>
      </c>
      <c r="C10583" s="8" t="s">
        <v>13</v>
      </c>
      <c r="D10583" s="8" t="s">
        <v>15</v>
      </c>
      <c r="E10583" s="8" t="s">
        <v>15</v>
      </c>
      <c r="F10583" s="9">
        <f t="shared" si="550"/>
        <v>-274600000</v>
      </c>
      <c r="G10583" s="9">
        <v>-2746</v>
      </c>
      <c r="H10583" s="10">
        <v>-301683798</v>
      </c>
      <c r="I10583" s="11">
        <f t="shared" si="552"/>
        <v>23195748001.374641</v>
      </c>
      <c r="J10583" s="11">
        <f t="shared" si="553"/>
        <v>214779</v>
      </c>
      <c r="K10583" s="11">
        <f t="shared" si="554"/>
        <v>107998.21212210988</v>
      </c>
      <c r="L10583" s="12">
        <f t="shared" si="551"/>
        <v>5120707.5126862526</v>
      </c>
      <c r="M10583" s="11">
        <f>COUNTIF(E$2:$E10583,E10583)</f>
        <v>3423</v>
      </c>
      <c r="O10583" t="str">
        <f t="shared" si="555"/>
        <v/>
      </c>
    </row>
    <row r="10584" spans="1:15" hidden="1">
      <c r="A10584" s="41" t="s">
        <v>103</v>
      </c>
      <c r="B10584" s="46">
        <v>45825</v>
      </c>
      <c r="C10584" s="8" t="s">
        <v>13</v>
      </c>
      <c r="D10584" s="8" t="s">
        <v>48</v>
      </c>
      <c r="E10584" s="8" t="s">
        <v>48</v>
      </c>
      <c r="F10584" s="9">
        <f t="shared" si="550"/>
        <v>39700000</v>
      </c>
      <c r="G10584" s="9">
        <v>397</v>
      </c>
      <c r="H10584" s="10">
        <v>43916934</v>
      </c>
      <c r="I10584" s="11">
        <f t="shared" si="552"/>
        <v>329154475.91611552</v>
      </c>
      <c r="J10584" s="11">
        <f t="shared" si="553"/>
        <v>3029</v>
      </c>
      <c r="K10584" s="11">
        <f t="shared" si="554"/>
        <v>108667.70416510911</v>
      </c>
      <c r="L10584" s="12">
        <f t="shared" si="551"/>
        <v>0</v>
      </c>
      <c r="M10584" s="11">
        <f>COUNTIF(E$2:$E10584,E10584)</f>
        <v>604</v>
      </c>
      <c r="O10584" t="str">
        <f t="shared" si="555"/>
        <v/>
      </c>
    </row>
    <row r="10585" spans="1:15" hidden="1">
      <c r="A10585" s="41" t="s">
        <v>103</v>
      </c>
      <c r="B10585" s="46">
        <v>45825</v>
      </c>
      <c r="C10585" s="8" t="s">
        <v>13</v>
      </c>
      <c r="D10585" s="8" t="s">
        <v>14</v>
      </c>
      <c r="E10585" s="8" t="s">
        <v>14</v>
      </c>
      <c r="F10585" s="9">
        <f t="shared" si="550"/>
        <v>-20100000</v>
      </c>
      <c r="G10585" s="9">
        <v>-201</v>
      </c>
      <c r="H10585" s="10">
        <v>-21650112</v>
      </c>
      <c r="I10585" s="11">
        <f t="shared" si="552"/>
        <v>17815302792.381813</v>
      </c>
      <c r="J10585" s="11">
        <f t="shared" si="553"/>
        <v>175282</v>
      </c>
      <c r="K10585" s="11">
        <f t="shared" si="554"/>
        <v>101637.94794891553</v>
      </c>
      <c r="L10585" s="12">
        <f t="shared" si="551"/>
        <v>1220884.4622679763</v>
      </c>
      <c r="M10585" s="11">
        <f>COUNTIF(E$2:$E10585,E10585)</f>
        <v>1642</v>
      </c>
      <c r="O10585" t="str">
        <f t="shared" si="555"/>
        <v/>
      </c>
    </row>
    <row r="10586" spans="1:15" hidden="1">
      <c r="A10586" s="41" t="s">
        <v>103</v>
      </c>
      <c r="B10586" s="46">
        <v>45825</v>
      </c>
      <c r="C10586" s="8" t="s">
        <v>13</v>
      </c>
      <c r="D10586" s="8" t="s">
        <v>14</v>
      </c>
      <c r="E10586" s="8" t="s">
        <v>14</v>
      </c>
      <c r="F10586" s="9">
        <f t="shared" si="550"/>
        <v>-46300000</v>
      </c>
      <c r="G10586" s="9">
        <v>-463</v>
      </c>
      <c r="H10586" s="10">
        <v>-49870656</v>
      </c>
      <c r="I10586" s="11">
        <f t="shared" si="552"/>
        <v>17768244422.481464</v>
      </c>
      <c r="J10586" s="11">
        <f t="shared" si="553"/>
        <v>174819</v>
      </c>
      <c r="K10586" s="11">
        <f t="shared" si="554"/>
        <v>101637.94794891553</v>
      </c>
      <c r="L10586" s="12">
        <f t="shared" si="551"/>
        <v>2812286.0996521041</v>
      </c>
      <c r="M10586" s="11">
        <f>COUNTIF(E$2:$E10586,E10586)</f>
        <v>1643</v>
      </c>
      <c r="O10586" t="str">
        <f t="shared" si="555"/>
        <v/>
      </c>
    </row>
    <row r="10587" spans="1:15" hidden="1">
      <c r="A10587" s="41" t="s">
        <v>103</v>
      </c>
      <c r="B10587" s="46">
        <v>45825</v>
      </c>
      <c r="C10587" s="8" t="s">
        <v>13</v>
      </c>
      <c r="D10587" s="8" t="s">
        <v>15</v>
      </c>
      <c r="E10587" s="8" t="s">
        <v>15</v>
      </c>
      <c r="F10587" s="9">
        <f t="shared" si="550"/>
        <v>-136400000</v>
      </c>
      <c r="G10587" s="9">
        <v>-1364</v>
      </c>
      <c r="H10587" s="10">
        <v>-149853132</v>
      </c>
      <c r="I10587" s="11">
        <f t="shared" si="552"/>
        <v>23048438440.040085</v>
      </c>
      <c r="J10587" s="11">
        <f t="shared" si="553"/>
        <v>213415</v>
      </c>
      <c r="K10587" s="11">
        <f t="shared" si="554"/>
        <v>107998.21212210988</v>
      </c>
      <c r="L10587" s="12">
        <f t="shared" si="551"/>
        <v>2543570.6654421389</v>
      </c>
      <c r="M10587" s="11">
        <f>COUNTIF(E$2:$E10587,E10587)</f>
        <v>3424</v>
      </c>
      <c r="O10587" t="str">
        <f t="shared" si="555"/>
        <v/>
      </c>
    </row>
    <row r="10588" spans="1:15" hidden="1">
      <c r="A10588" s="41" t="s">
        <v>103</v>
      </c>
      <c r="B10588" s="46">
        <v>45825</v>
      </c>
      <c r="C10588" s="8" t="s">
        <v>13</v>
      </c>
      <c r="D10588" s="8" t="s">
        <v>48</v>
      </c>
      <c r="E10588" s="8" t="s">
        <v>48</v>
      </c>
      <c r="F10588" s="9">
        <f t="shared" si="550"/>
        <v>900000</v>
      </c>
      <c r="G10588" s="9">
        <v>9</v>
      </c>
      <c r="H10588" s="10">
        <v>995193</v>
      </c>
      <c r="I10588" s="11">
        <f t="shared" si="552"/>
        <v>330149668.91611552</v>
      </c>
      <c r="J10588" s="11">
        <f t="shared" si="553"/>
        <v>3038</v>
      </c>
      <c r="K10588" s="11">
        <f t="shared" si="554"/>
        <v>108673.36040688463</v>
      </c>
      <c r="L10588" s="12">
        <f t="shared" si="551"/>
        <v>0</v>
      </c>
      <c r="M10588" s="11">
        <f>COUNTIF(E$2:$E10588,E10588)</f>
        <v>605</v>
      </c>
      <c r="O10588" t="str">
        <f t="shared" si="555"/>
        <v/>
      </c>
    </row>
    <row r="10589" spans="1:15" hidden="1">
      <c r="A10589" s="41" t="s">
        <v>103</v>
      </c>
      <c r="B10589" s="46">
        <v>45825</v>
      </c>
      <c r="C10589" s="8" t="s">
        <v>13</v>
      </c>
      <c r="D10589" s="8" t="s">
        <v>14</v>
      </c>
      <c r="E10589" s="8" t="s">
        <v>14</v>
      </c>
      <c r="F10589" s="9">
        <f t="shared" si="550"/>
        <v>-9200000</v>
      </c>
      <c r="G10589" s="9">
        <v>-92</v>
      </c>
      <c r="H10589" s="10">
        <v>-9909504</v>
      </c>
      <c r="I10589" s="11">
        <f t="shared" si="552"/>
        <v>17758893731.270164</v>
      </c>
      <c r="J10589" s="11">
        <f t="shared" si="553"/>
        <v>174727</v>
      </c>
      <c r="K10589" s="11">
        <f t="shared" si="554"/>
        <v>101637.94794891553</v>
      </c>
      <c r="L10589" s="12">
        <f t="shared" si="551"/>
        <v>558812.78869977035</v>
      </c>
      <c r="M10589" s="11">
        <f>COUNTIF(E$2:$E10589,E10589)</f>
        <v>1644</v>
      </c>
      <c r="O10589" t="str">
        <f t="shared" si="555"/>
        <v/>
      </c>
    </row>
    <row r="10590" spans="1:15" hidden="1">
      <c r="A10590" s="41" t="s">
        <v>103</v>
      </c>
      <c r="B10590" s="46">
        <v>45825</v>
      </c>
      <c r="C10590" s="8" t="s">
        <v>13</v>
      </c>
      <c r="D10590" s="8" t="s">
        <v>14</v>
      </c>
      <c r="E10590" s="8" t="s">
        <v>14</v>
      </c>
      <c r="F10590" s="9">
        <f t="shared" si="550"/>
        <v>-7900000</v>
      </c>
      <c r="G10590" s="9">
        <v>-79</v>
      </c>
      <c r="H10590" s="10">
        <v>-8509248</v>
      </c>
      <c r="I10590" s="11">
        <f t="shared" si="552"/>
        <v>17750864333.382198</v>
      </c>
      <c r="J10590" s="11">
        <f t="shared" si="553"/>
        <v>174648</v>
      </c>
      <c r="K10590" s="11">
        <f t="shared" si="554"/>
        <v>101637.94794891553</v>
      </c>
      <c r="L10590" s="12">
        <f t="shared" si="551"/>
        <v>479850.11203567311</v>
      </c>
      <c r="M10590" s="11">
        <f>COUNTIF(E$2:$E10590,E10590)</f>
        <v>1645</v>
      </c>
      <c r="O10590" t="str">
        <f t="shared" si="555"/>
        <v/>
      </c>
    </row>
    <row r="10591" spans="1:15" hidden="1">
      <c r="A10591" s="41" t="s">
        <v>103</v>
      </c>
      <c r="B10591" s="46">
        <v>45825</v>
      </c>
      <c r="C10591" s="8" t="s">
        <v>13</v>
      </c>
      <c r="D10591" s="8" t="s">
        <v>14</v>
      </c>
      <c r="E10591" s="8" t="s">
        <v>14</v>
      </c>
      <c r="F10591" s="9">
        <f t="shared" si="550"/>
        <v>-46300000</v>
      </c>
      <c r="G10591" s="9">
        <v>-463</v>
      </c>
      <c r="H10591" s="10">
        <v>-49870656</v>
      </c>
      <c r="I10591" s="11">
        <f t="shared" si="552"/>
        <v>17703805963.48185</v>
      </c>
      <c r="J10591" s="11">
        <f t="shared" si="553"/>
        <v>174185</v>
      </c>
      <c r="K10591" s="11">
        <f t="shared" si="554"/>
        <v>101637.94794891553</v>
      </c>
      <c r="L10591" s="12">
        <f t="shared" si="551"/>
        <v>2812286.0996521041</v>
      </c>
      <c r="M10591" s="11">
        <f>COUNTIF(E$2:$E10591,E10591)</f>
        <v>1646</v>
      </c>
      <c r="O10591" t="str">
        <f t="shared" si="555"/>
        <v/>
      </c>
    </row>
    <row r="10592" spans="1:15" hidden="1">
      <c r="A10592" s="41" t="s">
        <v>103</v>
      </c>
      <c r="B10592" s="46">
        <v>45825</v>
      </c>
      <c r="C10592" s="8" t="s">
        <v>13</v>
      </c>
      <c r="D10592" s="8" t="s">
        <v>14</v>
      </c>
      <c r="E10592" s="8" t="s">
        <v>14</v>
      </c>
      <c r="F10592" s="9">
        <f t="shared" si="550"/>
        <v>-900000</v>
      </c>
      <c r="G10592" s="9">
        <v>-9</v>
      </c>
      <c r="H10592" s="10">
        <v>-969408</v>
      </c>
      <c r="I10592" s="11">
        <f t="shared" si="552"/>
        <v>17702891221.95031</v>
      </c>
      <c r="J10592" s="11">
        <f t="shared" si="553"/>
        <v>174176</v>
      </c>
      <c r="K10592" s="11">
        <f t="shared" si="554"/>
        <v>101637.94794891553</v>
      </c>
      <c r="L10592" s="12">
        <f t="shared" si="551"/>
        <v>54666.468459760188</v>
      </c>
      <c r="M10592" s="11">
        <f>COUNTIF(E$2:$E10592,E10592)</f>
        <v>1647</v>
      </c>
      <c r="O10592" t="str">
        <f t="shared" si="555"/>
        <v/>
      </c>
    </row>
    <row r="10593" spans="1:15" hidden="1">
      <c r="A10593" s="41" t="s">
        <v>103</v>
      </c>
      <c r="B10593" s="46">
        <v>45825</v>
      </c>
      <c r="C10593" s="8" t="s">
        <v>13</v>
      </c>
      <c r="D10593" s="8" t="s">
        <v>14</v>
      </c>
      <c r="E10593" s="8" t="s">
        <v>14</v>
      </c>
      <c r="F10593" s="9">
        <f t="shared" si="550"/>
        <v>1650000000</v>
      </c>
      <c r="G10593" s="9">
        <v>16500</v>
      </c>
      <c r="H10593" s="10">
        <v>1794325500</v>
      </c>
      <c r="I10593" s="11">
        <f t="shared" si="552"/>
        <v>19497216721.95031</v>
      </c>
      <c r="J10593" s="11">
        <f t="shared" si="553"/>
        <v>190676</v>
      </c>
      <c r="K10593" s="11">
        <f t="shared" si="554"/>
        <v>102253.12426288736</v>
      </c>
      <c r="L10593" s="12">
        <f t="shared" si="551"/>
        <v>0</v>
      </c>
      <c r="M10593" s="11">
        <f>COUNTIF(E$2:$E10593,E10593)</f>
        <v>1648</v>
      </c>
      <c r="O10593" t="str">
        <f t="shared" si="555"/>
        <v/>
      </c>
    </row>
    <row r="10594" spans="1:15" hidden="1">
      <c r="A10594" s="41" t="s">
        <v>103</v>
      </c>
      <c r="B10594" s="46">
        <v>45825</v>
      </c>
      <c r="C10594" s="8" t="s">
        <v>13</v>
      </c>
      <c r="D10594" s="8" t="s">
        <v>14</v>
      </c>
      <c r="E10594" s="8" t="s">
        <v>14</v>
      </c>
      <c r="F10594" s="9">
        <f t="shared" si="550"/>
        <v>-900000</v>
      </c>
      <c r="G10594" s="9">
        <v>-9</v>
      </c>
      <c r="H10594" s="10">
        <v>-969408</v>
      </c>
      <c r="I10594" s="11">
        <f t="shared" si="552"/>
        <v>19496296443.831944</v>
      </c>
      <c r="J10594" s="11">
        <f t="shared" si="553"/>
        <v>190667</v>
      </c>
      <c r="K10594" s="11">
        <f t="shared" si="554"/>
        <v>102253.12426288736</v>
      </c>
      <c r="L10594" s="12">
        <f t="shared" si="551"/>
        <v>49129.881634013727</v>
      </c>
      <c r="M10594" s="11">
        <f>COUNTIF(E$2:$E10594,E10594)</f>
        <v>1649</v>
      </c>
      <c r="O10594" t="str">
        <f t="shared" si="555"/>
        <v/>
      </c>
    </row>
    <row r="10595" spans="1:15" hidden="1">
      <c r="A10595" s="41" t="s">
        <v>103</v>
      </c>
      <c r="B10595" s="46">
        <v>45825</v>
      </c>
      <c r="C10595" s="8" t="s">
        <v>13</v>
      </c>
      <c r="D10595" s="8" t="s">
        <v>14</v>
      </c>
      <c r="E10595" s="8" t="s">
        <v>14</v>
      </c>
      <c r="F10595" s="9">
        <f t="shared" si="550"/>
        <v>-21300000</v>
      </c>
      <c r="G10595" s="9">
        <v>-213</v>
      </c>
      <c r="H10595" s="10">
        <v>-22942656</v>
      </c>
      <c r="I10595" s="11">
        <f t="shared" si="552"/>
        <v>19474516528.363949</v>
      </c>
      <c r="J10595" s="11">
        <f t="shared" si="553"/>
        <v>190454</v>
      </c>
      <c r="K10595" s="11">
        <f t="shared" si="554"/>
        <v>102253.12426288736</v>
      </c>
      <c r="L10595" s="12">
        <f t="shared" si="551"/>
        <v>1162740.5320049934</v>
      </c>
      <c r="M10595" s="11">
        <f>COUNTIF(E$2:$E10595,E10595)</f>
        <v>1650</v>
      </c>
      <c r="O10595" t="str">
        <f t="shared" si="555"/>
        <v/>
      </c>
    </row>
    <row r="10596" spans="1:15" hidden="1">
      <c r="A10596" s="41" t="s">
        <v>103</v>
      </c>
      <c r="B10596" s="46">
        <v>45825</v>
      </c>
      <c r="C10596" s="8" t="s">
        <v>13</v>
      </c>
      <c r="D10596" s="8" t="s">
        <v>48</v>
      </c>
      <c r="E10596" s="8" t="s">
        <v>48</v>
      </c>
      <c r="F10596" s="9">
        <f t="shared" si="550"/>
        <v>900000</v>
      </c>
      <c r="G10596" s="9">
        <v>9</v>
      </c>
      <c r="H10596" s="10">
        <v>995598</v>
      </c>
      <c r="I10596" s="11">
        <f t="shared" si="552"/>
        <v>331145266.91611552</v>
      </c>
      <c r="J10596" s="11">
        <f t="shared" si="553"/>
        <v>3047</v>
      </c>
      <c r="K10596" s="11">
        <f t="shared" si="554"/>
        <v>108679.11615231885</v>
      </c>
      <c r="L10596" s="12">
        <f t="shared" si="551"/>
        <v>0</v>
      </c>
      <c r="M10596" s="11">
        <f>COUNTIF(E$2:$E10596,E10596)</f>
        <v>606</v>
      </c>
      <c r="O10596" t="str">
        <f t="shared" si="555"/>
        <v/>
      </c>
    </row>
    <row r="10597" spans="1:15" hidden="1">
      <c r="A10597" s="41" t="s">
        <v>103</v>
      </c>
      <c r="B10597" s="46">
        <v>45825</v>
      </c>
      <c r="C10597" s="8" t="s">
        <v>13</v>
      </c>
      <c r="D10597" s="8" t="s">
        <v>46</v>
      </c>
      <c r="E10597" s="8" t="s">
        <v>46</v>
      </c>
      <c r="F10597" s="9">
        <f t="shared" si="550"/>
        <v>40600000</v>
      </c>
      <c r="G10597" s="9">
        <v>406</v>
      </c>
      <c r="H10597" s="10">
        <v>42342958</v>
      </c>
      <c r="I10597" s="11">
        <f t="shared" si="552"/>
        <v>10532675284.515728</v>
      </c>
      <c r="J10597" s="11">
        <f t="shared" si="553"/>
        <v>102532</v>
      </c>
      <c r="K10597" s="11">
        <f t="shared" si="554"/>
        <v>102725.73717976561</v>
      </c>
      <c r="L10597" s="12">
        <f t="shared" si="551"/>
        <v>0</v>
      </c>
      <c r="M10597" s="11">
        <f>COUNTIF(E$2:$E10597,E10597)</f>
        <v>3046</v>
      </c>
      <c r="O10597" t="str">
        <f t="shared" si="555"/>
        <v/>
      </c>
    </row>
    <row r="10598" spans="1:15" hidden="1">
      <c r="A10598" s="41" t="s">
        <v>103</v>
      </c>
      <c r="B10598" s="46">
        <v>45825</v>
      </c>
      <c r="C10598" s="8" t="s">
        <v>13</v>
      </c>
      <c r="D10598" s="8" t="s">
        <v>15</v>
      </c>
      <c r="E10598" s="8" t="s">
        <v>15</v>
      </c>
      <c r="F10598" s="9">
        <f t="shared" si="550"/>
        <v>-14800000</v>
      </c>
      <c r="G10598" s="9">
        <v>-148</v>
      </c>
      <c r="H10598" s="10">
        <v>-16259724</v>
      </c>
      <c r="I10598" s="11">
        <f t="shared" si="552"/>
        <v>23032454704.646011</v>
      </c>
      <c r="J10598" s="11">
        <f t="shared" si="553"/>
        <v>213267</v>
      </c>
      <c r="K10598" s="11">
        <f t="shared" si="554"/>
        <v>107998.21212210988</v>
      </c>
      <c r="L10598" s="12">
        <f t="shared" si="551"/>
        <v>275988.60592773743</v>
      </c>
      <c r="M10598" s="11">
        <f>COUNTIF(E$2:$E10598,E10598)</f>
        <v>3425</v>
      </c>
      <c r="O10598" t="str">
        <f t="shared" si="555"/>
        <v/>
      </c>
    </row>
    <row r="10599" spans="1:15" hidden="1">
      <c r="A10599" s="41" t="s">
        <v>103</v>
      </c>
      <c r="B10599" s="46">
        <v>45825</v>
      </c>
      <c r="C10599" s="8" t="s">
        <v>13</v>
      </c>
      <c r="D10599" s="8" t="s">
        <v>15</v>
      </c>
      <c r="E10599" s="8" t="s">
        <v>15</v>
      </c>
      <c r="F10599" s="9">
        <f t="shared" si="550"/>
        <v>-96400000</v>
      </c>
      <c r="G10599" s="9">
        <v>-964</v>
      </c>
      <c r="H10599" s="10">
        <v>-105907932</v>
      </c>
      <c r="I10599" s="11">
        <f t="shared" si="552"/>
        <v>22928344428.160297</v>
      </c>
      <c r="J10599" s="11">
        <f t="shared" si="553"/>
        <v>212303</v>
      </c>
      <c r="K10599" s="11">
        <f t="shared" si="554"/>
        <v>107998.21212210988</v>
      </c>
      <c r="L10599" s="12">
        <f t="shared" si="551"/>
        <v>1797655.5142860711</v>
      </c>
      <c r="M10599" s="11">
        <f>COUNTIF(E$2:$E10599,E10599)</f>
        <v>3426</v>
      </c>
      <c r="O10599" t="str">
        <f t="shared" si="555"/>
        <v/>
      </c>
    </row>
    <row r="10600" spans="1:15" hidden="1">
      <c r="A10600" s="41" t="s">
        <v>103</v>
      </c>
      <c r="B10600" s="46">
        <v>45825</v>
      </c>
      <c r="C10600" s="8" t="s">
        <v>13</v>
      </c>
      <c r="D10600" s="8" t="s">
        <v>15</v>
      </c>
      <c r="E10600" s="8" t="s">
        <v>15</v>
      </c>
      <c r="F10600" s="9">
        <f t="shared" si="550"/>
        <v>-9600000</v>
      </c>
      <c r="G10600" s="9">
        <v>-96</v>
      </c>
      <c r="H10600" s="10">
        <v>-10546848</v>
      </c>
      <c r="I10600" s="11">
        <f t="shared" si="552"/>
        <v>22917976599.796574</v>
      </c>
      <c r="J10600" s="11">
        <f t="shared" si="553"/>
        <v>212207</v>
      </c>
      <c r="K10600" s="11">
        <f t="shared" si="554"/>
        <v>107998.21212210988</v>
      </c>
      <c r="L10600" s="12">
        <f t="shared" si="551"/>
        <v>179019.63627745211</v>
      </c>
      <c r="M10600" s="11">
        <f>COUNTIF(E$2:$E10600,E10600)</f>
        <v>3427</v>
      </c>
      <c r="O10600" t="str">
        <f t="shared" si="555"/>
        <v/>
      </c>
    </row>
    <row r="10601" spans="1:15" hidden="1">
      <c r="A10601" s="41" t="s">
        <v>103</v>
      </c>
      <c r="B10601" s="46">
        <v>45825</v>
      </c>
      <c r="C10601" s="8" t="s">
        <v>13</v>
      </c>
      <c r="D10601" s="8" t="s">
        <v>14</v>
      </c>
      <c r="E10601" s="8" t="s">
        <v>14</v>
      </c>
      <c r="F10601" s="9">
        <f t="shared" si="550"/>
        <v>-46300000</v>
      </c>
      <c r="G10601" s="9">
        <v>-463</v>
      </c>
      <c r="H10601" s="10">
        <v>-49870656</v>
      </c>
      <c r="I10601" s="11">
        <f t="shared" si="552"/>
        <v>19427173331.830231</v>
      </c>
      <c r="J10601" s="11">
        <f t="shared" si="553"/>
        <v>189991</v>
      </c>
      <c r="K10601" s="11">
        <f t="shared" si="554"/>
        <v>102253.12426288736</v>
      </c>
      <c r="L10601" s="12">
        <f t="shared" si="551"/>
        <v>2527459.46628315</v>
      </c>
      <c r="M10601" s="11">
        <f>COUNTIF(E$2:$E10601,E10601)</f>
        <v>1651</v>
      </c>
      <c r="O10601" t="str">
        <f t="shared" si="555"/>
        <v/>
      </c>
    </row>
    <row r="10602" spans="1:15" hidden="1">
      <c r="A10602" s="41" t="s">
        <v>103</v>
      </c>
      <c r="B10602" s="46">
        <v>45825</v>
      </c>
      <c r="C10602" s="8" t="s">
        <v>13</v>
      </c>
      <c r="D10602" s="8" t="s">
        <v>14</v>
      </c>
      <c r="E10602" s="8" t="s">
        <v>14</v>
      </c>
      <c r="F10602" s="9">
        <f t="shared" ref="F10602:F10665" si="556">100000*G10602</f>
        <v>-3900000</v>
      </c>
      <c r="G10602" s="9">
        <v>-39</v>
      </c>
      <c r="H10602" s="10">
        <v>-4200768</v>
      </c>
      <c r="I10602" s="11">
        <f t="shared" si="552"/>
        <v>19423185459.983978</v>
      </c>
      <c r="J10602" s="11">
        <f t="shared" si="553"/>
        <v>189952</v>
      </c>
      <c r="K10602" s="11">
        <f t="shared" si="554"/>
        <v>102253.12426288736</v>
      </c>
      <c r="L10602" s="12">
        <f t="shared" si="551"/>
        <v>212896.15374739282</v>
      </c>
      <c r="M10602" s="11">
        <f>COUNTIF(E$2:$E10602,E10602)</f>
        <v>1652</v>
      </c>
      <c r="O10602" t="str">
        <f t="shared" si="555"/>
        <v/>
      </c>
    </row>
    <row r="10603" spans="1:15" hidden="1">
      <c r="A10603" s="41" t="s">
        <v>103</v>
      </c>
      <c r="B10603" s="46">
        <v>45825</v>
      </c>
      <c r="C10603" s="8" t="s">
        <v>13</v>
      </c>
      <c r="D10603" s="8" t="s">
        <v>14</v>
      </c>
      <c r="E10603" s="8" t="s">
        <v>14</v>
      </c>
      <c r="F10603" s="9">
        <f t="shared" si="556"/>
        <v>-4900000</v>
      </c>
      <c r="G10603" s="9">
        <v>-49</v>
      </c>
      <c r="H10603" s="10">
        <v>-5277888</v>
      </c>
      <c r="I10603" s="11">
        <f t="shared" si="552"/>
        <v>19418175056.895096</v>
      </c>
      <c r="J10603" s="11">
        <f t="shared" si="553"/>
        <v>189903</v>
      </c>
      <c r="K10603" s="11">
        <f t="shared" si="554"/>
        <v>102253.12426288736</v>
      </c>
      <c r="L10603" s="12">
        <f t="shared" si="551"/>
        <v>267484.91111851949</v>
      </c>
      <c r="M10603" s="11">
        <f>COUNTIF(E$2:$E10603,E10603)</f>
        <v>1653</v>
      </c>
      <c r="O10603" t="str">
        <f t="shared" si="555"/>
        <v/>
      </c>
    </row>
    <row r="10604" spans="1:15" hidden="1">
      <c r="A10604" s="41" t="s">
        <v>103</v>
      </c>
      <c r="B10604" s="46">
        <v>45825</v>
      </c>
      <c r="C10604" s="8" t="s">
        <v>13</v>
      </c>
      <c r="D10604" s="8" t="s">
        <v>90</v>
      </c>
      <c r="E10604" s="8" t="s">
        <v>90</v>
      </c>
      <c r="F10604" s="9">
        <f t="shared" si="556"/>
        <v>25000000</v>
      </c>
      <c r="G10604" s="9">
        <v>250</v>
      </c>
      <c r="H10604" s="10">
        <v>27189000</v>
      </c>
      <c r="I10604" s="11">
        <f t="shared" si="552"/>
        <v>4164117442.24438</v>
      </c>
      <c r="J10604" s="11">
        <f t="shared" si="553"/>
        <v>39593</v>
      </c>
      <c r="K10604" s="11">
        <f t="shared" si="554"/>
        <v>105173.0720643644</v>
      </c>
      <c r="L10604" s="12">
        <f t="shared" si="551"/>
        <v>0</v>
      </c>
      <c r="M10604" s="11">
        <f>COUNTIF(E$2:$E10604,E10604)</f>
        <v>1829</v>
      </c>
      <c r="O10604" t="str">
        <f t="shared" si="555"/>
        <v/>
      </c>
    </row>
    <row r="10605" spans="1:15" hidden="1">
      <c r="A10605" s="41" t="s">
        <v>103</v>
      </c>
      <c r="B10605" s="46">
        <v>45825</v>
      </c>
      <c r="C10605" s="8" t="s">
        <v>13</v>
      </c>
      <c r="D10605" s="8" t="s">
        <v>15</v>
      </c>
      <c r="E10605" s="8" t="s">
        <v>15</v>
      </c>
      <c r="F10605" s="9">
        <f t="shared" si="556"/>
        <v>-4700000</v>
      </c>
      <c r="G10605" s="9">
        <v>-47</v>
      </c>
      <c r="H10605" s="10">
        <v>-5163561</v>
      </c>
      <c r="I10605" s="11">
        <f t="shared" si="552"/>
        <v>22912900683.826836</v>
      </c>
      <c r="J10605" s="11">
        <f t="shared" si="553"/>
        <v>212160</v>
      </c>
      <c r="K10605" s="11">
        <f t="shared" si="554"/>
        <v>107998.21212210988</v>
      </c>
      <c r="L10605" s="12">
        <f t="shared" si="551"/>
        <v>87645.030260835774</v>
      </c>
      <c r="M10605" s="11">
        <f>COUNTIF(E$2:$E10605,E10605)</f>
        <v>3428</v>
      </c>
      <c r="O10605" t="str">
        <f t="shared" si="555"/>
        <v/>
      </c>
    </row>
    <row r="10606" spans="1:15" hidden="1">
      <c r="A10606" s="41" t="s">
        <v>103</v>
      </c>
      <c r="B10606" s="46">
        <v>45825</v>
      </c>
      <c r="C10606" s="8" t="s">
        <v>13</v>
      </c>
      <c r="D10606" s="8" t="s">
        <v>15</v>
      </c>
      <c r="E10606" s="8" t="s">
        <v>15</v>
      </c>
      <c r="F10606" s="9">
        <f t="shared" si="556"/>
        <v>-45400000</v>
      </c>
      <c r="G10606" s="9">
        <v>-454</v>
      </c>
      <c r="H10606" s="10">
        <v>-49877802</v>
      </c>
      <c r="I10606" s="11">
        <f t="shared" si="552"/>
        <v>22863869495.523399</v>
      </c>
      <c r="J10606" s="11">
        <f t="shared" si="553"/>
        <v>211706</v>
      </c>
      <c r="K10606" s="11">
        <f t="shared" si="554"/>
        <v>107998.21212210988</v>
      </c>
      <c r="L10606" s="12">
        <f t="shared" ref="L10606:L10669" si="557">IF(G10606&lt;0,K10606*G10606-H10606,0)</f>
        <v>846613.69656211138</v>
      </c>
      <c r="M10606" s="11">
        <f>COUNTIF(E$2:$E10606,E10606)</f>
        <v>3429</v>
      </c>
      <c r="O10606" t="str">
        <f t="shared" si="555"/>
        <v/>
      </c>
    </row>
    <row r="10607" spans="1:15" hidden="1">
      <c r="A10607" s="41" t="s">
        <v>103</v>
      </c>
      <c r="B10607" s="46">
        <v>45825</v>
      </c>
      <c r="C10607" s="8" t="s">
        <v>13</v>
      </c>
      <c r="D10607" s="8" t="s">
        <v>14</v>
      </c>
      <c r="E10607" s="8" t="s">
        <v>14</v>
      </c>
      <c r="F10607" s="9">
        <f t="shared" si="556"/>
        <v>-900000</v>
      </c>
      <c r="G10607" s="9">
        <v>-9</v>
      </c>
      <c r="H10607" s="10">
        <v>-969408</v>
      </c>
      <c r="I10607" s="11">
        <f t="shared" si="552"/>
        <v>19417254778.77673</v>
      </c>
      <c r="J10607" s="11">
        <f t="shared" si="553"/>
        <v>189894</v>
      </c>
      <c r="K10607" s="11">
        <f t="shared" si="554"/>
        <v>102253.12426288736</v>
      </c>
      <c r="L10607" s="12">
        <f t="shared" si="557"/>
        <v>49129.881634013727</v>
      </c>
      <c r="M10607" s="11">
        <f>COUNTIF(E$2:$E10607,E10607)</f>
        <v>1654</v>
      </c>
      <c r="O10607" t="str">
        <f t="shared" si="555"/>
        <v/>
      </c>
    </row>
    <row r="10608" spans="1:15" hidden="1">
      <c r="A10608" s="41" t="s">
        <v>103</v>
      </c>
      <c r="B10608" s="46">
        <v>45825</v>
      </c>
      <c r="C10608" s="8" t="s">
        <v>13</v>
      </c>
      <c r="D10608" s="8" t="s">
        <v>15</v>
      </c>
      <c r="E10608" s="8" t="s">
        <v>15</v>
      </c>
      <c r="F10608" s="9">
        <f t="shared" si="556"/>
        <v>-24500000</v>
      </c>
      <c r="G10608" s="9">
        <v>-245</v>
      </c>
      <c r="H10608" s="10">
        <v>-26916435</v>
      </c>
      <c r="I10608" s="11">
        <f t="shared" si="552"/>
        <v>22837409933.553482</v>
      </c>
      <c r="J10608" s="11">
        <f t="shared" si="553"/>
        <v>211461</v>
      </c>
      <c r="K10608" s="11">
        <f t="shared" si="554"/>
        <v>107998.21212210988</v>
      </c>
      <c r="L10608" s="12">
        <f t="shared" si="557"/>
        <v>456873.03008307889</v>
      </c>
      <c r="M10608" s="11">
        <f>COUNTIF(E$2:$E10608,E10608)</f>
        <v>3430</v>
      </c>
      <c r="O10608" t="str">
        <f t="shared" si="555"/>
        <v/>
      </c>
    </row>
    <row r="10609" spans="1:15" hidden="1">
      <c r="A10609" s="41" t="s">
        <v>103</v>
      </c>
      <c r="B10609" s="46">
        <v>45825</v>
      </c>
      <c r="C10609" s="8" t="s">
        <v>13</v>
      </c>
      <c r="D10609" s="8" t="s">
        <v>14</v>
      </c>
      <c r="E10609" s="8" t="s">
        <v>14</v>
      </c>
      <c r="F10609" s="9">
        <f t="shared" si="556"/>
        <v>-46300000</v>
      </c>
      <c r="G10609" s="9">
        <v>-463</v>
      </c>
      <c r="H10609" s="10">
        <v>-49870656</v>
      </c>
      <c r="I10609" s="11">
        <f t="shared" si="552"/>
        <v>19369911582.243011</v>
      </c>
      <c r="J10609" s="11">
        <f t="shared" si="553"/>
        <v>189431</v>
      </c>
      <c r="K10609" s="11">
        <f t="shared" si="554"/>
        <v>102253.12426288736</v>
      </c>
      <c r="L10609" s="12">
        <f t="shared" si="557"/>
        <v>2527459.46628315</v>
      </c>
      <c r="M10609" s="11">
        <f>COUNTIF(E$2:$E10609,E10609)</f>
        <v>1655</v>
      </c>
      <c r="O10609" t="str">
        <f t="shared" si="555"/>
        <v/>
      </c>
    </row>
    <row r="10610" spans="1:15" hidden="1">
      <c r="A10610" s="41" t="s">
        <v>103</v>
      </c>
      <c r="B10610" s="46">
        <v>45825</v>
      </c>
      <c r="C10610" s="8" t="s">
        <v>13</v>
      </c>
      <c r="D10610" s="8" t="s">
        <v>15</v>
      </c>
      <c r="E10610" s="8" t="s">
        <v>15</v>
      </c>
      <c r="F10610" s="9">
        <f t="shared" si="556"/>
        <v>-900000</v>
      </c>
      <c r="G10610" s="9">
        <v>-9</v>
      </c>
      <c r="H10610" s="10">
        <v>-988767</v>
      </c>
      <c r="I10610" s="11">
        <f t="shared" si="552"/>
        <v>22836437949.644382</v>
      </c>
      <c r="J10610" s="11">
        <f t="shared" si="553"/>
        <v>211452</v>
      </c>
      <c r="K10610" s="11">
        <f t="shared" si="554"/>
        <v>107998.21212210988</v>
      </c>
      <c r="L10610" s="12">
        <f t="shared" si="557"/>
        <v>16783.090901011135</v>
      </c>
      <c r="M10610" s="11">
        <f>COUNTIF(E$2:$E10610,E10610)</f>
        <v>3431</v>
      </c>
      <c r="O10610" t="str">
        <f t="shared" si="555"/>
        <v/>
      </c>
    </row>
    <row r="10611" spans="1:15" hidden="1">
      <c r="A10611" s="41" t="s">
        <v>103</v>
      </c>
      <c r="B10611" s="46">
        <v>45825</v>
      </c>
      <c r="C10611" s="8" t="s">
        <v>13</v>
      </c>
      <c r="D10611" s="8" t="s">
        <v>15</v>
      </c>
      <c r="E10611" s="8" t="s">
        <v>15</v>
      </c>
      <c r="F10611" s="9">
        <f t="shared" si="556"/>
        <v>-10000000</v>
      </c>
      <c r="G10611" s="9">
        <v>-100</v>
      </c>
      <c r="H10611" s="10">
        <v>-10986300</v>
      </c>
      <c r="I10611" s="11">
        <f t="shared" si="552"/>
        <v>22825638128.432171</v>
      </c>
      <c r="J10611" s="11">
        <f t="shared" si="553"/>
        <v>211352</v>
      </c>
      <c r="K10611" s="11">
        <f t="shared" si="554"/>
        <v>107998.21212210988</v>
      </c>
      <c r="L10611" s="12">
        <f t="shared" si="557"/>
        <v>186478.78778901137</v>
      </c>
      <c r="M10611" s="11">
        <f>COUNTIF(E$2:$E10611,E10611)</f>
        <v>3432</v>
      </c>
      <c r="O10611" t="str">
        <f t="shared" si="555"/>
        <v/>
      </c>
    </row>
    <row r="10612" spans="1:15" hidden="1">
      <c r="A10612" s="41" t="s">
        <v>103</v>
      </c>
      <c r="B10612" s="46">
        <v>45825</v>
      </c>
      <c r="C10612" s="8" t="s">
        <v>13</v>
      </c>
      <c r="D10612" s="8" t="s">
        <v>15</v>
      </c>
      <c r="E10612" s="8" t="s">
        <v>15</v>
      </c>
      <c r="F10612" s="9">
        <f t="shared" si="556"/>
        <v>-3700000</v>
      </c>
      <c r="G10612" s="9">
        <v>-37</v>
      </c>
      <c r="H10612" s="10">
        <v>-4064931</v>
      </c>
      <c r="I10612" s="11">
        <f t="shared" si="552"/>
        <v>22821642194.583652</v>
      </c>
      <c r="J10612" s="11">
        <f t="shared" si="553"/>
        <v>211315</v>
      </c>
      <c r="K10612" s="11">
        <f t="shared" si="554"/>
        <v>107998.21212210988</v>
      </c>
      <c r="L10612" s="12">
        <f t="shared" si="557"/>
        <v>68997.151481934357</v>
      </c>
      <c r="M10612" s="11">
        <f>COUNTIF(E$2:$E10612,E10612)</f>
        <v>3433</v>
      </c>
      <c r="O10612" t="str">
        <f t="shared" si="555"/>
        <v/>
      </c>
    </row>
    <row r="10613" spans="1:15" hidden="1">
      <c r="A10613" s="41" t="s">
        <v>103</v>
      </c>
      <c r="B10613" s="46">
        <v>45825</v>
      </c>
      <c r="C10613" s="8" t="s">
        <v>13</v>
      </c>
      <c r="D10613" s="8" t="s">
        <v>15</v>
      </c>
      <c r="E10613" s="8" t="s">
        <v>15</v>
      </c>
      <c r="F10613" s="9">
        <f t="shared" si="556"/>
        <v>-16300000</v>
      </c>
      <c r="G10613" s="9">
        <v>-163</v>
      </c>
      <c r="H10613" s="10">
        <v>-17907669</v>
      </c>
      <c r="I10613" s="11">
        <f t="shared" si="552"/>
        <v>22804038486.007748</v>
      </c>
      <c r="J10613" s="11">
        <f t="shared" si="553"/>
        <v>211152</v>
      </c>
      <c r="K10613" s="11">
        <f t="shared" si="554"/>
        <v>107998.21212210988</v>
      </c>
      <c r="L10613" s="12">
        <f t="shared" si="557"/>
        <v>303960.42409608886</v>
      </c>
      <c r="M10613" s="11">
        <f>COUNTIF(E$2:$E10613,E10613)</f>
        <v>3434</v>
      </c>
      <c r="O10613" t="str">
        <f t="shared" si="555"/>
        <v/>
      </c>
    </row>
    <row r="10614" spans="1:15" hidden="1">
      <c r="A10614" s="41" t="s">
        <v>103</v>
      </c>
      <c r="B10614" s="46">
        <v>45825</v>
      </c>
      <c r="C10614" s="8" t="s">
        <v>13</v>
      </c>
      <c r="D10614" s="8" t="s">
        <v>14</v>
      </c>
      <c r="E10614" s="8" t="s">
        <v>14</v>
      </c>
      <c r="F10614" s="9">
        <f t="shared" si="556"/>
        <v>-39600000</v>
      </c>
      <c r="G10614" s="9">
        <v>-396</v>
      </c>
      <c r="H10614" s="10">
        <v>-42653952</v>
      </c>
      <c r="I10614" s="11">
        <f t="shared" si="552"/>
        <v>19329419345.034908</v>
      </c>
      <c r="J10614" s="11">
        <f t="shared" si="553"/>
        <v>189035</v>
      </c>
      <c r="K10614" s="11">
        <f t="shared" si="554"/>
        <v>102253.12426288736</v>
      </c>
      <c r="L10614" s="12">
        <f t="shared" si="557"/>
        <v>2161714.791896604</v>
      </c>
      <c r="M10614" s="11">
        <f>COUNTIF(E$2:$E10614,E10614)</f>
        <v>1656</v>
      </c>
      <c r="O10614" t="str">
        <f t="shared" si="555"/>
        <v/>
      </c>
    </row>
    <row r="10615" spans="1:15" hidden="1">
      <c r="A10615" s="41" t="s">
        <v>103</v>
      </c>
      <c r="B10615" s="46">
        <v>45825</v>
      </c>
      <c r="C10615" s="8" t="s">
        <v>13</v>
      </c>
      <c r="D10615" s="8" t="s">
        <v>14</v>
      </c>
      <c r="E10615" s="8" t="s">
        <v>14</v>
      </c>
      <c r="F10615" s="9">
        <f t="shared" si="556"/>
        <v>-46300000</v>
      </c>
      <c r="G10615" s="9">
        <v>-463</v>
      </c>
      <c r="H10615" s="10">
        <v>-49870656</v>
      </c>
      <c r="I10615" s="11">
        <f t="shared" si="552"/>
        <v>19282076148.50119</v>
      </c>
      <c r="J10615" s="11">
        <f t="shared" si="553"/>
        <v>188572</v>
      </c>
      <c r="K10615" s="11">
        <f t="shared" si="554"/>
        <v>102253.12426288736</v>
      </c>
      <c r="L10615" s="12">
        <f t="shared" si="557"/>
        <v>2527459.46628315</v>
      </c>
      <c r="M10615" s="11">
        <f>COUNTIF(E$2:$E10615,E10615)</f>
        <v>1657</v>
      </c>
      <c r="O10615" t="str">
        <f t="shared" si="555"/>
        <v/>
      </c>
    </row>
    <row r="10616" spans="1:15" hidden="1">
      <c r="A10616" s="41" t="s">
        <v>103</v>
      </c>
      <c r="B10616" s="46">
        <v>45825</v>
      </c>
      <c r="C10616" s="8" t="s">
        <v>13</v>
      </c>
      <c r="D10616" s="8" t="s">
        <v>14</v>
      </c>
      <c r="E10616" s="8" t="s">
        <v>14</v>
      </c>
      <c r="F10616" s="9">
        <f t="shared" si="556"/>
        <v>-18100000</v>
      </c>
      <c r="G10616" s="9">
        <v>-181</v>
      </c>
      <c r="H10616" s="10">
        <v>-19495872</v>
      </c>
      <c r="I10616" s="11">
        <f t="shared" si="552"/>
        <v>19263568333.009609</v>
      </c>
      <c r="J10616" s="11">
        <f t="shared" si="553"/>
        <v>188391</v>
      </c>
      <c r="K10616" s="11">
        <f t="shared" si="554"/>
        <v>102253.12426288736</v>
      </c>
      <c r="L10616" s="12">
        <f t="shared" si="557"/>
        <v>988056.50841738656</v>
      </c>
      <c r="M10616" s="11">
        <f>COUNTIF(E$2:$E10616,E10616)</f>
        <v>1658</v>
      </c>
      <c r="O10616" t="str">
        <f t="shared" si="555"/>
        <v/>
      </c>
    </row>
    <row r="10617" spans="1:15" hidden="1">
      <c r="A10617" s="41" t="s">
        <v>103</v>
      </c>
      <c r="B10617" s="46">
        <v>45825</v>
      </c>
      <c r="C10617" s="8" t="s">
        <v>13</v>
      </c>
      <c r="D10617" s="8" t="s">
        <v>15</v>
      </c>
      <c r="E10617" s="8" t="s">
        <v>15</v>
      </c>
      <c r="F10617" s="9">
        <f t="shared" si="556"/>
        <v>-818700000</v>
      </c>
      <c r="G10617" s="9">
        <v>-8187</v>
      </c>
      <c r="H10617" s="10">
        <v>-899448381</v>
      </c>
      <c r="I10617" s="11">
        <f t="shared" si="552"/>
        <v>21919857123.364033</v>
      </c>
      <c r="J10617" s="11">
        <f t="shared" si="553"/>
        <v>202965</v>
      </c>
      <c r="K10617" s="11">
        <f t="shared" si="554"/>
        <v>107998.21212210988</v>
      </c>
      <c r="L10617" s="12">
        <f t="shared" si="557"/>
        <v>15267018.356286407</v>
      </c>
      <c r="M10617" s="11">
        <f>COUNTIF(E$2:$E10617,E10617)</f>
        <v>3435</v>
      </c>
      <c r="O10617" t="str">
        <f t="shared" si="555"/>
        <v/>
      </c>
    </row>
    <row r="10618" spans="1:15" hidden="1">
      <c r="A10618" s="41" t="s">
        <v>103</v>
      </c>
      <c r="B10618" s="46">
        <v>45825</v>
      </c>
      <c r="C10618" s="8" t="s">
        <v>13</v>
      </c>
      <c r="D10618" s="8" t="s">
        <v>14</v>
      </c>
      <c r="E10618" s="8" t="s">
        <v>14</v>
      </c>
      <c r="F10618" s="9">
        <f t="shared" si="556"/>
        <v>-3100000</v>
      </c>
      <c r="G10618" s="9">
        <v>-31</v>
      </c>
      <c r="H10618" s="10">
        <v>-3339072</v>
      </c>
      <c r="I10618" s="11">
        <f t="shared" si="552"/>
        <v>19260398486.157459</v>
      </c>
      <c r="J10618" s="11">
        <f t="shared" si="553"/>
        <v>188360</v>
      </c>
      <c r="K10618" s="11">
        <f t="shared" si="554"/>
        <v>102253.12426288736</v>
      </c>
      <c r="L10618" s="12">
        <f t="shared" si="557"/>
        <v>169225.14785049204</v>
      </c>
      <c r="M10618" s="11">
        <f>COUNTIF(E$2:$E10618,E10618)</f>
        <v>1659</v>
      </c>
      <c r="O10618" t="str">
        <f t="shared" si="555"/>
        <v/>
      </c>
    </row>
    <row r="10619" spans="1:15" hidden="1">
      <c r="A10619" s="41" t="s">
        <v>103</v>
      </c>
      <c r="B10619" s="46">
        <v>45825</v>
      </c>
      <c r="C10619" s="8" t="s">
        <v>13</v>
      </c>
      <c r="D10619" s="8" t="s">
        <v>14</v>
      </c>
      <c r="E10619" s="8" t="s">
        <v>14</v>
      </c>
      <c r="F10619" s="9">
        <f t="shared" si="556"/>
        <v>-28700000</v>
      </c>
      <c r="G10619" s="9">
        <v>-287</v>
      </c>
      <c r="H10619" s="10">
        <v>-30913344</v>
      </c>
      <c r="I10619" s="11">
        <f t="shared" si="552"/>
        <v>19231051839.494011</v>
      </c>
      <c r="J10619" s="11">
        <f t="shared" si="553"/>
        <v>188073</v>
      </c>
      <c r="K10619" s="11">
        <f t="shared" si="554"/>
        <v>102253.12426288736</v>
      </c>
      <c r="L10619" s="12">
        <f t="shared" si="557"/>
        <v>1566697.3365513273</v>
      </c>
      <c r="M10619" s="11">
        <f>COUNTIF(E$2:$E10619,E10619)</f>
        <v>1660</v>
      </c>
      <c r="O10619" t="str">
        <f t="shared" si="555"/>
        <v/>
      </c>
    </row>
    <row r="10620" spans="1:15" hidden="1">
      <c r="A10620" s="41" t="s">
        <v>103</v>
      </c>
      <c r="B10620" s="46">
        <v>45825</v>
      </c>
      <c r="C10620" s="8" t="s">
        <v>13</v>
      </c>
      <c r="D10620" s="8" t="s">
        <v>15</v>
      </c>
      <c r="E10620" s="8" t="s">
        <v>15</v>
      </c>
      <c r="F10620" s="9">
        <f t="shared" si="556"/>
        <v>-136400000</v>
      </c>
      <c r="G10620" s="9">
        <v>-1364</v>
      </c>
      <c r="H10620" s="10">
        <v>-149853132</v>
      </c>
      <c r="I10620" s="11">
        <f t="shared" ref="I10620:I10683" si="558">IF(H10620&gt;=0,IF(M10620=1,H10620,SUMIFS(I:I,E:E,E10620,M:M,M10620-1)+H10620),SUMIFS(I:I,E:E,E10620,M:M,M10620-1)+K10620*G10620)</f>
        <v>21772547562.029476</v>
      </c>
      <c r="J10620" s="11">
        <f t="shared" ref="J10620:J10683" si="559">IF(M10620=1,G10620,SUMIFS($J:$J,$E:$E,E10620,$M:$M,M10620-1)+G10620)</f>
        <v>201601</v>
      </c>
      <c r="K10620" s="11">
        <f t="shared" ref="K10620:K10683" si="560">IF(H10620&gt;=0,I10620/J10620,SUMIFS($K:$K,$E:$E,E10620,$M:$M,M10620-1))</f>
        <v>107998.21212210988</v>
      </c>
      <c r="L10620" s="12">
        <f t="shared" si="557"/>
        <v>2543570.6654421389</v>
      </c>
      <c r="M10620" s="11">
        <f>COUNTIF(E$2:$E10620,E10620)</f>
        <v>3436</v>
      </c>
      <c r="O10620" t="str">
        <f t="shared" ref="O10620:O10683" si="561">IF(M10620=_xlfn.MAXIFS(M:M,D:D,D10620),"X","")</f>
        <v/>
      </c>
    </row>
    <row r="10621" spans="1:15" hidden="1">
      <c r="A10621" s="41" t="s">
        <v>103</v>
      </c>
      <c r="B10621" s="46">
        <v>45825</v>
      </c>
      <c r="C10621" s="8" t="s">
        <v>13</v>
      </c>
      <c r="D10621" s="8" t="s">
        <v>14</v>
      </c>
      <c r="E10621" s="8" t="s">
        <v>14</v>
      </c>
      <c r="F10621" s="9">
        <f t="shared" si="556"/>
        <v>-9200000</v>
      </c>
      <c r="G10621" s="9">
        <v>-92</v>
      </c>
      <c r="H10621" s="10">
        <v>-9909504</v>
      </c>
      <c r="I10621" s="11">
        <f t="shared" si="558"/>
        <v>19221644552.061825</v>
      </c>
      <c r="J10621" s="11">
        <f t="shared" si="559"/>
        <v>187981</v>
      </c>
      <c r="K10621" s="11">
        <f t="shared" si="560"/>
        <v>102253.12426288736</v>
      </c>
      <c r="L10621" s="12">
        <f t="shared" si="557"/>
        <v>502216.56781436317</v>
      </c>
      <c r="M10621" s="11">
        <f>COUNTIF(E$2:$E10621,E10621)</f>
        <v>1661</v>
      </c>
      <c r="O10621" t="str">
        <f t="shared" si="561"/>
        <v/>
      </c>
    </row>
    <row r="10622" spans="1:15" hidden="1">
      <c r="A10622" s="41" t="s">
        <v>103</v>
      </c>
      <c r="B10622" s="46">
        <v>45825</v>
      </c>
      <c r="C10622" s="8" t="s">
        <v>13</v>
      </c>
      <c r="D10622" s="8" t="s">
        <v>14</v>
      </c>
      <c r="E10622" s="8" t="s">
        <v>14</v>
      </c>
      <c r="F10622" s="9">
        <f t="shared" si="556"/>
        <v>-23100000</v>
      </c>
      <c r="G10622" s="9">
        <v>-231</v>
      </c>
      <c r="H10622" s="10">
        <v>-24881472</v>
      </c>
      <c r="I10622" s="11">
        <f t="shared" si="558"/>
        <v>19198024080.357098</v>
      </c>
      <c r="J10622" s="11">
        <f t="shared" si="559"/>
        <v>187750</v>
      </c>
      <c r="K10622" s="11">
        <f t="shared" si="560"/>
        <v>102253.12426288736</v>
      </c>
      <c r="L10622" s="12">
        <f t="shared" si="557"/>
        <v>1261000.2952730209</v>
      </c>
      <c r="M10622" s="11">
        <f>COUNTIF(E$2:$E10622,E10622)</f>
        <v>1662</v>
      </c>
      <c r="O10622" t="str">
        <f t="shared" si="561"/>
        <v/>
      </c>
    </row>
    <row r="10623" spans="1:15" hidden="1">
      <c r="A10623" s="41" t="s">
        <v>103</v>
      </c>
      <c r="B10623" s="46">
        <v>45825</v>
      </c>
      <c r="C10623" s="8" t="s">
        <v>13</v>
      </c>
      <c r="D10623" s="8" t="s">
        <v>14</v>
      </c>
      <c r="E10623" s="8" t="s">
        <v>14</v>
      </c>
      <c r="F10623" s="9">
        <f t="shared" si="556"/>
        <v>-900000</v>
      </c>
      <c r="G10623" s="9">
        <v>-9</v>
      </c>
      <c r="H10623" s="10">
        <v>-969408</v>
      </c>
      <c r="I10623" s="11">
        <f t="shared" si="558"/>
        <v>19197103802.238731</v>
      </c>
      <c r="J10623" s="11">
        <f t="shared" si="559"/>
        <v>187741</v>
      </c>
      <c r="K10623" s="11">
        <f t="shared" si="560"/>
        <v>102253.12426288736</v>
      </c>
      <c r="L10623" s="12">
        <f t="shared" si="557"/>
        <v>49129.881634013727</v>
      </c>
      <c r="M10623" s="11">
        <f>COUNTIF(E$2:$E10623,E10623)</f>
        <v>1663</v>
      </c>
      <c r="O10623" t="str">
        <f t="shared" si="561"/>
        <v/>
      </c>
    </row>
    <row r="10624" spans="1:15" hidden="1">
      <c r="A10624" s="41" t="s">
        <v>103</v>
      </c>
      <c r="B10624" s="46">
        <v>45825</v>
      </c>
      <c r="C10624" s="8" t="s">
        <v>13</v>
      </c>
      <c r="D10624" s="8" t="s">
        <v>14</v>
      </c>
      <c r="E10624" s="8" t="s">
        <v>14</v>
      </c>
      <c r="F10624" s="9">
        <f t="shared" si="556"/>
        <v>-900000</v>
      </c>
      <c r="G10624" s="9">
        <v>-9</v>
      </c>
      <c r="H10624" s="10">
        <v>-969408</v>
      </c>
      <c r="I10624" s="11">
        <f t="shared" si="558"/>
        <v>19196183524.120365</v>
      </c>
      <c r="J10624" s="11">
        <f t="shared" si="559"/>
        <v>187732</v>
      </c>
      <c r="K10624" s="11">
        <f t="shared" si="560"/>
        <v>102253.12426288736</v>
      </c>
      <c r="L10624" s="12">
        <f t="shared" si="557"/>
        <v>49129.881634013727</v>
      </c>
      <c r="M10624" s="11">
        <f>COUNTIF(E$2:$E10624,E10624)</f>
        <v>1664</v>
      </c>
      <c r="O10624" t="str">
        <f t="shared" si="561"/>
        <v/>
      </c>
    </row>
    <row r="10625" spans="1:15" hidden="1">
      <c r="A10625" s="41" t="s">
        <v>103</v>
      </c>
      <c r="B10625" s="46">
        <v>45825</v>
      </c>
      <c r="C10625" s="8" t="s">
        <v>13</v>
      </c>
      <c r="D10625" s="8" t="s">
        <v>15</v>
      </c>
      <c r="E10625" s="8" t="s">
        <v>15</v>
      </c>
      <c r="F10625" s="9">
        <f t="shared" si="556"/>
        <v>-96800000</v>
      </c>
      <c r="G10625" s="9">
        <v>-968</v>
      </c>
      <c r="H10625" s="10">
        <v>-106347384</v>
      </c>
      <c r="I10625" s="11">
        <f t="shared" si="558"/>
        <v>21668005292.695274</v>
      </c>
      <c r="J10625" s="11">
        <f t="shared" si="559"/>
        <v>200633</v>
      </c>
      <c r="K10625" s="11">
        <f t="shared" si="560"/>
        <v>107998.21212210988</v>
      </c>
      <c r="L10625" s="12">
        <f t="shared" si="557"/>
        <v>1805114.6657976359</v>
      </c>
      <c r="M10625" s="11">
        <f>COUNTIF(E$2:$E10625,E10625)</f>
        <v>3437</v>
      </c>
      <c r="O10625" t="str">
        <f t="shared" si="561"/>
        <v/>
      </c>
    </row>
    <row r="10626" spans="1:15" hidden="1">
      <c r="A10626" s="41" t="s">
        <v>103</v>
      </c>
      <c r="B10626" s="46">
        <v>45825</v>
      </c>
      <c r="C10626" s="8" t="s">
        <v>13</v>
      </c>
      <c r="D10626" s="8" t="s">
        <v>14</v>
      </c>
      <c r="E10626" s="8" t="s">
        <v>14</v>
      </c>
      <c r="F10626" s="9">
        <f t="shared" si="556"/>
        <v>-46300000</v>
      </c>
      <c r="G10626" s="9">
        <v>-463</v>
      </c>
      <c r="H10626" s="10">
        <v>-49870656</v>
      </c>
      <c r="I10626" s="11">
        <f t="shared" si="558"/>
        <v>19148840327.586647</v>
      </c>
      <c r="J10626" s="11">
        <f t="shared" si="559"/>
        <v>187269</v>
      </c>
      <c r="K10626" s="11">
        <f t="shared" si="560"/>
        <v>102253.12426288736</v>
      </c>
      <c r="L10626" s="12">
        <f t="shared" si="557"/>
        <v>2527459.46628315</v>
      </c>
      <c r="M10626" s="11">
        <f>COUNTIF(E$2:$E10626,E10626)</f>
        <v>1665</v>
      </c>
      <c r="O10626" t="str">
        <f t="shared" si="561"/>
        <v/>
      </c>
    </row>
    <row r="10627" spans="1:15" hidden="1">
      <c r="A10627" s="41" t="s">
        <v>103</v>
      </c>
      <c r="B10627" s="46">
        <v>45825</v>
      </c>
      <c r="C10627" s="8" t="s">
        <v>13</v>
      </c>
      <c r="D10627" s="8" t="s">
        <v>15</v>
      </c>
      <c r="E10627" s="8" t="s">
        <v>15</v>
      </c>
      <c r="F10627" s="9">
        <f t="shared" si="556"/>
        <v>115200000</v>
      </c>
      <c r="G10627" s="9">
        <v>1152</v>
      </c>
      <c r="H10627" s="10">
        <v>125448192</v>
      </c>
      <c r="I10627" s="11">
        <f t="shared" si="558"/>
        <v>21793453484.695274</v>
      </c>
      <c r="J10627" s="11">
        <f t="shared" si="559"/>
        <v>201785</v>
      </c>
      <c r="K10627" s="11">
        <f t="shared" si="560"/>
        <v>108003.33763508326</v>
      </c>
      <c r="L10627" s="12">
        <f t="shared" si="557"/>
        <v>0</v>
      </c>
      <c r="M10627" s="11">
        <f>COUNTIF(E$2:$E10627,E10627)</f>
        <v>3438</v>
      </c>
      <c r="O10627" t="str">
        <f t="shared" si="561"/>
        <v/>
      </c>
    </row>
    <row r="10628" spans="1:15" hidden="1">
      <c r="A10628" s="41" t="s">
        <v>103</v>
      </c>
      <c r="B10628" s="46">
        <v>45825</v>
      </c>
      <c r="C10628" s="8" t="s">
        <v>13</v>
      </c>
      <c r="D10628" s="8" t="s">
        <v>14</v>
      </c>
      <c r="E10628" s="8" t="s">
        <v>14</v>
      </c>
      <c r="F10628" s="9">
        <f t="shared" si="556"/>
        <v>-30700000</v>
      </c>
      <c r="G10628" s="9">
        <v>-307</v>
      </c>
      <c r="H10628" s="10">
        <v>-33067584</v>
      </c>
      <c r="I10628" s="11">
        <f t="shared" si="558"/>
        <v>19117448618.437943</v>
      </c>
      <c r="J10628" s="11">
        <f t="shared" si="559"/>
        <v>186962</v>
      </c>
      <c r="K10628" s="11">
        <f t="shared" si="560"/>
        <v>102253.12426288736</v>
      </c>
      <c r="L10628" s="12">
        <f t="shared" si="557"/>
        <v>1675874.8512935825</v>
      </c>
      <c r="M10628" s="11">
        <f>COUNTIF(E$2:$E10628,E10628)</f>
        <v>1666</v>
      </c>
      <c r="O10628" t="str">
        <f t="shared" si="561"/>
        <v/>
      </c>
    </row>
    <row r="10629" spans="1:15" hidden="1">
      <c r="A10629" s="41" t="s">
        <v>103</v>
      </c>
      <c r="B10629" s="46">
        <v>45825</v>
      </c>
      <c r="C10629" s="8" t="s">
        <v>13</v>
      </c>
      <c r="D10629" s="8" t="s">
        <v>15</v>
      </c>
      <c r="E10629" s="8" t="s">
        <v>15</v>
      </c>
      <c r="F10629" s="9">
        <f t="shared" si="556"/>
        <v>-11400000</v>
      </c>
      <c r="G10629" s="9">
        <v>-114</v>
      </c>
      <c r="H10629" s="10">
        <v>-12524382</v>
      </c>
      <c r="I10629" s="11">
        <f t="shared" si="558"/>
        <v>21781141104.204876</v>
      </c>
      <c r="J10629" s="11">
        <f t="shared" si="559"/>
        <v>201671</v>
      </c>
      <c r="K10629" s="11">
        <f t="shared" si="560"/>
        <v>108003.33763508326</v>
      </c>
      <c r="L10629" s="12">
        <f t="shared" si="557"/>
        <v>212001.50960050896</v>
      </c>
      <c r="M10629" s="11">
        <f>COUNTIF(E$2:$E10629,E10629)</f>
        <v>3439</v>
      </c>
      <c r="O10629" t="str">
        <f t="shared" si="561"/>
        <v/>
      </c>
    </row>
    <row r="10630" spans="1:15" hidden="1">
      <c r="A10630" s="41" t="s">
        <v>103</v>
      </c>
      <c r="B10630" s="46">
        <v>45825</v>
      </c>
      <c r="C10630" s="8" t="s">
        <v>13</v>
      </c>
      <c r="D10630" s="8" t="s">
        <v>15</v>
      </c>
      <c r="E10630" s="8" t="s">
        <v>15</v>
      </c>
      <c r="F10630" s="9">
        <f t="shared" si="556"/>
        <v>-309300000</v>
      </c>
      <c r="G10630" s="9">
        <v>-3093</v>
      </c>
      <c r="H10630" s="10">
        <v>-339806259</v>
      </c>
      <c r="I10630" s="11">
        <f t="shared" si="558"/>
        <v>21447086780.899563</v>
      </c>
      <c r="J10630" s="11">
        <f t="shared" si="559"/>
        <v>198578</v>
      </c>
      <c r="K10630" s="11">
        <f t="shared" si="560"/>
        <v>108003.33763508326</v>
      </c>
      <c r="L10630" s="12">
        <f t="shared" si="557"/>
        <v>5751935.6946874857</v>
      </c>
      <c r="M10630" s="11">
        <f>COUNTIF(E$2:$E10630,E10630)</f>
        <v>3440</v>
      </c>
      <c r="O10630" t="str">
        <f t="shared" si="561"/>
        <v/>
      </c>
    </row>
    <row r="10631" spans="1:15" hidden="1">
      <c r="A10631" s="41" t="s">
        <v>103</v>
      </c>
      <c r="B10631" s="46">
        <v>45825</v>
      </c>
      <c r="C10631" s="8" t="s">
        <v>13</v>
      </c>
      <c r="D10631" s="8" t="s">
        <v>14</v>
      </c>
      <c r="E10631" s="8" t="s">
        <v>14</v>
      </c>
      <c r="F10631" s="9">
        <f t="shared" si="556"/>
        <v>-7700000</v>
      </c>
      <c r="G10631" s="9">
        <v>-77</v>
      </c>
      <c r="H10631" s="10">
        <v>-8293824</v>
      </c>
      <c r="I10631" s="11">
        <f t="shared" si="558"/>
        <v>19109575127.869701</v>
      </c>
      <c r="J10631" s="11">
        <f t="shared" si="559"/>
        <v>186885</v>
      </c>
      <c r="K10631" s="11">
        <f t="shared" si="560"/>
        <v>102253.12426288736</v>
      </c>
      <c r="L10631" s="12">
        <f t="shared" si="557"/>
        <v>420333.43175767362</v>
      </c>
      <c r="M10631" s="11">
        <f>COUNTIF(E$2:$E10631,E10631)</f>
        <v>1667</v>
      </c>
      <c r="O10631" t="str">
        <f t="shared" si="561"/>
        <v/>
      </c>
    </row>
    <row r="10632" spans="1:15" hidden="1">
      <c r="A10632" s="41" t="s">
        <v>103</v>
      </c>
      <c r="B10632" s="46">
        <v>45825</v>
      </c>
      <c r="C10632" s="8" t="s">
        <v>13</v>
      </c>
      <c r="D10632" s="8" t="s">
        <v>14</v>
      </c>
      <c r="E10632" s="8" t="s">
        <v>14</v>
      </c>
      <c r="F10632" s="9">
        <f t="shared" si="556"/>
        <v>-900000</v>
      </c>
      <c r="G10632" s="9">
        <v>-9</v>
      </c>
      <c r="H10632" s="10">
        <v>-969408</v>
      </c>
      <c r="I10632" s="11">
        <f t="shared" si="558"/>
        <v>19108654849.751335</v>
      </c>
      <c r="J10632" s="11">
        <f t="shared" si="559"/>
        <v>186876</v>
      </c>
      <c r="K10632" s="11">
        <f t="shared" si="560"/>
        <v>102253.12426288736</v>
      </c>
      <c r="L10632" s="12">
        <f t="shared" si="557"/>
        <v>49129.881634013727</v>
      </c>
      <c r="M10632" s="11">
        <f>COUNTIF(E$2:$E10632,E10632)</f>
        <v>1668</v>
      </c>
      <c r="O10632" t="str">
        <f t="shared" si="561"/>
        <v/>
      </c>
    </row>
    <row r="10633" spans="1:15" hidden="1">
      <c r="A10633" s="41" t="s">
        <v>103</v>
      </c>
      <c r="B10633" s="46">
        <v>45825</v>
      </c>
      <c r="C10633" s="8" t="s">
        <v>13</v>
      </c>
      <c r="D10633" s="8" t="s">
        <v>15</v>
      </c>
      <c r="E10633" s="8" t="s">
        <v>15</v>
      </c>
      <c r="F10633" s="9">
        <f t="shared" si="556"/>
        <v>-636800000</v>
      </c>
      <c r="G10633" s="9">
        <v>-6368</v>
      </c>
      <c r="H10633" s="10">
        <v>-699607584</v>
      </c>
      <c r="I10633" s="11">
        <f t="shared" si="558"/>
        <v>20759321526.839352</v>
      </c>
      <c r="J10633" s="11">
        <f t="shared" si="559"/>
        <v>192210</v>
      </c>
      <c r="K10633" s="11">
        <f t="shared" si="560"/>
        <v>108003.33763508326</v>
      </c>
      <c r="L10633" s="12">
        <f t="shared" si="557"/>
        <v>11842329.939789891</v>
      </c>
      <c r="M10633" s="11">
        <f>COUNTIF(E$2:$E10633,E10633)</f>
        <v>3441</v>
      </c>
      <c r="O10633" t="str">
        <f t="shared" si="561"/>
        <v/>
      </c>
    </row>
    <row r="10634" spans="1:15" hidden="1">
      <c r="A10634" s="41" t="s">
        <v>103</v>
      </c>
      <c r="B10634" s="46">
        <v>45825</v>
      </c>
      <c r="C10634" s="8" t="s">
        <v>13</v>
      </c>
      <c r="D10634" s="8" t="s">
        <v>14</v>
      </c>
      <c r="E10634" s="8" t="s">
        <v>14</v>
      </c>
      <c r="F10634" s="9">
        <f t="shared" si="556"/>
        <v>-900000</v>
      </c>
      <c r="G10634" s="9">
        <v>-9</v>
      </c>
      <c r="H10634" s="10">
        <v>-969408</v>
      </c>
      <c r="I10634" s="11">
        <f t="shared" si="558"/>
        <v>19107734571.632969</v>
      </c>
      <c r="J10634" s="11">
        <f t="shared" si="559"/>
        <v>186867</v>
      </c>
      <c r="K10634" s="11">
        <f t="shared" si="560"/>
        <v>102253.12426288736</v>
      </c>
      <c r="L10634" s="12">
        <f t="shared" si="557"/>
        <v>49129.881634013727</v>
      </c>
      <c r="M10634" s="11">
        <f>COUNTIF(E$2:$E10634,E10634)</f>
        <v>1669</v>
      </c>
      <c r="O10634" t="str">
        <f t="shared" si="561"/>
        <v/>
      </c>
    </row>
    <row r="10635" spans="1:15" hidden="1">
      <c r="A10635" s="41" t="s">
        <v>103</v>
      </c>
      <c r="B10635" s="46">
        <v>45825</v>
      </c>
      <c r="C10635" s="8" t="s">
        <v>13</v>
      </c>
      <c r="D10635" s="8" t="s">
        <v>14</v>
      </c>
      <c r="E10635" s="8" t="s">
        <v>14</v>
      </c>
      <c r="F10635" s="9">
        <f t="shared" si="556"/>
        <v>-37100000</v>
      </c>
      <c r="G10635" s="9">
        <v>-371</v>
      </c>
      <c r="H10635" s="10">
        <v>-39961152</v>
      </c>
      <c r="I10635" s="11">
        <f t="shared" si="558"/>
        <v>19069798662.531437</v>
      </c>
      <c r="J10635" s="11">
        <f t="shared" si="559"/>
        <v>186496</v>
      </c>
      <c r="K10635" s="11">
        <f t="shared" si="560"/>
        <v>102253.12426288736</v>
      </c>
      <c r="L10635" s="12">
        <f t="shared" si="557"/>
        <v>2025242.8984687924</v>
      </c>
      <c r="M10635" s="11">
        <f>COUNTIF(E$2:$E10635,E10635)</f>
        <v>1670</v>
      </c>
      <c r="O10635" t="str">
        <f t="shared" si="561"/>
        <v/>
      </c>
    </row>
    <row r="10636" spans="1:15" hidden="1">
      <c r="A10636" s="41" t="s">
        <v>103</v>
      </c>
      <c r="B10636" s="46">
        <v>45825</v>
      </c>
      <c r="C10636" s="8" t="s">
        <v>13</v>
      </c>
      <c r="D10636" s="8" t="s">
        <v>14</v>
      </c>
      <c r="E10636" s="8" t="s">
        <v>14</v>
      </c>
      <c r="F10636" s="9">
        <f t="shared" si="556"/>
        <v>-13900000</v>
      </c>
      <c r="G10636" s="9">
        <v>-139</v>
      </c>
      <c r="H10636" s="10">
        <v>-14971968</v>
      </c>
      <c r="I10636" s="11">
        <f t="shared" si="558"/>
        <v>19055585478.258896</v>
      </c>
      <c r="J10636" s="11">
        <f t="shared" si="559"/>
        <v>186357</v>
      </c>
      <c r="K10636" s="11">
        <f t="shared" si="560"/>
        <v>102253.12426288736</v>
      </c>
      <c r="L10636" s="12">
        <f t="shared" si="557"/>
        <v>758783.7274586577</v>
      </c>
      <c r="M10636" s="11">
        <f>COUNTIF(E$2:$E10636,E10636)</f>
        <v>1671</v>
      </c>
      <c r="O10636" t="str">
        <f t="shared" si="561"/>
        <v/>
      </c>
    </row>
    <row r="10637" spans="1:15" hidden="1">
      <c r="A10637" s="41" t="s">
        <v>103</v>
      </c>
      <c r="B10637" s="46">
        <v>45825</v>
      </c>
      <c r="C10637" s="8" t="s">
        <v>13</v>
      </c>
      <c r="D10637" s="8" t="s">
        <v>14</v>
      </c>
      <c r="E10637" s="8" t="s">
        <v>14</v>
      </c>
      <c r="F10637" s="9">
        <f t="shared" si="556"/>
        <v>-24600000</v>
      </c>
      <c r="G10637" s="9">
        <v>-246</v>
      </c>
      <c r="H10637" s="10">
        <v>-26497152</v>
      </c>
      <c r="I10637" s="11">
        <f t="shared" si="558"/>
        <v>19030431209.690224</v>
      </c>
      <c r="J10637" s="11">
        <f t="shared" si="559"/>
        <v>186111</v>
      </c>
      <c r="K10637" s="11">
        <f t="shared" si="560"/>
        <v>102253.12426288736</v>
      </c>
      <c r="L10637" s="12">
        <f t="shared" si="557"/>
        <v>1342883.4313297085</v>
      </c>
      <c r="M10637" s="11">
        <f>COUNTIF(E$2:$E10637,E10637)</f>
        <v>1672</v>
      </c>
      <c r="O10637" t="str">
        <f t="shared" si="561"/>
        <v/>
      </c>
    </row>
    <row r="10638" spans="1:15" hidden="1">
      <c r="A10638" s="41" t="s">
        <v>103</v>
      </c>
      <c r="B10638" s="46">
        <v>45825</v>
      </c>
      <c r="C10638" s="8" t="s">
        <v>13</v>
      </c>
      <c r="D10638" s="8" t="s">
        <v>90</v>
      </c>
      <c r="E10638" s="8" t="s">
        <v>90</v>
      </c>
      <c r="F10638" s="9">
        <f t="shared" si="556"/>
        <v>900000</v>
      </c>
      <c r="G10638" s="9">
        <v>9</v>
      </c>
      <c r="H10638" s="10">
        <v>978354</v>
      </c>
      <c r="I10638" s="11">
        <f t="shared" si="558"/>
        <v>4165095796.24438</v>
      </c>
      <c r="J10638" s="11">
        <f t="shared" si="559"/>
        <v>39602</v>
      </c>
      <c r="K10638" s="11">
        <f t="shared" si="560"/>
        <v>105173.87496198122</v>
      </c>
      <c r="L10638" s="12">
        <f t="shared" si="557"/>
        <v>0</v>
      </c>
      <c r="M10638" s="11">
        <f>COUNTIF(E$2:$E10638,E10638)</f>
        <v>1830</v>
      </c>
      <c r="O10638" t="str">
        <f t="shared" si="561"/>
        <v/>
      </c>
    </row>
    <row r="10639" spans="1:15" hidden="1">
      <c r="A10639" s="41" t="s">
        <v>103</v>
      </c>
      <c r="B10639" s="46">
        <v>45825</v>
      </c>
      <c r="C10639" s="8" t="s">
        <v>13</v>
      </c>
      <c r="D10639" s="8" t="s">
        <v>14</v>
      </c>
      <c r="E10639" s="8" t="s">
        <v>14</v>
      </c>
      <c r="F10639" s="9">
        <f t="shared" si="556"/>
        <v>-14800000</v>
      </c>
      <c r="G10639" s="9">
        <v>-148</v>
      </c>
      <c r="H10639" s="10">
        <v>-15941376</v>
      </c>
      <c r="I10639" s="11">
        <f t="shared" si="558"/>
        <v>19015297747.299316</v>
      </c>
      <c r="J10639" s="11">
        <f t="shared" si="559"/>
        <v>185963</v>
      </c>
      <c r="K10639" s="11">
        <f t="shared" si="560"/>
        <v>102253.12426288736</v>
      </c>
      <c r="L10639" s="12">
        <f t="shared" si="557"/>
        <v>807913.60909267142</v>
      </c>
      <c r="M10639" s="11">
        <f>COUNTIF(E$2:$E10639,E10639)</f>
        <v>1673</v>
      </c>
      <c r="O10639" t="str">
        <f t="shared" si="561"/>
        <v/>
      </c>
    </row>
    <row r="10640" spans="1:15" hidden="1">
      <c r="A10640" s="41" t="s">
        <v>103</v>
      </c>
      <c r="B10640" s="46">
        <v>45826</v>
      </c>
      <c r="C10640" s="8" t="s">
        <v>13</v>
      </c>
      <c r="D10640" s="8" t="s">
        <v>46</v>
      </c>
      <c r="E10640" s="8" t="s">
        <v>46</v>
      </c>
      <c r="F10640" s="9">
        <f t="shared" si="556"/>
        <v>5900000</v>
      </c>
      <c r="G10640" s="9">
        <v>59</v>
      </c>
      <c r="H10640" s="10">
        <v>6155529</v>
      </c>
      <c r="I10640" s="11">
        <f t="shared" si="558"/>
        <v>10538830813.515728</v>
      </c>
      <c r="J10640" s="11">
        <f t="shared" si="559"/>
        <v>102591</v>
      </c>
      <c r="K10640" s="11">
        <f t="shared" si="560"/>
        <v>102726.6603650976</v>
      </c>
      <c r="L10640" s="12">
        <f t="shared" si="557"/>
        <v>0</v>
      </c>
      <c r="M10640" s="11">
        <f>COUNTIF(E$2:$E10640,E10640)</f>
        <v>3047</v>
      </c>
      <c r="O10640" t="str">
        <f t="shared" si="561"/>
        <v/>
      </c>
    </row>
    <row r="10641" spans="1:15" hidden="1">
      <c r="A10641" s="41" t="s">
        <v>103</v>
      </c>
      <c r="B10641" s="46">
        <v>45826</v>
      </c>
      <c r="C10641" s="8" t="s">
        <v>13</v>
      </c>
      <c r="D10641" s="8" t="s">
        <v>46</v>
      </c>
      <c r="E10641" s="8" t="s">
        <v>46</v>
      </c>
      <c r="F10641" s="9">
        <f t="shared" si="556"/>
        <v>91800000</v>
      </c>
      <c r="G10641" s="9">
        <v>918</v>
      </c>
      <c r="H10641" s="10">
        <v>95852052</v>
      </c>
      <c r="I10641" s="11">
        <f t="shared" si="558"/>
        <v>10634682865.515728</v>
      </c>
      <c r="J10641" s="11">
        <f t="shared" si="559"/>
        <v>103509</v>
      </c>
      <c r="K10641" s="11">
        <f t="shared" si="560"/>
        <v>102741.6250327578</v>
      </c>
      <c r="L10641" s="12">
        <f t="shared" si="557"/>
        <v>0</v>
      </c>
      <c r="M10641" s="11">
        <f>COUNTIF(E$2:$E10641,E10641)</f>
        <v>3048</v>
      </c>
      <c r="O10641" t="str">
        <f t="shared" si="561"/>
        <v/>
      </c>
    </row>
    <row r="10642" spans="1:15" hidden="1">
      <c r="A10642" s="41" t="s">
        <v>103</v>
      </c>
      <c r="B10642" s="46">
        <v>45826</v>
      </c>
      <c r="C10642" s="8" t="s">
        <v>13</v>
      </c>
      <c r="D10642" s="8" t="s">
        <v>46</v>
      </c>
      <c r="E10642" s="8" t="s">
        <v>46</v>
      </c>
      <c r="F10642" s="9">
        <f t="shared" si="556"/>
        <v>22700000</v>
      </c>
      <c r="G10642" s="9">
        <v>227</v>
      </c>
      <c r="H10642" s="10">
        <v>23683137</v>
      </c>
      <c r="I10642" s="11">
        <f t="shared" si="558"/>
        <v>10658366002.515728</v>
      </c>
      <c r="J10642" s="11">
        <f t="shared" si="559"/>
        <v>103736</v>
      </c>
      <c r="K10642" s="11">
        <f t="shared" si="560"/>
        <v>102745.10297790283</v>
      </c>
      <c r="L10642" s="12">
        <f t="shared" si="557"/>
        <v>0</v>
      </c>
      <c r="M10642" s="11">
        <f>COUNTIF(E$2:$E10642,E10642)</f>
        <v>3049</v>
      </c>
      <c r="O10642" t="str">
        <f t="shared" si="561"/>
        <v/>
      </c>
    </row>
    <row r="10643" spans="1:15" hidden="1">
      <c r="A10643" s="41" t="s">
        <v>103</v>
      </c>
      <c r="B10643" s="46">
        <v>45826</v>
      </c>
      <c r="C10643" s="8" t="s">
        <v>13</v>
      </c>
      <c r="D10643" s="8" t="s">
        <v>46</v>
      </c>
      <c r="E10643" s="8" t="s">
        <v>46</v>
      </c>
      <c r="F10643" s="9">
        <f t="shared" si="556"/>
        <v>13600000</v>
      </c>
      <c r="G10643" s="9">
        <v>136</v>
      </c>
      <c r="H10643" s="10">
        <v>14189016</v>
      </c>
      <c r="I10643" s="11">
        <f t="shared" si="558"/>
        <v>10672555018.515728</v>
      </c>
      <c r="J10643" s="11">
        <f t="shared" si="559"/>
        <v>103872</v>
      </c>
      <c r="K10643" s="11">
        <f t="shared" si="560"/>
        <v>102747.17939883441</v>
      </c>
      <c r="L10643" s="12">
        <f t="shared" si="557"/>
        <v>0</v>
      </c>
      <c r="M10643" s="11">
        <f>COUNTIF(E$2:$E10643,E10643)</f>
        <v>3050</v>
      </c>
      <c r="O10643" t="str">
        <f t="shared" si="561"/>
        <v/>
      </c>
    </row>
    <row r="10644" spans="1:15" hidden="1">
      <c r="A10644" s="41" t="s">
        <v>103</v>
      </c>
      <c r="B10644" s="46">
        <v>45826</v>
      </c>
      <c r="C10644" s="8" t="s">
        <v>13</v>
      </c>
      <c r="D10644" s="8" t="s">
        <v>46</v>
      </c>
      <c r="E10644" s="8" t="s">
        <v>46</v>
      </c>
      <c r="F10644" s="9">
        <f t="shared" si="556"/>
        <v>236500000</v>
      </c>
      <c r="G10644" s="9">
        <v>2365</v>
      </c>
      <c r="H10644" s="10">
        <v>246939110</v>
      </c>
      <c r="I10644" s="11">
        <f t="shared" si="558"/>
        <v>10919494128.515728</v>
      </c>
      <c r="J10644" s="11">
        <f t="shared" si="559"/>
        <v>106237</v>
      </c>
      <c r="K10644" s="11">
        <f t="shared" si="560"/>
        <v>102784.28540447987</v>
      </c>
      <c r="L10644" s="12">
        <f t="shared" si="557"/>
        <v>0</v>
      </c>
      <c r="M10644" s="11">
        <f>COUNTIF(E$2:$E10644,E10644)</f>
        <v>3051</v>
      </c>
      <c r="O10644" t="str">
        <f t="shared" si="561"/>
        <v/>
      </c>
    </row>
    <row r="10645" spans="1:15" hidden="1">
      <c r="A10645" s="41" t="s">
        <v>103</v>
      </c>
      <c r="B10645" s="46">
        <v>45826</v>
      </c>
      <c r="C10645" s="8" t="s">
        <v>13</v>
      </c>
      <c r="D10645" s="8" t="s">
        <v>98</v>
      </c>
      <c r="E10645" s="8" t="s">
        <v>98</v>
      </c>
      <c r="F10645" s="9">
        <f t="shared" si="556"/>
        <v>9700000</v>
      </c>
      <c r="G10645" s="9">
        <v>97</v>
      </c>
      <c r="H10645" s="10">
        <v>10029509</v>
      </c>
      <c r="I10645" s="11">
        <f t="shared" si="558"/>
        <v>3278221748</v>
      </c>
      <c r="J10645" s="11">
        <f t="shared" si="559"/>
        <v>31721</v>
      </c>
      <c r="K10645" s="11">
        <f t="shared" si="560"/>
        <v>103345.47296743482</v>
      </c>
      <c r="L10645" s="12">
        <f t="shared" si="557"/>
        <v>0</v>
      </c>
      <c r="M10645" s="11">
        <f>COUNTIF(E$2:$E10645,E10645)</f>
        <v>23</v>
      </c>
      <c r="O10645" t="str">
        <f t="shared" si="561"/>
        <v/>
      </c>
    </row>
    <row r="10646" spans="1:15" hidden="1">
      <c r="A10646" s="41" t="s">
        <v>103</v>
      </c>
      <c r="B10646" s="46">
        <v>45826</v>
      </c>
      <c r="C10646" s="8" t="s">
        <v>13</v>
      </c>
      <c r="D10646" s="8" t="s">
        <v>46</v>
      </c>
      <c r="E10646" s="8" t="s">
        <v>46</v>
      </c>
      <c r="F10646" s="9">
        <f t="shared" si="556"/>
        <v>1800000</v>
      </c>
      <c r="G10646" s="9">
        <v>18</v>
      </c>
      <c r="H10646" s="10">
        <v>1867284</v>
      </c>
      <c r="I10646" s="11">
        <f t="shared" si="558"/>
        <v>10921361412.515728</v>
      </c>
      <c r="J10646" s="11">
        <f t="shared" si="559"/>
        <v>106255</v>
      </c>
      <c r="K10646" s="11">
        <f t="shared" si="560"/>
        <v>102784.44696734956</v>
      </c>
      <c r="L10646" s="12">
        <f t="shared" si="557"/>
        <v>0</v>
      </c>
      <c r="M10646" s="11">
        <f>COUNTIF(E$2:$E10646,E10646)</f>
        <v>3052</v>
      </c>
      <c r="O10646" t="str">
        <f t="shared" si="561"/>
        <v/>
      </c>
    </row>
    <row r="10647" spans="1:15" hidden="1">
      <c r="A10647" s="41" t="s">
        <v>103</v>
      </c>
      <c r="B10647" s="46">
        <v>45826</v>
      </c>
      <c r="C10647" s="8" t="s">
        <v>13</v>
      </c>
      <c r="D10647" s="8" t="s">
        <v>14</v>
      </c>
      <c r="E10647" s="8" t="s">
        <v>14</v>
      </c>
      <c r="F10647" s="9">
        <f t="shared" si="556"/>
        <v>-8900000</v>
      </c>
      <c r="G10647" s="9">
        <v>-89</v>
      </c>
      <c r="H10647" s="10">
        <v>-9588059</v>
      </c>
      <c r="I10647" s="11">
        <f t="shared" si="558"/>
        <v>19006197219.239918</v>
      </c>
      <c r="J10647" s="11">
        <f t="shared" si="559"/>
        <v>185874</v>
      </c>
      <c r="K10647" s="11">
        <f t="shared" si="560"/>
        <v>102253.12426288736</v>
      </c>
      <c r="L10647" s="12">
        <f t="shared" si="557"/>
        <v>487530.94060302526</v>
      </c>
      <c r="M10647" s="11">
        <f>COUNTIF(E$2:$E10647,E10647)</f>
        <v>1674</v>
      </c>
      <c r="O10647" t="str">
        <f t="shared" si="561"/>
        <v/>
      </c>
    </row>
    <row r="10648" spans="1:15" hidden="1">
      <c r="A10648" s="41" t="s">
        <v>103</v>
      </c>
      <c r="B10648" s="46">
        <v>45826</v>
      </c>
      <c r="C10648" s="8" t="s">
        <v>13</v>
      </c>
      <c r="D10648" s="8" t="s">
        <v>46</v>
      </c>
      <c r="E10648" s="8" t="s">
        <v>46</v>
      </c>
      <c r="F10648" s="9">
        <f t="shared" si="556"/>
        <v>900000</v>
      </c>
      <c r="G10648" s="9">
        <v>9</v>
      </c>
      <c r="H10648" s="10">
        <v>938682</v>
      </c>
      <c r="I10648" s="11">
        <f t="shared" si="558"/>
        <v>10922300094.515728</v>
      </c>
      <c r="J10648" s="11">
        <f t="shared" si="559"/>
        <v>106264</v>
      </c>
      <c r="K10648" s="11">
        <f t="shared" si="560"/>
        <v>102784.57515730377</v>
      </c>
      <c r="L10648" s="12">
        <f t="shared" si="557"/>
        <v>0</v>
      </c>
      <c r="M10648" s="11">
        <f>COUNTIF(E$2:$E10648,E10648)</f>
        <v>3053</v>
      </c>
      <c r="O10648" t="str">
        <f t="shared" si="561"/>
        <v/>
      </c>
    </row>
    <row r="10649" spans="1:15" hidden="1">
      <c r="A10649" s="41" t="s">
        <v>103</v>
      </c>
      <c r="B10649" s="46">
        <v>45826</v>
      </c>
      <c r="C10649" s="8" t="s">
        <v>13</v>
      </c>
      <c r="D10649" s="8" t="s">
        <v>15</v>
      </c>
      <c r="E10649" s="8" t="s">
        <v>15</v>
      </c>
      <c r="F10649" s="9">
        <f t="shared" si="556"/>
        <v>-6000000</v>
      </c>
      <c r="G10649" s="9">
        <v>-60</v>
      </c>
      <c r="H10649" s="10">
        <v>-6592920</v>
      </c>
      <c r="I10649" s="11">
        <f t="shared" si="558"/>
        <v>20752841326.581245</v>
      </c>
      <c r="J10649" s="11">
        <f t="shared" si="559"/>
        <v>192150</v>
      </c>
      <c r="K10649" s="11">
        <f t="shared" si="560"/>
        <v>108003.33763508326</v>
      </c>
      <c r="L10649" s="12">
        <f t="shared" si="557"/>
        <v>112719.74189500511</v>
      </c>
      <c r="M10649" s="11">
        <f>COUNTIF(E$2:$E10649,E10649)</f>
        <v>3442</v>
      </c>
      <c r="O10649" t="str">
        <f t="shared" si="561"/>
        <v/>
      </c>
    </row>
    <row r="10650" spans="1:15" hidden="1">
      <c r="A10650" s="41" t="s">
        <v>103</v>
      </c>
      <c r="B10650" s="46">
        <v>45826</v>
      </c>
      <c r="C10650" s="8" t="s">
        <v>13</v>
      </c>
      <c r="D10650" s="8" t="s">
        <v>15</v>
      </c>
      <c r="E10650" s="8" t="s">
        <v>15</v>
      </c>
      <c r="F10650" s="9">
        <f t="shared" si="556"/>
        <v>-900000</v>
      </c>
      <c r="G10650" s="9">
        <v>-9</v>
      </c>
      <c r="H10650" s="10">
        <v>-988938</v>
      </c>
      <c r="I10650" s="11">
        <f t="shared" si="558"/>
        <v>20751869296.54253</v>
      </c>
      <c r="J10650" s="11">
        <f t="shared" si="559"/>
        <v>192141</v>
      </c>
      <c r="K10650" s="11">
        <f t="shared" si="560"/>
        <v>108003.33763508326</v>
      </c>
      <c r="L10650" s="12">
        <f t="shared" si="557"/>
        <v>16907.961284250719</v>
      </c>
      <c r="M10650" s="11">
        <f>COUNTIF(E$2:$E10650,E10650)</f>
        <v>3443</v>
      </c>
      <c r="O10650" t="str">
        <f t="shared" si="561"/>
        <v/>
      </c>
    </row>
    <row r="10651" spans="1:15" hidden="1">
      <c r="A10651" s="41" t="s">
        <v>103</v>
      </c>
      <c r="B10651" s="46">
        <v>45826</v>
      </c>
      <c r="C10651" s="8" t="s">
        <v>13</v>
      </c>
      <c r="D10651" s="8" t="s">
        <v>14</v>
      </c>
      <c r="E10651" s="8" t="s">
        <v>14</v>
      </c>
      <c r="F10651" s="9">
        <f t="shared" si="556"/>
        <v>-1800000</v>
      </c>
      <c r="G10651" s="9">
        <v>-18</v>
      </c>
      <c r="H10651" s="10">
        <v>-1939158</v>
      </c>
      <c r="I10651" s="11">
        <f t="shared" si="558"/>
        <v>19004356663.003185</v>
      </c>
      <c r="J10651" s="11">
        <f t="shared" si="559"/>
        <v>185856</v>
      </c>
      <c r="K10651" s="11">
        <f t="shared" si="560"/>
        <v>102253.12426288736</v>
      </c>
      <c r="L10651" s="12">
        <f t="shared" si="557"/>
        <v>98601.763268027455</v>
      </c>
      <c r="M10651" s="11">
        <f>COUNTIF(E$2:$E10651,E10651)</f>
        <v>1675</v>
      </c>
      <c r="O10651" t="str">
        <f t="shared" si="561"/>
        <v/>
      </c>
    </row>
    <row r="10652" spans="1:15" hidden="1">
      <c r="A10652" s="41" t="s">
        <v>103</v>
      </c>
      <c r="B10652" s="46">
        <v>45826</v>
      </c>
      <c r="C10652" s="8" t="s">
        <v>13</v>
      </c>
      <c r="D10652" s="8" t="s">
        <v>15</v>
      </c>
      <c r="E10652" s="8" t="s">
        <v>15</v>
      </c>
      <c r="F10652" s="9">
        <f t="shared" si="556"/>
        <v>-18100000</v>
      </c>
      <c r="G10652" s="9">
        <v>-181</v>
      </c>
      <c r="H10652" s="10">
        <v>-19888642</v>
      </c>
      <c r="I10652" s="11">
        <f t="shared" si="558"/>
        <v>20732320692.43058</v>
      </c>
      <c r="J10652" s="11">
        <f t="shared" si="559"/>
        <v>191960</v>
      </c>
      <c r="K10652" s="11">
        <f t="shared" si="560"/>
        <v>108003.33763508326</v>
      </c>
      <c r="L10652" s="12">
        <f t="shared" si="557"/>
        <v>340037.88804993033</v>
      </c>
      <c r="M10652" s="11">
        <f>COUNTIF(E$2:$E10652,E10652)</f>
        <v>3444</v>
      </c>
      <c r="O10652" t="str">
        <f t="shared" si="561"/>
        <v/>
      </c>
    </row>
    <row r="10653" spans="1:15" hidden="1">
      <c r="A10653" s="41" t="s">
        <v>103</v>
      </c>
      <c r="B10653" s="46">
        <v>45826</v>
      </c>
      <c r="C10653" s="8" t="s">
        <v>13</v>
      </c>
      <c r="D10653" s="8" t="s">
        <v>14</v>
      </c>
      <c r="E10653" s="8" t="s">
        <v>14</v>
      </c>
      <c r="F10653" s="9">
        <f t="shared" si="556"/>
        <v>-7800000</v>
      </c>
      <c r="G10653" s="9">
        <v>-78</v>
      </c>
      <c r="H10653" s="10">
        <v>-8403018</v>
      </c>
      <c r="I10653" s="11">
        <f t="shared" si="558"/>
        <v>18996380919.31068</v>
      </c>
      <c r="J10653" s="11">
        <f t="shared" si="559"/>
        <v>185778</v>
      </c>
      <c r="K10653" s="11">
        <f t="shared" si="560"/>
        <v>102253.12426288736</v>
      </c>
      <c r="L10653" s="12">
        <f t="shared" si="557"/>
        <v>427274.30749478564</v>
      </c>
      <c r="M10653" s="11">
        <f>COUNTIF(E$2:$E10653,E10653)</f>
        <v>1676</v>
      </c>
      <c r="O10653" t="str">
        <f t="shared" si="561"/>
        <v/>
      </c>
    </row>
    <row r="10654" spans="1:15" hidden="1">
      <c r="A10654" s="41" t="s">
        <v>103</v>
      </c>
      <c r="B10654" s="46">
        <v>45826</v>
      </c>
      <c r="C10654" s="8" t="s">
        <v>13</v>
      </c>
      <c r="D10654" s="8" t="s">
        <v>14</v>
      </c>
      <c r="E10654" s="8" t="s">
        <v>14</v>
      </c>
      <c r="F10654" s="9">
        <f t="shared" si="556"/>
        <v>-7400000</v>
      </c>
      <c r="G10654" s="9">
        <v>-74</v>
      </c>
      <c r="H10654" s="10">
        <v>-7972094</v>
      </c>
      <c r="I10654" s="11">
        <f t="shared" si="558"/>
        <v>18988814188.115227</v>
      </c>
      <c r="J10654" s="11">
        <f t="shared" si="559"/>
        <v>185704</v>
      </c>
      <c r="K10654" s="11">
        <f t="shared" si="560"/>
        <v>102253.12426288736</v>
      </c>
      <c r="L10654" s="12">
        <f t="shared" si="557"/>
        <v>405362.80454633571</v>
      </c>
      <c r="M10654" s="11">
        <f>COUNTIF(E$2:$E10654,E10654)</f>
        <v>1677</v>
      </c>
      <c r="O10654" t="str">
        <f t="shared" si="561"/>
        <v/>
      </c>
    </row>
    <row r="10655" spans="1:15" hidden="1">
      <c r="A10655" s="41" t="s">
        <v>103</v>
      </c>
      <c r="B10655" s="46">
        <v>45826</v>
      </c>
      <c r="C10655" s="8" t="s">
        <v>13</v>
      </c>
      <c r="D10655" s="8" t="s">
        <v>14</v>
      </c>
      <c r="E10655" s="8" t="s">
        <v>14</v>
      </c>
      <c r="F10655" s="9">
        <f t="shared" si="556"/>
        <v>-4600000</v>
      </c>
      <c r="G10655" s="9">
        <v>-46</v>
      </c>
      <c r="H10655" s="10">
        <v>-4955626</v>
      </c>
      <c r="I10655" s="11">
        <f t="shared" si="558"/>
        <v>18984110544.399136</v>
      </c>
      <c r="J10655" s="11">
        <f t="shared" si="559"/>
        <v>185658</v>
      </c>
      <c r="K10655" s="11">
        <f t="shared" si="560"/>
        <v>102253.12426288736</v>
      </c>
      <c r="L10655" s="12">
        <f t="shared" si="557"/>
        <v>251982.28390718158</v>
      </c>
      <c r="M10655" s="11">
        <f>COUNTIF(E$2:$E10655,E10655)</f>
        <v>1678</v>
      </c>
      <c r="O10655" t="str">
        <f t="shared" si="561"/>
        <v/>
      </c>
    </row>
    <row r="10656" spans="1:15" hidden="1">
      <c r="A10656" s="41" t="s">
        <v>103</v>
      </c>
      <c r="B10656" s="46">
        <v>45826</v>
      </c>
      <c r="C10656" s="8" t="s">
        <v>13</v>
      </c>
      <c r="D10656" s="8" t="s">
        <v>15</v>
      </c>
      <c r="E10656" s="8" t="s">
        <v>15</v>
      </c>
      <c r="F10656" s="9">
        <f t="shared" si="556"/>
        <v>-4500000</v>
      </c>
      <c r="G10656" s="9">
        <v>-45</v>
      </c>
      <c r="H10656" s="10">
        <v>-4944690</v>
      </c>
      <c r="I10656" s="11">
        <f t="shared" si="558"/>
        <v>20727460542.237</v>
      </c>
      <c r="J10656" s="11">
        <f t="shared" si="559"/>
        <v>191915</v>
      </c>
      <c r="K10656" s="11">
        <f t="shared" si="560"/>
        <v>108003.33763508326</v>
      </c>
      <c r="L10656" s="12">
        <f t="shared" si="557"/>
        <v>84539.80642125383</v>
      </c>
      <c r="M10656" s="11">
        <f>COUNTIF(E$2:$E10656,E10656)</f>
        <v>3445</v>
      </c>
      <c r="O10656" t="str">
        <f t="shared" si="561"/>
        <v/>
      </c>
    </row>
    <row r="10657" spans="1:15" hidden="1">
      <c r="A10657" s="41" t="s">
        <v>103</v>
      </c>
      <c r="B10657" s="46">
        <v>45826</v>
      </c>
      <c r="C10657" s="8" t="s">
        <v>13</v>
      </c>
      <c r="D10657" s="8" t="s">
        <v>15</v>
      </c>
      <c r="E10657" s="8" t="s">
        <v>15</v>
      </c>
      <c r="F10657" s="9">
        <f t="shared" si="556"/>
        <v>-18100000</v>
      </c>
      <c r="G10657" s="9">
        <v>-181</v>
      </c>
      <c r="H10657" s="10">
        <v>-19888642</v>
      </c>
      <c r="I10657" s="11">
        <f t="shared" si="558"/>
        <v>20707911938.12505</v>
      </c>
      <c r="J10657" s="11">
        <f t="shared" si="559"/>
        <v>191734</v>
      </c>
      <c r="K10657" s="11">
        <f t="shared" si="560"/>
        <v>108003.33763508326</v>
      </c>
      <c r="L10657" s="12">
        <f t="shared" si="557"/>
        <v>340037.88804993033</v>
      </c>
      <c r="M10657" s="11">
        <f>COUNTIF(E$2:$E10657,E10657)</f>
        <v>3446</v>
      </c>
      <c r="O10657" t="str">
        <f t="shared" si="561"/>
        <v/>
      </c>
    </row>
    <row r="10658" spans="1:15" hidden="1">
      <c r="A10658" s="41" t="s">
        <v>103</v>
      </c>
      <c r="B10658" s="46">
        <v>45826</v>
      </c>
      <c r="C10658" s="8" t="s">
        <v>13</v>
      </c>
      <c r="D10658" s="8" t="s">
        <v>14</v>
      </c>
      <c r="E10658" s="8" t="s">
        <v>14</v>
      </c>
      <c r="F10658" s="9">
        <f t="shared" si="556"/>
        <v>1100000</v>
      </c>
      <c r="G10658" s="9">
        <v>11</v>
      </c>
      <c r="H10658" s="10">
        <v>1184623</v>
      </c>
      <c r="I10658" s="11">
        <f t="shared" si="558"/>
        <v>18985295167.399136</v>
      </c>
      <c r="J10658" s="11">
        <f t="shared" si="559"/>
        <v>185669</v>
      </c>
      <c r="K10658" s="11">
        <f t="shared" si="560"/>
        <v>102253.44654950011</v>
      </c>
      <c r="L10658" s="12">
        <f t="shared" si="557"/>
        <v>0</v>
      </c>
      <c r="M10658" s="11">
        <f>COUNTIF(E$2:$E10658,E10658)</f>
        <v>1679</v>
      </c>
      <c r="O10658" t="str">
        <f t="shared" si="561"/>
        <v/>
      </c>
    </row>
    <row r="10659" spans="1:15" hidden="1">
      <c r="A10659" s="41" t="s">
        <v>103</v>
      </c>
      <c r="B10659" s="46">
        <v>45826</v>
      </c>
      <c r="C10659" s="8" t="s">
        <v>13</v>
      </c>
      <c r="D10659" s="8" t="s">
        <v>15</v>
      </c>
      <c r="E10659" s="8" t="s">
        <v>15</v>
      </c>
      <c r="F10659" s="9">
        <f t="shared" si="556"/>
        <v>-4500000</v>
      </c>
      <c r="G10659" s="9">
        <v>-45</v>
      </c>
      <c r="H10659" s="10">
        <v>-4944690</v>
      </c>
      <c r="I10659" s="11">
        <f t="shared" si="558"/>
        <v>20703051787.931469</v>
      </c>
      <c r="J10659" s="11">
        <f t="shared" si="559"/>
        <v>191689</v>
      </c>
      <c r="K10659" s="11">
        <f t="shared" si="560"/>
        <v>108003.33763508326</v>
      </c>
      <c r="L10659" s="12">
        <f t="shared" si="557"/>
        <v>84539.80642125383</v>
      </c>
      <c r="M10659" s="11">
        <f>COUNTIF(E$2:$E10659,E10659)</f>
        <v>3447</v>
      </c>
      <c r="O10659" t="str">
        <f t="shared" si="561"/>
        <v/>
      </c>
    </row>
    <row r="10660" spans="1:15" hidden="1">
      <c r="A10660" s="41" t="s">
        <v>103</v>
      </c>
      <c r="B10660" s="46">
        <v>45826</v>
      </c>
      <c r="C10660" s="8" t="s">
        <v>13</v>
      </c>
      <c r="D10660" s="8" t="s">
        <v>15</v>
      </c>
      <c r="E10660" s="8" t="s">
        <v>15</v>
      </c>
      <c r="F10660" s="9">
        <f t="shared" si="556"/>
        <v>-38200000</v>
      </c>
      <c r="G10660" s="9">
        <v>-382</v>
      </c>
      <c r="H10660" s="10">
        <v>-41974924</v>
      </c>
      <c r="I10660" s="11">
        <f t="shared" si="558"/>
        <v>20661794512.954868</v>
      </c>
      <c r="J10660" s="11">
        <f t="shared" si="559"/>
        <v>191307</v>
      </c>
      <c r="K10660" s="11">
        <f t="shared" si="560"/>
        <v>108003.33763508326</v>
      </c>
      <c r="L10660" s="12">
        <f t="shared" si="557"/>
        <v>717649.02339819819</v>
      </c>
      <c r="M10660" s="11">
        <f>COUNTIF(E$2:$E10660,E10660)</f>
        <v>3448</v>
      </c>
      <c r="O10660" t="str">
        <f t="shared" si="561"/>
        <v/>
      </c>
    </row>
    <row r="10661" spans="1:15" hidden="1">
      <c r="A10661" s="41" t="s">
        <v>103</v>
      </c>
      <c r="B10661" s="46">
        <v>45826</v>
      </c>
      <c r="C10661" s="8" t="s">
        <v>13</v>
      </c>
      <c r="D10661" s="8" t="s">
        <v>15</v>
      </c>
      <c r="E10661" s="8" t="s">
        <v>15</v>
      </c>
      <c r="F10661" s="9">
        <f t="shared" si="556"/>
        <v>-90900000</v>
      </c>
      <c r="G10661" s="9">
        <v>-909</v>
      </c>
      <c r="H10661" s="10">
        <v>-99882738</v>
      </c>
      <c r="I10661" s="11">
        <f t="shared" si="558"/>
        <v>20563619479.044579</v>
      </c>
      <c r="J10661" s="11">
        <f t="shared" si="559"/>
        <v>190398</v>
      </c>
      <c r="K10661" s="11">
        <f t="shared" si="560"/>
        <v>108003.33763508326</v>
      </c>
      <c r="L10661" s="12">
        <f t="shared" si="557"/>
        <v>1707704.0897093266</v>
      </c>
      <c r="M10661" s="11">
        <f>COUNTIF(E$2:$E10661,E10661)</f>
        <v>3449</v>
      </c>
      <c r="O10661" t="str">
        <f t="shared" si="561"/>
        <v/>
      </c>
    </row>
    <row r="10662" spans="1:15" hidden="1">
      <c r="A10662" s="41" t="s">
        <v>103</v>
      </c>
      <c r="B10662" s="46">
        <v>45826</v>
      </c>
      <c r="C10662" s="8" t="s">
        <v>13</v>
      </c>
      <c r="D10662" s="8" t="s">
        <v>15</v>
      </c>
      <c r="E10662" s="8" t="s">
        <v>15</v>
      </c>
      <c r="F10662" s="9">
        <f t="shared" si="556"/>
        <v>-136400000</v>
      </c>
      <c r="G10662" s="9">
        <v>-1364</v>
      </c>
      <c r="H10662" s="10">
        <v>-149879048</v>
      </c>
      <c r="I10662" s="11">
        <f t="shared" si="558"/>
        <v>20416302926.510326</v>
      </c>
      <c r="J10662" s="11">
        <f t="shared" si="559"/>
        <v>189034</v>
      </c>
      <c r="K10662" s="11">
        <f t="shared" si="560"/>
        <v>108003.33763508326</v>
      </c>
      <c r="L10662" s="12">
        <f t="shared" si="557"/>
        <v>2562495.4657464325</v>
      </c>
      <c r="M10662" s="11">
        <f>COUNTIF(E$2:$E10662,E10662)</f>
        <v>3450</v>
      </c>
      <c r="O10662" t="str">
        <f t="shared" si="561"/>
        <v/>
      </c>
    </row>
    <row r="10663" spans="1:15" hidden="1">
      <c r="A10663" s="41" t="s">
        <v>103</v>
      </c>
      <c r="B10663" s="46">
        <v>45826</v>
      </c>
      <c r="C10663" s="8" t="s">
        <v>13</v>
      </c>
      <c r="D10663" s="8" t="s">
        <v>15</v>
      </c>
      <c r="E10663" s="8" t="s">
        <v>15</v>
      </c>
      <c r="F10663" s="9">
        <f t="shared" si="556"/>
        <v>-113700000</v>
      </c>
      <c r="G10663" s="9">
        <v>-1137</v>
      </c>
      <c r="H10663" s="10">
        <v>-124935834</v>
      </c>
      <c r="I10663" s="11">
        <f t="shared" si="558"/>
        <v>20293503131.619236</v>
      </c>
      <c r="J10663" s="11">
        <f t="shared" si="559"/>
        <v>187897</v>
      </c>
      <c r="K10663" s="11">
        <f t="shared" si="560"/>
        <v>108003.33763508326</v>
      </c>
      <c r="L10663" s="12">
        <f t="shared" si="557"/>
        <v>2136039.1089103371</v>
      </c>
      <c r="M10663" s="11">
        <f>COUNTIF(E$2:$E10663,E10663)</f>
        <v>3451</v>
      </c>
      <c r="O10663" t="str">
        <f t="shared" si="561"/>
        <v/>
      </c>
    </row>
    <row r="10664" spans="1:15" hidden="1">
      <c r="A10664" s="41" t="s">
        <v>103</v>
      </c>
      <c r="B10664" s="46">
        <v>45826</v>
      </c>
      <c r="C10664" s="8" t="s">
        <v>13</v>
      </c>
      <c r="D10664" s="8" t="s">
        <v>15</v>
      </c>
      <c r="E10664" s="8" t="s">
        <v>15</v>
      </c>
      <c r="F10664" s="9">
        <f t="shared" si="556"/>
        <v>-113700000</v>
      </c>
      <c r="G10664" s="9">
        <v>-1137</v>
      </c>
      <c r="H10664" s="10">
        <v>-124935834</v>
      </c>
      <c r="I10664" s="11">
        <f t="shared" si="558"/>
        <v>20170703336.728146</v>
      </c>
      <c r="J10664" s="11">
        <f t="shared" si="559"/>
        <v>186760</v>
      </c>
      <c r="K10664" s="11">
        <f t="shared" si="560"/>
        <v>108003.33763508326</v>
      </c>
      <c r="L10664" s="12">
        <f t="shared" si="557"/>
        <v>2136039.1089103371</v>
      </c>
      <c r="M10664" s="11">
        <f>COUNTIF(E$2:$E10664,E10664)</f>
        <v>3452</v>
      </c>
      <c r="O10664" t="str">
        <f t="shared" si="561"/>
        <v/>
      </c>
    </row>
    <row r="10665" spans="1:15" hidden="1">
      <c r="A10665" s="41" t="s">
        <v>103</v>
      </c>
      <c r="B10665" s="46">
        <v>45826</v>
      </c>
      <c r="C10665" s="8" t="s">
        <v>13</v>
      </c>
      <c r="D10665" s="8" t="s">
        <v>15</v>
      </c>
      <c r="E10665" s="8" t="s">
        <v>15</v>
      </c>
      <c r="F10665" s="9">
        <f t="shared" si="556"/>
        <v>-113700000</v>
      </c>
      <c r="G10665" s="9">
        <v>-1137</v>
      </c>
      <c r="H10665" s="10">
        <v>-124935834</v>
      </c>
      <c r="I10665" s="11">
        <f t="shared" si="558"/>
        <v>20047903541.837055</v>
      </c>
      <c r="J10665" s="11">
        <f t="shared" si="559"/>
        <v>185623</v>
      </c>
      <c r="K10665" s="11">
        <f t="shared" si="560"/>
        <v>108003.33763508326</v>
      </c>
      <c r="L10665" s="12">
        <f t="shared" si="557"/>
        <v>2136039.1089103371</v>
      </c>
      <c r="M10665" s="11">
        <f>COUNTIF(E$2:$E10665,E10665)</f>
        <v>3453</v>
      </c>
      <c r="O10665" t="str">
        <f t="shared" si="561"/>
        <v/>
      </c>
    </row>
    <row r="10666" spans="1:15" hidden="1">
      <c r="A10666" s="41" t="s">
        <v>103</v>
      </c>
      <c r="B10666" s="46">
        <v>45826</v>
      </c>
      <c r="C10666" s="8" t="s">
        <v>13</v>
      </c>
      <c r="D10666" s="8" t="s">
        <v>15</v>
      </c>
      <c r="E10666" s="8" t="s">
        <v>15</v>
      </c>
      <c r="F10666" s="9">
        <f t="shared" ref="F10666:F10729" si="562">100000*G10666</f>
        <v>-11300000</v>
      </c>
      <c r="G10666" s="9">
        <v>-113</v>
      </c>
      <c r="H10666" s="10">
        <v>-12416666</v>
      </c>
      <c r="I10666" s="11">
        <f t="shared" si="558"/>
        <v>20035699164.684292</v>
      </c>
      <c r="J10666" s="11">
        <f t="shared" si="559"/>
        <v>185510</v>
      </c>
      <c r="K10666" s="11">
        <f t="shared" si="560"/>
        <v>108003.33763508326</v>
      </c>
      <c r="L10666" s="12">
        <f t="shared" si="557"/>
        <v>212288.84723559208</v>
      </c>
      <c r="M10666" s="11">
        <f>COUNTIF(E$2:$E10666,E10666)</f>
        <v>3454</v>
      </c>
      <c r="O10666" t="str">
        <f t="shared" si="561"/>
        <v/>
      </c>
    </row>
    <row r="10667" spans="1:15" hidden="1">
      <c r="A10667" s="41" t="s">
        <v>103</v>
      </c>
      <c r="B10667" s="46">
        <v>45826</v>
      </c>
      <c r="C10667" s="8" t="s">
        <v>13</v>
      </c>
      <c r="D10667" s="8" t="s">
        <v>14</v>
      </c>
      <c r="E10667" s="8" t="s">
        <v>14</v>
      </c>
      <c r="F10667" s="9">
        <f t="shared" si="562"/>
        <v>-3700000</v>
      </c>
      <c r="G10667" s="9">
        <v>-37</v>
      </c>
      <c r="H10667" s="10">
        <v>-3986047</v>
      </c>
      <c r="I10667" s="11">
        <f t="shared" si="558"/>
        <v>18981511789.876804</v>
      </c>
      <c r="J10667" s="11">
        <f t="shared" si="559"/>
        <v>185632</v>
      </c>
      <c r="K10667" s="11">
        <f t="shared" si="560"/>
        <v>102253.44654950011</v>
      </c>
      <c r="L10667" s="12">
        <f t="shared" si="557"/>
        <v>202669.47766849585</v>
      </c>
      <c r="M10667" s="11">
        <f>COUNTIF(E$2:$E10667,E10667)</f>
        <v>1680</v>
      </c>
      <c r="O10667" t="str">
        <f t="shared" si="561"/>
        <v/>
      </c>
    </row>
    <row r="10668" spans="1:15" hidden="1">
      <c r="A10668" s="41" t="s">
        <v>103</v>
      </c>
      <c r="B10668" s="46">
        <v>45826</v>
      </c>
      <c r="C10668" s="8" t="s">
        <v>13</v>
      </c>
      <c r="D10668" s="8" t="s">
        <v>14</v>
      </c>
      <c r="E10668" s="8" t="s">
        <v>14</v>
      </c>
      <c r="F10668" s="9">
        <f t="shared" si="562"/>
        <v>-46300000</v>
      </c>
      <c r="G10668" s="9">
        <v>-463</v>
      </c>
      <c r="H10668" s="10">
        <v>-49879453</v>
      </c>
      <c r="I10668" s="11">
        <f t="shared" si="558"/>
        <v>18934168444.124386</v>
      </c>
      <c r="J10668" s="11">
        <f t="shared" si="559"/>
        <v>185169</v>
      </c>
      <c r="K10668" s="11">
        <f t="shared" si="560"/>
        <v>102253.44654950011</v>
      </c>
      <c r="L10668" s="12">
        <f t="shared" si="557"/>
        <v>2536107.2475814521</v>
      </c>
      <c r="M10668" s="11">
        <f>COUNTIF(E$2:$E10668,E10668)</f>
        <v>1681</v>
      </c>
      <c r="O10668" t="str">
        <f t="shared" si="561"/>
        <v/>
      </c>
    </row>
    <row r="10669" spans="1:15" hidden="1">
      <c r="A10669" s="41" t="s">
        <v>103</v>
      </c>
      <c r="B10669" s="46">
        <v>45826</v>
      </c>
      <c r="C10669" s="8" t="s">
        <v>13</v>
      </c>
      <c r="D10669" s="8" t="s">
        <v>14</v>
      </c>
      <c r="E10669" s="8" t="s">
        <v>14</v>
      </c>
      <c r="F10669" s="9">
        <f t="shared" si="562"/>
        <v>900000</v>
      </c>
      <c r="G10669" s="9">
        <v>9</v>
      </c>
      <c r="H10669" s="10">
        <v>970020</v>
      </c>
      <c r="I10669" s="11">
        <f t="shared" si="558"/>
        <v>18935138464.124386</v>
      </c>
      <c r="J10669" s="11">
        <f t="shared" si="559"/>
        <v>185178</v>
      </c>
      <c r="K10669" s="11">
        <f t="shared" si="560"/>
        <v>102253.71515041952</v>
      </c>
      <c r="L10669" s="12">
        <f t="shared" si="557"/>
        <v>0</v>
      </c>
      <c r="M10669" s="11">
        <f>COUNTIF(E$2:$E10669,E10669)</f>
        <v>1682</v>
      </c>
      <c r="O10669" t="str">
        <f t="shared" si="561"/>
        <v/>
      </c>
    </row>
    <row r="10670" spans="1:15" hidden="1">
      <c r="A10670" s="41" t="s">
        <v>103</v>
      </c>
      <c r="B10670" s="46">
        <v>45826</v>
      </c>
      <c r="C10670" s="8" t="s">
        <v>13</v>
      </c>
      <c r="D10670" s="8" t="s">
        <v>14</v>
      </c>
      <c r="E10670" s="8" t="s">
        <v>14</v>
      </c>
      <c r="F10670" s="9">
        <f t="shared" si="562"/>
        <v>-37100000</v>
      </c>
      <c r="G10670" s="9">
        <v>-371</v>
      </c>
      <c r="H10670" s="10">
        <v>-39968201</v>
      </c>
      <c r="I10670" s="11">
        <f t="shared" si="558"/>
        <v>18897202335.803581</v>
      </c>
      <c r="J10670" s="11">
        <f t="shared" si="559"/>
        <v>184807</v>
      </c>
      <c r="K10670" s="11">
        <f t="shared" si="560"/>
        <v>102253.71515041952</v>
      </c>
      <c r="L10670" s="12">
        <f t="shared" ref="L10670:L10733" si="563">IF(G10670&lt;0,K10670*G10670-H10670,0)</f>
        <v>2032072.679194361</v>
      </c>
      <c r="M10670" s="11">
        <f>COUNTIF(E$2:$E10670,E10670)</f>
        <v>1683</v>
      </c>
      <c r="O10670" t="str">
        <f t="shared" si="561"/>
        <v/>
      </c>
    </row>
    <row r="10671" spans="1:15" hidden="1">
      <c r="A10671" s="41" t="s">
        <v>103</v>
      </c>
      <c r="B10671" s="46">
        <v>45826</v>
      </c>
      <c r="C10671" s="8" t="s">
        <v>13</v>
      </c>
      <c r="D10671" s="8" t="s">
        <v>14</v>
      </c>
      <c r="E10671" s="8" t="s">
        <v>14</v>
      </c>
      <c r="F10671" s="9">
        <f t="shared" si="562"/>
        <v>-9600000</v>
      </c>
      <c r="G10671" s="9">
        <v>-96</v>
      </c>
      <c r="H10671" s="10">
        <v>-10342176</v>
      </c>
      <c r="I10671" s="11">
        <f t="shared" si="558"/>
        <v>18887385979.149139</v>
      </c>
      <c r="J10671" s="11">
        <f t="shared" si="559"/>
        <v>184711</v>
      </c>
      <c r="K10671" s="11">
        <f t="shared" si="560"/>
        <v>102253.71515041952</v>
      </c>
      <c r="L10671" s="12">
        <f t="shared" si="563"/>
        <v>525819.34555972554</v>
      </c>
      <c r="M10671" s="11">
        <f>COUNTIF(E$2:$E10671,E10671)</f>
        <v>1684</v>
      </c>
      <c r="O10671" t="str">
        <f t="shared" si="561"/>
        <v/>
      </c>
    </row>
    <row r="10672" spans="1:15" hidden="1">
      <c r="A10672" s="41" t="s">
        <v>103</v>
      </c>
      <c r="B10672" s="46">
        <v>45826</v>
      </c>
      <c r="C10672" s="8" t="s">
        <v>13</v>
      </c>
      <c r="D10672" s="8" t="s">
        <v>15</v>
      </c>
      <c r="E10672" s="8" t="s">
        <v>15</v>
      </c>
      <c r="F10672" s="9">
        <f t="shared" si="562"/>
        <v>-900000</v>
      </c>
      <c r="G10672" s="9">
        <v>-9</v>
      </c>
      <c r="H10672" s="10">
        <v>-988938</v>
      </c>
      <c r="I10672" s="11">
        <f t="shared" si="558"/>
        <v>20034727134.645576</v>
      </c>
      <c r="J10672" s="11">
        <f t="shared" si="559"/>
        <v>185501</v>
      </c>
      <c r="K10672" s="11">
        <f t="shared" si="560"/>
        <v>108003.33763508326</v>
      </c>
      <c r="L10672" s="12">
        <f t="shared" si="563"/>
        <v>16907.961284250719</v>
      </c>
      <c r="M10672" s="11">
        <f>COUNTIF(E$2:$E10672,E10672)</f>
        <v>3455</v>
      </c>
      <c r="O10672" t="str">
        <f t="shared" si="561"/>
        <v/>
      </c>
    </row>
    <row r="10673" spans="1:15" hidden="1">
      <c r="A10673" s="41" t="s">
        <v>103</v>
      </c>
      <c r="B10673" s="46">
        <v>45826</v>
      </c>
      <c r="C10673" s="8" t="s">
        <v>13</v>
      </c>
      <c r="D10673" s="8" t="s">
        <v>46</v>
      </c>
      <c r="E10673" s="8" t="s">
        <v>46</v>
      </c>
      <c r="F10673" s="9">
        <f t="shared" si="562"/>
        <v>5500000</v>
      </c>
      <c r="G10673" s="9">
        <v>55</v>
      </c>
      <c r="H10673" s="10">
        <v>5736390</v>
      </c>
      <c r="I10673" s="11">
        <f t="shared" si="558"/>
        <v>10928036484.515728</v>
      </c>
      <c r="J10673" s="11">
        <f t="shared" si="559"/>
        <v>106319</v>
      </c>
      <c r="K10673" s="11">
        <f t="shared" si="560"/>
        <v>102785.35806879042</v>
      </c>
      <c r="L10673" s="12">
        <f t="shared" si="563"/>
        <v>0</v>
      </c>
      <c r="M10673" s="11">
        <f>COUNTIF(E$2:$E10673,E10673)</f>
        <v>3054</v>
      </c>
      <c r="O10673" t="str">
        <f t="shared" si="561"/>
        <v/>
      </c>
    </row>
    <row r="10674" spans="1:15" hidden="1">
      <c r="A10674" s="41" t="s">
        <v>103</v>
      </c>
      <c r="B10674" s="46">
        <v>45826</v>
      </c>
      <c r="C10674" s="8" t="s">
        <v>13</v>
      </c>
      <c r="D10674" s="8" t="s">
        <v>14</v>
      </c>
      <c r="E10674" s="8" t="s">
        <v>14</v>
      </c>
      <c r="F10674" s="9">
        <f t="shared" si="562"/>
        <v>900000</v>
      </c>
      <c r="G10674" s="9">
        <v>9</v>
      </c>
      <c r="H10674" s="10">
        <v>969237</v>
      </c>
      <c r="I10674" s="11">
        <f t="shared" si="558"/>
        <v>18888355216.149139</v>
      </c>
      <c r="J10674" s="11">
        <f t="shared" si="559"/>
        <v>184720</v>
      </c>
      <c r="K10674" s="11">
        <f t="shared" si="560"/>
        <v>102253.9801653808</v>
      </c>
      <c r="L10674" s="12">
        <f t="shared" si="563"/>
        <v>0</v>
      </c>
      <c r="M10674" s="11">
        <f>COUNTIF(E$2:$E10674,E10674)</f>
        <v>1685</v>
      </c>
      <c r="O10674" t="str">
        <f t="shared" si="561"/>
        <v/>
      </c>
    </row>
    <row r="10675" spans="1:15" hidden="1">
      <c r="A10675" s="41" t="s">
        <v>103</v>
      </c>
      <c r="B10675" s="46">
        <v>45826</v>
      </c>
      <c r="C10675" s="8" t="s">
        <v>13</v>
      </c>
      <c r="D10675" s="8" t="s">
        <v>15</v>
      </c>
      <c r="E10675" s="8" t="s">
        <v>15</v>
      </c>
      <c r="F10675" s="9">
        <f t="shared" si="562"/>
        <v>-127300000</v>
      </c>
      <c r="G10675" s="9">
        <v>-1273</v>
      </c>
      <c r="H10675" s="10">
        <v>-139879786</v>
      </c>
      <c r="I10675" s="11">
        <f t="shared" si="558"/>
        <v>19897238885.836117</v>
      </c>
      <c r="J10675" s="11">
        <f t="shared" si="559"/>
        <v>184228</v>
      </c>
      <c r="K10675" s="11">
        <f t="shared" si="560"/>
        <v>108003.33763508326</v>
      </c>
      <c r="L10675" s="12">
        <f t="shared" si="563"/>
        <v>2391537.1905390024</v>
      </c>
      <c r="M10675" s="11">
        <f>COUNTIF(E$2:$E10675,E10675)</f>
        <v>3456</v>
      </c>
      <c r="O10675" t="str">
        <f t="shared" si="561"/>
        <v/>
      </c>
    </row>
    <row r="10676" spans="1:15" hidden="1">
      <c r="A10676" s="41" t="s">
        <v>103</v>
      </c>
      <c r="B10676" s="46">
        <v>45826</v>
      </c>
      <c r="C10676" s="8" t="s">
        <v>13</v>
      </c>
      <c r="D10676" s="8" t="s">
        <v>14</v>
      </c>
      <c r="E10676" s="8" t="s">
        <v>14</v>
      </c>
      <c r="F10676" s="9">
        <f t="shared" si="562"/>
        <v>-2700000</v>
      </c>
      <c r="G10676" s="9">
        <v>-27</v>
      </c>
      <c r="H10676" s="10">
        <v>-2908737</v>
      </c>
      <c r="I10676" s="11">
        <f t="shared" si="558"/>
        <v>18885594358.684673</v>
      </c>
      <c r="J10676" s="11">
        <f t="shared" si="559"/>
        <v>184693</v>
      </c>
      <c r="K10676" s="11">
        <f t="shared" si="560"/>
        <v>102253.9801653808</v>
      </c>
      <c r="L10676" s="12">
        <f t="shared" si="563"/>
        <v>147879.53553471854</v>
      </c>
      <c r="M10676" s="11">
        <f>COUNTIF(E$2:$E10676,E10676)</f>
        <v>1686</v>
      </c>
      <c r="O10676" t="str">
        <f t="shared" si="561"/>
        <v/>
      </c>
    </row>
    <row r="10677" spans="1:15" hidden="1">
      <c r="A10677" s="41" t="s">
        <v>103</v>
      </c>
      <c r="B10677" s="46">
        <v>45826</v>
      </c>
      <c r="C10677" s="8" t="s">
        <v>13</v>
      </c>
      <c r="D10677" s="8" t="s">
        <v>14</v>
      </c>
      <c r="E10677" s="8" t="s">
        <v>14</v>
      </c>
      <c r="F10677" s="9">
        <f t="shared" si="562"/>
        <v>-900000</v>
      </c>
      <c r="G10677" s="9">
        <v>-9</v>
      </c>
      <c r="H10677" s="10">
        <v>-969579</v>
      </c>
      <c r="I10677" s="11">
        <f t="shared" si="558"/>
        <v>18884674072.863186</v>
      </c>
      <c r="J10677" s="11">
        <f t="shared" si="559"/>
        <v>184684</v>
      </c>
      <c r="K10677" s="11">
        <f t="shared" si="560"/>
        <v>102253.9801653808</v>
      </c>
      <c r="L10677" s="12">
        <f t="shared" si="563"/>
        <v>49293.178511572885</v>
      </c>
      <c r="M10677" s="11">
        <f>COUNTIF(E$2:$E10677,E10677)</f>
        <v>1687</v>
      </c>
      <c r="O10677" t="str">
        <f t="shared" si="561"/>
        <v/>
      </c>
    </row>
    <row r="10678" spans="1:15" hidden="1">
      <c r="A10678" s="41" t="s">
        <v>103</v>
      </c>
      <c r="B10678" s="46">
        <v>45826</v>
      </c>
      <c r="C10678" s="8" t="s">
        <v>13</v>
      </c>
      <c r="D10678" s="8" t="s">
        <v>14</v>
      </c>
      <c r="E10678" s="8" t="s">
        <v>14</v>
      </c>
      <c r="F10678" s="9">
        <f t="shared" si="562"/>
        <v>21300000</v>
      </c>
      <c r="G10678" s="9">
        <v>213</v>
      </c>
      <c r="H10678" s="10">
        <v>22938609</v>
      </c>
      <c r="I10678" s="11">
        <f t="shared" si="558"/>
        <v>18907612681.863186</v>
      </c>
      <c r="J10678" s="11">
        <f t="shared" si="559"/>
        <v>184897</v>
      </c>
      <c r="K10678" s="11">
        <f t="shared" si="560"/>
        <v>102260.24587669452</v>
      </c>
      <c r="L10678" s="12">
        <f t="shared" si="563"/>
        <v>0</v>
      </c>
      <c r="M10678" s="11">
        <f>COUNTIF(E$2:$E10678,E10678)</f>
        <v>1688</v>
      </c>
      <c r="O10678" t="str">
        <f t="shared" si="561"/>
        <v/>
      </c>
    </row>
    <row r="10679" spans="1:15" hidden="1">
      <c r="A10679" s="41" t="s">
        <v>103</v>
      </c>
      <c r="B10679" s="46">
        <v>45826</v>
      </c>
      <c r="C10679" s="8" t="s">
        <v>13</v>
      </c>
      <c r="D10679" s="8" t="s">
        <v>14</v>
      </c>
      <c r="E10679" s="8" t="s">
        <v>14</v>
      </c>
      <c r="F10679" s="9">
        <f t="shared" si="562"/>
        <v>-1200000</v>
      </c>
      <c r="G10679" s="9">
        <v>-12</v>
      </c>
      <c r="H10679" s="10">
        <v>-1292772</v>
      </c>
      <c r="I10679" s="11">
        <f t="shared" si="558"/>
        <v>18906385558.912666</v>
      </c>
      <c r="J10679" s="11">
        <f t="shared" si="559"/>
        <v>184885</v>
      </c>
      <c r="K10679" s="11">
        <f t="shared" si="560"/>
        <v>102260.24587669452</v>
      </c>
      <c r="L10679" s="12">
        <f t="shared" si="563"/>
        <v>65649.0494796657</v>
      </c>
      <c r="M10679" s="11">
        <f>COUNTIF(E$2:$E10679,E10679)</f>
        <v>1689</v>
      </c>
      <c r="O10679" t="str">
        <f t="shared" si="561"/>
        <v/>
      </c>
    </row>
    <row r="10680" spans="1:15" hidden="1">
      <c r="A10680" s="41" t="s">
        <v>103</v>
      </c>
      <c r="B10680" s="46">
        <v>45826</v>
      </c>
      <c r="C10680" s="8" t="s">
        <v>13</v>
      </c>
      <c r="D10680" s="8" t="s">
        <v>48</v>
      </c>
      <c r="E10680" s="8" t="s">
        <v>48</v>
      </c>
      <c r="F10680" s="9">
        <f t="shared" si="562"/>
        <v>2700000</v>
      </c>
      <c r="G10680" s="9">
        <v>27</v>
      </c>
      <c r="H10680" s="10">
        <v>2983689</v>
      </c>
      <c r="I10680" s="11">
        <f t="shared" si="558"/>
        <v>334128955.91611552</v>
      </c>
      <c r="J10680" s="11">
        <f t="shared" si="559"/>
        <v>3074</v>
      </c>
      <c r="K10680" s="11">
        <f t="shared" si="560"/>
        <v>108695.17108526855</v>
      </c>
      <c r="L10680" s="12">
        <f t="shared" si="563"/>
        <v>0</v>
      </c>
      <c r="M10680" s="11">
        <f>COUNTIF(E$2:$E10680,E10680)</f>
        <v>607</v>
      </c>
      <c r="O10680" t="str">
        <f t="shared" si="561"/>
        <v/>
      </c>
    </row>
    <row r="10681" spans="1:15" hidden="1">
      <c r="A10681" s="41" t="s">
        <v>103</v>
      </c>
      <c r="B10681" s="46">
        <v>45826</v>
      </c>
      <c r="C10681" s="8" t="s">
        <v>13</v>
      </c>
      <c r="D10681" s="8" t="s">
        <v>15</v>
      </c>
      <c r="E10681" s="8" t="s">
        <v>15</v>
      </c>
      <c r="F10681" s="9">
        <f t="shared" si="562"/>
        <v>-211500000</v>
      </c>
      <c r="G10681" s="9">
        <v>-2115</v>
      </c>
      <c r="H10681" s="10">
        <v>-232400430</v>
      </c>
      <c r="I10681" s="11">
        <f t="shared" si="558"/>
        <v>19668811826.737915</v>
      </c>
      <c r="J10681" s="11">
        <f t="shared" si="559"/>
        <v>182113</v>
      </c>
      <c r="K10681" s="11">
        <f t="shared" si="560"/>
        <v>108003.33763508326</v>
      </c>
      <c r="L10681" s="12">
        <f t="shared" si="563"/>
        <v>3973370.9017989039</v>
      </c>
      <c r="M10681" s="11">
        <f>COUNTIF(E$2:$E10681,E10681)</f>
        <v>3457</v>
      </c>
      <c r="O10681" t="str">
        <f t="shared" si="561"/>
        <v/>
      </c>
    </row>
    <row r="10682" spans="1:15" hidden="1">
      <c r="A10682" s="41" t="s">
        <v>103</v>
      </c>
      <c r="B10682" s="46">
        <v>45826</v>
      </c>
      <c r="C10682" s="8" t="s">
        <v>13</v>
      </c>
      <c r="D10682" s="8" t="s">
        <v>14</v>
      </c>
      <c r="E10682" s="8" t="s">
        <v>14</v>
      </c>
      <c r="F10682" s="9">
        <f t="shared" si="562"/>
        <v>-1700000</v>
      </c>
      <c r="G10682" s="9">
        <v>-17</v>
      </c>
      <c r="H10682" s="10">
        <v>-1831427</v>
      </c>
      <c r="I10682" s="11">
        <f t="shared" si="558"/>
        <v>18904647134.732761</v>
      </c>
      <c r="J10682" s="11">
        <f t="shared" si="559"/>
        <v>184868</v>
      </c>
      <c r="K10682" s="11">
        <f t="shared" si="560"/>
        <v>102260.24587669452</v>
      </c>
      <c r="L10682" s="12">
        <f t="shared" si="563"/>
        <v>93002.820096193114</v>
      </c>
      <c r="M10682" s="11">
        <f>COUNTIF(E$2:$E10682,E10682)</f>
        <v>1690</v>
      </c>
      <c r="O10682" t="str">
        <f t="shared" si="561"/>
        <v/>
      </c>
    </row>
    <row r="10683" spans="1:15" hidden="1">
      <c r="A10683" s="41" t="s">
        <v>103</v>
      </c>
      <c r="B10683" s="46">
        <v>45826</v>
      </c>
      <c r="C10683" s="8" t="s">
        <v>13</v>
      </c>
      <c r="D10683" s="8" t="s">
        <v>14</v>
      </c>
      <c r="E10683" s="8" t="s">
        <v>14</v>
      </c>
      <c r="F10683" s="9">
        <f t="shared" si="562"/>
        <v>-2700000</v>
      </c>
      <c r="G10683" s="9">
        <v>-27</v>
      </c>
      <c r="H10683" s="10">
        <v>-2908737</v>
      </c>
      <c r="I10683" s="11">
        <f t="shared" si="558"/>
        <v>18901886108.09409</v>
      </c>
      <c r="J10683" s="11">
        <f t="shared" si="559"/>
        <v>184841</v>
      </c>
      <c r="K10683" s="11">
        <f t="shared" si="560"/>
        <v>102260.24587669452</v>
      </c>
      <c r="L10683" s="12">
        <f t="shared" si="563"/>
        <v>147710.36132924818</v>
      </c>
      <c r="M10683" s="11">
        <f>COUNTIF(E$2:$E10683,E10683)</f>
        <v>1691</v>
      </c>
      <c r="O10683" t="str">
        <f t="shared" si="561"/>
        <v/>
      </c>
    </row>
    <row r="10684" spans="1:15" hidden="1">
      <c r="A10684" s="41" t="s">
        <v>103</v>
      </c>
      <c r="B10684" s="46">
        <v>45826</v>
      </c>
      <c r="C10684" s="8" t="s">
        <v>13</v>
      </c>
      <c r="D10684" s="8" t="s">
        <v>14</v>
      </c>
      <c r="E10684" s="8" t="s">
        <v>14</v>
      </c>
      <c r="F10684" s="9">
        <f t="shared" si="562"/>
        <v>-6000000</v>
      </c>
      <c r="G10684" s="9">
        <v>-60</v>
      </c>
      <c r="H10684" s="10">
        <v>-6463860</v>
      </c>
      <c r="I10684" s="11">
        <f t="shared" ref="I10684:I10747" si="564">IF(H10684&gt;=0,IF(M10684=1,H10684,SUMIFS(I:I,E:E,E10684,M:M,M10684-1)+H10684),SUMIFS(I:I,E:E,E10684,M:M,M10684-1)+K10684*G10684)</f>
        <v>18895750493.341488</v>
      </c>
      <c r="J10684" s="11">
        <f t="shared" ref="J10684:J10747" si="565">IF(M10684=1,G10684,SUMIFS($J:$J,$E:$E,E10684,$M:$M,M10684-1)+G10684)</f>
        <v>184781</v>
      </c>
      <c r="K10684" s="11">
        <f t="shared" ref="K10684:K10747" si="566">IF(H10684&gt;=0,I10684/J10684,SUMIFS($K:$K,$E:$E,E10684,$M:$M,M10684-1))</f>
        <v>102260.24587669452</v>
      </c>
      <c r="L10684" s="12">
        <f t="shared" si="563"/>
        <v>328245.24739832897</v>
      </c>
      <c r="M10684" s="11">
        <f>COUNTIF(E$2:$E10684,E10684)</f>
        <v>1692</v>
      </c>
      <c r="O10684" t="str">
        <f t="shared" ref="O10684:O10747" si="567">IF(M10684=_xlfn.MAXIFS(M:M,D:D,D10684),"X","")</f>
        <v/>
      </c>
    </row>
    <row r="10685" spans="1:15" hidden="1">
      <c r="A10685" s="41" t="s">
        <v>103</v>
      </c>
      <c r="B10685" s="46">
        <v>45826</v>
      </c>
      <c r="C10685" s="8" t="s">
        <v>13</v>
      </c>
      <c r="D10685" s="8" t="s">
        <v>14</v>
      </c>
      <c r="E10685" s="8" t="s">
        <v>14</v>
      </c>
      <c r="F10685" s="9">
        <f t="shared" si="562"/>
        <v>-19500000</v>
      </c>
      <c r="G10685" s="9">
        <v>-195</v>
      </c>
      <c r="H10685" s="10">
        <v>-21007545</v>
      </c>
      <c r="I10685" s="11">
        <f t="shared" si="564"/>
        <v>18875809745.395531</v>
      </c>
      <c r="J10685" s="11">
        <f t="shared" si="565"/>
        <v>184586</v>
      </c>
      <c r="K10685" s="11">
        <f t="shared" si="566"/>
        <v>102260.24587669452</v>
      </c>
      <c r="L10685" s="12">
        <f t="shared" si="563"/>
        <v>1066797.054044567</v>
      </c>
      <c r="M10685" s="11">
        <f>COUNTIF(E$2:$E10685,E10685)</f>
        <v>1693</v>
      </c>
      <c r="O10685" t="str">
        <f t="shared" si="567"/>
        <v/>
      </c>
    </row>
    <row r="10686" spans="1:15" hidden="1">
      <c r="A10686" s="41" t="s">
        <v>103</v>
      </c>
      <c r="B10686" s="46">
        <v>45826</v>
      </c>
      <c r="C10686" s="8" t="s">
        <v>13</v>
      </c>
      <c r="D10686" s="8" t="s">
        <v>14</v>
      </c>
      <c r="E10686" s="8" t="s">
        <v>14</v>
      </c>
      <c r="F10686" s="9">
        <f t="shared" si="562"/>
        <v>-900000</v>
      </c>
      <c r="G10686" s="9">
        <v>-9</v>
      </c>
      <c r="H10686" s="10">
        <v>-969579</v>
      </c>
      <c r="I10686" s="11">
        <f t="shared" si="564"/>
        <v>18874889403.18264</v>
      </c>
      <c r="J10686" s="11">
        <f t="shared" si="565"/>
        <v>184577</v>
      </c>
      <c r="K10686" s="11">
        <f t="shared" si="566"/>
        <v>102260.24587669452</v>
      </c>
      <c r="L10686" s="12">
        <f t="shared" si="563"/>
        <v>49236.787109749275</v>
      </c>
      <c r="M10686" s="11">
        <f>COUNTIF(E$2:$E10686,E10686)</f>
        <v>1694</v>
      </c>
      <c r="O10686" t="str">
        <f t="shared" si="567"/>
        <v/>
      </c>
    </row>
    <row r="10687" spans="1:15" hidden="1">
      <c r="A10687" s="41" t="s">
        <v>103</v>
      </c>
      <c r="B10687" s="46">
        <v>45826</v>
      </c>
      <c r="C10687" s="8" t="s">
        <v>13</v>
      </c>
      <c r="D10687" s="8" t="s">
        <v>14</v>
      </c>
      <c r="E10687" s="8" t="s">
        <v>14</v>
      </c>
      <c r="F10687" s="9">
        <f t="shared" si="562"/>
        <v>-2600000</v>
      </c>
      <c r="G10687" s="9">
        <v>-26</v>
      </c>
      <c r="H10687" s="10">
        <v>-2801006</v>
      </c>
      <c r="I10687" s="11">
        <f t="shared" si="564"/>
        <v>18872230636.789845</v>
      </c>
      <c r="J10687" s="11">
        <f t="shared" si="565"/>
        <v>184551</v>
      </c>
      <c r="K10687" s="11">
        <f t="shared" si="566"/>
        <v>102260.24587669452</v>
      </c>
      <c r="L10687" s="12">
        <f t="shared" si="563"/>
        <v>142239.60720594227</v>
      </c>
      <c r="M10687" s="11">
        <f>COUNTIF(E$2:$E10687,E10687)</f>
        <v>1695</v>
      </c>
      <c r="O10687" t="str">
        <f t="shared" si="567"/>
        <v/>
      </c>
    </row>
    <row r="10688" spans="1:15" hidden="1">
      <c r="A10688" s="41" t="s">
        <v>103</v>
      </c>
      <c r="B10688" s="46">
        <v>45826</v>
      </c>
      <c r="C10688" s="8" t="s">
        <v>13</v>
      </c>
      <c r="D10688" s="8" t="s">
        <v>15</v>
      </c>
      <c r="E10688" s="8" t="s">
        <v>15</v>
      </c>
      <c r="F10688" s="9">
        <f t="shared" si="562"/>
        <v>-118200000</v>
      </c>
      <c r="G10688" s="9">
        <v>-1182</v>
      </c>
      <c r="H10688" s="10">
        <v>-129880524</v>
      </c>
      <c r="I10688" s="11">
        <f t="shared" si="564"/>
        <v>19541151881.653248</v>
      </c>
      <c r="J10688" s="11">
        <f t="shared" si="565"/>
        <v>180931</v>
      </c>
      <c r="K10688" s="11">
        <f t="shared" si="566"/>
        <v>108003.33763508326</v>
      </c>
      <c r="L10688" s="12">
        <f t="shared" si="563"/>
        <v>2220578.9153315872</v>
      </c>
      <c r="M10688" s="11">
        <f>COUNTIF(E$2:$E10688,E10688)</f>
        <v>3458</v>
      </c>
      <c r="O10688" t="str">
        <f t="shared" si="567"/>
        <v/>
      </c>
    </row>
    <row r="10689" spans="1:15" hidden="1">
      <c r="A10689" s="41" t="s">
        <v>103</v>
      </c>
      <c r="B10689" s="46">
        <v>45826</v>
      </c>
      <c r="C10689" s="8" t="s">
        <v>13</v>
      </c>
      <c r="D10689" s="8" t="s">
        <v>14</v>
      </c>
      <c r="E10689" s="8" t="s">
        <v>14</v>
      </c>
      <c r="F10689" s="9">
        <f t="shared" si="562"/>
        <v>-900000</v>
      </c>
      <c r="G10689" s="9">
        <v>-9</v>
      </c>
      <c r="H10689" s="10">
        <v>-969579</v>
      </c>
      <c r="I10689" s="11">
        <f t="shared" si="564"/>
        <v>18871310294.576954</v>
      </c>
      <c r="J10689" s="11">
        <f t="shared" si="565"/>
        <v>184542</v>
      </c>
      <c r="K10689" s="11">
        <f t="shared" si="566"/>
        <v>102260.24587669452</v>
      </c>
      <c r="L10689" s="12">
        <f t="shared" si="563"/>
        <v>49236.787109749275</v>
      </c>
      <c r="M10689" s="11">
        <f>COUNTIF(E$2:$E10689,E10689)</f>
        <v>1696</v>
      </c>
      <c r="O10689" t="str">
        <f t="shared" si="567"/>
        <v/>
      </c>
    </row>
    <row r="10690" spans="1:15" hidden="1">
      <c r="A10690" s="41" t="s">
        <v>103</v>
      </c>
      <c r="B10690" s="46">
        <v>45826</v>
      </c>
      <c r="C10690" s="8" t="s">
        <v>13</v>
      </c>
      <c r="D10690" s="8" t="s">
        <v>15</v>
      </c>
      <c r="E10690" s="8" t="s">
        <v>15</v>
      </c>
      <c r="F10690" s="9">
        <f t="shared" si="562"/>
        <v>-8800000</v>
      </c>
      <c r="G10690" s="9">
        <v>-88</v>
      </c>
      <c r="H10690" s="10">
        <v>-9669616</v>
      </c>
      <c r="I10690" s="11">
        <f t="shared" si="564"/>
        <v>19531647587.94136</v>
      </c>
      <c r="J10690" s="11">
        <f t="shared" si="565"/>
        <v>180843</v>
      </c>
      <c r="K10690" s="11">
        <f t="shared" si="566"/>
        <v>108003.33763508326</v>
      </c>
      <c r="L10690" s="12">
        <f t="shared" si="563"/>
        <v>165322.28811267391</v>
      </c>
      <c r="M10690" s="11">
        <f>COUNTIF(E$2:$E10690,E10690)</f>
        <v>3459</v>
      </c>
      <c r="O10690" t="str">
        <f t="shared" si="567"/>
        <v/>
      </c>
    </row>
    <row r="10691" spans="1:15" hidden="1">
      <c r="A10691" s="41" t="s">
        <v>103</v>
      </c>
      <c r="B10691" s="46">
        <v>45826</v>
      </c>
      <c r="C10691" s="8" t="s">
        <v>13</v>
      </c>
      <c r="D10691" s="8" t="s">
        <v>14</v>
      </c>
      <c r="E10691" s="8" t="s">
        <v>14</v>
      </c>
      <c r="F10691" s="9">
        <f t="shared" si="562"/>
        <v>-13200000</v>
      </c>
      <c r="G10691" s="9">
        <v>-132</v>
      </c>
      <c r="H10691" s="10">
        <v>-14220492</v>
      </c>
      <c r="I10691" s="11">
        <f t="shared" si="564"/>
        <v>18857811942.121231</v>
      </c>
      <c r="J10691" s="11">
        <f t="shared" si="565"/>
        <v>184410</v>
      </c>
      <c r="K10691" s="11">
        <f t="shared" si="566"/>
        <v>102260.24587669452</v>
      </c>
      <c r="L10691" s="12">
        <f t="shared" si="563"/>
        <v>722139.54427632317</v>
      </c>
      <c r="M10691" s="11">
        <f>COUNTIF(E$2:$E10691,E10691)</f>
        <v>1697</v>
      </c>
      <c r="O10691" t="str">
        <f t="shared" si="567"/>
        <v/>
      </c>
    </row>
    <row r="10692" spans="1:15" hidden="1">
      <c r="A10692" s="41" t="s">
        <v>103</v>
      </c>
      <c r="B10692" s="46">
        <v>45826</v>
      </c>
      <c r="C10692" s="8" t="s">
        <v>13</v>
      </c>
      <c r="D10692" s="8" t="s">
        <v>14</v>
      </c>
      <c r="E10692" s="8" t="s">
        <v>14</v>
      </c>
      <c r="F10692" s="9">
        <f t="shared" si="562"/>
        <v>-46300000</v>
      </c>
      <c r="G10692" s="9">
        <v>-463</v>
      </c>
      <c r="H10692" s="10">
        <v>-49879453</v>
      </c>
      <c r="I10692" s="11">
        <f t="shared" si="564"/>
        <v>18810465448.280323</v>
      </c>
      <c r="J10692" s="11">
        <f t="shared" si="565"/>
        <v>183947</v>
      </c>
      <c r="K10692" s="11">
        <f t="shared" si="566"/>
        <v>102260.24587669452</v>
      </c>
      <c r="L10692" s="12">
        <f t="shared" si="563"/>
        <v>2532959.159090437</v>
      </c>
      <c r="M10692" s="11">
        <f>COUNTIF(E$2:$E10692,E10692)</f>
        <v>1698</v>
      </c>
      <c r="O10692" t="str">
        <f t="shared" si="567"/>
        <v/>
      </c>
    </row>
    <row r="10693" spans="1:15" hidden="1">
      <c r="A10693" s="41" t="s">
        <v>103</v>
      </c>
      <c r="B10693" s="46">
        <v>45826</v>
      </c>
      <c r="C10693" s="8" t="s">
        <v>13</v>
      </c>
      <c r="D10693" s="8" t="s">
        <v>14</v>
      </c>
      <c r="E10693" s="8" t="s">
        <v>14</v>
      </c>
      <c r="F10693" s="9">
        <f t="shared" si="562"/>
        <v>-45400000</v>
      </c>
      <c r="G10693" s="9">
        <v>-454</v>
      </c>
      <c r="H10693" s="10">
        <v>-48909874</v>
      </c>
      <c r="I10693" s="11">
        <f t="shared" si="564"/>
        <v>18764039296.652306</v>
      </c>
      <c r="J10693" s="11">
        <f t="shared" si="565"/>
        <v>183493</v>
      </c>
      <c r="K10693" s="11">
        <f t="shared" si="566"/>
        <v>102260.24587669452</v>
      </c>
      <c r="L10693" s="12">
        <f t="shared" si="563"/>
        <v>2483722.3719806895</v>
      </c>
      <c r="M10693" s="11">
        <f>COUNTIF(E$2:$E10693,E10693)</f>
        <v>1699</v>
      </c>
      <c r="O10693" t="str">
        <f t="shared" si="567"/>
        <v/>
      </c>
    </row>
    <row r="10694" spans="1:15" hidden="1">
      <c r="A10694" s="41" t="s">
        <v>103</v>
      </c>
      <c r="B10694" s="46">
        <v>45826</v>
      </c>
      <c r="C10694" s="8" t="s">
        <v>13</v>
      </c>
      <c r="D10694" s="8" t="s">
        <v>15</v>
      </c>
      <c r="E10694" s="8" t="s">
        <v>15</v>
      </c>
      <c r="F10694" s="9">
        <f t="shared" si="562"/>
        <v>-1800000</v>
      </c>
      <c r="G10694" s="9">
        <v>-18</v>
      </c>
      <c r="H10694" s="10">
        <v>-1977876</v>
      </c>
      <c r="I10694" s="11">
        <f t="shared" si="564"/>
        <v>19529703527.86393</v>
      </c>
      <c r="J10694" s="11">
        <f t="shared" si="565"/>
        <v>180825</v>
      </c>
      <c r="K10694" s="11">
        <f t="shared" si="566"/>
        <v>108003.33763508326</v>
      </c>
      <c r="L10694" s="12">
        <f t="shared" si="563"/>
        <v>33815.922568501439</v>
      </c>
      <c r="M10694" s="11">
        <f>COUNTIF(E$2:$E10694,E10694)</f>
        <v>3460</v>
      </c>
      <c r="O10694" t="str">
        <f t="shared" si="567"/>
        <v/>
      </c>
    </row>
    <row r="10695" spans="1:15" hidden="1">
      <c r="A10695" s="41" t="s">
        <v>103</v>
      </c>
      <c r="B10695" s="46">
        <v>45826</v>
      </c>
      <c r="C10695" s="8" t="s">
        <v>13</v>
      </c>
      <c r="D10695" s="8" t="s">
        <v>15</v>
      </c>
      <c r="E10695" s="8" t="s">
        <v>15</v>
      </c>
      <c r="F10695" s="9">
        <f t="shared" si="562"/>
        <v>-90900000</v>
      </c>
      <c r="G10695" s="9">
        <v>-909</v>
      </c>
      <c r="H10695" s="10">
        <v>-99882738</v>
      </c>
      <c r="I10695" s="11">
        <f t="shared" si="564"/>
        <v>19431528493.95364</v>
      </c>
      <c r="J10695" s="11">
        <f t="shared" si="565"/>
        <v>179916</v>
      </c>
      <c r="K10695" s="11">
        <f t="shared" si="566"/>
        <v>108003.33763508326</v>
      </c>
      <c r="L10695" s="12">
        <f t="shared" si="563"/>
        <v>1707704.0897093266</v>
      </c>
      <c r="M10695" s="11">
        <f>COUNTIF(E$2:$E10695,E10695)</f>
        <v>3461</v>
      </c>
      <c r="O10695" t="str">
        <f t="shared" si="567"/>
        <v/>
      </c>
    </row>
    <row r="10696" spans="1:15" hidden="1">
      <c r="A10696" s="41" t="s">
        <v>103</v>
      </c>
      <c r="B10696" s="46">
        <v>45826</v>
      </c>
      <c r="C10696" s="8" t="s">
        <v>13</v>
      </c>
      <c r="D10696" s="8" t="s">
        <v>14</v>
      </c>
      <c r="E10696" s="8" t="s">
        <v>14</v>
      </c>
      <c r="F10696" s="9">
        <f t="shared" si="562"/>
        <v>-46300000</v>
      </c>
      <c r="G10696" s="9">
        <v>-463</v>
      </c>
      <c r="H10696" s="10">
        <v>-49879453</v>
      </c>
      <c r="I10696" s="11">
        <f t="shared" si="564"/>
        <v>18716692802.811398</v>
      </c>
      <c r="J10696" s="11">
        <f t="shared" si="565"/>
        <v>183030</v>
      </c>
      <c r="K10696" s="11">
        <f t="shared" si="566"/>
        <v>102260.24587669452</v>
      </c>
      <c r="L10696" s="12">
        <f t="shared" si="563"/>
        <v>2532959.159090437</v>
      </c>
      <c r="M10696" s="11">
        <f>COUNTIF(E$2:$E10696,E10696)</f>
        <v>1700</v>
      </c>
      <c r="O10696" t="str">
        <f t="shared" si="567"/>
        <v/>
      </c>
    </row>
    <row r="10697" spans="1:15" hidden="1">
      <c r="A10697" s="41" t="s">
        <v>103</v>
      </c>
      <c r="B10697" s="46">
        <v>45826</v>
      </c>
      <c r="C10697" s="8" t="s">
        <v>13</v>
      </c>
      <c r="D10697" s="8" t="s">
        <v>15</v>
      </c>
      <c r="E10697" s="8" t="s">
        <v>15</v>
      </c>
      <c r="F10697" s="9">
        <f t="shared" si="562"/>
        <v>-210000000</v>
      </c>
      <c r="G10697" s="9">
        <v>-2100</v>
      </c>
      <c r="H10697" s="10">
        <v>-230752200</v>
      </c>
      <c r="I10697" s="11">
        <f t="shared" si="564"/>
        <v>19204721484.919964</v>
      </c>
      <c r="J10697" s="11">
        <f t="shared" si="565"/>
        <v>177816</v>
      </c>
      <c r="K10697" s="11">
        <f t="shared" si="566"/>
        <v>108003.33763508326</v>
      </c>
      <c r="L10697" s="12">
        <f t="shared" si="563"/>
        <v>3945190.9663251638</v>
      </c>
      <c r="M10697" s="11">
        <f>COUNTIF(E$2:$E10697,E10697)</f>
        <v>3462</v>
      </c>
      <c r="O10697" t="str">
        <f t="shared" si="567"/>
        <v/>
      </c>
    </row>
    <row r="10698" spans="1:15" hidden="1">
      <c r="A10698" s="41" t="s">
        <v>103</v>
      </c>
      <c r="B10698" s="46">
        <v>45826</v>
      </c>
      <c r="C10698" s="8" t="s">
        <v>13</v>
      </c>
      <c r="D10698" s="8" t="s">
        <v>15</v>
      </c>
      <c r="E10698" s="8" t="s">
        <v>15</v>
      </c>
      <c r="F10698" s="9">
        <f t="shared" si="562"/>
        <v>-4300000</v>
      </c>
      <c r="G10698" s="9">
        <v>-43</v>
      </c>
      <c r="H10698" s="10">
        <v>-4724926</v>
      </c>
      <c r="I10698" s="11">
        <f t="shared" si="564"/>
        <v>19200077341.401657</v>
      </c>
      <c r="J10698" s="11">
        <f t="shared" si="565"/>
        <v>177773</v>
      </c>
      <c r="K10698" s="11">
        <f t="shared" si="566"/>
        <v>108003.33763508326</v>
      </c>
      <c r="L10698" s="12">
        <f t="shared" si="563"/>
        <v>80782.481691420078</v>
      </c>
      <c r="M10698" s="11">
        <f>COUNTIF(E$2:$E10698,E10698)</f>
        <v>3463</v>
      </c>
      <c r="O10698" t="str">
        <f t="shared" si="567"/>
        <v/>
      </c>
    </row>
    <row r="10699" spans="1:15" hidden="1">
      <c r="A10699" s="41" t="s">
        <v>103</v>
      </c>
      <c r="B10699" s="46">
        <v>45826</v>
      </c>
      <c r="C10699" s="8" t="s">
        <v>13</v>
      </c>
      <c r="D10699" s="8" t="s">
        <v>14</v>
      </c>
      <c r="E10699" s="8" t="s">
        <v>14</v>
      </c>
      <c r="F10699" s="9">
        <f t="shared" si="562"/>
        <v>-46300000</v>
      </c>
      <c r="G10699" s="9">
        <v>-463</v>
      </c>
      <c r="H10699" s="10">
        <v>-49879453</v>
      </c>
      <c r="I10699" s="11">
        <f t="shared" si="564"/>
        <v>18669346308.97049</v>
      </c>
      <c r="J10699" s="11">
        <f t="shared" si="565"/>
        <v>182567</v>
      </c>
      <c r="K10699" s="11">
        <f t="shared" si="566"/>
        <v>102260.24587669452</v>
      </c>
      <c r="L10699" s="12">
        <f t="shared" si="563"/>
        <v>2532959.159090437</v>
      </c>
      <c r="M10699" s="11">
        <f>COUNTIF(E$2:$E10699,E10699)</f>
        <v>1701</v>
      </c>
      <c r="O10699" t="str">
        <f t="shared" si="567"/>
        <v/>
      </c>
    </row>
    <row r="10700" spans="1:15" hidden="1">
      <c r="A10700" s="41" t="s">
        <v>103</v>
      </c>
      <c r="B10700" s="46">
        <v>45826</v>
      </c>
      <c r="C10700" s="8" t="s">
        <v>13</v>
      </c>
      <c r="D10700" s="8" t="s">
        <v>14</v>
      </c>
      <c r="E10700" s="8" t="s">
        <v>14</v>
      </c>
      <c r="F10700" s="9">
        <f t="shared" si="562"/>
        <v>-900000</v>
      </c>
      <c r="G10700" s="9">
        <v>-9</v>
      </c>
      <c r="H10700" s="10">
        <v>-969579</v>
      </c>
      <c r="I10700" s="11">
        <f t="shared" si="564"/>
        <v>18668425966.757599</v>
      </c>
      <c r="J10700" s="11">
        <f t="shared" si="565"/>
        <v>182558</v>
      </c>
      <c r="K10700" s="11">
        <f t="shared" si="566"/>
        <v>102260.24587669452</v>
      </c>
      <c r="L10700" s="12">
        <f t="shared" si="563"/>
        <v>49236.787109749275</v>
      </c>
      <c r="M10700" s="11">
        <f>COUNTIF(E$2:$E10700,E10700)</f>
        <v>1702</v>
      </c>
      <c r="O10700" t="str">
        <f t="shared" si="567"/>
        <v/>
      </c>
    </row>
    <row r="10701" spans="1:15" hidden="1">
      <c r="A10701" s="41" t="s">
        <v>103</v>
      </c>
      <c r="B10701" s="46">
        <v>45826</v>
      </c>
      <c r="C10701" s="8" t="s">
        <v>13</v>
      </c>
      <c r="D10701" s="8" t="s">
        <v>14</v>
      </c>
      <c r="E10701" s="8" t="s">
        <v>14</v>
      </c>
      <c r="F10701" s="9">
        <f t="shared" si="562"/>
        <v>-18500000</v>
      </c>
      <c r="G10701" s="9">
        <v>-185</v>
      </c>
      <c r="H10701" s="10">
        <v>-19930235</v>
      </c>
      <c r="I10701" s="11">
        <f t="shared" si="564"/>
        <v>18649507821.270409</v>
      </c>
      <c r="J10701" s="11">
        <f t="shared" si="565"/>
        <v>182373</v>
      </c>
      <c r="K10701" s="11">
        <f t="shared" si="566"/>
        <v>102260.24587669452</v>
      </c>
      <c r="L10701" s="12">
        <f t="shared" si="563"/>
        <v>1012089.5128115155</v>
      </c>
      <c r="M10701" s="11">
        <f>COUNTIF(E$2:$E10701,E10701)</f>
        <v>1703</v>
      </c>
      <c r="O10701" t="str">
        <f t="shared" si="567"/>
        <v/>
      </c>
    </row>
    <row r="10702" spans="1:15" hidden="1">
      <c r="A10702" s="41" t="s">
        <v>103</v>
      </c>
      <c r="B10702" s="46">
        <v>45826</v>
      </c>
      <c r="C10702" s="8" t="s">
        <v>13</v>
      </c>
      <c r="D10702" s="8" t="s">
        <v>15</v>
      </c>
      <c r="E10702" s="8" t="s">
        <v>15</v>
      </c>
      <c r="F10702" s="9">
        <f t="shared" si="562"/>
        <v>-45400000</v>
      </c>
      <c r="G10702" s="9">
        <v>-454</v>
      </c>
      <c r="H10702" s="10">
        <v>-49886428</v>
      </c>
      <c r="I10702" s="11">
        <f t="shared" si="564"/>
        <v>19151043826.11533</v>
      </c>
      <c r="J10702" s="11">
        <f t="shared" si="565"/>
        <v>177319</v>
      </c>
      <c r="K10702" s="11">
        <f t="shared" si="566"/>
        <v>108003.33763508326</v>
      </c>
      <c r="L10702" s="12">
        <f t="shared" si="563"/>
        <v>852912.71367220581</v>
      </c>
      <c r="M10702" s="11">
        <f>COUNTIF(E$2:$E10702,E10702)</f>
        <v>3464</v>
      </c>
      <c r="O10702" t="str">
        <f t="shared" si="567"/>
        <v/>
      </c>
    </row>
    <row r="10703" spans="1:15" hidden="1">
      <c r="A10703" s="41" t="s">
        <v>103</v>
      </c>
      <c r="B10703" s="46">
        <v>45826</v>
      </c>
      <c r="C10703" s="8" t="s">
        <v>13</v>
      </c>
      <c r="D10703" s="8" t="s">
        <v>14</v>
      </c>
      <c r="E10703" s="8" t="s">
        <v>14</v>
      </c>
      <c r="F10703" s="9">
        <f t="shared" si="562"/>
        <v>-46300000</v>
      </c>
      <c r="G10703" s="9">
        <v>-463</v>
      </c>
      <c r="H10703" s="10">
        <v>-49879453</v>
      </c>
      <c r="I10703" s="11">
        <f t="shared" si="564"/>
        <v>18602161327.429501</v>
      </c>
      <c r="J10703" s="11">
        <f t="shared" si="565"/>
        <v>181910</v>
      </c>
      <c r="K10703" s="11">
        <f t="shared" si="566"/>
        <v>102260.24587669452</v>
      </c>
      <c r="L10703" s="12">
        <f t="shared" si="563"/>
        <v>2532959.159090437</v>
      </c>
      <c r="M10703" s="11">
        <f>COUNTIF(E$2:$E10703,E10703)</f>
        <v>1704</v>
      </c>
      <c r="O10703" t="str">
        <f t="shared" si="567"/>
        <v/>
      </c>
    </row>
    <row r="10704" spans="1:15" hidden="1">
      <c r="A10704" s="41" t="s">
        <v>103</v>
      </c>
      <c r="B10704" s="46">
        <v>45826</v>
      </c>
      <c r="C10704" s="8" t="s">
        <v>13</v>
      </c>
      <c r="D10704" s="8" t="s">
        <v>15</v>
      </c>
      <c r="E10704" s="8" t="s">
        <v>15</v>
      </c>
      <c r="F10704" s="9">
        <f t="shared" si="562"/>
        <v>-900000</v>
      </c>
      <c r="G10704" s="9">
        <v>-9</v>
      </c>
      <c r="H10704" s="10">
        <v>-988938</v>
      </c>
      <c r="I10704" s="11">
        <f t="shared" si="564"/>
        <v>19150071796.076614</v>
      </c>
      <c r="J10704" s="11">
        <f t="shared" si="565"/>
        <v>177310</v>
      </c>
      <c r="K10704" s="11">
        <f t="shared" si="566"/>
        <v>108003.33763508326</v>
      </c>
      <c r="L10704" s="12">
        <f t="shared" si="563"/>
        <v>16907.961284250719</v>
      </c>
      <c r="M10704" s="11">
        <f>COUNTIF(E$2:$E10704,E10704)</f>
        <v>3465</v>
      </c>
      <c r="O10704" t="str">
        <f t="shared" si="567"/>
        <v/>
      </c>
    </row>
    <row r="10705" spans="1:15" hidden="1">
      <c r="A10705" s="41" t="s">
        <v>103</v>
      </c>
      <c r="B10705" s="46">
        <v>45826</v>
      </c>
      <c r="C10705" s="8" t="s">
        <v>13</v>
      </c>
      <c r="D10705" s="8" t="s">
        <v>14</v>
      </c>
      <c r="E10705" s="8" t="s">
        <v>14</v>
      </c>
      <c r="F10705" s="9">
        <f t="shared" si="562"/>
        <v>-4900000</v>
      </c>
      <c r="G10705" s="9">
        <v>-49</v>
      </c>
      <c r="H10705" s="10">
        <v>-5278819</v>
      </c>
      <c r="I10705" s="11">
        <f t="shared" si="564"/>
        <v>18597150575.381542</v>
      </c>
      <c r="J10705" s="11">
        <f t="shared" si="565"/>
        <v>181861</v>
      </c>
      <c r="K10705" s="11">
        <f t="shared" si="566"/>
        <v>102260.24587669452</v>
      </c>
      <c r="L10705" s="12">
        <f t="shared" si="563"/>
        <v>268066.9520419687</v>
      </c>
      <c r="M10705" s="11">
        <f>COUNTIF(E$2:$E10705,E10705)</f>
        <v>1705</v>
      </c>
      <c r="O10705" t="str">
        <f t="shared" si="567"/>
        <v/>
      </c>
    </row>
    <row r="10706" spans="1:15" hidden="1">
      <c r="A10706" s="41" t="s">
        <v>103</v>
      </c>
      <c r="B10706" s="46">
        <v>45826</v>
      </c>
      <c r="C10706" s="8" t="s">
        <v>13</v>
      </c>
      <c r="D10706" s="8" t="s">
        <v>15</v>
      </c>
      <c r="E10706" s="8" t="s">
        <v>15</v>
      </c>
      <c r="F10706" s="9">
        <f t="shared" si="562"/>
        <v>-2200000</v>
      </c>
      <c r="G10706" s="9">
        <v>-22</v>
      </c>
      <c r="H10706" s="10">
        <v>-2417404</v>
      </c>
      <c r="I10706" s="11">
        <f t="shared" si="564"/>
        <v>19147695722.648643</v>
      </c>
      <c r="J10706" s="11">
        <f t="shared" si="565"/>
        <v>177288</v>
      </c>
      <c r="K10706" s="11">
        <f t="shared" si="566"/>
        <v>108003.33763508326</v>
      </c>
      <c r="L10706" s="12">
        <f t="shared" si="563"/>
        <v>41330.572028168477</v>
      </c>
      <c r="M10706" s="11">
        <f>COUNTIF(E$2:$E10706,E10706)</f>
        <v>3466</v>
      </c>
      <c r="O10706" t="str">
        <f t="shared" si="567"/>
        <v/>
      </c>
    </row>
    <row r="10707" spans="1:15" hidden="1">
      <c r="A10707" s="41" t="s">
        <v>103</v>
      </c>
      <c r="B10707" s="46">
        <v>45826</v>
      </c>
      <c r="C10707" s="8" t="s">
        <v>13</v>
      </c>
      <c r="D10707" s="8" t="s">
        <v>14</v>
      </c>
      <c r="E10707" s="8" t="s">
        <v>14</v>
      </c>
      <c r="F10707" s="9">
        <f t="shared" si="562"/>
        <v>-46300000</v>
      </c>
      <c r="G10707" s="9">
        <v>-463</v>
      </c>
      <c r="H10707" s="10">
        <v>-49879453</v>
      </c>
      <c r="I10707" s="11">
        <f t="shared" si="564"/>
        <v>18549804081.540634</v>
      </c>
      <c r="J10707" s="11">
        <f t="shared" si="565"/>
        <v>181398</v>
      </c>
      <c r="K10707" s="11">
        <f t="shared" si="566"/>
        <v>102260.24587669452</v>
      </c>
      <c r="L10707" s="12">
        <f t="shared" si="563"/>
        <v>2532959.159090437</v>
      </c>
      <c r="M10707" s="11">
        <f>COUNTIF(E$2:$E10707,E10707)</f>
        <v>1706</v>
      </c>
      <c r="O10707" t="str">
        <f t="shared" si="567"/>
        <v/>
      </c>
    </row>
    <row r="10708" spans="1:15" hidden="1">
      <c r="A10708" s="41" t="s">
        <v>103</v>
      </c>
      <c r="B10708" s="46">
        <v>45826</v>
      </c>
      <c r="C10708" s="8" t="s">
        <v>13</v>
      </c>
      <c r="D10708" s="8" t="s">
        <v>14</v>
      </c>
      <c r="E10708" s="8" t="s">
        <v>14</v>
      </c>
      <c r="F10708" s="9">
        <f t="shared" si="562"/>
        <v>-6700000</v>
      </c>
      <c r="G10708" s="9">
        <v>-67</v>
      </c>
      <c r="H10708" s="10">
        <v>-7217977</v>
      </c>
      <c r="I10708" s="11">
        <f t="shared" si="564"/>
        <v>18542952645.066895</v>
      </c>
      <c r="J10708" s="11">
        <f t="shared" si="565"/>
        <v>181331</v>
      </c>
      <c r="K10708" s="11">
        <f t="shared" si="566"/>
        <v>102260.24587669452</v>
      </c>
      <c r="L10708" s="12">
        <f t="shared" si="563"/>
        <v>366540.52626146749</v>
      </c>
      <c r="M10708" s="11">
        <f>COUNTIF(E$2:$E10708,E10708)</f>
        <v>1707</v>
      </c>
      <c r="O10708" t="str">
        <f t="shared" si="567"/>
        <v/>
      </c>
    </row>
    <row r="10709" spans="1:15" hidden="1">
      <c r="A10709" s="41" t="s">
        <v>103</v>
      </c>
      <c r="B10709" s="46">
        <v>45826</v>
      </c>
      <c r="C10709" s="8" t="s">
        <v>13</v>
      </c>
      <c r="D10709" s="8" t="s">
        <v>14</v>
      </c>
      <c r="E10709" s="8" t="s">
        <v>14</v>
      </c>
      <c r="F10709" s="9">
        <f t="shared" si="562"/>
        <v>-17400000</v>
      </c>
      <c r="G10709" s="9">
        <v>-174</v>
      </c>
      <c r="H10709" s="10">
        <v>-18745194</v>
      </c>
      <c r="I10709" s="11">
        <f t="shared" si="564"/>
        <v>18525159362.284351</v>
      </c>
      <c r="J10709" s="11">
        <f t="shared" si="565"/>
        <v>181157</v>
      </c>
      <c r="K10709" s="11">
        <f t="shared" si="566"/>
        <v>102260.24587669452</v>
      </c>
      <c r="L10709" s="12">
        <f t="shared" si="563"/>
        <v>951911.21745515242</v>
      </c>
      <c r="M10709" s="11">
        <f>COUNTIF(E$2:$E10709,E10709)</f>
        <v>1708</v>
      </c>
      <c r="O10709" t="str">
        <f t="shared" si="567"/>
        <v/>
      </c>
    </row>
    <row r="10710" spans="1:15" hidden="1">
      <c r="A10710" s="41" t="s">
        <v>103</v>
      </c>
      <c r="B10710" s="46">
        <v>45826</v>
      </c>
      <c r="C10710" s="8" t="s">
        <v>13</v>
      </c>
      <c r="D10710" s="8" t="s">
        <v>15</v>
      </c>
      <c r="E10710" s="8" t="s">
        <v>15</v>
      </c>
      <c r="F10710" s="9">
        <f t="shared" si="562"/>
        <v>-3700000</v>
      </c>
      <c r="G10710" s="9">
        <v>-37</v>
      </c>
      <c r="H10710" s="10">
        <v>-4065634</v>
      </c>
      <c r="I10710" s="11">
        <f t="shared" si="564"/>
        <v>19143699599.156147</v>
      </c>
      <c r="J10710" s="11">
        <f t="shared" si="565"/>
        <v>177251</v>
      </c>
      <c r="K10710" s="11">
        <f t="shared" si="566"/>
        <v>108003.33763508326</v>
      </c>
      <c r="L10710" s="12">
        <f t="shared" si="563"/>
        <v>69510.507501919754</v>
      </c>
      <c r="M10710" s="11">
        <f>COUNTIF(E$2:$E10710,E10710)</f>
        <v>3467</v>
      </c>
      <c r="O10710" t="str">
        <f t="shared" si="567"/>
        <v/>
      </c>
    </row>
    <row r="10711" spans="1:15" hidden="1">
      <c r="A10711" s="41" t="s">
        <v>103</v>
      </c>
      <c r="B10711" s="46">
        <v>45826</v>
      </c>
      <c r="C10711" s="8" t="s">
        <v>13</v>
      </c>
      <c r="D10711" s="8" t="s">
        <v>14</v>
      </c>
      <c r="E10711" s="8" t="s">
        <v>14</v>
      </c>
      <c r="F10711" s="9">
        <f t="shared" si="562"/>
        <v>-1700000</v>
      </c>
      <c r="G10711" s="9">
        <v>-17</v>
      </c>
      <c r="H10711" s="10">
        <v>-1831427</v>
      </c>
      <c r="I10711" s="11">
        <f t="shared" si="564"/>
        <v>18523420938.104446</v>
      </c>
      <c r="J10711" s="11">
        <f t="shared" si="565"/>
        <v>181140</v>
      </c>
      <c r="K10711" s="11">
        <f t="shared" si="566"/>
        <v>102260.24587669452</v>
      </c>
      <c r="L10711" s="12">
        <f t="shared" si="563"/>
        <v>93002.820096193114</v>
      </c>
      <c r="M10711" s="11">
        <f>COUNTIF(E$2:$E10711,E10711)</f>
        <v>1709</v>
      </c>
      <c r="O10711" t="str">
        <f t="shared" si="567"/>
        <v/>
      </c>
    </row>
    <row r="10712" spans="1:15" hidden="1">
      <c r="A10712" s="41" t="s">
        <v>103</v>
      </c>
      <c r="B10712" s="46">
        <v>45826</v>
      </c>
      <c r="C10712" s="8" t="s">
        <v>13</v>
      </c>
      <c r="D10712" s="8" t="s">
        <v>15</v>
      </c>
      <c r="E10712" s="8" t="s">
        <v>15</v>
      </c>
      <c r="F10712" s="9">
        <f t="shared" si="562"/>
        <v>-900000</v>
      </c>
      <c r="G10712" s="9">
        <v>-9</v>
      </c>
      <c r="H10712" s="10">
        <v>-988938</v>
      </c>
      <c r="I10712" s="11">
        <f t="shared" si="564"/>
        <v>19142727569.117432</v>
      </c>
      <c r="J10712" s="11">
        <f t="shared" si="565"/>
        <v>177242</v>
      </c>
      <c r="K10712" s="11">
        <f t="shared" si="566"/>
        <v>108003.33763508326</v>
      </c>
      <c r="L10712" s="12">
        <f t="shared" si="563"/>
        <v>16907.961284250719</v>
      </c>
      <c r="M10712" s="11">
        <f>COUNTIF(E$2:$E10712,E10712)</f>
        <v>3468</v>
      </c>
      <c r="O10712" t="str">
        <f t="shared" si="567"/>
        <v/>
      </c>
    </row>
    <row r="10713" spans="1:15" hidden="1">
      <c r="A10713" s="41" t="s">
        <v>103</v>
      </c>
      <c r="B10713" s="46">
        <v>45826</v>
      </c>
      <c r="C10713" s="8" t="s">
        <v>13</v>
      </c>
      <c r="D10713" s="8" t="s">
        <v>14</v>
      </c>
      <c r="E10713" s="8" t="s">
        <v>14</v>
      </c>
      <c r="F10713" s="9">
        <f t="shared" si="562"/>
        <v>-2300000</v>
      </c>
      <c r="G10713" s="9">
        <v>-23</v>
      </c>
      <c r="H10713" s="10">
        <v>-2477813</v>
      </c>
      <c r="I10713" s="11">
        <f t="shared" si="564"/>
        <v>18521068952.449284</v>
      </c>
      <c r="J10713" s="11">
        <f t="shared" si="565"/>
        <v>181117</v>
      </c>
      <c r="K10713" s="11">
        <f t="shared" si="566"/>
        <v>102260.24587669452</v>
      </c>
      <c r="L10713" s="12">
        <f t="shared" si="563"/>
        <v>125827.34483602596</v>
      </c>
      <c r="M10713" s="11">
        <f>COUNTIF(E$2:$E10713,E10713)</f>
        <v>1710</v>
      </c>
      <c r="O10713" t="str">
        <f t="shared" si="567"/>
        <v/>
      </c>
    </row>
    <row r="10714" spans="1:15" hidden="1">
      <c r="A10714" s="41" t="s">
        <v>103</v>
      </c>
      <c r="B10714" s="46">
        <v>45826</v>
      </c>
      <c r="C10714" s="8" t="s">
        <v>13</v>
      </c>
      <c r="D10714" s="8" t="s">
        <v>14</v>
      </c>
      <c r="E10714" s="8" t="s">
        <v>14</v>
      </c>
      <c r="F10714" s="9">
        <f t="shared" si="562"/>
        <v>-9200000</v>
      </c>
      <c r="G10714" s="9">
        <v>-92</v>
      </c>
      <c r="H10714" s="10">
        <v>-9911252</v>
      </c>
      <c r="I10714" s="11">
        <f t="shared" si="564"/>
        <v>18511661009.828629</v>
      </c>
      <c r="J10714" s="11">
        <f t="shared" si="565"/>
        <v>181025</v>
      </c>
      <c r="K10714" s="11">
        <f t="shared" si="566"/>
        <v>102260.24587669452</v>
      </c>
      <c r="L10714" s="12">
        <f t="shared" si="563"/>
        <v>503309.37934410386</v>
      </c>
      <c r="M10714" s="11">
        <f>COUNTIF(E$2:$E10714,E10714)</f>
        <v>1711</v>
      </c>
      <c r="O10714" t="str">
        <f t="shared" si="567"/>
        <v/>
      </c>
    </row>
    <row r="10715" spans="1:15" hidden="1">
      <c r="A10715" s="41" t="s">
        <v>103</v>
      </c>
      <c r="B10715" s="46">
        <v>45826</v>
      </c>
      <c r="C10715" s="8" t="s">
        <v>13</v>
      </c>
      <c r="D10715" s="8" t="s">
        <v>14</v>
      </c>
      <c r="E10715" s="8" t="s">
        <v>14</v>
      </c>
      <c r="F10715" s="9">
        <f t="shared" si="562"/>
        <v>-9200000</v>
      </c>
      <c r="G10715" s="9">
        <v>-92</v>
      </c>
      <c r="H10715" s="10">
        <v>-9911252</v>
      </c>
      <c r="I10715" s="11">
        <f t="shared" si="564"/>
        <v>18502253067.207973</v>
      </c>
      <c r="J10715" s="11">
        <f t="shared" si="565"/>
        <v>180933</v>
      </c>
      <c r="K10715" s="11">
        <f t="shared" si="566"/>
        <v>102260.24587669452</v>
      </c>
      <c r="L10715" s="12">
        <f t="shared" si="563"/>
        <v>503309.37934410386</v>
      </c>
      <c r="M10715" s="11">
        <f>COUNTIF(E$2:$E10715,E10715)</f>
        <v>1712</v>
      </c>
      <c r="O10715" t="str">
        <f t="shared" si="567"/>
        <v/>
      </c>
    </row>
    <row r="10716" spans="1:15" hidden="1">
      <c r="A10716" s="41" t="s">
        <v>103</v>
      </c>
      <c r="B10716" s="46">
        <v>45826</v>
      </c>
      <c r="C10716" s="8" t="s">
        <v>13</v>
      </c>
      <c r="D10716" s="8" t="s">
        <v>14</v>
      </c>
      <c r="E10716" s="8" t="s">
        <v>14</v>
      </c>
      <c r="F10716" s="9">
        <f t="shared" si="562"/>
        <v>-9200000</v>
      </c>
      <c r="G10716" s="9">
        <v>-92</v>
      </c>
      <c r="H10716" s="10">
        <v>-9911252</v>
      </c>
      <c r="I10716" s="11">
        <f t="shared" si="564"/>
        <v>18492845124.587318</v>
      </c>
      <c r="J10716" s="11">
        <f t="shared" si="565"/>
        <v>180841</v>
      </c>
      <c r="K10716" s="11">
        <f t="shared" si="566"/>
        <v>102260.24587669452</v>
      </c>
      <c r="L10716" s="12">
        <f t="shared" si="563"/>
        <v>503309.37934410386</v>
      </c>
      <c r="M10716" s="11">
        <f>COUNTIF(E$2:$E10716,E10716)</f>
        <v>1713</v>
      </c>
      <c r="O10716" t="str">
        <f t="shared" si="567"/>
        <v/>
      </c>
    </row>
    <row r="10717" spans="1:15" hidden="1">
      <c r="A10717" s="41" t="s">
        <v>103</v>
      </c>
      <c r="B10717" s="46">
        <v>45826</v>
      </c>
      <c r="C10717" s="8" t="s">
        <v>13</v>
      </c>
      <c r="D10717" s="8" t="s">
        <v>14</v>
      </c>
      <c r="E10717" s="8" t="s">
        <v>14</v>
      </c>
      <c r="F10717" s="9">
        <f t="shared" si="562"/>
        <v>900000</v>
      </c>
      <c r="G10717" s="9">
        <v>9</v>
      </c>
      <c r="H10717" s="10">
        <v>962217</v>
      </c>
      <c r="I10717" s="11">
        <f t="shared" si="564"/>
        <v>18493807341.587318</v>
      </c>
      <c r="J10717" s="11">
        <f t="shared" si="565"/>
        <v>180850</v>
      </c>
      <c r="K10717" s="11">
        <f t="shared" si="566"/>
        <v>102260.47742099706</v>
      </c>
      <c r="L10717" s="12">
        <f t="shared" si="563"/>
        <v>0</v>
      </c>
      <c r="M10717" s="11">
        <f>COUNTIF(E$2:$E10717,E10717)</f>
        <v>1714</v>
      </c>
      <c r="O10717" t="str">
        <f t="shared" si="567"/>
        <v/>
      </c>
    </row>
    <row r="10718" spans="1:15" hidden="1">
      <c r="A10718" s="41" t="s">
        <v>103</v>
      </c>
      <c r="B10718" s="46">
        <v>45826</v>
      </c>
      <c r="C10718" s="8" t="s">
        <v>13</v>
      </c>
      <c r="D10718" s="8" t="s">
        <v>14</v>
      </c>
      <c r="E10718" s="8" t="s">
        <v>14</v>
      </c>
      <c r="F10718" s="9">
        <f t="shared" si="562"/>
        <v>-9200000</v>
      </c>
      <c r="G10718" s="9">
        <v>-92</v>
      </c>
      <c r="H10718" s="10">
        <v>-9911252</v>
      </c>
      <c r="I10718" s="11">
        <f t="shared" si="564"/>
        <v>18484399377.664585</v>
      </c>
      <c r="J10718" s="11">
        <f t="shared" si="565"/>
        <v>180758</v>
      </c>
      <c r="K10718" s="11">
        <f t="shared" si="566"/>
        <v>102260.47742099706</v>
      </c>
      <c r="L10718" s="12">
        <f t="shared" si="563"/>
        <v>503288.07726827078</v>
      </c>
      <c r="M10718" s="11">
        <f>COUNTIF(E$2:$E10718,E10718)</f>
        <v>1715</v>
      </c>
      <c r="O10718" t="str">
        <f t="shared" si="567"/>
        <v/>
      </c>
    </row>
    <row r="10719" spans="1:15" hidden="1">
      <c r="A10719" s="41" t="s">
        <v>103</v>
      </c>
      <c r="B10719" s="46">
        <v>45826</v>
      </c>
      <c r="C10719" s="8" t="s">
        <v>13</v>
      </c>
      <c r="D10719" s="8" t="s">
        <v>14</v>
      </c>
      <c r="E10719" s="8" t="s">
        <v>14</v>
      </c>
      <c r="F10719" s="9">
        <f t="shared" si="562"/>
        <v>-9500000</v>
      </c>
      <c r="G10719" s="9">
        <v>-95</v>
      </c>
      <c r="H10719" s="10">
        <v>-10234445</v>
      </c>
      <c r="I10719" s="11">
        <f t="shared" si="564"/>
        <v>18474684632.309589</v>
      </c>
      <c r="J10719" s="11">
        <f t="shared" si="565"/>
        <v>180663</v>
      </c>
      <c r="K10719" s="11">
        <f t="shared" si="566"/>
        <v>102260.47742099706</v>
      </c>
      <c r="L10719" s="12">
        <f t="shared" si="563"/>
        <v>519699.64500527829</v>
      </c>
      <c r="M10719" s="11">
        <f>COUNTIF(E$2:$E10719,E10719)</f>
        <v>1716</v>
      </c>
      <c r="O10719" t="str">
        <f t="shared" si="567"/>
        <v/>
      </c>
    </row>
    <row r="10720" spans="1:15" hidden="1">
      <c r="A10720" s="41" t="s">
        <v>103</v>
      </c>
      <c r="B10720" s="46">
        <v>45826</v>
      </c>
      <c r="C10720" s="8" t="s">
        <v>13</v>
      </c>
      <c r="D10720" s="8" t="s">
        <v>15</v>
      </c>
      <c r="E10720" s="8" t="s">
        <v>15</v>
      </c>
      <c r="F10720" s="9">
        <f t="shared" si="562"/>
        <v>-16400000</v>
      </c>
      <c r="G10720" s="9">
        <v>-164</v>
      </c>
      <c r="H10720" s="10">
        <v>-18020648</v>
      </c>
      <c r="I10720" s="11">
        <f t="shared" si="564"/>
        <v>19125015021.745277</v>
      </c>
      <c r="J10720" s="11">
        <f t="shared" si="565"/>
        <v>177078</v>
      </c>
      <c r="K10720" s="11">
        <f t="shared" si="566"/>
        <v>108003.33763508326</v>
      </c>
      <c r="L10720" s="12">
        <f t="shared" si="563"/>
        <v>308100.62784634531</v>
      </c>
      <c r="M10720" s="11">
        <f>COUNTIF(E$2:$E10720,E10720)</f>
        <v>3469</v>
      </c>
      <c r="O10720" t="str">
        <f t="shared" si="567"/>
        <v/>
      </c>
    </row>
    <row r="10721" spans="1:15" hidden="1">
      <c r="A10721" s="41" t="s">
        <v>103</v>
      </c>
      <c r="B10721" s="46">
        <v>45826</v>
      </c>
      <c r="C10721" s="8" t="s">
        <v>13</v>
      </c>
      <c r="D10721" s="8" t="s">
        <v>15</v>
      </c>
      <c r="E10721" s="8" t="s">
        <v>15</v>
      </c>
      <c r="F10721" s="9">
        <f t="shared" si="562"/>
        <v>-1200000</v>
      </c>
      <c r="G10721" s="9">
        <v>-12</v>
      </c>
      <c r="H10721" s="10">
        <v>-1318584</v>
      </c>
      <c r="I10721" s="11">
        <f t="shared" si="564"/>
        <v>19123718981.693657</v>
      </c>
      <c r="J10721" s="11">
        <f t="shared" si="565"/>
        <v>177066</v>
      </c>
      <c r="K10721" s="11">
        <f t="shared" si="566"/>
        <v>108003.33763508326</v>
      </c>
      <c r="L10721" s="12">
        <f t="shared" si="563"/>
        <v>22543.948379000882</v>
      </c>
      <c r="M10721" s="11">
        <f>COUNTIF(E$2:$E10721,E10721)</f>
        <v>3470</v>
      </c>
      <c r="O10721" t="str">
        <f t="shared" si="567"/>
        <v/>
      </c>
    </row>
    <row r="10722" spans="1:15" hidden="1">
      <c r="A10722" s="41" t="s">
        <v>103</v>
      </c>
      <c r="B10722" s="46">
        <v>45826</v>
      </c>
      <c r="C10722" s="8" t="s">
        <v>13</v>
      </c>
      <c r="D10722" s="8" t="s">
        <v>14</v>
      </c>
      <c r="E10722" s="8" t="s">
        <v>14</v>
      </c>
      <c r="F10722" s="9">
        <f t="shared" si="562"/>
        <v>-2300000</v>
      </c>
      <c r="G10722" s="9">
        <v>-23</v>
      </c>
      <c r="H10722" s="10">
        <v>-2477813</v>
      </c>
      <c r="I10722" s="11">
        <f t="shared" si="564"/>
        <v>18472332641.328907</v>
      </c>
      <c r="J10722" s="11">
        <f t="shared" si="565"/>
        <v>180640</v>
      </c>
      <c r="K10722" s="11">
        <f t="shared" si="566"/>
        <v>102260.47742099706</v>
      </c>
      <c r="L10722" s="12">
        <f t="shared" si="563"/>
        <v>125822.01931706769</v>
      </c>
      <c r="M10722" s="11">
        <f>COUNTIF(E$2:$E10722,E10722)</f>
        <v>1717</v>
      </c>
      <c r="O10722" t="str">
        <f t="shared" si="567"/>
        <v/>
      </c>
    </row>
    <row r="10723" spans="1:15" hidden="1">
      <c r="A10723" s="41" t="s">
        <v>103</v>
      </c>
      <c r="B10723" s="46">
        <v>45826</v>
      </c>
      <c r="C10723" s="8" t="s">
        <v>13</v>
      </c>
      <c r="D10723" s="8" t="s">
        <v>14</v>
      </c>
      <c r="E10723" s="8" t="s">
        <v>14</v>
      </c>
      <c r="F10723" s="9">
        <f t="shared" si="562"/>
        <v>-46300000</v>
      </c>
      <c r="G10723" s="9">
        <v>-463</v>
      </c>
      <c r="H10723" s="10">
        <v>-49879453</v>
      </c>
      <c r="I10723" s="11">
        <f t="shared" si="564"/>
        <v>18424986040.282986</v>
      </c>
      <c r="J10723" s="11">
        <f t="shared" si="565"/>
        <v>180177</v>
      </c>
      <c r="K10723" s="11">
        <f t="shared" si="566"/>
        <v>102260.47742099706</v>
      </c>
      <c r="L10723" s="12">
        <f t="shared" si="563"/>
        <v>2532851.9540783614</v>
      </c>
      <c r="M10723" s="11">
        <f>COUNTIF(E$2:$E10723,E10723)</f>
        <v>1718</v>
      </c>
      <c r="O10723" t="str">
        <f t="shared" si="567"/>
        <v/>
      </c>
    </row>
    <row r="10724" spans="1:15" hidden="1">
      <c r="A10724" s="41" t="s">
        <v>103</v>
      </c>
      <c r="B10724" s="46">
        <v>45826</v>
      </c>
      <c r="C10724" s="8" t="s">
        <v>13</v>
      </c>
      <c r="D10724" s="8" t="s">
        <v>14</v>
      </c>
      <c r="E10724" s="8" t="s">
        <v>14</v>
      </c>
      <c r="F10724" s="9">
        <f t="shared" si="562"/>
        <v>-900000</v>
      </c>
      <c r="G10724" s="9">
        <v>-9</v>
      </c>
      <c r="H10724" s="10">
        <v>-969579</v>
      </c>
      <c r="I10724" s="11">
        <f t="shared" si="564"/>
        <v>18424065695.986198</v>
      </c>
      <c r="J10724" s="11">
        <f t="shared" si="565"/>
        <v>180168</v>
      </c>
      <c r="K10724" s="11">
        <f t="shared" si="566"/>
        <v>102260.47742099706</v>
      </c>
      <c r="L10724" s="12">
        <f t="shared" si="563"/>
        <v>49234.703211026383</v>
      </c>
      <c r="M10724" s="11">
        <f>COUNTIF(E$2:$E10724,E10724)</f>
        <v>1719</v>
      </c>
      <c r="O10724" t="str">
        <f t="shared" si="567"/>
        <v/>
      </c>
    </row>
    <row r="10725" spans="1:15" hidden="1">
      <c r="A10725" s="41" t="s">
        <v>103</v>
      </c>
      <c r="B10725" s="46">
        <v>45826</v>
      </c>
      <c r="C10725" s="8" t="s">
        <v>13</v>
      </c>
      <c r="D10725" s="8" t="s">
        <v>15</v>
      </c>
      <c r="E10725" s="8" t="s">
        <v>15</v>
      </c>
      <c r="F10725" s="9">
        <f t="shared" si="562"/>
        <v>-50000000</v>
      </c>
      <c r="G10725" s="9">
        <v>-500</v>
      </c>
      <c r="H10725" s="10">
        <v>-54941000</v>
      </c>
      <c r="I10725" s="11">
        <f t="shared" si="564"/>
        <v>19069717312.876114</v>
      </c>
      <c r="J10725" s="11">
        <f t="shared" si="565"/>
        <v>176566</v>
      </c>
      <c r="K10725" s="11">
        <f t="shared" si="566"/>
        <v>108003.33763508326</v>
      </c>
      <c r="L10725" s="12">
        <f t="shared" si="563"/>
        <v>939331.18245837092</v>
      </c>
      <c r="M10725" s="11">
        <f>COUNTIF(E$2:$E10725,E10725)</f>
        <v>3471</v>
      </c>
      <c r="O10725" t="str">
        <f t="shared" si="567"/>
        <v/>
      </c>
    </row>
    <row r="10726" spans="1:15" hidden="1">
      <c r="A10726" s="41" t="s">
        <v>103</v>
      </c>
      <c r="B10726" s="46">
        <v>45826</v>
      </c>
      <c r="C10726" s="8" t="s">
        <v>13</v>
      </c>
      <c r="D10726" s="8" t="s">
        <v>14</v>
      </c>
      <c r="E10726" s="8" t="s">
        <v>14</v>
      </c>
      <c r="F10726" s="9">
        <f t="shared" si="562"/>
        <v>-27800000</v>
      </c>
      <c r="G10726" s="9">
        <v>-278</v>
      </c>
      <c r="H10726" s="10">
        <v>-29949218</v>
      </c>
      <c r="I10726" s="11">
        <f t="shared" si="564"/>
        <v>18395637283.263161</v>
      </c>
      <c r="J10726" s="11">
        <f t="shared" si="565"/>
        <v>179890</v>
      </c>
      <c r="K10726" s="11">
        <f t="shared" si="566"/>
        <v>102260.47742099706</v>
      </c>
      <c r="L10726" s="12">
        <f t="shared" si="563"/>
        <v>1520805.2769628167</v>
      </c>
      <c r="M10726" s="11">
        <f>COUNTIF(E$2:$E10726,E10726)</f>
        <v>1720</v>
      </c>
      <c r="O10726" t="str">
        <f t="shared" si="567"/>
        <v/>
      </c>
    </row>
    <row r="10727" spans="1:15" hidden="1">
      <c r="A10727" s="41" t="s">
        <v>103</v>
      </c>
      <c r="B10727" s="46">
        <v>45826</v>
      </c>
      <c r="C10727" s="8" t="s">
        <v>13</v>
      </c>
      <c r="D10727" s="8" t="s">
        <v>15</v>
      </c>
      <c r="E10727" s="8" t="s">
        <v>15</v>
      </c>
      <c r="F10727" s="9">
        <f t="shared" si="562"/>
        <v>-900000</v>
      </c>
      <c r="G10727" s="9">
        <v>-9</v>
      </c>
      <c r="H10727" s="10">
        <v>-988938</v>
      </c>
      <c r="I10727" s="11">
        <f t="shared" si="564"/>
        <v>19068745282.837399</v>
      </c>
      <c r="J10727" s="11">
        <f t="shared" si="565"/>
        <v>176557</v>
      </c>
      <c r="K10727" s="11">
        <f t="shared" si="566"/>
        <v>108003.33763508326</v>
      </c>
      <c r="L10727" s="12">
        <f t="shared" si="563"/>
        <v>16907.961284250719</v>
      </c>
      <c r="M10727" s="11">
        <f>COUNTIF(E$2:$E10727,E10727)</f>
        <v>3472</v>
      </c>
      <c r="O10727" t="str">
        <f t="shared" si="567"/>
        <v/>
      </c>
    </row>
    <row r="10728" spans="1:15" hidden="1">
      <c r="A10728" s="41" t="s">
        <v>103</v>
      </c>
      <c r="B10728" s="46">
        <v>45826</v>
      </c>
      <c r="C10728" s="8" t="s">
        <v>13</v>
      </c>
      <c r="D10728" s="8" t="s">
        <v>14</v>
      </c>
      <c r="E10728" s="8" t="s">
        <v>14</v>
      </c>
      <c r="F10728" s="9">
        <f t="shared" si="562"/>
        <v>-46300000</v>
      </c>
      <c r="G10728" s="9">
        <v>-463</v>
      </c>
      <c r="H10728" s="10">
        <v>-49879453</v>
      </c>
      <c r="I10728" s="11">
        <f t="shared" si="564"/>
        <v>18348290682.217239</v>
      </c>
      <c r="J10728" s="11">
        <f t="shared" si="565"/>
        <v>179427</v>
      </c>
      <c r="K10728" s="11">
        <f t="shared" si="566"/>
        <v>102260.47742099706</v>
      </c>
      <c r="L10728" s="12">
        <f t="shared" si="563"/>
        <v>2532851.9540783614</v>
      </c>
      <c r="M10728" s="11">
        <f>COUNTIF(E$2:$E10728,E10728)</f>
        <v>1721</v>
      </c>
      <c r="O10728" t="str">
        <f t="shared" si="567"/>
        <v/>
      </c>
    </row>
    <row r="10729" spans="1:15" hidden="1">
      <c r="A10729" s="41" t="s">
        <v>103</v>
      </c>
      <c r="B10729" s="46">
        <v>45826</v>
      </c>
      <c r="C10729" s="8" t="s">
        <v>13</v>
      </c>
      <c r="D10729" s="8" t="s">
        <v>15</v>
      </c>
      <c r="E10729" s="8" t="s">
        <v>15</v>
      </c>
      <c r="F10729" s="9">
        <f t="shared" si="562"/>
        <v>-1600000</v>
      </c>
      <c r="G10729" s="9">
        <v>-16</v>
      </c>
      <c r="H10729" s="10">
        <v>-1758112</v>
      </c>
      <c r="I10729" s="11">
        <f t="shared" si="564"/>
        <v>19067017229.435238</v>
      </c>
      <c r="J10729" s="11">
        <f t="shared" si="565"/>
        <v>176541</v>
      </c>
      <c r="K10729" s="11">
        <f t="shared" si="566"/>
        <v>108003.33763508326</v>
      </c>
      <c r="L10729" s="12">
        <f t="shared" si="563"/>
        <v>30058.59783866792</v>
      </c>
      <c r="M10729" s="11">
        <f>COUNTIF(E$2:$E10729,E10729)</f>
        <v>3473</v>
      </c>
      <c r="O10729" t="str">
        <f t="shared" si="567"/>
        <v/>
      </c>
    </row>
    <row r="10730" spans="1:15" hidden="1">
      <c r="A10730" s="41" t="s">
        <v>103</v>
      </c>
      <c r="B10730" s="46">
        <v>45826</v>
      </c>
      <c r="C10730" s="8" t="s">
        <v>13</v>
      </c>
      <c r="D10730" s="8" t="s">
        <v>15</v>
      </c>
      <c r="E10730" s="8" t="s">
        <v>15</v>
      </c>
      <c r="F10730" s="9">
        <f t="shared" ref="F10730:F10793" si="568">100000*G10730</f>
        <v>-2700000</v>
      </c>
      <c r="G10730" s="9">
        <v>-27</v>
      </c>
      <c r="H10730" s="10">
        <v>-2966814</v>
      </c>
      <c r="I10730" s="11">
        <f t="shared" si="564"/>
        <v>19064101139.319092</v>
      </c>
      <c r="J10730" s="11">
        <f t="shared" si="565"/>
        <v>176514</v>
      </c>
      <c r="K10730" s="11">
        <f t="shared" si="566"/>
        <v>108003.33763508326</v>
      </c>
      <c r="L10730" s="12">
        <f t="shared" si="563"/>
        <v>50723.883852751926</v>
      </c>
      <c r="M10730" s="11">
        <f>COUNTIF(E$2:$E10730,E10730)</f>
        <v>3474</v>
      </c>
      <c r="O10730" t="str">
        <f t="shared" si="567"/>
        <v/>
      </c>
    </row>
    <row r="10731" spans="1:15" hidden="1">
      <c r="A10731" s="41" t="s">
        <v>103</v>
      </c>
      <c r="B10731" s="46">
        <v>45826</v>
      </c>
      <c r="C10731" s="8" t="s">
        <v>13</v>
      </c>
      <c r="D10731" s="8" t="s">
        <v>14</v>
      </c>
      <c r="E10731" s="8" t="s">
        <v>14</v>
      </c>
      <c r="F10731" s="9">
        <f t="shared" si="568"/>
        <v>-46300000</v>
      </c>
      <c r="G10731" s="9">
        <v>-463</v>
      </c>
      <c r="H10731" s="10">
        <v>-49879453</v>
      </c>
      <c r="I10731" s="11">
        <f t="shared" si="564"/>
        <v>18300944081.171318</v>
      </c>
      <c r="J10731" s="11">
        <f t="shared" si="565"/>
        <v>178964</v>
      </c>
      <c r="K10731" s="11">
        <f t="shared" si="566"/>
        <v>102260.47742099706</v>
      </c>
      <c r="L10731" s="12">
        <f t="shared" si="563"/>
        <v>2532851.9540783614</v>
      </c>
      <c r="M10731" s="11">
        <f>COUNTIF(E$2:$E10731,E10731)</f>
        <v>1722</v>
      </c>
      <c r="O10731" t="str">
        <f t="shared" si="567"/>
        <v/>
      </c>
    </row>
    <row r="10732" spans="1:15" hidden="1">
      <c r="A10732" s="41" t="s">
        <v>103</v>
      </c>
      <c r="B10732" s="46">
        <v>45826</v>
      </c>
      <c r="C10732" s="8" t="s">
        <v>13</v>
      </c>
      <c r="D10732" s="8" t="s">
        <v>15</v>
      </c>
      <c r="E10732" s="8" t="s">
        <v>15</v>
      </c>
      <c r="F10732" s="9">
        <f t="shared" si="568"/>
        <v>-4200000</v>
      </c>
      <c r="G10732" s="9">
        <v>-42</v>
      </c>
      <c r="H10732" s="10">
        <v>-4615044</v>
      </c>
      <c r="I10732" s="11">
        <f t="shared" si="564"/>
        <v>19059564999.13842</v>
      </c>
      <c r="J10732" s="11">
        <f t="shared" si="565"/>
        <v>176472</v>
      </c>
      <c r="K10732" s="11">
        <f t="shared" si="566"/>
        <v>108003.33763508326</v>
      </c>
      <c r="L10732" s="12">
        <f t="shared" si="563"/>
        <v>78903.819326503202</v>
      </c>
      <c r="M10732" s="11">
        <f>COUNTIF(E$2:$E10732,E10732)</f>
        <v>3475</v>
      </c>
      <c r="O10732" t="str">
        <f t="shared" si="567"/>
        <v/>
      </c>
    </row>
    <row r="10733" spans="1:15" hidden="1">
      <c r="A10733" s="41" t="s">
        <v>103</v>
      </c>
      <c r="B10733" s="46">
        <v>45826</v>
      </c>
      <c r="C10733" s="8" t="s">
        <v>13</v>
      </c>
      <c r="D10733" s="8" t="s">
        <v>14</v>
      </c>
      <c r="E10733" s="8" t="s">
        <v>14</v>
      </c>
      <c r="F10733" s="9">
        <f t="shared" si="568"/>
        <v>-46300000</v>
      </c>
      <c r="G10733" s="9">
        <v>-463</v>
      </c>
      <c r="H10733" s="10">
        <v>-49879453</v>
      </c>
      <c r="I10733" s="11">
        <f t="shared" si="564"/>
        <v>18253597480.125397</v>
      </c>
      <c r="J10733" s="11">
        <f t="shared" si="565"/>
        <v>178501</v>
      </c>
      <c r="K10733" s="11">
        <f t="shared" si="566"/>
        <v>102260.47742099706</v>
      </c>
      <c r="L10733" s="12">
        <f t="shared" si="563"/>
        <v>2532851.9540783614</v>
      </c>
      <c r="M10733" s="11">
        <f>COUNTIF(E$2:$E10733,E10733)</f>
        <v>1723</v>
      </c>
      <c r="O10733" t="str">
        <f t="shared" si="567"/>
        <v/>
      </c>
    </row>
    <row r="10734" spans="1:15" hidden="1">
      <c r="A10734" s="41" t="s">
        <v>103</v>
      </c>
      <c r="B10734" s="46">
        <v>45826</v>
      </c>
      <c r="C10734" s="8" t="s">
        <v>13</v>
      </c>
      <c r="D10734" s="8" t="s">
        <v>15</v>
      </c>
      <c r="E10734" s="8" t="s">
        <v>15</v>
      </c>
      <c r="F10734" s="9">
        <f t="shared" si="568"/>
        <v>-40900000</v>
      </c>
      <c r="G10734" s="9">
        <v>-409</v>
      </c>
      <c r="H10734" s="10">
        <v>-44941738</v>
      </c>
      <c r="I10734" s="11">
        <f t="shared" si="564"/>
        <v>19015391634.04567</v>
      </c>
      <c r="J10734" s="11">
        <f t="shared" si="565"/>
        <v>176063</v>
      </c>
      <c r="K10734" s="11">
        <f t="shared" si="566"/>
        <v>108003.33763508326</v>
      </c>
      <c r="L10734" s="12">
        <f t="shared" ref="L10734:L10797" si="569">IF(G10734&lt;0,K10734*G10734-H10734,0)</f>
        <v>768372.90725094825</v>
      </c>
      <c r="M10734" s="11">
        <f>COUNTIF(E$2:$E10734,E10734)</f>
        <v>3476</v>
      </c>
      <c r="O10734" t="str">
        <f t="shared" si="567"/>
        <v/>
      </c>
    </row>
    <row r="10735" spans="1:15" hidden="1">
      <c r="A10735" s="41" t="s">
        <v>103</v>
      </c>
      <c r="B10735" s="46">
        <v>45826</v>
      </c>
      <c r="C10735" s="8" t="s">
        <v>13</v>
      </c>
      <c r="D10735" s="8" t="s">
        <v>14</v>
      </c>
      <c r="E10735" s="8" t="s">
        <v>14</v>
      </c>
      <c r="F10735" s="9">
        <f t="shared" si="568"/>
        <v>-2700000</v>
      </c>
      <c r="G10735" s="9">
        <v>-27</v>
      </c>
      <c r="H10735" s="10">
        <v>-2908737</v>
      </c>
      <c r="I10735" s="11">
        <f t="shared" si="564"/>
        <v>18250836447.235031</v>
      </c>
      <c r="J10735" s="11">
        <f t="shared" si="565"/>
        <v>178474</v>
      </c>
      <c r="K10735" s="11">
        <f t="shared" si="566"/>
        <v>102260.47742099706</v>
      </c>
      <c r="L10735" s="12">
        <f t="shared" si="569"/>
        <v>147704.10963307926</v>
      </c>
      <c r="M10735" s="11">
        <f>COUNTIF(E$2:$E10735,E10735)</f>
        <v>1724</v>
      </c>
      <c r="O10735" t="str">
        <f t="shared" si="567"/>
        <v/>
      </c>
    </row>
    <row r="10736" spans="1:15" hidden="1">
      <c r="A10736" s="41" t="s">
        <v>103</v>
      </c>
      <c r="B10736" s="46">
        <v>45826</v>
      </c>
      <c r="C10736" s="8" t="s">
        <v>13</v>
      </c>
      <c r="D10736" s="8" t="s">
        <v>15</v>
      </c>
      <c r="E10736" s="8" t="s">
        <v>15</v>
      </c>
      <c r="F10736" s="9">
        <f t="shared" si="568"/>
        <v>-26400000</v>
      </c>
      <c r="G10736" s="9">
        <v>-264</v>
      </c>
      <c r="H10736" s="10">
        <v>-29008848</v>
      </c>
      <c r="I10736" s="11">
        <f t="shared" si="564"/>
        <v>18986878752.910007</v>
      </c>
      <c r="J10736" s="11">
        <f t="shared" si="565"/>
        <v>175799</v>
      </c>
      <c r="K10736" s="11">
        <f t="shared" si="566"/>
        <v>108003.33763508326</v>
      </c>
      <c r="L10736" s="12">
        <f t="shared" si="569"/>
        <v>495966.86433802173</v>
      </c>
      <c r="M10736" s="11">
        <f>COUNTIF(E$2:$E10736,E10736)</f>
        <v>3477</v>
      </c>
      <c r="O10736" t="str">
        <f t="shared" si="567"/>
        <v/>
      </c>
    </row>
    <row r="10737" spans="1:15" hidden="1">
      <c r="A10737" s="41" t="s">
        <v>103</v>
      </c>
      <c r="B10737" s="46">
        <v>45826</v>
      </c>
      <c r="C10737" s="8" t="s">
        <v>13</v>
      </c>
      <c r="D10737" s="8" t="s">
        <v>15</v>
      </c>
      <c r="E10737" s="8" t="s">
        <v>15</v>
      </c>
      <c r="F10737" s="9">
        <f t="shared" si="568"/>
        <v>-4500000</v>
      </c>
      <c r="G10737" s="9">
        <v>-45</v>
      </c>
      <c r="H10737" s="10">
        <v>-4944690</v>
      </c>
      <c r="I10737" s="11">
        <f t="shared" si="564"/>
        <v>18982018602.716427</v>
      </c>
      <c r="J10737" s="11">
        <f t="shared" si="565"/>
        <v>175754</v>
      </c>
      <c r="K10737" s="11">
        <f t="shared" si="566"/>
        <v>108003.33763508326</v>
      </c>
      <c r="L10737" s="12">
        <f t="shared" si="569"/>
        <v>84539.80642125383</v>
      </c>
      <c r="M10737" s="11">
        <f>COUNTIF(E$2:$E10737,E10737)</f>
        <v>3478</v>
      </c>
      <c r="O10737" t="str">
        <f t="shared" si="567"/>
        <v/>
      </c>
    </row>
    <row r="10738" spans="1:15" hidden="1">
      <c r="A10738" s="41" t="s">
        <v>103</v>
      </c>
      <c r="B10738" s="46">
        <v>45826</v>
      </c>
      <c r="C10738" s="8" t="s">
        <v>13</v>
      </c>
      <c r="D10738" s="8" t="s">
        <v>15</v>
      </c>
      <c r="E10738" s="8" t="s">
        <v>15</v>
      </c>
      <c r="F10738" s="9">
        <f t="shared" si="568"/>
        <v>-10000000</v>
      </c>
      <c r="G10738" s="9">
        <v>-100</v>
      </c>
      <c r="H10738" s="10">
        <v>-10988200</v>
      </c>
      <c r="I10738" s="11">
        <f t="shared" si="564"/>
        <v>18971218268.952919</v>
      </c>
      <c r="J10738" s="11">
        <f t="shared" si="565"/>
        <v>175654</v>
      </c>
      <c r="K10738" s="11">
        <f t="shared" si="566"/>
        <v>108003.33763508326</v>
      </c>
      <c r="L10738" s="12">
        <f t="shared" si="569"/>
        <v>187866.23649167456</v>
      </c>
      <c r="M10738" s="11">
        <f>COUNTIF(E$2:$E10738,E10738)</f>
        <v>3479</v>
      </c>
      <c r="O10738" t="str">
        <f t="shared" si="567"/>
        <v/>
      </c>
    </row>
    <row r="10739" spans="1:15" hidden="1">
      <c r="A10739" s="41" t="s">
        <v>103</v>
      </c>
      <c r="B10739" s="46">
        <v>45826</v>
      </c>
      <c r="C10739" s="8" t="s">
        <v>13</v>
      </c>
      <c r="D10739" s="8" t="s">
        <v>14</v>
      </c>
      <c r="E10739" s="8" t="s">
        <v>14</v>
      </c>
      <c r="F10739" s="9">
        <f t="shared" si="568"/>
        <v>-1800000</v>
      </c>
      <c r="G10739" s="9">
        <v>-18</v>
      </c>
      <c r="H10739" s="10">
        <v>-1939158</v>
      </c>
      <c r="I10739" s="11">
        <f t="shared" si="564"/>
        <v>18248995758.641453</v>
      </c>
      <c r="J10739" s="11">
        <f t="shared" si="565"/>
        <v>178456</v>
      </c>
      <c r="K10739" s="11">
        <f t="shared" si="566"/>
        <v>102260.47742099706</v>
      </c>
      <c r="L10739" s="12">
        <f t="shared" si="569"/>
        <v>98469.406422052765</v>
      </c>
      <c r="M10739" s="11">
        <f>COUNTIF(E$2:$E10739,E10739)</f>
        <v>1725</v>
      </c>
      <c r="O10739" t="str">
        <f t="shared" si="567"/>
        <v/>
      </c>
    </row>
    <row r="10740" spans="1:15" hidden="1">
      <c r="A10740" s="41" t="s">
        <v>103</v>
      </c>
      <c r="B10740" s="46">
        <v>45826</v>
      </c>
      <c r="C10740" s="8" t="s">
        <v>13</v>
      </c>
      <c r="D10740" s="8" t="s">
        <v>14</v>
      </c>
      <c r="E10740" s="8" t="s">
        <v>14</v>
      </c>
      <c r="F10740" s="9">
        <f t="shared" si="568"/>
        <v>-4600000</v>
      </c>
      <c r="G10740" s="9">
        <v>-46</v>
      </c>
      <c r="H10740" s="10">
        <v>-4955626</v>
      </c>
      <c r="I10740" s="11">
        <f t="shared" si="564"/>
        <v>18244291776.680088</v>
      </c>
      <c r="J10740" s="11">
        <f t="shared" si="565"/>
        <v>178410</v>
      </c>
      <c r="K10740" s="11">
        <f t="shared" si="566"/>
        <v>102260.47742099706</v>
      </c>
      <c r="L10740" s="12">
        <f t="shared" si="569"/>
        <v>251644.03863413539</v>
      </c>
      <c r="M10740" s="11">
        <f>COUNTIF(E$2:$E10740,E10740)</f>
        <v>1726</v>
      </c>
      <c r="O10740" t="str">
        <f t="shared" si="567"/>
        <v/>
      </c>
    </row>
    <row r="10741" spans="1:15" hidden="1">
      <c r="A10741" s="41" t="s">
        <v>103</v>
      </c>
      <c r="B10741" s="46">
        <v>45826</v>
      </c>
      <c r="C10741" s="8" t="s">
        <v>13</v>
      </c>
      <c r="D10741" s="8" t="s">
        <v>14</v>
      </c>
      <c r="E10741" s="8" t="s">
        <v>14</v>
      </c>
      <c r="F10741" s="9">
        <f t="shared" si="568"/>
        <v>-2700000</v>
      </c>
      <c r="G10741" s="9">
        <v>-27</v>
      </c>
      <c r="H10741" s="10">
        <v>-2908737</v>
      </c>
      <c r="I10741" s="11">
        <f t="shared" si="564"/>
        <v>18241530743.789722</v>
      </c>
      <c r="J10741" s="11">
        <f t="shared" si="565"/>
        <v>178383</v>
      </c>
      <c r="K10741" s="11">
        <f t="shared" si="566"/>
        <v>102260.47742099706</v>
      </c>
      <c r="L10741" s="12">
        <f t="shared" si="569"/>
        <v>147704.10963307926</v>
      </c>
      <c r="M10741" s="11">
        <f>COUNTIF(E$2:$E10741,E10741)</f>
        <v>1727</v>
      </c>
      <c r="O10741" t="str">
        <f t="shared" si="567"/>
        <v/>
      </c>
    </row>
    <row r="10742" spans="1:15" hidden="1">
      <c r="A10742" s="41" t="s">
        <v>103</v>
      </c>
      <c r="B10742" s="46">
        <v>45826</v>
      </c>
      <c r="C10742" s="8" t="s">
        <v>13</v>
      </c>
      <c r="D10742" s="8" t="s">
        <v>14</v>
      </c>
      <c r="E10742" s="8" t="s">
        <v>14</v>
      </c>
      <c r="F10742" s="9">
        <f t="shared" si="568"/>
        <v>-8000000</v>
      </c>
      <c r="G10742" s="9">
        <v>-80</v>
      </c>
      <c r="H10742" s="10">
        <v>-8618480</v>
      </c>
      <c r="I10742" s="11">
        <f t="shared" si="564"/>
        <v>18233349905.596043</v>
      </c>
      <c r="J10742" s="11">
        <f t="shared" si="565"/>
        <v>178303</v>
      </c>
      <c r="K10742" s="11">
        <f t="shared" si="566"/>
        <v>102260.47742099706</v>
      </c>
      <c r="L10742" s="12">
        <f t="shared" si="569"/>
        <v>437641.80632023513</v>
      </c>
      <c r="M10742" s="11">
        <f>COUNTIF(E$2:$E10742,E10742)</f>
        <v>1728</v>
      </c>
      <c r="O10742" t="str">
        <f t="shared" si="567"/>
        <v/>
      </c>
    </row>
    <row r="10743" spans="1:15" hidden="1">
      <c r="A10743" s="41" t="s">
        <v>103</v>
      </c>
      <c r="B10743" s="46">
        <v>45826</v>
      </c>
      <c r="C10743" s="8" t="s">
        <v>13</v>
      </c>
      <c r="D10743" s="8" t="s">
        <v>14</v>
      </c>
      <c r="E10743" s="8" t="s">
        <v>14</v>
      </c>
      <c r="F10743" s="9">
        <f t="shared" si="568"/>
        <v>-900000</v>
      </c>
      <c r="G10743" s="9">
        <v>-9</v>
      </c>
      <c r="H10743" s="10">
        <v>-969579</v>
      </c>
      <c r="I10743" s="11">
        <f t="shared" si="564"/>
        <v>18232429561.299255</v>
      </c>
      <c r="J10743" s="11">
        <f t="shared" si="565"/>
        <v>178294</v>
      </c>
      <c r="K10743" s="11">
        <f t="shared" si="566"/>
        <v>102260.47742099706</v>
      </c>
      <c r="L10743" s="12">
        <f t="shared" si="569"/>
        <v>49234.703211026383</v>
      </c>
      <c r="M10743" s="11">
        <f>COUNTIF(E$2:$E10743,E10743)</f>
        <v>1729</v>
      </c>
      <c r="O10743" t="str">
        <f t="shared" si="567"/>
        <v/>
      </c>
    </row>
    <row r="10744" spans="1:15" hidden="1">
      <c r="A10744" s="41" t="s">
        <v>103</v>
      </c>
      <c r="B10744" s="46">
        <v>45826</v>
      </c>
      <c r="C10744" s="8" t="s">
        <v>13</v>
      </c>
      <c r="D10744" s="8" t="s">
        <v>14</v>
      </c>
      <c r="E10744" s="8" t="s">
        <v>14</v>
      </c>
      <c r="F10744" s="9">
        <f t="shared" si="568"/>
        <v>-46300000</v>
      </c>
      <c r="G10744" s="9">
        <v>-463</v>
      </c>
      <c r="H10744" s="10">
        <v>-49879453</v>
      </c>
      <c r="I10744" s="11">
        <f t="shared" si="564"/>
        <v>18185082960.253334</v>
      </c>
      <c r="J10744" s="11">
        <f t="shared" si="565"/>
        <v>177831</v>
      </c>
      <c r="K10744" s="11">
        <f t="shared" si="566"/>
        <v>102260.47742099706</v>
      </c>
      <c r="L10744" s="12">
        <f t="shared" si="569"/>
        <v>2532851.9540783614</v>
      </c>
      <c r="M10744" s="11">
        <f>COUNTIF(E$2:$E10744,E10744)</f>
        <v>1730</v>
      </c>
      <c r="O10744" t="str">
        <f t="shared" si="567"/>
        <v/>
      </c>
    </row>
    <row r="10745" spans="1:15" hidden="1">
      <c r="A10745" s="41" t="s">
        <v>103</v>
      </c>
      <c r="B10745" s="46">
        <v>45826</v>
      </c>
      <c r="C10745" s="8" t="s">
        <v>13</v>
      </c>
      <c r="D10745" s="8" t="s">
        <v>14</v>
      </c>
      <c r="E10745" s="8" t="s">
        <v>14</v>
      </c>
      <c r="F10745" s="9">
        <f t="shared" si="568"/>
        <v>-1100000</v>
      </c>
      <c r="G10745" s="9">
        <v>-11</v>
      </c>
      <c r="H10745" s="10">
        <v>-1185041</v>
      </c>
      <c r="I10745" s="11">
        <f t="shared" si="564"/>
        <v>18183958095.001701</v>
      </c>
      <c r="J10745" s="11">
        <f t="shared" si="565"/>
        <v>177820</v>
      </c>
      <c r="K10745" s="11">
        <f t="shared" si="566"/>
        <v>102260.47742099706</v>
      </c>
      <c r="L10745" s="12">
        <f t="shared" si="569"/>
        <v>60175.748369032284</v>
      </c>
      <c r="M10745" s="11">
        <f>COUNTIF(E$2:$E10745,E10745)</f>
        <v>1731</v>
      </c>
      <c r="O10745" t="str">
        <f t="shared" si="567"/>
        <v/>
      </c>
    </row>
    <row r="10746" spans="1:15" hidden="1">
      <c r="A10746" s="41" t="s">
        <v>103</v>
      </c>
      <c r="B10746" s="46">
        <v>45826</v>
      </c>
      <c r="C10746" s="8" t="s">
        <v>13</v>
      </c>
      <c r="D10746" s="8" t="s">
        <v>14</v>
      </c>
      <c r="E10746" s="8" t="s">
        <v>14</v>
      </c>
      <c r="F10746" s="9">
        <f t="shared" si="568"/>
        <v>-9200000</v>
      </c>
      <c r="G10746" s="9">
        <v>-92</v>
      </c>
      <c r="H10746" s="10">
        <v>-9911252</v>
      </c>
      <c r="I10746" s="11">
        <f t="shared" si="564"/>
        <v>18174550131.078968</v>
      </c>
      <c r="J10746" s="11">
        <f t="shared" si="565"/>
        <v>177728</v>
      </c>
      <c r="K10746" s="11">
        <f t="shared" si="566"/>
        <v>102260.47742099706</v>
      </c>
      <c r="L10746" s="12">
        <f t="shared" si="569"/>
        <v>503288.07726827078</v>
      </c>
      <c r="M10746" s="11">
        <f>COUNTIF(E$2:$E10746,E10746)</f>
        <v>1732</v>
      </c>
      <c r="O10746" t="str">
        <f t="shared" si="567"/>
        <v/>
      </c>
    </row>
    <row r="10747" spans="1:15" hidden="1">
      <c r="A10747" s="41" t="s">
        <v>103</v>
      </c>
      <c r="B10747" s="46">
        <v>45826</v>
      </c>
      <c r="C10747" s="8" t="s">
        <v>13</v>
      </c>
      <c r="D10747" s="8" t="s">
        <v>46</v>
      </c>
      <c r="E10747" s="8" t="s">
        <v>46</v>
      </c>
      <c r="F10747" s="9">
        <f t="shared" si="568"/>
        <v>20300000</v>
      </c>
      <c r="G10747" s="9">
        <v>203</v>
      </c>
      <c r="H10747" s="10">
        <v>21176148</v>
      </c>
      <c r="I10747" s="11">
        <f t="shared" si="564"/>
        <v>10949212632.515728</v>
      </c>
      <c r="J10747" s="11">
        <f t="shared" si="565"/>
        <v>106522</v>
      </c>
      <c r="K10747" s="11">
        <f t="shared" si="566"/>
        <v>102788.27502784146</v>
      </c>
      <c r="L10747" s="12">
        <f t="shared" si="569"/>
        <v>0</v>
      </c>
      <c r="M10747" s="11">
        <f>COUNTIF(E$2:$E10747,E10747)</f>
        <v>3055</v>
      </c>
      <c r="O10747" t="str">
        <f t="shared" si="567"/>
        <v/>
      </c>
    </row>
    <row r="10748" spans="1:15" hidden="1">
      <c r="A10748" s="41" t="s">
        <v>103</v>
      </c>
      <c r="B10748" s="46">
        <v>45826</v>
      </c>
      <c r="C10748" s="8" t="s">
        <v>13</v>
      </c>
      <c r="D10748" s="8" t="s">
        <v>46</v>
      </c>
      <c r="E10748" s="8" t="s">
        <v>46</v>
      </c>
      <c r="F10748" s="9">
        <f t="shared" si="568"/>
        <v>4400000</v>
      </c>
      <c r="G10748" s="9">
        <v>44</v>
      </c>
      <c r="H10748" s="10">
        <v>4589904</v>
      </c>
      <c r="I10748" s="11">
        <f t="shared" ref="I10748:I10811" si="570">IF(H10748&gt;=0,IF(M10748=1,H10748,SUMIFS(I:I,E:E,E10748,M:M,M10748-1)+H10748),SUMIFS(I:I,E:E,E10748,M:M,M10748-1)+K10748*G10748)</f>
        <v>10953802536.515728</v>
      </c>
      <c r="J10748" s="11">
        <f t="shared" ref="J10748:J10811" si="571">IF(M10748=1,G10748,SUMIFS($J:$J,$E:$E,E10748,$M:$M,M10748-1)+G10748)</f>
        <v>106566</v>
      </c>
      <c r="K10748" s="11">
        <f t="shared" ref="K10748:K10811" si="572">IF(H10748&gt;=0,I10748/J10748,SUMIFS($K:$K,$E:$E,E10748,$M:$M,M10748-1))</f>
        <v>102788.90580969285</v>
      </c>
      <c r="L10748" s="12">
        <f t="shared" si="569"/>
        <v>0</v>
      </c>
      <c r="M10748" s="11">
        <f>COUNTIF(E$2:$E10748,E10748)</f>
        <v>3056</v>
      </c>
      <c r="O10748" t="str">
        <f t="shared" ref="O10748:O10811" si="573">IF(M10748=_xlfn.MAXIFS(M:M,D:D,D10748),"X","")</f>
        <v/>
      </c>
    </row>
    <row r="10749" spans="1:15" hidden="1">
      <c r="A10749" s="41" t="s">
        <v>103</v>
      </c>
      <c r="B10749" s="46">
        <v>45826</v>
      </c>
      <c r="C10749" s="8" t="s">
        <v>13</v>
      </c>
      <c r="D10749" s="8" t="s">
        <v>15</v>
      </c>
      <c r="E10749" s="8" t="s">
        <v>15</v>
      </c>
      <c r="F10749" s="9">
        <f t="shared" si="568"/>
        <v>-4000000</v>
      </c>
      <c r="G10749" s="9">
        <v>-40</v>
      </c>
      <c r="H10749" s="10">
        <v>-4395280</v>
      </c>
      <c r="I10749" s="11">
        <f t="shared" si="570"/>
        <v>18966898135.447517</v>
      </c>
      <c r="J10749" s="11">
        <f t="shared" si="571"/>
        <v>175614</v>
      </c>
      <c r="K10749" s="11">
        <f t="shared" si="572"/>
        <v>108003.33763508326</v>
      </c>
      <c r="L10749" s="12">
        <f t="shared" si="569"/>
        <v>75146.49459666945</v>
      </c>
      <c r="M10749" s="11">
        <f>COUNTIF(E$2:$E10749,E10749)</f>
        <v>3480</v>
      </c>
      <c r="O10749" t="str">
        <f t="shared" si="573"/>
        <v/>
      </c>
    </row>
    <row r="10750" spans="1:15" hidden="1">
      <c r="A10750" s="41" t="s">
        <v>103</v>
      </c>
      <c r="B10750" s="46">
        <v>45826</v>
      </c>
      <c r="C10750" s="8" t="s">
        <v>13</v>
      </c>
      <c r="D10750" s="8" t="s">
        <v>15</v>
      </c>
      <c r="E10750" s="8" t="s">
        <v>15</v>
      </c>
      <c r="F10750" s="9">
        <f t="shared" si="568"/>
        <v>-1800000</v>
      </c>
      <c r="G10750" s="9">
        <v>-18</v>
      </c>
      <c r="H10750" s="10">
        <v>-1977876</v>
      </c>
      <c r="I10750" s="11">
        <f t="shared" si="570"/>
        <v>18964954075.370087</v>
      </c>
      <c r="J10750" s="11">
        <f t="shared" si="571"/>
        <v>175596</v>
      </c>
      <c r="K10750" s="11">
        <f t="shared" si="572"/>
        <v>108003.33763508326</v>
      </c>
      <c r="L10750" s="12">
        <f t="shared" si="569"/>
        <v>33815.922568501439</v>
      </c>
      <c r="M10750" s="11">
        <f>COUNTIF(E$2:$E10750,E10750)</f>
        <v>3481</v>
      </c>
      <c r="O10750" t="str">
        <f t="shared" si="573"/>
        <v/>
      </c>
    </row>
    <row r="10751" spans="1:15" hidden="1">
      <c r="A10751" s="41" t="s">
        <v>103</v>
      </c>
      <c r="B10751" s="46">
        <v>45826</v>
      </c>
      <c r="C10751" s="8" t="s">
        <v>13</v>
      </c>
      <c r="D10751" s="8" t="s">
        <v>15</v>
      </c>
      <c r="E10751" s="8" t="s">
        <v>15</v>
      </c>
      <c r="F10751" s="9">
        <f t="shared" si="568"/>
        <v>-1800000</v>
      </c>
      <c r="G10751" s="9">
        <v>-18</v>
      </c>
      <c r="H10751" s="10">
        <v>-1977876</v>
      </c>
      <c r="I10751" s="11">
        <f t="shared" si="570"/>
        <v>18963010015.292656</v>
      </c>
      <c r="J10751" s="11">
        <f t="shared" si="571"/>
        <v>175578</v>
      </c>
      <c r="K10751" s="11">
        <f t="shared" si="572"/>
        <v>108003.33763508326</v>
      </c>
      <c r="L10751" s="12">
        <f t="shared" si="569"/>
        <v>33815.922568501439</v>
      </c>
      <c r="M10751" s="11">
        <f>COUNTIF(E$2:$E10751,E10751)</f>
        <v>3482</v>
      </c>
      <c r="O10751" t="str">
        <f t="shared" si="573"/>
        <v/>
      </c>
    </row>
    <row r="10752" spans="1:15" hidden="1">
      <c r="A10752" s="41" t="s">
        <v>103</v>
      </c>
      <c r="B10752" s="46">
        <v>45826</v>
      </c>
      <c r="C10752" s="8" t="s">
        <v>13</v>
      </c>
      <c r="D10752" s="8" t="s">
        <v>14</v>
      </c>
      <c r="E10752" s="8" t="s">
        <v>14</v>
      </c>
      <c r="F10752" s="9">
        <f t="shared" si="568"/>
        <v>5600000</v>
      </c>
      <c r="G10752" s="9">
        <v>56</v>
      </c>
      <c r="H10752" s="10">
        <v>6046992</v>
      </c>
      <c r="I10752" s="11">
        <f t="shared" si="570"/>
        <v>18180597123.078968</v>
      </c>
      <c r="J10752" s="11">
        <f t="shared" si="571"/>
        <v>177784</v>
      </c>
      <c r="K10752" s="11">
        <f t="shared" si="572"/>
        <v>102262.27963753189</v>
      </c>
      <c r="L10752" s="12">
        <f t="shared" si="569"/>
        <v>0</v>
      </c>
      <c r="M10752" s="11">
        <f>COUNTIF(E$2:$E10752,E10752)</f>
        <v>1733</v>
      </c>
      <c r="O10752" t="str">
        <f t="shared" si="573"/>
        <v/>
      </c>
    </row>
    <row r="10753" spans="1:15" hidden="1">
      <c r="A10753" s="41" t="s">
        <v>103</v>
      </c>
      <c r="B10753" s="46">
        <v>45826</v>
      </c>
      <c r="C10753" s="8" t="s">
        <v>13</v>
      </c>
      <c r="D10753" s="8" t="s">
        <v>15</v>
      </c>
      <c r="E10753" s="8" t="s">
        <v>15</v>
      </c>
      <c r="F10753" s="9">
        <f t="shared" si="568"/>
        <v>-2500000</v>
      </c>
      <c r="G10753" s="9">
        <v>-25</v>
      </c>
      <c r="H10753" s="10">
        <v>-2747050</v>
      </c>
      <c r="I10753" s="11">
        <f t="shared" si="570"/>
        <v>18960309931.85178</v>
      </c>
      <c r="J10753" s="11">
        <f t="shared" si="571"/>
        <v>175553</v>
      </c>
      <c r="K10753" s="11">
        <f t="shared" si="572"/>
        <v>108003.33763508326</v>
      </c>
      <c r="L10753" s="12">
        <f t="shared" si="569"/>
        <v>46966.559122918639</v>
      </c>
      <c r="M10753" s="11">
        <f>COUNTIF(E$2:$E10753,E10753)</f>
        <v>3483</v>
      </c>
      <c r="O10753" t="str">
        <f t="shared" si="573"/>
        <v/>
      </c>
    </row>
    <row r="10754" spans="1:15" hidden="1">
      <c r="A10754" s="41" t="s">
        <v>103</v>
      </c>
      <c r="B10754" s="46">
        <v>45826</v>
      </c>
      <c r="C10754" s="8" t="s">
        <v>13</v>
      </c>
      <c r="D10754" s="8" t="s">
        <v>14</v>
      </c>
      <c r="E10754" s="8" t="s">
        <v>14</v>
      </c>
      <c r="F10754" s="9">
        <f t="shared" si="568"/>
        <v>3700000</v>
      </c>
      <c r="G10754" s="9">
        <v>37</v>
      </c>
      <c r="H10754" s="10">
        <v>3995334</v>
      </c>
      <c r="I10754" s="11">
        <f t="shared" si="570"/>
        <v>18184592457.078968</v>
      </c>
      <c r="J10754" s="11">
        <f t="shared" si="571"/>
        <v>177821</v>
      </c>
      <c r="K10754" s="11">
        <f t="shared" si="572"/>
        <v>102263.46976498258</v>
      </c>
      <c r="L10754" s="12">
        <f t="shared" si="569"/>
        <v>0</v>
      </c>
      <c r="M10754" s="11">
        <f>COUNTIF(E$2:$E10754,E10754)</f>
        <v>1734</v>
      </c>
      <c r="O10754" t="str">
        <f t="shared" si="573"/>
        <v/>
      </c>
    </row>
    <row r="10755" spans="1:15" hidden="1">
      <c r="A10755" s="41" t="s">
        <v>103</v>
      </c>
      <c r="B10755" s="46">
        <v>45826</v>
      </c>
      <c r="C10755" s="8" t="s">
        <v>13</v>
      </c>
      <c r="D10755" s="8" t="s">
        <v>14</v>
      </c>
      <c r="E10755" s="8" t="s">
        <v>14</v>
      </c>
      <c r="F10755" s="9">
        <f t="shared" si="568"/>
        <v>-4600000</v>
      </c>
      <c r="G10755" s="9">
        <v>-46</v>
      </c>
      <c r="H10755" s="10">
        <v>-4955626</v>
      </c>
      <c r="I10755" s="11">
        <f t="shared" si="570"/>
        <v>18179888337.46978</v>
      </c>
      <c r="J10755" s="11">
        <f t="shared" si="571"/>
        <v>177775</v>
      </c>
      <c r="K10755" s="11">
        <f t="shared" si="572"/>
        <v>102263.46976498258</v>
      </c>
      <c r="L10755" s="12">
        <f t="shared" si="569"/>
        <v>251506.39081080072</v>
      </c>
      <c r="M10755" s="11">
        <f>COUNTIF(E$2:$E10755,E10755)</f>
        <v>1735</v>
      </c>
      <c r="O10755" t="str">
        <f t="shared" si="573"/>
        <v/>
      </c>
    </row>
    <row r="10756" spans="1:15" hidden="1">
      <c r="A10756" s="41" t="s">
        <v>103</v>
      </c>
      <c r="B10756" s="46">
        <v>45826</v>
      </c>
      <c r="C10756" s="8" t="s">
        <v>13</v>
      </c>
      <c r="D10756" s="8" t="s">
        <v>14</v>
      </c>
      <c r="E10756" s="8" t="s">
        <v>14</v>
      </c>
      <c r="F10756" s="9">
        <f t="shared" si="568"/>
        <v>-1800000</v>
      </c>
      <c r="G10756" s="9">
        <v>-18</v>
      </c>
      <c r="H10756" s="10">
        <v>-1939158</v>
      </c>
      <c r="I10756" s="11">
        <f t="shared" si="570"/>
        <v>18178047595.014011</v>
      </c>
      <c r="J10756" s="11">
        <f t="shared" si="571"/>
        <v>177757</v>
      </c>
      <c r="K10756" s="11">
        <f t="shared" si="572"/>
        <v>102263.46976498258</v>
      </c>
      <c r="L10756" s="12">
        <f t="shared" si="569"/>
        <v>98415.544230313506</v>
      </c>
      <c r="M10756" s="11">
        <f>COUNTIF(E$2:$E10756,E10756)</f>
        <v>1736</v>
      </c>
      <c r="O10756" t="str">
        <f t="shared" si="573"/>
        <v/>
      </c>
    </row>
    <row r="10757" spans="1:15" hidden="1">
      <c r="A10757" s="41" t="s">
        <v>103</v>
      </c>
      <c r="B10757" s="46">
        <v>45826</v>
      </c>
      <c r="C10757" s="8" t="s">
        <v>13</v>
      </c>
      <c r="D10757" s="8" t="s">
        <v>46</v>
      </c>
      <c r="E10757" s="8" t="s">
        <v>46</v>
      </c>
      <c r="F10757" s="9">
        <f t="shared" si="568"/>
        <v>7200000</v>
      </c>
      <c r="G10757" s="9">
        <v>72</v>
      </c>
      <c r="H10757" s="10">
        <v>7510752</v>
      </c>
      <c r="I10757" s="11">
        <f t="shared" si="570"/>
        <v>10961313288.515728</v>
      </c>
      <c r="J10757" s="11">
        <f t="shared" si="571"/>
        <v>106638</v>
      </c>
      <c r="K10757" s="11">
        <f t="shared" si="572"/>
        <v>102789.9368753702</v>
      </c>
      <c r="L10757" s="12">
        <f t="shared" si="569"/>
        <v>0</v>
      </c>
      <c r="M10757" s="11">
        <f>COUNTIF(E$2:$E10757,E10757)</f>
        <v>3057</v>
      </c>
      <c r="O10757" t="str">
        <f t="shared" si="573"/>
        <v/>
      </c>
    </row>
    <row r="10758" spans="1:15" hidden="1">
      <c r="A10758" s="41" t="s">
        <v>103</v>
      </c>
      <c r="B10758" s="46">
        <v>45826</v>
      </c>
      <c r="C10758" s="8" t="s">
        <v>13</v>
      </c>
      <c r="D10758" s="8" t="s">
        <v>14</v>
      </c>
      <c r="E10758" s="8" t="s">
        <v>14</v>
      </c>
      <c r="F10758" s="9">
        <f t="shared" si="568"/>
        <v>-1200000</v>
      </c>
      <c r="G10758" s="9">
        <v>-12</v>
      </c>
      <c r="H10758" s="10">
        <v>-1292772</v>
      </c>
      <c r="I10758" s="11">
        <f t="shared" si="570"/>
        <v>18176820433.376831</v>
      </c>
      <c r="J10758" s="11">
        <f t="shared" si="571"/>
        <v>177745</v>
      </c>
      <c r="K10758" s="11">
        <f t="shared" si="572"/>
        <v>102263.46976498258</v>
      </c>
      <c r="L10758" s="12">
        <f t="shared" si="569"/>
        <v>65610.362820209004</v>
      </c>
      <c r="M10758" s="11">
        <f>COUNTIF(E$2:$E10758,E10758)</f>
        <v>1737</v>
      </c>
      <c r="O10758" t="str">
        <f t="shared" si="573"/>
        <v/>
      </c>
    </row>
    <row r="10759" spans="1:15" hidden="1">
      <c r="A10759" s="41" t="s">
        <v>103</v>
      </c>
      <c r="B10759" s="46">
        <v>45826</v>
      </c>
      <c r="C10759" s="8" t="s">
        <v>13</v>
      </c>
      <c r="D10759" s="8" t="s">
        <v>15</v>
      </c>
      <c r="E10759" s="8" t="s">
        <v>15</v>
      </c>
      <c r="F10759" s="9">
        <f t="shared" si="568"/>
        <v>-40000000</v>
      </c>
      <c r="G10759" s="9">
        <v>-400</v>
      </c>
      <c r="H10759" s="10">
        <v>-43952800</v>
      </c>
      <c r="I10759" s="11">
        <f t="shared" si="570"/>
        <v>18917108596.797745</v>
      </c>
      <c r="J10759" s="11">
        <f t="shared" si="571"/>
        <v>175153</v>
      </c>
      <c r="K10759" s="11">
        <f t="shared" si="572"/>
        <v>108003.33763508326</v>
      </c>
      <c r="L10759" s="12">
        <f t="shared" si="569"/>
        <v>751464.94596669823</v>
      </c>
      <c r="M10759" s="11">
        <f>COUNTIF(E$2:$E10759,E10759)</f>
        <v>3484</v>
      </c>
      <c r="O10759" t="str">
        <f t="shared" si="573"/>
        <v/>
      </c>
    </row>
    <row r="10760" spans="1:15" hidden="1">
      <c r="A10760" s="41" t="s">
        <v>103</v>
      </c>
      <c r="B10760" s="46">
        <v>45826</v>
      </c>
      <c r="C10760" s="8" t="s">
        <v>13</v>
      </c>
      <c r="D10760" s="8" t="s">
        <v>14</v>
      </c>
      <c r="E10760" s="8" t="s">
        <v>14</v>
      </c>
      <c r="F10760" s="9">
        <f t="shared" si="568"/>
        <v>-5700000</v>
      </c>
      <c r="G10760" s="9">
        <v>-57</v>
      </c>
      <c r="H10760" s="10">
        <v>-6140667</v>
      </c>
      <c r="I10760" s="11">
        <f t="shared" si="570"/>
        <v>18170991415.600227</v>
      </c>
      <c r="J10760" s="11">
        <f t="shared" si="571"/>
        <v>177688</v>
      </c>
      <c r="K10760" s="11">
        <f t="shared" si="572"/>
        <v>102263.46976498258</v>
      </c>
      <c r="L10760" s="12">
        <f t="shared" si="569"/>
        <v>311649.223395993</v>
      </c>
      <c r="M10760" s="11">
        <f>COUNTIF(E$2:$E10760,E10760)</f>
        <v>1738</v>
      </c>
      <c r="O10760" t="str">
        <f t="shared" si="573"/>
        <v/>
      </c>
    </row>
    <row r="10761" spans="1:15" hidden="1">
      <c r="A10761" s="41" t="s">
        <v>103</v>
      </c>
      <c r="B10761" s="46">
        <v>45826</v>
      </c>
      <c r="C10761" s="8" t="s">
        <v>13</v>
      </c>
      <c r="D10761" s="8" t="s">
        <v>15</v>
      </c>
      <c r="E10761" s="8" t="s">
        <v>15</v>
      </c>
      <c r="F10761" s="9">
        <f t="shared" si="568"/>
        <v>-1000000</v>
      </c>
      <c r="G10761" s="9">
        <v>-10</v>
      </c>
      <c r="H10761" s="10">
        <v>-1098820</v>
      </c>
      <c r="I10761" s="11">
        <f t="shared" si="570"/>
        <v>18916028563.421394</v>
      </c>
      <c r="J10761" s="11">
        <f t="shared" si="571"/>
        <v>175143</v>
      </c>
      <c r="K10761" s="11">
        <f t="shared" si="572"/>
        <v>108003.33763508326</v>
      </c>
      <c r="L10761" s="12">
        <f t="shared" si="569"/>
        <v>18786.623649167363</v>
      </c>
      <c r="M10761" s="11">
        <f>COUNTIF(E$2:$E10761,E10761)</f>
        <v>3485</v>
      </c>
      <c r="O10761" t="str">
        <f t="shared" si="573"/>
        <v/>
      </c>
    </row>
    <row r="10762" spans="1:15" hidden="1">
      <c r="A10762" s="41" t="s">
        <v>103</v>
      </c>
      <c r="B10762" s="46">
        <v>45826</v>
      </c>
      <c r="C10762" s="8" t="s">
        <v>13</v>
      </c>
      <c r="D10762" s="8" t="s">
        <v>14</v>
      </c>
      <c r="E10762" s="8" t="s">
        <v>14</v>
      </c>
      <c r="F10762" s="9">
        <f t="shared" si="568"/>
        <v>-900000</v>
      </c>
      <c r="G10762" s="9">
        <v>-9</v>
      </c>
      <c r="H10762" s="10">
        <v>-969579</v>
      </c>
      <c r="I10762" s="11">
        <f t="shared" si="570"/>
        <v>18170071044.372341</v>
      </c>
      <c r="J10762" s="11">
        <f t="shared" si="571"/>
        <v>177679</v>
      </c>
      <c r="K10762" s="11">
        <f t="shared" si="572"/>
        <v>102263.46976498258</v>
      </c>
      <c r="L10762" s="12">
        <f t="shared" si="569"/>
        <v>49207.772115156753</v>
      </c>
      <c r="M10762" s="11">
        <f>COUNTIF(E$2:$E10762,E10762)</f>
        <v>1739</v>
      </c>
      <c r="O10762" t="str">
        <f t="shared" si="573"/>
        <v/>
      </c>
    </row>
    <row r="10763" spans="1:15" hidden="1">
      <c r="A10763" s="41" t="s">
        <v>103</v>
      </c>
      <c r="B10763" s="46">
        <v>45826</v>
      </c>
      <c r="C10763" s="8" t="s">
        <v>13</v>
      </c>
      <c r="D10763" s="8" t="s">
        <v>15</v>
      </c>
      <c r="E10763" s="8" t="s">
        <v>15</v>
      </c>
      <c r="F10763" s="9">
        <f t="shared" si="568"/>
        <v>-1000000</v>
      </c>
      <c r="G10763" s="9">
        <v>-10</v>
      </c>
      <c r="H10763" s="10">
        <v>-1098820</v>
      </c>
      <c r="I10763" s="11">
        <f t="shared" si="570"/>
        <v>18914948530.045044</v>
      </c>
      <c r="J10763" s="11">
        <f t="shared" si="571"/>
        <v>175133</v>
      </c>
      <c r="K10763" s="11">
        <f t="shared" si="572"/>
        <v>108003.33763508326</v>
      </c>
      <c r="L10763" s="12">
        <f t="shared" si="569"/>
        <v>18786.623649167363</v>
      </c>
      <c r="M10763" s="11">
        <f>COUNTIF(E$2:$E10763,E10763)</f>
        <v>3486</v>
      </c>
      <c r="O10763" t="str">
        <f t="shared" si="573"/>
        <v/>
      </c>
    </row>
    <row r="10764" spans="1:15" hidden="1">
      <c r="A10764" s="41" t="s">
        <v>103</v>
      </c>
      <c r="B10764" s="46">
        <v>45826</v>
      </c>
      <c r="C10764" s="8" t="s">
        <v>13</v>
      </c>
      <c r="D10764" s="8" t="s">
        <v>14</v>
      </c>
      <c r="E10764" s="8" t="s">
        <v>14</v>
      </c>
      <c r="F10764" s="9">
        <f t="shared" si="568"/>
        <v>-10200000</v>
      </c>
      <c r="G10764" s="9">
        <v>-102</v>
      </c>
      <c r="H10764" s="10">
        <v>-10988562</v>
      </c>
      <c r="I10764" s="11">
        <f t="shared" si="570"/>
        <v>18159640170.456314</v>
      </c>
      <c r="J10764" s="11">
        <f t="shared" si="571"/>
        <v>177577</v>
      </c>
      <c r="K10764" s="11">
        <f t="shared" si="572"/>
        <v>102263.46976498258</v>
      </c>
      <c r="L10764" s="12">
        <f t="shared" si="569"/>
        <v>557688.08397177607</v>
      </c>
      <c r="M10764" s="11">
        <f>COUNTIF(E$2:$E10764,E10764)</f>
        <v>1740</v>
      </c>
      <c r="O10764" t="str">
        <f t="shared" si="573"/>
        <v/>
      </c>
    </row>
    <row r="10765" spans="1:15" hidden="1">
      <c r="A10765" s="41" t="s">
        <v>103</v>
      </c>
      <c r="B10765" s="46">
        <v>45826</v>
      </c>
      <c r="C10765" s="8" t="s">
        <v>13</v>
      </c>
      <c r="D10765" s="8" t="s">
        <v>15</v>
      </c>
      <c r="E10765" s="8" t="s">
        <v>15</v>
      </c>
      <c r="F10765" s="9">
        <f t="shared" si="568"/>
        <v>-97200000</v>
      </c>
      <c r="G10765" s="9">
        <v>-972</v>
      </c>
      <c r="H10765" s="10">
        <v>-106805304</v>
      </c>
      <c r="I10765" s="11">
        <f t="shared" si="570"/>
        <v>18809969285.863743</v>
      </c>
      <c r="J10765" s="11">
        <f t="shared" si="571"/>
        <v>174161</v>
      </c>
      <c r="K10765" s="11">
        <f t="shared" si="572"/>
        <v>108003.33763508326</v>
      </c>
      <c r="L10765" s="12">
        <f t="shared" si="569"/>
        <v>1826059.8186990768</v>
      </c>
      <c r="M10765" s="11">
        <f>COUNTIF(E$2:$E10765,E10765)</f>
        <v>3487</v>
      </c>
      <c r="O10765" t="str">
        <f t="shared" si="573"/>
        <v/>
      </c>
    </row>
    <row r="10766" spans="1:15" hidden="1">
      <c r="A10766" s="41" t="s">
        <v>103</v>
      </c>
      <c r="B10766" s="46">
        <v>45826</v>
      </c>
      <c r="C10766" s="8" t="s">
        <v>13</v>
      </c>
      <c r="D10766" s="8" t="s">
        <v>15</v>
      </c>
      <c r="E10766" s="8" t="s">
        <v>15</v>
      </c>
      <c r="F10766" s="9">
        <f t="shared" si="568"/>
        <v>4600000</v>
      </c>
      <c r="G10766" s="9">
        <v>46</v>
      </c>
      <c r="H10766" s="10">
        <v>5016990</v>
      </c>
      <c r="I10766" s="11">
        <f t="shared" si="570"/>
        <v>18814986275.863743</v>
      </c>
      <c r="J10766" s="11">
        <f t="shared" si="571"/>
        <v>174207</v>
      </c>
      <c r="K10766" s="11">
        <f t="shared" si="572"/>
        <v>108003.61797094114</v>
      </c>
      <c r="L10766" s="12">
        <f t="shared" si="569"/>
        <v>0</v>
      </c>
      <c r="M10766" s="11">
        <f>COUNTIF(E$2:$E10766,E10766)</f>
        <v>3488</v>
      </c>
      <c r="O10766" t="str">
        <f t="shared" si="573"/>
        <v/>
      </c>
    </row>
    <row r="10767" spans="1:15" hidden="1">
      <c r="A10767" s="41" t="s">
        <v>103</v>
      </c>
      <c r="B10767" s="46">
        <v>45826</v>
      </c>
      <c r="C10767" s="8" t="s">
        <v>13</v>
      </c>
      <c r="D10767" s="8" t="s">
        <v>14</v>
      </c>
      <c r="E10767" s="8" t="s">
        <v>14</v>
      </c>
      <c r="F10767" s="9">
        <f t="shared" si="568"/>
        <v>-46300000</v>
      </c>
      <c r="G10767" s="9">
        <v>-463</v>
      </c>
      <c r="H10767" s="10">
        <v>-49879453</v>
      </c>
      <c r="I10767" s="11">
        <f t="shared" si="570"/>
        <v>18112292183.955128</v>
      </c>
      <c r="J10767" s="11">
        <f t="shared" si="571"/>
        <v>177114</v>
      </c>
      <c r="K10767" s="11">
        <f t="shared" si="572"/>
        <v>102263.46976498258</v>
      </c>
      <c r="L10767" s="12">
        <f t="shared" si="569"/>
        <v>2531466.4988130629</v>
      </c>
      <c r="M10767" s="11">
        <f>COUNTIF(E$2:$E10767,E10767)</f>
        <v>1741</v>
      </c>
      <c r="O10767" t="str">
        <f t="shared" si="573"/>
        <v/>
      </c>
    </row>
    <row r="10768" spans="1:15" hidden="1">
      <c r="A10768" s="41" t="s">
        <v>103</v>
      </c>
      <c r="B10768" s="46">
        <v>45826</v>
      </c>
      <c r="C10768" s="8" t="s">
        <v>13</v>
      </c>
      <c r="D10768" s="8" t="s">
        <v>14</v>
      </c>
      <c r="E10768" s="8" t="s">
        <v>14</v>
      </c>
      <c r="F10768" s="9">
        <f t="shared" si="568"/>
        <v>-36100000</v>
      </c>
      <c r="G10768" s="9">
        <v>-361</v>
      </c>
      <c r="H10768" s="10">
        <v>-38890891</v>
      </c>
      <c r="I10768" s="11">
        <f t="shared" si="570"/>
        <v>18075375071.369968</v>
      </c>
      <c r="J10768" s="11">
        <f t="shared" si="571"/>
        <v>176753</v>
      </c>
      <c r="K10768" s="11">
        <f t="shared" si="572"/>
        <v>102263.46976498258</v>
      </c>
      <c r="L10768" s="12">
        <f t="shared" si="569"/>
        <v>1973778.4148412868</v>
      </c>
      <c r="M10768" s="11">
        <f>COUNTIF(E$2:$E10768,E10768)</f>
        <v>1742</v>
      </c>
      <c r="O10768" t="str">
        <f t="shared" si="573"/>
        <v/>
      </c>
    </row>
    <row r="10769" spans="1:15" hidden="1">
      <c r="A10769" s="41" t="s">
        <v>103</v>
      </c>
      <c r="B10769" s="46">
        <v>45826</v>
      </c>
      <c r="C10769" s="8" t="s">
        <v>13</v>
      </c>
      <c r="D10769" s="8" t="s">
        <v>15</v>
      </c>
      <c r="E10769" s="8" t="s">
        <v>15</v>
      </c>
      <c r="F10769" s="9">
        <f t="shared" si="568"/>
        <v>-24600000</v>
      </c>
      <c r="G10769" s="9">
        <v>-246</v>
      </c>
      <c r="H10769" s="10">
        <v>-27030972</v>
      </c>
      <c r="I10769" s="11">
        <f t="shared" si="570"/>
        <v>18788417385.842892</v>
      </c>
      <c r="J10769" s="11">
        <f t="shared" si="571"/>
        <v>173961</v>
      </c>
      <c r="K10769" s="11">
        <f t="shared" si="572"/>
        <v>108003.61797094114</v>
      </c>
      <c r="L10769" s="12">
        <f t="shared" si="569"/>
        <v>462081.97914848104</v>
      </c>
      <c r="M10769" s="11">
        <f>COUNTIF(E$2:$E10769,E10769)</f>
        <v>3489</v>
      </c>
      <c r="O10769" t="str">
        <f t="shared" si="573"/>
        <v/>
      </c>
    </row>
    <row r="10770" spans="1:15" hidden="1">
      <c r="A10770" s="41" t="s">
        <v>103</v>
      </c>
      <c r="B10770" s="46">
        <v>45826</v>
      </c>
      <c r="C10770" s="8" t="s">
        <v>13</v>
      </c>
      <c r="D10770" s="8" t="s">
        <v>14</v>
      </c>
      <c r="E10770" s="8" t="s">
        <v>14</v>
      </c>
      <c r="F10770" s="9">
        <f t="shared" si="568"/>
        <v>-23100000</v>
      </c>
      <c r="G10770" s="9">
        <v>-231</v>
      </c>
      <c r="H10770" s="10">
        <v>-24885861</v>
      </c>
      <c r="I10770" s="11">
        <f t="shared" si="570"/>
        <v>18051752209.854256</v>
      </c>
      <c r="J10770" s="11">
        <f t="shared" si="571"/>
        <v>176522</v>
      </c>
      <c r="K10770" s="11">
        <f t="shared" si="572"/>
        <v>102263.46976498258</v>
      </c>
      <c r="L10770" s="12">
        <f t="shared" si="569"/>
        <v>1262999.484289024</v>
      </c>
      <c r="M10770" s="11">
        <f>COUNTIF(E$2:$E10770,E10770)</f>
        <v>1743</v>
      </c>
      <c r="O10770" t="str">
        <f t="shared" si="573"/>
        <v/>
      </c>
    </row>
    <row r="10771" spans="1:15" hidden="1">
      <c r="A10771" s="41" t="s">
        <v>103</v>
      </c>
      <c r="B10771" s="46">
        <v>45826</v>
      </c>
      <c r="C10771" s="8" t="s">
        <v>13</v>
      </c>
      <c r="D10771" s="8" t="s">
        <v>14</v>
      </c>
      <c r="E10771" s="8" t="s">
        <v>14</v>
      </c>
      <c r="F10771" s="9">
        <f t="shared" si="568"/>
        <v>-1200000</v>
      </c>
      <c r="G10771" s="9">
        <v>-12</v>
      </c>
      <c r="H10771" s="10">
        <v>-1292772</v>
      </c>
      <c r="I10771" s="11">
        <f t="shared" si="570"/>
        <v>18050525048.217075</v>
      </c>
      <c r="J10771" s="11">
        <f t="shared" si="571"/>
        <v>176510</v>
      </c>
      <c r="K10771" s="11">
        <f t="shared" si="572"/>
        <v>102263.46976498258</v>
      </c>
      <c r="L10771" s="12">
        <f t="shared" si="569"/>
        <v>65610.362820209004</v>
      </c>
      <c r="M10771" s="11">
        <f>COUNTIF(E$2:$E10771,E10771)</f>
        <v>1744</v>
      </c>
      <c r="O10771" t="str">
        <f t="shared" si="573"/>
        <v/>
      </c>
    </row>
    <row r="10772" spans="1:15" hidden="1">
      <c r="A10772" s="41" t="s">
        <v>103</v>
      </c>
      <c r="B10772" s="46">
        <v>45826</v>
      </c>
      <c r="C10772" s="8" t="s">
        <v>13</v>
      </c>
      <c r="D10772" s="8" t="s">
        <v>14</v>
      </c>
      <c r="E10772" s="8" t="s">
        <v>14</v>
      </c>
      <c r="F10772" s="9">
        <f t="shared" si="568"/>
        <v>-5900000</v>
      </c>
      <c r="G10772" s="9">
        <v>-59</v>
      </c>
      <c r="H10772" s="10">
        <v>-6356129</v>
      </c>
      <c r="I10772" s="11">
        <f t="shared" si="570"/>
        <v>18044491503.500942</v>
      </c>
      <c r="J10772" s="11">
        <f t="shared" si="571"/>
        <v>176451</v>
      </c>
      <c r="K10772" s="11">
        <f t="shared" si="572"/>
        <v>102263.46976498258</v>
      </c>
      <c r="L10772" s="12">
        <f t="shared" si="569"/>
        <v>322584.28386602737</v>
      </c>
      <c r="M10772" s="11">
        <f>COUNTIF(E$2:$E10772,E10772)</f>
        <v>1745</v>
      </c>
      <c r="O10772" t="str">
        <f t="shared" si="573"/>
        <v/>
      </c>
    </row>
    <row r="10773" spans="1:15" hidden="1">
      <c r="A10773" s="41" t="s">
        <v>103</v>
      </c>
      <c r="B10773" s="46">
        <v>45826</v>
      </c>
      <c r="C10773" s="8" t="s">
        <v>13</v>
      </c>
      <c r="D10773" s="8" t="s">
        <v>15</v>
      </c>
      <c r="E10773" s="8" t="s">
        <v>15</v>
      </c>
      <c r="F10773" s="9">
        <f t="shared" si="568"/>
        <v>-43600000</v>
      </c>
      <c r="G10773" s="9">
        <v>-436</v>
      </c>
      <c r="H10773" s="10">
        <v>-47908552</v>
      </c>
      <c r="I10773" s="11">
        <f t="shared" si="570"/>
        <v>18741327808.407562</v>
      </c>
      <c r="J10773" s="11">
        <f t="shared" si="571"/>
        <v>173525</v>
      </c>
      <c r="K10773" s="11">
        <f t="shared" si="572"/>
        <v>108003.61797094114</v>
      </c>
      <c r="L10773" s="12">
        <f t="shared" si="569"/>
        <v>818974.56466966122</v>
      </c>
      <c r="M10773" s="11">
        <f>COUNTIF(E$2:$E10773,E10773)</f>
        <v>3490</v>
      </c>
      <c r="O10773" t="str">
        <f t="shared" si="573"/>
        <v/>
      </c>
    </row>
    <row r="10774" spans="1:15" hidden="1">
      <c r="A10774" s="41" t="s">
        <v>103</v>
      </c>
      <c r="B10774" s="46">
        <v>45826</v>
      </c>
      <c r="C10774" s="8" t="s">
        <v>13</v>
      </c>
      <c r="D10774" s="8" t="s">
        <v>15</v>
      </c>
      <c r="E10774" s="8" t="s">
        <v>15</v>
      </c>
      <c r="F10774" s="9">
        <f t="shared" si="568"/>
        <v>-9100000</v>
      </c>
      <c r="G10774" s="9">
        <v>-91</v>
      </c>
      <c r="H10774" s="10">
        <v>-9999262</v>
      </c>
      <c r="I10774" s="11">
        <f t="shared" si="570"/>
        <v>18731499479.172207</v>
      </c>
      <c r="J10774" s="11">
        <f t="shared" si="571"/>
        <v>173434</v>
      </c>
      <c r="K10774" s="11">
        <f t="shared" si="572"/>
        <v>108003.61797094114</v>
      </c>
      <c r="L10774" s="12">
        <f t="shared" si="569"/>
        <v>170932.76464435644</v>
      </c>
      <c r="M10774" s="11">
        <f>COUNTIF(E$2:$E10774,E10774)</f>
        <v>3491</v>
      </c>
      <c r="O10774" t="str">
        <f t="shared" si="573"/>
        <v/>
      </c>
    </row>
    <row r="10775" spans="1:15" hidden="1">
      <c r="A10775" s="41" t="s">
        <v>103</v>
      </c>
      <c r="B10775" s="46">
        <v>45826</v>
      </c>
      <c r="C10775" s="8" t="s">
        <v>13</v>
      </c>
      <c r="D10775" s="8" t="s">
        <v>14</v>
      </c>
      <c r="E10775" s="8" t="s">
        <v>14</v>
      </c>
      <c r="F10775" s="9">
        <f t="shared" si="568"/>
        <v>-14400000</v>
      </c>
      <c r="G10775" s="9">
        <v>-144</v>
      </c>
      <c r="H10775" s="10">
        <v>-15513264</v>
      </c>
      <c r="I10775" s="11">
        <f t="shared" si="570"/>
        <v>18029765563.854786</v>
      </c>
      <c r="J10775" s="11">
        <f t="shared" si="571"/>
        <v>176307</v>
      </c>
      <c r="K10775" s="11">
        <f t="shared" si="572"/>
        <v>102263.46976498258</v>
      </c>
      <c r="L10775" s="12">
        <f t="shared" si="569"/>
        <v>787324.35384250805</v>
      </c>
      <c r="M10775" s="11">
        <f>COUNTIF(E$2:$E10775,E10775)</f>
        <v>1746</v>
      </c>
      <c r="O10775" t="str">
        <f t="shared" si="573"/>
        <v/>
      </c>
    </row>
    <row r="10776" spans="1:15" hidden="1">
      <c r="A10776" s="41" t="s">
        <v>103</v>
      </c>
      <c r="B10776" s="46">
        <v>45826</v>
      </c>
      <c r="C10776" s="8" t="s">
        <v>13</v>
      </c>
      <c r="D10776" s="8" t="s">
        <v>14</v>
      </c>
      <c r="E10776" s="8" t="s">
        <v>14</v>
      </c>
      <c r="F10776" s="9">
        <f t="shared" si="568"/>
        <v>-1000000</v>
      </c>
      <c r="G10776" s="9">
        <v>-10</v>
      </c>
      <c r="H10776" s="10">
        <v>-1077310</v>
      </c>
      <c r="I10776" s="11">
        <f t="shared" si="570"/>
        <v>18028742929.157135</v>
      </c>
      <c r="J10776" s="11">
        <f t="shared" si="571"/>
        <v>176297</v>
      </c>
      <c r="K10776" s="11">
        <f t="shared" si="572"/>
        <v>102263.46976498258</v>
      </c>
      <c r="L10776" s="12">
        <f t="shared" si="569"/>
        <v>54675.30235017417</v>
      </c>
      <c r="M10776" s="11">
        <f>COUNTIF(E$2:$E10776,E10776)</f>
        <v>1747</v>
      </c>
      <c r="O10776" t="str">
        <f t="shared" si="573"/>
        <v/>
      </c>
    </row>
    <row r="10777" spans="1:15" hidden="1">
      <c r="A10777" s="41" t="s">
        <v>103</v>
      </c>
      <c r="B10777" s="46">
        <v>45826</v>
      </c>
      <c r="C10777" s="8" t="s">
        <v>13</v>
      </c>
      <c r="D10777" s="8" t="s">
        <v>15</v>
      </c>
      <c r="E10777" s="8" t="s">
        <v>15</v>
      </c>
      <c r="F10777" s="9">
        <f t="shared" si="568"/>
        <v>-4800000</v>
      </c>
      <c r="G10777" s="9">
        <v>-48</v>
      </c>
      <c r="H10777" s="10">
        <v>-5274336</v>
      </c>
      <c r="I10777" s="11">
        <f t="shared" si="570"/>
        <v>18726315305.509602</v>
      </c>
      <c r="J10777" s="11">
        <f t="shared" si="571"/>
        <v>173386</v>
      </c>
      <c r="K10777" s="11">
        <f t="shared" si="572"/>
        <v>108003.61797094114</v>
      </c>
      <c r="L10777" s="12">
        <f t="shared" si="569"/>
        <v>90162.337394825183</v>
      </c>
      <c r="M10777" s="11">
        <f>COUNTIF(E$2:$E10777,E10777)</f>
        <v>3492</v>
      </c>
      <c r="O10777" t="str">
        <f t="shared" si="573"/>
        <v/>
      </c>
    </row>
    <row r="10778" spans="1:15" hidden="1">
      <c r="A10778" s="41" t="s">
        <v>103</v>
      </c>
      <c r="B10778" s="46">
        <v>45826</v>
      </c>
      <c r="C10778" s="8" t="s">
        <v>13</v>
      </c>
      <c r="D10778" s="8" t="s">
        <v>15</v>
      </c>
      <c r="E10778" s="8" t="s">
        <v>15</v>
      </c>
      <c r="F10778" s="9">
        <f t="shared" si="568"/>
        <v>-18500000</v>
      </c>
      <c r="G10778" s="9">
        <v>-185</v>
      </c>
      <c r="H10778" s="10">
        <v>-20328170</v>
      </c>
      <c r="I10778" s="11">
        <f t="shared" si="570"/>
        <v>18706334636.184978</v>
      </c>
      <c r="J10778" s="11">
        <f t="shared" si="571"/>
        <v>173201</v>
      </c>
      <c r="K10778" s="11">
        <f t="shared" si="572"/>
        <v>108003.61797094114</v>
      </c>
      <c r="L10778" s="12">
        <f t="shared" si="569"/>
        <v>347500.67537588999</v>
      </c>
      <c r="M10778" s="11">
        <f>COUNTIF(E$2:$E10778,E10778)</f>
        <v>3493</v>
      </c>
      <c r="O10778" t="str">
        <f t="shared" si="573"/>
        <v/>
      </c>
    </row>
    <row r="10779" spans="1:15" hidden="1">
      <c r="A10779" s="41" t="s">
        <v>103</v>
      </c>
      <c r="B10779" s="46">
        <v>45826</v>
      </c>
      <c r="C10779" s="8" t="s">
        <v>13</v>
      </c>
      <c r="D10779" s="8" t="s">
        <v>15</v>
      </c>
      <c r="E10779" s="8" t="s">
        <v>15</v>
      </c>
      <c r="F10779" s="9">
        <f t="shared" si="568"/>
        <v>-9000000</v>
      </c>
      <c r="G10779" s="9">
        <v>-90</v>
      </c>
      <c r="H10779" s="10">
        <v>-9889380</v>
      </c>
      <c r="I10779" s="11">
        <f t="shared" si="570"/>
        <v>18696614310.567593</v>
      </c>
      <c r="J10779" s="11">
        <f t="shared" si="571"/>
        <v>173111</v>
      </c>
      <c r="K10779" s="11">
        <f t="shared" si="572"/>
        <v>108003.61797094114</v>
      </c>
      <c r="L10779" s="12">
        <f t="shared" si="569"/>
        <v>169054.38261529803</v>
      </c>
      <c r="M10779" s="11">
        <f>COUNTIF(E$2:$E10779,E10779)</f>
        <v>3494</v>
      </c>
      <c r="O10779" t="str">
        <f t="shared" si="573"/>
        <v/>
      </c>
    </row>
    <row r="10780" spans="1:15" hidden="1">
      <c r="A10780" s="41" t="s">
        <v>103</v>
      </c>
      <c r="B10780" s="46">
        <v>45826</v>
      </c>
      <c r="C10780" s="8" t="s">
        <v>13</v>
      </c>
      <c r="D10780" s="8" t="s">
        <v>14</v>
      </c>
      <c r="E10780" s="8" t="s">
        <v>14</v>
      </c>
      <c r="F10780" s="9">
        <f t="shared" si="568"/>
        <v>-1700000</v>
      </c>
      <c r="G10780" s="9">
        <v>-17</v>
      </c>
      <c r="H10780" s="10">
        <v>-1831427</v>
      </c>
      <c r="I10780" s="11">
        <f t="shared" si="570"/>
        <v>18027004450.171131</v>
      </c>
      <c r="J10780" s="11">
        <f t="shared" si="571"/>
        <v>176280</v>
      </c>
      <c r="K10780" s="11">
        <f t="shared" si="572"/>
        <v>102263.46976498258</v>
      </c>
      <c r="L10780" s="12">
        <f t="shared" si="569"/>
        <v>92948.013995296089</v>
      </c>
      <c r="M10780" s="11">
        <f>COUNTIF(E$2:$E10780,E10780)</f>
        <v>1748</v>
      </c>
      <c r="O10780" t="str">
        <f t="shared" si="573"/>
        <v/>
      </c>
    </row>
    <row r="10781" spans="1:15" hidden="1">
      <c r="A10781" s="41" t="s">
        <v>103</v>
      </c>
      <c r="B10781" s="46">
        <v>45826</v>
      </c>
      <c r="C10781" s="8" t="s">
        <v>13</v>
      </c>
      <c r="D10781" s="8" t="s">
        <v>14</v>
      </c>
      <c r="E10781" s="8" t="s">
        <v>14</v>
      </c>
      <c r="F10781" s="9">
        <f t="shared" si="568"/>
        <v>-13900000</v>
      </c>
      <c r="G10781" s="9">
        <v>-139</v>
      </c>
      <c r="H10781" s="10">
        <v>-14974609</v>
      </c>
      <c r="I10781" s="11">
        <f t="shared" si="570"/>
        <v>18012789827.873798</v>
      </c>
      <c r="J10781" s="11">
        <f t="shared" si="571"/>
        <v>176141</v>
      </c>
      <c r="K10781" s="11">
        <f t="shared" si="572"/>
        <v>102263.46976498258</v>
      </c>
      <c r="L10781" s="12">
        <f t="shared" si="569"/>
        <v>759986.70266742073</v>
      </c>
      <c r="M10781" s="11">
        <f>COUNTIF(E$2:$E10781,E10781)</f>
        <v>1749</v>
      </c>
      <c r="O10781" t="str">
        <f t="shared" si="573"/>
        <v/>
      </c>
    </row>
    <row r="10782" spans="1:15" hidden="1">
      <c r="A10782" s="41" t="s">
        <v>103</v>
      </c>
      <c r="B10782" s="46">
        <v>45826</v>
      </c>
      <c r="C10782" s="8" t="s">
        <v>13</v>
      </c>
      <c r="D10782" s="8" t="s">
        <v>14</v>
      </c>
      <c r="E10782" s="8" t="s">
        <v>14</v>
      </c>
      <c r="F10782" s="9">
        <f t="shared" si="568"/>
        <v>-46300000</v>
      </c>
      <c r="G10782" s="9">
        <v>-463</v>
      </c>
      <c r="H10782" s="10">
        <v>-49879453</v>
      </c>
      <c r="I10782" s="11">
        <f t="shared" si="570"/>
        <v>17965441841.372612</v>
      </c>
      <c r="J10782" s="11">
        <f t="shared" si="571"/>
        <v>175678</v>
      </c>
      <c r="K10782" s="11">
        <f t="shared" si="572"/>
        <v>102263.46976498258</v>
      </c>
      <c r="L10782" s="12">
        <f t="shared" si="569"/>
        <v>2531466.4988130629</v>
      </c>
      <c r="M10782" s="11">
        <f>COUNTIF(E$2:$E10782,E10782)</f>
        <v>1750</v>
      </c>
      <c r="O10782" t="str">
        <f t="shared" si="573"/>
        <v/>
      </c>
    </row>
    <row r="10783" spans="1:15" hidden="1">
      <c r="A10783" s="41" t="s">
        <v>103</v>
      </c>
      <c r="B10783" s="46">
        <v>45826</v>
      </c>
      <c r="C10783" s="8" t="s">
        <v>13</v>
      </c>
      <c r="D10783" s="8" t="s">
        <v>14</v>
      </c>
      <c r="E10783" s="8" t="s">
        <v>14</v>
      </c>
      <c r="F10783" s="9">
        <f t="shared" si="568"/>
        <v>-2700000</v>
      </c>
      <c r="G10783" s="9">
        <v>-27</v>
      </c>
      <c r="H10783" s="10">
        <v>-2908737</v>
      </c>
      <c r="I10783" s="11">
        <f t="shared" si="570"/>
        <v>17962680727.688957</v>
      </c>
      <c r="J10783" s="11">
        <f t="shared" si="571"/>
        <v>175651</v>
      </c>
      <c r="K10783" s="11">
        <f t="shared" si="572"/>
        <v>102263.46976498258</v>
      </c>
      <c r="L10783" s="12">
        <f t="shared" si="569"/>
        <v>147623.31634547003</v>
      </c>
      <c r="M10783" s="11">
        <f>COUNTIF(E$2:$E10783,E10783)</f>
        <v>1751</v>
      </c>
      <c r="O10783" t="str">
        <f t="shared" si="573"/>
        <v/>
      </c>
    </row>
    <row r="10784" spans="1:15" hidden="1">
      <c r="A10784" s="41" t="s">
        <v>103</v>
      </c>
      <c r="B10784" s="46">
        <v>45826</v>
      </c>
      <c r="C10784" s="8" t="s">
        <v>13</v>
      </c>
      <c r="D10784" s="8" t="s">
        <v>14</v>
      </c>
      <c r="E10784" s="8" t="s">
        <v>14</v>
      </c>
      <c r="F10784" s="9">
        <f t="shared" si="568"/>
        <v>-1200000</v>
      </c>
      <c r="G10784" s="9">
        <v>-12</v>
      </c>
      <c r="H10784" s="10">
        <v>-1292772</v>
      </c>
      <c r="I10784" s="11">
        <f t="shared" si="570"/>
        <v>17961453566.051777</v>
      </c>
      <c r="J10784" s="11">
        <f t="shared" si="571"/>
        <v>175639</v>
      </c>
      <c r="K10784" s="11">
        <f t="shared" si="572"/>
        <v>102263.46976498258</v>
      </c>
      <c r="L10784" s="12">
        <f t="shared" si="569"/>
        <v>65610.362820209004</v>
      </c>
      <c r="M10784" s="11">
        <f>COUNTIF(E$2:$E10784,E10784)</f>
        <v>1752</v>
      </c>
      <c r="O10784" t="str">
        <f t="shared" si="573"/>
        <v/>
      </c>
    </row>
    <row r="10785" spans="1:15" hidden="1">
      <c r="A10785" s="41" t="s">
        <v>103</v>
      </c>
      <c r="B10785" s="46">
        <v>45826</v>
      </c>
      <c r="C10785" s="8" t="s">
        <v>13</v>
      </c>
      <c r="D10785" s="8" t="s">
        <v>15</v>
      </c>
      <c r="E10785" s="8" t="s">
        <v>15</v>
      </c>
      <c r="F10785" s="9">
        <f t="shared" si="568"/>
        <v>-1400000</v>
      </c>
      <c r="G10785" s="9">
        <v>-14</v>
      </c>
      <c r="H10785" s="10">
        <v>-1538348</v>
      </c>
      <c r="I10785" s="11">
        <f t="shared" si="570"/>
        <v>18695102259.916</v>
      </c>
      <c r="J10785" s="11">
        <f t="shared" si="571"/>
        <v>173097</v>
      </c>
      <c r="K10785" s="11">
        <f t="shared" si="572"/>
        <v>108003.61797094114</v>
      </c>
      <c r="L10785" s="12">
        <f t="shared" si="569"/>
        <v>26297.34840682405</v>
      </c>
      <c r="M10785" s="11">
        <f>COUNTIF(E$2:$E10785,E10785)</f>
        <v>3495</v>
      </c>
      <c r="O10785" t="str">
        <f t="shared" si="573"/>
        <v/>
      </c>
    </row>
    <row r="10786" spans="1:15" hidden="1">
      <c r="A10786" s="41" t="s">
        <v>103</v>
      </c>
      <c r="B10786" s="46">
        <v>45826</v>
      </c>
      <c r="C10786" s="8" t="s">
        <v>13</v>
      </c>
      <c r="D10786" s="8" t="s">
        <v>15</v>
      </c>
      <c r="E10786" s="8" t="s">
        <v>15</v>
      </c>
      <c r="F10786" s="9">
        <f t="shared" si="568"/>
        <v>-9000000</v>
      </c>
      <c r="G10786" s="9">
        <v>-90</v>
      </c>
      <c r="H10786" s="10">
        <v>-9889380</v>
      </c>
      <c r="I10786" s="11">
        <f t="shared" si="570"/>
        <v>18685381934.298615</v>
      </c>
      <c r="J10786" s="11">
        <f t="shared" si="571"/>
        <v>173007</v>
      </c>
      <c r="K10786" s="11">
        <f t="shared" si="572"/>
        <v>108003.61797094114</v>
      </c>
      <c r="L10786" s="12">
        <f t="shared" si="569"/>
        <v>169054.38261529803</v>
      </c>
      <c r="M10786" s="11">
        <f>COUNTIF(E$2:$E10786,E10786)</f>
        <v>3496</v>
      </c>
      <c r="O10786" t="str">
        <f t="shared" si="573"/>
        <v/>
      </c>
    </row>
    <row r="10787" spans="1:15" hidden="1">
      <c r="A10787" s="41" t="s">
        <v>103</v>
      </c>
      <c r="B10787" s="46">
        <v>45826</v>
      </c>
      <c r="C10787" s="8" t="s">
        <v>13</v>
      </c>
      <c r="D10787" s="8" t="s">
        <v>14</v>
      </c>
      <c r="E10787" s="8" t="s">
        <v>14</v>
      </c>
      <c r="F10787" s="9">
        <f t="shared" si="568"/>
        <v>-5500000</v>
      </c>
      <c r="G10787" s="9">
        <v>-55</v>
      </c>
      <c r="H10787" s="10">
        <v>-5925205</v>
      </c>
      <c r="I10787" s="11">
        <f t="shared" si="570"/>
        <v>17955829075.214703</v>
      </c>
      <c r="J10787" s="11">
        <f t="shared" si="571"/>
        <v>175584</v>
      </c>
      <c r="K10787" s="11">
        <f t="shared" si="572"/>
        <v>102263.46976498258</v>
      </c>
      <c r="L10787" s="12">
        <f t="shared" si="569"/>
        <v>300714.1629259577</v>
      </c>
      <c r="M10787" s="11">
        <f>COUNTIF(E$2:$E10787,E10787)</f>
        <v>1753</v>
      </c>
      <c r="O10787" t="str">
        <f t="shared" si="573"/>
        <v/>
      </c>
    </row>
    <row r="10788" spans="1:15" hidden="1">
      <c r="A10788" s="41" t="s">
        <v>103</v>
      </c>
      <c r="B10788" s="46">
        <v>45826</v>
      </c>
      <c r="C10788" s="8" t="s">
        <v>13</v>
      </c>
      <c r="D10788" s="8" t="s">
        <v>14</v>
      </c>
      <c r="E10788" s="8" t="s">
        <v>14</v>
      </c>
      <c r="F10788" s="9">
        <f t="shared" si="568"/>
        <v>-4600000</v>
      </c>
      <c r="G10788" s="9">
        <v>-46</v>
      </c>
      <c r="H10788" s="10">
        <v>-4955626</v>
      </c>
      <c r="I10788" s="11">
        <f t="shared" si="570"/>
        <v>17951124955.605515</v>
      </c>
      <c r="J10788" s="11">
        <f t="shared" si="571"/>
        <v>175538</v>
      </c>
      <c r="K10788" s="11">
        <f t="shared" si="572"/>
        <v>102263.46976498258</v>
      </c>
      <c r="L10788" s="12">
        <f t="shared" si="569"/>
        <v>251506.39081080072</v>
      </c>
      <c r="M10788" s="11">
        <f>COUNTIF(E$2:$E10788,E10788)</f>
        <v>1754</v>
      </c>
      <c r="O10788" t="str">
        <f t="shared" si="573"/>
        <v/>
      </c>
    </row>
    <row r="10789" spans="1:15" hidden="1">
      <c r="A10789" s="41" t="s">
        <v>103</v>
      </c>
      <c r="B10789" s="46">
        <v>45826</v>
      </c>
      <c r="C10789" s="8" t="s">
        <v>13</v>
      </c>
      <c r="D10789" s="8" t="s">
        <v>14</v>
      </c>
      <c r="E10789" s="8" t="s">
        <v>14</v>
      </c>
      <c r="F10789" s="9">
        <f t="shared" si="568"/>
        <v>-3200000</v>
      </c>
      <c r="G10789" s="9">
        <v>-32</v>
      </c>
      <c r="H10789" s="10">
        <v>-3447392</v>
      </c>
      <c r="I10789" s="11">
        <f t="shared" si="570"/>
        <v>17947852524.573036</v>
      </c>
      <c r="J10789" s="11">
        <f t="shared" si="571"/>
        <v>175506</v>
      </c>
      <c r="K10789" s="11">
        <f t="shared" si="572"/>
        <v>102263.46976498258</v>
      </c>
      <c r="L10789" s="12">
        <f t="shared" si="569"/>
        <v>174960.96752055734</v>
      </c>
      <c r="M10789" s="11">
        <f>COUNTIF(E$2:$E10789,E10789)</f>
        <v>1755</v>
      </c>
      <c r="O10789" t="str">
        <f t="shared" si="573"/>
        <v/>
      </c>
    </row>
    <row r="10790" spans="1:15" hidden="1">
      <c r="A10790" s="41" t="s">
        <v>103</v>
      </c>
      <c r="B10790" s="46">
        <v>45826</v>
      </c>
      <c r="C10790" s="8" t="s">
        <v>13</v>
      </c>
      <c r="D10790" s="8" t="s">
        <v>15</v>
      </c>
      <c r="E10790" s="8" t="s">
        <v>15</v>
      </c>
      <c r="F10790" s="9">
        <f t="shared" si="568"/>
        <v>-4500000</v>
      </c>
      <c r="G10790" s="9">
        <v>-45</v>
      </c>
      <c r="H10790" s="10">
        <v>-4944690</v>
      </c>
      <c r="I10790" s="11">
        <f t="shared" si="570"/>
        <v>18680521771.489922</v>
      </c>
      <c r="J10790" s="11">
        <f t="shared" si="571"/>
        <v>172962</v>
      </c>
      <c r="K10790" s="11">
        <f t="shared" si="572"/>
        <v>108003.61797094114</v>
      </c>
      <c r="L10790" s="12">
        <f t="shared" si="569"/>
        <v>84527.191307649016</v>
      </c>
      <c r="M10790" s="11">
        <f>COUNTIF(E$2:$E10790,E10790)</f>
        <v>3497</v>
      </c>
      <c r="O10790" t="str">
        <f t="shared" si="573"/>
        <v/>
      </c>
    </row>
    <row r="10791" spans="1:15" hidden="1">
      <c r="A10791" s="41" t="s">
        <v>103</v>
      </c>
      <c r="B10791" s="46">
        <v>45826</v>
      </c>
      <c r="C10791" s="8" t="s">
        <v>13</v>
      </c>
      <c r="D10791" s="8" t="s">
        <v>14</v>
      </c>
      <c r="E10791" s="8" t="s">
        <v>14</v>
      </c>
      <c r="F10791" s="9">
        <f t="shared" si="568"/>
        <v>-7400000</v>
      </c>
      <c r="G10791" s="9">
        <v>-74</v>
      </c>
      <c r="H10791" s="10">
        <v>-7972094</v>
      </c>
      <c r="I10791" s="11">
        <f t="shared" si="570"/>
        <v>17940285027.810429</v>
      </c>
      <c r="J10791" s="11">
        <f t="shared" si="571"/>
        <v>175432</v>
      </c>
      <c r="K10791" s="11">
        <f t="shared" si="572"/>
        <v>102263.46976498258</v>
      </c>
      <c r="L10791" s="12">
        <f t="shared" si="569"/>
        <v>404597.23739128932</v>
      </c>
      <c r="M10791" s="11">
        <f>COUNTIF(E$2:$E10791,E10791)</f>
        <v>1756</v>
      </c>
      <c r="O10791" t="str">
        <f t="shared" si="573"/>
        <v/>
      </c>
    </row>
    <row r="10792" spans="1:15" hidden="1">
      <c r="A10792" s="41" t="s">
        <v>103</v>
      </c>
      <c r="B10792" s="46">
        <v>45826</v>
      </c>
      <c r="C10792" s="8" t="s">
        <v>13</v>
      </c>
      <c r="D10792" s="8" t="s">
        <v>14</v>
      </c>
      <c r="E10792" s="8" t="s">
        <v>14</v>
      </c>
      <c r="F10792" s="9">
        <f t="shared" si="568"/>
        <v>-37800000</v>
      </c>
      <c r="G10792" s="9">
        <v>-378</v>
      </c>
      <c r="H10792" s="10">
        <v>-40722318</v>
      </c>
      <c r="I10792" s="11">
        <f t="shared" si="570"/>
        <v>17901629436.239265</v>
      </c>
      <c r="J10792" s="11">
        <f t="shared" si="571"/>
        <v>175054</v>
      </c>
      <c r="K10792" s="11">
        <f t="shared" si="572"/>
        <v>102263.46976498258</v>
      </c>
      <c r="L10792" s="12">
        <f t="shared" si="569"/>
        <v>2066726.4288365841</v>
      </c>
      <c r="M10792" s="11">
        <f>COUNTIF(E$2:$E10792,E10792)</f>
        <v>1757</v>
      </c>
      <c r="O10792" t="str">
        <f t="shared" si="573"/>
        <v/>
      </c>
    </row>
    <row r="10793" spans="1:15" hidden="1">
      <c r="A10793" s="41" t="s">
        <v>103</v>
      </c>
      <c r="B10793" s="46">
        <v>45826</v>
      </c>
      <c r="C10793" s="8" t="s">
        <v>13</v>
      </c>
      <c r="D10793" s="8" t="s">
        <v>90</v>
      </c>
      <c r="E10793" s="8" t="s">
        <v>90</v>
      </c>
      <c r="F10793" s="9">
        <f t="shared" si="568"/>
        <v>3200000</v>
      </c>
      <c r="G10793" s="9">
        <v>32</v>
      </c>
      <c r="H10793" s="10">
        <v>3484032</v>
      </c>
      <c r="I10793" s="11">
        <f t="shared" si="570"/>
        <v>4168579828.24438</v>
      </c>
      <c r="J10793" s="11">
        <f t="shared" si="571"/>
        <v>39634</v>
      </c>
      <c r="K10793" s="11">
        <f t="shared" si="572"/>
        <v>105176.86401181763</v>
      </c>
      <c r="L10793" s="12">
        <f t="shared" si="569"/>
        <v>0</v>
      </c>
      <c r="M10793" s="11">
        <f>COUNTIF(E$2:$E10793,E10793)</f>
        <v>1831</v>
      </c>
      <c r="O10793" t="str">
        <f t="shared" si="573"/>
        <v/>
      </c>
    </row>
    <row r="10794" spans="1:15" hidden="1">
      <c r="A10794" s="41" t="s">
        <v>103</v>
      </c>
      <c r="B10794" s="46">
        <v>45826</v>
      </c>
      <c r="C10794" s="8" t="s">
        <v>13</v>
      </c>
      <c r="D10794" s="8" t="s">
        <v>90</v>
      </c>
      <c r="E10794" s="8" t="s">
        <v>90</v>
      </c>
      <c r="F10794" s="9">
        <f t="shared" ref="F10794:F10857" si="574">100000*G10794</f>
        <v>22300000</v>
      </c>
      <c r="G10794" s="9">
        <v>223</v>
      </c>
      <c r="H10794" s="10">
        <v>24239208</v>
      </c>
      <c r="I10794" s="11">
        <f t="shared" si="570"/>
        <v>4192819036.24438</v>
      </c>
      <c r="J10794" s="11">
        <f t="shared" si="571"/>
        <v>39857</v>
      </c>
      <c r="K10794" s="11">
        <f t="shared" si="572"/>
        <v>105196.5535851765</v>
      </c>
      <c r="L10794" s="12">
        <f t="shared" si="569"/>
        <v>0</v>
      </c>
      <c r="M10794" s="11">
        <f>COUNTIF(E$2:$E10794,E10794)</f>
        <v>1832</v>
      </c>
      <c r="O10794" t="str">
        <f t="shared" si="573"/>
        <v/>
      </c>
    </row>
    <row r="10795" spans="1:15" hidden="1">
      <c r="A10795" s="41" t="s">
        <v>103</v>
      </c>
      <c r="B10795" s="46">
        <v>45826</v>
      </c>
      <c r="C10795" s="8" t="s">
        <v>13</v>
      </c>
      <c r="D10795" s="8" t="s">
        <v>14</v>
      </c>
      <c r="E10795" s="8" t="s">
        <v>14</v>
      </c>
      <c r="F10795" s="9">
        <f t="shared" si="574"/>
        <v>-46300000</v>
      </c>
      <c r="G10795" s="9">
        <v>-463</v>
      </c>
      <c r="H10795" s="10">
        <v>-49879453</v>
      </c>
      <c r="I10795" s="11">
        <f t="shared" si="570"/>
        <v>17854281449.738079</v>
      </c>
      <c r="J10795" s="11">
        <f t="shared" si="571"/>
        <v>174591</v>
      </c>
      <c r="K10795" s="11">
        <f t="shared" si="572"/>
        <v>102263.46976498258</v>
      </c>
      <c r="L10795" s="12">
        <f t="shared" si="569"/>
        <v>2531466.4988130629</v>
      </c>
      <c r="M10795" s="11">
        <f>COUNTIF(E$2:$E10795,E10795)</f>
        <v>1758</v>
      </c>
      <c r="O10795" t="str">
        <f t="shared" si="573"/>
        <v/>
      </c>
    </row>
    <row r="10796" spans="1:15" hidden="1">
      <c r="A10796" s="41" t="s">
        <v>103</v>
      </c>
      <c r="B10796" s="46">
        <v>45826</v>
      </c>
      <c r="C10796" s="8" t="s">
        <v>13</v>
      </c>
      <c r="D10796" s="8" t="s">
        <v>48</v>
      </c>
      <c r="E10796" s="8" t="s">
        <v>48</v>
      </c>
      <c r="F10796" s="9">
        <f t="shared" si="574"/>
        <v>4600000</v>
      </c>
      <c r="G10796" s="9">
        <v>46</v>
      </c>
      <c r="H10796" s="10">
        <v>5087554</v>
      </c>
      <c r="I10796" s="11">
        <f t="shared" si="570"/>
        <v>339216509.91611552</v>
      </c>
      <c r="J10796" s="11">
        <f t="shared" si="571"/>
        <v>3120</v>
      </c>
      <c r="K10796" s="11">
        <f t="shared" si="572"/>
        <v>108723.24035772933</v>
      </c>
      <c r="L10796" s="12">
        <f t="shared" si="569"/>
        <v>0</v>
      </c>
      <c r="M10796" s="11">
        <f>COUNTIF(E$2:$E10796,E10796)</f>
        <v>608</v>
      </c>
      <c r="O10796" t="str">
        <f t="shared" si="573"/>
        <v/>
      </c>
    </row>
    <row r="10797" spans="1:15" hidden="1">
      <c r="A10797" s="41" t="s">
        <v>103</v>
      </c>
      <c r="B10797" s="46">
        <v>45826</v>
      </c>
      <c r="C10797" s="8" t="s">
        <v>13</v>
      </c>
      <c r="D10797" s="8" t="s">
        <v>46</v>
      </c>
      <c r="E10797" s="8" t="s">
        <v>46</v>
      </c>
      <c r="F10797" s="9">
        <f t="shared" si="574"/>
        <v>45500000</v>
      </c>
      <c r="G10797" s="9">
        <v>455</v>
      </c>
      <c r="H10797" s="10">
        <v>46968740</v>
      </c>
      <c r="I10797" s="11">
        <f t="shared" si="570"/>
        <v>11008282028.515728</v>
      </c>
      <c r="J10797" s="11">
        <f t="shared" si="571"/>
        <v>107093</v>
      </c>
      <c r="K10797" s="11">
        <f t="shared" si="572"/>
        <v>102791.79804950583</v>
      </c>
      <c r="L10797" s="12">
        <f t="shared" si="569"/>
        <v>0</v>
      </c>
      <c r="M10797" s="11">
        <f>COUNTIF(E$2:$E10797,E10797)</f>
        <v>3058</v>
      </c>
      <c r="O10797" t="str">
        <f t="shared" si="573"/>
        <v/>
      </c>
    </row>
    <row r="10798" spans="1:15" hidden="1">
      <c r="A10798" s="41" t="s">
        <v>103</v>
      </c>
      <c r="B10798" s="46">
        <v>45826</v>
      </c>
      <c r="C10798" s="8" t="s">
        <v>13</v>
      </c>
      <c r="D10798" s="8" t="s">
        <v>14</v>
      </c>
      <c r="E10798" s="8" t="s">
        <v>14</v>
      </c>
      <c r="F10798" s="9">
        <f t="shared" si="574"/>
        <v>-900000</v>
      </c>
      <c r="G10798" s="9">
        <v>-9</v>
      </c>
      <c r="H10798" s="10">
        <v>-969579</v>
      </c>
      <c r="I10798" s="11">
        <f t="shared" si="570"/>
        <v>17853361078.510193</v>
      </c>
      <c r="J10798" s="11">
        <f t="shared" si="571"/>
        <v>174582</v>
      </c>
      <c r="K10798" s="11">
        <f t="shared" si="572"/>
        <v>102263.46976498258</v>
      </c>
      <c r="L10798" s="12">
        <f t="shared" ref="L10798:L10861" si="575">IF(G10798&lt;0,K10798*G10798-H10798,0)</f>
        <v>49207.772115156753</v>
      </c>
      <c r="M10798" s="11">
        <f>COUNTIF(E$2:$E10798,E10798)</f>
        <v>1759</v>
      </c>
      <c r="O10798" t="str">
        <f t="shared" si="573"/>
        <v/>
      </c>
    </row>
    <row r="10799" spans="1:15" hidden="1">
      <c r="A10799" s="41" t="s">
        <v>103</v>
      </c>
      <c r="B10799" s="46">
        <v>45826</v>
      </c>
      <c r="C10799" s="8" t="s">
        <v>13</v>
      </c>
      <c r="D10799" s="8" t="s">
        <v>90</v>
      </c>
      <c r="E10799" s="8" t="s">
        <v>90</v>
      </c>
      <c r="F10799" s="9">
        <f t="shared" si="574"/>
        <v>9100000</v>
      </c>
      <c r="G10799" s="9">
        <v>91</v>
      </c>
      <c r="H10799" s="10">
        <v>9901801</v>
      </c>
      <c r="I10799" s="11">
        <f t="shared" si="570"/>
        <v>4202720837.24438</v>
      </c>
      <c r="J10799" s="11">
        <f t="shared" si="571"/>
        <v>39948</v>
      </c>
      <c r="K10799" s="11">
        <f t="shared" si="572"/>
        <v>105204.78715441024</v>
      </c>
      <c r="L10799" s="12">
        <f t="shared" si="575"/>
        <v>0</v>
      </c>
      <c r="M10799" s="11">
        <f>COUNTIF(E$2:$E10799,E10799)</f>
        <v>1833</v>
      </c>
      <c r="O10799" t="str">
        <f t="shared" si="573"/>
        <v/>
      </c>
    </row>
    <row r="10800" spans="1:15" hidden="1">
      <c r="A10800" s="41" t="s">
        <v>103</v>
      </c>
      <c r="B10800" s="46">
        <v>45826</v>
      </c>
      <c r="C10800" s="8" t="s">
        <v>13</v>
      </c>
      <c r="D10800" s="8" t="s">
        <v>14</v>
      </c>
      <c r="E10800" s="8" t="s">
        <v>14</v>
      </c>
      <c r="F10800" s="9">
        <f t="shared" si="574"/>
        <v>-15700000</v>
      </c>
      <c r="G10800" s="9">
        <v>-157</v>
      </c>
      <c r="H10800" s="10">
        <v>-16913767</v>
      </c>
      <c r="I10800" s="11">
        <f t="shared" si="570"/>
        <v>17837305713.757092</v>
      </c>
      <c r="J10800" s="11">
        <f t="shared" si="571"/>
        <v>174425</v>
      </c>
      <c r="K10800" s="11">
        <f t="shared" si="572"/>
        <v>102263.46976498258</v>
      </c>
      <c r="L10800" s="12">
        <f t="shared" si="575"/>
        <v>858402.2468977347</v>
      </c>
      <c r="M10800" s="11">
        <f>COUNTIF(E$2:$E10800,E10800)</f>
        <v>1760</v>
      </c>
      <c r="O10800" t="str">
        <f t="shared" si="573"/>
        <v/>
      </c>
    </row>
    <row r="10801" spans="1:15" hidden="1">
      <c r="A10801" s="41" t="s">
        <v>103</v>
      </c>
      <c r="B10801" s="46">
        <v>45826</v>
      </c>
      <c r="C10801" s="8" t="s">
        <v>13</v>
      </c>
      <c r="D10801" s="8" t="s">
        <v>14</v>
      </c>
      <c r="E10801" s="8" t="s">
        <v>14</v>
      </c>
      <c r="F10801" s="9">
        <f t="shared" si="574"/>
        <v>-16000000</v>
      </c>
      <c r="G10801" s="9">
        <v>-160</v>
      </c>
      <c r="H10801" s="10">
        <v>-17236960</v>
      </c>
      <c r="I10801" s="11">
        <f t="shared" si="570"/>
        <v>17820943558.594696</v>
      </c>
      <c r="J10801" s="11">
        <f t="shared" si="571"/>
        <v>174265</v>
      </c>
      <c r="K10801" s="11">
        <f t="shared" si="572"/>
        <v>102263.46976498258</v>
      </c>
      <c r="L10801" s="12">
        <f t="shared" si="575"/>
        <v>874804.83760278672</v>
      </c>
      <c r="M10801" s="11">
        <f>COUNTIF(E$2:$E10801,E10801)</f>
        <v>1761</v>
      </c>
      <c r="O10801" t="str">
        <f t="shared" si="573"/>
        <v/>
      </c>
    </row>
    <row r="10802" spans="1:15" hidden="1">
      <c r="A10802" s="41" t="s">
        <v>103</v>
      </c>
      <c r="B10802" s="46">
        <v>45826</v>
      </c>
      <c r="C10802" s="8" t="s">
        <v>13</v>
      </c>
      <c r="D10802" s="8" t="s">
        <v>15</v>
      </c>
      <c r="E10802" s="8" t="s">
        <v>15</v>
      </c>
      <c r="F10802" s="9">
        <f t="shared" si="574"/>
        <v>-1800000</v>
      </c>
      <c r="G10802" s="9">
        <v>-18</v>
      </c>
      <c r="H10802" s="10">
        <v>-1977876</v>
      </c>
      <c r="I10802" s="11">
        <f t="shared" si="570"/>
        <v>18678577706.366444</v>
      </c>
      <c r="J10802" s="11">
        <f t="shared" si="571"/>
        <v>172944</v>
      </c>
      <c r="K10802" s="11">
        <f t="shared" si="572"/>
        <v>108003.61797094114</v>
      </c>
      <c r="L10802" s="12">
        <f t="shared" si="575"/>
        <v>33810.87652305956</v>
      </c>
      <c r="M10802" s="11">
        <f>COUNTIF(E$2:$E10802,E10802)</f>
        <v>3498</v>
      </c>
      <c r="O10802" t="str">
        <f t="shared" si="573"/>
        <v/>
      </c>
    </row>
    <row r="10803" spans="1:15" hidden="1">
      <c r="A10803" s="41" t="s">
        <v>103</v>
      </c>
      <c r="B10803" s="46">
        <v>45826</v>
      </c>
      <c r="C10803" s="8" t="s">
        <v>13</v>
      </c>
      <c r="D10803" s="8" t="s">
        <v>14</v>
      </c>
      <c r="E10803" s="8" t="s">
        <v>14</v>
      </c>
      <c r="F10803" s="9">
        <f t="shared" si="574"/>
        <v>-8000000</v>
      </c>
      <c r="G10803" s="9">
        <v>-80</v>
      </c>
      <c r="H10803" s="10">
        <v>-8618480</v>
      </c>
      <c r="I10803" s="11">
        <f t="shared" si="570"/>
        <v>17812762481.013496</v>
      </c>
      <c r="J10803" s="11">
        <f t="shared" si="571"/>
        <v>174185</v>
      </c>
      <c r="K10803" s="11">
        <f t="shared" si="572"/>
        <v>102263.46976498258</v>
      </c>
      <c r="L10803" s="12">
        <f t="shared" si="575"/>
        <v>437402.41880139336</v>
      </c>
      <c r="M10803" s="11">
        <f>COUNTIF(E$2:$E10803,E10803)</f>
        <v>1762</v>
      </c>
      <c r="O10803" t="str">
        <f t="shared" si="573"/>
        <v/>
      </c>
    </row>
    <row r="10804" spans="1:15" hidden="1">
      <c r="A10804" s="41" t="s">
        <v>103</v>
      </c>
      <c r="B10804" s="46">
        <v>45826</v>
      </c>
      <c r="C10804" s="8" t="s">
        <v>13</v>
      </c>
      <c r="D10804" s="8" t="s">
        <v>15</v>
      </c>
      <c r="E10804" s="8" t="s">
        <v>15</v>
      </c>
      <c r="F10804" s="9">
        <f t="shared" si="574"/>
        <v>-31600000</v>
      </c>
      <c r="G10804" s="9">
        <v>-316</v>
      </c>
      <c r="H10804" s="10">
        <v>-34722712</v>
      </c>
      <c r="I10804" s="11">
        <f t="shared" si="570"/>
        <v>18644448563.087627</v>
      </c>
      <c r="J10804" s="11">
        <f t="shared" si="571"/>
        <v>172628</v>
      </c>
      <c r="K10804" s="11">
        <f t="shared" si="572"/>
        <v>108003.61797094114</v>
      </c>
      <c r="L10804" s="12">
        <f t="shared" si="575"/>
        <v>593568.72118259966</v>
      </c>
      <c r="M10804" s="11">
        <f>COUNTIF(E$2:$E10804,E10804)</f>
        <v>3499</v>
      </c>
      <c r="O10804" t="str">
        <f t="shared" si="573"/>
        <v/>
      </c>
    </row>
    <row r="10805" spans="1:15" hidden="1">
      <c r="A10805" s="41" t="s">
        <v>103</v>
      </c>
      <c r="B10805" s="46">
        <v>45826</v>
      </c>
      <c r="C10805" s="8" t="s">
        <v>13</v>
      </c>
      <c r="D10805" s="8" t="s">
        <v>14</v>
      </c>
      <c r="E10805" s="8" t="s">
        <v>14</v>
      </c>
      <c r="F10805" s="9">
        <f t="shared" si="574"/>
        <v>-46300000</v>
      </c>
      <c r="G10805" s="9">
        <v>-463</v>
      </c>
      <c r="H10805" s="10">
        <v>-49879453</v>
      </c>
      <c r="I10805" s="11">
        <f t="shared" si="570"/>
        <v>17765414494.51231</v>
      </c>
      <c r="J10805" s="11">
        <f t="shared" si="571"/>
        <v>173722</v>
      </c>
      <c r="K10805" s="11">
        <f t="shared" si="572"/>
        <v>102263.46976498258</v>
      </c>
      <c r="L10805" s="12">
        <f t="shared" si="575"/>
        <v>2531466.4988130629</v>
      </c>
      <c r="M10805" s="11">
        <f>COUNTIF(E$2:$E10805,E10805)</f>
        <v>1763</v>
      </c>
      <c r="O10805" t="str">
        <f t="shared" si="573"/>
        <v/>
      </c>
    </row>
    <row r="10806" spans="1:15" hidden="1">
      <c r="A10806" s="41" t="s">
        <v>103</v>
      </c>
      <c r="B10806" s="46">
        <v>45826</v>
      </c>
      <c r="C10806" s="8" t="s">
        <v>13</v>
      </c>
      <c r="D10806" s="8" t="s">
        <v>15</v>
      </c>
      <c r="E10806" s="8" t="s">
        <v>15</v>
      </c>
      <c r="F10806" s="9">
        <f t="shared" si="574"/>
        <v>-9200000</v>
      </c>
      <c r="G10806" s="9">
        <v>-92</v>
      </c>
      <c r="H10806" s="10">
        <v>-10109144</v>
      </c>
      <c r="I10806" s="11">
        <f t="shared" si="570"/>
        <v>18634512230.234303</v>
      </c>
      <c r="J10806" s="11">
        <f t="shared" si="571"/>
        <v>172536</v>
      </c>
      <c r="K10806" s="11">
        <f t="shared" si="572"/>
        <v>108003.61797094114</v>
      </c>
      <c r="L10806" s="12">
        <f t="shared" si="575"/>
        <v>172811.14667341486</v>
      </c>
      <c r="M10806" s="11">
        <f>COUNTIF(E$2:$E10806,E10806)</f>
        <v>3500</v>
      </c>
      <c r="O10806" t="str">
        <f t="shared" si="573"/>
        <v/>
      </c>
    </row>
    <row r="10807" spans="1:15" hidden="1">
      <c r="A10807" s="41" t="s">
        <v>103</v>
      </c>
      <c r="B10807" s="46">
        <v>45826</v>
      </c>
      <c r="C10807" s="8" t="s">
        <v>13</v>
      </c>
      <c r="D10807" s="8" t="s">
        <v>14</v>
      </c>
      <c r="E10807" s="8" t="s">
        <v>14</v>
      </c>
      <c r="F10807" s="9">
        <f t="shared" si="574"/>
        <v>-900000</v>
      </c>
      <c r="G10807" s="9">
        <v>-9</v>
      </c>
      <c r="H10807" s="10">
        <v>-969579</v>
      </c>
      <c r="I10807" s="11">
        <f t="shared" si="570"/>
        <v>17764494123.284424</v>
      </c>
      <c r="J10807" s="11">
        <f t="shared" si="571"/>
        <v>173713</v>
      </c>
      <c r="K10807" s="11">
        <f t="shared" si="572"/>
        <v>102263.46976498258</v>
      </c>
      <c r="L10807" s="12">
        <f t="shared" si="575"/>
        <v>49207.772115156753</v>
      </c>
      <c r="M10807" s="11">
        <f>COUNTIF(E$2:$E10807,E10807)</f>
        <v>1764</v>
      </c>
      <c r="O10807" t="str">
        <f t="shared" si="573"/>
        <v/>
      </c>
    </row>
    <row r="10808" spans="1:15" hidden="1">
      <c r="A10808" s="41" t="s">
        <v>103</v>
      </c>
      <c r="B10808" s="46">
        <v>45826</v>
      </c>
      <c r="C10808" s="8" t="s">
        <v>13</v>
      </c>
      <c r="D10808" s="8" t="s">
        <v>14</v>
      </c>
      <c r="E10808" s="8" t="s">
        <v>14</v>
      </c>
      <c r="F10808" s="9">
        <f t="shared" si="574"/>
        <v>-900000</v>
      </c>
      <c r="G10808" s="9">
        <v>-9</v>
      </c>
      <c r="H10808" s="10">
        <v>-969579</v>
      </c>
      <c r="I10808" s="11">
        <f t="shared" si="570"/>
        <v>17763573752.056538</v>
      </c>
      <c r="J10808" s="11">
        <f t="shared" si="571"/>
        <v>173704</v>
      </c>
      <c r="K10808" s="11">
        <f t="shared" si="572"/>
        <v>102263.46976498258</v>
      </c>
      <c r="L10808" s="12">
        <f t="shared" si="575"/>
        <v>49207.772115156753</v>
      </c>
      <c r="M10808" s="11">
        <f>COUNTIF(E$2:$E10808,E10808)</f>
        <v>1765</v>
      </c>
      <c r="O10808" t="str">
        <f t="shared" si="573"/>
        <v/>
      </c>
    </row>
    <row r="10809" spans="1:15" hidden="1">
      <c r="A10809" s="41" t="s">
        <v>103</v>
      </c>
      <c r="B10809" s="46">
        <v>45826</v>
      </c>
      <c r="C10809" s="8" t="s">
        <v>13</v>
      </c>
      <c r="D10809" s="8" t="s">
        <v>15</v>
      </c>
      <c r="E10809" s="8" t="s">
        <v>15</v>
      </c>
      <c r="F10809" s="9">
        <f t="shared" si="574"/>
        <v>-7700000</v>
      </c>
      <c r="G10809" s="9">
        <v>-77</v>
      </c>
      <c r="H10809" s="10">
        <v>-8460914</v>
      </c>
      <c r="I10809" s="11">
        <f t="shared" si="570"/>
        <v>18626195951.650539</v>
      </c>
      <c r="J10809" s="11">
        <f t="shared" si="571"/>
        <v>172459</v>
      </c>
      <c r="K10809" s="11">
        <f t="shared" si="572"/>
        <v>108003.61797094114</v>
      </c>
      <c r="L10809" s="12">
        <f t="shared" si="575"/>
        <v>144635.41623753216</v>
      </c>
      <c r="M10809" s="11">
        <f>COUNTIF(E$2:$E10809,E10809)</f>
        <v>3501</v>
      </c>
      <c r="O10809" t="str">
        <f t="shared" si="573"/>
        <v/>
      </c>
    </row>
    <row r="10810" spans="1:15" hidden="1">
      <c r="A10810" s="41" t="s">
        <v>103</v>
      </c>
      <c r="B10810" s="46">
        <v>45826</v>
      </c>
      <c r="C10810" s="8" t="s">
        <v>13</v>
      </c>
      <c r="D10810" s="8" t="s">
        <v>14</v>
      </c>
      <c r="E10810" s="8" t="s">
        <v>14</v>
      </c>
      <c r="F10810" s="9">
        <f t="shared" si="574"/>
        <v>-25600000</v>
      </c>
      <c r="G10810" s="9">
        <v>-256</v>
      </c>
      <c r="H10810" s="10">
        <v>-27579136</v>
      </c>
      <c r="I10810" s="11">
        <f t="shared" si="570"/>
        <v>17737394303.796703</v>
      </c>
      <c r="J10810" s="11">
        <f t="shared" si="571"/>
        <v>173448</v>
      </c>
      <c r="K10810" s="11">
        <f t="shared" si="572"/>
        <v>102263.46976498258</v>
      </c>
      <c r="L10810" s="12">
        <f t="shared" si="575"/>
        <v>1399687.7401644588</v>
      </c>
      <c r="M10810" s="11">
        <f>COUNTIF(E$2:$E10810,E10810)</f>
        <v>1766</v>
      </c>
      <c r="O10810" t="str">
        <f t="shared" si="573"/>
        <v/>
      </c>
    </row>
    <row r="10811" spans="1:15" hidden="1">
      <c r="A10811" s="41" t="s">
        <v>103</v>
      </c>
      <c r="B10811" s="46">
        <v>45826</v>
      </c>
      <c r="C10811" s="8" t="s">
        <v>13</v>
      </c>
      <c r="D10811" s="8" t="s">
        <v>14</v>
      </c>
      <c r="E10811" s="8" t="s">
        <v>14</v>
      </c>
      <c r="F10811" s="9">
        <f t="shared" si="574"/>
        <v>-900000</v>
      </c>
      <c r="G10811" s="9">
        <v>-9</v>
      </c>
      <c r="H10811" s="10">
        <v>-969579</v>
      </c>
      <c r="I10811" s="11">
        <f t="shared" si="570"/>
        <v>17736473932.568817</v>
      </c>
      <c r="J10811" s="11">
        <f t="shared" si="571"/>
        <v>173439</v>
      </c>
      <c r="K10811" s="11">
        <f t="shared" si="572"/>
        <v>102263.46976498258</v>
      </c>
      <c r="L10811" s="12">
        <f t="shared" si="575"/>
        <v>49207.772115156753</v>
      </c>
      <c r="M10811" s="11">
        <f>COUNTIF(E$2:$E10811,E10811)</f>
        <v>1767</v>
      </c>
      <c r="O10811" t="str">
        <f t="shared" si="573"/>
        <v/>
      </c>
    </row>
    <row r="10812" spans="1:15" hidden="1">
      <c r="A10812" s="41" t="s">
        <v>103</v>
      </c>
      <c r="B10812" s="46">
        <v>45826</v>
      </c>
      <c r="C10812" s="8" t="s">
        <v>13</v>
      </c>
      <c r="D10812" s="8" t="s">
        <v>14</v>
      </c>
      <c r="E10812" s="8" t="s">
        <v>14</v>
      </c>
      <c r="F10812" s="9">
        <f t="shared" si="574"/>
        <v>-900000</v>
      </c>
      <c r="G10812" s="9">
        <v>-9</v>
      </c>
      <c r="H10812" s="10">
        <v>-969579</v>
      </c>
      <c r="I10812" s="11">
        <f t="shared" ref="I10812:I10875" si="576">IF(H10812&gt;=0,IF(M10812=1,H10812,SUMIFS(I:I,E:E,E10812,M:M,M10812-1)+H10812),SUMIFS(I:I,E:E,E10812,M:M,M10812-1)+K10812*G10812)</f>
        <v>17735553561.340931</v>
      </c>
      <c r="J10812" s="11">
        <f t="shared" ref="J10812:J10875" si="577">IF(M10812=1,G10812,SUMIFS($J:$J,$E:$E,E10812,$M:$M,M10812-1)+G10812)</f>
        <v>173430</v>
      </c>
      <c r="K10812" s="11">
        <f t="shared" ref="K10812:K10875" si="578">IF(H10812&gt;=0,I10812/J10812,SUMIFS($K:$K,$E:$E,E10812,$M:$M,M10812-1))</f>
        <v>102263.46976498258</v>
      </c>
      <c r="L10812" s="12">
        <f t="shared" si="575"/>
        <v>49207.772115156753</v>
      </c>
      <c r="M10812" s="11">
        <f>COUNTIF(E$2:$E10812,E10812)</f>
        <v>1768</v>
      </c>
      <c r="O10812" t="str">
        <f t="shared" ref="O10812:O10875" si="579">IF(M10812=_xlfn.MAXIFS(M:M,D:D,D10812),"X","")</f>
        <v/>
      </c>
    </row>
    <row r="10813" spans="1:15" hidden="1">
      <c r="A10813" s="41" t="s">
        <v>103</v>
      </c>
      <c r="B10813" s="46">
        <v>45826</v>
      </c>
      <c r="C10813" s="8" t="s">
        <v>13</v>
      </c>
      <c r="D10813" s="8" t="s">
        <v>14</v>
      </c>
      <c r="E10813" s="8" t="s">
        <v>14</v>
      </c>
      <c r="F10813" s="9">
        <f t="shared" si="574"/>
        <v>-4600000</v>
      </c>
      <c r="G10813" s="9">
        <v>-46</v>
      </c>
      <c r="H10813" s="10">
        <v>-4955626</v>
      </c>
      <c r="I10813" s="11">
        <f t="shared" si="576"/>
        <v>17730849441.731743</v>
      </c>
      <c r="J10813" s="11">
        <f t="shared" si="577"/>
        <v>173384</v>
      </c>
      <c r="K10813" s="11">
        <f t="shared" si="578"/>
        <v>102263.46976498258</v>
      </c>
      <c r="L10813" s="12">
        <f t="shared" si="575"/>
        <v>251506.39081080072</v>
      </c>
      <c r="M10813" s="11">
        <f>COUNTIF(E$2:$E10813,E10813)</f>
        <v>1769</v>
      </c>
      <c r="O10813" t="str">
        <f t="shared" si="579"/>
        <v/>
      </c>
    </row>
    <row r="10814" spans="1:15" hidden="1">
      <c r="A10814" s="41" t="s">
        <v>103</v>
      </c>
      <c r="B10814" s="46">
        <v>45826</v>
      </c>
      <c r="C10814" s="8" t="s">
        <v>13</v>
      </c>
      <c r="D10814" s="8" t="s">
        <v>14</v>
      </c>
      <c r="E10814" s="8" t="s">
        <v>14</v>
      </c>
      <c r="F10814" s="9">
        <f t="shared" si="574"/>
        <v>-1000000</v>
      </c>
      <c r="G10814" s="9">
        <v>-10</v>
      </c>
      <c r="H10814" s="10">
        <v>-1077310</v>
      </c>
      <c r="I10814" s="11">
        <f t="shared" si="576"/>
        <v>17729826807.034092</v>
      </c>
      <c r="J10814" s="11">
        <f t="shared" si="577"/>
        <v>173374</v>
      </c>
      <c r="K10814" s="11">
        <f t="shared" si="578"/>
        <v>102263.46976498258</v>
      </c>
      <c r="L10814" s="12">
        <f t="shared" si="575"/>
        <v>54675.30235017417</v>
      </c>
      <c r="M10814" s="11">
        <f>COUNTIF(E$2:$E10814,E10814)</f>
        <v>1770</v>
      </c>
      <c r="O10814" t="str">
        <f t="shared" si="579"/>
        <v/>
      </c>
    </row>
    <row r="10815" spans="1:15" hidden="1">
      <c r="A10815" s="41" t="s">
        <v>103</v>
      </c>
      <c r="B10815" s="46">
        <v>45826</v>
      </c>
      <c r="C10815" s="8" t="s">
        <v>13</v>
      </c>
      <c r="D10815" s="8" t="s">
        <v>14</v>
      </c>
      <c r="E10815" s="8" t="s">
        <v>14</v>
      </c>
      <c r="F10815" s="9">
        <f t="shared" si="574"/>
        <v>-4800000</v>
      </c>
      <c r="G10815" s="9">
        <v>-48</v>
      </c>
      <c r="H10815" s="10">
        <v>-5171088</v>
      </c>
      <c r="I10815" s="11">
        <f t="shared" si="576"/>
        <v>17724918160.485374</v>
      </c>
      <c r="J10815" s="11">
        <f t="shared" si="577"/>
        <v>173326</v>
      </c>
      <c r="K10815" s="11">
        <f t="shared" si="578"/>
        <v>102263.46976498258</v>
      </c>
      <c r="L10815" s="12">
        <f t="shared" si="575"/>
        <v>262441.45128083602</v>
      </c>
      <c r="M10815" s="11">
        <f>COUNTIF(E$2:$E10815,E10815)</f>
        <v>1771</v>
      </c>
      <c r="O10815" t="str">
        <f t="shared" si="579"/>
        <v/>
      </c>
    </row>
    <row r="10816" spans="1:15" hidden="1">
      <c r="A10816" s="41" t="s">
        <v>103</v>
      </c>
      <c r="B10816" s="46">
        <v>45826</v>
      </c>
      <c r="C10816" s="8" t="s">
        <v>13</v>
      </c>
      <c r="D10816" s="8" t="s">
        <v>14</v>
      </c>
      <c r="E10816" s="8" t="s">
        <v>14</v>
      </c>
      <c r="F10816" s="9">
        <f t="shared" si="574"/>
        <v>-43100000</v>
      </c>
      <c r="G10816" s="9">
        <v>-431</v>
      </c>
      <c r="H10816" s="10">
        <v>-46432061</v>
      </c>
      <c r="I10816" s="11">
        <f t="shared" si="576"/>
        <v>17680842605.016666</v>
      </c>
      <c r="J10816" s="11">
        <f t="shared" si="577"/>
        <v>172895</v>
      </c>
      <c r="K10816" s="11">
        <f t="shared" si="578"/>
        <v>102263.46976498258</v>
      </c>
      <c r="L10816" s="12">
        <f t="shared" si="575"/>
        <v>2356505.5312925056</v>
      </c>
      <c r="M10816" s="11">
        <f>COUNTIF(E$2:$E10816,E10816)</f>
        <v>1772</v>
      </c>
      <c r="O10816" t="str">
        <f t="shared" si="579"/>
        <v/>
      </c>
    </row>
    <row r="10817" spans="1:15" hidden="1">
      <c r="A10817" s="41" t="s">
        <v>103</v>
      </c>
      <c r="B10817" s="46">
        <v>45826</v>
      </c>
      <c r="C10817" s="8" t="s">
        <v>13</v>
      </c>
      <c r="D10817" s="8" t="s">
        <v>15</v>
      </c>
      <c r="E10817" s="8" t="s">
        <v>15</v>
      </c>
      <c r="F10817" s="9">
        <f t="shared" si="574"/>
        <v>-90900000</v>
      </c>
      <c r="G10817" s="9">
        <v>-909</v>
      </c>
      <c r="H10817" s="10">
        <v>-99882738</v>
      </c>
      <c r="I10817" s="11">
        <f t="shared" si="576"/>
        <v>18528020662.914955</v>
      </c>
      <c r="J10817" s="11">
        <f t="shared" si="577"/>
        <v>171550</v>
      </c>
      <c r="K10817" s="11">
        <f t="shared" si="578"/>
        <v>108003.61797094114</v>
      </c>
      <c r="L10817" s="12">
        <f t="shared" si="575"/>
        <v>1707449.2644145042</v>
      </c>
      <c r="M10817" s="11">
        <f>COUNTIF(E$2:$E10817,E10817)</f>
        <v>3502</v>
      </c>
      <c r="O10817" t="str">
        <f t="shared" si="579"/>
        <v/>
      </c>
    </row>
    <row r="10818" spans="1:15" hidden="1">
      <c r="A10818" s="41" t="s">
        <v>103</v>
      </c>
      <c r="B10818" s="46">
        <v>45826</v>
      </c>
      <c r="C10818" s="8" t="s">
        <v>13</v>
      </c>
      <c r="D10818" s="8" t="s">
        <v>15</v>
      </c>
      <c r="E10818" s="8" t="s">
        <v>15</v>
      </c>
      <c r="F10818" s="9">
        <f t="shared" si="574"/>
        <v>-90900000</v>
      </c>
      <c r="G10818" s="9">
        <v>-909</v>
      </c>
      <c r="H10818" s="10">
        <v>-99882738</v>
      </c>
      <c r="I10818" s="11">
        <f t="shared" si="576"/>
        <v>18429845374.179371</v>
      </c>
      <c r="J10818" s="11">
        <f t="shared" si="577"/>
        <v>170641</v>
      </c>
      <c r="K10818" s="11">
        <f t="shared" si="578"/>
        <v>108003.61797094114</v>
      </c>
      <c r="L10818" s="12">
        <f t="shared" si="575"/>
        <v>1707449.2644145042</v>
      </c>
      <c r="M10818" s="11">
        <f>COUNTIF(E$2:$E10818,E10818)</f>
        <v>3503</v>
      </c>
      <c r="O10818" t="str">
        <f t="shared" si="579"/>
        <v/>
      </c>
    </row>
    <row r="10819" spans="1:15" hidden="1">
      <c r="A10819" s="41" t="s">
        <v>103</v>
      </c>
      <c r="B10819" s="46">
        <v>45826</v>
      </c>
      <c r="C10819" s="8" t="s">
        <v>13</v>
      </c>
      <c r="D10819" s="8" t="s">
        <v>15</v>
      </c>
      <c r="E10819" s="8" t="s">
        <v>15</v>
      </c>
      <c r="F10819" s="9">
        <f t="shared" si="574"/>
        <v>-181900000</v>
      </c>
      <c r="G10819" s="9">
        <v>-1819</v>
      </c>
      <c r="H10819" s="10">
        <v>-199875358</v>
      </c>
      <c r="I10819" s="11">
        <f t="shared" si="576"/>
        <v>18233386793.090229</v>
      </c>
      <c r="J10819" s="11">
        <f t="shared" si="577"/>
        <v>168822</v>
      </c>
      <c r="K10819" s="11">
        <f t="shared" si="578"/>
        <v>108003.61797094114</v>
      </c>
      <c r="L10819" s="12">
        <f t="shared" si="575"/>
        <v>3416776.9108580649</v>
      </c>
      <c r="M10819" s="11">
        <f>COUNTIF(E$2:$E10819,E10819)</f>
        <v>3504</v>
      </c>
      <c r="O10819" t="str">
        <f t="shared" si="579"/>
        <v/>
      </c>
    </row>
    <row r="10820" spans="1:15" hidden="1">
      <c r="A10820" s="41" t="s">
        <v>103</v>
      </c>
      <c r="B10820" s="46">
        <v>45826</v>
      </c>
      <c r="C10820" s="8" t="s">
        <v>13</v>
      </c>
      <c r="D10820" s="8" t="s">
        <v>15</v>
      </c>
      <c r="E10820" s="8" t="s">
        <v>15</v>
      </c>
      <c r="F10820" s="9">
        <f t="shared" si="574"/>
        <v>-30100000</v>
      </c>
      <c r="G10820" s="9">
        <v>-301</v>
      </c>
      <c r="H10820" s="10">
        <v>-33074482</v>
      </c>
      <c r="I10820" s="11">
        <f t="shared" si="576"/>
        <v>18200877704.080975</v>
      </c>
      <c r="J10820" s="11">
        <f t="shared" si="577"/>
        <v>168521</v>
      </c>
      <c r="K10820" s="11">
        <f t="shared" si="578"/>
        <v>108003.61797094114</v>
      </c>
      <c r="L10820" s="12">
        <f t="shared" si="575"/>
        <v>565392.9907467179</v>
      </c>
      <c r="M10820" s="11">
        <f>COUNTIF(E$2:$E10820,E10820)</f>
        <v>3505</v>
      </c>
      <c r="O10820" t="str">
        <f t="shared" si="579"/>
        <v/>
      </c>
    </row>
    <row r="10821" spans="1:15" hidden="1">
      <c r="A10821" s="41" t="s">
        <v>103</v>
      </c>
      <c r="B10821" s="46">
        <v>45826</v>
      </c>
      <c r="C10821" s="8" t="s">
        <v>13</v>
      </c>
      <c r="D10821" s="8" t="s">
        <v>15</v>
      </c>
      <c r="E10821" s="8" t="s">
        <v>15</v>
      </c>
      <c r="F10821" s="9">
        <f t="shared" si="574"/>
        <v>-27300000</v>
      </c>
      <c r="G10821" s="9">
        <v>-273</v>
      </c>
      <c r="H10821" s="10">
        <v>-29997786</v>
      </c>
      <c r="I10821" s="11">
        <f t="shared" si="576"/>
        <v>18171392716.374908</v>
      </c>
      <c r="J10821" s="11">
        <f t="shared" si="577"/>
        <v>168248</v>
      </c>
      <c r="K10821" s="11">
        <f t="shared" si="578"/>
        <v>108003.61797094114</v>
      </c>
      <c r="L10821" s="12">
        <f t="shared" si="575"/>
        <v>512798.2939330712</v>
      </c>
      <c r="M10821" s="11">
        <f>COUNTIF(E$2:$E10821,E10821)</f>
        <v>3506</v>
      </c>
      <c r="O10821" t="str">
        <f t="shared" si="579"/>
        <v/>
      </c>
    </row>
    <row r="10822" spans="1:15" hidden="1">
      <c r="A10822" s="41" t="s">
        <v>103</v>
      </c>
      <c r="B10822" s="46">
        <v>45826</v>
      </c>
      <c r="C10822" s="8" t="s">
        <v>13</v>
      </c>
      <c r="D10822" s="8" t="s">
        <v>14</v>
      </c>
      <c r="E10822" s="8" t="s">
        <v>14</v>
      </c>
      <c r="F10822" s="9">
        <f t="shared" si="574"/>
        <v>-13900000</v>
      </c>
      <c r="G10822" s="9">
        <v>-139</v>
      </c>
      <c r="H10822" s="10">
        <v>-14974609</v>
      </c>
      <c r="I10822" s="11">
        <f t="shared" si="576"/>
        <v>17666627982.719334</v>
      </c>
      <c r="J10822" s="11">
        <f t="shared" si="577"/>
        <v>172756</v>
      </c>
      <c r="K10822" s="11">
        <f t="shared" si="578"/>
        <v>102263.46976498258</v>
      </c>
      <c r="L10822" s="12">
        <f t="shared" si="575"/>
        <v>759986.70266742073</v>
      </c>
      <c r="M10822" s="11">
        <f>COUNTIF(E$2:$E10822,E10822)</f>
        <v>1773</v>
      </c>
      <c r="O10822" t="str">
        <f t="shared" si="579"/>
        <v/>
      </c>
    </row>
    <row r="10823" spans="1:15" hidden="1">
      <c r="A10823" s="41" t="s">
        <v>103</v>
      </c>
      <c r="B10823" s="46">
        <v>45826</v>
      </c>
      <c r="C10823" s="8" t="s">
        <v>13</v>
      </c>
      <c r="D10823" s="8" t="s">
        <v>15</v>
      </c>
      <c r="E10823" s="8" t="s">
        <v>15</v>
      </c>
      <c r="F10823" s="9">
        <f t="shared" si="574"/>
        <v>-90900000</v>
      </c>
      <c r="G10823" s="9">
        <v>-909</v>
      </c>
      <c r="H10823" s="10">
        <v>-99882738</v>
      </c>
      <c r="I10823" s="11">
        <f t="shared" si="576"/>
        <v>18073217427.639324</v>
      </c>
      <c r="J10823" s="11">
        <f t="shared" si="577"/>
        <v>167339</v>
      </c>
      <c r="K10823" s="11">
        <f t="shared" si="578"/>
        <v>108003.61797094114</v>
      </c>
      <c r="L10823" s="12">
        <f t="shared" si="575"/>
        <v>1707449.2644145042</v>
      </c>
      <c r="M10823" s="11">
        <f>COUNTIF(E$2:$E10823,E10823)</f>
        <v>3507</v>
      </c>
      <c r="O10823" t="str">
        <f t="shared" si="579"/>
        <v/>
      </c>
    </row>
    <row r="10824" spans="1:15" hidden="1">
      <c r="A10824" s="41" t="s">
        <v>103</v>
      </c>
      <c r="B10824" s="46">
        <v>45826</v>
      </c>
      <c r="C10824" s="8" t="s">
        <v>13</v>
      </c>
      <c r="D10824" s="8" t="s">
        <v>15</v>
      </c>
      <c r="E10824" s="8" t="s">
        <v>15</v>
      </c>
      <c r="F10824" s="9">
        <f t="shared" si="574"/>
        <v>-900000</v>
      </c>
      <c r="G10824" s="9">
        <v>-9</v>
      </c>
      <c r="H10824" s="10">
        <v>-988938</v>
      </c>
      <c r="I10824" s="11">
        <f t="shared" si="576"/>
        <v>18072245395.077587</v>
      </c>
      <c r="J10824" s="11">
        <f t="shared" si="577"/>
        <v>167330</v>
      </c>
      <c r="K10824" s="11">
        <f t="shared" si="578"/>
        <v>108003.61797094114</v>
      </c>
      <c r="L10824" s="12">
        <f t="shared" si="575"/>
        <v>16905.43826152978</v>
      </c>
      <c r="M10824" s="11">
        <f>COUNTIF(E$2:$E10824,E10824)</f>
        <v>3508</v>
      </c>
      <c r="O10824" t="str">
        <f t="shared" si="579"/>
        <v/>
      </c>
    </row>
    <row r="10825" spans="1:15" hidden="1">
      <c r="A10825" s="41" t="s">
        <v>103</v>
      </c>
      <c r="B10825" s="46">
        <v>45826</v>
      </c>
      <c r="C10825" s="8" t="s">
        <v>13</v>
      </c>
      <c r="D10825" s="8" t="s">
        <v>15</v>
      </c>
      <c r="E10825" s="8" t="s">
        <v>15</v>
      </c>
      <c r="F10825" s="9">
        <f t="shared" si="574"/>
        <v>10000000</v>
      </c>
      <c r="G10825" s="9">
        <v>100</v>
      </c>
      <c r="H10825" s="10">
        <v>10918600</v>
      </c>
      <c r="I10825" s="11">
        <f t="shared" si="576"/>
        <v>18083163995.077587</v>
      </c>
      <c r="J10825" s="11">
        <f t="shared" si="577"/>
        <v>167430</v>
      </c>
      <c r="K10825" s="11">
        <f t="shared" si="578"/>
        <v>108004.32416578622</v>
      </c>
      <c r="L10825" s="12">
        <f t="shared" si="575"/>
        <v>0</v>
      </c>
      <c r="M10825" s="11">
        <f>COUNTIF(E$2:$E10825,E10825)</f>
        <v>3509</v>
      </c>
      <c r="O10825" t="str">
        <f t="shared" si="579"/>
        <v/>
      </c>
    </row>
    <row r="10826" spans="1:15" hidden="1">
      <c r="A10826" s="41" t="s">
        <v>103</v>
      </c>
      <c r="B10826" s="46">
        <v>45826</v>
      </c>
      <c r="C10826" s="8" t="s">
        <v>13</v>
      </c>
      <c r="D10826" s="8" t="s">
        <v>14</v>
      </c>
      <c r="E10826" s="8" t="s">
        <v>14</v>
      </c>
      <c r="F10826" s="9">
        <f t="shared" si="574"/>
        <v>-46300000</v>
      </c>
      <c r="G10826" s="9">
        <v>-463</v>
      </c>
      <c r="H10826" s="10">
        <v>-49879453</v>
      </c>
      <c r="I10826" s="11">
        <f t="shared" si="576"/>
        <v>17619279996.218147</v>
      </c>
      <c r="J10826" s="11">
        <f t="shared" si="577"/>
        <v>172293</v>
      </c>
      <c r="K10826" s="11">
        <f t="shared" si="578"/>
        <v>102263.46976498258</v>
      </c>
      <c r="L10826" s="12">
        <f t="shared" si="575"/>
        <v>2531466.4988130629</v>
      </c>
      <c r="M10826" s="11">
        <f>COUNTIF(E$2:$E10826,E10826)</f>
        <v>1774</v>
      </c>
      <c r="O10826" t="str">
        <f t="shared" si="579"/>
        <v/>
      </c>
    </row>
    <row r="10827" spans="1:15" hidden="1">
      <c r="A10827" s="41" t="s">
        <v>103</v>
      </c>
      <c r="B10827" s="46">
        <v>45826</v>
      </c>
      <c r="C10827" s="8" t="s">
        <v>13</v>
      </c>
      <c r="D10827" s="8" t="s">
        <v>15</v>
      </c>
      <c r="E10827" s="8" t="s">
        <v>15</v>
      </c>
      <c r="F10827" s="9">
        <f t="shared" si="574"/>
        <v>24200000</v>
      </c>
      <c r="G10827" s="9">
        <v>242</v>
      </c>
      <c r="H10827" s="10">
        <v>26423012</v>
      </c>
      <c r="I10827" s="11">
        <f t="shared" si="576"/>
        <v>18109587007.077587</v>
      </c>
      <c r="J10827" s="11">
        <f t="shared" si="577"/>
        <v>167672</v>
      </c>
      <c r="K10827" s="11">
        <f t="shared" si="578"/>
        <v>108006.02967148711</v>
      </c>
      <c r="L10827" s="12">
        <f t="shared" si="575"/>
        <v>0</v>
      </c>
      <c r="M10827" s="11">
        <f>COUNTIF(E$2:$E10827,E10827)</f>
        <v>3510</v>
      </c>
      <c r="O10827" t="str">
        <f t="shared" si="579"/>
        <v/>
      </c>
    </row>
    <row r="10828" spans="1:15" hidden="1">
      <c r="A10828" s="41" t="s">
        <v>103</v>
      </c>
      <c r="B10828" s="46">
        <v>45826</v>
      </c>
      <c r="C10828" s="8" t="s">
        <v>13</v>
      </c>
      <c r="D10828" s="8" t="s">
        <v>14</v>
      </c>
      <c r="E10828" s="8" t="s">
        <v>14</v>
      </c>
      <c r="F10828" s="9">
        <f t="shared" si="574"/>
        <v>-31700000</v>
      </c>
      <c r="G10828" s="9">
        <v>-317</v>
      </c>
      <c r="H10828" s="10">
        <v>-34150727</v>
      </c>
      <c r="I10828" s="11">
        <f t="shared" si="576"/>
        <v>17586862476.302647</v>
      </c>
      <c r="J10828" s="11">
        <f t="shared" si="577"/>
        <v>171976</v>
      </c>
      <c r="K10828" s="11">
        <f t="shared" si="578"/>
        <v>102263.46976498258</v>
      </c>
      <c r="L10828" s="12">
        <f t="shared" si="575"/>
        <v>1733207.0845005214</v>
      </c>
      <c r="M10828" s="11">
        <f>COUNTIF(E$2:$E10828,E10828)</f>
        <v>1775</v>
      </c>
      <c r="O10828" t="str">
        <f t="shared" si="579"/>
        <v/>
      </c>
    </row>
    <row r="10829" spans="1:15" hidden="1">
      <c r="A10829" s="41" t="s">
        <v>103</v>
      </c>
      <c r="B10829" s="46">
        <v>45826</v>
      </c>
      <c r="C10829" s="8" t="s">
        <v>13</v>
      </c>
      <c r="D10829" s="8" t="s">
        <v>14</v>
      </c>
      <c r="E10829" s="8" t="s">
        <v>14</v>
      </c>
      <c r="F10829" s="9">
        <f t="shared" si="574"/>
        <v>-13900000</v>
      </c>
      <c r="G10829" s="9">
        <v>-139</v>
      </c>
      <c r="H10829" s="10">
        <v>-14974609</v>
      </c>
      <c r="I10829" s="11">
        <f t="shared" si="576"/>
        <v>17572647854.005314</v>
      </c>
      <c r="J10829" s="11">
        <f t="shared" si="577"/>
        <v>171837</v>
      </c>
      <c r="K10829" s="11">
        <f t="shared" si="578"/>
        <v>102263.46976498258</v>
      </c>
      <c r="L10829" s="12">
        <f t="shared" si="575"/>
        <v>759986.70266742073</v>
      </c>
      <c r="M10829" s="11">
        <f>COUNTIF(E$2:$E10829,E10829)</f>
        <v>1776</v>
      </c>
      <c r="O10829" t="str">
        <f t="shared" si="579"/>
        <v/>
      </c>
    </row>
    <row r="10830" spans="1:15" hidden="1">
      <c r="A10830" s="41" t="s">
        <v>103</v>
      </c>
      <c r="B10830" s="46">
        <v>45826</v>
      </c>
      <c r="C10830" s="8" t="s">
        <v>13</v>
      </c>
      <c r="D10830" s="8" t="s">
        <v>14</v>
      </c>
      <c r="E10830" s="8" t="s">
        <v>14</v>
      </c>
      <c r="F10830" s="9">
        <f t="shared" si="574"/>
        <v>-1800000</v>
      </c>
      <c r="G10830" s="9">
        <v>-18</v>
      </c>
      <c r="H10830" s="10">
        <v>-1939158</v>
      </c>
      <c r="I10830" s="11">
        <f t="shared" si="576"/>
        <v>17570807111.549545</v>
      </c>
      <c r="J10830" s="11">
        <f t="shared" si="577"/>
        <v>171819</v>
      </c>
      <c r="K10830" s="11">
        <f t="shared" si="578"/>
        <v>102263.46976498258</v>
      </c>
      <c r="L10830" s="12">
        <f t="shared" si="575"/>
        <v>98415.544230313506</v>
      </c>
      <c r="M10830" s="11">
        <f>COUNTIF(E$2:$E10830,E10830)</f>
        <v>1777</v>
      </c>
      <c r="O10830" t="str">
        <f t="shared" si="579"/>
        <v/>
      </c>
    </row>
    <row r="10831" spans="1:15" hidden="1">
      <c r="A10831" s="41" t="s">
        <v>103</v>
      </c>
      <c r="B10831" s="46">
        <v>45826</v>
      </c>
      <c r="C10831" s="8" t="s">
        <v>13</v>
      </c>
      <c r="D10831" s="8" t="s">
        <v>14</v>
      </c>
      <c r="E10831" s="8" t="s">
        <v>14</v>
      </c>
      <c r="F10831" s="9">
        <f t="shared" si="574"/>
        <v>-31500000</v>
      </c>
      <c r="G10831" s="9">
        <v>-315</v>
      </c>
      <c r="H10831" s="10">
        <v>-33935265</v>
      </c>
      <c r="I10831" s="11">
        <f t="shared" si="576"/>
        <v>17538594118.573574</v>
      </c>
      <c r="J10831" s="11">
        <f t="shared" si="577"/>
        <v>171504</v>
      </c>
      <c r="K10831" s="11">
        <f t="shared" si="578"/>
        <v>102263.46976498258</v>
      </c>
      <c r="L10831" s="12">
        <f t="shared" si="575"/>
        <v>1722272.024030488</v>
      </c>
      <c r="M10831" s="11">
        <f>COUNTIF(E$2:$E10831,E10831)</f>
        <v>1778</v>
      </c>
      <c r="O10831" t="str">
        <f t="shared" si="579"/>
        <v/>
      </c>
    </row>
    <row r="10832" spans="1:15" hidden="1">
      <c r="A10832" s="41" t="s">
        <v>103</v>
      </c>
      <c r="B10832" s="46">
        <v>45826</v>
      </c>
      <c r="C10832" s="8" t="s">
        <v>13</v>
      </c>
      <c r="D10832" s="8" t="s">
        <v>14</v>
      </c>
      <c r="E10832" s="8" t="s">
        <v>14</v>
      </c>
      <c r="F10832" s="9">
        <f t="shared" si="574"/>
        <v>-4600000</v>
      </c>
      <c r="G10832" s="9">
        <v>-46</v>
      </c>
      <c r="H10832" s="10">
        <v>-4955626</v>
      </c>
      <c r="I10832" s="11">
        <f t="shared" si="576"/>
        <v>17533889998.964386</v>
      </c>
      <c r="J10832" s="11">
        <f t="shared" si="577"/>
        <v>171458</v>
      </c>
      <c r="K10832" s="11">
        <f t="shared" si="578"/>
        <v>102263.46976498258</v>
      </c>
      <c r="L10832" s="12">
        <f t="shared" si="575"/>
        <v>251506.39081080072</v>
      </c>
      <c r="M10832" s="11">
        <f>COUNTIF(E$2:$E10832,E10832)</f>
        <v>1779</v>
      </c>
      <c r="O10832" t="str">
        <f t="shared" si="579"/>
        <v/>
      </c>
    </row>
    <row r="10833" spans="1:15" hidden="1">
      <c r="A10833" s="41" t="s">
        <v>103</v>
      </c>
      <c r="B10833" s="46">
        <v>45826</v>
      </c>
      <c r="C10833" s="8" t="s">
        <v>13</v>
      </c>
      <c r="D10833" s="8" t="s">
        <v>14</v>
      </c>
      <c r="E10833" s="8" t="s">
        <v>14</v>
      </c>
      <c r="F10833" s="9">
        <f t="shared" si="574"/>
        <v>-900000</v>
      </c>
      <c r="G10833" s="9">
        <v>-9</v>
      </c>
      <c r="H10833" s="10">
        <v>-969579</v>
      </c>
      <c r="I10833" s="11">
        <f t="shared" si="576"/>
        <v>17532969627.7365</v>
      </c>
      <c r="J10833" s="11">
        <f t="shared" si="577"/>
        <v>171449</v>
      </c>
      <c r="K10833" s="11">
        <f t="shared" si="578"/>
        <v>102263.46976498258</v>
      </c>
      <c r="L10833" s="12">
        <f t="shared" si="575"/>
        <v>49207.772115156753</v>
      </c>
      <c r="M10833" s="11">
        <f>COUNTIF(E$2:$E10833,E10833)</f>
        <v>1780</v>
      </c>
      <c r="O10833" t="str">
        <f t="shared" si="579"/>
        <v/>
      </c>
    </row>
    <row r="10834" spans="1:15" hidden="1">
      <c r="A10834" s="41" t="s">
        <v>103</v>
      </c>
      <c r="B10834" s="46">
        <v>45826</v>
      </c>
      <c r="C10834" s="8" t="s">
        <v>13</v>
      </c>
      <c r="D10834" s="8" t="s">
        <v>14</v>
      </c>
      <c r="E10834" s="8" t="s">
        <v>14</v>
      </c>
      <c r="F10834" s="9">
        <f t="shared" si="574"/>
        <v>-23100000</v>
      </c>
      <c r="G10834" s="9">
        <v>-231</v>
      </c>
      <c r="H10834" s="10">
        <v>-24885861</v>
      </c>
      <c r="I10834" s="11">
        <f t="shared" si="576"/>
        <v>17509346766.220787</v>
      </c>
      <c r="J10834" s="11">
        <f t="shared" si="577"/>
        <v>171218</v>
      </c>
      <c r="K10834" s="11">
        <f t="shared" si="578"/>
        <v>102263.46976498258</v>
      </c>
      <c r="L10834" s="12">
        <f t="shared" si="575"/>
        <v>1262999.484289024</v>
      </c>
      <c r="M10834" s="11">
        <f>COUNTIF(E$2:$E10834,E10834)</f>
        <v>1781</v>
      </c>
      <c r="O10834" t="str">
        <f t="shared" si="579"/>
        <v/>
      </c>
    </row>
    <row r="10835" spans="1:15" hidden="1">
      <c r="A10835" s="41" t="s">
        <v>103</v>
      </c>
      <c r="B10835" s="46">
        <v>45826</v>
      </c>
      <c r="C10835" s="8" t="s">
        <v>13</v>
      </c>
      <c r="D10835" s="8" t="s">
        <v>14</v>
      </c>
      <c r="E10835" s="8" t="s">
        <v>14</v>
      </c>
      <c r="F10835" s="9">
        <f t="shared" si="574"/>
        <v>-46300000</v>
      </c>
      <c r="G10835" s="9">
        <v>-463</v>
      </c>
      <c r="H10835" s="10">
        <v>-49879453</v>
      </c>
      <c r="I10835" s="11">
        <f t="shared" si="576"/>
        <v>17461998779.719601</v>
      </c>
      <c r="J10835" s="11">
        <f t="shared" si="577"/>
        <v>170755</v>
      </c>
      <c r="K10835" s="11">
        <f t="shared" si="578"/>
        <v>102263.46976498258</v>
      </c>
      <c r="L10835" s="12">
        <f t="shared" si="575"/>
        <v>2531466.4988130629</v>
      </c>
      <c r="M10835" s="11">
        <f>COUNTIF(E$2:$E10835,E10835)</f>
        <v>1782</v>
      </c>
      <c r="O10835" t="str">
        <f t="shared" si="579"/>
        <v/>
      </c>
    </row>
    <row r="10836" spans="1:15" hidden="1">
      <c r="A10836" s="41" t="s">
        <v>103</v>
      </c>
      <c r="B10836" s="46">
        <v>45826</v>
      </c>
      <c r="C10836" s="8" t="s">
        <v>13</v>
      </c>
      <c r="D10836" s="8" t="s">
        <v>15</v>
      </c>
      <c r="E10836" s="8" t="s">
        <v>15</v>
      </c>
      <c r="F10836" s="9">
        <f t="shared" si="574"/>
        <v>-45400000</v>
      </c>
      <c r="G10836" s="9">
        <v>-454</v>
      </c>
      <c r="H10836" s="10">
        <v>-49886428</v>
      </c>
      <c r="I10836" s="11">
        <f t="shared" si="576"/>
        <v>18060552269.606731</v>
      </c>
      <c r="J10836" s="11">
        <f t="shared" si="577"/>
        <v>167218</v>
      </c>
      <c r="K10836" s="11">
        <f t="shared" si="578"/>
        <v>108006.02967148711</v>
      </c>
      <c r="L10836" s="12">
        <f t="shared" si="575"/>
        <v>851690.52914485335</v>
      </c>
      <c r="M10836" s="11">
        <f>COUNTIF(E$2:$E10836,E10836)</f>
        <v>3511</v>
      </c>
      <c r="O10836" t="str">
        <f t="shared" si="579"/>
        <v/>
      </c>
    </row>
    <row r="10837" spans="1:15" hidden="1">
      <c r="A10837" s="41" t="s">
        <v>103</v>
      </c>
      <c r="B10837" s="46">
        <v>45826</v>
      </c>
      <c r="C10837" s="8" t="s">
        <v>13</v>
      </c>
      <c r="D10837" s="8" t="s">
        <v>15</v>
      </c>
      <c r="E10837" s="8" t="s">
        <v>15</v>
      </c>
      <c r="F10837" s="9">
        <f t="shared" si="574"/>
        <v>-900000</v>
      </c>
      <c r="G10837" s="9">
        <v>-9</v>
      </c>
      <c r="H10837" s="10">
        <v>-988938</v>
      </c>
      <c r="I10837" s="11">
        <f t="shared" si="576"/>
        <v>18059580215.339687</v>
      </c>
      <c r="J10837" s="11">
        <f t="shared" si="577"/>
        <v>167209</v>
      </c>
      <c r="K10837" s="11">
        <f t="shared" si="578"/>
        <v>108006.02967148711</v>
      </c>
      <c r="L10837" s="12">
        <f t="shared" si="575"/>
        <v>16883.732956615975</v>
      </c>
      <c r="M10837" s="11">
        <f>COUNTIF(E$2:$E10837,E10837)</f>
        <v>3512</v>
      </c>
      <c r="O10837" t="str">
        <f t="shared" si="579"/>
        <v/>
      </c>
    </row>
    <row r="10838" spans="1:15" hidden="1">
      <c r="A10838" s="41" t="s">
        <v>103</v>
      </c>
      <c r="B10838" s="46">
        <v>45826</v>
      </c>
      <c r="C10838" s="8" t="s">
        <v>13</v>
      </c>
      <c r="D10838" s="8" t="s">
        <v>14</v>
      </c>
      <c r="E10838" s="8" t="s">
        <v>14</v>
      </c>
      <c r="F10838" s="9">
        <f t="shared" si="574"/>
        <v>-9200000</v>
      </c>
      <c r="G10838" s="9">
        <v>-92</v>
      </c>
      <c r="H10838" s="10">
        <v>-9911252</v>
      </c>
      <c r="I10838" s="11">
        <f t="shared" si="576"/>
        <v>17452590540.501221</v>
      </c>
      <c r="J10838" s="11">
        <f t="shared" si="577"/>
        <v>170663</v>
      </c>
      <c r="K10838" s="11">
        <f t="shared" si="578"/>
        <v>102263.46976498258</v>
      </c>
      <c r="L10838" s="12">
        <f t="shared" si="575"/>
        <v>503012.78162160143</v>
      </c>
      <c r="M10838" s="11">
        <f>COUNTIF(E$2:$E10838,E10838)</f>
        <v>1783</v>
      </c>
      <c r="O10838" t="str">
        <f t="shared" si="579"/>
        <v/>
      </c>
    </row>
    <row r="10839" spans="1:15" hidden="1">
      <c r="A10839" s="41" t="s">
        <v>103</v>
      </c>
      <c r="B10839" s="46">
        <v>45826</v>
      </c>
      <c r="C10839" s="8" t="s">
        <v>13</v>
      </c>
      <c r="D10839" s="8" t="s">
        <v>14</v>
      </c>
      <c r="E10839" s="8" t="s">
        <v>14</v>
      </c>
      <c r="F10839" s="9">
        <f t="shared" si="574"/>
        <v>-900000</v>
      </c>
      <c r="G10839" s="9">
        <v>-9</v>
      </c>
      <c r="H10839" s="10">
        <v>-969579</v>
      </c>
      <c r="I10839" s="11">
        <f t="shared" si="576"/>
        <v>17451670169.273335</v>
      </c>
      <c r="J10839" s="11">
        <f t="shared" si="577"/>
        <v>170654</v>
      </c>
      <c r="K10839" s="11">
        <f t="shared" si="578"/>
        <v>102263.46976498258</v>
      </c>
      <c r="L10839" s="12">
        <f t="shared" si="575"/>
        <v>49207.772115156753</v>
      </c>
      <c r="M10839" s="11">
        <f>COUNTIF(E$2:$E10839,E10839)</f>
        <v>1784</v>
      </c>
      <c r="O10839" t="str">
        <f t="shared" si="579"/>
        <v/>
      </c>
    </row>
    <row r="10840" spans="1:15" hidden="1">
      <c r="A10840" s="41" t="s">
        <v>103</v>
      </c>
      <c r="B10840" s="46">
        <v>45826</v>
      </c>
      <c r="C10840" s="8" t="s">
        <v>13</v>
      </c>
      <c r="D10840" s="8" t="s">
        <v>90</v>
      </c>
      <c r="E10840" s="8" t="s">
        <v>90</v>
      </c>
      <c r="F10840" s="9">
        <f t="shared" si="574"/>
        <v>92300000</v>
      </c>
      <c r="G10840" s="9">
        <v>923</v>
      </c>
      <c r="H10840" s="10">
        <v>100115964</v>
      </c>
      <c r="I10840" s="11">
        <f t="shared" si="576"/>
        <v>4302836801.24438</v>
      </c>
      <c r="J10840" s="11">
        <f t="shared" si="577"/>
        <v>40871</v>
      </c>
      <c r="K10840" s="11">
        <f t="shared" si="578"/>
        <v>105278.4811050471</v>
      </c>
      <c r="L10840" s="12">
        <f t="shared" si="575"/>
        <v>0</v>
      </c>
      <c r="M10840" s="11">
        <f>COUNTIF(E$2:$E10840,E10840)</f>
        <v>1834</v>
      </c>
      <c r="O10840" t="str">
        <f t="shared" si="579"/>
        <v/>
      </c>
    </row>
    <row r="10841" spans="1:15" hidden="1">
      <c r="A10841" s="41" t="s">
        <v>103</v>
      </c>
      <c r="B10841" s="46">
        <v>45826</v>
      </c>
      <c r="C10841" s="8" t="s">
        <v>13</v>
      </c>
      <c r="D10841" s="8" t="s">
        <v>15</v>
      </c>
      <c r="E10841" s="8" t="s">
        <v>15</v>
      </c>
      <c r="F10841" s="9">
        <f t="shared" si="574"/>
        <v>-1800000</v>
      </c>
      <c r="G10841" s="9">
        <v>-18</v>
      </c>
      <c r="H10841" s="10">
        <v>-1977876</v>
      </c>
      <c r="I10841" s="11">
        <f t="shared" si="576"/>
        <v>18057636106.805599</v>
      </c>
      <c r="J10841" s="11">
        <f t="shared" si="577"/>
        <v>167191</v>
      </c>
      <c r="K10841" s="11">
        <f t="shared" si="578"/>
        <v>108006.02967148711</v>
      </c>
      <c r="L10841" s="12">
        <f t="shared" si="575"/>
        <v>33767.46591323195</v>
      </c>
      <c r="M10841" s="11">
        <f>COUNTIF(E$2:$E10841,E10841)</f>
        <v>3513</v>
      </c>
      <c r="O10841" t="str">
        <f t="shared" si="579"/>
        <v/>
      </c>
    </row>
    <row r="10842" spans="1:15" hidden="1">
      <c r="A10842" s="41" t="s">
        <v>103</v>
      </c>
      <c r="B10842" s="46">
        <v>45827</v>
      </c>
      <c r="C10842" s="8" t="s">
        <v>13</v>
      </c>
      <c r="D10842" s="8" t="s">
        <v>46</v>
      </c>
      <c r="E10842" s="8" t="s">
        <v>46</v>
      </c>
      <c r="F10842" s="9">
        <f t="shared" si="574"/>
        <v>22700000</v>
      </c>
      <c r="G10842" s="9">
        <v>227</v>
      </c>
      <c r="H10842" s="10">
        <v>23688131</v>
      </c>
      <c r="I10842" s="11">
        <f t="shared" si="576"/>
        <v>11031970159.515728</v>
      </c>
      <c r="J10842" s="11">
        <f t="shared" si="577"/>
        <v>107320</v>
      </c>
      <c r="K10842" s="11">
        <f t="shared" si="578"/>
        <v>102795.10025638956</v>
      </c>
      <c r="L10842" s="12">
        <f t="shared" si="575"/>
        <v>0</v>
      </c>
      <c r="M10842" s="11">
        <f>COUNTIF(E$2:$E10842,E10842)</f>
        <v>3059</v>
      </c>
      <c r="O10842" t="str">
        <f t="shared" si="579"/>
        <v/>
      </c>
    </row>
    <row r="10843" spans="1:15" hidden="1">
      <c r="A10843" s="41" t="s">
        <v>103</v>
      </c>
      <c r="B10843" s="46">
        <v>45827</v>
      </c>
      <c r="C10843" s="8" t="s">
        <v>13</v>
      </c>
      <c r="D10843" s="8" t="s">
        <v>46</v>
      </c>
      <c r="E10843" s="8" t="s">
        <v>46</v>
      </c>
      <c r="F10843" s="9">
        <f t="shared" si="574"/>
        <v>17700000</v>
      </c>
      <c r="G10843" s="9">
        <v>177</v>
      </c>
      <c r="H10843" s="10">
        <v>18470481</v>
      </c>
      <c r="I10843" s="11">
        <f t="shared" si="576"/>
        <v>11050440640.515728</v>
      </c>
      <c r="J10843" s="11">
        <f t="shared" si="577"/>
        <v>107497</v>
      </c>
      <c r="K10843" s="11">
        <f t="shared" si="578"/>
        <v>102797.66542801872</v>
      </c>
      <c r="L10843" s="12">
        <f t="shared" si="575"/>
        <v>0</v>
      </c>
      <c r="M10843" s="11">
        <f>COUNTIF(E$2:$E10843,E10843)</f>
        <v>3060</v>
      </c>
      <c r="O10843" t="str">
        <f t="shared" si="579"/>
        <v/>
      </c>
    </row>
    <row r="10844" spans="1:15" hidden="1">
      <c r="A10844" s="41" t="s">
        <v>103</v>
      </c>
      <c r="B10844" s="46">
        <v>45827</v>
      </c>
      <c r="C10844" s="8" t="s">
        <v>13</v>
      </c>
      <c r="D10844" s="8" t="s">
        <v>46</v>
      </c>
      <c r="E10844" s="8" t="s">
        <v>46</v>
      </c>
      <c r="F10844" s="9">
        <f t="shared" si="574"/>
        <v>126900000</v>
      </c>
      <c r="G10844" s="9">
        <v>1269</v>
      </c>
      <c r="H10844" s="10">
        <v>132423957</v>
      </c>
      <c r="I10844" s="11">
        <f t="shared" si="576"/>
        <v>11182864597.515728</v>
      </c>
      <c r="J10844" s="11">
        <f t="shared" si="577"/>
        <v>108766</v>
      </c>
      <c r="K10844" s="11">
        <f t="shared" si="578"/>
        <v>102815.81190368063</v>
      </c>
      <c r="L10844" s="12">
        <f t="shared" si="575"/>
        <v>0</v>
      </c>
      <c r="M10844" s="11">
        <f>COUNTIF(E$2:$E10844,E10844)</f>
        <v>3061</v>
      </c>
      <c r="O10844" t="str">
        <f t="shared" si="579"/>
        <v/>
      </c>
    </row>
    <row r="10845" spans="1:15" hidden="1">
      <c r="A10845" s="41" t="s">
        <v>103</v>
      </c>
      <c r="B10845" s="46">
        <v>45827</v>
      </c>
      <c r="C10845" s="8" t="s">
        <v>13</v>
      </c>
      <c r="D10845" s="8" t="s">
        <v>14</v>
      </c>
      <c r="E10845" s="8" t="s">
        <v>14</v>
      </c>
      <c r="F10845" s="9">
        <f t="shared" si="574"/>
        <v>-900000</v>
      </c>
      <c r="G10845" s="9">
        <v>-9</v>
      </c>
      <c r="H10845" s="10">
        <v>-969750</v>
      </c>
      <c r="I10845" s="11">
        <f t="shared" si="576"/>
        <v>17450749798.045448</v>
      </c>
      <c r="J10845" s="11">
        <f t="shared" si="577"/>
        <v>170645</v>
      </c>
      <c r="K10845" s="11">
        <f t="shared" si="578"/>
        <v>102263.46976498258</v>
      </c>
      <c r="L10845" s="12">
        <f t="shared" si="575"/>
        <v>49378.772115156753</v>
      </c>
      <c r="M10845" s="11">
        <f>COUNTIF(E$2:$E10845,E10845)</f>
        <v>1785</v>
      </c>
      <c r="O10845" t="str">
        <f t="shared" si="579"/>
        <v/>
      </c>
    </row>
    <row r="10846" spans="1:15" hidden="1">
      <c r="A10846" s="41" t="s">
        <v>103</v>
      </c>
      <c r="B10846" s="46">
        <v>45827</v>
      </c>
      <c r="C10846" s="8" t="s">
        <v>13</v>
      </c>
      <c r="D10846" s="8" t="s">
        <v>14</v>
      </c>
      <c r="E10846" s="8" t="s">
        <v>14</v>
      </c>
      <c r="F10846" s="9">
        <f t="shared" si="574"/>
        <v>-1500000</v>
      </c>
      <c r="G10846" s="9">
        <v>-15</v>
      </c>
      <c r="H10846" s="10">
        <v>-1616250</v>
      </c>
      <c r="I10846" s="11">
        <f t="shared" si="576"/>
        <v>17449215845.998974</v>
      </c>
      <c r="J10846" s="11">
        <f t="shared" si="577"/>
        <v>170630</v>
      </c>
      <c r="K10846" s="11">
        <f t="shared" si="578"/>
        <v>102263.46976498258</v>
      </c>
      <c r="L10846" s="12">
        <f t="shared" si="575"/>
        <v>82297.953525261255</v>
      </c>
      <c r="M10846" s="11">
        <f>COUNTIF(E$2:$E10846,E10846)</f>
        <v>1786</v>
      </c>
      <c r="O10846" t="str">
        <f t="shared" si="579"/>
        <v/>
      </c>
    </row>
    <row r="10847" spans="1:15" hidden="1">
      <c r="A10847" s="41" t="s">
        <v>103</v>
      </c>
      <c r="B10847" s="46">
        <v>45827</v>
      </c>
      <c r="C10847" s="8" t="s">
        <v>13</v>
      </c>
      <c r="D10847" s="8" t="s">
        <v>15</v>
      </c>
      <c r="E10847" s="8" t="s">
        <v>15</v>
      </c>
      <c r="F10847" s="9">
        <f t="shared" si="574"/>
        <v>-272800000</v>
      </c>
      <c r="G10847" s="9">
        <v>-2728</v>
      </c>
      <c r="H10847" s="10">
        <v>-299809928</v>
      </c>
      <c r="I10847" s="11">
        <f t="shared" si="576"/>
        <v>17762995657.861782</v>
      </c>
      <c r="J10847" s="11">
        <f t="shared" si="577"/>
        <v>164463</v>
      </c>
      <c r="K10847" s="11">
        <f t="shared" si="578"/>
        <v>108006.02967148711</v>
      </c>
      <c r="L10847" s="12">
        <f t="shared" si="575"/>
        <v>5169479.0561831594</v>
      </c>
      <c r="M10847" s="11">
        <f>COUNTIF(E$2:$E10847,E10847)</f>
        <v>3514</v>
      </c>
      <c r="O10847" t="str">
        <f t="shared" si="579"/>
        <v/>
      </c>
    </row>
    <row r="10848" spans="1:15" hidden="1">
      <c r="A10848" s="41" t="s">
        <v>103</v>
      </c>
      <c r="B10848" s="46">
        <v>45827</v>
      </c>
      <c r="C10848" s="8" t="s">
        <v>13</v>
      </c>
      <c r="D10848" s="8" t="s">
        <v>14</v>
      </c>
      <c r="E10848" s="8" t="s">
        <v>14</v>
      </c>
      <c r="F10848" s="9">
        <f t="shared" si="574"/>
        <v>-9200000</v>
      </c>
      <c r="G10848" s="9">
        <v>-92</v>
      </c>
      <c r="H10848" s="10">
        <v>-9913000</v>
      </c>
      <c r="I10848" s="11">
        <f t="shared" si="576"/>
        <v>17439807606.780594</v>
      </c>
      <c r="J10848" s="11">
        <f t="shared" si="577"/>
        <v>170538</v>
      </c>
      <c r="K10848" s="11">
        <f t="shared" si="578"/>
        <v>102263.46976498258</v>
      </c>
      <c r="L10848" s="12">
        <f t="shared" si="575"/>
        <v>504760.78162160143</v>
      </c>
      <c r="M10848" s="11">
        <f>COUNTIF(E$2:$E10848,E10848)</f>
        <v>1787</v>
      </c>
      <c r="O10848" t="str">
        <f t="shared" si="579"/>
        <v/>
      </c>
    </row>
    <row r="10849" spans="1:15" hidden="1">
      <c r="A10849" s="41" t="s">
        <v>103</v>
      </c>
      <c r="B10849" s="46">
        <v>45827</v>
      </c>
      <c r="C10849" s="8" t="s">
        <v>13</v>
      </c>
      <c r="D10849" s="8" t="s">
        <v>15</v>
      </c>
      <c r="E10849" s="8" t="s">
        <v>15</v>
      </c>
      <c r="F10849" s="9">
        <f t="shared" si="574"/>
        <v>-136400000</v>
      </c>
      <c r="G10849" s="9">
        <v>-1364</v>
      </c>
      <c r="H10849" s="10">
        <v>-149904964</v>
      </c>
      <c r="I10849" s="11">
        <f t="shared" si="576"/>
        <v>17615675433.389874</v>
      </c>
      <c r="J10849" s="11">
        <f t="shared" si="577"/>
        <v>163099</v>
      </c>
      <c r="K10849" s="11">
        <f t="shared" si="578"/>
        <v>108006.02967148711</v>
      </c>
      <c r="L10849" s="12">
        <f t="shared" si="575"/>
        <v>2584739.5280915797</v>
      </c>
      <c r="M10849" s="11">
        <f>COUNTIF(E$2:$E10849,E10849)</f>
        <v>3515</v>
      </c>
      <c r="O10849" t="str">
        <f t="shared" si="579"/>
        <v/>
      </c>
    </row>
    <row r="10850" spans="1:15" hidden="1">
      <c r="A10850" s="41" t="s">
        <v>103</v>
      </c>
      <c r="B10850" s="46">
        <v>45827</v>
      </c>
      <c r="C10850" s="8" t="s">
        <v>13</v>
      </c>
      <c r="D10850" s="8" t="s">
        <v>15</v>
      </c>
      <c r="E10850" s="8" t="s">
        <v>15</v>
      </c>
      <c r="F10850" s="9">
        <f t="shared" si="574"/>
        <v>-900000</v>
      </c>
      <c r="G10850" s="9">
        <v>-9</v>
      </c>
      <c r="H10850" s="10">
        <v>-989109</v>
      </c>
      <c r="I10850" s="11">
        <f t="shared" si="576"/>
        <v>17614703379.122829</v>
      </c>
      <c r="J10850" s="11">
        <f t="shared" si="577"/>
        <v>163090</v>
      </c>
      <c r="K10850" s="11">
        <f t="shared" si="578"/>
        <v>108006.02967148711</v>
      </c>
      <c r="L10850" s="12">
        <f t="shared" si="575"/>
        <v>17054.732956615975</v>
      </c>
      <c r="M10850" s="11">
        <f>COUNTIF(E$2:$E10850,E10850)</f>
        <v>3516</v>
      </c>
      <c r="O10850" t="str">
        <f t="shared" si="579"/>
        <v/>
      </c>
    </row>
    <row r="10851" spans="1:15" hidden="1">
      <c r="A10851" s="41" t="s">
        <v>103</v>
      </c>
      <c r="B10851" s="46">
        <v>45827</v>
      </c>
      <c r="C10851" s="8" t="s">
        <v>13</v>
      </c>
      <c r="D10851" s="8" t="s">
        <v>14</v>
      </c>
      <c r="E10851" s="8" t="s">
        <v>14</v>
      </c>
      <c r="F10851" s="9">
        <f t="shared" si="574"/>
        <v>-27800000</v>
      </c>
      <c r="G10851" s="9">
        <v>-278</v>
      </c>
      <c r="H10851" s="10">
        <v>-29954500</v>
      </c>
      <c r="I10851" s="11">
        <f t="shared" si="576"/>
        <v>17411378362.185928</v>
      </c>
      <c r="J10851" s="11">
        <f t="shared" si="577"/>
        <v>170260</v>
      </c>
      <c r="K10851" s="11">
        <f t="shared" si="578"/>
        <v>102263.46976498258</v>
      </c>
      <c r="L10851" s="12">
        <f t="shared" si="575"/>
        <v>1525255.4053348415</v>
      </c>
      <c r="M10851" s="11">
        <f>COUNTIF(E$2:$E10851,E10851)</f>
        <v>1788</v>
      </c>
      <c r="O10851" t="str">
        <f t="shared" si="579"/>
        <v/>
      </c>
    </row>
    <row r="10852" spans="1:15" hidden="1">
      <c r="A10852" s="41" t="s">
        <v>103</v>
      </c>
      <c r="B10852" s="46">
        <v>45827</v>
      </c>
      <c r="C10852" s="8" t="s">
        <v>13</v>
      </c>
      <c r="D10852" s="8" t="s">
        <v>14</v>
      </c>
      <c r="E10852" s="8" t="s">
        <v>14</v>
      </c>
      <c r="F10852" s="9">
        <f t="shared" si="574"/>
        <v>-1900000</v>
      </c>
      <c r="G10852" s="9">
        <v>-19</v>
      </c>
      <c r="H10852" s="10">
        <v>-2047250</v>
      </c>
      <c r="I10852" s="11">
        <f t="shared" si="576"/>
        <v>17409435356.260395</v>
      </c>
      <c r="J10852" s="11">
        <f t="shared" si="577"/>
        <v>170241</v>
      </c>
      <c r="K10852" s="11">
        <f t="shared" si="578"/>
        <v>102263.46976498258</v>
      </c>
      <c r="L10852" s="12">
        <f t="shared" si="575"/>
        <v>104244.07446533092</v>
      </c>
      <c r="M10852" s="11">
        <f>COUNTIF(E$2:$E10852,E10852)</f>
        <v>1789</v>
      </c>
      <c r="O10852" t="str">
        <f t="shared" si="579"/>
        <v/>
      </c>
    </row>
    <row r="10853" spans="1:15" hidden="1">
      <c r="A10853" s="41" t="s">
        <v>103</v>
      </c>
      <c r="B10853" s="46">
        <v>45827</v>
      </c>
      <c r="C10853" s="8" t="s">
        <v>13</v>
      </c>
      <c r="D10853" s="8" t="s">
        <v>14</v>
      </c>
      <c r="E10853" s="8" t="s">
        <v>14</v>
      </c>
      <c r="F10853" s="9">
        <f t="shared" si="574"/>
        <v>-46300000</v>
      </c>
      <c r="G10853" s="9">
        <v>-463</v>
      </c>
      <c r="H10853" s="10">
        <v>-49888250</v>
      </c>
      <c r="I10853" s="11">
        <f t="shared" si="576"/>
        <v>17362087369.759209</v>
      </c>
      <c r="J10853" s="11">
        <f t="shared" si="577"/>
        <v>169778</v>
      </c>
      <c r="K10853" s="11">
        <f t="shared" si="578"/>
        <v>102263.46976498258</v>
      </c>
      <c r="L10853" s="12">
        <f t="shared" si="575"/>
        <v>2540263.4988130629</v>
      </c>
      <c r="M10853" s="11">
        <f>COUNTIF(E$2:$E10853,E10853)</f>
        <v>1790</v>
      </c>
      <c r="O10853" t="str">
        <f t="shared" si="579"/>
        <v/>
      </c>
    </row>
    <row r="10854" spans="1:15" hidden="1">
      <c r="A10854" s="41" t="s">
        <v>103</v>
      </c>
      <c r="B10854" s="46">
        <v>45827</v>
      </c>
      <c r="C10854" s="8" t="s">
        <v>13</v>
      </c>
      <c r="D10854" s="8" t="s">
        <v>14</v>
      </c>
      <c r="E10854" s="8" t="s">
        <v>14</v>
      </c>
      <c r="F10854" s="9">
        <f t="shared" si="574"/>
        <v>-2300000</v>
      </c>
      <c r="G10854" s="9">
        <v>-23</v>
      </c>
      <c r="H10854" s="10">
        <v>-2478250</v>
      </c>
      <c r="I10854" s="11">
        <f t="shared" si="576"/>
        <v>17359735309.954613</v>
      </c>
      <c r="J10854" s="11">
        <f t="shared" si="577"/>
        <v>169755</v>
      </c>
      <c r="K10854" s="11">
        <f t="shared" si="578"/>
        <v>102263.46976498258</v>
      </c>
      <c r="L10854" s="12">
        <f t="shared" si="575"/>
        <v>126190.19540540036</v>
      </c>
      <c r="M10854" s="11">
        <f>COUNTIF(E$2:$E10854,E10854)</f>
        <v>1791</v>
      </c>
      <c r="O10854" t="str">
        <f t="shared" si="579"/>
        <v/>
      </c>
    </row>
    <row r="10855" spans="1:15" hidden="1">
      <c r="A10855" s="41" t="s">
        <v>103</v>
      </c>
      <c r="B10855" s="46">
        <v>45827</v>
      </c>
      <c r="C10855" s="8" t="s">
        <v>13</v>
      </c>
      <c r="D10855" s="8" t="s">
        <v>14</v>
      </c>
      <c r="E10855" s="8" t="s">
        <v>14</v>
      </c>
      <c r="F10855" s="9">
        <f t="shared" si="574"/>
        <v>-2700000</v>
      </c>
      <c r="G10855" s="9">
        <v>-27</v>
      </c>
      <c r="H10855" s="10">
        <v>-2909250</v>
      </c>
      <c r="I10855" s="11">
        <f t="shared" si="576"/>
        <v>17356974196.270958</v>
      </c>
      <c r="J10855" s="11">
        <f t="shared" si="577"/>
        <v>169728</v>
      </c>
      <c r="K10855" s="11">
        <f t="shared" si="578"/>
        <v>102263.46976498258</v>
      </c>
      <c r="L10855" s="12">
        <f t="shared" si="575"/>
        <v>148136.31634547003</v>
      </c>
      <c r="M10855" s="11">
        <f>COUNTIF(E$2:$E10855,E10855)</f>
        <v>1792</v>
      </c>
      <c r="O10855" t="str">
        <f t="shared" si="579"/>
        <v/>
      </c>
    </row>
    <row r="10856" spans="1:15" hidden="1">
      <c r="A10856" s="41" t="s">
        <v>103</v>
      </c>
      <c r="B10856" s="46">
        <v>45827</v>
      </c>
      <c r="C10856" s="8" t="s">
        <v>13</v>
      </c>
      <c r="D10856" s="8" t="s">
        <v>15</v>
      </c>
      <c r="E10856" s="8" t="s">
        <v>15</v>
      </c>
      <c r="F10856" s="9">
        <f t="shared" si="574"/>
        <v>-95700000</v>
      </c>
      <c r="G10856" s="9">
        <v>-957</v>
      </c>
      <c r="H10856" s="10">
        <v>-105175257</v>
      </c>
      <c r="I10856" s="11">
        <f t="shared" si="576"/>
        <v>17511341608.727215</v>
      </c>
      <c r="J10856" s="11">
        <f t="shared" si="577"/>
        <v>162133</v>
      </c>
      <c r="K10856" s="11">
        <f t="shared" si="578"/>
        <v>108006.02967148711</v>
      </c>
      <c r="L10856" s="12">
        <f t="shared" si="575"/>
        <v>1813486.6043868363</v>
      </c>
      <c r="M10856" s="11">
        <f>COUNTIF(E$2:$E10856,E10856)</f>
        <v>3517</v>
      </c>
      <c r="O10856" t="str">
        <f t="shared" si="579"/>
        <v/>
      </c>
    </row>
    <row r="10857" spans="1:15" hidden="1">
      <c r="A10857" s="41" t="s">
        <v>103</v>
      </c>
      <c r="B10857" s="46">
        <v>45827</v>
      </c>
      <c r="C10857" s="8" t="s">
        <v>13</v>
      </c>
      <c r="D10857" s="8" t="s">
        <v>14</v>
      </c>
      <c r="E10857" s="8" t="s">
        <v>14</v>
      </c>
      <c r="F10857" s="9">
        <f t="shared" si="574"/>
        <v>-46300000</v>
      </c>
      <c r="G10857" s="9">
        <v>-463</v>
      </c>
      <c r="H10857" s="10">
        <v>-49888250</v>
      </c>
      <c r="I10857" s="11">
        <f t="shared" si="576"/>
        <v>17309626209.769772</v>
      </c>
      <c r="J10857" s="11">
        <f t="shared" si="577"/>
        <v>169265</v>
      </c>
      <c r="K10857" s="11">
        <f t="shared" si="578"/>
        <v>102263.46976498258</v>
      </c>
      <c r="L10857" s="12">
        <f t="shared" si="575"/>
        <v>2540263.4988130629</v>
      </c>
      <c r="M10857" s="11">
        <f>COUNTIF(E$2:$E10857,E10857)</f>
        <v>1793</v>
      </c>
      <c r="O10857" t="str">
        <f t="shared" si="579"/>
        <v/>
      </c>
    </row>
    <row r="10858" spans="1:15" hidden="1">
      <c r="A10858" s="41" t="s">
        <v>103</v>
      </c>
      <c r="B10858" s="46">
        <v>45827</v>
      </c>
      <c r="C10858" s="8" t="s">
        <v>13</v>
      </c>
      <c r="D10858" s="8" t="s">
        <v>90</v>
      </c>
      <c r="E10858" s="8" t="s">
        <v>90</v>
      </c>
      <c r="F10858" s="9">
        <f t="shared" ref="F10858:F10921" si="580">100000*G10858</f>
        <v>9200000</v>
      </c>
      <c r="G10858" s="9">
        <v>92</v>
      </c>
      <c r="H10858" s="10">
        <v>9996076</v>
      </c>
      <c r="I10858" s="11">
        <f t="shared" si="576"/>
        <v>4312832877.24438</v>
      </c>
      <c r="J10858" s="11">
        <f t="shared" si="577"/>
        <v>40963</v>
      </c>
      <c r="K10858" s="11">
        <f t="shared" si="578"/>
        <v>105286.06003574884</v>
      </c>
      <c r="L10858" s="12">
        <f t="shared" si="575"/>
        <v>0</v>
      </c>
      <c r="M10858" s="11">
        <f>COUNTIF(E$2:$E10858,E10858)</f>
        <v>1835</v>
      </c>
      <c r="O10858" t="str">
        <f t="shared" si="579"/>
        <v/>
      </c>
    </row>
    <row r="10859" spans="1:15" hidden="1">
      <c r="A10859" s="41" t="s">
        <v>103</v>
      </c>
      <c r="B10859" s="46">
        <v>45827</v>
      </c>
      <c r="C10859" s="8" t="s">
        <v>13</v>
      </c>
      <c r="D10859" s="8" t="s">
        <v>14</v>
      </c>
      <c r="E10859" s="8" t="s">
        <v>14</v>
      </c>
      <c r="F10859" s="9">
        <f t="shared" si="580"/>
        <v>-2800000</v>
      </c>
      <c r="G10859" s="9">
        <v>-28</v>
      </c>
      <c r="H10859" s="10">
        <v>-3017000</v>
      </c>
      <c r="I10859" s="11">
        <f t="shared" si="576"/>
        <v>17306762832.616352</v>
      </c>
      <c r="J10859" s="11">
        <f t="shared" si="577"/>
        <v>169237</v>
      </c>
      <c r="K10859" s="11">
        <f t="shared" si="578"/>
        <v>102263.46976498258</v>
      </c>
      <c r="L10859" s="12">
        <f t="shared" si="575"/>
        <v>153622.84658048768</v>
      </c>
      <c r="M10859" s="11">
        <f>COUNTIF(E$2:$E10859,E10859)</f>
        <v>1794</v>
      </c>
      <c r="O10859" t="str">
        <f t="shared" si="579"/>
        <v/>
      </c>
    </row>
    <row r="10860" spans="1:15" hidden="1">
      <c r="A10860" s="41" t="s">
        <v>103</v>
      </c>
      <c r="B10860" s="46">
        <v>45827</v>
      </c>
      <c r="C10860" s="8" t="s">
        <v>13</v>
      </c>
      <c r="D10860" s="8" t="s">
        <v>14</v>
      </c>
      <c r="E10860" s="8" t="s">
        <v>14</v>
      </c>
      <c r="F10860" s="9">
        <f t="shared" si="580"/>
        <v>-23200000</v>
      </c>
      <c r="G10860" s="9">
        <v>-232</v>
      </c>
      <c r="H10860" s="10">
        <v>-24998000</v>
      </c>
      <c r="I10860" s="11">
        <f t="shared" si="576"/>
        <v>17283037707.630875</v>
      </c>
      <c r="J10860" s="11">
        <f t="shared" si="577"/>
        <v>169005</v>
      </c>
      <c r="K10860" s="11">
        <f t="shared" si="578"/>
        <v>102263.46976498258</v>
      </c>
      <c r="L10860" s="12">
        <f t="shared" si="575"/>
        <v>1272875.0145240426</v>
      </c>
      <c r="M10860" s="11">
        <f>COUNTIF(E$2:$E10860,E10860)</f>
        <v>1795</v>
      </c>
      <c r="O10860" t="str">
        <f t="shared" si="579"/>
        <v/>
      </c>
    </row>
    <row r="10861" spans="1:15" hidden="1">
      <c r="A10861" s="41" t="s">
        <v>103</v>
      </c>
      <c r="B10861" s="46">
        <v>45827</v>
      </c>
      <c r="C10861" s="8" t="s">
        <v>13</v>
      </c>
      <c r="D10861" s="8" t="s">
        <v>15</v>
      </c>
      <c r="E10861" s="8" t="s">
        <v>15</v>
      </c>
      <c r="F10861" s="9">
        <f t="shared" si="580"/>
        <v>-1100000</v>
      </c>
      <c r="G10861" s="9">
        <v>-11</v>
      </c>
      <c r="H10861" s="10">
        <v>-1208911</v>
      </c>
      <c r="I10861" s="11">
        <f t="shared" si="576"/>
        <v>17510153542.400829</v>
      </c>
      <c r="J10861" s="11">
        <f t="shared" si="577"/>
        <v>162122</v>
      </c>
      <c r="K10861" s="11">
        <f t="shared" si="578"/>
        <v>108006.02967148711</v>
      </c>
      <c r="L10861" s="12">
        <f t="shared" si="575"/>
        <v>20844.673613641877</v>
      </c>
      <c r="M10861" s="11">
        <f>COUNTIF(E$2:$E10861,E10861)</f>
        <v>3518</v>
      </c>
      <c r="O10861" t="str">
        <f t="shared" si="579"/>
        <v/>
      </c>
    </row>
    <row r="10862" spans="1:15" hidden="1">
      <c r="A10862" s="41" t="s">
        <v>103</v>
      </c>
      <c r="B10862" s="46">
        <v>45827</v>
      </c>
      <c r="C10862" s="8" t="s">
        <v>13</v>
      </c>
      <c r="D10862" s="8" t="s">
        <v>14</v>
      </c>
      <c r="E10862" s="8" t="s">
        <v>14</v>
      </c>
      <c r="F10862" s="9">
        <f t="shared" si="580"/>
        <v>-46300000</v>
      </c>
      <c r="G10862" s="9">
        <v>-463</v>
      </c>
      <c r="H10862" s="10">
        <v>-49888250</v>
      </c>
      <c r="I10862" s="11">
        <f t="shared" si="576"/>
        <v>17235689721.129688</v>
      </c>
      <c r="J10862" s="11">
        <f t="shared" si="577"/>
        <v>168542</v>
      </c>
      <c r="K10862" s="11">
        <f t="shared" si="578"/>
        <v>102263.46976498258</v>
      </c>
      <c r="L10862" s="12">
        <f t="shared" ref="L10862:L10925" si="581">IF(G10862&lt;0,K10862*G10862-H10862,0)</f>
        <v>2540263.4988130629</v>
      </c>
      <c r="M10862" s="11">
        <f>COUNTIF(E$2:$E10862,E10862)</f>
        <v>1796</v>
      </c>
      <c r="O10862" t="str">
        <f t="shared" si="579"/>
        <v/>
      </c>
    </row>
    <row r="10863" spans="1:15" hidden="1">
      <c r="A10863" s="41" t="s">
        <v>103</v>
      </c>
      <c r="B10863" s="46">
        <v>45827</v>
      </c>
      <c r="C10863" s="8" t="s">
        <v>13</v>
      </c>
      <c r="D10863" s="8" t="s">
        <v>14</v>
      </c>
      <c r="E10863" s="8" t="s">
        <v>14</v>
      </c>
      <c r="F10863" s="9">
        <f t="shared" si="580"/>
        <v>-9300000</v>
      </c>
      <c r="G10863" s="9">
        <v>-93</v>
      </c>
      <c r="H10863" s="10">
        <v>-10020750</v>
      </c>
      <c r="I10863" s="11">
        <f t="shared" si="576"/>
        <v>17226179218.441544</v>
      </c>
      <c r="J10863" s="11">
        <f t="shared" si="577"/>
        <v>168449</v>
      </c>
      <c r="K10863" s="11">
        <f t="shared" si="578"/>
        <v>102263.46976498258</v>
      </c>
      <c r="L10863" s="12">
        <f t="shared" si="581"/>
        <v>510247.31185662001</v>
      </c>
      <c r="M10863" s="11">
        <f>COUNTIF(E$2:$E10863,E10863)</f>
        <v>1797</v>
      </c>
      <c r="O10863" t="str">
        <f t="shared" si="579"/>
        <v/>
      </c>
    </row>
    <row r="10864" spans="1:15" hidden="1">
      <c r="A10864" s="41" t="s">
        <v>103</v>
      </c>
      <c r="B10864" s="46">
        <v>45827</v>
      </c>
      <c r="C10864" s="8" t="s">
        <v>13</v>
      </c>
      <c r="D10864" s="8" t="s">
        <v>15</v>
      </c>
      <c r="E10864" s="8" t="s">
        <v>15</v>
      </c>
      <c r="F10864" s="9">
        <f t="shared" si="580"/>
        <v>-9200000</v>
      </c>
      <c r="G10864" s="9">
        <v>-92</v>
      </c>
      <c r="H10864" s="10">
        <v>-10110892</v>
      </c>
      <c r="I10864" s="11">
        <f t="shared" si="576"/>
        <v>17500216987.671051</v>
      </c>
      <c r="J10864" s="11">
        <f t="shared" si="577"/>
        <v>162030</v>
      </c>
      <c r="K10864" s="11">
        <f t="shared" si="578"/>
        <v>108006.02967148711</v>
      </c>
      <c r="L10864" s="12">
        <f t="shared" si="581"/>
        <v>174337.27022318542</v>
      </c>
      <c r="M10864" s="11">
        <f>COUNTIF(E$2:$E10864,E10864)</f>
        <v>3519</v>
      </c>
      <c r="O10864" t="str">
        <f t="shared" si="579"/>
        <v/>
      </c>
    </row>
    <row r="10865" spans="1:15" hidden="1">
      <c r="A10865" s="41" t="s">
        <v>103</v>
      </c>
      <c r="B10865" s="46">
        <v>45827</v>
      </c>
      <c r="C10865" s="8" t="s">
        <v>13</v>
      </c>
      <c r="D10865" s="8" t="s">
        <v>46</v>
      </c>
      <c r="E10865" s="8" t="s">
        <v>46</v>
      </c>
      <c r="F10865" s="9">
        <f t="shared" si="580"/>
        <v>900000</v>
      </c>
      <c r="G10865" s="9">
        <v>9</v>
      </c>
      <c r="H10865" s="10">
        <v>938034</v>
      </c>
      <c r="I10865" s="11">
        <f t="shared" si="576"/>
        <v>11183802631.515728</v>
      </c>
      <c r="J10865" s="11">
        <f t="shared" si="577"/>
        <v>108775</v>
      </c>
      <c r="K10865" s="11">
        <f t="shared" si="578"/>
        <v>102815.92858207978</v>
      </c>
      <c r="L10865" s="12">
        <f t="shared" si="581"/>
        <v>0</v>
      </c>
      <c r="M10865" s="11">
        <f>COUNTIF(E$2:$E10865,E10865)</f>
        <v>3062</v>
      </c>
      <c r="O10865" t="str">
        <f t="shared" si="579"/>
        <v/>
      </c>
    </row>
    <row r="10866" spans="1:15" hidden="1">
      <c r="A10866" s="41" t="s">
        <v>103</v>
      </c>
      <c r="B10866" s="46">
        <v>45827</v>
      </c>
      <c r="C10866" s="8" t="s">
        <v>13</v>
      </c>
      <c r="D10866" s="8" t="s">
        <v>15</v>
      </c>
      <c r="E10866" s="8" t="s">
        <v>15</v>
      </c>
      <c r="F10866" s="9">
        <f t="shared" si="580"/>
        <v>-27200000</v>
      </c>
      <c r="G10866" s="9">
        <v>-272</v>
      </c>
      <c r="H10866" s="10">
        <v>-29893072</v>
      </c>
      <c r="I10866" s="11">
        <f t="shared" si="576"/>
        <v>17470839347.600407</v>
      </c>
      <c r="J10866" s="11">
        <f t="shared" si="577"/>
        <v>161758</v>
      </c>
      <c r="K10866" s="11">
        <f t="shared" si="578"/>
        <v>108006.02967148711</v>
      </c>
      <c r="L10866" s="12">
        <f t="shared" si="581"/>
        <v>515431.92935550585</v>
      </c>
      <c r="M10866" s="11">
        <f>COUNTIF(E$2:$E10866,E10866)</f>
        <v>3520</v>
      </c>
      <c r="O10866" t="str">
        <f t="shared" si="579"/>
        <v/>
      </c>
    </row>
    <row r="10867" spans="1:15" hidden="1">
      <c r="A10867" s="41" t="s">
        <v>103</v>
      </c>
      <c r="B10867" s="46">
        <v>45827</v>
      </c>
      <c r="C10867" s="8" t="s">
        <v>13</v>
      </c>
      <c r="D10867" s="8" t="s">
        <v>14</v>
      </c>
      <c r="E10867" s="8" t="s">
        <v>14</v>
      </c>
      <c r="F10867" s="9">
        <f t="shared" si="580"/>
        <v>900000</v>
      </c>
      <c r="G10867" s="9">
        <v>9</v>
      </c>
      <c r="H10867" s="10">
        <v>965133</v>
      </c>
      <c r="I10867" s="11">
        <f t="shared" si="576"/>
        <v>17227144351.441544</v>
      </c>
      <c r="J10867" s="11">
        <f t="shared" si="577"/>
        <v>168458</v>
      </c>
      <c r="K10867" s="11">
        <f t="shared" si="578"/>
        <v>102263.7354797133</v>
      </c>
      <c r="L10867" s="12">
        <f t="shared" si="581"/>
        <v>0</v>
      </c>
      <c r="M10867" s="11">
        <f>COUNTIF(E$2:$E10867,E10867)</f>
        <v>1798</v>
      </c>
      <c r="O10867" t="str">
        <f t="shared" si="579"/>
        <v/>
      </c>
    </row>
    <row r="10868" spans="1:15" hidden="1">
      <c r="A10868" s="41" t="s">
        <v>103</v>
      </c>
      <c r="B10868" s="46">
        <v>45827</v>
      </c>
      <c r="C10868" s="8" t="s">
        <v>13</v>
      </c>
      <c r="D10868" s="8" t="s">
        <v>14</v>
      </c>
      <c r="E10868" s="8" t="s">
        <v>14</v>
      </c>
      <c r="F10868" s="9">
        <f t="shared" si="580"/>
        <v>-900000</v>
      </c>
      <c r="G10868" s="9">
        <v>-9</v>
      </c>
      <c r="H10868" s="10">
        <v>-969750</v>
      </c>
      <c r="I10868" s="11">
        <f t="shared" si="576"/>
        <v>17226223977.822227</v>
      </c>
      <c r="J10868" s="11">
        <f t="shared" si="577"/>
        <v>168449</v>
      </c>
      <c r="K10868" s="11">
        <f t="shared" si="578"/>
        <v>102263.7354797133</v>
      </c>
      <c r="L10868" s="12">
        <f t="shared" si="581"/>
        <v>49376.380682580289</v>
      </c>
      <c r="M10868" s="11">
        <f>COUNTIF(E$2:$E10868,E10868)</f>
        <v>1799</v>
      </c>
      <c r="O10868" t="str">
        <f t="shared" si="579"/>
        <v/>
      </c>
    </row>
    <row r="10869" spans="1:15" hidden="1">
      <c r="A10869" s="41" t="s">
        <v>103</v>
      </c>
      <c r="B10869" s="46">
        <v>45827</v>
      </c>
      <c r="C10869" s="8" t="s">
        <v>13</v>
      </c>
      <c r="D10869" s="8" t="s">
        <v>15</v>
      </c>
      <c r="E10869" s="8" t="s">
        <v>15</v>
      </c>
      <c r="F10869" s="9">
        <f t="shared" si="580"/>
        <v>-900000</v>
      </c>
      <c r="G10869" s="9">
        <v>-9</v>
      </c>
      <c r="H10869" s="10">
        <v>-989109</v>
      </c>
      <c r="I10869" s="11">
        <f t="shared" si="576"/>
        <v>17469867293.333363</v>
      </c>
      <c r="J10869" s="11">
        <f t="shared" si="577"/>
        <v>161749</v>
      </c>
      <c r="K10869" s="11">
        <f t="shared" si="578"/>
        <v>108006.02967148711</v>
      </c>
      <c r="L10869" s="12">
        <f t="shared" si="581"/>
        <v>17054.732956615975</v>
      </c>
      <c r="M10869" s="11">
        <f>COUNTIF(E$2:$E10869,E10869)</f>
        <v>3521</v>
      </c>
      <c r="O10869" t="str">
        <f t="shared" si="579"/>
        <v/>
      </c>
    </row>
    <row r="10870" spans="1:15" hidden="1">
      <c r="A10870" s="41" t="s">
        <v>103</v>
      </c>
      <c r="B10870" s="46">
        <v>45827</v>
      </c>
      <c r="C10870" s="8" t="s">
        <v>13</v>
      </c>
      <c r="D10870" s="8" t="s">
        <v>14</v>
      </c>
      <c r="E10870" s="8" t="s">
        <v>14</v>
      </c>
      <c r="F10870" s="9">
        <f t="shared" si="580"/>
        <v>-17100000</v>
      </c>
      <c r="G10870" s="9">
        <v>-171</v>
      </c>
      <c r="H10870" s="10">
        <v>-18425250</v>
      </c>
      <c r="I10870" s="11">
        <f t="shared" si="576"/>
        <v>17208736879.055195</v>
      </c>
      <c r="J10870" s="11">
        <f t="shared" si="577"/>
        <v>168278</v>
      </c>
      <c r="K10870" s="11">
        <f t="shared" si="578"/>
        <v>102263.7354797133</v>
      </c>
      <c r="L10870" s="12">
        <f t="shared" si="581"/>
        <v>938151.23296902701</v>
      </c>
      <c r="M10870" s="11">
        <f>COUNTIF(E$2:$E10870,E10870)</f>
        <v>1800</v>
      </c>
      <c r="O10870" t="str">
        <f t="shared" si="579"/>
        <v/>
      </c>
    </row>
    <row r="10871" spans="1:15" hidden="1">
      <c r="A10871" s="41" t="s">
        <v>103</v>
      </c>
      <c r="B10871" s="46">
        <v>45827</v>
      </c>
      <c r="C10871" s="8" t="s">
        <v>13</v>
      </c>
      <c r="D10871" s="8" t="s">
        <v>14</v>
      </c>
      <c r="E10871" s="8" t="s">
        <v>14</v>
      </c>
      <c r="F10871" s="9">
        <f t="shared" si="580"/>
        <v>-900000</v>
      </c>
      <c r="G10871" s="9">
        <v>-9</v>
      </c>
      <c r="H10871" s="10">
        <v>-969750</v>
      </c>
      <c r="I10871" s="11">
        <f t="shared" si="576"/>
        <v>17207816505.435879</v>
      </c>
      <c r="J10871" s="11">
        <f t="shared" si="577"/>
        <v>168269</v>
      </c>
      <c r="K10871" s="11">
        <f t="shared" si="578"/>
        <v>102263.7354797133</v>
      </c>
      <c r="L10871" s="12">
        <f t="shared" si="581"/>
        <v>49376.380682580289</v>
      </c>
      <c r="M10871" s="11">
        <f>COUNTIF(E$2:$E10871,E10871)</f>
        <v>1801</v>
      </c>
      <c r="O10871" t="str">
        <f t="shared" si="579"/>
        <v/>
      </c>
    </row>
    <row r="10872" spans="1:15" hidden="1">
      <c r="A10872" s="41" t="s">
        <v>103</v>
      </c>
      <c r="B10872" s="46">
        <v>45827</v>
      </c>
      <c r="C10872" s="8" t="s">
        <v>13</v>
      </c>
      <c r="D10872" s="8" t="s">
        <v>46</v>
      </c>
      <c r="E10872" s="8" t="s">
        <v>46</v>
      </c>
      <c r="F10872" s="9">
        <f t="shared" si="580"/>
        <v>900000</v>
      </c>
      <c r="G10872" s="9">
        <v>9</v>
      </c>
      <c r="H10872" s="10">
        <v>929808</v>
      </c>
      <c r="I10872" s="11">
        <f t="shared" si="576"/>
        <v>11184732439.515728</v>
      </c>
      <c r="J10872" s="11">
        <f t="shared" si="577"/>
        <v>108784</v>
      </c>
      <c r="K10872" s="11">
        <f t="shared" si="578"/>
        <v>102815.96962343476</v>
      </c>
      <c r="L10872" s="12">
        <f t="shared" si="581"/>
        <v>0</v>
      </c>
      <c r="M10872" s="11">
        <f>COUNTIF(E$2:$E10872,E10872)</f>
        <v>3063</v>
      </c>
      <c r="O10872" t="str">
        <f t="shared" si="579"/>
        <v/>
      </c>
    </row>
    <row r="10873" spans="1:15" hidden="1">
      <c r="A10873" s="41" t="s">
        <v>103</v>
      </c>
      <c r="B10873" s="46">
        <v>45827</v>
      </c>
      <c r="C10873" s="8" t="s">
        <v>13</v>
      </c>
      <c r="D10873" s="8" t="s">
        <v>14</v>
      </c>
      <c r="E10873" s="8" t="s">
        <v>14</v>
      </c>
      <c r="F10873" s="9">
        <f t="shared" si="580"/>
        <v>-46300000</v>
      </c>
      <c r="G10873" s="9">
        <v>-463</v>
      </c>
      <c r="H10873" s="10">
        <v>-49888250</v>
      </c>
      <c r="I10873" s="11">
        <f t="shared" si="576"/>
        <v>17160468395.908772</v>
      </c>
      <c r="J10873" s="11">
        <f t="shared" si="577"/>
        <v>167806</v>
      </c>
      <c r="K10873" s="11">
        <f t="shared" si="578"/>
        <v>102263.7354797133</v>
      </c>
      <c r="L10873" s="12">
        <f t="shared" si="581"/>
        <v>2540140.4728927389</v>
      </c>
      <c r="M10873" s="11">
        <f>COUNTIF(E$2:$E10873,E10873)</f>
        <v>1802</v>
      </c>
      <c r="O10873" t="str">
        <f t="shared" si="579"/>
        <v/>
      </c>
    </row>
    <row r="10874" spans="1:15" hidden="1">
      <c r="A10874" s="41" t="s">
        <v>103</v>
      </c>
      <c r="B10874" s="46">
        <v>45827</v>
      </c>
      <c r="C10874" s="8" t="s">
        <v>13</v>
      </c>
      <c r="D10874" s="8" t="s">
        <v>14</v>
      </c>
      <c r="E10874" s="8" t="s">
        <v>14</v>
      </c>
      <c r="F10874" s="9">
        <f t="shared" si="580"/>
        <v>-1800000</v>
      </c>
      <c r="G10874" s="9">
        <v>-18</v>
      </c>
      <c r="H10874" s="10">
        <v>-1939500</v>
      </c>
      <c r="I10874" s="11">
        <f t="shared" si="576"/>
        <v>17158627648.670137</v>
      </c>
      <c r="J10874" s="11">
        <f t="shared" si="577"/>
        <v>167788</v>
      </c>
      <c r="K10874" s="11">
        <f t="shared" si="578"/>
        <v>102263.7354797133</v>
      </c>
      <c r="L10874" s="12">
        <f t="shared" si="581"/>
        <v>98752.761365160579</v>
      </c>
      <c r="M10874" s="11">
        <f>COUNTIF(E$2:$E10874,E10874)</f>
        <v>1803</v>
      </c>
      <c r="O10874" t="str">
        <f t="shared" si="579"/>
        <v/>
      </c>
    </row>
    <row r="10875" spans="1:15" hidden="1">
      <c r="A10875" s="41" t="s">
        <v>103</v>
      </c>
      <c r="B10875" s="46">
        <v>45827</v>
      </c>
      <c r="C10875" s="8" t="s">
        <v>13</v>
      </c>
      <c r="D10875" s="8" t="s">
        <v>15</v>
      </c>
      <c r="E10875" s="8" t="s">
        <v>15</v>
      </c>
      <c r="F10875" s="9">
        <f t="shared" si="580"/>
        <v>-1700000</v>
      </c>
      <c r="G10875" s="9">
        <v>-17</v>
      </c>
      <c r="H10875" s="10">
        <v>-1868317</v>
      </c>
      <c r="I10875" s="11">
        <f t="shared" si="576"/>
        <v>17468031190.828949</v>
      </c>
      <c r="J10875" s="11">
        <f t="shared" si="577"/>
        <v>161732</v>
      </c>
      <c r="K10875" s="11">
        <f t="shared" si="578"/>
        <v>108006.02967148711</v>
      </c>
      <c r="L10875" s="12">
        <f t="shared" si="581"/>
        <v>32214.495584719116</v>
      </c>
      <c r="M10875" s="11">
        <f>COUNTIF(E$2:$E10875,E10875)</f>
        <v>3522</v>
      </c>
      <c r="O10875" t="str">
        <f t="shared" si="579"/>
        <v/>
      </c>
    </row>
    <row r="10876" spans="1:15" hidden="1">
      <c r="A10876" s="41" t="s">
        <v>103</v>
      </c>
      <c r="B10876" s="46">
        <v>45827</v>
      </c>
      <c r="C10876" s="8" t="s">
        <v>13</v>
      </c>
      <c r="D10876" s="8" t="s">
        <v>14</v>
      </c>
      <c r="E10876" s="8" t="s">
        <v>14</v>
      </c>
      <c r="F10876" s="9">
        <f t="shared" si="580"/>
        <v>900000</v>
      </c>
      <c r="G10876" s="9">
        <v>9</v>
      </c>
      <c r="H10876" s="10">
        <v>969516</v>
      </c>
      <c r="I10876" s="11">
        <f t="shared" ref="I10876:I10939" si="582">IF(H10876&gt;=0,IF(M10876=1,H10876,SUMIFS(I:I,E:E,E10876,M:M,M10876-1)+H10876),SUMIFS(I:I,E:E,E10876,M:M,M10876-1)+K10876*G10876)</f>
        <v>17159597164.670137</v>
      </c>
      <c r="J10876" s="11">
        <f t="shared" ref="J10876:J10939" si="583">IF(M10876=1,G10876,SUMIFS($J:$J,$E:$E,E10876,$M:$M,M10876-1)+G10876)</f>
        <v>167797</v>
      </c>
      <c r="K10876" s="11">
        <f t="shared" ref="K10876:K10939" si="584">IF(H10876&gt;=0,I10876/J10876,SUMIFS($K:$K,$E:$E,E10876,$M:$M,M10876-1))</f>
        <v>102264.02834776627</v>
      </c>
      <c r="L10876" s="12">
        <f t="shared" si="581"/>
        <v>0</v>
      </c>
      <c r="M10876" s="11">
        <f>COUNTIF(E$2:$E10876,E10876)</f>
        <v>1804</v>
      </c>
      <c r="O10876" t="str">
        <f t="shared" ref="O10876:O10939" si="585">IF(M10876=_xlfn.MAXIFS(M:M,D:D,D10876),"X","")</f>
        <v/>
      </c>
    </row>
    <row r="10877" spans="1:15" hidden="1">
      <c r="A10877" s="41" t="s">
        <v>103</v>
      </c>
      <c r="B10877" s="46">
        <v>45827</v>
      </c>
      <c r="C10877" s="8" t="s">
        <v>13</v>
      </c>
      <c r="D10877" s="8" t="s">
        <v>14</v>
      </c>
      <c r="E10877" s="8" t="s">
        <v>14</v>
      </c>
      <c r="F10877" s="9">
        <f t="shared" si="580"/>
        <v>-900000</v>
      </c>
      <c r="G10877" s="9">
        <v>-9</v>
      </c>
      <c r="H10877" s="10">
        <v>-969750</v>
      </c>
      <c r="I10877" s="11">
        <f t="shared" si="582"/>
        <v>17158676788.415007</v>
      </c>
      <c r="J10877" s="11">
        <f t="shared" si="583"/>
        <v>167788</v>
      </c>
      <c r="K10877" s="11">
        <f t="shared" si="584"/>
        <v>102264.02834776627</v>
      </c>
      <c r="L10877" s="12">
        <f t="shared" si="581"/>
        <v>49373.744870103546</v>
      </c>
      <c r="M10877" s="11">
        <f>COUNTIF(E$2:$E10877,E10877)</f>
        <v>1805</v>
      </c>
      <c r="O10877" t="str">
        <f t="shared" si="585"/>
        <v/>
      </c>
    </row>
    <row r="10878" spans="1:15" hidden="1">
      <c r="A10878" s="41" t="s">
        <v>103</v>
      </c>
      <c r="B10878" s="46">
        <v>45827</v>
      </c>
      <c r="C10878" s="8" t="s">
        <v>13</v>
      </c>
      <c r="D10878" s="8" t="s">
        <v>14</v>
      </c>
      <c r="E10878" s="8" t="s">
        <v>14</v>
      </c>
      <c r="F10878" s="9">
        <f t="shared" si="580"/>
        <v>900000</v>
      </c>
      <c r="G10878" s="9">
        <v>9</v>
      </c>
      <c r="H10878" s="10">
        <v>969237</v>
      </c>
      <c r="I10878" s="11">
        <f t="shared" si="582"/>
        <v>17159646025.415007</v>
      </c>
      <c r="J10878" s="11">
        <f t="shared" si="583"/>
        <v>167797</v>
      </c>
      <c r="K10878" s="11">
        <f t="shared" si="584"/>
        <v>102264.31953738748</v>
      </c>
      <c r="L10878" s="12">
        <f t="shared" si="581"/>
        <v>0</v>
      </c>
      <c r="M10878" s="11">
        <f>COUNTIF(E$2:$E10878,E10878)</f>
        <v>1806</v>
      </c>
      <c r="O10878" t="str">
        <f t="shared" si="585"/>
        <v/>
      </c>
    </row>
    <row r="10879" spans="1:15" hidden="1">
      <c r="A10879" s="41" t="s">
        <v>103</v>
      </c>
      <c r="B10879" s="46">
        <v>45827</v>
      </c>
      <c r="C10879" s="8" t="s">
        <v>13</v>
      </c>
      <c r="D10879" s="8" t="s">
        <v>15</v>
      </c>
      <c r="E10879" s="8" t="s">
        <v>15</v>
      </c>
      <c r="F10879" s="9">
        <f t="shared" si="580"/>
        <v>-2900000</v>
      </c>
      <c r="G10879" s="9">
        <v>-29</v>
      </c>
      <c r="H10879" s="10">
        <v>-3187129</v>
      </c>
      <c r="I10879" s="11">
        <f t="shared" si="582"/>
        <v>17464899015.968475</v>
      </c>
      <c r="J10879" s="11">
        <f t="shared" si="583"/>
        <v>161703</v>
      </c>
      <c r="K10879" s="11">
        <f t="shared" si="584"/>
        <v>108006.02967148711</v>
      </c>
      <c r="L10879" s="12">
        <f t="shared" si="581"/>
        <v>54954.139526873827</v>
      </c>
      <c r="M10879" s="11">
        <f>COUNTIF(E$2:$E10879,E10879)</f>
        <v>3523</v>
      </c>
      <c r="O10879" t="str">
        <f t="shared" si="585"/>
        <v/>
      </c>
    </row>
    <row r="10880" spans="1:15" hidden="1">
      <c r="A10880" s="41" t="s">
        <v>103</v>
      </c>
      <c r="B10880" s="46">
        <v>45827</v>
      </c>
      <c r="C10880" s="8" t="s">
        <v>13</v>
      </c>
      <c r="D10880" s="8" t="s">
        <v>14</v>
      </c>
      <c r="E10880" s="8" t="s">
        <v>14</v>
      </c>
      <c r="F10880" s="9">
        <f t="shared" si="580"/>
        <v>-1800000</v>
      </c>
      <c r="G10880" s="9">
        <v>-18</v>
      </c>
      <c r="H10880" s="10">
        <v>-1939500</v>
      </c>
      <c r="I10880" s="11">
        <f t="shared" si="582"/>
        <v>17157805267.663334</v>
      </c>
      <c r="J10880" s="11">
        <f t="shared" si="583"/>
        <v>167779</v>
      </c>
      <c r="K10880" s="11">
        <f t="shared" si="584"/>
        <v>102264.31953738748</v>
      </c>
      <c r="L10880" s="12">
        <f t="shared" si="581"/>
        <v>98742.248327025445</v>
      </c>
      <c r="M10880" s="11">
        <f>COUNTIF(E$2:$E10880,E10880)</f>
        <v>1807</v>
      </c>
      <c r="O10880" t="str">
        <f t="shared" si="585"/>
        <v/>
      </c>
    </row>
    <row r="10881" spans="1:15" hidden="1">
      <c r="A10881" s="41" t="s">
        <v>103</v>
      </c>
      <c r="B10881" s="46">
        <v>45827</v>
      </c>
      <c r="C10881" s="8" t="s">
        <v>13</v>
      </c>
      <c r="D10881" s="8" t="s">
        <v>15</v>
      </c>
      <c r="E10881" s="8" t="s">
        <v>15</v>
      </c>
      <c r="F10881" s="9">
        <f t="shared" si="580"/>
        <v>-900000</v>
      </c>
      <c r="G10881" s="9">
        <v>-9</v>
      </c>
      <c r="H10881" s="10">
        <v>-989109</v>
      </c>
      <c r="I10881" s="11">
        <f t="shared" si="582"/>
        <v>17463926961.701431</v>
      </c>
      <c r="J10881" s="11">
        <f t="shared" si="583"/>
        <v>161694</v>
      </c>
      <c r="K10881" s="11">
        <f t="shared" si="584"/>
        <v>108006.02967148711</v>
      </c>
      <c r="L10881" s="12">
        <f t="shared" si="581"/>
        <v>17054.732956615975</v>
      </c>
      <c r="M10881" s="11">
        <f>COUNTIF(E$2:$E10881,E10881)</f>
        <v>3524</v>
      </c>
      <c r="O10881" t="str">
        <f t="shared" si="585"/>
        <v/>
      </c>
    </row>
    <row r="10882" spans="1:15" hidden="1">
      <c r="A10882" s="41" t="s">
        <v>103</v>
      </c>
      <c r="B10882" s="46">
        <v>45827</v>
      </c>
      <c r="C10882" s="8" t="s">
        <v>13</v>
      </c>
      <c r="D10882" s="8" t="s">
        <v>48</v>
      </c>
      <c r="E10882" s="8" t="s">
        <v>48</v>
      </c>
      <c r="F10882" s="9">
        <f t="shared" si="580"/>
        <v>900000</v>
      </c>
      <c r="G10882" s="9">
        <v>9</v>
      </c>
      <c r="H10882" s="10">
        <v>994473</v>
      </c>
      <c r="I10882" s="11">
        <f t="shared" si="582"/>
        <v>340210982.91611552</v>
      </c>
      <c r="J10882" s="11">
        <f t="shared" si="583"/>
        <v>3129</v>
      </c>
      <c r="K10882" s="11">
        <f t="shared" si="584"/>
        <v>108728.34225507047</v>
      </c>
      <c r="L10882" s="12">
        <f t="shared" si="581"/>
        <v>0</v>
      </c>
      <c r="M10882" s="11">
        <f>COUNTIF(E$2:$E10882,E10882)</f>
        <v>609</v>
      </c>
      <c r="O10882" t="str">
        <f t="shared" si="585"/>
        <v/>
      </c>
    </row>
    <row r="10883" spans="1:15" hidden="1">
      <c r="A10883" s="41" t="s">
        <v>103</v>
      </c>
      <c r="B10883" s="46">
        <v>45827</v>
      </c>
      <c r="C10883" s="8" t="s">
        <v>13</v>
      </c>
      <c r="D10883" s="8" t="s">
        <v>14</v>
      </c>
      <c r="E10883" s="8" t="s">
        <v>14</v>
      </c>
      <c r="F10883" s="9">
        <f t="shared" si="580"/>
        <v>-46300000</v>
      </c>
      <c r="G10883" s="9">
        <v>-463</v>
      </c>
      <c r="H10883" s="10">
        <v>-49888250</v>
      </c>
      <c r="I10883" s="11">
        <f t="shared" si="582"/>
        <v>17110456887.717524</v>
      </c>
      <c r="J10883" s="11">
        <f t="shared" si="583"/>
        <v>167316</v>
      </c>
      <c r="K10883" s="11">
        <f t="shared" si="584"/>
        <v>102264.31953738748</v>
      </c>
      <c r="L10883" s="12">
        <f t="shared" si="581"/>
        <v>2539870.0541896001</v>
      </c>
      <c r="M10883" s="11">
        <f>COUNTIF(E$2:$E10883,E10883)</f>
        <v>1808</v>
      </c>
      <c r="O10883" t="str">
        <f t="shared" si="585"/>
        <v/>
      </c>
    </row>
    <row r="10884" spans="1:15" hidden="1">
      <c r="A10884" s="41" t="s">
        <v>103</v>
      </c>
      <c r="B10884" s="46">
        <v>45827</v>
      </c>
      <c r="C10884" s="8" t="s">
        <v>13</v>
      </c>
      <c r="D10884" s="8" t="s">
        <v>14</v>
      </c>
      <c r="E10884" s="8" t="s">
        <v>14</v>
      </c>
      <c r="F10884" s="9">
        <f t="shared" si="580"/>
        <v>-9200000</v>
      </c>
      <c r="G10884" s="9">
        <v>-92</v>
      </c>
      <c r="H10884" s="10">
        <v>-9913000</v>
      </c>
      <c r="I10884" s="11">
        <f t="shared" si="582"/>
        <v>17101048570.320084</v>
      </c>
      <c r="J10884" s="11">
        <f t="shared" si="583"/>
        <v>167224</v>
      </c>
      <c r="K10884" s="11">
        <f t="shared" si="584"/>
        <v>102264.31953738748</v>
      </c>
      <c r="L10884" s="12">
        <f t="shared" si="581"/>
        <v>504682.60256035253</v>
      </c>
      <c r="M10884" s="11">
        <f>COUNTIF(E$2:$E10884,E10884)</f>
        <v>1809</v>
      </c>
      <c r="O10884" t="str">
        <f t="shared" si="585"/>
        <v/>
      </c>
    </row>
    <row r="10885" spans="1:15" hidden="1">
      <c r="A10885" s="41" t="s">
        <v>103</v>
      </c>
      <c r="B10885" s="46">
        <v>45827</v>
      </c>
      <c r="C10885" s="8" t="s">
        <v>13</v>
      </c>
      <c r="D10885" s="8" t="s">
        <v>14</v>
      </c>
      <c r="E10885" s="8" t="s">
        <v>14</v>
      </c>
      <c r="F10885" s="9">
        <f t="shared" si="580"/>
        <v>-46300000</v>
      </c>
      <c r="G10885" s="9">
        <v>-463</v>
      </c>
      <c r="H10885" s="10">
        <v>-49888250</v>
      </c>
      <c r="I10885" s="11">
        <f t="shared" si="582"/>
        <v>17053700190.374273</v>
      </c>
      <c r="J10885" s="11">
        <f t="shared" si="583"/>
        <v>166761</v>
      </c>
      <c r="K10885" s="11">
        <f t="shared" si="584"/>
        <v>102264.31953738748</v>
      </c>
      <c r="L10885" s="12">
        <f t="shared" si="581"/>
        <v>2539870.0541896001</v>
      </c>
      <c r="M10885" s="11">
        <f>COUNTIF(E$2:$E10885,E10885)</f>
        <v>1810</v>
      </c>
      <c r="O10885" t="str">
        <f t="shared" si="585"/>
        <v/>
      </c>
    </row>
    <row r="10886" spans="1:15" hidden="1">
      <c r="A10886" s="41" t="s">
        <v>103</v>
      </c>
      <c r="B10886" s="46">
        <v>45827</v>
      </c>
      <c r="C10886" s="8" t="s">
        <v>13</v>
      </c>
      <c r="D10886" s="8" t="s">
        <v>14</v>
      </c>
      <c r="E10886" s="8" t="s">
        <v>14</v>
      </c>
      <c r="F10886" s="9">
        <f t="shared" si="580"/>
        <v>900000</v>
      </c>
      <c r="G10886" s="9">
        <v>9</v>
      </c>
      <c r="H10886" s="10">
        <v>967977</v>
      </c>
      <c r="I10886" s="11">
        <f t="shared" si="582"/>
        <v>17054668167.374273</v>
      </c>
      <c r="J10886" s="11">
        <f t="shared" si="583"/>
        <v>166770</v>
      </c>
      <c r="K10886" s="11">
        <f t="shared" si="584"/>
        <v>102264.60494917716</v>
      </c>
      <c r="L10886" s="12">
        <f t="shared" si="581"/>
        <v>0</v>
      </c>
      <c r="M10886" s="11">
        <f>COUNTIF(E$2:$E10886,E10886)</f>
        <v>1811</v>
      </c>
      <c r="O10886" t="str">
        <f t="shared" si="585"/>
        <v/>
      </c>
    </row>
    <row r="10887" spans="1:15" hidden="1">
      <c r="A10887" s="41" t="s">
        <v>103</v>
      </c>
      <c r="B10887" s="46">
        <v>45827</v>
      </c>
      <c r="C10887" s="8" t="s">
        <v>13</v>
      </c>
      <c r="D10887" s="8" t="s">
        <v>14</v>
      </c>
      <c r="E10887" s="8" t="s">
        <v>14</v>
      </c>
      <c r="F10887" s="9">
        <f t="shared" si="580"/>
        <v>900000</v>
      </c>
      <c r="G10887" s="9">
        <v>9</v>
      </c>
      <c r="H10887" s="10">
        <v>967977</v>
      </c>
      <c r="I10887" s="11">
        <f t="shared" si="582"/>
        <v>17055636144.374273</v>
      </c>
      <c r="J10887" s="11">
        <f t="shared" si="583"/>
        <v>166779</v>
      </c>
      <c r="K10887" s="11">
        <f t="shared" si="584"/>
        <v>102264.89033016311</v>
      </c>
      <c r="L10887" s="12">
        <f t="shared" si="581"/>
        <v>0</v>
      </c>
      <c r="M10887" s="11">
        <f>COUNTIF(E$2:$E10887,E10887)</f>
        <v>1812</v>
      </c>
      <c r="O10887" t="str">
        <f t="shared" si="585"/>
        <v/>
      </c>
    </row>
    <row r="10888" spans="1:15" hidden="1">
      <c r="A10888" s="41" t="s">
        <v>103</v>
      </c>
      <c r="B10888" s="46">
        <v>45827</v>
      </c>
      <c r="C10888" s="8" t="s">
        <v>13</v>
      </c>
      <c r="D10888" s="8" t="s">
        <v>15</v>
      </c>
      <c r="E10888" s="8" t="s">
        <v>15</v>
      </c>
      <c r="F10888" s="9">
        <f t="shared" si="580"/>
        <v>-45400000</v>
      </c>
      <c r="G10888" s="9">
        <v>-454</v>
      </c>
      <c r="H10888" s="10">
        <v>-49895054</v>
      </c>
      <c r="I10888" s="11">
        <f t="shared" si="582"/>
        <v>17414892224.230576</v>
      </c>
      <c r="J10888" s="11">
        <f t="shared" si="583"/>
        <v>161240</v>
      </c>
      <c r="K10888" s="11">
        <f t="shared" si="584"/>
        <v>108006.02967148711</v>
      </c>
      <c r="L10888" s="12">
        <f t="shared" si="581"/>
        <v>860316.52914485335</v>
      </c>
      <c r="M10888" s="11">
        <f>COUNTIF(E$2:$E10888,E10888)</f>
        <v>3525</v>
      </c>
      <c r="O10888" t="str">
        <f t="shared" si="585"/>
        <v/>
      </c>
    </row>
    <row r="10889" spans="1:15" hidden="1">
      <c r="A10889" s="41" t="s">
        <v>103</v>
      </c>
      <c r="B10889" s="46">
        <v>45827</v>
      </c>
      <c r="C10889" s="8" t="s">
        <v>13</v>
      </c>
      <c r="D10889" s="8" t="s">
        <v>14</v>
      </c>
      <c r="E10889" s="8" t="s">
        <v>14</v>
      </c>
      <c r="F10889" s="9">
        <f t="shared" si="580"/>
        <v>-900000</v>
      </c>
      <c r="G10889" s="9">
        <v>-9</v>
      </c>
      <c r="H10889" s="10">
        <v>-969750</v>
      </c>
      <c r="I10889" s="11">
        <f t="shared" si="582"/>
        <v>17054715760.361301</v>
      </c>
      <c r="J10889" s="11">
        <f t="shared" si="583"/>
        <v>166770</v>
      </c>
      <c r="K10889" s="11">
        <f t="shared" si="584"/>
        <v>102264.89033016311</v>
      </c>
      <c r="L10889" s="12">
        <f t="shared" si="581"/>
        <v>49365.987028532079</v>
      </c>
      <c r="M10889" s="11">
        <f>COUNTIF(E$2:$E10889,E10889)</f>
        <v>1813</v>
      </c>
      <c r="O10889" t="str">
        <f t="shared" si="585"/>
        <v/>
      </c>
    </row>
    <row r="10890" spans="1:15" hidden="1">
      <c r="A10890" s="41" t="s">
        <v>103</v>
      </c>
      <c r="B10890" s="46">
        <v>45827</v>
      </c>
      <c r="C10890" s="8" t="s">
        <v>13</v>
      </c>
      <c r="D10890" s="8" t="s">
        <v>15</v>
      </c>
      <c r="E10890" s="8" t="s">
        <v>15</v>
      </c>
      <c r="F10890" s="9">
        <f t="shared" si="580"/>
        <v>-1800000</v>
      </c>
      <c r="G10890" s="9">
        <v>-18</v>
      </c>
      <c r="H10890" s="10">
        <v>-1978218</v>
      </c>
      <c r="I10890" s="11">
        <f t="shared" si="582"/>
        <v>17412948115.696487</v>
      </c>
      <c r="J10890" s="11">
        <f t="shared" si="583"/>
        <v>161222</v>
      </c>
      <c r="K10890" s="11">
        <f t="shared" si="584"/>
        <v>108006.02967148711</v>
      </c>
      <c r="L10890" s="12">
        <f t="shared" si="581"/>
        <v>34109.46591323195</v>
      </c>
      <c r="M10890" s="11">
        <f>COUNTIF(E$2:$E10890,E10890)</f>
        <v>3526</v>
      </c>
      <c r="O10890" t="str">
        <f t="shared" si="585"/>
        <v/>
      </c>
    </row>
    <row r="10891" spans="1:15" hidden="1">
      <c r="A10891" s="41" t="s">
        <v>103</v>
      </c>
      <c r="B10891" s="46">
        <v>45827</v>
      </c>
      <c r="C10891" s="8" t="s">
        <v>13</v>
      </c>
      <c r="D10891" s="8" t="s">
        <v>14</v>
      </c>
      <c r="E10891" s="8" t="s">
        <v>14</v>
      </c>
      <c r="F10891" s="9">
        <f t="shared" si="580"/>
        <v>-1500000</v>
      </c>
      <c r="G10891" s="9">
        <v>-15</v>
      </c>
      <c r="H10891" s="10">
        <v>-1616250</v>
      </c>
      <c r="I10891" s="11">
        <f t="shared" si="582"/>
        <v>17053181787.00635</v>
      </c>
      <c r="J10891" s="11">
        <f t="shared" si="583"/>
        <v>166755</v>
      </c>
      <c r="K10891" s="11">
        <f t="shared" si="584"/>
        <v>102264.89033016311</v>
      </c>
      <c r="L10891" s="12">
        <f t="shared" si="581"/>
        <v>82276.645047553349</v>
      </c>
      <c r="M10891" s="11">
        <f>COUNTIF(E$2:$E10891,E10891)</f>
        <v>1814</v>
      </c>
      <c r="O10891" t="str">
        <f t="shared" si="585"/>
        <v/>
      </c>
    </row>
    <row r="10892" spans="1:15" hidden="1">
      <c r="A10892" s="41" t="s">
        <v>103</v>
      </c>
      <c r="B10892" s="46">
        <v>45827</v>
      </c>
      <c r="C10892" s="8" t="s">
        <v>13</v>
      </c>
      <c r="D10892" s="8" t="s">
        <v>14</v>
      </c>
      <c r="E10892" s="8" t="s">
        <v>14</v>
      </c>
      <c r="F10892" s="9">
        <f t="shared" si="580"/>
        <v>-900000</v>
      </c>
      <c r="G10892" s="9">
        <v>-9</v>
      </c>
      <c r="H10892" s="10">
        <v>-969750</v>
      </c>
      <c r="I10892" s="11">
        <f t="shared" si="582"/>
        <v>17052261402.993378</v>
      </c>
      <c r="J10892" s="11">
        <f t="shared" si="583"/>
        <v>166746</v>
      </c>
      <c r="K10892" s="11">
        <f t="shared" si="584"/>
        <v>102264.89033016311</v>
      </c>
      <c r="L10892" s="12">
        <f t="shared" si="581"/>
        <v>49365.987028532079</v>
      </c>
      <c r="M10892" s="11">
        <f>COUNTIF(E$2:$E10892,E10892)</f>
        <v>1815</v>
      </c>
      <c r="O10892" t="str">
        <f t="shared" si="585"/>
        <v/>
      </c>
    </row>
    <row r="10893" spans="1:15" hidden="1">
      <c r="A10893" s="41" t="s">
        <v>103</v>
      </c>
      <c r="B10893" s="46">
        <v>45827</v>
      </c>
      <c r="C10893" s="8" t="s">
        <v>13</v>
      </c>
      <c r="D10893" s="8" t="s">
        <v>14</v>
      </c>
      <c r="E10893" s="8" t="s">
        <v>14</v>
      </c>
      <c r="F10893" s="9">
        <f t="shared" si="580"/>
        <v>-9300000</v>
      </c>
      <c r="G10893" s="9">
        <v>-93</v>
      </c>
      <c r="H10893" s="10">
        <v>-10020750</v>
      </c>
      <c r="I10893" s="11">
        <f t="shared" si="582"/>
        <v>17042750768.192673</v>
      </c>
      <c r="J10893" s="11">
        <f t="shared" si="583"/>
        <v>166653</v>
      </c>
      <c r="K10893" s="11">
        <f t="shared" si="584"/>
        <v>102264.89033016311</v>
      </c>
      <c r="L10893" s="12">
        <f t="shared" si="581"/>
        <v>510115.1992948316</v>
      </c>
      <c r="M10893" s="11">
        <f>COUNTIF(E$2:$E10893,E10893)</f>
        <v>1816</v>
      </c>
      <c r="O10893" t="str">
        <f t="shared" si="585"/>
        <v/>
      </c>
    </row>
    <row r="10894" spans="1:15" hidden="1">
      <c r="A10894" s="41" t="s">
        <v>103</v>
      </c>
      <c r="B10894" s="46">
        <v>45827</v>
      </c>
      <c r="C10894" s="8" t="s">
        <v>13</v>
      </c>
      <c r="D10894" s="8" t="s">
        <v>15</v>
      </c>
      <c r="E10894" s="8" t="s">
        <v>15</v>
      </c>
      <c r="F10894" s="9">
        <f t="shared" si="580"/>
        <v>-4800000</v>
      </c>
      <c r="G10894" s="9">
        <v>-48</v>
      </c>
      <c r="H10894" s="10">
        <v>-5275248</v>
      </c>
      <c r="I10894" s="11">
        <f t="shared" si="582"/>
        <v>17407763826.272255</v>
      </c>
      <c r="J10894" s="11">
        <f t="shared" si="583"/>
        <v>161174</v>
      </c>
      <c r="K10894" s="11">
        <f t="shared" si="584"/>
        <v>108006.02967148711</v>
      </c>
      <c r="L10894" s="12">
        <f t="shared" si="581"/>
        <v>90958.575768618844</v>
      </c>
      <c r="M10894" s="11">
        <f>COUNTIF(E$2:$E10894,E10894)</f>
        <v>3527</v>
      </c>
      <c r="O10894" t="str">
        <f t="shared" si="585"/>
        <v/>
      </c>
    </row>
    <row r="10895" spans="1:15" hidden="1">
      <c r="A10895" s="41" t="s">
        <v>103</v>
      </c>
      <c r="B10895" s="46">
        <v>45827</v>
      </c>
      <c r="C10895" s="8" t="s">
        <v>13</v>
      </c>
      <c r="D10895" s="8" t="s">
        <v>14</v>
      </c>
      <c r="E10895" s="8" t="s">
        <v>14</v>
      </c>
      <c r="F10895" s="9">
        <f t="shared" si="580"/>
        <v>-35200000</v>
      </c>
      <c r="G10895" s="9">
        <v>-352</v>
      </c>
      <c r="H10895" s="10">
        <v>-37928000</v>
      </c>
      <c r="I10895" s="11">
        <f t="shared" si="582"/>
        <v>17006753526.796455</v>
      </c>
      <c r="J10895" s="11">
        <f t="shared" si="583"/>
        <v>166301</v>
      </c>
      <c r="K10895" s="11">
        <f t="shared" si="584"/>
        <v>102264.89033016311</v>
      </c>
      <c r="L10895" s="12">
        <f t="shared" si="581"/>
        <v>1930758.6037825868</v>
      </c>
      <c r="M10895" s="11">
        <f>COUNTIF(E$2:$E10895,E10895)</f>
        <v>1817</v>
      </c>
      <c r="O10895" t="str">
        <f t="shared" si="585"/>
        <v/>
      </c>
    </row>
    <row r="10896" spans="1:15" hidden="1">
      <c r="A10896" s="41" t="s">
        <v>103</v>
      </c>
      <c r="B10896" s="46">
        <v>45827</v>
      </c>
      <c r="C10896" s="8" t="s">
        <v>13</v>
      </c>
      <c r="D10896" s="8" t="s">
        <v>46</v>
      </c>
      <c r="E10896" s="8" t="s">
        <v>46</v>
      </c>
      <c r="F10896" s="9">
        <f t="shared" si="580"/>
        <v>27000000</v>
      </c>
      <c r="G10896" s="9">
        <v>270</v>
      </c>
      <c r="H10896" s="10">
        <v>28103490</v>
      </c>
      <c r="I10896" s="11">
        <f t="shared" si="582"/>
        <v>11212835929.515728</v>
      </c>
      <c r="J10896" s="11">
        <f t="shared" si="583"/>
        <v>109054</v>
      </c>
      <c r="K10896" s="11">
        <f t="shared" si="584"/>
        <v>102819.11648830606</v>
      </c>
      <c r="L10896" s="12">
        <f t="shared" si="581"/>
        <v>0</v>
      </c>
      <c r="M10896" s="11">
        <f>COUNTIF(E$2:$E10896,E10896)</f>
        <v>3064</v>
      </c>
      <c r="O10896" t="str">
        <f t="shared" si="585"/>
        <v/>
      </c>
    </row>
    <row r="10897" spans="1:15" hidden="1">
      <c r="A10897" s="41" t="s">
        <v>103</v>
      </c>
      <c r="B10897" s="46">
        <v>45827</v>
      </c>
      <c r="C10897" s="8" t="s">
        <v>13</v>
      </c>
      <c r="D10897" s="8" t="s">
        <v>15</v>
      </c>
      <c r="E10897" s="8" t="s">
        <v>15</v>
      </c>
      <c r="F10897" s="9">
        <f t="shared" si="580"/>
        <v>-45400000</v>
      </c>
      <c r="G10897" s="9">
        <v>-454</v>
      </c>
      <c r="H10897" s="10">
        <v>-49895054</v>
      </c>
      <c r="I10897" s="11">
        <f t="shared" si="582"/>
        <v>17358729088.801399</v>
      </c>
      <c r="J10897" s="11">
        <f t="shared" si="583"/>
        <v>160720</v>
      </c>
      <c r="K10897" s="11">
        <f t="shared" si="584"/>
        <v>108006.02967148711</v>
      </c>
      <c r="L10897" s="12">
        <f t="shared" si="581"/>
        <v>860316.52914485335</v>
      </c>
      <c r="M10897" s="11">
        <f>COUNTIF(E$2:$E10897,E10897)</f>
        <v>3528</v>
      </c>
      <c r="O10897" t="str">
        <f t="shared" si="585"/>
        <v/>
      </c>
    </row>
    <row r="10898" spans="1:15" hidden="1">
      <c r="A10898" s="41" t="s">
        <v>103</v>
      </c>
      <c r="B10898" s="46">
        <v>45827</v>
      </c>
      <c r="C10898" s="8" t="s">
        <v>13</v>
      </c>
      <c r="D10898" s="8" t="s">
        <v>14</v>
      </c>
      <c r="E10898" s="8" t="s">
        <v>14</v>
      </c>
      <c r="F10898" s="9">
        <f t="shared" si="580"/>
        <v>-21100000</v>
      </c>
      <c r="G10898" s="9">
        <v>-211</v>
      </c>
      <c r="H10898" s="10">
        <v>-22735250</v>
      </c>
      <c r="I10898" s="11">
        <f t="shared" si="582"/>
        <v>16985175634.93679</v>
      </c>
      <c r="J10898" s="11">
        <f t="shared" si="583"/>
        <v>166090</v>
      </c>
      <c r="K10898" s="11">
        <f t="shared" si="584"/>
        <v>102264.89033016311</v>
      </c>
      <c r="L10898" s="12">
        <f t="shared" si="581"/>
        <v>1157358.1403355859</v>
      </c>
      <c r="M10898" s="11">
        <f>COUNTIF(E$2:$E10898,E10898)</f>
        <v>1818</v>
      </c>
      <c r="O10898" t="str">
        <f t="shared" si="585"/>
        <v/>
      </c>
    </row>
    <row r="10899" spans="1:15" hidden="1">
      <c r="A10899" s="41" t="s">
        <v>103</v>
      </c>
      <c r="B10899" s="46">
        <v>45827</v>
      </c>
      <c r="C10899" s="8" t="s">
        <v>13</v>
      </c>
      <c r="D10899" s="8" t="s">
        <v>48</v>
      </c>
      <c r="E10899" s="8" t="s">
        <v>48</v>
      </c>
      <c r="F10899" s="9">
        <f t="shared" si="580"/>
        <v>3400000</v>
      </c>
      <c r="G10899" s="9">
        <v>34</v>
      </c>
      <c r="H10899" s="10">
        <v>3758462</v>
      </c>
      <c r="I10899" s="11">
        <f t="shared" si="582"/>
        <v>343969444.91611552</v>
      </c>
      <c r="J10899" s="11">
        <f t="shared" si="583"/>
        <v>3163</v>
      </c>
      <c r="K10899" s="11">
        <f t="shared" si="584"/>
        <v>108747.84853497171</v>
      </c>
      <c r="L10899" s="12">
        <f t="shared" si="581"/>
        <v>0</v>
      </c>
      <c r="M10899" s="11">
        <f>COUNTIF(E$2:$E10899,E10899)</f>
        <v>610</v>
      </c>
      <c r="O10899" t="str">
        <f t="shared" si="585"/>
        <v/>
      </c>
    </row>
    <row r="10900" spans="1:15" hidden="1">
      <c r="A10900" s="41" t="s">
        <v>103</v>
      </c>
      <c r="B10900" s="46">
        <v>45827</v>
      </c>
      <c r="C10900" s="8" t="s">
        <v>13</v>
      </c>
      <c r="D10900" s="8" t="s">
        <v>46</v>
      </c>
      <c r="E10900" s="8" t="s">
        <v>46</v>
      </c>
      <c r="F10900" s="9">
        <f t="shared" si="580"/>
        <v>3400000</v>
      </c>
      <c r="G10900" s="9">
        <v>34</v>
      </c>
      <c r="H10900" s="10">
        <v>3505774</v>
      </c>
      <c r="I10900" s="11">
        <f t="shared" si="582"/>
        <v>11216341703.515728</v>
      </c>
      <c r="J10900" s="11">
        <f t="shared" si="583"/>
        <v>109088</v>
      </c>
      <c r="K10900" s="11">
        <f t="shared" si="584"/>
        <v>102819.20746109313</v>
      </c>
      <c r="L10900" s="12">
        <f t="shared" si="581"/>
        <v>0</v>
      </c>
      <c r="M10900" s="11">
        <f>COUNTIF(E$2:$E10900,E10900)</f>
        <v>3065</v>
      </c>
      <c r="O10900" t="str">
        <f t="shared" si="585"/>
        <v/>
      </c>
    </row>
    <row r="10901" spans="1:15" hidden="1">
      <c r="A10901" s="41" t="s">
        <v>103</v>
      </c>
      <c r="B10901" s="46">
        <v>45827</v>
      </c>
      <c r="C10901" s="8" t="s">
        <v>13</v>
      </c>
      <c r="D10901" s="8" t="s">
        <v>46</v>
      </c>
      <c r="E10901" s="8" t="s">
        <v>46</v>
      </c>
      <c r="F10901" s="9">
        <f t="shared" si="580"/>
        <v>3300000</v>
      </c>
      <c r="G10901" s="9">
        <v>33</v>
      </c>
      <c r="H10901" s="10">
        <v>3419988</v>
      </c>
      <c r="I10901" s="11">
        <f t="shared" si="582"/>
        <v>11219761691.515728</v>
      </c>
      <c r="J10901" s="11">
        <f t="shared" si="583"/>
        <v>109121</v>
      </c>
      <c r="K10901" s="11">
        <f t="shared" si="584"/>
        <v>102819.45447270211</v>
      </c>
      <c r="L10901" s="12">
        <f t="shared" si="581"/>
        <v>0</v>
      </c>
      <c r="M10901" s="11">
        <f>COUNTIF(E$2:$E10901,E10901)</f>
        <v>3066</v>
      </c>
      <c r="O10901" t="str">
        <f t="shared" si="585"/>
        <v/>
      </c>
    </row>
    <row r="10902" spans="1:15" hidden="1">
      <c r="A10902" s="41" t="s">
        <v>103</v>
      </c>
      <c r="B10902" s="46">
        <v>45827</v>
      </c>
      <c r="C10902" s="8" t="s">
        <v>13</v>
      </c>
      <c r="D10902" s="8" t="s">
        <v>15</v>
      </c>
      <c r="E10902" s="8" t="s">
        <v>15</v>
      </c>
      <c r="F10902" s="9">
        <f t="shared" si="580"/>
        <v>4600000</v>
      </c>
      <c r="G10902" s="9">
        <v>46</v>
      </c>
      <c r="H10902" s="10">
        <v>4974946</v>
      </c>
      <c r="I10902" s="11">
        <f t="shared" si="582"/>
        <v>17363704034.801399</v>
      </c>
      <c r="J10902" s="11">
        <f t="shared" si="583"/>
        <v>160766</v>
      </c>
      <c r="K10902" s="11">
        <f t="shared" si="584"/>
        <v>108006.07115186917</v>
      </c>
      <c r="L10902" s="12">
        <f t="shared" si="581"/>
        <v>0</v>
      </c>
      <c r="M10902" s="11">
        <f>COUNTIF(E$2:$E10902,E10902)</f>
        <v>3529</v>
      </c>
      <c r="O10902" t="str">
        <f t="shared" si="585"/>
        <v/>
      </c>
    </row>
    <row r="10903" spans="1:15" hidden="1">
      <c r="A10903" s="41" t="s">
        <v>103</v>
      </c>
      <c r="B10903" s="46">
        <v>45827</v>
      </c>
      <c r="C10903" s="8" t="s">
        <v>13</v>
      </c>
      <c r="D10903" s="8" t="s">
        <v>15</v>
      </c>
      <c r="E10903" s="8" t="s">
        <v>15</v>
      </c>
      <c r="F10903" s="9">
        <f t="shared" si="580"/>
        <v>4500000</v>
      </c>
      <c r="G10903" s="9">
        <v>45</v>
      </c>
      <c r="H10903" s="10">
        <v>4857840</v>
      </c>
      <c r="I10903" s="11">
        <f t="shared" si="582"/>
        <v>17368561874.801399</v>
      </c>
      <c r="J10903" s="11">
        <f t="shared" si="583"/>
        <v>160811</v>
      </c>
      <c r="K10903" s="11">
        <f t="shared" si="584"/>
        <v>108006.05602105203</v>
      </c>
      <c r="L10903" s="12">
        <f t="shared" si="581"/>
        <v>0</v>
      </c>
      <c r="M10903" s="11">
        <f>COUNTIF(E$2:$E10903,E10903)</f>
        <v>3530</v>
      </c>
      <c r="O10903" t="str">
        <f t="shared" si="585"/>
        <v/>
      </c>
    </row>
    <row r="10904" spans="1:15" hidden="1">
      <c r="A10904" s="41" t="s">
        <v>103</v>
      </c>
      <c r="B10904" s="46">
        <v>45827</v>
      </c>
      <c r="C10904" s="8" t="s">
        <v>13</v>
      </c>
      <c r="D10904" s="8" t="s">
        <v>90</v>
      </c>
      <c r="E10904" s="8" t="s">
        <v>90</v>
      </c>
      <c r="F10904" s="9">
        <f t="shared" si="580"/>
        <v>11900000</v>
      </c>
      <c r="G10904" s="9">
        <v>119</v>
      </c>
      <c r="H10904" s="10">
        <v>12962670</v>
      </c>
      <c r="I10904" s="11">
        <f t="shared" si="582"/>
        <v>4325795547.24438</v>
      </c>
      <c r="J10904" s="11">
        <f t="shared" si="583"/>
        <v>41082</v>
      </c>
      <c r="K10904" s="11">
        <f t="shared" si="584"/>
        <v>105296.61523889733</v>
      </c>
      <c r="L10904" s="12">
        <f t="shared" si="581"/>
        <v>0</v>
      </c>
      <c r="M10904" s="11">
        <f>COUNTIF(E$2:$E10904,E10904)</f>
        <v>1836</v>
      </c>
      <c r="O10904" t="str">
        <f t="shared" si="585"/>
        <v/>
      </c>
    </row>
    <row r="10905" spans="1:15" hidden="1">
      <c r="A10905" s="41" t="s">
        <v>103</v>
      </c>
      <c r="B10905" s="46">
        <v>45827</v>
      </c>
      <c r="C10905" s="8" t="s">
        <v>13</v>
      </c>
      <c r="D10905" s="8" t="s">
        <v>14</v>
      </c>
      <c r="E10905" s="8" t="s">
        <v>14</v>
      </c>
      <c r="F10905" s="9">
        <f t="shared" si="580"/>
        <v>-2000000</v>
      </c>
      <c r="G10905" s="9">
        <v>-20</v>
      </c>
      <c r="H10905" s="10">
        <v>-2155000</v>
      </c>
      <c r="I10905" s="11">
        <f t="shared" si="582"/>
        <v>16983130337.130188</v>
      </c>
      <c r="J10905" s="11">
        <f t="shared" si="583"/>
        <v>166070</v>
      </c>
      <c r="K10905" s="11">
        <f t="shared" si="584"/>
        <v>102264.89033016311</v>
      </c>
      <c r="L10905" s="12">
        <f t="shared" si="581"/>
        <v>109702.1933967378</v>
      </c>
      <c r="M10905" s="11">
        <f>COUNTIF(E$2:$E10905,E10905)</f>
        <v>1819</v>
      </c>
      <c r="O10905" t="str">
        <f t="shared" si="585"/>
        <v/>
      </c>
    </row>
    <row r="10906" spans="1:15" hidden="1">
      <c r="A10906" s="41" t="s">
        <v>103</v>
      </c>
      <c r="B10906" s="46">
        <v>45827</v>
      </c>
      <c r="C10906" s="8" t="s">
        <v>13</v>
      </c>
      <c r="D10906" s="8" t="s">
        <v>15</v>
      </c>
      <c r="E10906" s="8" t="s">
        <v>15</v>
      </c>
      <c r="F10906" s="9">
        <f t="shared" si="580"/>
        <v>-57200000</v>
      </c>
      <c r="G10906" s="9">
        <v>-572</v>
      </c>
      <c r="H10906" s="10">
        <v>-62863372</v>
      </c>
      <c r="I10906" s="11">
        <f t="shared" si="582"/>
        <v>17306782410.757359</v>
      </c>
      <c r="J10906" s="11">
        <f t="shared" si="583"/>
        <v>160239</v>
      </c>
      <c r="K10906" s="11">
        <f t="shared" si="584"/>
        <v>108006.05602105203</v>
      </c>
      <c r="L10906" s="12">
        <f t="shared" si="581"/>
        <v>1083907.9559582397</v>
      </c>
      <c r="M10906" s="11">
        <f>COUNTIF(E$2:$E10906,E10906)</f>
        <v>3531</v>
      </c>
      <c r="O10906" t="str">
        <f t="shared" si="585"/>
        <v/>
      </c>
    </row>
    <row r="10907" spans="1:15" hidden="1">
      <c r="A10907" s="41" t="s">
        <v>103</v>
      </c>
      <c r="B10907" s="46">
        <v>45827</v>
      </c>
      <c r="C10907" s="8" t="s">
        <v>13</v>
      </c>
      <c r="D10907" s="8" t="s">
        <v>14</v>
      </c>
      <c r="E10907" s="8" t="s">
        <v>14</v>
      </c>
      <c r="F10907" s="9">
        <f t="shared" si="580"/>
        <v>-14000000</v>
      </c>
      <c r="G10907" s="9">
        <v>-140</v>
      </c>
      <c r="H10907" s="10">
        <v>-15085000</v>
      </c>
      <c r="I10907" s="11">
        <f t="shared" si="582"/>
        <v>16968813252.483965</v>
      </c>
      <c r="J10907" s="11">
        <f t="shared" si="583"/>
        <v>165930</v>
      </c>
      <c r="K10907" s="11">
        <f t="shared" si="584"/>
        <v>102264.89033016311</v>
      </c>
      <c r="L10907" s="12">
        <f t="shared" si="581"/>
        <v>767915.35377716459</v>
      </c>
      <c r="M10907" s="11">
        <f>COUNTIF(E$2:$E10907,E10907)</f>
        <v>1820</v>
      </c>
      <c r="O10907" t="str">
        <f t="shared" si="585"/>
        <v/>
      </c>
    </row>
    <row r="10908" spans="1:15" hidden="1">
      <c r="A10908" s="41" t="s">
        <v>103</v>
      </c>
      <c r="B10908" s="46">
        <v>45827</v>
      </c>
      <c r="C10908" s="8" t="s">
        <v>13</v>
      </c>
      <c r="D10908" s="8" t="s">
        <v>15</v>
      </c>
      <c r="E10908" s="8" t="s">
        <v>15</v>
      </c>
      <c r="F10908" s="9">
        <f t="shared" si="580"/>
        <v>-4500000</v>
      </c>
      <c r="G10908" s="9">
        <v>-45</v>
      </c>
      <c r="H10908" s="10">
        <v>-4945545</v>
      </c>
      <c r="I10908" s="11">
        <f t="shared" si="582"/>
        <v>17301922138.236412</v>
      </c>
      <c r="J10908" s="11">
        <f t="shared" si="583"/>
        <v>160194</v>
      </c>
      <c r="K10908" s="11">
        <f t="shared" si="584"/>
        <v>108006.05602105203</v>
      </c>
      <c r="L10908" s="12">
        <f t="shared" si="581"/>
        <v>85272.479052658193</v>
      </c>
      <c r="M10908" s="11">
        <f>COUNTIF(E$2:$E10908,E10908)</f>
        <v>3532</v>
      </c>
      <c r="O10908" t="str">
        <f t="shared" si="585"/>
        <v/>
      </c>
    </row>
    <row r="10909" spans="1:15" hidden="1">
      <c r="A10909" s="41" t="s">
        <v>103</v>
      </c>
      <c r="B10909" s="46">
        <v>45827</v>
      </c>
      <c r="C10909" s="8" t="s">
        <v>13</v>
      </c>
      <c r="D10909" s="8" t="s">
        <v>14</v>
      </c>
      <c r="E10909" s="8" t="s">
        <v>14</v>
      </c>
      <c r="F10909" s="9">
        <f t="shared" si="580"/>
        <v>-18700000</v>
      </c>
      <c r="G10909" s="9">
        <v>-187</v>
      </c>
      <c r="H10909" s="10">
        <v>-20149250</v>
      </c>
      <c r="I10909" s="11">
        <f t="shared" si="582"/>
        <v>16949689717.992224</v>
      </c>
      <c r="J10909" s="11">
        <f t="shared" si="583"/>
        <v>165743</v>
      </c>
      <c r="K10909" s="11">
        <f t="shared" si="584"/>
        <v>102264.89033016311</v>
      </c>
      <c r="L10909" s="12">
        <f t="shared" si="581"/>
        <v>1025715.5082594976</v>
      </c>
      <c r="M10909" s="11">
        <f>COUNTIF(E$2:$E10909,E10909)</f>
        <v>1821</v>
      </c>
      <c r="O10909" t="str">
        <f t="shared" si="585"/>
        <v/>
      </c>
    </row>
    <row r="10910" spans="1:15" hidden="1">
      <c r="A10910" s="41" t="s">
        <v>103</v>
      </c>
      <c r="B10910" s="46">
        <v>45827</v>
      </c>
      <c r="C10910" s="8" t="s">
        <v>13</v>
      </c>
      <c r="D10910" s="8" t="s">
        <v>46</v>
      </c>
      <c r="E10910" s="8" t="s">
        <v>46</v>
      </c>
      <c r="F10910" s="9">
        <f t="shared" si="580"/>
        <v>2700000</v>
      </c>
      <c r="G10910" s="9">
        <v>27</v>
      </c>
      <c r="H10910" s="10">
        <v>2816667</v>
      </c>
      <c r="I10910" s="11">
        <f t="shared" si="582"/>
        <v>11222578358.515728</v>
      </c>
      <c r="J10910" s="11">
        <f t="shared" si="583"/>
        <v>109148</v>
      </c>
      <c r="K10910" s="11">
        <f t="shared" si="584"/>
        <v>102819.82591083417</v>
      </c>
      <c r="L10910" s="12">
        <f t="shared" si="581"/>
        <v>0</v>
      </c>
      <c r="M10910" s="11">
        <f>COUNTIF(E$2:$E10910,E10910)</f>
        <v>3067</v>
      </c>
      <c r="O10910" t="str">
        <f t="shared" si="585"/>
        <v/>
      </c>
    </row>
    <row r="10911" spans="1:15" hidden="1">
      <c r="A10911" s="41" t="s">
        <v>103</v>
      </c>
      <c r="B10911" s="46">
        <v>45827</v>
      </c>
      <c r="C10911" s="8" t="s">
        <v>13</v>
      </c>
      <c r="D10911" s="8" t="s">
        <v>14</v>
      </c>
      <c r="E10911" s="8" t="s">
        <v>14</v>
      </c>
      <c r="F10911" s="9">
        <f t="shared" si="580"/>
        <v>-13900000</v>
      </c>
      <c r="G10911" s="9">
        <v>-139</v>
      </c>
      <c r="H10911" s="10">
        <v>-14977250</v>
      </c>
      <c r="I10911" s="11">
        <f t="shared" si="582"/>
        <v>16935474898.236332</v>
      </c>
      <c r="J10911" s="11">
        <f t="shared" si="583"/>
        <v>165604</v>
      </c>
      <c r="K10911" s="11">
        <f t="shared" si="584"/>
        <v>102264.89033016311</v>
      </c>
      <c r="L10911" s="12">
        <f t="shared" si="581"/>
        <v>762430.24410732836</v>
      </c>
      <c r="M10911" s="11">
        <f>COUNTIF(E$2:$E10911,E10911)</f>
        <v>1822</v>
      </c>
      <c r="O10911" t="str">
        <f t="shared" si="585"/>
        <v/>
      </c>
    </row>
    <row r="10912" spans="1:15" hidden="1">
      <c r="A10912" s="41" t="s">
        <v>103</v>
      </c>
      <c r="B10912" s="46">
        <v>45827</v>
      </c>
      <c r="C10912" s="8" t="s">
        <v>13</v>
      </c>
      <c r="D10912" s="8" t="s">
        <v>14</v>
      </c>
      <c r="E10912" s="8" t="s">
        <v>14</v>
      </c>
      <c r="F10912" s="9">
        <f t="shared" si="580"/>
        <v>900000</v>
      </c>
      <c r="G10912" s="9">
        <v>9</v>
      </c>
      <c r="H10912" s="10">
        <v>969237</v>
      </c>
      <c r="I10912" s="11">
        <f t="shared" si="582"/>
        <v>16936444135.236332</v>
      </c>
      <c r="J10912" s="11">
        <f t="shared" si="583"/>
        <v>165613</v>
      </c>
      <c r="K10912" s="11">
        <f t="shared" si="584"/>
        <v>102265.18531296657</v>
      </c>
      <c r="L10912" s="12">
        <f t="shared" si="581"/>
        <v>0</v>
      </c>
      <c r="M10912" s="11">
        <f>COUNTIF(E$2:$E10912,E10912)</f>
        <v>1823</v>
      </c>
      <c r="O10912" t="str">
        <f t="shared" si="585"/>
        <v/>
      </c>
    </row>
    <row r="10913" spans="1:15" hidden="1">
      <c r="A10913" s="41" t="s">
        <v>103</v>
      </c>
      <c r="B10913" s="46">
        <v>45827</v>
      </c>
      <c r="C10913" s="8" t="s">
        <v>13</v>
      </c>
      <c r="D10913" s="8" t="s">
        <v>14</v>
      </c>
      <c r="E10913" s="8" t="s">
        <v>14</v>
      </c>
      <c r="F10913" s="9">
        <f t="shared" si="580"/>
        <v>-5600000</v>
      </c>
      <c r="G10913" s="9">
        <v>-56</v>
      </c>
      <c r="H10913" s="10">
        <v>-6034000</v>
      </c>
      <c r="I10913" s="11">
        <f t="shared" si="582"/>
        <v>16930717284.858807</v>
      </c>
      <c r="J10913" s="11">
        <f t="shared" si="583"/>
        <v>165557</v>
      </c>
      <c r="K10913" s="11">
        <f t="shared" si="584"/>
        <v>102265.18531296657</v>
      </c>
      <c r="L10913" s="12">
        <f t="shared" si="581"/>
        <v>307149.62247387227</v>
      </c>
      <c r="M10913" s="11">
        <f>COUNTIF(E$2:$E10913,E10913)</f>
        <v>1824</v>
      </c>
      <c r="O10913" t="str">
        <f t="shared" si="585"/>
        <v/>
      </c>
    </row>
    <row r="10914" spans="1:15" hidden="1">
      <c r="A10914" s="41" t="s">
        <v>103</v>
      </c>
      <c r="B10914" s="46">
        <v>45827</v>
      </c>
      <c r="C10914" s="8" t="s">
        <v>13</v>
      </c>
      <c r="D10914" s="8" t="s">
        <v>15</v>
      </c>
      <c r="E10914" s="8" t="s">
        <v>15</v>
      </c>
      <c r="F10914" s="9">
        <f t="shared" si="580"/>
        <v>-116100000</v>
      </c>
      <c r="G10914" s="9">
        <v>-1161</v>
      </c>
      <c r="H10914" s="10">
        <v>-127595061</v>
      </c>
      <c r="I10914" s="11">
        <f t="shared" si="582"/>
        <v>17176527107.195971</v>
      </c>
      <c r="J10914" s="11">
        <f t="shared" si="583"/>
        <v>159033</v>
      </c>
      <c r="K10914" s="11">
        <f t="shared" si="584"/>
        <v>108006.05602105203</v>
      </c>
      <c r="L10914" s="12">
        <f t="shared" si="581"/>
        <v>2200029.9595585912</v>
      </c>
      <c r="M10914" s="11">
        <f>COUNTIF(E$2:$E10914,E10914)</f>
        <v>3533</v>
      </c>
      <c r="O10914" t="str">
        <f t="shared" si="585"/>
        <v/>
      </c>
    </row>
    <row r="10915" spans="1:15" hidden="1">
      <c r="A10915" s="41" t="s">
        <v>103</v>
      </c>
      <c r="B10915" s="46">
        <v>45827</v>
      </c>
      <c r="C10915" s="8" t="s">
        <v>13</v>
      </c>
      <c r="D10915" s="8" t="s">
        <v>15</v>
      </c>
      <c r="E10915" s="8" t="s">
        <v>15</v>
      </c>
      <c r="F10915" s="9">
        <f t="shared" si="580"/>
        <v>-30400000</v>
      </c>
      <c r="G10915" s="9">
        <v>-304</v>
      </c>
      <c r="H10915" s="10">
        <v>-33409904</v>
      </c>
      <c r="I10915" s="11">
        <f t="shared" si="582"/>
        <v>17143693266.165571</v>
      </c>
      <c r="J10915" s="11">
        <f t="shared" si="583"/>
        <v>158729</v>
      </c>
      <c r="K10915" s="11">
        <f t="shared" si="584"/>
        <v>108006.05602105203</v>
      </c>
      <c r="L10915" s="12">
        <f t="shared" si="581"/>
        <v>576062.96960018203</v>
      </c>
      <c r="M10915" s="11">
        <f>COUNTIF(E$2:$E10915,E10915)</f>
        <v>3534</v>
      </c>
      <c r="O10915" t="str">
        <f t="shared" si="585"/>
        <v/>
      </c>
    </row>
    <row r="10916" spans="1:15" hidden="1">
      <c r="A10916" s="41" t="s">
        <v>103</v>
      </c>
      <c r="B10916" s="46">
        <v>45827</v>
      </c>
      <c r="C10916" s="8" t="s">
        <v>13</v>
      </c>
      <c r="D10916" s="8" t="s">
        <v>15</v>
      </c>
      <c r="E10916" s="8" t="s">
        <v>15</v>
      </c>
      <c r="F10916" s="9">
        <f t="shared" si="580"/>
        <v>-2700000</v>
      </c>
      <c r="G10916" s="9">
        <v>-27</v>
      </c>
      <c r="H10916" s="10">
        <v>-2967327</v>
      </c>
      <c r="I10916" s="11">
        <f t="shared" si="582"/>
        <v>17140777102.653004</v>
      </c>
      <c r="J10916" s="11">
        <f t="shared" si="583"/>
        <v>158702</v>
      </c>
      <c r="K10916" s="11">
        <f t="shared" si="584"/>
        <v>108006.05602105203</v>
      </c>
      <c r="L10916" s="12">
        <f t="shared" si="581"/>
        <v>51163.487431595102</v>
      </c>
      <c r="M10916" s="11">
        <f>COUNTIF(E$2:$E10916,E10916)</f>
        <v>3535</v>
      </c>
      <c r="O10916" t="str">
        <f t="shared" si="585"/>
        <v/>
      </c>
    </row>
    <row r="10917" spans="1:15" hidden="1">
      <c r="A10917" s="41" t="s">
        <v>103</v>
      </c>
      <c r="B10917" s="46">
        <v>45827</v>
      </c>
      <c r="C10917" s="8" t="s">
        <v>13</v>
      </c>
      <c r="D10917" s="8" t="s">
        <v>14</v>
      </c>
      <c r="E10917" s="8" t="s">
        <v>14</v>
      </c>
      <c r="F10917" s="9">
        <f t="shared" si="580"/>
        <v>-46300000</v>
      </c>
      <c r="G10917" s="9">
        <v>-463</v>
      </c>
      <c r="H10917" s="10">
        <v>-49888250</v>
      </c>
      <c r="I10917" s="11">
        <f t="shared" si="582"/>
        <v>16883368504.058903</v>
      </c>
      <c r="J10917" s="11">
        <f t="shared" si="583"/>
        <v>165094</v>
      </c>
      <c r="K10917" s="11">
        <f t="shared" si="584"/>
        <v>102265.18531296657</v>
      </c>
      <c r="L10917" s="12">
        <f t="shared" si="581"/>
        <v>2539469.2000964805</v>
      </c>
      <c r="M10917" s="11">
        <f>COUNTIF(E$2:$E10917,E10917)</f>
        <v>1825</v>
      </c>
      <c r="O10917" t="str">
        <f t="shared" si="585"/>
        <v/>
      </c>
    </row>
    <row r="10918" spans="1:15" hidden="1">
      <c r="A10918" s="41" t="s">
        <v>103</v>
      </c>
      <c r="B10918" s="46">
        <v>45827</v>
      </c>
      <c r="C10918" s="8" t="s">
        <v>13</v>
      </c>
      <c r="D10918" s="8" t="s">
        <v>14</v>
      </c>
      <c r="E10918" s="8" t="s">
        <v>14</v>
      </c>
      <c r="F10918" s="9">
        <f t="shared" si="580"/>
        <v>-1800000</v>
      </c>
      <c r="G10918" s="9">
        <v>-18</v>
      </c>
      <c r="H10918" s="10">
        <v>-1939500</v>
      </c>
      <c r="I10918" s="11">
        <f t="shared" si="582"/>
        <v>16881527730.723269</v>
      </c>
      <c r="J10918" s="11">
        <f t="shared" si="583"/>
        <v>165076</v>
      </c>
      <c r="K10918" s="11">
        <f t="shared" si="584"/>
        <v>102265.18531296657</v>
      </c>
      <c r="L10918" s="12">
        <f t="shared" si="581"/>
        <v>98726.664366601733</v>
      </c>
      <c r="M10918" s="11">
        <f>COUNTIF(E$2:$E10918,E10918)</f>
        <v>1826</v>
      </c>
      <c r="O10918" t="str">
        <f t="shared" si="585"/>
        <v/>
      </c>
    </row>
    <row r="10919" spans="1:15" hidden="1">
      <c r="A10919" s="41" t="s">
        <v>103</v>
      </c>
      <c r="B10919" s="46">
        <v>45827</v>
      </c>
      <c r="C10919" s="8" t="s">
        <v>13</v>
      </c>
      <c r="D10919" s="8" t="s">
        <v>14</v>
      </c>
      <c r="E10919" s="8" t="s">
        <v>14</v>
      </c>
      <c r="F10919" s="9">
        <f t="shared" si="580"/>
        <v>-9200000</v>
      </c>
      <c r="G10919" s="9">
        <v>-92</v>
      </c>
      <c r="H10919" s="10">
        <v>-9913000</v>
      </c>
      <c r="I10919" s="11">
        <f t="shared" si="582"/>
        <v>16872119333.674475</v>
      </c>
      <c r="J10919" s="11">
        <f t="shared" si="583"/>
        <v>164984</v>
      </c>
      <c r="K10919" s="11">
        <f t="shared" si="584"/>
        <v>102265.18531296657</v>
      </c>
      <c r="L10919" s="12">
        <f t="shared" si="581"/>
        <v>504602.95120707527</v>
      </c>
      <c r="M10919" s="11">
        <f>COUNTIF(E$2:$E10919,E10919)</f>
        <v>1827</v>
      </c>
      <c r="O10919" t="str">
        <f t="shared" si="585"/>
        <v/>
      </c>
    </row>
    <row r="10920" spans="1:15" hidden="1">
      <c r="A10920" s="41" t="s">
        <v>103</v>
      </c>
      <c r="B10920" s="46">
        <v>45827</v>
      </c>
      <c r="C10920" s="8" t="s">
        <v>13</v>
      </c>
      <c r="D10920" s="8" t="s">
        <v>14</v>
      </c>
      <c r="E10920" s="8" t="s">
        <v>14</v>
      </c>
      <c r="F10920" s="9">
        <f t="shared" si="580"/>
        <v>-46300000</v>
      </c>
      <c r="G10920" s="9">
        <v>-463</v>
      </c>
      <c r="H10920" s="10">
        <v>-49888250</v>
      </c>
      <c r="I10920" s="11">
        <f t="shared" si="582"/>
        <v>16824770552.874571</v>
      </c>
      <c r="J10920" s="11">
        <f t="shared" si="583"/>
        <v>164521</v>
      </c>
      <c r="K10920" s="11">
        <f t="shared" si="584"/>
        <v>102265.18531296657</v>
      </c>
      <c r="L10920" s="12">
        <f t="shared" si="581"/>
        <v>2539469.2000964805</v>
      </c>
      <c r="M10920" s="11">
        <f>COUNTIF(E$2:$E10920,E10920)</f>
        <v>1828</v>
      </c>
      <c r="O10920" t="str">
        <f t="shared" si="585"/>
        <v/>
      </c>
    </row>
    <row r="10921" spans="1:15" hidden="1">
      <c r="A10921" s="41" t="s">
        <v>103</v>
      </c>
      <c r="B10921" s="46">
        <v>45827</v>
      </c>
      <c r="C10921" s="8" t="s">
        <v>13</v>
      </c>
      <c r="D10921" s="8" t="s">
        <v>14</v>
      </c>
      <c r="E10921" s="8" t="s">
        <v>14</v>
      </c>
      <c r="F10921" s="9">
        <f t="shared" si="580"/>
        <v>-25000000</v>
      </c>
      <c r="G10921" s="9">
        <v>-250</v>
      </c>
      <c r="H10921" s="10">
        <v>-26937500</v>
      </c>
      <c r="I10921" s="11">
        <f t="shared" si="582"/>
        <v>16799204256.546329</v>
      </c>
      <c r="J10921" s="11">
        <f t="shared" si="583"/>
        <v>164271</v>
      </c>
      <c r="K10921" s="11">
        <f t="shared" si="584"/>
        <v>102265.18531296657</v>
      </c>
      <c r="L10921" s="12">
        <f t="shared" si="581"/>
        <v>1371203.6717583574</v>
      </c>
      <c r="M10921" s="11">
        <f>COUNTIF(E$2:$E10921,E10921)</f>
        <v>1829</v>
      </c>
      <c r="O10921" t="str">
        <f t="shared" si="585"/>
        <v/>
      </c>
    </row>
    <row r="10922" spans="1:15" hidden="1">
      <c r="A10922" s="41" t="s">
        <v>103</v>
      </c>
      <c r="B10922" s="46">
        <v>45827</v>
      </c>
      <c r="C10922" s="8" t="s">
        <v>13</v>
      </c>
      <c r="D10922" s="8" t="s">
        <v>46</v>
      </c>
      <c r="E10922" s="8" t="s">
        <v>46</v>
      </c>
      <c r="F10922" s="9">
        <f t="shared" ref="F10922:F10985" si="586">100000*G10922</f>
        <v>1800000</v>
      </c>
      <c r="G10922" s="9">
        <v>18</v>
      </c>
      <c r="H10922" s="10">
        <v>1878066</v>
      </c>
      <c r="I10922" s="11">
        <f t="shared" si="582"/>
        <v>11224456424.515728</v>
      </c>
      <c r="J10922" s="11">
        <f t="shared" si="583"/>
        <v>109166</v>
      </c>
      <c r="K10922" s="11">
        <f t="shared" si="584"/>
        <v>102820.07607236436</v>
      </c>
      <c r="L10922" s="12">
        <f t="shared" si="581"/>
        <v>0</v>
      </c>
      <c r="M10922" s="11">
        <f>COUNTIF(E$2:$E10922,E10922)</f>
        <v>3068</v>
      </c>
      <c r="O10922" t="str">
        <f t="shared" si="585"/>
        <v/>
      </c>
    </row>
    <row r="10923" spans="1:15" hidden="1">
      <c r="A10923" s="41" t="s">
        <v>103</v>
      </c>
      <c r="B10923" s="46">
        <v>45827</v>
      </c>
      <c r="C10923" s="8" t="s">
        <v>13</v>
      </c>
      <c r="D10923" s="8" t="s">
        <v>46</v>
      </c>
      <c r="E10923" s="8" t="s">
        <v>46</v>
      </c>
      <c r="F10923" s="9">
        <f t="shared" si="586"/>
        <v>2700000</v>
      </c>
      <c r="G10923" s="9">
        <v>27</v>
      </c>
      <c r="H10923" s="10">
        <v>2817099</v>
      </c>
      <c r="I10923" s="11">
        <f t="shared" si="582"/>
        <v>11227273523.515728</v>
      </c>
      <c r="J10923" s="11">
        <f t="shared" si="583"/>
        <v>109193</v>
      </c>
      <c r="K10923" s="11">
        <f t="shared" si="584"/>
        <v>102820.45116001692</v>
      </c>
      <c r="L10923" s="12">
        <f t="shared" si="581"/>
        <v>0</v>
      </c>
      <c r="M10923" s="11">
        <f>COUNTIF(E$2:$E10923,E10923)</f>
        <v>3069</v>
      </c>
      <c r="O10923" t="str">
        <f t="shared" si="585"/>
        <v/>
      </c>
    </row>
    <row r="10924" spans="1:15" hidden="1">
      <c r="A10924" s="41" t="s">
        <v>103</v>
      </c>
      <c r="B10924" s="46">
        <v>45827</v>
      </c>
      <c r="C10924" s="8" t="s">
        <v>13</v>
      </c>
      <c r="D10924" s="8" t="s">
        <v>15</v>
      </c>
      <c r="E10924" s="8" t="s">
        <v>15</v>
      </c>
      <c r="F10924" s="9">
        <f t="shared" si="586"/>
        <v>-2700000</v>
      </c>
      <c r="G10924" s="9">
        <v>-27</v>
      </c>
      <c r="H10924" s="10">
        <v>-2967327</v>
      </c>
      <c r="I10924" s="11">
        <f t="shared" si="582"/>
        <v>17137860939.140436</v>
      </c>
      <c r="J10924" s="11">
        <f t="shared" si="583"/>
        <v>158675</v>
      </c>
      <c r="K10924" s="11">
        <f t="shared" si="584"/>
        <v>108006.05602105203</v>
      </c>
      <c r="L10924" s="12">
        <f t="shared" si="581"/>
        <v>51163.487431595102</v>
      </c>
      <c r="M10924" s="11">
        <f>COUNTIF(E$2:$E10924,E10924)</f>
        <v>3536</v>
      </c>
      <c r="O10924" t="str">
        <f t="shared" si="585"/>
        <v/>
      </c>
    </row>
    <row r="10925" spans="1:15" hidden="1">
      <c r="A10925" s="41" t="s">
        <v>103</v>
      </c>
      <c r="B10925" s="46">
        <v>45827</v>
      </c>
      <c r="C10925" s="8" t="s">
        <v>13</v>
      </c>
      <c r="D10925" s="8" t="s">
        <v>14</v>
      </c>
      <c r="E10925" s="8" t="s">
        <v>14</v>
      </c>
      <c r="F10925" s="9">
        <f t="shared" si="586"/>
        <v>-900000</v>
      </c>
      <c r="G10925" s="9">
        <v>-9</v>
      </c>
      <c r="H10925" s="10">
        <v>-969750</v>
      </c>
      <c r="I10925" s="11">
        <f t="shared" si="582"/>
        <v>16798283869.878513</v>
      </c>
      <c r="J10925" s="11">
        <f t="shared" si="583"/>
        <v>164262</v>
      </c>
      <c r="K10925" s="11">
        <f t="shared" si="584"/>
        <v>102265.18531296657</v>
      </c>
      <c r="L10925" s="12">
        <f t="shared" si="581"/>
        <v>49363.332183300867</v>
      </c>
      <c r="M10925" s="11">
        <f>COUNTIF(E$2:$E10925,E10925)</f>
        <v>1830</v>
      </c>
      <c r="O10925" t="str">
        <f t="shared" si="585"/>
        <v/>
      </c>
    </row>
    <row r="10926" spans="1:15" hidden="1">
      <c r="A10926" s="41" t="s">
        <v>103</v>
      </c>
      <c r="B10926" s="46">
        <v>45827</v>
      </c>
      <c r="C10926" s="8" t="s">
        <v>13</v>
      </c>
      <c r="D10926" s="8" t="s">
        <v>46</v>
      </c>
      <c r="E10926" s="8" t="s">
        <v>46</v>
      </c>
      <c r="F10926" s="9">
        <f t="shared" si="586"/>
        <v>90900000</v>
      </c>
      <c r="G10926" s="9">
        <v>909</v>
      </c>
      <c r="H10926" s="10">
        <v>94917780</v>
      </c>
      <c r="I10926" s="11">
        <f t="shared" si="582"/>
        <v>11322191303.515728</v>
      </c>
      <c r="J10926" s="11">
        <f t="shared" si="583"/>
        <v>110102</v>
      </c>
      <c r="K10926" s="11">
        <f t="shared" si="584"/>
        <v>102833.65700455694</v>
      </c>
      <c r="L10926" s="12">
        <f t="shared" ref="L10926:L10989" si="587">IF(G10926&lt;0,K10926*G10926-H10926,0)</f>
        <v>0</v>
      </c>
      <c r="M10926" s="11">
        <f>COUNTIF(E$2:$E10926,E10926)</f>
        <v>3070</v>
      </c>
      <c r="O10926" t="str">
        <f t="shared" si="585"/>
        <v/>
      </c>
    </row>
    <row r="10927" spans="1:15" hidden="1">
      <c r="A10927" s="41" t="s">
        <v>103</v>
      </c>
      <c r="B10927" s="46">
        <v>45827</v>
      </c>
      <c r="C10927" s="8" t="s">
        <v>13</v>
      </c>
      <c r="D10927" s="8" t="s">
        <v>14</v>
      </c>
      <c r="E10927" s="8" t="s">
        <v>14</v>
      </c>
      <c r="F10927" s="9">
        <f t="shared" si="586"/>
        <v>-900000</v>
      </c>
      <c r="G10927" s="9">
        <v>-9</v>
      </c>
      <c r="H10927" s="10">
        <v>-969750</v>
      </c>
      <c r="I10927" s="11">
        <f t="shared" si="582"/>
        <v>16797363483.210697</v>
      </c>
      <c r="J10927" s="11">
        <f t="shared" si="583"/>
        <v>164253</v>
      </c>
      <c r="K10927" s="11">
        <f t="shared" si="584"/>
        <v>102265.18531296657</v>
      </c>
      <c r="L10927" s="12">
        <f t="shared" si="587"/>
        <v>49363.332183300867</v>
      </c>
      <c r="M10927" s="11">
        <f>COUNTIF(E$2:$E10927,E10927)</f>
        <v>1831</v>
      </c>
      <c r="O10927" t="str">
        <f t="shared" si="585"/>
        <v/>
      </c>
    </row>
    <row r="10928" spans="1:15" hidden="1">
      <c r="A10928" s="41" t="s">
        <v>103</v>
      </c>
      <c r="B10928" s="46">
        <v>45827</v>
      </c>
      <c r="C10928" s="8" t="s">
        <v>13</v>
      </c>
      <c r="D10928" s="8" t="s">
        <v>15</v>
      </c>
      <c r="E10928" s="8" t="s">
        <v>15</v>
      </c>
      <c r="F10928" s="9">
        <f t="shared" si="586"/>
        <v>-50600000</v>
      </c>
      <c r="G10928" s="9">
        <v>-506</v>
      </c>
      <c r="H10928" s="10">
        <v>-55609906</v>
      </c>
      <c r="I10928" s="11">
        <f t="shared" si="582"/>
        <v>17083209874.793783</v>
      </c>
      <c r="J10928" s="11">
        <f t="shared" si="583"/>
        <v>158169</v>
      </c>
      <c r="K10928" s="11">
        <f t="shared" si="584"/>
        <v>108006.05602105203</v>
      </c>
      <c r="L10928" s="12">
        <f t="shared" si="587"/>
        <v>958841.65334767103</v>
      </c>
      <c r="M10928" s="11">
        <f>COUNTIF(E$2:$E10928,E10928)</f>
        <v>3537</v>
      </c>
      <c r="O10928" t="str">
        <f t="shared" si="585"/>
        <v/>
      </c>
    </row>
    <row r="10929" spans="1:15" hidden="1">
      <c r="A10929" s="41" t="s">
        <v>103</v>
      </c>
      <c r="B10929" s="46">
        <v>45827</v>
      </c>
      <c r="C10929" s="8" t="s">
        <v>13</v>
      </c>
      <c r="D10929" s="8" t="s">
        <v>14</v>
      </c>
      <c r="E10929" s="8" t="s">
        <v>14</v>
      </c>
      <c r="F10929" s="9">
        <f t="shared" si="586"/>
        <v>-900000</v>
      </c>
      <c r="G10929" s="9">
        <v>-9</v>
      </c>
      <c r="H10929" s="10">
        <v>-969750</v>
      </c>
      <c r="I10929" s="11">
        <f t="shared" si="582"/>
        <v>16796443096.542881</v>
      </c>
      <c r="J10929" s="11">
        <f t="shared" si="583"/>
        <v>164244</v>
      </c>
      <c r="K10929" s="11">
        <f t="shared" si="584"/>
        <v>102265.18531296657</v>
      </c>
      <c r="L10929" s="12">
        <f t="shared" si="587"/>
        <v>49363.332183300867</v>
      </c>
      <c r="M10929" s="11">
        <f>COUNTIF(E$2:$E10929,E10929)</f>
        <v>1832</v>
      </c>
      <c r="O10929" t="str">
        <f t="shared" si="585"/>
        <v/>
      </c>
    </row>
    <row r="10930" spans="1:15" hidden="1">
      <c r="A10930" s="41" t="s">
        <v>103</v>
      </c>
      <c r="B10930" s="46">
        <v>45827</v>
      </c>
      <c r="C10930" s="8" t="s">
        <v>13</v>
      </c>
      <c r="D10930" s="8" t="s">
        <v>14</v>
      </c>
      <c r="E10930" s="8" t="s">
        <v>14</v>
      </c>
      <c r="F10930" s="9">
        <f t="shared" si="586"/>
        <v>-9200000</v>
      </c>
      <c r="G10930" s="9">
        <v>-92</v>
      </c>
      <c r="H10930" s="10">
        <v>-9913000</v>
      </c>
      <c r="I10930" s="11">
        <f t="shared" si="582"/>
        <v>16787034699.494087</v>
      </c>
      <c r="J10930" s="11">
        <f t="shared" si="583"/>
        <v>164152</v>
      </c>
      <c r="K10930" s="11">
        <f t="shared" si="584"/>
        <v>102265.18531296657</v>
      </c>
      <c r="L10930" s="12">
        <f t="shared" si="587"/>
        <v>504602.95120707527</v>
      </c>
      <c r="M10930" s="11">
        <f>COUNTIF(E$2:$E10930,E10930)</f>
        <v>1833</v>
      </c>
      <c r="O10930" t="str">
        <f t="shared" si="585"/>
        <v/>
      </c>
    </row>
    <row r="10931" spans="1:15" hidden="1">
      <c r="A10931" s="41" t="s">
        <v>103</v>
      </c>
      <c r="B10931" s="46">
        <v>45827</v>
      </c>
      <c r="C10931" s="8" t="s">
        <v>13</v>
      </c>
      <c r="D10931" s="8" t="s">
        <v>14</v>
      </c>
      <c r="E10931" s="8" t="s">
        <v>14</v>
      </c>
      <c r="F10931" s="9">
        <f t="shared" si="586"/>
        <v>-18500000</v>
      </c>
      <c r="G10931" s="9">
        <v>-185</v>
      </c>
      <c r="H10931" s="10">
        <v>-19933750</v>
      </c>
      <c r="I10931" s="11">
        <f t="shared" si="582"/>
        <v>16768115640.211189</v>
      </c>
      <c r="J10931" s="11">
        <f t="shared" si="583"/>
        <v>163967</v>
      </c>
      <c r="K10931" s="11">
        <f t="shared" si="584"/>
        <v>102265.18531296657</v>
      </c>
      <c r="L10931" s="12">
        <f t="shared" si="587"/>
        <v>1014690.7171011865</v>
      </c>
      <c r="M10931" s="11">
        <f>COUNTIF(E$2:$E10931,E10931)</f>
        <v>1834</v>
      </c>
      <c r="O10931" t="str">
        <f t="shared" si="585"/>
        <v/>
      </c>
    </row>
    <row r="10932" spans="1:15" hidden="1">
      <c r="A10932" s="41" t="s">
        <v>103</v>
      </c>
      <c r="B10932" s="46">
        <v>45827</v>
      </c>
      <c r="C10932" s="8" t="s">
        <v>13</v>
      </c>
      <c r="D10932" s="8" t="s">
        <v>14</v>
      </c>
      <c r="E10932" s="8" t="s">
        <v>14</v>
      </c>
      <c r="F10932" s="9">
        <f t="shared" si="586"/>
        <v>-9200000</v>
      </c>
      <c r="G10932" s="9">
        <v>-92</v>
      </c>
      <c r="H10932" s="10">
        <v>-9913000</v>
      </c>
      <c r="I10932" s="11">
        <f t="shared" si="582"/>
        <v>16758707243.162395</v>
      </c>
      <c r="J10932" s="11">
        <f t="shared" si="583"/>
        <v>163875</v>
      </c>
      <c r="K10932" s="11">
        <f t="shared" si="584"/>
        <v>102265.18531296657</v>
      </c>
      <c r="L10932" s="12">
        <f t="shared" si="587"/>
        <v>504602.95120707527</v>
      </c>
      <c r="M10932" s="11">
        <f>COUNTIF(E$2:$E10932,E10932)</f>
        <v>1835</v>
      </c>
      <c r="O10932" t="str">
        <f t="shared" si="585"/>
        <v/>
      </c>
    </row>
    <row r="10933" spans="1:15" hidden="1">
      <c r="A10933" s="41" t="s">
        <v>103</v>
      </c>
      <c r="B10933" s="46">
        <v>45827</v>
      </c>
      <c r="C10933" s="8" t="s">
        <v>13</v>
      </c>
      <c r="D10933" s="8" t="s">
        <v>14</v>
      </c>
      <c r="E10933" s="8" t="s">
        <v>14</v>
      </c>
      <c r="F10933" s="9">
        <f t="shared" si="586"/>
        <v>-46300000</v>
      </c>
      <c r="G10933" s="9">
        <v>-463</v>
      </c>
      <c r="H10933" s="10">
        <v>-49888250</v>
      </c>
      <c r="I10933" s="11">
        <f t="shared" si="582"/>
        <v>16711358462.362492</v>
      </c>
      <c r="J10933" s="11">
        <f t="shared" si="583"/>
        <v>163412</v>
      </c>
      <c r="K10933" s="11">
        <f t="shared" si="584"/>
        <v>102265.18531296657</v>
      </c>
      <c r="L10933" s="12">
        <f t="shared" si="587"/>
        <v>2539469.2000964805</v>
      </c>
      <c r="M10933" s="11">
        <f>COUNTIF(E$2:$E10933,E10933)</f>
        <v>1836</v>
      </c>
      <c r="O10933" t="str">
        <f t="shared" si="585"/>
        <v/>
      </c>
    </row>
    <row r="10934" spans="1:15" hidden="1">
      <c r="A10934" s="41" t="s">
        <v>103</v>
      </c>
      <c r="B10934" s="46">
        <v>45827</v>
      </c>
      <c r="C10934" s="8" t="s">
        <v>13</v>
      </c>
      <c r="D10934" s="8" t="s">
        <v>14</v>
      </c>
      <c r="E10934" s="8" t="s">
        <v>14</v>
      </c>
      <c r="F10934" s="9">
        <f t="shared" si="586"/>
        <v>-9600000</v>
      </c>
      <c r="G10934" s="9">
        <v>-96</v>
      </c>
      <c r="H10934" s="10">
        <v>-10344000</v>
      </c>
      <c r="I10934" s="11">
        <f t="shared" si="582"/>
        <v>16701541004.572447</v>
      </c>
      <c r="J10934" s="11">
        <f t="shared" si="583"/>
        <v>163316</v>
      </c>
      <c r="K10934" s="11">
        <f t="shared" si="584"/>
        <v>102265.18531296657</v>
      </c>
      <c r="L10934" s="12">
        <f t="shared" si="587"/>
        <v>526542.20995520987</v>
      </c>
      <c r="M10934" s="11">
        <f>COUNTIF(E$2:$E10934,E10934)</f>
        <v>1837</v>
      </c>
      <c r="O10934" t="str">
        <f t="shared" si="585"/>
        <v/>
      </c>
    </row>
    <row r="10935" spans="1:15" hidden="1">
      <c r="A10935" s="41" t="s">
        <v>103</v>
      </c>
      <c r="B10935" s="46">
        <v>45827</v>
      </c>
      <c r="C10935" s="8" t="s">
        <v>13</v>
      </c>
      <c r="D10935" s="8" t="s">
        <v>14</v>
      </c>
      <c r="E10935" s="8" t="s">
        <v>14</v>
      </c>
      <c r="F10935" s="9">
        <f t="shared" si="586"/>
        <v>-1300000</v>
      </c>
      <c r="G10935" s="9">
        <v>-13</v>
      </c>
      <c r="H10935" s="10">
        <v>-1400750</v>
      </c>
      <c r="I10935" s="11">
        <f t="shared" si="582"/>
        <v>16700211557.163378</v>
      </c>
      <c r="J10935" s="11">
        <f t="shared" si="583"/>
        <v>163303</v>
      </c>
      <c r="K10935" s="11">
        <f t="shared" si="584"/>
        <v>102265.18531296657</v>
      </c>
      <c r="L10935" s="12">
        <f t="shared" si="587"/>
        <v>71302.59093143465</v>
      </c>
      <c r="M10935" s="11">
        <f>COUNTIF(E$2:$E10935,E10935)</f>
        <v>1838</v>
      </c>
      <c r="O10935" t="str">
        <f t="shared" si="585"/>
        <v/>
      </c>
    </row>
    <row r="10936" spans="1:15" hidden="1">
      <c r="A10936" s="41" t="s">
        <v>103</v>
      </c>
      <c r="B10936" s="46">
        <v>45827</v>
      </c>
      <c r="C10936" s="8" t="s">
        <v>13</v>
      </c>
      <c r="D10936" s="8" t="s">
        <v>15</v>
      </c>
      <c r="E10936" s="8" t="s">
        <v>15</v>
      </c>
      <c r="F10936" s="9">
        <f t="shared" si="586"/>
        <v>-3600000</v>
      </c>
      <c r="G10936" s="9">
        <v>-36</v>
      </c>
      <c r="H10936" s="10">
        <v>-3956436</v>
      </c>
      <c r="I10936" s="11">
        <f t="shared" si="582"/>
        <v>17079321656.777025</v>
      </c>
      <c r="J10936" s="11">
        <f t="shared" si="583"/>
        <v>158133</v>
      </c>
      <c r="K10936" s="11">
        <f t="shared" si="584"/>
        <v>108006.05602105203</v>
      </c>
      <c r="L10936" s="12">
        <f t="shared" si="587"/>
        <v>68217.983242126647</v>
      </c>
      <c r="M10936" s="11">
        <f>COUNTIF(E$2:$E10936,E10936)</f>
        <v>3538</v>
      </c>
      <c r="O10936" t="str">
        <f t="shared" si="585"/>
        <v/>
      </c>
    </row>
    <row r="10937" spans="1:15" hidden="1">
      <c r="A10937" s="41" t="s">
        <v>103</v>
      </c>
      <c r="B10937" s="46">
        <v>45827</v>
      </c>
      <c r="C10937" s="8" t="s">
        <v>13</v>
      </c>
      <c r="D10937" s="8" t="s">
        <v>14</v>
      </c>
      <c r="E10937" s="8" t="s">
        <v>14</v>
      </c>
      <c r="F10937" s="9">
        <f t="shared" si="586"/>
        <v>-46300000</v>
      </c>
      <c r="G10937" s="9">
        <v>-463</v>
      </c>
      <c r="H10937" s="10">
        <v>-49888250</v>
      </c>
      <c r="I10937" s="11">
        <f t="shared" si="582"/>
        <v>16652862776.363474</v>
      </c>
      <c r="J10937" s="11">
        <f t="shared" si="583"/>
        <v>162840</v>
      </c>
      <c r="K10937" s="11">
        <f t="shared" si="584"/>
        <v>102265.18531296657</v>
      </c>
      <c r="L10937" s="12">
        <f t="shared" si="587"/>
        <v>2539469.2000964805</v>
      </c>
      <c r="M10937" s="11">
        <f>COUNTIF(E$2:$E10937,E10937)</f>
        <v>1839</v>
      </c>
      <c r="O10937" t="str">
        <f t="shared" si="585"/>
        <v/>
      </c>
    </row>
    <row r="10938" spans="1:15" hidden="1">
      <c r="A10938" s="41" t="s">
        <v>103</v>
      </c>
      <c r="B10938" s="46">
        <v>45827</v>
      </c>
      <c r="C10938" s="8" t="s">
        <v>13</v>
      </c>
      <c r="D10938" s="8" t="s">
        <v>14</v>
      </c>
      <c r="E10938" s="8" t="s">
        <v>14</v>
      </c>
      <c r="F10938" s="9">
        <f t="shared" si="586"/>
        <v>-46300000</v>
      </c>
      <c r="G10938" s="9">
        <v>-463</v>
      </c>
      <c r="H10938" s="10">
        <v>-49888250</v>
      </c>
      <c r="I10938" s="11">
        <f t="shared" si="582"/>
        <v>16605513995.56357</v>
      </c>
      <c r="J10938" s="11">
        <f t="shared" si="583"/>
        <v>162377</v>
      </c>
      <c r="K10938" s="11">
        <f t="shared" si="584"/>
        <v>102265.18531296657</v>
      </c>
      <c r="L10938" s="12">
        <f t="shared" si="587"/>
        <v>2539469.2000964805</v>
      </c>
      <c r="M10938" s="11">
        <f>COUNTIF(E$2:$E10938,E10938)</f>
        <v>1840</v>
      </c>
      <c r="O10938" t="str">
        <f t="shared" si="585"/>
        <v/>
      </c>
    </row>
    <row r="10939" spans="1:15" hidden="1">
      <c r="A10939" s="41" t="s">
        <v>103</v>
      </c>
      <c r="B10939" s="46">
        <v>45827</v>
      </c>
      <c r="C10939" s="8" t="s">
        <v>13</v>
      </c>
      <c r="D10939" s="8" t="s">
        <v>15</v>
      </c>
      <c r="E10939" s="8" t="s">
        <v>15</v>
      </c>
      <c r="F10939" s="9">
        <f t="shared" si="586"/>
        <v>-900000</v>
      </c>
      <c r="G10939" s="9">
        <v>-9</v>
      </c>
      <c r="H10939" s="10">
        <v>-989109</v>
      </c>
      <c r="I10939" s="11">
        <f t="shared" si="582"/>
        <v>17078349602.272837</v>
      </c>
      <c r="J10939" s="11">
        <f t="shared" si="583"/>
        <v>158124</v>
      </c>
      <c r="K10939" s="11">
        <f t="shared" si="584"/>
        <v>108006.05602105203</v>
      </c>
      <c r="L10939" s="12">
        <f t="shared" si="587"/>
        <v>17054.495810531662</v>
      </c>
      <c r="M10939" s="11">
        <f>COUNTIF(E$2:$E10939,E10939)</f>
        <v>3539</v>
      </c>
      <c r="O10939" t="str">
        <f t="shared" si="585"/>
        <v/>
      </c>
    </row>
    <row r="10940" spans="1:15" hidden="1">
      <c r="A10940" s="41" t="s">
        <v>103</v>
      </c>
      <c r="B10940" s="46">
        <v>45827</v>
      </c>
      <c r="C10940" s="8" t="s">
        <v>13</v>
      </c>
      <c r="D10940" s="8" t="s">
        <v>15</v>
      </c>
      <c r="E10940" s="8" t="s">
        <v>15</v>
      </c>
      <c r="F10940" s="9">
        <f t="shared" si="586"/>
        <v>-900000</v>
      </c>
      <c r="G10940" s="9">
        <v>-9</v>
      </c>
      <c r="H10940" s="10">
        <v>-989109</v>
      </c>
      <c r="I10940" s="11">
        <f t="shared" ref="I10940:I11003" si="588">IF(H10940&gt;=0,IF(M10940=1,H10940,SUMIFS(I:I,E:E,E10940,M:M,M10940-1)+H10940),SUMIFS(I:I,E:E,E10940,M:M,M10940-1)+K10940*G10940)</f>
        <v>17077377547.768648</v>
      </c>
      <c r="J10940" s="11">
        <f t="shared" ref="J10940:J11003" si="589">IF(M10940=1,G10940,SUMIFS($J:$J,$E:$E,E10940,$M:$M,M10940-1)+G10940)</f>
        <v>158115</v>
      </c>
      <c r="K10940" s="11">
        <f t="shared" ref="K10940:K11003" si="590">IF(H10940&gt;=0,I10940/J10940,SUMIFS($K:$K,$E:$E,E10940,$M:$M,M10940-1))</f>
        <v>108006.05602105203</v>
      </c>
      <c r="L10940" s="12">
        <f t="shared" si="587"/>
        <v>17054.495810531662</v>
      </c>
      <c r="M10940" s="11">
        <f>COUNTIF(E$2:$E10940,E10940)</f>
        <v>3540</v>
      </c>
      <c r="O10940" t="str">
        <f t="shared" ref="O10940:O11003" si="591">IF(M10940=_xlfn.MAXIFS(M:M,D:D,D10940),"X","")</f>
        <v/>
      </c>
    </row>
    <row r="10941" spans="1:15" hidden="1">
      <c r="A10941" s="41" t="s">
        <v>103</v>
      </c>
      <c r="B10941" s="46">
        <v>45827</v>
      </c>
      <c r="C10941" s="8" t="s">
        <v>13</v>
      </c>
      <c r="D10941" s="8" t="s">
        <v>15</v>
      </c>
      <c r="E10941" s="8" t="s">
        <v>15</v>
      </c>
      <c r="F10941" s="9">
        <f t="shared" si="586"/>
        <v>-1800000</v>
      </c>
      <c r="G10941" s="9">
        <v>-18</v>
      </c>
      <c r="H10941" s="10">
        <v>-1978218</v>
      </c>
      <c r="I10941" s="11">
        <f t="shared" si="588"/>
        <v>17075433438.760269</v>
      </c>
      <c r="J10941" s="11">
        <f t="shared" si="589"/>
        <v>158097</v>
      </c>
      <c r="K10941" s="11">
        <f t="shared" si="590"/>
        <v>108006.05602105203</v>
      </c>
      <c r="L10941" s="12">
        <f t="shared" si="587"/>
        <v>34108.991621063324</v>
      </c>
      <c r="M10941" s="11">
        <f>COUNTIF(E$2:$E10941,E10941)</f>
        <v>3541</v>
      </c>
      <c r="O10941" t="str">
        <f t="shared" si="591"/>
        <v/>
      </c>
    </row>
    <row r="10942" spans="1:15" hidden="1">
      <c r="A10942" s="41" t="s">
        <v>103</v>
      </c>
      <c r="B10942" s="46">
        <v>45827</v>
      </c>
      <c r="C10942" s="8" t="s">
        <v>13</v>
      </c>
      <c r="D10942" s="8" t="s">
        <v>14</v>
      </c>
      <c r="E10942" s="8" t="s">
        <v>14</v>
      </c>
      <c r="F10942" s="9">
        <f t="shared" si="586"/>
        <v>-1800000</v>
      </c>
      <c r="G10942" s="9">
        <v>-18</v>
      </c>
      <c r="H10942" s="10">
        <v>-1939500</v>
      </c>
      <c r="I10942" s="11">
        <f t="shared" si="588"/>
        <v>16603673222.227936</v>
      </c>
      <c r="J10942" s="11">
        <f t="shared" si="589"/>
        <v>162359</v>
      </c>
      <c r="K10942" s="11">
        <f t="shared" si="590"/>
        <v>102265.18531296657</v>
      </c>
      <c r="L10942" s="12">
        <f t="shared" si="587"/>
        <v>98726.664366601733</v>
      </c>
      <c r="M10942" s="11">
        <f>COUNTIF(E$2:$E10942,E10942)</f>
        <v>1841</v>
      </c>
      <c r="O10942" t="str">
        <f t="shared" si="591"/>
        <v/>
      </c>
    </row>
    <row r="10943" spans="1:15" hidden="1">
      <c r="A10943" s="41" t="s">
        <v>103</v>
      </c>
      <c r="B10943" s="46">
        <v>45827</v>
      </c>
      <c r="C10943" s="8" t="s">
        <v>13</v>
      </c>
      <c r="D10943" s="8" t="s">
        <v>14</v>
      </c>
      <c r="E10943" s="8" t="s">
        <v>14</v>
      </c>
      <c r="F10943" s="9">
        <f t="shared" si="586"/>
        <v>-46300000</v>
      </c>
      <c r="G10943" s="9">
        <v>-463</v>
      </c>
      <c r="H10943" s="10">
        <v>-49888250</v>
      </c>
      <c r="I10943" s="11">
        <f t="shared" si="588"/>
        <v>16556324441.428032</v>
      </c>
      <c r="J10943" s="11">
        <f t="shared" si="589"/>
        <v>161896</v>
      </c>
      <c r="K10943" s="11">
        <f t="shared" si="590"/>
        <v>102265.18531296657</v>
      </c>
      <c r="L10943" s="12">
        <f t="shared" si="587"/>
        <v>2539469.2000964805</v>
      </c>
      <c r="M10943" s="11">
        <f>COUNTIF(E$2:$E10943,E10943)</f>
        <v>1842</v>
      </c>
      <c r="O10943" t="str">
        <f t="shared" si="591"/>
        <v/>
      </c>
    </row>
    <row r="10944" spans="1:15" hidden="1">
      <c r="A10944" s="41" t="s">
        <v>103</v>
      </c>
      <c r="B10944" s="46">
        <v>45827</v>
      </c>
      <c r="C10944" s="8" t="s">
        <v>13</v>
      </c>
      <c r="D10944" s="8" t="s">
        <v>15</v>
      </c>
      <c r="E10944" s="8" t="s">
        <v>15</v>
      </c>
      <c r="F10944" s="9">
        <f t="shared" si="586"/>
        <v>-900000</v>
      </c>
      <c r="G10944" s="9">
        <v>-9</v>
      </c>
      <c r="H10944" s="10">
        <v>-989109</v>
      </c>
      <c r="I10944" s="11">
        <f t="shared" si="588"/>
        <v>17074461384.256081</v>
      </c>
      <c r="J10944" s="11">
        <f t="shared" si="589"/>
        <v>158088</v>
      </c>
      <c r="K10944" s="11">
        <f t="shared" si="590"/>
        <v>108006.05602105203</v>
      </c>
      <c r="L10944" s="12">
        <f t="shared" si="587"/>
        <v>17054.495810531662</v>
      </c>
      <c r="M10944" s="11">
        <f>COUNTIF(E$2:$E10944,E10944)</f>
        <v>3542</v>
      </c>
      <c r="O10944" t="str">
        <f t="shared" si="591"/>
        <v/>
      </c>
    </row>
    <row r="10945" spans="1:15" hidden="1">
      <c r="A10945" s="41" t="s">
        <v>103</v>
      </c>
      <c r="B10945" s="46">
        <v>45827</v>
      </c>
      <c r="C10945" s="8" t="s">
        <v>13</v>
      </c>
      <c r="D10945" s="8" t="s">
        <v>14</v>
      </c>
      <c r="E10945" s="8" t="s">
        <v>14</v>
      </c>
      <c r="F10945" s="9">
        <f t="shared" si="586"/>
        <v>-46300000</v>
      </c>
      <c r="G10945" s="9">
        <v>-463</v>
      </c>
      <c r="H10945" s="10">
        <v>-49888250</v>
      </c>
      <c r="I10945" s="11">
        <f t="shared" si="588"/>
        <v>16508975660.628128</v>
      </c>
      <c r="J10945" s="11">
        <f t="shared" si="589"/>
        <v>161433</v>
      </c>
      <c r="K10945" s="11">
        <f t="shared" si="590"/>
        <v>102265.18531296657</v>
      </c>
      <c r="L10945" s="12">
        <f t="shared" si="587"/>
        <v>2539469.2000964805</v>
      </c>
      <c r="M10945" s="11">
        <f>COUNTIF(E$2:$E10945,E10945)</f>
        <v>1843</v>
      </c>
      <c r="O10945" t="str">
        <f t="shared" si="591"/>
        <v/>
      </c>
    </row>
    <row r="10946" spans="1:15" hidden="1">
      <c r="A10946" s="41" t="s">
        <v>103</v>
      </c>
      <c r="B10946" s="46">
        <v>45827</v>
      </c>
      <c r="C10946" s="8" t="s">
        <v>13</v>
      </c>
      <c r="D10946" s="8" t="s">
        <v>14</v>
      </c>
      <c r="E10946" s="8" t="s">
        <v>14</v>
      </c>
      <c r="F10946" s="9">
        <f t="shared" si="586"/>
        <v>-900000</v>
      </c>
      <c r="G10946" s="9">
        <v>-9</v>
      </c>
      <c r="H10946" s="10">
        <v>-969750</v>
      </c>
      <c r="I10946" s="11">
        <f t="shared" si="588"/>
        <v>16508055273.960312</v>
      </c>
      <c r="J10946" s="11">
        <f t="shared" si="589"/>
        <v>161424</v>
      </c>
      <c r="K10946" s="11">
        <f t="shared" si="590"/>
        <v>102265.18531296657</v>
      </c>
      <c r="L10946" s="12">
        <f t="shared" si="587"/>
        <v>49363.332183300867</v>
      </c>
      <c r="M10946" s="11">
        <f>COUNTIF(E$2:$E10946,E10946)</f>
        <v>1844</v>
      </c>
      <c r="O10946" t="str">
        <f t="shared" si="591"/>
        <v/>
      </c>
    </row>
    <row r="10947" spans="1:15" hidden="1">
      <c r="A10947" s="41" t="s">
        <v>103</v>
      </c>
      <c r="B10947" s="46">
        <v>45827</v>
      </c>
      <c r="C10947" s="8" t="s">
        <v>13</v>
      </c>
      <c r="D10947" s="8" t="s">
        <v>15</v>
      </c>
      <c r="E10947" s="8" t="s">
        <v>15</v>
      </c>
      <c r="F10947" s="9">
        <f t="shared" si="586"/>
        <v>-118200000</v>
      </c>
      <c r="G10947" s="9">
        <v>-1182</v>
      </c>
      <c r="H10947" s="10">
        <v>-129902982</v>
      </c>
      <c r="I10947" s="11">
        <f t="shared" si="588"/>
        <v>16946798226.039198</v>
      </c>
      <c r="J10947" s="11">
        <f t="shared" si="589"/>
        <v>156906</v>
      </c>
      <c r="K10947" s="11">
        <f t="shared" si="590"/>
        <v>108006.05602105203</v>
      </c>
      <c r="L10947" s="12">
        <f t="shared" si="587"/>
        <v>2239823.7831164896</v>
      </c>
      <c r="M10947" s="11">
        <f>COUNTIF(E$2:$E10947,E10947)</f>
        <v>3543</v>
      </c>
      <c r="O10947" t="str">
        <f t="shared" si="591"/>
        <v/>
      </c>
    </row>
    <row r="10948" spans="1:15" hidden="1">
      <c r="A10948" s="41" t="s">
        <v>103</v>
      </c>
      <c r="B10948" s="46">
        <v>45827</v>
      </c>
      <c r="C10948" s="8" t="s">
        <v>13</v>
      </c>
      <c r="D10948" s="8" t="s">
        <v>15</v>
      </c>
      <c r="E10948" s="8" t="s">
        <v>15</v>
      </c>
      <c r="F10948" s="9">
        <f t="shared" si="586"/>
        <v>-4300000</v>
      </c>
      <c r="G10948" s="9">
        <v>-43</v>
      </c>
      <c r="H10948" s="10">
        <v>-4725743</v>
      </c>
      <c r="I10948" s="11">
        <f t="shared" si="588"/>
        <v>16942153965.630293</v>
      </c>
      <c r="J10948" s="11">
        <f t="shared" si="589"/>
        <v>156863</v>
      </c>
      <c r="K10948" s="11">
        <f t="shared" si="590"/>
        <v>108006.05602105203</v>
      </c>
      <c r="L10948" s="12">
        <f t="shared" si="587"/>
        <v>81482.591094762087</v>
      </c>
      <c r="M10948" s="11">
        <f>COUNTIF(E$2:$E10948,E10948)</f>
        <v>3544</v>
      </c>
      <c r="O10948" t="str">
        <f t="shared" si="591"/>
        <v/>
      </c>
    </row>
    <row r="10949" spans="1:15" hidden="1">
      <c r="A10949" s="41" t="s">
        <v>103</v>
      </c>
      <c r="B10949" s="46">
        <v>45827</v>
      </c>
      <c r="C10949" s="8" t="s">
        <v>13</v>
      </c>
      <c r="D10949" s="8" t="s">
        <v>15</v>
      </c>
      <c r="E10949" s="8" t="s">
        <v>15</v>
      </c>
      <c r="F10949" s="9">
        <f t="shared" si="586"/>
        <v>-4500000</v>
      </c>
      <c r="G10949" s="9">
        <v>-45</v>
      </c>
      <c r="H10949" s="10">
        <v>-4945545</v>
      </c>
      <c r="I10949" s="11">
        <f t="shared" si="588"/>
        <v>16937293693.109346</v>
      </c>
      <c r="J10949" s="11">
        <f t="shared" si="589"/>
        <v>156818</v>
      </c>
      <c r="K10949" s="11">
        <f t="shared" si="590"/>
        <v>108006.05602105203</v>
      </c>
      <c r="L10949" s="12">
        <f t="shared" si="587"/>
        <v>85272.479052658193</v>
      </c>
      <c r="M10949" s="11">
        <f>COUNTIF(E$2:$E10949,E10949)</f>
        <v>3545</v>
      </c>
      <c r="O10949" t="str">
        <f t="shared" si="591"/>
        <v/>
      </c>
    </row>
    <row r="10950" spans="1:15" hidden="1">
      <c r="A10950" s="41" t="s">
        <v>103</v>
      </c>
      <c r="B10950" s="46">
        <v>45827</v>
      </c>
      <c r="C10950" s="8" t="s">
        <v>13</v>
      </c>
      <c r="D10950" s="8" t="s">
        <v>46</v>
      </c>
      <c r="E10950" s="8" t="s">
        <v>46</v>
      </c>
      <c r="F10950" s="9">
        <f t="shared" si="586"/>
        <v>4500000</v>
      </c>
      <c r="G10950" s="9">
        <v>45</v>
      </c>
      <c r="H10950" s="10">
        <v>4686030</v>
      </c>
      <c r="I10950" s="11">
        <f t="shared" si="588"/>
        <v>11326877333.515728</v>
      </c>
      <c r="J10950" s="11">
        <f t="shared" si="589"/>
        <v>110147</v>
      </c>
      <c r="K10950" s="11">
        <f t="shared" si="590"/>
        <v>102834.18825311383</v>
      </c>
      <c r="L10950" s="12">
        <f t="shared" si="587"/>
        <v>0</v>
      </c>
      <c r="M10950" s="11">
        <f>COUNTIF(E$2:$E10950,E10950)</f>
        <v>3071</v>
      </c>
      <c r="O10950" t="str">
        <f t="shared" si="591"/>
        <v/>
      </c>
    </row>
    <row r="10951" spans="1:15" hidden="1">
      <c r="A10951" s="41" t="s">
        <v>103</v>
      </c>
      <c r="B10951" s="46">
        <v>45827</v>
      </c>
      <c r="C10951" s="8" t="s">
        <v>13</v>
      </c>
      <c r="D10951" s="8" t="s">
        <v>46</v>
      </c>
      <c r="E10951" s="8" t="s">
        <v>46</v>
      </c>
      <c r="F10951" s="9">
        <f t="shared" si="586"/>
        <v>1800000</v>
      </c>
      <c r="G10951" s="9">
        <v>18</v>
      </c>
      <c r="H10951" s="10">
        <v>1873566</v>
      </c>
      <c r="I10951" s="11">
        <f t="shared" si="588"/>
        <v>11328750899.515728</v>
      </c>
      <c r="J10951" s="11">
        <f t="shared" si="589"/>
        <v>110165</v>
      </c>
      <c r="K10951" s="11">
        <f t="shared" si="590"/>
        <v>102834.39295162464</v>
      </c>
      <c r="L10951" s="12">
        <f t="shared" si="587"/>
        <v>0</v>
      </c>
      <c r="M10951" s="11">
        <f>COUNTIF(E$2:$E10951,E10951)</f>
        <v>3072</v>
      </c>
      <c r="O10951" t="str">
        <f t="shared" si="591"/>
        <v/>
      </c>
    </row>
    <row r="10952" spans="1:15" hidden="1">
      <c r="A10952" s="41" t="s">
        <v>103</v>
      </c>
      <c r="B10952" s="46">
        <v>45827</v>
      </c>
      <c r="C10952" s="8" t="s">
        <v>13</v>
      </c>
      <c r="D10952" s="8" t="s">
        <v>90</v>
      </c>
      <c r="E10952" s="8" t="s">
        <v>90</v>
      </c>
      <c r="F10952" s="9">
        <f t="shared" si="586"/>
        <v>900000</v>
      </c>
      <c r="G10952" s="9">
        <v>9</v>
      </c>
      <c r="H10952" s="10">
        <v>979785</v>
      </c>
      <c r="I10952" s="11">
        <f t="shared" si="588"/>
        <v>4326775332.24438</v>
      </c>
      <c r="J10952" s="11">
        <f t="shared" si="589"/>
        <v>41091</v>
      </c>
      <c r="K10952" s="11">
        <f t="shared" si="590"/>
        <v>105297.39680816676</v>
      </c>
      <c r="L10952" s="12">
        <f t="shared" si="587"/>
        <v>0</v>
      </c>
      <c r="M10952" s="11">
        <f>COUNTIF(E$2:$E10952,E10952)</f>
        <v>1837</v>
      </c>
      <c r="O10952" t="str">
        <f t="shared" si="591"/>
        <v/>
      </c>
    </row>
    <row r="10953" spans="1:15" hidden="1">
      <c r="A10953" s="41" t="s">
        <v>103</v>
      </c>
      <c r="B10953" s="46">
        <v>45827</v>
      </c>
      <c r="C10953" s="8" t="s">
        <v>13</v>
      </c>
      <c r="D10953" s="8" t="s">
        <v>15</v>
      </c>
      <c r="E10953" s="8" t="s">
        <v>15</v>
      </c>
      <c r="F10953" s="9">
        <f t="shared" si="586"/>
        <v>900000</v>
      </c>
      <c r="G10953" s="9">
        <v>9</v>
      </c>
      <c r="H10953" s="10">
        <v>984645</v>
      </c>
      <c r="I10953" s="11">
        <f t="shared" si="588"/>
        <v>16938278338.109346</v>
      </c>
      <c r="J10953" s="11">
        <f t="shared" si="589"/>
        <v>156827</v>
      </c>
      <c r="K10953" s="11">
        <f t="shared" si="590"/>
        <v>108006.1363037573</v>
      </c>
      <c r="L10953" s="12">
        <f t="shared" si="587"/>
        <v>0</v>
      </c>
      <c r="M10953" s="11">
        <f>COUNTIF(E$2:$E10953,E10953)</f>
        <v>3546</v>
      </c>
      <c r="O10953" t="str">
        <f t="shared" si="591"/>
        <v/>
      </c>
    </row>
    <row r="10954" spans="1:15" hidden="1">
      <c r="A10954" s="41" t="s">
        <v>103</v>
      </c>
      <c r="B10954" s="46">
        <v>45827</v>
      </c>
      <c r="C10954" s="8" t="s">
        <v>13</v>
      </c>
      <c r="D10954" s="8" t="s">
        <v>14</v>
      </c>
      <c r="E10954" s="8" t="s">
        <v>14</v>
      </c>
      <c r="F10954" s="9">
        <f t="shared" si="586"/>
        <v>-1800000</v>
      </c>
      <c r="G10954" s="9">
        <v>-18</v>
      </c>
      <c r="H10954" s="10">
        <v>-1939500</v>
      </c>
      <c r="I10954" s="11">
        <f t="shared" si="588"/>
        <v>16506214500.624678</v>
      </c>
      <c r="J10954" s="11">
        <f t="shared" si="589"/>
        <v>161406</v>
      </c>
      <c r="K10954" s="11">
        <f t="shared" si="590"/>
        <v>102265.18531296657</v>
      </c>
      <c r="L10954" s="12">
        <f t="shared" si="587"/>
        <v>98726.664366601733</v>
      </c>
      <c r="M10954" s="11">
        <f>COUNTIF(E$2:$E10954,E10954)</f>
        <v>1845</v>
      </c>
      <c r="O10954" t="str">
        <f t="shared" si="591"/>
        <v/>
      </c>
    </row>
    <row r="10955" spans="1:15" hidden="1">
      <c r="A10955" s="41" t="s">
        <v>103</v>
      </c>
      <c r="B10955" s="46">
        <v>45827</v>
      </c>
      <c r="C10955" s="8" t="s">
        <v>13</v>
      </c>
      <c r="D10955" s="8" t="s">
        <v>90</v>
      </c>
      <c r="E10955" s="8" t="s">
        <v>90</v>
      </c>
      <c r="F10955" s="9">
        <f t="shared" si="586"/>
        <v>1800000</v>
      </c>
      <c r="G10955" s="9">
        <v>18</v>
      </c>
      <c r="H10955" s="10">
        <v>1958994</v>
      </c>
      <c r="I10955" s="11">
        <f t="shared" si="588"/>
        <v>4328734326.24438</v>
      </c>
      <c r="J10955" s="11">
        <f t="shared" si="589"/>
        <v>41109</v>
      </c>
      <c r="K10955" s="11">
        <f t="shared" si="590"/>
        <v>105298.94490852076</v>
      </c>
      <c r="L10955" s="12">
        <f t="shared" si="587"/>
        <v>0</v>
      </c>
      <c r="M10955" s="11">
        <f>COUNTIF(E$2:$E10955,E10955)</f>
        <v>1838</v>
      </c>
      <c r="O10955" t="str">
        <f t="shared" si="591"/>
        <v/>
      </c>
    </row>
    <row r="10956" spans="1:15" hidden="1">
      <c r="A10956" s="41" t="s">
        <v>103</v>
      </c>
      <c r="B10956" s="46">
        <v>45827</v>
      </c>
      <c r="C10956" s="8" t="s">
        <v>13</v>
      </c>
      <c r="D10956" s="8" t="s">
        <v>15</v>
      </c>
      <c r="E10956" s="8" t="s">
        <v>15</v>
      </c>
      <c r="F10956" s="9">
        <f t="shared" si="586"/>
        <v>2000000</v>
      </c>
      <c r="G10956" s="9">
        <v>20</v>
      </c>
      <c r="H10956" s="10">
        <v>2187580</v>
      </c>
      <c r="I10956" s="11">
        <f t="shared" si="588"/>
        <v>16940465918.109346</v>
      </c>
      <c r="J10956" s="11">
        <f t="shared" si="589"/>
        <v>156847</v>
      </c>
      <c r="K10956" s="11">
        <f t="shared" si="590"/>
        <v>108006.31136144999</v>
      </c>
      <c r="L10956" s="12">
        <f t="shared" si="587"/>
        <v>0</v>
      </c>
      <c r="M10956" s="11">
        <f>COUNTIF(E$2:$E10956,E10956)</f>
        <v>3547</v>
      </c>
      <c r="O10956" t="str">
        <f t="shared" si="591"/>
        <v/>
      </c>
    </row>
    <row r="10957" spans="1:15" hidden="1">
      <c r="A10957" s="41" t="s">
        <v>103</v>
      </c>
      <c r="B10957" s="46">
        <v>45827</v>
      </c>
      <c r="C10957" s="8" t="s">
        <v>13</v>
      </c>
      <c r="D10957" s="8" t="s">
        <v>15</v>
      </c>
      <c r="E10957" s="8" t="s">
        <v>15</v>
      </c>
      <c r="F10957" s="9">
        <f t="shared" si="586"/>
        <v>1000000</v>
      </c>
      <c r="G10957" s="9">
        <v>10</v>
      </c>
      <c r="H10957" s="10">
        <v>1093790</v>
      </c>
      <c r="I10957" s="11">
        <f t="shared" si="588"/>
        <v>16941559708.109346</v>
      </c>
      <c r="J10957" s="11">
        <f t="shared" si="589"/>
        <v>156857</v>
      </c>
      <c r="K10957" s="11">
        <f t="shared" si="590"/>
        <v>108006.39887355582</v>
      </c>
      <c r="L10957" s="12">
        <f t="shared" si="587"/>
        <v>0</v>
      </c>
      <c r="M10957" s="11">
        <f>COUNTIF(E$2:$E10957,E10957)</f>
        <v>3548</v>
      </c>
      <c r="O10957" t="str">
        <f t="shared" si="591"/>
        <v/>
      </c>
    </row>
    <row r="10958" spans="1:15" hidden="1">
      <c r="A10958" s="41" t="s">
        <v>103</v>
      </c>
      <c r="B10958" s="46">
        <v>45827</v>
      </c>
      <c r="C10958" s="8" t="s">
        <v>13</v>
      </c>
      <c r="D10958" s="8" t="s">
        <v>90</v>
      </c>
      <c r="E10958" s="8" t="s">
        <v>90</v>
      </c>
      <c r="F10958" s="9">
        <f t="shared" si="586"/>
        <v>900000</v>
      </c>
      <c r="G10958" s="9">
        <v>9</v>
      </c>
      <c r="H10958" s="10">
        <v>978768</v>
      </c>
      <c r="I10958" s="11">
        <f t="shared" si="588"/>
        <v>4329713094.24438</v>
      </c>
      <c r="J10958" s="11">
        <f t="shared" si="589"/>
        <v>41118</v>
      </c>
      <c r="K10958" s="11">
        <f t="shared" si="590"/>
        <v>105299.7007209587</v>
      </c>
      <c r="L10958" s="12">
        <f t="shared" si="587"/>
        <v>0</v>
      </c>
      <c r="M10958" s="11">
        <f>COUNTIF(E$2:$E10958,E10958)</f>
        <v>1839</v>
      </c>
      <c r="O10958" t="str">
        <f t="shared" si="591"/>
        <v/>
      </c>
    </row>
    <row r="10959" spans="1:15" hidden="1">
      <c r="A10959" s="41" t="s">
        <v>103</v>
      </c>
      <c r="B10959" s="46">
        <v>45827</v>
      </c>
      <c r="C10959" s="8" t="s">
        <v>13</v>
      </c>
      <c r="D10959" s="8" t="s">
        <v>15</v>
      </c>
      <c r="E10959" s="8" t="s">
        <v>15</v>
      </c>
      <c r="F10959" s="9">
        <f t="shared" si="586"/>
        <v>4600000</v>
      </c>
      <c r="G10959" s="9">
        <v>46</v>
      </c>
      <c r="H10959" s="10">
        <v>5026512</v>
      </c>
      <c r="I10959" s="11">
        <f t="shared" si="588"/>
        <v>16946586220.109346</v>
      </c>
      <c r="J10959" s="11">
        <f t="shared" si="589"/>
        <v>156903</v>
      </c>
      <c r="K10959" s="11">
        <f t="shared" si="590"/>
        <v>108006.76991586742</v>
      </c>
      <c r="L10959" s="12">
        <f t="shared" si="587"/>
        <v>0</v>
      </c>
      <c r="M10959" s="11">
        <f>COUNTIF(E$2:$E10959,E10959)</f>
        <v>3549</v>
      </c>
      <c r="O10959" t="str">
        <f t="shared" si="591"/>
        <v/>
      </c>
    </row>
    <row r="10960" spans="1:15" hidden="1">
      <c r="A10960" s="41" t="s">
        <v>103</v>
      </c>
      <c r="B10960" s="46">
        <v>45827</v>
      </c>
      <c r="C10960" s="8" t="s">
        <v>13</v>
      </c>
      <c r="D10960" s="8" t="s">
        <v>90</v>
      </c>
      <c r="E10960" s="8" t="s">
        <v>90</v>
      </c>
      <c r="F10960" s="9">
        <f t="shared" si="586"/>
        <v>1800000</v>
      </c>
      <c r="G10960" s="9">
        <v>18</v>
      </c>
      <c r="H10960" s="10">
        <v>1955754</v>
      </c>
      <c r="I10960" s="11">
        <f t="shared" si="588"/>
        <v>4331668848.24438</v>
      </c>
      <c r="J10960" s="11">
        <f t="shared" si="589"/>
        <v>41136</v>
      </c>
      <c r="K10960" s="11">
        <f t="shared" si="590"/>
        <v>105301.16803394545</v>
      </c>
      <c r="L10960" s="12">
        <f t="shared" si="587"/>
        <v>0</v>
      </c>
      <c r="M10960" s="11">
        <f>COUNTIF(E$2:$E10960,E10960)</f>
        <v>1840</v>
      </c>
      <c r="O10960" t="str">
        <f t="shared" si="591"/>
        <v/>
      </c>
    </row>
    <row r="10961" spans="1:15" hidden="1">
      <c r="A10961" s="41" t="s">
        <v>103</v>
      </c>
      <c r="B10961" s="46">
        <v>45827</v>
      </c>
      <c r="C10961" s="8" t="s">
        <v>13</v>
      </c>
      <c r="D10961" s="8" t="s">
        <v>90</v>
      </c>
      <c r="E10961" s="8" t="s">
        <v>90</v>
      </c>
      <c r="F10961" s="9">
        <f t="shared" si="586"/>
        <v>1000000</v>
      </c>
      <c r="G10961" s="9">
        <v>10</v>
      </c>
      <c r="H10961" s="10">
        <v>1085890</v>
      </c>
      <c r="I10961" s="11">
        <f t="shared" si="588"/>
        <v>4332754738.24438</v>
      </c>
      <c r="J10961" s="11">
        <f t="shared" si="589"/>
        <v>41146</v>
      </c>
      <c r="K10961" s="11">
        <f t="shared" si="590"/>
        <v>105301.96709873086</v>
      </c>
      <c r="L10961" s="12">
        <f t="shared" si="587"/>
        <v>0</v>
      </c>
      <c r="M10961" s="11">
        <f>COUNTIF(E$2:$E10961,E10961)</f>
        <v>1841</v>
      </c>
      <c r="O10961" t="str">
        <f t="shared" si="591"/>
        <v/>
      </c>
    </row>
    <row r="10962" spans="1:15" hidden="1">
      <c r="A10962" s="41" t="s">
        <v>103</v>
      </c>
      <c r="B10962" s="46">
        <v>45827</v>
      </c>
      <c r="C10962" s="8" t="s">
        <v>13</v>
      </c>
      <c r="D10962" s="8" t="s">
        <v>90</v>
      </c>
      <c r="E10962" s="8" t="s">
        <v>90</v>
      </c>
      <c r="F10962" s="9">
        <f t="shared" si="586"/>
        <v>900000</v>
      </c>
      <c r="G10962" s="9">
        <v>9</v>
      </c>
      <c r="H10962" s="10">
        <v>976707</v>
      </c>
      <c r="I10962" s="11">
        <f t="shared" si="588"/>
        <v>4333731445.24438</v>
      </c>
      <c r="J10962" s="11">
        <f t="shared" si="589"/>
        <v>41155</v>
      </c>
      <c r="K10962" s="11">
        <f t="shared" si="590"/>
        <v>105302.67149178423</v>
      </c>
      <c r="L10962" s="12">
        <f t="shared" si="587"/>
        <v>0</v>
      </c>
      <c r="M10962" s="11">
        <f>COUNTIF(E$2:$E10962,E10962)</f>
        <v>1842</v>
      </c>
      <c r="O10962" t="str">
        <f t="shared" si="591"/>
        <v/>
      </c>
    </row>
    <row r="10963" spans="1:15" hidden="1">
      <c r="A10963" s="41" t="s">
        <v>103</v>
      </c>
      <c r="B10963" s="46">
        <v>45827</v>
      </c>
      <c r="C10963" s="8" t="s">
        <v>13</v>
      </c>
      <c r="D10963" s="8" t="s">
        <v>90</v>
      </c>
      <c r="E10963" s="8" t="s">
        <v>90</v>
      </c>
      <c r="F10963" s="9">
        <f t="shared" si="586"/>
        <v>900000</v>
      </c>
      <c r="G10963" s="9">
        <v>9</v>
      </c>
      <c r="H10963" s="10">
        <v>976554</v>
      </c>
      <c r="I10963" s="11">
        <f t="shared" si="588"/>
        <v>4334707999.24438</v>
      </c>
      <c r="J10963" s="11">
        <f t="shared" si="589"/>
        <v>41164</v>
      </c>
      <c r="K10963" s="11">
        <f t="shared" si="590"/>
        <v>105303.37185998396</v>
      </c>
      <c r="L10963" s="12">
        <f t="shared" si="587"/>
        <v>0</v>
      </c>
      <c r="M10963" s="11">
        <f>COUNTIF(E$2:$E10963,E10963)</f>
        <v>1843</v>
      </c>
      <c r="O10963" t="str">
        <f t="shared" si="591"/>
        <v/>
      </c>
    </row>
    <row r="10964" spans="1:15" hidden="1">
      <c r="A10964" s="41" t="s">
        <v>103</v>
      </c>
      <c r="B10964" s="46">
        <v>45827</v>
      </c>
      <c r="C10964" s="8" t="s">
        <v>13</v>
      </c>
      <c r="D10964" s="8" t="s">
        <v>90</v>
      </c>
      <c r="E10964" s="8" t="s">
        <v>90</v>
      </c>
      <c r="F10964" s="9">
        <f t="shared" si="586"/>
        <v>900000</v>
      </c>
      <c r="G10964" s="9">
        <v>9</v>
      </c>
      <c r="H10964" s="10">
        <v>976410</v>
      </c>
      <c r="I10964" s="11">
        <f t="shared" si="588"/>
        <v>4335684409.24438</v>
      </c>
      <c r="J10964" s="11">
        <f t="shared" si="589"/>
        <v>41173</v>
      </c>
      <c r="K10964" s="11">
        <f t="shared" si="590"/>
        <v>105304.0684245593</v>
      </c>
      <c r="L10964" s="12">
        <f t="shared" si="587"/>
        <v>0</v>
      </c>
      <c r="M10964" s="11">
        <f>COUNTIF(E$2:$E10964,E10964)</f>
        <v>1844</v>
      </c>
      <c r="O10964" t="str">
        <f t="shared" si="591"/>
        <v/>
      </c>
    </row>
    <row r="10965" spans="1:15" hidden="1">
      <c r="A10965" s="41" t="s">
        <v>103</v>
      </c>
      <c r="B10965" s="46">
        <v>45827</v>
      </c>
      <c r="C10965" s="8" t="s">
        <v>13</v>
      </c>
      <c r="D10965" s="8" t="s">
        <v>90</v>
      </c>
      <c r="E10965" s="8" t="s">
        <v>90</v>
      </c>
      <c r="F10965" s="9">
        <f t="shared" si="586"/>
        <v>900000</v>
      </c>
      <c r="G10965" s="9">
        <v>9</v>
      </c>
      <c r="H10965" s="10">
        <v>975384</v>
      </c>
      <c r="I10965" s="11">
        <f t="shared" si="588"/>
        <v>4336659793.24438</v>
      </c>
      <c r="J10965" s="11">
        <f t="shared" si="589"/>
        <v>41182</v>
      </c>
      <c r="K10965" s="11">
        <f t="shared" si="590"/>
        <v>105304.73977088</v>
      </c>
      <c r="L10965" s="12">
        <f t="shared" si="587"/>
        <v>0</v>
      </c>
      <c r="M10965" s="11">
        <f>COUNTIF(E$2:$E10965,E10965)</f>
        <v>1845</v>
      </c>
      <c r="O10965" t="str">
        <f t="shared" si="591"/>
        <v/>
      </c>
    </row>
    <row r="10966" spans="1:15" hidden="1">
      <c r="A10966" s="41" t="s">
        <v>103</v>
      </c>
      <c r="B10966" s="46">
        <v>45827</v>
      </c>
      <c r="C10966" s="8" t="s">
        <v>13</v>
      </c>
      <c r="D10966" s="8" t="s">
        <v>90</v>
      </c>
      <c r="E10966" s="8" t="s">
        <v>90</v>
      </c>
      <c r="F10966" s="9">
        <f t="shared" si="586"/>
        <v>900000</v>
      </c>
      <c r="G10966" s="9">
        <v>9</v>
      </c>
      <c r="H10966" s="10">
        <v>975231</v>
      </c>
      <c r="I10966" s="11">
        <f t="shared" si="588"/>
        <v>4337635024.24438</v>
      </c>
      <c r="J10966" s="11">
        <f t="shared" si="589"/>
        <v>41191</v>
      </c>
      <c r="K10966" s="11">
        <f t="shared" si="590"/>
        <v>105305.40710942633</v>
      </c>
      <c r="L10966" s="12">
        <f t="shared" si="587"/>
        <v>0</v>
      </c>
      <c r="M10966" s="11">
        <f>COUNTIF(E$2:$E10966,E10966)</f>
        <v>1846</v>
      </c>
      <c r="O10966" t="str">
        <f t="shared" si="591"/>
        <v/>
      </c>
    </row>
    <row r="10967" spans="1:15" hidden="1">
      <c r="A10967" s="41" t="s">
        <v>103</v>
      </c>
      <c r="B10967" s="46">
        <v>45827</v>
      </c>
      <c r="C10967" s="8" t="s">
        <v>13</v>
      </c>
      <c r="D10967" s="8" t="s">
        <v>90</v>
      </c>
      <c r="E10967" s="8" t="s">
        <v>90</v>
      </c>
      <c r="F10967" s="9">
        <f t="shared" si="586"/>
        <v>1000000</v>
      </c>
      <c r="G10967" s="9">
        <v>10</v>
      </c>
      <c r="H10967" s="10">
        <v>1083100</v>
      </c>
      <c r="I10967" s="11">
        <f t="shared" si="588"/>
        <v>4338718124.24438</v>
      </c>
      <c r="J10967" s="11">
        <f t="shared" si="589"/>
        <v>41201</v>
      </c>
      <c r="K10967" s="11">
        <f t="shared" si="590"/>
        <v>105306.1363618451</v>
      </c>
      <c r="L10967" s="12">
        <f t="shared" si="587"/>
        <v>0</v>
      </c>
      <c r="M10967" s="11">
        <f>COUNTIF(E$2:$E10967,E10967)</f>
        <v>1847</v>
      </c>
      <c r="O10967" t="str">
        <f t="shared" si="591"/>
        <v/>
      </c>
    </row>
    <row r="10968" spans="1:15" hidden="1">
      <c r="A10968" s="41" t="s">
        <v>103</v>
      </c>
      <c r="B10968" s="46">
        <v>45827</v>
      </c>
      <c r="C10968" s="8" t="s">
        <v>13</v>
      </c>
      <c r="D10968" s="8" t="s">
        <v>90</v>
      </c>
      <c r="E10968" s="8" t="s">
        <v>90</v>
      </c>
      <c r="F10968" s="9">
        <f t="shared" si="586"/>
        <v>900000</v>
      </c>
      <c r="G10968" s="9">
        <v>9</v>
      </c>
      <c r="H10968" s="10">
        <v>974637</v>
      </c>
      <c r="I10968" s="11">
        <f t="shared" si="588"/>
        <v>4339692761.24438</v>
      </c>
      <c r="J10968" s="11">
        <f t="shared" si="589"/>
        <v>41210</v>
      </c>
      <c r="K10968" s="11">
        <f t="shared" si="590"/>
        <v>105306.78867372918</v>
      </c>
      <c r="L10968" s="12">
        <f t="shared" si="587"/>
        <v>0</v>
      </c>
      <c r="M10968" s="11">
        <f>COUNTIF(E$2:$E10968,E10968)</f>
        <v>1848</v>
      </c>
      <c r="O10968" t="str">
        <f t="shared" si="591"/>
        <v/>
      </c>
    </row>
    <row r="10969" spans="1:15" hidden="1">
      <c r="A10969" s="41" t="s">
        <v>103</v>
      </c>
      <c r="B10969" s="46">
        <v>45827</v>
      </c>
      <c r="C10969" s="8" t="s">
        <v>13</v>
      </c>
      <c r="D10969" s="8" t="s">
        <v>90</v>
      </c>
      <c r="E10969" s="8" t="s">
        <v>90</v>
      </c>
      <c r="F10969" s="9">
        <f t="shared" si="586"/>
        <v>900000</v>
      </c>
      <c r="G10969" s="9">
        <v>9</v>
      </c>
      <c r="H10969" s="10">
        <v>974493</v>
      </c>
      <c r="I10969" s="11">
        <f t="shared" si="588"/>
        <v>4340667254.24438</v>
      </c>
      <c r="J10969" s="11">
        <f t="shared" si="589"/>
        <v>41219</v>
      </c>
      <c r="K10969" s="11">
        <f t="shared" si="590"/>
        <v>105307.43720721948</v>
      </c>
      <c r="L10969" s="12">
        <f t="shared" si="587"/>
        <v>0</v>
      </c>
      <c r="M10969" s="11">
        <f>COUNTIF(E$2:$E10969,E10969)</f>
        <v>1849</v>
      </c>
      <c r="O10969" t="str">
        <f t="shared" si="591"/>
        <v/>
      </c>
    </row>
    <row r="10970" spans="1:15" hidden="1">
      <c r="A10970" s="41" t="s">
        <v>103</v>
      </c>
      <c r="B10970" s="46">
        <v>45827</v>
      </c>
      <c r="C10970" s="8" t="s">
        <v>13</v>
      </c>
      <c r="D10970" s="8" t="s">
        <v>90</v>
      </c>
      <c r="E10970" s="8" t="s">
        <v>90</v>
      </c>
      <c r="F10970" s="9">
        <f t="shared" si="586"/>
        <v>900000</v>
      </c>
      <c r="G10970" s="9">
        <v>9</v>
      </c>
      <c r="H10970" s="10">
        <v>974349</v>
      </c>
      <c r="I10970" s="11">
        <f t="shared" si="588"/>
        <v>4341641603.24438</v>
      </c>
      <c r="J10970" s="11">
        <f t="shared" si="589"/>
        <v>41228</v>
      </c>
      <c r="K10970" s="11">
        <f t="shared" si="590"/>
        <v>105308.08196479043</v>
      </c>
      <c r="L10970" s="12">
        <f t="shared" si="587"/>
        <v>0</v>
      </c>
      <c r="M10970" s="11">
        <f>COUNTIF(E$2:$E10970,E10970)</f>
        <v>1850</v>
      </c>
      <c r="O10970" t="str">
        <f t="shared" si="591"/>
        <v/>
      </c>
    </row>
    <row r="10971" spans="1:15" hidden="1">
      <c r="A10971" s="41" t="s">
        <v>103</v>
      </c>
      <c r="B10971" s="46">
        <v>45827</v>
      </c>
      <c r="C10971" s="8" t="s">
        <v>13</v>
      </c>
      <c r="D10971" s="8" t="s">
        <v>90</v>
      </c>
      <c r="E10971" s="8" t="s">
        <v>90</v>
      </c>
      <c r="F10971" s="9">
        <f t="shared" si="586"/>
        <v>900000</v>
      </c>
      <c r="G10971" s="9">
        <v>9</v>
      </c>
      <c r="H10971" s="10">
        <v>974205</v>
      </c>
      <c r="I10971" s="11">
        <f t="shared" si="588"/>
        <v>4342615808.24438</v>
      </c>
      <c r="J10971" s="11">
        <f t="shared" si="589"/>
        <v>41237</v>
      </c>
      <c r="K10971" s="11">
        <f t="shared" si="590"/>
        <v>105308.72294891432</v>
      </c>
      <c r="L10971" s="12">
        <f t="shared" si="587"/>
        <v>0</v>
      </c>
      <c r="M10971" s="11">
        <f>COUNTIF(E$2:$E10971,E10971)</f>
        <v>1851</v>
      </c>
      <c r="O10971" t="str">
        <f t="shared" si="591"/>
        <v/>
      </c>
    </row>
    <row r="10972" spans="1:15" hidden="1">
      <c r="A10972" s="41" t="s">
        <v>103</v>
      </c>
      <c r="B10972" s="46">
        <v>45827</v>
      </c>
      <c r="C10972" s="8" t="s">
        <v>13</v>
      </c>
      <c r="D10972" s="8" t="s">
        <v>90</v>
      </c>
      <c r="E10972" s="8" t="s">
        <v>90</v>
      </c>
      <c r="F10972" s="9">
        <f t="shared" si="586"/>
        <v>900000</v>
      </c>
      <c r="G10972" s="9">
        <v>9</v>
      </c>
      <c r="H10972" s="10">
        <v>973755</v>
      </c>
      <c r="I10972" s="11">
        <f t="shared" si="588"/>
        <v>4343589563.24438</v>
      </c>
      <c r="J10972" s="11">
        <f t="shared" si="589"/>
        <v>41246</v>
      </c>
      <c r="K10972" s="11">
        <f t="shared" si="590"/>
        <v>105309.35274316007</v>
      </c>
      <c r="L10972" s="12">
        <f t="shared" si="587"/>
        <v>0</v>
      </c>
      <c r="M10972" s="11">
        <f>COUNTIF(E$2:$E10972,E10972)</f>
        <v>1852</v>
      </c>
      <c r="O10972" t="str">
        <f t="shared" si="591"/>
        <v/>
      </c>
    </row>
    <row r="10973" spans="1:15" hidden="1">
      <c r="A10973" s="41" t="s">
        <v>103</v>
      </c>
      <c r="B10973" s="46">
        <v>45827</v>
      </c>
      <c r="C10973" s="8" t="s">
        <v>13</v>
      </c>
      <c r="D10973" s="8" t="s">
        <v>46</v>
      </c>
      <c r="E10973" s="8" t="s">
        <v>46</v>
      </c>
      <c r="F10973" s="9">
        <f t="shared" si="586"/>
        <v>900000</v>
      </c>
      <c r="G10973" s="9">
        <v>9</v>
      </c>
      <c r="H10973" s="10">
        <v>933831</v>
      </c>
      <c r="I10973" s="11">
        <f t="shared" si="588"/>
        <v>11329684730.515728</v>
      </c>
      <c r="J10973" s="11">
        <f t="shared" si="589"/>
        <v>110174</v>
      </c>
      <c r="K10973" s="11">
        <f t="shared" si="590"/>
        <v>102834.4684818172</v>
      </c>
      <c r="L10973" s="12">
        <f t="shared" si="587"/>
        <v>0</v>
      </c>
      <c r="M10973" s="11">
        <f>COUNTIF(E$2:$E10973,E10973)</f>
        <v>3073</v>
      </c>
      <c r="O10973" t="str">
        <f t="shared" si="591"/>
        <v/>
      </c>
    </row>
    <row r="10974" spans="1:15" hidden="1">
      <c r="A10974" s="41" t="s">
        <v>103</v>
      </c>
      <c r="B10974" s="46">
        <v>45827</v>
      </c>
      <c r="C10974" s="8" t="s">
        <v>13</v>
      </c>
      <c r="D10974" s="8" t="s">
        <v>46</v>
      </c>
      <c r="E10974" s="8" t="s">
        <v>46</v>
      </c>
      <c r="F10974" s="9">
        <f t="shared" si="586"/>
        <v>900000</v>
      </c>
      <c r="G10974" s="9">
        <v>9</v>
      </c>
      <c r="H10974" s="10">
        <v>933696</v>
      </c>
      <c r="I10974" s="11">
        <f t="shared" si="588"/>
        <v>11330618426.515728</v>
      </c>
      <c r="J10974" s="11">
        <f t="shared" si="589"/>
        <v>110183</v>
      </c>
      <c r="K10974" s="11">
        <f t="shared" si="590"/>
        <v>102834.54277443641</v>
      </c>
      <c r="L10974" s="12">
        <f t="shared" si="587"/>
        <v>0</v>
      </c>
      <c r="M10974" s="11">
        <f>COUNTIF(E$2:$E10974,E10974)</f>
        <v>3074</v>
      </c>
      <c r="O10974" t="str">
        <f t="shared" si="591"/>
        <v/>
      </c>
    </row>
    <row r="10975" spans="1:15" hidden="1">
      <c r="A10975" s="41" t="s">
        <v>103</v>
      </c>
      <c r="B10975" s="46">
        <v>45827</v>
      </c>
      <c r="C10975" s="8" t="s">
        <v>13</v>
      </c>
      <c r="D10975" s="8" t="s">
        <v>46</v>
      </c>
      <c r="E10975" s="8" t="s">
        <v>46</v>
      </c>
      <c r="F10975" s="9">
        <f t="shared" si="586"/>
        <v>900000</v>
      </c>
      <c r="G10975" s="9">
        <v>9</v>
      </c>
      <c r="H10975" s="10">
        <v>933552</v>
      </c>
      <c r="I10975" s="11">
        <f t="shared" si="588"/>
        <v>11331551978.515728</v>
      </c>
      <c r="J10975" s="11">
        <f t="shared" si="589"/>
        <v>110192</v>
      </c>
      <c r="K10975" s="11">
        <f t="shared" si="590"/>
        <v>102834.61574810992</v>
      </c>
      <c r="L10975" s="12">
        <f t="shared" si="587"/>
        <v>0</v>
      </c>
      <c r="M10975" s="11">
        <f>COUNTIF(E$2:$E10975,E10975)</f>
        <v>3075</v>
      </c>
      <c r="O10975" t="str">
        <f t="shared" si="591"/>
        <v/>
      </c>
    </row>
    <row r="10976" spans="1:15" hidden="1">
      <c r="A10976" s="41" t="s">
        <v>103</v>
      </c>
      <c r="B10976" s="46">
        <v>45827</v>
      </c>
      <c r="C10976" s="8" t="s">
        <v>13</v>
      </c>
      <c r="D10976" s="8" t="s">
        <v>14</v>
      </c>
      <c r="E10976" s="8" t="s">
        <v>14</v>
      </c>
      <c r="F10976" s="9">
        <f t="shared" si="586"/>
        <v>-46300000</v>
      </c>
      <c r="G10976" s="9">
        <v>-463</v>
      </c>
      <c r="H10976" s="10">
        <v>-49888250</v>
      </c>
      <c r="I10976" s="11">
        <f t="shared" si="588"/>
        <v>16458865719.824774</v>
      </c>
      <c r="J10976" s="11">
        <f t="shared" si="589"/>
        <v>160943</v>
      </c>
      <c r="K10976" s="11">
        <f t="shared" si="590"/>
        <v>102265.18531296657</v>
      </c>
      <c r="L10976" s="12">
        <f t="shared" si="587"/>
        <v>2539469.2000964805</v>
      </c>
      <c r="M10976" s="11">
        <f>COUNTIF(E$2:$E10976,E10976)</f>
        <v>1846</v>
      </c>
      <c r="O10976" t="str">
        <f t="shared" si="591"/>
        <v/>
      </c>
    </row>
    <row r="10977" spans="1:15" hidden="1">
      <c r="A10977" s="41" t="s">
        <v>103</v>
      </c>
      <c r="B10977" s="46">
        <v>45827</v>
      </c>
      <c r="C10977" s="8" t="s">
        <v>13</v>
      </c>
      <c r="D10977" s="8" t="s">
        <v>46</v>
      </c>
      <c r="E10977" s="8" t="s">
        <v>46</v>
      </c>
      <c r="F10977" s="9">
        <f t="shared" si="586"/>
        <v>900000</v>
      </c>
      <c r="G10977" s="9">
        <v>9</v>
      </c>
      <c r="H10977" s="10">
        <v>933417</v>
      </c>
      <c r="I10977" s="11">
        <f t="shared" si="588"/>
        <v>11332485395.515728</v>
      </c>
      <c r="J10977" s="11">
        <f t="shared" si="589"/>
        <v>110201</v>
      </c>
      <c r="K10977" s="11">
        <f t="shared" si="590"/>
        <v>102834.68748482979</v>
      </c>
      <c r="L10977" s="12">
        <f t="shared" si="587"/>
        <v>0</v>
      </c>
      <c r="M10977" s="11">
        <f>COUNTIF(E$2:$E10977,E10977)</f>
        <v>3076</v>
      </c>
      <c r="O10977" t="str">
        <f t="shared" si="591"/>
        <v/>
      </c>
    </row>
    <row r="10978" spans="1:15" hidden="1">
      <c r="A10978" s="41" t="s">
        <v>103</v>
      </c>
      <c r="B10978" s="46">
        <v>45827</v>
      </c>
      <c r="C10978" s="8" t="s">
        <v>13</v>
      </c>
      <c r="D10978" s="8" t="s">
        <v>46</v>
      </c>
      <c r="E10978" s="8" t="s">
        <v>46</v>
      </c>
      <c r="F10978" s="9">
        <f t="shared" si="586"/>
        <v>900000</v>
      </c>
      <c r="G10978" s="9">
        <v>9</v>
      </c>
      <c r="H10978" s="10">
        <v>933003</v>
      </c>
      <c r="I10978" s="11">
        <f t="shared" si="588"/>
        <v>11333418398.515728</v>
      </c>
      <c r="J10978" s="11">
        <f t="shared" si="589"/>
        <v>110210</v>
      </c>
      <c r="K10978" s="11">
        <f t="shared" si="590"/>
        <v>102834.75545336837</v>
      </c>
      <c r="L10978" s="12">
        <f t="shared" si="587"/>
        <v>0</v>
      </c>
      <c r="M10978" s="11">
        <f>COUNTIF(E$2:$E10978,E10978)</f>
        <v>3077</v>
      </c>
      <c r="O10978" t="str">
        <f t="shared" si="591"/>
        <v/>
      </c>
    </row>
    <row r="10979" spans="1:15" hidden="1">
      <c r="A10979" s="41" t="s">
        <v>103</v>
      </c>
      <c r="B10979" s="46">
        <v>45827</v>
      </c>
      <c r="C10979" s="8" t="s">
        <v>13</v>
      </c>
      <c r="D10979" s="8" t="s">
        <v>46</v>
      </c>
      <c r="E10979" s="8" t="s">
        <v>46</v>
      </c>
      <c r="F10979" s="9">
        <f t="shared" si="586"/>
        <v>900000</v>
      </c>
      <c r="G10979" s="9">
        <v>9</v>
      </c>
      <c r="H10979" s="10">
        <v>932859</v>
      </c>
      <c r="I10979" s="11">
        <f t="shared" si="588"/>
        <v>11334351257.515728</v>
      </c>
      <c r="J10979" s="11">
        <f t="shared" si="589"/>
        <v>110219</v>
      </c>
      <c r="K10979" s="11">
        <f t="shared" si="590"/>
        <v>102834.82210431711</v>
      </c>
      <c r="L10979" s="12">
        <f t="shared" si="587"/>
        <v>0</v>
      </c>
      <c r="M10979" s="11">
        <f>COUNTIF(E$2:$E10979,E10979)</f>
        <v>3078</v>
      </c>
      <c r="O10979" t="str">
        <f t="shared" si="591"/>
        <v/>
      </c>
    </row>
    <row r="10980" spans="1:15" hidden="1">
      <c r="A10980" s="41" t="s">
        <v>103</v>
      </c>
      <c r="B10980" s="46">
        <v>45827</v>
      </c>
      <c r="C10980" s="8" t="s">
        <v>13</v>
      </c>
      <c r="D10980" s="8" t="s">
        <v>46</v>
      </c>
      <c r="E10980" s="8" t="s">
        <v>46</v>
      </c>
      <c r="F10980" s="9">
        <f t="shared" si="586"/>
        <v>900000</v>
      </c>
      <c r="G10980" s="9">
        <v>9</v>
      </c>
      <c r="H10980" s="10">
        <v>932724</v>
      </c>
      <c r="I10980" s="11">
        <f t="shared" si="588"/>
        <v>11335283981.515728</v>
      </c>
      <c r="J10980" s="11">
        <f t="shared" si="589"/>
        <v>110228</v>
      </c>
      <c r="K10980" s="11">
        <f t="shared" si="590"/>
        <v>102834.88751964772</v>
      </c>
      <c r="L10980" s="12">
        <f t="shared" si="587"/>
        <v>0</v>
      </c>
      <c r="M10980" s="11">
        <f>COUNTIF(E$2:$E10980,E10980)</f>
        <v>3079</v>
      </c>
      <c r="O10980" t="str">
        <f t="shared" si="591"/>
        <v/>
      </c>
    </row>
    <row r="10981" spans="1:15" hidden="1">
      <c r="A10981" s="41" t="s">
        <v>103</v>
      </c>
      <c r="B10981" s="46">
        <v>45827</v>
      </c>
      <c r="C10981" s="8" t="s">
        <v>13</v>
      </c>
      <c r="D10981" s="8" t="s">
        <v>46</v>
      </c>
      <c r="E10981" s="8" t="s">
        <v>46</v>
      </c>
      <c r="F10981" s="9">
        <f t="shared" si="586"/>
        <v>900000</v>
      </c>
      <c r="G10981" s="9">
        <v>9</v>
      </c>
      <c r="H10981" s="10">
        <v>932589</v>
      </c>
      <c r="I10981" s="11">
        <f t="shared" si="588"/>
        <v>11336216570.515728</v>
      </c>
      <c r="J10981" s="11">
        <f t="shared" si="589"/>
        <v>110237</v>
      </c>
      <c r="K10981" s="11">
        <f t="shared" si="590"/>
        <v>102834.95169966279</v>
      </c>
      <c r="L10981" s="12">
        <f t="shared" si="587"/>
        <v>0</v>
      </c>
      <c r="M10981" s="11">
        <f>COUNTIF(E$2:$E10981,E10981)</f>
        <v>3080</v>
      </c>
      <c r="O10981" t="str">
        <f t="shared" si="591"/>
        <v/>
      </c>
    </row>
    <row r="10982" spans="1:15" hidden="1">
      <c r="A10982" s="41" t="s">
        <v>103</v>
      </c>
      <c r="B10982" s="46">
        <v>45827</v>
      </c>
      <c r="C10982" s="8" t="s">
        <v>13</v>
      </c>
      <c r="D10982" s="8" t="s">
        <v>46</v>
      </c>
      <c r="E10982" s="8" t="s">
        <v>46</v>
      </c>
      <c r="F10982" s="9">
        <f t="shared" si="586"/>
        <v>900000</v>
      </c>
      <c r="G10982" s="9">
        <v>9</v>
      </c>
      <c r="H10982" s="10">
        <v>932031</v>
      </c>
      <c r="I10982" s="11">
        <f t="shared" si="588"/>
        <v>11337148601.515728</v>
      </c>
      <c r="J10982" s="11">
        <f t="shared" si="589"/>
        <v>110246</v>
      </c>
      <c r="K10982" s="11">
        <f t="shared" si="590"/>
        <v>102835.01080779101</v>
      </c>
      <c r="L10982" s="12">
        <f t="shared" si="587"/>
        <v>0</v>
      </c>
      <c r="M10982" s="11">
        <f>COUNTIF(E$2:$E10982,E10982)</f>
        <v>3081</v>
      </c>
      <c r="O10982" t="str">
        <f t="shared" si="591"/>
        <v/>
      </c>
    </row>
    <row r="10983" spans="1:15" hidden="1">
      <c r="A10983" s="41" t="s">
        <v>103</v>
      </c>
      <c r="B10983" s="46">
        <v>45827</v>
      </c>
      <c r="C10983" s="8" t="s">
        <v>13</v>
      </c>
      <c r="D10983" s="8" t="s">
        <v>46</v>
      </c>
      <c r="E10983" s="8" t="s">
        <v>46</v>
      </c>
      <c r="F10983" s="9">
        <f t="shared" si="586"/>
        <v>900000</v>
      </c>
      <c r="G10983" s="9">
        <v>9</v>
      </c>
      <c r="H10983" s="10">
        <v>931896</v>
      </c>
      <c r="I10983" s="11">
        <f t="shared" si="588"/>
        <v>11338080497.515728</v>
      </c>
      <c r="J10983" s="11">
        <f t="shared" si="589"/>
        <v>110255</v>
      </c>
      <c r="K10983" s="11">
        <f t="shared" si="590"/>
        <v>102835.0686818351</v>
      </c>
      <c r="L10983" s="12">
        <f t="shared" si="587"/>
        <v>0</v>
      </c>
      <c r="M10983" s="11">
        <f>COUNTIF(E$2:$E10983,E10983)</f>
        <v>3082</v>
      </c>
      <c r="O10983" t="str">
        <f t="shared" si="591"/>
        <v/>
      </c>
    </row>
    <row r="10984" spans="1:15" hidden="1">
      <c r="A10984" s="41" t="s">
        <v>103</v>
      </c>
      <c r="B10984" s="46">
        <v>45827</v>
      </c>
      <c r="C10984" s="8" t="s">
        <v>13</v>
      </c>
      <c r="D10984" s="8" t="s">
        <v>46</v>
      </c>
      <c r="E10984" s="8" t="s">
        <v>46</v>
      </c>
      <c r="F10984" s="9">
        <f t="shared" si="586"/>
        <v>900000</v>
      </c>
      <c r="G10984" s="9">
        <v>9</v>
      </c>
      <c r="H10984" s="10">
        <v>931752</v>
      </c>
      <c r="I10984" s="11">
        <f t="shared" si="588"/>
        <v>11339012249.515728</v>
      </c>
      <c r="J10984" s="11">
        <f t="shared" si="589"/>
        <v>110264</v>
      </c>
      <c r="K10984" s="11">
        <f t="shared" si="590"/>
        <v>102835.12524047494</v>
      </c>
      <c r="L10984" s="12">
        <f t="shared" si="587"/>
        <v>0</v>
      </c>
      <c r="M10984" s="11">
        <f>COUNTIF(E$2:$E10984,E10984)</f>
        <v>3083</v>
      </c>
      <c r="O10984" t="str">
        <f t="shared" si="591"/>
        <v/>
      </c>
    </row>
    <row r="10985" spans="1:15" hidden="1">
      <c r="A10985" s="41" t="s">
        <v>103</v>
      </c>
      <c r="B10985" s="46">
        <v>45827</v>
      </c>
      <c r="C10985" s="8" t="s">
        <v>13</v>
      </c>
      <c r="D10985" s="8" t="s">
        <v>46</v>
      </c>
      <c r="E10985" s="8" t="s">
        <v>46</v>
      </c>
      <c r="F10985" s="9">
        <f t="shared" si="586"/>
        <v>900000</v>
      </c>
      <c r="G10985" s="9">
        <v>9</v>
      </c>
      <c r="H10985" s="10">
        <v>931617</v>
      </c>
      <c r="I10985" s="11">
        <f t="shared" si="588"/>
        <v>11339943866.515728</v>
      </c>
      <c r="J10985" s="11">
        <f t="shared" si="589"/>
        <v>110273</v>
      </c>
      <c r="K10985" s="11">
        <f t="shared" si="590"/>
        <v>102835.18056564823</v>
      </c>
      <c r="L10985" s="12">
        <f t="shared" si="587"/>
        <v>0</v>
      </c>
      <c r="M10985" s="11">
        <f>COUNTIF(E$2:$E10985,E10985)</f>
        <v>3084</v>
      </c>
      <c r="O10985" t="str">
        <f t="shared" si="591"/>
        <v/>
      </c>
    </row>
    <row r="10986" spans="1:15" hidden="1">
      <c r="A10986" s="41" t="s">
        <v>103</v>
      </c>
      <c r="B10986" s="46">
        <v>45827</v>
      </c>
      <c r="C10986" s="8" t="s">
        <v>13</v>
      </c>
      <c r="D10986" s="8" t="s">
        <v>46</v>
      </c>
      <c r="E10986" s="8" t="s">
        <v>46</v>
      </c>
      <c r="F10986" s="9">
        <f t="shared" ref="F10986:F11049" si="592">100000*G10986</f>
        <v>900000</v>
      </c>
      <c r="G10986" s="9">
        <v>9</v>
      </c>
      <c r="H10986" s="10">
        <v>931068</v>
      </c>
      <c r="I10986" s="11">
        <f t="shared" si="588"/>
        <v>11340874934.515728</v>
      </c>
      <c r="J10986" s="11">
        <f t="shared" si="589"/>
        <v>110282</v>
      </c>
      <c r="K10986" s="11">
        <f t="shared" si="590"/>
        <v>102835.23090364455</v>
      </c>
      <c r="L10986" s="12">
        <f t="shared" si="587"/>
        <v>0</v>
      </c>
      <c r="M10986" s="11">
        <f>COUNTIF(E$2:$E10986,E10986)</f>
        <v>3085</v>
      </c>
      <c r="O10986" t="str">
        <f t="shared" si="591"/>
        <v/>
      </c>
    </row>
    <row r="10987" spans="1:15" hidden="1">
      <c r="A10987" s="41" t="s">
        <v>103</v>
      </c>
      <c r="B10987" s="46">
        <v>45827</v>
      </c>
      <c r="C10987" s="8" t="s">
        <v>13</v>
      </c>
      <c r="D10987" s="8" t="s">
        <v>46</v>
      </c>
      <c r="E10987" s="8" t="s">
        <v>46</v>
      </c>
      <c r="F10987" s="9">
        <f t="shared" si="592"/>
        <v>900000</v>
      </c>
      <c r="G10987" s="9">
        <v>9</v>
      </c>
      <c r="H10987" s="10">
        <v>928143</v>
      </c>
      <c r="I10987" s="11">
        <f t="shared" si="588"/>
        <v>11341803077.515728</v>
      </c>
      <c r="J10987" s="11">
        <f t="shared" si="589"/>
        <v>110291</v>
      </c>
      <c r="K10987" s="11">
        <f t="shared" si="590"/>
        <v>102835.25471267581</v>
      </c>
      <c r="L10987" s="12">
        <f t="shared" si="587"/>
        <v>0</v>
      </c>
      <c r="M10987" s="11">
        <f>COUNTIF(E$2:$E10987,E10987)</f>
        <v>3086</v>
      </c>
      <c r="O10987" t="str">
        <f t="shared" si="591"/>
        <v/>
      </c>
    </row>
    <row r="10988" spans="1:15" hidden="1">
      <c r="A10988" s="41" t="s">
        <v>103</v>
      </c>
      <c r="B10988" s="46">
        <v>45827</v>
      </c>
      <c r="C10988" s="8" t="s">
        <v>13</v>
      </c>
      <c r="D10988" s="8" t="s">
        <v>15</v>
      </c>
      <c r="E10988" s="8" t="s">
        <v>15</v>
      </c>
      <c r="F10988" s="9">
        <f t="shared" si="592"/>
        <v>4600000</v>
      </c>
      <c r="G10988" s="9">
        <v>46</v>
      </c>
      <c r="H10988" s="10">
        <v>4981708</v>
      </c>
      <c r="I10988" s="11">
        <f t="shared" si="588"/>
        <v>16951567928.109346</v>
      </c>
      <c r="J10988" s="11">
        <f t="shared" si="589"/>
        <v>156949</v>
      </c>
      <c r="K10988" s="11">
        <f t="shared" si="590"/>
        <v>108006.85527215431</v>
      </c>
      <c r="L10988" s="12">
        <f t="shared" si="587"/>
        <v>0</v>
      </c>
      <c r="M10988" s="11">
        <f>COUNTIF(E$2:$E10988,E10988)</f>
        <v>3550</v>
      </c>
      <c r="O10988" t="str">
        <f t="shared" si="591"/>
        <v/>
      </c>
    </row>
    <row r="10989" spans="1:15" hidden="1">
      <c r="A10989" s="41" t="s">
        <v>103</v>
      </c>
      <c r="B10989" s="46">
        <v>45827</v>
      </c>
      <c r="C10989" s="8" t="s">
        <v>13</v>
      </c>
      <c r="D10989" s="8" t="s">
        <v>14</v>
      </c>
      <c r="E10989" s="8" t="s">
        <v>14</v>
      </c>
      <c r="F10989" s="9">
        <f t="shared" si="592"/>
        <v>-27800000</v>
      </c>
      <c r="G10989" s="9">
        <v>-278</v>
      </c>
      <c r="H10989" s="10">
        <v>-29954500</v>
      </c>
      <c r="I10989" s="11">
        <f t="shared" si="588"/>
        <v>16430435998.30777</v>
      </c>
      <c r="J10989" s="11">
        <f t="shared" si="589"/>
        <v>160665</v>
      </c>
      <c r="K10989" s="11">
        <f t="shared" si="590"/>
        <v>102265.18531296657</v>
      </c>
      <c r="L10989" s="12">
        <f t="shared" si="587"/>
        <v>1524778.482995294</v>
      </c>
      <c r="M10989" s="11">
        <f>COUNTIF(E$2:$E10989,E10989)</f>
        <v>1847</v>
      </c>
      <c r="O10989" t="str">
        <f t="shared" si="591"/>
        <v/>
      </c>
    </row>
    <row r="10990" spans="1:15" hidden="1">
      <c r="A10990" s="41" t="s">
        <v>103</v>
      </c>
      <c r="B10990" s="46">
        <v>45827</v>
      </c>
      <c r="C10990" s="8" t="s">
        <v>13</v>
      </c>
      <c r="D10990" s="8" t="s">
        <v>14</v>
      </c>
      <c r="E10990" s="8" t="s">
        <v>14</v>
      </c>
      <c r="F10990" s="9">
        <f t="shared" si="592"/>
        <v>-2700000</v>
      </c>
      <c r="G10990" s="9">
        <v>-27</v>
      </c>
      <c r="H10990" s="10">
        <v>-2909250</v>
      </c>
      <c r="I10990" s="11">
        <f t="shared" si="588"/>
        <v>16427674838.304319</v>
      </c>
      <c r="J10990" s="11">
        <f t="shared" si="589"/>
        <v>160638</v>
      </c>
      <c r="K10990" s="11">
        <f t="shared" si="590"/>
        <v>102265.18531296657</v>
      </c>
      <c r="L10990" s="12">
        <f t="shared" ref="L10990:L11053" si="593">IF(G10990&lt;0,K10990*G10990-H10990,0)</f>
        <v>148089.99654990248</v>
      </c>
      <c r="M10990" s="11">
        <f>COUNTIF(E$2:$E10990,E10990)</f>
        <v>1848</v>
      </c>
      <c r="O10990" t="str">
        <f t="shared" si="591"/>
        <v/>
      </c>
    </row>
    <row r="10991" spans="1:15" hidden="1">
      <c r="A10991" s="41" t="s">
        <v>103</v>
      </c>
      <c r="B10991" s="46">
        <v>45827</v>
      </c>
      <c r="C10991" s="8" t="s">
        <v>13</v>
      </c>
      <c r="D10991" s="8" t="s">
        <v>46</v>
      </c>
      <c r="E10991" s="8" t="s">
        <v>46</v>
      </c>
      <c r="F10991" s="9">
        <f t="shared" si="592"/>
        <v>9000000</v>
      </c>
      <c r="G10991" s="9">
        <v>90</v>
      </c>
      <c r="H10991" s="10">
        <v>9390330</v>
      </c>
      <c r="I10991" s="11">
        <f t="shared" si="588"/>
        <v>11351193407.515728</v>
      </c>
      <c r="J10991" s="11">
        <f t="shared" si="589"/>
        <v>110381</v>
      </c>
      <c r="K10991" s="11">
        <f t="shared" si="590"/>
        <v>102836.47917228262</v>
      </c>
      <c r="L10991" s="12">
        <f t="shared" si="593"/>
        <v>0</v>
      </c>
      <c r="M10991" s="11">
        <f>COUNTIF(E$2:$E10991,E10991)</f>
        <v>3087</v>
      </c>
      <c r="O10991" t="str">
        <f t="shared" si="591"/>
        <v/>
      </c>
    </row>
    <row r="10992" spans="1:15" hidden="1">
      <c r="A10992" s="41" t="s">
        <v>103</v>
      </c>
      <c r="B10992" s="46">
        <v>45827</v>
      </c>
      <c r="C10992" s="8" t="s">
        <v>13</v>
      </c>
      <c r="D10992" s="8" t="s">
        <v>14</v>
      </c>
      <c r="E10992" s="8" t="s">
        <v>14</v>
      </c>
      <c r="F10992" s="9">
        <f t="shared" si="592"/>
        <v>-1800000</v>
      </c>
      <c r="G10992" s="9">
        <v>-18</v>
      </c>
      <c r="H10992" s="10">
        <v>-1939500</v>
      </c>
      <c r="I10992" s="11">
        <f t="shared" si="588"/>
        <v>16425834064.968685</v>
      </c>
      <c r="J10992" s="11">
        <f t="shared" si="589"/>
        <v>160620</v>
      </c>
      <c r="K10992" s="11">
        <f t="shared" si="590"/>
        <v>102265.18531296657</v>
      </c>
      <c r="L10992" s="12">
        <f t="shared" si="593"/>
        <v>98726.664366601733</v>
      </c>
      <c r="M10992" s="11">
        <f>COUNTIF(E$2:$E10992,E10992)</f>
        <v>1849</v>
      </c>
      <c r="O10992" t="str">
        <f t="shared" si="591"/>
        <v/>
      </c>
    </row>
    <row r="10993" spans="1:15" hidden="1">
      <c r="A10993" s="41" t="s">
        <v>103</v>
      </c>
      <c r="B10993" s="46">
        <v>45827</v>
      </c>
      <c r="C10993" s="8" t="s">
        <v>13</v>
      </c>
      <c r="D10993" s="8" t="s">
        <v>14</v>
      </c>
      <c r="E10993" s="8" t="s">
        <v>14</v>
      </c>
      <c r="F10993" s="9">
        <f t="shared" si="592"/>
        <v>-46300000</v>
      </c>
      <c r="G10993" s="9">
        <v>-463</v>
      </c>
      <c r="H10993" s="10">
        <v>-49888250</v>
      </c>
      <c r="I10993" s="11">
        <f t="shared" si="588"/>
        <v>16378485284.168781</v>
      </c>
      <c r="J10993" s="11">
        <f t="shared" si="589"/>
        <v>160157</v>
      </c>
      <c r="K10993" s="11">
        <f t="shared" si="590"/>
        <v>102265.18531296657</v>
      </c>
      <c r="L10993" s="12">
        <f t="shared" si="593"/>
        <v>2539469.2000964805</v>
      </c>
      <c r="M10993" s="11">
        <f>COUNTIF(E$2:$E10993,E10993)</f>
        <v>1850</v>
      </c>
      <c r="O10993" t="str">
        <f t="shared" si="591"/>
        <v/>
      </c>
    </row>
    <row r="10994" spans="1:15" hidden="1">
      <c r="A10994" s="41" t="s">
        <v>103</v>
      </c>
      <c r="B10994" s="46">
        <v>45827</v>
      </c>
      <c r="C10994" s="8" t="s">
        <v>13</v>
      </c>
      <c r="D10994" s="8" t="s">
        <v>15</v>
      </c>
      <c r="E10994" s="8" t="s">
        <v>15</v>
      </c>
      <c r="F10994" s="9">
        <f t="shared" si="592"/>
        <v>-4500000</v>
      </c>
      <c r="G10994" s="9">
        <v>-45</v>
      </c>
      <c r="H10994" s="10">
        <v>-4945545</v>
      </c>
      <c r="I10994" s="11">
        <f t="shared" si="588"/>
        <v>16946707619.622099</v>
      </c>
      <c r="J10994" s="11">
        <f t="shared" si="589"/>
        <v>156904</v>
      </c>
      <c r="K10994" s="11">
        <f t="shared" si="590"/>
        <v>108006.85527215431</v>
      </c>
      <c r="L10994" s="12">
        <f t="shared" si="593"/>
        <v>85236.512753056362</v>
      </c>
      <c r="M10994" s="11">
        <f>COUNTIF(E$2:$E10994,E10994)</f>
        <v>3551</v>
      </c>
      <c r="O10994" t="str">
        <f t="shared" si="591"/>
        <v/>
      </c>
    </row>
    <row r="10995" spans="1:15" hidden="1">
      <c r="A10995" s="41" t="s">
        <v>103</v>
      </c>
      <c r="B10995" s="46">
        <v>45827</v>
      </c>
      <c r="C10995" s="8" t="s">
        <v>13</v>
      </c>
      <c r="D10995" s="8" t="s">
        <v>15</v>
      </c>
      <c r="E10995" s="8" t="s">
        <v>15</v>
      </c>
      <c r="F10995" s="9">
        <f t="shared" si="592"/>
        <v>-900000</v>
      </c>
      <c r="G10995" s="9">
        <v>-9</v>
      </c>
      <c r="H10995" s="10">
        <v>-989109</v>
      </c>
      <c r="I10995" s="11">
        <f t="shared" si="588"/>
        <v>16945735557.92465</v>
      </c>
      <c r="J10995" s="11">
        <f t="shared" si="589"/>
        <v>156895</v>
      </c>
      <c r="K10995" s="11">
        <f t="shared" si="590"/>
        <v>108006.85527215431</v>
      </c>
      <c r="L10995" s="12">
        <f t="shared" si="593"/>
        <v>17047.302550611203</v>
      </c>
      <c r="M10995" s="11">
        <f>COUNTIF(E$2:$E10995,E10995)</f>
        <v>3552</v>
      </c>
      <c r="O10995" t="str">
        <f t="shared" si="591"/>
        <v/>
      </c>
    </row>
    <row r="10996" spans="1:15" hidden="1">
      <c r="A10996" s="41" t="s">
        <v>103</v>
      </c>
      <c r="B10996" s="46">
        <v>45827</v>
      </c>
      <c r="C10996" s="8" t="s">
        <v>13</v>
      </c>
      <c r="D10996" s="8" t="s">
        <v>14</v>
      </c>
      <c r="E10996" s="8" t="s">
        <v>14</v>
      </c>
      <c r="F10996" s="9">
        <f t="shared" si="592"/>
        <v>-900000</v>
      </c>
      <c r="G10996" s="9">
        <v>-9</v>
      </c>
      <c r="H10996" s="10">
        <v>-969750</v>
      </c>
      <c r="I10996" s="11">
        <f t="shared" si="588"/>
        <v>16377564897.500965</v>
      </c>
      <c r="J10996" s="11">
        <f t="shared" si="589"/>
        <v>160148</v>
      </c>
      <c r="K10996" s="11">
        <f t="shared" si="590"/>
        <v>102265.18531296657</v>
      </c>
      <c r="L10996" s="12">
        <f t="shared" si="593"/>
        <v>49363.332183300867</v>
      </c>
      <c r="M10996" s="11">
        <f>COUNTIF(E$2:$E10996,E10996)</f>
        <v>1851</v>
      </c>
      <c r="O10996" t="str">
        <f t="shared" si="591"/>
        <v/>
      </c>
    </row>
    <row r="10997" spans="1:15" hidden="1">
      <c r="A10997" s="41" t="s">
        <v>103</v>
      </c>
      <c r="B10997" s="46">
        <v>45827</v>
      </c>
      <c r="C10997" s="8" t="s">
        <v>13</v>
      </c>
      <c r="D10997" s="8" t="s">
        <v>15</v>
      </c>
      <c r="E10997" s="8" t="s">
        <v>15</v>
      </c>
      <c r="F10997" s="9">
        <f t="shared" si="592"/>
        <v>-18100000</v>
      </c>
      <c r="G10997" s="9">
        <v>-181</v>
      </c>
      <c r="H10997" s="10">
        <v>-19892081</v>
      </c>
      <c r="I10997" s="11">
        <f t="shared" si="588"/>
        <v>16926186317.12039</v>
      </c>
      <c r="J10997" s="11">
        <f t="shared" si="589"/>
        <v>156714</v>
      </c>
      <c r="K10997" s="11">
        <f t="shared" si="590"/>
        <v>108006.85527215431</v>
      </c>
      <c r="L10997" s="12">
        <f t="shared" si="593"/>
        <v>342840.19574007019</v>
      </c>
      <c r="M10997" s="11">
        <f>COUNTIF(E$2:$E10997,E10997)</f>
        <v>3553</v>
      </c>
      <c r="O10997" t="str">
        <f t="shared" si="591"/>
        <v/>
      </c>
    </row>
    <row r="10998" spans="1:15" hidden="1">
      <c r="A10998" s="41" t="s">
        <v>103</v>
      </c>
      <c r="B10998" s="46">
        <v>45827</v>
      </c>
      <c r="C10998" s="8" t="s">
        <v>13</v>
      </c>
      <c r="D10998" s="8" t="s">
        <v>15</v>
      </c>
      <c r="E10998" s="8" t="s">
        <v>15</v>
      </c>
      <c r="F10998" s="9">
        <f t="shared" si="592"/>
        <v>-22700000</v>
      </c>
      <c r="G10998" s="9">
        <v>-227</v>
      </c>
      <c r="H10998" s="10">
        <v>-24947527</v>
      </c>
      <c r="I10998" s="11">
        <f t="shared" si="588"/>
        <v>16901668760.973612</v>
      </c>
      <c r="J10998" s="11">
        <f t="shared" si="589"/>
        <v>156487</v>
      </c>
      <c r="K10998" s="11">
        <f t="shared" si="590"/>
        <v>108006.85527215431</v>
      </c>
      <c r="L10998" s="12">
        <f t="shared" si="593"/>
        <v>429970.85322097316</v>
      </c>
      <c r="M10998" s="11">
        <f>COUNTIF(E$2:$E10998,E10998)</f>
        <v>3554</v>
      </c>
      <c r="O10998" t="str">
        <f t="shared" si="591"/>
        <v/>
      </c>
    </row>
    <row r="10999" spans="1:15" hidden="1">
      <c r="A10999" s="41" t="s">
        <v>103</v>
      </c>
      <c r="B10999" s="46">
        <v>45827</v>
      </c>
      <c r="C10999" s="8" t="s">
        <v>13</v>
      </c>
      <c r="D10999" s="8" t="s">
        <v>14</v>
      </c>
      <c r="E10999" s="8" t="s">
        <v>14</v>
      </c>
      <c r="F10999" s="9">
        <f t="shared" si="592"/>
        <v>-4600000</v>
      </c>
      <c r="G10999" s="9">
        <v>-46</v>
      </c>
      <c r="H10999" s="10">
        <v>-4956500</v>
      </c>
      <c r="I10999" s="11">
        <f t="shared" si="588"/>
        <v>16372860698.976568</v>
      </c>
      <c r="J10999" s="11">
        <f t="shared" si="589"/>
        <v>160102</v>
      </c>
      <c r="K10999" s="11">
        <f t="shared" si="590"/>
        <v>102265.18531296657</v>
      </c>
      <c r="L10999" s="12">
        <f t="shared" si="593"/>
        <v>252301.47560353763</v>
      </c>
      <c r="M10999" s="11">
        <f>COUNTIF(E$2:$E10999,E10999)</f>
        <v>1852</v>
      </c>
      <c r="O10999" t="str">
        <f t="shared" si="591"/>
        <v/>
      </c>
    </row>
    <row r="11000" spans="1:15" hidden="1">
      <c r="A11000" s="41" t="s">
        <v>103</v>
      </c>
      <c r="B11000" s="46">
        <v>45827</v>
      </c>
      <c r="C11000" s="8" t="s">
        <v>13</v>
      </c>
      <c r="D11000" s="8" t="s">
        <v>46</v>
      </c>
      <c r="E11000" s="8" t="s">
        <v>46</v>
      </c>
      <c r="F11000" s="9">
        <f t="shared" si="592"/>
        <v>900000</v>
      </c>
      <c r="G11000" s="9">
        <v>9</v>
      </c>
      <c r="H11000" s="10">
        <v>930501</v>
      </c>
      <c r="I11000" s="11">
        <f t="shared" si="588"/>
        <v>11352123908.515728</v>
      </c>
      <c r="J11000" s="11">
        <f t="shared" si="589"/>
        <v>110390</v>
      </c>
      <c r="K11000" s="11">
        <f t="shared" si="590"/>
        <v>102836.52421882171</v>
      </c>
      <c r="L11000" s="12">
        <f t="shared" si="593"/>
        <v>0</v>
      </c>
      <c r="M11000" s="11">
        <f>COUNTIF(E$2:$E11000,E11000)</f>
        <v>3088</v>
      </c>
      <c r="O11000" t="str">
        <f t="shared" si="591"/>
        <v/>
      </c>
    </row>
    <row r="11001" spans="1:15" hidden="1">
      <c r="A11001" s="41" t="s">
        <v>103</v>
      </c>
      <c r="B11001" s="46">
        <v>45827</v>
      </c>
      <c r="C11001" s="8" t="s">
        <v>13</v>
      </c>
      <c r="D11001" s="8" t="s">
        <v>46</v>
      </c>
      <c r="E11001" s="8" t="s">
        <v>46</v>
      </c>
      <c r="F11001" s="9">
        <f t="shared" si="592"/>
        <v>900000</v>
      </c>
      <c r="G11001" s="9">
        <v>9</v>
      </c>
      <c r="H11001" s="10">
        <v>929673</v>
      </c>
      <c r="I11001" s="11">
        <f t="shared" si="588"/>
        <v>11353053581.515728</v>
      </c>
      <c r="J11001" s="11">
        <f t="shared" si="589"/>
        <v>110399</v>
      </c>
      <c r="K11001" s="11">
        <f t="shared" si="590"/>
        <v>102836.56175794824</v>
      </c>
      <c r="L11001" s="12">
        <f t="shared" si="593"/>
        <v>0</v>
      </c>
      <c r="M11001" s="11">
        <f>COUNTIF(E$2:$E11001,E11001)</f>
        <v>3089</v>
      </c>
      <c r="O11001" t="str">
        <f t="shared" si="591"/>
        <v/>
      </c>
    </row>
    <row r="11002" spans="1:15" hidden="1">
      <c r="A11002" s="41" t="s">
        <v>103</v>
      </c>
      <c r="B11002" s="46">
        <v>45827</v>
      </c>
      <c r="C11002" s="8" t="s">
        <v>13</v>
      </c>
      <c r="D11002" s="8" t="s">
        <v>14</v>
      </c>
      <c r="E11002" s="8" t="s">
        <v>14</v>
      </c>
      <c r="F11002" s="9">
        <f t="shared" si="592"/>
        <v>-9200000</v>
      </c>
      <c r="G11002" s="9">
        <v>-92</v>
      </c>
      <c r="H11002" s="10">
        <v>-9913000</v>
      </c>
      <c r="I11002" s="11">
        <f t="shared" si="588"/>
        <v>16363452301.927774</v>
      </c>
      <c r="J11002" s="11">
        <f t="shared" si="589"/>
        <v>160010</v>
      </c>
      <c r="K11002" s="11">
        <f t="shared" si="590"/>
        <v>102265.18531296657</v>
      </c>
      <c r="L11002" s="12">
        <f t="shared" si="593"/>
        <v>504602.95120707527</v>
      </c>
      <c r="M11002" s="11">
        <f>COUNTIF(E$2:$E11002,E11002)</f>
        <v>1853</v>
      </c>
      <c r="O11002" t="str">
        <f t="shared" si="591"/>
        <v/>
      </c>
    </row>
    <row r="11003" spans="1:15" hidden="1">
      <c r="A11003" s="41" t="s">
        <v>103</v>
      </c>
      <c r="B11003" s="46">
        <v>45827</v>
      </c>
      <c r="C11003" s="8" t="s">
        <v>13</v>
      </c>
      <c r="D11003" s="8" t="s">
        <v>15</v>
      </c>
      <c r="E11003" s="8" t="s">
        <v>15</v>
      </c>
      <c r="F11003" s="9">
        <f t="shared" si="592"/>
        <v>-6500000</v>
      </c>
      <c r="G11003" s="9">
        <v>-65</v>
      </c>
      <c r="H11003" s="10">
        <v>-7143565</v>
      </c>
      <c r="I11003" s="11">
        <f t="shared" si="588"/>
        <v>16894648315.380922</v>
      </c>
      <c r="J11003" s="11">
        <f t="shared" si="589"/>
        <v>156422</v>
      </c>
      <c r="K11003" s="11">
        <f t="shared" si="590"/>
        <v>108006.85527215431</v>
      </c>
      <c r="L11003" s="12">
        <f t="shared" si="593"/>
        <v>123119.40730996989</v>
      </c>
      <c r="M11003" s="11">
        <f>COUNTIF(E$2:$E11003,E11003)</f>
        <v>3555</v>
      </c>
      <c r="O11003" t="str">
        <f t="shared" si="591"/>
        <v/>
      </c>
    </row>
    <row r="11004" spans="1:15" hidden="1">
      <c r="A11004" s="41" t="s">
        <v>103</v>
      </c>
      <c r="B11004" s="46">
        <v>45827</v>
      </c>
      <c r="C11004" s="8" t="s">
        <v>13</v>
      </c>
      <c r="D11004" s="8" t="s">
        <v>14</v>
      </c>
      <c r="E11004" s="8" t="s">
        <v>14</v>
      </c>
      <c r="F11004" s="9">
        <f t="shared" si="592"/>
        <v>-2000000</v>
      </c>
      <c r="G11004" s="9">
        <v>-20</v>
      </c>
      <c r="H11004" s="10">
        <v>-2155000</v>
      </c>
      <c r="I11004" s="11">
        <f t="shared" ref="I11004:I11067" si="594">IF(H11004&gt;=0,IF(M11004=1,H11004,SUMIFS(I:I,E:E,E11004,M:M,M11004-1)+H11004),SUMIFS(I:I,E:E,E11004,M:M,M11004-1)+K11004*G11004)</f>
        <v>16361406998.221516</v>
      </c>
      <c r="J11004" s="11">
        <f t="shared" ref="J11004:J11067" si="595">IF(M11004=1,G11004,SUMIFS($J:$J,$E:$E,E11004,$M:$M,M11004-1)+G11004)</f>
        <v>159990</v>
      </c>
      <c r="K11004" s="11">
        <f t="shared" ref="K11004:K11067" si="596">IF(H11004&gt;=0,I11004/J11004,SUMIFS($K:$K,$E:$E,E11004,$M:$M,M11004-1))</f>
        <v>102265.18531296657</v>
      </c>
      <c r="L11004" s="12">
        <f t="shared" si="593"/>
        <v>109696.29374066857</v>
      </c>
      <c r="M11004" s="11">
        <f>COUNTIF(E$2:$E11004,E11004)</f>
        <v>1854</v>
      </c>
      <c r="O11004" t="str">
        <f t="shared" ref="O11004:O11067" si="597">IF(M11004=_xlfn.MAXIFS(M:M,D:D,D11004),"X","")</f>
        <v/>
      </c>
    </row>
    <row r="11005" spans="1:15" hidden="1">
      <c r="A11005" s="41" t="s">
        <v>103</v>
      </c>
      <c r="B11005" s="46">
        <v>45827</v>
      </c>
      <c r="C11005" s="8" t="s">
        <v>13</v>
      </c>
      <c r="D11005" s="8" t="s">
        <v>15</v>
      </c>
      <c r="E11005" s="8" t="s">
        <v>15</v>
      </c>
      <c r="F11005" s="9">
        <f t="shared" si="592"/>
        <v>-22700000</v>
      </c>
      <c r="G11005" s="9">
        <v>-227</v>
      </c>
      <c r="H11005" s="10">
        <v>-24947527</v>
      </c>
      <c r="I11005" s="11">
        <f t="shared" si="594"/>
        <v>16870130759.234144</v>
      </c>
      <c r="J11005" s="11">
        <f t="shared" si="595"/>
        <v>156195</v>
      </c>
      <c r="K11005" s="11">
        <f t="shared" si="596"/>
        <v>108006.85527215431</v>
      </c>
      <c r="L11005" s="12">
        <f t="shared" si="593"/>
        <v>429970.85322097316</v>
      </c>
      <c r="M11005" s="11">
        <f>COUNTIF(E$2:$E11005,E11005)</f>
        <v>3556</v>
      </c>
      <c r="O11005" t="str">
        <f t="shared" si="597"/>
        <v/>
      </c>
    </row>
    <row r="11006" spans="1:15" hidden="1">
      <c r="A11006" s="41" t="s">
        <v>103</v>
      </c>
      <c r="B11006" s="46">
        <v>45827</v>
      </c>
      <c r="C11006" s="8" t="s">
        <v>13</v>
      </c>
      <c r="D11006" s="8" t="s">
        <v>14</v>
      </c>
      <c r="E11006" s="8" t="s">
        <v>14</v>
      </c>
      <c r="F11006" s="9">
        <f t="shared" si="592"/>
        <v>-13100000</v>
      </c>
      <c r="G11006" s="9">
        <v>-131</v>
      </c>
      <c r="H11006" s="10">
        <v>-14115250</v>
      </c>
      <c r="I11006" s="11">
        <f t="shared" si="594"/>
        <v>16348010258.945517</v>
      </c>
      <c r="J11006" s="11">
        <f t="shared" si="595"/>
        <v>159859</v>
      </c>
      <c r="K11006" s="11">
        <f t="shared" si="596"/>
        <v>102265.18531296657</v>
      </c>
      <c r="L11006" s="12">
        <f t="shared" si="593"/>
        <v>718510.72400137968</v>
      </c>
      <c r="M11006" s="11">
        <f>COUNTIF(E$2:$E11006,E11006)</f>
        <v>1855</v>
      </c>
      <c r="O11006" t="str">
        <f t="shared" si="597"/>
        <v/>
      </c>
    </row>
    <row r="11007" spans="1:15" hidden="1">
      <c r="A11007" s="41" t="s">
        <v>103</v>
      </c>
      <c r="B11007" s="46">
        <v>45827</v>
      </c>
      <c r="C11007" s="8" t="s">
        <v>13</v>
      </c>
      <c r="D11007" s="8" t="s">
        <v>46</v>
      </c>
      <c r="E11007" s="8" t="s">
        <v>46</v>
      </c>
      <c r="F11007" s="9">
        <f t="shared" si="592"/>
        <v>9000000</v>
      </c>
      <c r="G11007" s="9">
        <v>90</v>
      </c>
      <c r="H11007" s="10">
        <v>9334170</v>
      </c>
      <c r="I11007" s="11">
        <f t="shared" si="594"/>
        <v>11362387751.515728</v>
      </c>
      <c r="J11007" s="11">
        <f t="shared" si="595"/>
        <v>110489</v>
      </c>
      <c r="K11007" s="11">
        <f t="shared" si="596"/>
        <v>102837.27567011854</v>
      </c>
      <c r="L11007" s="12">
        <f t="shared" si="593"/>
        <v>0</v>
      </c>
      <c r="M11007" s="11">
        <f>COUNTIF(E$2:$E11007,E11007)</f>
        <v>3090</v>
      </c>
      <c r="O11007" t="str">
        <f t="shared" si="597"/>
        <v/>
      </c>
    </row>
    <row r="11008" spans="1:15" hidden="1">
      <c r="A11008" s="41" t="s">
        <v>103</v>
      </c>
      <c r="B11008" s="46">
        <v>45827</v>
      </c>
      <c r="C11008" s="8" t="s">
        <v>13</v>
      </c>
      <c r="D11008" s="8" t="s">
        <v>46</v>
      </c>
      <c r="E11008" s="8" t="s">
        <v>46</v>
      </c>
      <c r="F11008" s="9">
        <f t="shared" si="592"/>
        <v>9100000</v>
      </c>
      <c r="G11008" s="9">
        <v>91</v>
      </c>
      <c r="H11008" s="10">
        <v>9485931</v>
      </c>
      <c r="I11008" s="11">
        <f t="shared" si="594"/>
        <v>11371873682.515728</v>
      </c>
      <c r="J11008" s="11">
        <f t="shared" si="595"/>
        <v>110580</v>
      </c>
      <c r="K11008" s="11">
        <f t="shared" si="596"/>
        <v>102838.43084206663</v>
      </c>
      <c r="L11008" s="12">
        <f t="shared" si="593"/>
        <v>0</v>
      </c>
      <c r="M11008" s="11">
        <f>COUNTIF(E$2:$E11008,E11008)</f>
        <v>3091</v>
      </c>
      <c r="O11008" t="str">
        <f t="shared" si="597"/>
        <v/>
      </c>
    </row>
    <row r="11009" spans="1:15" hidden="1">
      <c r="A11009" s="41" t="s">
        <v>103</v>
      </c>
      <c r="B11009" s="46">
        <v>45827</v>
      </c>
      <c r="C11009" s="8" t="s">
        <v>13</v>
      </c>
      <c r="D11009" s="8" t="s">
        <v>46</v>
      </c>
      <c r="E11009" s="8" t="s">
        <v>46</v>
      </c>
      <c r="F11009" s="9">
        <f t="shared" si="592"/>
        <v>9000000</v>
      </c>
      <c r="G11009" s="9">
        <v>90</v>
      </c>
      <c r="H11009" s="10">
        <v>9316170</v>
      </c>
      <c r="I11009" s="11">
        <f t="shared" si="594"/>
        <v>11381189852.515728</v>
      </c>
      <c r="J11009" s="11">
        <f t="shared" si="595"/>
        <v>110670</v>
      </c>
      <c r="K11009" s="11">
        <f t="shared" si="596"/>
        <v>102838.97942094269</v>
      </c>
      <c r="L11009" s="12">
        <f t="shared" si="593"/>
        <v>0</v>
      </c>
      <c r="M11009" s="11">
        <f>COUNTIF(E$2:$E11009,E11009)</f>
        <v>3092</v>
      </c>
      <c r="O11009" t="str">
        <f t="shared" si="597"/>
        <v/>
      </c>
    </row>
    <row r="11010" spans="1:15" hidden="1">
      <c r="A11010" s="41" t="s">
        <v>103</v>
      </c>
      <c r="B11010" s="46">
        <v>45827</v>
      </c>
      <c r="C11010" s="8" t="s">
        <v>13</v>
      </c>
      <c r="D11010" s="8" t="s">
        <v>46</v>
      </c>
      <c r="E11010" s="8" t="s">
        <v>46</v>
      </c>
      <c r="F11010" s="9">
        <f t="shared" si="592"/>
        <v>18200000</v>
      </c>
      <c r="G11010" s="9">
        <v>182</v>
      </c>
      <c r="H11010" s="10">
        <v>18969132</v>
      </c>
      <c r="I11010" s="11">
        <f t="shared" si="594"/>
        <v>11400158984.515728</v>
      </c>
      <c r="J11010" s="11">
        <f t="shared" si="595"/>
        <v>110852</v>
      </c>
      <c r="K11010" s="11">
        <f t="shared" si="596"/>
        <v>102841.25667119879</v>
      </c>
      <c r="L11010" s="12">
        <f t="shared" si="593"/>
        <v>0</v>
      </c>
      <c r="M11010" s="11">
        <f>COUNTIF(E$2:$E11010,E11010)</f>
        <v>3093</v>
      </c>
      <c r="O11010" t="str">
        <f t="shared" si="597"/>
        <v/>
      </c>
    </row>
    <row r="11011" spans="1:15" hidden="1">
      <c r="A11011" s="41" t="s">
        <v>103</v>
      </c>
      <c r="B11011" s="46">
        <v>45827</v>
      </c>
      <c r="C11011" s="8" t="s">
        <v>13</v>
      </c>
      <c r="D11011" s="8" t="s">
        <v>90</v>
      </c>
      <c r="E11011" s="8" t="s">
        <v>90</v>
      </c>
      <c r="F11011" s="9">
        <f t="shared" si="592"/>
        <v>9200000</v>
      </c>
      <c r="G11011" s="9">
        <v>92</v>
      </c>
      <c r="H11011" s="10">
        <v>9993132</v>
      </c>
      <c r="I11011" s="11">
        <f t="shared" si="594"/>
        <v>4353582695.24438</v>
      </c>
      <c r="J11011" s="11">
        <f t="shared" si="595"/>
        <v>41338</v>
      </c>
      <c r="K11011" s="11">
        <f t="shared" si="596"/>
        <v>105316.72299686438</v>
      </c>
      <c r="L11011" s="12">
        <f t="shared" si="593"/>
        <v>0</v>
      </c>
      <c r="M11011" s="11">
        <f>COUNTIF(E$2:$E11011,E11011)</f>
        <v>1853</v>
      </c>
      <c r="O11011" t="str">
        <f t="shared" si="597"/>
        <v/>
      </c>
    </row>
    <row r="11012" spans="1:15" hidden="1">
      <c r="A11012" s="41" t="s">
        <v>103</v>
      </c>
      <c r="B11012" s="46">
        <v>45827</v>
      </c>
      <c r="C11012" s="8" t="s">
        <v>13</v>
      </c>
      <c r="D11012" s="8" t="s">
        <v>46</v>
      </c>
      <c r="E11012" s="8" t="s">
        <v>46</v>
      </c>
      <c r="F11012" s="9">
        <f t="shared" si="592"/>
        <v>9000000</v>
      </c>
      <c r="G11012" s="9">
        <v>90</v>
      </c>
      <c r="H11012" s="10">
        <v>9328590</v>
      </c>
      <c r="I11012" s="11">
        <f t="shared" si="594"/>
        <v>11409487574.515728</v>
      </c>
      <c r="J11012" s="11">
        <f t="shared" si="595"/>
        <v>110942</v>
      </c>
      <c r="K11012" s="11">
        <f t="shared" si="596"/>
        <v>102841.91356308457</v>
      </c>
      <c r="L11012" s="12">
        <f t="shared" si="593"/>
        <v>0</v>
      </c>
      <c r="M11012" s="11">
        <f>COUNTIF(E$2:$E11012,E11012)</f>
        <v>3094</v>
      </c>
      <c r="O11012" t="str">
        <f t="shared" si="597"/>
        <v/>
      </c>
    </row>
    <row r="11013" spans="1:15" hidden="1">
      <c r="A11013" s="41" t="s">
        <v>103</v>
      </c>
      <c r="B11013" s="46">
        <v>45827</v>
      </c>
      <c r="C11013" s="8" t="s">
        <v>13</v>
      </c>
      <c r="D11013" s="8" t="s">
        <v>14</v>
      </c>
      <c r="E11013" s="8" t="s">
        <v>14</v>
      </c>
      <c r="F11013" s="9">
        <f t="shared" si="592"/>
        <v>-14000000</v>
      </c>
      <c r="G11013" s="9">
        <v>-140</v>
      </c>
      <c r="H11013" s="10">
        <v>-15085000</v>
      </c>
      <c r="I11013" s="11">
        <f t="shared" si="594"/>
        <v>16333693133.001701</v>
      </c>
      <c r="J11013" s="11">
        <f t="shared" si="595"/>
        <v>159719</v>
      </c>
      <c r="K11013" s="11">
        <f t="shared" si="596"/>
        <v>102265.18531296657</v>
      </c>
      <c r="L11013" s="12">
        <f t="shared" si="593"/>
        <v>767874.05618468113</v>
      </c>
      <c r="M11013" s="11">
        <f>COUNTIF(E$2:$E11013,E11013)</f>
        <v>1856</v>
      </c>
      <c r="O11013" t="str">
        <f t="shared" si="597"/>
        <v/>
      </c>
    </row>
    <row r="11014" spans="1:15" hidden="1">
      <c r="A11014" s="41" t="s">
        <v>103</v>
      </c>
      <c r="B11014" s="46">
        <v>45827</v>
      </c>
      <c r="C11014" s="8" t="s">
        <v>13</v>
      </c>
      <c r="D11014" s="8" t="s">
        <v>15</v>
      </c>
      <c r="E11014" s="8" t="s">
        <v>15</v>
      </c>
      <c r="F11014" s="9">
        <f t="shared" si="592"/>
        <v>-13600000</v>
      </c>
      <c r="G11014" s="9">
        <v>-136</v>
      </c>
      <c r="H11014" s="10">
        <v>-14946536</v>
      </c>
      <c r="I11014" s="11">
        <f t="shared" si="594"/>
        <v>16855441826.917131</v>
      </c>
      <c r="J11014" s="11">
        <f t="shared" si="595"/>
        <v>156059</v>
      </c>
      <c r="K11014" s="11">
        <f t="shared" si="596"/>
        <v>108006.85527215431</v>
      </c>
      <c r="L11014" s="12">
        <f t="shared" si="593"/>
        <v>257603.68298701383</v>
      </c>
      <c r="M11014" s="11">
        <f>COUNTIF(E$2:$E11014,E11014)</f>
        <v>3557</v>
      </c>
      <c r="O11014" t="str">
        <f t="shared" si="597"/>
        <v/>
      </c>
    </row>
    <row r="11015" spans="1:15" hidden="1">
      <c r="A11015" s="41" t="s">
        <v>103</v>
      </c>
      <c r="B11015" s="46">
        <v>45827</v>
      </c>
      <c r="C11015" s="8" t="s">
        <v>13</v>
      </c>
      <c r="D11015" s="8" t="s">
        <v>15</v>
      </c>
      <c r="E11015" s="8" t="s">
        <v>15</v>
      </c>
      <c r="F11015" s="9">
        <f t="shared" si="592"/>
        <v>-9000000</v>
      </c>
      <c r="G11015" s="9">
        <v>-90</v>
      </c>
      <c r="H11015" s="10">
        <v>-9891090</v>
      </c>
      <c r="I11015" s="11">
        <f t="shared" si="594"/>
        <v>16845721209.942638</v>
      </c>
      <c r="J11015" s="11">
        <f t="shared" si="595"/>
        <v>155969</v>
      </c>
      <c r="K11015" s="11">
        <f t="shared" si="596"/>
        <v>108006.85527215431</v>
      </c>
      <c r="L11015" s="12">
        <f t="shared" si="593"/>
        <v>170473.02550611272</v>
      </c>
      <c r="M11015" s="11">
        <f>COUNTIF(E$2:$E11015,E11015)</f>
        <v>3558</v>
      </c>
      <c r="O11015" t="str">
        <f t="shared" si="597"/>
        <v/>
      </c>
    </row>
    <row r="11016" spans="1:15" hidden="1">
      <c r="A11016" s="41" t="s">
        <v>103</v>
      </c>
      <c r="B11016" s="46">
        <v>45827</v>
      </c>
      <c r="C11016" s="8" t="s">
        <v>13</v>
      </c>
      <c r="D11016" s="8" t="s">
        <v>14</v>
      </c>
      <c r="E11016" s="8" t="s">
        <v>14</v>
      </c>
      <c r="F11016" s="9">
        <f t="shared" si="592"/>
        <v>-46300000</v>
      </c>
      <c r="G11016" s="9">
        <v>-463</v>
      </c>
      <c r="H11016" s="10">
        <v>-49888250</v>
      </c>
      <c r="I11016" s="11">
        <f t="shared" si="594"/>
        <v>16286344352.201797</v>
      </c>
      <c r="J11016" s="11">
        <f t="shared" si="595"/>
        <v>159256</v>
      </c>
      <c r="K11016" s="11">
        <f t="shared" si="596"/>
        <v>102265.18531296657</v>
      </c>
      <c r="L11016" s="12">
        <f t="shared" si="593"/>
        <v>2539469.2000964805</v>
      </c>
      <c r="M11016" s="11">
        <f>COUNTIF(E$2:$E11016,E11016)</f>
        <v>1857</v>
      </c>
      <c r="O11016" t="str">
        <f t="shared" si="597"/>
        <v/>
      </c>
    </row>
    <row r="11017" spans="1:15" hidden="1">
      <c r="A11017" s="41" t="s">
        <v>103</v>
      </c>
      <c r="B11017" s="46">
        <v>45827</v>
      </c>
      <c r="C11017" s="8" t="s">
        <v>13</v>
      </c>
      <c r="D11017" s="8" t="s">
        <v>46</v>
      </c>
      <c r="E11017" s="8" t="s">
        <v>46</v>
      </c>
      <c r="F11017" s="9">
        <f t="shared" si="592"/>
        <v>7000000</v>
      </c>
      <c r="G11017" s="9">
        <v>70</v>
      </c>
      <c r="H11017" s="10">
        <v>7302470</v>
      </c>
      <c r="I11017" s="11">
        <f t="shared" si="594"/>
        <v>11416790044.515728</v>
      </c>
      <c r="J11017" s="11">
        <f t="shared" si="595"/>
        <v>111012</v>
      </c>
      <c r="K11017" s="11">
        <f t="shared" si="596"/>
        <v>102842.84621946931</v>
      </c>
      <c r="L11017" s="12">
        <f t="shared" si="593"/>
        <v>0</v>
      </c>
      <c r="M11017" s="11">
        <f>COUNTIF(E$2:$E11017,E11017)</f>
        <v>3095</v>
      </c>
      <c r="O11017" t="str">
        <f t="shared" si="597"/>
        <v/>
      </c>
    </row>
    <row r="11018" spans="1:15" hidden="1">
      <c r="A11018" s="41" t="s">
        <v>103</v>
      </c>
      <c r="B11018" s="46">
        <v>45827</v>
      </c>
      <c r="C11018" s="8" t="s">
        <v>13</v>
      </c>
      <c r="D11018" s="8" t="s">
        <v>14</v>
      </c>
      <c r="E11018" s="8" t="s">
        <v>14</v>
      </c>
      <c r="F11018" s="9">
        <f t="shared" si="592"/>
        <v>900000</v>
      </c>
      <c r="G11018" s="9">
        <v>9</v>
      </c>
      <c r="H11018" s="10">
        <v>964296</v>
      </c>
      <c r="I11018" s="11">
        <f t="shared" si="594"/>
        <v>16287308648.201797</v>
      </c>
      <c r="J11018" s="11">
        <f t="shared" si="595"/>
        <v>159265</v>
      </c>
      <c r="K11018" s="11">
        <f t="shared" si="596"/>
        <v>102265.46101278873</v>
      </c>
      <c r="L11018" s="12">
        <f t="shared" si="593"/>
        <v>0</v>
      </c>
      <c r="M11018" s="11">
        <f>COUNTIF(E$2:$E11018,E11018)</f>
        <v>1858</v>
      </c>
      <c r="O11018" t="str">
        <f t="shared" si="597"/>
        <v/>
      </c>
    </row>
    <row r="11019" spans="1:15" hidden="1">
      <c r="A11019" s="41" t="s">
        <v>103</v>
      </c>
      <c r="B11019" s="46">
        <v>45827</v>
      </c>
      <c r="C11019" s="8" t="s">
        <v>13</v>
      </c>
      <c r="D11019" s="8" t="s">
        <v>15</v>
      </c>
      <c r="E11019" s="8" t="s">
        <v>15</v>
      </c>
      <c r="F11019" s="9">
        <f t="shared" si="592"/>
        <v>-13600000</v>
      </c>
      <c r="G11019" s="9">
        <v>-136</v>
      </c>
      <c r="H11019" s="10">
        <v>-14946536</v>
      </c>
      <c r="I11019" s="11">
        <f t="shared" si="594"/>
        <v>16831032277.625626</v>
      </c>
      <c r="J11019" s="11">
        <f t="shared" si="595"/>
        <v>155833</v>
      </c>
      <c r="K11019" s="11">
        <f t="shared" si="596"/>
        <v>108006.85527215431</v>
      </c>
      <c r="L11019" s="12">
        <f t="shared" si="593"/>
        <v>257603.68298701383</v>
      </c>
      <c r="M11019" s="11">
        <f>COUNTIF(E$2:$E11019,E11019)</f>
        <v>3559</v>
      </c>
      <c r="O11019" t="str">
        <f t="shared" si="597"/>
        <v/>
      </c>
    </row>
    <row r="11020" spans="1:15" hidden="1">
      <c r="A11020" s="41" t="s">
        <v>103</v>
      </c>
      <c r="B11020" s="46">
        <v>45827</v>
      </c>
      <c r="C11020" s="8" t="s">
        <v>13</v>
      </c>
      <c r="D11020" s="8" t="s">
        <v>14</v>
      </c>
      <c r="E11020" s="8" t="s">
        <v>14</v>
      </c>
      <c r="F11020" s="9">
        <f t="shared" si="592"/>
        <v>-15700000</v>
      </c>
      <c r="G11020" s="9">
        <v>-157</v>
      </c>
      <c r="H11020" s="10">
        <v>-16916750</v>
      </c>
      <c r="I11020" s="11">
        <f t="shared" si="594"/>
        <v>16271252970.82279</v>
      </c>
      <c r="J11020" s="11">
        <f t="shared" si="595"/>
        <v>159108</v>
      </c>
      <c r="K11020" s="11">
        <f t="shared" si="596"/>
        <v>102265.46101278873</v>
      </c>
      <c r="L11020" s="12">
        <f t="shared" si="593"/>
        <v>861072.62099216878</v>
      </c>
      <c r="M11020" s="11">
        <f>COUNTIF(E$2:$E11020,E11020)</f>
        <v>1859</v>
      </c>
      <c r="O11020" t="str">
        <f t="shared" si="597"/>
        <v/>
      </c>
    </row>
    <row r="11021" spans="1:15" hidden="1">
      <c r="A11021" s="41" t="s">
        <v>103</v>
      </c>
      <c r="B11021" s="46">
        <v>45827</v>
      </c>
      <c r="C11021" s="8" t="s">
        <v>13</v>
      </c>
      <c r="D11021" s="8" t="s">
        <v>15</v>
      </c>
      <c r="E11021" s="8" t="s">
        <v>15</v>
      </c>
      <c r="F11021" s="9">
        <f t="shared" si="592"/>
        <v>-42300000</v>
      </c>
      <c r="G11021" s="9">
        <v>-423</v>
      </c>
      <c r="H11021" s="10">
        <v>-46488123</v>
      </c>
      <c r="I11021" s="11">
        <f t="shared" si="594"/>
        <v>16785345377.845505</v>
      </c>
      <c r="J11021" s="11">
        <f t="shared" si="595"/>
        <v>155410</v>
      </c>
      <c r="K11021" s="11">
        <f t="shared" si="596"/>
        <v>108006.85527215431</v>
      </c>
      <c r="L11021" s="12">
        <f t="shared" si="593"/>
        <v>801223.21987872571</v>
      </c>
      <c r="M11021" s="11">
        <f>COUNTIF(E$2:$E11021,E11021)</f>
        <v>3560</v>
      </c>
      <c r="O11021" t="str">
        <f t="shared" si="597"/>
        <v/>
      </c>
    </row>
    <row r="11022" spans="1:15" hidden="1">
      <c r="A11022" s="41" t="s">
        <v>103</v>
      </c>
      <c r="B11022" s="46">
        <v>45827</v>
      </c>
      <c r="C11022" s="8" t="s">
        <v>13</v>
      </c>
      <c r="D11022" s="8" t="s">
        <v>14</v>
      </c>
      <c r="E11022" s="8" t="s">
        <v>14</v>
      </c>
      <c r="F11022" s="9">
        <f t="shared" si="592"/>
        <v>-5500000</v>
      </c>
      <c r="G11022" s="9">
        <v>-55</v>
      </c>
      <c r="H11022" s="10">
        <v>-5926250</v>
      </c>
      <c r="I11022" s="11">
        <f t="shared" si="594"/>
        <v>16265628370.467087</v>
      </c>
      <c r="J11022" s="11">
        <f t="shared" si="595"/>
        <v>159053</v>
      </c>
      <c r="K11022" s="11">
        <f t="shared" si="596"/>
        <v>102265.46101278873</v>
      </c>
      <c r="L11022" s="12">
        <f t="shared" si="593"/>
        <v>301649.64429662004</v>
      </c>
      <c r="M11022" s="11">
        <f>COUNTIF(E$2:$E11022,E11022)</f>
        <v>1860</v>
      </c>
      <c r="O11022" t="str">
        <f t="shared" si="597"/>
        <v/>
      </c>
    </row>
    <row r="11023" spans="1:15" hidden="1">
      <c r="A11023" s="41" t="s">
        <v>103</v>
      </c>
      <c r="B11023" s="46">
        <v>45827</v>
      </c>
      <c r="C11023" s="8" t="s">
        <v>13</v>
      </c>
      <c r="D11023" s="8" t="s">
        <v>14</v>
      </c>
      <c r="E11023" s="8" t="s">
        <v>14</v>
      </c>
      <c r="F11023" s="9">
        <f t="shared" si="592"/>
        <v>-12400000</v>
      </c>
      <c r="G11023" s="9">
        <v>-124</v>
      </c>
      <c r="H11023" s="10">
        <v>-13361000</v>
      </c>
      <c r="I11023" s="11">
        <f t="shared" si="594"/>
        <v>16252947453.3015</v>
      </c>
      <c r="J11023" s="11">
        <f t="shared" si="595"/>
        <v>158929</v>
      </c>
      <c r="K11023" s="11">
        <f t="shared" si="596"/>
        <v>102265.46101278873</v>
      </c>
      <c r="L11023" s="12">
        <f t="shared" si="593"/>
        <v>680082.83441419713</v>
      </c>
      <c r="M11023" s="11">
        <f>COUNTIF(E$2:$E11023,E11023)</f>
        <v>1861</v>
      </c>
      <c r="O11023" t="str">
        <f t="shared" si="597"/>
        <v/>
      </c>
    </row>
    <row r="11024" spans="1:15" hidden="1">
      <c r="A11024" s="41" t="s">
        <v>103</v>
      </c>
      <c r="B11024" s="46">
        <v>45827</v>
      </c>
      <c r="C11024" s="8" t="s">
        <v>13</v>
      </c>
      <c r="D11024" s="8" t="s">
        <v>15</v>
      </c>
      <c r="E11024" s="8" t="s">
        <v>15</v>
      </c>
      <c r="F11024" s="9">
        <f t="shared" si="592"/>
        <v>1800000</v>
      </c>
      <c r="G11024" s="9">
        <v>18</v>
      </c>
      <c r="H11024" s="10">
        <v>1965222</v>
      </c>
      <c r="I11024" s="11">
        <f t="shared" si="594"/>
        <v>16787310599.845505</v>
      </c>
      <c r="J11024" s="11">
        <f t="shared" si="595"/>
        <v>155428</v>
      </c>
      <c r="K11024" s="11">
        <f t="shared" si="596"/>
        <v>108006.99101735534</v>
      </c>
      <c r="L11024" s="12">
        <f t="shared" si="593"/>
        <v>0</v>
      </c>
      <c r="M11024" s="11">
        <f>COUNTIF(E$2:$E11024,E11024)</f>
        <v>3561</v>
      </c>
      <c r="O11024" t="str">
        <f t="shared" si="597"/>
        <v/>
      </c>
    </row>
    <row r="11025" spans="1:15" hidden="1">
      <c r="A11025" s="41" t="s">
        <v>103</v>
      </c>
      <c r="B11025" s="46">
        <v>45827</v>
      </c>
      <c r="C11025" s="8" t="s">
        <v>13</v>
      </c>
      <c r="D11025" s="8" t="s">
        <v>14</v>
      </c>
      <c r="E11025" s="8" t="s">
        <v>14</v>
      </c>
      <c r="F11025" s="9">
        <f t="shared" si="592"/>
        <v>-900000</v>
      </c>
      <c r="G11025" s="9">
        <v>-9</v>
      </c>
      <c r="H11025" s="10">
        <v>-969750</v>
      </c>
      <c r="I11025" s="11">
        <f t="shared" si="594"/>
        <v>16252027064.152386</v>
      </c>
      <c r="J11025" s="11">
        <f t="shared" si="595"/>
        <v>158920</v>
      </c>
      <c r="K11025" s="11">
        <f t="shared" si="596"/>
        <v>102265.46101278873</v>
      </c>
      <c r="L11025" s="12">
        <f t="shared" si="593"/>
        <v>49360.850884901476</v>
      </c>
      <c r="M11025" s="11">
        <f>COUNTIF(E$2:$E11025,E11025)</f>
        <v>1862</v>
      </c>
      <c r="O11025" t="str">
        <f t="shared" si="597"/>
        <v/>
      </c>
    </row>
    <row r="11026" spans="1:15" hidden="1">
      <c r="A11026" s="41" t="s">
        <v>103</v>
      </c>
      <c r="B11026" s="46">
        <v>45827</v>
      </c>
      <c r="C11026" s="8" t="s">
        <v>13</v>
      </c>
      <c r="D11026" s="8" t="s">
        <v>15</v>
      </c>
      <c r="E11026" s="8" t="s">
        <v>15</v>
      </c>
      <c r="F11026" s="9">
        <f t="shared" si="592"/>
        <v>-91900000</v>
      </c>
      <c r="G11026" s="9">
        <v>-919</v>
      </c>
      <c r="H11026" s="10">
        <v>-100999019</v>
      </c>
      <c r="I11026" s="11">
        <f t="shared" si="594"/>
        <v>16688052175.100555</v>
      </c>
      <c r="J11026" s="11">
        <f t="shared" si="595"/>
        <v>154509</v>
      </c>
      <c r="K11026" s="11">
        <f t="shared" si="596"/>
        <v>108006.99101735534</v>
      </c>
      <c r="L11026" s="12">
        <f t="shared" si="593"/>
        <v>1740594.2550504506</v>
      </c>
      <c r="M11026" s="11">
        <f>COUNTIF(E$2:$E11026,E11026)</f>
        <v>3562</v>
      </c>
      <c r="O11026" t="str">
        <f t="shared" si="597"/>
        <v/>
      </c>
    </row>
    <row r="11027" spans="1:15" hidden="1">
      <c r="A11027" s="41" t="s">
        <v>103</v>
      </c>
      <c r="B11027" s="46">
        <v>45827</v>
      </c>
      <c r="C11027" s="8" t="s">
        <v>13</v>
      </c>
      <c r="D11027" s="8" t="s">
        <v>14</v>
      </c>
      <c r="E11027" s="8" t="s">
        <v>14</v>
      </c>
      <c r="F11027" s="9">
        <f t="shared" si="592"/>
        <v>-28700000</v>
      </c>
      <c r="G11027" s="9">
        <v>-287</v>
      </c>
      <c r="H11027" s="10">
        <v>-30924250</v>
      </c>
      <c r="I11027" s="11">
        <f t="shared" si="594"/>
        <v>16222676876.841715</v>
      </c>
      <c r="J11027" s="11">
        <f t="shared" si="595"/>
        <v>158633</v>
      </c>
      <c r="K11027" s="11">
        <f t="shared" si="596"/>
        <v>102265.46101278873</v>
      </c>
      <c r="L11027" s="12">
        <f t="shared" si="593"/>
        <v>1574062.6893296354</v>
      </c>
      <c r="M11027" s="11">
        <f>COUNTIF(E$2:$E11027,E11027)</f>
        <v>1863</v>
      </c>
      <c r="O11027" t="str">
        <f t="shared" si="597"/>
        <v/>
      </c>
    </row>
    <row r="11028" spans="1:15" hidden="1">
      <c r="A11028" s="41" t="s">
        <v>103</v>
      </c>
      <c r="B11028" s="46">
        <v>45827</v>
      </c>
      <c r="C11028" s="8" t="s">
        <v>13</v>
      </c>
      <c r="D11028" s="8" t="s">
        <v>14</v>
      </c>
      <c r="E11028" s="8" t="s">
        <v>14</v>
      </c>
      <c r="F11028" s="9">
        <f t="shared" si="592"/>
        <v>-2100000</v>
      </c>
      <c r="G11028" s="9">
        <v>-21</v>
      </c>
      <c r="H11028" s="10">
        <v>-2262750</v>
      </c>
      <c r="I11028" s="11">
        <f t="shared" si="594"/>
        <v>16220529302.160446</v>
      </c>
      <c r="J11028" s="11">
        <f t="shared" si="595"/>
        <v>158612</v>
      </c>
      <c r="K11028" s="11">
        <f t="shared" si="596"/>
        <v>102265.46101278873</v>
      </c>
      <c r="L11028" s="12">
        <f t="shared" si="593"/>
        <v>115175.31873143651</v>
      </c>
      <c r="M11028" s="11">
        <f>COUNTIF(E$2:$E11028,E11028)</f>
        <v>1864</v>
      </c>
      <c r="O11028" t="str">
        <f t="shared" si="597"/>
        <v/>
      </c>
    </row>
    <row r="11029" spans="1:15" hidden="1">
      <c r="A11029" s="41" t="s">
        <v>103</v>
      </c>
      <c r="B11029" s="46">
        <v>45827</v>
      </c>
      <c r="C11029" s="8" t="s">
        <v>13</v>
      </c>
      <c r="D11029" s="8" t="s">
        <v>14</v>
      </c>
      <c r="E11029" s="8" t="s">
        <v>14</v>
      </c>
      <c r="F11029" s="9">
        <f t="shared" si="592"/>
        <v>-4600000</v>
      </c>
      <c r="G11029" s="9">
        <v>-46</v>
      </c>
      <c r="H11029" s="10">
        <v>-4956500</v>
      </c>
      <c r="I11029" s="11">
        <f t="shared" si="594"/>
        <v>16215825090.953857</v>
      </c>
      <c r="J11029" s="11">
        <f t="shared" si="595"/>
        <v>158566</v>
      </c>
      <c r="K11029" s="11">
        <f t="shared" si="596"/>
        <v>102265.46101278873</v>
      </c>
      <c r="L11029" s="12">
        <f t="shared" si="593"/>
        <v>252288.79341171868</v>
      </c>
      <c r="M11029" s="11">
        <f>COUNTIF(E$2:$E11029,E11029)</f>
        <v>1865</v>
      </c>
      <c r="O11029" t="str">
        <f t="shared" si="597"/>
        <v/>
      </c>
    </row>
    <row r="11030" spans="1:15" hidden="1">
      <c r="A11030" s="41" t="s">
        <v>103</v>
      </c>
      <c r="B11030" s="46">
        <v>45827</v>
      </c>
      <c r="C11030" s="8" t="s">
        <v>13</v>
      </c>
      <c r="D11030" s="8" t="s">
        <v>14</v>
      </c>
      <c r="E11030" s="8" t="s">
        <v>14</v>
      </c>
      <c r="F11030" s="9">
        <f t="shared" si="592"/>
        <v>-4600000</v>
      </c>
      <c r="G11030" s="9">
        <v>-46</v>
      </c>
      <c r="H11030" s="10">
        <v>-4956500</v>
      </c>
      <c r="I11030" s="11">
        <f t="shared" si="594"/>
        <v>16211120879.747269</v>
      </c>
      <c r="J11030" s="11">
        <f t="shared" si="595"/>
        <v>158520</v>
      </c>
      <c r="K11030" s="11">
        <f t="shared" si="596"/>
        <v>102265.46101278873</v>
      </c>
      <c r="L11030" s="12">
        <f t="shared" si="593"/>
        <v>252288.79341171868</v>
      </c>
      <c r="M11030" s="11">
        <f>COUNTIF(E$2:$E11030,E11030)</f>
        <v>1866</v>
      </c>
      <c r="O11030" t="str">
        <f t="shared" si="597"/>
        <v/>
      </c>
    </row>
    <row r="11031" spans="1:15" hidden="1">
      <c r="A11031" s="41" t="s">
        <v>103</v>
      </c>
      <c r="B11031" s="46">
        <v>45827</v>
      </c>
      <c r="C11031" s="8" t="s">
        <v>13</v>
      </c>
      <c r="D11031" s="8" t="s">
        <v>14</v>
      </c>
      <c r="E11031" s="8" t="s">
        <v>14</v>
      </c>
      <c r="F11031" s="9">
        <f t="shared" si="592"/>
        <v>-1800000</v>
      </c>
      <c r="G11031" s="9">
        <v>-18</v>
      </c>
      <c r="H11031" s="10">
        <v>-1939500</v>
      </c>
      <c r="I11031" s="11">
        <f t="shared" si="594"/>
        <v>16209280101.449038</v>
      </c>
      <c r="J11031" s="11">
        <f t="shared" si="595"/>
        <v>158502</v>
      </c>
      <c r="K11031" s="11">
        <f t="shared" si="596"/>
        <v>102265.46101278873</v>
      </c>
      <c r="L11031" s="12">
        <f t="shared" si="593"/>
        <v>98721.701769802952</v>
      </c>
      <c r="M11031" s="11">
        <f>COUNTIF(E$2:$E11031,E11031)</f>
        <v>1867</v>
      </c>
      <c r="O11031" t="str">
        <f t="shared" si="597"/>
        <v/>
      </c>
    </row>
    <row r="11032" spans="1:15" hidden="1">
      <c r="A11032" s="41" t="s">
        <v>103</v>
      </c>
      <c r="B11032" s="46">
        <v>45827</v>
      </c>
      <c r="C11032" s="8" t="s">
        <v>13</v>
      </c>
      <c r="D11032" s="8" t="s">
        <v>14</v>
      </c>
      <c r="E11032" s="8" t="s">
        <v>14</v>
      </c>
      <c r="F11032" s="9">
        <f t="shared" si="592"/>
        <v>-2700000</v>
      </c>
      <c r="G11032" s="9">
        <v>-27</v>
      </c>
      <c r="H11032" s="10">
        <v>-2909250</v>
      </c>
      <c r="I11032" s="11">
        <f t="shared" si="594"/>
        <v>16206518934.001692</v>
      </c>
      <c r="J11032" s="11">
        <f t="shared" si="595"/>
        <v>158475</v>
      </c>
      <c r="K11032" s="11">
        <f t="shared" si="596"/>
        <v>102265.46101278873</v>
      </c>
      <c r="L11032" s="12">
        <f t="shared" si="593"/>
        <v>148082.55265470454</v>
      </c>
      <c r="M11032" s="11">
        <f>COUNTIF(E$2:$E11032,E11032)</f>
        <v>1868</v>
      </c>
      <c r="O11032" t="str">
        <f t="shared" si="597"/>
        <v/>
      </c>
    </row>
    <row r="11033" spans="1:15" hidden="1">
      <c r="A11033" s="41" t="s">
        <v>103</v>
      </c>
      <c r="B11033" s="46">
        <v>45827</v>
      </c>
      <c r="C11033" s="8" t="s">
        <v>13</v>
      </c>
      <c r="D11033" s="8" t="s">
        <v>14</v>
      </c>
      <c r="E11033" s="8" t="s">
        <v>14</v>
      </c>
      <c r="F11033" s="9">
        <f t="shared" si="592"/>
        <v>-900000</v>
      </c>
      <c r="G11033" s="9">
        <v>-9</v>
      </c>
      <c r="H11033" s="10">
        <v>-969750</v>
      </c>
      <c r="I11033" s="11">
        <f t="shared" si="594"/>
        <v>16205598544.852577</v>
      </c>
      <c r="J11033" s="11">
        <f t="shared" si="595"/>
        <v>158466</v>
      </c>
      <c r="K11033" s="11">
        <f t="shared" si="596"/>
        <v>102265.46101278873</v>
      </c>
      <c r="L11033" s="12">
        <f t="shared" si="593"/>
        <v>49360.850884901476</v>
      </c>
      <c r="M11033" s="11">
        <f>COUNTIF(E$2:$E11033,E11033)</f>
        <v>1869</v>
      </c>
      <c r="O11033" t="str">
        <f t="shared" si="597"/>
        <v/>
      </c>
    </row>
    <row r="11034" spans="1:15" hidden="1">
      <c r="A11034" s="41" t="s">
        <v>103</v>
      </c>
      <c r="B11034" s="46">
        <v>45827</v>
      </c>
      <c r="C11034" s="8" t="s">
        <v>13</v>
      </c>
      <c r="D11034" s="8" t="s">
        <v>46</v>
      </c>
      <c r="E11034" s="8" t="s">
        <v>46</v>
      </c>
      <c r="F11034" s="9">
        <f t="shared" si="592"/>
        <v>900000</v>
      </c>
      <c r="G11034" s="9">
        <v>9</v>
      </c>
      <c r="H11034" s="10">
        <v>929673</v>
      </c>
      <c r="I11034" s="11">
        <f t="shared" si="594"/>
        <v>11417719717.515728</v>
      </c>
      <c r="J11034" s="11">
        <f t="shared" si="595"/>
        <v>111021</v>
      </c>
      <c r="K11034" s="11">
        <f t="shared" si="596"/>
        <v>102842.88303578357</v>
      </c>
      <c r="L11034" s="12">
        <f t="shared" si="593"/>
        <v>0</v>
      </c>
      <c r="M11034" s="11">
        <f>COUNTIF(E$2:$E11034,E11034)</f>
        <v>3096</v>
      </c>
      <c r="O11034" t="str">
        <f t="shared" si="597"/>
        <v/>
      </c>
    </row>
    <row r="11035" spans="1:15" hidden="1">
      <c r="A11035" s="41" t="s">
        <v>103</v>
      </c>
      <c r="B11035" s="46">
        <v>45827</v>
      </c>
      <c r="C11035" s="8" t="s">
        <v>13</v>
      </c>
      <c r="D11035" s="8" t="s">
        <v>46</v>
      </c>
      <c r="E11035" s="8" t="s">
        <v>46</v>
      </c>
      <c r="F11035" s="9">
        <f t="shared" si="592"/>
        <v>1000000</v>
      </c>
      <c r="G11035" s="9">
        <v>10</v>
      </c>
      <c r="H11035" s="10">
        <v>1033280</v>
      </c>
      <c r="I11035" s="11">
        <f t="shared" si="594"/>
        <v>11418752997.515728</v>
      </c>
      <c r="J11035" s="11">
        <f t="shared" si="595"/>
        <v>111031</v>
      </c>
      <c r="K11035" s="11">
        <f t="shared" si="596"/>
        <v>102842.9267278123</v>
      </c>
      <c r="L11035" s="12">
        <f t="shared" si="593"/>
        <v>0</v>
      </c>
      <c r="M11035" s="11">
        <f>COUNTIF(E$2:$E11035,E11035)</f>
        <v>3097</v>
      </c>
      <c r="O11035" t="str">
        <f t="shared" si="597"/>
        <v/>
      </c>
    </row>
    <row r="11036" spans="1:15" hidden="1">
      <c r="A11036" s="41" t="s">
        <v>103</v>
      </c>
      <c r="B11036" s="46">
        <v>45827</v>
      </c>
      <c r="C11036" s="8" t="s">
        <v>13</v>
      </c>
      <c r="D11036" s="8" t="s">
        <v>14</v>
      </c>
      <c r="E11036" s="8" t="s">
        <v>14</v>
      </c>
      <c r="F11036" s="9">
        <f t="shared" si="592"/>
        <v>-9200000</v>
      </c>
      <c r="G11036" s="9">
        <v>-92</v>
      </c>
      <c r="H11036" s="10">
        <v>-9913000</v>
      </c>
      <c r="I11036" s="11">
        <f t="shared" si="594"/>
        <v>16196190122.4394</v>
      </c>
      <c r="J11036" s="11">
        <f t="shared" si="595"/>
        <v>158374</v>
      </c>
      <c r="K11036" s="11">
        <f t="shared" si="596"/>
        <v>102265.46101278873</v>
      </c>
      <c r="L11036" s="12">
        <f t="shared" si="593"/>
        <v>504577.58682343736</v>
      </c>
      <c r="M11036" s="11">
        <f>COUNTIF(E$2:$E11036,E11036)</f>
        <v>1870</v>
      </c>
      <c r="O11036" t="str">
        <f t="shared" si="597"/>
        <v/>
      </c>
    </row>
    <row r="11037" spans="1:15" hidden="1">
      <c r="A11037" s="41" t="s">
        <v>103</v>
      </c>
      <c r="B11037" s="46">
        <v>45827</v>
      </c>
      <c r="C11037" s="8" t="s">
        <v>13</v>
      </c>
      <c r="D11037" s="8" t="s">
        <v>48</v>
      </c>
      <c r="E11037" s="8" t="s">
        <v>48</v>
      </c>
      <c r="F11037" s="9">
        <f t="shared" si="592"/>
        <v>1800000</v>
      </c>
      <c r="G11037" s="9">
        <v>18</v>
      </c>
      <c r="H11037" s="10">
        <v>1991160</v>
      </c>
      <c r="I11037" s="11">
        <f t="shared" si="594"/>
        <v>345960604.91611552</v>
      </c>
      <c r="J11037" s="11">
        <f t="shared" si="595"/>
        <v>3181</v>
      </c>
      <c r="K11037" s="11">
        <f t="shared" si="596"/>
        <v>108758.44228736735</v>
      </c>
      <c r="L11037" s="12">
        <f t="shared" si="593"/>
        <v>0</v>
      </c>
      <c r="M11037" s="11">
        <f>COUNTIF(E$2:$E11037,E11037)</f>
        <v>611</v>
      </c>
      <c r="O11037" t="str">
        <f t="shared" si="597"/>
        <v/>
      </c>
    </row>
    <row r="11038" spans="1:15" hidden="1">
      <c r="A11038" s="41" t="s">
        <v>103</v>
      </c>
      <c r="B11038" s="46">
        <v>45827</v>
      </c>
      <c r="C11038" s="8" t="s">
        <v>13</v>
      </c>
      <c r="D11038" s="8" t="s">
        <v>14</v>
      </c>
      <c r="E11038" s="8" t="s">
        <v>14</v>
      </c>
      <c r="F11038" s="9">
        <f t="shared" si="592"/>
        <v>-46300000</v>
      </c>
      <c r="G11038" s="9">
        <v>-463</v>
      </c>
      <c r="H11038" s="10">
        <v>-49888250</v>
      </c>
      <c r="I11038" s="11">
        <f t="shared" si="594"/>
        <v>16148841213.990479</v>
      </c>
      <c r="J11038" s="11">
        <f t="shared" si="595"/>
        <v>157911</v>
      </c>
      <c r="K11038" s="11">
        <f t="shared" si="596"/>
        <v>102265.46101278873</v>
      </c>
      <c r="L11038" s="12">
        <f t="shared" si="593"/>
        <v>2539341.5510788187</v>
      </c>
      <c r="M11038" s="11">
        <f>COUNTIF(E$2:$E11038,E11038)</f>
        <v>1871</v>
      </c>
      <c r="O11038" t="str">
        <f t="shared" si="597"/>
        <v/>
      </c>
    </row>
    <row r="11039" spans="1:15" hidden="1">
      <c r="A11039" s="41" t="s">
        <v>103</v>
      </c>
      <c r="B11039" s="46">
        <v>45827</v>
      </c>
      <c r="C11039" s="8" t="s">
        <v>13</v>
      </c>
      <c r="D11039" s="8" t="s">
        <v>14</v>
      </c>
      <c r="E11039" s="8" t="s">
        <v>14</v>
      </c>
      <c r="F11039" s="9">
        <f t="shared" si="592"/>
        <v>-36700000</v>
      </c>
      <c r="G11039" s="9">
        <v>-367</v>
      </c>
      <c r="H11039" s="10">
        <v>-39544250</v>
      </c>
      <c r="I11039" s="11">
        <f t="shared" si="594"/>
        <v>16111309789.798784</v>
      </c>
      <c r="J11039" s="11">
        <f t="shared" si="595"/>
        <v>157544</v>
      </c>
      <c r="K11039" s="11">
        <f t="shared" si="596"/>
        <v>102265.46101278873</v>
      </c>
      <c r="L11039" s="12">
        <f t="shared" si="593"/>
        <v>2012825.8083065376</v>
      </c>
      <c r="M11039" s="11">
        <f>COUNTIF(E$2:$E11039,E11039)</f>
        <v>1872</v>
      </c>
      <c r="O11039" t="str">
        <f t="shared" si="597"/>
        <v/>
      </c>
    </row>
    <row r="11040" spans="1:15" hidden="1">
      <c r="A11040" s="41" t="s">
        <v>103</v>
      </c>
      <c r="B11040" s="46">
        <v>45827</v>
      </c>
      <c r="C11040" s="8" t="s">
        <v>13</v>
      </c>
      <c r="D11040" s="8" t="s">
        <v>14</v>
      </c>
      <c r="E11040" s="8" t="s">
        <v>14</v>
      </c>
      <c r="F11040" s="9">
        <f t="shared" si="592"/>
        <v>-9600000</v>
      </c>
      <c r="G11040" s="9">
        <v>-96</v>
      </c>
      <c r="H11040" s="10">
        <v>-10344000</v>
      </c>
      <c r="I11040" s="11">
        <f t="shared" si="594"/>
        <v>16101492305.541557</v>
      </c>
      <c r="J11040" s="11">
        <f t="shared" si="595"/>
        <v>157448</v>
      </c>
      <c r="K11040" s="11">
        <f t="shared" si="596"/>
        <v>102265.46101278873</v>
      </c>
      <c r="L11040" s="12">
        <f t="shared" si="593"/>
        <v>526515.74277228117</v>
      </c>
      <c r="M11040" s="11">
        <f>COUNTIF(E$2:$E11040,E11040)</f>
        <v>1873</v>
      </c>
      <c r="O11040" t="str">
        <f t="shared" si="597"/>
        <v/>
      </c>
    </row>
    <row r="11041" spans="1:15" hidden="1">
      <c r="A11041" s="41" t="s">
        <v>103</v>
      </c>
      <c r="B11041" s="46">
        <v>45827</v>
      </c>
      <c r="C11041" s="8" t="s">
        <v>13</v>
      </c>
      <c r="D11041" s="8" t="s">
        <v>14</v>
      </c>
      <c r="E11041" s="8" t="s">
        <v>14</v>
      </c>
      <c r="F11041" s="9">
        <f t="shared" si="592"/>
        <v>-46300000</v>
      </c>
      <c r="G11041" s="9">
        <v>-463</v>
      </c>
      <c r="H11041" s="10">
        <v>-49888250</v>
      </c>
      <c r="I11041" s="11">
        <f t="shared" si="594"/>
        <v>16054143397.092636</v>
      </c>
      <c r="J11041" s="11">
        <f t="shared" si="595"/>
        <v>156985</v>
      </c>
      <c r="K11041" s="11">
        <f t="shared" si="596"/>
        <v>102265.46101278873</v>
      </c>
      <c r="L11041" s="12">
        <f t="shared" si="593"/>
        <v>2539341.5510788187</v>
      </c>
      <c r="M11041" s="11">
        <f>COUNTIF(E$2:$E11041,E11041)</f>
        <v>1874</v>
      </c>
      <c r="O11041" t="str">
        <f t="shared" si="597"/>
        <v/>
      </c>
    </row>
    <row r="11042" spans="1:15" hidden="1">
      <c r="A11042" s="41" t="s">
        <v>103</v>
      </c>
      <c r="B11042" s="46">
        <v>45827</v>
      </c>
      <c r="C11042" s="8" t="s">
        <v>13</v>
      </c>
      <c r="D11042" s="8" t="s">
        <v>14</v>
      </c>
      <c r="E11042" s="8" t="s">
        <v>14</v>
      </c>
      <c r="F11042" s="9">
        <f t="shared" si="592"/>
        <v>-900000</v>
      </c>
      <c r="G11042" s="9">
        <v>-9</v>
      </c>
      <c r="H11042" s="10">
        <v>-969750</v>
      </c>
      <c r="I11042" s="11">
        <f t="shared" si="594"/>
        <v>16053223007.943521</v>
      </c>
      <c r="J11042" s="11">
        <f t="shared" si="595"/>
        <v>156976</v>
      </c>
      <c r="K11042" s="11">
        <f t="shared" si="596"/>
        <v>102265.46101278873</v>
      </c>
      <c r="L11042" s="12">
        <f t="shared" si="593"/>
        <v>49360.850884901476</v>
      </c>
      <c r="M11042" s="11">
        <f>COUNTIF(E$2:$E11042,E11042)</f>
        <v>1875</v>
      </c>
      <c r="O11042" t="str">
        <f t="shared" si="597"/>
        <v/>
      </c>
    </row>
    <row r="11043" spans="1:15" hidden="1">
      <c r="A11043" s="41" t="s">
        <v>103</v>
      </c>
      <c r="B11043" s="46">
        <v>45827</v>
      </c>
      <c r="C11043" s="8" t="s">
        <v>13</v>
      </c>
      <c r="D11043" s="8" t="s">
        <v>14</v>
      </c>
      <c r="E11043" s="8" t="s">
        <v>14</v>
      </c>
      <c r="F11043" s="9">
        <f t="shared" si="592"/>
        <v>-9200000</v>
      </c>
      <c r="G11043" s="9">
        <v>-92</v>
      </c>
      <c r="H11043" s="10">
        <v>-9913000</v>
      </c>
      <c r="I11043" s="11">
        <f t="shared" si="594"/>
        <v>16043814585.530344</v>
      </c>
      <c r="J11043" s="11">
        <f t="shared" si="595"/>
        <v>156884</v>
      </c>
      <c r="K11043" s="11">
        <f t="shared" si="596"/>
        <v>102265.46101278873</v>
      </c>
      <c r="L11043" s="12">
        <f t="shared" si="593"/>
        <v>504577.58682343736</v>
      </c>
      <c r="M11043" s="11">
        <f>COUNTIF(E$2:$E11043,E11043)</f>
        <v>1876</v>
      </c>
      <c r="O11043" t="str">
        <f t="shared" si="597"/>
        <v/>
      </c>
    </row>
    <row r="11044" spans="1:15" hidden="1">
      <c r="A11044" s="41" t="s">
        <v>103</v>
      </c>
      <c r="B11044" s="46">
        <v>45827</v>
      </c>
      <c r="C11044" s="8" t="s">
        <v>13</v>
      </c>
      <c r="D11044" s="8" t="s">
        <v>15</v>
      </c>
      <c r="E11044" s="8" t="s">
        <v>15</v>
      </c>
      <c r="F11044" s="9">
        <f t="shared" si="592"/>
        <v>-19500000</v>
      </c>
      <c r="G11044" s="9">
        <v>-195</v>
      </c>
      <c r="H11044" s="10">
        <v>-21430695</v>
      </c>
      <c r="I11044" s="11">
        <f t="shared" si="594"/>
        <v>16666990811.852171</v>
      </c>
      <c r="J11044" s="11">
        <f t="shared" si="595"/>
        <v>154314</v>
      </c>
      <c r="K11044" s="11">
        <f t="shared" si="596"/>
        <v>108006.99101735534</v>
      </c>
      <c r="L11044" s="12">
        <f t="shared" si="593"/>
        <v>369331.75161571056</v>
      </c>
      <c r="M11044" s="11">
        <f>COUNTIF(E$2:$E11044,E11044)</f>
        <v>3563</v>
      </c>
      <c r="O11044" t="str">
        <f t="shared" si="597"/>
        <v/>
      </c>
    </row>
    <row r="11045" spans="1:15" hidden="1">
      <c r="A11045" s="41" t="s">
        <v>103</v>
      </c>
      <c r="B11045" s="46">
        <v>45827</v>
      </c>
      <c r="C11045" s="8" t="s">
        <v>13</v>
      </c>
      <c r="D11045" s="8" t="s">
        <v>15</v>
      </c>
      <c r="E11045" s="8" t="s">
        <v>15</v>
      </c>
      <c r="F11045" s="9">
        <f t="shared" si="592"/>
        <v>-7200000</v>
      </c>
      <c r="G11045" s="9">
        <v>-72</v>
      </c>
      <c r="H11045" s="10">
        <v>-7912872</v>
      </c>
      <c r="I11045" s="11">
        <f t="shared" si="594"/>
        <v>16659214308.49892</v>
      </c>
      <c r="J11045" s="11">
        <f t="shared" si="595"/>
        <v>154242</v>
      </c>
      <c r="K11045" s="11">
        <f t="shared" si="596"/>
        <v>108006.99101735534</v>
      </c>
      <c r="L11045" s="12">
        <f t="shared" si="593"/>
        <v>136368.64675041568</v>
      </c>
      <c r="M11045" s="11">
        <f>COUNTIF(E$2:$E11045,E11045)</f>
        <v>3564</v>
      </c>
      <c r="O11045" t="str">
        <f t="shared" si="597"/>
        <v/>
      </c>
    </row>
    <row r="11046" spans="1:15" hidden="1">
      <c r="A11046" s="41" t="s">
        <v>103</v>
      </c>
      <c r="B11046" s="46">
        <v>45827</v>
      </c>
      <c r="C11046" s="8" t="s">
        <v>13</v>
      </c>
      <c r="D11046" s="8" t="s">
        <v>14</v>
      </c>
      <c r="E11046" s="8" t="s">
        <v>14</v>
      </c>
      <c r="F11046" s="9">
        <f t="shared" si="592"/>
        <v>-46300000</v>
      </c>
      <c r="G11046" s="9">
        <v>-463</v>
      </c>
      <c r="H11046" s="10">
        <v>-49888250</v>
      </c>
      <c r="I11046" s="11">
        <f t="shared" si="594"/>
        <v>15996465677.081423</v>
      </c>
      <c r="J11046" s="11">
        <f t="shared" si="595"/>
        <v>156421</v>
      </c>
      <c r="K11046" s="11">
        <f t="shared" si="596"/>
        <v>102265.46101278873</v>
      </c>
      <c r="L11046" s="12">
        <f t="shared" si="593"/>
        <v>2539341.5510788187</v>
      </c>
      <c r="M11046" s="11">
        <f>COUNTIF(E$2:$E11046,E11046)</f>
        <v>1877</v>
      </c>
      <c r="O11046" t="str">
        <f t="shared" si="597"/>
        <v/>
      </c>
    </row>
    <row r="11047" spans="1:15" hidden="1">
      <c r="A11047" s="41" t="s">
        <v>103</v>
      </c>
      <c r="B11047" s="46">
        <v>45828</v>
      </c>
      <c r="C11047" s="8" t="s">
        <v>13</v>
      </c>
      <c r="D11047" s="8" t="s">
        <v>14</v>
      </c>
      <c r="E11047" s="8" t="s">
        <v>14</v>
      </c>
      <c r="F11047" s="9">
        <f t="shared" si="592"/>
        <v>15900000</v>
      </c>
      <c r="G11047" s="9">
        <v>159</v>
      </c>
      <c r="H11047" s="10">
        <v>17270421</v>
      </c>
      <c r="I11047" s="11">
        <f t="shared" si="594"/>
        <v>16013736098.081423</v>
      </c>
      <c r="J11047" s="11">
        <f t="shared" si="595"/>
        <v>156580</v>
      </c>
      <c r="K11047" s="11">
        <f t="shared" si="596"/>
        <v>102271.91274799734</v>
      </c>
      <c r="L11047" s="12">
        <f t="shared" si="593"/>
        <v>0</v>
      </c>
      <c r="M11047" s="11">
        <f>COUNTIF(E$2:$E11047,E11047)</f>
        <v>1878</v>
      </c>
      <c r="O11047" t="str">
        <f t="shared" si="597"/>
        <v/>
      </c>
    </row>
    <row r="11048" spans="1:15" hidden="1">
      <c r="A11048" s="41" t="s">
        <v>103</v>
      </c>
      <c r="B11048" s="46">
        <v>45828</v>
      </c>
      <c r="C11048" s="8" t="s">
        <v>13</v>
      </c>
      <c r="D11048" s="8" t="s">
        <v>14</v>
      </c>
      <c r="E11048" s="8" t="s">
        <v>14</v>
      </c>
      <c r="F11048" s="9">
        <f t="shared" si="592"/>
        <v>4600000</v>
      </c>
      <c r="G11048" s="9">
        <v>46</v>
      </c>
      <c r="H11048" s="10">
        <v>5029824</v>
      </c>
      <c r="I11048" s="11">
        <f t="shared" si="594"/>
        <v>16018765922.081423</v>
      </c>
      <c r="J11048" s="11">
        <f t="shared" si="595"/>
        <v>156626</v>
      </c>
      <c r="K11048" s="11">
        <f t="shared" si="596"/>
        <v>102273.98977233296</v>
      </c>
      <c r="L11048" s="12">
        <f t="shared" si="593"/>
        <v>0</v>
      </c>
      <c r="M11048" s="11">
        <f>COUNTIF(E$2:$E11048,E11048)</f>
        <v>1879</v>
      </c>
      <c r="O11048" t="str">
        <f t="shared" si="597"/>
        <v/>
      </c>
    </row>
    <row r="11049" spans="1:15" hidden="1">
      <c r="A11049" s="41" t="s">
        <v>103</v>
      </c>
      <c r="B11049" s="46">
        <v>45828</v>
      </c>
      <c r="C11049" s="8" t="s">
        <v>13</v>
      </c>
      <c r="D11049" s="8" t="s">
        <v>46</v>
      </c>
      <c r="E11049" s="8" t="s">
        <v>46</v>
      </c>
      <c r="F11049" s="9">
        <f t="shared" si="592"/>
        <v>9000000</v>
      </c>
      <c r="G11049" s="9">
        <v>90</v>
      </c>
      <c r="H11049" s="10">
        <v>9396810</v>
      </c>
      <c r="I11049" s="11">
        <f t="shared" si="594"/>
        <v>11428149807.515728</v>
      </c>
      <c r="J11049" s="11">
        <f t="shared" si="595"/>
        <v>111121</v>
      </c>
      <c r="K11049" s="11">
        <f t="shared" si="596"/>
        <v>102844.1951342746</v>
      </c>
      <c r="L11049" s="12">
        <f t="shared" si="593"/>
        <v>0</v>
      </c>
      <c r="M11049" s="11">
        <f>COUNTIF(E$2:$E11049,E11049)</f>
        <v>3098</v>
      </c>
      <c r="O11049" t="str">
        <f t="shared" si="597"/>
        <v/>
      </c>
    </row>
    <row r="11050" spans="1:15" hidden="1">
      <c r="A11050" s="41" t="s">
        <v>103</v>
      </c>
      <c r="B11050" s="46">
        <v>45828</v>
      </c>
      <c r="C11050" s="8" t="s">
        <v>13</v>
      </c>
      <c r="D11050" s="8" t="s">
        <v>46</v>
      </c>
      <c r="E11050" s="8" t="s">
        <v>46</v>
      </c>
      <c r="F11050" s="9">
        <f t="shared" ref="F11050:F11113" si="598">100000*G11050</f>
        <v>36300000</v>
      </c>
      <c r="G11050" s="9">
        <v>363</v>
      </c>
      <c r="H11050" s="10">
        <v>37900467</v>
      </c>
      <c r="I11050" s="11">
        <f t="shared" si="594"/>
        <v>11466050274.515728</v>
      </c>
      <c r="J11050" s="11">
        <f t="shared" si="595"/>
        <v>111484</v>
      </c>
      <c r="K11050" s="11">
        <f t="shared" si="596"/>
        <v>102849.29025255398</v>
      </c>
      <c r="L11050" s="12">
        <f t="shared" si="593"/>
        <v>0</v>
      </c>
      <c r="M11050" s="11">
        <f>COUNTIF(E$2:$E11050,E11050)</f>
        <v>3099</v>
      </c>
      <c r="O11050" t="str">
        <f t="shared" si="597"/>
        <v/>
      </c>
    </row>
    <row r="11051" spans="1:15" hidden="1">
      <c r="A11051" s="41" t="s">
        <v>103</v>
      </c>
      <c r="B11051" s="46">
        <v>45828</v>
      </c>
      <c r="C11051" s="8" t="s">
        <v>13</v>
      </c>
      <c r="D11051" s="8" t="s">
        <v>14</v>
      </c>
      <c r="E11051" s="8" t="s">
        <v>14</v>
      </c>
      <c r="F11051" s="9">
        <f t="shared" si="598"/>
        <v>4600000</v>
      </c>
      <c r="G11051" s="9">
        <v>46</v>
      </c>
      <c r="H11051" s="10">
        <v>5028674</v>
      </c>
      <c r="I11051" s="11">
        <f t="shared" si="594"/>
        <v>16023794596.081423</v>
      </c>
      <c r="J11051" s="11">
        <f t="shared" si="595"/>
        <v>156672</v>
      </c>
      <c r="K11051" s="11">
        <f t="shared" si="596"/>
        <v>102276.05823683506</v>
      </c>
      <c r="L11051" s="12">
        <f t="shared" si="593"/>
        <v>0</v>
      </c>
      <c r="M11051" s="11">
        <f>COUNTIF(E$2:$E11051,E11051)</f>
        <v>1880</v>
      </c>
      <c r="O11051" t="str">
        <f t="shared" si="597"/>
        <v/>
      </c>
    </row>
    <row r="11052" spans="1:15" hidden="1">
      <c r="A11052" s="41" t="s">
        <v>103</v>
      </c>
      <c r="B11052" s="46">
        <v>45828</v>
      </c>
      <c r="C11052" s="8" t="s">
        <v>13</v>
      </c>
      <c r="D11052" s="8" t="s">
        <v>14</v>
      </c>
      <c r="E11052" s="8" t="s">
        <v>14</v>
      </c>
      <c r="F11052" s="9">
        <f t="shared" si="598"/>
        <v>4600000</v>
      </c>
      <c r="G11052" s="9">
        <v>46</v>
      </c>
      <c r="H11052" s="10">
        <v>4996474</v>
      </c>
      <c r="I11052" s="11">
        <f t="shared" si="594"/>
        <v>16028791070.081423</v>
      </c>
      <c r="J11052" s="11">
        <f t="shared" si="595"/>
        <v>156718</v>
      </c>
      <c r="K11052" s="11">
        <f t="shared" si="596"/>
        <v>102277.9200224698</v>
      </c>
      <c r="L11052" s="12">
        <f t="shared" si="593"/>
        <v>0</v>
      </c>
      <c r="M11052" s="11">
        <f>COUNTIF(E$2:$E11052,E11052)</f>
        <v>1881</v>
      </c>
      <c r="O11052" t="str">
        <f t="shared" si="597"/>
        <v/>
      </c>
    </row>
    <row r="11053" spans="1:15" hidden="1">
      <c r="A11053" s="41" t="s">
        <v>103</v>
      </c>
      <c r="B11053" s="46">
        <v>45828</v>
      </c>
      <c r="C11053" s="8" t="s">
        <v>13</v>
      </c>
      <c r="D11053" s="8" t="s">
        <v>14</v>
      </c>
      <c r="E11053" s="8" t="s">
        <v>14</v>
      </c>
      <c r="F11053" s="9">
        <f t="shared" si="598"/>
        <v>9300000</v>
      </c>
      <c r="G11053" s="9">
        <v>93</v>
      </c>
      <c r="H11053" s="10">
        <v>10050696</v>
      </c>
      <c r="I11053" s="11">
        <f t="shared" si="594"/>
        <v>16038841766.081423</v>
      </c>
      <c r="J11053" s="11">
        <f t="shared" si="595"/>
        <v>156811</v>
      </c>
      <c r="K11053" s="11">
        <f t="shared" si="596"/>
        <v>102281.35632118552</v>
      </c>
      <c r="L11053" s="12">
        <f t="shared" si="593"/>
        <v>0</v>
      </c>
      <c r="M11053" s="11">
        <f>COUNTIF(E$2:$E11053,E11053)</f>
        <v>1882</v>
      </c>
      <c r="O11053" t="str">
        <f t="shared" si="597"/>
        <v/>
      </c>
    </row>
    <row r="11054" spans="1:15" hidden="1">
      <c r="A11054" s="41" t="s">
        <v>103</v>
      </c>
      <c r="B11054" s="46">
        <v>45828</v>
      </c>
      <c r="C11054" s="8" t="s">
        <v>13</v>
      </c>
      <c r="D11054" s="8" t="s">
        <v>14</v>
      </c>
      <c r="E11054" s="8" t="s">
        <v>14</v>
      </c>
      <c r="F11054" s="9">
        <f t="shared" si="598"/>
        <v>9300000</v>
      </c>
      <c r="G11054" s="9">
        <v>93</v>
      </c>
      <c r="H11054" s="10">
        <v>10051068</v>
      </c>
      <c r="I11054" s="11">
        <f t="shared" si="594"/>
        <v>16048892834.081423</v>
      </c>
      <c r="J11054" s="11">
        <f t="shared" si="595"/>
        <v>156904</v>
      </c>
      <c r="K11054" s="11">
        <f t="shared" si="596"/>
        <v>102284.79091725784</v>
      </c>
      <c r="L11054" s="12">
        <f t="shared" ref="L11054:L11117" si="599">IF(G11054&lt;0,K11054*G11054-H11054,0)</f>
        <v>0</v>
      </c>
      <c r="M11054" s="11">
        <f>COUNTIF(E$2:$E11054,E11054)</f>
        <v>1883</v>
      </c>
      <c r="O11054" t="str">
        <f t="shared" si="597"/>
        <v/>
      </c>
    </row>
    <row r="11055" spans="1:15" hidden="1">
      <c r="A11055" s="41" t="s">
        <v>103</v>
      </c>
      <c r="B11055" s="46">
        <v>45828</v>
      </c>
      <c r="C11055" s="8" t="s">
        <v>13</v>
      </c>
      <c r="D11055" s="8" t="s">
        <v>14</v>
      </c>
      <c r="E11055" s="8" t="s">
        <v>14</v>
      </c>
      <c r="F11055" s="9">
        <f t="shared" si="598"/>
        <v>9300000</v>
      </c>
      <c r="G11055" s="9">
        <v>93</v>
      </c>
      <c r="H11055" s="10">
        <v>10050696</v>
      </c>
      <c r="I11055" s="11">
        <f t="shared" si="594"/>
        <v>16058943530.081423</v>
      </c>
      <c r="J11055" s="11">
        <f t="shared" si="595"/>
        <v>156997</v>
      </c>
      <c r="K11055" s="11">
        <f t="shared" si="596"/>
        <v>102288.21907476845</v>
      </c>
      <c r="L11055" s="12">
        <f t="shared" si="599"/>
        <v>0</v>
      </c>
      <c r="M11055" s="11">
        <f>COUNTIF(E$2:$E11055,E11055)</f>
        <v>1884</v>
      </c>
      <c r="O11055" t="str">
        <f t="shared" si="597"/>
        <v/>
      </c>
    </row>
    <row r="11056" spans="1:15" hidden="1">
      <c r="A11056" s="41" t="s">
        <v>103</v>
      </c>
      <c r="B11056" s="46">
        <v>45828</v>
      </c>
      <c r="C11056" s="8" t="s">
        <v>13</v>
      </c>
      <c r="D11056" s="8" t="s">
        <v>14</v>
      </c>
      <c r="E11056" s="8" t="s">
        <v>14</v>
      </c>
      <c r="F11056" s="9">
        <f t="shared" si="598"/>
        <v>9300000</v>
      </c>
      <c r="G11056" s="9">
        <v>93</v>
      </c>
      <c r="H11056" s="10">
        <v>10050696</v>
      </c>
      <c r="I11056" s="11">
        <f t="shared" si="594"/>
        <v>16068994226.081423</v>
      </c>
      <c r="J11056" s="11">
        <f t="shared" si="595"/>
        <v>157090</v>
      </c>
      <c r="K11056" s="11">
        <f t="shared" si="596"/>
        <v>102291.64317322186</v>
      </c>
      <c r="L11056" s="12">
        <f t="shared" si="599"/>
        <v>0</v>
      </c>
      <c r="M11056" s="11">
        <f>COUNTIF(E$2:$E11056,E11056)</f>
        <v>1885</v>
      </c>
      <c r="O11056" t="str">
        <f t="shared" si="597"/>
        <v/>
      </c>
    </row>
    <row r="11057" spans="1:15" hidden="1">
      <c r="A11057" s="41" t="s">
        <v>103</v>
      </c>
      <c r="B11057" s="46">
        <v>45828</v>
      </c>
      <c r="C11057" s="8" t="s">
        <v>13</v>
      </c>
      <c r="D11057" s="8" t="s">
        <v>14</v>
      </c>
      <c r="E11057" s="8" t="s">
        <v>14</v>
      </c>
      <c r="F11057" s="9">
        <f t="shared" si="598"/>
        <v>4600000</v>
      </c>
      <c r="G11057" s="9">
        <v>46</v>
      </c>
      <c r="H11057" s="10">
        <v>4971312</v>
      </c>
      <c r="I11057" s="11">
        <f t="shared" si="594"/>
        <v>16073965538.081423</v>
      </c>
      <c r="J11057" s="11">
        <f t="shared" si="595"/>
        <v>157136</v>
      </c>
      <c r="K11057" s="11">
        <f t="shared" si="596"/>
        <v>102293.33531515008</v>
      </c>
      <c r="L11057" s="12">
        <f t="shared" si="599"/>
        <v>0</v>
      </c>
      <c r="M11057" s="11">
        <f>COUNTIF(E$2:$E11057,E11057)</f>
        <v>1886</v>
      </c>
      <c r="O11057" t="str">
        <f t="shared" si="597"/>
        <v/>
      </c>
    </row>
    <row r="11058" spans="1:15" hidden="1">
      <c r="A11058" s="41" t="s">
        <v>103</v>
      </c>
      <c r="B11058" s="46">
        <v>45828</v>
      </c>
      <c r="C11058" s="8" t="s">
        <v>13</v>
      </c>
      <c r="D11058" s="8" t="s">
        <v>14</v>
      </c>
      <c r="E11058" s="8" t="s">
        <v>14</v>
      </c>
      <c r="F11058" s="9">
        <f t="shared" si="598"/>
        <v>-13900000</v>
      </c>
      <c r="G11058" s="9">
        <v>-139</v>
      </c>
      <c r="H11058" s="10">
        <v>-14985173</v>
      </c>
      <c r="I11058" s="11">
        <f t="shared" si="594"/>
        <v>16059746764.472616</v>
      </c>
      <c r="J11058" s="11">
        <f t="shared" si="595"/>
        <v>156997</v>
      </c>
      <c r="K11058" s="11">
        <f t="shared" si="596"/>
        <v>102293.33531515008</v>
      </c>
      <c r="L11058" s="12">
        <f t="shared" si="599"/>
        <v>766399.39119413868</v>
      </c>
      <c r="M11058" s="11">
        <f>COUNTIF(E$2:$E11058,E11058)</f>
        <v>1887</v>
      </c>
      <c r="O11058" t="str">
        <f t="shared" si="597"/>
        <v/>
      </c>
    </row>
    <row r="11059" spans="1:15" hidden="1">
      <c r="A11059" s="41" t="s">
        <v>103</v>
      </c>
      <c r="B11059" s="46">
        <v>45828</v>
      </c>
      <c r="C11059" s="8" t="s">
        <v>13</v>
      </c>
      <c r="D11059" s="8" t="s">
        <v>14</v>
      </c>
      <c r="E11059" s="8" t="s">
        <v>14</v>
      </c>
      <c r="F11059" s="9">
        <f t="shared" si="598"/>
        <v>-14800000</v>
      </c>
      <c r="G11059" s="9">
        <v>-148</v>
      </c>
      <c r="H11059" s="10">
        <v>-15955436</v>
      </c>
      <c r="I11059" s="11">
        <f t="shared" si="594"/>
        <v>16044607350.845974</v>
      </c>
      <c r="J11059" s="11">
        <f t="shared" si="595"/>
        <v>156849</v>
      </c>
      <c r="K11059" s="11">
        <f t="shared" si="596"/>
        <v>102293.33531515008</v>
      </c>
      <c r="L11059" s="12">
        <f t="shared" si="599"/>
        <v>816022.37335778773</v>
      </c>
      <c r="M11059" s="11">
        <f>COUNTIF(E$2:$E11059,E11059)</f>
        <v>1888</v>
      </c>
      <c r="O11059" t="str">
        <f t="shared" si="597"/>
        <v/>
      </c>
    </row>
    <row r="11060" spans="1:15" hidden="1">
      <c r="A11060" s="41" t="s">
        <v>103</v>
      </c>
      <c r="B11060" s="46">
        <v>45828</v>
      </c>
      <c r="C11060" s="8" t="s">
        <v>13</v>
      </c>
      <c r="D11060" s="8" t="s">
        <v>15</v>
      </c>
      <c r="E11060" s="8" t="s">
        <v>15</v>
      </c>
      <c r="F11060" s="9">
        <f t="shared" si="598"/>
        <v>-273000000</v>
      </c>
      <c r="G11060" s="9">
        <v>-2730</v>
      </c>
      <c r="H11060" s="10">
        <v>-300185340</v>
      </c>
      <c r="I11060" s="11">
        <f t="shared" si="594"/>
        <v>16364355223.02154</v>
      </c>
      <c r="J11060" s="11">
        <f t="shared" si="595"/>
        <v>151512</v>
      </c>
      <c r="K11060" s="11">
        <f t="shared" si="596"/>
        <v>108006.99101735534</v>
      </c>
      <c r="L11060" s="12">
        <f t="shared" si="599"/>
        <v>5326254.5226199031</v>
      </c>
      <c r="M11060" s="11">
        <f>COUNTIF(E$2:$E11060,E11060)</f>
        <v>3565</v>
      </c>
      <c r="O11060" t="str">
        <f t="shared" si="597"/>
        <v/>
      </c>
    </row>
    <row r="11061" spans="1:15" hidden="1">
      <c r="A11061" s="41" t="s">
        <v>103</v>
      </c>
      <c r="B11061" s="46">
        <v>45828</v>
      </c>
      <c r="C11061" s="8" t="s">
        <v>13</v>
      </c>
      <c r="D11061" s="8" t="s">
        <v>15</v>
      </c>
      <c r="E11061" s="8" t="s">
        <v>15</v>
      </c>
      <c r="F11061" s="9">
        <f t="shared" si="598"/>
        <v>-900000</v>
      </c>
      <c r="G11061" s="9">
        <v>-9</v>
      </c>
      <c r="H11061" s="10">
        <v>-989622</v>
      </c>
      <c r="I11061" s="11">
        <f t="shared" si="594"/>
        <v>16363383160.102383</v>
      </c>
      <c r="J11061" s="11">
        <f t="shared" si="595"/>
        <v>151503</v>
      </c>
      <c r="K11061" s="11">
        <f t="shared" si="596"/>
        <v>108006.99101735534</v>
      </c>
      <c r="L11061" s="12">
        <f t="shared" si="599"/>
        <v>17559.080843801959</v>
      </c>
      <c r="M11061" s="11">
        <f>COUNTIF(E$2:$E11061,E11061)</f>
        <v>3566</v>
      </c>
      <c r="O11061" t="str">
        <f t="shared" si="597"/>
        <v/>
      </c>
    </row>
    <row r="11062" spans="1:15" hidden="1">
      <c r="A11062" s="41" t="s">
        <v>103</v>
      </c>
      <c r="B11062" s="46">
        <v>45828</v>
      </c>
      <c r="C11062" s="8" t="s">
        <v>13</v>
      </c>
      <c r="D11062" s="8" t="s">
        <v>46</v>
      </c>
      <c r="E11062" s="8" t="s">
        <v>46</v>
      </c>
      <c r="F11062" s="9">
        <f t="shared" si="598"/>
        <v>47900000</v>
      </c>
      <c r="G11062" s="9">
        <v>479</v>
      </c>
      <c r="H11062" s="10">
        <v>49978381</v>
      </c>
      <c r="I11062" s="11">
        <f t="shared" si="594"/>
        <v>11516028655.515728</v>
      </c>
      <c r="J11062" s="11">
        <f t="shared" si="595"/>
        <v>111963</v>
      </c>
      <c r="K11062" s="11">
        <f t="shared" si="596"/>
        <v>102855.66352737715</v>
      </c>
      <c r="L11062" s="12">
        <f t="shared" si="599"/>
        <v>0</v>
      </c>
      <c r="M11062" s="11">
        <f>COUNTIF(E$2:$E11062,E11062)</f>
        <v>3100</v>
      </c>
      <c r="O11062" t="str">
        <f t="shared" si="597"/>
        <v/>
      </c>
    </row>
    <row r="11063" spans="1:15" hidden="1">
      <c r="A11063" s="41" t="s">
        <v>103</v>
      </c>
      <c r="B11063" s="46">
        <v>45828</v>
      </c>
      <c r="C11063" s="8" t="s">
        <v>13</v>
      </c>
      <c r="D11063" s="8" t="s">
        <v>14</v>
      </c>
      <c r="E11063" s="8" t="s">
        <v>14</v>
      </c>
      <c r="F11063" s="9">
        <f t="shared" si="598"/>
        <v>1000000</v>
      </c>
      <c r="G11063" s="9">
        <v>10</v>
      </c>
      <c r="H11063" s="10">
        <v>1079920</v>
      </c>
      <c r="I11063" s="11">
        <f t="shared" si="594"/>
        <v>16045687270.845974</v>
      </c>
      <c r="J11063" s="11">
        <f t="shared" si="595"/>
        <v>156859</v>
      </c>
      <c r="K11063" s="11">
        <f t="shared" si="596"/>
        <v>102293.69861369749</v>
      </c>
      <c r="L11063" s="12">
        <f t="shared" si="599"/>
        <v>0</v>
      </c>
      <c r="M11063" s="11">
        <f>COUNTIF(E$2:$E11063,E11063)</f>
        <v>1889</v>
      </c>
      <c r="O11063" t="str">
        <f t="shared" si="597"/>
        <v/>
      </c>
    </row>
    <row r="11064" spans="1:15" hidden="1">
      <c r="A11064" s="41" t="s">
        <v>103</v>
      </c>
      <c r="B11064" s="46">
        <v>45828</v>
      </c>
      <c r="C11064" s="8" t="s">
        <v>13</v>
      </c>
      <c r="D11064" s="8" t="s">
        <v>14</v>
      </c>
      <c r="E11064" s="8" t="s">
        <v>14</v>
      </c>
      <c r="F11064" s="9">
        <f t="shared" si="598"/>
        <v>-46300000</v>
      </c>
      <c r="G11064" s="9">
        <v>-463</v>
      </c>
      <c r="H11064" s="10">
        <v>-49914641</v>
      </c>
      <c r="I11064" s="11">
        <f t="shared" si="594"/>
        <v>15998325288.387833</v>
      </c>
      <c r="J11064" s="11">
        <f t="shared" si="595"/>
        <v>156396</v>
      </c>
      <c r="K11064" s="11">
        <f t="shared" si="596"/>
        <v>102293.69861369749</v>
      </c>
      <c r="L11064" s="12">
        <f t="shared" si="599"/>
        <v>2552658.5418580621</v>
      </c>
      <c r="M11064" s="11">
        <f>COUNTIF(E$2:$E11064,E11064)</f>
        <v>1890</v>
      </c>
      <c r="O11064" t="str">
        <f t="shared" si="597"/>
        <v/>
      </c>
    </row>
    <row r="11065" spans="1:15" hidden="1">
      <c r="A11065" s="41" t="s">
        <v>103</v>
      </c>
      <c r="B11065" s="46">
        <v>45828</v>
      </c>
      <c r="C11065" s="8" t="s">
        <v>13</v>
      </c>
      <c r="D11065" s="8" t="s">
        <v>14</v>
      </c>
      <c r="E11065" s="8" t="s">
        <v>14</v>
      </c>
      <c r="F11065" s="9">
        <f t="shared" si="598"/>
        <v>-46300000</v>
      </c>
      <c r="G11065" s="9">
        <v>-463</v>
      </c>
      <c r="H11065" s="10">
        <v>-49914641</v>
      </c>
      <c r="I11065" s="11">
        <f t="shared" si="594"/>
        <v>15950963305.929691</v>
      </c>
      <c r="J11065" s="11">
        <f t="shared" si="595"/>
        <v>155933</v>
      </c>
      <c r="K11065" s="11">
        <f t="shared" si="596"/>
        <v>102293.69861369749</v>
      </c>
      <c r="L11065" s="12">
        <f t="shared" si="599"/>
        <v>2552658.5418580621</v>
      </c>
      <c r="M11065" s="11">
        <f>COUNTIF(E$2:$E11065,E11065)</f>
        <v>1891</v>
      </c>
      <c r="O11065" t="str">
        <f t="shared" si="597"/>
        <v/>
      </c>
    </row>
    <row r="11066" spans="1:15" hidden="1">
      <c r="A11066" s="41" t="s">
        <v>103</v>
      </c>
      <c r="B11066" s="46">
        <v>45828</v>
      </c>
      <c r="C11066" s="8" t="s">
        <v>13</v>
      </c>
      <c r="D11066" s="8" t="s">
        <v>15</v>
      </c>
      <c r="E11066" s="8" t="s">
        <v>15</v>
      </c>
      <c r="F11066" s="9">
        <f t="shared" si="598"/>
        <v>-16400000</v>
      </c>
      <c r="G11066" s="9">
        <v>-164</v>
      </c>
      <c r="H11066" s="10">
        <v>-18033112</v>
      </c>
      <c r="I11066" s="11">
        <f t="shared" si="594"/>
        <v>16345670013.575537</v>
      </c>
      <c r="J11066" s="11">
        <f t="shared" si="595"/>
        <v>151339</v>
      </c>
      <c r="K11066" s="11">
        <f t="shared" si="596"/>
        <v>108006.99101735534</v>
      </c>
      <c r="L11066" s="12">
        <f t="shared" si="599"/>
        <v>319965.47315372527</v>
      </c>
      <c r="M11066" s="11">
        <f>COUNTIF(E$2:$E11066,E11066)</f>
        <v>3567</v>
      </c>
      <c r="O11066" t="str">
        <f t="shared" si="597"/>
        <v/>
      </c>
    </row>
    <row r="11067" spans="1:15" hidden="1">
      <c r="A11067" s="41" t="s">
        <v>103</v>
      </c>
      <c r="B11067" s="46">
        <v>45828</v>
      </c>
      <c r="C11067" s="8" t="s">
        <v>13</v>
      </c>
      <c r="D11067" s="8" t="s">
        <v>14</v>
      </c>
      <c r="E11067" s="8" t="s">
        <v>14</v>
      </c>
      <c r="F11067" s="9">
        <f t="shared" si="598"/>
        <v>-1800000</v>
      </c>
      <c r="G11067" s="9">
        <v>-18</v>
      </c>
      <c r="H11067" s="10">
        <v>-1940526</v>
      </c>
      <c r="I11067" s="11">
        <f t="shared" si="594"/>
        <v>15949122019.354645</v>
      </c>
      <c r="J11067" s="11">
        <f t="shared" si="595"/>
        <v>155915</v>
      </c>
      <c r="K11067" s="11">
        <f t="shared" si="596"/>
        <v>102293.69861369749</v>
      </c>
      <c r="L11067" s="12">
        <f t="shared" si="599"/>
        <v>99239.424953445327</v>
      </c>
      <c r="M11067" s="11">
        <f>COUNTIF(E$2:$E11067,E11067)</f>
        <v>1892</v>
      </c>
      <c r="O11067" t="str">
        <f t="shared" si="597"/>
        <v/>
      </c>
    </row>
    <row r="11068" spans="1:15" hidden="1">
      <c r="A11068" s="41" t="s">
        <v>103</v>
      </c>
      <c r="B11068" s="46">
        <v>45828</v>
      </c>
      <c r="C11068" s="8" t="s">
        <v>13</v>
      </c>
      <c r="D11068" s="8" t="s">
        <v>14</v>
      </c>
      <c r="E11068" s="8" t="s">
        <v>14</v>
      </c>
      <c r="F11068" s="9">
        <f t="shared" si="598"/>
        <v>-9200000</v>
      </c>
      <c r="G11068" s="9">
        <v>-92</v>
      </c>
      <c r="H11068" s="10">
        <v>-9918244</v>
      </c>
      <c r="I11068" s="11">
        <f t="shared" ref="I11068:I11131" si="600">IF(H11068&gt;=0,IF(M11068=1,H11068,SUMIFS(I:I,E:E,E11068,M:M,M11068-1)+H11068),SUMIFS(I:I,E:E,E11068,M:M,M11068-1)+K11068*G11068)</f>
        <v>15939710999.082184</v>
      </c>
      <c r="J11068" s="11">
        <f t="shared" ref="J11068:J11131" si="601">IF(M11068=1,G11068,SUMIFS($J:$J,$E:$E,E11068,$M:$M,M11068-1)+G11068)</f>
        <v>155823</v>
      </c>
      <c r="K11068" s="11">
        <f t="shared" ref="K11068:K11131" si="602">IF(H11068&gt;=0,I11068/J11068,SUMIFS($K:$K,$E:$E,E11068,$M:$M,M11068-1))</f>
        <v>102293.69861369749</v>
      </c>
      <c r="L11068" s="12">
        <f t="shared" si="599"/>
        <v>507223.72753983177</v>
      </c>
      <c r="M11068" s="11">
        <f>COUNTIF(E$2:$E11068,E11068)</f>
        <v>1893</v>
      </c>
      <c r="O11068" t="str">
        <f t="shared" ref="O11068:O11131" si="603">IF(M11068=_xlfn.MAXIFS(M:M,D:D,D11068),"X","")</f>
        <v/>
      </c>
    </row>
    <row r="11069" spans="1:15" hidden="1">
      <c r="A11069" s="41" t="s">
        <v>103</v>
      </c>
      <c r="B11069" s="46">
        <v>45828</v>
      </c>
      <c r="C11069" s="8" t="s">
        <v>13</v>
      </c>
      <c r="D11069" s="8" t="s">
        <v>15</v>
      </c>
      <c r="E11069" s="8" t="s">
        <v>15</v>
      </c>
      <c r="F11069" s="9">
        <f t="shared" si="598"/>
        <v>-18100000</v>
      </c>
      <c r="G11069" s="9">
        <v>-181</v>
      </c>
      <c r="H11069" s="10">
        <v>-19902398</v>
      </c>
      <c r="I11069" s="11">
        <f t="shared" si="600"/>
        <v>16326120748.201395</v>
      </c>
      <c r="J11069" s="11">
        <f t="shared" si="601"/>
        <v>151158</v>
      </c>
      <c r="K11069" s="11">
        <f t="shared" si="602"/>
        <v>108006.99101735534</v>
      </c>
      <c r="L11069" s="12">
        <f t="shared" si="599"/>
        <v>353132.62585868314</v>
      </c>
      <c r="M11069" s="11">
        <f>COUNTIF(E$2:$E11069,E11069)</f>
        <v>3568</v>
      </c>
      <c r="O11069" t="str">
        <f t="shared" si="603"/>
        <v/>
      </c>
    </row>
    <row r="11070" spans="1:15" hidden="1">
      <c r="A11070" s="41" t="s">
        <v>103</v>
      </c>
      <c r="B11070" s="46">
        <v>45828</v>
      </c>
      <c r="C11070" s="8" t="s">
        <v>13</v>
      </c>
      <c r="D11070" s="8" t="s">
        <v>14</v>
      </c>
      <c r="E11070" s="8" t="s">
        <v>14</v>
      </c>
      <c r="F11070" s="9">
        <f t="shared" si="598"/>
        <v>-900000</v>
      </c>
      <c r="G11070" s="9">
        <v>-9</v>
      </c>
      <c r="H11070" s="10">
        <v>-970263</v>
      </c>
      <c r="I11070" s="11">
        <f t="shared" si="600"/>
        <v>15938790355.794661</v>
      </c>
      <c r="J11070" s="11">
        <f t="shared" si="601"/>
        <v>155814</v>
      </c>
      <c r="K11070" s="11">
        <f t="shared" si="602"/>
        <v>102293.69861369749</v>
      </c>
      <c r="L11070" s="12">
        <f t="shared" si="599"/>
        <v>49619.712476722663</v>
      </c>
      <c r="M11070" s="11">
        <f>COUNTIF(E$2:$E11070,E11070)</f>
        <v>1894</v>
      </c>
      <c r="O11070" t="str">
        <f t="shared" si="603"/>
        <v/>
      </c>
    </row>
    <row r="11071" spans="1:15" hidden="1">
      <c r="A11071" s="41" t="s">
        <v>103</v>
      </c>
      <c r="B11071" s="46">
        <v>45828</v>
      </c>
      <c r="C11071" s="8" t="s">
        <v>13</v>
      </c>
      <c r="D11071" s="8" t="s">
        <v>15</v>
      </c>
      <c r="E11071" s="8" t="s">
        <v>15</v>
      </c>
      <c r="F11071" s="9">
        <f t="shared" si="598"/>
        <v>-45400000</v>
      </c>
      <c r="G11071" s="9">
        <v>-454</v>
      </c>
      <c r="H11071" s="10">
        <v>-49920932</v>
      </c>
      <c r="I11071" s="11">
        <f t="shared" si="600"/>
        <v>16277085574.279516</v>
      </c>
      <c r="J11071" s="11">
        <f t="shared" si="601"/>
        <v>150704</v>
      </c>
      <c r="K11071" s="11">
        <f t="shared" si="602"/>
        <v>108006.99101735534</v>
      </c>
      <c r="L11071" s="12">
        <f t="shared" si="599"/>
        <v>885758.07812067866</v>
      </c>
      <c r="M11071" s="11">
        <f>COUNTIF(E$2:$E11071,E11071)</f>
        <v>3569</v>
      </c>
      <c r="O11071" t="str">
        <f t="shared" si="603"/>
        <v/>
      </c>
    </row>
    <row r="11072" spans="1:15" hidden="1">
      <c r="A11072" s="41" t="s">
        <v>103</v>
      </c>
      <c r="B11072" s="46">
        <v>45828</v>
      </c>
      <c r="C11072" s="8" t="s">
        <v>13</v>
      </c>
      <c r="D11072" s="8" t="s">
        <v>14</v>
      </c>
      <c r="E11072" s="8" t="s">
        <v>14</v>
      </c>
      <c r="F11072" s="9">
        <f t="shared" si="598"/>
        <v>-46300000</v>
      </c>
      <c r="G11072" s="9">
        <v>-463</v>
      </c>
      <c r="H11072" s="10">
        <v>-49914641</v>
      </c>
      <c r="I11072" s="11">
        <f t="shared" si="600"/>
        <v>15891428373.336519</v>
      </c>
      <c r="J11072" s="11">
        <f t="shared" si="601"/>
        <v>155351</v>
      </c>
      <c r="K11072" s="11">
        <f t="shared" si="602"/>
        <v>102293.69861369749</v>
      </c>
      <c r="L11072" s="12">
        <f t="shared" si="599"/>
        <v>2552658.5418580621</v>
      </c>
      <c r="M11072" s="11">
        <f>COUNTIF(E$2:$E11072,E11072)</f>
        <v>1895</v>
      </c>
      <c r="O11072" t="str">
        <f t="shared" si="603"/>
        <v/>
      </c>
    </row>
    <row r="11073" spans="1:15" hidden="1">
      <c r="A11073" s="41" t="s">
        <v>103</v>
      </c>
      <c r="B11073" s="46">
        <v>45828</v>
      </c>
      <c r="C11073" s="8" t="s">
        <v>13</v>
      </c>
      <c r="D11073" s="8" t="s">
        <v>14</v>
      </c>
      <c r="E11073" s="8" t="s">
        <v>14</v>
      </c>
      <c r="F11073" s="9">
        <f t="shared" si="598"/>
        <v>-1100000</v>
      </c>
      <c r="G11073" s="9">
        <v>-11</v>
      </c>
      <c r="H11073" s="10">
        <v>-1185877</v>
      </c>
      <c r="I11073" s="11">
        <f t="shared" si="600"/>
        <v>15890303142.651768</v>
      </c>
      <c r="J11073" s="11">
        <f t="shared" si="601"/>
        <v>155340</v>
      </c>
      <c r="K11073" s="11">
        <f t="shared" si="602"/>
        <v>102293.69861369749</v>
      </c>
      <c r="L11073" s="12">
        <f t="shared" si="599"/>
        <v>60646.31524932757</v>
      </c>
      <c r="M11073" s="11">
        <f>COUNTIF(E$2:$E11073,E11073)</f>
        <v>1896</v>
      </c>
      <c r="O11073" t="str">
        <f t="shared" si="603"/>
        <v/>
      </c>
    </row>
    <row r="11074" spans="1:15" hidden="1">
      <c r="A11074" s="41" t="s">
        <v>103</v>
      </c>
      <c r="B11074" s="46">
        <v>45828</v>
      </c>
      <c r="C11074" s="8" t="s">
        <v>13</v>
      </c>
      <c r="D11074" s="8" t="s">
        <v>14</v>
      </c>
      <c r="E11074" s="8" t="s">
        <v>14</v>
      </c>
      <c r="F11074" s="9">
        <f t="shared" si="598"/>
        <v>-1800000</v>
      </c>
      <c r="G11074" s="9">
        <v>-18</v>
      </c>
      <c r="H11074" s="10">
        <v>-1940526</v>
      </c>
      <c r="I11074" s="11">
        <f t="shared" si="600"/>
        <v>15888461856.076721</v>
      </c>
      <c r="J11074" s="11">
        <f t="shared" si="601"/>
        <v>155322</v>
      </c>
      <c r="K11074" s="11">
        <f t="shared" si="602"/>
        <v>102293.69861369749</v>
      </c>
      <c r="L11074" s="12">
        <f t="shared" si="599"/>
        <v>99239.424953445327</v>
      </c>
      <c r="M11074" s="11">
        <f>COUNTIF(E$2:$E11074,E11074)</f>
        <v>1897</v>
      </c>
      <c r="O11074" t="str">
        <f t="shared" si="603"/>
        <v/>
      </c>
    </row>
    <row r="11075" spans="1:15" hidden="1">
      <c r="A11075" s="41" t="s">
        <v>103</v>
      </c>
      <c r="B11075" s="46">
        <v>45828</v>
      </c>
      <c r="C11075" s="8" t="s">
        <v>13</v>
      </c>
      <c r="D11075" s="8" t="s">
        <v>14</v>
      </c>
      <c r="E11075" s="8" t="s">
        <v>14</v>
      </c>
      <c r="F11075" s="9">
        <f t="shared" si="598"/>
        <v>-9300000</v>
      </c>
      <c r="G11075" s="9">
        <v>-93</v>
      </c>
      <c r="H11075" s="10">
        <v>-10026051</v>
      </c>
      <c r="I11075" s="11">
        <f t="shared" si="600"/>
        <v>15878948542.105648</v>
      </c>
      <c r="J11075" s="11">
        <f t="shared" si="601"/>
        <v>155229</v>
      </c>
      <c r="K11075" s="11">
        <f t="shared" si="602"/>
        <v>102293.69861369749</v>
      </c>
      <c r="L11075" s="12">
        <f t="shared" si="599"/>
        <v>512737.02892613411</v>
      </c>
      <c r="M11075" s="11">
        <f>COUNTIF(E$2:$E11075,E11075)</f>
        <v>1898</v>
      </c>
      <c r="O11075" t="str">
        <f t="shared" si="603"/>
        <v/>
      </c>
    </row>
    <row r="11076" spans="1:15" hidden="1">
      <c r="A11076" s="41" t="s">
        <v>103</v>
      </c>
      <c r="B11076" s="46">
        <v>45828</v>
      </c>
      <c r="C11076" s="8" t="s">
        <v>13</v>
      </c>
      <c r="D11076" s="8" t="s">
        <v>15</v>
      </c>
      <c r="E11076" s="8" t="s">
        <v>15</v>
      </c>
      <c r="F11076" s="9">
        <f t="shared" si="598"/>
        <v>-900000</v>
      </c>
      <c r="G11076" s="9">
        <v>-9</v>
      </c>
      <c r="H11076" s="10">
        <v>-989622</v>
      </c>
      <c r="I11076" s="11">
        <f t="shared" si="600"/>
        <v>16276113511.360359</v>
      </c>
      <c r="J11076" s="11">
        <f t="shared" si="601"/>
        <v>150695</v>
      </c>
      <c r="K11076" s="11">
        <f t="shared" si="602"/>
        <v>108006.99101735534</v>
      </c>
      <c r="L11076" s="12">
        <f t="shared" si="599"/>
        <v>17559.080843801959</v>
      </c>
      <c r="M11076" s="11">
        <f>COUNTIF(E$2:$E11076,E11076)</f>
        <v>3570</v>
      </c>
      <c r="O11076" t="str">
        <f t="shared" si="603"/>
        <v/>
      </c>
    </row>
    <row r="11077" spans="1:15" hidden="1">
      <c r="A11077" s="41" t="s">
        <v>103</v>
      </c>
      <c r="B11077" s="46">
        <v>45828</v>
      </c>
      <c r="C11077" s="8" t="s">
        <v>13</v>
      </c>
      <c r="D11077" s="8" t="s">
        <v>14</v>
      </c>
      <c r="E11077" s="8" t="s">
        <v>14</v>
      </c>
      <c r="F11077" s="9">
        <f t="shared" si="598"/>
        <v>-46300000</v>
      </c>
      <c r="G11077" s="9">
        <v>-463</v>
      </c>
      <c r="H11077" s="10">
        <v>-49914641</v>
      </c>
      <c r="I11077" s="11">
        <f t="shared" si="600"/>
        <v>15831586559.647507</v>
      </c>
      <c r="J11077" s="11">
        <f t="shared" si="601"/>
        <v>154766</v>
      </c>
      <c r="K11077" s="11">
        <f t="shared" si="602"/>
        <v>102293.69861369749</v>
      </c>
      <c r="L11077" s="12">
        <f t="shared" si="599"/>
        <v>2552658.5418580621</v>
      </c>
      <c r="M11077" s="11">
        <f>COUNTIF(E$2:$E11077,E11077)</f>
        <v>1899</v>
      </c>
      <c r="O11077" t="str">
        <f t="shared" si="603"/>
        <v/>
      </c>
    </row>
    <row r="11078" spans="1:15" hidden="1">
      <c r="A11078" s="41" t="s">
        <v>103</v>
      </c>
      <c r="B11078" s="46">
        <v>45828</v>
      </c>
      <c r="C11078" s="8" t="s">
        <v>13</v>
      </c>
      <c r="D11078" s="8" t="s">
        <v>14</v>
      </c>
      <c r="E11078" s="8" t="s">
        <v>14</v>
      </c>
      <c r="F11078" s="9">
        <f t="shared" si="598"/>
        <v>900000</v>
      </c>
      <c r="G11078" s="9">
        <v>9</v>
      </c>
      <c r="H11078" s="10">
        <v>969795</v>
      </c>
      <c r="I11078" s="11">
        <f t="shared" si="600"/>
        <v>15832556354.647507</v>
      </c>
      <c r="J11078" s="11">
        <f t="shared" si="601"/>
        <v>154775</v>
      </c>
      <c r="K11078" s="11">
        <f t="shared" si="602"/>
        <v>102294.01618250691</v>
      </c>
      <c r="L11078" s="12">
        <f t="shared" si="599"/>
        <v>0</v>
      </c>
      <c r="M11078" s="11">
        <f>COUNTIF(E$2:$E11078,E11078)</f>
        <v>1900</v>
      </c>
      <c r="O11078" t="str">
        <f t="shared" si="603"/>
        <v/>
      </c>
    </row>
    <row r="11079" spans="1:15" hidden="1">
      <c r="A11079" s="41" t="s">
        <v>103</v>
      </c>
      <c r="B11079" s="46">
        <v>45828</v>
      </c>
      <c r="C11079" s="8" t="s">
        <v>13</v>
      </c>
      <c r="D11079" s="8" t="s">
        <v>14</v>
      </c>
      <c r="E11079" s="8" t="s">
        <v>14</v>
      </c>
      <c r="F11079" s="9">
        <f t="shared" si="598"/>
        <v>900000</v>
      </c>
      <c r="G11079" s="9">
        <v>9</v>
      </c>
      <c r="H11079" s="10">
        <v>969273</v>
      </c>
      <c r="I11079" s="11">
        <f t="shared" si="600"/>
        <v>15833525627.647507</v>
      </c>
      <c r="J11079" s="11">
        <f t="shared" si="601"/>
        <v>154784</v>
      </c>
      <c r="K11079" s="11">
        <f t="shared" si="602"/>
        <v>102294.3303419443</v>
      </c>
      <c r="L11079" s="12">
        <f t="shared" si="599"/>
        <v>0</v>
      </c>
      <c r="M11079" s="11">
        <f>COUNTIF(E$2:$E11079,E11079)</f>
        <v>1901</v>
      </c>
      <c r="O11079" t="str">
        <f t="shared" si="603"/>
        <v/>
      </c>
    </row>
    <row r="11080" spans="1:15" hidden="1">
      <c r="A11080" s="41" t="s">
        <v>103</v>
      </c>
      <c r="B11080" s="46">
        <v>45828</v>
      </c>
      <c r="C11080" s="8" t="s">
        <v>13</v>
      </c>
      <c r="D11080" s="8" t="s">
        <v>14</v>
      </c>
      <c r="E11080" s="8" t="s">
        <v>14</v>
      </c>
      <c r="F11080" s="9">
        <f t="shared" si="598"/>
        <v>-1400000</v>
      </c>
      <c r="G11080" s="9">
        <v>-14</v>
      </c>
      <c r="H11080" s="10">
        <v>-1509298</v>
      </c>
      <c r="I11080" s="11">
        <f t="shared" si="600"/>
        <v>15832093507.02272</v>
      </c>
      <c r="J11080" s="11">
        <f t="shared" si="601"/>
        <v>154770</v>
      </c>
      <c r="K11080" s="11">
        <f t="shared" si="602"/>
        <v>102294.3303419443</v>
      </c>
      <c r="L11080" s="12">
        <f t="shared" si="599"/>
        <v>77177.375212779734</v>
      </c>
      <c r="M11080" s="11">
        <f>COUNTIF(E$2:$E11080,E11080)</f>
        <v>1902</v>
      </c>
      <c r="O11080" t="str">
        <f t="shared" si="603"/>
        <v/>
      </c>
    </row>
    <row r="11081" spans="1:15" hidden="1">
      <c r="A11081" s="41" t="s">
        <v>103</v>
      </c>
      <c r="B11081" s="46">
        <v>45828</v>
      </c>
      <c r="C11081" s="8" t="s">
        <v>13</v>
      </c>
      <c r="D11081" s="8" t="s">
        <v>14</v>
      </c>
      <c r="E11081" s="8" t="s">
        <v>14</v>
      </c>
      <c r="F11081" s="9">
        <f t="shared" si="598"/>
        <v>-26800000</v>
      </c>
      <c r="G11081" s="9">
        <v>-268</v>
      </c>
      <c r="H11081" s="10">
        <v>-28892276</v>
      </c>
      <c r="I11081" s="11">
        <f t="shared" si="600"/>
        <v>15804678626.491079</v>
      </c>
      <c r="J11081" s="11">
        <f t="shared" si="601"/>
        <v>154502</v>
      </c>
      <c r="K11081" s="11">
        <f t="shared" si="602"/>
        <v>102294.3303419443</v>
      </c>
      <c r="L11081" s="12">
        <f t="shared" si="599"/>
        <v>1477395.4683589302</v>
      </c>
      <c r="M11081" s="11">
        <f>COUNTIF(E$2:$E11081,E11081)</f>
        <v>1903</v>
      </c>
      <c r="O11081" t="str">
        <f t="shared" si="603"/>
        <v/>
      </c>
    </row>
    <row r="11082" spans="1:15" hidden="1">
      <c r="A11082" s="41" t="s">
        <v>103</v>
      </c>
      <c r="B11082" s="46">
        <v>45828</v>
      </c>
      <c r="C11082" s="8" t="s">
        <v>13</v>
      </c>
      <c r="D11082" s="8" t="s">
        <v>15</v>
      </c>
      <c r="E11082" s="8" t="s">
        <v>15</v>
      </c>
      <c r="F11082" s="9">
        <f t="shared" si="598"/>
        <v>-9000000</v>
      </c>
      <c r="G11082" s="9">
        <v>-90</v>
      </c>
      <c r="H11082" s="10">
        <v>-9896220</v>
      </c>
      <c r="I11082" s="11">
        <f t="shared" si="600"/>
        <v>16266392882.168797</v>
      </c>
      <c r="J11082" s="11">
        <f t="shared" si="601"/>
        <v>150605</v>
      </c>
      <c r="K11082" s="11">
        <f t="shared" si="602"/>
        <v>108006.99101735534</v>
      </c>
      <c r="L11082" s="12">
        <f t="shared" si="599"/>
        <v>175590.80843801983</v>
      </c>
      <c r="M11082" s="11">
        <f>COUNTIF(E$2:$E11082,E11082)</f>
        <v>3571</v>
      </c>
      <c r="O11082" t="str">
        <f t="shared" si="603"/>
        <v/>
      </c>
    </row>
    <row r="11083" spans="1:15" hidden="1">
      <c r="A11083" s="41" t="s">
        <v>103</v>
      </c>
      <c r="B11083" s="46">
        <v>45828</v>
      </c>
      <c r="C11083" s="8" t="s">
        <v>13</v>
      </c>
      <c r="D11083" s="8" t="s">
        <v>15</v>
      </c>
      <c r="E11083" s="8" t="s">
        <v>15</v>
      </c>
      <c r="F11083" s="9">
        <f t="shared" si="598"/>
        <v>-900000</v>
      </c>
      <c r="G11083" s="9">
        <v>-9</v>
      </c>
      <c r="H11083" s="10">
        <v>-989622</v>
      </c>
      <c r="I11083" s="11">
        <f t="shared" si="600"/>
        <v>16265420819.24964</v>
      </c>
      <c r="J11083" s="11">
        <f t="shared" si="601"/>
        <v>150596</v>
      </c>
      <c r="K11083" s="11">
        <f t="shared" si="602"/>
        <v>108006.99101735534</v>
      </c>
      <c r="L11083" s="12">
        <f t="shared" si="599"/>
        <v>17559.080843801959</v>
      </c>
      <c r="M11083" s="11">
        <f>COUNTIF(E$2:$E11083,E11083)</f>
        <v>3572</v>
      </c>
      <c r="O11083" t="str">
        <f t="shared" si="603"/>
        <v/>
      </c>
    </row>
    <row r="11084" spans="1:15" hidden="1">
      <c r="A11084" s="41" t="s">
        <v>103</v>
      </c>
      <c r="B11084" s="46">
        <v>45828</v>
      </c>
      <c r="C11084" s="8" t="s">
        <v>13</v>
      </c>
      <c r="D11084" s="8" t="s">
        <v>46</v>
      </c>
      <c r="E11084" s="8" t="s">
        <v>46</v>
      </c>
      <c r="F11084" s="9">
        <f t="shared" si="598"/>
        <v>14800000</v>
      </c>
      <c r="G11084" s="9">
        <v>148</v>
      </c>
      <c r="H11084" s="10">
        <v>15311192</v>
      </c>
      <c r="I11084" s="11">
        <f t="shared" si="600"/>
        <v>11531339847.515728</v>
      </c>
      <c r="J11084" s="11">
        <f t="shared" si="601"/>
        <v>112111</v>
      </c>
      <c r="K11084" s="11">
        <f t="shared" si="602"/>
        <v>102856.45340346378</v>
      </c>
      <c r="L11084" s="12">
        <f t="shared" si="599"/>
        <v>0</v>
      </c>
      <c r="M11084" s="11">
        <f>COUNTIF(E$2:$E11084,E11084)</f>
        <v>3101</v>
      </c>
      <c r="O11084" t="str">
        <f t="shared" si="603"/>
        <v/>
      </c>
    </row>
    <row r="11085" spans="1:15" hidden="1">
      <c r="A11085" s="41" t="s">
        <v>103</v>
      </c>
      <c r="B11085" s="46">
        <v>45828</v>
      </c>
      <c r="C11085" s="8" t="s">
        <v>13</v>
      </c>
      <c r="D11085" s="8" t="s">
        <v>14</v>
      </c>
      <c r="E11085" s="8" t="s">
        <v>14</v>
      </c>
      <c r="F11085" s="9">
        <f t="shared" si="598"/>
        <v>-1800000</v>
      </c>
      <c r="G11085" s="9">
        <v>-18</v>
      </c>
      <c r="H11085" s="10">
        <v>-1940526</v>
      </c>
      <c r="I11085" s="11">
        <f t="shared" si="600"/>
        <v>15802837328.544924</v>
      </c>
      <c r="J11085" s="11">
        <f t="shared" si="601"/>
        <v>154484</v>
      </c>
      <c r="K11085" s="11">
        <f t="shared" si="602"/>
        <v>102294.3303419443</v>
      </c>
      <c r="L11085" s="12">
        <f t="shared" si="599"/>
        <v>99228.053845002782</v>
      </c>
      <c r="M11085" s="11">
        <f>COUNTIF(E$2:$E11085,E11085)</f>
        <v>1904</v>
      </c>
      <c r="O11085" t="str">
        <f t="shared" si="603"/>
        <v/>
      </c>
    </row>
    <row r="11086" spans="1:15" hidden="1">
      <c r="A11086" s="41" t="s">
        <v>103</v>
      </c>
      <c r="B11086" s="46">
        <v>45828</v>
      </c>
      <c r="C11086" s="8" t="s">
        <v>13</v>
      </c>
      <c r="D11086" s="8" t="s">
        <v>14</v>
      </c>
      <c r="E11086" s="8" t="s">
        <v>14</v>
      </c>
      <c r="F11086" s="9">
        <f t="shared" si="598"/>
        <v>-4700000</v>
      </c>
      <c r="G11086" s="9">
        <v>-47</v>
      </c>
      <c r="H11086" s="10">
        <v>-5066929</v>
      </c>
      <c r="I11086" s="11">
        <f t="shared" si="600"/>
        <v>15798029495.018852</v>
      </c>
      <c r="J11086" s="11">
        <f t="shared" si="601"/>
        <v>154437</v>
      </c>
      <c r="K11086" s="11">
        <f t="shared" si="602"/>
        <v>102294.3303419443</v>
      </c>
      <c r="L11086" s="12">
        <f t="shared" si="599"/>
        <v>259095.47392861824</v>
      </c>
      <c r="M11086" s="11">
        <f>COUNTIF(E$2:$E11086,E11086)</f>
        <v>1905</v>
      </c>
      <c r="O11086" t="str">
        <f t="shared" si="603"/>
        <v/>
      </c>
    </row>
    <row r="11087" spans="1:15" hidden="1">
      <c r="A11087" s="41" t="s">
        <v>103</v>
      </c>
      <c r="B11087" s="46">
        <v>45828</v>
      </c>
      <c r="C11087" s="8" t="s">
        <v>13</v>
      </c>
      <c r="D11087" s="8" t="s">
        <v>15</v>
      </c>
      <c r="E11087" s="8" t="s">
        <v>15</v>
      </c>
      <c r="F11087" s="9">
        <f t="shared" si="598"/>
        <v>-90800000</v>
      </c>
      <c r="G11087" s="9">
        <v>-908</v>
      </c>
      <c r="H11087" s="10">
        <v>-99841864</v>
      </c>
      <c r="I11087" s="11">
        <f t="shared" si="600"/>
        <v>16167350471.40588</v>
      </c>
      <c r="J11087" s="11">
        <f t="shared" si="601"/>
        <v>149688</v>
      </c>
      <c r="K11087" s="11">
        <f t="shared" si="602"/>
        <v>108006.99101735534</v>
      </c>
      <c r="L11087" s="12">
        <f t="shared" si="599"/>
        <v>1771516.1562413573</v>
      </c>
      <c r="M11087" s="11">
        <f>COUNTIF(E$2:$E11087,E11087)</f>
        <v>3573</v>
      </c>
      <c r="O11087" t="str">
        <f t="shared" si="603"/>
        <v/>
      </c>
    </row>
    <row r="11088" spans="1:15" hidden="1">
      <c r="A11088" s="41" t="s">
        <v>103</v>
      </c>
      <c r="B11088" s="46">
        <v>45828</v>
      </c>
      <c r="C11088" s="8" t="s">
        <v>13</v>
      </c>
      <c r="D11088" s="8" t="s">
        <v>14</v>
      </c>
      <c r="E11088" s="8" t="s">
        <v>14</v>
      </c>
      <c r="F11088" s="9">
        <f t="shared" si="598"/>
        <v>-2600000</v>
      </c>
      <c r="G11088" s="9">
        <v>-26</v>
      </c>
      <c r="H11088" s="10">
        <v>-2802982</v>
      </c>
      <c r="I11088" s="11">
        <f t="shared" si="600"/>
        <v>15795369842.429962</v>
      </c>
      <c r="J11088" s="11">
        <f t="shared" si="601"/>
        <v>154411</v>
      </c>
      <c r="K11088" s="11">
        <f t="shared" si="602"/>
        <v>102294.3303419443</v>
      </c>
      <c r="L11088" s="12">
        <f t="shared" si="599"/>
        <v>143329.41110944841</v>
      </c>
      <c r="M11088" s="11">
        <f>COUNTIF(E$2:$E11088,E11088)</f>
        <v>1906</v>
      </c>
      <c r="O11088" t="str">
        <f t="shared" si="603"/>
        <v/>
      </c>
    </row>
    <row r="11089" spans="1:15" hidden="1">
      <c r="A11089" s="41" t="s">
        <v>103</v>
      </c>
      <c r="B11089" s="46">
        <v>45828</v>
      </c>
      <c r="C11089" s="8" t="s">
        <v>13</v>
      </c>
      <c r="D11089" s="8" t="s">
        <v>14</v>
      </c>
      <c r="E11089" s="8" t="s">
        <v>14</v>
      </c>
      <c r="F11089" s="9">
        <f t="shared" si="598"/>
        <v>-9200000</v>
      </c>
      <c r="G11089" s="9">
        <v>-92</v>
      </c>
      <c r="H11089" s="10">
        <v>-9918244</v>
      </c>
      <c r="I11089" s="11">
        <f t="shared" si="600"/>
        <v>15785958764.038504</v>
      </c>
      <c r="J11089" s="11">
        <f t="shared" si="601"/>
        <v>154319</v>
      </c>
      <c r="K11089" s="11">
        <f t="shared" si="602"/>
        <v>102294.3303419443</v>
      </c>
      <c r="L11089" s="12">
        <f t="shared" si="599"/>
        <v>507165.60854112543</v>
      </c>
      <c r="M11089" s="11">
        <f>COUNTIF(E$2:$E11089,E11089)</f>
        <v>1907</v>
      </c>
      <c r="O11089" t="str">
        <f t="shared" si="603"/>
        <v/>
      </c>
    </row>
    <row r="11090" spans="1:15" hidden="1">
      <c r="A11090" s="41" t="s">
        <v>103</v>
      </c>
      <c r="B11090" s="46">
        <v>45828</v>
      </c>
      <c r="C11090" s="8" t="s">
        <v>13</v>
      </c>
      <c r="D11090" s="8" t="s">
        <v>15</v>
      </c>
      <c r="E11090" s="8" t="s">
        <v>15</v>
      </c>
      <c r="F11090" s="9">
        <f t="shared" si="598"/>
        <v>-4500000</v>
      </c>
      <c r="G11090" s="9">
        <v>-45</v>
      </c>
      <c r="H11090" s="10">
        <v>-4948110</v>
      </c>
      <c r="I11090" s="11">
        <f t="shared" si="600"/>
        <v>16162490156.810099</v>
      </c>
      <c r="J11090" s="11">
        <f t="shared" si="601"/>
        <v>149643</v>
      </c>
      <c r="K11090" s="11">
        <f t="shared" si="602"/>
        <v>108006.99101735534</v>
      </c>
      <c r="L11090" s="12">
        <f t="shared" si="599"/>
        <v>87795.404219009914</v>
      </c>
      <c r="M11090" s="11">
        <f>COUNTIF(E$2:$E11090,E11090)</f>
        <v>3574</v>
      </c>
      <c r="O11090" t="str">
        <f t="shared" si="603"/>
        <v/>
      </c>
    </row>
    <row r="11091" spans="1:15" hidden="1">
      <c r="A11091" s="41" t="s">
        <v>103</v>
      </c>
      <c r="B11091" s="46">
        <v>45828</v>
      </c>
      <c r="C11091" s="8" t="s">
        <v>13</v>
      </c>
      <c r="D11091" s="8" t="s">
        <v>14</v>
      </c>
      <c r="E11091" s="8" t="s">
        <v>14</v>
      </c>
      <c r="F11091" s="9">
        <f t="shared" si="598"/>
        <v>-9200000</v>
      </c>
      <c r="G11091" s="9">
        <v>-92</v>
      </c>
      <c r="H11091" s="10">
        <v>-9918244</v>
      </c>
      <c r="I11091" s="11">
        <f t="shared" si="600"/>
        <v>15776547685.647045</v>
      </c>
      <c r="J11091" s="11">
        <f t="shared" si="601"/>
        <v>154227</v>
      </c>
      <c r="K11091" s="11">
        <f t="shared" si="602"/>
        <v>102294.3303419443</v>
      </c>
      <c r="L11091" s="12">
        <f t="shared" si="599"/>
        <v>507165.60854112543</v>
      </c>
      <c r="M11091" s="11">
        <f>COUNTIF(E$2:$E11091,E11091)</f>
        <v>1908</v>
      </c>
      <c r="O11091" t="str">
        <f t="shared" si="603"/>
        <v/>
      </c>
    </row>
    <row r="11092" spans="1:15" hidden="1">
      <c r="A11092" s="41" t="s">
        <v>103</v>
      </c>
      <c r="B11092" s="46">
        <v>45828</v>
      </c>
      <c r="C11092" s="8" t="s">
        <v>13</v>
      </c>
      <c r="D11092" s="8" t="s">
        <v>15</v>
      </c>
      <c r="E11092" s="8" t="s">
        <v>15</v>
      </c>
      <c r="F11092" s="9">
        <f t="shared" si="598"/>
        <v>-5500000</v>
      </c>
      <c r="G11092" s="9">
        <v>-55</v>
      </c>
      <c r="H11092" s="10">
        <v>-6047690</v>
      </c>
      <c r="I11092" s="11">
        <f t="shared" si="600"/>
        <v>16156549772.304144</v>
      </c>
      <c r="J11092" s="11">
        <f t="shared" si="601"/>
        <v>149588</v>
      </c>
      <c r="K11092" s="11">
        <f t="shared" si="602"/>
        <v>108006.99101735534</v>
      </c>
      <c r="L11092" s="12">
        <f t="shared" si="599"/>
        <v>107305.49404545687</v>
      </c>
      <c r="M11092" s="11">
        <f>COUNTIF(E$2:$E11092,E11092)</f>
        <v>3575</v>
      </c>
      <c r="O11092" t="str">
        <f t="shared" si="603"/>
        <v/>
      </c>
    </row>
    <row r="11093" spans="1:15" hidden="1">
      <c r="A11093" s="41" t="s">
        <v>103</v>
      </c>
      <c r="B11093" s="46">
        <v>45828</v>
      </c>
      <c r="C11093" s="8" t="s">
        <v>13</v>
      </c>
      <c r="D11093" s="8" t="s">
        <v>14</v>
      </c>
      <c r="E11093" s="8" t="s">
        <v>14</v>
      </c>
      <c r="F11093" s="9">
        <f t="shared" si="598"/>
        <v>-4600000</v>
      </c>
      <c r="G11093" s="9">
        <v>-46</v>
      </c>
      <c r="H11093" s="10">
        <v>-4959122</v>
      </c>
      <c r="I11093" s="11">
        <f t="shared" si="600"/>
        <v>15771842146.451315</v>
      </c>
      <c r="J11093" s="11">
        <f t="shared" si="601"/>
        <v>154181</v>
      </c>
      <c r="K11093" s="11">
        <f t="shared" si="602"/>
        <v>102294.3303419443</v>
      </c>
      <c r="L11093" s="12">
        <f t="shared" si="599"/>
        <v>253582.80427056272</v>
      </c>
      <c r="M11093" s="11">
        <f>COUNTIF(E$2:$E11093,E11093)</f>
        <v>1909</v>
      </c>
      <c r="O11093" t="str">
        <f t="shared" si="603"/>
        <v/>
      </c>
    </row>
    <row r="11094" spans="1:15" hidden="1">
      <c r="A11094" s="41" t="s">
        <v>103</v>
      </c>
      <c r="B11094" s="46">
        <v>45828</v>
      </c>
      <c r="C11094" s="8" t="s">
        <v>13</v>
      </c>
      <c r="D11094" s="8" t="s">
        <v>15</v>
      </c>
      <c r="E11094" s="8" t="s">
        <v>15</v>
      </c>
      <c r="F11094" s="9">
        <f t="shared" si="598"/>
        <v>-99900000</v>
      </c>
      <c r="G11094" s="9">
        <v>-999</v>
      </c>
      <c r="H11094" s="10">
        <v>-109848042</v>
      </c>
      <c r="I11094" s="11">
        <f t="shared" si="600"/>
        <v>16048650788.277805</v>
      </c>
      <c r="J11094" s="11">
        <f t="shared" si="601"/>
        <v>148589</v>
      </c>
      <c r="K11094" s="11">
        <f t="shared" si="602"/>
        <v>108006.99101735534</v>
      </c>
      <c r="L11094" s="12">
        <f t="shared" si="599"/>
        <v>1949057.9736620188</v>
      </c>
      <c r="M11094" s="11">
        <f>COUNTIF(E$2:$E11094,E11094)</f>
        <v>3576</v>
      </c>
      <c r="O11094" t="str">
        <f t="shared" si="603"/>
        <v/>
      </c>
    </row>
    <row r="11095" spans="1:15" hidden="1">
      <c r="A11095" s="41" t="s">
        <v>103</v>
      </c>
      <c r="B11095" s="46">
        <v>45828</v>
      </c>
      <c r="C11095" s="8" t="s">
        <v>13</v>
      </c>
      <c r="D11095" s="8" t="s">
        <v>14</v>
      </c>
      <c r="E11095" s="8" t="s">
        <v>14</v>
      </c>
      <c r="F11095" s="9">
        <f t="shared" si="598"/>
        <v>-1000000</v>
      </c>
      <c r="G11095" s="9">
        <v>-10</v>
      </c>
      <c r="H11095" s="10">
        <v>-1078070</v>
      </c>
      <c r="I11095" s="11">
        <f t="shared" si="600"/>
        <v>15770819203.147896</v>
      </c>
      <c r="J11095" s="11">
        <f t="shared" si="601"/>
        <v>154171</v>
      </c>
      <c r="K11095" s="11">
        <f t="shared" si="602"/>
        <v>102294.3303419443</v>
      </c>
      <c r="L11095" s="12">
        <f t="shared" si="599"/>
        <v>55126.696580557036</v>
      </c>
      <c r="M11095" s="11">
        <f>COUNTIF(E$2:$E11095,E11095)</f>
        <v>1910</v>
      </c>
      <c r="O11095" t="str">
        <f t="shared" si="603"/>
        <v/>
      </c>
    </row>
    <row r="11096" spans="1:15" hidden="1">
      <c r="A11096" s="41" t="s">
        <v>103</v>
      </c>
      <c r="B11096" s="46">
        <v>45828</v>
      </c>
      <c r="C11096" s="8" t="s">
        <v>13</v>
      </c>
      <c r="D11096" s="8" t="s">
        <v>15</v>
      </c>
      <c r="E11096" s="8" t="s">
        <v>15</v>
      </c>
      <c r="F11096" s="9">
        <f t="shared" si="598"/>
        <v>-22700000</v>
      </c>
      <c r="G11096" s="9">
        <v>-227</v>
      </c>
      <c r="H11096" s="10">
        <v>-24960466</v>
      </c>
      <c r="I11096" s="11">
        <f t="shared" si="600"/>
        <v>16024133201.316866</v>
      </c>
      <c r="J11096" s="11">
        <f t="shared" si="601"/>
        <v>148362</v>
      </c>
      <c r="K11096" s="11">
        <f t="shared" si="602"/>
        <v>108006.99101735534</v>
      </c>
      <c r="L11096" s="12">
        <f t="shared" si="599"/>
        <v>442879.03906033933</v>
      </c>
      <c r="M11096" s="11">
        <f>COUNTIF(E$2:$E11096,E11096)</f>
        <v>3577</v>
      </c>
      <c r="O11096" t="str">
        <f t="shared" si="603"/>
        <v/>
      </c>
    </row>
    <row r="11097" spans="1:15" hidden="1">
      <c r="A11097" s="41" t="s">
        <v>103</v>
      </c>
      <c r="B11097" s="46">
        <v>45828</v>
      </c>
      <c r="C11097" s="8" t="s">
        <v>13</v>
      </c>
      <c r="D11097" s="8" t="s">
        <v>14</v>
      </c>
      <c r="E11097" s="8" t="s">
        <v>14</v>
      </c>
      <c r="F11097" s="9">
        <f t="shared" si="598"/>
        <v>-9200000</v>
      </c>
      <c r="G11097" s="9">
        <v>-92</v>
      </c>
      <c r="H11097" s="10">
        <v>-9918244</v>
      </c>
      <c r="I11097" s="11">
        <f t="shared" si="600"/>
        <v>15761408124.756437</v>
      </c>
      <c r="J11097" s="11">
        <f t="shared" si="601"/>
        <v>154079</v>
      </c>
      <c r="K11097" s="11">
        <f t="shared" si="602"/>
        <v>102294.3303419443</v>
      </c>
      <c r="L11097" s="12">
        <f t="shared" si="599"/>
        <v>507165.60854112543</v>
      </c>
      <c r="M11097" s="11">
        <f>COUNTIF(E$2:$E11097,E11097)</f>
        <v>1911</v>
      </c>
      <c r="O11097" t="str">
        <f t="shared" si="603"/>
        <v/>
      </c>
    </row>
    <row r="11098" spans="1:15" hidden="1">
      <c r="A11098" s="41" t="s">
        <v>103</v>
      </c>
      <c r="B11098" s="46">
        <v>45828</v>
      </c>
      <c r="C11098" s="8" t="s">
        <v>13</v>
      </c>
      <c r="D11098" s="8" t="s">
        <v>15</v>
      </c>
      <c r="E11098" s="8" t="s">
        <v>15</v>
      </c>
      <c r="F11098" s="9">
        <f t="shared" si="598"/>
        <v>900000</v>
      </c>
      <c r="G11098" s="9">
        <v>9</v>
      </c>
      <c r="H11098" s="10">
        <v>989154</v>
      </c>
      <c r="I11098" s="11">
        <f t="shared" si="600"/>
        <v>16025122355.316866</v>
      </c>
      <c r="J11098" s="11">
        <f t="shared" si="601"/>
        <v>148371</v>
      </c>
      <c r="K11098" s="11">
        <f t="shared" si="602"/>
        <v>108007.10620887415</v>
      </c>
      <c r="L11098" s="12">
        <f t="shared" si="599"/>
        <v>0</v>
      </c>
      <c r="M11098" s="11">
        <f>COUNTIF(E$2:$E11098,E11098)</f>
        <v>3578</v>
      </c>
      <c r="O11098" t="str">
        <f t="shared" si="603"/>
        <v/>
      </c>
    </row>
    <row r="11099" spans="1:15" hidden="1">
      <c r="A11099" s="41" t="s">
        <v>103</v>
      </c>
      <c r="B11099" s="46">
        <v>45828</v>
      </c>
      <c r="C11099" s="8" t="s">
        <v>13</v>
      </c>
      <c r="D11099" s="8" t="s">
        <v>15</v>
      </c>
      <c r="E11099" s="8" t="s">
        <v>15</v>
      </c>
      <c r="F11099" s="9">
        <f t="shared" si="598"/>
        <v>-10900000</v>
      </c>
      <c r="G11099" s="9">
        <v>-109</v>
      </c>
      <c r="H11099" s="10">
        <v>-11985422</v>
      </c>
      <c r="I11099" s="11">
        <f t="shared" si="600"/>
        <v>16013349580.740099</v>
      </c>
      <c r="J11099" s="11">
        <f t="shared" si="601"/>
        <v>148262</v>
      </c>
      <c r="K11099" s="11">
        <f t="shared" si="602"/>
        <v>108007.10620887415</v>
      </c>
      <c r="L11099" s="12">
        <f t="shared" si="599"/>
        <v>212647.42323271744</v>
      </c>
      <c r="M11099" s="11">
        <f>COUNTIF(E$2:$E11099,E11099)</f>
        <v>3579</v>
      </c>
      <c r="O11099" t="str">
        <f t="shared" si="603"/>
        <v/>
      </c>
    </row>
    <row r="11100" spans="1:15" hidden="1">
      <c r="A11100" s="41" t="s">
        <v>103</v>
      </c>
      <c r="B11100" s="46">
        <v>45828</v>
      </c>
      <c r="C11100" s="8" t="s">
        <v>13</v>
      </c>
      <c r="D11100" s="8" t="s">
        <v>15</v>
      </c>
      <c r="E11100" s="8" t="s">
        <v>15</v>
      </c>
      <c r="F11100" s="9">
        <f t="shared" si="598"/>
        <v>-900000</v>
      </c>
      <c r="G11100" s="9">
        <v>-9</v>
      </c>
      <c r="H11100" s="10">
        <v>-989622</v>
      </c>
      <c r="I11100" s="11">
        <f t="shared" si="600"/>
        <v>16012377516.78422</v>
      </c>
      <c r="J11100" s="11">
        <f t="shared" si="601"/>
        <v>148253</v>
      </c>
      <c r="K11100" s="11">
        <f t="shared" si="602"/>
        <v>108007.10620887415</v>
      </c>
      <c r="L11100" s="12">
        <f t="shared" si="599"/>
        <v>17558.04412013269</v>
      </c>
      <c r="M11100" s="11">
        <f>COUNTIF(E$2:$E11100,E11100)</f>
        <v>3580</v>
      </c>
      <c r="O11100" t="str">
        <f t="shared" si="603"/>
        <v/>
      </c>
    </row>
    <row r="11101" spans="1:15" hidden="1">
      <c r="A11101" s="41" t="s">
        <v>103</v>
      </c>
      <c r="B11101" s="46">
        <v>45828</v>
      </c>
      <c r="C11101" s="8" t="s">
        <v>13</v>
      </c>
      <c r="D11101" s="8" t="s">
        <v>14</v>
      </c>
      <c r="E11101" s="8" t="s">
        <v>14</v>
      </c>
      <c r="F11101" s="9">
        <f t="shared" si="598"/>
        <v>-46300000</v>
      </c>
      <c r="G11101" s="9">
        <v>-463</v>
      </c>
      <c r="H11101" s="10">
        <v>-49914641</v>
      </c>
      <c r="I11101" s="11">
        <f t="shared" si="600"/>
        <v>15714045849.808117</v>
      </c>
      <c r="J11101" s="11">
        <f t="shared" si="601"/>
        <v>153616</v>
      </c>
      <c r="K11101" s="11">
        <f t="shared" si="602"/>
        <v>102294.3303419443</v>
      </c>
      <c r="L11101" s="12">
        <f t="shared" si="599"/>
        <v>2552366.05167979</v>
      </c>
      <c r="M11101" s="11">
        <f>COUNTIF(E$2:$E11101,E11101)</f>
        <v>1912</v>
      </c>
      <c r="O11101" t="str">
        <f t="shared" si="603"/>
        <v/>
      </c>
    </row>
    <row r="11102" spans="1:15" hidden="1">
      <c r="A11102" s="41" t="s">
        <v>103</v>
      </c>
      <c r="B11102" s="46">
        <v>45828</v>
      </c>
      <c r="C11102" s="8" t="s">
        <v>13</v>
      </c>
      <c r="D11102" s="8" t="s">
        <v>14</v>
      </c>
      <c r="E11102" s="8" t="s">
        <v>14</v>
      </c>
      <c r="F11102" s="9">
        <f t="shared" si="598"/>
        <v>-900000</v>
      </c>
      <c r="G11102" s="9">
        <v>-9</v>
      </c>
      <c r="H11102" s="10">
        <v>-970263</v>
      </c>
      <c r="I11102" s="11">
        <f t="shared" si="600"/>
        <v>15713125200.835039</v>
      </c>
      <c r="J11102" s="11">
        <f t="shared" si="601"/>
        <v>153607</v>
      </c>
      <c r="K11102" s="11">
        <f t="shared" si="602"/>
        <v>102294.3303419443</v>
      </c>
      <c r="L11102" s="12">
        <f t="shared" si="599"/>
        <v>49614.026922501391</v>
      </c>
      <c r="M11102" s="11">
        <f>COUNTIF(E$2:$E11102,E11102)</f>
        <v>1913</v>
      </c>
      <c r="O11102" t="str">
        <f t="shared" si="603"/>
        <v/>
      </c>
    </row>
    <row r="11103" spans="1:15" hidden="1">
      <c r="A11103" s="41" t="s">
        <v>103</v>
      </c>
      <c r="B11103" s="46">
        <v>45828</v>
      </c>
      <c r="C11103" s="8" t="s">
        <v>13</v>
      </c>
      <c r="D11103" s="8" t="s">
        <v>14</v>
      </c>
      <c r="E11103" s="8" t="s">
        <v>14</v>
      </c>
      <c r="F11103" s="9">
        <f t="shared" si="598"/>
        <v>-18500000</v>
      </c>
      <c r="G11103" s="9">
        <v>-185</v>
      </c>
      <c r="H11103" s="10">
        <v>-19944295</v>
      </c>
      <c r="I11103" s="11">
        <f t="shared" si="600"/>
        <v>15694200749.721779</v>
      </c>
      <c r="J11103" s="11">
        <f t="shared" si="601"/>
        <v>153422</v>
      </c>
      <c r="K11103" s="11">
        <f t="shared" si="602"/>
        <v>102294.3303419443</v>
      </c>
      <c r="L11103" s="12">
        <f t="shared" si="599"/>
        <v>1019843.8867403045</v>
      </c>
      <c r="M11103" s="11">
        <f>COUNTIF(E$2:$E11103,E11103)</f>
        <v>1914</v>
      </c>
      <c r="O11103" t="str">
        <f t="shared" si="603"/>
        <v/>
      </c>
    </row>
    <row r="11104" spans="1:15" hidden="1">
      <c r="A11104" s="41" t="s">
        <v>103</v>
      </c>
      <c r="B11104" s="46">
        <v>45828</v>
      </c>
      <c r="C11104" s="8" t="s">
        <v>13</v>
      </c>
      <c r="D11104" s="8" t="s">
        <v>14</v>
      </c>
      <c r="E11104" s="8" t="s">
        <v>14</v>
      </c>
      <c r="F11104" s="9">
        <f t="shared" si="598"/>
        <v>-900000</v>
      </c>
      <c r="G11104" s="9">
        <v>-9</v>
      </c>
      <c r="H11104" s="10">
        <v>-970263</v>
      </c>
      <c r="I11104" s="11">
        <f t="shared" si="600"/>
        <v>15693280100.748701</v>
      </c>
      <c r="J11104" s="11">
        <f t="shared" si="601"/>
        <v>153413</v>
      </c>
      <c r="K11104" s="11">
        <f t="shared" si="602"/>
        <v>102294.3303419443</v>
      </c>
      <c r="L11104" s="12">
        <f t="shared" si="599"/>
        <v>49614.026922501391</v>
      </c>
      <c r="M11104" s="11">
        <f>COUNTIF(E$2:$E11104,E11104)</f>
        <v>1915</v>
      </c>
      <c r="O11104" t="str">
        <f t="shared" si="603"/>
        <v/>
      </c>
    </row>
    <row r="11105" spans="1:15" hidden="1">
      <c r="A11105" s="41" t="s">
        <v>103</v>
      </c>
      <c r="B11105" s="46">
        <v>45828</v>
      </c>
      <c r="C11105" s="8" t="s">
        <v>13</v>
      </c>
      <c r="D11105" s="8" t="s">
        <v>14</v>
      </c>
      <c r="E11105" s="8" t="s">
        <v>14</v>
      </c>
      <c r="F11105" s="9">
        <f t="shared" si="598"/>
        <v>-900000</v>
      </c>
      <c r="G11105" s="9">
        <v>-9</v>
      </c>
      <c r="H11105" s="10">
        <v>-970263</v>
      </c>
      <c r="I11105" s="11">
        <f t="shared" si="600"/>
        <v>15692359451.775623</v>
      </c>
      <c r="J11105" s="11">
        <f t="shared" si="601"/>
        <v>153404</v>
      </c>
      <c r="K11105" s="11">
        <f t="shared" si="602"/>
        <v>102294.3303419443</v>
      </c>
      <c r="L11105" s="12">
        <f t="shared" si="599"/>
        <v>49614.026922501391</v>
      </c>
      <c r="M11105" s="11">
        <f>COUNTIF(E$2:$E11105,E11105)</f>
        <v>1916</v>
      </c>
      <c r="O11105" t="str">
        <f t="shared" si="603"/>
        <v/>
      </c>
    </row>
    <row r="11106" spans="1:15" hidden="1">
      <c r="A11106" s="41" t="s">
        <v>103</v>
      </c>
      <c r="B11106" s="46">
        <v>45828</v>
      </c>
      <c r="C11106" s="8" t="s">
        <v>13</v>
      </c>
      <c r="D11106" s="8" t="s">
        <v>14</v>
      </c>
      <c r="E11106" s="8" t="s">
        <v>14</v>
      </c>
      <c r="F11106" s="9">
        <f t="shared" si="598"/>
        <v>-27900000</v>
      </c>
      <c r="G11106" s="9">
        <v>-279</v>
      </c>
      <c r="H11106" s="10">
        <v>-30078153</v>
      </c>
      <c r="I11106" s="11">
        <f t="shared" si="600"/>
        <v>15663819333.61022</v>
      </c>
      <c r="J11106" s="11">
        <f t="shared" si="601"/>
        <v>153125</v>
      </c>
      <c r="K11106" s="11">
        <f t="shared" si="602"/>
        <v>102294.3303419443</v>
      </c>
      <c r="L11106" s="12">
        <f t="shared" si="599"/>
        <v>1538034.8345975429</v>
      </c>
      <c r="M11106" s="11">
        <f>COUNTIF(E$2:$E11106,E11106)</f>
        <v>1917</v>
      </c>
      <c r="O11106" t="str">
        <f t="shared" si="603"/>
        <v/>
      </c>
    </row>
    <row r="11107" spans="1:15" hidden="1">
      <c r="A11107" s="41" t="s">
        <v>103</v>
      </c>
      <c r="B11107" s="46">
        <v>45828</v>
      </c>
      <c r="C11107" s="8" t="s">
        <v>13</v>
      </c>
      <c r="D11107" s="8" t="s">
        <v>14</v>
      </c>
      <c r="E11107" s="8" t="s">
        <v>14</v>
      </c>
      <c r="F11107" s="9">
        <f t="shared" si="598"/>
        <v>-11100000</v>
      </c>
      <c r="G11107" s="9">
        <v>-111</v>
      </c>
      <c r="H11107" s="10">
        <v>-11966577</v>
      </c>
      <c r="I11107" s="11">
        <f t="shared" si="600"/>
        <v>15652464662.942265</v>
      </c>
      <c r="J11107" s="11">
        <f t="shared" si="601"/>
        <v>153014</v>
      </c>
      <c r="K11107" s="11">
        <f t="shared" si="602"/>
        <v>102294.3303419443</v>
      </c>
      <c r="L11107" s="12">
        <f t="shared" si="599"/>
        <v>611906.33204418235</v>
      </c>
      <c r="M11107" s="11">
        <f>COUNTIF(E$2:$E11107,E11107)</f>
        <v>1918</v>
      </c>
      <c r="O11107" t="str">
        <f t="shared" si="603"/>
        <v/>
      </c>
    </row>
    <row r="11108" spans="1:15" hidden="1">
      <c r="A11108" s="41" t="s">
        <v>103</v>
      </c>
      <c r="B11108" s="46">
        <v>45828</v>
      </c>
      <c r="C11108" s="8" t="s">
        <v>13</v>
      </c>
      <c r="D11108" s="8" t="s">
        <v>15</v>
      </c>
      <c r="E11108" s="8" t="s">
        <v>15</v>
      </c>
      <c r="F11108" s="9">
        <f t="shared" si="598"/>
        <v>-900000</v>
      </c>
      <c r="G11108" s="9">
        <v>-9</v>
      </c>
      <c r="H11108" s="10">
        <v>-989622</v>
      </c>
      <c r="I11108" s="11">
        <f t="shared" si="600"/>
        <v>16011405452.828341</v>
      </c>
      <c r="J11108" s="11">
        <f t="shared" si="601"/>
        <v>148244</v>
      </c>
      <c r="K11108" s="11">
        <f t="shared" si="602"/>
        <v>108007.10620887415</v>
      </c>
      <c r="L11108" s="12">
        <f t="shared" si="599"/>
        <v>17558.04412013269</v>
      </c>
      <c r="M11108" s="11">
        <f>COUNTIF(E$2:$E11108,E11108)</f>
        <v>3581</v>
      </c>
      <c r="O11108" t="str">
        <f t="shared" si="603"/>
        <v/>
      </c>
    </row>
    <row r="11109" spans="1:15" hidden="1">
      <c r="A11109" s="41" t="s">
        <v>103</v>
      </c>
      <c r="B11109" s="46">
        <v>45828</v>
      </c>
      <c r="C11109" s="8" t="s">
        <v>13</v>
      </c>
      <c r="D11109" s="8" t="s">
        <v>14</v>
      </c>
      <c r="E11109" s="8" t="s">
        <v>14</v>
      </c>
      <c r="F11109" s="9">
        <f t="shared" si="598"/>
        <v>-46300000</v>
      </c>
      <c r="G11109" s="9">
        <v>-463</v>
      </c>
      <c r="H11109" s="10">
        <v>-49914641</v>
      </c>
      <c r="I11109" s="11">
        <f t="shared" si="600"/>
        <v>15605102387.993944</v>
      </c>
      <c r="J11109" s="11">
        <f t="shared" si="601"/>
        <v>152551</v>
      </c>
      <c r="K11109" s="11">
        <f t="shared" si="602"/>
        <v>102294.3303419443</v>
      </c>
      <c r="L11109" s="12">
        <f t="shared" si="599"/>
        <v>2552366.05167979</v>
      </c>
      <c r="M11109" s="11">
        <f>COUNTIF(E$2:$E11109,E11109)</f>
        <v>1919</v>
      </c>
      <c r="O11109" t="str">
        <f t="shared" si="603"/>
        <v/>
      </c>
    </row>
    <row r="11110" spans="1:15" hidden="1">
      <c r="A11110" s="41" t="s">
        <v>103</v>
      </c>
      <c r="B11110" s="46">
        <v>45828</v>
      </c>
      <c r="C11110" s="8" t="s">
        <v>13</v>
      </c>
      <c r="D11110" s="8" t="s">
        <v>15</v>
      </c>
      <c r="E11110" s="8" t="s">
        <v>15</v>
      </c>
      <c r="F11110" s="9">
        <f t="shared" si="598"/>
        <v>-23800000</v>
      </c>
      <c r="G11110" s="9">
        <v>-238</v>
      </c>
      <c r="H11110" s="10">
        <v>-26170004</v>
      </c>
      <c r="I11110" s="11">
        <f t="shared" si="600"/>
        <v>15985699761.550629</v>
      </c>
      <c r="J11110" s="11">
        <f t="shared" si="601"/>
        <v>148006</v>
      </c>
      <c r="K11110" s="11">
        <f t="shared" si="602"/>
        <v>108007.10620887415</v>
      </c>
      <c r="L11110" s="12">
        <f t="shared" si="599"/>
        <v>464312.7222879529</v>
      </c>
      <c r="M11110" s="11">
        <f>COUNTIF(E$2:$E11110,E11110)</f>
        <v>3582</v>
      </c>
      <c r="O11110" t="str">
        <f t="shared" si="603"/>
        <v/>
      </c>
    </row>
    <row r="11111" spans="1:15" hidden="1">
      <c r="A11111" s="41" t="s">
        <v>103</v>
      </c>
      <c r="B11111" s="46">
        <v>45828</v>
      </c>
      <c r="C11111" s="8" t="s">
        <v>13</v>
      </c>
      <c r="D11111" s="8" t="s">
        <v>15</v>
      </c>
      <c r="E11111" s="8" t="s">
        <v>15</v>
      </c>
      <c r="F11111" s="9">
        <f t="shared" si="598"/>
        <v>-8700000</v>
      </c>
      <c r="G11111" s="9">
        <v>-87</v>
      </c>
      <c r="H11111" s="10">
        <v>-9566346</v>
      </c>
      <c r="I11111" s="11">
        <f t="shared" si="600"/>
        <v>15976303143.310457</v>
      </c>
      <c r="J11111" s="11">
        <f t="shared" si="601"/>
        <v>147919</v>
      </c>
      <c r="K11111" s="11">
        <f t="shared" si="602"/>
        <v>108007.10620887415</v>
      </c>
      <c r="L11111" s="12">
        <f t="shared" si="599"/>
        <v>169727.75982794911</v>
      </c>
      <c r="M11111" s="11">
        <f>COUNTIF(E$2:$E11111,E11111)</f>
        <v>3583</v>
      </c>
      <c r="O11111" t="str">
        <f t="shared" si="603"/>
        <v/>
      </c>
    </row>
    <row r="11112" spans="1:15" hidden="1">
      <c r="A11112" s="41" t="s">
        <v>103</v>
      </c>
      <c r="B11112" s="46">
        <v>45828</v>
      </c>
      <c r="C11112" s="8" t="s">
        <v>13</v>
      </c>
      <c r="D11112" s="8" t="s">
        <v>14</v>
      </c>
      <c r="E11112" s="8" t="s">
        <v>14</v>
      </c>
      <c r="F11112" s="9">
        <f t="shared" si="598"/>
        <v>-1400000</v>
      </c>
      <c r="G11112" s="9">
        <v>-14</v>
      </c>
      <c r="H11112" s="10">
        <v>-1509298</v>
      </c>
      <c r="I11112" s="11">
        <f t="shared" si="600"/>
        <v>15603670267.369158</v>
      </c>
      <c r="J11112" s="11">
        <f t="shared" si="601"/>
        <v>152537</v>
      </c>
      <c r="K11112" s="11">
        <f t="shared" si="602"/>
        <v>102294.3303419443</v>
      </c>
      <c r="L11112" s="12">
        <f t="shared" si="599"/>
        <v>77177.375212779734</v>
      </c>
      <c r="M11112" s="11">
        <f>COUNTIF(E$2:$E11112,E11112)</f>
        <v>1920</v>
      </c>
      <c r="O11112" t="str">
        <f t="shared" si="603"/>
        <v/>
      </c>
    </row>
    <row r="11113" spans="1:15" hidden="1">
      <c r="A11113" s="41" t="s">
        <v>103</v>
      </c>
      <c r="B11113" s="46">
        <v>45828</v>
      </c>
      <c r="C11113" s="8" t="s">
        <v>13</v>
      </c>
      <c r="D11113" s="8" t="s">
        <v>46</v>
      </c>
      <c r="E11113" s="8" t="s">
        <v>46</v>
      </c>
      <c r="F11113" s="9">
        <f t="shared" si="598"/>
        <v>4500000</v>
      </c>
      <c r="G11113" s="9">
        <v>45</v>
      </c>
      <c r="H11113" s="10">
        <v>4695255</v>
      </c>
      <c r="I11113" s="11">
        <f t="shared" si="600"/>
        <v>11536035102.515728</v>
      </c>
      <c r="J11113" s="11">
        <f t="shared" si="601"/>
        <v>112156</v>
      </c>
      <c r="K11113" s="11">
        <f t="shared" si="602"/>
        <v>102857.04824098335</v>
      </c>
      <c r="L11113" s="12">
        <f t="shared" si="599"/>
        <v>0</v>
      </c>
      <c r="M11113" s="11">
        <f>COUNTIF(E$2:$E11113,E11113)</f>
        <v>3102</v>
      </c>
      <c r="O11113" t="str">
        <f t="shared" si="603"/>
        <v/>
      </c>
    </row>
    <row r="11114" spans="1:15" hidden="1">
      <c r="A11114" s="41" t="s">
        <v>103</v>
      </c>
      <c r="B11114" s="46">
        <v>45828</v>
      </c>
      <c r="C11114" s="8" t="s">
        <v>13</v>
      </c>
      <c r="D11114" s="8" t="s">
        <v>14</v>
      </c>
      <c r="E11114" s="8" t="s">
        <v>14</v>
      </c>
      <c r="F11114" s="9">
        <f t="shared" ref="F11114:F11177" si="604">100000*G11114</f>
        <v>-6500000</v>
      </c>
      <c r="G11114" s="9">
        <v>-65</v>
      </c>
      <c r="H11114" s="10">
        <v>-7007455</v>
      </c>
      <c r="I11114" s="11">
        <f t="shared" si="600"/>
        <v>15597021135.896931</v>
      </c>
      <c r="J11114" s="11">
        <f t="shared" si="601"/>
        <v>152472</v>
      </c>
      <c r="K11114" s="11">
        <f t="shared" si="602"/>
        <v>102294.3303419443</v>
      </c>
      <c r="L11114" s="12">
        <f t="shared" si="599"/>
        <v>358323.52777362056</v>
      </c>
      <c r="M11114" s="11">
        <f>COUNTIF(E$2:$E11114,E11114)</f>
        <v>1921</v>
      </c>
      <c r="O11114" t="str">
        <f t="shared" si="603"/>
        <v/>
      </c>
    </row>
    <row r="11115" spans="1:15" hidden="1">
      <c r="A11115" s="41" t="s">
        <v>103</v>
      </c>
      <c r="B11115" s="46">
        <v>45828</v>
      </c>
      <c r="C11115" s="8" t="s">
        <v>13</v>
      </c>
      <c r="D11115" s="8" t="s">
        <v>14</v>
      </c>
      <c r="E11115" s="8" t="s">
        <v>14</v>
      </c>
      <c r="F11115" s="9">
        <f t="shared" si="604"/>
        <v>-46300000</v>
      </c>
      <c r="G11115" s="9">
        <v>-463</v>
      </c>
      <c r="H11115" s="10">
        <v>-49914641</v>
      </c>
      <c r="I11115" s="11">
        <f t="shared" si="600"/>
        <v>15549658860.94861</v>
      </c>
      <c r="J11115" s="11">
        <f t="shared" si="601"/>
        <v>152009</v>
      </c>
      <c r="K11115" s="11">
        <f t="shared" si="602"/>
        <v>102294.3303419443</v>
      </c>
      <c r="L11115" s="12">
        <f t="shared" si="599"/>
        <v>2552366.05167979</v>
      </c>
      <c r="M11115" s="11">
        <f>COUNTIF(E$2:$E11115,E11115)</f>
        <v>1922</v>
      </c>
      <c r="O11115" t="str">
        <f t="shared" si="603"/>
        <v/>
      </c>
    </row>
    <row r="11116" spans="1:15" hidden="1">
      <c r="A11116" s="41" t="s">
        <v>103</v>
      </c>
      <c r="B11116" s="46">
        <v>45828</v>
      </c>
      <c r="C11116" s="8" t="s">
        <v>13</v>
      </c>
      <c r="D11116" s="8" t="s">
        <v>15</v>
      </c>
      <c r="E11116" s="8" t="s">
        <v>15</v>
      </c>
      <c r="F11116" s="9">
        <f t="shared" si="604"/>
        <v>-3000000</v>
      </c>
      <c r="G11116" s="9">
        <v>-30</v>
      </c>
      <c r="H11116" s="10">
        <v>-3298740</v>
      </c>
      <c r="I11116" s="11">
        <f t="shared" si="600"/>
        <v>15973062930.124191</v>
      </c>
      <c r="J11116" s="11">
        <f t="shared" si="601"/>
        <v>147889</v>
      </c>
      <c r="K11116" s="11">
        <f t="shared" si="602"/>
        <v>108007.10620887415</v>
      </c>
      <c r="L11116" s="12">
        <f t="shared" si="599"/>
        <v>58526.813733775634</v>
      </c>
      <c r="M11116" s="11">
        <f>COUNTIF(E$2:$E11116,E11116)</f>
        <v>3584</v>
      </c>
      <c r="O11116" t="str">
        <f t="shared" si="603"/>
        <v/>
      </c>
    </row>
    <row r="11117" spans="1:15" hidden="1">
      <c r="A11117" s="41" t="s">
        <v>103</v>
      </c>
      <c r="B11117" s="46">
        <v>45828</v>
      </c>
      <c r="C11117" s="8" t="s">
        <v>13</v>
      </c>
      <c r="D11117" s="8" t="s">
        <v>46</v>
      </c>
      <c r="E11117" s="8" t="s">
        <v>46</v>
      </c>
      <c r="F11117" s="9">
        <f t="shared" si="604"/>
        <v>9100000</v>
      </c>
      <c r="G11117" s="9">
        <v>91</v>
      </c>
      <c r="H11117" s="10">
        <v>9484566</v>
      </c>
      <c r="I11117" s="11">
        <f t="shared" si="600"/>
        <v>11545519668.515728</v>
      </c>
      <c r="J11117" s="11">
        <f t="shared" si="601"/>
        <v>112247</v>
      </c>
      <c r="K11117" s="11">
        <f t="shared" si="602"/>
        <v>102858.15806672542</v>
      </c>
      <c r="L11117" s="12">
        <f t="shared" si="599"/>
        <v>0</v>
      </c>
      <c r="M11117" s="11">
        <f>COUNTIF(E$2:$E11117,E11117)</f>
        <v>3103</v>
      </c>
      <c r="O11117" t="str">
        <f t="shared" si="603"/>
        <v/>
      </c>
    </row>
    <row r="11118" spans="1:15" hidden="1">
      <c r="A11118" s="41" t="s">
        <v>103</v>
      </c>
      <c r="B11118" s="46">
        <v>45828</v>
      </c>
      <c r="C11118" s="8" t="s">
        <v>13</v>
      </c>
      <c r="D11118" s="8" t="s">
        <v>14</v>
      </c>
      <c r="E11118" s="8" t="s">
        <v>14</v>
      </c>
      <c r="F11118" s="9">
        <f t="shared" si="604"/>
        <v>-9400000</v>
      </c>
      <c r="G11118" s="9">
        <v>-94</v>
      </c>
      <c r="H11118" s="10">
        <v>-10133858</v>
      </c>
      <c r="I11118" s="11">
        <f t="shared" si="600"/>
        <v>15540043193.896467</v>
      </c>
      <c r="J11118" s="11">
        <f t="shared" si="601"/>
        <v>151915</v>
      </c>
      <c r="K11118" s="11">
        <f t="shared" si="602"/>
        <v>102294.3303419443</v>
      </c>
      <c r="L11118" s="12">
        <f t="shared" ref="L11118:L11181" si="605">IF(G11118&lt;0,K11118*G11118-H11118,0)</f>
        <v>518190.94785723649</v>
      </c>
      <c r="M11118" s="11">
        <f>COUNTIF(E$2:$E11118,E11118)</f>
        <v>1923</v>
      </c>
      <c r="O11118" t="str">
        <f t="shared" si="603"/>
        <v/>
      </c>
    </row>
    <row r="11119" spans="1:15" hidden="1">
      <c r="A11119" s="41" t="s">
        <v>103</v>
      </c>
      <c r="B11119" s="46">
        <v>45828</v>
      </c>
      <c r="C11119" s="8" t="s">
        <v>13</v>
      </c>
      <c r="D11119" s="8" t="s">
        <v>15</v>
      </c>
      <c r="E11119" s="8" t="s">
        <v>15</v>
      </c>
      <c r="F11119" s="9">
        <f t="shared" si="604"/>
        <v>-47200000</v>
      </c>
      <c r="G11119" s="9">
        <v>-472</v>
      </c>
      <c r="H11119" s="10">
        <v>-51900176</v>
      </c>
      <c r="I11119" s="11">
        <f t="shared" si="600"/>
        <v>15922083575.993603</v>
      </c>
      <c r="J11119" s="11">
        <f t="shared" si="601"/>
        <v>147417</v>
      </c>
      <c r="K11119" s="11">
        <f t="shared" si="602"/>
        <v>108007.10620887415</v>
      </c>
      <c r="L11119" s="12">
        <f t="shared" si="605"/>
        <v>920821.86941140145</v>
      </c>
      <c r="M11119" s="11">
        <f>COUNTIF(E$2:$E11119,E11119)</f>
        <v>3585</v>
      </c>
      <c r="O11119" t="str">
        <f t="shared" si="603"/>
        <v/>
      </c>
    </row>
    <row r="11120" spans="1:15" hidden="1">
      <c r="A11120" s="41" t="s">
        <v>103</v>
      </c>
      <c r="B11120" s="46">
        <v>45828</v>
      </c>
      <c r="C11120" s="8" t="s">
        <v>13</v>
      </c>
      <c r="D11120" s="8" t="s">
        <v>14</v>
      </c>
      <c r="E11120" s="8" t="s">
        <v>14</v>
      </c>
      <c r="F11120" s="9">
        <f t="shared" si="604"/>
        <v>-18500000</v>
      </c>
      <c r="G11120" s="9">
        <v>-185</v>
      </c>
      <c r="H11120" s="10">
        <v>-19944295</v>
      </c>
      <c r="I11120" s="11">
        <f t="shared" si="600"/>
        <v>15521118742.783207</v>
      </c>
      <c r="J11120" s="11">
        <f t="shared" si="601"/>
        <v>151730</v>
      </c>
      <c r="K11120" s="11">
        <f t="shared" si="602"/>
        <v>102294.3303419443</v>
      </c>
      <c r="L11120" s="12">
        <f t="shared" si="605"/>
        <v>1019843.8867403045</v>
      </c>
      <c r="M11120" s="11">
        <f>COUNTIF(E$2:$E11120,E11120)</f>
        <v>1924</v>
      </c>
      <c r="O11120" t="str">
        <f t="shared" si="603"/>
        <v/>
      </c>
    </row>
    <row r="11121" spans="1:15" hidden="1">
      <c r="A11121" s="41" t="s">
        <v>103</v>
      </c>
      <c r="B11121" s="46">
        <v>45828</v>
      </c>
      <c r="C11121" s="8" t="s">
        <v>13</v>
      </c>
      <c r="D11121" s="8" t="s">
        <v>46</v>
      </c>
      <c r="E11121" s="8" t="s">
        <v>46</v>
      </c>
      <c r="F11121" s="9">
        <f t="shared" si="604"/>
        <v>1800000</v>
      </c>
      <c r="G11121" s="9">
        <v>18</v>
      </c>
      <c r="H11121" s="10">
        <v>1878660</v>
      </c>
      <c r="I11121" s="11">
        <f t="shared" si="600"/>
        <v>11547398328.515728</v>
      </c>
      <c r="J11121" s="11">
        <f t="shared" si="601"/>
        <v>112265</v>
      </c>
      <c r="K11121" s="11">
        <f t="shared" si="602"/>
        <v>102858.40046778362</v>
      </c>
      <c r="L11121" s="12">
        <f t="shared" si="605"/>
        <v>0</v>
      </c>
      <c r="M11121" s="11">
        <f>COUNTIF(E$2:$E11121,E11121)</f>
        <v>3104</v>
      </c>
      <c r="O11121" t="str">
        <f t="shared" si="603"/>
        <v/>
      </c>
    </row>
    <row r="11122" spans="1:15" hidden="1">
      <c r="A11122" s="41" t="s">
        <v>103</v>
      </c>
      <c r="B11122" s="46">
        <v>45828</v>
      </c>
      <c r="C11122" s="8" t="s">
        <v>13</v>
      </c>
      <c r="D11122" s="8" t="s">
        <v>15</v>
      </c>
      <c r="E11122" s="8" t="s">
        <v>15</v>
      </c>
      <c r="F11122" s="9">
        <f t="shared" si="604"/>
        <v>-65400000</v>
      </c>
      <c r="G11122" s="9">
        <v>-654</v>
      </c>
      <c r="H11122" s="10">
        <v>-71912532</v>
      </c>
      <c r="I11122" s="11">
        <f t="shared" si="600"/>
        <v>15851446928.532999</v>
      </c>
      <c r="J11122" s="11">
        <f t="shared" si="601"/>
        <v>146763</v>
      </c>
      <c r="K11122" s="11">
        <f t="shared" si="602"/>
        <v>108007.10620887415</v>
      </c>
      <c r="L11122" s="12">
        <f t="shared" si="605"/>
        <v>1275884.5393963158</v>
      </c>
      <c r="M11122" s="11">
        <f>COUNTIF(E$2:$E11122,E11122)</f>
        <v>3586</v>
      </c>
      <c r="O11122" t="str">
        <f t="shared" si="603"/>
        <v/>
      </c>
    </row>
    <row r="11123" spans="1:15" hidden="1">
      <c r="A11123" s="41" t="s">
        <v>103</v>
      </c>
      <c r="B11123" s="46">
        <v>45828</v>
      </c>
      <c r="C11123" s="8" t="s">
        <v>13</v>
      </c>
      <c r="D11123" s="8" t="s">
        <v>15</v>
      </c>
      <c r="E11123" s="8" t="s">
        <v>15</v>
      </c>
      <c r="F11123" s="9">
        <f t="shared" si="604"/>
        <v>-3500000</v>
      </c>
      <c r="G11123" s="9">
        <v>-35</v>
      </c>
      <c r="H11123" s="10">
        <v>-3848530</v>
      </c>
      <c r="I11123" s="11">
        <f t="shared" si="600"/>
        <v>15847666679.815689</v>
      </c>
      <c r="J11123" s="11">
        <f t="shared" si="601"/>
        <v>146728</v>
      </c>
      <c r="K11123" s="11">
        <f t="shared" si="602"/>
        <v>108007.10620887415</v>
      </c>
      <c r="L11123" s="12">
        <f t="shared" si="605"/>
        <v>68281.282689404674</v>
      </c>
      <c r="M11123" s="11">
        <f>COUNTIF(E$2:$E11123,E11123)</f>
        <v>3587</v>
      </c>
      <c r="O11123" t="str">
        <f t="shared" si="603"/>
        <v/>
      </c>
    </row>
    <row r="11124" spans="1:15" hidden="1">
      <c r="A11124" s="41" t="s">
        <v>103</v>
      </c>
      <c r="B11124" s="46">
        <v>45828</v>
      </c>
      <c r="C11124" s="8" t="s">
        <v>13</v>
      </c>
      <c r="D11124" s="8" t="s">
        <v>15</v>
      </c>
      <c r="E11124" s="8" t="s">
        <v>15</v>
      </c>
      <c r="F11124" s="9">
        <f t="shared" si="604"/>
        <v>1800000</v>
      </c>
      <c r="G11124" s="9">
        <v>18</v>
      </c>
      <c r="H11124" s="10">
        <v>1946574</v>
      </c>
      <c r="I11124" s="11">
        <f t="shared" si="600"/>
        <v>15849613253.815689</v>
      </c>
      <c r="J11124" s="11">
        <f t="shared" si="601"/>
        <v>146746</v>
      </c>
      <c r="K11124" s="11">
        <f t="shared" si="602"/>
        <v>108007.1228777322</v>
      </c>
      <c r="L11124" s="12">
        <f t="shared" si="605"/>
        <v>0</v>
      </c>
      <c r="M11124" s="11">
        <f>COUNTIF(E$2:$E11124,E11124)</f>
        <v>3588</v>
      </c>
      <c r="O11124" t="str">
        <f t="shared" si="603"/>
        <v/>
      </c>
    </row>
    <row r="11125" spans="1:15" hidden="1">
      <c r="A11125" s="41" t="s">
        <v>103</v>
      </c>
      <c r="B11125" s="46">
        <v>45828</v>
      </c>
      <c r="C11125" s="8" t="s">
        <v>13</v>
      </c>
      <c r="D11125" s="8" t="s">
        <v>14</v>
      </c>
      <c r="E11125" s="8" t="s">
        <v>14</v>
      </c>
      <c r="F11125" s="9">
        <f t="shared" si="604"/>
        <v>-7600000</v>
      </c>
      <c r="G11125" s="9">
        <v>-76</v>
      </c>
      <c r="H11125" s="10">
        <v>-8193332</v>
      </c>
      <c r="I11125" s="11">
        <f t="shared" si="600"/>
        <v>15513344373.677219</v>
      </c>
      <c r="J11125" s="11">
        <f t="shared" si="601"/>
        <v>151654</v>
      </c>
      <c r="K11125" s="11">
        <f t="shared" si="602"/>
        <v>102294.3303419443</v>
      </c>
      <c r="L11125" s="12">
        <f t="shared" si="605"/>
        <v>418962.89401223324</v>
      </c>
      <c r="M11125" s="11">
        <f>COUNTIF(E$2:$E11125,E11125)</f>
        <v>1925</v>
      </c>
      <c r="O11125" t="str">
        <f t="shared" si="603"/>
        <v/>
      </c>
    </row>
    <row r="11126" spans="1:15" hidden="1">
      <c r="A11126" s="41" t="s">
        <v>103</v>
      </c>
      <c r="B11126" s="46">
        <v>45828</v>
      </c>
      <c r="C11126" s="8" t="s">
        <v>13</v>
      </c>
      <c r="D11126" s="8" t="s">
        <v>14</v>
      </c>
      <c r="E11126" s="8" t="s">
        <v>14</v>
      </c>
      <c r="F11126" s="9">
        <f t="shared" si="604"/>
        <v>-4700000</v>
      </c>
      <c r="G11126" s="9">
        <v>-47</v>
      </c>
      <c r="H11126" s="10">
        <v>-5066929</v>
      </c>
      <c r="I11126" s="11">
        <f t="shared" si="600"/>
        <v>15508536540.151148</v>
      </c>
      <c r="J11126" s="11">
        <f t="shared" si="601"/>
        <v>151607</v>
      </c>
      <c r="K11126" s="11">
        <f t="shared" si="602"/>
        <v>102294.3303419443</v>
      </c>
      <c r="L11126" s="12">
        <f t="shared" si="605"/>
        <v>259095.47392861824</v>
      </c>
      <c r="M11126" s="11">
        <f>COUNTIF(E$2:$E11126,E11126)</f>
        <v>1926</v>
      </c>
      <c r="O11126" t="str">
        <f t="shared" si="603"/>
        <v/>
      </c>
    </row>
    <row r="11127" spans="1:15" hidden="1">
      <c r="A11127" s="41" t="s">
        <v>103</v>
      </c>
      <c r="B11127" s="46">
        <v>45828</v>
      </c>
      <c r="C11127" s="8" t="s">
        <v>13</v>
      </c>
      <c r="D11127" s="8" t="s">
        <v>15</v>
      </c>
      <c r="E11127" s="8" t="s">
        <v>15</v>
      </c>
      <c r="F11127" s="9">
        <f t="shared" si="604"/>
        <v>-18100000</v>
      </c>
      <c r="G11127" s="9">
        <v>-181</v>
      </c>
      <c r="H11127" s="10">
        <v>-19902398</v>
      </c>
      <c r="I11127" s="11">
        <f t="shared" si="600"/>
        <v>15830063964.57482</v>
      </c>
      <c r="J11127" s="11">
        <f t="shared" si="601"/>
        <v>146565</v>
      </c>
      <c r="K11127" s="11">
        <f t="shared" si="602"/>
        <v>108007.1228777322</v>
      </c>
      <c r="L11127" s="12">
        <f t="shared" si="605"/>
        <v>353108.75913047418</v>
      </c>
      <c r="M11127" s="11">
        <f>COUNTIF(E$2:$E11127,E11127)</f>
        <v>3589</v>
      </c>
      <c r="O11127" t="str">
        <f t="shared" si="603"/>
        <v/>
      </c>
    </row>
    <row r="11128" spans="1:15" hidden="1">
      <c r="A11128" s="41" t="s">
        <v>103</v>
      </c>
      <c r="B11128" s="46">
        <v>45828</v>
      </c>
      <c r="C11128" s="8" t="s">
        <v>13</v>
      </c>
      <c r="D11128" s="8" t="s">
        <v>14</v>
      </c>
      <c r="E11128" s="8" t="s">
        <v>14</v>
      </c>
      <c r="F11128" s="9">
        <f t="shared" si="604"/>
        <v>-18500000</v>
      </c>
      <c r="G11128" s="9">
        <v>-185</v>
      </c>
      <c r="H11128" s="10">
        <v>-19944295</v>
      </c>
      <c r="I11128" s="11">
        <f t="shared" si="600"/>
        <v>15489612089.037888</v>
      </c>
      <c r="J11128" s="11">
        <f t="shared" si="601"/>
        <v>151422</v>
      </c>
      <c r="K11128" s="11">
        <f t="shared" si="602"/>
        <v>102294.3303419443</v>
      </c>
      <c r="L11128" s="12">
        <f t="shared" si="605"/>
        <v>1019843.8867403045</v>
      </c>
      <c r="M11128" s="11">
        <f>COUNTIF(E$2:$E11128,E11128)</f>
        <v>1927</v>
      </c>
      <c r="O11128" t="str">
        <f t="shared" si="603"/>
        <v/>
      </c>
    </row>
    <row r="11129" spans="1:15" hidden="1">
      <c r="A11129" s="41" t="s">
        <v>103</v>
      </c>
      <c r="B11129" s="46">
        <v>45828</v>
      </c>
      <c r="C11129" s="8" t="s">
        <v>13</v>
      </c>
      <c r="D11129" s="8" t="s">
        <v>14</v>
      </c>
      <c r="E11129" s="8" t="s">
        <v>14</v>
      </c>
      <c r="F11129" s="9">
        <f t="shared" si="604"/>
        <v>-9200000</v>
      </c>
      <c r="G11129" s="9">
        <v>-92</v>
      </c>
      <c r="H11129" s="10">
        <v>-9918244</v>
      </c>
      <c r="I11129" s="11">
        <f t="shared" si="600"/>
        <v>15480201010.646429</v>
      </c>
      <c r="J11129" s="11">
        <f t="shared" si="601"/>
        <v>151330</v>
      </c>
      <c r="K11129" s="11">
        <f t="shared" si="602"/>
        <v>102294.3303419443</v>
      </c>
      <c r="L11129" s="12">
        <f t="shared" si="605"/>
        <v>507165.60854112543</v>
      </c>
      <c r="M11129" s="11">
        <f>COUNTIF(E$2:$E11129,E11129)</f>
        <v>1928</v>
      </c>
      <c r="O11129" t="str">
        <f t="shared" si="603"/>
        <v/>
      </c>
    </row>
    <row r="11130" spans="1:15" hidden="1">
      <c r="A11130" s="41" t="s">
        <v>103</v>
      </c>
      <c r="B11130" s="46">
        <v>45828</v>
      </c>
      <c r="C11130" s="8" t="s">
        <v>13</v>
      </c>
      <c r="D11130" s="8" t="s">
        <v>15</v>
      </c>
      <c r="E11130" s="8" t="s">
        <v>15</v>
      </c>
      <c r="F11130" s="9">
        <f t="shared" si="604"/>
        <v>-1000000</v>
      </c>
      <c r="G11130" s="9">
        <v>-10</v>
      </c>
      <c r="H11130" s="10">
        <v>-1099580</v>
      </c>
      <c r="I11130" s="11">
        <f t="shared" si="600"/>
        <v>15828983893.346043</v>
      </c>
      <c r="J11130" s="11">
        <f t="shared" si="601"/>
        <v>146555</v>
      </c>
      <c r="K11130" s="11">
        <f t="shared" si="602"/>
        <v>108007.1228777322</v>
      </c>
      <c r="L11130" s="12">
        <f t="shared" si="605"/>
        <v>19508.771222678013</v>
      </c>
      <c r="M11130" s="11">
        <f>COUNTIF(E$2:$E11130,E11130)</f>
        <v>3590</v>
      </c>
      <c r="O11130" t="str">
        <f t="shared" si="603"/>
        <v/>
      </c>
    </row>
    <row r="11131" spans="1:15" hidden="1">
      <c r="A11131" s="41" t="s">
        <v>103</v>
      </c>
      <c r="B11131" s="46">
        <v>45828</v>
      </c>
      <c r="C11131" s="8" t="s">
        <v>13</v>
      </c>
      <c r="D11131" s="8" t="s">
        <v>14</v>
      </c>
      <c r="E11131" s="8" t="s">
        <v>14</v>
      </c>
      <c r="F11131" s="9">
        <f t="shared" si="604"/>
        <v>-1800000</v>
      </c>
      <c r="G11131" s="9">
        <v>-18</v>
      </c>
      <c r="H11131" s="10">
        <v>-1940526</v>
      </c>
      <c r="I11131" s="11">
        <f t="shared" si="600"/>
        <v>15478359712.700274</v>
      </c>
      <c r="J11131" s="11">
        <f t="shared" si="601"/>
        <v>151312</v>
      </c>
      <c r="K11131" s="11">
        <f t="shared" si="602"/>
        <v>102294.3303419443</v>
      </c>
      <c r="L11131" s="12">
        <f t="shared" si="605"/>
        <v>99228.053845002782</v>
      </c>
      <c r="M11131" s="11">
        <f>COUNTIF(E$2:$E11131,E11131)</f>
        <v>1929</v>
      </c>
      <c r="O11131" t="str">
        <f t="shared" si="603"/>
        <v/>
      </c>
    </row>
    <row r="11132" spans="1:15" hidden="1">
      <c r="A11132" s="41" t="s">
        <v>103</v>
      </c>
      <c r="B11132" s="46">
        <v>45828</v>
      </c>
      <c r="C11132" s="8" t="s">
        <v>13</v>
      </c>
      <c r="D11132" s="8" t="s">
        <v>14</v>
      </c>
      <c r="E11132" s="8" t="s">
        <v>14</v>
      </c>
      <c r="F11132" s="9">
        <f t="shared" si="604"/>
        <v>900000</v>
      </c>
      <c r="G11132" s="9">
        <v>9</v>
      </c>
      <c r="H11132" s="10">
        <v>967905</v>
      </c>
      <c r="I11132" s="11">
        <f t="shared" ref="I11132:I11195" si="606">IF(H11132&gt;=0,IF(M11132=1,H11132,SUMIFS(I:I,E:E,E11132,M:M,M11132-1)+H11132),SUMIFS(I:I,E:E,E11132,M:M,M11132-1)+K11132*G11132)</f>
        <v>15479327617.700274</v>
      </c>
      <c r="J11132" s="11">
        <f t="shared" ref="J11132:J11195" si="607">IF(M11132=1,G11132,SUMIFS($J:$J,$E:$E,E11132,$M:$M,M11132-1)+G11132)</f>
        <v>151321</v>
      </c>
      <c r="K11132" s="11">
        <f t="shared" ref="K11132:K11195" si="608">IF(H11132&gt;=0,I11132/J11132,SUMIFS($K:$K,$E:$E,E11132,$M:$M,M11132-1))</f>
        <v>102294.64263189031</v>
      </c>
      <c r="L11132" s="12">
        <f t="shared" si="605"/>
        <v>0</v>
      </c>
      <c r="M11132" s="11">
        <f>COUNTIF(E$2:$E11132,E11132)</f>
        <v>1930</v>
      </c>
      <c r="O11132" t="str">
        <f t="shared" ref="O11132:O11195" si="609">IF(M11132=_xlfn.MAXIFS(M:M,D:D,D11132),"X","")</f>
        <v/>
      </c>
    </row>
    <row r="11133" spans="1:15" hidden="1">
      <c r="A11133" s="41" t="s">
        <v>103</v>
      </c>
      <c r="B11133" s="46">
        <v>45828</v>
      </c>
      <c r="C11133" s="8" t="s">
        <v>13</v>
      </c>
      <c r="D11133" s="8" t="s">
        <v>14</v>
      </c>
      <c r="E11133" s="8" t="s">
        <v>14</v>
      </c>
      <c r="F11133" s="9">
        <f t="shared" si="604"/>
        <v>-4600000</v>
      </c>
      <c r="G11133" s="9">
        <v>-46</v>
      </c>
      <c r="H11133" s="10">
        <v>-4959122</v>
      </c>
      <c r="I11133" s="11">
        <f t="shared" si="606"/>
        <v>15474622064.139206</v>
      </c>
      <c r="J11133" s="11">
        <f t="shared" si="607"/>
        <v>151275</v>
      </c>
      <c r="K11133" s="11">
        <f t="shared" si="608"/>
        <v>102294.64263189031</v>
      </c>
      <c r="L11133" s="12">
        <f t="shared" si="605"/>
        <v>253568.4389330456</v>
      </c>
      <c r="M11133" s="11">
        <f>COUNTIF(E$2:$E11133,E11133)</f>
        <v>1931</v>
      </c>
      <c r="O11133" t="str">
        <f t="shared" si="609"/>
        <v/>
      </c>
    </row>
    <row r="11134" spans="1:15" hidden="1">
      <c r="A11134" s="41" t="s">
        <v>103</v>
      </c>
      <c r="B11134" s="46">
        <v>45828</v>
      </c>
      <c r="C11134" s="8" t="s">
        <v>13</v>
      </c>
      <c r="D11134" s="8" t="s">
        <v>15</v>
      </c>
      <c r="E11134" s="8" t="s">
        <v>15</v>
      </c>
      <c r="F11134" s="9">
        <f t="shared" si="604"/>
        <v>-900000</v>
      </c>
      <c r="G11134" s="9">
        <v>-9</v>
      </c>
      <c r="H11134" s="10">
        <v>-989622</v>
      </c>
      <c r="I11134" s="11">
        <f t="shared" si="606"/>
        <v>15828011829.240143</v>
      </c>
      <c r="J11134" s="11">
        <f t="shared" si="607"/>
        <v>146546</v>
      </c>
      <c r="K11134" s="11">
        <f t="shared" si="608"/>
        <v>108007.1228777322</v>
      </c>
      <c r="L11134" s="12">
        <f t="shared" si="605"/>
        <v>17557.894100410282</v>
      </c>
      <c r="M11134" s="11">
        <f>COUNTIF(E$2:$E11134,E11134)</f>
        <v>3591</v>
      </c>
      <c r="O11134" t="str">
        <f t="shared" si="609"/>
        <v/>
      </c>
    </row>
    <row r="11135" spans="1:15" hidden="1">
      <c r="A11135" s="41" t="s">
        <v>103</v>
      </c>
      <c r="B11135" s="46">
        <v>45828</v>
      </c>
      <c r="C11135" s="8" t="s">
        <v>13</v>
      </c>
      <c r="D11135" s="8" t="s">
        <v>14</v>
      </c>
      <c r="E11135" s="8" t="s">
        <v>14</v>
      </c>
      <c r="F11135" s="9">
        <f t="shared" si="604"/>
        <v>-1800000</v>
      </c>
      <c r="G11135" s="9">
        <v>-18</v>
      </c>
      <c r="H11135" s="10">
        <v>-1940526</v>
      </c>
      <c r="I11135" s="11">
        <f t="shared" si="606"/>
        <v>15472780760.571833</v>
      </c>
      <c r="J11135" s="11">
        <f t="shared" si="607"/>
        <v>151257</v>
      </c>
      <c r="K11135" s="11">
        <f t="shared" si="608"/>
        <v>102294.64263189031</v>
      </c>
      <c r="L11135" s="12">
        <f t="shared" si="605"/>
        <v>99222.432625974528</v>
      </c>
      <c r="M11135" s="11">
        <f>COUNTIF(E$2:$E11135,E11135)</f>
        <v>1932</v>
      </c>
      <c r="O11135" t="str">
        <f t="shared" si="609"/>
        <v/>
      </c>
    </row>
    <row r="11136" spans="1:15" hidden="1">
      <c r="A11136" s="41" t="s">
        <v>103</v>
      </c>
      <c r="B11136" s="46">
        <v>45828</v>
      </c>
      <c r="C11136" s="8" t="s">
        <v>13</v>
      </c>
      <c r="D11136" s="8" t="s">
        <v>15</v>
      </c>
      <c r="E11136" s="8" t="s">
        <v>15</v>
      </c>
      <c r="F11136" s="9">
        <f t="shared" si="604"/>
        <v>-1900000</v>
      </c>
      <c r="G11136" s="9">
        <v>-19</v>
      </c>
      <c r="H11136" s="10">
        <v>-2089202</v>
      </c>
      <c r="I11136" s="11">
        <f t="shared" si="606"/>
        <v>15825959693.905466</v>
      </c>
      <c r="J11136" s="11">
        <f t="shared" si="607"/>
        <v>146527</v>
      </c>
      <c r="K11136" s="11">
        <f t="shared" si="608"/>
        <v>108007.1228777322</v>
      </c>
      <c r="L11136" s="12">
        <f t="shared" si="605"/>
        <v>37066.665323088178</v>
      </c>
      <c r="M11136" s="11">
        <f>COUNTIF(E$2:$E11136,E11136)</f>
        <v>3592</v>
      </c>
      <c r="O11136" t="str">
        <f t="shared" si="609"/>
        <v/>
      </c>
    </row>
    <row r="11137" spans="1:15" hidden="1">
      <c r="A11137" s="41" t="s">
        <v>103</v>
      </c>
      <c r="B11137" s="46">
        <v>45828</v>
      </c>
      <c r="C11137" s="8" t="s">
        <v>13</v>
      </c>
      <c r="D11137" s="8" t="s">
        <v>14</v>
      </c>
      <c r="E11137" s="8" t="s">
        <v>14</v>
      </c>
      <c r="F11137" s="9">
        <f t="shared" si="604"/>
        <v>-9200000</v>
      </c>
      <c r="G11137" s="9">
        <v>-92</v>
      </c>
      <c r="H11137" s="10">
        <v>-9918244</v>
      </c>
      <c r="I11137" s="11">
        <f t="shared" si="606"/>
        <v>15463369653.449699</v>
      </c>
      <c r="J11137" s="11">
        <f t="shared" si="607"/>
        <v>151165</v>
      </c>
      <c r="K11137" s="11">
        <f t="shared" si="608"/>
        <v>102294.64263189031</v>
      </c>
      <c r="L11137" s="12">
        <f t="shared" si="605"/>
        <v>507136.87786609121</v>
      </c>
      <c r="M11137" s="11">
        <f>COUNTIF(E$2:$E11137,E11137)</f>
        <v>1933</v>
      </c>
      <c r="O11137" t="str">
        <f t="shared" si="609"/>
        <v/>
      </c>
    </row>
    <row r="11138" spans="1:15" hidden="1">
      <c r="A11138" s="41" t="s">
        <v>103</v>
      </c>
      <c r="B11138" s="46">
        <v>45828</v>
      </c>
      <c r="C11138" s="8" t="s">
        <v>13</v>
      </c>
      <c r="D11138" s="8" t="s">
        <v>14</v>
      </c>
      <c r="E11138" s="8" t="s">
        <v>14</v>
      </c>
      <c r="F11138" s="9">
        <f t="shared" si="604"/>
        <v>-900000</v>
      </c>
      <c r="G11138" s="9">
        <v>-9</v>
      </c>
      <c r="H11138" s="10">
        <v>-970263</v>
      </c>
      <c r="I11138" s="11">
        <f t="shared" si="606"/>
        <v>15462449001.666012</v>
      </c>
      <c r="J11138" s="11">
        <f t="shared" si="607"/>
        <v>151156</v>
      </c>
      <c r="K11138" s="11">
        <f t="shared" si="608"/>
        <v>102294.64263189031</v>
      </c>
      <c r="L11138" s="12">
        <f t="shared" si="605"/>
        <v>49611.216312987264</v>
      </c>
      <c r="M11138" s="11">
        <f>COUNTIF(E$2:$E11138,E11138)</f>
        <v>1934</v>
      </c>
      <c r="O11138" t="str">
        <f t="shared" si="609"/>
        <v/>
      </c>
    </row>
    <row r="11139" spans="1:15" hidden="1">
      <c r="A11139" s="41" t="s">
        <v>103</v>
      </c>
      <c r="B11139" s="46">
        <v>45828</v>
      </c>
      <c r="C11139" s="8" t="s">
        <v>13</v>
      </c>
      <c r="D11139" s="8" t="s">
        <v>14</v>
      </c>
      <c r="E11139" s="8" t="s">
        <v>14</v>
      </c>
      <c r="F11139" s="9">
        <f t="shared" si="604"/>
        <v>-1800000</v>
      </c>
      <c r="G11139" s="9">
        <v>-18</v>
      </c>
      <c r="H11139" s="10">
        <v>-1940526</v>
      </c>
      <c r="I11139" s="11">
        <f t="shared" si="606"/>
        <v>15460607698.098639</v>
      </c>
      <c r="J11139" s="11">
        <f t="shared" si="607"/>
        <v>151138</v>
      </c>
      <c r="K11139" s="11">
        <f t="shared" si="608"/>
        <v>102294.64263189031</v>
      </c>
      <c r="L11139" s="12">
        <f t="shared" si="605"/>
        <v>99222.432625974528</v>
      </c>
      <c r="M11139" s="11">
        <f>COUNTIF(E$2:$E11139,E11139)</f>
        <v>1935</v>
      </c>
      <c r="O11139" t="str">
        <f t="shared" si="609"/>
        <v/>
      </c>
    </row>
    <row r="11140" spans="1:15" hidden="1">
      <c r="A11140" s="41" t="s">
        <v>103</v>
      </c>
      <c r="B11140" s="46">
        <v>45828</v>
      </c>
      <c r="C11140" s="8" t="s">
        <v>13</v>
      </c>
      <c r="D11140" s="8" t="s">
        <v>14</v>
      </c>
      <c r="E11140" s="8" t="s">
        <v>14</v>
      </c>
      <c r="F11140" s="9">
        <f t="shared" si="604"/>
        <v>4700000</v>
      </c>
      <c r="G11140" s="9">
        <v>47</v>
      </c>
      <c r="H11140" s="10">
        <v>5042442</v>
      </c>
      <c r="I11140" s="11">
        <f t="shared" si="606"/>
        <v>15465650140.098639</v>
      </c>
      <c r="J11140" s="11">
        <f t="shared" si="607"/>
        <v>151185</v>
      </c>
      <c r="K11140" s="11">
        <f t="shared" si="608"/>
        <v>102296.19433210065</v>
      </c>
      <c r="L11140" s="12">
        <f t="shared" si="605"/>
        <v>0</v>
      </c>
      <c r="M11140" s="11">
        <f>COUNTIF(E$2:$E11140,E11140)</f>
        <v>1936</v>
      </c>
      <c r="O11140" t="str">
        <f t="shared" si="609"/>
        <v/>
      </c>
    </row>
    <row r="11141" spans="1:15" hidden="1">
      <c r="A11141" s="41" t="s">
        <v>103</v>
      </c>
      <c r="B11141" s="46">
        <v>45828</v>
      </c>
      <c r="C11141" s="8" t="s">
        <v>13</v>
      </c>
      <c r="D11141" s="8" t="s">
        <v>14</v>
      </c>
      <c r="E11141" s="8" t="s">
        <v>14</v>
      </c>
      <c r="F11141" s="9">
        <f t="shared" si="604"/>
        <v>-46300000</v>
      </c>
      <c r="G11141" s="9">
        <v>-463</v>
      </c>
      <c r="H11141" s="10">
        <v>-49914641</v>
      </c>
      <c r="I11141" s="11">
        <f t="shared" si="606"/>
        <v>15418287002.122875</v>
      </c>
      <c r="J11141" s="11">
        <f t="shared" si="607"/>
        <v>150722</v>
      </c>
      <c r="K11141" s="11">
        <f t="shared" si="608"/>
        <v>102296.19433210065</v>
      </c>
      <c r="L11141" s="12">
        <f t="shared" si="605"/>
        <v>2551503.0242373943</v>
      </c>
      <c r="M11141" s="11">
        <f>COUNTIF(E$2:$E11141,E11141)</f>
        <v>1937</v>
      </c>
      <c r="O11141" t="str">
        <f t="shared" si="609"/>
        <v/>
      </c>
    </row>
    <row r="11142" spans="1:15" hidden="1">
      <c r="A11142" s="41" t="s">
        <v>103</v>
      </c>
      <c r="B11142" s="46">
        <v>45828</v>
      </c>
      <c r="C11142" s="8" t="s">
        <v>13</v>
      </c>
      <c r="D11142" s="8" t="s">
        <v>15</v>
      </c>
      <c r="E11142" s="8" t="s">
        <v>15</v>
      </c>
      <c r="F11142" s="9">
        <f t="shared" si="604"/>
        <v>-76900000</v>
      </c>
      <c r="G11142" s="9">
        <v>-769</v>
      </c>
      <c r="H11142" s="10">
        <v>-84557702</v>
      </c>
      <c r="I11142" s="11">
        <f t="shared" si="606"/>
        <v>15742902216.412491</v>
      </c>
      <c r="J11142" s="11">
        <f t="shared" si="607"/>
        <v>145758</v>
      </c>
      <c r="K11142" s="11">
        <f t="shared" si="608"/>
        <v>108007.1228777322</v>
      </c>
      <c r="L11142" s="12">
        <f t="shared" si="605"/>
        <v>1500224.5070239455</v>
      </c>
      <c r="M11142" s="11">
        <f>COUNTIF(E$2:$E11142,E11142)</f>
        <v>3593</v>
      </c>
      <c r="O11142" t="str">
        <f t="shared" si="609"/>
        <v/>
      </c>
    </row>
    <row r="11143" spans="1:15" hidden="1">
      <c r="A11143" s="41" t="s">
        <v>103</v>
      </c>
      <c r="B11143" s="46">
        <v>45828</v>
      </c>
      <c r="C11143" s="8" t="s">
        <v>13</v>
      </c>
      <c r="D11143" s="8" t="s">
        <v>14</v>
      </c>
      <c r="E11143" s="8" t="s">
        <v>14</v>
      </c>
      <c r="F11143" s="9">
        <f t="shared" si="604"/>
        <v>-900000</v>
      </c>
      <c r="G11143" s="9">
        <v>-9</v>
      </c>
      <c r="H11143" s="10">
        <v>-970263</v>
      </c>
      <c r="I11143" s="11">
        <f t="shared" si="606"/>
        <v>15417366336.373886</v>
      </c>
      <c r="J11143" s="11">
        <f t="shared" si="607"/>
        <v>150713</v>
      </c>
      <c r="K11143" s="11">
        <f t="shared" si="608"/>
        <v>102296.19433210065</v>
      </c>
      <c r="L11143" s="12">
        <f t="shared" si="605"/>
        <v>49597.251011094078</v>
      </c>
      <c r="M11143" s="11">
        <f>COUNTIF(E$2:$E11143,E11143)</f>
        <v>1938</v>
      </c>
      <c r="O11143" t="str">
        <f t="shared" si="609"/>
        <v/>
      </c>
    </row>
    <row r="11144" spans="1:15" hidden="1">
      <c r="A11144" s="41" t="s">
        <v>103</v>
      </c>
      <c r="B11144" s="46">
        <v>45828</v>
      </c>
      <c r="C11144" s="8" t="s">
        <v>13</v>
      </c>
      <c r="D11144" s="8" t="s">
        <v>14</v>
      </c>
      <c r="E11144" s="8" t="s">
        <v>14</v>
      </c>
      <c r="F11144" s="9">
        <f t="shared" si="604"/>
        <v>-2700000</v>
      </c>
      <c r="G11144" s="9">
        <v>-27</v>
      </c>
      <c r="H11144" s="10">
        <v>-2910789</v>
      </c>
      <c r="I11144" s="11">
        <f t="shared" si="606"/>
        <v>15414604339.126919</v>
      </c>
      <c r="J11144" s="11">
        <f t="shared" si="607"/>
        <v>150686</v>
      </c>
      <c r="K11144" s="11">
        <f t="shared" si="608"/>
        <v>102296.19433210065</v>
      </c>
      <c r="L11144" s="12">
        <f t="shared" si="605"/>
        <v>148791.75303328224</v>
      </c>
      <c r="M11144" s="11">
        <f>COUNTIF(E$2:$E11144,E11144)</f>
        <v>1939</v>
      </c>
      <c r="O11144" t="str">
        <f t="shared" si="609"/>
        <v/>
      </c>
    </row>
    <row r="11145" spans="1:15" hidden="1">
      <c r="A11145" s="41" t="s">
        <v>103</v>
      </c>
      <c r="B11145" s="46">
        <v>45828</v>
      </c>
      <c r="C11145" s="8" t="s">
        <v>13</v>
      </c>
      <c r="D11145" s="8" t="s">
        <v>14</v>
      </c>
      <c r="E11145" s="8" t="s">
        <v>14</v>
      </c>
      <c r="F11145" s="9">
        <f t="shared" si="604"/>
        <v>-4600000</v>
      </c>
      <c r="G11145" s="9">
        <v>-46</v>
      </c>
      <c r="H11145" s="10">
        <v>-4959122</v>
      </c>
      <c r="I11145" s="11">
        <f t="shared" si="606"/>
        <v>15409898714.187643</v>
      </c>
      <c r="J11145" s="11">
        <f t="shared" si="607"/>
        <v>150640</v>
      </c>
      <c r="K11145" s="11">
        <f t="shared" si="608"/>
        <v>102296.19433210065</v>
      </c>
      <c r="L11145" s="12">
        <f t="shared" si="605"/>
        <v>253497.06072336994</v>
      </c>
      <c r="M11145" s="11">
        <f>COUNTIF(E$2:$E11145,E11145)</f>
        <v>1940</v>
      </c>
      <c r="O11145" t="str">
        <f t="shared" si="609"/>
        <v/>
      </c>
    </row>
    <row r="11146" spans="1:15" hidden="1">
      <c r="A11146" s="41" t="s">
        <v>103</v>
      </c>
      <c r="B11146" s="46">
        <v>45828</v>
      </c>
      <c r="C11146" s="8" t="s">
        <v>13</v>
      </c>
      <c r="D11146" s="8" t="s">
        <v>14</v>
      </c>
      <c r="E11146" s="8" t="s">
        <v>14</v>
      </c>
      <c r="F11146" s="9">
        <f t="shared" si="604"/>
        <v>-900000</v>
      </c>
      <c r="G11146" s="9">
        <v>-9</v>
      </c>
      <c r="H11146" s="10">
        <v>-970263</v>
      </c>
      <c r="I11146" s="11">
        <f t="shared" si="606"/>
        <v>15408978048.438654</v>
      </c>
      <c r="J11146" s="11">
        <f t="shared" si="607"/>
        <v>150631</v>
      </c>
      <c r="K11146" s="11">
        <f t="shared" si="608"/>
        <v>102296.19433210065</v>
      </c>
      <c r="L11146" s="12">
        <f t="shared" si="605"/>
        <v>49597.251011094078</v>
      </c>
      <c r="M11146" s="11">
        <f>COUNTIF(E$2:$E11146,E11146)</f>
        <v>1941</v>
      </c>
      <c r="O11146" t="str">
        <f t="shared" si="609"/>
        <v/>
      </c>
    </row>
    <row r="11147" spans="1:15" hidden="1">
      <c r="A11147" s="41" t="s">
        <v>103</v>
      </c>
      <c r="B11147" s="46">
        <v>45828</v>
      </c>
      <c r="C11147" s="8" t="s">
        <v>13</v>
      </c>
      <c r="D11147" s="8" t="s">
        <v>15</v>
      </c>
      <c r="E11147" s="8" t="s">
        <v>15</v>
      </c>
      <c r="F11147" s="9">
        <f t="shared" si="604"/>
        <v>-77000000</v>
      </c>
      <c r="G11147" s="9">
        <v>-770</v>
      </c>
      <c r="H11147" s="10">
        <v>-84667660</v>
      </c>
      <c r="I11147" s="11">
        <f t="shared" si="606"/>
        <v>15659736731.796637</v>
      </c>
      <c r="J11147" s="11">
        <f t="shared" si="607"/>
        <v>144988</v>
      </c>
      <c r="K11147" s="11">
        <f t="shared" si="608"/>
        <v>108007.1228777322</v>
      </c>
      <c r="L11147" s="12">
        <f t="shared" si="605"/>
        <v>1502175.3841462135</v>
      </c>
      <c r="M11147" s="11">
        <f>COUNTIF(E$2:$E11147,E11147)</f>
        <v>3594</v>
      </c>
      <c r="O11147" t="str">
        <f t="shared" si="609"/>
        <v/>
      </c>
    </row>
    <row r="11148" spans="1:15" hidden="1">
      <c r="A11148" s="41" t="s">
        <v>103</v>
      </c>
      <c r="B11148" s="46">
        <v>45828</v>
      </c>
      <c r="C11148" s="8" t="s">
        <v>13</v>
      </c>
      <c r="D11148" s="8" t="s">
        <v>14</v>
      </c>
      <c r="E11148" s="8" t="s">
        <v>14</v>
      </c>
      <c r="F11148" s="9">
        <f t="shared" si="604"/>
        <v>-4700000</v>
      </c>
      <c r="G11148" s="9">
        <v>-47</v>
      </c>
      <c r="H11148" s="10">
        <v>-5066929</v>
      </c>
      <c r="I11148" s="11">
        <f t="shared" si="606"/>
        <v>15404170127.305046</v>
      </c>
      <c r="J11148" s="11">
        <f t="shared" si="607"/>
        <v>150584</v>
      </c>
      <c r="K11148" s="11">
        <f t="shared" si="608"/>
        <v>102296.19433210065</v>
      </c>
      <c r="L11148" s="12">
        <f t="shared" si="605"/>
        <v>259007.86639126949</v>
      </c>
      <c r="M11148" s="11">
        <f>COUNTIF(E$2:$E11148,E11148)</f>
        <v>1942</v>
      </c>
      <c r="O11148" t="str">
        <f t="shared" si="609"/>
        <v/>
      </c>
    </row>
    <row r="11149" spans="1:15" hidden="1">
      <c r="A11149" s="41" t="s">
        <v>103</v>
      </c>
      <c r="B11149" s="46">
        <v>45828</v>
      </c>
      <c r="C11149" s="8" t="s">
        <v>13</v>
      </c>
      <c r="D11149" s="8" t="s">
        <v>14</v>
      </c>
      <c r="E11149" s="8" t="s">
        <v>14</v>
      </c>
      <c r="F11149" s="9">
        <f t="shared" si="604"/>
        <v>-10100000</v>
      </c>
      <c r="G11149" s="9">
        <v>-101</v>
      </c>
      <c r="H11149" s="10">
        <v>-10888507</v>
      </c>
      <c r="I11149" s="11">
        <f t="shared" si="606"/>
        <v>15393838211.677504</v>
      </c>
      <c r="J11149" s="11">
        <f t="shared" si="607"/>
        <v>150483</v>
      </c>
      <c r="K11149" s="11">
        <f t="shared" si="608"/>
        <v>102296.19433210065</v>
      </c>
      <c r="L11149" s="12">
        <f t="shared" si="605"/>
        <v>556591.37245783396</v>
      </c>
      <c r="M11149" s="11">
        <f>COUNTIF(E$2:$E11149,E11149)</f>
        <v>1943</v>
      </c>
      <c r="O11149" t="str">
        <f t="shared" si="609"/>
        <v/>
      </c>
    </row>
    <row r="11150" spans="1:15" hidden="1">
      <c r="A11150" s="41" t="s">
        <v>103</v>
      </c>
      <c r="B11150" s="46">
        <v>45828</v>
      </c>
      <c r="C11150" s="8" t="s">
        <v>13</v>
      </c>
      <c r="D11150" s="8" t="s">
        <v>14</v>
      </c>
      <c r="E11150" s="8" t="s">
        <v>14</v>
      </c>
      <c r="F11150" s="9">
        <f t="shared" si="604"/>
        <v>-18500000</v>
      </c>
      <c r="G11150" s="9">
        <v>-185</v>
      </c>
      <c r="H11150" s="10">
        <v>-19944295</v>
      </c>
      <c r="I11150" s="11">
        <f t="shared" si="606"/>
        <v>15374913415.726065</v>
      </c>
      <c r="J11150" s="11">
        <f t="shared" si="607"/>
        <v>150298</v>
      </c>
      <c r="K11150" s="11">
        <f t="shared" si="608"/>
        <v>102296.19433210065</v>
      </c>
      <c r="L11150" s="12">
        <f t="shared" si="605"/>
        <v>1019499.0485613793</v>
      </c>
      <c r="M11150" s="11">
        <f>COUNTIF(E$2:$E11150,E11150)</f>
        <v>1944</v>
      </c>
      <c r="O11150" t="str">
        <f t="shared" si="609"/>
        <v/>
      </c>
    </row>
    <row r="11151" spans="1:15" hidden="1">
      <c r="A11151" s="41" t="s">
        <v>103</v>
      </c>
      <c r="B11151" s="46">
        <v>45828</v>
      </c>
      <c r="C11151" s="8" t="s">
        <v>13</v>
      </c>
      <c r="D11151" s="8" t="s">
        <v>14</v>
      </c>
      <c r="E11151" s="8" t="s">
        <v>14</v>
      </c>
      <c r="F11151" s="9">
        <f t="shared" si="604"/>
        <v>-900000</v>
      </c>
      <c r="G11151" s="9">
        <v>-9</v>
      </c>
      <c r="H11151" s="10">
        <v>-970263</v>
      </c>
      <c r="I11151" s="11">
        <f t="shared" si="606"/>
        <v>15373992749.977076</v>
      </c>
      <c r="J11151" s="11">
        <f t="shared" si="607"/>
        <v>150289</v>
      </c>
      <c r="K11151" s="11">
        <f t="shared" si="608"/>
        <v>102296.19433210065</v>
      </c>
      <c r="L11151" s="12">
        <f t="shared" si="605"/>
        <v>49597.251011094078</v>
      </c>
      <c r="M11151" s="11">
        <f>COUNTIF(E$2:$E11151,E11151)</f>
        <v>1945</v>
      </c>
      <c r="O11151" t="str">
        <f t="shared" si="609"/>
        <v/>
      </c>
    </row>
    <row r="11152" spans="1:15" hidden="1">
      <c r="A11152" s="41" t="s">
        <v>103</v>
      </c>
      <c r="B11152" s="46">
        <v>45828</v>
      </c>
      <c r="C11152" s="8" t="s">
        <v>13</v>
      </c>
      <c r="D11152" s="8" t="s">
        <v>14</v>
      </c>
      <c r="E11152" s="8" t="s">
        <v>14</v>
      </c>
      <c r="F11152" s="9">
        <f t="shared" si="604"/>
        <v>-1700000</v>
      </c>
      <c r="G11152" s="9">
        <v>-17</v>
      </c>
      <c r="H11152" s="10">
        <v>-1832719</v>
      </c>
      <c r="I11152" s="11">
        <f t="shared" si="606"/>
        <v>15372253714.673429</v>
      </c>
      <c r="J11152" s="11">
        <f t="shared" si="607"/>
        <v>150272</v>
      </c>
      <c r="K11152" s="11">
        <f t="shared" si="608"/>
        <v>102296.19433210065</v>
      </c>
      <c r="L11152" s="12">
        <f t="shared" si="605"/>
        <v>93683.696354288841</v>
      </c>
      <c r="M11152" s="11">
        <f>COUNTIF(E$2:$E11152,E11152)</f>
        <v>1946</v>
      </c>
      <c r="O11152" t="str">
        <f t="shared" si="609"/>
        <v/>
      </c>
    </row>
    <row r="11153" spans="1:15" hidden="1">
      <c r="A11153" s="41" t="s">
        <v>103</v>
      </c>
      <c r="B11153" s="46">
        <v>45828</v>
      </c>
      <c r="C11153" s="8" t="s">
        <v>13</v>
      </c>
      <c r="D11153" s="8" t="s">
        <v>14</v>
      </c>
      <c r="E11153" s="8" t="s">
        <v>14</v>
      </c>
      <c r="F11153" s="9">
        <f t="shared" si="604"/>
        <v>-900000</v>
      </c>
      <c r="G11153" s="9">
        <v>-9</v>
      </c>
      <c r="H11153" s="10">
        <v>-970263</v>
      </c>
      <c r="I11153" s="11">
        <f t="shared" si="606"/>
        <v>15371333048.92444</v>
      </c>
      <c r="J11153" s="11">
        <f t="shared" si="607"/>
        <v>150263</v>
      </c>
      <c r="K11153" s="11">
        <f t="shared" si="608"/>
        <v>102296.19433210065</v>
      </c>
      <c r="L11153" s="12">
        <f t="shared" si="605"/>
        <v>49597.251011094078</v>
      </c>
      <c r="M11153" s="11">
        <f>COUNTIF(E$2:$E11153,E11153)</f>
        <v>1947</v>
      </c>
      <c r="O11153" t="str">
        <f t="shared" si="609"/>
        <v/>
      </c>
    </row>
    <row r="11154" spans="1:15" hidden="1">
      <c r="A11154" s="41" t="s">
        <v>103</v>
      </c>
      <c r="B11154" s="46">
        <v>45828</v>
      </c>
      <c r="C11154" s="8" t="s">
        <v>13</v>
      </c>
      <c r="D11154" s="8" t="s">
        <v>46</v>
      </c>
      <c r="E11154" s="8" t="s">
        <v>46</v>
      </c>
      <c r="F11154" s="9">
        <f t="shared" si="604"/>
        <v>27200000</v>
      </c>
      <c r="G11154" s="9">
        <v>272</v>
      </c>
      <c r="H11154" s="10">
        <v>28388640</v>
      </c>
      <c r="I11154" s="11">
        <f t="shared" si="606"/>
        <v>11575786968.515728</v>
      </c>
      <c r="J11154" s="11">
        <f t="shared" si="607"/>
        <v>112537</v>
      </c>
      <c r="K11154" s="11">
        <f t="shared" si="608"/>
        <v>102862.05397794262</v>
      </c>
      <c r="L11154" s="12">
        <f t="shared" si="605"/>
        <v>0</v>
      </c>
      <c r="M11154" s="11">
        <f>COUNTIF(E$2:$E11154,E11154)</f>
        <v>3105</v>
      </c>
      <c r="O11154" t="str">
        <f t="shared" si="609"/>
        <v/>
      </c>
    </row>
    <row r="11155" spans="1:15" hidden="1">
      <c r="A11155" s="41" t="s">
        <v>103</v>
      </c>
      <c r="B11155" s="46">
        <v>45828</v>
      </c>
      <c r="C11155" s="8" t="s">
        <v>13</v>
      </c>
      <c r="D11155" s="8" t="s">
        <v>15</v>
      </c>
      <c r="E11155" s="8" t="s">
        <v>15</v>
      </c>
      <c r="F11155" s="9">
        <f t="shared" si="604"/>
        <v>-97500000</v>
      </c>
      <c r="G11155" s="9">
        <v>-975</v>
      </c>
      <c r="H11155" s="10">
        <v>-107209050</v>
      </c>
      <c r="I11155" s="11">
        <f t="shared" si="606"/>
        <v>15554429786.990849</v>
      </c>
      <c r="J11155" s="11">
        <f t="shared" si="607"/>
        <v>144013</v>
      </c>
      <c r="K11155" s="11">
        <f t="shared" si="608"/>
        <v>108007.1228777322</v>
      </c>
      <c r="L11155" s="12">
        <f t="shared" si="605"/>
        <v>1902105.1942111105</v>
      </c>
      <c r="M11155" s="11">
        <f>COUNTIF(E$2:$E11155,E11155)</f>
        <v>3595</v>
      </c>
      <c r="O11155" t="str">
        <f t="shared" si="609"/>
        <v/>
      </c>
    </row>
    <row r="11156" spans="1:15" hidden="1">
      <c r="A11156" s="41" t="s">
        <v>103</v>
      </c>
      <c r="B11156" s="46">
        <v>45828</v>
      </c>
      <c r="C11156" s="8" t="s">
        <v>13</v>
      </c>
      <c r="D11156" s="8" t="s">
        <v>14</v>
      </c>
      <c r="E11156" s="8" t="s">
        <v>14</v>
      </c>
      <c r="F11156" s="9">
        <f t="shared" si="604"/>
        <v>-900000</v>
      </c>
      <c r="G11156" s="9">
        <v>-9</v>
      </c>
      <c r="H11156" s="10">
        <v>-970263</v>
      </c>
      <c r="I11156" s="11">
        <f t="shared" si="606"/>
        <v>15370412383.175451</v>
      </c>
      <c r="J11156" s="11">
        <f t="shared" si="607"/>
        <v>150254</v>
      </c>
      <c r="K11156" s="11">
        <f t="shared" si="608"/>
        <v>102296.19433210065</v>
      </c>
      <c r="L11156" s="12">
        <f t="shared" si="605"/>
        <v>49597.251011094078</v>
      </c>
      <c r="M11156" s="11">
        <f>COUNTIF(E$2:$E11156,E11156)</f>
        <v>1948</v>
      </c>
      <c r="O11156" t="str">
        <f t="shared" si="609"/>
        <v/>
      </c>
    </row>
    <row r="11157" spans="1:15" hidden="1">
      <c r="A11157" s="41" t="s">
        <v>103</v>
      </c>
      <c r="B11157" s="46">
        <v>45828</v>
      </c>
      <c r="C11157" s="8" t="s">
        <v>13</v>
      </c>
      <c r="D11157" s="8" t="s">
        <v>14</v>
      </c>
      <c r="E11157" s="8" t="s">
        <v>14</v>
      </c>
      <c r="F11157" s="9">
        <f t="shared" si="604"/>
        <v>-46300000</v>
      </c>
      <c r="G11157" s="9">
        <v>-463</v>
      </c>
      <c r="H11157" s="10">
        <v>-49914641</v>
      </c>
      <c r="I11157" s="11">
        <f t="shared" si="606"/>
        <v>15323049245.199688</v>
      </c>
      <c r="J11157" s="11">
        <f t="shared" si="607"/>
        <v>149791</v>
      </c>
      <c r="K11157" s="11">
        <f t="shared" si="608"/>
        <v>102296.19433210065</v>
      </c>
      <c r="L11157" s="12">
        <f t="shared" si="605"/>
        <v>2551503.0242373943</v>
      </c>
      <c r="M11157" s="11">
        <f>COUNTIF(E$2:$E11157,E11157)</f>
        <v>1949</v>
      </c>
      <c r="O11157" t="str">
        <f t="shared" si="609"/>
        <v/>
      </c>
    </row>
    <row r="11158" spans="1:15" hidden="1">
      <c r="A11158" s="41" t="s">
        <v>103</v>
      </c>
      <c r="B11158" s="46">
        <v>45828</v>
      </c>
      <c r="C11158" s="8" t="s">
        <v>13</v>
      </c>
      <c r="D11158" s="8" t="s">
        <v>14</v>
      </c>
      <c r="E11158" s="8" t="s">
        <v>14</v>
      </c>
      <c r="F11158" s="9">
        <f t="shared" si="604"/>
        <v>-46300000</v>
      </c>
      <c r="G11158" s="9">
        <v>-463</v>
      </c>
      <c r="H11158" s="10">
        <v>-49914641</v>
      </c>
      <c r="I11158" s="11">
        <f t="shared" si="606"/>
        <v>15275686107.223925</v>
      </c>
      <c r="J11158" s="11">
        <f t="shared" si="607"/>
        <v>149328</v>
      </c>
      <c r="K11158" s="11">
        <f t="shared" si="608"/>
        <v>102296.19433210065</v>
      </c>
      <c r="L11158" s="12">
        <f t="shared" si="605"/>
        <v>2551503.0242373943</v>
      </c>
      <c r="M11158" s="11">
        <f>COUNTIF(E$2:$E11158,E11158)</f>
        <v>1950</v>
      </c>
      <c r="O11158" t="str">
        <f t="shared" si="609"/>
        <v/>
      </c>
    </row>
    <row r="11159" spans="1:15" hidden="1">
      <c r="A11159" s="41" t="s">
        <v>103</v>
      </c>
      <c r="B11159" s="46">
        <v>45828</v>
      </c>
      <c r="C11159" s="8" t="s">
        <v>13</v>
      </c>
      <c r="D11159" s="8" t="s">
        <v>14</v>
      </c>
      <c r="E11159" s="8" t="s">
        <v>14</v>
      </c>
      <c r="F11159" s="9">
        <f t="shared" si="604"/>
        <v>-46300000</v>
      </c>
      <c r="G11159" s="9">
        <v>-463</v>
      </c>
      <c r="H11159" s="10">
        <v>-49914641</v>
      </c>
      <c r="I11159" s="11">
        <f t="shared" si="606"/>
        <v>15228322969.248161</v>
      </c>
      <c r="J11159" s="11">
        <f t="shared" si="607"/>
        <v>148865</v>
      </c>
      <c r="K11159" s="11">
        <f t="shared" si="608"/>
        <v>102296.19433210065</v>
      </c>
      <c r="L11159" s="12">
        <f t="shared" si="605"/>
        <v>2551503.0242373943</v>
      </c>
      <c r="M11159" s="11">
        <f>COUNTIF(E$2:$E11159,E11159)</f>
        <v>1951</v>
      </c>
      <c r="O11159" t="str">
        <f t="shared" si="609"/>
        <v/>
      </c>
    </row>
    <row r="11160" spans="1:15" hidden="1">
      <c r="A11160" s="41" t="s">
        <v>103</v>
      </c>
      <c r="B11160" s="46">
        <v>45828</v>
      </c>
      <c r="C11160" s="8" t="s">
        <v>13</v>
      </c>
      <c r="D11160" s="8" t="s">
        <v>14</v>
      </c>
      <c r="E11160" s="8" t="s">
        <v>14</v>
      </c>
      <c r="F11160" s="9">
        <f t="shared" si="604"/>
        <v>-8300000</v>
      </c>
      <c r="G11160" s="9">
        <v>-83</v>
      </c>
      <c r="H11160" s="10">
        <v>-8947981</v>
      </c>
      <c r="I11160" s="11">
        <f t="shared" si="606"/>
        <v>15219832385.118597</v>
      </c>
      <c r="J11160" s="11">
        <f t="shared" si="607"/>
        <v>148782</v>
      </c>
      <c r="K11160" s="11">
        <f t="shared" si="608"/>
        <v>102296.19433210065</v>
      </c>
      <c r="L11160" s="12">
        <f t="shared" si="605"/>
        <v>457396.8704356458</v>
      </c>
      <c r="M11160" s="11">
        <f>COUNTIF(E$2:$E11160,E11160)</f>
        <v>1952</v>
      </c>
      <c r="O11160" t="str">
        <f t="shared" si="609"/>
        <v/>
      </c>
    </row>
    <row r="11161" spans="1:15" hidden="1">
      <c r="A11161" s="41" t="s">
        <v>103</v>
      </c>
      <c r="B11161" s="46">
        <v>45828</v>
      </c>
      <c r="C11161" s="8" t="s">
        <v>13</v>
      </c>
      <c r="D11161" s="8" t="s">
        <v>14</v>
      </c>
      <c r="E11161" s="8" t="s">
        <v>14</v>
      </c>
      <c r="F11161" s="9">
        <f t="shared" si="604"/>
        <v>-900000</v>
      </c>
      <c r="G11161" s="9">
        <v>-9</v>
      </c>
      <c r="H11161" s="10">
        <v>-970263</v>
      </c>
      <c r="I11161" s="11">
        <f t="shared" si="606"/>
        <v>15218911719.369608</v>
      </c>
      <c r="J11161" s="11">
        <f t="shared" si="607"/>
        <v>148773</v>
      </c>
      <c r="K11161" s="11">
        <f t="shared" si="608"/>
        <v>102296.19433210065</v>
      </c>
      <c r="L11161" s="12">
        <f t="shared" si="605"/>
        <v>49597.251011094078</v>
      </c>
      <c r="M11161" s="11">
        <f>COUNTIF(E$2:$E11161,E11161)</f>
        <v>1953</v>
      </c>
      <c r="O11161" t="str">
        <f t="shared" si="609"/>
        <v/>
      </c>
    </row>
    <row r="11162" spans="1:15" hidden="1">
      <c r="A11162" s="41" t="s">
        <v>103</v>
      </c>
      <c r="B11162" s="46">
        <v>45828</v>
      </c>
      <c r="C11162" s="8" t="s">
        <v>13</v>
      </c>
      <c r="D11162" s="8" t="s">
        <v>15</v>
      </c>
      <c r="E11162" s="8" t="s">
        <v>15</v>
      </c>
      <c r="F11162" s="9">
        <f t="shared" si="604"/>
        <v>-900000</v>
      </c>
      <c r="G11162" s="9">
        <v>-9</v>
      </c>
      <c r="H11162" s="10">
        <v>-989622</v>
      </c>
      <c r="I11162" s="11">
        <f t="shared" si="606"/>
        <v>15553457722.884949</v>
      </c>
      <c r="J11162" s="11">
        <f t="shared" si="607"/>
        <v>144004</v>
      </c>
      <c r="K11162" s="11">
        <f t="shared" si="608"/>
        <v>108007.1228777322</v>
      </c>
      <c r="L11162" s="12">
        <f t="shared" si="605"/>
        <v>17557.894100410282</v>
      </c>
      <c r="M11162" s="11">
        <f>COUNTIF(E$2:$E11162,E11162)</f>
        <v>3596</v>
      </c>
      <c r="O11162" t="str">
        <f t="shared" si="609"/>
        <v/>
      </c>
    </row>
    <row r="11163" spans="1:15" hidden="1">
      <c r="A11163" s="41" t="s">
        <v>103</v>
      </c>
      <c r="B11163" s="46">
        <v>45828</v>
      </c>
      <c r="C11163" s="8" t="s">
        <v>13</v>
      </c>
      <c r="D11163" s="8" t="s">
        <v>14</v>
      </c>
      <c r="E11163" s="8" t="s">
        <v>14</v>
      </c>
      <c r="F11163" s="9">
        <f t="shared" si="604"/>
        <v>-2600000</v>
      </c>
      <c r="G11163" s="9">
        <v>-26</v>
      </c>
      <c r="H11163" s="10">
        <v>-2802982</v>
      </c>
      <c r="I11163" s="11">
        <f t="shared" si="606"/>
        <v>15216252018.316973</v>
      </c>
      <c r="J11163" s="11">
        <f t="shared" si="607"/>
        <v>148747</v>
      </c>
      <c r="K11163" s="11">
        <f t="shared" si="608"/>
        <v>102296.19433210065</v>
      </c>
      <c r="L11163" s="12">
        <f t="shared" si="605"/>
        <v>143280.94736538315</v>
      </c>
      <c r="M11163" s="11">
        <f>COUNTIF(E$2:$E11163,E11163)</f>
        <v>1954</v>
      </c>
      <c r="O11163" t="str">
        <f t="shared" si="609"/>
        <v/>
      </c>
    </row>
    <row r="11164" spans="1:15" hidden="1">
      <c r="A11164" s="41" t="s">
        <v>103</v>
      </c>
      <c r="B11164" s="46">
        <v>45828</v>
      </c>
      <c r="C11164" s="8" t="s">
        <v>13</v>
      </c>
      <c r="D11164" s="8" t="s">
        <v>14</v>
      </c>
      <c r="E11164" s="8" t="s">
        <v>14</v>
      </c>
      <c r="F11164" s="9">
        <f t="shared" si="604"/>
        <v>-46300000</v>
      </c>
      <c r="G11164" s="9">
        <v>-463</v>
      </c>
      <c r="H11164" s="10">
        <v>-49914641</v>
      </c>
      <c r="I11164" s="11">
        <f t="shared" si="606"/>
        <v>15168888880.341209</v>
      </c>
      <c r="J11164" s="11">
        <f t="shared" si="607"/>
        <v>148284</v>
      </c>
      <c r="K11164" s="11">
        <f t="shared" si="608"/>
        <v>102296.19433210065</v>
      </c>
      <c r="L11164" s="12">
        <f t="shared" si="605"/>
        <v>2551503.0242373943</v>
      </c>
      <c r="M11164" s="11">
        <f>COUNTIF(E$2:$E11164,E11164)</f>
        <v>1955</v>
      </c>
      <c r="O11164" t="str">
        <f t="shared" si="609"/>
        <v/>
      </c>
    </row>
    <row r="11165" spans="1:15" hidden="1">
      <c r="A11165" s="41" t="s">
        <v>103</v>
      </c>
      <c r="B11165" s="46">
        <v>45828</v>
      </c>
      <c r="C11165" s="8" t="s">
        <v>13</v>
      </c>
      <c r="D11165" s="8" t="s">
        <v>14</v>
      </c>
      <c r="E11165" s="8" t="s">
        <v>14</v>
      </c>
      <c r="F11165" s="9">
        <f t="shared" si="604"/>
        <v>-27800000</v>
      </c>
      <c r="G11165" s="9">
        <v>-278</v>
      </c>
      <c r="H11165" s="10">
        <v>-29970346</v>
      </c>
      <c r="I11165" s="11">
        <f t="shared" si="606"/>
        <v>15140450538.316885</v>
      </c>
      <c r="J11165" s="11">
        <f t="shared" si="607"/>
        <v>148006</v>
      </c>
      <c r="K11165" s="11">
        <f t="shared" si="608"/>
        <v>102296.19433210065</v>
      </c>
      <c r="L11165" s="12">
        <f t="shared" si="605"/>
        <v>1532003.9756760187</v>
      </c>
      <c r="M11165" s="11">
        <f>COUNTIF(E$2:$E11165,E11165)</f>
        <v>1956</v>
      </c>
      <c r="O11165" t="str">
        <f t="shared" si="609"/>
        <v/>
      </c>
    </row>
    <row r="11166" spans="1:15" hidden="1">
      <c r="A11166" s="41" t="s">
        <v>103</v>
      </c>
      <c r="B11166" s="46">
        <v>45828</v>
      </c>
      <c r="C11166" s="8" t="s">
        <v>13</v>
      </c>
      <c r="D11166" s="8" t="s">
        <v>14</v>
      </c>
      <c r="E11166" s="8" t="s">
        <v>14</v>
      </c>
      <c r="F11166" s="9">
        <f t="shared" si="604"/>
        <v>-18500000</v>
      </c>
      <c r="G11166" s="9">
        <v>-185</v>
      </c>
      <c r="H11166" s="10">
        <v>-19944295</v>
      </c>
      <c r="I11166" s="11">
        <f t="shared" si="606"/>
        <v>15121525742.365446</v>
      </c>
      <c r="J11166" s="11">
        <f t="shared" si="607"/>
        <v>147821</v>
      </c>
      <c r="K11166" s="11">
        <f t="shared" si="608"/>
        <v>102296.19433210065</v>
      </c>
      <c r="L11166" s="12">
        <f t="shared" si="605"/>
        <v>1019499.0485613793</v>
      </c>
      <c r="M11166" s="11">
        <f>COUNTIF(E$2:$E11166,E11166)</f>
        <v>1957</v>
      </c>
      <c r="O11166" t="str">
        <f t="shared" si="609"/>
        <v/>
      </c>
    </row>
    <row r="11167" spans="1:15" hidden="1">
      <c r="A11167" s="41" t="s">
        <v>103</v>
      </c>
      <c r="B11167" s="46">
        <v>45828</v>
      </c>
      <c r="C11167" s="8" t="s">
        <v>13</v>
      </c>
      <c r="D11167" s="8" t="s">
        <v>15</v>
      </c>
      <c r="E11167" s="8" t="s">
        <v>15</v>
      </c>
      <c r="F11167" s="9">
        <f t="shared" si="604"/>
        <v>-77300000</v>
      </c>
      <c r="G11167" s="9">
        <v>-773</v>
      </c>
      <c r="H11167" s="10">
        <v>-84997534</v>
      </c>
      <c r="I11167" s="11">
        <f t="shared" si="606"/>
        <v>15469968216.900461</v>
      </c>
      <c r="J11167" s="11">
        <f t="shared" si="607"/>
        <v>143231</v>
      </c>
      <c r="K11167" s="11">
        <f t="shared" si="608"/>
        <v>108007.1228777322</v>
      </c>
      <c r="L11167" s="12">
        <f t="shared" si="605"/>
        <v>1508028.0155130178</v>
      </c>
      <c r="M11167" s="11">
        <f>COUNTIF(E$2:$E11167,E11167)</f>
        <v>3597</v>
      </c>
      <c r="O11167" t="str">
        <f t="shared" si="609"/>
        <v/>
      </c>
    </row>
    <row r="11168" spans="1:15" hidden="1">
      <c r="A11168" s="41" t="s">
        <v>103</v>
      </c>
      <c r="B11168" s="46">
        <v>45828</v>
      </c>
      <c r="C11168" s="8" t="s">
        <v>13</v>
      </c>
      <c r="D11168" s="8" t="s">
        <v>14</v>
      </c>
      <c r="E11168" s="8" t="s">
        <v>14</v>
      </c>
      <c r="F11168" s="9">
        <f t="shared" si="604"/>
        <v>-9200000</v>
      </c>
      <c r="G11168" s="9">
        <v>-92</v>
      </c>
      <c r="H11168" s="10">
        <v>-9918244</v>
      </c>
      <c r="I11168" s="11">
        <f t="shared" si="606"/>
        <v>15112114492.486893</v>
      </c>
      <c r="J11168" s="11">
        <f t="shared" si="607"/>
        <v>147729</v>
      </c>
      <c r="K11168" s="11">
        <f t="shared" si="608"/>
        <v>102296.19433210065</v>
      </c>
      <c r="L11168" s="12">
        <f t="shared" si="605"/>
        <v>506994.12144673988</v>
      </c>
      <c r="M11168" s="11">
        <f>COUNTIF(E$2:$E11168,E11168)</f>
        <v>1958</v>
      </c>
      <c r="O11168" t="str">
        <f t="shared" si="609"/>
        <v/>
      </c>
    </row>
    <row r="11169" spans="1:15" hidden="1">
      <c r="A11169" s="41" t="s">
        <v>103</v>
      </c>
      <c r="B11169" s="46">
        <v>45828</v>
      </c>
      <c r="C11169" s="8" t="s">
        <v>13</v>
      </c>
      <c r="D11169" s="8" t="s">
        <v>15</v>
      </c>
      <c r="E11169" s="8" t="s">
        <v>15</v>
      </c>
      <c r="F11169" s="9">
        <f t="shared" si="604"/>
        <v>-1800000</v>
      </c>
      <c r="G11169" s="9">
        <v>-18</v>
      </c>
      <c r="H11169" s="10">
        <v>-1979244</v>
      </c>
      <c r="I11169" s="11">
        <f t="shared" si="606"/>
        <v>15468024088.688662</v>
      </c>
      <c r="J11169" s="11">
        <f t="shared" si="607"/>
        <v>143213</v>
      </c>
      <c r="K11169" s="11">
        <f t="shared" si="608"/>
        <v>108007.1228777322</v>
      </c>
      <c r="L11169" s="12">
        <f t="shared" si="605"/>
        <v>35115.788200820563</v>
      </c>
      <c r="M11169" s="11">
        <f>COUNTIF(E$2:$E11169,E11169)</f>
        <v>3598</v>
      </c>
      <c r="O11169" t="str">
        <f t="shared" si="609"/>
        <v/>
      </c>
    </row>
    <row r="11170" spans="1:15" hidden="1">
      <c r="A11170" s="41" t="s">
        <v>103</v>
      </c>
      <c r="B11170" s="46">
        <v>45828</v>
      </c>
      <c r="C11170" s="8" t="s">
        <v>13</v>
      </c>
      <c r="D11170" s="8" t="s">
        <v>14</v>
      </c>
      <c r="E11170" s="8" t="s">
        <v>14</v>
      </c>
      <c r="F11170" s="9">
        <f t="shared" si="604"/>
        <v>-900000</v>
      </c>
      <c r="G11170" s="9">
        <v>-9</v>
      </c>
      <c r="H11170" s="10">
        <v>-970263</v>
      </c>
      <c r="I11170" s="11">
        <f t="shared" si="606"/>
        <v>15111193826.737904</v>
      </c>
      <c r="J11170" s="11">
        <f t="shared" si="607"/>
        <v>147720</v>
      </c>
      <c r="K11170" s="11">
        <f t="shared" si="608"/>
        <v>102296.19433210065</v>
      </c>
      <c r="L11170" s="12">
        <f t="shared" si="605"/>
        <v>49597.251011094078</v>
      </c>
      <c r="M11170" s="11">
        <f>COUNTIF(E$2:$E11170,E11170)</f>
        <v>1959</v>
      </c>
      <c r="O11170" t="str">
        <f t="shared" si="609"/>
        <v/>
      </c>
    </row>
    <row r="11171" spans="1:15" hidden="1">
      <c r="A11171" s="41" t="s">
        <v>103</v>
      </c>
      <c r="B11171" s="46">
        <v>45828</v>
      </c>
      <c r="C11171" s="8" t="s">
        <v>13</v>
      </c>
      <c r="D11171" s="8" t="s">
        <v>15</v>
      </c>
      <c r="E11171" s="8" t="s">
        <v>15</v>
      </c>
      <c r="F11171" s="9">
        <f t="shared" si="604"/>
        <v>-900000</v>
      </c>
      <c r="G11171" s="9">
        <v>-9</v>
      </c>
      <c r="H11171" s="10">
        <v>-989622</v>
      </c>
      <c r="I11171" s="11">
        <f t="shared" si="606"/>
        <v>15467052024.582762</v>
      </c>
      <c r="J11171" s="11">
        <f t="shared" si="607"/>
        <v>143204</v>
      </c>
      <c r="K11171" s="11">
        <f t="shared" si="608"/>
        <v>108007.1228777322</v>
      </c>
      <c r="L11171" s="12">
        <f t="shared" si="605"/>
        <v>17557.894100410282</v>
      </c>
      <c r="M11171" s="11">
        <f>COUNTIF(E$2:$E11171,E11171)</f>
        <v>3599</v>
      </c>
      <c r="O11171" t="str">
        <f t="shared" si="609"/>
        <v/>
      </c>
    </row>
    <row r="11172" spans="1:15" hidden="1">
      <c r="A11172" s="41" t="s">
        <v>103</v>
      </c>
      <c r="B11172" s="46">
        <v>45828</v>
      </c>
      <c r="C11172" s="8" t="s">
        <v>13</v>
      </c>
      <c r="D11172" s="8" t="s">
        <v>14</v>
      </c>
      <c r="E11172" s="8" t="s">
        <v>14</v>
      </c>
      <c r="F11172" s="9">
        <f t="shared" si="604"/>
        <v>-13900000</v>
      </c>
      <c r="G11172" s="9">
        <v>-139</v>
      </c>
      <c r="H11172" s="10">
        <v>-14985173</v>
      </c>
      <c r="I11172" s="11">
        <f t="shared" si="606"/>
        <v>15096974655.725742</v>
      </c>
      <c r="J11172" s="11">
        <f t="shared" si="607"/>
        <v>147581</v>
      </c>
      <c r="K11172" s="11">
        <f t="shared" si="608"/>
        <v>102296.19433210065</v>
      </c>
      <c r="L11172" s="12">
        <f t="shared" si="605"/>
        <v>766001.98783800937</v>
      </c>
      <c r="M11172" s="11">
        <f>COUNTIF(E$2:$E11172,E11172)</f>
        <v>1960</v>
      </c>
      <c r="O11172" t="str">
        <f t="shared" si="609"/>
        <v/>
      </c>
    </row>
    <row r="11173" spans="1:15" hidden="1">
      <c r="A11173" s="41" t="s">
        <v>103</v>
      </c>
      <c r="B11173" s="46">
        <v>45828</v>
      </c>
      <c r="C11173" s="8" t="s">
        <v>13</v>
      </c>
      <c r="D11173" s="8" t="s">
        <v>14</v>
      </c>
      <c r="E11173" s="8" t="s">
        <v>14</v>
      </c>
      <c r="F11173" s="9">
        <f t="shared" si="604"/>
        <v>-11500000</v>
      </c>
      <c r="G11173" s="9">
        <v>-115</v>
      </c>
      <c r="H11173" s="10">
        <v>-12397805</v>
      </c>
      <c r="I11173" s="11">
        <f t="shared" si="606"/>
        <v>15085210593.37755</v>
      </c>
      <c r="J11173" s="11">
        <f t="shared" si="607"/>
        <v>147466</v>
      </c>
      <c r="K11173" s="11">
        <f t="shared" si="608"/>
        <v>102296.19433210065</v>
      </c>
      <c r="L11173" s="12">
        <f t="shared" si="605"/>
        <v>633742.65180842392</v>
      </c>
      <c r="M11173" s="11">
        <f>COUNTIF(E$2:$E11173,E11173)</f>
        <v>1961</v>
      </c>
      <c r="O11173" t="str">
        <f t="shared" si="609"/>
        <v/>
      </c>
    </row>
    <row r="11174" spans="1:15" hidden="1">
      <c r="A11174" s="41" t="s">
        <v>103</v>
      </c>
      <c r="B11174" s="46">
        <v>45828</v>
      </c>
      <c r="C11174" s="8" t="s">
        <v>13</v>
      </c>
      <c r="D11174" s="8" t="s">
        <v>14</v>
      </c>
      <c r="E11174" s="8" t="s">
        <v>14</v>
      </c>
      <c r="F11174" s="9">
        <f t="shared" si="604"/>
        <v>-900000</v>
      </c>
      <c r="G11174" s="9">
        <v>-9</v>
      </c>
      <c r="H11174" s="10">
        <v>-970263</v>
      </c>
      <c r="I11174" s="11">
        <f t="shared" si="606"/>
        <v>15084289927.628561</v>
      </c>
      <c r="J11174" s="11">
        <f t="shared" si="607"/>
        <v>147457</v>
      </c>
      <c r="K11174" s="11">
        <f t="shared" si="608"/>
        <v>102296.19433210065</v>
      </c>
      <c r="L11174" s="12">
        <f t="shared" si="605"/>
        <v>49597.251011094078</v>
      </c>
      <c r="M11174" s="11">
        <f>COUNTIF(E$2:$E11174,E11174)</f>
        <v>1962</v>
      </c>
      <c r="O11174" t="str">
        <f t="shared" si="609"/>
        <v/>
      </c>
    </row>
    <row r="11175" spans="1:15" hidden="1">
      <c r="A11175" s="41" t="s">
        <v>103</v>
      </c>
      <c r="B11175" s="46">
        <v>45828</v>
      </c>
      <c r="C11175" s="8" t="s">
        <v>13</v>
      </c>
      <c r="D11175" s="8" t="s">
        <v>14</v>
      </c>
      <c r="E11175" s="8" t="s">
        <v>14</v>
      </c>
      <c r="F11175" s="9">
        <f t="shared" si="604"/>
        <v>-900000</v>
      </c>
      <c r="G11175" s="9">
        <v>-9</v>
      </c>
      <c r="H11175" s="10">
        <v>-970263</v>
      </c>
      <c r="I11175" s="11">
        <f t="shared" si="606"/>
        <v>15083369261.879572</v>
      </c>
      <c r="J11175" s="11">
        <f t="shared" si="607"/>
        <v>147448</v>
      </c>
      <c r="K11175" s="11">
        <f t="shared" si="608"/>
        <v>102296.19433210065</v>
      </c>
      <c r="L11175" s="12">
        <f t="shared" si="605"/>
        <v>49597.251011094078</v>
      </c>
      <c r="M11175" s="11">
        <f>COUNTIF(E$2:$E11175,E11175)</f>
        <v>1963</v>
      </c>
      <c r="O11175" t="str">
        <f t="shared" si="609"/>
        <v/>
      </c>
    </row>
    <row r="11176" spans="1:15" hidden="1">
      <c r="A11176" s="41" t="s">
        <v>103</v>
      </c>
      <c r="B11176" s="46">
        <v>45828</v>
      </c>
      <c r="C11176" s="8" t="s">
        <v>13</v>
      </c>
      <c r="D11176" s="8" t="s">
        <v>14</v>
      </c>
      <c r="E11176" s="8" t="s">
        <v>14</v>
      </c>
      <c r="F11176" s="9">
        <f t="shared" si="604"/>
        <v>-37100000</v>
      </c>
      <c r="G11176" s="9">
        <v>-371</v>
      </c>
      <c r="H11176" s="10">
        <v>-39996397</v>
      </c>
      <c r="I11176" s="11">
        <f t="shared" si="606"/>
        <v>15045417373.782362</v>
      </c>
      <c r="J11176" s="11">
        <f t="shared" si="607"/>
        <v>147077</v>
      </c>
      <c r="K11176" s="11">
        <f t="shared" si="608"/>
        <v>102296.19433210065</v>
      </c>
      <c r="L11176" s="12">
        <f t="shared" si="605"/>
        <v>2044508.9027906582</v>
      </c>
      <c r="M11176" s="11">
        <f>COUNTIF(E$2:$E11176,E11176)</f>
        <v>1964</v>
      </c>
      <c r="O11176" t="str">
        <f t="shared" si="609"/>
        <v/>
      </c>
    </row>
    <row r="11177" spans="1:15" hidden="1">
      <c r="A11177" s="41" t="s">
        <v>103</v>
      </c>
      <c r="B11177" s="46">
        <v>45828</v>
      </c>
      <c r="C11177" s="8" t="s">
        <v>13</v>
      </c>
      <c r="D11177" s="8" t="s">
        <v>15</v>
      </c>
      <c r="E11177" s="8" t="s">
        <v>15</v>
      </c>
      <c r="F11177" s="9">
        <f t="shared" si="604"/>
        <v>-45400000</v>
      </c>
      <c r="G11177" s="9">
        <v>-454</v>
      </c>
      <c r="H11177" s="10">
        <v>-49920932</v>
      </c>
      <c r="I11177" s="11">
        <f t="shared" si="606"/>
        <v>15418016790.796272</v>
      </c>
      <c r="J11177" s="11">
        <f t="shared" si="607"/>
        <v>142750</v>
      </c>
      <c r="K11177" s="11">
        <f t="shared" si="608"/>
        <v>108007.1228777322</v>
      </c>
      <c r="L11177" s="12">
        <f t="shared" si="605"/>
        <v>885698.21350958198</v>
      </c>
      <c r="M11177" s="11">
        <f>COUNTIF(E$2:$E11177,E11177)</f>
        <v>3600</v>
      </c>
      <c r="O11177" t="str">
        <f t="shared" si="609"/>
        <v/>
      </c>
    </row>
    <row r="11178" spans="1:15" hidden="1">
      <c r="A11178" s="41" t="s">
        <v>103</v>
      </c>
      <c r="B11178" s="46">
        <v>45828</v>
      </c>
      <c r="C11178" s="8" t="s">
        <v>13</v>
      </c>
      <c r="D11178" s="8" t="s">
        <v>14</v>
      </c>
      <c r="E11178" s="8" t="s">
        <v>14</v>
      </c>
      <c r="F11178" s="9">
        <f t="shared" ref="F11178:F11241" si="610">100000*G11178</f>
        <v>-900000</v>
      </c>
      <c r="G11178" s="9">
        <v>-9</v>
      </c>
      <c r="H11178" s="10">
        <v>-970263</v>
      </c>
      <c r="I11178" s="11">
        <f t="shared" si="606"/>
        <v>15044496708.033373</v>
      </c>
      <c r="J11178" s="11">
        <f t="shared" si="607"/>
        <v>147068</v>
      </c>
      <c r="K11178" s="11">
        <f t="shared" si="608"/>
        <v>102296.19433210065</v>
      </c>
      <c r="L11178" s="12">
        <f t="shared" si="605"/>
        <v>49597.251011094078</v>
      </c>
      <c r="M11178" s="11">
        <f>COUNTIF(E$2:$E11178,E11178)</f>
        <v>1965</v>
      </c>
      <c r="O11178" t="str">
        <f t="shared" si="609"/>
        <v/>
      </c>
    </row>
    <row r="11179" spans="1:15" hidden="1">
      <c r="A11179" s="41" t="s">
        <v>103</v>
      </c>
      <c r="B11179" s="46">
        <v>45828</v>
      </c>
      <c r="C11179" s="8" t="s">
        <v>13</v>
      </c>
      <c r="D11179" s="8" t="s">
        <v>14</v>
      </c>
      <c r="E11179" s="8" t="s">
        <v>14</v>
      </c>
      <c r="F11179" s="9">
        <f t="shared" si="610"/>
        <v>-1800000</v>
      </c>
      <c r="G11179" s="9">
        <v>-18</v>
      </c>
      <c r="H11179" s="10">
        <v>-1940526</v>
      </c>
      <c r="I11179" s="11">
        <f t="shared" si="606"/>
        <v>15042655376.535395</v>
      </c>
      <c r="J11179" s="11">
        <f t="shared" si="607"/>
        <v>147050</v>
      </c>
      <c r="K11179" s="11">
        <f t="shared" si="608"/>
        <v>102296.19433210065</v>
      </c>
      <c r="L11179" s="12">
        <f t="shared" si="605"/>
        <v>99194.502022188157</v>
      </c>
      <c r="M11179" s="11">
        <f>COUNTIF(E$2:$E11179,E11179)</f>
        <v>1966</v>
      </c>
      <c r="O11179" t="str">
        <f t="shared" si="609"/>
        <v/>
      </c>
    </row>
    <row r="11180" spans="1:15" hidden="1">
      <c r="A11180" s="41" t="s">
        <v>103</v>
      </c>
      <c r="B11180" s="46">
        <v>45828</v>
      </c>
      <c r="C11180" s="8" t="s">
        <v>13</v>
      </c>
      <c r="D11180" s="8" t="s">
        <v>14</v>
      </c>
      <c r="E11180" s="8" t="s">
        <v>14</v>
      </c>
      <c r="F11180" s="9">
        <f t="shared" si="610"/>
        <v>-1800000</v>
      </c>
      <c r="G11180" s="9">
        <v>-18</v>
      </c>
      <c r="H11180" s="10">
        <v>-1940526</v>
      </c>
      <c r="I11180" s="11">
        <f t="shared" si="606"/>
        <v>15040814045.037416</v>
      </c>
      <c r="J11180" s="11">
        <f t="shared" si="607"/>
        <v>147032</v>
      </c>
      <c r="K11180" s="11">
        <f t="shared" si="608"/>
        <v>102296.19433210065</v>
      </c>
      <c r="L11180" s="12">
        <f t="shared" si="605"/>
        <v>99194.502022188157</v>
      </c>
      <c r="M11180" s="11">
        <f>COUNTIF(E$2:$E11180,E11180)</f>
        <v>1967</v>
      </c>
      <c r="O11180" t="str">
        <f t="shared" si="609"/>
        <v/>
      </c>
    </row>
    <row r="11181" spans="1:15" hidden="1">
      <c r="A11181" s="41" t="s">
        <v>103</v>
      </c>
      <c r="B11181" s="46">
        <v>45828</v>
      </c>
      <c r="C11181" s="8" t="s">
        <v>13</v>
      </c>
      <c r="D11181" s="8" t="s">
        <v>15</v>
      </c>
      <c r="E11181" s="8" t="s">
        <v>15</v>
      </c>
      <c r="F11181" s="9">
        <f t="shared" si="610"/>
        <v>-900000</v>
      </c>
      <c r="G11181" s="9">
        <v>-9</v>
      </c>
      <c r="H11181" s="10">
        <v>-989622</v>
      </c>
      <c r="I11181" s="11">
        <f t="shared" si="606"/>
        <v>15417044726.690372</v>
      </c>
      <c r="J11181" s="11">
        <f t="shared" si="607"/>
        <v>142741</v>
      </c>
      <c r="K11181" s="11">
        <f t="shared" si="608"/>
        <v>108007.1228777322</v>
      </c>
      <c r="L11181" s="12">
        <f t="shared" si="605"/>
        <v>17557.894100410282</v>
      </c>
      <c r="M11181" s="11">
        <f>COUNTIF(E$2:$E11181,E11181)</f>
        <v>3601</v>
      </c>
      <c r="O11181" t="str">
        <f t="shared" si="609"/>
        <v/>
      </c>
    </row>
    <row r="11182" spans="1:15" hidden="1">
      <c r="A11182" s="41" t="s">
        <v>103</v>
      </c>
      <c r="B11182" s="46">
        <v>45828</v>
      </c>
      <c r="C11182" s="8" t="s">
        <v>13</v>
      </c>
      <c r="D11182" s="8" t="s">
        <v>14</v>
      </c>
      <c r="E11182" s="8" t="s">
        <v>14</v>
      </c>
      <c r="F11182" s="9">
        <f t="shared" si="610"/>
        <v>-3700000</v>
      </c>
      <c r="G11182" s="9">
        <v>-37</v>
      </c>
      <c r="H11182" s="10">
        <v>-3988859</v>
      </c>
      <c r="I11182" s="11">
        <f t="shared" si="606"/>
        <v>15037029085.847128</v>
      </c>
      <c r="J11182" s="11">
        <f t="shared" si="607"/>
        <v>146995</v>
      </c>
      <c r="K11182" s="11">
        <f t="shared" si="608"/>
        <v>102296.19433210065</v>
      </c>
      <c r="L11182" s="12">
        <f t="shared" ref="L11182:L11245" si="611">IF(G11182&lt;0,K11182*G11182-H11182,0)</f>
        <v>203899.80971227586</v>
      </c>
      <c r="M11182" s="11">
        <f>COUNTIF(E$2:$E11182,E11182)</f>
        <v>1968</v>
      </c>
      <c r="O11182" t="str">
        <f t="shared" si="609"/>
        <v/>
      </c>
    </row>
    <row r="11183" spans="1:15" hidden="1">
      <c r="A11183" s="41" t="s">
        <v>103</v>
      </c>
      <c r="B11183" s="46">
        <v>45828</v>
      </c>
      <c r="C11183" s="8" t="s">
        <v>13</v>
      </c>
      <c r="D11183" s="8" t="s">
        <v>14</v>
      </c>
      <c r="E11183" s="8" t="s">
        <v>14</v>
      </c>
      <c r="F11183" s="9">
        <f t="shared" si="610"/>
        <v>-1800000</v>
      </c>
      <c r="G11183" s="9">
        <v>-18</v>
      </c>
      <c r="H11183" s="10">
        <v>-1940526</v>
      </c>
      <c r="I11183" s="11">
        <f t="shared" si="606"/>
        <v>15035187754.34915</v>
      </c>
      <c r="J11183" s="11">
        <f t="shared" si="607"/>
        <v>146977</v>
      </c>
      <c r="K11183" s="11">
        <f t="shared" si="608"/>
        <v>102296.19433210065</v>
      </c>
      <c r="L11183" s="12">
        <f t="shared" si="611"/>
        <v>99194.502022188157</v>
      </c>
      <c r="M11183" s="11">
        <f>COUNTIF(E$2:$E11183,E11183)</f>
        <v>1969</v>
      </c>
      <c r="O11183" t="str">
        <f t="shared" si="609"/>
        <v/>
      </c>
    </row>
    <row r="11184" spans="1:15" hidden="1">
      <c r="A11184" s="41" t="s">
        <v>103</v>
      </c>
      <c r="B11184" s="46">
        <v>45828</v>
      </c>
      <c r="C11184" s="8" t="s">
        <v>13</v>
      </c>
      <c r="D11184" s="8" t="s">
        <v>14</v>
      </c>
      <c r="E11184" s="8" t="s">
        <v>14</v>
      </c>
      <c r="F11184" s="9">
        <f t="shared" si="610"/>
        <v>-3300000</v>
      </c>
      <c r="G11184" s="9">
        <v>-33</v>
      </c>
      <c r="H11184" s="10">
        <v>-3557631</v>
      </c>
      <c r="I11184" s="11">
        <f t="shared" si="606"/>
        <v>15031811979.93619</v>
      </c>
      <c r="J11184" s="11">
        <f t="shared" si="607"/>
        <v>146944</v>
      </c>
      <c r="K11184" s="11">
        <f t="shared" si="608"/>
        <v>102296.19433210065</v>
      </c>
      <c r="L11184" s="12">
        <f t="shared" si="611"/>
        <v>181856.5870406786</v>
      </c>
      <c r="M11184" s="11">
        <f>COUNTIF(E$2:$E11184,E11184)</f>
        <v>1970</v>
      </c>
      <c r="O11184" t="str">
        <f t="shared" si="609"/>
        <v/>
      </c>
    </row>
    <row r="11185" spans="1:15" hidden="1">
      <c r="A11185" s="41" t="s">
        <v>103</v>
      </c>
      <c r="B11185" s="46">
        <v>45828</v>
      </c>
      <c r="C11185" s="8" t="s">
        <v>13</v>
      </c>
      <c r="D11185" s="8" t="s">
        <v>14</v>
      </c>
      <c r="E11185" s="8" t="s">
        <v>14</v>
      </c>
      <c r="F11185" s="9">
        <f t="shared" si="610"/>
        <v>-22700000</v>
      </c>
      <c r="G11185" s="9">
        <v>-227</v>
      </c>
      <c r="H11185" s="10">
        <v>-24472189</v>
      </c>
      <c r="I11185" s="11">
        <f t="shared" si="606"/>
        <v>15008590743.822803</v>
      </c>
      <c r="J11185" s="11">
        <f t="shared" si="607"/>
        <v>146717</v>
      </c>
      <c r="K11185" s="11">
        <f t="shared" si="608"/>
        <v>102296.19433210065</v>
      </c>
      <c r="L11185" s="12">
        <f t="shared" si="611"/>
        <v>1250952.8866131529</v>
      </c>
      <c r="M11185" s="11">
        <f>COUNTIF(E$2:$E11185,E11185)</f>
        <v>1971</v>
      </c>
      <c r="O11185" t="str">
        <f t="shared" si="609"/>
        <v/>
      </c>
    </row>
    <row r="11186" spans="1:15" hidden="1">
      <c r="A11186" s="41" t="s">
        <v>103</v>
      </c>
      <c r="B11186" s="46">
        <v>45828</v>
      </c>
      <c r="C11186" s="8" t="s">
        <v>13</v>
      </c>
      <c r="D11186" s="8" t="s">
        <v>14</v>
      </c>
      <c r="E11186" s="8" t="s">
        <v>14</v>
      </c>
      <c r="F11186" s="9">
        <f t="shared" si="610"/>
        <v>-12700000</v>
      </c>
      <c r="G11186" s="9">
        <v>-127</v>
      </c>
      <c r="H11186" s="10">
        <v>-13691489</v>
      </c>
      <c r="I11186" s="11">
        <f t="shared" si="606"/>
        <v>14995599127.142626</v>
      </c>
      <c r="J11186" s="11">
        <f t="shared" si="607"/>
        <v>146590</v>
      </c>
      <c r="K11186" s="11">
        <f t="shared" si="608"/>
        <v>102296.19433210065</v>
      </c>
      <c r="L11186" s="12">
        <f t="shared" si="611"/>
        <v>699872.31982321665</v>
      </c>
      <c r="M11186" s="11">
        <f>COUNTIF(E$2:$E11186,E11186)</f>
        <v>1972</v>
      </c>
      <c r="O11186" t="str">
        <f t="shared" si="609"/>
        <v/>
      </c>
    </row>
    <row r="11187" spans="1:15" hidden="1">
      <c r="A11187" s="41" t="s">
        <v>103</v>
      </c>
      <c r="B11187" s="46">
        <v>45828</v>
      </c>
      <c r="C11187" s="8" t="s">
        <v>13</v>
      </c>
      <c r="D11187" s="8" t="s">
        <v>14</v>
      </c>
      <c r="E11187" s="8" t="s">
        <v>14</v>
      </c>
      <c r="F11187" s="9">
        <f t="shared" si="610"/>
        <v>-9300000</v>
      </c>
      <c r="G11187" s="9">
        <v>-93</v>
      </c>
      <c r="H11187" s="10">
        <v>-10026051</v>
      </c>
      <c r="I11187" s="11">
        <f t="shared" si="606"/>
        <v>14986085581.06974</v>
      </c>
      <c r="J11187" s="11">
        <f t="shared" si="607"/>
        <v>146497</v>
      </c>
      <c r="K11187" s="11">
        <f t="shared" si="608"/>
        <v>102296.19433210065</v>
      </c>
      <c r="L11187" s="12">
        <f t="shared" si="611"/>
        <v>512504.92711463943</v>
      </c>
      <c r="M11187" s="11">
        <f>COUNTIF(E$2:$E11187,E11187)</f>
        <v>1973</v>
      </c>
      <c r="O11187" t="str">
        <f t="shared" si="609"/>
        <v/>
      </c>
    </row>
    <row r="11188" spans="1:15" hidden="1">
      <c r="A11188" s="41" t="s">
        <v>103</v>
      </c>
      <c r="B11188" s="46">
        <v>45828</v>
      </c>
      <c r="C11188" s="8" t="s">
        <v>13</v>
      </c>
      <c r="D11188" s="8" t="s">
        <v>14</v>
      </c>
      <c r="E11188" s="8" t="s">
        <v>14</v>
      </c>
      <c r="F11188" s="9">
        <f t="shared" si="610"/>
        <v>-7300000</v>
      </c>
      <c r="G11188" s="9">
        <v>-73</v>
      </c>
      <c r="H11188" s="10">
        <v>-7869911</v>
      </c>
      <c r="I11188" s="11">
        <f t="shared" si="606"/>
        <v>14978617958.883497</v>
      </c>
      <c r="J11188" s="11">
        <f t="shared" si="607"/>
        <v>146424</v>
      </c>
      <c r="K11188" s="11">
        <f t="shared" si="608"/>
        <v>102296.19433210065</v>
      </c>
      <c r="L11188" s="12">
        <f t="shared" si="611"/>
        <v>402288.81375665218</v>
      </c>
      <c r="M11188" s="11">
        <f>COUNTIF(E$2:$E11188,E11188)</f>
        <v>1974</v>
      </c>
      <c r="O11188" t="str">
        <f t="shared" si="609"/>
        <v/>
      </c>
    </row>
    <row r="11189" spans="1:15" hidden="1">
      <c r="A11189" s="41" t="s">
        <v>103</v>
      </c>
      <c r="B11189" s="46">
        <v>45828</v>
      </c>
      <c r="C11189" s="8" t="s">
        <v>13</v>
      </c>
      <c r="D11189" s="8" t="s">
        <v>14</v>
      </c>
      <c r="E11189" s="8" t="s">
        <v>14</v>
      </c>
      <c r="F11189" s="9">
        <f t="shared" si="610"/>
        <v>-1800000</v>
      </c>
      <c r="G11189" s="9">
        <v>-18</v>
      </c>
      <c r="H11189" s="10">
        <v>-1940526</v>
      </c>
      <c r="I11189" s="11">
        <f t="shared" si="606"/>
        <v>14976776627.385519</v>
      </c>
      <c r="J11189" s="11">
        <f t="shared" si="607"/>
        <v>146406</v>
      </c>
      <c r="K11189" s="11">
        <f t="shared" si="608"/>
        <v>102296.19433210065</v>
      </c>
      <c r="L11189" s="12">
        <f t="shared" si="611"/>
        <v>99194.502022188157</v>
      </c>
      <c r="M11189" s="11">
        <f>COUNTIF(E$2:$E11189,E11189)</f>
        <v>1975</v>
      </c>
      <c r="O11189" t="str">
        <f t="shared" si="609"/>
        <v/>
      </c>
    </row>
    <row r="11190" spans="1:15" hidden="1">
      <c r="A11190" s="41" t="s">
        <v>103</v>
      </c>
      <c r="B11190" s="46">
        <v>45828</v>
      </c>
      <c r="C11190" s="8" t="s">
        <v>13</v>
      </c>
      <c r="D11190" s="8" t="s">
        <v>14</v>
      </c>
      <c r="E11190" s="8" t="s">
        <v>14</v>
      </c>
      <c r="F11190" s="9">
        <f t="shared" si="610"/>
        <v>-900000</v>
      </c>
      <c r="G11190" s="9">
        <v>-9</v>
      </c>
      <c r="H11190" s="10">
        <v>-970263</v>
      </c>
      <c r="I11190" s="11">
        <f t="shared" si="606"/>
        <v>14975855961.63653</v>
      </c>
      <c r="J11190" s="11">
        <f t="shared" si="607"/>
        <v>146397</v>
      </c>
      <c r="K11190" s="11">
        <f t="shared" si="608"/>
        <v>102296.19433210065</v>
      </c>
      <c r="L11190" s="12">
        <f t="shared" si="611"/>
        <v>49597.251011094078</v>
      </c>
      <c r="M11190" s="11">
        <f>COUNTIF(E$2:$E11190,E11190)</f>
        <v>1976</v>
      </c>
      <c r="O11190" t="str">
        <f t="shared" si="609"/>
        <v/>
      </c>
    </row>
    <row r="11191" spans="1:15" hidden="1">
      <c r="A11191" s="41" t="s">
        <v>103</v>
      </c>
      <c r="B11191" s="46">
        <v>45828</v>
      </c>
      <c r="C11191" s="8" t="s">
        <v>13</v>
      </c>
      <c r="D11191" s="8" t="s">
        <v>14</v>
      </c>
      <c r="E11191" s="8" t="s">
        <v>14</v>
      </c>
      <c r="F11191" s="9">
        <f t="shared" si="610"/>
        <v>-900000</v>
      </c>
      <c r="G11191" s="9">
        <v>-9</v>
      </c>
      <c r="H11191" s="10">
        <v>-970263</v>
      </c>
      <c r="I11191" s="11">
        <f t="shared" si="606"/>
        <v>14974935295.887541</v>
      </c>
      <c r="J11191" s="11">
        <f t="shared" si="607"/>
        <v>146388</v>
      </c>
      <c r="K11191" s="11">
        <f t="shared" si="608"/>
        <v>102296.19433210065</v>
      </c>
      <c r="L11191" s="12">
        <f t="shared" si="611"/>
        <v>49597.251011094078</v>
      </c>
      <c r="M11191" s="11">
        <f>COUNTIF(E$2:$E11191,E11191)</f>
        <v>1977</v>
      </c>
      <c r="O11191" t="str">
        <f t="shared" si="609"/>
        <v/>
      </c>
    </row>
    <row r="11192" spans="1:15" hidden="1">
      <c r="A11192" s="41" t="s">
        <v>103</v>
      </c>
      <c r="B11192" s="46">
        <v>45828</v>
      </c>
      <c r="C11192" s="8" t="s">
        <v>13</v>
      </c>
      <c r="D11192" s="8" t="s">
        <v>15</v>
      </c>
      <c r="E11192" s="8" t="s">
        <v>15</v>
      </c>
      <c r="F11192" s="9">
        <f t="shared" si="610"/>
        <v>-900000</v>
      </c>
      <c r="G11192" s="9">
        <v>-9</v>
      </c>
      <c r="H11192" s="10">
        <v>-989622</v>
      </c>
      <c r="I11192" s="11">
        <f t="shared" si="606"/>
        <v>15416072662.584473</v>
      </c>
      <c r="J11192" s="11">
        <f t="shared" si="607"/>
        <v>142732</v>
      </c>
      <c r="K11192" s="11">
        <f t="shared" si="608"/>
        <v>108007.1228777322</v>
      </c>
      <c r="L11192" s="12">
        <f t="shared" si="611"/>
        <v>17557.894100410282</v>
      </c>
      <c r="M11192" s="11">
        <f>COUNTIF(E$2:$E11192,E11192)</f>
        <v>3602</v>
      </c>
      <c r="O11192" t="str">
        <f t="shared" si="609"/>
        <v/>
      </c>
    </row>
    <row r="11193" spans="1:15" hidden="1">
      <c r="A11193" s="41" t="s">
        <v>103</v>
      </c>
      <c r="B11193" s="46">
        <v>45828</v>
      </c>
      <c r="C11193" s="8" t="s">
        <v>13</v>
      </c>
      <c r="D11193" s="8" t="s">
        <v>14</v>
      </c>
      <c r="E11193" s="8" t="s">
        <v>14</v>
      </c>
      <c r="F11193" s="9">
        <f t="shared" si="610"/>
        <v>1800000</v>
      </c>
      <c r="G11193" s="9">
        <v>18</v>
      </c>
      <c r="H11193" s="10">
        <v>1936044</v>
      </c>
      <c r="I11193" s="11">
        <f t="shared" si="606"/>
        <v>14976871339.887541</v>
      </c>
      <c r="J11193" s="11">
        <f t="shared" si="607"/>
        <v>146406</v>
      </c>
      <c r="K11193" s="11">
        <f t="shared" si="608"/>
        <v>102296.84124890743</v>
      </c>
      <c r="L11193" s="12">
        <f t="shared" si="611"/>
        <v>0</v>
      </c>
      <c r="M11193" s="11">
        <f>COUNTIF(E$2:$E11193,E11193)</f>
        <v>1978</v>
      </c>
      <c r="O11193" t="str">
        <f t="shared" si="609"/>
        <v/>
      </c>
    </row>
    <row r="11194" spans="1:15" hidden="1">
      <c r="A11194" s="41" t="s">
        <v>103</v>
      </c>
      <c r="B11194" s="46">
        <v>45828</v>
      </c>
      <c r="C11194" s="8" t="s">
        <v>13</v>
      </c>
      <c r="D11194" s="8" t="s">
        <v>15</v>
      </c>
      <c r="E11194" s="8" t="s">
        <v>15</v>
      </c>
      <c r="F11194" s="9">
        <f t="shared" si="610"/>
        <v>-1800000</v>
      </c>
      <c r="G11194" s="9">
        <v>-18</v>
      </c>
      <c r="H11194" s="10">
        <v>-1979244</v>
      </c>
      <c r="I11194" s="11">
        <f t="shared" si="606"/>
        <v>15414128534.372673</v>
      </c>
      <c r="J11194" s="11">
        <f t="shared" si="607"/>
        <v>142714</v>
      </c>
      <c r="K11194" s="11">
        <f t="shared" si="608"/>
        <v>108007.1228777322</v>
      </c>
      <c r="L11194" s="12">
        <f t="shared" si="611"/>
        <v>35115.788200820563</v>
      </c>
      <c r="M11194" s="11">
        <f>COUNTIF(E$2:$E11194,E11194)</f>
        <v>3603</v>
      </c>
      <c r="O11194" t="str">
        <f t="shared" si="609"/>
        <v/>
      </c>
    </row>
    <row r="11195" spans="1:15" hidden="1">
      <c r="A11195" s="41" t="s">
        <v>103</v>
      </c>
      <c r="B11195" s="46">
        <v>45828</v>
      </c>
      <c r="C11195" s="8" t="s">
        <v>13</v>
      </c>
      <c r="D11195" s="8" t="s">
        <v>14</v>
      </c>
      <c r="E11195" s="8" t="s">
        <v>14</v>
      </c>
      <c r="F11195" s="9">
        <f t="shared" si="610"/>
        <v>-46300000</v>
      </c>
      <c r="G11195" s="9">
        <v>-463</v>
      </c>
      <c r="H11195" s="10">
        <v>-49914641</v>
      </c>
      <c r="I11195" s="11">
        <f t="shared" si="606"/>
        <v>14929507902.389297</v>
      </c>
      <c r="J11195" s="11">
        <f t="shared" si="607"/>
        <v>145943</v>
      </c>
      <c r="K11195" s="11">
        <f t="shared" si="608"/>
        <v>102296.84124890743</v>
      </c>
      <c r="L11195" s="12">
        <f t="shared" si="611"/>
        <v>2551203.5017558634</v>
      </c>
      <c r="M11195" s="11">
        <f>COUNTIF(E$2:$E11195,E11195)</f>
        <v>1979</v>
      </c>
      <c r="O11195" t="str">
        <f t="shared" si="609"/>
        <v/>
      </c>
    </row>
    <row r="11196" spans="1:15" hidden="1">
      <c r="A11196" s="41" t="s">
        <v>103</v>
      </c>
      <c r="B11196" s="46">
        <v>45828</v>
      </c>
      <c r="C11196" s="8" t="s">
        <v>13</v>
      </c>
      <c r="D11196" s="8" t="s">
        <v>14</v>
      </c>
      <c r="E11196" s="8" t="s">
        <v>14</v>
      </c>
      <c r="F11196" s="9">
        <f t="shared" si="610"/>
        <v>-9300000</v>
      </c>
      <c r="G11196" s="9">
        <v>-93</v>
      </c>
      <c r="H11196" s="10">
        <v>-10026051</v>
      </c>
      <c r="I11196" s="11">
        <f t="shared" ref="I11196:I11259" si="612">IF(H11196&gt;=0,IF(M11196=1,H11196,SUMIFS(I:I,E:E,E11196,M:M,M11196-1)+H11196),SUMIFS(I:I,E:E,E11196,M:M,M11196-1)+K11196*G11196)</f>
        <v>14919994296.153149</v>
      </c>
      <c r="J11196" s="11">
        <f t="shared" ref="J11196:J11259" si="613">IF(M11196=1,G11196,SUMIFS($J:$J,$E:$E,E11196,$M:$M,M11196-1)+G11196)</f>
        <v>145850</v>
      </c>
      <c r="K11196" s="11">
        <f t="shared" ref="K11196:K11259" si="614">IF(H11196&gt;=0,I11196/J11196,SUMIFS($K:$K,$E:$E,E11196,$M:$M,M11196-1))</f>
        <v>102296.84124890743</v>
      </c>
      <c r="L11196" s="12">
        <f t="shared" si="611"/>
        <v>512444.76385160908</v>
      </c>
      <c r="M11196" s="11">
        <f>COUNTIF(E$2:$E11196,E11196)</f>
        <v>1980</v>
      </c>
      <c r="O11196" t="str">
        <f t="shared" ref="O11196:O11259" si="615">IF(M11196=_xlfn.MAXIFS(M:M,D:D,D11196),"X","")</f>
        <v/>
      </c>
    </row>
    <row r="11197" spans="1:15" hidden="1">
      <c r="A11197" s="41" t="s">
        <v>103</v>
      </c>
      <c r="B11197" s="46">
        <v>45828</v>
      </c>
      <c r="C11197" s="8" t="s">
        <v>13</v>
      </c>
      <c r="D11197" s="8" t="s">
        <v>14</v>
      </c>
      <c r="E11197" s="8" t="s">
        <v>14</v>
      </c>
      <c r="F11197" s="9">
        <f t="shared" si="610"/>
        <v>-4600000</v>
      </c>
      <c r="G11197" s="9">
        <v>-46</v>
      </c>
      <c r="H11197" s="10">
        <v>-4959122</v>
      </c>
      <c r="I11197" s="11">
        <f t="shared" si="612"/>
        <v>14915288641.455698</v>
      </c>
      <c r="J11197" s="11">
        <f t="shared" si="613"/>
        <v>145804</v>
      </c>
      <c r="K11197" s="11">
        <f t="shared" si="614"/>
        <v>102296.84124890743</v>
      </c>
      <c r="L11197" s="12">
        <f t="shared" si="611"/>
        <v>253467.30255025811</v>
      </c>
      <c r="M11197" s="11">
        <f>COUNTIF(E$2:$E11197,E11197)</f>
        <v>1981</v>
      </c>
      <c r="O11197" t="str">
        <f t="shared" si="615"/>
        <v/>
      </c>
    </row>
    <row r="11198" spans="1:15" hidden="1">
      <c r="A11198" s="41" t="s">
        <v>103</v>
      </c>
      <c r="B11198" s="46">
        <v>45828</v>
      </c>
      <c r="C11198" s="8" t="s">
        <v>13</v>
      </c>
      <c r="D11198" s="8" t="s">
        <v>15</v>
      </c>
      <c r="E11198" s="8" t="s">
        <v>15</v>
      </c>
      <c r="F11198" s="9">
        <f t="shared" si="610"/>
        <v>-1800000</v>
      </c>
      <c r="G11198" s="9">
        <v>-18</v>
      </c>
      <c r="H11198" s="10">
        <v>-1979244</v>
      </c>
      <c r="I11198" s="11">
        <f t="shared" si="612"/>
        <v>15412184406.160873</v>
      </c>
      <c r="J11198" s="11">
        <f t="shared" si="613"/>
        <v>142696</v>
      </c>
      <c r="K11198" s="11">
        <f t="shared" si="614"/>
        <v>108007.1228777322</v>
      </c>
      <c r="L11198" s="12">
        <f t="shared" si="611"/>
        <v>35115.788200820563</v>
      </c>
      <c r="M11198" s="11">
        <f>COUNTIF(E$2:$E11198,E11198)</f>
        <v>3604</v>
      </c>
      <c r="O11198" t="str">
        <f t="shared" si="615"/>
        <v/>
      </c>
    </row>
    <row r="11199" spans="1:15" hidden="1">
      <c r="A11199" s="41" t="s">
        <v>103</v>
      </c>
      <c r="B11199" s="46">
        <v>45828</v>
      </c>
      <c r="C11199" s="8" t="s">
        <v>13</v>
      </c>
      <c r="D11199" s="8" t="s">
        <v>15</v>
      </c>
      <c r="E11199" s="8" t="s">
        <v>15</v>
      </c>
      <c r="F11199" s="9">
        <f t="shared" si="610"/>
        <v>-2700000</v>
      </c>
      <c r="G11199" s="9">
        <v>-27</v>
      </c>
      <c r="H11199" s="10">
        <v>-2968866</v>
      </c>
      <c r="I11199" s="11">
        <f t="shared" si="612"/>
        <v>15409268213.843174</v>
      </c>
      <c r="J11199" s="11">
        <f t="shared" si="613"/>
        <v>142669</v>
      </c>
      <c r="K11199" s="11">
        <f t="shared" si="614"/>
        <v>108007.1228777322</v>
      </c>
      <c r="L11199" s="12">
        <f t="shared" si="611"/>
        <v>52673.682301230729</v>
      </c>
      <c r="M11199" s="11">
        <f>COUNTIF(E$2:$E11199,E11199)</f>
        <v>3605</v>
      </c>
      <c r="O11199" t="str">
        <f t="shared" si="615"/>
        <v/>
      </c>
    </row>
    <row r="11200" spans="1:15" hidden="1">
      <c r="A11200" s="41" t="s">
        <v>103</v>
      </c>
      <c r="B11200" s="46">
        <v>45828</v>
      </c>
      <c r="C11200" s="8" t="s">
        <v>13</v>
      </c>
      <c r="D11200" s="8" t="s">
        <v>14</v>
      </c>
      <c r="E11200" s="8" t="s">
        <v>14</v>
      </c>
      <c r="F11200" s="9">
        <f t="shared" si="610"/>
        <v>-900000</v>
      </c>
      <c r="G11200" s="9">
        <v>-9</v>
      </c>
      <c r="H11200" s="10">
        <v>-970263</v>
      </c>
      <c r="I11200" s="11">
        <f t="shared" si="612"/>
        <v>14914367969.884459</v>
      </c>
      <c r="J11200" s="11">
        <f t="shared" si="613"/>
        <v>145795</v>
      </c>
      <c r="K11200" s="11">
        <f t="shared" si="614"/>
        <v>102296.84124890743</v>
      </c>
      <c r="L11200" s="12">
        <f t="shared" si="611"/>
        <v>49591.428759833216</v>
      </c>
      <c r="M11200" s="11">
        <f>COUNTIF(E$2:$E11200,E11200)</f>
        <v>1982</v>
      </c>
      <c r="O11200" t="str">
        <f t="shared" si="615"/>
        <v/>
      </c>
    </row>
    <row r="11201" spans="1:15" hidden="1">
      <c r="A11201" s="41" t="s">
        <v>103</v>
      </c>
      <c r="B11201" s="46">
        <v>45828</v>
      </c>
      <c r="C11201" s="8" t="s">
        <v>13</v>
      </c>
      <c r="D11201" s="8" t="s">
        <v>14</v>
      </c>
      <c r="E11201" s="8" t="s">
        <v>14</v>
      </c>
      <c r="F11201" s="9">
        <f t="shared" si="610"/>
        <v>-24100000</v>
      </c>
      <c r="G11201" s="9">
        <v>-241</v>
      </c>
      <c r="H11201" s="10">
        <v>-25981487</v>
      </c>
      <c r="I11201" s="11">
        <f t="shared" si="612"/>
        <v>14889714431.143473</v>
      </c>
      <c r="J11201" s="11">
        <f t="shared" si="613"/>
        <v>145554</v>
      </c>
      <c r="K11201" s="11">
        <f t="shared" si="614"/>
        <v>102296.84124890743</v>
      </c>
      <c r="L11201" s="12">
        <f t="shared" si="611"/>
        <v>1327948.2590133101</v>
      </c>
      <c r="M11201" s="11">
        <f>COUNTIF(E$2:$E11201,E11201)</f>
        <v>1983</v>
      </c>
      <c r="O11201" t="str">
        <f t="shared" si="615"/>
        <v/>
      </c>
    </row>
    <row r="11202" spans="1:15" hidden="1">
      <c r="A11202" s="41" t="s">
        <v>103</v>
      </c>
      <c r="B11202" s="46">
        <v>45828</v>
      </c>
      <c r="C11202" s="8" t="s">
        <v>13</v>
      </c>
      <c r="D11202" s="8" t="s">
        <v>14</v>
      </c>
      <c r="E11202" s="8" t="s">
        <v>14</v>
      </c>
      <c r="F11202" s="9">
        <f t="shared" si="610"/>
        <v>-7600000</v>
      </c>
      <c r="G11202" s="9">
        <v>-76</v>
      </c>
      <c r="H11202" s="10">
        <v>-8193332</v>
      </c>
      <c r="I11202" s="11">
        <f t="shared" si="612"/>
        <v>14881939871.208555</v>
      </c>
      <c r="J11202" s="11">
        <f t="shared" si="613"/>
        <v>145478</v>
      </c>
      <c r="K11202" s="11">
        <f t="shared" si="614"/>
        <v>102296.84124890743</v>
      </c>
      <c r="L11202" s="12">
        <f t="shared" si="611"/>
        <v>418772.06508303527</v>
      </c>
      <c r="M11202" s="11">
        <f>COUNTIF(E$2:$E11202,E11202)</f>
        <v>1984</v>
      </c>
      <c r="O11202" t="str">
        <f t="shared" si="615"/>
        <v/>
      </c>
    </row>
    <row r="11203" spans="1:15" hidden="1">
      <c r="A11203" s="41" t="s">
        <v>103</v>
      </c>
      <c r="B11203" s="46">
        <v>45828</v>
      </c>
      <c r="C11203" s="8" t="s">
        <v>13</v>
      </c>
      <c r="D11203" s="8" t="s">
        <v>14</v>
      </c>
      <c r="E11203" s="8" t="s">
        <v>14</v>
      </c>
      <c r="F11203" s="9">
        <f t="shared" si="610"/>
        <v>-13200000</v>
      </c>
      <c r="G11203" s="9">
        <v>-132</v>
      </c>
      <c r="H11203" s="10">
        <v>-14230524</v>
      </c>
      <c r="I11203" s="11">
        <f t="shared" si="612"/>
        <v>14868436688.1637</v>
      </c>
      <c r="J11203" s="11">
        <f t="shared" si="613"/>
        <v>145346</v>
      </c>
      <c r="K11203" s="11">
        <f t="shared" si="614"/>
        <v>102296.84124890743</v>
      </c>
      <c r="L11203" s="12">
        <f t="shared" si="611"/>
        <v>727340.9551442191</v>
      </c>
      <c r="M11203" s="11">
        <f>COUNTIF(E$2:$E11203,E11203)</f>
        <v>1985</v>
      </c>
      <c r="O11203" t="str">
        <f t="shared" si="615"/>
        <v/>
      </c>
    </row>
    <row r="11204" spans="1:15" hidden="1">
      <c r="A11204" s="41" t="s">
        <v>103</v>
      </c>
      <c r="B11204" s="46">
        <v>45828</v>
      </c>
      <c r="C11204" s="8" t="s">
        <v>13</v>
      </c>
      <c r="D11204" s="8" t="s">
        <v>14</v>
      </c>
      <c r="E11204" s="8" t="s">
        <v>14</v>
      </c>
      <c r="F11204" s="9">
        <f t="shared" si="610"/>
        <v>-25900000</v>
      </c>
      <c r="G11204" s="9">
        <v>-259</v>
      </c>
      <c r="H11204" s="10">
        <v>-27922013</v>
      </c>
      <c r="I11204" s="11">
        <f t="shared" si="612"/>
        <v>14841941806.280233</v>
      </c>
      <c r="J11204" s="11">
        <f t="shared" si="613"/>
        <v>145087</v>
      </c>
      <c r="K11204" s="11">
        <f t="shared" si="614"/>
        <v>102296.84124890743</v>
      </c>
      <c r="L11204" s="12">
        <f t="shared" si="611"/>
        <v>1427131.1165329777</v>
      </c>
      <c r="M11204" s="11">
        <f>COUNTIF(E$2:$E11204,E11204)</f>
        <v>1986</v>
      </c>
      <c r="O11204" t="str">
        <f t="shared" si="615"/>
        <v/>
      </c>
    </row>
    <row r="11205" spans="1:15" hidden="1">
      <c r="A11205" s="41" t="s">
        <v>103</v>
      </c>
      <c r="B11205" s="46">
        <v>45828</v>
      </c>
      <c r="C11205" s="8" t="s">
        <v>13</v>
      </c>
      <c r="D11205" s="8" t="s">
        <v>14</v>
      </c>
      <c r="E11205" s="8" t="s">
        <v>14</v>
      </c>
      <c r="F11205" s="9">
        <f t="shared" si="610"/>
        <v>-1800000</v>
      </c>
      <c r="G11205" s="9">
        <v>-18</v>
      </c>
      <c r="H11205" s="10">
        <v>-1940526</v>
      </c>
      <c r="I11205" s="11">
        <f t="shared" si="612"/>
        <v>14840100463.137753</v>
      </c>
      <c r="J11205" s="11">
        <f t="shared" si="613"/>
        <v>145069</v>
      </c>
      <c r="K11205" s="11">
        <f t="shared" si="614"/>
        <v>102296.84124890743</v>
      </c>
      <c r="L11205" s="12">
        <f t="shared" si="611"/>
        <v>99182.857519666431</v>
      </c>
      <c r="M11205" s="11">
        <f>COUNTIF(E$2:$E11205,E11205)</f>
        <v>1987</v>
      </c>
      <c r="O11205" t="str">
        <f t="shared" si="615"/>
        <v/>
      </c>
    </row>
    <row r="11206" spans="1:15" hidden="1">
      <c r="A11206" s="41" t="s">
        <v>103</v>
      </c>
      <c r="B11206" s="46">
        <v>45828</v>
      </c>
      <c r="C11206" s="8" t="s">
        <v>13</v>
      </c>
      <c r="D11206" s="8" t="s">
        <v>14</v>
      </c>
      <c r="E11206" s="8" t="s">
        <v>14</v>
      </c>
      <c r="F11206" s="9">
        <f t="shared" si="610"/>
        <v>-46300000</v>
      </c>
      <c r="G11206" s="9">
        <v>-463</v>
      </c>
      <c r="H11206" s="10">
        <v>-49914641</v>
      </c>
      <c r="I11206" s="11">
        <f t="shared" si="612"/>
        <v>14792737025.639509</v>
      </c>
      <c r="J11206" s="11">
        <f t="shared" si="613"/>
        <v>144606</v>
      </c>
      <c r="K11206" s="11">
        <f t="shared" si="614"/>
        <v>102296.84124890743</v>
      </c>
      <c r="L11206" s="12">
        <f t="shared" si="611"/>
        <v>2551203.5017558634</v>
      </c>
      <c r="M11206" s="11">
        <f>COUNTIF(E$2:$E11206,E11206)</f>
        <v>1988</v>
      </c>
      <c r="O11206" t="str">
        <f t="shared" si="615"/>
        <v/>
      </c>
    </row>
    <row r="11207" spans="1:15" hidden="1">
      <c r="A11207" s="41" t="s">
        <v>103</v>
      </c>
      <c r="B11207" s="46">
        <v>45828</v>
      </c>
      <c r="C11207" s="8" t="s">
        <v>13</v>
      </c>
      <c r="D11207" s="8" t="s">
        <v>14</v>
      </c>
      <c r="E11207" s="8" t="s">
        <v>14</v>
      </c>
      <c r="F11207" s="9">
        <f t="shared" si="610"/>
        <v>-900000</v>
      </c>
      <c r="G11207" s="9">
        <v>-9</v>
      </c>
      <c r="H11207" s="10">
        <v>-970263</v>
      </c>
      <c r="I11207" s="11">
        <f t="shared" si="612"/>
        <v>14791816354.06827</v>
      </c>
      <c r="J11207" s="11">
        <f t="shared" si="613"/>
        <v>144597</v>
      </c>
      <c r="K11207" s="11">
        <f t="shared" si="614"/>
        <v>102296.84124890743</v>
      </c>
      <c r="L11207" s="12">
        <f t="shared" si="611"/>
        <v>49591.428759833216</v>
      </c>
      <c r="M11207" s="11">
        <f>COUNTIF(E$2:$E11207,E11207)</f>
        <v>1989</v>
      </c>
      <c r="O11207" t="str">
        <f t="shared" si="615"/>
        <v/>
      </c>
    </row>
    <row r="11208" spans="1:15" hidden="1">
      <c r="A11208" s="41" t="s">
        <v>103</v>
      </c>
      <c r="B11208" s="46">
        <v>45831</v>
      </c>
      <c r="C11208" s="8" t="s">
        <v>13</v>
      </c>
      <c r="D11208" s="8" t="s">
        <v>46</v>
      </c>
      <c r="E11208" s="8" t="s">
        <v>46</v>
      </c>
      <c r="F11208" s="9">
        <f t="shared" si="610"/>
        <v>15400000</v>
      </c>
      <c r="G11208" s="9">
        <v>154</v>
      </c>
      <c r="H11208" s="10">
        <v>16083606</v>
      </c>
      <c r="I11208" s="11">
        <f t="shared" si="612"/>
        <v>11591870574.515728</v>
      </c>
      <c r="J11208" s="11">
        <f t="shared" si="613"/>
        <v>112691</v>
      </c>
      <c r="K11208" s="11">
        <f t="shared" si="614"/>
        <v>102864.2089831107</v>
      </c>
      <c r="L11208" s="12">
        <f t="shared" si="611"/>
        <v>0</v>
      </c>
      <c r="M11208" s="11">
        <f>COUNTIF(E$2:$E11208,E11208)</f>
        <v>3106</v>
      </c>
      <c r="O11208" t="str">
        <f t="shared" si="615"/>
        <v/>
      </c>
    </row>
    <row r="11209" spans="1:15" hidden="1">
      <c r="A11209" s="41" t="s">
        <v>103</v>
      </c>
      <c r="B11209" s="46">
        <v>45831</v>
      </c>
      <c r="C11209" s="8" t="s">
        <v>13</v>
      </c>
      <c r="D11209" s="8" t="s">
        <v>46</v>
      </c>
      <c r="E11209" s="8" t="s">
        <v>46</v>
      </c>
      <c r="F11209" s="9">
        <f t="shared" si="610"/>
        <v>25400000</v>
      </c>
      <c r="G11209" s="9">
        <v>254</v>
      </c>
      <c r="H11209" s="10">
        <v>26527506</v>
      </c>
      <c r="I11209" s="11">
        <f t="shared" si="612"/>
        <v>11618398080.515728</v>
      </c>
      <c r="J11209" s="11">
        <f t="shared" si="613"/>
        <v>112945</v>
      </c>
      <c r="K11209" s="11">
        <f t="shared" si="614"/>
        <v>102867.7505025962</v>
      </c>
      <c r="L11209" s="12">
        <f t="shared" si="611"/>
        <v>0</v>
      </c>
      <c r="M11209" s="11">
        <f>COUNTIF(E$2:$E11209,E11209)</f>
        <v>3107</v>
      </c>
      <c r="O11209" t="str">
        <f t="shared" si="615"/>
        <v/>
      </c>
    </row>
    <row r="11210" spans="1:15" hidden="1">
      <c r="A11210" s="41" t="s">
        <v>103</v>
      </c>
      <c r="B11210" s="46">
        <v>45831</v>
      </c>
      <c r="C11210" s="8" t="s">
        <v>13</v>
      </c>
      <c r="D11210" s="8" t="s">
        <v>46</v>
      </c>
      <c r="E11210" s="8" t="s">
        <v>46</v>
      </c>
      <c r="F11210" s="9">
        <f t="shared" si="610"/>
        <v>181700000</v>
      </c>
      <c r="G11210" s="9">
        <v>1817</v>
      </c>
      <c r="H11210" s="10">
        <v>189765663</v>
      </c>
      <c r="I11210" s="11">
        <f t="shared" si="612"/>
        <v>11808163743.515728</v>
      </c>
      <c r="J11210" s="11">
        <f t="shared" si="613"/>
        <v>114762</v>
      </c>
      <c r="K11210" s="11">
        <f t="shared" si="614"/>
        <v>102892.6277296991</v>
      </c>
      <c r="L11210" s="12">
        <f t="shared" si="611"/>
        <v>0</v>
      </c>
      <c r="M11210" s="11">
        <f>COUNTIF(E$2:$E11210,E11210)</f>
        <v>3108</v>
      </c>
      <c r="O11210" t="str">
        <f t="shared" si="615"/>
        <v/>
      </c>
    </row>
    <row r="11211" spans="1:15" hidden="1">
      <c r="A11211" s="41" t="s">
        <v>103</v>
      </c>
      <c r="B11211" s="46">
        <v>45831</v>
      </c>
      <c r="C11211" s="8" t="s">
        <v>13</v>
      </c>
      <c r="D11211" s="8" t="s">
        <v>46</v>
      </c>
      <c r="E11211" s="8" t="s">
        <v>46</v>
      </c>
      <c r="F11211" s="9">
        <f t="shared" si="610"/>
        <v>1800000</v>
      </c>
      <c r="G11211" s="9">
        <v>18</v>
      </c>
      <c r="H11211" s="10">
        <v>1879902</v>
      </c>
      <c r="I11211" s="11">
        <f t="shared" si="612"/>
        <v>11810043645.515728</v>
      </c>
      <c r="J11211" s="11">
        <f t="shared" si="613"/>
        <v>114780</v>
      </c>
      <c r="K11211" s="11">
        <f t="shared" si="614"/>
        <v>102892.87023449842</v>
      </c>
      <c r="L11211" s="12">
        <f t="shared" si="611"/>
        <v>0</v>
      </c>
      <c r="M11211" s="11">
        <f>COUNTIF(E$2:$E11211,E11211)</f>
        <v>3109</v>
      </c>
      <c r="O11211" t="str">
        <f t="shared" si="615"/>
        <v/>
      </c>
    </row>
    <row r="11212" spans="1:15" hidden="1">
      <c r="A11212" s="41" t="s">
        <v>103</v>
      </c>
      <c r="B11212" s="46">
        <v>45831</v>
      </c>
      <c r="C11212" s="8" t="s">
        <v>13</v>
      </c>
      <c r="D11212" s="8" t="s">
        <v>46</v>
      </c>
      <c r="E11212" s="8" t="s">
        <v>46</v>
      </c>
      <c r="F11212" s="9">
        <f t="shared" si="610"/>
        <v>900000</v>
      </c>
      <c r="G11212" s="9">
        <v>9</v>
      </c>
      <c r="H11212" s="10">
        <v>939951</v>
      </c>
      <c r="I11212" s="11">
        <f t="shared" si="612"/>
        <v>11810983596.515728</v>
      </c>
      <c r="J11212" s="11">
        <f t="shared" si="613"/>
        <v>114789</v>
      </c>
      <c r="K11212" s="11">
        <f t="shared" si="614"/>
        <v>102892.99145837779</v>
      </c>
      <c r="L11212" s="12">
        <f t="shared" si="611"/>
        <v>0</v>
      </c>
      <c r="M11212" s="11">
        <f>COUNTIF(E$2:$E11212,E11212)</f>
        <v>3110</v>
      </c>
      <c r="O11212" t="str">
        <f t="shared" si="615"/>
        <v/>
      </c>
    </row>
    <row r="11213" spans="1:15" hidden="1">
      <c r="A11213" s="41" t="s">
        <v>103</v>
      </c>
      <c r="B11213" s="46">
        <v>45831</v>
      </c>
      <c r="C11213" s="8" t="s">
        <v>13</v>
      </c>
      <c r="D11213" s="8" t="s">
        <v>46</v>
      </c>
      <c r="E11213" s="8" t="s">
        <v>46</v>
      </c>
      <c r="F11213" s="9">
        <f t="shared" si="610"/>
        <v>900000</v>
      </c>
      <c r="G11213" s="9">
        <v>9</v>
      </c>
      <c r="H11213" s="10">
        <v>939951</v>
      </c>
      <c r="I11213" s="11">
        <f t="shared" si="612"/>
        <v>11811923547.515728</v>
      </c>
      <c r="J11213" s="11">
        <f t="shared" si="613"/>
        <v>114798</v>
      </c>
      <c r="K11213" s="11">
        <f t="shared" si="614"/>
        <v>102893.1126632496</v>
      </c>
      <c r="L11213" s="12">
        <f t="shared" si="611"/>
        <v>0</v>
      </c>
      <c r="M11213" s="11">
        <f>COUNTIF(E$2:$E11213,E11213)</f>
        <v>3111</v>
      </c>
      <c r="O11213" t="str">
        <f t="shared" si="615"/>
        <v/>
      </c>
    </row>
    <row r="11214" spans="1:15" hidden="1">
      <c r="A11214" s="41" t="s">
        <v>103</v>
      </c>
      <c r="B11214" s="46">
        <v>45831</v>
      </c>
      <c r="C11214" s="8" t="s">
        <v>13</v>
      </c>
      <c r="D11214" s="8" t="s">
        <v>46</v>
      </c>
      <c r="E11214" s="8" t="s">
        <v>46</v>
      </c>
      <c r="F11214" s="9">
        <f t="shared" si="610"/>
        <v>1800000</v>
      </c>
      <c r="G11214" s="9">
        <v>18</v>
      </c>
      <c r="H11214" s="10">
        <v>1879902</v>
      </c>
      <c r="I11214" s="11">
        <f t="shared" si="612"/>
        <v>11813803449.515728</v>
      </c>
      <c r="J11214" s="11">
        <f t="shared" si="613"/>
        <v>114816</v>
      </c>
      <c r="K11214" s="11">
        <f t="shared" si="614"/>
        <v>102893.35501598843</v>
      </c>
      <c r="L11214" s="12">
        <f t="shared" si="611"/>
        <v>0</v>
      </c>
      <c r="M11214" s="11">
        <f>COUNTIF(E$2:$E11214,E11214)</f>
        <v>3112</v>
      </c>
      <c r="O11214" t="str">
        <f t="shared" si="615"/>
        <v/>
      </c>
    </row>
    <row r="11215" spans="1:15" hidden="1">
      <c r="A11215" s="41" t="s">
        <v>103</v>
      </c>
      <c r="B11215" s="46">
        <v>45831</v>
      </c>
      <c r="C11215" s="8" t="s">
        <v>13</v>
      </c>
      <c r="D11215" s="8" t="s">
        <v>46</v>
      </c>
      <c r="E11215" s="8" t="s">
        <v>46</v>
      </c>
      <c r="F11215" s="9">
        <f t="shared" si="610"/>
        <v>900000</v>
      </c>
      <c r="G11215" s="9">
        <v>9</v>
      </c>
      <c r="H11215" s="10">
        <v>939951</v>
      </c>
      <c r="I11215" s="11">
        <f t="shared" si="612"/>
        <v>11814743400.515728</v>
      </c>
      <c r="J11215" s="11">
        <f t="shared" si="613"/>
        <v>114825</v>
      </c>
      <c r="K11215" s="11">
        <f t="shared" si="614"/>
        <v>102893.47616386438</v>
      </c>
      <c r="L11215" s="12">
        <f t="shared" si="611"/>
        <v>0</v>
      </c>
      <c r="M11215" s="11">
        <f>COUNTIF(E$2:$E11215,E11215)</f>
        <v>3113</v>
      </c>
      <c r="O11215" t="str">
        <f t="shared" si="615"/>
        <v/>
      </c>
    </row>
    <row r="11216" spans="1:15" hidden="1">
      <c r="A11216" s="41" t="s">
        <v>103</v>
      </c>
      <c r="B11216" s="46">
        <v>45831</v>
      </c>
      <c r="C11216" s="8" t="s">
        <v>13</v>
      </c>
      <c r="D11216" s="8" t="s">
        <v>46</v>
      </c>
      <c r="E11216" s="8" t="s">
        <v>46</v>
      </c>
      <c r="F11216" s="9">
        <f t="shared" si="610"/>
        <v>900000</v>
      </c>
      <c r="G11216" s="9">
        <v>9</v>
      </c>
      <c r="H11216" s="10">
        <v>939951</v>
      </c>
      <c r="I11216" s="11">
        <f t="shared" si="612"/>
        <v>11815683351.515728</v>
      </c>
      <c r="J11216" s="11">
        <f t="shared" si="613"/>
        <v>114834</v>
      </c>
      <c r="K11216" s="11">
        <f t="shared" si="614"/>
        <v>102893.59729275065</v>
      </c>
      <c r="L11216" s="12">
        <f t="shared" si="611"/>
        <v>0</v>
      </c>
      <c r="M11216" s="11">
        <f>COUNTIF(E$2:$E11216,E11216)</f>
        <v>3114</v>
      </c>
      <c r="O11216" t="str">
        <f t="shared" si="615"/>
        <v/>
      </c>
    </row>
    <row r="11217" spans="1:15" hidden="1">
      <c r="A11217" s="41" t="s">
        <v>103</v>
      </c>
      <c r="B11217" s="46">
        <v>45831</v>
      </c>
      <c r="C11217" s="8" t="s">
        <v>13</v>
      </c>
      <c r="D11217" s="8" t="s">
        <v>46</v>
      </c>
      <c r="E11217" s="8" t="s">
        <v>46</v>
      </c>
      <c r="F11217" s="9">
        <f t="shared" si="610"/>
        <v>1800000</v>
      </c>
      <c r="G11217" s="9">
        <v>18</v>
      </c>
      <c r="H11217" s="10">
        <v>1879902</v>
      </c>
      <c r="I11217" s="11">
        <f t="shared" si="612"/>
        <v>11817563253.515728</v>
      </c>
      <c r="J11217" s="11">
        <f t="shared" si="613"/>
        <v>114852</v>
      </c>
      <c r="K11217" s="11">
        <f t="shared" si="614"/>
        <v>102893.83949357197</v>
      </c>
      <c r="L11217" s="12">
        <f t="shared" si="611"/>
        <v>0</v>
      </c>
      <c r="M11217" s="11">
        <f>COUNTIF(E$2:$E11217,E11217)</f>
        <v>3115</v>
      </c>
      <c r="O11217" t="str">
        <f t="shared" si="615"/>
        <v/>
      </c>
    </row>
    <row r="11218" spans="1:15" hidden="1">
      <c r="A11218" s="41" t="s">
        <v>103</v>
      </c>
      <c r="B11218" s="46">
        <v>45831</v>
      </c>
      <c r="C11218" s="8" t="s">
        <v>13</v>
      </c>
      <c r="D11218" s="8" t="s">
        <v>46</v>
      </c>
      <c r="E11218" s="8" t="s">
        <v>46</v>
      </c>
      <c r="F11218" s="9">
        <f t="shared" si="610"/>
        <v>45400000</v>
      </c>
      <c r="G11218" s="9">
        <v>454</v>
      </c>
      <c r="H11218" s="10">
        <v>47415306</v>
      </c>
      <c r="I11218" s="11">
        <f t="shared" si="612"/>
        <v>11864978559.515728</v>
      </c>
      <c r="J11218" s="11">
        <f t="shared" si="613"/>
        <v>115306</v>
      </c>
      <c r="K11218" s="11">
        <f t="shared" si="614"/>
        <v>102899.92333023198</v>
      </c>
      <c r="L11218" s="12">
        <f t="shared" si="611"/>
        <v>0</v>
      </c>
      <c r="M11218" s="11">
        <f>COUNTIF(E$2:$E11218,E11218)</f>
        <v>3116</v>
      </c>
      <c r="O11218" t="str">
        <f t="shared" si="615"/>
        <v/>
      </c>
    </row>
    <row r="11219" spans="1:15" hidden="1">
      <c r="A11219" s="41" t="s">
        <v>103</v>
      </c>
      <c r="B11219" s="46">
        <v>45831</v>
      </c>
      <c r="C11219" s="8" t="s">
        <v>13</v>
      </c>
      <c r="D11219" s="8" t="s">
        <v>46</v>
      </c>
      <c r="E11219" s="8" t="s">
        <v>46</v>
      </c>
      <c r="F11219" s="9">
        <f t="shared" si="610"/>
        <v>1800000</v>
      </c>
      <c r="G11219" s="9">
        <v>18</v>
      </c>
      <c r="H11219" s="10">
        <v>1879902</v>
      </c>
      <c r="I11219" s="11">
        <f t="shared" si="612"/>
        <v>11866858461.515728</v>
      </c>
      <c r="J11219" s="11">
        <f t="shared" si="613"/>
        <v>115324</v>
      </c>
      <c r="K11219" s="11">
        <f t="shared" si="614"/>
        <v>102900.16355238916</v>
      </c>
      <c r="L11219" s="12">
        <f t="shared" si="611"/>
        <v>0</v>
      </c>
      <c r="M11219" s="11">
        <f>COUNTIF(E$2:$E11219,E11219)</f>
        <v>3117</v>
      </c>
      <c r="O11219" t="str">
        <f t="shared" si="615"/>
        <v/>
      </c>
    </row>
    <row r="11220" spans="1:15" hidden="1">
      <c r="A11220" s="41" t="s">
        <v>103</v>
      </c>
      <c r="B11220" s="46">
        <v>45831</v>
      </c>
      <c r="C11220" s="8" t="s">
        <v>13</v>
      </c>
      <c r="D11220" s="8" t="s">
        <v>15</v>
      </c>
      <c r="E11220" s="8" t="s">
        <v>15</v>
      </c>
      <c r="F11220" s="9">
        <f t="shared" si="610"/>
        <v>-900000</v>
      </c>
      <c r="G11220" s="9">
        <v>-9</v>
      </c>
      <c r="H11220" s="10">
        <v>-989793</v>
      </c>
      <c r="I11220" s="11">
        <f t="shared" si="612"/>
        <v>15408296149.737274</v>
      </c>
      <c r="J11220" s="11">
        <f t="shared" si="613"/>
        <v>142660</v>
      </c>
      <c r="K11220" s="11">
        <f t="shared" si="614"/>
        <v>108007.1228777322</v>
      </c>
      <c r="L11220" s="12">
        <f t="shared" si="611"/>
        <v>17728.894100410282</v>
      </c>
      <c r="M11220" s="11">
        <f>COUNTIF(E$2:$E11220,E11220)</f>
        <v>3606</v>
      </c>
      <c r="O11220" t="str">
        <f t="shared" si="615"/>
        <v/>
      </c>
    </row>
    <row r="11221" spans="1:15" hidden="1">
      <c r="A11221" s="41" t="s">
        <v>103</v>
      </c>
      <c r="B11221" s="46">
        <v>45831</v>
      </c>
      <c r="C11221" s="8" t="s">
        <v>13</v>
      </c>
      <c r="D11221" s="8" t="s">
        <v>15</v>
      </c>
      <c r="E11221" s="8" t="s">
        <v>15</v>
      </c>
      <c r="F11221" s="9">
        <f t="shared" si="610"/>
        <v>-900000</v>
      </c>
      <c r="G11221" s="9">
        <v>-9</v>
      </c>
      <c r="H11221" s="10">
        <v>-989793</v>
      </c>
      <c r="I11221" s="11">
        <f t="shared" si="612"/>
        <v>15407324085.631374</v>
      </c>
      <c r="J11221" s="11">
        <f t="shared" si="613"/>
        <v>142651</v>
      </c>
      <c r="K11221" s="11">
        <f t="shared" si="614"/>
        <v>108007.1228777322</v>
      </c>
      <c r="L11221" s="12">
        <f t="shared" si="611"/>
        <v>17728.894100410282</v>
      </c>
      <c r="M11221" s="11">
        <f>COUNTIF(E$2:$E11221,E11221)</f>
        <v>3607</v>
      </c>
      <c r="O11221" t="str">
        <f t="shared" si="615"/>
        <v/>
      </c>
    </row>
    <row r="11222" spans="1:15" hidden="1">
      <c r="A11222" s="41" t="s">
        <v>103</v>
      </c>
      <c r="B11222" s="46">
        <v>45831</v>
      </c>
      <c r="C11222" s="8" t="s">
        <v>13</v>
      </c>
      <c r="D11222" s="8" t="s">
        <v>15</v>
      </c>
      <c r="E11222" s="8" t="s">
        <v>15</v>
      </c>
      <c r="F11222" s="9">
        <f t="shared" si="610"/>
        <v>-4600000</v>
      </c>
      <c r="G11222" s="9">
        <v>-46</v>
      </c>
      <c r="H11222" s="10">
        <v>-5058942</v>
      </c>
      <c r="I11222" s="11">
        <f t="shared" si="612"/>
        <v>15402355757.978998</v>
      </c>
      <c r="J11222" s="11">
        <f t="shared" si="613"/>
        <v>142605</v>
      </c>
      <c r="K11222" s="11">
        <f t="shared" si="614"/>
        <v>108007.1228777322</v>
      </c>
      <c r="L11222" s="12">
        <f t="shared" si="611"/>
        <v>90614.347624318674</v>
      </c>
      <c r="M11222" s="11">
        <f>COUNTIF(E$2:$E11222,E11222)</f>
        <v>3608</v>
      </c>
      <c r="O11222" t="str">
        <f t="shared" si="615"/>
        <v/>
      </c>
    </row>
    <row r="11223" spans="1:15" hidden="1">
      <c r="A11223" s="41" t="s">
        <v>103</v>
      </c>
      <c r="B11223" s="46">
        <v>45831</v>
      </c>
      <c r="C11223" s="8" t="s">
        <v>13</v>
      </c>
      <c r="D11223" s="8" t="s">
        <v>15</v>
      </c>
      <c r="E11223" s="8" t="s">
        <v>15</v>
      </c>
      <c r="F11223" s="9">
        <f t="shared" si="610"/>
        <v>-900000</v>
      </c>
      <c r="G11223" s="9">
        <v>-9</v>
      </c>
      <c r="H11223" s="10">
        <v>-989793</v>
      </c>
      <c r="I11223" s="11">
        <f t="shared" si="612"/>
        <v>15401383693.873098</v>
      </c>
      <c r="J11223" s="11">
        <f t="shared" si="613"/>
        <v>142596</v>
      </c>
      <c r="K11223" s="11">
        <f t="shared" si="614"/>
        <v>108007.1228777322</v>
      </c>
      <c r="L11223" s="12">
        <f t="shared" si="611"/>
        <v>17728.894100410282</v>
      </c>
      <c r="M11223" s="11">
        <f>COUNTIF(E$2:$E11223,E11223)</f>
        <v>3609</v>
      </c>
      <c r="O11223" t="str">
        <f t="shared" si="615"/>
        <v/>
      </c>
    </row>
    <row r="11224" spans="1:15" hidden="1">
      <c r="A11224" s="41" t="s">
        <v>103</v>
      </c>
      <c r="B11224" s="46">
        <v>45831</v>
      </c>
      <c r="C11224" s="8" t="s">
        <v>13</v>
      </c>
      <c r="D11224" s="8" t="s">
        <v>15</v>
      </c>
      <c r="E11224" s="8" t="s">
        <v>15</v>
      </c>
      <c r="F11224" s="9">
        <f t="shared" si="610"/>
        <v>-11700000</v>
      </c>
      <c r="G11224" s="9">
        <v>-117</v>
      </c>
      <c r="H11224" s="10">
        <v>-12867309</v>
      </c>
      <c r="I11224" s="11">
        <f t="shared" si="612"/>
        <v>15388746860.496405</v>
      </c>
      <c r="J11224" s="11">
        <f t="shared" si="613"/>
        <v>142479</v>
      </c>
      <c r="K11224" s="11">
        <f t="shared" si="614"/>
        <v>108007.1228777322</v>
      </c>
      <c r="L11224" s="12">
        <f t="shared" si="611"/>
        <v>230475.62330533378</v>
      </c>
      <c r="M11224" s="11">
        <f>COUNTIF(E$2:$E11224,E11224)</f>
        <v>3610</v>
      </c>
      <c r="O11224" t="str">
        <f t="shared" si="615"/>
        <v/>
      </c>
    </row>
    <row r="11225" spans="1:15" hidden="1">
      <c r="A11225" s="41" t="s">
        <v>103</v>
      </c>
      <c r="B11225" s="46">
        <v>45831</v>
      </c>
      <c r="C11225" s="8" t="s">
        <v>13</v>
      </c>
      <c r="D11225" s="8" t="s">
        <v>15</v>
      </c>
      <c r="E11225" s="8" t="s">
        <v>15</v>
      </c>
      <c r="F11225" s="9">
        <f t="shared" si="610"/>
        <v>-1800000</v>
      </c>
      <c r="G11225" s="9">
        <v>-18</v>
      </c>
      <c r="H11225" s="10">
        <v>-1979586</v>
      </c>
      <c r="I11225" s="11">
        <f t="shared" si="612"/>
        <v>15386802732.284605</v>
      </c>
      <c r="J11225" s="11">
        <f t="shared" si="613"/>
        <v>142461</v>
      </c>
      <c r="K11225" s="11">
        <f t="shared" si="614"/>
        <v>108007.1228777322</v>
      </c>
      <c r="L11225" s="12">
        <f t="shared" si="611"/>
        <v>35457.788200820563</v>
      </c>
      <c r="M11225" s="11">
        <f>COUNTIF(E$2:$E11225,E11225)</f>
        <v>3611</v>
      </c>
      <c r="O11225" t="str">
        <f t="shared" si="615"/>
        <v/>
      </c>
    </row>
    <row r="11226" spans="1:15" hidden="1">
      <c r="A11226" s="41" t="s">
        <v>103</v>
      </c>
      <c r="B11226" s="46">
        <v>45831</v>
      </c>
      <c r="C11226" s="8" t="s">
        <v>13</v>
      </c>
      <c r="D11226" s="8" t="s">
        <v>14</v>
      </c>
      <c r="E11226" s="8" t="s">
        <v>14</v>
      </c>
      <c r="F11226" s="9">
        <f t="shared" si="610"/>
        <v>-15200000</v>
      </c>
      <c r="G11226" s="9">
        <v>-152</v>
      </c>
      <c r="H11226" s="10">
        <v>-16389552</v>
      </c>
      <c r="I11226" s="11">
        <f t="shared" si="612"/>
        <v>14776267234.198437</v>
      </c>
      <c r="J11226" s="11">
        <f t="shared" si="613"/>
        <v>144445</v>
      </c>
      <c r="K11226" s="11">
        <f t="shared" si="614"/>
        <v>102296.84124890743</v>
      </c>
      <c r="L11226" s="12">
        <f t="shared" si="611"/>
        <v>840432.13016607054</v>
      </c>
      <c r="M11226" s="11">
        <f>COUNTIF(E$2:$E11226,E11226)</f>
        <v>1990</v>
      </c>
      <c r="O11226" t="str">
        <f t="shared" si="615"/>
        <v/>
      </c>
    </row>
    <row r="11227" spans="1:15" hidden="1">
      <c r="A11227" s="41" t="s">
        <v>103</v>
      </c>
      <c r="B11227" s="46">
        <v>45831</v>
      </c>
      <c r="C11227" s="8" t="s">
        <v>13</v>
      </c>
      <c r="D11227" s="8" t="s">
        <v>14</v>
      </c>
      <c r="E11227" s="8" t="s">
        <v>14</v>
      </c>
      <c r="F11227" s="9">
        <f t="shared" si="610"/>
        <v>-900000</v>
      </c>
      <c r="G11227" s="9">
        <v>-9</v>
      </c>
      <c r="H11227" s="10">
        <v>-970434</v>
      </c>
      <c r="I11227" s="11">
        <f t="shared" si="612"/>
        <v>14775346562.627197</v>
      </c>
      <c r="J11227" s="11">
        <f t="shared" si="613"/>
        <v>144436</v>
      </c>
      <c r="K11227" s="11">
        <f t="shared" si="614"/>
        <v>102296.84124890743</v>
      </c>
      <c r="L11227" s="12">
        <f t="shared" si="611"/>
        <v>49762.428759833216</v>
      </c>
      <c r="M11227" s="11">
        <f>COUNTIF(E$2:$E11227,E11227)</f>
        <v>1991</v>
      </c>
      <c r="O11227" t="str">
        <f t="shared" si="615"/>
        <v/>
      </c>
    </row>
    <row r="11228" spans="1:15" hidden="1">
      <c r="A11228" s="41" t="s">
        <v>103</v>
      </c>
      <c r="B11228" s="46">
        <v>45831</v>
      </c>
      <c r="C11228" s="8" t="s">
        <v>13</v>
      </c>
      <c r="D11228" s="8" t="s">
        <v>90</v>
      </c>
      <c r="E11228" s="8" t="s">
        <v>90</v>
      </c>
      <c r="F11228" s="9">
        <f t="shared" si="610"/>
        <v>9100000</v>
      </c>
      <c r="G11228" s="9">
        <v>91</v>
      </c>
      <c r="H11228" s="10">
        <v>9908899</v>
      </c>
      <c r="I11228" s="11">
        <f t="shared" si="612"/>
        <v>4363491594.24438</v>
      </c>
      <c r="J11228" s="11">
        <f t="shared" si="613"/>
        <v>41429</v>
      </c>
      <c r="K11228" s="11">
        <f t="shared" si="614"/>
        <v>105324.56960690289</v>
      </c>
      <c r="L11228" s="12">
        <f t="shared" si="611"/>
        <v>0</v>
      </c>
      <c r="M11228" s="11">
        <f>COUNTIF(E$2:$E11228,E11228)</f>
        <v>1854</v>
      </c>
      <c r="O11228" t="str">
        <f t="shared" si="615"/>
        <v/>
      </c>
    </row>
    <row r="11229" spans="1:15" hidden="1">
      <c r="A11229" s="41" t="s">
        <v>103</v>
      </c>
      <c r="B11229" s="46">
        <v>45831</v>
      </c>
      <c r="C11229" s="8" t="s">
        <v>13</v>
      </c>
      <c r="D11229" s="8" t="s">
        <v>14</v>
      </c>
      <c r="E11229" s="8" t="s">
        <v>14</v>
      </c>
      <c r="F11229" s="9">
        <f t="shared" si="610"/>
        <v>-46300000</v>
      </c>
      <c r="G11229" s="9">
        <v>-463</v>
      </c>
      <c r="H11229" s="10">
        <v>-49923438</v>
      </c>
      <c r="I11229" s="11">
        <f t="shared" si="612"/>
        <v>14727983125.128954</v>
      </c>
      <c r="J11229" s="11">
        <f t="shared" si="613"/>
        <v>143973</v>
      </c>
      <c r="K11229" s="11">
        <f t="shared" si="614"/>
        <v>102296.84124890743</v>
      </c>
      <c r="L11229" s="12">
        <f t="shared" si="611"/>
        <v>2560000.5017558634</v>
      </c>
      <c r="M11229" s="11">
        <f>COUNTIF(E$2:$E11229,E11229)</f>
        <v>1992</v>
      </c>
      <c r="O11229" t="str">
        <f t="shared" si="615"/>
        <v/>
      </c>
    </row>
    <row r="11230" spans="1:15" hidden="1">
      <c r="A11230" s="41" t="s">
        <v>103</v>
      </c>
      <c r="B11230" s="46">
        <v>45831</v>
      </c>
      <c r="C11230" s="8" t="s">
        <v>13</v>
      </c>
      <c r="D11230" s="8" t="s">
        <v>15</v>
      </c>
      <c r="E11230" s="8" t="s">
        <v>15</v>
      </c>
      <c r="F11230" s="9">
        <f t="shared" si="610"/>
        <v>-4900000</v>
      </c>
      <c r="G11230" s="9">
        <v>-49</v>
      </c>
      <c r="H11230" s="10">
        <v>-5388873</v>
      </c>
      <c r="I11230" s="11">
        <f t="shared" si="612"/>
        <v>15381510383.263596</v>
      </c>
      <c r="J11230" s="11">
        <f t="shared" si="613"/>
        <v>142412</v>
      </c>
      <c r="K11230" s="11">
        <f t="shared" si="614"/>
        <v>108007.1228777322</v>
      </c>
      <c r="L11230" s="12">
        <f t="shared" si="611"/>
        <v>96523.978991121985</v>
      </c>
      <c r="M11230" s="11">
        <f>COUNTIF(E$2:$E11230,E11230)</f>
        <v>3612</v>
      </c>
      <c r="O11230" t="str">
        <f t="shared" si="615"/>
        <v/>
      </c>
    </row>
    <row r="11231" spans="1:15" hidden="1">
      <c r="A11231" s="41" t="s">
        <v>103</v>
      </c>
      <c r="B11231" s="46">
        <v>45831</v>
      </c>
      <c r="C11231" s="8" t="s">
        <v>13</v>
      </c>
      <c r="D11231" s="8" t="s">
        <v>14</v>
      </c>
      <c r="E11231" s="8" t="s">
        <v>14</v>
      </c>
      <c r="F11231" s="9">
        <f t="shared" si="610"/>
        <v>-46300000</v>
      </c>
      <c r="G11231" s="9">
        <v>-463</v>
      </c>
      <c r="H11231" s="10">
        <v>-49923438</v>
      </c>
      <c r="I11231" s="11">
        <f t="shared" si="612"/>
        <v>14680619687.630711</v>
      </c>
      <c r="J11231" s="11">
        <f t="shared" si="613"/>
        <v>143510</v>
      </c>
      <c r="K11231" s="11">
        <f t="shared" si="614"/>
        <v>102296.84124890743</v>
      </c>
      <c r="L11231" s="12">
        <f t="shared" si="611"/>
        <v>2560000.5017558634</v>
      </c>
      <c r="M11231" s="11">
        <f>COUNTIF(E$2:$E11231,E11231)</f>
        <v>1993</v>
      </c>
      <c r="O11231" t="str">
        <f t="shared" si="615"/>
        <v/>
      </c>
    </row>
    <row r="11232" spans="1:15" hidden="1">
      <c r="A11232" s="41" t="s">
        <v>103</v>
      </c>
      <c r="B11232" s="46">
        <v>45831</v>
      </c>
      <c r="C11232" s="8" t="s">
        <v>13</v>
      </c>
      <c r="D11232" s="8" t="s">
        <v>14</v>
      </c>
      <c r="E11232" s="8" t="s">
        <v>14</v>
      </c>
      <c r="F11232" s="9">
        <f t="shared" si="610"/>
        <v>-27800000</v>
      </c>
      <c r="G11232" s="9">
        <v>-278</v>
      </c>
      <c r="H11232" s="10">
        <v>-29975628</v>
      </c>
      <c r="I11232" s="11">
        <f t="shared" si="612"/>
        <v>14652181165.763514</v>
      </c>
      <c r="J11232" s="11">
        <f t="shared" si="613"/>
        <v>143232</v>
      </c>
      <c r="K11232" s="11">
        <f t="shared" si="614"/>
        <v>102296.84124890743</v>
      </c>
      <c r="L11232" s="12">
        <f t="shared" si="611"/>
        <v>1537106.1328037344</v>
      </c>
      <c r="M11232" s="11">
        <f>COUNTIF(E$2:$E11232,E11232)</f>
        <v>1994</v>
      </c>
      <c r="O11232" t="str">
        <f t="shared" si="615"/>
        <v/>
      </c>
    </row>
    <row r="11233" spans="1:15" hidden="1">
      <c r="A11233" s="41" t="s">
        <v>103</v>
      </c>
      <c r="B11233" s="46">
        <v>45831</v>
      </c>
      <c r="C11233" s="8" t="s">
        <v>13</v>
      </c>
      <c r="D11233" s="8" t="s">
        <v>15</v>
      </c>
      <c r="E11233" s="8" t="s">
        <v>15</v>
      </c>
      <c r="F11233" s="9">
        <f t="shared" si="610"/>
        <v>-36300000</v>
      </c>
      <c r="G11233" s="9">
        <v>-363</v>
      </c>
      <c r="H11233" s="10">
        <v>-39921651</v>
      </c>
      <c r="I11233" s="11">
        <f t="shared" si="612"/>
        <v>15342303797.658979</v>
      </c>
      <c r="J11233" s="11">
        <f t="shared" si="613"/>
        <v>142049</v>
      </c>
      <c r="K11233" s="11">
        <f t="shared" si="614"/>
        <v>108007.1228777322</v>
      </c>
      <c r="L11233" s="12">
        <f t="shared" si="611"/>
        <v>715065.39538321644</v>
      </c>
      <c r="M11233" s="11">
        <f>COUNTIF(E$2:$E11233,E11233)</f>
        <v>3613</v>
      </c>
      <c r="O11233" t="str">
        <f t="shared" si="615"/>
        <v/>
      </c>
    </row>
    <row r="11234" spans="1:15" hidden="1">
      <c r="A11234" s="41" t="s">
        <v>103</v>
      </c>
      <c r="B11234" s="46">
        <v>45831</v>
      </c>
      <c r="C11234" s="8" t="s">
        <v>13</v>
      </c>
      <c r="D11234" s="8" t="s">
        <v>15</v>
      </c>
      <c r="E11234" s="8" t="s">
        <v>15</v>
      </c>
      <c r="F11234" s="9">
        <f t="shared" si="610"/>
        <v>-54500000</v>
      </c>
      <c r="G11234" s="9">
        <v>-545</v>
      </c>
      <c r="H11234" s="10">
        <v>-59937465</v>
      </c>
      <c r="I11234" s="11">
        <f t="shared" si="612"/>
        <v>15283439915.690615</v>
      </c>
      <c r="J11234" s="11">
        <f t="shared" si="613"/>
        <v>141504</v>
      </c>
      <c r="K11234" s="11">
        <f t="shared" si="614"/>
        <v>108007.1228777322</v>
      </c>
      <c r="L11234" s="12">
        <f t="shared" si="611"/>
        <v>1073583.031635955</v>
      </c>
      <c r="M11234" s="11">
        <f>COUNTIF(E$2:$E11234,E11234)</f>
        <v>3614</v>
      </c>
      <c r="O11234" t="str">
        <f t="shared" si="615"/>
        <v/>
      </c>
    </row>
    <row r="11235" spans="1:15" hidden="1">
      <c r="A11235" s="41" t="s">
        <v>103</v>
      </c>
      <c r="B11235" s="46">
        <v>45831</v>
      </c>
      <c r="C11235" s="8" t="s">
        <v>13</v>
      </c>
      <c r="D11235" s="8" t="s">
        <v>15</v>
      </c>
      <c r="E11235" s="8" t="s">
        <v>15</v>
      </c>
      <c r="F11235" s="9">
        <f t="shared" si="610"/>
        <v>-54500000</v>
      </c>
      <c r="G11235" s="9">
        <v>-545</v>
      </c>
      <c r="H11235" s="10">
        <v>-59937465</v>
      </c>
      <c r="I11235" s="11">
        <f t="shared" si="612"/>
        <v>15224576033.72225</v>
      </c>
      <c r="J11235" s="11">
        <f t="shared" si="613"/>
        <v>140959</v>
      </c>
      <c r="K11235" s="11">
        <f t="shared" si="614"/>
        <v>108007.1228777322</v>
      </c>
      <c r="L11235" s="12">
        <f t="shared" si="611"/>
        <v>1073583.031635955</v>
      </c>
      <c r="M11235" s="11">
        <f>COUNTIF(E$2:$E11235,E11235)</f>
        <v>3615</v>
      </c>
      <c r="O11235" t="str">
        <f t="shared" si="615"/>
        <v/>
      </c>
    </row>
    <row r="11236" spans="1:15" hidden="1">
      <c r="A11236" s="41" t="s">
        <v>103</v>
      </c>
      <c r="B11236" s="46">
        <v>45831</v>
      </c>
      <c r="C11236" s="8" t="s">
        <v>13</v>
      </c>
      <c r="D11236" s="8" t="s">
        <v>15</v>
      </c>
      <c r="E11236" s="8" t="s">
        <v>15</v>
      </c>
      <c r="F11236" s="9">
        <f t="shared" si="610"/>
        <v>-900000</v>
      </c>
      <c r="G11236" s="9">
        <v>-9</v>
      </c>
      <c r="H11236" s="10">
        <v>-989793</v>
      </c>
      <c r="I11236" s="11">
        <f t="shared" si="612"/>
        <v>15223603969.61635</v>
      </c>
      <c r="J11236" s="11">
        <f t="shared" si="613"/>
        <v>140950</v>
      </c>
      <c r="K11236" s="11">
        <f t="shared" si="614"/>
        <v>108007.1228777322</v>
      </c>
      <c r="L11236" s="12">
        <f t="shared" si="611"/>
        <v>17728.894100410282</v>
      </c>
      <c r="M11236" s="11">
        <f>COUNTIF(E$2:$E11236,E11236)</f>
        <v>3616</v>
      </c>
      <c r="O11236" t="str">
        <f t="shared" si="615"/>
        <v/>
      </c>
    </row>
    <row r="11237" spans="1:15" hidden="1">
      <c r="A11237" s="41" t="s">
        <v>103</v>
      </c>
      <c r="B11237" s="46">
        <v>45831</v>
      </c>
      <c r="C11237" s="8" t="s">
        <v>13</v>
      </c>
      <c r="D11237" s="8" t="s">
        <v>14</v>
      </c>
      <c r="E11237" s="8" t="s">
        <v>14</v>
      </c>
      <c r="F11237" s="9">
        <f t="shared" si="610"/>
        <v>-1200000</v>
      </c>
      <c r="G11237" s="9">
        <v>-12</v>
      </c>
      <c r="H11237" s="10">
        <v>-1293912</v>
      </c>
      <c r="I11237" s="11">
        <f t="shared" si="612"/>
        <v>14650953603.668528</v>
      </c>
      <c r="J11237" s="11">
        <f t="shared" si="613"/>
        <v>143220</v>
      </c>
      <c r="K11237" s="11">
        <f t="shared" si="614"/>
        <v>102296.84124890743</v>
      </c>
      <c r="L11237" s="12">
        <f t="shared" si="611"/>
        <v>66349.905013110954</v>
      </c>
      <c r="M11237" s="11">
        <f>COUNTIF(E$2:$E11237,E11237)</f>
        <v>1995</v>
      </c>
      <c r="O11237" t="str">
        <f t="shared" si="615"/>
        <v/>
      </c>
    </row>
    <row r="11238" spans="1:15" hidden="1">
      <c r="A11238" s="41" t="s">
        <v>103</v>
      </c>
      <c r="B11238" s="46">
        <v>45831</v>
      </c>
      <c r="C11238" s="8" t="s">
        <v>13</v>
      </c>
      <c r="D11238" s="8" t="s">
        <v>14</v>
      </c>
      <c r="E11238" s="8" t="s">
        <v>14</v>
      </c>
      <c r="F11238" s="9">
        <f t="shared" si="610"/>
        <v>-1200000</v>
      </c>
      <c r="G11238" s="9">
        <v>-12</v>
      </c>
      <c r="H11238" s="10">
        <v>-1293912</v>
      </c>
      <c r="I11238" s="11">
        <f t="shared" si="612"/>
        <v>14649726041.573542</v>
      </c>
      <c r="J11238" s="11">
        <f t="shared" si="613"/>
        <v>143208</v>
      </c>
      <c r="K11238" s="11">
        <f t="shared" si="614"/>
        <v>102296.84124890743</v>
      </c>
      <c r="L11238" s="12">
        <f t="shared" si="611"/>
        <v>66349.905013110954</v>
      </c>
      <c r="M11238" s="11">
        <f>COUNTIF(E$2:$E11238,E11238)</f>
        <v>1996</v>
      </c>
      <c r="O11238" t="str">
        <f t="shared" si="615"/>
        <v/>
      </c>
    </row>
    <row r="11239" spans="1:15" hidden="1">
      <c r="A11239" s="41" t="s">
        <v>103</v>
      </c>
      <c r="B11239" s="46">
        <v>45831</v>
      </c>
      <c r="C11239" s="8" t="s">
        <v>13</v>
      </c>
      <c r="D11239" s="8" t="s">
        <v>14</v>
      </c>
      <c r="E11239" s="8" t="s">
        <v>14</v>
      </c>
      <c r="F11239" s="9">
        <f t="shared" si="610"/>
        <v>-2800000</v>
      </c>
      <c r="G11239" s="9">
        <v>-28</v>
      </c>
      <c r="H11239" s="10">
        <v>-3019128</v>
      </c>
      <c r="I11239" s="11">
        <f t="shared" si="612"/>
        <v>14646861730.018572</v>
      </c>
      <c r="J11239" s="11">
        <f t="shared" si="613"/>
        <v>143180</v>
      </c>
      <c r="K11239" s="11">
        <f t="shared" si="614"/>
        <v>102296.84124890743</v>
      </c>
      <c r="L11239" s="12">
        <f t="shared" si="611"/>
        <v>154816.44503059192</v>
      </c>
      <c r="M11239" s="11">
        <f>COUNTIF(E$2:$E11239,E11239)</f>
        <v>1997</v>
      </c>
      <c r="O11239" t="str">
        <f t="shared" si="615"/>
        <v/>
      </c>
    </row>
    <row r="11240" spans="1:15" hidden="1">
      <c r="A11240" s="41" t="s">
        <v>103</v>
      </c>
      <c r="B11240" s="46">
        <v>45831</v>
      </c>
      <c r="C11240" s="8" t="s">
        <v>13</v>
      </c>
      <c r="D11240" s="8" t="s">
        <v>15</v>
      </c>
      <c r="E11240" s="8" t="s">
        <v>15</v>
      </c>
      <c r="F11240" s="9">
        <f t="shared" si="610"/>
        <v>-5100000</v>
      </c>
      <c r="G11240" s="9">
        <v>-51</v>
      </c>
      <c r="H11240" s="10">
        <v>-5608827</v>
      </c>
      <c r="I11240" s="11">
        <f t="shared" si="612"/>
        <v>15218095606.349586</v>
      </c>
      <c r="J11240" s="11">
        <f t="shared" si="613"/>
        <v>140899</v>
      </c>
      <c r="K11240" s="11">
        <f t="shared" si="614"/>
        <v>108007.1228777322</v>
      </c>
      <c r="L11240" s="12">
        <f t="shared" si="611"/>
        <v>100463.73323565815</v>
      </c>
      <c r="M11240" s="11">
        <f>COUNTIF(E$2:$E11240,E11240)</f>
        <v>3617</v>
      </c>
      <c r="O11240" t="str">
        <f t="shared" si="615"/>
        <v/>
      </c>
    </row>
    <row r="11241" spans="1:15" hidden="1">
      <c r="A11241" s="41" t="s">
        <v>103</v>
      </c>
      <c r="B11241" s="46">
        <v>45831</v>
      </c>
      <c r="C11241" s="8" t="s">
        <v>13</v>
      </c>
      <c r="D11241" s="8" t="s">
        <v>14</v>
      </c>
      <c r="E11241" s="8" t="s">
        <v>14</v>
      </c>
      <c r="F11241" s="9">
        <f t="shared" si="610"/>
        <v>-16800000</v>
      </c>
      <c r="G11241" s="9">
        <v>-168</v>
      </c>
      <c r="H11241" s="10">
        <v>-18114768</v>
      </c>
      <c r="I11241" s="11">
        <f t="shared" si="612"/>
        <v>14629675860.688755</v>
      </c>
      <c r="J11241" s="11">
        <f t="shared" si="613"/>
        <v>143012</v>
      </c>
      <c r="K11241" s="11">
        <f t="shared" si="614"/>
        <v>102296.84124890743</v>
      </c>
      <c r="L11241" s="12">
        <f t="shared" si="611"/>
        <v>928898.67018355429</v>
      </c>
      <c r="M11241" s="11">
        <f>COUNTIF(E$2:$E11241,E11241)</f>
        <v>1998</v>
      </c>
      <c r="O11241" t="str">
        <f t="shared" si="615"/>
        <v/>
      </c>
    </row>
    <row r="11242" spans="1:15" hidden="1">
      <c r="A11242" s="41" t="s">
        <v>103</v>
      </c>
      <c r="B11242" s="46">
        <v>45831</v>
      </c>
      <c r="C11242" s="8" t="s">
        <v>13</v>
      </c>
      <c r="D11242" s="8" t="s">
        <v>15</v>
      </c>
      <c r="E11242" s="8" t="s">
        <v>15</v>
      </c>
      <c r="F11242" s="9">
        <f t="shared" ref="F11242:F11305" si="616">100000*G11242</f>
        <v>-2100000</v>
      </c>
      <c r="G11242" s="9">
        <v>-21</v>
      </c>
      <c r="H11242" s="10">
        <v>-2309517</v>
      </c>
      <c r="I11242" s="11">
        <f t="shared" si="612"/>
        <v>15215827456.769154</v>
      </c>
      <c r="J11242" s="11">
        <f t="shared" si="613"/>
        <v>140878</v>
      </c>
      <c r="K11242" s="11">
        <f t="shared" si="614"/>
        <v>108007.1228777322</v>
      </c>
      <c r="L11242" s="12">
        <f t="shared" si="611"/>
        <v>41367.419567624107</v>
      </c>
      <c r="M11242" s="11">
        <f>COUNTIF(E$2:$E11242,E11242)</f>
        <v>3618</v>
      </c>
      <c r="O11242" t="str">
        <f t="shared" si="615"/>
        <v/>
      </c>
    </row>
    <row r="11243" spans="1:15" hidden="1">
      <c r="A11243" s="41" t="s">
        <v>103</v>
      </c>
      <c r="B11243" s="46">
        <v>45831</v>
      </c>
      <c r="C11243" s="8" t="s">
        <v>13</v>
      </c>
      <c r="D11243" s="8" t="s">
        <v>15</v>
      </c>
      <c r="E11243" s="8" t="s">
        <v>15</v>
      </c>
      <c r="F11243" s="9">
        <f t="shared" si="616"/>
        <v>1400000</v>
      </c>
      <c r="G11243" s="9">
        <v>14</v>
      </c>
      <c r="H11243" s="10">
        <v>1531250</v>
      </c>
      <c r="I11243" s="11">
        <f t="shared" si="612"/>
        <v>15217358706.769154</v>
      </c>
      <c r="J11243" s="11">
        <f t="shared" si="613"/>
        <v>140892</v>
      </c>
      <c r="K11243" s="11">
        <f t="shared" si="614"/>
        <v>108007.25879942902</v>
      </c>
      <c r="L11243" s="12">
        <f t="shared" si="611"/>
        <v>0</v>
      </c>
      <c r="M11243" s="11">
        <f>COUNTIF(E$2:$E11243,E11243)</f>
        <v>3619</v>
      </c>
      <c r="O11243" t="str">
        <f t="shared" si="615"/>
        <v/>
      </c>
    </row>
    <row r="11244" spans="1:15" hidden="1">
      <c r="A11244" s="41" t="s">
        <v>103</v>
      </c>
      <c r="B11244" s="46">
        <v>45831</v>
      </c>
      <c r="C11244" s="8" t="s">
        <v>13</v>
      </c>
      <c r="D11244" s="8" t="s">
        <v>14</v>
      </c>
      <c r="E11244" s="8" t="s">
        <v>14</v>
      </c>
      <c r="F11244" s="9">
        <f t="shared" si="616"/>
        <v>-9200000</v>
      </c>
      <c r="G11244" s="9">
        <v>-92</v>
      </c>
      <c r="H11244" s="10">
        <v>-9919992</v>
      </c>
      <c r="I11244" s="11">
        <f t="shared" si="612"/>
        <v>14620264551.293856</v>
      </c>
      <c r="J11244" s="11">
        <f t="shared" si="613"/>
        <v>142920</v>
      </c>
      <c r="K11244" s="11">
        <f t="shared" si="614"/>
        <v>102296.84124890743</v>
      </c>
      <c r="L11244" s="12">
        <f t="shared" si="611"/>
        <v>508682.60510051623</v>
      </c>
      <c r="M11244" s="11">
        <f>COUNTIF(E$2:$E11244,E11244)</f>
        <v>1999</v>
      </c>
      <c r="O11244" t="str">
        <f t="shared" si="615"/>
        <v/>
      </c>
    </row>
    <row r="11245" spans="1:15" hidden="1">
      <c r="A11245" s="41" t="s">
        <v>103</v>
      </c>
      <c r="B11245" s="46">
        <v>45831</v>
      </c>
      <c r="C11245" s="8" t="s">
        <v>13</v>
      </c>
      <c r="D11245" s="8" t="s">
        <v>90</v>
      </c>
      <c r="E11245" s="8" t="s">
        <v>90</v>
      </c>
      <c r="F11245" s="9">
        <f t="shared" si="616"/>
        <v>1800000</v>
      </c>
      <c r="G11245" s="9">
        <v>18</v>
      </c>
      <c r="H11245" s="10">
        <v>1959426</v>
      </c>
      <c r="I11245" s="11">
        <f t="shared" si="612"/>
        <v>4365451020.24438</v>
      </c>
      <c r="J11245" s="11">
        <f t="shared" si="613"/>
        <v>41447</v>
      </c>
      <c r="K11245" s="11">
        <f t="shared" si="614"/>
        <v>105326.10370459575</v>
      </c>
      <c r="L11245" s="12">
        <f t="shared" si="611"/>
        <v>0</v>
      </c>
      <c r="M11245" s="11">
        <f>COUNTIF(E$2:$E11245,E11245)</f>
        <v>1855</v>
      </c>
      <c r="O11245" t="str">
        <f t="shared" si="615"/>
        <v/>
      </c>
    </row>
    <row r="11246" spans="1:15" hidden="1">
      <c r="A11246" s="41" t="s">
        <v>103</v>
      </c>
      <c r="B11246" s="46">
        <v>45831</v>
      </c>
      <c r="C11246" s="8" t="s">
        <v>13</v>
      </c>
      <c r="D11246" s="8" t="s">
        <v>90</v>
      </c>
      <c r="E11246" s="8" t="s">
        <v>90</v>
      </c>
      <c r="F11246" s="9">
        <f t="shared" si="616"/>
        <v>1900000</v>
      </c>
      <c r="G11246" s="9">
        <v>19</v>
      </c>
      <c r="H11246" s="10">
        <v>2063932</v>
      </c>
      <c r="I11246" s="11">
        <f t="shared" si="612"/>
        <v>4367514952.24438</v>
      </c>
      <c r="J11246" s="11">
        <f t="shared" si="613"/>
        <v>41466</v>
      </c>
      <c r="K11246" s="11">
        <f t="shared" si="614"/>
        <v>105327.61665567887</v>
      </c>
      <c r="L11246" s="12">
        <f t="shared" ref="L11246:L11309" si="617">IF(G11246&lt;0,K11246*G11246-H11246,0)</f>
        <v>0</v>
      </c>
      <c r="M11246" s="11">
        <f>COUNTIF(E$2:$E11246,E11246)</f>
        <v>1856</v>
      </c>
      <c r="O11246" t="str">
        <f t="shared" si="615"/>
        <v/>
      </c>
    </row>
    <row r="11247" spans="1:15" hidden="1">
      <c r="A11247" s="41" t="s">
        <v>103</v>
      </c>
      <c r="B11247" s="46">
        <v>45831</v>
      </c>
      <c r="C11247" s="8" t="s">
        <v>13</v>
      </c>
      <c r="D11247" s="8" t="s">
        <v>15</v>
      </c>
      <c r="E11247" s="8" t="s">
        <v>15</v>
      </c>
      <c r="F11247" s="9">
        <f t="shared" si="616"/>
        <v>1000000</v>
      </c>
      <c r="G11247" s="9">
        <v>10</v>
      </c>
      <c r="H11247" s="10">
        <v>1092160</v>
      </c>
      <c r="I11247" s="11">
        <f t="shared" si="612"/>
        <v>15218450866.769154</v>
      </c>
      <c r="J11247" s="11">
        <f t="shared" si="613"/>
        <v>140902</v>
      </c>
      <c r="K11247" s="11">
        <f t="shared" si="614"/>
        <v>108007.34458537959</v>
      </c>
      <c r="L11247" s="12">
        <f t="shared" si="617"/>
        <v>0</v>
      </c>
      <c r="M11247" s="11">
        <f>COUNTIF(E$2:$E11247,E11247)</f>
        <v>3620</v>
      </c>
      <c r="O11247" t="str">
        <f t="shared" si="615"/>
        <v/>
      </c>
    </row>
    <row r="11248" spans="1:15" hidden="1">
      <c r="A11248" s="41" t="s">
        <v>103</v>
      </c>
      <c r="B11248" s="46">
        <v>45831</v>
      </c>
      <c r="C11248" s="8" t="s">
        <v>13</v>
      </c>
      <c r="D11248" s="8" t="s">
        <v>90</v>
      </c>
      <c r="E11248" s="8" t="s">
        <v>90</v>
      </c>
      <c r="F11248" s="9">
        <f t="shared" si="616"/>
        <v>1800000</v>
      </c>
      <c r="G11248" s="9">
        <v>18</v>
      </c>
      <c r="H11248" s="10">
        <v>1949418</v>
      </c>
      <c r="I11248" s="11">
        <f t="shared" si="612"/>
        <v>4369464370.24438</v>
      </c>
      <c r="J11248" s="11">
        <f t="shared" si="613"/>
        <v>41484</v>
      </c>
      <c r="K11248" s="11">
        <f t="shared" si="614"/>
        <v>105328.90681333478</v>
      </c>
      <c r="L11248" s="12">
        <f t="shared" si="617"/>
        <v>0</v>
      </c>
      <c r="M11248" s="11">
        <f>COUNTIF(E$2:$E11248,E11248)</f>
        <v>1857</v>
      </c>
      <c r="O11248" t="str">
        <f t="shared" si="615"/>
        <v/>
      </c>
    </row>
    <row r="11249" spans="1:15" hidden="1">
      <c r="A11249" s="41" t="s">
        <v>103</v>
      </c>
      <c r="B11249" s="46">
        <v>45831</v>
      </c>
      <c r="C11249" s="8" t="s">
        <v>13</v>
      </c>
      <c r="D11249" s="8" t="s">
        <v>15</v>
      </c>
      <c r="E11249" s="8" t="s">
        <v>15</v>
      </c>
      <c r="F11249" s="9">
        <f t="shared" si="616"/>
        <v>-9700000</v>
      </c>
      <c r="G11249" s="9">
        <v>-97</v>
      </c>
      <c r="H11249" s="10">
        <v>-10667769</v>
      </c>
      <c r="I11249" s="11">
        <f t="shared" si="612"/>
        <v>15207974154.344372</v>
      </c>
      <c r="J11249" s="11">
        <f t="shared" si="613"/>
        <v>140805</v>
      </c>
      <c r="K11249" s="11">
        <f t="shared" si="614"/>
        <v>108007.34458537959</v>
      </c>
      <c r="L11249" s="12">
        <f t="shared" si="617"/>
        <v>191056.57521818019</v>
      </c>
      <c r="M11249" s="11">
        <f>COUNTIF(E$2:$E11249,E11249)</f>
        <v>3621</v>
      </c>
      <c r="O11249" t="str">
        <f t="shared" si="615"/>
        <v/>
      </c>
    </row>
    <row r="11250" spans="1:15" hidden="1">
      <c r="A11250" s="41" t="s">
        <v>103</v>
      </c>
      <c r="B11250" s="46">
        <v>45831</v>
      </c>
      <c r="C11250" s="8" t="s">
        <v>13</v>
      </c>
      <c r="D11250" s="8" t="s">
        <v>15</v>
      </c>
      <c r="E11250" s="8" t="s">
        <v>15</v>
      </c>
      <c r="F11250" s="9">
        <f t="shared" si="616"/>
        <v>-63600000</v>
      </c>
      <c r="G11250" s="9">
        <v>-636</v>
      </c>
      <c r="H11250" s="10">
        <v>-69945372</v>
      </c>
      <c r="I11250" s="11">
        <f t="shared" si="612"/>
        <v>15139281483.18807</v>
      </c>
      <c r="J11250" s="11">
        <f t="shared" si="613"/>
        <v>140169</v>
      </c>
      <c r="K11250" s="11">
        <f t="shared" si="614"/>
        <v>108007.34458537959</v>
      </c>
      <c r="L11250" s="12">
        <f t="shared" si="617"/>
        <v>1252700.843698591</v>
      </c>
      <c r="M11250" s="11">
        <f>COUNTIF(E$2:$E11250,E11250)</f>
        <v>3622</v>
      </c>
      <c r="O11250" t="str">
        <f t="shared" si="615"/>
        <v/>
      </c>
    </row>
    <row r="11251" spans="1:15" hidden="1">
      <c r="A11251" s="41" t="s">
        <v>103</v>
      </c>
      <c r="B11251" s="46">
        <v>45831</v>
      </c>
      <c r="C11251" s="8" t="s">
        <v>13</v>
      </c>
      <c r="D11251" s="8" t="s">
        <v>15</v>
      </c>
      <c r="E11251" s="8" t="s">
        <v>15</v>
      </c>
      <c r="F11251" s="9">
        <f t="shared" si="616"/>
        <v>-54500000</v>
      </c>
      <c r="G11251" s="9">
        <v>-545</v>
      </c>
      <c r="H11251" s="10">
        <v>-59937465</v>
      </c>
      <c r="I11251" s="11">
        <f t="shared" si="612"/>
        <v>15080417480.389038</v>
      </c>
      <c r="J11251" s="11">
        <f t="shared" si="613"/>
        <v>139624</v>
      </c>
      <c r="K11251" s="11">
        <f t="shared" si="614"/>
        <v>108007.34458537959</v>
      </c>
      <c r="L11251" s="12">
        <f t="shared" si="617"/>
        <v>1073462.200968124</v>
      </c>
      <c r="M11251" s="11">
        <f>COUNTIF(E$2:$E11251,E11251)</f>
        <v>3623</v>
      </c>
      <c r="O11251" t="str">
        <f t="shared" si="615"/>
        <v/>
      </c>
    </row>
    <row r="11252" spans="1:15" hidden="1">
      <c r="A11252" s="41" t="s">
        <v>103</v>
      </c>
      <c r="B11252" s="46">
        <v>45831</v>
      </c>
      <c r="C11252" s="8" t="s">
        <v>13</v>
      </c>
      <c r="D11252" s="8" t="s">
        <v>46</v>
      </c>
      <c r="E11252" s="8" t="s">
        <v>46</v>
      </c>
      <c r="F11252" s="9">
        <f t="shared" si="616"/>
        <v>4500000</v>
      </c>
      <c r="G11252" s="9">
        <v>45</v>
      </c>
      <c r="H11252" s="10">
        <v>4694715</v>
      </c>
      <c r="I11252" s="11">
        <f t="shared" si="612"/>
        <v>11871553176.515728</v>
      </c>
      <c r="J11252" s="11">
        <f t="shared" si="613"/>
        <v>115369</v>
      </c>
      <c r="K11252" s="11">
        <f t="shared" si="614"/>
        <v>102900.72009392235</v>
      </c>
      <c r="L11252" s="12">
        <f t="shared" si="617"/>
        <v>0</v>
      </c>
      <c r="M11252" s="11">
        <f>COUNTIF(E$2:$E11252,E11252)</f>
        <v>3118</v>
      </c>
      <c r="O11252" t="str">
        <f t="shared" si="615"/>
        <v/>
      </c>
    </row>
    <row r="11253" spans="1:15" hidden="1">
      <c r="A11253" s="41" t="s">
        <v>103</v>
      </c>
      <c r="B11253" s="46">
        <v>45831</v>
      </c>
      <c r="C11253" s="8" t="s">
        <v>13</v>
      </c>
      <c r="D11253" s="8" t="s">
        <v>15</v>
      </c>
      <c r="E11253" s="8" t="s">
        <v>15</v>
      </c>
      <c r="F11253" s="9">
        <f t="shared" si="616"/>
        <v>-15900000</v>
      </c>
      <c r="G11253" s="9">
        <v>-159</v>
      </c>
      <c r="H11253" s="10">
        <v>-17486343</v>
      </c>
      <c r="I11253" s="11">
        <f t="shared" si="612"/>
        <v>15063244312.599962</v>
      </c>
      <c r="J11253" s="11">
        <f t="shared" si="613"/>
        <v>139465</v>
      </c>
      <c r="K11253" s="11">
        <f t="shared" si="614"/>
        <v>108007.34458537959</v>
      </c>
      <c r="L11253" s="12">
        <f t="shared" si="617"/>
        <v>313175.21092464775</v>
      </c>
      <c r="M11253" s="11">
        <f>COUNTIF(E$2:$E11253,E11253)</f>
        <v>3624</v>
      </c>
      <c r="O11253" t="str">
        <f t="shared" si="615"/>
        <v/>
      </c>
    </row>
    <row r="11254" spans="1:15" hidden="1">
      <c r="A11254" s="41" t="s">
        <v>103</v>
      </c>
      <c r="B11254" s="46">
        <v>45831</v>
      </c>
      <c r="C11254" s="8" t="s">
        <v>13</v>
      </c>
      <c r="D11254" s="8" t="s">
        <v>48</v>
      </c>
      <c r="E11254" s="8" t="s">
        <v>48</v>
      </c>
      <c r="F11254" s="9">
        <f t="shared" si="616"/>
        <v>4500000</v>
      </c>
      <c r="G11254" s="9">
        <v>45</v>
      </c>
      <c r="H11254" s="10">
        <v>4979655</v>
      </c>
      <c r="I11254" s="11">
        <f t="shared" si="612"/>
        <v>350940259.91611552</v>
      </c>
      <c r="J11254" s="11">
        <f t="shared" si="613"/>
        <v>3226</v>
      </c>
      <c r="K11254" s="11">
        <f t="shared" si="614"/>
        <v>108784.95347678721</v>
      </c>
      <c r="L11254" s="12">
        <f t="shared" si="617"/>
        <v>0</v>
      </c>
      <c r="M11254" s="11">
        <f>COUNTIF(E$2:$E11254,E11254)</f>
        <v>612</v>
      </c>
      <c r="O11254" t="str">
        <f t="shared" si="615"/>
        <v/>
      </c>
    </row>
    <row r="11255" spans="1:15" hidden="1">
      <c r="A11255" s="41" t="s">
        <v>103</v>
      </c>
      <c r="B11255" s="46">
        <v>45831</v>
      </c>
      <c r="C11255" s="8" t="s">
        <v>13</v>
      </c>
      <c r="D11255" s="8" t="s">
        <v>48</v>
      </c>
      <c r="E11255" s="8" t="s">
        <v>48</v>
      </c>
      <c r="F11255" s="9">
        <f t="shared" si="616"/>
        <v>9000000</v>
      </c>
      <c r="G11255" s="9">
        <v>90</v>
      </c>
      <c r="H11255" s="10">
        <v>9959310</v>
      </c>
      <c r="I11255" s="11">
        <f t="shared" si="612"/>
        <v>360899569.91611552</v>
      </c>
      <c r="J11255" s="11">
        <f t="shared" si="613"/>
        <v>3316</v>
      </c>
      <c r="K11255" s="11">
        <f t="shared" si="614"/>
        <v>108835.81722440154</v>
      </c>
      <c r="L11255" s="12">
        <f t="shared" si="617"/>
        <v>0</v>
      </c>
      <c r="M11255" s="11">
        <f>COUNTIF(E$2:$E11255,E11255)</f>
        <v>613</v>
      </c>
      <c r="O11255" t="str">
        <f t="shared" si="615"/>
        <v/>
      </c>
    </row>
    <row r="11256" spans="1:15" hidden="1">
      <c r="A11256" s="41" t="s">
        <v>103</v>
      </c>
      <c r="B11256" s="46">
        <v>45831</v>
      </c>
      <c r="C11256" s="8" t="s">
        <v>13</v>
      </c>
      <c r="D11256" s="8" t="s">
        <v>14</v>
      </c>
      <c r="E11256" s="8" t="s">
        <v>14</v>
      </c>
      <c r="F11256" s="9">
        <f t="shared" si="616"/>
        <v>-4600000</v>
      </c>
      <c r="G11256" s="9">
        <v>-46</v>
      </c>
      <c r="H11256" s="10">
        <v>-4959996</v>
      </c>
      <c r="I11256" s="11">
        <f t="shared" si="612"/>
        <v>14615558896.596405</v>
      </c>
      <c r="J11256" s="11">
        <f t="shared" si="613"/>
        <v>142874</v>
      </c>
      <c r="K11256" s="11">
        <f t="shared" si="614"/>
        <v>102296.84124890743</v>
      </c>
      <c r="L11256" s="12">
        <f t="shared" si="617"/>
        <v>254341.30255025811</v>
      </c>
      <c r="M11256" s="11">
        <f>COUNTIF(E$2:$E11256,E11256)</f>
        <v>2000</v>
      </c>
      <c r="O11256" t="str">
        <f t="shared" si="615"/>
        <v/>
      </c>
    </row>
    <row r="11257" spans="1:15" hidden="1">
      <c r="A11257" s="41" t="s">
        <v>103</v>
      </c>
      <c r="B11257" s="46">
        <v>45831</v>
      </c>
      <c r="C11257" s="8" t="s">
        <v>13</v>
      </c>
      <c r="D11257" s="8" t="s">
        <v>15</v>
      </c>
      <c r="E11257" s="8" t="s">
        <v>15</v>
      </c>
      <c r="F11257" s="9">
        <f t="shared" si="616"/>
        <v>-27200000</v>
      </c>
      <c r="G11257" s="9">
        <v>-272</v>
      </c>
      <c r="H11257" s="10">
        <v>-29913744</v>
      </c>
      <c r="I11257" s="11">
        <f t="shared" si="612"/>
        <v>15033866314.87274</v>
      </c>
      <c r="J11257" s="11">
        <f t="shared" si="613"/>
        <v>139193</v>
      </c>
      <c r="K11257" s="11">
        <f t="shared" si="614"/>
        <v>108007.34458537959</v>
      </c>
      <c r="L11257" s="12">
        <f t="shared" si="617"/>
        <v>535746.27277675271</v>
      </c>
      <c r="M11257" s="11">
        <f>COUNTIF(E$2:$E11257,E11257)</f>
        <v>3625</v>
      </c>
      <c r="O11257" t="str">
        <f t="shared" si="615"/>
        <v/>
      </c>
    </row>
    <row r="11258" spans="1:15" hidden="1">
      <c r="A11258" s="41" t="s">
        <v>103</v>
      </c>
      <c r="B11258" s="46">
        <v>45831</v>
      </c>
      <c r="C11258" s="8" t="s">
        <v>13</v>
      </c>
      <c r="D11258" s="8" t="s">
        <v>15</v>
      </c>
      <c r="E11258" s="8" t="s">
        <v>15</v>
      </c>
      <c r="F11258" s="9">
        <f t="shared" si="616"/>
        <v>-6700000</v>
      </c>
      <c r="G11258" s="9">
        <v>-67</v>
      </c>
      <c r="H11258" s="10">
        <v>-7368459</v>
      </c>
      <c r="I11258" s="11">
        <f t="shared" si="612"/>
        <v>15026629822.785519</v>
      </c>
      <c r="J11258" s="11">
        <f t="shared" si="613"/>
        <v>139126</v>
      </c>
      <c r="K11258" s="11">
        <f t="shared" si="614"/>
        <v>108007.34458537959</v>
      </c>
      <c r="L11258" s="12">
        <f t="shared" si="617"/>
        <v>131966.91277956776</v>
      </c>
      <c r="M11258" s="11">
        <f>COUNTIF(E$2:$E11258,E11258)</f>
        <v>3626</v>
      </c>
      <c r="O11258" t="str">
        <f t="shared" si="615"/>
        <v/>
      </c>
    </row>
    <row r="11259" spans="1:15" hidden="1">
      <c r="A11259" s="41" t="s">
        <v>103</v>
      </c>
      <c r="B11259" s="46">
        <v>45831</v>
      </c>
      <c r="C11259" s="8" t="s">
        <v>13</v>
      </c>
      <c r="D11259" s="8" t="s">
        <v>15</v>
      </c>
      <c r="E11259" s="8" t="s">
        <v>15</v>
      </c>
      <c r="F11259" s="9">
        <f t="shared" si="616"/>
        <v>-900000</v>
      </c>
      <c r="G11259" s="9">
        <v>-9</v>
      </c>
      <c r="H11259" s="10">
        <v>-989793</v>
      </c>
      <c r="I11259" s="11">
        <f t="shared" si="612"/>
        <v>15025657756.68425</v>
      </c>
      <c r="J11259" s="11">
        <f t="shared" si="613"/>
        <v>139117</v>
      </c>
      <c r="K11259" s="11">
        <f t="shared" si="614"/>
        <v>108007.34458537959</v>
      </c>
      <c r="L11259" s="12">
        <f t="shared" si="617"/>
        <v>17726.898731583729</v>
      </c>
      <c r="M11259" s="11">
        <f>COUNTIF(E$2:$E11259,E11259)</f>
        <v>3627</v>
      </c>
      <c r="O11259" t="str">
        <f t="shared" si="615"/>
        <v/>
      </c>
    </row>
    <row r="11260" spans="1:15" hidden="1">
      <c r="A11260" s="41" t="s">
        <v>103</v>
      </c>
      <c r="B11260" s="46">
        <v>45831</v>
      </c>
      <c r="C11260" s="8" t="s">
        <v>13</v>
      </c>
      <c r="D11260" s="8" t="s">
        <v>14</v>
      </c>
      <c r="E11260" s="8" t="s">
        <v>14</v>
      </c>
      <c r="F11260" s="9">
        <f t="shared" si="616"/>
        <v>-1800000</v>
      </c>
      <c r="G11260" s="9">
        <v>-18</v>
      </c>
      <c r="H11260" s="10">
        <v>-1940868</v>
      </c>
      <c r="I11260" s="11">
        <f t="shared" ref="I11260:I11323" si="618">IF(H11260&gt;=0,IF(M11260=1,H11260,SUMIFS(I:I,E:E,E11260,M:M,M11260-1)+H11260),SUMIFS(I:I,E:E,E11260,M:M,M11260-1)+K11260*G11260)</f>
        <v>14613717553.453924</v>
      </c>
      <c r="J11260" s="11">
        <f t="shared" ref="J11260:J11323" si="619">IF(M11260=1,G11260,SUMIFS($J:$J,$E:$E,E11260,$M:$M,M11260-1)+G11260)</f>
        <v>142856</v>
      </c>
      <c r="K11260" s="11">
        <f t="shared" ref="K11260:K11323" si="620">IF(H11260&gt;=0,I11260/J11260,SUMIFS($K:$K,$E:$E,E11260,$M:$M,M11260-1))</f>
        <v>102296.84124890743</v>
      </c>
      <c r="L11260" s="12">
        <f t="shared" si="617"/>
        <v>99524.857519666431</v>
      </c>
      <c r="M11260" s="11">
        <f>COUNTIF(E$2:$E11260,E11260)</f>
        <v>2001</v>
      </c>
      <c r="O11260" t="str">
        <f t="shared" ref="O11260:O11323" si="621">IF(M11260=_xlfn.MAXIFS(M:M,D:D,D11260),"X","")</f>
        <v/>
      </c>
    </row>
    <row r="11261" spans="1:15" hidden="1">
      <c r="A11261" s="41" t="s">
        <v>103</v>
      </c>
      <c r="B11261" s="46">
        <v>45831</v>
      </c>
      <c r="C11261" s="8" t="s">
        <v>13</v>
      </c>
      <c r="D11261" s="8" t="s">
        <v>14</v>
      </c>
      <c r="E11261" s="8" t="s">
        <v>14</v>
      </c>
      <c r="F11261" s="9">
        <f t="shared" si="616"/>
        <v>-24900000</v>
      </c>
      <c r="G11261" s="9">
        <v>-249</v>
      </c>
      <c r="H11261" s="10">
        <v>-26848674</v>
      </c>
      <c r="I11261" s="11">
        <f t="shared" si="618"/>
        <v>14588245639.982946</v>
      </c>
      <c r="J11261" s="11">
        <f t="shared" si="619"/>
        <v>142607</v>
      </c>
      <c r="K11261" s="11">
        <f t="shared" si="620"/>
        <v>102296.84124890743</v>
      </c>
      <c r="L11261" s="12">
        <f t="shared" si="617"/>
        <v>1376760.5290220529</v>
      </c>
      <c r="M11261" s="11">
        <f>COUNTIF(E$2:$E11261,E11261)</f>
        <v>2002</v>
      </c>
      <c r="O11261" t="str">
        <f t="shared" si="621"/>
        <v/>
      </c>
    </row>
    <row r="11262" spans="1:15" hidden="1">
      <c r="A11262" s="41" t="s">
        <v>103</v>
      </c>
      <c r="B11262" s="46">
        <v>45831</v>
      </c>
      <c r="C11262" s="8" t="s">
        <v>13</v>
      </c>
      <c r="D11262" s="8" t="s">
        <v>14</v>
      </c>
      <c r="E11262" s="8" t="s">
        <v>14</v>
      </c>
      <c r="F11262" s="9">
        <f t="shared" si="616"/>
        <v>-900000</v>
      </c>
      <c r="G11262" s="9">
        <v>-9</v>
      </c>
      <c r="H11262" s="10">
        <v>-970434</v>
      </c>
      <c r="I11262" s="11">
        <f t="shared" si="618"/>
        <v>14587324968.411707</v>
      </c>
      <c r="J11262" s="11">
        <f t="shared" si="619"/>
        <v>142598</v>
      </c>
      <c r="K11262" s="11">
        <f t="shared" si="620"/>
        <v>102296.84124890743</v>
      </c>
      <c r="L11262" s="12">
        <f t="shared" si="617"/>
        <v>49762.428759833216</v>
      </c>
      <c r="M11262" s="11">
        <f>COUNTIF(E$2:$E11262,E11262)</f>
        <v>2003</v>
      </c>
      <c r="O11262" t="str">
        <f t="shared" si="621"/>
        <v/>
      </c>
    </row>
    <row r="11263" spans="1:15" hidden="1">
      <c r="A11263" s="41" t="s">
        <v>103</v>
      </c>
      <c r="B11263" s="46">
        <v>45831</v>
      </c>
      <c r="C11263" s="8" t="s">
        <v>13</v>
      </c>
      <c r="D11263" s="8" t="s">
        <v>14</v>
      </c>
      <c r="E11263" s="8" t="s">
        <v>14</v>
      </c>
      <c r="F11263" s="9">
        <f t="shared" si="616"/>
        <v>-900000</v>
      </c>
      <c r="G11263" s="9">
        <v>-9</v>
      </c>
      <c r="H11263" s="10">
        <v>-970434</v>
      </c>
      <c r="I11263" s="11">
        <f t="shared" si="618"/>
        <v>14586404296.840467</v>
      </c>
      <c r="J11263" s="11">
        <f t="shared" si="619"/>
        <v>142589</v>
      </c>
      <c r="K11263" s="11">
        <f t="shared" si="620"/>
        <v>102296.84124890743</v>
      </c>
      <c r="L11263" s="12">
        <f t="shared" si="617"/>
        <v>49762.428759833216</v>
      </c>
      <c r="M11263" s="11">
        <f>COUNTIF(E$2:$E11263,E11263)</f>
        <v>2004</v>
      </c>
      <c r="O11263" t="str">
        <f t="shared" si="621"/>
        <v/>
      </c>
    </row>
    <row r="11264" spans="1:15" hidden="1">
      <c r="A11264" s="41" t="s">
        <v>103</v>
      </c>
      <c r="B11264" s="46">
        <v>45831</v>
      </c>
      <c r="C11264" s="8" t="s">
        <v>13</v>
      </c>
      <c r="D11264" s="8" t="s">
        <v>48</v>
      </c>
      <c r="E11264" s="8" t="s">
        <v>48</v>
      </c>
      <c r="F11264" s="9">
        <f t="shared" si="616"/>
        <v>900000</v>
      </c>
      <c r="G11264" s="9">
        <v>9</v>
      </c>
      <c r="H11264" s="10">
        <v>995796</v>
      </c>
      <c r="I11264" s="11">
        <f t="shared" si="618"/>
        <v>361895365.91611552</v>
      </c>
      <c r="J11264" s="11">
        <f t="shared" si="619"/>
        <v>3325</v>
      </c>
      <c r="K11264" s="11">
        <f t="shared" si="620"/>
        <v>108840.71155371895</v>
      </c>
      <c r="L11264" s="12">
        <f t="shared" si="617"/>
        <v>0</v>
      </c>
      <c r="M11264" s="11">
        <f>COUNTIF(E$2:$E11264,E11264)</f>
        <v>614</v>
      </c>
      <c r="O11264" t="str">
        <f t="shared" si="621"/>
        <v/>
      </c>
    </row>
    <row r="11265" spans="1:15" hidden="1">
      <c r="A11265" s="41" t="s">
        <v>103</v>
      </c>
      <c r="B11265" s="46">
        <v>45831</v>
      </c>
      <c r="C11265" s="8" t="s">
        <v>13</v>
      </c>
      <c r="D11265" s="8" t="s">
        <v>15</v>
      </c>
      <c r="E11265" s="8" t="s">
        <v>15</v>
      </c>
      <c r="F11265" s="9">
        <f t="shared" si="616"/>
        <v>-6000000</v>
      </c>
      <c r="G11265" s="9">
        <v>-60</v>
      </c>
      <c r="H11265" s="10">
        <v>-6598620</v>
      </c>
      <c r="I11265" s="11">
        <f t="shared" si="618"/>
        <v>15019177316.009127</v>
      </c>
      <c r="J11265" s="11">
        <f t="shared" si="619"/>
        <v>139057</v>
      </c>
      <c r="K11265" s="11">
        <f t="shared" si="620"/>
        <v>108007.34458537959</v>
      </c>
      <c r="L11265" s="12">
        <f t="shared" si="617"/>
        <v>118179.32487722486</v>
      </c>
      <c r="M11265" s="11">
        <f>COUNTIF(E$2:$E11265,E11265)</f>
        <v>3628</v>
      </c>
      <c r="O11265" t="str">
        <f t="shared" si="621"/>
        <v/>
      </c>
    </row>
    <row r="11266" spans="1:15" hidden="1">
      <c r="A11266" s="41" t="s">
        <v>103</v>
      </c>
      <c r="B11266" s="46">
        <v>45831</v>
      </c>
      <c r="C11266" s="8" t="s">
        <v>13</v>
      </c>
      <c r="D11266" s="8" t="s">
        <v>14</v>
      </c>
      <c r="E11266" s="8" t="s">
        <v>14</v>
      </c>
      <c r="F11266" s="9">
        <f t="shared" si="616"/>
        <v>-2700000</v>
      </c>
      <c r="G11266" s="9">
        <v>-27</v>
      </c>
      <c r="H11266" s="10">
        <v>-2911302</v>
      </c>
      <c r="I11266" s="11">
        <f t="shared" si="618"/>
        <v>14583642282.126747</v>
      </c>
      <c r="J11266" s="11">
        <f t="shared" si="619"/>
        <v>142562</v>
      </c>
      <c r="K11266" s="11">
        <f t="shared" si="620"/>
        <v>102296.84124890743</v>
      </c>
      <c r="L11266" s="12">
        <f t="shared" si="617"/>
        <v>149287.28627949953</v>
      </c>
      <c r="M11266" s="11">
        <f>COUNTIF(E$2:$E11266,E11266)</f>
        <v>2005</v>
      </c>
      <c r="O11266" t="str">
        <f t="shared" si="621"/>
        <v/>
      </c>
    </row>
    <row r="11267" spans="1:15" hidden="1">
      <c r="A11267" s="41" t="s">
        <v>103</v>
      </c>
      <c r="B11267" s="46">
        <v>45831</v>
      </c>
      <c r="C11267" s="8" t="s">
        <v>13</v>
      </c>
      <c r="D11267" s="8" t="s">
        <v>14</v>
      </c>
      <c r="E11267" s="8" t="s">
        <v>14</v>
      </c>
      <c r="F11267" s="9">
        <f t="shared" si="616"/>
        <v>-5500000</v>
      </c>
      <c r="G11267" s="9">
        <v>-55</v>
      </c>
      <c r="H11267" s="10">
        <v>-5930430</v>
      </c>
      <c r="I11267" s="11">
        <f t="shared" si="618"/>
        <v>14578015955.858057</v>
      </c>
      <c r="J11267" s="11">
        <f t="shared" si="619"/>
        <v>142507</v>
      </c>
      <c r="K11267" s="11">
        <f t="shared" si="620"/>
        <v>102296.84124890743</v>
      </c>
      <c r="L11267" s="12">
        <f t="shared" si="617"/>
        <v>304103.73131009191</v>
      </c>
      <c r="M11267" s="11">
        <f>COUNTIF(E$2:$E11267,E11267)</f>
        <v>2006</v>
      </c>
      <c r="O11267" t="str">
        <f t="shared" si="621"/>
        <v/>
      </c>
    </row>
    <row r="11268" spans="1:15" hidden="1">
      <c r="A11268" s="41" t="s">
        <v>103</v>
      </c>
      <c r="B11268" s="46">
        <v>45831</v>
      </c>
      <c r="C11268" s="8" t="s">
        <v>13</v>
      </c>
      <c r="D11268" s="8" t="s">
        <v>14</v>
      </c>
      <c r="E11268" s="8" t="s">
        <v>14</v>
      </c>
      <c r="F11268" s="9">
        <f t="shared" si="616"/>
        <v>900000</v>
      </c>
      <c r="G11268" s="9">
        <v>9</v>
      </c>
      <c r="H11268" s="10">
        <v>969489</v>
      </c>
      <c r="I11268" s="11">
        <f t="shared" si="618"/>
        <v>14578985444.858057</v>
      </c>
      <c r="J11268" s="11">
        <f t="shared" si="619"/>
        <v>142516</v>
      </c>
      <c r="K11268" s="11">
        <f t="shared" si="620"/>
        <v>102297.18378889428</v>
      </c>
      <c r="L11268" s="12">
        <f t="shared" si="617"/>
        <v>0</v>
      </c>
      <c r="M11268" s="11">
        <f>COUNTIF(E$2:$E11268,E11268)</f>
        <v>2007</v>
      </c>
      <c r="O11268" t="str">
        <f t="shared" si="621"/>
        <v/>
      </c>
    </row>
    <row r="11269" spans="1:15" hidden="1">
      <c r="A11269" s="41" t="s">
        <v>103</v>
      </c>
      <c r="B11269" s="46">
        <v>45831</v>
      </c>
      <c r="C11269" s="8" t="s">
        <v>13</v>
      </c>
      <c r="D11269" s="8" t="s">
        <v>15</v>
      </c>
      <c r="E11269" s="8" t="s">
        <v>15</v>
      </c>
      <c r="F11269" s="9">
        <f t="shared" si="616"/>
        <v>-1300000</v>
      </c>
      <c r="G11269" s="9">
        <v>-13</v>
      </c>
      <c r="H11269" s="10">
        <v>-1429701</v>
      </c>
      <c r="I11269" s="11">
        <f t="shared" si="618"/>
        <v>15017773220.529516</v>
      </c>
      <c r="J11269" s="11">
        <f t="shared" si="619"/>
        <v>139044</v>
      </c>
      <c r="K11269" s="11">
        <f t="shared" si="620"/>
        <v>108007.34458537959</v>
      </c>
      <c r="L11269" s="12">
        <f t="shared" si="617"/>
        <v>25605.520390065387</v>
      </c>
      <c r="M11269" s="11">
        <f>COUNTIF(E$2:$E11269,E11269)</f>
        <v>3629</v>
      </c>
      <c r="O11269" t="str">
        <f t="shared" si="621"/>
        <v/>
      </c>
    </row>
    <row r="11270" spans="1:15" hidden="1">
      <c r="A11270" s="41" t="s">
        <v>103</v>
      </c>
      <c r="B11270" s="46">
        <v>45831</v>
      </c>
      <c r="C11270" s="8" t="s">
        <v>13</v>
      </c>
      <c r="D11270" s="8" t="s">
        <v>15</v>
      </c>
      <c r="E11270" s="8" t="s">
        <v>15</v>
      </c>
      <c r="F11270" s="9">
        <f t="shared" si="616"/>
        <v>-19500000</v>
      </c>
      <c r="G11270" s="9">
        <v>-195</v>
      </c>
      <c r="H11270" s="10">
        <v>-21445515</v>
      </c>
      <c r="I11270" s="11">
        <f t="shared" si="618"/>
        <v>14996711788.335367</v>
      </c>
      <c r="J11270" s="11">
        <f t="shared" si="619"/>
        <v>138849</v>
      </c>
      <c r="K11270" s="11">
        <f t="shared" si="620"/>
        <v>108007.34458537959</v>
      </c>
      <c r="L11270" s="12">
        <f t="shared" si="617"/>
        <v>384082.80585098267</v>
      </c>
      <c r="M11270" s="11">
        <f>COUNTIF(E$2:$E11270,E11270)</f>
        <v>3630</v>
      </c>
      <c r="O11270" t="str">
        <f t="shared" si="621"/>
        <v/>
      </c>
    </row>
    <row r="11271" spans="1:15" hidden="1">
      <c r="A11271" s="41" t="s">
        <v>103</v>
      </c>
      <c r="B11271" s="46">
        <v>45831</v>
      </c>
      <c r="C11271" s="8" t="s">
        <v>13</v>
      </c>
      <c r="D11271" s="8" t="s">
        <v>14</v>
      </c>
      <c r="E11271" s="8" t="s">
        <v>14</v>
      </c>
      <c r="F11271" s="9">
        <f t="shared" si="616"/>
        <v>-13900000</v>
      </c>
      <c r="G11271" s="9">
        <v>-139</v>
      </c>
      <c r="H11271" s="10">
        <v>-14987814</v>
      </c>
      <c r="I11271" s="11">
        <f t="shared" si="618"/>
        <v>14564766136.311401</v>
      </c>
      <c r="J11271" s="11">
        <f t="shared" si="619"/>
        <v>142377</v>
      </c>
      <c r="K11271" s="11">
        <f t="shared" si="620"/>
        <v>102297.18378889428</v>
      </c>
      <c r="L11271" s="12">
        <f t="shared" si="617"/>
        <v>768505.45334369503</v>
      </c>
      <c r="M11271" s="11">
        <f>COUNTIF(E$2:$E11271,E11271)</f>
        <v>2008</v>
      </c>
      <c r="O11271" t="str">
        <f t="shared" si="621"/>
        <v/>
      </c>
    </row>
    <row r="11272" spans="1:15" hidden="1">
      <c r="A11272" s="41" t="s">
        <v>103</v>
      </c>
      <c r="B11272" s="46">
        <v>45831</v>
      </c>
      <c r="C11272" s="8" t="s">
        <v>13</v>
      </c>
      <c r="D11272" s="8" t="s">
        <v>14</v>
      </c>
      <c r="E11272" s="8" t="s">
        <v>14</v>
      </c>
      <c r="F11272" s="9">
        <f t="shared" si="616"/>
        <v>-39400000</v>
      </c>
      <c r="G11272" s="9">
        <v>-394</v>
      </c>
      <c r="H11272" s="10">
        <v>-42483444</v>
      </c>
      <c r="I11272" s="11">
        <f t="shared" si="618"/>
        <v>14524461045.898577</v>
      </c>
      <c r="J11272" s="11">
        <f t="shared" si="619"/>
        <v>141983</v>
      </c>
      <c r="K11272" s="11">
        <f t="shared" si="620"/>
        <v>102297.18378889428</v>
      </c>
      <c r="L11272" s="12">
        <f t="shared" si="617"/>
        <v>2178353.5871756524</v>
      </c>
      <c r="M11272" s="11">
        <f>COUNTIF(E$2:$E11272,E11272)</f>
        <v>2009</v>
      </c>
      <c r="O11272" t="str">
        <f t="shared" si="621"/>
        <v/>
      </c>
    </row>
    <row r="11273" spans="1:15" hidden="1">
      <c r="A11273" s="41" t="s">
        <v>103</v>
      </c>
      <c r="B11273" s="46">
        <v>45831</v>
      </c>
      <c r="C11273" s="8" t="s">
        <v>13</v>
      </c>
      <c r="D11273" s="8" t="s">
        <v>14</v>
      </c>
      <c r="E11273" s="8" t="s">
        <v>14</v>
      </c>
      <c r="F11273" s="9">
        <f t="shared" si="616"/>
        <v>-900000</v>
      </c>
      <c r="G11273" s="9">
        <v>-9</v>
      </c>
      <c r="H11273" s="10">
        <v>-970434</v>
      </c>
      <c r="I11273" s="11">
        <f t="shared" si="618"/>
        <v>14523540371.244476</v>
      </c>
      <c r="J11273" s="11">
        <f t="shared" si="619"/>
        <v>141974</v>
      </c>
      <c r="K11273" s="11">
        <f t="shared" si="620"/>
        <v>102297.18378889428</v>
      </c>
      <c r="L11273" s="12">
        <f t="shared" si="617"/>
        <v>49759.345899951411</v>
      </c>
      <c r="M11273" s="11">
        <f>COUNTIF(E$2:$E11273,E11273)</f>
        <v>2010</v>
      </c>
      <c r="O11273" t="str">
        <f t="shared" si="621"/>
        <v/>
      </c>
    </row>
    <row r="11274" spans="1:15" hidden="1">
      <c r="A11274" s="41" t="s">
        <v>103</v>
      </c>
      <c r="B11274" s="46">
        <v>45831</v>
      </c>
      <c r="C11274" s="8" t="s">
        <v>13</v>
      </c>
      <c r="D11274" s="8" t="s">
        <v>14</v>
      </c>
      <c r="E11274" s="8" t="s">
        <v>14</v>
      </c>
      <c r="F11274" s="9">
        <f t="shared" si="616"/>
        <v>-10700000</v>
      </c>
      <c r="G11274" s="9">
        <v>-107</v>
      </c>
      <c r="H11274" s="10">
        <v>-11537382</v>
      </c>
      <c r="I11274" s="11">
        <f t="shared" si="618"/>
        <v>14512594572.579065</v>
      </c>
      <c r="J11274" s="11">
        <f t="shared" si="619"/>
        <v>141867</v>
      </c>
      <c r="K11274" s="11">
        <f t="shared" si="620"/>
        <v>102297.18378889428</v>
      </c>
      <c r="L11274" s="12">
        <f t="shared" si="617"/>
        <v>591583.33458831161</v>
      </c>
      <c r="M11274" s="11">
        <f>COUNTIF(E$2:$E11274,E11274)</f>
        <v>2011</v>
      </c>
      <c r="O11274" t="str">
        <f t="shared" si="621"/>
        <v/>
      </c>
    </row>
    <row r="11275" spans="1:15" hidden="1">
      <c r="A11275" s="41" t="s">
        <v>103</v>
      </c>
      <c r="B11275" s="46">
        <v>45831</v>
      </c>
      <c r="C11275" s="8" t="s">
        <v>13</v>
      </c>
      <c r="D11275" s="8" t="s">
        <v>14</v>
      </c>
      <c r="E11275" s="8" t="s">
        <v>14</v>
      </c>
      <c r="F11275" s="9">
        <f t="shared" si="616"/>
        <v>-3800000</v>
      </c>
      <c r="G11275" s="9">
        <v>-38</v>
      </c>
      <c r="H11275" s="10">
        <v>-4097388</v>
      </c>
      <c r="I11275" s="11">
        <f t="shared" si="618"/>
        <v>14508707279.595087</v>
      </c>
      <c r="J11275" s="11">
        <f t="shared" si="619"/>
        <v>141829</v>
      </c>
      <c r="K11275" s="11">
        <f t="shared" si="620"/>
        <v>102297.18378889428</v>
      </c>
      <c r="L11275" s="12">
        <f t="shared" si="617"/>
        <v>210095.01602201723</v>
      </c>
      <c r="M11275" s="11">
        <f>COUNTIF(E$2:$E11275,E11275)</f>
        <v>2012</v>
      </c>
      <c r="O11275" t="str">
        <f t="shared" si="621"/>
        <v/>
      </c>
    </row>
    <row r="11276" spans="1:15" hidden="1">
      <c r="A11276" s="41" t="s">
        <v>103</v>
      </c>
      <c r="B11276" s="46">
        <v>45831</v>
      </c>
      <c r="C11276" s="8" t="s">
        <v>13</v>
      </c>
      <c r="D11276" s="8" t="s">
        <v>14</v>
      </c>
      <c r="E11276" s="8" t="s">
        <v>14</v>
      </c>
      <c r="F11276" s="9">
        <f t="shared" si="616"/>
        <v>-29600000</v>
      </c>
      <c r="G11276" s="9">
        <v>-296</v>
      </c>
      <c r="H11276" s="10">
        <v>-31916496</v>
      </c>
      <c r="I11276" s="11">
        <f t="shared" si="618"/>
        <v>14478427313.193575</v>
      </c>
      <c r="J11276" s="11">
        <f t="shared" si="619"/>
        <v>141533</v>
      </c>
      <c r="K11276" s="11">
        <f t="shared" si="620"/>
        <v>102297.18378889428</v>
      </c>
      <c r="L11276" s="12">
        <f t="shared" si="617"/>
        <v>1636529.5984872915</v>
      </c>
      <c r="M11276" s="11">
        <f>COUNTIF(E$2:$E11276,E11276)</f>
        <v>2013</v>
      </c>
      <c r="O11276" t="str">
        <f t="shared" si="621"/>
        <v/>
      </c>
    </row>
    <row r="11277" spans="1:15" hidden="1">
      <c r="A11277" s="41" t="s">
        <v>103</v>
      </c>
      <c r="B11277" s="46">
        <v>45831</v>
      </c>
      <c r="C11277" s="8" t="s">
        <v>13</v>
      </c>
      <c r="D11277" s="8" t="s">
        <v>15</v>
      </c>
      <c r="E11277" s="8" t="s">
        <v>15</v>
      </c>
      <c r="F11277" s="9">
        <f t="shared" si="616"/>
        <v>-90800000</v>
      </c>
      <c r="G11277" s="9">
        <v>-908</v>
      </c>
      <c r="H11277" s="10">
        <v>-99859116</v>
      </c>
      <c r="I11277" s="11">
        <f t="shared" si="618"/>
        <v>14898641119.451843</v>
      </c>
      <c r="J11277" s="11">
        <f t="shared" si="619"/>
        <v>137941</v>
      </c>
      <c r="K11277" s="11">
        <f t="shared" si="620"/>
        <v>108007.34458537959</v>
      </c>
      <c r="L11277" s="12">
        <f t="shared" si="617"/>
        <v>1788447.1164753437</v>
      </c>
      <c r="M11277" s="11">
        <f>COUNTIF(E$2:$E11277,E11277)</f>
        <v>3631</v>
      </c>
      <c r="O11277" t="str">
        <f t="shared" si="621"/>
        <v/>
      </c>
    </row>
    <row r="11278" spans="1:15" hidden="1">
      <c r="A11278" s="41" t="s">
        <v>103</v>
      </c>
      <c r="B11278" s="46">
        <v>45831</v>
      </c>
      <c r="C11278" s="8" t="s">
        <v>13</v>
      </c>
      <c r="D11278" s="8" t="s">
        <v>14</v>
      </c>
      <c r="E11278" s="8" t="s">
        <v>14</v>
      </c>
      <c r="F11278" s="9">
        <f t="shared" si="616"/>
        <v>-900000</v>
      </c>
      <c r="G11278" s="9">
        <v>-9</v>
      </c>
      <c r="H11278" s="10">
        <v>-970434</v>
      </c>
      <c r="I11278" s="11">
        <f t="shared" si="618"/>
        <v>14477506638.539474</v>
      </c>
      <c r="J11278" s="11">
        <f t="shared" si="619"/>
        <v>141524</v>
      </c>
      <c r="K11278" s="11">
        <f t="shared" si="620"/>
        <v>102297.18378889428</v>
      </c>
      <c r="L11278" s="12">
        <f t="shared" si="617"/>
        <v>49759.345899951411</v>
      </c>
      <c r="M11278" s="11">
        <f>COUNTIF(E$2:$E11278,E11278)</f>
        <v>2014</v>
      </c>
      <c r="O11278" t="str">
        <f t="shared" si="621"/>
        <v/>
      </c>
    </row>
    <row r="11279" spans="1:15" hidden="1">
      <c r="A11279" s="41" t="s">
        <v>103</v>
      </c>
      <c r="B11279" s="46">
        <v>45831</v>
      </c>
      <c r="C11279" s="8" t="s">
        <v>13</v>
      </c>
      <c r="D11279" s="8" t="s">
        <v>14</v>
      </c>
      <c r="E11279" s="8" t="s">
        <v>14</v>
      </c>
      <c r="F11279" s="9">
        <f t="shared" si="616"/>
        <v>-1800000</v>
      </c>
      <c r="G11279" s="9">
        <v>-18</v>
      </c>
      <c r="H11279" s="10">
        <v>-1940868</v>
      </c>
      <c r="I11279" s="11">
        <f t="shared" si="618"/>
        <v>14475665289.231274</v>
      </c>
      <c r="J11279" s="11">
        <f t="shared" si="619"/>
        <v>141506</v>
      </c>
      <c r="K11279" s="11">
        <f t="shared" si="620"/>
        <v>102297.18378889428</v>
      </c>
      <c r="L11279" s="12">
        <f t="shared" si="617"/>
        <v>99518.691799902823</v>
      </c>
      <c r="M11279" s="11">
        <f>COUNTIF(E$2:$E11279,E11279)</f>
        <v>2015</v>
      </c>
      <c r="O11279" t="str">
        <f t="shared" si="621"/>
        <v/>
      </c>
    </row>
    <row r="11280" spans="1:15" hidden="1">
      <c r="A11280" s="41" t="s">
        <v>103</v>
      </c>
      <c r="B11280" s="46">
        <v>45831</v>
      </c>
      <c r="C11280" s="8" t="s">
        <v>13</v>
      </c>
      <c r="D11280" s="8" t="s">
        <v>15</v>
      </c>
      <c r="E11280" s="8" t="s">
        <v>15</v>
      </c>
      <c r="F11280" s="9">
        <f t="shared" si="616"/>
        <v>-9000000</v>
      </c>
      <c r="G11280" s="9">
        <v>-90</v>
      </c>
      <c r="H11280" s="10">
        <v>-9897930</v>
      </c>
      <c r="I11280" s="11">
        <f t="shared" si="618"/>
        <v>14888920458.439159</v>
      </c>
      <c r="J11280" s="11">
        <f t="shared" si="619"/>
        <v>137851</v>
      </c>
      <c r="K11280" s="11">
        <f t="shared" si="620"/>
        <v>108007.34458537959</v>
      </c>
      <c r="L11280" s="12">
        <f t="shared" si="617"/>
        <v>177268.98731583729</v>
      </c>
      <c r="M11280" s="11">
        <f>COUNTIF(E$2:$E11280,E11280)</f>
        <v>3632</v>
      </c>
      <c r="O11280" t="str">
        <f t="shared" si="621"/>
        <v/>
      </c>
    </row>
    <row r="11281" spans="1:15" hidden="1">
      <c r="A11281" s="41" t="s">
        <v>103</v>
      </c>
      <c r="B11281" s="46">
        <v>45831</v>
      </c>
      <c r="C11281" s="8" t="s">
        <v>13</v>
      </c>
      <c r="D11281" s="8" t="s">
        <v>14</v>
      </c>
      <c r="E11281" s="8" t="s">
        <v>14</v>
      </c>
      <c r="F11281" s="9">
        <f t="shared" si="616"/>
        <v>-4600000</v>
      </c>
      <c r="G11281" s="9">
        <v>-46</v>
      </c>
      <c r="H11281" s="10">
        <v>-4959996</v>
      </c>
      <c r="I11281" s="11">
        <f t="shared" si="618"/>
        <v>14470959618.776985</v>
      </c>
      <c r="J11281" s="11">
        <f t="shared" si="619"/>
        <v>141460</v>
      </c>
      <c r="K11281" s="11">
        <f t="shared" si="620"/>
        <v>102297.18378889428</v>
      </c>
      <c r="L11281" s="12">
        <f t="shared" si="617"/>
        <v>254325.54571086261</v>
      </c>
      <c r="M11281" s="11">
        <f>COUNTIF(E$2:$E11281,E11281)</f>
        <v>2016</v>
      </c>
      <c r="O11281" t="str">
        <f t="shared" si="621"/>
        <v/>
      </c>
    </row>
    <row r="11282" spans="1:15" hidden="1">
      <c r="A11282" s="41" t="s">
        <v>103</v>
      </c>
      <c r="B11282" s="46">
        <v>45831</v>
      </c>
      <c r="C11282" s="8" t="s">
        <v>13</v>
      </c>
      <c r="D11282" s="8" t="s">
        <v>14</v>
      </c>
      <c r="E11282" s="8" t="s">
        <v>14</v>
      </c>
      <c r="F11282" s="9">
        <f t="shared" si="616"/>
        <v>-10200000</v>
      </c>
      <c r="G11282" s="9">
        <v>-102</v>
      </c>
      <c r="H11282" s="10">
        <v>-10998252</v>
      </c>
      <c r="I11282" s="11">
        <f t="shared" si="618"/>
        <v>14460525306.030518</v>
      </c>
      <c r="J11282" s="11">
        <f t="shared" si="619"/>
        <v>141358</v>
      </c>
      <c r="K11282" s="11">
        <f t="shared" si="620"/>
        <v>102297.18378889428</v>
      </c>
      <c r="L11282" s="12">
        <f t="shared" si="617"/>
        <v>563939.25353278406</v>
      </c>
      <c r="M11282" s="11">
        <f>COUNTIF(E$2:$E11282,E11282)</f>
        <v>2017</v>
      </c>
      <c r="O11282" t="str">
        <f t="shared" si="621"/>
        <v/>
      </c>
    </row>
    <row r="11283" spans="1:15" hidden="1">
      <c r="A11283" s="41" t="s">
        <v>103</v>
      </c>
      <c r="B11283" s="46">
        <v>45831</v>
      </c>
      <c r="C11283" s="8" t="s">
        <v>13</v>
      </c>
      <c r="D11283" s="8" t="s">
        <v>14</v>
      </c>
      <c r="E11283" s="8" t="s">
        <v>14</v>
      </c>
      <c r="F11283" s="9">
        <f t="shared" si="616"/>
        <v>-27800000</v>
      </c>
      <c r="G11283" s="9">
        <v>-278</v>
      </c>
      <c r="H11283" s="10">
        <v>-29975628</v>
      </c>
      <c r="I11283" s="11">
        <f t="shared" si="618"/>
        <v>14432086688.937204</v>
      </c>
      <c r="J11283" s="11">
        <f t="shared" si="619"/>
        <v>141080</v>
      </c>
      <c r="K11283" s="11">
        <f t="shared" si="620"/>
        <v>102297.18378889428</v>
      </c>
      <c r="L11283" s="12">
        <f t="shared" si="617"/>
        <v>1537010.9066873901</v>
      </c>
      <c r="M11283" s="11">
        <f>COUNTIF(E$2:$E11283,E11283)</f>
        <v>2018</v>
      </c>
      <c r="O11283" t="str">
        <f t="shared" si="621"/>
        <v/>
      </c>
    </row>
    <row r="11284" spans="1:15" hidden="1">
      <c r="A11284" s="41" t="s">
        <v>103</v>
      </c>
      <c r="B11284" s="46">
        <v>45831</v>
      </c>
      <c r="C11284" s="8" t="s">
        <v>13</v>
      </c>
      <c r="D11284" s="8" t="s">
        <v>15</v>
      </c>
      <c r="E11284" s="8" t="s">
        <v>15</v>
      </c>
      <c r="F11284" s="9">
        <f t="shared" si="616"/>
        <v>-7500000</v>
      </c>
      <c r="G11284" s="9">
        <v>-75</v>
      </c>
      <c r="H11284" s="10">
        <v>-8248275</v>
      </c>
      <c r="I11284" s="11">
        <f t="shared" si="618"/>
        <v>14880819907.595257</v>
      </c>
      <c r="J11284" s="11">
        <f t="shared" si="619"/>
        <v>137776</v>
      </c>
      <c r="K11284" s="11">
        <f t="shared" si="620"/>
        <v>108007.34458537959</v>
      </c>
      <c r="L11284" s="12">
        <f t="shared" si="617"/>
        <v>147724.15609653108</v>
      </c>
      <c r="M11284" s="11">
        <f>COUNTIF(E$2:$E11284,E11284)</f>
        <v>3633</v>
      </c>
      <c r="O11284" t="str">
        <f t="shared" si="621"/>
        <v/>
      </c>
    </row>
    <row r="11285" spans="1:15" hidden="1">
      <c r="A11285" s="41" t="s">
        <v>103</v>
      </c>
      <c r="B11285" s="46">
        <v>45831</v>
      </c>
      <c r="C11285" s="8" t="s">
        <v>13</v>
      </c>
      <c r="D11285" s="8" t="s">
        <v>15</v>
      </c>
      <c r="E11285" s="8" t="s">
        <v>15</v>
      </c>
      <c r="F11285" s="9">
        <f t="shared" si="616"/>
        <v>-5000000</v>
      </c>
      <c r="G11285" s="9">
        <v>-50</v>
      </c>
      <c r="H11285" s="10">
        <v>-5498850</v>
      </c>
      <c r="I11285" s="11">
        <f t="shared" si="618"/>
        <v>14875419540.365988</v>
      </c>
      <c r="J11285" s="11">
        <f t="shared" si="619"/>
        <v>137726</v>
      </c>
      <c r="K11285" s="11">
        <f t="shared" si="620"/>
        <v>108007.34458537959</v>
      </c>
      <c r="L11285" s="12">
        <f t="shared" si="617"/>
        <v>98482.770731020719</v>
      </c>
      <c r="M11285" s="11">
        <f>COUNTIF(E$2:$E11285,E11285)</f>
        <v>3634</v>
      </c>
      <c r="O11285" t="str">
        <f t="shared" si="621"/>
        <v/>
      </c>
    </row>
    <row r="11286" spans="1:15" hidden="1">
      <c r="A11286" s="41" t="s">
        <v>103</v>
      </c>
      <c r="B11286" s="46">
        <v>45831</v>
      </c>
      <c r="C11286" s="8" t="s">
        <v>13</v>
      </c>
      <c r="D11286" s="8" t="s">
        <v>46</v>
      </c>
      <c r="E11286" s="8" t="s">
        <v>46</v>
      </c>
      <c r="F11286" s="9">
        <f t="shared" si="616"/>
        <v>63600000</v>
      </c>
      <c r="G11286" s="9">
        <v>636</v>
      </c>
      <c r="H11286" s="10">
        <v>66393312</v>
      </c>
      <c r="I11286" s="11">
        <f t="shared" si="618"/>
        <v>11937946488.515728</v>
      </c>
      <c r="J11286" s="11">
        <f t="shared" si="619"/>
        <v>116005</v>
      </c>
      <c r="K11286" s="11">
        <f t="shared" si="620"/>
        <v>102908.89606927053</v>
      </c>
      <c r="L11286" s="12">
        <f t="shared" si="617"/>
        <v>0</v>
      </c>
      <c r="M11286" s="11">
        <f>COUNTIF(E$2:$E11286,E11286)</f>
        <v>3119</v>
      </c>
      <c r="O11286" t="str">
        <f t="shared" si="621"/>
        <v/>
      </c>
    </row>
    <row r="11287" spans="1:15" hidden="1">
      <c r="A11287" s="41" t="s">
        <v>103</v>
      </c>
      <c r="B11287" s="46">
        <v>45831</v>
      </c>
      <c r="C11287" s="8" t="s">
        <v>13</v>
      </c>
      <c r="D11287" s="8" t="s">
        <v>15</v>
      </c>
      <c r="E11287" s="8" t="s">
        <v>15</v>
      </c>
      <c r="F11287" s="9">
        <f t="shared" si="616"/>
        <v>-7200000</v>
      </c>
      <c r="G11287" s="9">
        <v>-72</v>
      </c>
      <c r="H11287" s="10">
        <v>-7918344</v>
      </c>
      <c r="I11287" s="11">
        <f t="shared" si="618"/>
        <v>14867643011.55584</v>
      </c>
      <c r="J11287" s="11">
        <f t="shared" si="619"/>
        <v>137654</v>
      </c>
      <c r="K11287" s="11">
        <f t="shared" si="620"/>
        <v>108007.34458537959</v>
      </c>
      <c r="L11287" s="12">
        <f t="shared" si="617"/>
        <v>141815.18985266984</v>
      </c>
      <c r="M11287" s="11">
        <f>COUNTIF(E$2:$E11287,E11287)</f>
        <v>3635</v>
      </c>
      <c r="O11287" t="str">
        <f t="shared" si="621"/>
        <v/>
      </c>
    </row>
    <row r="11288" spans="1:15" hidden="1">
      <c r="A11288" s="41" t="s">
        <v>103</v>
      </c>
      <c r="B11288" s="46">
        <v>45831</v>
      </c>
      <c r="C11288" s="8" t="s">
        <v>13</v>
      </c>
      <c r="D11288" s="8" t="s">
        <v>15</v>
      </c>
      <c r="E11288" s="8" t="s">
        <v>15</v>
      </c>
      <c r="F11288" s="9">
        <f t="shared" si="616"/>
        <v>-900000</v>
      </c>
      <c r="G11288" s="9">
        <v>-9</v>
      </c>
      <c r="H11288" s="10">
        <v>-989793</v>
      </c>
      <c r="I11288" s="11">
        <f t="shared" si="618"/>
        <v>14866670945.454571</v>
      </c>
      <c r="J11288" s="11">
        <f t="shared" si="619"/>
        <v>137645</v>
      </c>
      <c r="K11288" s="11">
        <f t="shared" si="620"/>
        <v>108007.34458537959</v>
      </c>
      <c r="L11288" s="12">
        <f t="shared" si="617"/>
        <v>17726.898731583729</v>
      </c>
      <c r="M11288" s="11">
        <f>COUNTIF(E$2:$E11288,E11288)</f>
        <v>3636</v>
      </c>
      <c r="O11288" t="str">
        <f t="shared" si="621"/>
        <v/>
      </c>
    </row>
    <row r="11289" spans="1:15" hidden="1">
      <c r="A11289" s="41" t="s">
        <v>103</v>
      </c>
      <c r="B11289" s="46">
        <v>45831</v>
      </c>
      <c r="C11289" s="8" t="s">
        <v>13</v>
      </c>
      <c r="D11289" s="8" t="s">
        <v>15</v>
      </c>
      <c r="E11289" s="8" t="s">
        <v>15</v>
      </c>
      <c r="F11289" s="9">
        <f t="shared" si="616"/>
        <v>45500000</v>
      </c>
      <c r="G11289" s="9">
        <v>455</v>
      </c>
      <c r="H11289" s="10">
        <v>49998130</v>
      </c>
      <c r="I11289" s="11">
        <f t="shared" si="618"/>
        <v>14916669075.454571</v>
      </c>
      <c r="J11289" s="11">
        <f t="shared" si="619"/>
        <v>138100</v>
      </c>
      <c r="K11289" s="11">
        <f t="shared" si="620"/>
        <v>108013.53421762904</v>
      </c>
      <c r="L11289" s="12">
        <f t="shared" si="617"/>
        <v>0</v>
      </c>
      <c r="M11289" s="11">
        <f>COUNTIF(E$2:$E11289,E11289)</f>
        <v>3637</v>
      </c>
      <c r="O11289" t="str">
        <f t="shared" si="621"/>
        <v/>
      </c>
    </row>
    <row r="11290" spans="1:15" hidden="1">
      <c r="A11290" s="41" t="s">
        <v>103</v>
      </c>
      <c r="B11290" s="46">
        <v>45831</v>
      </c>
      <c r="C11290" s="8" t="s">
        <v>13</v>
      </c>
      <c r="D11290" s="8" t="s">
        <v>14</v>
      </c>
      <c r="E11290" s="8" t="s">
        <v>14</v>
      </c>
      <c r="F11290" s="9">
        <f t="shared" si="616"/>
        <v>-46300000</v>
      </c>
      <c r="G11290" s="9">
        <v>-463</v>
      </c>
      <c r="H11290" s="10">
        <v>-49923438</v>
      </c>
      <c r="I11290" s="11">
        <f t="shared" si="618"/>
        <v>14384723092.842947</v>
      </c>
      <c r="J11290" s="11">
        <f t="shared" si="619"/>
        <v>140617</v>
      </c>
      <c r="K11290" s="11">
        <f t="shared" si="620"/>
        <v>102297.18378889428</v>
      </c>
      <c r="L11290" s="12">
        <f t="shared" si="617"/>
        <v>2559841.9057419449</v>
      </c>
      <c r="M11290" s="11">
        <f>COUNTIF(E$2:$E11290,E11290)</f>
        <v>2019</v>
      </c>
      <c r="O11290" t="str">
        <f t="shared" si="621"/>
        <v/>
      </c>
    </row>
    <row r="11291" spans="1:15" hidden="1">
      <c r="A11291" s="41" t="s">
        <v>103</v>
      </c>
      <c r="B11291" s="46">
        <v>45831</v>
      </c>
      <c r="C11291" s="8" t="s">
        <v>13</v>
      </c>
      <c r="D11291" s="8" t="s">
        <v>14</v>
      </c>
      <c r="E11291" s="8" t="s">
        <v>14</v>
      </c>
      <c r="F11291" s="9">
        <f t="shared" si="616"/>
        <v>-900000</v>
      </c>
      <c r="G11291" s="9">
        <v>-9</v>
      </c>
      <c r="H11291" s="10">
        <v>-970434</v>
      </c>
      <c r="I11291" s="11">
        <f t="shared" si="618"/>
        <v>14383802418.188847</v>
      </c>
      <c r="J11291" s="11">
        <f t="shared" si="619"/>
        <v>140608</v>
      </c>
      <c r="K11291" s="11">
        <f t="shared" si="620"/>
        <v>102297.18378889428</v>
      </c>
      <c r="L11291" s="12">
        <f t="shared" si="617"/>
        <v>49759.345899951411</v>
      </c>
      <c r="M11291" s="11">
        <f>COUNTIF(E$2:$E11291,E11291)</f>
        <v>2020</v>
      </c>
      <c r="O11291" t="str">
        <f t="shared" si="621"/>
        <v/>
      </c>
    </row>
    <row r="11292" spans="1:15" hidden="1">
      <c r="A11292" s="41" t="s">
        <v>103</v>
      </c>
      <c r="B11292" s="46">
        <v>45831</v>
      </c>
      <c r="C11292" s="8" t="s">
        <v>13</v>
      </c>
      <c r="D11292" s="8" t="s">
        <v>15</v>
      </c>
      <c r="E11292" s="8" t="s">
        <v>15</v>
      </c>
      <c r="F11292" s="9">
        <f t="shared" si="616"/>
        <v>-4900000</v>
      </c>
      <c r="G11292" s="9">
        <v>-49</v>
      </c>
      <c r="H11292" s="10">
        <v>-5388873</v>
      </c>
      <c r="I11292" s="11">
        <f t="shared" si="618"/>
        <v>14911376412.277906</v>
      </c>
      <c r="J11292" s="11">
        <f t="shared" si="619"/>
        <v>138051</v>
      </c>
      <c r="K11292" s="11">
        <f t="shared" si="620"/>
        <v>108013.53421762904</v>
      </c>
      <c r="L11292" s="12">
        <f t="shared" si="617"/>
        <v>96209.823336176574</v>
      </c>
      <c r="M11292" s="11">
        <f>COUNTIF(E$2:$E11292,E11292)</f>
        <v>3638</v>
      </c>
      <c r="O11292" t="str">
        <f t="shared" si="621"/>
        <v/>
      </c>
    </row>
    <row r="11293" spans="1:15" hidden="1">
      <c r="A11293" s="41" t="s">
        <v>103</v>
      </c>
      <c r="B11293" s="46">
        <v>45831</v>
      </c>
      <c r="C11293" s="8" t="s">
        <v>13</v>
      </c>
      <c r="D11293" s="8" t="s">
        <v>14</v>
      </c>
      <c r="E11293" s="8" t="s">
        <v>14</v>
      </c>
      <c r="F11293" s="9">
        <f t="shared" si="616"/>
        <v>-4600000</v>
      </c>
      <c r="G11293" s="9">
        <v>-46</v>
      </c>
      <c r="H11293" s="10">
        <v>-4959996</v>
      </c>
      <c r="I11293" s="11">
        <f t="shared" si="618"/>
        <v>14379096747.734558</v>
      </c>
      <c r="J11293" s="11">
        <f t="shared" si="619"/>
        <v>140562</v>
      </c>
      <c r="K11293" s="11">
        <f t="shared" si="620"/>
        <v>102297.18378889428</v>
      </c>
      <c r="L11293" s="12">
        <f t="shared" si="617"/>
        <v>254325.54571086261</v>
      </c>
      <c r="M11293" s="11">
        <f>COUNTIF(E$2:$E11293,E11293)</f>
        <v>2021</v>
      </c>
      <c r="O11293" t="str">
        <f t="shared" si="621"/>
        <v/>
      </c>
    </row>
    <row r="11294" spans="1:15" hidden="1">
      <c r="A11294" s="41" t="s">
        <v>103</v>
      </c>
      <c r="B11294" s="46">
        <v>45831</v>
      </c>
      <c r="C11294" s="8" t="s">
        <v>13</v>
      </c>
      <c r="D11294" s="8" t="s">
        <v>14</v>
      </c>
      <c r="E11294" s="8" t="s">
        <v>14</v>
      </c>
      <c r="F11294" s="9">
        <f t="shared" si="616"/>
        <v>-9200000</v>
      </c>
      <c r="G11294" s="9">
        <v>-92</v>
      </c>
      <c r="H11294" s="10">
        <v>-9919992</v>
      </c>
      <c r="I11294" s="11">
        <f t="shared" si="618"/>
        <v>14369685406.825979</v>
      </c>
      <c r="J11294" s="11">
        <f t="shared" si="619"/>
        <v>140470</v>
      </c>
      <c r="K11294" s="11">
        <f t="shared" si="620"/>
        <v>102297.18378889428</v>
      </c>
      <c r="L11294" s="12">
        <f t="shared" si="617"/>
        <v>508651.09142172523</v>
      </c>
      <c r="M11294" s="11">
        <f>COUNTIF(E$2:$E11294,E11294)</f>
        <v>2022</v>
      </c>
      <c r="O11294" t="str">
        <f t="shared" si="621"/>
        <v/>
      </c>
    </row>
    <row r="11295" spans="1:15" hidden="1">
      <c r="A11295" s="41" t="s">
        <v>103</v>
      </c>
      <c r="B11295" s="46">
        <v>45831</v>
      </c>
      <c r="C11295" s="8" t="s">
        <v>13</v>
      </c>
      <c r="D11295" s="8" t="s">
        <v>15</v>
      </c>
      <c r="E11295" s="8" t="s">
        <v>15</v>
      </c>
      <c r="F11295" s="9">
        <f t="shared" si="616"/>
        <v>-9000000</v>
      </c>
      <c r="G11295" s="9">
        <v>-90</v>
      </c>
      <c r="H11295" s="10">
        <v>-9897930</v>
      </c>
      <c r="I11295" s="11">
        <f t="shared" si="618"/>
        <v>14901655194.19832</v>
      </c>
      <c r="J11295" s="11">
        <f t="shared" si="619"/>
        <v>137961</v>
      </c>
      <c r="K11295" s="11">
        <f t="shared" si="620"/>
        <v>108013.53421762904</v>
      </c>
      <c r="L11295" s="12">
        <f t="shared" si="617"/>
        <v>176711.92041338608</v>
      </c>
      <c r="M11295" s="11">
        <f>COUNTIF(E$2:$E11295,E11295)</f>
        <v>3639</v>
      </c>
      <c r="O11295" t="str">
        <f t="shared" si="621"/>
        <v/>
      </c>
    </row>
    <row r="11296" spans="1:15" hidden="1">
      <c r="A11296" s="41" t="s">
        <v>103</v>
      </c>
      <c r="B11296" s="46">
        <v>45831</v>
      </c>
      <c r="C11296" s="8" t="s">
        <v>13</v>
      </c>
      <c r="D11296" s="8" t="s">
        <v>15</v>
      </c>
      <c r="E11296" s="8" t="s">
        <v>15</v>
      </c>
      <c r="F11296" s="9">
        <f t="shared" si="616"/>
        <v>-78900000</v>
      </c>
      <c r="G11296" s="9">
        <v>-789</v>
      </c>
      <c r="H11296" s="10">
        <v>-86771853</v>
      </c>
      <c r="I11296" s="11">
        <f t="shared" si="618"/>
        <v>14816432515.700611</v>
      </c>
      <c r="J11296" s="11">
        <f t="shared" si="619"/>
        <v>137172</v>
      </c>
      <c r="K11296" s="11">
        <f t="shared" si="620"/>
        <v>108013.53421762904</v>
      </c>
      <c r="L11296" s="12">
        <f t="shared" si="617"/>
        <v>1549174.502290681</v>
      </c>
      <c r="M11296" s="11">
        <f>COUNTIF(E$2:$E11296,E11296)</f>
        <v>3640</v>
      </c>
      <c r="O11296" t="str">
        <f t="shared" si="621"/>
        <v/>
      </c>
    </row>
    <row r="11297" spans="1:15" hidden="1">
      <c r="A11297" s="41" t="s">
        <v>103</v>
      </c>
      <c r="B11297" s="46">
        <v>45831</v>
      </c>
      <c r="C11297" s="8" t="s">
        <v>13</v>
      </c>
      <c r="D11297" s="8" t="s">
        <v>15</v>
      </c>
      <c r="E11297" s="8" t="s">
        <v>15</v>
      </c>
      <c r="F11297" s="9">
        <f t="shared" si="616"/>
        <v>-36300000</v>
      </c>
      <c r="G11297" s="9">
        <v>-363</v>
      </c>
      <c r="H11297" s="10">
        <v>-39921651</v>
      </c>
      <c r="I11297" s="11">
        <f t="shared" si="618"/>
        <v>14777223602.779612</v>
      </c>
      <c r="J11297" s="11">
        <f t="shared" si="619"/>
        <v>136809</v>
      </c>
      <c r="K11297" s="11">
        <f t="shared" si="620"/>
        <v>108013.53421762904</v>
      </c>
      <c r="L11297" s="12">
        <f t="shared" si="617"/>
        <v>712738.07900065929</v>
      </c>
      <c r="M11297" s="11">
        <f>COUNTIF(E$2:$E11297,E11297)</f>
        <v>3641</v>
      </c>
      <c r="O11297" t="str">
        <f t="shared" si="621"/>
        <v/>
      </c>
    </row>
    <row r="11298" spans="1:15" hidden="1">
      <c r="A11298" s="41" t="s">
        <v>103</v>
      </c>
      <c r="B11298" s="46">
        <v>45831</v>
      </c>
      <c r="C11298" s="8" t="s">
        <v>13</v>
      </c>
      <c r="D11298" s="8" t="s">
        <v>14</v>
      </c>
      <c r="E11298" s="8" t="s">
        <v>14</v>
      </c>
      <c r="F11298" s="9">
        <f t="shared" si="616"/>
        <v>-9200000</v>
      </c>
      <c r="G11298" s="9">
        <v>-92</v>
      </c>
      <c r="H11298" s="10">
        <v>-9919992</v>
      </c>
      <c r="I11298" s="11">
        <f t="shared" si="618"/>
        <v>14360274065.9174</v>
      </c>
      <c r="J11298" s="11">
        <f t="shared" si="619"/>
        <v>140378</v>
      </c>
      <c r="K11298" s="11">
        <f t="shared" si="620"/>
        <v>102297.18378889428</v>
      </c>
      <c r="L11298" s="12">
        <f t="shared" si="617"/>
        <v>508651.09142172523</v>
      </c>
      <c r="M11298" s="11">
        <f>COUNTIF(E$2:$E11298,E11298)</f>
        <v>2023</v>
      </c>
      <c r="O11298" t="str">
        <f t="shared" si="621"/>
        <v/>
      </c>
    </row>
    <row r="11299" spans="1:15" hidden="1">
      <c r="A11299" s="41" t="s">
        <v>103</v>
      </c>
      <c r="B11299" s="46">
        <v>45831</v>
      </c>
      <c r="C11299" s="8" t="s">
        <v>13</v>
      </c>
      <c r="D11299" s="8" t="s">
        <v>14</v>
      </c>
      <c r="E11299" s="8" t="s">
        <v>14</v>
      </c>
      <c r="F11299" s="9">
        <f t="shared" si="616"/>
        <v>-37100000</v>
      </c>
      <c r="G11299" s="9">
        <v>-371</v>
      </c>
      <c r="H11299" s="10">
        <v>-40003446</v>
      </c>
      <c r="I11299" s="11">
        <f t="shared" si="618"/>
        <v>14322321810.73172</v>
      </c>
      <c r="J11299" s="11">
        <f t="shared" si="619"/>
        <v>140007</v>
      </c>
      <c r="K11299" s="11">
        <f t="shared" si="620"/>
        <v>102297.18378889428</v>
      </c>
      <c r="L11299" s="12">
        <f t="shared" si="617"/>
        <v>2051190.8143202215</v>
      </c>
      <c r="M11299" s="11">
        <f>COUNTIF(E$2:$E11299,E11299)</f>
        <v>2024</v>
      </c>
      <c r="O11299" t="str">
        <f t="shared" si="621"/>
        <v/>
      </c>
    </row>
    <row r="11300" spans="1:15" hidden="1">
      <c r="A11300" s="41" t="s">
        <v>103</v>
      </c>
      <c r="B11300" s="46">
        <v>45831</v>
      </c>
      <c r="C11300" s="8" t="s">
        <v>13</v>
      </c>
      <c r="D11300" s="8" t="s">
        <v>15</v>
      </c>
      <c r="E11300" s="8" t="s">
        <v>15</v>
      </c>
      <c r="F11300" s="9">
        <f t="shared" si="616"/>
        <v>-171200000</v>
      </c>
      <c r="G11300" s="9">
        <v>-1712</v>
      </c>
      <c r="H11300" s="10">
        <v>-188280624</v>
      </c>
      <c r="I11300" s="11">
        <f t="shared" si="618"/>
        <v>14592304432.19903</v>
      </c>
      <c r="J11300" s="11">
        <f t="shared" si="619"/>
        <v>135097</v>
      </c>
      <c r="K11300" s="11">
        <f t="shared" si="620"/>
        <v>108013.53421762904</v>
      </c>
      <c r="L11300" s="12">
        <f t="shared" si="617"/>
        <v>3361453.41941908</v>
      </c>
      <c r="M11300" s="11">
        <f>COUNTIF(E$2:$E11300,E11300)</f>
        <v>3642</v>
      </c>
      <c r="O11300" t="str">
        <f t="shared" si="621"/>
        <v/>
      </c>
    </row>
    <row r="11301" spans="1:15" hidden="1">
      <c r="A11301" s="41" t="s">
        <v>103</v>
      </c>
      <c r="B11301" s="46">
        <v>45831</v>
      </c>
      <c r="C11301" s="8" t="s">
        <v>13</v>
      </c>
      <c r="D11301" s="8" t="s">
        <v>15</v>
      </c>
      <c r="E11301" s="8" t="s">
        <v>15</v>
      </c>
      <c r="F11301" s="9">
        <f t="shared" si="616"/>
        <v>-29300000</v>
      </c>
      <c r="G11301" s="9">
        <v>-293</v>
      </c>
      <c r="H11301" s="10">
        <v>-32223261</v>
      </c>
      <c r="I11301" s="11">
        <f t="shared" si="618"/>
        <v>14560656466.673265</v>
      </c>
      <c r="J11301" s="11">
        <f t="shared" si="619"/>
        <v>134804</v>
      </c>
      <c r="K11301" s="11">
        <f t="shared" si="620"/>
        <v>108013.53421762904</v>
      </c>
      <c r="L11301" s="12">
        <f t="shared" si="617"/>
        <v>575295.47423468903</v>
      </c>
      <c r="M11301" s="11">
        <f>COUNTIF(E$2:$E11301,E11301)</f>
        <v>3643</v>
      </c>
      <c r="O11301" t="str">
        <f t="shared" si="621"/>
        <v/>
      </c>
    </row>
    <row r="11302" spans="1:15" hidden="1">
      <c r="A11302" s="41" t="s">
        <v>103</v>
      </c>
      <c r="B11302" s="46">
        <v>45831</v>
      </c>
      <c r="C11302" s="8" t="s">
        <v>13</v>
      </c>
      <c r="D11302" s="8" t="s">
        <v>15</v>
      </c>
      <c r="E11302" s="8" t="s">
        <v>15</v>
      </c>
      <c r="F11302" s="9">
        <f t="shared" si="616"/>
        <v>-900000</v>
      </c>
      <c r="G11302" s="9">
        <v>-9</v>
      </c>
      <c r="H11302" s="10">
        <v>-989793</v>
      </c>
      <c r="I11302" s="11">
        <f t="shared" si="618"/>
        <v>14559684344.865307</v>
      </c>
      <c r="J11302" s="11">
        <f t="shared" si="619"/>
        <v>134795</v>
      </c>
      <c r="K11302" s="11">
        <f t="shared" si="620"/>
        <v>108013.53421762904</v>
      </c>
      <c r="L11302" s="12">
        <f t="shared" si="617"/>
        <v>17671.192041338654</v>
      </c>
      <c r="M11302" s="11">
        <f>COUNTIF(E$2:$E11302,E11302)</f>
        <v>3644</v>
      </c>
      <c r="O11302" t="str">
        <f t="shared" si="621"/>
        <v/>
      </c>
    </row>
    <row r="11303" spans="1:15" hidden="1">
      <c r="A11303" s="41" t="s">
        <v>103</v>
      </c>
      <c r="B11303" s="46">
        <v>45831</v>
      </c>
      <c r="C11303" s="8" t="s">
        <v>13</v>
      </c>
      <c r="D11303" s="8" t="s">
        <v>15</v>
      </c>
      <c r="E11303" s="8" t="s">
        <v>15</v>
      </c>
      <c r="F11303" s="9">
        <f t="shared" si="616"/>
        <v>-6700000</v>
      </c>
      <c r="G11303" s="9">
        <v>-67</v>
      </c>
      <c r="H11303" s="10">
        <v>-7368459</v>
      </c>
      <c r="I11303" s="11">
        <f t="shared" si="618"/>
        <v>14552447438.072725</v>
      </c>
      <c r="J11303" s="11">
        <f t="shared" si="619"/>
        <v>134728</v>
      </c>
      <c r="K11303" s="11">
        <f t="shared" si="620"/>
        <v>108013.53421762904</v>
      </c>
      <c r="L11303" s="12">
        <f t="shared" si="617"/>
        <v>131552.20741885435</v>
      </c>
      <c r="M11303" s="11">
        <f>COUNTIF(E$2:$E11303,E11303)</f>
        <v>3645</v>
      </c>
      <c r="O11303" t="str">
        <f t="shared" si="621"/>
        <v/>
      </c>
    </row>
    <row r="11304" spans="1:15" hidden="1">
      <c r="A11304" s="41" t="s">
        <v>103</v>
      </c>
      <c r="B11304" s="46">
        <v>45831</v>
      </c>
      <c r="C11304" s="8" t="s">
        <v>13</v>
      </c>
      <c r="D11304" s="8" t="s">
        <v>15</v>
      </c>
      <c r="E11304" s="8" t="s">
        <v>15</v>
      </c>
      <c r="F11304" s="9">
        <f t="shared" si="616"/>
        <v>-27200000</v>
      </c>
      <c r="G11304" s="9">
        <v>-272</v>
      </c>
      <c r="H11304" s="10">
        <v>-29913744</v>
      </c>
      <c r="I11304" s="11">
        <f t="shared" si="618"/>
        <v>14523067756.76553</v>
      </c>
      <c r="J11304" s="11">
        <f t="shared" si="619"/>
        <v>134456</v>
      </c>
      <c r="K11304" s="11">
        <f t="shared" si="620"/>
        <v>108013.53421762904</v>
      </c>
      <c r="L11304" s="12">
        <f t="shared" si="617"/>
        <v>534062.69280489907</v>
      </c>
      <c r="M11304" s="11">
        <f>COUNTIF(E$2:$E11304,E11304)</f>
        <v>3646</v>
      </c>
      <c r="O11304" t="str">
        <f t="shared" si="621"/>
        <v/>
      </c>
    </row>
    <row r="11305" spans="1:15" hidden="1">
      <c r="A11305" s="41" t="s">
        <v>103</v>
      </c>
      <c r="B11305" s="46">
        <v>45831</v>
      </c>
      <c r="C11305" s="8" t="s">
        <v>13</v>
      </c>
      <c r="D11305" s="8" t="s">
        <v>14</v>
      </c>
      <c r="E11305" s="8" t="s">
        <v>14</v>
      </c>
      <c r="F11305" s="9">
        <f t="shared" si="616"/>
        <v>-46300000</v>
      </c>
      <c r="G11305" s="9">
        <v>-463</v>
      </c>
      <c r="H11305" s="10">
        <v>-49923438</v>
      </c>
      <c r="I11305" s="11">
        <f t="shared" si="618"/>
        <v>14274958214.637463</v>
      </c>
      <c r="J11305" s="11">
        <f t="shared" si="619"/>
        <v>139544</v>
      </c>
      <c r="K11305" s="11">
        <f t="shared" si="620"/>
        <v>102297.18378889428</v>
      </c>
      <c r="L11305" s="12">
        <f t="shared" si="617"/>
        <v>2559841.9057419449</v>
      </c>
      <c r="M11305" s="11">
        <f>COUNTIF(E$2:$E11305,E11305)</f>
        <v>2025</v>
      </c>
      <c r="O11305" t="str">
        <f t="shared" si="621"/>
        <v/>
      </c>
    </row>
    <row r="11306" spans="1:15" hidden="1">
      <c r="A11306" s="41" t="s">
        <v>103</v>
      </c>
      <c r="B11306" s="46">
        <v>45831</v>
      </c>
      <c r="C11306" s="8" t="s">
        <v>13</v>
      </c>
      <c r="D11306" s="8" t="s">
        <v>14</v>
      </c>
      <c r="E11306" s="8" t="s">
        <v>14</v>
      </c>
      <c r="F11306" s="9">
        <f t="shared" ref="F11306:F11369" si="622">100000*G11306</f>
        <v>-24900000</v>
      </c>
      <c r="G11306" s="9">
        <v>-249</v>
      </c>
      <c r="H11306" s="10">
        <v>-26848674</v>
      </c>
      <c r="I11306" s="11">
        <f t="shared" si="618"/>
        <v>14249486215.874027</v>
      </c>
      <c r="J11306" s="11">
        <f t="shared" si="619"/>
        <v>139295</v>
      </c>
      <c r="K11306" s="11">
        <f t="shared" si="620"/>
        <v>102297.18378889428</v>
      </c>
      <c r="L11306" s="12">
        <f t="shared" si="617"/>
        <v>1376675.2365653254</v>
      </c>
      <c r="M11306" s="11">
        <f>COUNTIF(E$2:$E11306,E11306)</f>
        <v>2026</v>
      </c>
      <c r="O11306" t="str">
        <f t="shared" si="621"/>
        <v/>
      </c>
    </row>
    <row r="11307" spans="1:15" hidden="1">
      <c r="A11307" s="41" t="s">
        <v>103</v>
      </c>
      <c r="B11307" s="46">
        <v>45831</v>
      </c>
      <c r="C11307" s="8" t="s">
        <v>13</v>
      </c>
      <c r="D11307" s="8" t="s">
        <v>46</v>
      </c>
      <c r="E11307" s="8" t="s">
        <v>46</v>
      </c>
      <c r="F11307" s="9">
        <f t="shared" si="622"/>
        <v>2200000</v>
      </c>
      <c r="G11307" s="9">
        <v>22</v>
      </c>
      <c r="H11307" s="10">
        <v>2293478</v>
      </c>
      <c r="I11307" s="11">
        <f t="shared" si="618"/>
        <v>11940239966.515728</v>
      </c>
      <c r="J11307" s="11">
        <f t="shared" si="619"/>
        <v>116027</v>
      </c>
      <c r="K11307" s="11">
        <f t="shared" si="620"/>
        <v>102909.15016776895</v>
      </c>
      <c r="L11307" s="12">
        <f t="shared" si="617"/>
        <v>0</v>
      </c>
      <c r="M11307" s="11">
        <f>COUNTIF(E$2:$E11307,E11307)</f>
        <v>3120</v>
      </c>
      <c r="O11307" t="str">
        <f t="shared" si="621"/>
        <v/>
      </c>
    </row>
    <row r="11308" spans="1:15" hidden="1">
      <c r="A11308" s="41" t="s">
        <v>103</v>
      </c>
      <c r="B11308" s="46">
        <v>45831</v>
      </c>
      <c r="C11308" s="8" t="s">
        <v>13</v>
      </c>
      <c r="D11308" s="8" t="s">
        <v>14</v>
      </c>
      <c r="E11308" s="8" t="s">
        <v>14</v>
      </c>
      <c r="F11308" s="9">
        <f t="shared" si="622"/>
        <v>-9200000</v>
      </c>
      <c r="G11308" s="9">
        <v>-92</v>
      </c>
      <c r="H11308" s="10">
        <v>-9919992</v>
      </c>
      <c r="I11308" s="11">
        <f t="shared" si="618"/>
        <v>14240074874.965448</v>
      </c>
      <c r="J11308" s="11">
        <f t="shared" si="619"/>
        <v>139203</v>
      </c>
      <c r="K11308" s="11">
        <f t="shared" si="620"/>
        <v>102297.18378889428</v>
      </c>
      <c r="L11308" s="12">
        <f t="shared" si="617"/>
        <v>508651.09142172523</v>
      </c>
      <c r="M11308" s="11">
        <f>COUNTIF(E$2:$E11308,E11308)</f>
        <v>2027</v>
      </c>
      <c r="O11308" t="str">
        <f t="shared" si="621"/>
        <v/>
      </c>
    </row>
    <row r="11309" spans="1:15" hidden="1">
      <c r="A11309" s="41" t="s">
        <v>103</v>
      </c>
      <c r="B11309" s="46">
        <v>45831</v>
      </c>
      <c r="C11309" s="8" t="s">
        <v>13</v>
      </c>
      <c r="D11309" s="8" t="s">
        <v>90</v>
      </c>
      <c r="E11309" s="8" t="s">
        <v>90</v>
      </c>
      <c r="F11309" s="9">
        <f t="shared" si="622"/>
        <v>2300000</v>
      </c>
      <c r="G11309" s="9">
        <v>23</v>
      </c>
      <c r="H11309" s="10">
        <v>2499203</v>
      </c>
      <c r="I11309" s="11">
        <f t="shared" si="618"/>
        <v>4371963573.24438</v>
      </c>
      <c r="J11309" s="11">
        <f t="shared" si="619"/>
        <v>41507</v>
      </c>
      <c r="K11309" s="11">
        <f t="shared" si="620"/>
        <v>105330.7532041434</v>
      </c>
      <c r="L11309" s="12">
        <f t="shared" si="617"/>
        <v>0</v>
      </c>
      <c r="M11309" s="11">
        <f>COUNTIF(E$2:$E11309,E11309)</f>
        <v>1858</v>
      </c>
      <c r="O11309" t="str">
        <f t="shared" si="621"/>
        <v/>
      </c>
    </row>
    <row r="11310" spans="1:15" hidden="1">
      <c r="A11310" s="41" t="s">
        <v>103</v>
      </c>
      <c r="B11310" s="46">
        <v>45831</v>
      </c>
      <c r="C11310" s="8" t="s">
        <v>13</v>
      </c>
      <c r="D11310" s="8" t="s">
        <v>90</v>
      </c>
      <c r="E11310" s="8" t="s">
        <v>90</v>
      </c>
      <c r="F11310" s="9">
        <f t="shared" si="622"/>
        <v>22600000</v>
      </c>
      <c r="G11310" s="9">
        <v>226</v>
      </c>
      <c r="H11310" s="10">
        <v>24527780</v>
      </c>
      <c r="I11310" s="11">
        <f t="shared" si="618"/>
        <v>4396491353.24438</v>
      </c>
      <c r="J11310" s="11">
        <f t="shared" si="619"/>
        <v>41733</v>
      </c>
      <c r="K11310" s="11">
        <f t="shared" si="620"/>
        <v>105348.07833715237</v>
      </c>
      <c r="L11310" s="12">
        <f t="shared" ref="L11310:L11373" si="623">IF(G11310&lt;0,K11310*G11310-H11310,0)</f>
        <v>0</v>
      </c>
      <c r="M11310" s="11">
        <f>COUNTIF(E$2:$E11310,E11310)</f>
        <v>1859</v>
      </c>
      <c r="O11310" t="str">
        <f t="shared" si="621"/>
        <v/>
      </c>
    </row>
    <row r="11311" spans="1:15" hidden="1">
      <c r="A11311" s="41" t="s">
        <v>103</v>
      </c>
      <c r="B11311" s="46">
        <v>45831</v>
      </c>
      <c r="C11311" s="8" t="s">
        <v>13</v>
      </c>
      <c r="D11311" s="8" t="s">
        <v>48</v>
      </c>
      <c r="E11311" s="8" t="s">
        <v>48</v>
      </c>
      <c r="F11311" s="9">
        <f t="shared" si="622"/>
        <v>1300000</v>
      </c>
      <c r="G11311" s="9">
        <v>13</v>
      </c>
      <c r="H11311" s="10">
        <v>1437969</v>
      </c>
      <c r="I11311" s="11">
        <f t="shared" si="618"/>
        <v>363333334.91611552</v>
      </c>
      <c r="J11311" s="11">
        <f t="shared" si="619"/>
        <v>3338</v>
      </c>
      <c r="K11311" s="11">
        <f t="shared" si="620"/>
        <v>108847.61381549296</v>
      </c>
      <c r="L11311" s="12">
        <f t="shared" si="623"/>
        <v>0</v>
      </c>
      <c r="M11311" s="11">
        <f>COUNTIF(E$2:$E11311,E11311)</f>
        <v>615</v>
      </c>
      <c r="O11311" t="str">
        <f t="shared" si="621"/>
        <v/>
      </c>
    </row>
    <row r="11312" spans="1:15" hidden="1">
      <c r="A11312" s="41" t="s">
        <v>103</v>
      </c>
      <c r="B11312" s="46">
        <v>45831</v>
      </c>
      <c r="C11312" s="8" t="s">
        <v>13</v>
      </c>
      <c r="D11312" s="8" t="s">
        <v>15</v>
      </c>
      <c r="E11312" s="8" t="s">
        <v>15</v>
      </c>
      <c r="F11312" s="9">
        <f t="shared" si="622"/>
        <v>-5400000</v>
      </c>
      <c r="G11312" s="9">
        <v>-54</v>
      </c>
      <c r="H11312" s="10">
        <v>-5938758</v>
      </c>
      <c r="I11312" s="11">
        <f t="shared" si="618"/>
        <v>14517235025.917778</v>
      </c>
      <c r="J11312" s="11">
        <f t="shared" si="619"/>
        <v>134402</v>
      </c>
      <c r="K11312" s="11">
        <f t="shared" si="620"/>
        <v>108013.53421762904</v>
      </c>
      <c r="L11312" s="12">
        <f t="shared" si="623"/>
        <v>106027.15224803146</v>
      </c>
      <c r="M11312" s="11">
        <f>COUNTIF(E$2:$E11312,E11312)</f>
        <v>3647</v>
      </c>
      <c r="O11312" t="str">
        <f t="shared" si="621"/>
        <v/>
      </c>
    </row>
    <row r="11313" spans="1:15" hidden="1">
      <c r="A11313" s="41" t="s">
        <v>103</v>
      </c>
      <c r="B11313" s="46">
        <v>45831</v>
      </c>
      <c r="C11313" s="8" t="s">
        <v>13</v>
      </c>
      <c r="D11313" s="8" t="s">
        <v>14</v>
      </c>
      <c r="E11313" s="8" t="s">
        <v>14</v>
      </c>
      <c r="F11313" s="9">
        <f t="shared" si="622"/>
        <v>-2100000</v>
      </c>
      <c r="G11313" s="9">
        <v>-21</v>
      </c>
      <c r="H11313" s="10">
        <v>-2264346</v>
      </c>
      <c r="I11313" s="11">
        <f t="shared" si="618"/>
        <v>14237926634.105881</v>
      </c>
      <c r="J11313" s="11">
        <f t="shared" si="619"/>
        <v>139182</v>
      </c>
      <c r="K11313" s="11">
        <f t="shared" si="620"/>
        <v>102297.18378889428</v>
      </c>
      <c r="L11313" s="12">
        <f t="shared" si="623"/>
        <v>116105.14043322019</v>
      </c>
      <c r="M11313" s="11">
        <f>COUNTIF(E$2:$E11313,E11313)</f>
        <v>2028</v>
      </c>
      <c r="O11313" t="str">
        <f t="shared" si="621"/>
        <v/>
      </c>
    </row>
    <row r="11314" spans="1:15" hidden="1">
      <c r="A11314" s="41" t="s">
        <v>103</v>
      </c>
      <c r="B11314" s="46">
        <v>45831</v>
      </c>
      <c r="C11314" s="8" t="s">
        <v>13</v>
      </c>
      <c r="D11314" s="8" t="s">
        <v>15</v>
      </c>
      <c r="E11314" s="8" t="s">
        <v>15</v>
      </c>
      <c r="F11314" s="9">
        <f t="shared" si="622"/>
        <v>-8600000</v>
      </c>
      <c r="G11314" s="9">
        <v>-86</v>
      </c>
      <c r="H11314" s="10">
        <v>-9458022</v>
      </c>
      <c r="I11314" s="11">
        <f t="shared" si="618"/>
        <v>14507945861.975061</v>
      </c>
      <c r="J11314" s="11">
        <f t="shared" si="619"/>
        <v>134316</v>
      </c>
      <c r="K11314" s="11">
        <f t="shared" si="620"/>
        <v>108013.53421762904</v>
      </c>
      <c r="L11314" s="12">
        <f t="shared" si="623"/>
        <v>168858.05728390254</v>
      </c>
      <c r="M11314" s="11">
        <f>COUNTIF(E$2:$E11314,E11314)</f>
        <v>3648</v>
      </c>
      <c r="O11314" t="str">
        <f t="shared" si="621"/>
        <v/>
      </c>
    </row>
    <row r="11315" spans="1:15" hidden="1">
      <c r="A11315" s="41" t="s">
        <v>103</v>
      </c>
      <c r="B11315" s="46">
        <v>45831</v>
      </c>
      <c r="C11315" s="8" t="s">
        <v>13</v>
      </c>
      <c r="D11315" s="8" t="s">
        <v>15</v>
      </c>
      <c r="E11315" s="8" t="s">
        <v>15</v>
      </c>
      <c r="F11315" s="9">
        <f t="shared" si="622"/>
        <v>-54500000</v>
      </c>
      <c r="G11315" s="9">
        <v>-545</v>
      </c>
      <c r="H11315" s="10">
        <v>-59937465</v>
      </c>
      <c r="I11315" s="11">
        <f t="shared" si="618"/>
        <v>14449078485.826454</v>
      </c>
      <c r="J11315" s="11">
        <f t="shared" si="619"/>
        <v>133771</v>
      </c>
      <c r="K11315" s="11">
        <f t="shared" si="620"/>
        <v>108013.53421762904</v>
      </c>
      <c r="L11315" s="12">
        <f t="shared" si="623"/>
        <v>1070088.8513921723</v>
      </c>
      <c r="M11315" s="11">
        <f>COUNTIF(E$2:$E11315,E11315)</f>
        <v>3649</v>
      </c>
      <c r="O11315" t="str">
        <f t="shared" si="621"/>
        <v/>
      </c>
    </row>
    <row r="11316" spans="1:15" hidden="1">
      <c r="A11316" s="41" t="s">
        <v>103</v>
      </c>
      <c r="B11316" s="46">
        <v>45831</v>
      </c>
      <c r="C11316" s="8" t="s">
        <v>13</v>
      </c>
      <c r="D11316" s="8" t="s">
        <v>15</v>
      </c>
      <c r="E11316" s="8" t="s">
        <v>15</v>
      </c>
      <c r="F11316" s="9">
        <f t="shared" si="622"/>
        <v>-1500000</v>
      </c>
      <c r="G11316" s="9">
        <v>-15</v>
      </c>
      <c r="H11316" s="10">
        <v>-1649655</v>
      </c>
      <c r="I11316" s="11">
        <f t="shared" si="618"/>
        <v>14447458282.81319</v>
      </c>
      <c r="J11316" s="11">
        <f t="shared" si="619"/>
        <v>133756</v>
      </c>
      <c r="K11316" s="11">
        <f t="shared" si="620"/>
        <v>108013.53421762904</v>
      </c>
      <c r="L11316" s="12">
        <f t="shared" si="623"/>
        <v>29451.986735564424</v>
      </c>
      <c r="M11316" s="11">
        <f>COUNTIF(E$2:$E11316,E11316)</f>
        <v>3650</v>
      </c>
      <c r="O11316" t="str">
        <f t="shared" si="621"/>
        <v/>
      </c>
    </row>
    <row r="11317" spans="1:15" hidden="1">
      <c r="A11317" s="41" t="s">
        <v>103</v>
      </c>
      <c r="B11317" s="46">
        <v>45831</v>
      </c>
      <c r="C11317" s="8" t="s">
        <v>13</v>
      </c>
      <c r="D11317" s="8" t="s">
        <v>14</v>
      </c>
      <c r="E11317" s="8" t="s">
        <v>14</v>
      </c>
      <c r="F11317" s="9">
        <f t="shared" si="622"/>
        <v>-5800000</v>
      </c>
      <c r="G11317" s="9">
        <v>-58</v>
      </c>
      <c r="H11317" s="10">
        <v>-6253908</v>
      </c>
      <c r="I11317" s="11">
        <f t="shared" si="618"/>
        <v>14231993397.446125</v>
      </c>
      <c r="J11317" s="11">
        <f t="shared" si="619"/>
        <v>139124</v>
      </c>
      <c r="K11317" s="11">
        <f t="shared" si="620"/>
        <v>102297.18378889428</v>
      </c>
      <c r="L11317" s="12">
        <f t="shared" si="623"/>
        <v>320671.34024413116</v>
      </c>
      <c r="M11317" s="11">
        <f>COUNTIF(E$2:$E11317,E11317)</f>
        <v>2029</v>
      </c>
      <c r="O11317" t="str">
        <f t="shared" si="621"/>
        <v/>
      </c>
    </row>
    <row r="11318" spans="1:15" hidden="1">
      <c r="A11318" s="41" t="s">
        <v>103</v>
      </c>
      <c r="B11318" s="46">
        <v>45831</v>
      </c>
      <c r="C11318" s="8" t="s">
        <v>13</v>
      </c>
      <c r="D11318" s="8" t="s">
        <v>48</v>
      </c>
      <c r="E11318" s="8" t="s">
        <v>48</v>
      </c>
      <c r="F11318" s="9">
        <f t="shared" si="622"/>
        <v>9100000</v>
      </c>
      <c r="G11318" s="9">
        <v>91</v>
      </c>
      <c r="H11318" s="10">
        <v>10057411</v>
      </c>
      <c r="I11318" s="11">
        <f t="shared" si="618"/>
        <v>373390745.91611552</v>
      </c>
      <c r="J11318" s="11">
        <f t="shared" si="619"/>
        <v>3429</v>
      </c>
      <c r="K11318" s="11">
        <f t="shared" si="620"/>
        <v>108892.02272269336</v>
      </c>
      <c r="L11318" s="12">
        <f t="shared" si="623"/>
        <v>0</v>
      </c>
      <c r="M11318" s="11">
        <f>COUNTIF(E$2:$E11318,E11318)</f>
        <v>616</v>
      </c>
      <c r="O11318" t="str">
        <f t="shared" si="621"/>
        <v/>
      </c>
    </row>
    <row r="11319" spans="1:15" hidden="1">
      <c r="A11319" s="41" t="s">
        <v>103</v>
      </c>
      <c r="B11319" s="46">
        <v>45831</v>
      </c>
      <c r="C11319" s="8" t="s">
        <v>13</v>
      </c>
      <c r="D11319" s="8" t="s">
        <v>14</v>
      </c>
      <c r="E11319" s="8" t="s">
        <v>14</v>
      </c>
      <c r="F11319" s="9">
        <f t="shared" si="622"/>
        <v>-12000000</v>
      </c>
      <c r="G11319" s="9">
        <v>-120</v>
      </c>
      <c r="H11319" s="10">
        <v>-12939120</v>
      </c>
      <c r="I11319" s="11">
        <f t="shared" si="618"/>
        <v>14219717735.391459</v>
      </c>
      <c r="J11319" s="11">
        <f t="shared" si="619"/>
        <v>139004</v>
      </c>
      <c r="K11319" s="11">
        <f t="shared" si="620"/>
        <v>102297.18378889428</v>
      </c>
      <c r="L11319" s="12">
        <f t="shared" si="623"/>
        <v>663457.94533268549</v>
      </c>
      <c r="M11319" s="11">
        <f>COUNTIF(E$2:$E11319,E11319)</f>
        <v>2030</v>
      </c>
      <c r="O11319" t="str">
        <f t="shared" si="621"/>
        <v/>
      </c>
    </row>
    <row r="11320" spans="1:15" hidden="1">
      <c r="A11320" s="41" t="s">
        <v>103</v>
      </c>
      <c r="B11320" s="46">
        <v>45831</v>
      </c>
      <c r="C11320" s="8" t="s">
        <v>13</v>
      </c>
      <c r="D11320" s="8" t="s">
        <v>14</v>
      </c>
      <c r="E11320" s="8" t="s">
        <v>14</v>
      </c>
      <c r="F11320" s="9">
        <f t="shared" si="622"/>
        <v>9300000</v>
      </c>
      <c r="G11320" s="9">
        <v>93</v>
      </c>
      <c r="H11320" s="10">
        <v>9996012</v>
      </c>
      <c r="I11320" s="11">
        <f t="shared" si="618"/>
        <v>14229713747.391459</v>
      </c>
      <c r="J11320" s="11">
        <f t="shared" si="619"/>
        <v>139097</v>
      </c>
      <c r="K11320" s="11">
        <f t="shared" si="620"/>
        <v>102300.6516847341</v>
      </c>
      <c r="L11320" s="12">
        <f t="shared" si="623"/>
        <v>0</v>
      </c>
      <c r="M11320" s="11">
        <f>COUNTIF(E$2:$E11320,E11320)</f>
        <v>2031</v>
      </c>
      <c r="O11320" t="str">
        <f t="shared" si="621"/>
        <v/>
      </c>
    </row>
    <row r="11321" spans="1:15" hidden="1">
      <c r="A11321" s="41" t="s">
        <v>103</v>
      </c>
      <c r="B11321" s="46">
        <v>45831</v>
      </c>
      <c r="C11321" s="8" t="s">
        <v>13</v>
      </c>
      <c r="D11321" s="8" t="s">
        <v>15</v>
      </c>
      <c r="E11321" s="8" t="s">
        <v>15</v>
      </c>
      <c r="F11321" s="9">
        <f t="shared" si="622"/>
        <v>-23600000</v>
      </c>
      <c r="G11321" s="9">
        <v>-236</v>
      </c>
      <c r="H11321" s="10">
        <v>-25954572</v>
      </c>
      <c r="I11321" s="11">
        <f t="shared" si="618"/>
        <v>14421967088.737829</v>
      </c>
      <c r="J11321" s="11">
        <f t="shared" si="619"/>
        <v>133520</v>
      </c>
      <c r="K11321" s="11">
        <f t="shared" si="620"/>
        <v>108013.53421762904</v>
      </c>
      <c r="L11321" s="12">
        <f t="shared" si="623"/>
        <v>463377.92463954538</v>
      </c>
      <c r="M11321" s="11">
        <f>COUNTIF(E$2:$E11321,E11321)</f>
        <v>3651</v>
      </c>
      <c r="O11321" t="str">
        <f t="shared" si="621"/>
        <v/>
      </c>
    </row>
    <row r="11322" spans="1:15" hidden="1">
      <c r="A11322" s="41" t="s">
        <v>103</v>
      </c>
      <c r="B11322" s="46">
        <v>45831</v>
      </c>
      <c r="C11322" s="8" t="s">
        <v>13</v>
      </c>
      <c r="D11322" s="8" t="s">
        <v>15</v>
      </c>
      <c r="E11322" s="8" t="s">
        <v>15</v>
      </c>
      <c r="F11322" s="9">
        <f t="shared" si="622"/>
        <v>1800000</v>
      </c>
      <c r="G11322" s="9">
        <v>18</v>
      </c>
      <c r="H11322" s="10">
        <v>1963944</v>
      </c>
      <c r="I11322" s="11">
        <f t="shared" si="618"/>
        <v>14423931032.737829</v>
      </c>
      <c r="J11322" s="11">
        <f t="shared" si="619"/>
        <v>133538</v>
      </c>
      <c r="K11322" s="11">
        <f t="shared" si="620"/>
        <v>108013.68174405659</v>
      </c>
      <c r="L11322" s="12">
        <f t="shared" si="623"/>
        <v>0</v>
      </c>
      <c r="M11322" s="11">
        <f>COUNTIF(E$2:$E11322,E11322)</f>
        <v>3652</v>
      </c>
      <c r="O11322" t="str">
        <f t="shared" si="621"/>
        <v/>
      </c>
    </row>
    <row r="11323" spans="1:15" hidden="1">
      <c r="A11323" s="41" t="s">
        <v>103</v>
      </c>
      <c r="B11323" s="46">
        <v>45831</v>
      </c>
      <c r="C11323" s="8" t="s">
        <v>13</v>
      </c>
      <c r="D11323" s="8" t="s">
        <v>46</v>
      </c>
      <c r="E11323" s="8" t="s">
        <v>46</v>
      </c>
      <c r="F11323" s="9">
        <f t="shared" si="622"/>
        <v>10900000</v>
      </c>
      <c r="G11323" s="9">
        <v>109</v>
      </c>
      <c r="H11323" s="10">
        <v>11378728</v>
      </c>
      <c r="I11323" s="11">
        <f t="shared" si="618"/>
        <v>11951618694.515728</v>
      </c>
      <c r="J11323" s="11">
        <f t="shared" si="619"/>
        <v>116136</v>
      </c>
      <c r="K11323" s="11">
        <f t="shared" si="620"/>
        <v>102910.54190359345</v>
      </c>
      <c r="L11323" s="12">
        <f t="shared" si="623"/>
        <v>0</v>
      </c>
      <c r="M11323" s="11">
        <f>COUNTIF(E$2:$E11323,E11323)</f>
        <v>3121</v>
      </c>
      <c r="O11323" t="str">
        <f t="shared" si="621"/>
        <v/>
      </c>
    </row>
    <row r="11324" spans="1:15" hidden="1">
      <c r="A11324" s="41" t="s">
        <v>103</v>
      </c>
      <c r="B11324" s="46">
        <v>45831</v>
      </c>
      <c r="C11324" s="8" t="s">
        <v>13</v>
      </c>
      <c r="D11324" s="8" t="s">
        <v>14</v>
      </c>
      <c r="E11324" s="8" t="s">
        <v>14</v>
      </c>
      <c r="F11324" s="9">
        <f t="shared" si="622"/>
        <v>-2500000</v>
      </c>
      <c r="G11324" s="9">
        <v>-25</v>
      </c>
      <c r="H11324" s="10">
        <v>-2695650</v>
      </c>
      <c r="I11324" s="11">
        <f t="shared" ref="I11324:I11387" si="624">IF(H11324&gt;=0,IF(M11324=1,H11324,SUMIFS(I:I,E:E,E11324,M:M,M11324-1)+H11324),SUMIFS(I:I,E:E,E11324,M:M,M11324-1)+K11324*G11324)</f>
        <v>14227156231.09934</v>
      </c>
      <c r="J11324" s="11">
        <f t="shared" ref="J11324:J11387" si="625">IF(M11324=1,G11324,SUMIFS($J:$J,$E:$E,E11324,$M:$M,M11324-1)+G11324)</f>
        <v>139072</v>
      </c>
      <c r="K11324" s="11">
        <f t="shared" ref="K11324:K11387" si="626">IF(H11324&gt;=0,I11324/J11324,SUMIFS($K:$K,$E:$E,E11324,$M:$M,M11324-1))</f>
        <v>102300.6516847341</v>
      </c>
      <c r="L11324" s="12">
        <f t="shared" si="623"/>
        <v>138133.70788164763</v>
      </c>
      <c r="M11324" s="11">
        <f>COUNTIF(E$2:$E11324,E11324)</f>
        <v>2032</v>
      </c>
      <c r="O11324" t="str">
        <f t="shared" ref="O11324:O11387" si="627">IF(M11324=_xlfn.MAXIFS(M:M,D:D,D11324),"X","")</f>
        <v/>
      </c>
    </row>
    <row r="11325" spans="1:15" hidden="1">
      <c r="A11325" s="41" t="s">
        <v>103</v>
      </c>
      <c r="B11325" s="46">
        <v>45831</v>
      </c>
      <c r="C11325" s="8" t="s">
        <v>13</v>
      </c>
      <c r="D11325" s="8" t="s">
        <v>48</v>
      </c>
      <c r="E11325" s="8" t="s">
        <v>48</v>
      </c>
      <c r="F11325" s="9">
        <f t="shared" si="622"/>
        <v>9900000</v>
      </c>
      <c r="G11325" s="9">
        <v>99</v>
      </c>
      <c r="H11325" s="10">
        <v>10953756</v>
      </c>
      <c r="I11325" s="11">
        <f t="shared" si="624"/>
        <v>384344501.91611552</v>
      </c>
      <c r="J11325" s="11">
        <f t="shared" si="625"/>
        <v>3528</v>
      </c>
      <c r="K11325" s="11">
        <f t="shared" si="626"/>
        <v>108941.18535037288</v>
      </c>
      <c r="L11325" s="12">
        <f t="shared" si="623"/>
        <v>0</v>
      </c>
      <c r="M11325" s="11">
        <f>COUNTIF(E$2:$E11325,E11325)</f>
        <v>617</v>
      </c>
      <c r="O11325" t="str">
        <f t="shared" si="627"/>
        <v/>
      </c>
    </row>
    <row r="11326" spans="1:15" hidden="1">
      <c r="A11326" s="41" t="s">
        <v>103</v>
      </c>
      <c r="B11326" s="46">
        <v>45831</v>
      </c>
      <c r="C11326" s="8" t="s">
        <v>13</v>
      </c>
      <c r="D11326" s="8" t="s">
        <v>14</v>
      </c>
      <c r="E11326" s="8" t="s">
        <v>14</v>
      </c>
      <c r="F11326" s="9">
        <f t="shared" si="622"/>
        <v>-46300000</v>
      </c>
      <c r="G11326" s="9">
        <v>-463</v>
      </c>
      <c r="H11326" s="10">
        <v>-49923438</v>
      </c>
      <c r="I11326" s="11">
        <f t="shared" si="624"/>
        <v>14179791029.369308</v>
      </c>
      <c r="J11326" s="11">
        <f t="shared" si="625"/>
        <v>138609</v>
      </c>
      <c r="K11326" s="11">
        <f t="shared" si="626"/>
        <v>102300.6516847341</v>
      </c>
      <c r="L11326" s="12">
        <f t="shared" si="623"/>
        <v>2558236.2699681148</v>
      </c>
      <c r="M11326" s="11">
        <f>COUNTIF(E$2:$E11326,E11326)</f>
        <v>2033</v>
      </c>
      <c r="O11326" t="str">
        <f t="shared" si="627"/>
        <v/>
      </c>
    </row>
    <row r="11327" spans="1:15" hidden="1">
      <c r="A11327" s="41" t="s">
        <v>103</v>
      </c>
      <c r="B11327" s="46">
        <v>45831</v>
      </c>
      <c r="C11327" s="8" t="s">
        <v>13</v>
      </c>
      <c r="D11327" s="8" t="s">
        <v>14</v>
      </c>
      <c r="E11327" s="8" t="s">
        <v>14</v>
      </c>
      <c r="F11327" s="9">
        <f t="shared" si="622"/>
        <v>-9200000</v>
      </c>
      <c r="G11327" s="9">
        <v>-92</v>
      </c>
      <c r="H11327" s="10">
        <v>-9919992</v>
      </c>
      <c r="I11327" s="11">
        <f t="shared" si="624"/>
        <v>14170379369.414312</v>
      </c>
      <c r="J11327" s="11">
        <f t="shared" si="625"/>
        <v>138517</v>
      </c>
      <c r="K11327" s="11">
        <f t="shared" si="626"/>
        <v>102300.6516847341</v>
      </c>
      <c r="L11327" s="12">
        <f t="shared" si="623"/>
        <v>508332.04500446282</v>
      </c>
      <c r="M11327" s="11">
        <f>COUNTIF(E$2:$E11327,E11327)</f>
        <v>2034</v>
      </c>
      <c r="O11327" t="str">
        <f t="shared" si="627"/>
        <v/>
      </c>
    </row>
    <row r="11328" spans="1:15" hidden="1">
      <c r="A11328" s="41" t="s">
        <v>103</v>
      </c>
      <c r="B11328" s="46">
        <v>45831</v>
      </c>
      <c r="C11328" s="8" t="s">
        <v>13</v>
      </c>
      <c r="D11328" s="8" t="s">
        <v>14</v>
      </c>
      <c r="E11328" s="8" t="s">
        <v>14</v>
      </c>
      <c r="F11328" s="9">
        <f t="shared" si="622"/>
        <v>-9200000</v>
      </c>
      <c r="G11328" s="9">
        <v>-92</v>
      </c>
      <c r="H11328" s="10">
        <v>-9919992</v>
      </c>
      <c r="I11328" s="11">
        <f t="shared" si="624"/>
        <v>14160967709.459316</v>
      </c>
      <c r="J11328" s="11">
        <f t="shared" si="625"/>
        <v>138425</v>
      </c>
      <c r="K11328" s="11">
        <f t="shared" si="626"/>
        <v>102300.6516847341</v>
      </c>
      <c r="L11328" s="12">
        <f t="shared" si="623"/>
        <v>508332.04500446282</v>
      </c>
      <c r="M11328" s="11">
        <f>COUNTIF(E$2:$E11328,E11328)</f>
        <v>2035</v>
      </c>
      <c r="O11328" t="str">
        <f t="shared" si="627"/>
        <v/>
      </c>
    </row>
    <row r="11329" spans="1:15" hidden="1">
      <c r="A11329" s="41" t="s">
        <v>103</v>
      </c>
      <c r="B11329" s="46">
        <v>45831</v>
      </c>
      <c r="C11329" s="8" t="s">
        <v>13</v>
      </c>
      <c r="D11329" s="8" t="s">
        <v>14</v>
      </c>
      <c r="E11329" s="8" t="s">
        <v>14</v>
      </c>
      <c r="F11329" s="9">
        <f t="shared" si="622"/>
        <v>-46300000</v>
      </c>
      <c r="G11329" s="9">
        <v>-463</v>
      </c>
      <c r="H11329" s="10">
        <v>-49923438</v>
      </c>
      <c r="I11329" s="11">
        <f t="shared" si="624"/>
        <v>14113602507.729284</v>
      </c>
      <c r="J11329" s="11">
        <f t="shared" si="625"/>
        <v>137962</v>
      </c>
      <c r="K11329" s="11">
        <f t="shared" si="626"/>
        <v>102300.6516847341</v>
      </c>
      <c r="L11329" s="12">
        <f t="shared" si="623"/>
        <v>2558236.2699681148</v>
      </c>
      <c r="M11329" s="11">
        <f>COUNTIF(E$2:$E11329,E11329)</f>
        <v>2036</v>
      </c>
      <c r="O11329" t="str">
        <f t="shared" si="627"/>
        <v/>
      </c>
    </row>
    <row r="11330" spans="1:15" hidden="1">
      <c r="A11330" s="41" t="s">
        <v>103</v>
      </c>
      <c r="B11330" s="46">
        <v>45831</v>
      </c>
      <c r="C11330" s="8" t="s">
        <v>13</v>
      </c>
      <c r="D11330" s="8" t="s">
        <v>14</v>
      </c>
      <c r="E11330" s="8" t="s">
        <v>14</v>
      </c>
      <c r="F11330" s="9">
        <f t="shared" si="622"/>
        <v>-900000</v>
      </c>
      <c r="G11330" s="9">
        <v>-9</v>
      </c>
      <c r="H11330" s="10">
        <v>-970434</v>
      </c>
      <c r="I11330" s="11">
        <f t="shared" si="624"/>
        <v>14112681801.864122</v>
      </c>
      <c r="J11330" s="11">
        <f t="shared" si="625"/>
        <v>137953</v>
      </c>
      <c r="K11330" s="11">
        <f t="shared" si="626"/>
        <v>102300.6516847341</v>
      </c>
      <c r="L11330" s="12">
        <f t="shared" si="623"/>
        <v>49728.134837393183</v>
      </c>
      <c r="M11330" s="11">
        <f>COUNTIF(E$2:$E11330,E11330)</f>
        <v>2037</v>
      </c>
      <c r="O11330" t="str">
        <f t="shared" si="627"/>
        <v/>
      </c>
    </row>
    <row r="11331" spans="1:15" hidden="1">
      <c r="A11331" s="41" t="s">
        <v>103</v>
      </c>
      <c r="B11331" s="46">
        <v>45831</v>
      </c>
      <c r="C11331" s="8" t="s">
        <v>13</v>
      </c>
      <c r="D11331" s="8" t="s">
        <v>15</v>
      </c>
      <c r="E11331" s="8" t="s">
        <v>15</v>
      </c>
      <c r="F11331" s="9">
        <f t="shared" si="622"/>
        <v>-5800000</v>
      </c>
      <c r="G11331" s="9">
        <v>-58</v>
      </c>
      <c r="H11331" s="10">
        <v>-6378666</v>
      </c>
      <c r="I11331" s="11">
        <f t="shared" si="624"/>
        <v>14417666239.196674</v>
      </c>
      <c r="J11331" s="11">
        <f t="shared" si="625"/>
        <v>133480</v>
      </c>
      <c r="K11331" s="11">
        <f t="shared" si="626"/>
        <v>108013.68174405659</v>
      </c>
      <c r="L11331" s="12">
        <f t="shared" si="623"/>
        <v>113872.45884471759</v>
      </c>
      <c r="M11331" s="11">
        <f>COUNTIF(E$2:$E11331,E11331)</f>
        <v>3653</v>
      </c>
      <c r="O11331" t="str">
        <f t="shared" si="627"/>
        <v/>
      </c>
    </row>
    <row r="11332" spans="1:15" hidden="1">
      <c r="A11332" s="41" t="s">
        <v>103</v>
      </c>
      <c r="B11332" s="46">
        <v>45831</v>
      </c>
      <c r="C11332" s="8" t="s">
        <v>13</v>
      </c>
      <c r="D11332" s="8" t="s">
        <v>15</v>
      </c>
      <c r="E11332" s="8" t="s">
        <v>15</v>
      </c>
      <c r="F11332" s="9">
        <f t="shared" si="622"/>
        <v>-113600000</v>
      </c>
      <c r="G11332" s="9">
        <v>-1136</v>
      </c>
      <c r="H11332" s="10">
        <v>-124933872</v>
      </c>
      <c r="I11332" s="11">
        <f t="shared" si="624"/>
        <v>14294962696.735426</v>
      </c>
      <c r="J11332" s="11">
        <f t="shared" si="625"/>
        <v>132344</v>
      </c>
      <c r="K11332" s="11">
        <f t="shared" si="626"/>
        <v>108013.68174405659</v>
      </c>
      <c r="L11332" s="12">
        <f t="shared" si="623"/>
        <v>2230329.5387517065</v>
      </c>
      <c r="M11332" s="11">
        <f>COUNTIF(E$2:$E11332,E11332)</f>
        <v>3654</v>
      </c>
      <c r="O11332" t="str">
        <f t="shared" si="627"/>
        <v/>
      </c>
    </row>
    <row r="11333" spans="1:15" hidden="1">
      <c r="A11333" s="41" t="s">
        <v>103</v>
      </c>
      <c r="B11333" s="46">
        <v>45831</v>
      </c>
      <c r="C11333" s="8" t="s">
        <v>13</v>
      </c>
      <c r="D11333" s="8" t="s">
        <v>15</v>
      </c>
      <c r="E11333" s="8" t="s">
        <v>15</v>
      </c>
      <c r="F11333" s="9">
        <f t="shared" si="622"/>
        <v>-27200000</v>
      </c>
      <c r="G11333" s="9">
        <v>-272</v>
      </c>
      <c r="H11333" s="10">
        <v>-29913744</v>
      </c>
      <c r="I11333" s="11">
        <f t="shared" si="624"/>
        <v>14265582975.301043</v>
      </c>
      <c r="J11333" s="11">
        <f t="shared" si="625"/>
        <v>132072</v>
      </c>
      <c r="K11333" s="11">
        <f t="shared" si="626"/>
        <v>108013.68174405659</v>
      </c>
      <c r="L11333" s="12">
        <f t="shared" si="623"/>
        <v>534022.56561660767</v>
      </c>
      <c r="M11333" s="11">
        <f>COUNTIF(E$2:$E11333,E11333)</f>
        <v>3655</v>
      </c>
      <c r="O11333" t="str">
        <f t="shared" si="627"/>
        <v/>
      </c>
    </row>
    <row r="11334" spans="1:15" hidden="1">
      <c r="A11334" s="41" t="s">
        <v>103</v>
      </c>
      <c r="B11334" s="46">
        <v>45831</v>
      </c>
      <c r="C11334" s="8" t="s">
        <v>13</v>
      </c>
      <c r="D11334" s="8" t="s">
        <v>46</v>
      </c>
      <c r="E11334" s="8" t="s">
        <v>46</v>
      </c>
      <c r="F11334" s="9">
        <f t="shared" si="622"/>
        <v>4400000</v>
      </c>
      <c r="G11334" s="9">
        <v>44</v>
      </c>
      <c r="H11334" s="10">
        <v>4565132</v>
      </c>
      <c r="I11334" s="11">
        <f t="shared" si="624"/>
        <v>11956183826.515728</v>
      </c>
      <c r="J11334" s="11">
        <f t="shared" si="625"/>
        <v>116180</v>
      </c>
      <c r="K11334" s="11">
        <f t="shared" si="626"/>
        <v>102910.86096157452</v>
      </c>
      <c r="L11334" s="12">
        <f t="shared" si="623"/>
        <v>0</v>
      </c>
      <c r="M11334" s="11">
        <f>COUNTIF(E$2:$E11334,E11334)</f>
        <v>3122</v>
      </c>
      <c r="O11334" t="str">
        <f t="shared" si="627"/>
        <v/>
      </c>
    </row>
    <row r="11335" spans="1:15" hidden="1">
      <c r="A11335" s="41" t="s">
        <v>103</v>
      </c>
      <c r="B11335" s="46">
        <v>45831</v>
      </c>
      <c r="C11335" s="8" t="s">
        <v>13</v>
      </c>
      <c r="D11335" s="8" t="s">
        <v>15</v>
      </c>
      <c r="E11335" s="8" t="s">
        <v>15</v>
      </c>
      <c r="F11335" s="9">
        <f t="shared" si="622"/>
        <v>-9000000</v>
      </c>
      <c r="G11335" s="9">
        <v>-90</v>
      </c>
      <c r="H11335" s="10">
        <v>-9897930</v>
      </c>
      <c r="I11335" s="11">
        <f t="shared" si="624"/>
        <v>14255861743.944077</v>
      </c>
      <c r="J11335" s="11">
        <f t="shared" si="625"/>
        <v>131982</v>
      </c>
      <c r="K11335" s="11">
        <f t="shared" si="626"/>
        <v>108013.68174405659</v>
      </c>
      <c r="L11335" s="12">
        <f t="shared" si="623"/>
        <v>176698.64303490706</v>
      </c>
      <c r="M11335" s="11">
        <f>COUNTIF(E$2:$E11335,E11335)</f>
        <v>3656</v>
      </c>
      <c r="O11335" t="str">
        <f t="shared" si="627"/>
        <v/>
      </c>
    </row>
    <row r="11336" spans="1:15" hidden="1">
      <c r="A11336" s="41" t="s">
        <v>103</v>
      </c>
      <c r="B11336" s="46">
        <v>45831</v>
      </c>
      <c r="C11336" s="8" t="s">
        <v>13</v>
      </c>
      <c r="D11336" s="8" t="s">
        <v>14</v>
      </c>
      <c r="E11336" s="8" t="s">
        <v>14</v>
      </c>
      <c r="F11336" s="9">
        <f t="shared" si="622"/>
        <v>-900000</v>
      </c>
      <c r="G11336" s="9">
        <v>-9</v>
      </c>
      <c r="H11336" s="10">
        <v>-970434</v>
      </c>
      <c r="I11336" s="11">
        <f t="shared" si="624"/>
        <v>14111761095.99896</v>
      </c>
      <c r="J11336" s="11">
        <f t="shared" si="625"/>
        <v>137944</v>
      </c>
      <c r="K11336" s="11">
        <f t="shared" si="626"/>
        <v>102300.6516847341</v>
      </c>
      <c r="L11336" s="12">
        <f t="shared" si="623"/>
        <v>49728.134837393183</v>
      </c>
      <c r="M11336" s="11">
        <f>COUNTIF(E$2:$E11336,E11336)</f>
        <v>2038</v>
      </c>
      <c r="O11336" t="str">
        <f t="shared" si="627"/>
        <v/>
      </c>
    </row>
    <row r="11337" spans="1:15" hidden="1">
      <c r="A11337" s="41" t="s">
        <v>103</v>
      </c>
      <c r="B11337" s="46">
        <v>45831</v>
      </c>
      <c r="C11337" s="8" t="s">
        <v>13</v>
      </c>
      <c r="D11337" s="8" t="s">
        <v>15</v>
      </c>
      <c r="E11337" s="8" t="s">
        <v>15</v>
      </c>
      <c r="F11337" s="9">
        <f t="shared" si="622"/>
        <v>-9000000</v>
      </c>
      <c r="G11337" s="9">
        <v>-90</v>
      </c>
      <c r="H11337" s="10">
        <v>-9897930</v>
      </c>
      <c r="I11337" s="11">
        <f t="shared" si="624"/>
        <v>14246140512.587111</v>
      </c>
      <c r="J11337" s="11">
        <f t="shared" si="625"/>
        <v>131892</v>
      </c>
      <c r="K11337" s="11">
        <f t="shared" si="626"/>
        <v>108013.68174405659</v>
      </c>
      <c r="L11337" s="12">
        <f t="shared" si="623"/>
        <v>176698.64303490706</v>
      </c>
      <c r="M11337" s="11">
        <f>COUNTIF(E$2:$E11337,E11337)</f>
        <v>3657</v>
      </c>
      <c r="O11337" t="str">
        <f t="shared" si="627"/>
        <v/>
      </c>
    </row>
    <row r="11338" spans="1:15" hidden="1">
      <c r="A11338" s="41" t="s">
        <v>103</v>
      </c>
      <c r="B11338" s="46">
        <v>45831</v>
      </c>
      <c r="C11338" s="8" t="s">
        <v>13</v>
      </c>
      <c r="D11338" s="8" t="s">
        <v>14</v>
      </c>
      <c r="E11338" s="8" t="s">
        <v>14</v>
      </c>
      <c r="F11338" s="9">
        <f t="shared" si="622"/>
        <v>-1800000</v>
      </c>
      <c r="G11338" s="9">
        <v>-18</v>
      </c>
      <c r="H11338" s="10">
        <v>-1940868</v>
      </c>
      <c r="I11338" s="11">
        <f t="shared" si="624"/>
        <v>14109919684.268635</v>
      </c>
      <c r="J11338" s="11">
        <f t="shared" si="625"/>
        <v>137926</v>
      </c>
      <c r="K11338" s="11">
        <f t="shared" si="626"/>
        <v>102300.6516847341</v>
      </c>
      <c r="L11338" s="12">
        <f t="shared" si="623"/>
        <v>99456.269674786367</v>
      </c>
      <c r="M11338" s="11">
        <f>COUNTIF(E$2:$E11338,E11338)</f>
        <v>2039</v>
      </c>
      <c r="O11338" t="str">
        <f t="shared" si="627"/>
        <v/>
      </c>
    </row>
    <row r="11339" spans="1:15" hidden="1">
      <c r="A11339" s="41" t="s">
        <v>103</v>
      </c>
      <c r="B11339" s="46">
        <v>45831</v>
      </c>
      <c r="C11339" s="8" t="s">
        <v>13</v>
      </c>
      <c r="D11339" s="8" t="s">
        <v>14</v>
      </c>
      <c r="E11339" s="8" t="s">
        <v>14</v>
      </c>
      <c r="F11339" s="9">
        <f t="shared" si="622"/>
        <v>-3500000</v>
      </c>
      <c r="G11339" s="9">
        <v>-35</v>
      </c>
      <c r="H11339" s="10">
        <v>-3773910</v>
      </c>
      <c r="I11339" s="11">
        <f t="shared" si="624"/>
        <v>14106339161.459669</v>
      </c>
      <c r="J11339" s="11">
        <f t="shared" si="625"/>
        <v>137891</v>
      </c>
      <c r="K11339" s="11">
        <f t="shared" si="626"/>
        <v>102300.6516847341</v>
      </c>
      <c r="L11339" s="12">
        <f t="shared" si="623"/>
        <v>193387.19103430677</v>
      </c>
      <c r="M11339" s="11">
        <f>COUNTIF(E$2:$E11339,E11339)</f>
        <v>2040</v>
      </c>
      <c r="O11339" t="str">
        <f t="shared" si="627"/>
        <v/>
      </c>
    </row>
    <row r="11340" spans="1:15" hidden="1">
      <c r="A11340" s="41" t="s">
        <v>103</v>
      </c>
      <c r="B11340" s="46">
        <v>45831</v>
      </c>
      <c r="C11340" s="8" t="s">
        <v>13</v>
      </c>
      <c r="D11340" s="8" t="s">
        <v>14</v>
      </c>
      <c r="E11340" s="8" t="s">
        <v>14</v>
      </c>
      <c r="F11340" s="9">
        <f t="shared" si="622"/>
        <v>-12900000</v>
      </c>
      <c r="G11340" s="9">
        <v>-129</v>
      </c>
      <c r="H11340" s="10">
        <v>-13909554</v>
      </c>
      <c r="I11340" s="11">
        <f t="shared" si="624"/>
        <v>14093142377.392338</v>
      </c>
      <c r="J11340" s="11">
        <f t="shared" si="625"/>
        <v>137762</v>
      </c>
      <c r="K11340" s="11">
        <f t="shared" si="626"/>
        <v>102300.6516847341</v>
      </c>
      <c r="L11340" s="12">
        <f t="shared" si="623"/>
        <v>712769.93266930059</v>
      </c>
      <c r="M11340" s="11">
        <f>COUNTIF(E$2:$E11340,E11340)</f>
        <v>2041</v>
      </c>
      <c r="O11340" t="str">
        <f t="shared" si="627"/>
        <v/>
      </c>
    </row>
    <row r="11341" spans="1:15" hidden="1">
      <c r="A11341" s="41" t="s">
        <v>103</v>
      </c>
      <c r="B11341" s="46">
        <v>45831</v>
      </c>
      <c r="C11341" s="8" t="s">
        <v>13</v>
      </c>
      <c r="D11341" s="8" t="s">
        <v>15</v>
      </c>
      <c r="E11341" s="8" t="s">
        <v>15</v>
      </c>
      <c r="F11341" s="9">
        <f t="shared" si="622"/>
        <v>-18100000</v>
      </c>
      <c r="G11341" s="9">
        <v>-181</v>
      </c>
      <c r="H11341" s="10">
        <v>-19905837</v>
      </c>
      <c r="I11341" s="11">
        <f t="shared" si="624"/>
        <v>14226590036.191437</v>
      </c>
      <c r="J11341" s="11">
        <f t="shared" si="625"/>
        <v>131711</v>
      </c>
      <c r="K11341" s="11">
        <f t="shared" si="626"/>
        <v>108013.68174405659</v>
      </c>
      <c r="L11341" s="12">
        <f t="shared" si="623"/>
        <v>355360.60432575643</v>
      </c>
      <c r="M11341" s="11">
        <f>COUNTIF(E$2:$E11341,E11341)</f>
        <v>3658</v>
      </c>
      <c r="O11341" t="str">
        <f t="shared" si="627"/>
        <v/>
      </c>
    </row>
    <row r="11342" spans="1:15" hidden="1">
      <c r="A11342" s="41" t="s">
        <v>103</v>
      </c>
      <c r="B11342" s="46">
        <v>45831</v>
      </c>
      <c r="C11342" s="8" t="s">
        <v>13</v>
      </c>
      <c r="D11342" s="8" t="s">
        <v>15</v>
      </c>
      <c r="E11342" s="8" t="s">
        <v>15</v>
      </c>
      <c r="F11342" s="9">
        <f t="shared" si="622"/>
        <v>-90800000</v>
      </c>
      <c r="G11342" s="9">
        <v>-908</v>
      </c>
      <c r="H11342" s="10">
        <v>-99859116</v>
      </c>
      <c r="I11342" s="11">
        <f t="shared" si="624"/>
        <v>14128513613.167833</v>
      </c>
      <c r="J11342" s="11">
        <f t="shared" si="625"/>
        <v>130803</v>
      </c>
      <c r="K11342" s="11">
        <f t="shared" si="626"/>
        <v>108013.68174405659</v>
      </c>
      <c r="L11342" s="12">
        <f t="shared" si="623"/>
        <v>1782692.9763966203</v>
      </c>
      <c r="M11342" s="11">
        <f>COUNTIF(E$2:$E11342,E11342)</f>
        <v>3659</v>
      </c>
      <c r="O11342" t="str">
        <f t="shared" si="627"/>
        <v/>
      </c>
    </row>
    <row r="11343" spans="1:15" hidden="1">
      <c r="A11343" s="41" t="s">
        <v>103</v>
      </c>
      <c r="B11343" s="46">
        <v>45831</v>
      </c>
      <c r="C11343" s="8" t="s">
        <v>13</v>
      </c>
      <c r="D11343" s="8" t="s">
        <v>15</v>
      </c>
      <c r="E11343" s="8" t="s">
        <v>15</v>
      </c>
      <c r="F11343" s="9">
        <f t="shared" si="622"/>
        <v>-68200000</v>
      </c>
      <c r="G11343" s="9">
        <v>-682</v>
      </c>
      <c r="H11343" s="10">
        <v>-75004314</v>
      </c>
      <c r="I11343" s="11">
        <f t="shared" si="624"/>
        <v>14054848282.218388</v>
      </c>
      <c r="J11343" s="11">
        <f t="shared" si="625"/>
        <v>130121</v>
      </c>
      <c r="K11343" s="11">
        <f t="shared" si="626"/>
        <v>108013.68174405659</v>
      </c>
      <c r="L11343" s="12">
        <f t="shared" si="623"/>
        <v>1338983.0505533963</v>
      </c>
      <c r="M11343" s="11">
        <f>COUNTIF(E$2:$E11343,E11343)</f>
        <v>3660</v>
      </c>
      <c r="O11343" t="str">
        <f t="shared" si="627"/>
        <v/>
      </c>
    </row>
    <row r="11344" spans="1:15" hidden="1">
      <c r="A11344" s="41" t="s">
        <v>103</v>
      </c>
      <c r="B11344" s="46">
        <v>45831</v>
      </c>
      <c r="C11344" s="8" t="s">
        <v>13</v>
      </c>
      <c r="D11344" s="8" t="s">
        <v>14</v>
      </c>
      <c r="E11344" s="8" t="s">
        <v>14</v>
      </c>
      <c r="F11344" s="9">
        <f t="shared" si="622"/>
        <v>-1000000</v>
      </c>
      <c r="G11344" s="9">
        <v>-10</v>
      </c>
      <c r="H11344" s="10">
        <v>-1078260</v>
      </c>
      <c r="I11344" s="11">
        <f t="shared" si="624"/>
        <v>14092119370.87549</v>
      </c>
      <c r="J11344" s="11">
        <f t="shared" si="625"/>
        <v>137752</v>
      </c>
      <c r="K11344" s="11">
        <f t="shared" si="626"/>
        <v>102300.6516847341</v>
      </c>
      <c r="L11344" s="12">
        <f t="shared" si="623"/>
        <v>55253.483152659028</v>
      </c>
      <c r="M11344" s="11">
        <f>COUNTIF(E$2:$E11344,E11344)</f>
        <v>2042</v>
      </c>
      <c r="O11344" t="str">
        <f t="shared" si="627"/>
        <v/>
      </c>
    </row>
    <row r="11345" spans="1:15" hidden="1">
      <c r="A11345" s="41" t="s">
        <v>103</v>
      </c>
      <c r="B11345" s="46">
        <v>45831</v>
      </c>
      <c r="C11345" s="8" t="s">
        <v>13</v>
      </c>
      <c r="D11345" s="8" t="s">
        <v>14</v>
      </c>
      <c r="E11345" s="8" t="s">
        <v>14</v>
      </c>
      <c r="F11345" s="9">
        <f t="shared" si="622"/>
        <v>-900000</v>
      </c>
      <c r="G11345" s="9">
        <v>-9</v>
      </c>
      <c r="H11345" s="10">
        <v>-970434</v>
      </c>
      <c r="I11345" s="11">
        <f t="shared" si="624"/>
        <v>14091198665.010328</v>
      </c>
      <c r="J11345" s="11">
        <f t="shared" si="625"/>
        <v>137743</v>
      </c>
      <c r="K11345" s="11">
        <f t="shared" si="626"/>
        <v>102300.6516847341</v>
      </c>
      <c r="L11345" s="12">
        <f t="shared" si="623"/>
        <v>49728.134837393183</v>
      </c>
      <c r="M11345" s="11">
        <f>COUNTIF(E$2:$E11345,E11345)</f>
        <v>2043</v>
      </c>
      <c r="O11345" t="str">
        <f t="shared" si="627"/>
        <v/>
      </c>
    </row>
    <row r="11346" spans="1:15" hidden="1">
      <c r="A11346" s="41" t="s">
        <v>103</v>
      </c>
      <c r="B11346" s="46">
        <v>45831</v>
      </c>
      <c r="C11346" s="8" t="s">
        <v>13</v>
      </c>
      <c r="D11346" s="8" t="s">
        <v>14</v>
      </c>
      <c r="E11346" s="8" t="s">
        <v>14</v>
      </c>
      <c r="F11346" s="9">
        <f t="shared" si="622"/>
        <v>900000</v>
      </c>
      <c r="G11346" s="9">
        <v>9</v>
      </c>
      <c r="H11346" s="10">
        <v>972585</v>
      </c>
      <c r="I11346" s="11">
        <f t="shared" si="624"/>
        <v>14092171250.010328</v>
      </c>
      <c r="J11346" s="11">
        <f t="shared" si="625"/>
        <v>137752</v>
      </c>
      <c r="K11346" s="11">
        <f t="shared" si="626"/>
        <v>102301.02829730479</v>
      </c>
      <c r="L11346" s="12">
        <f t="shared" si="623"/>
        <v>0</v>
      </c>
      <c r="M11346" s="11">
        <f>COUNTIF(E$2:$E11346,E11346)</f>
        <v>2044</v>
      </c>
      <c r="O11346" t="str">
        <f t="shared" si="627"/>
        <v/>
      </c>
    </row>
    <row r="11347" spans="1:15" hidden="1">
      <c r="A11347" s="41" t="s">
        <v>103</v>
      </c>
      <c r="B11347" s="46">
        <v>45831</v>
      </c>
      <c r="C11347" s="8" t="s">
        <v>13</v>
      </c>
      <c r="D11347" s="8" t="s">
        <v>14</v>
      </c>
      <c r="E11347" s="8" t="s">
        <v>14</v>
      </c>
      <c r="F11347" s="9">
        <f t="shared" si="622"/>
        <v>-18800000</v>
      </c>
      <c r="G11347" s="9">
        <v>-188</v>
      </c>
      <c r="H11347" s="10">
        <v>-20271288</v>
      </c>
      <c r="I11347" s="11">
        <f t="shared" si="624"/>
        <v>14072938656.690435</v>
      </c>
      <c r="J11347" s="11">
        <f t="shared" si="625"/>
        <v>137564</v>
      </c>
      <c r="K11347" s="11">
        <f t="shared" si="626"/>
        <v>102301.02829730479</v>
      </c>
      <c r="L11347" s="12">
        <f t="shared" si="623"/>
        <v>1038694.6801066995</v>
      </c>
      <c r="M11347" s="11">
        <f>COUNTIF(E$2:$E11347,E11347)</f>
        <v>2045</v>
      </c>
      <c r="O11347" t="str">
        <f t="shared" si="627"/>
        <v/>
      </c>
    </row>
    <row r="11348" spans="1:15" hidden="1">
      <c r="A11348" s="41" t="s">
        <v>103</v>
      </c>
      <c r="B11348" s="46">
        <v>45831</v>
      </c>
      <c r="C11348" s="8" t="s">
        <v>13</v>
      </c>
      <c r="D11348" s="8" t="s">
        <v>15</v>
      </c>
      <c r="E11348" s="8" t="s">
        <v>15</v>
      </c>
      <c r="F11348" s="9">
        <f t="shared" si="622"/>
        <v>-36300000</v>
      </c>
      <c r="G11348" s="9">
        <v>-363</v>
      </c>
      <c r="H11348" s="10">
        <v>-39921651</v>
      </c>
      <c r="I11348" s="11">
        <f t="shared" si="624"/>
        <v>14015639315.745295</v>
      </c>
      <c r="J11348" s="11">
        <f t="shared" si="625"/>
        <v>129758</v>
      </c>
      <c r="K11348" s="11">
        <f t="shared" si="626"/>
        <v>108013.68174405659</v>
      </c>
      <c r="L11348" s="12">
        <f t="shared" si="623"/>
        <v>712684.5269074589</v>
      </c>
      <c r="M11348" s="11">
        <f>COUNTIF(E$2:$E11348,E11348)</f>
        <v>3661</v>
      </c>
      <c r="O11348" t="str">
        <f t="shared" si="627"/>
        <v/>
      </c>
    </row>
    <row r="11349" spans="1:15" hidden="1">
      <c r="A11349" s="41" t="s">
        <v>103</v>
      </c>
      <c r="B11349" s="46">
        <v>45831</v>
      </c>
      <c r="C11349" s="8" t="s">
        <v>13</v>
      </c>
      <c r="D11349" s="8" t="s">
        <v>14</v>
      </c>
      <c r="E11349" s="8" t="s">
        <v>14</v>
      </c>
      <c r="F11349" s="9">
        <f t="shared" si="622"/>
        <v>-2500000</v>
      </c>
      <c r="G11349" s="9">
        <v>-25</v>
      </c>
      <c r="H11349" s="10">
        <v>-2695650</v>
      </c>
      <c r="I11349" s="11">
        <f t="shared" si="624"/>
        <v>14070381130.983004</v>
      </c>
      <c r="J11349" s="11">
        <f t="shared" si="625"/>
        <v>137539</v>
      </c>
      <c r="K11349" s="11">
        <f t="shared" si="626"/>
        <v>102301.02829730479</v>
      </c>
      <c r="L11349" s="12">
        <f t="shared" si="623"/>
        <v>138124.29256738024</v>
      </c>
      <c r="M11349" s="11">
        <f>COUNTIF(E$2:$E11349,E11349)</f>
        <v>2046</v>
      </c>
      <c r="O11349" t="str">
        <f t="shared" si="627"/>
        <v/>
      </c>
    </row>
    <row r="11350" spans="1:15" hidden="1">
      <c r="A11350" s="41" t="s">
        <v>103</v>
      </c>
      <c r="B11350" s="46">
        <v>45831</v>
      </c>
      <c r="C11350" s="8" t="s">
        <v>13</v>
      </c>
      <c r="D11350" s="8" t="s">
        <v>14</v>
      </c>
      <c r="E11350" s="8" t="s">
        <v>14</v>
      </c>
      <c r="F11350" s="9">
        <f t="shared" si="622"/>
        <v>-1800000</v>
      </c>
      <c r="G11350" s="9">
        <v>-18</v>
      </c>
      <c r="H11350" s="10">
        <v>-1940868</v>
      </c>
      <c r="I11350" s="11">
        <f t="shared" si="624"/>
        <v>14068539712.473652</v>
      </c>
      <c r="J11350" s="11">
        <f t="shared" si="625"/>
        <v>137521</v>
      </c>
      <c r="K11350" s="11">
        <f t="shared" si="626"/>
        <v>102301.02829730479</v>
      </c>
      <c r="L11350" s="12">
        <f t="shared" si="623"/>
        <v>99449.490648513893</v>
      </c>
      <c r="M11350" s="11">
        <f>COUNTIF(E$2:$E11350,E11350)</f>
        <v>2047</v>
      </c>
      <c r="O11350" t="str">
        <f t="shared" si="627"/>
        <v/>
      </c>
    </row>
    <row r="11351" spans="1:15" hidden="1">
      <c r="A11351" s="41" t="s">
        <v>103</v>
      </c>
      <c r="B11351" s="46">
        <v>45831</v>
      </c>
      <c r="C11351" s="8" t="s">
        <v>13</v>
      </c>
      <c r="D11351" s="8" t="s">
        <v>15</v>
      </c>
      <c r="E11351" s="8" t="s">
        <v>15</v>
      </c>
      <c r="F11351" s="9">
        <f t="shared" si="622"/>
        <v>2700000</v>
      </c>
      <c r="G11351" s="9">
        <v>27</v>
      </c>
      <c r="H11351" s="10">
        <v>2967975</v>
      </c>
      <c r="I11351" s="11">
        <f t="shared" si="624"/>
        <v>14018607290.745295</v>
      </c>
      <c r="J11351" s="11">
        <f t="shared" si="625"/>
        <v>129785</v>
      </c>
      <c r="K11351" s="11">
        <f t="shared" si="626"/>
        <v>108014.07936776434</v>
      </c>
      <c r="L11351" s="12">
        <f t="shared" si="623"/>
        <v>0</v>
      </c>
      <c r="M11351" s="11">
        <f>COUNTIF(E$2:$E11351,E11351)</f>
        <v>3662</v>
      </c>
      <c r="O11351" t="str">
        <f t="shared" si="627"/>
        <v/>
      </c>
    </row>
    <row r="11352" spans="1:15" hidden="1">
      <c r="A11352" s="41" t="s">
        <v>103</v>
      </c>
      <c r="B11352" s="46">
        <v>45831</v>
      </c>
      <c r="C11352" s="8" t="s">
        <v>13</v>
      </c>
      <c r="D11352" s="8" t="s">
        <v>14</v>
      </c>
      <c r="E11352" s="8" t="s">
        <v>14</v>
      </c>
      <c r="F11352" s="9">
        <f t="shared" si="622"/>
        <v>-7900000</v>
      </c>
      <c r="G11352" s="9">
        <v>-79</v>
      </c>
      <c r="H11352" s="10">
        <v>-8518254</v>
      </c>
      <c r="I11352" s="11">
        <f t="shared" si="624"/>
        <v>14060457931.238165</v>
      </c>
      <c r="J11352" s="11">
        <f t="shared" si="625"/>
        <v>137442</v>
      </c>
      <c r="K11352" s="11">
        <f t="shared" si="626"/>
        <v>102301.02829730479</v>
      </c>
      <c r="L11352" s="12">
        <f t="shared" si="623"/>
        <v>436472.76451292168</v>
      </c>
      <c r="M11352" s="11">
        <f>COUNTIF(E$2:$E11352,E11352)</f>
        <v>2048</v>
      </c>
      <c r="O11352" t="str">
        <f t="shared" si="627"/>
        <v/>
      </c>
    </row>
    <row r="11353" spans="1:15" hidden="1">
      <c r="A11353" s="41" t="s">
        <v>103</v>
      </c>
      <c r="B11353" s="46">
        <v>45831</v>
      </c>
      <c r="C11353" s="8" t="s">
        <v>13</v>
      </c>
      <c r="D11353" s="8" t="s">
        <v>14</v>
      </c>
      <c r="E11353" s="8" t="s">
        <v>14</v>
      </c>
      <c r="F11353" s="9">
        <f t="shared" si="622"/>
        <v>-900000</v>
      </c>
      <c r="G11353" s="9">
        <v>-9</v>
      </c>
      <c r="H11353" s="10">
        <v>-970434</v>
      </c>
      <c r="I11353" s="11">
        <f t="shared" si="624"/>
        <v>14059537221.98349</v>
      </c>
      <c r="J11353" s="11">
        <f t="shared" si="625"/>
        <v>137433</v>
      </c>
      <c r="K11353" s="11">
        <f t="shared" si="626"/>
        <v>102301.02829730479</v>
      </c>
      <c r="L11353" s="12">
        <f t="shared" si="623"/>
        <v>49724.745324256946</v>
      </c>
      <c r="M11353" s="11">
        <f>COUNTIF(E$2:$E11353,E11353)</f>
        <v>2049</v>
      </c>
      <c r="O11353" t="str">
        <f t="shared" si="627"/>
        <v/>
      </c>
    </row>
    <row r="11354" spans="1:15" hidden="1">
      <c r="A11354" s="41" t="s">
        <v>103</v>
      </c>
      <c r="B11354" s="46">
        <v>45831</v>
      </c>
      <c r="C11354" s="8" t="s">
        <v>13</v>
      </c>
      <c r="D11354" s="8" t="s">
        <v>15</v>
      </c>
      <c r="E11354" s="8" t="s">
        <v>15</v>
      </c>
      <c r="F11354" s="9">
        <f t="shared" si="622"/>
        <v>-3900000</v>
      </c>
      <c r="G11354" s="9">
        <v>-39</v>
      </c>
      <c r="H11354" s="10">
        <v>-4289103</v>
      </c>
      <c r="I11354" s="11">
        <f t="shared" si="624"/>
        <v>14014394741.649952</v>
      </c>
      <c r="J11354" s="11">
        <f t="shared" si="625"/>
        <v>129746</v>
      </c>
      <c r="K11354" s="11">
        <f t="shared" si="626"/>
        <v>108014.07936776434</v>
      </c>
      <c r="L11354" s="12">
        <f t="shared" si="623"/>
        <v>76553.904657190666</v>
      </c>
      <c r="M11354" s="11">
        <f>COUNTIF(E$2:$E11354,E11354)</f>
        <v>3663</v>
      </c>
      <c r="O11354" t="str">
        <f t="shared" si="627"/>
        <v/>
      </c>
    </row>
    <row r="11355" spans="1:15" hidden="1">
      <c r="A11355" s="41" t="s">
        <v>103</v>
      </c>
      <c r="B11355" s="46">
        <v>45831</v>
      </c>
      <c r="C11355" s="8" t="s">
        <v>13</v>
      </c>
      <c r="D11355" s="8" t="s">
        <v>15</v>
      </c>
      <c r="E11355" s="8" t="s">
        <v>15</v>
      </c>
      <c r="F11355" s="9">
        <f t="shared" si="622"/>
        <v>-118200000</v>
      </c>
      <c r="G11355" s="9">
        <v>-1182</v>
      </c>
      <c r="H11355" s="10">
        <v>-129992814</v>
      </c>
      <c r="I11355" s="11">
        <f t="shared" si="624"/>
        <v>13886722099.837254</v>
      </c>
      <c r="J11355" s="11">
        <f t="shared" si="625"/>
        <v>128564</v>
      </c>
      <c r="K11355" s="11">
        <f t="shared" si="626"/>
        <v>108014.07936776434</v>
      </c>
      <c r="L11355" s="12">
        <f t="shared" si="623"/>
        <v>2320172.1873025596</v>
      </c>
      <c r="M11355" s="11">
        <f>COUNTIF(E$2:$E11355,E11355)</f>
        <v>3664</v>
      </c>
      <c r="O11355" t="str">
        <f t="shared" si="627"/>
        <v/>
      </c>
    </row>
    <row r="11356" spans="1:15" hidden="1">
      <c r="A11356" s="41" t="s">
        <v>103</v>
      </c>
      <c r="B11356" s="46">
        <v>45831</v>
      </c>
      <c r="C11356" s="8" t="s">
        <v>13</v>
      </c>
      <c r="D11356" s="8" t="s">
        <v>14</v>
      </c>
      <c r="E11356" s="8" t="s">
        <v>14</v>
      </c>
      <c r="F11356" s="9">
        <f t="shared" si="622"/>
        <v>4700000</v>
      </c>
      <c r="G11356" s="9">
        <v>47</v>
      </c>
      <c r="H11356" s="10">
        <v>5067070</v>
      </c>
      <c r="I11356" s="11">
        <f t="shared" si="624"/>
        <v>14064604291.98349</v>
      </c>
      <c r="J11356" s="11">
        <f t="shared" si="625"/>
        <v>137480</v>
      </c>
      <c r="K11356" s="11">
        <f t="shared" si="626"/>
        <v>102302.91163793635</v>
      </c>
      <c r="L11356" s="12">
        <f t="shared" si="623"/>
        <v>0</v>
      </c>
      <c r="M11356" s="11">
        <f>COUNTIF(E$2:$E11356,E11356)</f>
        <v>2050</v>
      </c>
      <c r="O11356" t="str">
        <f t="shared" si="627"/>
        <v/>
      </c>
    </row>
    <row r="11357" spans="1:15" hidden="1">
      <c r="A11357" s="41" t="s">
        <v>103</v>
      </c>
      <c r="B11357" s="46">
        <v>45831</v>
      </c>
      <c r="C11357" s="8" t="s">
        <v>13</v>
      </c>
      <c r="D11357" s="8" t="s">
        <v>14</v>
      </c>
      <c r="E11357" s="8" t="s">
        <v>14</v>
      </c>
      <c r="F11357" s="9">
        <f t="shared" si="622"/>
        <v>-900000</v>
      </c>
      <c r="G11357" s="9">
        <v>-9</v>
      </c>
      <c r="H11357" s="10">
        <v>-970434</v>
      </c>
      <c r="I11357" s="11">
        <f t="shared" si="624"/>
        <v>14063683565.778749</v>
      </c>
      <c r="J11357" s="11">
        <f t="shared" si="625"/>
        <v>137471</v>
      </c>
      <c r="K11357" s="11">
        <f t="shared" si="626"/>
        <v>102302.91163793635</v>
      </c>
      <c r="L11357" s="12">
        <f t="shared" si="623"/>
        <v>49707.795258572791</v>
      </c>
      <c r="M11357" s="11">
        <f>COUNTIF(E$2:$E11357,E11357)</f>
        <v>2051</v>
      </c>
      <c r="O11357" t="str">
        <f t="shared" si="627"/>
        <v/>
      </c>
    </row>
    <row r="11358" spans="1:15" hidden="1">
      <c r="A11358" s="41" t="s">
        <v>103</v>
      </c>
      <c r="B11358" s="46">
        <v>45831</v>
      </c>
      <c r="C11358" s="8" t="s">
        <v>13</v>
      </c>
      <c r="D11358" s="8" t="s">
        <v>14</v>
      </c>
      <c r="E11358" s="8" t="s">
        <v>14</v>
      </c>
      <c r="F11358" s="9">
        <f t="shared" si="622"/>
        <v>-900000</v>
      </c>
      <c r="G11358" s="9">
        <v>-9</v>
      </c>
      <c r="H11358" s="10">
        <v>-970434</v>
      </c>
      <c r="I11358" s="11">
        <f t="shared" si="624"/>
        <v>14062762839.574009</v>
      </c>
      <c r="J11358" s="11">
        <f t="shared" si="625"/>
        <v>137462</v>
      </c>
      <c r="K11358" s="11">
        <f t="shared" si="626"/>
        <v>102302.91163793635</v>
      </c>
      <c r="L11358" s="12">
        <f t="shared" si="623"/>
        <v>49707.795258572791</v>
      </c>
      <c r="M11358" s="11">
        <f>COUNTIF(E$2:$E11358,E11358)</f>
        <v>2052</v>
      </c>
      <c r="O11358" t="str">
        <f t="shared" si="627"/>
        <v/>
      </c>
    </row>
    <row r="11359" spans="1:15" hidden="1">
      <c r="A11359" s="41" t="s">
        <v>103</v>
      </c>
      <c r="B11359" s="46">
        <v>45831</v>
      </c>
      <c r="C11359" s="8" t="s">
        <v>13</v>
      </c>
      <c r="D11359" s="8" t="s">
        <v>14</v>
      </c>
      <c r="E11359" s="8" t="s">
        <v>14</v>
      </c>
      <c r="F11359" s="9">
        <f t="shared" si="622"/>
        <v>-900000</v>
      </c>
      <c r="G11359" s="9">
        <v>-9</v>
      </c>
      <c r="H11359" s="10">
        <v>-970434</v>
      </c>
      <c r="I11359" s="11">
        <f t="shared" si="624"/>
        <v>14061842113.369268</v>
      </c>
      <c r="J11359" s="11">
        <f t="shared" si="625"/>
        <v>137453</v>
      </c>
      <c r="K11359" s="11">
        <f t="shared" si="626"/>
        <v>102302.91163793635</v>
      </c>
      <c r="L11359" s="12">
        <f t="shared" si="623"/>
        <v>49707.795258572791</v>
      </c>
      <c r="M11359" s="11">
        <f>COUNTIF(E$2:$E11359,E11359)</f>
        <v>2053</v>
      </c>
      <c r="O11359" t="str">
        <f t="shared" si="627"/>
        <v/>
      </c>
    </row>
    <row r="11360" spans="1:15" hidden="1">
      <c r="A11360" s="41" t="s">
        <v>103</v>
      </c>
      <c r="B11360" s="46">
        <v>45831</v>
      </c>
      <c r="C11360" s="8" t="s">
        <v>13</v>
      </c>
      <c r="D11360" s="8" t="s">
        <v>15</v>
      </c>
      <c r="E11360" s="8" t="s">
        <v>15</v>
      </c>
      <c r="F11360" s="9">
        <f t="shared" si="622"/>
        <v>-44600000</v>
      </c>
      <c r="G11360" s="9">
        <v>-446</v>
      </c>
      <c r="H11360" s="10">
        <v>-49049742</v>
      </c>
      <c r="I11360" s="11">
        <f t="shared" si="624"/>
        <v>13838547820.43923</v>
      </c>
      <c r="J11360" s="11">
        <f t="shared" si="625"/>
        <v>128118</v>
      </c>
      <c r="K11360" s="11">
        <f t="shared" si="626"/>
        <v>108014.07936776434</v>
      </c>
      <c r="L11360" s="12">
        <f t="shared" si="623"/>
        <v>875462.60197710246</v>
      </c>
      <c r="M11360" s="11">
        <f>COUNTIF(E$2:$E11360,E11360)</f>
        <v>3665</v>
      </c>
      <c r="O11360" t="str">
        <f t="shared" si="627"/>
        <v/>
      </c>
    </row>
    <row r="11361" spans="1:15" hidden="1">
      <c r="A11361" s="41" t="s">
        <v>103</v>
      </c>
      <c r="B11361" s="46">
        <v>45831</v>
      </c>
      <c r="C11361" s="8" t="s">
        <v>13</v>
      </c>
      <c r="D11361" s="8" t="s">
        <v>15</v>
      </c>
      <c r="E11361" s="8" t="s">
        <v>15</v>
      </c>
      <c r="F11361" s="9">
        <f t="shared" si="622"/>
        <v>900000</v>
      </c>
      <c r="G11361" s="9">
        <v>9</v>
      </c>
      <c r="H11361" s="10">
        <v>973575</v>
      </c>
      <c r="I11361" s="11">
        <f t="shared" si="624"/>
        <v>13839521395.43923</v>
      </c>
      <c r="J11361" s="11">
        <f t="shared" si="625"/>
        <v>128127</v>
      </c>
      <c r="K11361" s="11">
        <f t="shared" si="626"/>
        <v>108014.09067128107</v>
      </c>
      <c r="L11361" s="12">
        <f t="shared" si="623"/>
        <v>0</v>
      </c>
      <c r="M11361" s="11">
        <f>COUNTIF(E$2:$E11361,E11361)</f>
        <v>3666</v>
      </c>
      <c r="O11361" t="str">
        <f t="shared" si="627"/>
        <v/>
      </c>
    </row>
    <row r="11362" spans="1:15" hidden="1">
      <c r="A11362" s="41" t="s">
        <v>103</v>
      </c>
      <c r="B11362" s="46">
        <v>45831</v>
      </c>
      <c r="C11362" s="8" t="s">
        <v>13</v>
      </c>
      <c r="D11362" s="8" t="s">
        <v>14</v>
      </c>
      <c r="E11362" s="8" t="s">
        <v>14</v>
      </c>
      <c r="F11362" s="9">
        <f t="shared" si="622"/>
        <v>-8100000</v>
      </c>
      <c r="G11362" s="9">
        <v>-81</v>
      </c>
      <c r="H11362" s="10">
        <v>-8733906</v>
      </c>
      <c r="I11362" s="11">
        <f t="shared" si="624"/>
        <v>14053555577.526596</v>
      </c>
      <c r="J11362" s="11">
        <f t="shared" si="625"/>
        <v>137372</v>
      </c>
      <c r="K11362" s="11">
        <f t="shared" si="626"/>
        <v>102302.91163793635</v>
      </c>
      <c r="L11362" s="12">
        <f t="shared" si="623"/>
        <v>447370.15732715558</v>
      </c>
      <c r="M11362" s="11">
        <f>COUNTIF(E$2:$E11362,E11362)</f>
        <v>2054</v>
      </c>
      <c r="O11362" t="str">
        <f t="shared" si="627"/>
        <v/>
      </c>
    </row>
    <row r="11363" spans="1:15" hidden="1">
      <c r="A11363" s="41" t="s">
        <v>103</v>
      </c>
      <c r="B11363" s="46">
        <v>45831</v>
      </c>
      <c r="C11363" s="8" t="s">
        <v>13</v>
      </c>
      <c r="D11363" s="8" t="s">
        <v>14</v>
      </c>
      <c r="E11363" s="8" t="s">
        <v>14</v>
      </c>
      <c r="F11363" s="9">
        <f t="shared" si="622"/>
        <v>-3500000</v>
      </c>
      <c r="G11363" s="9">
        <v>-35</v>
      </c>
      <c r="H11363" s="10">
        <v>-3773910</v>
      </c>
      <c r="I11363" s="11">
        <f t="shared" si="624"/>
        <v>14049974975.619268</v>
      </c>
      <c r="J11363" s="11">
        <f t="shared" si="625"/>
        <v>137337</v>
      </c>
      <c r="K11363" s="11">
        <f t="shared" si="626"/>
        <v>102302.91163793635</v>
      </c>
      <c r="L11363" s="12">
        <f t="shared" si="623"/>
        <v>193308.09267222742</v>
      </c>
      <c r="M11363" s="11">
        <f>COUNTIF(E$2:$E11363,E11363)</f>
        <v>2055</v>
      </c>
      <c r="O11363" t="str">
        <f t="shared" si="627"/>
        <v/>
      </c>
    </row>
    <row r="11364" spans="1:15" hidden="1">
      <c r="A11364" s="41" t="s">
        <v>103</v>
      </c>
      <c r="B11364" s="46">
        <v>45831</v>
      </c>
      <c r="C11364" s="8" t="s">
        <v>13</v>
      </c>
      <c r="D11364" s="8" t="s">
        <v>14</v>
      </c>
      <c r="E11364" s="8" t="s">
        <v>14</v>
      </c>
      <c r="F11364" s="9">
        <f t="shared" si="622"/>
        <v>-1000000</v>
      </c>
      <c r="G11364" s="9">
        <v>-10</v>
      </c>
      <c r="H11364" s="10">
        <v>-1078260</v>
      </c>
      <c r="I11364" s="11">
        <f t="shared" si="624"/>
        <v>14048951946.50289</v>
      </c>
      <c r="J11364" s="11">
        <f t="shared" si="625"/>
        <v>137327</v>
      </c>
      <c r="K11364" s="11">
        <f t="shared" si="626"/>
        <v>102302.91163793635</v>
      </c>
      <c r="L11364" s="12">
        <f t="shared" si="623"/>
        <v>55230.883620636421</v>
      </c>
      <c r="M11364" s="11">
        <f>COUNTIF(E$2:$E11364,E11364)</f>
        <v>2056</v>
      </c>
      <c r="O11364" t="str">
        <f t="shared" si="627"/>
        <v/>
      </c>
    </row>
    <row r="11365" spans="1:15" hidden="1">
      <c r="A11365" s="41" t="s">
        <v>103</v>
      </c>
      <c r="B11365" s="46">
        <v>45831</v>
      </c>
      <c r="C11365" s="8" t="s">
        <v>13</v>
      </c>
      <c r="D11365" s="8" t="s">
        <v>14</v>
      </c>
      <c r="E11365" s="8" t="s">
        <v>14</v>
      </c>
      <c r="F11365" s="9">
        <f t="shared" si="622"/>
        <v>-8300000</v>
      </c>
      <c r="G11365" s="9">
        <v>-83</v>
      </c>
      <c r="H11365" s="10">
        <v>-8949558</v>
      </c>
      <c r="I11365" s="11">
        <f t="shared" si="624"/>
        <v>14040460804.836941</v>
      </c>
      <c r="J11365" s="11">
        <f t="shared" si="625"/>
        <v>137244</v>
      </c>
      <c r="K11365" s="11">
        <f t="shared" si="626"/>
        <v>102302.91163793635</v>
      </c>
      <c r="L11365" s="12">
        <f t="shared" si="623"/>
        <v>458416.33405128308</v>
      </c>
      <c r="M11365" s="11">
        <f>COUNTIF(E$2:$E11365,E11365)</f>
        <v>2057</v>
      </c>
      <c r="O11365" t="str">
        <f t="shared" si="627"/>
        <v/>
      </c>
    </row>
    <row r="11366" spans="1:15" hidden="1">
      <c r="A11366" s="41" t="s">
        <v>103</v>
      </c>
      <c r="B11366" s="46">
        <v>45831</v>
      </c>
      <c r="C11366" s="8" t="s">
        <v>13</v>
      </c>
      <c r="D11366" s="8" t="s">
        <v>14</v>
      </c>
      <c r="E11366" s="8" t="s">
        <v>14</v>
      </c>
      <c r="F11366" s="9">
        <f t="shared" si="622"/>
        <v>14100000</v>
      </c>
      <c r="G11366" s="9">
        <v>141</v>
      </c>
      <c r="H11366" s="10">
        <v>15287361</v>
      </c>
      <c r="I11366" s="11">
        <f t="shared" si="624"/>
        <v>14055748165.836941</v>
      </c>
      <c r="J11366" s="11">
        <f t="shared" si="625"/>
        <v>137385</v>
      </c>
      <c r="K11366" s="11">
        <f t="shared" si="626"/>
        <v>102309.19071104517</v>
      </c>
      <c r="L11366" s="12">
        <f t="shared" si="623"/>
        <v>0</v>
      </c>
      <c r="M11366" s="11">
        <f>COUNTIF(E$2:$E11366,E11366)</f>
        <v>2058</v>
      </c>
      <c r="O11366" t="str">
        <f t="shared" si="627"/>
        <v/>
      </c>
    </row>
    <row r="11367" spans="1:15" hidden="1">
      <c r="A11367" s="41" t="s">
        <v>103</v>
      </c>
      <c r="B11367" s="46">
        <v>45831</v>
      </c>
      <c r="C11367" s="8" t="s">
        <v>13</v>
      </c>
      <c r="D11367" s="8" t="s">
        <v>15</v>
      </c>
      <c r="E11367" s="8" t="s">
        <v>15</v>
      </c>
      <c r="F11367" s="9">
        <f t="shared" si="622"/>
        <v>4500000</v>
      </c>
      <c r="G11367" s="9">
        <v>45</v>
      </c>
      <c r="H11367" s="10">
        <v>4944870</v>
      </c>
      <c r="I11367" s="11">
        <f t="shared" si="624"/>
        <v>13844466265.43923</v>
      </c>
      <c r="J11367" s="11">
        <f t="shared" si="625"/>
        <v>128172</v>
      </c>
      <c r="K11367" s="11">
        <f t="shared" si="626"/>
        <v>108014.74788127851</v>
      </c>
      <c r="L11367" s="12">
        <f t="shared" si="623"/>
        <v>0</v>
      </c>
      <c r="M11367" s="11">
        <f>COUNTIF(E$2:$E11367,E11367)</f>
        <v>3667</v>
      </c>
      <c r="O11367" t="str">
        <f t="shared" si="627"/>
        <v/>
      </c>
    </row>
    <row r="11368" spans="1:15" hidden="1">
      <c r="A11368" s="41" t="s">
        <v>103</v>
      </c>
      <c r="B11368" s="46">
        <v>45831</v>
      </c>
      <c r="C11368" s="8" t="s">
        <v>13</v>
      </c>
      <c r="D11368" s="8" t="s">
        <v>15</v>
      </c>
      <c r="E11368" s="8" t="s">
        <v>15</v>
      </c>
      <c r="F11368" s="9">
        <f t="shared" si="622"/>
        <v>-9000000</v>
      </c>
      <c r="G11368" s="9">
        <v>-90</v>
      </c>
      <c r="H11368" s="10">
        <v>-9897930</v>
      </c>
      <c r="I11368" s="11">
        <f t="shared" si="624"/>
        <v>13834744938.129915</v>
      </c>
      <c r="J11368" s="11">
        <f t="shared" si="625"/>
        <v>128082</v>
      </c>
      <c r="K11368" s="11">
        <f t="shared" si="626"/>
        <v>108014.74788127851</v>
      </c>
      <c r="L11368" s="12">
        <f t="shared" si="623"/>
        <v>176602.69068493322</v>
      </c>
      <c r="M11368" s="11">
        <f>COUNTIF(E$2:$E11368,E11368)</f>
        <v>3668</v>
      </c>
      <c r="O11368" t="str">
        <f t="shared" si="627"/>
        <v/>
      </c>
    </row>
    <row r="11369" spans="1:15" hidden="1">
      <c r="A11369" s="41" t="s">
        <v>103</v>
      </c>
      <c r="B11369" s="46">
        <v>45831</v>
      </c>
      <c r="C11369" s="8" t="s">
        <v>13</v>
      </c>
      <c r="D11369" s="8" t="s">
        <v>14</v>
      </c>
      <c r="E11369" s="8" t="s">
        <v>14</v>
      </c>
      <c r="F11369" s="9">
        <f t="shared" si="622"/>
        <v>-900000</v>
      </c>
      <c r="G11369" s="9">
        <v>-9</v>
      </c>
      <c r="H11369" s="10">
        <v>-970434</v>
      </c>
      <c r="I11369" s="11">
        <f t="shared" si="624"/>
        <v>14054827383.120541</v>
      </c>
      <c r="J11369" s="11">
        <f t="shared" si="625"/>
        <v>137376</v>
      </c>
      <c r="K11369" s="11">
        <f t="shared" si="626"/>
        <v>102309.19071104517</v>
      </c>
      <c r="L11369" s="12">
        <f t="shared" si="623"/>
        <v>49651.283600593451</v>
      </c>
      <c r="M11369" s="11">
        <f>COUNTIF(E$2:$E11369,E11369)</f>
        <v>2059</v>
      </c>
      <c r="O11369" t="str">
        <f t="shared" si="627"/>
        <v/>
      </c>
    </row>
    <row r="11370" spans="1:15" hidden="1">
      <c r="A11370" s="41" t="s">
        <v>103</v>
      </c>
      <c r="B11370" s="46">
        <v>45831</v>
      </c>
      <c r="C11370" s="8" t="s">
        <v>13</v>
      </c>
      <c r="D11370" s="8" t="s">
        <v>15</v>
      </c>
      <c r="E11370" s="8" t="s">
        <v>15</v>
      </c>
      <c r="F11370" s="9">
        <f t="shared" ref="F11370:F11433" si="628">100000*G11370</f>
        <v>18200000</v>
      </c>
      <c r="G11370" s="9">
        <v>182</v>
      </c>
      <c r="H11370" s="10">
        <v>19999252</v>
      </c>
      <c r="I11370" s="11">
        <f t="shared" si="624"/>
        <v>13854744190.129915</v>
      </c>
      <c r="J11370" s="11">
        <f t="shared" si="625"/>
        <v>128264</v>
      </c>
      <c r="K11370" s="11">
        <f t="shared" si="626"/>
        <v>108017.40309151371</v>
      </c>
      <c r="L11370" s="12">
        <f t="shared" si="623"/>
        <v>0</v>
      </c>
      <c r="M11370" s="11">
        <f>COUNTIF(E$2:$E11370,E11370)</f>
        <v>3669</v>
      </c>
      <c r="O11370" t="str">
        <f t="shared" si="627"/>
        <v/>
      </c>
    </row>
    <row r="11371" spans="1:15" hidden="1">
      <c r="A11371" s="41" t="s">
        <v>103</v>
      </c>
      <c r="B11371" s="46">
        <v>45831</v>
      </c>
      <c r="C11371" s="8" t="s">
        <v>13</v>
      </c>
      <c r="D11371" s="8" t="s">
        <v>14</v>
      </c>
      <c r="E11371" s="8" t="s">
        <v>14</v>
      </c>
      <c r="F11371" s="9">
        <f t="shared" si="628"/>
        <v>-1300000</v>
      </c>
      <c r="G11371" s="9">
        <v>-13</v>
      </c>
      <c r="H11371" s="10">
        <v>-1401738</v>
      </c>
      <c r="I11371" s="11">
        <f t="shared" si="624"/>
        <v>14053497363.641296</v>
      </c>
      <c r="J11371" s="11">
        <f t="shared" si="625"/>
        <v>137363</v>
      </c>
      <c r="K11371" s="11">
        <f t="shared" si="626"/>
        <v>102309.19071104517</v>
      </c>
      <c r="L11371" s="12">
        <f t="shared" si="623"/>
        <v>71718.520756412763</v>
      </c>
      <c r="M11371" s="11">
        <f>COUNTIF(E$2:$E11371,E11371)</f>
        <v>2060</v>
      </c>
      <c r="O11371" t="str">
        <f t="shared" si="627"/>
        <v/>
      </c>
    </row>
    <row r="11372" spans="1:15" hidden="1">
      <c r="A11372" s="41" t="s">
        <v>103</v>
      </c>
      <c r="B11372" s="46">
        <v>45831</v>
      </c>
      <c r="C11372" s="8" t="s">
        <v>13</v>
      </c>
      <c r="D11372" s="8" t="s">
        <v>15</v>
      </c>
      <c r="E11372" s="8" t="s">
        <v>15</v>
      </c>
      <c r="F11372" s="9">
        <f t="shared" si="628"/>
        <v>-1800000</v>
      </c>
      <c r="G11372" s="9">
        <v>-18</v>
      </c>
      <c r="H11372" s="10">
        <v>-1979586</v>
      </c>
      <c r="I11372" s="11">
        <f t="shared" si="624"/>
        <v>13852799876.874268</v>
      </c>
      <c r="J11372" s="11">
        <f t="shared" si="625"/>
        <v>128246</v>
      </c>
      <c r="K11372" s="11">
        <f t="shared" si="626"/>
        <v>108017.40309151371</v>
      </c>
      <c r="L11372" s="12">
        <f t="shared" si="623"/>
        <v>35272.744352753274</v>
      </c>
      <c r="M11372" s="11">
        <f>COUNTIF(E$2:$E11372,E11372)</f>
        <v>3670</v>
      </c>
      <c r="O11372" t="str">
        <f t="shared" si="627"/>
        <v/>
      </c>
    </row>
    <row r="11373" spans="1:15" hidden="1">
      <c r="A11373" s="41" t="s">
        <v>103</v>
      </c>
      <c r="B11373" s="46">
        <v>45831</v>
      </c>
      <c r="C11373" s="8" t="s">
        <v>13</v>
      </c>
      <c r="D11373" s="8" t="s">
        <v>15</v>
      </c>
      <c r="E11373" s="8" t="s">
        <v>15</v>
      </c>
      <c r="F11373" s="9">
        <f t="shared" si="628"/>
        <v>-1200000</v>
      </c>
      <c r="G11373" s="9">
        <v>-12</v>
      </c>
      <c r="H11373" s="10">
        <v>-1319724</v>
      </c>
      <c r="I11373" s="11">
        <f t="shared" si="624"/>
        <v>13851503668.037169</v>
      </c>
      <c r="J11373" s="11">
        <f t="shared" si="625"/>
        <v>128234</v>
      </c>
      <c r="K11373" s="11">
        <f t="shared" si="626"/>
        <v>108017.40309151371</v>
      </c>
      <c r="L11373" s="12">
        <f t="shared" si="623"/>
        <v>23515.162901835516</v>
      </c>
      <c r="M11373" s="11">
        <f>COUNTIF(E$2:$E11373,E11373)</f>
        <v>3671</v>
      </c>
      <c r="O11373" t="str">
        <f t="shared" si="627"/>
        <v/>
      </c>
    </row>
    <row r="11374" spans="1:15" hidden="1">
      <c r="A11374" s="41" t="s">
        <v>103</v>
      </c>
      <c r="B11374" s="46">
        <v>45831</v>
      </c>
      <c r="C11374" s="8" t="s">
        <v>13</v>
      </c>
      <c r="D11374" s="8" t="s">
        <v>15</v>
      </c>
      <c r="E11374" s="8" t="s">
        <v>15</v>
      </c>
      <c r="F11374" s="9">
        <f t="shared" si="628"/>
        <v>-4500000</v>
      </c>
      <c r="G11374" s="9">
        <v>-45</v>
      </c>
      <c r="H11374" s="10">
        <v>-4948965</v>
      </c>
      <c r="I11374" s="11">
        <f t="shared" si="624"/>
        <v>13846642884.89805</v>
      </c>
      <c r="J11374" s="11">
        <f t="shared" si="625"/>
        <v>128189</v>
      </c>
      <c r="K11374" s="11">
        <f t="shared" si="626"/>
        <v>108017.40309151371</v>
      </c>
      <c r="L11374" s="12">
        <f t="shared" ref="L11374:L11437" si="629">IF(G11374&lt;0,K11374*G11374-H11374,0)</f>
        <v>88181.86088188272</v>
      </c>
      <c r="M11374" s="11">
        <f>COUNTIF(E$2:$E11374,E11374)</f>
        <v>3672</v>
      </c>
      <c r="O11374" t="str">
        <f t="shared" si="627"/>
        <v/>
      </c>
    </row>
    <row r="11375" spans="1:15" hidden="1">
      <c r="A11375" s="41" t="s">
        <v>103</v>
      </c>
      <c r="B11375" s="46">
        <v>45831</v>
      </c>
      <c r="C11375" s="8" t="s">
        <v>13</v>
      </c>
      <c r="D11375" s="8" t="s">
        <v>14</v>
      </c>
      <c r="E11375" s="8" t="s">
        <v>14</v>
      </c>
      <c r="F11375" s="9">
        <f t="shared" si="628"/>
        <v>1800000</v>
      </c>
      <c r="G11375" s="9">
        <v>18</v>
      </c>
      <c r="H11375" s="10">
        <v>1967616</v>
      </c>
      <c r="I11375" s="11">
        <f t="shared" si="624"/>
        <v>14055464979.641296</v>
      </c>
      <c r="J11375" s="11">
        <f t="shared" si="625"/>
        <v>137381</v>
      </c>
      <c r="K11375" s="11">
        <f t="shared" si="626"/>
        <v>102310.10823651958</v>
      </c>
      <c r="L11375" s="12">
        <f t="shared" si="629"/>
        <v>0</v>
      </c>
      <c r="M11375" s="11">
        <f>COUNTIF(E$2:$E11375,E11375)</f>
        <v>2061</v>
      </c>
      <c r="O11375" t="str">
        <f t="shared" si="627"/>
        <v/>
      </c>
    </row>
    <row r="11376" spans="1:15" hidden="1">
      <c r="A11376" s="41" t="s">
        <v>103</v>
      </c>
      <c r="B11376" s="46">
        <v>45831</v>
      </c>
      <c r="C11376" s="8" t="s">
        <v>13</v>
      </c>
      <c r="D11376" s="8" t="s">
        <v>15</v>
      </c>
      <c r="E11376" s="8" t="s">
        <v>15</v>
      </c>
      <c r="F11376" s="9">
        <f t="shared" si="628"/>
        <v>-47200000</v>
      </c>
      <c r="G11376" s="9">
        <v>-472</v>
      </c>
      <c r="H11376" s="10">
        <v>-51909144</v>
      </c>
      <c r="I11376" s="11">
        <f t="shared" si="624"/>
        <v>13795658670.638855</v>
      </c>
      <c r="J11376" s="11">
        <f t="shared" si="625"/>
        <v>127717</v>
      </c>
      <c r="K11376" s="11">
        <f t="shared" si="626"/>
        <v>108017.40309151371</v>
      </c>
      <c r="L11376" s="12">
        <f t="shared" si="629"/>
        <v>924929.74080552906</v>
      </c>
      <c r="M11376" s="11">
        <f>COUNTIF(E$2:$E11376,E11376)</f>
        <v>3673</v>
      </c>
      <c r="O11376" t="str">
        <f t="shared" si="627"/>
        <v/>
      </c>
    </row>
    <row r="11377" spans="1:15" hidden="1">
      <c r="A11377" s="41" t="s">
        <v>103</v>
      </c>
      <c r="B11377" s="46">
        <v>45831</v>
      </c>
      <c r="C11377" s="8" t="s">
        <v>13</v>
      </c>
      <c r="D11377" s="8" t="s">
        <v>14</v>
      </c>
      <c r="E11377" s="8" t="s">
        <v>14</v>
      </c>
      <c r="F11377" s="9">
        <f t="shared" si="628"/>
        <v>-18500000</v>
      </c>
      <c r="G11377" s="9">
        <v>-185</v>
      </c>
      <c r="H11377" s="10">
        <v>-19947810</v>
      </c>
      <c r="I11377" s="11">
        <f t="shared" si="624"/>
        <v>14036537609.61754</v>
      </c>
      <c r="J11377" s="11">
        <f t="shared" si="625"/>
        <v>137196</v>
      </c>
      <c r="K11377" s="11">
        <f t="shared" si="626"/>
        <v>102310.10823651958</v>
      </c>
      <c r="L11377" s="12">
        <f t="shared" si="629"/>
        <v>1020439.9762438796</v>
      </c>
      <c r="M11377" s="11">
        <f>COUNTIF(E$2:$E11377,E11377)</f>
        <v>2062</v>
      </c>
      <c r="O11377" t="str">
        <f t="shared" si="627"/>
        <v/>
      </c>
    </row>
    <row r="11378" spans="1:15" hidden="1">
      <c r="A11378" s="41" t="s">
        <v>103</v>
      </c>
      <c r="B11378" s="46">
        <v>45831</v>
      </c>
      <c r="C11378" s="8" t="s">
        <v>13</v>
      </c>
      <c r="D11378" s="8" t="s">
        <v>14</v>
      </c>
      <c r="E11378" s="8" t="s">
        <v>14</v>
      </c>
      <c r="F11378" s="9">
        <f t="shared" si="628"/>
        <v>-18500000</v>
      </c>
      <c r="G11378" s="9">
        <v>-185</v>
      </c>
      <c r="H11378" s="10">
        <v>-19947810</v>
      </c>
      <c r="I11378" s="11">
        <f t="shared" si="624"/>
        <v>14017610239.593784</v>
      </c>
      <c r="J11378" s="11">
        <f t="shared" si="625"/>
        <v>137011</v>
      </c>
      <c r="K11378" s="11">
        <f t="shared" si="626"/>
        <v>102310.10823651958</v>
      </c>
      <c r="L11378" s="12">
        <f t="shared" si="629"/>
        <v>1020439.9762438796</v>
      </c>
      <c r="M11378" s="11">
        <f>COUNTIF(E$2:$E11378,E11378)</f>
        <v>2063</v>
      </c>
      <c r="O11378" t="str">
        <f t="shared" si="627"/>
        <v/>
      </c>
    </row>
    <row r="11379" spans="1:15" hidden="1">
      <c r="A11379" s="41" t="s">
        <v>103</v>
      </c>
      <c r="B11379" s="46">
        <v>45831</v>
      </c>
      <c r="C11379" s="8" t="s">
        <v>13</v>
      </c>
      <c r="D11379" s="8" t="s">
        <v>14</v>
      </c>
      <c r="E11379" s="8" t="s">
        <v>14</v>
      </c>
      <c r="F11379" s="9">
        <f t="shared" si="628"/>
        <v>-46300000</v>
      </c>
      <c r="G11379" s="9">
        <v>-463</v>
      </c>
      <c r="H11379" s="10">
        <v>-49923438</v>
      </c>
      <c r="I11379" s="11">
        <f t="shared" si="624"/>
        <v>13970240659.480276</v>
      </c>
      <c r="J11379" s="11">
        <f t="shared" si="625"/>
        <v>136548</v>
      </c>
      <c r="K11379" s="11">
        <f t="shared" si="626"/>
        <v>102310.10823651958</v>
      </c>
      <c r="L11379" s="12">
        <f t="shared" si="629"/>
        <v>2553857.8864914328</v>
      </c>
      <c r="M11379" s="11">
        <f>COUNTIF(E$2:$E11379,E11379)</f>
        <v>2064</v>
      </c>
      <c r="O11379" t="str">
        <f t="shared" si="627"/>
        <v/>
      </c>
    </row>
    <row r="11380" spans="1:15" hidden="1">
      <c r="A11380" s="41" t="s">
        <v>103</v>
      </c>
      <c r="B11380" s="46">
        <v>45831</v>
      </c>
      <c r="C11380" s="8" t="s">
        <v>13</v>
      </c>
      <c r="D11380" s="8" t="s">
        <v>90</v>
      </c>
      <c r="E11380" s="8" t="s">
        <v>90</v>
      </c>
      <c r="F11380" s="9">
        <f t="shared" si="628"/>
        <v>5000000</v>
      </c>
      <c r="G11380" s="9">
        <v>50</v>
      </c>
      <c r="H11380" s="10">
        <v>5433050</v>
      </c>
      <c r="I11380" s="11">
        <f t="shared" si="624"/>
        <v>4401924403.24438</v>
      </c>
      <c r="J11380" s="11">
        <f t="shared" si="625"/>
        <v>41783</v>
      </c>
      <c r="K11380" s="11">
        <f t="shared" si="626"/>
        <v>105352.04277443889</v>
      </c>
      <c r="L11380" s="12">
        <f t="shared" si="629"/>
        <v>0</v>
      </c>
      <c r="M11380" s="11">
        <f>COUNTIF(E$2:$E11380,E11380)</f>
        <v>1860</v>
      </c>
      <c r="O11380" t="str">
        <f t="shared" si="627"/>
        <v/>
      </c>
    </row>
    <row r="11381" spans="1:15" hidden="1">
      <c r="A11381" s="41" t="s">
        <v>103</v>
      </c>
      <c r="B11381" s="46">
        <v>45831</v>
      </c>
      <c r="C11381" s="8" t="s">
        <v>13</v>
      </c>
      <c r="D11381" s="8" t="s">
        <v>14</v>
      </c>
      <c r="E11381" s="8" t="s">
        <v>14</v>
      </c>
      <c r="F11381" s="9">
        <f t="shared" si="628"/>
        <v>-45200000</v>
      </c>
      <c r="G11381" s="9">
        <v>-452</v>
      </c>
      <c r="H11381" s="10">
        <v>-48737352</v>
      </c>
      <c r="I11381" s="11">
        <f t="shared" si="624"/>
        <v>13923996490.557369</v>
      </c>
      <c r="J11381" s="11">
        <f t="shared" si="625"/>
        <v>136096</v>
      </c>
      <c r="K11381" s="11">
        <f t="shared" si="626"/>
        <v>102310.10823651958</v>
      </c>
      <c r="L11381" s="12">
        <f t="shared" si="629"/>
        <v>2493183.0770931542</v>
      </c>
      <c r="M11381" s="11">
        <f>COUNTIF(E$2:$E11381,E11381)</f>
        <v>2065</v>
      </c>
      <c r="O11381" t="str">
        <f t="shared" si="627"/>
        <v/>
      </c>
    </row>
    <row r="11382" spans="1:15" hidden="1">
      <c r="A11382" s="41" t="s">
        <v>103</v>
      </c>
      <c r="B11382" s="46">
        <v>45831</v>
      </c>
      <c r="C11382" s="8" t="s">
        <v>13</v>
      </c>
      <c r="D11382" s="8" t="s">
        <v>15</v>
      </c>
      <c r="E11382" s="8" t="s">
        <v>15</v>
      </c>
      <c r="F11382" s="9">
        <f t="shared" si="628"/>
        <v>1000000</v>
      </c>
      <c r="G11382" s="9">
        <v>10</v>
      </c>
      <c r="H11382" s="10">
        <v>1091340</v>
      </c>
      <c r="I11382" s="11">
        <f t="shared" si="624"/>
        <v>13796750010.638855</v>
      </c>
      <c r="J11382" s="11">
        <f t="shared" si="625"/>
        <v>127727</v>
      </c>
      <c r="K11382" s="11">
        <f t="shared" si="626"/>
        <v>108017.49051209888</v>
      </c>
      <c r="L11382" s="12">
        <f t="shared" si="629"/>
        <v>0</v>
      </c>
      <c r="M11382" s="11">
        <f>COUNTIF(E$2:$E11382,E11382)</f>
        <v>3674</v>
      </c>
      <c r="O11382" t="str">
        <f t="shared" si="627"/>
        <v/>
      </c>
    </row>
    <row r="11383" spans="1:15" hidden="1">
      <c r="A11383" s="41" t="s">
        <v>103</v>
      </c>
      <c r="B11383" s="46">
        <v>45831</v>
      </c>
      <c r="C11383" s="8" t="s">
        <v>13</v>
      </c>
      <c r="D11383" s="8" t="s">
        <v>15</v>
      </c>
      <c r="E11383" s="8" t="s">
        <v>15</v>
      </c>
      <c r="F11383" s="9">
        <f t="shared" si="628"/>
        <v>50600000</v>
      </c>
      <c r="G11383" s="9">
        <v>506</v>
      </c>
      <c r="H11383" s="10">
        <v>55609906</v>
      </c>
      <c r="I11383" s="11">
        <f t="shared" si="624"/>
        <v>13852359916.638855</v>
      </c>
      <c r="J11383" s="11">
        <f t="shared" si="625"/>
        <v>128233</v>
      </c>
      <c r="K11383" s="11">
        <f t="shared" si="626"/>
        <v>108024.92273158122</v>
      </c>
      <c r="L11383" s="12">
        <f t="shared" si="629"/>
        <v>0</v>
      </c>
      <c r="M11383" s="11">
        <f>COUNTIF(E$2:$E11383,E11383)</f>
        <v>3675</v>
      </c>
      <c r="O11383" t="str">
        <f t="shared" si="627"/>
        <v/>
      </c>
    </row>
    <row r="11384" spans="1:15" hidden="1">
      <c r="A11384" s="41" t="s">
        <v>103</v>
      </c>
      <c r="B11384" s="46">
        <v>45831</v>
      </c>
      <c r="C11384" s="8" t="s">
        <v>13</v>
      </c>
      <c r="D11384" s="8" t="s">
        <v>14</v>
      </c>
      <c r="E11384" s="8" t="s">
        <v>14</v>
      </c>
      <c r="F11384" s="9">
        <f t="shared" si="628"/>
        <v>-46300000</v>
      </c>
      <c r="G11384" s="9">
        <v>-463</v>
      </c>
      <c r="H11384" s="10">
        <v>-49923438</v>
      </c>
      <c r="I11384" s="11">
        <f t="shared" si="624"/>
        <v>13876626910.443861</v>
      </c>
      <c r="J11384" s="11">
        <f t="shared" si="625"/>
        <v>135633</v>
      </c>
      <c r="K11384" s="11">
        <f t="shared" si="626"/>
        <v>102310.10823651958</v>
      </c>
      <c r="L11384" s="12">
        <f t="shared" si="629"/>
        <v>2553857.8864914328</v>
      </c>
      <c r="M11384" s="11">
        <f>COUNTIF(E$2:$E11384,E11384)</f>
        <v>2066</v>
      </c>
      <c r="O11384" t="str">
        <f t="shared" si="627"/>
        <v/>
      </c>
    </row>
    <row r="11385" spans="1:15" hidden="1">
      <c r="A11385" s="41" t="s">
        <v>103</v>
      </c>
      <c r="B11385" s="46">
        <v>45831</v>
      </c>
      <c r="C11385" s="8" t="s">
        <v>13</v>
      </c>
      <c r="D11385" s="8" t="s">
        <v>14</v>
      </c>
      <c r="E11385" s="8" t="s">
        <v>14</v>
      </c>
      <c r="F11385" s="9">
        <f t="shared" si="628"/>
        <v>900000</v>
      </c>
      <c r="G11385" s="9">
        <v>9</v>
      </c>
      <c r="H11385" s="10">
        <v>972702</v>
      </c>
      <c r="I11385" s="11">
        <f t="shared" si="624"/>
        <v>13877599612.443861</v>
      </c>
      <c r="J11385" s="11">
        <f t="shared" si="625"/>
        <v>135642</v>
      </c>
      <c r="K11385" s="11">
        <f t="shared" si="626"/>
        <v>102310.49094265685</v>
      </c>
      <c r="L11385" s="12">
        <f t="shared" si="629"/>
        <v>0</v>
      </c>
      <c r="M11385" s="11">
        <f>COUNTIF(E$2:$E11385,E11385)</f>
        <v>2067</v>
      </c>
      <c r="O11385" t="str">
        <f t="shared" si="627"/>
        <v/>
      </c>
    </row>
    <row r="11386" spans="1:15" hidden="1">
      <c r="A11386" s="41" t="s">
        <v>103</v>
      </c>
      <c r="B11386" s="46">
        <v>45831</v>
      </c>
      <c r="C11386" s="8" t="s">
        <v>13</v>
      </c>
      <c r="D11386" s="8" t="s">
        <v>15</v>
      </c>
      <c r="E11386" s="8" t="s">
        <v>15</v>
      </c>
      <c r="F11386" s="9">
        <f t="shared" si="628"/>
        <v>-363500000</v>
      </c>
      <c r="G11386" s="9">
        <v>-3635</v>
      </c>
      <c r="H11386" s="10">
        <v>-399766395</v>
      </c>
      <c r="I11386" s="11">
        <f t="shared" si="624"/>
        <v>13459689322.509558</v>
      </c>
      <c r="J11386" s="11">
        <f t="shared" si="625"/>
        <v>124598</v>
      </c>
      <c r="K11386" s="11">
        <f t="shared" si="626"/>
        <v>108024.92273158122</v>
      </c>
      <c r="L11386" s="12">
        <f t="shared" si="629"/>
        <v>7095800.8707022667</v>
      </c>
      <c r="M11386" s="11">
        <f>COUNTIF(E$2:$E11386,E11386)</f>
        <v>3676</v>
      </c>
      <c r="O11386" t="str">
        <f t="shared" si="627"/>
        <v/>
      </c>
    </row>
    <row r="11387" spans="1:15" hidden="1">
      <c r="A11387" s="41" t="s">
        <v>103</v>
      </c>
      <c r="B11387" s="46">
        <v>45831</v>
      </c>
      <c r="C11387" s="8" t="s">
        <v>13</v>
      </c>
      <c r="D11387" s="8" t="s">
        <v>15</v>
      </c>
      <c r="E11387" s="8" t="s">
        <v>15</v>
      </c>
      <c r="F11387" s="9">
        <f t="shared" si="628"/>
        <v>-1800000</v>
      </c>
      <c r="G11387" s="9">
        <v>-18</v>
      </c>
      <c r="H11387" s="10">
        <v>-1979586</v>
      </c>
      <c r="I11387" s="11">
        <f t="shared" si="624"/>
        <v>13457744873.900389</v>
      </c>
      <c r="J11387" s="11">
        <f t="shared" si="625"/>
        <v>124580</v>
      </c>
      <c r="K11387" s="11">
        <f t="shared" si="626"/>
        <v>108024.92273158122</v>
      </c>
      <c r="L11387" s="12">
        <f t="shared" si="629"/>
        <v>35137.39083153801</v>
      </c>
      <c r="M11387" s="11">
        <f>COUNTIF(E$2:$E11387,E11387)</f>
        <v>3677</v>
      </c>
      <c r="O11387" t="str">
        <f t="shared" si="627"/>
        <v/>
      </c>
    </row>
    <row r="11388" spans="1:15" hidden="1">
      <c r="A11388" s="41" t="s">
        <v>103</v>
      </c>
      <c r="B11388" s="46">
        <v>45831</v>
      </c>
      <c r="C11388" s="8" t="s">
        <v>13</v>
      </c>
      <c r="D11388" s="8" t="s">
        <v>14</v>
      </c>
      <c r="E11388" s="8" t="s">
        <v>14</v>
      </c>
      <c r="F11388" s="9">
        <f t="shared" si="628"/>
        <v>-43000000</v>
      </c>
      <c r="G11388" s="9">
        <v>-430</v>
      </c>
      <c r="H11388" s="10">
        <v>-46365180</v>
      </c>
      <c r="I11388" s="11">
        <f t="shared" ref="I11388:I11451" si="630">IF(H11388&gt;=0,IF(M11388=1,H11388,SUMIFS(I:I,E:E,E11388,M:M,M11388-1)+H11388),SUMIFS(I:I,E:E,E11388,M:M,M11388-1)+K11388*G11388)</f>
        <v>13833606101.338518</v>
      </c>
      <c r="J11388" s="11">
        <f t="shared" ref="J11388:J11451" si="631">IF(M11388=1,G11388,SUMIFS($J:$J,$E:$E,E11388,$M:$M,M11388-1)+G11388)</f>
        <v>135212</v>
      </c>
      <c r="K11388" s="11">
        <f t="shared" ref="K11388:K11451" si="632">IF(H11388&gt;=0,I11388/J11388,SUMIFS($K:$K,$E:$E,E11388,$M:$M,M11388-1))</f>
        <v>102310.49094265685</v>
      </c>
      <c r="L11388" s="12">
        <f t="shared" si="629"/>
        <v>2371668.8946575522</v>
      </c>
      <c r="M11388" s="11">
        <f>COUNTIF(E$2:$E11388,E11388)</f>
        <v>2068</v>
      </c>
      <c r="O11388" t="str">
        <f t="shared" ref="O11388:O11451" si="633">IF(M11388=_xlfn.MAXIFS(M:M,D:D,D11388),"X","")</f>
        <v/>
      </c>
    </row>
    <row r="11389" spans="1:15" hidden="1">
      <c r="A11389" s="41" t="s">
        <v>103</v>
      </c>
      <c r="B11389" s="46">
        <v>45831</v>
      </c>
      <c r="C11389" s="8" t="s">
        <v>13</v>
      </c>
      <c r="D11389" s="8" t="s">
        <v>15</v>
      </c>
      <c r="E11389" s="8" t="s">
        <v>15</v>
      </c>
      <c r="F11389" s="9">
        <f t="shared" si="628"/>
        <v>-45400000</v>
      </c>
      <c r="G11389" s="9">
        <v>-454</v>
      </c>
      <c r="H11389" s="10">
        <v>-49929558</v>
      </c>
      <c r="I11389" s="11">
        <f t="shared" si="630"/>
        <v>13408701558.980251</v>
      </c>
      <c r="J11389" s="11">
        <f t="shared" si="631"/>
        <v>124126</v>
      </c>
      <c r="K11389" s="11">
        <f t="shared" si="632"/>
        <v>108024.92273158122</v>
      </c>
      <c r="L11389" s="12">
        <f t="shared" si="629"/>
        <v>886243.07986212522</v>
      </c>
      <c r="M11389" s="11">
        <f>COUNTIF(E$2:$E11389,E11389)</f>
        <v>3678</v>
      </c>
      <c r="O11389" t="str">
        <f t="shared" si="633"/>
        <v/>
      </c>
    </row>
    <row r="11390" spans="1:15" hidden="1">
      <c r="A11390" s="41" t="s">
        <v>103</v>
      </c>
      <c r="B11390" s="46">
        <v>45831</v>
      </c>
      <c r="C11390" s="8" t="s">
        <v>13</v>
      </c>
      <c r="D11390" s="8" t="s">
        <v>14</v>
      </c>
      <c r="E11390" s="8" t="s">
        <v>14</v>
      </c>
      <c r="F11390" s="9">
        <f t="shared" si="628"/>
        <v>-11100000</v>
      </c>
      <c r="G11390" s="9">
        <v>-111</v>
      </c>
      <c r="H11390" s="10">
        <v>-11968686</v>
      </c>
      <c r="I11390" s="11">
        <f t="shared" si="630"/>
        <v>13822249636.843884</v>
      </c>
      <c r="J11390" s="11">
        <f t="shared" si="631"/>
        <v>135101</v>
      </c>
      <c r="K11390" s="11">
        <f t="shared" si="632"/>
        <v>102310.49094265685</v>
      </c>
      <c r="L11390" s="12">
        <f t="shared" si="629"/>
        <v>612221.50536509044</v>
      </c>
      <c r="M11390" s="11">
        <f>COUNTIF(E$2:$E11390,E11390)</f>
        <v>2069</v>
      </c>
      <c r="O11390" t="str">
        <f t="shared" si="633"/>
        <v/>
      </c>
    </row>
    <row r="11391" spans="1:15" hidden="1">
      <c r="A11391" s="41" t="s">
        <v>103</v>
      </c>
      <c r="B11391" s="46">
        <v>45831</v>
      </c>
      <c r="C11391" s="8" t="s">
        <v>13</v>
      </c>
      <c r="D11391" s="8" t="s">
        <v>14</v>
      </c>
      <c r="E11391" s="8" t="s">
        <v>14</v>
      </c>
      <c r="F11391" s="9">
        <f t="shared" si="628"/>
        <v>-7400000</v>
      </c>
      <c r="G11391" s="9">
        <v>-74</v>
      </c>
      <c r="H11391" s="10">
        <v>-7979124</v>
      </c>
      <c r="I11391" s="11">
        <f t="shared" si="630"/>
        <v>13814678660.514128</v>
      </c>
      <c r="J11391" s="11">
        <f t="shared" si="631"/>
        <v>135027</v>
      </c>
      <c r="K11391" s="11">
        <f t="shared" si="632"/>
        <v>102310.49094265685</v>
      </c>
      <c r="L11391" s="12">
        <f t="shared" si="629"/>
        <v>408147.67024339363</v>
      </c>
      <c r="M11391" s="11">
        <f>COUNTIF(E$2:$E11391,E11391)</f>
        <v>2070</v>
      </c>
      <c r="O11391" t="str">
        <f t="shared" si="633"/>
        <v/>
      </c>
    </row>
    <row r="11392" spans="1:15" hidden="1">
      <c r="A11392" s="41" t="s">
        <v>103</v>
      </c>
      <c r="B11392" s="46">
        <v>45831</v>
      </c>
      <c r="C11392" s="8" t="s">
        <v>13</v>
      </c>
      <c r="D11392" s="8" t="s">
        <v>15</v>
      </c>
      <c r="E11392" s="8" t="s">
        <v>15</v>
      </c>
      <c r="F11392" s="9">
        <f t="shared" si="628"/>
        <v>-1000000</v>
      </c>
      <c r="G11392" s="9">
        <v>-10</v>
      </c>
      <c r="H11392" s="10">
        <v>-1099770</v>
      </c>
      <c r="I11392" s="11">
        <f t="shared" si="630"/>
        <v>13407621309.752935</v>
      </c>
      <c r="J11392" s="11">
        <f t="shared" si="631"/>
        <v>124116</v>
      </c>
      <c r="K11392" s="11">
        <f t="shared" si="632"/>
        <v>108024.92273158122</v>
      </c>
      <c r="L11392" s="12">
        <f t="shared" si="629"/>
        <v>19520.772684187861</v>
      </c>
      <c r="M11392" s="11">
        <f>COUNTIF(E$2:$E11392,E11392)</f>
        <v>3679</v>
      </c>
      <c r="O11392" t="str">
        <f t="shared" si="633"/>
        <v/>
      </c>
    </row>
    <row r="11393" spans="1:15" hidden="1">
      <c r="A11393" s="41" t="s">
        <v>103</v>
      </c>
      <c r="B11393" s="46">
        <v>45831</v>
      </c>
      <c r="C11393" s="8" t="s">
        <v>13</v>
      </c>
      <c r="D11393" s="8" t="s">
        <v>15</v>
      </c>
      <c r="E11393" s="8" t="s">
        <v>15</v>
      </c>
      <c r="F11393" s="9">
        <f t="shared" si="628"/>
        <v>-16300000</v>
      </c>
      <c r="G11393" s="9">
        <v>-163</v>
      </c>
      <c r="H11393" s="10">
        <v>-17926251</v>
      </c>
      <c r="I11393" s="11">
        <f t="shared" si="630"/>
        <v>13390013247.347687</v>
      </c>
      <c r="J11393" s="11">
        <f t="shared" si="631"/>
        <v>123953</v>
      </c>
      <c r="K11393" s="11">
        <f t="shared" si="632"/>
        <v>108024.92273158122</v>
      </c>
      <c r="L11393" s="12">
        <f t="shared" si="629"/>
        <v>318188.59475226328</v>
      </c>
      <c r="M11393" s="11">
        <f>COUNTIF(E$2:$E11393,E11393)</f>
        <v>3680</v>
      </c>
      <c r="O11393" t="str">
        <f t="shared" si="633"/>
        <v/>
      </c>
    </row>
    <row r="11394" spans="1:15" hidden="1">
      <c r="A11394" s="41" t="s">
        <v>103</v>
      </c>
      <c r="B11394" s="46">
        <v>45831</v>
      </c>
      <c r="C11394" s="8" t="s">
        <v>13</v>
      </c>
      <c r="D11394" s="8" t="s">
        <v>48</v>
      </c>
      <c r="E11394" s="8" t="s">
        <v>48</v>
      </c>
      <c r="F11394" s="9">
        <f t="shared" si="628"/>
        <v>30000000000</v>
      </c>
      <c r="G11394" s="9">
        <v>300000</v>
      </c>
      <c r="H11394" s="10">
        <v>31972200000</v>
      </c>
      <c r="I11394" s="11">
        <f t="shared" si="630"/>
        <v>32356544501.916115</v>
      </c>
      <c r="J11394" s="11">
        <f t="shared" si="631"/>
        <v>303528</v>
      </c>
      <c r="K11394" s="11">
        <f t="shared" si="632"/>
        <v>106601.51452886098</v>
      </c>
      <c r="L11394" s="12">
        <f t="shared" si="629"/>
        <v>0</v>
      </c>
      <c r="M11394" s="11">
        <f>COUNTIF(E$2:$E11394,E11394)</f>
        <v>618</v>
      </c>
      <c r="O11394" t="str">
        <f t="shared" si="633"/>
        <v/>
      </c>
    </row>
    <row r="11395" spans="1:15" hidden="1">
      <c r="A11395" s="41" t="s">
        <v>103</v>
      </c>
      <c r="B11395" s="46">
        <v>45831</v>
      </c>
      <c r="C11395" s="8" t="s">
        <v>13</v>
      </c>
      <c r="D11395" s="8" t="s">
        <v>15</v>
      </c>
      <c r="E11395" s="8" t="s">
        <v>15</v>
      </c>
      <c r="F11395" s="9">
        <f t="shared" si="628"/>
        <v>-181700000</v>
      </c>
      <c r="G11395" s="9">
        <v>-1817</v>
      </c>
      <c r="H11395" s="10">
        <v>-199828209</v>
      </c>
      <c r="I11395" s="11">
        <f t="shared" si="630"/>
        <v>13193731962.744404</v>
      </c>
      <c r="J11395" s="11">
        <f t="shared" si="631"/>
        <v>122136</v>
      </c>
      <c r="K11395" s="11">
        <f t="shared" si="632"/>
        <v>108024.92273158122</v>
      </c>
      <c r="L11395" s="12">
        <f t="shared" si="629"/>
        <v>3546924.3967169225</v>
      </c>
      <c r="M11395" s="11">
        <f>COUNTIF(E$2:$E11395,E11395)</f>
        <v>3681</v>
      </c>
      <c r="O11395" t="str">
        <f t="shared" si="633"/>
        <v/>
      </c>
    </row>
    <row r="11396" spans="1:15" hidden="1">
      <c r="A11396" s="41" t="s">
        <v>103</v>
      </c>
      <c r="B11396" s="46">
        <v>45831</v>
      </c>
      <c r="C11396" s="8" t="s">
        <v>13</v>
      </c>
      <c r="D11396" s="8" t="s">
        <v>15</v>
      </c>
      <c r="E11396" s="8" t="s">
        <v>15</v>
      </c>
      <c r="F11396" s="9">
        <f t="shared" si="628"/>
        <v>-900000</v>
      </c>
      <c r="G11396" s="9">
        <v>-9</v>
      </c>
      <c r="H11396" s="10">
        <v>-989793</v>
      </c>
      <c r="I11396" s="11">
        <f t="shared" si="630"/>
        <v>13192759738.439819</v>
      </c>
      <c r="J11396" s="11">
        <f t="shared" si="631"/>
        <v>122127</v>
      </c>
      <c r="K11396" s="11">
        <f t="shared" si="632"/>
        <v>108024.92273158122</v>
      </c>
      <c r="L11396" s="12">
        <f t="shared" si="629"/>
        <v>17568.695415769005</v>
      </c>
      <c r="M11396" s="11">
        <f>COUNTIF(E$2:$E11396,E11396)</f>
        <v>3682</v>
      </c>
      <c r="O11396" t="str">
        <f t="shared" si="633"/>
        <v/>
      </c>
    </row>
    <row r="11397" spans="1:15" hidden="1">
      <c r="A11397" s="41" t="s">
        <v>103</v>
      </c>
      <c r="B11397" s="46">
        <v>45831</v>
      </c>
      <c r="C11397" s="8" t="s">
        <v>13</v>
      </c>
      <c r="D11397" s="8" t="s">
        <v>15</v>
      </c>
      <c r="E11397" s="8" t="s">
        <v>15</v>
      </c>
      <c r="F11397" s="9">
        <f t="shared" si="628"/>
        <v>-13600000</v>
      </c>
      <c r="G11397" s="9">
        <v>-136</v>
      </c>
      <c r="H11397" s="10">
        <v>-14956872</v>
      </c>
      <c r="I11397" s="11">
        <f t="shared" si="630"/>
        <v>13178068348.948324</v>
      </c>
      <c r="J11397" s="11">
        <f t="shared" si="631"/>
        <v>121991</v>
      </c>
      <c r="K11397" s="11">
        <f t="shared" si="632"/>
        <v>108024.92273158122</v>
      </c>
      <c r="L11397" s="12">
        <f t="shared" si="629"/>
        <v>265482.5085049551</v>
      </c>
      <c r="M11397" s="11">
        <f>COUNTIF(E$2:$E11397,E11397)</f>
        <v>3683</v>
      </c>
      <c r="O11397" t="str">
        <f t="shared" si="633"/>
        <v/>
      </c>
    </row>
    <row r="11398" spans="1:15" hidden="1">
      <c r="A11398" s="41" t="s">
        <v>103</v>
      </c>
      <c r="B11398" s="46">
        <v>45831</v>
      </c>
      <c r="C11398" s="8" t="s">
        <v>13</v>
      </c>
      <c r="D11398" s="8" t="s">
        <v>14</v>
      </c>
      <c r="E11398" s="8" t="s">
        <v>14</v>
      </c>
      <c r="F11398" s="9">
        <f t="shared" si="628"/>
        <v>-12000000</v>
      </c>
      <c r="G11398" s="9">
        <v>-120</v>
      </c>
      <c r="H11398" s="10">
        <v>-12939120</v>
      </c>
      <c r="I11398" s="11">
        <f t="shared" si="630"/>
        <v>13802401401.601009</v>
      </c>
      <c r="J11398" s="11">
        <f t="shared" si="631"/>
        <v>134907</v>
      </c>
      <c r="K11398" s="11">
        <f t="shared" si="632"/>
        <v>102310.49094265685</v>
      </c>
      <c r="L11398" s="12">
        <f t="shared" si="629"/>
        <v>661861.0868811775</v>
      </c>
      <c r="M11398" s="11">
        <f>COUNTIF(E$2:$E11398,E11398)</f>
        <v>2071</v>
      </c>
      <c r="O11398" t="str">
        <f t="shared" si="633"/>
        <v/>
      </c>
    </row>
    <row r="11399" spans="1:15" hidden="1">
      <c r="A11399" s="41" t="s">
        <v>103</v>
      </c>
      <c r="B11399" s="46">
        <v>45831</v>
      </c>
      <c r="C11399" s="8" t="s">
        <v>13</v>
      </c>
      <c r="D11399" s="8" t="s">
        <v>15</v>
      </c>
      <c r="E11399" s="8" t="s">
        <v>15</v>
      </c>
      <c r="F11399" s="9">
        <f t="shared" si="628"/>
        <v>-18100000</v>
      </c>
      <c r="G11399" s="9">
        <v>-181</v>
      </c>
      <c r="H11399" s="10">
        <v>-19905837</v>
      </c>
      <c r="I11399" s="11">
        <f t="shared" si="630"/>
        <v>13158515837.933908</v>
      </c>
      <c r="J11399" s="11">
        <f t="shared" si="631"/>
        <v>121810</v>
      </c>
      <c r="K11399" s="11">
        <f t="shared" si="632"/>
        <v>108024.92273158122</v>
      </c>
      <c r="L11399" s="12">
        <f t="shared" si="629"/>
        <v>353325.98558380082</v>
      </c>
      <c r="M11399" s="11">
        <f>COUNTIF(E$2:$E11399,E11399)</f>
        <v>3684</v>
      </c>
      <c r="O11399" t="str">
        <f t="shared" si="633"/>
        <v/>
      </c>
    </row>
    <row r="11400" spans="1:15" hidden="1">
      <c r="A11400" s="41" t="s">
        <v>103</v>
      </c>
      <c r="B11400" s="46">
        <v>45831</v>
      </c>
      <c r="C11400" s="8" t="s">
        <v>13</v>
      </c>
      <c r="D11400" s="8" t="s">
        <v>14</v>
      </c>
      <c r="E11400" s="8" t="s">
        <v>14</v>
      </c>
      <c r="F11400" s="9">
        <f t="shared" si="628"/>
        <v>-900000</v>
      </c>
      <c r="G11400" s="9">
        <v>-9</v>
      </c>
      <c r="H11400" s="10">
        <v>-970434</v>
      </c>
      <c r="I11400" s="11">
        <f t="shared" si="630"/>
        <v>13801480607.182526</v>
      </c>
      <c r="J11400" s="11">
        <f t="shared" si="631"/>
        <v>134898</v>
      </c>
      <c r="K11400" s="11">
        <f t="shared" si="632"/>
        <v>102310.49094265685</v>
      </c>
      <c r="L11400" s="12">
        <f t="shared" si="629"/>
        <v>49639.581516088336</v>
      </c>
      <c r="M11400" s="11">
        <f>COUNTIF(E$2:$E11400,E11400)</f>
        <v>2072</v>
      </c>
      <c r="O11400" t="str">
        <f t="shared" si="633"/>
        <v/>
      </c>
    </row>
    <row r="11401" spans="1:15" hidden="1">
      <c r="A11401" s="41" t="s">
        <v>103</v>
      </c>
      <c r="B11401" s="46">
        <v>45831</v>
      </c>
      <c r="C11401" s="8" t="s">
        <v>13</v>
      </c>
      <c r="D11401" s="8" t="s">
        <v>15</v>
      </c>
      <c r="E11401" s="8" t="s">
        <v>15</v>
      </c>
      <c r="F11401" s="9">
        <f t="shared" si="628"/>
        <v>-1800000</v>
      </c>
      <c r="G11401" s="9">
        <v>-18</v>
      </c>
      <c r="H11401" s="10">
        <v>-1979586</v>
      </c>
      <c r="I11401" s="11">
        <f t="shared" si="630"/>
        <v>13156571389.324739</v>
      </c>
      <c r="J11401" s="11">
        <f t="shared" si="631"/>
        <v>121792</v>
      </c>
      <c r="K11401" s="11">
        <f t="shared" si="632"/>
        <v>108024.92273158122</v>
      </c>
      <c r="L11401" s="12">
        <f t="shared" si="629"/>
        <v>35137.39083153801</v>
      </c>
      <c r="M11401" s="11">
        <f>COUNTIF(E$2:$E11401,E11401)</f>
        <v>3685</v>
      </c>
      <c r="O11401" t="str">
        <f t="shared" si="633"/>
        <v/>
      </c>
    </row>
    <row r="11402" spans="1:15" hidden="1">
      <c r="A11402" s="41" t="s">
        <v>103</v>
      </c>
      <c r="B11402" s="46">
        <v>45831</v>
      </c>
      <c r="C11402" s="8" t="s">
        <v>13</v>
      </c>
      <c r="D11402" s="8" t="s">
        <v>15</v>
      </c>
      <c r="E11402" s="8" t="s">
        <v>15</v>
      </c>
      <c r="F11402" s="9">
        <f t="shared" si="628"/>
        <v>-11400000</v>
      </c>
      <c r="G11402" s="9">
        <v>-114</v>
      </c>
      <c r="H11402" s="10">
        <v>-12537378</v>
      </c>
      <c r="I11402" s="11">
        <f t="shared" si="630"/>
        <v>13144256548.133339</v>
      </c>
      <c r="J11402" s="11">
        <f t="shared" si="631"/>
        <v>121678</v>
      </c>
      <c r="K11402" s="11">
        <f t="shared" si="632"/>
        <v>108024.92273158122</v>
      </c>
      <c r="L11402" s="12">
        <f t="shared" si="629"/>
        <v>222536.80859974213</v>
      </c>
      <c r="M11402" s="11">
        <f>COUNTIF(E$2:$E11402,E11402)</f>
        <v>3686</v>
      </c>
      <c r="O11402" t="str">
        <f t="shared" si="633"/>
        <v/>
      </c>
    </row>
    <row r="11403" spans="1:15" hidden="1">
      <c r="A11403" s="41" t="s">
        <v>103</v>
      </c>
      <c r="B11403" s="46">
        <v>45831</v>
      </c>
      <c r="C11403" s="8" t="s">
        <v>13</v>
      </c>
      <c r="D11403" s="8" t="s">
        <v>14</v>
      </c>
      <c r="E11403" s="8" t="s">
        <v>14</v>
      </c>
      <c r="F11403" s="9">
        <f t="shared" si="628"/>
        <v>-1800000</v>
      </c>
      <c r="G11403" s="9">
        <v>-18</v>
      </c>
      <c r="H11403" s="10">
        <v>-1940868</v>
      </c>
      <c r="I11403" s="11">
        <f t="shared" si="630"/>
        <v>13799639018.345558</v>
      </c>
      <c r="J11403" s="11">
        <f t="shared" si="631"/>
        <v>134880</v>
      </c>
      <c r="K11403" s="11">
        <f t="shared" si="632"/>
        <v>102310.49094265685</v>
      </c>
      <c r="L11403" s="12">
        <f t="shared" si="629"/>
        <v>99279.163032176672</v>
      </c>
      <c r="M11403" s="11">
        <f>COUNTIF(E$2:$E11403,E11403)</f>
        <v>2073</v>
      </c>
      <c r="O11403" t="str">
        <f t="shared" si="633"/>
        <v/>
      </c>
    </row>
    <row r="11404" spans="1:15" hidden="1">
      <c r="A11404" s="41" t="s">
        <v>103</v>
      </c>
      <c r="B11404" s="46">
        <v>45831</v>
      </c>
      <c r="C11404" s="8" t="s">
        <v>13</v>
      </c>
      <c r="D11404" s="8" t="s">
        <v>14</v>
      </c>
      <c r="E11404" s="8" t="s">
        <v>14</v>
      </c>
      <c r="F11404" s="9">
        <f t="shared" si="628"/>
        <v>1770000000</v>
      </c>
      <c r="G11404" s="9">
        <v>17700</v>
      </c>
      <c r="H11404" s="10">
        <v>1926875100</v>
      </c>
      <c r="I11404" s="11">
        <f t="shared" si="630"/>
        <v>15726514118.345558</v>
      </c>
      <c r="J11404" s="11">
        <f t="shared" si="631"/>
        <v>152580</v>
      </c>
      <c r="K11404" s="11">
        <f t="shared" si="632"/>
        <v>103070.61291352444</v>
      </c>
      <c r="L11404" s="12">
        <f t="shared" si="629"/>
        <v>0</v>
      </c>
      <c r="M11404" s="11">
        <f>COUNTIF(E$2:$E11404,E11404)</f>
        <v>2074</v>
      </c>
      <c r="O11404" t="str">
        <f t="shared" si="633"/>
        <v/>
      </c>
    </row>
    <row r="11405" spans="1:15" hidden="1">
      <c r="A11405" s="41" t="s">
        <v>103</v>
      </c>
      <c r="B11405" s="46">
        <v>45831</v>
      </c>
      <c r="C11405" s="8" t="s">
        <v>13</v>
      </c>
      <c r="D11405" s="8" t="s">
        <v>15</v>
      </c>
      <c r="E11405" s="8" t="s">
        <v>15</v>
      </c>
      <c r="F11405" s="9">
        <f t="shared" si="628"/>
        <v>-4900000</v>
      </c>
      <c r="G11405" s="9">
        <v>-49</v>
      </c>
      <c r="H11405" s="10">
        <v>-5388873</v>
      </c>
      <c r="I11405" s="11">
        <f t="shared" si="630"/>
        <v>13138963326.919491</v>
      </c>
      <c r="J11405" s="11">
        <f t="shared" si="631"/>
        <v>121629</v>
      </c>
      <c r="K11405" s="11">
        <f t="shared" si="632"/>
        <v>108024.92273158122</v>
      </c>
      <c r="L11405" s="12">
        <f t="shared" si="629"/>
        <v>95651.786152520217</v>
      </c>
      <c r="M11405" s="11">
        <f>COUNTIF(E$2:$E11405,E11405)</f>
        <v>3687</v>
      </c>
      <c r="O11405" t="str">
        <f t="shared" si="633"/>
        <v/>
      </c>
    </row>
    <row r="11406" spans="1:15" hidden="1">
      <c r="A11406" s="41" t="s">
        <v>103</v>
      </c>
      <c r="B11406" s="46">
        <v>45831</v>
      </c>
      <c r="C11406" s="8" t="s">
        <v>13</v>
      </c>
      <c r="D11406" s="8" t="s">
        <v>15</v>
      </c>
      <c r="E11406" s="8" t="s">
        <v>15</v>
      </c>
      <c r="F11406" s="9">
        <f t="shared" si="628"/>
        <v>-90800000</v>
      </c>
      <c r="G11406" s="9">
        <v>-908</v>
      </c>
      <c r="H11406" s="10">
        <v>-99859116</v>
      </c>
      <c r="I11406" s="11">
        <f t="shared" si="630"/>
        <v>13040876697.079216</v>
      </c>
      <c r="J11406" s="11">
        <f t="shared" si="631"/>
        <v>120721</v>
      </c>
      <c r="K11406" s="11">
        <f t="shared" si="632"/>
        <v>108024.92273158122</v>
      </c>
      <c r="L11406" s="12">
        <f t="shared" si="629"/>
        <v>1772486.1597242504</v>
      </c>
      <c r="M11406" s="11">
        <f>COUNTIF(E$2:$E11406,E11406)</f>
        <v>3688</v>
      </c>
      <c r="O11406" t="str">
        <f t="shared" si="633"/>
        <v/>
      </c>
    </row>
    <row r="11407" spans="1:15" hidden="1">
      <c r="A11407" s="41" t="s">
        <v>103</v>
      </c>
      <c r="B11407" s="46">
        <v>45831</v>
      </c>
      <c r="C11407" s="8" t="s">
        <v>13</v>
      </c>
      <c r="D11407" s="8" t="s">
        <v>14</v>
      </c>
      <c r="E11407" s="8" t="s">
        <v>14</v>
      </c>
      <c r="F11407" s="9">
        <f t="shared" si="628"/>
        <v>900000</v>
      </c>
      <c r="G11407" s="9">
        <v>9</v>
      </c>
      <c r="H11407" s="10">
        <v>969849</v>
      </c>
      <c r="I11407" s="11">
        <f t="shared" si="630"/>
        <v>15727483967.345558</v>
      </c>
      <c r="J11407" s="11">
        <f t="shared" si="631"/>
        <v>152589</v>
      </c>
      <c r="K11407" s="11">
        <f t="shared" si="632"/>
        <v>103070.88956180037</v>
      </c>
      <c r="L11407" s="12">
        <f t="shared" si="629"/>
        <v>0</v>
      </c>
      <c r="M11407" s="11">
        <f>COUNTIF(E$2:$E11407,E11407)</f>
        <v>2075</v>
      </c>
      <c r="O11407" t="str">
        <f t="shared" si="633"/>
        <v/>
      </c>
    </row>
    <row r="11408" spans="1:15" hidden="1">
      <c r="A11408" s="41" t="s">
        <v>103</v>
      </c>
      <c r="B11408" s="46">
        <v>45831</v>
      </c>
      <c r="C11408" s="8" t="s">
        <v>13</v>
      </c>
      <c r="D11408" s="8" t="s">
        <v>14</v>
      </c>
      <c r="E11408" s="8" t="s">
        <v>14</v>
      </c>
      <c r="F11408" s="9">
        <f t="shared" si="628"/>
        <v>-4600000</v>
      </c>
      <c r="G11408" s="9">
        <v>-46</v>
      </c>
      <c r="H11408" s="10">
        <v>-4959996</v>
      </c>
      <c r="I11408" s="11">
        <f t="shared" si="630"/>
        <v>15722742706.425714</v>
      </c>
      <c r="J11408" s="11">
        <f t="shared" si="631"/>
        <v>152543</v>
      </c>
      <c r="K11408" s="11">
        <f t="shared" si="632"/>
        <v>103070.88956180037</v>
      </c>
      <c r="L11408" s="12">
        <f t="shared" si="629"/>
        <v>218735.08015718311</v>
      </c>
      <c r="M11408" s="11">
        <f>COUNTIF(E$2:$E11408,E11408)</f>
        <v>2076</v>
      </c>
      <c r="O11408" t="str">
        <f t="shared" si="633"/>
        <v/>
      </c>
    </row>
    <row r="11409" spans="1:15" hidden="1">
      <c r="A11409" s="41" t="s">
        <v>103</v>
      </c>
      <c r="B11409" s="46">
        <v>45831</v>
      </c>
      <c r="C11409" s="8" t="s">
        <v>13</v>
      </c>
      <c r="D11409" s="8" t="s">
        <v>14</v>
      </c>
      <c r="E11409" s="8" t="s">
        <v>14</v>
      </c>
      <c r="F11409" s="9">
        <f t="shared" si="628"/>
        <v>-5300000</v>
      </c>
      <c r="G11409" s="9">
        <v>-53</v>
      </c>
      <c r="H11409" s="10">
        <v>-5714778</v>
      </c>
      <c r="I11409" s="11">
        <f t="shared" si="630"/>
        <v>15717279949.278938</v>
      </c>
      <c r="J11409" s="11">
        <f t="shared" si="631"/>
        <v>152490</v>
      </c>
      <c r="K11409" s="11">
        <f t="shared" si="632"/>
        <v>103070.88956180037</v>
      </c>
      <c r="L11409" s="12">
        <f t="shared" si="629"/>
        <v>252020.85322458018</v>
      </c>
      <c r="M11409" s="11">
        <f>COUNTIF(E$2:$E11409,E11409)</f>
        <v>2077</v>
      </c>
      <c r="O11409" t="str">
        <f t="shared" si="633"/>
        <v/>
      </c>
    </row>
    <row r="11410" spans="1:15" hidden="1">
      <c r="A11410" s="41" t="s">
        <v>103</v>
      </c>
      <c r="B11410" s="46">
        <v>45831</v>
      </c>
      <c r="C11410" s="8" t="s">
        <v>13</v>
      </c>
      <c r="D11410" s="8" t="s">
        <v>14</v>
      </c>
      <c r="E11410" s="8" t="s">
        <v>14</v>
      </c>
      <c r="F11410" s="9">
        <f t="shared" si="628"/>
        <v>-900000</v>
      </c>
      <c r="G11410" s="9">
        <v>-9</v>
      </c>
      <c r="H11410" s="10">
        <v>-970434</v>
      </c>
      <c r="I11410" s="11">
        <f t="shared" si="630"/>
        <v>15716352311.272882</v>
      </c>
      <c r="J11410" s="11">
        <f t="shared" si="631"/>
        <v>152481</v>
      </c>
      <c r="K11410" s="11">
        <f t="shared" si="632"/>
        <v>103070.88956180037</v>
      </c>
      <c r="L11410" s="12">
        <f t="shared" si="629"/>
        <v>42795.99394379661</v>
      </c>
      <c r="M11410" s="11">
        <f>COUNTIF(E$2:$E11410,E11410)</f>
        <v>2078</v>
      </c>
      <c r="O11410" t="str">
        <f t="shared" si="633"/>
        <v/>
      </c>
    </row>
    <row r="11411" spans="1:15" hidden="1">
      <c r="A11411" s="41" t="s">
        <v>103</v>
      </c>
      <c r="B11411" s="46">
        <v>45831</v>
      </c>
      <c r="C11411" s="8" t="s">
        <v>13</v>
      </c>
      <c r="D11411" s="8" t="s">
        <v>14</v>
      </c>
      <c r="E11411" s="8" t="s">
        <v>14</v>
      </c>
      <c r="F11411" s="9">
        <f t="shared" si="628"/>
        <v>-900000</v>
      </c>
      <c r="G11411" s="9">
        <v>-9</v>
      </c>
      <c r="H11411" s="10">
        <v>-970434</v>
      </c>
      <c r="I11411" s="11">
        <f t="shared" si="630"/>
        <v>15715424673.266827</v>
      </c>
      <c r="J11411" s="11">
        <f t="shared" si="631"/>
        <v>152472</v>
      </c>
      <c r="K11411" s="11">
        <f t="shared" si="632"/>
        <v>103070.88956180037</v>
      </c>
      <c r="L11411" s="12">
        <f t="shared" si="629"/>
        <v>42795.99394379661</v>
      </c>
      <c r="M11411" s="11">
        <f>COUNTIF(E$2:$E11411,E11411)</f>
        <v>2079</v>
      </c>
      <c r="O11411" t="str">
        <f t="shared" si="633"/>
        <v/>
      </c>
    </row>
    <row r="11412" spans="1:15" hidden="1">
      <c r="A11412" s="41" t="s">
        <v>103</v>
      </c>
      <c r="B11412" s="46">
        <v>45831</v>
      </c>
      <c r="C11412" s="8" t="s">
        <v>13</v>
      </c>
      <c r="D11412" s="8" t="s">
        <v>14</v>
      </c>
      <c r="E11412" s="8" t="s">
        <v>14</v>
      </c>
      <c r="F11412" s="9">
        <f t="shared" si="628"/>
        <v>12400000</v>
      </c>
      <c r="G11412" s="9">
        <v>124</v>
      </c>
      <c r="H11412" s="10">
        <v>13361000</v>
      </c>
      <c r="I11412" s="11">
        <f t="shared" si="630"/>
        <v>15728785673.266827</v>
      </c>
      <c r="J11412" s="11">
        <f t="shared" si="631"/>
        <v>152596</v>
      </c>
      <c r="K11412" s="11">
        <f t="shared" si="632"/>
        <v>103074.69182197978</v>
      </c>
      <c r="L11412" s="12">
        <f t="shared" si="629"/>
        <v>0</v>
      </c>
      <c r="M11412" s="11">
        <f>COUNTIF(E$2:$E11412,E11412)</f>
        <v>2080</v>
      </c>
      <c r="O11412" t="str">
        <f t="shared" si="633"/>
        <v/>
      </c>
    </row>
    <row r="11413" spans="1:15" hidden="1">
      <c r="A11413" s="41" t="s">
        <v>103</v>
      </c>
      <c r="B11413" s="46">
        <v>45831</v>
      </c>
      <c r="C11413" s="8" t="s">
        <v>13</v>
      </c>
      <c r="D11413" s="8" t="s">
        <v>14</v>
      </c>
      <c r="E11413" s="8" t="s">
        <v>14</v>
      </c>
      <c r="F11413" s="9">
        <f t="shared" si="628"/>
        <v>-900000</v>
      </c>
      <c r="G11413" s="9">
        <v>-9</v>
      </c>
      <c r="H11413" s="10">
        <v>-970434</v>
      </c>
      <c r="I11413" s="11">
        <f t="shared" si="630"/>
        <v>15727858001.040428</v>
      </c>
      <c r="J11413" s="11">
        <f t="shared" si="631"/>
        <v>152587</v>
      </c>
      <c r="K11413" s="11">
        <f t="shared" si="632"/>
        <v>103074.69182197978</v>
      </c>
      <c r="L11413" s="12">
        <f t="shared" si="629"/>
        <v>42761.773602181929</v>
      </c>
      <c r="M11413" s="11">
        <f>COUNTIF(E$2:$E11413,E11413)</f>
        <v>2081</v>
      </c>
      <c r="O11413" t="str">
        <f t="shared" si="633"/>
        <v/>
      </c>
    </row>
    <row r="11414" spans="1:15" hidden="1">
      <c r="A11414" s="41" t="s">
        <v>103</v>
      </c>
      <c r="B11414" s="46">
        <v>45831</v>
      </c>
      <c r="C11414" s="8" t="s">
        <v>13</v>
      </c>
      <c r="D11414" s="8" t="s">
        <v>14</v>
      </c>
      <c r="E11414" s="8" t="s">
        <v>14</v>
      </c>
      <c r="F11414" s="9">
        <f t="shared" si="628"/>
        <v>-27800000</v>
      </c>
      <c r="G11414" s="9">
        <v>-278</v>
      </c>
      <c r="H11414" s="10">
        <v>-29975628</v>
      </c>
      <c r="I11414" s="11">
        <f t="shared" si="630"/>
        <v>15699203236.713919</v>
      </c>
      <c r="J11414" s="11">
        <f t="shared" si="631"/>
        <v>152309</v>
      </c>
      <c r="K11414" s="11">
        <f t="shared" si="632"/>
        <v>103074.69182197978</v>
      </c>
      <c r="L11414" s="12">
        <f t="shared" si="629"/>
        <v>1320863.6734896228</v>
      </c>
      <c r="M11414" s="11">
        <f>COUNTIF(E$2:$E11414,E11414)</f>
        <v>2082</v>
      </c>
      <c r="O11414" t="str">
        <f t="shared" si="633"/>
        <v/>
      </c>
    </row>
    <row r="11415" spans="1:15" hidden="1">
      <c r="A11415" s="41" t="s">
        <v>103</v>
      </c>
      <c r="B11415" s="46">
        <v>45831</v>
      </c>
      <c r="C11415" s="8" t="s">
        <v>13</v>
      </c>
      <c r="D11415" s="8" t="s">
        <v>15</v>
      </c>
      <c r="E11415" s="8" t="s">
        <v>15</v>
      </c>
      <c r="F11415" s="9">
        <f t="shared" si="628"/>
        <v>-90900000</v>
      </c>
      <c r="G11415" s="9">
        <v>-909</v>
      </c>
      <c r="H11415" s="10">
        <v>-99969093</v>
      </c>
      <c r="I11415" s="11">
        <f t="shared" si="630"/>
        <v>12942682042.316208</v>
      </c>
      <c r="J11415" s="11">
        <f t="shared" si="631"/>
        <v>119812</v>
      </c>
      <c r="K11415" s="11">
        <f t="shared" si="632"/>
        <v>108024.92273158122</v>
      </c>
      <c r="L11415" s="12">
        <f t="shared" si="629"/>
        <v>1774438.2369926721</v>
      </c>
      <c r="M11415" s="11">
        <f>COUNTIF(E$2:$E11415,E11415)</f>
        <v>3689</v>
      </c>
      <c r="O11415" t="str">
        <f t="shared" si="633"/>
        <v/>
      </c>
    </row>
    <row r="11416" spans="1:15" hidden="1">
      <c r="A11416" s="41" t="s">
        <v>103</v>
      </c>
      <c r="B11416" s="46">
        <v>45831</v>
      </c>
      <c r="C11416" s="8" t="s">
        <v>13</v>
      </c>
      <c r="D11416" s="8" t="s">
        <v>14</v>
      </c>
      <c r="E11416" s="8" t="s">
        <v>14</v>
      </c>
      <c r="F11416" s="9">
        <f t="shared" si="628"/>
        <v>-46300000</v>
      </c>
      <c r="G11416" s="9">
        <v>-463</v>
      </c>
      <c r="H11416" s="10">
        <v>-49923438</v>
      </c>
      <c r="I11416" s="11">
        <f t="shared" si="630"/>
        <v>15651479654.400343</v>
      </c>
      <c r="J11416" s="11">
        <f t="shared" si="631"/>
        <v>151846</v>
      </c>
      <c r="K11416" s="11">
        <f t="shared" si="632"/>
        <v>103074.69182197978</v>
      </c>
      <c r="L11416" s="12">
        <f t="shared" si="629"/>
        <v>2199855.6864233613</v>
      </c>
      <c r="M11416" s="11">
        <f>COUNTIF(E$2:$E11416,E11416)</f>
        <v>2083</v>
      </c>
      <c r="O11416" t="str">
        <f t="shared" si="633"/>
        <v/>
      </c>
    </row>
    <row r="11417" spans="1:15" hidden="1">
      <c r="A11417" s="41" t="s">
        <v>103</v>
      </c>
      <c r="B11417" s="46">
        <v>45831</v>
      </c>
      <c r="C11417" s="8" t="s">
        <v>13</v>
      </c>
      <c r="D11417" s="8" t="s">
        <v>15</v>
      </c>
      <c r="E11417" s="8" t="s">
        <v>15</v>
      </c>
      <c r="F11417" s="9">
        <f t="shared" si="628"/>
        <v>-2700000</v>
      </c>
      <c r="G11417" s="9">
        <v>-27</v>
      </c>
      <c r="H11417" s="10">
        <v>-2969379</v>
      </c>
      <c r="I11417" s="11">
        <f t="shared" si="630"/>
        <v>12939765369.402454</v>
      </c>
      <c r="J11417" s="11">
        <f t="shared" si="631"/>
        <v>119785</v>
      </c>
      <c r="K11417" s="11">
        <f t="shared" si="632"/>
        <v>108024.92273158122</v>
      </c>
      <c r="L11417" s="12">
        <f t="shared" si="629"/>
        <v>52706.086247307248</v>
      </c>
      <c r="M11417" s="11">
        <f>COUNTIF(E$2:$E11417,E11417)</f>
        <v>3690</v>
      </c>
      <c r="O11417" t="str">
        <f t="shared" si="633"/>
        <v/>
      </c>
    </row>
    <row r="11418" spans="1:15" hidden="1">
      <c r="A11418" s="41" t="s">
        <v>103</v>
      </c>
      <c r="B11418" s="46">
        <v>45831</v>
      </c>
      <c r="C11418" s="8" t="s">
        <v>13</v>
      </c>
      <c r="D11418" s="8" t="s">
        <v>15</v>
      </c>
      <c r="E11418" s="8" t="s">
        <v>15</v>
      </c>
      <c r="F11418" s="9">
        <f t="shared" si="628"/>
        <v>-900000</v>
      </c>
      <c r="G11418" s="9">
        <v>-9</v>
      </c>
      <c r="H11418" s="10">
        <v>-989793</v>
      </c>
      <c r="I11418" s="11">
        <f t="shared" si="630"/>
        <v>12938793145.09787</v>
      </c>
      <c r="J11418" s="11">
        <f t="shared" si="631"/>
        <v>119776</v>
      </c>
      <c r="K11418" s="11">
        <f t="shared" si="632"/>
        <v>108024.92273158122</v>
      </c>
      <c r="L11418" s="12">
        <f t="shared" si="629"/>
        <v>17568.695415769005</v>
      </c>
      <c r="M11418" s="11">
        <f>COUNTIF(E$2:$E11418,E11418)</f>
        <v>3691</v>
      </c>
      <c r="O11418" t="str">
        <f t="shared" si="633"/>
        <v/>
      </c>
    </row>
    <row r="11419" spans="1:15" hidden="1">
      <c r="A11419" s="41" t="s">
        <v>103</v>
      </c>
      <c r="B11419" s="46">
        <v>45831</v>
      </c>
      <c r="C11419" s="8" t="s">
        <v>13</v>
      </c>
      <c r="D11419" s="8" t="s">
        <v>14</v>
      </c>
      <c r="E11419" s="8" t="s">
        <v>14</v>
      </c>
      <c r="F11419" s="9">
        <f t="shared" si="628"/>
        <v>-46300000</v>
      </c>
      <c r="G11419" s="9">
        <v>-463</v>
      </c>
      <c r="H11419" s="10">
        <v>-49923438</v>
      </c>
      <c r="I11419" s="11">
        <f t="shared" si="630"/>
        <v>15603756072.086767</v>
      </c>
      <c r="J11419" s="11">
        <f t="shared" si="631"/>
        <v>151383</v>
      </c>
      <c r="K11419" s="11">
        <f t="shared" si="632"/>
        <v>103074.69182197978</v>
      </c>
      <c r="L11419" s="12">
        <f t="shared" si="629"/>
        <v>2199855.6864233613</v>
      </c>
      <c r="M11419" s="11">
        <f>COUNTIF(E$2:$E11419,E11419)</f>
        <v>2084</v>
      </c>
      <c r="O11419" t="str">
        <f t="shared" si="633"/>
        <v/>
      </c>
    </row>
    <row r="11420" spans="1:15" hidden="1">
      <c r="A11420" s="41" t="s">
        <v>103</v>
      </c>
      <c r="B11420" s="46">
        <v>45831</v>
      </c>
      <c r="C11420" s="8" t="s">
        <v>13</v>
      </c>
      <c r="D11420" s="8" t="s">
        <v>14</v>
      </c>
      <c r="E11420" s="8" t="s">
        <v>14</v>
      </c>
      <c r="F11420" s="9">
        <f t="shared" si="628"/>
        <v>-2800000</v>
      </c>
      <c r="G11420" s="9">
        <v>-28</v>
      </c>
      <c r="H11420" s="10">
        <v>-3019128</v>
      </c>
      <c r="I11420" s="11">
        <f t="shared" si="630"/>
        <v>15600869980.715752</v>
      </c>
      <c r="J11420" s="11">
        <f t="shared" si="631"/>
        <v>151355</v>
      </c>
      <c r="K11420" s="11">
        <f t="shared" si="632"/>
        <v>103074.69182197978</v>
      </c>
      <c r="L11420" s="12">
        <f t="shared" si="629"/>
        <v>133036.62898456631</v>
      </c>
      <c r="M11420" s="11">
        <f>COUNTIF(E$2:$E11420,E11420)</f>
        <v>2085</v>
      </c>
      <c r="O11420" t="str">
        <f t="shared" si="633"/>
        <v/>
      </c>
    </row>
    <row r="11421" spans="1:15" hidden="1">
      <c r="A11421" s="41" t="s">
        <v>103</v>
      </c>
      <c r="B11421" s="46">
        <v>45831</v>
      </c>
      <c r="C11421" s="8" t="s">
        <v>13</v>
      </c>
      <c r="D11421" s="8" t="s">
        <v>14</v>
      </c>
      <c r="E11421" s="8" t="s">
        <v>14</v>
      </c>
      <c r="F11421" s="9">
        <f t="shared" si="628"/>
        <v>-18500000</v>
      </c>
      <c r="G11421" s="9">
        <v>-185</v>
      </c>
      <c r="H11421" s="10">
        <v>-19947810</v>
      </c>
      <c r="I11421" s="11">
        <f t="shared" si="630"/>
        <v>15581801162.728685</v>
      </c>
      <c r="J11421" s="11">
        <f t="shared" si="631"/>
        <v>151170</v>
      </c>
      <c r="K11421" s="11">
        <f t="shared" si="632"/>
        <v>103074.69182197978</v>
      </c>
      <c r="L11421" s="12">
        <f t="shared" si="629"/>
        <v>878992.01293374225</v>
      </c>
      <c r="M11421" s="11">
        <f>COUNTIF(E$2:$E11421,E11421)</f>
        <v>2086</v>
      </c>
      <c r="O11421" t="str">
        <f t="shared" si="633"/>
        <v/>
      </c>
    </row>
    <row r="11422" spans="1:15" hidden="1">
      <c r="A11422" s="41" t="s">
        <v>103</v>
      </c>
      <c r="B11422" s="46">
        <v>45831</v>
      </c>
      <c r="C11422" s="8" t="s">
        <v>13</v>
      </c>
      <c r="D11422" s="8" t="s">
        <v>15</v>
      </c>
      <c r="E11422" s="8" t="s">
        <v>15</v>
      </c>
      <c r="F11422" s="9">
        <f t="shared" si="628"/>
        <v>-1600000</v>
      </c>
      <c r="G11422" s="9">
        <v>-16</v>
      </c>
      <c r="H11422" s="10">
        <v>-1759632</v>
      </c>
      <c r="I11422" s="11">
        <f t="shared" si="630"/>
        <v>12937064746.334164</v>
      </c>
      <c r="J11422" s="11">
        <f t="shared" si="631"/>
        <v>119760</v>
      </c>
      <c r="K11422" s="11">
        <f t="shared" si="632"/>
        <v>108024.92273158122</v>
      </c>
      <c r="L11422" s="12">
        <f t="shared" si="629"/>
        <v>31233.236294700531</v>
      </c>
      <c r="M11422" s="11">
        <f>COUNTIF(E$2:$E11422,E11422)</f>
        <v>3692</v>
      </c>
      <c r="O11422" t="str">
        <f t="shared" si="633"/>
        <v/>
      </c>
    </row>
    <row r="11423" spans="1:15" hidden="1">
      <c r="A11423" s="41" t="s">
        <v>103</v>
      </c>
      <c r="B11423" s="46">
        <v>45831</v>
      </c>
      <c r="C11423" s="8" t="s">
        <v>13</v>
      </c>
      <c r="D11423" s="8" t="s">
        <v>15</v>
      </c>
      <c r="E11423" s="8" t="s">
        <v>15</v>
      </c>
      <c r="F11423" s="9">
        <f t="shared" si="628"/>
        <v>-900000</v>
      </c>
      <c r="G11423" s="9">
        <v>-9</v>
      </c>
      <c r="H11423" s="10">
        <v>-989793</v>
      </c>
      <c r="I11423" s="11">
        <f t="shared" si="630"/>
        <v>12936092522.029579</v>
      </c>
      <c r="J11423" s="11">
        <f t="shared" si="631"/>
        <v>119751</v>
      </c>
      <c r="K11423" s="11">
        <f t="shared" si="632"/>
        <v>108024.92273158122</v>
      </c>
      <c r="L11423" s="12">
        <f t="shared" si="629"/>
        <v>17568.695415769005</v>
      </c>
      <c r="M11423" s="11">
        <f>COUNTIF(E$2:$E11423,E11423)</f>
        <v>3693</v>
      </c>
      <c r="O11423" t="str">
        <f t="shared" si="633"/>
        <v/>
      </c>
    </row>
    <row r="11424" spans="1:15" hidden="1">
      <c r="A11424" s="41" t="s">
        <v>103</v>
      </c>
      <c r="B11424" s="46">
        <v>45831</v>
      </c>
      <c r="C11424" s="8" t="s">
        <v>13</v>
      </c>
      <c r="D11424" s="8" t="s">
        <v>14</v>
      </c>
      <c r="E11424" s="8" t="s">
        <v>14</v>
      </c>
      <c r="F11424" s="9">
        <f t="shared" si="628"/>
        <v>-5500000</v>
      </c>
      <c r="G11424" s="9">
        <v>-55</v>
      </c>
      <c r="H11424" s="10">
        <v>-5930430</v>
      </c>
      <c r="I11424" s="11">
        <f t="shared" si="630"/>
        <v>15576132054.678476</v>
      </c>
      <c r="J11424" s="11">
        <f t="shared" si="631"/>
        <v>151115</v>
      </c>
      <c r="K11424" s="11">
        <f t="shared" si="632"/>
        <v>103074.69182197978</v>
      </c>
      <c r="L11424" s="12">
        <f t="shared" si="629"/>
        <v>261321.94979111198</v>
      </c>
      <c r="M11424" s="11">
        <f>COUNTIF(E$2:$E11424,E11424)</f>
        <v>2087</v>
      </c>
      <c r="O11424" t="str">
        <f t="shared" si="633"/>
        <v/>
      </c>
    </row>
    <row r="11425" spans="1:15" hidden="1">
      <c r="A11425" s="41" t="s">
        <v>103</v>
      </c>
      <c r="B11425" s="46">
        <v>45831</v>
      </c>
      <c r="C11425" s="8" t="s">
        <v>13</v>
      </c>
      <c r="D11425" s="8" t="s">
        <v>14</v>
      </c>
      <c r="E11425" s="8" t="s">
        <v>14</v>
      </c>
      <c r="F11425" s="9">
        <f t="shared" si="628"/>
        <v>-13900000</v>
      </c>
      <c r="G11425" s="9">
        <v>-139</v>
      </c>
      <c r="H11425" s="10">
        <v>-14987814</v>
      </c>
      <c r="I11425" s="11">
        <f t="shared" si="630"/>
        <v>15561804672.515221</v>
      </c>
      <c r="J11425" s="11">
        <f t="shared" si="631"/>
        <v>150976</v>
      </c>
      <c r="K11425" s="11">
        <f t="shared" si="632"/>
        <v>103074.69182197978</v>
      </c>
      <c r="L11425" s="12">
        <f t="shared" si="629"/>
        <v>660431.83674481139</v>
      </c>
      <c r="M11425" s="11">
        <f>COUNTIF(E$2:$E11425,E11425)</f>
        <v>2088</v>
      </c>
      <c r="O11425" t="str">
        <f t="shared" si="633"/>
        <v/>
      </c>
    </row>
    <row r="11426" spans="1:15" hidden="1">
      <c r="A11426" s="41" t="s">
        <v>103</v>
      </c>
      <c r="B11426" s="46">
        <v>45831</v>
      </c>
      <c r="C11426" s="8" t="s">
        <v>13</v>
      </c>
      <c r="D11426" s="8" t="s">
        <v>15</v>
      </c>
      <c r="E11426" s="8" t="s">
        <v>15</v>
      </c>
      <c r="F11426" s="9">
        <f t="shared" si="628"/>
        <v>-1300000</v>
      </c>
      <c r="G11426" s="9">
        <v>-13</v>
      </c>
      <c r="H11426" s="10">
        <v>-1429701</v>
      </c>
      <c r="I11426" s="11">
        <f t="shared" si="630"/>
        <v>12934688198.034069</v>
      </c>
      <c r="J11426" s="11">
        <f t="shared" si="631"/>
        <v>119738</v>
      </c>
      <c r="K11426" s="11">
        <f t="shared" si="632"/>
        <v>108024.92273158122</v>
      </c>
      <c r="L11426" s="12">
        <f t="shared" si="629"/>
        <v>25377.004489444196</v>
      </c>
      <c r="M11426" s="11">
        <f>COUNTIF(E$2:$E11426,E11426)</f>
        <v>3694</v>
      </c>
      <c r="O11426" t="str">
        <f t="shared" si="633"/>
        <v/>
      </c>
    </row>
    <row r="11427" spans="1:15" hidden="1">
      <c r="A11427" s="41" t="s">
        <v>103</v>
      </c>
      <c r="B11427" s="46">
        <v>45831</v>
      </c>
      <c r="C11427" s="8" t="s">
        <v>13</v>
      </c>
      <c r="D11427" s="8" t="s">
        <v>14</v>
      </c>
      <c r="E11427" s="8" t="s">
        <v>14</v>
      </c>
      <c r="F11427" s="9">
        <f t="shared" si="628"/>
        <v>-9300000</v>
      </c>
      <c r="G11427" s="9">
        <v>-93</v>
      </c>
      <c r="H11427" s="10">
        <v>-10027818</v>
      </c>
      <c r="I11427" s="11">
        <f t="shared" si="630"/>
        <v>15552218726.175777</v>
      </c>
      <c r="J11427" s="11">
        <f t="shared" si="631"/>
        <v>150883</v>
      </c>
      <c r="K11427" s="11">
        <f t="shared" si="632"/>
        <v>103074.69182197978</v>
      </c>
      <c r="L11427" s="12">
        <f t="shared" si="629"/>
        <v>441871.66055588052</v>
      </c>
      <c r="M11427" s="11">
        <f>COUNTIF(E$2:$E11427,E11427)</f>
        <v>2089</v>
      </c>
      <c r="O11427" t="str">
        <f t="shared" si="633"/>
        <v/>
      </c>
    </row>
    <row r="11428" spans="1:15" hidden="1">
      <c r="A11428" s="41" t="s">
        <v>103</v>
      </c>
      <c r="B11428" s="46">
        <v>45831</v>
      </c>
      <c r="C11428" s="8" t="s">
        <v>13</v>
      </c>
      <c r="D11428" s="8" t="s">
        <v>14</v>
      </c>
      <c r="E11428" s="8" t="s">
        <v>14</v>
      </c>
      <c r="F11428" s="9">
        <f t="shared" si="628"/>
        <v>-1800000</v>
      </c>
      <c r="G11428" s="9">
        <v>-18</v>
      </c>
      <c r="H11428" s="10">
        <v>-1940868</v>
      </c>
      <c r="I11428" s="11">
        <f t="shared" si="630"/>
        <v>15550363381.722982</v>
      </c>
      <c r="J11428" s="11">
        <f t="shared" si="631"/>
        <v>150865</v>
      </c>
      <c r="K11428" s="11">
        <f t="shared" si="632"/>
        <v>103074.69182197978</v>
      </c>
      <c r="L11428" s="12">
        <f t="shared" si="629"/>
        <v>85523.547204363858</v>
      </c>
      <c r="M11428" s="11">
        <f>COUNTIF(E$2:$E11428,E11428)</f>
        <v>2090</v>
      </c>
      <c r="O11428" t="str">
        <f t="shared" si="633"/>
        <v/>
      </c>
    </row>
    <row r="11429" spans="1:15" hidden="1">
      <c r="A11429" s="41" t="s">
        <v>103</v>
      </c>
      <c r="B11429" s="46">
        <v>45831</v>
      </c>
      <c r="C11429" s="8" t="s">
        <v>13</v>
      </c>
      <c r="D11429" s="8" t="s">
        <v>14</v>
      </c>
      <c r="E11429" s="8" t="s">
        <v>14</v>
      </c>
      <c r="F11429" s="9">
        <f t="shared" si="628"/>
        <v>-1800000</v>
      </c>
      <c r="G11429" s="9">
        <v>-18</v>
      </c>
      <c r="H11429" s="10">
        <v>-1940868</v>
      </c>
      <c r="I11429" s="11">
        <f t="shared" si="630"/>
        <v>15548508037.270187</v>
      </c>
      <c r="J11429" s="11">
        <f t="shared" si="631"/>
        <v>150847</v>
      </c>
      <c r="K11429" s="11">
        <f t="shared" si="632"/>
        <v>103074.69182197978</v>
      </c>
      <c r="L11429" s="12">
        <f t="shared" si="629"/>
        <v>85523.547204363858</v>
      </c>
      <c r="M11429" s="11">
        <f>COUNTIF(E$2:$E11429,E11429)</f>
        <v>2091</v>
      </c>
      <c r="O11429" t="str">
        <f t="shared" si="633"/>
        <v/>
      </c>
    </row>
    <row r="11430" spans="1:15" hidden="1">
      <c r="A11430" s="41" t="s">
        <v>103</v>
      </c>
      <c r="B11430" s="46">
        <v>45831</v>
      </c>
      <c r="C11430" s="8" t="s">
        <v>13</v>
      </c>
      <c r="D11430" s="8" t="s">
        <v>14</v>
      </c>
      <c r="E11430" s="8" t="s">
        <v>14</v>
      </c>
      <c r="F11430" s="9">
        <f t="shared" si="628"/>
        <v>-1800000</v>
      </c>
      <c r="G11430" s="9">
        <v>-18</v>
      </c>
      <c r="H11430" s="10">
        <v>-1940868</v>
      </c>
      <c r="I11430" s="11">
        <f t="shared" si="630"/>
        <v>15546652692.817392</v>
      </c>
      <c r="J11430" s="11">
        <f t="shared" si="631"/>
        <v>150829</v>
      </c>
      <c r="K11430" s="11">
        <f t="shared" si="632"/>
        <v>103074.69182197978</v>
      </c>
      <c r="L11430" s="12">
        <f t="shared" si="629"/>
        <v>85523.547204363858</v>
      </c>
      <c r="M11430" s="11">
        <f>COUNTIF(E$2:$E11430,E11430)</f>
        <v>2092</v>
      </c>
      <c r="O11430" t="str">
        <f t="shared" si="633"/>
        <v/>
      </c>
    </row>
    <row r="11431" spans="1:15" hidden="1">
      <c r="A11431" s="41" t="s">
        <v>103</v>
      </c>
      <c r="B11431" s="46">
        <v>45831</v>
      </c>
      <c r="C11431" s="8" t="s">
        <v>13</v>
      </c>
      <c r="D11431" s="8" t="s">
        <v>14</v>
      </c>
      <c r="E11431" s="8" t="s">
        <v>14</v>
      </c>
      <c r="F11431" s="9">
        <f t="shared" si="628"/>
        <v>900000</v>
      </c>
      <c r="G11431" s="9">
        <v>9</v>
      </c>
      <c r="H11431" s="10">
        <v>968724</v>
      </c>
      <c r="I11431" s="11">
        <f t="shared" si="630"/>
        <v>15547621416.817392</v>
      </c>
      <c r="J11431" s="11">
        <f t="shared" si="631"/>
        <v>150838</v>
      </c>
      <c r="K11431" s="11">
        <f t="shared" si="632"/>
        <v>103074.96398001428</v>
      </c>
      <c r="L11431" s="12">
        <f t="shared" si="629"/>
        <v>0</v>
      </c>
      <c r="M11431" s="11">
        <f>COUNTIF(E$2:$E11431,E11431)</f>
        <v>2093</v>
      </c>
      <c r="O11431" t="str">
        <f t="shared" si="633"/>
        <v/>
      </c>
    </row>
    <row r="11432" spans="1:15" hidden="1">
      <c r="A11432" s="41" t="s">
        <v>103</v>
      </c>
      <c r="B11432" s="46">
        <v>45831</v>
      </c>
      <c r="C11432" s="8" t="s">
        <v>13</v>
      </c>
      <c r="D11432" s="8" t="s">
        <v>14</v>
      </c>
      <c r="E11432" s="8" t="s">
        <v>14</v>
      </c>
      <c r="F11432" s="9">
        <f t="shared" si="628"/>
        <v>-18500000</v>
      </c>
      <c r="G11432" s="9">
        <v>-185</v>
      </c>
      <c r="H11432" s="10">
        <v>-19947810</v>
      </c>
      <c r="I11432" s="11">
        <f t="shared" si="630"/>
        <v>15528552548.481091</v>
      </c>
      <c r="J11432" s="11">
        <f t="shared" si="631"/>
        <v>150653</v>
      </c>
      <c r="K11432" s="11">
        <f t="shared" si="632"/>
        <v>103074.96398001428</v>
      </c>
      <c r="L11432" s="12">
        <f t="shared" si="629"/>
        <v>878941.66369735822</v>
      </c>
      <c r="M11432" s="11">
        <f>COUNTIF(E$2:$E11432,E11432)</f>
        <v>2094</v>
      </c>
      <c r="O11432" t="str">
        <f t="shared" si="633"/>
        <v/>
      </c>
    </row>
    <row r="11433" spans="1:15" hidden="1">
      <c r="A11433" s="41" t="s">
        <v>103</v>
      </c>
      <c r="B11433" s="46">
        <v>45831</v>
      </c>
      <c r="C11433" s="8" t="s">
        <v>13</v>
      </c>
      <c r="D11433" s="8" t="s">
        <v>14</v>
      </c>
      <c r="E11433" s="8" t="s">
        <v>14</v>
      </c>
      <c r="F11433" s="9">
        <f t="shared" si="628"/>
        <v>-900000</v>
      </c>
      <c r="G11433" s="9">
        <v>-9</v>
      </c>
      <c r="H11433" s="10">
        <v>-970434</v>
      </c>
      <c r="I11433" s="11">
        <f t="shared" si="630"/>
        <v>15527624873.805271</v>
      </c>
      <c r="J11433" s="11">
        <f t="shared" si="631"/>
        <v>150644</v>
      </c>
      <c r="K11433" s="11">
        <f t="shared" si="632"/>
        <v>103074.96398001428</v>
      </c>
      <c r="L11433" s="12">
        <f t="shared" si="629"/>
        <v>42759.324179871473</v>
      </c>
      <c r="M11433" s="11">
        <f>COUNTIF(E$2:$E11433,E11433)</f>
        <v>2095</v>
      </c>
      <c r="O11433" t="str">
        <f t="shared" si="633"/>
        <v/>
      </c>
    </row>
    <row r="11434" spans="1:15" hidden="1">
      <c r="A11434" s="41" t="s">
        <v>103</v>
      </c>
      <c r="B11434" s="46">
        <v>45831</v>
      </c>
      <c r="C11434" s="8" t="s">
        <v>13</v>
      </c>
      <c r="D11434" s="8" t="s">
        <v>14</v>
      </c>
      <c r="E11434" s="8" t="s">
        <v>14</v>
      </c>
      <c r="F11434" s="9">
        <f t="shared" ref="F11434:F11497" si="634">100000*G11434</f>
        <v>1800000</v>
      </c>
      <c r="G11434" s="9">
        <v>18</v>
      </c>
      <c r="H11434" s="10">
        <v>1958238</v>
      </c>
      <c r="I11434" s="11">
        <f t="shared" si="630"/>
        <v>15529583111.805271</v>
      </c>
      <c r="J11434" s="11">
        <f t="shared" si="631"/>
        <v>150662</v>
      </c>
      <c r="K11434" s="11">
        <f t="shared" si="632"/>
        <v>103075.6468904254</v>
      </c>
      <c r="L11434" s="12">
        <f t="shared" si="629"/>
        <v>0</v>
      </c>
      <c r="M11434" s="11">
        <f>COUNTIF(E$2:$E11434,E11434)</f>
        <v>2096</v>
      </c>
      <c r="O11434" t="str">
        <f t="shared" si="633"/>
        <v/>
      </c>
    </row>
    <row r="11435" spans="1:15" hidden="1">
      <c r="A11435" s="41" t="s">
        <v>103</v>
      </c>
      <c r="B11435" s="46">
        <v>45831</v>
      </c>
      <c r="C11435" s="8" t="s">
        <v>13</v>
      </c>
      <c r="D11435" s="8" t="s">
        <v>14</v>
      </c>
      <c r="E11435" s="8" t="s">
        <v>14</v>
      </c>
      <c r="F11435" s="9">
        <f t="shared" si="634"/>
        <v>-9200000</v>
      </c>
      <c r="G11435" s="9">
        <v>-92</v>
      </c>
      <c r="H11435" s="10">
        <v>-9919992</v>
      </c>
      <c r="I11435" s="11">
        <f t="shared" si="630"/>
        <v>15520100152.291351</v>
      </c>
      <c r="J11435" s="11">
        <f t="shared" si="631"/>
        <v>150570</v>
      </c>
      <c r="K11435" s="11">
        <f t="shared" si="632"/>
        <v>103075.6468904254</v>
      </c>
      <c r="L11435" s="12">
        <f t="shared" si="629"/>
        <v>437032.48608086258</v>
      </c>
      <c r="M11435" s="11">
        <f>COUNTIF(E$2:$E11435,E11435)</f>
        <v>2097</v>
      </c>
      <c r="O11435" t="str">
        <f t="shared" si="633"/>
        <v/>
      </c>
    </row>
    <row r="11436" spans="1:15" hidden="1">
      <c r="A11436" s="41" t="s">
        <v>103</v>
      </c>
      <c r="B11436" s="46">
        <v>45832</v>
      </c>
      <c r="C11436" s="8" t="s">
        <v>13</v>
      </c>
      <c r="D11436" s="8" t="s">
        <v>46</v>
      </c>
      <c r="E11436" s="8" t="s">
        <v>46</v>
      </c>
      <c r="F11436" s="9">
        <f t="shared" si="634"/>
        <v>272500000</v>
      </c>
      <c r="G11436" s="9">
        <v>2725</v>
      </c>
      <c r="H11436" s="10">
        <v>284653500</v>
      </c>
      <c r="I11436" s="11">
        <f t="shared" si="630"/>
        <v>12240837326.515728</v>
      </c>
      <c r="J11436" s="11">
        <f t="shared" si="631"/>
        <v>118905</v>
      </c>
      <c r="K11436" s="11">
        <f t="shared" si="632"/>
        <v>102946.36328594868</v>
      </c>
      <c r="L11436" s="12">
        <f t="shared" si="629"/>
        <v>0</v>
      </c>
      <c r="M11436" s="11">
        <f>COUNTIF(E$2:$E11436,E11436)</f>
        <v>3123</v>
      </c>
      <c r="O11436" t="str">
        <f t="shared" si="633"/>
        <v/>
      </c>
    </row>
    <row r="11437" spans="1:15" hidden="1">
      <c r="A11437" s="41" t="s">
        <v>103</v>
      </c>
      <c r="B11437" s="46">
        <v>45832</v>
      </c>
      <c r="C11437" s="8" t="s">
        <v>13</v>
      </c>
      <c r="D11437" s="8" t="s">
        <v>14</v>
      </c>
      <c r="E11437" s="8" t="s">
        <v>14</v>
      </c>
      <c r="F11437" s="9">
        <f t="shared" si="634"/>
        <v>9300000</v>
      </c>
      <c r="G11437" s="9">
        <v>93</v>
      </c>
      <c r="H11437" s="10">
        <v>10054230</v>
      </c>
      <c r="I11437" s="11">
        <f t="shared" si="630"/>
        <v>15530154382.291351</v>
      </c>
      <c r="J11437" s="11">
        <f t="shared" si="631"/>
        <v>150663</v>
      </c>
      <c r="K11437" s="11">
        <f t="shared" si="632"/>
        <v>103078.75445392267</v>
      </c>
      <c r="L11437" s="12">
        <f t="shared" si="629"/>
        <v>0</v>
      </c>
      <c r="M11437" s="11">
        <f>COUNTIF(E$2:$E11437,E11437)</f>
        <v>2098</v>
      </c>
      <c r="O11437" t="str">
        <f t="shared" si="633"/>
        <v/>
      </c>
    </row>
    <row r="11438" spans="1:15" hidden="1">
      <c r="A11438" s="41" t="s">
        <v>103</v>
      </c>
      <c r="B11438" s="46">
        <v>45832</v>
      </c>
      <c r="C11438" s="8" t="s">
        <v>13</v>
      </c>
      <c r="D11438" s="8" t="s">
        <v>14</v>
      </c>
      <c r="E11438" s="8" t="s">
        <v>14</v>
      </c>
      <c r="F11438" s="9">
        <f t="shared" si="634"/>
        <v>-46300000</v>
      </c>
      <c r="G11438" s="9">
        <v>-463</v>
      </c>
      <c r="H11438" s="10">
        <v>-49932235</v>
      </c>
      <c r="I11438" s="11">
        <f t="shared" si="630"/>
        <v>15482428918.979185</v>
      </c>
      <c r="J11438" s="11">
        <f t="shared" si="631"/>
        <v>150200</v>
      </c>
      <c r="K11438" s="11">
        <f t="shared" si="632"/>
        <v>103078.75445392267</v>
      </c>
      <c r="L11438" s="12">
        <f t="shared" ref="L11438:L11501" si="635">IF(G11438&lt;0,K11438*G11438-H11438,0)</f>
        <v>2206771.6878338084</v>
      </c>
      <c r="M11438" s="11">
        <f>COUNTIF(E$2:$E11438,E11438)</f>
        <v>2099</v>
      </c>
      <c r="O11438" t="str">
        <f t="shared" si="633"/>
        <v/>
      </c>
    </row>
    <row r="11439" spans="1:15" hidden="1">
      <c r="A11439" s="41" t="s">
        <v>103</v>
      </c>
      <c r="B11439" s="46">
        <v>45832</v>
      </c>
      <c r="C11439" s="8" t="s">
        <v>13</v>
      </c>
      <c r="D11439" s="8" t="s">
        <v>15</v>
      </c>
      <c r="E11439" s="8" t="s">
        <v>15</v>
      </c>
      <c r="F11439" s="9">
        <f t="shared" si="634"/>
        <v>-354400000</v>
      </c>
      <c r="G11439" s="9">
        <v>-3544</v>
      </c>
      <c r="H11439" s="10">
        <v>-389825824</v>
      </c>
      <c r="I11439" s="11">
        <f t="shared" si="630"/>
        <v>12551847871.873344</v>
      </c>
      <c r="J11439" s="11">
        <f t="shared" si="631"/>
        <v>116194</v>
      </c>
      <c r="K11439" s="11">
        <f t="shared" si="632"/>
        <v>108024.92273158122</v>
      </c>
      <c r="L11439" s="12">
        <f t="shared" si="635"/>
        <v>6985497.8392761946</v>
      </c>
      <c r="M11439" s="11">
        <f>COUNTIF(E$2:$E11439,E11439)</f>
        <v>3695</v>
      </c>
      <c r="O11439" t="str">
        <f t="shared" si="633"/>
        <v/>
      </c>
    </row>
    <row r="11440" spans="1:15" hidden="1">
      <c r="A11440" s="41" t="s">
        <v>103</v>
      </c>
      <c r="B11440" s="46">
        <v>45832</v>
      </c>
      <c r="C11440" s="8" t="s">
        <v>13</v>
      </c>
      <c r="D11440" s="8" t="s">
        <v>14</v>
      </c>
      <c r="E11440" s="8" t="s">
        <v>14</v>
      </c>
      <c r="F11440" s="9">
        <f t="shared" si="634"/>
        <v>-4600000</v>
      </c>
      <c r="G11440" s="9">
        <v>-46</v>
      </c>
      <c r="H11440" s="10">
        <v>-4960870</v>
      </c>
      <c r="I11440" s="11">
        <f t="shared" si="630"/>
        <v>15477687296.274305</v>
      </c>
      <c r="J11440" s="11">
        <f t="shared" si="631"/>
        <v>150154</v>
      </c>
      <c r="K11440" s="11">
        <f t="shared" si="632"/>
        <v>103078.75445392267</v>
      </c>
      <c r="L11440" s="12">
        <f t="shared" si="635"/>
        <v>219247.29511955753</v>
      </c>
      <c r="M11440" s="11">
        <f>COUNTIF(E$2:$E11440,E11440)</f>
        <v>2100</v>
      </c>
      <c r="O11440" t="str">
        <f t="shared" si="633"/>
        <v/>
      </c>
    </row>
    <row r="11441" spans="1:15" hidden="1">
      <c r="A11441" s="41" t="s">
        <v>103</v>
      </c>
      <c r="B11441" s="46">
        <v>45832</v>
      </c>
      <c r="C11441" s="8" t="s">
        <v>13</v>
      </c>
      <c r="D11441" s="8" t="s">
        <v>14</v>
      </c>
      <c r="E11441" s="8" t="s">
        <v>14</v>
      </c>
      <c r="F11441" s="9">
        <f t="shared" si="634"/>
        <v>900000</v>
      </c>
      <c r="G11441" s="9">
        <v>9</v>
      </c>
      <c r="H11441" s="10">
        <v>969543</v>
      </c>
      <c r="I11441" s="11">
        <f t="shared" si="630"/>
        <v>15478656839.274305</v>
      </c>
      <c r="J11441" s="11">
        <f t="shared" si="631"/>
        <v>150163</v>
      </c>
      <c r="K11441" s="11">
        <f t="shared" si="632"/>
        <v>103079.0330459188</v>
      </c>
      <c r="L11441" s="12">
        <f t="shared" si="635"/>
        <v>0</v>
      </c>
      <c r="M11441" s="11">
        <f>COUNTIF(E$2:$E11441,E11441)</f>
        <v>2101</v>
      </c>
      <c r="O11441" t="str">
        <f t="shared" si="633"/>
        <v/>
      </c>
    </row>
    <row r="11442" spans="1:15" hidden="1">
      <c r="A11442" s="41" t="s">
        <v>103</v>
      </c>
      <c r="B11442" s="46">
        <v>45832</v>
      </c>
      <c r="C11442" s="8" t="s">
        <v>13</v>
      </c>
      <c r="D11442" s="8" t="s">
        <v>14</v>
      </c>
      <c r="E11442" s="8" t="s">
        <v>14</v>
      </c>
      <c r="F11442" s="9">
        <f t="shared" si="634"/>
        <v>-46300000</v>
      </c>
      <c r="G11442" s="9">
        <v>-463</v>
      </c>
      <c r="H11442" s="10">
        <v>-49932235</v>
      </c>
      <c r="I11442" s="11">
        <f t="shared" si="630"/>
        <v>15430931246.974045</v>
      </c>
      <c r="J11442" s="11">
        <f t="shared" si="631"/>
        <v>149700</v>
      </c>
      <c r="K11442" s="11">
        <f t="shared" si="632"/>
        <v>103079.0330459188</v>
      </c>
      <c r="L11442" s="12">
        <f t="shared" si="635"/>
        <v>2206642.6997395977</v>
      </c>
      <c r="M11442" s="11">
        <f>COUNTIF(E$2:$E11442,E11442)</f>
        <v>2102</v>
      </c>
      <c r="O11442" t="str">
        <f t="shared" si="633"/>
        <v/>
      </c>
    </row>
    <row r="11443" spans="1:15" hidden="1">
      <c r="A11443" s="41" t="s">
        <v>103</v>
      </c>
      <c r="B11443" s="46">
        <v>45832</v>
      </c>
      <c r="C11443" s="8" t="s">
        <v>13</v>
      </c>
      <c r="D11443" s="8" t="s">
        <v>15</v>
      </c>
      <c r="E11443" s="8" t="s">
        <v>15</v>
      </c>
      <c r="F11443" s="9">
        <f t="shared" si="634"/>
        <v>900000</v>
      </c>
      <c r="G11443" s="9">
        <v>9</v>
      </c>
      <c r="H11443" s="10">
        <v>989262</v>
      </c>
      <c r="I11443" s="11">
        <f t="shared" si="630"/>
        <v>12552837133.873344</v>
      </c>
      <c r="J11443" s="11">
        <f t="shared" si="631"/>
        <v>116203</v>
      </c>
      <c r="K11443" s="11">
        <f t="shared" si="632"/>
        <v>108025.06935168064</v>
      </c>
      <c r="L11443" s="12">
        <f t="shared" si="635"/>
        <v>0</v>
      </c>
      <c r="M11443" s="11">
        <f>COUNTIF(E$2:$E11443,E11443)</f>
        <v>3696</v>
      </c>
      <c r="O11443" t="str">
        <f t="shared" si="633"/>
        <v/>
      </c>
    </row>
    <row r="11444" spans="1:15" hidden="1">
      <c r="A11444" s="41" t="s">
        <v>103</v>
      </c>
      <c r="B11444" s="46">
        <v>45832</v>
      </c>
      <c r="C11444" s="8" t="s">
        <v>13</v>
      </c>
      <c r="D11444" s="8" t="s">
        <v>15</v>
      </c>
      <c r="E11444" s="8" t="s">
        <v>15</v>
      </c>
      <c r="F11444" s="9">
        <f t="shared" si="634"/>
        <v>-56900000</v>
      </c>
      <c r="G11444" s="9">
        <v>-569</v>
      </c>
      <c r="H11444" s="10">
        <v>-62587724</v>
      </c>
      <c r="I11444" s="11">
        <f t="shared" si="630"/>
        <v>12491370869.412239</v>
      </c>
      <c r="J11444" s="11">
        <f t="shared" si="631"/>
        <v>115634</v>
      </c>
      <c r="K11444" s="11">
        <f t="shared" si="632"/>
        <v>108025.06935168064</v>
      </c>
      <c r="L11444" s="12">
        <f t="shared" si="635"/>
        <v>1121459.538893722</v>
      </c>
      <c r="M11444" s="11">
        <f>COUNTIF(E$2:$E11444,E11444)</f>
        <v>3697</v>
      </c>
      <c r="O11444" t="str">
        <f t="shared" si="633"/>
        <v/>
      </c>
    </row>
    <row r="11445" spans="1:15" hidden="1">
      <c r="A11445" s="41" t="s">
        <v>103</v>
      </c>
      <c r="B11445" s="46">
        <v>45832</v>
      </c>
      <c r="C11445" s="8" t="s">
        <v>13</v>
      </c>
      <c r="D11445" s="8" t="s">
        <v>14</v>
      </c>
      <c r="E11445" s="8" t="s">
        <v>14</v>
      </c>
      <c r="F11445" s="9">
        <f t="shared" si="634"/>
        <v>-1800000</v>
      </c>
      <c r="G11445" s="9">
        <v>-18</v>
      </c>
      <c r="H11445" s="10">
        <v>-1941210</v>
      </c>
      <c r="I11445" s="11">
        <f t="shared" si="630"/>
        <v>15429075824.379219</v>
      </c>
      <c r="J11445" s="11">
        <f t="shared" si="631"/>
        <v>149682</v>
      </c>
      <c r="K11445" s="11">
        <f t="shared" si="632"/>
        <v>103079.0330459188</v>
      </c>
      <c r="L11445" s="12">
        <f t="shared" si="635"/>
        <v>85787.405173461651</v>
      </c>
      <c r="M11445" s="11">
        <f>COUNTIF(E$2:$E11445,E11445)</f>
        <v>2103</v>
      </c>
      <c r="O11445" t="str">
        <f t="shared" si="633"/>
        <v/>
      </c>
    </row>
    <row r="11446" spans="1:15" hidden="1">
      <c r="A11446" s="41" t="s">
        <v>103</v>
      </c>
      <c r="B11446" s="46">
        <v>45832</v>
      </c>
      <c r="C11446" s="8" t="s">
        <v>13</v>
      </c>
      <c r="D11446" s="8" t="s">
        <v>48</v>
      </c>
      <c r="E11446" s="8" t="s">
        <v>48</v>
      </c>
      <c r="F11446" s="9">
        <f t="shared" si="634"/>
        <v>900000</v>
      </c>
      <c r="G11446" s="9">
        <v>9</v>
      </c>
      <c r="H11446" s="10">
        <v>995985</v>
      </c>
      <c r="I11446" s="11">
        <f t="shared" si="630"/>
        <v>32357540486.916115</v>
      </c>
      <c r="J11446" s="11">
        <f t="shared" si="631"/>
        <v>303537</v>
      </c>
      <c r="K11446" s="11">
        <f t="shared" si="632"/>
        <v>106601.63501291808</v>
      </c>
      <c r="L11446" s="12">
        <f t="shared" si="635"/>
        <v>0</v>
      </c>
      <c r="M11446" s="11">
        <f>COUNTIF(E$2:$E11446,E11446)</f>
        <v>619</v>
      </c>
      <c r="O11446" t="str">
        <f t="shared" si="633"/>
        <v/>
      </c>
    </row>
    <row r="11447" spans="1:15" hidden="1">
      <c r="A11447" s="41" t="s">
        <v>103</v>
      </c>
      <c r="B11447" s="46">
        <v>45832</v>
      </c>
      <c r="C11447" s="8" t="s">
        <v>13</v>
      </c>
      <c r="D11447" s="8" t="s">
        <v>14</v>
      </c>
      <c r="E11447" s="8" t="s">
        <v>14</v>
      </c>
      <c r="F11447" s="9">
        <f t="shared" si="634"/>
        <v>-2700000</v>
      </c>
      <c r="G11447" s="9">
        <v>-27</v>
      </c>
      <c r="H11447" s="10">
        <v>-2911815</v>
      </c>
      <c r="I11447" s="11">
        <f t="shared" si="630"/>
        <v>15426292690.486979</v>
      </c>
      <c r="J11447" s="11">
        <f t="shared" si="631"/>
        <v>149655</v>
      </c>
      <c r="K11447" s="11">
        <f t="shared" si="632"/>
        <v>103079.0330459188</v>
      </c>
      <c r="L11447" s="12">
        <f t="shared" si="635"/>
        <v>128681.10776019236</v>
      </c>
      <c r="M11447" s="11">
        <f>COUNTIF(E$2:$E11447,E11447)</f>
        <v>2104</v>
      </c>
      <c r="O11447" t="str">
        <f t="shared" si="633"/>
        <v/>
      </c>
    </row>
    <row r="11448" spans="1:15" hidden="1">
      <c r="A11448" s="41" t="s">
        <v>103</v>
      </c>
      <c r="B11448" s="46">
        <v>45832</v>
      </c>
      <c r="C11448" s="8" t="s">
        <v>13</v>
      </c>
      <c r="D11448" s="8" t="s">
        <v>14</v>
      </c>
      <c r="E11448" s="8" t="s">
        <v>14</v>
      </c>
      <c r="F11448" s="9">
        <f t="shared" si="634"/>
        <v>-9200000</v>
      </c>
      <c r="G11448" s="9">
        <v>-92</v>
      </c>
      <c r="H11448" s="10">
        <v>-9921740</v>
      </c>
      <c r="I11448" s="11">
        <f t="shared" si="630"/>
        <v>15416809419.446754</v>
      </c>
      <c r="J11448" s="11">
        <f t="shared" si="631"/>
        <v>149563</v>
      </c>
      <c r="K11448" s="11">
        <f t="shared" si="632"/>
        <v>103079.0330459188</v>
      </c>
      <c r="L11448" s="12">
        <f t="shared" si="635"/>
        <v>438468.9597754702</v>
      </c>
      <c r="M11448" s="11">
        <f>COUNTIF(E$2:$E11448,E11448)</f>
        <v>2105</v>
      </c>
      <c r="O11448" t="str">
        <f t="shared" si="633"/>
        <v/>
      </c>
    </row>
    <row r="11449" spans="1:15" hidden="1">
      <c r="A11449" s="41" t="s">
        <v>103</v>
      </c>
      <c r="B11449" s="46">
        <v>45832</v>
      </c>
      <c r="C11449" s="8" t="s">
        <v>13</v>
      </c>
      <c r="D11449" s="8" t="s">
        <v>14</v>
      </c>
      <c r="E11449" s="8" t="s">
        <v>14</v>
      </c>
      <c r="F11449" s="9">
        <f t="shared" si="634"/>
        <v>-46300000</v>
      </c>
      <c r="G11449" s="9">
        <v>-463</v>
      </c>
      <c r="H11449" s="10">
        <v>-49932235</v>
      </c>
      <c r="I11449" s="11">
        <f t="shared" si="630"/>
        <v>15369083827.146494</v>
      </c>
      <c r="J11449" s="11">
        <f t="shared" si="631"/>
        <v>149100</v>
      </c>
      <c r="K11449" s="11">
        <f t="shared" si="632"/>
        <v>103079.0330459188</v>
      </c>
      <c r="L11449" s="12">
        <f t="shared" si="635"/>
        <v>2206642.6997395977</v>
      </c>
      <c r="M11449" s="11">
        <f>COUNTIF(E$2:$E11449,E11449)</f>
        <v>2106</v>
      </c>
      <c r="O11449" t="str">
        <f t="shared" si="633"/>
        <v/>
      </c>
    </row>
    <row r="11450" spans="1:15" hidden="1">
      <c r="A11450" s="41" t="s">
        <v>103</v>
      </c>
      <c r="B11450" s="46">
        <v>45832</v>
      </c>
      <c r="C11450" s="8" t="s">
        <v>13</v>
      </c>
      <c r="D11450" s="8" t="s">
        <v>14</v>
      </c>
      <c r="E11450" s="8" t="s">
        <v>14</v>
      </c>
      <c r="F11450" s="9">
        <f t="shared" si="634"/>
        <v>-46300000</v>
      </c>
      <c r="G11450" s="9">
        <v>-463</v>
      </c>
      <c r="H11450" s="10">
        <v>-49932235</v>
      </c>
      <c r="I11450" s="11">
        <f t="shared" si="630"/>
        <v>15321358234.846233</v>
      </c>
      <c r="J11450" s="11">
        <f t="shared" si="631"/>
        <v>148637</v>
      </c>
      <c r="K11450" s="11">
        <f t="shared" si="632"/>
        <v>103079.0330459188</v>
      </c>
      <c r="L11450" s="12">
        <f t="shared" si="635"/>
        <v>2206642.6997395977</v>
      </c>
      <c r="M11450" s="11">
        <f>COUNTIF(E$2:$E11450,E11450)</f>
        <v>2107</v>
      </c>
      <c r="O11450" t="str">
        <f t="shared" si="633"/>
        <v/>
      </c>
    </row>
    <row r="11451" spans="1:15" hidden="1">
      <c r="A11451" s="41" t="s">
        <v>103</v>
      </c>
      <c r="B11451" s="46">
        <v>45832</v>
      </c>
      <c r="C11451" s="8" t="s">
        <v>13</v>
      </c>
      <c r="D11451" s="8" t="s">
        <v>14</v>
      </c>
      <c r="E11451" s="8" t="s">
        <v>14</v>
      </c>
      <c r="F11451" s="9">
        <f t="shared" si="634"/>
        <v>-1200000</v>
      </c>
      <c r="G11451" s="9">
        <v>-12</v>
      </c>
      <c r="H11451" s="10">
        <v>-1294140</v>
      </c>
      <c r="I11451" s="11">
        <f t="shared" si="630"/>
        <v>15320121286.449682</v>
      </c>
      <c r="J11451" s="11">
        <f t="shared" si="631"/>
        <v>148625</v>
      </c>
      <c r="K11451" s="11">
        <f t="shared" si="632"/>
        <v>103079.0330459188</v>
      </c>
      <c r="L11451" s="12">
        <f t="shared" si="635"/>
        <v>57191.603448974434</v>
      </c>
      <c r="M11451" s="11">
        <f>COUNTIF(E$2:$E11451,E11451)</f>
        <v>2108</v>
      </c>
      <c r="O11451" t="str">
        <f t="shared" si="633"/>
        <v/>
      </c>
    </row>
    <row r="11452" spans="1:15" hidden="1">
      <c r="A11452" s="41" t="s">
        <v>103</v>
      </c>
      <c r="B11452" s="46">
        <v>45832</v>
      </c>
      <c r="C11452" s="8" t="s">
        <v>13</v>
      </c>
      <c r="D11452" s="8" t="s">
        <v>46</v>
      </c>
      <c r="E11452" s="8" t="s">
        <v>46</v>
      </c>
      <c r="F11452" s="9">
        <f t="shared" si="634"/>
        <v>7200000</v>
      </c>
      <c r="G11452" s="9">
        <v>72</v>
      </c>
      <c r="H11452" s="10">
        <v>7469568</v>
      </c>
      <c r="I11452" s="11">
        <f t="shared" ref="I11452:I11515" si="636">IF(H11452&gt;=0,IF(M11452=1,H11452,SUMIFS(I:I,E:E,E11452,M:M,M11452-1)+H11452),SUMIFS(I:I,E:E,E11452,M:M,M11452-1)+K11452*G11452)</f>
        <v>12248306894.515728</v>
      </c>
      <c r="J11452" s="11">
        <f t="shared" ref="J11452:J11515" si="637">IF(M11452=1,G11452,SUMIFS($J:$J,$E:$E,E11452,$M:$M,M11452-1)+G11452)</f>
        <v>118977</v>
      </c>
      <c r="K11452" s="11">
        <f t="shared" ref="K11452:K11515" si="638">IF(H11452&gt;=0,I11452/J11452,SUMIFS($K:$K,$E:$E,E11452,$M:$M,M11452-1))</f>
        <v>102946.84598296921</v>
      </c>
      <c r="L11452" s="12">
        <f t="shared" si="635"/>
        <v>0</v>
      </c>
      <c r="M11452" s="11">
        <f>COUNTIF(E$2:$E11452,E11452)</f>
        <v>3124</v>
      </c>
      <c r="O11452" t="str">
        <f t="shared" ref="O11452:O11515" si="639">IF(M11452=_xlfn.MAXIFS(M:M,D:D,D11452),"X","")</f>
        <v/>
      </c>
    </row>
    <row r="11453" spans="1:15" hidden="1">
      <c r="A11453" s="41" t="s">
        <v>103</v>
      </c>
      <c r="B11453" s="46">
        <v>45832</v>
      </c>
      <c r="C11453" s="8" t="s">
        <v>13</v>
      </c>
      <c r="D11453" s="8" t="s">
        <v>15</v>
      </c>
      <c r="E11453" s="8" t="s">
        <v>15</v>
      </c>
      <c r="F11453" s="9">
        <f t="shared" si="634"/>
        <v>-10900000</v>
      </c>
      <c r="G11453" s="9">
        <v>-109</v>
      </c>
      <c r="H11453" s="10">
        <v>-11989564</v>
      </c>
      <c r="I11453" s="11">
        <f t="shared" si="636"/>
        <v>12479596136.852905</v>
      </c>
      <c r="J11453" s="11">
        <f t="shared" si="637"/>
        <v>115525</v>
      </c>
      <c r="K11453" s="11">
        <f t="shared" si="638"/>
        <v>108025.06935168064</v>
      </c>
      <c r="L11453" s="12">
        <f t="shared" si="635"/>
        <v>214831.44066681154</v>
      </c>
      <c r="M11453" s="11">
        <f>COUNTIF(E$2:$E11453,E11453)</f>
        <v>3698</v>
      </c>
      <c r="O11453" t="str">
        <f t="shared" si="639"/>
        <v/>
      </c>
    </row>
    <row r="11454" spans="1:15" hidden="1">
      <c r="A11454" s="41" t="s">
        <v>103</v>
      </c>
      <c r="B11454" s="46">
        <v>45832</v>
      </c>
      <c r="C11454" s="8" t="s">
        <v>13</v>
      </c>
      <c r="D11454" s="8" t="s">
        <v>15</v>
      </c>
      <c r="E11454" s="8" t="s">
        <v>15</v>
      </c>
      <c r="F11454" s="9">
        <f t="shared" si="634"/>
        <v>900000</v>
      </c>
      <c r="G11454" s="9">
        <v>9</v>
      </c>
      <c r="H11454" s="10">
        <v>989730</v>
      </c>
      <c r="I11454" s="11">
        <f t="shared" si="636"/>
        <v>12480585866.852905</v>
      </c>
      <c r="J11454" s="11">
        <f t="shared" si="637"/>
        <v>115534</v>
      </c>
      <c r="K11454" s="11">
        <f t="shared" si="638"/>
        <v>108025.22086011828</v>
      </c>
      <c r="L11454" s="12">
        <f t="shared" si="635"/>
        <v>0</v>
      </c>
      <c r="M11454" s="11">
        <f>COUNTIF(E$2:$E11454,E11454)</f>
        <v>3699</v>
      </c>
      <c r="O11454" t="str">
        <f t="shared" si="639"/>
        <v/>
      </c>
    </row>
    <row r="11455" spans="1:15" hidden="1">
      <c r="A11455" s="41" t="s">
        <v>103</v>
      </c>
      <c r="B11455" s="46">
        <v>45832</v>
      </c>
      <c r="C11455" s="8" t="s">
        <v>13</v>
      </c>
      <c r="D11455" s="8" t="s">
        <v>14</v>
      </c>
      <c r="E11455" s="8" t="s">
        <v>14</v>
      </c>
      <c r="F11455" s="9">
        <f t="shared" si="634"/>
        <v>-4000000</v>
      </c>
      <c r="G11455" s="9">
        <v>-40</v>
      </c>
      <c r="H11455" s="10">
        <v>-4313800</v>
      </c>
      <c r="I11455" s="11">
        <f t="shared" si="636"/>
        <v>15315998125.127846</v>
      </c>
      <c r="J11455" s="11">
        <f t="shared" si="637"/>
        <v>148585</v>
      </c>
      <c r="K11455" s="11">
        <f t="shared" si="638"/>
        <v>103079.0330459188</v>
      </c>
      <c r="L11455" s="12">
        <f t="shared" si="635"/>
        <v>190638.67816324811</v>
      </c>
      <c r="M11455" s="11">
        <f>COUNTIF(E$2:$E11455,E11455)</f>
        <v>2109</v>
      </c>
      <c r="O11455" t="str">
        <f t="shared" si="639"/>
        <v/>
      </c>
    </row>
    <row r="11456" spans="1:15" hidden="1">
      <c r="A11456" s="41" t="s">
        <v>103</v>
      </c>
      <c r="B11456" s="46">
        <v>45832</v>
      </c>
      <c r="C11456" s="8" t="s">
        <v>13</v>
      </c>
      <c r="D11456" s="8" t="s">
        <v>15</v>
      </c>
      <c r="E11456" s="8" t="s">
        <v>15</v>
      </c>
      <c r="F11456" s="9">
        <f t="shared" si="634"/>
        <v>-18100000</v>
      </c>
      <c r="G11456" s="9">
        <v>-181</v>
      </c>
      <c r="H11456" s="10">
        <v>-19909276</v>
      </c>
      <c r="I11456" s="11">
        <f t="shared" si="636"/>
        <v>12461033301.877224</v>
      </c>
      <c r="J11456" s="11">
        <f t="shared" si="637"/>
        <v>115353</v>
      </c>
      <c r="K11456" s="11">
        <f t="shared" si="638"/>
        <v>108025.22086011828</v>
      </c>
      <c r="L11456" s="12">
        <f t="shared" si="635"/>
        <v>356711.02431859076</v>
      </c>
      <c r="M11456" s="11">
        <f>COUNTIF(E$2:$E11456,E11456)</f>
        <v>3700</v>
      </c>
      <c r="O11456" t="str">
        <f t="shared" si="639"/>
        <v/>
      </c>
    </row>
    <row r="11457" spans="1:15" hidden="1">
      <c r="A11457" s="41" t="s">
        <v>103</v>
      </c>
      <c r="B11457" s="46">
        <v>45832</v>
      </c>
      <c r="C11457" s="8" t="s">
        <v>13</v>
      </c>
      <c r="D11457" s="8" t="s">
        <v>15</v>
      </c>
      <c r="E11457" s="8" t="s">
        <v>15</v>
      </c>
      <c r="F11457" s="9">
        <f t="shared" si="634"/>
        <v>-23100000</v>
      </c>
      <c r="G11457" s="9">
        <v>-231</v>
      </c>
      <c r="H11457" s="10">
        <v>-25409076</v>
      </c>
      <c r="I11457" s="11">
        <f t="shared" si="636"/>
        <v>12436079475.858536</v>
      </c>
      <c r="J11457" s="11">
        <f t="shared" si="637"/>
        <v>115122</v>
      </c>
      <c r="K11457" s="11">
        <f t="shared" si="638"/>
        <v>108025.22086011828</v>
      </c>
      <c r="L11457" s="12">
        <f t="shared" si="635"/>
        <v>455249.98131267726</v>
      </c>
      <c r="M11457" s="11">
        <f>COUNTIF(E$2:$E11457,E11457)</f>
        <v>3701</v>
      </c>
      <c r="O11457" t="str">
        <f t="shared" si="639"/>
        <v/>
      </c>
    </row>
    <row r="11458" spans="1:15" hidden="1">
      <c r="A11458" s="41" t="s">
        <v>103</v>
      </c>
      <c r="B11458" s="46">
        <v>45832</v>
      </c>
      <c r="C11458" s="8" t="s">
        <v>13</v>
      </c>
      <c r="D11458" s="8" t="s">
        <v>14</v>
      </c>
      <c r="E11458" s="8" t="s">
        <v>14</v>
      </c>
      <c r="F11458" s="9">
        <f t="shared" si="634"/>
        <v>-15700000</v>
      </c>
      <c r="G11458" s="9">
        <v>-157</v>
      </c>
      <c r="H11458" s="10">
        <v>-16931665</v>
      </c>
      <c r="I11458" s="11">
        <f t="shared" si="636"/>
        <v>15299814716.939636</v>
      </c>
      <c r="J11458" s="11">
        <f t="shared" si="637"/>
        <v>148428</v>
      </c>
      <c r="K11458" s="11">
        <f t="shared" si="638"/>
        <v>103079.0330459188</v>
      </c>
      <c r="L11458" s="12">
        <f t="shared" si="635"/>
        <v>748256.81179074943</v>
      </c>
      <c r="M11458" s="11">
        <f>COUNTIF(E$2:$E11458,E11458)</f>
        <v>2110</v>
      </c>
      <c r="O11458" t="str">
        <f t="shared" si="639"/>
        <v/>
      </c>
    </row>
    <row r="11459" spans="1:15" hidden="1">
      <c r="A11459" s="41" t="s">
        <v>103</v>
      </c>
      <c r="B11459" s="46">
        <v>45832</v>
      </c>
      <c r="C11459" s="8" t="s">
        <v>13</v>
      </c>
      <c r="D11459" s="8" t="s">
        <v>14</v>
      </c>
      <c r="E11459" s="8" t="s">
        <v>14</v>
      </c>
      <c r="F11459" s="9">
        <f t="shared" si="634"/>
        <v>-9200000</v>
      </c>
      <c r="G11459" s="9">
        <v>-92</v>
      </c>
      <c r="H11459" s="10">
        <v>-9921740</v>
      </c>
      <c r="I11459" s="11">
        <f t="shared" si="636"/>
        <v>15290331445.899412</v>
      </c>
      <c r="J11459" s="11">
        <f t="shared" si="637"/>
        <v>148336</v>
      </c>
      <c r="K11459" s="11">
        <f t="shared" si="638"/>
        <v>103079.0330459188</v>
      </c>
      <c r="L11459" s="12">
        <f t="shared" si="635"/>
        <v>438468.9597754702</v>
      </c>
      <c r="M11459" s="11">
        <f>COUNTIF(E$2:$E11459,E11459)</f>
        <v>2111</v>
      </c>
      <c r="O11459" t="str">
        <f t="shared" si="639"/>
        <v/>
      </c>
    </row>
    <row r="11460" spans="1:15" hidden="1">
      <c r="A11460" s="41" t="s">
        <v>103</v>
      </c>
      <c r="B11460" s="46">
        <v>45832</v>
      </c>
      <c r="C11460" s="8" t="s">
        <v>13</v>
      </c>
      <c r="D11460" s="8" t="s">
        <v>15</v>
      </c>
      <c r="E11460" s="8" t="s">
        <v>15</v>
      </c>
      <c r="F11460" s="9">
        <f t="shared" si="634"/>
        <v>-12100000</v>
      </c>
      <c r="G11460" s="9">
        <v>-121</v>
      </c>
      <c r="H11460" s="10">
        <v>-13309516</v>
      </c>
      <c r="I11460" s="11">
        <f t="shared" si="636"/>
        <v>12423008424.134462</v>
      </c>
      <c r="J11460" s="11">
        <f t="shared" si="637"/>
        <v>115001</v>
      </c>
      <c r="K11460" s="11">
        <f t="shared" si="638"/>
        <v>108025.22086011828</v>
      </c>
      <c r="L11460" s="12">
        <f t="shared" si="635"/>
        <v>238464.27592568845</v>
      </c>
      <c r="M11460" s="11">
        <f>COUNTIF(E$2:$E11460,E11460)</f>
        <v>3702</v>
      </c>
      <c r="O11460" t="str">
        <f t="shared" si="639"/>
        <v/>
      </c>
    </row>
    <row r="11461" spans="1:15" hidden="1">
      <c r="A11461" s="41" t="s">
        <v>103</v>
      </c>
      <c r="B11461" s="46">
        <v>45832</v>
      </c>
      <c r="C11461" s="8" t="s">
        <v>13</v>
      </c>
      <c r="D11461" s="8" t="s">
        <v>15</v>
      </c>
      <c r="E11461" s="8" t="s">
        <v>15</v>
      </c>
      <c r="F11461" s="9">
        <f t="shared" si="634"/>
        <v>4700000</v>
      </c>
      <c r="G11461" s="9">
        <v>47</v>
      </c>
      <c r="H11461" s="10">
        <v>5084507</v>
      </c>
      <c r="I11461" s="11">
        <f t="shared" si="636"/>
        <v>12428092931.134462</v>
      </c>
      <c r="J11461" s="11">
        <f t="shared" si="637"/>
        <v>115048</v>
      </c>
      <c r="K11461" s="11">
        <f t="shared" si="638"/>
        <v>108025.2844998128</v>
      </c>
      <c r="L11461" s="12">
        <f t="shared" si="635"/>
        <v>0</v>
      </c>
      <c r="M11461" s="11">
        <f>COUNTIF(E$2:$E11461,E11461)</f>
        <v>3703</v>
      </c>
      <c r="O11461" t="str">
        <f t="shared" si="639"/>
        <v/>
      </c>
    </row>
    <row r="11462" spans="1:15" hidden="1">
      <c r="A11462" s="41" t="s">
        <v>103</v>
      </c>
      <c r="B11462" s="46">
        <v>45832</v>
      </c>
      <c r="C11462" s="8" t="s">
        <v>13</v>
      </c>
      <c r="D11462" s="8" t="s">
        <v>14</v>
      </c>
      <c r="E11462" s="8" t="s">
        <v>14</v>
      </c>
      <c r="F11462" s="9">
        <f t="shared" si="634"/>
        <v>-46300000</v>
      </c>
      <c r="G11462" s="9">
        <v>-463</v>
      </c>
      <c r="H11462" s="10">
        <v>-49932235</v>
      </c>
      <c r="I11462" s="11">
        <f t="shared" si="636"/>
        <v>15242605853.599152</v>
      </c>
      <c r="J11462" s="11">
        <f t="shared" si="637"/>
        <v>147873</v>
      </c>
      <c r="K11462" s="11">
        <f t="shared" si="638"/>
        <v>103079.0330459188</v>
      </c>
      <c r="L11462" s="12">
        <f t="shared" si="635"/>
        <v>2206642.6997395977</v>
      </c>
      <c r="M11462" s="11">
        <f>COUNTIF(E$2:$E11462,E11462)</f>
        <v>2112</v>
      </c>
      <c r="O11462" t="str">
        <f t="shared" si="639"/>
        <v/>
      </c>
    </row>
    <row r="11463" spans="1:15" hidden="1">
      <c r="A11463" s="41" t="s">
        <v>103</v>
      </c>
      <c r="B11463" s="46">
        <v>45832</v>
      </c>
      <c r="C11463" s="8" t="s">
        <v>13</v>
      </c>
      <c r="D11463" s="8" t="s">
        <v>90</v>
      </c>
      <c r="E11463" s="8" t="s">
        <v>90</v>
      </c>
      <c r="F11463" s="9">
        <f t="shared" si="634"/>
        <v>900000</v>
      </c>
      <c r="G11463" s="9">
        <v>9</v>
      </c>
      <c r="H11463" s="10">
        <v>979173</v>
      </c>
      <c r="I11463" s="11">
        <f t="shared" si="636"/>
        <v>4402903576.24438</v>
      </c>
      <c r="J11463" s="11">
        <f t="shared" si="637"/>
        <v>41792</v>
      </c>
      <c r="K11463" s="11">
        <f t="shared" si="638"/>
        <v>105352.78465362701</v>
      </c>
      <c r="L11463" s="12">
        <f t="shared" si="635"/>
        <v>0</v>
      </c>
      <c r="M11463" s="11">
        <f>COUNTIF(E$2:$E11463,E11463)</f>
        <v>1861</v>
      </c>
      <c r="O11463" t="str">
        <f t="shared" si="639"/>
        <v/>
      </c>
    </row>
    <row r="11464" spans="1:15" hidden="1">
      <c r="A11464" s="41" t="s">
        <v>103</v>
      </c>
      <c r="B11464" s="46">
        <v>45832</v>
      </c>
      <c r="C11464" s="8" t="s">
        <v>13</v>
      </c>
      <c r="D11464" s="8" t="s">
        <v>14</v>
      </c>
      <c r="E11464" s="8" t="s">
        <v>14</v>
      </c>
      <c r="F11464" s="9">
        <f t="shared" si="634"/>
        <v>-1800000</v>
      </c>
      <c r="G11464" s="9">
        <v>-18</v>
      </c>
      <c r="H11464" s="10">
        <v>-1941210</v>
      </c>
      <c r="I11464" s="11">
        <f t="shared" si="636"/>
        <v>15240750431.004326</v>
      </c>
      <c r="J11464" s="11">
        <f t="shared" si="637"/>
        <v>147855</v>
      </c>
      <c r="K11464" s="11">
        <f t="shared" si="638"/>
        <v>103079.0330459188</v>
      </c>
      <c r="L11464" s="12">
        <f t="shared" si="635"/>
        <v>85787.405173461651</v>
      </c>
      <c r="M11464" s="11">
        <f>COUNTIF(E$2:$E11464,E11464)</f>
        <v>2113</v>
      </c>
      <c r="O11464" t="str">
        <f t="shared" si="639"/>
        <v/>
      </c>
    </row>
    <row r="11465" spans="1:15" hidden="1">
      <c r="A11465" s="41" t="s">
        <v>103</v>
      </c>
      <c r="B11465" s="46">
        <v>45832</v>
      </c>
      <c r="C11465" s="8" t="s">
        <v>13</v>
      </c>
      <c r="D11465" s="8" t="s">
        <v>14</v>
      </c>
      <c r="E11465" s="8" t="s">
        <v>14</v>
      </c>
      <c r="F11465" s="9">
        <f t="shared" si="634"/>
        <v>-18500000</v>
      </c>
      <c r="G11465" s="9">
        <v>-185</v>
      </c>
      <c r="H11465" s="10">
        <v>-19951325</v>
      </c>
      <c r="I11465" s="11">
        <f t="shared" si="636"/>
        <v>15221680809.890831</v>
      </c>
      <c r="J11465" s="11">
        <f t="shared" si="637"/>
        <v>147670</v>
      </c>
      <c r="K11465" s="11">
        <f t="shared" si="638"/>
        <v>103079.0330459188</v>
      </c>
      <c r="L11465" s="12">
        <f t="shared" si="635"/>
        <v>881703.88650502264</v>
      </c>
      <c r="M11465" s="11">
        <f>COUNTIF(E$2:$E11465,E11465)</f>
        <v>2114</v>
      </c>
      <c r="O11465" t="str">
        <f t="shared" si="639"/>
        <v/>
      </c>
    </row>
    <row r="11466" spans="1:15" hidden="1">
      <c r="A11466" s="41" t="s">
        <v>103</v>
      </c>
      <c r="B11466" s="46">
        <v>45832</v>
      </c>
      <c r="C11466" s="8" t="s">
        <v>13</v>
      </c>
      <c r="D11466" s="8" t="s">
        <v>15</v>
      </c>
      <c r="E11466" s="8" t="s">
        <v>15</v>
      </c>
      <c r="F11466" s="9">
        <f t="shared" si="634"/>
        <v>-900000</v>
      </c>
      <c r="G11466" s="9">
        <v>-9</v>
      </c>
      <c r="H11466" s="10">
        <v>-989964</v>
      </c>
      <c r="I11466" s="11">
        <f t="shared" si="636"/>
        <v>12427120703.573963</v>
      </c>
      <c r="J11466" s="11">
        <f t="shared" si="637"/>
        <v>115039</v>
      </c>
      <c r="K11466" s="11">
        <f t="shared" si="638"/>
        <v>108025.2844998128</v>
      </c>
      <c r="L11466" s="12">
        <f t="shared" si="635"/>
        <v>17736.439501684858</v>
      </c>
      <c r="M11466" s="11">
        <f>COUNTIF(E$2:$E11466,E11466)</f>
        <v>3704</v>
      </c>
      <c r="O11466" t="str">
        <f t="shared" si="639"/>
        <v/>
      </c>
    </row>
    <row r="11467" spans="1:15" hidden="1">
      <c r="A11467" s="41" t="s">
        <v>103</v>
      </c>
      <c r="B11467" s="46">
        <v>45832</v>
      </c>
      <c r="C11467" s="8" t="s">
        <v>13</v>
      </c>
      <c r="D11467" s="8" t="s">
        <v>15</v>
      </c>
      <c r="E11467" s="8" t="s">
        <v>15</v>
      </c>
      <c r="F11467" s="9">
        <f t="shared" si="634"/>
        <v>-31800000</v>
      </c>
      <c r="G11467" s="9">
        <v>-318</v>
      </c>
      <c r="H11467" s="10">
        <v>-34978728</v>
      </c>
      <c r="I11467" s="11">
        <f t="shared" si="636"/>
        <v>12392768663.103024</v>
      </c>
      <c r="J11467" s="11">
        <f t="shared" si="637"/>
        <v>114721</v>
      </c>
      <c r="K11467" s="11">
        <f t="shared" si="638"/>
        <v>108025.2844998128</v>
      </c>
      <c r="L11467" s="12">
        <f t="shared" si="635"/>
        <v>626687.5290595293</v>
      </c>
      <c r="M11467" s="11">
        <f>COUNTIF(E$2:$E11467,E11467)</f>
        <v>3705</v>
      </c>
      <c r="O11467" t="str">
        <f t="shared" si="639"/>
        <v/>
      </c>
    </row>
    <row r="11468" spans="1:15" hidden="1">
      <c r="A11468" s="41" t="s">
        <v>103</v>
      </c>
      <c r="B11468" s="46">
        <v>45832</v>
      </c>
      <c r="C11468" s="8" t="s">
        <v>13</v>
      </c>
      <c r="D11468" s="8" t="s">
        <v>14</v>
      </c>
      <c r="E11468" s="8" t="s">
        <v>14</v>
      </c>
      <c r="F11468" s="9">
        <f t="shared" si="634"/>
        <v>-18500000</v>
      </c>
      <c r="G11468" s="9">
        <v>-185</v>
      </c>
      <c r="H11468" s="10">
        <v>-19951325</v>
      </c>
      <c r="I11468" s="11">
        <f t="shared" si="636"/>
        <v>15202611188.777336</v>
      </c>
      <c r="J11468" s="11">
        <f t="shared" si="637"/>
        <v>147485</v>
      </c>
      <c r="K11468" s="11">
        <f t="shared" si="638"/>
        <v>103079.0330459188</v>
      </c>
      <c r="L11468" s="12">
        <f t="shared" si="635"/>
        <v>881703.88650502264</v>
      </c>
      <c r="M11468" s="11">
        <f>COUNTIF(E$2:$E11468,E11468)</f>
        <v>2115</v>
      </c>
      <c r="O11468" t="str">
        <f t="shared" si="639"/>
        <v/>
      </c>
    </row>
    <row r="11469" spans="1:15" hidden="1">
      <c r="A11469" s="41" t="s">
        <v>103</v>
      </c>
      <c r="B11469" s="46">
        <v>45832</v>
      </c>
      <c r="C11469" s="8" t="s">
        <v>13</v>
      </c>
      <c r="D11469" s="8" t="s">
        <v>14</v>
      </c>
      <c r="E11469" s="8" t="s">
        <v>14</v>
      </c>
      <c r="F11469" s="9">
        <f t="shared" si="634"/>
        <v>-3200000</v>
      </c>
      <c r="G11469" s="9">
        <v>-32</v>
      </c>
      <c r="H11469" s="10">
        <v>-3451040</v>
      </c>
      <c r="I11469" s="11">
        <f t="shared" si="636"/>
        <v>15199312659.719866</v>
      </c>
      <c r="J11469" s="11">
        <f t="shared" si="637"/>
        <v>147453</v>
      </c>
      <c r="K11469" s="11">
        <f t="shared" si="638"/>
        <v>103079.0330459188</v>
      </c>
      <c r="L11469" s="12">
        <f t="shared" si="635"/>
        <v>152510.94253059849</v>
      </c>
      <c r="M11469" s="11">
        <f>COUNTIF(E$2:$E11469,E11469)</f>
        <v>2116</v>
      </c>
      <c r="O11469" t="str">
        <f t="shared" si="639"/>
        <v/>
      </c>
    </row>
    <row r="11470" spans="1:15" hidden="1">
      <c r="A11470" s="41" t="s">
        <v>103</v>
      </c>
      <c r="B11470" s="46">
        <v>45832</v>
      </c>
      <c r="C11470" s="8" t="s">
        <v>13</v>
      </c>
      <c r="D11470" s="8" t="s">
        <v>15</v>
      </c>
      <c r="E11470" s="8" t="s">
        <v>15</v>
      </c>
      <c r="F11470" s="9">
        <f t="shared" si="634"/>
        <v>-900000</v>
      </c>
      <c r="G11470" s="9">
        <v>-9</v>
      </c>
      <c r="H11470" s="10">
        <v>-989964</v>
      </c>
      <c r="I11470" s="11">
        <f t="shared" si="636"/>
        <v>12391796435.542524</v>
      </c>
      <c r="J11470" s="11">
        <f t="shared" si="637"/>
        <v>114712</v>
      </c>
      <c r="K11470" s="11">
        <f t="shared" si="638"/>
        <v>108025.2844998128</v>
      </c>
      <c r="L11470" s="12">
        <f t="shared" si="635"/>
        <v>17736.439501684858</v>
      </c>
      <c r="M11470" s="11">
        <f>COUNTIF(E$2:$E11470,E11470)</f>
        <v>3706</v>
      </c>
      <c r="O11470" t="str">
        <f t="shared" si="639"/>
        <v/>
      </c>
    </row>
    <row r="11471" spans="1:15" hidden="1">
      <c r="A11471" s="41" t="s">
        <v>103</v>
      </c>
      <c r="B11471" s="46">
        <v>45832</v>
      </c>
      <c r="C11471" s="8" t="s">
        <v>13</v>
      </c>
      <c r="D11471" s="8" t="s">
        <v>14</v>
      </c>
      <c r="E11471" s="8" t="s">
        <v>14</v>
      </c>
      <c r="F11471" s="9">
        <f t="shared" si="634"/>
        <v>-1000000</v>
      </c>
      <c r="G11471" s="9">
        <v>-10</v>
      </c>
      <c r="H11471" s="10">
        <v>-1078450</v>
      </c>
      <c r="I11471" s="11">
        <f t="shared" si="636"/>
        <v>15198281869.389406</v>
      </c>
      <c r="J11471" s="11">
        <f t="shared" si="637"/>
        <v>147443</v>
      </c>
      <c r="K11471" s="11">
        <f t="shared" si="638"/>
        <v>103079.0330459188</v>
      </c>
      <c r="L11471" s="12">
        <f t="shared" si="635"/>
        <v>47659.669540812029</v>
      </c>
      <c r="M11471" s="11">
        <f>COUNTIF(E$2:$E11471,E11471)</f>
        <v>2117</v>
      </c>
      <c r="O11471" t="str">
        <f t="shared" si="639"/>
        <v/>
      </c>
    </row>
    <row r="11472" spans="1:15" hidden="1">
      <c r="A11472" s="41" t="s">
        <v>103</v>
      </c>
      <c r="B11472" s="46">
        <v>45832</v>
      </c>
      <c r="C11472" s="8" t="s">
        <v>13</v>
      </c>
      <c r="D11472" s="8" t="s">
        <v>15</v>
      </c>
      <c r="E11472" s="8" t="s">
        <v>15</v>
      </c>
      <c r="F11472" s="9">
        <f t="shared" si="634"/>
        <v>3600000</v>
      </c>
      <c r="G11472" s="9">
        <v>36</v>
      </c>
      <c r="H11472" s="10">
        <v>3956436</v>
      </c>
      <c r="I11472" s="11">
        <f t="shared" si="636"/>
        <v>12395752871.542524</v>
      </c>
      <c r="J11472" s="11">
        <f t="shared" si="637"/>
        <v>114748</v>
      </c>
      <c r="K11472" s="11">
        <f t="shared" si="638"/>
        <v>108025.8729698341</v>
      </c>
      <c r="L11472" s="12">
        <f t="shared" si="635"/>
        <v>0</v>
      </c>
      <c r="M11472" s="11">
        <f>COUNTIF(E$2:$E11472,E11472)</f>
        <v>3707</v>
      </c>
      <c r="O11472" t="str">
        <f t="shared" si="639"/>
        <v/>
      </c>
    </row>
    <row r="11473" spans="1:15" hidden="1">
      <c r="A11473" s="41" t="s">
        <v>103</v>
      </c>
      <c r="B11473" s="46">
        <v>45832</v>
      </c>
      <c r="C11473" s="8" t="s">
        <v>13</v>
      </c>
      <c r="D11473" s="8" t="s">
        <v>14</v>
      </c>
      <c r="E11473" s="8" t="s">
        <v>14</v>
      </c>
      <c r="F11473" s="9">
        <f t="shared" si="634"/>
        <v>-1800000</v>
      </c>
      <c r="G11473" s="9">
        <v>-18</v>
      </c>
      <c r="H11473" s="10">
        <v>-1941210</v>
      </c>
      <c r="I11473" s="11">
        <f t="shared" si="636"/>
        <v>15196426446.79458</v>
      </c>
      <c r="J11473" s="11">
        <f t="shared" si="637"/>
        <v>147425</v>
      </c>
      <c r="K11473" s="11">
        <f t="shared" si="638"/>
        <v>103079.0330459188</v>
      </c>
      <c r="L11473" s="12">
        <f t="shared" si="635"/>
        <v>85787.405173461651</v>
      </c>
      <c r="M11473" s="11">
        <f>COUNTIF(E$2:$E11473,E11473)</f>
        <v>2118</v>
      </c>
      <c r="O11473" t="str">
        <f t="shared" si="639"/>
        <v/>
      </c>
    </row>
    <row r="11474" spans="1:15" hidden="1">
      <c r="A11474" s="41" t="s">
        <v>103</v>
      </c>
      <c r="B11474" s="46">
        <v>45832</v>
      </c>
      <c r="C11474" s="8" t="s">
        <v>13</v>
      </c>
      <c r="D11474" s="8" t="s">
        <v>15</v>
      </c>
      <c r="E11474" s="8" t="s">
        <v>15</v>
      </c>
      <c r="F11474" s="9">
        <f t="shared" si="634"/>
        <v>3500000</v>
      </c>
      <c r="G11474" s="9">
        <v>35</v>
      </c>
      <c r="H11474" s="10">
        <v>3848530</v>
      </c>
      <c r="I11474" s="11">
        <f t="shared" si="636"/>
        <v>12399601401.542524</v>
      </c>
      <c r="J11474" s="11">
        <f t="shared" si="637"/>
        <v>114783</v>
      </c>
      <c r="K11474" s="11">
        <f t="shared" si="638"/>
        <v>108026.46212019658</v>
      </c>
      <c r="L11474" s="12">
        <f t="shared" si="635"/>
        <v>0</v>
      </c>
      <c r="M11474" s="11">
        <f>COUNTIF(E$2:$E11474,E11474)</f>
        <v>3708</v>
      </c>
      <c r="O11474" t="str">
        <f t="shared" si="639"/>
        <v/>
      </c>
    </row>
    <row r="11475" spans="1:15" hidden="1">
      <c r="A11475" s="41" t="s">
        <v>103</v>
      </c>
      <c r="B11475" s="46">
        <v>45832</v>
      </c>
      <c r="C11475" s="8" t="s">
        <v>13</v>
      </c>
      <c r="D11475" s="8" t="s">
        <v>15</v>
      </c>
      <c r="E11475" s="8" t="s">
        <v>15</v>
      </c>
      <c r="F11475" s="9">
        <f t="shared" si="634"/>
        <v>900000</v>
      </c>
      <c r="G11475" s="9">
        <v>9</v>
      </c>
      <c r="H11475" s="10">
        <v>989730</v>
      </c>
      <c r="I11475" s="11">
        <f t="shared" si="636"/>
        <v>12400591131.542524</v>
      </c>
      <c r="J11475" s="11">
        <f t="shared" si="637"/>
        <v>114792</v>
      </c>
      <c r="K11475" s="11">
        <f t="shared" si="638"/>
        <v>108026.61449876755</v>
      </c>
      <c r="L11475" s="12">
        <f t="shared" si="635"/>
        <v>0</v>
      </c>
      <c r="M11475" s="11">
        <f>COUNTIF(E$2:$E11475,E11475)</f>
        <v>3709</v>
      </c>
      <c r="O11475" t="str">
        <f t="shared" si="639"/>
        <v/>
      </c>
    </row>
    <row r="11476" spans="1:15" hidden="1">
      <c r="A11476" s="41" t="s">
        <v>103</v>
      </c>
      <c r="B11476" s="46">
        <v>45832</v>
      </c>
      <c r="C11476" s="8" t="s">
        <v>13</v>
      </c>
      <c r="D11476" s="8" t="s">
        <v>46</v>
      </c>
      <c r="E11476" s="8" t="s">
        <v>46</v>
      </c>
      <c r="F11476" s="9">
        <f t="shared" si="634"/>
        <v>4600000</v>
      </c>
      <c r="G11476" s="9">
        <v>46</v>
      </c>
      <c r="H11476" s="10">
        <v>4804516</v>
      </c>
      <c r="I11476" s="11">
        <f t="shared" si="636"/>
        <v>12253111410.515728</v>
      </c>
      <c r="J11476" s="11">
        <f t="shared" si="637"/>
        <v>119023</v>
      </c>
      <c r="K11476" s="11">
        <f t="shared" si="638"/>
        <v>102947.42537589985</v>
      </c>
      <c r="L11476" s="12">
        <f t="shared" si="635"/>
        <v>0</v>
      </c>
      <c r="M11476" s="11">
        <f>COUNTIF(E$2:$E11476,E11476)</f>
        <v>3125</v>
      </c>
      <c r="O11476" t="str">
        <f t="shared" si="639"/>
        <v/>
      </c>
    </row>
    <row r="11477" spans="1:15" hidden="1">
      <c r="A11477" s="41" t="s">
        <v>103</v>
      </c>
      <c r="B11477" s="46">
        <v>45832</v>
      </c>
      <c r="C11477" s="8" t="s">
        <v>13</v>
      </c>
      <c r="D11477" s="8" t="s">
        <v>46</v>
      </c>
      <c r="E11477" s="8" t="s">
        <v>46</v>
      </c>
      <c r="F11477" s="9">
        <f t="shared" si="634"/>
        <v>90900000</v>
      </c>
      <c r="G11477" s="9">
        <v>909</v>
      </c>
      <c r="H11477" s="10">
        <v>95016861</v>
      </c>
      <c r="I11477" s="11">
        <f t="shared" si="636"/>
        <v>12348128271.515728</v>
      </c>
      <c r="J11477" s="11">
        <f t="shared" si="637"/>
        <v>119932</v>
      </c>
      <c r="K11477" s="11">
        <f t="shared" si="638"/>
        <v>102959.41259643571</v>
      </c>
      <c r="L11477" s="12">
        <f t="shared" si="635"/>
        <v>0</v>
      </c>
      <c r="M11477" s="11">
        <f>COUNTIF(E$2:$E11477,E11477)</f>
        <v>3126</v>
      </c>
      <c r="O11477" t="str">
        <f t="shared" si="639"/>
        <v/>
      </c>
    </row>
    <row r="11478" spans="1:15" hidden="1">
      <c r="A11478" s="41" t="s">
        <v>103</v>
      </c>
      <c r="B11478" s="46">
        <v>45832</v>
      </c>
      <c r="C11478" s="8" t="s">
        <v>13</v>
      </c>
      <c r="D11478" s="8" t="s">
        <v>14</v>
      </c>
      <c r="E11478" s="8" t="s">
        <v>14</v>
      </c>
      <c r="F11478" s="9">
        <f t="shared" si="634"/>
        <v>-46300000</v>
      </c>
      <c r="G11478" s="9">
        <v>-463</v>
      </c>
      <c r="H11478" s="10">
        <v>-49932235</v>
      </c>
      <c r="I11478" s="11">
        <f t="shared" si="636"/>
        <v>15148700854.49432</v>
      </c>
      <c r="J11478" s="11">
        <f t="shared" si="637"/>
        <v>146962</v>
      </c>
      <c r="K11478" s="11">
        <f t="shared" si="638"/>
        <v>103079.0330459188</v>
      </c>
      <c r="L11478" s="12">
        <f t="shared" si="635"/>
        <v>2206642.6997395977</v>
      </c>
      <c r="M11478" s="11">
        <f>COUNTIF(E$2:$E11478,E11478)</f>
        <v>2119</v>
      </c>
      <c r="O11478" t="str">
        <f t="shared" si="639"/>
        <v/>
      </c>
    </row>
    <row r="11479" spans="1:15" hidden="1">
      <c r="A11479" s="41" t="s">
        <v>103</v>
      </c>
      <c r="B11479" s="46">
        <v>45832</v>
      </c>
      <c r="C11479" s="8" t="s">
        <v>13</v>
      </c>
      <c r="D11479" s="8" t="s">
        <v>14</v>
      </c>
      <c r="E11479" s="8" t="s">
        <v>14</v>
      </c>
      <c r="F11479" s="9">
        <f t="shared" si="634"/>
        <v>-4700000</v>
      </c>
      <c r="G11479" s="9">
        <v>-47</v>
      </c>
      <c r="H11479" s="10">
        <v>-5068715</v>
      </c>
      <c r="I11479" s="11">
        <f t="shared" si="636"/>
        <v>15143856139.941162</v>
      </c>
      <c r="J11479" s="11">
        <f t="shared" si="637"/>
        <v>146915</v>
      </c>
      <c r="K11479" s="11">
        <f t="shared" si="638"/>
        <v>103079.0330459188</v>
      </c>
      <c r="L11479" s="12">
        <f t="shared" si="635"/>
        <v>224000.44684181642</v>
      </c>
      <c r="M11479" s="11">
        <f>COUNTIF(E$2:$E11479,E11479)</f>
        <v>2120</v>
      </c>
      <c r="O11479" t="str">
        <f t="shared" si="639"/>
        <v/>
      </c>
    </row>
    <row r="11480" spans="1:15" hidden="1">
      <c r="A11480" s="41" t="s">
        <v>103</v>
      </c>
      <c r="B11480" s="46">
        <v>45832</v>
      </c>
      <c r="C11480" s="8" t="s">
        <v>13</v>
      </c>
      <c r="D11480" s="8" t="s">
        <v>15</v>
      </c>
      <c r="E11480" s="8" t="s">
        <v>15</v>
      </c>
      <c r="F11480" s="9">
        <f t="shared" si="634"/>
        <v>-272600000</v>
      </c>
      <c r="G11480" s="9">
        <v>-2726</v>
      </c>
      <c r="H11480" s="10">
        <v>-299849096</v>
      </c>
      <c r="I11480" s="11">
        <f t="shared" si="636"/>
        <v>12106110580.418884</v>
      </c>
      <c r="J11480" s="11">
        <f t="shared" si="637"/>
        <v>112066</v>
      </c>
      <c r="K11480" s="11">
        <f t="shared" si="638"/>
        <v>108026.61449876755</v>
      </c>
      <c r="L11480" s="12">
        <f t="shared" si="635"/>
        <v>5368544.8763596416</v>
      </c>
      <c r="M11480" s="11">
        <f>COUNTIF(E$2:$E11480,E11480)</f>
        <v>3710</v>
      </c>
      <c r="O11480" t="str">
        <f t="shared" si="639"/>
        <v/>
      </c>
    </row>
    <row r="11481" spans="1:15" hidden="1">
      <c r="A11481" s="41" t="s">
        <v>103</v>
      </c>
      <c r="B11481" s="46">
        <v>45832</v>
      </c>
      <c r="C11481" s="8" t="s">
        <v>13</v>
      </c>
      <c r="D11481" s="8" t="s">
        <v>15</v>
      </c>
      <c r="E11481" s="8" t="s">
        <v>15</v>
      </c>
      <c r="F11481" s="9">
        <f t="shared" si="634"/>
        <v>-9000000</v>
      </c>
      <c r="G11481" s="9">
        <v>-90</v>
      </c>
      <c r="H11481" s="10">
        <v>-9899640</v>
      </c>
      <c r="I11481" s="11">
        <f t="shared" si="636"/>
        <v>12096388185.113995</v>
      </c>
      <c r="J11481" s="11">
        <f t="shared" si="637"/>
        <v>111976</v>
      </c>
      <c r="K11481" s="11">
        <f t="shared" si="638"/>
        <v>108026.61449876755</v>
      </c>
      <c r="L11481" s="12">
        <f t="shared" si="635"/>
        <v>177244.69511092082</v>
      </c>
      <c r="M11481" s="11">
        <f>COUNTIF(E$2:$E11481,E11481)</f>
        <v>3711</v>
      </c>
      <c r="O11481" t="str">
        <f t="shared" si="639"/>
        <v/>
      </c>
    </row>
    <row r="11482" spans="1:15" hidden="1">
      <c r="A11482" s="41" t="s">
        <v>103</v>
      </c>
      <c r="B11482" s="46">
        <v>45832</v>
      </c>
      <c r="C11482" s="8" t="s">
        <v>13</v>
      </c>
      <c r="D11482" s="8" t="s">
        <v>15</v>
      </c>
      <c r="E11482" s="8" t="s">
        <v>15</v>
      </c>
      <c r="F11482" s="9">
        <f t="shared" si="634"/>
        <v>-90800000</v>
      </c>
      <c r="G11482" s="9">
        <v>-908</v>
      </c>
      <c r="H11482" s="10">
        <v>-99876368</v>
      </c>
      <c r="I11482" s="11">
        <f t="shared" si="636"/>
        <v>11998300019.149113</v>
      </c>
      <c r="J11482" s="11">
        <f t="shared" si="637"/>
        <v>111068</v>
      </c>
      <c r="K11482" s="11">
        <f t="shared" si="638"/>
        <v>108026.61449876755</v>
      </c>
      <c r="L11482" s="12">
        <f t="shared" si="635"/>
        <v>1788202.0351190567</v>
      </c>
      <c r="M11482" s="11">
        <f>COUNTIF(E$2:$E11482,E11482)</f>
        <v>3712</v>
      </c>
      <c r="O11482" t="str">
        <f t="shared" si="639"/>
        <v/>
      </c>
    </row>
    <row r="11483" spans="1:15" hidden="1">
      <c r="A11483" s="41" t="s">
        <v>103</v>
      </c>
      <c r="B11483" s="46">
        <v>45832</v>
      </c>
      <c r="C11483" s="8" t="s">
        <v>13</v>
      </c>
      <c r="D11483" s="8" t="s">
        <v>14</v>
      </c>
      <c r="E11483" s="8" t="s">
        <v>14</v>
      </c>
      <c r="F11483" s="9">
        <f t="shared" si="634"/>
        <v>-29600000</v>
      </c>
      <c r="G11483" s="9">
        <v>-296</v>
      </c>
      <c r="H11483" s="10">
        <v>-31922120</v>
      </c>
      <c r="I11483" s="11">
        <f t="shared" si="636"/>
        <v>15113344746.159571</v>
      </c>
      <c r="J11483" s="11">
        <f t="shared" si="637"/>
        <v>146619</v>
      </c>
      <c r="K11483" s="11">
        <f t="shared" si="638"/>
        <v>103079.0330459188</v>
      </c>
      <c r="L11483" s="12">
        <f t="shared" si="635"/>
        <v>1410726.218408037</v>
      </c>
      <c r="M11483" s="11">
        <f>COUNTIF(E$2:$E11483,E11483)</f>
        <v>2121</v>
      </c>
      <c r="O11483" t="str">
        <f t="shared" si="639"/>
        <v/>
      </c>
    </row>
    <row r="11484" spans="1:15" hidden="1">
      <c r="A11484" s="41" t="s">
        <v>103</v>
      </c>
      <c r="B11484" s="46">
        <v>45832</v>
      </c>
      <c r="C11484" s="8" t="s">
        <v>13</v>
      </c>
      <c r="D11484" s="8" t="s">
        <v>14</v>
      </c>
      <c r="E11484" s="8" t="s">
        <v>14</v>
      </c>
      <c r="F11484" s="9">
        <f t="shared" si="634"/>
        <v>-9200000</v>
      </c>
      <c r="G11484" s="9">
        <v>-92</v>
      </c>
      <c r="H11484" s="10">
        <v>-9921740</v>
      </c>
      <c r="I11484" s="11">
        <f t="shared" si="636"/>
        <v>15103861475.119347</v>
      </c>
      <c r="J11484" s="11">
        <f t="shared" si="637"/>
        <v>146527</v>
      </c>
      <c r="K11484" s="11">
        <f t="shared" si="638"/>
        <v>103079.0330459188</v>
      </c>
      <c r="L11484" s="12">
        <f t="shared" si="635"/>
        <v>438468.9597754702</v>
      </c>
      <c r="M11484" s="11">
        <f>COUNTIF(E$2:$E11484,E11484)</f>
        <v>2122</v>
      </c>
      <c r="O11484" t="str">
        <f t="shared" si="639"/>
        <v/>
      </c>
    </row>
    <row r="11485" spans="1:15" hidden="1">
      <c r="A11485" s="41" t="s">
        <v>103</v>
      </c>
      <c r="B11485" s="46">
        <v>45832</v>
      </c>
      <c r="C11485" s="8" t="s">
        <v>13</v>
      </c>
      <c r="D11485" s="8" t="s">
        <v>14</v>
      </c>
      <c r="E11485" s="8" t="s">
        <v>14</v>
      </c>
      <c r="F11485" s="9">
        <f t="shared" si="634"/>
        <v>-900000</v>
      </c>
      <c r="G11485" s="9">
        <v>-9</v>
      </c>
      <c r="H11485" s="10">
        <v>-970605</v>
      </c>
      <c r="I11485" s="11">
        <f t="shared" si="636"/>
        <v>15102933763.821934</v>
      </c>
      <c r="J11485" s="11">
        <f t="shared" si="637"/>
        <v>146518</v>
      </c>
      <c r="K11485" s="11">
        <f t="shared" si="638"/>
        <v>103079.0330459188</v>
      </c>
      <c r="L11485" s="12">
        <f t="shared" si="635"/>
        <v>42893.702586730826</v>
      </c>
      <c r="M11485" s="11">
        <f>COUNTIF(E$2:$E11485,E11485)</f>
        <v>2123</v>
      </c>
      <c r="O11485" t="str">
        <f t="shared" si="639"/>
        <v/>
      </c>
    </row>
    <row r="11486" spans="1:15" hidden="1">
      <c r="A11486" s="41" t="s">
        <v>103</v>
      </c>
      <c r="B11486" s="46">
        <v>45832</v>
      </c>
      <c r="C11486" s="8" t="s">
        <v>13</v>
      </c>
      <c r="D11486" s="8" t="s">
        <v>15</v>
      </c>
      <c r="E11486" s="8" t="s">
        <v>15</v>
      </c>
      <c r="F11486" s="9">
        <f t="shared" si="634"/>
        <v>-27100000</v>
      </c>
      <c r="G11486" s="9">
        <v>-271</v>
      </c>
      <c r="H11486" s="10">
        <v>-29808916</v>
      </c>
      <c r="I11486" s="11">
        <f t="shared" si="636"/>
        <v>11969024806.619947</v>
      </c>
      <c r="J11486" s="11">
        <f t="shared" si="637"/>
        <v>110797</v>
      </c>
      <c r="K11486" s="11">
        <f t="shared" si="638"/>
        <v>108026.61449876755</v>
      </c>
      <c r="L11486" s="12">
        <f t="shared" si="635"/>
        <v>533703.47083399445</v>
      </c>
      <c r="M11486" s="11">
        <f>COUNTIF(E$2:$E11486,E11486)</f>
        <v>3713</v>
      </c>
      <c r="O11486" t="str">
        <f t="shared" si="639"/>
        <v/>
      </c>
    </row>
    <row r="11487" spans="1:15" hidden="1">
      <c r="A11487" s="41" t="s">
        <v>103</v>
      </c>
      <c r="B11487" s="46">
        <v>45832</v>
      </c>
      <c r="C11487" s="8" t="s">
        <v>13</v>
      </c>
      <c r="D11487" s="8" t="s">
        <v>14</v>
      </c>
      <c r="E11487" s="8" t="s">
        <v>14</v>
      </c>
      <c r="F11487" s="9">
        <f t="shared" si="634"/>
        <v>-9200000</v>
      </c>
      <c r="G11487" s="9">
        <v>-92</v>
      </c>
      <c r="H11487" s="10">
        <v>-9921740</v>
      </c>
      <c r="I11487" s="11">
        <f t="shared" si="636"/>
        <v>15093450492.78171</v>
      </c>
      <c r="J11487" s="11">
        <f t="shared" si="637"/>
        <v>146426</v>
      </c>
      <c r="K11487" s="11">
        <f t="shared" si="638"/>
        <v>103079.0330459188</v>
      </c>
      <c r="L11487" s="12">
        <f t="shared" si="635"/>
        <v>438468.9597754702</v>
      </c>
      <c r="M11487" s="11">
        <f>COUNTIF(E$2:$E11487,E11487)</f>
        <v>2124</v>
      </c>
      <c r="O11487" t="str">
        <f t="shared" si="639"/>
        <v/>
      </c>
    </row>
    <row r="11488" spans="1:15" hidden="1">
      <c r="A11488" s="41" t="s">
        <v>103</v>
      </c>
      <c r="B11488" s="46">
        <v>45832</v>
      </c>
      <c r="C11488" s="8" t="s">
        <v>13</v>
      </c>
      <c r="D11488" s="8" t="s">
        <v>46</v>
      </c>
      <c r="E11488" s="8" t="s">
        <v>46</v>
      </c>
      <c r="F11488" s="9">
        <f t="shared" si="634"/>
        <v>4500000</v>
      </c>
      <c r="G11488" s="9">
        <v>45</v>
      </c>
      <c r="H11488" s="10">
        <v>4686075</v>
      </c>
      <c r="I11488" s="11">
        <f t="shared" si="636"/>
        <v>12352814346.515728</v>
      </c>
      <c r="J11488" s="11">
        <f t="shared" si="637"/>
        <v>119977</v>
      </c>
      <c r="K11488" s="11">
        <f t="shared" si="638"/>
        <v>102959.8535262236</v>
      </c>
      <c r="L11488" s="12">
        <f t="shared" si="635"/>
        <v>0</v>
      </c>
      <c r="M11488" s="11">
        <f>COUNTIF(E$2:$E11488,E11488)</f>
        <v>3127</v>
      </c>
      <c r="O11488" t="str">
        <f t="shared" si="639"/>
        <v/>
      </c>
    </row>
    <row r="11489" spans="1:15" hidden="1">
      <c r="A11489" s="41" t="s">
        <v>103</v>
      </c>
      <c r="B11489" s="46">
        <v>45832</v>
      </c>
      <c r="C11489" s="8" t="s">
        <v>13</v>
      </c>
      <c r="D11489" s="8" t="s">
        <v>48</v>
      </c>
      <c r="E11489" s="8" t="s">
        <v>48</v>
      </c>
      <c r="F11489" s="9">
        <f t="shared" si="634"/>
        <v>4600000</v>
      </c>
      <c r="G11489" s="9">
        <v>46</v>
      </c>
      <c r="H11489" s="10">
        <v>5084978</v>
      </c>
      <c r="I11489" s="11">
        <f t="shared" si="636"/>
        <v>32362625464.916115</v>
      </c>
      <c r="J11489" s="11">
        <f t="shared" si="637"/>
        <v>303583</v>
      </c>
      <c r="K11489" s="11">
        <f t="shared" si="638"/>
        <v>106602.23222287188</v>
      </c>
      <c r="L11489" s="12">
        <f t="shared" si="635"/>
        <v>0</v>
      </c>
      <c r="M11489" s="11">
        <f>COUNTIF(E$2:$E11489,E11489)</f>
        <v>620</v>
      </c>
      <c r="O11489" t="str">
        <f t="shared" si="639"/>
        <v/>
      </c>
    </row>
    <row r="11490" spans="1:15" hidden="1">
      <c r="A11490" s="41" t="s">
        <v>103</v>
      </c>
      <c r="B11490" s="46">
        <v>45832</v>
      </c>
      <c r="C11490" s="8" t="s">
        <v>13</v>
      </c>
      <c r="D11490" s="8" t="s">
        <v>15</v>
      </c>
      <c r="E11490" s="8" t="s">
        <v>15</v>
      </c>
      <c r="F11490" s="9">
        <f t="shared" si="634"/>
        <v>-31000000</v>
      </c>
      <c r="G11490" s="9">
        <v>-310</v>
      </c>
      <c r="H11490" s="10">
        <v>-34098760</v>
      </c>
      <c r="I11490" s="11">
        <f t="shared" si="636"/>
        <v>11935536556.12533</v>
      </c>
      <c r="J11490" s="11">
        <f t="shared" si="637"/>
        <v>110487</v>
      </c>
      <c r="K11490" s="11">
        <f t="shared" si="638"/>
        <v>108026.61449876755</v>
      </c>
      <c r="L11490" s="12">
        <f t="shared" si="635"/>
        <v>610509.505382061</v>
      </c>
      <c r="M11490" s="11">
        <f>COUNTIF(E$2:$E11490,E11490)</f>
        <v>3714</v>
      </c>
      <c r="O11490" t="str">
        <f t="shared" si="639"/>
        <v/>
      </c>
    </row>
    <row r="11491" spans="1:15" hidden="1">
      <c r="A11491" s="41" t="s">
        <v>103</v>
      </c>
      <c r="B11491" s="46">
        <v>45832</v>
      </c>
      <c r="C11491" s="8" t="s">
        <v>13</v>
      </c>
      <c r="D11491" s="8" t="s">
        <v>46</v>
      </c>
      <c r="E11491" s="8" t="s">
        <v>46</v>
      </c>
      <c r="F11491" s="9">
        <f t="shared" si="634"/>
        <v>900000</v>
      </c>
      <c r="G11491" s="9">
        <v>9</v>
      </c>
      <c r="H11491" s="10">
        <v>940014</v>
      </c>
      <c r="I11491" s="11">
        <f t="shared" si="636"/>
        <v>12353754360.515728</v>
      </c>
      <c r="J11491" s="11">
        <f t="shared" si="637"/>
        <v>119986</v>
      </c>
      <c r="K11491" s="11">
        <f t="shared" si="638"/>
        <v>102959.96500021442</v>
      </c>
      <c r="L11491" s="12">
        <f t="shared" si="635"/>
        <v>0</v>
      </c>
      <c r="M11491" s="11">
        <f>COUNTIF(E$2:$E11491,E11491)</f>
        <v>3128</v>
      </c>
      <c r="O11491" t="str">
        <f t="shared" si="639"/>
        <v/>
      </c>
    </row>
    <row r="11492" spans="1:15" hidden="1">
      <c r="A11492" s="41" t="s">
        <v>103</v>
      </c>
      <c r="B11492" s="46">
        <v>45832</v>
      </c>
      <c r="C11492" s="8" t="s">
        <v>13</v>
      </c>
      <c r="D11492" s="8" t="s">
        <v>14</v>
      </c>
      <c r="E11492" s="8" t="s">
        <v>14</v>
      </c>
      <c r="F11492" s="9">
        <f t="shared" si="634"/>
        <v>-16900000</v>
      </c>
      <c r="G11492" s="9">
        <v>-169</v>
      </c>
      <c r="H11492" s="10">
        <v>-18225805</v>
      </c>
      <c r="I11492" s="11">
        <f t="shared" si="636"/>
        <v>15076030136.196949</v>
      </c>
      <c r="J11492" s="11">
        <f t="shared" si="637"/>
        <v>146257</v>
      </c>
      <c r="K11492" s="11">
        <f t="shared" si="638"/>
        <v>103079.0330459188</v>
      </c>
      <c r="L11492" s="12">
        <f t="shared" si="635"/>
        <v>805448.41523972154</v>
      </c>
      <c r="M11492" s="11">
        <f>COUNTIF(E$2:$E11492,E11492)</f>
        <v>2125</v>
      </c>
      <c r="O11492" t="str">
        <f t="shared" si="639"/>
        <v/>
      </c>
    </row>
    <row r="11493" spans="1:15" hidden="1">
      <c r="A11493" s="41" t="s">
        <v>103</v>
      </c>
      <c r="B11493" s="46">
        <v>45832</v>
      </c>
      <c r="C11493" s="8" t="s">
        <v>13</v>
      </c>
      <c r="D11493" s="8" t="s">
        <v>48</v>
      </c>
      <c r="E11493" s="8" t="s">
        <v>48</v>
      </c>
      <c r="F11493" s="9">
        <f t="shared" si="634"/>
        <v>1100000</v>
      </c>
      <c r="G11493" s="9">
        <v>11</v>
      </c>
      <c r="H11493" s="10">
        <v>1217150</v>
      </c>
      <c r="I11493" s="11">
        <f t="shared" si="636"/>
        <v>32363842614.916115</v>
      </c>
      <c r="J11493" s="11">
        <f t="shared" si="637"/>
        <v>303594</v>
      </c>
      <c r="K11493" s="11">
        <f t="shared" si="638"/>
        <v>106602.37888402311</v>
      </c>
      <c r="L11493" s="12">
        <f t="shared" si="635"/>
        <v>0</v>
      </c>
      <c r="M11493" s="11">
        <f>COUNTIF(E$2:$E11493,E11493)</f>
        <v>621</v>
      </c>
      <c r="O11493" t="str">
        <f t="shared" si="639"/>
        <v/>
      </c>
    </row>
    <row r="11494" spans="1:15" hidden="1">
      <c r="A11494" s="41" t="s">
        <v>103</v>
      </c>
      <c r="B11494" s="46">
        <v>45832</v>
      </c>
      <c r="C11494" s="8" t="s">
        <v>13</v>
      </c>
      <c r="D11494" s="8" t="s">
        <v>15</v>
      </c>
      <c r="E11494" s="8" t="s">
        <v>15</v>
      </c>
      <c r="F11494" s="9">
        <f t="shared" si="634"/>
        <v>-2700000</v>
      </c>
      <c r="G11494" s="9">
        <v>-27</v>
      </c>
      <c r="H11494" s="10">
        <v>-2969892</v>
      </c>
      <c r="I11494" s="11">
        <f t="shared" si="636"/>
        <v>11932619837.533863</v>
      </c>
      <c r="J11494" s="11">
        <f t="shared" si="637"/>
        <v>110460</v>
      </c>
      <c r="K11494" s="11">
        <f t="shared" si="638"/>
        <v>108026.61449876755</v>
      </c>
      <c r="L11494" s="12">
        <f t="shared" si="635"/>
        <v>53173.408533276059</v>
      </c>
      <c r="M11494" s="11">
        <f>COUNTIF(E$2:$E11494,E11494)</f>
        <v>3715</v>
      </c>
      <c r="O11494" t="str">
        <f t="shared" si="639"/>
        <v/>
      </c>
    </row>
    <row r="11495" spans="1:15" hidden="1">
      <c r="A11495" s="41" t="s">
        <v>103</v>
      </c>
      <c r="B11495" s="46">
        <v>45832</v>
      </c>
      <c r="C11495" s="8" t="s">
        <v>13</v>
      </c>
      <c r="D11495" s="8" t="s">
        <v>90</v>
      </c>
      <c r="E11495" s="8" t="s">
        <v>90</v>
      </c>
      <c r="F11495" s="9">
        <f t="shared" si="634"/>
        <v>900000</v>
      </c>
      <c r="G11495" s="9">
        <v>9</v>
      </c>
      <c r="H11495" s="10">
        <v>979173</v>
      </c>
      <c r="I11495" s="11">
        <f t="shared" si="636"/>
        <v>4403882749.24438</v>
      </c>
      <c r="J11495" s="11">
        <f t="shared" si="637"/>
        <v>41801</v>
      </c>
      <c r="K11495" s="11">
        <f t="shared" si="638"/>
        <v>105353.52621335327</v>
      </c>
      <c r="L11495" s="12">
        <f t="shared" si="635"/>
        <v>0</v>
      </c>
      <c r="M11495" s="11">
        <f>COUNTIF(E$2:$E11495,E11495)</f>
        <v>1862</v>
      </c>
      <c r="O11495" t="str">
        <f t="shared" si="639"/>
        <v/>
      </c>
    </row>
    <row r="11496" spans="1:15" hidden="1">
      <c r="A11496" s="41" t="s">
        <v>103</v>
      </c>
      <c r="B11496" s="46">
        <v>45832</v>
      </c>
      <c r="C11496" s="8" t="s">
        <v>13</v>
      </c>
      <c r="D11496" s="8" t="s">
        <v>15</v>
      </c>
      <c r="E11496" s="8" t="s">
        <v>15</v>
      </c>
      <c r="F11496" s="9">
        <f t="shared" si="634"/>
        <v>-8178000000</v>
      </c>
      <c r="G11496" s="9">
        <v>-81780</v>
      </c>
      <c r="H11496" s="10">
        <v>-8995472880</v>
      </c>
      <c r="I11496" s="11">
        <f t="shared" si="636"/>
        <v>3098203303.8246536</v>
      </c>
      <c r="J11496" s="11">
        <f t="shared" si="637"/>
        <v>28680</v>
      </c>
      <c r="K11496" s="11">
        <f t="shared" si="638"/>
        <v>108026.61449876755</v>
      </c>
      <c r="L11496" s="12">
        <f t="shared" si="635"/>
        <v>161056346.29079056</v>
      </c>
      <c r="M11496" s="11">
        <f>COUNTIF(E$2:$E11496,E11496)</f>
        <v>3716</v>
      </c>
      <c r="O11496" t="str">
        <f t="shared" si="639"/>
        <v/>
      </c>
    </row>
    <row r="11497" spans="1:15" hidden="1">
      <c r="A11497" s="41" t="s">
        <v>103</v>
      </c>
      <c r="B11497" s="46">
        <v>45832</v>
      </c>
      <c r="C11497" s="8" t="s">
        <v>13</v>
      </c>
      <c r="D11497" s="8" t="s">
        <v>46</v>
      </c>
      <c r="E11497" s="8" t="s">
        <v>46</v>
      </c>
      <c r="F11497" s="9">
        <f t="shared" si="634"/>
        <v>4000000</v>
      </c>
      <c r="G11497" s="9">
        <v>40</v>
      </c>
      <c r="H11497" s="10">
        <v>4174600</v>
      </c>
      <c r="I11497" s="11">
        <f t="shared" si="636"/>
        <v>12357928960.515728</v>
      </c>
      <c r="J11497" s="11">
        <f t="shared" si="637"/>
        <v>120026</v>
      </c>
      <c r="K11497" s="11">
        <f t="shared" si="638"/>
        <v>102960.43324376158</v>
      </c>
      <c r="L11497" s="12">
        <f t="shared" si="635"/>
        <v>0</v>
      </c>
      <c r="M11497" s="11">
        <f>COUNTIF(E$2:$E11497,E11497)</f>
        <v>3129</v>
      </c>
      <c r="O11497" t="str">
        <f t="shared" si="639"/>
        <v/>
      </c>
    </row>
    <row r="11498" spans="1:15" hidden="1">
      <c r="A11498" s="41" t="s">
        <v>103</v>
      </c>
      <c r="B11498" s="46">
        <v>45832</v>
      </c>
      <c r="C11498" s="8" t="s">
        <v>13</v>
      </c>
      <c r="D11498" s="8" t="s">
        <v>46</v>
      </c>
      <c r="E11498" s="8" t="s">
        <v>46</v>
      </c>
      <c r="F11498" s="9">
        <f t="shared" ref="F11498:F11561" si="640">100000*G11498</f>
        <v>7200000</v>
      </c>
      <c r="G11498" s="9">
        <v>72</v>
      </c>
      <c r="H11498" s="10">
        <v>7440624</v>
      </c>
      <c r="I11498" s="11">
        <f t="shared" si="636"/>
        <v>12365369584.515728</v>
      </c>
      <c r="J11498" s="11">
        <f t="shared" si="637"/>
        <v>120098</v>
      </c>
      <c r="K11498" s="11">
        <f t="shared" si="638"/>
        <v>102960.66199700018</v>
      </c>
      <c r="L11498" s="12">
        <f t="shared" si="635"/>
        <v>0</v>
      </c>
      <c r="M11498" s="11">
        <f>COUNTIF(E$2:$E11498,E11498)</f>
        <v>3130</v>
      </c>
      <c r="O11498" t="str">
        <f t="shared" si="639"/>
        <v/>
      </c>
    </row>
    <row r="11499" spans="1:15" hidden="1">
      <c r="A11499" s="41" t="s">
        <v>103</v>
      </c>
      <c r="B11499" s="46">
        <v>45832</v>
      </c>
      <c r="C11499" s="8" t="s">
        <v>13</v>
      </c>
      <c r="D11499" s="8" t="s">
        <v>14</v>
      </c>
      <c r="E11499" s="8" t="s">
        <v>14</v>
      </c>
      <c r="F11499" s="9">
        <f t="shared" si="640"/>
        <v>-10100000</v>
      </c>
      <c r="G11499" s="9">
        <v>-101</v>
      </c>
      <c r="H11499" s="10">
        <v>-10892345</v>
      </c>
      <c r="I11499" s="11">
        <f t="shared" si="636"/>
        <v>15065619153.859312</v>
      </c>
      <c r="J11499" s="11">
        <f t="shared" si="637"/>
        <v>146156</v>
      </c>
      <c r="K11499" s="11">
        <f t="shared" si="638"/>
        <v>103079.0330459188</v>
      </c>
      <c r="L11499" s="12">
        <f t="shared" si="635"/>
        <v>481362.66236220114</v>
      </c>
      <c r="M11499" s="11">
        <f>COUNTIF(E$2:$E11499,E11499)</f>
        <v>2126</v>
      </c>
      <c r="O11499" t="str">
        <f t="shared" si="639"/>
        <v/>
      </c>
    </row>
    <row r="11500" spans="1:15" hidden="1">
      <c r="A11500" s="41" t="s">
        <v>103</v>
      </c>
      <c r="B11500" s="46">
        <v>45832</v>
      </c>
      <c r="C11500" s="8" t="s">
        <v>13</v>
      </c>
      <c r="D11500" s="8" t="s">
        <v>15</v>
      </c>
      <c r="E11500" s="8" t="s">
        <v>15</v>
      </c>
      <c r="F11500" s="9">
        <f t="shared" si="640"/>
        <v>-2700000</v>
      </c>
      <c r="G11500" s="9">
        <v>-27</v>
      </c>
      <c r="H11500" s="10">
        <v>-2969892</v>
      </c>
      <c r="I11500" s="11">
        <f t="shared" si="636"/>
        <v>3095286585.2331867</v>
      </c>
      <c r="J11500" s="11">
        <f t="shared" si="637"/>
        <v>28653</v>
      </c>
      <c r="K11500" s="11">
        <f t="shared" si="638"/>
        <v>108026.61449876755</v>
      </c>
      <c r="L11500" s="12">
        <f t="shared" si="635"/>
        <v>53173.408533276059</v>
      </c>
      <c r="M11500" s="11">
        <f>COUNTIF(E$2:$E11500,E11500)</f>
        <v>3717</v>
      </c>
      <c r="O11500" t="str">
        <f t="shared" si="639"/>
        <v/>
      </c>
    </row>
    <row r="11501" spans="1:15" hidden="1">
      <c r="A11501" s="41" t="s">
        <v>103</v>
      </c>
      <c r="B11501" s="46">
        <v>45832</v>
      </c>
      <c r="C11501" s="8" t="s">
        <v>13</v>
      </c>
      <c r="D11501" s="8" t="s">
        <v>14</v>
      </c>
      <c r="E11501" s="8" t="s">
        <v>14</v>
      </c>
      <c r="F11501" s="9">
        <f t="shared" si="640"/>
        <v>-8000000</v>
      </c>
      <c r="G11501" s="9">
        <v>-80</v>
      </c>
      <c r="H11501" s="10">
        <v>-8627600</v>
      </c>
      <c r="I11501" s="11">
        <f t="shared" si="636"/>
        <v>15057372831.215639</v>
      </c>
      <c r="J11501" s="11">
        <f t="shared" si="637"/>
        <v>146076</v>
      </c>
      <c r="K11501" s="11">
        <f t="shared" si="638"/>
        <v>103079.0330459188</v>
      </c>
      <c r="L11501" s="12">
        <f t="shared" si="635"/>
        <v>381277.35632649623</v>
      </c>
      <c r="M11501" s="11">
        <f>COUNTIF(E$2:$E11501,E11501)</f>
        <v>2127</v>
      </c>
      <c r="O11501" t="str">
        <f t="shared" si="639"/>
        <v/>
      </c>
    </row>
    <row r="11502" spans="1:15" hidden="1">
      <c r="A11502" s="41" t="s">
        <v>103</v>
      </c>
      <c r="B11502" s="46">
        <v>45832</v>
      </c>
      <c r="C11502" s="8" t="s">
        <v>13</v>
      </c>
      <c r="D11502" s="8" t="s">
        <v>14</v>
      </c>
      <c r="E11502" s="8" t="s">
        <v>14</v>
      </c>
      <c r="F11502" s="9">
        <f t="shared" si="640"/>
        <v>-46300000</v>
      </c>
      <c r="G11502" s="9">
        <v>-463</v>
      </c>
      <c r="H11502" s="10">
        <v>-49932235</v>
      </c>
      <c r="I11502" s="11">
        <f t="shared" si="636"/>
        <v>15009647238.915379</v>
      </c>
      <c r="J11502" s="11">
        <f t="shared" si="637"/>
        <v>145613</v>
      </c>
      <c r="K11502" s="11">
        <f t="shared" si="638"/>
        <v>103079.0330459188</v>
      </c>
      <c r="L11502" s="12">
        <f t="shared" ref="L11502:L11565" si="641">IF(G11502&lt;0,K11502*G11502-H11502,0)</f>
        <v>2206642.6997395977</v>
      </c>
      <c r="M11502" s="11">
        <f>COUNTIF(E$2:$E11502,E11502)</f>
        <v>2128</v>
      </c>
      <c r="O11502" t="str">
        <f t="shared" si="639"/>
        <v/>
      </c>
    </row>
    <row r="11503" spans="1:15" hidden="1">
      <c r="A11503" s="41" t="s">
        <v>103</v>
      </c>
      <c r="B11503" s="46">
        <v>45832</v>
      </c>
      <c r="C11503" s="8" t="s">
        <v>13</v>
      </c>
      <c r="D11503" s="8" t="s">
        <v>98</v>
      </c>
      <c r="E11503" s="8" t="s">
        <v>98</v>
      </c>
      <c r="F11503" s="9">
        <f t="shared" si="640"/>
        <v>2500000</v>
      </c>
      <c r="G11503" s="9">
        <v>25</v>
      </c>
      <c r="H11503" s="10">
        <v>2588225</v>
      </c>
      <c r="I11503" s="11">
        <f t="shared" si="636"/>
        <v>3280809973</v>
      </c>
      <c r="J11503" s="11">
        <f t="shared" si="637"/>
        <v>31746</v>
      </c>
      <c r="K11503" s="11">
        <f t="shared" si="638"/>
        <v>103345.61749511749</v>
      </c>
      <c r="L11503" s="12">
        <f t="shared" si="641"/>
        <v>0</v>
      </c>
      <c r="M11503" s="11">
        <f>COUNTIF(E$2:$E11503,E11503)</f>
        <v>24</v>
      </c>
      <c r="O11503" t="str">
        <f t="shared" si="639"/>
        <v/>
      </c>
    </row>
    <row r="11504" spans="1:15" hidden="1">
      <c r="A11504" s="41" t="s">
        <v>103</v>
      </c>
      <c r="B11504" s="46">
        <v>45832</v>
      </c>
      <c r="C11504" s="8" t="s">
        <v>13</v>
      </c>
      <c r="D11504" s="8" t="s">
        <v>14</v>
      </c>
      <c r="E11504" s="8" t="s">
        <v>14</v>
      </c>
      <c r="F11504" s="9">
        <f t="shared" si="640"/>
        <v>-1300000</v>
      </c>
      <c r="G11504" s="9">
        <v>-13</v>
      </c>
      <c r="H11504" s="10">
        <v>-1401985</v>
      </c>
      <c r="I11504" s="11">
        <f t="shared" si="636"/>
        <v>15008307211.485781</v>
      </c>
      <c r="J11504" s="11">
        <f t="shared" si="637"/>
        <v>145600</v>
      </c>
      <c r="K11504" s="11">
        <f t="shared" si="638"/>
        <v>103079.0330459188</v>
      </c>
      <c r="L11504" s="12">
        <f t="shared" si="641"/>
        <v>61957.570403055754</v>
      </c>
      <c r="M11504" s="11">
        <f>COUNTIF(E$2:$E11504,E11504)</f>
        <v>2129</v>
      </c>
      <c r="O11504" t="str">
        <f t="shared" si="639"/>
        <v/>
      </c>
    </row>
    <row r="11505" spans="1:15" hidden="1">
      <c r="A11505" s="41" t="s">
        <v>103</v>
      </c>
      <c r="B11505" s="46">
        <v>45832</v>
      </c>
      <c r="C11505" s="8" t="s">
        <v>13</v>
      </c>
      <c r="D11505" s="8" t="s">
        <v>14</v>
      </c>
      <c r="E11505" s="8" t="s">
        <v>14</v>
      </c>
      <c r="F11505" s="9">
        <f t="shared" si="640"/>
        <v>-46300000</v>
      </c>
      <c r="G11505" s="9">
        <v>-463</v>
      </c>
      <c r="H11505" s="10">
        <v>-49932235</v>
      </c>
      <c r="I11505" s="11">
        <f t="shared" si="636"/>
        <v>14960581619.18552</v>
      </c>
      <c r="J11505" s="11">
        <f t="shared" si="637"/>
        <v>145137</v>
      </c>
      <c r="K11505" s="11">
        <f t="shared" si="638"/>
        <v>103079.0330459188</v>
      </c>
      <c r="L11505" s="12">
        <f t="shared" si="641"/>
        <v>2206642.6997395977</v>
      </c>
      <c r="M11505" s="11">
        <f>COUNTIF(E$2:$E11505,E11505)</f>
        <v>2130</v>
      </c>
      <c r="O11505" t="str">
        <f t="shared" si="639"/>
        <v/>
      </c>
    </row>
    <row r="11506" spans="1:15" hidden="1">
      <c r="A11506" s="41" t="s">
        <v>103</v>
      </c>
      <c r="B11506" s="46">
        <v>45832</v>
      </c>
      <c r="C11506" s="8" t="s">
        <v>13</v>
      </c>
      <c r="D11506" s="8" t="s">
        <v>14</v>
      </c>
      <c r="E11506" s="8" t="s">
        <v>14</v>
      </c>
      <c r="F11506" s="9">
        <f t="shared" si="640"/>
        <v>-1800000</v>
      </c>
      <c r="G11506" s="9">
        <v>-18</v>
      </c>
      <c r="H11506" s="10">
        <v>-1941210</v>
      </c>
      <c r="I11506" s="11">
        <f t="shared" si="636"/>
        <v>14958726196.590694</v>
      </c>
      <c r="J11506" s="11">
        <f t="shared" si="637"/>
        <v>145119</v>
      </c>
      <c r="K11506" s="11">
        <f t="shared" si="638"/>
        <v>103079.0330459188</v>
      </c>
      <c r="L11506" s="12">
        <f t="shared" si="641"/>
        <v>85787.405173461651</v>
      </c>
      <c r="M11506" s="11">
        <f>COUNTIF(E$2:$E11506,E11506)</f>
        <v>2131</v>
      </c>
      <c r="O11506" t="str">
        <f t="shared" si="639"/>
        <v/>
      </c>
    </row>
    <row r="11507" spans="1:15" hidden="1">
      <c r="A11507" s="41" t="s">
        <v>103</v>
      </c>
      <c r="B11507" s="46">
        <v>45832</v>
      </c>
      <c r="C11507" s="8" t="s">
        <v>13</v>
      </c>
      <c r="D11507" s="8" t="s">
        <v>14</v>
      </c>
      <c r="E11507" s="8" t="s">
        <v>14</v>
      </c>
      <c r="F11507" s="9">
        <f t="shared" si="640"/>
        <v>-27800000</v>
      </c>
      <c r="G11507" s="9">
        <v>-278</v>
      </c>
      <c r="H11507" s="10">
        <v>-29980910</v>
      </c>
      <c r="I11507" s="11">
        <f t="shared" si="636"/>
        <v>14930070225.403929</v>
      </c>
      <c r="J11507" s="11">
        <f t="shared" si="637"/>
        <v>144841</v>
      </c>
      <c r="K11507" s="11">
        <f t="shared" si="638"/>
        <v>103079.0330459188</v>
      </c>
      <c r="L11507" s="12">
        <f t="shared" si="641"/>
        <v>1324938.8132345751</v>
      </c>
      <c r="M11507" s="11">
        <f>COUNTIF(E$2:$E11507,E11507)</f>
        <v>2132</v>
      </c>
      <c r="O11507" t="str">
        <f t="shared" si="639"/>
        <v/>
      </c>
    </row>
    <row r="11508" spans="1:15" hidden="1">
      <c r="A11508" s="41" t="s">
        <v>103</v>
      </c>
      <c r="B11508" s="46">
        <v>45832</v>
      </c>
      <c r="C11508" s="8" t="s">
        <v>13</v>
      </c>
      <c r="D11508" s="8" t="s">
        <v>15</v>
      </c>
      <c r="E11508" s="8" t="s">
        <v>15</v>
      </c>
      <c r="F11508" s="9">
        <f t="shared" si="640"/>
        <v>-9000000</v>
      </c>
      <c r="G11508" s="9">
        <v>-90</v>
      </c>
      <c r="H11508" s="10">
        <v>-9899640</v>
      </c>
      <c r="I11508" s="11">
        <f t="shared" si="636"/>
        <v>3085564189.9282975</v>
      </c>
      <c r="J11508" s="11">
        <f t="shared" si="637"/>
        <v>28563</v>
      </c>
      <c r="K11508" s="11">
        <f t="shared" si="638"/>
        <v>108026.61449876755</v>
      </c>
      <c r="L11508" s="12">
        <f t="shared" si="641"/>
        <v>177244.69511092082</v>
      </c>
      <c r="M11508" s="11">
        <f>COUNTIF(E$2:$E11508,E11508)</f>
        <v>3718</v>
      </c>
      <c r="O11508" t="str">
        <f t="shared" si="639"/>
        <v/>
      </c>
    </row>
    <row r="11509" spans="1:15" hidden="1">
      <c r="A11509" s="41" t="s">
        <v>103</v>
      </c>
      <c r="B11509" s="46">
        <v>45832</v>
      </c>
      <c r="C11509" s="8" t="s">
        <v>13</v>
      </c>
      <c r="D11509" s="8" t="s">
        <v>15</v>
      </c>
      <c r="E11509" s="8" t="s">
        <v>15</v>
      </c>
      <c r="F11509" s="9">
        <f t="shared" si="640"/>
        <v>18600000</v>
      </c>
      <c r="G11509" s="9">
        <v>186</v>
      </c>
      <c r="H11509" s="10">
        <v>20535330</v>
      </c>
      <c r="I11509" s="11">
        <f t="shared" si="636"/>
        <v>3106099519.9282975</v>
      </c>
      <c r="J11509" s="11">
        <f t="shared" si="637"/>
        <v>28749</v>
      </c>
      <c r="K11509" s="11">
        <f t="shared" si="638"/>
        <v>108042.00215410267</v>
      </c>
      <c r="L11509" s="12">
        <f t="shared" si="641"/>
        <v>0</v>
      </c>
      <c r="M11509" s="11">
        <f>COUNTIF(E$2:$E11509,E11509)</f>
        <v>3719</v>
      </c>
      <c r="O11509" t="str">
        <f t="shared" si="639"/>
        <v/>
      </c>
    </row>
    <row r="11510" spans="1:15" hidden="1">
      <c r="A11510" s="41" t="s">
        <v>103</v>
      </c>
      <c r="B11510" s="46">
        <v>45832</v>
      </c>
      <c r="C11510" s="8" t="s">
        <v>13</v>
      </c>
      <c r="D11510" s="8" t="s">
        <v>14</v>
      </c>
      <c r="E11510" s="8" t="s">
        <v>14</v>
      </c>
      <c r="F11510" s="9">
        <f t="shared" si="640"/>
        <v>-24500000</v>
      </c>
      <c r="G11510" s="9">
        <v>-245</v>
      </c>
      <c r="H11510" s="10">
        <v>-26422025</v>
      </c>
      <c r="I11510" s="11">
        <f t="shared" si="636"/>
        <v>14904815862.307678</v>
      </c>
      <c r="J11510" s="11">
        <f t="shared" si="637"/>
        <v>144596</v>
      </c>
      <c r="K11510" s="11">
        <f t="shared" si="638"/>
        <v>103079.0330459188</v>
      </c>
      <c r="L11510" s="12">
        <f t="shared" si="641"/>
        <v>1167661.9037498944</v>
      </c>
      <c r="M11510" s="11">
        <f>COUNTIF(E$2:$E11510,E11510)</f>
        <v>2133</v>
      </c>
      <c r="O11510" t="str">
        <f t="shared" si="639"/>
        <v/>
      </c>
    </row>
    <row r="11511" spans="1:15" hidden="1">
      <c r="A11511" s="41" t="s">
        <v>103</v>
      </c>
      <c r="B11511" s="46">
        <v>45832</v>
      </c>
      <c r="C11511" s="8" t="s">
        <v>13</v>
      </c>
      <c r="D11511" s="8" t="s">
        <v>90</v>
      </c>
      <c r="E11511" s="8" t="s">
        <v>90</v>
      </c>
      <c r="F11511" s="9">
        <f t="shared" si="640"/>
        <v>92000000</v>
      </c>
      <c r="G11511" s="9">
        <v>920</v>
      </c>
      <c r="H11511" s="10">
        <v>100153960</v>
      </c>
      <c r="I11511" s="11">
        <f t="shared" si="636"/>
        <v>4504036709.24438</v>
      </c>
      <c r="J11511" s="11">
        <f t="shared" si="637"/>
        <v>42721</v>
      </c>
      <c r="K11511" s="11">
        <f t="shared" si="638"/>
        <v>105429.10299956414</v>
      </c>
      <c r="L11511" s="12">
        <f t="shared" si="641"/>
        <v>0</v>
      </c>
      <c r="M11511" s="11">
        <f>COUNTIF(E$2:$E11511,E11511)</f>
        <v>1863</v>
      </c>
      <c r="O11511" t="str">
        <f t="shared" si="639"/>
        <v/>
      </c>
    </row>
    <row r="11512" spans="1:15" hidden="1">
      <c r="A11512" s="41" t="s">
        <v>103</v>
      </c>
      <c r="B11512" s="46">
        <v>45832</v>
      </c>
      <c r="C11512" s="8" t="s">
        <v>13</v>
      </c>
      <c r="D11512" s="8" t="s">
        <v>14</v>
      </c>
      <c r="E11512" s="8" t="s">
        <v>14</v>
      </c>
      <c r="F11512" s="9">
        <f t="shared" si="640"/>
        <v>-3300000</v>
      </c>
      <c r="G11512" s="9">
        <v>-33</v>
      </c>
      <c r="H11512" s="10">
        <v>-3558885</v>
      </c>
      <c r="I11512" s="11">
        <f t="shared" si="636"/>
        <v>14901414254.217163</v>
      </c>
      <c r="J11512" s="11">
        <f t="shared" si="637"/>
        <v>144563</v>
      </c>
      <c r="K11512" s="11">
        <f t="shared" si="638"/>
        <v>103079.0330459188</v>
      </c>
      <c r="L11512" s="12">
        <f t="shared" si="641"/>
        <v>157276.90948467981</v>
      </c>
      <c r="M11512" s="11">
        <f>COUNTIF(E$2:$E11512,E11512)</f>
        <v>2134</v>
      </c>
      <c r="O11512" t="str">
        <f t="shared" si="639"/>
        <v/>
      </c>
    </row>
    <row r="11513" spans="1:15" hidden="1">
      <c r="A11513" s="41" t="s">
        <v>103</v>
      </c>
      <c r="B11513" s="46">
        <v>45832</v>
      </c>
      <c r="C11513" s="8" t="s">
        <v>13</v>
      </c>
      <c r="D11513" s="8" t="s">
        <v>15</v>
      </c>
      <c r="E11513" s="8" t="s">
        <v>15</v>
      </c>
      <c r="F11513" s="9">
        <f t="shared" si="640"/>
        <v>-18100000</v>
      </c>
      <c r="G11513" s="9">
        <v>-181</v>
      </c>
      <c r="H11513" s="10">
        <v>-19909276</v>
      </c>
      <c r="I11513" s="11">
        <f t="shared" si="636"/>
        <v>3086543917.5384049</v>
      </c>
      <c r="J11513" s="11">
        <f t="shared" si="637"/>
        <v>28568</v>
      </c>
      <c r="K11513" s="11">
        <f t="shared" si="638"/>
        <v>108042.00215410267</v>
      </c>
      <c r="L11513" s="12">
        <f t="shared" si="641"/>
        <v>353673.61010741815</v>
      </c>
      <c r="M11513" s="11">
        <f>COUNTIF(E$2:$E11513,E11513)</f>
        <v>3720</v>
      </c>
      <c r="O11513" t="str">
        <f t="shared" si="639"/>
        <v/>
      </c>
    </row>
    <row r="11514" spans="1:15" hidden="1">
      <c r="A11514" s="41" t="s">
        <v>103</v>
      </c>
      <c r="B11514" s="46">
        <v>45832</v>
      </c>
      <c r="C11514" s="8" t="s">
        <v>13</v>
      </c>
      <c r="D11514" s="8" t="s">
        <v>14</v>
      </c>
      <c r="E11514" s="8" t="s">
        <v>14</v>
      </c>
      <c r="F11514" s="9">
        <f t="shared" si="640"/>
        <v>-900000</v>
      </c>
      <c r="G11514" s="9">
        <v>-9</v>
      </c>
      <c r="H11514" s="10">
        <v>-970605</v>
      </c>
      <c r="I11514" s="11">
        <f t="shared" si="636"/>
        <v>14900486542.91975</v>
      </c>
      <c r="J11514" s="11">
        <f t="shared" si="637"/>
        <v>144554</v>
      </c>
      <c r="K11514" s="11">
        <f t="shared" si="638"/>
        <v>103079.0330459188</v>
      </c>
      <c r="L11514" s="12">
        <f t="shared" si="641"/>
        <v>42893.702586730826</v>
      </c>
      <c r="M11514" s="11">
        <f>COUNTIF(E$2:$E11514,E11514)</f>
        <v>2135</v>
      </c>
      <c r="O11514" t="str">
        <f t="shared" si="639"/>
        <v/>
      </c>
    </row>
    <row r="11515" spans="1:15" hidden="1">
      <c r="A11515" s="41" t="s">
        <v>103</v>
      </c>
      <c r="B11515" s="46">
        <v>45832</v>
      </c>
      <c r="C11515" s="8" t="s">
        <v>13</v>
      </c>
      <c r="D11515" s="8" t="s">
        <v>15</v>
      </c>
      <c r="E11515" s="8" t="s">
        <v>15</v>
      </c>
      <c r="F11515" s="9">
        <f t="shared" si="640"/>
        <v>-18100000</v>
      </c>
      <c r="G11515" s="9">
        <v>-181</v>
      </c>
      <c r="H11515" s="10">
        <v>-19909276</v>
      </c>
      <c r="I11515" s="11">
        <f t="shared" si="636"/>
        <v>3066988315.1485124</v>
      </c>
      <c r="J11515" s="11">
        <f t="shared" si="637"/>
        <v>28387</v>
      </c>
      <c r="K11515" s="11">
        <f t="shared" si="638"/>
        <v>108042.00215410267</v>
      </c>
      <c r="L11515" s="12">
        <f t="shared" si="641"/>
        <v>353673.61010741815</v>
      </c>
      <c r="M11515" s="11">
        <f>COUNTIF(E$2:$E11515,E11515)</f>
        <v>3721</v>
      </c>
      <c r="O11515" t="str">
        <f t="shared" si="639"/>
        <v/>
      </c>
    </row>
    <row r="11516" spans="1:15" hidden="1">
      <c r="A11516" s="41" t="s">
        <v>103</v>
      </c>
      <c r="B11516" s="46">
        <v>45832</v>
      </c>
      <c r="C11516" s="8" t="s">
        <v>13</v>
      </c>
      <c r="D11516" s="8" t="s">
        <v>90</v>
      </c>
      <c r="E11516" s="8" t="s">
        <v>90</v>
      </c>
      <c r="F11516" s="9">
        <f t="shared" si="640"/>
        <v>64400000</v>
      </c>
      <c r="G11516" s="9">
        <v>644</v>
      </c>
      <c r="H11516" s="10">
        <v>70065268</v>
      </c>
      <c r="I11516" s="11">
        <f t="shared" ref="I11516:I11579" si="642">IF(H11516&gt;=0,IF(M11516=1,H11516,SUMIFS(I:I,E:E,E11516,M:M,M11516-1)+H11516),SUMIFS(I:I,E:E,E11516,M:M,M11516-1)+K11516*G11516)</f>
        <v>4574101977.24438</v>
      </c>
      <c r="J11516" s="11">
        <f t="shared" ref="J11516:J11579" si="643">IF(M11516=1,G11516,SUMIFS($J:$J,$E:$E,E11516,$M:$M,M11516-1)+G11516)</f>
        <v>43365</v>
      </c>
      <c r="K11516" s="11">
        <f t="shared" ref="K11516:K11579" si="644">IF(H11516&gt;=0,I11516/J11516,SUMIFS($K:$K,$E:$E,E11516,$M:$M,M11516-1))</f>
        <v>105479.11858052301</v>
      </c>
      <c r="L11516" s="12">
        <f t="shared" si="641"/>
        <v>0</v>
      </c>
      <c r="M11516" s="11">
        <f>COUNTIF(E$2:$E11516,E11516)</f>
        <v>1864</v>
      </c>
      <c r="O11516" t="str">
        <f t="shared" ref="O11516:O11579" si="645">IF(M11516=_xlfn.MAXIFS(M:M,D:D,D11516),"X","")</f>
        <v/>
      </c>
    </row>
    <row r="11517" spans="1:15" hidden="1">
      <c r="A11517" s="41" t="s">
        <v>103</v>
      </c>
      <c r="B11517" s="46">
        <v>45832</v>
      </c>
      <c r="C11517" s="8" t="s">
        <v>13</v>
      </c>
      <c r="D11517" s="8" t="s">
        <v>15</v>
      </c>
      <c r="E11517" s="8" t="s">
        <v>15</v>
      </c>
      <c r="F11517" s="9">
        <f t="shared" si="640"/>
        <v>-18100000</v>
      </c>
      <c r="G11517" s="9">
        <v>-181</v>
      </c>
      <c r="H11517" s="10">
        <v>-19909276</v>
      </c>
      <c r="I11517" s="11">
        <f t="shared" si="642"/>
        <v>3047432712.7586198</v>
      </c>
      <c r="J11517" s="11">
        <f t="shared" si="643"/>
        <v>28206</v>
      </c>
      <c r="K11517" s="11">
        <f t="shared" si="644"/>
        <v>108042.00215410267</v>
      </c>
      <c r="L11517" s="12">
        <f t="shared" si="641"/>
        <v>353673.61010741815</v>
      </c>
      <c r="M11517" s="11">
        <f>COUNTIF(E$2:$E11517,E11517)</f>
        <v>3722</v>
      </c>
      <c r="O11517" t="str">
        <f t="shared" si="645"/>
        <v/>
      </c>
    </row>
    <row r="11518" spans="1:15" hidden="1">
      <c r="A11518" s="41" t="s">
        <v>103</v>
      </c>
      <c r="B11518" s="46">
        <v>45832</v>
      </c>
      <c r="C11518" s="8" t="s">
        <v>13</v>
      </c>
      <c r="D11518" s="8" t="s">
        <v>15</v>
      </c>
      <c r="E11518" s="8" t="s">
        <v>15</v>
      </c>
      <c r="F11518" s="9">
        <f t="shared" si="640"/>
        <v>-18100000</v>
      </c>
      <c r="G11518" s="9">
        <v>-181</v>
      </c>
      <c r="H11518" s="10">
        <v>-19909276</v>
      </c>
      <c r="I11518" s="11">
        <f t="shared" si="642"/>
        <v>3027877110.3687272</v>
      </c>
      <c r="J11518" s="11">
        <f t="shared" si="643"/>
        <v>28025</v>
      </c>
      <c r="K11518" s="11">
        <f t="shared" si="644"/>
        <v>108042.00215410267</v>
      </c>
      <c r="L11518" s="12">
        <f t="shared" si="641"/>
        <v>353673.61010741815</v>
      </c>
      <c r="M11518" s="11">
        <f>COUNTIF(E$2:$E11518,E11518)</f>
        <v>3723</v>
      </c>
      <c r="O11518" t="str">
        <f t="shared" si="645"/>
        <v/>
      </c>
    </row>
    <row r="11519" spans="1:15" hidden="1">
      <c r="A11519" s="41" t="s">
        <v>103</v>
      </c>
      <c r="B11519" s="46">
        <v>45832</v>
      </c>
      <c r="C11519" s="8" t="s">
        <v>13</v>
      </c>
      <c r="D11519" s="8" t="s">
        <v>15</v>
      </c>
      <c r="E11519" s="8" t="s">
        <v>15</v>
      </c>
      <c r="F11519" s="9">
        <f t="shared" si="640"/>
        <v>-56000000</v>
      </c>
      <c r="G11519" s="9">
        <v>-560</v>
      </c>
      <c r="H11519" s="10">
        <v>-61597760</v>
      </c>
      <c r="I11519" s="11">
        <f t="shared" si="642"/>
        <v>2967373589.1624298</v>
      </c>
      <c r="J11519" s="11">
        <f t="shared" si="643"/>
        <v>27465</v>
      </c>
      <c r="K11519" s="11">
        <f t="shared" si="644"/>
        <v>108042.00215410267</v>
      </c>
      <c r="L11519" s="12">
        <f t="shared" si="641"/>
        <v>1094238.7937025055</v>
      </c>
      <c r="M11519" s="11">
        <f>COUNTIF(E$2:$E11519,E11519)</f>
        <v>3724</v>
      </c>
      <c r="O11519" t="str">
        <f t="shared" si="645"/>
        <v/>
      </c>
    </row>
    <row r="11520" spans="1:15" hidden="1">
      <c r="A11520" s="41" t="s">
        <v>103</v>
      </c>
      <c r="B11520" s="46">
        <v>45832</v>
      </c>
      <c r="C11520" s="8" t="s">
        <v>13</v>
      </c>
      <c r="D11520" s="8" t="s">
        <v>15</v>
      </c>
      <c r="E11520" s="8" t="s">
        <v>15</v>
      </c>
      <c r="F11520" s="9">
        <f t="shared" si="640"/>
        <v>-16600000</v>
      </c>
      <c r="G11520" s="9">
        <v>-166</v>
      </c>
      <c r="H11520" s="10">
        <v>-18259336</v>
      </c>
      <c r="I11520" s="11">
        <f t="shared" si="642"/>
        <v>2949438616.8048487</v>
      </c>
      <c r="J11520" s="11">
        <f t="shared" si="643"/>
        <v>27299</v>
      </c>
      <c r="K11520" s="11">
        <f t="shared" si="644"/>
        <v>108042.00215410267</v>
      </c>
      <c r="L11520" s="12">
        <f t="shared" si="641"/>
        <v>324363.64241895825</v>
      </c>
      <c r="M11520" s="11">
        <f>COUNTIF(E$2:$E11520,E11520)</f>
        <v>3725</v>
      </c>
      <c r="O11520" t="str">
        <f t="shared" si="645"/>
        <v/>
      </c>
    </row>
    <row r="11521" spans="1:15" hidden="1">
      <c r="A11521" s="41" t="s">
        <v>103</v>
      </c>
      <c r="B11521" s="46">
        <v>45832</v>
      </c>
      <c r="C11521" s="8" t="s">
        <v>13</v>
      </c>
      <c r="D11521" s="8" t="s">
        <v>15</v>
      </c>
      <c r="E11521" s="8" t="s">
        <v>15</v>
      </c>
      <c r="F11521" s="9">
        <f t="shared" si="640"/>
        <v>-99900000</v>
      </c>
      <c r="G11521" s="9">
        <v>-999</v>
      </c>
      <c r="H11521" s="10">
        <v>-109886004</v>
      </c>
      <c r="I11521" s="11">
        <f t="shared" si="642"/>
        <v>2841504656.6529002</v>
      </c>
      <c r="J11521" s="11">
        <f t="shared" si="643"/>
        <v>26300</v>
      </c>
      <c r="K11521" s="11">
        <f t="shared" si="644"/>
        <v>108042.00215410267</v>
      </c>
      <c r="L11521" s="12">
        <f t="shared" si="641"/>
        <v>1952043.8480514437</v>
      </c>
      <c r="M11521" s="11">
        <f>COUNTIF(E$2:$E11521,E11521)</f>
        <v>3726</v>
      </c>
      <c r="O11521" t="str">
        <f t="shared" si="645"/>
        <v/>
      </c>
    </row>
    <row r="11522" spans="1:15" hidden="1">
      <c r="A11522" s="41" t="s">
        <v>103</v>
      </c>
      <c r="B11522" s="46">
        <v>45832</v>
      </c>
      <c r="C11522" s="8" t="s">
        <v>13</v>
      </c>
      <c r="D11522" s="8" t="s">
        <v>46</v>
      </c>
      <c r="E11522" s="8" t="s">
        <v>46</v>
      </c>
      <c r="F11522" s="9">
        <f t="shared" si="640"/>
        <v>4500000</v>
      </c>
      <c r="G11522" s="9">
        <v>45</v>
      </c>
      <c r="H11522" s="10">
        <v>4700070</v>
      </c>
      <c r="I11522" s="11">
        <f t="shared" si="642"/>
        <v>12370069654.515728</v>
      </c>
      <c r="J11522" s="11">
        <f t="shared" si="643"/>
        <v>120143</v>
      </c>
      <c r="K11522" s="11">
        <f t="shared" si="644"/>
        <v>102961.21833578093</v>
      </c>
      <c r="L11522" s="12">
        <f t="shared" si="641"/>
        <v>0</v>
      </c>
      <c r="M11522" s="11">
        <f>COUNTIF(E$2:$E11522,E11522)</f>
        <v>3131</v>
      </c>
      <c r="O11522" t="str">
        <f t="shared" si="645"/>
        <v/>
      </c>
    </row>
    <row r="11523" spans="1:15" hidden="1">
      <c r="A11523" s="41" t="s">
        <v>103</v>
      </c>
      <c r="B11523" s="46">
        <v>45832</v>
      </c>
      <c r="C11523" s="8" t="s">
        <v>13</v>
      </c>
      <c r="D11523" s="8" t="s">
        <v>14</v>
      </c>
      <c r="E11523" s="8" t="s">
        <v>14</v>
      </c>
      <c r="F11523" s="9">
        <f t="shared" si="640"/>
        <v>4600000</v>
      </c>
      <c r="G11523" s="9">
        <v>46</v>
      </c>
      <c r="H11523" s="10">
        <v>4959122</v>
      </c>
      <c r="I11523" s="11">
        <f t="shared" si="642"/>
        <v>14905445664.91975</v>
      </c>
      <c r="J11523" s="11">
        <f t="shared" si="643"/>
        <v>144600</v>
      </c>
      <c r="K11523" s="11">
        <f t="shared" si="644"/>
        <v>103080.53710179633</v>
      </c>
      <c r="L11523" s="12">
        <f t="shared" si="641"/>
        <v>0</v>
      </c>
      <c r="M11523" s="11">
        <f>COUNTIF(E$2:$E11523,E11523)</f>
        <v>2136</v>
      </c>
      <c r="O11523" t="str">
        <f t="shared" si="645"/>
        <v/>
      </c>
    </row>
    <row r="11524" spans="1:15" hidden="1">
      <c r="A11524" s="41" t="s">
        <v>103</v>
      </c>
      <c r="B11524" s="46">
        <v>45832</v>
      </c>
      <c r="C11524" s="8" t="s">
        <v>13</v>
      </c>
      <c r="D11524" s="8" t="s">
        <v>15</v>
      </c>
      <c r="E11524" s="8" t="s">
        <v>15</v>
      </c>
      <c r="F11524" s="9">
        <f t="shared" si="640"/>
        <v>-18100000</v>
      </c>
      <c r="G11524" s="9">
        <v>-181</v>
      </c>
      <c r="H11524" s="10">
        <v>-19909276</v>
      </c>
      <c r="I11524" s="11">
        <f t="shared" si="642"/>
        <v>2821949054.2630076</v>
      </c>
      <c r="J11524" s="11">
        <f t="shared" si="643"/>
        <v>26119</v>
      </c>
      <c r="K11524" s="11">
        <f t="shared" si="644"/>
        <v>108042.00215410267</v>
      </c>
      <c r="L11524" s="12">
        <f t="shared" si="641"/>
        <v>353673.61010741815</v>
      </c>
      <c r="M11524" s="11">
        <f>COUNTIF(E$2:$E11524,E11524)</f>
        <v>3727</v>
      </c>
      <c r="O11524" t="str">
        <f t="shared" si="645"/>
        <v/>
      </c>
    </row>
    <row r="11525" spans="1:15" hidden="1">
      <c r="A11525" s="41" t="s">
        <v>103</v>
      </c>
      <c r="B11525" s="46">
        <v>45832</v>
      </c>
      <c r="C11525" s="8" t="s">
        <v>13</v>
      </c>
      <c r="D11525" s="8" t="s">
        <v>15</v>
      </c>
      <c r="E11525" s="8" t="s">
        <v>15</v>
      </c>
      <c r="F11525" s="9">
        <f t="shared" si="640"/>
        <v>-900000</v>
      </c>
      <c r="G11525" s="9">
        <v>-9</v>
      </c>
      <c r="H11525" s="10">
        <v>-989964</v>
      </c>
      <c r="I11525" s="11">
        <f t="shared" si="642"/>
        <v>2820976676.2436209</v>
      </c>
      <c r="J11525" s="11">
        <f t="shared" si="643"/>
        <v>26110</v>
      </c>
      <c r="K11525" s="11">
        <f t="shared" si="644"/>
        <v>108042.00215410267</v>
      </c>
      <c r="L11525" s="12">
        <f t="shared" si="641"/>
        <v>17585.980613076012</v>
      </c>
      <c r="M11525" s="11">
        <f>COUNTIF(E$2:$E11525,E11525)</f>
        <v>3728</v>
      </c>
      <c r="O11525" t="str">
        <f t="shared" si="645"/>
        <v/>
      </c>
    </row>
    <row r="11526" spans="1:15" hidden="1">
      <c r="A11526" s="41" t="s">
        <v>103</v>
      </c>
      <c r="B11526" s="46">
        <v>45832</v>
      </c>
      <c r="C11526" s="8" t="s">
        <v>13</v>
      </c>
      <c r="D11526" s="8" t="s">
        <v>46</v>
      </c>
      <c r="E11526" s="8" t="s">
        <v>46</v>
      </c>
      <c r="F11526" s="9">
        <f t="shared" si="640"/>
        <v>8600000</v>
      </c>
      <c r="G11526" s="9">
        <v>86</v>
      </c>
      <c r="H11526" s="10">
        <v>8968596</v>
      </c>
      <c r="I11526" s="11">
        <f t="shared" si="642"/>
        <v>12379038250.515728</v>
      </c>
      <c r="J11526" s="11">
        <f t="shared" si="643"/>
        <v>120229</v>
      </c>
      <c r="K11526" s="11">
        <f t="shared" si="644"/>
        <v>102962.16595426833</v>
      </c>
      <c r="L11526" s="12">
        <f t="shared" si="641"/>
        <v>0</v>
      </c>
      <c r="M11526" s="11">
        <f>COUNTIF(E$2:$E11526,E11526)</f>
        <v>3132</v>
      </c>
      <c r="O11526" t="str">
        <f t="shared" si="645"/>
        <v/>
      </c>
    </row>
    <row r="11527" spans="1:15" hidden="1">
      <c r="A11527" s="41" t="s">
        <v>103</v>
      </c>
      <c r="B11527" s="46">
        <v>45832</v>
      </c>
      <c r="C11527" s="8" t="s">
        <v>13</v>
      </c>
      <c r="D11527" s="8" t="s">
        <v>15</v>
      </c>
      <c r="E11527" s="8" t="s">
        <v>15</v>
      </c>
      <c r="F11527" s="9">
        <f t="shared" si="640"/>
        <v>-2700000</v>
      </c>
      <c r="G11527" s="9">
        <v>-27</v>
      </c>
      <c r="H11527" s="10">
        <v>-2969892</v>
      </c>
      <c r="I11527" s="11">
        <f t="shared" si="642"/>
        <v>2818059542.1854601</v>
      </c>
      <c r="J11527" s="11">
        <f t="shared" si="643"/>
        <v>26083</v>
      </c>
      <c r="K11527" s="11">
        <f t="shared" si="644"/>
        <v>108042.00215410267</v>
      </c>
      <c r="L11527" s="12">
        <f t="shared" si="641"/>
        <v>52757.941839227919</v>
      </c>
      <c r="M11527" s="11">
        <f>COUNTIF(E$2:$E11527,E11527)</f>
        <v>3729</v>
      </c>
      <c r="O11527" t="str">
        <f t="shared" si="645"/>
        <v/>
      </c>
    </row>
    <row r="11528" spans="1:15" hidden="1">
      <c r="A11528" s="41" t="s">
        <v>103</v>
      </c>
      <c r="B11528" s="46">
        <v>45832</v>
      </c>
      <c r="C11528" s="8" t="s">
        <v>13</v>
      </c>
      <c r="D11528" s="8" t="s">
        <v>15</v>
      </c>
      <c r="E11528" s="8" t="s">
        <v>15</v>
      </c>
      <c r="F11528" s="9">
        <f t="shared" si="640"/>
        <v>-1800000</v>
      </c>
      <c r="G11528" s="9">
        <v>-18</v>
      </c>
      <c r="H11528" s="10">
        <v>-1979928</v>
      </c>
      <c r="I11528" s="11">
        <f t="shared" si="642"/>
        <v>2816114786.1466861</v>
      </c>
      <c r="J11528" s="11">
        <f t="shared" si="643"/>
        <v>26065</v>
      </c>
      <c r="K11528" s="11">
        <f t="shared" si="644"/>
        <v>108042.00215410267</v>
      </c>
      <c r="L11528" s="12">
        <f t="shared" si="641"/>
        <v>35171.961226152023</v>
      </c>
      <c r="M11528" s="11">
        <f>COUNTIF(E$2:$E11528,E11528)</f>
        <v>3730</v>
      </c>
      <c r="O11528" t="str">
        <f t="shared" si="645"/>
        <v/>
      </c>
    </row>
    <row r="11529" spans="1:15" hidden="1">
      <c r="A11529" s="41" t="s">
        <v>103</v>
      </c>
      <c r="B11529" s="46">
        <v>45832</v>
      </c>
      <c r="C11529" s="8" t="s">
        <v>13</v>
      </c>
      <c r="D11529" s="8" t="s">
        <v>15</v>
      </c>
      <c r="E11529" s="8" t="s">
        <v>15</v>
      </c>
      <c r="F11529" s="9">
        <f t="shared" si="640"/>
        <v>-3700000</v>
      </c>
      <c r="G11529" s="9">
        <v>-37</v>
      </c>
      <c r="H11529" s="10">
        <v>-4069852</v>
      </c>
      <c r="I11529" s="11">
        <f t="shared" si="642"/>
        <v>2812117232.0669842</v>
      </c>
      <c r="J11529" s="11">
        <f t="shared" si="643"/>
        <v>26028</v>
      </c>
      <c r="K11529" s="11">
        <f t="shared" si="644"/>
        <v>108042.00215410267</v>
      </c>
      <c r="L11529" s="12">
        <f t="shared" si="641"/>
        <v>72297.920298201498</v>
      </c>
      <c r="M11529" s="11">
        <f>COUNTIF(E$2:$E11529,E11529)</f>
        <v>3731</v>
      </c>
      <c r="O11529" t="str">
        <f t="shared" si="645"/>
        <v/>
      </c>
    </row>
    <row r="11530" spans="1:15" hidden="1">
      <c r="A11530" s="41" t="s">
        <v>103</v>
      </c>
      <c r="B11530" s="46">
        <v>45832</v>
      </c>
      <c r="C11530" s="8" t="s">
        <v>13</v>
      </c>
      <c r="D11530" s="8" t="s">
        <v>14</v>
      </c>
      <c r="E11530" s="8" t="s">
        <v>14</v>
      </c>
      <c r="F11530" s="9">
        <f t="shared" si="640"/>
        <v>-9200000</v>
      </c>
      <c r="G11530" s="9">
        <v>-92</v>
      </c>
      <c r="H11530" s="10">
        <v>-9921740</v>
      </c>
      <c r="I11530" s="11">
        <f t="shared" si="642"/>
        <v>14895962255.506386</v>
      </c>
      <c r="J11530" s="11">
        <f t="shared" si="643"/>
        <v>144508</v>
      </c>
      <c r="K11530" s="11">
        <f t="shared" si="644"/>
        <v>103080.53710179633</v>
      </c>
      <c r="L11530" s="12">
        <f t="shared" si="641"/>
        <v>438330.58663473651</v>
      </c>
      <c r="M11530" s="11">
        <f>COUNTIF(E$2:$E11530,E11530)</f>
        <v>2137</v>
      </c>
      <c r="O11530" t="str">
        <f t="shared" si="645"/>
        <v/>
      </c>
    </row>
    <row r="11531" spans="1:15" hidden="1">
      <c r="A11531" s="41" t="s">
        <v>103</v>
      </c>
      <c r="B11531" s="46">
        <v>45832</v>
      </c>
      <c r="C11531" s="8" t="s">
        <v>13</v>
      </c>
      <c r="D11531" s="8" t="s">
        <v>15</v>
      </c>
      <c r="E11531" s="8" t="s">
        <v>15</v>
      </c>
      <c r="F11531" s="9">
        <f t="shared" si="640"/>
        <v>-45400000</v>
      </c>
      <c r="G11531" s="9">
        <v>-454</v>
      </c>
      <c r="H11531" s="10">
        <v>-49938184</v>
      </c>
      <c r="I11531" s="11">
        <f t="shared" si="642"/>
        <v>2763066163.0890217</v>
      </c>
      <c r="J11531" s="11">
        <f t="shared" si="643"/>
        <v>25574</v>
      </c>
      <c r="K11531" s="11">
        <f t="shared" si="644"/>
        <v>108042.00215410267</v>
      </c>
      <c r="L11531" s="12">
        <f t="shared" si="641"/>
        <v>887115.02203738689</v>
      </c>
      <c r="M11531" s="11">
        <f>COUNTIF(E$2:$E11531,E11531)</f>
        <v>3732</v>
      </c>
      <c r="O11531" t="str">
        <f t="shared" si="645"/>
        <v/>
      </c>
    </row>
    <row r="11532" spans="1:15" hidden="1">
      <c r="A11532" s="41" t="s">
        <v>103</v>
      </c>
      <c r="B11532" s="46">
        <v>45832</v>
      </c>
      <c r="C11532" s="8" t="s">
        <v>13</v>
      </c>
      <c r="D11532" s="8" t="s">
        <v>14</v>
      </c>
      <c r="E11532" s="8" t="s">
        <v>14</v>
      </c>
      <c r="F11532" s="9">
        <f t="shared" si="640"/>
        <v>900000</v>
      </c>
      <c r="G11532" s="9">
        <v>9</v>
      </c>
      <c r="H11532" s="10">
        <v>969579</v>
      </c>
      <c r="I11532" s="11">
        <f t="shared" si="642"/>
        <v>14896931834.506386</v>
      </c>
      <c r="J11532" s="11">
        <f t="shared" si="643"/>
        <v>144517</v>
      </c>
      <c r="K11532" s="11">
        <f t="shared" si="644"/>
        <v>103080.82671593229</v>
      </c>
      <c r="L11532" s="12">
        <f t="shared" si="641"/>
        <v>0</v>
      </c>
      <c r="M11532" s="11">
        <f>COUNTIF(E$2:$E11532,E11532)</f>
        <v>2138</v>
      </c>
      <c r="O11532" t="str">
        <f t="shared" si="645"/>
        <v/>
      </c>
    </row>
    <row r="11533" spans="1:15" hidden="1">
      <c r="A11533" s="41" t="s">
        <v>103</v>
      </c>
      <c r="B11533" s="46">
        <v>45832</v>
      </c>
      <c r="C11533" s="8" t="s">
        <v>13</v>
      </c>
      <c r="D11533" s="8" t="s">
        <v>15</v>
      </c>
      <c r="E11533" s="8" t="s">
        <v>15</v>
      </c>
      <c r="F11533" s="9">
        <f t="shared" si="640"/>
        <v>-25100000</v>
      </c>
      <c r="G11533" s="9">
        <v>-251</v>
      </c>
      <c r="H11533" s="10">
        <v>-27608996</v>
      </c>
      <c r="I11533" s="11">
        <f t="shared" si="642"/>
        <v>2735947620.5483418</v>
      </c>
      <c r="J11533" s="11">
        <f t="shared" si="643"/>
        <v>25323</v>
      </c>
      <c r="K11533" s="11">
        <f t="shared" si="644"/>
        <v>108042.00215410267</v>
      </c>
      <c r="L11533" s="12">
        <f t="shared" si="641"/>
        <v>490453.45932023227</v>
      </c>
      <c r="M11533" s="11">
        <f>COUNTIF(E$2:$E11533,E11533)</f>
        <v>3733</v>
      </c>
      <c r="O11533" t="str">
        <f t="shared" si="645"/>
        <v/>
      </c>
    </row>
    <row r="11534" spans="1:15" hidden="1">
      <c r="A11534" s="41" t="s">
        <v>103</v>
      </c>
      <c r="B11534" s="46">
        <v>45833</v>
      </c>
      <c r="C11534" s="8" t="s">
        <v>13</v>
      </c>
      <c r="D11534" s="8" t="s">
        <v>15</v>
      </c>
      <c r="E11534" s="8" t="s">
        <v>15</v>
      </c>
      <c r="F11534" s="9">
        <f t="shared" si="640"/>
        <v>900000</v>
      </c>
      <c r="G11534" s="9">
        <v>9</v>
      </c>
      <c r="H11534" s="10">
        <v>989433</v>
      </c>
      <c r="I11534" s="11">
        <f t="shared" si="642"/>
        <v>2736937053.5483418</v>
      </c>
      <c r="J11534" s="11">
        <f t="shared" si="643"/>
        <v>25332</v>
      </c>
      <c r="K11534" s="11">
        <f t="shared" si="644"/>
        <v>108042.67541245626</v>
      </c>
      <c r="L11534" s="12">
        <f t="shared" si="641"/>
        <v>0</v>
      </c>
      <c r="M11534" s="11">
        <f>COUNTIF(E$2:$E11534,E11534)</f>
        <v>3734</v>
      </c>
      <c r="O11534" t="str">
        <f t="shared" si="645"/>
        <v/>
      </c>
    </row>
    <row r="11535" spans="1:15" hidden="1">
      <c r="A11535" s="41" t="s">
        <v>103</v>
      </c>
      <c r="B11535" s="46">
        <v>45833</v>
      </c>
      <c r="C11535" s="8" t="s">
        <v>13</v>
      </c>
      <c r="D11535" s="8" t="s">
        <v>46</v>
      </c>
      <c r="E11535" s="8" t="s">
        <v>46</v>
      </c>
      <c r="F11535" s="9">
        <f t="shared" si="640"/>
        <v>90800000</v>
      </c>
      <c r="G11535" s="9">
        <v>908</v>
      </c>
      <c r="H11535" s="10">
        <v>94945928</v>
      </c>
      <c r="I11535" s="11">
        <f t="shared" si="642"/>
        <v>12473984178.515728</v>
      </c>
      <c r="J11535" s="11">
        <f t="shared" si="643"/>
        <v>121137</v>
      </c>
      <c r="K11535" s="11">
        <f t="shared" si="644"/>
        <v>102974.1877255977</v>
      </c>
      <c r="L11535" s="12">
        <f t="shared" si="641"/>
        <v>0</v>
      </c>
      <c r="M11535" s="11">
        <f>COUNTIF(E$2:$E11535,E11535)</f>
        <v>3133</v>
      </c>
      <c r="O11535" t="str">
        <f t="shared" si="645"/>
        <v/>
      </c>
    </row>
    <row r="11536" spans="1:15" hidden="1">
      <c r="A11536" s="41" t="s">
        <v>103</v>
      </c>
      <c r="B11536" s="46">
        <v>45833</v>
      </c>
      <c r="C11536" s="8" t="s">
        <v>13</v>
      </c>
      <c r="D11536" s="8" t="s">
        <v>46</v>
      </c>
      <c r="E11536" s="8" t="s">
        <v>46</v>
      </c>
      <c r="F11536" s="9">
        <f t="shared" si="640"/>
        <v>90800000</v>
      </c>
      <c r="G11536" s="9">
        <v>908</v>
      </c>
      <c r="H11536" s="10">
        <v>94945928</v>
      </c>
      <c r="I11536" s="11">
        <f t="shared" si="642"/>
        <v>12568930106.515728</v>
      </c>
      <c r="J11536" s="11">
        <f t="shared" si="643"/>
        <v>122045</v>
      </c>
      <c r="K11536" s="11">
        <f t="shared" si="644"/>
        <v>102986.03061588535</v>
      </c>
      <c r="L11536" s="12">
        <f t="shared" si="641"/>
        <v>0</v>
      </c>
      <c r="M11536" s="11">
        <f>COUNTIF(E$2:$E11536,E11536)</f>
        <v>3134</v>
      </c>
      <c r="O11536" t="str">
        <f t="shared" si="645"/>
        <v/>
      </c>
    </row>
    <row r="11537" spans="1:15" hidden="1">
      <c r="A11537" s="41" t="s">
        <v>103</v>
      </c>
      <c r="B11537" s="46">
        <v>45833</v>
      </c>
      <c r="C11537" s="8" t="s">
        <v>13</v>
      </c>
      <c r="D11537" s="8" t="s">
        <v>46</v>
      </c>
      <c r="E11537" s="8" t="s">
        <v>46</v>
      </c>
      <c r="F11537" s="9">
        <f t="shared" si="640"/>
        <v>90800000</v>
      </c>
      <c r="G11537" s="9">
        <v>908</v>
      </c>
      <c r="H11537" s="10">
        <v>94945928</v>
      </c>
      <c r="I11537" s="11">
        <f t="shared" si="642"/>
        <v>12663876034.515728</v>
      </c>
      <c r="J11537" s="11">
        <f t="shared" si="643"/>
        <v>122953</v>
      </c>
      <c r="K11537" s="11">
        <f t="shared" si="644"/>
        <v>102997.69858820629</v>
      </c>
      <c r="L11537" s="12">
        <f t="shared" si="641"/>
        <v>0</v>
      </c>
      <c r="M11537" s="11">
        <f>COUNTIF(E$2:$E11537,E11537)</f>
        <v>3135</v>
      </c>
      <c r="O11537" t="str">
        <f t="shared" si="645"/>
        <v/>
      </c>
    </row>
    <row r="11538" spans="1:15" hidden="1">
      <c r="A11538" s="41" t="s">
        <v>103</v>
      </c>
      <c r="B11538" s="46">
        <v>45833</v>
      </c>
      <c r="C11538" s="8" t="s">
        <v>13</v>
      </c>
      <c r="D11538" s="8" t="s">
        <v>46</v>
      </c>
      <c r="E11538" s="8" t="s">
        <v>46</v>
      </c>
      <c r="F11538" s="9">
        <f t="shared" si="640"/>
        <v>90800000</v>
      </c>
      <c r="G11538" s="9">
        <v>908</v>
      </c>
      <c r="H11538" s="10">
        <v>94945928</v>
      </c>
      <c r="I11538" s="11">
        <f t="shared" si="642"/>
        <v>12758821962.515728</v>
      </c>
      <c r="J11538" s="11">
        <f t="shared" si="643"/>
        <v>123861</v>
      </c>
      <c r="K11538" s="11">
        <f t="shared" si="644"/>
        <v>103009.19548942547</v>
      </c>
      <c r="L11538" s="12">
        <f t="shared" si="641"/>
        <v>0</v>
      </c>
      <c r="M11538" s="11">
        <f>COUNTIF(E$2:$E11538,E11538)</f>
        <v>3136</v>
      </c>
      <c r="O11538" t="str">
        <f t="shared" si="645"/>
        <v/>
      </c>
    </row>
    <row r="11539" spans="1:15" hidden="1">
      <c r="A11539" s="41" t="s">
        <v>103</v>
      </c>
      <c r="B11539" s="46">
        <v>45833</v>
      </c>
      <c r="C11539" s="8" t="s">
        <v>13</v>
      </c>
      <c r="D11539" s="8" t="s">
        <v>14</v>
      </c>
      <c r="E11539" s="8" t="s">
        <v>14</v>
      </c>
      <c r="F11539" s="9">
        <f t="shared" si="640"/>
        <v>478700000</v>
      </c>
      <c r="G11539" s="9">
        <v>4787</v>
      </c>
      <c r="H11539" s="10">
        <v>514712601</v>
      </c>
      <c r="I11539" s="11">
        <f t="shared" si="642"/>
        <v>15411644435.506386</v>
      </c>
      <c r="J11539" s="11">
        <f t="shared" si="643"/>
        <v>149304</v>
      </c>
      <c r="K11539" s="11">
        <f t="shared" si="644"/>
        <v>103223.25212657655</v>
      </c>
      <c r="L11539" s="12">
        <f t="shared" si="641"/>
        <v>0</v>
      </c>
      <c r="M11539" s="11">
        <f>COUNTIF(E$2:$E11539,E11539)</f>
        <v>2139</v>
      </c>
      <c r="O11539" t="str">
        <f t="shared" si="645"/>
        <v/>
      </c>
    </row>
    <row r="11540" spans="1:15" hidden="1">
      <c r="A11540" s="41" t="s">
        <v>103</v>
      </c>
      <c r="B11540" s="46">
        <v>45833</v>
      </c>
      <c r="C11540" s="8" t="s">
        <v>13</v>
      </c>
      <c r="D11540" s="8" t="s">
        <v>48</v>
      </c>
      <c r="E11540" s="8" t="s">
        <v>48</v>
      </c>
      <c r="F11540" s="9">
        <f t="shared" si="640"/>
        <v>900000</v>
      </c>
      <c r="G11540" s="9">
        <v>9</v>
      </c>
      <c r="H11540" s="10">
        <v>995904</v>
      </c>
      <c r="I11540" s="11">
        <f t="shared" si="642"/>
        <v>32364838518.916115</v>
      </c>
      <c r="J11540" s="11">
        <f t="shared" si="643"/>
        <v>303603</v>
      </c>
      <c r="K11540" s="11">
        <f t="shared" si="644"/>
        <v>106602.49904946958</v>
      </c>
      <c r="L11540" s="12">
        <f t="shared" si="641"/>
        <v>0</v>
      </c>
      <c r="M11540" s="11">
        <f>COUNTIF(E$2:$E11540,E11540)</f>
        <v>622</v>
      </c>
      <c r="O11540" t="str">
        <f t="shared" si="645"/>
        <v/>
      </c>
    </row>
    <row r="11541" spans="1:15" hidden="1">
      <c r="A11541" s="41" t="s">
        <v>103</v>
      </c>
      <c r="B11541" s="46">
        <v>45833</v>
      </c>
      <c r="C11541" s="8" t="s">
        <v>13</v>
      </c>
      <c r="D11541" s="8" t="s">
        <v>15</v>
      </c>
      <c r="E11541" s="8" t="s">
        <v>15</v>
      </c>
      <c r="F11541" s="9">
        <f t="shared" si="640"/>
        <v>1900000</v>
      </c>
      <c r="G11541" s="9">
        <v>19</v>
      </c>
      <c r="H11541" s="10">
        <v>2089544</v>
      </c>
      <c r="I11541" s="11">
        <f t="shared" si="642"/>
        <v>2739026597.5483418</v>
      </c>
      <c r="J11541" s="11">
        <f t="shared" si="643"/>
        <v>25351</v>
      </c>
      <c r="K11541" s="11">
        <f t="shared" si="644"/>
        <v>108044.12439542194</v>
      </c>
      <c r="L11541" s="12">
        <f t="shared" si="641"/>
        <v>0</v>
      </c>
      <c r="M11541" s="11">
        <f>COUNTIF(E$2:$E11541,E11541)</f>
        <v>3735</v>
      </c>
      <c r="O11541" t="str">
        <f t="shared" si="645"/>
        <v/>
      </c>
    </row>
    <row r="11542" spans="1:15" hidden="1">
      <c r="A11542" s="41" t="s">
        <v>103</v>
      </c>
      <c r="B11542" s="46">
        <v>45833</v>
      </c>
      <c r="C11542" s="8" t="s">
        <v>13</v>
      </c>
      <c r="D11542" s="8" t="s">
        <v>15</v>
      </c>
      <c r="E11542" s="8" t="s">
        <v>15</v>
      </c>
      <c r="F11542" s="9">
        <f t="shared" si="640"/>
        <v>-9000000</v>
      </c>
      <c r="G11542" s="9">
        <v>-90</v>
      </c>
      <c r="H11542" s="10">
        <v>-9901350</v>
      </c>
      <c r="I11542" s="11">
        <f t="shared" si="642"/>
        <v>2729302626.3527536</v>
      </c>
      <c r="J11542" s="11">
        <f t="shared" si="643"/>
        <v>25261</v>
      </c>
      <c r="K11542" s="11">
        <f t="shared" si="644"/>
        <v>108044.12439542194</v>
      </c>
      <c r="L11542" s="12">
        <f t="shared" si="641"/>
        <v>177378.80441202596</v>
      </c>
      <c r="M11542" s="11">
        <f>COUNTIF(E$2:$E11542,E11542)</f>
        <v>3736</v>
      </c>
      <c r="O11542" t="str">
        <f t="shared" si="645"/>
        <v/>
      </c>
    </row>
    <row r="11543" spans="1:15" hidden="1">
      <c r="A11543" s="41" t="s">
        <v>103</v>
      </c>
      <c r="B11543" s="46">
        <v>45833</v>
      </c>
      <c r="C11543" s="8" t="s">
        <v>13</v>
      </c>
      <c r="D11543" s="8" t="s">
        <v>15</v>
      </c>
      <c r="E11543" s="8" t="s">
        <v>15</v>
      </c>
      <c r="F11543" s="9">
        <f t="shared" si="640"/>
        <v>-3600000</v>
      </c>
      <c r="G11543" s="9">
        <v>-36</v>
      </c>
      <c r="H11543" s="10">
        <v>-3960540</v>
      </c>
      <c r="I11543" s="11">
        <f t="shared" si="642"/>
        <v>2725413037.8745184</v>
      </c>
      <c r="J11543" s="11">
        <f t="shared" si="643"/>
        <v>25225</v>
      </c>
      <c r="K11543" s="11">
        <f t="shared" si="644"/>
        <v>108044.12439542194</v>
      </c>
      <c r="L11543" s="12">
        <f t="shared" si="641"/>
        <v>70951.521764810197</v>
      </c>
      <c r="M11543" s="11">
        <f>COUNTIF(E$2:$E11543,E11543)</f>
        <v>3737</v>
      </c>
      <c r="O11543" t="str">
        <f t="shared" si="645"/>
        <v/>
      </c>
    </row>
    <row r="11544" spans="1:15" hidden="1">
      <c r="A11544" s="41" t="s">
        <v>103</v>
      </c>
      <c r="B11544" s="46">
        <v>45833</v>
      </c>
      <c r="C11544" s="8" t="s">
        <v>13</v>
      </c>
      <c r="D11544" s="8" t="s">
        <v>15</v>
      </c>
      <c r="E11544" s="8" t="s">
        <v>15</v>
      </c>
      <c r="F11544" s="9">
        <f t="shared" si="640"/>
        <v>-2700000</v>
      </c>
      <c r="G11544" s="9">
        <v>-27</v>
      </c>
      <c r="H11544" s="10">
        <v>-2970405</v>
      </c>
      <c r="I11544" s="11">
        <f t="shared" si="642"/>
        <v>2722495846.515842</v>
      </c>
      <c r="J11544" s="11">
        <f t="shared" si="643"/>
        <v>25198</v>
      </c>
      <c r="K11544" s="11">
        <f t="shared" si="644"/>
        <v>108044.12439542194</v>
      </c>
      <c r="L11544" s="12">
        <f t="shared" si="641"/>
        <v>53213.641323607415</v>
      </c>
      <c r="M11544" s="11">
        <f>COUNTIF(E$2:$E11544,E11544)</f>
        <v>3738</v>
      </c>
      <c r="O11544" t="str">
        <f t="shared" si="645"/>
        <v/>
      </c>
    </row>
    <row r="11545" spans="1:15" hidden="1">
      <c r="A11545" s="41" t="s">
        <v>103</v>
      </c>
      <c r="B11545" s="46">
        <v>45833</v>
      </c>
      <c r="C11545" s="8" t="s">
        <v>13</v>
      </c>
      <c r="D11545" s="8" t="s">
        <v>15</v>
      </c>
      <c r="E11545" s="8" t="s">
        <v>15</v>
      </c>
      <c r="F11545" s="9">
        <f t="shared" si="640"/>
        <v>-27200000</v>
      </c>
      <c r="G11545" s="9">
        <v>-272</v>
      </c>
      <c r="H11545" s="10">
        <v>-29924080</v>
      </c>
      <c r="I11545" s="11">
        <f t="shared" si="642"/>
        <v>2693107844.6802874</v>
      </c>
      <c r="J11545" s="11">
        <f t="shared" si="643"/>
        <v>24926</v>
      </c>
      <c r="K11545" s="11">
        <f t="shared" si="644"/>
        <v>108044.12439542194</v>
      </c>
      <c r="L11545" s="12">
        <f t="shared" si="641"/>
        <v>536078.1644452326</v>
      </c>
      <c r="M11545" s="11">
        <f>COUNTIF(E$2:$E11545,E11545)</f>
        <v>3739</v>
      </c>
      <c r="O11545" t="str">
        <f t="shared" si="645"/>
        <v/>
      </c>
    </row>
    <row r="11546" spans="1:15" hidden="1">
      <c r="A11546" s="41" t="s">
        <v>103</v>
      </c>
      <c r="B11546" s="46">
        <v>45833</v>
      </c>
      <c r="C11546" s="8" t="s">
        <v>13</v>
      </c>
      <c r="D11546" s="8" t="s">
        <v>15</v>
      </c>
      <c r="E11546" s="8" t="s">
        <v>15</v>
      </c>
      <c r="F11546" s="9">
        <f t="shared" si="640"/>
        <v>136500000</v>
      </c>
      <c r="G11546" s="9">
        <v>1365</v>
      </c>
      <c r="H11546" s="10">
        <v>149993025</v>
      </c>
      <c r="I11546" s="11">
        <f t="shared" si="642"/>
        <v>2843100869.6802874</v>
      </c>
      <c r="J11546" s="11">
        <f t="shared" si="643"/>
        <v>26291</v>
      </c>
      <c r="K11546" s="11">
        <f t="shared" si="644"/>
        <v>108139.70064585932</v>
      </c>
      <c r="L11546" s="12">
        <f t="shared" si="641"/>
        <v>0</v>
      </c>
      <c r="M11546" s="11">
        <f>COUNTIF(E$2:$E11546,E11546)</f>
        <v>3740</v>
      </c>
      <c r="O11546" t="str">
        <f t="shared" si="645"/>
        <v/>
      </c>
    </row>
    <row r="11547" spans="1:15" hidden="1">
      <c r="A11547" s="41" t="s">
        <v>103</v>
      </c>
      <c r="B11547" s="46">
        <v>45833</v>
      </c>
      <c r="C11547" s="8" t="s">
        <v>13</v>
      </c>
      <c r="D11547" s="8" t="s">
        <v>15</v>
      </c>
      <c r="E11547" s="8" t="s">
        <v>15</v>
      </c>
      <c r="F11547" s="9">
        <f t="shared" si="640"/>
        <v>-1800000</v>
      </c>
      <c r="G11547" s="9">
        <v>-18</v>
      </c>
      <c r="H11547" s="10">
        <v>-1980270</v>
      </c>
      <c r="I11547" s="11">
        <f t="shared" si="642"/>
        <v>2841154355.0686617</v>
      </c>
      <c r="J11547" s="11">
        <f t="shared" si="643"/>
        <v>26273</v>
      </c>
      <c r="K11547" s="11">
        <f t="shared" si="644"/>
        <v>108139.70064585932</v>
      </c>
      <c r="L11547" s="12">
        <f t="shared" si="641"/>
        <v>33755.388374532107</v>
      </c>
      <c r="M11547" s="11">
        <f>COUNTIF(E$2:$E11547,E11547)</f>
        <v>3741</v>
      </c>
      <c r="O11547" t="str">
        <f t="shared" si="645"/>
        <v/>
      </c>
    </row>
    <row r="11548" spans="1:15" hidden="1">
      <c r="A11548" s="41" t="s">
        <v>103</v>
      </c>
      <c r="B11548" s="46">
        <v>45833</v>
      </c>
      <c r="C11548" s="8" t="s">
        <v>13</v>
      </c>
      <c r="D11548" s="8" t="s">
        <v>15</v>
      </c>
      <c r="E11548" s="8" t="s">
        <v>15</v>
      </c>
      <c r="F11548" s="9">
        <f t="shared" si="640"/>
        <v>1900000</v>
      </c>
      <c r="G11548" s="9">
        <v>19</v>
      </c>
      <c r="H11548" s="10">
        <v>2073280</v>
      </c>
      <c r="I11548" s="11">
        <f t="shared" si="642"/>
        <v>2843227635.0686617</v>
      </c>
      <c r="J11548" s="11">
        <f t="shared" si="643"/>
        <v>26292</v>
      </c>
      <c r="K11548" s="11">
        <f t="shared" si="644"/>
        <v>108140.40906240155</v>
      </c>
      <c r="L11548" s="12">
        <f t="shared" si="641"/>
        <v>0</v>
      </c>
      <c r="M11548" s="11">
        <f>COUNTIF(E$2:$E11548,E11548)</f>
        <v>3742</v>
      </c>
      <c r="O11548" t="str">
        <f t="shared" si="645"/>
        <v/>
      </c>
    </row>
    <row r="11549" spans="1:15" hidden="1">
      <c r="A11549" s="41" t="s">
        <v>103</v>
      </c>
      <c r="B11549" s="46">
        <v>45833</v>
      </c>
      <c r="C11549" s="8" t="s">
        <v>13</v>
      </c>
      <c r="D11549" s="8" t="s">
        <v>15</v>
      </c>
      <c r="E11549" s="8" t="s">
        <v>15</v>
      </c>
      <c r="F11549" s="9">
        <f t="shared" si="640"/>
        <v>-18100000</v>
      </c>
      <c r="G11549" s="9">
        <v>-181</v>
      </c>
      <c r="H11549" s="10">
        <v>-19912715</v>
      </c>
      <c r="I11549" s="11">
        <f t="shared" si="642"/>
        <v>2823654221.028367</v>
      </c>
      <c r="J11549" s="11">
        <f t="shared" si="643"/>
        <v>26111</v>
      </c>
      <c r="K11549" s="11">
        <f t="shared" si="644"/>
        <v>108140.40906240155</v>
      </c>
      <c r="L11549" s="12">
        <f t="shared" si="641"/>
        <v>339300.95970531926</v>
      </c>
      <c r="M11549" s="11">
        <f>COUNTIF(E$2:$E11549,E11549)</f>
        <v>3743</v>
      </c>
      <c r="O11549" t="str">
        <f t="shared" si="645"/>
        <v/>
      </c>
    </row>
    <row r="11550" spans="1:15" hidden="1">
      <c r="A11550" s="41" t="s">
        <v>103</v>
      </c>
      <c r="B11550" s="46">
        <v>45833</v>
      </c>
      <c r="C11550" s="8" t="s">
        <v>13</v>
      </c>
      <c r="D11550" s="8" t="s">
        <v>15</v>
      </c>
      <c r="E11550" s="8" t="s">
        <v>15</v>
      </c>
      <c r="F11550" s="9">
        <f t="shared" si="640"/>
        <v>22300000</v>
      </c>
      <c r="G11550" s="9">
        <v>223</v>
      </c>
      <c r="H11550" s="10">
        <v>24333760</v>
      </c>
      <c r="I11550" s="11">
        <f t="shared" si="642"/>
        <v>2847987981.028367</v>
      </c>
      <c r="J11550" s="11">
        <f t="shared" si="643"/>
        <v>26334</v>
      </c>
      <c r="K11550" s="11">
        <f t="shared" si="644"/>
        <v>108148.70437564999</v>
      </c>
      <c r="L11550" s="12">
        <f t="shared" si="641"/>
        <v>0</v>
      </c>
      <c r="M11550" s="11">
        <f>COUNTIF(E$2:$E11550,E11550)</f>
        <v>3744</v>
      </c>
      <c r="O11550" t="str">
        <f t="shared" si="645"/>
        <v/>
      </c>
    </row>
    <row r="11551" spans="1:15" hidden="1">
      <c r="A11551" s="41" t="s">
        <v>103</v>
      </c>
      <c r="B11551" s="46">
        <v>45833</v>
      </c>
      <c r="C11551" s="8" t="s">
        <v>13</v>
      </c>
      <c r="D11551" s="8" t="s">
        <v>15</v>
      </c>
      <c r="E11551" s="8" t="s">
        <v>15</v>
      </c>
      <c r="F11551" s="9">
        <f t="shared" si="640"/>
        <v>-1800000</v>
      </c>
      <c r="G11551" s="9">
        <v>-18</v>
      </c>
      <c r="H11551" s="10">
        <v>-1980270</v>
      </c>
      <c r="I11551" s="11">
        <f t="shared" si="642"/>
        <v>2846041304.3496056</v>
      </c>
      <c r="J11551" s="11">
        <f t="shared" si="643"/>
        <v>26316</v>
      </c>
      <c r="K11551" s="11">
        <f t="shared" si="644"/>
        <v>108148.70437564999</v>
      </c>
      <c r="L11551" s="12">
        <f t="shared" si="641"/>
        <v>33593.321238300065</v>
      </c>
      <c r="M11551" s="11">
        <f>COUNTIF(E$2:$E11551,E11551)</f>
        <v>3745</v>
      </c>
      <c r="O11551" t="str">
        <f t="shared" si="645"/>
        <v/>
      </c>
    </row>
    <row r="11552" spans="1:15" hidden="1">
      <c r="A11552" s="41" t="s">
        <v>103</v>
      </c>
      <c r="B11552" s="46">
        <v>45833</v>
      </c>
      <c r="C11552" s="8" t="s">
        <v>13</v>
      </c>
      <c r="D11552" s="8" t="s">
        <v>15</v>
      </c>
      <c r="E11552" s="8" t="s">
        <v>15</v>
      </c>
      <c r="F11552" s="9">
        <f t="shared" si="640"/>
        <v>-29900000</v>
      </c>
      <c r="G11552" s="9">
        <v>-299</v>
      </c>
      <c r="H11552" s="10">
        <v>-32894485</v>
      </c>
      <c r="I11552" s="11">
        <f t="shared" si="642"/>
        <v>2813704841.7412863</v>
      </c>
      <c r="J11552" s="11">
        <f t="shared" si="643"/>
        <v>26017</v>
      </c>
      <c r="K11552" s="11">
        <f t="shared" si="644"/>
        <v>108148.70437564999</v>
      </c>
      <c r="L11552" s="12">
        <f t="shared" si="641"/>
        <v>558022.39168065414</v>
      </c>
      <c r="M11552" s="11">
        <f>COUNTIF(E$2:$E11552,E11552)</f>
        <v>3746</v>
      </c>
      <c r="O11552" t="str">
        <f t="shared" si="645"/>
        <v/>
      </c>
    </row>
    <row r="11553" spans="1:15" hidden="1">
      <c r="A11553" s="41" t="s">
        <v>103</v>
      </c>
      <c r="B11553" s="46">
        <v>45833</v>
      </c>
      <c r="C11553" s="8" t="s">
        <v>13</v>
      </c>
      <c r="D11553" s="8" t="s">
        <v>15</v>
      </c>
      <c r="E11553" s="8" t="s">
        <v>15</v>
      </c>
      <c r="F11553" s="9">
        <f t="shared" si="640"/>
        <v>4900000</v>
      </c>
      <c r="G11553" s="9">
        <v>49</v>
      </c>
      <c r="H11553" s="10">
        <v>5389461</v>
      </c>
      <c r="I11553" s="11">
        <f t="shared" si="642"/>
        <v>2819094302.7412863</v>
      </c>
      <c r="J11553" s="11">
        <f t="shared" si="643"/>
        <v>26066</v>
      </c>
      <c r="K11553" s="11">
        <f t="shared" si="644"/>
        <v>108152.16384337014</v>
      </c>
      <c r="L11553" s="12">
        <f t="shared" si="641"/>
        <v>0</v>
      </c>
      <c r="M11553" s="11">
        <f>COUNTIF(E$2:$E11553,E11553)</f>
        <v>3747</v>
      </c>
      <c r="O11553" t="str">
        <f t="shared" si="645"/>
        <v/>
      </c>
    </row>
    <row r="11554" spans="1:15" hidden="1">
      <c r="A11554" s="41" t="s">
        <v>103</v>
      </c>
      <c r="B11554" s="46">
        <v>45833</v>
      </c>
      <c r="C11554" s="8" t="s">
        <v>13</v>
      </c>
      <c r="D11554" s="8" t="s">
        <v>15</v>
      </c>
      <c r="E11554" s="8" t="s">
        <v>15</v>
      </c>
      <c r="F11554" s="9">
        <f t="shared" si="640"/>
        <v>-9100000</v>
      </c>
      <c r="G11554" s="9">
        <v>-91</v>
      </c>
      <c r="H11554" s="10">
        <v>-10011365</v>
      </c>
      <c r="I11554" s="11">
        <f t="shared" si="642"/>
        <v>2809252455.8315396</v>
      </c>
      <c r="J11554" s="11">
        <f t="shared" si="643"/>
        <v>25975</v>
      </c>
      <c r="K11554" s="11">
        <f t="shared" si="644"/>
        <v>108152.16384337014</v>
      </c>
      <c r="L11554" s="12">
        <f t="shared" si="641"/>
        <v>169518.09025331773</v>
      </c>
      <c r="M11554" s="11">
        <f>COUNTIF(E$2:$E11554,E11554)</f>
        <v>3748</v>
      </c>
      <c r="O11554" t="str">
        <f t="shared" si="645"/>
        <v/>
      </c>
    </row>
    <row r="11555" spans="1:15" hidden="1">
      <c r="A11555" s="41" t="s">
        <v>103</v>
      </c>
      <c r="B11555" s="46">
        <v>45833</v>
      </c>
      <c r="C11555" s="8" t="s">
        <v>13</v>
      </c>
      <c r="D11555" s="8" t="s">
        <v>15</v>
      </c>
      <c r="E11555" s="8" t="s">
        <v>15</v>
      </c>
      <c r="F11555" s="9">
        <f t="shared" si="640"/>
        <v>-95300000</v>
      </c>
      <c r="G11555" s="9">
        <v>-953</v>
      </c>
      <c r="H11555" s="10">
        <v>-104844295</v>
      </c>
      <c r="I11555" s="11">
        <f t="shared" si="642"/>
        <v>2706183443.688808</v>
      </c>
      <c r="J11555" s="11">
        <f t="shared" si="643"/>
        <v>25022</v>
      </c>
      <c r="K11555" s="11">
        <f t="shared" si="644"/>
        <v>108152.16384337014</v>
      </c>
      <c r="L11555" s="12">
        <f t="shared" si="641"/>
        <v>1775282.8572682589</v>
      </c>
      <c r="M11555" s="11">
        <f>COUNTIF(E$2:$E11555,E11555)</f>
        <v>3749</v>
      </c>
      <c r="O11555" t="str">
        <f t="shared" si="645"/>
        <v/>
      </c>
    </row>
    <row r="11556" spans="1:15" hidden="1">
      <c r="A11556" s="41" t="s">
        <v>103</v>
      </c>
      <c r="B11556" s="46">
        <v>45833</v>
      </c>
      <c r="C11556" s="8" t="s">
        <v>13</v>
      </c>
      <c r="D11556" s="8" t="s">
        <v>15</v>
      </c>
      <c r="E11556" s="8" t="s">
        <v>15</v>
      </c>
      <c r="F11556" s="9">
        <f t="shared" si="640"/>
        <v>-9100000</v>
      </c>
      <c r="G11556" s="9">
        <v>-91</v>
      </c>
      <c r="H11556" s="10">
        <v>-10011365</v>
      </c>
      <c r="I11556" s="11">
        <f t="shared" si="642"/>
        <v>2696341596.7790613</v>
      </c>
      <c r="J11556" s="11">
        <f t="shared" si="643"/>
        <v>24931</v>
      </c>
      <c r="K11556" s="11">
        <f t="shared" si="644"/>
        <v>108152.16384337014</v>
      </c>
      <c r="L11556" s="12">
        <f t="shared" si="641"/>
        <v>169518.09025331773</v>
      </c>
      <c r="M11556" s="11">
        <f>COUNTIF(E$2:$E11556,E11556)</f>
        <v>3750</v>
      </c>
      <c r="O11556" t="str">
        <f t="shared" si="645"/>
        <v/>
      </c>
    </row>
    <row r="11557" spans="1:15" hidden="1">
      <c r="A11557" s="41" t="s">
        <v>103</v>
      </c>
      <c r="B11557" s="46">
        <v>45833</v>
      </c>
      <c r="C11557" s="8" t="s">
        <v>13</v>
      </c>
      <c r="D11557" s="8" t="s">
        <v>14</v>
      </c>
      <c r="E11557" s="8" t="s">
        <v>14</v>
      </c>
      <c r="F11557" s="9">
        <f t="shared" si="640"/>
        <v>-9200000</v>
      </c>
      <c r="G11557" s="9">
        <v>-92</v>
      </c>
      <c r="H11557" s="10">
        <v>-9923488</v>
      </c>
      <c r="I11557" s="11">
        <f t="shared" si="642"/>
        <v>15402147896.310741</v>
      </c>
      <c r="J11557" s="11">
        <f t="shared" si="643"/>
        <v>149212</v>
      </c>
      <c r="K11557" s="11">
        <f t="shared" si="644"/>
        <v>103223.25212657655</v>
      </c>
      <c r="L11557" s="12">
        <f t="shared" si="641"/>
        <v>426948.80435495637</v>
      </c>
      <c r="M11557" s="11">
        <f>COUNTIF(E$2:$E11557,E11557)</f>
        <v>2140</v>
      </c>
      <c r="O11557" t="str">
        <f t="shared" si="645"/>
        <v/>
      </c>
    </row>
    <row r="11558" spans="1:15" hidden="1">
      <c r="A11558" s="41" t="s">
        <v>103</v>
      </c>
      <c r="B11558" s="46">
        <v>45833</v>
      </c>
      <c r="C11558" s="8" t="s">
        <v>13</v>
      </c>
      <c r="D11558" s="8" t="s">
        <v>15</v>
      </c>
      <c r="E11558" s="8" t="s">
        <v>15</v>
      </c>
      <c r="F11558" s="9">
        <f t="shared" si="640"/>
        <v>-900000</v>
      </c>
      <c r="G11558" s="9">
        <v>-9</v>
      </c>
      <c r="H11558" s="10">
        <v>-990135</v>
      </c>
      <c r="I11558" s="11">
        <f t="shared" si="642"/>
        <v>2695368227.304471</v>
      </c>
      <c r="J11558" s="11">
        <f t="shared" si="643"/>
        <v>24922</v>
      </c>
      <c r="K11558" s="11">
        <f t="shared" si="644"/>
        <v>108152.16384337014</v>
      </c>
      <c r="L11558" s="12">
        <f t="shared" si="641"/>
        <v>16765.525409668684</v>
      </c>
      <c r="M11558" s="11">
        <f>COUNTIF(E$2:$E11558,E11558)</f>
        <v>3751</v>
      </c>
      <c r="O11558" t="str">
        <f t="shared" si="645"/>
        <v/>
      </c>
    </row>
    <row r="11559" spans="1:15" hidden="1">
      <c r="A11559" s="41" t="s">
        <v>103</v>
      </c>
      <c r="B11559" s="46">
        <v>45833</v>
      </c>
      <c r="C11559" s="8" t="s">
        <v>13</v>
      </c>
      <c r="D11559" s="8" t="s">
        <v>46</v>
      </c>
      <c r="E11559" s="8" t="s">
        <v>46</v>
      </c>
      <c r="F11559" s="9">
        <f t="shared" si="640"/>
        <v>18100000</v>
      </c>
      <c r="G11559" s="9">
        <v>181</v>
      </c>
      <c r="H11559" s="10">
        <v>18897124</v>
      </c>
      <c r="I11559" s="11">
        <f t="shared" si="642"/>
        <v>12777719086.515728</v>
      </c>
      <c r="J11559" s="11">
        <f t="shared" si="643"/>
        <v>124042</v>
      </c>
      <c r="K11559" s="11">
        <f t="shared" si="644"/>
        <v>103011.23076470653</v>
      </c>
      <c r="L11559" s="12">
        <f t="shared" si="641"/>
        <v>0</v>
      </c>
      <c r="M11559" s="11">
        <f>COUNTIF(E$2:$E11559,E11559)</f>
        <v>3137</v>
      </c>
      <c r="O11559" t="str">
        <f t="shared" si="645"/>
        <v/>
      </c>
    </row>
    <row r="11560" spans="1:15" hidden="1">
      <c r="A11560" s="41" t="s">
        <v>103</v>
      </c>
      <c r="B11560" s="46">
        <v>45833</v>
      </c>
      <c r="C11560" s="8" t="s">
        <v>13</v>
      </c>
      <c r="D11560" s="8" t="s">
        <v>46</v>
      </c>
      <c r="E11560" s="8" t="s">
        <v>46</v>
      </c>
      <c r="F11560" s="9">
        <f t="shared" si="640"/>
        <v>27200000</v>
      </c>
      <c r="G11560" s="9">
        <v>272</v>
      </c>
      <c r="H11560" s="10">
        <v>28119088</v>
      </c>
      <c r="I11560" s="11">
        <f t="shared" si="642"/>
        <v>12805838174.515728</v>
      </c>
      <c r="J11560" s="11">
        <f t="shared" si="643"/>
        <v>124314</v>
      </c>
      <c r="K11560" s="11">
        <f t="shared" si="644"/>
        <v>103012.03544665707</v>
      </c>
      <c r="L11560" s="12">
        <f t="shared" si="641"/>
        <v>0</v>
      </c>
      <c r="M11560" s="11">
        <f>COUNTIF(E$2:$E11560,E11560)</f>
        <v>3138</v>
      </c>
      <c r="O11560" t="str">
        <f t="shared" si="645"/>
        <v/>
      </c>
    </row>
    <row r="11561" spans="1:15" hidden="1">
      <c r="A11561" s="41" t="s">
        <v>103</v>
      </c>
      <c r="B11561" s="46">
        <v>45833</v>
      </c>
      <c r="C11561" s="8" t="s">
        <v>13</v>
      </c>
      <c r="D11561" s="8" t="s">
        <v>15</v>
      </c>
      <c r="E11561" s="8" t="s">
        <v>15</v>
      </c>
      <c r="F11561" s="9">
        <f t="shared" si="640"/>
        <v>-20800000</v>
      </c>
      <c r="G11561" s="9">
        <v>-208</v>
      </c>
      <c r="H11561" s="10">
        <v>-22883120</v>
      </c>
      <c r="I11561" s="11">
        <f t="shared" si="642"/>
        <v>2672872577.22505</v>
      </c>
      <c r="J11561" s="11">
        <f t="shared" si="643"/>
        <v>24714</v>
      </c>
      <c r="K11561" s="11">
        <f t="shared" si="644"/>
        <v>108152.16384337014</v>
      </c>
      <c r="L11561" s="12">
        <f t="shared" si="641"/>
        <v>387469.92057900876</v>
      </c>
      <c r="M11561" s="11">
        <f>COUNTIF(E$2:$E11561,E11561)</f>
        <v>3752</v>
      </c>
      <c r="O11561" t="str">
        <f t="shared" si="645"/>
        <v/>
      </c>
    </row>
    <row r="11562" spans="1:15" hidden="1">
      <c r="A11562" s="41" t="s">
        <v>103</v>
      </c>
      <c r="B11562" s="46">
        <v>45833</v>
      </c>
      <c r="C11562" s="8" t="s">
        <v>13</v>
      </c>
      <c r="D11562" s="8" t="s">
        <v>15</v>
      </c>
      <c r="E11562" s="8" t="s">
        <v>15</v>
      </c>
      <c r="F11562" s="9">
        <f t="shared" ref="F11562:F11625" si="646">100000*G11562</f>
        <v>-900000</v>
      </c>
      <c r="G11562" s="9">
        <v>-9</v>
      </c>
      <c r="H11562" s="10">
        <v>-990135</v>
      </c>
      <c r="I11562" s="11">
        <f t="shared" si="642"/>
        <v>2671899207.7504597</v>
      </c>
      <c r="J11562" s="11">
        <f t="shared" si="643"/>
        <v>24705</v>
      </c>
      <c r="K11562" s="11">
        <f t="shared" si="644"/>
        <v>108152.16384337014</v>
      </c>
      <c r="L11562" s="12">
        <f t="shared" si="641"/>
        <v>16765.525409668684</v>
      </c>
      <c r="M11562" s="11">
        <f>COUNTIF(E$2:$E11562,E11562)</f>
        <v>3753</v>
      </c>
      <c r="O11562" t="str">
        <f t="shared" si="645"/>
        <v/>
      </c>
    </row>
    <row r="11563" spans="1:15" hidden="1">
      <c r="A11563" s="41" t="s">
        <v>103</v>
      </c>
      <c r="B11563" s="46">
        <v>45833</v>
      </c>
      <c r="C11563" s="8" t="s">
        <v>13</v>
      </c>
      <c r="D11563" s="8" t="s">
        <v>15</v>
      </c>
      <c r="E11563" s="8" t="s">
        <v>15</v>
      </c>
      <c r="F11563" s="9">
        <f t="shared" si="646"/>
        <v>-18100000</v>
      </c>
      <c r="G11563" s="9">
        <v>-181</v>
      </c>
      <c r="H11563" s="10">
        <v>-19912715</v>
      </c>
      <c r="I11563" s="11">
        <f t="shared" si="642"/>
        <v>2652323666.0948095</v>
      </c>
      <c r="J11563" s="11">
        <f t="shared" si="643"/>
        <v>24524</v>
      </c>
      <c r="K11563" s="11">
        <f t="shared" si="644"/>
        <v>108152.16384337014</v>
      </c>
      <c r="L11563" s="12">
        <f t="shared" si="641"/>
        <v>337173.34435000271</v>
      </c>
      <c r="M11563" s="11">
        <f>COUNTIF(E$2:$E11563,E11563)</f>
        <v>3754</v>
      </c>
      <c r="O11563" t="str">
        <f t="shared" si="645"/>
        <v/>
      </c>
    </row>
    <row r="11564" spans="1:15" hidden="1">
      <c r="A11564" s="41" t="s">
        <v>103</v>
      </c>
      <c r="B11564" s="46">
        <v>45833</v>
      </c>
      <c r="C11564" s="8" t="s">
        <v>13</v>
      </c>
      <c r="D11564" s="8" t="s">
        <v>15</v>
      </c>
      <c r="E11564" s="8" t="s">
        <v>15</v>
      </c>
      <c r="F11564" s="9">
        <f t="shared" si="646"/>
        <v>-900000</v>
      </c>
      <c r="G11564" s="9">
        <v>-9</v>
      </c>
      <c r="H11564" s="10">
        <v>-990135</v>
      </c>
      <c r="I11564" s="11">
        <f t="shared" si="642"/>
        <v>2651350296.6202192</v>
      </c>
      <c r="J11564" s="11">
        <f t="shared" si="643"/>
        <v>24515</v>
      </c>
      <c r="K11564" s="11">
        <f t="shared" si="644"/>
        <v>108152.16384337014</v>
      </c>
      <c r="L11564" s="12">
        <f t="shared" si="641"/>
        <v>16765.525409668684</v>
      </c>
      <c r="M11564" s="11">
        <f>COUNTIF(E$2:$E11564,E11564)</f>
        <v>3755</v>
      </c>
      <c r="O11564" t="str">
        <f t="shared" si="645"/>
        <v/>
      </c>
    </row>
    <row r="11565" spans="1:15" hidden="1">
      <c r="A11565" s="41" t="s">
        <v>103</v>
      </c>
      <c r="B11565" s="46">
        <v>45833</v>
      </c>
      <c r="C11565" s="8" t="s">
        <v>13</v>
      </c>
      <c r="D11565" s="8" t="s">
        <v>15</v>
      </c>
      <c r="E11565" s="8" t="s">
        <v>15</v>
      </c>
      <c r="F11565" s="9">
        <f t="shared" si="646"/>
        <v>-3100000</v>
      </c>
      <c r="G11565" s="9">
        <v>-31</v>
      </c>
      <c r="H11565" s="10">
        <v>-3410465</v>
      </c>
      <c r="I11565" s="11">
        <f t="shared" si="642"/>
        <v>2647997579.5410748</v>
      </c>
      <c r="J11565" s="11">
        <f t="shared" si="643"/>
        <v>24484</v>
      </c>
      <c r="K11565" s="11">
        <f t="shared" si="644"/>
        <v>108152.16384337014</v>
      </c>
      <c r="L11565" s="12">
        <f t="shared" si="641"/>
        <v>57747.920855525415</v>
      </c>
      <c r="M11565" s="11">
        <f>COUNTIF(E$2:$E11565,E11565)</f>
        <v>3756</v>
      </c>
      <c r="O11565" t="str">
        <f t="shared" si="645"/>
        <v/>
      </c>
    </row>
    <row r="11566" spans="1:15" hidden="1">
      <c r="A11566" s="41" t="s">
        <v>103</v>
      </c>
      <c r="B11566" s="46">
        <v>45833</v>
      </c>
      <c r="C11566" s="8" t="s">
        <v>13</v>
      </c>
      <c r="D11566" s="8" t="s">
        <v>15</v>
      </c>
      <c r="E11566" s="8" t="s">
        <v>15</v>
      </c>
      <c r="F11566" s="9">
        <f t="shared" si="646"/>
        <v>-1800000</v>
      </c>
      <c r="G11566" s="9">
        <v>-18</v>
      </c>
      <c r="H11566" s="10">
        <v>-1980270</v>
      </c>
      <c r="I11566" s="11">
        <f t="shared" si="642"/>
        <v>2646050840.5918941</v>
      </c>
      <c r="J11566" s="11">
        <f t="shared" si="643"/>
        <v>24466</v>
      </c>
      <c r="K11566" s="11">
        <f t="shared" si="644"/>
        <v>108152.16384337014</v>
      </c>
      <c r="L11566" s="12">
        <f t="shared" ref="L11566:L11629" si="647">IF(G11566&lt;0,K11566*G11566-H11566,0)</f>
        <v>33531.050819337368</v>
      </c>
      <c r="M11566" s="11">
        <f>COUNTIF(E$2:$E11566,E11566)</f>
        <v>3757</v>
      </c>
      <c r="O11566" t="str">
        <f t="shared" si="645"/>
        <v/>
      </c>
    </row>
    <row r="11567" spans="1:15" hidden="1">
      <c r="A11567" s="41" t="s">
        <v>103</v>
      </c>
      <c r="B11567" s="46">
        <v>45833</v>
      </c>
      <c r="C11567" s="8" t="s">
        <v>13</v>
      </c>
      <c r="D11567" s="8" t="s">
        <v>14</v>
      </c>
      <c r="E11567" s="8" t="s">
        <v>14</v>
      </c>
      <c r="F11567" s="9">
        <f t="shared" si="646"/>
        <v>-9200000</v>
      </c>
      <c r="G11567" s="9">
        <v>-92</v>
      </c>
      <c r="H11567" s="10">
        <v>-9923488</v>
      </c>
      <c r="I11567" s="11">
        <f t="shared" si="642"/>
        <v>15392651357.115097</v>
      </c>
      <c r="J11567" s="11">
        <f t="shared" si="643"/>
        <v>149120</v>
      </c>
      <c r="K11567" s="11">
        <f t="shared" si="644"/>
        <v>103223.25212657655</v>
      </c>
      <c r="L11567" s="12">
        <f t="shared" si="647"/>
        <v>426948.80435495637</v>
      </c>
      <c r="M11567" s="11">
        <f>COUNTIF(E$2:$E11567,E11567)</f>
        <v>2141</v>
      </c>
      <c r="O11567" t="str">
        <f t="shared" si="645"/>
        <v/>
      </c>
    </row>
    <row r="11568" spans="1:15" hidden="1">
      <c r="A11568" s="41" t="s">
        <v>103</v>
      </c>
      <c r="B11568" s="46">
        <v>45833</v>
      </c>
      <c r="C11568" s="8" t="s">
        <v>13</v>
      </c>
      <c r="D11568" s="8" t="s">
        <v>15</v>
      </c>
      <c r="E11568" s="8" t="s">
        <v>15</v>
      </c>
      <c r="F11568" s="9">
        <f t="shared" si="646"/>
        <v>-900000</v>
      </c>
      <c r="G11568" s="9">
        <v>-9</v>
      </c>
      <c r="H11568" s="10">
        <v>-990135</v>
      </c>
      <c r="I11568" s="11">
        <f t="shared" si="642"/>
        <v>2645077471.1173038</v>
      </c>
      <c r="J11568" s="11">
        <f t="shared" si="643"/>
        <v>24457</v>
      </c>
      <c r="K11568" s="11">
        <f t="shared" si="644"/>
        <v>108152.16384337014</v>
      </c>
      <c r="L11568" s="12">
        <f t="shared" si="647"/>
        <v>16765.525409668684</v>
      </c>
      <c r="M11568" s="11">
        <f>COUNTIF(E$2:$E11568,E11568)</f>
        <v>3758</v>
      </c>
      <c r="O11568" t="str">
        <f t="shared" si="645"/>
        <v/>
      </c>
    </row>
    <row r="11569" spans="1:15" hidden="1">
      <c r="A11569" s="41" t="s">
        <v>103</v>
      </c>
      <c r="B11569" s="46">
        <v>45833</v>
      </c>
      <c r="C11569" s="8" t="s">
        <v>13</v>
      </c>
      <c r="D11569" s="8" t="s">
        <v>15</v>
      </c>
      <c r="E11569" s="8" t="s">
        <v>15</v>
      </c>
      <c r="F11569" s="9">
        <f t="shared" si="646"/>
        <v>-15600000</v>
      </c>
      <c r="G11569" s="9">
        <v>-156</v>
      </c>
      <c r="H11569" s="10">
        <v>-17162340</v>
      </c>
      <c r="I11569" s="11">
        <f t="shared" si="642"/>
        <v>2628205733.5577383</v>
      </c>
      <c r="J11569" s="11">
        <f t="shared" si="643"/>
        <v>24301</v>
      </c>
      <c r="K11569" s="11">
        <f t="shared" si="644"/>
        <v>108152.16384337014</v>
      </c>
      <c r="L11569" s="12">
        <f t="shared" si="647"/>
        <v>290602.44043425843</v>
      </c>
      <c r="M11569" s="11">
        <f>COUNTIF(E$2:$E11569,E11569)</f>
        <v>3759</v>
      </c>
      <c r="O11569" t="str">
        <f t="shared" si="645"/>
        <v/>
      </c>
    </row>
    <row r="11570" spans="1:15" hidden="1">
      <c r="A11570" s="41" t="s">
        <v>103</v>
      </c>
      <c r="B11570" s="46">
        <v>45833</v>
      </c>
      <c r="C11570" s="8" t="s">
        <v>13</v>
      </c>
      <c r="D11570" s="8" t="s">
        <v>15</v>
      </c>
      <c r="E11570" s="8" t="s">
        <v>15</v>
      </c>
      <c r="F11570" s="9">
        <f t="shared" si="646"/>
        <v>-32800000</v>
      </c>
      <c r="G11570" s="9">
        <v>-328</v>
      </c>
      <c r="H11570" s="10">
        <v>-36084920</v>
      </c>
      <c r="I11570" s="11">
        <f t="shared" si="642"/>
        <v>2592731823.8171129</v>
      </c>
      <c r="J11570" s="11">
        <f t="shared" si="643"/>
        <v>23973</v>
      </c>
      <c r="K11570" s="11">
        <f t="shared" si="644"/>
        <v>108152.16384337014</v>
      </c>
      <c r="L11570" s="12">
        <f t="shared" si="647"/>
        <v>611010.25937459618</v>
      </c>
      <c r="M11570" s="11">
        <f>COUNTIF(E$2:$E11570,E11570)</f>
        <v>3760</v>
      </c>
      <c r="O11570" t="str">
        <f t="shared" si="645"/>
        <v/>
      </c>
    </row>
    <row r="11571" spans="1:15" hidden="1">
      <c r="A11571" s="41" t="s">
        <v>103</v>
      </c>
      <c r="B11571" s="46">
        <v>45833</v>
      </c>
      <c r="C11571" s="8" t="s">
        <v>13</v>
      </c>
      <c r="D11571" s="8" t="s">
        <v>15</v>
      </c>
      <c r="E11571" s="8" t="s">
        <v>15</v>
      </c>
      <c r="F11571" s="9">
        <f t="shared" si="646"/>
        <v>-20800000</v>
      </c>
      <c r="G11571" s="9">
        <v>-208</v>
      </c>
      <c r="H11571" s="10">
        <v>-22883120</v>
      </c>
      <c r="I11571" s="11">
        <f t="shared" si="642"/>
        <v>2570236173.7376919</v>
      </c>
      <c r="J11571" s="11">
        <f t="shared" si="643"/>
        <v>23765</v>
      </c>
      <c r="K11571" s="11">
        <f t="shared" si="644"/>
        <v>108152.16384337014</v>
      </c>
      <c r="L11571" s="12">
        <f t="shared" si="647"/>
        <v>387469.92057900876</v>
      </c>
      <c r="M11571" s="11">
        <f>COUNTIF(E$2:$E11571,E11571)</f>
        <v>3761</v>
      </c>
      <c r="O11571" t="str">
        <f t="shared" si="645"/>
        <v/>
      </c>
    </row>
    <row r="11572" spans="1:15" hidden="1">
      <c r="A11572" s="41" t="s">
        <v>103</v>
      </c>
      <c r="B11572" s="46">
        <v>45833</v>
      </c>
      <c r="C11572" s="8" t="s">
        <v>13</v>
      </c>
      <c r="D11572" s="8" t="s">
        <v>15</v>
      </c>
      <c r="E11572" s="8" t="s">
        <v>15</v>
      </c>
      <c r="F11572" s="9">
        <f t="shared" si="646"/>
        <v>-181800000</v>
      </c>
      <c r="G11572" s="9">
        <v>-1818</v>
      </c>
      <c r="H11572" s="10">
        <v>-200007270</v>
      </c>
      <c r="I11572" s="11">
        <f t="shared" si="642"/>
        <v>2373615539.8704448</v>
      </c>
      <c r="J11572" s="11">
        <f t="shared" si="643"/>
        <v>21947</v>
      </c>
      <c r="K11572" s="11">
        <f t="shared" si="644"/>
        <v>108152.16384337014</v>
      </c>
      <c r="L11572" s="12">
        <f t="shared" si="647"/>
        <v>3386636.1327530742</v>
      </c>
      <c r="M11572" s="11">
        <f>COUNTIF(E$2:$E11572,E11572)</f>
        <v>3762</v>
      </c>
      <c r="O11572" t="str">
        <f t="shared" si="645"/>
        <v/>
      </c>
    </row>
    <row r="11573" spans="1:15" hidden="1">
      <c r="A11573" s="41" t="s">
        <v>103</v>
      </c>
      <c r="B11573" s="46">
        <v>45833</v>
      </c>
      <c r="C11573" s="8" t="s">
        <v>13</v>
      </c>
      <c r="D11573" s="8" t="s">
        <v>15</v>
      </c>
      <c r="E11573" s="8" t="s">
        <v>15</v>
      </c>
      <c r="F11573" s="9">
        <f t="shared" si="646"/>
        <v>-12200000</v>
      </c>
      <c r="G11573" s="9">
        <v>-122</v>
      </c>
      <c r="H11573" s="10">
        <v>-13421830</v>
      </c>
      <c r="I11573" s="11">
        <f t="shared" si="642"/>
        <v>2360420975.8815536</v>
      </c>
      <c r="J11573" s="11">
        <f t="shared" si="643"/>
        <v>21825</v>
      </c>
      <c r="K11573" s="11">
        <f t="shared" si="644"/>
        <v>108152.16384337014</v>
      </c>
      <c r="L11573" s="12">
        <f t="shared" si="647"/>
        <v>227266.01110884175</v>
      </c>
      <c r="M11573" s="11">
        <f>COUNTIF(E$2:$E11573,E11573)</f>
        <v>3763</v>
      </c>
      <c r="O11573" t="str">
        <f t="shared" si="645"/>
        <v/>
      </c>
    </row>
    <row r="11574" spans="1:15" hidden="1">
      <c r="A11574" s="41" t="s">
        <v>103</v>
      </c>
      <c r="B11574" s="46">
        <v>45833</v>
      </c>
      <c r="C11574" s="8" t="s">
        <v>13</v>
      </c>
      <c r="D11574" s="8" t="s">
        <v>15</v>
      </c>
      <c r="E11574" s="8" t="s">
        <v>15</v>
      </c>
      <c r="F11574" s="9">
        <f t="shared" si="646"/>
        <v>-900000</v>
      </c>
      <c r="G11574" s="9">
        <v>-9</v>
      </c>
      <c r="H11574" s="10">
        <v>-990135</v>
      </c>
      <c r="I11574" s="11">
        <f t="shared" si="642"/>
        <v>2359447606.4069633</v>
      </c>
      <c r="J11574" s="11">
        <f t="shared" si="643"/>
        <v>21816</v>
      </c>
      <c r="K11574" s="11">
        <f t="shared" si="644"/>
        <v>108152.16384337014</v>
      </c>
      <c r="L11574" s="12">
        <f t="shared" si="647"/>
        <v>16765.525409668684</v>
      </c>
      <c r="M11574" s="11">
        <f>COUNTIF(E$2:$E11574,E11574)</f>
        <v>3764</v>
      </c>
      <c r="O11574" t="str">
        <f t="shared" si="645"/>
        <v/>
      </c>
    </row>
    <row r="11575" spans="1:15" hidden="1">
      <c r="A11575" s="41" t="s">
        <v>103</v>
      </c>
      <c r="B11575" s="46">
        <v>45833</v>
      </c>
      <c r="C11575" s="8" t="s">
        <v>13</v>
      </c>
      <c r="D11575" s="8" t="s">
        <v>15</v>
      </c>
      <c r="E11575" s="8" t="s">
        <v>15</v>
      </c>
      <c r="F11575" s="9">
        <f t="shared" si="646"/>
        <v>-900000</v>
      </c>
      <c r="G11575" s="9">
        <v>-9</v>
      </c>
      <c r="H11575" s="10">
        <v>-990135</v>
      </c>
      <c r="I11575" s="11">
        <f t="shared" si="642"/>
        <v>2358474236.932373</v>
      </c>
      <c r="J11575" s="11">
        <f t="shared" si="643"/>
        <v>21807</v>
      </c>
      <c r="K11575" s="11">
        <f t="shared" si="644"/>
        <v>108152.16384337014</v>
      </c>
      <c r="L11575" s="12">
        <f t="shared" si="647"/>
        <v>16765.525409668684</v>
      </c>
      <c r="M11575" s="11">
        <f>COUNTIF(E$2:$E11575,E11575)</f>
        <v>3765</v>
      </c>
      <c r="O11575" t="str">
        <f t="shared" si="645"/>
        <v/>
      </c>
    </row>
    <row r="11576" spans="1:15" hidden="1">
      <c r="A11576" s="41" t="s">
        <v>103</v>
      </c>
      <c r="B11576" s="46">
        <v>45833</v>
      </c>
      <c r="C11576" s="8" t="s">
        <v>13</v>
      </c>
      <c r="D11576" s="8" t="s">
        <v>15</v>
      </c>
      <c r="E11576" s="8" t="s">
        <v>15</v>
      </c>
      <c r="F11576" s="9">
        <f t="shared" si="646"/>
        <v>-900000</v>
      </c>
      <c r="G11576" s="9">
        <v>-9</v>
      </c>
      <c r="H11576" s="10">
        <v>-990135</v>
      </c>
      <c r="I11576" s="11">
        <f t="shared" si="642"/>
        <v>2357500867.4577827</v>
      </c>
      <c r="J11576" s="11">
        <f t="shared" si="643"/>
        <v>21798</v>
      </c>
      <c r="K11576" s="11">
        <f t="shared" si="644"/>
        <v>108152.16384337014</v>
      </c>
      <c r="L11576" s="12">
        <f t="shared" si="647"/>
        <v>16765.525409668684</v>
      </c>
      <c r="M11576" s="11">
        <f>COUNTIF(E$2:$E11576,E11576)</f>
        <v>3766</v>
      </c>
      <c r="O11576" t="str">
        <f t="shared" si="645"/>
        <v/>
      </c>
    </row>
    <row r="11577" spans="1:15" hidden="1">
      <c r="A11577" s="41" t="s">
        <v>103</v>
      </c>
      <c r="B11577" s="46">
        <v>45833</v>
      </c>
      <c r="C11577" s="8" t="s">
        <v>13</v>
      </c>
      <c r="D11577" s="8" t="s">
        <v>15</v>
      </c>
      <c r="E11577" s="8" t="s">
        <v>15</v>
      </c>
      <c r="F11577" s="9">
        <f t="shared" si="646"/>
        <v>-18100000</v>
      </c>
      <c r="G11577" s="9">
        <v>-181</v>
      </c>
      <c r="H11577" s="10">
        <v>-19912715</v>
      </c>
      <c r="I11577" s="11">
        <f t="shared" si="642"/>
        <v>2337925325.8021326</v>
      </c>
      <c r="J11577" s="11">
        <f t="shared" si="643"/>
        <v>21617</v>
      </c>
      <c r="K11577" s="11">
        <f t="shared" si="644"/>
        <v>108152.16384337014</v>
      </c>
      <c r="L11577" s="12">
        <f t="shared" si="647"/>
        <v>337173.34435000271</v>
      </c>
      <c r="M11577" s="11">
        <f>COUNTIF(E$2:$E11577,E11577)</f>
        <v>3767</v>
      </c>
      <c r="O11577" t="str">
        <f t="shared" si="645"/>
        <v/>
      </c>
    </row>
    <row r="11578" spans="1:15" hidden="1">
      <c r="A11578" s="41" t="s">
        <v>103</v>
      </c>
      <c r="B11578" s="46">
        <v>45833</v>
      </c>
      <c r="C11578" s="8" t="s">
        <v>13</v>
      </c>
      <c r="D11578" s="8" t="s">
        <v>15</v>
      </c>
      <c r="E11578" s="8" t="s">
        <v>15</v>
      </c>
      <c r="F11578" s="9">
        <f t="shared" si="646"/>
        <v>-19900000</v>
      </c>
      <c r="G11578" s="9">
        <v>-199</v>
      </c>
      <c r="H11578" s="10">
        <v>-21892985</v>
      </c>
      <c r="I11578" s="11">
        <f t="shared" si="642"/>
        <v>2316403045.1973019</v>
      </c>
      <c r="J11578" s="11">
        <f t="shared" si="643"/>
        <v>21418</v>
      </c>
      <c r="K11578" s="11">
        <f t="shared" si="644"/>
        <v>108152.16384337014</v>
      </c>
      <c r="L11578" s="12">
        <f t="shared" si="647"/>
        <v>370704.39516934007</v>
      </c>
      <c r="M11578" s="11">
        <f>COUNTIF(E$2:$E11578,E11578)</f>
        <v>3768</v>
      </c>
      <c r="O11578" t="str">
        <f t="shared" si="645"/>
        <v/>
      </c>
    </row>
    <row r="11579" spans="1:15" hidden="1">
      <c r="A11579" s="41" t="s">
        <v>103</v>
      </c>
      <c r="B11579" s="46">
        <v>45833</v>
      </c>
      <c r="C11579" s="8" t="s">
        <v>13</v>
      </c>
      <c r="D11579" s="8" t="s">
        <v>15</v>
      </c>
      <c r="E11579" s="8" t="s">
        <v>15</v>
      </c>
      <c r="F11579" s="9">
        <f t="shared" si="646"/>
        <v>7700000</v>
      </c>
      <c r="G11579" s="9">
        <v>77</v>
      </c>
      <c r="H11579" s="10">
        <v>8405320</v>
      </c>
      <c r="I11579" s="11">
        <f t="shared" si="642"/>
        <v>2324808365.1973019</v>
      </c>
      <c r="J11579" s="11">
        <f t="shared" si="643"/>
        <v>21495</v>
      </c>
      <c r="K11579" s="11">
        <f t="shared" si="644"/>
        <v>108155.77414269838</v>
      </c>
      <c r="L11579" s="12">
        <f t="shared" si="647"/>
        <v>0</v>
      </c>
      <c r="M11579" s="11">
        <f>COUNTIF(E$2:$E11579,E11579)</f>
        <v>3769</v>
      </c>
      <c r="O11579" t="str">
        <f t="shared" si="645"/>
        <v/>
      </c>
    </row>
    <row r="11580" spans="1:15" hidden="1">
      <c r="A11580" s="41" t="s">
        <v>103</v>
      </c>
      <c r="B11580" s="46">
        <v>45833</v>
      </c>
      <c r="C11580" s="8" t="s">
        <v>13</v>
      </c>
      <c r="D11580" s="8" t="s">
        <v>15</v>
      </c>
      <c r="E11580" s="8" t="s">
        <v>15</v>
      </c>
      <c r="F11580" s="9">
        <f t="shared" si="646"/>
        <v>-18100000</v>
      </c>
      <c r="G11580" s="9">
        <v>-181</v>
      </c>
      <c r="H11580" s="10">
        <v>-19912715</v>
      </c>
      <c r="I11580" s="11">
        <f t="shared" ref="I11580:I11643" si="648">IF(H11580&gt;=0,IF(M11580=1,H11580,SUMIFS(I:I,E:E,E11580,M:M,M11580-1)+H11580),SUMIFS(I:I,E:E,E11580,M:M,M11580-1)+K11580*G11580)</f>
        <v>2305232170.0774736</v>
      </c>
      <c r="J11580" s="11">
        <f t="shared" ref="J11580:J11643" si="649">IF(M11580=1,G11580,SUMIFS($J:$J,$E:$E,E11580,$M:$M,M11580-1)+G11580)</f>
        <v>21314</v>
      </c>
      <c r="K11580" s="11">
        <f t="shared" ref="K11580:K11643" si="650">IF(H11580&gt;=0,I11580/J11580,SUMIFS($K:$K,$E:$E,E11580,$M:$M,M11580-1))</f>
        <v>108155.77414269838</v>
      </c>
      <c r="L11580" s="12">
        <f t="shared" si="647"/>
        <v>336519.88017159328</v>
      </c>
      <c r="M11580" s="11">
        <f>COUNTIF(E$2:$E11580,E11580)</f>
        <v>3770</v>
      </c>
      <c r="O11580" t="str">
        <f t="shared" ref="O11580:O11643" si="651">IF(M11580=_xlfn.MAXIFS(M:M,D:D,D11580),"X","")</f>
        <v/>
      </c>
    </row>
    <row r="11581" spans="1:15" hidden="1">
      <c r="A11581" s="41" t="s">
        <v>103</v>
      </c>
      <c r="B11581" s="46">
        <v>45833</v>
      </c>
      <c r="C11581" s="8" t="s">
        <v>13</v>
      </c>
      <c r="D11581" s="8" t="s">
        <v>15</v>
      </c>
      <c r="E11581" s="8" t="s">
        <v>15</v>
      </c>
      <c r="F11581" s="9">
        <f t="shared" si="646"/>
        <v>-18200000</v>
      </c>
      <c r="G11581" s="9">
        <v>-182</v>
      </c>
      <c r="H11581" s="10">
        <v>-20022730</v>
      </c>
      <c r="I11581" s="11">
        <f t="shared" si="648"/>
        <v>2285547819.1835027</v>
      </c>
      <c r="J11581" s="11">
        <f t="shared" si="649"/>
        <v>21132</v>
      </c>
      <c r="K11581" s="11">
        <f t="shared" si="650"/>
        <v>108155.77414269838</v>
      </c>
      <c r="L11581" s="12">
        <f t="shared" si="647"/>
        <v>338379.1060288921</v>
      </c>
      <c r="M11581" s="11">
        <f>COUNTIF(E$2:$E11581,E11581)</f>
        <v>3771</v>
      </c>
      <c r="O11581" t="str">
        <f t="shared" si="651"/>
        <v/>
      </c>
    </row>
    <row r="11582" spans="1:15" hidden="1">
      <c r="A11582" s="41" t="s">
        <v>103</v>
      </c>
      <c r="B11582" s="46">
        <v>45833</v>
      </c>
      <c r="C11582" s="8" t="s">
        <v>13</v>
      </c>
      <c r="D11582" s="8" t="s">
        <v>14</v>
      </c>
      <c r="E11582" s="8" t="s">
        <v>14</v>
      </c>
      <c r="F11582" s="9">
        <f t="shared" si="646"/>
        <v>46400000</v>
      </c>
      <c r="G11582" s="9">
        <v>464</v>
      </c>
      <c r="H11582" s="10">
        <v>49969552</v>
      </c>
      <c r="I11582" s="11">
        <f t="shared" si="648"/>
        <v>15442620909.115097</v>
      </c>
      <c r="J11582" s="11">
        <f t="shared" si="649"/>
        <v>149584</v>
      </c>
      <c r="K11582" s="11">
        <f t="shared" si="650"/>
        <v>103237.1169985767</v>
      </c>
      <c r="L11582" s="12">
        <f t="shared" si="647"/>
        <v>0</v>
      </c>
      <c r="M11582" s="11">
        <f>COUNTIF(E$2:$E11582,E11582)</f>
        <v>2142</v>
      </c>
      <c r="O11582" t="str">
        <f t="shared" si="651"/>
        <v/>
      </c>
    </row>
    <row r="11583" spans="1:15" hidden="1">
      <c r="A11583" s="41" t="s">
        <v>103</v>
      </c>
      <c r="B11583" s="46">
        <v>45833</v>
      </c>
      <c r="C11583" s="8" t="s">
        <v>13</v>
      </c>
      <c r="D11583" s="8" t="s">
        <v>15</v>
      </c>
      <c r="E11583" s="8" t="s">
        <v>15</v>
      </c>
      <c r="F11583" s="9">
        <f t="shared" si="646"/>
        <v>-4500000</v>
      </c>
      <c r="G11583" s="9">
        <v>-45</v>
      </c>
      <c r="H11583" s="10">
        <v>-4950675</v>
      </c>
      <c r="I11583" s="11">
        <f t="shared" si="648"/>
        <v>2280680809.3470812</v>
      </c>
      <c r="J11583" s="11">
        <f t="shared" si="649"/>
        <v>21087</v>
      </c>
      <c r="K11583" s="11">
        <f t="shared" si="650"/>
        <v>108155.77414269838</v>
      </c>
      <c r="L11583" s="12">
        <f t="shared" si="647"/>
        <v>83665.163578572683</v>
      </c>
      <c r="M11583" s="11">
        <f>COUNTIF(E$2:$E11583,E11583)</f>
        <v>3772</v>
      </c>
      <c r="O11583" t="str">
        <f t="shared" si="651"/>
        <v/>
      </c>
    </row>
    <row r="11584" spans="1:15" hidden="1">
      <c r="A11584" s="41" t="s">
        <v>103</v>
      </c>
      <c r="B11584" s="46">
        <v>45833</v>
      </c>
      <c r="C11584" s="8" t="s">
        <v>13</v>
      </c>
      <c r="D11584" s="8" t="s">
        <v>15</v>
      </c>
      <c r="E11584" s="8" t="s">
        <v>15</v>
      </c>
      <c r="F11584" s="9">
        <f t="shared" si="646"/>
        <v>-72600000</v>
      </c>
      <c r="G11584" s="9">
        <v>-726</v>
      </c>
      <c r="H11584" s="10">
        <v>-79870890</v>
      </c>
      <c r="I11584" s="11">
        <f t="shared" si="648"/>
        <v>2202159717.3194823</v>
      </c>
      <c r="J11584" s="11">
        <f t="shared" si="649"/>
        <v>20361</v>
      </c>
      <c r="K11584" s="11">
        <f t="shared" si="650"/>
        <v>108155.77414269838</v>
      </c>
      <c r="L11584" s="12">
        <f t="shared" si="647"/>
        <v>1349797.9724009782</v>
      </c>
      <c r="M11584" s="11">
        <f>COUNTIF(E$2:$E11584,E11584)</f>
        <v>3773</v>
      </c>
      <c r="O11584" t="str">
        <f t="shared" si="651"/>
        <v/>
      </c>
    </row>
    <row r="11585" spans="1:15" hidden="1">
      <c r="A11585" s="41" t="s">
        <v>103</v>
      </c>
      <c r="B11585" s="46">
        <v>45833</v>
      </c>
      <c r="C11585" s="8" t="s">
        <v>13</v>
      </c>
      <c r="D11585" s="8" t="s">
        <v>15</v>
      </c>
      <c r="E11585" s="8" t="s">
        <v>15</v>
      </c>
      <c r="F11585" s="9">
        <f t="shared" si="646"/>
        <v>-13600000</v>
      </c>
      <c r="G11585" s="9">
        <v>-136</v>
      </c>
      <c r="H11585" s="10">
        <v>-14962040</v>
      </c>
      <c r="I11585" s="11">
        <f t="shared" si="648"/>
        <v>2187450532.0360751</v>
      </c>
      <c r="J11585" s="11">
        <f t="shared" si="649"/>
        <v>20225</v>
      </c>
      <c r="K11585" s="11">
        <f t="shared" si="650"/>
        <v>108155.77414269838</v>
      </c>
      <c r="L11585" s="12">
        <f t="shared" si="647"/>
        <v>252854.71659301966</v>
      </c>
      <c r="M11585" s="11">
        <f>COUNTIF(E$2:$E11585,E11585)</f>
        <v>3774</v>
      </c>
      <c r="O11585" t="str">
        <f t="shared" si="651"/>
        <v/>
      </c>
    </row>
    <row r="11586" spans="1:15" hidden="1">
      <c r="A11586" s="41" t="s">
        <v>103</v>
      </c>
      <c r="B11586" s="46">
        <v>45833</v>
      </c>
      <c r="C11586" s="8" t="s">
        <v>13</v>
      </c>
      <c r="D11586" s="8" t="s">
        <v>15</v>
      </c>
      <c r="E11586" s="8" t="s">
        <v>15</v>
      </c>
      <c r="F11586" s="9">
        <f t="shared" si="646"/>
        <v>-90800000</v>
      </c>
      <c r="G11586" s="9">
        <v>-908</v>
      </c>
      <c r="H11586" s="10">
        <v>-99893620</v>
      </c>
      <c r="I11586" s="11">
        <f t="shared" si="648"/>
        <v>2089245089.1145051</v>
      </c>
      <c r="J11586" s="11">
        <f t="shared" si="649"/>
        <v>19317</v>
      </c>
      <c r="K11586" s="11">
        <f t="shared" si="650"/>
        <v>108155.77414269838</v>
      </c>
      <c r="L11586" s="12">
        <f t="shared" si="647"/>
        <v>1688177.0784298629</v>
      </c>
      <c r="M11586" s="11">
        <f>COUNTIF(E$2:$E11586,E11586)</f>
        <v>3775</v>
      </c>
      <c r="O11586" t="str">
        <f t="shared" si="651"/>
        <v/>
      </c>
    </row>
    <row r="11587" spans="1:15" hidden="1">
      <c r="A11587" s="41" t="s">
        <v>103</v>
      </c>
      <c r="B11587" s="46">
        <v>45833</v>
      </c>
      <c r="C11587" s="8" t="s">
        <v>13</v>
      </c>
      <c r="D11587" s="8" t="s">
        <v>15</v>
      </c>
      <c r="E11587" s="8" t="s">
        <v>15</v>
      </c>
      <c r="F11587" s="9">
        <f t="shared" si="646"/>
        <v>-1800000</v>
      </c>
      <c r="G11587" s="9">
        <v>-18</v>
      </c>
      <c r="H11587" s="10">
        <v>-1980270</v>
      </c>
      <c r="I11587" s="11">
        <f t="shared" si="648"/>
        <v>2087298285.1799364</v>
      </c>
      <c r="J11587" s="11">
        <f t="shared" si="649"/>
        <v>19299</v>
      </c>
      <c r="K11587" s="11">
        <f t="shared" si="650"/>
        <v>108155.77414269838</v>
      </c>
      <c r="L11587" s="12">
        <f t="shared" si="647"/>
        <v>33466.065431429073</v>
      </c>
      <c r="M11587" s="11">
        <f>COUNTIF(E$2:$E11587,E11587)</f>
        <v>3776</v>
      </c>
      <c r="O11587" t="str">
        <f t="shared" si="651"/>
        <v/>
      </c>
    </row>
    <row r="11588" spans="1:15" hidden="1">
      <c r="A11588" s="41" t="s">
        <v>103</v>
      </c>
      <c r="B11588" s="46">
        <v>45833</v>
      </c>
      <c r="C11588" s="8" t="s">
        <v>13</v>
      </c>
      <c r="D11588" s="8" t="s">
        <v>15</v>
      </c>
      <c r="E11588" s="8" t="s">
        <v>15</v>
      </c>
      <c r="F11588" s="9">
        <f t="shared" si="646"/>
        <v>-2700000</v>
      </c>
      <c r="G11588" s="9">
        <v>-27</v>
      </c>
      <c r="H11588" s="10">
        <v>-2970405</v>
      </c>
      <c r="I11588" s="11">
        <f t="shared" si="648"/>
        <v>2084378079.2780836</v>
      </c>
      <c r="J11588" s="11">
        <f t="shared" si="649"/>
        <v>19272</v>
      </c>
      <c r="K11588" s="11">
        <f t="shared" si="650"/>
        <v>108155.77414269838</v>
      </c>
      <c r="L11588" s="12">
        <f t="shared" si="647"/>
        <v>50199.09814714361</v>
      </c>
      <c r="M11588" s="11">
        <f>COUNTIF(E$2:$E11588,E11588)</f>
        <v>3777</v>
      </c>
      <c r="O11588" t="str">
        <f t="shared" si="651"/>
        <v/>
      </c>
    </row>
    <row r="11589" spans="1:15" hidden="1">
      <c r="A11589" s="41" t="s">
        <v>103</v>
      </c>
      <c r="B11589" s="46">
        <v>45833</v>
      </c>
      <c r="C11589" s="8" t="s">
        <v>13</v>
      </c>
      <c r="D11589" s="8" t="s">
        <v>15</v>
      </c>
      <c r="E11589" s="8" t="s">
        <v>15</v>
      </c>
      <c r="F11589" s="9">
        <f t="shared" si="646"/>
        <v>-1800000</v>
      </c>
      <c r="G11589" s="9">
        <v>-18</v>
      </c>
      <c r="H11589" s="10">
        <v>-1980270</v>
      </c>
      <c r="I11589" s="11">
        <f t="shared" si="648"/>
        <v>2082431275.3435149</v>
      </c>
      <c r="J11589" s="11">
        <f t="shared" si="649"/>
        <v>19254</v>
      </c>
      <c r="K11589" s="11">
        <f t="shared" si="650"/>
        <v>108155.77414269838</v>
      </c>
      <c r="L11589" s="12">
        <f t="shared" si="647"/>
        <v>33466.065431429073</v>
      </c>
      <c r="M11589" s="11">
        <f>COUNTIF(E$2:$E11589,E11589)</f>
        <v>3778</v>
      </c>
      <c r="O11589" t="str">
        <f t="shared" si="651"/>
        <v/>
      </c>
    </row>
    <row r="11590" spans="1:15" hidden="1">
      <c r="A11590" s="41" t="s">
        <v>103</v>
      </c>
      <c r="B11590" s="46">
        <v>45833</v>
      </c>
      <c r="C11590" s="8" t="s">
        <v>13</v>
      </c>
      <c r="D11590" s="8" t="s">
        <v>15</v>
      </c>
      <c r="E11590" s="8" t="s">
        <v>15</v>
      </c>
      <c r="F11590" s="9">
        <f t="shared" si="646"/>
        <v>-2800000</v>
      </c>
      <c r="G11590" s="9">
        <v>-28</v>
      </c>
      <c r="H11590" s="10">
        <v>-3080420</v>
      </c>
      <c r="I11590" s="11">
        <f t="shared" si="648"/>
        <v>2079402913.6675193</v>
      </c>
      <c r="J11590" s="11">
        <f t="shared" si="649"/>
        <v>19226</v>
      </c>
      <c r="K11590" s="11">
        <f t="shared" si="650"/>
        <v>108155.77414269838</v>
      </c>
      <c r="L11590" s="12">
        <f t="shared" si="647"/>
        <v>52058.324004445225</v>
      </c>
      <c r="M11590" s="11">
        <f>COUNTIF(E$2:$E11590,E11590)</f>
        <v>3779</v>
      </c>
      <c r="O11590" t="str">
        <f t="shared" si="651"/>
        <v/>
      </c>
    </row>
    <row r="11591" spans="1:15" hidden="1">
      <c r="A11591" s="41" t="s">
        <v>103</v>
      </c>
      <c r="B11591" s="46">
        <v>45833</v>
      </c>
      <c r="C11591" s="8" t="s">
        <v>13</v>
      </c>
      <c r="D11591" s="8" t="s">
        <v>15</v>
      </c>
      <c r="E11591" s="8" t="s">
        <v>15</v>
      </c>
      <c r="F11591" s="9">
        <f t="shared" si="646"/>
        <v>-6300000</v>
      </c>
      <c r="G11591" s="9">
        <v>-63</v>
      </c>
      <c r="H11591" s="10">
        <v>-6930945</v>
      </c>
      <c r="I11591" s="11">
        <f t="shared" si="648"/>
        <v>2072589099.8965294</v>
      </c>
      <c r="J11591" s="11">
        <f t="shared" si="649"/>
        <v>19163</v>
      </c>
      <c r="K11591" s="11">
        <f t="shared" si="650"/>
        <v>108155.77414269838</v>
      </c>
      <c r="L11591" s="12">
        <f t="shared" si="647"/>
        <v>117131.22901000176</v>
      </c>
      <c r="M11591" s="11">
        <f>COUNTIF(E$2:$E11591,E11591)</f>
        <v>3780</v>
      </c>
      <c r="O11591" t="str">
        <f t="shared" si="651"/>
        <v/>
      </c>
    </row>
    <row r="11592" spans="1:15" hidden="1">
      <c r="A11592" s="41" t="s">
        <v>103</v>
      </c>
      <c r="B11592" s="46">
        <v>45833</v>
      </c>
      <c r="C11592" s="8" t="s">
        <v>13</v>
      </c>
      <c r="D11592" s="8" t="s">
        <v>15</v>
      </c>
      <c r="E11592" s="8" t="s">
        <v>15</v>
      </c>
      <c r="F11592" s="9">
        <f t="shared" si="646"/>
        <v>-1800000</v>
      </c>
      <c r="G11592" s="9">
        <v>-18</v>
      </c>
      <c r="H11592" s="10">
        <v>-1980270</v>
      </c>
      <c r="I11592" s="11">
        <f t="shared" si="648"/>
        <v>2070642295.9619608</v>
      </c>
      <c r="J11592" s="11">
        <f t="shared" si="649"/>
        <v>19145</v>
      </c>
      <c r="K11592" s="11">
        <f t="shared" si="650"/>
        <v>108155.77414269838</v>
      </c>
      <c r="L11592" s="12">
        <f t="shared" si="647"/>
        <v>33466.065431429073</v>
      </c>
      <c r="M11592" s="11">
        <f>COUNTIF(E$2:$E11592,E11592)</f>
        <v>3781</v>
      </c>
      <c r="O11592" t="str">
        <f t="shared" si="651"/>
        <v/>
      </c>
    </row>
    <row r="11593" spans="1:15" hidden="1">
      <c r="A11593" s="41" t="s">
        <v>103</v>
      </c>
      <c r="B11593" s="46">
        <v>45833</v>
      </c>
      <c r="C11593" s="8" t="s">
        <v>13</v>
      </c>
      <c r="D11593" s="8" t="s">
        <v>15</v>
      </c>
      <c r="E11593" s="8" t="s">
        <v>15</v>
      </c>
      <c r="F11593" s="9">
        <f t="shared" si="646"/>
        <v>-3600000</v>
      </c>
      <c r="G11593" s="9">
        <v>-36</v>
      </c>
      <c r="H11593" s="10">
        <v>-3960540</v>
      </c>
      <c r="I11593" s="11">
        <f t="shared" si="648"/>
        <v>2066748688.0928237</v>
      </c>
      <c r="J11593" s="11">
        <f t="shared" si="649"/>
        <v>19109</v>
      </c>
      <c r="K11593" s="11">
        <f t="shared" si="650"/>
        <v>108155.77414269838</v>
      </c>
      <c r="L11593" s="12">
        <f t="shared" si="647"/>
        <v>66932.130862858146</v>
      </c>
      <c r="M11593" s="11">
        <f>COUNTIF(E$2:$E11593,E11593)</f>
        <v>3782</v>
      </c>
      <c r="O11593" t="str">
        <f t="shared" si="651"/>
        <v/>
      </c>
    </row>
    <row r="11594" spans="1:15" hidden="1">
      <c r="A11594" s="41" t="s">
        <v>103</v>
      </c>
      <c r="B11594" s="46">
        <v>45833</v>
      </c>
      <c r="C11594" s="8" t="s">
        <v>13</v>
      </c>
      <c r="D11594" s="8" t="s">
        <v>15</v>
      </c>
      <c r="E11594" s="8" t="s">
        <v>15</v>
      </c>
      <c r="F11594" s="9">
        <f t="shared" si="646"/>
        <v>-2800000</v>
      </c>
      <c r="G11594" s="9">
        <v>-28</v>
      </c>
      <c r="H11594" s="10">
        <v>-3080420</v>
      </c>
      <c r="I11594" s="11">
        <f t="shared" si="648"/>
        <v>2063720326.4168282</v>
      </c>
      <c r="J11594" s="11">
        <f t="shared" si="649"/>
        <v>19081</v>
      </c>
      <c r="K11594" s="11">
        <f t="shared" si="650"/>
        <v>108155.77414269838</v>
      </c>
      <c r="L11594" s="12">
        <f t="shared" si="647"/>
        <v>52058.324004445225</v>
      </c>
      <c r="M11594" s="11">
        <f>COUNTIF(E$2:$E11594,E11594)</f>
        <v>3783</v>
      </c>
      <c r="O11594" t="str">
        <f t="shared" si="651"/>
        <v/>
      </c>
    </row>
    <row r="11595" spans="1:15" hidden="1">
      <c r="A11595" s="41" t="s">
        <v>103</v>
      </c>
      <c r="B11595" s="46">
        <v>45833</v>
      </c>
      <c r="C11595" s="8" t="s">
        <v>13</v>
      </c>
      <c r="D11595" s="8" t="s">
        <v>15</v>
      </c>
      <c r="E11595" s="8" t="s">
        <v>15</v>
      </c>
      <c r="F11595" s="9">
        <f t="shared" si="646"/>
        <v>-20300000</v>
      </c>
      <c r="G11595" s="9">
        <v>-203</v>
      </c>
      <c r="H11595" s="10">
        <v>-22333045</v>
      </c>
      <c r="I11595" s="11">
        <f t="shared" si="648"/>
        <v>2041764704.2658603</v>
      </c>
      <c r="J11595" s="11">
        <f t="shared" si="649"/>
        <v>18878</v>
      </c>
      <c r="K11595" s="11">
        <f t="shared" si="650"/>
        <v>108155.77414269838</v>
      </c>
      <c r="L11595" s="12">
        <f t="shared" si="647"/>
        <v>377422.84903222695</v>
      </c>
      <c r="M11595" s="11">
        <f>COUNTIF(E$2:$E11595,E11595)</f>
        <v>3784</v>
      </c>
      <c r="O11595" t="str">
        <f t="shared" si="651"/>
        <v/>
      </c>
    </row>
    <row r="11596" spans="1:15" hidden="1">
      <c r="A11596" s="41" t="s">
        <v>103</v>
      </c>
      <c r="B11596" s="46">
        <v>45833</v>
      </c>
      <c r="C11596" s="8" t="s">
        <v>13</v>
      </c>
      <c r="D11596" s="8" t="s">
        <v>15</v>
      </c>
      <c r="E11596" s="8" t="s">
        <v>15</v>
      </c>
      <c r="F11596" s="9">
        <f t="shared" si="646"/>
        <v>-90800000</v>
      </c>
      <c r="G11596" s="9">
        <v>-908</v>
      </c>
      <c r="H11596" s="10">
        <v>-99893620</v>
      </c>
      <c r="I11596" s="11">
        <f t="shared" si="648"/>
        <v>1943559261.3442903</v>
      </c>
      <c r="J11596" s="11">
        <f t="shared" si="649"/>
        <v>17970</v>
      </c>
      <c r="K11596" s="11">
        <f t="shared" si="650"/>
        <v>108155.77414269838</v>
      </c>
      <c r="L11596" s="12">
        <f t="shared" si="647"/>
        <v>1688177.0784298629</v>
      </c>
      <c r="M11596" s="11">
        <f>COUNTIF(E$2:$E11596,E11596)</f>
        <v>3785</v>
      </c>
      <c r="O11596" t="str">
        <f t="shared" si="651"/>
        <v/>
      </c>
    </row>
    <row r="11597" spans="1:15" hidden="1">
      <c r="A11597" s="41" t="s">
        <v>103</v>
      </c>
      <c r="B11597" s="46">
        <v>45833</v>
      </c>
      <c r="C11597" s="8" t="s">
        <v>13</v>
      </c>
      <c r="D11597" s="8" t="s">
        <v>48</v>
      </c>
      <c r="E11597" s="8" t="s">
        <v>48</v>
      </c>
      <c r="F11597" s="9">
        <f t="shared" si="646"/>
        <v>-20000000000</v>
      </c>
      <c r="G11597" s="9">
        <v>-200000</v>
      </c>
      <c r="H11597" s="10">
        <v>-21323000000</v>
      </c>
      <c r="I11597" s="11">
        <f t="shared" si="648"/>
        <v>11044338709.022198</v>
      </c>
      <c r="J11597" s="11">
        <f t="shared" si="649"/>
        <v>103603</v>
      </c>
      <c r="K11597" s="11">
        <f t="shared" si="650"/>
        <v>106602.49904946958</v>
      </c>
      <c r="L11597" s="12">
        <f t="shared" si="647"/>
        <v>2500190.1060829163</v>
      </c>
      <c r="M11597" s="11">
        <f>COUNTIF(E$2:$E11597,E11597)</f>
        <v>623</v>
      </c>
      <c r="O11597" t="str">
        <f t="shared" si="651"/>
        <v/>
      </c>
    </row>
    <row r="11598" spans="1:15" hidden="1">
      <c r="A11598" s="41" t="s">
        <v>103</v>
      </c>
      <c r="B11598" s="46">
        <v>45833</v>
      </c>
      <c r="C11598" s="8" t="s">
        <v>13</v>
      </c>
      <c r="D11598" s="8" t="s">
        <v>15</v>
      </c>
      <c r="E11598" s="8" t="s">
        <v>15</v>
      </c>
      <c r="F11598" s="9">
        <f t="shared" si="646"/>
        <v>-1800000</v>
      </c>
      <c r="G11598" s="9">
        <v>-18</v>
      </c>
      <c r="H11598" s="10">
        <v>-1980270</v>
      </c>
      <c r="I11598" s="11">
        <f t="shared" si="648"/>
        <v>1941612457.4097216</v>
      </c>
      <c r="J11598" s="11">
        <f t="shared" si="649"/>
        <v>17952</v>
      </c>
      <c r="K11598" s="11">
        <f t="shared" si="650"/>
        <v>108155.77414269838</v>
      </c>
      <c r="L11598" s="12">
        <f t="shared" si="647"/>
        <v>33466.065431429073</v>
      </c>
      <c r="M11598" s="11">
        <f>COUNTIF(E$2:$E11598,E11598)</f>
        <v>3786</v>
      </c>
      <c r="O11598" t="str">
        <f t="shared" si="651"/>
        <v/>
      </c>
    </row>
    <row r="11599" spans="1:15" hidden="1">
      <c r="A11599" s="41" t="s">
        <v>103</v>
      </c>
      <c r="B11599" s="46">
        <v>45833</v>
      </c>
      <c r="C11599" s="8" t="s">
        <v>13</v>
      </c>
      <c r="D11599" s="8" t="s">
        <v>15</v>
      </c>
      <c r="E11599" s="8" t="s">
        <v>15</v>
      </c>
      <c r="F11599" s="9">
        <f t="shared" si="646"/>
        <v>-18600000</v>
      </c>
      <c r="G11599" s="9">
        <v>-186</v>
      </c>
      <c r="H11599" s="10">
        <v>-20462790</v>
      </c>
      <c r="I11599" s="11">
        <f t="shared" si="648"/>
        <v>1921495483.4191797</v>
      </c>
      <c r="J11599" s="11">
        <f t="shared" si="649"/>
        <v>17766</v>
      </c>
      <c r="K11599" s="11">
        <f t="shared" si="650"/>
        <v>108155.77414269838</v>
      </c>
      <c r="L11599" s="12">
        <f t="shared" si="647"/>
        <v>345816.00945810229</v>
      </c>
      <c r="M11599" s="11">
        <f>COUNTIF(E$2:$E11599,E11599)</f>
        <v>3787</v>
      </c>
      <c r="O11599" t="str">
        <f t="shared" si="651"/>
        <v/>
      </c>
    </row>
    <row r="11600" spans="1:15" hidden="1">
      <c r="A11600" s="41" t="s">
        <v>103</v>
      </c>
      <c r="B11600" s="46">
        <v>45833</v>
      </c>
      <c r="C11600" s="8" t="s">
        <v>13</v>
      </c>
      <c r="D11600" s="8" t="s">
        <v>15</v>
      </c>
      <c r="E11600" s="8" t="s">
        <v>15</v>
      </c>
      <c r="F11600" s="9">
        <f t="shared" si="646"/>
        <v>-48100000</v>
      </c>
      <c r="G11600" s="9">
        <v>-481</v>
      </c>
      <c r="H11600" s="10">
        <v>-52917215</v>
      </c>
      <c r="I11600" s="11">
        <f t="shared" si="648"/>
        <v>1869472556.0565417</v>
      </c>
      <c r="J11600" s="11">
        <f t="shared" si="649"/>
        <v>17285</v>
      </c>
      <c r="K11600" s="11">
        <f t="shared" si="650"/>
        <v>108155.77414269838</v>
      </c>
      <c r="L11600" s="12">
        <f t="shared" si="647"/>
        <v>894287.63736207783</v>
      </c>
      <c r="M11600" s="11">
        <f>COUNTIF(E$2:$E11600,E11600)</f>
        <v>3788</v>
      </c>
      <c r="O11600" t="str">
        <f t="shared" si="651"/>
        <v/>
      </c>
    </row>
    <row r="11601" spans="1:15" hidden="1">
      <c r="A11601" s="41" t="s">
        <v>103</v>
      </c>
      <c r="B11601" s="46">
        <v>45833</v>
      </c>
      <c r="C11601" s="8" t="s">
        <v>13</v>
      </c>
      <c r="D11601" s="8" t="s">
        <v>15</v>
      </c>
      <c r="E11601" s="8" t="s">
        <v>15</v>
      </c>
      <c r="F11601" s="9">
        <f t="shared" si="646"/>
        <v>-1800000</v>
      </c>
      <c r="G11601" s="9">
        <v>-18</v>
      </c>
      <c r="H11601" s="10">
        <v>-1980270</v>
      </c>
      <c r="I11601" s="11">
        <f t="shared" si="648"/>
        <v>1867525752.121973</v>
      </c>
      <c r="J11601" s="11">
        <f t="shared" si="649"/>
        <v>17267</v>
      </c>
      <c r="K11601" s="11">
        <f t="shared" si="650"/>
        <v>108155.77414269838</v>
      </c>
      <c r="L11601" s="12">
        <f t="shared" si="647"/>
        <v>33466.065431429073</v>
      </c>
      <c r="M11601" s="11">
        <f>COUNTIF(E$2:$E11601,E11601)</f>
        <v>3789</v>
      </c>
      <c r="O11601" t="str">
        <f t="shared" si="651"/>
        <v/>
      </c>
    </row>
    <row r="11602" spans="1:15" hidden="1">
      <c r="A11602" s="41" t="s">
        <v>103</v>
      </c>
      <c r="B11602" s="46">
        <v>45833</v>
      </c>
      <c r="C11602" s="8" t="s">
        <v>13</v>
      </c>
      <c r="D11602" s="8" t="s">
        <v>15</v>
      </c>
      <c r="E11602" s="8" t="s">
        <v>15</v>
      </c>
      <c r="F11602" s="9">
        <f t="shared" si="646"/>
        <v>-1800000</v>
      </c>
      <c r="G11602" s="9">
        <v>-18</v>
      </c>
      <c r="H11602" s="10">
        <v>-1980270</v>
      </c>
      <c r="I11602" s="11">
        <f t="shared" si="648"/>
        <v>1865578948.1874044</v>
      </c>
      <c r="J11602" s="11">
        <f t="shared" si="649"/>
        <v>17249</v>
      </c>
      <c r="K11602" s="11">
        <f t="shared" si="650"/>
        <v>108155.77414269838</v>
      </c>
      <c r="L11602" s="12">
        <f t="shared" si="647"/>
        <v>33466.065431429073</v>
      </c>
      <c r="M11602" s="11">
        <f>COUNTIF(E$2:$E11602,E11602)</f>
        <v>3790</v>
      </c>
      <c r="O11602" t="str">
        <f t="shared" si="651"/>
        <v/>
      </c>
    </row>
    <row r="11603" spans="1:15" hidden="1">
      <c r="A11603" s="41" t="s">
        <v>103</v>
      </c>
      <c r="B11603" s="46">
        <v>45833</v>
      </c>
      <c r="C11603" s="8" t="s">
        <v>13</v>
      </c>
      <c r="D11603" s="8" t="s">
        <v>15</v>
      </c>
      <c r="E11603" s="8" t="s">
        <v>15</v>
      </c>
      <c r="F11603" s="9">
        <f t="shared" si="646"/>
        <v>-18100000</v>
      </c>
      <c r="G11603" s="9">
        <v>-181</v>
      </c>
      <c r="H11603" s="10">
        <v>-19912715</v>
      </c>
      <c r="I11603" s="11">
        <f t="shared" si="648"/>
        <v>1846002753.0675759</v>
      </c>
      <c r="J11603" s="11">
        <f t="shared" si="649"/>
        <v>17068</v>
      </c>
      <c r="K11603" s="11">
        <f t="shared" si="650"/>
        <v>108155.77414269838</v>
      </c>
      <c r="L11603" s="12">
        <f t="shared" si="647"/>
        <v>336519.88017159328</v>
      </c>
      <c r="M11603" s="11">
        <f>COUNTIF(E$2:$E11603,E11603)</f>
        <v>3791</v>
      </c>
      <c r="O11603" t="str">
        <f t="shared" si="651"/>
        <v/>
      </c>
    </row>
    <row r="11604" spans="1:15" hidden="1">
      <c r="A11604" s="41" t="s">
        <v>103</v>
      </c>
      <c r="B11604" s="46">
        <v>45833</v>
      </c>
      <c r="C11604" s="8" t="s">
        <v>13</v>
      </c>
      <c r="D11604" s="8" t="s">
        <v>15</v>
      </c>
      <c r="E11604" s="8" t="s">
        <v>15</v>
      </c>
      <c r="F11604" s="9">
        <f t="shared" si="646"/>
        <v>-18100000</v>
      </c>
      <c r="G11604" s="9">
        <v>-181</v>
      </c>
      <c r="H11604" s="10">
        <v>-19912715</v>
      </c>
      <c r="I11604" s="11">
        <f t="shared" si="648"/>
        <v>1826426557.9477475</v>
      </c>
      <c r="J11604" s="11">
        <f t="shared" si="649"/>
        <v>16887</v>
      </c>
      <c r="K11604" s="11">
        <f t="shared" si="650"/>
        <v>108155.77414269838</v>
      </c>
      <c r="L11604" s="12">
        <f t="shared" si="647"/>
        <v>336519.88017159328</v>
      </c>
      <c r="M11604" s="11">
        <f>COUNTIF(E$2:$E11604,E11604)</f>
        <v>3792</v>
      </c>
      <c r="O11604" t="str">
        <f t="shared" si="651"/>
        <v/>
      </c>
    </row>
    <row r="11605" spans="1:15" hidden="1">
      <c r="A11605" s="41" t="s">
        <v>103</v>
      </c>
      <c r="B11605" s="46">
        <v>45833</v>
      </c>
      <c r="C11605" s="8" t="s">
        <v>13</v>
      </c>
      <c r="D11605" s="8" t="s">
        <v>15</v>
      </c>
      <c r="E11605" s="8" t="s">
        <v>15</v>
      </c>
      <c r="F11605" s="9">
        <f t="shared" si="646"/>
        <v>-18100000</v>
      </c>
      <c r="G11605" s="9">
        <v>-181</v>
      </c>
      <c r="H11605" s="10">
        <v>-19912715</v>
      </c>
      <c r="I11605" s="11">
        <f t="shared" si="648"/>
        <v>1806850362.827919</v>
      </c>
      <c r="J11605" s="11">
        <f t="shared" si="649"/>
        <v>16706</v>
      </c>
      <c r="K11605" s="11">
        <f t="shared" si="650"/>
        <v>108155.77414269838</v>
      </c>
      <c r="L11605" s="12">
        <f t="shared" si="647"/>
        <v>336519.88017159328</v>
      </c>
      <c r="M11605" s="11">
        <f>COUNTIF(E$2:$E11605,E11605)</f>
        <v>3793</v>
      </c>
      <c r="O11605" t="str">
        <f t="shared" si="651"/>
        <v/>
      </c>
    </row>
    <row r="11606" spans="1:15" hidden="1">
      <c r="A11606" s="41" t="s">
        <v>103</v>
      </c>
      <c r="B11606" s="46">
        <v>45833</v>
      </c>
      <c r="C11606" s="8" t="s">
        <v>13</v>
      </c>
      <c r="D11606" s="8" t="s">
        <v>15</v>
      </c>
      <c r="E11606" s="8" t="s">
        <v>15</v>
      </c>
      <c r="F11606" s="9">
        <f t="shared" si="646"/>
        <v>-18100000</v>
      </c>
      <c r="G11606" s="9">
        <v>-181</v>
      </c>
      <c r="H11606" s="10">
        <v>-19912715</v>
      </c>
      <c r="I11606" s="11">
        <f t="shared" si="648"/>
        <v>1787274167.7080905</v>
      </c>
      <c r="J11606" s="11">
        <f t="shared" si="649"/>
        <v>16525</v>
      </c>
      <c r="K11606" s="11">
        <f t="shared" si="650"/>
        <v>108155.77414269838</v>
      </c>
      <c r="L11606" s="12">
        <f t="shared" si="647"/>
        <v>336519.88017159328</v>
      </c>
      <c r="M11606" s="11">
        <f>COUNTIF(E$2:$E11606,E11606)</f>
        <v>3794</v>
      </c>
      <c r="O11606" t="str">
        <f t="shared" si="651"/>
        <v/>
      </c>
    </row>
    <row r="11607" spans="1:15" hidden="1">
      <c r="A11607" s="41" t="s">
        <v>103</v>
      </c>
      <c r="B11607" s="46">
        <v>45833</v>
      </c>
      <c r="C11607" s="8" t="s">
        <v>13</v>
      </c>
      <c r="D11607" s="8" t="s">
        <v>15</v>
      </c>
      <c r="E11607" s="8" t="s">
        <v>15</v>
      </c>
      <c r="F11607" s="9">
        <f t="shared" si="646"/>
        <v>-122600000</v>
      </c>
      <c r="G11607" s="9">
        <v>-1226</v>
      </c>
      <c r="H11607" s="10">
        <v>-134878390</v>
      </c>
      <c r="I11607" s="11">
        <f t="shared" si="648"/>
        <v>1654675188.6091423</v>
      </c>
      <c r="J11607" s="11">
        <f t="shared" si="649"/>
        <v>15299</v>
      </c>
      <c r="K11607" s="11">
        <f t="shared" si="650"/>
        <v>108155.77414269838</v>
      </c>
      <c r="L11607" s="12">
        <f t="shared" si="647"/>
        <v>2279410.9010517746</v>
      </c>
      <c r="M11607" s="11">
        <f>COUNTIF(E$2:$E11607,E11607)</f>
        <v>3795</v>
      </c>
      <c r="O11607" t="str">
        <f t="shared" si="651"/>
        <v/>
      </c>
    </row>
    <row r="11608" spans="1:15" hidden="1">
      <c r="A11608" s="41" t="s">
        <v>103</v>
      </c>
      <c r="B11608" s="46">
        <v>45833</v>
      </c>
      <c r="C11608" s="8" t="s">
        <v>13</v>
      </c>
      <c r="D11608" s="8" t="s">
        <v>15</v>
      </c>
      <c r="E11608" s="8" t="s">
        <v>15</v>
      </c>
      <c r="F11608" s="9">
        <f t="shared" si="646"/>
        <v>-6400000</v>
      </c>
      <c r="G11608" s="9">
        <v>-64</v>
      </c>
      <c r="H11608" s="10">
        <v>-7040960</v>
      </c>
      <c r="I11608" s="11">
        <f t="shared" si="648"/>
        <v>1647753219.0640097</v>
      </c>
      <c r="J11608" s="11">
        <f t="shared" si="649"/>
        <v>15235</v>
      </c>
      <c r="K11608" s="11">
        <f t="shared" si="650"/>
        <v>108155.77414269838</v>
      </c>
      <c r="L11608" s="12">
        <f t="shared" si="647"/>
        <v>118990.45486730337</v>
      </c>
      <c r="M11608" s="11">
        <f>COUNTIF(E$2:$E11608,E11608)</f>
        <v>3796</v>
      </c>
      <c r="O11608" t="str">
        <f t="shared" si="651"/>
        <v/>
      </c>
    </row>
    <row r="11609" spans="1:15" hidden="1">
      <c r="A11609" s="41" t="s">
        <v>103</v>
      </c>
      <c r="B11609" s="46">
        <v>45833</v>
      </c>
      <c r="C11609" s="8" t="s">
        <v>13</v>
      </c>
      <c r="D11609" s="8" t="s">
        <v>46</v>
      </c>
      <c r="E11609" s="8" t="s">
        <v>46</v>
      </c>
      <c r="F11609" s="9">
        <f t="shared" si="646"/>
        <v>4100000</v>
      </c>
      <c r="G11609" s="9">
        <v>41</v>
      </c>
      <c r="H11609" s="10">
        <v>4283147</v>
      </c>
      <c r="I11609" s="11">
        <f t="shared" si="648"/>
        <v>12810121321.515728</v>
      </c>
      <c r="J11609" s="11">
        <f t="shared" si="649"/>
        <v>124355</v>
      </c>
      <c r="K11609" s="11">
        <f t="shared" si="650"/>
        <v>103012.51515030138</v>
      </c>
      <c r="L11609" s="12">
        <f t="shared" si="647"/>
        <v>0</v>
      </c>
      <c r="M11609" s="11">
        <f>COUNTIF(E$2:$E11609,E11609)</f>
        <v>3139</v>
      </c>
      <c r="O11609" t="str">
        <f t="shared" si="651"/>
        <v/>
      </c>
    </row>
    <row r="11610" spans="1:15" hidden="1">
      <c r="A11610" s="41" t="s">
        <v>103</v>
      </c>
      <c r="B11610" s="46">
        <v>45833</v>
      </c>
      <c r="C11610" s="8" t="s">
        <v>13</v>
      </c>
      <c r="D11610" s="8" t="s">
        <v>15</v>
      </c>
      <c r="E11610" s="8" t="s">
        <v>15</v>
      </c>
      <c r="F11610" s="9">
        <f t="shared" si="646"/>
        <v>-90800000</v>
      </c>
      <c r="G11610" s="9">
        <v>-908</v>
      </c>
      <c r="H11610" s="10">
        <v>-99893620</v>
      </c>
      <c r="I11610" s="11">
        <f t="shared" si="648"/>
        <v>1549547776.1424396</v>
      </c>
      <c r="J11610" s="11">
        <f t="shared" si="649"/>
        <v>14327</v>
      </c>
      <c r="K11610" s="11">
        <f t="shared" si="650"/>
        <v>108155.77414269838</v>
      </c>
      <c r="L11610" s="12">
        <f t="shared" si="647"/>
        <v>1688177.0784298629</v>
      </c>
      <c r="M11610" s="11">
        <f>COUNTIF(E$2:$E11610,E11610)</f>
        <v>3797</v>
      </c>
      <c r="O11610" t="str">
        <f t="shared" si="651"/>
        <v/>
      </c>
    </row>
    <row r="11611" spans="1:15" hidden="1">
      <c r="A11611" s="41" t="s">
        <v>103</v>
      </c>
      <c r="B11611" s="46">
        <v>45833</v>
      </c>
      <c r="C11611" s="8" t="s">
        <v>13</v>
      </c>
      <c r="D11611" s="8" t="s">
        <v>15</v>
      </c>
      <c r="E11611" s="8" t="s">
        <v>15</v>
      </c>
      <c r="F11611" s="9">
        <f t="shared" si="646"/>
        <v>-900000</v>
      </c>
      <c r="G11611" s="9">
        <v>-9</v>
      </c>
      <c r="H11611" s="10">
        <v>-990135</v>
      </c>
      <c r="I11611" s="11">
        <f t="shared" si="648"/>
        <v>1548574374.1751554</v>
      </c>
      <c r="J11611" s="11">
        <f t="shared" si="649"/>
        <v>14318</v>
      </c>
      <c r="K11611" s="11">
        <f t="shared" si="650"/>
        <v>108155.77414269838</v>
      </c>
      <c r="L11611" s="12">
        <f t="shared" si="647"/>
        <v>16733.032715714537</v>
      </c>
      <c r="M11611" s="11">
        <f>COUNTIF(E$2:$E11611,E11611)</f>
        <v>3798</v>
      </c>
      <c r="O11611" t="str">
        <f t="shared" si="651"/>
        <v/>
      </c>
    </row>
    <row r="11612" spans="1:15" hidden="1">
      <c r="A11612" s="41" t="s">
        <v>103</v>
      </c>
      <c r="B11612" s="46">
        <v>45833</v>
      </c>
      <c r="C11612" s="8" t="s">
        <v>13</v>
      </c>
      <c r="D11612" s="8" t="s">
        <v>15</v>
      </c>
      <c r="E11612" s="8" t="s">
        <v>15</v>
      </c>
      <c r="F11612" s="9">
        <f t="shared" si="646"/>
        <v>-1800000</v>
      </c>
      <c r="G11612" s="9">
        <v>-18</v>
      </c>
      <c r="H11612" s="10">
        <v>-1980270</v>
      </c>
      <c r="I11612" s="11">
        <f t="shared" si="648"/>
        <v>1546627570.2405868</v>
      </c>
      <c r="J11612" s="11">
        <f t="shared" si="649"/>
        <v>14300</v>
      </c>
      <c r="K11612" s="11">
        <f t="shared" si="650"/>
        <v>108155.77414269838</v>
      </c>
      <c r="L11612" s="12">
        <f t="shared" si="647"/>
        <v>33466.065431429073</v>
      </c>
      <c r="M11612" s="11">
        <f>COUNTIF(E$2:$E11612,E11612)</f>
        <v>3799</v>
      </c>
      <c r="O11612" t="str">
        <f t="shared" si="651"/>
        <v/>
      </c>
    </row>
    <row r="11613" spans="1:15" hidden="1">
      <c r="A11613" s="41" t="s">
        <v>103</v>
      </c>
      <c r="B11613" s="46">
        <v>45833</v>
      </c>
      <c r="C11613" s="8" t="s">
        <v>13</v>
      </c>
      <c r="D11613" s="8" t="s">
        <v>15</v>
      </c>
      <c r="E11613" s="8" t="s">
        <v>15</v>
      </c>
      <c r="F11613" s="9">
        <f t="shared" si="646"/>
        <v>-10500000</v>
      </c>
      <c r="G11613" s="9">
        <v>-105</v>
      </c>
      <c r="H11613" s="10">
        <v>-11551575</v>
      </c>
      <c r="I11613" s="11">
        <f t="shared" si="648"/>
        <v>1535271213.9556034</v>
      </c>
      <c r="J11613" s="11">
        <f t="shared" si="649"/>
        <v>14195</v>
      </c>
      <c r="K11613" s="11">
        <f t="shared" si="650"/>
        <v>108155.77414269838</v>
      </c>
      <c r="L11613" s="12">
        <f t="shared" si="647"/>
        <v>195218.71501667053</v>
      </c>
      <c r="M11613" s="11">
        <f>COUNTIF(E$2:$E11613,E11613)</f>
        <v>3800</v>
      </c>
      <c r="O11613" t="str">
        <f t="shared" si="651"/>
        <v/>
      </c>
    </row>
    <row r="11614" spans="1:15" hidden="1">
      <c r="A11614" s="41" t="s">
        <v>103</v>
      </c>
      <c r="B11614" s="46">
        <v>45833</v>
      </c>
      <c r="C11614" s="8" t="s">
        <v>13</v>
      </c>
      <c r="D11614" s="8" t="s">
        <v>15</v>
      </c>
      <c r="E11614" s="8" t="s">
        <v>15</v>
      </c>
      <c r="F11614" s="9">
        <f t="shared" si="646"/>
        <v>-33600000</v>
      </c>
      <c r="G11614" s="9">
        <v>-336</v>
      </c>
      <c r="H11614" s="10">
        <v>-36965040</v>
      </c>
      <c r="I11614" s="11">
        <f t="shared" si="648"/>
        <v>1498930873.8436568</v>
      </c>
      <c r="J11614" s="11">
        <f t="shared" si="649"/>
        <v>13859</v>
      </c>
      <c r="K11614" s="11">
        <f t="shared" si="650"/>
        <v>108155.77414269838</v>
      </c>
      <c r="L11614" s="12">
        <f t="shared" si="647"/>
        <v>624699.8880533427</v>
      </c>
      <c r="M11614" s="11">
        <f>COUNTIF(E$2:$E11614,E11614)</f>
        <v>3801</v>
      </c>
      <c r="O11614" t="str">
        <f t="shared" si="651"/>
        <v/>
      </c>
    </row>
    <row r="11615" spans="1:15" hidden="1">
      <c r="A11615" s="41" t="s">
        <v>103</v>
      </c>
      <c r="B11615" s="46">
        <v>45833</v>
      </c>
      <c r="C11615" s="8" t="s">
        <v>13</v>
      </c>
      <c r="D11615" s="8" t="s">
        <v>15</v>
      </c>
      <c r="E11615" s="8" t="s">
        <v>15</v>
      </c>
      <c r="F11615" s="9">
        <f t="shared" si="646"/>
        <v>-9000000</v>
      </c>
      <c r="G11615" s="9">
        <v>-90</v>
      </c>
      <c r="H11615" s="10">
        <v>-9901350</v>
      </c>
      <c r="I11615" s="11">
        <f t="shared" si="648"/>
        <v>1489196854.170814</v>
      </c>
      <c r="J11615" s="11">
        <f t="shared" si="649"/>
        <v>13769</v>
      </c>
      <c r="K11615" s="11">
        <f t="shared" si="650"/>
        <v>108155.77414269838</v>
      </c>
      <c r="L11615" s="12">
        <f t="shared" si="647"/>
        <v>167330.32715714537</v>
      </c>
      <c r="M11615" s="11">
        <f>COUNTIF(E$2:$E11615,E11615)</f>
        <v>3802</v>
      </c>
      <c r="O11615" t="str">
        <f t="shared" si="651"/>
        <v/>
      </c>
    </row>
    <row r="11616" spans="1:15" hidden="1">
      <c r="A11616" s="41" t="s">
        <v>103</v>
      </c>
      <c r="B11616" s="46">
        <v>45833</v>
      </c>
      <c r="C11616" s="8" t="s">
        <v>13</v>
      </c>
      <c r="D11616" s="8" t="s">
        <v>15</v>
      </c>
      <c r="E11616" s="8" t="s">
        <v>15</v>
      </c>
      <c r="F11616" s="9">
        <f t="shared" si="646"/>
        <v>-900000</v>
      </c>
      <c r="G11616" s="9">
        <v>-9</v>
      </c>
      <c r="H11616" s="10">
        <v>-990135</v>
      </c>
      <c r="I11616" s="11">
        <f t="shared" si="648"/>
        <v>1488223452.2035298</v>
      </c>
      <c r="J11616" s="11">
        <f t="shared" si="649"/>
        <v>13760</v>
      </c>
      <c r="K11616" s="11">
        <f t="shared" si="650"/>
        <v>108155.77414269838</v>
      </c>
      <c r="L11616" s="12">
        <f t="shared" si="647"/>
        <v>16733.032715714537</v>
      </c>
      <c r="M11616" s="11">
        <f>COUNTIF(E$2:$E11616,E11616)</f>
        <v>3803</v>
      </c>
      <c r="O11616" t="str">
        <f t="shared" si="651"/>
        <v/>
      </c>
    </row>
    <row r="11617" spans="1:15" hidden="1">
      <c r="A11617" s="41" t="s">
        <v>103</v>
      </c>
      <c r="B11617" s="46">
        <v>45833</v>
      </c>
      <c r="C11617" s="8" t="s">
        <v>13</v>
      </c>
      <c r="D11617" s="8" t="s">
        <v>15</v>
      </c>
      <c r="E11617" s="8" t="s">
        <v>15</v>
      </c>
      <c r="F11617" s="9">
        <f t="shared" si="646"/>
        <v>-90900000</v>
      </c>
      <c r="G11617" s="9">
        <v>-909</v>
      </c>
      <c r="H11617" s="10">
        <v>-100003635</v>
      </c>
      <c r="I11617" s="11">
        <f t="shared" si="648"/>
        <v>1389909853.507817</v>
      </c>
      <c r="J11617" s="11">
        <f t="shared" si="649"/>
        <v>12851</v>
      </c>
      <c r="K11617" s="11">
        <f t="shared" si="650"/>
        <v>108155.77414269838</v>
      </c>
      <c r="L11617" s="12">
        <f t="shared" si="647"/>
        <v>1690036.3042871654</v>
      </c>
      <c r="M11617" s="11">
        <f>COUNTIF(E$2:$E11617,E11617)</f>
        <v>3804</v>
      </c>
      <c r="O11617" t="str">
        <f t="shared" si="651"/>
        <v/>
      </c>
    </row>
    <row r="11618" spans="1:15" hidden="1">
      <c r="A11618" s="41" t="s">
        <v>103</v>
      </c>
      <c r="B11618" s="46">
        <v>45833</v>
      </c>
      <c r="C11618" s="8" t="s">
        <v>13</v>
      </c>
      <c r="D11618" s="8" t="s">
        <v>15</v>
      </c>
      <c r="E11618" s="8" t="s">
        <v>15</v>
      </c>
      <c r="F11618" s="9">
        <f t="shared" si="646"/>
        <v>-18200000</v>
      </c>
      <c r="G11618" s="9">
        <v>-182</v>
      </c>
      <c r="H11618" s="10">
        <v>-20022730</v>
      </c>
      <c r="I11618" s="11">
        <f t="shared" si="648"/>
        <v>1370225502.6138458</v>
      </c>
      <c r="J11618" s="11">
        <f t="shared" si="649"/>
        <v>12669</v>
      </c>
      <c r="K11618" s="11">
        <f t="shared" si="650"/>
        <v>108155.77414269838</v>
      </c>
      <c r="L11618" s="12">
        <f t="shared" si="647"/>
        <v>338379.1060288921</v>
      </c>
      <c r="M11618" s="11">
        <f>COUNTIF(E$2:$E11618,E11618)</f>
        <v>3805</v>
      </c>
      <c r="O11618" t="str">
        <f t="shared" si="651"/>
        <v/>
      </c>
    </row>
    <row r="11619" spans="1:15" hidden="1">
      <c r="A11619" s="41" t="s">
        <v>103</v>
      </c>
      <c r="B11619" s="46">
        <v>45833</v>
      </c>
      <c r="C11619" s="8" t="s">
        <v>13</v>
      </c>
      <c r="D11619" s="8" t="s">
        <v>15</v>
      </c>
      <c r="E11619" s="8" t="s">
        <v>15</v>
      </c>
      <c r="F11619" s="9">
        <f t="shared" si="646"/>
        <v>-1700000</v>
      </c>
      <c r="G11619" s="9">
        <v>-17</v>
      </c>
      <c r="H11619" s="10">
        <v>-1870255</v>
      </c>
      <c r="I11619" s="11">
        <f t="shared" si="648"/>
        <v>1368386854.4534199</v>
      </c>
      <c r="J11619" s="11">
        <f t="shared" si="649"/>
        <v>12652</v>
      </c>
      <c r="K11619" s="11">
        <f t="shared" si="650"/>
        <v>108155.77414269838</v>
      </c>
      <c r="L11619" s="12">
        <f t="shared" si="647"/>
        <v>31606.839574127458</v>
      </c>
      <c r="M11619" s="11">
        <f>COUNTIF(E$2:$E11619,E11619)</f>
        <v>3806</v>
      </c>
      <c r="O11619" t="str">
        <f t="shared" si="651"/>
        <v/>
      </c>
    </row>
    <row r="11620" spans="1:15" hidden="1">
      <c r="A11620" s="41" t="s">
        <v>103</v>
      </c>
      <c r="B11620" s="46">
        <v>45833</v>
      </c>
      <c r="C11620" s="8" t="s">
        <v>13</v>
      </c>
      <c r="D11620" s="8" t="s">
        <v>48</v>
      </c>
      <c r="E11620" s="8" t="s">
        <v>48</v>
      </c>
      <c r="F11620" s="9">
        <f t="shared" si="646"/>
        <v>1400000</v>
      </c>
      <c r="G11620" s="9">
        <v>14</v>
      </c>
      <c r="H11620" s="10">
        <v>1549394</v>
      </c>
      <c r="I11620" s="11">
        <f t="shared" si="648"/>
        <v>11045888103.022198</v>
      </c>
      <c r="J11620" s="11">
        <f t="shared" si="649"/>
        <v>103617</v>
      </c>
      <c r="K11620" s="11">
        <f t="shared" si="650"/>
        <v>106603.04875669241</v>
      </c>
      <c r="L11620" s="12">
        <f t="shared" si="647"/>
        <v>0</v>
      </c>
      <c r="M11620" s="11">
        <f>COUNTIF(E$2:$E11620,E11620)</f>
        <v>624</v>
      </c>
      <c r="O11620" t="str">
        <f t="shared" si="651"/>
        <v/>
      </c>
    </row>
    <row r="11621" spans="1:15" hidden="1">
      <c r="A11621" s="41" t="s">
        <v>103</v>
      </c>
      <c r="B11621" s="46">
        <v>45833</v>
      </c>
      <c r="C11621" s="8" t="s">
        <v>13</v>
      </c>
      <c r="D11621" s="8" t="s">
        <v>15</v>
      </c>
      <c r="E11621" s="8" t="s">
        <v>15</v>
      </c>
      <c r="F11621" s="9">
        <f t="shared" si="646"/>
        <v>-7600000</v>
      </c>
      <c r="G11621" s="9">
        <v>-76</v>
      </c>
      <c r="H11621" s="10">
        <v>-8361140</v>
      </c>
      <c r="I11621" s="11">
        <f t="shared" si="648"/>
        <v>1360167015.6185749</v>
      </c>
      <c r="J11621" s="11">
        <f t="shared" si="649"/>
        <v>12576</v>
      </c>
      <c r="K11621" s="11">
        <f t="shared" si="650"/>
        <v>108155.77414269838</v>
      </c>
      <c r="L11621" s="12">
        <f t="shared" si="647"/>
        <v>141301.16515492275</v>
      </c>
      <c r="M11621" s="11">
        <f>COUNTIF(E$2:$E11621,E11621)</f>
        <v>3807</v>
      </c>
      <c r="O11621" t="str">
        <f t="shared" si="651"/>
        <v/>
      </c>
    </row>
    <row r="11622" spans="1:15" hidden="1">
      <c r="A11622" s="41" t="s">
        <v>103</v>
      </c>
      <c r="B11622" s="46">
        <v>45833</v>
      </c>
      <c r="C11622" s="8" t="s">
        <v>13</v>
      </c>
      <c r="D11622" s="8" t="s">
        <v>46</v>
      </c>
      <c r="E11622" s="8" t="s">
        <v>46</v>
      </c>
      <c r="F11622" s="9">
        <f t="shared" si="646"/>
        <v>900000</v>
      </c>
      <c r="G11622" s="9">
        <v>9</v>
      </c>
      <c r="H11622" s="10">
        <v>937260</v>
      </c>
      <c r="I11622" s="11">
        <f t="shared" si="648"/>
        <v>12811058581.515728</v>
      </c>
      <c r="J11622" s="11">
        <f t="shared" si="649"/>
        <v>124364</v>
      </c>
      <c r="K11622" s="11">
        <f t="shared" si="650"/>
        <v>103012.59674436113</v>
      </c>
      <c r="L11622" s="12">
        <f t="shared" si="647"/>
        <v>0</v>
      </c>
      <c r="M11622" s="11">
        <f>COUNTIF(E$2:$E11622,E11622)</f>
        <v>3140</v>
      </c>
      <c r="O11622" t="str">
        <f t="shared" si="651"/>
        <v/>
      </c>
    </row>
    <row r="11623" spans="1:15" hidden="1">
      <c r="A11623" s="41" t="s">
        <v>103</v>
      </c>
      <c r="B11623" s="46">
        <v>45833</v>
      </c>
      <c r="C11623" s="8" t="s">
        <v>13</v>
      </c>
      <c r="D11623" s="8" t="s">
        <v>14</v>
      </c>
      <c r="E11623" s="8" t="s">
        <v>14</v>
      </c>
      <c r="F11623" s="9">
        <f t="shared" si="646"/>
        <v>-900000</v>
      </c>
      <c r="G11623" s="9">
        <v>-9</v>
      </c>
      <c r="H11623" s="10">
        <v>-970776</v>
      </c>
      <c r="I11623" s="11">
        <f t="shared" si="648"/>
        <v>15441691775.062109</v>
      </c>
      <c r="J11623" s="11">
        <f t="shared" si="649"/>
        <v>149575</v>
      </c>
      <c r="K11623" s="11">
        <f t="shared" si="650"/>
        <v>103237.1169985767</v>
      </c>
      <c r="L11623" s="12">
        <f t="shared" si="647"/>
        <v>41641.947012809687</v>
      </c>
      <c r="M11623" s="11">
        <f>COUNTIF(E$2:$E11623,E11623)</f>
        <v>2143</v>
      </c>
      <c r="O11623" t="str">
        <f t="shared" si="651"/>
        <v/>
      </c>
    </row>
    <row r="11624" spans="1:15" hidden="1">
      <c r="A11624" s="41" t="s">
        <v>103</v>
      </c>
      <c r="B11624" s="46">
        <v>45834</v>
      </c>
      <c r="C11624" s="8" t="s">
        <v>13</v>
      </c>
      <c r="D11624" s="8" t="s">
        <v>46</v>
      </c>
      <c r="E11624" s="8" t="s">
        <v>46</v>
      </c>
      <c r="F11624" s="9">
        <f t="shared" si="646"/>
        <v>4500000</v>
      </c>
      <c r="G11624" s="9">
        <v>45</v>
      </c>
      <c r="H11624" s="10">
        <v>4702680</v>
      </c>
      <c r="I11624" s="11">
        <f t="shared" si="648"/>
        <v>12815761261.515728</v>
      </c>
      <c r="J11624" s="11">
        <f t="shared" si="649"/>
        <v>124409</v>
      </c>
      <c r="K11624" s="11">
        <f t="shared" si="650"/>
        <v>103013.1362000798</v>
      </c>
      <c r="L11624" s="12">
        <f t="shared" si="647"/>
        <v>0</v>
      </c>
      <c r="M11624" s="11">
        <f>COUNTIF(E$2:$E11624,E11624)</f>
        <v>3141</v>
      </c>
      <c r="O11624" t="str">
        <f t="shared" si="651"/>
        <v/>
      </c>
    </row>
    <row r="11625" spans="1:15" hidden="1">
      <c r="A11625" s="41" t="s">
        <v>103</v>
      </c>
      <c r="B11625" s="46">
        <v>45834</v>
      </c>
      <c r="C11625" s="8" t="s">
        <v>13</v>
      </c>
      <c r="D11625" s="8" t="s">
        <v>46</v>
      </c>
      <c r="E11625" s="8" t="s">
        <v>46</v>
      </c>
      <c r="F11625" s="9">
        <f t="shared" si="646"/>
        <v>32600000</v>
      </c>
      <c r="G11625" s="9">
        <v>326</v>
      </c>
      <c r="H11625" s="10">
        <v>34068304</v>
      </c>
      <c r="I11625" s="11">
        <f t="shared" si="648"/>
        <v>12849829565.515728</v>
      </c>
      <c r="J11625" s="11">
        <f t="shared" si="649"/>
        <v>124735</v>
      </c>
      <c r="K11625" s="11">
        <f t="shared" si="650"/>
        <v>103017.03263330844</v>
      </c>
      <c r="L11625" s="12">
        <f t="shared" si="647"/>
        <v>0</v>
      </c>
      <c r="M11625" s="11">
        <f>COUNTIF(E$2:$E11625,E11625)</f>
        <v>3142</v>
      </c>
      <c r="O11625" t="str">
        <f t="shared" si="651"/>
        <v/>
      </c>
    </row>
    <row r="11626" spans="1:15" hidden="1">
      <c r="A11626" s="41" t="s">
        <v>103</v>
      </c>
      <c r="B11626" s="46">
        <v>45834</v>
      </c>
      <c r="C11626" s="8" t="s">
        <v>13</v>
      </c>
      <c r="D11626" s="8" t="s">
        <v>46</v>
      </c>
      <c r="E11626" s="8" t="s">
        <v>46</v>
      </c>
      <c r="F11626" s="9">
        <f t="shared" ref="F11626:F11689" si="652">100000*G11626</f>
        <v>45400000</v>
      </c>
      <c r="G11626" s="9">
        <v>454</v>
      </c>
      <c r="H11626" s="10">
        <v>47444816</v>
      </c>
      <c r="I11626" s="11">
        <f t="shared" si="648"/>
        <v>12897274381.515728</v>
      </c>
      <c r="J11626" s="11">
        <f t="shared" si="649"/>
        <v>125189</v>
      </c>
      <c r="K11626" s="11">
        <f t="shared" si="650"/>
        <v>103022.42514530612</v>
      </c>
      <c r="L11626" s="12">
        <f t="shared" si="647"/>
        <v>0</v>
      </c>
      <c r="M11626" s="11">
        <f>COUNTIF(E$2:$E11626,E11626)</f>
        <v>3143</v>
      </c>
      <c r="O11626" t="str">
        <f t="shared" si="651"/>
        <v/>
      </c>
    </row>
    <row r="11627" spans="1:15" hidden="1">
      <c r="A11627" s="41" t="s">
        <v>103</v>
      </c>
      <c r="B11627" s="46">
        <v>45834</v>
      </c>
      <c r="C11627" s="8" t="s">
        <v>13</v>
      </c>
      <c r="D11627" s="8" t="s">
        <v>98</v>
      </c>
      <c r="E11627" s="8" t="s">
        <v>98</v>
      </c>
      <c r="F11627" s="9">
        <f t="shared" si="652"/>
        <v>5000000</v>
      </c>
      <c r="G11627" s="9">
        <v>50</v>
      </c>
      <c r="H11627" s="10">
        <v>5178650</v>
      </c>
      <c r="I11627" s="11">
        <f t="shared" si="648"/>
        <v>3285988623</v>
      </c>
      <c r="J11627" s="11">
        <f t="shared" si="649"/>
        <v>31796</v>
      </c>
      <c r="K11627" s="11">
        <f t="shared" si="650"/>
        <v>103345.97505975595</v>
      </c>
      <c r="L11627" s="12">
        <f t="shared" si="647"/>
        <v>0</v>
      </c>
      <c r="M11627" s="11">
        <f>COUNTIF(E$2:$E11627,E11627)</f>
        <v>25</v>
      </c>
      <c r="O11627" t="str">
        <f t="shared" si="651"/>
        <v/>
      </c>
    </row>
    <row r="11628" spans="1:15" hidden="1">
      <c r="A11628" s="41" t="s">
        <v>103</v>
      </c>
      <c r="B11628" s="46">
        <v>45834</v>
      </c>
      <c r="C11628" s="8" t="s">
        <v>13</v>
      </c>
      <c r="D11628" s="8" t="s">
        <v>98</v>
      </c>
      <c r="E11628" s="8" t="s">
        <v>98</v>
      </c>
      <c r="F11628" s="9">
        <f t="shared" si="652"/>
        <v>3000000</v>
      </c>
      <c r="G11628" s="9">
        <v>30</v>
      </c>
      <c r="H11628" s="10">
        <v>3107190</v>
      </c>
      <c r="I11628" s="11">
        <f t="shared" si="648"/>
        <v>3289095813</v>
      </c>
      <c r="J11628" s="11">
        <f t="shared" si="649"/>
        <v>31826</v>
      </c>
      <c r="K11628" s="11">
        <f t="shared" si="650"/>
        <v>103346.18905925972</v>
      </c>
      <c r="L11628" s="12">
        <f t="shared" si="647"/>
        <v>0</v>
      </c>
      <c r="M11628" s="11">
        <f>COUNTIF(E$2:$E11628,E11628)</f>
        <v>26</v>
      </c>
      <c r="O11628" t="str">
        <f t="shared" si="651"/>
        <v/>
      </c>
    </row>
    <row r="11629" spans="1:15" hidden="1">
      <c r="A11629" s="41" t="s">
        <v>103</v>
      </c>
      <c r="B11629" s="46">
        <v>45834</v>
      </c>
      <c r="C11629" s="8" t="s">
        <v>13</v>
      </c>
      <c r="D11629" s="8" t="s">
        <v>15</v>
      </c>
      <c r="E11629" s="8" t="s">
        <v>15</v>
      </c>
      <c r="F11629" s="9">
        <f t="shared" si="652"/>
        <v>-900000</v>
      </c>
      <c r="G11629" s="9">
        <v>-9</v>
      </c>
      <c r="H11629" s="10">
        <v>-990306</v>
      </c>
      <c r="I11629" s="11">
        <f t="shared" si="648"/>
        <v>1359193613.6512907</v>
      </c>
      <c r="J11629" s="11">
        <f t="shared" si="649"/>
        <v>12567</v>
      </c>
      <c r="K11629" s="11">
        <f t="shared" si="650"/>
        <v>108155.77414269838</v>
      </c>
      <c r="L11629" s="12">
        <f t="shared" si="647"/>
        <v>16904.032715714537</v>
      </c>
      <c r="M11629" s="11">
        <f>COUNTIF(E$2:$E11629,E11629)</f>
        <v>3808</v>
      </c>
      <c r="O11629" t="str">
        <f t="shared" si="651"/>
        <v/>
      </c>
    </row>
    <row r="11630" spans="1:15" hidden="1">
      <c r="A11630" s="41" t="s">
        <v>103</v>
      </c>
      <c r="B11630" s="46">
        <v>45834</v>
      </c>
      <c r="C11630" s="8" t="s">
        <v>13</v>
      </c>
      <c r="D11630" s="8" t="s">
        <v>15</v>
      </c>
      <c r="E11630" s="8" t="s">
        <v>15</v>
      </c>
      <c r="F11630" s="9">
        <f t="shared" si="652"/>
        <v>-18700000</v>
      </c>
      <c r="G11630" s="9">
        <v>-187</v>
      </c>
      <c r="H11630" s="10">
        <v>-20576358</v>
      </c>
      <c r="I11630" s="11">
        <f t="shared" si="648"/>
        <v>1338968483.886606</v>
      </c>
      <c r="J11630" s="11">
        <f t="shared" si="649"/>
        <v>12380</v>
      </c>
      <c r="K11630" s="11">
        <f t="shared" si="650"/>
        <v>108155.77414269838</v>
      </c>
      <c r="L11630" s="12">
        <f t="shared" ref="L11630:L11693" si="653">IF(G11630&lt;0,K11630*G11630-H11630,0)</f>
        <v>351228.23531540111</v>
      </c>
      <c r="M11630" s="11">
        <f>COUNTIF(E$2:$E11630,E11630)</f>
        <v>3809</v>
      </c>
      <c r="O11630" t="str">
        <f t="shared" si="651"/>
        <v/>
      </c>
    </row>
    <row r="11631" spans="1:15" hidden="1">
      <c r="A11631" s="41" t="s">
        <v>103</v>
      </c>
      <c r="B11631" s="46">
        <v>45834</v>
      </c>
      <c r="C11631" s="8" t="s">
        <v>13</v>
      </c>
      <c r="D11631" s="8" t="s">
        <v>15</v>
      </c>
      <c r="E11631" s="8" t="s">
        <v>15</v>
      </c>
      <c r="F11631" s="9">
        <f t="shared" si="652"/>
        <v>-3500000</v>
      </c>
      <c r="G11631" s="9">
        <v>-35</v>
      </c>
      <c r="H11631" s="10">
        <v>-3851190</v>
      </c>
      <c r="I11631" s="11">
        <f t="shared" si="648"/>
        <v>1335183031.7916114</v>
      </c>
      <c r="J11631" s="11">
        <f t="shared" si="649"/>
        <v>12345</v>
      </c>
      <c r="K11631" s="11">
        <f t="shared" si="650"/>
        <v>108155.77414269838</v>
      </c>
      <c r="L11631" s="12">
        <f t="shared" si="653"/>
        <v>65737.905005556531</v>
      </c>
      <c r="M11631" s="11">
        <f>COUNTIF(E$2:$E11631,E11631)</f>
        <v>3810</v>
      </c>
      <c r="O11631" t="str">
        <f t="shared" si="651"/>
        <v/>
      </c>
    </row>
    <row r="11632" spans="1:15" hidden="1">
      <c r="A11632" s="41" t="s">
        <v>103</v>
      </c>
      <c r="B11632" s="46">
        <v>45834</v>
      </c>
      <c r="C11632" s="8" t="s">
        <v>13</v>
      </c>
      <c r="D11632" s="8" t="s">
        <v>15</v>
      </c>
      <c r="E11632" s="8" t="s">
        <v>15</v>
      </c>
      <c r="F11632" s="9">
        <f t="shared" si="652"/>
        <v>-63500000</v>
      </c>
      <c r="G11632" s="9">
        <v>-635</v>
      </c>
      <c r="H11632" s="10">
        <v>-69871590</v>
      </c>
      <c r="I11632" s="11">
        <f t="shared" si="648"/>
        <v>1266504115.2109981</v>
      </c>
      <c r="J11632" s="11">
        <f t="shared" si="649"/>
        <v>11710</v>
      </c>
      <c r="K11632" s="11">
        <f t="shared" si="650"/>
        <v>108155.77414269838</v>
      </c>
      <c r="L11632" s="12">
        <f t="shared" si="653"/>
        <v>1192673.419386521</v>
      </c>
      <c r="M11632" s="11">
        <f>COUNTIF(E$2:$E11632,E11632)</f>
        <v>3811</v>
      </c>
      <c r="O11632" t="str">
        <f t="shared" si="651"/>
        <v/>
      </c>
    </row>
    <row r="11633" spans="1:15" hidden="1">
      <c r="A11633" s="41" t="s">
        <v>103</v>
      </c>
      <c r="B11633" s="46">
        <v>45834</v>
      </c>
      <c r="C11633" s="8" t="s">
        <v>13</v>
      </c>
      <c r="D11633" s="8" t="s">
        <v>15</v>
      </c>
      <c r="E11633" s="8" t="s">
        <v>15</v>
      </c>
      <c r="F11633" s="9">
        <f t="shared" si="652"/>
        <v>-1800000</v>
      </c>
      <c r="G11633" s="9">
        <v>-18</v>
      </c>
      <c r="H11633" s="10">
        <v>-1980612</v>
      </c>
      <c r="I11633" s="11">
        <f t="shared" si="648"/>
        <v>1264557311.2764294</v>
      </c>
      <c r="J11633" s="11">
        <f t="shared" si="649"/>
        <v>11692</v>
      </c>
      <c r="K11633" s="11">
        <f t="shared" si="650"/>
        <v>108155.77414269838</v>
      </c>
      <c r="L11633" s="12">
        <f t="shared" si="653"/>
        <v>33808.065431429073</v>
      </c>
      <c r="M11633" s="11">
        <f>COUNTIF(E$2:$E11633,E11633)</f>
        <v>3812</v>
      </c>
      <c r="O11633" t="str">
        <f t="shared" si="651"/>
        <v/>
      </c>
    </row>
    <row r="11634" spans="1:15" hidden="1">
      <c r="A11634" s="41" t="s">
        <v>103</v>
      </c>
      <c r="B11634" s="46">
        <v>45834</v>
      </c>
      <c r="C11634" s="8" t="s">
        <v>13</v>
      </c>
      <c r="D11634" s="8" t="s">
        <v>15</v>
      </c>
      <c r="E11634" s="8" t="s">
        <v>15</v>
      </c>
      <c r="F11634" s="9">
        <f t="shared" si="652"/>
        <v>-1200000</v>
      </c>
      <c r="G11634" s="9">
        <v>-12</v>
      </c>
      <c r="H11634" s="10">
        <v>-1320408</v>
      </c>
      <c r="I11634" s="11">
        <f t="shared" si="648"/>
        <v>1263259441.986717</v>
      </c>
      <c r="J11634" s="11">
        <f t="shared" si="649"/>
        <v>11680</v>
      </c>
      <c r="K11634" s="11">
        <f t="shared" si="650"/>
        <v>108155.77414269838</v>
      </c>
      <c r="L11634" s="12">
        <f t="shared" si="653"/>
        <v>22538.710287619382</v>
      </c>
      <c r="M11634" s="11">
        <f>COUNTIF(E$2:$E11634,E11634)</f>
        <v>3813</v>
      </c>
      <c r="O11634" t="str">
        <f t="shared" si="651"/>
        <v/>
      </c>
    </row>
    <row r="11635" spans="1:15" hidden="1">
      <c r="A11635" s="41" t="s">
        <v>103</v>
      </c>
      <c r="B11635" s="46">
        <v>45834</v>
      </c>
      <c r="C11635" s="8" t="s">
        <v>13</v>
      </c>
      <c r="D11635" s="8" t="s">
        <v>15</v>
      </c>
      <c r="E11635" s="8" t="s">
        <v>15</v>
      </c>
      <c r="F11635" s="9">
        <f t="shared" si="652"/>
        <v>-6300000</v>
      </c>
      <c r="G11635" s="9">
        <v>-63</v>
      </c>
      <c r="H11635" s="10">
        <v>-6932142</v>
      </c>
      <c r="I11635" s="11">
        <f t="shared" si="648"/>
        <v>1256445628.2157271</v>
      </c>
      <c r="J11635" s="11">
        <f t="shared" si="649"/>
        <v>11617</v>
      </c>
      <c r="K11635" s="11">
        <f t="shared" si="650"/>
        <v>108155.77414269838</v>
      </c>
      <c r="L11635" s="12">
        <f t="shared" si="653"/>
        <v>118328.22901000176</v>
      </c>
      <c r="M11635" s="11">
        <f>COUNTIF(E$2:$E11635,E11635)</f>
        <v>3814</v>
      </c>
      <c r="O11635" t="str">
        <f t="shared" si="651"/>
        <v/>
      </c>
    </row>
    <row r="11636" spans="1:15" hidden="1">
      <c r="A11636" s="41" t="s">
        <v>103</v>
      </c>
      <c r="B11636" s="46">
        <v>45834</v>
      </c>
      <c r="C11636" s="8" t="s">
        <v>13</v>
      </c>
      <c r="D11636" s="8" t="s">
        <v>14</v>
      </c>
      <c r="E11636" s="8" t="s">
        <v>14</v>
      </c>
      <c r="F11636" s="9">
        <f t="shared" si="652"/>
        <v>-900000</v>
      </c>
      <c r="G11636" s="9">
        <v>-9</v>
      </c>
      <c r="H11636" s="10">
        <v>-970947</v>
      </c>
      <c r="I11636" s="11">
        <f t="shared" si="648"/>
        <v>15440762641.009121</v>
      </c>
      <c r="J11636" s="11">
        <f t="shared" si="649"/>
        <v>149566</v>
      </c>
      <c r="K11636" s="11">
        <f t="shared" si="650"/>
        <v>103237.1169985767</v>
      </c>
      <c r="L11636" s="12">
        <f t="shared" si="653"/>
        <v>41812.947012809687</v>
      </c>
      <c r="M11636" s="11">
        <f>COUNTIF(E$2:$E11636,E11636)</f>
        <v>2144</v>
      </c>
      <c r="O11636" t="str">
        <f t="shared" si="651"/>
        <v/>
      </c>
    </row>
    <row r="11637" spans="1:15" hidden="1">
      <c r="A11637" s="41" t="s">
        <v>103</v>
      </c>
      <c r="B11637" s="46">
        <v>45834</v>
      </c>
      <c r="C11637" s="8" t="s">
        <v>13</v>
      </c>
      <c r="D11637" s="8" t="s">
        <v>15</v>
      </c>
      <c r="E11637" s="8" t="s">
        <v>15</v>
      </c>
      <c r="F11637" s="9">
        <f t="shared" si="652"/>
        <v>-1800000</v>
      </c>
      <c r="G11637" s="9">
        <v>-18</v>
      </c>
      <c r="H11637" s="10">
        <v>-1980612</v>
      </c>
      <c r="I11637" s="11">
        <f t="shared" si="648"/>
        <v>1254498824.2811584</v>
      </c>
      <c r="J11637" s="11">
        <f t="shared" si="649"/>
        <v>11599</v>
      </c>
      <c r="K11637" s="11">
        <f t="shared" si="650"/>
        <v>108155.77414269838</v>
      </c>
      <c r="L11637" s="12">
        <f t="shared" si="653"/>
        <v>33808.065431429073</v>
      </c>
      <c r="M11637" s="11">
        <f>COUNTIF(E$2:$E11637,E11637)</f>
        <v>3815</v>
      </c>
      <c r="O11637" t="str">
        <f t="shared" si="651"/>
        <v/>
      </c>
    </row>
    <row r="11638" spans="1:15" hidden="1">
      <c r="A11638" s="41" t="s">
        <v>103</v>
      </c>
      <c r="B11638" s="46">
        <v>45834</v>
      </c>
      <c r="C11638" s="8" t="s">
        <v>13</v>
      </c>
      <c r="D11638" s="8" t="s">
        <v>14</v>
      </c>
      <c r="E11638" s="8" t="s">
        <v>14</v>
      </c>
      <c r="F11638" s="9">
        <f t="shared" si="652"/>
        <v>-900000</v>
      </c>
      <c r="G11638" s="9">
        <v>-9</v>
      </c>
      <c r="H11638" s="10">
        <v>-970947</v>
      </c>
      <c r="I11638" s="11">
        <f t="shared" si="648"/>
        <v>15439833506.956133</v>
      </c>
      <c r="J11638" s="11">
        <f t="shared" si="649"/>
        <v>149557</v>
      </c>
      <c r="K11638" s="11">
        <f t="shared" si="650"/>
        <v>103237.1169985767</v>
      </c>
      <c r="L11638" s="12">
        <f t="shared" si="653"/>
        <v>41812.947012809687</v>
      </c>
      <c r="M11638" s="11">
        <f>COUNTIF(E$2:$E11638,E11638)</f>
        <v>2145</v>
      </c>
      <c r="O11638" t="str">
        <f t="shared" si="651"/>
        <v/>
      </c>
    </row>
    <row r="11639" spans="1:15" hidden="1">
      <c r="A11639" s="41" t="s">
        <v>103</v>
      </c>
      <c r="B11639" s="46">
        <v>45834</v>
      </c>
      <c r="C11639" s="8" t="s">
        <v>13</v>
      </c>
      <c r="D11639" s="8" t="s">
        <v>15</v>
      </c>
      <c r="E11639" s="8" t="s">
        <v>15</v>
      </c>
      <c r="F11639" s="9">
        <f t="shared" si="652"/>
        <v>-27200000</v>
      </c>
      <c r="G11639" s="9">
        <v>-272</v>
      </c>
      <c r="H11639" s="10">
        <v>-29929248</v>
      </c>
      <c r="I11639" s="11">
        <f t="shared" si="648"/>
        <v>1225080453.7143445</v>
      </c>
      <c r="J11639" s="11">
        <f t="shared" si="649"/>
        <v>11327</v>
      </c>
      <c r="K11639" s="11">
        <f t="shared" si="650"/>
        <v>108155.77414269838</v>
      </c>
      <c r="L11639" s="12">
        <f t="shared" si="653"/>
        <v>510877.43318603933</v>
      </c>
      <c r="M11639" s="11">
        <f>COUNTIF(E$2:$E11639,E11639)</f>
        <v>3816</v>
      </c>
      <c r="O11639" t="str">
        <f t="shared" si="651"/>
        <v/>
      </c>
    </row>
    <row r="11640" spans="1:15" hidden="1">
      <c r="A11640" s="41" t="s">
        <v>103</v>
      </c>
      <c r="B11640" s="46">
        <v>45834</v>
      </c>
      <c r="C11640" s="8" t="s">
        <v>13</v>
      </c>
      <c r="D11640" s="8" t="s">
        <v>15</v>
      </c>
      <c r="E11640" s="8" t="s">
        <v>15</v>
      </c>
      <c r="F11640" s="9">
        <f t="shared" si="652"/>
        <v>-900000</v>
      </c>
      <c r="G11640" s="9">
        <v>-9</v>
      </c>
      <c r="H11640" s="10">
        <v>-990306</v>
      </c>
      <c r="I11640" s="11">
        <f t="shared" si="648"/>
        <v>1224107051.7470603</v>
      </c>
      <c r="J11640" s="11">
        <f t="shared" si="649"/>
        <v>11318</v>
      </c>
      <c r="K11640" s="11">
        <f t="shared" si="650"/>
        <v>108155.77414269838</v>
      </c>
      <c r="L11640" s="12">
        <f t="shared" si="653"/>
        <v>16904.032715714537</v>
      </c>
      <c r="M11640" s="11">
        <f>COUNTIF(E$2:$E11640,E11640)</f>
        <v>3817</v>
      </c>
      <c r="O11640" t="str">
        <f t="shared" si="651"/>
        <v/>
      </c>
    </row>
    <row r="11641" spans="1:15" hidden="1">
      <c r="A11641" s="41" t="s">
        <v>103</v>
      </c>
      <c r="B11641" s="46">
        <v>45834</v>
      </c>
      <c r="C11641" s="8" t="s">
        <v>13</v>
      </c>
      <c r="D11641" s="8" t="s">
        <v>15</v>
      </c>
      <c r="E11641" s="8" t="s">
        <v>15</v>
      </c>
      <c r="F11641" s="9">
        <f t="shared" si="652"/>
        <v>-27200000</v>
      </c>
      <c r="G11641" s="9">
        <v>-272</v>
      </c>
      <c r="H11641" s="10">
        <v>-29929248</v>
      </c>
      <c r="I11641" s="11">
        <f t="shared" si="648"/>
        <v>1194688681.1802464</v>
      </c>
      <c r="J11641" s="11">
        <f t="shared" si="649"/>
        <v>11046</v>
      </c>
      <c r="K11641" s="11">
        <f t="shared" si="650"/>
        <v>108155.77414269838</v>
      </c>
      <c r="L11641" s="12">
        <f t="shared" si="653"/>
        <v>510877.43318603933</v>
      </c>
      <c r="M11641" s="11">
        <f>COUNTIF(E$2:$E11641,E11641)</f>
        <v>3818</v>
      </c>
      <c r="O11641" t="str">
        <f t="shared" si="651"/>
        <v/>
      </c>
    </row>
    <row r="11642" spans="1:15" hidden="1">
      <c r="A11642" s="41" t="s">
        <v>103</v>
      </c>
      <c r="B11642" s="46">
        <v>45834</v>
      </c>
      <c r="C11642" s="8" t="s">
        <v>13</v>
      </c>
      <c r="D11642" s="8" t="s">
        <v>15</v>
      </c>
      <c r="E11642" s="8" t="s">
        <v>15</v>
      </c>
      <c r="F11642" s="9">
        <f t="shared" si="652"/>
        <v>3900000</v>
      </c>
      <c r="G11642" s="9">
        <v>39</v>
      </c>
      <c r="H11642" s="10">
        <v>4255407</v>
      </c>
      <c r="I11642" s="11">
        <f t="shared" si="648"/>
        <v>1198944088.1802464</v>
      </c>
      <c r="J11642" s="11">
        <f t="shared" si="649"/>
        <v>11085</v>
      </c>
      <c r="K11642" s="11">
        <f t="shared" si="650"/>
        <v>108159.14191973355</v>
      </c>
      <c r="L11642" s="12">
        <f t="shared" si="653"/>
        <v>0</v>
      </c>
      <c r="M11642" s="11">
        <f>COUNTIF(E$2:$E11642,E11642)</f>
        <v>3819</v>
      </c>
      <c r="O11642" t="str">
        <f t="shared" si="651"/>
        <v/>
      </c>
    </row>
    <row r="11643" spans="1:15" hidden="1">
      <c r="A11643" s="41" t="s">
        <v>103</v>
      </c>
      <c r="B11643" s="46">
        <v>45834</v>
      </c>
      <c r="C11643" s="8" t="s">
        <v>13</v>
      </c>
      <c r="D11643" s="8" t="s">
        <v>14</v>
      </c>
      <c r="E11643" s="8" t="s">
        <v>14</v>
      </c>
      <c r="F11643" s="9">
        <f t="shared" si="652"/>
        <v>46300000</v>
      </c>
      <c r="G11643" s="9">
        <v>463</v>
      </c>
      <c r="H11643" s="10">
        <v>49923438</v>
      </c>
      <c r="I11643" s="11">
        <f t="shared" si="648"/>
        <v>15489756944.956133</v>
      </c>
      <c r="J11643" s="11">
        <f t="shared" si="649"/>
        <v>150020</v>
      </c>
      <c r="K11643" s="11">
        <f t="shared" si="650"/>
        <v>103251.27946244589</v>
      </c>
      <c r="L11643" s="12">
        <f t="shared" si="653"/>
        <v>0</v>
      </c>
      <c r="M11643" s="11">
        <f>COUNTIF(E$2:$E11643,E11643)</f>
        <v>2146</v>
      </c>
      <c r="O11643" t="str">
        <f t="shared" si="651"/>
        <v/>
      </c>
    </row>
    <row r="11644" spans="1:15" hidden="1">
      <c r="A11644" s="41" t="s">
        <v>103</v>
      </c>
      <c r="B11644" s="46">
        <v>45834</v>
      </c>
      <c r="C11644" s="8" t="s">
        <v>13</v>
      </c>
      <c r="D11644" s="8" t="s">
        <v>15</v>
      </c>
      <c r="E11644" s="8" t="s">
        <v>15</v>
      </c>
      <c r="F11644" s="9">
        <f t="shared" si="652"/>
        <v>-900000</v>
      </c>
      <c r="G11644" s="9">
        <v>-9</v>
      </c>
      <c r="H11644" s="10">
        <v>-990306</v>
      </c>
      <c r="I11644" s="11">
        <f t="shared" ref="I11644:I11707" si="654">IF(H11644&gt;=0,IF(M11644=1,H11644,SUMIFS(I:I,E:E,E11644,M:M,M11644-1)+H11644),SUMIFS(I:I,E:E,E11644,M:M,M11644-1)+K11644*G11644)</f>
        <v>1197970655.9029686</v>
      </c>
      <c r="J11644" s="11">
        <f t="shared" ref="J11644:J11707" si="655">IF(M11644=1,G11644,SUMIFS($J:$J,$E:$E,E11644,$M:$M,M11644-1)+G11644)</f>
        <v>11076</v>
      </c>
      <c r="K11644" s="11">
        <f t="shared" ref="K11644:K11707" si="656">IF(H11644&gt;=0,I11644/J11644,SUMIFS($K:$K,$E:$E,E11644,$M:$M,M11644-1))</f>
        <v>108159.14191973355</v>
      </c>
      <c r="L11644" s="12">
        <f t="shared" si="653"/>
        <v>16873.722722398117</v>
      </c>
      <c r="M11644" s="11">
        <f>COUNTIF(E$2:$E11644,E11644)</f>
        <v>3820</v>
      </c>
      <c r="O11644" t="str">
        <f t="shared" ref="O11644:O11707" si="657">IF(M11644=_xlfn.MAXIFS(M:M,D:D,D11644),"X","")</f>
        <v/>
      </c>
    </row>
    <row r="11645" spans="1:15" hidden="1">
      <c r="A11645" s="41" t="s">
        <v>103</v>
      </c>
      <c r="B11645" s="46">
        <v>45834</v>
      </c>
      <c r="C11645" s="8" t="s">
        <v>13</v>
      </c>
      <c r="D11645" s="8" t="s">
        <v>15</v>
      </c>
      <c r="E11645" s="8" t="s">
        <v>15</v>
      </c>
      <c r="F11645" s="9">
        <f t="shared" si="652"/>
        <v>-24500000</v>
      </c>
      <c r="G11645" s="9">
        <v>-245</v>
      </c>
      <c r="H11645" s="10">
        <v>-26958330</v>
      </c>
      <c r="I11645" s="11">
        <f t="shared" si="654"/>
        <v>1171471666.1326339</v>
      </c>
      <c r="J11645" s="11">
        <f t="shared" si="655"/>
        <v>10831</v>
      </c>
      <c r="K11645" s="11">
        <f t="shared" si="656"/>
        <v>108159.14191973355</v>
      </c>
      <c r="L11645" s="12">
        <f t="shared" si="653"/>
        <v>459340.22966527939</v>
      </c>
      <c r="M11645" s="11">
        <f>COUNTIF(E$2:$E11645,E11645)</f>
        <v>3821</v>
      </c>
      <c r="O11645" t="str">
        <f t="shared" si="657"/>
        <v/>
      </c>
    </row>
    <row r="11646" spans="1:15" hidden="1">
      <c r="A11646" s="41" t="s">
        <v>103</v>
      </c>
      <c r="B11646" s="46">
        <v>45834</v>
      </c>
      <c r="C11646" s="8" t="s">
        <v>13</v>
      </c>
      <c r="D11646" s="8" t="s">
        <v>90</v>
      </c>
      <c r="E11646" s="8" t="s">
        <v>90</v>
      </c>
      <c r="F11646" s="9">
        <f t="shared" si="652"/>
        <v>900000</v>
      </c>
      <c r="G11646" s="9">
        <v>9</v>
      </c>
      <c r="H11646" s="10">
        <v>975015</v>
      </c>
      <c r="I11646" s="11">
        <f t="shared" si="654"/>
        <v>4575076992.24438</v>
      </c>
      <c r="J11646" s="11">
        <f t="shared" si="655"/>
        <v>43374</v>
      </c>
      <c r="K11646" s="11">
        <f t="shared" si="656"/>
        <v>105479.71116900402</v>
      </c>
      <c r="L11646" s="12">
        <f t="shared" si="653"/>
        <v>0</v>
      </c>
      <c r="M11646" s="11">
        <f>COUNTIF(E$2:$E11646,E11646)</f>
        <v>1865</v>
      </c>
      <c r="O11646" t="str">
        <f t="shared" si="657"/>
        <v/>
      </c>
    </row>
    <row r="11647" spans="1:15" hidden="1">
      <c r="A11647" s="41" t="s">
        <v>103</v>
      </c>
      <c r="B11647" s="46">
        <v>45834</v>
      </c>
      <c r="C11647" s="8" t="s">
        <v>13</v>
      </c>
      <c r="D11647" s="8" t="s">
        <v>15</v>
      </c>
      <c r="E11647" s="8" t="s">
        <v>15</v>
      </c>
      <c r="F11647" s="9">
        <f t="shared" si="652"/>
        <v>-27400000</v>
      </c>
      <c r="G11647" s="9">
        <v>-274</v>
      </c>
      <c r="H11647" s="10">
        <v>-30149316</v>
      </c>
      <c r="I11647" s="11">
        <f t="shared" si="654"/>
        <v>1141836061.2466269</v>
      </c>
      <c r="J11647" s="11">
        <f t="shared" si="655"/>
        <v>10557</v>
      </c>
      <c r="K11647" s="11">
        <f t="shared" si="656"/>
        <v>108159.14191973355</v>
      </c>
      <c r="L11647" s="12">
        <f t="shared" si="653"/>
        <v>513711.11399300769</v>
      </c>
      <c r="M11647" s="11">
        <f>COUNTIF(E$2:$E11647,E11647)</f>
        <v>3822</v>
      </c>
      <c r="O11647" t="str">
        <f t="shared" si="657"/>
        <v/>
      </c>
    </row>
    <row r="11648" spans="1:15" hidden="1">
      <c r="A11648" s="41" t="s">
        <v>103</v>
      </c>
      <c r="B11648" s="46">
        <v>45834</v>
      </c>
      <c r="C11648" s="8" t="s">
        <v>13</v>
      </c>
      <c r="D11648" s="8" t="s">
        <v>90</v>
      </c>
      <c r="E11648" s="8" t="s">
        <v>90</v>
      </c>
      <c r="F11648" s="9">
        <f t="shared" si="652"/>
        <v>8300000</v>
      </c>
      <c r="G11648" s="9">
        <v>83</v>
      </c>
      <c r="H11648" s="10">
        <v>9010895</v>
      </c>
      <c r="I11648" s="11">
        <f t="shared" si="654"/>
        <v>4584087887.24438</v>
      </c>
      <c r="J11648" s="11">
        <f t="shared" si="655"/>
        <v>43457</v>
      </c>
      <c r="K11648" s="11">
        <f t="shared" si="656"/>
        <v>105485.60386691165</v>
      </c>
      <c r="L11648" s="12">
        <f t="shared" si="653"/>
        <v>0</v>
      </c>
      <c r="M11648" s="11">
        <f>COUNTIF(E$2:$E11648,E11648)</f>
        <v>1866</v>
      </c>
      <c r="O11648" t="str">
        <f t="shared" si="657"/>
        <v/>
      </c>
    </row>
    <row r="11649" spans="1:15" hidden="1">
      <c r="A11649" s="41" t="s">
        <v>103</v>
      </c>
      <c r="B11649" s="46">
        <v>45834</v>
      </c>
      <c r="C11649" s="8" t="s">
        <v>13</v>
      </c>
      <c r="D11649" s="8" t="s">
        <v>15</v>
      </c>
      <c r="E11649" s="8" t="s">
        <v>15</v>
      </c>
      <c r="F11649" s="9">
        <f t="shared" si="652"/>
        <v>-18100000</v>
      </c>
      <c r="G11649" s="9">
        <v>-181</v>
      </c>
      <c r="H11649" s="10">
        <v>-19916154</v>
      </c>
      <c r="I11649" s="11">
        <f t="shared" si="654"/>
        <v>1122259256.559155</v>
      </c>
      <c r="J11649" s="11">
        <f t="shared" si="655"/>
        <v>10376</v>
      </c>
      <c r="K11649" s="11">
        <f t="shared" si="656"/>
        <v>108159.14191973355</v>
      </c>
      <c r="L11649" s="12">
        <f t="shared" si="653"/>
        <v>339349.31252822652</v>
      </c>
      <c r="M11649" s="11">
        <f>COUNTIF(E$2:$E11649,E11649)</f>
        <v>3823</v>
      </c>
      <c r="O11649" t="str">
        <f t="shared" si="657"/>
        <v/>
      </c>
    </row>
    <row r="11650" spans="1:15" hidden="1">
      <c r="A11650" s="41" t="s">
        <v>103</v>
      </c>
      <c r="B11650" s="46">
        <v>45834</v>
      </c>
      <c r="C11650" s="8" t="s">
        <v>13</v>
      </c>
      <c r="D11650" s="8" t="s">
        <v>15</v>
      </c>
      <c r="E11650" s="8" t="s">
        <v>15</v>
      </c>
      <c r="F11650" s="9">
        <f t="shared" si="652"/>
        <v>-2700000</v>
      </c>
      <c r="G11650" s="9">
        <v>-27</v>
      </c>
      <c r="H11650" s="10">
        <v>-2970918</v>
      </c>
      <c r="I11650" s="11">
        <f t="shared" si="654"/>
        <v>1119338959.7273221</v>
      </c>
      <c r="J11650" s="11">
        <f t="shared" si="655"/>
        <v>10349</v>
      </c>
      <c r="K11650" s="11">
        <f t="shared" si="656"/>
        <v>108159.14191973355</v>
      </c>
      <c r="L11650" s="12">
        <f t="shared" si="653"/>
        <v>50621.168167194352</v>
      </c>
      <c r="M11650" s="11">
        <f>COUNTIF(E$2:$E11650,E11650)</f>
        <v>3824</v>
      </c>
      <c r="O11650" t="str">
        <f t="shared" si="657"/>
        <v/>
      </c>
    </row>
    <row r="11651" spans="1:15" hidden="1">
      <c r="A11651" s="41" t="s">
        <v>103</v>
      </c>
      <c r="B11651" s="46">
        <v>45834</v>
      </c>
      <c r="C11651" s="8" t="s">
        <v>13</v>
      </c>
      <c r="D11651" s="8" t="s">
        <v>15</v>
      </c>
      <c r="E11651" s="8" t="s">
        <v>15</v>
      </c>
      <c r="F11651" s="9">
        <f t="shared" si="652"/>
        <v>4500000</v>
      </c>
      <c r="G11651" s="9">
        <v>45</v>
      </c>
      <c r="H11651" s="10">
        <v>4946265</v>
      </c>
      <c r="I11651" s="11">
        <f t="shared" si="654"/>
        <v>1124285224.7273221</v>
      </c>
      <c r="J11651" s="11">
        <f t="shared" si="655"/>
        <v>10394</v>
      </c>
      <c r="K11651" s="11">
        <f t="shared" si="656"/>
        <v>108166.75242710431</v>
      </c>
      <c r="L11651" s="12">
        <f t="shared" si="653"/>
        <v>0</v>
      </c>
      <c r="M11651" s="11">
        <f>COUNTIF(E$2:$E11651,E11651)</f>
        <v>3825</v>
      </c>
      <c r="O11651" t="str">
        <f t="shared" si="657"/>
        <v/>
      </c>
    </row>
    <row r="11652" spans="1:15" hidden="1">
      <c r="A11652" s="41" t="s">
        <v>103</v>
      </c>
      <c r="B11652" s="46">
        <v>45834</v>
      </c>
      <c r="C11652" s="8" t="s">
        <v>13</v>
      </c>
      <c r="D11652" s="8" t="s">
        <v>14</v>
      </c>
      <c r="E11652" s="8" t="s">
        <v>14</v>
      </c>
      <c r="F11652" s="9">
        <f t="shared" si="652"/>
        <v>1800000</v>
      </c>
      <c r="G11652" s="9">
        <v>18</v>
      </c>
      <c r="H11652" s="10">
        <v>1968426</v>
      </c>
      <c r="I11652" s="11">
        <f t="shared" si="654"/>
        <v>15491725370.956133</v>
      </c>
      <c r="J11652" s="11">
        <f t="shared" si="655"/>
        <v>150038</v>
      </c>
      <c r="K11652" s="11">
        <f t="shared" si="656"/>
        <v>103252.01196334351</v>
      </c>
      <c r="L11652" s="12">
        <f t="shared" si="653"/>
        <v>0</v>
      </c>
      <c r="M11652" s="11">
        <f>COUNTIF(E$2:$E11652,E11652)</f>
        <v>2147</v>
      </c>
      <c r="O11652" t="str">
        <f t="shared" si="657"/>
        <v/>
      </c>
    </row>
    <row r="11653" spans="1:15" hidden="1">
      <c r="A11653" s="41" t="s">
        <v>103</v>
      </c>
      <c r="B11653" s="46">
        <v>45834</v>
      </c>
      <c r="C11653" s="8" t="s">
        <v>13</v>
      </c>
      <c r="D11653" s="8" t="s">
        <v>15</v>
      </c>
      <c r="E11653" s="8" t="s">
        <v>15</v>
      </c>
      <c r="F11653" s="9">
        <f t="shared" si="652"/>
        <v>-45400000</v>
      </c>
      <c r="G11653" s="9">
        <v>-454</v>
      </c>
      <c r="H11653" s="10">
        <v>-49955436</v>
      </c>
      <c r="I11653" s="11">
        <f t="shared" si="654"/>
        <v>1075177519.1254168</v>
      </c>
      <c r="J11653" s="11">
        <f t="shared" si="655"/>
        <v>9940</v>
      </c>
      <c r="K11653" s="11">
        <f t="shared" si="656"/>
        <v>108166.75242710431</v>
      </c>
      <c r="L11653" s="12">
        <f t="shared" si="653"/>
        <v>847730.39809464663</v>
      </c>
      <c r="M11653" s="11">
        <f>COUNTIF(E$2:$E11653,E11653)</f>
        <v>3826</v>
      </c>
      <c r="O11653" t="str">
        <f t="shared" si="657"/>
        <v/>
      </c>
    </row>
    <row r="11654" spans="1:15" hidden="1">
      <c r="A11654" s="41" t="s">
        <v>103</v>
      </c>
      <c r="B11654" s="46">
        <v>45834</v>
      </c>
      <c r="C11654" s="8" t="s">
        <v>13</v>
      </c>
      <c r="D11654" s="8" t="s">
        <v>15</v>
      </c>
      <c r="E11654" s="8" t="s">
        <v>15</v>
      </c>
      <c r="F11654" s="9">
        <f t="shared" si="652"/>
        <v>-18100000</v>
      </c>
      <c r="G11654" s="9">
        <v>-181</v>
      </c>
      <c r="H11654" s="10">
        <v>-19916154</v>
      </c>
      <c r="I11654" s="11">
        <f t="shared" si="654"/>
        <v>1055599336.9361109</v>
      </c>
      <c r="J11654" s="11">
        <f t="shared" si="655"/>
        <v>9759</v>
      </c>
      <c r="K11654" s="11">
        <f t="shared" si="656"/>
        <v>108166.75242710431</v>
      </c>
      <c r="L11654" s="12">
        <f t="shared" si="653"/>
        <v>337971.81069412082</v>
      </c>
      <c r="M11654" s="11">
        <f>COUNTIF(E$2:$E11654,E11654)</f>
        <v>3827</v>
      </c>
      <c r="O11654" t="str">
        <f t="shared" si="657"/>
        <v/>
      </c>
    </row>
    <row r="11655" spans="1:15" hidden="1">
      <c r="A11655" s="41" t="s">
        <v>103</v>
      </c>
      <c r="B11655" s="46">
        <v>45834</v>
      </c>
      <c r="C11655" s="8" t="s">
        <v>13</v>
      </c>
      <c r="D11655" s="8" t="s">
        <v>15</v>
      </c>
      <c r="E11655" s="8" t="s">
        <v>15</v>
      </c>
      <c r="F11655" s="9">
        <f t="shared" si="652"/>
        <v>-18100000</v>
      </c>
      <c r="G11655" s="9">
        <v>-181</v>
      </c>
      <c r="H11655" s="10">
        <v>-19916154</v>
      </c>
      <c r="I11655" s="11">
        <f t="shared" si="654"/>
        <v>1036021154.746805</v>
      </c>
      <c r="J11655" s="11">
        <f t="shared" si="655"/>
        <v>9578</v>
      </c>
      <c r="K11655" s="11">
        <f t="shared" si="656"/>
        <v>108166.75242710431</v>
      </c>
      <c r="L11655" s="12">
        <f t="shared" si="653"/>
        <v>337971.81069412082</v>
      </c>
      <c r="M11655" s="11">
        <f>COUNTIF(E$2:$E11655,E11655)</f>
        <v>3828</v>
      </c>
      <c r="O11655" t="str">
        <f t="shared" si="657"/>
        <v/>
      </c>
    </row>
    <row r="11656" spans="1:15" hidden="1">
      <c r="A11656" s="41" t="s">
        <v>103</v>
      </c>
      <c r="B11656" s="46">
        <v>45834</v>
      </c>
      <c r="C11656" s="8" t="s">
        <v>13</v>
      </c>
      <c r="D11656" s="8" t="s">
        <v>15</v>
      </c>
      <c r="E11656" s="8" t="s">
        <v>15</v>
      </c>
      <c r="F11656" s="9">
        <f t="shared" si="652"/>
        <v>-9000000</v>
      </c>
      <c r="G11656" s="9">
        <v>-90</v>
      </c>
      <c r="H11656" s="10">
        <v>-9903060</v>
      </c>
      <c r="I11656" s="11">
        <f t="shared" si="654"/>
        <v>1026286147.0283656</v>
      </c>
      <c r="J11656" s="11">
        <f t="shared" si="655"/>
        <v>9488</v>
      </c>
      <c r="K11656" s="11">
        <f t="shared" si="656"/>
        <v>108166.75242710431</v>
      </c>
      <c r="L11656" s="12">
        <f t="shared" si="653"/>
        <v>168052.28156061284</v>
      </c>
      <c r="M11656" s="11">
        <f>COUNTIF(E$2:$E11656,E11656)</f>
        <v>3829</v>
      </c>
      <c r="O11656" t="str">
        <f t="shared" si="657"/>
        <v/>
      </c>
    </row>
    <row r="11657" spans="1:15" hidden="1">
      <c r="A11657" s="41" t="s">
        <v>103</v>
      </c>
      <c r="B11657" s="46">
        <v>45834</v>
      </c>
      <c r="C11657" s="8" t="s">
        <v>13</v>
      </c>
      <c r="D11657" s="8" t="s">
        <v>15</v>
      </c>
      <c r="E11657" s="8" t="s">
        <v>15</v>
      </c>
      <c r="F11657" s="9">
        <f t="shared" si="652"/>
        <v>-13600000</v>
      </c>
      <c r="G11657" s="9">
        <v>-136</v>
      </c>
      <c r="H11657" s="10">
        <v>-14964624</v>
      </c>
      <c r="I11657" s="11">
        <f t="shared" si="654"/>
        <v>1011575468.6982794</v>
      </c>
      <c r="J11657" s="11">
        <f t="shared" si="655"/>
        <v>9352</v>
      </c>
      <c r="K11657" s="11">
        <f t="shared" si="656"/>
        <v>108166.75242710431</v>
      </c>
      <c r="L11657" s="12">
        <f t="shared" si="653"/>
        <v>253945.66991381347</v>
      </c>
      <c r="M11657" s="11">
        <f>COUNTIF(E$2:$E11657,E11657)</f>
        <v>3830</v>
      </c>
      <c r="O11657" t="str">
        <f t="shared" si="657"/>
        <v/>
      </c>
    </row>
    <row r="11658" spans="1:15" hidden="1">
      <c r="A11658" s="41" t="s">
        <v>103</v>
      </c>
      <c r="B11658" s="46">
        <v>45834</v>
      </c>
      <c r="C11658" s="8" t="s">
        <v>13</v>
      </c>
      <c r="D11658" s="8" t="s">
        <v>15</v>
      </c>
      <c r="E11658" s="8" t="s">
        <v>15</v>
      </c>
      <c r="F11658" s="9">
        <f t="shared" si="652"/>
        <v>-18400000</v>
      </c>
      <c r="G11658" s="9">
        <v>-184</v>
      </c>
      <c r="H11658" s="10">
        <v>-20246256</v>
      </c>
      <c r="I11658" s="11">
        <f t="shared" si="654"/>
        <v>991672786.25169218</v>
      </c>
      <c r="J11658" s="11">
        <f t="shared" si="655"/>
        <v>9168</v>
      </c>
      <c r="K11658" s="11">
        <f t="shared" si="656"/>
        <v>108166.75242710431</v>
      </c>
      <c r="L11658" s="12">
        <f t="shared" si="653"/>
        <v>343573.55341280624</v>
      </c>
      <c r="M11658" s="11">
        <f>COUNTIF(E$2:$E11658,E11658)</f>
        <v>3831</v>
      </c>
      <c r="O11658" t="str">
        <f t="shared" si="657"/>
        <v/>
      </c>
    </row>
    <row r="11659" spans="1:15" hidden="1">
      <c r="A11659" s="41" t="s">
        <v>103</v>
      </c>
      <c r="B11659" s="46">
        <v>45834</v>
      </c>
      <c r="C11659" s="8" t="s">
        <v>13</v>
      </c>
      <c r="D11659" s="8" t="s">
        <v>14</v>
      </c>
      <c r="E11659" s="8" t="s">
        <v>14</v>
      </c>
      <c r="F11659" s="9">
        <f t="shared" si="652"/>
        <v>900000</v>
      </c>
      <c r="G11659" s="9">
        <v>9</v>
      </c>
      <c r="H11659" s="10">
        <v>963945</v>
      </c>
      <c r="I11659" s="11">
        <f t="shared" si="654"/>
        <v>15492689315.956133</v>
      </c>
      <c r="J11659" s="11">
        <f t="shared" si="655"/>
        <v>150047</v>
      </c>
      <c r="K11659" s="11">
        <f t="shared" si="656"/>
        <v>103252.24307021222</v>
      </c>
      <c r="L11659" s="12">
        <f t="shared" si="653"/>
        <v>0</v>
      </c>
      <c r="M11659" s="11">
        <f>COUNTIF(E$2:$E11659,E11659)</f>
        <v>2148</v>
      </c>
      <c r="O11659" t="str">
        <f t="shared" si="657"/>
        <v/>
      </c>
    </row>
    <row r="11660" spans="1:15" hidden="1">
      <c r="A11660" s="41" t="s">
        <v>103</v>
      </c>
      <c r="B11660" s="46">
        <v>45834</v>
      </c>
      <c r="C11660" s="8" t="s">
        <v>13</v>
      </c>
      <c r="D11660" s="8" t="s">
        <v>14</v>
      </c>
      <c r="E11660" s="8" t="s">
        <v>14</v>
      </c>
      <c r="F11660" s="9">
        <f t="shared" si="652"/>
        <v>-1300000</v>
      </c>
      <c r="G11660" s="9">
        <v>-13</v>
      </c>
      <c r="H11660" s="10">
        <v>-1402479</v>
      </c>
      <c r="I11660" s="11">
        <f t="shared" si="654"/>
        <v>15491347036.796221</v>
      </c>
      <c r="J11660" s="11">
        <f t="shared" si="655"/>
        <v>150034</v>
      </c>
      <c r="K11660" s="11">
        <f t="shared" si="656"/>
        <v>103252.24307021222</v>
      </c>
      <c r="L11660" s="12">
        <f t="shared" si="653"/>
        <v>60199.840087241028</v>
      </c>
      <c r="M11660" s="11">
        <f>COUNTIF(E$2:$E11660,E11660)</f>
        <v>2149</v>
      </c>
      <c r="O11660" t="str">
        <f t="shared" si="657"/>
        <v/>
      </c>
    </row>
    <row r="11661" spans="1:15" hidden="1">
      <c r="A11661" s="41" t="s">
        <v>103</v>
      </c>
      <c r="B11661" s="46">
        <v>45834</v>
      </c>
      <c r="C11661" s="8" t="s">
        <v>13</v>
      </c>
      <c r="D11661" s="8" t="s">
        <v>14</v>
      </c>
      <c r="E11661" s="8" t="s">
        <v>14</v>
      </c>
      <c r="F11661" s="9">
        <f t="shared" si="652"/>
        <v>9400000</v>
      </c>
      <c r="G11661" s="9">
        <v>94</v>
      </c>
      <c r="H11661" s="10">
        <v>10124458</v>
      </c>
      <c r="I11661" s="11">
        <f t="shared" si="654"/>
        <v>15501471494.796221</v>
      </c>
      <c r="J11661" s="11">
        <f t="shared" si="655"/>
        <v>150128</v>
      </c>
      <c r="K11661" s="11">
        <f t="shared" si="656"/>
        <v>103255.03233771329</v>
      </c>
      <c r="L11661" s="12">
        <f t="shared" si="653"/>
        <v>0</v>
      </c>
      <c r="M11661" s="11">
        <f>COUNTIF(E$2:$E11661,E11661)</f>
        <v>2150</v>
      </c>
      <c r="O11661" t="str">
        <f t="shared" si="657"/>
        <v/>
      </c>
    </row>
    <row r="11662" spans="1:15" hidden="1">
      <c r="A11662" s="41" t="s">
        <v>103</v>
      </c>
      <c r="B11662" s="46">
        <v>45834</v>
      </c>
      <c r="C11662" s="8" t="s">
        <v>13</v>
      </c>
      <c r="D11662" s="8" t="s">
        <v>46</v>
      </c>
      <c r="E11662" s="8" t="s">
        <v>46</v>
      </c>
      <c r="F11662" s="9">
        <f t="shared" si="652"/>
        <v>27200000</v>
      </c>
      <c r="G11662" s="9">
        <v>272</v>
      </c>
      <c r="H11662" s="10">
        <v>28421008</v>
      </c>
      <c r="I11662" s="11">
        <f t="shared" si="654"/>
        <v>12925695389.515728</v>
      </c>
      <c r="J11662" s="11">
        <f t="shared" si="655"/>
        <v>125461</v>
      </c>
      <c r="K11662" s="11">
        <f t="shared" si="656"/>
        <v>103025.60468604369</v>
      </c>
      <c r="L11662" s="12">
        <f t="shared" si="653"/>
        <v>0</v>
      </c>
      <c r="M11662" s="11">
        <f>COUNTIF(E$2:$E11662,E11662)</f>
        <v>3144</v>
      </c>
      <c r="O11662" t="str">
        <f t="shared" si="657"/>
        <v/>
      </c>
    </row>
    <row r="11663" spans="1:15" hidden="1">
      <c r="A11663" s="41" t="s">
        <v>103</v>
      </c>
      <c r="B11663" s="46">
        <v>45834</v>
      </c>
      <c r="C11663" s="8" t="s">
        <v>13</v>
      </c>
      <c r="D11663" s="8" t="s">
        <v>15</v>
      </c>
      <c r="E11663" s="8" t="s">
        <v>15</v>
      </c>
      <c r="F11663" s="9">
        <f t="shared" si="652"/>
        <v>-54500000</v>
      </c>
      <c r="G11663" s="9">
        <v>-545</v>
      </c>
      <c r="H11663" s="10">
        <v>-59968530</v>
      </c>
      <c r="I11663" s="11">
        <f t="shared" si="654"/>
        <v>932721906.17892027</v>
      </c>
      <c r="J11663" s="11">
        <f t="shared" si="655"/>
        <v>8623</v>
      </c>
      <c r="K11663" s="11">
        <f t="shared" si="656"/>
        <v>108166.75242710431</v>
      </c>
      <c r="L11663" s="12">
        <f t="shared" si="653"/>
        <v>1017649.9272281528</v>
      </c>
      <c r="M11663" s="11">
        <f>COUNTIF(E$2:$E11663,E11663)</f>
        <v>3832</v>
      </c>
      <c r="O11663" t="str">
        <f t="shared" si="657"/>
        <v/>
      </c>
    </row>
    <row r="11664" spans="1:15" hidden="1">
      <c r="A11664" s="41" t="s">
        <v>103</v>
      </c>
      <c r="B11664" s="46">
        <v>45834</v>
      </c>
      <c r="C11664" s="8" t="s">
        <v>13</v>
      </c>
      <c r="D11664" s="8" t="s">
        <v>15</v>
      </c>
      <c r="E11664" s="8" t="s">
        <v>15</v>
      </c>
      <c r="F11664" s="9">
        <f t="shared" si="652"/>
        <v>-18100000</v>
      </c>
      <c r="G11664" s="9">
        <v>-181</v>
      </c>
      <c r="H11664" s="10">
        <v>-19916154</v>
      </c>
      <c r="I11664" s="11">
        <f t="shared" si="654"/>
        <v>913143723.98961437</v>
      </c>
      <c r="J11664" s="11">
        <f t="shared" si="655"/>
        <v>8442</v>
      </c>
      <c r="K11664" s="11">
        <f t="shared" si="656"/>
        <v>108166.75242710431</v>
      </c>
      <c r="L11664" s="12">
        <f t="shared" si="653"/>
        <v>337971.81069412082</v>
      </c>
      <c r="M11664" s="11">
        <f>COUNTIF(E$2:$E11664,E11664)</f>
        <v>3833</v>
      </c>
      <c r="O11664" t="str">
        <f t="shared" si="657"/>
        <v/>
      </c>
    </row>
    <row r="11665" spans="1:15" hidden="1">
      <c r="A11665" s="41" t="s">
        <v>103</v>
      </c>
      <c r="B11665" s="46">
        <v>45834</v>
      </c>
      <c r="C11665" s="8" t="s">
        <v>13</v>
      </c>
      <c r="D11665" s="8" t="s">
        <v>15</v>
      </c>
      <c r="E11665" s="8" t="s">
        <v>15</v>
      </c>
      <c r="F11665" s="9">
        <f t="shared" si="652"/>
        <v>-7800000</v>
      </c>
      <c r="G11665" s="9">
        <v>-78</v>
      </c>
      <c r="H11665" s="10">
        <v>-8582652</v>
      </c>
      <c r="I11665" s="11">
        <f t="shared" si="654"/>
        <v>904706717.30030024</v>
      </c>
      <c r="J11665" s="11">
        <f t="shared" si="655"/>
        <v>8364</v>
      </c>
      <c r="K11665" s="11">
        <f t="shared" si="656"/>
        <v>108166.75242710431</v>
      </c>
      <c r="L11665" s="12">
        <f t="shared" si="653"/>
        <v>145645.31068586372</v>
      </c>
      <c r="M11665" s="11">
        <f>COUNTIF(E$2:$E11665,E11665)</f>
        <v>3834</v>
      </c>
      <c r="O11665" t="str">
        <f t="shared" si="657"/>
        <v/>
      </c>
    </row>
    <row r="11666" spans="1:15" hidden="1">
      <c r="A11666" s="41" t="s">
        <v>103</v>
      </c>
      <c r="B11666" s="46">
        <v>45834</v>
      </c>
      <c r="C11666" s="8" t="s">
        <v>13</v>
      </c>
      <c r="D11666" s="8" t="s">
        <v>15</v>
      </c>
      <c r="E11666" s="8" t="s">
        <v>15</v>
      </c>
      <c r="F11666" s="9">
        <f t="shared" si="652"/>
        <v>-44500000</v>
      </c>
      <c r="G11666" s="9">
        <v>-445</v>
      </c>
      <c r="H11666" s="10">
        <v>-48965130</v>
      </c>
      <c r="I11666" s="11">
        <f t="shared" si="654"/>
        <v>856572512.4702388</v>
      </c>
      <c r="J11666" s="11">
        <f t="shared" si="655"/>
        <v>7919</v>
      </c>
      <c r="K11666" s="11">
        <f t="shared" si="656"/>
        <v>108166.75242710431</v>
      </c>
      <c r="L11666" s="12">
        <f t="shared" si="653"/>
        <v>830925.16993858665</v>
      </c>
      <c r="M11666" s="11">
        <f>COUNTIF(E$2:$E11666,E11666)</f>
        <v>3835</v>
      </c>
      <c r="O11666" t="str">
        <f t="shared" si="657"/>
        <v/>
      </c>
    </row>
    <row r="11667" spans="1:15" hidden="1">
      <c r="A11667" s="41" t="s">
        <v>103</v>
      </c>
      <c r="B11667" s="46">
        <v>45834</v>
      </c>
      <c r="C11667" s="8" t="s">
        <v>13</v>
      </c>
      <c r="D11667" s="8" t="s">
        <v>15</v>
      </c>
      <c r="E11667" s="8" t="s">
        <v>15</v>
      </c>
      <c r="F11667" s="9">
        <f t="shared" si="652"/>
        <v>-27200000</v>
      </c>
      <c r="G11667" s="9">
        <v>-272</v>
      </c>
      <c r="H11667" s="10">
        <v>-29929248</v>
      </c>
      <c r="I11667" s="11">
        <f t="shared" si="654"/>
        <v>827151155.81006646</v>
      </c>
      <c r="J11667" s="11">
        <f t="shared" si="655"/>
        <v>7647</v>
      </c>
      <c r="K11667" s="11">
        <f t="shared" si="656"/>
        <v>108166.75242710431</v>
      </c>
      <c r="L11667" s="12">
        <f t="shared" si="653"/>
        <v>507891.33982762694</v>
      </c>
      <c r="M11667" s="11">
        <f>COUNTIF(E$2:$E11667,E11667)</f>
        <v>3836</v>
      </c>
      <c r="O11667" t="str">
        <f t="shared" si="657"/>
        <v/>
      </c>
    </row>
    <row r="11668" spans="1:15" hidden="1">
      <c r="A11668" s="41" t="s">
        <v>103</v>
      </c>
      <c r="B11668" s="46">
        <v>45834</v>
      </c>
      <c r="C11668" s="8" t="s">
        <v>13</v>
      </c>
      <c r="D11668" s="8" t="s">
        <v>15</v>
      </c>
      <c r="E11668" s="8" t="s">
        <v>15</v>
      </c>
      <c r="F11668" s="9">
        <f t="shared" si="652"/>
        <v>-27200000</v>
      </c>
      <c r="G11668" s="9">
        <v>-272</v>
      </c>
      <c r="H11668" s="10">
        <v>-29929248</v>
      </c>
      <c r="I11668" s="11">
        <f t="shared" si="654"/>
        <v>797729799.14989412</v>
      </c>
      <c r="J11668" s="11">
        <f t="shared" si="655"/>
        <v>7375</v>
      </c>
      <c r="K11668" s="11">
        <f t="shared" si="656"/>
        <v>108166.75242710431</v>
      </c>
      <c r="L11668" s="12">
        <f t="shared" si="653"/>
        <v>507891.33982762694</v>
      </c>
      <c r="M11668" s="11">
        <f>COUNTIF(E$2:$E11668,E11668)</f>
        <v>3837</v>
      </c>
      <c r="O11668" t="str">
        <f t="shared" si="657"/>
        <v/>
      </c>
    </row>
    <row r="11669" spans="1:15" hidden="1">
      <c r="A11669" s="41" t="s">
        <v>103</v>
      </c>
      <c r="B11669" s="46">
        <v>45834</v>
      </c>
      <c r="C11669" s="8" t="s">
        <v>13</v>
      </c>
      <c r="D11669" s="8" t="s">
        <v>14</v>
      </c>
      <c r="E11669" s="8" t="s">
        <v>14</v>
      </c>
      <c r="F11669" s="9">
        <f t="shared" si="652"/>
        <v>-9200000</v>
      </c>
      <c r="G11669" s="9">
        <v>-92</v>
      </c>
      <c r="H11669" s="10">
        <v>-9925236</v>
      </c>
      <c r="I11669" s="11">
        <f t="shared" si="654"/>
        <v>15491972031.821152</v>
      </c>
      <c r="J11669" s="11">
        <f t="shared" si="655"/>
        <v>150036</v>
      </c>
      <c r="K11669" s="11">
        <f t="shared" si="656"/>
        <v>103255.03233771329</v>
      </c>
      <c r="L11669" s="12">
        <f t="shared" si="653"/>
        <v>425773.02493037656</v>
      </c>
      <c r="M11669" s="11">
        <f>COUNTIF(E$2:$E11669,E11669)</f>
        <v>2151</v>
      </c>
      <c r="O11669" t="str">
        <f t="shared" si="657"/>
        <v/>
      </c>
    </row>
    <row r="11670" spans="1:15" hidden="1">
      <c r="A11670" s="41" t="s">
        <v>103</v>
      </c>
      <c r="B11670" s="46">
        <v>45834</v>
      </c>
      <c r="C11670" s="8" t="s">
        <v>13</v>
      </c>
      <c r="D11670" s="8" t="s">
        <v>15</v>
      </c>
      <c r="E11670" s="8" t="s">
        <v>15</v>
      </c>
      <c r="F11670" s="9">
        <f t="shared" si="652"/>
        <v>-1800000</v>
      </c>
      <c r="G11670" s="9">
        <v>-18</v>
      </c>
      <c r="H11670" s="10">
        <v>-1980612</v>
      </c>
      <c r="I11670" s="11">
        <f t="shared" si="654"/>
        <v>795782797.6062063</v>
      </c>
      <c r="J11670" s="11">
        <f t="shared" si="655"/>
        <v>7357</v>
      </c>
      <c r="K11670" s="11">
        <f t="shared" si="656"/>
        <v>108166.75242710431</v>
      </c>
      <c r="L11670" s="12">
        <f t="shared" si="653"/>
        <v>33610.456312122522</v>
      </c>
      <c r="M11670" s="11">
        <f>COUNTIF(E$2:$E11670,E11670)</f>
        <v>3838</v>
      </c>
      <c r="O11670" t="str">
        <f t="shared" si="657"/>
        <v/>
      </c>
    </row>
    <row r="11671" spans="1:15" hidden="1">
      <c r="A11671" s="41" t="s">
        <v>103</v>
      </c>
      <c r="B11671" s="46">
        <v>45834</v>
      </c>
      <c r="C11671" s="8" t="s">
        <v>13</v>
      </c>
      <c r="D11671" s="8" t="s">
        <v>15</v>
      </c>
      <c r="E11671" s="8" t="s">
        <v>15</v>
      </c>
      <c r="F11671" s="9">
        <f t="shared" si="652"/>
        <v>-1800000</v>
      </c>
      <c r="G11671" s="9">
        <v>-18</v>
      </c>
      <c r="H11671" s="10">
        <v>-1980612</v>
      </c>
      <c r="I11671" s="11">
        <f t="shared" si="654"/>
        <v>793835796.06251848</v>
      </c>
      <c r="J11671" s="11">
        <f t="shared" si="655"/>
        <v>7339</v>
      </c>
      <c r="K11671" s="11">
        <f t="shared" si="656"/>
        <v>108166.75242710431</v>
      </c>
      <c r="L11671" s="12">
        <f t="shared" si="653"/>
        <v>33610.456312122522</v>
      </c>
      <c r="M11671" s="11">
        <f>COUNTIF(E$2:$E11671,E11671)</f>
        <v>3839</v>
      </c>
      <c r="O11671" t="str">
        <f t="shared" si="657"/>
        <v/>
      </c>
    </row>
    <row r="11672" spans="1:15" hidden="1">
      <c r="A11672" s="41" t="s">
        <v>103</v>
      </c>
      <c r="B11672" s="46">
        <v>45834</v>
      </c>
      <c r="C11672" s="8" t="s">
        <v>13</v>
      </c>
      <c r="D11672" s="8" t="s">
        <v>15</v>
      </c>
      <c r="E11672" s="8" t="s">
        <v>15</v>
      </c>
      <c r="F11672" s="9">
        <f t="shared" si="652"/>
        <v>-1600000</v>
      </c>
      <c r="G11672" s="9">
        <v>-16</v>
      </c>
      <c r="H11672" s="10">
        <v>-1760544</v>
      </c>
      <c r="I11672" s="11">
        <f t="shared" si="654"/>
        <v>792105128.02368486</v>
      </c>
      <c r="J11672" s="11">
        <f t="shared" si="655"/>
        <v>7323</v>
      </c>
      <c r="K11672" s="11">
        <f t="shared" si="656"/>
        <v>108166.75242710431</v>
      </c>
      <c r="L11672" s="12">
        <f t="shared" si="653"/>
        <v>29875.961166331079</v>
      </c>
      <c r="M11672" s="11">
        <f>COUNTIF(E$2:$E11672,E11672)</f>
        <v>3840</v>
      </c>
      <c r="O11672" t="str">
        <f t="shared" si="657"/>
        <v/>
      </c>
    </row>
    <row r="11673" spans="1:15" hidden="1">
      <c r="A11673" s="41" t="s">
        <v>103</v>
      </c>
      <c r="B11673" s="46">
        <v>45834</v>
      </c>
      <c r="C11673" s="8" t="s">
        <v>13</v>
      </c>
      <c r="D11673" s="8" t="s">
        <v>15</v>
      </c>
      <c r="E11673" s="8" t="s">
        <v>15</v>
      </c>
      <c r="F11673" s="9">
        <f t="shared" si="652"/>
        <v>-1800000</v>
      </c>
      <c r="G11673" s="9">
        <v>-18</v>
      </c>
      <c r="H11673" s="10">
        <v>-1980612</v>
      </c>
      <c r="I11673" s="11">
        <f t="shared" si="654"/>
        <v>790158126.47999704</v>
      </c>
      <c r="J11673" s="11">
        <f t="shared" si="655"/>
        <v>7305</v>
      </c>
      <c r="K11673" s="11">
        <f t="shared" si="656"/>
        <v>108166.75242710431</v>
      </c>
      <c r="L11673" s="12">
        <f t="shared" si="653"/>
        <v>33610.456312122522</v>
      </c>
      <c r="M11673" s="11">
        <f>COUNTIF(E$2:$E11673,E11673)</f>
        <v>3841</v>
      </c>
      <c r="O11673" t="str">
        <f t="shared" si="657"/>
        <v/>
      </c>
    </row>
    <row r="11674" spans="1:15" hidden="1">
      <c r="A11674" s="41" t="s">
        <v>103</v>
      </c>
      <c r="B11674" s="46">
        <v>45834</v>
      </c>
      <c r="C11674" s="8" t="s">
        <v>13</v>
      </c>
      <c r="D11674" s="8" t="s">
        <v>90</v>
      </c>
      <c r="E11674" s="8" t="s">
        <v>90</v>
      </c>
      <c r="F11674" s="9">
        <f t="shared" si="652"/>
        <v>37000000</v>
      </c>
      <c r="G11674" s="9">
        <v>370</v>
      </c>
      <c r="H11674" s="10">
        <v>40071740</v>
      </c>
      <c r="I11674" s="11">
        <f t="shared" si="654"/>
        <v>4624159627.24438</v>
      </c>
      <c r="J11674" s="11">
        <f t="shared" si="655"/>
        <v>43827</v>
      </c>
      <c r="K11674" s="11">
        <f t="shared" si="656"/>
        <v>105509.38068415315</v>
      </c>
      <c r="L11674" s="12">
        <f t="shared" si="653"/>
        <v>0</v>
      </c>
      <c r="M11674" s="11">
        <f>COUNTIF(E$2:$E11674,E11674)</f>
        <v>1867</v>
      </c>
      <c r="O11674" t="str">
        <f t="shared" si="657"/>
        <v/>
      </c>
    </row>
    <row r="11675" spans="1:15" hidden="1">
      <c r="A11675" s="41" t="s">
        <v>103</v>
      </c>
      <c r="B11675" s="46">
        <v>45834</v>
      </c>
      <c r="C11675" s="8" t="s">
        <v>13</v>
      </c>
      <c r="D11675" s="8" t="s">
        <v>14</v>
      </c>
      <c r="E11675" s="8" t="s">
        <v>14</v>
      </c>
      <c r="F11675" s="9">
        <f t="shared" si="652"/>
        <v>-900000</v>
      </c>
      <c r="G11675" s="9">
        <v>-9</v>
      </c>
      <c r="H11675" s="10">
        <v>-970947</v>
      </c>
      <c r="I11675" s="11">
        <f t="shared" si="654"/>
        <v>15491042736.530113</v>
      </c>
      <c r="J11675" s="11">
        <f t="shared" si="655"/>
        <v>150027</v>
      </c>
      <c r="K11675" s="11">
        <f t="shared" si="656"/>
        <v>103255.03233771329</v>
      </c>
      <c r="L11675" s="12">
        <f t="shared" si="653"/>
        <v>41651.708960580407</v>
      </c>
      <c r="M11675" s="11">
        <f>COUNTIF(E$2:$E11675,E11675)</f>
        <v>2152</v>
      </c>
      <c r="O11675" t="str">
        <f t="shared" si="657"/>
        <v/>
      </c>
    </row>
    <row r="11676" spans="1:15" hidden="1">
      <c r="A11676" s="41" t="s">
        <v>103</v>
      </c>
      <c r="B11676" s="46">
        <v>45834</v>
      </c>
      <c r="C11676" s="8" t="s">
        <v>13</v>
      </c>
      <c r="D11676" s="8" t="s">
        <v>14</v>
      </c>
      <c r="E11676" s="8" t="s">
        <v>14</v>
      </c>
      <c r="F11676" s="9">
        <f t="shared" si="652"/>
        <v>-900000</v>
      </c>
      <c r="G11676" s="9">
        <v>-9</v>
      </c>
      <c r="H11676" s="10">
        <v>-970947</v>
      </c>
      <c r="I11676" s="11">
        <f t="shared" si="654"/>
        <v>15490113441.239075</v>
      </c>
      <c r="J11676" s="11">
        <f t="shared" si="655"/>
        <v>150018</v>
      </c>
      <c r="K11676" s="11">
        <f t="shared" si="656"/>
        <v>103255.03233771329</v>
      </c>
      <c r="L11676" s="12">
        <f t="shared" si="653"/>
        <v>41651.708960580407</v>
      </c>
      <c r="M11676" s="11">
        <f>COUNTIF(E$2:$E11676,E11676)</f>
        <v>2153</v>
      </c>
      <c r="O11676" t="str">
        <f t="shared" si="657"/>
        <v/>
      </c>
    </row>
    <row r="11677" spans="1:15" hidden="1">
      <c r="A11677" s="41" t="s">
        <v>103</v>
      </c>
      <c r="B11677" s="46">
        <v>45834</v>
      </c>
      <c r="C11677" s="8" t="s">
        <v>13</v>
      </c>
      <c r="D11677" s="8" t="s">
        <v>46</v>
      </c>
      <c r="E11677" s="8" t="s">
        <v>46</v>
      </c>
      <c r="F11677" s="9">
        <f t="shared" si="652"/>
        <v>4500000</v>
      </c>
      <c r="G11677" s="9">
        <v>45</v>
      </c>
      <c r="H11677" s="10">
        <v>4696245</v>
      </c>
      <c r="I11677" s="11">
        <f t="shared" si="654"/>
        <v>12930391634.515728</v>
      </c>
      <c r="J11677" s="11">
        <f t="shared" si="655"/>
        <v>125506</v>
      </c>
      <c r="K11677" s="11">
        <f t="shared" si="656"/>
        <v>103026.08349015766</v>
      </c>
      <c r="L11677" s="12">
        <f t="shared" si="653"/>
        <v>0</v>
      </c>
      <c r="M11677" s="11">
        <f>COUNTIF(E$2:$E11677,E11677)</f>
        <v>3145</v>
      </c>
      <c r="O11677" t="str">
        <f t="shared" si="657"/>
        <v/>
      </c>
    </row>
    <row r="11678" spans="1:15" hidden="1">
      <c r="A11678" s="41" t="s">
        <v>103</v>
      </c>
      <c r="B11678" s="46">
        <v>45834</v>
      </c>
      <c r="C11678" s="8" t="s">
        <v>13</v>
      </c>
      <c r="D11678" s="8" t="s">
        <v>15</v>
      </c>
      <c r="E11678" s="8" t="s">
        <v>15</v>
      </c>
      <c r="F11678" s="9">
        <f t="shared" si="652"/>
        <v>-3200000</v>
      </c>
      <c r="G11678" s="9">
        <v>-32</v>
      </c>
      <c r="H11678" s="10">
        <v>-3521088</v>
      </c>
      <c r="I11678" s="11">
        <f t="shared" si="654"/>
        <v>786696790.40232968</v>
      </c>
      <c r="J11678" s="11">
        <f t="shared" si="655"/>
        <v>7273</v>
      </c>
      <c r="K11678" s="11">
        <f t="shared" si="656"/>
        <v>108166.75242710431</v>
      </c>
      <c r="L11678" s="12">
        <f t="shared" si="653"/>
        <v>59751.922332662158</v>
      </c>
      <c r="M11678" s="11">
        <f>COUNTIF(E$2:$E11678,E11678)</f>
        <v>3842</v>
      </c>
      <c r="O11678" t="str">
        <f t="shared" si="657"/>
        <v/>
      </c>
    </row>
    <row r="11679" spans="1:15" hidden="1">
      <c r="A11679" s="41" t="s">
        <v>103</v>
      </c>
      <c r="B11679" s="46">
        <v>45834</v>
      </c>
      <c r="C11679" s="8" t="s">
        <v>13</v>
      </c>
      <c r="D11679" s="8" t="s">
        <v>15</v>
      </c>
      <c r="E11679" s="8" t="s">
        <v>15</v>
      </c>
      <c r="F11679" s="9">
        <f t="shared" si="652"/>
        <v>-13900000</v>
      </c>
      <c r="G11679" s="9">
        <v>-139</v>
      </c>
      <c r="H11679" s="10">
        <v>-15294726</v>
      </c>
      <c r="I11679" s="11">
        <f t="shared" si="654"/>
        <v>771661611.81496215</v>
      </c>
      <c r="J11679" s="11">
        <f t="shared" si="655"/>
        <v>7134</v>
      </c>
      <c r="K11679" s="11">
        <f t="shared" si="656"/>
        <v>108166.75242710431</v>
      </c>
      <c r="L11679" s="12">
        <f t="shared" si="653"/>
        <v>259547.41263250075</v>
      </c>
      <c r="M11679" s="11">
        <f>COUNTIF(E$2:$E11679,E11679)</f>
        <v>3843</v>
      </c>
      <c r="O11679" t="str">
        <f t="shared" si="657"/>
        <v/>
      </c>
    </row>
    <row r="11680" spans="1:15" hidden="1">
      <c r="A11680" s="41" t="s">
        <v>103</v>
      </c>
      <c r="B11680" s="46">
        <v>45834</v>
      </c>
      <c r="C11680" s="8" t="s">
        <v>13</v>
      </c>
      <c r="D11680" s="8" t="s">
        <v>14</v>
      </c>
      <c r="E11680" s="8" t="s">
        <v>14</v>
      </c>
      <c r="F11680" s="9">
        <f t="shared" si="652"/>
        <v>-900000</v>
      </c>
      <c r="G11680" s="9">
        <v>-9</v>
      </c>
      <c r="H11680" s="10">
        <v>-970947</v>
      </c>
      <c r="I11680" s="11">
        <f t="shared" si="654"/>
        <v>15489184145.948036</v>
      </c>
      <c r="J11680" s="11">
        <f t="shared" si="655"/>
        <v>150009</v>
      </c>
      <c r="K11680" s="11">
        <f t="shared" si="656"/>
        <v>103255.03233771329</v>
      </c>
      <c r="L11680" s="12">
        <f t="shared" si="653"/>
        <v>41651.708960580407</v>
      </c>
      <c r="M11680" s="11">
        <f>COUNTIF(E$2:$E11680,E11680)</f>
        <v>2154</v>
      </c>
      <c r="O11680" t="str">
        <f t="shared" si="657"/>
        <v/>
      </c>
    </row>
    <row r="11681" spans="1:15" hidden="1">
      <c r="A11681" s="41" t="s">
        <v>103</v>
      </c>
      <c r="B11681" s="46">
        <v>45834</v>
      </c>
      <c r="C11681" s="8" t="s">
        <v>13</v>
      </c>
      <c r="D11681" s="8" t="s">
        <v>15</v>
      </c>
      <c r="E11681" s="8" t="s">
        <v>15</v>
      </c>
      <c r="F11681" s="9">
        <f t="shared" si="652"/>
        <v>-45400000</v>
      </c>
      <c r="G11681" s="9">
        <v>-454</v>
      </c>
      <c r="H11681" s="10">
        <v>-49955436</v>
      </c>
      <c r="I11681" s="11">
        <f t="shared" si="654"/>
        <v>722553906.2130568</v>
      </c>
      <c r="J11681" s="11">
        <f t="shared" si="655"/>
        <v>6680</v>
      </c>
      <c r="K11681" s="11">
        <f t="shared" si="656"/>
        <v>108166.75242710431</v>
      </c>
      <c r="L11681" s="12">
        <f t="shared" si="653"/>
        <v>847730.39809464663</v>
      </c>
      <c r="M11681" s="11">
        <f>COUNTIF(E$2:$E11681,E11681)</f>
        <v>3844</v>
      </c>
      <c r="O11681" t="str">
        <f t="shared" si="657"/>
        <v/>
      </c>
    </row>
    <row r="11682" spans="1:15" hidden="1">
      <c r="A11682" s="41" t="s">
        <v>103</v>
      </c>
      <c r="B11682" s="46">
        <v>45834</v>
      </c>
      <c r="C11682" s="8" t="s">
        <v>13</v>
      </c>
      <c r="D11682" s="8" t="s">
        <v>15</v>
      </c>
      <c r="E11682" s="8" t="s">
        <v>15</v>
      </c>
      <c r="F11682" s="9">
        <f t="shared" si="652"/>
        <v>-90800000</v>
      </c>
      <c r="G11682" s="9">
        <v>-908</v>
      </c>
      <c r="H11682" s="10">
        <v>-99910872</v>
      </c>
      <c r="I11682" s="11">
        <f t="shared" si="654"/>
        <v>624338495.00924611</v>
      </c>
      <c r="J11682" s="11">
        <f t="shared" si="655"/>
        <v>5772</v>
      </c>
      <c r="K11682" s="11">
        <f t="shared" si="656"/>
        <v>108166.75242710431</v>
      </c>
      <c r="L11682" s="12">
        <f t="shared" si="653"/>
        <v>1695460.7961892933</v>
      </c>
      <c r="M11682" s="11">
        <f>COUNTIF(E$2:$E11682,E11682)</f>
        <v>3845</v>
      </c>
      <c r="O11682" t="str">
        <f t="shared" si="657"/>
        <v/>
      </c>
    </row>
    <row r="11683" spans="1:15" hidden="1">
      <c r="A11683" s="41" t="s">
        <v>103</v>
      </c>
      <c r="B11683" s="46">
        <v>45834</v>
      </c>
      <c r="C11683" s="8" t="s">
        <v>13</v>
      </c>
      <c r="D11683" s="8" t="s">
        <v>15</v>
      </c>
      <c r="E11683" s="8" t="s">
        <v>15</v>
      </c>
      <c r="F11683" s="9">
        <f t="shared" si="652"/>
        <v>-18100000</v>
      </c>
      <c r="G11683" s="9">
        <v>-181</v>
      </c>
      <c r="H11683" s="10">
        <v>-19916154</v>
      </c>
      <c r="I11683" s="11">
        <f t="shared" si="654"/>
        <v>604760312.81994021</v>
      </c>
      <c r="J11683" s="11">
        <f t="shared" si="655"/>
        <v>5591</v>
      </c>
      <c r="K11683" s="11">
        <f t="shared" si="656"/>
        <v>108166.75242710431</v>
      </c>
      <c r="L11683" s="12">
        <f t="shared" si="653"/>
        <v>337971.81069412082</v>
      </c>
      <c r="M11683" s="11">
        <f>COUNTIF(E$2:$E11683,E11683)</f>
        <v>3846</v>
      </c>
      <c r="O11683" t="str">
        <f t="shared" si="657"/>
        <v/>
      </c>
    </row>
    <row r="11684" spans="1:15" hidden="1">
      <c r="A11684" s="41" t="s">
        <v>103</v>
      </c>
      <c r="B11684" s="46">
        <v>45834</v>
      </c>
      <c r="C11684" s="8" t="s">
        <v>13</v>
      </c>
      <c r="D11684" s="8" t="s">
        <v>14</v>
      </c>
      <c r="E11684" s="8" t="s">
        <v>14</v>
      </c>
      <c r="F11684" s="9">
        <f t="shared" si="652"/>
        <v>-900000</v>
      </c>
      <c r="G11684" s="9">
        <v>-9</v>
      </c>
      <c r="H11684" s="10">
        <v>-970947</v>
      </c>
      <c r="I11684" s="11">
        <f t="shared" si="654"/>
        <v>15488254850.656998</v>
      </c>
      <c r="J11684" s="11">
        <f t="shared" si="655"/>
        <v>150000</v>
      </c>
      <c r="K11684" s="11">
        <f t="shared" si="656"/>
        <v>103255.03233771329</v>
      </c>
      <c r="L11684" s="12">
        <f t="shared" si="653"/>
        <v>41651.708960580407</v>
      </c>
      <c r="M11684" s="11">
        <f>COUNTIF(E$2:$E11684,E11684)</f>
        <v>2155</v>
      </c>
      <c r="O11684" t="str">
        <f t="shared" si="657"/>
        <v/>
      </c>
    </row>
    <row r="11685" spans="1:15" hidden="1">
      <c r="A11685" s="41" t="s">
        <v>103</v>
      </c>
      <c r="B11685" s="46">
        <v>45834</v>
      </c>
      <c r="C11685" s="8" t="s">
        <v>13</v>
      </c>
      <c r="D11685" s="8" t="s">
        <v>90</v>
      </c>
      <c r="E11685" s="8" t="s">
        <v>90</v>
      </c>
      <c r="F11685" s="9">
        <f t="shared" si="652"/>
        <v>10100000</v>
      </c>
      <c r="G11685" s="9">
        <v>101</v>
      </c>
      <c r="H11685" s="10">
        <v>10950117</v>
      </c>
      <c r="I11685" s="11">
        <f t="shared" si="654"/>
        <v>4635109744.24438</v>
      </c>
      <c r="J11685" s="11">
        <f t="shared" si="655"/>
        <v>43928</v>
      </c>
      <c r="K11685" s="11">
        <f t="shared" si="656"/>
        <v>105516.06593162402</v>
      </c>
      <c r="L11685" s="12">
        <f t="shared" si="653"/>
        <v>0</v>
      </c>
      <c r="M11685" s="11">
        <f>COUNTIF(E$2:$E11685,E11685)</f>
        <v>1868</v>
      </c>
      <c r="O11685" t="str">
        <f t="shared" si="657"/>
        <v/>
      </c>
    </row>
    <row r="11686" spans="1:15" hidden="1">
      <c r="A11686" s="41" t="s">
        <v>103</v>
      </c>
      <c r="B11686" s="46">
        <v>45834</v>
      </c>
      <c r="C11686" s="8" t="s">
        <v>13</v>
      </c>
      <c r="D11686" s="8" t="s">
        <v>46</v>
      </c>
      <c r="E11686" s="8" t="s">
        <v>46</v>
      </c>
      <c r="F11686" s="9">
        <f t="shared" si="652"/>
        <v>18300000</v>
      </c>
      <c r="G11686" s="9">
        <v>183</v>
      </c>
      <c r="H11686" s="10">
        <v>19121487</v>
      </c>
      <c r="I11686" s="11">
        <f t="shared" si="654"/>
        <v>12949513121.515728</v>
      </c>
      <c r="J11686" s="11">
        <f t="shared" si="655"/>
        <v>125689</v>
      </c>
      <c r="K11686" s="11">
        <f t="shared" si="656"/>
        <v>103028.21345953686</v>
      </c>
      <c r="L11686" s="12">
        <f t="shared" si="653"/>
        <v>0</v>
      </c>
      <c r="M11686" s="11">
        <f>COUNTIF(E$2:$E11686,E11686)</f>
        <v>3146</v>
      </c>
      <c r="O11686" t="str">
        <f t="shared" si="657"/>
        <v/>
      </c>
    </row>
    <row r="11687" spans="1:15" hidden="1">
      <c r="A11687" s="41" t="s">
        <v>103</v>
      </c>
      <c r="B11687" s="46">
        <v>45834</v>
      </c>
      <c r="C11687" s="8" t="s">
        <v>13</v>
      </c>
      <c r="D11687" s="8" t="s">
        <v>46</v>
      </c>
      <c r="E11687" s="8" t="s">
        <v>46</v>
      </c>
      <c r="F11687" s="9">
        <f t="shared" si="652"/>
        <v>90900000</v>
      </c>
      <c r="G11687" s="9">
        <v>909</v>
      </c>
      <c r="H11687" s="10">
        <v>94907781</v>
      </c>
      <c r="I11687" s="11">
        <f t="shared" si="654"/>
        <v>13044420902.515728</v>
      </c>
      <c r="J11687" s="11">
        <f t="shared" si="655"/>
        <v>126598</v>
      </c>
      <c r="K11687" s="11">
        <f t="shared" si="656"/>
        <v>103038.12779440219</v>
      </c>
      <c r="L11687" s="12">
        <f t="shared" si="653"/>
        <v>0</v>
      </c>
      <c r="M11687" s="11">
        <f>COUNTIF(E$2:$E11687,E11687)</f>
        <v>3147</v>
      </c>
      <c r="O11687" t="str">
        <f t="shared" si="657"/>
        <v/>
      </c>
    </row>
    <row r="11688" spans="1:15" hidden="1">
      <c r="A11688" s="41" t="s">
        <v>103</v>
      </c>
      <c r="B11688" s="46">
        <v>45834</v>
      </c>
      <c r="C11688" s="8" t="s">
        <v>13</v>
      </c>
      <c r="D11688" s="8" t="s">
        <v>14</v>
      </c>
      <c r="E11688" s="8" t="s">
        <v>14</v>
      </c>
      <c r="F11688" s="9">
        <f t="shared" si="652"/>
        <v>-900000</v>
      </c>
      <c r="G11688" s="9">
        <v>-9</v>
      </c>
      <c r="H11688" s="10">
        <v>-970947</v>
      </c>
      <c r="I11688" s="11">
        <f t="shared" si="654"/>
        <v>15487325555.365959</v>
      </c>
      <c r="J11688" s="11">
        <f t="shared" si="655"/>
        <v>149991</v>
      </c>
      <c r="K11688" s="11">
        <f t="shared" si="656"/>
        <v>103255.03233771329</v>
      </c>
      <c r="L11688" s="12">
        <f t="shared" si="653"/>
        <v>41651.708960580407</v>
      </c>
      <c r="M11688" s="11">
        <f>COUNTIF(E$2:$E11688,E11688)</f>
        <v>2156</v>
      </c>
      <c r="O11688" t="str">
        <f t="shared" si="657"/>
        <v/>
      </c>
    </row>
    <row r="11689" spans="1:15" hidden="1">
      <c r="A11689" s="41" t="s">
        <v>103</v>
      </c>
      <c r="B11689" s="46">
        <v>45834</v>
      </c>
      <c r="C11689" s="8" t="s">
        <v>13</v>
      </c>
      <c r="D11689" s="8" t="s">
        <v>15</v>
      </c>
      <c r="E11689" s="8" t="s">
        <v>15</v>
      </c>
      <c r="F11689" s="9">
        <f t="shared" si="652"/>
        <v>-36300000</v>
      </c>
      <c r="G11689" s="9">
        <v>-363</v>
      </c>
      <c r="H11689" s="10">
        <v>-39942342</v>
      </c>
      <c r="I11689" s="11">
        <f t="shared" si="654"/>
        <v>565495781.68890131</v>
      </c>
      <c r="J11689" s="11">
        <f t="shared" si="655"/>
        <v>5228</v>
      </c>
      <c r="K11689" s="11">
        <f t="shared" si="656"/>
        <v>108166.75242710431</v>
      </c>
      <c r="L11689" s="12">
        <f t="shared" si="653"/>
        <v>677810.86896113306</v>
      </c>
      <c r="M11689" s="11">
        <f>COUNTIF(E$2:$E11689,E11689)</f>
        <v>3847</v>
      </c>
      <c r="O11689" t="str">
        <f t="shared" si="657"/>
        <v/>
      </c>
    </row>
    <row r="11690" spans="1:15" hidden="1">
      <c r="A11690" s="41" t="s">
        <v>103</v>
      </c>
      <c r="B11690" s="46">
        <v>45834</v>
      </c>
      <c r="C11690" s="8" t="s">
        <v>13</v>
      </c>
      <c r="D11690" s="8" t="s">
        <v>15</v>
      </c>
      <c r="E11690" s="8" t="s">
        <v>15</v>
      </c>
      <c r="F11690" s="9">
        <f t="shared" ref="F11690:F11753" si="658">100000*G11690</f>
        <v>4300000</v>
      </c>
      <c r="G11690" s="9">
        <v>43</v>
      </c>
      <c r="H11690" s="10">
        <v>4727549</v>
      </c>
      <c r="I11690" s="11">
        <f t="shared" si="654"/>
        <v>570223330.68890131</v>
      </c>
      <c r="J11690" s="11">
        <f t="shared" si="655"/>
        <v>5271</v>
      </c>
      <c r="K11690" s="11">
        <f t="shared" si="656"/>
        <v>108181.24277915031</v>
      </c>
      <c r="L11690" s="12">
        <f t="shared" si="653"/>
        <v>0</v>
      </c>
      <c r="M11690" s="11">
        <f>COUNTIF(E$2:$E11690,E11690)</f>
        <v>3848</v>
      </c>
      <c r="O11690" t="str">
        <f t="shared" si="657"/>
        <v/>
      </c>
    </row>
    <row r="11691" spans="1:15" hidden="1">
      <c r="A11691" s="41" t="s">
        <v>103</v>
      </c>
      <c r="B11691" s="46">
        <v>45834</v>
      </c>
      <c r="C11691" s="8" t="s">
        <v>13</v>
      </c>
      <c r="D11691" s="8" t="s">
        <v>14</v>
      </c>
      <c r="E11691" s="8" t="s">
        <v>14</v>
      </c>
      <c r="F11691" s="9">
        <f t="shared" si="658"/>
        <v>-1800000</v>
      </c>
      <c r="G11691" s="9">
        <v>-18</v>
      </c>
      <c r="H11691" s="10">
        <v>-1941894</v>
      </c>
      <c r="I11691" s="11">
        <f t="shared" si="654"/>
        <v>15485466964.78388</v>
      </c>
      <c r="J11691" s="11">
        <f t="shared" si="655"/>
        <v>149973</v>
      </c>
      <c r="K11691" s="11">
        <f t="shared" si="656"/>
        <v>103255.03233771329</v>
      </c>
      <c r="L11691" s="12">
        <f t="shared" si="653"/>
        <v>83303.417921160813</v>
      </c>
      <c r="M11691" s="11">
        <f>COUNTIF(E$2:$E11691,E11691)</f>
        <v>2157</v>
      </c>
      <c r="O11691" t="str">
        <f t="shared" si="657"/>
        <v/>
      </c>
    </row>
    <row r="11692" spans="1:15" hidden="1">
      <c r="A11692" s="41" t="s">
        <v>103</v>
      </c>
      <c r="B11692" s="46">
        <v>45834</v>
      </c>
      <c r="C11692" s="8" t="s">
        <v>13</v>
      </c>
      <c r="D11692" s="8" t="s">
        <v>15</v>
      </c>
      <c r="E11692" s="8" t="s">
        <v>15</v>
      </c>
      <c r="F11692" s="9">
        <f t="shared" si="658"/>
        <v>-900000</v>
      </c>
      <c r="G11692" s="9">
        <v>-9</v>
      </c>
      <c r="H11692" s="10">
        <v>-990306</v>
      </c>
      <c r="I11692" s="11">
        <f t="shared" si="654"/>
        <v>569249699.50388896</v>
      </c>
      <c r="J11692" s="11">
        <f t="shared" si="655"/>
        <v>5262</v>
      </c>
      <c r="K11692" s="11">
        <f t="shared" si="656"/>
        <v>108181.24277915031</v>
      </c>
      <c r="L11692" s="12">
        <f t="shared" si="653"/>
        <v>16674.814987647114</v>
      </c>
      <c r="M11692" s="11">
        <f>COUNTIF(E$2:$E11692,E11692)</f>
        <v>3849</v>
      </c>
      <c r="O11692" t="str">
        <f t="shared" si="657"/>
        <v/>
      </c>
    </row>
    <row r="11693" spans="1:15" hidden="1">
      <c r="A11693" s="41" t="s">
        <v>103</v>
      </c>
      <c r="B11693" s="46">
        <v>45834</v>
      </c>
      <c r="C11693" s="8" t="s">
        <v>13</v>
      </c>
      <c r="D11693" s="8" t="s">
        <v>15</v>
      </c>
      <c r="E11693" s="8" t="s">
        <v>15</v>
      </c>
      <c r="F11693" s="9">
        <f t="shared" si="658"/>
        <v>-5900000</v>
      </c>
      <c r="G11693" s="9">
        <v>-59</v>
      </c>
      <c r="H11693" s="10">
        <v>-6492006</v>
      </c>
      <c r="I11693" s="11">
        <f t="shared" si="654"/>
        <v>562867006.17991912</v>
      </c>
      <c r="J11693" s="11">
        <f t="shared" si="655"/>
        <v>5203</v>
      </c>
      <c r="K11693" s="11">
        <f t="shared" si="656"/>
        <v>108181.24277915031</v>
      </c>
      <c r="L11693" s="12">
        <f t="shared" si="653"/>
        <v>109312.67603013106</v>
      </c>
      <c r="M11693" s="11">
        <f>COUNTIF(E$2:$E11693,E11693)</f>
        <v>3850</v>
      </c>
      <c r="O11693" t="str">
        <f t="shared" si="657"/>
        <v/>
      </c>
    </row>
    <row r="11694" spans="1:15" hidden="1">
      <c r="A11694" s="41" t="s">
        <v>103</v>
      </c>
      <c r="B11694" s="46">
        <v>45834</v>
      </c>
      <c r="C11694" s="8" t="s">
        <v>13</v>
      </c>
      <c r="D11694" s="8" t="s">
        <v>15</v>
      </c>
      <c r="E11694" s="8" t="s">
        <v>15</v>
      </c>
      <c r="F11694" s="9">
        <f t="shared" si="658"/>
        <v>-9000000</v>
      </c>
      <c r="G11694" s="9">
        <v>-90</v>
      </c>
      <c r="H11694" s="10">
        <v>-9903060</v>
      </c>
      <c r="I11694" s="11">
        <f t="shared" si="654"/>
        <v>553130694.3297956</v>
      </c>
      <c r="J11694" s="11">
        <f t="shared" si="655"/>
        <v>5113</v>
      </c>
      <c r="K11694" s="11">
        <f t="shared" si="656"/>
        <v>108181.24277915031</v>
      </c>
      <c r="L11694" s="12">
        <f t="shared" ref="L11694:L11757" si="659">IF(G11694&lt;0,K11694*G11694-H11694,0)</f>
        <v>166748.14987647161</v>
      </c>
      <c r="M11694" s="11">
        <f>COUNTIF(E$2:$E11694,E11694)</f>
        <v>3851</v>
      </c>
      <c r="O11694" t="str">
        <f t="shared" si="657"/>
        <v/>
      </c>
    </row>
    <row r="11695" spans="1:15" hidden="1">
      <c r="A11695" s="41" t="s">
        <v>103</v>
      </c>
      <c r="B11695" s="46">
        <v>45834</v>
      </c>
      <c r="C11695" s="8" t="s">
        <v>13</v>
      </c>
      <c r="D11695" s="8" t="s">
        <v>14</v>
      </c>
      <c r="E11695" s="8" t="s">
        <v>14</v>
      </c>
      <c r="F11695" s="9">
        <f t="shared" si="658"/>
        <v>10200000</v>
      </c>
      <c r="G11695" s="9">
        <v>102</v>
      </c>
      <c r="H11695" s="10">
        <v>10998252</v>
      </c>
      <c r="I11695" s="11">
        <f t="shared" si="654"/>
        <v>15496465216.78388</v>
      </c>
      <c r="J11695" s="11">
        <f t="shared" si="655"/>
        <v>150075</v>
      </c>
      <c r="K11695" s="11">
        <f t="shared" si="656"/>
        <v>103258.13904237135</v>
      </c>
      <c r="L11695" s="12">
        <f t="shared" si="659"/>
        <v>0</v>
      </c>
      <c r="M11695" s="11">
        <f>COUNTIF(E$2:$E11695,E11695)</f>
        <v>2158</v>
      </c>
      <c r="O11695" t="str">
        <f t="shared" si="657"/>
        <v/>
      </c>
    </row>
    <row r="11696" spans="1:15" hidden="1">
      <c r="A11696" s="41" t="s">
        <v>103</v>
      </c>
      <c r="B11696" s="46">
        <v>45834</v>
      </c>
      <c r="C11696" s="8" t="s">
        <v>13</v>
      </c>
      <c r="D11696" s="8" t="s">
        <v>46</v>
      </c>
      <c r="E11696" s="8" t="s">
        <v>46</v>
      </c>
      <c r="F11696" s="9">
        <f t="shared" si="658"/>
        <v>-383600000</v>
      </c>
      <c r="G11696" s="9">
        <v>-3836</v>
      </c>
      <c r="H11696" s="10">
        <v>-399764904</v>
      </c>
      <c r="I11696" s="11">
        <f t="shared" si="654"/>
        <v>12649166644.296402</v>
      </c>
      <c r="J11696" s="11">
        <f t="shared" si="655"/>
        <v>122762</v>
      </c>
      <c r="K11696" s="11">
        <f t="shared" si="656"/>
        <v>103038.12779440219</v>
      </c>
      <c r="L11696" s="12">
        <f t="shared" si="659"/>
        <v>4510645.7806732059</v>
      </c>
      <c r="M11696" s="11">
        <f>COUNTIF(E$2:$E11696,E11696)</f>
        <v>3148</v>
      </c>
      <c r="O11696" t="str">
        <f t="shared" si="657"/>
        <v/>
      </c>
    </row>
    <row r="11697" spans="1:15" hidden="1">
      <c r="A11697" s="41" t="s">
        <v>103</v>
      </c>
      <c r="B11697" s="46">
        <v>45834</v>
      </c>
      <c r="C11697" s="8" t="s">
        <v>13</v>
      </c>
      <c r="D11697" s="8" t="s">
        <v>46</v>
      </c>
      <c r="E11697" s="8" t="s">
        <v>46</v>
      </c>
      <c r="F11697" s="9">
        <f t="shared" si="658"/>
        <v>-9600000</v>
      </c>
      <c r="G11697" s="9">
        <v>-96</v>
      </c>
      <c r="H11697" s="10">
        <v>-10004544</v>
      </c>
      <c r="I11697" s="11">
        <f t="shared" si="654"/>
        <v>12639274984.028139</v>
      </c>
      <c r="J11697" s="11">
        <f t="shared" si="655"/>
        <v>122666</v>
      </c>
      <c r="K11697" s="11">
        <f t="shared" si="656"/>
        <v>103038.12779440219</v>
      </c>
      <c r="L11697" s="12">
        <f t="shared" si="659"/>
        <v>112883.73173739016</v>
      </c>
      <c r="M11697" s="11">
        <f>COUNTIF(E$2:$E11697,E11697)</f>
        <v>3149</v>
      </c>
      <c r="O11697" t="str">
        <f t="shared" si="657"/>
        <v/>
      </c>
    </row>
    <row r="11698" spans="1:15" hidden="1">
      <c r="A11698" s="41" t="s">
        <v>103</v>
      </c>
      <c r="B11698" s="46">
        <v>45834</v>
      </c>
      <c r="C11698" s="8" t="s">
        <v>13</v>
      </c>
      <c r="D11698" s="8" t="s">
        <v>46</v>
      </c>
      <c r="E11698" s="8" t="s">
        <v>46</v>
      </c>
      <c r="F11698" s="9">
        <f t="shared" si="658"/>
        <v>-3900000</v>
      </c>
      <c r="G11698" s="9">
        <v>-39</v>
      </c>
      <c r="H11698" s="10">
        <v>-4064346</v>
      </c>
      <c r="I11698" s="11">
        <f t="shared" si="654"/>
        <v>12635256497.044157</v>
      </c>
      <c r="J11698" s="11">
        <f t="shared" si="655"/>
        <v>122627</v>
      </c>
      <c r="K11698" s="11">
        <f t="shared" si="656"/>
        <v>103038.12779440219</v>
      </c>
      <c r="L11698" s="12">
        <f t="shared" si="659"/>
        <v>45859.016018314753</v>
      </c>
      <c r="M11698" s="11">
        <f>COUNTIF(E$2:$E11698,E11698)</f>
        <v>3150</v>
      </c>
      <c r="O11698" t="str">
        <f t="shared" si="657"/>
        <v/>
      </c>
    </row>
    <row r="11699" spans="1:15" hidden="1">
      <c r="A11699" s="41" t="s">
        <v>103</v>
      </c>
      <c r="B11699" s="46">
        <v>45834</v>
      </c>
      <c r="C11699" s="8" t="s">
        <v>13</v>
      </c>
      <c r="D11699" s="8" t="s">
        <v>46</v>
      </c>
      <c r="E11699" s="8" t="s">
        <v>46</v>
      </c>
      <c r="F11699" s="9">
        <f t="shared" si="658"/>
        <v>-900000</v>
      </c>
      <c r="G11699" s="9">
        <v>-9</v>
      </c>
      <c r="H11699" s="10">
        <v>-937926</v>
      </c>
      <c r="I11699" s="11">
        <f t="shared" si="654"/>
        <v>12634329153.894007</v>
      </c>
      <c r="J11699" s="11">
        <f t="shared" si="655"/>
        <v>122618</v>
      </c>
      <c r="K11699" s="11">
        <f t="shared" si="656"/>
        <v>103038.12779440219</v>
      </c>
      <c r="L11699" s="12">
        <f t="shared" si="659"/>
        <v>10582.849850380328</v>
      </c>
      <c r="M11699" s="11">
        <f>COUNTIF(E$2:$E11699,E11699)</f>
        <v>3151</v>
      </c>
      <c r="O11699" t="str">
        <f t="shared" si="657"/>
        <v/>
      </c>
    </row>
    <row r="11700" spans="1:15" hidden="1">
      <c r="A11700" s="41" t="s">
        <v>103</v>
      </c>
      <c r="B11700" s="46">
        <v>45834</v>
      </c>
      <c r="C11700" s="8" t="s">
        <v>13</v>
      </c>
      <c r="D11700" s="8" t="s">
        <v>46</v>
      </c>
      <c r="E11700" s="8" t="s">
        <v>46</v>
      </c>
      <c r="F11700" s="9">
        <f t="shared" si="658"/>
        <v>-479500000</v>
      </c>
      <c r="G11700" s="9">
        <v>-4795</v>
      </c>
      <c r="H11700" s="10">
        <v>-499706130</v>
      </c>
      <c r="I11700" s="11">
        <f t="shared" si="654"/>
        <v>12140261331.119848</v>
      </c>
      <c r="J11700" s="11">
        <f t="shared" si="655"/>
        <v>117823</v>
      </c>
      <c r="K11700" s="11">
        <f t="shared" si="656"/>
        <v>103038.12779440219</v>
      </c>
      <c r="L11700" s="12">
        <f t="shared" si="659"/>
        <v>5638307.2258415222</v>
      </c>
      <c r="M11700" s="11">
        <f>COUNTIF(E$2:$E11700,E11700)</f>
        <v>3152</v>
      </c>
      <c r="O11700" t="str">
        <f t="shared" si="657"/>
        <v/>
      </c>
    </row>
    <row r="11701" spans="1:15" hidden="1">
      <c r="A11701" s="41" t="s">
        <v>103</v>
      </c>
      <c r="B11701" s="46">
        <v>45834</v>
      </c>
      <c r="C11701" s="8" t="s">
        <v>13</v>
      </c>
      <c r="D11701" s="8" t="s">
        <v>46</v>
      </c>
      <c r="E11701" s="8" t="s">
        <v>46</v>
      </c>
      <c r="F11701" s="9">
        <f t="shared" si="658"/>
        <v>-479500000</v>
      </c>
      <c r="G11701" s="9">
        <v>-4795</v>
      </c>
      <c r="H11701" s="10">
        <v>-499706130</v>
      </c>
      <c r="I11701" s="11">
        <f t="shared" si="654"/>
        <v>11646193508.34569</v>
      </c>
      <c r="J11701" s="11">
        <f t="shared" si="655"/>
        <v>113028</v>
      </c>
      <c r="K11701" s="11">
        <f t="shared" si="656"/>
        <v>103038.12779440219</v>
      </c>
      <c r="L11701" s="12">
        <f t="shared" si="659"/>
        <v>5638307.2258415222</v>
      </c>
      <c r="M11701" s="11">
        <f>COUNTIF(E$2:$E11701,E11701)</f>
        <v>3153</v>
      </c>
      <c r="O11701" t="str">
        <f t="shared" si="657"/>
        <v/>
      </c>
    </row>
    <row r="11702" spans="1:15" hidden="1">
      <c r="A11702" s="41" t="s">
        <v>103</v>
      </c>
      <c r="B11702" s="46">
        <v>45834</v>
      </c>
      <c r="C11702" s="8" t="s">
        <v>13</v>
      </c>
      <c r="D11702" s="8" t="s">
        <v>46</v>
      </c>
      <c r="E11702" s="8" t="s">
        <v>46</v>
      </c>
      <c r="F11702" s="9">
        <f t="shared" si="658"/>
        <v>-479500000</v>
      </c>
      <c r="G11702" s="9">
        <v>-4795</v>
      </c>
      <c r="H11702" s="10">
        <v>-499706130</v>
      </c>
      <c r="I11702" s="11">
        <f t="shared" si="654"/>
        <v>11152125685.571531</v>
      </c>
      <c r="J11702" s="11">
        <f t="shared" si="655"/>
        <v>108233</v>
      </c>
      <c r="K11702" s="11">
        <f t="shared" si="656"/>
        <v>103038.12779440219</v>
      </c>
      <c r="L11702" s="12">
        <f t="shared" si="659"/>
        <v>5638307.2258415222</v>
      </c>
      <c r="M11702" s="11">
        <f>COUNTIF(E$2:$E11702,E11702)</f>
        <v>3154</v>
      </c>
      <c r="O11702" t="str">
        <f t="shared" si="657"/>
        <v/>
      </c>
    </row>
    <row r="11703" spans="1:15" hidden="1">
      <c r="A11703" s="41" t="s">
        <v>103</v>
      </c>
      <c r="B11703" s="46">
        <v>45834</v>
      </c>
      <c r="C11703" s="8" t="s">
        <v>13</v>
      </c>
      <c r="D11703" s="8" t="s">
        <v>46</v>
      </c>
      <c r="E11703" s="8" t="s">
        <v>46</v>
      </c>
      <c r="F11703" s="9">
        <f t="shared" si="658"/>
        <v>-9500000</v>
      </c>
      <c r="G11703" s="9">
        <v>-95</v>
      </c>
      <c r="H11703" s="10">
        <v>-9900330</v>
      </c>
      <c r="I11703" s="11">
        <f t="shared" si="654"/>
        <v>11142337063.431063</v>
      </c>
      <c r="J11703" s="11">
        <f t="shared" si="655"/>
        <v>108138</v>
      </c>
      <c r="K11703" s="11">
        <f t="shared" si="656"/>
        <v>103038.12779440219</v>
      </c>
      <c r="L11703" s="12">
        <f t="shared" si="659"/>
        <v>111707.85953179188</v>
      </c>
      <c r="M11703" s="11">
        <f>COUNTIF(E$2:$E11703,E11703)</f>
        <v>3155</v>
      </c>
      <c r="O11703" t="str">
        <f t="shared" si="657"/>
        <v/>
      </c>
    </row>
    <row r="11704" spans="1:15" hidden="1">
      <c r="A11704" s="41" t="s">
        <v>103</v>
      </c>
      <c r="B11704" s="46">
        <v>45834</v>
      </c>
      <c r="C11704" s="8" t="s">
        <v>13</v>
      </c>
      <c r="D11704" s="8" t="s">
        <v>46</v>
      </c>
      <c r="E11704" s="8" t="s">
        <v>46</v>
      </c>
      <c r="F11704" s="9">
        <f t="shared" si="658"/>
        <v>-11800000</v>
      </c>
      <c r="G11704" s="9">
        <v>-118</v>
      </c>
      <c r="H11704" s="10">
        <v>-12297252</v>
      </c>
      <c r="I11704" s="11">
        <f t="shared" si="654"/>
        <v>11130178564.351324</v>
      </c>
      <c r="J11704" s="11">
        <f t="shared" si="655"/>
        <v>108020</v>
      </c>
      <c r="K11704" s="11">
        <f t="shared" si="656"/>
        <v>103038.12779440219</v>
      </c>
      <c r="L11704" s="12">
        <f t="shared" si="659"/>
        <v>138752.92026054114</v>
      </c>
      <c r="M11704" s="11">
        <f>COUNTIF(E$2:$E11704,E11704)</f>
        <v>3156</v>
      </c>
      <c r="O11704" t="str">
        <f t="shared" si="657"/>
        <v/>
      </c>
    </row>
    <row r="11705" spans="1:15" hidden="1">
      <c r="A11705" s="41" t="s">
        <v>103</v>
      </c>
      <c r="B11705" s="46">
        <v>45834</v>
      </c>
      <c r="C11705" s="8" t="s">
        <v>13</v>
      </c>
      <c r="D11705" s="8" t="s">
        <v>15</v>
      </c>
      <c r="E11705" s="8" t="s">
        <v>15</v>
      </c>
      <c r="F11705" s="9">
        <f t="shared" si="658"/>
        <v>-900000</v>
      </c>
      <c r="G11705" s="9">
        <v>-9</v>
      </c>
      <c r="H11705" s="10">
        <v>-990306</v>
      </c>
      <c r="I11705" s="11">
        <f t="shared" si="654"/>
        <v>552157063.14478326</v>
      </c>
      <c r="J11705" s="11">
        <f t="shared" si="655"/>
        <v>5104</v>
      </c>
      <c r="K11705" s="11">
        <f t="shared" si="656"/>
        <v>108181.24277915031</v>
      </c>
      <c r="L11705" s="12">
        <f t="shared" si="659"/>
        <v>16674.814987647114</v>
      </c>
      <c r="M11705" s="11">
        <f>COUNTIF(E$2:$E11705,E11705)</f>
        <v>3852</v>
      </c>
      <c r="O11705" t="str">
        <f t="shared" si="657"/>
        <v/>
      </c>
    </row>
    <row r="11706" spans="1:15" hidden="1">
      <c r="A11706" s="41" t="s">
        <v>103</v>
      </c>
      <c r="B11706" s="46">
        <v>45834</v>
      </c>
      <c r="C11706" s="8" t="s">
        <v>13</v>
      </c>
      <c r="D11706" s="8" t="s">
        <v>14</v>
      </c>
      <c r="E11706" s="8" t="s">
        <v>14</v>
      </c>
      <c r="F11706" s="9">
        <f t="shared" si="658"/>
        <v>-9200000</v>
      </c>
      <c r="G11706" s="9">
        <v>-92</v>
      </c>
      <c r="H11706" s="10">
        <v>-9925236</v>
      </c>
      <c r="I11706" s="11">
        <f t="shared" si="654"/>
        <v>15486965467.991982</v>
      </c>
      <c r="J11706" s="11">
        <f t="shared" si="655"/>
        <v>149983</v>
      </c>
      <c r="K11706" s="11">
        <f t="shared" si="656"/>
        <v>103258.13904237135</v>
      </c>
      <c r="L11706" s="12">
        <f t="shared" si="659"/>
        <v>425487.20810183696</v>
      </c>
      <c r="M11706" s="11">
        <f>COUNTIF(E$2:$E11706,E11706)</f>
        <v>2159</v>
      </c>
      <c r="O11706" t="str">
        <f t="shared" si="657"/>
        <v/>
      </c>
    </row>
    <row r="11707" spans="1:15" hidden="1">
      <c r="A11707" s="41" t="s">
        <v>103</v>
      </c>
      <c r="B11707" s="46">
        <v>45834</v>
      </c>
      <c r="C11707" s="8" t="s">
        <v>13</v>
      </c>
      <c r="D11707" s="8" t="s">
        <v>46</v>
      </c>
      <c r="E11707" s="8" t="s">
        <v>46</v>
      </c>
      <c r="F11707" s="9">
        <f t="shared" si="658"/>
        <v>-11000000</v>
      </c>
      <c r="G11707" s="9">
        <v>-110</v>
      </c>
      <c r="H11707" s="10">
        <v>-11463540</v>
      </c>
      <c r="I11707" s="11">
        <f t="shared" si="654"/>
        <v>11118844370.29394</v>
      </c>
      <c r="J11707" s="11">
        <f t="shared" si="655"/>
        <v>107910</v>
      </c>
      <c r="K11707" s="11">
        <f t="shared" si="656"/>
        <v>103038.12779440219</v>
      </c>
      <c r="L11707" s="12">
        <f t="shared" si="659"/>
        <v>129345.94261575863</v>
      </c>
      <c r="M11707" s="11">
        <f>COUNTIF(E$2:$E11707,E11707)</f>
        <v>3157</v>
      </c>
      <c r="O11707" t="str">
        <f t="shared" si="657"/>
        <v/>
      </c>
    </row>
    <row r="11708" spans="1:15" hidden="1">
      <c r="A11708" s="41" t="s">
        <v>103</v>
      </c>
      <c r="B11708" s="46">
        <v>45834</v>
      </c>
      <c r="C11708" s="8" t="s">
        <v>13</v>
      </c>
      <c r="D11708" s="8" t="s">
        <v>46</v>
      </c>
      <c r="E11708" s="8" t="s">
        <v>46</v>
      </c>
      <c r="F11708" s="9">
        <f t="shared" si="658"/>
        <v>-900000</v>
      </c>
      <c r="G11708" s="9">
        <v>-9</v>
      </c>
      <c r="H11708" s="10">
        <v>-937926</v>
      </c>
      <c r="I11708" s="11">
        <f t="shared" ref="I11708:I11771" si="660">IF(H11708&gt;=0,IF(M11708=1,H11708,SUMIFS(I:I,E:E,E11708,M:M,M11708-1)+H11708),SUMIFS(I:I,E:E,E11708,M:M,M11708-1)+K11708*G11708)</f>
        <v>11117917027.143789</v>
      </c>
      <c r="J11708" s="11">
        <f t="shared" ref="J11708:J11771" si="661">IF(M11708=1,G11708,SUMIFS($J:$J,$E:$E,E11708,$M:$M,M11708-1)+G11708)</f>
        <v>107901</v>
      </c>
      <c r="K11708" s="11">
        <f t="shared" ref="K11708:K11771" si="662">IF(H11708&gt;=0,I11708/J11708,SUMIFS($K:$K,$E:$E,E11708,$M:$M,M11708-1))</f>
        <v>103038.12779440219</v>
      </c>
      <c r="L11708" s="12">
        <f t="shared" si="659"/>
        <v>10582.849850380328</v>
      </c>
      <c r="M11708" s="11">
        <f>COUNTIF(E$2:$E11708,E11708)</f>
        <v>3158</v>
      </c>
      <c r="O11708" t="str">
        <f t="shared" ref="O11708:O11771" si="663">IF(M11708=_xlfn.MAXIFS(M:M,D:D,D11708),"X","")</f>
        <v/>
      </c>
    </row>
    <row r="11709" spans="1:15" hidden="1">
      <c r="A11709" s="41" t="s">
        <v>103</v>
      </c>
      <c r="B11709" s="46">
        <v>45834</v>
      </c>
      <c r="C11709" s="8" t="s">
        <v>13</v>
      </c>
      <c r="D11709" s="8" t="s">
        <v>46</v>
      </c>
      <c r="E11709" s="8" t="s">
        <v>46</v>
      </c>
      <c r="F11709" s="9">
        <f t="shared" si="658"/>
        <v>-28700000</v>
      </c>
      <c r="G11709" s="9">
        <v>-287</v>
      </c>
      <c r="H11709" s="10">
        <v>-29909418</v>
      </c>
      <c r="I11709" s="11">
        <f t="shared" si="660"/>
        <v>11088345084.466795</v>
      </c>
      <c r="J11709" s="11">
        <f t="shared" si="661"/>
        <v>107614</v>
      </c>
      <c r="K11709" s="11">
        <f t="shared" si="662"/>
        <v>103038.12779440219</v>
      </c>
      <c r="L11709" s="12">
        <f t="shared" si="659"/>
        <v>337475.32300657406</v>
      </c>
      <c r="M11709" s="11">
        <f>COUNTIF(E$2:$E11709,E11709)</f>
        <v>3159</v>
      </c>
      <c r="O11709" t="str">
        <f t="shared" si="663"/>
        <v/>
      </c>
    </row>
    <row r="11710" spans="1:15" hidden="1">
      <c r="A11710" s="41" t="s">
        <v>103</v>
      </c>
      <c r="B11710" s="46">
        <v>45834</v>
      </c>
      <c r="C11710" s="8" t="s">
        <v>13</v>
      </c>
      <c r="D11710" s="8" t="s">
        <v>46</v>
      </c>
      <c r="E11710" s="8" t="s">
        <v>46</v>
      </c>
      <c r="F11710" s="9">
        <f t="shared" si="658"/>
        <v>-24300000</v>
      </c>
      <c r="G11710" s="9">
        <v>-243</v>
      </c>
      <c r="H11710" s="10">
        <v>-25324002</v>
      </c>
      <c r="I11710" s="11">
        <f t="shared" si="660"/>
        <v>11063306819.412756</v>
      </c>
      <c r="J11710" s="11">
        <f t="shared" si="661"/>
        <v>107371</v>
      </c>
      <c r="K11710" s="11">
        <f t="shared" si="662"/>
        <v>103038.12779440219</v>
      </c>
      <c r="L11710" s="12">
        <f t="shared" si="659"/>
        <v>285736.94596026838</v>
      </c>
      <c r="M11710" s="11">
        <f>COUNTIF(E$2:$E11710,E11710)</f>
        <v>3160</v>
      </c>
      <c r="O11710" t="str">
        <f t="shared" si="663"/>
        <v/>
      </c>
    </row>
    <row r="11711" spans="1:15" hidden="1">
      <c r="A11711" s="41" t="s">
        <v>103</v>
      </c>
      <c r="B11711" s="46">
        <v>45834</v>
      </c>
      <c r="C11711" s="8" t="s">
        <v>13</v>
      </c>
      <c r="D11711" s="8" t="s">
        <v>46</v>
      </c>
      <c r="E11711" s="8" t="s">
        <v>46</v>
      </c>
      <c r="F11711" s="9">
        <f t="shared" si="658"/>
        <v>-17000000</v>
      </c>
      <c r="G11711" s="9">
        <v>-170</v>
      </c>
      <c r="H11711" s="10">
        <v>-17716380</v>
      </c>
      <c r="I11711" s="11">
        <f t="shared" si="660"/>
        <v>11045790337.687708</v>
      </c>
      <c r="J11711" s="11">
        <f t="shared" si="661"/>
        <v>107201</v>
      </c>
      <c r="K11711" s="11">
        <f t="shared" si="662"/>
        <v>103038.12779440219</v>
      </c>
      <c r="L11711" s="12">
        <f t="shared" si="659"/>
        <v>199898.27495162934</v>
      </c>
      <c r="M11711" s="11">
        <f>COUNTIF(E$2:$E11711,E11711)</f>
        <v>3161</v>
      </c>
      <c r="O11711" t="str">
        <f t="shared" si="663"/>
        <v/>
      </c>
    </row>
    <row r="11712" spans="1:15" hidden="1">
      <c r="A11712" s="41" t="s">
        <v>103</v>
      </c>
      <c r="B11712" s="46">
        <v>45835</v>
      </c>
      <c r="C11712" s="8" t="s">
        <v>13</v>
      </c>
      <c r="D11712" s="8" t="s">
        <v>14</v>
      </c>
      <c r="E11712" s="8" t="s">
        <v>14</v>
      </c>
      <c r="F11712" s="9">
        <f t="shared" si="658"/>
        <v>-3700000</v>
      </c>
      <c r="G11712" s="9">
        <v>-37</v>
      </c>
      <c r="H11712" s="10">
        <v>-3993780</v>
      </c>
      <c r="I11712" s="11">
        <f t="shared" si="660"/>
        <v>15483144916.847414</v>
      </c>
      <c r="J11712" s="11">
        <f t="shared" si="661"/>
        <v>149946</v>
      </c>
      <c r="K11712" s="11">
        <f t="shared" si="662"/>
        <v>103258.13904237135</v>
      </c>
      <c r="L11712" s="12">
        <f t="shared" si="659"/>
        <v>173228.85543226032</v>
      </c>
      <c r="M11712" s="11">
        <f>COUNTIF(E$2:$E11712,E11712)</f>
        <v>2160</v>
      </c>
      <c r="O11712" t="str">
        <f t="shared" si="663"/>
        <v/>
      </c>
    </row>
    <row r="11713" spans="1:15" hidden="1">
      <c r="A11713" s="41" t="s">
        <v>103</v>
      </c>
      <c r="B11713" s="46">
        <v>45835</v>
      </c>
      <c r="C11713" s="8" t="s">
        <v>13</v>
      </c>
      <c r="D11713" s="8" t="s">
        <v>46</v>
      </c>
      <c r="E11713" s="8" t="s">
        <v>46</v>
      </c>
      <c r="F11713" s="9">
        <f t="shared" si="658"/>
        <v>45400000</v>
      </c>
      <c r="G11713" s="9">
        <v>454</v>
      </c>
      <c r="H11713" s="10">
        <v>47470694</v>
      </c>
      <c r="I11713" s="11">
        <f t="shared" si="660"/>
        <v>11093261031.687708</v>
      </c>
      <c r="J11713" s="11">
        <f t="shared" si="661"/>
        <v>107655</v>
      </c>
      <c r="K11713" s="11">
        <f t="shared" si="662"/>
        <v>103044.55001335478</v>
      </c>
      <c r="L11713" s="12">
        <f t="shared" si="659"/>
        <v>0</v>
      </c>
      <c r="M11713" s="11">
        <f>COUNTIF(E$2:$E11713,E11713)</f>
        <v>3162</v>
      </c>
      <c r="O11713" t="str">
        <f t="shared" si="663"/>
        <v/>
      </c>
    </row>
    <row r="11714" spans="1:15" hidden="1">
      <c r="A11714" s="41" t="s">
        <v>103</v>
      </c>
      <c r="B11714" s="46">
        <v>45835</v>
      </c>
      <c r="C11714" s="8" t="s">
        <v>13</v>
      </c>
      <c r="D11714" s="8" t="s">
        <v>46</v>
      </c>
      <c r="E11714" s="8" t="s">
        <v>46</v>
      </c>
      <c r="F11714" s="9">
        <f t="shared" si="658"/>
        <v>18100000</v>
      </c>
      <c r="G11714" s="9">
        <v>181</v>
      </c>
      <c r="H11714" s="10">
        <v>18925541</v>
      </c>
      <c r="I11714" s="11">
        <f t="shared" si="660"/>
        <v>11112186572.687708</v>
      </c>
      <c r="J11714" s="11">
        <f t="shared" si="661"/>
        <v>107836</v>
      </c>
      <c r="K11714" s="11">
        <f t="shared" si="662"/>
        <v>103047.09533632282</v>
      </c>
      <c r="L11714" s="12">
        <f t="shared" si="659"/>
        <v>0</v>
      </c>
      <c r="M11714" s="11">
        <f>COUNTIF(E$2:$E11714,E11714)</f>
        <v>3163</v>
      </c>
      <c r="O11714" t="str">
        <f t="shared" si="663"/>
        <v/>
      </c>
    </row>
    <row r="11715" spans="1:15" hidden="1">
      <c r="A11715" s="41" t="s">
        <v>103</v>
      </c>
      <c r="B11715" s="46">
        <v>45835</v>
      </c>
      <c r="C11715" s="8" t="s">
        <v>13</v>
      </c>
      <c r="D11715" s="8" t="s">
        <v>46</v>
      </c>
      <c r="E11715" s="8" t="s">
        <v>46</v>
      </c>
      <c r="F11715" s="9">
        <f t="shared" si="658"/>
        <v>36400000</v>
      </c>
      <c r="G11715" s="9">
        <v>364</v>
      </c>
      <c r="H11715" s="10">
        <v>38060204</v>
      </c>
      <c r="I11715" s="11">
        <f t="shared" si="660"/>
        <v>11150246776.687708</v>
      </c>
      <c r="J11715" s="11">
        <f t="shared" si="661"/>
        <v>108200</v>
      </c>
      <c r="K11715" s="11">
        <f t="shared" si="662"/>
        <v>103052.18832428566</v>
      </c>
      <c r="L11715" s="12">
        <f t="shared" si="659"/>
        <v>0</v>
      </c>
      <c r="M11715" s="11">
        <f>COUNTIF(E$2:$E11715,E11715)</f>
        <v>3164</v>
      </c>
      <c r="O11715" t="str">
        <f t="shared" si="663"/>
        <v/>
      </c>
    </row>
    <row r="11716" spans="1:15" hidden="1">
      <c r="A11716" s="41" t="s">
        <v>103</v>
      </c>
      <c r="B11716" s="46">
        <v>45835</v>
      </c>
      <c r="C11716" s="8" t="s">
        <v>13</v>
      </c>
      <c r="D11716" s="8" t="s">
        <v>46</v>
      </c>
      <c r="E11716" s="8" t="s">
        <v>46</v>
      </c>
      <c r="F11716" s="9">
        <f t="shared" si="658"/>
        <v>13900000</v>
      </c>
      <c r="G11716" s="9">
        <v>139</v>
      </c>
      <c r="H11716" s="10">
        <v>14533979</v>
      </c>
      <c r="I11716" s="11">
        <f t="shared" si="660"/>
        <v>11164780755.687708</v>
      </c>
      <c r="J11716" s="11">
        <f t="shared" si="661"/>
        <v>108339</v>
      </c>
      <c r="K11716" s="11">
        <f t="shared" si="662"/>
        <v>103054.12414446975</v>
      </c>
      <c r="L11716" s="12">
        <f t="shared" si="659"/>
        <v>0</v>
      </c>
      <c r="M11716" s="11">
        <f>COUNTIF(E$2:$E11716,E11716)</f>
        <v>3165</v>
      </c>
      <c r="O11716" t="str">
        <f t="shared" si="663"/>
        <v/>
      </c>
    </row>
    <row r="11717" spans="1:15" hidden="1">
      <c r="A11717" s="41" t="s">
        <v>103</v>
      </c>
      <c r="B11717" s="46">
        <v>45835</v>
      </c>
      <c r="C11717" s="8" t="s">
        <v>13</v>
      </c>
      <c r="D11717" s="8" t="s">
        <v>46</v>
      </c>
      <c r="E11717" s="8" t="s">
        <v>46</v>
      </c>
      <c r="F11717" s="9">
        <f t="shared" si="658"/>
        <v>1800000</v>
      </c>
      <c r="G11717" s="9">
        <v>18</v>
      </c>
      <c r="H11717" s="10">
        <v>1882098</v>
      </c>
      <c r="I11717" s="11">
        <f t="shared" si="660"/>
        <v>11166662853.687708</v>
      </c>
      <c r="J11717" s="11">
        <f t="shared" si="661"/>
        <v>108357</v>
      </c>
      <c r="K11717" s="11">
        <f t="shared" si="662"/>
        <v>103054.37446300384</v>
      </c>
      <c r="L11717" s="12">
        <f t="shared" si="659"/>
        <v>0</v>
      </c>
      <c r="M11717" s="11">
        <f>COUNTIF(E$2:$E11717,E11717)</f>
        <v>3166</v>
      </c>
      <c r="O11717" t="str">
        <f t="shared" si="663"/>
        <v/>
      </c>
    </row>
    <row r="11718" spans="1:15" hidden="1">
      <c r="A11718" s="41" t="s">
        <v>103</v>
      </c>
      <c r="B11718" s="46">
        <v>45835</v>
      </c>
      <c r="C11718" s="8" t="s">
        <v>13</v>
      </c>
      <c r="D11718" s="8" t="s">
        <v>46</v>
      </c>
      <c r="E11718" s="8" t="s">
        <v>46</v>
      </c>
      <c r="F11718" s="9">
        <f t="shared" si="658"/>
        <v>8900000</v>
      </c>
      <c r="G11718" s="9">
        <v>89</v>
      </c>
      <c r="H11718" s="10">
        <v>9307086</v>
      </c>
      <c r="I11718" s="11">
        <f t="shared" si="660"/>
        <v>11175969939.687708</v>
      </c>
      <c r="J11718" s="11">
        <f t="shared" si="661"/>
        <v>108446</v>
      </c>
      <c r="K11718" s="11">
        <f t="shared" si="662"/>
        <v>103055.62159681047</v>
      </c>
      <c r="L11718" s="12">
        <f t="shared" si="659"/>
        <v>0</v>
      </c>
      <c r="M11718" s="11">
        <f>COUNTIF(E$2:$E11718,E11718)</f>
        <v>3167</v>
      </c>
      <c r="O11718" t="str">
        <f t="shared" si="663"/>
        <v/>
      </c>
    </row>
    <row r="11719" spans="1:15" hidden="1">
      <c r="A11719" s="41" t="s">
        <v>103</v>
      </c>
      <c r="B11719" s="46">
        <v>45835</v>
      </c>
      <c r="C11719" s="8" t="s">
        <v>13</v>
      </c>
      <c r="D11719" s="8" t="s">
        <v>14</v>
      </c>
      <c r="E11719" s="8" t="s">
        <v>14</v>
      </c>
      <c r="F11719" s="9">
        <f t="shared" si="658"/>
        <v>2300000</v>
      </c>
      <c r="G11719" s="9">
        <v>23</v>
      </c>
      <c r="H11719" s="10">
        <v>2488945</v>
      </c>
      <c r="I11719" s="11">
        <f t="shared" si="660"/>
        <v>15485633861.847414</v>
      </c>
      <c r="J11719" s="11">
        <f t="shared" si="661"/>
        <v>149969</v>
      </c>
      <c r="K11719" s="11">
        <f t="shared" si="662"/>
        <v>103258.89925149473</v>
      </c>
      <c r="L11719" s="12">
        <f t="shared" si="659"/>
        <v>0</v>
      </c>
      <c r="M11719" s="11">
        <f>COUNTIF(E$2:$E11719,E11719)</f>
        <v>2161</v>
      </c>
      <c r="O11719" t="str">
        <f t="shared" si="663"/>
        <v/>
      </c>
    </row>
    <row r="11720" spans="1:15" hidden="1">
      <c r="A11720" s="41" t="s">
        <v>103</v>
      </c>
      <c r="B11720" s="46">
        <v>45835</v>
      </c>
      <c r="C11720" s="8" t="s">
        <v>13</v>
      </c>
      <c r="D11720" s="8" t="s">
        <v>46</v>
      </c>
      <c r="E11720" s="8" t="s">
        <v>46</v>
      </c>
      <c r="F11720" s="9">
        <f t="shared" si="658"/>
        <v>10800000</v>
      </c>
      <c r="G11720" s="9">
        <v>108</v>
      </c>
      <c r="H11720" s="10">
        <v>11292588</v>
      </c>
      <c r="I11720" s="11">
        <f t="shared" si="660"/>
        <v>11187262527.687708</v>
      </c>
      <c r="J11720" s="11">
        <f t="shared" si="661"/>
        <v>108554</v>
      </c>
      <c r="K11720" s="11">
        <f t="shared" si="662"/>
        <v>103057.11929258902</v>
      </c>
      <c r="L11720" s="12">
        <f t="shared" si="659"/>
        <v>0</v>
      </c>
      <c r="M11720" s="11">
        <f>COUNTIF(E$2:$E11720,E11720)</f>
        <v>3168</v>
      </c>
      <c r="O11720" t="str">
        <f t="shared" si="663"/>
        <v/>
      </c>
    </row>
    <row r="11721" spans="1:15" hidden="1">
      <c r="A11721" s="41" t="s">
        <v>103</v>
      </c>
      <c r="B11721" s="46">
        <v>45835</v>
      </c>
      <c r="C11721" s="8" t="s">
        <v>13</v>
      </c>
      <c r="D11721" s="8" t="s">
        <v>46</v>
      </c>
      <c r="E11721" s="8" t="s">
        <v>46</v>
      </c>
      <c r="F11721" s="9">
        <f t="shared" si="658"/>
        <v>77200000</v>
      </c>
      <c r="G11721" s="9">
        <v>772</v>
      </c>
      <c r="H11721" s="10">
        <v>80731128</v>
      </c>
      <c r="I11721" s="11">
        <f t="shared" si="660"/>
        <v>11267993655.687708</v>
      </c>
      <c r="J11721" s="11">
        <f t="shared" si="661"/>
        <v>109326</v>
      </c>
      <c r="K11721" s="11">
        <f t="shared" si="662"/>
        <v>103067.83066871291</v>
      </c>
      <c r="L11721" s="12">
        <f t="shared" si="659"/>
        <v>0</v>
      </c>
      <c r="M11721" s="11">
        <f>COUNTIF(E$2:$E11721,E11721)</f>
        <v>3169</v>
      </c>
      <c r="O11721" t="str">
        <f t="shared" si="663"/>
        <v/>
      </c>
    </row>
    <row r="11722" spans="1:15" hidden="1">
      <c r="A11722" s="41" t="s">
        <v>103</v>
      </c>
      <c r="B11722" s="46">
        <v>45835</v>
      </c>
      <c r="C11722" s="8" t="s">
        <v>13</v>
      </c>
      <c r="D11722" s="8" t="s">
        <v>14</v>
      </c>
      <c r="E11722" s="8" t="s">
        <v>14</v>
      </c>
      <c r="F11722" s="9">
        <f t="shared" si="658"/>
        <v>9300000</v>
      </c>
      <c r="G11722" s="9">
        <v>93</v>
      </c>
      <c r="H11722" s="10">
        <v>10063623</v>
      </c>
      <c r="I11722" s="11">
        <f t="shared" si="660"/>
        <v>15495697484.847414</v>
      </c>
      <c r="J11722" s="11">
        <f t="shared" si="661"/>
        <v>150062</v>
      </c>
      <c r="K11722" s="11">
        <f t="shared" si="662"/>
        <v>103261.96828542478</v>
      </c>
      <c r="L11722" s="12">
        <f t="shared" si="659"/>
        <v>0</v>
      </c>
      <c r="M11722" s="11">
        <f>COUNTIF(E$2:$E11722,E11722)</f>
        <v>2162</v>
      </c>
      <c r="O11722" t="str">
        <f t="shared" si="663"/>
        <v/>
      </c>
    </row>
    <row r="11723" spans="1:15" hidden="1">
      <c r="A11723" s="41" t="s">
        <v>103</v>
      </c>
      <c r="B11723" s="46">
        <v>45835</v>
      </c>
      <c r="C11723" s="8" t="s">
        <v>13</v>
      </c>
      <c r="D11723" s="8" t="s">
        <v>14</v>
      </c>
      <c r="E11723" s="8" t="s">
        <v>14</v>
      </c>
      <c r="F11723" s="9">
        <f t="shared" si="658"/>
        <v>2300000</v>
      </c>
      <c r="G11723" s="9">
        <v>23</v>
      </c>
      <c r="H11723" s="10">
        <v>2488945</v>
      </c>
      <c r="I11723" s="11">
        <f t="shared" si="660"/>
        <v>15498186429.847414</v>
      </c>
      <c r="J11723" s="11">
        <f t="shared" si="661"/>
        <v>150085</v>
      </c>
      <c r="K11723" s="11">
        <f t="shared" si="662"/>
        <v>103262.72732016799</v>
      </c>
      <c r="L11723" s="12">
        <f t="shared" si="659"/>
        <v>0</v>
      </c>
      <c r="M11723" s="11">
        <f>COUNTIF(E$2:$E11723,E11723)</f>
        <v>2163</v>
      </c>
      <c r="O11723" t="str">
        <f t="shared" si="663"/>
        <v/>
      </c>
    </row>
    <row r="11724" spans="1:15" hidden="1">
      <c r="A11724" s="41" t="s">
        <v>103</v>
      </c>
      <c r="B11724" s="46">
        <v>45835</v>
      </c>
      <c r="C11724" s="8" t="s">
        <v>13</v>
      </c>
      <c r="D11724" s="8" t="s">
        <v>14</v>
      </c>
      <c r="E11724" s="8" t="s">
        <v>14</v>
      </c>
      <c r="F11724" s="9">
        <f t="shared" si="658"/>
        <v>4600000</v>
      </c>
      <c r="G11724" s="9">
        <v>46</v>
      </c>
      <c r="H11724" s="10">
        <v>5002730</v>
      </c>
      <c r="I11724" s="11">
        <f t="shared" si="660"/>
        <v>15503189159.847414</v>
      </c>
      <c r="J11724" s="11">
        <f t="shared" si="661"/>
        <v>150131</v>
      </c>
      <c r="K11724" s="11">
        <f t="shared" si="662"/>
        <v>103264.41014745398</v>
      </c>
      <c r="L11724" s="12">
        <f t="shared" si="659"/>
        <v>0</v>
      </c>
      <c r="M11724" s="11">
        <f>COUNTIF(E$2:$E11724,E11724)</f>
        <v>2164</v>
      </c>
      <c r="O11724" t="str">
        <f t="shared" si="663"/>
        <v/>
      </c>
    </row>
    <row r="11725" spans="1:15" hidden="1">
      <c r="A11725" s="41" t="s">
        <v>103</v>
      </c>
      <c r="B11725" s="46">
        <v>45835</v>
      </c>
      <c r="C11725" s="8" t="s">
        <v>13</v>
      </c>
      <c r="D11725" s="8" t="s">
        <v>14</v>
      </c>
      <c r="E11725" s="8" t="s">
        <v>14</v>
      </c>
      <c r="F11725" s="9">
        <f t="shared" si="658"/>
        <v>9300000</v>
      </c>
      <c r="G11725" s="9">
        <v>93</v>
      </c>
      <c r="H11725" s="10">
        <v>10063623</v>
      </c>
      <c r="I11725" s="11">
        <f t="shared" si="660"/>
        <v>15513252782.847414</v>
      </c>
      <c r="J11725" s="11">
        <f t="shared" si="661"/>
        <v>150224</v>
      </c>
      <c r="K11725" s="11">
        <f t="shared" si="662"/>
        <v>103267.472460109</v>
      </c>
      <c r="L11725" s="12">
        <f t="shared" si="659"/>
        <v>0</v>
      </c>
      <c r="M11725" s="11">
        <f>COUNTIF(E$2:$E11725,E11725)</f>
        <v>2165</v>
      </c>
      <c r="O11725" t="str">
        <f t="shared" si="663"/>
        <v/>
      </c>
    </row>
    <row r="11726" spans="1:15" hidden="1">
      <c r="A11726" s="41" t="s">
        <v>103</v>
      </c>
      <c r="B11726" s="46">
        <v>45835</v>
      </c>
      <c r="C11726" s="8" t="s">
        <v>13</v>
      </c>
      <c r="D11726" s="8" t="s">
        <v>46</v>
      </c>
      <c r="E11726" s="8" t="s">
        <v>46</v>
      </c>
      <c r="F11726" s="9">
        <f t="shared" si="658"/>
        <v>-2000000</v>
      </c>
      <c r="G11726" s="9">
        <v>-20</v>
      </c>
      <c r="H11726" s="10">
        <v>-2085560</v>
      </c>
      <c r="I11726" s="11">
        <f t="shared" si="660"/>
        <v>11265932299.074333</v>
      </c>
      <c r="J11726" s="11">
        <f t="shared" si="661"/>
        <v>109306</v>
      </c>
      <c r="K11726" s="11">
        <f t="shared" si="662"/>
        <v>103067.83066871291</v>
      </c>
      <c r="L11726" s="12">
        <f t="shared" si="659"/>
        <v>24203.386625741841</v>
      </c>
      <c r="M11726" s="11">
        <f>COUNTIF(E$2:$E11726,E11726)</f>
        <v>3170</v>
      </c>
      <c r="O11726" t="str">
        <f t="shared" si="663"/>
        <v/>
      </c>
    </row>
    <row r="11727" spans="1:15" hidden="1">
      <c r="A11727" s="41" t="s">
        <v>103</v>
      </c>
      <c r="B11727" s="46">
        <v>45835</v>
      </c>
      <c r="C11727" s="8" t="s">
        <v>13</v>
      </c>
      <c r="D11727" s="8" t="s">
        <v>46</v>
      </c>
      <c r="E11727" s="8" t="s">
        <v>46</v>
      </c>
      <c r="F11727" s="9">
        <f t="shared" si="658"/>
        <v>-9500000</v>
      </c>
      <c r="G11727" s="9">
        <v>-95</v>
      </c>
      <c r="H11727" s="10">
        <v>-9906410</v>
      </c>
      <c r="I11727" s="11">
        <f t="shared" si="660"/>
        <v>11256140855.160805</v>
      </c>
      <c r="J11727" s="11">
        <f t="shared" si="661"/>
        <v>109211</v>
      </c>
      <c r="K11727" s="11">
        <f t="shared" si="662"/>
        <v>103067.83066871291</v>
      </c>
      <c r="L11727" s="12">
        <f t="shared" si="659"/>
        <v>114966.08647227287</v>
      </c>
      <c r="M11727" s="11">
        <f>COUNTIF(E$2:$E11727,E11727)</f>
        <v>3171</v>
      </c>
      <c r="O11727" t="str">
        <f t="shared" si="663"/>
        <v/>
      </c>
    </row>
    <row r="11728" spans="1:15" hidden="1">
      <c r="A11728" s="41" t="s">
        <v>103</v>
      </c>
      <c r="B11728" s="46">
        <v>45835</v>
      </c>
      <c r="C11728" s="8" t="s">
        <v>13</v>
      </c>
      <c r="D11728" s="8" t="s">
        <v>46</v>
      </c>
      <c r="E11728" s="8" t="s">
        <v>46</v>
      </c>
      <c r="F11728" s="9">
        <f t="shared" si="658"/>
        <v>-268300000</v>
      </c>
      <c r="G11728" s="9">
        <v>-2683</v>
      </c>
      <c r="H11728" s="10">
        <v>-279777874</v>
      </c>
      <c r="I11728" s="11">
        <f t="shared" si="660"/>
        <v>10979609865.476648</v>
      </c>
      <c r="J11728" s="11">
        <f t="shared" si="661"/>
        <v>106528</v>
      </c>
      <c r="K11728" s="11">
        <f t="shared" si="662"/>
        <v>103067.83066871291</v>
      </c>
      <c r="L11728" s="12">
        <f t="shared" si="659"/>
        <v>3246884.3158432841</v>
      </c>
      <c r="M11728" s="11">
        <f>COUNTIF(E$2:$E11728,E11728)</f>
        <v>3172</v>
      </c>
      <c r="O11728" t="str">
        <f t="shared" si="663"/>
        <v/>
      </c>
    </row>
    <row r="11729" spans="1:15" hidden="1">
      <c r="A11729" s="41" t="s">
        <v>103</v>
      </c>
      <c r="B11729" s="46">
        <v>45835</v>
      </c>
      <c r="C11729" s="8" t="s">
        <v>13</v>
      </c>
      <c r="D11729" s="8" t="s">
        <v>46</v>
      </c>
      <c r="E11729" s="8" t="s">
        <v>46</v>
      </c>
      <c r="F11729" s="9">
        <f t="shared" si="658"/>
        <v>-22400000</v>
      </c>
      <c r="G11729" s="9">
        <v>-224</v>
      </c>
      <c r="H11729" s="10">
        <v>-23358272</v>
      </c>
      <c r="I11729" s="11">
        <f t="shared" si="660"/>
        <v>10956522671.406857</v>
      </c>
      <c r="J11729" s="11">
        <f t="shared" si="661"/>
        <v>106304</v>
      </c>
      <c r="K11729" s="11">
        <f t="shared" si="662"/>
        <v>103067.83066871291</v>
      </c>
      <c r="L11729" s="12">
        <f t="shared" si="659"/>
        <v>271077.93020831048</v>
      </c>
      <c r="M11729" s="11">
        <f>COUNTIF(E$2:$E11729,E11729)</f>
        <v>3173</v>
      </c>
      <c r="O11729" t="str">
        <f t="shared" si="663"/>
        <v/>
      </c>
    </row>
    <row r="11730" spans="1:15" hidden="1">
      <c r="A11730" s="41" t="s">
        <v>103</v>
      </c>
      <c r="B11730" s="46">
        <v>45835</v>
      </c>
      <c r="C11730" s="8" t="s">
        <v>13</v>
      </c>
      <c r="D11730" s="8" t="s">
        <v>14</v>
      </c>
      <c r="E11730" s="8" t="s">
        <v>14</v>
      </c>
      <c r="F11730" s="9">
        <f t="shared" si="658"/>
        <v>-900000</v>
      </c>
      <c r="G11730" s="9">
        <v>-9</v>
      </c>
      <c r="H11730" s="10">
        <v>-971460</v>
      </c>
      <c r="I11730" s="11">
        <f t="shared" si="660"/>
        <v>15512323375.595274</v>
      </c>
      <c r="J11730" s="11">
        <f t="shared" si="661"/>
        <v>150215</v>
      </c>
      <c r="K11730" s="11">
        <f t="shared" si="662"/>
        <v>103267.472460109</v>
      </c>
      <c r="L11730" s="12">
        <f t="shared" si="659"/>
        <v>42052.747859018971</v>
      </c>
      <c r="M11730" s="11">
        <f>COUNTIF(E$2:$E11730,E11730)</f>
        <v>2166</v>
      </c>
      <c r="O11730" t="str">
        <f t="shared" si="663"/>
        <v/>
      </c>
    </row>
    <row r="11731" spans="1:15" hidden="1">
      <c r="A11731" s="41" t="s">
        <v>103</v>
      </c>
      <c r="B11731" s="46">
        <v>45835</v>
      </c>
      <c r="C11731" s="8" t="s">
        <v>13</v>
      </c>
      <c r="D11731" s="8" t="s">
        <v>15</v>
      </c>
      <c r="E11731" s="8" t="s">
        <v>15</v>
      </c>
      <c r="F11731" s="9">
        <f t="shared" si="658"/>
        <v>9000000</v>
      </c>
      <c r="G11731" s="9">
        <v>90</v>
      </c>
      <c r="H11731" s="10">
        <v>9892980</v>
      </c>
      <c r="I11731" s="11">
        <f t="shared" si="660"/>
        <v>562050043.14478326</v>
      </c>
      <c r="J11731" s="11">
        <f t="shared" si="661"/>
        <v>5194</v>
      </c>
      <c r="K11731" s="11">
        <f t="shared" si="662"/>
        <v>108211.40607331214</v>
      </c>
      <c r="L11731" s="12">
        <f t="shared" si="659"/>
        <v>0</v>
      </c>
      <c r="M11731" s="11">
        <f>COUNTIF(E$2:$E11731,E11731)</f>
        <v>3853</v>
      </c>
      <c r="O11731" t="str">
        <f t="shared" si="663"/>
        <v/>
      </c>
    </row>
    <row r="11732" spans="1:15" hidden="1">
      <c r="A11732" s="41" t="s">
        <v>103</v>
      </c>
      <c r="B11732" s="46">
        <v>45835</v>
      </c>
      <c r="C11732" s="8" t="s">
        <v>13</v>
      </c>
      <c r="D11732" s="8" t="s">
        <v>46</v>
      </c>
      <c r="E11732" s="8" t="s">
        <v>46</v>
      </c>
      <c r="F11732" s="9">
        <f t="shared" si="658"/>
        <v>900000</v>
      </c>
      <c r="G11732" s="9">
        <v>9</v>
      </c>
      <c r="H11732" s="10">
        <v>929232</v>
      </c>
      <c r="I11732" s="11">
        <f t="shared" si="660"/>
        <v>10957451903.406857</v>
      </c>
      <c r="J11732" s="11">
        <f t="shared" si="661"/>
        <v>106313</v>
      </c>
      <c r="K11732" s="11">
        <f t="shared" si="662"/>
        <v>103067.84592107133</v>
      </c>
      <c r="L11732" s="12">
        <f t="shared" si="659"/>
        <v>0</v>
      </c>
      <c r="M11732" s="11">
        <f>COUNTIF(E$2:$E11732,E11732)</f>
        <v>3174</v>
      </c>
      <c r="O11732" t="str">
        <f t="shared" si="663"/>
        <v/>
      </c>
    </row>
    <row r="11733" spans="1:15" hidden="1">
      <c r="A11733" s="41" t="s">
        <v>103</v>
      </c>
      <c r="B11733" s="46">
        <v>45835</v>
      </c>
      <c r="C11733" s="8" t="s">
        <v>13</v>
      </c>
      <c r="D11733" s="8" t="s">
        <v>46</v>
      </c>
      <c r="E11733" s="8" t="s">
        <v>46</v>
      </c>
      <c r="F11733" s="9">
        <f t="shared" si="658"/>
        <v>-4700000</v>
      </c>
      <c r="G11733" s="9">
        <v>-47</v>
      </c>
      <c r="H11733" s="10">
        <v>-4901066</v>
      </c>
      <c r="I11733" s="11">
        <f t="shared" si="660"/>
        <v>10952607714.648565</v>
      </c>
      <c r="J11733" s="11">
        <f t="shared" si="661"/>
        <v>106266</v>
      </c>
      <c r="K11733" s="11">
        <f t="shared" si="662"/>
        <v>103067.84592107133</v>
      </c>
      <c r="L11733" s="12">
        <f t="shared" si="659"/>
        <v>56877.2417096477</v>
      </c>
      <c r="M11733" s="11">
        <f>COUNTIF(E$2:$E11733,E11733)</f>
        <v>3175</v>
      </c>
      <c r="O11733" t="str">
        <f t="shared" si="663"/>
        <v/>
      </c>
    </row>
    <row r="11734" spans="1:15" hidden="1">
      <c r="A11734" s="41" t="s">
        <v>103</v>
      </c>
      <c r="B11734" s="46">
        <v>45835</v>
      </c>
      <c r="C11734" s="8" t="s">
        <v>13</v>
      </c>
      <c r="D11734" s="8" t="s">
        <v>46</v>
      </c>
      <c r="E11734" s="8" t="s">
        <v>46</v>
      </c>
      <c r="F11734" s="9">
        <f t="shared" si="658"/>
        <v>-9500000</v>
      </c>
      <c r="G11734" s="9">
        <v>-95</v>
      </c>
      <c r="H11734" s="10">
        <v>-9906410</v>
      </c>
      <c r="I11734" s="11">
        <f t="shared" si="660"/>
        <v>10942816269.286064</v>
      </c>
      <c r="J11734" s="11">
        <f t="shared" si="661"/>
        <v>106171</v>
      </c>
      <c r="K11734" s="11">
        <f t="shared" si="662"/>
        <v>103067.84592107133</v>
      </c>
      <c r="L11734" s="12">
        <f t="shared" si="659"/>
        <v>114964.63749822415</v>
      </c>
      <c r="M11734" s="11">
        <f>COUNTIF(E$2:$E11734,E11734)</f>
        <v>3176</v>
      </c>
      <c r="O11734" t="str">
        <f t="shared" si="663"/>
        <v/>
      </c>
    </row>
    <row r="11735" spans="1:15" hidden="1">
      <c r="A11735" s="41" t="s">
        <v>103</v>
      </c>
      <c r="B11735" s="46">
        <v>45835</v>
      </c>
      <c r="C11735" s="8" t="s">
        <v>13</v>
      </c>
      <c r="D11735" s="8" t="s">
        <v>14</v>
      </c>
      <c r="E11735" s="8" t="s">
        <v>14</v>
      </c>
      <c r="F11735" s="9">
        <f t="shared" si="658"/>
        <v>-900000</v>
      </c>
      <c r="G11735" s="9">
        <v>-9</v>
      </c>
      <c r="H11735" s="10">
        <v>-971460</v>
      </c>
      <c r="I11735" s="11">
        <f t="shared" si="660"/>
        <v>15511393968.343134</v>
      </c>
      <c r="J11735" s="11">
        <f t="shared" si="661"/>
        <v>150206</v>
      </c>
      <c r="K11735" s="11">
        <f t="shared" si="662"/>
        <v>103267.472460109</v>
      </c>
      <c r="L11735" s="12">
        <f t="shared" si="659"/>
        <v>42052.747859018971</v>
      </c>
      <c r="M11735" s="11">
        <f>COUNTIF(E$2:$E11735,E11735)</f>
        <v>2167</v>
      </c>
      <c r="O11735" t="str">
        <f t="shared" si="663"/>
        <v/>
      </c>
    </row>
    <row r="11736" spans="1:15" hidden="1">
      <c r="A11736" s="41" t="s">
        <v>103</v>
      </c>
      <c r="B11736" s="46">
        <v>45835</v>
      </c>
      <c r="C11736" s="8" t="s">
        <v>13</v>
      </c>
      <c r="D11736" s="8" t="s">
        <v>46</v>
      </c>
      <c r="E11736" s="8" t="s">
        <v>46</v>
      </c>
      <c r="F11736" s="9">
        <f t="shared" si="658"/>
        <v>-9500000</v>
      </c>
      <c r="G11736" s="9">
        <v>-95</v>
      </c>
      <c r="H11736" s="10">
        <v>-9906410</v>
      </c>
      <c r="I11736" s="11">
        <f t="shared" si="660"/>
        <v>10933024823.923563</v>
      </c>
      <c r="J11736" s="11">
        <f t="shared" si="661"/>
        <v>106076</v>
      </c>
      <c r="K11736" s="11">
        <f t="shared" si="662"/>
        <v>103067.84592107133</v>
      </c>
      <c r="L11736" s="12">
        <f t="shared" si="659"/>
        <v>114964.63749822415</v>
      </c>
      <c r="M11736" s="11">
        <f>COUNTIF(E$2:$E11736,E11736)</f>
        <v>3177</v>
      </c>
      <c r="O11736" t="str">
        <f t="shared" si="663"/>
        <v/>
      </c>
    </row>
    <row r="11737" spans="1:15" hidden="1">
      <c r="A11737" s="41" t="s">
        <v>103</v>
      </c>
      <c r="B11737" s="46">
        <v>45835</v>
      </c>
      <c r="C11737" s="8" t="s">
        <v>13</v>
      </c>
      <c r="D11737" s="8" t="s">
        <v>46</v>
      </c>
      <c r="E11737" s="8" t="s">
        <v>46</v>
      </c>
      <c r="F11737" s="9">
        <f t="shared" si="658"/>
        <v>-9500000</v>
      </c>
      <c r="G11737" s="9">
        <v>-95</v>
      </c>
      <c r="H11737" s="10">
        <v>-9906410</v>
      </c>
      <c r="I11737" s="11">
        <f t="shared" si="660"/>
        <v>10923233378.561062</v>
      </c>
      <c r="J11737" s="11">
        <f t="shared" si="661"/>
        <v>105981</v>
      </c>
      <c r="K11737" s="11">
        <f t="shared" si="662"/>
        <v>103067.84592107133</v>
      </c>
      <c r="L11737" s="12">
        <f t="shared" si="659"/>
        <v>114964.63749822415</v>
      </c>
      <c r="M11737" s="11">
        <f>COUNTIF(E$2:$E11737,E11737)</f>
        <v>3178</v>
      </c>
      <c r="O11737" t="str">
        <f t="shared" si="663"/>
        <v/>
      </c>
    </row>
    <row r="11738" spans="1:15" hidden="1">
      <c r="A11738" s="41" t="s">
        <v>103</v>
      </c>
      <c r="B11738" s="46">
        <v>45835</v>
      </c>
      <c r="C11738" s="8" t="s">
        <v>13</v>
      </c>
      <c r="D11738" s="8" t="s">
        <v>14</v>
      </c>
      <c r="E11738" s="8" t="s">
        <v>14</v>
      </c>
      <c r="F11738" s="9">
        <f t="shared" si="658"/>
        <v>-1800000</v>
      </c>
      <c r="G11738" s="9">
        <v>-18</v>
      </c>
      <c r="H11738" s="10">
        <v>-1942920</v>
      </c>
      <c r="I11738" s="11">
        <f t="shared" si="660"/>
        <v>15509535153.838852</v>
      </c>
      <c r="J11738" s="11">
        <f t="shared" si="661"/>
        <v>150188</v>
      </c>
      <c r="K11738" s="11">
        <f t="shared" si="662"/>
        <v>103267.472460109</v>
      </c>
      <c r="L11738" s="12">
        <f t="shared" si="659"/>
        <v>84105.495718037942</v>
      </c>
      <c r="M11738" s="11">
        <f>COUNTIF(E$2:$E11738,E11738)</f>
        <v>2168</v>
      </c>
      <c r="O11738" t="str">
        <f t="shared" si="663"/>
        <v/>
      </c>
    </row>
    <row r="11739" spans="1:15" hidden="1">
      <c r="A11739" s="41" t="s">
        <v>103</v>
      </c>
      <c r="B11739" s="46">
        <v>45835</v>
      </c>
      <c r="C11739" s="8" t="s">
        <v>13</v>
      </c>
      <c r="D11739" s="8" t="s">
        <v>46</v>
      </c>
      <c r="E11739" s="8" t="s">
        <v>46</v>
      </c>
      <c r="F11739" s="9">
        <f t="shared" si="658"/>
        <v>-19100000</v>
      </c>
      <c r="G11739" s="9">
        <v>-191</v>
      </c>
      <c r="H11739" s="10">
        <v>-19917098</v>
      </c>
      <c r="I11739" s="11">
        <f t="shared" si="660"/>
        <v>10903547419.990137</v>
      </c>
      <c r="J11739" s="11">
        <f t="shared" si="661"/>
        <v>105790</v>
      </c>
      <c r="K11739" s="11">
        <f t="shared" si="662"/>
        <v>103067.84592107133</v>
      </c>
      <c r="L11739" s="12">
        <f t="shared" si="659"/>
        <v>231139.4290753752</v>
      </c>
      <c r="M11739" s="11">
        <f>COUNTIF(E$2:$E11739,E11739)</f>
        <v>3179</v>
      </c>
      <c r="O11739" t="str">
        <f t="shared" si="663"/>
        <v/>
      </c>
    </row>
    <row r="11740" spans="1:15" hidden="1">
      <c r="A11740" s="41" t="s">
        <v>103</v>
      </c>
      <c r="B11740" s="46">
        <v>45835</v>
      </c>
      <c r="C11740" s="8" t="s">
        <v>13</v>
      </c>
      <c r="D11740" s="8" t="s">
        <v>14</v>
      </c>
      <c r="E11740" s="8" t="s">
        <v>14</v>
      </c>
      <c r="F11740" s="9">
        <f t="shared" si="658"/>
        <v>7400000</v>
      </c>
      <c r="G11740" s="9">
        <v>74</v>
      </c>
      <c r="H11740" s="10">
        <v>7999400</v>
      </c>
      <c r="I11740" s="11">
        <f t="shared" si="660"/>
        <v>15517534553.838852</v>
      </c>
      <c r="J11740" s="11">
        <f t="shared" si="661"/>
        <v>150262</v>
      </c>
      <c r="K11740" s="11">
        <f t="shared" si="662"/>
        <v>103269.85235015408</v>
      </c>
      <c r="L11740" s="12">
        <f t="shared" si="659"/>
        <v>0</v>
      </c>
      <c r="M11740" s="11">
        <f>COUNTIF(E$2:$E11740,E11740)</f>
        <v>2169</v>
      </c>
      <c r="O11740" t="str">
        <f t="shared" si="663"/>
        <v/>
      </c>
    </row>
    <row r="11741" spans="1:15" hidden="1">
      <c r="A11741" s="41" t="s">
        <v>103</v>
      </c>
      <c r="B11741" s="46">
        <v>45835</v>
      </c>
      <c r="C11741" s="8" t="s">
        <v>13</v>
      </c>
      <c r="D11741" s="8" t="s">
        <v>14</v>
      </c>
      <c r="E11741" s="8" t="s">
        <v>14</v>
      </c>
      <c r="F11741" s="9">
        <f t="shared" si="658"/>
        <v>-900000</v>
      </c>
      <c r="G11741" s="9">
        <v>-9</v>
      </c>
      <c r="H11741" s="10">
        <v>-971460</v>
      </c>
      <c r="I11741" s="11">
        <f t="shared" si="660"/>
        <v>15516605125.1677</v>
      </c>
      <c r="J11741" s="11">
        <f t="shared" si="661"/>
        <v>150253</v>
      </c>
      <c r="K11741" s="11">
        <f t="shared" si="662"/>
        <v>103269.85235015408</v>
      </c>
      <c r="L11741" s="12">
        <f t="shared" si="659"/>
        <v>42031.32884861331</v>
      </c>
      <c r="M11741" s="11">
        <f>COUNTIF(E$2:$E11741,E11741)</f>
        <v>2170</v>
      </c>
      <c r="O11741" t="str">
        <f t="shared" si="663"/>
        <v/>
      </c>
    </row>
    <row r="11742" spans="1:15" hidden="1">
      <c r="A11742" s="41" t="s">
        <v>103</v>
      </c>
      <c r="B11742" s="46">
        <v>45835</v>
      </c>
      <c r="C11742" s="8" t="s">
        <v>13</v>
      </c>
      <c r="D11742" s="8" t="s">
        <v>46</v>
      </c>
      <c r="E11742" s="8" t="s">
        <v>46</v>
      </c>
      <c r="F11742" s="9">
        <f t="shared" si="658"/>
        <v>-900000</v>
      </c>
      <c r="G11742" s="9">
        <v>-9</v>
      </c>
      <c r="H11742" s="10">
        <v>-938502</v>
      </c>
      <c r="I11742" s="11">
        <f t="shared" si="660"/>
        <v>10902619809.376848</v>
      </c>
      <c r="J11742" s="11">
        <f t="shared" si="661"/>
        <v>105781</v>
      </c>
      <c r="K11742" s="11">
        <f t="shared" si="662"/>
        <v>103067.84592107133</v>
      </c>
      <c r="L11742" s="12">
        <f t="shared" si="659"/>
        <v>10891.386710357969</v>
      </c>
      <c r="M11742" s="11">
        <f>COUNTIF(E$2:$E11742,E11742)</f>
        <v>3180</v>
      </c>
      <c r="O11742" t="str">
        <f t="shared" si="663"/>
        <v/>
      </c>
    </row>
    <row r="11743" spans="1:15" hidden="1">
      <c r="A11743" s="41" t="s">
        <v>103</v>
      </c>
      <c r="B11743" s="46">
        <v>45835</v>
      </c>
      <c r="C11743" s="8" t="s">
        <v>13</v>
      </c>
      <c r="D11743" s="8" t="s">
        <v>46</v>
      </c>
      <c r="E11743" s="8" t="s">
        <v>46</v>
      </c>
      <c r="F11743" s="9">
        <f t="shared" si="658"/>
        <v>-9500000</v>
      </c>
      <c r="G11743" s="9">
        <v>-95</v>
      </c>
      <c r="H11743" s="10">
        <v>-9906410</v>
      </c>
      <c r="I11743" s="11">
        <f t="shared" si="660"/>
        <v>10892828364.014347</v>
      </c>
      <c r="J11743" s="11">
        <f t="shared" si="661"/>
        <v>105686</v>
      </c>
      <c r="K11743" s="11">
        <f t="shared" si="662"/>
        <v>103067.84592107133</v>
      </c>
      <c r="L11743" s="12">
        <f t="shared" si="659"/>
        <v>114964.63749822415</v>
      </c>
      <c r="M11743" s="11">
        <f>COUNTIF(E$2:$E11743,E11743)</f>
        <v>3181</v>
      </c>
      <c r="O11743" t="str">
        <f t="shared" si="663"/>
        <v/>
      </c>
    </row>
    <row r="11744" spans="1:15" hidden="1">
      <c r="A11744" s="41" t="s">
        <v>103</v>
      </c>
      <c r="B11744" s="46">
        <v>45835</v>
      </c>
      <c r="C11744" s="8" t="s">
        <v>13</v>
      </c>
      <c r="D11744" s="8" t="s">
        <v>46</v>
      </c>
      <c r="E11744" s="8" t="s">
        <v>46</v>
      </c>
      <c r="F11744" s="9">
        <f t="shared" si="658"/>
        <v>-900000</v>
      </c>
      <c r="G11744" s="9">
        <v>-9</v>
      </c>
      <c r="H11744" s="10">
        <v>-938502</v>
      </c>
      <c r="I11744" s="11">
        <f t="shared" si="660"/>
        <v>10891900753.401058</v>
      </c>
      <c r="J11744" s="11">
        <f t="shared" si="661"/>
        <v>105677</v>
      </c>
      <c r="K11744" s="11">
        <f t="shared" si="662"/>
        <v>103067.84592107133</v>
      </c>
      <c r="L11744" s="12">
        <f t="shared" si="659"/>
        <v>10891.386710357969</v>
      </c>
      <c r="M11744" s="11">
        <f>COUNTIF(E$2:$E11744,E11744)</f>
        <v>3182</v>
      </c>
      <c r="O11744" t="str">
        <f t="shared" si="663"/>
        <v/>
      </c>
    </row>
    <row r="11745" spans="1:15" hidden="1">
      <c r="A11745" s="41" t="s">
        <v>103</v>
      </c>
      <c r="B11745" s="46">
        <v>45835</v>
      </c>
      <c r="C11745" s="8" t="s">
        <v>13</v>
      </c>
      <c r="D11745" s="8" t="s">
        <v>46</v>
      </c>
      <c r="E11745" s="8" t="s">
        <v>46</v>
      </c>
      <c r="F11745" s="9">
        <f t="shared" si="658"/>
        <v>-900000</v>
      </c>
      <c r="G11745" s="9">
        <v>-9</v>
      </c>
      <c r="H11745" s="10">
        <v>-938502</v>
      </c>
      <c r="I11745" s="11">
        <f t="shared" si="660"/>
        <v>10890973142.787769</v>
      </c>
      <c r="J11745" s="11">
        <f t="shared" si="661"/>
        <v>105668</v>
      </c>
      <c r="K11745" s="11">
        <f t="shared" si="662"/>
        <v>103067.84592107133</v>
      </c>
      <c r="L11745" s="12">
        <f t="shared" si="659"/>
        <v>10891.386710357969</v>
      </c>
      <c r="M11745" s="11">
        <f>COUNTIF(E$2:$E11745,E11745)</f>
        <v>3183</v>
      </c>
      <c r="O11745" t="str">
        <f t="shared" si="663"/>
        <v/>
      </c>
    </row>
    <row r="11746" spans="1:15" hidden="1">
      <c r="A11746" s="41" t="s">
        <v>103</v>
      </c>
      <c r="B11746" s="46">
        <v>45835</v>
      </c>
      <c r="C11746" s="8" t="s">
        <v>13</v>
      </c>
      <c r="D11746" s="8" t="s">
        <v>46</v>
      </c>
      <c r="E11746" s="8" t="s">
        <v>46</v>
      </c>
      <c r="F11746" s="9">
        <f t="shared" si="658"/>
        <v>-1100000</v>
      </c>
      <c r="G11746" s="9">
        <v>-11</v>
      </c>
      <c r="H11746" s="10">
        <v>-1147058</v>
      </c>
      <c r="I11746" s="11">
        <f t="shared" si="660"/>
        <v>10889839396.482637</v>
      </c>
      <c r="J11746" s="11">
        <f t="shared" si="661"/>
        <v>105657</v>
      </c>
      <c r="K11746" s="11">
        <f t="shared" si="662"/>
        <v>103067.84592107133</v>
      </c>
      <c r="L11746" s="12">
        <f t="shared" si="659"/>
        <v>13311.69486821536</v>
      </c>
      <c r="M11746" s="11">
        <f>COUNTIF(E$2:$E11746,E11746)</f>
        <v>3184</v>
      </c>
      <c r="O11746" t="str">
        <f t="shared" si="663"/>
        <v/>
      </c>
    </row>
    <row r="11747" spans="1:15" hidden="1">
      <c r="A11747" s="41" t="s">
        <v>103</v>
      </c>
      <c r="B11747" s="46">
        <v>45835</v>
      </c>
      <c r="C11747" s="8" t="s">
        <v>13</v>
      </c>
      <c r="D11747" s="8" t="s">
        <v>46</v>
      </c>
      <c r="E11747" s="8" t="s">
        <v>46</v>
      </c>
      <c r="F11747" s="9">
        <f t="shared" si="658"/>
        <v>-900000</v>
      </c>
      <c r="G11747" s="9">
        <v>-9</v>
      </c>
      <c r="H11747" s="10">
        <v>-938502</v>
      </c>
      <c r="I11747" s="11">
        <f t="shared" si="660"/>
        <v>10888911785.869349</v>
      </c>
      <c r="J11747" s="11">
        <f t="shared" si="661"/>
        <v>105648</v>
      </c>
      <c r="K11747" s="11">
        <f t="shared" si="662"/>
        <v>103067.84592107133</v>
      </c>
      <c r="L11747" s="12">
        <f t="shared" si="659"/>
        <v>10891.386710357969</v>
      </c>
      <c r="M11747" s="11">
        <f>COUNTIF(E$2:$E11747,E11747)</f>
        <v>3185</v>
      </c>
      <c r="O11747" t="str">
        <f t="shared" si="663"/>
        <v/>
      </c>
    </row>
    <row r="11748" spans="1:15" hidden="1">
      <c r="A11748" s="41" t="s">
        <v>103</v>
      </c>
      <c r="B11748" s="46">
        <v>45835</v>
      </c>
      <c r="C11748" s="8" t="s">
        <v>13</v>
      </c>
      <c r="D11748" s="8" t="s">
        <v>46</v>
      </c>
      <c r="E11748" s="8" t="s">
        <v>46</v>
      </c>
      <c r="F11748" s="9">
        <f t="shared" si="658"/>
        <v>-1900000</v>
      </c>
      <c r="G11748" s="9">
        <v>-19</v>
      </c>
      <c r="H11748" s="10">
        <v>-1981282</v>
      </c>
      <c r="I11748" s="11">
        <f t="shared" si="660"/>
        <v>10886953496.796848</v>
      </c>
      <c r="J11748" s="11">
        <f t="shared" si="661"/>
        <v>105629</v>
      </c>
      <c r="K11748" s="11">
        <f t="shared" si="662"/>
        <v>103067.84592107133</v>
      </c>
      <c r="L11748" s="12">
        <f t="shared" si="659"/>
        <v>22992.927499644691</v>
      </c>
      <c r="M11748" s="11">
        <f>COUNTIF(E$2:$E11748,E11748)</f>
        <v>3186</v>
      </c>
      <c r="O11748" t="str">
        <f t="shared" si="663"/>
        <v/>
      </c>
    </row>
    <row r="11749" spans="1:15" hidden="1">
      <c r="A11749" s="41" t="s">
        <v>103</v>
      </c>
      <c r="B11749" s="46">
        <v>45835</v>
      </c>
      <c r="C11749" s="8" t="s">
        <v>13</v>
      </c>
      <c r="D11749" s="8" t="s">
        <v>46</v>
      </c>
      <c r="E11749" s="8" t="s">
        <v>46</v>
      </c>
      <c r="F11749" s="9">
        <f t="shared" si="658"/>
        <v>-57600000</v>
      </c>
      <c r="G11749" s="9">
        <v>-576</v>
      </c>
      <c r="H11749" s="10">
        <v>-60064128</v>
      </c>
      <c r="I11749" s="11">
        <f t="shared" si="660"/>
        <v>10827586417.54631</v>
      </c>
      <c r="J11749" s="11">
        <f t="shared" si="661"/>
        <v>105053</v>
      </c>
      <c r="K11749" s="11">
        <f t="shared" si="662"/>
        <v>103067.84592107133</v>
      </c>
      <c r="L11749" s="12">
        <f t="shared" si="659"/>
        <v>697048.74946291</v>
      </c>
      <c r="M11749" s="11">
        <f>COUNTIF(E$2:$E11749,E11749)</f>
        <v>3187</v>
      </c>
      <c r="O11749" t="str">
        <f t="shared" si="663"/>
        <v/>
      </c>
    </row>
    <row r="11750" spans="1:15" hidden="1">
      <c r="A11750" s="41" t="s">
        <v>103</v>
      </c>
      <c r="B11750" s="46">
        <v>45835</v>
      </c>
      <c r="C11750" s="8" t="s">
        <v>13</v>
      </c>
      <c r="D11750" s="8" t="s">
        <v>46</v>
      </c>
      <c r="E11750" s="8" t="s">
        <v>46</v>
      </c>
      <c r="F11750" s="9">
        <f t="shared" si="658"/>
        <v>1300000</v>
      </c>
      <c r="G11750" s="9">
        <v>13</v>
      </c>
      <c r="H11750" s="10">
        <v>1349257</v>
      </c>
      <c r="I11750" s="11">
        <f t="shared" si="660"/>
        <v>10828935674.54631</v>
      </c>
      <c r="J11750" s="11">
        <f t="shared" si="661"/>
        <v>105066</v>
      </c>
      <c r="K11750" s="11">
        <f t="shared" si="662"/>
        <v>103067.93515072727</v>
      </c>
      <c r="L11750" s="12">
        <f t="shared" si="659"/>
        <v>0</v>
      </c>
      <c r="M11750" s="11">
        <f>COUNTIF(E$2:$E11750,E11750)</f>
        <v>3188</v>
      </c>
      <c r="O11750" t="str">
        <f t="shared" si="663"/>
        <v/>
      </c>
    </row>
    <row r="11751" spans="1:15" hidden="1">
      <c r="A11751" s="41" t="s">
        <v>103</v>
      </c>
      <c r="B11751" s="46">
        <v>45835</v>
      </c>
      <c r="C11751" s="8" t="s">
        <v>13</v>
      </c>
      <c r="D11751" s="8" t="s">
        <v>90</v>
      </c>
      <c r="E11751" s="8" t="s">
        <v>90</v>
      </c>
      <c r="F11751" s="9">
        <f t="shared" si="658"/>
        <v>900000</v>
      </c>
      <c r="G11751" s="9">
        <v>9</v>
      </c>
      <c r="H11751" s="10">
        <v>977976</v>
      </c>
      <c r="I11751" s="11">
        <f t="shared" si="660"/>
        <v>4636087720.24438</v>
      </c>
      <c r="J11751" s="11">
        <f t="shared" si="661"/>
        <v>43937</v>
      </c>
      <c r="K11751" s="11">
        <f t="shared" si="662"/>
        <v>105516.71075049229</v>
      </c>
      <c r="L11751" s="12">
        <f t="shared" si="659"/>
        <v>0</v>
      </c>
      <c r="M11751" s="11">
        <f>COUNTIF(E$2:$E11751,E11751)</f>
        <v>1869</v>
      </c>
      <c r="O11751" t="str">
        <f t="shared" si="663"/>
        <v/>
      </c>
    </row>
    <row r="11752" spans="1:15" hidden="1">
      <c r="A11752" s="41" t="s">
        <v>103</v>
      </c>
      <c r="B11752" s="46">
        <v>45835</v>
      </c>
      <c r="C11752" s="8" t="s">
        <v>13</v>
      </c>
      <c r="D11752" s="8" t="s">
        <v>46</v>
      </c>
      <c r="E11752" s="8" t="s">
        <v>46</v>
      </c>
      <c r="F11752" s="9">
        <f t="shared" si="658"/>
        <v>-10700000</v>
      </c>
      <c r="G11752" s="9">
        <v>-107</v>
      </c>
      <c r="H11752" s="10">
        <v>-11157746</v>
      </c>
      <c r="I11752" s="11">
        <f t="shared" si="660"/>
        <v>10817907405.485182</v>
      </c>
      <c r="J11752" s="11">
        <f t="shared" si="661"/>
        <v>104959</v>
      </c>
      <c r="K11752" s="11">
        <f t="shared" si="662"/>
        <v>103067.93515072727</v>
      </c>
      <c r="L11752" s="12">
        <f t="shared" si="659"/>
        <v>129476.93887218274</v>
      </c>
      <c r="M11752" s="11">
        <f>COUNTIF(E$2:$E11752,E11752)</f>
        <v>3189</v>
      </c>
      <c r="O11752" t="str">
        <f t="shared" si="663"/>
        <v/>
      </c>
    </row>
    <row r="11753" spans="1:15" hidden="1">
      <c r="A11753" s="41" t="s">
        <v>103</v>
      </c>
      <c r="B11753" s="46">
        <v>45835</v>
      </c>
      <c r="C11753" s="8" t="s">
        <v>13</v>
      </c>
      <c r="D11753" s="8" t="s">
        <v>46</v>
      </c>
      <c r="E11753" s="8" t="s">
        <v>46</v>
      </c>
      <c r="F11753" s="9">
        <f t="shared" si="658"/>
        <v>-20500000</v>
      </c>
      <c r="G11753" s="9">
        <v>-205</v>
      </c>
      <c r="H11753" s="10">
        <v>-21376990</v>
      </c>
      <c r="I11753" s="11">
        <f t="shared" si="660"/>
        <v>10796778478.779284</v>
      </c>
      <c r="J11753" s="11">
        <f t="shared" si="661"/>
        <v>104754</v>
      </c>
      <c r="K11753" s="11">
        <f t="shared" si="662"/>
        <v>103067.93515072727</v>
      </c>
      <c r="L11753" s="12">
        <f t="shared" si="659"/>
        <v>248063.29410091043</v>
      </c>
      <c r="M11753" s="11">
        <f>COUNTIF(E$2:$E11753,E11753)</f>
        <v>3190</v>
      </c>
      <c r="O11753" t="str">
        <f t="shared" si="663"/>
        <v/>
      </c>
    </row>
    <row r="11754" spans="1:15" hidden="1">
      <c r="A11754" s="41" t="s">
        <v>103</v>
      </c>
      <c r="B11754" s="46">
        <v>45835</v>
      </c>
      <c r="C11754" s="8" t="s">
        <v>13</v>
      </c>
      <c r="D11754" s="8" t="s">
        <v>14</v>
      </c>
      <c r="E11754" s="8" t="s">
        <v>14</v>
      </c>
      <c r="F11754" s="9">
        <f t="shared" ref="F11754:F11817" si="664">100000*G11754</f>
        <v>9400000</v>
      </c>
      <c r="G11754" s="9">
        <v>94</v>
      </c>
      <c r="H11754" s="10">
        <v>10133858</v>
      </c>
      <c r="I11754" s="11">
        <f t="shared" si="660"/>
        <v>15526738983.1677</v>
      </c>
      <c r="J11754" s="11">
        <f t="shared" si="661"/>
        <v>150347</v>
      </c>
      <c r="K11754" s="11">
        <f t="shared" si="662"/>
        <v>103272.68906707616</v>
      </c>
      <c r="L11754" s="12">
        <f t="shared" si="659"/>
        <v>0</v>
      </c>
      <c r="M11754" s="11">
        <f>COUNTIF(E$2:$E11754,E11754)</f>
        <v>2171</v>
      </c>
      <c r="O11754" t="str">
        <f t="shared" si="663"/>
        <v/>
      </c>
    </row>
    <row r="11755" spans="1:15" hidden="1">
      <c r="A11755" s="41" t="s">
        <v>103</v>
      </c>
      <c r="B11755" s="46">
        <v>45835</v>
      </c>
      <c r="C11755" s="8" t="s">
        <v>13</v>
      </c>
      <c r="D11755" s="8" t="s">
        <v>14</v>
      </c>
      <c r="E11755" s="8" t="s">
        <v>14</v>
      </c>
      <c r="F11755" s="9">
        <f t="shared" si="664"/>
        <v>-900000</v>
      </c>
      <c r="G11755" s="9">
        <v>-9</v>
      </c>
      <c r="H11755" s="10">
        <v>-971460</v>
      </c>
      <c r="I11755" s="11">
        <f t="shared" si="660"/>
        <v>15525809528.966097</v>
      </c>
      <c r="J11755" s="11">
        <f t="shared" si="661"/>
        <v>150338</v>
      </c>
      <c r="K11755" s="11">
        <f t="shared" si="662"/>
        <v>103272.68906707616</v>
      </c>
      <c r="L11755" s="12">
        <f t="shared" si="659"/>
        <v>42005.798396314494</v>
      </c>
      <c r="M11755" s="11">
        <f>COUNTIF(E$2:$E11755,E11755)</f>
        <v>2172</v>
      </c>
      <c r="O11755" t="str">
        <f t="shared" si="663"/>
        <v/>
      </c>
    </row>
    <row r="11756" spans="1:15" hidden="1">
      <c r="A11756" s="41" t="s">
        <v>103</v>
      </c>
      <c r="B11756" s="46">
        <v>45835</v>
      </c>
      <c r="C11756" s="8" t="s">
        <v>13</v>
      </c>
      <c r="D11756" s="8" t="s">
        <v>90</v>
      </c>
      <c r="E11756" s="8" t="s">
        <v>90</v>
      </c>
      <c r="F11756" s="9">
        <f t="shared" si="664"/>
        <v>2700000</v>
      </c>
      <c r="G11756" s="9">
        <v>27</v>
      </c>
      <c r="H11756" s="10">
        <v>2931255</v>
      </c>
      <c r="I11756" s="11">
        <f t="shared" si="660"/>
        <v>4639018975.24438</v>
      </c>
      <c r="J11756" s="11">
        <f t="shared" si="661"/>
        <v>43964</v>
      </c>
      <c r="K11756" s="11">
        <f t="shared" si="662"/>
        <v>105518.58282331862</v>
      </c>
      <c r="L11756" s="12">
        <f t="shared" si="659"/>
        <v>0</v>
      </c>
      <c r="M11756" s="11">
        <f>COUNTIF(E$2:$E11756,E11756)</f>
        <v>1870</v>
      </c>
      <c r="O11756" t="str">
        <f t="shared" si="663"/>
        <v/>
      </c>
    </row>
    <row r="11757" spans="1:15" hidden="1">
      <c r="A11757" s="41" t="s">
        <v>103</v>
      </c>
      <c r="B11757" s="46">
        <v>45835</v>
      </c>
      <c r="C11757" s="8" t="s">
        <v>13</v>
      </c>
      <c r="D11757" s="8" t="s">
        <v>46</v>
      </c>
      <c r="E11757" s="8" t="s">
        <v>46</v>
      </c>
      <c r="F11757" s="9">
        <f t="shared" si="664"/>
        <v>-900000</v>
      </c>
      <c r="G11757" s="9">
        <v>-9</v>
      </c>
      <c r="H11757" s="10">
        <v>-938502</v>
      </c>
      <c r="I11757" s="11">
        <f t="shared" si="660"/>
        <v>10795850867.362926</v>
      </c>
      <c r="J11757" s="11">
        <f t="shared" si="661"/>
        <v>104745</v>
      </c>
      <c r="K11757" s="11">
        <f t="shared" si="662"/>
        <v>103067.93515072727</v>
      </c>
      <c r="L11757" s="12">
        <f t="shared" si="659"/>
        <v>10890.583643454593</v>
      </c>
      <c r="M11757" s="11">
        <f>COUNTIF(E$2:$E11757,E11757)</f>
        <v>3191</v>
      </c>
      <c r="O11757" t="str">
        <f t="shared" si="663"/>
        <v/>
      </c>
    </row>
    <row r="11758" spans="1:15" hidden="1">
      <c r="A11758" s="41" t="s">
        <v>103</v>
      </c>
      <c r="B11758" s="46">
        <v>45835</v>
      </c>
      <c r="C11758" s="8" t="s">
        <v>13</v>
      </c>
      <c r="D11758" s="8" t="s">
        <v>46</v>
      </c>
      <c r="E11758" s="8" t="s">
        <v>46</v>
      </c>
      <c r="F11758" s="9">
        <f t="shared" si="664"/>
        <v>-900000</v>
      </c>
      <c r="G11758" s="9">
        <v>-9</v>
      </c>
      <c r="H11758" s="10">
        <v>-938502</v>
      </c>
      <c r="I11758" s="11">
        <f t="shared" si="660"/>
        <v>10794923255.946569</v>
      </c>
      <c r="J11758" s="11">
        <f t="shared" si="661"/>
        <v>104736</v>
      </c>
      <c r="K11758" s="11">
        <f t="shared" si="662"/>
        <v>103067.93515072727</v>
      </c>
      <c r="L11758" s="12">
        <f t="shared" ref="L11758:L11821" si="665">IF(G11758&lt;0,K11758*G11758-H11758,0)</f>
        <v>10890.583643454593</v>
      </c>
      <c r="M11758" s="11">
        <f>COUNTIF(E$2:$E11758,E11758)</f>
        <v>3192</v>
      </c>
      <c r="O11758" t="str">
        <f t="shared" si="663"/>
        <v/>
      </c>
    </row>
    <row r="11759" spans="1:15" hidden="1">
      <c r="A11759" s="41" t="s">
        <v>103</v>
      </c>
      <c r="B11759" s="46">
        <v>45835</v>
      </c>
      <c r="C11759" s="8" t="s">
        <v>13</v>
      </c>
      <c r="D11759" s="8" t="s">
        <v>48</v>
      </c>
      <c r="E11759" s="8" t="s">
        <v>48</v>
      </c>
      <c r="F11759" s="9">
        <f t="shared" si="664"/>
        <v>1800000</v>
      </c>
      <c r="G11759" s="9">
        <v>18</v>
      </c>
      <c r="H11759" s="10">
        <v>1992510</v>
      </c>
      <c r="I11759" s="11">
        <f t="shared" si="660"/>
        <v>11047880613.022198</v>
      </c>
      <c r="J11759" s="11">
        <f t="shared" si="661"/>
        <v>103635</v>
      </c>
      <c r="K11759" s="11">
        <f t="shared" si="662"/>
        <v>106603.75947336515</v>
      </c>
      <c r="L11759" s="12">
        <f t="shared" si="665"/>
        <v>0</v>
      </c>
      <c r="M11759" s="11">
        <f>COUNTIF(E$2:$E11759,E11759)</f>
        <v>625</v>
      </c>
      <c r="O11759" t="str">
        <f t="shared" si="663"/>
        <v/>
      </c>
    </row>
    <row r="11760" spans="1:15" hidden="1">
      <c r="A11760" s="41" t="s">
        <v>103</v>
      </c>
      <c r="B11760" s="46">
        <v>45835</v>
      </c>
      <c r="C11760" s="8" t="s">
        <v>13</v>
      </c>
      <c r="D11760" s="8" t="s">
        <v>46</v>
      </c>
      <c r="E11760" s="8" t="s">
        <v>46</v>
      </c>
      <c r="F11760" s="9">
        <f t="shared" si="664"/>
        <v>-10000000</v>
      </c>
      <c r="G11760" s="9">
        <v>-100</v>
      </c>
      <c r="H11760" s="10">
        <v>-10427800</v>
      </c>
      <c r="I11760" s="11">
        <f t="shared" si="660"/>
        <v>10784616462.431498</v>
      </c>
      <c r="J11760" s="11">
        <f t="shared" si="661"/>
        <v>104636</v>
      </c>
      <c r="K11760" s="11">
        <f t="shared" si="662"/>
        <v>103067.93515072727</v>
      </c>
      <c r="L11760" s="12">
        <f t="shared" si="665"/>
        <v>121006.48492727429</v>
      </c>
      <c r="M11760" s="11">
        <f>COUNTIF(E$2:$E11760,E11760)</f>
        <v>3193</v>
      </c>
      <c r="O11760" t="str">
        <f t="shared" si="663"/>
        <v/>
      </c>
    </row>
    <row r="11761" spans="1:15" hidden="1">
      <c r="A11761" s="41" t="s">
        <v>103</v>
      </c>
      <c r="B11761" s="46">
        <v>45835</v>
      </c>
      <c r="C11761" s="8" t="s">
        <v>13</v>
      </c>
      <c r="D11761" s="8" t="s">
        <v>46</v>
      </c>
      <c r="E11761" s="8" t="s">
        <v>46</v>
      </c>
      <c r="F11761" s="9">
        <f t="shared" si="664"/>
        <v>-1400000</v>
      </c>
      <c r="G11761" s="9">
        <v>-14</v>
      </c>
      <c r="H11761" s="10">
        <v>-1459892</v>
      </c>
      <c r="I11761" s="11">
        <f t="shared" si="660"/>
        <v>10783173511.339388</v>
      </c>
      <c r="J11761" s="11">
        <f t="shared" si="661"/>
        <v>104622</v>
      </c>
      <c r="K11761" s="11">
        <f t="shared" si="662"/>
        <v>103067.93515072727</v>
      </c>
      <c r="L11761" s="12">
        <f t="shared" si="665"/>
        <v>16940.907889818307</v>
      </c>
      <c r="M11761" s="11">
        <f>COUNTIF(E$2:$E11761,E11761)</f>
        <v>3194</v>
      </c>
      <c r="O11761" t="str">
        <f t="shared" si="663"/>
        <v/>
      </c>
    </row>
    <row r="11762" spans="1:15" hidden="1">
      <c r="A11762" s="41" t="s">
        <v>103</v>
      </c>
      <c r="B11762" s="46">
        <v>45835</v>
      </c>
      <c r="C11762" s="8" t="s">
        <v>13</v>
      </c>
      <c r="D11762" s="8" t="s">
        <v>46</v>
      </c>
      <c r="E11762" s="8" t="s">
        <v>46</v>
      </c>
      <c r="F11762" s="9">
        <f t="shared" si="664"/>
        <v>-11500000</v>
      </c>
      <c r="G11762" s="9">
        <v>-115</v>
      </c>
      <c r="H11762" s="10">
        <v>-11991970</v>
      </c>
      <c r="I11762" s="11">
        <f t="shared" si="660"/>
        <v>10771320698.797054</v>
      </c>
      <c r="J11762" s="11">
        <f t="shared" si="661"/>
        <v>104507</v>
      </c>
      <c r="K11762" s="11">
        <f t="shared" si="662"/>
        <v>103067.93515072727</v>
      </c>
      <c r="L11762" s="12">
        <f t="shared" si="665"/>
        <v>139157.45766636357</v>
      </c>
      <c r="M11762" s="11">
        <f>COUNTIF(E$2:$E11762,E11762)</f>
        <v>3195</v>
      </c>
      <c r="O11762" t="str">
        <f t="shared" si="663"/>
        <v/>
      </c>
    </row>
    <row r="11763" spans="1:15" hidden="1">
      <c r="A11763" s="41" t="s">
        <v>103</v>
      </c>
      <c r="B11763" s="46">
        <v>45835</v>
      </c>
      <c r="C11763" s="8" t="s">
        <v>13</v>
      </c>
      <c r="D11763" s="8" t="s">
        <v>46</v>
      </c>
      <c r="E11763" s="8" t="s">
        <v>46</v>
      </c>
      <c r="F11763" s="9">
        <f t="shared" si="664"/>
        <v>-900000</v>
      </c>
      <c r="G11763" s="9">
        <v>-9</v>
      </c>
      <c r="H11763" s="10">
        <v>-938502</v>
      </c>
      <c r="I11763" s="11">
        <f t="shared" si="660"/>
        <v>10770393087.380697</v>
      </c>
      <c r="J11763" s="11">
        <f t="shared" si="661"/>
        <v>104498</v>
      </c>
      <c r="K11763" s="11">
        <f t="shared" si="662"/>
        <v>103067.93515072727</v>
      </c>
      <c r="L11763" s="12">
        <f t="shared" si="665"/>
        <v>10890.583643454593</v>
      </c>
      <c r="M11763" s="11">
        <f>COUNTIF(E$2:$E11763,E11763)</f>
        <v>3196</v>
      </c>
      <c r="O11763" t="str">
        <f t="shared" si="663"/>
        <v/>
      </c>
    </row>
    <row r="11764" spans="1:15" hidden="1">
      <c r="A11764" s="41" t="s">
        <v>103</v>
      </c>
      <c r="B11764" s="46">
        <v>45835</v>
      </c>
      <c r="C11764" s="8" t="s">
        <v>13</v>
      </c>
      <c r="D11764" s="8" t="s">
        <v>46</v>
      </c>
      <c r="E11764" s="8" t="s">
        <v>46</v>
      </c>
      <c r="F11764" s="9">
        <f t="shared" si="664"/>
        <v>-1900000</v>
      </c>
      <c r="G11764" s="9">
        <v>-19</v>
      </c>
      <c r="H11764" s="10">
        <v>-1981282</v>
      </c>
      <c r="I11764" s="11">
        <f t="shared" si="660"/>
        <v>10768434796.612833</v>
      </c>
      <c r="J11764" s="11">
        <f t="shared" si="661"/>
        <v>104479</v>
      </c>
      <c r="K11764" s="11">
        <f t="shared" si="662"/>
        <v>103067.93515072727</v>
      </c>
      <c r="L11764" s="12">
        <f t="shared" si="665"/>
        <v>22991.232136182021</v>
      </c>
      <c r="M11764" s="11">
        <f>COUNTIF(E$2:$E11764,E11764)</f>
        <v>3197</v>
      </c>
      <c r="O11764" t="str">
        <f t="shared" si="663"/>
        <v/>
      </c>
    </row>
    <row r="11765" spans="1:15" hidden="1">
      <c r="A11765" s="41" t="s">
        <v>103</v>
      </c>
      <c r="B11765" s="46">
        <v>45835</v>
      </c>
      <c r="C11765" s="8" t="s">
        <v>13</v>
      </c>
      <c r="D11765" s="8" t="s">
        <v>46</v>
      </c>
      <c r="E11765" s="8" t="s">
        <v>46</v>
      </c>
      <c r="F11765" s="9">
        <f t="shared" si="664"/>
        <v>22700000</v>
      </c>
      <c r="G11765" s="9">
        <v>227</v>
      </c>
      <c r="H11765" s="10">
        <v>23726494</v>
      </c>
      <c r="I11765" s="11">
        <f t="shared" si="660"/>
        <v>10792161290.612833</v>
      </c>
      <c r="J11765" s="11">
        <f t="shared" si="661"/>
        <v>104706</v>
      </c>
      <c r="K11765" s="11">
        <f t="shared" si="662"/>
        <v>103071.08752710286</v>
      </c>
      <c r="L11765" s="12">
        <f t="shared" si="665"/>
        <v>0</v>
      </c>
      <c r="M11765" s="11">
        <f>COUNTIF(E$2:$E11765,E11765)</f>
        <v>3198</v>
      </c>
      <c r="O11765" t="str">
        <f t="shared" si="663"/>
        <v/>
      </c>
    </row>
    <row r="11766" spans="1:15" hidden="1">
      <c r="A11766" s="41" t="s">
        <v>103</v>
      </c>
      <c r="B11766" s="46">
        <v>45835</v>
      </c>
      <c r="C11766" s="8" t="s">
        <v>13</v>
      </c>
      <c r="D11766" s="8" t="s">
        <v>46</v>
      </c>
      <c r="E11766" s="8" t="s">
        <v>46</v>
      </c>
      <c r="F11766" s="9">
        <f t="shared" si="664"/>
        <v>-900000</v>
      </c>
      <c r="G11766" s="9">
        <v>-9</v>
      </c>
      <c r="H11766" s="10">
        <v>-938502</v>
      </c>
      <c r="I11766" s="11">
        <f t="shared" si="660"/>
        <v>10791233650.825089</v>
      </c>
      <c r="J11766" s="11">
        <f t="shared" si="661"/>
        <v>104697</v>
      </c>
      <c r="K11766" s="11">
        <f t="shared" si="662"/>
        <v>103071.08752710286</v>
      </c>
      <c r="L11766" s="12">
        <f t="shared" si="665"/>
        <v>10862.212256074185</v>
      </c>
      <c r="M11766" s="11">
        <f>COUNTIF(E$2:$E11766,E11766)</f>
        <v>3199</v>
      </c>
      <c r="O11766" t="str">
        <f t="shared" si="663"/>
        <v/>
      </c>
    </row>
    <row r="11767" spans="1:15" hidden="1">
      <c r="A11767" s="41" t="s">
        <v>103</v>
      </c>
      <c r="B11767" s="46">
        <v>45835</v>
      </c>
      <c r="C11767" s="8" t="s">
        <v>13</v>
      </c>
      <c r="D11767" s="8" t="s">
        <v>14</v>
      </c>
      <c r="E11767" s="8" t="s">
        <v>14</v>
      </c>
      <c r="F11767" s="9">
        <f t="shared" si="664"/>
        <v>-900000</v>
      </c>
      <c r="G11767" s="9">
        <v>-9</v>
      </c>
      <c r="H11767" s="10">
        <v>-971460</v>
      </c>
      <c r="I11767" s="11">
        <f t="shared" si="660"/>
        <v>15524880074.764494</v>
      </c>
      <c r="J11767" s="11">
        <f t="shared" si="661"/>
        <v>150329</v>
      </c>
      <c r="K11767" s="11">
        <f t="shared" si="662"/>
        <v>103272.68906707616</v>
      </c>
      <c r="L11767" s="12">
        <f t="shared" si="665"/>
        <v>42005.798396314494</v>
      </c>
      <c r="M11767" s="11">
        <f>COUNTIF(E$2:$E11767,E11767)</f>
        <v>2173</v>
      </c>
      <c r="O11767" t="str">
        <f t="shared" si="663"/>
        <v/>
      </c>
    </row>
    <row r="11768" spans="1:15" hidden="1">
      <c r="A11768" s="41" t="s">
        <v>103</v>
      </c>
      <c r="B11768" s="46">
        <v>45835</v>
      </c>
      <c r="C11768" s="8" t="s">
        <v>13</v>
      </c>
      <c r="D11768" s="8" t="s">
        <v>46</v>
      </c>
      <c r="E11768" s="8" t="s">
        <v>46</v>
      </c>
      <c r="F11768" s="9">
        <f t="shared" si="664"/>
        <v>-9800000</v>
      </c>
      <c r="G11768" s="9">
        <v>-98</v>
      </c>
      <c r="H11768" s="10">
        <v>-10219244</v>
      </c>
      <c r="I11768" s="11">
        <f t="shared" si="660"/>
        <v>10781132684.247433</v>
      </c>
      <c r="J11768" s="11">
        <f t="shared" si="661"/>
        <v>104599</v>
      </c>
      <c r="K11768" s="11">
        <f t="shared" si="662"/>
        <v>103071.08752710286</v>
      </c>
      <c r="L11768" s="12">
        <f t="shared" si="665"/>
        <v>118277.42234391905</v>
      </c>
      <c r="M11768" s="11">
        <f>COUNTIF(E$2:$E11768,E11768)</f>
        <v>3200</v>
      </c>
      <c r="O11768" t="str">
        <f t="shared" si="663"/>
        <v/>
      </c>
    </row>
    <row r="11769" spans="1:15" hidden="1">
      <c r="A11769" s="41" t="s">
        <v>103</v>
      </c>
      <c r="B11769" s="46">
        <v>45835</v>
      </c>
      <c r="C11769" s="8" t="s">
        <v>13</v>
      </c>
      <c r="D11769" s="8" t="s">
        <v>46</v>
      </c>
      <c r="E11769" s="8" t="s">
        <v>46</v>
      </c>
      <c r="F11769" s="9">
        <f t="shared" si="664"/>
        <v>-900000</v>
      </c>
      <c r="G11769" s="9">
        <v>-9</v>
      </c>
      <c r="H11769" s="10">
        <v>-938502</v>
      </c>
      <c r="I11769" s="11">
        <f t="shared" si="660"/>
        <v>10780205044.459688</v>
      </c>
      <c r="J11769" s="11">
        <f t="shared" si="661"/>
        <v>104590</v>
      </c>
      <c r="K11769" s="11">
        <f t="shared" si="662"/>
        <v>103071.08752710286</v>
      </c>
      <c r="L11769" s="12">
        <f t="shared" si="665"/>
        <v>10862.212256074185</v>
      </c>
      <c r="M11769" s="11">
        <f>COUNTIF(E$2:$E11769,E11769)</f>
        <v>3201</v>
      </c>
      <c r="O11769" t="str">
        <f t="shared" si="663"/>
        <v/>
      </c>
    </row>
    <row r="11770" spans="1:15" hidden="1">
      <c r="A11770" s="41" t="s">
        <v>103</v>
      </c>
      <c r="B11770" s="46">
        <v>45835</v>
      </c>
      <c r="C11770" s="8" t="s">
        <v>13</v>
      </c>
      <c r="D11770" s="8" t="s">
        <v>14</v>
      </c>
      <c r="E11770" s="8" t="s">
        <v>14</v>
      </c>
      <c r="F11770" s="9">
        <f t="shared" si="664"/>
        <v>900000</v>
      </c>
      <c r="G11770" s="9">
        <v>9</v>
      </c>
      <c r="H11770" s="10">
        <v>969237</v>
      </c>
      <c r="I11770" s="11">
        <f t="shared" si="660"/>
        <v>15525849311.764494</v>
      </c>
      <c r="J11770" s="11">
        <f t="shared" si="661"/>
        <v>150338</v>
      </c>
      <c r="K11770" s="11">
        <f t="shared" si="662"/>
        <v>103272.95368944973</v>
      </c>
      <c r="L11770" s="12">
        <f t="shared" si="665"/>
        <v>0</v>
      </c>
      <c r="M11770" s="11">
        <f>COUNTIF(E$2:$E11770,E11770)</f>
        <v>2174</v>
      </c>
      <c r="O11770" t="str">
        <f t="shared" si="663"/>
        <v/>
      </c>
    </row>
    <row r="11771" spans="1:15" hidden="1">
      <c r="A11771" s="41" t="s">
        <v>103</v>
      </c>
      <c r="B11771" s="46">
        <v>45835</v>
      </c>
      <c r="C11771" s="8" t="s">
        <v>13</v>
      </c>
      <c r="D11771" s="8" t="s">
        <v>46</v>
      </c>
      <c r="E11771" s="8" t="s">
        <v>46</v>
      </c>
      <c r="F11771" s="9">
        <f t="shared" si="664"/>
        <v>317800000</v>
      </c>
      <c r="G11771" s="9">
        <v>3178</v>
      </c>
      <c r="H11771" s="10">
        <v>332170916</v>
      </c>
      <c r="I11771" s="11">
        <f t="shared" si="660"/>
        <v>11112375960.459688</v>
      </c>
      <c r="J11771" s="11">
        <f t="shared" si="661"/>
        <v>107768</v>
      </c>
      <c r="K11771" s="11">
        <f t="shared" si="662"/>
        <v>103113.87388148326</v>
      </c>
      <c r="L11771" s="12">
        <f t="shared" si="665"/>
        <v>0</v>
      </c>
      <c r="M11771" s="11">
        <f>COUNTIF(E$2:$E11771,E11771)</f>
        <v>3202</v>
      </c>
      <c r="O11771" t="str">
        <f t="shared" si="663"/>
        <v/>
      </c>
    </row>
    <row r="11772" spans="1:15" hidden="1">
      <c r="A11772" s="41" t="s">
        <v>103</v>
      </c>
      <c r="B11772" s="46">
        <v>45835</v>
      </c>
      <c r="C11772" s="8" t="s">
        <v>13</v>
      </c>
      <c r="D11772" s="8" t="s">
        <v>15</v>
      </c>
      <c r="E11772" s="8" t="s">
        <v>15</v>
      </c>
      <c r="F11772" s="9">
        <f t="shared" si="664"/>
        <v>2800000</v>
      </c>
      <c r="G11772" s="9">
        <v>28</v>
      </c>
      <c r="H11772" s="10">
        <v>3051440</v>
      </c>
      <c r="I11772" s="11">
        <f t="shared" ref="I11772:I11835" si="666">IF(H11772&gt;=0,IF(M11772=1,H11772,SUMIFS(I:I,E:E,E11772,M:M,M11772-1)+H11772),SUMIFS(I:I,E:E,E11772,M:M,M11772-1)+K11772*G11772)</f>
        <v>565101483.14478326</v>
      </c>
      <c r="J11772" s="11">
        <f t="shared" ref="J11772:J11835" si="667">IF(M11772=1,G11772,SUMIFS($J:$J,$E:$E,E11772,$M:$M,M11772-1)+G11772)</f>
        <v>5222</v>
      </c>
      <c r="K11772" s="11">
        <f t="shared" ref="K11772:K11835" si="668">IF(H11772&gt;=0,I11772/J11772,SUMIFS($K:$K,$E:$E,E11772,$M:$M,M11772-1))</f>
        <v>108215.52722037213</v>
      </c>
      <c r="L11772" s="12">
        <f t="shared" si="665"/>
        <v>0</v>
      </c>
      <c r="M11772" s="11">
        <f>COUNTIF(E$2:$E11772,E11772)</f>
        <v>3854</v>
      </c>
      <c r="O11772" t="str">
        <f t="shared" ref="O11772:O11835" si="669">IF(M11772=_xlfn.MAXIFS(M:M,D:D,D11772),"X","")</f>
        <v/>
      </c>
    </row>
    <row r="11773" spans="1:15" hidden="1">
      <c r="A11773" s="41" t="s">
        <v>103</v>
      </c>
      <c r="B11773" s="46">
        <v>45835</v>
      </c>
      <c r="C11773" s="8" t="s">
        <v>13</v>
      </c>
      <c r="D11773" s="8" t="s">
        <v>46</v>
      </c>
      <c r="E11773" s="8" t="s">
        <v>46</v>
      </c>
      <c r="F11773" s="9">
        <f t="shared" si="664"/>
        <v>-14400000</v>
      </c>
      <c r="G11773" s="9">
        <v>-144</v>
      </c>
      <c r="H11773" s="10">
        <v>-15016032</v>
      </c>
      <c r="I11773" s="11">
        <f t="shared" si="666"/>
        <v>11097527562.620754</v>
      </c>
      <c r="J11773" s="11">
        <f t="shared" si="667"/>
        <v>107624</v>
      </c>
      <c r="K11773" s="11">
        <f t="shared" si="668"/>
        <v>103113.87388148326</v>
      </c>
      <c r="L11773" s="12">
        <f t="shared" si="665"/>
        <v>167634.16106641106</v>
      </c>
      <c r="M11773" s="11">
        <f>COUNTIF(E$2:$E11773,E11773)</f>
        <v>3203</v>
      </c>
      <c r="O11773" t="str">
        <f t="shared" si="669"/>
        <v/>
      </c>
    </row>
    <row r="11774" spans="1:15" hidden="1">
      <c r="A11774" s="41" t="s">
        <v>103</v>
      </c>
      <c r="B11774" s="46">
        <v>45835</v>
      </c>
      <c r="C11774" s="8" t="s">
        <v>13</v>
      </c>
      <c r="D11774" s="8" t="s">
        <v>46</v>
      </c>
      <c r="E11774" s="8" t="s">
        <v>46</v>
      </c>
      <c r="F11774" s="9">
        <f t="shared" si="664"/>
        <v>-2000000</v>
      </c>
      <c r="G11774" s="9">
        <v>-20</v>
      </c>
      <c r="H11774" s="10">
        <v>-2085560</v>
      </c>
      <c r="I11774" s="11">
        <f t="shared" si="666"/>
        <v>11095465285.143124</v>
      </c>
      <c r="J11774" s="11">
        <f t="shared" si="667"/>
        <v>107604</v>
      </c>
      <c r="K11774" s="11">
        <f t="shared" si="668"/>
        <v>103113.87388148326</v>
      </c>
      <c r="L11774" s="12">
        <f t="shared" si="665"/>
        <v>23282.522370334715</v>
      </c>
      <c r="M11774" s="11">
        <f>COUNTIF(E$2:$E11774,E11774)</f>
        <v>3204</v>
      </c>
      <c r="O11774" t="str">
        <f t="shared" si="669"/>
        <v/>
      </c>
    </row>
    <row r="11775" spans="1:15" hidden="1">
      <c r="A11775" s="41" t="s">
        <v>103</v>
      </c>
      <c r="B11775" s="46">
        <v>45835</v>
      </c>
      <c r="C11775" s="8" t="s">
        <v>13</v>
      </c>
      <c r="D11775" s="8" t="s">
        <v>46</v>
      </c>
      <c r="E11775" s="8" t="s">
        <v>46</v>
      </c>
      <c r="F11775" s="9">
        <f t="shared" si="664"/>
        <v>-900000</v>
      </c>
      <c r="G11775" s="9">
        <v>-9</v>
      </c>
      <c r="H11775" s="10">
        <v>-938502</v>
      </c>
      <c r="I11775" s="11">
        <f t="shared" si="666"/>
        <v>11094537260.278191</v>
      </c>
      <c r="J11775" s="11">
        <f t="shared" si="667"/>
        <v>107595</v>
      </c>
      <c r="K11775" s="11">
        <f t="shared" si="668"/>
        <v>103113.87388148326</v>
      </c>
      <c r="L11775" s="12">
        <f t="shared" si="665"/>
        <v>10477.135066650691</v>
      </c>
      <c r="M11775" s="11">
        <f>COUNTIF(E$2:$E11775,E11775)</f>
        <v>3205</v>
      </c>
      <c r="O11775" t="str">
        <f t="shared" si="669"/>
        <v/>
      </c>
    </row>
    <row r="11776" spans="1:15" hidden="1">
      <c r="A11776" s="41" t="s">
        <v>103</v>
      </c>
      <c r="B11776" s="46">
        <v>45835</v>
      </c>
      <c r="C11776" s="8" t="s">
        <v>13</v>
      </c>
      <c r="D11776" s="8" t="s">
        <v>15</v>
      </c>
      <c r="E11776" s="8" t="s">
        <v>15</v>
      </c>
      <c r="F11776" s="9">
        <f t="shared" si="664"/>
        <v>18200000</v>
      </c>
      <c r="G11776" s="9">
        <v>182</v>
      </c>
      <c r="H11776" s="10">
        <v>19996340</v>
      </c>
      <c r="I11776" s="11">
        <f t="shared" si="666"/>
        <v>585097823.14478326</v>
      </c>
      <c r="J11776" s="11">
        <f t="shared" si="667"/>
        <v>5404</v>
      </c>
      <c r="K11776" s="11">
        <f t="shared" si="668"/>
        <v>108271.24780621452</v>
      </c>
      <c r="L11776" s="12">
        <f t="shared" si="665"/>
        <v>0</v>
      </c>
      <c r="M11776" s="11">
        <f>COUNTIF(E$2:$E11776,E11776)</f>
        <v>3855</v>
      </c>
      <c r="O11776" t="str">
        <f t="shared" si="669"/>
        <v/>
      </c>
    </row>
    <row r="11777" spans="1:15" hidden="1">
      <c r="A11777" s="41" t="s">
        <v>103</v>
      </c>
      <c r="B11777" s="46">
        <v>45835</v>
      </c>
      <c r="C11777" s="8" t="s">
        <v>13</v>
      </c>
      <c r="D11777" s="8" t="s">
        <v>46</v>
      </c>
      <c r="E11777" s="8" t="s">
        <v>46</v>
      </c>
      <c r="F11777" s="9">
        <f t="shared" si="664"/>
        <v>-1900000</v>
      </c>
      <c r="G11777" s="9">
        <v>-19</v>
      </c>
      <c r="H11777" s="10">
        <v>-1981282</v>
      </c>
      <c r="I11777" s="11">
        <f t="shared" si="666"/>
        <v>11092578096.674442</v>
      </c>
      <c r="J11777" s="11">
        <f t="shared" si="667"/>
        <v>107576</v>
      </c>
      <c r="K11777" s="11">
        <f t="shared" si="668"/>
        <v>103113.87388148326</v>
      </c>
      <c r="L11777" s="12">
        <f t="shared" si="665"/>
        <v>22118.396251817932</v>
      </c>
      <c r="M11777" s="11">
        <f>COUNTIF(E$2:$E11777,E11777)</f>
        <v>3206</v>
      </c>
      <c r="O11777" t="str">
        <f t="shared" si="669"/>
        <v/>
      </c>
    </row>
    <row r="11778" spans="1:15" hidden="1">
      <c r="A11778" s="41" t="s">
        <v>103</v>
      </c>
      <c r="B11778" s="46">
        <v>45835</v>
      </c>
      <c r="C11778" s="8" t="s">
        <v>13</v>
      </c>
      <c r="D11778" s="8" t="s">
        <v>46</v>
      </c>
      <c r="E11778" s="8" t="s">
        <v>46</v>
      </c>
      <c r="F11778" s="9">
        <f t="shared" si="664"/>
        <v>-1400000</v>
      </c>
      <c r="G11778" s="9">
        <v>-14</v>
      </c>
      <c r="H11778" s="10">
        <v>-1459892</v>
      </c>
      <c r="I11778" s="11">
        <f t="shared" si="666"/>
        <v>11091134502.440102</v>
      </c>
      <c r="J11778" s="11">
        <f t="shared" si="667"/>
        <v>107562</v>
      </c>
      <c r="K11778" s="11">
        <f t="shared" si="668"/>
        <v>103113.87388148326</v>
      </c>
      <c r="L11778" s="12">
        <f t="shared" si="665"/>
        <v>16297.765659234254</v>
      </c>
      <c r="M11778" s="11">
        <f>COUNTIF(E$2:$E11778,E11778)</f>
        <v>3207</v>
      </c>
      <c r="O11778" t="str">
        <f t="shared" si="669"/>
        <v/>
      </c>
    </row>
    <row r="11779" spans="1:15" hidden="1">
      <c r="A11779" s="41" t="s">
        <v>103</v>
      </c>
      <c r="B11779" s="46">
        <v>45835</v>
      </c>
      <c r="C11779" s="8" t="s">
        <v>13</v>
      </c>
      <c r="D11779" s="8" t="s">
        <v>46</v>
      </c>
      <c r="E11779" s="8" t="s">
        <v>46</v>
      </c>
      <c r="F11779" s="9">
        <f t="shared" si="664"/>
        <v>-5700000</v>
      </c>
      <c r="G11779" s="9">
        <v>-57</v>
      </c>
      <c r="H11779" s="10">
        <v>-5943846</v>
      </c>
      <c r="I11779" s="11">
        <f t="shared" si="666"/>
        <v>11085257011.628857</v>
      </c>
      <c r="J11779" s="11">
        <f t="shared" si="667"/>
        <v>107505</v>
      </c>
      <c r="K11779" s="11">
        <f t="shared" si="668"/>
        <v>103113.87388148326</v>
      </c>
      <c r="L11779" s="12">
        <f t="shared" si="665"/>
        <v>66355.188755454496</v>
      </c>
      <c r="M11779" s="11">
        <f>COUNTIF(E$2:$E11779,E11779)</f>
        <v>3208</v>
      </c>
      <c r="O11779" t="str">
        <f t="shared" si="669"/>
        <v/>
      </c>
    </row>
    <row r="11780" spans="1:15" hidden="1">
      <c r="A11780" s="41" t="s">
        <v>103</v>
      </c>
      <c r="B11780" s="46">
        <v>45835</v>
      </c>
      <c r="C11780" s="8" t="s">
        <v>13</v>
      </c>
      <c r="D11780" s="8" t="s">
        <v>46</v>
      </c>
      <c r="E11780" s="8" t="s">
        <v>46</v>
      </c>
      <c r="F11780" s="9">
        <f t="shared" si="664"/>
        <v>-900000</v>
      </c>
      <c r="G11780" s="9">
        <v>-9</v>
      </c>
      <c r="H11780" s="10">
        <v>-938502</v>
      </c>
      <c r="I11780" s="11">
        <f t="shared" si="666"/>
        <v>11084328986.763924</v>
      </c>
      <c r="J11780" s="11">
        <f t="shared" si="667"/>
        <v>107496</v>
      </c>
      <c r="K11780" s="11">
        <f t="shared" si="668"/>
        <v>103113.87388148326</v>
      </c>
      <c r="L11780" s="12">
        <f t="shared" si="665"/>
        <v>10477.135066650691</v>
      </c>
      <c r="M11780" s="11">
        <f>COUNTIF(E$2:$E11780,E11780)</f>
        <v>3209</v>
      </c>
      <c r="O11780" t="str">
        <f t="shared" si="669"/>
        <v/>
      </c>
    </row>
    <row r="11781" spans="1:15" hidden="1">
      <c r="A11781" s="41" t="s">
        <v>103</v>
      </c>
      <c r="B11781" s="46">
        <v>45835</v>
      </c>
      <c r="C11781" s="8" t="s">
        <v>13</v>
      </c>
      <c r="D11781" s="8" t="s">
        <v>14</v>
      </c>
      <c r="E11781" s="8" t="s">
        <v>14</v>
      </c>
      <c r="F11781" s="9">
        <f t="shared" si="664"/>
        <v>900000</v>
      </c>
      <c r="G11781" s="9">
        <v>9</v>
      </c>
      <c r="H11781" s="10">
        <v>969930</v>
      </c>
      <c r="I11781" s="11">
        <f t="shared" si="666"/>
        <v>15526819241.764494</v>
      </c>
      <c r="J11781" s="11">
        <f t="shared" si="667"/>
        <v>150347</v>
      </c>
      <c r="K11781" s="11">
        <f t="shared" si="668"/>
        <v>103273.22288947896</v>
      </c>
      <c r="L11781" s="12">
        <f t="shared" si="665"/>
        <v>0</v>
      </c>
      <c r="M11781" s="11">
        <f>COUNTIF(E$2:$E11781,E11781)</f>
        <v>2175</v>
      </c>
      <c r="O11781" t="str">
        <f t="shared" si="669"/>
        <v/>
      </c>
    </row>
    <row r="11782" spans="1:15" hidden="1">
      <c r="A11782" s="41" t="s">
        <v>103</v>
      </c>
      <c r="B11782" s="46">
        <v>45835</v>
      </c>
      <c r="C11782" s="8" t="s">
        <v>13</v>
      </c>
      <c r="D11782" s="8" t="s">
        <v>14</v>
      </c>
      <c r="E11782" s="8" t="s">
        <v>14</v>
      </c>
      <c r="F11782" s="9">
        <f t="shared" si="664"/>
        <v>18500000</v>
      </c>
      <c r="G11782" s="9">
        <v>185</v>
      </c>
      <c r="H11782" s="10">
        <v>19944295</v>
      </c>
      <c r="I11782" s="11">
        <f t="shared" si="666"/>
        <v>15546763536.764494</v>
      </c>
      <c r="J11782" s="11">
        <f t="shared" si="667"/>
        <v>150532</v>
      </c>
      <c r="K11782" s="11">
        <f t="shared" si="668"/>
        <v>103278.79478625472</v>
      </c>
      <c r="L11782" s="12">
        <f t="shared" si="665"/>
        <v>0</v>
      </c>
      <c r="M11782" s="11">
        <f>COUNTIF(E$2:$E11782,E11782)</f>
        <v>2176</v>
      </c>
      <c r="O11782" t="str">
        <f t="shared" si="669"/>
        <v/>
      </c>
    </row>
    <row r="11783" spans="1:15" hidden="1">
      <c r="A11783" s="41" t="s">
        <v>103</v>
      </c>
      <c r="B11783" s="46">
        <v>45835</v>
      </c>
      <c r="C11783" s="8" t="s">
        <v>13</v>
      </c>
      <c r="D11783" s="8" t="s">
        <v>46</v>
      </c>
      <c r="E11783" s="8" t="s">
        <v>46</v>
      </c>
      <c r="F11783" s="9">
        <f t="shared" si="664"/>
        <v>-97600000</v>
      </c>
      <c r="G11783" s="9">
        <v>-976</v>
      </c>
      <c r="H11783" s="10">
        <v>-101775328</v>
      </c>
      <c r="I11783" s="11">
        <f t="shared" si="666"/>
        <v>10983689845.855597</v>
      </c>
      <c r="J11783" s="11">
        <f t="shared" si="667"/>
        <v>106520</v>
      </c>
      <c r="K11783" s="11">
        <f t="shared" si="668"/>
        <v>103113.87388148326</v>
      </c>
      <c r="L11783" s="12">
        <f t="shared" si="665"/>
        <v>1136187.0916723311</v>
      </c>
      <c r="M11783" s="11">
        <f>COUNTIF(E$2:$E11783,E11783)</f>
        <v>3210</v>
      </c>
      <c r="O11783" t="str">
        <f t="shared" si="669"/>
        <v/>
      </c>
    </row>
    <row r="11784" spans="1:15" hidden="1">
      <c r="A11784" s="41" t="s">
        <v>103</v>
      </c>
      <c r="B11784" s="46">
        <v>45835</v>
      </c>
      <c r="C11784" s="8" t="s">
        <v>13</v>
      </c>
      <c r="D11784" s="8" t="s">
        <v>15</v>
      </c>
      <c r="E11784" s="8" t="s">
        <v>15</v>
      </c>
      <c r="F11784" s="9">
        <f t="shared" si="664"/>
        <v>9300000</v>
      </c>
      <c r="G11784" s="9">
        <v>93</v>
      </c>
      <c r="H11784" s="10">
        <v>10150392</v>
      </c>
      <c r="I11784" s="11">
        <f t="shared" si="666"/>
        <v>595248215.14478326</v>
      </c>
      <c r="J11784" s="11">
        <f t="shared" si="667"/>
        <v>5497</v>
      </c>
      <c r="K11784" s="11">
        <f t="shared" si="668"/>
        <v>108286.01330630948</v>
      </c>
      <c r="L11784" s="12">
        <f t="shared" si="665"/>
        <v>0</v>
      </c>
      <c r="M11784" s="11">
        <f>COUNTIF(E$2:$E11784,E11784)</f>
        <v>3856</v>
      </c>
      <c r="O11784" t="str">
        <f t="shared" si="669"/>
        <v/>
      </c>
    </row>
    <row r="11785" spans="1:15" hidden="1">
      <c r="A11785" s="41" t="s">
        <v>103</v>
      </c>
      <c r="B11785" s="46">
        <v>45835</v>
      </c>
      <c r="C11785" s="8" t="s">
        <v>13</v>
      </c>
      <c r="D11785" s="8" t="s">
        <v>15</v>
      </c>
      <c r="E11785" s="8" t="s">
        <v>15</v>
      </c>
      <c r="F11785" s="9">
        <f t="shared" si="664"/>
        <v>7400000</v>
      </c>
      <c r="G11785" s="9">
        <v>74</v>
      </c>
      <c r="H11785" s="10">
        <v>8083612</v>
      </c>
      <c r="I11785" s="11">
        <f t="shared" si="666"/>
        <v>603331827.14478326</v>
      </c>
      <c r="J11785" s="11">
        <f t="shared" si="667"/>
        <v>5571</v>
      </c>
      <c r="K11785" s="11">
        <f t="shared" si="668"/>
        <v>108298.65861511098</v>
      </c>
      <c r="L11785" s="12">
        <f t="shared" si="665"/>
        <v>0</v>
      </c>
      <c r="M11785" s="11">
        <f>COUNTIF(E$2:$E11785,E11785)</f>
        <v>3857</v>
      </c>
      <c r="O11785" t="str">
        <f t="shared" si="669"/>
        <v/>
      </c>
    </row>
    <row r="11786" spans="1:15" hidden="1">
      <c r="A11786" s="41" t="s">
        <v>103</v>
      </c>
      <c r="B11786" s="46">
        <v>45835</v>
      </c>
      <c r="C11786" s="8" t="s">
        <v>13</v>
      </c>
      <c r="D11786" s="8" t="s">
        <v>48</v>
      </c>
      <c r="E11786" s="8" t="s">
        <v>48</v>
      </c>
      <c r="F11786" s="9">
        <f t="shared" si="664"/>
        <v>9000000</v>
      </c>
      <c r="G11786" s="9">
        <v>90</v>
      </c>
      <c r="H11786" s="10">
        <v>9952920</v>
      </c>
      <c r="I11786" s="11">
        <f t="shared" si="666"/>
        <v>11057833533.022198</v>
      </c>
      <c r="J11786" s="11">
        <f t="shared" si="667"/>
        <v>103725</v>
      </c>
      <c r="K11786" s="11">
        <f t="shared" si="668"/>
        <v>106607.21651503685</v>
      </c>
      <c r="L11786" s="12">
        <f t="shared" si="665"/>
        <v>0</v>
      </c>
      <c r="M11786" s="11">
        <f>COUNTIF(E$2:$E11786,E11786)</f>
        <v>626</v>
      </c>
      <c r="O11786" t="str">
        <f t="shared" si="669"/>
        <v/>
      </c>
    </row>
    <row r="11787" spans="1:15" hidden="1">
      <c r="A11787" s="41" t="s">
        <v>103</v>
      </c>
      <c r="B11787" s="46">
        <v>45835</v>
      </c>
      <c r="C11787" s="8" t="s">
        <v>13</v>
      </c>
      <c r="D11787" s="8" t="s">
        <v>46</v>
      </c>
      <c r="E11787" s="8" t="s">
        <v>46</v>
      </c>
      <c r="F11787" s="9">
        <f t="shared" si="664"/>
        <v>-900000</v>
      </c>
      <c r="G11787" s="9">
        <v>-9</v>
      </c>
      <c r="H11787" s="10">
        <v>-938502</v>
      </c>
      <c r="I11787" s="11">
        <f t="shared" si="666"/>
        <v>10982761820.990664</v>
      </c>
      <c r="J11787" s="11">
        <f t="shared" si="667"/>
        <v>106511</v>
      </c>
      <c r="K11787" s="11">
        <f t="shared" si="668"/>
        <v>103113.87388148326</v>
      </c>
      <c r="L11787" s="12">
        <f t="shared" si="665"/>
        <v>10477.135066650691</v>
      </c>
      <c r="M11787" s="11">
        <f>COUNTIF(E$2:$E11787,E11787)</f>
        <v>3211</v>
      </c>
      <c r="O11787" t="str">
        <f t="shared" si="669"/>
        <v/>
      </c>
    </row>
    <row r="11788" spans="1:15" hidden="1">
      <c r="A11788" s="41" t="s">
        <v>103</v>
      </c>
      <c r="B11788" s="46">
        <v>45835</v>
      </c>
      <c r="C11788" s="8" t="s">
        <v>13</v>
      </c>
      <c r="D11788" s="8" t="s">
        <v>46</v>
      </c>
      <c r="E11788" s="8" t="s">
        <v>46</v>
      </c>
      <c r="F11788" s="9">
        <f t="shared" si="664"/>
        <v>-4500000</v>
      </c>
      <c r="G11788" s="9">
        <v>-45</v>
      </c>
      <c r="H11788" s="10">
        <v>-4692510</v>
      </c>
      <c r="I11788" s="11">
        <f t="shared" si="666"/>
        <v>10978121696.665997</v>
      </c>
      <c r="J11788" s="11">
        <f t="shared" si="667"/>
        <v>106466</v>
      </c>
      <c r="K11788" s="11">
        <f t="shared" si="668"/>
        <v>103113.87388148326</v>
      </c>
      <c r="L11788" s="12">
        <f t="shared" si="665"/>
        <v>52385.675333253108</v>
      </c>
      <c r="M11788" s="11">
        <f>COUNTIF(E$2:$E11788,E11788)</f>
        <v>3212</v>
      </c>
      <c r="O11788" t="str">
        <f t="shared" si="669"/>
        <v/>
      </c>
    </row>
    <row r="11789" spans="1:15" hidden="1">
      <c r="A11789" s="41" t="s">
        <v>103</v>
      </c>
      <c r="B11789" s="46">
        <v>45835</v>
      </c>
      <c r="C11789" s="8" t="s">
        <v>13</v>
      </c>
      <c r="D11789" s="8" t="s">
        <v>46</v>
      </c>
      <c r="E11789" s="8" t="s">
        <v>46</v>
      </c>
      <c r="F11789" s="9">
        <f t="shared" si="664"/>
        <v>-47900000</v>
      </c>
      <c r="G11789" s="9">
        <v>-479</v>
      </c>
      <c r="H11789" s="10">
        <v>-49949162</v>
      </c>
      <c r="I11789" s="11">
        <f t="shared" si="666"/>
        <v>10928730151.076767</v>
      </c>
      <c r="J11789" s="11">
        <f t="shared" si="667"/>
        <v>105987</v>
      </c>
      <c r="K11789" s="11">
        <f t="shared" si="668"/>
        <v>103113.87388148326</v>
      </c>
      <c r="L11789" s="12">
        <f t="shared" si="665"/>
        <v>557616.41076951474</v>
      </c>
      <c r="M11789" s="11">
        <f>COUNTIF(E$2:$E11789,E11789)</f>
        <v>3213</v>
      </c>
      <c r="O11789" t="str">
        <f t="shared" si="669"/>
        <v/>
      </c>
    </row>
    <row r="11790" spans="1:15" hidden="1">
      <c r="A11790" s="41" t="s">
        <v>103</v>
      </c>
      <c r="B11790" s="46">
        <v>45835</v>
      </c>
      <c r="C11790" s="8" t="s">
        <v>13</v>
      </c>
      <c r="D11790" s="8" t="s">
        <v>46</v>
      </c>
      <c r="E11790" s="8" t="s">
        <v>46</v>
      </c>
      <c r="F11790" s="9">
        <f t="shared" si="664"/>
        <v>-1900000</v>
      </c>
      <c r="G11790" s="9">
        <v>-19</v>
      </c>
      <c r="H11790" s="10">
        <v>-1981282</v>
      </c>
      <c r="I11790" s="11">
        <f t="shared" si="666"/>
        <v>10926770987.473019</v>
      </c>
      <c r="J11790" s="11">
        <f t="shared" si="667"/>
        <v>105968</v>
      </c>
      <c r="K11790" s="11">
        <f t="shared" si="668"/>
        <v>103113.87388148326</v>
      </c>
      <c r="L11790" s="12">
        <f t="shared" si="665"/>
        <v>22118.396251817932</v>
      </c>
      <c r="M11790" s="11">
        <f>COUNTIF(E$2:$E11790,E11790)</f>
        <v>3214</v>
      </c>
      <c r="O11790" t="str">
        <f t="shared" si="669"/>
        <v/>
      </c>
    </row>
    <row r="11791" spans="1:15" hidden="1">
      <c r="A11791" s="41" t="s">
        <v>103</v>
      </c>
      <c r="B11791" s="46">
        <v>45835</v>
      </c>
      <c r="C11791" s="8" t="s">
        <v>13</v>
      </c>
      <c r="D11791" s="8" t="s">
        <v>15</v>
      </c>
      <c r="E11791" s="8" t="s">
        <v>15</v>
      </c>
      <c r="F11791" s="9">
        <f t="shared" si="664"/>
        <v>9300000</v>
      </c>
      <c r="G11791" s="9">
        <v>93</v>
      </c>
      <c r="H11791" s="10">
        <v>10059810</v>
      </c>
      <c r="I11791" s="11">
        <f t="shared" si="666"/>
        <v>613391637.14478326</v>
      </c>
      <c r="J11791" s="11">
        <f t="shared" si="667"/>
        <v>5664</v>
      </c>
      <c r="K11791" s="11">
        <f t="shared" si="668"/>
        <v>108296.54610607048</v>
      </c>
      <c r="L11791" s="12">
        <f t="shared" si="665"/>
        <v>0</v>
      </c>
      <c r="M11791" s="11">
        <f>COUNTIF(E$2:$E11791,E11791)</f>
        <v>3858</v>
      </c>
      <c r="O11791" t="str">
        <f t="shared" si="669"/>
        <v/>
      </c>
    </row>
    <row r="11792" spans="1:15" hidden="1">
      <c r="A11792" s="41" t="s">
        <v>103</v>
      </c>
      <c r="B11792" s="46">
        <v>45835</v>
      </c>
      <c r="C11792" s="8" t="s">
        <v>13</v>
      </c>
      <c r="D11792" s="8" t="s">
        <v>46</v>
      </c>
      <c r="E11792" s="8" t="s">
        <v>46</v>
      </c>
      <c r="F11792" s="9">
        <f t="shared" si="664"/>
        <v>-50800000</v>
      </c>
      <c r="G11792" s="9">
        <v>-508</v>
      </c>
      <c r="H11792" s="10">
        <v>-52973224</v>
      </c>
      <c r="I11792" s="11">
        <f t="shared" si="666"/>
        <v>10874389139.541225</v>
      </c>
      <c r="J11792" s="11">
        <f t="shared" si="667"/>
        <v>105460</v>
      </c>
      <c r="K11792" s="11">
        <f t="shared" si="668"/>
        <v>103113.87388148326</v>
      </c>
      <c r="L11792" s="12">
        <f t="shared" si="665"/>
        <v>591376.06820650399</v>
      </c>
      <c r="M11792" s="11">
        <f>COUNTIF(E$2:$E11792,E11792)</f>
        <v>3215</v>
      </c>
      <c r="O11792" t="str">
        <f t="shared" si="669"/>
        <v/>
      </c>
    </row>
    <row r="11793" spans="1:15" hidden="1">
      <c r="A11793" s="41" t="s">
        <v>103</v>
      </c>
      <c r="B11793" s="46">
        <v>45835</v>
      </c>
      <c r="C11793" s="8" t="s">
        <v>13</v>
      </c>
      <c r="D11793" s="8" t="s">
        <v>46</v>
      </c>
      <c r="E11793" s="8" t="s">
        <v>46</v>
      </c>
      <c r="F11793" s="9">
        <f t="shared" si="664"/>
        <v>-1900000</v>
      </c>
      <c r="G11793" s="9">
        <v>-19</v>
      </c>
      <c r="H11793" s="10">
        <v>-1981282</v>
      </c>
      <c r="I11793" s="11">
        <f t="shared" si="666"/>
        <v>10872429975.937477</v>
      </c>
      <c r="J11793" s="11">
        <f t="shared" si="667"/>
        <v>105441</v>
      </c>
      <c r="K11793" s="11">
        <f t="shared" si="668"/>
        <v>103113.87388148326</v>
      </c>
      <c r="L11793" s="12">
        <f t="shared" si="665"/>
        <v>22118.396251817932</v>
      </c>
      <c r="M11793" s="11">
        <f>COUNTIF(E$2:$E11793,E11793)</f>
        <v>3216</v>
      </c>
      <c r="O11793" t="str">
        <f t="shared" si="669"/>
        <v/>
      </c>
    </row>
    <row r="11794" spans="1:15" hidden="1">
      <c r="A11794" s="41" t="s">
        <v>103</v>
      </c>
      <c r="B11794" s="46">
        <v>45835</v>
      </c>
      <c r="C11794" s="8" t="s">
        <v>13</v>
      </c>
      <c r="D11794" s="8" t="s">
        <v>46</v>
      </c>
      <c r="E11794" s="8" t="s">
        <v>46</v>
      </c>
      <c r="F11794" s="9">
        <f t="shared" si="664"/>
        <v>-113200000</v>
      </c>
      <c r="G11794" s="9">
        <v>-1132</v>
      </c>
      <c r="H11794" s="10">
        <v>-118042696</v>
      </c>
      <c r="I11794" s="11">
        <f t="shared" si="666"/>
        <v>10755705070.703638</v>
      </c>
      <c r="J11794" s="11">
        <f t="shared" si="667"/>
        <v>104309</v>
      </c>
      <c r="K11794" s="11">
        <f t="shared" si="668"/>
        <v>103113.87388148326</v>
      </c>
      <c r="L11794" s="12">
        <f t="shared" si="665"/>
        <v>1317790.7661609501</v>
      </c>
      <c r="M11794" s="11">
        <f>COUNTIF(E$2:$E11794,E11794)</f>
        <v>3217</v>
      </c>
      <c r="O11794" t="str">
        <f t="shared" si="669"/>
        <v/>
      </c>
    </row>
    <row r="11795" spans="1:15" hidden="1">
      <c r="A11795" s="41" t="s">
        <v>103</v>
      </c>
      <c r="B11795" s="46">
        <v>45835</v>
      </c>
      <c r="C11795" s="8" t="s">
        <v>13</v>
      </c>
      <c r="D11795" s="8" t="s">
        <v>46</v>
      </c>
      <c r="E11795" s="8" t="s">
        <v>46</v>
      </c>
      <c r="F11795" s="9">
        <f t="shared" si="664"/>
        <v>-47900000</v>
      </c>
      <c r="G11795" s="9">
        <v>-479</v>
      </c>
      <c r="H11795" s="10">
        <v>-49949162</v>
      </c>
      <c r="I11795" s="11">
        <f t="shared" si="666"/>
        <v>10706313525.114408</v>
      </c>
      <c r="J11795" s="11">
        <f t="shared" si="667"/>
        <v>103830</v>
      </c>
      <c r="K11795" s="11">
        <f t="shared" si="668"/>
        <v>103113.87388148326</v>
      </c>
      <c r="L11795" s="12">
        <f t="shared" si="665"/>
        <v>557616.41076951474</v>
      </c>
      <c r="M11795" s="11">
        <f>COUNTIF(E$2:$E11795,E11795)</f>
        <v>3218</v>
      </c>
      <c r="O11795" t="str">
        <f t="shared" si="669"/>
        <v/>
      </c>
    </row>
    <row r="11796" spans="1:15" hidden="1">
      <c r="A11796" s="41" t="s">
        <v>103</v>
      </c>
      <c r="B11796" s="46">
        <v>45835</v>
      </c>
      <c r="C11796" s="8" t="s">
        <v>13</v>
      </c>
      <c r="D11796" s="8" t="s">
        <v>46</v>
      </c>
      <c r="E11796" s="8" t="s">
        <v>46</v>
      </c>
      <c r="F11796" s="9">
        <f t="shared" si="664"/>
        <v>-47900000</v>
      </c>
      <c r="G11796" s="9">
        <v>-479</v>
      </c>
      <c r="H11796" s="10">
        <v>-49949162</v>
      </c>
      <c r="I11796" s="11">
        <f t="shared" si="666"/>
        <v>10656921979.525179</v>
      </c>
      <c r="J11796" s="11">
        <f t="shared" si="667"/>
        <v>103351</v>
      </c>
      <c r="K11796" s="11">
        <f t="shared" si="668"/>
        <v>103113.87388148326</v>
      </c>
      <c r="L11796" s="12">
        <f t="shared" si="665"/>
        <v>557616.41076951474</v>
      </c>
      <c r="M11796" s="11">
        <f>COUNTIF(E$2:$E11796,E11796)</f>
        <v>3219</v>
      </c>
      <c r="O11796" t="str">
        <f t="shared" si="669"/>
        <v/>
      </c>
    </row>
    <row r="11797" spans="1:15" hidden="1">
      <c r="A11797" s="41" t="s">
        <v>103</v>
      </c>
      <c r="B11797" s="46">
        <v>45835</v>
      </c>
      <c r="C11797" s="8" t="s">
        <v>13</v>
      </c>
      <c r="D11797" s="8" t="s">
        <v>46</v>
      </c>
      <c r="E11797" s="8" t="s">
        <v>46</v>
      </c>
      <c r="F11797" s="9">
        <f t="shared" si="664"/>
        <v>-6600000</v>
      </c>
      <c r="G11797" s="9">
        <v>-66</v>
      </c>
      <c r="H11797" s="10">
        <v>-6882348</v>
      </c>
      <c r="I11797" s="11">
        <f t="shared" si="666"/>
        <v>10650116463.849001</v>
      </c>
      <c r="J11797" s="11">
        <f t="shared" si="667"/>
        <v>103285</v>
      </c>
      <c r="K11797" s="11">
        <f t="shared" si="668"/>
        <v>103113.87388148326</v>
      </c>
      <c r="L11797" s="12">
        <f t="shared" si="665"/>
        <v>76832.323822104372</v>
      </c>
      <c r="M11797" s="11">
        <f>COUNTIF(E$2:$E11797,E11797)</f>
        <v>3220</v>
      </c>
      <c r="O11797" t="str">
        <f t="shared" si="669"/>
        <v/>
      </c>
    </row>
    <row r="11798" spans="1:15" hidden="1">
      <c r="A11798" s="41" t="s">
        <v>103</v>
      </c>
      <c r="B11798" s="46">
        <v>45835</v>
      </c>
      <c r="C11798" s="8" t="s">
        <v>13</v>
      </c>
      <c r="D11798" s="8" t="s">
        <v>46</v>
      </c>
      <c r="E11798" s="8" t="s">
        <v>46</v>
      </c>
      <c r="F11798" s="9">
        <f t="shared" si="664"/>
        <v>-5500000</v>
      </c>
      <c r="G11798" s="9">
        <v>-55</v>
      </c>
      <c r="H11798" s="10">
        <v>-5735290</v>
      </c>
      <c r="I11798" s="11">
        <f t="shared" si="666"/>
        <v>10644445200.785519</v>
      </c>
      <c r="J11798" s="11">
        <f t="shared" si="667"/>
        <v>103230</v>
      </c>
      <c r="K11798" s="11">
        <f t="shared" si="668"/>
        <v>103113.87388148326</v>
      </c>
      <c r="L11798" s="12">
        <f t="shared" si="665"/>
        <v>64026.936518420465</v>
      </c>
      <c r="M11798" s="11">
        <f>COUNTIF(E$2:$E11798,E11798)</f>
        <v>3221</v>
      </c>
      <c r="O11798" t="str">
        <f t="shared" si="669"/>
        <v/>
      </c>
    </row>
    <row r="11799" spans="1:15" hidden="1">
      <c r="A11799" s="41" t="s">
        <v>103</v>
      </c>
      <c r="B11799" s="46">
        <v>45835</v>
      </c>
      <c r="C11799" s="8" t="s">
        <v>13</v>
      </c>
      <c r="D11799" s="8" t="s">
        <v>46</v>
      </c>
      <c r="E11799" s="8" t="s">
        <v>46</v>
      </c>
      <c r="F11799" s="9">
        <f t="shared" si="664"/>
        <v>-95800000</v>
      </c>
      <c r="G11799" s="9">
        <v>-958</v>
      </c>
      <c r="H11799" s="10">
        <v>-99898324</v>
      </c>
      <c r="I11799" s="11">
        <f t="shared" si="666"/>
        <v>10545662109.607058</v>
      </c>
      <c r="J11799" s="11">
        <f t="shared" si="667"/>
        <v>102272</v>
      </c>
      <c r="K11799" s="11">
        <f t="shared" si="668"/>
        <v>103113.87388148326</v>
      </c>
      <c r="L11799" s="12">
        <f t="shared" si="665"/>
        <v>1115232.8215390295</v>
      </c>
      <c r="M11799" s="11">
        <f>COUNTIF(E$2:$E11799,E11799)</f>
        <v>3222</v>
      </c>
      <c r="O11799" t="str">
        <f t="shared" si="669"/>
        <v/>
      </c>
    </row>
    <row r="11800" spans="1:15" hidden="1">
      <c r="A11800" s="41" t="s">
        <v>103</v>
      </c>
      <c r="B11800" s="46">
        <v>45835</v>
      </c>
      <c r="C11800" s="8" t="s">
        <v>13</v>
      </c>
      <c r="D11800" s="8" t="s">
        <v>46</v>
      </c>
      <c r="E11800" s="8" t="s">
        <v>46</v>
      </c>
      <c r="F11800" s="9">
        <f t="shared" si="664"/>
        <v>-47900000</v>
      </c>
      <c r="G11800" s="9">
        <v>-479</v>
      </c>
      <c r="H11800" s="10">
        <v>-49949162</v>
      </c>
      <c r="I11800" s="11">
        <f t="shared" si="666"/>
        <v>10496270564.017828</v>
      </c>
      <c r="J11800" s="11">
        <f t="shared" si="667"/>
        <v>101793</v>
      </c>
      <c r="K11800" s="11">
        <f t="shared" si="668"/>
        <v>103113.87388148326</v>
      </c>
      <c r="L11800" s="12">
        <f t="shared" si="665"/>
        <v>557616.41076951474</v>
      </c>
      <c r="M11800" s="11">
        <f>COUNTIF(E$2:$E11800,E11800)</f>
        <v>3223</v>
      </c>
      <c r="O11800" t="str">
        <f t="shared" si="669"/>
        <v/>
      </c>
    </row>
    <row r="11801" spans="1:15" hidden="1">
      <c r="A11801" s="41" t="s">
        <v>103</v>
      </c>
      <c r="B11801" s="46">
        <v>45835</v>
      </c>
      <c r="C11801" s="8" t="s">
        <v>13</v>
      </c>
      <c r="D11801" s="8" t="s">
        <v>46</v>
      </c>
      <c r="E11801" s="8" t="s">
        <v>46</v>
      </c>
      <c r="F11801" s="9">
        <f t="shared" si="664"/>
        <v>-1900000</v>
      </c>
      <c r="G11801" s="9">
        <v>-19</v>
      </c>
      <c r="H11801" s="10">
        <v>-1981282</v>
      </c>
      <c r="I11801" s="11">
        <f t="shared" si="666"/>
        <v>10494311400.41408</v>
      </c>
      <c r="J11801" s="11">
        <f t="shared" si="667"/>
        <v>101774</v>
      </c>
      <c r="K11801" s="11">
        <f t="shared" si="668"/>
        <v>103113.87388148326</v>
      </c>
      <c r="L11801" s="12">
        <f t="shared" si="665"/>
        <v>22118.396251817932</v>
      </c>
      <c r="M11801" s="11">
        <f>COUNTIF(E$2:$E11801,E11801)</f>
        <v>3224</v>
      </c>
      <c r="O11801" t="str">
        <f t="shared" si="669"/>
        <v/>
      </c>
    </row>
    <row r="11802" spans="1:15" hidden="1">
      <c r="A11802" s="41" t="s">
        <v>103</v>
      </c>
      <c r="B11802" s="46">
        <v>45838</v>
      </c>
      <c r="C11802" s="8" t="s">
        <v>13</v>
      </c>
      <c r="D11802" s="8" t="s">
        <v>14</v>
      </c>
      <c r="E11802" s="8" t="s">
        <v>14</v>
      </c>
      <c r="F11802" s="9">
        <f t="shared" si="664"/>
        <v>-900000</v>
      </c>
      <c r="G11802" s="9">
        <v>-9</v>
      </c>
      <c r="H11802" s="10">
        <v>-971631</v>
      </c>
      <c r="I11802" s="11">
        <f t="shared" si="666"/>
        <v>15545834027.611418</v>
      </c>
      <c r="J11802" s="11">
        <f t="shared" si="667"/>
        <v>150523</v>
      </c>
      <c r="K11802" s="11">
        <f t="shared" si="668"/>
        <v>103278.79478625472</v>
      </c>
      <c r="L11802" s="12">
        <f t="shared" si="665"/>
        <v>42121.846923707519</v>
      </c>
      <c r="M11802" s="11">
        <f>COUNTIF(E$2:$E11802,E11802)</f>
        <v>2177</v>
      </c>
      <c r="O11802" t="str">
        <f t="shared" si="669"/>
        <v/>
      </c>
    </row>
    <row r="11803" spans="1:15" hidden="1">
      <c r="A11803" s="41" t="s">
        <v>103</v>
      </c>
      <c r="B11803" s="46">
        <v>45838</v>
      </c>
      <c r="C11803" s="8" t="s">
        <v>13</v>
      </c>
      <c r="D11803" s="8" t="s">
        <v>46</v>
      </c>
      <c r="E11803" s="8" t="s">
        <v>46</v>
      </c>
      <c r="F11803" s="9">
        <f t="shared" si="664"/>
        <v>36200000</v>
      </c>
      <c r="G11803" s="9">
        <v>362</v>
      </c>
      <c r="H11803" s="10">
        <v>37863390</v>
      </c>
      <c r="I11803" s="11">
        <f t="shared" si="666"/>
        <v>10532174790.41408</v>
      </c>
      <c r="J11803" s="11">
        <f t="shared" si="667"/>
        <v>102136</v>
      </c>
      <c r="K11803" s="11">
        <f t="shared" si="668"/>
        <v>103119.1234277246</v>
      </c>
      <c r="L11803" s="12">
        <f t="shared" si="665"/>
        <v>0</v>
      </c>
      <c r="M11803" s="11">
        <f>COUNTIF(E$2:$E11803,E11803)</f>
        <v>3225</v>
      </c>
      <c r="O11803" t="str">
        <f t="shared" si="669"/>
        <v/>
      </c>
    </row>
    <row r="11804" spans="1:15" hidden="1">
      <c r="A11804" s="41" t="s">
        <v>103</v>
      </c>
      <c r="B11804" s="46">
        <v>45838</v>
      </c>
      <c r="C11804" s="8" t="s">
        <v>13</v>
      </c>
      <c r="D11804" s="8" t="s">
        <v>46</v>
      </c>
      <c r="E11804" s="8" t="s">
        <v>46</v>
      </c>
      <c r="F11804" s="9">
        <f t="shared" si="664"/>
        <v>2700000</v>
      </c>
      <c r="G11804" s="9">
        <v>27</v>
      </c>
      <c r="H11804" s="10">
        <v>2824065</v>
      </c>
      <c r="I11804" s="11">
        <f t="shared" si="666"/>
        <v>10534998855.41408</v>
      </c>
      <c r="J11804" s="11">
        <f t="shared" si="667"/>
        <v>102163</v>
      </c>
      <c r="K11804" s="11">
        <f t="shared" si="668"/>
        <v>103119.51347761988</v>
      </c>
      <c r="L11804" s="12">
        <f t="shared" si="665"/>
        <v>0</v>
      </c>
      <c r="M11804" s="11">
        <f>COUNTIF(E$2:$E11804,E11804)</f>
        <v>3226</v>
      </c>
      <c r="O11804" t="str">
        <f t="shared" si="669"/>
        <v/>
      </c>
    </row>
    <row r="11805" spans="1:15" hidden="1">
      <c r="A11805" s="41" t="s">
        <v>103</v>
      </c>
      <c r="B11805" s="46">
        <v>45838</v>
      </c>
      <c r="C11805" s="8" t="s">
        <v>13</v>
      </c>
      <c r="D11805" s="8" t="s">
        <v>46</v>
      </c>
      <c r="E11805" s="8" t="s">
        <v>46</v>
      </c>
      <c r="F11805" s="9">
        <f t="shared" si="664"/>
        <v>90700000</v>
      </c>
      <c r="G11805" s="9">
        <v>907</v>
      </c>
      <c r="H11805" s="10">
        <v>94942946</v>
      </c>
      <c r="I11805" s="11">
        <f t="shared" si="666"/>
        <v>10629941801.41408</v>
      </c>
      <c r="J11805" s="11">
        <f t="shared" si="667"/>
        <v>103070</v>
      </c>
      <c r="K11805" s="11">
        <f t="shared" si="668"/>
        <v>103133.22791708625</v>
      </c>
      <c r="L11805" s="12">
        <f t="shared" si="665"/>
        <v>0</v>
      </c>
      <c r="M11805" s="11">
        <f>COUNTIF(E$2:$E11805,E11805)</f>
        <v>3227</v>
      </c>
      <c r="O11805" t="str">
        <f t="shared" si="669"/>
        <v/>
      </c>
    </row>
    <row r="11806" spans="1:15" hidden="1">
      <c r="A11806" s="41" t="s">
        <v>103</v>
      </c>
      <c r="B11806" s="46">
        <v>45838</v>
      </c>
      <c r="C11806" s="8" t="s">
        <v>13</v>
      </c>
      <c r="D11806" s="8" t="s">
        <v>46</v>
      </c>
      <c r="E11806" s="8" t="s">
        <v>46</v>
      </c>
      <c r="F11806" s="9">
        <f t="shared" si="664"/>
        <v>2300000</v>
      </c>
      <c r="G11806" s="9">
        <v>23</v>
      </c>
      <c r="H11806" s="10">
        <v>2405685</v>
      </c>
      <c r="I11806" s="11">
        <f t="shared" si="666"/>
        <v>10632347486.41408</v>
      </c>
      <c r="J11806" s="11">
        <f t="shared" si="667"/>
        <v>103093</v>
      </c>
      <c r="K11806" s="11">
        <f t="shared" si="668"/>
        <v>103133.5540377531</v>
      </c>
      <c r="L11806" s="12">
        <f t="shared" si="665"/>
        <v>0</v>
      </c>
      <c r="M11806" s="11">
        <f>COUNTIF(E$2:$E11806,E11806)</f>
        <v>3228</v>
      </c>
      <c r="O11806" t="str">
        <f t="shared" si="669"/>
        <v/>
      </c>
    </row>
    <row r="11807" spans="1:15" hidden="1">
      <c r="A11807" s="41" t="s">
        <v>103</v>
      </c>
      <c r="B11807" s="46">
        <v>45838</v>
      </c>
      <c r="C11807" s="8" t="s">
        <v>13</v>
      </c>
      <c r="D11807" s="8" t="s">
        <v>46</v>
      </c>
      <c r="E11807" s="8" t="s">
        <v>46</v>
      </c>
      <c r="F11807" s="9">
        <f t="shared" si="664"/>
        <v>-14400000</v>
      </c>
      <c r="G11807" s="9">
        <v>-144</v>
      </c>
      <c r="H11807" s="10">
        <v>-15019200</v>
      </c>
      <c r="I11807" s="11">
        <f t="shared" si="666"/>
        <v>10617496254.632643</v>
      </c>
      <c r="J11807" s="11">
        <f t="shared" si="667"/>
        <v>102949</v>
      </c>
      <c r="K11807" s="11">
        <f t="shared" si="668"/>
        <v>103133.5540377531</v>
      </c>
      <c r="L11807" s="12">
        <f t="shared" si="665"/>
        <v>167968.21856355295</v>
      </c>
      <c r="M11807" s="11">
        <f>COUNTIF(E$2:$E11807,E11807)</f>
        <v>3229</v>
      </c>
      <c r="O11807" t="str">
        <f t="shared" si="669"/>
        <v/>
      </c>
    </row>
    <row r="11808" spans="1:15" hidden="1">
      <c r="A11808" s="41" t="s">
        <v>103</v>
      </c>
      <c r="B11808" s="46">
        <v>45838</v>
      </c>
      <c r="C11808" s="8" t="s">
        <v>13</v>
      </c>
      <c r="D11808" s="8" t="s">
        <v>46</v>
      </c>
      <c r="E11808" s="8" t="s">
        <v>46</v>
      </c>
      <c r="F11808" s="9">
        <f t="shared" si="664"/>
        <v>-24600000</v>
      </c>
      <c r="G11808" s="9">
        <v>-246</v>
      </c>
      <c r="H11808" s="10">
        <v>-25657800</v>
      </c>
      <c r="I11808" s="11">
        <f t="shared" si="666"/>
        <v>10592125400.339355</v>
      </c>
      <c r="J11808" s="11">
        <f t="shared" si="667"/>
        <v>102703</v>
      </c>
      <c r="K11808" s="11">
        <f t="shared" si="668"/>
        <v>103133.5540377531</v>
      </c>
      <c r="L11808" s="12">
        <f t="shared" si="665"/>
        <v>286945.70671273768</v>
      </c>
      <c r="M11808" s="11">
        <f>COUNTIF(E$2:$E11808,E11808)</f>
        <v>3230</v>
      </c>
      <c r="O11808" t="str">
        <f t="shared" si="669"/>
        <v/>
      </c>
    </row>
    <row r="11809" spans="1:15" hidden="1">
      <c r="A11809" s="41" t="s">
        <v>103</v>
      </c>
      <c r="B11809" s="46">
        <v>45838</v>
      </c>
      <c r="C11809" s="8" t="s">
        <v>13</v>
      </c>
      <c r="D11809" s="8" t="s">
        <v>46</v>
      </c>
      <c r="E11809" s="8" t="s">
        <v>46</v>
      </c>
      <c r="F11809" s="9">
        <f t="shared" si="664"/>
        <v>-19100000</v>
      </c>
      <c r="G11809" s="9">
        <v>-191</v>
      </c>
      <c r="H11809" s="10">
        <v>-19921300</v>
      </c>
      <c r="I11809" s="11">
        <f t="shared" si="666"/>
        <v>10572426891.518145</v>
      </c>
      <c r="J11809" s="11">
        <f t="shared" si="667"/>
        <v>102512</v>
      </c>
      <c r="K11809" s="11">
        <f t="shared" si="668"/>
        <v>103133.5540377531</v>
      </c>
      <c r="L11809" s="12">
        <f t="shared" si="665"/>
        <v>222791.17878915742</v>
      </c>
      <c r="M11809" s="11">
        <f>COUNTIF(E$2:$E11809,E11809)</f>
        <v>3231</v>
      </c>
      <c r="O11809" t="str">
        <f t="shared" si="669"/>
        <v/>
      </c>
    </row>
    <row r="11810" spans="1:15" hidden="1">
      <c r="A11810" s="41" t="s">
        <v>103</v>
      </c>
      <c r="B11810" s="46">
        <v>45838</v>
      </c>
      <c r="C11810" s="8" t="s">
        <v>13</v>
      </c>
      <c r="D11810" s="8" t="s">
        <v>46</v>
      </c>
      <c r="E11810" s="8" t="s">
        <v>46</v>
      </c>
      <c r="F11810" s="9">
        <f t="shared" si="664"/>
        <v>-900000</v>
      </c>
      <c r="G11810" s="9">
        <v>-9</v>
      </c>
      <c r="H11810" s="10">
        <v>-938700</v>
      </c>
      <c r="I11810" s="11">
        <f t="shared" si="666"/>
        <v>10571498689.531805</v>
      </c>
      <c r="J11810" s="11">
        <f t="shared" si="667"/>
        <v>102503</v>
      </c>
      <c r="K11810" s="11">
        <f t="shared" si="668"/>
        <v>103133.5540377531</v>
      </c>
      <c r="L11810" s="12">
        <f t="shared" si="665"/>
        <v>10498.013660222059</v>
      </c>
      <c r="M11810" s="11">
        <f>COUNTIF(E$2:$E11810,E11810)</f>
        <v>3232</v>
      </c>
      <c r="O11810" t="str">
        <f t="shared" si="669"/>
        <v/>
      </c>
    </row>
    <row r="11811" spans="1:15" hidden="1">
      <c r="A11811" s="41" t="s">
        <v>103</v>
      </c>
      <c r="B11811" s="46">
        <v>45838</v>
      </c>
      <c r="C11811" s="8" t="s">
        <v>13</v>
      </c>
      <c r="D11811" s="8" t="s">
        <v>46</v>
      </c>
      <c r="E11811" s="8" t="s">
        <v>46</v>
      </c>
      <c r="F11811" s="9">
        <f t="shared" si="664"/>
        <v>-17300000</v>
      </c>
      <c r="G11811" s="9">
        <v>-173</v>
      </c>
      <c r="H11811" s="10">
        <v>-18043900</v>
      </c>
      <c r="I11811" s="11">
        <f t="shared" si="666"/>
        <v>10553656584.683273</v>
      </c>
      <c r="J11811" s="11">
        <f t="shared" si="667"/>
        <v>102330</v>
      </c>
      <c r="K11811" s="11">
        <f t="shared" si="668"/>
        <v>103133.5540377531</v>
      </c>
      <c r="L11811" s="12">
        <f t="shared" si="665"/>
        <v>201795.15146871284</v>
      </c>
      <c r="M11811" s="11">
        <f>COUNTIF(E$2:$E11811,E11811)</f>
        <v>3233</v>
      </c>
      <c r="O11811" t="str">
        <f t="shared" si="669"/>
        <v/>
      </c>
    </row>
    <row r="11812" spans="1:15" hidden="1">
      <c r="A11812" s="41" t="s">
        <v>103</v>
      </c>
      <c r="B11812" s="46">
        <v>45838</v>
      </c>
      <c r="C11812" s="8" t="s">
        <v>13</v>
      </c>
      <c r="D11812" s="8" t="s">
        <v>46</v>
      </c>
      <c r="E11812" s="8" t="s">
        <v>46</v>
      </c>
      <c r="F11812" s="9">
        <f t="shared" si="664"/>
        <v>-9500000</v>
      </c>
      <c r="G11812" s="9">
        <v>-95</v>
      </c>
      <c r="H11812" s="10">
        <v>-9908500</v>
      </c>
      <c r="I11812" s="11">
        <f t="shared" si="666"/>
        <v>10543858897.049686</v>
      </c>
      <c r="J11812" s="11">
        <f t="shared" si="667"/>
        <v>102235</v>
      </c>
      <c r="K11812" s="11">
        <f t="shared" si="668"/>
        <v>103133.5540377531</v>
      </c>
      <c r="L11812" s="12">
        <f t="shared" si="665"/>
        <v>110812.36641345546</v>
      </c>
      <c r="M11812" s="11">
        <f>COUNTIF(E$2:$E11812,E11812)</f>
        <v>3234</v>
      </c>
      <c r="O11812" t="str">
        <f t="shared" si="669"/>
        <v/>
      </c>
    </row>
    <row r="11813" spans="1:15" hidden="1">
      <c r="A11813" s="41" t="s">
        <v>103</v>
      </c>
      <c r="B11813" s="46">
        <v>45838</v>
      </c>
      <c r="C11813" s="8" t="s">
        <v>13</v>
      </c>
      <c r="D11813" s="8" t="s">
        <v>46</v>
      </c>
      <c r="E11813" s="8" t="s">
        <v>46</v>
      </c>
      <c r="F11813" s="9">
        <f t="shared" si="664"/>
        <v>13800000</v>
      </c>
      <c r="G11813" s="9">
        <v>138</v>
      </c>
      <c r="H11813" s="10">
        <v>14424864</v>
      </c>
      <c r="I11813" s="11">
        <f t="shared" si="666"/>
        <v>10558283761.049686</v>
      </c>
      <c r="J11813" s="11">
        <f t="shared" si="667"/>
        <v>102373</v>
      </c>
      <c r="K11813" s="11">
        <f t="shared" si="668"/>
        <v>103135.43376720118</v>
      </c>
      <c r="L11813" s="12">
        <f t="shared" si="665"/>
        <v>0</v>
      </c>
      <c r="M11813" s="11">
        <f>COUNTIF(E$2:$E11813,E11813)</f>
        <v>3235</v>
      </c>
      <c r="O11813" t="str">
        <f t="shared" si="669"/>
        <v/>
      </c>
    </row>
    <row r="11814" spans="1:15" hidden="1">
      <c r="A11814" s="41" t="s">
        <v>103</v>
      </c>
      <c r="B11814" s="46">
        <v>45838</v>
      </c>
      <c r="C11814" s="8" t="s">
        <v>13</v>
      </c>
      <c r="D11814" s="8" t="s">
        <v>90</v>
      </c>
      <c r="E11814" s="8" t="s">
        <v>90</v>
      </c>
      <c r="F11814" s="9">
        <f t="shared" si="664"/>
        <v>545600000</v>
      </c>
      <c r="G11814" s="9">
        <v>5456</v>
      </c>
      <c r="H11814" s="10">
        <v>590666560</v>
      </c>
      <c r="I11814" s="11">
        <f t="shared" si="666"/>
        <v>5229685535.24438</v>
      </c>
      <c r="J11814" s="11">
        <f t="shared" si="667"/>
        <v>49420</v>
      </c>
      <c r="K11814" s="11">
        <f t="shared" si="668"/>
        <v>105821.23705472238</v>
      </c>
      <c r="L11814" s="12">
        <f t="shared" si="665"/>
        <v>0</v>
      </c>
      <c r="M11814" s="11">
        <f>COUNTIF(E$2:$E11814,E11814)</f>
        <v>1871</v>
      </c>
      <c r="O11814" t="str">
        <f t="shared" si="669"/>
        <v/>
      </c>
    </row>
    <row r="11815" spans="1:15" hidden="1">
      <c r="A11815" s="41" t="s">
        <v>103</v>
      </c>
      <c r="B11815" s="46">
        <v>45838</v>
      </c>
      <c r="C11815" s="8" t="s">
        <v>13</v>
      </c>
      <c r="D11815" s="8" t="s">
        <v>46</v>
      </c>
      <c r="E11815" s="8" t="s">
        <v>46</v>
      </c>
      <c r="F11815" s="9">
        <f t="shared" si="664"/>
        <v>-28700000</v>
      </c>
      <c r="G11815" s="9">
        <v>-287</v>
      </c>
      <c r="H11815" s="10">
        <v>-29934100</v>
      </c>
      <c r="I11815" s="11">
        <f t="shared" si="666"/>
        <v>10528683891.5585</v>
      </c>
      <c r="J11815" s="11">
        <f t="shared" si="667"/>
        <v>102086</v>
      </c>
      <c r="K11815" s="11">
        <f t="shared" si="668"/>
        <v>103135.43376720118</v>
      </c>
      <c r="L11815" s="12">
        <f t="shared" si="665"/>
        <v>334230.50881326199</v>
      </c>
      <c r="M11815" s="11">
        <f>COUNTIF(E$2:$E11815,E11815)</f>
        <v>3236</v>
      </c>
      <c r="O11815" t="str">
        <f t="shared" si="669"/>
        <v/>
      </c>
    </row>
    <row r="11816" spans="1:15" hidden="1">
      <c r="A11816" s="41" t="s">
        <v>103</v>
      </c>
      <c r="B11816" s="46">
        <v>45838</v>
      </c>
      <c r="C11816" s="8" t="s">
        <v>13</v>
      </c>
      <c r="D11816" s="8" t="s">
        <v>46</v>
      </c>
      <c r="E11816" s="8" t="s">
        <v>46</v>
      </c>
      <c r="F11816" s="9">
        <f t="shared" si="664"/>
        <v>-9500000</v>
      </c>
      <c r="G11816" s="9">
        <v>-95</v>
      </c>
      <c r="H11816" s="10">
        <v>-9908500</v>
      </c>
      <c r="I11816" s="11">
        <f t="shared" si="666"/>
        <v>10518886025.350616</v>
      </c>
      <c r="J11816" s="11">
        <f t="shared" si="667"/>
        <v>101991</v>
      </c>
      <c r="K11816" s="11">
        <f t="shared" si="668"/>
        <v>103135.43376720118</v>
      </c>
      <c r="L11816" s="12">
        <f t="shared" si="665"/>
        <v>110633.79211588763</v>
      </c>
      <c r="M11816" s="11">
        <f>COUNTIF(E$2:$E11816,E11816)</f>
        <v>3237</v>
      </c>
      <c r="O11816" t="str">
        <f t="shared" si="669"/>
        <v/>
      </c>
    </row>
    <row r="11817" spans="1:15" hidden="1">
      <c r="A11817" s="41" t="s">
        <v>103</v>
      </c>
      <c r="B11817" s="46">
        <v>45838</v>
      </c>
      <c r="C11817" s="8" t="s">
        <v>13</v>
      </c>
      <c r="D11817" s="8" t="s">
        <v>46</v>
      </c>
      <c r="E11817" s="8" t="s">
        <v>46</v>
      </c>
      <c r="F11817" s="9">
        <f t="shared" si="664"/>
        <v>2200000</v>
      </c>
      <c r="G11817" s="9">
        <v>22</v>
      </c>
      <c r="H11817" s="10">
        <v>2269212</v>
      </c>
      <c r="I11817" s="11">
        <f t="shared" si="666"/>
        <v>10521155237.350616</v>
      </c>
      <c r="J11817" s="11">
        <f t="shared" si="667"/>
        <v>102013</v>
      </c>
      <c r="K11817" s="11">
        <f t="shared" si="668"/>
        <v>103135.43604590216</v>
      </c>
      <c r="L11817" s="12">
        <f t="shared" si="665"/>
        <v>0</v>
      </c>
      <c r="M11817" s="11">
        <f>COUNTIF(E$2:$E11817,E11817)</f>
        <v>3238</v>
      </c>
      <c r="O11817" t="str">
        <f t="shared" si="669"/>
        <v/>
      </c>
    </row>
    <row r="11818" spans="1:15" hidden="1">
      <c r="A11818" s="41" t="s">
        <v>103</v>
      </c>
      <c r="B11818" s="46">
        <v>45838</v>
      </c>
      <c r="C11818" s="8" t="s">
        <v>13</v>
      </c>
      <c r="D11818" s="8" t="s">
        <v>14</v>
      </c>
      <c r="E11818" s="8" t="s">
        <v>14</v>
      </c>
      <c r="F11818" s="9">
        <f t="shared" ref="F11818:F11881" si="670">100000*G11818</f>
        <v>-900000</v>
      </c>
      <c r="G11818" s="9">
        <v>-9</v>
      </c>
      <c r="H11818" s="10">
        <v>-971631</v>
      </c>
      <c r="I11818" s="11">
        <f t="shared" si="666"/>
        <v>15544904518.458342</v>
      </c>
      <c r="J11818" s="11">
        <f t="shared" si="667"/>
        <v>150514</v>
      </c>
      <c r="K11818" s="11">
        <f t="shared" si="668"/>
        <v>103278.79478625472</v>
      </c>
      <c r="L11818" s="12">
        <f t="shared" si="665"/>
        <v>42121.846923707519</v>
      </c>
      <c r="M11818" s="11">
        <f>COUNTIF(E$2:$E11818,E11818)</f>
        <v>2178</v>
      </c>
      <c r="O11818" t="str">
        <f t="shared" si="669"/>
        <v/>
      </c>
    </row>
    <row r="11819" spans="1:15" hidden="1">
      <c r="A11819" s="41" t="s">
        <v>103</v>
      </c>
      <c r="B11819" s="46">
        <v>45838</v>
      </c>
      <c r="C11819" s="8" t="s">
        <v>13</v>
      </c>
      <c r="D11819" s="8" t="s">
        <v>14</v>
      </c>
      <c r="E11819" s="8" t="s">
        <v>14</v>
      </c>
      <c r="F11819" s="9">
        <f t="shared" si="670"/>
        <v>46300000</v>
      </c>
      <c r="G11819" s="9">
        <v>463</v>
      </c>
      <c r="H11819" s="10">
        <v>49923438</v>
      </c>
      <c r="I11819" s="11">
        <f t="shared" si="666"/>
        <v>15594827956.458342</v>
      </c>
      <c r="J11819" s="11">
        <f t="shared" si="667"/>
        <v>150977</v>
      </c>
      <c r="K11819" s="11">
        <f t="shared" si="668"/>
        <v>103292.73966536851</v>
      </c>
      <c r="L11819" s="12">
        <f t="shared" si="665"/>
        <v>0</v>
      </c>
      <c r="M11819" s="11">
        <f>COUNTIF(E$2:$E11819,E11819)</f>
        <v>2179</v>
      </c>
      <c r="O11819" t="str">
        <f t="shared" si="669"/>
        <v/>
      </c>
    </row>
    <row r="11820" spans="1:15" hidden="1">
      <c r="A11820" s="41" t="s">
        <v>103</v>
      </c>
      <c r="B11820" s="46">
        <v>45838</v>
      </c>
      <c r="C11820" s="8" t="s">
        <v>13</v>
      </c>
      <c r="D11820" s="8" t="s">
        <v>46</v>
      </c>
      <c r="E11820" s="8" t="s">
        <v>46</v>
      </c>
      <c r="F11820" s="9">
        <f t="shared" si="670"/>
        <v>-4700000</v>
      </c>
      <c r="G11820" s="9">
        <v>-47</v>
      </c>
      <c r="H11820" s="10">
        <v>-4902100</v>
      </c>
      <c r="I11820" s="11">
        <f t="shared" si="666"/>
        <v>10516307871.856459</v>
      </c>
      <c r="J11820" s="11">
        <f t="shared" si="667"/>
        <v>101966</v>
      </c>
      <c r="K11820" s="11">
        <f t="shared" si="668"/>
        <v>103135.43604590216</v>
      </c>
      <c r="L11820" s="12">
        <f t="shared" si="665"/>
        <v>54734.505842599086</v>
      </c>
      <c r="M11820" s="11">
        <f>COUNTIF(E$2:$E11820,E11820)</f>
        <v>3239</v>
      </c>
      <c r="O11820" t="str">
        <f t="shared" si="669"/>
        <v/>
      </c>
    </row>
    <row r="11821" spans="1:15" hidden="1">
      <c r="A11821" s="41" t="s">
        <v>103</v>
      </c>
      <c r="B11821" s="46">
        <v>45838</v>
      </c>
      <c r="C11821" s="8" t="s">
        <v>13</v>
      </c>
      <c r="D11821" s="8" t="s">
        <v>48</v>
      </c>
      <c r="E11821" s="8" t="s">
        <v>48</v>
      </c>
      <c r="F11821" s="9">
        <f t="shared" si="670"/>
        <v>18000000</v>
      </c>
      <c r="G11821" s="9">
        <v>180</v>
      </c>
      <c r="H11821" s="10">
        <v>19920780</v>
      </c>
      <c r="I11821" s="11">
        <f t="shared" si="666"/>
        <v>11077754313.022198</v>
      </c>
      <c r="J11821" s="11">
        <f t="shared" si="667"/>
        <v>103905</v>
      </c>
      <c r="K11821" s="11">
        <f t="shared" si="668"/>
        <v>106614.25641713294</v>
      </c>
      <c r="L11821" s="12">
        <f t="shared" si="665"/>
        <v>0</v>
      </c>
      <c r="M11821" s="11">
        <f>COUNTIF(E$2:$E11821,E11821)</f>
        <v>627</v>
      </c>
      <c r="O11821" t="str">
        <f t="shared" si="669"/>
        <v/>
      </c>
    </row>
    <row r="11822" spans="1:15" hidden="1">
      <c r="A11822" s="41" t="s">
        <v>103</v>
      </c>
      <c r="B11822" s="46">
        <v>45838</v>
      </c>
      <c r="C11822" s="8" t="s">
        <v>13</v>
      </c>
      <c r="D11822" s="8" t="s">
        <v>46</v>
      </c>
      <c r="E11822" s="8" t="s">
        <v>46</v>
      </c>
      <c r="F11822" s="9">
        <f t="shared" si="670"/>
        <v>-383300000</v>
      </c>
      <c r="G11822" s="9">
        <v>-3833</v>
      </c>
      <c r="H11822" s="10">
        <v>-399781900</v>
      </c>
      <c r="I11822" s="11">
        <f t="shared" si="666"/>
        <v>10120989745.492516</v>
      </c>
      <c r="J11822" s="11">
        <f t="shared" si="667"/>
        <v>98133</v>
      </c>
      <c r="K11822" s="11">
        <f t="shared" si="668"/>
        <v>103135.43604590216</v>
      </c>
      <c r="L11822" s="12">
        <f t="shared" ref="L11822:L11885" si="671">IF(G11822&lt;0,K11822*G11822-H11822,0)</f>
        <v>4463773.6360570192</v>
      </c>
      <c r="M11822" s="11">
        <f>COUNTIF(E$2:$E11822,E11822)</f>
        <v>3240</v>
      </c>
      <c r="O11822" t="str">
        <f t="shared" si="669"/>
        <v/>
      </c>
    </row>
    <row r="11823" spans="1:15" hidden="1">
      <c r="A11823" s="41" t="s">
        <v>103</v>
      </c>
      <c r="B11823" s="46">
        <v>45838</v>
      </c>
      <c r="C11823" s="8" t="s">
        <v>13</v>
      </c>
      <c r="D11823" s="8" t="s">
        <v>46</v>
      </c>
      <c r="E11823" s="8" t="s">
        <v>46</v>
      </c>
      <c r="F11823" s="9">
        <f t="shared" si="670"/>
        <v>-4700000</v>
      </c>
      <c r="G11823" s="9">
        <v>-47</v>
      </c>
      <c r="H11823" s="10">
        <v>-4902100</v>
      </c>
      <c r="I11823" s="11">
        <f t="shared" si="666"/>
        <v>10116142379.998358</v>
      </c>
      <c r="J11823" s="11">
        <f t="shared" si="667"/>
        <v>98086</v>
      </c>
      <c r="K11823" s="11">
        <f t="shared" si="668"/>
        <v>103135.43604590216</v>
      </c>
      <c r="L11823" s="12">
        <f t="shared" si="671"/>
        <v>54734.505842599086</v>
      </c>
      <c r="M11823" s="11">
        <f>COUNTIF(E$2:$E11823,E11823)</f>
        <v>3241</v>
      </c>
      <c r="O11823" t="str">
        <f t="shared" si="669"/>
        <v/>
      </c>
    </row>
    <row r="11824" spans="1:15" hidden="1">
      <c r="A11824" s="41" t="s">
        <v>103</v>
      </c>
      <c r="B11824" s="46">
        <v>45838</v>
      </c>
      <c r="C11824" s="8" t="s">
        <v>13</v>
      </c>
      <c r="D11824" s="8" t="s">
        <v>46</v>
      </c>
      <c r="E11824" s="8" t="s">
        <v>46</v>
      </c>
      <c r="F11824" s="9">
        <f t="shared" si="670"/>
        <v>-1800000</v>
      </c>
      <c r="G11824" s="9">
        <v>-18</v>
      </c>
      <c r="H11824" s="10">
        <v>-1877400</v>
      </c>
      <c r="I11824" s="11">
        <f t="shared" si="666"/>
        <v>10114285942.149532</v>
      </c>
      <c r="J11824" s="11">
        <f t="shared" si="667"/>
        <v>98068</v>
      </c>
      <c r="K11824" s="11">
        <f t="shared" si="668"/>
        <v>103135.43604590216</v>
      </c>
      <c r="L11824" s="12">
        <f t="shared" si="671"/>
        <v>20962.151173761114</v>
      </c>
      <c r="M11824" s="11">
        <f>COUNTIF(E$2:$E11824,E11824)</f>
        <v>3242</v>
      </c>
      <c r="O11824" t="str">
        <f t="shared" si="669"/>
        <v/>
      </c>
    </row>
    <row r="11825" spans="1:15" hidden="1">
      <c r="A11825" s="41" t="s">
        <v>103</v>
      </c>
      <c r="B11825" s="46">
        <v>45838</v>
      </c>
      <c r="C11825" s="8" t="s">
        <v>13</v>
      </c>
      <c r="D11825" s="8" t="s">
        <v>46</v>
      </c>
      <c r="E11825" s="8" t="s">
        <v>46</v>
      </c>
      <c r="F11825" s="9">
        <f t="shared" si="670"/>
        <v>-2800000</v>
      </c>
      <c r="G11825" s="9">
        <v>-28</v>
      </c>
      <c r="H11825" s="10">
        <v>-2920400</v>
      </c>
      <c r="I11825" s="11">
        <f t="shared" si="666"/>
        <v>10111398149.940247</v>
      </c>
      <c r="J11825" s="11">
        <f t="shared" si="667"/>
        <v>98040</v>
      </c>
      <c r="K11825" s="11">
        <f t="shared" si="668"/>
        <v>103135.43604590216</v>
      </c>
      <c r="L11825" s="12">
        <f t="shared" si="671"/>
        <v>32607.790714739822</v>
      </c>
      <c r="M11825" s="11">
        <f>COUNTIF(E$2:$E11825,E11825)</f>
        <v>3243</v>
      </c>
      <c r="O11825" t="str">
        <f t="shared" si="669"/>
        <v/>
      </c>
    </row>
    <row r="11826" spans="1:15" hidden="1">
      <c r="A11826" s="41" t="s">
        <v>103</v>
      </c>
      <c r="B11826" s="46">
        <v>45838</v>
      </c>
      <c r="C11826" s="8" t="s">
        <v>13</v>
      </c>
      <c r="D11826" s="8" t="s">
        <v>46</v>
      </c>
      <c r="E11826" s="8" t="s">
        <v>46</v>
      </c>
      <c r="F11826" s="9">
        <f t="shared" si="670"/>
        <v>-1900000</v>
      </c>
      <c r="G11826" s="9">
        <v>-19</v>
      </c>
      <c r="H11826" s="10">
        <v>-1981700</v>
      </c>
      <c r="I11826" s="11">
        <f t="shared" si="666"/>
        <v>10109438576.655375</v>
      </c>
      <c r="J11826" s="11">
        <f t="shared" si="667"/>
        <v>98021</v>
      </c>
      <c r="K11826" s="11">
        <f t="shared" si="668"/>
        <v>103135.43604590216</v>
      </c>
      <c r="L11826" s="12">
        <f t="shared" si="671"/>
        <v>22126.715127859032</v>
      </c>
      <c r="M11826" s="11">
        <f>COUNTIF(E$2:$E11826,E11826)</f>
        <v>3244</v>
      </c>
      <c r="O11826" t="str">
        <f t="shared" si="669"/>
        <v/>
      </c>
    </row>
    <row r="11827" spans="1:15" hidden="1">
      <c r="A11827" s="41" t="s">
        <v>103</v>
      </c>
      <c r="B11827" s="46">
        <v>45838</v>
      </c>
      <c r="C11827" s="8" t="s">
        <v>13</v>
      </c>
      <c r="D11827" s="8" t="s">
        <v>46</v>
      </c>
      <c r="E11827" s="8" t="s">
        <v>46</v>
      </c>
      <c r="F11827" s="9">
        <f t="shared" si="670"/>
        <v>-81400000</v>
      </c>
      <c r="G11827" s="9">
        <v>-814</v>
      </c>
      <c r="H11827" s="10">
        <v>-84900200</v>
      </c>
      <c r="I11827" s="11">
        <f t="shared" si="666"/>
        <v>10025486331.71401</v>
      </c>
      <c r="J11827" s="11">
        <f t="shared" si="667"/>
        <v>97207</v>
      </c>
      <c r="K11827" s="11">
        <f t="shared" si="668"/>
        <v>103135.43604590216</v>
      </c>
      <c r="L11827" s="12">
        <f t="shared" si="671"/>
        <v>947955.05863565207</v>
      </c>
      <c r="M11827" s="11">
        <f>COUNTIF(E$2:$E11827,E11827)</f>
        <v>3245</v>
      </c>
      <c r="O11827" t="str">
        <f t="shared" si="669"/>
        <v/>
      </c>
    </row>
    <row r="11828" spans="1:15" hidden="1">
      <c r="A11828" s="41" t="s">
        <v>103</v>
      </c>
      <c r="B11828" s="46">
        <v>45838</v>
      </c>
      <c r="C11828" s="8" t="s">
        <v>13</v>
      </c>
      <c r="D11828" s="8" t="s">
        <v>46</v>
      </c>
      <c r="E11828" s="8" t="s">
        <v>46</v>
      </c>
      <c r="F11828" s="9">
        <f t="shared" si="670"/>
        <v>-19100000</v>
      </c>
      <c r="G11828" s="9">
        <v>-191</v>
      </c>
      <c r="H11828" s="10">
        <v>-19921300</v>
      </c>
      <c r="I11828" s="11">
        <f t="shared" si="666"/>
        <v>10005787463.429243</v>
      </c>
      <c r="J11828" s="11">
        <f t="shared" si="667"/>
        <v>97016</v>
      </c>
      <c r="K11828" s="11">
        <f t="shared" si="668"/>
        <v>103135.43604590216</v>
      </c>
      <c r="L11828" s="12">
        <f t="shared" si="671"/>
        <v>222431.71523268893</v>
      </c>
      <c r="M11828" s="11">
        <f>COUNTIF(E$2:$E11828,E11828)</f>
        <v>3246</v>
      </c>
      <c r="O11828" t="str">
        <f t="shared" si="669"/>
        <v/>
      </c>
    </row>
    <row r="11829" spans="1:15" hidden="1">
      <c r="A11829" s="41" t="s">
        <v>103</v>
      </c>
      <c r="B11829" s="46">
        <v>45838</v>
      </c>
      <c r="C11829" s="8" t="s">
        <v>13</v>
      </c>
      <c r="D11829" s="8" t="s">
        <v>46</v>
      </c>
      <c r="E11829" s="8" t="s">
        <v>46</v>
      </c>
      <c r="F11829" s="9">
        <f t="shared" si="670"/>
        <v>-19100000</v>
      </c>
      <c r="G11829" s="9">
        <v>-191</v>
      </c>
      <c r="H11829" s="10">
        <v>-19921300</v>
      </c>
      <c r="I11829" s="11">
        <f t="shared" si="666"/>
        <v>9986088595.1444759</v>
      </c>
      <c r="J11829" s="11">
        <f t="shared" si="667"/>
        <v>96825</v>
      </c>
      <c r="K11829" s="11">
        <f t="shared" si="668"/>
        <v>103135.43604590216</v>
      </c>
      <c r="L11829" s="12">
        <f t="shared" si="671"/>
        <v>222431.71523268893</v>
      </c>
      <c r="M11829" s="11">
        <f>COUNTIF(E$2:$E11829,E11829)</f>
        <v>3247</v>
      </c>
      <c r="O11829" t="str">
        <f t="shared" si="669"/>
        <v/>
      </c>
    </row>
    <row r="11830" spans="1:15" hidden="1">
      <c r="A11830" s="41" t="s">
        <v>103</v>
      </c>
      <c r="B11830" s="46">
        <v>45838</v>
      </c>
      <c r="C11830" s="8" t="s">
        <v>13</v>
      </c>
      <c r="D11830" s="8" t="s">
        <v>46</v>
      </c>
      <c r="E11830" s="8" t="s">
        <v>46</v>
      </c>
      <c r="F11830" s="9">
        <f t="shared" si="670"/>
        <v>-19300000</v>
      </c>
      <c r="G11830" s="9">
        <v>-193</v>
      </c>
      <c r="H11830" s="10">
        <v>-20129900</v>
      </c>
      <c r="I11830" s="11">
        <f t="shared" si="666"/>
        <v>9966183455.9876175</v>
      </c>
      <c r="J11830" s="11">
        <f t="shared" si="667"/>
        <v>96632</v>
      </c>
      <c r="K11830" s="11">
        <f t="shared" si="668"/>
        <v>103135.43604590216</v>
      </c>
      <c r="L11830" s="12">
        <f t="shared" si="671"/>
        <v>224760.84314088523</v>
      </c>
      <c r="M11830" s="11">
        <f>COUNTIF(E$2:$E11830,E11830)</f>
        <v>3248</v>
      </c>
      <c r="O11830" t="str">
        <f t="shared" si="669"/>
        <v/>
      </c>
    </row>
    <row r="11831" spans="1:15" hidden="1">
      <c r="A11831" s="41" t="s">
        <v>103</v>
      </c>
      <c r="B11831" s="46">
        <v>45838</v>
      </c>
      <c r="C11831" s="8" t="s">
        <v>13</v>
      </c>
      <c r="D11831" s="8" t="s">
        <v>15</v>
      </c>
      <c r="E11831" s="8" t="s">
        <v>15</v>
      </c>
      <c r="F11831" s="9">
        <f t="shared" si="670"/>
        <v>16300000</v>
      </c>
      <c r="G11831" s="9">
        <v>163</v>
      </c>
      <c r="H11831" s="10">
        <v>17933097</v>
      </c>
      <c r="I11831" s="11">
        <f t="shared" si="666"/>
        <v>631324734.14478326</v>
      </c>
      <c r="J11831" s="11">
        <f t="shared" si="667"/>
        <v>5827</v>
      </c>
      <c r="K11831" s="11">
        <f t="shared" si="668"/>
        <v>108344.72870169612</v>
      </c>
      <c r="L11831" s="12">
        <f t="shared" si="671"/>
        <v>0</v>
      </c>
      <c r="M11831" s="11">
        <f>COUNTIF(E$2:$E11831,E11831)</f>
        <v>3859</v>
      </c>
      <c r="O11831" t="str">
        <f t="shared" si="669"/>
        <v/>
      </c>
    </row>
    <row r="11832" spans="1:15" hidden="1">
      <c r="A11832" s="41" t="s">
        <v>103</v>
      </c>
      <c r="B11832" s="46">
        <v>45838</v>
      </c>
      <c r="C11832" s="8" t="s">
        <v>13</v>
      </c>
      <c r="D11832" s="8" t="s">
        <v>46</v>
      </c>
      <c r="E11832" s="8" t="s">
        <v>46</v>
      </c>
      <c r="F11832" s="9">
        <f t="shared" si="670"/>
        <v>-19100000</v>
      </c>
      <c r="G11832" s="9">
        <v>-191</v>
      </c>
      <c r="H11832" s="10">
        <v>-19921300</v>
      </c>
      <c r="I11832" s="11">
        <f t="shared" si="666"/>
        <v>9946484587.7028503</v>
      </c>
      <c r="J11832" s="11">
        <f t="shared" si="667"/>
        <v>96441</v>
      </c>
      <c r="K11832" s="11">
        <f t="shared" si="668"/>
        <v>103135.43604590216</v>
      </c>
      <c r="L11832" s="12">
        <f t="shared" si="671"/>
        <v>222431.71523268893</v>
      </c>
      <c r="M11832" s="11">
        <f>COUNTIF(E$2:$E11832,E11832)</f>
        <v>3249</v>
      </c>
      <c r="O11832" t="str">
        <f t="shared" si="669"/>
        <v/>
      </c>
    </row>
    <row r="11833" spans="1:15" hidden="1">
      <c r="A11833" s="41" t="s">
        <v>103</v>
      </c>
      <c r="B11833" s="46">
        <v>45838</v>
      </c>
      <c r="C11833" s="8" t="s">
        <v>13</v>
      </c>
      <c r="D11833" s="8" t="s">
        <v>46</v>
      </c>
      <c r="E11833" s="8" t="s">
        <v>46</v>
      </c>
      <c r="F11833" s="9">
        <f t="shared" si="670"/>
        <v>-4700000</v>
      </c>
      <c r="G11833" s="9">
        <v>-47</v>
      </c>
      <c r="H11833" s="10">
        <v>-4902100</v>
      </c>
      <c r="I11833" s="11">
        <f t="shared" si="666"/>
        <v>9941637222.2086926</v>
      </c>
      <c r="J11833" s="11">
        <f t="shared" si="667"/>
        <v>96394</v>
      </c>
      <c r="K11833" s="11">
        <f t="shared" si="668"/>
        <v>103135.43604590216</v>
      </c>
      <c r="L11833" s="12">
        <f t="shared" si="671"/>
        <v>54734.505842599086</v>
      </c>
      <c r="M11833" s="11">
        <f>COUNTIF(E$2:$E11833,E11833)</f>
        <v>3250</v>
      </c>
      <c r="O11833" t="str">
        <f t="shared" si="669"/>
        <v/>
      </c>
    </row>
    <row r="11834" spans="1:15" hidden="1">
      <c r="A11834" s="41" t="s">
        <v>103</v>
      </c>
      <c r="B11834" s="46">
        <v>45838</v>
      </c>
      <c r="C11834" s="8" t="s">
        <v>13</v>
      </c>
      <c r="D11834" s="8" t="s">
        <v>46</v>
      </c>
      <c r="E11834" s="8" t="s">
        <v>46</v>
      </c>
      <c r="F11834" s="9">
        <f t="shared" si="670"/>
        <v>6200000</v>
      </c>
      <c r="G11834" s="9">
        <v>62</v>
      </c>
      <c r="H11834" s="10">
        <v>6470754</v>
      </c>
      <c r="I11834" s="11">
        <f t="shared" si="666"/>
        <v>9948107976.2086926</v>
      </c>
      <c r="J11834" s="11">
        <f t="shared" si="667"/>
        <v>96456</v>
      </c>
      <c r="K11834" s="11">
        <f t="shared" si="668"/>
        <v>103136.22767073788</v>
      </c>
      <c r="L11834" s="12">
        <f t="shared" si="671"/>
        <v>0</v>
      </c>
      <c r="M11834" s="11">
        <f>COUNTIF(E$2:$E11834,E11834)</f>
        <v>3251</v>
      </c>
      <c r="O11834" t="str">
        <f t="shared" si="669"/>
        <v/>
      </c>
    </row>
    <row r="11835" spans="1:15" hidden="1">
      <c r="A11835" s="41" t="s">
        <v>103</v>
      </c>
      <c r="B11835" s="46">
        <v>45838</v>
      </c>
      <c r="C11835" s="8" t="s">
        <v>13</v>
      </c>
      <c r="D11835" s="8" t="s">
        <v>46</v>
      </c>
      <c r="E11835" s="8" t="s">
        <v>46</v>
      </c>
      <c r="F11835" s="9">
        <f t="shared" si="670"/>
        <v>-900000</v>
      </c>
      <c r="G11835" s="9">
        <v>-9</v>
      </c>
      <c r="H11835" s="10">
        <v>-938700</v>
      </c>
      <c r="I11835" s="11">
        <f t="shared" si="666"/>
        <v>9947179750.1596565</v>
      </c>
      <c r="J11835" s="11">
        <f t="shared" si="667"/>
        <v>96447</v>
      </c>
      <c r="K11835" s="11">
        <f t="shared" si="668"/>
        <v>103136.22767073788</v>
      </c>
      <c r="L11835" s="12">
        <f t="shared" si="671"/>
        <v>10473.950963359093</v>
      </c>
      <c r="M11835" s="11">
        <f>COUNTIF(E$2:$E11835,E11835)</f>
        <v>3252</v>
      </c>
      <c r="O11835" t="str">
        <f t="shared" si="669"/>
        <v/>
      </c>
    </row>
    <row r="11836" spans="1:15" hidden="1">
      <c r="A11836" s="41" t="s">
        <v>103</v>
      </c>
      <c r="B11836" s="46">
        <v>45838</v>
      </c>
      <c r="C11836" s="8" t="s">
        <v>13</v>
      </c>
      <c r="D11836" s="8" t="s">
        <v>46</v>
      </c>
      <c r="E11836" s="8" t="s">
        <v>46</v>
      </c>
      <c r="F11836" s="9">
        <f t="shared" si="670"/>
        <v>-4700000</v>
      </c>
      <c r="G11836" s="9">
        <v>-47</v>
      </c>
      <c r="H11836" s="10">
        <v>-4902100</v>
      </c>
      <c r="I11836" s="11">
        <f t="shared" ref="I11836:I11899" si="672">IF(H11836&gt;=0,IF(M11836=1,H11836,SUMIFS(I:I,E:E,E11836,M:M,M11836-1)+H11836),SUMIFS(I:I,E:E,E11836,M:M,M11836-1)+K11836*G11836)</f>
        <v>9942332347.4591312</v>
      </c>
      <c r="J11836" s="11">
        <f t="shared" ref="J11836:J11899" si="673">IF(M11836=1,G11836,SUMIFS($J:$J,$E:$E,E11836,$M:$M,M11836-1)+G11836)</f>
        <v>96400</v>
      </c>
      <c r="K11836" s="11">
        <f t="shared" ref="K11836:K11899" si="674">IF(H11836&gt;=0,I11836/J11836,SUMIFS($K:$K,$E:$E,E11836,$M:$M,M11836-1))</f>
        <v>103136.22767073788</v>
      </c>
      <c r="L11836" s="12">
        <f t="shared" si="671"/>
        <v>54697.299475319684</v>
      </c>
      <c r="M11836" s="11">
        <f>COUNTIF(E$2:$E11836,E11836)</f>
        <v>3253</v>
      </c>
      <c r="O11836" t="str">
        <f t="shared" ref="O11836:O11899" si="675">IF(M11836=_xlfn.MAXIFS(M:M,D:D,D11836),"X","")</f>
        <v/>
      </c>
    </row>
    <row r="11837" spans="1:15" hidden="1">
      <c r="A11837" s="41" t="s">
        <v>103</v>
      </c>
      <c r="B11837" s="46">
        <v>45838</v>
      </c>
      <c r="C11837" s="8" t="s">
        <v>13</v>
      </c>
      <c r="D11837" s="8" t="s">
        <v>15</v>
      </c>
      <c r="E11837" s="8" t="s">
        <v>15</v>
      </c>
      <c r="F11837" s="9">
        <f t="shared" si="670"/>
        <v>900000</v>
      </c>
      <c r="G11837" s="9">
        <v>9</v>
      </c>
      <c r="H11837" s="10">
        <v>988596</v>
      </c>
      <c r="I11837" s="11">
        <f t="shared" si="672"/>
        <v>632313330.14478326</v>
      </c>
      <c r="J11837" s="11">
        <f t="shared" si="673"/>
        <v>5836</v>
      </c>
      <c r="K11837" s="11">
        <f t="shared" si="674"/>
        <v>108347.04080616574</v>
      </c>
      <c r="L11837" s="12">
        <f t="shared" si="671"/>
        <v>0</v>
      </c>
      <c r="M11837" s="11">
        <f>COUNTIF(E$2:$E11837,E11837)</f>
        <v>3860</v>
      </c>
      <c r="O11837" t="str">
        <f t="shared" si="675"/>
        <v/>
      </c>
    </row>
    <row r="11838" spans="1:15" hidden="1">
      <c r="A11838" s="41" t="s">
        <v>103</v>
      </c>
      <c r="B11838" s="46">
        <v>45838</v>
      </c>
      <c r="C11838" s="8" t="s">
        <v>13</v>
      </c>
      <c r="D11838" s="8" t="s">
        <v>46</v>
      </c>
      <c r="E11838" s="8" t="s">
        <v>46</v>
      </c>
      <c r="F11838" s="9">
        <f t="shared" si="670"/>
        <v>-2200000</v>
      </c>
      <c r="G11838" s="9">
        <v>-22</v>
      </c>
      <c r="H11838" s="10">
        <v>-2294600</v>
      </c>
      <c r="I11838" s="11">
        <f t="shared" si="672"/>
        <v>9940063350.4503746</v>
      </c>
      <c r="J11838" s="11">
        <f t="shared" si="673"/>
        <v>96378</v>
      </c>
      <c r="K11838" s="11">
        <f t="shared" si="674"/>
        <v>103136.22767073788</v>
      </c>
      <c r="L11838" s="12">
        <f t="shared" si="671"/>
        <v>25602.991243766621</v>
      </c>
      <c r="M11838" s="11">
        <f>COUNTIF(E$2:$E11838,E11838)</f>
        <v>3254</v>
      </c>
      <c r="O11838" t="str">
        <f t="shared" si="675"/>
        <v/>
      </c>
    </row>
    <row r="11839" spans="1:15" hidden="1">
      <c r="A11839" s="41" t="s">
        <v>103</v>
      </c>
      <c r="B11839" s="46">
        <v>45838</v>
      </c>
      <c r="C11839" s="8" t="s">
        <v>13</v>
      </c>
      <c r="D11839" s="8" t="s">
        <v>46</v>
      </c>
      <c r="E11839" s="8" t="s">
        <v>46</v>
      </c>
      <c r="F11839" s="9">
        <f t="shared" si="670"/>
        <v>-95800000</v>
      </c>
      <c r="G11839" s="9">
        <v>-958</v>
      </c>
      <c r="H11839" s="10">
        <v>-99919400</v>
      </c>
      <c r="I11839" s="11">
        <f t="shared" si="672"/>
        <v>9841258844.3418083</v>
      </c>
      <c r="J11839" s="11">
        <f t="shared" si="673"/>
        <v>95420</v>
      </c>
      <c r="K11839" s="11">
        <f t="shared" si="674"/>
        <v>103136.22767073788</v>
      </c>
      <c r="L11839" s="12">
        <f t="shared" si="671"/>
        <v>1114893.8914331198</v>
      </c>
      <c r="M11839" s="11">
        <f>COUNTIF(E$2:$E11839,E11839)</f>
        <v>3255</v>
      </c>
      <c r="O11839" t="str">
        <f t="shared" si="675"/>
        <v/>
      </c>
    </row>
    <row r="11840" spans="1:15" hidden="1">
      <c r="A11840" s="41" t="s">
        <v>103</v>
      </c>
      <c r="B11840" s="46">
        <v>45838</v>
      </c>
      <c r="C11840" s="8" t="s">
        <v>13</v>
      </c>
      <c r="D11840" s="8" t="s">
        <v>14</v>
      </c>
      <c r="E11840" s="8" t="s">
        <v>14</v>
      </c>
      <c r="F11840" s="9">
        <f t="shared" si="670"/>
        <v>1800000</v>
      </c>
      <c r="G11840" s="9">
        <v>18</v>
      </c>
      <c r="H11840" s="10">
        <v>1969830</v>
      </c>
      <c r="I11840" s="11">
        <f t="shared" si="672"/>
        <v>15596797786.458342</v>
      </c>
      <c r="J11840" s="11">
        <f t="shared" si="673"/>
        <v>150995</v>
      </c>
      <c r="K11840" s="11">
        <f t="shared" si="674"/>
        <v>103293.47187958768</v>
      </c>
      <c r="L11840" s="12">
        <f t="shared" si="671"/>
        <v>0</v>
      </c>
      <c r="M11840" s="11">
        <f>COUNTIF(E$2:$E11840,E11840)</f>
        <v>2180</v>
      </c>
      <c r="O11840" t="str">
        <f t="shared" si="675"/>
        <v/>
      </c>
    </row>
    <row r="11841" spans="1:15" hidden="1">
      <c r="A11841" s="41" t="s">
        <v>103</v>
      </c>
      <c r="B11841" s="46">
        <v>45838</v>
      </c>
      <c r="C11841" s="8" t="s">
        <v>13</v>
      </c>
      <c r="D11841" s="8" t="s">
        <v>14</v>
      </c>
      <c r="E11841" s="8" t="s">
        <v>14</v>
      </c>
      <c r="F11841" s="9">
        <f t="shared" si="670"/>
        <v>9300000</v>
      </c>
      <c r="G11841" s="9">
        <v>93</v>
      </c>
      <c r="H11841" s="10">
        <v>10061391</v>
      </c>
      <c r="I11841" s="11">
        <f t="shared" si="672"/>
        <v>15606859177.458342</v>
      </c>
      <c r="J11841" s="11">
        <f t="shared" si="673"/>
        <v>151088</v>
      </c>
      <c r="K11841" s="11">
        <f t="shared" si="674"/>
        <v>103296.48401897134</v>
      </c>
      <c r="L11841" s="12">
        <f t="shared" si="671"/>
        <v>0</v>
      </c>
      <c r="M11841" s="11">
        <f>COUNTIF(E$2:$E11841,E11841)</f>
        <v>2181</v>
      </c>
      <c r="O11841" t="str">
        <f t="shared" si="675"/>
        <v/>
      </c>
    </row>
    <row r="11842" spans="1:15" hidden="1">
      <c r="A11842" s="41" t="s">
        <v>103</v>
      </c>
      <c r="B11842" s="46">
        <v>45838</v>
      </c>
      <c r="C11842" s="8" t="s">
        <v>13</v>
      </c>
      <c r="D11842" s="8" t="s">
        <v>46</v>
      </c>
      <c r="E11842" s="8" t="s">
        <v>46</v>
      </c>
      <c r="F11842" s="9">
        <f t="shared" si="670"/>
        <v>78500000</v>
      </c>
      <c r="G11842" s="9">
        <v>785</v>
      </c>
      <c r="H11842" s="10">
        <v>82067040</v>
      </c>
      <c r="I11842" s="11">
        <f t="shared" si="672"/>
        <v>9923325884.3418083</v>
      </c>
      <c r="J11842" s="11">
        <f t="shared" si="673"/>
        <v>96205</v>
      </c>
      <c r="K11842" s="11">
        <f t="shared" si="674"/>
        <v>103147.71461298071</v>
      </c>
      <c r="L11842" s="12">
        <f t="shared" si="671"/>
        <v>0</v>
      </c>
      <c r="M11842" s="11">
        <f>COUNTIF(E$2:$E11842,E11842)</f>
        <v>3256</v>
      </c>
      <c r="O11842" t="str">
        <f t="shared" si="675"/>
        <v/>
      </c>
    </row>
    <row r="11843" spans="1:15" hidden="1">
      <c r="A11843" s="41" t="s">
        <v>103</v>
      </c>
      <c r="B11843" s="46">
        <v>45838</v>
      </c>
      <c r="C11843" s="8" t="s">
        <v>13</v>
      </c>
      <c r="D11843" s="8" t="s">
        <v>46</v>
      </c>
      <c r="E11843" s="8" t="s">
        <v>46</v>
      </c>
      <c r="F11843" s="9">
        <f t="shared" si="670"/>
        <v>-1900000</v>
      </c>
      <c r="G11843" s="9">
        <v>-19</v>
      </c>
      <c r="H11843" s="10">
        <v>-1981700</v>
      </c>
      <c r="I11843" s="11">
        <f t="shared" si="672"/>
        <v>9921366077.7641621</v>
      </c>
      <c r="J11843" s="11">
        <f t="shared" si="673"/>
        <v>96186</v>
      </c>
      <c r="K11843" s="11">
        <f t="shared" si="674"/>
        <v>103147.71461298071</v>
      </c>
      <c r="L11843" s="12">
        <f t="shared" si="671"/>
        <v>21893.422353366623</v>
      </c>
      <c r="M11843" s="11">
        <f>COUNTIF(E$2:$E11843,E11843)</f>
        <v>3257</v>
      </c>
      <c r="O11843" t="str">
        <f t="shared" si="675"/>
        <v/>
      </c>
    </row>
    <row r="11844" spans="1:15" hidden="1">
      <c r="A11844" s="41" t="s">
        <v>103</v>
      </c>
      <c r="B11844" s="46">
        <v>45838</v>
      </c>
      <c r="C11844" s="8" t="s">
        <v>13</v>
      </c>
      <c r="D11844" s="8" t="s">
        <v>46</v>
      </c>
      <c r="E11844" s="8" t="s">
        <v>46</v>
      </c>
      <c r="F11844" s="9">
        <f t="shared" si="670"/>
        <v>-20200000</v>
      </c>
      <c r="G11844" s="9">
        <v>-202</v>
      </c>
      <c r="H11844" s="10">
        <v>-21068600</v>
      </c>
      <c r="I11844" s="11">
        <f t="shared" si="672"/>
        <v>9900530239.4123402</v>
      </c>
      <c r="J11844" s="11">
        <f t="shared" si="673"/>
        <v>95984</v>
      </c>
      <c r="K11844" s="11">
        <f t="shared" si="674"/>
        <v>103147.71461298071</v>
      </c>
      <c r="L11844" s="12">
        <f t="shared" si="671"/>
        <v>232761.64817789569</v>
      </c>
      <c r="M11844" s="11">
        <f>COUNTIF(E$2:$E11844,E11844)</f>
        <v>3258</v>
      </c>
      <c r="O11844" t="str">
        <f t="shared" si="675"/>
        <v/>
      </c>
    </row>
    <row r="11845" spans="1:15" hidden="1">
      <c r="A11845" s="41" t="s">
        <v>103</v>
      </c>
      <c r="B11845" s="46">
        <v>45838</v>
      </c>
      <c r="C11845" s="8" t="s">
        <v>13</v>
      </c>
      <c r="D11845" s="8" t="s">
        <v>46</v>
      </c>
      <c r="E11845" s="8" t="s">
        <v>46</v>
      </c>
      <c r="F11845" s="9">
        <f t="shared" si="670"/>
        <v>900000</v>
      </c>
      <c r="G11845" s="9">
        <v>9</v>
      </c>
      <c r="H11845" s="10">
        <v>938448</v>
      </c>
      <c r="I11845" s="11">
        <f t="shared" si="672"/>
        <v>9901468687.4123402</v>
      </c>
      <c r="J11845" s="11">
        <f t="shared" si="673"/>
        <v>95993</v>
      </c>
      <c r="K11845" s="11">
        <f t="shared" si="674"/>
        <v>103147.82002242185</v>
      </c>
      <c r="L11845" s="12">
        <f t="shared" si="671"/>
        <v>0</v>
      </c>
      <c r="M11845" s="11">
        <f>COUNTIF(E$2:$E11845,E11845)</f>
        <v>3259</v>
      </c>
      <c r="O11845" t="str">
        <f t="shared" si="675"/>
        <v/>
      </c>
    </row>
    <row r="11846" spans="1:15" hidden="1">
      <c r="A11846" s="41" t="s">
        <v>103</v>
      </c>
      <c r="B11846" s="46">
        <v>45838</v>
      </c>
      <c r="C11846" s="8" t="s">
        <v>13</v>
      </c>
      <c r="D11846" s="8" t="s">
        <v>46</v>
      </c>
      <c r="E11846" s="8" t="s">
        <v>46</v>
      </c>
      <c r="F11846" s="9">
        <f t="shared" si="670"/>
        <v>27200000</v>
      </c>
      <c r="G11846" s="9">
        <v>272</v>
      </c>
      <c r="H11846" s="10">
        <v>28431616</v>
      </c>
      <c r="I11846" s="11">
        <f t="shared" si="672"/>
        <v>9929900303.4123402</v>
      </c>
      <c r="J11846" s="11">
        <f t="shared" si="673"/>
        <v>96265</v>
      </c>
      <c r="K11846" s="11">
        <f t="shared" si="674"/>
        <v>103151.71976743719</v>
      </c>
      <c r="L11846" s="12">
        <f t="shared" si="671"/>
        <v>0</v>
      </c>
      <c r="M11846" s="11">
        <f>COUNTIF(E$2:$E11846,E11846)</f>
        <v>3260</v>
      </c>
      <c r="O11846" t="str">
        <f t="shared" si="675"/>
        <v/>
      </c>
    </row>
    <row r="11847" spans="1:15" hidden="1">
      <c r="A11847" s="41" t="s">
        <v>103</v>
      </c>
      <c r="B11847" s="46">
        <v>45838</v>
      </c>
      <c r="C11847" s="8" t="s">
        <v>13</v>
      </c>
      <c r="D11847" s="8" t="s">
        <v>46</v>
      </c>
      <c r="E11847" s="8" t="s">
        <v>46</v>
      </c>
      <c r="F11847" s="9">
        <f t="shared" si="670"/>
        <v>9000000</v>
      </c>
      <c r="G11847" s="9">
        <v>90</v>
      </c>
      <c r="H11847" s="10">
        <v>9322110</v>
      </c>
      <c r="I11847" s="11">
        <f t="shared" si="672"/>
        <v>9939222413.4123402</v>
      </c>
      <c r="J11847" s="11">
        <f t="shared" si="673"/>
        <v>96355</v>
      </c>
      <c r="K11847" s="11">
        <f t="shared" si="674"/>
        <v>103152.11886681896</v>
      </c>
      <c r="L11847" s="12">
        <f t="shared" si="671"/>
        <v>0</v>
      </c>
      <c r="M11847" s="11">
        <f>COUNTIF(E$2:$E11847,E11847)</f>
        <v>3261</v>
      </c>
      <c r="O11847" t="str">
        <f t="shared" si="675"/>
        <v/>
      </c>
    </row>
    <row r="11848" spans="1:15" hidden="1">
      <c r="A11848" s="41" t="s">
        <v>103</v>
      </c>
      <c r="B11848" s="46">
        <v>45838</v>
      </c>
      <c r="C11848" s="8" t="s">
        <v>13</v>
      </c>
      <c r="D11848" s="8" t="s">
        <v>90</v>
      </c>
      <c r="E11848" s="8" t="s">
        <v>90</v>
      </c>
      <c r="F11848" s="9">
        <f t="shared" si="670"/>
        <v>4500000</v>
      </c>
      <c r="G11848" s="9">
        <v>45</v>
      </c>
      <c r="H11848" s="10">
        <v>4899690</v>
      </c>
      <c r="I11848" s="11">
        <f t="shared" si="672"/>
        <v>5234585225.24438</v>
      </c>
      <c r="J11848" s="11">
        <f t="shared" si="673"/>
        <v>49465</v>
      </c>
      <c r="K11848" s="11">
        <f t="shared" si="674"/>
        <v>105824.02153531548</v>
      </c>
      <c r="L11848" s="12">
        <f t="shared" si="671"/>
        <v>0</v>
      </c>
      <c r="M11848" s="11">
        <f>COUNTIF(E$2:$E11848,E11848)</f>
        <v>1872</v>
      </c>
      <c r="O11848" t="str">
        <f t="shared" si="675"/>
        <v/>
      </c>
    </row>
    <row r="11849" spans="1:15" hidden="1">
      <c r="A11849" s="41" t="s">
        <v>103</v>
      </c>
      <c r="B11849" s="46">
        <v>45838</v>
      </c>
      <c r="C11849" s="8" t="s">
        <v>13</v>
      </c>
      <c r="D11849" s="8" t="s">
        <v>14</v>
      </c>
      <c r="E11849" s="8" t="s">
        <v>14</v>
      </c>
      <c r="F11849" s="9">
        <f t="shared" si="670"/>
        <v>9400000</v>
      </c>
      <c r="G11849" s="9">
        <v>94</v>
      </c>
      <c r="H11849" s="10">
        <v>10120416</v>
      </c>
      <c r="I11849" s="11">
        <f t="shared" si="672"/>
        <v>15616979593.458342</v>
      </c>
      <c r="J11849" s="11">
        <f t="shared" si="673"/>
        <v>151182</v>
      </c>
      <c r="K11849" s="11">
        <f t="shared" si="674"/>
        <v>103299.19959689872</v>
      </c>
      <c r="L11849" s="12">
        <f t="shared" si="671"/>
        <v>0</v>
      </c>
      <c r="M11849" s="11">
        <f>COUNTIF(E$2:$E11849,E11849)</f>
        <v>2182</v>
      </c>
      <c r="O11849" t="str">
        <f t="shared" si="675"/>
        <v/>
      </c>
    </row>
    <row r="11850" spans="1:15" hidden="1">
      <c r="A11850" s="41" t="s">
        <v>103</v>
      </c>
      <c r="B11850" s="46">
        <v>45838</v>
      </c>
      <c r="C11850" s="8" t="s">
        <v>13</v>
      </c>
      <c r="D11850" s="8" t="s">
        <v>48</v>
      </c>
      <c r="E11850" s="8" t="s">
        <v>48</v>
      </c>
      <c r="F11850" s="9">
        <f t="shared" si="670"/>
        <v>1800000</v>
      </c>
      <c r="G11850" s="9">
        <v>18</v>
      </c>
      <c r="H11850" s="10">
        <v>1990962</v>
      </c>
      <c r="I11850" s="11">
        <f t="shared" si="672"/>
        <v>11079745275.022198</v>
      </c>
      <c r="J11850" s="11">
        <f t="shared" si="673"/>
        <v>103923</v>
      </c>
      <c r="K11850" s="11">
        <f t="shared" si="674"/>
        <v>106614.94832734042</v>
      </c>
      <c r="L11850" s="12">
        <f t="shared" si="671"/>
        <v>0</v>
      </c>
      <c r="M11850" s="11">
        <f>COUNTIF(E$2:$E11850,E11850)</f>
        <v>628</v>
      </c>
      <c r="O11850" t="str">
        <f t="shared" si="675"/>
        <v/>
      </c>
    </row>
    <row r="11851" spans="1:15" hidden="1">
      <c r="A11851" s="41" t="s">
        <v>103</v>
      </c>
      <c r="B11851" s="46">
        <v>45838</v>
      </c>
      <c r="C11851" s="8" t="s">
        <v>13</v>
      </c>
      <c r="D11851" s="8" t="s">
        <v>46</v>
      </c>
      <c r="E11851" s="8" t="s">
        <v>46</v>
      </c>
      <c r="F11851" s="9">
        <f t="shared" si="670"/>
        <v>-8600000</v>
      </c>
      <c r="G11851" s="9">
        <v>-86</v>
      </c>
      <c r="H11851" s="10">
        <v>-8969800</v>
      </c>
      <c r="I11851" s="11">
        <f t="shared" si="672"/>
        <v>9930351331.1897945</v>
      </c>
      <c r="J11851" s="11">
        <f t="shared" si="673"/>
        <v>96269</v>
      </c>
      <c r="K11851" s="11">
        <f t="shared" si="674"/>
        <v>103152.11886681896</v>
      </c>
      <c r="L11851" s="12">
        <f t="shared" si="671"/>
        <v>98717.777453569695</v>
      </c>
      <c r="M11851" s="11">
        <f>COUNTIF(E$2:$E11851,E11851)</f>
        <v>3262</v>
      </c>
      <c r="O11851" t="str">
        <f t="shared" si="675"/>
        <v/>
      </c>
    </row>
    <row r="11852" spans="1:15" hidden="1">
      <c r="A11852" s="41" t="s">
        <v>103</v>
      </c>
      <c r="B11852" s="46">
        <v>45838</v>
      </c>
      <c r="C11852" s="8" t="s">
        <v>13</v>
      </c>
      <c r="D11852" s="8" t="s">
        <v>46</v>
      </c>
      <c r="E11852" s="8" t="s">
        <v>46</v>
      </c>
      <c r="F11852" s="9">
        <f t="shared" si="670"/>
        <v>-2500000</v>
      </c>
      <c r="G11852" s="9">
        <v>-25</v>
      </c>
      <c r="H11852" s="10">
        <v>-2607500</v>
      </c>
      <c r="I11852" s="11">
        <f t="shared" si="672"/>
        <v>9927772528.2181244</v>
      </c>
      <c r="J11852" s="11">
        <f t="shared" si="673"/>
        <v>96244</v>
      </c>
      <c r="K11852" s="11">
        <f t="shared" si="674"/>
        <v>103152.11886681896</v>
      </c>
      <c r="L11852" s="12">
        <f t="shared" si="671"/>
        <v>28697.028329526074</v>
      </c>
      <c r="M11852" s="11">
        <f>COUNTIF(E$2:$E11852,E11852)</f>
        <v>3263</v>
      </c>
      <c r="O11852" t="str">
        <f t="shared" si="675"/>
        <v/>
      </c>
    </row>
    <row r="11853" spans="1:15" hidden="1">
      <c r="A11853" s="41" t="s">
        <v>103</v>
      </c>
      <c r="B11853" s="46">
        <v>45838</v>
      </c>
      <c r="C11853" s="8" t="s">
        <v>13</v>
      </c>
      <c r="D11853" s="8" t="s">
        <v>15</v>
      </c>
      <c r="E11853" s="8" t="s">
        <v>15</v>
      </c>
      <c r="F11853" s="9">
        <f t="shared" si="670"/>
        <v>9300000</v>
      </c>
      <c r="G11853" s="9">
        <v>93</v>
      </c>
      <c r="H11853" s="10">
        <v>10067901</v>
      </c>
      <c r="I11853" s="11">
        <f t="shared" si="672"/>
        <v>642381231.14478326</v>
      </c>
      <c r="J11853" s="11">
        <f t="shared" si="673"/>
        <v>5929</v>
      </c>
      <c r="K11853" s="11">
        <f t="shared" si="674"/>
        <v>108345.62846091807</v>
      </c>
      <c r="L11853" s="12">
        <f t="shared" si="671"/>
        <v>0</v>
      </c>
      <c r="M11853" s="11">
        <f>COUNTIF(E$2:$E11853,E11853)</f>
        <v>3861</v>
      </c>
      <c r="O11853" t="str">
        <f t="shared" si="675"/>
        <v/>
      </c>
    </row>
    <row r="11854" spans="1:15" hidden="1">
      <c r="A11854" s="41" t="s">
        <v>103</v>
      </c>
      <c r="B11854" s="46">
        <v>45838</v>
      </c>
      <c r="C11854" s="8" t="s">
        <v>13</v>
      </c>
      <c r="D11854" s="8" t="s">
        <v>46</v>
      </c>
      <c r="E11854" s="8" t="s">
        <v>46</v>
      </c>
      <c r="F11854" s="9">
        <f t="shared" si="670"/>
        <v>-7300000</v>
      </c>
      <c r="G11854" s="9">
        <v>-73</v>
      </c>
      <c r="H11854" s="10">
        <v>-7613900</v>
      </c>
      <c r="I11854" s="11">
        <f t="shared" si="672"/>
        <v>9920242423.5408459</v>
      </c>
      <c r="J11854" s="11">
        <f t="shared" si="673"/>
        <v>96171</v>
      </c>
      <c r="K11854" s="11">
        <f t="shared" si="674"/>
        <v>103152.11886681896</v>
      </c>
      <c r="L11854" s="12">
        <f t="shared" si="671"/>
        <v>83795.322722216137</v>
      </c>
      <c r="M11854" s="11">
        <f>COUNTIF(E$2:$E11854,E11854)</f>
        <v>3264</v>
      </c>
      <c r="O11854" t="str">
        <f t="shared" si="675"/>
        <v/>
      </c>
    </row>
    <row r="11855" spans="1:15" hidden="1">
      <c r="A11855" s="41" t="s">
        <v>103</v>
      </c>
      <c r="B11855" s="46">
        <v>45838</v>
      </c>
      <c r="C11855" s="8" t="s">
        <v>13</v>
      </c>
      <c r="D11855" s="8" t="s">
        <v>46</v>
      </c>
      <c r="E11855" s="8" t="s">
        <v>46</v>
      </c>
      <c r="F11855" s="9">
        <f t="shared" si="670"/>
        <v>-900000</v>
      </c>
      <c r="G11855" s="9">
        <v>-9</v>
      </c>
      <c r="H11855" s="10">
        <v>-938700</v>
      </c>
      <c r="I11855" s="11">
        <f t="shared" si="672"/>
        <v>9919314054.4710445</v>
      </c>
      <c r="J11855" s="11">
        <f t="shared" si="673"/>
        <v>96162</v>
      </c>
      <c r="K11855" s="11">
        <f t="shared" si="674"/>
        <v>103152.11886681896</v>
      </c>
      <c r="L11855" s="12">
        <f t="shared" si="671"/>
        <v>10330.930198629387</v>
      </c>
      <c r="M11855" s="11">
        <f>COUNTIF(E$2:$E11855,E11855)</f>
        <v>3265</v>
      </c>
      <c r="O11855" t="str">
        <f t="shared" si="675"/>
        <v/>
      </c>
    </row>
    <row r="11856" spans="1:15" hidden="1">
      <c r="A11856" s="41" t="s">
        <v>103</v>
      </c>
      <c r="B11856" s="46">
        <v>45838</v>
      </c>
      <c r="C11856" s="8" t="s">
        <v>13</v>
      </c>
      <c r="D11856" s="8" t="s">
        <v>46</v>
      </c>
      <c r="E11856" s="8" t="s">
        <v>46</v>
      </c>
      <c r="F11856" s="9">
        <f t="shared" si="670"/>
        <v>-19100000</v>
      </c>
      <c r="G11856" s="9">
        <v>-191</v>
      </c>
      <c r="H11856" s="10">
        <v>-19921300</v>
      </c>
      <c r="I11856" s="11">
        <f t="shared" si="672"/>
        <v>9899611999.7674828</v>
      </c>
      <c r="J11856" s="11">
        <f t="shared" si="673"/>
        <v>95971</v>
      </c>
      <c r="K11856" s="11">
        <f t="shared" si="674"/>
        <v>103152.11886681896</v>
      </c>
      <c r="L11856" s="12">
        <f t="shared" si="671"/>
        <v>219245.29643758014</v>
      </c>
      <c r="M11856" s="11">
        <f>COUNTIF(E$2:$E11856,E11856)</f>
        <v>3266</v>
      </c>
      <c r="O11856" t="str">
        <f t="shared" si="675"/>
        <v/>
      </c>
    </row>
    <row r="11857" spans="1:15" hidden="1">
      <c r="A11857" s="41" t="s">
        <v>103</v>
      </c>
      <c r="B11857" s="46">
        <v>45838</v>
      </c>
      <c r="C11857" s="8" t="s">
        <v>13</v>
      </c>
      <c r="D11857" s="8" t="s">
        <v>46</v>
      </c>
      <c r="E11857" s="8" t="s">
        <v>46</v>
      </c>
      <c r="F11857" s="9">
        <f t="shared" si="670"/>
        <v>-10000000</v>
      </c>
      <c r="G11857" s="9">
        <v>-100</v>
      </c>
      <c r="H11857" s="10">
        <v>-10430000</v>
      </c>
      <c r="I11857" s="11">
        <f t="shared" si="672"/>
        <v>9889296787.8808002</v>
      </c>
      <c r="J11857" s="11">
        <f t="shared" si="673"/>
        <v>95871</v>
      </c>
      <c r="K11857" s="11">
        <f t="shared" si="674"/>
        <v>103152.11886681896</v>
      </c>
      <c r="L11857" s="12">
        <f t="shared" si="671"/>
        <v>114788.1133181043</v>
      </c>
      <c r="M11857" s="11">
        <f>COUNTIF(E$2:$E11857,E11857)</f>
        <v>3267</v>
      </c>
      <c r="O11857" t="str">
        <f t="shared" si="675"/>
        <v/>
      </c>
    </row>
    <row r="11858" spans="1:15" hidden="1">
      <c r="A11858" s="41" t="s">
        <v>103</v>
      </c>
      <c r="B11858" s="46">
        <v>45838</v>
      </c>
      <c r="C11858" s="8" t="s">
        <v>13</v>
      </c>
      <c r="D11858" s="8" t="s">
        <v>46</v>
      </c>
      <c r="E11858" s="8" t="s">
        <v>46</v>
      </c>
      <c r="F11858" s="9">
        <f t="shared" si="670"/>
        <v>-34200000</v>
      </c>
      <c r="G11858" s="9">
        <v>-342</v>
      </c>
      <c r="H11858" s="10">
        <v>-35670600</v>
      </c>
      <c r="I11858" s="11">
        <f t="shared" si="672"/>
        <v>9854018763.2283478</v>
      </c>
      <c r="J11858" s="11">
        <f t="shared" si="673"/>
        <v>95529</v>
      </c>
      <c r="K11858" s="11">
        <f t="shared" si="674"/>
        <v>103152.11886681896</v>
      </c>
      <c r="L11858" s="12">
        <f t="shared" si="671"/>
        <v>392575.34754791856</v>
      </c>
      <c r="M11858" s="11">
        <f>COUNTIF(E$2:$E11858,E11858)</f>
        <v>3268</v>
      </c>
      <c r="O11858" t="str">
        <f t="shared" si="675"/>
        <v/>
      </c>
    </row>
    <row r="11859" spans="1:15" hidden="1">
      <c r="A11859" s="41" t="s">
        <v>103</v>
      </c>
      <c r="B11859" s="46">
        <v>45838</v>
      </c>
      <c r="C11859" s="8" t="s">
        <v>13</v>
      </c>
      <c r="D11859" s="8" t="s">
        <v>14</v>
      </c>
      <c r="E11859" s="8" t="s">
        <v>14</v>
      </c>
      <c r="F11859" s="9">
        <f t="shared" si="670"/>
        <v>46300000</v>
      </c>
      <c r="G11859" s="9">
        <v>463</v>
      </c>
      <c r="H11859" s="10">
        <v>49914641</v>
      </c>
      <c r="I11859" s="11">
        <f t="shared" si="672"/>
        <v>15666894234.458342</v>
      </c>
      <c r="J11859" s="11">
        <f t="shared" si="673"/>
        <v>151645</v>
      </c>
      <c r="K11859" s="11">
        <f t="shared" si="674"/>
        <v>103312.96273835828</v>
      </c>
      <c r="L11859" s="12">
        <f t="shared" si="671"/>
        <v>0</v>
      </c>
      <c r="M11859" s="11">
        <f>COUNTIF(E$2:$E11859,E11859)</f>
        <v>2183</v>
      </c>
      <c r="O11859" t="str">
        <f t="shared" si="675"/>
        <v/>
      </c>
    </row>
    <row r="11860" spans="1:15" hidden="1">
      <c r="A11860" s="41" t="s">
        <v>103</v>
      </c>
      <c r="B11860" s="46">
        <v>45838</v>
      </c>
      <c r="C11860" s="8" t="s">
        <v>13</v>
      </c>
      <c r="D11860" s="8" t="s">
        <v>46</v>
      </c>
      <c r="E11860" s="8" t="s">
        <v>46</v>
      </c>
      <c r="F11860" s="9">
        <f t="shared" si="670"/>
        <v>-21400000</v>
      </c>
      <c r="G11860" s="9">
        <v>-214</v>
      </c>
      <c r="H11860" s="10">
        <v>-22320200</v>
      </c>
      <c r="I11860" s="11">
        <f t="shared" si="672"/>
        <v>9831944209.7908478</v>
      </c>
      <c r="J11860" s="11">
        <f t="shared" si="673"/>
        <v>95315</v>
      </c>
      <c r="K11860" s="11">
        <f t="shared" si="674"/>
        <v>103152.11886681896</v>
      </c>
      <c r="L11860" s="12">
        <f t="shared" si="671"/>
        <v>245646.56250074506</v>
      </c>
      <c r="M11860" s="11">
        <f>COUNTIF(E$2:$E11860,E11860)</f>
        <v>3269</v>
      </c>
      <c r="O11860" t="str">
        <f t="shared" si="675"/>
        <v/>
      </c>
    </row>
    <row r="11861" spans="1:15" hidden="1">
      <c r="A11861" s="41" t="s">
        <v>103</v>
      </c>
      <c r="B11861" s="46">
        <v>45838</v>
      </c>
      <c r="C11861" s="8" t="s">
        <v>13</v>
      </c>
      <c r="D11861" s="8" t="s">
        <v>46</v>
      </c>
      <c r="E11861" s="8" t="s">
        <v>46</v>
      </c>
      <c r="F11861" s="9">
        <f t="shared" si="670"/>
        <v>-5800000</v>
      </c>
      <c r="G11861" s="9">
        <v>-58</v>
      </c>
      <c r="H11861" s="10">
        <v>-6049400</v>
      </c>
      <c r="I11861" s="11">
        <f t="shared" si="672"/>
        <v>9825961386.8965721</v>
      </c>
      <c r="J11861" s="11">
        <f t="shared" si="673"/>
        <v>95257</v>
      </c>
      <c r="K11861" s="11">
        <f t="shared" si="674"/>
        <v>103152.11886681896</v>
      </c>
      <c r="L11861" s="12">
        <f t="shared" si="671"/>
        <v>66577.105724500492</v>
      </c>
      <c r="M11861" s="11">
        <f>COUNTIF(E$2:$E11861,E11861)</f>
        <v>3270</v>
      </c>
      <c r="O11861" t="str">
        <f t="shared" si="675"/>
        <v/>
      </c>
    </row>
    <row r="11862" spans="1:15" hidden="1">
      <c r="A11862" s="41" t="s">
        <v>103</v>
      </c>
      <c r="B11862" s="46">
        <v>45838</v>
      </c>
      <c r="C11862" s="8" t="s">
        <v>13</v>
      </c>
      <c r="D11862" s="8" t="s">
        <v>46</v>
      </c>
      <c r="E11862" s="8" t="s">
        <v>46</v>
      </c>
      <c r="F11862" s="9">
        <f t="shared" si="670"/>
        <v>-28700000</v>
      </c>
      <c r="G11862" s="9">
        <v>-287</v>
      </c>
      <c r="H11862" s="10">
        <v>-29934100</v>
      </c>
      <c r="I11862" s="11">
        <f t="shared" si="672"/>
        <v>9796356728.7817955</v>
      </c>
      <c r="J11862" s="11">
        <f t="shared" si="673"/>
        <v>94970</v>
      </c>
      <c r="K11862" s="11">
        <f t="shared" si="674"/>
        <v>103152.11886681896</v>
      </c>
      <c r="L11862" s="12">
        <f t="shared" si="671"/>
        <v>329441.88522296026</v>
      </c>
      <c r="M11862" s="11">
        <f>COUNTIF(E$2:$E11862,E11862)</f>
        <v>3271</v>
      </c>
      <c r="O11862" t="str">
        <f t="shared" si="675"/>
        <v/>
      </c>
    </row>
    <row r="11863" spans="1:15" hidden="1">
      <c r="A11863" s="41" t="s">
        <v>103</v>
      </c>
      <c r="B11863" s="46">
        <v>45838</v>
      </c>
      <c r="C11863" s="8" t="s">
        <v>13</v>
      </c>
      <c r="D11863" s="8" t="s">
        <v>15</v>
      </c>
      <c r="E11863" s="8" t="s">
        <v>15</v>
      </c>
      <c r="F11863" s="9">
        <f t="shared" si="670"/>
        <v>900000</v>
      </c>
      <c r="G11863" s="9">
        <v>9</v>
      </c>
      <c r="H11863" s="10">
        <v>989352</v>
      </c>
      <c r="I11863" s="11">
        <f t="shared" si="672"/>
        <v>643370583.14478326</v>
      </c>
      <c r="J11863" s="11">
        <f t="shared" si="673"/>
        <v>5938</v>
      </c>
      <c r="K11863" s="11">
        <f t="shared" si="674"/>
        <v>108348.02680107499</v>
      </c>
      <c r="L11863" s="12">
        <f t="shared" si="671"/>
        <v>0</v>
      </c>
      <c r="M11863" s="11">
        <f>COUNTIF(E$2:$E11863,E11863)</f>
        <v>3862</v>
      </c>
      <c r="O11863" t="str">
        <f t="shared" si="675"/>
        <v/>
      </c>
    </row>
    <row r="11864" spans="1:15" hidden="1">
      <c r="A11864" s="41" t="s">
        <v>103</v>
      </c>
      <c r="B11864" s="46">
        <v>45838</v>
      </c>
      <c r="C11864" s="8" t="s">
        <v>13</v>
      </c>
      <c r="D11864" s="8" t="s">
        <v>46</v>
      </c>
      <c r="E11864" s="8" t="s">
        <v>46</v>
      </c>
      <c r="F11864" s="9">
        <f t="shared" si="670"/>
        <v>-900000</v>
      </c>
      <c r="G11864" s="9">
        <v>-9</v>
      </c>
      <c r="H11864" s="10">
        <v>-938700</v>
      </c>
      <c r="I11864" s="11">
        <f t="shared" si="672"/>
        <v>9795428359.7119942</v>
      </c>
      <c r="J11864" s="11">
        <f t="shared" si="673"/>
        <v>94961</v>
      </c>
      <c r="K11864" s="11">
        <f t="shared" si="674"/>
        <v>103152.11886681896</v>
      </c>
      <c r="L11864" s="12">
        <f t="shared" si="671"/>
        <v>10330.930198629387</v>
      </c>
      <c r="M11864" s="11">
        <f>COUNTIF(E$2:$E11864,E11864)</f>
        <v>3272</v>
      </c>
      <c r="O11864" t="str">
        <f t="shared" si="675"/>
        <v/>
      </c>
    </row>
    <row r="11865" spans="1:15" hidden="1">
      <c r="A11865" s="41" t="s">
        <v>103</v>
      </c>
      <c r="B11865" s="46">
        <v>45838</v>
      </c>
      <c r="C11865" s="8" t="s">
        <v>13</v>
      </c>
      <c r="D11865" s="8" t="s">
        <v>46</v>
      </c>
      <c r="E11865" s="8" t="s">
        <v>46</v>
      </c>
      <c r="F11865" s="9">
        <f t="shared" si="670"/>
        <v>-1900000</v>
      </c>
      <c r="G11865" s="9">
        <v>-19</v>
      </c>
      <c r="H11865" s="10">
        <v>-1981700</v>
      </c>
      <c r="I11865" s="11">
        <f t="shared" si="672"/>
        <v>9793468469.4535255</v>
      </c>
      <c r="J11865" s="11">
        <f t="shared" si="673"/>
        <v>94942</v>
      </c>
      <c r="K11865" s="11">
        <f t="shared" si="674"/>
        <v>103152.11886681896</v>
      </c>
      <c r="L11865" s="12">
        <f t="shared" si="671"/>
        <v>21809.741530439816</v>
      </c>
      <c r="M11865" s="11">
        <f>COUNTIF(E$2:$E11865,E11865)</f>
        <v>3273</v>
      </c>
      <c r="O11865" t="str">
        <f t="shared" si="675"/>
        <v/>
      </c>
    </row>
    <row r="11866" spans="1:15" hidden="1">
      <c r="A11866" s="41" t="s">
        <v>103</v>
      </c>
      <c r="B11866" s="46">
        <v>45838</v>
      </c>
      <c r="C11866" s="8" t="s">
        <v>13</v>
      </c>
      <c r="D11866" s="8" t="s">
        <v>46</v>
      </c>
      <c r="E11866" s="8" t="s">
        <v>46</v>
      </c>
      <c r="F11866" s="9">
        <f t="shared" si="670"/>
        <v>-2000000</v>
      </c>
      <c r="G11866" s="9">
        <v>-20</v>
      </c>
      <c r="H11866" s="10">
        <v>-2086000</v>
      </c>
      <c r="I11866" s="11">
        <f t="shared" si="672"/>
        <v>9791405427.076189</v>
      </c>
      <c r="J11866" s="11">
        <f t="shared" si="673"/>
        <v>94922</v>
      </c>
      <c r="K11866" s="11">
        <f t="shared" si="674"/>
        <v>103152.11886681896</v>
      </c>
      <c r="L11866" s="12">
        <f t="shared" si="671"/>
        <v>22957.622663620859</v>
      </c>
      <c r="M11866" s="11">
        <f>COUNTIF(E$2:$E11866,E11866)</f>
        <v>3274</v>
      </c>
      <c r="O11866" t="str">
        <f t="shared" si="675"/>
        <v/>
      </c>
    </row>
    <row r="11867" spans="1:15" hidden="1">
      <c r="A11867" s="41" t="s">
        <v>103</v>
      </c>
      <c r="B11867" s="46">
        <v>45838</v>
      </c>
      <c r="C11867" s="8" t="s">
        <v>13</v>
      </c>
      <c r="D11867" s="8" t="s">
        <v>46</v>
      </c>
      <c r="E11867" s="8" t="s">
        <v>46</v>
      </c>
      <c r="F11867" s="9">
        <f t="shared" si="670"/>
        <v>90800000</v>
      </c>
      <c r="G11867" s="9">
        <v>908</v>
      </c>
      <c r="H11867" s="10">
        <v>94925952</v>
      </c>
      <c r="I11867" s="11">
        <f t="shared" si="672"/>
        <v>9886331379.076189</v>
      </c>
      <c r="J11867" s="11">
        <f t="shared" si="673"/>
        <v>95830</v>
      </c>
      <c r="K11867" s="11">
        <f t="shared" si="674"/>
        <v>103165.30709669403</v>
      </c>
      <c r="L11867" s="12">
        <f t="shared" si="671"/>
        <v>0</v>
      </c>
      <c r="M11867" s="11">
        <f>COUNTIF(E$2:$E11867,E11867)</f>
        <v>3275</v>
      </c>
      <c r="O11867" t="str">
        <f t="shared" si="675"/>
        <v/>
      </c>
    </row>
    <row r="11868" spans="1:15" hidden="1">
      <c r="A11868" s="41" t="s">
        <v>103</v>
      </c>
      <c r="B11868" s="46">
        <v>45838</v>
      </c>
      <c r="C11868" s="8" t="s">
        <v>13</v>
      </c>
      <c r="D11868" s="8" t="s">
        <v>46</v>
      </c>
      <c r="E11868" s="8" t="s">
        <v>46</v>
      </c>
      <c r="F11868" s="9">
        <f t="shared" si="670"/>
        <v>90800000</v>
      </c>
      <c r="G11868" s="9">
        <v>908</v>
      </c>
      <c r="H11868" s="10">
        <v>94925952</v>
      </c>
      <c r="I11868" s="11">
        <f t="shared" si="672"/>
        <v>9981257331.076189</v>
      </c>
      <c r="J11868" s="11">
        <f t="shared" si="673"/>
        <v>96738</v>
      </c>
      <c r="K11868" s="11">
        <f t="shared" si="674"/>
        <v>103178.2477524467</v>
      </c>
      <c r="L11868" s="12">
        <f t="shared" si="671"/>
        <v>0</v>
      </c>
      <c r="M11868" s="11">
        <f>COUNTIF(E$2:$E11868,E11868)</f>
        <v>3276</v>
      </c>
      <c r="O11868" t="str">
        <f t="shared" si="675"/>
        <v/>
      </c>
    </row>
    <row r="11869" spans="1:15" hidden="1">
      <c r="A11869" s="41" t="s">
        <v>103</v>
      </c>
      <c r="B11869" s="46">
        <v>45838</v>
      </c>
      <c r="C11869" s="8" t="s">
        <v>13</v>
      </c>
      <c r="D11869" s="8" t="s">
        <v>46</v>
      </c>
      <c r="E11869" s="8" t="s">
        <v>46</v>
      </c>
      <c r="F11869" s="9">
        <f t="shared" si="670"/>
        <v>-900000</v>
      </c>
      <c r="G11869" s="9">
        <v>-9</v>
      </c>
      <c r="H11869" s="10">
        <v>-938700</v>
      </c>
      <c r="I11869" s="11">
        <f t="shared" si="672"/>
        <v>9980328726.8464165</v>
      </c>
      <c r="J11869" s="11">
        <f t="shared" si="673"/>
        <v>96729</v>
      </c>
      <c r="K11869" s="11">
        <f t="shared" si="674"/>
        <v>103178.2477524467</v>
      </c>
      <c r="L11869" s="12">
        <f t="shared" si="671"/>
        <v>10095.770227979752</v>
      </c>
      <c r="M11869" s="11">
        <f>COUNTIF(E$2:$E11869,E11869)</f>
        <v>3277</v>
      </c>
      <c r="O11869" t="str">
        <f t="shared" si="675"/>
        <v/>
      </c>
    </row>
    <row r="11870" spans="1:15" hidden="1">
      <c r="A11870" s="41" t="s">
        <v>103</v>
      </c>
      <c r="B11870" s="46">
        <v>45838</v>
      </c>
      <c r="C11870" s="8" t="s">
        <v>13</v>
      </c>
      <c r="D11870" s="8" t="s">
        <v>46</v>
      </c>
      <c r="E11870" s="8" t="s">
        <v>46</v>
      </c>
      <c r="F11870" s="9">
        <f t="shared" si="670"/>
        <v>-19100000</v>
      </c>
      <c r="G11870" s="9">
        <v>-191</v>
      </c>
      <c r="H11870" s="10">
        <v>-19921300</v>
      </c>
      <c r="I11870" s="11">
        <f t="shared" si="672"/>
        <v>9960621681.5256996</v>
      </c>
      <c r="J11870" s="11">
        <f t="shared" si="673"/>
        <v>96538</v>
      </c>
      <c r="K11870" s="11">
        <f t="shared" si="674"/>
        <v>103178.2477524467</v>
      </c>
      <c r="L11870" s="12">
        <f t="shared" si="671"/>
        <v>214254.67928268015</v>
      </c>
      <c r="M11870" s="11">
        <f>COUNTIF(E$2:$E11870,E11870)</f>
        <v>3278</v>
      </c>
      <c r="O11870" t="str">
        <f t="shared" si="675"/>
        <v/>
      </c>
    </row>
    <row r="11871" spans="1:15" hidden="1">
      <c r="A11871" s="41" t="s">
        <v>103</v>
      </c>
      <c r="B11871" s="46">
        <v>45838</v>
      </c>
      <c r="C11871" s="8" t="s">
        <v>13</v>
      </c>
      <c r="D11871" s="8" t="s">
        <v>46</v>
      </c>
      <c r="E11871" s="8" t="s">
        <v>46</v>
      </c>
      <c r="F11871" s="9">
        <f t="shared" si="670"/>
        <v>90800000</v>
      </c>
      <c r="G11871" s="9">
        <v>908</v>
      </c>
      <c r="H11871" s="10">
        <v>94925952</v>
      </c>
      <c r="I11871" s="11">
        <f t="shared" si="672"/>
        <v>10055547633.5257</v>
      </c>
      <c r="J11871" s="11">
        <f t="shared" si="673"/>
        <v>97446</v>
      </c>
      <c r="K11871" s="11">
        <f t="shared" si="674"/>
        <v>103190.9738062691</v>
      </c>
      <c r="L11871" s="12">
        <f t="shared" si="671"/>
        <v>0</v>
      </c>
      <c r="M11871" s="11">
        <f>COUNTIF(E$2:$E11871,E11871)</f>
        <v>3279</v>
      </c>
      <c r="O11871" t="str">
        <f t="shared" si="675"/>
        <v/>
      </c>
    </row>
    <row r="11872" spans="1:15" hidden="1">
      <c r="A11872" s="41" t="s">
        <v>103</v>
      </c>
      <c r="B11872" s="46">
        <v>45838</v>
      </c>
      <c r="C11872" s="8" t="s">
        <v>13</v>
      </c>
      <c r="D11872" s="8" t="s">
        <v>46</v>
      </c>
      <c r="E11872" s="8" t="s">
        <v>46</v>
      </c>
      <c r="F11872" s="9">
        <f t="shared" si="670"/>
        <v>-57400000</v>
      </c>
      <c r="G11872" s="9">
        <v>-574</v>
      </c>
      <c r="H11872" s="10">
        <v>-59868200</v>
      </c>
      <c r="I11872" s="11">
        <f t="shared" si="672"/>
        <v>9996316014.5609016</v>
      </c>
      <c r="J11872" s="11">
        <f t="shared" si="673"/>
        <v>96872</v>
      </c>
      <c r="K11872" s="11">
        <f t="shared" si="674"/>
        <v>103190.9738062691</v>
      </c>
      <c r="L11872" s="12">
        <f t="shared" si="671"/>
        <v>636581.03520153463</v>
      </c>
      <c r="M11872" s="11">
        <f>COUNTIF(E$2:$E11872,E11872)</f>
        <v>3280</v>
      </c>
      <c r="O11872" t="str">
        <f t="shared" si="675"/>
        <v/>
      </c>
    </row>
    <row r="11873" spans="1:15" hidden="1">
      <c r="A11873" s="41" t="s">
        <v>103</v>
      </c>
      <c r="B11873" s="46">
        <v>45838</v>
      </c>
      <c r="C11873" s="8" t="s">
        <v>13</v>
      </c>
      <c r="D11873" s="8" t="s">
        <v>15</v>
      </c>
      <c r="E11873" s="8" t="s">
        <v>15</v>
      </c>
      <c r="F11873" s="9">
        <f t="shared" si="670"/>
        <v>1800000</v>
      </c>
      <c r="G11873" s="9">
        <v>18</v>
      </c>
      <c r="H11873" s="10">
        <v>1979172</v>
      </c>
      <c r="I11873" s="11">
        <f t="shared" si="672"/>
        <v>645349755.14478326</v>
      </c>
      <c r="J11873" s="11">
        <f t="shared" si="673"/>
        <v>5956</v>
      </c>
      <c r="K11873" s="11">
        <f t="shared" si="674"/>
        <v>108352.88031309322</v>
      </c>
      <c r="L11873" s="12">
        <f t="shared" si="671"/>
        <v>0</v>
      </c>
      <c r="M11873" s="11">
        <f>COUNTIF(E$2:$E11873,E11873)</f>
        <v>3863</v>
      </c>
      <c r="O11873" t="str">
        <f t="shared" si="675"/>
        <v/>
      </c>
    </row>
    <row r="11874" spans="1:15" hidden="1">
      <c r="A11874" s="41" t="s">
        <v>103</v>
      </c>
      <c r="B11874" s="46">
        <v>45838</v>
      </c>
      <c r="C11874" s="8" t="s">
        <v>13</v>
      </c>
      <c r="D11874" s="8" t="s">
        <v>46</v>
      </c>
      <c r="E11874" s="8" t="s">
        <v>46</v>
      </c>
      <c r="F11874" s="9">
        <f t="shared" si="670"/>
        <v>-1900000</v>
      </c>
      <c r="G11874" s="9">
        <v>-19</v>
      </c>
      <c r="H11874" s="10">
        <v>-1981700</v>
      </c>
      <c r="I11874" s="11">
        <f t="shared" si="672"/>
        <v>9994355386.0585823</v>
      </c>
      <c r="J11874" s="11">
        <f t="shared" si="673"/>
        <v>96853</v>
      </c>
      <c r="K11874" s="11">
        <f t="shared" si="674"/>
        <v>103190.9738062691</v>
      </c>
      <c r="L11874" s="12">
        <f t="shared" si="671"/>
        <v>21071.497680887114</v>
      </c>
      <c r="M11874" s="11">
        <f>COUNTIF(E$2:$E11874,E11874)</f>
        <v>3281</v>
      </c>
      <c r="O11874" t="str">
        <f t="shared" si="675"/>
        <v/>
      </c>
    </row>
    <row r="11875" spans="1:15" hidden="1">
      <c r="A11875" s="41" t="s">
        <v>103</v>
      </c>
      <c r="B11875" s="46">
        <v>45838</v>
      </c>
      <c r="C11875" s="8" t="s">
        <v>13</v>
      </c>
      <c r="D11875" s="8" t="s">
        <v>46</v>
      </c>
      <c r="E11875" s="8" t="s">
        <v>46</v>
      </c>
      <c r="F11875" s="9">
        <f t="shared" si="670"/>
        <v>-4700000</v>
      </c>
      <c r="G11875" s="9">
        <v>-47</v>
      </c>
      <c r="H11875" s="10">
        <v>-4902100</v>
      </c>
      <c r="I11875" s="11">
        <f t="shared" si="672"/>
        <v>9989505410.2896881</v>
      </c>
      <c r="J11875" s="11">
        <f t="shared" si="673"/>
        <v>96806</v>
      </c>
      <c r="K11875" s="11">
        <f t="shared" si="674"/>
        <v>103190.9738062691</v>
      </c>
      <c r="L11875" s="12">
        <f t="shared" si="671"/>
        <v>52124.231105351821</v>
      </c>
      <c r="M11875" s="11">
        <f>COUNTIF(E$2:$E11875,E11875)</f>
        <v>3282</v>
      </c>
      <c r="O11875" t="str">
        <f t="shared" si="675"/>
        <v/>
      </c>
    </row>
    <row r="11876" spans="1:15" hidden="1">
      <c r="A11876" s="41" t="s">
        <v>103</v>
      </c>
      <c r="B11876" s="46">
        <v>45838</v>
      </c>
      <c r="C11876" s="8" t="s">
        <v>13</v>
      </c>
      <c r="D11876" s="8" t="s">
        <v>46</v>
      </c>
      <c r="E11876" s="8" t="s">
        <v>46</v>
      </c>
      <c r="F11876" s="9">
        <f t="shared" si="670"/>
        <v>-1500000</v>
      </c>
      <c r="G11876" s="9">
        <v>-15</v>
      </c>
      <c r="H11876" s="10">
        <v>-1564500</v>
      </c>
      <c r="I11876" s="11">
        <f t="shared" si="672"/>
        <v>9987957545.6825943</v>
      </c>
      <c r="J11876" s="11">
        <f t="shared" si="673"/>
        <v>96791</v>
      </c>
      <c r="K11876" s="11">
        <f t="shared" si="674"/>
        <v>103190.9738062691</v>
      </c>
      <c r="L11876" s="12">
        <f t="shared" si="671"/>
        <v>16635.392905963352</v>
      </c>
      <c r="M11876" s="11">
        <f>COUNTIF(E$2:$E11876,E11876)</f>
        <v>3283</v>
      </c>
      <c r="O11876" t="str">
        <f t="shared" si="675"/>
        <v/>
      </c>
    </row>
    <row r="11877" spans="1:15" hidden="1">
      <c r="A11877" s="41" t="s">
        <v>103</v>
      </c>
      <c r="B11877" s="46">
        <v>45838</v>
      </c>
      <c r="C11877" s="8" t="s">
        <v>13</v>
      </c>
      <c r="D11877" s="8" t="s">
        <v>46</v>
      </c>
      <c r="E11877" s="8" t="s">
        <v>46</v>
      </c>
      <c r="F11877" s="9">
        <f t="shared" si="670"/>
        <v>-1200000</v>
      </c>
      <c r="G11877" s="9">
        <v>-12</v>
      </c>
      <c r="H11877" s="10">
        <v>-1251600</v>
      </c>
      <c r="I11877" s="11">
        <f t="shared" si="672"/>
        <v>9986719253.9969196</v>
      </c>
      <c r="J11877" s="11">
        <f t="shared" si="673"/>
        <v>96779</v>
      </c>
      <c r="K11877" s="11">
        <f t="shared" si="674"/>
        <v>103190.9738062691</v>
      </c>
      <c r="L11877" s="12">
        <f t="shared" si="671"/>
        <v>13308.314324770821</v>
      </c>
      <c r="M11877" s="11">
        <f>COUNTIF(E$2:$E11877,E11877)</f>
        <v>3284</v>
      </c>
      <c r="O11877" t="str">
        <f t="shared" si="675"/>
        <v/>
      </c>
    </row>
    <row r="11878" spans="1:15" hidden="1">
      <c r="A11878" s="41" t="s">
        <v>103</v>
      </c>
      <c r="B11878" s="46">
        <v>45838</v>
      </c>
      <c r="C11878" s="8" t="s">
        <v>13</v>
      </c>
      <c r="D11878" s="8" t="s">
        <v>14</v>
      </c>
      <c r="E11878" s="8" t="s">
        <v>14</v>
      </c>
      <c r="F11878" s="9">
        <f t="shared" si="670"/>
        <v>1000000</v>
      </c>
      <c r="G11878" s="9">
        <v>10</v>
      </c>
      <c r="H11878" s="10">
        <v>1082000</v>
      </c>
      <c r="I11878" s="11">
        <f t="shared" si="672"/>
        <v>15667976234.458342</v>
      </c>
      <c r="J11878" s="11">
        <f t="shared" si="673"/>
        <v>151655</v>
      </c>
      <c r="K11878" s="11">
        <f t="shared" si="674"/>
        <v>103313.28498538355</v>
      </c>
      <c r="L11878" s="12">
        <f t="shared" si="671"/>
        <v>0</v>
      </c>
      <c r="M11878" s="11">
        <f>COUNTIF(E$2:$E11878,E11878)</f>
        <v>2184</v>
      </c>
      <c r="O11878" t="str">
        <f t="shared" si="675"/>
        <v/>
      </c>
    </row>
    <row r="11879" spans="1:15" hidden="1">
      <c r="A11879" s="41" t="s">
        <v>103</v>
      </c>
      <c r="B11879" s="46">
        <v>45838</v>
      </c>
      <c r="C11879" s="8" t="s">
        <v>13</v>
      </c>
      <c r="D11879" s="8" t="s">
        <v>14</v>
      </c>
      <c r="E11879" s="8" t="s">
        <v>14</v>
      </c>
      <c r="F11879" s="9">
        <f t="shared" si="670"/>
        <v>7500000</v>
      </c>
      <c r="G11879" s="9">
        <v>75</v>
      </c>
      <c r="H11879" s="10">
        <v>8115000</v>
      </c>
      <c r="I11879" s="11">
        <f t="shared" si="672"/>
        <v>15676091234.458342</v>
      </c>
      <c r="J11879" s="11">
        <f t="shared" si="673"/>
        <v>151730</v>
      </c>
      <c r="K11879" s="11">
        <f t="shared" si="674"/>
        <v>103315.70048413855</v>
      </c>
      <c r="L11879" s="12">
        <f t="shared" si="671"/>
        <v>0</v>
      </c>
      <c r="M11879" s="11">
        <f>COUNTIF(E$2:$E11879,E11879)</f>
        <v>2185</v>
      </c>
      <c r="O11879" t="str">
        <f t="shared" si="675"/>
        <v/>
      </c>
    </row>
    <row r="11880" spans="1:15" hidden="1">
      <c r="A11880" s="41" t="s">
        <v>103</v>
      </c>
      <c r="B11880" s="46">
        <v>45838</v>
      </c>
      <c r="C11880" s="8" t="s">
        <v>13</v>
      </c>
      <c r="D11880" s="8" t="s">
        <v>46</v>
      </c>
      <c r="E11880" s="8" t="s">
        <v>46</v>
      </c>
      <c r="F11880" s="9">
        <f t="shared" si="670"/>
        <v>-22000000</v>
      </c>
      <c r="G11880" s="9">
        <v>-220</v>
      </c>
      <c r="H11880" s="10">
        <v>-22946000</v>
      </c>
      <c r="I11880" s="11">
        <f t="shared" si="672"/>
        <v>9964017239.7595406</v>
      </c>
      <c r="J11880" s="11">
        <f t="shared" si="673"/>
        <v>96559</v>
      </c>
      <c r="K11880" s="11">
        <f t="shared" si="674"/>
        <v>103190.9738062691</v>
      </c>
      <c r="L11880" s="12">
        <f t="shared" si="671"/>
        <v>243985.76262079552</v>
      </c>
      <c r="M11880" s="11">
        <f>COUNTIF(E$2:$E11880,E11880)</f>
        <v>3285</v>
      </c>
      <c r="O11880" t="str">
        <f t="shared" si="675"/>
        <v/>
      </c>
    </row>
    <row r="11881" spans="1:15" hidden="1">
      <c r="A11881" s="41" t="s">
        <v>103</v>
      </c>
      <c r="B11881" s="46">
        <v>45838</v>
      </c>
      <c r="C11881" s="8" t="s">
        <v>13</v>
      </c>
      <c r="D11881" s="8" t="s">
        <v>46</v>
      </c>
      <c r="E11881" s="8" t="s">
        <v>46</v>
      </c>
      <c r="F11881" s="9">
        <f t="shared" si="670"/>
        <v>-4000000</v>
      </c>
      <c r="G11881" s="9">
        <v>-40</v>
      </c>
      <c r="H11881" s="10">
        <v>-4172000</v>
      </c>
      <c r="I11881" s="11">
        <f t="shared" si="672"/>
        <v>9959889600.8072891</v>
      </c>
      <c r="J11881" s="11">
        <f t="shared" si="673"/>
        <v>96519</v>
      </c>
      <c r="K11881" s="11">
        <f t="shared" si="674"/>
        <v>103190.9738062691</v>
      </c>
      <c r="L11881" s="12">
        <f t="shared" si="671"/>
        <v>44361.04774923576</v>
      </c>
      <c r="M11881" s="11">
        <f>COUNTIF(E$2:$E11881,E11881)</f>
        <v>3286</v>
      </c>
      <c r="O11881" t="str">
        <f t="shared" si="675"/>
        <v/>
      </c>
    </row>
    <row r="11882" spans="1:15" hidden="1">
      <c r="A11882" s="41" t="s">
        <v>103</v>
      </c>
      <c r="B11882" s="46">
        <v>45838</v>
      </c>
      <c r="C11882" s="8" t="s">
        <v>13</v>
      </c>
      <c r="D11882" s="8" t="s">
        <v>90</v>
      </c>
      <c r="E11882" s="8" t="s">
        <v>90</v>
      </c>
      <c r="F11882" s="9">
        <f t="shared" ref="F11882:F11945" si="676">100000*G11882</f>
        <v>1300000</v>
      </c>
      <c r="G11882" s="9">
        <v>13</v>
      </c>
      <c r="H11882" s="10">
        <v>1408030</v>
      </c>
      <c r="I11882" s="11">
        <f t="shared" si="672"/>
        <v>5235993255.24438</v>
      </c>
      <c r="J11882" s="11">
        <f t="shared" si="673"/>
        <v>49478</v>
      </c>
      <c r="K11882" s="11">
        <f t="shared" si="674"/>
        <v>105824.67470884798</v>
      </c>
      <c r="L11882" s="12">
        <f t="shared" si="671"/>
        <v>0</v>
      </c>
      <c r="M11882" s="11">
        <f>COUNTIF(E$2:$E11882,E11882)</f>
        <v>1873</v>
      </c>
      <c r="O11882" t="str">
        <f t="shared" si="675"/>
        <v/>
      </c>
    </row>
    <row r="11883" spans="1:15" hidden="1">
      <c r="A11883" s="41" t="s">
        <v>103</v>
      </c>
      <c r="B11883" s="46">
        <v>45838</v>
      </c>
      <c r="C11883" s="8" t="s">
        <v>13</v>
      </c>
      <c r="D11883" s="8" t="s">
        <v>46</v>
      </c>
      <c r="E11883" s="8" t="s">
        <v>46</v>
      </c>
      <c r="F11883" s="9">
        <f t="shared" si="676"/>
        <v>-9500000</v>
      </c>
      <c r="G11883" s="9">
        <v>-95</v>
      </c>
      <c r="H11883" s="10">
        <v>-9908500</v>
      </c>
      <c r="I11883" s="11">
        <f t="shared" si="672"/>
        <v>9950086458.2956944</v>
      </c>
      <c r="J11883" s="11">
        <f t="shared" si="673"/>
        <v>96424</v>
      </c>
      <c r="K11883" s="11">
        <f t="shared" si="674"/>
        <v>103190.9738062691</v>
      </c>
      <c r="L11883" s="12">
        <f t="shared" si="671"/>
        <v>105357.48840443604</v>
      </c>
      <c r="M11883" s="11">
        <f>COUNTIF(E$2:$E11883,E11883)</f>
        <v>3287</v>
      </c>
      <c r="O11883" t="str">
        <f t="shared" si="675"/>
        <v/>
      </c>
    </row>
    <row r="11884" spans="1:15" hidden="1">
      <c r="A11884" s="41" t="s">
        <v>103</v>
      </c>
      <c r="B11884" s="46">
        <v>45838</v>
      </c>
      <c r="C11884" s="8" t="s">
        <v>13</v>
      </c>
      <c r="D11884" s="8" t="s">
        <v>46</v>
      </c>
      <c r="E11884" s="8" t="s">
        <v>46</v>
      </c>
      <c r="F11884" s="9">
        <f t="shared" si="676"/>
        <v>-9500000</v>
      </c>
      <c r="G11884" s="9">
        <v>-95</v>
      </c>
      <c r="H11884" s="10">
        <v>-9908500</v>
      </c>
      <c r="I11884" s="11">
        <f t="shared" si="672"/>
        <v>9940283315.7840996</v>
      </c>
      <c r="J11884" s="11">
        <f t="shared" si="673"/>
        <v>96329</v>
      </c>
      <c r="K11884" s="11">
        <f t="shared" si="674"/>
        <v>103190.9738062691</v>
      </c>
      <c r="L11884" s="12">
        <f t="shared" si="671"/>
        <v>105357.48840443604</v>
      </c>
      <c r="M11884" s="11">
        <f>COUNTIF(E$2:$E11884,E11884)</f>
        <v>3288</v>
      </c>
      <c r="O11884" t="str">
        <f t="shared" si="675"/>
        <v/>
      </c>
    </row>
    <row r="11885" spans="1:15" hidden="1">
      <c r="A11885" s="41" t="s">
        <v>103</v>
      </c>
      <c r="B11885" s="46">
        <v>45838</v>
      </c>
      <c r="C11885" s="8" t="s">
        <v>13</v>
      </c>
      <c r="D11885" s="8" t="s">
        <v>46</v>
      </c>
      <c r="E11885" s="8" t="s">
        <v>46</v>
      </c>
      <c r="F11885" s="9">
        <f t="shared" si="676"/>
        <v>-900000</v>
      </c>
      <c r="G11885" s="9">
        <v>-9</v>
      </c>
      <c r="H11885" s="10">
        <v>-938700</v>
      </c>
      <c r="I11885" s="11">
        <f t="shared" si="672"/>
        <v>9939354597.0198441</v>
      </c>
      <c r="J11885" s="11">
        <f t="shared" si="673"/>
        <v>96320</v>
      </c>
      <c r="K11885" s="11">
        <f t="shared" si="674"/>
        <v>103190.9738062691</v>
      </c>
      <c r="L11885" s="12">
        <f t="shared" si="671"/>
        <v>9981.2357435780577</v>
      </c>
      <c r="M11885" s="11">
        <f>COUNTIF(E$2:$E11885,E11885)</f>
        <v>3289</v>
      </c>
      <c r="O11885" t="str">
        <f t="shared" si="675"/>
        <v/>
      </c>
    </row>
    <row r="11886" spans="1:15" hidden="1">
      <c r="A11886" s="41" t="s">
        <v>103</v>
      </c>
      <c r="B11886" s="46">
        <v>45838</v>
      </c>
      <c r="C11886" s="8" t="s">
        <v>13</v>
      </c>
      <c r="D11886" s="8" t="s">
        <v>15</v>
      </c>
      <c r="E11886" s="8" t="s">
        <v>15</v>
      </c>
      <c r="F11886" s="9">
        <f t="shared" si="676"/>
        <v>90900000</v>
      </c>
      <c r="G11886" s="9">
        <v>909</v>
      </c>
      <c r="H11886" s="10">
        <v>100007271</v>
      </c>
      <c r="I11886" s="11">
        <f t="shared" si="672"/>
        <v>745357026.14478326</v>
      </c>
      <c r="J11886" s="11">
        <f t="shared" si="673"/>
        <v>6865</v>
      </c>
      <c r="K11886" s="11">
        <f t="shared" si="674"/>
        <v>108573.49251926923</v>
      </c>
      <c r="L11886" s="12">
        <f t="shared" ref="L11886:L11949" si="677">IF(G11886&lt;0,K11886*G11886-H11886,0)</f>
        <v>0</v>
      </c>
      <c r="M11886" s="11">
        <f>COUNTIF(E$2:$E11886,E11886)</f>
        <v>3864</v>
      </c>
      <c r="O11886" t="str">
        <f t="shared" si="675"/>
        <v/>
      </c>
    </row>
    <row r="11887" spans="1:15" hidden="1">
      <c r="A11887" s="41" t="s">
        <v>103</v>
      </c>
      <c r="B11887" s="46">
        <v>45838</v>
      </c>
      <c r="C11887" s="8" t="s">
        <v>13</v>
      </c>
      <c r="D11887" s="8" t="s">
        <v>46</v>
      </c>
      <c r="E11887" s="8" t="s">
        <v>46</v>
      </c>
      <c r="F11887" s="9">
        <f t="shared" si="676"/>
        <v>9600000</v>
      </c>
      <c r="G11887" s="9">
        <v>96</v>
      </c>
      <c r="H11887" s="10">
        <v>9955488</v>
      </c>
      <c r="I11887" s="11">
        <f t="shared" si="672"/>
        <v>9949310085.0198441</v>
      </c>
      <c r="J11887" s="11">
        <f t="shared" si="673"/>
        <v>96416</v>
      </c>
      <c r="K11887" s="11">
        <f t="shared" si="674"/>
        <v>103191.48362325593</v>
      </c>
      <c r="L11887" s="12">
        <f t="shared" si="677"/>
        <v>0</v>
      </c>
      <c r="M11887" s="11">
        <f>COUNTIF(E$2:$E11887,E11887)</f>
        <v>3290</v>
      </c>
      <c r="O11887" t="str">
        <f t="shared" si="675"/>
        <v/>
      </c>
    </row>
    <row r="11888" spans="1:15" hidden="1">
      <c r="A11888" s="41" t="s">
        <v>103</v>
      </c>
      <c r="B11888" s="46">
        <v>45838</v>
      </c>
      <c r="C11888" s="8" t="s">
        <v>13</v>
      </c>
      <c r="D11888" s="8" t="s">
        <v>46</v>
      </c>
      <c r="E11888" s="8" t="s">
        <v>46</v>
      </c>
      <c r="F11888" s="9">
        <f t="shared" si="676"/>
        <v>-101300000</v>
      </c>
      <c r="G11888" s="9">
        <v>-1013</v>
      </c>
      <c r="H11888" s="10">
        <v>-105655900</v>
      </c>
      <c r="I11888" s="11">
        <f t="shared" si="672"/>
        <v>9844777112.1094856</v>
      </c>
      <c r="J11888" s="11">
        <f t="shared" si="673"/>
        <v>95403</v>
      </c>
      <c r="K11888" s="11">
        <f t="shared" si="674"/>
        <v>103191.48362325593</v>
      </c>
      <c r="L11888" s="12">
        <f t="shared" si="677"/>
        <v>1122927.089641735</v>
      </c>
      <c r="M11888" s="11">
        <f>COUNTIF(E$2:$E11888,E11888)</f>
        <v>3291</v>
      </c>
      <c r="O11888" t="str">
        <f t="shared" si="675"/>
        <v/>
      </c>
    </row>
    <row r="11889" spans="1:15" hidden="1">
      <c r="A11889" s="41" t="s">
        <v>103</v>
      </c>
      <c r="B11889" s="46">
        <v>45838</v>
      </c>
      <c r="C11889" s="8" t="s">
        <v>13</v>
      </c>
      <c r="D11889" s="8" t="s">
        <v>46</v>
      </c>
      <c r="E11889" s="8" t="s">
        <v>46</v>
      </c>
      <c r="F11889" s="9">
        <f t="shared" si="676"/>
        <v>-900000</v>
      </c>
      <c r="G11889" s="9">
        <v>-9</v>
      </c>
      <c r="H11889" s="10">
        <v>-938700</v>
      </c>
      <c r="I11889" s="11">
        <f t="shared" si="672"/>
        <v>9843848388.756876</v>
      </c>
      <c r="J11889" s="11">
        <f t="shared" si="673"/>
        <v>95394</v>
      </c>
      <c r="K11889" s="11">
        <f t="shared" si="674"/>
        <v>103191.48362325593</v>
      </c>
      <c r="L11889" s="12">
        <f t="shared" si="677"/>
        <v>9976.6473906965693</v>
      </c>
      <c r="M11889" s="11">
        <f>COUNTIF(E$2:$E11889,E11889)</f>
        <v>3292</v>
      </c>
      <c r="O11889" t="str">
        <f t="shared" si="675"/>
        <v/>
      </c>
    </row>
    <row r="11890" spans="1:15" hidden="1">
      <c r="A11890" s="41" t="s">
        <v>103</v>
      </c>
      <c r="B11890" s="46">
        <v>45838</v>
      </c>
      <c r="C11890" s="8" t="s">
        <v>13</v>
      </c>
      <c r="D11890" s="8" t="s">
        <v>46</v>
      </c>
      <c r="E11890" s="8" t="s">
        <v>46</v>
      </c>
      <c r="F11890" s="9">
        <f t="shared" si="676"/>
        <v>-900000</v>
      </c>
      <c r="G11890" s="9">
        <v>-9</v>
      </c>
      <c r="H11890" s="10">
        <v>-938700</v>
      </c>
      <c r="I11890" s="11">
        <f t="shared" si="672"/>
        <v>9842919665.4042664</v>
      </c>
      <c r="J11890" s="11">
        <f t="shared" si="673"/>
        <v>95385</v>
      </c>
      <c r="K11890" s="11">
        <f t="shared" si="674"/>
        <v>103191.48362325593</v>
      </c>
      <c r="L11890" s="12">
        <f t="shared" si="677"/>
        <v>9976.6473906965693</v>
      </c>
      <c r="M11890" s="11">
        <f>COUNTIF(E$2:$E11890,E11890)</f>
        <v>3293</v>
      </c>
      <c r="O11890" t="str">
        <f t="shared" si="675"/>
        <v/>
      </c>
    </row>
    <row r="11891" spans="1:15" hidden="1">
      <c r="A11891" s="41" t="s">
        <v>103</v>
      </c>
      <c r="B11891" s="46">
        <v>45838</v>
      </c>
      <c r="C11891" s="8" t="s">
        <v>13</v>
      </c>
      <c r="D11891" s="8" t="s">
        <v>46</v>
      </c>
      <c r="E11891" s="8" t="s">
        <v>46</v>
      </c>
      <c r="F11891" s="9">
        <f t="shared" si="676"/>
        <v>-1000000</v>
      </c>
      <c r="G11891" s="9">
        <v>-10</v>
      </c>
      <c r="H11891" s="10">
        <v>-1043000</v>
      </c>
      <c r="I11891" s="11">
        <f t="shared" si="672"/>
        <v>9841887750.5680332</v>
      </c>
      <c r="J11891" s="11">
        <f t="shared" si="673"/>
        <v>95375</v>
      </c>
      <c r="K11891" s="11">
        <f t="shared" si="674"/>
        <v>103191.48362325593</v>
      </c>
      <c r="L11891" s="12">
        <f t="shared" si="677"/>
        <v>11085.16376744071</v>
      </c>
      <c r="M11891" s="11">
        <f>COUNTIF(E$2:$E11891,E11891)</f>
        <v>3294</v>
      </c>
      <c r="O11891" t="str">
        <f t="shared" si="675"/>
        <v/>
      </c>
    </row>
    <row r="11892" spans="1:15" hidden="1">
      <c r="A11892" s="41" t="s">
        <v>103</v>
      </c>
      <c r="B11892" s="46">
        <v>45838</v>
      </c>
      <c r="C11892" s="8" t="s">
        <v>13</v>
      </c>
      <c r="D11892" s="8" t="s">
        <v>46</v>
      </c>
      <c r="E11892" s="8" t="s">
        <v>46</v>
      </c>
      <c r="F11892" s="9">
        <f t="shared" si="676"/>
        <v>-8100000</v>
      </c>
      <c r="G11892" s="9">
        <v>-81</v>
      </c>
      <c r="H11892" s="10">
        <v>-8448300</v>
      </c>
      <c r="I11892" s="11">
        <f t="shared" si="672"/>
        <v>9833529240.3945503</v>
      </c>
      <c r="J11892" s="11">
        <f t="shared" si="673"/>
        <v>95294</v>
      </c>
      <c r="K11892" s="11">
        <f t="shared" si="674"/>
        <v>103191.48362325593</v>
      </c>
      <c r="L11892" s="12">
        <f t="shared" si="677"/>
        <v>89789.826516269706</v>
      </c>
      <c r="M11892" s="11">
        <f>COUNTIF(E$2:$E11892,E11892)</f>
        <v>3295</v>
      </c>
      <c r="O11892" t="str">
        <f t="shared" si="675"/>
        <v/>
      </c>
    </row>
    <row r="11893" spans="1:15" hidden="1">
      <c r="A11893" s="41" t="s">
        <v>103</v>
      </c>
      <c r="B11893" s="46">
        <v>45838</v>
      </c>
      <c r="C11893" s="8" t="s">
        <v>13</v>
      </c>
      <c r="D11893" s="8" t="s">
        <v>15</v>
      </c>
      <c r="E11893" s="8" t="s">
        <v>15</v>
      </c>
      <c r="F11893" s="9">
        <f t="shared" si="676"/>
        <v>9000000</v>
      </c>
      <c r="G11893" s="9">
        <v>90</v>
      </c>
      <c r="H11893" s="10">
        <v>9901710</v>
      </c>
      <c r="I11893" s="11">
        <f t="shared" si="672"/>
        <v>755258736.14478326</v>
      </c>
      <c r="J11893" s="11">
        <f t="shared" si="673"/>
        <v>6955</v>
      </c>
      <c r="K11893" s="11">
        <f t="shared" si="674"/>
        <v>108592.19786409536</v>
      </c>
      <c r="L11893" s="12">
        <f t="shared" si="677"/>
        <v>0</v>
      </c>
      <c r="M11893" s="11">
        <f>COUNTIF(E$2:$E11893,E11893)</f>
        <v>3865</v>
      </c>
      <c r="O11893" t="str">
        <f t="shared" si="675"/>
        <v/>
      </c>
    </row>
    <row r="11894" spans="1:15" hidden="1">
      <c r="A11894" s="41" t="s">
        <v>103</v>
      </c>
      <c r="B11894" s="46">
        <v>45838</v>
      </c>
      <c r="C11894" s="8" t="s">
        <v>13</v>
      </c>
      <c r="D11894" s="8" t="s">
        <v>46</v>
      </c>
      <c r="E11894" s="8" t="s">
        <v>46</v>
      </c>
      <c r="F11894" s="9">
        <f t="shared" si="676"/>
        <v>-47900000</v>
      </c>
      <c r="G11894" s="9">
        <v>-479</v>
      </c>
      <c r="H11894" s="10">
        <v>-49959700</v>
      </c>
      <c r="I11894" s="11">
        <f t="shared" si="672"/>
        <v>9784100519.7390099</v>
      </c>
      <c r="J11894" s="11">
        <f t="shared" si="673"/>
        <v>94815</v>
      </c>
      <c r="K11894" s="11">
        <f t="shared" si="674"/>
        <v>103191.48362325593</v>
      </c>
      <c r="L11894" s="12">
        <f t="shared" si="677"/>
        <v>530979.34446040541</v>
      </c>
      <c r="M11894" s="11">
        <f>COUNTIF(E$2:$E11894,E11894)</f>
        <v>3296</v>
      </c>
      <c r="O11894" t="str">
        <f t="shared" si="675"/>
        <v/>
      </c>
    </row>
    <row r="11895" spans="1:15" hidden="1">
      <c r="A11895" s="41" t="s">
        <v>103</v>
      </c>
      <c r="B11895" s="46">
        <v>45838</v>
      </c>
      <c r="C11895" s="8" t="s">
        <v>13</v>
      </c>
      <c r="D11895" s="8" t="s">
        <v>90</v>
      </c>
      <c r="E11895" s="8" t="s">
        <v>90</v>
      </c>
      <c r="F11895" s="9">
        <f t="shared" si="676"/>
        <v>1800000</v>
      </c>
      <c r="G11895" s="9">
        <v>18</v>
      </c>
      <c r="H11895" s="10">
        <v>1956348</v>
      </c>
      <c r="I11895" s="11">
        <f t="shared" si="672"/>
        <v>5237949603.24438</v>
      </c>
      <c r="J11895" s="11">
        <f t="shared" si="673"/>
        <v>49496</v>
      </c>
      <c r="K11895" s="11">
        <f t="shared" si="674"/>
        <v>105825.71527485817</v>
      </c>
      <c r="L11895" s="12">
        <f t="shared" si="677"/>
        <v>0</v>
      </c>
      <c r="M11895" s="11">
        <f>COUNTIF(E$2:$E11895,E11895)</f>
        <v>1874</v>
      </c>
      <c r="O11895" t="str">
        <f t="shared" si="675"/>
        <v/>
      </c>
    </row>
    <row r="11896" spans="1:15" hidden="1">
      <c r="A11896" s="41" t="s">
        <v>103</v>
      </c>
      <c r="B11896" s="46">
        <v>45838</v>
      </c>
      <c r="C11896" s="8" t="s">
        <v>13</v>
      </c>
      <c r="D11896" s="8" t="s">
        <v>46</v>
      </c>
      <c r="E11896" s="8" t="s">
        <v>46</v>
      </c>
      <c r="F11896" s="9">
        <f t="shared" si="676"/>
        <v>-43100000</v>
      </c>
      <c r="G11896" s="9">
        <v>-431</v>
      </c>
      <c r="H11896" s="10">
        <v>-44953300</v>
      </c>
      <c r="I11896" s="11">
        <f t="shared" si="672"/>
        <v>9739624990.2973862</v>
      </c>
      <c r="J11896" s="11">
        <f t="shared" si="673"/>
        <v>94384</v>
      </c>
      <c r="K11896" s="11">
        <f t="shared" si="674"/>
        <v>103191.48362325593</v>
      </c>
      <c r="L11896" s="12">
        <f t="shared" si="677"/>
        <v>477770.55837669224</v>
      </c>
      <c r="M11896" s="11">
        <f>COUNTIF(E$2:$E11896,E11896)</f>
        <v>3297</v>
      </c>
      <c r="O11896" t="str">
        <f t="shared" si="675"/>
        <v/>
      </c>
    </row>
    <row r="11897" spans="1:15" hidden="1">
      <c r="A11897" s="41" t="s">
        <v>103</v>
      </c>
      <c r="B11897" s="46">
        <v>45838</v>
      </c>
      <c r="C11897" s="8" t="s">
        <v>13</v>
      </c>
      <c r="D11897" s="8" t="s">
        <v>48</v>
      </c>
      <c r="E11897" s="8" t="s">
        <v>48</v>
      </c>
      <c r="F11897" s="9">
        <f t="shared" si="676"/>
        <v>1800000</v>
      </c>
      <c r="G11897" s="9">
        <v>18</v>
      </c>
      <c r="H11897" s="10">
        <v>1992078</v>
      </c>
      <c r="I11897" s="11">
        <f t="shared" si="672"/>
        <v>11081737353.022198</v>
      </c>
      <c r="J11897" s="11">
        <f t="shared" si="673"/>
        <v>103941</v>
      </c>
      <c r="K11897" s="11">
        <f t="shared" si="674"/>
        <v>106615.65073476489</v>
      </c>
      <c r="L11897" s="12">
        <f t="shared" si="677"/>
        <v>0</v>
      </c>
      <c r="M11897" s="11">
        <f>COUNTIF(E$2:$E11897,E11897)</f>
        <v>629</v>
      </c>
      <c r="O11897" t="str">
        <f t="shared" si="675"/>
        <v/>
      </c>
    </row>
    <row r="11898" spans="1:15" hidden="1">
      <c r="A11898" s="41" t="s">
        <v>103</v>
      </c>
      <c r="B11898" s="46">
        <v>45838</v>
      </c>
      <c r="C11898" s="8" t="s">
        <v>13</v>
      </c>
      <c r="D11898" s="8" t="s">
        <v>46</v>
      </c>
      <c r="E11898" s="8" t="s">
        <v>46</v>
      </c>
      <c r="F11898" s="9">
        <f t="shared" si="676"/>
        <v>-1400000</v>
      </c>
      <c r="G11898" s="9">
        <v>-14</v>
      </c>
      <c r="H11898" s="10">
        <v>-1460200</v>
      </c>
      <c r="I11898" s="11">
        <f t="shared" si="672"/>
        <v>9738180309.5266609</v>
      </c>
      <c r="J11898" s="11">
        <f t="shared" si="673"/>
        <v>94370</v>
      </c>
      <c r="K11898" s="11">
        <f t="shared" si="674"/>
        <v>103191.48362325593</v>
      </c>
      <c r="L11898" s="12">
        <f t="shared" si="677"/>
        <v>15519.229274417041</v>
      </c>
      <c r="M11898" s="11">
        <f>COUNTIF(E$2:$E11898,E11898)</f>
        <v>3298</v>
      </c>
      <c r="O11898" t="str">
        <f t="shared" si="675"/>
        <v/>
      </c>
    </row>
    <row r="11899" spans="1:15" hidden="1">
      <c r="A11899" s="41" t="s">
        <v>103</v>
      </c>
      <c r="B11899" s="46">
        <v>45838</v>
      </c>
      <c r="C11899" s="8" t="s">
        <v>13</v>
      </c>
      <c r="D11899" s="8" t="s">
        <v>46</v>
      </c>
      <c r="E11899" s="8" t="s">
        <v>46</v>
      </c>
      <c r="F11899" s="9">
        <f t="shared" si="676"/>
        <v>-14400000</v>
      </c>
      <c r="G11899" s="9">
        <v>-144</v>
      </c>
      <c r="H11899" s="10">
        <v>-15019200</v>
      </c>
      <c r="I11899" s="11">
        <f t="shared" si="672"/>
        <v>9723320735.8849125</v>
      </c>
      <c r="J11899" s="11">
        <f t="shared" si="673"/>
        <v>94226</v>
      </c>
      <c r="K11899" s="11">
        <f t="shared" si="674"/>
        <v>103191.48362325593</v>
      </c>
      <c r="L11899" s="12">
        <f t="shared" si="677"/>
        <v>159626.35825114511</v>
      </c>
      <c r="M11899" s="11">
        <f>COUNTIF(E$2:$E11899,E11899)</f>
        <v>3299</v>
      </c>
      <c r="O11899" t="str">
        <f t="shared" si="675"/>
        <v/>
      </c>
    </row>
    <row r="11900" spans="1:15" hidden="1">
      <c r="A11900" s="41" t="s">
        <v>103</v>
      </c>
      <c r="B11900" s="46">
        <v>45838</v>
      </c>
      <c r="C11900" s="8" t="s">
        <v>13</v>
      </c>
      <c r="D11900" s="8" t="s">
        <v>46</v>
      </c>
      <c r="E11900" s="8" t="s">
        <v>46</v>
      </c>
      <c r="F11900" s="9">
        <f t="shared" si="676"/>
        <v>-1900000</v>
      </c>
      <c r="G11900" s="9">
        <v>-19</v>
      </c>
      <c r="H11900" s="10">
        <v>-1981700</v>
      </c>
      <c r="I11900" s="11">
        <f t="shared" ref="I11900:I11963" si="678">IF(H11900&gt;=0,IF(M11900=1,H11900,SUMIFS(I:I,E:E,E11900,M:M,M11900-1)+H11900),SUMIFS(I:I,E:E,E11900,M:M,M11900-1)+K11900*G11900)</f>
        <v>9721360097.6960697</v>
      </c>
      <c r="J11900" s="11">
        <f t="shared" ref="J11900:J11963" si="679">IF(M11900=1,G11900,SUMIFS($J:$J,$E:$E,E11900,$M:$M,M11900-1)+G11900)</f>
        <v>94207</v>
      </c>
      <c r="K11900" s="11">
        <f t="shared" ref="K11900:K11963" si="680">IF(H11900&gt;=0,I11900/J11900,SUMIFS($K:$K,$E:$E,E11900,$M:$M,M11900-1))</f>
        <v>103191.48362325593</v>
      </c>
      <c r="L11900" s="12">
        <f t="shared" si="677"/>
        <v>21061.811158137396</v>
      </c>
      <c r="M11900" s="11">
        <f>COUNTIF(E$2:$E11900,E11900)</f>
        <v>3300</v>
      </c>
      <c r="O11900" t="str">
        <f t="shared" ref="O11900:O11963" si="681">IF(M11900=_xlfn.MAXIFS(M:M,D:D,D11900),"X","")</f>
        <v/>
      </c>
    </row>
    <row r="11901" spans="1:15" hidden="1">
      <c r="A11901" s="41" t="s">
        <v>103</v>
      </c>
      <c r="B11901" s="46">
        <v>45838</v>
      </c>
      <c r="C11901" s="8" t="s">
        <v>13</v>
      </c>
      <c r="D11901" s="8" t="s">
        <v>46</v>
      </c>
      <c r="E11901" s="8" t="s">
        <v>46</v>
      </c>
      <c r="F11901" s="9">
        <f t="shared" si="676"/>
        <v>-1900000</v>
      </c>
      <c r="G11901" s="9">
        <v>-19</v>
      </c>
      <c r="H11901" s="10">
        <v>-1981700</v>
      </c>
      <c r="I11901" s="11">
        <f t="shared" si="678"/>
        <v>9719399459.5072269</v>
      </c>
      <c r="J11901" s="11">
        <f t="shared" si="679"/>
        <v>94188</v>
      </c>
      <c r="K11901" s="11">
        <f t="shared" si="680"/>
        <v>103191.48362325593</v>
      </c>
      <c r="L11901" s="12">
        <f t="shared" si="677"/>
        <v>21061.811158137396</v>
      </c>
      <c r="M11901" s="11">
        <f>COUNTIF(E$2:$E11901,E11901)</f>
        <v>3301</v>
      </c>
      <c r="O11901" t="str">
        <f t="shared" si="681"/>
        <v/>
      </c>
    </row>
    <row r="11902" spans="1:15" hidden="1">
      <c r="A11902" s="41" t="s">
        <v>103</v>
      </c>
      <c r="B11902" s="46">
        <v>45838</v>
      </c>
      <c r="C11902" s="8" t="s">
        <v>13</v>
      </c>
      <c r="D11902" s="8" t="s">
        <v>46</v>
      </c>
      <c r="E11902" s="8" t="s">
        <v>46</v>
      </c>
      <c r="F11902" s="9">
        <f t="shared" si="676"/>
        <v>-1000000</v>
      </c>
      <c r="G11902" s="9">
        <v>-10</v>
      </c>
      <c r="H11902" s="10">
        <v>-1043000</v>
      </c>
      <c r="I11902" s="11">
        <f t="shared" si="678"/>
        <v>9718367544.6709938</v>
      </c>
      <c r="J11902" s="11">
        <f t="shared" si="679"/>
        <v>94178</v>
      </c>
      <c r="K11902" s="11">
        <f t="shared" si="680"/>
        <v>103191.48362325593</v>
      </c>
      <c r="L11902" s="12">
        <f t="shared" si="677"/>
        <v>11085.16376744071</v>
      </c>
      <c r="M11902" s="11">
        <f>COUNTIF(E$2:$E11902,E11902)</f>
        <v>3302</v>
      </c>
      <c r="O11902" t="str">
        <f t="shared" si="681"/>
        <v/>
      </c>
    </row>
    <row r="11903" spans="1:15" hidden="1">
      <c r="A11903" s="41" t="s">
        <v>103</v>
      </c>
      <c r="B11903" s="46">
        <v>45838</v>
      </c>
      <c r="C11903" s="8" t="s">
        <v>13</v>
      </c>
      <c r="D11903" s="8" t="s">
        <v>46</v>
      </c>
      <c r="E11903" s="8" t="s">
        <v>46</v>
      </c>
      <c r="F11903" s="9">
        <f t="shared" si="676"/>
        <v>900000</v>
      </c>
      <c r="G11903" s="9">
        <v>9</v>
      </c>
      <c r="H11903" s="10">
        <v>932211</v>
      </c>
      <c r="I11903" s="11">
        <f t="shared" si="678"/>
        <v>9719299755.6709938</v>
      </c>
      <c r="J11903" s="11">
        <f t="shared" si="679"/>
        <v>94187</v>
      </c>
      <c r="K11903" s="11">
        <f t="shared" si="680"/>
        <v>103191.5206522237</v>
      </c>
      <c r="L11903" s="12">
        <f t="shared" si="677"/>
        <v>0</v>
      </c>
      <c r="M11903" s="11">
        <f>COUNTIF(E$2:$E11903,E11903)</f>
        <v>3303</v>
      </c>
      <c r="O11903" t="str">
        <f t="shared" si="681"/>
        <v/>
      </c>
    </row>
    <row r="11904" spans="1:15" hidden="1">
      <c r="A11904" s="41" t="s">
        <v>103</v>
      </c>
      <c r="B11904" s="46">
        <v>45838</v>
      </c>
      <c r="C11904" s="8" t="s">
        <v>13</v>
      </c>
      <c r="D11904" s="8" t="s">
        <v>46</v>
      </c>
      <c r="E11904" s="8" t="s">
        <v>46</v>
      </c>
      <c r="F11904" s="9">
        <f t="shared" si="676"/>
        <v>7800000</v>
      </c>
      <c r="G11904" s="9">
        <v>78</v>
      </c>
      <c r="H11904" s="10">
        <v>8133216</v>
      </c>
      <c r="I11904" s="11">
        <f t="shared" si="678"/>
        <v>9727432971.6709938</v>
      </c>
      <c r="J11904" s="11">
        <f t="shared" si="679"/>
        <v>94265</v>
      </c>
      <c r="K11904" s="11">
        <f t="shared" si="680"/>
        <v>103192.41469974002</v>
      </c>
      <c r="L11904" s="12">
        <f t="shared" si="677"/>
        <v>0</v>
      </c>
      <c r="M11904" s="11">
        <f>COUNTIF(E$2:$E11904,E11904)</f>
        <v>3304</v>
      </c>
      <c r="O11904" t="str">
        <f t="shared" si="681"/>
        <v/>
      </c>
    </row>
    <row r="11905" spans="1:15" hidden="1">
      <c r="A11905" s="41" t="s">
        <v>103</v>
      </c>
      <c r="B11905" s="46">
        <v>45838</v>
      </c>
      <c r="C11905" s="8" t="s">
        <v>13</v>
      </c>
      <c r="D11905" s="8" t="s">
        <v>46</v>
      </c>
      <c r="E11905" s="8" t="s">
        <v>46</v>
      </c>
      <c r="F11905" s="9">
        <f t="shared" si="676"/>
        <v>-4800000</v>
      </c>
      <c r="G11905" s="9">
        <v>-48</v>
      </c>
      <c r="H11905" s="10">
        <v>-5006400</v>
      </c>
      <c r="I11905" s="11">
        <f t="shared" si="678"/>
        <v>9722479735.7654057</v>
      </c>
      <c r="J11905" s="11">
        <f t="shared" si="679"/>
        <v>94217</v>
      </c>
      <c r="K11905" s="11">
        <f t="shared" si="680"/>
        <v>103192.41469974002</v>
      </c>
      <c r="L11905" s="12">
        <f t="shared" si="677"/>
        <v>53164.094412478618</v>
      </c>
      <c r="M11905" s="11">
        <f>COUNTIF(E$2:$E11905,E11905)</f>
        <v>3305</v>
      </c>
      <c r="O11905" t="str">
        <f t="shared" si="681"/>
        <v/>
      </c>
    </row>
    <row r="11906" spans="1:15" hidden="1">
      <c r="A11906" s="41" t="s">
        <v>103</v>
      </c>
      <c r="B11906" s="46">
        <v>45838</v>
      </c>
      <c r="C11906" s="8" t="s">
        <v>13</v>
      </c>
      <c r="D11906" s="8" t="s">
        <v>48</v>
      </c>
      <c r="E11906" s="8" t="s">
        <v>48</v>
      </c>
      <c r="F11906" s="9">
        <f t="shared" si="676"/>
        <v>900000</v>
      </c>
      <c r="G11906" s="9">
        <v>9</v>
      </c>
      <c r="H11906" s="10">
        <v>996039</v>
      </c>
      <c r="I11906" s="11">
        <f t="shared" si="678"/>
        <v>11082733392.022198</v>
      </c>
      <c r="J11906" s="11">
        <f t="shared" si="679"/>
        <v>103950</v>
      </c>
      <c r="K11906" s="11">
        <f t="shared" si="680"/>
        <v>106616.00184725539</v>
      </c>
      <c r="L11906" s="12">
        <f t="shared" si="677"/>
        <v>0</v>
      </c>
      <c r="M11906" s="11">
        <f>COUNTIF(E$2:$E11906,E11906)</f>
        <v>630</v>
      </c>
      <c r="O11906" t="str">
        <f t="shared" si="681"/>
        <v/>
      </c>
    </row>
    <row r="11907" spans="1:15" hidden="1">
      <c r="A11907" s="41" t="s">
        <v>103</v>
      </c>
      <c r="B11907" s="46">
        <v>45838</v>
      </c>
      <c r="C11907" s="8" t="s">
        <v>13</v>
      </c>
      <c r="D11907" s="8" t="s">
        <v>46</v>
      </c>
      <c r="E11907" s="8" t="s">
        <v>46</v>
      </c>
      <c r="F11907" s="9">
        <f t="shared" si="676"/>
        <v>-9700000</v>
      </c>
      <c r="G11907" s="9">
        <v>-97</v>
      </c>
      <c r="H11907" s="10">
        <v>-10117100</v>
      </c>
      <c r="I11907" s="11">
        <f t="shared" si="678"/>
        <v>9712470071.5395317</v>
      </c>
      <c r="J11907" s="11">
        <f t="shared" si="679"/>
        <v>94120</v>
      </c>
      <c r="K11907" s="11">
        <f t="shared" si="680"/>
        <v>103192.41469974002</v>
      </c>
      <c r="L11907" s="12">
        <f t="shared" si="677"/>
        <v>107435.77412521839</v>
      </c>
      <c r="M11907" s="11">
        <f>COUNTIF(E$2:$E11907,E11907)</f>
        <v>3306</v>
      </c>
      <c r="O11907" t="str">
        <f t="shared" si="681"/>
        <v/>
      </c>
    </row>
    <row r="11908" spans="1:15" hidden="1">
      <c r="A11908" s="41" t="s">
        <v>103</v>
      </c>
      <c r="B11908" s="46">
        <v>45838</v>
      </c>
      <c r="C11908" s="8" t="s">
        <v>13</v>
      </c>
      <c r="D11908" s="8" t="s">
        <v>46</v>
      </c>
      <c r="E11908" s="8" t="s">
        <v>46</v>
      </c>
      <c r="F11908" s="9">
        <f t="shared" si="676"/>
        <v>-29200000</v>
      </c>
      <c r="G11908" s="9">
        <v>-292</v>
      </c>
      <c r="H11908" s="10">
        <v>-30455600</v>
      </c>
      <c r="I11908" s="11">
        <f t="shared" si="678"/>
        <v>9682337886.4472084</v>
      </c>
      <c r="J11908" s="11">
        <f t="shared" si="679"/>
        <v>93828</v>
      </c>
      <c r="K11908" s="11">
        <f t="shared" si="680"/>
        <v>103192.41469974002</v>
      </c>
      <c r="L11908" s="12">
        <f t="shared" si="677"/>
        <v>323414.90767591447</v>
      </c>
      <c r="M11908" s="11">
        <f>COUNTIF(E$2:$E11908,E11908)</f>
        <v>3307</v>
      </c>
      <c r="O11908" t="str">
        <f t="shared" si="681"/>
        <v/>
      </c>
    </row>
    <row r="11909" spans="1:15" hidden="1">
      <c r="A11909" s="41" t="s">
        <v>103</v>
      </c>
      <c r="B11909" s="46">
        <v>45838</v>
      </c>
      <c r="C11909" s="8" t="s">
        <v>13</v>
      </c>
      <c r="D11909" s="8" t="s">
        <v>46</v>
      </c>
      <c r="E11909" s="8" t="s">
        <v>46</v>
      </c>
      <c r="F11909" s="9">
        <f t="shared" si="676"/>
        <v>-2900000</v>
      </c>
      <c r="G11909" s="9">
        <v>-29</v>
      </c>
      <c r="H11909" s="10">
        <v>-3024700</v>
      </c>
      <c r="I11909" s="11">
        <f t="shared" si="678"/>
        <v>9679345306.4209156</v>
      </c>
      <c r="J11909" s="11">
        <f t="shared" si="679"/>
        <v>93799</v>
      </c>
      <c r="K11909" s="11">
        <f t="shared" si="680"/>
        <v>103192.41469974002</v>
      </c>
      <c r="L11909" s="12">
        <f t="shared" si="677"/>
        <v>32119.973707539495</v>
      </c>
      <c r="M11909" s="11">
        <f>COUNTIF(E$2:$E11909,E11909)</f>
        <v>3308</v>
      </c>
      <c r="O11909" t="str">
        <f t="shared" si="681"/>
        <v/>
      </c>
    </row>
    <row r="11910" spans="1:15" hidden="1">
      <c r="A11910" s="41" t="s">
        <v>103</v>
      </c>
      <c r="B11910" s="46">
        <v>45838</v>
      </c>
      <c r="C11910" s="8" t="s">
        <v>13</v>
      </c>
      <c r="D11910" s="8" t="s">
        <v>46</v>
      </c>
      <c r="E11910" s="8" t="s">
        <v>46</v>
      </c>
      <c r="F11910" s="9">
        <f t="shared" si="676"/>
        <v>-167300000</v>
      </c>
      <c r="G11910" s="9">
        <v>-1673</v>
      </c>
      <c r="H11910" s="10">
        <v>-174493900</v>
      </c>
      <c r="I11910" s="11">
        <f t="shared" si="678"/>
        <v>9506704396.6282501</v>
      </c>
      <c r="J11910" s="11">
        <f t="shared" si="679"/>
        <v>92126</v>
      </c>
      <c r="K11910" s="11">
        <f t="shared" si="680"/>
        <v>103192.41469974002</v>
      </c>
      <c r="L11910" s="12">
        <f t="shared" si="677"/>
        <v>1852990.2073349357</v>
      </c>
      <c r="M11910" s="11">
        <f>COUNTIF(E$2:$E11910,E11910)</f>
        <v>3309</v>
      </c>
      <c r="O11910" t="str">
        <f t="shared" si="681"/>
        <v/>
      </c>
    </row>
    <row r="11911" spans="1:15" hidden="1">
      <c r="A11911" s="41" t="s">
        <v>103</v>
      </c>
      <c r="B11911" s="46">
        <v>45838</v>
      </c>
      <c r="C11911" s="8" t="s">
        <v>13</v>
      </c>
      <c r="D11911" s="8" t="s">
        <v>46</v>
      </c>
      <c r="E11911" s="8" t="s">
        <v>46</v>
      </c>
      <c r="F11911" s="9">
        <f t="shared" si="676"/>
        <v>-900000</v>
      </c>
      <c r="G11911" s="9">
        <v>-9</v>
      </c>
      <c r="H11911" s="10">
        <v>-938700</v>
      </c>
      <c r="I11911" s="11">
        <f t="shared" si="678"/>
        <v>9505775664.8959522</v>
      </c>
      <c r="J11911" s="11">
        <f t="shared" si="679"/>
        <v>92117</v>
      </c>
      <c r="K11911" s="11">
        <f t="shared" si="680"/>
        <v>103192.41469974002</v>
      </c>
      <c r="L11911" s="12">
        <f t="shared" si="677"/>
        <v>9968.2677023397991</v>
      </c>
      <c r="M11911" s="11">
        <f>COUNTIF(E$2:$E11911,E11911)</f>
        <v>3310</v>
      </c>
      <c r="O11911" t="str">
        <f t="shared" si="681"/>
        <v/>
      </c>
    </row>
    <row r="11912" spans="1:15" hidden="1">
      <c r="A11912" s="41" t="s">
        <v>103</v>
      </c>
      <c r="B11912" s="46">
        <v>45838</v>
      </c>
      <c r="C11912" s="8" t="s">
        <v>13</v>
      </c>
      <c r="D11912" s="8" t="s">
        <v>46</v>
      </c>
      <c r="E11912" s="8" t="s">
        <v>46</v>
      </c>
      <c r="F11912" s="9">
        <f t="shared" si="676"/>
        <v>-30900000</v>
      </c>
      <c r="G11912" s="9">
        <v>-309</v>
      </c>
      <c r="H11912" s="10">
        <v>-32228700</v>
      </c>
      <c r="I11912" s="11">
        <f t="shared" si="678"/>
        <v>9473889208.7537327</v>
      </c>
      <c r="J11912" s="11">
        <f t="shared" si="679"/>
        <v>91808</v>
      </c>
      <c r="K11912" s="11">
        <f t="shared" si="680"/>
        <v>103192.41469974002</v>
      </c>
      <c r="L11912" s="12">
        <f t="shared" si="677"/>
        <v>342243.85778033361</v>
      </c>
      <c r="M11912" s="11">
        <f>COUNTIF(E$2:$E11912,E11912)</f>
        <v>3311</v>
      </c>
      <c r="O11912" t="str">
        <f t="shared" si="681"/>
        <v/>
      </c>
    </row>
    <row r="11913" spans="1:15" hidden="1">
      <c r="A11913" s="41" t="s">
        <v>103</v>
      </c>
      <c r="B11913" s="46">
        <v>45838</v>
      </c>
      <c r="C11913" s="8" t="s">
        <v>13</v>
      </c>
      <c r="D11913" s="8" t="s">
        <v>46</v>
      </c>
      <c r="E11913" s="8" t="s">
        <v>46</v>
      </c>
      <c r="F11913" s="9">
        <f t="shared" si="676"/>
        <v>-20700000</v>
      </c>
      <c r="G11913" s="9">
        <v>-207</v>
      </c>
      <c r="H11913" s="10">
        <v>-21590100</v>
      </c>
      <c r="I11913" s="11">
        <f t="shared" si="678"/>
        <v>9452528378.9108868</v>
      </c>
      <c r="J11913" s="11">
        <f t="shared" si="679"/>
        <v>91601</v>
      </c>
      <c r="K11913" s="11">
        <f t="shared" si="680"/>
        <v>103192.41469974002</v>
      </c>
      <c r="L11913" s="12">
        <f t="shared" si="677"/>
        <v>229270.15715381503</v>
      </c>
      <c r="M11913" s="11">
        <f>COUNTIF(E$2:$E11913,E11913)</f>
        <v>3312</v>
      </c>
      <c r="O11913" t="str">
        <f t="shared" si="681"/>
        <v/>
      </c>
    </row>
    <row r="11914" spans="1:15" hidden="1">
      <c r="A11914" s="41" t="s">
        <v>103</v>
      </c>
      <c r="B11914" s="46">
        <v>45838</v>
      </c>
      <c r="C11914" s="8" t="s">
        <v>13</v>
      </c>
      <c r="D11914" s="8" t="s">
        <v>46</v>
      </c>
      <c r="E11914" s="8" t="s">
        <v>46</v>
      </c>
      <c r="F11914" s="9">
        <f t="shared" si="676"/>
        <v>-1900000</v>
      </c>
      <c r="G11914" s="9">
        <v>-19</v>
      </c>
      <c r="H11914" s="10">
        <v>-1981700</v>
      </c>
      <c r="I11914" s="11">
        <f t="shared" si="678"/>
        <v>9450567723.0315914</v>
      </c>
      <c r="J11914" s="11">
        <f t="shared" si="679"/>
        <v>91582</v>
      </c>
      <c r="K11914" s="11">
        <f t="shared" si="680"/>
        <v>103192.41469974002</v>
      </c>
      <c r="L11914" s="12">
        <f t="shared" si="677"/>
        <v>21044.120704939589</v>
      </c>
      <c r="M11914" s="11">
        <f>COUNTIF(E$2:$E11914,E11914)</f>
        <v>3313</v>
      </c>
      <c r="O11914" t="str">
        <f t="shared" si="681"/>
        <v/>
      </c>
    </row>
    <row r="11915" spans="1:15" hidden="1">
      <c r="A11915" s="41" t="s">
        <v>103</v>
      </c>
      <c r="B11915" s="46">
        <v>45838</v>
      </c>
      <c r="C11915" s="8" t="s">
        <v>13</v>
      </c>
      <c r="D11915" s="8" t="s">
        <v>46</v>
      </c>
      <c r="E11915" s="8" t="s">
        <v>46</v>
      </c>
      <c r="F11915" s="9">
        <f t="shared" si="676"/>
        <v>-900000</v>
      </c>
      <c r="G11915" s="9">
        <v>-9</v>
      </c>
      <c r="H11915" s="10">
        <v>-938700</v>
      </c>
      <c r="I11915" s="11">
        <f t="shared" si="678"/>
        <v>9449638991.2992935</v>
      </c>
      <c r="J11915" s="11">
        <f t="shared" si="679"/>
        <v>91573</v>
      </c>
      <c r="K11915" s="11">
        <f t="shared" si="680"/>
        <v>103192.41469974002</v>
      </c>
      <c r="L11915" s="12">
        <f t="shared" si="677"/>
        <v>9968.2677023397991</v>
      </c>
      <c r="M11915" s="11">
        <f>COUNTIF(E$2:$E11915,E11915)</f>
        <v>3314</v>
      </c>
      <c r="O11915" t="str">
        <f t="shared" si="681"/>
        <v/>
      </c>
    </row>
    <row r="11916" spans="1:15" hidden="1">
      <c r="A11916" s="41" t="s">
        <v>103</v>
      </c>
      <c r="B11916" s="46">
        <v>45838</v>
      </c>
      <c r="C11916" s="8" t="s">
        <v>13</v>
      </c>
      <c r="D11916" s="8" t="s">
        <v>46</v>
      </c>
      <c r="E11916" s="8" t="s">
        <v>46</v>
      </c>
      <c r="F11916" s="9">
        <f t="shared" si="676"/>
        <v>-105400000</v>
      </c>
      <c r="G11916" s="9">
        <v>-1054</v>
      </c>
      <c r="H11916" s="10">
        <v>-109932200</v>
      </c>
      <c r="I11916" s="11">
        <f t="shared" si="678"/>
        <v>9340874186.2057667</v>
      </c>
      <c r="J11916" s="11">
        <f t="shared" si="679"/>
        <v>90519</v>
      </c>
      <c r="K11916" s="11">
        <f t="shared" si="680"/>
        <v>103192.41469974002</v>
      </c>
      <c r="L11916" s="12">
        <f t="shared" si="677"/>
        <v>1167394.9064740092</v>
      </c>
      <c r="M11916" s="11">
        <f>COUNTIF(E$2:$E11916,E11916)</f>
        <v>3315</v>
      </c>
      <c r="O11916" t="str">
        <f t="shared" si="681"/>
        <v/>
      </c>
    </row>
    <row r="11917" spans="1:15" hidden="1">
      <c r="A11917" s="41" t="s">
        <v>103</v>
      </c>
      <c r="B11917" s="46">
        <v>45838</v>
      </c>
      <c r="C11917" s="8" t="s">
        <v>13</v>
      </c>
      <c r="D11917" s="8" t="s">
        <v>46</v>
      </c>
      <c r="E11917" s="8" t="s">
        <v>46</v>
      </c>
      <c r="F11917" s="9">
        <f t="shared" si="676"/>
        <v>29000000</v>
      </c>
      <c r="G11917" s="9">
        <v>290</v>
      </c>
      <c r="H11917" s="10">
        <v>30051250</v>
      </c>
      <c r="I11917" s="11">
        <f t="shared" si="678"/>
        <v>9370925436.2057667</v>
      </c>
      <c r="J11917" s="11">
        <f t="shared" si="679"/>
        <v>90809</v>
      </c>
      <c r="K11917" s="11">
        <f t="shared" si="680"/>
        <v>103193.79616784424</v>
      </c>
      <c r="L11917" s="12">
        <f t="shared" si="677"/>
        <v>0</v>
      </c>
      <c r="M11917" s="11">
        <f>COUNTIF(E$2:$E11917,E11917)</f>
        <v>3316</v>
      </c>
      <c r="O11917" t="str">
        <f t="shared" si="681"/>
        <v/>
      </c>
    </row>
    <row r="11918" spans="1:15" hidden="1">
      <c r="A11918" s="41" t="s">
        <v>103</v>
      </c>
      <c r="B11918" s="46">
        <v>45838</v>
      </c>
      <c r="C11918" s="8" t="s">
        <v>13</v>
      </c>
      <c r="D11918" s="8" t="s">
        <v>90</v>
      </c>
      <c r="E11918" s="8" t="s">
        <v>90</v>
      </c>
      <c r="F11918" s="9">
        <f t="shared" si="676"/>
        <v>900000</v>
      </c>
      <c r="G11918" s="9">
        <v>9</v>
      </c>
      <c r="H11918" s="10">
        <v>975969</v>
      </c>
      <c r="I11918" s="11">
        <f t="shared" si="678"/>
        <v>5238925572.24438</v>
      </c>
      <c r="J11918" s="11">
        <f t="shared" si="679"/>
        <v>49505</v>
      </c>
      <c r="K11918" s="11">
        <f t="shared" si="680"/>
        <v>105826.19073314575</v>
      </c>
      <c r="L11918" s="12">
        <f t="shared" si="677"/>
        <v>0</v>
      </c>
      <c r="M11918" s="11">
        <f>COUNTIF(E$2:$E11918,E11918)</f>
        <v>1875</v>
      </c>
      <c r="O11918" t="str">
        <f t="shared" si="681"/>
        <v/>
      </c>
    </row>
    <row r="11919" spans="1:15" hidden="1">
      <c r="A11919" s="41" t="s">
        <v>103</v>
      </c>
      <c r="B11919" s="46">
        <v>45838</v>
      </c>
      <c r="C11919" s="8" t="s">
        <v>13</v>
      </c>
      <c r="D11919" s="8" t="s">
        <v>46</v>
      </c>
      <c r="E11919" s="8" t="s">
        <v>46</v>
      </c>
      <c r="F11919" s="9">
        <f t="shared" si="676"/>
        <v>-1100000</v>
      </c>
      <c r="G11919" s="9">
        <v>-11</v>
      </c>
      <c r="H11919" s="10">
        <v>-1147300</v>
      </c>
      <c r="I11919" s="11">
        <f t="shared" si="678"/>
        <v>9369790304.4479198</v>
      </c>
      <c r="J11919" s="11">
        <f t="shared" si="679"/>
        <v>90798</v>
      </c>
      <c r="K11919" s="11">
        <f t="shared" si="680"/>
        <v>103193.79616784424</v>
      </c>
      <c r="L11919" s="12">
        <f t="shared" si="677"/>
        <v>12168.24215371348</v>
      </c>
      <c r="M11919" s="11">
        <f>COUNTIF(E$2:$E11919,E11919)</f>
        <v>3317</v>
      </c>
      <c r="O11919" t="str">
        <f t="shared" si="681"/>
        <v/>
      </c>
    </row>
    <row r="11920" spans="1:15" hidden="1">
      <c r="A11920" s="41" t="s">
        <v>103</v>
      </c>
      <c r="B11920" s="46">
        <v>45838</v>
      </c>
      <c r="C11920" s="8" t="s">
        <v>13</v>
      </c>
      <c r="D11920" s="8" t="s">
        <v>46</v>
      </c>
      <c r="E11920" s="8" t="s">
        <v>46</v>
      </c>
      <c r="F11920" s="9">
        <f t="shared" si="676"/>
        <v>-1200000</v>
      </c>
      <c r="G11920" s="9">
        <v>-12</v>
      </c>
      <c r="H11920" s="10">
        <v>-1251600</v>
      </c>
      <c r="I11920" s="11">
        <f t="shared" si="678"/>
        <v>9368551978.8939056</v>
      </c>
      <c r="J11920" s="11">
        <f t="shared" si="679"/>
        <v>90786</v>
      </c>
      <c r="K11920" s="11">
        <f t="shared" si="680"/>
        <v>103193.79616784424</v>
      </c>
      <c r="L11920" s="12">
        <f t="shared" si="677"/>
        <v>13274.445985869039</v>
      </c>
      <c r="M11920" s="11">
        <f>COUNTIF(E$2:$E11920,E11920)</f>
        <v>3318</v>
      </c>
      <c r="O11920" t="str">
        <f t="shared" si="681"/>
        <v/>
      </c>
    </row>
    <row r="11921" spans="1:15" hidden="1">
      <c r="A11921" s="41" t="s">
        <v>103</v>
      </c>
      <c r="B11921" s="46">
        <v>45838</v>
      </c>
      <c r="C11921" s="8" t="s">
        <v>13</v>
      </c>
      <c r="D11921" s="8" t="s">
        <v>90</v>
      </c>
      <c r="E11921" s="8" t="s">
        <v>90</v>
      </c>
      <c r="F11921" s="9">
        <f t="shared" si="676"/>
        <v>900000</v>
      </c>
      <c r="G11921" s="9">
        <v>9</v>
      </c>
      <c r="H11921" s="10">
        <v>980379</v>
      </c>
      <c r="I11921" s="11">
        <f t="shared" si="678"/>
        <v>5239905951.24438</v>
      </c>
      <c r="J11921" s="11">
        <f t="shared" si="679"/>
        <v>49514</v>
      </c>
      <c r="K11921" s="11">
        <f t="shared" si="680"/>
        <v>105826.75508430706</v>
      </c>
      <c r="L11921" s="12">
        <f t="shared" si="677"/>
        <v>0</v>
      </c>
      <c r="M11921" s="11">
        <f>COUNTIF(E$2:$E11921,E11921)</f>
        <v>1876</v>
      </c>
      <c r="O11921" t="str">
        <f t="shared" si="681"/>
        <v/>
      </c>
    </row>
    <row r="11922" spans="1:15" hidden="1">
      <c r="A11922" s="41" t="s">
        <v>103</v>
      </c>
      <c r="B11922" s="46">
        <v>45838</v>
      </c>
      <c r="C11922" s="8" t="s">
        <v>13</v>
      </c>
      <c r="D11922" s="8" t="s">
        <v>15</v>
      </c>
      <c r="E11922" s="8" t="s">
        <v>15</v>
      </c>
      <c r="F11922" s="9">
        <f t="shared" si="676"/>
        <v>900000</v>
      </c>
      <c r="G11922" s="9">
        <v>9</v>
      </c>
      <c r="H11922" s="10">
        <v>989352</v>
      </c>
      <c r="I11922" s="11">
        <f t="shared" si="678"/>
        <v>756248088.14478326</v>
      </c>
      <c r="J11922" s="11">
        <f t="shared" si="679"/>
        <v>6964</v>
      </c>
      <c r="K11922" s="11">
        <f t="shared" si="680"/>
        <v>108593.92420229512</v>
      </c>
      <c r="L11922" s="12">
        <f t="shared" si="677"/>
        <v>0</v>
      </c>
      <c r="M11922" s="11">
        <f>COUNTIF(E$2:$E11922,E11922)</f>
        <v>3866</v>
      </c>
      <c r="O11922" t="str">
        <f t="shared" si="681"/>
        <v/>
      </c>
    </row>
    <row r="11923" spans="1:15" hidden="1">
      <c r="A11923" s="41" t="s">
        <v>103</v>
      </c>
      <c r="B11923" s="46">
        <v>45838</v>
      </c>
      <c r="C11923" s="8" t="s">
        <v>13</v>
      </c>
      <c r="D11923" s="8" t="s">
        <v>46</v>
      </c>
      <c r="E11923" s="8" t="s">
        <v>46</v>
      </c>
      <c r="F11923" s="9">
        <f t="shared" si="676"/>
        <v>-5700000</v>
      </c>
      <c r="G11923" s="9">
        <v>-57</v>
      </c>
      <c r="H11923" s="10">
        <v>-5945100</v>
      </c>
      <c r="I11923" s="11">
        <f t="shared" si="678"/>
        <v>9362669932.5123386</v>
      </c>
      <c r="J11923" s="11">
        <f t="shared" si="679"/>
        <v>90729</v>
      </c>
      <c r="K11923" s="11">
        <f t="shared" si="680"/>
        <v>103193.79616784424</v>
      </c>
      <c r="L11923" s="12">
        <f t="shared" si="677"/>
        <v>63053.618432878517</v>
      </c>
      <c r="M11923" s="11">
        <f>COUNTIF(E$2:$E11923,E11923)</f>
        <v>3319</v>
      </c>
      <c r="O11923" t="str">
        <f t="shared" si="681"/>
        <v/>
      </c>
    </row>
    <row r="11924" spans="1:15" hidden="1">
      <c r="A11924" s="41" t="s">
        <v>103</v>
      </c>
      <c r="B11924" s="46">
        <v>45838</v>
      </c>
      <c r="C11924" s="8" t="s">
        <v>13</v>
      </c>
      <c r="D11924" s="8" t="s">
        <v>46</v>
      </c>
      <c r="E11924" s="8" t="s">
        <v>46</v>
      </c>
      <c r="F11924" s="9">
        <f t="shared" si="676"/>
        <v>-37600000</v>
      </c>
      <c r="G11924" s="9">
        <v>-376</v>
      </c>
      <c r="H11924" s="10">
        <v>-39216800</v>
      </c>
      <c r="I11924" s="11">
        <f t="shared" si="678"/>
        <v>9323869065.1532288</v>
      </c>
      <c r="J11924" s="11">
        <f t="shared" si="679"/>
        <v>90353</v>
      </c>
      <c r="K11924" s="11">
        <f t="shared" si="680"/>
        <v>103193.79616784424</v>
      </c>
      <c r="L11924" s="12">
        <f t="shared" si="677"/>
        <v>415932.64089056849</v>
      </c>
      <c r="M11924" s="11">
        <f>COUNTIF(E$2:$E11924,E11924)</f>
        <v>3320</v>
      </c>
      <c r="O11924" t="str">
        <f t="shared" si="681"/>
        <v/>
      </c>
    </row>
    <row r="11925" spans="1:15" hidden="1">
      <c r="A11925" s="41" t="s">
        <v>103</v>
      </c>
      <c r="B11925" s="46">
        <v>45838</v>
      </c>
      <c r="C11925" s="8" t="s">
        <v>13</v>
      </c>
      <c r="D11925" s="8" t="s">
        <v>46</v>
      </c>
      <c r="E11925" s="8" t="s">
        <v>46</v>
      </c>
      <c r="F11925" s="9">
        <f t="shared" si="676"/>
        <v>-9500000</v>
      </c>
      <c r="G11925" s="9">
        <v>-95</v>
      </c>
      <c r="H11925" s="10">
        <v>-9908500</v>
      </c>
      <c r="I11925" s="11">
        <f t="shared" si="678"/>
        <v>9314065654.5172844</v>
      </c>
      <c r="J11925" s="11">
        <f t="shared" si="679"/>
        <v>90258</v>
      </c>
      <c r="K11925" s="11">
        <f t="shared" si="680"/>
        <v>103193.79616784424</v>
      </c>
      <c r="L11925" s="12">
        <f t="shared" si="677"/>
        <v>105089.36405479722</v>
      </c>
      <c r="M11925" s="11">
        <f>COUNTIF(E$2:$E11925,E11925)</f>
        <v>3321</v>
      </c>
      <c r="O11925" t="str">
        <f t="shared" si="681"/>
        <v/>
      </c>
    </row>
    <row r="11926" spans="1:15" hidden="1">
      <c r="A11926" s="41" t="s">
        <v>103</v>
      </c>
      <c r="B11926" s="46">
        <v>45838</v>
      </c>
      <c r="C11926" s="8" t="s">
        <v>13</v>
      </c>
      <c r="D11926" s="8" t="s">
        <v>46</v>
      </c>
      <c r="E11926" s="8" t="s">
        <v>46</v>
      </c>
      <c r="F11926" s="9">
        <f t="shared" si="676"/>
        <v>-9500000</v>
      </c>
      <c r="G11926" s="9">
        <v>-95</v>
      </c>
      <c r="H11926" s="10">
        <v>-9908500</v>
      </c>
      <c r="I11926" s="11">
        <f t="shared" si="678"/>
        <v>9304262243.88134</v>
      </c>
      <c r="J11926" s="11">
        <f t="shared" si="679"/>
        <v>90163</v>
      </c>
      <c r="K11926" s="11">
        <f t="shared" si="680"/>
        <v>103193.79616784424</v>
      </c>
      <c r="L11926" s="12">
        <f t="shared" si="677"/>
        <v>105089.36405479722</v>
      </c>
      <c r="M11926" s="11">
        <f>COUNTIF(E$2:$E11926,E11926)</f>
        <v>3322</v>
      </c>
      <c r="O11926" t="str">
        <f t="shared" si="681"/>
        <v/>
      </c>
    </row>
    <row r="11927" spans="1:15" hidden="1">
      <c r="A11927" s="41" t="s">
        <v>103</v>
      </c>
      <c r="B11927" s="46">
        <v>45838</v>
      </c>
      <c r="C11927" s="8" t="s">
        <v>13</v>
      </c>
      <c r="D11927" s="8" t="s">
        <v>46</v>
      </c>
      <c r="E11927" s="8" t="s">
        <v>46</v>
      </c>
      <c r="F11927" s="9">
        <f t="shared" si="676"/>
        <v>-9500000</v>
      </c>
      <c r="G11927" s="9">
        <v>-95</v>
      </c>
      <c r="H11927" s="10">
        <v>-9908500</v>
      </c>
      <c r="I11927" s="11">
        <f t="shared" si="678"/>
        <v>9294458833.2453957</v>
      </c>
      <c r="J11927" s="11">
        <f t="shared" si="679"/>
        <v>90068</v>
      </c>
      <c r="K11927" s="11">
        <f t="shared" si="680"/>
        <v>103193.79616784424</v>
      </c>
      <c r="L11927" s="12">
        <f t="shared" si="677"/>
        <v>105089.36405479722</v>
      </c>
      <c r="M11927" s="11">
        <f>COUNTIF(E$2:$E11927,E11927)</f>
        <v>3323</v>
      </c>
      <c r="O11927" t="str">
        <f t="shared" si="681"/>
        <v/>
      </c>
    </row>
    <row r="11928" spans="1:15" hidden="1">
      <c r="A11928" s="41" t="s">
        <v>103</v>
      </c>
      <c r="B11928" s="46">
        <v>45838</v>
      </c>
      <c r="C11928" s="8" t="s">
        <v>13</v>
      </c>
      <c r="D11928" s="8" t="s">
        <v>46</v>
      </c>
      <c r="E11928" s="8" t="s">
        <v>46</v>
      </c>
      <c r="F11928" s="9">
        <f t="shared" si="676"/>
        <v>-9500000</v>
      </c>
      <c r="G11928" s="9">
        <v>-95</v>
      </c>
      <c r="H11928" s="10">
        <v>-9908500</v>
      </c>
      <c r="I11928" s="11">
        <f t="shared" si="678"/>
        <v>9284655422.6094513</v>
      </c>
      <c r="J11928" s="11">
        <f t="shared" si="679"/>
        <v>89973</v>
      </c>
      <c r="K11928" s="11">
        <f t="shared" si="680"/>
        <v>103193.79616784424</v>
      </c>
      <c r="L11928" s="12">
        <f t="shared" si="677"/>
        <v>105089.36405479722</v>
      </c>
      <c r="M11928" s="11">
        <f>COUNTIF(E$2:$E11928,E11928)</f>
        <v>3324</v>
      </c>
      <c r="O11928" t="str">
        <f t="shared" si="681"/>
        <v/>
      </c>
    </row>
    <row r="11929" spans="1:15" hidden="1">
      <c r="A11929" s="41" t="s">
        <v>103</v>
      </c>
      <c r="B11929" s="46">
        <v>45838</v>
      </c>
      <c r="C11929" s="8" t="s">
        <v>13</v>
      </c>
      <c r="D11929" s="8" t="s">
        <v>46</v>
      </c>
      <c r="E11929" s="8" t="s">
        <v>46</v>
      </c>
      <c r="F11929" s="9">
        <f t="shared" si="676"/>
        <v>-9500000</v>
      </c>
      <c r="G11929" s="9">
        <v>-95</v>
      </c>
      <c r="H11929" s="10">
        <v>-9908500</v>
      </c>
      <c r="I11929" s="11">
        <f t="shared" si="678"/>
        <v>9274852011.9735069</v>
      </c>
      <c r="J11929" s="11">
        <f t="shared" si="679"/>
        <v>89878</v>
      </c>
      <c r="K11929" s="11">
        <f t="shared" si="680"/>
        <v>103193.79616784424</v>
      </c>
      <c r="L11929" s="12">
        <f t="shared" si="677"/>
        <v>105089.36405479722</v>
      </c>
      <c r="M11929" s="11">
        <f>COUNTIF(E$2:$E11929,E11929)</f>
        <v>3325</v>
      </c>
      <c r="O11929" t="str">
        <f t="shared" si="681"/>
        <v/>
      </c>
    </row>
    <row r="11930" spans="1:15" hidden="1">
      <c r="A11930" s="41" t="s">
        <v>103</v>
      </c>
      <c r="B11930" s="46">
        <v>45838</v>
      </c>
      <c r="C11930" s="8" t="s">
        <v>13</v>
      </c>
      <c r="D11930" s="8" t="s">
        <v>46</v>
      </c>
      <c r="E11930" s="8" t="s">
        <v>46</v>
      </c>
      <c r="F11930" s="9">
        <f t="shared" si="676"/>
        <v>-9500000</v>
      </c>
      <c r="G11930" s="9">
        <v>-95</v>
      </c>
      <c r="H11930" s="10">
        <v>-9908500</v>
      </c>
      <c r="I11930" s="11">
        <f t="shared" si="678"/>
        <v>9265048601.3375626</v>
      </c>
      <c r="J11930" s="11">
        <f t="shared" si="679"/>
        <v>89783</v>
      </c>
      <c r="K11930" s="11">
        <f t="shared" si="680"/>
        <v>103193.79616784424</v>
      </c>
      <c r="L11930" s="12">
        <f t="shared" si="677"/>
        <v>105089.36405479722</v>
      </c>
      <c r="M11930" s="11">
        <f>COUNTIF(E$2:$E11930,E11930)</f>
        <v>3326</v>
      </c>
      <c r="O11930" t="str">
        <f t="shared" si="681"/>
        <v/>
      </c>
    </row>
    <row r="11931" spans="1:15" hidden="1">
      <c r="A11931" s="41" t="s">
        <v>103</v>
      </c>
      <c r="B11931" s="46">
        <v>45838</v>
      </c>
      <c r="C11931" s="8" t="s">
        <v>13</v>
      </c>
      <c r="D11931" s="8" t="s">
        <v>46</v>
      </c>
      <c r="E11931" s="8" t="s">
        <v>46</v>
      </c>
      <c r="F11931" s="9">
        <f t="shared" si="676"/>
        <v>-9500000</v>
      </c>
      <c r="G11931" s="9">
        <v>-95</v>
      </c>
      <c r="H11931" s="10">
        <v>-9908500</v>
      </c>
      <c r="I11931" s="11">
        <f t="shared" si="678"/>
        <v>9255245190.7016182</v>
      </c>
      <c r="J11931" s="11">
        <f t="shared" si="679"/>
        <v>89688</v>
      </c>
      <c r="K11931" s="11">
        <f t="shared" si="680"/>
        <v>103193.79616784424</v>
      </c>
      <c r="L11931" s="12">
        <f t="shared" si="677"/>
        <v>105089.36405479722</v>
      </c>
      <c r="M11931" s="11">
        <f>COUNTIF(E$2:$E11931,E11931)</f>
        <v>3327</v>
      </c>
      <c r="O11931" t="str">
        <f t="shared" si="681"/>
        <v/>
      </c>
    </row>
    <row r="11932" spans="1:15" hidden="1">
      <c r="A11932" s="41" t="s">
        <v>103</v>
      </c>
      <c r="B11932" s="46">
        <v>45838</v>
      </c>
      <c r="C11932" s="8" t="s">
        <v>13</v>
      </c>
      <c r="D11932" s="8" t="s">
        <v>46</v>
      </c>
      <c r="E11932" s="8" t="s">
        <v>46</v>
      </c>
      <c r="F11932" s="9">
        <f t="shared" si="676"/>
        <v>45300000</v>
      </c>
      <c r="G11932" s="9">
        <v>453</v>
      </c>
      <c r="H11932" s="10">
        <v>47375193</v>
      </c>
      <c r="I11932" s="11">
        <f t="shared" si="678"/>
        <v>9302620383.7016182</v>
      </c>
      <c r="J11932" s="11">
        <f t="shared" si="679"/>
        <v>90141</v>
      </c>
      <c r="K11932" s="11">
        <f t="shared" si="680"/>
        <v>103200.76750537068</v>
      </c>
      <c r="L11932" s="12">
        <f t="shared" si="677"/>
        <v>0</v>
      </c>
      <c r="M11932" s="11">
        <f>COUNTIF(E$2:$E11932,E11932)</f>
        <v>3328</v>
      </c>
      <c r="O11932" t="str">
        <f t="shared" si="681"/>
        <v/>
      </c>
    </row>
    <row r="11933" spans="1:15" hidden="1">
      <c r="A11933" s="41" t="s">
        <v>103</v>
      </c>
      <c r="B11933" s="46">
        <v>45838</v>
      </c>
      <c r="C11933" s="8" t="s">
        <v>13</v>
      </c>
      <c r="D11933" s="8" t="s">
        <v>46</v>
      </c>
      <c r="E11933" s="8" t="s">
        <v>46</v>
      </c>
      <c r="F11933" s="9">
        <f t="shared" si="676"/>
        <v>-9500000</v>
      </c>
      <c r="G11933" s="9">
        <v>-95</v>
      </c>
      <c r="H11933" s="10">
        <v>-9908500</v>
      </c>
      <c r="I11933" s="11">
        <f t="shared" si="678"/>
        <v>9292816310.7886086</v>
      </c>
      <c r="J11933" s="11">
        <f t="shared" si="679"/>
        <v>90046</v>
      </c>
      <c r="K11933" s="11">
        <f t="shared" si="680"/>
        <v>103200.76750537068</v>
      </c>
      <c r="L11933" s="12">
        <f t="shared" si="677"/>
        <v>104427.08698978648</v>
      </c>
      <c r="M11933" s="11">
        <f>COUNTIF(E$2:$E11933,E11933)</f>
        <v>3329</v>
      </c>
      <c r="O11933" t="str">
        <f t="shared" si="681"/>
        <v/>
      </c>
    </row>
    <row r="11934" spans="1:15" hidden="1">
      <c r="A11934" s="41" t="s">
        <v>103</v>
      </c>
      <c r="B11934" s="46">
        <v>45838</v>
      </c>
      <c r="C11934" s="8" t="s">
        <v>13</v>
      </c>
      <c r="D11934" s="8" t="s">
        <v>46</v>
      </c>
      <c r="E11934" s="8" t="s">
        <v>46</v>
      </c>
      <c r="F11934" s="9">
        <f t="shared" si="676"/>
        <v>-1300000</v>
      </c>
      <c r="G11934" s="9">
        <v>-13</v>
      </c>
      <c r="H11934" s="10">
        <v>-1355900</v>
      </c>
      <c r="I11934" s="11">
        <f t="shared" si="678"/>
        <v>9291474700.811039</v>
      </c>
      <c r="J11934" s="11">
        <f t="shared" si="679"/>
        <v>90033</v>
      </c>
      <c r="K11934" s="11">
        <f t="shared" si="680"/>
        <v>103200.76750537068</v>
      </c>
      <c r="L11934" s="12">
        <f t="shared" si="677"/>
        <v>14290.02243018127</v>
      </c>
      <c r="M11934" s="11">
        <f>COUNTIF(E$2:$E11934,E11934)</f>
        <v>3330</v>
      </c>
      <c r="O11934" t="str">
        <f t="shared" si="681"/>
        <v/>
      </c>
    </row>
    <row r="11935" spans="1:15" hidden="1">
      <c r="A11935" s="41" t="s">
        <v>103</v>
      </c>
      <c r="B11935" s="46">
        <v>45838</v>
      </c>
      <c r="C11935" s="8" t="s">
        <v>13</v>
      </c>
      <c r="D11935" s="8" t="s">
        <v>46</v>
      </c>
      <c r="E11935" s="8" t="s">
        <v>46</v>
      </c>
      <c r="F11935" s="9">
        <f t="shared" si="676"/>
        <v>-2800000</v>
      </c>
      <c r="G11935" s="9">
        <v>-28</v>
      </c>
      <c r="H11935" s="10">
        <v>-2920400</v>
      </c>
      <c r="I11935" s="11">
        <f t="shared" si="678"/>
        <v>9288585079.3208885</v>
      </c>
      <c r="J11935" s="11">
        <f t="shared" si="679"/>
        <v>90005</v>
      </c>
      <c r="K11935" s="11">
        <f t="shared" si="680"/>
        <v>103200.76750537068</v>
      </c>
      <c r="L11935" s="12">
        <f t="shared" si="677"/>
        <v>30778.509849620983</v>
      </c>
      <c r="M11935" s="11">
        <f>COUNTIF(E$2:$E11935,E11935)</f>
        <v>3331</v>
      </c>
      <c r="O11935" t="str">
        <f t="shared" si="681"/>
        <v/>
      </c>
    </row>
    <row r="11936" spans="1:15" hidden="1">
      <c r="A11936" s="41" t="s">
        <v>103</v>
      </c>
      <c r="B11936" s="46">
        <v>45838</v>
      </c>
      <c r="C11936" s="8" t="s">
        <v>13</v>
      </c>
      <c r="D11936" s="8" t="s">
        <v>46</v>
      </c>
      <c r="E11936" s="8" t="s">
        <v>46</v>
      </c>
      <c r="F11936" s="9">
        <f t="shared" si="676"/>
        <v>-4700000</v>
      </c>
      <c r="G11936" s="9">
        <v>-47</v>
      </c>
      <c r="H11936" s="10">
        <v>-4902100</v>
      </c>
      <c r="I11936" s="11">
        <f t="shared" si="678"/>
        <v>9283734643.2481365</v>
      </c>
      <c r="J11936" s="11">
        <f t="shared" si="679"/>
        <v>89958</v>
      </c>
      <c r="K11936" s="11">
        <f t="shared" si="680"/>
        <v>103200.76750537068</v>
      </c>
      <c r="L11936" s="12">
        <f t="shared" si="677"/>
        <v>51663.927247578278</v>
      </c>
      <c r="M11936" s="11">
        <f>COUNTIF(E$2:$E11936,E11936)</f>
        <v>3332</v>
      </c>
      <c r="O11936" t="str">
        <f t="shared" si="681"/>
        <v/>
      </c>
    </row>
    <row r="11937" spans="1:15" hidden="1">
      <c r="A11937" s="41" t="s">
        <v>103</v>
      </c>
      <c r="B11937" s="46">
        <v>45838</v>
      </c>
      <c r="C11937" s="8" t="s">
        <v>13</v>
      </c>
      <c r="D11937" s="8" t="s">
        <v>46</v>
      </c>
      <c r="E11937" s="8" t="s">
        <v>46</v>
      </c>
      <c r="F11937" s="9">
        <f t="shared" si="676"/>
        <v>-4800000</v>
      </c>
      <c r="G11937" s="9">
        <v>-48</v>
      </c>
      <c r="H11937" s="10">
        <v>-5006400</v>
      </c>
      <c r="I11937" s="11">
        <f t="shared" si="678"/>
        <v>9278781006.4078789</v>
      </c>
      <c r="J11937" s="11">
        <f t="shared" si="679"/>
        <v>89910</v>
      </c>
      <c r="K11937" s="11">
        <f t="shared" si="680"/>
        <v>103200.76750537068</v>
      </c>
      <c r="L11937" s="12">
        <f t="shared" si="677"/>
        <v>52763.159742207266</v>
      </c>
      <c r="M11937" s="11">
        <f>COUNTIF(E$2:$E11937,E11937)</f>
        <v>3333</v>
      </c>
      <c r="O11937" t="str">
        <f t="shared" si="681"/>
        <v/>
      </c>
    </row>
    <row r="11938" spans="1:15" hidden="1">
      <c r="A11938" s="41" t="s">
        <v>103</v>
      </c>
      <c r="B11938" s="46">
        <v>45838</v>
      </c>
      <c r="C11938" s="8" t="s">
        <v>13</v>
      </c>
      <c r="D11938" s="8" t="s">
        <v>46</v>
      </c>
      <c r="E11938" s="8" t="s">
        <v>46</v>
      </c>
      <c r="F11938" s="9">
        <f t="shared" si="676"/>
        <v>-900000</v>
      </c>
      <c r="G11938" s="9">
        <v>-9</v>
      </c>
      <c r="H11938" s="10">
        <v>-938700</v>
      </c>
      <c r="I11938" s="11">
        <f t="shared" si="678"/>
        <v>9277852199.50033</v>
      </c>
      <c r="J11938" s="11">
        <f t="shared" si="679"/>
        <v>89901</v>
      </c>
      <c r="K11938" s="11">
        <f t="shared" si="680"/>
        <v>103200.76750537068</v>
      </c>
      <c r="L11938" s="12">
        <f t="shared" si="677"/>
        <v>9893.0924516639207</v>
      </c>
      <c r="M11938" s="11">
        <f>COUNTIF(E$2:$E11938,E11938)</f>
        <v>3334</v>
      </c>
      <c r="O11938" t="str">
        <f t="shared" si="681"/>
        <v/>
      </c>
    </row>
    <row r="11939" spans="1:15" hidden="1">
      <c r="A11939" s="41" t="s">
        <v>103</v>
      </c>
      <c r="B11939" s="46">
        <v>45838</v>
      </c>
      <c r="C11939" s="8" t="s">
        <v>13</v>
      </c>
      <c r="D11939" s="8" t="s">
        <v>46</v>
      </c>
      <c r="E11939" s="8" t="s">
        <v>46</v>
      </c>
      <c r="F11939" s="9">
        <f t="shared" si="676"/>
        <v>-1000000</v>
      </c>
      <c r="G11939" s="9">
        <v>-10</v>
      </c>
      <c r="H11939" s="10">
        <v>-1043000</v>
      </c>
      <c r="I11939" s="11">
        <f t="shared" si="678"/>
        <v>9276820191.8252754</v>
      </c>
      <c r="J11939" s="11">
        <f t="shared" si="679"/>
        <v>89891</v>
      </c>
      <c r="K11939" s="11">
        <f t="shared" si="680"/>
        <v>103200.76750537068</v>
      </c>
      <c r="L11939" s="12">
        <f t="shared" si="677"/>
        <v>10992.324946293258</v>
      </c>
      <c r="M11939" s="11">
        <f>COUNTIF(E$2:$E11939,E11939)</f>
        <v>3335</v>
      </c>
      <c r="O11939" t="str">
        <f t="shared" si="681"/>
        <v/>
      </c>
    </row>
    <row r="11940" spans="1:15" hidden="1">
      <c r="A11940" s="41" t="s">
        <v>103</v>
      </c>
      <c r="B11940" s="46">
        <v>45838</v>
      </c>
      <c r="C11940" s="8" t="s">
        <v>13</v>
      </c>
      <c r="D11940" s="8" t="s">
        <v>14</v>
      </c>
      <c r="E11940" s="8" t="s">
        <v>14</v>
      </c>
      <c r="F11940" s="9">
        <f t="shared" si="676"/>
        <v>-1100000</v>
      </c>
      <c r="G11940" s="9">
        <v>-11</v>
      </c>
      <c r="H11940" s="10">
        <v>-1187549</v>
      </c>
      <c r="I11940" s="11">
        <f t="shared" si="678"/>
        <v>15674954761.753016</v>
      </c>
      <c r="J11940" s="11">
        <f t="shared" si="679"/>
        <v>151719</v>
      </c>
      <c r="K11940" s="11">
        <f t="shared" si="680"/>
        <v>103315.70048413855</v>
      </c>
      <c r="L11940" s="12">
        <f t="shared" si="677"/>
        <v>51076.29467447591</v>
      </c>
      <c r="M11940" s="11">
        <f>COUNTIF(E$2:$E11940,E11940)</f>
        <v>2186</v>
      </c>
      <c r="O11940" t="str">
        <f t="shared" si="681"/>
        <v/>
      </c>
    </row>
    <row r="11941" spans="1:15" hidden="1">
      <c r="A11941" s="41" t="s">
        <v>103</v>
      </c>
      <c r="B11941" s="46">
        <v>45838</v>
      </c>
      <c r="C11941" s="8" t="s">
        <v>13</v>
      </c>
      <c r="D11941" s="8" t="s">
        <v>14</v>
      </c>
      <c r="E11941" s="8" t="s">
        <v>14</v>
      </c>
      <c r="F11941" s="9">
        <f t="shared" si="676"/>
        <v>-2200000</v>
      </c>
      <c r="G11941" s="9">
        <v>-22</v>
      </c>
      <c r="H11941" s="10">
        <v>-2375098</v>
      </c>
      <c r="I11941" s="11">
        <f t="shared" si="678"/>
        <v>15672681816.342365</v>
      </c>
      <c r="J11941" s="11">
        <f t="shared" si="679"/>
        <v>151697</v>
      </c>
      <c r="K11941" s="11">
        <f t="shared" si="680"/>
        <v>103315.70048413855</v>
      </c>
      <c r="L11941" s="12">
        <f t="shared" si="677"/>
        <v>102152.58934895182</v>
      </c>
      <c r="M11941" s="11">
        <f>COUNTIF(E$2:$E11941,E11941)</f>
        <v>2187</v>
      </c>
      <c r="O11941" t="str">
        <f t="shared" si="681"/>
        <v/>
      </c>
    </row>
    <row r="11942" spans="1:15" hidden="1">
      <c r="A11942" s="41" t="s">
        <v>103</v>
      </c>
      <c r="B11942" s="46">
        <v>45838</v>
      </c>
      <c r="C11942" s="8" t="s">
        <v>13</v>
      </c>
      <c r="D11942" s="8" t="s">
        <v>46</v>
      </c>
      <c r="E11942" s="8" t="s">
        <v>46</v>
      </c>
      <c r="F11942" s="9">
        <f t="shared" si="676"/>
        <v>-1700000</v>
      </c>
      <c r="G11942" s="9">
        <v>-17</v>
      </c>
      <c r="H11942" s="10">
        <v>-1773100</v>
      </c>
      <c r="I11942" s="11">
        <f t="shared" si="678"/>
        <v>9275065778.7776833</v>
      </c>
      <c r="J11942" s="11">
        <f t="shared" si="679"/>
        <v>89874</v>
      </c>
      <c r="K11942" s="11">
        <f t="shared" si="680"/>
        <v>103200.76750537068</v>
      </c>
      <c r="L11942" s="12">
        <f t="shared" si="677"/>
        <v>18686.952408698387</v>
      </c>
      <c r="M11942" s="11">
        <f>COUNTIF(E$2:$E11942,E11942)</f>
        <v>3336</v>
      </c>
      <c r="O11942" t="str">
        <f t="shared" si="681"/>
        <v/>
      </c>
    </row>
    <row r="11943" spans="1:15" hidden="1">
      <c r="A11943" s="41" t="s">
        <v>103</v>
      </c>
      <c r="B11943" s="46">
        <v>45838</v>
      </c>
      <c r="C11943" s="8" t="s">
        <v>13</v>
      </c>
      <c r="D11943" s="8" t="s">
        <v>46</v>
      </c>
      <c r="E11943" s="8" t="s">
        <v>46</v>
      </c>
      <c r="F11943" s="9">
        <f t="shared" si="676"/>
        <v>-2500000</v>
      </c>
      <c r="G11943" s="9">
        <v>-25</v>
      </c>
      <c r="H11943" s="10">
        <v>-2607500</v>
      </c>
      <c r="I11943" s="11">
        <f t="shared" si="678"/>
        <v>9272485759.5900497</v>
      </c>
      <c r="J11943" s="11">
        <f t="shared" si="679"/>
        <v>89849</v>
      </c>
      <c r="K11943" s="11">
        <f t="shared" si="680"/>
        <v>103200.76750537068</v>
      </c>
      <c r="L11943" s="12">
        <f t="shared" si="677"/>
        <v>27480.812365733087</v>
      </c>
      <c r="M11943" s="11">
        <f>COUNTIF(E$2:$E11943,E11943)</f>
        <v>3337</v>
      </c>
      <c r="O11943" t="str">
        <f t="shared" si="681"/>
        <v/>
      </c>
    </row>
    <row r="11944" spans="1:15" hidden="1">
      <c r="A11944" s="41" t="s">
        <v>103</v>
      </c>
      <c r="B11944" s="46">
        <v>45838</v>
      </c>
      <c r="C11944" s="8" t="s">
        <v>13</v>
      </c>
      <c r="D11944" s="8" t="s">
        <v>46</v>
      </c>
      <c r="E11944" s="8" t="s">
        <v>46</v>
      </c>
      <c r="F11944" s="9">
        <f t="shared" si="676"/>
        <v>-1300000</v>
      </c>
      <c r="G11944" s="9">
        <v>-13</v>
      </c>
      <c r="H11944" s="10">
        <v>-1355900</v>
      </c>
      <c r="I11944" s="11">
        <f t="shared" si="678"/>
        <v>9271144149.6124802</v>
      </c>
      <c r="J11944" s="11">
        <f t="shared" si="679"/>
        <v>89836</v>
      </c>
      <c r="K11944" s="11">
        <f t="shared" si="680"/>
        <v>103200.76750537068</v>
      </c>
      <c r="L11944" s="12">
        <f t="shared" si="677"/>
        <v>14290.02243018127</v>
      </c>
      <c r="M11944" s="11">
        <f>COUNTIF(E$2:$E11944,E11944)</f>
        <v>3338</v>
      </c>
      <c r="O11944" t="str">
        <f t="shared" si="681"/>
        <v/>
      </c>
    </row>
    <row r="11945" spans="1:15" hidden="1">
      <c r="A11945" s="41" t="s">
        <v>103</v>
      </c>
      <c r="B11945" s="46">
        <v>45838</v>
      </c>
      <c r="C11945" s="8" t="s">
        <v>13</v>
      </c>
      <c r="D11945" s="8" t="s">
        <v>14</v>
      </c>
      <c r="E11945" s="8" t="s">
        <v>14</v>
      </c>
      <c r="F11945" s="9">
        <f t="shared" si="676"/>
        <v>-2400000</v>
      </c>
      <c r="G11945" s="9">
        <v>-24</v>
      </c>
      <c r="H11945" s="10">
        <v>-2591016</v>
      </c>
      <c r="I11945" s="11">
        <f t="shared" si="678"/>
        <v>15670202239.530746</v>
      </c>
      <c r="J11945" s="11">
        <f t="shared" si="679"/>
        <v>151673</v>
      </c>
      <c r="K11945" s="11">
        <f t="shared" si="680"/>
        <v>103315.70048413855</v>
      </c>
      <c r="L11945" s="12">
        <f t="shared" si="677"/>
        <v>111439.18838067492</v>
      </c>
      <c r="M11945" s="11">
        <f>COUNTIF(E$2:$E11945,E11945)</f>
        <v>2188</v>
      </c>
      <c r="O11945" t="str">
        <f t="shared" si="681"/>
        <v/>
      </c>
    </row>
    <row r="11946" spans="1:15" hidden="1">
      <c r="A11946" s="41" t="s">
        <v>103</v>
      </c>
      <c r="B11946" s="46">
        <v>45838</v>
      </c>
      <c r="C11946" s="8" t="s">
        <v>13</v>
      </c>
      <c r="D11946" s="8" t="s">
        <v>46</v>
      </c>
      <c r="E11946" s="8" t="s">
        <v>46</v>
      </c>
      <c r="F11946" s="9">
        <f t="shared" ref="F11946:F12009" si="682">100000*G11946</f>
        <v>-1100000</v>
      </c>
      <c r="G11946" s="9">
        <v>-11</v>
      </c>
      <c r="H11946" s="10">
        <v>-1147300</v>
      </c>
      <c r="I11946" s="11">
        <f t="shared" si="678"/>
        <v>9270008941.1699219</v>
      </c>
      <c r="J11946" s="11">
        <f t="shared" si="679"/>
        <v>89825</v>
      </c>
      <c r="K11946" s="11">
        <f t="shared" si="680"/>
        <v>103200.76750537068</v>
      </c>
      <c r="L11946" s="12">
        <f t="shared" si="677"/>
        <v>12091.557440922596</v>
      </c>
      <c r="M11946" s="11">
        <f>COUNTIF(E$2:$E11946,E11946)</f>
        <v>3339</v>
      </c>
      <c r="O11946" t="str">
        <f t="shared" si="681"/>
        <v/>
      </c>
    </row>
    <row r="11947" spans="1:15" hidden="1">
      <c r="A11947" s="41" t="s">
        <v>103</v>
      </c>
      <c r="B11947" s="46">
        <v>45838</v>
      </c>
      <c r="C11947" s="8" t="s">
        <v>13</v>
      </c>
      <c r="D11947" s="8" t="s">
        <v>46</v>
      </c>
      <c r="E11947" s="8" t="s">
        <v>46</v>
      </c>
      <c r="F11947" s="9">
        <f t="shared" si="682"/>
        <v>-95800000</v>
      </c>
      <c r="G11947" s="9">
        <v>-958</v>
      </c>
      <c r="H11947" s="10">
        <v>-99919400</v>
      </c>
      <c r="I11947" s="11">
        <f t="shared" si="678"/>
        <v>9171142605.8997765</v>
      </c>
      <c r="J11947" s="11">
        <f t="shared" si="679"/>
        <v>88867</v>
      </c>
      <c r="K11947" s="11">
        <f t="shared" si="680"/>
        <v>103200.76750537068</v>
      </c>
      <c r="L11947" s="12">
        <f t="shared" si="677"/>
        <v>1053064.7298548967</v>
      </c>
      <c r="M11947" s="11">
        <f>COUNTIF(E$2:$E11947,E11947)</f>
        <v>3340</v>
      </c>
      <c r="O11947" t="str">
        <f t="shared" si="681"/>
        <v/>
      </c>
    </row>
    <row r="11948" spans="1:15" hidden="1">
      <c r="A11948" s="41" t="s">
        <v>103</v>
      </c>
      <c r="B11948" s="46">
        <v>45838</v>
      </c>
      <c r="C11948" s="8" t="s">
        <v>13</v>
      </c>
      <c r="D11948" s="8" t="s">
        <v>46</v>
      </c>
      <c r="E11948" s="8" t="s">
        <v>46</v>
      </c>
      <c r="F11948" s="9">
        <f t="shared" si="682"/>
        <v>-9500000</v>
      </c>
      <c r="G11948" s="9">
        <v>-95</v>
      </c>
      <c r="H11948" s="10">
        <v>-9908500</v>
      </c>
      <c r="I11948" s="11">
        <f t="shared" si="678"/>
        <v>9161338532.9867668</v>
      </c>
      <c r="J11948" s="11">
        <f t="shared" si="679"/>
        <v>88772</v>
      </c>
      <c r="K11948" s="11">
        <f t="shared" si="680"/>
        <v>103200.76750537068</v>
      </c>
      <c r="L11948" s="12">
        <f t="shared" si="677"/>
        <v>104427.08698978648</v>
      </c>
      <c r="M11948" s="11">
        <f>COUNTIF(E$2:$E11948,E11948)</f>
        <v>3341</v>
      </c>
      <c r="O11948" t="str">
        <f t="shared" si="681"/>
        <v/>
      </c>
    </row>
    <row r="11949" spans="1:15" hidden="1">
      <c r="A11949" s="41" t="s">
        <v>103</v>
      </c>
      <c r="B11949" s="46">
        <v>45838</v>
      </c>
      <c r="C11949" s="8" t="s">
        <v>13</v>
      </c>
      <c r="D11949" s="8" t="s">
        <v>46</v>
      </c>
      <c r="E11949" s="8" t="s">
        <v>46</v>
      </c>
      <c r="F11949" s="9">
        <f t="shared" si="682"/>
        <v>-9500000</v>
      </c>
      <c r="G11949" s="9">
        <v>-95</v>
      </c>
      <c r="H11949" s="10">
        <v>-9908500</v>
      </c>
      <c r="I11949" s="11">
        <f t="shared" si="678"/>
        <v>9151534460.0737572</v>
      </c>
      <c r="J11949" s="11">
        <f t="shared" si="679"/>
        <v>88677</v>
      </c>
      <c r="K11949" s="11">
        <f t="shared" si="680"/>
        <v>103200.76750537068</v>
      </c>
      <c r="L11949" s="12">
        <f t="shared" si="677"/>
        <v>104427.08698978648</v>
      </c>
      <c r="M11949" s="11">
        <f>COUNTIF(E$2:$E11949,E11949)</f>
        <v>3342</v>
      </c>
      <c r="O11949" t="str">
        <f t="shared" si="681"/>
        <v/>
      </c>
    </row>
    <row r="11950" spans="1:15" hidden="1">
      <c r="A11950" s="41" t="s">
        <v>103</v>
      </c>
      <c r="B11950" s="46">
        <v>45838</v>
      </c>
      <c r="C11950" s="8" t="s">
        <v>13</v>
      </c>
      <c r="D11950" s="8" t="s">
        <v>46</v>
      </c>
      <c r="E11950" s="8" t="s">
        <v>46</v>
      </c>
      <c r="F11950" s="9">
        <f t="shared" si="682"/>
        <v>-1100000</v>
      </c>
      <c r="G11950" s="9">
        <v>-11</v>
      </c>
      <c r="H11950" s="10">
        <v>-1147300</v>
      </c>
      <c r="I11950" s="11">
        <f t="shared" si="678"/>
        <v>9150399251.6311989</v>
      </c>
      <c r="J11950" s="11">
        <f t="shared" si="679"/>
        <v>88666</v>
      </c>
      <c r="K11950" s="11">
        <f t="shared" si="680"/>
        <v>103200.76750537068</v>
      </c>
      <c r="L11950" s="12">
        <f t="shared" ref="L11950:L12013" si="683">IF(G11950&lt;0,K11950*G11950-H11950,0)</f>
        <v>12091.557440922596</v>
      </c>
      <c r="M11950" s="11">
        <f>COUNTIF(E$2:$E11950,E11950)</f>
        <v>3343</v>
      </c>
      <c r="O11950" t="str">
        <f t="shared" si="681"/>
        <v/>
      </c>
    </row>
    <row r="11951" spans="1:15" hidden="1">
      <c r="A11951" s="41" t="s">
        <v>103</v>
      </c>
      <c r="B11951" s="46">
        <v>45838</v>
      </c>
      <c r="C11951" s="8" t="s">
        <v>13</v>
      </c>
      <c r="D11951" s="8" t="s">
        <v>46</v>
      </c>
      <c r="E11951" s="8" t="s">
        <v>46</v>
      </c>
      <c r="F11951" s="9">
        <f t="shared" si="682"/>
        <v>-24200000</v>
      </c>
      <c r="G11951" s="9">
        <v>-242</v>
      </c>
      <c r="H11951" s="10">
        <v>-25240600</v>
      </c>
      <c r="I11951" s="11">
        <f t="shared" si="678"/>
        <v>9125424665.8948994</v>
      </c>
      <c r="J11951" s="11">
        <f t="shared" si="679"/>
        <v>88424</v>
      </c>
      <c r="K11951" s="11">
        <f t="shared" si="680"/>
        <v>103200.76750537068</v>
      </c>
      <c r="L11951" s="12">
        <f t="shared" si="683"/>
        <v>266014.26370029524</v>
      </c>
      <c r="M11951" s="11">
        <f>COUNTIF(E$2:$E11951,E11951)</f>
        <v>3344</v>
      </c>
      <c r="O11951" t="str">
        <f t="shared" si="681"/>
        <v/>
      </c>
    </row>
    <row r="11952" spans="1:15" hidden="1">
      <c r="A11952" s="41" t="s">
        <v>103</v>
      </c>
      <c r="B11952" s="46">
        <v>45838</v>
      </c>
      <c r="C11952" s="8" t="s">
        <v>13</v>
      </c>
      <c r="D11952" s="8" t="s">
        <v>14</v>
      </c>
      <c r="E11952" s="8" t="s">
        <v>14</v>
      </c>
      <c r="F11952" s="9">
        <f t="shared" si="682"/>
        <v>900000</v>
      </c>
      <c r="G11952" s="9">
        <v>9</v>
      </c>
      <c r="H11952" s="10">
        <v>970218</v>
      </c>
      <c r="I11952" s="11">
        <f t="shared" si="678"/>
        <v>15671172457.530746</v>
      </c>
      <c r="J11952" s="11">
        <f t="shared" si="679"/>
        <v>151682</v>
      </c>
      <c r="K11952" s="11">
        <f t="shared" si="680"/>
        <v>103315.966677198</v>
      </c>
      <c r="L11952" s="12">
        <f t="shared" si="683"/>
        <v>0</v>
      </c>
      <c r="M11952" s="11">
        <f>COUNTIF(E$2:$E11952,E11952)</f>
        <v>2189</v>
      </c>
      <c r="O11952" t="str">
        <f t="shared" si="681"/>
        <v/>
      </c>
    </row>
    <row r="11953" spans="1:15" hidden="1">
      <c r="A11953" s="41" t="s">
        <v>103</v>
      </c>
      <c r="B11953" s="46">
        <v>45838</v>
      </c>
      <c r="C11953" s="8" t="s">
        <v>13</v>
      </c>
      <c r="D11953" s="8" t="s">
        <v>98</v>
      </c>
      <c r="E11953" s="8" t="s">
        <v>98</v>
      </c>
      <c r="F11953" s="9">
        <f t="shared" si="682"/>
        <v>2500000</v>
      </c>
      <c r="G11953" s="9">
        <v>25</v>
      </c>
      <c r="H11953" s="10">
        <v>2591500</v>
      </c>
      <c r="I11953" s="11">
        <f t="shared" si="678"/>
        <v>3291687313</v>
      </c>
      <c r="J11953" s="11">
        <f t="shared" si="679"/>
        <v>31851</v>
      </c>
      <c r="K11953" s="11">
        <f t="shared" si="680"/>
        <v>103346.43537094597</v>
      </c>
      <c r="L11953" s="12">
        <f t="shared" si="683"/>
        <v>0</v>
      </c>
      <c r="M11953" s="11">
        <f>COUNTIF(E$2:$E11953,E11953)</f>
        <v>27</v>
      </c>
      <c r="O11953" t="str">
        <f t="shared" si="681"/>
        <v/>
      </c>
    </row>
    <row r="11954" spans="1:15" hidden="1">
      <c r="A11954" s="41" t="s">
        <v>103</v>
      </c>
      <c r="B11954" s="46">
        <v>45838</v>
      </c>
      <c r="C11954" s="8" t="s">
        <v>13</v>
      </c>
      <c r="D11954" s="8" t="s">
        <v>46</v>
      </c>
      <c r="E11954" s="8" t="s">
        <v>46</v>
      </c>
      <c r="F11954" s="9">
        <f t="shared" si="682"/>
        <v>-900000</v>
      </c>
      <c r="G11954" s="9">
        <v>-9</v>
      </c>
      <c r="H11954" s="10">
        <v>-938700</v>
      </c>
      <c r="I11954" s="11">
        <f t="shared" si="678"/>
        <v>9124495858.9873505</v>
      </c>
      <c r="J11954" s="11">
        <f t="shared" si="679"/>
        <v>88415</v>
      </c>
      <c r="K11954" s="11">
        <f t="shared" si="680"/>
        <v>103200.76750537068</v>
      </c>
      <c r="L11954" s="12">
        <f t="shared" si="683"/>
        <v>9893.0924516639207</v>
      </c>
      <c r="M11954" s="11">
        <f>COUNTIF(E$2:$E11954,E11954)</f>
        <v>3345</v>
      </c>
      <c r="O11954" t="str">
        <f t="shared" si="681"/>
        <v/>
      </c>
    </row>
    <row r="11955" spans="1:15" hidden="1">
      <c r="A11955" s="41" t="s">
        <v>103</v>
      </c>
      <c r="B11955" s="46">
        <v>45838</v>
      </c>
      <c r="C11955" s="8" t="s">
        <v>13</v>
      </c>
      <c r="D11955" s="8" t="s">
        <v>46</v>
      </c>
      <c r="E11955" s="8" t="s">
        <v>46</v>
      </c>
      <c r="F11955" s="9">
        <f t="shared" si="682"/>
        <v>-9500000</v>
      </c>
      <c r="G11955" s="9">
        <v>-95</v>
      </c>
      <c r="H11955" s="10">
        <v>-9908500</v>
      </c>
      <c r="I11955" s="11">
        <f t="shared" si="678"/>
        <v>9114691786.0743408</v>
      </c>
      <c r="J11955" s="11">
        <f t="shared" si="679"/>
        <v>88320</v>
      </c>
      <c r="K11955" s="11">
        <f t="shared" si="680"/>
        <v>103200.76750537068</v>
      </c>
      <c r="L11955" s="12">
        <f t="shared" si="683"/>
        <v>104427.08698978648</v>
      </c>
      <c r="M11955" s="11">
        <f>COUNTIF(E$2:$E11955,E11955)</f>
        <v>3346</v>
      </c>
      <c r="O11955" t="str">
        <f t="shared" si="681"/>
        <v/>
      </c>
    </row>
    <row r="11956" spans="1:15" hidden="1">
      <c r="A11956" s="41" t="s">
        <v>103</v>
      </c>
      <c r="B11956" s="46">
        <v>45838</v>
      </c>
      <c r="C11956" s="8" t="s">
        <v>13</v>
      </c>
      <c r="D11956" s="8" t="s">
        <v>46</v>
      </c>
      <c r="E11956" s="8" t="s">
        <v>46</v>
      </c>
      <c r="F11956" s="9">
        <f t="shared" si="682"/>
        <v>40800000</v>
      </c>
      <c r="G11956" s="9">
        <v>408</v>
      </c>
      <c r="H11956" s="10">
        <v>42653952</v>
      </c>
      <c r="I11956" s="11">
        <f t="shared" si="678"/>
        <v>9157345738.0743408</v>
      </c>
      <c r="J11956" s="11">
        <f t="shared" si="679"/>
        <v>88728</v>
      </c>
      <c r="K11956" s="11">
        <f t="shared" si="680"/>
        <v>103206.94412219751</v>
      </c>
      <c r="L11956" s="12">
        <f t="shared" si="683"/>
        <v>0</v>
      </c>
      <c r="M11956" s="11">
        <f>COUNTIF(E$2:$E11956,E11956)</f>
        <v>3347</v>
      </c>
      <c r="O11956" t="str">
        <f t="shared" si="681"/>
        <v/>
      </c>
    </row>
    <row r="11957" spans="1:15" hidden="1">
      <c r="A11957" s="41" t="s">
        <v>103</v>
      </c>
      <c r="B11957" s="46">
        <v>45838</v>
      </c>
      <c r="C11957" s="8" t="s">
        <v>13</v>
      </c>
      <c r="D11957" s="8" t="s">
        <v>15</v>
      </c>
      <c r="E11957" s="8" t="s">
        <v>15</v>
      </c>
      <c r="F11957" s="9">
        <f t="shared" si="682"/>
        <v>63600000</v>
      </c>
      <c r="G11957" s="9">
        <v>636</v>
      </c>
      <c r="H11957" s="10">
        <v>69945372</v>
      </c>
      <c r="I11957" s="11">
        <f t="shared" si="678"/>
        <v>826193460.14478326</v>
      </c>
      <c r="J11957" s="11">
        <f t="shared" si="679"/>
        <v>7600</v>
      </c>
      <c r="K11957" s="11">
        <f t="shared" si="680"/>
        <v>108709.66580852411</v>
      </c>
      <c r="L11957" s="12">
        <f t="shared" si="683"/>
        <v>0</v>
      </c>
      <c r="M11957" s="11">
        <f>COUNTIF(E$2:$E11957,E11957)</f>
        <v>3867</v>
      </c>
      <c r="O11957" t="str">
        <f t="shared" si="681"/>
        <v/>
      </c>
    </row>
    <row r="11958" spans="1:15" hidden="1">
      <c r="A11958" s="41" t="s">
        <v>103</v>
      </c>
      <c r="B11958" s="46">
        <v>45838</v>
      </c>
      <c r="C11958" s="8" t="s">
        <v>13</v>
      </c>
      <c r="D11958" s="8" t="s">
        <v>15</v>
      </c>
      <c r="E11958" s="8" t="s">
        <v>15</v>
      </c>
      <c r="F11958" s="9">
        <f t="shared" si="682"/>
        <v>18100000</v>
      </c>
      <c r="G11958" s="9">
        <v>181</v>
      </c>
      <c r="H11958" s="10">
        <v>19905837</v>
      </c>
      <c r="I11958" s="11">
        <f t="shared" si="678"/>
        <v>846099297.14478326</v>
      </c>
      <c r="J11958" s="11">
        <f t="shared" si="679"/>
        <v>7781</v>
      </c>
      <c r="K11958" s="11">
        <f t="shared" si="680"/>
        <v>108739.14627230218</v>
      </c>
      <c r="L11958" s="12">
        <f t="shared" si="683"/>
        <v>0</v>
      </c>
      <c r="M11958" s="11">
        <f>COUNTIF(E$2:$E11958,E11958)</f>
        <v>3868</v>
      </c>
      <c r="O11958" t="str">
        <f t="shared" si="681"/>
        <v/>
      </c>
    </row>
    <row r="11959" spans="1:15" hidden="1">
      <c r="A11959" s="41" t="s">
        <v>103</v>
      </c>
      <c r="B11959" s="46">
        <v>45838</v>
      </c>
      <c r="C11959" s="8" t="s">
        <v>13</v>
      </c>
      <c r="D11959" s="8" t="s">
        <v>14</v>
      </c>
      <c r="E11959" s="8" t="s">
        <v>14</v>
      </c>
      <c r="F11959" s="9">
        <f t="shared" si="682"/>
        <v>12900000</v>
      </c>
      <c r="G11959" s="9">
        <v>129</v>
      </c>
      <c r="H11959" s="10">
        <v>13909554</v>
      </c>
      <c r="I11959" s="11">
        <f t="shared" si="678"/>
        <v>15685082011.530746</v>
      </c>
      <c r="J11959" s="11">
        <f t="shared" si="679"/>
        <v>151811</v>
      </c>
      <c r="K11959" s="11">
        <f t="shared" si="680"/>
        <v>103319.79903650425</v>
      </c>
      <c r="L11959" s="12">
        <f t="shared" si="683"/>
        <v>0</v>
      </c>
      <c r="M11959" s="11">
        <f>COUNTIF(E$2:$E11959,E11959)</f>
        <v>2190</v>
      </c>
      <c r="O11959" t="str">
        <f t="shared" si="681"/>
        <v/>
      </c>
    </row>
    <row r="11960" spans="1:15" hidden="1">
      <c r="A11960" s="41" t="s">
        <v>103</v>
      </c>
      <c r="B11960" s="46">
        <v>45838</v>
      </c>
      <c r="C11960" s="8" t="s">
        <v>13</v>
      </c>
      <c r="D11960" s="8" t="s">
        <v>90</v>
      </c>
      <c r="E11960" s="8" t="s">
        <v>90</v>
      </c>
      <c r="F11960" s="9">
        <f t="shared" si="682"/>
        <v>18400000</v>
      </c>
      <c r="G11960" s="9">
        <v>184</v>
      </c>
      <c r="H11960" s="10">
        <v>19971176</v>
      </c>
      <c r="I11960" s="11">
        <f t="shared" si="678"/>
        <v>5259877127.24438</v>
      </c>
      <c r="J11960" s="11">
        <f t="shared" si="679"/>
        <v>49698</v>
      </c>
      <c r="K11960" s="11">
        <f t="shared" si="680"/>
        <v>105836.79679754477</v>
      </c>
      <c r="L11960" s="12">
        <f t="shared" si="683"/>
        <v>0</v>
      </c>
      <c r="M11960" s="11">
        <f>COUNTIF(E$2:$E11960,E11960)</f>
        <v>1877</v>
      </c>
      <c r="O11960" t="str">
        <f t="shared" si="681"/>
        <v/>
      </c>
    </row>
    <row r="11961" spans="1:15" hidden="1">
      <c r="A11961" s="41" t="s">
        <v>103</v>
      </c>
      <c r="B11961" s="46">
        <v>45838</v>
      </c>
      <c r="C11961" s="8" t="s">
        <v>13</v>
      </c>
      <c r="D11961" s="8" t="s">
        <v>46</v>
      </c>
      <c r="E11961" s="8" t="s">
        <v>46</v>
      </c>
      <c r="F11961" s="9">
        <f t="shared" si="682"/>
        <v>-9500000</v>
      </c>
      <c r="G11961" s="9">
        <v>-95</v>
      </c>
      <c r="H11961" s="10">
        <v>-9908500</v>
      </c>
      <c r="I11961" s="11">
        <f t="shared" si="678"/>
        <v>9147541078.3827324</v>
      </c>
      <c r="J11961" s="11">
        <f t="shared" si="679"/>
        <v>88633</v>
      </c>
      <c r="K11961" s="11">
        <f t="shared" si="680"/>
        <v>103206.94412219751</v>
      </c>
      <c r="L11961" s="12">
        <f t="shared" si="683"/>
        <v>103840.30839123577</v>
      </c>
      <c r="M11961" s="11">
        <f>COUNTIF(E$2:$E11961,E11961)</f>
        <v>3348</v>
      </c>
      <c r="O11961" t="str">
        <f t="shared" si="681"/>
        <v/>
      </c>
    </row>
    <row r="11962" spans="1:15" hidden="1">
      <c r="A11962" s="41" t="s">
        <v>103</v>
      </c>
      <c r="B11962" s="46">
        <v>45838</v>
      </c>
      <c r="C11962" s="8" t="s">
        <v>13</v>
      </c>
      <c r="D11962" s="8" t="s">
        <v>46</v>
      </c>
      <c r="E11962" s="8" t="s">
        <v>46</v>
      </c>
      <c r="F11962" s="9">
        <f t="shared" si="682"/>
        <v>-9500000</v>
      </c>
      <c r="G11962" s="9">
        <v>-95</v>
      </c>
      <c r="H11962" s="10">
        <v>-9908500</v>
      </c>
      <c r="I11962" s="11">
        <f t="shared" si="678"/>
        <v>9137736418.691124</v>
      </c>
      <c r="J11962" s="11">
        <f t="shared" si="679"/>
        <v>88538</v>
      </c>
      <c r="K11962" s="11">
        <f t="shared" si="680"/>
        <v>103206.94412219751</v>
      </c>
      <c r="L11962" s="12">
        <f t="shared" si="683"/>
        <v>103840.30839123577</v>
      </c>
      <c r="M11962" s="11">
        <f>COUNTIF(E$2:$E11962,E11962)</f>
        <v>3349</v>
      </c>
      <c r="O11962" t="str">
        <f t="shared" si="681"/>
        <v/>
      </c>
    </row>
    <row r="11963" spans="1:15" hidden="1">
      <c r="A11963" s="41" t="s">
        <v>103</v>
      </c>
      <c r="B11963" s="46">
        <v>45838</v>
      </c>
      <c r="C11963" s="8" t="s">
        <v>13</v>
      </c>
      <c r="D11963" s="8" t="s">
        <v>46</v>
      </c>
      <c r="E11963" s="8" t="s">
        <v>46</v>
      </c>
      <c r="F11963" s="9">
        <f t="shared" si="682"/>
        <v>-9500000</v>
      </c>
      <c r="G11963" s="9">
        <v>-95</v>
      </c>
      <c r="H11963" s="10">
        <v>-9908500</v>
      </c>
      <c r="I11963" s="11">
        <f t="shared" si="678"/>
        <v>9127931758.9995155</v>
      </c>
      <c r="J11963" s="11">
        <f t="shared" si="679"/>
        <v>88443</v>
      </c>
      <c r="K11963" s="11">
        <f t="shared" si="680"/>
        <v>103206.94412219751</v>
      </c>
      <c r="L11963" s="12">
        <f t="shared" si="683"/>
        <v>103840.30839123577</v>
      </c>
      <c r="M11963" s="11">
        <f>COUNTIF(E$2:$E11963,E11963)</f>
        <v>3350</v>
      </c>
      <c r="O11963" t="str">
        <f t="shared" si="681"/>
        <v/>
      </c>
    </row>
    <row r="11964" spans="1:15" hidden="1">
      <c r="A11964" s="41" t="s">
        <v>103</v>
      </c>
      <c r="B11964" s="46">
        <v>45838</v>
      </c>
      <c r="C11964" s="8" t="s">
        <v>13</v>
      </c>
      <c r="D11964" s="8" t="s">
        <v>46</v>
      </c>
      <c r="E11964" s="8" t="s">
        <v>46</v>
      </c>
      <c r="F11964" s="9">
        <f t="shared" si="682"/>
        <v>-9500000</v>
      </c>
      <c r="G11964" s="9">
        <v>-95</v>
      </c>
      <c r="H11964" s="10">
        <v>-9908500</v>
      </c>
      <c r="I11964" s="11">
        <f t="shared" ref="I11964:I12027" si="684">IF(H11964&gt;=0,IF(M11964=1,H11964,SUMIFS(I:I,E:E,E11964,M:M,M11964-1)+H11964),SUMIFS(I:I,E:E,E11964,M:M,M11964-1)+K11964*G11964)</f>
        <v>9118127099.3079071</v>
      </c>
      <c r="J11964" s="11">
        <f t="shared" ref="J11964:J12027" si="685">IF(M11964=1,G11964,SUMIFS($J:$J,$E:$E,E11964,$M:$M,M11964-1)+G11964)</f>
        <v>88348</v>
      </c>
      <c r="K11964" s="11">
        <f t="shared" ref="K11964:K12027" si="686">IF(H11964&gt;=0,I11964/J11964,SUMIFS($K:$K,$E:$E,E11964,$M:$M,M11964-1))</f>
        <v>103206.94412219751</v>
      </c>
      <c r="L11964" s="12">
        <f t="shared" si="683"/>
        <v>103840.30839123577</v>
      </c>
      <c r="M11964" s="11">
        <f>COUNTIF(E$2:$E11964,E11964)</f>
        <v>3351</v>
      </c>
      <c r="O11964" t="str">
        <f t="shared" ref="O11964:O12027" si="687">IF(M11964=_xlfn.MAXIFS(M:M,D:D,D11964),"X","")</f>
        <v/>
      </c>
    </row>
    <row r="11965" spans="1:15" hidden="1">
      <c r="A11965" s="41" t="s">
        <v>103</v>
      </c>
      <c r="B11965" s="46">
        <v>45838</v>
      </c>
      <c r="C11965" s="8" t="s">
        <v>13</v>
      </c>
      <c r="D11965" s="8" t="s">
        <v>46</v>
      </c>
      <c r="E11965" s="8" t="s">
        <v>46</v>
      </c>
      <c r="F11965" s="9">
        <f t="shared" si="682"/>
        <v>-9500000</v>
      </c>
      <c r="G11965" s="9">
        <v>-95</v>
      </c>
      <c r="H11965" s="10">
        <v>-9908500</v>
      </c>
      <c r="I11965" s="11">
        <f t="shared" si="684"/>
        <v>9108322439.6162987</v>
      </c>
      <c r="J11965" s="11">
        <f t="shared" si="685"/>
        <v>88253</v>
      </c>
      <c r="K11965" s="11">
        <f t="shared" si="686"/>
        <v>103206.94412219751</v>
      </c>
      <c r="L11965" s="12">
        <f t="shared" si="683"/>
        <v>103840.30839123577</v>
      </c>
      <c r="M11965" s="11">
        <f>COUNTIF(E$2:$E11965,E11965)</f>
        <v>3352</v>
      </c>
      <c r="O11965" t="str">
        <f t="shared" si="687"/>
        <v/>
      </c>
    </row>
    <row r="11966" spans="1:15" hidden="1">
      <c r="A11966" s="41" t="s">
        <v>103</v>
      </c>
      <c r="B11966" s="46">
        <v>45838</v>
      </c>
      <c r="C11966" s="8" t="s">
        <v>13</v>
      </c>
      <c r="D11966" s="8" t="s">
        <v>14</v>
      </c>
      <c r="E11966" s="8" t="s">
        <v>14</v>
      </c>
      <c r="F11966" s="9">
        <f t="shared" si="682"/>
        <v>900000</v>
      </c>
      <c r="G11966" s="9">
        <v>9</v>
      </c>
      <c r="H11966" s="10">
        <v>973683</v>
      </c>
      <c r="I11966" s="11">
        <f t="shared" si="684"/>
        <v>15686055694.530746</v>
      </c>
      <c r="J11966" s="11">
        <f t="shared" si="685"/>
        <v>151820</v>
      </c>
      <c r="K11966" s="11">
        <f t="shared" si="686"/>
        <v>103320.08756771668</v>
      </c>
      <c r="L11966" s="12">
        <f t="shared" si="683"/>
        <v>0</v>
      </c>
      <c r="M11966" s="11">
        <f>COUNTIF(E$2:$E11966,E11966)</f>
        <v>2191</v>
      </c>
      <c r="O11966" t="str">
        <f t="shared" si="687"/>
        <v/>
      </c>
    </row>
    <row r="11967" spans="1:15" hidden="1">
      <c r="A11967" s="41" t="s">
        <v>103</v>
      </c>
      <c r="B11967" s="46">
        <v>45838</v>
      </c>
      <c r="C11967" s="8" t="s">
        <v>13</v>
      </c>
      <c r="D11967" s="8" t="s">
        <v>46</v>
      </c>
      <c r="E11967" s="8" t="s">
        <v>46</v>
      </c>
      <c r="F11967" s="9">
        <f t="shared" si="682"/>
        <v>-19100000</v>
      </c>
      <c r="G11967" s="9">
        <v>-191</v>
      </c>
      <c r="H11967" s="10">
        <v>-19921300</v>
      </c>
      <c r="I11967" s="11">
        <f t="shared" si="684"/>
        <v>9088609913.2889595</v>
      </c>
      <c r="J11967" s="11">
        <f t="shared" si="685"/>
        <v>88062</v>
      </c>
      <c r="K11967" s="11">
        <f t="shared" si="686"/>
        <v>103206.94412219751</v>
      </c>
      <c r="L11967" s="12">
        <f t="shared" si="683"/>
        <v>208773.67266027629</v>
      </c>
      <c r="M11967" s="11">
        <f>COUNTIF(E$2:$E11967,E11967)</f>
        <v>3353</v>
      </c>
      <c r="O11967" t="str">
        <f t="shared" si="687"/>
        <v/>
      </c>
    </row>
    <row r="11968" spans="1:15" hidden="1">
      <c r="A11968" s="41" t="s">
        <v>103</v>
      </c>
      <c r="B11968" s="46">
        <v>45838</v>
      </c>
      <c r="C11968" s="8" t="s">
        <v>13</v>
      </c>
      <c r="D11968" s="8" t="s">
        <v>46</v>
      </c>
      <c r="E11968" s="8" t="s">
        <v>46</v>
      </c>
      <c r="F11968" s="9">
        <f t="shared" si="682"/>
        <v>-19100000</v>
      </c>
      <c r="G11968" s="9">
        <v>-191</v>
      </c>
      <c r="H11968" s="10">
        <v>-19921300</v>
      </c>
      <c r="I11968" s="11">
        <f t="shared" si="684"/>
        <v>9068897386.9616203</v>
      </c>
      <c r="J11968" s="11">
        <f t="shared" si="685"/>
        <v>87871</v>
      </c>
      <c r="K11968" s="11">
        <f t="shared" si="686"/>
        <v>103206.94412219751</v>
      </c>
      <c r="L11968" s="12">
        <f t="shared" si="683"/>
        <v>208773.67266027629</v>
      </c>
      <c r="M11968" s="11">
        <f>COUNTIF(E$2:$E11968,E11968)</f>
        <v>3354</v>
      </c>
      <c r="O11968" t="str">
        <f t="shared" si="687"/>
        <v/>
      </c>
    </row>
    <row r="11969" spans="1:15" hidden="1">
      <c r="A11969" s="41" t="s">
        <v>103</v>
      </c>
      <c r="B11969" s="46">
        <v>45838</v>
      </c>
      <c r="C11969" s="8" t="s">
        <v>13</v>
      </c>
      <c r="D11969" s="8" t="s">
        <v>46</v>
      </c>
      <c r="E11969" s="8" t="s">
        <v>46</v>
      </c>
      <c r="F11969" s="9">
        <f t="shared" si="682"/>
        <v>-19100000</v>
      </c>
      <c r="G11969" s="9">
        <v>-191</v>
      </c>
      <c r="H11969" s="10">
        <v>-19921300</v>
      </c>
      <c r="I11969" s="11">
        <f t="shared" si="684"/>
        <v>9049184860.6342812</v>
      </c>
      <c r="J11969" s="11">
        <f t="shared" si="685"/>
        <v>87680</v>
      </c>
      <c r="K11969" s="11">
        <f t="shared" si="686"/>
        <v>103206.94412219751</v>
      </c>
      <c r="L11969" s="12">
        <f t="shared" si="683"/>
        <v>208773.67266027629</v>
      </c>
      <c r="M11969" s="11">
        <f>COUNTIF(E$2:$E11969,E11969)</f>
        <v>3355</v>
      </c>
      <c r="O11969" t="str">
        <f t="shared" si="687"/>
        <v/>
      </c>
    </row>
    <row r="11970" spans="1:15" hidden="1">
      <c r="A11970" s="41" t="s">
        <v>103</v>
      </c>
      <c r="B11970" s="46">
        <v>45838</v>
      </c>
      <c r="C11970" s="8" t="s">
        <v>13</v>
      </c>
      <c r="D11970" s="8" t="s">
        <v>46</v>
      </c>
      <c r="E11970" s="8" t="s">
        <v>46</v>
      </c>
      <c r="F11970" s="9">
        <f t="shared" si="682"/>
        <v>-19100000</v>
      </c>
      <c r="G11970" s="9">
        <v>-191</v>
      </c>
      <c r="H11970" s="10">
        <v>-19921300</v>
      </c>
      <c r="I11970" s="11">
        <f t="shared" si="684"/>
        <v>9029472334.306942</v>
      </c>
      <c r="J11970" s="11">
        <f t="shared" si="685"/>
        <v>87489</v>
      </c>
      <c r="K11970" s="11">
        <f t="shared" si="686"/>
        <v>103206.94412219751</v>
      </c>
      <c r="L11970" s="12">
        <f t="shared" si="683"/>
        <v>208773.67266027629</v>
      </c>
      <c r="M11970" s="11">
        <f>COUNTIF(E$2:$E11970,E11970)</f>
        <v>3356</v>
      </c>
      <c r="O11970" t="str">
        <f t="shared" si="687"/>
        <v/>
      </c>
    </row>
    <row r="11971" spans="1:15" hidden="1">
      <c r="A11971" s="41" t="s">
        <v>103</v>
      </c>
      <c r="B11971" s="46">
        <v>45838</v>
      </c>
      <c r="C11971" s="8" t="s">
        <v>13</v>
      </c>
      <c r="D11971" s="8" t="s">
        <v>46</v>
      </c>
      <c r="E11971" s="8" t="s">
        <v>46</v>
      </c>
      <c r="F11971" s="9">
        <f t="shared" si="682"/>
        <v>-19100000</v>
      </c>
      <c r="G11971" s="9">
        <v>-191</v>
      </c>
      <c r="H11971" s="10">
        <v>-19921300</v>
      </c>
      <c r="I11971" s="11">
        <f t="shared" si="684"/>
        <v>9009759807.9796028</v>
      </c>
      <c r="J11971" s="11">
        <f t="shared" si="685"/>
        <v>87298</v>
      </c>
      <c r="K11971" s="11">
        <f t="shared" si="686"/>
        <v>103206.94412219751</v>
      </c>
      <c r="L11971" s="12">
        <f t="shared" si="683"/>
        <v>208773.67266027629</v>
      </c>
      <c r="M11971" s="11">
        <f>COUNTIF(E$2:$E11971,E11971)</f>
        <v>3357</v>
      </c>
      <c r="O11971" t="str">
        <f t="shared" si="687"/>
        <v/>
      </c>
    </row>
    <row r="11972" spans="1:15" hidden="1">
      <c r="A11972" s="41" t="s">
        <v>103</v>
      </c>
      <c r="B11972" s="46">
        <v>45838</v>
      </c>
      <c r="C11972" s="8" t="s">
        <v>13</v>
      </c>
      <c r="D11972" s="8" t="s">
        <v>46</v>
      </c>
      <c r="E11972" s="8" t="s">
        <v>46</v>
      </c>
      <c r="F11972" s="9">
        <f t="shared" si="682"/>
        <v>-19100000</v>
      </c>
      <c r="G11972" s="9">
        <v>-191</v>
      </c>
      <c r="H11972" s="10">
        <v>-19921300</v>
      </c>
      <c r="I11972" s="11">
        <f t="shared" si="684"/>
        <v>8990047281.6522636</v>
      </c>
      <c r="J11972" s="11">
        <f t="shared" si="685"/>
        <v>87107</v>
      </c>
      <c r="K11972" s="11">
        <f t="shared" si="686"/>
        <v>103206.94412219751</v>
      </c>
      <c r="L11972" s="12">
        <f t="shared" si="683"/>
        <v>208773.67266027629</v>
      </c>
      <c r="M11972" s="11">
        <f>COUNTIF(E$2:$E11972,E11972)</f>
        <v>3358</v>
      </c>
      <c r="O11972" t="str">
        <f t="shared" si="687"/>
        <v/>
      </c>
    </row>
    <row r="11973" spans="1:15" hidden="1">
      <c r="A11973" s="41" t="s">
        <v>103</v>
      </c>
      <c r="B11973" s="46">
        <v>45838</v>
      </c>
      <c r="C11973" s="8" t="s">
        <v>13</v>
      </c>
      <c r="D11973" s="8" t="s">
        <v>46</v>
      </c>
      <c r="E11973" s="8" t="s">
        <v>46</v>
      </c>
      <c r="F11973" s="9">
        <f t="shared" si="682"/>
        <v>-19100000</v>
      </c>
      <c r="G11973" s="9">
        <v>-191</v>
      </c>
      <c r="H11973" s="10">
        <v>-19921300</v>
      </c>
      <c r="I11973" s="11">
        <f t="shared" si="684"/>
        <v>8970334755.3249245</v>
      </c>
      <c r="J11973" s="11">
        <f t="shared" si="685"/>
        <v>86916</v>
      </c>
      <c r="K11973" s="11">
        <f t="shared" si="686"/>
        <v>103206.94412219751</v>
      </c>
      <c r="L11973" s="12">
        <f t="shared" si="683"/>
        <v>208773.67266027629</v>
      </c>
      <c r="M11973" s="11">
        <f>COUNTIF(E$2:$E11973,E11973)</f>
        <v>3359</v>
      </c>
      <c r="O11973" t="str">
        <f t="shared" si="687"/>
        <v/>
      </c>
    </row>
    <row r="11974" spans="1:15" hidden="1">
      <c r="A11974" s="41" t="s">
        <v>103</v>
      </c>
      <c r="B11974" s="46">
        <v>45838</v>
      </c>
      <c r="C11974" s="8" t="s">
        <v>13</v>
      </c>
      <c r="D11974" s="8" t="s">
        <v>46</v>
      </c>
      <c r="E11974" s="8" t="s">
        <v>46</v>
      </c>
      <c r="F11974" s="9">
        <f t="shared" si="682"/>
        <v>-9500000</v>
      </c>
      <c r="G11974" s="9">
        <v>-95</v>
      </c>
      <c r="H11974" s="10">
        <v>-9908500</v>
      </c>
      <c r="I11974" s="11">
        <f t="shared" si="684"/>
        <v>8960530095.633316</v>
      </c>
      <c r="J11974" s="11">
        <f t="shared" si="685"/>
        <v>86821</v>
      </c>
      <c r="K11974" s="11">
        <f t="shared" si="686"/>
        <v>103206.94412219751</v>
      </c>
      <c r="L11974" s="12">
        <f t="shared" si="683"/>
        <v>103840.30839123577</v>
      </c>
      <c r="M11974" s="11">
        <f>COUNTIF(E$2:$E11974,E11974)</f>
        <v>3360</v>
      </c>
      <c r="O11974" t="str">
        <f t="shared" si="687"/>
        <v/>
      </c>
    </row>
    <row r="11975" spans="1:15" hidden="1">
      <c r="A11975" s="41" t="s">
        <v>103</v>
      </c>
      <c r="B11975" s="46">
        <v>45838</v>
      </c>
      <c r="C11975" s="8" t="s">
        <v>13</v>
      </c>
      <c r="D11975" s="8" t="s">
        <v>46</v>
      </c>
      <c r="E11975" s="8" t="s">
        <v>46</v>
      </c>
      <c r="F11975" s="9">
        <f t="shared" si="682"/>
        <v>-95800000</v>
      </c>
      <c r="G11975" s="9">
        <v>-958</v>
      </c>
      <c r="H11975" s="10">
        <v>-99919400</v>
      </c>
      <c r="I11975" s="11">
        <f t="shared" si="684"/>
        <v>8861657843.1642513</v>
      </c>
      <c r="J11975" s="11">
        <f t="shared" si="685"/>
        <v>85863</v>
      </c>
      <c r="K11975" s="11">
        <f t="shared" si="686"/>
        <v>103206.94412219751</v>
      </c>
      <c r="L11975" s="12">
        <f t="shared" si="683"/>
        <v>1047147.5309347808</v>
      </c>
      <c r="M11975" s="11">
        <f>COUNTIF(E$2:$E11975,E11975)</f>
        <v>3361</v>
      </c>
      <c r="O11975" t="str">
        <f t="shared" si="687"/>
        <v/>
      </c>
    </row>
    <row r="11976" spans="1:15" hidden="1">
      <c r="A11976" s="41" t="s">
        <v>103</v>
      </c>
      <c r="B11976" s="46">
        <v>45838</v>
      </c>
      <c r="C11976" s="8" t="s">
        <v>13</v>
      </c>
      <c r="D11976" s="8" t="s">
        <v>98</v>
      </c>
      <c r="E11976" s="8" t="s">
        <v>98</v>
      </c>
      <c r="F11976" s="9">
        <f t="shared" si="682"/>
        <v>200000</v>
      </c>
      <c r="G11976" s="9">
        <v>2</v>
      </c>
      <c r="H11976" s="10">
        <v>207320</v>
      </c>
      <c r="I11976" s="11">
        <f t="shared" si="684"/>
        <v>3291894633</v>
      </c>
      <c r="J11976" s="11">
        <f t="shared" si="685"/>
        <v>31853</v>
      </c>
      <c r="K11976" s="11">
        <f t="shared" si="686"/>
        <v>103346.4550591781</v>
      </c>
      <c r="L11976" s="12">
        <f t="shared" si="683"/>
        <v>0</v>
      </c>
      <c r="M11976" s="11">
        <f>COUNTIF(E$2:$E11976,E11976)</f>
        <v>28</v>
      </c>
      <c r="O11976" t="str">
        <f t="shared" si="687"/>
        <v/>
      </c>
    </row>
    <row r="11977" spans="1:15" hidden="1">
      <c r="A11977" s="41" t="s">
        <v>103</v>
      </c>
      <c r="B11977" s="46">
        <v>45838</v>
      </c>
      <c r="C11977" s="8" t="s">
        <v>13</v>
      </c>
      <c r="D11977" s="8" t="s">
        <v>46</v>
      </c>
      <c r="E11977" s="8" t="s">
        <v>46</v>
      </c>
      <c r="F11977" s="9">
        <f t="shared" si="682"/>
        <v>-66400000</v>
      </c>
      <c r="G11977" s="9">
        <v>-664</v>
      </c>
      <c r="H11977" s="10">
        <v>-69255200</v>
      </c>
      <c r="I11977" s="11">
        <f t="shared" si="684"/>
        <v>8793128432.2671127</v>
      </c>
      <c r="J11977" s="11">
        <f t="shared" si="685"/>
        <v>85199</v>
      </c>
      <c r="K11977" s="11">
        <f t="shared" si="686"/>
        <v>103206.94412219751</v>
      </c>
      <c r="L11977" s="12">
        <f t="shared" si="683"/>
        <v>725789.10286085308</v>
      </c>
      <c r="M11977" s="11">
        <f>COUNTIF(E$2:$E11977,E11977)</f>
        <v>3362</v>
      </c>
      <c r="O11977" t="str">
        <f t="shared" si="687"/>
        <v/>
      </c>
    </row>
    <row r="11978" spans="1:15" hidden="1">
      <c r="A11978" s="41" t="s">
        <v>103</v>
      </c>
      <c r="B11978" s="46">
        <v>45838</v>
      </c>
      <c r="C11978" s="8" t="s">
        <v>13</v>
      </c>
      <c r="D11978" s="8" t="s">
        <v>46</v>
      </c>
      <c r="E11978" s="8" t="s">
        <v>46</v>
      </c>
      <c r="F11978" s="9">
        <f t="shared" si="682"/>
        <v>-9500000</v>
      </c>
      <c r="G11978" s="9">
        <v>-95</v>
      </c>
      <c r="H11978" s="10">
        <v>-9908500</v>
      </c>
      <c r="I11978" s="11">
        <f t="shared" si="684"/>
        <v>8783323772.5755043</v>
      </c>
      <c r="J11978" s="11">
        <f t="shared" si="685"/>
        <v>85104</v>
      </c>
      <c r="K11978" s="11">
        <f t="shared" si="686"/>
        <v>103206.94412219751</v>
      </c>
      <c r="L11978" s="12">
        <f t="shared" si="683"/>
        <v>103840.30839123577</v>
      </c>
      <c r="M11978" s="11">
        <f>COUNTIF(E$2:$E11978,E11978)</f>
        <v>3363</v>
      </c>
      <c r="O11978" t="str">
        <f t="shared" si="687"/>
        <v/>
      </c>
    </row>
    <row r="11979" spans="1:15" hidden="1">
      <c r="A11979" s="41" t="s">
        <v>103</v>
      </c>
      <c r="B11979" s="46">
        <v>45838</v>
      </c>
      <c r="C11979" s="8" t="s">
        <v>13</v>
      </c>
      <c r="D11979" s="8" t="s">
        <v>46</v>
      </c>
      <c r="E11979" s="8" t="s">
        <v>46</v>
      </c>
      <c r="F11979" s="9">
        <f t="shared" si="682"/>
        <v>-45900000</v>
      </c>
      <c r="G11979" s="9">
        <v>-459</v>
      </c>
      <c r="H11979" s="10">
        <v>-47873700</v>
      </c>
      <c r="I11979" s="11">
        <f t="shared" si="684"/>
        <v>8735951785.2234154</v>
      </c>
      <c r="J11979" s="11">
        <f t="shared" si="685"/>
        <v>84645</v>
      </c>
      <c r="K11979" s="11">
        <f t="shared" si="686"/>
        <v>103206.94412219751</v>
      </c>
      <c r="L11979" s="12">
        <f t="shared" si="683"/>
        <v>501712.64791134</v>
      </c>
      <c r="M11979" s="11">
        <f>COUNTIF(E$2:$E11979,E11979)</f>
        <v>3364</v>
      </c>
      <c r="O11979" t="str">
        <f t="shared" si="687"/>
        <v/>
      </c>
    </row>
    <row r="11980" spans="1:15" hidden="1">
      <c r="A11980" s="41" t="s">
        <v>103</v>
      </c>
      <c r="B11980" s="46">
        <v>45838</v>
      </c>
      <c r="C11980" s="8" t="s">
        <v>13</v>
      </c>
      <c r="D11980" s="8" t="s">
        <v>46</v>
      </c>
      <c r="E11980" s="8" t="s">
        <v>46</v>
      </c>
      <c r="F11980" s="9">
        <f t="shared" si="682"/>
        <v>-13300000</v>
      </c>
      <c r="G11980" s="9">
        <v>-133</v>
      </c>
      <c r="H11980" s="10">
        <v>-13871900</v>
      </c>
      <c r="I11980" s="11">
        <f t="shared" si="684"/>
        <v>8722225261.6551628</v>
      </c>
      <c r="J11980" s="11">
        <f t="shared" si="685"/>
        <v>84512</v>
      </c>
      <c r="K11980" s="11">
        <f t="shared" si="686"/>
        <v>103206.94412219751</v>
      </c>
      <c r="L11980" s="12">
        <f t="shared" si="683"/>
        <v>145376.43174773082</v>
      </c>
      <c r="M11980" s="11">
        <f>COUNTIF(E$2:$E11980,E11980)</f>
        <v>3365</v>
      </c>
      <c r="O11980" t="str">
        <f t="shared" si="687"/>
        <v/>
      </c>
    </row>
    <row r="11981" spans="1:15" hidden="1">
      <c r="A11981" s="41" t="s">
        <v>103</v>
      </c>
      <c r="B11981" s="46">
        <v>45838</v>
      </c>
      <c r="C11981" s="8" t="s">
        <v>13</v>
      </c>
      <c r="D11981" s="8" t="s">
        <v>46</v>
      </c>
      <c r="E11981" s="8" t="s">
        <v>46</v>
      </c>
      <c r="F11981" s="9">
        <f t="shared" si="682"/>
        <v>-9500000</v>
      </c>
      <c r="G11981" s="9">
        <v>-95</v>
      </c>
      <c r="H11981" s="10">
        <v>-9908500</v>
      </c>
      <c r="I11981" s="11">
        <f t="shared" si="684"/>
        <v>8712420601.9635544</v>
      </c>
      <c r="J11981" s="11">
        <f t="shared" si="685"/>
        <v>84417</v>
      </c>
      <c r="K11981" s="11">
        <f t="shared" si="686"/>
        <v>103206.94412219751</v>
      </c>
      <c r="L11981" s="12">
        <f t="shared" si="683"/>
        <v>103840.30839123577</v>
      </c>
      <c r="M11981" s="11">
        <f>COUNTIF(E$2:$E11981,E11981)</f>
        <v>3366</v>
      </c>
      <c r="O11981" t="str">
        <f t="shared" si="687"/>
        <v/>
      </c>
    </row>
    <row r="11982" spans="1:15" hidden="1">
      <c r="A11982" s="41" t="s">
        <v>103</v>
      </c>
      <c r="B11982" s="46">
        <v>45838</v>
      </c>
      <c r="C11982" s="8" t="s">
        <v>13</v>
      </c>
      <c r="D11982" s="8" t="s">
        <v>46</v>
      </c>
      <c r="E11982" s="8" t="s">
        <v>46</v>
      </c>
      <c r="F11982" s="9">
        <f t="shared" si="682"/>
        <v>-28700000</v>
      </c>
      <c r="G11982" s="9">
        <v>-287</v>
      </c>
      <c r="H11982" s="10">
        <v>-29934100</v>
      </c>
      <c r="I11982" s="11">
        <f t="shared" si="684"/>
        <v>8682800209.0004845</v>
      </c>
      <c r="J11982" s="11">
        <f t="shared" si="685"/>
        <v>84130</v>
      </c>
      <c r="K11982" s="11">
        <f t="shared" si="686"/>
        <v>103206.94412219751</v>
      </c>
      <c r="L11982" s="12">
        <f t="shared" si="683"/>
        <v>313707.03692931309</v>
      </c>
      <c r="M11982" s="11">
        <f>COUNTIF(E$2:$E11982,E11982)</f>
        <v>3367</v>
      </c>
      <c r="O11982" t="str">
        <f t="shared" si="687"/>
        <v/>
      </c>
    </row>
    <row r="11983" spans="1:15" hidden="1">
      <c r="A11983" s="41" t="s">
        <v>103</v>
      </c>
      <c r="B11983" s="46">
        <v>45838</v>
      </c>
      <c r="C11983" s="8" t="s">
        <v>13</v>
      </c>
      <c r="D11983" s="8" t="s">
        <v>46</v>
      </c>
      <c r="E11983" s="8" t="s">
        <v>46</v>
      </c>
      <c r="F11983" s="9">
        <f t="shared" si="682"/>
        <v>-9500000</v>
      </c>
      <c r="G11983" s="9">
        <v>-95</v>
      </c>
      <c r="H11983" s="10">
        <v>-9908500</v>
      </c>
      <c r="I11983" s="11">
        <f t="shared" si="684"/>
        <v>8672995549.308876</v>
      </c>
      <c r="J11983" s="11">
        <f t="shared" si="685"/>
        <v>84035</v>
      </c>
      <c r="K11983" s="11">
        <f t="shared" si="686"/>
        <v>103206.94412219751</v>
      </c>
      <c r="L11983" s="12">
        <f t="shared" si="683"/>
        <v>103840.30839123577</v>
      </c>
      <c r="M11983" s="11">
        <f>COUNTIF(E$2:$E11983,E11983)</f>
        <v>3368</v>
      </c>
      <c r="O11983" t="str">
        <f t="shared" si="687"/>
        <v/>
      </c>
    </row>
    <row r="11984" spans="1:15" hidden="1">
      <c r="A11984" s="41" t="s">
        <v>103</v>
      </c>
      <c r="B11984" s="46">
        <v>45838</v>
      </c>
      <c r="C11984" s="8" t="s">
        <v>13</v>
      </c>
      <c r="D11984" s="8" t="s">
        <v>46</v>
      </c>
      <c r="E11984" s="8" t="s">
        <v>46</v>
      </c>
      <c r="F11984" s="9">
        <f t="shared" si="682"/>
        <v>-9500000</v>
      </c>
      <c r="G11984" s="9">
        <v>-95</v>
      </c>
      <c r="H11984" s="10">
        <v>-9908500</v>
      </c>
      <c r="I11984" s="11">
        <f t="shared" si="684"/>
        <v>8663190889.6172676</v>
      </c>
      <c r="J11984" s="11">
        <f t="shared" si="685"/>
        <v>83940</v>
      </c>
      <c r="K11984" s="11">
        <f t="shared" si="686"/>
        <v>103206.94412219751</v>
      </c>
      <c r="L11984" s="12">
        <f t="shared" si="683"/>
        <v>103840.30839123577</v>
      </c>
      <c r="M11984" s="11">
        <f>COUNTIF(E$2:$E11984,E11984)</f>
        <v>3369</v>
      </c>
      <c r="O11984" t="str">
        <f t="shared" si="687"/>
        <v/>
      </c>
    </row>
    <row r="11985" spans="1:15" hidden="1">
      <c r="A11985" s="41" t="s">
        <v>103</v>
      </c>
      <c r="B11985" s="46">
        <v>45838</v>
      </c>
      <c r="C11985" s="8" t="s">
        <v>13</v>
      </c>
      <c r="D11985" s="8" t="s">
        <v>46</v>
      </c>
      <c r="E11985" s="8" t="s">
        <v>46</v>
      </c>
      <c r="F11985" s="9">
        <f t="shared" si="682"/>
        <v>-1900000</v>
      </c>
      <c r="G11985" s="9">
        <v>-19</v>
      </c>
      <c r="H11985" s="10">
        <v>-1981700</v>
      </c>
      <c r="I11985" s="11">
        <f t="shared" si="684"/>
        <v>8661229957.6789455</v>
      </c>
      <c r="J11985" s="11">
        <f t="shared" si="685"/>
        <v>83921</v>
      </c>
      <c r="K11985" s="11">
        <f t="shared" si="686"/>
        <v>103206.94412219751</v>
      </c>
      <c r="L11985" s="12">
        <f t="shared" si="683"/>
        <v>20768.061678247293</v>
      </c>
      <c r="M11985" s="11">
        <f>COUNTIF(E$2:$E11985,E11985)</f>
        <v>3370</v>
      </c>
      <c r="O11985" t="str">
        <f t="shared" si="687"/>
        <v/>
      </c>
    </row>
    <row r="11986" spans="1:15" hidden="1">
      <c r="A11986" s="41" t="s">
        <v>103</v>
      </c>
      <c r="B11986" s="46">
        <v>45838</v>
      </c>
      <c r="C11986" s="8" t="s">
        <v>13</v>
      </c>
      <c r="D11986" s="8" t="s">
        <v>46</v>
      </c>
      <c r="E11986" s="8" t="s">
        <v>46</v>
      </c>
      <c r="F11986" s="9">
        <f t="shared" si="682"/>
        <v>-9500000</v>
      </c>
      <c r="G11986" s="9">
        <v>-95</v>
      </c>
      <c r="H11986" s="10">
        <v>-9908500</v>
      </c>
      <c r="I11986" s="11">
        <f t="shared" si="684"/>
        <v>8651425297.9873371</v>
      </c>
      <c r="J11986" s="11">
        <f t="shared" si="685"/>
        <v>83826</v>
      </c>
      <c r="K11986" s="11">
        <f t="shared" si="686"/>
        <v>103206.94412219751</v>
      </c>
      <c r="L11986" s="12">
        <f t="shared" si="683"/>
        <v>103840.30839123577</v>
      </c>
      <c r="M11986" s="11">
        <f>COUNTIF(E$2:$E11986,E11986)</f>
        <v>3371</v>
      </c>
      <c r="O11986" t="str">
        <f t="shared" si="687"/>
        <v/>
      </c>
    </row>
    <row r="11987" spans="1:15" hidden="1">
      <c r="A11987" s="41" t="s">
        <v>103</v>
      </c>
      <c r="B11987" s="46">
        <v>45838</v>
      </c>
      <c r="C11987" s="8" t="s">
        <v>13</v>
      </c>
      <c r="D11987" s="8" t="s">
        <v>46</v>
      </c>
      <c r="E11987" s="8" t="s">
        <v>46</v>
      </c>
      <c r="F11987" s="9">
        <f t="shared" si="682"/>
        <v>-9500000</v>
      </c>
      <c r="G11987" s="9">
        <v>-95</v>
      </c>
      <c r="H11987" s="10">
        <v>-9908500</v>
      </c>
      <c r="I11987" s="11">
        <f t="shared" si="684"/>
        <v>8641620638.2957287</v>
      </c>
      <c r="J11987" s="11">
        <f t="shared" si="685"/>
        <v>83731</v>
      </c>
      <c r="K11987" s="11">
        <f t="shared" si="686"/>
        <v>103206.94412219751</v>
      </c>
      <c r="L11987" s="12">
        <f t="shared" si="683"/>
        <v>103840.30839123577</v>
      </c>
      <c r="M11987" s="11">
        <f>COUNTIF(E$2:$E11987,E11987)</f>
        <v>3372</v>
      </c>
      <c r="O11987" t="str">
        <f t="shared" si="687"/>
        <v/>
      </c>
    </row>
    <row r="11988" spans="1:15" hidden="1">
      <c r="A11988" s="41" t="s">
        <v>103</v>
      </c>
      <c r="B11988" s="46">
        <v>45838</v>
      </c>
      <c r="C11988" s="8" t="s">
        <v>13</v>
      </c>
      <c r="D11988" s="8" t="s">
        <v>46</v>
      </c>
      <c r="E11988" s="8" t="s">
        <v>46</v>
      </c>
      <c r="F11988" s="9">
        <f t="shared" si="682"/>
        <v>-19100000</v>
      </c>
      <c r="G11988" s="9">
        <v>-191</v>
      </c>
      <c r="H11988" s="10">
        <v>-19921300</v>
      </c>
      <c r="I11988" s="11">
        <f t="shared" si="684"/>
        <v>8621908111.9683895</v>
      </c>
      <c r="J11988" s="11">
        <f t="shared" si="685"/>
        <v>83540</v>
      </c>
      <c r="K11988" s="11">
        <f t="shared" si="686"/>
        <v>103206.94412219751</v>
      </c>
      <c r="L11988" s="12">
        <f t="shared" si="683"/>
        <v>208773.67266027629</v>
      </c>
      <c r="M11988" s="11">
        <f>COUNTIF(E$2:$E11988,E11988)</f>
        <v>3373</v>
      </c>
      <c r="O11988" t="str">
        <f t="shared" si="687"/>
        <v/>
      </c>
    </row>
    <row r="11989" spans="1:15" hidden="1">
      <c r="A11989" s="41" t="s">
        <v>103</v>
      </c>
      <c r="B11989" s="46">
        <v>45838</v>
      </c>
      <c r="C11989" s="8" t="s">
        <v>13</v>
      </c>
      <c r="D11989" s="8" t="s">
        <v>46</v>
      </c>
      <c r="E11989" s="8" t="s">
        <v>46</v>
      </c>
      <c r="F11989" s="9">
        <f t="shared" si="682"/>
        <v>-9500000</v>
      </c>
      <c r="G11989" s="9">
        <v>-95</v>
      </c>
      <c r="H11989" s="10">
        <v>-9908500</v>
      </c>
      <c r="I11989" s="11">
        <f t="shared" si="684"/>
        <v>8612103452.2767811</v>
      </c>
      <c r="J11989" s="11">
        <f t="shared" si="685"/>
        <v>83445</v>
      </c>
      <c r="K11989" s="11">
        <f t="shared" si="686"/>
        <v>103206.94412219751</v>
      </c>
      <c r="L11989" s="12">
        <f t="shared" si="683"/>
        <v>103840.30839123577</v>
      </c>
      <c r="M11989" s="11">
        <f>COUNTIF(E$2:$E11989,E11989)</f>
        <v>3374</v>
      </c>
      <c r="O11989" t="str">
        <f t="shared" si="687"/>
        <v/>
      </c>
    </row>
    <row r="11990" spans="1:15" hidden="1">
      <c r="A11990" s="41" t="s">
        <v>103</v>
      </c>
      <c r="B11990" s="46">
        <v>45838</v>
      </c>
      <c r="C11990" s="8" t="s">
        <v>13</v>
      </c>
      <c r="D11990" s="8" t="s">
        <v>46</v>
      </c>
      <c r="E11990" s="8" t="s">
        <v>46</v>
      </c>
      <c r="F11990" s="9">
        <f t="shared" si="682"/>
        <v>-14700000</v>
      </c>
      <c r="G11990" s="9">
        <v>-147</v>
      </c>
      <c r="H11990" s="10">
        <v>-15332100</v>
      </c>
      <c r="I11990" s="11">
        <f t="shared" si="684"/>
        <v>8596932031.490818</v>
      </c>
      <c r="J11990" s="11">
        <f t="shared" si="685"/>
        <v>83298</v>
      </c>
      <c r="K11990" s="11">
        <f t="shared" si="686"/>
        <v>103206.94412219751</v>
      </c>
      <c r="L11990" s="12">
        <f t="shared" si="683"/>
        <v>160679.21403696574</v>
      </c>
      <c r="M11990" s="11">
        <f>COUNTIF(E$2:$E11990,E11990)</f>
        <v>3375</v>
      </c>
      <c r="O11990" t="str">
        <f t="shared" si="687"/>
        <v/>
      </c>
    </row>
    <row r="11991" spans="1:15" hidden="1">
      <c r="A11991" s="41" t="s">
        <v>103</v>
      </c>
      <c r="B11991" s="46">
        <v>45838</v>
      </c>
      <c r="C11991" s="8" t="s">
        <v>13</v>
      </c>
      <c r="D11991" s="8" t="s">
        <v>46</v>
      </c>
      <c r="E11991" s="8" t="s">
        <v>46</v>
      </c>
      <c r="F11991" s="9">
        <f t="shared" si="682"/>
        <v>-19100000</v>
      </c>
      <c r="G11991" s="9">
        <v>-191</v>
      </c>
      <c r="H11991" s="10">
        <v>-19921300</v>
      </c>
      <c r="I11991" s="11">
        <f t="shared" si="684"/>
        <v>8577219505.1634779</v>
      </c>
      <c r="J11991" s="11">
        <f t="shared" si="685"/>
        <v>83107</v>
      </c>
      <c r="K11991" s="11">
        <f t="shared" si="686"/>
        <v>103206.94412219751</v>
      </c>
      <c r="L11991" s="12">
        <f t="shared" si="683"/>
        <v>208773.67266027629</v>
      </c>
      <c r="M11991" s="11">
        <f>COUNTIF(E$2:$E11991,E11991)</f>
        <v>3376</v>
      </c>
      <c r="O11991" t="str">
        <f t="shared" si="687"/>
        <v/>
      </c>
    </row>
    <row r="11992" spans="1:15" hidden="1">
      <c r="A11992" s="41" t="s">
        <v>103</v>
      </c>
      <c r="B11992" s="46">
        <v>45838</v>
      </c>
      <c r="C11992" s="8" t="s">
        <v>13</v>
      </c>
      <c r="D11992" s="8" t="s">
        <v>46</v>
      </c>
      <c r="E11992" s="8" t="s">
        <v>46</v>
      </c>
      <c r="F11992" s="9">
        <f t="shared" si="682"/>
        <v>-95800000</v>
      </c>
      <c r="G11992" s="9">
        <v>-958</v>
      </c>
      <c r="H11992" s="10">
        <v>-99919400</v>
      </c>
      <c r="I11992" s="11">
        <f t="shared" si="684"/>
        <v>8478347252.6944122</v>
      </c>
      <c r="J11992" s="11">
        <f t="shared" si="685"/>
        <v>82149</v>
      </c>
      <c r="K11992" s="11">
        <f t="shared" si="686"/>
        <v>103206.94412219751</v>
      </c>
      <c r="L11992" s="12">
        <f t="shared" si="683"/>
        <v>1047147.5309347808</v>
      </c>
      <c r="M11992" s="11">
        <f>COUNTIF(E$2:$E11992,E11992)</f>
        <v>3377</v>
      </c>
      <c r="O11992" t="str">
        <f t="shared" si="687"/>
        <v/>
      </c>
    </row>
    <row r="11993" spans="1:15" hidden="1">
      <c r="A11993" s="41" t="s">
        <v>103</v>
      </c>
      <c r="B11993" s="46">
        <v>45838</v>
      </c>
      <c r="C11993" s="8" t="s">
        <v>13</v>
      </c>
      <c r="D11993" s="8" t="s">
        <v>46</v>
      </c>
      <c r="E11993" s="8" t="s">
        <v>46</v>
      </c>
      <c r="F11993" s="9">
        <f t="shared" si="682"/>
        <v>-25400000</v>
      </c>
      <c r="G11993" s="9">
        <v>-254</v>
      </c>
      <c r="H11993" s="10">
        <v>-26492200</v>
      </c>
      <c r="I11993" s="11">
        <f t="shared" si="684"/>
        <v>8452132688.8873739</v>
      </c>
      <c r="J11993" s="11">
        <f t="shared" si="685"/>
        <v>81895</v>
      </c>
      <c r="K11993" s="11">
        <f t="shared" si="686"/>
        <v>103206.94412219751</v>
      </c>
      <c r="L11993" s="12">
        <f t="shared" si="683"/>
        <v>277636.19296183065</v>
      </c>
      <c r="M11993" s="11">
        <f>COUNTIF(E$2:$E11993,E11993)</f>
        <v>3378</v>
      </c>
      <c r="O11993" t="str">
        <f t="shared" si="687"/>
        <v/>
      </c>
    </row>
    <row r="11994" spans="1:15" hidden="1">
      <c r="A11994" s="41" t="s">
        <v>103</v>
      </c>
      <c r="B11994" s="46">
        <v>45838</v>
      </c>
      <c r="C11994" s="8" t="s">
        <v>13</v>
      </c>
      <c r="D11994" s="8" t="s">
        <v>46</v>
      </c>
      <c r="E11994" s="8" t="s">
        <v>46</v>
      </c>
      <c r="F11994" s="9">
        <f t="shared" si="682"/>
        <v>-9500000</v>
      </c>
      <c r="G11994" s="9">
        <v>-95</v>
      </c>
      <c r="H11994" s="10">
        <v>-9908500</v>
      </c>
      <c r="I11994" s="11">
        <f t="shared" si="684"/>
        <v>8442328029.1957655</v>
      </c>
      <c r="J11994" s="11">
        <f t="shared" si="685"/>
        <v>81800</v>
      </c>
      <c r="K11994" s="11">
        <f t="shared" si="686"/>
        <v>103206.94412219751</v>
      </c>
      <c r="L11994" s="12">
        <f t="shared" si="683"/>
        <v>103840.30839123577</v>
      </c>
      <c r="M11994" s="11">
        <f>COUNTIF(E$2:$E11994,E11994)</f>
        <v>3379</v>
      </c>
      <c r="O11994" t="str">
        <f t="shared" si="687"/>
        <v/>
      </c>
    </row>
    <row r="11995" spans="1:15" hidden="1">
      <c r="A11995" s="41" t="s">
        <v>103</v>
      </c>
      <c r="B11995" s="46">
        <v>45838</v>
      </c>
      <c r="C11995" s="8" t="s">
        <v>13</v>
      </c>
      <c r="D11995" s="8" t="s">
        <v>46</v>
      </c>
      <c r="E11995" s="8" t="s">
        <v>46</v>
      </c>
      <c r="F11995" s="9">
        <f t="shared" si="682"/>
        <v>-9500000</v>
      </c>
      <c r="G11995" s="9">
        <v>-95</v>
      </c>
      <c r="H11995" s="10">
        <v>-9908500</v>
      </c>
      <c r="I11995" s="11">
        <f t="shared" si="684"/>
        <v>8432523369.5041571</v>
      </c>
      <c r="J11995" s="11">
        <f t="shared" si="685"/>
        <v>81705</v>
      </c>
      <c r="K11995" s="11">
        <f t="shared" si="686"/>
        <v>103206.94412219751</v>
      </c>
      <c r="L11995" s="12">
        <f t="shared" si="683"/>
        <v>103840.30839123577</v>
      </c>
      <c r="M11995" s="11">
        <f>COUNTIF(E$2:$E11995,E11995)</f>
        <v>3380</v>
      </c>
      <c r="O11995" t="str">
        <f t="shared" si="687"/>
        <v/>
      </c>
    </row>
    <row r="11996" spans="1:15" hidden="1">
      <c r="A11996" s="41" t="s">
        <v>103</v>
      </c>
      <c r="B11996" s="46">
        <v>45838</v>
      </c>
      <c r="C11996" s="8" t="s">
        <v>13</v>
      </c>
      <c r="D11996" s="8" t="s">
        <v>46</v>
      </c>
      <c r="E11996" s="8" t="s">
        <v>46</v>
      </c>
      <c r="F11996" s="9">
        <f t="shared" si="682"/>
        <v>-19100000</v>
      </c>
      <c r="G11996" s="9">
        <v>-191</v>
      </c>
      <c r="H11996" s="10">
        <v>-19921300</v>
      </c>
      <c r="I11996" s="11">
        <f t="shared" si="684"/>
        <v>8412810843.1768169</v>
      </c>
      <c r="J11996" s="11">
        <f t="shared" si="685"/>
        <v>81514</v>
      </c>
      <c r="K11996" s="11">
        <f t="shared" si="686"/>
        <v>103206.94412219751</v>
      </c>
      <c r="L11996" s="12">
        <f t="shared" si="683"/>
        <v>208773.67266027629</v>
      </c>
      <c r="M11996" s="11">
        <f>COUNTIF(E$2:$E11996,E11996)</f>
        <v>3381</v>
      </c>
      <c r="O11996" t="str">
        <f t="shared" si="687"/>
        <v/>
      </c>
    </row>
    <row r="11997" spans="1:15" hidden="1">
      <c r="A11997" s="41" t="s">
        <v>103</v>
      </c>
      <c r="B11997" s="46">
        <v>45838</v>
      </c>
      <c r="C11997" s="8" t="s">
        <v>13</v>
      </c>
      <c r="D11997" s="8" t="s">
        <v>46</v>
      </c>
      <c r="E11997" s="8" t="s">
        <v>46</v>
      </c>
      <c r="F11997" s="9">
        <f t="shared" si="682"/>
        <v>-9500000</v>
      </c>
      <c r="G11997" s="9">
        <v>-95</v>
      </c>
      <c r="H11997" s="10">
        <v>-9908500</v>
      </c>
      <c r="I11997" s="11">
        <f t="shared" si="684"/>
        <v>8403006183.4852085</v>
      </c>
      <c r="J11997" s="11">
        <f t="shared" si="685"/>
        <v>81419</v>
      </c>
      <c r="K11997" s="11">
        <f t="shared" si="686"/>
        <v>103206.94412219751</v>
      </c>
      <c r="L11997" s="12">
        <f t="shared" si="683"/>
        <v>103840.30839123577</v>
      </c>
      <c r="M11997" s="11">
        <f>COUNTIF(E$2:$E11997,E11997)</f>
        <v>3382</v>
      </c>
      <c r="O11997" t="str">
        <f t="shared" si="687"/>
        <v/>
      </c>
    </row>
    <row r="11998" spans="1:15" hidden="1">
      <c r="A11998" s="41" t="s">
        <v>103</v>
      </c>
      <c r="B11998" s="46">
        <v>45838</v>
      </c>
      <c r="C11998" s="8" t="s">
        <v>13</v>
      </c>
      <c r="D11998" s="8" t="s">
        <v>46</v>
      </c>
      <c r="E11998" s="8" t="s">
        <v>46</v>
      </c>
      <c r="F11998" s="9">
        <f t="shared" si="682"/>
        <v>-9500000</v>
      </c>
      <c r="G11998" s="9">
        <v>-95</v>
      </c>
      <c r="H11998" s="10">
        <v>-9908500</v>
      </c>
      <c r="I11998" s="11">
        <f t="shared" si="684"/>
        <v>8393201523.7936001</v>
      </c>
      <c r="J11998" s="11">
        <f t="shared" si="685"/>
        <v>81324</v>
      </c>
      <c r="K11998" s="11">
        <f t="shared" si="686"/>
        <v>103206.94412219751</v>
      </c>
      <c r="L11998" s="12">
        <f t="shared" si="683"/>
        <v>103840.30839123577</v>
      </c>
      <c r="M11998" s="11">
        <f>COUNTIF(E$2:$E11998,E11998)</f>
        <v>3383</v>
      </c>
      <c r="O11998" t="str">
        <f t="shared" si="687"/>
        <v/>
      </c>
    </row>
    <row r="11999" spans="1:15" hidden="1">
      <c r="A11999" s="41" t="s">
        <v>103</v>
      </c>
      <c r="B11999" s="46">
        <v>45838</v>
      </c>
      <c r="C11999" s="8" t="s">
        <v>13</v>
      </c>
      <c r="D11999" s="8" t="s">
        <v>46</v>
      </c>
      <c r="E11999" s="8" t="s">
        <v>46</v>
      </c>
      <c r="F11999" s="9">
        <f t="shared" si="682"/>
        <v>-19100000</v>
      </c>
      <c r="G11999" s="9">
        <v>-191</v>
      </c>
      <c r="H11999" s="10">
        <v>-19921300</v>
      </c>
      <c r="I11999" s="11">
        <f t="shared" si="684"/>
        <v>8373488997.46626</v>
      </c>
      <c r="J11999" s="11">
        <f t="shared" si="685"/>
        <v>81133</v>
      </c>
      <c r="K11999" s="11">
        <f t="shared" si="686"/>
        <v>103206.94412219751</v>
      </c>
      <c r="L11999" s="12">
        <f t="shared" si="683"/>
        <v>208773.67266027629</v>
      </c>
      <c r="M11999" s="11">
        <f>COUNTIF(E$2:$E11999,E11999)</f>
        <v>3384</v>
      </c>
      <c r="O11999" t="str">
        <f t="shared" si="687"/>
        <v/>
      </c>
    </row>
    <row r="12000" spans="1:15" hidden="1">
      <c r="A12000" s="41" t="s">
        <v>103</v>
      </c>
      <c r="B12000" s="46">
        <v>45838</v>
      </c>
      <c r="C12000" s="8" t="s">
        <v>13</v>
      </c>
      <c r="D12000" s="8" t="s">
        <v>14</v>
      </c>
      <c r="E12000" s="8" t="s">
        <v>14</v>
      </c>
      <c r="F12000" s="9">
        <f t="shared" si="682"/>
        <v>-900000</v>
      </c>
      <c r="G12000" s="9">
        <v>-9</v>
      </c>
      <c r="H12000" s="10">
        <v>-971631</v>
      </c>
      <c r="I12000" s="11">
        <f t="shared" si="684"/>
        <v>15685125813.742638</v>
      </c>
      <c r="J12000" s="11">
        <f t="shared" si="685"/>
        <v>151811</v>
      </c>
      <c r="K12000" s="11">
        <f t="shared" si="686"/>
        <v>103320.08756771668</v>
      </c>
      <c r="L12000" s="12">
        <f t="shared" si="683"/>
        <v>41750.211890549865</v>
      </c>
      <c r="M12000" s="11">
        <f>COUNTIF(E$2:$E12000,E12000)</f>
        <v>2192</v>
      </c>
      <c r="O12000" t="str">
        <f t="shared" si="687"/>
        <v/>
      </c>
    </row>
    <row r="12001" spans="1:15" hidden="1">
      <c r="A12001" s="41" t="s">
        <v>103</v>
      </c>
      <c r="B12001" s="46">
        <v>45838</v>
      </c>
      <c r="C12001" s="8" t="s">
        <v>13</v>
      </c>
      <c r="D12001" s="8" t="s">
        <v>46</v>
      </c>
      <c r="E12001" s="8" t="s">
        <v>46</v>
      </c>
      <c r="F12001" s="9">
        <f t="shared" si="682"/>
        <v>-1300000</v>
      </c>
      <c r="G12001" s="9">
        <v>-13</v>
      </c>
      <c r="H12001" s="10">
        <v>-1355900</v>
      </c>
      <c r="I12001" s="11">
        <f t="shared" si="684"/>
        <v>8372147307.1926718</v>
      </c>
      <c r="J12001" s="11">
        <f t="shared" si="685"/>
        <v>81120</v>
      </c>
      <c r="K12001" s="11">
        <f t="shared" si="686"/>
        <v>103206.94412219751</v>
      </c>
      <c r="L12001" s="12">
        <f t="shared" si="683"/>
        <v>14209.726411432261</v>
      </c>
      <c r="M12001" s="11">
        <f>COUNTIF(E$2:$E12001,E12001)</f>
        <v>3385</v>
      </c>
      <c r="O12001" t="str">
        <f t="shared" si="687"/>
        <v/>
      </c>
    </row>
    <row r="12002" spans="1:15" hidden="1">
      <c r="A12002" s="41" t="s">
        <v>103</v>
      </c>
      <c r="B12002" s="46">
        <v>45838</v>
      </c>
      <c r="C12002" s="8" t="s">
        <v>13</v>
      </c>
      <c r="D12002" s="8" t="s">
        <v>14</v>
      </c>
      <c r="E12002" s="8" t="s">
        <v>14</v>
      </c>
      <c r="F12002" s="9">
        <f t="shared" si="682"/>
        <v>9500000</v>
      </c>
      <c r="G12002" s="9">
        <v>95</v>
      </c>
      <c r="H12002" s="10">
        <v>10208415</v>
      </c>
      <c r="I12002" s="11">
        <f t="shared" si="684"/>
        <v>15695334228.742638</v>
      </c>
      <c r="J12002" s="11">
        <f t="shared" si="685"/>
        <v>151906</v>
      </c>
      <c r="K12002" s="11">
        <f t="shared" si="686"/>
        <v>103322.6747379474</v>
      </c>
      <c r="L12002" s="12">
        <f t="shared" si="683"/>
        <v>0</v>
      </c>
      <c r="M12002" s="11">
        <f>COUNTIF(E$2:$E12002,E12002)</f>
        <v>2193</v>
      </c>
      <c r="O12002" t="str">
        <f t="shared" si="687"/>
        <v/>
      </c>
    </row>
    <row r="12003" spans="1:15" hidden="1">
      <c r="A12003" s="41" t="s">
        <v>103</v>
      </c>
      <c r="B12003" s="46">
        <v>45838</v>
      </c>
      <c r="C12003" s="8" t="s">
        <v>13</v>
      </c>
      <c r="D12003" s="8" t="s">
        <v>46</v>
      </c>
      <c r="E12003" s="8" t="s">
        <v>46</v>
      </c>
      <c r="F12003" s="9">
        <f t="shared" si="682"/>
        <v>-10800000</v>
      </c>
      <c r="G12003" s="9">
        <v>-108</v>
      </c>
      <c r="H12003" s="10">
        <v>-11264400</v>
      </c>
      <c r="I12003" s="11">
        <f t="shared" si="684"/>
        <v>8361000957.2274742</v>
      </c>
      <c r="J12003" s="11">
        <f t="shared" si="685"/>
        <v>81012</v>
      </c>
      <c r="K12003" s="11">
        <f t="shared" si="686"/>
        <v>103206.94412219751</v>
      </c>
      <c r="L12003" s="12">
        <f t="shared" si="683"/>
        <v>118050.0348026678</v>
      </c>
      <c r="M12003" s="11">
        <f>COUNTIF(E$2:$E12003,E12003)</f>
        <v>3386</v>
      </c>
      <c r="O12003" t="str">
        <f t="shared" si="687"/>
        <v/>
      </c>
    </row>
    <row r="12004" spans="1:15" hidden="1">
      <c r="A12004" s="41" t="s">
        <v>103</v>
      </c>
      <c r="B12004" s="46">
        <v>45838</v>
      </c>
      <c r="C12004" s="8" t="s">
        <v>13</v>
      </c>
      <c r="D12004" s="8" t="s">
        <v>46</v>
      </c>
      <c r="E12004" s="8" t="s">
        <v>46</v>
      </c>
      <c r="F12004" s="9">
        <f t="shared" si="682"/>
        <v>-28700000</v>
      </c>
      <c r="G12004" s="9">
        <v>-287</v>
      </c>
      <c r="H12004" s="10">
        <v>-29934100</v>
      </c>
      <c r="I12004" s="11">
        <f t="shared" si="684"/>
        <v>8331380564.2644033</v>
      </c>
      <c r="J12004" s="11">
        <f t="shared" si="685"/>
        <v>80725</v>
      </c>
      <c r="K12004" s="11">
        <f t="shared" si="686"/>
        <v>103206.94412219751</v>
      </c>
      <c r="L12004" s="12">
        <f t="shared" si="683"/>
        <v>313707.03692931309</v>
      </c>
      <c r="M12004" s="11">
        <f>COUNTIF(E$2:$E12004,E12004)</f>
        <v>3387</v>
      </c>
      <c r="O12004" t="str">
        <f t="shared" si="687"/>
        <v/>
      </c>
    </row>
    <row r="12005" spans="1:15" hidden="1">
      <c r="A12005" s="41" t="s">
        <v>103</v>
      </c>
      <c r="B12005" s="46">
        <v>45838</v>
      </c>
      <c r="C12005" s="8" t="s">
        <v>13</v>
      </c>
      <c r="D12005" s="8" t="s">
        <v>46</v>
      </c>
      <c r="E12005" s="8" t="s">
        <v>46</v>
      </c>
      <c r="F12005" s="9">
        <f t="shared" si="682"/>
        <v>-900000</v>
      </c>
      <c r="G12005" s="9">
        <v>-9</v>
      </c>
      <c r="H12005" s="10">
        <v>-938700</v>
      </c>
      <c r="I12005" s="11">
        <f t="shared" si="684"/>
        <v>8330451701.7673035</v>
      </c>
      <c r="J12005" s="11">
        <f t="shared" si="685"/>
        <v>80716</v>
      </c>
      <c r="K12005" s="11">
        <f t="shared" si="686"/>
        <v>103206.94412219751</v>
      </c>
      <c r="L12005" s="12">
        <f t="shared" si="683"/>
        <v>9837.5029002223164</v>
      </c>
      <c r="M12005" s="11">
        <f>COUNTIF(E$2:$E12005,E12005)</f>
        <v>3388</v>
      </c>
      <c r="O12005" t="str">
        <f t="shared" si="687"/>
        <v/>
      </c>
    </row>
    <row r="12006" spans="1:15" hidden="1">
      <c r="A12006" s="41" t="s">
        <v>103</v>
      </c>
      <c r="B12006" s="46">
        <v>45838</v>
      </c>
      <c r="C12006" s="8" t="s">
        <v>13</v>
      </c>
      <c r="D12006" s="8" t="s">
        <v>14</v>
      </c>
      <c r="E12006" s="8" t="s">
        <v>14</v>
      </c>
      <c r="F12006" s="9">
        <f t="shared" si="682"/>
        <v>-3700000</v>
      </c>
      <c r="G12006" s="9">
        <v>-37</v>
      </c>
      <c r="H12006" s="10">
        <v>-3994483</v>
      </c>
      <c r="I12006" s="11">
        <f t="shared" si="684"/>
        <v>15691511289.777334</v>
      </c>
      <c r="J12006" s="11">
        <f t="shared" si="685"/>
        <v>151869</v>
      </c>
      <c r="K12006" s="11">
        <f t="shared" si="686"/>
        <v>103322.6747379474</v>
      </c>
      <c r="L12006" s="12">
        <f t="shared" si="683"/>
        <v>171544.03469594615</v>
      </c>
      <c r="M12006" s="11">
        <f>COUNTIF(E$2:$E12006,E12006)</f>
        <v>2194</v>
      </c>
      <c r="O12006" t="str">
        <f t="shared" si="687"/>
        <v/>
      </c>
    </row>
    <row r="12007" spans="1:15" hidden="1">
      <c r="A12007" s="41" t="s">
        <v>103</v>
      </c>
      <c r="B12007" s="46">
        <v>45838</v>
      </c>
      <c r="C12007" s="8" t="s">
        <v>13</v>
      </c>
      <c r="D12007" s="8" t="s">
        <v>46</v>
      </c>
      <c r="E12007" s="8" t="s">
        <v>46</v>
      </c>
      <c r="F12007" s="9">
        <f t="shared" si="682"/>
        <v>-191600000</v>
      </c>
      <c r="G12007" s="9">
        <v>-1916</v>
      </c>
      <c r="H12007" s="10">
        <v>-199838800</v>
      </c>
      <c r="I12007" s="11">
        <f t="shared" si="684"/>
        <v>8132707196.8291731</v>
      </c>
      <c r="J12007" s="11">
        <f t="shared" si="685"/>
        <v>78800</v>
      </c>
      <c r="K12007" s="11">
        <f t="shared" si="686"/>
        <v>103206.94412219751</v>
      </c>
      <c r="L12007" s="12">
        <f t="shared" si="683"/>
        <v>2094295.0618695617</v>
      </c>
      <c r="M12007" s="11">
        <f>COUNTIF(E$2:$E12007,E12007)</f>
        <v>3389</v>
      </c>
      <c r="O12007" t="str">
        <f t="shared" si="687"/>
        <v/>
      </c>
    </row>
    <row r="12008" spans="1:15" hidden="1">
      <c r="A12008" s="41" t="s">
        <v>103</v>
      </c>
      <c r="B12008" s="46">
        <v>45838</v>
      </c>
      <c r="C12008" s="8" t="s">
        <v>13</v>
      </c>
      <c r="D12008" s="8" t="s">
        <v>14</v>
      </c>
      <c r="E12008" s="8" t="s">
        <v>14</v>
      </c>
      <c r="F12008" s="9">
        <f t="shared" si="682"/>
        <v>9200000</v>
      </c>
      <c r="G12008" s="9">
        <v>92</v>
      </c>
      <c r="H12008" s="10">
        <v>9909504</v>
      </c>
      <c r="I12008" s="11">
        <f t="shared" si="684"/>
        <v>15701420793.777334</v>
      </c>
      <c r="J12008" s="11">
        <f t="shared" si="685"/>
        <v>151961</v>
      </c>
      <c r="K12008" s="11">
        <f t="shared" si="686"/>
        <v>103325.33211664397</v>
      </c>
      <c r="L12008" s="12">
        <f t="shared" si="683"/>
        <v>0</v>
      </c>
      <c r="M12008" s="11">
        <f>COUNTIF(E$2:$E12008,E12008)</f>
        <v>2195</v>
      </c>
      <c r="O12008" t="str">
        <f t="shared" si="687"/>
        <v/>
      </c>
    </row>
    <row r="12009" spans="1:15" hidden="1">
      <c r="A12009" s="41" t="s">
        <v>103</v>
      </c>
      <c r="B12009" s="46">
        <v>45838</v>
      </c>
      <c r="C12009" s="8" t="s">
        <v>13</v>
      </c>
      <c r="D12009" s="8" t="s">
        <v>14</v>
      </c>
      <c r="E12009" s="8" t="s">
        <v>14</v>
      </c>
      <c r="F12009" s="9">
        <f t="shared" si="682"/>
        <v>-9200000</v>
      </c>
      <c r="G12009" s="9">
        <v>-92</v>
      </c>
      <c r="H12009" s="10">
        <v>-9932228</v>
      </c>
      <c r="I12009" s="11">
        <f t="shared" si="684"/>
        <v>15691914863.222603</v>
      </c>
      <c r="J12009" s="11">
        <f t="shared" si="685"/>
        <v>151869</v>
      </c>
      <c r="K12009" s="11">
        <f t="shared" si="686"/>
        <v>103325.33211664397</v>
      </c>
      <c r="L12009" s="12">
        <f t="shared" si="683"/>
        <v>426297.44526875392</v>
      </c>
      <c r="M12009" s="11">
        <f>COUNTIF(E$2:$E12009,E12009)</f>
        <v>2196</v>
      </c>
      <c r="O12009" t="str">
        <f t="shared" si="687"/>
        <v/>
      </c>
    </row>
    <row r="12010" spans="1:15" hidden="1">
      <c r="A12010" s="41" t="s">
        <v>103</v>
      </c>
      <c r="B12010" s="46">
        <v>45838</v>
      </c>
      <c r="C12010" s="8" t="s">
        <v>13</v>
      </c>
      <c r="D12010" s="8" t="s">
        <v>46</v>
      </c>
      <c r="E12010" s="8" t="s">
        <v>46</v>
      </c>
      <c r="F12010" s="9">
        <f t="shared" ref="F12010:F12073" si="688">100000*G12010</f>
        <v>-900000</v>
      </c>
      <c r="G12010" s="9">
        <v>-9</v>
      </c>
      <c r="H12010" s="10">
        <v>-938700</v>
      </c>
      <c r="I12010" s="11">
        <f t="shared" si="684"/>
        <v>8131778334.3320732</v>
      </c>
      <c r="J12010" s="11">
        <f t="shared" si="685"/>
        <v>78791</v>
      </c>
      <c r="K12010" s="11">
        <f t="shared" si="686"/>
        <v>103206.94412219751</v>
      </c>
      <c r="L12010" s="12">
        <f t="shared" si="683"/>
        <v>9837.5029002223164</v>
      </c>
      <c r="M12010" s="11">
        <f>COUNTIF(E$2:$E12010,E12010)</f>
        <v>3390</v>
      </c>
      <c r="O12010" t="str">
        <f t="shared" si="687"/>
        <v/>
      </c>
    </row>
    <row r="12011" spans="1:15" hidden="1">
      <c r="A12011" s="41" t="s">
        <v>103</v>
      </c>
      <c r="B12011" s="46">
        <v>45838</v>
      </c>
      <c r="C12011" s="8" t="s">
        <v>13</v>
      </c>
      <c r="D12011" s="8" t="s">
        <v>14</v>
      </c>
      <c r="E12011" s="8" t="s">
        <v>14</v>
      </c>
      <c r="F12011" s="9">
        <f t="shared" si="688"/>
        <v>2800000</v>
      </c>
      <c r="G12011" s="9">
        <v>28</v>
      </c>
      <c r="H12011" s="10">
        <v>2997400</v>
      </c>
      <c r="I12011" s="11">
        <f t="shared" si="684"/>
        <v>15694912263.222603</v>
      </c>
      <c r="J12011" s="11">
        <f t="shared" si="685"/>
        <v>151897</v>
      </c>
      <c r="K12011" s="11">
        <f t="shared" si="686"/>
        <v>103326.01870492901</v>
      </c>
      <c r="L12011" s="12">
        <f t="shared" si="683"/>
        <v>0</v>
      </c>
      <c r="M12011" s="11">
        <f>COUNTIF(E$2:$E12011,E12011)</f>
        <v>2197</v>
      </c>
      <c r="O12011" t="str">
        <f t="shared" si="687"/>
        <v/>
      </c>
    </row>
    <row r="12012" spans="1:15" hidden="1">
      <c r="A12012" s="41" t="s">
        <v>103</v>
      </c>
      <c r="B12012" s="46">
        <v>45838</v>
      </c>
      <c r="C12012" s="8" t="s">
        <v>13</v>
      </c>
      <c r="D12012" s="8" t="s">
        <v>15</v>
      </c>
      <c r="E12012" s="8" t="s">
        <v>15</v>
      </c>
      <c r="F12012" s="9">
        <f t="shared" si="688"/>
        <v>29200000</v>
      </c>
      <c r="G12012" s="9">
        <v>292</v>
      </c>
      <c r="H12012" s="10">
        <v>31649588</v>
      </c>
      <c r="I12012" s="11">
        <f t="shared" si="684"/>
        <v>877748885.14478326</v>
      </c>
      <c r="J12012" s="11">
        <f t="shared" si="685"/>
        <v>8073</v>
      </c>
      <c r="K12012" s="11">
        <f t="shared" si="686"/>
        <v>108726.48149941574</v>
      </c>
      <c r="L12012" s="12">
        <f t="shared" si="683"/>
        <v>0</v>
      </c>
      <c r="M12012" s="11">
        <f>COUNTIF(E$2:$E12012,E12012)</f>
        <v>3869</v>
      </c>
      <c r="O12012" t="str">
        <f t="shared" si="687"/>
        <v/>
      </c>
    </row>
    <row r="12013" spans="1:15" hidden="1">
      <c r="A12013" s="41" t="s">
        <v>103</v>
      </c>
      <c r="B12013" s="46">
        <v>45838</v>
      </c>
      <c r="C12013" s="8" t="s">
        <v>13</v>
      </c>
      <c r="D12013" s="8" t="s">
        <v>46</v>
      </c>
      <c r="E12013" s="8" t="s">
        <v>46</v>
      </c>
      <c r="F12013" s="9">
        <f t="shared" si="688"/>
        <v>-1100000</v>
      </c>
      <c r="G12013" s="9">
        <v>-11</v>
      </c>
      <c r="H12013" s="10">
        <v>-1147300</v>
      </c>
      <c r="I12013" s="11">
        <f t="shared" si="684"/>
        <v>8130643057.9467287</v>
      </c>
      <c r="J12013" s="11">
        <f t="shared" si="685"/>
        <v>78780</v>
      </c>
      <c r="K12013" s="11">
        <f t="shared" si="686"/>
        <v>103206.94412219751</v>
      </c>
      <c r="L12013" s="12">
        <f t="shared" si="683"/>
        <v>12023.614655827405</v>
      </c>
      <c r="M12013" s="11">
        <f>COUNTIF(E$2:$E12013,E12013)</f>
        <v>3391</v>
      </c>
      <c r="O12013" t="str">
        <f t="shared" si="687"/>
        <v/>
      </c>
    </row>
    <row r="12014" spans="1:15" hidden="1">
      <c r="A12014" s="41" t="s">
        <v>103</v>
      </c>
      <c r="B12014" s="46">
        <v>45838</v>
      </c>
      <c r="C12014" s="8" t="s">
        <v>13</v>
      </c>
      <c r="D12014" s="8" t="s">
        <v>46</v>
      </c>
      <c r="E12014" s="8" t="s">
        <v>46</v>
      </c>
      <c r="F12014" s="9">
        <f t="shared" si="688"/>
        <v>-191600000</v>
      </c>
      <c r="G12014" s="9">
        <v>-1916</v>
      </c>
      <c r="H12014" s="10">
        <v>-199838800</v>
      </c>
      <c r="I12014" s="11">
        <f t="shared" si="684"/>
        <v>7932898553.0085983</v>
      </c>
      <c r="J12014" s="11">
        <f t="shared" si="685"/>
        <v>76864</v>
      </c>
      <c r="K12014" s="11">
        <f t="shared" si="686"/>
        <v>103206.94412219751</v>
      </c>
      <c r="L12014" s="12">
        <f t="shared" ref="L12014:L12015" si="689">IF(G12014&lt;0,K12014*G12014-H12014,0)</f>
        <v>2094295.0618695617</v>
      </c>
      <c r="M12014" s="11">
        <f>COUNTIF(E$2:$E12014,E12014)</f>
        <v>3392</v>
      </c>
      <c r="O12014" t="str">
        <f t="shared" si="687"/>
        <v/>
      </c>
    </row>
    <row r="12015" spans="1:15" hidden="1">
      <c r="A12015" s="41" t="s">
        <v>103</v>
      </c>
      <c r="B12015" s="46">
        <v>45838</v>
      </c>
      <c r="C12015" s="8" t="s">
        <v>13</v>
      </c>
      <c r="D12015" s="8" t="s">
        <v>46</v>
      </c>
      <c r="E12015" s="8" t="s">
        <v>46</v>
      </c>
      <c r="F12015" s="9">
        <f t="shared" si="688"/>
        <v>-1900000</v>
      </c>
      <c r="G12015" s="9">
        <v>-19</v>
      </c>
      <c r="H12015" s="10">
        <v>-1981700</v>
      </c>
      <c r="I12015" s="11">
        <f t="shared" si="684"/>
        <v>7930937621.0702763</v>
      </c>
      <c r="J12015" s="11">
        <f t="shared" si="685"/>
        <v>76845</v>
      </c>
      <c r="K12015" s="11">
        <f t="shared" si="686"/>
        <v>103206.94412219751</v>
      </c>
      <c r="L12015" s="12">
        <f t="shared" si="689"/>
        <v>20768.061678247293</v>
      </c>
      <c r="M12015" s="11">
        <f>COUNTIF(E$2:$E12015,E12015)</f>
        <v>3393</v>
      </c>
      <c r="O12015" t="str">
        <f t="shared" si="687"/>
        <v/>
      </c>
    </row>
    <row r="12016" spans="1:15" hidden="1">
      <c r="A12016" s="41" t="s">
        <v>120</v>
      </c>
      <c r="B12016" s="46">
        <v>45839</v>
      </c>
      <c r="C12016" s="8" t="s">
        <v>13</v>
      </c>
      <c r="D12016" s="8" t="s">
        <v>46</v>
      </c>
      <c r="E12016" s="8" t="s">
        <v>46</v>
      </c>
      <c r="F12016" s="9">
        <f t="shared" si="688"/>
        <v>9000000</v>
      </c>
      <c r="G12016" s="9">
        <v>90</v>
      </c>
      <c r="H12016" s="10">
        <v>9415530</v>
      </c>
      <c r="I12016" s="11">
        <f t="shared" si="684"/>
        <v>7940353151.0702763</v>
      </c>
      <c r="J12016" s="11">
        <f t="shared" si="685"/>
        <v>76935</v>
      </c>
      <c r="K12016" s="11">
        <f t="shared" si="686"/>
        <v>103208.59363190064</v>
      </c>
      <c r="L12016" s="12">
        <f t="shared" ref="L12016:L12079" si="690">IF(G12016&lt;0,K12016*G12016-H12016,0)</f>
        <v>0</v>
      </c>
      <c r="M12016" s="11">
        <f>COUNTIF(E$2:$E12016,E12016)</f>
        <v>3394</v>
      </c>
      <c r="O12016" t="str">
        <f t="shared" si="687"/>
        <v/>
      </c>
    </row>
    <row r="12017" spans="1:15" hidden="1">
      <c r="A12017" s="41" t="s">
        <v>120</v>
      </c>
      <c r="B12017" s="46">
        <v>45839</v>
      </c>
      <c r="C12017" s="8" t="s">
        <v>13</v>
      </c>
      <c r="D12017" s="8" t="s">
        <v>46</v>
      </c>
      <c r="E12017" s="8" t="s">
        <v>46</v>
      </c>
      <c r="F12017" s="9">
        <f t="shared" si="688"/>
        <v>-47900000</v>
      </c>
      <c r="G12017" s="9">
        <v>-479</v>
      </c>
      <c r="H12017" s="10">
        <v>-49969759</v>
      </c>
      <c r="I12017" s="11">
        <f t="shared" si="684"/>
        <v>7890916234.7205963</v>
      </c>
      <c r="J12017" s="11">
        <f t="shared" si="685"/>
        <v>76456</v>
      </c>
      <c r="K12017" s="11">
        <f t="shared" si="686"/>
        <v>103208.59363190064</v>
      </c>
      <c r="L12017" s="12">
        <f t="shared" si="690"/>
        <v>532842.65031959116</v>
      </c>
      <c r="M12017" s="11">
        <f>COUNTIF(E$2:$E12017,E12017)</f>
        <v>3395</v>
      </c>
      <c r="O12017" t="str">
        <f t="shared" si="687"/>
        <v/>
      </c>
    </row>
    <row r="12018" spans="1:15" hidden="1">
      <c r="A12018" s="41" t="s">
        <v>120</v>
      </c>
      <c r="B12018" s="46">
        <v>45839</v>
      </c>
      <c r="C12018" s="8" t="s">
        <v>13</v>
      </c>
      <c r="D12018" s="8" t="s">
        <v>14</v>
      </c>
      <c r="E12018" s="8" t="s">
        <v>14</v>
      </c>
      <c r="F12018" s="9">
        <f t="shared" si="688"/>
        <v>-3700000</v>
      </c>
      <c r="G12018" s="9">
        <v>-37</v>
      </c>
      <c r="H12018" s="10">
        <v>-3995186</v>
      </c>
      <c r="I12018" s="11">
        <f t="shared" si="684"/>
        <v>15691089200.530521</v>
      </c>
      <c r="J12018" s="11">
        <f t="shared" si="685"/>
        <v>151860</v>
      </c>
      <c r="K12018" s="11">
        <f t="shared" si="686"/>
        <v>103326.01870492901</v>
      </c>
      <c r="L12018" s="12">
        <f t="shared" si="690"/>
        <v>172123.30791762657</v>
      </c>
      <c r="M12018" s="11">
        <f>COUNTIF(E$2:$E12018,E12018)</f>
        <v>2198</v>
      </c>
      <c r="O12018" t="str">
        <f t="shared" si="687"/>
        <v/>
      </c>
    </row>
    <row r="12019" spans="1:15" hidden="1">
      <c r="A12019" s="41" t="s">
        <v>120</v>
      </c>
      <c r="B12019" s="46">
        <v>45839</v>
      </c>
      <c r="C12019" s="8" t="s">
        <v>13</v>
      </c>
      <c r="D12019" s="8" t="s">
        <v>46</v>
      </c>
      <c r="E12019" s="8" t="s">
        <v>46</v>
      </c>
      <c r="F12019" s="9">
        <f t="shared" si="688"/>
        <v>-4800000</v>
      </c>
      <c r="G12019" s="9">
        <v>-48</v>
      </c>
      <c r="H12019" s="10">
        <v>-5007408</v>
      </c>
      <c r="I12019" s="11">
        <f t="shared" si="684"/>
        <v>7885962222.226265</v>
      </c>
      <c r="J12019" s="11">
        <f t="shared" si="685"/>
        <v>76408</v>
      </c>
      <c r="K12019" s="11">
        <f t="shared" si="686"/>
        <v>103208.59363190064</v>
      </c>
      <c r="L12019" s="12">
        <f t="shared" si="690"/>
        <v>53395.505668768659</v>
      </c>
      <c r="M12019" s="11">
        <f>COUNTIF(E$2:$E12019,E12019)</f>
        <v>3396</v>
      </c>
      <c r="O12019" t="str">
        <f t="shared" si="687"/>
        <v/>
      </c>
    </row>
    <row r="12020" spans="1:15" hidden="1">
      <c r="A12020" s="41" t="s">
        <v>120</v>
      </c>
      <c r="B12020" s="46">
        <v>45839</v>
      </c>
      <c r="C12020" s="8" t="s">
        <v>13</v>
      </c>
      <c r="D12020" s="8" t="s">
        <v>46</v>
      </c>
      <c r="E12020" s="8" t="s">
        <v>46</v>
      </c>
      <c r="F12020" s="9">
        <f t="shared" si="688"/>
        <v>-3400000</v>
      </c>
      <c r="G12020" s="9">
        <v>-34</v>
      </c>
      <c r="H12020" s="10">
        <v>-3546914</v>
      </c>
      <c r="I12020" s="11">
        <f t="shared" si="684"/>
        <v>7882453130.0427799</v>
      </c>
      <c r="J12020" s="11">
        <f t="shared" si="685"/>
        <v>76374</v>
      </c>
      <c r="K12020" s="11">
        <f t="shared" si="686"/>
        <v>103208.59363190064</v>
      </c>
      <c r="L12020" s="12">
        <f t="shared" si="690"/>
        <v>37821.816515378188</v>
      </c>
      <c r="M12020" s="11">
        <f>COUNTIF(E$2:$E12020,E12020)</f>
        <v>3397</v>
      </c>
      <c r="O12020" t="str">
        <f t="shared" si="687"/>
        <v/>
      </c>
    </row>
    <row r="12021" spans="1:15" hidden="1">
      <c r="A12021" s="41" t="s">
        <v>120</v>
      </c>
      <c r="B12021" s="46">
        <v>45839</v>
      </c>
      <c r="C12021" s="8" t="s">
        <v>13</v>
      </c>
      <c r="D12021" s="8" t="s">
        <v>46</v>
      </c>
      <c r="E12021" s="8" t="s">
        <v>46</v>
      </c>
      <c r="F12021" s="9">
        <f t="shared" si="688"/>
        <v>-47900000</v>
      </c>
      <c r="G12021" s="9">
        <v>-479</v>
      </c>
      <c r="H12021" s="10">
        <v>-49969759</v>
      </c>
      <c r="I12021" s="11">
        <f t="shared" si="684"/>
        <v>7833016213.6931</v>
      </c>
      <c r="J12021" s="11">
        <f t="shared" si="685"/>
        <v>75895</v>
      </c>
      <c r="K12021" s="11">
        <f t="shared" si="686"/>
        <v>103208.59363190064</v>
      </c>
      <c r="L12021" s="12">
        <f t="shared" si="690"/>
        <v>532842.65031959116</v>
      </c>
      <c r="M12021" s="11">
        <f>COUNTIF(E$2:$E12021,E12021)</f>
        <v>3398</v>
      </c>
      <c r="O12021" t="str">
        <f t="shared" si="687"/>
        <v/>
      </c>
    </row>
    <row r="12022" spans="1:15" hidden="1">
      <c r="A12022" s="41" t="s">
        <v>120</v>
      </c>
      <c r="B12022" s="46">
        <v>45839</v>
      </c>
      <c r="C12022" s="8" t="s">
        <v>13</v>
      </c>
      <c r="D12022" s="8" t="s">
        <v>14</v>
      </c>
      <c r="E12022" s="8" t="s">
        <v>14</v>
      </c>
      <c r="F12022" s="9">
        <f t="shared" si="688"/>
        <v>-900000</v>
      </c>
      <c r="G12022" s="9">
        <v>-9</v>
      </c>
      <c r="H12022" s="10">
        <v>-971802</v>
      </c>
      <c r="I12022" s="11">
        <f t="shared" si="684"/>
        <v>15690159266.362177</v>
      </c>
      <c r="J12022" s="11">
        <f t="shared" si="685"/>
        <v>151851</v>
      </c>
      <c r="K12022" s="11">
        <f t="shared" si="686"/>
        <v>103326.01870492901</v>
      </c>
      <c r="L12022" s="12">
        <f t="shared" si="690"/>
        <v>41867.831655638875</v>
      </c>
      <c r="M12022" s="11">
        <f>COUNTIF(E$2:$E12022,E12022)</f>
        <v>2199</v>
      </c>
      <c r="O12022" t="str">
        <f t="shared" si="687"/>
        <v/>
      </c>
    </row>
    <row r="12023" spans="1:15" hidden="1">
      <c r="A12023" s="41" t="s">
        <v>120</v>
      </c>
      <c r="B12023" s="46">
        <v>45839</v>
      </c>
      <c r="C12023" s="8" t="s">
        <v>13</v>
      </c>
      <c r="D12023" s="8" t="s">
        <v>46</v>
      </c>
      <c r="E12023" s="8" t="s">
        <v>46</v>
      </c>
      <c r="F12023" s="9">
        <f t="shared" si="688"/>
        <v>-1400000</v>
      </c>
      <c r="G12023" s="9">
        <v>-14</v>
      </c>
      <c r="H12023" s="10">
        <v>-1460494</v>
      </c>
      <c r="I12023" s="11">
        <f t="shared" si="684"/>
        <v>7831571293.3822536</v>
      </c>
      <c r="J12023" s="11">
        <f t="shared" si="685"/>
        <v>75881</v>
      </c>
      <c r="K12023" s="11">
        <f t="shared" si="686"/>
        <v>103208.59363190064</v>
      </c>
      <c r="L12023" s="12">
        <f t="shared" si="690"/>
        <v>15573.689153390937</v>
      </c>
      <c r="M12023" s="11">
        <f>COUNTIF(E$2:$E12023,E12023)</f>
        <v>3399</v>
      </c>
      <c r="O12023" t="str">
        <f t="shared" si="687"/>
        <v/>
      </c>
    </row>
    <row r="12024" spans="1:15" hidden="1">
      <c r="A12024" s="41" t="s">
        <v>120</v>
      </c>
      <c r="B12024" s="46">
        <v>45839</v>
      </c>
      <c r="C12024" s="8" t="s">
        <v>13</v>
      </c>
      <c r="D12024" s="8" t="s">
        <v>46</v>
      </c>
      <c r="E12024" s="8" t="s">
        <v>46</v>
      </c>
      <c r="F12024" s="9">
        <f t="shared" si="688"/>
        <v>-900000</v>
      </c>
      <c r="G12024" s="9">
        <v>-9</v>
      </c>
      <c r="H12024" s="10">
        <v>-938889</v>
      </c>
      <c r="I12024" s="11">
        <f t="shared" si="684"/>
        <v>7830642416.039567</v>
      </c>
      <c r="J12024" s="11">
        <f t="shared" si="685"/>
        <v>75872</v>
      </c>
      <c r="K12024" s="11">
        <f t="shared" si="686"/>
        <v>103208.59363190064</v>
      </c>
      <c r="L12024" s="12">
        <f t="shared" si="690"/>
        <v>10011.65731289424</v>
      </c>
      <c r="M12024" s="11">
        <f>COUNTIF(E$2:$E12024,E12024)</f>
        <v>3400</v>
      </c>
      <c r="O12024" t="str">
        <f t="shared" si="687"/>
        <v/>
      </c>
    </row>
    <row r="12025" spans="1:15" hidden="1">
      <c r="A12025" s="41" t="s">
        <v>120</v>
      </c>
      <c r="B12025" s="46">
        <v>45839</v>
      </c>
      <c r="C12025" s="8" t="s">
        <v>13</v>
      </c>
      <c r="D12025" s="8" t="s">
        <v>14</v>
      </c>
      <c r="E12025" s="8" t="s">
        <v>14</v>
      </c>
      <c r="F12025" s="9">
        <f t="shared" si="688"/>
        <v>-900000</v>
      </c>
      <c r="G12025" s="9">
        <v>-9</v>
      </c>
      <c r="H12025" s="10">
        <v>-971802</v>
      </c>
      <c r="I12025" s="11">
        <f t="shared" si="684"/>
        <v>15689229332.193832</v>
      </c>
      <c r="J12025" s="11">
        <f t="shared" si="685"/>
        <v>151842</v>
      </c>
      <c r="K12025" s="11">
        <f t="shared" si="686"/>
        <v>103326.01870492901</v>
      </c>
      <c r="L12025" s="12">
        <f t="shared" si="690"/>
        <v>41867.831655638875</v>
      </c>
      <c r="M12025" s="11">
        <f>COUNTIF(E$2:$E12025,E12025)</f>
        <v>2200</v>
      </c>
      <c r="O12025" t="str">
        <f t="shared" si="687"/>
        <v/>
      </c>
    </row>
    <row r="12026" spans="1:15" hidden="1">
      <c r="A12026" s="41" t="s">
        <v>120</v>
      </c>
      <c r="B12026" s="46">
        <v>45839</v>
      </c>
      <c r="C12026" s="8" t="s">
        <v>13</v>
      </c>
      <c r="D12026" s="8" t="s">
        <v>14</v>
      </c>
      <c r="E12026" s="8" t="s">
        <v>14</v>
      </c>
      <c r="F12026" s="9">
        <f t="shared" si="688"/>
        <v>-1800000</v>
      </c>
      <c r="G12026" s="9">
        <v>-18</v>
      </c>
      <c r="H12026" s="10">
        <v>-1943604</v>
      </c>
      <c r="I12026" s="11">
        <f t="shared" si="684"/>
        <v>15687369463.857143</v>
      </c>
      <c r="J12026" s="11">
        <f t="shared" si="685"/>
        <v>151824</v>
      </c>
      <c r="K12026" s="11">
        <f t="shared" si="686"/>
        <v>103326.01870492901</v>
      </c>
      <c r="L12026" s="12">
        <f t="shared" si="690"/>
        <v>83735.663311277749</v>
      </c>
      <c r="M12026" s="11">
        <f>COUNTIF(E$2:$E12026,E12026)</f>
        <v>2201</v>
      </c>
      <c r="O12026" t="str">
        <f t="shared" si="687"/>
        <v/>
      </c>
    </row>
    <row r="12027" spans="1:15" hidden="1">
      <c r="A12027" s="41" t="s">
        <v>120</v>
      </c>
      <c r="B12027" s="46">
        <v>45839</v>
      </c>
      <c r="C12027" s="8" t="s">
        <v>13</v>
      </c>
      <c r="D12027" s="8" t="s">
        <v>46</v>
      </c>
      <c r="E12027" s="8" t="s">
        <v>46</v>
      </c>
      <c r="F12027" s="9">
        <f t="shared" si="688"/>
        <v>-900000</v>
      </c>
      <c r="G12027" s="9">
        <v>-9</v>
      </c>
      <c r="H12027" s="10">
        <v>-938889</v>
      </c>
      <c r="I12027" s="11">
        <f t="shared" si="684"/>
        <v>7829713538.6968803</v>
      </c>
      <c r="J12027" s="11">
        <f t="shared" si="685"/>
        <v>75863</v>
      </c>
      <c r="K12027" s="11">
        <f t="shared" si="686"/>
        <v>103208.59363190064</v>
      </c>
      <c r="L12027" s="12">
        <f t="shared" si="690"/>
        <v>10011.65731289424</v>
      </c>
      <c r="M12027" s="11">
        <f>COUNTIF(E$2:$E12027,E12027)</f>
        <v>3401</v>
      </c>
      <c r="O12027" t="str">
        <f t="shared" si="687"/>
        <v/>
      </c>
    </row>
    <row r="12028" spans="1:15" hidden="1">
      <c r="A12028" s="41" t="s">
        <v>120</v>
      </c>
      <c r="B12028" s="46">
        <v>45839</v>
      </c>
      <c r="C12028" s="8" t="s">
        <v>13</v>
      </c>
      <c r="D12028" s="8" t="s">
        <v>14</v>
      </c>
      <c r="E12028" s="8" t="s">
        <v>14</v>
      </c>
      <c r="F12028" s="9">
        <f t="shared" si="688"/>
        <v>-900000</v>
      </c>
      <c r="G12028" s="9">
        <v>-9</v>
      </c>
      <c r="H12028" s="10">
        <v>-971802</v>
      </c>
      <c r="I12028" s="11">
        <f t="shared" ref="I12028:I12091" si="691">IF(H12028&gt;=0,IF(M12028=1,H12028,SUMIFS(I:I,E:E,E12028,M:M,M12028-1)+H12028),SUMIFS(I:I,E:E,E12028,M:M,M12028-1)+K12028*G12028)</f>
        <v>15686439529.688799</v>
      </c>
      <c r="J12028" s="11">
        <f t="shared" ref="J12028:J12091" si="692">IF(M12028=1,G12028,SUMIFS($J:$J,$E:$E,E12028,$M:$M,M12028-1)+G12028)</f>
        <v>151815</v>
      </c>
      <c r="K12028" s="11">
        <f t="shared" ref="K12028:K12091" si="693">IF(H12028&gt;=0,I12028/J12028,SUMIFS($K:$K,$E:$E,E12028,$M:$M,M12028-1))</f>
        <v>103326.01870492901</v>
      </c>
      <c r="L12028" s="12">
        <f t="shared" si="690"/>
        <v>41867.831655638875</v>
      </c>
      <c r="M12028" s="11">
        <f>COUNTIF(E$2:$E12028,E12028)</f>
        <v>2202</v>
      </c>
      <c r="O12028" t="str">
        <f t="shared" ref="O12028:O12091" si="694">IF(M12028=_xlfn.MAXIFS(M:M,D:D,D12028),"X","")</f>
        <v/>
      </c>
    </row>
    <row r="12029" spans="1:15" hidden="1">
      <c r="A12029" s="41" t="s">
        <v>120</v>
      </c>
      <c r="B12029" s="46">
        <v>45839</v>
      </c>
      <c r="C12029" s="8" t="s">
        <v>13</v>
      </c>
      <c r="D12029" s="8" t="s">
        <v>46</v>
      </c>
      <c r="E12029" s="8" t="s">
        <v>46</v>
      </c>
      <c r="F12029" s="9">
        <f t="shared" si="688"/>
        <v>-7100000</v>
      </c>
      <c r="G12029" s="9">
        <v>-71</v>
      </c>
      <c r="H12029" s="10">
        <v>-7406791</v>
      </c>
      <c r="I12029" s="11">
        <f t="shared" si="691"/>
        <v>7822385728.549015</v>
      </c>
      <c r="J12029" s="11">
        <f t="shared" si="692"/>
        <v>75792</v>
      </c>
      <c r="K12029" s="11">
        <f t="shared" si="693"/>
        <v>103208.59363190064</v>
      </c>
      <c r="L12029" s="12">
        <f t="shared" si="690"/>
        <v>78980.852135054767</v>
      </c>
      <c r="M12029" s="11">
        <f>COUNTIF(E$2:$E12029,E12029)</f>
        <v>3402</v>
      </c>
      <c r="O12029" t="str">
        <f t="shared" si="694"/>
        <v/>
      </c>
    </row>
    <row r="12030" spans="1:15" hidden="1">
      <c r="A12030" s="41" t="s">
        <v>120</v>
      </c>
      <c r="B12030" s="46">
        <v>45839</v>
      </c>
      <c r="C12030" s="8" t="s">
        <v>13</v>
      </c>
      <c r="D12030" s="8" t="s">
        <v>46</v>
      </c>
      <c r="E12030" s="8" t="s">
        <v>46</v>
      </c>
      <c r="F12030" s="9">
        <f t="shared" si="688"/>
        <v>-9100000</v>
      </c>
      <c r="G12030" s="9">
        <v>-91</v>
      </c>
      <c r="H12030" s="10">
        <v>-9493211</v>
      </c>
      <c r="I12030" s="11">
        <f t="shared" si="691"/>
        <v>7812993746.528512</v>
      </c>
      <c r="J12030" s="11">
        <f t="shared" si="692"/>
        <v>75701</v>
      </c>
      <c r="K12030" s="11">
        <f t="shared" si="693"/>
        <v>103208.59363190064</v>
      </c>
      <c r="L12030" s="12">
        <f t="shared" si="690"/>
        <v>101228.97949704155</v>
      </c>
      <c r="M12030" s="11">
        <f>COUNTIF(E$2:$E12030,E12030)</f>
        <v>3403</v>
      </c>
      <c r="O12030" t="str">
        <f t="shared" si="694"/>
        <v/>
      </c>
    </row>
    <row r="12031" spans="1:15" hidden="1">
      <c r="A12031" s="41" t="s">
        <v>120</v>
      </c>
      <c r="B12031" s="46">
        <v>45839</v>
      </c>
      <c r="C12031" s="8" t="s">
        <v>13</v>
      </c>
      <c r="D12031" s="8" t="s">
        <v>46</v>
      </c>
      <c r="E12031" s="8" t="s">
        <v>46</v>
      </c>
      <c r="F12031" s="9">
        <f t="shared" si="688"/>
        <v>-3800000</v>
      </c>
      <c r="G12031" s="9">
        <v>-38</v>
      </c>
      <c r="H12031" s="10">
        <v>-3964198</v>
      </c>
      <c r="I12031" s="11">
        <f t="shared" si="691"/>
        <v>7809071819.9705</v>
      </c>
      <c r="J12031" s="11">
        <f t="shared" si="692"/>
        <v>75663</v>
      </c>
      <c r="K12031" s="11">
        <f t="shared" si="693"/>
        <v>103208.59363190064</v>
      </c>
      <c r="L12031" s="12">
        <f t="shared" si="690"/>
        <v>42271.441987775732</v>
      </c>
      <c r="M12031" s="11">
        <f>COUNTIF(E$2:$E12031,E12031)</f>
        <v>3404</v>
      </c>
      <c r="O12031" t="str">
        <f t="shared" si="694"/>
        <v/>
      </c>
    </row>
    <row r="12032" spans="1:15" hidden="1">
      <c r="A12032" s="41" t="s">
        <v>120</v>
      </c>
      <c r="B12032" s="46">
        <v>45839</v>
      </c>
      <c r="C12032" s="8" t="s">
        <v>13</v>
      </c>
      <c r="D12032" s="8" t="s">
        <v>46</v>
      </c>
      <c r="E12032" s="8" t="s">
        <v>46</v>
      </c>
      <c r="F12032" s="9">
        <f t="shared" si="688"/>
        <v>-4700000</v>
      </c>
      <c r="G12032" s="9">
        <v>-47</v>
      </c>
      <c r="H12032" s="10">
        <v>-4903087</v>
      </c>
      <c r="I12032" s="11">
        <f t="shared" si="691"/>
        <v>7804221016.0698004</v>
      </c>
      <c r="J12032" s="11">
        <f t="shared" si="692"/>
        <v>75616</v>
      </c>
      <c r="K12032" s="11">
        <f t="shared" si="693"/>
        <v>103208.59363190064</v>
      </c>
      <c r="L12032" s="12">
        <f t="shared" si="690"/>
        <v>52283.099300669506</v>
      </c>
      <c r="M12032" s="11">
        <f>COUNTIF(E$2:$E12032,E12032)</f>
        <v>3405</v>
      </c>
      <c r="O12032" t="str">
        <f t="shared" si="694"/>
        <v/>
      </c>
    </row>
    <row r="12033" spans="1:15" hidden="1">
      <c r="A12033" s="41" t="s">
        <v>120</v>
      </c>
      <c r="B12033" s="46">
        <v>45839</v>
      </c>
      <c r="C12033" s="8" t="s">
        <v>13</v>
      </c>
      <c r="D12033" s="8" t="s">
        <v>46</v>
      </c>
      <c r="E12033" s="8" t="s">
        <v>46</v>
      </c>
      <c r="F12033" s="9">
        <f t="shared" si="688"/>
        <v>-191600000</v>
      </c>
      <c r="G12033" s="9">
        <v>-1916</v>
      </c>
      <c r="H12033" s="10">
        <v>-199879036</v>
      </c>
      <c r="I12033" s="11">
        <f t="shared" si="691"/>
        <v>7606473350.6710787</v>
      </c>
      <c r="J12033" s="11">
        <f t="shared" si="692"/>
        <v>73700</v>
      </c>
      <c r="K12033" s="11">
        <f t="shared" si="693"/>
        <v>103208.59363190064</v>
      </c>
      <c r="L12033" s="12">
        <f t="shared" si="690"/>
        <v>2131370.6012783647</v>
      </c>
      <c r="M12033" s="11">
        <f>COUNTIF(E$2:$E12033,E12033)</f>
        <v>3406</v>
      </c>
      <c r="O12033" t="str">
        <f t="shared" si="694"/>
        <v/>
      </c>
    </row>
    <row r="12034" spans="1:15" hidden="1">
      <c r="A12034" s="41" t="s">
        <v>120</v>
      </c>
      <c r="B12034" s="46">
        <v>45839</v>
      </c>
      <c r="C12034" s="8" t="s">
        <v>13</v>
      </c>
      <c r="D12034" s="8" t="s">
        <v>14</v>
      </c>
      <c r="E12034" s="8" t="s">
        <v>14</v>
      </c>
      <c r="F12034" s="9">
        <f t="shared" si="688"/>
        <v>900000</v>
      </c>
      <c r="G12034" s="9">
        <v>9</v>
      </c>
      <c r="H12034" s="10">
        <v>973251</v>
      </c>
      <c r="I12034" s="11">
        <f t="shared" si="691"/>
        <v>15687412780.688799</v>
      </c>
      <c r="J12034" s="11">
        <f t="shared" si="692"/>
        <v>151824</v>
      </c>
      <c r="K12034" s="11">
        <f t="shared" si="693"/>
        <v>103326.30401444303</v>
      </c>
      <c r="L12034" s="12">
        <f t="shared" si="690"/>
        <v>0</v>
      </c>
      <c r="M12034" s="11">
        <f>COUNTIF(E$2:$E12034,E12034)</f>
        <v>2203</v>
      </c>
      <c r="O12034" t="str">
        <f t="shared" si="694"/>
        <v/>
      </c>
    </row>
    <row r="12035" spans="1:15" hidden="1">
      <c r="A12035" s="41" t="s">
        <v>120</v>
      </c>
      <c r="B12035" s="46">
        <v>45839</v>
      </c>
      <c r="C12035" s="8" t="s">
        <v>13</v>
      </c>
      <c r="D12035" s="8" t="s">
        <v>46</v>
      </c>
      <c r="E12035" s="8" t="s">
        <v>46</v>
      </c>
      <c r="F12035" s="9">
        <f t="shared" si="688"/>
        <v>-1100000</v>
      </c>
      <c r="G12035" s="9">
        <v>-11</v>
      </c>
      <c r="H12035" s="10">
        <v>-1147531</v>
      </c>
      <c r="I12035" s="11">
        <f t="shared" si="691"/>
        <v>7605338056.1411276</v>
      </c>
      <c r="J12035" s="11">
        <f t="shared" si="692"/>
        <v>73689</v>
      </c>
      <c r="K12035" s="11">
        <f t="shared" si="693"/>
        <v>103208.59363190064</v>
      </c>
      <c r="L12035" s="12">
        <f t="shared" si="690"/>
        <v>12236.470049093012</v>
      </c>
      <c r="M12035" s="11">
        <f>COUNTIF(E$2:$E12035,E12035)</f>
        <v>3407</v>
      </c>
      <c r="O12035" t="str">
        <f t="shared" si="694"/>
        <v/>
      </c>
    </row>
    <row r="12036" spans="1:15" hidden="1">
      <c r="A12036" s="41" t="s">
        <v>120</v>
      </c>
      <c r="B12036" s="46">
        <v>45839</v>
      </c>
      <c r="C12036" s="8" t="s">
        <v>13</v>
      </c>
      <c r="D12036" s="8" t="s">
        <v>46</v>
      </c>
      <c r="E12036" s="8" t="s">
        <v>46</v>
      </c>
      <c r="F12036" s="9">
        <f t="shared" si="688"/>
        <v>-900000</v>
      </c>
      <c r="G12036" s="9">
        <v>-9</v>
      </c>
      <c r="H12036" s="10">
        <v>-938889</v>
      </c>
      <c r="I12036" s="11">
        <f t="shared" si="691"/>
        <v>7604409178.7984409</v>
      </c>
      <c r="J12036" s="11">
        <f t="shared" si="692"/>
        <v>73680</v>
      </c>
      <c r="K12036" s="11">
        <f t="shared" si="693"/>
        <v>103208.59363190064</v>
      </c>
      <c r="L12036" s="12">
        <f t="shared" si="690"/>
        <v>10011.65731289424</v>
      </c>
      <c r="M12036" s="11">
        <f>COUNTIF(E$2:$E12036,E12036)</f>
        <v>3408</v>
      </c>
      <c r="O12036" t="str">
        <f t="shared" si="694"/>
        <v/>
      </c>
    </row>
    <row r="12037" spans="1:15" hidden="1">
      <c r="A12037" s="41" t="s">
        <v>120</v>
      </c>
      <c r="B12037" s="46">
        <v>45839</v>
      </c>
      <c r="C12037" s="8" t="s">
        <v>13</v>
      </c>
      <c r="D12037" s="8" t="s">
        <v>46</v>
      </c>
      <c r="E12037" s="8" t="s">
        <v>46</v>
      </c>
      <c r="F12037" s="9">
        <f t="shared" si="688"/>
        <v>-37900000</v>
      </c>
      <c r="G12037" s="9">
        <v>-379</v>
      </c>
      <c r="H12037" s="10">
        <v>-39537659</v>
      </c>
      <c r="I12037" s="11">
        <f t="shared" si="691"/>
        <v>7565293121.8119507</v>
      </c>
      <c r="J12037" s="11">
        <f t="shared" si="692"/>
        <v>73301</v>
      </c>
      <c r="K12037" s="11">
        <f t="shared" si="693"/>
        <v>103208.59363190064</v>
      </c>
      <c r="L12037" s="12">
        <f t="shared" si="690"/>
        <v>421602.01350965351</v>
      </c>
      <c r="M12037" s="11">
        <f>COUNTIF(E$2:$E12037,E12037)</f>
        <v>3409</v>
      </c>
      <c r="O12037" t="str">
        <f t="shared" si="694"/>
        <v/>
      </c>
    </row>
    <row r="12038" spans="1:15" hidden="1">
      <c r="A12038" s="41" t="s">
        <v>120</v>
      </c>
      <c r="B12038" s="46">
        <v>45839</v>
      </c>
      <c r="C12038" s="8" t="s">
        <v>13</v>
      </c>
      <c r="D12038" s="8" t="s">
        <v>46</v>
      </c>
      <c r="E12038" s="8" t="s">
        <v>46</v>
      </c>
      <c r="F12038" s="9">
        <f t="shared" si="688"/>
        <v>-900000</v>
      </c>
      <c r="G12038" s="9">
        <v>-9</v>
      </c>
      <c r="H12038" s="10">
        <v>-938889</v>
      </c>
      <c r="I12038" s="11">
        <f t="shared" si="691"/>
        <v>7564364244.469264</v>
      </c>
      <c r="J12038" s="11">
        <f t="shared" si="692"/>
        <v>73292</v>
      </c>
      <c r="K12038" s="11">
        <f t="shared" si="693"/>
        <v>103208.59363190064</v>
      </c>
      <c r="L12038" s="12">
        <f t="shared" si="690"/>
        <v>10011.65731289424</v>
      </c>
      <c r="M12038" s="11">
        <f>COUNTIF(E$2:$E12038,E12038)</f>
        <v>3410</v>
      </c>
      <c r="O12038" t="str">
        <f t="shared" si="694"/>
        <v/>
      </c>
    </row>
    <row r="12039" spans="1:15" hidden="1">
      <c r="A12039" s="41" t="s">
        <v>120</v>
      </c>
      <c r="B12039" s="46">
        <v>45839</v>
      </c>
      <c r="C12039" s="8" t="s">
        <v>13</v>
      </c>
      <c r="D12039" s="8" t="s">
        <v>46</v>
      </c>
      <c r="E12039" s="8" t="s">
        <v>46</v>
      </c>
      <c r="F12039" s="9">
        <f t="shared" si="688"/>
        <v>-900000</v>
      </c>
      <c r="G12039" s="9">
        <v>-9</v>
      </c>
      <c r="H12039" s="10">
        <v>-938889</v>
      </c>
      <c r="I12039" s="11">
        <f t="shared" si="691"/>
        <v>7563435367.1265774</v>
      </c>
      <c r="J12039" s="11">
        <f t="shared" si="692"/>
        <v>73283</v>
      </c>
      <c r="K12039" s="11">
        <f t="shared" si="693"/>
        <v>103208.59363190064</v>
      </c>
      <c r="L12039" s="12">
        <f t="shared" si="690"/>
        <v>10011.65731289424</v>
      </c>
      <c r="M12039" s="11">
        <f>COUNTIF(E$2:$E12039,E12039)</f>
        <v>3411</v>
      </c>
      <c r="O12039" t="str">
        <f t="shared" si="694"/>
        <v/>
      </c>
    </row>
    <row r="12040" spans="1:15" hidden="1">
      <c r="A12040" s="41" t="s">
        <v>120</v>
      </c>
      <c r="B12040" s="46">
        <v>45839</v>
      </c>
      <c r="C12040" s="8" t="s">
        <v>13</v>
      </c>
      <c r="D12040" s="8" t="s">
        <v>46</v>
      </c>
      <c r="E12040" s="8" t="s">
        <v>46</v>
      </c>
      <c r="F12040" s="9">
        <f t="shared" si="688"/>
        <v>-900000</v>
      </c>
      <c r="G12040" s="9">
        <v>-9</v>
      </c>
      <c r="H12040" s="10">
        <v>-938889</v>
      </c>
      <c r="I12040" s="11">
        <f t="shared" si="691"/>
        <v>7562506489.7838907</v>
      </c>
      <c r="J12040" s="11">
        <f t="shared" si="692"/>
        <v>73274</v>
      </c>
      <c r="K12040" s="11">
        <f t="shared" si="693"/>
        <v>103208.59363190064</v>
      </c>
      <c r="L12040" s="12">
        <f t="shared" si="690"/>
        <v>10011.65731289424</v>
      </c>
      <c r="M12040" s="11">
        <f>COUNTIF(E$2:$E12040,E12040)</f>
        <v>3412</v>
      </c>
      <c r="O12040" t="str">
        <f t="shared" si="694"/>
        <v/>
      </c>
    </row>
    <row r="12041" spans="1:15" hidden="1">
      <c r="A12041" s="41" t="s">
        <v>120</v>
      </c>
      <c r="B12041" s="46">
        <v>45839</v>
      </c>
      <c r="C12041" s="8" t="s">
        <v>13</v>
      </c>
      <c r="D12041" s="8" t="s">
        <v>46</v>
      </c>
      <c r="E12041" s="8" t="s">
        <v>46</v>
      </c>
      <c r="F12041" s="9">
        <f t="shared" si="688"/>
        <v>-1900000</v>
      </c>
      <c r="G12041" s="9">
        <v>-19</v>
      </c>
      <c r="H12041" s="10">
        <v>-1982099</v>
      </c>
      <c r="I12041" s="11">
        <f t="shared" si="691"/>
        <v>7560545526.5048847</v>
      </c>
      <c r="J12041" s="11">
        <f t="shared" si="692"/>
        <v>73255</v>
      </c>
      <c r="K12041" s="11">
        <f t="shared" si="693"/>
        <v>103208.59363190064</v>
      </c>
      <c r="L12041" s="12">
        <f t="shared" si="690"/>
        <v>21135.720993887866</v>
      </c>
      <c r="M12041" s="11">
        <f>COUNTIF(E$2:$E12041,E12041)</f>
        <v>3413</v>
      </c>
      <c r="O12041" t="str">
        <f t="shared" si="694"/>
        <v/>
      </c>
    </row>
    <row r="12042" spans="1:15" hidden="1">
      <c r="A12042" s="41" t="s">
        <v>120</v>
      </c>
      <c r="B12042" s="46">
        <v>45839</v>
      </c>
      <c r="C12042" s="8" t="s">
        <v>13</v>
      </c>
      <c r="D12042" s="8" t="s">
        <v>48</v>
      </c>
      <c r="E12042" s="8" t="s">
        <v>48</v>
      </c>
      <c r="F12042" s="9">
        <f t="shared" si="688"/>
        <v>7500000</v>
      </c>
      <c r="G12042" s="9">
        <v>75</v>
      </c>
      <c r="H12042" s="10">
        <v>8300775</v>
      </c>
      <c r="I12042" s="11">
        <f t="shared" si="691"/>
        <v>11091034167.022198</v>
      </c>
      <c r="J12042" s="11">
        <f t="shared" si="692"/>
        <v>104025</v>
      </c>
      <c r="K12042" s="11">
        <f t="shared" si="693"/>
        <v>106618.92974787021</v>
      </c>
      <c r="L12042" s="12">
        <f t="shared" si="690"/>
        <v>0</v>
      </c>
      <c r="M12042" s="11">
        <f>COUNTIF(E$2:$E12042,E12042)</f>
        <v>631</v>
      </c>
      <c r="O12042" t="str">
        <f t="shared" si="694"/>
        <v/>
      </c>
    </row>
    <row r="12043" spans="1:15" hidden="1">
      <c r="A12043" s="41" t="s">
        <v>120</v>
      </c>
      <c r="B12043" s="46">
        <v>45839</v>
      </c>
      <c r="C12043" s="8" t="s">
        <v>13</v>
      </c>
      <c r="D12043" s="8" t="s">
        <v>46</v>
      </c>
      <c r="E12043" s="8" t="s">
        <v>46</v>
      </c>
      <c r="F12043" s="9">
        <f t="shared" si="688"/>
        <v>20400000</v>
      </c>
      <c r="G12043" s="9">
        <v>204</v>
      </c>
      <c r="H12043" s="10">
        <v>21175404</v>
      </c>
      <c r="I12043" s="11">
        <f t="shared" si="691"/>
        <v>7581720930.5048847</v>
      </c>
      <c r="J12043" s="11">
        <f t="shared" si="692"/>
        <v>73459</v>
      </c>
      <c r="K12043" s="11">
        <f t="shared" si="693"/>
        <v>103210.23877952171</v>
      </c>
      <c r="L12043" s="12">
        <f t="shared" si="690"/>
        <v>0</v>
      </c>
      <c r="M12043" s="11">
        <f>COUNTIF(E$2:$E12043,E12043)</f>
        <v>3414</v>
      </c>
      <c r="O12043" t="str">
        <f t="shared" si="694"/>
        <v/>
      </c>
    </row>
    <row r="12044" spans="1:15" hidden="1">
      <c r="A12044" s="41" t="s">
        <v>120</v>
      </c>
      <c r="B12044" s="46">
        <v>45839</v>
      </c>
      <c r="C12044" s="8" t="s">
        <v>13</v>
      </c>
      <c r="D12044" s="8" t="s">
        <v>14</v>
      </c>
      <c r="E12044" s="8" t="s">
        <v>14</v>
      </c>
      <c r="F12044" s="9">
        <f t="shared" si="688"/>
        <v>11500000</v>
      </c>
      <c r="G12044" s="9">
        <v>115</v>
      </c>
      <c r="H12044" s="10">
        <v>12397805</v>
      </c>
      <c r="I12044" s="11">
        <f t="shared" si="691"/>
        <v>15699810585.688799</v>
      </c>
      <c r="J12044" s="11">
        <f t="shared" si="692"/>
        <v>151939</v>
      </c>
      <c r="K12044" s="11">
        <f t="shared" si="693"/>
        <v>103329.69537570208</v>
      </c>
      <c r="L12044" s="12">
        <f t="shared" si="690"/>
        <v>0</v>
      </c>
      <c r="M12044" s="11">
        <f>COUNTIF(E$2:$E12044,E12044)</f>
        <v>2204</v>
      </c>
      <c r="O12044" t="str">
        <f t="shared" si="694"/>
        <v/>
      </c>
    </row>
    <row r="12045" spans="1:15" hidden="1">
      <c r="A12045" s="41" t="s">
        <v>120</v>
      </c>
      <c r="B12045" s="46">
        <v>45839</v>
      </c>
      <c r="C12045" s="8" t="s">
        <v>13</v>
      </c>
      <c r="D12045" s="8" t="s">
        <v>90</v>
      </c>
      <c r="E12045" s="8" t="s">
        <v>90</v>
      </c>
      <c r="F12045" s="9">
        <f t="shared" si="688"/>
        <v>73600000</v>
      </c>
      <c r="G12045" s="9">
        <v>736</v>
      </c>
      <c r="H12045" s="10">
        <v>80069440</v>
      </c>
      <c r="I12045" s="11">
        <f t="shared" si="691"/>
        <v>5339946567.24438</v>
      </c>
      <c r="J12045" s="11">
        <f t="shared" si="692"/>
        <v>50434</v>
      </c>
      <c r="K12045" s="11">
        <f t="shared" si="693"/>
        <v>105879.8938661296</v>
      </c>
      <c r="L12045" s="12">
        <f t="shared" si="690"/>
        <v>0</v>
      </c>
      <c r="M12045" s="11">
        <f>COUNTIF(E$2:$E12045,E12045)</f>
        <v>1878</v>
      </c>
      <c r="O12045" t="str">
        <f t="shared" si="694"/>
        <v/>
      </c>
    </row>
    <row r="12046" spans="1:15" hidden="1">
      <c r="A12046" s="41" t="s">
        <v>120</v>
      </c>
      <c r="B12046" s="46">
        <v>45839</v>
      </c>
      <c r="C12046" s="8" t="s">
        <v>13</v>
      </c>
      <c r="D12046" s="8" t="s">
        <v>46</v>
      </c>
      <c r="E12046" s="8" t="s">
        <v>46</v>
      </c>
      <c r="F12046" s="9">
        <f t="shared" si="688"/>
        <v>-900000</v>
      </c>
      <c r="G12046" s="9">
        <v>-9</v>
      </c>
      <c r="H12046" s="10">
        <v>-938889</v>
      </c>
      <c r="I12046" s="11">
        <f t="shared" si="691"/>
        <v>7580792038.3558693</v>
      </c>
      <c r="J12046" s="11">
        <f t="shared" si="692"/>
        <v>73450</v>
      </c>
      <c r="K12046" s="11">
        <f t="shared" si="693"/>
        <v>103210.23877952171</v>
      </c>
      <c r="L12046" s="12">
        <f t="shared" si="690"/>
        <v>9996.8509843046777</v>
      </c>
      <c r="M12046" s="11">
        <f>COUNTIF(E$2:$E12046,E12046)</f>
        <v>3415</v>
      </c>
      <c r="O12046" t="str">
        <f t="shared" si="694"/>
        <v/>
      </c>
    </row>
    <row r="12047" spans="1:15" hidden="1">
      <c r="A12047" s="41" t="s">
        <v>120</v>
      </c>
      <c r="B12047" s="46">
        <v>45839</v>
      </c>
      <c r="C12047" s="8" t="s">
        <v>13</v>
      </c>
      <c r="D12047" s="8" t="s">
        <v>46</v>
      </c>
      <c r="E12047" s="8" t="s">
        <v>46</v>
      </c>
      <c r="F12047" s="9">
        <f t="shared" si="688"/>
        <v>-1900000</v>
      </c>
      <c r="G12047" s="9">
        <v>-19</v>
      </c>
      <c r="H12047" s="10">
        <v>-1982099</v>
      </c>
      <c r="I12047" s="11">
        <f t="shared" si="691"/>
        <v>7578831043.8190584</v>
      </c>
      <c r="J12047" s="11">
        <f t="shared" si="692"/>
        <v>73431</v>
      </c>
      <c r="K12047" s="11">
        <f t="shared" si="693"/>
        <v>103210.23877952171</v>
      </c>
      <c r="L12047" s="12">
        <f t="shared" si="690"/>
        <v>21104.463189087575</v>
      </c>
      <c r="M12047" s="11">
        <f>COUNTIF(E$2:$E12047,E12047)</f>
        <v>3416</v>
      </c>
      <c r="O12047" t="str">
        <f t="shared" si="694"/>
        <v/>
      </c>
    </row>
    <row r="12048" spans="1:15" hidden="1">
      <c r="A12048" s="41" t="s">
        <v>120</v>
      </c>
      <c r="B12048" s="46">
        <v>45839</v>
      </c>
      <c r="C12048" s="8" t="s">
        <v>13</v>
      </c>
      <c r="D12048" s="8" t="s">
        <v>46</v>
      </c>
      <c r="E12048" s="8" t="s">
        <v>46</v>
      </c>
      <c r="F12048" s="9">
        <f t="shared" si="688"/>
        <v>-1900000</v>
      </c>
      <c r="G12048" s="9">
        <v>-19</v>
      </c>
      <c r="H12048" s="10">
        <v>-1982099</v>
      </c>
      <c r="I12048" s="11">
        <f t="shared" si="691"/>
        <v>7576870049.2822475</v>
      </c>
      <c r="J12048" s="11">
        <f t="shared" si="692"/>
        <v>73412</v>
      </c>
      <c r="K12048" s="11">
        <f t="shared" si="693"/>
        <v>103210.23877952171</v>
      </c>
      <c r="L12048" s="12">
        <f t="shared" si="690"/>
        <v>21104.463189087575</v>
      </c>
      <c r="M12048" s="11">
        <f>COUNTIF(E$2:$E12048,E12048)</f>
        <v>3417</v>
      </c>
      <c r="O12048" t="str">
        <f t="shared" si="694"/>
        <v/>
      </c>
    </row>
    <row r="12049" spans="1:15" hidden="1">
      <c r="A12049" s="41" t="s">
        <v>120</v>
      </c>
      <c r="B12049" s="46">
        <v>45839</v>
      </c>
      <c r="C12049" s="8" t="s">
        <v>13</v>
      </c>
      <c r="D12049" s="8" t="s">
        <v>46</v>
      </c>
      <c r="E12049" s="8" t="s">
        <v>46</v>
      </c>
      <c r="F12049" s="9">
        <f t="shared" si="688"/>
        <v>-5300000</v>
      </c>
      <c r="G12049" s="9">
        <v>-53</v>
      </c>
      <c r="H12049" s="10">
        <v>-5529013</v>
      </c>
      <c r="I12049" s="11">
        <f t="shared" si="691"/>
        <v>7571399906.6269331</v>
      </c>
      <c r="J12049" s="11">
        <f t="shared" si="692"/>
        <v>73359</v>
      </c>
      <c r="K12049" s="11">
        <f t="shared" si="693"/>
        <v>103210.23877952171</v>
      </c>
      <c r="L12049" s="12">
        <f t="shared" si="690"/>
        <v>58870.344685349613</v>
      </c>
      <c r="M12049" s="11">
        <f>COUNTIF(E$2:$E12049,E12049)</f>
        <v>3418</v>
      </c>
      <c r="O12049" t="str">
        <f t="shared" si="694"/>
        <v/>
      </c>
    </row>
    <row r="12050" spans="1:15" hidden="1">
      <c r="A12050" s="41" t="s">
        <v>120</v>
      </c>
      <c r="B12050" s="46">
        <v>45839</v>
      </c>
      <c r="C12050" s="8" t="s">
        <v>13</v>
      </c>
      <c r="D12050" s="8" t="s">
        <v>46</v>
      </c>
      <c r="E12050" s="8" t="s">
        <v>46</v>
      </c>
      <c r="F12050" s="9">
        <f t="shared" si="688"/>
        <v>-900000</v>
      </c>
      <c r="G12050" s="9">
        <v>-9</v>
      </c>
      <c r="H12050" s="10">
        <v>-938889</v>
      </c>
      <c r="I12050" s="11">
        <f t="shared" si="691"/>
        <v>7570471014.4779177</v>
      </c>
      <c r="J12050" s="11">
        <f t="shared" si="692"/>
        <v>73350</v>
      </c>
      <c r="K12050" s="11">
        <f t="shared" si="693"/>
        <v>103210.23877952171</v>
      </c>
      <c r="L12050" s="12">
        <f t="shared" si="690"/>
        <v>9996.8509843046777</v>
      </c>
      <c r="M12050" s="11">
        <f>COUNTIF(E$2:$E12050,E12050)</f>
        <v>3419</v>
      </c>
      <c r="O12050" t="str">
        <f t="shared" si="694"/>
        <v/>
      </c>
    </row>
    <row r="12051" spans="1:15" hidden="1">
      <c r="A12051" s="41" t="s">
        <v>120</v>
      </c>
      <c r="B12051" s="46">
        <v>45839</v>
      </c>
      <c r="C12051" s="8" t="s">
        <v>13</v>
      </c>
      <c r="D12051" s="8" t="s">
        <v>46</v>
      </c>
      <c r="E12051" s="8" t="s">
        <v>46</v>
      </c>
      <c r="F12051" s="9">
        <f t="shared" si="688"/>
        <v>-7300000</v>
      </c>
      <c r="G12051" s="9">
        <v>-73</v>
      </c>
      <c r="H12051" s="10">
        <v>-7615433</v>
      </c>
      <c r="I12051" s="11">
        <f t="shared" si="691"/>
        <v>7562936667.0470123</v>
      </c>
      <c r="J12051" s="11">
        <f t="shared" si="692"/>
        <v>73277</v>
      </c>
      <c r="K12051" s="11">
        <f t="shared" si="693"/>
        <v>103210.23877952171</v>
      </c>
      <c r="L12051" s="12">
        <f t="shared" si="690"/>
        <v>81085.569094914943</v>
      </c>
      <c r="M12051" s="11">
        <f>COUNTIF(E$2:$E12051,E12051)</f>
        <v>3420</v>
      </c>
      <c r="O12051" t="str">
        <f t="shared" si="694"/>
        <v/>
      </c>
    </row>
    <row r="12052" spans="1:15" hidden="1">
      <c r="A12052" s="41" t="s">
        <v>120</v>
      </c>
      <c r="B12052" s="46">
        <v>45839</v>
      </c>
      <c r="C12052" s="8" t="s">
        <v>13</v>
      </c>
      <c r="D12052" s="8" t="s">
        <v>46</v>
      </c>
      <c r="E12052" s="8" t="s">
        <v>46</v>
      </c>
      <c r="F12052" s="9">
        <f t="shared" si="688"/>
        <v>-38300000</v>
      </c>
      <c r="G12052" s="9">
        <v>-383</v>
      </c>
      <c r="H12052" s="10">
        <v>-39954943</v>
      </c>
      <c r="I12052" s="11">
        <f t="shared" si="691"/>
        <v>7523407145.5944557</v>
      </c>
      <c r="J12052" s="11">
        <f t="shared" si="692"/>
        <v>72894</v>
      </c>
      <c r="K12052" s="11">
        <f t="shared" si="693"/>
        <v>103210.23877952171</v>
      </c>
      <c r="L12052" s="12">
        <f t="shared" si="690"/>
        <v>425421.54744318873</v>
      </c>
      <c r="M12052" s="11">
        <f>COUNTIF(E$2:$E12052,E12052)</f>
        <v>3421</v>
      </c>
      <c r="O12052" t="str">
        <f t="shared" si="694"/>
        <v/>
      </c>
    </row>
    <row r="12053" spans="1:15" hidden="1">
      <c r="A12053" s="41" t="s">
        <v>120</v>
      </c>
      <c r="B12053" s="46">
        <v>45839</v>
      </c>
      <c r="C12053" s="8" t="s">
        <v>13</v>
      </c>
      <c r="D12053" s="8" t="s">
        <v>46</v>
      </c>
      <c r="E12053" s="8" t="s">
        <v>46</v>
      </c>
      <c r="F12053" s="9">
        <f t="shared" si="688"/>
        <v>-28700000</v>
      </c>
      <c r="G12053" s="9">
        <v>-287</v>
      </c>
      <c r="H12053" s="10">
        <v>-29940127</v>
      </c>
      <c r="I12053" s="11">
        <f t="shared" si="691"/>
        <v>7493785807.0647326</v>
      </c>
      <c r="J12053" s="11">
        <f t="shared" si="692"/>
        <v>72607</v>
      </c>
      <c r="K12053" s="11">
        <f t="shared" si="693"/>
        <v>103210.23877952171</v>
      </c>
      <c r="L12053" s="12">
        <f t="shared" si="690"/>
        <v>318788.47027726844</v>
      </c>
      <c r="M12053" s="11">
        <f>COUNTIF(E$2:$E12053,E12053)</f>
        <v>3422</v>
      </c>
      <c r="O12053" t="str">
        <f t="shared" si="694"/>
        <v/>
      </c>
    </row>
    <row r="12054" spans="1:15" hidden="1">
      <c r="A12054" s="41" t="s">
        <v>120</v>
      </c>
      <c r="B12054" s="46">
        <v>45839</v>
      </c>
      <c r="C12054" s="8" t="s">
        <v>13</v>
      </c>
      <c r="D12054" s="8" t="s">
        <v>46</v>
      </c>
      <c r="E12054" s="8" t="s">
        <v>46</v>
      </c>
      <c r="F12054" s="9">
        <f t="shared" si="688"/>
        <v>-5800000</v>
      </c>
      <c r="G12054" s="9">
        <v>-58</v>
      </c>
      <c r="H12054" s="10">
        <v>-6050618</v>
      </c>
      <c r="I12054" s="11">
        <f t="shared" si="691"/>
        <v>7487799613.2155199</v>
      </c>
      <c r="J12054" s="11">
        <f t="shared" si="692"/>
        <v>72549</v>
      </c>
      <c r="K12054" s="11">
        <f t="shared" si="693"/>
        <v>103210.23877952171</v>
      </c>
      <c r="L12054" s="12">
        <f t="shared" si="690"/>
        <v>64424.150787740946</v>
      </c>
      <c r="M12054" s="11">
        <f>COUNTIF(E$2:$E12054,E12054)</f>
        <v>3423</v>
      </c>
      <c r="O12054" t="str">
        <f t="shared" si="694"/>
        <v/>
      </c>
    </row>
    <row r="12055" spans="1:15" hidden="1">
      <c r="A12055" s="41" t="s">
        <v>120</v>
      </c>
      <c r="B12055" s="46">
        <v>45839</v>
      </c>
      <c r="C12055" s="8" t="s">
        <v>13</v>
      </c>
      <c r="D12055" s="8" t="s">
        <v>14</v>
      </c>
      <c r="E12055" s="8" t="s">
        <v>14</v>
      </c>
      <c r="F12055" s="9">
        <f t="shared" si="688"/>
        <v>-9200000</v>
      </c>
      <c r="G12055" s="9">
        <v>-92</v>
      </c>
      <c r="H12055" s="10">
        <v>-9933976</v>
      </c>
      <c r="I12055" s="11">
        <f t="shared" si="691"/>
        <v>15690304253.714233</v>
      </c>
      <c r="J12055" s="11">
        <f t="shared" si="692"/>
        <v>151847</v>
      </c>
      <c r="K12055" s="11">
        <f t="shared" si="693"/>
        <v>103329.69537570208</v>
      </c>
      <c r="L12055" s="12">
        <f t="shared" si="690"/>
        <v>427644.02543540858</v>
      </c>
      <c r="M12055" s="11">
        <f>COUNTIF(E$2:$E12055,E12055)</f>
        <v>2205</v>
      </c>
      <c r="O12055" t="str">
        <f t="shared" si="694"/>
        <v/>
      </c>
    </row>
    <row r="12056" spans="1:15" hidden="1">
      <c r="A12056" s="41" t="s">
        <v>120</v>
      </c>
      <c r="B12056" s="46">
        <v>45839</v>
      </c>
      <c r="C12056" s="8" t="s">
        <v>13</v>
      </c>
      <c r="D12056" s="8" t="s">
        <v>46</v>
      </c>
      <c r="E12056" s="8" t="s">
        <v>46</v>
      </c>
      <c r="F12056" s="9">
        <f t="shared" si="688"/>
        <v>-9500000</v>
      </c>
      <c r="G12056" s="9">
        <v>-95</v>
      </c>
      <c r="H12056" s="10">
        <v>-9910495</v>
      </c>
      <c r="I12056" s="11">
        <f t="shared" si="691"/>
        <v>7477994640.5314655</v>
      </c>
      <c r="J12056" s="11">
        <f t="shared" si="692"/>
        <v>72454</v>
      </c>
      <c r="K12056" s="11">
        <f t="shared" si="693"/>
        <v>103210.23877952171</v>
      </c>
      <c r="L12056" s="12">
        <f t="shared" si="690"/>
        <v>105522.31594543718</v>
      </c>
      <c r="M12056" s="11">
        <f>COUNTIF(E$2:$E12056,E12056)</f>
        <v>3424</v>
      </c>
      <c r="O12056" t="str">
        <f t="shared" si="694"/>
        <v/>
      </c>
    </row>
    <row r="12057" spans="1:15" hidden="1">
      <c r="A12057" s="41" t="s">
        <v>120</v>
      </c>
      <c r="B12057" s="46">
        <v>45839</v>
      </c>
      <c r="C12057" s="8" t="s">
        <v>13</v>
      </c>
      <c r="D12057" s="8" t="s">
        <v>46</v>
      </c>
      <c r="E12057" s="8" t="s">
        <v>46</v>
      </c>
      <c r="F12057" s="9">
        <f t="shared" si="688"/>
        <v>-95800000</v>
      </c>
      <c r="G12057" s="9">
        <v>-958</v>
      </c>
      <c r="H12057" s="10">
        <v>-99939518</v>
      </c>
      <c r="I12057" s="11">
        <f t="shared" si="691"/>
        <v>7379119231.7806835</v>
      </c>
      <c r="J12057" s="11">
        <f t="shared" si="692"/>
        <v>71496</v>
      </c>
      <c r="K12057" s="11">
        <f t="shared" si="693"/>
        <v>103210.23877952171</v>
      </c>
      <c r="L12057" s="12">
        <f t="shared" si="690"/>
        <v>1064109.2492182106</v>
      </c>
      <c r="M12057" s="11">
        <f>COUNTIF(E$2:$E12057,E12057)</f>
        <v>3425</v>
      </c>
      <c r="O12057" t="str">
        <f t="shared" si="694"/>
        <v/>
      </c>
    </row>
    <row r="12058" spans="1:15" hidden="1">
      <c r="A12058" s="41" t="s">
        <v>120</v>
      </c>
      <c r="B12058" s="46">
        <v>45839</v>
      </c>
      <c r="C12058" s="8" t="s">
        <v>13</v>
      </c>
      <c r="D12058" s="8" t="s">
        <v>46</v>
      </c>
      <c r="E12058" s="8" t="s">
        <v>46</v>
      </c>
      <c r="F12058" s="9">
        <f t="shared" si="688"/>
        <v>-1100000</v>
      </c>
      <c r="G12058" s="9">
        <v>-11</v>
      </c>
      <c r="H12058" s="10">
        <v>-1147531</v>
      </c>
      <c r="I12058" s="11">
        <f t="shared" si="691"/>
        <v>7377983919.154109</v>
      </c>
      <c r="J12058" s="11">
        <f t="shared" si="692"/>
        <v>71485</v>
      </c>
      <c r="K12058" s="11">
        <f t="shared" si="693"/>
        <v>103210.23877952171</v>
      </c>
      <c r="L12058" s="12">
        <f t="shared" si="690"/>
        <v>12218.373425261118</v>
      </c>
      <c r="M12058" s="11">
        <f>COUNTIF(E$2:$E12058,E12058)</f>
        <v>3426</v>
      </c>
      <c r="O12058" t="str">
        <f t="shared" si="694"/>
        <v/>
      </c>
    </row>
    <row r="12059" spans="1:15" hidden="1">
      <c r="A12059" s="41" t="s">
        <v>120</v>
      </c>
      <c r="B12059" s="46">
        <v>45839</v>
      </c>
      <c r="C12059" s="8" t="s">
        <v>13</v>
      </c>
      <c r="D12059" s="8" t="s">
        <v>46</v>
      </c>
      <c r="E12059" s="8" t="s">
        <v>46</v>
      </c>
      <c r="F12059" s="9">
        <f t="shared" si="688"/>
        <v>-7300000</v>
      </c>
      <c r="G12059" s="9">
        <v>-73</v>
      </c>
      <c r="H12059" s="10">
        <v>-7615433</v>
      </c>
      <c r="I12059" s="11">
        <f t="shared" si="691"/>
        <v>7370449571.7232037</v>
      </c>
      <c r="J12059" s="11">
        <f t="shared" si="692"/>
        <v>71412</v>
      </c>
      <c r="K12059" s="11">
        <f t="shared" si="693"/>
        <v>103210.23877952171</v>
      </c>
      <c r="L12059" s="12">
        <f t="shared" si="690"/>
        <v>81085.569094914943</v>
      </c>
      <c r="M12059" s="11">
        <f>COUNTIF(E$2:$E12059,E12059)</f>
        <v>3427</v>
      </c>
      <c r="O12059" t="str">
        <f t="shared" si="694"/>
        <v/>
      </c>
    </row>
    <row r="12060" spans="1:15" hidden="1">
      <c r="A12060" s="41" t="s">
        <v>120</v>
      </c>
      <c r="B12060" s="46">
        <v>45839</v>
      </c>
      <c r="C12060" s="8" t="s">
        <v>13</v>
      </c>
      <c r="D12060" s="8" t="s">
        <v>46</v>
      </c>
      <c r="E12060" s="8" t="s">
        <v>46</v>
      </c>
      <c r="F12060" s="9">
        <f t="shared" si="688"/>
        <v>-69300000</v>
      </c>
      <c r="G12060" s="9">
        <v>-693</v>
      </c>
      <c r="H12060" s="10">
        <v>-72294453</v>
      </c>
      <c r="I12060" s="11">
        <f t="shared" si="691"/>
        <v>7298924876.2489948</v>
      </c>
      <c r="J12060" s="11">
        <f t="shared" si="692"/>
        <v>70719</v>
      </c>
      <c r="K12060" s="11">
        <f t="shared" si="693"/>
        <v>103210.23877952171</v>
      </c>
      <c r="L12060" s="12">
        <f t="shared" si="690"/>
        <v>769757.52579145133</v>
      </c>
      <c r="M12060" s="11">
        <f>COUNTIF(E$2:$E12060,E12060)</f>
        <v>3428</v>
      </c>
      <c r="O12060" t="str">
        <f t="shared" si="694"/>
        <v/>
      </c>
    </row>
    <row r="12061" spans="1:15" hidden="1">
      <c r="A12061" s="41" t="s">
        <v>120</v>
      </c>
      <c r="B12061" s="46">
        <v>45839</v>
      </c>
      <c r="C12061" s="8" t="s">
        <v>13</v>
      </c>
      <c r="D12061" s="8" t="s">
        <v>46</v>
      </c>
      <c r="E12061" s="8" t="s">
        <v>46</v>
      </c>
      <c r="F12061" s="9">
        <f t="shared" si="688"/>
        <v>-2000000</v>
      </c>
      <c r="G12061" s="9">
        <v>-20</v>
      </c>
      <c r="H12061" s="10">
        <v>-2086420</v>
      </c>
      <c r="I12061" s="11">
        <f t="shared" si="691"/>
        <v>7296860671.4734039</v>
      </c>
      <c r="J12061" s="11">
        <f t="shared" si="692"/>
        <v>70699</v>
      </c>
      <c r="K12061" s="11">
        <f t="shared" si="693"/>
        <v>103210.23877952171</v>
      </c>
      <c r="L12061" s="12">
        <f t="shared" si="690"/>
        <v>22215.224409565795</v>
      </c>
      <c r="M12061" s="11">
        <f>COUNTIF(E$2:$E12061,E12061)</f>
        <v>3429</v>
      </c>
      <c r="O12061" t="str">
        <f t="shared" si="694"/>
        <v/>
      </c>
    </row>
    <row r="12062" spans="1:15" hidden="1">
      <c r="A12062" s="41" t="s">
        <v>120</v>
      </c>
      <c r="B12062" s="46">
        <v>45839</v>
      </c>
      <c r="C12062" s="8" t="s">
        <v>13</v>
      </c>
      <c r="D12062" s="8" t="s">
        <v>46</v>
      </c>
      <c r="E12062" s="8" t="s">
        <v>46</v>
      </c>
      <c r="F12062" s="9">
        <f t="shared" si="688"/>
        <v>-107100000</v>
      </c>
      <c r="G12062" s="9">
        <v>-1071</v>
      </c>
      <c r="H12062" s="10">
        <v>-111727791</v>
      </c>
      <c r="I12062" s="11">
        <f t="shared" si="691"/>
        <v>7186322505.7405357</v>
      </c>
      <c r="J12062" s="11">
        <f t="shared" si="692"/>
        <v>69628</v>
      </c>
      <c r="K12062" s="11">
        <f t="shared" si="693"/>
        <v>103210.23877952171</v>
      </c>
      <c r="L12062" s="12">
        <f t="shared" si="690"/>
        <v>1189625.2671322525</v>
      </c>
      <c r="M12062" s="11">
        <f>COUNTIF(E$2:$E12062,E12062)</f>
        <v>3430</v>
      </c>
      <c r="O12062" t="str">
        <f t="shared" si="694"/>
        <v/>
      </c>
    </row>
    <row r="12063" spans="1:15" hidden="1">
      <c r="A12063" s="41" t="s">
        <v>120</v>
      </c>
      <c r="B12063" s="46">
        <v>45839</v>
      </c>
      <c r="C12063" s="8" t="s">
        <v>13</v>
      </c>
      <c r="D12063" s="8" t="s">
        <v>46</v>
      </c>
      <c r="E12063" s="8" t="s">
        <v>46</v>
      </c>
      <c r="F12063" s="9">
        <f t="shared" si="688"/>
        <v>-5300000</v>
      </c>
      <c r="G12063" s="9">
        <v>-53</v>
      </c>
      <c r="H12063" s="10">
        <v>-5529013</v>
      </c>
      <c r="I12063" s="11">
        <f t="shared" si="691"/>
        <v>7180852363.0852213</v>
      </c>
      <c r="J12063" s="11">
        <f t="shared" si="692"/>
        <v>69575</v>
      </c>
      <c r="K12063" s="11">
        <f t="shared" si="693"/>
        <v>103210.23877952171</v>
      </c>
      <c r="L12063" s="12">
        <f t="shared" si="690"/>
        <v>58870.344685349613</v>
      </c>
      <c r="M12063" s="11">
        <f>COUNTIF(E$2:$E12063,E12063)</f>
        <v>3431</v>
      </c>
      <c r="O12063" t="str">
        <f t="shared" si="694"/>
        <v/>
      </c>
    </row>
    <row r="12064" spans="1:15" hidden="1">
      <c r="A12064" s="41" t="s">
        <v>120</v>
      </c>
      <c r="B12064" s="46">
        <v>45839</v>
      </c>
      <c r="C12064" s="8" t="s">
        <v>13</v>
      </c>
      <c r="D12064" s="8" t="s">
        <v>46</v>
      </c>
      <c r="E12064" s="8" t="s">
        <v>46</v>
      </c>
      <c r="F12064" s="9">
        <f t="shared" si="688"/>
        <v>17000000</v>
      </c>
      <c r="G12064" s="9">
        <v>170</v>
      </c>
      <c r="H12064" s="10">
        <v>17782340</v>
      </c>
      <c r="I12064" s="11">
        <f t="shared" si="691"/>
        <v>7198634703.0852213</v>
      </c>
      <c r="J12064" s="11">
        <f t="shared" si="692"/>
        <v>69745</v>
      </c>
      <c r="K12064" s="11">
        <f t="shared" si="693"/>
        <v>103213.6311289013</v>
      </c>
      <c r="L12064" s="12">
        <f t="shared" si="690"/>
        <v>0</v>
      </c>
      <c r="M12064" s="11">
        <f>COUNTIF(E$2:$E12064,E12064)</f>
        <v>3432</v>
      </c>
      <c r="O12064" t="str">
        <f t="shared" si="694"/>
        <v/>
      </c>
    </row>
    <row r="12065" spans="1:15" hidden="1">
      <c r="A12065" s="41" t="s">
        <v>120</v>
      </c>
      <c r="B12065" s="46">
        <v>45839</v>
      </c>
      <c r="C12065" s="8" t="s">
        <v>13</v>
      </c>
      <c r="D12065" s="8" t="s">
        <v>46</v>
      </c>
      <c r="E12065" s="8" t="s">
        <v>46</v>
      </c>
      <c r="F12065" s="9">
        <f t="shared" si="688"/>
        <v>900000</v>
      </c>
      <c r="G12065" s="9">
        <v>9</v>
      </c>
      <c r="H12065" s="10">
        <v>938601</v>
      </c>
      <c r="I12065" s="11">
        <f t="shared" si="691"/>
        <v>7199573304.0852213</v>
      </c>
      <c r="J12065" s="11">
        <f t="shared" si="692"/>
        <v>69754</v>
      </c>
      <c r="K12065" s="11">
        <f t="shared" si="693"/>
        <v>103213.76987821804</v>
      </c>
      <c r="L12065" s="12">
        <f t="shared" si="690"/>
        <v>0</v>
      </c>
      <c r="M12065" s="11">
        <f>COUNTIF(E$2:$E12065,E12065)</f>
        <v>3433</v>
      </c>
      <c r="O12065" t="str">
        <f t="shared" si="694"/>
        <v/>
      </c>
    </row>
    <row r="12066" spans="1:15" hidden="1">
      <c r="A12066" s="41" t="s">
        <v>120</v>
      </c>
      <c r="B12066" s="46">
        <v>45839</v>
      </c>
      <c r="C12066" s="8" t="s">
        <v>13</v>
      </c>
      <c r="D12066" s="8" t="s">
        <v>46</v>
      </c>
      <c r="E12066" s="8" t="s">
        <v>46</v>
      </c>
      <c r="F12066" s="9">
        <f t="shared" si="688"/>
        <v>900000</v>
      </c>
      <c r="G12066" s="9">
        <v>9</v>
      </c>
      <c r="H12066" s="10">
        <v>939942</v>
      </c>
      <c r="I12066" s="11">
        <f t="shared" si="691"/>
        <v>7200513246.0852213</v>
      </c>
      <c r="J12066" s="11">
        <f t="shared" si="692"/>
        <v>69763</v>
      </c>
      <c r="K12066" s="11">
        <f t="shared" si="693"/>
        <v>103213.92781395899</v>
      </c>
      <c r="L12066" s="12">
        <f t="shared" si="690"/>
        <v>0</v>
      </c>
      <c r="M12066" s="11">
        <f>COUNTIF(E$2:$E12066,E12066)</f>
        <v>3434</v>
      </c>
      <c r="O12066" t="str">
        <f t="shared" si="694"/>
        <v/>
      </c>
    </row>
    <row r="12067" spans="1:15" hidden="1">
      <c r="A12067" s="41" t="s">
        <v>120</v>
      </c>
      <c r="B12067" s="46">
        <v>45839</v>
      </c>
      <c r="C12067" s="8" t="s">
        <v>13</v>
      </c>
      <c r="D12067" s="8" t="s">
        <v>15</v>
      </c>
      <c r="E12067" s="8" t="s">
        <v>15</v>
      </c>
      <c r="F12067" s="9">
        <f t="shared" si="688"/>
        <v>1800000</v>
      </c>
      <c r="G12067" s="9">
        <v>18</v>
      </c>
      <c r="H12067" s="10">
        <v>1964808</v>
      </c>
      <c r="I12067" s="11">
        <f t="shared" si="691"/>
        <v>879713693.14478326</v>
      </c>
      <c r="J12067" s="11">
        <f t="shared" si="692"/>
        <v>8091</v>
      </c>
      <c r="K12067" s="11">
        <f t="shared" si="693"/>
        <v>108727.43704669179</v>
      </c>
      <c r="L12067" s="12">
        <f t="shared" si="690"/>
        <v>0</v>
      </c>
      <c r="M12067" s="11">
        <f>COUNTIF(E$2:$E12067,E12067)</f>
        <v>3870</v>
      </c>
      <c r="O12067" t="str">
        <f t="shared" si="694"/>
        <v/>
      </c>
    </row>
    <row r="12068" spans="1:15" hidden="1">
      <c r="A12068" s="41" t="s">
        <v>120</v>
      </c>
      <c r="B12068" s="46">
        <v>45839</v>
      </c>
      <c r="C12068" s="8" t="s">
        <v>13</v>
      </c>
      <c r="D12068" s="8" t="s">
        <v>46</v>
      </c>
      <c r="E12068" s="8" t="s">
        <v>46</v>
      </c>
      <c r="F12068" s="9">
        <f t="shared" si="688"/>
        <v>-4700000</v>
      </c>
      <c r="G12068" s="9">
        <v>-47</v>
      </c>
      <c r="H12068" s="10">
        <v>-4903087</v>
      </c>
      <c r="I12068" s="11">
        <f t="shared" si="691"/>
        <v>7195662191.4779654</v>
      </c>
      <c r="J12068" s="11">
        <f t="shared" si="692"/>
        <v>69716</v>
      </c>
      <c r="K12068" s="11">
        <f t="shared" si="693"/>
        <v>103213.92781395899</v>
      </c>
      <c r="L12068" s="12">
        <f t="shared" si="690"/>
        <v>52032.392743927427</v>
      </c>
      <c r="M12068" s="11">
        <f>COUNTIF(E$2:$E12068,E12068)</f>
        <v>3435</v>
      </c>
      <c r="O12068" t="str">
        <f t="shared" si="694"/>
        <v/>
      </c>
    </row>
    <row r="12069" spans="1:15" hidden="1">
      <c r="A12069" s="41" t="s">
        <v>120</v>
      </c>
      <c r="B12069" s="46">
        <v>45839</v>
      </c>
      <c r="C12069" s="8" t="s">
        <v>13</v>
      </c>
      <c r="D12069" s="8" t="s">
        <v>46</v>
      </c>
      <c r="E12069" s="8" t="s">
        <v>46</v>
      </c>
      <c r="F12069" s="9">
        <f t="shared" si="688"/>
        <v>-19100000</v>
      </c>
      <c r="G12069" s="9">
        <v>-191</v>
      </c>
      <c r="H12069" s="10">
        <v>-19925311</v>
      </c>
      <c r="I12069" s="11">
        <f t="shared" si="691"/>
        <v>7175948331.2654991</v>
      </c>
      <c r="J12069" s="11">
        <f t="shared" si="692"/>
        <v>69525</v>
      </c>
      <c r="K12069" s="11">
        <f t="shared" si="693"/>
        <v>103213.92781395899</v>
      </c>
      <c r="L12069" s="12">
        <f t="shared" si="690"/>
        <v>211450.78753383458</v>
      </c>
      <c r="M12069" s="11">
        <f>COUNTIF(E$2:$E12069,E12069)</f>
        <v>3436</v>
      </c>
      <c r="O12069" t="str">
        <f t="shared" si="694"/>
        <v/>
      </c>
    </row>
    <row r="12070" spans="1:15" hidden="1">
      <c r="A12070" s="41" t="s">
        <v>120</v>
      </c>
      <c r="B12070" s="46">
        <v>45839</v>
      </c>
      <c r="C12070" s="8" t="s">
        <v>13</v>
      </c>
      <c r="D12070" s="8" t="s">
        <v>46</v>
      </c>
      <c r="E12070" s="8" t="s">
        <v>46</v>
      </c>
      <c r="F12070" s="9">
        <f t="shared" si="688"/>
        <v>900000</v>
      </c>
      <c r="G12070" s="9">
        <v>9</v>
      </c>
      <c r="H12070" s="10">
        <v>941274</v>
      </c>
      <c r="I12070" s="11">
        <f t="shared" si="691"/>
        <v>7176889605.2654991</v>
      </c>
      <c r="J12070" s="11">
        <f t="shared" si="692"/>
        <v>69534</v>
      </c>
      <c r="K12070" s="11">
        <f t="shared" si="693"/>
        <v>103214.10540549227</v>
      </c>
      <c r="L12070" s="12">
        <f t="shared" si="690"/>
        <v>0</v>
      </c>
      <c r="M12070" s="11">
        <f>COUNTIF(E$2:$E12070,E12070)</f>
        <v>3437</v>
      </c>
      <c r="O12070" t="str">
        <f t="shared" si="694"/>
        <v/>
      </c>
    </row>
    <row r="12071" spans="1:15" hidden="1">
      <c r="A12071" s="41" t="s">
        <v>120</v>
      </c>
      <c r="B12071" s="46">
        <v>45839</v>
      </c>
      <c r="C12071" s="8" t="s">
        <v>13</v>
      </c>
      <c r="D12071" s="8" t="s">
        <v>46</v>
      </c>
      <c r="E12071" s="8" t="s">
        <v>46</v>
      </c>
      <c r="F12071" s="9">
        <f t="shared" si="688"/>
        <v>-3800000</v>
      </c>
      <c r="G12071" s="9">
        <v>-38</v>
      </c>
      <c r="H12071" s="10">
        <v>-3964198</v>
      </c>
      <c r="I12071" s="11">
        <f t="shared" si="691"/>
        <v>7172967469.2600908</v>
      </c>
      <c r="J12071" s="11">
        <f t="shared" si="692"/>
        <v>69496</v>
      </c>
      <c r="K12071" s="11">
        <f t="shared" si="693"/>
        <v>103214.10540549227</v>
      </c>
      <c r="L12071" s="12">
        <f t="shared" si="690"/>
        <v>42061.994591293857</v>
      </c>
      <c r="M12071" s="11">
        <f>COUNTIF(E$2:$E12071,E12071)</f>
        <v>3438</v>
      </c>
      <c r="O12071" t="str">
        <f t="shared" si="694"/>
        <v/>
      </c>
    </row>
    <row r="12072" spans="1:15" hidden="1">
      <c r="A12072" s="41" t="s">
        <v>120</v>
      </c>
      <c r="B12072" s="46">
        <v>45839</v>
      </c>
      <c r="C12072" s="8" t="s">
        <v>13</v>
      </c>
      <c r="D12072" s="8" t="s">
        <v>46</v>
      </c>
      <c r="E12072" s="8" t="s">
        <v>46</v>
      </c>
      <c r="F12072" s="9">
        <f t="shared" si="688"/>
        <v>900000</v>
      </c>
      <c r="G12072" s="9">
        <v>9</v>
      </c>
      <c r="H12072" s="10">
        <v>941418</v>
      </c>
      <c r="I12072" s="11">
        <f t="shared" si="691"/>
        <v>7173908887.2600908</v>
      </c>
      <c r="J12072" s="11">
        <f t="shared" si="692"/>
        <v>69505</v>
      </c>
      <c r="K12072" s="11">
        <f t="shared" si="693"/>
        <v>103214.28511992074</v>
      </c>
      <c r="L12072" s="12">
        <f t="shared" si="690"/>
        <v>0</v>
      </c>
      <c r="M12072" s="11">
        <f>COUNTIF(E$2:$E12072,E12072)</f>
        <v>3439</v>
      </c>
      <c r="O12072" t="str">
        <f t="shared" si="694"/>
        <v/>
      </c>
    </row>
    <row r="12073" spans="1:15" hidden="1">
      <c r="A12073" s="41" t="s">
        <v>120</v>
      </c>
      <c r="B12073" s="46">
        <v>45839</v>
      </c>
      <c r="C12073" s="8" t="s">
        <v>13</v>
      </c>
      <c r="D12073" s="8" t="s">
        <v>15</v>
      </c>
      <c r="E12073" s="8" t="s">
        <v>15</v>
      </c>
      <c r="F12073" s="9">
        <f t="shared" si="688"/>
        <v>4500000</v>
      </c>
      <c r="G12073" s="9">
        <v>45</v>
      </c>
      <c r="H12073" s="10">
        <v>4948785</v>
      </c>
      <c r="I12073" s="11">
        <f t="shared" si="691"/>
        <v>884662478.14478326</v>
      </c>
      <c r="J12073" s="11">
        <f t="shared" si="692"/>
        <v>8136</v>
      </c>
      <c r="K12073" s="11">
        <f t="shared" si="693"/>
        <v>108734.32622231849</v>
      </c>
      <c r="L12073" s="12">
        <f t="shared" si="690"/>
        <v>0</v>
      </c>
      <c r="M12073" s="11">
        <f>COUNTIF(E$2:$E12073,E12073)</f>
        <v>3871</v>
      </c>
      <c r="O12073" t="str">
        <f t="shared" si="694"/>
        <v/>
      </c>
    </row>
    <row r="12074" spans="1:15" hidden="1">
      <c r="A12074" s="41" t="s">
        <v>120</v>
      </c>
      <c r="B12074" s="46">
        <v>45839</v>
      </c>
      <c r="C12074" s="8" t="s">
        <v>13</v>
      </c>
      <c r="D12074" s="8" t="s">
        <v>14</v>
      </c>
      <c r="E12074" s="8" t="s">
        <v>14</v>
      </c>
      <c r="F12074" s="9">
        <f t="shared" ref="F12074:F12137" si="695">100000*G12074</f>
        <v>8900000</v>
      </c>
      <c r="G12074" s="9">
        <v>89</v>
      </c>
      <c r="H12074" s="10">
        <v>9588059</v>
      </c>
      <c r="I12074" s="11">
        <f t="shared" si="691"/>
        <v>15699892312.714233</v>
      </c>
      <c r="J12074" s="11">
        <f t="shared" si="692"/>
        <v>151936</v>
      </c>
      <c r="K12074" s="11">
        <f t="shared" si="693"/>
        <v>103332.27354092666</v>
      </c>
      <c r="L12074" s="12">
        <f t="shared" si="690"/>
        <v>0</v>
      </c>
      <c r="M12074" s="11">
        <f>COUNTIF(E$2:$E12074,E12074)</f>
        <v>2206</v>
      </c>
      <c r="O12074" t="str">
        <f t="shared" si="694"/>
        <v/>
      </c>
    </row>
    <row r="12075" spans="1:15" hidden="1">
      <c r="A12075" s="41" t="s">
        <v>120</v>
      </c>
      <c r="B12075" s="46">
        <v>45839</v>
      </c>
      <c r="C12075" s="8" t="s">
        <v>13</v>
      </c>
      <c r="D12075" s="8" t="s">
        <v>46</v>
      </c>
      <c r="E12075" s="8" t="s">
        <v>46</v>
      </c>
      <c r="F12075" s="9">
        <f t="shared" si="695"/>
        <v>-9500000</v>
      </c>
      <c r="G12075" s="9">
        <v>-95</v>
      </c>
      <c r="H12075" s="10">
        <v>-9910495</v>
      </c>
      <c r="I12075" s="11">
        <f t="shared" si="691"/>
        <v>7164103530.1736984</v>
      </c>
      <c r="J12075" s="11">
        <f t="shared" si="692"/>
        <v>69410</v>
      </c>
      <c r="K12075" s="11">
        <f t="shared" si="693"/>
        <v>103214.28511992074</v>
      </c>
      <c r="L12075" s="12">
        <f t="shared" si="690"/>
        <v>105137.9136075303</v>
      </c>
      <c r="M12075" s="11">
        <f>COUNTIF(E$2:$E12075,E12075)</f>
        <v>3440</v>
      </c>
      <c r="O12075" t="str">
        <f t="shared" si="694"/>
        <v/>
      </c>
    </row>
    <row r="12076" spans="1:15" hidden="1">
      <c r="A12076" s="41" t="s">
        <v>120</v>
      </c>
      <c r="B12076" s="46">
        <v>45839</v>
      </c>
      <c r="C12076" s="8" t="s">
        <v>13</v>
      </c>
      <c r="D12076" s="8" t="s">
        <v>14</v>
      </c>
      <c r="E12076" s="8" t="s">
        <v>14</v>
      </c>
      <c r="F12076" s="9">
        <f t="shared" si="695"/>
        <v>9200000</v>
      </c>
      <c r="G12076" s="9">
        <v>92</v>
      </c>
      <c r="H12076" s="10">
        <v>9909504</v>
      </c>
      <c r="I12076" s="11">
        <f t="shared" si="691"/>
        <v>15709801816.714233</v>
      </c>
      <c r="J12076" s="11">
        <f t="shared" si="692"/>
        <v>152028</v>
      </c>
      <c r="K12076" s="11">
        <f t="shared" si="693"/>
        <v>103334.92393976264</v>
      </c>
      <c r="L12076" s="12">
        <f t="shared" si="690"/>
        <v>0</v>
      </c>
      <c r="M12076" s="11">
        <f>COUNTIF(E$2:$E12076,E12076)</f>
        <v>2207</v>
      </c>
      <c r="O12076" t="str">
        <f t="shared" si="694"/>
        <v/>
      </c>
    </row>
    <row r="12077" spans="1:15" hidden="1">
      <c r="A12077" s="41" t="s">
        <v>120</v>
      </c>
      <c r="B12077" s="46">
        <v>45839</v>
      </c>
      <c r="C12077" s="8" t="s">
        <v>13</v>
      </c>
      <c r="D12077" s="8" t="s">
        <v>46</v>
      </c>
      <c r="E12077" s="8" t="s">
        <v>46</v>
      </c>
      <c r="F12077" s="9">
        <f t="shared" si="695"/>
        <v>900000</v>
      </c>
      <c r="G12077" s="9">
        <v>9</v>
      </c>
      <c r="H12077" s="10">
        <v>941418</v>
      </c>
      <c r="I12077" s="11">
        <f t="shared" si="691"/>
        <v>7165044948.1736984</v>
      </c>
      <c r="J12077" s="11">
        <f t="shared" si="692"/>
        <v>69419</v>
      </c>
      <c r="K12077" s="11">
        <f t="shared" si="693"/>
        <v>103214.4650336896</v>
      </c>
      <c r="L12077" s="12">
        <f t="shared" si="690"/>
        <v>0</v>
      </c>
      <c r="M12077" s="11">
        <f>COUNTIF(E$2:$E12077,E12077)</f>
        <v>3441</v>
      </c>
      <c r="O12077" t="str">
        <f t="shared" si="694"/>
        <v/>
      </c>
    </row>
    <row r="12078" spans="1:15" hidden="1">
      <c r="A12078" s="41" t="s">
        <v>120</v>
      </c>
      <c r="B12078" s="46">
        <v>45839</v>
      </c>
      <c r="C12078" s="8" t="s">
        <v>13</v>
      </c>
      <c r="D12078" s="8" t="s">
        <v>46</v>
      </c>
      <c r="E12078" s="8" t="s">
        <v>46</v>
      </c>
      <c r="F12078" s="9">
        <f t="shared" si="695"/>
        <v>-14300000</v>
      </c>
      <c r="G12078" s="9">
        <v>-143</v>
      </c>
      <c r="H12078" s="10">
        <v>-14917903</v>
      </c>
      <c r="I12078" s="11">
        <f t="shared" si="691"/>
        <v>7150285279.6738806</v>
      </c>
      <c r="J12078" s="11">
        <f t="shared" si="692"/>
        <v>69276</v>
      </c>
      <c r="K12078" s="11">
        <f t="shared" si="693"/>
        <v>103214.4650336896</v>
      </c>
      <c r="L12078" s="12">
        <f t="shared" si="690"/>
        <v>158234.50018238649</v>
      </c>
      <c r="M12078" s="11">
        <f>COUNTIF(E$2:$E12078,E12078)</f>
        <v>3442</v>
      </c>
      <c r="O12078" t="str">
        <f t="shared" si="694"/>
        <v/>
      </c>
    </row>
    <row r="12079" spans="1:15" hidden="1">
      <c r="A12079" s="41" t="s">
        <v>120</v>
      </c>
      <c r="B12079" s="46">
        <v>45839</v>
      </c>
      <c r="C12079" s="8" t="s">
        <v>13</v>
      </c>
      <c r="D12079" s="8" t="s">
        <v>46</v>
      </c>
      <c r="E12079" s="8" t="s">
        <v>46</v>
      </c>
      <c r="F12079" s="9">
        <f t="shared" si="695"/>
        <v>1900000</v>
      </c>
      <c r="G12079" s="9">
        <v>19</v>
      </c>
      <c r="H12079" s="10">
        <v>1987134</v>
      </c>
      <c r="I12079" s="11">
        <f t="shared" si="691"/>
        <v>7152272413.6738806</v>
      </c>
      <c r="J12079" s="11">
        <f t="shared" si="692"/>
        <v>69295</v>
      </c>
      <c r="K12079" s="11">
        <f t="shared" si="693"/>
        <v>103214.84109494019</v>
      </c>
      <c r="L12079" s="12">
        <f t="shared" si="690"/>
        <v>0</v>
      </c>
      <c r="M12079" s="11">
        <f>COUNTIF(E$2:$E12079,E12079)</f>
        <v>3443</v>
      </c>
      <c r="O12079" t="str">
        <f t="shared" si="694"/>
        <v/>
      </c>
    </row>
    <row r="12080" spans="1:15" hidden="1">
      <c r="A12080" s="41" t="s">
        <v>120</v>
      </c>
      <c r="B12080" s="46">
        <v>45839</v>
      </c>
      <c r="C12080" s="8" t="s">
        <v>13</v>
      </c>
      <c r="D12080" s="8" t="s">
        <v>46</v>
      </c>
      <c r="E12080" s="8" t="s">
        <v>46</v>
      </c>
      <c r="F12080" s="9">
        <f t="shared" si="695"/>
        <v>-1100000</v>
      </c>
      <c r="G12080" s="9">
        <v>-11</v>
      </c>
      <c r="H12080" s="10">
        <v>-1147531</v>
      </c>
      <c r="I12080" s="11">
        <f t="shared" si="691"/>
        <v>7151137050.4218359</v>
      </c>
      <c r="J12080" s="11">
        <f t="shared" si="692"/>
        <v>69284</v>
      </c>
      <c r="K12080" s="11">
        <f t="shared" si="693"/>
        <v>103214.84109494019</v>
      </c>
      <c r="L12080" s="12">
        <f t="shared" ref="L12080:L12144" si="696">IF(G12080&lt;0,K12080*G12080-H12080,0)</f>
        <v>12167.747955658007</v>
      </c>
      <c r="M12080" s="11">
        <f>COUNTIF(E$2:$E12080,E12080)</f>
        <v>3444</v>
      </c>
      <c r="O12080" t="str">
        <f t="shared" si="694"/>
        <v/>
      </c>
    </row>
    <row r="12081" spans="1:15" hidden="1">
      <c r="A12081" s="41" t="s">
        <v>120</v>
      </c>
      <c r="B12081" s="46">
        <v>45839</v>
      </c>
      <c r="C12081" s="8" t="s">
        <v>13</v>
      </c>
      <c r="D12081" s="8" t="s">
        <v>46</v>
      </c>
      <c r="E12081" s="8" t="s">
        <v>46</v>
      </c>
      <c r="F12081" s="9">
        <f t="shared" si="695"/>
        <v>-105300000</v>
      </c>
      <c r="G12081" s="9">
        <v>-1053</v>
      </c>
      <c r="H12081" s="10">
        <v>-109850013</v>
      </c>
      <c r="I12081" s="11">
        <f t="shared" si="691"/>
        <v>7042451822.7488642</v>
      </c>
      <c r="J12081" s="11">
        <f t="shared" si="692"/>
        <v>68231</v>
      </c>
      <c r="K12081" s="11">
        <f t="shared" si="693"/>
        <v>103214.84109494019</v>
      </c>
      <c r="L12081" s="12">
        <f t="shared" si="696"/>
        <v>1164785.3270279765</v>
      </c>
      <c r="M12081" s="11">
        <f>COUNTIF(E$2:$E12081,E12081)</f>
        <v>3445</v>
      </c>
      <c r="O12081" t="str">
        <f t="shared" si="694"/>
        <v/>
      </c>
    </row>
    <row r="12082" spans="1:15" hidden="1">
      <c r="A12082" s="41" t="s">
        <v>120</v>
      </c>
      <c r="B12082" s="46">
        <v>45839</v>
      </c>
      <c r="C12082" s="8" t="s">
        <v>13</v>
      </c>
      <c r="D12082" s="8" t="s">
        <v>46</v>
      </c>
      <c r="E12082" s="8" t="s">
        <v>46</v>
      </c>
      <c r="F12082" s="9">
        <f t="shared" si="695"/>
        <v>-900000</v>
      </c>
      <c r="G12082" s="9">
        <v>-9</v>
      </c>
      <c r="H12082" s="10">
        <v>-938889</v>
      </c>
      <c r="I12082" s="11">
        <f t="shared" si="691"/>
        <v>7041522889.1790094</v>
      </c>
      <c r="J12082" s="11">
        <f t="shared" si="692"/>
        <v>68222</v>
      </c>
      <c r="K12082" s="11">
        <f t="shared" si="693"/>
        <v>103214.84109494019</v>
      </c>
      <c r="L12082" s="12">
        <f t="shared" si="696"/>
        <v>9955.4301455382956</v>
      </c>
      <c r="M12082" s="11">
        <f>COUNTIF(E$2:$E12082,E12082)</f>
        <v>3446</v>
      </c>
      <c r="O12082" t="str">
        <f t="shared" si="694"/>
        <v/>
      </c>
    </row>
    <row r="12083" spans="1:15" hidden="1">
      <c r="A12083" s="41" t="s">
        <v>120</v>
      </c>
      <c r="B12083" s="46">
        <v>45839</v>
      </c>
      <c r="C12083" s="8" t="s">
        <v>13</v>
      </c>
      <c r="D12083" s="8" t="s">
        <v>15</v>
      </c>
      <c r="E12083" s="8" t="s">
        <v>15</v>
      </c>
      <c r="F12083" s="9">
        <f t="shared" si="695"/>
        <v>3500000</v>
      </c>
      <c r="G12083" s="9">
        <v>35</v>
      </c>
      <c r="H12083" s="10">
        <v>3852240</v>
      </c>
      <c r="I12083" s="11">
        <f t="shared" si="691"/>
        <v>888514718.14478326</v>
      </c>
      <c r="J12083" s="11">
        <f t="shared" si="692"/>
        <v>8171</v>
      </c>
      <c r="K12083" s="11">
        <f t="shared" si="693"/>
        <v>108740.02180207848</v>
      </c>
      <c r="L12083" s="12">
        <f t="shared" si="696"/>
        <v>0</v>
      </c>
      <c r="M12083" s="11">
        <f>COUNTIF(E$2:$E12083,E12083)</f>
        <v>3872</v>
      </c>
      <c r="O12083" t="str">
        <f t="shared" si="694"/>
        <v/>
      </c>
    </row>
    <row r="12084" spans="1:15" hidden="1">
      <c r="A12084" s="41" t="s">
        <v>120</v>
      </c>
      <c r="B12084" s="46">
        <v>45839</v>
      </c>
      <c r="C12084" s="8" t="s">
        <v>13</v>
      </c>
      <c r="D12084" s="8" t="s">
        <v>46</v>
      </c>
      <c r="E12084" s="8" t="s">
        <v>46</v>
      </c>
      <c r="F12084" s="9">
        <f t="shared" si="695"/>
        <v>1400000</v>
      </c>
      <c r="G12084" s="9">
        <v>14</v>
      </c>
      <c r="H12084" s="10">
        <v>1460046</v>
      </c>
      <c r="I12084" s="11">
        <f t="shared" si="691"/>
        <v>7042982935.1790094</v>
      </c>
      <c r="J12084" s="11">
        <f t="shared" si="692"/>
        <v>68236</v>
      </c>
      <c r="K12084" s="11">
        <f t="shared" si="693"/>
        <v>103215.06148043569</v>
      </c>
      <c r="L12084" s="12">
        <f t="shared" si="696"/>
        <v>0</v>
      </c>
      <c r="M12084" s="11">
        <f>COUNTIF(E$2:$E12084,E12084)</f>
        <v>3447</v>
      </c>
      <c r="O12084" t="str">
        <f t="shared" si="694"/>
        <v/>
      </c>
    </row>
    <row r="12085" spans="1:15" hidden="1">
      <c r="A12085" s="41" t="s">
        <v>120</v>
      </c>
      <c r="B12085" s="46">
        <v>45839</v>
      </c>
      <c r="C12085" s="8" t="s">
        <v>13</v>
      </c>
      <c r="D12085" s="8" t="s">
        <v>46</v>
      </c>
      <c r="E12085" s="8" t="s">
        <v>46</v>
      </c>
      <c r="F12085" s="9">
        <f t="shared" si="695"/>
        <v>-1400000</v>
      </c>
      <c r="G12085" s="9">
        <v>-14</v>
      </c>
      <c r="H12085" s="10">
        <v>-1460494</v>
      </c>
      <c r="I12085" s="11">
        <f t="shared" si="691"/>
        <v>7041537924.3182831</v>
      </c>
      <c r="J12085" s="11">
        <f t="shared" si="692"/>
        <v>68222</v>
      </c>
      <c r="K12085" s="11">
        <f t="shared" si="693"/>
        <v>103215.06148043569</v>
      </c>
      <c r="L12085" s="12">
        <f t="shared" si="696"/>
        <v>15483.139273900306</v>
      </c>
      <c r="M12085" s="11">
        <f>COUNTIF(E$2:$E12085,E12085)</f>
        <v>3448</v>
      </c>
      <c r="O12085" t="str">
        <f t="shared" si="694"/>
        <v/>
      </c>
    </row>
    <row r="12086" spans="1:15" hidden="1">
      <c r="A12086" s="41" t="s">
        <v>120</v>
      </c>
      <c r="B12086" s="46">
        <v>45839</v>
      </c>
      <c r="C12086" s="8" t="s">
        <v>13</v>
      </c>
      <c r="D12086" s="8" t="s">
        <v>46</v>
      </c>
      <c r="E12086" s="8" t="s">
        <v>46</v>
      </c>
      <c r="F12086" s="9">
        <f t="shared" si="695"/>
        <v>900000</v>
      </c>
      <c r="G12086" s="9">
        <v>9</v>
      </c>
      <c r="H12086" s="10">
        <v>941418</v>
      </c>
      <c r="I12086" s="11">
        <f t="shared" si="691"/>
        <v>7042479342.3182831</v>
      </c>
      <c r="J12086" s="11">
        <f t="shared" si="692"/>
        <v>68231</v>
      </c>
      <c r="K12086" s="11">
        <f t="shared" si="693"/>
        <v>103215.24442435672</v>
      </c>
      <c r="L12086" s="12">
        <f t="shared" si="696"/>
        <v>0</v>
      </c>
      <c r="M12086" s="11">
        <f>COUNTIF(E$2:$E12086,E12086)</f>
        <v>3449</v>
      </c>
      <c r="O12086" t="str">
        <f t="shared" si="694"/>
        <v/>
      </c>
    </row>
    <row r="12087" spans="1:15" hidden="1">
      <c r="A12087" s="41" t="s">
        <v>120</v>
      </c>
      <c r="B12087" s="46">
        <v>45839</v>
      </c>
      <c r="C12087" s="8" t="s">
        <v>13</v>
      </c>
      <c r="D12087" s="8" t="s">
        <v>46</v>
      </c>
      <c r="E12087" s="8" t="s">
        <v>46</v>
      </c>
      <c r="F12087" s="9">
        <f t="shared" si="695"/>
        <v>-1188100000</v>
      </c>
      <c r="G12087" s="9">
        <v>-11881</v>
      </c>
      <c r="H12087" s="10">
        <v>-1239437801</v>
      </c>
      <c r="I12087" s="11">
        <f t="shared" si="691"/>
        <v>5816179023.312501</v>
      </c>
      <c r="J12087" s="11">
        <f t="shared" si="692"/>
        <v>56350</v>
      </c>
      <c r="K12087" s="11">
        <f t="shared" si="693"/>
        <v>103215.24442435672</v>
      </c>
      <c r="L12087" s="12">
        <f t="shared" si="696"/>
        <v>13137481.994217873</v>
      </c>
      <c r="M12087" s="11">
        <f>COUNTIF(E$2:$E12087,E12087)</f>
        <v>3450</v>
      </c>
      <c r="O12087" t="str">
        <f t="shared" si="694"/>
        <v/>
      </c>
    </row>
    <row r="12088" spans="1:15" hidden="1">
      <c r="A12088" s="41" t="s">
        <v>120</v>
      </c>
      <c r="B12088" s="46">
        <v>45839</v>
      </c>
      <c r="C12088" s="8" t="s">
        <v>13</v>
      </c>
      <c r="D12088" s="8" t="s">
        <v>46</v>
      </c>
      <c r="E12088" s="8" t="s">
        <v>46</v>
      </c>
      <c r="F12088" s="9">
        <f t="shared" si="695"/>
        <v>-9500000</v>
      </c>
      <c r="G12088" s="9">
        <v>-95</v>
      </c>
      <c r="H12088" s="10">
        <v>-9910495</v>
      </c>
      <c r="I12088" s="11">
        <f t="shared" si="691"/>
        <v>5806373575.0921869</v>
      </c>
      <c r="J12088" s="11">
        <f t="shared" si="692"/>
        <v>56255</v>
      </c>
      <c r="K12088" s="11">
        <f t="shared" si="693"/>
        <v>103215.24442435672</v>
      </c>
      <c r="L12088" s="12">
        <f t="shared" si="696"/>
        <v>105046.77968611196</v>
      </c>
      <c r="M12088" s="11">
        <f>COUNTIF(E$2:$E12088,E12088)</f>
        <v>3451</v>
      </c>
      <c r="O12088" t="str">
        <f t="shared" si="694"/>
        <v/>
      </c>
    </row>
    <row r="12089" spans="1:15" hidden="1">
      <c r="A12089" s="41" t="s">
        <v>120</v>
      </c>
      <c r="B12089" s="46">
        <v>45839</v>
      </c>
      <c r="C12089" s="8" t="s">
        <v>13</v>
      </c>
      <c r="D12089" s="8" t="s">
        <v>46</v>
      </c>
      <c r="E12089" s="8" t="s">
        <v>46</v>
      </c>
      <c r="F12089" s="9">
        <f t="shared" si="695"/>
        <v>-11600000</v>
      </c>
      <c r="G12089" s="9">
        <v>-116</v>
      </c>
      <c r="H12089" s="10">
        <v>-12101236</v>
      </c>
      <c r="I12089" s="11">
        <f t="shared" si="691"/>
        <v>5794400606.7389612</v>
      </c>
      <c r="J12089" s="11">
        <f t="shared" si="692"/>
        <v>56139</v>
      </c>
      <c r="K12089" s="11">
        <f t="shared" si="693"/>
        <v>103215.24442435672</v>
      </c>
      <c r="L12089" s="12">
        <f t="shared" si="696"/>
        <v>128267.64677462168</v>
      </c>
      <c r="M12089" s="11">
        <f>COUNTIF(E$2:$E12089,E12089)</f>
        <v>3452</v>
      </c>
      <c r="O12089" t="str">
        <f t="shared" si="694"/>
        <v/>
      </c>
    </row>
    <row r="12090" spans="1:15" hidden="1">
      <c r="A12090" s="41" t="s">
        <v>120</v>
      </c>
      <c r="B12090" s="46">
        <v>45839</v>
      </c>
      <c r="C12090" s="8" t="s">
        <v>13</v>
      </c>
      <c r="D12090" s="8" t="s">
        <v>46</v>
      </c>
      <c r="E12090" s="8" t="s">
        <v>46</v>
      </c>
      <c r="F12090" s="9">
        <f t="shared" si="695"/>
        <v>-900000</v>
      </c>
      <c r="G12090" s="9">
        <v>-9</v>
      </c>
      <c r="H12090" s="10">
        <v>-938889</v>
      </c>
      <c r="I12090" s="11">
        <f t="shared" si="691"/>
        <v>5793471669.5391417</v>
      </c>
      <c r="J12090" s="11">
        <f t="shared" si="692"/>
        <v>56130</v>
      </c>
      <c r="K12090" s="11">
        <f t="shared" si="693"/>
        <v>103215.24442435672</v>
      </c>
      <c r="L12090" s="12">
        <f t="shared" si="696"/>
        <v>9951.8001807895489</v>
      </c>
      <c r="M12090" s="11">
        <f>COUNTIF(E$2:$E12090,E12090)</f>
        <v>3453</v>
      </c>
      <c r="O12090" t="str">
        <f t="shared" si="694"/>
        <v/>
      </c>
    </row>
    <row r="12091" spans="1:15" hidden="1">
      <c r="A12091" s="41" t="s">
        <v>120</v>
      </c>
      <c r="B12091" s="46">
        <v>45839</v>
      </c>
      <c r="C12091" s="8" t="s">
        <v>13</v>
      </c>
      <c r="D12091" s="8" t="s">
        <v>46</v>
      </c>
      <c r="E12091" s="8" t="s">
        <v>46</v>
      </c>
      <c r="F12091" s="9">
        <f t="shared" si="695"/>
        <v>-76600000</v>
      </c>
      <c r="G12091" s="9">
        <v>-766</v>
      </c>
      <c r="H12091" s="10">
        <v>-79909886</v>
      </c>
      <c r="I12091" s="11">
        <f t="shared" si="691"/>
        <v>5714408792.3100843</v>
      </c>
      <c r="J12091" s="11">
        <f t="shared" si="692"/>
        <v>55364</v>
      </c>
      <c r="K12091" s="11">
        <f t="shared" si="693"/>
        <v>103215.24442435672</v>
      </c>
      <c r="L12091" s="12">
        <f t="shared" si="696"/>
        <v>847008.77094276249</v>
      </c>
      <c r="M12091" s="11">
        <f>COUNTIF(E$2:$E12091,E12091)</f>
        <v>3454</v>
      </c>
      <c r="O12091" t="str">
        <f t="shared" si="694"/>
        <v/>
      </c>
    </row>
    <row r="12092" spans="1:15" hidden="1">
      <c r="A12092" s="41" t="s">
        <v>120</v>
      </c>
      <c r="B12092" s="46">
        <v>45839</v>
      </c>
      <c r="C12092" s="8" t="s">
        <v>13</v>
      </c>
      <c r="D12092" s="8" t="s">
        <v>46</v>
      </c>
      <c r="E12092" s="8" t="s">
        <v>46</v>
      </c>
      <c r="F12092" s="9">
        <f t="shared" si="695"/>
        <v>-900000</v>
      </c>
      <c r="G12092" s="9">
        <v>-9</v>
      </c>
      <c r="H12092" s="10">
        <v>-938889</v>
      </c>
      <c r="I12092" s="11">
        <f t="shared" ref="I12092:I12137" si="697">IF(H12092&gt;=0,IF(M12092=1,H12092,SUMIFS(I:I,E:E,E12092,M:M,M12092-1)+H12092),SUMIFS(I:I,E:E,E12092,M:M,M12092-1)+K12092*G12092)</f>
        <v>5713479855.1102648</v>
      </c>
      <c r="J12092" s="11">
        <f t="shared" ref="J12092:J12137" si="698">IF(M12092=1,G12092,SUMIFS($J:$J,$E:$E,E12092,$M:$M,M12092-1)+G12092)</f>
        <v>55355</v>
      </c>
      <c r="K12092" s="11">
        <f t="shared" ref="K12092:K12137" si="699">IF(H12092&gt;=0,I12092/J12092,SUMIFS($K:$K,$E:$E,E12092,$M:$M,M12092-1))</f>
        <v>103215.24442435672</v>
      </c>
      <c r="L12092" s="12">
        <f t="shared" si="696"/>
        <v>9951.8001807895489</v>
      </c>
      <c r="M12092" s="11">
        <f>COUNTIF(E$2:$E12092,E12092)</f>
        <v>3455</v>
      </c>
      <c r="O12092" t="str">
        <f t="shared" ref="O12092:O12155" si="700">IF(M12092=_xlfn.MAXIFS(M:M,D:D,D12092),"X","")</f>
        <v/>
      </c>
    </row>
    <row r="12093" spans="1:15" hidden="1">
      <c r="A12093" s="41" t="s">
        <v>120</v>
      </c>
      <c r="B12093" s="46">
        <v>45839</v>
      </c>
      <c r="C12093" s="8" t="s">
        <v>13</v>
      </c>
      <c r="D12093" s="8" t="s">
        <v>90</v>
      </c>
      <c r="E12093" s="8" t="s">
        <v>90</v>
      </c>
      <c r="F12093" s="9">
        <f t="shared" si="695"/>
        <v>900000</v>
      </c>
      <c r="G12093" s="9">
        <v>9</v>
      </c>
      <c r="H12093" s="10">
        <v>978228</v>
      </c>
      <c r="I12093" s="11">
        <f t="shared" si="697"/>
        <v>5340924795.24438</v>
      </c>
      <c r="J12093" s="11">
        <f t="shared" si="698"/>
        <v>50443</v>
      </c>
      <c r="K12093" s="11">
        <f t="shared" si="699"/>
        <v>105880.39559987273</v>
      </c>
      <c r="L12093" s="12">
        <f t="shared" si="696"/>
        <v>0</v>
      </c>
      <c r="M12093" s="11">
        <f>COUNTIF(E$2:$E12093,E12093)</f>
        <v>1879</v>
      </c>
      <c r="O12093" t="str">
        <f t="shared" si="700"/>
        <v/>
      </c>
    </row>
    <row r="12094" spans="1:15" hidden="1">
      <c r="A12094" s="41" t="s">
        <v>120</v>
      </c>
      <c r="B12094" s="46">
        <v>45839</v>
      </c>
      <c r="C12094" s="8" t="s">
        <v>13</v>
      </c>
      <c r="D12094" s="8" t="s">
        <v>90</v>
      </c>
      <c r="E12094" s="8" t="s">
        <v>90</v>
      </c>
      <c r="F12094" s="9">
        <f t="shared" si="695"/>
        <v>1800000</v>
      </c>
      <c r="G12094" s="9">
        <v>18</v>
      </c>
      <c r="H12094" s="10">
        <v>1954980</v>
      </c>
      <c r="I12094" s="11">
        <f t="shared" si="697"/>
        <v>5342879775.24438</v>
      </c>
      <c r="J12094" s="11">
        <f t="shared" si="698"/>
        <v>50461</v>
      </c>
      <c r="K12094" s="11">
        <f t="shared" si="699"/>
        <v>105881.36928012485</v>
      </c>
      <c r="L12094" s="12">
        <f t="shared" si="696"/>
        <v>0</v>
      </c>
      <c r="M12094" s="11">
        <f>COUNTIF(E$2:$E12094,E12094)</f>
        <v>1880</v>
      </c>
      <c r="O12094" t="str">
        <f t="shared" si="700"/>
        <v/>
      </c>
    </row>
    <row r="12095" spans="1:15" hidden="1">
      <c r="A12095" s="41" t="s">
        <v>120</v>
      </c>
      <c r="B12095" s="46">
        <v>45839</v>
      </c>
      <c r="C12095" s="8" t="s">
        <v>13</v>
      </c>
      <c r="D12095" s="8" t="s">
        <v>15</v>
      </c>
      <c r="E12095" s="8" t="s">
        <v>15</v>
      </c>
      <c r="F12095" s="9">
        <f t="shared" si="695"/>
        <v>2700000</v>
      </c>
      <c r="G12095" s="9">
        <v>27</v>
      </c>
      <c r="H12095" s="10">
        <v>2947212</v>
      </c>
      <c r="I12095" s="11">
        <f t="shared" si="697"/>
        <v>891461930.14478326</v>
      </c>
      <c r="J12095" s="11">
        <f t="shared" si="698"/>
        <v>8198</v>
      </c>
      <c r="K12095" s="11">
        <f t="shared" si="699"/>
        <v>108741.39182053956</v>
      </c>
      <c r="L12095" s="12">
        <f t="shared" si="696"/>
        <v>0</v>
      </c>
      <c r="M12095" s="11">
        <f>COUNTIF(E$2:$E12095,E12095)</f>
        <v>3873</v>
      </c>
      <c r="O12095" t="str">
        <f t="shared" si="700"/>
        <v/>
      </c>
    </row>
    <row r="12096" spans="1:15" hidden="1">
      <c r="A12096" s="41" t="s">
        <v>120</v>
      </c>
      <c r="B12096" s="46">
        <v>45839</v>
      </c>
      <c r="C12096" s="8" t="s">
        <v>13</v>
      </c>
      <c r="D12096" s="8" t="s">
        <v>15</v>
      </c>
      <c r="E12096" s="8" t="s">
        <v>15</v>
      </c>
      <c r="F12096" s="9">
        <f t="shared" si="695"/>
        <v>900000</v>
      </c>
      <c r="G12096" s="9">
        <v>9</v>
      </c>
      <c r="H12096" s="10">
        <v>979965</v>
      </c>
      <c r="I12096" s="11">
        <f t="shared" si="697"/>
        <v>892441895.14478326</v>
      </c>
      <c r="J12096" s="11">
        <f t="shared" si="698"/>
        <v>8207</v>
      </c>
      <c r="K12096" s="11">
        <f t="shared" si="699"/>
        <v>108741.54930483529</v>
      </c>
      <c r="L12096" s="12">
        <f t="shared" si="696"/>
        <v>0</v>
      </c>
      <c r="M12096" s="11">
        <f>COUNTIF(E$2:$E12096,E12096)</f>
        <v>3874</v>
      </c>
      <c r="O12096" t="str">
        <f t="shared" si="700"/>
        <v/>
      </c>
    </row>
    <row r="12097" spans="1:15" hidden="1">
      <c r="A12097" s="41" t="s">
        <v>120</v>
      </c>
      <c r="B12097" s="46">
        <v>45839</v>
      </c>
      <c r="C12097" s="8" t="s">
        <v>13</v>
      </c>
      <c r="D12097" s="8" t="s">
        <v>46</v>
      </c>
      <c r="E12097" s="8" t="s">
        <v>46</v>
      </c>
      <c r="F12097" s="9">
        <f t="shared" si="695"/>
        <v>-2300000</v>
      </c>
      <c r="G12097" s="9">
        <v>-23</v>
      </c>
      <c r="H12097" s="10">
        <v>-2399383</v>
      </c>
      <c r="I12097" s="11">
        <f t="shared" si="697"/>
        <v>5711105904.4885044</v>
      </c>
      <c r="J12097" s="11">
        <f t="shared" si="698"/>
        <v>55332</v>
      </c>
      <c r="K12097" s="11">
        <f t="shared" si="699"/>
        <v>103215.24442435672</v>
      </c>
      <c r="L12097" s="12">
        <f t="shared" si="696"/>
        <v>25432.378239795566</v>
      </c>
      <c r="M12097" s="11">
        <f>COUNTIF(E$2:$E12097,E12097)</f>
        <v>3456</v>
      </c>
      <c r="O12097" t="str">
        <f t="shared" si="700"/>
        <v/>
      </c>
    </row>
    <row r="12098" spans="1:15" hidden="1">
      <c r="A12098" s="41" t="s">
        <v>120</v>
      </c>
      <c r="B12098" s="46">
        <v>45839</v>
      </c>
      <c r="C12098" s="8" t="s">
        <v>13</v>
      </c>
      <c r="D12098" s="8" t="s">
        <v>15</v>
      </c>
      <c r="E12098" s="8" t="s">
        <v>15</v>
      </c>
      <c r="F12098" s="9">
        <f t="shared" si="695"/>
        <v>2700000</v>
      </c>
      <c r="G12098" s="9">
        <v>27</v>
      </c>
      <c r="H12098" s="10">
        <v>2920914</v>
      </c>
      <c r="I12098" s="11">
        <f t="shared" si="697"/>
        <v>895362809.14478326</v>
      </c>
      <c r="J12098" s="11">
        <f t="shared" si="698"/>
        <v>8234</v>
      </c>
      <c r="K12098" s="11">
        <f t="shared" si="699"/>
        <v>108739.71449414419</v>
      </c>
      <c r="L12098" s="12">
        <f t="shared" si="696"/>
        <v>0</v>
      </c>
      <c r="M12098" s="11">
        <f>COUNTIF(E$2:$E12098,E12098)</f>
        <v>3875</v>
      </c>
      <c r="O12098" t="str">
        <f t="shared" si="700"/>
        <v/>
      </c>
    </row>
    <row r="12099" spans="1:15" hidden="1">
      <c r="A12099" s="41" t="s">
        <v>120</v>
      </c>
      <c r="B12099" s="46">
        <v>45839</v>
      </c>
      <c r="C12099" s="8" t="s">
        <v>13</v>
      </c>
      <c r="D12099" s="8" t="s">
        <v>15</v>
      </c>
      <c r="E12099" s="8" t="s">
        <v>15</v>
      </c>
      <c r="F12099" s="9">
        <f t="shared" si="695"/>
        <v>2700000</v>
      </c>
      <c r="G12099" s="9">
        <v>27</v>
      </c>
      <c r="H12099" s="10">
        <v>2920914</v>
      </c>
      <c r="I12099" s="11">
        <f t="shared" si="697"/>
        <v>898283723.14478326</v>
      </c>
      <c r="J12099" s="11">
        <f t="shared" si="698"/>
        <v>8261</v>
      </c>
      <c r="K12099" s="11">
        <f t="shared" si="699"/>
        <v>108737.8916771315</v>
      </c>
      <c r="L12099" s="12">
        <f t="shared" si="696"/>
        <v>0</v>
      </c>
      <c r="M12099" s="11">
        <f>COUNTIF(E$2:$E12099,E12099)</f>
        <v>3876</v>
      </c>
      <c r="O12099" t="str">
        <f t="shared" si="700"/>
        <v/>
      </c>
    </row>
    <row r="12100" spans="1:15" hidden="1">
      <c r="A12100" s="41" t="s">
        <v>120</v>
      </c>
      <c r="B12100" s="46">
        <v>45839</v>
      </c>
      <c r="C12100" s="8" t="s">
        <v>13</v>
      </c>
      <c r="D12100" s="8" t="s">
        <v>46</v>
      </c>
      <c r="E12100" s="8" t="s">
        <v>46</v>
      </c>
      <c r="F12100" s="9">
        <f t="shared" si="695"/>
        <v>-43100000</v>
      </c>
      <c r="G12100" s="9">
        <v>-431</v>
      </c>
      <c r="H12100" s="10">
        <v>-44962351</v>
      </c>
      <c r="I12100" s="11">
        <f t="shared" si="697"/>
        <v>5666620134.1416063</v>
      </c>
      <c r="J12100" s="11">
        <f t="shared" si="698"/>
        <v>54901</v>
      </c>
      <c r="K12100" s="11">
        <f t="shared" si="699"/>
        <v>103215.24442435672</v>
      </c>
      <c r="L12100" s="12">
        <f t="shared" si="696"/>
        <v>476580.65310225636</v>
      </c>
      <c r="M12100" s="11">
        <f>COUNTIF(E$2:$E12100,E12100)</f>
        <v>3457</v>
      </c>
      <c r="O12100" t="str">
        <f t="shared" si="700"/>
        <v/>
      </c>
    </row>
    <row r="12101" spans="1:15" hidden="1">
      <c r="A12101" s="41" t="s">
        <v>120</v>
      </c>
      <c r="B12101" s="46">
        <v>45839</v>
      </c>
      <c r="C12101" s="8" t="s">
        <v>13</v>
      </c>
      <c r="D12101" s="8" t="s">
        <v>46</v>
      </c>
      <c r="E12101" s="8" t="s">
        <v>46</v>
      </c>
      <c r="F12101" s="9">
        <f t="shared" si="695"/>
        <v>-28700000</v>
      </c>
      <c r="G12101" s="9">
        <v>-287</v>
      </c>
      <c r="H12101" s="10">
        <v>-29940127</v>
      </c>
      <c r="I12101" s="11">
        <f t="shared" si="697"/>
        <v>5636997358.9918156</v>
      </c>
      <c r="J12101" s="11">
        <f t="shared" si="698"/>
        <v>54614</v>
      </c>
      <c r="K12101" s="11">
        <f t="shared" si="699"/>
        <v>103215.24442435672</v>
      </c>
      <c r="L12101" s="12">
        <f t="shared" si="696"/>
        <v>317351.85020962358</v>
      </c>
      <c r="M12101" s="11">
        <f>COUNTIF(E$2:$E12101,E12101)</f>
        <v>3458</v>
      </c>
      <c r="O12101" t="str">
        <f t="shared" si="700"/>
        <v/>
      </c>
    </row>
    <row r="12102" spans="1:15" hidden="1">
      <c r="A12102" s="41" t="s">
        <v>120</v>
      </c>
      <c r="B12102" s="46">
        <v>45839</v>
      </c>
      <c r="C12102" s="8" t="s">
        <v>13</v>
      </c>
      <c r="D12102" s="8" t="s">
        <v>14</v>
      </c>
      <c r="E12102" s="8" t="s">
        <v>14</v>
      </c>
      <c r="F12102" s="9">
        <f t="shared" si="695"/>
        <v>-900000</v>
      </c>
      <c r="G12102" s="9">
        <v>-9</v>
      </c>
      <c r="H12102" s="10">
        <v>-971802</v>
      </c>
      <c r="I12102" s="11">
        <f t="shared" si="697"/>
        <v>15708871802.398775</v>
      </c>
      <c r="J12102" s="11">
        <f t="shared" si="698"/>
        <v>152019</v>
      </c>
      <c r="K12102" s="11">
        <f t="shared" si="699"/>
        <v>103334.92393976264</v>
      </c>
      <c r="L12102" s="12">
        <f t="shared" si="696"/>
        <v>41787.684542136267</v>
      </c>
      <c r="M12102" s="11">
        <f>COUNTIF(E$2:$E12102,E12102)</f>
        <v>2208</v>
      </c>
      <c r="O12102" t="str">
        <f t="shared" si="700"/>
        <v/>
      </c>
    </row>
    <row r="12103" spans="1:15" hidden="1">
      <c r="A12103" s="41" t="s">
        <v>120</v>
      </c>
      <c r="B12103" s="46">
        <v>45839</v>
      </c>
      <c r="C12103" s="8" t="s">
        <v>13</v>
      </c>
      <c r="D12103" s="8" t="s">
        <v>46</v>
      </c>
      <c r="E12103" s="8" t="s">
        <v>46</v>
      </c>
      <c r="F12103" s="9">
        <f t="shared" si="695"/>
        <v>-4800000</v>
      </c>
      <c r="G12103" s="9">
        <v>-48</v>
      </c>
      <c r="H12103" s="10">
        <v>-5007408</v>
      </c>
      <c r="I12103" s="11">
        <f t="shared" si="697"/>
        <v>5632043027.2594461</v>
      </c>
      <c r="J12103" s="11">
        <f t="shared" si="698"/>
        <v>54566</v>
      </c>
      <c r="K12103" s="11">
        <f t="shared" si="699"/>
        <v>103215.24442435672</v>
      </c>
      <c r="L12103" s="12">
        <f t="shared" si="696"/>
        <v>53076.267630877905</v>
      </c>
      <c r="M12103" s="11">
        <f>COUNTIF(E$2:$E12103,E12103)</f>
        <v>3459</v>
      </c>
      <c r="O12103" t="str">
        <f t="shared" si="700"/>
        <v/>
      </c>
    </row>
    <row r="12104" spans="1:15" hidden="1">
      <c r="A12104" s="41" t="s">
        <v>120</v>
      </c>
      <c r="B12104" s="46">
        <v>45839</v>
      </c>
      <c r="C12104" s="8" t="s">
        <v>13</v>
      </c>
      <c r="D12104" s="8" t="s">
        <v>46</v>
      </c>
      <c r="E12104" s="8" t="s">
        <v>46</v>
      </c>
      <c r="F12104" s="9">
        <f t="shared" si="695"/>
        <v>-14400000</v>
      </c>
      <c r="G12104" s="9">
        <v>-144</v>
      </c>
      <c r="H12104" s="10">
        <v>-15022224</v>
      </c>
      <c r="I12104" s="11">
        <f t="shared" si="697"/>
        <v>5617180032.0623388</v>
      </c>
      <c r="J12104" s="11">
        <f t="shared" si="698"/>
        <v>54422</v>
      </c>
      <c r="K12104" s="11">
        <f t="shared" si="699"/>
        <v>103215.24442435672</v>
      </c>
      <c r="L12104" s="12">
        <f t="shared" si="696"/>
        <v>159228.80289263278</v>
      </c>
      <c r="M12104" s="11">
        <f>COUNTIF(E$2:$E12104,E12104)</f>
        <v>3460</v>
      </c>
      <c r="O12104" t="str">
        <f t="shared" si="700"/>
        <v/>
      </c>
    </row>
    <row r="12105" spans="1:15" hidden="1">
      <c r="A12105" s="41" t="s">
        <v>120</v>
      </c>
      <c r="B12105" s="46">
        <v>45839</v>
      </c>
      <c r="C12105" s="8" t="s">
        <v>13</v>
      </c>
      <c r="D12105" s="8" t="s">
        <v>46</v>
      </c>
      <c r="E12105" s="8" t="s">
        <v>46</v>
      </c>
      <c r="F12105" s="9">
        <f t="shared" si="695"/>
        <v>1800000</v>
      </c>
      <c r="G12105" s="9">
        <v>18</v>
      </c>
      <c r="H12105" s="10">
        <v>1882836</v>
      </c>
      <c r="I12105" s="11">
        <f t="shared" si="697"/>
        <v>5619062868.0623388</v>
      </c>
      <c r="J12105" s="11">
        <f t="shared" si="698"/>
        <v>54440</v>
      </c>
      <c r="K12105" s="11">
        <f t="shared" si="699"/>
        <v>103215.70294016053</v>
      </c>
      <c r="L12105" s="12">
        <f t="shared" si="696"/>
        <v>0</v>
      </c>
      <c r="M12105" s="11">
        <f>COUNTIF(E$2:$E12105,E12105)</f>
        <v>3461</v>
      </c>
      <c r="O12105" t="str">
        <f t="shared" si="700"/>
        <v/>
      </c>
    </row>
    <row r="12106" spans="1:15" hidden="1">
      <c r="A12106" s="41" t="s">
        <v>120</v>
      </c>
      <c r="B12106" s="46">
        <v>45839</v>
      </c>
      <c r="C12106" s="8" t="s">
        <v>13</v>
      </c>
      <c r="D12106" s="8" t="s">
        <v>46</v>
      </c>
      <c r="E12106" s="8" t="s">
        <v>46</v>
      </c>
      <c r="F12106" s="9">
        <f t="shared" si="695"/>
        <v>900000</v>
      </c>
      <c r="G12106" s="9">
        <v>9</v>
      </c>
      <c r="H12106" s="10">
        <v>938601</v>
      </c>
      <c r="I12106" s="11">
        <f t="shared" si="697"/>
        <v>5620001469.0623388</v>
      </c>
      <c r="J12106" s="11">
        <f t="shared" si="698"/>
        <v>54449</v>
      </c>
      <c r="K12106" s="11">
        <f t="shared" si="699"/>
        <v>103215.88034789141</v>
      </c>
      <c r="L12106" s="12">
        <f t="shared" si="696"/>
        <v>0</v>
      </c>
      <c r="M12106" s="11">
        <f>COUNTIF(E$2:$E12106,E12106)</f>
        <v>3462</v>
      </c>
      <c r="O12106" t="str">
        <f t="shared" si="700"/>
        <v/>
      </c>
    </row>
    <row r="12107" spans="1:15" hidden="1">
      <c r="A12107" s="41" t="s">
        <v>120</v>
      </c>
      <c r="B12107" s="46">
        <v>45839</v>
      </c>
      <c r="C12107" s="8" t="s">
        <v>13</v>
      </c>
      <c r="D12107" s="8" t="s">
        <v>46</v>
      </c>
      <c r="E12107" s="8" t="s">
        <v>46</v>
      </c>
      <c r="F12107" s="9">
        <f t="shared" si="695"/>
        <v>-2200000</v>
      </c>
      <c r="G12107" s="9">
        <v>-22</v>
      </c>
      <c r="H12107" s="10">
        <v>-2295062</v>
      </c>
      <c r="I12107" s="11">
        <f t="shared" si="697"/>
        <v>5617730719.694685</v>
      </c>
      <c r="J12107" s="11">
        <f t="shared" si="698"/>
        <v>54427</v>
      </c>
      <c r="K12107" s="11">
        <f t="shared" si="699"/>
        <v>103215.88034789141</v>
      </c>
      <c r="L12107" s="12">
        <f t="shared" si="696"/>
        <v>24312.632346388884</v>
      </c>
      <c r="M12107" s="11">
        <f>COUNTIF(E$2:$E12107,E12107)</f>
        <v>3463</v>
      </c>
      <c r="O12107" t="str">
        <f t="shared" si="700"/>
        <v/>
      </c>
    </row>
    <row r="12108" spans="1:15" hidden="1">
      <c r="A12108" s="41" t="s">
        <v>120</v>
      </c>
      <c r="B12108" s="46">
        <v>45839</v>
      </c>
      <c r="C12108" s="8" t="s">
        <v>13</v>
      </c>
      <c r="D12108" s="8" t="s">
        <v>46</v>
      </c>
      <c r="E12108" s="8" t="s">
        <v>46</v>
      </c>
      <c r="F12108" s="9">
        <f t="shared" si="695"/>
        <v>-20100000</v>
      </c>
      <c r="G12108" s="9">
        <v>-201</v>
      </c>
      <c r="H12108" s="10">
        <v>-20968521</v>
      </c>
      <c r="I12108" s="11">
        <f t="shared" si="697"/>
        <v>5596984327.7447586</v>
      </c>
      <c r="J12108" s="11">
        <f t="shared" si="698"/>
        <v>54226</v>
      </c>
      <c r="K12108" s="11">
        <f t="shared" si="699"/>
        <v>103215.88034789141</v>
      </c>
      <c r="L12108" s="12">
        <f t="shared" si="696"/>
        <v>222129.05007382855</v>
      </c>
      <c r="M12108" s="11">
        <f>COUNTIF(E$2:$E12108,E12108)</f>
        <v>3464</v>
      </c>
      <c r="O12108" t="str">
        <f t="shared" si="700"/>
        <v/>
      </c>
    </row>
    <row r="12109" spans="1:15" hidden="1">
      <c r="A12109" s="41" t="s">
        <v>120</v>
      </c>
      <c r="B12109" s="46">
        <v>45839</v>
      </c>
      <c r="C12109" s="8" t="s">
        <v>13</v>
      </c>
      <c r="D12109" s="8" t="s">
        <v>46</v>
      </c>
      <c r="E12109" s="8" t="s">
        <v>46</v>
      </c>
      <c r="F12109" s="9">
        <f t="shared" si="695"/>
        <v>900000</v>
      </c>
      <c r="G12109" s="9">
        <v>9</v>
      </c>
      <c r="H12109" s="10">
        <v>938187</v>
      </c>
      <c r="I12109" s="11">
        <f t="shared" si="697"/>
        <v>5597922514.7447586</v>
      </c>
      <c r="J12109" s="11">
        <f t="shared" si="698"/>
        <v>54235</v>
      </c>
      <c r="K12109" s="11">
        <f t="shared" si="699"/>
        <v>103216.0507927493</v>
      </c>
      <c r="L12109" s="12">
        <f t="shared" si="696"/>
        <v>0</v>
      </c>
      <c r="M12109" s="11">
        <f>COUNTIF(E$2:$E12109,E12109)</f>
        <v>3465</v>
      </c>
      <c r="O12109" t="str">
        <f t="shared" si="700"/>
        <v/>
      </c>
    </row>
    <row r="12110" spans="1:15" hidden="1">
      <c r="A12110" s="41" t="s">
        <v>120</v>
      </c>
      <c r="B12110" s="46">
        <v>45839</v>
      </c>
      <c r="C12110" s="8" t="s">
        <v>13</v>
      </c>
      <c r="D12110" s="8" t="s">
        <v>46</v>
      </c>
      <c r="E12110" s="8" t="s">
        <v>46</v>
      </c>
      <c r="F12110" s="9">
        <f t="shared" si="695"/>
        <v>-900000</v>
      </c>
      <c r="G12110" s="9">
        <v>-9</v>
      </c>
      <c r="H12110" s="10">
        <v>-938889</v>
      </c>
      <c r="I12110" s="11">
        <f t="shared" si="697"/>
        <v>5596993570.2876234</v>
      </c>
      <c r="J12110" s="11">
        <f t="shared" si="698"/>
        <v>54226</v>
      </c>
      <c r="K12110" s="11">
        <f t="shared" si="699"/>
        <v>103216.0507927493</v>
      </c>
      <c r="L12110" s="12">
        <f t="shared" si="696"/>
        <v>9944.5428652563132</v>
      </c>
      <c r="M12110" s="11">
        <f>COUNTIF(E$2:$E12110,E12110)</f>
        <v>3466</v>
      </c>
      <c r="O12110" t="str">
        <f t="shared" si="700"/>
        <v/>
      </c>
    </row>
    <row r="12111" spans="1:15" hidden="1">
      <c r="A12111" s="41" t="s">
        <v>120</v>
      </c>
      <c r="B12111" s="46">
        <v>45839</v>
      </c>
      <c r="C12111" s="8" t="s">
        <v>13</v>
      </c>
      <c r="D12111" s="8" t="s">
        <v>46</v>
      </c>
      <c r="E12111" s="8" t="s">
        <v>46</v>
      </c>
      <c r="F12111" s="9">
        <f t="shared" si="695"/>
        <v>-4000000</v>
      </c>
      <c r="G12111" s="9">
        <v>-40</v>
      </c>
      <c r="H12111" s="10">
        <v>-4172840</v>
      </c>
      <c r="I12111" s="11">
        <f t="shared" si="697"/>
        <v>5592864928.2559137</v>
      </c>
      <c r="J12111" s="11">
        <f t="shared" si="698"/>
        <v>54186</v>
      </c>
      <c r="K12111" s="11">
        <f t="shared" si="699"/>
        <v>103216.0507927493</v>
      </c>
      <c r="L12111" s="12">
        <f t="shared" si="696"/>
        <v>44197.968290028162</v>
      </c>
      <c r="M12111" s="11">
        <f>COUNTIF(E$2:$E12111,E12111)</f>
        <v>3467</v>
      </c>
      <c r="O12111" t="str">
        <f t="shared" si="700"/>
        <v/>
      </c>
    </row>
    <row r="12112" spans="1:15" hidden="1">
      <c r="A12112" s="41" t="s">
        <v>120</v>
      </c>
      <c r="B12112" s="46">
        <v>45839</v>
      </c>
      <c r="C12112" s="8" t="s">
        <v>13</v>
      </c>
      <c r="D12112" s="8" t="s">
        <v>46</v>
      </c>
      <c r="E12112" s="8" t="s">
        <v>46</v>
      </c>
      <c r="F12112" s="9">
        <f t="shared" si="695"/>
        <v>-1900000</v>
      </c>
      <c r="G12112" s="9">
        <v>-19</v>
      </c>
      <c r="H12112" s="10">
        <v>-1982099</v>
      </c>
      <c r="I12112" s="11">
        <f t="shared" si="697"/>
        <v>5590903823.2908516</v>
      </c>
      <c r="J12112" s="11">
        <f t="shared" si="698"/>
        <v>54167</v>
      </c>
      <c r="K12112" s="11">
        <f t="shared" si="699"/>
        <v>103216.0507927493</v>
      </c>
      <c r="L12112" s="12">
        <f t="shared" si="696"/>
        <v>20994.034937763354</v>
      </c>
      <c r="M12112" s="11">
        <f>COUNTIF(E$2:$E12112,E12112)</f>
        <v>3468</v>
      </c>
      <c r="O12112" t="str">
        <f t="shared" si="700"/>
        <v/>
      </c>
    </row>
    <row r="12113" spans="1:15" hidden="1">
      <c r="A12113" s="41" t="s">
        <v>120</v>
      </c>
      <c r="B12113" s="46">
        <v>45839</v>
      </c>
      <c r="C12113" s="8" t="s">
        <v>13</v>
      </c>
      <c r="D12113" s="8" t="s">
        <v>46</v>
      </c>
      <c r="E12113" s="8" t="s">
        <v>46</v>
      </c>
      <c r="F12113" s="9">
        <f t="shared" si="695"/>
        <v>-900000</v>
      </c>
      <c r="G12113" s="9">
        <v>-9</v>
      </c>
      <c r="H12113" s="10">
        <v>-938889</v>
      </c>
      <c r="I12113" s="11">
        <f t="shared" si="697"/>
        <v>5589974878.8337164</v>
      </c>
      <c r="J12113" s="11">
        <f t="shared" si="698"/>
        <v>54158</v>
      </c>
      <c r="K12113" s="11">
        <f t="shared" si="699"/>
        <v>103216.0507927493</v>
      </c>
      <c r="L12113" s="12">
        <f t="shared" si="696"/>
        <v>9944.5428652563132</v>
      </c>
      <c r="M12113" s="11">
        <f>COUNTIF(E$2:$E12113,E12113)</f>
        <v>3469</v>
      </c>
      <c r="O12113" t="str">
        <f t="shared" si="700"/>
        <v/>
      </c>
    </row>
    <row r="12114" spans="1:15" hidden="1">
      <c r="A12114" s="41" t="s">
        <v>120</v>
      </c>
      <c r="B12114" s="46">
        <v>45839</v>
      </c>
      <c r="C12114" s="8" t="s">
        <v>13</v>
      </c>
      <c r="D12114" s="8" t="s">
        <v>46</v>
      </c>
      <c r="E12114" s="8" t="s">
        <v>46</v>
      </c>
      <c r="F12114" s="9">
        <f t="shared" si="695"/>
        <v>-900000</v>
      </c>
      <c r="G12114" s="9">
        <v>-9</v>
      </c>
      <c r="H12114" s="10">
        <v>-938889</v>
      </c>
      <c r="I12114" s="11">
        <f t="shared" si="697"/>
        <v>5589045934.3765812</v>
      </c>
      <c r="J12114" s="11">
        <f t="shared" si="698"/>
        <v>54149</v>
      </c>
      <c r="K12114" s="11">
        <f t="shared" si="699"/>
        <v>103216.0507927493</v>
      </c>
      <c r="L12114" s="12">
        <f t="shared" si="696"/>
        <v>9944.5428652563132</v>
      </c>
      <c r="M12114" s="11">
        <f>COUNTIF(E$2:$E12114,E12114)</f>
        <v>3470</v>
      </c>
      <c r="O12114" t="str">
        <f t="shared" si="700"/>
        <v/>
      </c>
    </row>
    <row r="12115" spans="1:15" hidden="1">
      <c r="A12115" s="41" t="s">
        <v>120</v>
      </c>
      <c r="B12115" s="46">
        <v>45839</v>
      </c>
      <c r="C12115" s="8" t="s">
        <v>13</v>
      </c>
      <c r="D12115" s="8" t="s">
        <v>90</v>
      </c>
      <c r="E12115" s="8" t="s">
        <v>90</v>
      </c>
      <c r="F12115" s="9">
        <f t="shared" si="695"/>
        <v>1800000</v>
      </c>
      <c r="G12115" s="9">
        <v>18</v>
      </c>
      <c r="H12115" s="10">
        <v>1957932</v>
      </c>
      <c r="I12115" s="11">
        <f t="shared" si="697"/>
        <v>5344837707.24438</v>
      </c>
      <c r="J12115" s="11">
        <f t="shared" si="698"/>
        <v>50479</v>
      </c>
      <c r="K12115" s="11">
        <f t="shared" si="699"/>
        <v>105882.40074574338</v>
      </c>
      <c r="L12115" s="12">
        <f t="shared" si="696"/>
        <v>0</v>
      </c>
      <c r="M12115" s="11">
        <f>COUNTIF(E$2:$E12115,E12115)</f>
        <v>1881</v>
      </c>
      <c r="O12115" t="str">
        <f t="shared" si="700"/>
        <v/>
      </c>
    </row>
    <row r="12116" spans="1:15" hidden="1">
      <c r="A12116" s="41" t="s">
        <v>120</v>
      </c>
      <c r="B12116" s="46">
        <v>45839</v>
      </c>
      <c r="C12116" s="8" t="s">
        <v>13</v>
      </c>
      <c r="D12116" s="8" t="s">
        <v>46</v>
      </c>
      <c r="E12116" s="8" t="s">
        <v>46</v>
      </c>
      <c r="F12116" s="9">
        <f t="shared" si="695"/>
        <v>-23900000</v>
      </c>
      <c r="G12116" s="9">
        <v>-239</v>
      </c>
      <c r="H12116" s="10">
        <v>-24932719</v>
      </c>
      <c r="I12116" s="11">
        <f t="shared" si="697"/>
        <v>5564377298.237114</v>
      </c>
      <c r="J12116" s="11">
        <f t="shared" si="698"/>
        <v>53910</v>
      </c>
      <c r="K12116" s="11">
        <f t="shared" si="699"/>
        <v>103216.0507927493</v>
      </c>
      <c r="L12116" s="12">
        <f t="shared" si="696"/>
        <v>264082.86053291708</v>
      </c>
      <c r="M12116" s="11">
        <f>COUNTIF(E$2:$E12116,E12116)</f>
        <v>3471</v>
      </c>
      <c r="O12116" t="str">
        <f t="shared" si="700"/>
        <v/>
      </c>
    </row>
    <row r="12117" spans="1:15" hidden="1">
      <c r="A12117" s="41" t="s">
        <v>120</v>
      </c>
      <c r="B12117" s="46">
        <v>45839</v>
      </c>
      <c r="C12117" s="8" t="s">
        <v>13</v>
      </c>
      <c r="D12117" s="8" t="s">
        <v>46</v>
      </c>
      <c r="E12117" s="8" t="s">
        <v>46</v>
      </c>
      <c r="F12117" s="9">
        <f t="shared" si="695"/>
        <v>1900000</v>
      </c>
      <c r="G12117" s="9">
        <v>19</v>
      </c>
      <c r="H12117" s="10">
        <v>1981491</v>
      </c>
      <c r="I12117" s="11">
        <f t="shared" si="697"/>
        <v>5566358789.237114</v>
      </c>
      <c r="J12117" s="11">
        <f t="shared" si="698"/>
        <v>53929</v>
      </c>
      <c r="K12117" s="11">
        <f t="shared" si="699"/>
        <v>103216.42880893608</v>
      </c>
      <c r="L12117" s="12">
        <f t="shared" si="696"/>
        <v>0</v>
      </c>
      <c r="M12117" s="11">
        <f>COUNTIF(E$2:$E12117,E12117)</f>
        <v>3472</v>
      </c>
      <c r="O12117" t="str">
        <f t="shared" si="700"/>
        <v/>
      </c>
    </row>
    <row r="12118" spans="1:15" hidden="1">
      <c r="A12118" s="41" t="s">
        <v>120</v>
      </c>
      <c r="B12118" s="46">
        <v>45839</v>
      </c>
      <c r="C12118" s="8" t="s">
        <v>13</v>
      </c>
      <c r="D12118" s="8" t="s">
        <v>14</v>
      </c>
      <c r="E12118" s="8" t="s">
        <v>14</v>
      </c>
      <c r="F12118" s="9">
        <f t="shared" si="695"/>
        <v>-900000</v>
      </c>
      <c r="G12118" s="9">
        <v>-9</v>
      </c>
      <c r="H12118" s="10">
        <v>-971802</v>
      </c>
      <c r="I12118" s="11">
        <f t="shared" si="697"/>
        <v>15707941788.083317</v>
      </c>
      <c r="J12118" s="11">
        <f t="shared" si="698"/>
        <v>152010</v>
      </c>
      <c r="K12118" s="11">
        <f t="shared" si="699"/>
        <v>103334.92393976264</v>
      </c>
      <c r="L12118" s="12">
        <f t="shared" si="696"/>
        <v>41787.684542136267</v>
      </c>
      <c r="M12118" s="11">
        <f>COUNTIF(E$2:$E12118,E12118)</f>
        <v>2209</v>
      </c>
      <c r="O12118" t="str">
        <f t="shared" si="700"/>
        <v/>
      </c>
    </row>
    <row r="12119" spans="1:15" hidden="1">
      <c r="A12119" s="41" t="s">
        <v>120</v>
      </c>
      <c r="B12119" s="46">
        <v>45839</v>
      </c>
      <c r="C12119" s="8" t="s">
        <v>13</v>
      </c>
      <c r="D12119" s="8" t="s">
        <v>15</v>
      </c>
      <c r="E12119" s="8" t="s">
        <v>15</v>
      </c>
      <c r="F12119" s="9">
        <f t="shared" si="695"/>
        <v>9300000</v>
      </c>
      <c r="G12119" s="9">
        <v>93</v>
      </c>
      <c r="H12119" s="10">
        <v>10270269</v>
      </c>
      <c r="I12119" s="11">
        <f t="shared" si="697"/>
        <v>908553992.14478326</v>
      </c>
      <c r="J12119" s="11">
        <f t="shared" si="698"/>
        <v>8354</v>
      </c>
      <c r="K12119" s="11">
        <f t="shared" si="699"/>
        <v>108756.76228690248</v>
      </c>
      <c r="L12119" s="12">
        <f t="shared" si="696"/>
        <v>0</v>
      </c>
      <c r="M12119" s="11">
        <f>COUNTIF(E$2:$E12119,E12119)</f>
        <v>3877</v>
      </c>
      <c r="O12119" t="str">
        <f t="shared" si="700"/>
        <v/>
      </c>
    </row>
    <row r="12120" spans="1:15" hidden="1">
      <c r="A12120" s="41" t="s">
        <v>120</v>
      </c>
      <c r="B12120" s="46">
        <v>45839</v>
      </c>
      <c r="C12120" s="8" t="s">
        <v>13</v>
      </c>
      <c r="D12120" s="8" t="s">
        <v>14</v>
      </c>
      <c r="E12120" s="8" t="s">
        <v>14</v>
      </c>
      <c r="F12120" s="9">
        <f t="shared" si="695"/>
        <v>-1800000</v>
      </c>
      <c r="G12120" s="9">
        <v>-18</v>
      </c>
      <c r="H12120" s="10">
        <v>-1943604</v>
      </c>
      <c r="I12120" s="11">
        <f t="shared" si="697"/>
        <v>15706081759.4524</v>
      </c>
      <c r="J12120" s="11">
        <f t="shared" si="698"/>
        <v>151992</v>
      </c>
      <c r="K12120" s="11">
        <f t="shared" si="699"/>
        <v>103334.92393976264</v>
      </c>
      <c r="L12120" s="12">
        <f t="shared" si="696"/>
        <v>83575.369084272534</v>
      </c>
      <c r="M12120" s="11">
        <f>COUNTIF(E$2:$E12120,E12120)</f>
        <v>2210</v>
      </c>
      <c r="O12120" t="str">
        <f t="shared" si="700"/>
        <v/>
      </c>
    </row>
    <row r="12121" spans="1:15" hidden="1">
      <c r="A12121" s="41" t="s">
        <v>120</v>
      </c>
      <c r="B12121" s="46">
        <v>45839</v>
      </c>
      <c r="C12121" s="8" t="s">
        <v>13</v>
      </c>
      <c r="D12121" s="8" t="s">
        <v>48</v>
      </c>
      <c r="E12121" s="8" t="s">
        <v>48</v>
      </c>
      <c r="F12121" s="9">
        <f t="shared" si="695"/>
        <v>180800000</v>
      </c>
      <c r="G12121" s="9">
        <v>1808</v>
      </c>
      <c r="H12121" s="10">
        <v>200104016</v>
      </c>
      <c r="I12121" s="11">
        <f t="shared" si="697"/>
        <v>11291138183.022198</v>
      </c>
      <c r="J12121" s="11">
        <f t="shared" si="698"/>
        <v>105833</v>
      </c>
      <c r="K12121" s="11">
        <f t="shared" si="699"/>
        <v>106688.25586558254</v>
      </c>
      <c r="L12121" s="12">
        <f t="shared" si="696"/>
        <v>0</v>
      </c>
      <c r="M12121" s="11">
        <f>COUNTIF(E$2:$E12121,E12121)</f>
        <v>632</v>
      </c>
      <c r="O12121" t="str">
        <f t="shared" si="700"/>
        <v/>
      </c>
    </row>
    <row r="12122" spans="1:15" hidden="1">
      <c r="A12122" s="41" t="s">
        <v>120</v>
      </c>
      <c r="B12122" s="46">
        <v>45839</v>
      </c>
      <c r="C12122" s="8" t="s">
        <v>13</v>
      </c>
      <c r="D12122" s="8" t="s">
        <v>14</v>
      </c>
      <c r="E12122" s="8" t="s">
        <v>14</v>
      </c>
      <c r="F12122" s="9">
        <f t="shared" si="695"/>
        <v>-900000</v>
      </c>
      <c r="G12122" s="9">
        <v>-9</v>
      </c>
      <c r="H12122" s="10">
        <v>-971802</v>
      </c>
      <c r="I12122" s="11">
        <f t="shared" si="697"/>
        <v>15705151745.136942</v>
      </c>
      <c r="J12122" s="11">
        <f t="shared" si="698"/>
        <v>151983</v>
      </c>
      <c r="K12122" s="11">
        <f t="shared" si="699"/>
        <v>103334.92393976264</v>
      </c>
      <c r="L12122" s="12">
        <f t="shared" si="696"/>
        <v>41787.684542136267</v>
      </c>
      <c r="M12122" s="11">
        <f>COUNTIF(E$2:$E12122,E12122)</f>
        <v>2211</v>
      </c>
      <c r="O12122" t="str">
        <f t="shared" si="700"/>
        <v/>
      </c>
    </row>
    <row r="12123" spans="1:15" hidden="1">
      <c r="A12123" s="41" t="s">
        <v>120</v>
      </c>
      <c r="B12123" s="46">
        <v>45839</v>
      </c>
      <c r="C12123" s="8" t="s">
        <v>13</v>
      </c>
      <c r="D12123" s="8" t="s">
        <v>46</v>
      </c>
      <c r="E12123" s="8" t="s">
        <v>46</v>
      </c>
      <c r="F12123" s="9">
        <f t="shared" si="695"/>
        <v>-7700000</v>
      </c>
      <c r="G12123" s="9">
        <v>-77</v>
      </c>
      <c r="H12123" s="10">
        <v>-8032717</v>
      </c>
      <c r="I12123" s="11">
        <f t="shared" si="697"/>
        <v>5558411124.2188263</v>
      </c>
      <c r="J12123" s="11">
        <f t="shared" si="698"/>
        <v>53852</v>
      </c>
      <c r="K12123" s="11">
        <f t="shared" si="699"/>
        <v>103216.42880893608</v>
      </c>
      <c r="L12123" s="12">
        <f t="shared" si="696"/>
        <v>85051.981711922213</v>
      </c>
      <c r="M12123" s="11">
        <f>COUNTIF(E$2:$E12123,E12123)</f>
        <v>3473</v>
      </c>
      <c r="O12123" t="str">
        <f t="shared" si="700"/>
        <v/>
      </c>
    </row>
    <row r="12124" spans="1:15" hidden="1">
      <c r="A12124" s="41" t="s">
        <v>120</v>
      </c>
      <c r="B12124" s="46">
        <v>45839</v>
      </c>
      <c r="C12124" s="8" t="s">
        <v>13</v>
      </c>
      <c r="D12124" s="8" t="s">
        <v>46</v>
      </c>
      <c r="E12124" s="8" t="s">
        <v>46</v>
      </c>
      <c r="F12124" s="9">
        <f t="shared" si="695"/>
        <v>-900000</v>
      </c>
      <c r="G12124" s="9">
        <v>-9</v>
      </c>
      <c r="H12124" s="10">
        <v>-938889</v>
      </c>
      <c r="I12124" s="11">
        <f t="shared" si="697"/>
        <v>5557482176.3595457</v>
      </c>
      <c r="J12124" s="11">
        <f t="shared" si="698"/>
        <v>53843</v>
      </c>
      <c r="K12124" s="11">
        <f t="shared" si="699"/>
        <v>103216.42880893608</v>
      </c>
      <c r="L12124" s="12">
        <f t="shared" si="696"/>
        <v>9941.1407195753418</v>
      </c>
      <c r="M12124" s="11">
        <f>COUNTIF(E$2:$E12124,E12124)</f>
        <v>3474</v>
      </c>
      <c r="O12124" t="str">
        <f t="shared" si="700"/>
        <v/>
      </c>
    </row>
    <row r="12125" spans="1:15" hidden="1">
      <c r="A12125" s="41" t="s">
        <v>120</v>
      </c>
      <c r="B12125" s="46">
        <v>45839</v>
      </c>
      <c r="C12125" s="8" t="s">
        <v>13</v>
      </c>
      <c r="D12125" s="8" t="s">
        <v>46</v>
      </c>
      <c r="E12125" s="8" t="s">
        <v>46</v>
      </c>
      <c r="F12125" s="9">
        <f t="shared" si="695"/>
        <v>-2800000</v>
      </c>
      <c r="G12125" s="9">
        <v>-28</v>
      </c>
      <c r="H12125" s="10">
        <v>-2920988</v>
      </c>
      <c r="I12125" s="11">
        <f t="shared" si="697"/>
        <v>5554592116.3528957</v>
      </c>
      <c r="J12125" s="11">
        <f t="shared" si="698"/>
        <v>53815</v>
      </c>
      <c r="K12125" s="11">
        <f t="shared" si="699"/>
        <v>103216.42880893608</v>
      </c>
      <c r="L12125" s="12">
        <f t="shared" si="696"/>
        <v>30927.993349789642</v>
      </c>
      <c r="M12125" s="11">
        <f>COUNTIF(E$2:$E12125,E12125)</f>
        <v>3475</v>
      </c>
      <c r="O12125" t="str">
        <f t="shared" si="700"/>
        <v/>
      </c>
    </row>
    <row r="12126" spans="1:15" hidden="1">
      <c r="A12126" s="41" t="s">
        <v>120</v>
      </c>
      <c r="B12126" s="46">
        <v>45839</v>
      </c>
      <c r="C12126" s="8" t="s">
        <v>13</v>
      </c>
      <c r="D12126" s="8" t="s">
        <v>46</v>
      </c>
      <c r="E12126" s="8" t="s">
        <v>46</v>
      </c>
      <c r="F12126" s="9">
        <f t="shared" si="695"/>
        <v>-72800000</v>
      </c>
      <c r="G12126" s="9">
        <v>-728</v>
      </c>
      <c r="H12126" s="10">
        <v>-75945688</v>
      </c>
      <c r="I12126" s="11">
        <f t="shared" si="697"/>
        <v>5479450556.1799898</v>
      </c>
      <c r="J12126" s="11">
        <f t="shared" si="698"/>
        <v>53087</v>
      </c>
      <c r="K12126" s="11">
        <f t="shared" si="699"/>
        <v>103216.42880893608</v>
      </c>
      <c r="L12126" s="12">
        <f t="shared" si="696"/>
        <v>804127.82709454</v>
      </c>
      <c r="M12126" s="11">
        <f>COUNTIF(E$2:$E12126,E12126)</f>
        <v>3476</v>
      </c>
      <c r="O12126" t="str">
        <f t="shared" si="700"/>
        <v/>
      </c>
    </row>
    <row r="12127" spans="1:15" hidden="1">
      <c r="A12127" s="41" t="s">
        <v>120</v>
      </c>
      <c r="B12127" s="46">
        <v>45839</v>
      </c>
      <c r="C12127" s="8" t="s">
        <v>13</v>
      </c>
      <c r="D12127" s="8" t="s">
        <v>46</v>
      </c>
      <c r="E12127" s="8" t="s">
        <v>46</v>
      </c>
      <c r="F12127" s="9">
        <f t="shared" si="695"/>
        <v>-900000</v>
      </c>
      <c r="G12127" s="9">
        <v>-9</v>
      </c>
      <c r="H12127" s="10">
        <v>-938889</v>
      </c>
      <c r="I12127" s="11">
        <f t="shared" si="697"/>
        <v>5478521608.3207092</v>
      </c>
      <c r="J12127" s="11">
        <f t="shared" si="698"/>
        <v>53078</v>
      </c>
      <c r="K12127" s="11">
        <f t="shared" si="699"/>
        <v>103216.42880893608</v>
      </c>
      <c r="L12127" s="12">
        <f t="shared" si="696"/>
        <v>9941.1407195753418</v>
      </c>
      <c r="M12127" s="11">
        <f>COUNTIF(E$2:$E12127,E12127)</f>
        <v>3477</v>
      </c>
      <c r="O12127" t="str">
        <f t="shared" si="700"/>
        <v/>
      </c>
    </row>
    <row r="12128" spans="1:15" hidden="1">
      <c r="A12128" s="41" t="s">
        <v>120</v>
      </c>
      <c r="B12128" s="46">
        <v>45839</v>
      </c>
      <c r="C12128" s="8" t="s">
        <v>13</v>
      </c>
      <c r="D12128" s="8" t="s">
        <v>14</v>
      </c>
      <c r="E12128" s="8" t="s">
        <v>14</v>
      </c>
      <c r="F12128" s="9">
        <f t="shared" si="695"/>
        <v>-9200000</v>
      </c>
      <c r="G12128" s="9">
        <v>-92</v>
      </c>
      <c r="H12128" s="10">
        <v>-9933976</v>
      </c>
      <c r="I12128" s="11">
        <f t="shared" si="697"/>
        <v>15695644932.134483</v>
      </c>
      <c r="J12128" s="11">
        <f t="shared" si="698"/>
        <v>151891</v>
      </c>
      <c r="K12128" s="11">
        <f t="shared" si="699"/>
        <v>103334.92393976264</v>
      </c>
      <c r="L12128" s="12">
        <f t="shared" si="696"/>
        <v>427162.99754183739</v>
      </c>
      <c r="M12128" s="11">
        <f>COUNTIF(E$2:$E12128,E12128)</f>
        <v>2212</v>
      </c>
      <c r="O12128" t="str">
        <f t="shared" si="700"/>
        <v/>
      </c>
    </row>
    <row r="12129" spans="1:15" hidden="1">
      <c r="A12129" s="41" t="s">
        <v>120</v>
      </c>
      <c r="B12129" s="46">
        <v>45839</v>
      </c>
      <c r="C12129" s="8" t="s">
        <v>13</v>
      </c>
      <c r="D12129" s="8" t="s">
        <v>14</v>
      </c>
      <c r="E12129" s="8" t="s">
        <v>14</v>
      </c>
      <c r="F12129" s="9">
        <f t="shared" si="695"/>
        <v>-900000</v>
      </c>
      <c r="G12129" s="9">
        <v>-9</v>
      </c>
      <c r="H12129" s="10">
        <v>-971802</v>
      </c>
      <c r="I12129" s="11">
        <f t="shared" si="697"/>
        <v>15694714917.819025</v>
      </c>
      <c r="J12129" s="11">
        <f t="shared" si="698"/>
        <v>151882</v>
      </c>
      <c r="K12129" s="11">
        <f t="shared" si="699"/>
        <v>103334.92393976264</v>
      </c>
      <c r="L12129" s="12">
        <f t="shared" si="696"/>
        <v>41787.684542136267</v>
      </c>
      <c r="M12129" s="11">
        <f>COUNTIF(E$2:$E12129,E12129)</f>
        <v>2213</v>
      </c>
      <c r="O12129" t="str">
        <f t="shared" si="700"/>
        <v/>
      </c>
    </row>
    <row r="12130" spans="1:15" hidden="1">
      <c r="A12130" s="41" t="s">
        <v>120</v>
      </c>
      <c r="B12130" s="46">
        <v>45839</v>
      </c>
      <c r="C12130" s="8" t="s">
        <v>13</v>
      </c>
      <c r="D12130" s="8" t="s">
        <v>14</v>
      </c>
      <c r="E12130" s="8" t="s">
        <v>14</v>
      </c>
      <c r="F12130" s="9">
        <f t="shared" si="695"/>
        <v>-2700000</v>
      </c>
      <c r="G12130" s="9">
        <v>-27</v>
      </c>
      <c r="H12130" s="10">
        <v>-2915406</v>
      </c>
      <c r="I12130" s="11">
        <f t="shared" si="697"/>
        <v>15691924874.872652</v>
      </c>
      <c r="J12130" s="11">
        <f t="shared" si="698"/>
        <v>151855</v>
      </c>
      <c r="K12130" s="11">
        <f t="shared" si="699"/>
        <v>103334.92393976264</v>
      </c>
      <c r="L12130" s="12">
        <f t="shared" si="696"/>
        <v>125363.0536264088</v>
      </c>
      <c r="M12130" s="11">
        <f>COUNTIF(E$2:$E12130,E12130)</f>
        <v>2214</v>
      </c>
      <c r="O12130" t="str">
        <f t="shared" si="700"/>
        <v/>
      </c>
    </row>
    <row r="12131" spans="1:15" hidden="1">
      <c r="A12131" s="41" t="s">
        <v>120</v>
      </c>
      <c r="B12131" s="46">
        <v>45839</v>
      </c>
      <c r="C12131" s="8" t="s">
        <v>13</v>
      </c>
      <c r="D12131" s="8" t="s">
        <v>46</v>
      </c>
      <c r="E12131" s="8" t="s">
        <v>46</v>
      </c>
      <c r="F12131" s="9">
        <f t="shared" si="695"/>
        <v>-9500000</v>
      </c>
      <c r="G12131" s="9">
        <v>-95</v>
      </c>
      <c r="H12131" s="10">
        <v>-9910495</v>
      </c>
      <c r="I12131" s="11">
        <f t="shared" si="697"/>
        <v>5468716047.5838604</v>
      </c>
      <c r="J12131" s="11">
        <f t="shared" si="698"/>
        <v>52983</v>
      </c>
      <c r="K12131" s="11">
        <f t="shared" si="699"/>
        <v>103216.42880893608</v>
      </c>
      <c r="L12131" s="12">
        <f t="shared" si="696"/>
        <v>104934.26315107197</v>
      </c>
      <c r="M12131" s="11">
        <f>COUNTIF(E$2:$E12131,E12131)</f>
        <v>3478</v>
      </c>
      <c r="O12131" t="str">
        <f t="shared" si="700"/>
        <v/>
      </c>
    </row>
    <row r="12132" spans="1:15" hidden="1">
      <c r="A12132" s="41" t="s">
        <v>120</v>
      </c>
      <c r="B12132" s="46">
        <v>45839</v>
      </c>
      <c r="C12132" s="8" t="s">
        <v>13</v>
      </c>
      <c r="D12132" s="8" t="s">
        <v>14</v>
      </c>
      <c r="E12132" s="8" t="s">
        <v>14</v>
      </c>
      <c r="F12132" s="9">
        <f t="shared" si="695"/>
        <v>-1800000</v>
      </c>
      <c r="G12132" s="9">
        <v>-18</v>
      </c>
      <c r="H12132" s="10">
        <v>-1943604</v>
      </c>
      <c r="I12132" s="11">
        <f t="shared" si="697"/>
        <v>15690064846.241735</v>
      </c>
      <c r="J12132" s="11">
        <f t="shared" si="698"/>
        <v>151837</v>
      </c>
      <c r="K12132" s="11">
        <f t="shared" si="699"/>
        <v>103334.92393976264</v>
      </c>
      <c r="L12132" s="12">
        <f t="shared" si="696"/>
        <v>83575.369084272534</v>
      </c>
      <c r="M12132" s="11">
        <f>COUNTIF(E$2:$E12132,E12132)</f>
        <v>2215</v>
      </c>
      <c r="O12132" t="str">
        <f t="shared" si="700"/>
        <v/>
      </c>
    </row>
    <row r="12133" spans="1:15" hidden="1">
      <c r="A12133" s="41" t="s">
        <v>120</v>
      </c>
      <c r="B12133" s="46">
        <v>45839</v>
      </c>
      <c r="C12133" s="8" t="s">
        <v>13</v>
      </c>
      <c r="D12133" s="8" t="s">
        <v>14</v>
      </c>
      <c r="E12133" s="8" t="s">
        <v>14</v>
      </c>
      <c r="F12133" s="9">
        <f t="shared" si="695"/>
        <v>-9200000</v>
      </c>
      <c r="G12133" s="9">
        <v>-92</v>
      </c>
      <c r="H12133" s="10">
        <v>-9933976</v>
      </c>
      <c r="I12133" s="11">
        <f t="shared" si="697"/>
        <v>15680558033.239277</v>
      </c>
      <c r="J12133" s="11">
        <f t="shared" si="698"/>
        <v>151745</v>
      </c>
      <c r="K12133" s="11">
        <f t="shared" si="699"/>
        <v>103334.92393976264</v>
      </c>
      <c r="L12133" s="12">
        <f t="shared" si="696"/>
        <v>427162.99754183739</v>
      </c>
      <c r="M12133" s="11">
        <f>COUNTIF(E$2:$E12133,E12133)</f>
        <v>2216</v>
      </c>
      <c r="O12133" t="str">
        <f t="shared" si="700"/>
        <v/>
      </c>
    </row>
    <row r="12134" spans="1:15" hidden="1">
      <c r="A12134" s="41" t="s">
        <v>120</v>
      </c>
      <c r="B12134" s="46">
        <v>45839</v>
      </c>
      <c r="C12134" s="8" t="s">
        <v>13</v>
      </c>
      <c r="D12134" s="8" t="s">
        <v>48</v>
      </c>
      <c r="E12134" s="8" t="s">
        <v>48</v>
      </c>
      <c r="F12134" s="9">
        <f t="shared" si="695"/>
        <v>900000</v>
      </c>
      <c r="G12134" s="9">
        <v>9</v>
      </c>
      <c r="H12134" s="10">
        <v>996498</v>
      </c>
      <c r="I12134" s="11">
        <f t="shared" si="697"/>
        <v>11292134681.022198</v>
      </c>
      <c r="J12134" s="11">
        <f t="shared" si="698"/>
        <v>105842</v>
      </c>
      <c r="K12134" s="11">
        <f t="shared" si="699"/>
        <v>106688.59886455469</v>
      </c>
      <c r="L12134" s="12">
        <f t="shared" si="696"/>
        <v>0</v>
      </c>
      <c r="M12134" s="11">
        <f>COUNTIF(E$2:$E12134,E12134)</f>
        <v>633</v>
      </c>
      <c r="O12134" t="str">
        <f t="shared" si="700"/>
        <v/>
      </c>
    </row>
    <row r="12135" spans="1:15" hidden="1">
      <c r="A12135" s="41" t="s">
        <v>120</v>
      </c>
      <c r="B12135" s="46">
        <v>45839</v>
      </c>
      <c r="C12135" s="8" t="s">
        <v>13</v>
      </c>
      <c r="D12135" s="8" t="s">
        <v>98</v>
      </c>
      <c r="E12135" s="8" t="s">
        <v>98</v>
      </c>
      <c r="F12135" s="9">
        <f t="shared" si="695"/>
        <v>3000000</v>
      </c>
      <c r="G12135" s="9">
        <v>30</v>
      </c>
      <c r="H12135" s="10">
        <v>3110460</v>
      </c>
      <c r="I12135" s="11">
        <f t="shared" si="697"/>
        <v>3295005093</v>
      </c>
      <c r="J12135" s="11">
        <f t="shared" si="698"/>
        <v>31883</v>
      </c>
      <c r="K12135" s="11">
        <f t="shared" si="699"/>
        <v>103346.77078693974</v>
      </c>
      <c r="L12135" s="12">
        <f t="shared" si="696"/>
        <v>0</v>
      </c>
      <c r="M12135" s="11">
        <f>COUNTIF(E$2:$E12135,E12135)</f>
        <v>29</v>
      </c>
      <c r="O12135" t="str">
        <f t="shared" si="700"/>
        <v/>
      </c>
    </row>
    <row r="12136" spans="1:15" hidden="1">
      <c r="A12136" s="41" t="s">
        <v>120</v>
      </c>
      <c r="B12136" s="46">
        <v>45839</v>
      </c>
      <c r="C12136" s="8" t="s">
        <v>13</v>
      </c>
      <c r="D12136" s="8" t="s">
        <v>46</v>
      </c>
      <c r="E12136" s="8" t="s">
        <v>46</v>
      </c>
      <c r="F12136" s="9">
        <f t="shared" si="695"/>
        <v>-2000000</v>
      </c>
      <c r="G12136" s="9">
        <v>-20</v>
      </c>
      <c r="H12136" s="10">
        <v>-2086420</v>
      </c>
      <c r="I12136" s="11">
        <f t="shared" si="697"/>
        <v>5466651719.0076818</v>
      </c>
      <c r="J12136" s="11">
        <f t="shared" si="698"/>
        <v>52963</v>
      </c>
      <c r="K12136" s="11">
        <f t="shared" si="699"/>
        <v>103216.42880893608</v>
      </c>
      <c r="L12136" s="12">
        <f t="shared" si="696"/>
        <v>22091.423821278382</v>
      </c>
      <c r="M12136" s="11">
        <f>COUNTIF(E$2:$E12136,E12136)</f>
        <v>3479</v>
      </c>
      <c r="O12136" t="str">
        <f t="shared" si="700"/>
        <v/>
      </c>
    </row>
    <row r="12137" spans="1:15" hidden="1">
      <c r="A12137" s="41" t="s">
        <v>120</v>
      </c>
      <c r="B12137" s="46">
        <v>45839</v>
      </c>
      <c r="C12137" s="8" t="s">
        <v>13</v>
      </c>
      <c r="D12137" s="8" t="s">
        <v>14</v>
      </c>
      <c r="E12137" s="8" t="s">
        <v>14</v>
      </c>
      <c r="F12137" s="9">
        <f t="shared" si="695"/>
        <v>9300000</v>
      </c>
      <c r="G12137" s="9">
        <v>93</v>
      </c>
      <c r="H12137" s="10">
        <v>10496910</v>
      </c>
      <c r="I12137" s="11">
        <f t="shared" si="697"/>
        <v>15691054943.239277</v>
      </c>
      <c r="J12137" s="11">
        <f t="shared" si="698"/>
        <v>151838</v>
      </c>
      <c r="K12137" s="11">
        <f t="shared" si="699"/>
        <v>103340.76412518129</v>
      </c>
      <c r="L12137" s="12">
        <f t="shared" si="696"/>
        <v>0</v>
      </c>
      <c r="M12137" s="11">
        <f>COUNTIF(E$2:$E12137,E12137)</f>
        <v>2217</v>
      </c>
      <c r="O12137" t="str">
        <f t="shared" si="700"/>
        <v/>
      </c>
    </row>
    <row r="12138" spans="1:15">
      <c r="A12138" s="55" t="s">
        <v>120</v>
      </c>
      <c r="B12138" s="56">
        <v>45840</v>
      </c>
      <c r="C12138" s="31" t="s">
        <v>13</v>
      </c>
      <c r="D12138" s="31" t="s">
        <v>98</v>
      </c>
      <c r="E12138" s="31" t="s">
        <v>98</v>
      </c>
      <c r="F12138" s="32" t="s">
        <v>17</v>
      </c>
      <c r="G12138" s="32"/>
      <c r="H12138" s="33">
        <f>-J12135*3347</f>
        <v>-106712401</v>
      </c>
      <c r="I12138" s="34">
        <f>I12135+H12138</f>
        <v>3188292692</v>
      </c>
      <c r="J12138" s="34">
        <f>J12135</f>
        <v>31883</v>
      </c>
      <c r="K12138" s="34">
        <f>I12138/J12138</f>
        <v>99999.770786939742</v>
      </c>
      <c r="L12138" s="35">
        <f t="shared" ref="L12138:L12139" si="701">IF(G12138&lt;0,K12138*G12138-H12138,0)</f>
        <v>0</v>
      </c>
      <c r="M12138" s="34">
        <f>COUNTIF(E$2:$E12138,E12138)</f>
        <v>30</v>
      </c>
      <c r="O12138" t="str">
        <f t="shared" si="700"/>
        <v>X</v>
      </c>
    </row>
    <row r="12139" spans="1:15" hidden="1">
      <c r="A12139" s="41" t="s">
        <v>120</v>
      </c>
      <c r="B12139" s="46">
        <v>45840</v>
      </c>
      <c r="C12139" s="8" t="s">
        <v>13</v>
      </c>
      <c r="D12139" s="8" t="s">
        <v>46</v>
      </c>
      <c r="E12139" s="8" t="s">
        <v>46</v>
      </c>
      <c r="F12139" s="9">
        <f t="shared" ref="F12139:F12202" si="702">100000*G12139</f>
        <v>90700000</v>
      </c>
      <c r="G12139" s="9">
        <v>907</v>
      </c>
      <c r="H12139" s="10">
        <v>94907573</v>
      </c>
      <c r="I12139" s="11">
        <f t="shared" ref="I12139:I12202" si="703">IF(H12139&gt;=0,IF(M12139=1,H12139,SUMIFS(I:I,E:E,E12139,M:M,M12139-1)+H12139),SUMIFS(I:I,E:E,E12139,M:M,M12139-1)+K12139*G12139)</f>
        <v>5561559292.0076818</v>
      </c>
      <c r="J12139" s="11">
        <f t="shared" ref="J12139:J12202" si="704">IF(M12139=1,G12139,SUMIFS($J:$J,$E:$E,E12139,$M:$M,M12139-1)+G12139)</f>
        <v>53870</v>
      </c>
      <c r="K12139" s="11">
        <f t="shared" ref="K12139:K12202" si="705">IF(H12139&gt;=0,I12139/J12139,SUMIFS($K:$K,$E:$E,E12139,$M:$M,M12139-1))</f>
        <v>103240.38039739525</v>
      </c>
      <c r="L12139" s="12">
        <f t="shared" si="701"/>
        <v>0</v>
      </c>
      <c r="M12139" s="11">
        <f>COUNTIF(E$2:$E12139,E12139)</f>
        <v>3480</v>
      </c>
      <c r="O12139" t="str">
        <f t="shared" si="700"/>
        <v/>
      </c>
    </row>
    <row r="12140" spans="1:15" hidden="1">
      <c r="A12140" s="41" t="s">
        <v>120</v>
      </c>
      <c r="B12140" s="46">
        <v>45840</v>
      </c>
      <c r="C12140" s="8" t="s">
        <v>13</v>
      </c>
      <c r="D12140" s="8" t="s">
        <v>46</v>
      </c>
      <c r="E12140" s="8" t="s">
        <v>46</v>
      </c>
      <c r="F12140" s="9">
        <f t="shared" si="702"/>
        <v>163300000</v>
      </c>
      <c r="G12140" s="9">
        <v>1633</v>
      </c>
      <c r="H12140" s="10">
        <v>171009393</v>
      </c>
      <c r="I12140" s="11">
        <f t="shared" si="703"/>
        <v>5732568685.0076818</v>
      </c>
      <c r="J12140" s="11">
        <f t="shared" si="704"/>
        <v>55503</v>
      </c>
      <c r="K12140" s="11">
        <f t="shared" si="705"/>
        <v>103283.94294015966</v>
      </c>
      <c r="L12140" s="12">
        <f t="shared" si="696"/>
        <v>0</v>
      </c>
      <c r="M12140" s="11">
        <f>COUNTIF(E$2:$E12140,E12140)</f>
        <v>3481</v>
      </c>
      <c r="O12140" t="str">
        <f t="shared" si="700"/>
        <v/>
      </c>
    </row>
    <row r="12141" spans="1:15" hidden="1">
      <c r="A12141" s="41" t="s">
        <v>120</v>
      </c>
      <c r="B12141" s="46">
        <v>45840</v>
      </c>
      <c r="C12141" s="8" t="s">
        <v>13</v>
      </c>
      <c r="D12141" s="8" t="s">
        <v>15</v>
      </c>
      <c r="E12141" s="8" t="s">
        <v>15</v>
      </c>
      <c r="F12141" s="9">
        <f t="shared" si="702"/>
        <v>5900000</v>
      </c>
      <c r="G12141" s="9">
        <v>59</v>
      </c>
      <c r="H12141" s="10">
        <v>6446104</v>
      </c>
      <c r="I12141" s="11">
        <f t="shared" si="703"/>
        <v>915000096.14478326</v>
      </c>
      <c r="J12141" s="11">
        <f t="shared" si="704"/>
        <v>8413</v>
      </c>
      <c r="K12141" s="11">
        <f t="shared" si="705"/>
        <v>108760.26341908751</v>
      </c>
      <c r="L12141" s="12">
        <f t="shared" si="696"/>
        <v>0</v>
      </c>
      <c r="M12141" s="11">
        <f>COUNTIF(E$2:$E12141,E12141)</f>
        <v>3878</v>
      </c>
      <c r="O12141" t="str">
        <f t="shared" si="700"/>
        <v/>
      </c>
    </row>
    <row r="12142" spans="1:15" hidden="1">
      <c r="A12142" s="41" t="s">
        <v>120</v>
      </c>
      <c r="B12142" s="46">
        <v>45840</v>
      </c>
      <c r="C12142" s="8" t="s">
        <v>13</v>
      </c>
      <c r="D12142" s="8" t="s">
        <v>46</v>
      </c>
      <c r="E12142" s="8" t="s">
        <v>46</v>
      </c>
      <c r="F12142" s="9">
        <f t="shared" si="702"/>
        <v>-900000</v>
      </c>
      <c r="G12142" s="9">
        <v>-9</v>
      </c>
      <c r="H12142" s="10">
        <v>-939078</v>
      </c>
      <c r="I12142" s="11">
        <f t="shared" si="703"/>
        <v>5731639129.5212202</v>
      </c>
      <c r="J12142" s="11">
        <f t="shared" si="704"/>
        <v>55494</v>
      </c>
      <c r="K12142" s="11">
        <f t="shared" si="705"/>
        <v>103283.94294015966</v>
      </c>
      <c r="L12142" s="12">
        <f t="shared" si="696"/>
        <v>9522.5135385630419</v>
      </c>
      <c r="M12142" s="11">
        <f>COUNTIF(E$2:$E12142,E12142)</f>
        <v>3482</v>
      </c>
      <c r="O12142" t="str">
        <f t="shared" si="700"/>
        <v/>
      </c>
    </row>
    <row r="12143" spans="1:15" hidden="1">
      <c r="A12143" s="41" t="s">
        <v>120</v>
      </c>
      <c r="B12143" s="46">
        <v>45840</v>
      </c>
      <c r="C12143" s="8" t="s">
        <v>13</v>
      </c>
      <c r="D12143" s="8" t="s">
        <v>46</v>
      </c>
      <c r="E12143" s="8" t="s">
        <v>46</v>
      </c>
      <c r="F12143" s="9">
        <f t="shared" si="702"/>
        <v>-28700000</v>
      </c>
      <c r="G12143" s="9">
        <v>-287</v>
      </c>
      <c r="H12143" s="10">
        <v>-29946154</v>
      </c>
      <c r="I12143" s="11">
        <f t="shared" si="703"/>
        <v>5701996637.8973942</v>
      </c>
      <c r="J12143" s="11">
        <f t="shared" si="704"/>
        <v>55207</v>
      </c>
      <c r="K12143" s="11">
        <f t="shared" si="705"/>
        <v>103283.94294015966</v>
      </c>
      <c r="L12143" s="12">
        <f t="shared" si="696"/>
        <v>303662.37617417797</v>
      </c>
      <c r="M12143" s="11">
        <f>COUNTIF(E$2:$E12143,E12143)</f>
        <v>3483</v>
      </c>
      <c r="O12143" t="str">
        <f t="shared" si="700"/>
        <v/>
      </c>
    </row>
    <row r="12144" spans="1:15" hidden="1">
      <c r="A12144" s="41" t="s">
        <v>120</v>
      </c>
      <c r="B12144" s="46">
        <v>45840</v>
      </c>
      <c r="C12144" s="8" t="s">
        <v>13</v>
      </c>
      <c r="D12144" s="8" t="s">
        <v>46</v>
      </c>
      <c r="E12144" s="8" t="s">
        <v>46</v>
      </c>
      <c r="F12144" s="9">
        <f t="shared" si="702"/>
        <v>-28700000</v>
      </c>
      <c r="G12144" s="9">
        <v>-287</v>
      </c>
      <c r="H12144" s="10">
        <v>-29946154</v>
      </c>
      <c r="I12144" s="11">
        <f t="shared" si="703"/>
        <v>5672354146.2735682</v>
      </c>
      <c r="J12144" s="11">
        <f t="shared" si="704"/>
        <v>54920</v>
      </c>
      <c r="K12144" s="11">
        <f t="shared" si="705"/>
        <v>103283.94294015966</v>
      </c>
      <c r="L12144" s="12">
        <f t="shared" si="696"/>
        <v>303662.37617417797</v>
      </c>
      <c r="M12144" s="11">
        <f>COUNTIF(E$2:$E12144,E12144)</f>
        <v>3484</v>
      </c>
      <c r="O12144" t="str">
        <f t="shared" si="700"/>
        <v/>
      </c>
    </row>
    <row r="12145" spans="1:15" hidden="1">
      <c r="A12145" s="41" t="s">
        <v>120</v>
      </c>
      <c r="B12145" s="46">
        <v>45840</v>
      </c>
      <c r="C12145" s="8" t="s">
        <v>13</v>
      </c>
      <c r="D12145" s="8" t="s">
        <v>14</v>
      </c>
      <c r="E12145" s="8" t="s">
        <v>14</v>
      </c>
      <c r="F12145" s="9">
        <f t="shared" si="702"/>
        <v>-9200000</v>
      </c>
      <c r="G12145" s="9">
        <v>-92</v>
      </c>
      <c r="H12145" s="10">
        <v>-9935816</v>
      </c>
      <c r="I12145" s="11">
        <f t="shared" si="703"/>
        <v>15681547592.93976</v>
      </c>
      <c r="J12145" s="11">
        <f t="shared" si="704"/>
        <v>151746</v>
      </c>
      <c r="K12145" s="11">
        <f t="shared" si="705"/>
        <v>103340.76412518129</v>
      </c>
      <c r="L12145" s="12">
        <f t="shared" ref="L12145:L12208" si="706">IF(G12145&lt;0,K12145*G12145-H12145,0)</f>
        <v>428465.70048332214</v>
      </c>
      <c r="M12145" s="11">
        <f>COUNTIF(E$2:$E12145,E12145)</f>
        <v>2218</v>
      </c>
      <c r="O12145" t="str">
        <f t="shared" si="700"/>
        <v/>
      </c>
    </row>
    <row r="12146" spans="1:15" hidden="1">
      <c r="A12146" s="41" t="s">
        <v>120</v>
      </c>
      <c r="B12146" s="46">
        <v>45840</v>
      </c>
      <c r="C12146" s="8" t="s">
        <v>13</v>
      </c>
      <c r="D12146" s="8" t="s">
        <v>46</v>
      </c>
      <c r="E12146" s="8" t="s">
        <v>46</v>
      </c>
      <c r="F12146" s="9">
        <f t="shared" si="702"/>
        <v>-101800000</v>
      </c>
      <c r="G12146" s="9">
        <v>-1018</v>
      </c>
      <c r="H12146" s="10">
        <v>-106220156</v>
      </c>
      <c r="I12146" s="11">
        <f t="shared" si="703"/>
        <v>5567211092.360486</v>
      </c>
      <c r="J12146" s="11">
        <f t="shared" si="704"/>
        <v>53902</v>
      </c>
      <c r="K12146" s="11">
        <f t="shared" si="705"/>
        <v>103283.94294015966</v>
      </c>
      <c r="L12146" s="12">
        <f t="shared" si="706"/>
        <v>1077102.0869174749</v>
      </c>
      <c r="M12146" s="11">
        <f>COUNTIF(E$2:$E12146,E12146)</f>
        <v>3485</v>
      </c>
      <c r="O12146" t="str">
        <f t="shared" si="700"/>
        <v/>
      </c>
    </row>
    <row r="12147" spans="1:15" hidden="1">
      <c r="A12147" s="41" t="s">
        <v>120</v>
      </c>
      <c r="B12147" s="46">
        <v>45840</v>
      </c>
      <c r="C12147" s="8" t="s">
        <v>13</v>
      </c>
      <c r="D12147" s="8" t="s">
        <v>46</v>
      </c>
      <c r="E12147" s="8" t="s">
        <v>46</v>
      </c>
      <c r="F12147" s="9">
        <f t="shared" si="702"/>
        <v>-4700000</v>
      </c>
      <c r="G12147" s="9">
        <v>-47</v>
      </c>
      <c r="H12147" s="10">
        <v>-4904074</v>
      </c>
      <c r="I12147" s="11">
        <f t="shared" si="703"/>
        <v>5562356747.0422983</v>
      </c>
      <c r="J12147" s="11">
        <f t="shared" si="704"/>
        <v>53855</v>
      </c>
      <c r="K12147" s="11">
        <f t="shared" si="705"/>
        <v>103283.94294015966</v>
      </c>
      <c r="L12147" s="12">
        <f t="shared" si="706"/>
        <v>49728.681812495925</v>
      </c>
      <c r="M12147" s="11">
        <f>COUNTIF(E$2:$E12147,E12147)</f>
        <v>3486</v>
      </c>
      <c r="O12147" t="str">
        <f t="shared" si="700"/>
        <v/>
      </c>
    </row>
    <row r="12148" spans="1:15" hidden="1">
      <c r="A12148" s="41" t="s">
        <v>120</v>
      </c>
      <c r="B12148" s="46">
        <v>45840</v>
      </c>
      <c r="C12148" s="8" t="s">
        <v>13</v>
      </c>
      <c r="D12148" s="8" t="s">
        <v>48</v>
      </c>
      <c r="E12148" s="8" t="s">
        <v>48</v>
      </c>
      <c r="F12148" s="9">
        <f t="shared" si="702"/>
        <v>13500000</v>
      </c>
      <c r="G12148" s="9">
        <v>135</v>
      </c>
      <c r="H12148" s="10">
        <v>14929785</v>
      </c>
      <c r="I12148" s="11">
        <f t="shared" si="703"/>
        <v>11307064466.022198</v>
      </c>
      <c r="J12148" s="11">
        <f t="shared" si="704"/>
        <v>105977</v>
      </c>
      <c r="K12148" s="11">
        <f t="shared" si="705"/>
        <v>106693.5699823754</v>
      </c>
      <c r="L12148" s="12">
        <f t="shared" si="706"/>
        <v>0</v>
      </c>
      <c r="M12148" s="11">
        <f>COUNTIF(E$2:$E12148,E12148)</f>
        <v>634</v>
      </c>
      <c r="O12148" t="str">
        <f t="shared" si="700"/>
        <v/>
      </c>
    </row>
    <row r="12149" spans="1:15" hidden="1">
      <c r="A12149" s="41" t="s">
        <v>120</v>
      </c>
      <c r="B12149" s="46">
        <v>45840</v>
      </c>
      <c r="C12149" s="8" t="s">
        <v>13</v>
      </c>
      <c r="D12149" s="8" t="s">
        <v>46</v>
      </c>
      <c r="E12149" s="8" t="s">
        <v>46</v>
      </c>
      <c r="F12149" s="9">
        <f t="shared" si="702"/>
        <v>-900000</v>
      </c>
      <c r="G12149" s="9">
        <v>-9</v>
      </c>
      <c r="H12149" s="10">
        <v>-939078</v>
      </c>
      <c r="I12149" s="11">
        <f t="shared" si="703"/>
        <v>5561427191.5558367</v>
      </c>
      <c r="J12149" s="11">
        <f t="shared" si="704"/>
        <v>53846</v>
      </c>
      <c r="K12149" s="11">
        <f t="shared" si="705"/>
        <v>103283.94294015966</v>
      </c>
      <c r="L12149" s="12">
        <f t="shared" si="706"/>
        <v>9522.5135385630419</v>
      </c>
      <c r="M12149" s="11">
        <f>COUNTIF(E$2:$E12149,E12149)</f>
        <v>3487</v>
      </c>
      <c r="O12149" t="str">
        <f t="shared" si="700"/>
        <v/>
      </c>
    </row>
    <row r="12150" spans="1:15" hidden="1">
      <c r="A12150" s="41" t="s">
        <v>120</v>
      </c>
      <c r="B12150" s="46">
        <v>45840</v>
      </c>
      <c r="C12150" s="8" t="s">
        <v>13</v>
      </c>
      <c r="D12150" s="8" t="s">
        <v>46</v>
      </c>
      <c r="E12150" s="8" t="s">
        <v>46</v>
      </c>
      <c r="F12150" s="9">
        <f t="shared" si="702"/>
        <v>-5000000</v>
      </c>
      <c r="G12150" s="9">
        <v>-50</v>
      </c>
      <c r="H12150" s="10">
        <v>-5217100</v>
      </c>
      <c r="I12150" s="11">
        <f t="shared" si="703"/>
        <v>5556262994.4088287</v>
      </c>
      <c r="J12150" s="11">
        <f t="shared" si="704"/>
        <v>53796</v>
      </c>
      <c r="K12150" s="11">
        <f t="shared" si="705"/>
        <v>103283.94294015966</v>
      </c>
      <c r="L12150" s="12">
        <f t="shared" si="706"/>
        <v>52902.852992016822</v>
      </c>
      <c r="M12150" s="11">
        <f>COUNTIF(E$2:$E12150,E12150)</f>
        <v>3488</v>
      </c>
      <c r="O12150" t="str">
        <f t="shared" si="700"/>
        <v/>
      </c>
    </row>
    <row r="12151" spans="1:15" hidden="1">
      <c r="A12151" s="41" t="s">
        <v>120</v>
      </c>
      <c r="B12151" s="46">
        <v>45840</v>
      </c>
      <c r="C12151" s="8" t="s">
        <v>13</v>
      </c>
      <c r="D12151" s="8" t="s">
        <v>46</v>
      </c>
      <c r="E12151" s="8" t="s">
        <v>46</v>
      </c>
      <c r="F12151" s="9">
        <f t="shared" si="702"/>
        <v>-30600000</v>
      </c>
      <c r="G12151" s="9">
        <v>-306</v>
      </c>
      <c r="H12151" s="10">
        <v>-31928652</v>
      </c>
      <c r="I12151" s="11">
        <f t="shared" si="703"/>
        <v>5524658107.8691397</v>
      </c>
      <c r="J12151" s="11">
        <f t="shared" si="704"/>
        <v>53490</v>
      </c>
      <c r="K12151" s="11">
        <f t="shared" si="705"/>
        <v>103283.94294015966</v>
      </c>
      <c r="L12151" s="12">
        <f t="shared" si="706"/>
        <v>323765.46031114459</v>
      </c>
      <c r="M12151" s="11">
        <f>COUNTIF(E$2:$E12151,E12151)</f>
        <v>3489</v>
      </c>
      <c r="O12151" t="str">
        <f t="shared" si="700"/>
        <v/>
      </c>
    </row>
    <row r="12152" spans="1:15" hidden="1">
      <c r="A12152" s="41" t="s">
        <v>120</v>
      </c>
      <c r="B12152" s="46">
        <v>45840</v>
      </c>
      <c r="C12152" s="8" t="s">
        <v>13</v>
      </c>
      <c r="D12152" s="8" t="s">
        <v>46</v>
      </c>
      <c r="E12152" s="8" t="s">
        <v>46</v>
      </c>
      <c r="F12152" s="9">
        <f t="shared" si="702"/>
        <v>-149800000</v>
      </c>
      <c r="G12152" s="9">
        <v>-1498</v>
      </c>
      <c r="H12152" s="10">
        <v>-156304316</v>
      </c>
      <c r="I12152" s="11">
        <f t="shared" si="703"/>
        <v>5369938761.3447809</v>
      </c>
      <c r="J12152" s="11">
        <f t="shared" si="704"/>
        <v>51992</v>
      </c>
      <c r="K12152" s="11">
        <f t="shared" si="705"/>
        <v>103283.94294015966</v>
      </c>
      <c r="L12152" s="12">
        <f t="shared" si="706"/>
        <v>1584969.4756408334</v>
      </c>
      <c r="M12152" s="11">
        <f>COUNTIF(E$2:$E12152,E12152)</f>
        <v>3490</v>
      </c>
      <c r="O12152" t="str">
        <f t="shared" si="700"/>
        <v/>
      </c>
    </row>
    <row r="12153" spans="1:15" hidden="1">
      <c r="A12153" s="41" t="s">
        <v>120</v>
      </c>
      <c r="B12153" s="46">
        <v>45840</v>
      </c>
      <c r="C12153" s="8" t="s">
        <v>13</v>
      </c>
      <c r="D12153" s="8" t="s">
        <v>46</v>
      </c>
      <c r="E12153" s="8" t="s">
        <v>46</v>
      </c>
      <c r="F12153" s="9">
        <f t="shared" si="702"/>
        <v>-3500000</v>
      </c>
      <c r="G12153" s="9">
        <v>-35</v>
      </c>
      <c r="H12153" s="10">
        <v>-3651970</v>
      </c>
      <c r="I12153" s="11">
        <f t="shared" si="703"/>
        <v>5366323823.3418751</v>
      </c>
      <c r="J12153" s="11">
        <f t="shared" si="704"/>
        <v>51957</v>
      </c>
      <c r="K12153" s="11">
        <f t="shared" si="705"/>
        <v>103283.94294015966</v>
      </c>
      <c r="L12153" s="12">
        <f t="shared" si="706"/>
        <v>37031.997094411869</v>
      </c>
      <c r="M12153" s="11">
        <f>COUNTIF(E$2:$E12153,E12153)</f>
        <v>3491</v>
      </c>
      <c r="O12153" t="str">
        <f t="shared" si="700"/>
        <v/>
      </c>
    </row>
    <row r="12154" spans="1:15" hidden="1">
      <c r="A12154" s="41" t="s">
        <v>120</v>
      </c>
      <c r="B12154" s="46">
        <v>45840</v>
      </c>
      <c r="C12154" s="8" t="s">
        <v>13</v>
      </c>
      <c r="D12154" s="8" t="s">
        <v>46</v>
      </c>
      <c r="E12154" s="8" t="s">
        <v>46</v>
      </c>
      <c r="F12154" s="9">
        <f t="shared" si="702"/>
        <v>-1900000</v>
      </c>
      <c r="G12154" s="9">
        <v>-19</v>
      </c>
      <c r="H12154" s="10">
        <v>-1982498</v>
      </c>
      <c r="I12154" s="11">
        <f t="shared" si="703"/>
        <v>5364361428.426012</v>
      </c>
      <c r="J12154" s="11">
        <f t="shared" si="704"/>
        <v>51938</v>
      </c>
      <c r="K12154" s="11">
        <f t="shared" si="705"/>
        <v>103283.94294015966</v>
      </c>
      <c r="L12154" s="12">
        <f t="shared" si="706"/>
        <v>20103.084136966616</v>
      </c>
      <c r="M12154" s="11">
        <f>COUNTIF(E$2:$E12154,E12154)</f>
        <v>3492</v>
      </c>
      <c r="O12154" t="str">
        <f t="shared" si="700"/>
        <v/>
      </c>
    </row>
    <row r="12155" spans="1:15" hidden="1">
      <c r="A12155" s="41" t="s">
        <v>120</v>
      </c>
      <c r="B12155" s="46">
        <v>45840</v>
      </c>
      <c r="C12155" s="8" t="s">
        <v>13</v>
      </c>
      <c r="D12155" s="8" t="s">
        <v>46</v>
      </c>
      <c r="E12155" s="8" t="s">
        <v>46</v>
      </c>
      <c r="F12155" s="9">
        <f t="shared" si="702"/>
        <v>-26600000</v>
      </c>
      <c r="G12155" s="9">
        <v>-266</v>
      </c>
      <c r="H12155" s="10">
        <v>-27754972</v>
      </c>
      <c r="I12155" s="11">
        <f t="shared" si="703"/>
        <v>5336887899.6039295</v>
      </c>
      <c r="J12155" s="11">
        <f t="shared" si="704"/>
        <v>51672</v>
      </c>
      <c r="K12155" s="11">
        <f t="shared" si="705"/>
        <v>103283.94294015966</v>
      </c>
      <c r="L12155" s="12">
        <f t="shared" si="706"/>
        <v>281443.17791753262</v>
      </c>
      <c r="M12155" s="11">
        <f>COUNTIF(E$2:$E12155,E12155)</f>
        <v>3493</v>
      </c>
      <c r="O12155" t="str">
        <f t="shared" si="700"/>
        <v/>
      </c>
    </row>
    <row r="12156" spans="1:15" hidden="1">
      <c r="A12156" s="41" t="s">
        <v>120</v>
      </c>
      <c r="B12156" s="46">
        <v>45840</v>
      </c>
      <c r="C12156" s="8" t="s">
        <v>13</v>
      </c>
      <c r="D12156" s="8" t="s">
        <v>46</v>
      </c>
      <c r="E12156" s="8" t="s">
        <v>46</v>
      </c>
      <c r="F12156" s="9">
        <f t="shared" si="702"/>
        <v>-9500000</v>
      </c>
      <c r="G12156" s="9">
        <v>-95</v>
      </c>
      <c r="H12156" s="10">
        <v>-9912490</v>
      </c>
      <c r="I12156" s="11">
        <f t="shared" si="703"/>
        <v>5327075925.0246143</v>
      </c>
      <c r="J12156" s="11">
        <f t="shared" si="704"/>
        <v>51577</v>
      </c>
      <c r="K12156" s="11">
        <f t="shared" si="705"/>
        <v>103283.94294015966</v>
      </c>
      <c r="L12156" s="12">
        <f t="shared" si="706"/>
        <v>100515.42068483308</v>
      </c>
      <c r="M12156" s="11">
        <f>COUNTIF(E$2:$E12156,E12156)</f>
        <v>3494</v>
      </c>
      <c r="O12156" t="str">
        <f t="shared" ref="O12156:O12219" si="707">IF(M12156=_xlfn.MAXIFS(M:M,D:D,D12156),"X","")</f>
        <v/>
      </c>
    </row>
    <row r="12157" spans="1:15" hidden="1">
      <c r="A12157" s="41" t="s">
        <v>120</v>
      </c>
      <c r="B12157" s="46">
        <v>45840</v>
      </c>
      <c r="C12157" s="8" t="s">
        <v>13</v>
      </c>
      <c r="D12157" s="8" t="s">
        <v>46</v>
      </c>
      <c r="E12157" s="8" t="s">
        <v>46</v>
      </c>
      <c r="F12157" s="9">
        <f t="shared" si="702"/>
        <v>-1000000</v>
      </c>
      <c r="G12157" s="9">
        <v>-10</v>
      </c>
      <c r="H12157" s="10">
        <v>-1043420</v>
      </c>
      <c r="I12157" s="11">
        <f t="shared" si="703"/>
        <v>5326043085.5952129</v>
      </c>
      <c r="J12157" s="11">
        <f t="shared" si="704"/>
        <v>51567</v>
      </c>
      <c r="K12157" s="11">
        <f t="shared" si="705"/>
        <v>103283.94294015966</v>
      </c>
      <c r="L12157" s="12">
        <f t="shared" si="706"/>
        <v>10580.570598403458</v>
      </c>
      <c r="M12157" s="11">
        <f>COUNTIF(E$2:$E12157,E12157)</f>
        <v>3495</v>
      </c>
      <c r="O12157" t="str">
        <f t="shared" si="707"/>
        <v/>
      </c>
    </row>
    <row r="12158" spans="1:15" hidden="1">
      <c r="A12158" s="41" t="s">
        <v>120</v>
      </c>
      <c r="B12158" s="46">
        <v>45840</v>
      </c>
      <c r="C12158" s="8" t="s">
        <v>13</v>
      </c>
      <c r="D12158" s="8" t="s">
        <v>14</v>
      </c>
      <c r="E12158" s="8" t="s">
        <v>14</v>
      </c>
      <c r="F12158" s="9">
        <f t="shared" si="702"/>
        <v>-4600000</v>
      </c>
      <c r="G12158" s="9">
        <v>-46</v>
      </c>
      <c r="H12158" s="10">
        <v>-4967908</v>
      </c>
      <c r="I12158" s="11">
        <f t="shared" si="703"/>
        <v>15676793917.790001</v>
      </c>
      <c r="J12158" s="11">
        <f t="shared" si="704"/>
        <v>151700</v>
      </c>
      <c r="K12158" s="11">
        <f t="shared" si="705"/>
        <v>103340.76412518129</v>
      </c>
      <c r="L12158" s="12">
        <f t="shared" si="706"/>
        <v>214232.85024166107</v>
      </c>
      <c r="M12158" s="11">
        <f>COUNTIF(E$2:$E12158,E12158)</f>
        <v>2219</v>
      </c>
      <c r="O12158" t="str">
        <f t="shared" si="707"/>
        <v/>
      </c>
    </row>
    <row r="12159" spans="1:15" hidden="1">
      <c r="A12159" s="41" t="s">
        <v>120</v>
      </c>
      <c r="B12159" s="46">
        <v>45840</v>
      </c>
      <c r="C12159" s="8" t="s">
        <v>13</v>
      </c>
      <c r="D12159" s="8" t="s">
        <v>46</v>
      </c>
      <c r="E12159" s="8" t="s">
        <v>46</v>
      </c>
      <c r="F12159" s="9">
        <f t="shared" si="702"/>
        <v>-19100000</v>
      </c>
      <c r="G12159" s="9">
        <v>-191</v>
      </c>
      <c r="H12159" s="10">
        <v>-19929322</v>
      </c>
      <c r="I12159" s="11">
        <f t="shared" si="703"/>
        <v>5306315852.4936428</v>
      </c>
      <c r="J12159" s="11">
        <f t="shared" si="704"/>
        <v>51376</v>
      </c>
      <c r="K12159" s="11">
        <f t="shared" si="705"/>
        <v>103283.94294015966</v>
      </c>
      <c r="L12159" s="12">
        <f t="shared" si="706"/>
        <v>202088.89842950553</v>
      </c>
      <c r="M12159" s="11">
        <f>COUNTIF(E$2:$E12159,E12159)</f>
        <v>3496</v>
      </c>
      <c r="O12159" t="str">
        <f t="shared" si="707"/>
        <v/>
      </c>
    </row>
    <row r="12160" spans="1:15" hidden="1">
      <c r="A12160" s="41" t="s">
        <v>120</v>
      </c>
      <c r="B12160" s="46">
        <v>45840</v>
      </c>
      <c r="C12160" s="8" t="s">
        <v>13</v>
      </c>
      <c r="D12160" s="8" t="s">
        <v>46</v>
      </c>
      <c r="E12160" s="8" t="s">
        <v>46</v>
      </c>
      <c r="F12160" s="9">
        <f t="shared" si="702"/>
        <v>-3400000</v>
      </c>
      <c r="G12160" s="9">
        <v>-34</v>
      </c>
      <c r="H12160" s="10">
        <v>-3547628</v>
      </c>
      <c r="I12160" s="11">
        <f t="shared" si="703"/>
        <v>5302804198.4336777</v>
      </c>
      <c r="J12160" s="11">
        <f t="shared" si="704"/>
        <v>51342</v>
      </c>
      <c r="K12160" s="11">
        <f t="shared" si="705"/>
        <v>103283.94294015966</v>
      </c>
      <c r="L12160" s="12">
        <f t="shared" si="706"/>
        <v>35973.940034571569</v>
      </c>
      <c r="M12160" s="11">
        <f>COUNTIF(E$2:$E12160,E12160)</f>
        <v>3497</v>
      </c>
      <c r="O12160" t="str">
        <f t="shared" si="707"/>
        <v/>
      </c>
    </row>
    <row r="12161" spans="1:15" hidden="1">
      <c r="A12161" s="41" t="s">
        <v>120</v>
      </c>
      <c r="B12161" s="46">
        <v>45840</v>
      </c>
      <c r="C12161" s="8" t="s">
        <v>13</v>
      </c>
      <c r="D12161" s="8" t="s">
        <v>15</v>
      </c>
      <c r="E12161" s="8" t="s">
        <v>15</v>
      </c>
      <c r="F12161" s="9">
        <f t="shared" si="702"/>
        <v>5600000</v>
      </c>
      <c r="G12161" s="9">
        <v>56</v>
      </c>
      <c r="H12161" s="10">
        <v>6048112</v>
      </c>
      <c r="I12161" s="11">
        <f t="shared" si="703"/>
        <v>921048208.14478326</v>
      </c>
      <c r="J12161" s="11">
        <f t="shared" si="704"/>
        <v>8469</v>
      </c>
      <c r="K12161" s="11">
        <f t="shared" si="705"/>
        <v>108755.24951526547</v>
      </c>
      <c r="L12161" s="12">
        <f t="shared" si="706"/>
        <v>0</v>
      </c>
      <c r="M12161" s="11">
        <f>COUNTIF(E$2:$E12161,E12161)</f>
        <v>3879</v>
      </c>
      <c r="O12161" t="str">
        <f t="shared" si="707"/>
        <v/>
      </c>
    </row>
    <row r="12162" spans="1:15" hidden="1">
      <c r="A12162" s="41" t="s">
        <v>120</v>
      </c>
      <c r="B12162" s="46">
        <v>45840</v>
      </c>
      <c r="C12162" s="8" t="s">
        <v>13</v>
      </c>
      <c r="D12162" s="8" t="s">
        <v>46</v>
      </c>
      <c r="E12162" s="8" t="s">
        <v>46</v>
      </c>
      <c r="F12162" s="9">
        <f t="shared" si="702"/>
        <v>3600000</v>
      </c>
      <c r="G12162" s="9">
        <v>36</v>
      </c>
      <c r="H12162" s="10">
        <v>3765852</v>
      </c>
      <c r="I12162" s="11">
        <f t="shared" si="703"/>
        <v>5306570050.4336777</v>
      </c>
      <c r="J12162" s="11">
        <f t="shared" si="704"/>
        <v>51378</v>
      </c>
      <c r="K12162" s="11">
        <f t="shared" si="705"/>
        <v>103284.86999170225</v>
      </c>
      <c r="L12162" s="12">
        <f t="shared" si="706"/>
        <v>0</v>
      </c>
      <c r="M12162" s="11">
        <f>COUNTIF(E$2:$E12162,E12162)</f>
        <v>3498</v>
      </c>
      <c r="O12162" t="str">
        <f t="shared" si="707"/>
        <v/>
      </c>
    </row>
    <row r="12163" spans="1:15" hidden="1">
      <c r="A12163" s="41" t="s">
        <v>120</v>
      </c>
      <c r="B12163" s="46">
        <v>45840</v>
      </c>
      <c r="C12163" s="8" t="s">
        <v>13</v>
      </c>
      <c r="D12163" s="8" t="s">
        <v>46</v>
      </c>
      <c r="E12163" s="8" t="s">
        <v>46</v>
      </c>
      <c r="F12163" s="9">
        <f t="shared" si="702"/>
        <v>-1300000</v>
      </c>
      <c r="G12163" s="9">
        <v>-13</v>
      </c>
      <c r="H12163" s="10">
        <v>-1356446</v>
      </c>
      <c r="I12163" s="11">
        <f t="shared" si="703"/>
        <v>5305227347.123786</v>
      </c>
      <c r="J12163" s="11">
        <f t="shared" si="704"/>
        <v>51365</v>
      </c>
      <c r="K12163" s="11">
        <f t="shared" si="705"/>
        <v>103284.86999170225</v>
      </c>
      <c r="L12163" s="12">
        <f t="shared" si="706"/>
        <v>13742.690107870847</v>
      </c>
      <c r="M12163" s="11">
        <f>COUNTIF(E$2:$E12163,E12163)</f>
        <v>3499</v>
      </c>
      <c r="O12163" t="str">
        <f t="shared" si="707"/>
        <v/>
      </c>
    </row>
    <row r="12164" spans="1:15" hidden="1">
      <c r="A12164" s="41" t="s">
        <v>120</v>
      </c>
      <c r="B12164" s="46">
        <v>45840</v>
      </c>
      <c r="C12164" s="8" t="s">
        <v>13</v>
      </c>
      <c r="D12164" s="8" t="s">
        <v>46</v>
      </c>
      <c r="E12164" s="8" t="s">
        <v>46</v>
      </c>
      <c r="F12164" s="9">
        <f t="shared" si="702"/>
        <v>-9300000</v>
      </c>
      <c r="G12164" s="9">
        <v>-93</v>
      </c>
      <c r="H12164" s="10">
        <v>-9703806</v>
      </c>
      <c r="I12164" s="11">
        <f t="shared" si="703"/>
        <v>5295621854.2145576</v>
      </c>
      <c r="J12164" s="11">
        <f t="shared" si="704"/>
        <v>51272</v>
      </c>
      <c r="K12164" s="11">
        <f t="shared" si="705"/>
        <v>103284.86999170225</v>
      </c>
      <c r="L12164" s="12">
        <f t="shared" si="706"/>
        <v>98313.090771691874</v>
      </c>
      <c r="M12164" s="11">
        <f>COUNTIF(E$2:$E12164,E12164)</f>
        <v>3500</v>
      </c>
      <c r="O12164" t="str">
        <f t="shared" si="707"/>
        <v/>
      </c>
    </row>
    <row r="12165" spans="1:15" hidden="1">
      <c r="A12165" s="41" t="s">
        <v>120</v>
      </c>
      <c r="B12165" s="46">
        <v>45840</v>
      </c>
      <c r="C12165" s="8" t="s">
        <v>13</v>
      </c>
      <c r="D12165" s="8" t="s">
        <v>46</v>
      </c>
      <c r="E12165" s="8" t="s">
        <v>46</v>
      </c>
      <c r="F12165" s="9">
        <f t="shared" si="702"/>
        <v>-19100000</v>
      </c>
      <c r="G12165" s="9">
        <v>-191</v>
      </c>
      <c r="H12165" s="10">
        <v>-19929322</v>
      </c>
      <c r="I12165" s="11">
        <f t="shared" si="703"/>
        <v>5275894444.0461426</v>
      </c>
      <c r="J12165" s="11">
        <f t="shared" si="704"/>
        <v>51081</v>
      </c>
      <c r="K12165" s="11">
        <f t="shared" si="705"/>
        <v>103284.86999170225</v>
      </c>
      <c r="L12165" s="12">
        <f t="shared" si="706"/>
        <v>201911.83158487082</v>
      </c>
      <c r="M12165" s="11">
        <f>COUNTIF(E$2:$E12165,E12165)</f>
        <v>3501</v>
      </c>
      <c r="O12165" t="str">
        <f t="shared" si="707"/>
        <v/>
      </c>
    </row>
    <row r="12166" spans="1:15" hidden="1">
      <c r="A12166" s="41" t="s">
        <v>120</v>
      </c>
      <c r="B12166" s="46">
        <v>45840</v>
      </c>
      <c r="C12166" s="8" t="s">
        <v>13</v>
      </c>
      <c r="D12166" s="8" t="s">
        <v>46</v>
      </c>
      <c r="E12166" s="8" t="s">
        <v>46</v>
      </c>
      <c r="F12166" s="9">
        <f t="shared" si="702"/>
        <v>-8600000</v>
      </c>
      <c r="G12166" s="9">
        <v>-86</v>
      </c>
      <c r="H12166" s="10">
        <v>-8973412</v>
      </c>
      <c r="I12166" s="11">
        <f t="shared" si="703"/>
        <v>5267011945.2268562</v>
      </c>
      <c r="J12166" s="11">
        <f t="shared" si="704"/>
        <v>50995</v>
      </c>
      <c r="K12166" s="11">
        <f t="shared" si="705"/>
        <v>103284.86999170225</v>
      </c>
      <c r="L12166" s="12">
        <f t="shared" si="706"/>
        <v>90913.180713606998</v>
      </c>
      <c r="M12166" s="11">
        <f>COUNTIF(E$2:$E12166,E12166)</f>
        <v>3502</v>
      </c>
      <c r="O12166" t="str">
        <f t="shared" si="707"/>
        <v/>
      </c>
    </row>
    <row r="12167" spans="1:15" hidden="1">
      <c r="A12167" s="41" t="s">
        <v>120</v>
      </c>
      <c r="B12167" s="46">
        <v>45840</v>
      </c>
      <c r="C12167" s="8" t="s">
        <v>13</v>
      </c>
      <c r="D12167" s="8" t="s">
        <v>46</v>
      </c>
      <c r="E12167" s="8" t="s">
        <v>46</v>
      </c>
      <c r="F12167" s="9">
        <f t="shared" si="702"/>
        <v>-6000000</v>
      </c>
      <c r="G12167" s="9">
        <v>-60</v>
      </c>
      <c r="H12167" s="10">
        <v>-6260520</v>
      </c>
      <c r="I12167" s="11">
        <f t="shared" si="703"/>
        <v>5260814853.0273542</v>
      </c>
      <c r="J12167" s="11">
        <f t="shared" si="704"/>
        <v>50935</v>
      </c>
      <c r="K12167" s="11">
        <f t="shared" si="705"/>
        <v>103284.86999170225</v>
      </c>
      <c r="L12167" s="12">
        <f t="shared" si="706"/>
        <v>63427.800497865304</v>
      </c>
      <c r="M12167" s="11">
        <f>COUNTIF(E$2:$E12167,E12167)</f>
        <v>3503</v>
      </c>
      <c r="O12167" t="str">
        <f t="shared" si="707"/>
        <v/>
      </c>
    </row>
    <row r="12168" spans="1:15" hidden="1">
      <c r="A12168" s="41" t="s">
        <v>120</v>
      </c>
      <c r="B12168" s="46">
        <v>45840</v>
      </c>
      <c r="C12168" s="8" t="s">
        <v>13</v>
      </c>
      <c r="D12168" s="8" t="s">
        <v>46</v>
      </c>
      <c r="E12168" s="8" t="s">
        <v>46</v>
      </c>
      <c r="F12168" s="9">
        <f t="shared" si="702"/>
        <v>-9500000</v>
      </c>
      <c r="G12168" s="9">
        <v>-95</v>
      </c>
      <c r="H12168" s="10">
        <v>-9912490</v>
      </c>
      <c r="I12168" s="11">
        <f t="shared" si="703"/>
        <v>5251002790.3781424</v>
      </c>
      <c r="J12168" s="11">
        <f t="shared" si="704"/>
        <v>50840</v>
      </c>
      <c r="K12168" s="11">
        <f t="shared" si="705"/>
        <v>103284.86999170225</v>
      </c>
      <c r="L12168" s="12">
        <f t="shared" si="706"/>
        <v>100427.35078828596</v>
      </c>
      <c r="M12168" s="11">
        <f>COUNTIF(E$2:$E12168,E12168)</f>
        <v>3504</v>
      </c>
      <c r="O12168" t="str">
        <f t="shared" si="707"/>
        <v/>
      </c>
    </row>
    <row r="12169" spans="1:15" hidden="1">
      <c r="A12169" s="41" t="s">
        <v>120</v>
      </c>
      <c r="B12169" s="46">
        <v>45840</v>
      </c>
      <c r="C12169" s="8" t="s">
        <v>13</v>
      </c>
      <c r="D12169" s="8" t="s">
        <v>46</v>
      </c>
      <c r="E12169" s="8" t="s">
        <v>46</v>
      </c>
      <c r="F12169" s="9">
        <f t="shared" si="702"/>
        <v>-47900000</v>
      </c>
      <c r="G12169" s="9">
        <v>-479</v>
      </c>
      <c r="H12169" s="10">
        <v>-49979818</v>
      </c>
      <c r="I12169" s="11">
        <f t="shared" si="703"/>
        <v>5201529337.6521168</v>
      </c>
      <c r="J12169" s="11">
        <f t="shared" si="704"/>
        <v>50361</v>
      </c>
      <c r="K12169" s="11">
        <f t="shared" si="705"/>
        <v>103284.86999170225</v>
      </c>
      <c r="L12169" s="12">
        <f t="shared" si="706"/>
        <v>506365.27397462726</v>
      </c>
      <c r="M12169" s="11">
        <f>COUNTIF(E$2:$E12169,E12169)</f>
        <v>3505</v>
      </c>
      <c r="O12169" t="str">
        <f t="shared" si="707"/>
        <v/>
      </c>
    </row>
    <row r="12170" spans="1:15" hidden="1">
      <c r="A12170" s="41" t="s">
        <v>120</v>
      </c>
      <c r="B12170" s="46">
        <v>45840</v>
      </c>
      <c r="C12170" s="8" t="s">
        <v>13</v>
      </c>
      <c r="D12170" s="8" t="s">
        <v>46</v>
      </c>
      <c r="E12170" s="8" t="s">
        <v>46</v>
      </c>
      <c r="F12170" s="9">
        <f t="shared" si="702"/>
        <v>-4700000</v>
      </c>
      <c r="G12170" s="9">
        <v>-47</v>
      </c>
      <c r="H12170" s="10">
        <v>-4904074</v>
      </c>
      <c r="I12170" s="11">
        <f t="shared" si="703"/>
        <v>5196674948.7625065</v>
      </c>
      <c r="J12170" s="11">
        <f t="shared" si="704"/>
        <v>50314</v>
      </c>
      <c r="K12170" s="11">
        <f t="shared" si="705"/>
        <v>103284.86999170225</v>
      </c>
      <c r="L12170" s="12">
        <f t="shared" si="706"/>
        <v>49685.110389994457</v>
      </c>
      <c r="M12170" s="11">
        <f>COUNTIF(E$2:$E12170,E12170)</f>
        <v>3506</v>
      </c>
      <c r="O12170" t="str">
        <f t="shared" si="707"/>
        <v/>
      </c>
    </row>
    <row r="12171" spans="1:15" hidden="1">
      <c r="A12171" s="41" t="s">
        <v>120</v>
      </c>
      <c r="B12171" s="46">
        <v>45840</v>
      </c>
      <c r="C12171" s="8" t="s">
        <v>13</v>
      </c>
      <c r="D12171" s="8" t="s">
        <v>46</v>
      </c>
      <c r="E12171" s="8" t="s">
        <v>46</v>
      </c>
      <c r="F12171" s="9">
        <f t="shared" si="702"/>
        <v>-28700000</v>
      </c>
      <c r="G12171" s="9">
        <v>-287</v>
      </c>
      <c r="H12171" s="10">
        <v>-29946154</v>
      </c>
      <c r="I12171" s="11">
        <f t="shared" si="703"/>
        <v>5167032191.0748882</v>
      </c>
      <c r="J12171" s="11">
        <f t="shared" si="704"/>
        <v>50027</v>
      </c>
      <c r="K12171" s="11">
        <f t="shared" si="705"/>
        <v>103284.86999170225</v>
      </c>
      <c r="L12171" s="12">
        <f t="shared" si="706"/>
        <v>303396.31238145381</v>
      </c>
      <c r="M12171" s="11">
        <f>COUNTIF(E$2:$E12171,E12171)</f>
        <v>3507</v>
      </c>
      <c r="O12171" t="str">
        <f t="shared" si="707"/>
        <v/>
      </c>
    </row>
    <row r="12172" spans="1:15" hidden="1">
      <c r="A12172" s="41" t="s">
        <v>120</v>
      </c>
      <c r="B12172" s="46">
        <v>45840</v>
      </c>
      <c r="C12172" s="8" t="s">
        <v>13</v>
      </c>
      <c r="D12172" s="8" t="s">
        <v>46</v>
      </c>
      <c r="E12172" s="8" t="s">
        <v>46</v>
      </c>
      <c r="F12172" s="9">
        <f t="shared" si="702"/>
        <v>-19200000</v>
      </c>
      <c r="G12172" s="9">
        <v>-192</v>
      </c>
      <c r="H12172" s="10">
        <v>-20033664</v>
      </c>
      <c r="I12172" s="11">
        <f t="shared" si="703"/>
        <v>5147201496.0364819</v>
      </c>
      <c r="J12172" s="11">
        <f t="shared" si="704"/>
        <v>49835</v>
      </c>
      <c r="K12172" s="11">
        <f t="shared" si="705"/>
        <v>103284.86999170225</v>
      </c>
      <c r="L12172" s="12">
        <f t="shared" si="706"/>
        <v>202968.96159316972</v>
      </c>
      <c r="M12172" s="11">
        <f>COUNTIF(E$2:$E12172,E12172)</f>
        <v>3508</v>
      </c>
      <c r="O12172" t="str">
        <f t="shared" si="707"/>
        <v/>
      </c>
    </row>
    <row r="12173" spans="1:15" hidden="1">
      <c r="A12173" s="41" t="s">
        <v>120</v>
      </c>
      <c r="B12173" s="46">
        <v>45840</v>
      </c>
      <c r="C12173" s="8" t="s">
        <v>13</v>
      </c>
      <c r="D12173" s="8" t="s">
        <v>46</v>
      </c>
      <c r="E12173" s="8" t="s">
        <v>46</v>
      </c>
      <c r="F12173" s="9">
        <f t="shared" si="702"/>
        <v>-5800000</v>
      </c>
      <c r="G12173" s="9">
        <v>-58</v>
      </c>
      <c r="H12173" s="10">
        <v>-6051836</v>
      </c>
      <c r="I12173" s="11">
        <f t="shared" si="703"/>
        <v>5141210973.5769634</v>
      </c>
      <c r="J12173" s="11">
        <f t="shared" si="704"/>
        <v>49777</v>
      </c>
      <c r="K12173" s="11">
        <f t="shared" si="705"/>
        <v>103284.86999170225</v>
      </c>
      <c r="L12173" s="12">
        <f t="shared" si="706"/>
        <v>61313.54048126936</v>
      </c>
      <c r="M12173" s="11">
        <f>COUNTIF(E$2:$E12173,E12173)</f>
        <v>3509</v>
      </c>
      <c r="O12173" t="str">
        <f t="shared" si="707"/>
        <v/>
      </c>
    </row>
    <row r="12174" spans="1:15" hidden="1">
      <c r="A12174" s="41" t="s">
        <v>120</v>
      </c>
      <c r="B12174" s="46">
        <v>45840</v>
      </c>
      <c r="C12174" s="8" t="s">
        <v>13</v>
      </c>
      <c r="D12174" s="8" t="s">
        <v>46</v>
      </c>
      <c r="E12174" s="8" t="s">
        <v>46</v>
      </c>
      <c r="F12174" s="9">
        <f t="shared" si="702"/>
        <v>-1900000</v>
      </c>
      <c r="G12174" s="9">
        <v>-19</v>
      </c>
      <c r="H12174" s="10">
        <v>-1982498</v>
      </c>
      <c r="I12174" s="11">
        <f t="shared" si="703"/>
        <v>5139248561.047121</v>
      </c>
      <c r="J12174" s="11">
        <f t="shared" si="704"/>
        <v>49758</v>
      </c>
      <c r="K12174" s="11">
        <f t="shared" si="705"/>
        <v>103284.86999170225</v>
      </c>
      <c r="L12174" s="12">
        <f t="shared" si="706"/>
        <v>20085.470157657284</v>
      </c>
      <c r="M12174" s="11">
        <f>COUNTIF(E$2:$E12174,E12174)</f>
        <v>3510</v>
      </c>
      <c r="O12174" t="str">
        <f t="shared" si="707"/>
        <v/>
      </c>
    </row>
    <row r="12175" spans="1:15" hidden="1">
      <c r="A12175" s="41" t="s">
        <v>120</v>
      </c>
      <c r="B12175" s="46">
        <v>45840</v>
      </c>
      <c r="C12175" s="8" t="s">
        <v>13</v>
      </c>
      <c r="D12175" s="8" t="s">
        <v>46</v>
      </c>
      <c r="E12175" s="8" t="s">
        <v>46</v>
      </c>
      <c r="F12175" s="9">
        <f t="shared" si="702"/>
        <v>-1400000</v>
      </c>
      <c r="G12175" s="9">
        <v>-14</v>
      </c>
      <c r="H12175" s="10">
        <v>-1460788</v>
      </c>
      <c r="I12175" s="11">
        <f t="shared" si="703"/>
        <v>5137802572.8672371</v>
      </c>
      <c r="J12175" s="11">
        <f t="shared" si="704"/>
        <v>49744</v>
      </c>
      <c r="K12175" s="11">
        <f t="shared" si="705"/>
        <v>103284.86999170225</v>
      </c>
      <c r="L12175" s="12">
        <f t="shared" si="706"/>
        <v>14799.820116168587</v>
      </c>
      <c r="M12175" s="11">
        <f>COUNTIF(E$2:$E12175,E12175)</f>
        <v>3511</v>
      </c>
      <c r="O12175" t="str">
        <f t="shared" si="707"/>
        <v/>
      </c>
    </row>
    <row r="12176" spans="1:15" hidden="1">
      <c r="A12176" s="41" t="s">
        <v>120</v>
      </c>
      <c r="B12176" s="46">
        <v>45840</v>
      </c>
      <c r="C12176" s="8" t="s">
        <v>13</v>
      </c>
      <c r="D12176" s="8" t="s">
        <v>14</v>
      </c>
      <c r="E12176" s="8" t="s">
        <v>14</v>
      </c>
      <c r="F12176" s="9">
        <f t="shared" si="702"/>
        <v>-9200000</v>
      </c>
      <c r="G12176" s="9">
        <v>-92</v>
      </c>
      <c r="H12176" s="10">
        <v>-9935816</v>
      </c>
      <c r="I12176" s="11">
        <f t="shared" si="703"/>
        <v>15667286567.490484</v>
      </c>
      <c r="J12176" s="11">
        <f t="shared" si="704"/>
        <v>151608</v>
      </c>
      <c r="K12176" s="11">
        <f t="shared" si="705"/>
        <v>103340.76412518129</v>
      </c>
      <c r="L12176" s="12">
        <f t="shared" si="706"/>
        <v>428465.70048332214</v>
      </c>
      <c r="M12176" s="11">
        <f>COUNTIF(E$2:$E12176,E12176)</f>
        <v>2220</v>
      </c>
      <c r="O12176" t="str">
        <f t="shared" si="707"/>
        <v/>
      </c>
    </row>
    <row r="12177" spans="1:15" hidden="1">
      <c r="A12177" s="41" t="s">
        <v>120</v>
      </c>
      <c r="B12177" s="46">
        <v>45840</v>
      </c>
      <c r="C12177" s="8" t="s">
        <v>13</v>
      </c>
      <c r="D12177" s="8" t="s">
        <v>46</v>
      </c>
      <c r="E12177" s="8" t="s">
        <v>46</v>
      </c>
      <c r="F12177" s="9">
        <f t="shared" si="702"/>
        <v>-293100000</v>
      </c>
      <c r="G12177" s="9">
        <v>-2931</v>
      </c>
      <c r="H12177" s="10">
        <v>-305826402</v>
      </c>
      <c r="I12177" s="11">
        <f t="shared" si="703"/>
        <v>4835074618.9215574</v>
      </c>
      <c r="J12177" s="11">
        <f t="shared" si="704"/>
        <v>46813</v>
      </c>
      <c r="K12177" s="11">
        <f t="shared" si="705"/>
        <v>103284.86999170225</v>
      </c>
      <c r="L12177" s="12">
        <f t="shared" si="706"/>
        <v>3098448.054320693</v>
      </c>
      <c r="M12177" s="11">
        <f>COUNTIF(E$2:$E12177,E12177)</f>
        <v>3512</v>
      </c>
      <c r="O12177" t="str">
        <f t="shared" si="707"/>
        <v/>
      </c>
    </row>
    <row r="12178" spans="1:15" hidden="1">
      <c r="A12178" s="41" t="s">
        <v>120</v>
      </c>
      <c r="B12178" s="46">
        <v>45840</v>
      </c>
      <c r="C12178" s="8" t="s">
        <v>13</v>
      </c>
      <c r="D12178" s="8" t="s">
        <v>15</v>
      </c>
      <c r="E12178" s="8" t="s">
        <v>15</v>
      </c>
      <c r="F12178" s="9">
        <f t="shared" si="702"/>
        <v>4600000</v>
      </c>
      <c r="G12178" s="9">
        <v>46</v>
      </c>
      <c r="H12178" s="10">
        <v>5027662</v>
      </c>
      <c r="I12178" s="11">
        <f t="shared" si="703"/>
        <v>926075870.14478326</v>
      </c>
      <c r="J12178" s="11">
        <f t="shared" si="704"/>
        <v>8515</v>
      </c>
      <c r="K12178" s="11">
        <f t="shared" si="705"/>
        <v>108758.17617672146</v>
      </c>
      <c r="L12178" s="12">
        <f t="shared" si="706"/>
        <v>0</v>
      </c>
      <c r="M12178" s="11">
        <f>COUNTIF(E$2:$E12178,E12178)</f>
        <v>3880</v>
      </c>
      <c r="O12178" t="str">
        <f t="shared" si="707"/>
        <v/>
      </c>
    </row>
    <row r="12179" spans="1:15" hidden="1">
      <c r="A12179" s="41" t="s">
        <v>120</v>
      </c>
      <c r="B12179" s="46">
        <v>45840</v>
      </c>
      <c r="C12179" s="8" t="s">
        <v>13</v>
      </c>
      <c r="D12179" s="8" t="s">
        <v>46</v>
      </c>
      <c r="E12179" s="8" t="s">
        <v>46</v>
      </c>
      <c r="F12179" s="9">
        <f t="shared" si="702"/>
        <v>-86200000</v>
      </c>
      <c r="G12179" s="9">
        <v>-862</v>
      </c>
      <c r="H12179" s="10">
        <v>-89942804</v>
      </c>
      <c r="I12179" s="11">
        <f t="shared" si="703"/>
        <v>4746043060.9887104</v>
      </c>
      <c r="J12179" s="11">
        <f t="shared" si="704"/>
        <v>45951</v>
      </c>
      <c r="K12179" s="11">
        <f t="shared" si="705"/>
        <v>103284.86999170225</v>
      </c>
      <c r="L12179" s="12">
        <f t="shared" si="706"/>
        <v>911246.06715266407</v>
      </c>
      <c r="M12179" s="11">
        <f>COUNTIF(E$2:$E12179,E12179)</f>
        <v>3513</v>
      </c>
      <c r="O12179" t="str">
        <f t="shared" si="707"/>
        <v/>
      </c>
    </row>
    <row r="12180" spans="1:15" hidden="1">
      <c r="A12180" s="41" t="s">
        <v>120</v>
      </c>
      <c r="B12180" s="46">
        <v>45840</v>
      </c>
      <c r="C12180" s="8" t="s">
        <v>13</v>
      </c>
      <c r="D12180" s="8" t="s">
        <v>46</v>
      </c>
      <c r="E12180" s="8" t="s">
        <v>46</v>
      </c>
      <c r="F12180" s="9">
        <f t="shared" si="702"/>
        <v>-1900000</v>
      </c>
      <c r="G12180" s="9">
        <v>-19</v>
      </c>
      <c r="H12180" s="10">
        <v>-1982498</v>
      </c>
      <c r="I12180" s="11">
        <f t="shared" si="703"/>
        <v>4744080648.458868</v>
      </c>
      <c r="J12180" s="11">
        <f t="shared" si="704"/>
        <v>45932</v>
      </c>
      <c r="K12180" s="11">
        <f t="shared" si="705"/>
        <v>103284.86999170225</v>
      </c>
      <c r="L12180" s="12">
        <f t="shared" si="706"/>
        <v>20085.470157657284</v>
      </c>
      <c r="M12180" s="11">
        <f>COUNTIF(E$2:$E12180,E12180)</f>
        <v>3514</v>
      </c>
      <c r="O12180" t="str">
        <f t="shared" si="707"/>
        <v/>
      </c>
    </row>
    <row r="12181" spans="1:15" hidden="1">
      <c r="A12181" s="41" t="s">
        <v>120</v>
      </c>
      <c r="B12181" s="46">
        <v>45840</v>
      </c>
      <c r="C12181" s="8" t="s">
        <v>13</v>
      </c>
      <c r="D12181" s="8" t="s">
        <v>46</v>
      </c>
      <c r="E12181" s="8" t="s">
        <v>46</v>
      </c>
      <c r="F12181" s="9">
        <f t="shared" si="702"/>
        <v>-95700000</v>
      </c>
      <c r="G12181" s="9">
        <v>-957</v>
      </c>
      <c r="H12181" s="10">
        <v>-99855294</v>
      </c>
      <c r="I12181" s="11">
        <f t="shared" si="703"/>
        <v>4645237027.8768091</v>
      </c>
      <c r="J12181" s="11">
        <f t="shared" si="704"/>
        <v>44975</v>
      </c>
      <c r="K12181" s="11">
        <f t="shared" si="705"/>
        <v>103284.86999170225</v>
      </c>
      <c r="L12181" s="12">
        <f t="shared" si="706"/>
        <v>1011673.4179409444</v>
      </c>
      <c r="M12181" s="11">
        <f>COUNTIF(E$2:$E12181,E12181)</f>
        <v>3515</v>
      </c>
      <c r="O12181" t="str">
        <f t="shared" si="707"/>
        <v/>
      </c>
    </row>
    <row r="12182" spans="1:15" hidden="1">
      <c r="A12182" s="41" t="s">
        <v>120</v>
      </c>
      <c r="B12182" s="46">
        <v>45840</v>
      </c>
      <c r="C12182" s="8" t="s">
        <v>13</v>
      </c>
      <c r="D12182" s="8" t="s">
        <v>46</v>
      </c>
      <c r="E12182" s="8" t="s">
        <v>46</v>
      </c>
      <c r="F12182" s="9">
        <f t="shared" si="702"/>
        <v>-95900000</v>
      </c>
      <c r="G12182" s="9">
        <v>-959</v>
      </c>
      <c r="H12182" s="10">
        <v>-100063978</v>
      </c>
      <c r="I12182" s="11">
        <f t="shared" si="703"/>
        <v>4546186837.5547667</v>
      </c>
      <c r="J12182" s="11">
        <f t="shared" si="704"/>
        <v>44016</v>
      </c>
      <c r="K12182" s="11">
        <f t="shared" si="705"/>
        <v>103284.86999170225</v>
      </c>
      <c r="L12182" s="12">
        <f t="shared" si="706"/>
        <v>1013787.6779575497</v>
      </c>
      <c r="M12182" s="11">
        <f>COUNTIF(E$2:$E12182,E12182)</f>
        <v>3516</v>
      </c>
      <c r="O12182" t="str">
        <f t="shared" si="707"/>
        <v/>
      </c>
    </row>
    <row r="12183" spans="1:15" hidden="1">
      <c r="A12183" s="41" t="s">
        <v>120</v>
      </c>
      <c r="B12183" s="46">
        <v>45840</v>
      </c>
      <c r="C12183" s="8" t="s">
        <v>13</v>
      </c>
      <c r="D12183" s="8" t="s">
        <v>46</v>
      </c>
      <c r="E12183" s="8" t="s">
        <v>46</v>
      </c>
      <c r="F12183" s="9">
        <f t="shared" si="702"/>
        <v>158000000</v>
      </c>
      <c r="G12183" s="9">
        <v>1580</v>
      </c>
      <c r="H12183" s="10">
        <v>165304340</v>
      </c>
      <c r="I12183" s="11">
        <f t="shared" si="703"/>
        <v>4711491177.5547667</v>
      </c>
      <c r="J12183" s="11">
        <f t="shared" si="704"/>
        <v>45596</v>
      </c>
      <c r="K12183" s="11">
        <f t="shared" si="705"/>
        <v>103331.2390901563</v>
      </c>
      <c r="L12183" s="12">
        <f t="shared" si="706"/>
        <v>0</v>
      </c>
      <c r="M12183" s="11">
        <f>COUNTIF(E$2:$E12183,E12183)</f>
        <v>3517</v>
      </c>
      <c r="O12183" t="str">
        <f t="shared" si="707"/>
        <v/>
      </c>
    </row>
    <row r="12184" spans="1:15" hidden="1">
      <c r="A12184" s="41" t="s">
        <v>120</v>
      </c>
      <c r="B12184" s="46">
        <v>45840</v>
      </c>
      <c r="C12184" s="8" t="s">
        <v>13</v>
      </c>
      <c r="D12184" s="8" t="s">
        <v>46</v>
      </c>
      <c r="E12184" s="8" t="s">
        <v>46</v>
      </c>
      <c r="F12184" s="9">
        <f t="shared" si="702"/>
        <v>-4700000</v>
      </c>
      <c r="G12184" s="9">
        <v>-47</v>
      </c>
      <c r="H12184" s="10">
        <v>-4904074</v>
      </c>
      <c r="I12184" s="11">
        <f t="shared" si="703"/>
        <v>4706634609.3175297</v>
      </c>
      <c r="J12184" s="11">
        <f t="shared" si="704"/>
        <v>45549</v>
      </c>
      <c r="K12184" s="11">
        <f t="shared" si="705"/>
        <v>103331.2390901563</v>
      </c>
      <c r="L12184" s="12">
        <f t="shared" si="706"/>
        <v>47505.762762653641</v>
      </c>
      <c r="M12184" s="11">
        <f>COUNTIF(E$2:$E12184,E12184)</f>
        <v>3518</v>
      </c>
      <c r="O12184" t="str">
        <f t="shared" si="707"/>
        <v/>
      </c>
    </row>
    <row r="12185" spans="1:15" hidden="1">
      <c r="A12185" s="41" t="s">
        <v>120</v>
      </c>
      <c r="B12185" s="46">
        <v>45840</v>
      </c>
      <c r="C12185" s="8" t="s">
        <v>13</v>
      </c>
      <c r="D12185" s="8" t="s">
        <v>46</v>
      </c>
      <c r="E12185" s="8" t="s">
        <v>46</v>
      </c>
      <c r="F12185" s="9">
        <f t="shared" si="702"/>
        <v>-23000000</v>
      </c>
      <c r="G12185" s="9">
        <v>-230</v>
      </c>
      <c r="H12185" s="10">
        <v>-23998660</v>
      </c>
      <c r="I12185" s="11">
        <f t="shared" si="703"/>
        <v>4682868424.3267937</v>
      </c>
      <c r="J12185" s="11">
        <f t="shared" si="704"/>
        <v>45319</v>
      </c>
      <c r="K12185" s="11">
        <f t="shared" si="705"/>
        <v>103331.2390901563</v>
      </c>
      <c r="L12185" s="12">
        <f t="shared" si="706"/>
        <v>232475.00926404819</v>
      </c>
      <c r="M12185" s="11">
        <f>COUNTIF(E$2:$E12185,E12185)</f>
        <v>3519</v>
      </c>
      <c r="O12185" t="str">
        <f t="shared" si="707"/>
        <v/>
      </c>
    </row>
    <row r="12186" spans="1:15" hidden="1">
      <c r="A12186" s="41" t="s">
        <v>120</v>
      </c>
      <c r="B12186" s="46">
        <v>45840</v>
      </c>
      <c r="C12186" s="8" t="s">
        <v>13</v>
      </c>
      <c r="D12186" s="8" t="s">
        <v>46</v>
      </c>
      <c r="E12186" s="8" t="s">
        <v>46</v>
      </c>
      <c r="F12186" s="9">
        <f t="shared" si="702"/>
        <v>-3700000</v>
      </c>
      <c r="G12186" s="9">
        <v>-37</v>
      </c>
      <c r="H12186" s="10">
        <v>-3860654</v>
      </c>
      <c r="I12186" s="11">
        <f t="shared" si="703"/>
        <v>4679045168.4804583</v>
      </c>
      <c r="J12186" s="11">
        <f t="shared" si="704"/>
        <v>45282</v>
      </c>
      <c r="K12186" s="11">
        <f t="shared" si="705"/>
        <v>103331.2390901563</v>
      </c>
      <c r="L12186" s="12">
        <f t="shared" si="706"/>
        <v>37398.153664216865</v>
      </c>
      <c r="M12186" s="11">
        <f>COUNTIF(E$2:$E12186,E12186)</f>
        <v>3520</v>
      </c>
      <c r="O12186" t="str">
        <f t="shared" si="707"/>
        <v/>
      </c>
    </row>
    <row r="12187" spans="1:15" hidden="1">
      <c r="A12187" s="41" t="s">
        <v>120</v>
      </c>
      <c r="B12187" s="46">
        <v>45840</v>
      </c>
      <c r="C12187" s="8" t="s">
        <v>13</v>
      </c>
      <c r="D12187" s="8" t="s">
        <v>46</v>
      </c>
      <c r="E12187" s="8" t="s">
        <v>46</v>
      </c>
      <c r="F12187" s="9">
        <f t="shared" si="702"/>
        <v>36200000</v>
      </c>
      <c r="G12187" s="9">
        <v>362</v>
      </c>
      <c r="H12187" s="10">
        <v>37873526</v>
      </c>
      <c r="I12187" s="11">
        <f t="shared" si="703"/>
        <v>4716918694.4804583</v>
      </c>
      <c r="J12187" s="11">
        <f t="shared" si="704"/>
        <v>45644</v>
      </c>
      <c r="K12187" s="11">
        <f t="shared" si="705"/>
        <v>103341.48397336908</v>
      </c>
      <c r="L12187" s="12">
        <f t="shared" si="706"/>
        <v>0</v>
      </c>
      <c r="M12187" s="11">
        <f>COUNTIF(E$2:$E12187,E12187)</f>
        <v>3521</v>
      </c>
      <c r="O12187" t="str">
        <f t="shared" si="707"/>
        <v/>
      </c>
    </row>
    <row r="12188" spans="1:15" hidden="1">
      <c r="A12188" s="41" t="s">
        <v>120</v>
      </c>
      <c r="B12188" s="46">
        <v>45840</v>
      </c>
      <c r="C12188" s="8" t="s">
        <v>13</v>
      </c>
      <c r="D12188" s="8" t="s">
        <v>46</v>
      </c>
      <c r="E12188" s="8" t="s">
        <v>46</v>
      </c>
      <c r="F12188" s="9">
        <f t="shared" si="702"/>
        <v>-900000</v>
      </c>
      <c r="G12188" s="9">
        <v>-9</v>
      </c>
      <c r="H12188" s="10">
        <v>-939078</v>
      </c>
      <c r="I12188" s="11">
        <f t="shared" si="703"/>
        <v>4715988621.1246977</v>
      </c>
      <c r="J12188" s="11">
        <f t="shared" si="704"/>
        <v>45635</v>
      </c>
      <c r="K12188" s="11">
        <f t="shared" si="705"/>
        <v>103341.48397336908</v>
      </c>
      <c r="L12188" s="12">
        <f t="shared" si="706"/>
        <v>9004.6442396782804</v>
      </c>
      <c r="M12188" s="11">
        <f>COUNTIF(E$2:$E12188,E12188)</f>
        <v>3522</v>
      </c>
      <c r="O12188" t="str">
        <f t="shared" si="707"/>
        <v/>
      </c>
    </row>
    <row r="12189" spans="1:15" hidden="1">
      <c r="A12189" s="41" t="s">
        <v>120</v>
      </c>
      <c r="B12189" s="46">
        <v>45840</v>
      </c>
      <c r="C12189" s="8" t="s">
        <v>13</v>
      </c>
      <c r="D12189" s="8" t="s">
        <v>46</v>
      </c>
      <c r="E12189" s="8" t="s">
        <v>46</v>
      </c>
      <c r="F12189" s="9">
        <f t="shared" si="702"/>
        <v>-9600000</v>
      </c>
      <c r="G12189" s="9">
        <v>-96</v>
      </c>
      <c r="H12189" s="10">
        <v>-10016832</v>
      </c>
      <c r="I12189" s="11">
        <f t="shared" si="703"/>
        <v>4706067838.6632538</v>
      </c>
      <c r="J12189" s="11">
        <f t="shared" si="704"/>
        <v>45539</v>
      </c>
      <c r="K12189" s="11">
        <f t="shared" si="705"/>
        <v>103341.48397336908</v>
      </c>
      <c r="L12189" s="12">
        <f t="shared" si="706"/>
        <v>96049.538556568325</v>
      </c>
      <c r="M12189" s="11">
        <f>COUNTIF(E$2:$E12189,E12189)</f>
        <v>3523</v>
      </c>
      <c r="O12189" t="str">
        <f t="shared" si="707"/>
        <v/>
      </c>
    </row>
    <row r="12190" spans="1:15" hidden="1">
      <c r="A12190" s="41" t="s">
        <v>120</v>
      </c>
      <c r="B12190" s="46">
        <v>45840</v>
      </c>
      <c r="C12190" s="8" t="s">
        <v>13</v>
      </c>
      <c r="D12190" s="8" t="s">
        <v>46</v>
      </c>
      <c r="E12190" s="8" t="s">
        <v>46</v>
      </c>
      <c r="F12190" s="9">
        <f t="shared" si="702"/>
        <v>13600000</v>
      </c>
      <c r="G12190" s="9">
        <v>136</v>
      </c>
      <c r="H12190" s="10">
        <v>14228728</v>
      </c>
      <c r="I12190" s="11">
        <f t="shared" si="703"/>
        <v>4720296566.6632538</v>
      </c>
      <c r="J12190" s="11">
        <f t="shared" si="704"/>
        <v>45675</v>
      </c>
      <c r="K12190" s="11">
        <f t="shared" si="705"/>
        <v>103345.29976274229</v>
      </c>
      <c r="L12190" s="12">
        <f t="shared" si="706"/>
        <v>0</v>
      </c>
      <c r="M12190" s="11">
        <f>COUNTIF(E$2:$E12190,E12190)</f>
        <v>3524</v>
      </c>
      <c r="O12190" t="str">
        <f t="shared" si="707"/>
        <v/>
      </c>
    </row>
    <row r="12191" spans="1:15" hidden="1">
      <c r="A12191" s="41" t="s">
        <v>120</v>
      </c>
      <c r="B12191" s="46">
        <v>45840</v>
      </c>
      <c r="C12191" s="8" t="s">
        <v>13</v>
      </c>
      <c r="D12191" s="8" t="s">
        <v>46</v>
      </c>
      <c r="E12191" s="8" t="s">
        <v>46</v>
      </c>
      <c r="F12191" s="9">
        <f t="shared" si="702"/>
        <v>-9500000</v>
      </c>
      <c r="G12191" s="9">
        <v>-95</v>
      </c>
      <c r="H12191" s="10">
        <v>-9912490</v>
      </c>
      <c r="I12191" s="11">
        <f t="shared" si="703"/>
        <v>4710478763.1857929</v>
      </c>
      <c r="J12191" s="11">
        <f t="shared" si="704"/>
        <v>45580</v>
      </c>
      <c r="K12191" s="11">
        <f t="shared" si="705"/>
        <v>103345.29976274229</v>
      </c>
      <c r="L12191" s="12">
        <f t="shared" si="706"/>
        <v>94686.522539483383</v>
      </c>
      <c r="M12191" s="11">
        <f>COUNTIF(E$2:$E12191,E12191)</f>
        <v>3525</v>
      </c>
      <c r="O12191" t="str">
        <f t="shared" si="707"/>
        <v/>
      </c>
    </row>
    <row r="12192" spans="1:15" hidden="1">
      <c r="A12192" s="41" t="s">
        <v>120</v>
      </c>
      <c r="B12192" s="46">
        <v>45840</v>
      </c>
      <c r="C12192" s="8" t="s">
        <v>13</v>
      </c>
      <c r="D12192" s="8" t="s">
        <v>14</v>
      </c>
      <c r="E12192" s="8" t="s">
        <v>14</v>
      </c>
      <c r="F12192" s="9">
        <f t="shared" si="702"/>
        <v>-900000</v>
      </c>
      <c r="G12192" s="9">
        <v>-9</v>
      </c>
      <c r="H12192" s="10">
        <v>-971982</v>
      </c>
      <c r="I12192" s="11">
        <f t="shared" si="703"/>
        <v>15666356500.613358</v>
      </c>
      <c r="J12192" s="11">
        <f t="shared" si="704"/>
        <v>151599</v>
      </c>
      <c r="K12192" s="11">
        <f t="shared" si="705"/>
        <v>103340.76412518129</v>
      </c>
      <c r="L12192" s="12">
        <f t="shared" si="706"/>
        <v>41915.12287336844</v>
      </c>
      <c r="M12192" s="11">
        <f>COUNTIF(E$2:$E12192,E12192)</f>
        <v>2221</v>
      </c>
      <c r="O12192" t="str">
        <f t="shared" si="707"/>
        <v/>
      </c>
    </row>
    <row r="12193" spans="1:15" hidden="1">
      <c r="A12193" s="41" t="s">
        <v>120</v>
      </c>
      <c r="B12193" s="46">
        <v>45840</v>
      </c>
      <c r="C12193" s="8" t="s">
        <v>13</v>
      </c>
      <c r="D12193" s="8" t="s">
        <v>46</v>
      </c>
      <c r="E12193" s="8" t="s">
        <v>46</v>
      </c>
      <c r="F12193" s="9">
        <f t="shared" si="702"/>
        <v>-47800000</v>
      </c>
      <c r="G12193" s="9">
        <v>-478</v>
      </c>
      <c r="H12193" s="10">
        <v>-49875476</v>
      </c>
      <c r="I12193" s="11">
        <f t="shared" si="703"/>
        <v>4661079709.8992023</v>
      </c>
      <c r="J12193" s="11">
        <f t="shared" si="704"/>
        <v>45102</v>
      </c>
      <c r="K12193" s="11">
        <f t="shared" si="705"/>
        <v>103345.29976274229</v>
      </c>
      <c r="L12193" s="12">
        <f t="shared" si="706"/>
        <v>476422.71340918541</v>
      </c>
      <c r="M12193" s="11">
        <f>COUNTIF(E$2:$E12193,E12193)</f>
        <v>3526</v>
      </c>
      <c r="O12193" t="str">
        <f t="shared" si="707"/>
        <v/>
      </c>
    </row>
    <row r="12194" spans="1:15" hidden="1">
      <c r="A12194" s="41" t="s">
        <v>120</v>
      </c>
      <c r="B12194" s="46">
        <v>45840</v>
      </c>
      <c r="C12194" s="8" t="s">
        <v>13</v>
      </c>
      <c r="D12194" s="8" t="s">
        <v>46</v>
      </c>
      <c r="E12194" s="8" t="s">
        <v>46</v>
      </c>
      <c r="F12194" s="9">
        <f t="shared" si="702"/>
        <v>-28700000</v>
      </c>
      <c r="G12194" s="9">
        <v>-287</v>
      </c>
      <c r="H12194" s="10">
        <v>-29946154</v>
      </c>
      <c r="I12194" s="11">
        <f t="shared" si="703"/>
        <v>4631419608.8672953</v>
      </c>
      <c r="J12194" s="11">
        <f t="shared" si="704"/>
        <v>44815</v>
      </c>
      <c r="K12194" s="11">
        <f t="shared" si="705"/>
        <v>103345.29976274229</v>
      </c>
      <c r="L12194" s="12">
        <f t="shared" si="706"/>
        <v>286052.9680929631</v>
      </c>
      <c r="M12194" s="11">
        <f>COUNTIF(E$2:$E12194,E12194)</f>
        <v>3527</v>
      </c>
      <c r="O12194" t="str">
        <f t="shared" si="707"/>
        <v/>
      </c>
    </row>
    <row r="12195" spans="1:15" hidden="1">
      <c r="A12195" s="41" t="s">
        <v>120</v>
      </c>
      <c r="B12195" s="46">
        <v>45840</v>
      </c>
      <c r="C12195" s="8" t="s">
        <v>13</v>
      </c>
      <c r="D12195" s="8" t="s">
        <v>14</v>
      </c>
      <c r="E12195" s="8" t="s">
        <v>14</v>
      </c>
      <c r="F12195" s="9">
        <f t="shared" si="702"/>
        <v>-1800000</v>
      </c>
      <c r="G12195" s="9">
        <v>-18</v>
      </c>
      <c r="H12195" s="10">
        <v>-1943964</v>
      </c>
      <c r="I12195" s="11">
        <f t="shared" si="703"/>
        <v>15664496366.859104</v>
      </c>
      <c r="J12195" s="11">
        <f t="shared" si="704"/>
        <v>151581</v>
      </c>
      <c r="K12195" s="11">
        <f t="shared" si="705"/>
        <v>103340.76412518129</v>
      </c>
      <c r="L12195" s="12">
        <f t="shared" si="706"/>
        <v>83830.24574673688</v>
      </c>
      <c r="M12195" s="11">
        <f>COUNTIF(E$2:$E12195,E12195)</f>
        <v>2222</v>
      </c>
      <c r="O12195" t="str">
        <f t="shared" si="707"/>
        <v/>
      </c>
    </row>
    <row r="12196" spans="1:15" hidden="1">
      <c r="A12196" s="41" t="s">
        <v>120</v>
      </c>
      <c r="B12196" s="46">
        <v>45840</v>
      </c>
      <c r="C12196" s="8" t="s">
        <v>13</v>
      </c>
      <c r="D12196" s="8" t="s">
        <v>46</v>
      </c>
      <c r="E12196" s="8" t="s">
        <v>46</v>
      </c>
      <c r="F12196" s="9">
        <f t="shared" si="702"/>
        <v>-4700000</v>
      </c>
      <c r="G12196" s="9">
        <v>-47</v>
      </c>
      <c r="H12196" s="10">
        <v>-4904074</v>
      </c>
      <c r="I12196" s="11">
        <f t="shared" si="703"/>
        <v>4626562379.7784462</v>
      </c>
      <c r="J12196" s="11">
        <f t="shared" si="704"/>
        <v>44768</v>
      </c>
      <c r="K12196" s="11">
        <f t="shared" si="705"/>
        <v>103345.29976274229</v>
      </c>
      <c r="L12196" s="12">
        <f t="shared" si="706"/>
        <v>46844.911151112057</v>
      </c>
      <c r="M12196" s="11">
        <f>COUNTIF(E$2:$E12196,E12196)</f>
        <v>3528</v>
      </c>
      <c r="O12196" t="str">
        <f t="shared" si="707"/>
        <v/>
      </c>
    </row>
    <row r="12197" spans="1:15" hidden="1">
      <c r="A12197" s="41" t="s">
        <v>120</v>
      </c>
      <c r="B12197" s="46">
        <v>45840</v>
      </c>
      <c r="C12197" s="8" t="s">
        <v>13</v>
      </c>
      <c r="D12197" s="8" t="s">
        <v>46</v>
      </c>
      <c r="E12197" s="8" t="s">
        <v>46</v>
      </c>
      <c r="F12197" s="9">
        <f t="shared" si="702"/>
        <v>-1100000</v>
      </c>
      <c r="G12197" s="9">
        <v>-11</v>
      </c>
      <c r="H12197" s="10">
        <v>-1147762</v>
      </c>
      <c r="I12197" s="11">
        <f t="shared" si="703"/>
        <v>4625425581.4810562</v>
      </c>
      <c r="J12197" s="11">
        <f t="shared" si="704"/>
        <v>44757</v>
      </c>
      <c r="K12197" s="11">
        <f t="shared" si="705"/>
        <v>103345.29976274229</v>
      </c>
      <c r="L12197" s="12">
        <f t="shared" si="706"/>
        <v>10963.702609834727</v>
      </c>
      <c r="M12197" s="11">
        <f>COUNTIF(E$2:$E12197,E12197)</f>
        <v>3529</v>
      </c>
      <c r="O12197" t="str">
        <f t="shared" si="707"/>
        <v/>
      </c>
    </row>
    <row r="12198" spans="1:15" hidden="1">
      <c r="A12198" s="41" t="s">
        <v>120</v>
      </c>
      <c r="B12198" s="46">
        <v>45840</v>
      </c>
      <c r="C12198" s="8" t="s">
        <v>13</v>
      </c>
      <c r="D12198" s="8" t="s">
        <v>14</v>
      </c>
      <c r="E12198" s="8" t="s">
        <v>14</v>
      </c>
      <c r="F12198" s="9">
        <f t="shared" si="702"/>
        <v>-900000</v>
      </c>
      <c r="G12198" s="9">
        <v>-9</v>
      </c>
      <c r="H12198" s="10">
        <v>-971982</v>
      </c>
      <c r="I12198" s="11">
        <f t="shared" si="703"/>
        <v>15663566299.981977</v>
      </c>
      <c r="J12198" s="11">
        <f t="shared" si="704"/>
        <v>151572</v>
      </c>
      <c r="K12198" s="11">
        <f t="shared" si="705"/>
        <v>103340.76412518129</v>
      </c>
      <c r="L12198" s="12">
        <f t="shared" si="706"/>
        <v>41915.12287336844</v>
      </c>
      <c r="M12198" s="11">
        <f>COUNTIF(E$2:$E12198,E12198)</f>
        <v>2223</v>
      </c>
      <c r="O12198" t="str">
        <f t="shared" si="707"/>
        <v/>
      </c>
    </row>
    <row r="12199" spans="1:15" hidden="1">
      <c r="A12199" s="41" t="s">
        <v>120</v>
      </c>
      <c r="B12199" s="46">
        <v>45840</v>
      </c>
      <c r="C12199" s="8" t="s">
        <v>13</v>
      </c>
      <c r="D12199" s="8" t="s">
        <v>14</v>
      </c>
      <c r="E12199" s="8" t="s">
        <v>14</v>
      </c>
      <c r="F12199" s="9">
        <f t="shared" si="702"/>
        <v>-900000</v>
      </c>
      <c r="G12199" s="9">
        <v>-9</v>
      </c>
      <c r="H12199" s="10">
        <v>-971982</v>
      </c>
      <c r="I12199" s="11">
        <f t="shared" si="703"/>
        <v>15662636233.104851</v>
      </c>
      <c r="J12199" s="11">
        <f t="shared" si="704"/>
        <v>151563</v>
      </c>
      <c r="K12199" s="11">
        <f t="shared" si="705"/>
        <v>103340.76412518129</v>
      </c>
      <c r="L12199" s="12">
        <f t="shared" si="706"/>
        <v>41915.12287336844</v>
      </c>
      <c r="M12199" s="11">
        <f>COUNTIF(E$2:$E12199,E12199)</f>
        <v>2224</v>
      </c>
      <c r="O12199" t="str">
        <f t="shared" si="707"/>
        <v/>
      </c>
    </row>
    <row r="12200" spans="1:15" hidden="1">
      <c r="A12200" s="41" t="s">
        <v>120</v>
      </c>
      <c r="B12200" s="46">
        <v>45840</v>
      </c>
      <c r="C12200" s="8" t="s">
        <v>13</v>
      </c>
      <c r="D12200" s="8" t="s">
        <v>16</v>
      </c>
      <c r="E12200" s="8" t="s">
        <v>16</v>
      </c>
      <c r="F12200" s="9">
        <f t="shared" si="702"/>
        <v>83000000</v>
      </c>
      <c r="G12200" s="9">
        <v>830</v>
      </c>
      <c r="H12200" s="10">
        <v>85241000</v>
      </c>
      <c r="I12200" s="11">
        <f t="shared" si="703"/>
        <v>1100241000</v>
      </c>
      <c r="J12200" s="11">
        <f t="shared" si="704"/>
        <v>10980</v>
      </c>
      <c r="K12200" s="11">
        <f t="shared" si="705"/>
        <v>100204.09836065574</v>
      </c>
      <c r="L12200" s="12">
        <f t="shared" si="706"/>
        <v>0</v>
      </c>
      <c r="M12200" s="11">
        <f>COUNTIF(E$2:$E12200,E12200)</f>
        <v>10</v>
      </c>
      <c r="O12200" t="str">
        <f t="shared" si="707"/>
        <v/>
      </c>
    </row>
    <row r="12201" spans="1:15" hidden="1">
      <c r="A12201" s="41" t="s">
        <v>120</v>
      </c>
      <c r="B12201" s="46">
        <v>45840</v>
      </c>
      <c r="C12201" s="8" t="s">
        <v>13</v>
      </c>
      <c r="D12201" s="8" t="s">
        <v>16</v>
      </c>
      <c r="E12201" s="8" t="s">
        <v>16</v>
      </c>
      <c r="F12201" s="9">
        <f t="shared" si="702"/>
        <v>397000000</v>
      </c>
      <c r="G12201" s="9">
        <v>3970</v>
      </c>
      <c r="H12201" s="10">
        <v>407719000</v>
      </c>
      <c r="I12201" s="11">
        <f t="shared" si="703"/>
        <v>1507960000</v>
      </c>
      <c r="J12201" s="11">
        <f t="shared" si="704"/>
        <v>14950</v>
      </c>
      <c r="K12201" s="11">
        <f t="shared" si="705"/>
        <v>100866.88963210702</v>
      </c>
      <c r="L12201" s="12">
        <f t="shared" si="706"/>
        <v>0</v>
      </c>
      <c r="M12201" s="11">
        <f>COUNTIF(E$2:$E12201,E12201)</f>
        <v>11</v>
      </c>
      <c r="O12201" t="str">
        <f t="shared" si="707"/>
        <v/>
      </c>
    </row>
    <row r="12202" spans="1:15" hidden="1">
      <c r="A12202" s="41" t="s">
        <v>120</v>
      </c>
      <c r="B12202" s="46">
        <v>45840</v>
      </c>
      <c r="C12202" s="8" t="s">
        <v>13</v>
      </c>
      <c r="D12202" s="8" t="s">
        <v>16</v>
      </c>
      <c r="E12202" s="8" t="s">
        <v>16</v>
      </c>
      <c r="F12202" s="9">
        <f t="shared" si="702"/>
        <v>3000000</v>
      </c>
      <c r="G12202" s="9">
        <v>30</v>
      </c>
      <c r="H12202" s="10">
        <v>3081000</v>
      </c>
      <c r="I12202" s="11">
        <f t="shared" si="703"/>
        <v>1511041000</v>
      </c>
      <c r="J12202" s="11">
        <f t="shared" si="704"/>
        <v>14980</v>
      </c>
      <c r="K12202" s="11">
        <f t="shared" si="705"/>
        <v>100870.56074766355</v>
      </c>
      <c r="L12202" s="12">
        <f t="shared" si="706"/>
        <v>0</v>
      </c>
      <c r="M12202" s="11">
        <f>COUNTIF(E$2:$E12202,E12202)</f>
        <v>12</v>
      </c>
      <c r="O12202" t="str">
        <f t="shared" si="707"/>
        <v/>
      </c>
    </row>
    <row r="12203" spans="1:15" hidden="1">
      <c r="A12203" s="41" t="s">
        <v>120</v>
      </c>
      <c r="B12203" s="46">
        <v>45840</v>
      </c>
      <c r="C12203" s="8" t="s">
        <v>13</v>
      </c>
      <c r="D12203" s="8" t="s">
        <v>46</v>
      </c>
      <c r="E12203" s="8" t="s">
        <v>46</v>
      </c>
      <c r="F12203" s="9">
        <f t="shared" ref="F12203:F12266" si="708">100000*G12203</f>
        <v>900000</v>
      </c>
      <c r="G12203" s="9">
        <v>9</v>
      </c>
      <c r="H12203" s="10">
        <v>938799</v>
      </c>
      <c r="I12203" s="11">
        <f t="shared" ref="I12203:I12266" si="709">IF(H12203&gt;=0,IF(M12203=1,H12203,SUMIFS(I:I,E:E,E12203,M:M,M12203-1)+H12203),SUMIFS(I:I,E:E,E12203,M:M,M12203-1)+K12203*G12203)</f>
        <v>4626364380.4810562</v>
      </c>
      <c r="J12203" s="11">
        <f t="shared" ref="J12203:J12266" si="710">IF(M12203=1,G12203,SUMIFS($J:$J,$E:$E,E12203,$M:$M,M12203-1)+G12203)</f>
        <v>44766</v>
      </c>
      <c r="K12203" s="11">
        <f t="shared" ref="K12203:K12266" si="711">IF(H12203&gt;=0,I12203/J12203,SUMIFS($K:$K,$E:$E,E12203,$M:$M,M12203-1))</f>
        <v>103345.49391236779</v>
      </c>
      <c r="L12203" s="12">
        <f t="shared" si="706"/>
        <v>0</v>
      </c>
      <c r="M12203" s="11">
        <f>COUNTIF(E$2:$E12203,E12203)</f>
        <v>3530</v>
      </c>
      <c r="O12203" t="str">
        <f t="shared" si="707"/>
        <v/>
      </c>
    </row>
    <row r="12204" spans="1:15" hidden="1">
      <c r="A12204" s="41" t="s">
        <v>120</v>
      </c>
      <c r="B12204" s="46">
        <v>45840</v>
      </c>
      <c r="C12204" s="8" t="s">
        <v>13</v>
      </c>
      <c r="D12204" s="8" t="s">
        <v>14</v>
      </c>
      <c r="E12204" s="8" t="s">
        <v>14</v>
      </c>
      <c r="F12204" s="9">
        <f t="shared" si="708"/>
        <v>-900000</v>
      </c>
      <c r="G12204" s="9">
        <v>-9</v>
      </c>
      <c r="H12204" s="10">
        <v>-971982</v>
      </c>
      <c r="I12204" s="11">
        <f t="shared" si="709"/>
        <v>15661706166.227724</v>
      </c>
      <c r="J12204" s="11">
        <f t="shared" si="710"/>
        <v>151554</v>
      </c>
      <c r="K12204" s="11">
        <f t="shared" si="711"/>
        <v>103340.76412518129</v>
      </c>
      <c r="L12204" s="12">
        <f t="shared" si="706"/>
        <v>41915.12287336844</v>
      </c>
      <c r="M12204" s="11">
        <f>COUNTIF(E$2:$E12204,E12204)</f>
        <v>2225</v>
      </c>
      <c r="O12204" t="str">
        <f t="shared" si="707"/>
        <v/>
      </c>
    </row>
    <row r="12205" spans="1:15" hidden="1">
      <c r="A12205" s="41" t="s">
        <v>120</v>
      </c>
      <c r="B12205" s="46">
        <v>45840</v>
      </c>
      <c r="C12205" s="8" t="s">
        <v>13</v>
      </c>
      <c r="D12205" s="8" t="s">
        <v>14</v>
      </c>
      <c r="E12205" s="8" t="s">
        <v>14</v>
      </c>
      <c r="F12205" s="9">
        <f t="shared" si="708"/>
        <v>-900000</v>
      </c>
      <c r="G12205" s="9">
        <v>-9</v>
      </c>
      <c r="H12205" s="10">
        <v>-971982</v>
      </c>
      <c r="I12205" s="11">
        <f t="shared" si="709"/>
        <v>15660776099.350597</v>
      </c>
      <c r="J12205" s="11">
        <f t="shared" si="710"/>
        <v>151545</v>
      </c>
      <c r="K12205" s="11">
        <f t="shared" si="711"/>
        <v>103340.76412518129</v>
      </c>
      <c r="L12205" s="12">
        <f t="shared" si="706"/>
        <v>41915.12287336844</v>
      </c>
      <c r="M12205" s="11">
        <f>COUNTIF(E$2:$E12205,E12205)</f>
        <v>2226</v>
      </c>
      <c r="O12205" t="str">
        <f t="shared" si="707"/>
        <v/>
      </c>
    </row>
    <row r="12206" spans="1:15" hidden="1">
      <c r="A12206" s="41" t="s">
        <v>120</v>
      </c>
      <c r="B12206" s="46">
        <v>45840</v>
      </c>
      <c r="C12206" s="8" t="s">
        <v>13</v>
      </c>
      <c r="D12206" s="8" t="s">
        <v>14</v>
      </c>
      <c r="E12206" s="8" t="s">
        <v>14</v>
      </c>
      <c r="F12206" s="9">
        <f t="shared" si="708"/>
        <v>-900000</v>
      </c>
      <c r="G12206" s="9">
        <v>-9</v>
      </c>
      <c r="H12206" s="10">
        <v>-971982</v>
      </c>
      <c r="I12206" s="11">
        <f t="shared" si="709"/>
        <v>15659846032.473471</v>
      </c>
      <c r="J12206" s="11">
        <f t="shared" si="710"/>
        <v>151536</v>
      </c>
      <c r="K12206" s="11">
        <f t="shared" si="711"/>
        <v>103340.76412518129</v>
      </c>
      <c r="L12206" s="12">
        <f t="shared" si="706"/>
        <v>41915.12287336844</v>
      </c>
      <c r="M12206" s="11">
        <f>COUNTIF(E$2:$E12206,E12206)</f>
        <v>2227</v>
      </c>
      <c r="O12206" t="str">
        <f t="shared" si="707"/>
        <v/>
      </c>
    </row>
    <row r="12207" spans="1:15" hidden="1">
      <c r="A12207" s="41" t="s">
        <v>120</v>
      </c>
      <c r="B12207" s="46">
        <v>45840</v>
      </c>
      <c r="C12207" s="8" t="s">
        <v>13</v>
      </c>
      <c r="D12207" s="8" t="s">
        <v>46</v>
      </c>
      <c r="E12207" s="8" t="s">
        <v>46</v>
      </c>
      <c r="F12207" s="9">
        <f t="shared" si="708"/>
        <v>-1900000</v>
      </c>
      <c r="G12207" s="9">
        <v>-19</v>
      </c>
      <c r="H12207" s="10">
        <v>-1982688</v>
      </c>
      <c r="I12207" s="11">
        <f t="shared" si="709"/>
        <v>4624400816.0967216</v>
      </c>
      <c r="J12207" s="11">
        <f t="shared" si="710"/>
        <v>44747</v>
      </c>
      <c r="K12207" s="11">
        <f t="shared" si="711"/>
        <v>103345.49391236779</v>
      </c>
      <c r="L12207" s="12">
        <f t="shared" si="706"/>
        <v>19123.615665012039</v>
      </c>
      <c r="M12207" s="11">
        <f>COUNTIF(E$2:$E12207,E12207)</f>
        <v>3531</v>
      </c>
      <c r="O12207" t="str">
        <f t="shared" si="707"/>
        <v/>
      </c>
    </row>
    <row r="12208" spans="1:15" hidden="1">
      <c r="A12208" s="41" t="s">
        <v>120</v>
      </c>
      <c r="B12208" s="46">
        <v>45840</v>
      </c>
      <c r="C12208" s="8" t="s">
        <v>13</v>
      </c>
      <c r="D12208" s="8" t="s">
        <v>46</v>
      </c>
      <c r="E12208" s="8" t="s">
        <v>46</v>
      </c>
      <c r="F12208" s="9">
        <f t="shared" si="708"/>
        <v>-95700000</v>
      </c>
      <c r="G12208" s="9">
        <v>-957</v>
      </c>
      <c r="H12208" s="10">
        <v>-99864864</v>
      </c>
      <c r="I12208" s="11">
        <f t="shared" si="709"/>
        <v>4525499178.4225855</v>
      </c>
      <c r="J12208" s="11">
        <f t="shared" si="710"/>
        <v>43790</v>
      </c>
      <c r="K12208" s="11">
        <f t="shared" si="711"/>
        <v>103345.49391236779</v>
      </c>
      <c r="L12208" s="12">
        <f t="shared" si="706"/>
        <v>963226.32586403191</v>
      </c>
      <c r="M12208" s="11">
        <f>COUNTIF(E$2:$E12208,E12208)</f>
        <v>3532</v>
      </c>
      <c r="O12208" t="str">
        <f t="shared" si="707"/>
        <v/>
      </c>
    </row>
    <row r="12209" spans="1:15" hidden="1">
      <c r="A12209" s="41" t="s">
        <v>120</v>
      </c>
      <c r="B12209" s="46">
        <v>45840</v>
      </c>
      <c r="C12209" s="8" t="s">
        <v>13</v>
      </c>
      <c r="D12209" s="8" t="s">
        <v>46</v>
      </c>
      <c r="E12209" s="8" t="s">
        <v>46</v>
      </c>
      <c r="F12209" s="9">
        <f t="shared" si="708"/>
        <v>-900000</v>
      </c>
      <c r="G12209" s="9">
        <v>-9</v>
      </c>
      <c r="H12209" s="10">
        <v>-939168</v>
      </c>
      <c r="I12209" s="11">
        <f t="shared" si="709"/>
        <v>4524569068.9773741</v>
      </c>
      <c r="J12209" s="11">
        <f t="shared" si="710"/>
        <v>43781</v>
      </c>
      <c r="K12209" s="11">
        <f t="shared" si="711"/>
        <v>103345.49391236779</v>
      </c>
      <c r="L12209" s="12">
        <f t="shared" ref="L12209:L12272" si="712">IF(G12209&lt;0,K12209*G12209-H12209,0)</f>
        <v>9058.5547886898275</v>
      </c>
      <c r="M12209" s="11">
        <f>COUNTIF(E$2:$E12209,E12209)</f>
        <v>3533</v>
      </c>
      <c r="O12209" t="str">
        <f t="shared" si="707"/>
        <v/>
      </c>
    </row>
    <row r="12210" spans="1:15" hidden="1">
      <c r="A12210" s="41" t="s">
        <v>120</v>
      </c>
      <c r="B12210" s="46">
        <v>45840</v>
      </c>
      <c r="C12210" s="8" t="s">
        <v>13</v>
      </c>
      <c r="D12210" s="8" t="s">
        <v>46</v>
      </c>
      <c r="E12210" s="8" t="s">
        <v>46</v>
      </c>
      <c r="F12210" s="9">
        <f t="shared" si="708"/>
        <v>2700000</v>
      </c>
      <c r="G12210" s="9">
        <v>27</v>
      </c>
      <c r="H12210" s="10">
        <v>2824389</v>
      </c>
      <c r="I12210" s="11">
        <f t="shared" si="709"/>
        <v>4527393457.9773741</v>
      </c>
      <c r="J12210" s="11">
        <f t="shared" si="710"/>
        <v>43808</v>
      </c>
      <c r="K12210" s="11">
        <f t="shared" si="711"/>
        <v>103346.27141109784</v>
      </c>
      <c r="L12210" s="12">
        <f t="shared" si="712"/>
        <v>0</v>
      </c>
      <c r="M12210" s="11">
        <f>COUNTIF(E$2:$E12210,E12210)</f>
        <v>3534</v>
      </c>
      <c r="O12210" t="str">
        <f t="shared" si="707"/>
        <v/>
      </c>
    </row>
    <row r="12211" spans="1:15" hidden="1">
      <c r="A12211" s="41" t="s">
        <v>120</v>
      </c>
      <c r="B12211" s="46">
        <v>45840</v>
      </c>
      <c r="C12211" s="8" t="s">
        <v>13</v>
      </c>
      <c r="D12211" s="8" t="s">
        <v>46</v>
      </c>
      <c r="E12211" s="8" t="s">
        <v>46</v>
      </c>
      <c r="F12211" s="9">
        <f t="shared" si="708"/>
        <v>-5700000</v>
      </c>
      <c r="G12211" s="9">
        <v>-57</v>
      </c>
      <c r="H12211" s="10">
        <v>-5948064</v>
      </c>
      <c r="I12211" s="11">
        <f t="shared" si="709"/>
        <v>4521502720.5069418</v>
      </c>
      <c r="J12211" s="11">
        <f t="shared" si="710"/>
        <v>43751</v>
      </c>
      <c r="K12211" s="11">
        <f t="shared" si="711"/>
        <v>103346.27141109784</v>
      </c>
      <c r="L12211" s="12">
        <f t="shared" si="712"/>
        <v>57326.529567423277</v>
      </c>
      <c r="M12211" s="11">
        <f>COUNTIF(E$2:$E12211,E12211)</f>
        <v>3535</v>
      </c>
      <c r="O12211" t="str">
        <f t="shared" si="707"/>
        <v/>
      </c>
    </row>
    <row r="12212" spans="1:15" hidden="1">
      <c r="A12212" s="41" t="s">
        <v>120</v>
      </c>
      <c r="B12212" s="46">
        <v>45840</v>
      </c>
      <c r="C12212" s="8" t="s">
        <v>13</v>
      </c>
      <c r="D12212" s="8" t="s">
        <v>46</v>
      </c>
      <c r="E12212" s="8" t="s">
        <v>46</v>
      </c>
      <c r="F12212" s="9">
        <f t="shared" si="708"/>
        <v>-47800000</v>
      </c>
      <c r="G12212" s="9">
        <v>-478</v>
      </c>
      <c r="H12212" s="10">
        <v>-49880256</v>
      </c>
      <c r="I12212" s="11">
        <f t="shared" si="709"/>
        <v>4472103202.7724371</v>
      </c>
      <c r="J12212" s="11">
        <f t="shared" si="710"/>
        <v>43273</v>
      </c>
      <c r="K12212" s="11">
        <f t="shared" si="711"/>
        <v>103346.27141109784</v>
      </c>
      <c r="L12212" s="12">
        <f t="shared" si="712"/>
        <v>480738.26549523324</v>
      </c>
      <c r="M12212" s="11">
        <f>COUNTIF(E$2:$E12212,E12212)</f>
        <v>3536</v>
      </c>
      <c r="O12212" t="str">
        <f t="shared" si="707"/>
        <v/>
      </c>
    </row>
    <row r="12213" spans="1:15" hidden="1">
      <c r="A12213" s="41" t="s">
        <v>120</v>
      </c>
      <c r="B12213" s="46">
        <v>45840</v>
      </c>
      <c r="C12213" s="8" t="s">
        <v>13</v>
      </c>
      <c r="D12213" s="8" t="s">
        <v>46</v>
      </c>
      <c r="E12213" s="8" t="s">
        <v>46</v>
      </c>
      <c r="F12213" s="9">
        <f t="shared" si="708"/>
        <v>-1400000</v>
      </c>
      <c r="G12213" s="9">
        <v>-14</v>
      </c>
      <c r="H12213" s="10">
        <v>-1460928</v>
      </c>
      <c r="I12213" s="11">
        <f t="shared" si="709"/>
        <v>4470656354.972682</v>
      </c>
      <c r="J12213" s="11">
        <f t="shared" si="710"/>
        <v>43259</v>
      </c>
      <c r="K12213" s="11">
        <f t="shared" si="711"/>
        <v>103346.27141109784</v>
      </c>
      <c r="L12213" s="12">
        <f t="shared" si="712"/>
        <v>14080.200244630221</v>
      </c>
      <c r="M12213" s="11">
        <f>COUNTIF(E$2:$E12213,E12213)</f>
        <v>3537</v>
      </c>
      <c r="O12213" t="str">
        <f t="shared" si="707"/>
        <v/>
      </c>
    </row>
    <row r="12214" spans="1:15" hidden="1">
      <c r="A12214" s="41" t="s">
        <v>120</v>
      </c>
      <c r="B12214" s="46">
        <v>45840</v>
      </c>
      <c r="C12214" s="8" t="s">
        <v>13</v>
      </c>
      <c r="D12214" s="8" t="s">
        <v>46</v>
      </c>
      <c r="E12214" s="8" t="s">
        <v>46</v>
      </c>
      <c r="F12214" s="9">
        <f t="shared" si="708"/>
        <v>-2900000</v>
      </c>
      <c r="G12214" s="9">
        <v>-29</v>
      </c>
      <c r="H12214" s="10">
        <v>-3026208</v>
      </c>
      <c r="I12214" s="11">
        <f t="shared" si="709"/>
        <v>4467659313.1017599</v>
      </c>
      <c r="J12214" s="11">
        <f t="shared" si="710"/>
        <v>43230</v>
      </c>
      <c r="K12214" s="11">
        <f t="shared" si="711"/>
        <v>103346.27141109784</v>
      </c>
      <c r="L12214" s="12">
        <f t="shared" si="712"/>
        <v>29166.129078162834</v>
      </c>
      <c r="M12214" s="11">
        <f>COUNTIF(E$2:$E12214,E12214)</f>
        <v>3538</v>
      </c>
      <c r="O12214" t="str">
        <f t="shared" si="707"/>
        <v/>
      </c>
    </row>
    <row r="12215" spans="1:15" hidden="1">
      <c r="A12215" s="41" t="s">
        <v>120</v>
      </c>
      <c r="B12215" s="46">
        <v>45840</v>
      </c>
      <c r="C12215" s="8" t="s">
        <v>13</v>
      </c>
      <c r="D12215" s="8" t="s">
        <v>46</v>
      </c>
      <c r="E12215" s="8" t="s">
        <v>46</v>
      </c>
      <c r="F12215" s="9">
        <f t="shared" si="708"/>
        <v>-9500000</v>
      </c>
      <c r="G12215" s="9">
        <v>-95</v>
      </c>
      <c r="H12215" s="10">
        <v>-9913440</v>
      </c>
      <c r="I12215" s="11">
        <f t="shared" si="709"/>
        <v>4457841417.3177052</v>
      </c>
      <c r="J12215" s="11">
        <f t="shared" si="710"/>
        <v>43135</v>
      </c>
      <c r="K12215" s="11">
        <f t="shared" si="711"/>
        <v>103346.27141109784</v>
      </c>
      <c r="L12215" s="12">
        <f t="shared" si="712"/>
        <v>95544.215945705771</v>
      </c>
      <c r="M12215" s="11">
        <f>COUNTIF(E$2:$E12215,E12215)</f>
        <v>3539</v>
      </c>
      <c r="O12215" t="str">
        <f t="shared" si="707"/>
        <v/>
      </c>
    </row>
    <row r="12216" spans="1:15" hidden="1">
      <c r="A12216" s="41" t="s">
        <v>120</v>
      </c>
      <c r="B12216" s="46">
        <v>45840</v>
      </c>
      <c r="C12216" s="8" t="s">
        <v>13</v>
      </c>
      <c r="D12216" s="8" t="s">
        <v>46</v>
      </c>
      <c r="E12216" s="8" t="s">
        <v>46</v>
      </c>
      <c r="F12216" s="9">
        <f t="shared" si="708"/>
        <v>-1000000</v>
      </c>
      <c r="G12216" s="9">
        <v>-10</v>
      </c>
      <c r="H12216" s="10">
        <v>-1043520</v>
      </c>
      <c r="I12216" s="11">
        <f t="shared" si="709"/>
        <v>4456807954.6035938</v>
      </c>
      <c r="J12216" s="11">
        <f t="shared" si="710"/>
        <v>43125</v>
      </c>
      <c r="K12216" s="11">
        <f t="shared" si="711"/>
        <v>103346.27141109784</v>
      </c>
      <c r="L12216" s="12">
        <f t="shared" si="712"/>
        <v>10057.285889021587</v>
      </c>
      <c r="M12216" s="11">
        <f>COUNTIF(E$2:$E12216,E12216)</f>
        <v>3540</v>
      </c>
      <c r="O12216" t="str">
        <f t="shared" si="707"/>
        <v/>
      </c>
    </row>
    <row r="12217" spans="1:15" hidden="1">
      <c r="A12217" s="41" t="s">
        <v>120</v>
      </c>
      <c r="B12217" s="46">
        <v>45840</v>
      </c>
      <c r="C12217" s="8" t="s">
        <v>13</v>
      </c>
      <c r="D12217" s="8" t="s">
        <v>46</v>
      </c>
      <c r="E12217" s="8" t="s">
        <v>46</v>
      </c>
      <c r="F12217" s="9">
        <f t="shared" si="708"/>
        <v>-73700000</v>
      </c>
      <c r="G12217" s="9">
        <v>-737</v>
      </c>
      <c r="H12217" s="10">
        <v>-76907424</v>
      </c>
      <c r="I12217" s="11">
        <f t="shared" si="709"/>
        <v>4380641752.5736151</v>
      </c>
      <c r="J12217" s="11">
        <f t="shared" si="710"/>
        <v>42388</v>
      </c>
      <c r="K12217" s="11">
        <f t="shared" si="711"/>
        <v>103346.27141109784</v>
      </c>
      <c r="L12217" s="12">
        <f t="shared" si="712"/>
        <v>741221.97002089024</v>
      </c>
      <c r="M12217" s="11">
        <f>COUNTIF(E$2:$E12217,E12217)</f>
        <v>3541</v>
      </c>
      <c r="O12217" t="str">
        <f t="shared" si="707"/>
        <v/>
      </c>
    </row>
    <row r="12218" spans="1:15" hidden="1">
      <c r="A12218" s="41" t="s">
        <v>120</v>
      </c>
      <c r="B12218" s="46">
        <v>45840</v>
      </c>
      <c r="C12218" s="8" t="s">
        <v>13</v>
      </c>
      <c r="D12218" s="8" t="s">
        <v>46</v>
      </c>
      <c r="E12218" s="8" t="s">
        <v>46</v>
      </c>
      <c r="F12218" s="9">
        <f t="shared" si="708"/>
        <v>-3600000</v>
      </c>
      <c r="G12218" s="9">
        <v>-36</v>
      </c>
      <c r="H12218" s="10">
        <v>-3756672</v>
      </c>
      <c r="I12218" s="11">
        <f t="shared" si="709"/>
        <v>4376921286.8028154</v>
      </c>
      <c r="J12218" s="11">
        <f t="shared" si="710"/>
        <v>42352</v>
      </c>
      <c r="K12218" s="11">
        <f t="shared" si="711"/>
        <v>103346.27141109784</v>
      </c>
      <c r="L12218" s="12">
        <f t="shared" si="712"/>
        <v>36206.229200477712</v>
      </c>
      <c r="M12218" s="11">
        <f>COUNTIF(E$2:$E12218,E12218)</f>
        <v>3542</v>
      </c>
      <c r="O12218" t="str">
        <f t="shared" si="707"/>
        <v/>
      </c>
    </row>
    <row r="12219" spans="1:15" hidden="1">
      <c r="A12219" s="41" t="s">
        <v>120</v>
      </c>
      <c r="B12219" s="46">
        <v>45840</v>
      </c>
      <c r="C12219" s="8" t="s">
        <v>13</v>
      </c>
      <c r="D12219" s="8" t="s">
        <v>46</v>
      </c>
      <c r="E12219" s="8" t="s">
        <v>46</v>
      </c>
      <c r="F12219" s="9">
        <f t="shared" si="708"/>
        <v>-43100000</v>
      </c>
      <c r="G12219" s="9">
        <v>-431</v>
      </c>
      <c r="H12219" s="10">
        <v>-44975712</v>
      </c>
      <c r="I12219" s="11">
        <f t="shared" si="709"/>
        <v>4332379043.8246326</v>
      </c>
      <c r="J12219" s="11">
        <f t="shared" si="710"/>
        <v>41921</v>
      </c>
      <c r="K12219" s="11">
        <f t="shared" si="711"/>
        <v>103346.27141109784</v>
      </c>
      <c r="L12219" s="12">
        <f t="shared" si="712"/>
        <v>433469.02181682736</v>
      </c>
      <c r="M12219" s="11">
        <f>COUNTIF(E$2:$E12219,E12219)</f>
        <v>3543</v>
      </c>
      <c r="O12219" t="str">
        <f t="shared" si="707"/>
        <v/>
      </c>
    </row>
    <row r="12220" spans="1:15" hidden="1">
      <c r="A12220" s="41" t="s">
        <v>120</v>
      </c>
      <c r="B12220" s="46">
        <v>45840</v>
      </c>
      <c r="C12220" s="8" t="s">
        <v>13</v>
      </c>
      <c r="D12220" s="8" t="s">
        <v>46</v>
      </c>
      <c r="E12220" s="8" t="s">
        <v>46</v>
      </c>
      <c r="F12220" s="9">
        <f t="shared" si="708"/>
        <v>-1100000</v>
      </c>
      <c r="G12220" s="9">
        <v>-11</v>
      </c>
      <c r="H12220" s="10">
        <v>-1147872</v>
      </c>
      <c r="I12220" s="11">
        <f t="shared" si="709"/>
        <v>4331242234.8391104</v>
      </c>
      <c r="J12220" s="11">
        <f t="shared" si="710"/>
        <v>41910</v>
      </c>
      <c r="K12220" s="11">
        <f t="shared" si="711"/>
        <v>103346.27141109784</v>
      </c>
      <c r="L12220" s="12">
        <f t="shared" si="712"/>
        <v>11063.014477923745</v>
      </c>
      <c r="M12220" s="11">
        <f>COUNTIF(E$2:$E12220,E12220)</f>
        <v>3544</v>
      </c>
      <c r="O12220" t="str">
        <f t="shared" ref="O12220:O12283" si="713">IF(M12220=_xlfn.MAXIFS(M:M,D:D,D12220),"X","")</f>
        <v/>
      </c>
    </row>
    <row r="12221" spans="1:15" hidden="1">
      <c r="A12221" s="41" t="s">
        <v>120</v>
      </c>
      <c r="B12221" s="46">
        <v>45840</v>
      </c>
      <c r="C12221" s="8" t="s">
        <v>13</v>
      </c>
      <c r="D12221" s="8" t="s">
        <v>46</v>
      </c>
      <c r="E12221" s="8" t="s">
        <v>46</v>
      </c>
      <c r="F12221" s="9">
        <f t="shared" si="708"/>
        <v>-95700000</v>
      </c>
      <c r="G12221" s="9">
        <v>-957</v>
      </c>
      <c r="H12221" s="10">
        <v>-99864864</v>
      </c>
      <c r="I12221" s="11">
        <f t="shared" si="709"/>
        <v>4232339853.0986896</v>
      </c>
      <c r="J12221" s="11">
        <f t="shared" si="710"/>
        <v>40953</v>
      </c>
      <c r="K12221" s="11">
        <f t="shared" si="711"/>
        <v>103346.27141109784</v>
      </c>
      <c r="L12221" s="12">
        <f t="shared" si="712"/>
        <v>962482.25957936049</v>
      </c>
      <c r="M12221" s="11">
        <f>COUNTIF(E$2:$E12221,E12221)</f>
        <v>3545</v>
      </c>
      <c r="O12221" t="str">
        <f t="shared" si="713"/>
        <v/>
      </c>
    </row>
    <row r="12222" spans="1:15" hidden="1">
      <c r="A12222" s="41" t="s">
        <v>120</v>
      </c>
      <c r="B12222" s="46">
        <v>45840</v>
      </c>
      <c r="C12222" s="8" t="s">
        <v>13</v>
      </c>
      <c r="D12222" s="8" t="s">
        <v>46</v>
      </c>
      <c r="E12222" s="8" t="s">
        <v>46</v>
      </c>
      <c r="F12222" s="9">
        <f t="shared" si="708"/>
        <v>-9200000</v>
      </c>
      <c r="G12222" s="9">
        <v>-92</v>
      </c>
      <c r="H12222" s="10">
        <v>-9600384</v>
      </c>
      <c r="I12222" s="11">
        <f t="shared" si="709"/>
        <v>4222831996.1288686</v>
      </c>
      <c r="J12222" s="11">
        <f t="shared" si="710"/>
        <v>40861</v>
      </c>
      <c r="K12222" s="11">
        <f t="shared" si="711"/>
        <v>103346.27141109784</v>
      </c>
      <c r="L12222" s="12">
        <f t="shared" si="712"/>
        <v>92527.030178997666</v>
      </c>
      <c r="M12222" s="11">
        <f>COUNTIF(E$2:$E12222,E12222)</f>
        <v>3546</v>
      </c>
      <c r="O12222" t="str">
        <f t="shared" si="713"/>
        <v/>
      </c>
    </row>
    <row r="12223" spans="1:15" hidden="1">
      <c r="A12223" s="41" t="s">
        <v>120</v>
      </c>
      <c r="B12223" s="46">
        <v>45840</v>
      </c>
      <c r="C12223" s="8" t="s">
        <v>13</v>
      </c>
      <c r="D12223" s="8" t="s">
        <v>14</v>
      </c>
      <c r="E12223" s="8" t="s">
        <v>14</v>
      </c>
      <c r="F12223" s="9">
        <f t="shared" si="708"/>
        <v>4600000</v>
      </c>
      <c r="G12223" s="9">
        <v>46</v>
      </c>
      <c r="H12223" s="10">
        <v>4959122</v>
      </c>
      <c r="I12223" s="11">
        <f t="shared" si="709"/>
        <v>15664805154.473471</v>
      </c>
      <c r="J12223" s="11">
        <f t="shared" si="710"/>
        <v>151582</v>
      </c>
      <c r="K12223" s="11">
        <f t="shared" si="711"/>
        <v>103342.11947641191</v>
      </c>
      <c r="L12223" s="12">
        <f t="shared" si="712"/>
        <v>0</v>
      </c>
      <c r="M12223" s="11">
        <f>COUNTIF(E$2:$E12223,E12223)</f>
        <v>2228</v>
      </c>
      <c r="O12223" t="str">
        <f t="shared" si="713"/>
        <v/>
      </c>
    </row>
    <row r="12224" spans="1:15" hidden="1">
      <c r="A12224" s="41" t="s">
        <v>120</v>
      </c>
      <c r="B12224" s="46">
        <v>45840</v>
      </c>
      <c r="C12224" s="8" t="s">
        <v>13</v>
      </c>
      <c r="D12224" s="8" t="s">
        <v>46</v>
      </c>
      <c r="E12224" s="8" t="s">
        <v>46</v>
      </c>
      <c r="F12224" s="9">
        <f t="shared" si="708"/>
        <v>-2800000</v>
      </c>
      <c r="G12224" s="9">
        <v>-28</v>
      </c>
      <c r="H12224" s="10">
        <v>-2921856</v>
      </c>
      <c r="I12224" s="11">
        <f t="shared" si="709"/>
        <v>4219938300.5293579</v>
      </c>
      <c r="J12224" s="11">
        <f t="shared" si="710"/>
        <v>40833</v>
      </c>
      <c r="K12224" s="11">
        <f t="shared" si="711"/>
        <v>103346.27141109784</v>
      </c>
      <c r="L12224" s="12">
        <f t="shared" si="712"/>
        <v>28160.400489260443</v>
      </c>
      <c r="M12224" s="11">
        <f>COUNTIF(E$2:$E12224,E12224)</f>
        <v>3547</v>
      </c>
      <c r="O12224" t="str">
        <f t="shared" si="713"/>
        <v/>
      </c>
    </row>
    <row r="12225" spans="1:15" hidden="1">
      <c r="A12225" s="41" t="s">
        <v>120</v>
      </c>
      <c r="B12225" s="46">
        <v>45840</v>
      </c>
      <c r="C12225" s="8" t="s">
        <v>13</v>
      </c>
      <c r="D12225" s="8" t="s">
        <v>14</v>
      </c>
      <c r="E12225" s="8" t="s">
        <v>14</v>
      </c>
      <c r="F12225" s="9">
        <f t="shared" si="708"/>
        <v>-900000</v>
      </c>
      <c r="G12225" s="9">
        <v>-9</v>
      </c>
      <c r="H12225" s="10">
        <v>-971982</v>
      </c>
      <c r="I12225" s="11">
        <f t="shared" si="709"/>
        <v>15663875075.398184</v>
      </c>
      <c r="J12225" s="11">
        <f t="shared" si="710"/>
        <v>151573</v>
      </c>
      <c r="K12225" s="11">
        <f t="shared" si="711"/>
        <v>103342.11947641191</v>
      </c>
      <c r="L12225" s="12">
        <f t="shared" si="712"/>
        <v>41902.924712292734</v>
      </c>
      <c r="M12225" s="11">
        <f>COUNTIF(E$2:$E12225,E12225)</f>
        <v>2229</v>
      </c>
      <c r="O12225" t="str">
        <f t="shared" si="713"/>
        <v/>
      </c>
    </row>
    <row r="12226" spans="1:15" hidden="1">
      <c r="A12226" s="41" t="s">
        <v>120</v>
      </c>
      <c r="B12226" s="46">
        <v>45840</v>
      </c>
      <c r="C12226" s="8" t="s">
        <v>13</v>
      </c>
      <c r="D12226" s="8" t="s">
        <v>14</v>
      </c>
      <c r="E12226" s="8" t="s">
        <v>14</v>
      </c>
      <c r="F12226" s="9">
        <f t="shared" si="708"/>
        <v>-7400000</v>
      </c>
      <c r="G12226" s="9">
        <v>-74</v>
      </c>
      <c r="H12226" s="10">
        <v>-7991852</v>
      </c>
      <c r="I12226" s="11">
        <f t="shared" si="709"/>
        <v>15656227758.556929</v>
      </c>
      <c r="J12226" s="11">
        <f t="shared" si="710"/>
        <v>151499</v>
      </c>
      <c r="K12226" s="11">
        <f t="shared" si="711"/>
        <v>103342.11947641191</v>
      </c>
      <c r="L12226" s="12">
        <f t="shared" si="712"/>
        <v>344535.15874551795</v>
      </c>
      <c r="M12226" s="11">
        <f>COUNTIF(E$2:$E12226,E12226)</f>
        <v>2230</v>
      </c>
      <c r="O12226" t="str">
        <f t="shared" si="713"/>
        <v/>
      </c>
    </row>
    <row r="12227" spans="1:15" hidden="1">
      <c r="A12227" s="41" t="s">
        <v>120</v>
      </c>
      <c r="B12227" s="46">
        <v>45840</v>
      </c>
      <c r="C12227" s="8" t="s">
        <v>13</v>
      </c>
      <c r="D12227" s="8" t="s">
        <v>46</v>
      </c>
      <c r="E12227" s="8" t="s">
        <v>46</v>
      </c>
      <c r="F12227" s="9">
        <f t="shared" si="708"/>
        <v>-4700000</v>
      </c>
      <c r="G12227" s="9">
        <v>-47</v>
      </c>
      <c r="H12227" s="10">
        <v>-4904544</v>
      </c>
      <c r="I12227" s="11">
        <f t="shared" si="709"/>
        <v>4215081025.7730365</v>
      </c>
      <c r="J12227" s="11">
        <f t="shared" si="710"/>
        <v>40786</v>
      </c>
      <c r="K12227" s="11">
        <f t="shared" si="711"/>
        <v>103346.27141109784</v>
      </c>
      <c r="L12227" s="12">
        <f t="shared" si="712"/>
        <v>47269.243678401224</v>
      </c>
      <c r="M12227" s="11">
        <f>COUNTIF(E$2:$E12227,E12227)</f>
        <v>3548</v>
      </c>
      <c r="O12227" t="str">
        <f t="shared" si="713"/>
        <v/>
      </c>
    </row>
    <row r="12228" spans="1:15" hidden="1">
      <c r="A12228" s="41" t="s">
        <v>120</v>
      </c>
      <c r="B12228" s="46">
        <v>45840</v>
      </c>
      <c r="C12228" s="8" t="s">
        <v>13</v>
      </c>
      <c r="D12228" s="8" t="s">
        <v>14</v>
      </c>
      <c r="E12228" s="8" t="s">
        <v>14</v>
      </c>
      <c r="F12228" s="9">
        <f t="shared" si="708"/>
        <v>-9200000</v>
      </c>
      <c r="G12228" s="9">
        <v>-92</v>
      </c>
      <c r="H12228" s="10">
        <v>-9935816</v>
      </c>
      <c r="I12228" s="11">
        <f t="shared" si="709"/>
        <v>15646720283.565098</v>
      </c>
      <c r="J12228" s="11">
        <f t="shared" si="710"/>
        <v>151407</v>
      </c>
      <c r="K12228" s="11">
        <f t="shared" si="711"/>
        <v>103342.11947641191</v>
      </c>
      <c r="L12228" s="12">
        <f t="shared" si="712"/>
        <v>428341.00817010365</v>
      </c>
      <c r="M12228" s="11">
        <f>COUNTIF(E$2:$E12228,E12228)</f>
        <v>2231</v>
      </c>
      <c r="O12228" t="str">
        <f t="shared" si="713"/>
        <v/>
      </c>
    </row>
    <row r="12229" spans="1:15" hidden="1">
      <c r="A12229" s="41" t="s">
        <v>120</v>
      </c>
      <c r="B12229" s="46">
        <v>45840</v>
      </c>
      <c r="C12229" s="8" t="s">
        <v>13</v>
      </c>
      <c r="D12229" s="8" t="s">
        <v>46</v>
      </c>
      <c r="E12229" s="8" t="s">
        <v>46</v>
      </c>
      <c r="F12229" s="9">
        <f t="shared" si="708"/>
        <v>-47800000</v>
      </c>
      <c r="G12229" s="9">
        <v>-478</v>
      </c>
      <c r="H12229" s="10">
        <v>-49880256</v>
      </c>
      <c r="I12229" s="11">
        <f t="shared" si="709"/>
        <v>4165681508.0385318</v>
      </c>
      <c r="J12229" s="11">
        <f t="shared" si="710"/>
        <v>40308</v>
      </c>
      <c r="K12229" s="11">
        <f t="shared" si="711"/>
        <v>103346.27141109784</v>
      </c>
      <c r="L12229" s="12">
        <f t="shared" si="712"/>
        <v>480738.26549523324</v>
      </c>
      <c r="M12229" s="11">
        <f>COUNTIF(E$2:$E12229,E12229)</f>
        <v>3549</v>
      </c>
      <c r="O12229" t="str">
        <f t="shared" si="713"/>
        <v/>
      </c>
    </row>
    <row r="12230" spans="1:15" hidden="1">
      <c r="A12230" s="41" t="s">
        <v>120</v>
      </c>
      <c r="B12230" s="46">
        <v>45840</v>
      </c>
      <c r="C12230" s="8" t="s">
        <v>13</v>
      </c>
      <c r="D12230" s="8" t="s">
        <v>46</v>
      </c>
      <c r="E12230" s="8" t="s">
        <v>46</v>
      </c>
      <c r="F12230" s="9">
        <f t="shared" si="708"/>
        <v>-5900000</v>
      </c>
      <c r="G12230" s="9">
        <v>-59</v>
      </c>
      <c r="H12230" s="10">
        <v>-6156768</v>
      </c>
      <c r="I12230" s="11">
        <f t="shared" si="709"/>
        <v>4159584078.0252771</v>
      </c>
      <c r="J12230" s="11">
        <f t="shared" si="710"/>
        <v>40249</v>
      </c>
      <c r="K12230" s="11">
        <f t="shared" si="711"/>
        <v>103346.27141109784</v>
      </c>
      <c r="L12230" s="12">
        <f t="shared" si="712"/>
        <v>59337.986745227128</v>
      </c>
      <c r="M12230" s="11">
        <f>COUNTIF(E$2:$E12230,E12230)</f>
        <v>3550</v>
      </c>
      <c r="O12230" t="str">
        <f t="shared" si="713"/>
        <v/>
      </c>
    </row>
    <row r="12231" spans="1:15" hidden="1">
      <c r="A12231" s="41" t="s">
        <v>120</v>
      </c>
      <c r="B12231" s="46">
        <v>45840</v>
      </c>
      <c r="C12231" s="8" t="s">
        <v>13</v>
      </c>
      <c r="D12231" s="8" t="s">
        <v>46</v>
      </c>
      <c r="E12231" s="8" t="s">
        <v>46</v>
      </c>
      <c r="F12231" s="9">
        <f t="shared" si="708"/>
        <v>-1100000</v>
      </c>
      <c r="G12231" s="9">
        <v>-11</v>
      </c>
      <c r="H12231" s="10">
        <v>-1147872</v>
      </c>
      <c r="I12231" s="11">
        <f t="shared" si="709"/>
        <v>4158447269.0397549</v>
      </c>
      <c r="J12231" s="11">
        <f t="shared" si="710"/>
        <v>40238</v>
      </c>
      <c r="K12231" s="11">
        <f t="shared" si="711"/>
        <v>103346.27141109784</v>
      </c>
      <c r="L12231" s="12">
        <f t="shared" si="712"/>
        <v>11063.014477923745</v>
      </c>
      <c r="M12231" s="11">
        <f>COUNTIF(E$2:$E12231,E12231)</f>
        <v>3551</v>
      </c>
      <c r="O12231" t="str">
        <f t="shared" si="713"/>
        <v/>
      </c>
    </row>
    <row r="12232" spans="1:15" hidden="1">
      <c r="A12232" s="41" t="s">
        <v>120</v>
      </c>
      <c r="B12232" s="46">
        <v>45840</v>
      </c>
      <c r="C12232" s="8" t="s">
        <v>13</v>
      </c>
      <c r="D12232" s="8" t="s">
        <v>46</v>
      </c>
      <c r="E12232" s="8" t="s">
        <v>46</v>
      </c>
      <c r="F12232" s="9">
        <f t="shared" si="708"/>
        <v>-39900000</v>
      </c>
      <c r="G12232" s="9">
        <v>-399</v>
      </c>
      <c r="H12232" s="10">
        <v>-41636448</v>
      </c>
      <c r="I12232" s="11">
        <f t="shared" si="709"/>
        <v>4117212106.746727</v>
      </c>
      <c r="J12232" s="11">
        <f t="shared" si="710"/>
        <v>39839</v>
      </c>
      <c r="K12232" s="11">
        <f t="shared" si="711"/>
        <v>103346.27141109784</v>
      </c>
      <c r="L12232" s="12">
        <f t="shared" si="712"/>
        <v>401285.70697195828</v>
      </c>
      <c r="M12232" s="11">
        <f>COUNTIF(E$2:$E12232,E12232)</f>
        <v>3552</v>
      </c>
      <c r="O12232" t="str">
        <f t="shared" si="713"/>
        <v/>
      </c>
    </row>
    <row r="12233" spans="1:15" hidden="1">
      <c r="A12233" s="41" t="s">
        <v>120</v>
      </c>
      <c r="B12233" s="46">
        <v>45841</v>
      </c>
      <c r="C12233" s="8" t="s">
        <v>13</v>
      </c>
      <c r="D12233" s="8" t="s">
        <v>14</v>
      </c>
      <c r="E12233" s="8" t="s">
        <v>14</v>
      </c>
      <c r="F12233" s="9">
        <f t="shared" si="708"/>
        <v>300000</v>
      </c>
      <c r="G12233" s="9">
        <v>3</v>
      </c>
      <c r="H12233" s="10">
        <v>123642</v>
      </c>
      <c r="I12233" s="11">
        <f t="shared" si="709"/>
        <v>15646843925.565098</v>
      </c>
      <c r="J12233" s="11">
        <f t="shared" si="710"/>
        <v>151410</v>
      </c>
      <c r="K12233" s="11">
        <f t="shared" si="711"/>
        <v>103340.88848533847</v>
      </c>
      <c r="L12233" s="12">
        <f t="shared" si="712"/>
        <v>0</v>
      </c>
      <c r="M12233" s="11">
        <f>COUNTIF(E$2:$E12233,E12233)</f>
        <v>2232</v>
      </c>
      <c r="O12233" t="str">
        <f t="shared" si="713"/>
        <v/>
      </c>
    </row>
    <row r="12234" spans="1:15" hidden="1">
      <c r="A12234" s="41" t="s">
        <v>120</v>
      </c>
      <c r="B12234" s="46">
        <v>45841</v>
      </c>
      <c r="C12234" s="8" t="s">
        <v>13</v>
      </c>
      <c r="D12234" s="8" t="s">
        <v>46</v>
      </c>
      <c r="E12234" s="8" t="s">
        <v>46</v>
      </c>
      <c r="F12234" s="9">
        <f t="shared" si="708"/>
        <v>18100000</v>
      </c>
      <c r="G12234" s="9">
        <v>181</v>
      </c>
      <c r="H12234" s="10">
        <v>18943460</v>
      </c>
      <c r="I12234" s="11">
        <f t="shared" si="709"/>
        <v>4136155566.746727</v>
      </c>
      <c r="J12234" s="11">
        <f t="shared" si="710"/>
        <v>40020</v>
      </c>
      <c r="K12234" s="11">
        <f t="shared" si="711"/>
        <v>103352.2130621371</v>
      </c>
      <c r="L12234" s="12">
        <f t="shared" si="712"/>
        <v>0</v>
      </c>
      <c r="M12234" s="11">
        <f>COUNTIF(E$2:$E12234,E12234)</f>
        <v>3553</v>
      </c>
      <c r="O12234" t="str">
        <f t="shared" si="713"/>
        <v/>
      </c>
    </row>
    <row r="12235" spans="1:15" hidden="1">
      <c r="A12235" s="41" t="s">
        <v>120</v>
      </c>
      <c r="B12235" s="46">
        <v>45841</v>
      </c>
      <c r="C12235" s="8" t="s">
        <v>13</v>
      </c>
      <c r="D12235" s="8" t="s">
        <v>46</v>
      </c>
      <c r="E12235" s="8" t="s">
        <v>46</v>
      </c>
      <c r="F12235" s="9">
        <f t="shared" si="708"/>
        <v>56900000</v>
      </c>
      <c r="G12235" s="9">
        <v>569</v>
      </c>
      <c r="H12235" s="10">
        <v>59551540</v>
      </c>
      <c r="I12235" s="11">
        <f t="shared" si="709"/>
        <v>4195707106.746727</v>
      </c>
      <c r="J12235" s="11">
        <f t="shared" si="710"/>
        <v>40589</v>
      </c>
      <c r="K12235" s="11">
        <f t="shared" si="711"/>
        <v>103370.54637332102</v>
      </c>
      <c r="L12235" s="12">
        <f t="shared" si="712"/>
        <v>0</v>
      </c>
      <c r="M12235" s="11">
        <f>COUNTIF(E$2:$E12235,E12235)</f>
        <v>3554</v>
      </c>
      <c r="O12235" t="str">
        <f t="shared" si="713"/>
        <v/>
      </c>
    </row>
    <row r="12236" spans="1:15" hidden="1">
      <c r="A12236" s="41" t="s">
        <v>120</v>
      </c>
      <c r="B12236" s="46">
        <v>45841</v>
      </c>
      <c r="C12236" s="8" t="s">
        <v>13</v>
      </c>
      <c r="D12236" s="8" t="s">
        <v>46</v>
      </c>
      <c r="E12236" s="8" t="s">
        <v>46</v>
      </c>
      <c r="F12236" s="9">
        <f t="shared" si="708"/>
        <v>1800000</v>
      </c>
      <c r="G12236" s="9">
        <v>18</v>
      </c>
      <c r="H12236" s="10">
        <v>1882764</v>
      </c>
      <c r="I12236" s="11">
        <f t="shared" si="709"/>
        <v>4197589870.746727</v>
      </c>
      <c r="J12236" s="11">
        <f t="shared" si="710"/>
        <v>40607</v>
      </c>
      <c r="K12236" s="11">
        <f t="shared" si="711"/>
        <v>103371.09047077417</v>
      </c>
      <c r="L12236" s="12">
        <f t="shared" si="712"/>
        <v>0</v>
      </c>
      <c r="M12236" s="11">
        <f>COUNTIF(E$2:$E12236,E12236)</f>
        <v>3555</v>
      </c>
      <c r="O12236" t="str">
        <f t="shared" si="713"/>
        <v/>
      </c>
    </row>
    <row r="12237" spans="1:15" hidden="1">
      <c r="A12237" s="41" t="s">
        <v>120</v>
      </c>
      <c r="B12237" s="46">
        <v>45841</v>
      </c>
      <c r="C12237" s="8" t="s">
        <v>13</v>
      </c>
      <c r="D12237" s="8" t="s">
        <v>14</v>
      </c>
      <c r="E12237" s="8" t="s">
        <v>14</v>
      </c>
      <c r="F12237" s="9">
        <f t="shared" si="708"/>
        <v>900000</v>
      </c>
      <c r="G12237" s="9">
        <v>9</v>
      </c>
      <c r="H12237" s="10">
        <v>971676</v>
      </c>
      <c r="I12237" s="11">
        <f t="shared" si="709"/>
        <v>15647815601.565098</v>
      </c>
      <c r="J12237" s="11">
        <f t="shared" si="710"/>
        <v>151419</v>
      </c>
      <c r="K12237" s="11">
        <f t="shared" si="711"/>
        <v>103341.1632725424</v>
      </c>
      <c r="L12237" s="12">
        <f t="shared" si="712"/>
        <v>0</v>
      </c>
      <c r="M12237" s="11">
        <f>COUNTIF(E$2:$E12237,E12237)</f>
        <v>2233</v>
      </c>
      <c r="O12237" t="str">
        <f t="shared" si="713"/>
        <v/>
      </c>
    </row>
    <row r="12238" spans="1:15" hidden="1">
      <c r="A12238" s="41" t="s">
        <v>120</v>
      </c>
      <c r="B12238" s="46">
        <v>45841</v>
      </c>
      <c r="C12238" s="8" t="s">
        <v>13</v>
      </c>
      <c r="D12238" s="8" t="s">
        <v>46</v>
      </c>
      <c r="E12238" s="8" t="s">
        <v>46</v>
      </c>
      <c r="F12238" s="9">
        <f t="shared" si="708"/>
        <v>-6300000</v>
      </c>
      <c r="G12238" s="9">
        <v>-63</v>
      </c>
      <c r="H12238" s="10">
        <v>-6575499</v>
      </c>
      <c r="I12238" s="11">
        <f t="shared" si="709"/>
        <v>4191077492.0470681</v>
      </c>
      <c r="J12238" s="11">
        <f t="shared" si="710"/>
        <v>40544</v>
      </c>
      <c r="K12238" s="11">
        <f t="shared" si="711"/>
        <v>103371.09047077417</v>
      </c>
      <c r="L12238" s="12">
        <f t="shared" si="712"/>
        <v>63120.300341227092</v>
      </c>
      <c r="M12238" s="11">
        <f>COUNTIF(E$2:$E12238,E12238)</f>
        <v>3556</v>
      </c>
      <c r="O12238" t="str">
        <f t="shared" si="713"/>
        <v/>
      </c>
    </row>
    <row r="12239" spans="1:15" hidden="1">
      <c r="A12239" s="41" t="s">
        <v>120</v>
      </c>
      <c r="B12239" s="46">
        <v>45841</v>
      </c>
      <c r="C12239" s="8" t="s">
        <v>13</v>
      </c>
      <c r="D12239" s="8" t="s">
        <v>46</v>
      </c>
      <c r="E12239" s="8" t="s">
        <v>46</v>
      </c>
      <c r="F12239" s="9">
        <f t="shared" si="708"/>
        <v>-900000</v>
      </c>
      <c r="G12239" s="9">
        <v>-9</v>
      </c>
      <c r="H12239" s="10">
        <v>-939357</v>
      </c>
      <c r="I12239" s="11">
        <f t="shared" si="709"/>
        <v>4190147152.232831</v>
      </c>
      <c r="J12239" s="11">
        <f t="shared" si="710"/>
        <v>40535</v>
      </c>
      <c r="K12239" s="11">
        <f t="shared" si="711"/>
        <v>103371.09047077417</v>
      </c>
      <c r="L12239" s="12">
        <f t="shared" si="712"/>
        <v>9017.1857630324084</v>
      </c>
      <c r="M12239" s="11">
        <f>COUNTIF(E$2:$E12239,E12239)</f>
        <v>3557</v>
      </c>
      <c r="O12239" t="str">
        <f t="shared" si="713"/>
        <v/>
      </c>
    </row>
    <row r="12240" spans="1:15" hidden="1">
      <c r="A12240" s="41" t="s">
        <v>120</v>
      </c>
      <c r="B12240" s="46">
        <v>45841</v>
      </c>
      <c r="C12240" s="8" t="s">
        <v>13</v>
      </c>
      <c r="D12240" s="8" t="s">
        <v>48</v>
      </c>
      <c r="E12240" s="8" t="s">
        <v>48</v>
      </c>
      <c r="F12240" s="9">
        <f t="shared" si="708"/>
        <v>900000</v>
      </c>
      <c r="G12240" s="9">
        <v>9</v>
      </c>
      <c r="H12240" s="10">
        <v>996201</v>
      </c>
      <c r="I12240" s="11">
        <f t="shared" si="709"/>
        <v>11308060667.022198</v>
      </c>
      <c r="J12240" s="11">
        <f t="shared" si="710"/>
        <v>105986</v>
      </c>
      <c r="K12240" s="11">
        <f t="shared" si="711"/>
        <v>106693.90926181003</v>
      </c>
      <c r="L12240" s="12">
        <f t="shared" si="712"/>
        <v>0</v>
      </c>
      <c r="M12240" s="11">
        <f>COUNTIF(E$2:$E12240,E12240)</f>
        <v>635</v>
      </c>
      <c r="O12240" t="str">
        <f t="shared" si="713"/>
        <v/>
      </c>
    </row>
    <row r="12241" spans="1:15" hidden="1">
      <c r="A12241" s="41" t="s">
        <v>120</v>
      </c>
      <c r="B12241" s="46">
        <v>45841</v>
      </c>
      <c r="C12241" s="8" t="s">
        <v>13</v>
      </c>
      <c r="D12241" s="8" t="s">
        <v>46</v>
      </c>
      <c r="E12241" s="8" t="s">
        <v>46</v>
      </c>
      <c r="F12241" s="9">
        <f t="shared" si="708"/>
        <v>-900000</v>
      </c>
      <c r="G12241" s="9">
        <v>-9</v>
      </c>
      <c r="H12241" s="10">
        <v>-939357</v>
      </c>
      <c r="I12241" s="11">
        <f t="shared" si="709"/>
        <v>4189216812.4185939</v>
      </c>
      <c r="J12241" s="11">
        <f t="shared" si="710"/>
        <v>40526</v>
      </c>
      <c r="K12241" s="11">
        <f t="shared" si="711"/>
        <v>103371.09047077417</v>
      </c>
      <c r="L12241" s="12">
        <f t="shared" si="712"/>
        <v>9017.1857630324084</v>
      </c>
      <c r="M12241" s="11">
        <f>COUNTIF(E$2:$E12241,E12241)</f>
        <v>3558</v>
      </c>
      <c r="O12241" t="str">
        <f t="shared" si="713"/>
        <v/>
      </c>
    </row>
    <row r="12242" spans="1:15" hidden="1">
      <c r="A12242" s="41" t="s">
        <v>120</v>
      </c>
      <c r="B12242" s="46">
        <v>45841</v>
      </c>
      <c r="C12242" s="8" t="s">
        <v>13</v>
      </c>
      <c r="D12242" s="8" t="s">
        <v>15</v>
      </c>
      <c r="E12242" s="8" t="s">
        <v>15</v>
      </c>
      <c r="F12242" s="9">
        <f t="shared" si="708"/>
        <v>1000000</v>
      </c>
      <c r="G12242" s="9">
        <v>10</v>
      </c>
      <c r="H12242" s="10">
        <v>1100370</v>
      </c>
      <c r="I12242" s="11">
        <f t="shared" si="709"/>
        <v>927176240.14478326</v>
      </c>
      <c r="J12242" s="11">
        <f t="shared" si="710"/>
        <v>8525</v>
      </c>
      <c r="K12242" s="11">
        <f t="shared" si="711"/>
        <v>108759.67626331768</v>
      </c>
      <c r="L12242" s="12">
        <f t="shared" si="712"/>
        <v>0</v>
      </c>
      <c r="M12242" s="11">
        <f>COUNTIF(E$2:$E12242,E12242)</f>
        <v>3881</v>
      </c>
      <c r="O12242" t="str">
        <f t="shared" si="713"/>
        <v/>
      </c>
    </row>
    <row r="12243" spans="1:15" hidden="1">
      <c r="A12243" s="41" t="s">
        <v>120</v>
      </c>
      <c r="B12243" s="46">
        <v>45841</v>
      </c>
      <c r="C12243" s="8" t="s">
        <v>13</v>
      </c>
      <c r="D12243" s="8" t="s">
        <v>46</v>
      </c>
      <c r="E12243" s="8" t="s">
        <v>46</v>
      </c>
      <c r="F12243" s="9">
        <f t="shared" si="708"/>
        <v>-900000</v>
      </c>
      <c r="G12243" s="9">
        <v>-9</v>
      </c>
      <c r="H12243" s="10">
        <v>-939357</v>
      </c>
      <c r="I12243" s="11">
        <f t="shared" si="709"/>
        <v>4188286472.6043568</v>
      </c>
      <c r="J12243" s="11">
        <f t="shared" si="710"/>
        <v>40517</v>
      </c>
      <c r="K12243" s="11">
        <f t="shared" si="711"/>
        <v>103371.09047077417</v>
      </c>
      <c r="L12243" s="12">
        <f t="shared" si="712"/>
        <v>9017.1857630324084</v>
      </c>
      <c r="M12243" s="11">
        <f>COUNTIF(E$2:$E12243,E12243)</f>
        <v>3559</v>
      </c>
      <c r="O12243" t="str">
        <f t="shared" si="713"/>
        <v/>
      </c>
    </row>
    <row r="12244" spans="1:15" hidden="1">
      <c r="A12244" s="41" t="s">
        <v>120</v>
      </c>
      <c r="B12244" s="46">
        <v>45841</v>
      </c>
      <c r="C12244" s="8" t="s">
        <v>13</v>
      </c>
      <c r="D12244" s="8" t="s">
        <v>46</v>
      </c>
      <c r="E12244" s="8" t="s">
        <v>46</v>
      </c>
      <c r="F12244" s="9">
        <f t="shared" si="708"/>
        <v>-1900000</v>
      </c>
      <c r="G12244" s="9">
        <v>-19</v>
      </c>
      <c r="H12244" s="10">
        <v>-1983087</v>
      </c>
      <c r="I12244" s="11">
        <f t="shared" si="709"/>
        <v>4186322421.8854122</v>
      </c>
      <c r="J12244" s="11">
        <f t="shared" si="710"/>
        <v>40498</v>
      </c>
      <c r="K12244" s="11">
        <f t="shared" si="711"/>
        <v>103371.09047077417</v>
      </c>
      <c r="L12244" s="12">
        <f t="shared" si="712"/>
        <v>19036.281055290718</v>
      </c>
      <c r="M12244" s="11">
        <f>COUNTIF(E$2:$E12244,E12244)</f>
        <v>3560</v>
      </c>
      <c r="O12244" t="str">
        <f t="shared" si="713"/>
        <v/>
      </c>
    </row>
    <row r="12245" spans="1:15" hidden="1">
      <c r="A12245" s="41" t="s">
        <v>120</v>
      </c>
      <c r="B12245" s="46">
        <v>45841</v>
      </c>
      <c r="C12245" s="8" t="s">
        <v>13</v>
      </c>
      <c r="D12245" s="8" t="s">
        <v>46</v>
      </c>
      <c r="E12245" s="8" t="s">
        <v>46</v>
      </c>
      <c r="F12245" s="9">
        <f t="shared" si="708"/>
        <v>-8900000</v>
      </c>
      <c r="G12245" s="9">
        <v>-89</v>
      </c>
      <c r="H12245" s="10">
        <v>-9289197</v>
      </c>
      <c r="I12245" s="11">
        <f t="shared" si="709"/>
        <v>4177122394.8335133</v>
      </c>
      <c r="J12245" s="11">
        <f t="shared" si="710"/>
        <v>40409</v>
      </c>
      <c r="K12245" s="11">
        <f t="shared" si="711"/>
        <v>103371.09047077417</v>
      </c>
      <c r="L12245" s="12">
        <f t="shared" si="712"/>
        <v>89169.948101099581</v>
      </c>
      <c r="M12245" s="11">
        <f>COUNTIF(E$2:$E12245,E12245)</f>
        <v>3561</v>
      </c>
      <c r="O12245" t="str">
        <f t="shared" si="713"/>
        <v/>
      </c>
    </row>
    <row r="12246" spans="1:15" hidden="1">
      <c r="A12246" s="41" t="s">
        <v>120</v>
      </c>
      <c r="B12246" s="46">
        <v>45841</v>
      </c>
      <c r="C12246" s="8" t="s">
        <v>13</v>
      </c>
      <c r="D12246" s="8" t="s">
        <v>46</v>
      </c>
      <c r="E12246" s="8" t="s">
        <v>46</v>
      </c>
      <c r="F12246" s="9">
        <f t="shared" si="708"/>
        <v>-2800000</v>
      </c>
      <c r="G12246" s="9">
        <v>-28</v>
      </c>
      <c r="H12246" s="10">
        <v>-2922444</v>
      </c>
      <c r="I12246" s="11">
        <f t="shared" si="709"/>
        <v>4174228004.3003316</v>
      </c>
      <c r="J12246" s="11">
        <f t="shared" si="710"/>
        <v>40381</v>
      </c>
      <c r="K12246" s="11">
        <f t="shared" si="711"/>
        <v>103371.09047077417</v>
      </c>
      <c r="L12246" s="12">
        <f t="shared" si="712"/>
        <v>28053.466818323359</v>
      </c>
      <c r="M12246" s="11">
        <f>COUNTIF(E$2:$E12246,E12246)</f>
        <v>3562</v>
      </c>
      <c r="O12246" t="str">
        <f t="shared" si="713"/>
        <v/>
      </c>
    </row>
    <row r="12247" spans="1:15" hidden="1">
      <c r="A12247" s="41" t="s">
        <v>120</v>
      </c>
      <c r="B12247" s="46">
        <v>45841</v>
      </c>
      <c r="C12247" s="8" t="s">
        <v>13</v>
      </c>
      <c r="D12247" s="8" t="s">
        <v>15</v>
      </c>
      <c r="E12247" s="8" t="s">
        <v>15</v>
      </c>
      <c r="F12247" s="9">
        <f t="shared" si="708"/>
        <v>23200000</v>
      </c>
      <c r="G12247" s="9">
        <v>232</v>
      </c>
      <c r="H12247" s="10">
        <v>25483808</v>
      </c>
      <c r="I12247" s="11">
        <f t="shared" si="709"/>
        <v>952660048.14478326</v>
      </c>
      <c r="J12247" s="11">
        <f t="shared" si="710"/>
        <v>8757</v>
      </c>
      <c r="K12247" s="11">
        <f t="shared" si="711"/>
        <v>108788.4033510087</v>
      </c>
      <c r="L12247" s="12">
        <f t="shared" si="712"/>
        <v>0</v>
      </c>
      <c r="M12247" s="11">
        <f>COUNTIF(E$2:$E12247,E12247)</f>
        <v>3882</v>
      </c>
      <c r="O12247" t="str">
        <f t="shared" si="713"/>
        <v/>
      </c>
    </row>
    <row r="12248" spans="1:15" hidden="1">
      <c r="A12248" s="41" t="s">
        <v>120</v>
      </c>
      <c r="B12248" s="46">
        <v>45841</v>
      </c>
      <c r="C12248" s="8" t="s">
        <v>13</v>
      </c>
      <c r="D12248" s="8" t="s">
        <v>46</v>
      </c>
      <c r="E12248" s="8" t="s">
        <v>46</v>
      </c>
      <c r="F12248" s="9">
        <f t="shared" si="708"/>
        <v>-95700000</v>
      </c>
      <c r="G12248" s="9">
        <v>-957</v>
      </c>
      <c r="H12248" s="10">
        <v>-99884961</v>
      </c>
      <c r="I12248" s="11">
        <f t="shared" si="709"/>
        <v>4075301870.7198009</v>
      </c>
      <c r="J12248" s="11">
        <f t="shared" si="710"/>
        <v>39424</v>
      </c>
      <c r="K12248" s="11">
        <f t="shared" si="711"/>
        <v>103371.09047077417</v>
      </c>
      <c r="L12248" s="12">
        <f t="shared" si="712"/>
        <v>958827.41946911812</v>
      </c>
      <c r="M12248" s="11">
        <f>COUNTIF(E$2:$E12248,E12248)</f>
        <v>3563</v>
      </c>
      <c r="O12248" t="str">
        <f t="shared" si="713"/>
        <v/>
      </c>
    </row>
    <row r="12249" spans="1:15" hidden="1">
      <c r="A12249" s="41" t="s">
        <v>120</v>
      </c>
      <c r="B12249" s="46">
        <v>45841</v>
      </c>
      <c r="C12249" s="8" t="s">
        <v>13</v>
      </c>
      <c r="D12249" s="8" t="s">
        <v>46</v>
      </c>
      <c r="E12249" s="8" t="s">
        <v>46</v>
      </c>
      <c r="F12249" s="9">
        <f t="shared" si="708"/>
        <v>-1100000</v>
      </c>
      <c r="G12249" s="9">
        <v>-11</v>
      </c>
      <c r="H12249" s="10">
        <v>-1148103</v>
      </c>
      <c r="I12249" s="11">
        <f t="shared" si="709"/>
        <v>4074164788.7246222</v>
      </c>
      <c r="J12249" s="11">
        <f t="shared" si="710"/>
        <v>39413</v>
      </c>
      <c r="K12249" s="11">
        <f t="shared" si="711"/>
        <v>103371.09047077417</v>
      </c>
      <c r="L12249" s="12">
        <f t="shared" si="712"/>
        <v>11021.00482148421</v>
      </c>
      <c r="M12249" s="11">
        <f>COUNTIF(E$2:$E12249,E12249)</f>
        <v>3564</v>
      </c>
      <c r="O12249" t="str">
        <f t="shared" si="713"/>
        <v/>
      </c>
    </row>
    <row r="12250" spans="1:15" hidden="1">
      <c r="A12250" s="41" t="s">
        <v>120</v>
      </c>
      <c r="B12250" s="46">
        <v>45841</v>
      </c>
      <c r="C12250" s="8" t="s">
        <v>13</v>
      </c>
      <c r="D12250" s="8" t="s">
        <v>46</v>
      </c>
      <c r="E12250" s="8" t="s">
        <v>46</v>
      </c>
      <c r="F12250" s="9">
        <f t="shared" si="708"/>
        <v>-9500000</v>
      </c>
      <c r="G12250" s="9">
        <v>-95</v>
      </c>
      <c r="H12250" s="10">
        <v>-9915435</v>
      </c>
      <c r="I12250" s="11">
        <f t="shared" si="709"/>
        <v>4064344535.1298985</v>
      </c>
      <c r="J12250" s="11">
        <f t="shared" si="710"/>
        <v>39318</v>
      </c>
      <c r="K12250" s="11">
        <f t="shared" si="711"/>
        <v>103371.09047077417</v>
      </c>
      <c r="L12250" s="12">
        <f t="shared" si="712"/>
        <v>95181.405276453122</v>
      </c>
      <c r="M12250" s="11">
        <f>COUNTIF(E$2:$E12250,E12250)</f>
        <v>3565</v>
      </c>
      <c r="O12250" t="str">
        <f t="shared" si="713"/>
        <v/>
      </c>
    </row>
    <row r="12251" spans="1:15" hidden="1">
      <c r="A12251" s="41" t="s">
        <v>120</v>
      </c>
      <c r="B12251" s="46">
        <v>45841</v>
      </c>
      <c r="C12251" s="8" t="s">
        <v>13</v>
      </c>
      <c r="D12251" s="8" t="s">
        <v>46</v>
      </c>
      <c r="E12251" s="8" t="s">
        <v>46</v>
      </c>
      <c r="F12251" s="9">
        <f t="shared" si="708"/>
        <v>-9500000</v>
      </c>
      <c r="G12251" s="9">
        <v>-95</v>
      </c>
      <c r="H12251" s="10">
        <v>-9915435</v>
      </c>
      <c r="I12251" s="11">
        <f t="shared" si="709"/>
        <v>4054524281.5351748</v>
      </c>
      <c r="J12251" s="11">
        <f t="shared" si="710"/>
        <v>39223</v>
      </c>
      <c r="K12251" s="11">
        <f t="shared" si="711"/>
        <v>103371.09047077417</v>
      </c>
      <c r="L12251" s="12">
        <f t="shared" si="712"/>
        <v>95181.405276453122</v>
      </c>
      <c r="M12251" s="11">
        <f>COUNTIF(E$2:$E12251,E12251)</f>
        <v>3566</v>
      </c>
      <c r="O12251" t="str">
        <f t="shared" si="713"/>
        <v/>
      </c>
    </row>
    <row r="12252" spans="1:15" hidden="1">
      <c r="A12252" s="41" t="s">
        <v>120</v>
      </c>
      <c r="B12252" s="46">
        <v>45841</v>
      </c>
      <c r="C12252" s="8" t="s">
        <v>13</v>
      </c>
      <c r="D12252" s="8" t="s">
        <v>46</v>
      </c>
      <c r="E12252" s="8" t="s">
        <v>46</v>
      </c>
      <c r="F12252" s="9">
        <f t="shared" si="708"/>
        <v>-9500000</v>
      </c>
      <c r="G12252" s="9">
        <v>-95</v>
      </c>
      <c r="H12252" s="10">
        <v>-9915435</v>
      </c>
      <c r="I12252" s="11">
        <f t="shared" si="709"/>
        <v>4044704027.9404511</v>
      </c>
      <c r="J12252" s="11">
        <f t="shared" si="710"/>
        <v>39128</v>
      </c>
      <c r="K12252" s="11">
        <f t="shared" si="711"/>
        <v>103371.09047077417</v>
      </c>
      <c r="L12252" s="12">
        <f t="shared" si="712"/>
        <v>95181.405276453122</v>
      </c>
      <c r="M12252" s="11">
        <f>COUNTIF(E$2:$E12252,E12252)</f>
        <v>3567</v>
      </c>
      <c r="O12252" t="str">
        <f t="shared" si="713"/>
        <v/>
      </c>
    </row>
    <row r="12253" spans="1:15" hidden="1">
      <c r="A12253" s="41" t="s">
        <v>120</v>
      </c>
      <c r="B12253" s="46">
        <v>45841</v>
      </c>
      <c r="C12253" s="8" t="s">
        <v>13</v>
      </c>
      <c r="D12253" s="8" t="s">
        <v>46</v>
      </c>
      <c r="E12253" s="8" t="s">
        <v>46</v>
      </c>
      <c r="F12253" s="9">
        <f t="shared" si="708"/>
        <v>-900000</v>
      </c>
      <c r="G12253" s="9">
        <v>-9</v>
      </c>
      <c r="H12253" s="10">
        <v>-939357</v>
      </c>
      <c r="I12253" s="11">
        <f t="shared" si="709"/>
        <v>4043773688.126214</v>
      </c>
      <c r="J12253" s="11">
        <f t="shared" si="710"/>
        <v>39119</v>
      </c>
      <c r="K12253" s="11">
        <f t="shared" si="711"/>
        <v>103371.09047077417</v>
      </c>
      <c r="L12253" s="12">
        <f t="shared" si="712"/>
        <v>9017.1857630324084</v>
      </c>
      <c r="M12253" s="11">
        <f>COUNTIF(E$2:$E12253,E12253)</f>
        <v>3568</v>
      </c>
      <c r="O12253" t="str">
        <f t="shared" si="713"/>
        <v/>
      </c>
    </row>
    <row r="12254" spans="1:15" hidden="1">
      <c r="A12254" s="41" t="s">
        <v>120</v>
      </c>
      <c r="B12254" s="46">
        <v>45841</v>
      </c>
      <c r="C12254" s="8" t="s">
        <v>13</v>
      </c>
      <c r="D12254" s="8" t="s">
        <v>15</v>
      </c>
      <c r="E12254" s="8" t="s">
        <v>15</v>
      </c>
      <c r="F12254" s="9">
        <f t="shared" si="708"/>
        <v>900000</v>
      </c>
      <c r="G12254" s="9">
        <v>9</v>
      </c>
      <c r="H12254" s="10">
        <v>989514</v>
      </c>
      <c r="I12254" s="11">
        <f t="shared" si="709"/>
        <v>953649562.14478326</v>
      </c>
      <c r="J12254" s="11">
        <f t="shared" si="710"/>
        <v>8766</v>
      </c>
      <c r="K12254" s="11">
        <f t="shared" si="711"/>
        <v>108789.59184859494</v>
      </c>
      <c r="L12254" s="12">
        <f t="shared" si="712"/>
        <v>0</v>
      </c>
      <c r="M12254" s="11">
        <f>COUNTIF(E$2:$E12254,E12254)</f>
        <v>3883</v>
      </c>
      <c r="O12254" t="str">
        <f t="shared" si="713"/>
        <v/>
      </c>
    </row>
    <row r="12255" spans="1:15" hidden="1">
      <c r="A12255" s="41" t="s">
        <v>120</v>
      </c>
      <c r="B12255" s="46">
        <v>45841</v>
      </c>
      <c r="C12255" s="8" t="s">
        <v>13</v>
      </c>
      <c r="D12255" s="8" t="s">
        <v>46</v>
      </c>
      <c r="E12255" s="8" t="s">
        <v>46</v>
      </c>
      <c r="F12255" s="9">
        <f t="shared" si="708"/>
        <v>-47800000</v>
      </c>
      <c r="G12255" s="9">
        <v>-478</v>
      </c>
      <c r="H12255" s="10">
        <v>-49890294</v>
      </c>
      <c r="I12255" s="11">
        <f t="shared" si="709"/>
        <v>3994362306.8811841</v>
      </c>
      <c r="J12255" s="11">
        <f t="shared" si="710"/>
        <v>38641</v>
      </c>
      <c r="K12255" s="11">
        <f t="shared" si="711"/>
        <v>103371.09047077417</v>
      </c>
      <c r="L12255" s="12">
        <f t="shared" si="712"/>
        <v>478912.75496994704</v>
      </c>
      <c r="M12255" s="11">
        <f>COUNTIF(E$2:$E12255,E12255)</f>
        <v>3569</v>
      </c>
      <c r="O12255" t="str">
        <f t="shared" si="713"/>
        <v/>
      </c>
    </row>
    <row r="12256" spans="1:15" hidden="1">
      <c r="A12256" s="41" t="s">
        <v>120</v>
      </c>
      <c r="B12256" s="46">
        <v>45841</v>
      </c>
      <c r="C12256" s="8" t="s">
        <v>13</v>
      </c>
      <c r="D12256" s="8" t="s">
        <v>46</v>
      </c>
      <c r="E12256" s="8" t="s">
        <v>46</v>
      </c>
      <c r="F12256" s="9">
        <f t="shared" si="708"/>
        <v>-47800000</v>
      </c>
      <c r="G12256" s="9">
        <v>-478</v>
      </c>
      <c r="H12256" s="10">
        <v>-49890294</v>
      </c>
      <c r="I12256" s="11">
        <f t="shared" si="709"/>
        <v>3944950925.6361542</v>
      </c>
      <c r="J12256" s="11">
        <f t="shared" si="710"/>
        <v>38163</v>
      </c>
      <c r="K12256" s="11">
        <f t="shared" si="711"/>
        <v>103371.09047077417</v>
      </c>
      <c r="L12256" s="12">
        <f t="shared" si="712"/>
        <v>478912.75496994704</v>
      </c>
      <c r="M12256" s="11">
        <f>COUNTIF(E$2:$E12256,E12256)</f>
        <v>3570</v>
      </c>
      <c r="O12256" t="str">
        <f t="shared" si="713"/>
        <v/>
      </c>
    </row>
    <row r="12257" spans="1:15" hidden="1">
      <c r="A12257" s="41" t="s">
        <v>120</v>
      </c>
      <c r="B12257" s="46">
        <v>45841</v>
      </c>
      <c r="C12257" s="8" t="s">
        <v>13</v>
      </c>
      <c r="D12257" s="8" t="s">
        <v>14</v>
      </c>
      <c r="E12257" s="8" t="s">
        <v>14</v>
      </c>
      <c r="F12257" s="9">
        <f t="shared" si="708"/>
        <v>-900000</v>
      </c>
      <c r="G12257" s="9">
        <v>-9</v>
      </c>
      <c r="H12257" s="10">
        <v>-972153</v>
      </c>
      <c r="I12257" s="11">
        <f t="shared" si="709"/>
        <v>15646885531.095644</v>
      </c>
      <c r="J12257" s="11">
        <f t="shared" si="710"/>
        <v>151410</v>
      </c>
      <c r="K12257" s="11">
        <f t="shared" si="711"/>
        <v>103341.1632725424</v>
      </c>
      <c r="L12257" s="12">
        <f t="shared" si="712"/>
        <v>42082.530547118396</v>
      </c>
      <c r="M12257" s="11">
        <f>COUNTIF(E$2:$E12257,E12257)</f>
        <v>2234</v>
      </c>
      <c r="O12257" t="str">
        <f t="shared" si="713"/>
        <v/>
      </c>
    </row>
    <row r="12258" spans="1:15" hidden="1">
      <c r="A12258" s="41" t="s">
        <v>120</v>
      </c>
      <c r="B12258" s="46">
        <v>45841</v>
      </c>
      <c r="C12258" s="8" t="s">
        <v>13</v>
      </c>
      <c r="D12258" s="8" t="s">
        <v>46</v>
      </c>
      <c r="E12258" s="8" t="s">
        <v>46</v>
      </c>
      <c r="F12258" s="9">
        <f t="shared" si="708"/>
        <v>-900000</v>
      </c>
      <c r="G12258" s="9">
        <v>-9</v>
      </c>
      <c r="H12258" s="10">
        <v>-939357</v>
      </c>
      <c r="I12258" s="11">
        <f t="shared" si="709"/>
        <v>3944020585.8219171</v>
      </c>
      <c r="J12258" s="11">
        <f t="shared" si="710"/>
        <v>38154</v>
      </c>
      <c r="K12258" s="11">
        <f t="shared" si="711"/>
        <v>103371.09047077417</v>
      </c>
      <c r="L12258" s="12">
        <f t="shared" si="712"/>
        <v>9017.1857630324084</v>
      </c>
      <c r="M12258" s="11">
        <f>COUNTIF(E$2:$E12258,E12258)</f>
        <v>3571</v>
      </c>
      <c r="O12258" t="str">
        <f t="shared" si="713"/>
        <v/>
      </c>
    </row>
    <row r="12259" spans="1:15" hidden="1">
      <c r="A12259" s="41" t="s">
        <v>120</v>
      </c>
      <c r="B12259" s="46">
        <v>45841</v>
      </c>
      <c r="C12259" s="8" t="s">
        <v>13</v>
      </c>
      <c r="D12259" s="8" t="s">
        <v>46</v>
      </c>
      <c r="E12259" s="8" t="s">
        <v>46</v>
      </c>
      <c r="F12259" s="9">
        <f t="shared" si="708"/>
        <v>900000</v>
      </c>
      <c r="G12259" s="9">
        <v>9</v>
      </c>
      <c r="H12259" s="10">
        <v>934461</v>
      </c>
      <c r="I12259" s="11">
        <f t="shared" si="709"/>
        <v>3944955046.8219171</v>
      </c>
      <c r="J12259" s="11">
        <f t="shared" si="710"/>
        <v>38163</v>
      </c>
      <c r="K12259" s="11">
        <f t="shared" si="711"/>
        <v>103371.19845981493</v>
      </c>
      <c r="L12259" s="12">
        <f t="shared" si="712"/>
        <v>0</v>
      </c>
      <c r="M12259" s="11">
        <f>COUNTIF(E$2:$E12259,E12259)</f>
        <v>3572</v>
      </c>
      <c r="O12259" t="str">
        <f t="shared" si="713"/>
        <v/>
      </c>
    </row>
    <row r="12260" spans="1:15" hidden="1">
      <c r="A12260" s="41" t="s">
        <v>120</v>
      </c>
      <c r="B12260" s="46">
        <v>45841</v>
      </c>
      <c r="C12260" s="8" t="s">
        <v>13</v>
      </c>
      <c r="D12260" s="8" t="s">
        <v>46</v>
      </c>
      <c r="E12260" s="8" t="s">
        <v>46</v>
      </c>
      <c r="F12260" s="9">
        <f t="shared" si="708"/>
        <v>-95700000</v>
      </c>
      <c r="G12260" s="9">
        <v>-957</v>
      </c>
      <c r="H12260" s="10">
        <v>-99884961</v>
      </c>
      <c r="I12260" s="11">
        <f t="shared" si="709"/>
        <v>3846028809.895874</v>
      </c>
      <c r="J12260" s="11">
        <f t="shared" si="710"/>
        <v>37206</v>
      </c>
      <c r="K12260" s="11">
        <f t="shared" si="711"/>
        <v>103371.19845981493</v>
      </c>
      <c r="L12260" s="12">
        <f t="shared" si="712"/>
        <v>958724.07395711541</v>
      </c>
      <c r="M12260" s="11">
        <f>COUNTIF(E$2:$E12260,E12260)</f>
        <v>3573</v>
      </c>
      <c r="O12260" t="str">
        <f t="shared" si="713"/>
        <v/>
      </c>
    </row>
    <row r="12261" spans="1:15" hidden="1">
      <c r="A12261" s="41" t="s">
        <v>120</v>
      </c>
      <c r="B12261" s="46">
        <v>45841</v>
      </c>
      <c r="C12261" s="8" t="s">
        <v>13</v>
      </c>
      <c r="D12261" s="8" t="s">
        <v>46</v>
      </c>
      <c r="E12261" s="8" t="s">
        <v>46</v>
      </c>
      <c r="F12261" s="9">
        <f t="shared" si="708"/>
        <v>-47800000</v>
      </c>
      <c r="G12261" s="9">
        <v>-478</v>
      </c>
      <c r="H12261" s="10">
        <v>-49890294</v>
      </c>
      <c r="I12261" s="11">
        <f t="shared" si="709"/>
        <v>3796617377.0320826</v>
      </c>
      <c r="J12261" s="11">
        <f t="shared" si="710"/>
        <v>36728</v>
      </c>
      <c r="K12261" s="11">
        <f t="shared" si="711"/>
        <v>103371.19845981493</v>
      </c>
      <c r="L12261" s="12">
        <f t="shared" si="712"/>
        <v>478861.13620846719</v>
      </c>
      <c r="M12261" s="11">
        <f>COUNTIF(E$2:$E12261,E12261)</f>
        <v>3574</v>
      </c>
      <c r="O12261" t="str">
        <f t="shared" si="713"/>
        <v/>
      </c>
    </row>
    <row r="12262" spans="1:15" hidden="1">
      <c r="A12262" s="41" t="s">
        <v>120</v>
      </c>
      <c r="B12262" s="46">
        <v>45841</v>
      </c>
      <c r="C12262" s="8" t="s">
        <v>13</v>
      </c>
      <c r="D12262" s="8" t="s">
        <v>46</v>
      </c>
      <c r="E12262" s="8" t="s">
        <v>46</v>
      </c>
      <c r="F12262" s="9">
        <f t="shared" si="708"/>
        <v>-469200000</v>
      </c>
      <c r="G12262" s="9">
        <v>-4692</v>
      </c>
      <c r="H12262" s="10">
        <v>-489718116</v>
      </c>
      <c r="I12262" s="11">
        <f t="shared" si="709"/>
        <v>3311599713.8586311</v>
      </c>
      <c r="J12262" s="11">
        <f t="shared" si="710"/>
        <v>32036</v>
      </c>
      <c r="K12262" s="11">
        <f t="shared" si="711"/>
        <v>103371.19845981493</v>
      </c>
      <c r="L12262" s="12">
        <f t="shared" si="712"/>
        <v>4700452.8265483379</v>
      </c>
      <c r="M12262" s="11">
        <f>COUNTIF(E$2:$E12262,E12262)</f>
        <v>3575</v>
      </c>
      <c r="O12262" t="str">
        <f t="shared" si="713"/>
        <v/>
      </c>
    </row>
    <row r="12263" spans="1:15" hidden="1">
      <c r="A12263" s="41" t="s">
        <v>120</v>
      </c>
      <c r="B12263" s="46">
        <v>45841</v>
      </c>
      <c r="C12263" s="8" t="s">
        <v>13</v>
      </c>
      <c r="D12263" s="8" t="s">
        <v>46</v>
      </c>
      <c r="E12263" s="8" t="s">
        <v>46</v>
      </c>
      <c r="F12263" s="9">
        <f t="shared" si="708"/>
        <v>-1000000</v>
      </c>
      <c r="G12263" s="9">
        <v>-10</v>
      </c>
      <c r="H12263" s="10">
        <v>-1043730</v>
      </c>
      <c r="I12263" s="11">
        <f t="shared" si="709"/>
        <v>3310566001.874033</v>
      </c>
      <c r="J12263" s="11">
        <f t="shared" si="710"/>
        <v>32026</v>
      </c>
      <c r="K12263" s="11">
        <f t="shared" si="711"/>
        <v>103371.19845981493</v>
      </c>
      <c r="L12263" s="12">
        <f t="shared" si="712"/>
        <v>10018.015401850687</v>
      </c>
      <c r="M12263" s="11">
        <f>COUNTIF(E$2:$E12263,E12263)</f>
        <v>3576</v>
      </c>
      <c r="O12263" t="str">
        <f t="shared" si="713"/>
        <v/>
      </c>
    </row>
    <row r="12264" spans="1:15" hidden="1">
      <c r="A12264" s="41" t="s">
        <v>120</v>
      </c>
      <c r="B12264" s="46">
        <v>45841</v>
      </c>
      <c r="C12264" s="8" t="s">
        <v>13</v>
      </c>
      <c r="D12264" s="8" t="s">
        <v>46</v>
      </c>
      <c r="E12264" s="8" t="s">
        <v>46</v>
      </c>
      <c r="F12264" s="9">
        <f t="shared" si="708"/>
        <v>87100000</v>
      </c>
      <c r="G12264" s="9">
        <v>871</v>
      </c>
      <c r="H12264" s="10">
        <v>91130988</v>
      </c>
      <c r="I12264" s="11">
        <f t="shared" si="709"/>
        <v>3401696989.874033</v>
      </c>
      <c r="J12264" s="11">
        <f t="shared" si="710"/>
        <v>32897</v>
      </c>
      <c r="K12264" s="11">
        <f t="shared" si="711"/>
        <v>103404.47426434122</v>
      </c>
      <c r="L12264" s="12">
        <f t="shared" si="712"/>
        <v>0</v>
      </c>
      <c r="M12264" s="11">
        <f>COUNTIF(E$2:$E12264,E12264)</f>
        <v>3577</v>
      </c>
      <c r="O12264" t="str">
        <f t="shared" si="713"/>
        <v/>
      </c>
    </row>
    <row r="12265" spans="1:15" hidden="1">
      <c r="A12265" s="41" t="s">
        <v>120</v>
      </c>
      <c r="B12265" s="46">
        <v>45841</v>
      </c>
      <c r="C12265" s="8" t="s">
        <v>13</v>
      </c>
      <c r="D12265" s="8" t="s">
        <v>48</v>
      </c>
      <c r="E12265" s="8" t="s">
        <v>48</v>
      </c>
      <c r="F12265" s="9">
        <f t="shared" si="708"/>
        <v>2200000</v>
      </c>
      <c r="G12265" s="9">
        <v>22</v>
      </c>
      <c r="H12265" s="10">
        <v>2434806</v>
      </c>
      <c r="I12265" s="11">
        <f t="shared" si="709"/>
        <v>11310495473.022198</v>
      </c>
      <c r="J12265" s="11">
        <f t="shared" si="710"/>
        <v>106008</v>
      </c>
      <c r="K12265" s="11">
        <f t="shared" si="711"/>
        <v>106694.73504850763</v>
      </c>
      <c r="L12265" s="12">
        <f t="shared" si="712"/>
        <v>0</v>
      </c>
      <c r="M12265" s="11">
        <f>COUNTIF(E$2:$E12265,E12265)</f>
        <v>636</v>
      </c>
      <c r="O12265" t="str">
        <f t="shared" si="713"/>
        <v/>
      </c>
    </row>
    <row r="12266" spans="1:15" hidden="1">
      <c r="A12266" s="41" t="s">
        <v>120</v>
      </c>
      <c r="B12266" s="46">
        <v>45841</v>
      </c>
      <c r="C12266" s="8" t="s">
        <v>13</v>
      </c>
      <c r="D12266" s="8" t="s">
        <v>46</v>
      </c>
      <c r="E12266" s="8" t="s">
        <v>46</v>
      </c>
      <c r="F12266" s="9">
        <f t="shared" si="708"/>
        <v>-11900000</v>
      </c>
      <c r="G12266" s="9">
        <v>-119</v>
      </c>
      <c r="H12266" s="10">
        <v>-12420387</v>
      </c>
      <c r="I12266" s="11">
        <f t="shared" si="709"/>
        <v>3389391857.4365764</v>
      </c>
      <c r="J12266" s="11">
        <f t="shared" si="710"/>
        <v>32778</v>
      </c>
      <c r="K12266" s="11">
        <f t="shared" si="711"/>
        <v>103404.47426434122</v>
      </c>
      <c r="L12266" s="12">
        <f t="shared" si="712"/>
        <v>115254.56254339591</v>
      </c>
      <c r="M12266" s="11">
        <f>COUNTIF(E$2:$E12266,E12266)</f>
        <v>3578</v>
      </c>
      <c r="O12266" t="str">
        <f t="shared" si="713"/>
        <v/>
      </c>
    </row>
    <row r="12267" spans="1:15" hidden="1">
      <c r="A12267" s="41" t="s">
        <v>120</v>
      </c>
      <c r="B12267" s="46">
        <v>45841</v>
      </c>
      <c r="C12267" s="8" t="s">
        <v>13</v>
      </c>
      <c r="D12267" s="8" t="s">
        <v>46</v>
      </c>
      <c r="E12267" s="8" t="s">
        <v>46</v>
      </c>
      <c r="F12267" s="9">
        <f t="shared" ref="F12267:F12330" si="714">100000*G12267</f>
        <v>-900000</v>
      </c>
      <c r="G12267" s="9">
        <v>-9</v>
      </c>
      <c r="H12267" s="10">
        <v>-939357</v>
      </c>
      <c r="I12267" s="11">
        <f t="shared" ref="I12267:I12330" si="715">IF(H12267&gt;=0,IF(M12267=1,H12267,SUMIFS(I:I,E:E,E12267,M:M,M12267-1)+H12267),SUMIFS(I:I,E:E,E12267,M:M,M12267-1)+K12267*G12267)</f>
        <v>3388461217.1681972</v>
      </c>
      <c r="J12267" s="11">
        <f t="shared" ref="J12267:J12330" si="716">IF(M12267=1,G12267,SUMIFS($J:$J,$E:$E,E12267,$M:$M,M12267-1)+G12267)</f>
        <v>32769</v>
      </c>
      <c r="K12267" s="11">
        <f t="shared" ref="K12267:K12330" si="717">IF(H12267&gt;=0,I12267/J12267,SUMIFS($K:$K,$E:$E,E12267,$M:$M,M12267-1))</f>
        <v>103404.47426434122</v>
      </c>
      <c r="L12267" s="12">
        <f t="shared" si="712"/>
        <v>8716.7316209290875</v>
      </c>
      <c r="M12267" s="11">
        <f>COUNTIF(E$2:$E12267,E12267)</f>
        <v>3579</v>
      </c>
      <c r="O12267" t="str">
        <f t="shared" si="713"/>
        <v/>
      </c>
    </row>
    <row r="12268" spans="1:15" hidden="1">
      <c r="A12268" s="41" t="s">
        <v>120</v>
      </c>
      <c r="B12268" s="46">
        <v>45841</v>
      </c>
      <c r="C12268" s="8" t="s">
        <v>13</v>
      </c>
      <c r="D12268" s="8" t="s">
        <v>46</v>
      </c>
      <c r="E12268" s="8" t="s">
        <v>46</v>
      </c>
      <c r="F12268" s="9">
        <f t="shared" si="714"/>
        <v>-38300000</v>
      </c>
      <c r="G12268" s="9">
        <v>-383</v>
      </c>
      <c r="H12268" s="10">
        <v>-39974859</v>
      </c>
      <c r="I12268" s="11">
        <f t="shared" si="715"/>
        <v>3348857303.5249543</v>
      </c>
      <c r="J12268" s="11">
        <f t="shared" si="716"/>
        <v>32386</v>
      </c>
      <c r="K12268" s="11">
        <f t="shared" si="717"/>
        <v>103404.47426434122</v>
      </c>
      <c r="L12268" s="12">
        <f t="shared" si="712"/>
        <v>370945.35675731301</v>
      </c>
      <c r="M12268" s="11">
        <f>COUNTIF(E$2:$E12268,E12268)</f>
        <v>3580</v>
      </c>
      <c r="O12268" t="str">
        <f t="shared" si="713"/>
        <v/>
      </c>
    </row>
    <row r="12269" spans="1:15" hidden="1">
      <c r="A12269" s="41" t="s">
        <v>120</v>
      </c>
      <c r="B12269" s="46">
        <v>45841</v>
      </c>
      <c r="C12269" s="8" t="s">
        <v>13</v>
      </c>
      <c r="D12269" s="8" t="s">
        <v>14</v>
      </c>
      <c r="E12269" s="8" t="s">
        <v>14</v>
      </c>
      <c r="F12269" s="9">
        <f t="shared" si="714"/>
        <v>-9200000</v>
      </c>
      <c r="G12269" s="9">
        <v>-92</v>
      </c>
      <c r="H12269" s="10">
        <v>-9937564</v>
      </c>
      <c r="I12269" s="11">
        <f t="shared" si="715"/>
        <v>15637378144.07457</v>
      </c>
      <c r="J12269" s="11">
        <f t="shared" si="716"/>
        <v>151318</v>
      </c>
      <c r="K12269" s="11">
        <f t="shared" si="717"/>
        <v>103341.1632725424</v>
      </c>
      <c r="L12269" s="12">
        <f t="shared" si="712"/>
        <v>430176.97892609984</v>
      </c>
      <c r="M12269" s="11">
        <f>COUNTIF(E$2:$E12269,E12269)</f>
        <v>2235</v>
      </c>
      <c r="O12269" t="str">
        <f t="shared" si="713"/>
        <v/>
      </c>
    </row>
    <row r="12270" spans="1:15" hidden="1">
      <c r="A12270" s="41" t="s">
        <v>120</v>
      </c>
      <c r="B12270" s="46">
        <v>45841</v>
      </c>
      <c r="C12270" s="8" t="s">
        <v>13</v>
      </c>
      <c r="D12270" s="8" t="s">
        <v>46</v>
      </c>
      <c r="E12270" s="8" t="s">
        <v>46</v>
      </c>
      <c r="F12270" s="9">
        <f t="shared" si="714"/>
        <v>-7600000</v>
      </c>
      <c r="G12270" s="9">
        <v>-76</v>
      </c>
      <c r="H12270" s="10">
        <v>-7932348</v>
      </c>
      <c r="I12270" s="11">
        <f t="shared" si="715"/>
        <v>3340998563.4808645</v>
      </c>
      <c r="J12270" s="11">
        <f t="shared" si="716"/>
        <v>32310</v>
      </c>
      <c r="K12270" s="11">
        <f t="shared" si="717"/>
        <v>103404.47426434122</v>
      </c>
      <c r="L12270" s="12">
        <f t="shared" si="712"/>
        <v>73607.955910067074</v>
      </c>
      <c r="M12270" s="11">
        <f>COUNTIF(E$2:$E12270,E12270)</f>
        <v>3581</v>
      </c>
      <c r="O12270" t="str">
        <f t="shared" si="713"/>
        <v/>
      </c>
    </row>
    <row r="12271" spans="1:15" hidden="1">
      <c r="A12271" s="41" t="s">
        <v>120</v>
      </c>
      <c r="B12271" s="46">
        <v>45841</v>
      </c>
      <c r="C12271" s="8" t="s">
        <v>13</v>
      </c>
      <c r="D12271" s="8" t="s">
        <v>46</v>
      </c>
      <c r="E12271" s="8" t="s">
        <v>46</v>
      </c>
      <c r="F12271" s="9">
        <f t="shared" si="714"/>
        <v>-13100000</v>
      </c>
      <c r="G12271" s="9">
        <v>-131</v>
      </c>
      <c r="H12271" s="10">
        <v>-13672863</v>
      </c>
      <c r="I12271" s="11">
        <f t="shared" si="715"/>
        <v>3327452577.3522358</v>
      </c>
      <c r="J12271" s="11">
        <f t="shared" si="716"/>
        <v>32179</v>
      </c>
      <c r="K12271" s="11">
        <f t="shared" si="717"/>
        <v>103404.47426434122</v>
      </c>
      <c r="L12271" s="12">
        <f t="shared" si="712"/>
        <v>126876.87137130089</v>
      </c>
      <c r="M12271" s="11">
        <f>COUNTIF(E$2:$E12271,E12271)</f>
        <v>3582</v>
      </c>
      <c r="O12271" t="str">
        <f t="shared" si="713"/>
        <v/>
      </c>
    </row>
    <row r="12272" spans="1:15" hidden="1">
      <c r="A12272" s="41" t="s">
        <v>120</v>
      </c>
      <c r="B12272" s="46">
        <v>45841</v>
      </c>
      <c r="C12272" s="8" t="s">
        <v>13</v>
      </c>
      <c r="D12272" s="8" t="s">
        <v>46</v>
      </c>
      <c r="E12272" s="8" t="s">
        <v>46</v>
      </c>
      <c r="F12272" s="9">
        <f t="shared" si="714"/>
        <v>-3800000</v>
      </c>
      <c r="G12272" s="9">
        <v>-38</v>
      </c>
      <c r="H12272" s="10">
        <v>-3966174</v>
      </c>
      <c r="I12272" s="11">
        <f t="shared" si="715"/>
        <v>3323523207.3301907</v>
      </c>
      <c r="J12272" s="11">
        <f t="shared" si="716"/>
        <v>32141</v>
      </c>
      <c r="K12272" s="11">
        <f t="shared" si="717"/>
        <v>103404.47426434122</v>
      </c>
      <c r="L12272" s="12">
        <f t="shared" si="712"/>
        <v>36803.977955033537</v>
      </c>
      <c r="M12272" s="11">
        <f>COUNTIF(E$2:$E12272,E12272)</f>
        <v>3583</v>
      </c>
      <c r="O12272" t="str">
        <f t="shared" si="713"/>
        <v/>
      </c>
    </row>
    <row r="12273" spans="1:15" hidden="1">
      <c r="A12273" s="41" t="s">
        <v>120</v>
      </c>
      <c r="B12273" s="46">
        <v>45841</v>
      </c>
      <c r="C12273" s="8" t="s">
        <v>13</v>
      </c>
      <c r="D12273" s="8" t="s">
        <v>46</v>
      </c>
      <c r="E12273" s="8" t="s">
        <v>46</v>
      </c>
      <c r="F12273" s="9">
        <f t="shared" si="714"/>
        <v>-900000</v>
      </c>
      <c r="G12273" s="9">
        <v>-9</v>
      </c>
      <c r="H12273" s="10">
        <v>-939357</v>
      </c>
      <c r="I12273" s="11">
        <f t="shared" si="715"/>
        <v>3322592567.0618114</v>
      </c>
      <c r="J12273" s="11">
        <f t="shared" si="716"/>
        <v>32132</v>
      </c>
      <c r="K12273" s="11">
        <f t="shared" si="717"/>
        <v>103404.47426434122</v>
      </c>
      <c r="L12273" s="12">
        <f t="shared" ref="L12273:L12336" si="718">IF(G12273&lt;0,K12273*G12273-H12273,0)</f>
        <v>8716.7316209290875</v>
      </c>
      <c r="M12273" s="11">
        <f>COUNTIF(E$2:$E12273,E12273)</f>
        <v>3584</v>
      </c>
      <c r="O12273" t="str">
        <f t="shared" si="713"/>
        <v/>
      </c>
    </row>
    <row r="12274" spans="1:15" hidden="1">
      <c r="A12274" s="41" t="s">
        <v>120</v>
      </c>
      <c r="B12274" s="46">
        <v>45841</v>
      </c>
      <c r="C12274" s="8" t="s">
        <v>13</v>
      </c>
      <c r="D12274" s="8" t="s">
        <v>14</v>
      </c>
      <c r="E12274" s="8" t="s">
        <v>14</v>
      </c>
      <c r="F12274" s="9">
        <f t="shared" si="714"/>
        <v>-900000</v>
      </c>
      <c r="G12274" s="9">
        <v>-9</v>
      </c>
      <c r="H12274" s="10">
        <v>-972153</v>
      </c>
      <c r="I12274" s="11">
        <f t="shared" si="715"/>
        <v>15636448073.605116</v>
      </c>
      <c r="J12274" s="11">
        <f t="shared" si="716"/>
        <v>151309</v>
      </c>
      <c r="K12274" s="11">
        <f t="shared" si="717"/>
        <v>103341.1632725424</v>
      </c>
      <c r="L12274" s="12">
        <f t="shared" si="718"/>
        <v>42082.530547118396</v>
      </c>
      <c r="M12274" s="11">
        <f>COUNTIF(E$2:$E12274,E12274)</f>
        <v>2236</v>
      </c>
      <c r="O12274" t="str">
        <f t="shared" si="713"/>
        <v/>
      </c>
    </row>
    <row r="12275" spans="1:15" hidden="1">
      <c r="A12275" s="41" t="s">
        <v>120</v>
      </c>
      <c r="B12275" s="46">
        <v>45841</v>
      </c>
      <c r="C12275" s="8" t="s">
        <v>13</v>
      </c>
      <c r="D12275" s="8" t="s">
        <v>14</v>
      </c>
      <c r="E12275" s="8" t="s">
        <v>14</v>
      </c>
      <c r="F12275" s="9">
        <f t="shared" si="714"/>
        <v>900000</v>
      </c>
      <c r="G12275" s="9">
        <v>9</v>
      </c>
      <c r="H12275" s="10">
        <v>971910</v>
      </c>
      <c r="I12275" s="11">
        <f t="shared" si="715"/>
        <v>15637419983.605116</v>
      </c>
      <c r="J12275" s="11">
        <f t="shared" si="716"/>
        <v>151318</v>
      </c>
      <c r="K12275" s="11">
        <f t="shared" si="717"/>
        <v>103341.43977322668</v>
      </c>
      <c r="L12275" s="12">
        <f t="shared" si="718"/>
        <v>0</v>
      </c>
      <c r="M12275" s="11">
        <f>COUNTIF(E$2:$E12275,E12275)</f>
        <v>2237</v>
      </c>
      <c r="O12275" t="str">
        <f t="shared" si="713"/>
        <v/>
      </c>
    </row>
    <row r="12276" spans="1:15" hidden="1">
      <c r="A12276" s="41" t="s">
        <v>120</v>
      </c>
      <c r="B12276" s="46">
        <v>45841</v>
      </c>
      <c r="C12276" s="8" t="s">
        <v>13</v>
      </c>
      <c r="D12276" s="8" t="s">
        <v>46</v>
      </c>
      <c r="E12276" s="8" t="s">
        <v>46</v>
      </c>
      <c r="F12276" s="9">
        <f t="shared" si="714"/>
        <v>-4700000</v>
      </c>
      <c r="G12276" s="9">
        <v>-47</v>
      </c>
      <c r="H12276" s="10">
        <v>-4905531</v>
      </c>
      <c r="I12276" s="11">
        <f t="shared" si="715"/>
        <v>3317732556.7713876</v>
      </c>
      <c r="J12276" s="11">
        <f t="shared" si="716"/>
        <v>32085</v>
      </c>
      <c r="K12276" s="11">
        <f t="shared" si="717"/>
        <v>103404.47426434122</v>
      </c>
      <c r="L12276" s="12">
        <f t="shared" si="718"/>
        <v>45520.709575963207</v>
      </c>
      <c r="M12276" s="11">
        <f>COUNTIF(E$2:$E12276,E12276)</f>
        <v>3585</v>
      </c>
      <c r="O12276" t="str">
        <f t="shared" si="713"/>
        <v/>
      </c>
    </row>
    <row r="12277" spans="1:15" hidden="1">
      <c r="A12277" s="41" t="s">
        <v>120</v>
      </c>
      <c r="B12277" s="46">
        <v>45841</v>
      </c>
      <c r="C12277" s="8" t="s">
        <v>13</v>
      </c>
      <c r="D12277" s="8" t="s">
        <v>46</v>
      </c>
      <c r="E12277" s="8" t="s">
        <v>46</v>
      </c>
      <c r="F12277" s="9">
        <f t="shared" si="714"/>
        <v>69300000</v>
      </c>
      <c r="G12277" s="9">
        <v>693</v>
      </c>
      <c r="H12277" s="10">
        <v>72302076</v>
      </c>
      <c r="I12277" s="11">
        <f t="shared" si="715"/>
        <v>3390034632.7713876</v>
      </c>
      <c r="J12277" s="11">
        <f t="shared" si="716"/>
        <v>32778</v>
      </c>
      <c r="K12277" s="11">
        <f t="shared" si="717"/>
        <v>103424.08422635266</v>
      </c>
      <c r="L12277" s="12">
        <f t="shared" si="718"/>
        <v>0</v>
      </c>
      <c r="M12277" s="11">
        <f>COUNTIF(E$2:$E12277,E12277)</f>
        <v>3586</v>
      </c>
      <c r="O12277" t="str">
        <f t="shared" si="713"/>
        <v/>
      </c>
    </row>
    <row r="12278" spans="1:15" hidden="1">
      <c r="A12278" s="41" t="s">
        <v>120</v>
      </c>
      <c r="B12278" s="46">
        <v>45841</v>
      </c>
      <c r="C12278" s="8" t="s">
        <v>13</v>
      </c>
      <c r="D12278" s="8" t="s">
        <v>46</v>
      </c>
      <c r="E12278" s="8" t="s">
        <v>46</v>
      </c>
      <c r="F12278" s="9">
        <f t="shared" si="714"/>
        <v>-14800000</v>
      </c>
      <c r="G12278" s="9">
        <v>-148</v>
      </c>
      <c r="H12278" s="10">
        <v>-15447204</v>
      </c>
      <c r="I12278" s="11">
        <f t="shared" si="715"/>
        <v>3374727868.3058872</v>
      </c>
      <c r="J12278" s="11">
        <f t="shared" si="716"/>
        <v>32630</v>
      </c>
      <c r="K12278" s="11">
        <f t="shared" si="717"/>
        <v>103424.08422635266</v>
      </c>
      <c r="L12278" s="12">
        <f t="shared" si="718"/>
        <v>140439.53449980728</v>
      </c>
      <c r="M12278" s="11">
        <f>COUNTIF(E$2:$E12278,E12278)</f>
        <v>3587</v>
      </c>
      <c r="O12278" t="str">
        <f t="shared" si="713"/>
        <v/>
      </c>
    </row>
    <row r="12279" spans="1:15" hidden="1">
      <c r="A12279" s="41" t="s">
        <v>120</v>
      </c>
      <c r="B12279" s="46">
        <v>45841</v>
      </c>
      <c r="C12279" s="8" t="s">
        <v>13</v>
      </c>
      <c r="D12279" s="8" t="s">
        <v>46</v>
      </c>
      <c r="E12279" s="8" t="s">
        <v>46</v>
      </c>
      <c r="F12279" s="9">
        <f t="shared" si="714"/>
        <v>-14300000</v>
      </c>
      <c r="G12279" s="9">
        <v>-143</v>
      </c>
      <c r="H12279" s="10">
        <v>-14925339</v>
      </c>
      <c r="I12279" s="11">
        <f t="shared" si="715"/>
        <v>3359938224.261519</v>
      </c>
      <c r="J12279" s="11">
        <f t="shared" si="716"/>
        <v>32487</v>
      </c>
      <c r="K12279" s="11">
        <f t="shared" si="717"/>
        <v>103424.08422635266</v>
      </c>
      <c r="L12279" s="12">
        <f t="shared" si="718"/>
        <v>135694.95563157089</v>
      </c>
      <c r="M12279" s="11">
        <f>COUNTIF(E$2:$E12279,E12279)</f>
        <v>3588</v>
      </c>
      <c r="O12279" t="str">
        <f t="shared" si="713"/>
        <v/>
      </c>
    </row>
    <row r="12280" spans="1:15" hidden="1">
      <c r="A12280" s="41" t="s">
        <v>120</v>
      </c>
      <c r="B12280" s="46">
        <v>45841</v>
      </c>
      <c r="C12280" s="8" t="s">
        <v>13</v>
      </c>
      <c r="D12280" s="8" t="s">
        <v>46</v>
      </c>
      <c r="E12280" s="8" t="s">
        <v>46</v>
      </c>
      <c r="F12280" s="9">
        <f t="shared" si="714"/>
        <v>-111000000</v>
      </c>
      <c r="G12280" s="9">
        <v>-1110</v>
      </c>
      <c r="H12280" s="10">
        <v>-115854030</v>
      </c>
      <c r="I12280" s="11">
        <f t="shared" si="715"/>
        <v>3245137490.7702675</v>
      </c>
      <c r="J12280" s="11">
        <f t="shared" si="716"/>
        <v>31377</v>
      </c>
      <c r="K12280" s="11">
        <f t="shared" si="717"/>
        <v>103424.08422635266</v>
      </c>
      <c r="L12280" s="12">
        <f t="shared" si="718"/>
        <v>1053296.5087485462</v>
      </c>
      <c r="M12280" s="11">
        <f>COUNTIF(E$2:$E12280,E12280)</f>
        <v>3589</v>
      </c>
      <c r="O12280" t="str">
        <f t="shared" si="713"/>
        <v/>
      </c>
    </row>
    <row r="12281" spans="1:15" hidden="1">
      <c r="A12281" s="41" t="s">
        <v>120</v>
      </c>
      <c r="B12281" s="46">
        <v>45841</v>
      </c>
      <c r="C12281" s="8" t="s">
        <v>13</v>
      </c>
      <c r="D12281" s="8" t="s">
        <v>46</v>
      </c>
      <c r="E12281" s="8" t="s">
        <v>46</v>
      </c>
      <c r="F12281" s="9">
        <f t="shared" si="714"/>
        <v>-19300000</v>
      </c>
      <c r="G12281" s="9">
        <v>-193</v>
      </c>
      <c r="H12281" s="10">
        <v>-20143989</v>
      </c>
      <c r="I12281" s="11">
        <f t="shared" si="715"/>
        <v>3225176642.5145812</v>
      </c>
      <c r="J12281" s="11">
        <f t="shared" si="716"/>
        <v>31184</v>
      </c>
      <c r="K12281" s="11">
        <f t="shared" si="717"/>
        <v>103424.08422635266</v>
      </c>
      <c r="L12281" s="12">
        <f t="shared" si="718"/>
        <v>183140.74431393668</v>
      </c>
      <c r="M12281" s="11">
        <f>COUNTIF(E$2:$E12281,E12281)</f>
        <v>3590</v>
      </c>
      <c r="O12281" t="str">
        <f t="shared" si="713"/>
        <v/>
      </c>
    </row>
    <row r="12282" spans="1:15" hidden="1">
      <c r="A12282" s="41" t="s">
        <v>120</v>
      </c>
      <c r="B12282" s="46">
        <v>45841</v>
      </c>
      <c r="C12282" s="8" t="s">
        <v>13</v>
      </c>
      <c r="D12282" s="8" t="s">
        <v>16</v>
      </c>
      <c r="E12282" s="8" t="s">
        <v>16</v>
      </c>
      <c r="F12282" s="9">
        <f t="shared" si="714"/>
        <v>100000000</v>
      </c>
      <c r="G12282" s="9">
        <v>1000</v>
      </c>
      <c r="H12282" s="10">
        <v>102700000</v>
      </c>
      <c r="I12282" s="11">
        <f t="shared" si="715"/>
        <v>1613741000</v>
      </c>
      <c r="J12282" s="11">
        <f t="shared" si="716"/>
        <v>15980</v>
      </c>
      <c r="K12282" s="11">
        <f t="shared" si="717"/>
        <v>100985.04380475594</v>
      </c>
      <c r="L12282" s="12">
        <f t="shared" si="718"/>
        <v>0</v>
      </c>
      <c r="M12282" s="11">
        <f>COUNTIF(E$2:$E12282,E12282)</f>
        <v>13</v>
      </c>
      <c r="O12282" t="str">
        <f t="shared" si="713"/>
        <v/>
      </c>
    </row>
    <row r="12283" spans="1:15" hidden="1">
      <c r="A12283" s="41" t="s">
        <v>120</v>
      </c>
      <c r="B12283" s="46">
        <v>45841</v>
      </c>
      <c r="C12283" s="8" t="s">
        <v>13</v>
      </c>
      <c r="D12283" s="8" t="s">
        <v>16</v>
      </c>
      <c r="E12283" s="8" t="s">
        <v>16</v>
      </c>
      <c r="F12283" s="9">
        <f t="shared" si="714"/>
        <v>390000000</v>
      </c>
      <c r="G12283" s="9">
        <v>3900</v>
      </c>
      <c r="H12283" s="10">
        <v>400530000</v>
      </c>
      <c r="I12283" s="11">
        <f t="shared" si="715"/>
        <v>2014271000</v>
      </c>
      <c r="J12283" s="11">
        <f t="shared" si="716"/>
        <v>19880</v>
      </c>
      <c r="K12283" s="11">
        <f t="shared" si="717"/>
        <v>101321.47887323944</v>
      </c>
      <c r="L12283" s="12">
        <f t="shared" si="718"/>
        <v>0</v>
      </c>
      <c r="M12283" s="11">
        <f>COUNTIF(E$2:$E12283,E12283)</f>
        <v>14</v>
      </c>
      <c r="O12283" t="str">
        <f t="shared" si="713"/>
        <v/>
      </c>
    </row>
    <row r="12284" spans="1:15" hidden="1">
      <c r="A12284" s="41" t="s">
        <v>120</v>
      </c>
      <c r="B12284" s="46">
        <v>45841</v>
      </c>
      <c r="C12284" s="8" t="s">
        <v>13</v>
      </c>
      <c r="D12284" s="8" t="s">
        <v>46</v>
      </c>
      <c r="E12284" s="8" t="s">
        <v>46</v>
      </c>
      <c r="F12284" s="9">
        <f t="shared" si="714"/>
        <v>2700000</v>
      </c>
      <c r="G12284" s="9">
        <v>27</v>
      </c>
      <c r="H12284" s="10">
        <v>2824551</v>
      </c>
      <c r="I12284" s="11">
        <f t="shared" si="715"/>
        <v>3228001193.5145812</v>
      </c>
      <c r="J12284" s="11">
        <f t="shared" si="716"/>
        <v>31211</v>
      </c>
      <c r="K12284" s="11">
        <f t="shared" si="717"/>
        <v>103425.11273315758</v>
      </c>
      <c r="L12284" s="12">
        <f t="shared" si="718"/>
        <v>0</v>
      </c>
      <c r="M12284" s="11">
        <f>COUNTIF(E$2:$E12284,E12284)</f>
        <v>3591</v>
      </c>
      <c r="O12284" t="str">
        <f t="shared" ref="O12284:O12347" si="719">IF(M12284=_xlfn.MAXIFS(M:M,D:D,D12284),"X","")</f>
        <v/>
      </c>
    </row>
    <row r="12285" spans="1:15" hidden="1">
      <c r="A12285" s="41" t="s">
        <v>120</v>
      </c>
      <c r="B12285" s="46">
        <v>45841</v>
      </c>
      <c r="C12285" s="8" t="s">
        <v>13</v>
      </c>
      <c r="D12285" s="8" t="s">
        <v>46</v>
      </c>
      <c r="E12285" s="8" t="s">
        <v>46</v>
      </c>
      <c r="F12285" s="9">
        <f t="shared" si="714"/>
        <v>-9500000</v>
      </c>
      <c r="G12285" s="9">
        <v>-95</v>
      </c>
      <c r="H12285" s="10">
        <v>-9915435</v>
      </c>
      <c r="I12285" s="11">
        <f t="shared" si="715"/>
        <v>3218175807.8049312</v>
      </c>
      <c r="J12285" s="11">
        <f t="shared" si="716"/>
        <v>31116</v>
      </c>
      <c r="K12285" s="11">
        <f t="shared" si="717"/>
        <v>103425.11273315758</v>
      </c>
      <c r="L12285" s="12">
        <f t="shared" si="718"/>
        <v>90049.290350029245</v>
      </c>
      <c r="M12285" s="11">
        <f>COUNTIF(E$2:$E12285,E12285)</f>
        <v>3592</v>
      </c>
      <c r="O12285" t="str">
        <f t="shared" si="719"/>
        <v/>
      </c>
    </row>
    <row r="12286" spans="1:15" hidden="1">
      <c r="A12286" s="41" t="s">
        <v>120</v>
      </c>
      <c r="B12286" s="46">
        <v>45841</v>
      </c>
      <c r="C12286" s="8" t="s">
        <v>13</v>
      </c>
      <c r="D12286" s="8" t="s">
        <v>46</v>
      </c>
      <c r="E12286" s="8" t="s">
        <v>46</v>
      </c>
      <c r="F12286" s="9">
        <f t="shared" si="714"/>
        <v>10500000</v>
      </c>
      <c r="G12286" s="9">
        <v>105</v>
      </c>
      <c r="H12286" s="10">
        <v>10939950</v>
      </c>
      <c r="I12286" s="11">
        <f t="shared" si="715"/>
        <v>3229115757.8049312</v>
      </c>
      <c r="J12286" s="11">
        <f t="shared" si="716"/>
        <v>31221</v>
      </c>
      <c r="K12286" s="11">
        <f t="shared" si="717"/>
        <v>103427.68514156918</v>
      </c>
      <c r="L12286" s="12">
        <f t="shared" si="718"/>
        <v>0</v>
      </c>
      <c r="M12286" s="11">
        <f>COUNTIF(E$2:$E12286,E12286)</f>
        <v>3593</v>
      </c>
      <c r="O12286" t="str">
        <f t="shared" si="719"/>
        <v/>
      </c>
    </row>
    <row r="12287" spans="1:15" hidden="1">
      <c r="A12287" s="41" t="s">
        <v>120</v>
      </c>
      <c r="B12287" s="46">
        <v>45841</v>
      </c>
      <c r="C12287" s="8" t="s">
        <v>13</v>
      </c>
      <c r="D12287" s="8" t="s">
        <v>46</v>
      </c>
      <c r="E12287" s="8" t="s">
        <v>46</v>
      </c>
      <c r="F12287" s="9">
        <f t="shared" si="714"/>
        <v>-3600000</v>
      </c>
      <c r="G12287" s="9">
        <v>-36</v>
      </c>
      <c r="H12287" s="10">
        <v>-3757428</v>
      </c>
      <c r="I12287" s="11">
        <f t="shared" si="715"/>
        <v>3225392361.1398349</v>
      </c>
      <c r="J12287" s="11">
        <f t="shared" si="716"/>
        <v>31185</v>
      </c>
      <c r="K12287" s="11">
        <f t="shared" si="717"/>
        <v>103427.68514156918</v>
      </c>
      <c r="L12287" s="12">
        <f t="shared" si="718"/>
        <v>34031.334903509356</v>
      </c>
      <c r="M12287" s="11">
        <f>COUNTIF(E$2:$E12287,E12287)</f>
        <v>3594</v>
      </c>
      <c r="O12287" t="str">
        <f t="shared" si="719"/>
        <v/>
      </c>
    </row>
    <row r="12288" spans="1:15" hidden="1">
      <c r="A12288" s="41" t="s">
        <v>120</v>
      </c>
      <c r="B12288" s="46">
        <v>45841</v>
      </c>
      <c r="C12288" s="8" t="s">
        <v>13</v>
      </c>
      <c r="D12288" s="8" t="s">
        <v>14</v>
      </c>
      <c r="E12288" s="8" t="s">
        <v>14</v>
      </c>
      <c r="F12288" s="9">
        <f t="shared" si="714"/>
        <v>-900000</v>
      </c>
      <c r="G12288" s="9">
        <v>-9</v>
      </c>
      <c r="H12288" s="10">
        <v>-972153</v>
      </c>
      <c r="I12288" s="11">
        <f t="shared" si="715"/>
        <v>15636489910.647158</v>
      </c>
      <c r="J12288" s="11">
        <f t="shared" si="716"/>
        <v>151309</v>
      </c>
      <c r="K12288" s="11">
        <f t="shared" si="717"/>
        <v>103341.43977322668</v>
      </c>
      <c r="L12288" s="12">
        <f t="shared" si="718"/>
        <v>42080.042040959932</v>
      </c>
      <c r="M12288" s="11">
        <f>COUNTIF(E$2:$E12288,E12288)</f>
        <v>2238</v>
      </c>
      <c r="O12288" t="str">
        <f t="shared" si="719"/>
        <v/>
      </c>
    </row>
    <row r="12289" spans="1:15" hidden="1">
      <c r="A12289" s="41" t="s">
        <v>120</v>
      </c>
      <c r="B12289" s="46">
        <v>45841</v>
      </c>
      <c r="C12289" s="8" t="s">
        <v>13</v>
      </c>
      <c r="D12289" s="8" t="s">
        <v>16</v>
      </c>
      <c r="E12289" s="8" t="s">
        <v>16</v>
      </c>
      <c r="F12289" s="9">
        <f t="shared" si="714"/>
        <v>250000000</v>
      </c>
      <c r="G12289" s="9">
        <v>2500</v>
      </c>
      <c r="H12289" s="10">
        <v>256775000</v>
      </c>
      <c r="I12289" s="11">
        <f t="shared" si="715"/>
        <v>2271046000</v>
      </c>
      <c r="J12289" s="11">
        <f t="shared" si="716"/>
        <v>22380</v>
      </c>
      <c r="K12289" s="11">
        <f t="shared" si="717"/>
        <v>101476.58623771224</v>
      </c>
      <c r="L12289" s="12">
        <f t="shared" si="718"/>
        <v>0</v>
      </c>
      <c r="M12289" s="11">
        <f>COUNTIF(E$2:$E12289,E12289)</f>
        <v>15</v>
      </c>
      <c r="O12289" t="str">
        <f t="shared" si="719"/>
        <v/>
      </c>
    </row>
    <row r="12290" spans="1:15" hidden="1">
      <c r="A12290" s="41" t="s">
        <v>120</v>
      </c>
      <c r="B12290" s="46">
        <v>45841</v>
      </c>
      <c r="C12290" s="8" t="s">
        <v>13</v>
      </c>
      <c r="D12290" s="8" t="s">
        <v>16</v>
      </c>
      <c r="E12290" s="8" t="s">
        <v>16</v>
      </c>
      <c r="F12290" s="9">
        <f t="shared" si="714"/>
        <v>90000000</v>
      </c>
      <c r="G12290" s="9">
        <v>900</v>
      </c>
      <c r="H12290" s="10">
        <v>92439000</v>
      </c>
      <c r="I12290" s="11">
        <f t="shared" si="715"/>
        <v>2363485000</v>
      </c>
      <c r="J12290" s="11">
        <f t="shared" si="716"/>
        <v>23280</v>
      </c>
      <c r="K12290" s="11">
        <f t="shared" si="717"/>
        <v>101524.26975945017</v>
      </c>
      <c r="L12290" s="12">
        <f t="shared" si="718"/>
        <v>0</v>
      </c>
      <c r="M12290" s="11">
        <f>COUNTIF(E$2:$E12290,E12290)</f>
        <v>16</v>
      </c>
      <c r="O12290" t="str">
        <f t="shared" si="719"/>
        <v/>
      </c>
    </row>
    <row r="12291" spans="1:15" hidden="1">
      <c r="A12291" s="41" t="s">
        <v>120</v>
      </c>
      <c r="B12291" s="46">
        <v>45841</v>
      </c>
      <c r="C12291" s="8" t="s">
        <v>13</v>
      </c>
      <c r="D12291" s="8" t="s">
        <v>16</v>
      </c>
      <c r="E12291" s="8" t="s">
        <v>16</v>
      </c>
      <c r="F12291" s="9">
        <f t="shared" si="714"/>
        <v>115000000</v>
      </c>
      <c r="G12291" s="9">
        <v>1150</v>
      </c>
      <c r="H12291" s="10">
        <v>118116500</v>
      </c>
      <c r="I12291" s="11">
        <f t="shared" si="715"/>
        <v>2481601500</v>
      </c>
      <c r="J12291" s="11">
        <f t="shared" si="716"/>
        <v>24430</v>
      </c>
      <c r="K12291" s="11">
        <f t="shared" si="717"/>
        <v>101580.08595988539</v>
      </c>
      <c r="L12291" s="12">
        <f t="shared" si="718"/>
        <v>0</v>
      </c>
      <c r="M12291" s="11">
        <f>COUNTIF(E$2:$E12291,E12291)</f>
        <v>17</v>
      </c>
      <c r="O12291" t="str">
        <f t="shared" si="719"/>
        <v/>
      </c>
    </row>
    <row r="12292" spans="1:15" hidden="1">
      <c r="A12292" s="41" t="s">
        <v>120</v>
      </c>
      <c r="B12292" s="46">
        <v>45841</v>
      </c>
      <c r="C12292" s="8" t="s">
        <v>13</v>
      </c>
      <c r="D12292" s="8" t="s">
        <v>15</v>
      </c>
      <c r="E12292" s="8" t="s">
        <v>15</v>
      </c>
      <c r="F12292" s="9">
        <f t="shared" si="714"/>
        <v>21500000</v>
      </c>
      <c r="G12292" s="9">
        <v>215</v>
      </c>
      <c r="H12292" s="10">
        <v>23497135</v>
      </c>
      <c r="I12292" s="11">
        <f t="shared" si="715"/>
        <v>977146697.14478326</v>
      </c>
      <c r="J12292" s="11">
        <f t="shared" si="716"/>
        <v>8981</v>
      </c>
      <c r="K12292" s="11">
        <f t="shared" si="717"/>
        <v>108801.54739391863</v>
      </c>
      <c r="L12292" s="12">
        <f t="shared" si="718"/>
        <v>0</v>
      </c>
      <c r="M12292" s="11">
        <f>COUNTIF(E$2:$E12292,E12292)</f>
        <v>3884</v>
      </c>
      <c r="O12292" t="str">
        <f t="shared" si="719"/>
        <v/>
      </c>
    </row>
    <row r="12293" spans="1:15" hidden="1">
      <c r="A12293" s="41" t="s">
        <v>120</v>
      </c>
      <c r="B12293" s="46">
        <v>45841</v>
      </c>
      <c r="C12293" s="8" t="s">
        <v>13</v>
      </c>
      <c r="D12293" s="8" t="s">
        <v>46</v>
      </c>
      <c r="E12293" s="8" t="s">
        <v>46</v>
      </c>
      <c r="F12293" s="9">
        <f t="shared" si="714"/>
        <v>-900000</v>
      </c>
      <c r="G12293" s="9">
        <v>-9</v>
      </c>
      <c r="H12293" s="10">
        <v>-939357</v>
      </c>
      <c r="I12293" s="11">
        <f t="shared" si="715"/>
        <v>3224461511.9735608</v>
      </c>
      <c r="J12293" s="11">
        <f t="shared" si="716"/>
        <v>31176</v>
      </c>
      <c r="K12293" s="11">
        <f t="shared" si="717"/>
        <v>103427.68514156918</v>
      </c>
      <c r="L12293" s="12">
        <f t="shared" si="718"/>
        <v>8507.833725877339</v>
      </c>
      <c r="M12293" s="11">
        <f>COUNTIF(E$2:$E12293,E12293)</f>
        <v>3595</v>
      </c>
      <c r="O12293" t="str">
        <f t="shared" si="719"/>
        <v/>
      </c>
    </row>
    <row r="12294" spans="1:15" hidden="1">
      <c r="A12294" s="41" t="s">
        <v>120</v>
      </c>
      <c r="B12294" s="46">
        <v>45841</v>
      </c>
      <c r="C12294" s="8" t="s">
        <v>13</v>
      </c>
      <c r="D12294" s="8" t="s">
        <v>46</v>
      </c>
      <c r="E12294" s="8" t="s">
        <v>46</v>
      </c>
      <c r="F12294" s="9">
        <f t="shared" si="714"/>
        <v>-900000</v>
      </c>
      <c r="G12294" s="9">
        <v>-9</v>
      </c>
      <c r="H12294" s="10">
        <v>-939357</v>
      </c>
      <c r="I12294" s="11">
        <f t="shared" si="715"/>
        <v>3223530662.8072867</v>
      </c>
      <c r="J12294" s="11">
        <f t="shared" si="716"/>
        <v>31167</v>
      </c>
      <c r="K12294" s="11">
        <f t="shared" si="717"/>
        <v>103427.68514156918</v>
      </c>
      <c r="L12294" s="12">
        <f t="shared" si="718"/>
        <v>8507.833725877339</v>
      </c>
      <c r="M12294" s="11">
        <f>COUNTIF(E$2:$E12294,E12294)</f>
        <v>3596</v>
      </c>
      <c r="O12294" t="str">
        <f t="shared" si="719"/>
        <v/>
      </c>
    </row>
    <row r="12295" spans="1:15" hidden="1">
      <c r="A12295" s="41" t="s">
        <v>120</v>
      </c>
      <c r="B12295" s="46">
        <v>45841</v>
      </c>
      <c r="C12295" s="8" t="s">
        <v>13</v>
      </c>
      <c r="D12295" s="8" t="s">
        <v>46</v>
      </c>
      <c r="E12295" s="8" t="s">
        <v>46</v>
      </c>
      <c r="F12295" s="9">
        <f t="shared" si="714"/>
        <v>-24400000</v>
      </c>
      <c r="G12295" s="9">
        <v>-244</v>
      </c>
      <c r="H12295" s="10">
        <v>-25467012</v>
      </c>
      <c r="I12295" s="11">
        <f t="shared" si="715"/>
        <v>3198294307.6327438</v>
      </c>
      <c r="J12295" s="11">
        <f t="shared" si="716"/>
        <v>30923</v>
      </c>
      <c r="K12295" s="11">
        <f t="shared" si="717"/>
        <v>103427.68514156918</v>
      </c>
      <c r="L12295" s="12">
        <f t="shared" si="718"/>
        <v>230656.82545712218</v>
      </c>
      <c r="M12295" s="11">
        <f>COUNTIF(E$2:$E12295,E12295)</f>
        <v>3597</v>
      </c>
      <c r="O12295" t="str">
        <f t="shared" si="719"/>
        <v/>
      </c>
    </row>
    <row r="12296" spans="1:15" hidden="1">
      <c r="A12296" s="41" t="s">
        <v>120</v>
      </c>
      <c r="B12296" s="46">
        <v>45841</v>
      </c>
      <c r="C12296" s="8" t="s">
        <v>13</v>
      </c>
      <c r="D12296" s="8" t="s">
        <v>14</v>
      </c>
      <c r="E12296" s="8" t="s">
        <v>14</v>
      </c>
      <c r="F12296" s="9">
        <f t="shared" si="714"/>
        <v>900000</v>
      </c>
      <c r="G12296" s="9">
        <v>9</v>
      </c>
      <c r="H12296" s="10">
        <v>967059</v>
      </c>
      <c r="I12296" s="11">
        <f t="shared" si="715"/>
        <v>15637456969.647158</v>
      </c>
      <c r="J12296" s="11">
        <f t="shared" si="716"/>
        <v>151318</v>
      </c>
      <c r="K12296" s="11">
        <f t="shared" si="717"/>
        <v>103341.68419915118</v>
      </c>
      <c r="L12296" s="12">
        <f t="shared" si="718"/>
        <v>0</v>
      </c>
      <c r="M12296" s="11">
        <f>COUNTIF(E$2:$E12296,E12296)</f>
        <v>2239</v>
      </c>
      <c r="O12296" t="str">
        <f t="shared" si="719"/>
        <v/>
      </c>
    </row>
    <row r="12297" spans="1:15" hidden="1">
      <c r="A12297" s="41" t="s">
        <v>120</v>
      </c>
      <c r="B12297" s="46">
        <v>45841</v>
      </c>
      <c r="C12297" s="8" t="s">
        <v>13</v>
      </c>
      <c r="D12297" s="8" t="s">
        <v>46</v>
      </c>
      <c r="E12297" s="8" t="s">
        <v>46</v>
      </c>
      <c r="F12297" s="9">
        <f t="shared" si="714"/>
        <v>-3200000</v>
      </c>
      <c r="G12297" s="9">
        <v>-32</v>
      </c>
      <c r="H12297" s="10">
        <v>-3339936</v>
      </c>
      <c r="I12297" s="11">
        <f t="shared" si="715"/>
        <v>3194984621.7082138</v>
      </c>
      <c r="J12297" s="11">
        <f t="shared" si="716"/>
        <v>30891</v>
      </c>
      <c r="K12297" s="11">
        <f t="shared" si="717"/>
        <v>103427.68514156918</v>
      </c>
      <c r="L12297" s="12">
        <f t="shared" si="718"/>
        <v>30250.075469786301</v>
      </c>
      <c r="M12297" s="11">
        <f>COUNTIF(E$2:$E12297,E12297)</f>
        <v>3598</v>
      </c>
      <c r="O12297" t="str">
        <f t="shared" si="719"/>
        <v/>
      </c>
    </row>
    <row r="12298" spans="1:15" hidden="1">
      <c r="A12298" s="41" t="s">
        <v>120</v>
      </c>
      <c r="B12298" s="46">
        <v>45841</v>
      </c>
      <c r="C12298" s="8" t="s">
        <v>13</v>
      </c>
      <c r="D12298" s="8" t="s">
        <v>90</v>
      </c>
      <c r="E12298" s="8" t="s">
        <v>90</v>
      </c>
      <c r="F12298" s="9">
        <f t="shared" si="714"/>
        <v>900000</v>
      </c>
      <c r="G12298" s="9">
        <v>9</v>
      </c>
      <c r="H12298" s="10">
        <v>979371</v>
      </c>
      <c r="I12298" s="11">
        <f t="shared" si="715"/>
        <v>5345817078.24438</v>
      </c>
      <c r="J12298" s="11">
        <f t="shared" si="716"/>
        <v>50488</v>
      </c>
      <c r="K12298" s="11">
        <f t="shared" si="717"/>
        <v>105882.9242244569</v>
      </c>
      <c r="L12298" s="12">
        <f t="shared" si="718"/>
        <v>0</v>
      </c>
      <c r="M12298" s="11">
        <f>COUNTIF(E$2:$E12298,E12298)</f>
        <v>1882</v>
      </c>
      <c r="O12298" t="str">
        <f t="shared" si="719"/>
        <v/>
      </c>
    </row>
    <row r="12299" spans="1:15" hidden="1">
      <c r="A12299" s="41" t="s">
        <v>120</v>
      </c>
      <c r="B12299" s="46">
        <v>45841</v>
      </c>
      <c r="C12299" s="8" t="s">
        <v>13</v>
      </c>
      <c r="D12299" s="8" t="s">
        <v>46</v>
      </c>
      <c r="E12299" s="8" t="s">
        <v>46</v>
      </c>
      <c r="F12299" s="9">
        <f t="shared" si="714"/>
        <v>-67100000</v>
      </c>
      <c r="G12299" s="9">
        <v>-671</v>
      </c>
      <c r="H12299" s="10">
        <v>-70034283</v>
      </c>
      <c r="I12299" s="11">
        <f t="shared" si="715"/>
        <v>3125584644.9782209</v>
      </c>
      <c r="J12299" s="11">
        <f t="shared" si="716"/>
        <v>30220</v>
      </c>
      <c r="K12299" s="11">
        <f t="shared" si="717"/>
        <v>103427.68514156918</v>
      </c>
      <c r="L12299" s="12">
        <f t="shared" si="718"/>
        <v>634306.27000708878</v>
      </c>
      <c r="M12299" s="11">
        <f>COUNTIF(E$2:$E12299,E12299)</f>
        <v>3599</v>
      </c>
      <c r="O12299" t="str">
        <f t="shared" si="719"/>
        <v/>
      </c>
    </row>
    <row r="12300" spans="1:15" hidden="1">
      <c r="A12300" s="41" t="s">
        <v>120</v>
      </c>
      <c r="B12300" s="46">
        <v>45841</v>
      </c>
      <c r="C12300" s="8" t="s">
        <v>13</v>
      </c>
      <c r="D12300" s="8" t="s">
        <v>46</v>
      </c>
      <c r="E12300" s="8" t="s">
        <v>46</v>
      </c>
      <c r="F12300" s="9">
        <f t="shared" si="714"/>
        <v>-1900000</v>
      </c>
      <c r="G12300" s="9">
        <v>-19</v>
      </c>
      <c r="H12300" s="10">
        <v>-1983087</v>
      </c>
      <c r="I12300" s="11">
        <f t="shared" si="715"/>
        <v>3123619518.9605312</v>
      </c>
      <c r="J12300" s="11">
        <f t="shared" si="716"/>
        <v>30201</v>
      </c>
      <c r="K12300" s="11">
        <f t="shared" si="717"/>
        <v>103427.68514156918</v>
      </c>
      <c r="L12300" s="12">
        <f t="shared" si="718"/>
        <v>17960.982310185675</v>
      </c>
      <c r="M12300" s="11">
        <f>COUNTIF(E$2:$E12300,E12300)</f>
        <v>3600</v>
      </c>
      <c r="O12300" t="str">
        <f t="shared" si="719"/>
        <v/>
      </c>
    </row>
    <row r="12301" spans="1:15" hidden="1">
      <c r="A12301" s="41" t="s">
        <v>120</v>
      </c>
      <c r="B12301" s="46">
        <v>45841</v>
      </c>
      <c r="C12301" s="8" t="s">
        <v>13</v>
      </c>
      <c r="D12301" s="8" t="s">
        <v>14</v>
      </c>
      <c r="E12301" s="8" t="s">
        <v>14</v>
      </c>
      <c r="F12301" s="9">
        <f t="shared" si="714"/>
        <v>-4600000</v>
      </c>
      <c r="G12301" s="9">
        <v>-46</v>
      </c>
      <c r="H12301" s="10">
        <v>-4968782</v>
      </c>
      <c r="I12301" s="11">
        <f t="shared" si="715"/>
        <v>15632703252.173996</v>
      </c>
      <c r="J12301" s="11">
        <f t="shared" si="716"/>
        <v>151272</v>
      </c>
      <c r="K12301" s="11">
        <f t="shared" si="717"/>
        <v>103341.68419915118</v>
      </c>
      <c r="L12301" s="12">
        <f t="shared" si="718"/>
        <v>215064.52683904581</v>
      </c>
      <c r="M12301" s="11">
        <f>COUNTIF(E$2:$E12301,E12301)</f>
        <v>2240</v>
      </c>
      <c r="O12301" t="str">
        <f t="shared" si="719"/>
        <v/>
      </c>
    </row>
    <row r="12302" spans="1:15" hidden="1">
      <c r="A12302" s="41" t="s">
        <v>120</v>
      </c>
      <c r="B12302" s="46">
        <v>45841</v>
      </c>
      <c r="C12302" s="8" t="s">
        <v>13</v>
      </c>
      <c r="D12302" s="8" t="s">
        <v>46</v>
      </c>
      <c r="E12302" s="8" t="s">
        <v>46</v>
      </c>
      <c r="F12302" s="9">
        <f t="shared" si="714"/>
        <v>-478800000</v>
      </c>
      <c r="G12302" s="9">
        <v>-4788</v>
      </c>
      <c r="H12302" s="10">
        <v>-499737924</v>
      </c>
      <c r="I12302" s="11">
        <f t="shared" si="715"/>
        <v>2628407762.5026979</v>
      </c>
      <c r="J12302" s="11">
        <f t="shared" si="716"/>
        <v>25413</v>
      </c>
      <c r="K12302" s="11">
        <f t="shared" si="717"/>
        <v>103427.68514156918</v>
      </c>
      <c r="L12302" s="12">
        <f t="shared" si="718"/>
        <v>4526167.5421667695</v>
      </c>
      <c r="M12302" s="11">
        <f>COUNTIF(E$2:$E12302,E12302)</f>
        <v>3601</v>
      </c>
      <c r="O12302" t="str">
        <f t="shared" si="719"/>
        <v/>
      </c>
    </row>
    <row r="12303" spans="1:15" hidden="1">
      <c r="A12303" s="41" t="s">
        <v>120</v>
      </c>
      <c r="B12303" s="46">
        <v>45841</v>
      </c>
      <c r="C12303" s="8" t="s">
        <v>13</v>
      </c>
      <c r="D12303" s="8" t="s">
        <v>46</v>
      </c>
      <c r="E12303" s="8" t="s">
        <v>46</v>
      </c>
      <c r="F12303" s="9">
        <f t="shared" si="714"/>
        <v>-10700000</v>
      </c>
      <c r="G12303" s="9">
        <v>-107</v>
      </c>
      <c r="H12303" s="10">
        <v>-11167911</v>
      </c>
      <c r="I12303" s="11">
        <f t="shared" si="715"/>
        <v>2617341000.1925502</v>
      </c>
      <c r="J12303" s="11">
        <f t="shared" si="716"/>
        <v>25306</v>
      </c>
      <c r="K12303" s="11">
        <f t="shared" si="717"/>
        <v>103427.68514156918</v>
      </c>
      <c r="L12303" s="12">
        <f t="shared" si="718"/>
        <v>101148.689852098</v>
      </c>
      <c r="M12303" s="11">
        <f>COUNTIF(E$2:$E12303,E12303)</f>
        <v>3602</v>
      </c>
      <c r="O12303" t="str">
        <f t="shared" si="719"/>
        <v/>
      </c>
    </row>
    <row r="12304" spans="1:15" hidden="1">
      <c r="A12304" s="41" t="s">
        <v>120</v>
      </c>
      <c r="B12304" s="46">
        <v>45841</v>
      </c>
      <c r="C12304" s="8" t="s">
        <v>13</v>
      </c>
      <c r="D12304" s="8" t="s">
        <v>46</v>
      </c>
      <c r="E12304" s="8" t="s">
        <v>46</v>
      </c>
      <c r="F12304" s="9">
        <f t="shared" si="714"/>
        <v>-9500000</v>
      </c>
      <c r="G12304" s="9">
        <v>-95</v>
      </c>
      <c r="H12304" s="10">
        <v>-9915435</v>
      </c>
      <c r="I12304" s="11">
        <f t="shared" si="715"/>
        <v>2607515370.1041012</v>
      </c>
      <c r="J12304" s="11">
        <f t="shared" si="716"/>
        <v>25211</v>
      </c>
      <c r="K12304" s="11">
        <f t="shared" si="717"/>
        <v>103427.68514156918</v>
      </c>
      <c r="L12304" s="12">
        <f t="shared" si="718"/>
        <v>89804.911550927907</v>
      </c>
      <c r="M12304" s="11">
        <f>COUNTIF(E$2:$E12304,E12304)</f>
        <v>3603</v>
      </c>
      <c r="O12304" t="str">
        <f t="shared" si="719"/>
        <v/>
      </c>
    </row>
    <row r="12305" spans="1:15" hidden="1">
      <c r="A12305" s="41" t="s">
        <v>120</v>
      </c>
      <c r="B12305" s="46">
        <v>45841</v>
      </c>
      <c r="C12305" s="8" t="s">
        <v>13</v>
      </c>
      <c r="D12305" s="8" t="s">
        <v>46</v>
      </c>
      <c r="E12305" s="8" t="s">
        <v>46</v>
      </c>
      <c r="F12305" s="9">
        <f t="shared" si="714"/>
        <v>1400000</v>
      </c>
      <c r="G12305" s="9">
        <v>14</v>
      </c>
      <c r="H12305" s="10">
        <v>1460494</v>
      </c>
      <c r="I12305" s="11">
        <f t="shared" si="715"/>
        <v>2608975864.1041012</v>
      </c>
      <c r="J12305" s="11">
        <f t="shared" si="716"/>
        <v>25225</v>
      </c>
      <c r="K12305" s="11">
        <f t="shared" si="717"/>
        <v>103428.18093574236</v>
      </c>
      <c r="L12305" s="12">
        <f t="shared" si="718"/>
        <v>0</v>
      </c>
      <c r="M12305" s="11">
        <f>COUNTIF(E$2:$E12305,E12305)</f>
        <v>3604</v>
      </c>
      <c r="O12305" t="str">
        <f t="shared" si="719"/>
        <v/>
      </c>
    </row>
    <row r="12306" spans="1:15" hidden="1">
      <c r="A12306" s="41" t="s">
        <v>120</v>
      </c>
      <c r="B12306" s="46">
        <v>45841</v>
      </c>
      <c r="C12306" s="8" t="s">
        <v>13</v>
      </c>
      <c r="D12306" s="8" t="s">
        <v>46</v>
      </c>
      <c r="E12306" s="8" t="s">
        <v>46</v>
      </c>
      <c r="F12306" s="9">
        <f t="shared" si="714"/>
        <v>-95700000</v>
      </c>
      <c r="G12306" s="9">
        <v>-957</v>
      </c>
      <c r="H12306" s="10">
        <v>-99884961</v>
      </c>
      <c r="I12306" s="11">
        <f t="shared" si="715"/>
        <v>2509995094.9485955</v>
      </c>
      <c r="J12306" s="11">
        <f t="shared" si="716"/>
        <v>24268</v>
      </c>
      <c r="K12306" s="11">
        <f t="shared" si="717"/>
        <v>103428.18093574236</v>
      </c>
      <c r="L12306" s="12">
        <f t="shared" si="718"/>
        <v>904191.84449456632</v>
      </c>
      <c r="M12306" s="11">
        <f>COUNTIF(E$2:$E12306,E12306)</f>
        <v>3605</v>
      </c>
      <c r="O12306" t="str">
        <f t="shared" si="719"/>
        <v/>
      </c>
    </row>
    <row r="12307" spans="1:15" hidden="1">
      <c r="A12307" s="41" t="s">
        <v>120</v>
      </c>
      <c r="B12307" s="46">
        <v>45841</v>
      </c>
      <c r="C12307" s="8" t="s">
        <v>13</v>
      </c>
      <c r="D12307" s="8" t="s">
        <v>46</v>
      </c>
      <c r="E12307" s="8" t="s">
        <v>46</v>
      </c>
      <c r="F12307" s="9">
        <f t="shared" si="714"/>
        <v>-47700000</v>
      </c>
      <c r="G12307" s="9">
        <v>-477</v>
      </c>
      <c r="H12307" s="10">
        <v>-49785921</v>
      </c>
      <c r="I12307" s="11">
        <f t="shared" si="715"/>
        <v>2460659852.6422462</v>
      </c>
      <c r="J12307" s="11">
        <f t="shared" si="716"/>
        <v>23791</v>
      </c>
      <c r="K12307" s="11">
        <f t="shared" si="717"/>
        <v>103428.18093574236</v>
      </c>
      <c r="L12307" s="12">
        <f t="shared" si="718"/>
        <v>450678.69365089387</v>
      </c>
      <c r="M12307" s="11">
        <f>COUNTIF(E$2:$E12307,E12307)</f>
        <v>3606</v>
      </c>
      <c r="O12307" t="str">
        <f t="shared" si="719"/>
        <v/>
      </c>
    </row>
    <row r="12308" spans="1:15" hidden="1">
      <c r="A12308" s="41" t="s">
        <v>120</v>
      </c>
      <c r="B12308" s="46">
        <v>45841</v>
      </c>
      <c r="C12308" s="8" t="s">
        <v>13</v>
      </c>
      <c r="D12308" s="8" t="s">
        <v>46</v>
      </c>
      <c r="E12308" s="8" t="s">
        <v>46</v>
      </c>
      <c r="F12308" s="9">
        <f t="shared" si="714"/>
        <v>-13400000</v>
      </c>
      <c r="G12308" s="9">
        <v>-134</v>
      </c>
      <c r="H12308" s="10">
        <v>-13985982</v>
      </c>
      <c r="I12308" s="11">
        <f t="shared" si="715"/>
        <v>2446800476.3968568</v>
      </c>
      <c r="J12308" s="11">
        <f t="shared" si="716"/>
        <v>23657</v>
      </c>
      <c r="K12308" s="11">
        <f t="shared" si="717"/>
        <v>103428.18093574236</v>
      </c>
      <c r="L12308" s="12">
        <f t="shared" si="718"/>
        <v>126605.75461052358</v>
      </c>
      <c r="M12308" s="11">
        <f>COUNTIF(E$2:$E12308,E12308)</f>
        <v>3607</v>
      </c>
      <c r="O12308" t="str">
        <f t="shared" si="719"/>
        <v/>
      </c>
    </row>
    <row r="12309" spans="1:15" hidden="1">
      <c r="A12309" s="41" t="s">
        <v>120</v>
      </c>
      <c r="B12309" s="46">
        <v>45841</v>
      </c>
      <c r="C12309" s="8" t="s">
        <v>13</v>
      </c>
      <c r="D12309" s="8" t="s">
        <v>14</v>
      </c>
      <c r="E12309" s="8" t="s">
        <v>14</v>
      </c>
      <c r="F12309" s="9">
        <f t="shared" si="714"/>
        <v>4700000</v>
      </c>
      <c r="G12309" s="9">
        <v>47</v>
      </c>
      <c r="H12309" s="10">
        <v>5077081</v>
      </c>
      <c r="I12309" s="11">
        <f t="shared" si="715"/>
        <v>15637780333.173996</v>
      </c>
      <c r="J12309" s="11">
        <f t="shared" si="716"/>
        <v>151319</v>
      </c>
      <c r="K12309" s="11">
        <f t="shared" si="717"/>
        <v>103343.13822569537</v>
      </c>
      <c r="L12309" s="12">
        <f t="shared" si="718"/>
        <v>0</v>
      </c>
      <c r="M12309" s="11">
        <f>COUNTIF(E$2:$E12309,E12309)</f>
        <v>2241</v>
      </c>
      <c r="O12309" t="str">
        <f t="shared" si="719"/>
        <v/>
      </c>
    </row>
    <row r="12310" spans="1:15" hidden="1">
      <c r="A12310" s="41" t="s">
        <v>120</v>
      </c>
      <c r="B12310" s="46">
        <v>45841</v>
      </c>
      <c r="C12310" s="8" t="s">
        <v>13</v>
      </c>
      <c r="D12310" s="8" t="s">
        <v>46</v>
      </c>
      <c r="E12310" s="8" t="s">
        <v>46</v>
      </c>
      <c r="F12310" s="9">
        <f t="shared" si="714"/>
        <v>-428000000</v>
      </c>
      <c r="G12310" s="9">
        <v>-4280</v>
      </c>
      <c r="H12310" s="10">
        <v>-446716440</v>
      </c>
      <c r="I12310" s="11">
        <f t="shared" si="715"/>
        <v>2004127861.9918795</v>
      </c>
      <c r="J12310" s="11">
        <f t="shared" si="716"/>
        <v>19377</v>
      </c>
      <c r="K12310" s="11">
        <f t="shared" si="717"/>
        <v>103428.18093574236</v>
      </c>
      <c r="L12310" s="12">
        <f t="shared" si="718"/>
        <v>4043825.5950226784</v>
      </c>
      <c r="M12310" s="11">
        <f>COUNTIF(E$2:$E12310,E12310)</f>
        <v>3608</v>
      </c>
      <c r="O12310" t="str">
        <f t="shared" si="719"/>
        <v/>
      </c>
    </row>
    <row r="12311" spans="1:15" hidden="1">
      <c r="A12311" s="41" t="s">
        <v>120</v>
      </c>
      <c r="B12311" s="46">
        <v>45841</v>
      </c>
      <c r="C12311" s="8" t="s">
        <v>13</v>
      </c>
      <c r="D12311" s="8" t="s">
        <v>46</v>
      </c>
      <c r="E12311" s="8" t="s">
        <v>46</v>
      </c>
      <c r="F12311" s="9">
        <f t="shared" si="714"/>
        <v>544200000</v>
      </c>
      <c r="G12311" s="9">
        <v>5442</v>
      </c>
      <c r="H12311" s="10">
        <v>569929776</v>
      </c>
      <c r="I12311" s="11">
        <f t="shared" si="715"/>
        <v>2574057637.9918795</v>
      </c>
      <c r="J12311" s="11">
        <f t="shared" si="716"/>
        <v>24819</v>
      </c>
      <c r="K12311" s="11">
        <f t="shared" si="717"/>
        <v>103713.18900809377</v>
      </c>
      <c r="L12311" s="12">
        <f t="shared" si="718"/>
        <v>0</v>
      </c>
      <c r="M12311" s="11">
        <f>COUNTIF(E$2:$E12311,E12311)</f>
        <v>3609</v>
      </c>
      <c r="O12311" t="str">
        <f t="shared" si="719"/>
        <v/>
      </c>
    </row>
    <row r="12312" spans="1:15" hidden="1">
      <c r="A12312" s="41" t="s">
        <v>120</v>
      </c>
      <c r="B12312" s="46">
        <v>45841</v>
      </c>
      <c r="C12312" s="8" t="s">
        <v>13</v>
      </c>
      <c r="D12312" s="8" t="s">
        <v>46</v>
      </c>
      <c r="E12312" s="8" t="s">
        <v>46</v>
      </c>
      <c r="F12312" s="9">
        <f t="shared" si="714"/>
        <v>-171200000</v>
      </c>
      <c r="G12312" s="9">
        <v>-1712</v>
      </c>
      <c r="H12312" s="10">
        <v>-178686576</v>
      </c>
      <c r="I12312" s="11">
        <f t="shared" si="715"/>
        <v>2396500658.4100227</v>
      </c>
      <c r="J12312" s="11">
        <f t="shared" si="716"/>
        <v>23107</v>
      </c>
      <c r="K12312" s="11">
        <f t="shared" si="717"/>
        <v>103713.18900809377</v>
      </c>
      <c r="L12312" s="12">
        <f t="shared" si="718"/>
        <v>1129596.4181434512</v>
      </c>
      <c r="M12312" s="11">
        <f>COUNTIF(E$2:$E12312,E12312)</f>
        <v>3610</v>
      </c>
      <c r="O12312" t="str">
        <f t="shared" si="719"/>
        <v/>
      </c>
    </row>
    <row r="12313" spans="1:15" hidden="1">
      <c r="A12313" s="41" t="s">
        <v>120</v>
      </c>
      <c r="B12313" s="46">
        <v>45841</v>
      </c>
      <c r="C12313" s="8" t="s">
        <v>13</v>
      </c>
      <c r="D12313" s="8" t="s">
        <v>14</v>
      </c>
      <c r="E12313" s="8" t="s">
        <v>14</v>
      </c>
      <c r="F12313" s="9">
        <f t="shared" si="714"/>
        <v>-900000</v>
      </c>
      <c r="G12313" s="9">
        <v>-9</v>
      </c>
      <c r="H12313" s="10">
        <v>-972153</v>
      </c>
      <c r="I12313" s="11">
        <f t="shared" si="715"/>
        <v>15636850244.929964</v>
      </c>
      <c r="J12313" s="11">
        <f t="shared" si="716"/>
        <v>151310</v>
      </c>
      <c r="K12313" s="11">
        <f t="shared" si="717"/>
        <v>103343.13822569537</v>
      </c>
      <c r="L12313" s="12">
        <f t="shared" si="718"/>
        <v>42064.755968741723</v>
      </c>
      <c r="M12313" s="11">
        <f>COUNTIF(E$2:$E12313,E12313)</f>
        <v>2242</v>
      </c>
      <c r="O12313" t="str">
        <f t="shared" si="719"/>
        <v/>
      </c>
    </row>
    <row r="12314" spans="1:15" hidden="1">
      <c r="A12314" s="41" t="s">
        <v>120</v>
      </c>
      <c r="B12314" s="46">
        <v>45841</v>
      </c>
      <c r="C12314" s="8" t="s">
        <v>13</v>
      </c>
      <c r="D12314" s="8" t="s">
        <v>46</v>
      </c>
      <c r="E12314" s="8" t="s">
        <v>46</v>
      </c>
      <c r="F12314" s="9">
        <f t="shared" si="714"/>
        <v>6500000</v>
      </c>
      <c r="G12314" s="9">
        <v>65</v>
      </c>
      <c r="H12314" s="10">
        <v>6796465</v>
      </c>
      <c r="I12314" s="11">
        <f t="shared" si="715"/>
        <v>2403297123.4100227</v>
      </c>
      <c r="J12314" s="11">
        <f t="shared" si="716"/>
        <v>23172</v>
      </c>
      <c r="K12314" s="11">
        <f t="shared" si="717"/>
        <v>103715.56721085891</v>
      </c>
      <c r="L12314" s="12">
        <f t="shared" si="718"/>
        <v>0</v>
      </c>
      <c r="M12314" s="11">
        <f>COUNTIF(E$2:$E12314,E12314)</f>
        <v>3611</v>
      </c>
      <c r="O12314" t="str">
        <f t="shared" si="719"/>
        <v/>
      </c>
    </row>
    <row r="12315" spans="1:15" hidden="1">
      <c r="A12315" s="41" t="s">
        <v>120</v>
      </c>
      <c r="B12315" s="46">
        <v>45842</v>
      </c>
      <c r="C12315" s="8" t="s">
        <v>13</v>
      </c>
      <c r="D12315" s="8" t="s">
        <v>14</v>
      </c>
      <c r="E12315" s="8" t="s">
        <v>14</v>
      </c>
      <c r="F12315" s="9">
        <f t="shared" si="714"/>
        <v>15800000</v>
      </c>
      <c r="G12315" s="9">
        <v>158</v>
      </c>
      <c r="H12315" s="10">
        <v>17204778</v>
      </c>
      <c r="I12315" s="11">
        <f t="shared" si="715"/>
        <v>15654055022.929964</v>
      </c>
      <c r="J12315" s="11">
        <f t="shared" si="716"/>
        <v>151468</v>
      </c>
      <c r="K12315" s="11">
        <f t="shared" si="717"/>
        <v>103348.92533690261</v>
      </c>
      <c r="L12315" s="12">
        <f t="shared" si="718"/>
        <v>0</v>
      </c>
      <c r="M12315" s="11">
        <f>COUNTIF(E$2:$E12315,E12315)</f>
        <v>2243</v>
      </c>
      <c r="O12315" t="str">
        <f t="shared" si="719"/>
        <v/>
      </c>
    </row>
    <row r="12316" spans="1:15" hidden="1">
      <c r="A12316" s="41" t="s">
        <v>120</v>
      </c>
      <c r="B12316" s="46">
        <v>45842</v>
      </c>
      <c r="C12316" s="8" t="s">
        <v>13</v>
      </c>
      <c r="D12316" s="8" t="s">
        <v>14</v>
      </c>
      <c r="E12316" s="8" t="s">
        <v>14</v>
      </c>
      <c r="F12316" s="9">
        <f t="shared" si="714"/>
        <v>9300000</v>
      </c>
      <c r="G12316" s="9">
        <v>93</v>
      </c>
      <c r="H12316" s="10">
        <v>10076643</v>
      </c>
      <c r="I12316" s="11">
        <f t="shared" si="715"/>
        <v>15664131665.929964</v>
      </c>
      <c r="J12316" s="11">
        <f t="shared" si="716"/>
        <v>151561</v>
      </c>
      <c r="K12316" s="11">
        <f t="shared" si="717"/>
        <v>103351.99468154713</v>
      </c>
      <c r="L12316" s="12">
        <f t="shared" si="718"/>
        <v>0</v>
      </c>
      <c r="M12316" s="11">
        <f>COUNTIF(E$2:$E12316,E12316)</f>
        <v>2244</v>
      </c>
      <c r="O12316" t="str">
        <f t="shared" si="719"/>
        <v/>
      </c>
    </row>
    <row r="12317" spans="1:15" hidden="1">
      <c r="A12317" s="41" t="s">
        <v>120</v>
      </c>
      <c r="B12317" s="46">
        <v>45842</v>
      </c>
      <c r="C12317" s="8" t="s">
        <v>13</v>
      </c>
      <c r="D12317" s="8" t="s">
        <v>14</v>
      </c>
      <c r="E12317" s="8" t="s">
        <v>14</v>
      </c>
      <c r="F12317" s="9">
        <f t="shared" si="714"/>
        <v>4600000</v>
      </c>
      <c r="G12317" s="9">
        <v>46</v>
      </c>
      <c r="H12317" s="10">
        <v>5001120</v>
      </c>
      <c r="I12317" s="11">
        <f t="shared" si="715"/>
        <v>15669132785.929964</v>
      </c>
      <c r="J12317" s="11">
        <f t="shared" si="716"/>
        <v>151607</v>
      </c>
      <c r="K12317" s="11">
        <f t="shared" si="717"/>
        <v>103353.62342062018</v>
      </c>
      <c r="L12317" s="12">
        <f t="shared" si="718"/>
        <v>0</v>
      </c>
      <c r="M12317" s="11">
        <f>COUNTIF(E$2:$E12317,E12317)</f>
        <v>2245</v>
      </c>
      <c r="O12317" t="str">
        <f t="shared" si="719"/>
        <v/>
      </c>
    </row>
    <row r="12318" spans="1:15" hidden="1">
      <c r="A12318" s="41" t="s">
        <v>120</v>
      </c>
      <c r="B12318" s="46">
        <v>45842</v>
      </c>
      <c r="C12318" s="8" t="s">
        <v>13</v>
      </c>
      <c r="D12318" s="8" t="s">
        <v>14</v>
      </c>
      <c r="E12318" s="8" t="s">
        <v>14</v>
      </c>
      <c r="F12318" s="9">
        <f t="shared" si="714"/>
        <v>23300000</v>
      </c>
      <c r="G12318" s="9">
        <v>233</v>
      </c>
      <c r="H12318" s="10">
        <v>25329430</v>
      </c>
      <c r="I12318" s="11">
        <f t="shared" si="715"/>
        <v>15694462215.929964</v>
      </c>
      <c r="J12318" s="11">
        <f t="shared" si="716"/>
        <v>151840</v>
      </c>
      <c r="K12318" s="11">
        <f t="shared" si="717"/>
        <v>103361.84283410145</v>
      </c>
      <c r="L12318" s="12">
        <f t="shared" si="718"/>
        <v>0</v>
      </c>
      <c r="M12318" s="11">
        <f>COUNTIF(E$2:$E12318,E12318)</f>
        <v>2246</v>
      </c>
      <c r="O12318" t="str">
        <f t="shared" si="719"/>
        <v/>
      </c>
    </row>
    <row r="12319" spans="1:15" hidden="1">
      <c r="A12319" s="41" t="s">
        <v>120</v>
      </c>
      <c r="B12319" s="46">
        <v>45842</v>
      </c>
      <c r="C12319" s="8" t="s">
        <v>13</v>
      </c>
      <c r="D12319" s="8" t="s">
        <v>15</v>
      </c>
      <c r="E12319" s="8" t="s">
        <v>15</v>
      </c>
      <c r="F12319" s="9">
        <f t="shared" si="714"/>
        <v>65500000</v>
      </c>
      <c r="G12319" s="9">
        <v>655</v>
      </c>
      <c r="H12319" s="10">
        <v>72021180</v>
      </c>
      <c r="I12319" s="11">
        <f t="shared" si="715"/>
        <v>1049167877.1447833</v>
      </c>
      <c r="J12319" s="11">
        <f t="shared" si="716"/>
        <v>9636</v>
      </c>
      <c r="K12319" s="11">
        <f t="shared" si="717"/>
        <v>108880.02045919295</v>
      </c>
      <c r="L12319" s="12">
        <f t="shared" si="718"/>
        <v>0</v>
      </c>
      <c r="M12319" s="11">
        <f>COUNTIF(E$2:$E12319,E12319)</f>
        <v>3885</v>
      </c>
      <c r="O12319" t="str">
        <f t="shared" si="719"/>
        <v/>
      </c>
    </row>
    <row r="12320" spans="1:15" hidden="1">
      <c r="A12320" s="41" t="s">
        <v>120</v>
      </c>
      <c r="B12320" s="46">
        <v>45842</v>
      </c>
      <c r="C12320" s="8" t="s">
        <v>13</v>
      </c>
      <c r="D12320" s="8" t="s">
        <v>14</v>
      </c>
      <c r="E12320" s="8" t="s">
        <v>14</v>
      </c>
      <c r="F12320" s="9">
        <f t="shared" si="714"/>
        <v>1800000</v>
      </c>
      <c r="G12320" s="9">
        <v>18</v>
      </c>
      <c r="H12320" s="10">
        <v>1972674</v>
      </c>
      <c r="I12320" s="11">
        <f t="shared" si="715"/>
        <v>15696434889.929964</v>
      </c>
      <c r="J12320" s="11">
        <f t="shared" si="716"/>
        <v>151858</v>
      </c>
      <c r="K12320" s="11">
        <f t="shared" si="717"/>
        <v>103362.58142429088</v>
      </c>
      <c r="L12320" s="12">
        <f t="shared" si="718"/>
        <v>0</v>
      </c>
      <c r="M12320" s="11">
        <f>COUNTIF(E$2:$E12320,E12320)</f>
        <v>2247</v>
      </c>
      <c r="O12320" t="str">
        <f t="shared" si="719"/>
        <v/>
      </c>
    </row>
    <row r="12321" spans="1:15" hidden="1">
      <c r="A12321" s="41" t="s">
        <v>120</v>
      </c>
      <c r="B12321" s="46">
        <v>45842</v>
      </c>
      <c r="C12321" s="8" t="s">
        <v>13</v>
      </c>
      <c r="D12321" s="8" t="s">
        <v>90</v>
      </c>
      <c r="E12321" s="8" t="s">
        <v>90</v>
      </c>
      <c r="F12321" s="9">
        <f t="shared" si="714"/>
        <v>9200000</v>
      </c>
      <c r="G12321" s="9">
        <v>92</v>
      </c>
      <c r="H12321" s="10">
        <v>9969212</v>
      </c>
      <c r="I12321" s="11">
        <f t="shared" si="715"/>
        <v>5355786290.24438</v>
      </c>
      <c r="J12321" s="11">
        <f t="shared" si="716"/>
        <v>50580</v>
      </c>
      <c r="K12321" s="11">
        <f t="shared" si="717"/>
        <v>105887.43159834678</v>
      </c>
      <c r="L12321" s="12">
        <f t="shared" si="718"/>
        <v>0</v>
      </c>
      <c r="M12321" s="11">
        <f>COUNTIF(E$2:$E12321,E12321)</f>
        <v>1883</v>
      </c>
      <c r="O12321" t="str">
        <f t="shared" si="719"/>
        <v/>
      </c>
    </row>
    <row r="12322" spans="1:15" hidden="1">
      <c r="A12322" s="41" t="s">
        <v>120</v>
      </c>
      <c r="B12322" s="46">
        <v>45842</v>
      </c>
      <c r="C12322" s="8" t="s">
        <v>13</v>
      </c>
      <c r="D12322" s="8" t="s">
        <v>14</v>
      </c>
      <c r="E12322" s="8" t="s">
        <v>14</v>
      </c>
      <c r="F12322" s="9">
        <f t="shared" si="714"/>
        <v>900000</v>
      </c>
      <c r="G12322" s="9">
        <v>9</v>
      </c>
      <c r="H12322" s="10">
        <v>970263</v>
      </c>
      <c r="I12322" s="11">
        <f t="shared" si="715"/>
        <v>15697405152.929964</v>
      </c>
      <c r="J12322" s="11">
        <f t="shared" si="716"/>
        <v>151867</v>
      </c>
      <c r="K12322" s="11">
        <f t="shared" si="717"/>
        <v>103362.84481111739</v>
      </c>
      <c r="L12322" s="12">
        <f t="shared" si="718"/>
        <v>0</v>
      </c>
      <c r="M12322" s="11">
        <f>COUNTIF(E$2:$E12322,E12322)</f>
        <v>2248</v>
      </c>
      <c r="O12322" t="str">
        <f t="shared" si="719"/>
        <v/>
      </c>
    </row>
    <row r="12323" spans="1:15" hidden="1">
      <c r="A12323" s="41" t="s">
        <v>120</v>
      </c>
      <c r="B12323" s="46">
        <v>45842</v>
      </c>
      <c r="C12323" s="8" t="s">
        <v>13</v>
      </c>
      <c r="D12323" s="8" t="s">
        <v>14</v>
      </c>
      <c r="E12323" s="8" t="s">
        <v>14</v>
      </c>
      <c r="F12323" s="9">
        <f t="shared" si="714"/>
        <v>900000</v>
      </c>
      <c r="G12323" s="9">
        <v>9</v>
      </c>
      <c r="H12323" s="10">
        <v>970263</v>
      </c>
      <c r="I12323" s="11">
        <f t="shared" si="715"/>
        <v>15698375415.929964</v>
      </c>
      <c r="J12323" s="11">
        <f t="shared" si="716"/>
        <v>151876</v>
      </c>
      <c r="K12323" s="11">
        <f t="shared" si="717"/>
        <v>103363.10816672788</v>
      </c>
      <c r="L12323" s="12">
        <f t="shared" si="718"/>
        <v>0</v>
      </c>
      <c r="M12323" s="11">
        <f>COUNTIF(E$2:$E12323,E12323)</f>
        <v>2249</v>
      </c>
      <c r="O12323" t="str">
        <f t="shared" si="719"/>
        <v/>
      </c>
    </row>
    <row r="12324" spans="1:15" hidden="1">
      <c r="A12324" s="41" t="s">
        <v>120</v>
      </c>
      <c r="B12324" s="46">
        <v>45842</v>
      </c>
      <c r="C12324" s="8" t="s">
        <v>13</v>
      </c>
      <c r="D12324" s="8" t="s">
        <v>46</v>
      </c>
      <c r="E12324" s="8" t="s">
        <v>46</v>
      </c>
      <c r="F12324" s="9">
        <f t="shared" si="714"/>
        <v>-6300000</v>
      </c>
      <c r="G12324" s="9">
        <v>-63</v>
      </c>
      <c r="H12324" s="10">
        <v>-6579657</v>
      </c>
      <c r="I12324" s="11">
        <f t="shared" si="715"/>
        <v>2396763042.6757388</v>
      </c>
      <c r="J12324" s="11">
        <f t="shared" si="716"/>
        <v>23109</v>
      </c>
      <c r="K12324" s="11">
        <f t="shared" si="717"/>
        <v>103715.56721085891</v>
      </c>
      <c r="L12324" s="12">
        <f t="shared" si="718"/>
        <v>45576.265715888701</v>
      </c>
      <c r="M12324" s="11">
        <f>COUNTIF(E$2:$E12324,E12324)</f>
        <v>3612</v>
      </c>
      <c r="O12324" t="str">
        <f t="shared" si="719"/>
        <v/>
      </c>
    </row>
    <row r="12325" spans="1:15" hidden="1">
      <c r="A12325" s="41" t="s">
        <v>120</v>
      </c>
      <c r="B12325" s="46">
        <v>45842</v>
      </c>
      <c r="C12325" s="8" t="s">
        <v>13</v>
      </c>
      <c r="D12325" s="8" t="s">
        <v>46</v>
      </c>
      <c r="E12325" s="8" t="s">
        <v>46</v>
      </c>
      <c r="F12325" s="9">
        <f t="shared" si="714"/>
        <v>-900000</v>
      </c>
      <c r="G12325" s="9">
        <v>-9</v>
      </c>
      <c r="H12325" s="10">
        <v>-939951</v>
      </c>
      <c r="I12325" s="11">
        <f t="shared" si="715"/>
        <v>2395829602.5708413</v>
      </c>
      <c r="J12325" s="11">
        <f t="shared" si="716"/>
        <v>23100</v>
      </c>
      <c r="K12325" s="11">
        <f t="shared" si="717"/>
        <v>103715.56721085891</v>
      </c>
      <c r="L12325" s="12">
        <f t="shared" si="718"/>
        <v>6510.8951022698311</v>
      </c>
      <c r="M12325" s="11">
        <f>COUNTIF(E$2:$E12325,E12325)</f>
        <v>3613</v>
      </c>
      <c r="O12325" t="str">
        <f t="shared" si="719"/>
        <v/>
      </c>
    </row>
    <row r="12326" spans="1:15" hidden="1">
      <c r="A12326" s="41" t="s">
        <v>120</v>
      </c>
      <c r="B12326" s="46">
        <v>45842</v>
      </c>
      <c r="C12326" s="8" t="s">
        <v>13</v>
      </c>
      <c r="D12326" s="8" t="s">
        <v>46</v>
      </c>
      <c r="E12326" s="8" t="s">
        <v>46</v>
      </c>
      <c r="F12326" s="9">
        <f t="shared" si="714"/>
        <v>-95700000</v>
      </c>
      <c r="G12326" s="9">
        <v>-957</v>
      </c>
      <c r="H12326" s="10">
        <v>-99948123</v>
      </c>
      <c r="I12326" s="11">
        <f t="shared" si="715"/>
        <v>2296573804.7500491</v>
      </c>
      <c r="J12326" s="11">
        <f t="shared" si="716"/>
        <v>22143</v>
      </c>
      <c r="K12326" s="11">
        <f t="shared" si="717"/>
        <v>103715.56721085891</v>
      </c>
      <c r="L12326" s="12">
        <f t="shared" si="718"/>
        <v>692325.17920802534</v>
      </c>
      <c r="M12326" s="11">
        <f>COUNTIF(E$2:$E12326,E12326)</f>
        <v>3614</v>
      </c>
      <c r="O12326" t="str">
        <f t="shared" si="719"/>
        <v/>
      </c>
    </row>
    <row r="12327" spans="1:15" hidden="1">
      <c r="A12327" s="41" t="s">
        <v>120</v>
      </c>
      <c r="B12327" s="46">
        <v>45842</v>
      </c>
      <c r="C12327" s="8" t="s">
        <v>13</v>
      </c>
      <c r="D12327" s="8" t="s">
        <v>46</v>
      </c>
      <c r="E12327" s="8" t="s">
        <v>46</v>
      </c>
      <c r="F12327" s="9">
        <f t="shared" si="714"/>
        <v>-5700000</v>
      </c>
      <c r="G12327" s="9">
        <v>-57</v>
      </c>
      <c r="H12327" s="10">
        <v>-5953023</v>
      </c>
      <c r="I12327" s="11">
        <f t="shared" si="715"/>
        <v>2290662017.4190302</v>
      </c>
      <c r="J12327" s="11">
        <f t="shared" si="716"/>
        <v>22086</v>
      </c>
      <c r="K12327" s="11">
        <f t="shared" si="717"/>
        <v>103715.56721085891</v>
      </c>
      <c r="L12327" s="12">
        <f t="shared" si="718"/>
        <v>41235.668981042691</v>
      </c>
      <c r="M12327" s="11">
        <f>COUNTIF(E$2:$E12327,E12327)</f>
        <v>3615</v>
      </c>
      <c r="O12327" t="str">
        <f t="shared" si="719"/>
        <v/>
      </c>
    </row>
    <row r="12328" spans="1:15" hidden="1">
      <c r="A12328" s="41" t="s">
        <v>120</v>
      </c>
      <c r="B12328" s="46">
        <v>45842</v>
      </c>
      <c r="C12328" s="8" t="s">
        <v>13</v>
      </c>
      <c r="D12328" s="8" t="s">
        <v>46</v>
      </c>
      <c r="E12328" s="8" t="s">
        <v>46</v>
      </c>
      <c r="F12328" s="9">
        <f t="shared" si="714"/>
        <v>-1200000</v>
      </c>
      <c r="G12328" s="9">
        <v>-12</v>
      </c>
      <c r="H12328" s="10">
        <v>-1253268</v>
      </c>
      <c r="I12328" s="11">
        <f t="shared" si="715"/>
        <v>2289417430.6124997</v>
      </c>
      <c r="J12328" s="11">
        <f t="shared" si="716"/>
        <v>22074</v>
      </c>
      <c r="K12328" s="11">
        <f t="shared" si="717"/>
        <v>103715.56721085891</v>
      </c>
      <c r="L12328" s="12">
        <f t="shared" si="718"/>
        <v>8681.1934696931858</v>
      </c>
      <c r="M12328" s="11">
        <f>COUNTIF(E$2:$E12328,E12328)</f>
        <v>3616</v>
      </c>
      <c r="O12328" t="str">
        <f t="shared" si="719"/>
        <v/>
      </c>
    </row>
    <row r="12329" spans="1:15" hidden="1">
      <c r="A12329" s="41" t="s">
        <v>120</v>
      </c>
      <c r="B12329" s="46">
        <v>45842</v>
      </c>
      <c r="C12329" s="8" t="s">
        <v>13</v>
      </c>
      <c r="D12329" s="8" t="s">
        <v>46</v>
      </c>
      <c r="E12329" s="8" t="s">
        <v>46</v>
      </c>
      <c r="F12329" s="9">
        <f t="shared" si="714"/>
        <v>-4900000</v>
      </c>
      <c r="G12329" s="9">
        <v>-49</v>
      </c>
      <c r="H12329" s="10">
        <v>-5117511</v>
      </c>
      <c r="I12329" s="11">
        <f t="shared" si="715"/>
        <v>2284335367.8191676</v>
      </c>
      <c r="J12329" s="11">
        <f t="shared" si="716"/>
        <v>22025</v>
      </c>
      <c r="K12329" s="11">
        <f t="shared" si="717"/>
        <v>103715.56721085891</v>
      </c>
      <c r="L12329" s="12">
        <f t="shared" si="718"/>
        <v>35448.206667914055</v>
      </c>
      <c r="M12329" s="11">
        <f>COUNTIF(E$2:$E12329,E12329)</f>
        <v>3617</v>
      </c>
      <c r="O12329" t="str">
        <f t="shared" si="719"/>
        <v/>
      </c>
    </row>
    <row r="12330" spans="1:15" hidden="1">
      <c r="A12330" s="41" t="s">
        <v>120</v>
      </c>
      <c r="B12330" s="46">
        <v>45842</v>
      </c>
      <c r="C12330" s="8" t="s">
        <v>13</v>
      </c>
      <c r="D12330" s="8" t="s">
        <v>46</v>
      </c>
      <c r="E12330" s="8" t="s">
        <v>46</v>
      </c>
      <c r="F12330" s="9">
        <f t="shared" si="714"/>
        <v>-6000000</v>
      </c>
      <c r="G12330" s="9">
        <v>-60</v>
      </c>
      <c r="H12330" s="10">
        <v>-6266340</v>
      </c>
      <c r="I12330" s="11">
        <f t="shared" si="715"/>
        <v>2278112433.7865162</v>
      </c>
      <c r="J12330" s="11">
        <f t="shared" si="716"/>
        <v>21965</v>
      </c>
      <c r="K12330" s="11">
        <f t="shared" si="717"/>
        <v>103715.56721085891</v>
      </c>
      <c r="L12330" s="12">
        <f t="shared" si="718"/>
        <v>43405.967348465696</v>
      </c>
      <c r="M12330" s="11">
        <f>COUNTIF(E$2:$E12330,E12330)</f>
        <v>3618</v>
      </c>
      <c r="O12330" t="str">
        <f t="shared" si="719"/>
        <v/>
      </c>
    </row>
    <row r="12331" spans="1:15" hidden="1">
      <c r="A12331" s="41" t="s">
        <v>120</v>
      </c>
      <c r="B12331" s="46">
        <v>45842</v>
      </c>
      <c r="C12331" s="8" t="s">
        <v>13</v>
      </c>
      <c r="D12331" s="8" t="s">
        <v>46</v>
      </c>
      <c r="E12331" s="8" t="s">
        <v>46</v>
      </c>
      <c r="F12331" s="9">
        <f t="shared" ref="F12331:F12394" si="720">100000*G12331</f>
        <v>-2800000</v>
      </c>
      <c r="G12331" s="9">
        <v>-28</v>
      </c>
      <c r="H12331" s="10">
        <v>-2924292</v>
      </c>
      <c r="I12331" s="11">
        <f t="shared" ref="I12331:I12394" si="721">IF(H12331&gt;=0,IF(M12331=1,H12331,SUMIFS(I:I,E:E,E12331,M:M,M12331-1)+H12331),SUMIFS(I:I,E:E,E12331,M:M,M12331-1)+K12331*G12331)</f>
        <v>2275208397.9046121</v>
      </c>
      <c r="J12331" s="11">
        <f t="shared" ref="J12331:J12394" si="722">IF(M12331=1,G12331,SUMIFS($J:$J,$E:$E,E12331,$M:$M,M12331-1)+G12331)</f>
        <v>21937</v>
      </c>
      <c r="K12331" s="11">
        <f t="shared" ref="K12331:K12394" si="723">IF(H12331&gt;=0,I12331/J12331,SUMIFS($K:$K,$E:$E,E12331,$M:$M,M12331-1))</f>
        <v>103715.56721085891</v>
      </c>
      <c r="L12331" s="12">
        <f t="shared" si="718"/>
        <v>20256.118095950689</v>
      </c>
      <c r="M12331" s="11">
        <f>COUNTIF(E$2:$E12331,E12331)</f>
        <v>3619</v>
      </c>
      <c r="O12331" t="str">
        <f t="shared" si="719"/>
        <v/>
      </c>
    </row>
    <row r="12332" spans="1:15" hidden="1">
      <c r="A12332" s="41" t="s">
        <v>120</v>
      </c>
      <c r="B12332" s="46">
        <v>45842</v>
      </c>
      <c r="C12332" s="8" t="s">
        <v>13</v>
      </c>
      <c r="D12332" s="8" t="s">
        <v>46</v>
      </c>
      <c r="E12332" s="8" t="s">
        <v>46</v>
      </c>
      <c r="F12332" s="9">
        <f t="shared" si="720"/>
        <v>-1900000</v>
      </c>
      <c r="G12332" s="9">
        <v>-19</v>
      </c>
      <c r="H12332" s="10">
        <v>-1984341</v>
      </c>
      <c r="I12332" s="11">
        <f t="shared" si="721"/>
        <v>2273237802.1276059</v>
      </c>
      <c r="J12332" s="11">
        <f t="shared" si="722"/>
        <v>21918</v>
      </c>
      <c r="K12332" s="11">
        <f t="shared" si="723"/>
        <v>103715.56721085891</v>
      </c>
      <c r="L12332" s="12">
        <f t="shared" si="718"/>
        <v>13745.222993680742</v>
      </c>
      <c r="M12332" s="11">
        <f>COUNTIF(E$2:$E12332,E12332)</f>
        <v>3620</v>
      </c>
      <c r="O12332" t="str">
        <f t="shared" si="719"/>
        <v/>
      </c>
    </row>
    <row r="12333" spans="1:15" hidden="1">
      <c r="A12333" s="41" t="s">
        <v>120</v>
      </c>
      <c r="B12333" s="46">
        <v>45842</v>
      </c>
      <c r="C12333" s="8" t="s">
        <v>13</v>
      </c>
      <c r="D12333" s="8" t="s">
        <v>46</v>
      </c>
      <c r="E12333" s="8" t="s">
        <v>46</v>
      </c>
      <c r="F12333" s="9">
        <f t="shared" si="720"/>
        <v>-1900000</v>
      </c>
      <c r="G12333" s="9">
        <v>-19</v>
      </c>
      <c r="H12333" s="10">
        <v>-1984341</v>
      </c>
      <c r="I12333" s="11">
        <f t="shared" si="721"/>
        <v>2271267206.3505998</v>
      </c>
      <c r="J12333" s="11">
        <f t="shared" si="722"/>
        <v>21899</v>
      </c>
      <c r="K12333" s="11">
        <f t="shared" si="723"/>
        <v>103715.56721085891</v>
      </c>
      <c r="L12333" s="12">
        <f t="shared" si="718"/>
        <v>13745.222993680742</v>
      </c>
      <c r="M12333" s="11">
        <f>COUNTIF(E$2:$E12333,E12333)</f>
        <v>3621</v>
      </c>
      <c r="O12333" t="str">
        <f t="shared" si="719"/>
        <v/>
      </c>
    </row>
    <row r="12334" spans="1:15" hidden="1">
      <c r="A12334" s="41" t="s">
        <v>120</v>
      </c>
      <c r="B12334" s="46">
        <v>45842</v>
      </c>
      <c r="C12334" s="8" t="s">
        <v>13</v>
      </c>
      <c r="D12334" s="8" t="s">
        <v>46</v>
      </c>
      <c r="E12334" s="8" t="s">
        <v>46</v>
      </c>
      <c r="F12334" s="9">
        <f t="shared" si="720"/>
        <v>-900000</v>
      </c>
      <c r="G12334" s="9">
        <v>-9</v>
      </c>
      <c r="H12334" s="10">
        <v>-939951</v>
      </c>
      <c r="I12334" s="11">
        <f t="shared" si="721"/>
        <v>2270333766.2457023</v>
      </c>
      <c r="J12334" s="11">
        <f t="shared" si="722"/>
        <v>21890</v>
      </c>
      <c r="K12334" s="11">
        <f t="shared" si="723"/>
        <v>103715.56721085891</v>
      </c>
      <c r="L12334" s="12">
        <f t="shared" si="718"/>
        <v>6510.8951022698311</v>
      </c>
      <c r="M12334" s="11">
        <f>COUNTIF(E$2:$E12334,E12334)</f>
        <v>3622</v>
      </c>
      <c r="O12334" t="str">
        <f t="shared" si="719"/>
        <v/>
      </c>
    </row>
    <row r="12335" spans="1:15" hidden="1">
      <c r="A12335" s="41" t="s">
        <v>120</v>
      </c>
      <c r="B12335" s="46">
        <v>45842</v>
      </c>
      <c r="C12335" s="8" t="s">
        <v>13</v>
      </c>
      <c r="D12335" s="8" t="s">
        <v>46</v>
      </c>
      <c r="E12335" s="8" t="s">
        <v>46</v>
      </c>
      <c r="F12335" s="9">
        <f t="shared" si="720"/>
        <v>-76500000</v>
      </c>
      <c r="G12335" s="9">
        <v>-765</v>
      </c>
      <c r="H12335" s="10">
        <v>-79895835</v>
      </c>
      <c r="I12335" s="11">
        <f t="shared" si="721"/>
        <v>2190991357.3293953</v>
      </c>
      <c r="J12335" s="11">
        <f t="shared" si="722"/>
        <v>21125</v>
      </c>
      <c r="K12335" s="11">
        <f t="shared" si="723"/>
        <v>103715.56721085891</v>
      </c>
      <c r="L12335" s="12">
        <f t="shared" si="718"/>
        <v>553426.08369293809</v>
      </c>
      <c r="M12335" s="11">
        <f>COUNTIF(E$2:$E12335,E12335)</f>
        <v>3623</v>
      </c>
      <c r="O12335" t="str">
        <f t="shared" si="719"/>
        <v/>
      </c>
    </row>
    <row r="12336" spans="1:15" hidden="1">
      <c r="A12336" s="41" t="s">
        <v>120</v>
      </c>
      <c r="B12336" s="46">
        <v>45842</v>
      </c>
      <c r="C12336" s="8" t="s">
        <v>13</v>
      </c>
      <c r="D12336" s="8" t="s">
        <v>46</v>
      </c>
      <c r="E12336" s="8" t="s">
        <v>46</v>
      </c>
      <c r="F12336" s="9">
        <f t="shared" si="720"/>
        <v>-3800000</v>
      </c>
      <c r="G12336" s="9">
        <v>-38</v>
      </c>
      <c r="H12336" s="10">
        <v>-3968682</v>
      </c>
      <c r="I12336" s="11">
        <f t="shared" si="721"/>
        <v>2187050165.7753825</v>
      </c>
      <c r="J12336" s="11">
        <f t="shared" si="722"/>
        <v>21087</v>
      </c>
      <c r="K12336" s="11">
        <f t="shared" si="723"/>
        <v>103715.56721085891</v>
      </c>
      <c r="L12336" s="12">
        <f t="shared" si="718"/>
        <v>27490.445987361483</v>
      </c>
      <c r="M12336" s="11">
        <f>COUNTIF(E$2:$E12336,E12336)</f>
        <v>3624</v>
      </c>
      <c r="O12336" t="str">
        <f t="shared" si="719"/>
        <v/>
      </c>
    </row>
    <row r="12337" spans="1:15" hidden="1">
      <c r="A12337" s="41" t="s">
        <v>120</v>
      </c>
      <c r="B12337" s="46">
        <v>45842</v>
      </c>
      <c r="C12337" s="8" t="s">
        <v>13</v>
      </c>
      <c r="D12337" s="8" t="s">
        <v>46</v>
      </c>
      <c r="E12337" s="8" t="s">
        <v>46</v>
      </c>
      <c r="F12337" s="9">
        <f t="shared" si="720"/>
        <v>-3800000</v>
      </c>
      <c r="G12337" s="9">
        <v>-38</v>
      </c>
      <c r="H12337" s="10">
        <v>-3968682</v>
      </c>
      <c r="I12337" s="11">
        <f t="shared" si="721"/>
        <v>2183108974.2213697</v>
      </c>
      <c r="J12337" s="11">
        <f t="shared" si="722"/>
        <v>21049</v>
      </c>
      <c r="K12337" s="11">
        <f t="shared" si="723"/>
        <v>103715.56721085891</v>
      </c>
      <c r="L12337" s="12">
        <f t="shared" ref="L12337:L12400" si="724">IF(G12337&lt;0,K12337*G12337-H12337,0)</f>
        <v>27490.445987361483</v>
      </c>
      <c r="M12337" s="11">
        <f>COUNTIF(E$2:$E12337,E12337)</f>
        <v>3625</v>
      </c>
      <c r="O12337" t="str">
        <f t="shared" si="719"/>
        <v/>
      </c>
    </row>
    <row r="12338" spans="1:15" hidden="1">
      <c r="A12338" s="41" t="s">
        <v>120</v>
      </c>
      <c r="B12338" s="46">
        <v>45842</v>
      </c>
      <c r="C12338" s="8" t="s">
        <v>13</v>
      </c>
      <c r="D12338" s="8" t="s">
        <v>14</v>
      </c>
      <c r="E12338" s="8" t="s">
        <v>14</v>
      </c>
      <c r="F12338" s="9">
        <f t="shared" si="720"/>
        <v>900000</v>
      </c>
      <c r="G12338" s="9">
        <v>9</v>
      </c>
      <c r="H12338" s="10">
        <v>970434</v>
      </c>
      <c r="I12338" s="11">
        <f t="shared" si="721"/>
        <v>15699345849.929964</v>
      </c>
      <c r="J12338" s="11">
        <f t="shared" si="722"/>
        <v>151885</v>
      </c>
      <c r="K12338" s="11">
        <f t="shared" si="723"/>
        <v>103363.37261697972</v>
      </c>
      <c r="L12338" s="12">
        <f t="shared" si="724"/>
        <v>0</v>
      </c>
      <c r="M12338" s="11">
        <f>COUNTIF(E$2:$E12338,E12338)</f>
        <v>2250</v>
      </c>
      <c r="O12338" t="str">
        <f t="shared" si="719"/>
        <v/>
      </c>
    </row>
    <row r="12339" spans="1:15" hidden="1">
      <c r="A12339" s="41" t="s">
        <v>120</v>
      </c>
      <c r="B12339" s="46">
        <v>45842</v>
      </c>
      <c r="C12339" s="8" t="s">
        <v>13</v>
      </c>
      <c r="D12339" s="8" t="s">
        <v>46</v>
      </c>
      <c r="E12339" s="8" t="s">
        <v>46</v>
      </c>
      <c r="F12339" s="9">
        <f t="shared" si="720"/>
        <v>-5000000</v>
      </c>
      <c r="G12339" s="9">
        <v>-50</v>
      </c>
      <c r="H12339" s="10">
        <v>-5221950</v>
      </c>
      <c r="I12339" s="11">
        <f t="shared" si="721"/>
        <v>2177923195.860827</v>
      </c>
      <c r="J12339" s="11">
        <f t="shared" si="722"/>
        <v>20999</v>
      </c>
      <c r="K12339" s="11">
        <f t="shared" si="723"/>
        <v>103715.56721085891</v>
      </c>
      <c r="L12339" s="12">
        <f t="shared" si="724"/>
        <v>36171.639457054436</v>
      </c>
      <c r="M12339" s="11">
        <f>COUNTIF(E$2:$E12339,E12339)</f>
        <v>3626</v>
      </c>
      <c r="O12339" t="str">
        <f t="shared" si="719"/>
        <v/>
      </c>
    </row>
    <row r="12340" spans="1:15" hidden="1">
      <c r="A12340" s="41" t="s">
        <v>120</v>
      </c>
      <c r="B12340" s="46">
        <v>45842</v>
      </c>
      <c r="C12340" s="8" t="s">
        <v>13</v>
      </c>
      <c r="D12340" s="8" t="s">
        <v>14</v>
      </c>
      <c r="E12340" s="8" t="s">
        <v>14</v>
      </c>
      <c r="F12340" s="9">
        <f t="shared" si="720"/>
        <v>1800000</v>
      </c>
      <c r="G12340" s="9">
        <v>18</v>
      </c>
      <c r="H12340" s="10">
        <v>1938816</v>
      </c>
      <c r="I12340" s="11">
        <f t="shared" si="721"/>
        <v>15701284665.929964</v>
      </c>
      <c r="J12340" s="11">
        <f t="shared" si="722"/>
        <v>151903</v>
      </c>
      <c r="K12340" s="11">
        <f t="shared" si="723"/>
        <v>103363.88791485332</v>
      </c>
      <c r="L12340" s="12">
        <f t="shared" si="724"/>
        <v>0</v>
      </c>
      <c r="M12340" s="11">
        <f>COUNTIF(E$2:$E12340,E12340)</f>
        <v>2251</v>
      </c>
      <c r="O12340" t="str">
        <f t="shared" si="719"/>
        <v/>
      </c>
    </row>
    <row r="12341" spans="1:15" hidden="1">
      <c r="A12341" s="41" t="s">
        <v>120</v>
      </c>
      <c r="B12341" s="46">
        <v>45842</v>
      </c>
      <c r="C12341" s="8" t="s">
        <v>13</v>
      </c>
      <c r="D12341" s="8" t="s">
        <v>46</v>
      </c>
      <c r="E12341" s="8" t="s">
        <v>46</v>
      </c>
      <c r="F12341" s="9">
        <f t="shared" si="720"/>
        <v>-1000000</v>
      </c>
      <c r="G12341" s="9">
        <v>-10</v>
      </c>
      <c r="H12341" s="10">
        <v>-1044390</v>
      </c>
      <c r="I12341" s="11">
        <f t="shared" si="721"/>
        <v>2176886040.1887183</v>
      </c>
      <c r="J12341" s="11">
        <f t="shared" si="722"/>
        <v>20989</v>
      </c>
      <c r="K12341" s="11">
        <f t="shared" si="723"/>
        <v>103715.56721085891</v>
      </c>
      <c r="L12341" s="12">
        <f t="shared" si="724"/>
        <v>7234.3278914109105</v>
      </c>
      <c r="M12341" s="11">
        <f>COUNTIF(E$2:$E12341,E12341)</f>
        <v>3627</v>
      </c>
      <c r="O12341" t="str">
        <f t="shared" si="719"/>
        <v/>
      </c>
    </row>
    <row r="12342" spans="1:15" hidden="1">
      <c r="A12342" s="41" t="s">
        <v>120</v>
      </c>
      <c r="B12342" s="46">
        <v>45842</v>
      </c>
      <c r="C12342" s="8" t="s">
        <v>13</v>
      </c>
      <c r="D12342" s="8" t="s">
        <v>46</v>
      </c>
      <c r="E12342" s="8" t="s">
        <v>46</v>
      </c>
      <c r="F12342" s="9">
        <f t="shared" si="720"/>
        <v>-9500000</v>
      </c>
      <c r="G12342" s="9">
        <v>-95</v>
      </c>
      <c r="H12342" s="10">
        <v>-9921705</v>
      </c>
      <c r="I12342" s="11">
        <f t="shared" si="721"/>
        <v>2167033061.3036866</v>
      </c>
      <c r="J12342" s="11">
        <f t="shared" si="722"/>
        <v>20894</v>
      </c>
      <c r="K12342" s="11">
        <f t="shared" si="723"/>
        <v>103715.56721085891</v>
      </c>
      <c r="L12342" s="12">
        <f t="shared" si="724"/>
        <v>68726.114968404174</v>
      </c>
      <c r="M12342" s="11">
        <f>COUNTIF(E$2:$E12342,E12342)</f>
        <v>3628</v>
      </c>
      <c r="O12342" t="str">
        <f t="shared" si="719"/>
        <v/>
      </c>
    </row>
    <row r="12343" spans="1:15" hidden="1">
      <c r="A12343" s="41" t="s">
        <v>120</v>
      </c>
      <c r="B12343" s="46">
        <v>45842</v>
      </c>
      <c r="C12343" s="8" t="s">
        <v>13</v>
      </c>
      <c r="D12343" s="8" t="s">
        <v>46</v>
      </c>
      <c r="E12343" s="8" t="s">
        <v>46</v>
      </c>
      <c r="F12343" s="9">
        <f t="shared" si="720"/>
        <v>-1100000</v>
      </c>
      <c r="G12343" s="9">
        <v>-11</v>
      </c>
      <c r="H12343" s="10">
        <v>-1148829</v>
      </c>
      <c r="I12343" s="11">
        <f t="shared" si="721"/>
        <v>2165892190.0643673</v>
      </c>
      <c r="J12343" s="11">
        <f t="shared" si="722"/>
        <v>20883</v>
      </c>
      <c r="K12343" s="11">
        <f t="shared" si="723"/>
        <v>103715.56721085891</v>
      </c>
      <c r="L12343" s="12">
        <f t="shared" si="724"/>
        <v>7957.7606805521064</v>
      </c>
      <c r="M12343" s="11">
        <f>COUNTIF(E$2:$E12343,E12343)</f>
        <v>3629</v>
      </c>
      <c r="O12343" t="str">
        <f t="shared" si="719"/>
        <v/>
      </c>
    </row>
    <row r="12344" spans="1:15" hidden="1">
      <c r="A12344" s="41" t="s">
        <v>120</v>
      </c>
      <c r="B12344" s="46">
        <v>45842</v>
      </c>
      <c r="C12344" s="8" t="s">
        <v>13</v>
      </c>
      <c r="D12344" s="8" t="s">
        <v>48</v>
      </c>
      <c r="E12344" s="8" t="s">
        <v>48</v>
      </c>
      <c r="F12344" s="9">
        <f t="shared" si="720"/>
        <v>5400000</v>
      </c>
      <c r="G12344" s="9">
        <v>54</v>
      </c>
      <c r="H12344" s="10">
        <v>5977368</v>
      </c>
      <c r="I12344" s="11">
        <f t="shared" si="721"/>
        <v>11316472841.022198</v>
      </c>
      <c r="J12344" s="11">
        <f t="shared" si="722"/>
        <v>106062</v>
      </c>
      <c r="K12344" s="11">
        <f t="shared" si="723"/>
        <v>106696.77020065808</v>
      </c>
      <c r="L12344" s="12">
        <f t="shared" si="724"/>
        <v>0</v>
      </c>
      <c r="M12344" s="11">
        <f>COUNTIF(E$2:$E12344,E12344)</f>
        <v>637</v>
      </c>
      <c r="O12344" t="str">
        <f t="shared" si="719"/>
        <v/>
      </c>
    </row>
    <row r="12345" spans="1:15" hidden="1">
      <c r="A12345" s="41" t="s">
        <v>120</v>
      </c>
      <c r="B12345" s="46">
        <v>45842</v>
      </c>
      <c r="C12345" s="8" t="s">
        <v>13</v>
      </c>
      <c r="D12345" s="8" t="s">
        <v>46</v>
      </c>
      <c r="E12345" s="8" t="s">
        <v>46</v>
      </c>
      <c r="F12345" s="9">
        <f t="shared" si="720"/>
        <v>900000</v>
      </c>
      <c r="G12345" s="9">
        <v>9</v>
      </c>
      <c r="H12345" s="10">
        <v>940914</v>
      </c>
      <c r="I12345" s="11">
        <f t="shared" si="721"/>
        <v>2166833104.0643673</v>
      </c>
      <c r="J12345" s="11">
        <f t="shared" si="722"/>
        <v>20892</v>
      </c>
      <c r="K12345" s="11">
        <f t="shared" si="723"/>
        <v>103715.92495042922</v>
      </c>
      <c r="L12345" s="12">
        <f t="shared" si="724"/>
        <v>0</v>
      </c>
      <c r="M12345" s="11">
        <f>COUNTIF(E$2:$E12345,E12345)</f>
        <v>3630</v>
      </c>
      <c r="O12345" t="str">
        <f t="shared" si="719"/>
        <v/>
      </c>
    </row>
    <row r="12346" spans="1:15" hidden="1">
      <c r="A12346" s="41" t="s">
        <v>120</v>
      </c>
      <c r="B12346" s="46">
        <v>45842</v>
      </c>
      <c r="C12346" s="8" t="s">
        <v>13</v>
      </c>
      <c r="D12346" s="8" t="s">
        <v>46</v>
      </c>
      <c r="E12346" s="8" t="s">
        <v>46</v>
      </c>
      <c r="F12346" s="9">
        <f t="shared" si="720"/>
        <v>-23900000</v>
      </c>
      <c r="G12346" s="9">
        <v>-239</v>
      </c>
      <c r="H12346" s="10">
        <v>-24960921</v>
      </c>
      <c r="I12346" s="11">
        <f t="shared" si="721"/>
        <v>2142044998.0012147</v>
      </c>
      <c r="J12346" s="11">
        <f t="shared" si="722"/>
        <v>20653</v>
      </c>
      <c r="K12346" s="11">
        <f t="shared" si="723"/>
        <v>103715.92495042922</v>
      </c>
      <c r="L12346" s="12">
        <f t="shared" si="724"/>
        <v>172814.93684741482</v>
      </c>
      <c r="M12346" s="11">
        <f>COUNTIF(E$2:$E12346,E12346)</f>
        <v>3631</v>
      </c>
      <c r="O12346" t="str">
        <f t="shared" si="719"/>
        <v/>
      </c>
    </row>
    <row r="12347" spans="1:15" hidden="1">
      <c r="A12347" s="41" t="s">
        <v>120</v>
      </c>
      <c r="B12347" s="46">
        <v>45842</v>
      </c>
      <c r="C12347" s="8" t="s">
        <v>13</v>
      </c>
      <c r="D12347" s="8" t="s">
        <v>46</v>
      </c>
      <c r="E12347" s="8" t="s">
        <v>46</v>
      </c>
      <c r="F12347" s="9">
        <f t="shared" si="720"/>
        <v>-6400000</v>
      </c>
      <c r="G12347" s="9">
        <v>-64</v>
      </c>
      <c r="H12347" s="10">
        <v>-6684096</v>
      </c>
      <c r="I12347" s="11">
        <f t="shared" si="721"/>
        <v>2135407178.8043873</v>
      </c>
      <c r="J12347" s="11">
        <f t="shared" si="722"/>
        <v>20589</v>
      </c>
      <c r="K12347" s="11">
        <f t="shared" si="723"/>
        <v>103715.92495042922</v>
      </c>
      <c r="L12347" s="12">
        <f t="shared" si="724"/>
        <v>46276.803172529675</v>
      </c>
      <c r="M12347" s="11">
        <f>COUNTIF(E$2:$E12347,E12347)</f>
        <v>3632</v>
      </c>
      <c r="O12347" t="str">
        <f t="shared" si="719"/>
        <v/>
      </c>
    </row>
    <row r="12348" spans="1:15" hidden="1">
      <c r="A12348" s="41" t="s">
        <v>120</v>
      </c>
      <c r="B12348" s="46">
        <v>45842</v>
      </c>
      <c r="C12348" s="8" t="s">
        <v>13</v>
      </c>
      <c r="D12348" s="8" t="s">
        <v>14</v>
      </c>
      <c r="E12348" s="8" t="s">
        <v>14</v>
      </c>
      <c r="F12348" s="9">
        <f t="shared" si="720"/>
        <v>-900000</v>
      </c>
      <c r="G12348" s="9">
        <v>-9</v>
      </c>
      <c r="H12348" s="10">
        <v>-972666</v>
      </c>
      <c r="I12348" s="11">
        <f t="shared" si="721"/>
        <v>15700354390.93873</v>
      </c>
      <c r="J12348" s="11">
        <f t="shared" si="722"/>
        <v>151894</v>
      </c>
      <c r="K12348" s="11">
        <f t="shared" si="723"/>
        <v>103363.88791485332</v>
      </c>
      <c r="L12348" s="12">
        <f t="shared" si="724"/>
        <v>42391.008766320185</v>
      </c>
      <c r="M12348" s="11">
        <f>COUNTIF(E$2:$E12348,E12348)</f>
        <v>2252</v>
      </c>
      <c r="O12348" t="str">
        <f t="shared" ref="O12348:O12411" si="725">IF(M12348=_xlfn.MAXIFS(M:M,D:D,D12348),"X","")</f>
        <v/>
      </c>
    </row>
    <row r="12349" spans="1:15" hidden="1">
      <c r="A12349" s="41" t="s">
        <v>120</v>
      </c>
      <c r="B12349" s="46">
        <v>45842</v>
      </c>
      <c r="C12349" s="8" t="s">
        <v>13</v>
      </c>
      <c r="D12349" s="8" t="s">
        <v>46</v>
      </c>
      <c r="E12349" s="8" t="s">
        <v>46</v>
      </c>
      <c r="F12349" s="9">
        <f t="shared" si="720"/>
        <v>-25800000</v>
      </c>
      <c r="G12349" s="9">
        <v>-258</v>
      </c>
      <c r="H12349" s="10">
        <v>-26945262</v>
      </c>
      <c r="I12349" s="11">
        <f t="shared" si="721"/>
        <v>2108648470.1671765</v>
      </c>
      <c r="J12349" s="11">
        <f t="shared" si="722"/>
        <v>20331</v>
      </c>
      <c r="K12349" s="11">
        <f t="shared" si="723"/>
        <v>103715.92495042922</v>
      </c>
      <c r="L12349" s="12">
        <f t="shared" si="724"/>
        <v>186553.36278926209</v>
      </c>
      <c r="M12349" s="11">
        <f>COUNTIF(E$2:$E12349,E12349)</f>
        <v>3633</v>
      </c>
      <c r="O12349" t="str">
        <f t="shared" si="725"/>
        <v/>
      </c>
    </row>
    <row r="12350" spans="1:15" hidden="1">
      <c r="A12350" s="41" t="s">
        <v>120</v>
      </c>
      <c r="B12350" s="46">
        <v>45842</v>
      </c>
      <c r="C12350" s="8" t="s">
        <v>13</v>
      </c>
      <c r="D12350" s="8" t="s">
        <v>46</v>
      </c>
      <c r="E12350" s="8" t="s">
        <v>46</v>
      </c>
      <c r="F12350" s="9">
        <f t="shared" si="720"/>
        <v>-28700000</v>
      </c>
      <c r="G12350" s="9">
        <v>-287</v>
      </c>
      <c r="H12350" s="10">
        <v>-29973993</v>
      </c>
      <c r="I12350" s="11">
        <f t="shared" si="721"/>
        <v>2078881999.7064033</v>
      </c>
      <c r="J12350" s="11">
        <f t="shared" si="722"/>
        <v>20044</v>
      </c>
      <c r="K12350" s="11">
        <f t="shared" si="723"/>
        <v>103715.92495042922</v>
      </c>
      <c r="L12350" s="12">
        <f t="shared" si="724"/>
        <v>207522.53922681138</v>
      </c>
      <c r="M12350" s="11">
        <f>COUNTIF(E$2:$E12350,E12350)</f>
        <v>3634</v>
      </c>
      <c r="O12350" t="str">
        <f t="shared" si="725"/>
        <v/>
      </c>
    </row>
    <row r="12351" spans="1:15" hidden="1">
      <c r="A12351" s="41" t="s">
        <v>120</v>
      </c>
      <c r="B12351" s="46">
        <v>45842</v>
      </c>
      <c r="C12351" s="8" t="s">
        <v>13</v>
      </c>
      <c r="D12351" s="8" t="s">
        <v>46</v>
      </c>
      <c r="E12351" s="8" t="s">
        <v>46</v>
      </c>
      <c r="F12351" s="9">
        <f t="shared" si="720"/>
        <v>-47800000</v>
      </c>
      <c r="G12351" s="9">
        <v>-478</v>
      </c>
      <c r="H12351" s="10">
        <v>-49921842</v>
      </c>
      <c r="I12351" s="11">
        <f t="shared" si="721"/>
        <v>2029305787.5800982</v>
      </c>
      <c r="J12351" s="11">
        <f t="shared" si="722"/>
        <v>19566</v>
      </c>
      <c r="K12351" s="11">
        <f t="shared" si="723"/>
        <v>103715.92495042922</v>
      </c>
      <c r="L12351" s="12">
        <f t="shared" si="724"/>
        <v>345629.87369482964</v>
      </c>
      <c r="M12351" s="11">
        <f>COUNTIF(E$2:$E12351,E12351)</f>
        <v>3635</v>
      </c>
      <c r="O12351" t="str">
        <f t="shared" si="725"/>
        <v/>
      </c>
    </row>
    <row r="12352" spans="1:15" hidden="1">
      <c r="A12352" s="41" t="s">
        <v>120</v>
      </c>
      <c r="B12352" s="46">
        <v>45842</v>
      </c>
      <c r="C12352" s="8" t="s">
        <v>13</v>
      </c>
      <c r="D12352" s="8" t="s">
        <v>46</v>
      </c>
      <c r="E12352" s="8" t="s">
        <v>46</v>
      </c>
      <c r="F12352" s="9">
        <f t="shared" si="720"/>
        <v>-9600000</v>
      </c>
      <c r="G12352" s="9">
        <v>-96</v>
      </c>
      <c r="H12352" s="10">
        <v>-10026144</v>
      </c>
      <c r="I12352" s="11">
        <f t="shared" si="721"/>
        <v>2019349058.784857</v>
      </c>
      <c r="J12352" s="11">
        <f t="shared" si="722"/>
        <v>19470</v>
      </c>
      <c r="K12352" s="11">
        <f t="shared" si="723"/>
        <v>103715.92495042922</v>
      </c>
      <c r="L12352" s="12">
        <f t="shared" si="724"/>
        <v>69415.204758794978</v>
      </c>
      <c r="M12352" s="11">
        <f>COUNTIF(E$2:$E12352,E12352)</f>
        <v>3636</v>
      </c>
      <c r="O12352" t="str">
        <f t="shared" si="725"/>
        <v/>
      </c>
    </row>
    <row r="12353" spans="1:15" hidden="1">
      <c r="A12353" s="41" t="s">
        <v>120</v>
      </c>
      <c r="B12353" s="46">
        <v>45842</v>
      </c>
      <c r="C12353" s="8" t="s">
        <v>13</v>
      </c>
      <c r="D12353" s="8" t="s">
        <v>46</v>
      </c>
      <c r="E12353" s="8" t="s">
        <v>46</v>
      </c>
      <c r="F12353" s="9">
        <f t="shared" si="720"/>
        <v>-8100000</v>
      </c>
      <c r="G12353" s="9">
        <v>-81</v>
      </c>
      <c r="H12353" s="10">
        <v>-8459559</v>
      </c>
      <c r="I12353" s="11">
        <f t="shared" si="721"/>
        <v>2010948068.8638723</v>
      </c>
      <c r="J12353" s="11">
        <f t="shared" si="722"/>
        <v>19389</v>
      </c>
      <c r="K12353" s="11">
        <f t="shared" si="723"/>
        <v>103715.92495042922</v>
      </c>
      <c r="L12353" s="12">
        <f t="shared" si="724"/>
        <v>58569.079015232623</v>
      </c>
      <c r="M12353" s="11">
        <f>COUNTIF(E$2:$E12353,E12353)</f>
        <v>3637</v>
      </c>
      <c r="O12353" t="str">
        <f t="shared" si="725"/>
        <v/>
      </c>
    </row>
    <row r="12354" spans="1:15" hidden="1">
      <c r="A12354" s="41" t="s">
        <v>120</v>
      </c>
      <c r="B12354" s="46">
        <v>45842</v>
      </c>
      <c r="C12354" s="8" t="s">
        <v>13</v>
      </c>
      <c r="D12354" s="8" t="s">
        <v>46</v>
      </c>
      <c r="E12354" s="8" t="s">
        <v>46</v>
      </c>
      <c r="F12354" s="9">
        <f t="shared" si="720"/>
        <v>27200000</v>
      </c>
      <c r="G12354" s="9">
        <v>272</v>
      </c>
      <c r="H12354" s="10">
        <v>28472416</v>
      </c>
      <c r="I12354" s="11">
        <f t="shared" si="721"/>
        <v>2039420484.8638723</v>
      </c>
      <c r="J12354" s="11">
        <f t="shared" si="722"/>
        <v>19661</v>
      </c>
      <c r="K12354" s="11">
        <f t="shared" si="723"/>
        <v>103729.234772589</v>
      </c>
      <c r="L12354" s="12">
        <f t="shared" si="724"/>
        <v>0</v>
      </c>
      <c r="M12354" s="11">
        <f>COUNTIF(E$2:$E12354,E12354)</f>
        <v>3638</v>
      </c>
      <c r="O12354" t="str">
        <f t="shared" si="725"/>
        <v/>
      </c>
    </row>
    <row r="12355" spans="1:15" hidden="1">
      <c r="A12355" s="41" t="s">
        <v>120</v>
      </c>
      <c r="B12355" s="46">
        <v>45842</v>
      </c>
      <c r="C12355" s="8" t="s">
        <v>13</v>
      </c>
      <c r="D12355" s="8" t="s">
        <v>46</v>
      </c>
      <c r="E12355" s="8" t="s">
        <v>46</v>
      </c>
      <c r="F12355" s="9">
        <f t="shared" si="720"/>
        <v>-900000</v>
      </c>
      <c r="G12355" s="9">
        <v>-9</v>
      </c>
      <c r="H12355" s="10">
        <v>-939951</v>
      </c>
      <c r="I12355" s="11">
        <f t="shared" si="721"/>
        <v>2038486921.7509191</v>
      </c>
      <c r="J12355" s="11">
        <f t="shared" si="722"/>
        <v>19652</v>
      </c>
      <c r="K12355" s="11">
        <f t="shared" si="723"/>
        <v>103729.234772589</v>
      </c>
      <c r="L12355" s="12">
        <f t="shared" si="724"/>
        <v>6387.8870466989465</v>
      </c>
      <c r="M12355" s="11">
        <f>COUNTIF(E$2:$E12355,E12355)</f>
        <v>3639</v>
      </c>
      <c r="O12355" t="str">
        <f t="shared" si="725"/>
        <v/>
      </c>
    </row>
    <row r="12356" spans="1:15" hidden="1">
      <c r="A12356" s="41" t="s">
        <v>120</v>
      </c>
      <c r="B12356" s="46">
        <v>45842</v>
      </c>
      <c r="C12356" s="8" t="s">
        <v>13</v>
      </c>
      <c r="D12356" s="8" t="s">
        <v>46</v>
      </c>
      <c r="E12356" s="8" t="s">
        <v>46</v>
      </c>
      <c r="F12356" s="9">
        <f t="shared" si="720"/>
        <v>-4800000</v>
      </c>
      <c r="G12356" s="9">
        <v>-48</v>
      </c>
      <c r="H12356" s="10">
        <v>-5013072</v>
      </c>
      <c r="I12356" s="11">
        <f t="shared" si="721"/>
        <v>2033507918.4818349</v>
      </c>
      <c r="J12356" s="11">
        <f t="shared" si="722"/>
        <v>19604</v>
      </c>
      <c r="K12356" s="11">
        <f t="shared" si="723"/>
        <v>103729.234772589</v>
      </c>
      <c r="L12356" s="12">
        <f t="shared" si="724"/>
        <v>34068.730915728025</v>
      </c>
      <c r="M12356" s="11">
        <f>COUNTIF(E$2:$E12356,E12356)</f>
        <v>3640</v>
      </c>
      <c r="O12356" t="str">
        <f t="shared" si="725"/>
        <v/>
      </c>
    </row>
    <row r="12357" spans="1:15" hidden="1">
      <c r="A12357" s="41" t="s">
        <v>120</v>
      </c>
      <c r="B12357" s="46">
        <v>45842</v>
      </c>
      <c r="C12357" s="8" t="s">
        <v>13</v>
      </c>
      <c r="D12357" s="8" t="s">
        <v>46</v>
      </c>
      <c r="E12357" s="8" t="s">
        <v>46</v>
      </c>
      <c r="F12357" s="9">
        <f t="shared" si="720"/>
        <v>-1800000</v>
      </c>
      <c r="G12357" s="9">
        <v>-18</v>
      </c>
      <c r="H12357" s="10">
        <v>-1879902</v>
      </c>
      <c r="I12357" s="11">
        <f t="shared" si="721"/>
        <v>2031640792.2559283</v>
      </c>
      <c r="J12357" s="11">
        <f t="shared" si="722"/>
        <v>19586</v>
      </c>
      <c r="K12357" s="11">
        <f t="shared" si="723"/>
        <v>103729.234772589</v>
      </c>
      <c r="L12357" s="12">
        <f t="shared" si="724"/>
        <v>12775.774093397893</v>
      </c>
      <c r="M12357" s="11">
        <f>COUNTIF(E$2:$E12357,E12357)</f>
        <v>3641</v>
      </c>
      <c r="O12357" t="str">
        <f t="shared" si="725"/>
        <v/>
      </c>
    </row>
    <row r="12358" spans="1:15" hidden="1">
      <c r="A12358" s="41" t="s">
        <v>120</v>
      </c>
      <c r="B12358" s="46">
        <v>45842</v>
      </c>
      <c r="C12358" s="8" t="s">
        <v>13</v>
      </c>
      <c r="D12358" s="8" t="s">
        <v>46</v>
      </c>
      <c r="E12358" s="8" t="s">
        <v>46</v>
      </c>
      <c r="F12358" s="9">
        <f t="shared" si="720"/>
        <v>-19100000</v>
      </c>
      <c r="G12358" s="9">
        <v>-191</v>
      </c>
      <c r="H12358" s="10">
        <v>-19947849</v>
      </c>
      <c r="I12358" s="11">
        <f t="shared" si="721"/>
        <v>2011828508.4143639</v>
      </c>
      <c r="J12358" s="11">
        <f t="shared" si="722"/>
        <v>19395</v>
      </c>
      <c r="K12358" s="11">
        <f t="shared" si="723"/>
        <v>103729.234772589</v>
      </c>
      <c r="L12358" s="12">
        <f t="shared" si="724"/>
        <v>135565.15843550116</v>
      </c>
      <c r="M12358" s="11">
        <f>COUNTIF(E$2:$E12358,E12358)</f>
        <v>3642</v>
      </c>
      <c r="O12358" t="str">
        <f t="shared" si="725"/>
        <v/>
      </c>
    </row>
    <row r="12359" spans="1:15" hidden="1">
      <c r="A12359" s="41" t="s">
        <v>120</v>
      </c>
      <c r="B12359" s="46">
        <v>45842</v>
      </c>
      <c r="C12359" s="8" t="s">
        <v>13</v>
      </c>
      <c r="D12359" s="8" t="s">
        <v>46</v>
      </c>
      <c r="E12359" s="8" t="s">
        <v>46</v>
      </c>
      <c r="F12359" s="9">
        <f t="shared" si="720"/>
        <v>-47800000</v>
      </c>
      <c r="G12359" s="9">
        <v>-478</v>
      </c>
      <c r="H12359" s="10">
        <v>-49921842</v>
      </c>
      <c r="I12359" s="11">
        <f t="shared" si="721"/>
        <v>1962245934.1930664</v>
      </c>
      <c r="J12359" s="11">
        <f t="shared" si="722"/>
        <v>18917</v>
      </c>
      <c r="K12359" s="11">
        <f t="shared" si="723"/>
        <v>103729.234772589</v>
      </c>
      <c r="L12359" s="12">
        <f t="shared" si="724"/>
        <v>339267.77870246023</v>
      </c>
      <c r="M12359" s="11">
        <f>COUNTIF(E$2:$E12359,E12359)</f>
        <v>3643</v>
      </c>
      <c r="O12359" t="str">
        <f t="shared" si="725"/>
        <v/>
      </c>
    </row>
    <row r="12360" spans="1:15" hidden="1">
      <c r="A12360" s="41" t="s">
        <v>120</v>
      </c>
      <c r="B12360" s="46">
        <v>45842</v>
      </c>
      <c r="C12360" s="8" t="s">
        <v>13</v>
      </c>
      <c r="D12360" s="8" t="s">
        <v>48</v>
      </c>
      <c r="E12360" s="8" t="s">
        <v>48</v>
      </c>
      <c r="F12360" s="9">
        <f t="shared" si="720"/>
        <v>9000000</v>
      </c>
      <c r="G12360" s="9">
        <v>90</v>
      </c>
      <c r="H12360" s="10">
        <v>9965070</v>
      </c>
      <c r="I12360" s="11">
        <f t="shared" si="721"/>
        <v>11326437911.022198</v>
      </c>
      <c r="J12360" s="11">
        <f t="shared" si="722"/>
        <v>106152</v>
      </c>
      <c r="K12360" s="11">
        <f t="shared" si="723"/>
        <v>106700.18380268104</v>
      </c>
      <c r="L12360" s="12">
        <f t="shared" si="724"/>
        <v>0</v>
      </c>
      <c r="M12360" s="11">
        <f>COUNTIF(E$2:$E12360,E12360)</f>
        <v>638</v>
      </c>
      <c r="O12360" t="str">
        <f t="shared" si="725"/>
        <v/>
      </c>
    </row>
    <row r="12361" spans="1:15" hidden="1">
      <c r="A12361" s="41" t="s">
        <v>120</v>
      </c>
      <c r="B12361" s="46">
        <v>45842</v>
      </c>
      <c r="C12361" s="8" t="s">
        <v>13</v>
      </c>
      <c r="D12361" s="8" t="s">
        <v>46</v>
      </c>
      <c r="E12361" s="8" t="s">
        <v>46</v>
      </c>
      <c r="F12361" s="9">
        <f t="shared" si="720"/>
        <v>-19100000</v>
      </c>
      <c r="G12361" s="9">
        <v>-191</v>
      </c>
      <c r="H12361" s="10">
        <v>-19947849</v>
      </c>
      <c r="I12361" s="11">
        <f t="shared" si="721"/>
        <v>1942433650.3515019</v>
      </c>
      <c r="J12361" s="11">
        <f t="shared" si="722"/>
        <v>18726</v>
      </c>
      <c r="K12361" s="11">
        <f t="shared" si="723"/>
        <v>103729.234772589</v>
      </c>
      <c r="L12361" s="12">
        <f t="shared" si="724"/>
        <v>135565.15843550116</v>
      </c>
      <c r="M12361" s="11">
        <f>COUNTIF(E$2:$E12361,E12361)</f>
        <v>3644</v>
      </c>
      <c r="O12361" t="str">
        <f t="shared" si="725"/>
        <v/>
      </c>
    </row>
    <row r="12362" spans="1:15" hidden="1">
      <c r="A12362" s="41" t="s">
        <v>120</v>
      </c>
      <c r="B12362" s="46">
        <v>45842</v>
      </c>
      <c r="C12362" s="8" t="s">
        <v>13</v>
      </c>
      <c r="D12362" s="8" t="s">
        <v>46</v>
      </c>
      <c r="E12362" s="8" t="s">
        <v>46</v>
      </c>
      <c r="F12362" s="9">
        <f t="shared" si="720"/>
        <v>-28400000</v>
      </c>
      <c r="G12362" s="9">
        <v>-284</v>
      </c>
      <c r="H12362" s="10">
        <v>-29660676</v>
      </c>
      <c r="I12362" s="11">
        <f t="shared" si="721"/>
        <v>1912974547.6760867</v>
      </c>
      <c r="J12362" s="11">
        <f t="shared" si="722"/>
        <v>18442</v>
      </c>
      <c r="K12362" s="11">
        <f t="shared" si="723"/>
        <v>103729.234772589</v>
      </c>
      <c r="L12362" s="12">
        <f t="shared" si="724"/>
        <v>201573.32458472252</v>
      </c>
      <c r="M12362" s="11">
        <f>COUNTIF(E$2:$E12362,E12362)</f>
        <v>3645</v>
      </c>
      <c r="O12362" t="str">
        <f t="shared" si="725"/>
        <v/>
      </c>
    </row>
    <row r="12363" spans="1:15" hidden="1">
      <c r="A12363" s="41" t="s">
        <v>120</v>
      </c>
      <c r="B12363" s="46">
        <v>45842</v>
      </c>
      <c r="C12363" s="8" t="s">
        <v>13</v>
      </c>
      <c r="D12363" s="8" t="s">
        <v>46</v>
      </c>
      <c r="E12363" s="8" t="s">
        <v>46</v>
      </c>
      <c r="F12363" s="9">
        <f t="shared" si="720"/>
        <v>-19100000</v>
      </c>
      <c r="G12363" s="9">
        <v>-191</v>
      </c>
      <c r="H12363" s="10">
        <v>-19947849</v>
      </c>
      <c r="I12363" s="11">
        <f t="shared" si="721"/>
        <v>1893162263.8345222</v>
      </c>
      <c r="J12363" s="11">
        <f t="shared" si="722"/>
        <v>18251</v>
      </c>
      <c r="K12363" s="11">
        <f t="shared" si="723"/>
        <v>103729.234772589</v>
      </c>
      <c r="L12363" s="12">
        <f t="shared" si="724"/>
        <v>135565.15843550116</v>
      </c>
      <c r="M12363" s="11">
        <f>COUNTIF(E$2:$E12363,E12363)</f>
        <v>3646</v>
      </c>
      <c r="O12363" t="str">
        <f t="shared" si="725"/>
        <v/>
      </c>
    </row>
    <row r="12364" spans="1:15" hidden="1">
      <c r="A12364" s="41" t="s">
        <v>120</v>
      </c>
      <c r="B12364" s="46">
        <v>45842</v>
      </c>
      <c r="C12364" s="8" t="s">
        <v>13</v>
      </c>
      <c r="D12364" s="8" t="s">
        <v>46</v>
      </c>
      <c r="E12364" s="8" t="s">
        <v>46</v>
      </c>
      <c r="F12364" s="9">
        <f t="shared" si="720"/>
        <v>-4900000</v>
      </c>
      <c r="G12364" s="9">
        <v>-49</v>
      </c>
      <c r="H12364" s="10">
        <v>-5117511</v>
      </c>
      <c r="I12364" s="11">
        <f t="shared" si="721"/>
        <v>1888079531.3306653</v>
      </c>
      <c r="J12364" s="11">
        <f t="shared" si="722"/>
        <v>18202</v>
      </c>
      <c r="K12364" s="11">
        <f t="shared" si="723"/>
        <v>103729.234772589</v>
      </c>
      <c r="L12364" s="12">
        <f t="shared" si="724"/>
        <v>34778.496143138967</v>
      </c>
      <c r="M12364" s="11">
        <f>COUNTIF(E$2:$E12364,E12364)</f>
        <v>3647</v>
      </c>
      <c r="O12364" t="str">
        <f t="shared" si="725"/>
        <v/>
      </c>
    </row>
    <row r="12365" spans="1:15" hidden="1">
      <c r="A12365" s="41" t="s">
        <v>120</v>
      </c>
      <c r="B12365" s="46">
        <v>45842</v>
      </c>
      <c r="C12365" s="8" t="s">
        <v>13</v>
      </c>
      <c r="D12365" s="8" t="s">
        <v>46</v>
      </c>
      <c r="E12365" s="8" t="s">
        <v>46</v>
      </c>
      <c r="F12365" s="9">
        <f t="shared" si="720"/>
        <v>-4700000</v>
      </c>
      <c r="G12365" s="9">
        <v>-47</v>
      </c>
      <c r="H12365" s="10">
        <v>-4908633</v>
      </c>
      <c r="I12365" s="11">
        <f t="shared" si="721"/>
        <v>1883204257.2963536</v>
      </c>
      <c r="J12365" s="11">
        <f t="shared" si="722"/>
        <v>18155</v>
      </c>
      <c r="K12365" s="11">
        <f t="shared" si="723"/>
        <v>103729.234772589</v>
      </c>
      <c r="L12365" s="12">
        <f t="shared" si="724"/>
        <v>33358.965688317083</v>
      </c>
      <c r="M12365" s="11">
        <f>COUNTIF(E$2:$E12365,E12365)</f>
        <v>3648</v>
      </c>
      <c r="O12365" t="str">
        <f t="shared" si="725"/>
        <v/>
      </c>
    </row>
    <row r="12366" spans="1:15" hidden="1">
      <c r="A12366" s="41" t="s">
        <v>120</v>
      </c>
      <c r="B12366" s="46">
        <v>45842</v>
      </c>
      <c r="C12366" s="8" t="s">
        <v>13</v>
      </c>
      <c r="D12366" s="8" t="s">
        <v>14</v>
      </c>
      <c r="E12366" s="8" t="s">
        <v>14</v>
      </c>
      <c r="F12366" s="9">
        <f t="shared" si="720"/>
        <v>-900000</v>
      </c>
      <c r="G12366" s="9">
        <v>-9</v>
      </c>
      <c r="H12366" s="10">
        <v>-972666</v>
      </c>
      <c r="I12366" s="11">
        <f t="shared" si="721"/>
        <v>15699424115.947496</v>
      </c>
      <c r="J12366" s="11">
        <f t="shared" si="722"/>
        <v>151885</v>
      </c>
      <c r="K12366" s="11">
        <f t="shared" si="723"/>
        <v>103363.88791485332</v>
      </c>
      <c r="L12366" s="12">
        <f t="shared" si="724"/>
        <v>42391.008766320185</v>
      </c>
      <c r="M12366" s="11">
        <f>COUNTIF(E$2:$E12366,E12366)</f>
        <v>2253</v>
      </c>
      <c r="O12366" t="str">
        <f t="shared" si="725"/>
        <v/>
      </c>
    </row>
    <row r="12367" spans="1:15" hidden="1">
      <c r="A12367" s="41" t="s">
        <v>120</v>
      </c>
      <c r="B12367" s="46">
        <v>45842</v>
      </c>
      <c r="C12367" s="8" t="s">
        <v>13</v>
      </c>
      <c r="D12367" s="8" t="s">
        <v>14</v>
      </c>
      <c r="E12367" s="8" t="s">
        <v>14</v>
      </c>
      <c r="F12367" s="9">
        <f t="shared" si="720"/>
        <v>-900000</v>
      </c>
      <c r="G12367" s="9">
        <v>-9</v>
      </c>
      <c r="H12367" s="10">
        <v>-972666</v>
      </c>
      <c r="I12367" s="11">
        <f t="shared" si="721"/>
        <v>15698493840.956263</v>
      </c>
      <c r="J12367" s="11">
        <f t="shared" si="722"/>
        <v>151876</v>
      </c>
      <c r="K12367" s="11">
        <f t="shared" si="723"/>
        <v>103363.88791485332</v>
      </c>
      <c r="L12367" s="12">
        <f t="shared" si="724"/>
        <v>42391.008766320185</v>
      </c>
      <c r="M12367" s="11">
        <f>COUNTIF(E$2:$E12367,E12367)</f>
        <v>2254</v>
      </c>
      <c r="O12367" t="str">
        <f t="shared" si="725"/>
        <v/>
      </c>
    </row>
    <row r="12368" spans="1:15">
      <c r="A12368" s="41" t="s">
        <v>120</v>
      </c>
      <c r="B12368" s="46">
        <v>45842</v>
      </c>
      <c r="C12368" s="8" t="s">
        <v>13</v>
      </c>
      <c r="D12368" s="8" t="s">
        <v>16</v>
      </c>
      <c r="E12368" s="8" t="s">
        <v>16</v>
      </c>
      <c r="F12368" s="9">
        <f t="shared" si="720"/>
        <v>180000000</v>
      </c>
      <c r="G12368" s="9">
        <v>1800</v>
      </c>
      <c r="H12368" s="10">
        <v>185040000</v>
      </c>
      <c r="I12368" s="11">
        <f t="shared" si="721"/>
        <v>2666641500</v>
      </c>
      <c r="J12368" s="11">
        <f t="shared" si="722"/>
        <v>26230</v>
      </c>
      <c r="K12368" s="11">
        <f t="shared" si="723"/>
        <v>101663.80099123142</v>
      </c>
      <c r="L12368" s="12">
        <f t="shared" si="724"/>
        <v>0</v>
      </c>
      <c r="M12368" s="11">
        <f>COUNTIF(E$2:$E12368,E12368)</f>
        <v>18</v>
      </c>
      <c r="O12368" t="str">
        <f t="shared" si="725"/>
        <v>X</v>
      </c>
    </row>
    <row r="12369" spans="1:15" hidden="1">
      <c r="A12369" s="41" t="s">
        <v>120</v>
      </c>
      <c r="B12369" s="46">
        <v>45842</v>
      </c>
      <c r="C12369" s="8" t="s">
        <v>13</v>
      </c>
      <c r="D12369" s="8" t="s">
        <v>14</v>
      </c>
      <c r="E12369" s="8" t="s">
        <v>14</v>
      </c>
      <c r="F12369" s="9">
        <f t="shared" si="720"/>
        <v>-1800000</v>
      </c>
      <c r="G12369" s="9">
        <v>-18</v>
      </c>
      <c r="H12369" s="10">
        <v>-1945332</v>
      </c>
      <c r="I12369" s="11">
        <f t="shared" si="721"/>
        <v>15696633290.973795</v>
      </c>
      <c r="J12369" s="11">
        <f t="shared" si="722"/>
        <v>151858</v>
      </c>
      <c r="K12369" s="11">
        <f t="shared" si="723"/>
        <v>103363.88791485332</v>
      </c>
      <c r="L12369" s="12">
        <f t="shared" si="724"/>
        <v>84782.01753264037</v>
      </c>
      <c r="M12369" s="11">
        <f>COUNTIF(E$2:$E12369,E12369)</f>
        <v>2255</v>
      </c>
      <c r="O12369" t="str">
        <f t="shared" si="725"/>
        <v/>
      </c>
    </row>
    <row r="12370" spans="1:15" hidden="1">
      <c r="A12370" s="41" t="s">
        <v>120</v>
      </c>
      <c r="B12370" s="46">
        <v>45842</v>
      </c>
      <c r="C12370" s="8" t="s">
        <v>13</v>
      </c>
      <c r="D12370" s="8" t="s">
        <v>14</v>
      </c>
      <c r="E12370" s="8" t="s">
        <v>14</v>
      </c>
      <c r="F12370" s="9">
        <f t="shared" si="720"/>
        <v>-1800000</v>
      </c>
      <c r="G12370" s="9">
        <v>-18</v>
      </c>
      <c r="H12370" s="10">
        <v>-1945332</v>
      </c>
      <c r="I12370" s="11">
        <f t="shared" si="721"/>
        <v>15694772740.991327</v>
      </c>
      <c r="J12370" s="11">
        <f t="shared" si="722"/>
        <v>151840</v>
      </c>
      <c r="K12370" s="11">
        <f t="shared" si="723"/>
        <v>103363.88791485332</v>
      </c>
      <c r="L12370" s="12">
        <f t="shared" si="724"/>
        <v>84782.01753264037</v>
      </c>
      <c r="M12370" s="11">
        <f>COUNTIF(E$2:$E12370,E12370)</f>
        <v>2256</v>
      </c>
      <c r="O12370" t="str">
        <f t="shared" si="725"/>
        <v/>
      </c>
    </row>
    <row r="12371" spans="1:15" hidden="1">
      <c r="A12371" s="41" t="s">
        <v>120</v>
      </c>
      <c r="B12371" s="46">
        <v>45842</v>
      </c>
      <c r="C12371" s="8" t="s">
        <v>13</v>
      </c>
      <c r="D12371" s="8" t="s">
        <v>46</v>
      </c>
      <c r="E12371" s="8" t="s">
        <v>46</v>
      </c>
      <c r="F12371" s="9">
        <f t="shared" si="720"/>
        <v>2700000</v>
      </c>
      <c r="G12371" s="9">
        <v>27</v>
      </c>
      <c r="H12371" s="10">
        <v>2826306</v>
      </c>
      <c r="I12371" s="11">
        <f t="shared" si="721"/>
        <v>1886030563.2963536</v>
      </c>
      <c r="J12371" s="11">
        <f t="shared" si="722"/>
        <v>18182</v>
      </c>
      <c r="K12371" s="11">
        <f t="shared" si="723"/>
        <v>103730.6436748627</v>
      </c>
      <c r="L12371" s="12">
        <f t="shared" si="724"/>
        <v>0</v>
      </c>
      <c r="M12371" s="11">
        <f>COUNTIF(E$2:$E12371,E12371)</f>
        <v>3649</v>
      </c>
      <c r="O12371" t="str">
        <f t="shared" si="725"/>
        <v/>
      </c>
    </row>
    <row r="12372" spans="1:15" hidden="1">
      <c r="A12372" s="41" t="s">
        <v>120</v>
      </c>
      <c r="B12372" s="46">
        <v>45842</v>
      </c>
      <c r="C12372" s="8" t="s">
        <v>13</v>
      </c>
      <c r="D12372" s="8" t="s">
        <v>46</v>
      </c>
      <c r="E12372" s="8" t="s">
        <v>46</v>
      </c>
      <c r="F12372" s="9">
        <f t="shared" si="720"/>
        <v>1900000</v>
      </c>
      <c r="G12372" s="9">
        <v>19</v>
      </c>
      <c r="H12372" s="10">
        <v>1984246</v>
      </c>
      <c r="I12372" s="11">
        <f t="shared" si="721"/>
        <v>1888014809.2963536</v>
      </c>
      <c r="J12372" s="11">
        <f t="shared" si="722"/>
        <v>18201</v>
      </c>
      <c r="K12372" s="11">
        <f t="shared" si="723"/>
        <v>103731.37790760692</v>
      </c>
      <c r="L12372" s="12">
        <f t="shared" si="724"/>
        <v>0</v>
      </c>
      <c r="M12372" s="11">
        <f>COUNTIF(E$2:$E12372,E12372)</f>
        <v>3650</v>
      </c>
      <c r="O12372" t="str">
        <f t="shared" si="725"/>
        <v/>
      </c>
    </row>
    <row r="12373" spans="1:15" hidden="1">
      <c r="A12373" s="41" t="s">
        <v>120</v>
      </c>
      <c r="B12373" s="46">
        <v>45842</v>
      </c>
      <c r="C12373" s="8" t="s">
        <v>13</v>
      </c>
      <c r="D12373" s="8" t="s">
        <v>14</v>
      </c>
      <c r="E12373" s="8" t="s">
        <v>14</v>
      </c>
      <c r="F12373" s="9">
        <f t="shared" si="720"/>
        <v>-1700000</v>
      </c>
      <c r="G12373" s="9">
        <v>-17</v>
      </c>
      <c r="H12373" s="10">
        <v>-1837258</v>
      </c>
      <c r="I12373" s="11">
        <f t="shared" si="721"/>
        <v>15693015554.896774</v>
      </c>
      <c r="J12373" s="11">
        <f t="shared" si="722"/>
        <v>151823</v>
      </c>
      <c r="K12373" s="11">
        <f t="shared" si="723"/>
        <v>103363.88791485332</v>
      </c>
      <c r="L12373" s="12">
        <f t="shared" si="724"/>
        <v>80071.90544749354</v>
      </c>
      <c r="M12373" s="11">
        <f>COUNTIF(E$2:$E12373,E12373)</f>
        <v>2257</v>
      </c>
      <c r="O12373" t="str">
        <f t="shared" si="725"/>
        <v/>
      </c>
    </row>
    <row r="12374" spans="1:15" hidden="1">
      <c r="A12374" s="41" t="s">
        <v>120</v>
      </c>
      <c r="B12374" s="46">
        <v>45842</v>
      </c>
      <c r="C12374" s="8" t="s">
        <v>13</v>
      </c>
      <c r="D12374" s="8" t="s">
        <v>46</v>
      </c>
      <c r="E12374" s="8" t="s">
        <v>46</v>
      </c>
      <c r="F12374" s="9">
        <f t="shared" si="720"/>
        <v>-4700000</v>
      </c>
      <c r="G12374" s="9">
        <v>-47</v>
      </c>
      <c r="H12374" s="10">
        <v>-4908633</v>
      </c>
      <c r="I12374" s="11">
        <f t="shared" si="721"/>
        <v>1883139434.5346961</v>
      </c>
      <c r="J12374" s="11">
        <f t="shared" si="722"/>
        <v>18154</v>
      </c>
      <c r="K12374" s="11">
        <f t="shared" si="723"/>
        <v>103731.37790760692</v>
      </c>
      <c r="L12374" s="12">
        <f t="shared" si="724"/>
        <v>33258.238342475146</v>
      </c>
      <c r="M12374" s="11">
        <f>COUNTIF(E$2:$E12374,E12374)</f>
        <v>3651</v>
      </c>
      <c r="O12374" t="str">
        <f t="shared" si="725"/>
        <v/>
      </c>
    </row>
    <row r="12375" spans="1:15" hidden="1">
      <c r="A12375" s="41" t="s">
        <v>120</v>
      </c>
      <c r="B12375" s="46">
        <v>45842</v>
      </c>
      <c r="C12375" s="8" t="s">
        <v>13</v>
      </c>
      <c r="D12375" s="8" t="s">
        <v>46</v>
      </c>
      <c r="E12375" s="8" t="s">
        <v>46</v>
      </c>
      <c r="F12375" s="9">
        <f t="shared" si="720"/>
        <v>-4700000</v>
      </c>
      <c r="G12375" s="9">
        <v>-47</v>
      </c>
      <c r="H12375" s="10">
        <v>-4908633</v>
      </c>
      <c r="I12375" s="11">
        <f t="shared" si="721"/>
        <v>1878264059.7730386</v>
      </c>
      <c r="J12375" s="11">
        <f t="shared" si="722"/>
        <v>18107</v>
      </c>
      <c r="K12375" s="11">
        <f t="shared" si="723"/>
        <v>103731.37790760692</v>
      </c>
      <c r="L12375" s="12">
        <f t="shared" si="724"/>
        <v>33258.238342475146</v>
      </c>
      <c r="M12375" s="11">
        <f>COUNTIF(E$2:$E12375,E12375)</f>
        <v>3652</v>
      </c>
      <c r="O12375" t="str">
        <f t="shared" si="725"/>
        <v/>
      </c>
    </row>
    <row r="12376" spans="1:15" hidden="1">
      <c r="A12376" s="41" t="s">
        <v>120</v>
      </c>
      <c r="B12376" s="46">
        <v>45842</v>
      </c>
      <c r="C12376" s="8" t="s">
        <v>13</v>
      </c>
      <c r="D12376" s="8" t="s">
        <v>46</v>
      </c>
      <c r="E12376" s="8" t="s">
        <v>46</v>
      </c>
      <c r="F12376" s="9">
        <f t="shared" si="720"/>
        <v>-9500000</v>
      </c>
      <c r="G12376" s="9">
        <v>-95</v>
      </c>
      <c r="H12376" s="10">
        <v>-9921705</v>
      </c>
      <c r="I12376" s="11">
        <f t="shared" si="721"/>
        <v>1868409578.8718159</v>
      </c>
      <c r="J12376" s="11">
        <f t="shared" si="722"/>
        <v>18012</v>
      </c>
      <c r="K12376" s="11">
        <f t="shared" si="723"/>
        <v>103731.37790760692</v>
      </c>
      <c r="L12376" s="12">
        <f t="shared" si="724"/>
        <v>67224.098777342588</v>
      </c>
      <c r="M12376" s="11">
        <f>COUNTIF(E$2:$E12376,E12376)</f>
        <v>3653</v>
      </c>
      <c r="O12376" t="str">
        <f t="shared" si="725"/>
        <v/>
      </c>
    </row>
    <row r="12377" spans="1:15" hidden="1">
      <c r="A12377" s="41" t="s">
        <v>120</v>
      </c>
      <c r="B12377" s="46">
        <v>45842</v>
      </c>
      <c r="C12377" s="8" t="s">
        <v>13</v>
      </c>
      <c r="D12377" s="8" t="s">
        <v>14</v>
      </c>
      <c r="E12377" s="8" t="s">
        <v>14</v>
      </c>
      <c r="F12377" s="9">
        <f t="shared" si="720"/>
        <v>-900000</v>
      </c>
      <c r="G12377" s="9">
        <v>-9</v>
      </c>
      <c r="H12377" s="10">
        <v>-972666</v>
      </c>
      <c r="I12377" s="11">
        <f t="shared" si="721"/>
        <v>15692085279.90554</v>
      </c>
      <c r="J12377" s="11">
        <f t="shared" si="722"/>
        <v>151814</v>
      </c>
      <c r="K12377" s="11">
        <f t="shared" si="723"/>
        <v>103363.88791485332</v>
      </c>
      <c r="L12377" s="12">
        <f t="shared" si="724"/>
        <v>42391.008766320185</v>
      </c>
      <c r="M12377" s="11">
        <f>COUNTIF(E$2:$E12377,E12377)</f>
        <v>2258</v>
      </c>
      <c r="O12377" t="str">
        <f t="shared" si="725"/>
        <v/>
      </c>
    </row>
    <row r="12378" spans="1:15" hidden="1">
      <c r="A12378" s="41" t="s">
        <v>120</v>
      </c>
      <c r="B12378" s="46">
        <v>45842</v>
      </c>
      <c r="C12378" s="8" t="s">
        <v>13</v>
      </c>
      <c r="D12378" s="8" t="s">
        <v>46</v>
      </c>
      <c r="E12378" s="8" t="s">
        <v>46</v>
      </c>
      <c r="F12378" s="9">
        <f t="shared" si="720"/>
        <v>-9600000</v>
      </c>
      <c r="G12378" s="9">
        <v>-96</v>
      </c>
      <c r="H12378" s="10">
        <v>-10026144</v>
      </c>
      <c r="I12378" s="11">
        <f t="shared" si="721"/>
        <v>1858451366.5926857</v>
      </c>
      <c r="J12378" s="11">
        <f t="shared" si="722"/>
        <v>17916</v>
      </c>
      <c r="K12378" s="11">
        <f t="shared" si="723"/>
        <v>103731.37790760692</v>
      </c>
      <c r="L12378" s="12">
        <f t="shared" si="724"/>
        <v>67931.720869734883</v>
      </c>
      <c r="M12378" s="11">
        <f>COUNTIF(E$2:$E12378,E12378)</f>
        <v>3654</v>
      </c>
      <c r="O12378" t="str">
        <f t="shared" si="725"/>
        <v/>
      </c>
    </row>
    <row r="12379" spans="1:15" hidden="1">
      <c r="A12379" s="41" t="s">
        <v>120</v>
      </c>
      <c r="B12379" s="46">
        <v>45842</v>
      </c>
      <c r="C12379" s="8" t="s">
        <v>13</v>
      </c>
      <c r="D12379" s="8" t="s">
        <v>46</v>
      </c>
      <c r="E12379" s="8" t="s">
        <v>46</v>
      </c>
      <c r="F12379" s="9">
        <f t="shared" si="720"/>
        <v>-900000</v>
      </c>
      <c r="G12379" s="9">
        <v>-9</v>
      </c>
      <c r="H12379" s="10">
        <v>-939951</v>
      </c>
      <c r="I12379" s="11">
        <f t="shared" si="721"/>
        <v>1857517784.1915174</v>
      </c>
      <c r="J12379" s="11">
        <f t="shared" si="722"/>
        <v>17907</v>
      </c>
      <c r="K12379" s="11">
        <f t="shared" si="723"/>
        <v>103731.37790760692</v>
      </c>
      <c r="L12379" s="12">
        <f t="shared" si="724"/>
        <v>6368.5988315377617</v>
      </c>
      <c r="M12379" s="11">
        <f>COUNTIF(E$2:$E12379,E12379)</f>
        <v>3655</v>
      </c>
      <c r="O12379" t="str">
        <f t="shared" si="725"/>
        <v/>
      </c>
    </row>
    <row r="12380" spans="1:15" hidden="1">
      <c r="A12380" s="41" t="s">
        <v>120</v>
      </c>
      <c r="B12380" s="46">
        <v>45842</v>
      </c>
      <c r="C12380" s="8" t="s">
        <v>13</v>
      </c>
      <c r="D12380" s="8" t="s">
        <v>46</v>
      </c>
      <c r="E12380" s="8" t="s">
        <v>46</v>
      </c>
      <c r="F12380" s="9">
        <f t="shared" si="720"/>
        <v>-22100000</v>
      </c>
      <c r="G12380" s="9">
        <v>-221</v>
      </c>
      <c r="H12380" s="10">
        <v>-23081019</v>
      </c>
      <c r="I12380" s="11">
        <f t="shared" si="721"/>
        <v>1834593149.6739361</v>
      </c>
      <c r="J12380" s="11">
        <f t="shared" si="722"/>
        <v>17686</v>
      </c>
      <c r="K12380" s="11">
        <f t="shared" si="723"/>
        <v>103731.37790760692</v>
      </c>
      <c r="L12380" s="12">
        <f t="shared" si="724"/>
        <v>156384.48241887242</v>
      </c>
      <c r="M12380" s="11">
        <f>COUNTIF(E$2:$E12380,E12380)</f>
        <v>3656</v>
      </c>
      <c r="O12380" t="str">
        <f t="shared" si="725"/>
        <v/>
      </c>
    </row>
    <row r="12381" spans="1:15" hidden="1">
      <c r="A12381" s="41" t="s">
        <v>120</v>
      </c>
      <c r="B12381" s="46">
        <v>45842</v>
      </c>
      <c r="C12381" s="8" t="s">
        <v>13</v>
      </c>
      <c r="D12381" s="8" t="s">
        <v>48</v>
      </c>
      <c r="E12381" s="8" t="s">
        <v>48</v>
      </c>
      <c r="F12381" s="9">
        <f t="shared" si="720"/>
        <v>900000</v>
      </c>
      <c r="G12381" s="9">
        <v>9</v>
      </c>
      <c r="H12381" s="10">
        <v>996372</v>
      </c>
      <c r="I12381" s="11">
        <f t="shared" si="721"/>
        <v>11327434283.022198</v>
      </c>
      <c r="J12381" s="11">
        <f t="shared" si="722"/>
        <v>106161</v>
      </c>
      <c r="K12381" s="11">
        <f t="shared" si="723"/>
        <v>106700.52357289587</v>
      </c>
      <c r="L12381" s="12">
        <f t="shared" si="724"/>
        <v>0</v>
      </c>
      <c r="M12381" s="11">
        <f>COUNTIF(E$2:$E12381,E12381)</f>
        <v>639</v>
      </c>
      <c r="O12381" t="str">
        <f t="shared" si="725"/>
        <v/>
      </c>
    </row>
    <row r="12382" spans="1:15" hidden="1">
      <c r="A12382" s="41" t="s">
        <v>120</v>
      </c>
      <c r="B12382" s="46">
        <v>45842</v>
      </c>
      <c r="C12382" s="8" t="s">
        <v>13</v>
      </c>
      <c r="D12382" s="8" t="s">
        <v>46</v>
      </c>
      <c r="E12382" s="8" t="s">
        <v>46</v>
      </c>
      <c r="F12382" s="9">
        <f t="shared" si="720"/>
        <v>-900000</v>
      </c>
      <c r="G12382" s="9">
        <v>-9</v>
      </c>
      <c r="H12382" s="10">
        <v>-939951</v>
      </c>
      <c r="I12382" s="11">
        <f t="shared" si="721"/>
        <v>1833659567.2727678</v>
      </c>
      <c r="J12382" s="11">
        <f t="shared" si="722"/>
        <v>17677</v>
      </c>
      <c r="K12382" s="11">
        <f t="shared" si="723"/>
        <v>103731.37790760692</v>
      </c>
      <c r="L12382" s="12">
        <f t="shared" si="724"/>
        <v>6368.5988315377617</v>
      </c>
      <c r="M12382" s="11">
        <f>COUNTIF(E$2:$E12382,E12382)</f>
        <v>3657</v>
      </c>
      <c r="O12382" t="str">
        <f t="shared" si="725"/>
        <v/>
      </c>
    </row>
    <row r="12383" spans="1:15" hidden="1">
      <c r="A12383" s="41" t="s">
        <v>120</v>
      </c>
      <c r="B12383" s="46">
        <v>45842</v>
      </c>
      <c r="C12383" s="8" t="s">
        <v>13</v>
      </c>
      <c r="D12383" s="8" t="s">
        <v>46</v>
      </c>
      <c r="E12383" s="8" t="s">
        <v>46</v>
      </c>
      <c r="F12383" s="9">
        <f t="shared" si="720"/>
        <v>-2800000</v>
      </c>
      <c r="G12383" s="9">
        <v>-28</v>
      </c>
      <c r="H12383" s="10">
        <v>-2924292</v>
      </c>
      <c r="I12383" s="11">
        <f t="shared" si="721"/>
        <v>1830755088.6913548</v>
      </c>
      <c r="J12383" s="11">
        <f t="shared" si="722"/>
        <v>17649</v>
      </c>
      <c r="K12383" s="11">
        <f t="shared" si="723"/>
        <v>103731.37790760692</v>
      </c>
      <c r="L12383" s="12">
        <f t="shared" si="724"/>
        <v>19813.418587006163</v>
      </c>
      <c r="M12383" s="11">
        <f>COUNTIF(E$2:$E12383,E12383)</f>
        <v>3658</v>
      </c>
      <c r="O12383" t="str">
        <f t="shared" si="725"/>
        <v/>
      </c>
    </row>
    <row r="12384" spans="1:15" hidden="1">
      <c r="A12384" s="41" t="s">
        <v>120</v>
      </c>
      <c r="B12384" s="46">
        <v>45842</v>
      </c>
      <c r="C12384" s="8" t="s">
        <v>13</v>
      </c>
      <c r="D12384" s="8" t="s">
        <v>46</v>
      </c>
      <c r="E12384" s="8" t="s">
        <v>46</v>
      </c>
      <c r="F12384" s="9">
        <f t="shared" si="720"/>
        <v>-14300000</v>
      </c>
      <c r="G12384" s="9">
        <v>-143</v>
      </c>
      <c r="H12384" s="10">
        <v>-14934777</v>
      </c>
      <c r="I12384" s="11">
        <f t="shared" si="721"/>
        <v>1815921501.6505671</v>
      </c>
      <c r="J12384" s="11">
        <f t="shared" si="722"/>
        <v>17506</v>
      </c>
      <c r="K12384" s="11">
        <f t="shared" si="723"/>
        <v>103731.37790760692</v>
      </c>
      <c r="L12384" s="12">
        <f t="shared" si="724"/>
        <v>101189.95921221003</v>
      </c>
      <c r="M12384" s="11">
        <f>COUNTIF(E$2:$E12384,E12384)</f>
        <v>3659</v>
      </c>
      <c r="O12384" t="str">
        <f t="shared" si="725"/>
        <v/>
      </c>
    </row>
    <row r="12385" spans="1:15" hidden="1">
      <c r="A12385" s="41" t="s">
        <v>120</v>
      </c>
      <c r="B12385" s="46">
        <v>45842</v>
      </c>
      <c r="C12385" s="8" t="s">
        <v>13</v>
      </c>
      <c r="D12385" s="8" t="s">
        <v>46</v>
      </c>
      <c r="E12385" s="8" t="s">
        <v>46</v>
      </c>
      <c r="F12385" s="9">
        <f t="shared" si="720"/>
        <v>-47800000</v>
      </c>
      <c r="G12385" s="9">
        <v>-478</v>
      </c>
      <c r="H12385" s="10">
        <v>-49921842</v>
      </c>
      <c r="I12385" s="11">
        <f t="shared" si="721"/>
        <v>1766337903.010731</v>
      </c>
      <c r="J12385" s="11">
        <f t="shared" si="722"/>
        <v>17028</v>
      </c>
      <c r="K12385" s="11">
        <f t="shared" si="723"/>
        <v>103731.37790760692</v>
      </c>
      <c r="L12385" s="12">
        <f t="shared" si="724"/>
        <v>338243.36016388983</v>
      </c>
      <c r="M12385" s="11">
        <f>COUNTIF(E$2:$E12385,E12385)</f>
        <v>3660</v>
      </c>
      <c r="O12385" t="str">
        <f t="shared" si="725"/>
        <v/>
      </c>
    </row>
    <row r="12386" spans="1:15" hidden="1">
      <c r="A12386" s="41" t="s">
        <v>120</v>
      </c>
      <c r="B12386" s="46">
        <v>45842</v>
      </c>
      <c r="C12386" s="8" t="s">
        <v>13</v>
      </c>
      <c r="D12386" s="8" t="s">
        <v>48</v>
      </c>
      <c r="E12386" s="8" t="s">
        <v>48</v>
      </c>
      <c r="F12386" s="9">
        <f t="shared" si="720"/>
        <v>1800000</v>
      </c>
      <c r="G12386" s="9">
        <v>18</v>
      </c>
      <c r="H12386" s="10">
        <v>1993014</v>
      </c>
      <c r="I12386" s="11">
        <f t="shared" si="721"/>
        <v>11329427297.022198</v>
      </c>
      <c r="J12386" s="11">
        <f t="shared" si="722"/>
        <v>106179</v>
      </c>
      <c r="K12386" s="11">
        <f t="shared" si="723"/>
        <v>106701.20548340253</v>
      </c>
      <c r="L12386" s="12">
        <f t="shared" si="724"/>
        <v>0</v>
      </c>
      <c r="M12386" s="11">
        <f>COUNTIF(E$2:$E12386,E12386)</f>
        <v>640</v>
      </c>
      <c r="O12386" t="str">
        <f t="shared" si="725"/>
        <v/>
      </c>
    </row>
    <row r="12387" spans="1:15" hidden="1">
      <c r="A12387" s="41" t="s">
        <v>120</v>
      </c>
      <c r="B12387" s="46">
        <v>45842</v>
      </c>
      <c r="C12387" s="8" t="s">
        <v>13</v>
      </c>
      <c r="D12387" s="8" t="s">
        <v>15</v>
      </c>
      <c r="E12387" s="8" t="s">
        <v>15</v>
      </c>
      <c r="F12387" s="9">
        <f t="shared" si="720"/>
        <v>1800000</v>
      </c>
      <c r="G12387" s="9">
        <v>18</v>
      </c>
      <c r="H12387" s="10">
        <v>1970406</v>
      </c>
      <c r="I12387" s="11">
        <f t="shared" si="721"/>
        <v>1051138283.1447833</v>
      </c>
      <c r="J12387" s="11">
        <f t="shared" si="722"/>
        <v>9654</v>
      </c>
      <c r="K12387" s="11">
        <f t="shared" si="723"/>
        <v>108881.11488966059</v>
      </c>
      <c r="L12387" s="12">
        <f t="shared" si="724"/>
        <v>0</v>
      </c>
      <c r="M12387" s="11">
        <f>COUNTIF(E$2:$E12387,E12387)</f>
        <v>3886</v>
      </c>
      <c r="O12387" t="str">
        <f t="shared" si="725"/>
        <v/>
      </c>
    </row>
    <row r="12388" spans="1:15" hidden="1">
      <c r="A12388" s="41" t="s">
        <v>120</v>
      </c>
      <c r="B12388" s="46">
        <v>45842</v>
      </c>
      <c r="C12388" s="8" t="s">
        <v>13</v>
      </c>
      <c r="D12388" s="8" t="s">
        <v>15</v>
      </c>
      <c r="E12388" s="8" t="s">
        <v>15</v>
      </c>
      <c r="F12388" s="9">
        <f t="shared" si="720"/>
        <v>900000</v>
      </c>
      <c r="G12388" s="9">
        <v>9</v>
      </c>
      <c r="H12388" s="10">
        <v>985194</v>
      </c>
      <c r="I12388" s="11">
        <f t="shared" si="721"/>
        <v>1052123477.1447833</v>
      </c>
      <c r="J12388" s="11">
        <f t="shared" si="722"/>
        <v>9663</v>
      </c>
      <c r="K12388" s="11">
        <f t="shared" si="723"/>
        <v>108881.65964449791</v>
      </c>
      <c r="L12388" s="12">
        <f t="shared" si="724"/>
        <v>0</v>
      </c>
      <c r="M12388" s="11">
        <f>COUNTIF(E$2:$E12388,E12388)</f>
        <v>3887</v>
      </c>
      <c r="O12388" t="str">
        <f t="shared" si="725"/>
        <v/>
      </c>
    </row>
    <row r="12389" spans="1:15" hidden="1">
      <c r="A12389" s="41" t="s">
        <v>120</v>
      </c>
      <c r="B12389" s="46">
        <v>45842</v>
      </c>
      <c r="C12389" s="8" t="s">
        <v>13</v>
      </c>
      <c r="D12389" s="8" t="s">
        <v>15</v>
      </c>
      <c r="E12389" s="8" t="s">
        <v>15</v>
      </c>
      <c r="F12389" s="9">
        <f t="shared" si="720"/>
        <v>3700000</v>
      </c>
      <c r="G12389" s="9">
        <v>37</v>
      </c>
      <c r="H12389" s="10">
        <v>4050279</v>
      </c>
      <c r="I12389" s="11">
        <f t="shared" si="721"/>
        <v>1056173756.1447833</v>
      </c>
      <c r="J12389" s="11">
        <f t="shared" si="722"/>
        <v>9700</v>
      </c>
      <c r="K12389" s="11">
        <f t="shared" si="723"/>
        <v>108883.89238606014</v>
      </c>
      <c r="L12389" s="12">
        <f t="shared" si="724"/>
        <v>0</v>
      </c>
      <c r="M12389" s="11">
        <f>COUNTIF(E$2:$E12389,E12389)</f>
        <v>3888</v>
      </c>
      <c r="O12389" t="str">
        <f t="shared" si="725"/>
        <v/>
      </c>
    </row>
    <row r="12390" spans="1:15" hidden="1">
      <c r="A12390" s="41" t="s">
        <v>120</v>
      </c>
      <c r="B12390" s="46">
        <v>45842</v>
      </c>
      <c r="C12390" s="8" t="s">
        <v>13</v>
      </c>
      <c r="D12390" s="8" t="s">
        <v>15</v>
      </c>
      <c r="E12390" s="8" t="s">
        <v>15</v>
      </c>
      <c r="F12390" s="9">
        <f t="shared" si="720"/>
        <v>900000</v>
      </c>
      <c r="G12390" s="9">
        <v>9</v>
      </c>
      <c r="H12390" s="10">
        <v>985194</v>
      </c>
      <c r="I12390" s="11">
        <f t="shared" si="721"/>
        <v>1057158950.1447833</v>
      </c>
      <c r="J12390" s="11">
        <f t="shared" si="722"/>
        <v>9709</v>
      </c>
      <c r="K12390" s="11">
        <f t="shared" si="723"/>
        <v>108884.43198524907</v>
      </c>
      <c r="L12390" s="12">
        <f t="shared" si="724"/>
        <v>0</v>
      </c>
      <c r="M12390" s="11">
        <f>COUNTIF(E$2:$E12390,E12390)</f>
        <v>3889</v>
      </c>
      <c r="O12390" t="str">
        <f t="shared" si="725"/>
        <v/>
      </c>
    </row>
    <row r="12391" spans="1:15" hidden="1">
      <c r="A12391" s="41" t="s">
        <v>120</v>
      </c>
      <c r="B12391" s="46">
        <v>45842</v>
      </c>
      <c r="C12391" s="8" t="s">
        <v>13</v>
      </c>
      <c r="D12391" s="8" t="s">
        <v>15</v>
      </c>
      <c r="E12391" s="8" t="s">
        <v>15</v>
      </c>
      <c r="F12391" s="9">
        <f t="shared" si="720"/>
        <v>900000</v>
      </c>
      <c r="G12391" s="9">
        <v>9</v>
      </c>
      <c r="H12391" s="10">
        <v>985194</v>
      </c>
      <c r="I12391" s="11">
        <f t="shared" si="721"/>
        <v>1058144144.1447833</v>
      </c>
      <c r="J12391" s="11">
        <f t="shared" si="722"/>
        <v>9718</v>
      </c>
      <c r="K12391" s="11">
        <f t="shared" si="723"/>
        <v>108884.97058497461</v>
      </c>
      <c r="L12391" s="12">
        <f t="shared" si="724"/>
        <v>0</v>
      </c>
      <c r="M12391" s="11">
        <f>COUNTIF(E$2:$E12391,E12391)</f>
        <v>3890</v>
      </c>
      <c r="O12391" t="str">
        <f t="shared" si="725"/>
        <v/>
      </c>
    </row>
    <row r="12392" spans="1:15" hidden="1">
      <c r="A12392" s="41" t="s">
        <v>120</v>
      </c>
      <c r="B12392" s="46">
        <v>45842</v>
      </c>
      <c r="C12392" s="8" t="s">
        <v>13</v>
      </c>
      <c r="D12392" s="8" t="s">
        <v>15</v>
      </c>
      <c r="E12392" s="8" t="s">
        <v>15</v>
      </c>
      <c r="F12392" s="9">
        <f t="shared" si="720"/>
        <v>1800000</v>
      </c>
      <c r="G12392" s="9">
        <v>18</v>
      </c>
      <c r="H12392" s="10">
        <v>1970406</v>
      </c>
      <c r="I12392" s="11">
        <f t="shared" si="721"/>
        <v>1060114550.1447833</v>
      </c>
      <c r="J12392" s="11">
        <f t="shared" si="722"/>
        <v>9736</v>
      </c>
      <c r="K12392" s="11">
        <f t="shared" si="723"/>
        <v>108886.0466459309</v>
      </c>
      <c r="L12392" s="12">
        <f t="shared" si="724"/>
        <v>0</v>
      </c>
      <c r="M12392" s="11">
        <f>COUNTIF(E$2:$E12392,E12392)</f>
        <v>3891</v>
      </c>
      <c r="O12392" t="str">
        <f t="shared" si="725"/>
        <v/>
      </c>
    </row>
    <row r="12393" spans="1:15" hidden="1">
      <c r="A12393" s="41" t="s">
        <v>120</v>
      </c>
      <c r="B12393" s="46">
        <v>45842</v>
      </c>
      <c r="C12393" s="8" t="s">
        <v>13</v>
      </c>
      <c r="D12393" s="8" t="s">
        <v>15</v>
      </c>
      <c r="E12393" s="8" t="s">
        <v>15</v>
      </c>
      <c r="F12393" s="9">
        <f t="shared" si="720"/>
        <v>900000</v>
      </c>
      <c r="G12393" s="9">
        <v>9</v>
      </c>
      <c r="H12393" s="10">
        <v>985194</v>
      </c>
      <c r="I12393" s="11">
        <f t="shared" si="721"/>
        <v>1061099744.1447833</v>
      </c>
      <c r="J12393" s="11">
        <f t="shared" si="722"/>
        <v>9745</v>
      </c>
      <c r="K12393" s="11">
        <f t="shared" si="723"/>
        <v>108886.5822621635</v>
      </c>
      <c r="L12393" s="12">
        <f t="shared" si="724"/>
        <v>0</v>
      </c>
      <c r="M12393" s="11">
        <f>COUNTIF(E$2:$E12393,E12393)</f>
        <v>3892</v>
      </c>
      <c r="O12393" t="str">
        <f t="shared" si="725"/>
        <v/>
      </c>
    </row>
    <row r="12394" spans="1:15" hidden="1">
      <c r="A12394" s="41" t="s">
        <v>120</v>
      </c>
      <c r="B12394" s="46">
        <v>45842</v>
      </c>
      <c r="C12394" s="8" t="s">
        <v>13</v>
      </c>
      <c r="D12394" s="8" t="s">
        <v>15</v>
      </c>
      <c r="E12394" s="8" t="s">
        <v>15</v>
      </c>
      <c r="F12394" s="9">
        <f t="shared" si="720"/>
        <v>4800000</v>
      </c>
      <c r="G12394" s="9">
        <v>48</v>
      </c>
      <c r="H12394" s="10">
        <v>5254416</v>
      </c>
      <c r="I12394" s="11">
        <f t="shared" si="721"/>
        <v>1066354160.1447833</v>
      </c>
      <c r="J12394" s="11">
        <f t="shared" si="722"/>
        <v>9793</v>
      </c>
      <c r="K12394" s="11">
        <f t="shared" si="723"/>
        <v>108889.42715662037</v>
      </c>
      <c r="L12394" s="12">
        <f t="shared" si="724"/>
        <v>0</v>
      </c>
      <c r="M12394" s="11">
        <f>COUNTIF(E$2:$E12394,E12394)</f>
        <v>3893</v>
      </c>
      <c r="O12394" t="str">
        <f t="shared" si="725"/>
        <v/>
      </c>
    </row>
    <row r="12395" spans="1:15" hidden="1">
      <c r="A12395" s="41" t="s">
        <v>120</v>
      </c>
      <c r="B12395" s="46">
        <v>45842</v>
      </c>
      <c r="C12395" s="8" t="s">
        <v>13</v>
      </c>
      <c r="D12395" s="8" t="s">
        <v>15</v>
      </c>
      <c r="E12395" s="8" t="s">
        <v>15</v>
      </c>
      <c r="F12395" s="9">
        <f t="shared" ref="F12395:F12458" si="726">100000*G12395</f>
        <v>4700000</v>
      </c>
      <c r="G12395" s="9">
        <v>47</v>
      </c>
      <c r="H12395" s="10">
        <v>5144949</v>
      </c>
      <c r="I12395" s="11">
        <f t="shared" ref="I12395:I12458" si="727">IF(H12395&gt;=0,IF(M12395=1,H12395,SUMIFS(I:I,E:E,E12395,M:M,M12395-1)+H12395),SUMIFS(I:I,E:E,E12395,M:M,M12395-1)+K12395*G12395)</f>
        <v>1071499109.1447833</v>
      </c>
      <c r="J12395" s="11">
        <f t="shared" ref="J12395:J12458" si="728">IF(M12395=1,G12395,SUMIFS($J:$J,$E:$E,E12395,$M:$M,M12395-1)+G12395)</f>
        <v>9840</v>
      </c>
      <c r="K12395" s="11">
        <f t="shared" ref="K12395:K12458" si="729">IF(H12395&gt;=0,I12395/J12395,SUMIFS($K:$K,$E:$E,E12395,$M:$M,M12395-1))</f>
        <v>108892.18588869748</v>
      </c>
      <c r="L12395" s="12">
        <f t="shared" si="724"/>
        <v>0</v>
      </c>
      <c r="M12395" s="11">
        <f>COUNTIF(E$2:$E12395,E12395)</f>
        <v>3894</v>
      </c>
      <c r="O12395" t="str">
        <f t="shared" si="725"/>
        <v/>
      </c>
    </row>
    <row r="12396" spans="1:15" hidden="1">
      <c r="A12396" s="41" t="s">
        <v>120</v>
      </c>
      <c r="B12396" s="46">
        <v>45842</v>
      </c>
      <c r="C12396" s="8" t="s">
        <v>13</v>
      </c>
      <c r="D12396" s="8" t="s">
        <v>15</v>
      </c>
      <c r="E12396" s="8" t="s">
        <v>15</v>
      </c>
      <c r="F12396" s="9">
        <f t="shared" si="726"/>
        <v>1000000</v>
      </c>
      <c r="G12396" s="9">
        <v>10</v>
      </c>
      <c r="H12396" s="10">
        <v>1094660</v>
      </c>
      <c r="I12396" s="11">
        <f t="shared" si="727"/>
        <v>1072593769.1447833</v>
      </c>
      <c r="J12396" s="11">
        <f t="shared" si="728"/>
        <v>9850</v>
      </c>
      <c r="K12396" s="11">
        <f t="shared" si="729"/>
        <v>108892.76844109474</v>
      </c>
      <c r="L12396" s="12">
        <f t="shared" si="724"/>
        <v>0</v>
      </c>
      <c r="M12396" s="11">
        <f>COUNTIF(E$2:$E12396,E12396)</f>
        <v>3895</v>
      </c>
      <c r="O12396" t="str">
        <f t="shared" si="725"/>
        <v/>
      </c>
    </row>
    <row r="12397" spans="1:15" hidden="1">
      <c r="A12397" s="41" t="s">
        <v>120</v>
      </c>
      <c r="B12397" s="46">
        <v>45842</v>
      </c>
      <c r="C12397" s="8" t="s">
        <v>13</v>
      </c>
      <c r="D12397" s="8" t="s">
        <v>14</v>
      </c>
      <c r="E12397" s="8" t="s">
        <v>14</v>
      </c>
      <c r="F12397" s="9">
        <f t="shared" si="726"/>
        <v>2800000</v>
      </c>
      <c r="G12397" s="9">
        <v>28</v>
      </c>
      <c r="H12397" s="10">
        <v>3005940</v>
      </c>
      <c r="I12397" s="11">
        <f t="shared" si="727"/>
        <v>15695091219.90554</v>
      </c>
      <c r="J12397" s="11">
        <f t="shared" si="728"/>
        <v>151842</v>
      </c>
      <c r="K12397" s="11">
        <f t="shared" si="729"/>
        <v>103364.62388473243</v>
      </c>
      <c r="L12397" s="12">
        <f t="shared" si="724"/>
        <v>0</v>
      </c>
      <c r="M12397" s="11">
        <f>COUNTIF(E$2:$E12397,E12397)</f>
        <v>2259</v>
      </c>
      <c r="O12397" t="str">
        <f t="shared" si="725"/>
        <v/>
      </c>
    </row>
    <row r="12398" spans="1:15" hidden="1">
      <c r="A12398" s="41" t="s">
        <v>120</v>
      </c>
      <c r="B12398" s="46">
        <v>45842</v>
      </c>
      <c r="C12398" s="8" t="s">
        <v>13</v>
      </c>
      <c r="D12398" s="8" t="s">
        <v>14</v>
      </c>
      <c r="E12398" s="8" t="s">
        <v>14</v>
      </c>
      <c r="F12398" s="9">
        <f t="shared" si="726"/>
        <v>4700000</v>
      </c>
      <c r="G12398" s="9">
        <v>47</v>
      </c>
      <c r="H12398" s="10">
        <v>5045685</v>
      </c>
      <c r="I12398" s="11">
        <f t="shared" si="727"/>
        <v>15700136904.90554</v>
      </c>
      <c r="J12398" s="11">
        <f t="shared" si="728"/>
        <v>151889</v>
      </c>
      <c r="K12398" s="11">
        <f t="shared" si="729"/>
        <v>103365.8586527368</v>
      </c>
      <c r="L12398" s="12">
        <f t="shared" si="724"/>
        <v>0</v>
      </c>
      <c r="M12398" s="11">
        <f>COUNTIF(E$2:$E12398,E12398)</f>
        <v>2260</v>
      </c>
      <c r="O12398" t="str">
        <f t="shared" si="725"/>
        <v/>
      </c>
    </row>
    <row r="12399" spans="1:15" hidden="1">
      <c r="A12399" s="41" t="s">
        <v>120</v>
      </c>
      <c r="B12399" s="46">
        <v>45842</v>
      </c>
      <c r="C12399" s="8" t="s">
        <v>13</v>
      </c>
      <c r="D12399" s="8" t="s">
        <v>14</v>
      </c>
      <c r="E12399" s="8" t="s">
        <v>14</v>
      </c>
      <c r="F12399" s="9">
        <f t="shared" si="726"/>
        <v>900000</v>
      </c>
      <c r="G12399" s="9">
        <v>9</v>
      </c>
      <c r="H12399" s="10">
        <v>966195</v>
      </c>
      <c r="I12399" s="11">
        <f t="shared" si="727"/>
        <v>15701103099.90554</v>
      </c>
      <c r="J12399" s="11">
        <f t="shared" si="728"/>
        <v>151898</v>
      </c>
      <c r="K12399" s="11">
        <f t="shared" si="729"/>
        <v>103366.09501050402</v>
      </c>
      <c r="L12399" s="12">
        <f t="shared" si="724"/>
        <v>0</v>
      </c>
      <c r="M12399" s="11">
        <f>COUNTIF(E$2:$E12399,E12399)</f>
        <v>2261</v>
      </c>
      <c r="O12399" t="str">
        <f t="shared" si="725"/>
        <v/>
      </c>
    </row>
    <row r="12400" spans="1:15" hidden="1">
      <c r="A12400" s="41" t="s">
        <v>120</v>
      </c>
      <c r="B12400" s="46">
        <v>45842</v>
      </c>
      <c r="C12400" s="8" t="s">
        <v>13</v>
      </c>
      <c r="D12400" s="8" t="s">
        <v>46</v>
      </c>
      <c r="E12400" s="8" t="s">
        <v>46</v>
      </c>
      <c r="F12400" s="9">
        <f t="shared" si="726"/>
        <v>-900000</v>
      </c>
      <c r="G12400" s="9">
        <v>-9</v>
      </c>
      <c r="H12400" s="10">
        <v>-939951</v>
      </c>
      <c r="I12400" s="11">
        <f t="shared" si="727"/>
        <v>1765404320.6095626</v>
      </c>
      <c r="J12400" s="11">
        <f t="shared" si="728"/>
        <v>17019</v>
      </c>
      <c r="K12400" s="11">
        <f t="shared" si="729"/>
        <v>103731.37790760692</v>
      </c>
      <c r="L12400" s="12">
        <f t="shared" si="724"/>
        <v>6368.5988315377617</v>
      </c>
      <c r="M12400" s="11">
        <f>COUNTIF(E$2:$E12400,E12400)</f>
        <v>3661</v>
      </c>
      <c r="O12400" t="str">
        <f t="shared" si="725"/>
        <v/>
      </c>
    </row>
    <row r="12401" spans="1:15" hidden="1">
      <c r="A12401" s="41" t="s">
        <v>120</v>
      </c>
      <c r="B12401" s="46">
        <v>45842</v>
      </c>
      <c r="C12401" s="8" t="s">
        <v>13</v>
      </c>
      <c r="D12401" s="8" t="s">
        <v>46</v>
      </c>
      <c r="E12401" s="8" t="s">
        <v>46</v>
      </c>
      <c r="F12401" s="9">
        <f t="shared" si="726"/>
        <v>-2000000</v>
      </c>
      <c r="G12401" s="9">
        <v>-20</v>
      </c>
      <c r="H12401" s="10">
        <v>-2088780</v>
      </c>
      <c r="I12401" s="11">
        <f t="shared" si="727"/>
        <v>1763329693.0514104</v>
      </c>
      <c r="J12401" s="11">
        <f t="shared" si="728"/>
        <v>16999</v>
      </c>
      <c r="K12401" s="11">
        <f t="shared" si="729"/>
        <v>103731.37790760692</v>
      </c>
      <c r="L12401" s="12">
        <f t="shared" ref="L12401:L12464" si="730">IF(G12401&lt;0,K12401*G12401-H12401,0)</f>
        <v>14152.441847861744</v>
      </c>
      <c r="M12401" s="11">
        <f>COUNTIF(E$2:$E12401,E12401)</f>
        <v>3662</v>
      </c>
      <c r="O12401" t="str">
        <f t="shared" si="725"/>
        <v/>
      </c>
    </row>
    <row r="12402" spans="1:15" hidden="1">
      <c r="A12402" s="41" t="s">
        <v>120</v>
      </c>
      <c r="B12402" s="46">
        <v>45842</v>
      </c>
      <c r="C12402" s="8" t="s">
        <v>13</v>
      </c>
      <c r="D12402" s="8" t="s">
        <v>46</v>
      </c>
      <c r="E12402" s="8" t="s">
        <v>46</v>
      </c>
      <c r="F12402" s="9">
        <f t="shared" si="726"/>
        <v>8100000</v>
      </c>
      <c r="G12402" s="9">
        <v>81</v>
      </c>
      <c r="H12402" s="10">
        <v>8401644</v>
      </c>
      <c r="I12402" s="11">
        <f t="shared" si="727"/>
        <v>1771731337.0514104</v>
      </c>
      <c r="J12402" s="11">
        <f t="shared" si="728"/>
        <v>17080</v>
      </c>
      <c r="K12402" s="11">
        <f t="shared" si="729"/>
        <v>103731.34291870084</v>
      </c>
      <c r="L12402" s="12">
        <f t="shared" si="730"/>
        <v>0</v>
      </c>
      <c r="M12402" s="11">
        <f>COUNTIF(E$2:$E12402,E12402)</f>
        <v>3663</v>
      </c>
      <c r="O12402" t="str">
        <f t="shared" si="725"/>
        <v/>
      </c>
    </row>
    <row r="12403" spans="1:15" hidden="1">
      <c r="A12403" s="41" t="s">
        <v>120</v>
      </c>
      <c r="B12403" s="46">
        <v>45842</v>
      </c>
      <c r="C12403" s="8" t="s">
        <v>13</v>
      </c>
      <c r="D12403" s="8" t="s">
        <v>46</v>
      </c>
      <c r="E12403" s="8" t="s">
        <v>46</v>
      </c>
      <c r="F12403" s="9">
        <f t="shared" si="726"/>
        <v>4500000</v>
      </c>
      <c r="G12403" s="9">
        <v>45</v>
      </c>
      <c r="H12403" s="10">
        <v>4662000</v>
      </c>
      <c r="I12403" s="11">
        <f t="shared" si="727"/>
        <v>1776393337.0514104</v>
      </c>
      <c r="J12403" s="11">
        <f t="shared" si="728"/>
        <v>17125</v>
      </c>
      <c r="K12403" s="11">
        <f t="shared" si="729"/>
        <v>103730.99778402397</v>
      </c>
      <c r="L12403" s="12">
        <f t="shared" si="730"/>
        <v>0</v>
      </c>
      <c r="M12403" s="11">
        <f>COUNTIF(E$2:$E12403,E12403)</f>
        <v>3664</v>
      </c>
      <c r="O12403" t="str">
        <f t="shared" si="725"/>
        <v/>
      </c>
    </row>
    <row r="12404" spans="1:15" hidden="1">
      <c r="A12404" s="41" t="s">
        <v>120</v>
      </c>
      <c r="B12404" s="46">
        <v>45842</v>
      </c>
      <c r="C12404" s="8" t="s">
        <v>13</v>
      </c>
      <c r="D12404" s="8" t="s">
        <v>46</v>
      </c>
      <c r="E12404" s="8" t="s">
        <v>46</v>
      </c>
      <c r="F12404" s="9">
        <f t="shared" si="726"/>
        <v>2800000</v>
      </c>
      <c r="G12404" s="9">
        <v>28</v>
      </c>
      <c r="H12404" s="10">
        <v>2920400</v>
      </c>
      <c r="I12404" s="11">
        <f t="shared" si="727"/>
        <v>1779313737.0514104</v>
      </c>
      <c r="J12404" s="11">
        <f t="shared" si="728"/>
        <v>17153</v>
      </c>
      <c r="K12404" s="11">
        <f t="shared" si="729"/>
        <v>103731.9266047578</v>
      </c>
      <c r="L12404" s="12">
        <f t="shared" si="730"/>
        <v>0</v>
      </c>
      <c r="M12404" s="11">
        <f>COUNTIF(E$2:$E12404,E12404)</f>
        <v>3665</v>
      </c>
      <c r="O12404" t="str">
        <f t="shared" si="725"/>
        <v/>
      </c>
    </row>
    <row r="12405" spans="1:15" hidden="1">
      <c r="A12405" s="41" t="s">
        <v>120</v>
      </c>
      <c r="B12405" s="46">
        <v>45842</v>
      </c>
      <c r="C12405" s="8" t="s">
        <v>13</v>
      </c>
      <c r="D12405" s="8" t="s">
        <v>46</v>
      </c>
      <c r="E12405" s="8" t="s">
        <v>46</v>
      </c>
      <c r="F12405" s="9">
        <f t="shared" si="726"/>
        <v>-1600000</v>
      </c>
      <c r="G12405" s="9">
        <v>-16</v>
      </c>
      <c r="H12405" s="10">
        <v>-1671024</v>
      </c>
      <c r="I12405" s="11">
        <f t="shared" si="727"/>
        <v>1777654026.2257342</v>
      </c>
      <c r="J12405" s="11">
        <f t="shared" si="728"/>
        <v>17137</v>
      </c>
      <c r="K12405" s="11">
        <f t="shared" si="729"/>
        <v>103731.9266047578</v>
      </c>
      <c r="L12405" s="12">
        <f t="shared" si="730"/>
        <v>11313.174323875224</v>
      </c>
      <c r="M12405" s="11">
        <f>COUNTIF(E$2:$E12405,E12405)</f>
        <v>3666</v>
      </c>
      <c r="O12405" t="str">
        <f t="shared" si="725"/>
        <v/>
      </c>
    </row>
    <row r="12406" spans="1:15" hidden="1">
      <c r="A12406" s="41" t="s">
        <v>120</v>
      </c>
      <c r="B12406" s="46">
        <v>45845</v>
      </c>
      <c r="C12406" s="8" t="s">
        <v>13</v>
      </c>
      <c r="D12406" s="8" t="s">
        <v>46</v>
      </c>
      <c r="E12406" s="8" t="s">
        <v>46</v>
      </c>
      <c r="F12406" s="9">
        <f t="shared" si="726"/>
        <v>50800000</v>
      </c>
      <c r="G12406" s="9">
        <v>508</v>
      </c>
      <c r="H12406" s="10">
        <v>53211984</v>
      </c>
      <c r="I12406" s="11">
        <f t="shared" si="727"/>
        <v>1830866010.2257342</v>
      </c>
      <c r="J12406" s="11">
        <f t="shared" si="728"/>
        <v>17645</v>
      </c>
      <c r="K12406" s="11">
        <f t="shared" si="729"/>
        <v>103761.1793837197</v>
      </c>
      <c r="L12406" s="12">
        <f t="shared" si="730"/>
        <v>0</v>
      </c>
      <c r="M12406" s="11">
        <f>COUNTIF(E$2:$E12406,E12406)</f>
        <v>3667</v>
      </c>
      <c r="O12406" t="str">
        <f t="shared" si="725"/>
        <v/>
      </c>
    </row>
    <row r="12407" spans="1:15" hidden="1">
      <c r="A12407" s="41" t="s">
        <v>120</v>
      </c>
      <c r="B12407" s="46">
        <v>45845</v>
      </c>
      <c r="C12407" s="8" t="s">
        <v>13</v>
      </c>
      <c r="D12407" s="8" t="s">
        <v>46</v>
      </c>
      <c r="E12407" s="8" t="s">
        <v>46</v>
      </c>
      <c r="F12407" s="9">
        <f t="shared" si="726"/>
        <v>31700000</v>
      </c>
      <c r="G12407" s="9">
        <v>317</v>
      </c>
      <c r="H12407" s="10">
        <v>33205116</v>
      </c>
      <c r="I12407" s="11">
        <f t="shared" si="727"/>
        <v>1864071126.2257342</v>
      </c>
      <c r="J12407" s="11">
        <f t="shared" si="728"/>
        <v>17962</v>
      </c>
      <c r="K12407" s="11">
        <f t="shared" si="729"/>
        <v>103778.59515787408</v>
      </c>
      <c r="L12407" s="12">
        <f t="shared" si="730"/>
        <v>0</v>
      </c>
      <c r="M12407" s="11">
        <f>COUNTIF(E$2:$E12407,E12407)</f>
        <v>3668</v>
      </c>
      <c r="O12407" t="str">
        <f t="shared" si="725"/>
        <v/>
      </c>
    </row>
    <row r="12408" spans="1:15" hidden="1">
      <c r="A12408" s="41" t="s">
        <v>120</v>
      </c>
      <c r="B12408" s="46">
        <v>45845</v>
      </c>
      <c r="C12408" s="8" t="s">
        <v>13</v>
      </c>
      <c r="D12408" s="8" t="s">
        <v>46</v>
      </c>
      <c r="E12408" s="8" t="s">
        <v>46</v>
      </c>
      <c r="F12408" s="9">
        <f t="shared" si="726"/>
        <v>3000000</v>
      </c>
      <c r="G12408" s="9">
        <v>30</v>
      </c>
      <c r="H12408" s="10">
        <v>3142440</v>
      </c>
      <c r="I12408" s="11">
        <f t="shared" si="727"/>
        <v>1867213566.2257342</v>
      </c>
      <c r="J12408" s="11">
        <f t="shared" si="728"/>
        <v>17992</v>
      </c>
      <c r="K12408" s="11">
        <f t="shared" si="729"/>
        <v>103780.2115510079</v>
      </c>
      <c r="L12408" s="12">
        <f t="shared" si="730"/>
        <v>0</v>
      </c>
      <c r="M12408" s="11">
        <f>COUNTIF(E$2:$E12408,E12408)</f>
        <v>3669</v>
      </c>
      <c r="O12408" t="str">
        <f t="shared" si="725"/>
        <v/>
      </c>
    </row>
    <row r="12409" spans="1:15" hidden="1">
      <c r="A12409" s="41" t="s">
        <v>120</v>
      </c>
      <c r="B12409" s="46">
        <v>45845</v>
      </c>
      <c r="C12409" s="8" t="s">
        <v>13</v>
      </c>
      <c r="D12409" s="8" t="s">
        <v>46</v>
      </c>
      <c r="E12409" s="8" t="s">
        <v>46</v>
      </c>
      <c r="F12409" s="9">
        <f t="shared" si="726"/>
        <v>-1900000</v>
      </c>
      <c r="G12409" s="9">
        <v>-19</v>
      </c>
      <c r="H12409" s="10">
        <v>-1984759</v>
      </c>
      <c r="I12409" s="11">
        <f t="shared" si="727"/>
        <v>1865241742.206265</v>
      </c>
      <c r="J12409" s="11">
        <f t="shared" si="728"/>
        <v>17973</v>
      </c>
      <c r="K12409" s="11">
        <f t="shared" si="729"/>
        <v>103780.2115510079</v>
      </c>
      <c r="L12409" s="12">
        <f t="shared" si="730"/>
        <v>12934.980530849891</v>
      </c>
      <c r="M12409" s="11">
        <f>COUNTIF(E$2:$E12409,E12409)</f>
        <v>3670</v>
      </c>
      <c r="O12409" t="str">
        <f t="shared" si="725"/>
        <v/>
      </c>
    </row>
    <row r="12410" spans="1:15" hidden="1">
      <c r="A12410" s="41" t="s">
        <v>120</v>
      </c>
      <c r="B12410" s="46">
        <v>45845</v>
      </c>
      <c r="C12410" s="8" t="s">
        <v>13</v>
      </c>
      <c r="D12410" s="8" t="s">
        <v>46</v>
      </c>
      <c r="E12410" s="8" t="s">
        <v>46</v>
      </c>
      <c r="F12410" s="9">
        <f t="shared" si="726"/>
        <v>-900000</v>
      </c>
      <c r="G12410" s="9">
        <v>-9</v>
      </c>
      <c r="H12410" s="10">
        <v>-940149</v>
      </c>
      <c r="I12410" s="11">
        <f t="shared" si="727"/>
        <v>1864307720.3023059</v>
      </c>
      <c r="J12410" s="11">
        <f t="shared" si="728"/>
        <v>17964</v>
      </c>
      <c r="K12410" s="11">
        <f t="shared" si="729"/>
        <v>103780.2115510079</v>
      </c>
      <c r="L12410" s="12">
        <f t="shared" si="730"/>
        <v>6127.0960409288527</v>
      </c>
      <c r="M12410" s="11">
        <f>COUNTIF(E$2:$E12410,E12410)</f>
        <v>3671</v>
      </c>
      <c r="O12410" t="str">
        <f t="shared" si="725"/>
        <v/>
      </c>
    </row>
    <row r="12411" spans="1:15" hidden="1">
      <c r="A12411" s="41" t="s">
        <v>120</v>
      </c>
      <c r="B12411" s="46">
        <v>45845</v>
      </c>
      <c r="C12411" s="8" t="s">
        <v>13</v>
      </c>
      <c r="D12411" s="8" t="s">
        <v>46</v>
      </c>
      <c r="E12411" s="8" t="s">
        <v>46</v>
      </c>
      <c r="F12411" s="9">
        <f t="shared" si="726"/>
        <v>-900000</v>
      </c>
      <c r="G12411" s="9">
        <v>-9</v>
      </c>
      <c r="H12411" s="10">
        <v>-940149</v>
      </c>
      <c r="I12411" s="11">
        <f t="shared" si="727"/>
        <v>1863373698.3983469</v>
      </c>
      <c r="J12411" s="11">
        <f t="shared" si="728"/>
        <v>17955</v>
      </c>
      <c r="K12411" s="11">
        <f t="shared" si="729"/>
        <v>103780.2115510079</v>
      </c>
      <c r="L12411" s="12">
        <f t="shared" si="730"/>
        <v>6127.0960409288527</v>
      </c>
      <c r="M12411" s="11">
        <f>COUNTIF(E$2:$E12411,E12411)</f>
        <v>3672</v>
      </c>
      <c r="O12411" t="str">
        <f t="shared" si="725"/>
        <v/>
      </c>
    </row>
    <row r="12412" spans="1:15" hidden="1">
      <c r="A12412" s="41" t="s">
        <v>120</v>
      </c>
      <c r="B12412" s="46">
        <v>45845</v>
      </c>
      <c r="C12412" s="8" t="s">
        <v>13</v>
      </c>
      <c r="D12412" s="8" t="s">
        <v>46</v>
      </c>
      <c r="E12412" s="8" t="s">
        <v>46</v>
      </c>
      <c r="F12412" s="9">
        <f t="shared" si="726"/>
        <v>-2800000</v>
      </c>
      <c r="G12412" s="9">
        <v>-28</v>
      </c>
      <c r="H12412" s="10">
        <v>-2924908</v>
      </c>
      <c r="I12412" s="11">
        <f t="shared" si="727"/>
        <v>1860467852.4749186</v>
      </c>
      <c r="J12412" s="11">
        <f t="shared" si="728"/>
        <v>17927</v>
      </c>
      <c r="K12412" s="11">
        <f t="shared" si="729"/>
        <v>103780.2115510079</v>
      </c>
      <c r="L12412" s="12">
        <f t="shared" si="730"/>
        <v>19062.07657177886</v>
      </c>
      <c r="M12412" s="11">
        <f>COUNTIF(E$2:$E12412,E12412)</f>
        <v>3673</v>
      </c>
      <c r="O12412" t="str">
        <f t="shared" ref="O12412:O12475" si="731">IF(M12412=_xlfn.MAXIFS(M:M,D:D,D12412),"X","")</f>
        <v/>
      </c>
    </row>
    <row r="12413" spans="1:15" hidden="1">
      <c r="A12413" s="41" t="s">
        <v>120</v>
      </c>
      <c r="B12413" s="46">
        <v>45845</v>
      </c>
      <c r="C12413" s="8" t="s">
        <v>13</v>
      </c>
      <c r="D12413" s="8" t="s">
        <v>46</v>
      </c>
      <c r="E12413" s="8" t="s">
        <v>46</v>
      </c>
      <c r="F12413" s="9">
        <f t="shared" si="726"/>
        <v>-19100000</v>
      </c>
      <c r="G12413" s="9">
        <v>-191</v>
      </c>
      <c r="H12413" s="10">
        <v>-19952051</v>
      </c>
      <c r="I12413" s="11">
        <f t="shared" si="727"/>
        <v>1840645832.068676</v>
      </c>
      <c r="J12413" s="11">
        <f t="shared" si="728"/>
        <v>17736</v>
      </c>
      <c r="K12413" s="11">
        <f t="shared" si="729"/>
        <v>103780.2115510079</v>
      </c>
      <c r="L12413" s="12">
        <f t="shared" si="730"/>
        <v>130030.59375749156</v>
      </c>
      <c r="M12413" s="11">
        <f>COUNTIF(E$2:$E12413,E12413)</f>
        <v>3674</v>
      </c>
      <c r="O12413" t="str">
        <f t="shared" si="731"/>
        <v/>
      </c>
    </row>
    <row r="12414" spans="1:15" hidden="1">
      <c r="A12414" s="41" t="s">
        <v>120</v>
      </c>
      <c r="B12414" s="46">
        <v>45845</v>
      </c>
      <c r="C12414" s="8" t="s">
        <v>13</v>
      </c>
      <c r="D12414" s="8" t="s">
        <v>46</v>
      </c>
      <c r="E12414" s="8" t="s">
        <v>46</v>
      </c>
      <c r="F12414" s="9">
        <f t="shared" si="726"/>
        <v>-47800000</v>
      </c>
      <c r="G12414" s="9">
        <v>-478</v>
      </c>
      <c r="H12414" s="10">
        <v>-49932358</v>
      </c>
      <c r="I12414" s="11">
        <f t="shared" si="727"/>
        <v>1791038890.9472942</v>
      </c>
      <c r="J12414" s="11">
        <f t="shared" si="728"/>
        <v>17258</v>
      </c>
      <c r="K12414" s="11">
        <f t="shared" si="729"/>
        <v>103780.2115510079</v>
      </c>
      <c r="L12414" s="12">
        <f t="shared" si="730"/>
        <v>325416.87861822546</v>
      </c>
      <c r="M12414" s="11">
        <f>COUNTIF(E$2:$E12414,E12414)</f>
        <v>3675</v>
      </c>
      <c r="O12414" t="str">
        <f t="shared" si="731"/>
        <v/>
      </c>
    </row>
    <row r="12415" spans="1:15" hidden="1">
      <c r="A12415" s="41" t="s">
        <v>120</v>
      </c>
      <c r="B12415" s="46">
        <v>45845</v>
      </c>
      <c r="C12415" s="8" t="s">
        <v>13</v>
      </c>
      <c r="D12415" s="8" t="s">
        <v>46</v>
      </c>
      <c r="E12415" s="8" t="s">
        <v>46</v>
      </c>
      <c r="F12415" s="9">
        <f t="shared" si="726"/>
        <v>-3800000</v>
      </c>
      <c r="G12415" s="9">
        <v>-38</v>
      </c>
      <c r="H12415" s="10">
        <v>-3969518</v>
      </c>
      <c r="I12415" s="11">
        <f t="shared" si="727"/>
        <v>1787095242.908356</v>
      </c>
      <c r="J12415" s="11">
        <f t="shared" si="728"/>
        <v>17220</v>
      </c>
      <c r="K12415" s="11">
        <f t="shared" si="729"/>
        <v>103780.2115510079</v>
      </c>
      <c r="L12415" s="12">
        <f t="shared" si="730"/>
        <v>25869.961061699782</v>
      </c>
      <c r="M12415" s="11">
        <f>COUNTIF(E$2:$E12415,E12415)</f>
        <v>3676</v>
      </c>
      <c r="O12415" t="str">
        <f t="shared" si="731"/>
        <v/>
      </c>
    </row>
    <row r="12416" spans="1:15" hidden="1">
      <c r="A12416" s="41" t="s">
        <v>120</v>
      </c>
      <c r="B12416" s="46">
        <v>45845</v>
      </c>
      <c r="C12416" s="8" t="s">
        <v>13</v>
      </c>
      <c r="D12416" s="8" t="s">
        <v>46</v>
      </c>
      <c r="E12416" s="8" t="s">
        <v>46</v>
      </c>
      <c r="F12416" s="9">
        <f t="shared" si="726"/>
        <v>-5100000</v>
      </c>
      <c r="G12416" s="9">
        <v>-51</v>
      </c>
      <c r="H12416" s="10">
        <v>-5327511</v>
      </c>
      <c r="I12416" s="11">
        <f t="shared" si="727"/>
        <v>1781802452.1192546</v>
      </c>
      <c r="J12416" s="11">
        <f t="shared" si="728"/>
        <v>17169</v>
      </c>
      <c r="K12416" s="11">
        <f t="shared" si="729"/>
        <v>103780.2115510079</v>
      </c>
      <c r="L12416" s="12">
        <f t="shared" si="730"/>
        <v>34720.210898596793</v>
      </c>
      <c r="M12416" s="11">
        <f>COUNTIF(E$2:$E12416,E12416)</f>
        <v>3677</v>
      </c>
      <c r="O12416" t="str">
        <f t="shared" si="731"/>
        <v/>
      </c>
    </row>
    <row r="12417" spans="1:15" hidden="1">
      <c r="A12417" s="41" t="s">
        <v>120</v>
      </c>
      <c r="B12417" s="46">
        <v>45845</v>
      </c>
      <c r="C12417" s="8" t="s">
        <v>13</v>
      </c>
      <c r="D12417" s="8" t="s">
        <v>14</v>
      </c>
      <c r="E12417" s="8" t="s">
        <v>14</v>
      </c>
      <c r="F12417" s="9">
        <f t="shared" si="726"/>
        <v>-1800000</v>
      </c>
      <c r="G12417" s="9">
        <v>-18</v>
      </c>
      <c r="H12417" s="10">
        <v>-1945674</v>
      </c>
      <c r="I12417" s="11">
        <f t="shared" si="727"/>
        <v>15699242510.195351</v>
      </c>
      <c r="J12417" s="11">
        <f t="shared" si="728"/>
        <v>151880</v>
      </c>
      <c r="K12417" s="11">
        <f t="shared" si="729"/>
        <v>103366.09501050402</v>
      </c>
      <c r="L12417" s="12">
        <f t="shared" si="730"/>
        <v>85084.289810927585</v>
      </c>
      <c r="M12417" s="11">
        <f>COUNTIF(E$2:$E12417,E12417)</f>
        <v>2262</v>
      </c>
      <c r="O12417" t="str">
        <f t="shared" si="731"/>
        <v/>
      </c>
    </row>
    <row r="12418" spans="1:15" hidden="1">
      <c r="A12418" s="41" t="s">
        <v>120</v>
      </c>
      <c r="B12418" s="46">
        <v>45845</v>
      </c>
      <c r="C12418" s="8" t="s">
        <v>13</v>
      </c>
      <c r="D12418" s="8" t="s">
        <v>46</v>
      </c>
      <c r="E12418" s="8" t="s">
        <v>46</v>
      </c>
      <c r="F12418" s="9">
        <f t="shared" si="726"/>
        <v>9500000</v>
      </c>
      <c r="G12418" s="9">
        <v>95</v>
      </c>
      <c r="H12418" s="10">
        <v>9910495</v>
      </c>
      <c r="I12418" s="11">
        <f t="shared" si="727"/>
        <v>1791712947.1192546</v>
      </c>
      <c r="J12418" s="11">
        <f t="shared" si="728"/>
        <v>17264</v>
      </c>
      <c r="K12418" s="11">
        <f t="shared" si="729"/>
        <v>103783.18739105969</v>
      </c>
      <c r="L12418" s="12">
        <f t="shared" si="730"/>
        <v>0</v>
      </c>
      <c r="M12418" s="11">
        <f>COUNTIF(E$2:$E12418,E12418)</f>
        <v>3678</v>
      </c>
      <c r="O12418" t="str">
        <f t="shared" si="731"/>
        <v/>
      </c>
    </row>
    <row r="12419" spans="1:15" hidden="1">
      <c r="A12419" s="41" t="s">
        <v>120</v>
      </c>
      <c r="B12419" s="46">
        <v>45845</v>
      </c>
      <c r="C12419" s="8" t="s">
        <v>13</v>
      </c>
      <c r="D12419" s="8" t="s">
        <v>14</v>
      </c>
      <c r="E12419" s="8" t="s">
        <v>14</v>
      </c>
      <c r="F12419" s="9">
        <f t="shared" si="726"/>
        <v>900000</v>
      </c>
      <c r="G12419" s="9">
        <v>9</v>
      </c>
      <c r="H12419" s="10">
        <v>970704</v>
      </c>
      <c r="I12419" s="11">
        <f t="shared" si="727"/>
        <v>15700213214.195351</v>
      </c>
      <c r="J12419" s="11">
        <f t="shared" si="728"/>
        <v>151889</v>
      </c>
      <c r="K12419" s="11">
        <f t="shared" si="729"/>
        <v>103366.36105442363</v>
      </c>
      <c r="L12419" s="12">
        <f t="shared" si="730"/>
        <v>0</v>
      </c>
      <c r="M12419" s="11">
        <f>COUNTIF(E$2:$E12419,E12419)</f>
        <v>2263</v>
      </c>
      <c r="O12419" t="str">
        <f t="shared" si="731"/>
        <v/>
      </c>
    </row>
    <row r="12420" spans="1:15" hidden="1">
      <c r="A12420" s="41" t="s">
        <v>120</v>
      </c>
      <c r="B12420" s="46">
        <v>45845</v>
      </c>
      <c r="C12420" s="8" t="s">
        <v>13</v>
      </c>
      <c r="D12420" s="8" t="s">
        <v>14</v>
      </c>
      <c r="E12420" s="8" t="s">
        <v>14</v>
      </c>
      <c r="F12420" s="9">
        <f t="shared" si="726"/>
        <v>900000</v>
      </c>
      <c r="G12420" s="9">
        <v>9</v>
      </c>
      <c r="H12420" s="10">
        <v>970263</v>
      </c>
      <c r="I12420" s="11">
        <f t="shared" si="727"/>
        <v>15701183477.195351</v>
      </c>
      <c r="J12420" s="11">
        <f t="shared" si="728"/>
        <v>151898</v>
      </c>
      <c r="K12420" s="11">
        <f t="shared" si="729"/>
        <v>103366.62416355284</v>
      </c>
      <c r="L12420" s="12">
        <f t="shared" si="730"/>
        <v>0</v>
      </c>
      <c r="M12420" s="11">
        <f>COUNTIF(E$2:$E12420,E12420)</f>
        <v>2264</v>
      </c>
      <c r="O12420" t="str">
        <f t="shared" si="731"/>
        <v/>
      </c>
    </row>
    <row r="12421" spans="1:15" hidden="1">
      <c r="A12421" s="41" t="s">
        <v>120</v>
      </c>
      <c r="B12421" s="46">
        <v>45845</v>
      </c>
      <c r="C12421" s="8" t="s">
        <v>13</v>
      </c>
      <c r="D12421" s="8" t="s">
        <v>46</v>
      </c>
      <c r="E12421" s="8" t="s">
        <v>46</v>
      </c>
      <c r="F12421" s="9">
        <f t="shared" si="726"/>
        <v>1800000</v>
      </c>
      <c r="G12421" s="9">
        <v>18</v>
      </c>
      <c r="H12421" s="10">
        <v>1882224</v>
      </c>
      <c r="I12421" s="11">
        <f t="shared" si="727"/>
        <v>1793595171.1192546</v>
      </c>
      <c r="J12421" s="11">
        <f t="shared" si="728"/>
        <v>17282</v>
      </c>
      <c r="K12421" s="11">
        <f t="shared" si="729"/>
        <v>103784.00480958539</v>
      </c>
      <c r="L12421" s="12">
        <f t="shared" si="730"/>
        <v>0</v>
      </c>
      <c r="M12421" s="11">
        <f>COUNTIF(E$2:$E12421,E12421)</f>
        <v>3679</v>
      </c>
      <c r="O12421" t="str">
        <f t="shared" si="731"/>
        <v/>
      </c>
    </row>
    <row r="12422" spans="1:15" hidden="1">
      <c r="A12422" s="41" t="s">
        <v>120</v>
      </c>
      <c r="B12422" s="46">
        <v>45845</v>
      </c>
      <c r="C12422" s="8" t="s">
        <v>13</v>
      </c>
      <c r="D12422" s="8" t="s">
        <v>46</v>
      </c>
      <c r="E12422" s="8" t="s">
        <v>46</v>
      </c>
      <c r="F12422" s="9">
        <f t="shared" si="726"/>
        <v>3700000</v>
      </c>
      <c r="G12422" s="9">
        <v>37</v>
      </c>
      <c r="H12422" s="10">
        <v>3867795</v>
      </c>
      <c r="I12422" s="11">
        <f t="shared" si="727"/>
        <v>1797462966.1192546</v>
      </c>
      <c r="J12422" s="11">
        <f t="shared" si="728"/>
        <v>17319</v>
      </c>
      <c r="K12422" s="11">
        <f t="shared" si="729"/>
        <v>103785.60922219843</v>
      </c>
      <c r="L12422" s="12">
        <f t="shared" si="730"/>
        <v>0</v>
      </c>
      <c r="M12422" s="11">
        <f>COUNTIF(E$2:$E12422,E12422)</f>
        <v>3680</v>
      </c>
      <c r="O12422" t="str">
        <f t="shared" si="731"/>
        <v/>
      </c>
    </row>
    <row r="12423" spans="1:15" hidden="1">
      <c r="A12423" s="41" t="s">
        <v>120</v>
      </c>
      <c r="B12423" s="46">
        <v>45845</v>
      </c>
      <c r="C12423" s="8" t="s">
        <v>13</v>
      </c>
      <c r="D12423" s="8" t="s">
        <v>15</v>
      </c>
      <c r="E12423" s="8" t="s">
        <v>15</v>
      </c>
      <c r="F12423" s="9">
        <f t="shared" si="726"/>
        <v>900000</v>
      </c>
      <c r="G12423" s="9">
        <v>9</v>
      </c>
      <c r="H12423" s="10">
        <v>989793</v>
      </c>
      <c r="I12423" s="11">
        <f t="shared" si="727"/>
        <v>1073583562.1447833</v>
      </c>
      <c r="J12423" s="11">
        <f t="shared" si="728"/>
        <v>9859</v>
      </c>
      <c r="K12423" s="11">
        <f t="shared" si="729"/>
        <v>108893.75820517124</v>
      </c>
      <c r="L12423" s="12">
        <f t="shared" si="730"/>
        <v>0</v>
      </c>
      <c r="M12423" s="11">
        <f>COUNTIF(E$2:$E12423,E12423)</f>
        <v>3896</v>
      </c>
      <c r="O12423" t="str">
        <f t="shared" si="731"/>
        <v/>
      </c>
    </row>
    <row r="12424" spans="1:15" hidden="1">
      <c r="A12424" s="41" t="s">
        <v>120</v>
      </c>
      <c r="B12424" s="46">
        <v>45845</v>
      </c>
      <c r="C12424" s="8" t="s">
        <v>13</v>
      </c>
      <c r="D12424" s="8" t="s">
        <v>46</v>
      </c>
      <c r="E12424" s="8" t="s">
        <v>46</v>
      </c>
      <c r="F12424" s="9">
        <f t="shared" si="726"/>
        <v>-4700000</v>
      </c>
      <c r="G12424" s="9">
        <v>-47</v>
      </c>
      <c r="H12424" s="10">
        <v>-4909667</v>
      </c>
      <c r="I12424" s="11">
        <f t="shared" si="727"/>
        <v>1792585042.4858112</v>
      </c>
      <c r="J12424" s="11">
        <f t="shared" si="728"/>
        <v>17272</v>
      </c>
      <c r="K12424" s="11">
        <f t="shared" si="729"/>
        <v>103785.60922219843</v>
      </c>
      <c r="L12424" s="12">
        <f t="shared" si="730"/>
        <v>31743.366556674242</v>
      </c>
      <c r="M12424" s="11">
        <f>COUNTIF(E$2:$E12424,E12424)</f>
        <v>3681</v>
      </c>
      <c r="O12424" t="str">
        <f t="shared" si="731"/>
        <v/>
      </c>
    </row>
    <row r="12425" spans="1:15" hidden="1">
      <c r="A12425" s="41" t="s">
        <v>120</v>
      </c>
      <c r="B12425" s="46">
        <v>45845</v>
      </c>
      <c r="C12425" s="8" t="s">
        <v>13</v>
      </c>
      <c r="D12425" s="8" t="s">
        <v>15</v>
      </c>
      <c r="E12425" s="8" t="s">
        <v>15</v>
      </c>
      <c r="F12425" s="9">
        <f t="shared" si="726"/>
        <v>9300000</v>
      </c>
      <c r="G12425" s="9">
        <v>93</v>
      </c>
      <c r="H12425" s="10">
        <v>10072923</v>
      </c>
      <c r="I12425" s="11">
        <f t="shared" si="727"/>
        <v>1083656485.1447833</v>
      </c>
      <c r="J12425" s="11">
        <f t="shared" si="728"/>
        <v>9952</v>
      </c>
      <c r="K12425" s="11">
        <f t="shared" si="729"/>
        <v>108888.31241406585</v>
      </c>
      <c r="L12425" s="12">
        <f t="shared" si="730"/>
        <v>0</v>
      </c>
      <c r="M12425" s="11">
        <f>COUNTIF(E$2:$E12425,E12425)</f>
        <v>3897</v>
      </c>
      <c r="O12425" t="str">
        <f t="shared" si="731"/>
        <v/>
      </c>
    </row>
    <row r="12426" spans="1:15" hidden="1">
      <c r="A12426" s="41" t="s">
        <v>120</v>
      </c>
      <c r="B12426" s="46">
        <v>45845</v>
      </c>
      <c r="C12426" s="8" t="s">
        <v>13</v>
      </c>
      <c r="D12426" s="8" t="s">
        <v>46</v>
      </c>
      <c r="E12426" s="8" t="s">
        <v>46</v>
      </c>
      <c r="F12426" s="9">
        <f t="shared" si="726"/>
        <v>-17200000</v>
      </c>
      <c r="G12426" s="9">
        <v>-172</v>
      </c>
      <c r="H12426" s="10">
        <v>-17967292</v>
      </c>
      <c r="I12426" s="11">
        <f t="shared" si="727"/>
        <v>1774733917.6995931</v>
      </c>
      <c r="J12426" s="11">
        <f t="shared" si="728"/>
        <v>17100</v>
      </c>
      <c r="K12426" s="11">
        <f t="shared" si="729"/>
        <v>103785.60922219843</v>
      </c>
      <c r="L12426" s="12">
        <f t="shared" si="730"/>
        <v>116167.2137818709</v>
      </c>
      <c r="M12426" s="11">
        <f>COUNTIF(E$2:$E12426,E12426)</f>
        <v>3682</v>
      </c>
      <c r="O12426" t="str">
        <f t="shared" si="731"/>
        <v/>
      </c>
    </row>
    <row r="12427" spans="1:15" hidden="1">
      <c r="A12427" s="41" t="s">
        <v>120</v>
      </c>
      <c r="B12427" s="46">
        <v>45845</v>
      </c>
      <c r="C12427" s="8" t="s">
        <v>13</v>
      </c>
      <c r="D12427" s="8" t="s">
        <v>46</v>
      </c>
      <c r="E12427" s="8" t="s">
        <v>46</v>
      </c>
      <c r="F12427" s="9">
        <f t="shared" si="726"/>
        <v>-9500000</v>
      </c>
      <c r="G12427" s="9">
        <v>-95</v>
      </c>
      <c r="H12427" s="10">
        <v>-9923795</v>
      </c>
      <c r="I12427" s="11">
        <f t="shared" si="727"/>
        <v>1764874284.8234842</v>
      </c>
      <c r="J12427" s="11">
        <f t="shared" si="728"/>
        <v>17005</v>
      </c>
      <c r="K12427" s="11">
        <f t="shared" si="729"/>
        <v>103785.60922219843</v>
      </c>
      <c r="L12427" s="12">
        <f t="shared" si="730"/>
        <v>64162.123891148716</v>
      </c>
      <c r="M12427" s="11">
        <f>COUNTIF(E$2:$E12427,E12427)</f>
        <v>3683</v>
      </c>
      <c r="O12427" t="str">
        <f t="shared" si="731"/>
        <v/>
      </c>
    </row>
    <row r="12428" spans="1:15" hidden="1">
      <c r="A12428" s="41" t="s">
        <v>120</v>
      </c>
      <c r="B12428" s="46">
        <v>45845</v>
      </c>
      <c r="C12428" s="8" t="s">
        <v>13</v>
      </c>
      <c r="D12428" s="8" t="s">
        <v>46</v>
      </c>
      <c r="E12428" s="8" t="s">
        <v>46</v>
      </c>
      <c r="F12428" s="9">
        <f t="shared" si="726"/>
        <v>-28700000</v>
      </c>
      <c r="G12428" s="9">
        <v>-287</v>
      </c>
      <c r="H12428" s="10">
        <v>-29980307</v>
      </c>
      <c r="I12428" s="11">
        <f t="shared" si="727"/>
        <v>1735087814.9767132</v>
      </c>
      <c r="J12428" s="11">
        <f t="shared" si="728"/>
        <v>16718</v>
      </c>
      <c r="K12428" s="11">
        <f t="shared" si="729"/>
        <v>103785.60922219843</v>
      </c>
      <c r="L12428" s="12">
        <f t="shared" si="730"/>
        <v>193837.15322905034</v>
      </c>
      <c r="M12428" s="11">
        <f>COUNTIF(E$2:$E12428,E12428)</f>
        <v>3684</v>
      </c>
      <c r="O12428" t="str">
        <f t="shared" si="731"/>
        <v/>
      </c>
    </row>
    <row r="12429" spans="1:15" hidden="1">
      <c r="A12429" s="41" t="s">
        <v>120</v>
      </c>
      <c r="B12429" s="46">
        <v>45845</v>
      </c>
      <c r="C12429" s="8" t="s">
        <v>13</v>
      </c>
      <c r="D12429" s="8" t="s">
        <v>15</v>
      </c>
      <c r="E12429" s="8" t="s">
        <v>15</v>
      </c>
      <c r="F12429" s="9">
        <f t="shared" si="726"/>
        <v>18200000</v>
      </c>
      <c r="G12429" s="9">
        <v>182</v>
      </c>
      <c r="H12429" s="10">
        <v>20022730</v>
      </c>
      <c r="I12429" s="11">
        <f t="shared" si="727"/>
        <v>1103679215.1447833</v>
      </c>
      <c r="J12429" s="11">
        <f t="shared" si="728"/>
        <v>10134</v>
      </c>
      <c r="K12429" s="11">
        <f t="shared" si="729"/>
        <v>108908.54698488092</v>
      </c>
      <c r="L12429" s="12">
        <f t="shared" si="730"/>
        <v>0</v>
      </c>
      <c r="M12429" s="11">
        <f>COUNTIF(E$2:$E12429,E12429)</f>
        <v>3898</v>
      </c>
      <c r="O12429" t="str">
        <f t="shared" si="731"/>
        <v/>
      </c>
    </row>
    <row r="12430" spans="1:15" hidden="1">
      <c r="A12430" s="41" t="s">
        <v>120</v>
      </c>
      <c r="B12430" s="46">
        <v>45845</v>
      </c>
      <c r="C12430" s="8" t="s">
        <v>13</v>
      </c>
      <c r="D12430" s="8" t="s">
        <v>15</v>
      </c>
      <c r="E12430" s="8" t="s">
        <v>15</v>
      </c>
      <c r="F12430" s="9">
        <f t="shared" si="726"/>
        <v>54500000</v>
      </c>
      <c r="G12430" s="9">
        <v>545</v>
      </c>
      <c r="H12430" s="10">
        <v>59968530</v>
      </c>
      <c r="I12430" s="11">
        <f t="shared" si="727"/>
        <v>1163647745.1447833</v>
      </c>
      <c r="J12430" s="11">
        <f t="shared" si="728"/>
        <v>10679</v>
      </c>
      <c r="K12430" s="11">
        <f t="shared" si="729"/>
        <v>108965.98418810594</v>
      </c>
      <c r="L12430" s="12">
        <f t="shared" si="730"/>
        <v>0</v>
      </c>
      <c r="M12430" s="11">
        <f>COUNTIF(E$2:$E12430,E12430)</f>
        <v>3899</v>
      </c>
      <c r="O12430" t="str">
        <f t="shared" si="731"/>
        <v/>
      </c>
    </row>
    <row r="12431" spans="1:15" hidden="1">
      <c r="A12431" s="41" t="s">
        <v>120</v>
      </c>
      <c r="B12431" s="46">
        <v>45845</v>
      </c>
      <c r="C12431" s="8" t="s">
        <v>13</v>
      </c>
      <c r="D12431" s="8" t="s">
        <v>46</v>
      </c>
      <c r="E12431" s="8" t="s">
        <v>46</v>
      </c>
      <c r="F12431" s="9">
        <f t="shared" si="726"/>
        <v>-13500000</v>
      </c>
      <c r="G12431" s="9">
        <v>-135</v>
      </c>
      <c r="H12431" s="10">
        <v>-14102235</v>
      </c>
      <c r="I12431" s="11">
        <f t="shared" si="727"/>
        <v>1721076757.7317164</v>
      </c>
      <c r="J12431" s="11">
        <f t="shared" si="728"/>
        <v>16583</v>
      </c>
      <c r="K12431" s="11">
        <f t="shared" si="729"/>
        <v>103785.60922219843</v>
      </c>
      <c r="L12431" s="12">
        <f t="shared" si="730"/>
        <v>91177.75500321202</v>
      </c>
      <c r="M12431" s="11">
        <f>COUNTIF(E$2:$E12431,E12431)</f>
        <v>3685</v>
      </c>
      <c r="O12431" t="str">
        <f t="shared" si="731"/>
        <v/>
      </c>
    </row>
    <row r="12432" spans="1:15" hidden="1">
      <c r="A12432" s="41" t="s">
        <v>120</v>
      </c>
      <c r="B12432" s="46">
        <v>45845</v>
      </c>
      <c r="C12432" s="8" t="s">
        <v>13</v>
      </c>
      <c r="D12432" s="8" t="s">
        <v>46</v>
      </c>
      <c r="E12432" s="8" t="s">
        <v>46</v>
      </c>
      <c r="F12432" s="9">
        <f t="shared" si="726"/>
        <v>-1000000</v>
      </c>
      <c r="G12432" s="9">
        <v>-10</v>
      </c>
      <c r="H12432" s="10">
        <v>-1044610</v>
      </c>
      <c r="I12432" s="11">
        <f t="shared" si="727"/>
        <v>1720038901.6394944</v>
      </c>
      <c r="J12432" s="11">
        <f t="shared" si="728"/>
        <v>16573</v>
      </c>
      <c r="K12432" s="11">
        <f t="shared" si="729"/>
        <v>103785.60922219843</v>
      </c>
      <c r="L12432" s="12">
        <f t="shared" si="730"/>
        <v>6753.9077780157095</v>
      </c>
      <c r="M12432" s="11">
        <f>COUNTIF(E$2:$E12432,E12432)</f>
        <v>3686</v>
      </c>
      <c r="O12432" t="str">
        <f t="shared" si="731"/>
        <v/>
      </c>
    </row>
    <row r="12433" spans="1:15" hidden="1">
      <c r="A12433" s="41" t="s">
        <v>120</v>
      </c>
      <c r="B12433" s="46">
        <v>45845</v>
      </c>
      <c r="C12433" s="8" t="s">
        <v>13</v>
      </c>
      <c r="D12433" s="8" t="s">
        <v>14</v>
      </c>
      <c r="E12433" s="8" t="s">
        <v>14</v>
      </c>
      <c r="F12433" s="9">
        <f t="shared" si="726"/>
        <v>900000</v>
      </c>
      <c r="G12433" s="9">
        <v>9</v>
      </c>
      <c r="H12433" s="10">
        <v>972252</v>
      </c>
      <c r="I12433" s="11">
        <f t="shared" si="727"/>
        <v>15702155729.195351</v>
      </c>
      <c r="J12433" s="11">
        <f t="shared" si="728"/>
        <v>151907</v>
      </c>
      <c r="K12433" s="11">
        <f t="shared" si="729"/>
        <v>103366.90033504282</v>
      </c>
      <c r="L12433" s="12">
        <f t="shared" si="730"/>
        <v>0</v>
      </c>
      <c r="M12433" s="11">
        <f>COUNTIF(E$2:$E12433,E12433)</f>
        <v>2265</v>
      </c>
      <c r="O12433" t="str">
        <f t="shared" si="731"/>
        <v/>
      </c>
    </row>
    <row r="12434" spans="1:15" hidden="1">
      <c r="A12434" s="41" t="s">
        <v>120</v>
      </c>
      <c r="B12434" s="46">
        <v>45845</v>
      </c>
      <c r="C12434" s="8" t="s">
        <v>13</v>
      </c>
      <c r="D12434" s="8" t="s">
        <v>46</v>
      </c>
      <c r="E12434" s="8" t="s">
        <v>46</v>
      </c>
      <c r="F12434" s="9">
        <f t="shared" si="726"/>
        <v>-2400000</v>
      </c>
      <c r="G12434" s="9">
        <v>-24</v>
      </c>
      <c r="H12434" s="10">
        <v>-2507064</v>
      </c>
      <c r="I12434" s="11">
        <f t="shared" si="727"/>
        <v>1717548047.0181618</v>
      </c>
      <c r="J12434" s="11">
        <f t="shared" si="728"/>
        <v>16549</v>
      </c>
      <c r="K12434" s="11">
        <f t="shared" si="729"/>
        <v>103785.60922219843</v>
      </c>
      <c r="L12434" s="12">
        <f t="shared" si="730"/>
        <v>16209.378667237703</v>
      </c>
      <c r="M12434" s="11">
        <f>COUNTIF(E$2:$E12434,E12434)</f>
        <v>3687</v>
      </c>
      <c r="O12434" t="str">
        <f t="shared" si="731"/>
        <v/>
      </c>
    </row>
    <row r="12435" spans="1:15" hidden="1">
      <c r="A12435" s="41" t="s">
        <v>120</v>
      </c>
      <c r="B12435" s="46">
        <v>45845</v>
      </c>
      <c r="C12435" s="8" t="s">
        <v>13</v>
      </c>
      <c r="D12435" s="8" t="s">
        <v>46</v>
      </c>
      <c r="E12435" s="8" t="s">
        <v>46</v>
      </c>
      <c r="F12435" s="9">
        <f t="shared" si="726"/>
        <v>-1900000</v>
      </c>
      <c r="G12435" s="9">
        <v>-19</v>
      </c>
      <c r="H12435" s="10">
        <v>-1984759</v>
      </c>
      <c r="I12435" s="11">
        <f t="shared" si="727"/>
        <v>1715576120.44294</v>
      </c>
      <c r="J12435" s="11">
        <f t="shared" si="728"/>
        <v>16530</v>
      </c>
      <c r="K12435" s="11">
        <f t="shared" si="729"/>
        <v>103785.60922219843</v>
      </c>
      <c r="L12435" s="12">
        <f t="shared" si="730"/>
        <v>12832.42477822979</v>
      </c>
      <c r="M12435" s="11">
        <f>COUNTIF(E$2:$E12435,E12435)</f>
        <v>3688</v>
      </c>
      <c r="O12435" t="str">
        <f t="shared" si="731"/>
        <v/>
      </c>
    </row>
    <row r="12436" spans="1:15" hidden="1">
      <c r="A12436" s="41" t="s">
        <v>120</v>
      </c>
      <c r="B12436" s="46">
        <v>45845</v>
      </c>
      <c r="C12436" s="8" t="s">
        <v>13</v>
      </c>
      <c r="D12436" s="8" t="s">
        <v>14</v>
      </c>
      <c r="E12436" s="8" t="s">
        <v>14</v>
      </c>
      <c r="F12436" s="9">
        <f t="shared" si="726"/>
        <v>-4600000</v>
      </c>
      <c r="G12436" s="9">
        <v>-46</v>
      </c>
      <c r="H12436" s="10">
        <v>-4972278</v>
      </c>
      <c r="I12436" s="11">
        <f t="shared" si="727"/>
        <v>15697400851.779938</v>
      </c>
      <c r="J12436" s="11">
        <f t="shared" si="728"/>
        <v>151861</v>
      </c>
      <c r="K12436" s="11">
        <f t="shared" si="729"/>
        <v>103366.90033504282</v>
      </c>
      <c r="L12436" s="12">
        <f t="shared" si="730"/>
        <v>217400.58458803035</v>
      </c>
      <c r="M12436" s="11">
        <f>COUNTIF(E$2:$E12436,E12436)</f>
        <v>2266</v>
      </c>
      <c r="O12436" t="str">
        <f t="shared" si="731"/>
        <v/>
      </c>
    </row>
    <row r="12437" spans="1:15" hidden="1">
      <c r="A12437" s="41" t="s">
        <v>120</v>
      </c>
      <c r="B12437" s="46">
        <v>45845</v>
      </c>
      <c r="C12437" s="8" t="s">
        <v>13</v>
      </c>
      <c r="D12437" s="8" t="s">
        <v>46</v>
      </c>
      <c r="E12437" s="8" t="s">
        <v>46</v>
      </c>
      <c r="F12437" s="9">
        <f t="shared" si="726"/>
        <v>-1700000</v>
      </c>
      <c r="G12437" s="9">
        <v>-17</v>
      </c>
      <c r="H12437" s="10">
        <v>-1775837</v>
      </c>
      <c r="I12437" s="11">
        <f t="shared" si="727"/>
        <v>1713811765.0861626</v>
      </c>
      <c r="J12437" s="11">
        <f t="shared" si="728"/>
        <v>16513</v>
      </c>
      <c r="K12437" s="11">
        <f t="shared" si="729"/>
        <v>103785.60922219843</v>
      </c>
      <c r="L12437" s="12">
        <f t="shared" si="730"/>
        <v>11481.643222626764</v>
      </c>
      <c r="M12437" s="11">
        <f>COUNTIF(E$2:$E12437,E12437)</f>
        <v>3689</v>
      </c>
      <c r="O12437" t="str">
        <f t="shared" si="731"/>
        <v/>
      </c>
    </row>
    <row r="12438" spans="1:15" hidden="1">
      <c r="A12438" s="41" t="s">
        <v>120</v>
      </c>
      <c r="B12438" s="46">
        <v>45845</v>
      </c>
      <c r="C12438" s="8" t="s">
        <v>13</v>
      </c>
      <c r="D12438" s="8" t="s">
        <v>14</v>
      </c>
      <c r="E12438" s="8" t="s">
        <v>14</v>
      </c>
      <c r="F12438" s="9">
        <f t="shared" si="726"/>
        <v>-900000</v>
      </c>
      <c r="G12438" s="9">
        <v>-9</v>
      </c>
      <c r="H12438" s="10">
        <v>-972837</v>
      </c>
      <c r="I12438" s="11">
        <f t="shared" si="727"/>
        <v>15696470549.676922</v>
      </c>
      <c r="J12438" s="11">
        <f t="shared" si="728"/>
        <v>151852</v>
      </c>
      <c r="K12438" s="11">
        <f t="shared" si="729"/>
        <v>103366.90033504282</v>
      </c>
      <c r="L12438" s="12">
        <f t="shared" si="730"/>
        <v>42534.896984614548</v>
      </c>
      <c r="M12438" s="11">
        <f>COUNTIF(E$2:$E12438,E12438)</f>
        <v>2267</v>
      </c>
      <c r="O12438" t="str">
        <f t="shared" si="731"/>
        <v/>
      </c>
    </row>
    <row r="12439" spans="1:15" hidden="1">
      <c r="A12439" s="41" t="s">
        <v>120</v>
      </c>
      <c r="B12439" s="46">
        <v>45845</v>
      </c>
      <c r="C12439" s="8" t="s">
        <v>13</v>
      </c>
      <c r="D12439" s="8" t="s">
        <v>46</v>
      </c>
      <c r="E12439" s="8" t="s">
        <v>46</v>
      </c>
      <c r="F12439" s="9">
        <f t="shared" si="726"/>
        <v>16100000</v>
      </c>
      <c r="G12439" s="9">
        <v>161</v>
      </c>
      <c r="H12439" s="10">
        <v>16648205</v>
      </c>
      <c r="I12439" s="11">
        <f t="shared" si="727"/>
        <v>1730459970.0861626</v>
      </c>
      <c r="J12439" s="11">
        <f t="shared" si="728"/>
        <v>16674</v>
      </c>
      <c r="K12439" s="11">
        <f t="shared" si="729"/>
        <v>103781.93415414193</v>
      </c>
      <c r="L12439" s="12">
        <f t="shared" si="730"/>
        <v>0</v>
      </c>
      <c r="M12439" s="11">
        <f>COUNTIF(E$2:$E12439,E12439)</f>
        <v>3690</v>
      </c>
      <c r="O12439" t="str">
        <f t="shared" si="731"/>
        <v/>
      </c>
    </row>
    <row r="12440" spans="1:15" hidden="1">
      <c r="A12440" s="41" t="s">
        <v>120</v>
      </c>
      <c r="B12440" s="46">
        <v>45845</v>
      </c>
      <c r="C12440" s="8" t="s">
        <v>13</v>
      </c>
      <c r="D12440" s="8" t="s">
        <v>14</v>
      </c>
      <c r="E12440" s="8" t="s">
        <v>14</v>
      </c>
      <c r="F12440" s="9">
        <f t="shared" si="726"/>
        <v>-4600000</v>
      </c>
      <c r="G12440" s="9">
        <v>-46</v>
      </c>
      <c r="H12440" s="10">
        <v>-4972278</v>
      </c>
      <c r="I12440" s="11">
        <f t="shared" si="727"/>
        <v>15691715672.261509</v>
      </c>
      <c r="J12440" s="11">
        <f t="shared" si="728"/>
        <v>151806</v>
      </c>
      <c r="K12440" s="11">
        <f t="shared" si="729"/>
        <v>103366.90033504282</v>
      </c>
      <c r="L12440" s="12">
        <f t="shared" si="730"/>
        <v>217400.58458803035</v>
      </c>
      <c r="M12440" s="11">
        <f>COUNTIF(E$2:$E12440,E12440)</f>
        <v>2268</v>
      </c>
      <c r="O12440" t="str">
        <f t="shared" si="731"/>
        <v/>
      </c>
    </row>
    <row r="12441" spans="1:15" hidden="1">
      <c r="A12441" s="41" t="s">
        <v>120</v>
      </c>
      <c r="B12441" s="46">
        <v>45845</v>
      </c>
      <c r="C12441" s="8" t="s">
        <v>13</v>
      </c>
      <c r="D12441" s="8" t="s">
        <v>46</v>
      </c>
      <c r="E12441" s="8" t="s">
        <v>46</v>
      </c>
      <c r="F12441" s="9">
        <f t="shared" si="726"/>
        <v>-1700000</v>
      </c>
      <c r="G12441" s="9">
        <v>-17</v>
      </c>
      <c r="H12441" s="10">
        <v>-1775837</v>
      </c>
      <c r="I12441" s="11">
        <f t="shared" si="727"/>
        <v>1728695677.2055421</v>
      </c>
      <c r="J12441" s="11">
        <f t="shared" si="728"/>
        <v>16657</v>
      </c>
      <c r="K12441" s="11">
        <f t="shared" si="729"/>
        <v>103781.93415414193</v>
      </c>
      <c r="L12441" s="12">
        <f t="shared" si="730"/>
        <v>11544.119379587239</v>
      </c>
      <c r="M12441" s="11">
        <f>COUNTIF(E$2:$E12441,E12441)</f>
        <v>3691</v>
      </c>
      <c r="O12441" t="str">
        <f t="shared" si="731"/>
        <v/>
      </c>
    </row>
    <row r="12442" spans="1:15" hidden="1">
      <c r="A12442" s="41" t="s">
        <v>120</v>
      </c>
      <c r="B12442" s="46">
        <v>45845</v>
      </c>
      <c r="C12442" s="8" t="s">
        <v>13</v>
      </c>
      <c r="D12442" s="8" t="s">
        <v>46</v>
      </c>
      <c r="E12442" s="8" t="s">
        <v>46</v>
      </c>
      <c r="F12442" s="9">
        <f t="shared" si="726"/>
        <v>-9500000</v>
      </c>
      <c r="G12442" s="9">
        <v>-95</v>
      </c>
      <c r="H12442" s="10">
        <v>-9923795</v>
      </c>
      <c r="I12442" s="11">
        <f t="shared" si="727"/>
        <v>1718836393.4608986</v>
      </c>
      <c r="J12442" s="11">
        <f t="shared" si="728"/>
        <v>16562</v>
      </c>
      <c r="K12442" s="11">
        <f t="shared" si="729"/>
        <v>103781.93415414193</v>
      </c>
      <c r="L12442" s="12">
        <f t="shared" si="730"/>
        <v>64511.255356516689</v>
      </c>
      <c r="M12442" s="11">
        <f>COUNTIF(E$2:$E12442,E12442)</f>
        <v>3692</v>
      </c>
      <c r="O12442" t="str">
        <f t="shared" si="731"/>
        <v/>
      </c>
    </row>
    <row r="12443" spans="1:15" hidden="1">
      <c r="A12443" s="41" t="s">
        <v>120</v>
      </c>
      <c r="B12443" s="46">
        <v>45845</v>
      </c>
      <c r="C12443" s="8" t="s">
        <v>13</v>
      </c>
      <c r="D12443" s="8" t="s">
        <v>14</v>
      </c>
      <c r="E12443" s="8" t="s">
        <v>14</v>
      </c>
      <c r="F12443" s="9">
        <f t="shared" si="726"/>
        <v>900000</v>
      </c>
      <c r="G12443" s="9">
        <v>9</v>
      </c>
      <c r="H12443" s="10">
        <v>974898</v>
      </c>
      <c r="I12443" s="11">
        <f t="shared" si="727"/>
        <v>15692690570.261509</v>
      </c>
      <c r="J12443" s="11">
        <f t="shared" si="728"/>
        <v>151815</v>
      </c>
      <c r="K12443" s="11">
        <f t="shared" si="729"/>
        <v>103367.19408662851</v>
      </c>
      <c r="L12443" s="12">
        <f t="shared" si="730"/>
        <v>0</v>
      </c>
      <c r="M12443" s="11">
        <f>COUNTIF(E$2:$E12443,E12443)</f>
        <v>2269</v>
      </c>
      <c r="O12443" t="str">
        <f t="shared" si="731"/>
        <v/>
      </c>
    </row>
    <row r="12444" spans="1:15" hidden="1">
      <c r="A12444" s="41" t="s">
        <v>120</v>
      </c>
      <c r="B12444" s="46">
        <v>45845</v>
      </c>
      <c r="C12444" s="8" t="s">
        <v>13</v>
      </c>
      <c r="D12444" s="8" t="s">
        <v>46</v>
      </c>
      <c r="E12444" s="8" t="s">
        <v>46</v>
      </c>
      <c r="F12444" s="9">
        <f t="shared" si="726"/>
        <v>-20000000</v>
      </c>
      <c r="G12444" s="9">
        <v>-200</v>
      </c>
      <c r="H12444" s="10">
        <v>-20892200</v>
      </c>
      <c r="I12444" s="11">
        <f t="shared" si="727"/>
        <v>1698080006.6300702</v>
      </c>
      <c r="J12444" s="11">
        <f t="shared" si="728"/>
        <v>16362</v>
      </c>
      <c r="K12444" s="11">
        <f t="shared" si="729"/>
        <v>103781.93415414193</v>
      </c>
      <c r="L12444" s="12">
        <f t="shared" si="730"/>
        <v>135813.16917161644</v>
      </c>
      <c r="M12444" s="11">
        <f>COUNTIF(E$2:$E12444,E12444)</f>
        <v>3693</v>
      </c>
      <c r="O12444" t="str">
        <f t="shared" si="731"/>
        <v/>
      </c>
    </row>
    <row r="12445" spans="1:15" hidden="1">
      <c r="A12445" s="41" t="s">
        <v>120</v>
      </c>
      <c r="B12445" s="46">
        <v>45845</v>
      </c>
      <c r="C12445" s="8" t="s">
        <v>13</v>
      </c>
      <c r="D12445" s="8" t="s">
        <v>14</v>
      </c>
      <c r="E12445" s="8" t="s">
        <v>14</v>
      </c>
      <c r="F12445" s="9">
        <f t="shared" si="726"/>
        <v>4700000</v>
      </c>
      <c r="G12445" s="9">
        <v>47</v>
      </c>
      <c r="H12445" s="10">
        <v>5078820</v>
      </c>
      <c r="I12445" s="11">
        <f t="shared" si="727"/>
        <v>15697769390.261509</v>
      </c>
      <c r="J12445" s="11">
        <f t="shared" si="728"/>
        <v>151862</v>
      </c>
      <c r="K12445" s="11">
        <f t="shared" si="729"/>
        <v>103368.64647022632</v>
      </c>
      <c r="L12445" s="12">
        <f t="shared" si="730"/>
        <v>0</v>
      </c>
      <c r="M12445" s="11">
        <f>COUNTIF(E$2:$E12445,E12445)</f>
        <v>2270</v>
      </c>
      <c r="O12445" t="str">
        <f t="shared" si="731"/>
        <v/>
      </c>
    </row>
    <row r="12446" spans="1:15" hidden="1">
      <c r="A12446" s="41" t="s">
        <v>120</v>
      </c>
      <c r="B12446" s="46">
        <v>45845</v>
      </c>
      <c r="C12446" s="8" t="s">
        <v>13</v>
      </c>
      <c r="D12446" s="8" t="s">
        <v>14</v>
      </c>
      <c r="E12446" s="8" t="s">
        <v>14</v>
      </c>
      <c r="F12446" s="9">
        <f t="shared" si="726"/>
        <v>-900000</v>
      </c>
      <c r="G12446" s="9">
        <v>-9</v>
      </c>
      <c r="H12446" s="10">
        <v>-972837</v>
      </c>
      <c r="I12446" s="11">
        <f t="shared" si="727"/>
        <v>15696839072.443277</v>
      </c>
      <c r="J12446" s="11">
        <f t="shared" si="728"/>
        <v>151853</v>
      </c>
      <c r="K12446" s="11">
        <f t="shared" si="729"/>
        <v>103368.64647022632</v>
      </c>
      <c r="L12446" s="12">
        <f t="shared" si="730"/>
        <v>42519.181767963106</v>
      </c>
      <c r="M12446" s="11">
        <f>COUNTIF(E$2:$E12446,E12446)</f>
        <v>2271</v>
      </c>
      <c r="O12446" t="str">
        <f t="shared" si="731"/>
        <v/>
      </c>
    </row>
    <row r="12447" spans="1:15" hidden="1">
      <c r="A12447" s="41" t="s">
        <v>120</v>
      </c>
      <c r="B12447" s="46">
        <v>45845</v>
      </c>
      <c r="C12447" s="8" t="s">
        <v>13</v>
      </c>
      <c r="D12447" s="8" t="s">
        <v>14</v>
      </c>
      <c r="E12447" s="8" t="s">
        <v>14</v>
      </c>
      <c r="F12447" s="9">
        <f t="shared" si="726"/>
        <v>900000</v>
      </c>
      <c r="G12447" s="9">
        <v>9</v>
      </c>
      <c r="H12447" s="10">
        <v>972675</v>
      </c>
      <c r="I12447" s="11">
        <f t="shared" si="727"/>
        <v>15697811747.443277</v>
      </c>
      <c r="J12447" s="11">
        <f t="shared" si="728"/>
        <v>151862</v>
      </c>
      <c r="K12447" s="11">
        <f t="shared" si="729"/>
        <v>103368.92538912485</v>
      </c>
      <c r="L12447" s="12">
        <f t="shared" si="730"/>
        <v>0</v>
      </c>
      <c r="M12447" s="11">
        <f>COUNTIF(E$2:$E12447,E12447)</f>
        <v>2272</v>
      </c>
      <c r="O12447" t="str">
        <f t="shared" si="731"/>
        <v/>
      </c>
    </row>
    <row r="12448" spans="1:15" hidden="1">
      <c r="A12448" s="41" t="s">
        <v>120</v>
      </c>
      <c r="B12448" s="46">
        <v>45845</v>
      </c>
      <c r="C12448" s="8" t="s">
        <v>13</v>
      </c>
      <c r="D12448" s="8" t="s">
        <v>46</v>
      </c>
      <c r="E12448" s="8" t="s">
        <v>46</v>
      </c>
      <c r="F12448" s="9">
        <f t="shared" si="726"/>
        <v>-14500000</v>
      </c>
      <c r="G12448" s="9">
        <v>-145</v>
      </c>
      <c r="H12448" s="10">
        <v>-15146845</v>
      </c>
      <c r="I12448" s="11">
        <f t="shared" si="727"/>
        <v>1683031626.1777196</v>
      </c>
      <c r="J12448" s="11">
        <f t="shared" si="728"/>
        <v>16217</v>
      </c>
      <c r="K12448" s="11">
        <f t="shared" si="729"/>
        <v>103781.93415414193</v>
      </c>
      <c r="L12448" s="12">
        <f t="shared" si="730"/>
        <v>98464.547649420798</v>
      </c>
      <c r="M12448" s="11">
        <f>COUNTIF(E$2:$E12448,E12448)</f>
        <v>3694</v>
      </c>
      <c r="O12448" t="str">
        <f t="shared" si="731"/>
        <v/>
      </c>
    </row>
    <row r="12449" spans="1:15" hidden="1">
      <c r="A12449" s="41" t="s">
        <v>120</v>
      </c>
      <c r="B12449" s="46">
        <v>45845</v>
      </c>
      <c r="C12449" s="8" t="s">
        <v>13</v>
      </c>
      <c r="D12449" s="8" t="s">
        <v>46</v>
      </c>
      <c r="E12449" s="8" t="s">
        <v>46</v>
      </c>
      <c r="F12449" s="9">
        <f t="shared" si="726"/>
        <v>-9500000</v>
      </c>
      <c r="G12449" s="9">
        <v>-95</v>
      </c>
      <c r="H12449" s="10">
        <v>-9923795</v>
      </c>
      <c r="I12449" s="11">
        <f t="shared" si="727"/>
        <v>1673172342.4330761</v>
      </c>
      <c r="J12449" s="11">
        <f t="shared" si="728"/>
        <v>16122</v>
      </c>
      <c r="K12449" s="11">
        <f t="shared" si="729"/>
        <v>103781.93415414193</v>
      </c>
      <c r="L12449" s="12">
        <f t="shared" si="730"/>
        <v>64511.255356516689</v>
      </c>
      <c r="M12449" s="11">
        <f>COUNTIF(E$2:$E12449,E12449)</f>
        <v>3695</v>
      </c>
      <c r="O12449" t="str">
        <f t="shared" si="731"/>
        <v/>
      </c>
    </row>
    <row r="12450" spans="1:15" hidden="1">
      <c r="A12450" s="41" t="s">
        <v>120</v>
      </c>
      <c r="B12450" s="46">
        <v>45845</v>
      </c>
      <c r="C12450" s="8" t="s">
        <v>13</v>
      </c>
      <c r="D12450" s="8" t="s">
        <v>90</v>
      </c>
      <c r="E12450" s="8" t="s">
        <v>90</v>
      </c>
      <c r="F12450" s="9">
        <f t="shared" si="726"/>
        <v>1000000</v>
      </c>
      <c r="G12450" s="9">
        <v>10</v>
      </c>
      <c r="H12450" s="10">
        <v>1085970</v>
      </c>
      <c r="I12450" s="11">
        <f t="shared" si="727"/>
        <v>5356872260.24438</v>
      </c>
      <c r="J12450" s="11">
        <f t="shared" si="728"/>
        <v>50590</v>
      </c>
      <c r="K12450" s="11">
        <f t="shared" si="729"/>
        <v>105887.96719202174</v>
      </c>
      <c r="L12450" s="12">
        <f t="shared" si="730"/>
        <v>0</v>
      </c>
      <c r="M12450" s="11">
        <f>COUNTIF(E$2:$E12450,E12450)</f>
        <v>1884</v>
      </c>
      <c r="O12450" t="str">
        <f t="shared" si="731"/>
        <v/>
      </c>
    </row>
    <row r="12451" spans="1:15" hidden="1">
      <c r="A12451" s="41" t="s">
        <v>120</v>
      </c>
      <c r="B12451" s="46">
        <v>45845</v>
      </c>
      <c r="C12451" s="8" t="s">
        <v>13</v>
      </c>
      <c r="D12451" s="8" t="s">
        <v>15</v>
      </c>
      <c r="E12451" s="8" t="s">
        <v>15</v>
      </c>
      <c r="F12451" s="9">
        <f t="shared" si="726"/>
        <v>900000</v>
      </c>
      <c r="G12451" s="9">
        <v>9</v>
      </c>
      <c r="H12451" s="10">
        <v>974313</v>
      </c>
      <c r="I12451" s="11">
        <f t="shared" si="727"/>
        <v>1164622058.1447833</v>
      </c>
      <c r="J12451" s="11">
        <f t="shared" si="728"/>
        <v>10688</v>
      </c>
      <c r="K12451" s="11">
        <f t="shared" si="729"/>
        <v>108965.38717671999</v>
      </c>
      <c r="L12451" s="12">
        <f t="shared" si="730"/>
        <v>0</v>
      </c>
      <c r="M12451" s="11">
        <f>COUNTIF(E$2:$E12451,E12451)</f>
        <v>3900</v>
      </c>
      <c r="O12451" t="str">
        <f t="shared" si="731"/>
        <v/>
      </c>
    </row>
    <row r="12452" spans="1:15" hidden="1">
      <c r="A12452" s="41" t="s">
        <v>120</v>
      </c>
      <c r="B12452" s="46">
        <v>45845</v>
      </c>
      <c r="C12452" s="8" t="s">
        <v>13</v>
      </c>
      <c r="D12452" s="8" t="s">
        <v>14</v>
      </c>
      <c r="E12452" s="8" t="s">
        <v>14</v>
      </c>
      <c r="F12452" s="9">
        <f t="shared" si="726"/>
        <v>1800000</v>
      </c>
      <c r="G12452" s="9">
        <v>18</v>
      </c>
      <c r="H12452" s="10">
        <v>1948104</v>
      </c>
      <c r="I12452" s="11">
        <f t="shared" si="727"/>
        <v>15699759851.443277</v>
      </c>
      <c r="J12452" s="11">
        <f t="shared" si="728"/>
        <v>151880</v>
      </c>
      <c r="K12452" s="11">
        <f t="shared" si="729"/>
        <v>103369.50126049037</v>
      </c>
      <c r="L12452" s="12">
        <f t="shared" si="730"/>
        <v>0</v>
      </c>
      <c r="M12452" s="11">
        <f>COUNTIF(E$2:$E12452,E12452)</f>
        <v>2273</v>
      </c>
      <c r="O12452" t="str">
        <f t="shared" si="731"/>
        <v/>
      </c>
    </row>
    <row r="12453" spans="1:15" hidden="1">
      <c r="A12453" s="41" t="s">
        <v>120</v>
      </c>
      <c r="B12453" s="46">
        <v>45845</v>
      </c>
      <c r="C12453" s="8" t="s">
        <v>13</v>
      </c>
      <c r="D12453" s="8" t="s">
        <v>14</v>
      </c>
      <c r="E12453" s="8" t="s">
        <v>14</v>
      </c>
      <c r="F12453" s="9">
        <f t="shared" si="726"/>
        <v>900000</v>
      </c>
      <c r="G12453" s="9">
        <v>9</v>
      </c>
      <c r="H12453" s="10">
        <v>971532</v>
      </c>
      <c r="I12453" s="11">
        <f t="shared" si="727"/>
        <v>15700731383.443277</v>
      </c>
      <c r="J12453" s="11">
        <f t="shared" si="728"/>
        <v>151889</v>
      </c>
      <c r="K12453" s="11">
        <f t="shared" si="729"/>
        <v>103369.77255392607</v>
      </c>
      <c r="L12453" s="12">
        <f t="shared" si="730"/>
        <v>0</v>
      </c>
      <c r="M12453" s="11">
        <f>COUNTIF(E$2:$E12453,E12453)</f>
        <v>2274</v>
      </c>
      <c r="O12453" t="str">
        <f t="shared" si="731"/>
        <v/>
      </c>
    </row>
    <row r="12454" spans="1:15" hidden="1">
      <c r="A12454" s="41" t="s">
        <v>120</v>
      </c>
      <c r="B12454" s="46">
        <v>45845</v>
      </c>
      <c r="C12454" s="8" t="s">
        <v>13</v>
      </c>
      <c r="D12454" s="8" t="s">
        <v>46</v>
      </c>
      <c r="E12454" s="8" t="s">
        <v>46</v>
      </c>
      <c r="F12454" s="9">
        <f t="shared" si="726"/>
        <v>-1000000</v>
      </c>
      <c r="G12454" s="9">
        <v>-10</v>
      </c>
      <c r="H12454" s="10">
        <v>-1044610</v>
      </c>
      <c r="I12454" s="11">
        <f t="shared" si="727"/>
        <v>1672134523.0915346</v>
      </c>
      <c r="J12454" s="11">
        <f t="shared" si="728"/>
        <v>16112</v>
      </c>
      <c r="K12454" s="11">
        <f t="shared" si="729"/>
        <v>103781.93415414193</v>
      </c>
      <c r="L12454" s="12">
        <f t="shared" si="730"/>
        <v>6790.6584585807286</v>
      </c>
      <c r="M12454" s="11">
        <f>COUNTIF(E$2:$E12454,E12454)</f>
        <v>3696</v>
      </c>
      <c r="O12454" t="str">
        <f t="shared" si="731"/>
        <v/>
      </c>
    </row>
    <row r="12455" spans="1:15" hidden="1">
      <c r="A12455" s="41" t="s">
        <v>120</v>
      </c>
      <c r="B12455" s="46">
        <v>45845</v>
      </c>
      <c r="C12455" s="8" t="s">
        <v>13</v>
      </c>
      <c r="D12455" s="8" t="s">
        <v>46</v>
      </c>
      <c r="E12455" s="8" t="s">
        <v>46</v>
      </c>
      <c r="F12455" s="9">
        <f t="shared" si="726"/>
        <v>-900000</v>
      </c>
      <c r="G12455" s="9">
        <v>-9</v>
      </c>
      <c r="H12455" s="10">
        <v>-940149</v>
      </c>
      <c r="I12455" s="11">
        <f t="shared" si="727"/>
        <v>1671200485.6841474</v>
      </c>
      <c r="J12455" s="11">
        <f t="shared" si="728"/>
        <v>16103</v>
      </c>
      <c r="K12455" s="11">
        <f t="shared" si="729"/>
        <v>103781.93415414193</v>
      </c>
      <c r="L12455" s="12">
        <f t="shared" si="730"/>
        <v>6111.5926127226558</v>
      </c>
      <c r="M12455" s="11">
        <f>COUNTIF(E$2:$E12455,E12455)</f>
        <v>3697</v>
      </c>
      <c r="O12455" t="str">
        <f t="shared" si="731"/>
        <v/>
      </c>
    </row>
    <row r="12456" spans="1:15" hidden="1">
      <c r="A12456" s="41" t="s">
        <v>120</v>
      </c>
      <c r="B12456" s="46">
        <v>45845</v>
      </c>
      <c r="C12456" s="8" t="s">
        <v>13</v>
      </c>
      <c r="D12456" s="8" t="s">
        <v>15</v>
      </c>
      <c r="E12456" s="8" t="s">
        <v>15</v>
      </c>
      <c r="F12456" s="9">
        <f t="shared" si="726"/>
        <v>6600000</v>
      </c>
      <c r="G12456" s="9">
        <v>66</v>
      </c>
      <c r="H12456" s="10">
        <v>7142388</v>
      </c>
      <c r="I12456" s="11">
        <f t="shared" si="727"/>
        <v>1171764446.1447833</v>
      </c>
      <c r="J12456" s="11">
        <f t="shared" si="728"/>
        <v>10754</v>
      </c>
      <c r="K12456" s="11">
        <f t="shared" si="729"/>
        <v>108960.80027383144</v>
      </c>
      <c r="L12456" s="12">
        <f t="shared" si="730"/>
        <v>0</v>
      </c>
      <c r="M12456" s="11">
        <f>COUNTIF(E$2:$E12456,E12456)</f>
        <v>3901</v>
      </c>
      <c r="O12456" t="str">
        <f t="shared" si="731"/>
        <v/>
      </c>
    </row>
    <row r="12457" spans="1:15" hidden="1">
      <c r="A12457" s="41" t="s">
        <v>120</v>
      </c>
      <c r="B12457" s="46">
        <v>45845</v>
      </c>
      <c r="C12457" s="8" t="s">
        <v>13</v>
      </c>
      <c r="D12457" s="8" t="s">
        <v>46</v>
      </c>
      <c r="E12457" s="8" t="s">
        <v>46</v>
      </c>
      <c r="F12457" s="9">
        <f t="shared" si="726"/>
        <v>-4700000</v>
      </c>
      <c r="G12457" s="9">
        <v>-47</v>
      </c>
      <c r="H12457" s="10">
        <v>-4909667</v>
      </c>
      <c r="I12457" s="11">
        <f t="shared" si="727"/>
        <v>1666322734.7789028</v>
      </c>
      <c r="J12457" s="11">
        <f t="shared" si="728"/>
        <v>16056</v>
      </c>
      <c r="K12457" s="11">
        <f t="shared" si="729"/>
        <v>103781.93415414193</v>
      </c>
      <c r="L12457" s="12">
        <f t="shared" si="730"/>
        <v>31916.094755329192</v>
      </c>
      <c r="M12457" s="11">
        <f>COUNTIF(E$2:$E12457,E12457)</f>
        <v>3698</v>
      </c>
      <c r="O12457" t="str">
        <f t="shared" si="731"/>
        <v/>
      </c>
    </row>
    <row r="12458" spans="1:15" hidden="1">
      <c r="A12458" s="41" t="s">
        <v>120</v>
      </c>
      <c r="B12458" s="46">
        <v>45845</v>
      </c>
      <c r="C12458" s="8" t="s">
        <v>13</v>
      </c>
      <c r="D12458" s="8" t="s">
        <v>46</v>
      </c>
      <c r="E12458" s="8" t="s">
        <v>46</v>
      </c>
      <c r="F12458" s="9">
        <f t="shared" si="726"/>
        <v>-9500000</v>
      </c>
      <c r="G12458" s="9">
        <v>-95</v>
      </c>
      <c r="H12458" s="10">
        <v>-9923795</v>
      </c>
      <c r="I12458" s="11">
        <f t="shared" si="727"/>
        <v>1656463451.0342593</v>
      </c>
      <c r="J12458" s="11">
        <f t="shared" si="728"/>
        <v>15961</v>
      </c>
      <c r="K12458" s="11">
        <f t="shared" si="729"/>
        <v>103781.93415414193</v>
      </c>
      <c r="L12458" s="12">
        <f t="shared" si="730"/>
        <v>64511.255356516689</v>
      </c>
      <c r="M12458" s="11">
        <f>COUNTIF(E$2:$E12458,E12458)</f>
        <v>3699</v>
      </c>
      <c r="O12458" t="str">
        <f t="shared" si="731"/>
        <v/>
      </c>
    </row>
    <row r="12459" spans="1:15" hidden="1">
      <c r="A12459" s="41" t="s">
        <v>120</v>
      </c>
      <c r="B12459" s="46">
        <v>45845</v>
      </c>
      <c r="C12459" s="8" t="s">
        <v>13</v>
      </c>
      <c r="D12459" s="8" t="s">
        <v>46</v>
      </c>
      <c r="E12459" s="8" t="s">
        <v>46</v>
      </c>
      <c r="F12459" s="9">
        <f t="shared" ref="F12459:F12522" si="732">100000*G12459</f>
        <v>-900000</v>
      </c>
      <c r="G12459" s="9">
        <v>-9</v>
      </c>
      <c r="H12459" s="10">
        <v>-940149</v>
      </c>
      <c r="I12459" s="11">
        <f t="shared" ref="I12459:I12522" si="733">IF(H12459&gt;=0,IF(M12459=1,H12459,SUMIFS(I:I,E:E,E12459,M:M,M12459-1)+H12459),SUMIFS(I:I,E:E,E12459,M:M,M12459-1)+K12459*G12459)</f>
        <v>1655529413.6268721</v>
      </c>
      <c r="J12459" s="11">
        <f t="shared" ref="J12459:J12522" si="734">IF(M12459=1,G12459,SUMIFS($J:$J,$E:$E,E12459,$M:$M,M12459-1)+G12459)</f>
        <v>15952</v>
      </c>
      <c r="K12459" s="11">
        <f t="shared" ref="K12459:K12522" si="735">IF(H12459&gt;=0,I12459/J12459,SUMIFS($K:$K,$E:$E,E12459,$M:$M,M12459-1))</f>
        <v>103781.93415414193</v>
      </c>
      <c r="L12459" s="12">
        <f t="shared" si="730"/>
        <v>6111.5926127226558</v>
      </c>
      <c r="M12459" s="11">
        <f>COUNTIF(E$2:$E12459,E12459)</f>
        <v>3700</v>
      </c>
      <c r="O12459" t="str">
        <f t="shared" si="731"/>
        <v/>
      </c>
    </row>
    <row r="12460" spans="1:15" hidden="1">
      <c r="A12460" s="41" t="s">
        <v>120</v>
      </c>
      <c r="B12460" s="46">
        <v>45845</v>
      </c>
      <c r="C12460" s="8" t="s">
        <v>13</v>
      </c>
      <c r="D12460" s="8" t="s">
        <v>46</v>
      </c>
      <c r="E12460" s="8" t="s">
        <v>46</v>
      </c>
      <c r="F12460" s="9">
        <f t="shared" si="732"/>
        <v>-1100000</v>
      </c>
      <c r="G12460" s="9">
        <v>-11</v>
      </c>
      <c r="H12460" s="10">
        <v>-1149071</v>
      </c>
      <c r="I12460" s="11">
        <f t="shared" si="733"/>
        <v>1654387812.3511765</v>
      </c>
      <c r="J12460" s="11">
        <f t="shared" si="734"/>
        <v>15941</v>
      </c>
      <c r="K12460" s="11">
        <f t="shared" si="735"/>
        <v>103781.93415414193</v>
      </c>
      <c r="L12460" s="12">
        <f t="shared" si="730"/>
        <v>7469.7243044388015</v>
      </c>
      <c r="M12460" s="11">
        <f>COUNTIF(E$2:$E12460,E12460)</f>
        <v>3701</v>
      </c>
      <c r="O12460" t="str">
        <f t="shared" si="731"/>
        <v/>
      </c>
    </row>
    <row r="12461" spans="1:15" hidden="1">
      <c r="A12461" s="41" t="s">
        <v>120</v>
      </c>
      <c r="B12461" s="46">
        <v>45845</v>
      </c>
      <c r="C12461" s="8" t="s">
        <v>13</v>
      </c>
      <c r="D12461" s="8" t="s">
        <v>46</v>
      </c>
      <c r="E12461" s="8" t="s">
        <v>46</v>
      </c>
      <c r="F12461" s="9">
        <f t="shared" si="732"/>
        <v>-1000000</v>
      </c>
      <c r="G12461" s="9">
        <v>-10</v>
      </c>
      <c r="H12461" s="10">
        <v>-1044610</v>
      </c>
      <c r="I12461" s="11">
        <f t="shared" si="733"/>
        <v>1653349993.009635</v>
      </c>
      <c r="J12461" s="11">
        <f t="shared" si="734"/>
        <v>15931</v>
      </c>
      <c r="K12461" s="11">
        <f t="shared" si="735"/>
        <v>103781.93415414193</v>
      </c>
      <c r="L12461" s="12">
        <f t="shared" si="730"/>
        <v>6790.6584585807286</v>
      </c>
      <c r="M12461" s="11">
        <f>COUNTIF(E$2:$E12461,E12461)</f>
        <v>3702</v>
      </c>
      <c r="O12461" t="str">
        <f t="shared" si="731"/>
        <v/>
      </c>
    </row>
    <row r="12462" spans="1:15" hidden="1">
      <c r="A12462" s="41" t="s">
        <v>120</v>
      </c>
      <c r="B12462" s="46">
        <v>45845</v>
      </c>
      <c r="C12462" s="8" t="s">
        <v>13</v>
      </c>
      <c r="D12462" s="8" t="s">
        <v>46</v>
      </c>
      <c r="E12462" s="8" t="s">
        <v>46</v>
      </c>
      <c r="F12462" s="9">
        <f t="shared" si="732"/>
        <v>-19100000</v>
      </c>
      <c r="G12462" s="9">
        <v>-191</v>
      </c>
      <c r="H12462" s="10">
        <v>-19952051</v>
      </c>
      <c r="I12462" s="11">
        <f t="shared" si="733"/>
        <v>1633527643.5861938</v>
      </c>
      <c r="J12462" s="11">
        <f t="shared" si="734"/>
        <v>15740</v>
      </c>
      <c r="K12462" s="11">
        <f t="shared" si="735"/>
        <v>103781.93415414193</v>
      </c>
      <c r="L12462" s="12">
        <f t="shared" si="730"/>
        <v>129701.57655889168</v>
      </c>
      <c r="M12462" s="11">
        <f>COUNTIF(E$2:$E12462,E12462)</f>
        <v>3703</v>
      </c>
      <c r="O12462" t="str">
        <f t="shared" si="731"/>
        <v/>
      </c>
    </row>
    <row r="12463" spans="1:15" hidden="1">
      <c r="A12463" s="41" t="s">
        <v>120</v>
      </c>
      <c r="B12463" s="46">
        <v>45845</v>
      </c>
      <c r="C12463" s="8" t="s">
        <v>13</v>
      </c>
      <c r="D12463" s="8" t="s">
        <v>46</v>
      </c>
      <c r="E12463" s="8" t="s">
        <v>46</v>
      </c>
      <c r="F12463" s="9">
        <f t="shared" si="732"/>
        <v>-28700000</v>
      </c>
      <c r="G12463" s="9">
        <v>-287</v>
      </c>
      <c r="H12463" s="10">
        <v>-29980307</v>
      </c>
      <c r="I12463" s="11">
        <f t="shared" si="733"/>
        <v>1603742228.4839551</v>
      </c>
      <c r="J12463" s="11">
        <f t="shared" si="734"/>
        <v>15453</v>
      </c>
      <c r="K12463" s="11">
        <f t="shared" si="735"/>
        <v>103781.93415414193</v>
      </c>
      <c r="L12463" s="12">
        <f t="shared" si="730"/>
        <v>194891.89776126668</v>
      </c>
      <c r="M12463" s="11">
        <f>COUNTIF(E$2:$E12463,E12463)</f>
        <v>3704</v>
      </c>
      <c r="O12463" t="str">
        <f t="shared" si="731"/>
        <v/>
      </c>
    </row>
    <row r="12464" spans="1:15" hidden="1">
      <c r="A12464" s="41" t="s">
        <v>120</v>
      </c>
      <c r="B12464" s="46">
        <v>45845</v>
      </c>
      <c r="C12464" s="8" t="s">
        <v>13</v>
      </c>
      <c r="D12464" s="8" t="s">
        <v>46</v>
      </c>
      <c r="E12464" s="8" t="s">
        <v>46</v>
      </c>
      <c r="F12464" s="9">
        <f t="shared" si="732"/>
        <v>-19100000</v>
      </c>
      <c r="G12464" s="9">
        <v>-191</v>
      </c>
      <c r="H12464" s="10">
        <v>-19952051</v>
      </c>
      <c r="I12464" s="11">
        <f t="shared" si="733"/>
        <v>1583919879.060514</v>
      </c>
      <c r="J12464" s="11">
        <f t="shared" si="734"/>
        <v>15262</v>
      </c>
      <c r="K12464" s="11">
        <f t="shared" si="735"/>
        <v>103781.93415414193</v>
      </c>
      <c r="L12464" s="12">
        <f t="shared" si="730"/>
        <v>129701.57655889168</v>
      </c>
      <c r="M12464" s="11">
        <f>COUNTIF(E$2:$E12464,E12464)</f>
        <v>3705</v>
      </c>
      <c r="O12464" t="str">
        <f t="shared" si="731"/>
        <v/>
      </c>
    </row>
    <row r="12465" spans="1:15" hidden="1">
      <c r="A12465" s="41" t="s">
        <v>120</v>
      </c>
      <c r="B12465" s="46">
        <v>45845</v>
      </c>
      <c r="C12465" s="8" t="s">
        <v>13</v>
      </c>
      <c r="D12465" s="8" t="s">
        <v>46</v>
      </c>
      <c r="E12465" s="8" t="s">
        <v>46</v>
      </c>
      <c r="F12465" s="9">
        <f t="shared" si="732"/>
        <v>-95600000</v>
      </c>
      <c r="G12465" s="9">
        <v>-956</v>
      </c>
      <c r="H12465" s="10">
        <v>-99864716</v>
      </c>
      <c r="I12465" s="11">
        <f t="shared" si="733"/>
        <v>1484704350.0091543</v>
      </c>
      <c r="J12465" s="11">
        <f t="shared" si="734"/>
        <v>14306</v>
      </c>
      <c r="K12465" s="11">
        <f t="shared" si="735"/>
        <v>103781.93415414193</v>
      </c>
      <c r="L12465" s="12">
        <f t="shared" ref="L12465:L12528" si="736">IF(G12465&lt;0,K12465*G12465-H12465,0)</f>
        <v>649186.94864031672</v>
      </c>
      <c r="M12465" s="11">
        <f>COUNTIF(E$2:$E12465,E12465)</f>
        <v>3706</v>
      </c>
      <c r="O12465" t="str">
        <f t="shared" si="731"/>
        <v/>
      </c>
    </row>
    <row r="12466" spans="1:15" hidden="1">
      <c r="A12466" s="41" t="s">
        <v>120</v>
      </c>
      <c r="B12466" s="46">
        <v>45845</v>
      </c>
      <c r="C12466" s="8" t="s">
        <v>13</v>
      </c>
      <c r="D12466" s="8" t="s">
        <v>46</v>
      </c>
      <c r="E12466" s="8" t="s">
        <v>46</v>
      </c>
      <c r="F12466" s="9">
        <f t="shared" si="732"/>
        <v>-47800000</v>
      </c>
      <c r="G12466" s="9">
        <v>-478</v>
      </c>
      <c r="H12466" s="10">
        <v>-49932358</v>
      </c>
      <c r="I12466" s="11">
        <f t="shared" si="733"/>
        <v>1435096585.4834745</v>
      </c>
      <c r="J12466" s="11">
        <f t="shared" si="734"/>
        <v>13828</v>
      </c>
      <c r="K12466" s="11">
        <f t="shared" si="735"/>
        <v>103781.93415414193</v>
      </c>
      <c r="L12466" s="12">
        <f t="shared" si="736"/>
        <v>324593.47432015836</v>
      </c>
      <c r="M12466" s="11">
        <f>COUNTIF(E$2:$E12466,E12466)</f>
        <v>3707</v>
      </c>
      <c r="O12466" t="str">
        <f t="shared" si="731"/>
        <v/>
      </c>
    </row>
    <row r="12467" spans="1:15" hidden="1">
      <c r="A12467" s="41" t="s">
        <v>120</v>
      </c>
      <c r="B12467" s="46">
        <v>45845</v>
      </c>
      <c r="C12467" s="8" t="s">
        <v>13</v>
      </c>
      <c r="D12467" s="8" t="s">
        <v>46</v>
      </c>
      <c r="E12467" s="8" t="s">
        <v>46</v>
      </c>
      <c r="F12467" s="9">
        <f t="shared" si="732"/>
        <v>-9500000</v>
      </c>
      <c r="G12467" s="9">
        <v>-95</v>
      </c>
      <c r="H12467" s="10">
        <v>-9923795</v>
      </c>
      <c r="I12467" s="11">
        <f t="shared" si="733"/>
        <v>1425237301.738831</v>
      </c>
      <c r="J12467" s="11">
        <f t="shared" si="734"/>
        <v>13733</v>
      </c>
      <c r="K12467" s="11">
        <f t="shared" si="735"/>
        <v>103781.93415414193</v>
      </c>
      <c r="L12467" s="12">
        <f t="shared" si="736"/>
        <v>64511.255356516689</v>
      </c>
      <c r="M12467" s="11">
        <f>COUNTIF(E$2:$E12467,E12467)</f>
        <v>3708</v>
      </c>
      <c r="O12467" t="str">
        <f t="shared" si="731"/>
        <v/>
      </c>
    </row>
    <row r="12468" spans="1:15" hidden="1">
      <c r="A12468" s="41" t="s">
        <v>120</v>
      </c>
      <c r="B12468" s="46">
        <v>45845</v>
      </c>
      <c r="C12468" s="8" t="s">
        <v>13</v>
      </c>
      <c r="D12468" s="8" t="s">
        <v>14</v>
      </c>
      <c r="E12468" s="8" t="s">
        <v>14</v>
      </c>
      <c r="F12468" s="9">
        <f t="shared" si="732"/>
        <v>-9200000</v>
      </c>
      <c r="G12468" s="9">
        <v>-92</v>
      </c>
      <c r="H12468" s="10">
        <v>-9944556</v>
      </c>
      <c r="I12468" s="11">
        <f t="shared" si="733"/>
        <v>15691221364.368317</v>
      </c>
      <c r="J12468" s="11">
        <f t="shared" si="734"/>
        <v>151797</v>
      </c>
      <c r="K12468" s="11">
        <f t="shared" si="735"/>
        <v>103369.77255392607</v>
      </c>
      <c r="L12468" s="12">
        <f t="shared" si="736"/>
        <v>434536.92503880151</v>
      </c>
      <c r="M12468" s="11">
        <f>COUNTIF(E$2:$E12468,E12468)</f>
        <v>2275</v>
      </c>
      <c r="O12468" t="str">
        <f t="shared" si="731"/>
        <v/>
      </c>
    </row>
    <row r="12469" spans="1:15" hidden="1">
      <c r="A12469" s="41" t="s">
        <v>120</v>
      </c>
      <c r="B12469" s="46">
        <v>45845</v>
      </c>
      <c r="C12469" s="8" t="s">
        <v>13</v>
      </c>
      <c r="D12469" s="8" t="s">
        <v>46</v>
      </c>
      <c r="E12469" s="8" t="s">
        <v>46</v>
      </c>
      <c r="F12469" s="9">
        <f t="shared" si="732"/>
        <v>-19100000</v>
      </c>
      <c r="G12469" s="9">
        <v>-191</v>
      </c>
      <c r="H12469" s="10">
        <v>-19952051</v>
      </c>
      <c r="I12469" s="11">
        <f t="shared" si="733"/>
        <v>1405414952.3153899</v>
      </c>
      <c r="J12469" s="11">
        <f t="shared" si="734"/>
        <v>13542</v>
      </c>
      <c r="K12469" s="11">
        <f t="shared" si="735"/>
        <v>103781.93415414193</v>
      </c>
      <c r="L12469" s="12">
        <f t="shared" si="736"/>
        <v>129701.57655889168</v>
      </c>
      <c r="M12469" s="11">
        <f>COUNTIF(E$2:$E12469,E12469)</f>
        <v>3709</v>
      </c>
      <c r="O12469" t="str">
        <f t="shared" si="731"/>
        <v/>
      </c>
    </row>
    <row r="12470" spans="1:15" hidden="1">
      <c r="A12470" s="41" t="s">
        <v>120</v>
      </c>
      <c r="B12470" s="46">
        <v>45845</v>
      </c>
      <c r="C12470" s="8" t="s">
        <v>13</v>
      </c>
      <c r="D12470" s="8" t="s">
        <v>46</v>
      </c>
      <c r="E12470" s="8" t="s">
        <v>46</v>
      </c>
      <c r="F12470" s="9">
        <f t="shared" si="732"/>
        <v>-3800000</v>
      </c>
      <c r="G12470" s="9">
        <v>-38</v>
      </c>
      <c r="H12470" s="10">
        <v>-3969518</v>
      </c>
      <c r="I12470" s="11">
        <f t="shared" si="733"/>
        <v>1401471238.8175325</v>
      </c>
      <c r="J12470" s="11">
        <f t="shared" si="734"/>
        <v>13504</v>
      </c>
      <c r="K12470" s="11">
        <f t="shared" si="735"/>
        <v>103781.93415414193</v>
      </c>
      <c r="L12470" s="12">
        <f t="shared" si="736"/>
        <v>25804.502142606769</v>
      </c>
      <c r="M12470" s="11">
        <f>COUNTIF(E$2:$E12470,E12470)</f>
        <v>3710</v>
      </c>
      <c r="O12470" t="str">
        <f t="shared" si="731"/>
        <v/>
      </c>
    </row>
    <row r="12471" spans="1:15" hidden="1">
      <c r="A12471" s="41" t="s">
        <v>120</v>
      </c>
      <c r="B12471" s="46">
        <v>45845</v>
      </c>
      <c r="C12471" s="8" t="s">
        <v>13</v>
      </c>
      <c r="D12471" s="8" t="s">
        <v>46</v>
      </c>
      <c r="E12471" s="8" t="s">
        <v>46</v>
      </c>
      <c r="F12471" s="9">
        <f t="shared" si="732"/>
        <v>-5700000</v>
      </c>
      <c r="G12471" s="9">
        <v>-57</v>
      </c>
      <c r="H12471" s="10">
        <v>-5954277</v>
      </c>
      <c r="I12471" s="11">
        <f t="shared" si="733"/>
        <v>1395555668.5707464</v>
      </c>
      <c r="J12471" s="11">
        <f t="shared" si="734"/>
        <v>13447</v>
      </c>
      <c r="K12471" s="11">
        <f t="shared" si="735"/>
        <v>103781.93415414193</v>
      </c>
      <c r="L12471" s="12">
        <f t="shared" si="736"/>
        <v>38706.753213910386</v>
      </c>
      <c r="M12471" s="11">
        <f>COUNTIF(E$2:$E12471,E12471)</f>
        <v>3711</v>
      </c>
      <c r="O12471" t="str">
        <f t="shared" si="731"/>
        <v/>
      </c>
    </row>
    <row r="12472" spans="1:15" hidden="1">
      <c r="A12472" s="41" t="s">
        <v>120</v>
      </c>
      <c r="B12472" s="46">
        <v>45845</v>
      </c>
      <c r="C12472" s="8" t="s">
        <v>13</v>
      </c>
      <c r="D12472" s="8" t="s">
        <v>46</v>
      </c>
      <c r="E12472" s="8" t="s">
        <v>46</v>
      </c>
      <c r="F12472" s="9">
        <f t="shared" si="732"/>
        <v>-7200000</v>
      </c>
      <c r="G12472" s="9">
        <v>-72</v>
      </c>
      <c r="H12472" s="10">
        <v>-7521192</v>
      </c>
      <c r="I12472" s="11">
        <f t="shared" si="733"/>
        <v>1388083369.3116481</v>
      </c>
      <c r="J12472" s="11">
        <f t="shared" si="734"/>
        <v>13375</v>
      </c>
      <c r="K12472" s="11">
        <f t="shared" si="735"/>
        <v>103781.93415414193</v>
      </c>
      <c r="L12472" s="12">
        <f t="shared" si="736"/>
        <v>48892.740901781246</v>
      </c>
      <c r="M12472" s="11">
        <f>COUNTIF(E$2:$E12472,E12472)</f>
        <v>3712</v>
      </c>
      <c r="O12472" t="str">
        <f t="shared" si="731"/>
        <v/>
      </c>
    </row>
    <row r="12473" spans="1:15" hidden="1">
      <c r="A12473" s="41" t="s">
        <v>120</v>
      </c>
      <c r="B12473" s="46">
        <v>45845</v>
      </c>
      <c r="C12473" s="8" t="s">
        <v>13</v>
      </c>
      <c r="D12473" s="8" t="s">
        <v>46</v>
      </c>
      <c r="E12473" s="8" t="s">
        <v>46</v>
      </c>
      <c r="F12473" s="9">
        <f t="shared" si="732"/>
        <v>-900000</v>
      </c>
      <c r="G12473" s="9">
        <v>-9</v>
      </c>
      <c r="H12473" s="10">
        <v>-940149</v>
      </c>
      <c r="I12473" s="11">
        <f t="shared" si="733"/>
        <v>1387149331.9042609</v>
      </c>
      <c r="J12473" s="11">
        <f t="shared" si="734"/>
        <v>13366</v>
      </c>
      <c r="K12473" s="11">
        <f t="shared" si="735"/>
        <v>103781.93415414193</v>
      </c>
      <c r="L12473" s="12">
        <f t="shared" si="736"/>
        <v>6111.5926127226558</v>
      </c>
      <c r="M12473" s="11">
        <f>COUNTIF(E$2:$E12473,E12473)</f>
        <v>3713</v>
      </c>
      <c r="O12473" t="str">
        <f t="shared" si="731"/>
        <v/>
      </c>
    </row>
    <row r="12474" spans="1:15" hidden="1">
      <c r="A12474" s="41" t="s">
        <v>120</v>
      </c>
      <c r="B12474" s="46">
        <v>45845</v>
      </c>
      <c r="C12474" s="8" t="s">
        <v>13</v>
      </c>
      <c r="D12474" s="8" t="s">
        <v>14</v>
      </c>
      <c r="E12474" s="8" t="s">
        <v>14</v>
      </c>
      <c r="F12474" s="9">
        <f t="shared" si="732"/>
        <v>9300000</v>
      </c>
      <c r="G12474" s="9">
        <v>93</v>
      </c>
      <c r="H12474" s="10">
        <v>10073946</v>
      </c>
      <c r="I12474" s="11">
        <f t="shared" si="733"/>
        <v>15701295310.368317</v>
      </c>
      <c r="J12474" s="11">
        <f t="shared" si="734"/>
        <v>151890</v>
      </c>
      <c r="K12474" s="11">
        <f t="shared" si="735"/>
        <v>103372.80472953003</v>
      </c>
      <c r="L12474" s="12">
        <f t="shared" si="736"/>
        <v>0</v>
      </c>
      <c r="M12474" s="11">
        <f>COUNTIF(E$2:$E12474,E12474)</f>
        <v>2276</v>
      </c>
      <c r="O12474" t="str">
        <f t="shared" si="731"/>
        <v/>
      </c>
    </row>
    <row r="12475" spans="1:15" hidden="1">
      <c r="A12475" s="41" t="s">
        <v>120</v>
      </c>
      <c r="B12475" s="46">
        <v>45845</v>
      </c>
      <c r="C12475" s="8" t="s">
        <v>13</v>
      </c>
      <c r="D12475" s="8" t="s">
        <v>46</v>
      </c>
      <c r="E12475" s="8" t="s">
        <v>46</v>
      </c>
      <c r="F12475" s="9">
        <f t="shared" si="732"/>
        <v>-900000</v>
      </c>
      <c r="G12475" s="9">
        <v>-9</v>
      </c>
      <c r="H12475" s="10">
        <v>-940149</v>
      </c>
      <c r="I12475" s="11">
        <f t="shared" si="733"/>
        <v>1386215294.4968736</v>
      </c>
      <c r="J12475" s="11">
        <f t="shared" si="734"/>
        <v>13357</v>
      </c>
      <c r="K12475" s="11">
        <f t="shared" si="735"/>
        <v>103781.93415414193</v>
      </c>
      <c r="L12475" s="12">
        <f t="shared" si="736"/>
        <v>6111.5926127226558</v>
      </c>
      <c r="M12475" s="11">
        <f>COUNTIF(E$2:$E12475,E12475)</f>
        <v>3714</v>
      </c>
      <c r="O12475" t="str">
        <f t="shared" si="731"/>
        <v/>
      </c>
    </row>
    <row r="12476" spans="1:15" hidden="1">
      <c r="A12476" s="41" t="s">
        <v>120</v>
      </c>
      <c r="B12476" s="46">
        <v>45845</v>
      </c>
      <c r="C12476" s="8" t="s">
        <v>13</v>
      </c>
      <c r="D12476" s="8" t="s">
        <v>14</v>
      </c>
      <c r="E12476" s="8" t="s">
        <v>14</v>
      </c>
      <c r="F12476" s="9">
        <f t="shared" si="732"/>
        <v>-900000</v>
      </c>
      <c r="G12476" s="9">
        <v>-9</v>
      </c>
      <c r="H12476" s="10">
        <v>-972837</v>
      </c>
      <c r="I12476" s="11">
        <f t="shared" si="733"/>
        <v>15700364955.125751</v>
      </c>
      <c r="J12476" s="11">
        <f t="shared" si="734"/>
        <v>151881</v>
      </c>
      <c r="K12476" s="11">
        <f t="shared" si="735"/>
        <v>103372.80472953003</v>
      </c>
      <c r="L12476" s="12">
        <f t="shared" si="736"/>
        <v>42481.757434229716</v>
      </c>
      <c r="M12476" s="11">
        <f>COUNTIF(E$2:$E12476,E12476)</f>
        <v>2277</v>
      </c>
      <c r="O12476" t="str">
        <f t="shared" ref="O12476:O12539" si="737">IF(M12476=_xlfn.MAXIFS(M:M,D:D,D12476),"X","")</f>
        <v/>
      </c>
    </row>
    <row r="12477" spans="1:15" hidden="1">
      <c r="A12477" s="41" t="s">
        <v>120</v>
      </c>
      <c r="B12477" s="46">
        <v>45845</v>
      </c>
      <c r="C12477" s="8" t="s">
        <v>13</v>
      </c>
      <c r="D12477" s="8" t="s">
        <v>46</v>
      </c>
      <c r="E12477" s="8" t="s">
        <v>46</v>
      </c>
      <c r="F12477" s="9">
        <f t="shared" si="732"/>
        <v>-4700000</v>
      </c>
      <c r="G12477" s="9">
        <v>-47</v>
      </c>
      <c r="H12477" s="10">
        <v>-4909667</v>
      </c>
      <c r="I12477" s="11">
        <f t="shared" si="733"/>
        <v>1381337543.591629</v>
      </c>
      <c r="J12477" s="11">
        <f t="shared" si="734"/>
        <v>13310</v>
      </c>
      <c r="K12477" s="11">
        <f t="shared" si="735"/>
        <v>103781.93415414193</v>
      </c>
      <c r="L12477" s="12">
        <f t="shared" si="736"/>
        <v>31916.094755329192</v>
      </c>
      <c r="M12477" s="11">
        <f>COUNTIF(E$2:$E12477,E12477)</f>
        <v>3715</v>
      </c>
      <c r="O12477" t="str">
        <f t="shared" si="737"/>
        <v/>
      </c>
    </row>
    <row r="12478" spans="1:15" hidden="1">
      <c r="A12478" s="41" t="s">
        <v>120</v>
      </c>
      <c r="B12478" s="46">
        <v>45845</v>
      </c>
      <c r="C12478" s="8" t="s">
        <v>13</v>
      </c>
      <c r="D12478" s="8" t="s">
        <v>46</v>
      </c>
      <c r="E12478" s="8" t="s">
        <v>46</v>
      </c>
      <c r="F12478" s="9">
        <f t="shared" si="732"/>
        <v>-5200000</v>
      </c>
      <c r="G12478" s="9">
        <v>-52</v>
      </c>
      <c r="H12478" s="10">
        <v>-5431972</v>
      </c>
      <c r="I12478" s="11">
        <f t="shared" si="733"/>
        <v>1375940883.0156136</v>
      </c>
      <c r="J12478" s="11">
        <f t="shared" si="734"/>
        <v>13258</v>
      </c>
      <c r="K12478" s="11">
        <f t="shared" si="735"/>
        <v>103781.93415414193</v>
      </c>
      <c r="L12478" s="12">
        <f t="shared" si="736"/>
        <v>35311.423984619789</v>
      </c>
      <c r="M12478" s="11">
        <f>COUNTIF(E$2:$E12478,E12478)</f>
        <v>3716</v>
      </c>
      <c r="O12478" t="str">
        <f t="shared" si="737"/>
        <v/>
      </c>
    </row>
    <row r="12479" spans="1:15" hidden="1">
      <c r="A12479" s="41" t="s">
        <v>120</v>
      </c>
      <c r="B12479" s="46">
        <v>45845</v>
      </c>
      <c r="C12479" s="8" t="s">
        <v>13</v>
      </c>
      <c r="D12479" s="8" t="s">
        <v>14</v>
      </c>
      <c r="E12479" s="8" t="s">
        <v>14</v>
      </c>
      <c r="F12479" s="9">
        <f t="shared" si="732"/>
        <v>-1800000</v>
      </c>
      <c r="G12479" s="9">
        <v>-18</v>
      </c>
      <c r="H12479" s="10">
        <v>-1945674</v>
      </c>
      <c r="I12479" s="11">
        <f t="shared" si="733"/>
        <v>15698504244.640619</v>
      </c>
      <c r="J12479" s="11">
        <f t="shared" si="734"/>
        <v>151863</v>
      </c>
      <c r="K12479" s="11">
        <f t="shared" si="735"/>
        <v>103372.80472953003</v>
      </c>
      <c r="L12479" s="12">
        <f t="shared" si="736"/>
        <v>84963.514868459431</v>
      </c>
      <c r="M12479" s="11">
        <f>COUNTIF(E$2:$E12479,E12479)</f>
        <v>2278</v>
      </c>
      <c r="O12479" t="str">
        <f t="shared" si="737"/>
        <v/>
      </c>
    </row>
    <row r="12480" spans="1:15" hidden="1">
      <c r="A12480" s="41" t="s">
        <v>120</v>
      </c>
      <c r="B12480" s="46">
        <v>45845</v>
      </c>
      <c r="C12480" s="8" t="s">
        <v>13</v>
      </c>
      <c r="D12480" s="8" t="s">
        <v>46</v>
      </c>
      <c r="E12480" s="8" t="s">
        <v>46</v>
      </c>
      <c r="F12480" s="9">
        <f t="shared" si="732"/>
        <v>-4700000</v>
      </c>
      <c r="G12480" s="9">
        <v>-47</v>
      </c>
      <c r="H12480" s="10">
        <v>-4909667</v>
      </c>
      <c r="I12480" s="11">
        <f t="shared" si="733"/>
        <v>1371063132.110369</v>
      </c>
      <c r="J12480" s="11">
        <f t="shared" si="734"/>
        <v>13211</v>
      </c>
      <c r="K12480" s="11">
        <f t="shared" si="735"/>
        <v>103781.93415414193</v>
      </c>
      <c r="L12480" s="12">
        <f t="shared" si="736"/>
        <v>31916.094755329192</v>
      </c>
      <c r="M12480" s="11">
        <f>COUNTIF(E$2:$E12480,E12480)</f>
        <v>3717</v>
      </c>
      <c r="O12480" t="str">
        <f t="shared" si="737"/>
        <v/>
      </c>
    </row>
    <row r="12481" spans="1:15" hidden="1">
      <c r="A12481" s="41" t="s">
        <v>120</v>
      </c>
      <c r="B12481" s="46">
        <v>45845</v>
      </c>
      <c r="C12481" s="8" t="s">
        <v>13</v>
      </c>
      <c r="D12481" s="8" t="s">
        <v>46</v>
      </c>
      <c r="E12481" s="8" t="s">
        <v>46</v>
      </c>
      <c r="F12481" s="9">
        <f t="shared" si="732"/>
        <v>-4900000</v>
      </c>
      <c r="G12481" s="9">
        <v>-49</v>
      </c>
      <c r="H12481" s="10">
        <v>-5118589</v>
      </c>
      <c r="I12481" s="11">
        <f t="shared" si="733"/>
        <v>1365977817.3368161</v>
      </c>
      <c r="J12481" s="11">
        <f t="shared" si="734"/>
        <v>13162</v>
      </c>
      <c r="K12481" s="11">
        <f t="shared" si="735"/>
        <v>103781.93415414193</v>
      </c>
      <c r="L12481" s="12">
        <f t="shared" si="736"/>
        <v>33274.226447045803</v>
      </c>
      <c r="M12481" s="11">
        <f>COUNTIF(E$2:$E12481,E12481)</f>
        <v>3718</v>
      </c>
      <c r="O12481" t="str">
        <f t="shared" si="737"/>
        <v/>
      </c>
    </row>
    <row r="12482" spans="1:15" hidden="1">
      <c r="A12482" s="41" t="s">
        <v>120</v>
      </c>
      <c r="B12482" s="46">
        <v>45845</v>
      </c>
      <c r="C12482" s="8" t="s">
        <v>13</v>
      </c>
      <c r="D12482" s="8" t="s">
        <v>46</v>
      </c>
      <c r="E12482" s="8" t="s">
        <v>46</v>
      </c>
      <c r="F12482" s="9">
        <f t="shared" si="732"/>
        <v>-4700000</v>
      </c>
      <c r="G12482" s="9">
        <v>-47</v>
      </c>
      <c r="H12482" s="10">
        <v>-4909667</v>
      </c>
      <c r="I12482" s="11">
        <f t="shared" si="733"/>
        <v>1361100066.4315715</v>
      </c>
      <c r="J12482" s="11">
        <f t="shared" si="734"/>
        <v>13115</v>
      </c>
      <c r="K12482" s="11">
        <f t="shared" si="735"/>
        <v>103781.93415414193</v>
      </c>
      <c r="L12482" s="12">
        <f t="shared" si="736"/>
        <v>31916.094755329192</v>
      </c>
      <c r="M12482" s="11">
        <f>COUNTIF(E$2:$E12482,E12482)</f>
        <v>3719</v>
      </c>
      <c r="O12482" t="str">
        <f t="shared" si="737"/>
        <v/>
      </c>
    </row>
    <row r="12483" spans="1:15" hidden="1">
      <c r="A12483" s="41" t="s">
        <v>120</v>
      </c>
      <c r="B12483" s="46">
        <v>45845</v>
      </c>
      <c r="C12483" s="8" t="s">
        <v>13</v>
      </c>
      <c r="D12483" s="8" t="s">
        <v>46</v>
      </c>
      <c r="E12483" s="8" t="s">
        <v>46</v>
      </c>
      <c r="F12483" s="9">
        <f t="shared" si="732"/>
        <v>-5000000</v>
      </c>
      <c r="G12483" s="9">
        <v>-50</v>
      </c>
      <c r="H12483" s="10">
        <v>-5223050</v>
      </c>
      <c r="I12483" s="11">
        <f t="shared" si="733"/>
        <v>1355910969.7238643</v>
      </c>
      <c r="J12483" s="11">
        <f t="shared" si="734"/>
        <v>13065</v>
      </c>
      <c r="K12483" s="11">
        <f t="shared" si="735"/>
        <v>103781.93415414193</v>
      </c>
      <c r="L12483" s="12">
        <f t="shared" si="736"/>
        <v>33953.292292904109</v>
      </c>
      <c r="M12483" s="11">
        <f>COUNTIF(E$2:$E12483,E12483)</f>
        <v>3720</v>
      </c>
      <c r="O12483" t="str">
        <f t="shared" si="737"/>
        <v/>
      </c>
    </row>
    <row r="12484" spans="1:15" hidden="1">
      <c r="A12484" s="41" t="s">
        <v>120</v>
      </c>
      <c r="B12484" s="46">
        <v>45845</v>
      </c>
      <c r="C12484" s="8" t="s">
        <v>13</v>
      </c>
      <c r="D12484" s="8" t="s">
        <v>46</v>
      </c>
      <c r="E12484" s="8" t="s">
        <v>46</v>
      </c>
      <c r="F12484" s="9">
        <f t="shared" si="732"/>
        <v>-57400000</v>
      </c>
      <c r="G12484" s="9">
        <v>-574</v>
      </c>
      <c r="H12484" s="10">
        <v>-59960614</v>
      </c>
      <c r="I12484" s="11">
        <f t="shared" si="733"/>
        <v>1296340139.5193868</v>
      </c>
      <c r="J12484" s="11">
        <f t="shared" si="734"/>
        <v>12491</v>
      </c>
      <c r="K12484" s="11">
        <f t="shared" si="735"/>
        <v>103781.93415414193</v>
      </c>
      <c r="L12484" s="12">
        <f t="shared" si="736"/>
        <v>389783.79552253336</v>
      </c>
      <c r="M12484" s="11">
        <f>COUNTIF(E$2:$E12484,E12484)</f>
        <v>3721</v>
      </c>
      <c r="O12484" t="str">
        <f t="shared" si="737"/>
        <v/>
      </c>
    </row>
    <row r="12485" spans="1:15" hidden="1">
      <c r="A12485" s="41" t="s">
        <v>120</v>
      </c>
      <c r="B12485" s="46">
        <v>45845</v>
      </c>
      <c r="C12485" s="8" t="s">
        <v>13</v>
      </c>
      <c r="D12485" s="8" t="s">
        <v>46</v>
      </c>
      <c r="E12485" s="8" t="s">
        <v>46</v>
      </c>
      <c r="F12485" s="9">
        <f t="shared" si="732"/>
        <v>-900000</v>
      </c>
      <c r="G12485" s="9">
        <v>-9</v>
      </c>
      <c r="H12485" s="10">
        <v>-940149</v>
      </c>
      <c r="I12485" s="11">
        <f t="shared" si="733"/>
        <v>1295406102.1119995</v>
      </c>
      <c r="J12485" s="11">
        <f t="shared" si="734"/>
        <v>12482</v>
      </c>
      <c r="K12485" s="11">
        <f t="shared" si="735"/>
        <v>103781.93415414193</v>
      </c>
      <c r="L12485" s="12">
        <f t="shared" si="736"/>
        <v>6111.5926127226558</v>
      </c>
      <c r="M12485" s="11">
        <f>COUNTIF(E$2:$E12485,E12485)</f>
        <v>3722</v>
      </c>
      <c r="O12485" t="str">
        <f t="shared" si="737"/>
        <v/>
      </c>
    </row>
    <row r="12486" spans="1:15" hidden="1">
      <c r="A12486" s="41" t="s">
        <v>120</v>
      </c>
      <c r="B12486" s="46">
        <v>45845</v>
      </c>
      <c r="C12486" s="8" t="s">
        <v>13</v>
      </c>
      <c r="D12486" s="8" t="s">
        <v>46</v>
      </c>
      <c r="E12486" s="8" t="s">
        <v>46</v>
      </c>
      <c r="F12486" s="9">
        <f t="shared" si="732"/>
        <v>-3800000</v>
      </c>
      <c r="G12486" s="9">
        <v>-38</v>
      </c>
      <c r="H12486" s="10">
        <v>-3969518</v>
      </c>
      <c r="I12486" s="11">
        <f t="shared" si="733"/>
        <v>1291462388.6141422</v>
      </c>
      <c r="J12486" s="11">
        <f t="shared" si="734"/>
        <v>12444</v>
      </c>
      <c r="K12486" s="11">
        <f t="shared" si="735"/>
        <v>103781.93415414193</v>
      </c>
      <c r="L12486" s="12">
        <f t="shared" si="736"/>
        <v>25804.502142606769</v>
      </c>
      <c r="M12486" s="11">
        <f>COUNTIF(E$2:$E12486,E12486)</f>
        <v>3723</v>
      </c>
      <c r="O12486" t="str">
        <f t="shared" si="737"/>
        <v/>
      </c>
    </row>
    <row r="12487" spans="1:15" hidden="1">
      <c r="A12487" s="41" t="s">
        <v>120</v>
      </c>
      <c r="B12487" s="46">
        <v>45845</v>
      </c>
      <c r="C12487" s="8" t="s">
        <v>13</v>
      </c>
      <c r="D12487" s="8" t="s">
        <v>46</v>
      </c>
      <c r="E12487" s="8" t="s">
        <v>46</v>
      </c>
      <c r="F12487" s="9">
        <f t="shared" si="732"/>
        <v>-1000000</v>
      </c>
      <c r="G12487" s="9">
        <v>-10</v>
      </c>
      <c r="H12487" s="10">
        <v>-1044610</v>
      </c>
      <c r="I12487" s="11">
        <f t="shared" si="733"/>
        <v>1290424569.2726007</v>
      </c>
      <c r="J12487" s="11">
        <f t="shared" si="734"/>
        <v>12434</v>
      </c>
      <c r="K12487" s="11">
        <f t="shared" si="735"/>
        <v>103781.93415414193</v>
      </c>
      <c r="L12487" s="12">
        <f t="shared" si="736"/>
        <v>6790.6584585807286</v>
      </c>
      <c r="M12487" s="11">
        <f>COUNTIF(E$2:$E12487,E12487)</f>
        <v>3724</v>
      </c>
      <c r="O12487" t="str">
        <f t="shared" si="737"/>
        <v/>
      </c>
    </row>
    <row r="12488" spans="1:15" hidden="1">
      <c r="A12488" s="41" t="s">
        <v>120</v>
      </c>
      <c r="B12488" s="46">
        <v>45845</v>
      </c>
      <c r="C12488" s="8" t="s">
        <v>13</v>
      </c>
      <c r="D12488" s="8" t="s">
        <v>15</v>
      </c>
      <c r="E12488" s="8" t="s">
        <v>15</v>
      </c>
      <c r="F12488" s="9">
        <f t="shared" si="732"/>
        <v>2700000</v>
      </c>
      <c r="G12488" s="9">
        <v>27</v>
      </c>
      <c r="H12488" s="10">
        <v>2917917</v>
      </c>
      <c r="I12488" s="11">
        <f t="shared" si="733"/>
        <v>1174682363.1447833</v>
      </c>
      <c r="J12488" s="11">
        <f t="shared" si="734"/>
        <v>10781</v>
      </c>
      <c r="K12488" s="11">
        <f t="shared" si="735"/>
        <v>108958.57185277648</v>
      </c>
      <c r="L12488" s="12">
        <f t="shared" si="736"/>
        <v>0</v>
      </c>
      <c r="M12488" s="11">
        <f>COUNTIF(E$2:$E12488,E12488)</f>
        <v>3902</v>
      </c>
      <c r="O12488" t="str">
        <f t="shared" si="737"/>
        <v/>
      </c>
    </row>
    <row r="12489" spans="1:15" hidden="1">
      <c r="A12489" s="41" t="s">
        <v>120</v>
      </c>
      <c r="B12489" s="46">
        <v>45845</v>
      </c>
      <c r="C12489" s="8" t="s">
        <v>13</v>
      </c>
      <c r="D12489" s="8" t="s">
        <v>46</v>
      </c>
      <c r="E12489" s="8" t="s">
        <v>46</v>
      </c>
      <c r="F12489" s="9">
        <f t="shared" si="732"/>
        <v>-2800000</v>
      </c>
      <c r="G12489" s="9">
        <v>-28</v>
      </c>
      <c r="H12489" s="10">
        <v>-2924908</v>
      </c>
      <c r="I12489" s="11">
        <f t="shared" si="733"/>
        <v>1287518675.1162846</v>
      </c>
      <c r="J12489" s="11">
        <f t="shared" si="734"/>
        <v>12406</v>
      </c>
      <c r="K12489" s="11">
        <f t="shared" si="735"/>
        <v>103781.93415414193</v>
      </c>
      <c r="L12489" s="12">
        <f t="shared" si="736"/>
        <v>19013.84368402604</v>
      </c>
      <c r="M12489" s="11">
        <f>COUNTIF(E$2:$E12489,E12489)</f>
        <v>3725</v>
      </c>
      <c r="O12489" t="str">
        <f t="shared" si="737"/>
        <v/>
      </c>
    </row>
    <row r="12490" spans="1:15" hidden="1">
      <c r="A12490" s="41" t="s">
        <v>120</v>
      </c>
      <c r="B12490" s="46">
        <v>45845</v>
      </c>
      <c r="C12490" s="8" t="s">
        <v>13</v>
      </c>
      <c r="D12490" s="8" t="s">
        <v>46</v>
      </c>
      <c r="E12490" s="8" t="s">
        <v>46</v>
      </c>
      <c r="F12490" s="9">
        <f t="shared" si="732"/>
        <v>-7400000</v>
      </c>
      <c r="G12490" s="9">
        <v>-74</v>
      </c>
      <c r="H12490" s="10">
        <v>-7730114</v>
      </c>
      <c r="I12490" s="11">
        <f t="shared" si="733"/>
        <v>1279838811.988878</v>
      </c>
      <c r="J12490" s="11">
        <f t="shared" si="734"/>
        <v>12332</v>
      </c>
      <c r="K12490" s="11">
        <f t="shared" si="735"/>
        <v>103781.93415414193</v>
      </c>
      <c r="L12490" s="12">
        <f t="shared" si="736"/>
        <v>50250.872593497857</v>
      </c>
      <c r="M12490" s="11">
        <f>COUNTIF(E$2:$E12490,E12490)</f>
        <v>3726</v>
      </c>
      <c r="O12490" t="str">
        <f t="shared" si="737"/>
        <v/>
      </c>
    </row>
    <row r="12491" spans="1:15" hidden="1">
      <c r="A12491" s="41" t="s">
        <v>120</v>
      </c>
      <c r="B12491" s="46">
        <v>45845</v>
      </c>
      <c r="C12491" s="8" t="s">
        <v>13</v>
      </c>
      <c r="D12491" s="8" t="s">
        <v>46</v>
      </c>
      <c r="E12491" s="8" t="s">
        <v>46</v>
      </c>
      <c r="F12491" s="9">
        <f t="shared" si="732"/>
        <v>3600000</v>
      </c>
      <c r="G12491" s="9">
        <v>36</v>
      </c>
      <c r="H12491" s="10">
        <v>3767436</v>
      </c>
      <c r="I12491" s="11">
        <f t="shared" si="733"/>
        <v>1283606247.988878</v>
      </c>
      <c r="J12491" s="11">
        <f t="shared" si="734"/>
        <v>12368</v>
      </c>
      <c r="K12491" s="11">
        <f t="shared" si="735"/>
        <v>103784.46377659104</v>
      </c>
      <c r="L12491" s="12">
        <f t="shared" si="736"/>
        <v>0</v>
      </c>
      <c r="M12491" s="11">
        <f>COUNTIF(E$2:$E12491,E12491)</f>
        <v>3727</v>
      </c>
      <c r="O12491" t="str">
        <f t="shared" si="737"/>
        <v/>
      </c>
    </row>
    <row r="12492" spans="1:15" hidden="1">
      <c r="A12492" s="41" t="s">
        <v>120</v>
      </c>
      <c r="B12492" s="46">
        <v>45845</v>
      </c>
      <c r="C12492" s="8" t="s">
        <v>13</v>
      </c>
      <c r="D12492" s="8" t="s">
        <v>46</v>
      </c>
      <c r="E12492" s="8" t="s">
        <v>46</v>
      </c>
      <c r="F12492" s="9">
        <f t="shared" si="732"/>
        <v>-900000</v>
      </c>
      <c r="G12492" s="9">
        <v>-9</v>
      </c>
      <c r="H12492" s="10">
        <v>-940149</v>
      </c>
      <c r="I12492" s="11">
        <f t="shared" si="733"/>
        <v>1282672187.8148887</v>
      </c>
      <c r="J12492" s="11">
        <f t="shared" si="734"/>
        <v>12359</v>
      </c>
      <c r="K12492" s="11">
        <f t="shared" si="735"/>
        <v>103784.46377659104</v>
      </c>
      <c r="L12492" s="12">
        <f t="shared" si="736"/>
        <v>6088.826010680641</v>
      </c>
      <c r="M12492" s="11">
        <f>COUNTIF(E$2:$E12492,E12492)</f>
        <v>3728</v>
      </c>
      <c r="O12492" t="str">
        <f t="shared" si="737"/>
        <v/>
      </c>
    </row>
    <row r="12493" spans="1:15" hidden="1">
      <c r="A12493" s="41" t="s">
        <v>120</v>
      </c>
      <c r="B12493" s="46">
        <v>45845</v>
      </c>
      <c r="C12493" s="8" t="s">
        <v>13</v>
      </c>
      <c r="D12493" s="8" t="s">
        <v>46</v>
      </c>
      <c r="E12493" s="8" t="s">
        <v>46</v>
      </c>
      <c r="F12493" s="9">
        <f t="shared" si="732"/>
        <v>-19100000</v>
      </c>
      <c r="G12493" s="9">
        <v>-191</v>
      </c>
      <c r="H12493" s="10">
        <v>-19952051</v>
      </c>
      <c r="I12493" s="11">
        <f t="shared" si="733"/>
        <v>1262849355.2335598</v>
      </c>
      <c r="J12493" s="11">
        <f t="shared" si="734"/>
        <v>12168</v>
      </c>
      <c r="K12493" s="11">
        <f t="shared" si="735"/>
        <v>103784.46377659104</v>
      </c>
      <c r="L12493" s="12">
        <f t="shared" si="736"/>
        <v>129218.41867110878</v>
      </c>
      <c r="M12493" s="11">
        <f>COUNTIF(E$2:$E12493,E12493)</f>
        <v>3729</v>
      </c>
      <c r="O12493" t="str">
        <f t="shared" si="737"/>
        <v/>
      </c>
    </row>
    <row r="12494" spans="1:15" hidden="1">
      <c r="A12494" s="41" t="s">
        <v>120</v>
      </c>
      <c r="B12494" s="46">
        <v>45845</v>
      </c>
      <c r="C12494" s="8" t="s">
        <v>13</v>
      </c>
      <c r="D12494" s="8" t="s">
        <v>14</v>
      </c>
      <c r="E12494" s="8" t="s">
        <v>14</v>
      </c>
      <c r="F12494" s="9">
        <f t="shared" si="732"/>
        <v>1800000</v>
      </c>
      <c r="G12494" s="9">
        <v>18</v>
      </c>
      <c r="H12494" s="10">
        <v>1972548</v>
      </c>
      <c r="I12494" s="11">
        <f t="shared" si="733"/>
        <v>15700476792.640619</v>
      </c>
      <c r="J12494" s="11">
        <f t="shared" si="734"/>
        <v>151881</v>
      </c>
      <c r="K12494" s="11">
        <f t="shared" si="735"/>
        <v>103373.54107913841</v>
      </c>
      <c r="L12494" s="12">
        <f t="shared" si="736"/>
        <v>0</v>
      </c>
      <c r="M12494" s="11">
        <f>COUNTIF(E$2:$E12494,E12494)</f>
        <v>2279</v>
      </c>
      <c r="O12494" t="str">
        <f t="shared" si="737"/>
        <v/>
      </c>
    </row>
    <row r="12495" spans="1:15" hidden="1">
      <c r="A12495" s="41" t="s">
        <v>120</v>
      </c>
      <c r="B12495" s="46">
        <v>45845</v>
      </c>
      <c r="C12495" s="8" t="s">
        <v>13</v>
      </c>
      <c r="D12495" s="8" t="s">
        <v>46</v>
      </c>
      <c r="E12495" s="8" t="s">
        <v>46</v>
      </c>
      <c r="F12495" s="9">
        <f t="shared" si="732"/>
        <v>3600000</v>
      </c>
      <c r="G12495" s="9">
        <v>36</v>
      </c>
      <c r="H12495" s="10">
        <v>3734820</v>
      </c>
      <c r="I12495" s="11">
        <f t="shared" si="733"/>
        <v>1266584175.2335598</v>
      </c>
      <c r="J12495" s="11">
        <f t="shared" si="734"/>
        <v>12204</v>
      </c>
      <c r="K12495" s="11">
        <f t="shared" si="735"/>
        <v>103784.34736427072</v>
      </c>
      <c r="L12495" s="12">
        <f t="shared" si="736"/>
        <v>0</v>
      </c>
      <c r="M12495" s="11">
        <f>COUNTIF(E$2:$E12495,E12495)</f>
        <v>3730</v>
      </c>
      <c r="O12495" t="str">
        <f t="shared" si="737"/>
        <v/>
      </c>
    </row>
    <row r="12496" spans="1:15" hidden="1">
      <c r="A12496" s="41" t="s">
        <v>120</v>
      </c>
      <c r="B12496" s="46">
        <v>45845</v>
      </c>
      <c r="C12496" s="8" t="s">
        <v>13</v>
      </c>
      <c r="D12496" s="8" t="s">
        <v>46</v>
      </c>
      <c r="E12496" s="8" t="s">
        <v>46</v>
      </c>
      <c r="F12496" s="9">
        <f t="shared" si="732"/>
        <v>-4700000</v>
      </c>
      <c r="G12496" s="9">
        <v>-47</v>
      </c>
      <c r="H12496" s="10">
        <v>-4909667</v>
      </c>
      <c r="I12496" s="11">
        <f t="shared" si="733"/>
        <v>1261706310.9074392</v>
      </c>
      <c r="J12496" s="11">
        <f t="shared" si="734"/>
        <v>12157</v>
      </c>
      <c r="K12496" s="11">
        <f t="shared" si="735"/>
        <v>103784.34736427072</v>
      </c>
      <c r="L12496" s="12">
        <f t="shared" si="736"/>
        <v>31802.67387927603</v>
      </c>
      <c r="M12496" s="11">
        <f>COUNTIF(E$2:$E12496,E12496)</f>
        <v>3731</v>
      </c>
      <c r="O12496" t="str">
        <f t="shared" si="737"/>
        <v/>
      </c>
    </row>
    <row r="12497" spans="1:15" hidden="1">
      <c r="A12497" s="41" t="s">
        <v>120</v>
      </c>
      <c r="B12497" s="46">
        <v>45845</v>
      </c>
      <c r="C12497" s="8" t="s">
        <v>13</v>
      </c>
      <c r="D12497" s="8" t="s">
        <v>14</v>
      </c>
      <c r="E12497" s="8" t="s">
        <v>14</v>
      </c>
      <c r="F12497" s="9">
        <f t="shared" si="732"/>
        <v>4600000</v>
      </c>
      <c r="G12497" s="9">
        <v>46</v>
      </c>
      <c r="H12497" s="10">
        <v>4959996</v>
      </c>
      <c r="I12497" s="11">
        <f t="shared" si="733"/>
        <v>15705436788.640619</v>
      </c>
      <c r="J12497" s="11">
        <f t="shared" si="734"/>
        <v>151927</v>
      </c>
      <c r="K12497" s="11">
        <f t="shared" si="735"/>
        <v>103374.8891812556</v>
      </c>
      <c r="L12497" s="12">
        <f t="shared" si="736"/>
        <v>0</v>
      </c>
      <c r="M12497" s="11">
        <f>COUNTIF(E$2:$E12497,E12497)</f>
        <v>2280</v>
      </c>
      <c r="O12497" t="str">
        <f t="shared" si="737"/>
        <v/>
      </c>
    </row>
    <row r="12498" spans="1:15" hidden="1">
      <c r="A12498" s="41" t="s">
        <v>120</v>
      </c>
      <c r="B12498" s="46">
        <v>45845</v>
      </c>
      <c r="C12498" s="8" t="s">
        <v>13</v>
      </c>
      <c r="D12498" s="8" t="s">
        <v>46</v>
      </c>
      <c r="E12498" s="8" t="s">
        <v>46</v>
      </c>
      <c r="F12498" s="9">
        <f t="shared" si="732"/>
        <v>-191300000</v>
      </c>
      <c r="G12498" s="9">
        <v>-1913</v>
      </c>
      <c r="H12498" s="10">
        <v>-199833893</v>
      </c>
      <c r="I12498" s="11">
        <f t="shared" si="733"/>
        <v>1063166854.3995893</v>
      </c>
      <c r="J12498" s="11">
        <f t="shared" si="734"/>
        <v>10244</v>
      </c>
      <c r="K12498" s="11">
        <f t="shared" si="735"/>
        <v>103784.34736427072</v>
      </c>
      <c r="L12498" s="12">
        <f t="shared" si="736"/>
        <v>1294436.4921500981</v>
      </c>
      <c r="M12498" s="11">
        <f>COUNTIF(E$2:$E12498,E12498)</f>
        <v>3732</v>
      </c>
      <c r="O12498" t="str">
        <f t="shared" si="737"/>
        <v/>
      </c>
    </row>
    <row r="12499" spans="1:15" hidden="1">
      <c r="A12499" s="41" t="s">
        <v>120</v>
      </c>
      <c r="B12499" s="46">
        <v>45845</v>
      </c>
      <c r="C12499" s="8" t="s">
        <v>13</v>
      </c>
      <c r="D12499" s="8" t="s">
        <v>46</v>
      </c>
      <c r="E12499" s="8" t="s">
        <v>46</v>
      </c>
      <c r="F12499" s="9">
        <f t="shared" si="732"/>
        <v>-1200000</v>
      </c>
      <c r="G12499" s="9">
        <v>-12</v>
      </c>
      <c r="H12499" s="10">
        <v>-1253532</v>
      </c>
      <c r="I12499" s="11">
        <f t="shared" si="733"/>
        <v>1061921442.2312181</v>
      </c>
      <c r="J12499" s="11">
        <f t="shared" si="734"/>
        <v>10232</v>
      </c>
      <c r="K12499" s="11">
        <f t="shared" si="735"/>
        <v>103784.34736427072</v>
      </c>
      <c r="L12499" s="12">
        <f t="shared" si="736"/>
        <v>8119.8316287512425</v>
      </c>
      <c r="M12499" s="11">
        <f>COUNTIF(E$2:$E12499,E12499)</f>
        <v>3733</v>
      </c>
      <c r="O12499" t="str">
        <f t="shared" si="737"/>
        <v/>
      </c>
    </row>
    <row r="12500" spans="1:15" hidden="1">
      <c r="A12500" s="41" t="s">
        <v>120</v>
      </c>
      <c r="B12500" s="46">
        <v>45845</v>
      </c>
      <c r="C12500" s="8" t="s">
        <v>13</v>
      </c>
      <c r="D12500" s="8" t="s">
        <v>46</v>
      </c>
      <c r="E12500" s="8" t="s">
        <v>46</v>
      </c>
      <c r="F12500" s="9">
        <f t="shared" si="732"/>
        <v>1800000</v>
      </c>
      <c r="G12500" s="9">
        <v>18</v>
      </c>
      <c r="H12500" s="10">
        <v>1859328</v>
      </c>
      <c r="I12500" s="11">
        <f t="shared" si="733"/>
        <v>1063780770.2312181</v>
      </c>
      <c r="J12500" s="11">
        <f t="shared" si="734"/>
        <v>10250</v>
      </c>
      <c r="K12500" s="11">
        <f t="shared" si="735"/>
        <v>103783.48977865542</v>
      </c>
      <c r="L12500" s="12">
        <f t="shared" si="736"/>
        <v>0</v>
      </c>
      <c r="M12500" s="11">
        <f>COUNTIF(E$2:$E12500,E12500)</f>
        <v>3734</v>
      </c>
      <c r="O12500" t="str">
        <f t="shared" si="737"/>
        <v/>
      </c>
    </row>
    <row r="12501" spans="1:15" hidden="1">
      <c r="A12501" s="41" t="s">
        <v>120</v>
      </c>
      <c r="B12501" s="46">
        <v>45845</v>
      </c>
      <c r="C12501" s="8" t="s">
        <v>13</v>
      </c>
      <c r="D12501" s="8" t="s">
        <v>46</v>
      </c>
      <c r="E12501" s="8" t="s">
        <v>46</v>
      </c>
      <c r="F12501" s="9">
        <f t="shared" si="732"/>
        <v>-19100000</v>
      </c>
      <c r="G12501" s="9">
        <v>-191</v>
      </c>
      <c r="H12501" s="10">
        <v>-19952051</v>
      </c>
      <c r="I12501" s="11">
        <f t="shared" si="733"/>
        <v>1043958123.6834949</v>
      </c>
      <c r="J12501" s="11">
        <f t="shared" si="734"/>
        <v>10059</v>
      </c>
      <c r="K12501" s="11">
        <f t="shared" si="735"/>
        <v>103783.48977865542</v>
      </c>
      <c r="L12501" s="12">
        <f t="shared" si="736"/>
        <v>129404.45227681473</v>
      </c>
      <c r="M12501" s="11">
        <f>COUNTIF(E$2:$E12501,E12501)</f>
        <v>3735</v>
      </c>
      <c r="O12501" t="str">
        <f t="shared" si="737"/>
        <v/>
      </c>
    </row>
    <row r="12502" spans="1:15" hidden="1">
      <c r="A12502" s="41" t="s">
        <v>120</v>
      </c>
      <c r="B12502" s="46">
        <v>45845</v>
      </c>
      <c r="C12502" s="8" t="s">
        <v>13</v>
      </c>
      <c r="D12502" s="8" t="s">
        <v>48</v>
      </c>
      <c r="E12502" s="8" t="s">
        <v>48</v>
      </c>
      <c r="F12502" s="9">
        <f t="shared" si="732"/>
        <v>1800000</v>
      </c>
      <c r="G12502" s="9">
        <v>18</v>
      </c>
      <c r="H12502" s="10">
        <v>1991196</v>
      </c>
      <c r="I12502" s="11">
        <f t="shared" si="733"/>
        <v>11331418493.022198</v>
      </c>
      <c r="J12502" s="11">
        <f t="shared" si="734"/>
        <v>106197</v>
      </c>
      <c r="K12502" s="11">
        <f t="shared" si="735"/>
        <v>106701.87004361891</v>
      </c>
      <c r="L12502" s="12">
        <f t="shared" si="736"/>
        <v>0</v>
      </c>
      <c r="M12502" s="11">
        <f>COUNTIF(E$2:$E12502,E12502)</f>
        <v>641</v>
      </c>
      <c r="O12502" t="str">
        <f t="shared" si="737"/>
        <v/>
      </c>
    </row>
    <row r="12503" spans="1:15" hidden="1">
      <c r="A12503" s="41" t="s">
        <v>120</v>
      </c>
      <c r="B12503" s="46">
        <v>45845</v>
      </c>
      <c r="C12503" s="8" t="s">
        <v>13</v>
      </c>
      <c r="D12503" s="8" t="s">
        <v>46</v>
      </c>
      <c r="E12503" s="8" t="s">
        <v>46</v>
      </c>
      <c r="F12503" s="9">
        <f t="shared" si="732"/>
        <v>-105200000</v>
      </c>
      <c r="G12503" s="9">
        <v>-1052</v>
      </c>
      <c r="H12503" s="10">
        <v>-109892972</v>
      </c>
      <c r="I12503" s="11">
        <f t="shared" si="733"/>
        <v>934777892.43634939</v>
      </c>
      <c r="J12503" s="11">
        <f t="shared" si="734"/>
        <v>9007</v>
      </c>
      <c r="K12503" s="11">
        <f t="shared" si="735"/>
        <v>103783.48977865542</v>
      </c>
      <c r="L12503" s="12">
        <f t="shared" si="736"/>
        <v>712740.75285449624</v>
      </c>
      <c r="M12503" s="11">
        <f>COUNTIF(E$2:$E12503,E12503)</f>
        <v>3736</v>
      </c>
      <c r="O12503" t="str">
        <f t="shared" si="737"/>
        <v/>
      </c>
    </row>
    <row r="12504" spans="1:15" hidden="1">
      <c r="A12504" s="41" t="s">
        <v>120</v>
      </c>
      <c r="B12504" s="46">
        <v>45845</v>
      </c>
      <c r="C12504" s="8" t="s">
        <v>13</v>
      </c>
      <c r="D12504" s="8" t="s">
        <v>14</v>
      </c>
      <c r="E12504" s="8" t="s">
        <v>14</v>
      </c>
      <c r="F12504" s="9">
        <f t="shared" si="732"/>
        <v>9400000</v>
      </c>
      <c r="G12504" s="9">
        <v>94</v>
      </c>
      <c r="H12504" s="10">
        <v>10090524</v>
      </c>
      <c r="I12504" s="11">
        <f t="shared" si="733"/>
        <v>15715527312.640619</v>
      </c>
      <c r="J12504" s="11">
        <f t="shared" si="734"/>
        <v>152021</v>
      </c>
      <c r="K12504" s="11">
        <f t="shared" si="735"/>
        <v>103377.34466054439</v>
      </c>
      <c r="L12504" s="12">
        <f t="shared" si="736"/>
        <v>0</v>
      </c>
      <c r="M12504" s="11">
        <f>COUNTIF(E$2:$E12504,E12504)</f>
        <v>2281</v>
      </c>
      <c r="O12504" t="str">
        <f t="shared" si="737"/>
        <v/>
      </c>
    </row>
    <row r="12505" spans="1:15" hidden="1">
      <c r="A12505" s="41" t="s">
        <v>120</v>
      </c>
      <c r="B12505" s="46">
        <v>45845</v>
      </c>
      <c r="C12505" s="8" t="s">
        <v>13</v>
      </c>
      <c r="D12505" s="8" t="s">
        <v>46</v>
      </c>
      <c r="E12505" s="8" t="s">
        <v>46</v>
      </c>
      <c r="F12505" s="9">
        <f t="shared" si="732"/>
        <v>-2000000</v>
      </c>
      <c r="G12505" s="9">
        <v>-20</v>
      </c>
      <c r="H12505" s="10">
        <v>-2089220</v>
      </c>
      <c r="I12505" s="11">
        <f t="shared" si="733"/>
        <v>932702222.64077628</v>
      </c>
      <c r="J12505" s="11">
        <f t="shared" si="734"/>
        <v>8987</v>
      </c>
      <c r="K12505" s="11">
        <f t="shared" si="735"/>
        <v>103783.48977865542</v>
      </c>
      <c r="L12505" s="12">
        <f t="shared" si="736"/>
        <v>13550.204426891636</v>
      </c>
      <c r="M12505" s="11">
        <f>COUNTIF(E$2:$E12505,E12505)</f>
        <v>3737</v>
      </c>
      <c r="O12505" t="str">
        <f t="shared" si="737"/>
        <v/>
      </c>
    </row>
    <row r="12506" spans="1:15" hidden="1">
      <c r="A12506" s="41" t="s">
        <v>120</v>
      </c>
      <c r="B12506" s="46">
        <v>45845</v>
      </c>
      <c r="C12506" s="8" t="s">
        <v>13</v>
      </c>
      <c r="D12506" s="8" t="s">
        <v>46</v>
      </c>
      <c r="E12506" s="8" t="s">
        <v>46</v>
      </c>
      <c r="F12506" s="9">
        <f t="shared" si="732"/>
        <v>-1000000</v>
      </c>
      <c r="G12506" s="9">
        <v>-10</v>
      </c>
      <c r="H12506" s="10">
        <v>-1044610</v>
      </c>
      <c r="I12506" s="11">
        <f t="shared" si="733"/>
        <v>931664387.74298978</v>
      </c>
      <c r="J12506" s="11">
        <f t="shared" si="734"/>
        <v>8977</v>
      </c>
      <c r="K12506" s="11">
        <f t="shared" si="735"/>
        <v>103783.48977865542</v>
      </c>
      <c r="L12506" s="12">
        <f t="shared" si="736"/>
        <v>6775.1022134458181</v>
      </c>
      <c r="M12506" s="11">
        <f>COUNTIF(E$2:$E12506,E12506)</f>
        <v>3738</v>
      </c>
      <c r="O12506" t="str">
        <f t="shared" si="737"/>
        <v/>
      </c>
    </row>
    <row r="12507" spans="1:15" hidden="1">
      <c r="A12507" s="41" t="s">
        <v>120</v>
      </c>
      <c r="B12507" s="46">
        <v>45845</v>
      </c>
      <c r="C12507" s="8" t="s">
        <v>13</v>
      </c>
      <c r="D12507" s="8" t="s">
        <v>46</v>
      </c>
      <c r="E12507" s="8" t="s">
        <v>46</v>
      </c>
      <c r="F12507" s="9">
        <f t="shared" si="732"/>
        <v>-2900000</v>
      </c>
      <c r="G12507" s="9">
        <v>-29</v>
      </c>
      <c r="H12507" s="10">
        <v>-3029369</v>
      </c>
      <c r="I12507" s="11">
        <f t="shared" si="733"/>
        <v>928654666.5394088</v>
      </c>
      <c r="J12507" s="11">
        <f t="shared" si="734"/>
        <v>8948</v>
      </c>
      <c r="K12507" s="11">
        <f t="shared" si="735"/>
        <v>103783.48977865542</v>
      </c>
      <c r="L12507" s="12">
        <f t="shared" si="736"/>
        <v>19647.796418992803</v>
      </c>
      <c r="M12507" s="11">
        <f>COUNTIF(E$2:$E12507,E12507)</f>
        <v>3739</v>
      </c>
      <c r="O12507" t="str">
        <f t="shared" si="737"/>
        <v/>
      </c>
    </row>
    <row r="12508" spans="1:15" hidden="1">
      <c r="A12508" s="41" t="s">
        <v>120</v>
      </c>
      <c r="B12508" s="46">
        <v>45845</v>
      </c>
      <c r="C12508" s="8" t="s">
        <v>13</v>
      </c>
      <c r="D12508" s="8" t="s">
        <v>46</v>
      </c>
      <c r="E12508" s="8" t="s">
        <v>46</v>
      </c>
      <c r="F12508" s="9">
        <f t="shared" si="732"/>
        <v>-900000</v>
      </c>
      <c r="G12508" s="9">
        <v>-9</v>
      </c>
      <c r="H12508" s="10">
        <v>-940149</v>
      </c>
      <c r="I12508" s="11">
        <f t="shared" si="733"/>
        <v>927720615.13140094</v>
      </c>
      <c r="J12508" s="11">
        <f t="shared" si="734"/>
        <v>8939</v>
      </c>
      <c r="K12508" s="11">
        <f t="shared" si="735"/>
        <v>103783.48977865542</v>
      </c>
      <c r="L12508" s="12">
        <f t="shared" si="736"/>
        <v>6097.5919921011664</v>
      </c>
      <c r="M12508" s="11">
        <f>COUNTIF(E$2:$E12508,E12508)</f>
        <v>3740</v>
      </c>
      <c r="O12508" t="str">
        <f t="shared" si="737"/>
        <v/>
      </c>
    </row>
    <row r="12509" spans="1:15" hidden="1">
      <c r="A12509" s="41" t="s">
        <v>120</v>
      </c>
      <c r="B12509" s="46">
        <v>45845</v>
      </c>
      <c r="C12509" s="8" t="s">
        <v>13</v>
      </c>
      <c r="D12509" s="8" t="s">
        <v>46</v>
      </c>
      <c r="E12509" s="8" t="s">
        <v>46</v>
      </c>
      <c r="F12509" s="9">
        <f t="shared" si="732"/>
        <v>-900000</v>
      </c>
      <c r="G12509" s="9">
        <v>-9</v>
      </c>
      <c r="H12509" s="10">
        <v>-940149</v>
      </c>
      <c r="I12509" s="11">
        <f t="shared" si="733"/>
        <v>926786563.72339308</v>
      </c>
      <c r="J12509" s="11">
        <f t="shared" si="734"/>
        <v>8930</v>
      </c>
      <c r="K12509" s="11">
        <f t="shared" si="735"/>
        <v>103783.48977865542</v>
      </c>
      <c r="L12509" s="12">
        <f t="shared" si="736"/>
        <v>6097.5919921011664</v>
      </c>
      <c r="M12509" s="11">
        <f>COUNTIF(E$2:$E12509,E12509)</f>
        <v>3741</v>
      </c>
      <c r="O12509" t="str">
        <f t="shared" si="737"/>
        <v/>
      </c>
    </row>
    <row r="12510" spans="1:15" hidden="1">
      <c r="A12510" s="41" t="s">
        <v>120</v>
      </c>
      <c r="B12510" s="46">
        <v>45845</v>
      </c>
      <c r="C12510" s="8" t="s">
        <v>13</v>
      </c>
      <c r="D12510" s="8" t="s">
        <v>46</v>
      </c>
      <c r="E12510" s="8" t="s">
        <v>46</v>
      </c>
      <c r="F12510" s="9">
        <f t="shared" si="732"/>
        <v>-38200000</v>
      </c>
      <c r="G12510" s="9">
        <v>-382</v>
      </c>
      <c r="H12510" s="10">
        <v>-39904102</v>
      </c>
      <c r="I12510" s="11">
        <f t="shared" si="733"/>
        <v>887141270.62794673</v>
      </c>
      <c r="J12510" s="11">
        <f t="shared" si="734"/>
        <v>8548</v>
      </c>
      <c r="K12510" s="11">
        <f t="shared" si="735"/>
        <v>103783.48977865542</v>
      </c>
      <c r="L12510" s="12">
        <f t="shared" si="736"/>
        <v>258808.90455362946</v>
      </c>
      <c r="M12510" s="11">
        <f>COUNTIF(E$2:$E12510,E12510)</f>
        <v>3742</v>
      </c>
      <c r="O12510" t="str">
        <f t="shared" si="737"/>
        <v/>
      </c>
    </row>
    <row r="12511" spans="1:15" hidden="1">
      <c r="A12511" s="41" t="s">
        <v>120</v>
      </c>
      <c r="B12511" s="46">
        <v>45845</v>
      </c>
      <c r="C12511" s="8" t="s">
        <v>13</v>
      </c>
      <c r="D12511" s="8" t="s">
        <v>46</v>
      </c>
      <c r="E12511" s="8" t="s">
        <v>46</v>
      </c>
      <c r="F12511" s="9">
        <f t="shared" si="732"/>
        <v>-3000000</v>
      </c>
      <c r="G12511" s="9">
        <v>-30</v>
      </c>
      <c r="H12511" s="10">
        <v>-3133830</v>
      </c>
      <c r="I12511" s="11">
        <f t="shared" si="733"/>
        <v>884027765.93458712</v>
      </c>
      <c r="J12511" s="11">
        <f t="shared" si="734"/>
        <v>8518</v>
      </c>
      <c r="K12511" s="11">
        <f t="shared" si="735"/>
        <v>103783.48977865542</v>
      </c>
      <c r="L12511" s="12">
        <f t="shared" si="736"/>
        <v>20325.306640337221</v>
      </c>
      <c r="M12511" s="11">
        <f>COUNTIF(E$2:$E12511,E12511)</f>
        <v>3743</v>
      </c>
      <c r="O12511" t="str">
        <f t="shared" si="737"/>
        <v/>
      </c>
    </row>
    <row r="12512" spans="1:15" hidden="1">
      <c r="A12512" s="41" t="s">
        <v>120</v>
      </c>
      <c r="B12512" s="46">
        <v>45845</v>
      </c>
      <c r="C12512" s="8" t="s">
        <v>13</v>
      </c>
      <c r="D12512" s="8" t="s">
        <v>46</v>
      </c>
      <c r="E12512" s="8" t="s">
        <v>46</v>
      </c>
      <c r="F12512" s="9">
        <f t="shared" si="732"/>
        <v>-3200000</v>
      </c>
      <c r="G12512" s="9">
        <v>-32</v>
      </c>
      <c r="H12512" s="10">
        <v>-3342752</v>
      </c>
      <c r="I12512" s="11">
        <f t="shared" si="733"/>
        <v>880706694.26167011</v>
      </c>
      <c r="J12512" s="11">
        <f t="shared" si="734"/>
        <v>8486</v>
      </c>
      <c r="K12512" s="11">
        <f t="shared" si="735"/>
        <v>103783.48977865542</v>
      </c>
      <c r="L12512" s="12">
        <f t="shared" si="736"/>
        <v>21680.327083026525</v>
      </c>
      <c r="M12512" s="11">
        <f>COUNTIF(E$2:$E12512,E12512)</f>
        <v>3744</v>
      </c>
      <c r="O12512" t="str">
        <f t="shared" si="737"/>
        <v/>
      </c>
    </row>
    <row r="12513" spans="1:15" hidden="1">
      <c r="A12513" s="41" t="s">
        <v>120</v>
      </c>
      <c r="B12513" s="46">
        <v>45845</v>
      </c>
      <c r="C12513" s="8" t="s">
        <v>13</v>
      </c>
      <c r="D12513" s="8" t="s">
        <v>46</v>
      </c>
      <c r="E12513" s="8" t="s">
        <v>46</v>
      </c>
      <c r="F12513" s="9">
        <f t="shared" si="732"/>
        <v>-900000</v>
      </c>
      <c r="G12513" s="9">
        <v>-9</v>
      </c>
      <c r="H12513" s="10">
        <v>-940149</v>
      </c>
      <c r="I12513" s="11">
        <f t="shared" si="733"/>
        <v>879772642.85366225</v>
      </c>
      <c r="J12513" s="11">
        <f t="shared" si="734"/>
        <v>8477</v>
      </c>
      <c r="K12513" s="11">
        <f t="shared" si="735"/>
        <v>103783.48977865542</v>
      </c>
      <c r="L12513" s="12">
        <f t="shared" si="736"/>
        <v>6097.5919921011664</v>
      </c>
      <c r="M12513" s="11">
        <f>COUNTIF(E$2:$E12513,E12513)</f>
        <v>3745</v>
      </c>
      <c r="O12513" t="str">
        <f t="shared" si="737"/>
        <v/>
      </c>
    </row>
    <row r="12514" spans="1:15" hidden="1">
      <c r="A12514" s="41" t="s">
        <v>120</v>
      </c>
      <c r="B12514" s="46">
        <v>45845</v>
      </c>
      <c r="C12514" s="8" t="s">
        <v>13</v>
      </c>
      <c r="D12514" s="8" t="s">
        <v>46</v>
      </c>
      <c r="E12514" s="8" t="s">
        <v>46</v>
      </c>
      <c r="F12514" s="9">
        <f t="shared" si="732"/>
        <v>-1400000</v>
      </c>
      <c r="G12514" s="9">
        <v>-14</v>
      </c>
      <c r="H12514" s="10">
        <v>-1462454</v>
      </c>
      <c r="I12514" s="11">
        <f t="shared" si="733"/>
        <v>878319673.99676108</v>
      </c>
      <c r="J12514" s="11">
        <f t="shared" si="734"/>
        <v>8463</v>
      </c>
      <c r="K12514" s="11">
        <f t="shared" si="735"/>
        <v>103783.48977865542</v>
      </c>
      <c r="L12514" s="12">
        <f t="shared" si="736"/>
        <v>9485.1430988241918</v>
      </c>
      <c r="M12514" s="11">
        <f>COUNTIF(E$2:$E12514,E12514)</f>
        <v>3746</v>
      </c>
      <c r="O12514" t="str">
        <f t="shared" si="737"/>
        <v/>
      </c>
    </row>
    <row r="12515" spans="1:15" hidden="1">
      <c r="A12515" s="41" t="s">
        <v>120</v>
      </c>
      <c r="B12515" s="46">
        <v>45845</v>
      </c>
      <c r="C12515" s="8" t="s">
        <v>13</v>
      </c>
      <c r="D12515" s="8" t="s">
        <v>46</v>
      </c>
      <c r="E12515" s="8" t="s">
        <v>46</v>
      </c>
      <c r="F12515" s="9">
        <f t="shared" si="732"/>
        <v>-900000</v>
      </c>
      <c r="G12515" s="9">
        <v>-9</v>
      </c>
      <c r="H12515" s="10">
        <v>-940149</v>
      </c>
      <c r="I12515" s="11">
        <f t="shared" si="733"/>
        <v>877385622.58875322</v>
      </c>
      <c r="J12515" s="11">
        <f t="shared" si="734"/>
        <v>8454</v>
      </c>
      <c r="K12515" s="11">
        <f t="shared" si="735"/>
        <v>103783.48977865542</v>
      </c>
      <c r="L12515" s="12">
        <f t="shared" si="736"/>
        <v>6097.5919921011664</v>
      </c>
      <c r="M12515" s="11">
        <f>COUNTIF(E$2:$E12515,E12515)</f>
        <v>3747</v>
      </c>
      <c r="O12515" t="str">
        <f t="shared" si="737"/>
        <v/>
      </c>
    </row>
    <row r="12516" spans="1:15" hidden="1">
      <c r="A12516" s="41" t="s">
        <v>120</v>
      </c>
      <c r="B12516" s="46">
        <v>45845</v>
      </c>
      <c r="C12516" s="8" t="s">
        <v>13</v>
      </c>
      <c r="D12516" s="8" t="s">
        <v>46</v>
      </c>
      <c r="E12516" s="8" t="s">
        <v>46</v>
      </c>
      <c r="F12516" s="9">
        <f t="shared" si="732"/>
        <v>-3800000</v>
      </c>
      <c r="G12516" s="9">
        <v>-38</v>
      </c>
      <c r="H12516" s="10">
        <v>-3969518</v>
      </c>
      <c r="I12516" s="11">
        <f t="shared" si="733"/>
        <v>873441849.97716427</v>
      </c>
      <c r="J12516" s="11">
        <f t="shared" si="734"/>
        <v>8416</v>
      </c>
      <c r="K12516" s="11">
        <f t="shared" si="735"/>
        <v>103783.48977865542</v>
      </c>
      <c r="L12516" s="12">
        <f t="shared" si="736"/>
        <v>25745.388411093969</v>
      </c>
      <c r="M12516" s="11">
        <f>COUNTIF(E$2:$E12516,E12516)</f>
        <v>3748</v>
      </c>
      <c r="O12516" t="str">
        <f t="shared" si="737"/>
        <v/>
      </c>
    </row>
    <row r="12517" spans="1:15" hidden="1">
      <c r="A12517" s="41" t="s">
        <v>120</v>
      </c>
      <c r="B12517" s="46">
        <v>45845</v>
      </c>
      <c r="C12517" s="8" t="s">
        <v>13</v>
      </c>
      <c r="D12517" s="8" t="s">
        <v>46</v>
      </c>
      <c r="E12517" s="8" t="s">
        <v>46</v>
      </c>
      <c r="F12517" s="9">
        <f t="shared" si="732"/>
        <v>-4800000</v>
      </c>
      <c r="G12517" s="9">
        <v>-48</v>
      </c>
      <c r="H12517" s="10">
        <v>-5014128</v>
      </c>
      <c r="I12517" s="11">
        <f t="shared" si="733"/>
        <v>868460242.46778882</v>
      </c>
      <c r="J12517" s="11">
        <f t="shared" si="734"/>
        <v>8368</v>
      </c>
      <c r="K12517" s="11">
        <f t="shared" si="735"/>
        <v>103783.48977865542</v>
      </c>
      <c r="L12517" s="12">
        <f t="shared" si="736"/>
        <v>32520.490624539554</v>
      </c>
      <c r="M12517" s="11">
        <f>COUNTIF(E$2:$E12517,E12517)</f>
        <v>3749</v>
      </c>
      <c r="O12517" t="str">
        <f t="shared" si="737"/>
        <v/>
      </c>
    </row>
    <row r="12518" spans="1:15" hidden="1">
      <c r="A12518" s="41" t="s">
        <v>120</v>
      </c>
      <c r="B12518" s="46">
        <v>45845</v>
      </c>
      <c r="C12518" s="8" t="s">
        <v>13</v>
      </c>
      <c r="D12518" s="8" t="s">
        <v>46</v>
      </c>
      <c r="E12518" s="8" t="s">
        <v>46</v>
      </c>
      <c r="F12518" s="9">
        <f t="shared" si="732"/>
        <v>-47800000</v>
      </c>
      <c r="G12518" s="9">
        <v>-478</v>
      </c>
      <c r="H12518" s="10">
        <v>-49932358</v>
      </c>
      <c r="I12518" s="11">
        <f t="shared" si="733"/>
        <v>818851734.35359156</v>
      </c>
      <c r="J12518" s="11">
        <f t="shared" si="734"/>
        <v>7890</v>
      </c>
      <c r="K12518" s="11">
        <f t="shared" si="735"/>
        <v>103783.48977865542</v>
      </c>
      <c r="L12518" s="12">
        <f t="shared" si="736"/>
        <v>323849.88580270857</v>
      </c>
      <c r="M12518" s="11">
        <f>COUNTIF(E$2:$E12518,E12518)</f>
        <v>3750</v>
      </c>
      <c r="O12518" t="str">
        <f t="shared" si="737"/>
        <v/>
      </c>
    </row>
    <row r="12519" spans="1:15" hidden="1">
      <c r="A12519" s="41" t="s">
        <v>120</v>
      </c>
      <c r="B12519" s="46">
        <v>45845</v>
      </c>
      <c r="C12519" s="8" t="s">
        <v>13</v>
      </c>
      <c r="D12519" s="8" t="s">
        <v>14</v>
      </c>
      <c r="E12519" s="8" t="s">
        <v>14</v>
      </c>
      <c r="F12519" s="9">
        <f t="shared" si="732"/>
        <v>-1800000</v>
      </c>
      <c r="G12519" s="9">
        <v>-18</v>
      </c>
      <c r="H12519" s="10">
        <v>-1945674</v>
      </c>
      <c r="I12519" s="11">
        <f t="shared" si="733"/>
        <v>15713666520.436729</v>
      </c>
      <c r="J12519" s="11">
        <f t="shared" si="734"/>
        <v>152003</v>
      </c>
      <c r="K12519" s="11">
        <f t="shared" si="735"/>
        <v>103377.34466054439</v>
      </c>
      <c r="L12519" s="12">
        <f t="shared" si="736"/>
        <v>84881.796110200929</v>
      </c>
      <c r="M12519" s="11">
        <f>COUNTIF(E$2:$E12519,E12519)</f>
        <v>2282</v>
      </c>
      <c r="O12519" t="str">
        <f t="shared" si="737"/>
        <v/>
      </c>
    </row>
    <row r="12520" spans="1:15" hidden="1">
      <c r="A12520" s="41" t="s">
        <v>120</v>
      </c>
      <c r="B12520" s="46">
        <v>45845</v>
      </c>
      <c r="C12520" s="8" t="s">
        <v>13</v>
      </c>
      <c r="D12520" s="8" t="s">
        <v>14</v>
      </c>
      <c r="E12520" s="8" t="s">
        <v>14</v>
      </c>
      <c r="F12520" s="9">
        <f t="shared" si="732"/>
        <v>2800000</v>
      </c>
      <c r="G12520" s="9">
        <v>28</v>
      </c>
      <c r="H12520" s="10">
        <v>3059112</v>
      </c>
      <c r="I12520" s="11">
        <f t="shared" si="733"/>
        <v>15716725632.436729</v>
      </c>
      <c r="J12520" s="11">
        <f t="shared" si="734"/>
        <v>152031</v>
      </c>
      <c r="K12520" s="11">
        <f t="shared" si="735"/>
        <v>103378.42698158092</v>
      </c>
      <c r="L12520" s="12">
        <f t="shared" si="736"/>
        <v>0</v>
      </c>
      <c r="M12520" s="11">
        <f>COUNTIF(E$2:$E12520,E12520)</f>
        <v>2283</v>
      </c>
      <c r="O12520" t="str">
        <f t="shared" si="737"/>
        <v/>
      </c>
    </row>
    <row r="12521" spans="1:15" hidden="1">
      <c r="A12521" s="41" t="s">
        <v>120</v>
      </c>
      <c r="B12521" s="46">
        <v>45845</v>
      </c>
      <c r="C12521" s="8" t="s">
        <v>13</v>
      </c>
      <c r="D12521" s="8" t="s">
        <v>14</v>
      </c>
      <c r="E12521" s="8" t="s">
        <v>14</v>
      </c>
      <c r="F12521" s="9">
        <f t="shared" si="732"/>
        <v>900000</v>
      </c>
      <c r="G12521" s="9">
        <v>9</v>
      </c>
      <c r="H12521" s="10">
        <v>972117</v>
      </c>
      <c r="I12521" s="11">
        <f t="shared" si="733"/>
        <v>15717697749.436729</v>
      </c>
      <c r="J12521" s="11">
        <f t="shared" si="734"/>
        <v>152040</v>
      </c>
      <c r="K12521" s="11">
        <f t="shared" si="735"/>
        <v>103378.70132489299</v>
      </c>
      <c r="L12521" s="12">
        <f t="shared" si="736"/>
        <v>0</v>
      </c>
      <c r="M12521" s="11">
        <f>COUNTIF(E$2:$E12521,E12521)</f>
        <v>2284</v>
      </c>
      <c r="O12521" t="str">
        <f t="shared" si="737"/>
        <v/>
      </c>
    </row>
    <row r="12522" spans="1:15" hidden="1">
      <c r="A12522" s="41" t="s">
        <v>120</v>
      </c>
      <c r="B12522" s="46">
        <v>45845</v>
      </c>
      <c r="C12522" s="8" t="s">
        <v>13</v>
      </c>
      <c r="D12522" s="8" t="s">
        <v>46</v>
      </c>
      <c r="E12522" s="8" t="s">
        <v>46</v>
      </c>
      <c r="F12522" s="9">
        <f t="shared" si="732"/>
        <v>-900000</v>
      </c>
      <c r="G12522" s="9">
        <v>-9</v>
      </c>
      <c r="H12522" s="10">
        <v>-940149</v>
      </c>
      <c r="I12522" s="11">
        <f t="shared" si="733"/>
        <v>817917682.9455837</v>
      </c>
      <c r="J12522" s="11">
        <f t="shared" si="734"/>
        <v>7881</v>
      </c>
      <c r="K12522" s="11">
        <f t="shared" si="735"/>
        <v>103783.48977865542</v>
      </c>
      <c r="L12522" s="12">
        <f t="shared" si="736"/>
        <v>6097.5919921011664</v>
      </c>
      <c r="M12522" s="11">
        <f>COUNTIF(E$2:$E12522,E12522)</f>
        <v>3751</v>
      </c>
      <c r="O12522" t="str">
        <f t="shared" si="737"/>
        <v/>
      </c>
    </row>
    <row r="12523" spans="1:15" hidden="1">
      <c r="A12523" s="41" t="s">
        <v>120</v>
      </c>
      <c r="B12523" s="46">
        <v>45845</v>
      </c>
      <c r="C12523" s="8" t="s">
        <v>13</v>
      </c>
      <c r="D12523" s="8" t="s">
        <v>48</v>
      </c>
      <c r="E12523" s="8" t="s">
        <v>48</v>
      </c>
      <c r="F12523" s="9">
        <f t="shared" ref="F12523:F12586" si="738">100000*G12523</f>
        <v>2700000</v>
      </c>
      <c r="G12523" s="9">
        <v>27</v>
      </c>
      <c r="H12523" s="10">
        <v>2986794</v>
      </c>
      <c r="I12523" s="11">
        <f t="shared" ref="I12523:I12586" si="739">IF(H12523&gt;=0,IF(M12523=1,H12523,SUMIFS(I:I,E:E,E12523,M:M,M12523-1)+H12523),SUMIFS(I:I,E:E,E12523,M:M,M12523-1)+K12523*G12523)</f>
        <v>11334405287.022198</v>
      </c>
      <c r="J12523" s="11">
        <f t="shared" ref="J12523:J12586" si="740">IF(M12523=1,G12523,SUMIFS($J:$J,$E:$E,E12523,$M:$M,M12523-1)+G12523)</f>
        <v>106224</v>
      </c>
      <c r="K12523" s="11">
        <f t="shared" ref="K12523:K12586" si="741">IF(H12523&gt;=0,I12523/J12523,SUMIFS($K:$K,$E:$E,E12523,$M:$M,M12523-1))</f>
        <v>106702.86646164894</v>
      </c>
      <c r="L12523" s="12">
        <f t="shared" si="736"/>
        <v>0</v>
      </c>
      <c r="M12523" s="11">
        <f>COUNTIF(E$2:$E12523,E12523)</f>
        <v>642</v>
      </c>
      <c r="O12523" t="str">
        <f t="shared" si="737"/>
        <v/>
      </c>
    </row>
    <row r="12524" spans="1:15" hidden="1">
      <c r="A12524" s="41" t="s">
        <v>120</v>
      </c>
      <c r="B12524" s="46">
        <v>45845</v>
      </c>
      <c r="C12524" s="8" t="s">
        <v>13</v>
      </c>
      <c r="D12524" s="8" t="s">
        <v>15</v>
      </c>
      <c r="E12524" s="8" t="s">
        <v>15</v>
      </c>
      <c r="F12524" s="9">
        <f t="shared" si="738"/>
        <v>1800000</v>
      </c>
      <c r="G12524" s="9">
        <v>18</v>
      </c>
      <c r="H12524" s="10">
        <v>1981566</v>
      </c>
      <c r="I12524" s="11">
        <f t="shared" si="739"/>
        <v>1176663929.1447833</v>
      </c>
      <c r="J12524" s="11">
        <f t="shared" si="740"/>
        <v>10799</v>
      </c>
      <c r="K12524" s="11">
        <f t="shared" si="741"/>
        <v>108960.45274051146</v>
      </c>
      <c r="L12524" s="12">
        <f t="shared" si="736"/>
        <v>0</v>
      </c>
      <c r="M12524" s="11">
        <f>COUNTIF(E$2:$E12524,E12524)</f>
        <v>3903</v>
      </c>
      <c r="O12524" t="str">
        <f t="shared" si="737"/>
        <v/>
      </c>
    </row>
    <row r="12525" spans="1:15" hidden="1">
      <c r="A12525" s="41" t="s">
        <v>120</v>
      </c>
      <c r="B12525" s="46">
        <v>45845</v>
      </c>
      <c r="C12525" s="8" t="s">
        <v>13</v>
      </c>
      <c r="D12525" s="8" t="s">
        <v>48</v>
      </c>
      <c r="E12525" s="8" t="s">
        <v>48</v>
      </c>
      <c r="F12525" s="9">
        <f t="shared" si="738"/>
        <v>2200000</v>
      </c>
      <c r="G12525" s="9">
        <v>22</v>
      </c>
      <c r="H12525" s="10">
        <v>2435356</v>
      </c>
      <c r="I12525" s="11">
        <f t="shared" si="739"/>
        <v>11336840643.022198</v>
      </c>
      <c r="J12525" s="11">
        <f t="shared" si="740"/>
        <v>106246</v>
      </c>
      <c r="K12525" s="11">
        <f t="shared" si="741"/>
        <v>106703.6937204431</v>
      </c>
      <c r="L12525" s="12">
        <f t="shared" si="736"/>
        <v>0</v>
      </c>
      <c r="M12525" s="11">
        <f>COUNTIF(E$2:$E12525,E12525)</f>
        <v>643</v>
      </c>
      <c r="O12525" t="str">
        <f t="shared" si="737"/>
        <v/>
      </c>
    </row>
    <row r="12526" spans="1:15" hidden="1">
      <c r="A12526" s="41" t="s">
        <v>120</v>
      </c>
      <c r="B12526" s="46">
        <v>45845</v>
      </c>
      <c r="C12526" s="8" t="s">
        <v>13</v>
      </c>
      <c r="D12526" s="8" t="s">
        <v>14</v>
      </c>
      <c r="E12526" s="8" t="s">
        <v>14</v>
      </c>
      <c r="F12526" s="9">
        <f t="shared" si="738"/>
        <v>9300000</v>
      </c>
      <c r="G12526" s="9">
        <v>93</v>
      </c>
      <c r="H12526" s="10">
        <v>10076457</v>
      </c>
      <c r="I12526" s="11">
        <f t="shared" si="739"/>
        <v>15727774206.436729</v>
      </c>
      <c r="J12526" s="11">
        <f t="shared" si="740"/>
        <v>152133</v>
      </c>
      <c r="K12526" s="11">
        <f t="shared" si="741"/>
        <v>103381.73970431615</v>
      </c>
      <c r="L12526" s="12">
        <f t="shared" si="736"/>
        <v>0</v>
      </c>
      <c r="M12526" s="11">
        <f>COUNTIF(E$2:$E12526,E12526)</f>
        <v>2285</v>
      </c>
      <c r="O12526" t="str">
        <f t="shared" si="737"/>
        <v/>
      </c>
    </row>
    <row r="12527" spans="1:15" hidden="1">
      <c r="A12527" s="41" t="s">
        <v>120</v>
      </c>
      <c r="B12527" s="46">
        <v>45845</v>
      </c>
      <c r="C12527" s="8" t="s">
        <v>13</v>
      </c>
      <c r="D12527" s="8" t="s">
        <v>46</v>
      </c>
      <c r="E12527" s="8" t="s">
        <v>46</v>
      </c>
      <c r="F12527" s="9">
        <f t="shared" si="738"/>
        <v>-900000</v>
      </c>
      <c r="G12527" s="9">
        <v>-9</v>
      </c>
      <c r="H12527" s="10">
        <v>-940149</v>
      </c>
      <c r="I12527" s="11">
        <f t="shared" si="739"/>
        <v>816983631.53757584</v>
      </c>
      <c r="J12527" s="11">
        <f t="shared" si="740"/>
        <v>7872</v>
      </c>
      <c r="K12527" s="11">
        <f t="shared" si="741"/>
        <v>103783.48977865542</v>
      </c>
      <c r="L12527" s="12">
        <f t="shared" si="736"/>
        <v>6097.5919921011664</v>
      </c>
      <c r="M12527" s="11">
        <f>COUNTIF(E$2:$E12527,E12527)</f>
        <v>3752</v>
      </c>
      <c r="O12527" t="str">
        <f t="shared" si="737"/>
        <v/>
      </c>
    </row>
    <row r="12528" spans="1:15" hidden="1">
      <c r="A12528" s="41" t="s">
        <v>120</v>
      </c>
      <c r="B12528" s="46">
        <v>45845</v>
      </c>
      <c r="C12528" s="8" t="s">
        <v>13</v>
      </c>
      <c r="D12528" s="8" t="s">
        <v>46</v>
      </c>
      <c r="E12528" s="8" t="s">
        <v>46</v>
      </c>
      <c r="F12528" s="9">
        <f t="shared" si="738"/>
        <v>-7200000</v>
      </c>
      <c r="G12528" s="9">
        <v>-72</v>
      </c>
      <c r="H12528" s="10">
        <v>-7521192</v>
      </c>
      <c r="I12528" s="11">
        <f t="shared" si="739"/>
        <v>809511220.2735126</v>
      </c>
      <c r="J12528" s="11">
        <f t="shared" si="740"/>
        <v>7800</v>
      </c>
      <c r="K12528" s="11">
        <f t="shared" si="741"/>
        <v>103783.48977865542</v>
      </c>
      <c r="L12528" s="12">
        <f t="shared" si="736"/>
        <v>48780.735936809331</v>
      </c>
      <c r="M12528" s="11">
        <f>COUNTIF(E$2:$E12528,E12528)</f>
        <v>3753</v>
      </c>
      <c r="O12528" t="str">
        <f t="shared" si="737"/>
        <v/>
      </c>
    </row>
    <row r="12529" spans="1:15" hidden="1">
      <c r="A12529" s="41" t="s">
        <v>120</v>
      </c>
      <c r="B12529" s="46">
        <v>45845</v>
      </c>
      <c r="C12529" s="8" t="s">
        <v>13</v>
      </c>
      <c r="D12529" s="8" t="s">
        <v>14</v>
      </c>
      <c r="E12529" s="8" t="s">
        <v>14</v>
      </c>
      <c r="F12529" s="9">
        <f t="shared" si="738"/>
        <v>-900000</v>
      </c>
      <c r="G12529" s="9">
        <v>-9</v>
      </c>
      <c r="H12529" s="10">
        <v>-972837</v>
      </c>
      <c r="I12529" s="11">
        <f t="shared" si="739"/>
        <v>15726843770.77939</v>
      </c>
      <c r="J12529" s="11">
        <f t="shared" si="740"/>
        <v>152124</v>
      </c>
      <c r="K12529" s="11">
        <f t="shared" si="741"/>
        <v>103381.73970431615</v>
      </c>
      <c r="L12529" s="12">
        <f t="shared" ref="L12529:L12592" si="742">IF(G12529&lt;0,K12529*G12529-H12529,0)</f>
        <v>42401.342661154689</v>
      </c>
      <c r="M12529" s="11">
        <f>COUNTIF(E$2:$E12529,E12529)</f>
        <v>2286</v>
      </c>
      <c r="O12529" t="str">
        <f t="shared" si="737"/>
        <v/>
      </c>
    </row>
    <row r="12530" spans="1:15" hidden="1">
      <c r="A12530" s="41" t="s">
        <v>120</v>
      </c>
      <c r="B12530" s="46">
        <v>45845</v>
      </c>
      <c r="C12530" s="8" t="s">
        <v>13</v>
      </c>
      <c r="D12530" s="8" t="s">
        <v>46</v>
      </c>
      <c r="E12530" s="8" t="s">
        <v>46</v>
      </c>
      <c r="F12530" s="9">
        <f t="shared" si="738"/>
        <v>-900000</v>
      </c>
      <c r="G12530" s="9">
        <v>-9</v>
      </c>
      <c r="H12530" s="10">
        <v>-940149</v>
      </c>
      <c r="I12530" s="11">
        <f t="shared" si="739"/>
        <v>808577168.86550474</v>
      </c>
      <c r="J12530" s="11">
        <f t="shared" si="740"/>
        <v>7791</v>
      </c>
      <c r="K12530" s="11">
        <f t="shared" si="741"/>
        <v>103783.48977865542</v>
      </c>
      <c r="L12530" s="12">
        <f t="shared" si="742"/>
        <v>6097.5919921011664</v>
      </c>
      <c r="M12530" s="11">
        <f>COUNTIF(E$2:$E12530,E12530)</f>
        <v>3754</v>
      </c>
      <c r="O12530" t="str">
        <f t="shared" si="737"/>
        <v/>
      </c>
    </row>
    <row r="12531" spans="1:15" hidden="1">
      <c r="A12531" s="41" t="s">
        <v>120</v>
      </c>
      <c r="B12531" s="46">
        <v>45845</v>
      </c>
      <c r="C12531" s="8" t="s">
        <v>13</v>
      </c>
      <c r="D12531" s="8" t="s">
        <v>46</v>
      </c>
      <c r="E12531" s="8" t="s">
        <v>46</v>
      </c>
      <c r="F12531" s="9">
        <f t="shared" si="738"/>
        <v>-1500000</v>
      </c>
      <c r="G12531" s="9">
        <v>-15</v>
      </c>
      <c r="H12531" s="10">
        <v>-1566915</v>
      </c>
      <c r="I12531" s="11">
        <f t="shared" si="739"/>
        <v>807020416.51882493</v>
      </c>
      <c r="J12531" s="11">
        <f t="shared" si="740"/>
        <v>7776</v>
      </c>
      <c r="K12531" s="11">
        <f t="shared" si="741"/>
        <v>103783.48977865542</v>
      </c>
      <c r="L12531" s="12">
        <f t="shared" si="742"/>
        <v>10162.653320168611</v>
      </c>
      <c r="M12531" s="11">
        <f>COUNTIF(E$2:$E12531,E12531)</f>
        <v>3755</v>
      </c>
      <c r="O12531" t="str">
        <f t="shared" si="737"/>
        <v/>
      </c>
    </row>
    <row r="12532" spans="1:15" hidden="1">
      <c r="A12532" s="41" t="s">
        <v>120</v>
      </c>
      <c r="B12532" s="46">
        <v>45845</v>
      </c>
      <c r="C12532" s="8" t="s">
        <v>13</v>
      </c>
      <c r="D12532" s="8" t="s">
        <v>90</v>
      </c>
      <c r="E12532" s="8" t="s">
        <v>90</v>
      </c>
      <c r="F12532" s="9">
        <f t="shared" si="738"/>
        <v>4700000</v>
      </c>
      <c r="G12532" s="9">
        <v>47</v>
      </c>
      <c r="H12532" s="10">
        <v>5120180</v>
      </c>
      <c r="I12532" s="11">
        <f t="shared" si="739"/>
        <v>5361992440.24438</v>
      </c>
      <c r="J12532" s="11">
        <f t="shared" si="740"/>
        <v>50637</v>
      </c>
      <c r="K12532" s="11">
        <f t="shared" si="741"/>
        <v>105890.80001272548</v>
      </c>
      <c r="L12532" s="12">
        <f t="shared" si="742"/>
        <v>0</v>
      </c>
      <c r="M12532" s="11">
        <f>COUNTIF(E$2:$E12532,E12532)</f>
        <v>1885</v>
      </c>
      <c r="O12532" t="str">
        <f t="shared" si="737"/>
        <v/>
      </c>
    </row>
    <row r="12533" spans="1:15" hidden="1">
      <c r="A12533" s="41" t="s">
        <v>120</v>
      </c>
      <c r="B12533" s="46">
        <v>45845</v>
      </c>
      <c r="C12533" s="8" t="s">
        <v>13</v>
      </c>
      <c r="D12533" s="8" t="s">
        <v>46</v>
      </c>
      <c r="E12533" s="8" t="s">
        <v>46</v>
      </c>
      <c r="F12533" s="9">
        <f t="shared" si="738"/>
        <v>-123900000</v>
      </c>
      <c r="G12533" s="9">
        <v>-1239</v>
      </c>
      <c r="H12533" s="10">
        <v>-129427179</v>
      </c>
      <c r="I12533" s="11">
        <f t="shared" si="739"/>
        <v>678432672.6830709</v>
      </c>
      <c r="J12533" s="11">
        <f t="shared" si="740"/>
        <v>6537</v>
      </c>
      <c r="K12533" s="11">
        <f t="shared" si="741"/>
        <v>103783.48977865542</v>
      </c>
      <c r="L12533" s="12">
        <f t="shared" si="742"/>
        <v>839435.16424593329</v>
      </c>
      <c r="M12533" s="11">
        <f>COUNTIF(E$2:$E12533,E12533)</f>
        <v>3756</v>
      </c>
      <c r="O12533" t="str">
        <f t="shared" si="737"/>
        <v/>
      </c>
    </row>
    <row r="12534" spans="1:15" hidden="1">
      <c r="A12534" s="41" t="s">
        <v>120</v>
      </c>
      <c r="B12534" s="46">
        <v>45845</v>
      </c>
      <c r="C12534" s="8" t="s">
        <v>13</v>
      </c>
      <c r="D12534" s="8" t="s">
        <v>46</v>
      </c>
      <c r="E12534" s="8" t="s">
        <v>46</v>
      </c>
      <c r="F12534" s="9">
        <f t="shared" si="738"/>
        <v>-7900000</v>
      </c>
      <c r="G12534" s="9">
        <v>-79</v>
      </c>
      <c r="H12534" s="10">
        <v>-8252419</v>
      </c>
      <c r="I12534" s="11">
        <f t="shared" si="739"/>
        <v>670233776.99055707</v>
      </c>
      <c r="J12534" s="11">
        <f t="shared" si="740"/>
        <v>6458</v>
      </c>
      <c r="K12534" s="11">
        <f t="shared" si="741"/>
        <v>103783.48977865542</v>
      </c>
      <c r="L12534" s="12">
        <f t="shared" si="742"/>
        <v>53523.307486222126</v>
      </c>
      <c r="M12534" s="11">
        <f>COUNTIF(E$2:$E12534,E12534)</f>
        <v>3757</v>
      </c>
      <c r="O12534" t="str">
        <f t="shared" si="737"/>
        <v/>
      </c>
    </row>
    <row r="12535" spans="1:15" hidden="1">
      <c r="A12535" s="41" t="s">
        <v>120</v>
      </c>
      <c r="B12535" s="46">
        <v>45845</v>
      </c>
      <c r="C12535" s="8" t="s">
        <v>13</v>
      </c>
      <c r="D12535" s="8" t="s">
        <v>46</v>
      </c>
      <c r="E12535" s="8" t="s">
        <v>46</v>
      </c>
      <c r="F12535" s="9">
        <f t="shared" si="738"/>
        <v>-2800000</v>
      </c>
      <c r="G12535" s="9">
        <v>-28</v>
      </c>
      <c r="H12535" s="10">
        <v>-2924908</v>
      </c>
      <c r="I12535" s="11">
        <f t="shared" si="739"/>
        <v>667327839.27675474</v>
      </c>
      <c r="J12535" s="11">
        <f t="shared" si="740"/>
        <v>6430</v>
      </c>
      <c r="K12535" s="11">
        <f t="shared" si="741"/>
        <v>103783.48977865542</v>
      </c>
      <c r="L12535" s="12">
        <f t="shared" si="742"/>
        <v>18970.286197648384</v>
      </c>
      <c r="M12535" s="11">
        <f>COUNTIF(E$2:$E12535,E12535)</f>
        <v>3758</v>
      </c>
      <c r="O12535" t="str">
        <f t="shared" si="737"/>
        <v/>
      </c>
    </row>
    <row r="12536" spans="1:15" hidden="1">
      <c r="A12536" s="41" t="s">
        <v>120</v>
      </c>
      <c r="B12536" s="46">
        <v>45845</v>
      </c>
      <c r="C12536" s="8" t="s">
        <v>13</v>
      </c>
      <c r="D12536" s="8" t="s">
        <v>46</v>
      </c>
      <c r="E12536" s="8" t="s">
        <v>46</v>
      </c>
      <c r="F12536" s="9">
        <f t="shared" si="738"/>
        <v>-3900000</v>
      </c>
      <c r="G12536" s="9">
        <v>-39</v>
      </c>
      <c r="H12536" s="10">
        <v>-4073979</v>
      </c>
      <c r="I12536" s="11">
        <f t="shared" si="739"/>
        <v>663280283.17538714</v>
      </c>
      <c r="J12536" s="11">
        <f t="shared" si="740"/>
        <v>6391</v>
      </c>
      <c r="K12536" s="11">
        <f t="shared" si="741"/>
        <v>103783.48977865542</v>
      </c>
      <c r="L12536" s="12">
        <f t="shared" si="742"/>
        <v>26422.898632438388</v>
      </c>
      <c r="M12536" s="11">
        <f>COUNTIF(E$2:$E12536,E12536)</f>
        <v>3759</v>
      </c>
      <c r="O12536" t="str">
        <f t="shared" si="737"/>
        <v/>
      </c>
    </row>
    <row r="12537" spans="1:15" hidden="1">
      <c r="A12537" s="41" t="s">
        <v>120</v>
      </c>
      <c r="B12537" s="46">
        <v>45845</v>
      </c>
      <c r="C12537" s="8" t="s">
        <v>13</v>
      </c>
      <c r="D12537" s="8" t="s">
        <v>46</v>
      </c>
      <c r="E12537" s="8" t="s">
        <v>46</v>
      </c>
      <c r="F12537" s="9">
        <f t="shared" si="738"/>
        <v>-2000000</v>
      </c>
      <c r="G12537" s="9">
        <v>-20</v>
      </c>
      <c r="H12537" s="10">
        <v>-2089220</v>
      </c>
      <c r="I12537" s="11">
        <f t="shared" si="739"/>
        <v>661204613.37981403</v>
      </c>
      <c r="J12537" s="11">
        <f t="shared" si="740"/>
        <v>6371</v>
      </c>
      <c r="K12537" s="11">
        <f t="shared" si="741"/>
        <v>103783.48977865542</v>
      </c>
      <c r="L12537" s="12">
        <f t="shared" si="742"/>
        <v>13550.204426891636</v>
      </c>
      <c r="M12537" s="11">
        <f>COUNTIF(E$2:$E12537,E12537)</f>
        <v>3760</v>
      </c>
      <c r="O12537" t="str">
        <f t="shared" si="737"/>
        <v/>
      </c>
    </row>
    <row r="12538" spans="1:15" hidden="1">
      <c r="A12538" s="41" t="s">
        <v>120</v>
      </c>
      <c r="B12538" s="46">
        <v>45845</v>
      </c>
      <c r="C12538" s="8" t="s">
        <v>13</v>
      </c>
      <c r="D12538" s="8" t="s">
        <v>14</v>
      </c>
      <c r="E12538" s="8" t="s">
        <v>14</v>
      </c>
      <c r="F12538" s="9">
        <f t="shared" si="738"/>
        <v>900000</v>
      </c>
      <c r="G12538" s="9">
        <v>9</v>
      </c>
      <c r="H12538" s="10">
        <v>971532</v>
      </c>
      <c r="I12538" s="11">
        <f t="shared" si="739"/>
        <v>15727815302.77939</v>
      </c>
      <c r="J12538" s="11">
        <f t="shared" si="740"/>
        <v>152133</v>
      </c>
      <c r="K12538" s="11">
        <f t="shared" si="741"/>
        <v>103382.00983862403</v>
      </c>
      <c r="L12538" s="12">
        <f t="shared" si="742"/>
        <v>0</v>
      </c>
      <c r="M12538" s="11">
        <f>COUNTIF(E$2:$E12538,E12538)</f>
        <v>2287</v>
      </c>
      <c r="O12538" t="str">
        <f t="shared" si="737"/>
        <v/>
      </c>
    </row>
    <row r="12539" spans="1:15" hidden="1">
      <c r="A12539" s="41" t="s">
        <v>120</v>
      </c>
      <c r="B12539" s="46">
        <v>45845</v>
      </c>
      <c r="C12539" s="8" t="s">
        <v>13</v>
      </c>
      <c r="D12539" s="8" t="s">
        <v>46</v>
      </c>
      <c r="E12539" s="8" t="s">
        <v>46</v>
      </c>
      <c r="F12539" s="9">
        <f t="shared" si="738"/>
        <v>-3200000</v>
      </c>
      <c r="G12539" s="9">
        <v>-32</v>
      </c>
      <c r="H12539" s="10">
        <v>-3342752</v>
      </c>
      <c r="I12539" s="11">
        <f t="shared" si="739"/>
        <v>657883541.70689702</v>
      </c>
      <c r="J12539" s="11">
        <f t="shared" si="740"/>
        <v>6339</v>
      </c>
      <c r="K12539" s="11">
        <f t="shared" si="741"/>
        <v>103783.48977865542</v>
      </c>
      <c r="L12539" s="12">
        <f t="shared" si="742"/>
        <v>21680.327083026525</v>
      </c>
      <c r="M12539" s="11">
        <f>COUNTIF(E$2:$E12539,E12539)</f>
        <v>3761</v>
      </c>
      <c r="O12539" t="str">
        <f t="shared" si="737"/>
        <v/>
      </c>
    </row>
    <row r="12540" spans="1:15" hidden="1">
      <c r="A12540" s="41" t="s">
        <v>120</v>
      </c>
      <c r="B12540" s="46">
        <v>45845</v>
      </c>
      <c r="C12540" s="8" t="s">
        <v>13</v>
      </c>
      <c r="D12540" s="8" t="s">
        <v>46</v>
      </c>
      <c r="E12540" s="8" t="s">
        <v>46</v>
      </c>
      <c r="F12540" s="9">
        <f t="shared" si="738"/>
        <v>-287000000</v>
      </c>
      <c r="G12540" s="9">
        <v>-2870</v>
      </c>
      <c r="H12540" s="10">
        <v>-299803070</v>
      </c>
      <c r="I12540" s="11">
        <f t="shared" si="739"/>
        <v>360024926.04215598</v>
      </c>
      <c r="J12540" s="11">
        <f t="shared" si="740"/>
        <v>3469</v>
      </c>
      <c r="K12540" s="11">
        <f t="shared" si="741"/>
        <v>103783.48977865542</v>
      </c>
      <c r="L12540" s="12">
        <f t="shared" si="742"/>
        <v>1944454.3352589607</v>
      </c>
      <c r="M12540" s="11">
        <f>COUNTIF(E$2:$E12540,E12540)</f>
        <v>3762</v>
      </c>
      <c r="O12540" t="str">
        <f t="shared" ref="O12540:O12603" si="743">IF(M12540=_xlfn.MAXIFS(M:M,D:D,D12540),"X","")</f>
        <v/>
      </c>
    </row>
    <row r="12541" spans="1:15" hidden="1">
      <c r="A12541" s="41" t="s">
        <v>120</v>
      </c>
      <c r="B12541" s="46">
        <v>45845</v>
      </c>
      <c r="C12541" s="8" t="s">
        <v>13</v>
      </c>
      <c r="D12541" s="8" t="s">
        <v>14</v>
      </c>
      <c r="E12541" s="8" t="s">
        <v>14</v>
      </c>
      <c r="F12541" s="9">
        <f t="shared" si="738"/>
        <v>900000</v>
      </c>
      <c r="G12541" s="9">
        <v>9</v>
      </c>
      <c r="H12541" s="10">
        <v>971532</v>
      </c>
      <c r="I12541" s="11">
        <f t="shared" si="739"/>
        <v>15728786834.77939</v>
      </c>
      <c r="J12541" s="11">
        <f t="shared" si="740"/>
        <v>152142</v>
      </c>
      <c r="K12541" s="11">
        <f t="shared" si="741"/>
        <v>103382.27994097219</v>
      </c>
      <c r="L12541" s="12">
        <f t="shared" si="742"/>
        <v>0</v>
      </c>
      <c r="M12541" s="11">
        <f>COUNTIF(E$2:$E12541,E12541)</f>
        <v>2288</v>
      </c>
      <c r="O12541" t="str">
        <f t="shared" si="743"/>
        <v/>
      </c>
    </row>
    <row r="12542" spans="1:15" hidden="1">
      <c r="A12542" s="41" t="s">
        <v>120</v>
      </c>
      <c r="B12542" s="46">
        <v>45845</v>
      </c>
      <c r="C12542" s="8" t="s">
        <v>13</v>
      </c>
      <c r="D12542" s="8" t="s">
        <v>46</v>
      </c>
      <c r="E12542" s="8" t="s">
        <v>46</v>
      </c>
      <c r="F12542" s="9">
        <f t="shared" si="738"/>
        <v>-28700000</v>
      </c>
      <c r="G12542" s="9">
        <v>-287</v>
      </c>
      <c r="H12542" s="10">
        <v>-29980307</v>
      </c>
      <c r="I12542" s="11">
        <f t="shared" si="739"/>
        <v>330239064.4756819</v>
      </c>
      <c r="J12542" s="11">
        <f t="shared" si="740"/>
        <v>3182</v>
      </c>
      <c r="K12542" s="11">
        <f t="shared" si="741"/>
        <v>103783.48977865542</v>
      </c>
      <c r="L12542" s="12">
        <f t="shared" si="742"/>
        <v>194445.43352589384</v>
      </c>
      <c r="M12542" s="11">
        <f>COUNTIF(E$2:$E12542,E12542)</f>
        <v>3763</v>
      </c>
      <c r="O12542" t="str">
        <f t="shared" si="743"/>
        <v/>
      </c>
    </row>
    <row r="12543" spans="1:15" hidden="1">
      <c r="A12543" s="41" t="s">
        <v>120</v>
      </c>
      <c r="B12543" s="46">
        <v>45845</v>
      </c>
      <c r="C12543" s="8" t="s">
        <v>13</v>
      </c>
      <c r="D12543" s="8" t="s">
        <v>46</v>
      </c>
      <c r="E12543" s="8" t="s">
        <v>46</v>
      </c>
      <c r="F12543" s="9">
        <f t="shared" si="738"/>
        <v>-95900000</v>
      </c>
      <c r="G12543" s="9">
        <v>-959</v>
      </c>
      <c r="H12543" s="10">
        <v>-100178099</v>
      </c>
      <c r="I12543" s="11">
        <f t="shared" si="739"/>
        <v>230710697.77795136</v>
      </c>
      <c r="J12543" s="11">
        <f t="shared" si="740"/>
        <v>2223</v>
      </c>
      <c r="K12543" s="11">
        <f t="shared" si="741"/>
        <v>103783.48977865542</v>
      </c>
      <c r="L12543" s="12">
        <f t="shared" si="742"/>
        <v>649732.30226944387</v>
      </c>
      <c r="M12543" s="11">
        <f>COUNTIF(E$2:$E12543,E12543)</f>
        <v>3764</v>
      </c>
      <c r="O12543" t="str">
        <f t="shared" si="743"/>
        <v/>
      </c>
    </row>
    <row r="12544" spans="1:15" hidden="1">
      <c r="A12544" s="41" t="s">
        <v>120</v>
      </c>
      <c r="B12544" s="46">
        <v>45845</v>
      </c>
      <c r="C12544" s="8" t="s">
        <v>13</v>
      </c>
      <c r="D12544" s="8" t="s">
        <v>14</v>
      </c>
      <c r="E12544" s="8" t="s">
        <v>14</v>
      </c>
      <c r="F12544" s="9">
        <f t="shared" si="738"/>
        <v>-900000</v>
      </c>
      <c r="G12544" s="9">
        <v>-9</v>
      </c>
      <c r="H12544" s="10">
        <v>-972837</v>
      </c>
      <c r="I12544" s="11">
        <f t="shared" si="739"/>
        <v>15727856394.259922</v>
      </c>
      <c r="J12544" s="11">
        <f t="shared" si="740"/>
        <v>152133</v>
      </c>
      <c r="K12544" s="11">
        <f t="shared" si="741"/>
        <v>103382.27994097219</v>
      </c>
      <c r="L12544" s="12">
        <f t="shared" si="742"/>
        <v>42396.480531250243</v>
      </c>
      <c r="M12544" s="11">
        <f>COUNTIF(E$2:$E12544,E12544)</f>
        <v>2289</v>
      </c>
      <c r="O12544" t="str">
        <f t="shared" si="743"/>
        <v/>
      </c>
    </row>
    <row r="12545" spans="1:15" hidden="1">
      <c r="A12545" s="41" t="s">
        <v>120</v>
      </c>
      <c r="B12545" s="46">
        <v>45845</v>
      </c>
      <c r="C12545" s="8" t="s">
        <v>13</v>
      </c>
      <c r="D12545" s="8" t="s">
        <v>46</v>
      </c>
      <c r="E12545" s="8" t="s">
        <v>46</v>
      </c>
      <c r="F12545" s="9">
        <f t="shared" si="738"/>
        <v>-4700000</v>
      </c>
      <c r="G12545" s="9">
        <v>-47</v>
      </c>
      <c r="H12545" s="10">
        <v>-4909667</v>
      </c>
      <c r="I12545" s="11">
        <f t="shared" si="739"/>
        <v>225832873.75835454</v>
      </c>
      <c r="J12545" s="11">
        <f t="shared" si="740"/>
        <v>2176</v>
      </c>
      <c r="K12545" s="11">
        <f t="shared" si="741"/>
        <v>103783.48977865542</v>
      </c>
      <c r="L12545" s="12">
        <f t="shared" si="742"/>
        <v>31842.980403195135</v>
      </c>
      <c r="M12545" s="11">
        <f>COUNTIF(E$2:$E12545,E12545)</f>
        <v>3765</v>
      </c>
      <c r="O12545" t="str">
        <f t="shared" si="743"/>
        <v/>
      </c>
    </row>
    <row r="12546" spans="1:15" hidden="1">
      <c r="A12546" s="41" t="s">
        <v>120</v>
      </c>
      <c r="B12546" s="46">
        <v>45845</v>
      </c>
      <c r="C12546" s="8" t="s">
        <v>13</v>
      </c>
      <c r="D12546" s="8" t="s">
        <v>46</v>
      </c>
      <c r="E12546" s="8" t="s">
        <v>46</v>
      </c>
      <c r="F12546" s="9">
        <f t="shared" si="738"/>
        <v>-900000</v>
      </c>
      <c r="G12546" s="9">
        <v>-9</v>
      </c>
      <c r="H12546" s="10">
        <v>-940149</v>
      </c>
      <c r="I12546" s="11">
        <f t="shared" si="739"/>
        <v>224898822.35034665</v>
      </c>
      <c r="J12546" s="11">
        <f t="shared" si="740"/>
        <v>2167</v>
      </c>
      <c r="K12546" s="11">
        <f t="shared" si="741"/>
        <v>103783.48977865542</v>
      </c>
      <c r="L12546" s="12">
        <f t="shared" si="742"/>
        <v>6097.5919921011664</v>
      </c>
      <c r="M12546" s="11">
        <f>COUNTIF(E$2:$E12546,E12546)</f>
        <v>3766</v>
      </c>
      <c r="O12546" t="str">
        <f t="shared" si="743"/>
        <v/>
      </c>
    </row>
    <row r="12547" spans="1:15" hidden="1">
      <c r="A12547" s="41" t="s">
        <v>120</v>
      </c>
      <c r="B12547" s="46">
        <v>45845</v>
      </c>
      <c r="C12547" s="8" t="s">
        <v>13</v>
      </c>
      <c r="D12547" s="8" t="s">
        <v>46</v>
      </c>
      <c r="E12547" s="8" t="s">
        <v>46</v>
      </c>
      <c r="F12547" s="9">
        <f t="shared" si="738"/>
        <v>-900000</v>
      </c>
      <c r="G12547" s="9">
        <v>-9</v>
      </c>
      <c r="H12547" s="10">
        <v>-940149</v>
      </c>
      <c r="I12547" s="11">
        <f t="shared" si="739"/>
        <v>223964770.94233876</v>
      </c>
      <c r="J12547" s="11">
        <f t="shared" si="740"/>
        <v>2158</v>
      </c>
      <c r="K12547" s="11">
        <f t="shared" si="741"/>
        <v>103783.48977865542</v>
      </c>
      <c r="L12547" s="12">
        <f t="shared" si="742"/>
        <v>6097.5919921011664</v>
      </c>
      <c r="M12547" s="11">
        <f>COUNTIF(E$2:$E12547,E12547)</f>
        <v>3767</v>
      </c>
      <c r="O12547" t="str">
        <f t="shared" si="743"/>
        <v/>
      </c>
    </row>
    <row r="12548" spans="1:15" hidden="1">
      <c r="A12548" s="41" t="s">
        <v>120</v>
      </c>
      <c r="B12548" s="46">
        <v>45845</v>
      </c>
      <c r="C12548" s="8" t="s">
        <v>13</v>
      </c>
      <c r="D12548" s="8" t="s">
        <v>46</v>
      </c>
      <c r="E12548" s="8" t="s">
        <v>46</v>
      </c>
      <c r="F12548" s="9">
        <f t="shared" si="738"/>
        <v>-19700000</v>
      </c>
      <c r="G12548" s="9">
        <v>-197</v>
      </c>
      <c r="H12548" s="10">
        <v>-20578817</v>
      </c>
      <c r="I12548" s="11">
        <f t="shared" si="739"/>
        <v>203519423.45594364</v>
      </c>
      <c r="J12548" s="11">
        <f t="shared" si="740"/>
        <v>1961</v>
      </c>
      <c r="K12548" s="11">
        <f t="shared" si="741"/>
        <v>103783.48977865542</v>
      </c>
      <c r="L12548" s="12">
        <f t="shared" si="742"/>
        <v>133469.5136048831</v>
      </c>
      <c r="M12548" s="11">
        <f>COUNTIF(E$2:$E12548,E12548)</f>
        <v>3768</v>
      </c>
      <c r="O12548" t="str">
        <f t="shared" si="743"/>
        <v/>
      </c>
    </row>
    <row r="12549" spans="1:15" hidden="1">
      <c r="A12549" s="41" t="s">
        <v>120</v>
      </c>
      <c r="B12549" s="46">
        <v>45845</v>
      </c>
      <c r="C12549" s="8" t="s">
        <v>13</v>
      </c>
      <c r="D12549" s="8" t="s">
        <v>14</v>
      </c>
      <c r="E12549" s="8" t="s">
        <v>14</v>
      </c>
      <c r="F12549" s="9">
        <f t="shared" si="738"/>
        <v>-900000</v>
      </c>
      <c r="G12549" s="9">
        <v>-9</v>
      </c>
      <c r="H12549" s="10">
        <v>-972837</v>
      </c>
      <c r="I12549" s="11">
        <f t="shared" si="739"/>
        <v>15726925953.740454</v>
      </c>
      <c r="J12549" s="11">
        <f t="shared" si="740"/>
        <v>152124</v>
      </c>
      <c r="K12549" s="11">
        <f t="shared" si="741"/>
        <v>103382.27994097219</v>
      </c>
      <c r="L12549" s="12">
        <f t="shared" si="742"/>
        <v>42396.480531250243</v>
      </c>
      <c r="M12549" s="11">
        <f>COUNTIF(E$2:$E12549,E12549)</f>
        <v>2290</v>
      </c>
      <c r="O12549" t="str">
        <f t="shared" si="743"/>
        <v/>
      </c>
    </row>
    <row r="12550" spans="1:15" hidden="1">
      <c r="A12550" s="41" t="s">
        <v>120</v>
      </c>
      <c r="B12550" s="46">
        <v>45845</v>
      </c>
      <c r="C12550" s="8" t="s">
        <v>13</v>
      </c>
      <c r="D12550" s="8" t="s">
        <v>46</v>
      </c>
      <c r="E12550" s="8" t="s">
        <v>46</v>
      </c>
      <c r="F12550" s="9">
        <f t="shared" si="738"/>
        <v>-4700000</v>
      </c>
      <c r="G12550" s="9">
        <v>-47</v>
      </c>
      <c r="H12550" s="10">
        <v>-4909667</v>
      </c>
      <c r="I12550" s="11">
        <f t="shared" si="739"/>
        <v>198641599.43634683</v>
      </c>
      <c r="J12550" s="11">
        <f t="shared" si="740"/>
        <v>1914</v>
      </c>
      <c r="K12550" s="11">
        <f t="shared" si="741"/>
        <v>103783.48977865542</v>
      </c>
      <c r="L12550" s="12">
        <f t="shared" si="742"/>
        <v>31842.980403195135</v>
      </c>
      <c r="M12550" s="11">
        <f>COUNTIF(E$2:$E12550,E12550)</f>
        <v>3769</v>
      </c>
      <c r="O12550" t="str">
        <f t="shared" si="743"/>
        <v/>
      </c>
    </row>
    <row r="12551" spans="1:15" hidden="1">
      <c r="A12551" s="41" t="s">
        <v>120</v>
      </c>
      <c r="B12551" s="46">
        <v>45845</v>
      </c>
      <c r="C12551" s="8" t="s">
        <v>13</v>
      </c>
      <c r="D12551" s="8" t="s">
        <v>14</v>
      </c>
      <c r="E12551" s="8" t="s">
        <v>14</v>
      </c>
      <c r="F12551" s="9">
        <f t="shared" si="738"/>
        <v>-900000</v>
      </c>
      <c r="G12551" s="9">
        <v>-9</v>
      </c>
      <c r="H12551" s="10">
        <v>-972837</v>
      </c>
      <c r="I12551" s="11">
        <f t="shared" si="739"/>
        <v>15725995513.220985</v>
      </c>
      <c r="J12551" s="11">
        <f t="shared" si="740"/>
        <v>152115</v>
      </c>
      <c r="K12551" s="11">
        <f t="shared" si="741"/>
        <v>103382.27994097219</v>
      </c>
      <c r="L12551" s="12">
        <f t="shared" si="742"/>
        <v>42396.480531250243</v>
      </c>
      <c r="M12551" s="11">
        <f>COUNTIF(E$2:$E12551,E12551)</f>
        <v>2291</v>
      </c>
      <c r="O12551" t="str">
        <f t="shared" si="743"/>
        <v/>
      </c>
    </row>
    <row r="12552" spans="1:15" hidden="1">
      <c r="A12552" s="41" t="s">
        <v>120</v>
      </c>
      <c r="B12552" s="46">
        <v>45845</v>
      </c>
      <c r="C12552" s="8" t="s">
        <v>13</v>
      </c>
      <c r="D12552" s="8" t="s">
        <v>90</v>
      </c>
      <c r="E12552" s="8" t="s">
        <v>90</v>
      </c>
      <c r="F12552" s="9">
        <f t="shared" si="738"/>
        <v>5500000</v>
      </c>
      <c r="G12552" s="9">
        <v>55</v>
      </c>
      <c r="H12552" s="10">
        <v>5979160</v>
      </c>
      <c r="I12552" s="11">
        <f t="shared" si="739"/>
        <v>5367971600.24438</v>
      </c>
      <c r="J12552" s="11">
        <f t="shared" si="740"/>
        <v>50692</v>
      </c>
      <c r="K12552" s="11">
        <f t="shared" si="741"/>
        <v>105893.8609690756</v>
      </c>
      <c r="L12552" s="12">
        <f t="shared" si="742"/>
        <v>0</v>
      </c>
      <c r="M12552" s="11">
        <f>COUNTIF(E$2:$E12552,E12552)</f>
        <v>1886</v>
      </c>
      <c r="O12552" t="str">
        <f t="shared" si="743"/>
        <v/>
      </c>
    </row>
    <row r="12553" spans="1:15" hidden="1">
      <c r="A12553" s="41" t="s">
        <v>120</v>
      </c>
      <c r="B12553" s="46">
        <v>45845</v>
      </c>
      <c r="C12553" s="8" t="s">
        <v>13</v>
      </c>
      <c r="D12553" s="8" t="s">
        <v>15</v>
      </c>
      <c r="E12553" s="8" t="s">
        <v>15</v>
      </c>
      <c r="F12553" s="9">
        <f t="shared" si="738"/>
        <v>1100000</v>
      </c>
      <c r="G12553" s="9">
        <v>11</v>
      </c>
      <c r="H12553" s="10">
        <v>1209813</v>
      </c>
      <c r="I12553" s="11">
        <f t="shared" si="739"/>
        <v>1177873742.1447833</v>
      </c>
      <c r="J12553" s="11">
        <f t="shared" si="740"/>
        <v>10810</v>
      </c>
      <c r="K12553" s="11">
        <f t="shared" si="741"/>
        <v>108961.49326038698</v>
      </c>
      <c r="L12553" s="12">
        <f t="shared" si="742"/>
        <v>0</v>
      </c>
      <c r="M12553" s="11">
        <f>COUNTIF(E$2:$E12553,E12553)</f>
        <v>3904</v>
      </c>
      <c r="O12553" t="str">
        <f t="shared" si="743"/>
        <v/>
      </c>
    </row>
    <row r="12554" spans="1:15" hidden="1">
      <c r="A12554" s="41" t="s">
        <v>120</v>
      </c>
      <c r="B12554" s="46">
        <v>45845</v>
      </c>
      <c r="C12554" s="8" t="s">
        <v>13</v>
      </c>
      <c r="D12554" s="8" t="s">
        <v>15</v>
      </c>
      <c r="E12554" s="8" t="s">
        <v>15</v>
      </c>
      <c r="F12554" s="9">
        <f t="shared" si="738"/>
        <v>900000</v>
      </c>
      <c r="G12554" s="9">
        <v>9</v>
      </c>
      <c r="H12554" s="10">
        <v>989847</v>
      </c>
      <c r="I12554" s="11">
        <f t="shared" si="739"/>
        <v>1178863589.1447833</v>
      </c>
      <c r="J12554" s="11">
        <f t="shared" si="740"/>
        <v>10819</v>
      </c>
      <c r="K12554" s="11">
        <f t="shared" si="741"/>
        <v>108962.34302105401</v>
      </c>
      <c r="L12554" s="12">
        <f t="shared" si="742"/>
        <v>0</v>
      </c>
      <c r="M12554" s="11">
        <f>COUNTIF(E$2:$E12554,E12554)</f>
        <v>3905</v>
      </c>
      <c r="O12554" t="str">
        <f t="shared" si="743"/>
        <v/>
      </c>
    </row>
    <row r="12555" spans="1:15" hidden="1">
      <c r="A12555" s="41" t="s">
        <v>120</v>
      </c>
      <c r="B12555" s="46">
        <v>45845</v>
      </c>
      <c r="C12555" s="8" t="s">
        <v>13</v>
      </c>
      <c r="D12555" s="8" t="s">
        <v>46</v>
      </c>
      <c r="E12555" s="8" t="s">
        <v>46</v>
      </c>
      <c r="F12555" s="9">
        <f t="shared" si="738"/>
        <v>-3000000</v>
      </c>
      <c r="G12555" s="9">
        <v>-30</v>
      </c>
      <c r="H12555" s="10">
        <v>-3133830</v>
      </c>
      <c r="I12555" s="11">
        <f t="shared" si="739"/>
        <v>195528094.74298716</v>
      </c>
      <c r="J12555" s="11">
        <f t="shared" si="740"/>
        <v>1884</v>
      </c>
      <c r="K12555" s="11">
        <f t="shared" si="741"/>
        <v>103783.48977865542</v>
      </c>
      <c r="L12555" s="12">
        <f t="shared" si="742"/>
        <v>20325.306640337221</v>
      </c>
      <c r="M12555" s="11">
        <f>COUNTIF(E$2:$E12555,E12555)</f>
        <v>3770</v>
      </c>
      <c r="O12555" t="str">
        <f t="shared" si="743"/>
        <v/>
      </c>
    </row>
    <row r="12556" spans="1:15" hidden="1">
      <c r="A12556" s="41" t="s">
        <v>120</v>
      </c>
      <c r="B12556" s="46">
        <v>45845</v>
      </c>
      <c r="C12556" s="8" t="s">
        <v>13</v>
      </c>
      <c r="D12556" s="8" t="s">
        <v>46</v>
      </c>
      <c r="E12556" s="8" t="s">
        <v>46</v>
      </c>
      <c r="F12556" s="9">
        <f t="shared" si="738"/>
        <v>-900000</v>
      </c>
      <c r="G12556" s="9">
        <v>-9</v>
      </c>
      <c r="H12556" s="10">
        <v>-940149</v>
      </c>
      <c r="I12556" s="11">
        <f t="shared" si="739"/>
        <v>194594043.33497927</v>
      </c>
      <c r="J12556" s="11">
        <f t="shared" si="740"/>
        <v>1875</v>
      </c>
      <c r="K12556" s="11">
        <f t="shared" si="741"/>
        <v>103783.48977865542</v>
      </c>
      <c r="L12556" s="12">
        <f t="shared" si="742"/>
        <v>6097.5919921011664</v>
      </c>
      <c r="M12556" s="11">
        <f>COUNTIF(E$2:$E12556,E12556)</f>
        <v>3771</v>
      </c>
      <c r="O12556" t="str">
        <f t="shared" si="743"/>
        <v/>
      </c>
    </row>
    <row r="12557" spans="1:15" hidden="1">
      <c r="A12557" s="41" t="s">
        <v>120</v>
      </c>
      <c r="B12557" s="46">
        <v>45845</v>
      </c>
      <c r="C12557" s="8" t="s">
        <v>13</v>
      </c>
      <c r="D12557" s="8" t="s">
        <v>14</v>
      </c>
      <c r="E12557" s="8" t="s">
        <v>14</v>
      </c>
      <c r="F12557" s="9">
        <f t="shared" si="738"/>
        <v>-900000</v>
      </c>
      <c r="G12557" s="9">
        <v>-9</v>
      </c>
      <c r="H12557" s="10">
        <v>-972837</v>
      </c>
      <c r="I12557" s="11">
        <f t="shared" si="739"/>
        <v>15725065072.701517</v>
      </c>
      <c r="J12557" s="11">
        <f t="shared" si="740"/>
        <v>152106</v>
      </c>
      <c r="K12557" s="11">
        <f t="shared" si="741"/>
        <v>103382.27994097219</v>
      </c>
      <c r="L12557" s="12">
        <f t="shared" si="742"/>
        <v>42396.480531250243</v>
      </c>
      <c r="M12557" s="11">
        <f>COUNTIF(E$2:$E12557,E12557)</f>
        <v>2292</v>
      </c>
      <c r="O12557" t="str">
        <f t="shared" si="743"/>
        <v/>
      </c>
    </row>
    <row r="12558" spans="1:15" hidden="1">
      <c r="A12558" s="41" t="s">
        <v>120</v>
      </c>
      <c r="B12558" s="46">
        <v>45845</v>
      </c>
      <c r="C12558" s="8" t="s">
        <v>13</v>
      </c>
      <c r="D12558" s="8" t="s">
        <v>46</v>
      </c>
      <c r="E12558" s="8" t="s">
        <v>46</v>
      </c>
      <c r="F12558" s="9">
        <f t="shared" si="738"/>
        <v>-2000000</v>
      </c>
      <c r="G12558" s="9">
        <v>-20</v>
      </c>
      <c r="H12558" s="10">
        <v>-2089220</v>
      </c>
      <c r="I12558" s="11">
        <f t="shared" si="739"/>
        <v>192518373.53940615</v>
      </c>
      <c r="J12558" s="11">
        <f t="shared" si="740"/>
        <v>1855</v>
      </c>
      <c r="K12558" s="11">
        <f t="shared" si="741"/>
        <v>103783.48977865542</v>
      </c>
      <c r="L12558" s="12">
        <f t="shared" si="742"/>
        <v>13550.204426891636</v>
      </c>
      <c r="M12558" s="11">
        <f>COUNTIF(E$2:$E12558,E12558)</f>
        <v>3772</v>
      </c>
      <c r="O12558" t="str">
        <f t="shared" si="743"/>
        <v/>
      </c>
    </row>
    <row r="12559" spans="1:15" hidden="1">
      <c r="A12559" s="41" t="s">
        <v>120</v>
      </c>
      <c r="B12559" s="46">
        <v>45845</v>
      </c>
      <c r="C12559" s="8" t="s">
        <v>13</v>
      </c>
      <c r="D12559" s="8" t="s">
        <v>14</v>
      </c>
      <c r="E12559" s="8" t="s">
        <v>14</v>
      </c>
      <c r="F12559" s="9">
        <f t="shared" si="738"/>
        <v>-9200000</v>
      </c>
      <c r="G12559" s="9">
        <v>-92</v>
      </c>
      <c r="H12559" s="10">
        <v>-9944556</v>
      </c>
      <c r="I12559" s="11">
        <f t="shared" si="739"/>
        <v>15715553902.946947</v>
      </c>
      <c r="J12559" s="11">
        <f t="shared" si="740"/>
        <v>152014</v>
      </c>
      <c r="K12559" s="11">
        <f t="shared" si="741"/>
        <v>103382.27994097219</v>
      </c>
      <c r="L12559" s="12">
        <f t="shared" si="742"/>
        <v>433386.24543055892</v>
      </c>
      <c r="M12559" s="11">
        <f>COUNTIF(E$2:$E12559,E12559)</f>
        <v>2293</v>
      </c>
      <c r="O12559" t="str">
        <f t="shared" si="743"/>
        <v/>
      </c>
    </row>
    <row r="12560" spans="1:15" hidden="1">
      <c r="A12560" s="41" t="s">
        <v>120</v>
      </c>
      <c r="B12560" s="46">
        <v>45846</v>
      </c>
      <c r="C12560" s="8" t="s">
        <v>13</v>
      </c>
      <c r="D12560" s="8" t="s">
        <v>46</v>
      </c>
      <c r="E12560" s="8" t="s">
        <v>46</v>
      </c>
      <c r="F12560" s="9">
        <f t="shared" si="738"/>
        <v>21000000</v>
      </c>
      <c r="G12560" s="9">
        <v>210</v>
      </c>
      <c r="H12560" s="10">
        <v>22001490</v>
      </c>
      <c r="I12560" s="11">
        <f t="shared" si="739"/>
        <v>214519863.53940615</v>
      </c>
      <c r="J12560" s="11">
        <f t="shared" si="740"/>
        <v>2065</v>
      </c>
      <c r="K12560" s="11">
        <f t="shared" si="741"/>
        <v>103883.71115709741</v>
      </c>
      <c r="L12560" s="12">
        <f t="shared" si="742"/>
        <v>0</v>
      </c>
      <c r="M12560" s="11">
        <f>COUNTIF(E$2:$E12560,E12560)</f>
        <v>3773</v>
      </c>
      <c r="O12560" t="str">
        <f t="shared" si="743"/>
        <v/>
      </c>
    </row>
    <row r="12561" spans="1:15" hidden="1">
      <c r="A12561" s="41" t="s">
        <v>120</v>
      </c>
      <c r="B12561" s="46">
        <v>45846</v>
      </c>
      <c r="C12561" s="8" t="s">
        <v>13</v>
      </c>
      <c r="D12561" s="8" t="s">
        <v>15</v>
      </c>
      <c r="E12561" s="8" t="s">
        <v>15</v>
      </c>
      <c r="F12561" s="9">
        <f t="shared" si="738"/>
        <v>93500000</v>
      </c>
      <c r="G12561" s="9">
        <v>935</v>
      </c>
      <c r="H12561" s="10">
        <v>102993990</v>
      </c>
      <c r="I12561" s="11">
        <f t="shared" si="739"/>
        <v>1281857579.1447833</v>
      </c>
      <c r="J12561" s="11">
        <f t="shared" si="740"/>
        <v>11754</v>
      </c>
      <c r="K12561" s="11">
        <f t="shared" si="741"/>
        <v>109057.13622126794</v>
      </c>
      <c r="L12561" s="12">
        <f t="shared" si="742"/>
        <v>0</v>
      </c>
      <c r="M12561" s="11">
        <f>COUNTIF(E$2:$E12561,E12561)</f>
        <v>3906</v>
      </c>
      <c r="O12561" t="str">
        <f t="shared" si="743"/>
        <v/>
      </c>
    </row>
    <row r="12562" spans="1:15" hidden="1">
      <c r="A12562" s="41" t="s">
        <v>120</v>
      </c>
      <c r="B12562" s="46">
        <v>45846</v>
      </c>
      <c r="C12562" s="8" t="s">
        <v>13</v>
      </c>
      <c r="D12562" s="8" t="s">
        <v>46</v>
      </c>
      <c r="E12562" s="8" t="s">
        <v>46</v>
      </c>
      <c r="F12562" s="9">
        <f t="shared" si="738"/>
        <v>90500000</v>
      </c>
      <c r="G12562" s="9">
        <v>905</v>
      </c>
      <c r="H12562" s="10">
        <v>94890155</v>
      </c>
      <c r="I12562" s="11">
        <f t="shared" si="739"/>
        <v>309410018.53940618</v>
      </c>
      <c r="J12562" s="11">
        <f t="shared" si="740"/>
        <v>2970</v>
      </c>
      <c r="K12562" s="11">
        <f t="shared" si="741"/>
        <v>104178.45742067548</v>
      </c>
      <c r="L12562" s="12">
        <f t="shared" si="742"/>
        <v>0</v>
      </c>
      <c r="M12562" s="11">
        <f>COUNTIF(E$2:$E12562,E12562)</f>
        <v>3774</v>
      </c>
      <c r="O12562" t="str">
        <f t="shared" si="743"/>
        <v/>
      </c>
    </row>
    <row r="12563" spans="1:15" hidden="1">
      <c r="A12563" s="41" t="s">
        <v>120</v>
      </c>
      <c r="B12563" s="46">
        <v>45846</v>
      </c>
      <c r="C12563" s="8" t="s">
        <v>13</v>
      </c>
      <c r="D12563" s="8" t="s">
        <v>46</v>
      </c>
      <c r="E12563" s="8" t="s">
        <v>46</v>
      </c>
      <c r="F12563" s="9">
        <f t="shared" si="738"/>
        <v>36300000</v>
      </c>
      <c r="G12563" s="9">
        <v>363</v>
      </c>
      <c r="H12563" s="10">
        <v>38031147</v>
      </c>
      <c r="I12563" s="11">
        <f t="shared" si="739"/>
        <v>347441165.53940618</v>
      </c>
      <c r="J12563" s="11">
        <f t="shared" si="740"/>
        <v>3333</v>
      </c>
      <c r="K12563" s="11">
        <f t="shared" si="741"/>
        <v>104242.77393921578</v>
      </c>
      <c r="L12563" s="12">
        <f t="shared" si="742"/>
        <v>0</v>
      </c>
      <c r="M12563" s="11">
        <f>COUNTIF(E$2:$E12563,E12563)</f>
        <v>3775</v>
      </c>
      <c r="O12563" t="str">
        <f t="shared" si="743"/>
        <v/>
      </c>
    </row>
    <row r="12564" spans="1:15" hidden="1">
      <c r="A12564" s="41" t="s">
        <v>120</v>
      </c>
      <c r="B12564" s="46">
        <v>45846</v>
      </c>
      <c r="C12564" s="8" t="s">
        <v>13</v>
      </c>
      <c r="D12564" s="8" t="s">
        <v>46</v>
      </c>
      <c r="E12564" s="8" t="s">
        <v>46</v>
      </c>
      <c r="F12564" s="9">
        <f t="shared" si="738"/>
        <v>38900000</v>
      </c>
      <c r="G12564" s="9">
        <v>389</v>
      </c>
      <c r="H12564" s="10">
        <v>40755141</v>
      </c>
      <c r="I12564" s="11">
        <f t="shared" si="739"/>
        <v>388196306.53940618</v>
      </c>
      <c r="J12564" s="11">
        <f t="shared" si="740"/>
        <v>3722</v>
      </c>
      <c r="K12564" s="11">
        <f t="shared" si="741"/>
        <v>104297.77177308065</v>
      </c>
      <c r="L12564" s="12">
        <f t="shared" si="742"/>
        <v>0</v>
      </c>
      <c r="M12564" s="11">
        <f>COUNTIF(E$2:$E12564,E12564)</f>
        <v>3776</v>
      </c>
      <c r="O12564" t="str">
        <f t="shared" si="743"/>
        <v/>
      </c>
    </row>
    <row r="12565" spans="1:15" hidden="1">
      <c r="A12565" s="41" t="s">
        <v>120</v>
      </c>
      <c r="B12565" s="46">
        <v>45846</v>
      </c>
      <c r="C12565" s="8" t="s">
        <v>13</v>
      </c>
      <c r="D12565" s="8" t="s">
        <v>46</v>
      </c>
      <c r="E12565" s="8" t="s">
        <v>46</v>
      </c>
      <c r="F12565" s="9">
        <f t="shared" si="738"/>
        <v>6700000</v>
      </c>
      <c r="G12565" s="9">
        <v>67</v>
      </c>
      <c r="H12565" s="10">
        <v>7019523</v>
      </c>
      <c r="I12565" s="11">
        <f t="shared" si="739"/>
        <v>395215829.53940618</v>
      </c>
      <c r="J12565" s="11">
        <f t="shared" si="740"/>
        <v>3789</v>
      </c>
      <c r="K12565" s="11">
        <f t="shared" si="741"/>
        <v>104306.10439150335</v>
      </c>
      <c r="L12565" s="12">
        <f t="shared" si="742"/>
        <v>0</v>
      </c>
      <c r="M12565" s="11">
        <f>COUNTIF(E$2:$E12565,E12565)</f>
        <v>3777</v>
      </c>
      <c r="O12565" t="str">
        <f t="shared" si="743"/>
        <v/>
      </c>
    </row>
    <row r="12566" spans="1:15" hidden="1">
      <c r="A12566" s="41" t="s">
        <v>120</v>
      </c>
      <c r="B12566" s="46">
        <v>45846</v>
      </c>
      <c r="C12566" s="8" t="s">
        <v>13</v>
      </c>
      <c r="D12566" s="8" t="s">
        <v>46</v>
      </c>
      <c r="E12566" s="8" t="s">
        <v>46</v>
      </c>
      <c r="F12566" s="9">
        <f t="shared" si="738"/>
        <v>110300000</v>
      </c>
      <c r="G12566" s="9">
        <v>1103</v>
      </c>
      <c r="H12566" s="10">
        <v>115650653</v>
      </c>
      <c r="I12566" s="11">
        <f t="shared" si="739"/>
        <v>510866482.53940618</v>
      </c>
      <c r="J12566" s="11">
        <f t="shared" si="740"/>
        <v>4892</v>
      </c>
      <c r="K12566" s="11">
        <f t="shared" si="741"/>
        <v>104428.96208900372</v>
      </c>
      <c r="L12566" s="12">
        <f t="shared" si="742"/>
        <v>0</v>
      </c>
      <c r="M12566" s="11">
        <f>COUNTIF(E$2:$E12566,E12566)</f>
        <v>3778</v>
      </c>
      <c r="O12566" t="str">
        <f t="shared" si="743"/>
        <v/>
      </c>
    </row>
    <row r="12567" spans="1:15" hidden="1">
      <c r="A12567" s="41" t="s">
        <v>120</v>
      </c>
      <c r="B12567" s="46">
        <v>45846</v>
      </c>
      <c r="C12567" s="8" t="s">
        <v>13</v>
      </c>
      <c r="D12567" s="8" t="s">
        <v>14</v>
      </c>
      <c r="E12567" s="8" t="s">
        <v>14</v>
      </c>
      <c r="F12567" s="9">
        <f t="shared" si="738"/>
        <v>2800000</v>
      </c>
      <c r="G12567" s="9">
        <v>28</v>
      </c>
      <c r="H12567" s="10">
        <v>3044664</v>
      </c>
      <c r="I12567" s="11">
        <f t="shared" si="739"/>
        <v>15718598566.946947</v>
      </c>
      <c r="J12567" s="11">
        <f t="shared" si="740"/>
        <v>152042</v>
      </c>
      <c r="K12567" s="11">
        <f t="shared" si="741"/>
        <v>103383.26624845073</v>
      </c>
      <c r="L12567" s="12">
        <f t="shared" si="742"/>
        <v>0</v>
      </c>
      <c r="M12567" s="11">
        <f>COUNTIF(E$2:$E12567,E12567)</f>
        <v>2294</v>
      </c>
      <c r="O12567" t="str">
        <f t="shared" si="743"/>
        <v/>
      </c>
    </row>
    <row r="12568" spans="1:15" hidden="1">
      <c r="A12568" s="41" t="s">
        <v>120</v>
      </c>
      <c r="B12568" s="46">
        <v>45846</v>
      </c>
      <c r="C12568" s="8" t="s">
        <v>13</v>
      </c>
      <c r="D12568" s="8" t="s">
        <v>14</v>
      </c>
      <c r="E12568" s="8" t="s">
        <v>14</v>
      </c>
      <c r="F12568" s="9">
        <f t="shared" si="738"/>
        <v>-900000</v>
      </c>
      <c r="G12568" s="9">
        <v>-9</v>
      </c>
      <c r="H12568" s="10">
        <v>-973008</v>
      </c>
      <c r="I12568" s="11">
        <f t="shared" si="739"/>
        <v>15717668117.550711</v>
      </c>
      <c r="J12568" s="11">
        <f t="shared" si="740"/>
        <v>152033</v>
      </c>
      <c r="K12568" s="11">
        <f t="shared" si="741"/>
        <v>103383.26624845073</v>
      </c>
      <c r="L12568" s="12">
        <f t="shared" si="742"/>
        <v>42558.603763943422</v>
      </c>
      <c r="M12568" s="11">
        <f>COUNTIF(E$2:$E12568,E12568)</f>
        <v>2295</v>
      </c>
      <c r="O12568" t="str">
        <f t="shared" si="743"/>
        <v/>
      </c>
    </row>
    <row r="12569" spans="1:15" hidden="1">
      <c r="A12569" s="41" t="s">
        <v>120</v>
      </c>
      <c r="B12569" s="46">
        <v>45846</v>
      </c>
      <c r="C12569" s="8" t="s">
        <v>13</v>
      </c>
      <c r="D12569" s="8" t="s">
        <v>46</v>
      </c>
      <c r="E12569" s="8" t="s">
        <v>46</v>
      </c>
      <c r="F12569" s="9">
        <f t="shared" si="738"/>
        <v>-4700000</v>
      </c>
      <c r="G12569" s="9">
        <v>-47</v>
      </c>
      <c r="H12569" s="10">
        <v>-4910701</v>
      </c>
      <c r="I12569" s="11">
        <f t="shared" si="739"/>
        <v>505958321.32122302</v>
      </c>
      <c r="J12569" s="11">
        <f t="shared" si="740"/>
        <v>4845</v>
      </c>
      <c r="K12569" s="11">
        <f t="shared" si="741"/>
        <v>104428.96208900372</v>
      </c>
      <c r="L12569" s="12">
        <f t="shared" si="742"/>
        <v>2539.7818168252707</v>
      </c>
      <c r="M12569" s="11">
        <f>COUNTIF(E$2:$E12569,E12569)</f>
        <v>3779</v>
      </c>
      <c r="O12569" t="str">
        <f t="shared" si="743"/>
        <v/>
      </c>
    </row>
    <row r="12570" spans="1:15" hidden="1">
      <c r="A12570" s="41" t="s">
        <v>120</v>
      </c>
      <c r="B12570" s="46">
        <v>45846</v>
      </c>
      <c r="C12570" s="8" t="s">
        <v>13</v>
      </c>
      <c r="D12570" s="8" t="s">
        <v>14</v>
      </c>
      <c r="E12570" s="8" t="s">
        <v>14</v>
      </c>
      <c r="F12570" s="9">
        <f t="shared" si="738"/>
        <v>-4600000</v>
      </c>
      <c r="G12570" s="9">
        <v>-46</v>
      </c>
      <c r="H12570" s="10">
        <v>-4973152</v>
      </c>
      <c r="I12570" s="11">
        <f t="shared" si="739"/>
        <v>15712912487.303282</v>
      </c>
      <c r="J12570" s="11">
        <f t="shared" si="740"/>
        <v>151987</v>
      </c>
      <c r="K12570" s="11">
        <f t="shared" si="741"/>
        <v>103383.26624845073</v>
      </c>
      <c r="L12570" s="12">
        <f t="shared" si="742"/>
        <v>217521.75257126614</v>
      </c>
      <c r="M12570" s="11">
        <f>COUNTIF(E$2:$E12570,E12570)</f>
        <v>2296</v>
      </c>
      <c r="O12570" t="str">
        <f t="shared" si="743"/>
        <v/>
      </c>
    </row>
    <row r="12571" spans="1:15" hidden="1">
      <c r="A12571" s="41" t="s">
        <v>120</v>
      </c>
      <c r="B12571" s="46">
        <v>45846</v>
      </c>
      <c r="C12571" s="8" t="s">
        <v>13</v>
      </c>
      <c r="D12571" s="8" t="s">
        <v>46</v>
      </c>
      <c r="E12571" s="8" t="s">
        <v>46</v>
      </c>
      <c r="F12571" s="9">
        <f t="shared" si="738"/>
        <v>-5200000</v>
      </c>
      <c r="G12571" s="9">
        <v>-52</v>
      </c>
      <c r="H12571" s="10">
        <v>-5433116</v>
      </c>
      <c r="I12571" s="11">
        <f t="shared" si="739"/>
        <v>500528015.29259485</v>
      </c>
      <c r="J12571" s="11">
        <f t="shared" si="740"/>
        <v>4793</v>
      </c>
      <c r="K12571" s="11">
        <f t="shared" si="741"/>
        <v>104428.96208900372</v>
      </c>
      <c r="L12571" s="12">
        <f t="shared" si="742"/>
        <v>2809.9713718062267</v>
      </c>
      <c r="M12571" s="11">
        <f>COUNTIF(E$2:$E12571,E12571)</f>
        <v>3780</v>
      </c>
      <c r="O12571" t="str">
        <f t="shared" si="743"/>
        <v/>
      </c>
    </row>
    <row r="12572" spans="1:15" hidden="1">
      <c r="A12572" s="41" t="s">
        <v>120</v>
      </c>
      <c r="B12572" s="46">
        <v>45846</v>
      </c>
      <c r="C12572" s="8" t="s">
        <v>13</v>
      </c>
      <c r="D12572" s="8" t="s">
        <v>14</v>
      </c>
      <c r="E12572" s="8" t="s">
        <v>14</v>
      </c>
      <c r="F12572" s="9">
        <f t="shared" si="738"/>
        <v>-900000</v>
      </c>
      <c r="G12572" s="9">
        <v>-9</v>
      </c>
      <c r="H12572" s="10">
        <v>-973008</v>
      </c>
      <c r="I12572" s="11">
        <f t="shared" si="739"/>
        <v>15711982037.907045</v>
      </c>
      <c r="J12572" s="11">
        <f t="shared" si="740"/>
        <v>151978</v>
      </c>
      <c r="K12572" s="11">
        <f t="shared" si="741"/>
        <v>103383.26624845073</v>
      </c>
      <c r="L12572" s="12">
        <f t="shared" si="742"/>
        <v>42558.603763943422</v>
      </c>
      <c r="M12572" s="11">
        <f>COUNTIF(E$2:$E12572,E12572)</f>
        <v>2297</v>
      </c>
      <c r="O12572" t="str">
        <f t="shared" si="743"/>
        <v/>
      </c>
    </row>
    <row r="12573" spans="1:15" hidden="1">
      <c r="A12573" s="41" t="s">
        <v>120</v>
      </c>
      <c r="B12573" s="46">
        <v>45846</v>
      </c>
      <c r="C12573" s="8" t="s">
        <v>13</v>
      </c>
      <c r="D12573" s="8" t="s">
        <v>46</v>
      </c>
      <c r="E12573" s="8" t="s">
        <v>46</v>
      </c>
      <c r="F12573" s="9">
        <f t="shared" si="738"/>
        <v>-2200000</v>
      </c>
      <c r="G12573" s="9">
        <v>-22</v>
      </c>
      <c r="H12573" s="10">
        <v>-2298626</v>
      </c>
      <c r="I12573" s="11">
        <f t="shared" si="739"/>
        <v>498230578.12663674</v>
      </c>
      <c r="J12573" s="11">
        <f t="shared" si="740"/>
        <v>4771</v>
      </c>
      <c r="K12573" s="11">
        <f t="shared" si="741"/>
        <v>104428.96208900372</v>
      </c>
      <c r="L12573" s="12">
        <f t="shared" si="742"/>
        <v>1188.8340419181623</v>
      </c>
      <c r="M12573" s="11">
        <f>COUNTIF(E$2:$E12573,E12573)</f>
        <v>3781</v>
      </c>
      <c r="O12573" t="str">
        <f t="shared" si="743"/>
        <v/>
      </c>
    </row>
    <row r="12574" spans="1:15" hidden="1">
      <c r="A12574" s="41" t="s">
        <v>120</v>
      </c>
      <c r="B12574" s="46">
        <v>45846</v>
      </c>
      <c r="C12574" s="8" t="s">
        <v>13</v>
      </c>
      <c r="D12574" s="8" t="s">
        <v>14</v>
      </c>
      <c r="E12574" s="8" t="s">
        <v>14</v>
      </c>
      <c r="F12574" s="9">
        <f t="shared" si="738"/>
        <v>-92400000</v>
      </c>
      <c r="G12574" s="9">
        <v>-924</v>
      </c>
      <c r="H12574" s="10">
        <v>-99895488</v>
      </c>
      <c r="I12574" s="11">
        <f t="shared" si="739"/>
        <v>15616455899.893476</v>
      </c>
      <c r="J12574" s="11">
        <f t="shared" si="740"/>
        <v>151054</v>
      </c>
      <c r="K12574" s="11">
        <f t="shared" si="741"/>
        <v>103383.26624845073</v>
      </c>
      <c r="L12574" s="12">
        <f t="shared" si="742"/>
        <v>4369349.9864315242</v>
      </c>
      <c r="M12574" s="11">
        <f>COUNTIF(E$2:$E12574,E12574)</f>
        <v>2298</v>
      </c>
      <c r="O12574" t="str">
        <f t="shared" si="743"/>
        <v/>
      </c>
    </row>
    <row r="12575" spans="1:15" hidden="1">
      <c r="A12575" s="41" t="s">
        <v>120</v>
      </c>
      <c r="B12575" s="46">
        <v>45846</v>
      </c>
      <c r="C12575" s="8" t="s">
        <v>13</v>
      </c>
      <c r="D12575" s="8" t="s">
        <v>14</v>
      </c>
      <c r="E12575" s="8" t="s">
        <v>14</v>
      </c>
      <c r="F12575" s="9">
        <f t="shared" si="738"/>
        <v>900000</v>
      </c>
      <c r="G12575" s="9">
        <v>9</v>
      </c>
      <c r="H12575" s="10">
        <v>972774</v>
      </c>
      <c r="I12575" s="11">
        <f t="shared" si="739"/>
        <v>15617428673.893476</v>
      </c>
      <c r="J12575" s="11">
        <f t="shared" si="740"/>
        <v>151063</v>
      </c>
      <c r="K12575" s="11">
        <f t="shared" si="741"/>
        <v>103383.54642694423</v>
      </c>
      <c r="L12575" s="12">
        <f t="shared" si="742"/>
        <v>0</v>
      </c>
      <c r="M12575" s="11">
        <f>COUNTIF(E$2:$E12575,E12575)</f>
        <v>2299</v>
      </c>
      <c r="O12575" t="str">
        <f t="shared" si="743"/>
        <v/>
      </c>
    </row>
    <row r="12576" spans="1:15" hidden="1">
      <c r="A12576" s="41" t="s">
        <v>120</v>
      </c>
      <c r="B12576" s="46">
        <v>45846</v>
      </c>
      <c r="C12576" s="8" t="s">
        <v>13</v>
      </c>
      <c r="D12576" s="8" t="s">
        <v>14</v>
      </c>
      <c r="E12576" s="8" t="s">
        <v>14</v>
      </c>
      <c r="F12576" s="9">
        <f t="shared" si="738"/>
        <v>-900000</v>
      </c>
      <c r="G12576" s="9">
        <v>-9</v>
      </c>
      <c r="H12576" s="10">
        <v>-973008</v>
      </c>
      <c r="I12576" s="11">
        <f t="shared" si="739"/>
        <v>15616498221.975634</v>
      </c>
      <c r="J12576" s="11">
        <f t="shared" si="740"/>
        <v>151054</v>
      </c>
      <c r="K12576" s="11">
        <f t="shared" si="741"/>
        <v>103383.54642694423</v>
      </c>
      <c r="L12576" s="12">
        <f t="shared" si="742"/>
        <v>42556.082157501951</v>
      </c>
      <c r="M12576" s="11">
        <f>COUNTIF(E$2:$E12576,E12576)</f>
        <v>2300</v>
      </c>
      <c r="O12576" t="str">
        <f t="shared" si="743"/>
        <v/>
      </c>
    </row>
    <row r="12577" spans="1:15" hidden="1">
      <c r="A12577" s="41" t="s">
        <v>120</v>
      </c>
      <c r="B12577" s="46">
        <v>45846</v>
      </c>
      <c r="C12577" s="8" t="s">
        <v>13</v>
      </c>
      <c r="D12577" s="8" t="s">
        <v>14</v>
      </c>
      <c r="E12577" s="8" t="s">
        <v>14</v>
      </c>
      <c r="F12577" s="9">
        <f t="shared" si="738"/>
        <v>-92400000</v>
      </c>
      <c r="G12577" s="9">
        <v>-924</v>
      </c>
      <c r="H12577" s="10">
        <v>-99895488</v>
      </c>
      <c r="I12577" s="11">
        <f t="shared" si="739"/>
        <v>15520971825.077137</v>
      </c>
      <c r="J12577" s="11">
        <f t="shared" si="740"/>
        <v>150130</v>
      </c>
      <c r="K12577" s="11">
        <f t="shared" si="741"/>
        <v>103383.54642694423</v>
      </c>
      <c r="L12577" s="12">
        <f t="shared" si="742"/>
        <v>4369091.1015035361</v>
      </c>
      <c r="M12577" s="11">
        <f>COUNTIF(E$2:$E12577,E12577)</f>
        <v>2301</v>
      </c>
      <c r="O12577" t="str">
        <f t="shared" si="743"/>
        <v/>
      </c>
    </row>
    <row r="12578" spans="1:15" hidden="1">
      <c r="A12578" s="41" t="s">
        <v>120</v>
      </c>
      <c r="B12578" s="46">
        <v>45846</v>
      </c>
      <c r="C12578" s="8" t="s">
        <v>13</v>
      </c>
      <c r="D12578" s="8" t="s">
        <v>14</v>
      </c>
      <c r="E12578" s="8" t="s">
        <v>14</v>
      </c>
      <c r="F12578" s="9">
        <f t="shared" si="738"/>
        <v>-900000</v>
      </c>
      <c r="G12578" s="9">
        <v>-9</v>
      </c>
      <c r="H12578" s="10">
        <v>-973008</v>
      </c>
      <c r="I12578" s="11">
        <f t="shared" si="739"/>
        <v>15520041373.159294</v>
      </c>
      <c r="J12578" s="11">
        <f t="shared" si="740"/>
        <v>150121</v>
      </c>
      <c r="K12578" s="11">
        <f t="shared" si="741"/>
        <v>103383.54642694423</v>
      </c>
      <c r="L12578" s="12">
        <f t="shared" si="742"/>
        <v>42556.082157501951</v>
      </c>
      <c r="M12578" s="11">
        <f>COUNTIF(E$2:$E12578,E12578)</f>
        <v>2302</v>
      </c>
      <c r="O12578" t="str">
        <f t="shared" si="743"/>
        <v/>
      </c>
    </row>
    <row r="12579" spans="1:15" hidden="1">
      <c r="A12579" s="41" t="s">
        <v>120</v>
      </c>
      <c r="B12579" s="46">
        <v>45846</v>
      </c>
      <c r="C12579" s="8" t="s">
        <v>13</v>
      </c>
      <c r="D12579" s="8" t="s">
        <v>14</v>
      </c>
      <c r="E12579" s="8" t="s">
        <v>14</v>
      </c>
      <c r="F12579" s="9">
        <f t="shared" si="738"/>
        <v>-900000</v>
      </c>
      <c r="G12579" s="9">
        <v>-9</v>
      </c>
      <c r="H12579" s="10">
        <v>-973008</v>
      </c>
      <c r="I12579" s="11">
        <f t="shared" si="739"/>
        <v>15519110921.241451</v>
      </c>
      <c r="J12579" s="11">
        <f t="shared" si="740"/>
        <v>150112</v>
      </c>
      <c r="K12579" s="11">
        <f t="shared" si="741"/>
        <v>103383.54642694423</v>
      </c>
      <c r="L12579" s="12">
        <f t="shared" si="742"/>
        <v>42556.082157501951</v>
      </c>
      <c r="M12579" s="11">
        <f>COUNTIF(E$2:$E12579,E12579)</f>
        <v>2303</v>
      </c>
      <c r="O12579" t="str">
        <f t="shared" si="743"/>
        <v/>
      </c>
    </row>
    <row r="12580" spans="1:15" hidden="1">
      <c r="A12580" s="41" t="s">
        <v>120</v>
      </c>
      <c r="B12580" s="46">
        <v>45846</v>
      </c>
      <c r="C12580" s="8" t="s">
        <v>13</v>
      </c>
      <c r="D12580" s="8" t="s">
        <v>14</v>
      </c>
      <c r="E12580" s="8" t="s">
        <v>14</v>
      </c>
      <c r="F12580" s="9">
        <f t="shared" si="738"/>
        <v>-13800000</v>
      </c>
      <c r="G12580" s="9">
        <v>-138</v>
      </c>
      <c r="H12580" s="10">
        <v>-14919456</v>
      </c>
      <c r="I12580" s="11">
        <f t="shared" si="739"/>
        <v>15504843991.834534</v>
      </c>
      <c r="J12580" s="11">
        <f t="shared" si="740"/>
        <v>149974</v>
      </c>
      <c r="K12580" s="11">
        <f t="shared" si="741"/>
        <v>103383.54642694423</v>
      </c>
      <c r="L12580" s="12">
        <f t="shared" si="742"/>
        <v>652526.59308169596</v>
      </c>
      <c r="M12580" s="11">
        <f>COUNTIF(E$2:$E12580,E12580)</f>
        <v>2304</v>
      </c>
      <c r="O12580" t="str">
        <f t="shared" si="743"/>
        <v/>
      </c>
    </row>
    <row r="12581" spans="1:15" hidden="1">
      <c r="A12581" s="41" t="s">
        <v>120</v>
      </c>
      <c r="B12581" s="46">
        <v>45846</v>
      </c>
      <c r="C12581" s="8" t="s">
        <v>13</v>
      </c>
      <c r="D12581" s="8" t="s">
        <v>14</v>
      </c>
      <c r="E12581" s="8" t="s">
        <v>14</v>
      </c>
      <c r="F12581" s="9">
        <f t="shared" si="738"/>
        <v>-1300000</v>
      </c>
      <c r="G12581" s="9">
        <v>-13</v>
      </c>
      <c r="H12581" s="10">
        <v>-1405456</v>
      </c>
      <c r="I12581" s="11">
        <f t="shared" si="739"/>
        <v>15503500005.730984</v>
      </c>
      <c r="J12581" s="11">
        <f t="shared" si="740"/>
        <v>149961</v>
      </c>
      <c r="K12581" s="11">
        <f t="shared" si="741"/>
        <v>103383.54642694423</v>
      </c>
      <c r="L12581" s="12">
        <f t="shared" si="742"/>
        <v>61469.896449724911</v>
      </c>
      <c r="M12581" s="11">
        <f>COUNTIF(E$2:$E12581,E12581)</f>
        <v>2305</v>
      </c>
      <c r="O12581" t="str">
        <f t="shared" si="743"/>
        <v/>
      </c>
    </row>
    <row r="12582" spans="1:15" hidden="1">
      <c r="A12582" s="41" t="s">
        <v>120</v>
      </c>
      <c r="B12582" s="46">
        <v>45846</v>
      </c>
      <c r="C12582" s="8" t="s">
        <v>13</v>
      </c>
      <c r="D12582" s="8" t="s">
        <v>14</v>
      </c>
      <c r="E12582" s="8" t="s">
        <v>14</v>
      </c>
      <c r="F12582" s="9">
        <f t="shared" si="738"/>
        <v>-9200000</v>
      </c>
      <c r="G12582" s="9">
        <v>-92</v>
      </c>
      <c r="H12582" s="10">
        <v>-9946304</v>
      </c>
      <c r="I12582" s="11">
        <f t="shared" si="739"/>
        <v>15493988719.459705</v>
      </c>
      <c r="J12582" s="11">
        <f t="shared" si="740"/>
        <v>149869</v>
      </c>
      <c r="K12582" s="11">
        <f t="shared" si="741"/>
        <v>103383.54642694423</v>
      </c>
      <c r="L12582" s="12">
        <f t="shared" si="742"/>
        <v>435017.72872113064</v>
      </c>
      <c r="M12582" s="11">
        <f>COUNTIF(E$2:$E12582,E12582)</f>
        <v>2306</v>
      </c>
      <c r="O12582" t="str">
        <f t="shared" si="743"/>
        <v/>
      </c>
    </row>
    <row r="12583" spans="1:15" hidden="1">
      <c r="A12583" s="41" t="s">
        <v>120</v>
      </c>
      <c r="B12583" s="46">
        <v>45846</v>
      </c>
      <c r="C12583" s="8" t="s">
        <v>13</v>
      </c>
      <c r="D12583" s="8" t="s">
        <v>15</v>
      </c>
      <c r="E12583" s="8" t="s">
        <v>15</v>
      </c>
      <c r="F12583" s="9">
        <f t="shared" si="738"/>
        <v>129900000</v>
      </c>
      <c r="G12583" s="9">
        <v>1299</v>
      </c>
      <c r="H12583" s="10">
        <v>140945397</v>
      </c>
      <c r="I12583" s="11">
        <f t="shared" si="739"/>
        <v>1422802976.1447833</v>
      </c>
      <c r="J12583" s="11">
        <f t="shared" si="740"/>
        <v>13053</v>
      </c>
      <c r="K12583" s="11">
        <f t="shared" si="741"/>
        <v>109001.99005169564</v>
      </c>
      <c r="L12583" s="12">
        <f t="shared" si="742"/>
        <v>0</v>
      </c>
      <c r="M12583" s="11">
        <f>COUNTIF(E$2:$E12583,E12583)</f>
        <v>3907</v>
      </c>
      <c r="O12583" t="str">
        <f t="shared" si="743"/>
        <v/>
      </c>
    </row>
    <row r="12584" spans="1:15" hidden="1">
      <c r="A12584" s="41" t="s">
        <v>120</v>
      </c>
      <c r="B12584" s="46">
        <v>45846</v>
      </c>
      <c r="C12584" s="8" t="s">
        <v>13</v>
      </c>
      <c r="D12584" s="8" t="s">
        <v>14</v>
      </c>
      <c r="E12584" s="8" t="s">
        <v>14</v>
      </c>
      <c r="F12584" s="9">
        <f t="shared" si="738"/>
        <v>-900000</v>
      </c>
      <c r="G12584" s="9">
        <v>-9</v>
      </c>
      <c r="H12584" s="10">
        <v>-973008</v>
      </c>
      <c r="I12584" s="11">
        <f t="shared" si="739"/>
        <v>15493058267.541862</v>
      </c>
      <c r="J12584" s="11">
        <f t="shared" si="740"/>
        <v>149860</v>
      </c>
      <c r="K12584" s="11">
        <f t="shared" si="741"/>
        <v>103383.54642694423</v>
      </c>
      <c r="L12584" s="12">
        <f t="shared" si="742"/>
        <v>42556.082157501951</v>
      </c>
      <c r="M12584" s="11">
        <f>COUNTIF(E$2:$E12584,E12584)</f>
        <v>2307</v>
      </c>
      <c r="O12584" t="str">
        <f t="shared" si="743"/>
        <v/>
      </c>
    </row>
    <row r="12585" spans="1:15" hidden="1">
      <c r="A12585" s="41" t="s">
        <v>120</v>
      </c>
      <c r="B12585" s="46">
        <v>45846</v>
      </c>
      <c r="C12585" s="8" t="s">
        <v>13</v>
      </c>
      <c r="D12585" s="8" t="s">
        <v>14</v>
      </c>
      <c r="E12585" s="8" t="s">
        <v>14</v>
      </c>
      <c r="F12585" s="9">
        <f t="shared" si="738"/>
        <v>-27700000</v>
      </c>
      <c r="G12585" s="9">
        <v>-277</v>
      </c>
      <c r="H12585" s="10">
        <v>-29947024</v>
      </c>
      <c r="I12585" s="11">
        <f t="shared" si="739"/>
        <v>15464421025.181599</v>
      </c>
      <c r="J12585" s="11">
        <f t="shared" si="740"/>
        <v>149583</v>
      </c>
      <c r="K12585" s="11">
        <f t="shared" si="741"/>
        <v>103383.54642694423</v>
      </c>
      <c r="L12585" s="12">
        <f t="shared" si="742"/>
        <v>1309781.6397364475</v>
      </c>
      <c r="M12585" s="11">
        <f>COUNTIF(E$2:$E12585,E12585)</f>
        <v>2308</v>
      </c>
      <c r="O12585" t="str">
        <f t="shared" si="743"/>
        <v/>
      </c>
    </row>
    <row r="12586" spans="1:15" hidden="1">
      <c r="A12586" s="41" t="s">
        <v>120</v>
      </c>
      <c r="B12586" s="46">
        <v>45846</v>
      </c>
      <c r="C12586" s="8" t="s">
        <v>13</v>
      </c>
      <c r="D12586" s="8" t="s">
        <v>14</v>
      </c>
      <c r="E12586" s="8" t="s">
        <v>14</v>
      </c>
      <c r="F12586" s="9">
        <f t="shared" si="738"/>
        <v>-27700000</v>
      </c>
      <c r="G12586" s="9">
        <v>-277</v>
      </c>
      <c r="H12586" s="10">
        <v>-29947024</v>
      </c>
      <c r="I12586" s="11">
        <f t="shared" si="739"/>
        <v>15435783782.821335</v>
      </c>
      <c r="J12586" s="11">
        <f t="shared" si="740"/>
        <v>149306</v>
      </c>
      <c r="K12586" s="11">
        <f t="shared" si="741"/>
        <v>103383.54642694423</v>
      </c>
      <c r="L12586" s="12">
        <f t="shared" si="742"/>
        <v>1309781.6397364475</v>
      </c>
      <c r="M12586" s="11">
        <f>COUNTIF(E$2:$E12586,E12586)</f>
        <v>2309</v>
      </c>
      <c r="O12586" t="str">
        <f t="shared" si="743"/>
        <v/>
      </c>
    </row>
    <row r="12587" spans="1:15" hidden="1">
      <c r="A12587" s="41" t="s">
        <v>120</v>
      </c>
      <c r="B12587" s="46">
        <v>45846</v>
      </c>
      <c r="C12587" s="8" t="s">
        <v>13</v>
      </c>
      <c r="D12587" s="8" t="s">
        <v>14</v>
      </c>
      <c r="E12587" s="8" t="s">
        <v>14</v>
      </c>
      <c r="F12587" s="9">
        <f t="shared" ref="F12587:F12650" si="744">100000*G12587</f>
        <v>-53700000</v>
      </c>
      <c r="G12587" s="9">
        <v>-537</v>
      </c>
      <c r="H12587" s="10">
        <v>-58056144</v>
      </c>
      <c r="I12587" s="11">
        <f t="shared" ref="I12587:I12650" si="745">IF(H12587&gt;=0,IF(M12587=1,H12587,SUMIFS(I:I,E:E,E12587,M:M,M12587-1)+H12587),SUMIFS(I:I,E:E,E12587,M:M,M12587-1)+K12587*G12587)</f>
        <v>15380266818.390066</v>
      </c>
      <c r="J12587" s="11">
        <f t="shared" ref="J12587:J12650" si="746">IF(M12587=1,G12587,SUMIFS($J:$J,$E:$E,E12587,$M:$M,M12587-1)+G12587)</f>
        <v>148769</v>
      </c>
      <c r="K12587" s="11">
        <f t="shared" ref="K12587:K12650" si="747">IF(H12587&gt;=0,I12587/J12587,SUMIFS($K:$K,$E:$E,E12587,$M:$M,M12587-1))</f>
        <v>103383.54642694423</v>
      </c>
      <c r="L12587" s="12">
        <f t="shared" si="742"/>
        <v>2539179.5687309504</v>
      </c>
      <c r="M12587" s="11">
        <f>COUNTIF(E$2:$E12587,E12587)</f>
        <v>2310</v>
      </c>
      <c r="O12587" t="str">
        <f t="shared" si="743"/>
        <v/>
      </c>
    </row>
    <row r="12588" spans="1:15" hidden="1">
      <c r="A12588" s="41" t="s">
        <v>120</v>
      </c>
      <c r="B12588" s="46">
        <v>45846</v>
      </c>
      <c r="C12588" s="8" t="s">
        <v>13</v>
      </c>
      <c r="D12588" s="8" t="s">
        <v>14</v>
      </c>
      <c r="E12588" s="8" t="s">
        <v>14</v>
      </c>
      <c r="F12588" s="9">
        <f t="shared" si="744"/>
        <v>-900000</v>
      </c>
      <c r="G12588" s="9">
        <v>-9</v>
      </c>
      <c r="H12588" s="10">
        <v>-973008</v>
      </c>
      <c r="I12588" s="11">
        <f t="shared" si="745"/>
        <v>15379336366.472223</v>
      </c>
      <c r="J12588" s="11">
        <f t="shared" si="746"/>
        <v>148760</v>
      </c>
      <c r="K12588" s="11">
        <f t="shared" si="747"/>
        <v>103383.54642694423</v>
      </c>
      <c r="L12588" s="12">
        <f t="shared" si="742"/>
        <v>42556.082157501951</v>
      </c>
      <c r="M12588" s="11">
        <f>COUNTIF(E$2:$E12588,E12588)</f>
        <v>2311</v>
      </c>
      <c r="O12588" t="str">
        <f t="shared" si="743"/>
        <v/>
      </c>
    </row>
    <row r="12589" spans="1:15" hidden="1">
      <c r="A12589" s="41" t="s">
        <v>120</v>
      </c>
      <c r="B12589" s="46">
        <v>45846</v>
      </c>
      <c r="C12589" s="8" t="s">
        <v>13</v>
      </c>
      <c r="D12589" s="8" t="s">
        <v>14</v>
      </c>
      <c r="E12589" s="8" t="s">
        <v>14</v>
      </c>
      <c r="F12589" s="9">
        <f t="shared" si="744"/>
        <v>-900000</v>
      </c>
      <c r="G12589" s="9">
        <v>-9</v>
      </c>
      <c r="H12589" s="10">
        <v>-973008</v>
      </c>
      <c r="I12589" s="11">
        <f t="shared" si="745"/>
        <v>15378405914.55438</v>
      </c>
      <c r="J12589" s="11">
        <f t="shared" si="746"/>
        <v>148751</v>
      </c>
      <c r="K12589" s="11">
        <f t="shared" si="747"/>
        <v>103383.54642694423</v>
      </c>
      <c r="L12589" s="12">
        <f t="shared" si="742"/>
        <v>42556.082157501951</v>
      </c>
      <c r="M12589" s="11">
        <f>COUNTIF(E$2:$E12589,E12589)</f>
        <v>2312</v>
      </c>
      <c r="O12589" t="str">
        <f t="shared" si="743"/>
        <v/>
      </c>
    </row>
    <row r="12590" spans="1:15" hidden="1">
      <c r="A12590" s="41" t="s">
        <v>120</v>
      </c>
      <c r="B12590" s="46">
        <v>45846</v>
      </c>
      <c r="C12590" s="8" t="s">
        <v>13</v>
      </c>
      <c r="D12590" s="8" t="s">
        <v>14</v>
      </c>
      <c r="E12590" s="8" t="s">
        <v>14</v>
      </c>
      <c r="F12590" s="9">
        <f t="shared" si="744"/>
        <v>-4600000</v>
      </c>
      <c r="G12590" s="9">
        <v>-46</v>
      </c>
      <c r="H12590" s="10">
        <v>-4973152</v>
      </c>
      <c r="I12590" s="11">
        <f t="shared" si="745"/>
        <v>15373650271.418741</v>
      </c>
      <c r="J12590" s="11">
        <f t="shared" si="746"/>
        <v>148705</v>
      </c>
      <c r="K12590" s="11">
        <f t="shared" si="747"/>
        <v>103383.54642694423</v>
      </c>
      <c r="L12590" s="12">
        <f t="shared" si="742"/>
        <v>217508.86436056532</v>
      </c>
      <c r="M12590" s="11">
        <f>COUNTIF(E$2:$E12590,E12590)</f>
        <v>2313</v>
      </c>
      <c r="O12590" t="str">
        <f t="shared" si="743"/>
        <v/>
      </c>
    </row>
    <row r="12591" spans="1:15" hidden="1">
      <c r="A12591" s="41" t="s">
        <v>120</v>
      </c>
      <c r="B12591" s="46">
        <v>45846</v>
      </c>
      <c r="C12591" s="8" t="s">
        <v>13</v>
      </c>
      <c r="D12591" s="8" t="s">
        <v>90</v>
      </c>
      <c r="E12591" s="8" t="s">
        <v>90</v>
      </c>
      <c r="F12591" s="9">
        <f t="shared" si="744"/>
        <v>9200000</v>
      </c>
      <c r="G12591" s="9">
        <v>92</v>
      </c>
      <c r="H12591" s="10">
        <v>10001964</v>
      </c>
      <c r="I12591" s="11">
        <f t="shared" si="745"/>
        <v>5377973564.24438</v>
      </c>
      <c r="J12591" s="11">
        <f t="shared" si="746"/>
        <v>50784</v>
      </c>
      <c r="K12591" s="11">
        <f t="shared" si="747"/>
        <v>105898.97535137799</v>
      </c>
      <c r="L12591" s="12">
        <f t="shared" si="742"/>
        <v>0</v>
      </c>
      <c r="M12591" s="11">
        <f>COUNTIF(E$2:$E12591,E12591)</f>
        <v>1887</v>
      </c>
      <c r="O12591" t="str">
        <f t="shared" si="743"/>
        <v/>
      </c>
    </row>
    <row r="12592" spans="1:15" hidden="1">
      <c r="A12592" s="41" t="s">
        <v>120</v>
      </c>
      <c r="B12592" s="46">
        <v>45846</v>
      </c>
      <c r="C12592" s="8" t="s">
        <v>13</v>
      </c>
      <c r="D12592" s="8" t="s">
        <v>14</v>
      </c>
      <c r="E12592" s="8" t="s">
        <v>14</v>
      </c>
      <c r="F12592" s="9">
        <f t="shared" si="744"/>
        <v>-4600000</v>
      </c>
      <c r="G12592" s="9">
        <v>-46</v>
      </c>
      <c r="H12592" s="10">
        <v>-4973152</v>
      </c>
      <c r="I12592" s="11">
        <f t="shared" si="745"/>
        <v>15368894628.283102</v>
      </c>
      <c r="J12592" s="11">
        <f t="shared" si="746"/>
        <v>148659</v>
      </c>
      <c r="K12592" s="11">
        <f t="shared" si="747"/>
        <v>103383.54642694423</v>
      </c>
      <c r="L12592" s="12">
        <f t="shared" si="742"/>
        <v>217508.86436056532</v>
      </c>
      <c r="M12592" s="11">
        <f>COUNTIF(E$2:$E12592,E12592)</f>
        <v>2314</v>
      </c>
      <c r="O12592" t="str">
        <f t="shared" si="743"/>
        <v/>
      </c>
    </row>
    <row r="12593" spans="1:15" hidden="1">
      <c r="A12593" s="41" t="s">
        <v>120</v>
      </c>
      <c r="B12593" s="46">
        <v>45846</v>
      </c>
      <c r="C12593" s="8" t="s">
        <v>13</v>
      </c>
      <c r="D12593" s="8" t="s">
        <v>48</v>
      </c>
      <c r="E12593" s="8" t="s">
        <v>48</v>
      </c>
      <c r="F12593" s="9">
        <f t="shared" si="744"/>
        <v>4600000</v>
      </c>
      <c r="G12593" s="9">
        <v>46</v>
      </c>
      <c r="H12593" s="10">
        <v>5092384</v>
      </c>
      <c r="I12593" s="11">
        <f t="shared" si="745"/>
        <v>11341933027.022198</v>
      </c>
      <c r="J12593" s="11">
        <f t="shared" si="746"/>
        <v>106292</v>
      </c>
      <c r="K12593" s="11">
        <f t="shared" si="747"/>
        <v>106705.42493341172</v>
      </c>
      <c r="L12593" s="12">
        <f t="shared" ref="L12593:L12656" si="748">IF(G12593&lt;0,K12593*G12593-H12593,0)</f>
        <v>0</v>
      </c>
      <c r="M12593" s="11">
        <f>COUNTIF(E$2:$E12593,E12593)</f>
        <v>644</v>
      </c>
      <c r="O12593" t="str">
        <f t="shared" si="743"/>
        <v/>
      </c>
    </row>
    <row r="12594" spans="1:15" hidden="1">
      <c r="A12594" s="41" t="s">
        <v>120</v>
      </c>
      <c r="B12594" s="46">
        <v>45846</v>
      </c>
      <c r="C12594" s="8" t="s">
        <v>13</v>
      </c>
      <c r="D12594" s="8" t="s">
        <v>14</v>
      </c>
      <c r="E12594" s="8" t="s">
        <v>14</v>
      </c>
      <c r="F12594" s="9">
        <f t="shared" si="744"/>
        <v>-1200000</v>
      </c>
      <c r="G12594" s="9">
        <v>-12</v>
      </c>
      <c r="H12594" s="10">
        <v>-1297344</v>
      </c>
      <c r="I12594" s="11">
        <f t="shared" si="745"/>
        <v>15367654025.725979</v>
      </c>
      <c r="J12594" s="11">
        <f t="shared" si="746"/>
        <v>148647</v>
      </c>
      <c r="K12594" s="11">
        <f t="shared" si="747"/>
        <v>103383.54642694423</v>
      </c>
      <c r="L12594" s="12">
        <f t="shared" si="748"/>
        <v>56741.442876669113</v>
      </c>
      <c r="M12594" s="11">
        <f>COUNTIF(E$2:$E12594,E12594)</f>
        <v>2315</v>
      </c>
      <c r="O12594" t="str">
        <f t="shared" si="743"/>
        <v/>
      </c>
    </row>
    <row r="12595" spans="1:15" hidden="1">
      <c r="A12595" s="41" t="s">
        <v>120</v>
      </c>
      <c r="B12595" s="46">
        <v>45846</v>
      </c>
      <c r="C12595" s="8" t="s">
        <v>13</v>
      </c>
      <c r="D12595" s="8" t="s">
        <v>46</v>
      </c>
      <c r="E12595" s="8" t="s">
        <v>46</v>
      </c>
      <c r="F12595" s="9">
        <f t="shared" si="744"/>
        <v>9000000</v>
      </c>
      <c r="G12595" s="9">
        <v>90</v>
      </c>
      <c r="H12595" s="10">
        <v>9417780</v>
      </c>
      <c r="I12595" s="11">
        <f t="shared" si="745"/>
        <v>507648358.12663674</v>
      </c>
      <c r="J12595" s="11">
        <f t="shared" si="746"/>
        <v>4861</v>
      </c>
      <c r="K12595" s="11">
        <f t="shared" si="747"/>
        <v>104432.90642391211</v>
      </c>
      <c r="L12595" s="12">
        <f t="shared" si="748"/>
        <v>0</v>
      </c>
      <c r="M12595" s="11">
        <f>COUNTIF(E$2:$E12595,E12595)</f>
        <v>3782</v>
      </c>
      <c r="O12595" t="str">
        <f t="shared" si="743"/>
        <v/>
      </c>
    </row>
    <row r="12596" spans="1:15" hidden="1">
      <c r="A12596" s="41" t="s">
        <v>120</v>
      </c>
      <c r="B12596" s="46">
        <v>45846</v>
      </c>
      <c r="C12596" s="8" t="s">
        <v>13</v>
      </c>
      <c r="D12596" s="8" t="s">
        <v>14</v>
      </c>
      <c r="E12596" s="8" t="s">
        <v>14</v>
      </c>
      <c r="F12596" s="9">
        <f t="shared" si="744"/>
        <v>1800000</v>
      </c>
      <c r="G12596" s="9">
        <v>18</v>
      </c>
      <c r="H12596" s="10">
        <v>1932588</v>
      </c>
      <c r="I12596" s="11">
        <f t="shared" si="745"/>
        <v>15369586613.725979</v>
      </c>
      <c r="J12596" s="11">
        <f t="shared" si="746"/>
        <v>148665</v>
      </c>
      <c r="K12596" s="11">
        <f t="shared" si="747"/>
        <v>103384.02861282736</v>
      </c>
      <c r="L12596" s="12">
        <f t="shared" si="748"/>
        <v>0</v>
      </c>
      <c r="M12596" s="11">
        <f>COUNTIF(E$2:$E12596,E12596)</f>
        <v>2316</v>
      </c>
      <c r="O12596" t="str">
        <f t="shared" si="743"/>
        <v/>
      </c>
    </row>
    <row r="12597" spans="1:15" hidden="1">
      <c r="A12597" s="41" t="s">
        <v>120</v>
      </c>
      <c r="B12597" s="46">
        <v>45846</v>
      </c>
      <c r="C12597" s="8" t="s">
        <v>13</v>
      </c>
      <c r="D12597" s="8" t="s">
        <v>14</v>
      </c>
      <c r="E12597" s="8" t="s">
        <v>14</v>
      </c>
      <c r="F12597" s="9">
        <f t="shared" si="744"/>
        <v>-1600000</v>
      </c>
      <c r="G12597" s="9">
        <v>-16</v>
      </c>
      <c r="H12597" s="10">
        <v>-1729792</v>
      </c>
      <c r="I12597" s="11">
        <f t="shared" si="745"/>
        <v>15367932469.268173</v>
      </c>
      <c r="J12597" s="11">
        <f t="shared" si="746"/>
        <v>148649</v>
      </c>
      <c r="K12597" s="11">
        <f t="shared" si="747"/>
        <v>103384.02861282736</v>
      </c>
      <c r="L12597" s="12">
        <f t="shared" si="748"/>
        <v>75647.542194762267</v>
      </c>
      <c r="M12597" s="11">
        <f>COUNTIF(E$2:$E12597,E12597)</f>
        <v>2317</v>
      </c>
      <c r="O12597" t="str">
        <f t="shared" si="743"/>
        <v/>
      </c>
    </row>
    <row r="12598" spans="1:15" hidden="1">
      <c r="A12598" s="41" t="s">
        <v>120</v>
      </c>
      <c r="B12598" s="46">
        <v>45846</v>
      </c>
      <c r="C12598" s="8" t="s">
        <v>13</v>
      </c>
      <c r="D12598" s="8" t="s">
        <v>14</v>
      </c>
      <c r="E12598" s="8" t="s">
        <v>14</v>
      </c>
      <c r="F12598" s="9">
        <f t="shared" si="744"/>
        <v>-29900000</v>
      </c>
      <c r="G12598" s="9">
        <v>-299</v>
      </c>
      <c r="H12598" s="10">
        <v>-32325488</v>
      </c>
      <c r="I12598" s="11">
        <f t="shared" si="745"/>
        <v>15337020644.712938</v>
      </c>
      <c r="J12598" s="11">
        <f t="shared" si="746"/>
        <v>148350</v>
      </c>
      <c r="K12598" s="11">
        <f t="shared" si="747"/>
        <v>103384.02861282736</v>
      </c>
      <c r="L12598" s="12">
        <f t="shared" si="748"/>
        <v>1413663.4447646216</v>
      </c>
      <c r="M12598" s="11">
        <f>COUNTIF(E$2:$E12598,E12598)</f>
        <v>2318</v>
      </c>
      <c r="O12598" t="str">
        <f t="shared" si="743"/>
        <v/>
      </c>
    </row>
    <row r="12599" spans="1:15" hidden="1">
      <c r="A12599" s="41" t="s">
        <v>120</v>
      </c>
      <c r="B12599" s="46">
        <v>45846</v>
      </c>
      <c r="C12599" s="8" t="s">
        <v>13</v>
      </c>
      <c r="D12599" s="8" t="s">
        <v>14</v>
      </c>
      <c r="E12599" s="8" t="s">
        <v>14</v>
      </c>
      <c r="F12599" s="9">
        <f t="shared" si="744"/>
        <v>9300000</v>
      </c>
      <c r="G12599" s="9">
        <v>93</v>
      </c>
      <c r="H12599" s="10">
        <v>10078224</v>
      </c>
      <c r="I12599" s="11">
        <f t="shared" si="745"/>
        <v>15347098868.712938</v>
      </c>
      <c r="J12599" s="11">
        <f t="shared" si="746"/>
        <v>148443</v>
      </c>
      <c r="K12599" s="11">
        <f t="shared" si="747"/>
        <v>103387.1510863627</v>
      </c>
      <c r="L12599" s="12">
        <f t="shared" si="748"/>
        <v>0</v>
      </c>
      <c r="M12599" s="11">
        <f>COUNTIF(E$2:$E12599,E12599)</f>
        <v>2319</v>
      </c>
      <c r="O12599" t="str">
        <f t="shared" si="743"/>
        <v/>
      </c>
    </row>
    <row r="12600" spans="1:15" hidden="1">
      <c r="A12600" s="41" t="s">
        <v>120</v>
      </c>
      <c r="B12600" s="46">
        <v>45846</v>
      </c>
      <c r="C12600" s="8" t="s">
        <v>13</v>
      </c>
      <c r="D12600" s="8" t="s">
        <v>14</v>
      </c>
      <c r="E12600" s="8" t="s">
        <v>14</v>
      </c>
      <c r="F12600" s="9">
        <f t="shared" si="744"/>
        <v>4900000</v>
      </c>
      <c r="G12600" s="9">
        <v>49</v>
      </c>
      <c r="H12600" s="10">
        <v>5277888</v>
      </c>
      <c r="I12600" s="11">
        <f t="shared" si="745"/>
        <v>15352376756.712938</v>
      </c>
      <c r="J12600" s="11">
        <f t="shared" si="746"/>
        <v>148492</v>
      </c>
      <c r="K12600" s="11">
        <f t="shared" si="747"/>
        <v>103388.5782177689</v>
      </c>
      <c r="L12600" s="12">
        <f t="shared" si="748"/>
        <v>0</v>
      </c>
      <c r="M12600" s="11">
        <f>COUNTIF(E$2:$E12600,E12600)</f>
        <v>2320</v>
      </c>
      <c r="O12600" t="str">
        <f t="shared" si="743"/>
        <v/>
      </c>
    </row>
    <row r="12601" spans="1:15" hidden="1">
      <c r="A12601" s="41" t="s">
        <v>120</v>
      </c>
      <c r="B12601" s="46">
        <v>45846</v>
      </c>
      <c r="C12601" s="8" t="s">
        <v>13</v>
      </c>
      <c r="D12601" s="8" t="s">
        <v>14</v>
      </c>
      <c r="E12601" s="8" t="s">
        <v>14</v>
      </c>
      <c r="F12601" s="9">
        <f t="shared" si="744"/>
        <v>-1800000</v>
      </c>
      <c r="G12601" s="9">
        <v>-18</v>
      </c>
      <c r="H12601" s="10">
        <v>-1946016</v>
      </c>
      <c r="I12601" s="11">
        <f t="shared" si="745"/>
        <v>15350515762.305019</v>
      </c>
      <c r="J12601" s="11">
        <f t="shared" si="746"/>
        <v>148474</v>
      </c>
      <c r="K12601" s="11">
        <f t="shared" si="747"/>
        <v>103388.5782177689</v>
      </c>
      <c r="L12601" s="12">
        <f t="shared" si="748"/>
        <v>85021.592080159811</v>
      </c>
      <c r="M12601" s="11">
        <f>COUNTIF(E$2:$E12601,E12601)</f>
        <v>2321</v>
      </c>
      <c r="O12601" t="str">
        <f t="shared" si="743"/>
        <v/>
      </c>
    </row>
    <row r="12602" spans="1:15" hidden="1">
      <c r="A12602" s="41" t="s">
        <v>120</v>
      </c>
      <c r="B12602" s="46">
        <v>45846</v>
      </c>
      <c r="C12602" s="8" t="s">
        <v>13</v>
      </c>
      <c r="D12602" s="8" t="s">
        <v>14</v>
      </c>
      <c r="E12602" s="8" t="s">
        <v>14</v>
      </c>
      <c r="F12602" s="9">
        <f t="shared" si="744"/>
        <v>2800000</v>
      </c>
      <c r="G12602" s="9">
        <v>28</v>
      </c>
      <c r="H12602" s="10">
        <v>3014984</v>
      </c>
      <c r="I12602" s="11">
        <f t="shared" si="745"/>
        <v>15353530746.305019</v>
      </c>
      <c r="J12602" s="11">
        <f t="shared" si="746"/>
        <v>148502</v>
      </c>
      <c r="K12602" s="11">
        <f t="shared" si="747"/>
        <v>103389.38698674105</v>
      </c>
      <c r="L12602" s="12">
        <f t="shared" si="748"/>
        <v>0</v>
      </c>
      <c r="M12602" s="11">
        <f>COUNTIF(E$2:$E12602,E12602)</f>
        <v>2322</v>
      </c>
      <c r="O12602" t="str">
        <f t="shared" si="743"/>
        <v/>
      </c>
    </row>
    <row r="12603" spans="1:15" hidden="1">
      <c r="A12603" s="41" t="s">
        <v>120</v>
      </c>
      <c r="B12603" s="46">
        <v>45846</v>
      </c>
      <c r="C12603" s="8" t="s">
        <v>13</v>
      </c>
      <c r="D12603" s="8" t="s">
        <v>14</v>
      </c>
      <c r="E12603" s="8" t="s">
        <v>14</v>
      </c>
      <c r="F12603" s="9">
        <f t="shared" si="744"/>
        <v>6500000</v>
      </c>
      <c r="G12603" s="9">
        <v>65</v>
      </c>
      <c r="H12603" s="10">
        <v>6998225</v>
      </c>
      <c r="I12603" s="11">
        <f t="shared" si="745"/>
        <v>15360528971.305019</v>
      </c>
      <c r="J12603" s="11">
        <f t="shared" si="746"/>
        <v>148567</v>
      </c>
      <c r="K12603" s="11">
        <f t="shared" si="747"/>
        <v>103391.25762319371</v>
      </c>
      <c r="L12603" s="12">
        <f t="shared" si="748"/>
        <v>0</v>
      </c>
      <c r="M12603" s="11">
        <f>COUNTIF(E$2:$E12603,E12603)</f>
        <v>2323</v>
      </c>
      <c r="O12603" t="str">
        <f t="shared" si="743"/>
        <v/>
      </c>
    </row>
    <row r="12604" spans="1:15" hidden="1">
      <c r="A12604" s="41" t="s">
        <v>120</v>
      </c>
      <c r="B12604" s="46">
        <v>45846</v>
      </c>
      <c r="C12604" s="8" t="s">
        <v>13</v>
      </c>
      <c r="D12604" s="8" t="s">
        <v>46</v>
      </c>
      <c r="E12604" s="8" t="s">
        <v>46</v>
      </c>
      <c r="F12604" s="9">
        <f t="shared" si="744"/>
        <v>1800000</v>
      </c>
      <c r="G12604" s="9">
        <v>18</v>
      </c>
      <c r="H12604" s="10">
        <v>1876500</v>
      </c>
      <c r="I12604" s="11">
        <f t="shared" si="745"/>
        <v>509524858.12663674</v>
      </c>
      <c r="J12604" s="11">
        <f t="shared" si="746"/>
        <v>4879</v>
      </c>
      <c r="K12604" s="11">
        <f t="shared" si="747"/>
        <v>104432.23163079252</v>
      </c>
      <c r="L12604" s="12">
        <f t="shared" si="748"/>
        <v>0</v>
      </c>
      <c r="M12604" s="11">
        <f>COUNTIF(E$2:$E12604,E12604)</f>
        <v>3783</v>
      </c>
      <c r="O12604" t="str">
        <f t="shared" ref="O12604:O12667" si="749">IF(M12604=_xlfn.MAXIFS(M:M,D:D,D12604),"X","")</f>
        <v/>
      </c>
    </row>
    <row r="12605" spans="1:15" hidden="1">
      <c r="A12605" s="41" t="s">
        <v>120</v>
      </c>
      <c r="B12605" s="46">
        <v>45846</v>
      </c>
      <c r="C12605" s="8" t="s">
        <v>13</v>
      </c>
      <c r="D12605" s="8" t="s">
        <v>14</v>
      </c>
      <c r="E12605" s="8" t="s">
        <v>14</v>
      </c>
      <c r="F12605" s="9">
        <f t="shared" si="744"/>
        <v>9300000</v>
      </c>
      <c r="G12605" s="9">
        <v>93</v>
      </c>
      <c r="H12605" s="10">
        <v>10078224</v>
      </c>
      <c r="I12605" s="11">
        <f t="shared" si="745"/>
        <v>15370607195.305019</v>
      </c>
      <c r="J12605" s="11">
        <f t="shared" si="746"/>
        <v>148660</v>
      </c>
      <c r="K12605" s="11">
        <f t="shared" si="747"/>
        <v>103394.37101644705</v>
      </c>
      <c r="L12605" s="12">
        <f t="shared" si="748"/>
        <v>0</v>
      </c>
      <c r="M12605" s="11">
        <f>COUNTIF(E$2:$E12605,E12605)</f>
        <v>2324</v>
      </c>
      <c r="O12605" t="str">
        <f t="shared" si="749"/>
        <v/>
      </c>
    </row>
    <row r="12606" spans="1:15" hidden="1">
      <c r="A12606" s="41" t="s">
        <v>120</v>
      </c>
      <c r="B12606" s="46">
        <v>45846</v>
      </c>
      <c r="C12606" s="8" t="s">
        <v>13</v>
      </c>
      <c r="D12606" s="8" t="s">
        <v>14</v>
      </c>
      <c r="E12606" s="8" t="s">
        <v>14</v>
      </c>
      <c r="F12606" s="9">
        <f t="shared" si="744"/>
        <v>-7400000</v>
      </c>
      <c r="G12606" s="9">
        <v>-74</v>
      </c>
      <c r="H12606" s="10">
        <v>-8000288</v>
      </c>
      <c r="I12606" s="11">
        <f t="shared" si="745"/>
        <v>15362956011.849802</v>
      </c>
      <c r="J12606" s="11">
        <f t="shared" si="746"/>
        <v>148586</v>
      </c>
      <c r="K12606" s="11">
        <f t="shared" si="747"/>
        <v>103394.37101644705</v>
      </c>
      <c r="L12606" s="12">
        <f t="shared" si="748"/>
        <v>349104.54478291795</v>
      </c>
      <c r="M12606" s="11">
        <f>COUNTIF(E$2:$E12606,E12606)</f>
        <v>2325</v>
      </c>
      <c r="O12606" t="str">
        <f t="shared" si="749"/>
        <v/>
      </c>
    </row>
    <row r="12607" spans="1:15" hidden="1">
      <c r="A12607" s="41" t="s">
        <v>120</v>
      </c>
      <c r="B12607" s="46">
        <v>45846</v>
      </c>
      <c r="C12607" s="8" t="s">
        <v>13</v>
      </c>
      <c r="D12607" s="8" t="s">
        <v>14</v>
      </c>
      <c r="E12607" s="8" t="s">
        <v>14</v>
      </c>
      <c r="F12607" s="9">
        <f t="shared" si="744"/>
        <v>-60000000</v>
      </c>
      <c r="G12607" s="9">
        <v>-600</v>
      </c>
      <c r="H12607" s="10">
        <v>-64867200</v>
      </c>
      <c r="I12607" s="11">
        <f t="shared" si="745"/>
        <v>15300919389.239933</v>
      </c>
      <c r="J12607" s="11">
        <f t="shared" si="746"/>
        <v>147986</v>
      </c>
      <c r="K12607" s="11">
        <f t="shared" si="747"/>
        <v>103394.37101644705</v>
      </c>
      <c r="L12607" s="12">
        <f t="shared" si="748"/>
        <v>2830577.3901317641</v>
      </c>
      <c r="M12607" s="11">
        <f>COUNTIF(E$2:$E12607,E12607)</f>
        <v>2326</v>
      </c>
      <c r="O12607" t="str">
        <f t="shared" si="749"/>
        <v/>
      </c>
    </row>
    <row r="12608" spans="1:15" hidden="1">
      <c r="A12608" s="41" t="s">
        <v>120</v>
      </c>
      <c r="B12608" s="46">
        <v>45846</v>
      </c>
      <c r="C12608" s="8" t="s">
        <v>13</v>
      </c>
      <c r="D12608" s="8" t="s">
        <v>14</v>
      </c>
      <c r="E12608" s="8" t="s">
        <v>14</v>
      </c>
      <c r="F12608" s="9">
        <f t="shared" si="744"/>
        <v>-9200000</v>
      </c>
      <c r="G12608" s="9">
        <v>-92</v>
      </c>
      <c r="H12608" s="10">
        <v>-9946304</v>
      </c>
      <c r="I12608" s="11">
        <f t="shared" si="745"/>
        <v>15291407107.106421</v>
      </c>
      <c r="J12608" s="11">
        <f t="shared" si="746"/>
        <v>147894</v>
      </c>
      <c r="K12608" s="11">
        <f t="shared" si="747"/>
        <v>103394.37101644705</v>
      </c>
      <c r="L12608" s="12">
        <f t="shared" si="748"/>
        <v>434021.86648687162</v>
      </c>
      <c r="M12608" s="11">
        <f>COUNTIF(E$2:$E12608,E12608)</f>
        <v>2327</v>
      </c>
      <c r="O12608" t="str">
        <f t="shared" si="749"/>
        <v/>
      </c>
    </row>
    <row r="12609" spans="1:15" hidden="1">
      <c r="A12609" s="41" t="s">
        <v>120</v>
      </c>
      <c r="B12609" s="46">
        <v>45846</v>
      </c>
      <c r="C12609" s="8" t="s">
        <v>13</v>
      </c>
      <c r="D12609" s="8" t="s">
        <v>14</v>
      </c>
      <c r="E12609" s="8" t="s">
        <v>14</v>
      </c>
      <c r="F12609" s="9">
        <f t="shared" si="744"/>
        <v>-900000</v>
      </c>
      <c r="G12609" s="9">
        <v>-9</v>
      </c>
      <c r="H12609" s="10">
        <v>-973008</v>
      </c>
      <c r="I12609" s="11">
        <f t="shared" si="745"/>
        <v>15290476557.767273</v>
      </c>
      <c r="J12609" s="11">
        <f t="shared" si="746"/>
        <v>147885</v>
      </c>
      <c r="K12609" s="11">
        <f t="shared" si="747"/>
        <v>103394.37101644705</v>
      </c>
      <c r="L12609" s="12">
        <f t="shared" si="748"/>
        <v>42458.660851976485</v>
      </c>
      <c r="M12609" s="11">
        <f>COUNTIF(E$2:$E12609,E12609)</f>
        <v>2328</v>
      </c>
      <c r="O12609" t="str">
        <f t="shared" si="749"/>
        <v/>
      </c>
    </row>
    <row r="12610" spans="1:15" hidden="1">
      <c r="A12610" s="41" t="s">
        <v>120</v>
      </c>
      <c r="B12610" s="46">
        <v>45846</v>
      </c>
      <c r="C12610" s="8" t="s">
        <v>13</v>
      </c>
      <c r="D12610" s="8" t="s">
        <v>14</v>
      </c>
      <c r="E12610" s="8" t="s">
        <v>14</v>
      </c>
      <c r="F12610" s="9">
        <f t="shared" si="744"/>
        <v>-3000000</v>
      </c>
      <c r="G12610" s="9">
        <v>-30</v>
      </c>
      <c r="H12610" s="10">
        <v>-3243360</v>
      </c>
      <c r="I12610" s="11">
        <f t="shared" si="745"/>
        <v>15287374726.63678</v>
      </c>
      <c r="J12610" s="11">
        <f t="shared" si="746"/>
        <v>147855</v>
      </c>
      <c r="K12610" s="11">
        <f t="shared" si="747"/>
        <v>103394.37101644705</v>
      </c>
      <c r="L12610" s="12">
        <f t="shared" si="748"/>
        <v>141528.86950658821</v>
      </c>
      <c r="M12610" s="11">
        <f>COUNTIF(E$2:$E12610,E12610)</f>
        <v>2329</v>
      </c>
      <c r="O12610" t="str">
        <f t="shared" si="749"/>
        <v/>
      </c>
    </row>
    <row r="12611" spans="1:15" hidden="1">
      <c r="A12611" s="41" t="s">
        <v>120</v>
      </c>
      <c r="B12611" s="46">
        <v>45846</v>
      </c>
      <c r="C12611" s="8" t="s">
        <v>13</v>
      </c>
      <c r="D12611" s="8" t="s">
        <v>14</v>
      </c>
      <c r="E12611" s="8" t="s">
        <v>14</v>
      </c>
      <c r="F12611" s="9">
        <f t="shared" si="744"/>
        <v>-3000000</v>
      </c>
      <c r="G12611" s="9">
        <v>-30</v>
      </c>
      <c r="H12611" s="10">
        <v>-3243360</v>
      </c>
      <c r="I12611" s="11">
        <f t="shared" si="745"/>
        <v>15284272895.506287</v>
      </c>
      <c r="J12611" s="11">
        <f t="shared" si="746"/>
        <v>147825</v>
      </c>
      <c r="K12611" s="11">
        <f t="shared" si="747"/>
        <v>103394.37101644705</v>
      </c>
      <c r="L12611" s="12">
        <f t="shared" si="748"/>
        <v>141528.86950658821</v>
      </c>
      <c r="M12611" s="11">
        <f>COUNTIF(E$2:$E12611,E12611)</f>
        <v>2330</v>
      </c>
      <c r="O12611" t="str">
        <f t="shared" si="749"/>
        <v/>
      </c>
    </row>
    <row r="12612" spans="1:15" hidden="1">
      <c r="A12612" s="41" t="s">
        <v>120</v>
      </c>
      <c r="B12612" s="46">
        <v>45846</v>
      </c>
      <c r="C12612" s="8" t="s">
        <v>13</v>
      </c>
      <c r="D12612" s="8" t="s">
        <v>14</v>
      </c>
      <c r="E12612" s="8" t="s">
        <v>14</v>
      </c>
      <c r="F12612" s="9">
        <f t="shared" si="744"/>
        <v>-2000000</v>
      </c>
      <c r="G12612" s="9">
        <v>-20</v>
      </c>
      <c r="H12612" s="10">
        <v>-2162240</v>
      </c>
      <c r="I12612" s="11">
        <f t="shared" si="745"/>
        <v>15282205008.085958</v>
      </c>
      <c r="J12612" s="11">
        <f t="shared" si="746"/>
        <v>147805</v>
      </c>
      <c r="K12612" s="11">
        <f t="shared" si="747"/>
        <v>103394.37101644705</v>
      </c>
      <c r="L12612" s="12">
        <f t="shared" si="748"/>
        <v>94352.579671058804</v>
      </c>
      <c r="M12612" s="11">
        <f>COUNTIF(E$2:$E12612,E12612)</f>
        <v>2331</v>
      </c>
      <c r="O12612" t="str">
        <f t="shared" si="749"/>
        <v/>
      </c>
    </row>
    <row r="12613" spans="1:15" hidden="1">
      <c r="A12613" s="41" t="s">
        <v>120</v>
      </c>
      <c r="B12613" s="46">
        <v>45846</v>
      </c>
      <c r="C12613" s="8" t="s">
        <v>13</v>
      </c>
      <c r="D12613" s="8" t="s">
        <v>14</v>
      </c>
      <c r="E12613" s="8" t="s">
        <v>14</v>
      </c>
      <c r="F12613" s="9">
        <f t="shared" si="744"/>
        <v>-4100000</v>
      </c>
      <c r="G12613" s="9">
        <v>-41</v>
      </c>
      <c r="H12613" s="10">
        <v>-4432592</v>
      </c>
      <c r="I12613" s="11">
        <f t="shared" si="745"/>
        <v>15277965838.874285</v>
      </c>
      <c r="J12613" s="11">
        <f t="shared" si="746"/>
        <v>147764</v>
      </c>
      <c r="K12613" s="11">
        <f t="shared" si="747"/>
        <v>103394.37101644705</v>
      </c>
      <c r="L12613" s="12">
        <f t="shared" si="748"/>
        <v>193422.78832567111</v>
      </c>
      <c r="M12613" s="11">
        <f>COUNTIF(E$2:$E12613,E12613)</f>
        <v>2332</v>
      </c>
      <c r="O12613" t="str">
        <f t="shared" si="749"/>
        <v/>
      </c>
    </row>
    <row r="12614" spans="1:15" hidden="1">
      <c r="A12614" s="41" t="s">
        <v>120</v>
      </c>
      <c r="B12614" s="46">
        <v>45846</v>
      </c>
      <c r="C12614" s="8" t="s">
        <v>13</v>
      </c>
      <c r="D12614" s="8" t="s">
        <v>14</v>
      </c>
      <c r="E12614" s="8" t="s">
        <v>14</v>
      </c>
      <c r="F12614" s="9">
        <f t="shared" si="744"/>
        <v>-4100000</v>
      </c>
      <c r="G12614" s="9">
        <v>-41</v>
      </c>
      <c r="H12614" s="10">
        <v>-4432592</v>
      </c>
      <c r="I12614" s="11">
        <f t="shared" si="745"/>
        <v>15273726669.662611</v>
      </c>
      <c r="J12614" s="11">
        <f t="shared" si="746"/>
        <v>147723</v>
      </c>
      <c r="K12614" s="11">
        <f t="shared" si="747"/>
        <v>103394.37101644705</v>
      </c>
      <c r="L12614" s="12">
        <f t="shared" si="748"/>
        <v>193422.78832567111</v>
      </c>
      <c r="M12614" s="11">
        <f>COUNTIF(E$2:$E12614,E12614)</f>
        <v>2333</v>
      </c>
      <c r="O12614" t="str">
        <f t="shared" si="749"/>
        <v/>
      </c>
    </row>
    <row r="12615" spans="1:15" hidden="1">
      <c r="A12615" s="41" t="s">
        <v>120</v>
      </c>
      <c r="B12615" s="46">
        <v>45846</v>
      </c>
      <c r="C12615" s="8" t="s">
        <v>13</v>
      </c>
      <c r="D12615" s="8" t="s">
        <v>14</v>
      </c>
      <c r="E12615" s="8" t="s">
        <v>14</v>
      </c>
      <c r="F12615" s="9">
        <f t="shared" si="744"/>
        <v>-4500000</v>
      </c>
      <c r="G12615" s="9">
        <v>-45</v>
      </c>
      <c r="H12615" s="10">
        <v>-4865040</v>
      </c>
      <c r="I12615" s="11">
        <f t="shared" si="745"/>
        <v>15269073922.966871</v>
      </c>
      <c r="J12615" s="11">
        <f t="shared" si="746"/>
        <v>147678</v>
      </c>
      <c r="K12615" s="11">
        <f t="shared" si="747"/>
        <v>103394.37101644705</v>
      </c>
      <c r="L12615" s="12">
        <f t="shared" si="748"/>
        <v>212293.30425988231</v>
      </c>
      <c r="M12615" s="11">
        <f>COUNTIF(E$2:$E12615,E12615)</f>
        <v>2334</v>
      </c>
      <c r="O12615" t="str">
        <f t="shared" si="749"/>
        <v/>
      </c>
    </row>
    <row r="12616" spans="1:15" hidden="1">
      <c r="A12616" s="41" t="s">
        <v>120</v>
      </c>
      <c r="B12616" s="46">
        <v>45846</v>
      </c>
      <c r="C12616" s="8" t="s">
        <v>13</v>
      </c>
      <c r="D12616" s="8" t="s">
        <v>14</v>
      </c>
      <c r="E12616" s="8" t="s">
        <v>14</v>
      </c>
      <c r="F12616" s="9">
        <f t="shared" si="744"/>
        <v>-1100000</v>
      </c>
      <c r="G12616" s="9">
        <v>-11</v>
      </c>
      <c r="H12616" s="10">
        <v>-1189232</v>
      </c>
      <c r="I12616" s="11">
        <f t="shared" si="745"/>
        <v>15267936584.885691</v>
      </c>
      <c r="J12616" s="11">
        <f t="shared" si="746"/>
        <v>147667</v>
      </c>
      <c r="K12616" s="11">
        <f t="shared" si="747"/>
        <v>103394.37101644705</v>
      </c>
      <c r="L12616" s="12">
        <f t="shared" si="748"/>
        <v>51893.918819082435</v>
      </c>
      <c r="M12616" s="11">
        <f>COUNTIF(E$2:$E12616,E12616)</f>
        <v>2335</v>
      </c>
      <c r="O12616" t="str">
        <f t="shared" si="749"/>
        <v/>
      </c>
    </row>
    <row r="12617" spans="1:15" hidden="1">
      <c r="A12617" s="41" t="s">
        <v>120</v>
      </c>
      <c r="B12617" s="46">
        <v>45846</v>
      </c>
      <c r="C12617" s="8" t="s">
        <v>13</v>
      </c>
      <c r="D12617" s="8" t="s">
        <v>14</v>
      </c>
      <c r="E12617" s="8" t="s">
        <v>14</v>
      </c>
      <c r="F12617" s="9">
        <f t="shared" si="744"/>
        <v>-3600000</v>
      </c>
      <c r="G12617" s="9">
        <v>-36</v>
      </c>
      <c r="H12617" s="10">
        <v>-3892032</v>
      </c>
      <c r="I12617" s="11">
        <f t="shared" si="745"/>
        <v>15264214387.529099</v>
      </c>
      <c r="J12617" s="11">
        <f t="shared" si="746"/>
        <v>147631</v>
      </c>
      <c r="K12617" s="11">
        <f t="shared" si="747"/>
        <v>103394.37101644705</v>
      </c>
      <c r="L12617" s="12">
        <f t="shared" si="748"/>
        <v>169834.64340790594</v>
      </c>
      <c r="M12617" s="11">
        <f>COUNTIF(E$2:$E12617,E12617)</f>
        <v>2336</v>
      </c>
      <c r="O12617" t="str">
        <f t="shared" si="749"/>
        <v/>
      </c>
    </row>
    <row r="12618" spans="1:15" hidden="1">
      <c r="A12618" s="41" t="s">
        <v>120</v>
      </c>
      <c r="B12618" s="46">
        <v>45846</v>
      </c>
      <c r="C12618" s="8" t="s">
        <v>13</v>
      </c>
      <c r="D12618" s="8" t="s">
        <v>14</v>
      </c>
      <c r="E12618" s="8" t="s">
        <v>14</v>
      </c>
      <c r="F12618" s="9">
        <f t="shared" si="744"/>
        <v>-1800000</v>
      </c>
      <c r="G12618" s="9">
        <v>-18</v>
      </c>
      <c r="H12618" s="10">
        <v>-1946016</v>
      </c>
      <c r="I12618" s="11">
        <f t="shared" si="745"/>
        <v>15262353288.850803</v>
      </c>
      <c r="J12618" s="11">
        <f t="shared" si="746"/>
        <v>147613</v>
      </c>
      <c r="K12618" s="11">
        <f t="shared" si="747"/>
        <v>103394.37101644705</v>
      </c>
      <c r="L12618" s="12">
        <f t="shared" si="748"/>
        <v>84917.32170395297</v>
      </c>
      <c r="M12618" s="11">
        <f>COUNTIF(E$2:$E12618,E12618)</f>
        <v>2337</v>
      </c>
      <c r="O12618" t="str">
        <f t="shared" si="749"/>
        <v/>
      </c>
    </row>
    <row r="12619" spans="1:15" hidden="1">
      <c r="A12619" s="41" t="s">
        <v>120</v>
      </c>
      <c r="B12619" s="46">
        <v>45846</v>
      </c>
      <c r="C12619" s="8" t="s">
        <v>13</v>
      </c>
      <c r="D12619" s="8" t="s">
        <v>46</v>
      </c>
      <c r="E12619" s="8" t="s">
        <v>46</v>
      </c>
      <c r="F12619" s="9">
        <f t="shared" si="744"/>
        <v>22100000</v>
      </c>
      <c r="G12619" s="9">
        <v>221</v>
      </c>
      <c r="H12619" s="10">
        <v>23081019</v>
      </c>
      <c r="I12619" s="11">
        <f t="shared" si="745"/>
        <v>532605877.12663674</v>
      </c>
      <c r="J12619" s="11">
        <f t="shared" si="746"/>
        <v>5100</v>
      </c>
      <c r="K12619" s="11">
        <f t="shared" si="747"/>
        <v>104432.52492679152</v>
      </c>
      <c r="L12619" s="12">
        <f t="shared" si="748"/>
        <v>0</v>
      </c>
      <c r="M12619" s="11">
        <f>COUNTIF(E$2:$E12619,E12619)</f>
        <v>3784</v>
      </c>
      <c r="O12619" t="str">
        <f t="shared" si="749"/>
        <v/>
      </c>
    </row>
    <row r="12620" spans="1:15" hidden="1">
      <c r="A12620" s="41" t="s">
        <v>120</v>
      </c>
      <c r="B12620" s="46">
        <v>45846</v>
      </c>
      <c r="C12620" s="8" t="s">
        <v>13</v>
      </c>
      <c r="D12620" s="8" t="s">
        <v>14</v>
      </c>
      <c r="E12620" s="8" t="s">
        <v>14</v>
      </c>
      <c r="F12620" s="9">
        <f t="shared" si="744"/>
        <v>-1800000</v>
      </c>
      <c r="G12620" s="9">
        <v>-18</v>
      </c>
      <c r="H12620" s="10">
        <v>-1946016</v>
      </c>
      <c r="I12620" s="11">
        <f t="shared" si="745"/>
        <v>15260492190.172508</v>
      </c>
      <c r="J12620" s="11">
        <f t="shared" si="746"/>
        <v>147595</v>
      </c>
      <c r="K12620" s="11">
        <f t="shared" si="747"/>
        <v>103394.37101644705</v>
      </c>
      <c r="L12620" s="12">
        <f t="shared" si="748"/>
        <v>84917.32170395297</v>
      </c>
      <c r="M12620" s="11">
        <f>COUNTIF(E$2:$E12620,E12620)</f>
        <v>2338</v>
      </c>
      <c r="O12620" t="str">
        <f t="shared" si="749"/>
        <v/>
      </c>
    </row>
    <row r="12621" spans="1:15" hidden="1">
      <c r="A12621" s="41" t="s">
        <v>120</v>
      </c>
      <c r="B12621" s="46">
        <v>45846</v>
      </c>
      <c r="C12621" s="8" t="s">
        <v>13</v>
      </c>
      <c r="D12621" s="8" t="s">
        <v>14</v>
      </c>
      <c r="E12621" s="8" t="s">
        <v>14</v>
      </c>
      <c r="F12621" s="9">
        <f t="shared" si="744"/>
        <v>1800000</v>
      </c>
      <c r="G12621" s="9">
        <v>18</v>
      </c>
      <c r="H12621" s="10">
        <v>1939500</v>
      </c>
      <c r="I12621" s="11">
        <f t="shared" si="745"/>
        <v>15262431690.172508</v>
      </c>
      <c r="J12621" s="11">
        <f t="shared" si="746"/>
        <v>147613</v>
      </c>
      <c r="K12621" s="11">
        <f t="shared" si="747"/>
        <v>103394.90214393385</v>
      </c>
      <c r="L12621" s="12">
        <f t="shared" si="748"/>
        <v>0</v>
      </c>
      <c r="M12621" s="11">
        <f>COUNTIF(E$2:$E12621,E12621)</f>
        <v>2339</v>
      </c>
      <c r="O12621" t="str">
        <f t="shared" si="749"/>
        <v/>
      </c>
    </row>
    <row r="12622" spans="1:15" hidden="1">
      <c r="A12622" s="41" t="s">
        <v>120</v>
      </c>
      <c r="B12622" s="46">
        <v>45846</v>
      </c>
      <c r="C12622" s="8" t="s">
        <v>13</v>
      </c>
      <c r="D12622" s="8" t="s">
        <v>14</v>
      </c>
      <c r="E12622" s="8" t="s">
        <v>14</v>
      </c>
      <c r="F12622" s="9">
        <f t="shared" si="744"/>
        <v>-2100000</v>
      </c>
      <c r="G12622" s="9">
        <v>-21</v>
      </c>
      <c r="H12622" s="10">
        <v>-2270352</v>
      </c>
      <c r="I12622" s="11">
        <f t="shared" si="745"/>
        <v>15260260397.227486</v>
      </c>
      <c r="J12622" s="11">
        <f t="shared" si="746"/>
        <v>147592</v>
      </c>
      <c r="K12622" s="11">
        <f t="shared" si="747"/>
        <v>103394.90214393385</v>
      </c>
      <c r="L12622" s="12">
        <f t="shared" si="748"/>
        <v>99059.054977389053</v>
      </c>
      <c r="M12622" s="11">
        <f>COUNTIF(E$2:$E12622,E12622)</f>
        <v>2340</v>
      </c>
      <c r="O12622" t="str">
        <f t="shared" si="749"/>
        <v/>
      </c>
    </row>
    <row r="12623" spans="1:15" hidden="1">
      <c r="A12623" s="41" t="s">
        <v>120</v>
      </c>
      <c r="B12623" s="46">
        <v>45846</v>
      </c>
      <c r="C12623" s="8" t="s">
        <v>13</v>
      </c>
      <c r="D12623" s="8" t="s">
        <v>14</v>
      </c>
      <c r="E12623" s="8" t="s">
        <v>14</v>
      </c>
      <c r="F12623" s="9">
        <f t="shared" si="744"/>
        <v>-64700000</v>
      </c>
      <c r="G12623" s="9">
        <v>-647</v>
      </c>
      <c r="H12623" s="10">
        <v>-69948464</v>
      </c>
      <c r="I12623" s="11">
        <f t="shared" si="745"/>
        <v>15193363895.540359</v>
      </c>
      <c r="J12623" s="11">
        <f t="shared" si="746"/>
        <v>146945</v>
      </c>
      <c r="K12623" s="11">
        <f t="shared" si="747"/>
        <v>103394.90214393385</v>
      </c>
      <c r="L12623" s="12">
        <f t="shared" si="748"/>
        <v>3051962.312874794</v>
      </c>
      <c r="M12623" s="11">
        <f>COUNTIF(E$2:$E12623,E12623)</f>
        <v>2341</v>
      </c>
      <c r="O12623" t="str">
        <f t="shared" si="749"/>
        <v/>
      </c>
    </row>
    <row r="12624" spans="1:15" hidden="1">
      <c r="A12624" s="41" t="s">
        <v>120</v>
      </c>
      <c r="B12624" s="46">
        <v>45846</v>
      </c>
      <c r="C12624" s="8" t="s">
        <v>13</v>
      </c>
      <c r="D12624" s="8" t="s">
        <v>14</v>
      </c>
      <c r="E12624" s="8" t="s">
        <v>14</v>
      </c>
      <c r="F12624" s="9">
        <f t="shared" si="744"/>
        <v>-55400000</v>
      </c>
      <c r="G12624" s="9">
        <v>-554</v>
      </c>
      <c r="H12624" s="10">
        <v>-59894048</v>
      </c>
      <c r="I12624" s="11">
        <f t="shared" si="745"/>
        <v>15136083119.752621</v>
      </c>
      <c r="J12624" s="11">
        <f t="shared" si="746"/>
        <v>146391</v>
      </c>
      <c r="K12624" s="11">
        <f t="shared" si="747"/>
        <v>103394.90214393385</v>
      </c>
      <c r="L12624" s="12">
        <f t="shared" si="748"/>
        <v>2613272.2122606486</v>
      </c>
      <c r="M12624" s="11">
        <f>COUNTIF(E$2:$E12624,E12624)</f>
        <v>2342</v>
      </c>
      <c r="O12624" t="str">
        <f t="shared" si="749"/>
        <v/>
      </c>
    </row>
    <row r="12625" spans="1:15" hidden="1">
      <c r="A12625" s="41" t="s">
        <v>120</v>
      </c>
      <c r="B12625" s="46">
        <v>45846</v>
      </c>
      <c r="C12625" s="8" t="s">
        <v>13</v>
      </c>
      <c r="D12625" s="8" t="s">
        <v>46</v>
      </c>
      <c r="E12625" s="8" t="s">
        <v>46</v>
      </c>
      <c r="F12625" s="9">
        <f t="shared" si="744"/>
        <v>28700000</v>
      </c>
      <c r="G12625" s="9">
        <v>287</v>
      </c>
      <c r="H12625" s="10">
        <v>29934100</v>
      </c>
      <c r="I12625" s="11">
        <f t="shared" si="745"/>
        <v>562539977.12663674</v>
      </c>
      <c r="J12625" s="11">
        <f t="shared" si="746"/>
        <v>5387</v>
      </c>
      <c r="K12625" s="11">
        <f t="shared" si="747"/>
        <v>104425.46447496505</v>
      </c>
      <c r="L12625" s="12">
        <f t="shared" si="748"/>
        <v>0</v>
      </c>
      <c r="M12625" s="11">
        <f>COUNTIF(E$2:$E12625,E12625)</f>
        <v>3785</v>
      </c>
      <c r="O12625" t="str">
        <f t="shared" si="749"/>
        <v/>
      </c>
    </row>
    <row r="12626" spans="1:15" hidden="1">
      <c r="A12626" s="41" t="s">
        <v>120</v>
      </c>
      <c r="B12626" s="46">
        <v>45846</v>
      </c>
      <c r="C12626" s="8" t="s">
        <v>13</v>
      </c>
      <c r="D12626" s="8" t="s">
        <v>14</v>
      </c>
      <c r="E12626" s="8" t="s">
        <v>14</v>
      </c>
      <c r="F12626" s="9">
        <f t="shared" si="744"/>
        <v>-9200000</v>
      </c>
      <c r="G12626" s="9">
        <v>-92</v>
      </c>
      <c r="H12626" s="10">
        <v>-9946304</v>
      </c>
      <c r="I12626" s="11">
        <f t="shared" si="745"/>
        <v>15126570788.755379</v>
      </c>
      <c r="J12626" s="11">
        <f t="shared" si="746"/>
        <v>146299</v>
      </c>
      <c r="K12626" s="11">
        <f t="shared" si="747"/>
        <v>103394.90214393385</v>
      </c>
      <c r="L12626" s="12">
        <f t="shared" si="748"/>
        <v>433973.00275808573</v>
      </c>
      <c r="M12626" s="11">
        <f>COUNTIF(E$2:$E12626,E12626)</f>
        <v>2343</v>
      </c>
      <c r="O12626" t="str">
        <f t="shared" si="749"/>
        <v/>
      </c>
    </row>
    <row r="12627" spans="1:15" hidden="1">
      <c r="A12627" s="41" t="s">
        <v>120</v>
      </c>
      <c r="B12627" s="46">
        <v>45846</v>
      </c>
      <c r="C12627" s="8" t="s">
        <v>13</v>
      </c>
      <c r="D12627" s="8" t="s">
        <v>14</v>
      </c>
      <c r="E12627" s="8" t="s">
        <v>14</v>
      </c>
      <c r="F12627" s="9">
        <f t="shared" si="744"/>
        <v>-900000</v>
      </c>
      <c r="G12627" s="9">
        <v>-9</v>
      </c>
      <c r="H12627" s="10">
        <v>-973008</v>
      </c>
      <c r="I12627" s="11">
        <f t="shared" si="745"/>
        <v>15125640234.636084</v>
      </c>
      <c r="J12627" s="11">
        <f t="shared" si="746"/>
        <v>146290</v>
      </c>
      <c r="K12627" s="11">
        <f t="shared" si="747"/>
        <v>103394.90214393385</v>
      </c>
      <c r="L12627" s="12">
        <f t="shared" si="748"/>
        <v>42453.880704595358</v>
      </c>
      <c r="M12627" s="11">
        <f>COUNTIF(E$2:$E12627,E12627)</f>
        <v>2344</v>
      </c>
      <c r="O12627" t="str">
        <f t="shared" si="749"/>
        <v/>
      </c>
    </row>
    <row r="12628" spans="1:15" hidden="1">
      <c r="A12628" s="41" t="s">
        <v>120</v>
      </c>
      <c r="B12628" s="46">
        <v>45846</v>
      </c>
      <c r="C12628" s="8" t="s">
        <v>13</v>
      </c>
      <c r="D12628" s="8" t="s">
        <v>14</v>
      </c>
      <c r="E12628" s="8" t="s">
        <v>14</v>
      </c>
      <c r="F12628" s="9">
        <f t="shared" si="744"/>
        <v>-900000</v>
      </c>
      <c r="G12628" s="9">
        <v>-9</v>
      </c>
      <c r="H12628" s="10">
        <v>-973008</v>
      </c>
      <c r="I12628" s="11">
        <f t="shared" si="745"/>
        <v>15124709680.516788</v>
      </c>
      <c r="J12628" s="11">
        <f t="shared" si="746"/>
        <v>146281</v>
      </c>
      <c r="K12628" s="11">
        <f t="shared" si="747"/>
        <v>103394.90214393385</v>
      </c>
      <c r="L12628" s="12">
        <f t="shared" si="748"/>
        <v>42453.880704595358</v>
      </c>
      <c r="M12628" s="11">
        <f>COUNTIF(E$2:$E12628,E12628)</f>
        <v>2345</v>
      </c>
      <c r="O12628" t="str">
        <f t="shared" si="749"/>
        <v/>
      </c>
    </row>
    <row r="12629" spans="1:15" hidden="1">
      <c r="A12629" s="41" t="s">
        <v>120</v>
      </c>
      <c r="B12629" s="46">
        <v>45846</v>
      </c>
      <c r="C12629" s="8" t="s">
        <v>13</v>
      </c>
      <c r="D12629" s="8" t="s">
        <v>46</v>
      </c>
      <c r="E12629" s="8" t="s">
        <v>46</v>
      </c>
      <c r="F12629" s="9">
        <f t="shared" si="744"/>
        <v>11000000</v>
      </c>
      <c r="G12629" s="9">
        <v>110</v>
      </c>
      <c r="H12629" s="10">
        <v>11471130</v>
      </c>
      <c r="I12629" s="11">
        <f t="shared" si="745"/>
        <v>574011107.12663674</v>
      </c>
      <c r="J12629" s="11">
        <f t="shared" si="746"/>
        <v>5497</v>
      </c>
      <c r="K12629" s="11">
        <f t="shared" si="747"/>
        <v>104422.61363045966</v>
      </c>
      <c r="L12629" s="12">
        <f t="shared" si="748"/>
        <v>0</v>
      </c>
      <c r="M12629" s="11">
        <f>COUNTIF(E$2:$E12629,E12629)</f>
        <v>3786</v>
      </c>
      <c r="O12629" t="str">
        <f t="shared" si="749"/>
        <v/>
      </c>
    </row>
    <row r="12630" spans="1:15" hidden="1">
      <c r="A12630" s="41" t="s">
        <v>120</v>
      </c>
      <c r="B12630" s="46">
        <v>45846</v>
      </c>
      <c r="C12630" s="8" t="s">
        <v>13</v>
      </c>
      <c r="D12630" s="8" t="s">
        <v>14</v>
      </c>
      <c r="E12630" s="8" t="s">
        <v>14</v>
      </c>
      <c r="F12630" s="9">
        <f t="shared" si="744"/>
        <v>-9200000</v>
      </c>
      <c r="G12630" s="9">
        <v>-92</v>
      </c>
      <c r="H12630" s="10">
        <v>-9946304</v>
      </c>
      <c r="I12630" s="11">
        <f t="shared" si="745"/>
        <v>15115197349.519547</v>
      </c>
      <c r="J12630" s="11">
        <f t="shared" si="746"/>
        <v>146189</v>
      </c>
      <c r="K12630" s="11">
        <f t="shared" si="747"/>
        <v>103394.90214393385</v>
      </c>
      <c r="L12630" s="12">
        <f t="shared" si="748"/>
        <v>433973.00275808573</v>
      </c>
      <c r="M12630" s="11">
        <f>COUNTIF(E$2:$E12630,E12630)</f>
        <v>2346</v>
      </c>
      <c r="O12630" t="str">
        <f t="shared" si="749"/>
        <v/>
      </c>
    </row>
    <row r="12631" spans="1:15" hidden="1">
      <c r="A12631" s="41" t="s">
        <v>120</v>
      </c>
      <c r="B12631" s="46">
        <v>45846</v>
      </c>
      <c r="C12631" s="8" t="s">
        <v>13</v>
      </c>
      <c r="D12631" s="8" t="s">
        <v>14</v>
      </c>
      <c r="E12631" s="8" t="s">
        <v>14</v>
      </c>
      <c r="F12631" s="9">
        <f t="shared" si="744"/>
        <v>-1800000</v>
      </c>
      <c r="G12631" s="9">
        <v>-18</v>
      </c>
      <c r="H12631" s="10">
        <v>-1946016</v>
      </c>
      <c r="I12631" s="11">
        <f t="shared" si="745"/>
        <v>15113336241.280956</v>
      </c>
      <c r="J12631" s="11">
        <f t="shared" si="746"/>
        <v>146171</v>
      </c>
      <c r="K12631" s="11">
        <f t="shared" si="747"/>
        <v>103394.90214393385</v>
      </c>
      <c r="L12631" s="12">
        <f t="shared" si="748"/>
        <v>84907.761409190716</v>
      </c>
      <c r="M12631" s="11">
        <f>COUNTIF(E$2:$E12631,E12631)</f>
        <v>2347</v>
      </c>
      <c r="O12631" t="str">
        <f t="shared" si="749"/>
        <v/>
      </c>
    </row>
    <row r="12632" spans="1:15" hidden="1">
      <c r="A12632" s="41" t="s">
        <v>120</v>
      </c>
      <c r="B12632" s="46">
        <v>45846</v>
      </c>
      <c r="C12632" s="8" t="s">
        <v>13</v>
      </c>
      <c r="D12632" s="8" t="s">
        <v>14</v>
      </c>
      <c r="E12632" s="8" t="s">
        <v>14</v>
      </c>
      <c r="F12632" s="9">
        <f t="shared" si="744"/>
        <v>-900000</v>
      </c>
      <c r="G12632" s="9">
        <v>-9</v>
      </c>
      <c r="H12632" s="10">
        <v>-973008</v>
      </c>
      <c r="I12632" s="11">
        <f t="shared" si="745"/>
        <v>15112405687.161661</v>
      </c>
      <c r="J12632" s="11">
        <f t="shared" si="746"/>
        <v>146162</v>
      </c>
      <c r="K12632" s="11">
        <f t="shared" si="747"/>
        <v>103394.90214393385</v>
      </c>
      <c r="L12632" s="12">
        <f t="shared" si="748"/>
        <v>42453.880704595358</v>
      </c>
      <c r="M12632" s="11">
        <f>COUNTIF(E$2:$E12632,E12632)</f>
        <v>2348</v>
      </c>
      <c r="O12632" t="str">
        <f t="shared" si="749"/>
        <v/>
      </c>
    </row>
    <row r="12633" spans="1:15" hidden="1">
      <c r="A12633" s="41" t="s">
        <v>120</v>
      </c>
      <c r="B12633" s="46">
        <v>45846</v>
      </c>
      <c r="C12633" s="8" t="s">
        <v>13</v>
      </c>
      <c r="D12633" s="8" t="s">
        <v>14</v>
      </c>
      <c r="E12633" s="8" t="s">
        <v>14</v>
      </c>
      <c r="F12633" s="9">
        <f t="shared" si="744"/>
        <v>-9200000</v>
      </c>
      <c r="G12633" s="9">
        <v>-92</v>
      </c>
      <c r="H12633" s="10">
        <v>-9946304</v>
      </c>
      <c r="I12633" s="11">
        <f t="shared" si="745"/>
        <v>15102893356.164419</v>
      </c>
      <c r="J12633" s="11">
        <f t="shared" si="746"/>
        <v>146070</v>
      </c>
      <c r="K12633" s="11">
        <f t="shared" si="747"/>
        <v>103394.90214393385</v>
      </c>
      <c r="L12633" s="12">
        <f t="shared" si="748"/>
        <v>433973.00275808573</v>
      </c>
      <c r="M12633" s="11">
        <f>COUNTIF(E$2:$E12633,E12633)</f>
        <v>2349</v>
      </c>
      <c r="O12633" t="str">
        <f t="shared" si="749"/>
        <v/>
      </c>
    </row>
    <row r="12634" spans="1:15" hidden="1">
      <c r="A12634" s="41" t="s">
        <v>120</v>
      </c>
      <c r="B12634" s="46">
        <v>45846</v>
      </c>
      <c r="C12634" s="8" t="s">
        <v>13</v>
      </c>
      <c r="D12634" s="8" t="s">
        <v>46</v>
      </c>
      <c r="E12634" s="8" t="s">
        <v>46</v>
      </c>
      <c r="F12634" s="9">
        <f t="shared" si="744"/>
        <v>90600000</v>
      </c>
      <c r="G12634" s="9">
        <v>906</v>
      </c>
      <c r="H12634" s="10">
        <v>94982322</v>
      </c>
      <c r="I12634" s="11">
        <f t="shared" si="745"/>
        <v>668993429.12663674</v>
      </c>
      <c r="J12634" s="11">
        <f t="shared" si="746"/>
        <v>6403</v>
      </c>
      <c r="K12634" s="11">
        <f t="shared" si="747"/>
        <v>104481.24771617004</v>
      </c>
      <c r="L12634" s="12">
        <f t="shared" si="748"/>
        <v>0</v>
      </c>
      <c r="M12634" s="11">
        <f>COUNTIF(E$2:$E12634,E12634)</f>
        <v>3787</v>
      </c>
      <c r="O12634" t="str">
        <f t="shared" si="749"/>
        <v/>
      </c>
    </row>
    <row r="12635" spans="1:15" hidden="1">
      <c r="A12635" s="41" t="s">
        <v>120</v>
      </c>
      <c r="B12635" s="46">
        <v>45846</v>
      </c>
      <c r="C12635" s="8" t="s">
        <v>13</v>
      </c>
      <c r="D12635" s="8" t="s">
        <v>14</v>
      </c>
      <c r="E12635" s="8" t="s">
        <v>14</v>
      </c>
      <c r="F12635" s="9">
        <f t="shared" si="744"/>
        <v>-4600000</v>
      </c>
      <c r="G12635" s="9">
        <v>-46</v>
      </c>
      <c r="H12635" s="10">
        <v>-4973152</v>
      </c>
      <c r="I12635" s="11">
        <f t="shared" si="745"/>
        <v>15098137190.665798</v>
      </c>
      <c r="J12635" s="11">
        <f t="shared" si="746"/>
        <v>146024</v>
      </c>
      <c r="K12635" s="11">
        <f t="shared" si="747"/>
        <v>103394.90214393385</v>
      </c>
      <c r="L12635" s="12">
        <f t="shared" si="748"/>
        <v>216986.50137904286</v>
      </c>
      <c r="M12635" s="11">
        <f>COUNTIF(E$2:$E12635,E12635)</f>
        <v>2350</v>
      </c>
      <c r="O12635" t="str">
        <f t="shared" si="749"/>
        <v/>
      </c>
    </row>
    <row r="12636" spans="1:15" hidden="1">
      <c r="A12636" s="41" t="s">
        <v>120</v>
      </c>
      <c r="B12636" s="46">
        <v>45846</v>
      </c>
      <c r="C12636" s="8" t="s">
        <v>13</v>
      </c>
      <c r="D12636" s="8" t="s">
        <v>14</v>
      </c>
      <c r="E12636" s="8" t="s">
        <v>14</v>
      </c>
      <c r="F12636" s="9">
        <f t="shared" si="744"/>
        <v>-157000000</v>
      </c>
      <c r="G12636" s="9">
        <v>-1570</v>
      </c>
      <c r="H12636" s="10">
        <v>-169735840</v>
      </c>
      <c r="I12636" s="11">
        <f t="shared" si="745"/>
        <v>14935807194.299822</v>
      </c>
      <c r="J12636" s="11">
        <f t="shared" si="746"/>
        <v>144454</v>
      </c>
      <c r="K12636" s="11">
        <f t="shared" si="747"/>
        <v>103394.90214393385</v>
      </c>
      <c r="L12636" s="12">
        <f t="shared" si="748"/>
        <v>7405843.6340238452</v>
      </c>
      <c r="M12636" s="11">
        <f>COUNTIF(E$2:$E12636,E12636)</f>
        <v>2351</v>
      </c>
      <c r="O12636" t="str">
        <f t="shared" si="749"/>
        <v/>
      </c>
    </row>
    <row r="12637" spans="1:15" hidden="1">
      <c r="A12637" s="41" t="s">
        <v>120</v>
      </c>
      <c r="B12637" s="46">
        <v>45846</v>
      </c>
      <c r="C12637" s="8" t="s">
        <v>13</v>
      </c>
      <c r="D12637" s="8" t="s">
        <v>90</v>
      </c>
      <c r="E12637" s="8" t="s">
        <v>90</v>
      </c>
      <c r="F12637" s="9">
        <f t="shared" si="744"/>
        <v>184400000</v>
      </c>
      <c r="G12637" s="9">
        <v>1844</v>
      </c>
      <c r="H12637" s="10">
        <v>200474148</v>
      </c>
      <c r="I12637" s="11">
        <f t="shared" si="745"/>
        <v>5578447712.24438</v>
      </c>
      <c r="J12637" s="11">
        <f t="shared" si="746"/>
        <v>52628</v>
      </c>
      <c r="K12637" s="11">
        <f t="shared" si="747"/>
        <v>105997.71437722087</v>
      </c>
      <c r="L12637" s="12">
        <f t="shared" si="748"/>
        <v>0</v>
      </c>
      <c r="M12637" s="11">
        <f>COUNTIF(E$2:$E12637,E12637)</f>
        <v>1888</v>
      </c>
      <c r="O12637" t="str">
        <f t="shared" si="749"/>
        <v/>
      </c>
    </row>
    <row r="12638" spans="1:15" hidden="1">
      <c r="A12638" s="41" t="s">
        <v>120</v>
      </c>
      <c r="B12638" s="46">
        <v>45846</v>
      </c>
      <c r="C12638" s="8" t="s">
        <v>13</v>
      </c>
      <c r="D12638" s="8" t="s">
        <v>14</v>
      </c>
      <c r="E12638" s="8" t="s">
        <v>14</v>
      </c>
      <c r="F12638" s="9">
        <f t="shared" si="744"/>
        <v>-64600000</v>
      </c>
      <c r="G12638" s="9">
        <v>-646</v>
      </c>
      <c r="H12638" s="10">
        <v>-69840352</v>
      </c>
      <c r="I12638" s="11">
        <f t="shared" si="745"/>
        <v>14869014087.514841</v>
      </c>
      <c r="J12638" s="11">
        <f t="shared" si="746"/>
        <v>143808</v>
      </c>
      <c r="K12638" s="11">
        <f t="shared" si="747"/>
        <v>103394.90214393385</v>
      </c>
      <c r="L12638" s="12">
        <f t="shared" si="748"/>
        <v>3047245.2150187269</v>
      </c>
      <c r="M12638" s="11">
        <f>COUNTIF(E$2:$E12638,E12638)</f>
        <v>2352</v>
      </c>
      <c r="O12638" t="str">
        <f t="shared" si="749"/>
        <v/>
      </c>
    </row>
    <row r="12639" spans="1:15" hidden="1">
      <c r="A12639" s="41" t="s">
        <v>120</v>
      </c>
      <c r="B12639" s="46">
        <v>45846</v>
      </c>
      <c r="C12639" s="8" t="s">
        <v>13</v>
      </c>
      <c r="D12639" s="8" t="s">
        <v>14</v>
      </c>
      <c r="E12639" s="8" t="s">
        <v>14</v>
      </c>
      <c r="F12639" s="9">
        <f t="shared" si="744"/>
        <v>-900000</v>
      </c>
      <c r="G12639" s="9">
        <v>-9</v>
      </c>
      <c r="H12639" s="10">
        <v>-973008</v>
      </c>
      <c r="I12639" s="11">
        <f t="shared" si="745"/>
        <v>14868083533.395546</v>
      </c>
      <c r="J12639" s="11">
        <f t="shared" si="746"/>
        <v>143799</v>
      </c>
      <c r="K12639" s="11">
        <f t="shared" si="747"/>
        <v>103394.90214393385</v>
      </c>
      <c r="L12639" s="12">
        <f t="shared" si="748"/>
        <v>42453.880704595358</v>
      </c>
      <c r="M12639" s="11">
        <f>COUNTIF(E$2:$E12639,E12639)</f>
        <v>2353</v>
      </c>
      <c r="O12639" t="str">
        <f t="shared" si="749"/>
        <v/>
      </c>
    </row>
    <row r="12640" spans="1:15" hidden="1">
      <c r="A12640" s="41" t="s">
        <v>120</v>
      </c>
      <c r="B12640" s="46">
        <v>45846</v>
      </c>
      <c r="C12640" s="8" t="s">
        <v>13</v>
      </c>
      <c r="D12640" s="8" t="s">
        <v>14</v>
      </c>
      <c r="E12640" s="8" t="s">
        <v>14</v>
      </c>
      <c r="F12640" s="9">
        <f t="shared" si="744"/>
        <v>-9200000</v>
      </c>
      <c r="G12640" s="9">
        <v>-92</v>
      </c>
      <c r="H12640" s="10">
        <v>-9946304</v>
      </c>
      <c r="I12640" s="11">
        <f t="shared" si="745"/>
        <v>14858571202.398304</v>
      </c>
      <c r="J12640" s="11">
        <f t="shared" si="746"/>
        <v>143707</v>
      </c>
      <c r="K12640" s="11">
        <f t="shared" si="747"/>
        <v>103394.90214393385</v>
      </c>
      <c r="L12640" s="12">
        <f t="shared" si="748"/>
        <v>433973.00275808573</v>
      </c>
      <c r="M12640" s="11">
        <f>COUNTIF(E$2:$E12640,E12640)</f>
        <v>2354</v>
      </c>
      <c r="O12640" t="str">
        <f t="shared" si="749"/>
        <v/>
      </c>
    </row>
    <row r="12641" spans="1:15" hidden="1">
      <c r="A12641" s="41" t="s">
        <v>120</v>
      </c>
      <c r="B12641" s="46">
        <v>45846</v>
      </c>
      <c r="C12641" s="8" t="s">
        <v>13</v>
      </c>
      <c r="D12641" s="8" t="s">
        <v>14</v>
      </c>
      <c r="E12641" s="8" t="s">
        <v>14</v>
      </c>
      <c r="F12641" s="9">
        <f t="shared" si="744"/>
        <v>-2700000</v>
      </c>
      <c r="G12641" s="9">
        <v>-27</v>
      </c>
      <c r="H12641" s="10">
        <v>-2919024</v>
      </c>
      <c r="I12641" s="11">
        <f t="shared" si="745"/>
        <v>14855779540.040419</v>
      </c>
      <c r="J12641" s="11">
        <f t="shared" si="746"/>
        <v>143680</v>
      </c>
      <c r="K12641" s="11">
        <f t="shared" si="747"/>
        <v>103394.90214393385</v>
      </c>
      <c r="L12641" s="12">
        <f t="shared" si="748"/>
        <v>127361.64211378573</v>
      </c>
      <c r="M12641" s="11">
        <f>COUNTIF(E$2:$E12641,E12641)</f>
        <v>2355</v>
      </c>
      <c r="O12641" t="str">
        <f t="shared" si="749"/>
        <v/>
      </c>
    </row>
    <row r="12642" spans="1:15" hidden="1">
      <c r="A12642" s="41" t="s">
        <v>120</v>
      </c>
      <c r="B12642" s="46">
        <v>45846</v>
      </c>
      <c r="C12642" s="8" t="s">
        <v>13</v>
      </c>
      <c r="D12642" s="8" t="s">
        <v>46</v>
      </c>
      <c r="E12642" s="8" t="s">
        <v>46</v>
      </c>
      <c r="F12642" s="9">
        <f t="shared" si="744"/>
        <v>-58500000</v>
      </c>
      <c r="G12642" s="9">
        <v>-585</v>
      </c>
      <c r="H12642" s="10">
        <v>-61122555</v>
      </c>
      <c r="I12642" s="11">
        <f t="shared" si="745"/>
        <v>607871899.21267724</v>
      </c>
      <c r="J12642" s="11">
        <f t="shared" si="746"/>
        <v>5818</v>
      </c>
      <c r="K12642" s="11">
        <f t="shared" si="747"/>
        <v>104481.24771617004</v>
      </c>
      <c r="L12642" s="12">
        <f t="shared" si="748"/>
        <v>1025.0860405266285</v>
      </c>
      <c r="M12642" s="11">
        <f>COUNTIF(E$2:$E12642,E12642)</f>
        <v>3788</v>
      </c>
      <c r="O12642" t="str">
        <f t="shared" si="749"/>
        <v/>
      </c>
    </row>
    <row r="12643" spans="1:15" hidden="1">
      <c r="A12643" s="41" t="s">
        <v>120</v>
      </c>
      <c r="B12643" s="46">
        <v>45846</v>
      </c>
      <c r="C12643" s="8" t="s">
        <v>13</v>
      </c>
      <c r="D12643" s="8" t="s">
        <v>14</v>
      </c>
      <c r="E12643" s="8" t="s">
        <v>14</v>
      </c>
      <c r="F12643" s="9">
        <f t="shared" si="744"/>
        <v>-900000</v>
      </c>
      <c r="G12643" s="9">
        <v>-9</v>
      </c>
      <c r="H12643" s="10">
        <v>-973008</v>
      </c>
      <c r="I12643" s="11">
        <f t="shared" si="745"/>
        <v>14854848985.921124</v>
      </c>
      <c r="J12643" s="11">
        <f t="shared" si="746"/>
        <v>143671</v>
      </c>
      <c r="K12643" s="11">
        <f t="shared" si="747"/>
        <v>103394.90214393385</v>
      </c>
      <c r="L12643" s="12">
        <f t="shared" si="748"/>
        <v>42453.880704595358</v>
      </c>
      <c r="M12643" s="11">
        <f>COUNTIF(E$2:$E12643,E12643)</f>
        <v>2356</v>
      </c>
      <c r="O12643" t="str">
        <f t="shared" si="749"/>
        <v/>
      </c>
    </row>
    <row r="12644" spans="1:15" hidden="1">
      <c r="A12644" s="41" t="s">
        <v>120</v>
      </c>
      <c r="B12644" s="46">
        <v>45846</v>
      </c>
      <c r="C12644" s="8" t="s">
        <v>13</v>
      </c>
      <c r="D12644" s="8" t="s">
        <v>14</v>
      </c>
      <c r="E12644" s="8" t="s">
        <v>14</v>
      </c>
      <c r="F12644" s="9">
        <f t="shared" si="744"/>
        <v>-900000</v>
      </c>
      <c r="G12644" s="9">
        <v>-9</v>
      </c>
      <c r="H12644" s="10">
        <v>-973008</v>
      </c>
      <c r="I12644" s="11">
        <f t="shared" si="745"/>
        <v>14853918431.801828</v>
      </c>
      <c r="J12644" s="11">
        <f t="shared" si="746"/>
        <v>143662</v>
      </c>
      <c r="K12644" s="11">
        <f t="shared" si="747"/>
        <v>103394.90214393385</v>
      </c>
      <c r="L12644" s="12">
        <f t="shared" si="748"/>
        <v>42453.880704595358</v>
      </c>
      <c r="M12644" s="11">
        <f>COUNTIF(E$2:$E12644,E12644)</f>
        <v>2357</v>
      </c>
      <c r="O12644" t="str">
        <f t="shared" si="749"/>
        <v/>
      </c>
    </row>
    <row r="12645" spans="1:15" hidden="1">
      <c r="A12645" s="41" t="s">
        <v>120</v>
      </c>
      <c r="B12645" s="46">
        <v>45846</v>
      </c>
      <c r="C12645" s="8" t="s">
        <v>13</v>
      </c>
      <c r="D12645" s="8" t="s">
        <v>14</v>
      </c>
      <c r="E12645" s="8" t="s">
        <v>14</v>
      </c>
      <c r="F12645" s="9">
        <f t="shared" si="744"/>
        <v>-3200000</v>
      </c>
      <c r="G12645" s="9">
        <v>-32</v>
      </c>
      <c r="H12645" s="10">
        <v>-3459584</v>
      </c>
      <c r="I12645" s="11">
        <f t="shared" si="745"/>
        <v>14850609794.933222</v>
      </c>
      <c r="J12645" s="11">
        <f t="shared" si="746"/>
        <v>143630</v>
      </c>
      <c r="K12645" s="11">
        <f t="shared" si="747"/>
        <v>103394.90214393385</v>
      </c>
      <c r="L12645" s="12">
        <f t="shared" si="748"/>
        <v>150947.13139411667</v>
      </c>
      <c r="M12645" s="11">
        <f>COUNTIF(E$2:$E12645,E12645)</f>
        <v>2358</v>
      </c>
      <c r="O12645" t="str">
        <f t="shared" si="749"/>
        <v/>
      </c>
    </row>
    <row r="12646" spans="1:15" hidden="1">
      <c r="A12646" s="41" t="s">
        <v>120</v>
      </c>
      <c r="B12646" s="46">
        <v>45846</v>
      </c>
      <c r="C12646" s="8" t="s">
        <v>13</v>
      </c>
      <c r="D12646" s="8" t="s">
        <v>14</v>
      </c>
      <c r="E12646" s="8" t="s">
        <v>14</v>
      </c>
      <c r="F12646" s="9">
        <f t="shared" si="744"/>
        <v>-1200000</v>
      </c>
      <c r="G12646" s="9">
        <v>-12</v>
      </c>
      <c r="H12646" s="10">
        <v>-1297344</v>
      </c>
      <c r="I12646" s="11">
        <f t="shared" si="745"/>
        <v>14849369056.107494</v>
      </c>
      <c r="J12646" s="11">
        <f t="shared" si="746"/>
        <v>143618</v>
      </c>
      <c r="K12646" s="11">
        <f t="shared" si="747"/>
        <v>103394.90214393385</v>
      </c>
      <c r="L12646" s="12">
        <f t="shared" si="748"/>
        <v>56605.174272793811</v>
      </c>
      <c r="M12646" s="11">
        <f>COUNTIF(E$2:$E12646,E12646)</f>
        <v>2359</v>
      </c>
      <c r="O12646" t="str">
        <f t="shared" si="749"/>
        <v/>
      </c>
    </row>
    <row r="12647" spans="1:15" hidden="1">
      <c r="A12647" s="41" t="s">
        <v>120</v>
      </c>
      <c r="B12647" s="46">
        <v>45846</v>
      </c>
      <c r="C12647" s="8" t="s">
        <v>13</v>
      </c>
      <c r="D12647" s="8" t="s">
        <v>14</v>
      </c>
      <c r="E12647" s="8" t="s">
        <v>14</v>
      </c>
      <c r="F12647" s="9">
        <f t="shared" si="744"/>
        <v>-17800000</v>
      </c>
      <c r="G12647" s="9">
        <v>-178</v>
      </c>
      <c r="H12647" s="10">
        <v>-19243936</v>
      </c>
      <c r="I12647" s="11">
        <f t="shared" si="745"/>
        <v>14830964763.525873</v>
      </c>
      <c r="J12647" s="11">
        <f t="shared" si="746"/>
        <v>143440</v>
      </c>
      <c r="K12647" s="11">
        <f t="shared" si="747"/>
        <v>103394.90214393385</v>
      </c>
      <c r="L12647" s="12">
        <f t="shared" si="748"/>
        <v>839643.41837977245</v>
      </c>
      <c r="M12647" s="11">
        <f>COUNTIF(E$2:$E12647,E12647)</f>
        <v>2360</v>
      </c>
      <c r="O12647" t="str">
        <f t="shared" si="749"/>
        <v/>
      </c>
    </row>
    <row r="12648" spans="1:15" hidden="1">
      <c r="A12648" s="41" t="s">
        <v>120</v>
      </c>
      <c r="B12648" s="46">
        <v>45846</v>
      </c>
      <c r="C12648" s="8" t="s">
        <v>13</v>
      </c>
      <c r="D12648" s="8" t="s">
        <v>14</v>
      </c>
      <c r="E12648" s="8" t="s">
        <v>14</v>
      </c>
      <c r="F12648" s="9">
        <f t="shared" si="744"/>
        <v>-900000</v>
      </c>
      <c r="G12648" s="9">
        <v>-9</v>
      </c>
      <c r="H12648" s="10">
        <v>-973008</v>
      </c>
      <c r="I12648" s="11">
        <f t="shared" si="745"/>
        <v>14830034209.406578</v>
      </c>
      <c r="J12648" s="11">
        <f t="shared" si="746"/>
        <v>143431</v>
      </c>
      <c r="K12648" s="11">
        <f t="shared" si="747"/>
        <v>103394.90214393385</v>
      </c>
      <c r="L12648" s="12">
        <f t="shared" si="748"/>
        <v>42453.880704595358</v>
      </c>
      <c r="M12648" s="11">
        <f>COUNTIF(E$2:$E12648,E12648)</f>
        <v>2361</v>
      </c>
      <c r="O12648" t="str">
        <f t="shared" si="749"/>
        <v/>
      </c>
    </row>
    <row r="12649" spans="1:15" hidden="1">
      <c r="A12649" s="41" t="s">
        <v>120</v>
      </c>
      <c r="B12649" s="46">
        <v>45847</v>
      </c>
      <c r="C12649" s="8" t="s">
        <v>13</v>
      </c>
      <c r="D12649" s="8" t="s">
        <v>46</v>
      </c>
      <c r="E12649" s="8" t="s">
        <v>46</v>
      </c>
      <c r="F12649" s="9">
        <f t="shared" si="744"/>
        <v>3700000</v>
      </c>
      <c r="G12649" s="9">
        <v>37</v>
      </c>
      <c r="H12649" s="10">
        <v>3877230</v>
      </c>
      <c r="I12649" s="11">
        <f t="shared" si="745"/>
        <v>611749129.21267724</v>
      </c>
      <c r="J12649" s="11">
        <f t="shared" si="746"/>
        <v>5855</v>
      </c>
      <c r="K12649" s="11">
        <f t="shared" si="747"/>
        <v>104483.19884076469</v>
      </c>
      <c r="L12649" s="12">
        <f t="shared" si="748"/>
        <v>0</v>
      </c>
      <c r="M12649" s="11">
        <f>COUNTIF(E$2:$E12649,E12649)</f>
        <v>3789</v>
      </c>
      <c r="O12649" t="str">
        <f t="shared" si="749"/>
        <v/>
      </c>
    </row>
    <row r="12650" spans="1:15" hidden="1">
      <c r="A12650" s="41" t="s">
        <v>120</v>
      </c>
      <c r="B12650" s="46">
        <v>45847</v>
      </c>
      <c r="C12650" s="8" t="s">
        <v>13</v>
      </c>
      <c r="D12650" s="8" t="s">
        <v>46</v>
      </c>
      <c r="E12650" s="8" t="s">
        <v>46</v>
      </c>
      <c r="F12650" s="9">
        <f t="shared" si="744"/>
        <v>23700000</v>
      </c>
      <c r="G12650" s="9">
        <v>237</v>
      </c>
      <c r="H12650" s="10">
        <v>24835230</v>
      </c>
      <c r="I12650" s="11">
        <f t="shared" si="745"/>
        <v>636584359.21267724</v>
      </c>
      <c r="J12650" s="11">
        <f t="shared" si="746"/>
        <v>6092</v>
      </c>
      <c r="K12650" s="11">
        <f t="shared" si="747"/>
        <v>104495.13447351892</v>
      </c>
      <c r="L12650" s="12">
        <f t="shared" si="748"/>
        <v>0</v>
      </c>
      <c r="M12650" s="11">
        <f>COUNTIF(E$2:$E12650,E12650)</f>
        <v>3790</v>
      </c>
      <c r="O12650" t="str">
        <f t="shared" si="749"/>
        <v/>
      </c>
    </row>
    <row r="12651" spans="1:15" hidden="1">
      <c r="A12651" s="41" t="s">
        <v>120</v>
      </c>
      <c r="B12651" s="46">
        <v>45847</v>
      </c>
      <c r="C12651" s="8" t="s">
        <v>13</v>
      </c>
      <c r="D12651" s="8" t="s">
        <v>46</v>
      </c>
      <c r="E12651" s="8" t="s">
        <v>46</v>
      </c>
      <c r="F12651" s="9">
        <f t="shared" ref="F12651:F12714" si="750">100000*G12651</f>
        <v>91400000</v>
      </c>
      <c r="G12651" s="9">
        <v>914</v>
      </c>
      <c r="H12651" s="10">
        <v>95853922</v>
      </c>
      <c r="I12651" s="11">
        <f t="shared" ref="I12651:I12714" si="751">IF(H12651&gt;=0,IF(M12651=1,H12651,SUMIFS(I:I,E:E,E12651,M:M,M12651-1)+H12651),SUMIFS(I:I,E:E,E12651,M:M,M12651-1)+K12651*G12651)</f>
        <v>732438281.21267724</v>
      </c>
      <c r="J12651" s="11">
        <f t="shared" ref="J12651:J12714" si="752">IF(M12651=1,G12651,SUMIFS($J:$J,$E:$E,E12651,$M:$M,M12651-1)+G12651)</f>
        <v>7006</v>
      </c>
      <c r="K12651" s="11">
        <f t="shared" ref="K12651:K12714" si="753">IF(H12651&gt;=0,I12651/J12651,SUMIFS($K:$K,$E:$E,E12651,$M:$M,M12651-1))</f>
        <v>104544.43066124426</v>
      </c>
      <c r="L12651" s="12">
        <f t="shared" si="748"/>
        <v>0</v>
      </c>
      <c r="M12651" s="11">
        <f>COUNTIF(E$2:$E12651,E12651)</f>
        <v>3791</v>
      </c>
      <c r="O12651" t="str">
        <f t="shared" si="749"/>
        <v/>
      </c>
    </row>
    <row r="12652" spans="1:15" hidden="1">
      <c r="A12652" s="41" t="s">
        <v>120</v>
      </c>
      <c r="B12652" s="46">
        <v>45847</v>
      </c>
      <c r="C12652" s="8" t="s">
        <v>13</v>
      </c>
      <c r="D12652" s="8" t="s">
        <v>46</v>
      </c>
      <c r="E12652" s="8" t="s">
        <v>46</v>
      </c>
      <c r="F12652" s="9">
        <f t="shared" si="750"/>
        <v>13500000</v>
      </c>
      <c r="G12652" s="9">
        <v>135</v>
      </c>
      <c r="H12652" s="10">
        <v>14146650</v>
      </c>
      <c r="I12652" s="11">
        <f t="shared" si="751"/>
        <v>746584931.21267724</v>
      </c>
      <c r="J12652" s="11">
        <f t="shared" si="752"/>
        <v>7141</v>
      </c>
      <c r="K12652" s="11">
        <f t="shared" si="753"/>
        <v>104549.0731287883</v>
      </c>
      <c r="L12652" s="12">
        <f t="shared" si="748"/>
        <v>0</v>
      </c>
      <c r="M12652" s="11">
        <f>COUNTIF(E$2:$E12652,E12652)</f>
        <v>3792</v>
      </c>
      <c r="O12652" t="str">
        <f t="shared" si="749"/>
        <v/>
      </c>
    </row>
    <row r="12653" spans="1:15" hidden="1">
      <c r="A12653" s="41" t="s">
        <v>120</v>
      </c>
      <c r="B12653" s="46">
        <v>45847</v>
      </c>
      <c r="C12653" s="8" t="s">
        <v>13</v>
      </c>
      <c r="D12653" s="8" t="s">
        <v>46</v>
      </c>
      <c r="E12653" s="8" t="s">
        <v>46</v>
      </c>
      <c r="F12653" s="9">
        <f t="shared" si="750"/>
        <v>4500000</v>
      </c>
      <c r="G12653" s="9">
        <v>45</v>
      </c>
      <c r="H12653" s="10">
        <v>4715550</v>
      </c>
      <c r="I12653" s="11">
        <f t="shared" si="751"/>
        <v>751300481.21267724</v>
      </c>
      <c r="J12653" s="11">
        <f t="shared" si="752"/>
        <v>7186</v>
      </c>
      <c r="K12653" s="11">
        <f t="shared" si="753"/>
        <v>104550.58185536839</v>
      </c>
      <c r="L12653" s="12">
        <f t="shared" si="748"/>
        <v>0</v>
      </c>
      <c r="M12653" s="11">
        <f>COUNTIF(E$2:$E12653,E12653)</f>
        <v>3793</v>
      </c>
      <c r="O12653" t="str">
        <f t="shared" si="749"/>
        <v/>
      </c>
    </row>
    <row r="12654" spans="1:15" hidden="1">
      <c r="A12654" s="41" t="s">
        <v>120</v>
      </c>
      <c r="B12654" s="46">
        <v>45847</v>
      </c>
      <c r="C12654" s="8" t="s">
        <v>13</v>
      </c>
      <c r="D12654" s="8" t="s">
        <v>46</v>
      </c>
      <c r="E12654" s="8" t="s">
        <v>46</v>
      </c>
      <c r="F12654" s="9">
        <f t="shared" si="750"/>
        <v>1800000</v>
      </c>
      <c r="G12654" s="9">
        <v>18</v>
      </c>
      <c r="H12654" s="10">
        <v>1881846</v>
      </c>
      <c r="I12654" s="11">
        <f t="shared" si="751"/>
        <v>753182327.21267724</v>
      </c>
      <c r="J12654" s="11">
        <f t="shared" si="752"/>
        <v>7204</v>
      </c>
      <c r="K12654" s="11">
        <f t="shared" si="753"/>
        <v>104550.57290570201</v>
      </c>
      <c r="L12654" s="12">
        <f t="shared" si="748"/>
        <v>0</v>
      </c>
      <c r="M12654" s="11">
        <f>COUNTIF(E$2:$E12654,E12654)</f>
        <v>3794</v>
      </c>
      <c r="O12654" t="str">
        <f t="shared" si="749"/>
        <v/>
      </c>
    </row>
    <row r="12655" spans="1:15" hidden="1">
      <c r="A12655" s="41" t="s">
        <v>120</v>
      </c>
      <c r="B12655" s="46">
        <v>45847</v>
      </c>
      <c r="C12655" s="8" t="s">
        <v>13</v>
      </c>
      <c r="D12655" s="8" t="s">
        <v>14</v>
      </c>
      <c r="E12655" s="8" t="s">
        <v>14</v>
      </c>
      <c r="F12655" s="9">
        <f t="shared" si="750"/>
        <v>-4600000</v>
      </c>
      <c r="G12655" s="9">
        <v>-46</v>
      </c>
      <c r="H12655" s="10">
        <v>-4974026</v>
      </c>
      <c r="I12655" s="11">
        <f t="shared" si="751"/>
        <v>14825278043.907957</v>
      </c>
      <c r="J12655" s="11">
        <f t="shared" si="752"/>
        <v>143385</v>
      </c>
      <c r="K12655" s="11">
        <f t="shared" si="753"/>
        <v>103394.90214393385</v>
      </c>
      <c r="L12655" s="12">
        <f t="shared" si="748"/>
        <v>217860.50137904286</v>
      </c>
      <c r="M12655" s="11">
        <f>COUNTIF(E$2:$E12655,E12655)</f>
        <v>2362</v>
      </c>
      <c r="O12655" t="str">
        <f t="shared" si="749"/>
        <v/>
      </c>
    </row>
    <row r="12656" spans="1:15" hidden="1">
      <c r="A12656" s="41" t="s">
        <v>120</v>
      </c>
      <c r="B12656" s="46">
        <v>45847</v>
      </c>
      <c r="C12656" s="8" t="s">
        <v>13</v>
      </c>
      <c r="D12656" s="8" t="s">
        <v>14</v>
      </c>
      <c r="E12656" s="8" t="s">
        <v>14</v>
      </c>
      <c r="F12656" s="9">
        <f t="shared" si="750"/>
        <v>-2700000</v>
      </c>
      <c r="G12656" s="9">
        <v>-27</v>
      </c>
      <c r="H12656" s="10">
        <v>-2919537</v>
      </c>
      <c r="I12656" s="11">
        <f t="shared" si="751"/>
        <v>14822486381.550072</v>
      </c>
      <c r="J12656" s="11">
        <f t="shared" si="752"/>
        <v>143358</v>
      </c>
      <c r="K12656" s="11">
        <f t="shared" si="753"/>
        <v>103394.90214393385</v>
      </c>
      <c r="L12656" s="12">
        <f t="shared" si="748"/>
        <v>127874.64211378573</v>
      </c>
      <c r="M12656" s="11">
        <f>COUNTIF(E$2:$E12656,E12656)</f>
        <v>2363</v>
      </c>
      <c r="O12656" t="str">
        <f t="shared" si="749"/>
        <v/>
      </c>
    </row>
    <row r="12657" spans="1:15" hidden="1">
      <c r="A12657" s="41" t="s">
        <v>120</v>
      </c>
      <c r="B12657" s="46">
        <v>45847</v>
      </c>
      <c r="C12657" s="8" t="s">
        <v>13</v>
      </c>
      <c r="D12657" s="8" t="s">
        <v>14</v>
      </c>
      <c r="E12657" s="8" t="s">
        <v>14</v>
      </c>
      <c r="F12657" s="9">
        <f t="shared" si="750"/>
        <v>-900000</v>
      </c>
      <c r="G12657" s="9">
        <v>-9</v>
      </c>
      <c r="H12657" s="10">
        <v>-973179</v>
      </c>
      <c r="I12657" s="11">
        <f t="shared" si="751"/>
        <v>14821555827.430777</v>
      </c>
      <c r="J12657" s="11">
        <f t="shared" si="752"/>
        <v>143349</v>
      </c>
      <c r="K12657" s="11">
        <f t="shared" si="753"/>
        <v>103394.90214393385</v>
      </c>
      <c r="L12657" s="12">
        <f t="shared" ref="L12657:L12720" si="754">IF(G12657&lt;0,K12657*G12657-H12657,0)</f>
        <v>42624.880704595358</v>
      </c>
      <c r="M12657" s="11">
        <f>COUNTIF(E$2:$E12657,E12657)</f>
        <v>2364</v>
      </c>
      <c r="O12657" t="str">
        <f t="shared" si="749"/>
        <v/>
      </c>
    </row>
    <row r="12658" spans="1:15" hidden="1">
      <c r="A12658" s="41" t="s">
        <v>120</v>
      </c>
      <c r="B12658" s="46">
        <v>45847</v>
      </c>
      <c r="C12658" s="8" t="s">
        <v>13</v>
      </c>
      <c r="D12658" s="8" t="s">
        <v>14</v>
      </c>
      <c r="E12658" s="8" t="s">
        <v>14</v>
      </c>
      <c r="F12658" s="9">
        <f t="shared" si="750"/>
        <v>-900000</v>
      </c>
      <c r="G12658" s="9">
        <v>-9</v>
      </c>
      <c r="H12658" s="10">
        <v>-973179</v>
      </c>
      <c r="I12658" s="11">
        <f t="shared" si="751"/>
        <v>14820625273.311481</v>
      </c>
      <c r="J12658" s="11">
        <f t="shared" si="752"/>
        <v>143340</v>
      </c>
      <c r="K12658" s="11">
        <f t="shared" si="753"/>
        <v>103394.90214393385</v>
      </c>
      <c r="L12658" s="12">
        <f t="shared" si="754"/>
        <v>42624.880704595358</v>
      </c>
      <c r="M12658" s="11">
        <f>COUNTIF(E$2:$E12658,E12658)</f>
        <v>2365</v>
      </c>
      <c r="O12658" t="str">
        <f t="shared" si="749"/>
        <v/>
      </c>
    </row>
    <row r="12659" spans="1:15" hidden="1">
      <c r="A12659" s="41" t="s">
        <v>120</v>
      </c>
      <c r="B12659" s="46">
        <v>45847</v>
      </c>
      <c r="C12659" s="8" t="s">
        <v>13</v>
      </c>
      <c r="D12659" s="8" t="s">
        <v>14</v>
      </c>
      <c r="E12659" s="8" t="s">
        <v>14</v>
      </c>
      <c r="F12659" s="9">
        <f t="shared" si="750"/>
        <v>-2000000</v>
      </c>
      <c r="G12659" s="9">
        <v>-20</v>
      </c>
      <c r="H12659" s="10">
        <v>-2162620</v>
      </c>
      <c r="I12659" s="11">
        <f t="shared" si="751"/>
        <v>14818557375.268602</v>
      </c>
      <c r="J12659" s="11">
        <f t="shared" si="752"/>
        <v>143320</v>
      </c>
      <c r="K12659" s="11">
        <f t="shared" si="753"/>
        <v>103394.90214393385</v>
      </c>
      <c r="L12659" s="12">
        <f t="shared" si="754"/>
        <v>94721.957121322863</v>
      </c>
      <c r="M12659" s="11">
        <f>COUNTIF(E$2:$E12659,E12659)</f>
        <v>2366</v>
      </c>
      <c r="O12659" t="str">
        <f t="shared" si="749"/>
        <v/>
      </c>
    </row>
    <row r="12660" spans="1:15" hidden="1">
      <c r="A12660" s="41" t="s">
        <v>120</v>
      </c>
      <c r="B12660" s="46">
        <v>45847</v>
      </c>
      <c r="C12660" s="8" t="s">
        <v>13</v>
      </c>
      <c r="D12660" s="8" t="s">
        <v>14</v>
      </c>
      <c r="E12660" s="8" t="s">
        <v>14</v>
      </c>
      <c r="F12660" s="9">
        <f t="shared" si="750"/>
        <v>-4600000</v>
      </c>
      <c r="G12660" s="9">
        <v>-46</v>
      </c>
      <c r="H12660" s="10">
        <v>-4974026</v>
      </c>
      <c r="I12660" s="11">
        <f t="shared" si="751"/>
        <v>14813801209.769981</v>
      </c>
      <c r="J12660" s="11">
        <f t="shared" si="752"/>
        <v>143274</v>
      </c>
      <c r="K12660" s="11">
        <f t="shared" si="753"/>
        <v>103394.90214393385</v>
      </c>
      <c r="L12660" s="12">
        <f t="shared" si="754"/>
        <v>217860.50137904286</v>
      </c>
      <c r="M12660" s="11">
        <f>COUNTIF(E$2:$E12660,E12660)</f>
        <v>2367</v>
      </c>
      <c r="O12660" t="str">
        <f t="shared" si="749"/>
        <v/>
      </c>
    </row>
    <row r="12661" spans="1:15" hidden="1">
      <c r="A12661" s="41" t="s">
        <v>120</v>
      </c>
      <c r="B12661" s="46">
        <v>45847</v>
      </c>
      <c r="C12661" s="8" t="s">
        <v>13</v>
      </c>
      <c r="D12661" s="8" t="s">
        <v>46</v>
      </c>
      <c r="E12661" s="8" t="s">
        <v>46</v>
      </c>
      <c r="F12661" s="9">
        <f t="shared" si="750"/>
        <v>45500000</v>
      </c>
      <c r="G12661" s="9">
        <v>455</v>
      </c>
      <c r="H12661" s="10">
        <v>47467420</v>
      </c>
      <c r="I12661" s="11">
        <f t="shared" si="751"/>
        <v>800649747.21267724</v>
      </c>
      <c r="J12661" s="11">
        <f t="shared" si="752"/>
        <v>7659</v>
      </c>
      <c r="K12661" s="11">
        <f t="shared" si="753"/>
        <v>104537.11283622892</v>
      </c>
      <c r="L12661" s="12">
        <f t="shared" si="754"/>
        <v>0</v>
      </c>
      <c r="M12661" s="11">
        <f>COUNTIF(E$2:$E12661,E12661)</f>
        <v>3795</v>
      </c>
      <c r="O12661" t="str">
        <f t="shared" si="749"/>
        <v/>
      </c>
    </row>
    <row r="12662" spans="1:15" hidden="1">
      <c r="A12662" s="41" t="s">
        <v>120</v>
      </c>
      <c r="B12662" s="46">
        <v>45847</v>
      </c>
      <c r="C12662" s="8" t="s">
        <v>13</v>
      </c>
      <c r="D12662" s="8" t="s">
        <v>14</v>
      </c>
      <c r="E12662" s="8" t="s">
        <v>14</v>
      </c>
      <c r="F12662" s="9">
        <f t="shared" si="750"/>
        <v>-9200000</v>
      </c>
      <c r="G12662" s="9">
        <v>-92</v>
      </c>
      <c r="H12662" s="10">
        <v>-9948052</v>
      </c>
      <c r="I12662" s="11">
        <f t="shared" si="751"/>
        <v>14804288878.772739</v>
      </c>
      <c r="J12662" s="11">
        <f t="shared" si="752"/>
        <v>143182</v>
      </c>
      <c r="K12662" s="11">
        <f t="shared" si="753"/>
        <v>103394.90214393385</v>
      </c>
      <c r="L12662" s="12">
        <f t="shared" si="754"/>
        <v>435721.00275808573</v>
      </c>
      <c r="M12662" s="11">
        <f>COUNTIF(E$2:$E12662,E12662)</f>
        <v>2368</v>
      </c>
      <c r="O12662" t="str">
        <f t="shared" si="749"/>
        <v/>
      </c>
    </row>
    <row r="12663" spans="1:15" hidden="1">
      <c r="A12663" s="41" t="s">
        <v>120</v>
      </c>
      <c r="B12663" s="46">
        <v>45847</v>
      </c>
      <c r="C12663" s="8" t="s">
        <v>13</v>
      </c>
      <c r="D12663" s="8" t="s">
        <v>14</v>
      </c>
      <c r="E12663" s="8" t="s">
        <v>14</v>
      </c>
      <c r="F12663" s="9">
        <f t="shared" si="750"/>
        <v>-9200000</v>
      </c>
      <c r="G12663" s="9">
        <v>-92</v>
      </c>
      <c r="H12663" s="10">
        <v>-9948052</v>
      </c>
      <c r="I12663" s="11">
        <f t="shared" si="751"/>
        <v>14794776547.775497</v>
      </c>
      <c r="J12663" s="11">
        <f t="shared" si="752"/>
        <v>143090</v>
      </c>
      <c r="K12663" s="11">
        <f t="shared" si="753"/>
        <v>103394.90214393385</v>
      </c>
      <c r="L12663" s="12">
        <f t="shared" si="754"/>
        <v>435721.00275808573</v>
      </c>
      <c r="M12663" s="11">
        <f>COUNTIF(E$2:$E12663,E12663)</f>
        <v>2369</v>
      </c>
      <c r="O12663" t="str">
        <f t="shared" si="749"/>
        <v/>
      </c>
    </row>
    <row r="12664" spans="1:15" hidden="1">
      <c r="A12664" s="41" t="s">
        <v>120</v>
      </c>
      <c r="B12664" s="46">
        <v>45847</v>
      </c>
      <c r="C12664" s="8" t="s">
        <v>13</v>
      </c>
      <c r="D12664" s="8" t="s">
        <v>14</v>
      </c>
      <c r="E12664" s="8" t="s">
        <v>14</v>
      </c>
      <c r="F12664" s="9">
        <f t="shared" si="750"/>
        <v>900000</v>
      </c>
      <c r="G12664" s="9">
        <v>9</v>
      </c>
      <c r="H12664" s="10">
        <v>975006</v>
      </c>
      <c r="I12664" s="11">
        <f t="shared" si="751"/>
        <v>14795751553.775497</v>
      </c>
      <c r="J12664" s="11">
        <f t="shared" si="752"/>
        <v>143099</v>
      </c>
      <c r="K12664" s="11">
        <f t="shared" si="753"/>
        <v>103395.21278118993</v>
      </c>
      <c r="L12664" s="12">
        <f t="shared" si="754"/>
        <v>0</v>
      </c>
      <c r="M12664" s="11">
        <f>COUNTIF(E$2:$E12664,E12664)</f>
        <v>2370</v>
      </c>
      <c r="O12664" t="str">
        <f t="shared" si="749"/>
        <v/>
      </c>
    </row>
    <row r="12665" spans="1:15" hidden="1">
      <c r="A12665" s="41" t="s">
        <v>120</v>
      </c>
      <c r="B12665" s="46">
        <v>45847</v>
      </c>
      <c r="C12665" s="8" t="s">
        <v>13</v>
      </c>
      <c r="D12665" s="8" t="s">
        <v>14</v>
      </c>
      <c r="E12665" s="8" t="s">
        <v>14</v>
      </c>
      <c r="F12665" s="9">
        <f t="shared" si="750"/>
        <v>-11100000</v>
      </c>
      <c r="G12665" s="9">
        <v>-111</v>
      </c>
      <c r="H12665" s="10">
        <v>-12002541</v>
      </c>
      <c r="I12665" s="11">
        <f t="shared" si="751"/>
        <v>14784274685.156786</v>
      </c>
      <c r="J12665" s="11">
        <f t="shared" si="752"/>
        <v>142988</v>
      </c>
      <c r="K12665" s="11">
        <f t="shared" si="753"/>
        <v>103395.21278118993</v>
      </c>
      <c r="L12665" s="12">
        <f t="shared" si="754"/>
        <v>525672.38128791749</v>
      </c>
      <c r="M12665" s="11">
        <f>COUNTIF(E$2:$E12665,E12665)</f>
        <v>2371</v>
      </c>
      <c r="O12665" t="str">
        <f t="shared" si="749"/>
        <v/>
      </c>
    </row>
    <row r="12666" spans="1:15" hidden="1">
      <c r="A12666" s="41" t="s">
        <v>120</v>
      </c>
      <c r="B12666" s="46">
        <v>45847</v>
      </c>
      <c r="C12666" s="8" t="s">
        <v>13</v>
      </c>
      <c r="D12666" s="8" t="s">
        <v>14</v>
      </c>
      <c r="E12666" s="8" t="s">
        <v>14</v>
      </c>
      <c r="F12666" s="9">
        <f t="shared" si="750"/>
        <v>-5500000</v>
      </c>
      <c r="G12666" s="9">
        <v>-55</v>
      </c>
      <c r="H12666" s="10">
        <v>-5947205</v>
      </c>
      <c r="I12666" s="11">
        <f t="shared" si="751"/>
        <v>14778587948.453821</v>
      </c>
      <c r="J12666" s="11">
        <f t="shared" si="752"/>
        <v>142933</v>
      </c>
      <c r="K12666" s="11">
        <f t="shared" si="753"/>
        <v>103395.21278118993</v>
      </c>
      <c r="L12666" s="12">
        <f t="shared" si="754"/>
        <v>260468.29703455418</v>
      </c>
      <c r="M12666" s="11">
        <f>COUNTIF(E$2:$E12666,E12666)</f>
        <v>2372</v>
      </c>
      <c r="O12666" t="str">
        <f t="shared" si="749"/>
        <v/>
      </c>
    </row>
    <row r="12667" spans="1:15" hidden="1">
      <c r="A12667" s="41" t="s">
        <v>120</v>
      </c>
      <c r="B12667" s="46">
        <v>45847</v>
      </c>
      <c r="C12667" s="8" t="s">
        <v>13</v>
      </c>
      <c r="D12667" s="8" t="s">
        <v>14</v>
      </c>
      <c r="E12667" s="8" t="s">
        <v>14</v>
      </c>
      <c r="F12667" s="9">
        <f t="shared" si="750"/>
        <v>-3600000</v>
      </c>
      <c r="G12667" s="9">
        <v>-36</v>
      </c>
      <c r="H12667" s="10">
        <v>-3892716</v>
      </c>
      <c r="I12667" s="11">
        <f t="shared" si="751"/>
        <v>14774865720.793699</v>
      </c>
      <c r="J12667" s="11">
        <f t="shared" si="752"/>
        <v>142897</v>
      </c>
      <c r="K12667" s="11">
        <f t="shared" si="753"/>
        <v>103395.21278118993</v>
      </c>
      <c r="L12667" s="12">
        <f t="shared" si="754"/>
        <v>170488.33987716259</v>
      </c>
      <c r="M12667" s="11">
        <f>COUNTIF(E$2:$E12667,E12667)</f>
        <v>2373</v>
      </c>
      <c r="O12667" t="str">
        <f t="shared" si="749"/>
        <v/>
      </c>
    </row>
    <row r="12668" spans="1:15" hidden="1">
      <c r="A12668" s="41" t="s">
        <v>120</v>
      </c>
      <c r="B12668" s="46">
        <v>45847</v>
      </c>
      <c r="C12668" s="8" t="s">
        <v>13</v>
      </c>
      <c r="D12668" s="8" t="s">
        <v>14</v>
      </c>
      <c r="E12668" s="8" t="s">
        <v>14</v>
      </c>
      <c r="F12668" s="9">
        <f t="shared" si="750"/>
        <v>-900000</v>
      </c>
      <c r="G12668" s="9">
        <v>-9</v>
      </c>
      <c r="H12668" s="10">
        <v>-973179</v>
      </c>
      <c r="I12668" s="11">
        <f t="shared" si="751"/>
        <v>14773935163.878668</v>
      </c>
      <c r="J12668" s="11">
        <f t="shared" si="752"/>
        <v>142888</v>
      </c>
      <c r="K12668" s="11">
        <f t="shared" si="753"/>
        <v>103395.21278118993</v>
      </c>
      <c r="L12668" s="12">
        <f t="shared" si="754"/>
        <v>42622.084969290649</v>
      </c>
      <c r="M12668" s="11">
        <f>COUNTIF(E$2:$E12668,E12668)</f>
        <v>2374</v>
      </c>
      <c r="O12668" t="str">
        <f t="shared" ref="O12668:O12731" si="755">IF(M12668=_xlfn.MAXIFS(M:M,D:D,D12668),"X","")</f>
        <v/>
      </c>
    </row>
    <row r="12669" spans="1:15" hidden="1">
      <c r="A12669" s="41" t="s">
        <v>120</v>
      </c>
      <c r="B12669" s="46">
        <v>45847</v>
      </c>
      <c r="C12669" s="8" t="s">
        <v>13</v>
      </c>
      <c r="D12669" s="8" t="s">
        <v>14</v>
      </c>
      <c r="E12669" s="8" t="s">
        <v>14</v>
      </c>
      <c r="F12669" s="9">
        <f t="shared" si="750"/>
        <v>-75900000</v>
      </c>
      <c r="G12669" s="9">
        <v>-759</v>
      </c>
      <c r="H12669" s="10">
        <v>-82071429</v>
      </c>
      <c r="I12669" s="11">
        <f t="shared" si="751"/>
        <v>14695458197.377745</v>
      </c>
      <c r="J12669" s="11">
        <f t="shared" si="752"/>
        <v>142129</v>
      </c>
      <c r="K12669" s="11">
        <f t="shared" si="753"/>
        <v>103395.21278118993</v>
      </c>
      <c r="L12669" s="12">
        <f t="shared" si="754"/>
        <v>3594462.4990768433</v>
      </c>
      <c r="M12669" s="11">
        <f>COUNTIF(E$2:$E12669,E12669)</f>
        <v>2375</v>
      </c>
      <c r="O12669" t="str">
        <f t="shared" si="755"/>
        <v/>
      </c>
    </row>
    <row r="12670" spans="1:15" hidden="1">
      <c r="A12670" s="41" t="s">
        <v>120</v>
      </c>
      <c r="B12670" s="46">
        <v>45847</v>
      </c>
      <c r="C12670" s="8" t="s">
        <v>13</v>
      </c>
      <c r="D12670" s="8" t="s">
        <v>14</v>
      </c>
      <c r="E12670" s="8" t="s">
        <v>14</v>
      </c>
      <c r="F12670" s="9">
        <f t="shared" si="750"/>
        <v>-8300000</v>
      </c>
      <c r="G12670" s="9">
        <v>-83</v>
      </c>
      <c r="H12670" s="10">
        <v>-8974873</v>
      </c>
      <c r="I12670" s="11">
        <f t="shared" si="751"/>
        <v>14686876394.716906</v>
      </c>
      <c r="J12670" s="11">
        <f t="shared" si="752"/>
        <v>142046</v>
      </c>
      <c r="K12670" s="11">
        <f t="shared" si="753"/>
        <v>103395.21278118993</v>
      </c>
      <c r="L12670" s="12">
        <f t="shared" si="754"/>
        <v>393070.33916123584</v>
      </c>
      <c r="M12670" s="11">
        <f>COUNTIF(E$2:$E12670,E12670)</f>
        <v>2376</v>
      </c>
      <c r="O12670" t="str">
        <f t="shared" si="755"/>
        <v/>
      </c>
    </row>
    <row r="12671" spans="1:15" hidden="1">
      <c r="A12671" s="41" t="s">
        <v>120</v>
      </c>
      <c r="B12671" s="46">
        <v>45847</v>
      </c>
      <c r="C12671" s="8" t="s">
        <v>13</v>
      </c>
      <c r="D12671" s="8" t="s">
        <v>14</v>
      </c>
      <c r="E12671" s="8" t="s">
        <v>14</v>
      </c>
      <c r="F12671" s="9">
        <f t="shared" si="750"/>
        <v>-4600000</v>
      </c>
      <c r="G12671" s="9">
        <v>-46</v>
      </c>
      <c r="H12671" s="10">
        <v>-4974026</v>
      </c>
      <c r="I12671" s="11">
        <f t="shared" si="751"/>
        <v>14682120214.92897</v>
      </c>
      <c r="J12671" s="11">
        <f t="shared" si="752"/>
        <v>142000</v>
      </c>
      <c r="K12671" s="11">
        <f t="shared" si="753"/>
        <v>103395.21278118993</v>
      </c>
      <c r="L12671" s="12">
        <f t="shared" si="754"/>
        <v>217846.21206526365</v>
      </c>
      <c r="M12671" s="11">
        <f>COUNTIF(E$2:$E12671,E12671)</f>
        <v>2377</v>
      </c>
      <c r="O12671" t="str">
        <f t="shared" si="755"/>
        <v/>
      </c>
    </row>
    <row r="12672" spans="1:15" hidden="1">
      <c r="A12672" s="41" t="s">
        <v>120</v>
      </c>
      <c r="B12672" s="46">
        <v>45847</v>
      </c>
      <c r="C12672" s="8" t="s">
        <v>13</v>
      </c>
      <c r="D12672" s="8" t="s">
        <v>14</v>
      </c>
      <c r="E12672" s="8" t="s">
        <v>14</v>
      </c>
      <c r="F12672" s="9">
        <f t="shared" si="750"/>
        <v>-1600000</v>
      </c>
      <c r="G12672" s="9">
        <v>-16</v>
      </c>
      <c r="H12672" s="10">
        <v>-1730096</v>
      </c>
      <c r="I12672" s="11">
        <f t="shared" si="751"/>
        <v>14680465891.524471</v>
      </c>
      <c r="J12672" s="11">
        <f t="shared" si="752"/>
        <v>141984</v>
      </c>
      <c r="K12672" s="11">
        <f t="shared" si="753"/>
        <v>103395.21278118993</v>
      </c>
      <c r="L12672" s="12">
        <f t="shared" si="754"/>
        <v>75772.595500961179</v>
      </c>
      <c r="M12672" s="11">
        <f>COUNTIF(E$2:$E12672,E12672)</f>
        <v>2378</v>
      </c>
      <c r="O12672" t="str">
        <f t="shared" si="755"/>
        <v/>
      </c>
    </row>
    <row r="12673" spans="1:15" hidden="1">
      <c r="A12673" s="41" t="s">
        <v>120</v>
      </c>
      <c r="B12673" s="46">
        <v>45847</v>
      </c>
      <c r="C12673" s="8" t="s">
        <v>13</v>
      </c>
      <c r="D12673" s="8" t="s">
        <v>14</v>
      </c>
      <c r="E12673" s="8" t="s">
        <v>14</v>
      </c>
      <c r="F12673" s="9">
        <f t="shared" si="750"/>
        <v>-4600000</v>
      </c>
      <c r="G12673" s="9">
        <v>-46</v>
      </c>
      <c r="H12673" s="10">
        <v>-4974026</v>
      </c>
      <c r="I12673" s="11">
        <f t="shared" si="751"/>
        <v>14675709711.736536</v>
      </c>
      <c r="J12673" s="11">
        <f t="shared" si="752"/>
        <v>141938</v>
      </c>
      <c r="K12673" s="11">
        <f t="shared" si="753"/>
        <v>103395.21278118993</v>
      </c>
      <c r="L12673" s="12">
        <f t="shared" si="754"/>
        <v>217846.21206526365</v>
      </c>
      <c r="M12673" s="11">
        <f>COUNTIF(E$2:$E12673,E12673)</f>
        <v>2379</v>
      </c>
      <c r="O12673" t="str">
        <f t="shared" si="755"/>
        <v/>
      </c>
    </row>
    <row r="12674" spans="1:15" hidden="1">
      <c r="A12674" s="41" t="s">
        <v>120</v>
      </c>
      <c r="B12674" s="46">
        <v>45847</v>
      </c>
      <c r="C12674" s="8" t="s">
        <v>13</v>
      </c>
      <c r="D12674" s="8" t="s">
        <v>14</v>
      </c>
      <c r="E12674" s="8" t="s">
        <v>14</v>
      </c>
      <c r="F12674" s="9">
        <f t="shared" si="750"/>
        <v>-9200000</v>
      </c>
      <c r="G12674" s="9">
        <v>-92</v>
      </c>
      <c r="H12674" s="10">
        <v>-9948052</v>
      </c>
      <c r="I12674" s="11">
        <f t="shared" si="751"/>
        <v>14666197352.160667</v>
      </c>
      <c r="J12674" s="11">
        <f t="shared" si="752"/>
        <v>141846</v>
      </c>
      <c r="K12674" s="11">
        <f t="shared" si="753"/>
        <v>103395.21278118993</v>
      </c>
      <c r="L12674" s="12">
        <f t="shared" si="754"/>
        <v>435692.4241305273</v>
      </c>
      <c r="M12674" s="11">
        <f>COUNTIF(E$2:$E12674,E12674)</f>
        <v>2380</v>
      </c>
      <c r="O12674" t="str">
        <f t="shared" si="755"/>
        <v/>
      </c>
    </row>
    <row r="12675" spans="1:15" hidden="1">
      <c r="A12675" s="41" t="s">
        <v>120</v>
      </c>
      <c r="B12675" s="46">
        <v>45847</v>
      </c>
      <c r="C12675" s="8" t="s">
        <v>13</v>
      </c>
      <c r="D12675" s="8" t="s">
        <v>14</v>
      </c>
      <c r="E12675" s="8" t="s">
        <v>14</v>
      </c>
      <c r="F12675" s="9">
        <f t="shared" si="750"/>
        <v>900000</v>
      </c>
      <c r="G12675" s="9">
        <v>9</v>
      </c>
      <c r="H12675" s="10">
        <v>970434</v>
      </c>
      <c r="I12675" s="11">
        <f t="shared" si="751"/>
        <v>14667167786.160667</v>
      </c>
      <c r="J12675" s="11">
        <f t="shared" si="752"/>
        <v>141855</v>
      </c>
      <c r="K12675" s="11">
        <f t="shared" si="753"/>
        <v>103395.49389278254</v>
      </c>
      <c r="L12675" s="12">
        <f t="shared" si="754"/>
        <v>0</v>
      </c>
      <c r="M12675" s="11">
        <f>COUNTIF(E$2:$E12675,E12675)</f>
        <v>2381</v>
      </c>
      <c r="O12675" t="str">
        <f t="shared" si="755"/>
        <v/>
      </c>
    </row>
    <row r="12676" spans="1:15" hidden="1">
      <c r="A12676" s="41" t="s">
        <v>120</v>
      </c>
      <c r="B12676" s="46">
        <v>45847</v>
      </c>
      <c r="C12676" s="8" t="s">
        <v>13</v>
      </c>
      <c r="D12676" s="8" t="s">
        <v>14</v>
      </c>
      <c r="E12676" s="8" t="s">
        <v>14</v>
      </c>
      <c r="F12676" s="9">
        <f t="shared" si="750"/>
        <v>-6100000</v>
      </c>
      <c r="G12676" s="9">
        <v>-61</v>
      </c>
      <c r="H12676" s="10">
        <v>-6595991</v>
      </c>
      <c r="I12676" s="11">
        <f t="shared" si="751"/>
        <v>14660860661.033207</v>
      </c>
      <c r="J12676" s="11">
        <f t="shared" si="752"/>
        <v>141794</v>
      </c>
      <c r="K12676" s="11">
        <f t="shared" si="753"/>
        <v>103395.49389278254</v>
      </c>
      <c r="L12676" s="12">
        <f t="shared" si="754"/>
        <v>288865.87254026532</v>
      </c>
      <c r="M12676" s="11">
        <f>COUNTIF(E$2:$E12676,E12676)</f>
        <v>2382</v>
      </c>
      <c r="O12676" t="str">
        <f t="shared" si="755"/>
        <v/>
      </c>
    </row>
    <row r="12677" spans="1:15" hidden="1">
      <c r="A12677" s="41" t="s">
        <v>120</v>
      </c>
      <c r="B12677" s="46">
        <v>45847</v>
      </c>
      <c r="C12677" s="8" t="s">
        <v>13</v>
      </c>
      <c r="D12677" s="8" t="s">
        <v>14</v>
      </c>
      <c r="E12677" s="8" t="s">
        <v>14</v>
      </c>
      <c r="F12677" s="9">
        <f t="shared" si="750"/>
        <v>-20300000</v>
      </c>
      <c r="G12677" s="9">
        <v>-203</v>
      </c>
      <c r="H12677" s="10">
        <v>-21950593</v>
      </c>
      <c r="I12677" s="11">
        <f t="shared" si="751"/>
        <v>14639871375.772972</v>
      </c>
      <c r="J12677" s="11">
        <f t="shared" si="752"/>
        <v>141591</v>
      </c>
      <c r="K12677" s="11">
        <f t="shared" si="753"/>
        <v>103395.49389278254</v>
      </c>
      <c r="L12677" s="12">
        <f t="shared" si="754"/>
        <v>961307.73976514488</v>
      </c>
      <c r="M12677" s="11">
        <f>COUNTIF(E$2:$E12677,E12677)</f>
        <v>2383</v>
      </c>
      <c r="O12677" t="str">
        <f t="shared" si="755"/>
        <v/>
      </c>
    </row>
    <row r="12678" spans="1:15" hidden="1">
      <c r="A12678" s="41" t="s">
        <v>120</v>
      </c>
      <c r="B12678" s="46">
        <v>45847</v>
      </c>
      <c r="C12678" s="8" t="s">
        <v>13</v>
      </c>
      <c r="D12678" s="8" t="s">
        <v>14</v>
      </c>
      <c r="E12678" s="8" t="s">
        <v>14</v>
      </c>
      <c r="F12678" s="9">
        <f t="shared" si="750"/>
        <v>-10100000</v>
      </c>
      <c r="G12678" s="9">
        <v>-101</v>
      </c>
      <c r="H12678" s="10">
        <v>-10921231</v>
      </c>
      <c r="I12678" s="11">
        <f t="shared" si="751"/>
        <v>14629428430.889801</v>
      </c>
      <c r="J12678" s="11">
        <f t="shared" si="752"/>
        <v>141490</v>
      </c>
      <c r="K12678" s="11">
        <f t="shared" si="753"/>
        <v>103395.49389278254</v>
      </c>
      <c r="L12678" s="12">
        <f t="shared" si="754"/>
        <v>478286.11682896316</v>
      </c>
      <c r="M12678" s="11">
        <f>COUNTIF(E$2:$E12678,E12678)</f>
        <v>2384</v>
      </c>
      <c r="O12678" t="str">
        <f t="shared" si="755"/>
        <v/>
      </c>
    </row>
    <row r="12679" spans="1:15" hidden="1">
      <c r="A12679" s="41" t="s">
        <v>120</v>
      </c>
      <c r="B12679" s="46">
        <v>45847</v>
      </c>
      <c r="C12679" s="8" t="s">
        <v>13</v>
      </c>
      <c r="D12679" s="8" t="s">
        <v>14</v>
      </c>
      <c r="E12679" s="8" t="s">
        <v>14</v>
      </c>
      <c r="F12679" s="9">
        <f t="shared" si="750"/>
        <v>-12300000</v>
      </c>
      <c r="G12679" s="9">
        <v>-123</v>
      </c>
      <c r="H12679" s="10">
        <v>-13300113</v>
      </c>
      <c r="I12679" s="11">
        <f t="shared" si="751"/>
        <v>14616710785.140989</v>
      </c>
      <c r="J12679" s="11">
        <f t="shared" si="752"/>
        <v>141367</v>
      </c>
      <c r="K12679" s="11">
        <f t="shared" si="753"/>
        <v>103395.49389278254</v>
      </c>
      <c r="L12679" s="12">
        <f t="shared" si="754"/>
        <v>582467.25118774734</v>
      </c>
      <c r="M12679" s="11">
        <f>COUNTIF(E$2:$E12679,E12679)</f>
        <v>2385</v>
      </c>
      <c r="O12679" t="str">
        <f t="shared" si="755"/>
        <v/>
      </c>
    </row>
    <row r="12680" spans="1:15" hidden="1">
      <c r="A12680" s="41" t="s">
        <v>120</v>
      </c>
      <c r="B12680" s="46">
        <v>45847</v>
      </c>
      <c r="C12680" s="8" t="s">
        <v>13</v>
      </c>
      <c r="D12680" s="8" t="s">
        <v>14</v>
      </c>
      <c r="E12680" s="8" t="s">
        <v>14</v>
      </c>
      <c r="F12680" s="9">
        <f t="shared" si="750"/>
        <v>-111000000</v>
      </c>
      <c r="G12680" s="9">
        <v>-1110</v>
      </c>
      <c r="H12680" s="10">
        <v>-120025410</v>
      </c>
      <c r="I12680" s="11">
        <f t="shared" si="751"/>
        <v>14501941786.92</v>
      </c>
      <c r="J12680" s="11">
        <f t="shared" si="752"/>
        <v>140257</v>
      </c>
      <c r="K12680" s="11">
        <f t="shared" si="753"/>
        <v>103395.49389278254</v>
      </c>
      <c r="L12680" s="12">
        <f t="shared" si="754"/>
        <v>5256411.7790113837</v>
      </c>
      <c r="M12680" s="11">
        <f>COUNTIF(E$2:$E12680,E12680)</f>
        <v>2386</v>
      </c>
      <c r="O12680" t="str">
        <f t="shared" si="755"/>
        <v/>
      </c>
    </row>
    <row r="12681" spans="1:15" hidden="1">
      <c r="A12681" s="41" t="s">
        <v>120</v>
      </c>
      <c r="B12681" s="46">
        <v>45847</v>
      </c>
      <c r="C12681" s="8" t="s">
        <v>13</v>
      </c>
      <c r="D12681" s="8" t="s">
        <v>14</v>
      </c>
      <c r="E12681" s="8" t="s">
        <v>14</v>
      </c>
      <c r="F12681" s="9">
        <f t="shared" si="750"/>
        <v>-900000</v>
      </c>
      <c r="G12681" s="9">
        <v>-9</v>
      </c>
      <c r="H12681" s="10">
        <v>-973179</v>
      </c>
      <c r="I12681" s="11">
        <f t="shared" si="751"/>
        <v>14501011227.474964</v>
      </c>
      <c r="J12681" s="11">
        <f t="shared" si="752"/>
        <v>140248</v>
      </c>
      <c r="K12681" s="11">
        <f t="shared" si="753"/>
        <v>103395.49389278254</v>
      </c>
      <c r="L12681" s="12">
        <f t="shared" si="754"/>
        <v>42619.55496495706</v>
      </c>
      <c r="M12681" s="11">
        <f>COUNTIF(E$2:$E12681,E12681)</f>
        <v>2387</v>
      </c>
      <c r="O12681" t="str">
        <f t="shared" si="755"/>
        <v/>
      </c>
    </row>
    <row r="12682" spans="1:15" hidden="1">
      <c r="A12682" s="41" t="s">
        <v>120</v>
      </c>
      <c r="B12682" s="46">
        <v>45847</v>
      </c>
      <c r="C12682" s="8" t="s">
        <v>13</v>
      </c>
      <c r="D12682" s="8" t="s">
        <v>14</v>
      </c>
      <c r="E12682" s="8" t="s">
        <v>14</v>
      </c>
      <c r="F12682" s="9">
        <f t="shared" si="750"/>
        <v>-900000</v>
      </c>
      <c r="G12682" s="9">
        <v>-9</v>
      </c>
      <c r="H12682" s="10">
        <v>-973179</v>
      </c>
      <c r="I12682" s="11">
        <f t="shared" si="751"/>
        <v>14500080668.029928</v>
      </c>
      <c r="J12682" s="11">
        <f t="shared" si="752"/>
        <v>140239</v>
      </c>
      <c r="K12682" s="11">
        <f t="shared" si="753"/>
        <v>103395.49389278254</v>
      </c>
      <c r="L12682" s="12">
        <f t="shared" si="754"/>
        <v>42619.55496495706</v>
      </c>
      <c r="M12682" s="11">
        <f>COUNTIF(E$2:$E12682,E12682)</f>
        <v>2388</v>
      </c>
      <c r="O12682" t="str">
        <f t="shared" si="755"/>
        <v/>
      </c>
    </row>
    <row r="12683" spans="1:15" hidden="1">
      <c r="A12683" s="41" t="s">
        <v>120</v>
      </c>
      <c r="B12683" s="46">
        <v>45847</v>
      </c>
      <c r="C12683" s="8" t="s">
        <v>13</v>
      </c>
      <c r="D12683" s="8" t="s">
        <v>14</v>
      </c>
      <c r="E12683" s="8" t="s">
        <v>14</v>
      </c>
      <c r="F12683" s="9">
        <f t="shared" si="750"/>
        <v>-1500000</v>
      </c>
      <c r="G12683" s="9">
        <v>-15</v>
      </c>
      <c r="H12683" s="10">
        <v>-1621965</v>
      </c>
      <c r="I12683" s="11">
        <f t="shared" si="751"/>
        <v>14498529735.621536</v>
      </c>
      <c r="J12683" s="11">
        <f t="shared" si="752"/>
        <v>140224</v>
      </c>
      <c r="K12683" s="11">
        <f t="shared" si="753"/>
        <v>103395.49389278254</v>
      </c>
      <c r="L12683" s="12">
        <f t="shared" si="754"/>
        <v>71032.591608261922</v>
      </c>
      <c r="M12683" s="11">
        <f>COUNTIF(E$2:$E12683,E12683)</f>
        <v>2389</v>
      </c>
      <c r="O12683" t="str">
        <f t="shared" si="755"/>
        <v/>
      </c>
    </row>
    <row r="12684" spans="1:15" hidden="1">
      <c r="A12684" s="41" t="s">
        <v>120</v>
      </c>
      <c r="B12684" s="46">
        <v>45847</v>
      </c>
      <c r="C12684" s="8" t="s">
        <v>13</v>
      </c>
      <c r="D12684" s="8" t="s">
        <v>46</v>
      </c>
      <c r="E12684" s="8" t="s">
        <v>46</v>
      </c>
      <c r="F12684" s="9">
        <f t="shared" si="750"/>
        <v>18100000</v>
      </c>
      <c r="G12684" s="9">
        <v>181</v>
      </c>
      <c r="H12684" s="10">
        <v>18947080</v>
      </c>
      <c r="I12684" s="11">
        <f t="shared" si="751"/>
        <v>819596827.21267724</v>
      </c>
      <c r="J12684" s="11">
        <f t="shared" si="752"/>
        <v>7840</v>
      </c>
      <c r="K12684" s="11">
        <f t="shared" si="753"/>
        <v>104540.41163427006</v>
      </c>
      <c r="L12684" s="12">
        <f t="shared" si="754"/>
        <v>0</v>
      </c>
      <c r="M12684" s="11">
        <f>COUNTIF(E$2:$E12684,E12684)</f>
        <v>3796</v>
      </c>
      <c r="O12684" t="str">
        <f t="shared" si="755"/>
        <v/>
      </c>
    </row>
    <row r="12685" spans="1:15" hidden="1">
      <c r="A12685" s="41" t="s">
        <v>120</v>
      </c>
      <c r="B12685" s="46">
        <v>45847</v>
      </c>
      <c r="C12685" s="8" t="s">
        <v>13</v>
      </c>
      <c r="D12685" s="8" t="s">
        <v>14</v>
      </c>
      <c r="E12685" s="8" t="s">
        <v>14</v>
      </c>
      <c r="F12685" s="9">
        <f t="shared" si="750"/>
        <v>-18500000</v>
      </c>
      <c r="G12685" s="9">
        <v>-185</v>
      </c>
      <c r="H12685" s="10">
        <v>-20004235</v>
      </c>
      <c r="I12685" s="11">
        <f t="shared" si="751"/>
        <v>14479401569.251371</v>
      </c>
      <c r="J12685" s="11">
        <f t="shared" si="752"/>
        <v>140039</v>
      </c>
      <c r="K12685" s="11">
        <f t="shared" si="753"/>
        <v>103395.49389278254</v>
      </c>
      <c r="L12685" s="12">
        <f t="shared" si="754"/>
        <v>876068.62983522937</v>
      </c>
      <c r="M12685" s="11">
        <f>COUNTIF(E$2:$E12685,E12685)</f>
        <v>2390</v>
      </c>
      <c r="O12685" t="str">
        <f t="shared" si="755"/>
        <v/>
      </c>
    </row>
    <row r="12686" spans="1:15" hidden="1">
      <c r="A12686" s="41" t="s">
        <v>120</v>
      </c>
      <c r="B12686" s="46">
        <v>45847</v>
      </c>
      <c r="C12686" s="8" t="s">
        <v>13</v>
      </c>
      <c r="D12686" s="8" t="s">
        <v>14</v>
      </c>
      <c r="E12686" s="8" t="s">
        <v>14</v>
      </c>
      <c r="F12686" s="9">
        <f t="shared" si="750"/>
        <v>-3600000</v>
      </c>
      <c r="G12686" s="9">
        <v>-36</v>
      </c>
      <c r="H12686" s="10">
        <v>-3892716</v>
      </c>
      <c r="I12686" s="11">
        <f t="shared" si="751"/>
        <v>14475679331.471231</v>
      </c>
      <c r="J12686" s="11">
        <f t="shared" si="752"/>
        <v>140003</v>
      </c>
      <c r="K12686" s="11">
        <f t="shared" si="753"/>
        <v>103395.49389278254</v>
      </c>
      <c r="L12686" s="12">
        <f t="shared" si="754"/>
        <v>170478.21985982824</v>
      </c>
      <c r="M12686" s="11">
        <f>COUNTIF(E$2:$E12686,E12686)</f>
        <v>2391</v>
      </c>
      <c r="O12686" t="str">
        <f t="shared" si="755"/>
        <v/>
      </c>
    </row>
    <row r="12687" spans="1:15" hidden="1">
      <c r="A12687" s="41" t="s">
        <v>120</v>
      </c>
      <c r="B12687" s="46">
        <v>45847</v>
      </c>
      <c r="C12687" s="8" t="s">
        <v>13</v>
      </c>
      <c r="D12687" s="8" t="s">
        <v>14</v>
      </c>
      <c r="E12687" s="8" t="s">
        <v>14</v>
      </c>
      <c r="F12687" s="9">
        <f t="shared" si="750"/>
        <v>-1800000</v>
      </c>
      <c r="G12687" s="9">
        <v>-18</v>
      </c>
      <c r="H12687" s="10">
        <v>-1946358</v>
      </c>
      <c r="I12687" s="11">
        <f t="shared" si="751"/>
        <v>14473818212.581161</v>
      </c>
      <c r="J12687" s="11">
        <f t="shared" si="752"/>
        <v>139985</v>
      </c>
      <c r="K12687" s="11">
        <f t="shared" si="753"/>
        <v>103395.49389278254</v>
      </c>
      <c r="L12687" s="12">
        <f t="shared" si="754"/>
        <v>85239.109929914121</v>
      </c>
      <c r="M12687" s="11">
        <f>COUNTIF(E$2:$E12687,E12687)</f>
        <v>2392</v>
      </c>
      <c r="O12687" t="str">
        <f t="shared" si="755"/>
        <v/>
      </c>
    </row>
    <row r="12688" spans="1:15" hidden="1">
      <c r="A12688" s="41" t="s">
        <v>120</v>
      </c>
      <c r="B12688" s="46">
        <v>45847</v>
      </c>
      <c r="C12688" s="8" t="s">
        <v>13</v>
      </c>
      <c r="D12688" s="8" t="s">
        <v>14</v>
      </c>
      <c r="E12688" s="8" t="s">
        <v>14</v>
      </c>
      <c r="F12688" s="9">
        <f t="shared" si="750"/>
        <v>-24000000</v>
      </c>
      <c r="G12688" s="9">
        <v>-240</v>
      </c>
      <c r="H12688" s="10">
        <v>-25951440</v>
      </c>
      <c r="I12688" s="11">
        <f t="shared" si="751"/>
        <v>14449003294.046894</v>
      </c>
      <c r="J12688" s="11">
        <f t="shared" si="752"/>
        <v>139745</v>
      </c>
      <c r="K12688" s="11">
        <f t="shared" si="753"/>
        <v>103395.49389278254</v>
      </c>
      <c r="L12688" s="12">
        <f t="shared" si="754"/>
        <v>1136521.4657321908</v>
      </c>
      <c r="M12688" s="11">
        <f>COUNTIF(E$2:$E12688,E12688)</f>
        <v>2393</v>
      </c>
      <c r="O12688" t="str">
        <f t="shared" si="755"/>
        <v/>
      </c>
    </row>
    <row r="12689" spans="1:15" hidden="1">
      <c r="A12689" s="41" t="s">
        <v>120</v>
      </c>
      <c r="B12689" s="46">
        <v>45847</v>
      </c>
      <c r="C12689" s="8" t="s">
        <v>13</v>
      </c>
      <c r="D12689" s="8" t="s">
        <v>14</v>
      </c>
      <c r="E12689" s="8" t="s">
        <v>14</v>
      </c>
      <c r="F12689" s="9">
        <f t="shared" si="750"/>
        <v>-900000</v>
      </c>
      <c r="G12689" s="9">
        <v>-9</v>
      </c>
      <c r="H12689" s="10">
        <v>-973179</v>
      </c>
      <c r="I12689" s="11">
        <f t="shared" si="751"/>
        <v>14448072734.601858</v>
      </c>
      <c r="J12689" s="11">
        <f t="shared" si="752"/>
        <v>139736</v>
      </c>
      <c r="K12689" s="11">
        <f t="shared" si="753"/>
        <v>103395.49389278254</v>
      </c>
      <c r="L12689" s="12">
        <f t="shared" si="754"/>
        <v>42619.55496495706</v>
      </c>
      <c r="M12689" s="11">
        <f>COUNTIF(E$2:$E12689,E12689)</f>
        <v>2394</v>
      </c>
      <c r="O12689" t="str">
        <f t="shared" si="755"/>
        <v/>
      </c>
    </row>
    <row r="12690" spans="1:15" hidden="1">
      <c r="A12690" s="41" t="s">
        <v>120</v>
      </c>
      <c r="B12690" s="46">
        <v>45847</v>
      </c>
      <c r="C12690" s="8" t="s">
        <v>13</v>
      </c>
      <c r="D12690" s="8" t="s">
        <v>14</v>
      </c>
      <c r="E12690" s="8" t="s">
        <v>14</v>
      </c>
      <c r="F12690" s="9">
        <f t="shared" si="750"/>
        <v>-96000000</v>
      </c>
      <c r="G12690" s="9">
        <v>-960</v>
      </c>
      <c r="H12690" s="10">
        <v>-103805760</v>
      </c>
      <c r="I12690" s="11">
        <f t="shared" si="751"/>
        <v>14348813060.464787</v>
      </c>
      <c r="J12690" s="11">
        <f t="shared" si="752"/>
        <v>138776</v>
      </c>
      <c r="K12690" s="11">
        <f t="shared" si="753"/>
        <v>103395.49389278254</v>
      </c>
      <c r="L12690" s="12">
        <f t="shared" si="754"/>
        <v>4546085.862928763</v>
      </c>
      <c r="M12690" s="11">
        <f>COUNTIF(E$2:$E12690,E12690)</f>
        <v>2395</v>
      </c>
      <c r="O12690" t="str">
        <f t="shared" si="755"/>
        <v/>
      </c>
    </row>
    <row r="12691" spans="1:15" hidden="1">
      <c r="A12691" s="41" t="s">
        <v>120</v>
      </c>
      <c r="B12691" s="46">
        <v>45847</v>
      </c>
      <c r="C12691" s="8" t="s">
        <v>13</v>
      </c>
      <c r="D12691" s="8" t="s">
        <v>14</v>
      </c>
      <c r="E12691" s="8" t="s">
        <v>14</v>
      </c>
      <c r="F12691" s="9">
        <f t="shared" si="750"/>
        <v>-130200000</v>
      </c>
      <c r="G12691" s="9">
        <v>-1302</v>
      </c>
      <c r="H12691" s="10">
        <v>-140786562</v>
      </c>
      <c r="I12691" s="11">
        <f t="shared" si="751"/>
        <v>14214192127.416384</v>
      </c>
      <c r="J12691" s="11">
        <f t="shared" si="752"/>
        <v>137474</v>
      </c>
      <c r="K12691" s="11">
        <f t="shared" si="753"/>
        <v>103395.49389278254</v>
      </c>
      <c r="L12691" s="12">
        <f t="shared" si="754"/>
        <v>6165628.9515971243</v>
      </c>
      <c r="M12691" s="11">
        <f>COUNTIF(E$2:$E12691,E12691)</f>
        <v>2396</v>
      </c>
      <c r="O12691" t="str">
        <f t="shared" si="755"/>
        <v/>
      </c>
    </row>
    <row r="12692" spans="1:15" hidden="1">
      <c r="A12692" s="41" t="s">
        <v>120</v>
      </c>
      <c r="B12692" s="46">
        <v>45847</v>
      </c>
      <c r="C12692" s="8" t="s">
        <v>13</v>
      </c>
      <c r="D12692" s="8" t="s">
        <v>14</v>
      </c>
      <c r="E12692" s="8" t="s">
        <v>14</v>
      </c>
      <c r="F12692" s="9">
        <f t="shared" si="750"/>
        <v>-184800000</v>
      </c>
      <c r="G12692" s="9">
        <v>-1848</v>
      </c>
      <c r="H12692" s="10">
        <v>-199826088</v>
      </c>
      <c r="I12692" s="11">
        <f t="shared" si="751"/>
        <v>14023117254.702522</v>
      </c>
      <c r="J12692" s="11">
        <f t="shared" si="752"/>
        <v>135626</v>
      </c>
      <c r="K12692" s="11">
        <f t="shared" si="753"/>
        <v>103395.49389278254</v>
      </c>
      <c r="L12692" s="12">
        <f t="shared" si="754"/>
        <v>8751215.2861378491</v>
      </c>
      <c r="M12692" s="11">
        <f>COUNTIF(E$2:$E12692,E12692)</f>
        <v>2397</v>
      </c>
      <c r="O12692" t="str">
        <f t="shared" si="755"/>
        <v/>
      </c>
    </row>
    <row r="12693" spans="1:15" hidden="1">
      <c r="A12693" s="41" t="s">
        <v>120</v>
      </c>
      <c r="B12693" s="46">
        <v>45847</v>
      </c>
      <c r="C12693" s="8" t="s">
        <v>13</v>
      </c>
      <c r="D12693" s="8" t="s">
        <v>15</v>
      </c>
      <c r="E12693" s="8" t="s">
        <v>15</v>
      </c>
      <c r="F12693" s="9">
        <f t="shared" si="750"/>
        <v>273000000</v>
      </c>
      <c r="G12693" s="9">
        <v>2730</v>
      </c>
      <c r="H12693" s="10">
        <v>300215370</v>
      </c>
      <c r="I12693" s="11">
        <f t="shared" si="751"/>
        <v>1723018346.1447833</v>
      </c>
      <c r="J12693" s="11">
        <f t="shared" si="752"/>
        <v>15783</v>
      </c>
      <c r="K12693" s="11">
        <f t="shared" si="753"/>
        <v>109169.25465024287</v>
      </c>
      <c r="L12693" s="12">
        <f t="shared" si="754"/>
        <v>0</v>
      </c>
      <c r="M12693" s="11">
        <f>COUNTIF(E$2:$E12693,E12693)</f>
        <v>3908</v>
      </c>
      <c r="O12693" t="str">
        <f t="shared" si="755"/>
        <v/>
      </c>
    </row>
    <row r="12694" spans="1:15" hidden="1">
      <c r="A12694" s="41" t="s">
        <v>120</v>
      </c>
      <c r="B12694" s="46">
        <v>45847</v>
      </c>
      <c r="C12694" s="8" t="s">
        <v>13</v>
      </c>
      <c r="D12694" s="8" t="s">
        <v>14</v>
      </c>
      <c r="E12694" s="8" t="s">
        <v>14</v>
      </c>
      <c r="F12694" s="9">
        <f t="shared" si="750"/>
        <v>-13800000</v>
      </c>
      <c r="G12694" s="9">
        <v>-138</v>
      </c>
      <c r="H12694" s="10">
        <v>-14922078</v>
      </c>
      <c r="I12694" s="11">
        <f t="shared" si="751"/>
        <v>14008848676.545319</v>
      </c>
      <c r="J12694" s="11">
        <f t="shared" si="752"/>
        <v>135488</v>
      </c>
      <c r="K12694" s="11">
        <f t="shared" si="753"/>
        <v>103395.49389278254</v>
      </c>
      <c r="L12694" s="12">
        <f t="shared" si="754"/>
        <v>653499.84279600903</v>
      </c>
      <c r="M12694" s="11">
        <f>COUNTIF(E$2:$E12694,E12694)</f>
        <v>2398</v>
      </c>
      <c r="O12694" t="str">
        <f t="shared" si="755"/>
        <v/>
      </c>
    </row>
    <row r="12695" spans="1:15" hidden="1">
      <c r="A12695" s="41" t="s">
        <v>120</v>
      </c>
      <c r="B12695" s="46">
        <v>45847</v>
      </c>
      <c r="C12695" s="8" t="s">
        <v>13</v>
      </c>
      <c r="D12695" s="8" t="s">
        <v>14</v>
      </c>
      <c r="E12695" s="8" t="s">
        <v>14</v>
      </c>
      <c r="F12695" s="9">
        <f t="shared" si="750"/>
        <v>-900000</v>
      </c>
      <c r="G12695" s="9">
        <v>-9</v>
      </c>
      <c r="H12695" s="10">
        <v>-973179</v>
      </c>
      <c r="I12695" s="11">
        <f t="shared" si="751"/>
        <v>14007918117.100283</v>
      </c>
      <c r="J12695" s="11">
        <f t="shared" si="752"/>
        <v>135479</v>
      </c>
      <c r="K12695" s="11">
        <f t="shared" si="753"/>
        <v>103395.49389278254</v>
      </c>
      <c r="L12695" s="12">
        <f t="shared" si="754"/>
        <v>42619.55496495706</v>
      </c>
      <c r="M12695" s="11">
        <f>COUNTIF(E$2:$E12695,E12695)</f>
        <v>2399</v>
      </c>
      <c r="O12695" t="str">
        <f t="shared" si="755"/>
        <v/>
      </c>
    </row>
    <row r="12696" spans="1:15" hidden="1">
      <c r="A12696" s="41" t="s">
        <v>120</v>
      </c>
      <c r="B12696" s="46">
        <v>45847</v>
      </c>
      <c r="C12696" s="8" t="s">
        <v>13</v>
      </c>
      <c r="D12696" s="8" t="s">
        <v>14</v>
      </c>
      <c r="E12696" s="8" t="s">
        <v>14</v>
      </c>
      <c r="F12696" s="9">
        <f t="shared" si="750"/>
        <v>-900000</v>
      </c>
      <c r="G12696" s="9">
        <v>-9</v>
      </c>
      <c r="H12696" s="10">
        <v>-973179</v>
      </c>
      <c r="I12696" s="11">
        <f t="shared" si="751"/>
        <v>14006987557.655247</v>
      </c>
      <c r="J12696" s="11">
        <f t="shared" si="752"/>
        <v>135470</v>
      </c>
      <c r="K12696" s="11">
        <f t="shared" si="753"/>
        <v>103395.49389278254</v>
      </c>
      <c r="L12696" s="12">
        <f t="shared" si="754"/>
        <v>42619.55496495706</v>
      </c>
      <c r="M12696" s="11">
        <f>COUNTIF(E$2:$E12696,E12696)</f>
        <v>2400</v>
      </c>
      <c r="O12696" t="str">
        <f t="shared" si="755"/>
        <v/>
      </c>
    </row>
    <row r="12697" spans="1:15" hidden="1">
      <c r="A12697" s="41" t="s">
        <v>120</v>
      </c>
      <c r="B12697" s="46">
        <v>45847</v>
      </c>
      <c r="C12697" s="8" t="s">
        <v>13</v>
      </c>
      <c r="D12697" s="8" t="s">
        <v>14</v>
      </c>
      <c r="E12697" s="8" t="s">
        <v>14</v>
      </c>
      <c r="F12697" s="9">
        <f t="shared" si="750"/>
        <v>-10100000</v>
      </c>
      <c r="G12697" s="9">
        <v>-101</v>
      </c>
      <c r="H12697" s="10">
        <v>-10921231</v>
      </c>
      <c r="I12697" s="11">
        <f t="shared" si="751"/>
        <v>13996544612.772076</v>
      </c>
      <c r="J12697" s="11">
        <f t="shared" si="752"/>
        <v>135369</v>
      </c>
      <c r="K12697" s="11">
        <f t="shared" si="753"/>
        <v>103395.49389278254</v>
      </c>
      <c r="L12697" s="12">
        <f t="shared" si="754"/>
        <v>478286.11682896316</v>
      </c>
      <c r="M12697" s="11">
        <f>COUNTIF(E$2:$E12697,E12697)</f>
        <v>2401</v>
      </c>
      <c r="O12697" t="str">
        <f t="shared" si="755"/>
        <v/>
      </c>
    </row>
    <row r="12698" spans="1:15" hidden="1">
      <c r="A12698" s="41" t="s">
        <v>120</v>
      </c>
      <c r="B12698" s="46">
        <v>45847</v>
      </c>
      <c r="C12698" s="8" t="s">
        <v>13</v>
      </c>
      <c r="D12698" s="8" t="s">
        <v>46</v>
      </c>
      <c r="E12698" s="8" t="s">
        <v>46</v>
      </c>
      <c r="F12698" s="9">
        <f t="shared" si="750"/>
        <v>9100000</v>
      </c>
      <c r="G12698" s="9">
        <v>91</v>
      </c>
      <c r="H12698" s="10">
        <v>9534525</v>
      </c>
      <c r="I12698" s="11">
        <f t="shared" si="751"/>
        <v>829131352.21267724</v>
      </c>
      <c r="J12698" s="11">
        <f t="shared" si="752"/>
        <v>7931</v>
      </c>
      <c r="K12698" s="11">
        <f t="shared" si="753"/>
        <v>104543.10329248231</v>
      </c>
      <c r="L12698" s="12">
        <f t="shared" si="754"/>
        <v>0</v>
      </c>
      <c r="M12698" s="11">
        <f>COUNTIF(E$2:$E12698,E12698)</f>
        <v>3797</v>
      </c>
      <c r="O12698" t="str">
        <f t="shared" si="755"/>
        <v/>
      </c>
    </row>
    <row r="12699" spans="1:15" hidden="1">
      <c r="A12699" s="41" t="s">
        <v>120</v>
      </c>
      <c r="B12699" s="46">
        <v>45847</v>
      </c>
      <c r="C12699" s="8" t="s">
        <v>13</v>
      </c>
      <c r="D12699" s="8" t="s">
        <v>14</v>
      </c>
      <c r="E12699" s="8" t="s">
        <v>14</v>
      </c>
      <c r="F12699" s="9">
        <f t="shared" si="750"/>
        <v>-900000</v>
      </c>
      <c r="G12699" s="9">
        <v>-9</v>
      </c>
      <c r="H12699" s="10">
        <v>-973179</v>
      </c>
      <c r="I12699" s="11">
        <f t="shared" si="751"/>
        <v>13995614053.32704</v>
      </c>
      <c r="J12699" s="11">
        <f t="shared" si="752"/>
        <v>135360</v>
      </c>
      <c r="K12699" s="11">
        <f t="shared" si="753"/>
        <v>103395.49389278254</v>
      </c>
      <c r="L12699" s="12">
        <f t="shared" si="754"/>
        <v>42619.55496495706</v>
      </c>
      <c r="M12699" s="11">
        <f>COUNTIF(E$2:$E12699,E12699)</f>
        <v>2402</v>
      </c>
      <c r="O12699" t="str">
        <f t="shared" si="755"/>
        <v/>
      </c>
    </row>
    <row r="12700" spans="1:15" hidden="1">
      <c r="A12700" s="41" t="s">
        <v>120</v>
      </c>
      <c r="B12700" s="46">
        <v>45847</v>
      </c>
      <c r="C12700" s="8" t="s">
        <v>13</v>
      </c>
      <c r="D12700" s="8" t="s">
        <v>46</v>
      </c>
      <c r="E12700" s="8" t="s">
        <v>46</v>
      </c>
      <c r="F12700" s="9">
        <f t="shared" si="750"/>
        <v>2000000</v>
      </c>
      <c r="G12700" s="9">
        <v>20</v>
      </c>
      <c r="H12700" s="10">
        <v>2087340</v>
      </c>
      <c r="I12700" s="11">
        <f t="shared" si="751"/>
        <v>831218692.21267724</v>
      </c>
      <c r="J12700" s="11">
        <f t="shared" si="752"/>
        <v>7951</v>
      </c>
      <c r="K12700" s="11">
        <f t="shared" si="753"/>
        <v>104542.66032105109</v>
      </c>
      <c r="L12700" s="12">
        <f t="shared" si="754"/>
        <v>0</v>
      </c>
      <c r="M12700" s="11">
        <f>COUNTIF(E$2:$E12700,E12700)</f>
        <v>3798</v>
      </c>
      <c r="O12700" t="str">
        <f t="shared" si="755"/>
        <v/>
      </c>
    </row>
    <row r="12701" spans="1:15" hidden="1">
      <c r="A12701" s="41" t="s">
        <v>120</v>
      </c>
      <c r="B12701" s="46">
        <v>45847</v>
      </c>
      <c r="C12701" s="8" t="s">
        <v>13</v>
      </c>
      <c r="D12701" s="8" t="s">
        <v>46</v>
      </c>
      <c r="E12701" s="8" t="s">
        <v>46</v>
      </c>
      <c r="F12701" s="9">
        <f t="shared" si="750"/>
        <v>2000000</v>
      </c>
      <c r="G12701" s="9">
        <v>20</v>
      </c>
      <c r="H12701" s="10">
        <v>2089440</v>
      </c>
      <c r="I12701" s="11">
        <f t="shared" si="751"/>
        <v>833308132.21267724</v>
      </c>
      <c r="J12701" s="11">
        <f t="shared" si="752"/>
        <v>7971</v>
      </c>
      <c r="K12701" s="11">
        <f t="shared" si="753"/>
        <v>104542.48302755956</v>
      </c>
      <c r="L12701" s="12">
        <f t="shared" si="754"/>
        <v>0</v>
      </c>
      <c r="M12701" s="11">
        <f>COUNTIF(E$2:$E12701,E12701)</f>
        <v>3799</v>
      </c>
      <c r="O12701" t="str">
        <f t="shared" si="755"/>
        <v/>
      </c>
    </row>
    <row r="12702" spans="1:15" hidden="1">
      <c r="A12702" s="41" t="s">
        <v>120</v>
      </c>
      <c r="B12702" s="46">
        <v>45847</v>
      </c>
      <c r="C12702" s="8" t="s">
        <v>13</v>
      </c>
      <c r="D12702" s="8" t="s">
        <v>14</v>
      </c>
      <c r="E12702" s="8" t="s">
        <v>14</v>
      </c>
      <c r="F12702" s="9">
        <f t="shared" si="750"/>
        <v>-5600000</v>
      </c>
      <c r="G12702" s="9">
        <v>-56</v>
      </c>
      <c r="H12702" s="10">
        <v>-6055336</v>
      </c>
      <c r="I12702" s="11">
        <f t="shared" si="751"/>
        <v>13989823905.669044</v>
      </c>
      <c r="J12702" s="11">
        <f t="shared" si="752"/>
        <v>135304</v>
      </c>
      <c r="K12702" s="11">
        <f t="shared" si="753"/>
        <v>103395.49389278254</v>
      </c>
      <c r="L12702" s="12">
        <f t="shared" si="754"/>
        <v>265188.34200417809</v>
      </c>
      <c r="M12702" s="11">
        <f>COUNTIF(E$2:$E12702,E12702)</f>
        <v>2403</v>
      </c>
      <c r="O12702" t="str">
        <f t="shared" si="755"/>
        <v/>
      </c>
    </row>
    <row r="12703" spans="1:15" hidden="1">
      <c r="A12703" s="41" t="s">
        <v>120</v>
      </c>
      <c r="B12703" s="46">
        <v>45847</v>
      </c>
      <c r="C12703" s="8" t="s">
        <v>13</v>
      </c>
      <c r="D12703" s="8" t="s">
        <v>14</v>
      </c>
      <c r="E12703" s="8" t="s">
        <v>14</v>
      </c>
      <c r="F12703" s="9">
        <f t="shared" si="750"/>
        <v>-2100000</v>
      </c>
      <c r="G12703" s="9">
        <v>-21</v>
      </c>
      <c r="H12703" s="10">
        <v>-2270751</v>
      </c>
      <c r="I12703" s="11">
        <f t="shared" si="751"/>
        <v>13987652600.297297</v>
      </c>
      <c r="J12703" s="11">
        <f t="shared" si="752"/>
        <v>135283</v>
      </c>
      <c r="K12703" s="11">
        <f t="shared" si="753"/>
        <v>103395.49389278254</v>
      </c>
      <c r="L12703" s="12">
        <f t="shared" si="754"/>
        <v>99445.628251566552</v>
      </c>
      <c r="M12703" s="11">
        <f>COUNTIF(E$2:$E12703,E12703)</f>
        <v>2404</v>
      </c>
      <c r="O12703" t="str">
        <f t="shared" si="755"/>
        <v/>
      </c>
    </row>
    <row r="12704" spans="1:15" hidden="1">
      <c r="A12704" s="41" t="s">
        <v>120</v>
      </c>
      <c r="B12704" s="46">
        <v>45847</v>
      </c>
      <c r="C12704" s="8" t="s">
        <v>13</v>
      </c>
      <c r="D12704" s="8" t="s">
        <v>46</v>
      </c>
      <c r="E12704" s="8" t="s">
        <v>46</v>
      </c>
      <c r="F12704" s="9">
        <f t="shared" si="750"/>
        <v>2700000</v>
      </c>
      <c r="G12704" s="9">
        <v>27</v>
      </c>
      <c r="H12704" s="10">
        <v>2828925</v>
      </c>
      <c r="I12704" s="11">
        <f t="shared" si="751"/>
        <v>836137057.21267724</v>
      </c>
      <c r="J12704" s="11">
        <f t="shared" si="752"/>
        <v>7998</v>
      </c>
      <c r="K12704" s="11">
        <f t="shared" si="753"/>
        <v>104543.26796857679</v>
      </c>
      <c r="L12704" s="12">
        <f t="shared" si="754"/>
        <v>0</v>
      </c>
      <c r="M12704" s="11">
        <f>COUNTIF(E$2:$E12704,E12704)</f>
        <v>3800</v>
      </c>
      <c r="O12704" t="str">
        <f t="shared" si="755"/>
        <v/>
      </c>
    </row>
    <row r="12705" spans="1:15" hidden="1">
      <c r="A12705" s="41" t="s">
        <v>120</v>
      </c>
      <c r="B12705" s="46">
        <v>45847</v>
      </c>
      <c r="C12705" s="8" t="s">
        <v>13</v>
      </c>
      <c r="D12705" s="8" t="s">
        <v>15</v>
      </c>
      <c r="E12705" s="8" t="s">
        <v>15</v>
      </c>
      <c r="F12705" s="9">
        <f t="shared" si="750"/>
        <v>182000000</v>
      </c>
      <c r="G12705" s="9">
        <v>1820</v>
      </c>
      <c r="H12705" s="10">
        <v>200143580</v>
      </c>
      <c r="I12705" s="11">
        <f t="shared" si="751"/>
        <v>1923161926.1447833</v>
      </c>
      <c r="J12705" s="11">
        <f t="shared" si="752"/>
        <v>17603</v>
      </c>
      <c r="K12705" s="11">
        <f t="shared" si="753"/>
        <v>109251.94149547142</v>
      </c>
      <c r="L12705" s="12">
        <f t="shared" si="754"/>
        <v>0</v>
      </c>
      <c r="M12705" s="11">
        <f>COUNTIF(E$2:$E12705,E12705)</f>
        <v>3909</v>
      </c>
      <c r="O12705" t="str">
        <f t="shared" si="755"/>
        <v/>
      </c>
    </row>
    <row r="12706" spans="1:15" hidden="1">
      <c r="A12706" s="41" t="s">
        <v>120</v>
      </c>
      <c r="B12706" s="46">
        <v>45847</v>
      </c>
      <c r="C12706" s="8" t="s">
        <v>13</v>
      </c>
      <c r="D12706" s="8" t="s">
        <v>14</v>
      </c>
      <c r="E12706" s="8" t="s">
        <v>14</v>
      </c>
      <c r="F12706" s="9">
        <f t="shared" si="750"/>
        <v>-14700000</v>
      </c>
      <c r="G12706" s="9">
        <v>-147</v>
      </c>
      <c r="H12706" s="10">
        <v>-15895257</v>
      </c>
      <c r="I12706" s="11">
        <f t="shared" si="751"/>
        <v>13972453462.695057</v>
      </c>
      <c r="J12706" s="11">
        <f t="shared" si="752"/>
        <v>135136</v>
      </c>
      <c r="K12706" s="11">
        <f t="shared" si="753"/>
        <v>103395.49389278254</v>
      </c>
      <c r="L12706" s="12">
        <f t="shared" si="754"/>
        <v>696119.39776096679</v>
      </c>
      <c r="M12706" s="11">
        <f>COUNTIF(E$2:$E12706,E12706)</f>
        <v>2405</v>
      </c>
      <c r="O12706" t="str">
        <f t="shared" si="755"/>
        <v/>
      </c>
    </row>
    <row r="12707" spans="1:15" hidden="1">
      <c r="A12707" s="41" t="s">
        <v>120</v>
      </c>
      <c r="B12707" s="46">
        <v>45847</v>
      </c>
      <c r="C12707" s="8" t="s">
        <v>13</v>
      </c>
      <c r="D12707" s="8" t="s">
        <v>46</v>
      </c>
      <c r="E12707" s="8" t="s">
        <v>46</v>
      </c>
      <c r="F12707" s="9">
        <f t="shared" si="750"/>
        <v>6300000</v>
      </c>
      <c r="G12707" s="9">
        <v>63</v>
      </c>
      <c r="H12707" s="10">
        <v>6600825</v>
      </c>
      <c r="I12707" s="11">
        <f t="shared" si="751"/>
        <v>842737882.21267724</v>
      </c>
      <c r="J12707" s="11">
        <f t="shared" si="752"/>
        <v>8061</v>
      </c>
      <c r="K12707" s="11">
        <f t="shared" si="753"/>
        <v>104545.07904883727</v>
      </c>
      <c r="L12707" s="12">
        <f t="shared" si="754"/>
        <v>0</v>
      </c>
      <c r="M12707" s="11">
        <f>COUNTIF(E$2:$E12707,E12707)</f>
        <v>3801</v>
      </c>
      <c r="O12707" t="str">
        <f t="shared" si="755"/>
        <v/>
      </c>
    </row>
    <row r="12708" spans="1:15" hidden="1">
      <c r="A12708" s="41" t="s">
        <v>120</v>
      </c>
      <c r="B12708" s="46">
        <v>45847</v>
      </c>
      <c r="C12708" s="8" t="s">
        <v>13</v>
      </c>
      <c r="D12708" s="8" t="s">
        <v>14</v>
      </c>
      <c r="E12708" s="8" t="s">
        <v>14</v>
      </c>
      <c r="F12708" s="9">
        <f t="shared" si="750"/>
        <v>-9200000</v>
      </c>
      <c r="G12708" s="9">
        <v>-92</v>
      </c>
      <c r="H12708" s="10">
        <v>-9948052</v>
      </c>
      <c r="I12708" s="11">
        <f t="shared" si="751"/>
        <v>13962941077.256922</v>
      </c>
      <c r="J12708" s="11">
        <f t="shared" si="752"/>
        <v>135044</v>
      </c>
      <c r="K12708" s="11">
        <f t="shared" si="753"/>
        <v>103395.49389278254</v>
      </c>
      <c r="L12708" s="12">
        <f t="shared" si="754"/>
        <v>435666.5618640054</v>
      </c>
      <c r="M12708" s="11">
        <f>COUNTIF(E$2:$E12708,E12708)</f>
        <v>2406</v>
      </c>
      <c r="O12708" t="str">
        <f t="shared" si="755"/>
        <v/>
      </c>
    </row>
    <row r="12709" spans="1:15" hidden="1">
      <c r="A12709" s="41" t="s">
        <v>120</v>
      </c>
      <c r="B12709" s="46">
        <v>45847</v>
      </c>
      <c r="C12709" s="8" t="s">
        <v>13</v>
      </c>
      <c r="D12709" s="8" t="s">
        <v>14</v>
      </c>
      <c r="E12709" s="8" t="s">
        <v>14</v>
      </c>
      <c r="F12709" s="9">
        <f t="shared" si="750"/>
        <v>-900000</v>
      </c>
      <c r="G12709" s="9">
        <v>-9</v>
      </c>
      <c r="H12709" s="10">
        <v>-973179</v>
      </c>
      <c r="I12709" s="11">
        <f t="shared" si="751"/>
        <v>13962010517.811886</v>
      </c>
      <c r="J12709" s="11">
        <f t="shared" si="752"/>
        <v>135035</v>
      </c>
      <c r="K12709" s="11">
        <f t="shared" si="753"/>
        <v>103395.49389278254</v>
      </c>
      <c r="L12709" s="12">
        <f t="shared" si="754"/>
        <v>42619.55496495706</v>
      </c>
      <c r="M12709" s="11">
        <f>COUNTIF(E$2:$E12709,E12709)</f>
        <v>2407</v>
      </c>
      <c r="O12709" t="str">
        <f t="shared" si="755"/>
        <v/>
      </c>
    </row>
    <row r="12710" spans="1:15" hidden="1">
      <c r="A12710" s="41" t="s">
        <v>120</v>
      </c>
      <c r="B12710" s="46">
        <v>45847</v>
      </c>
      <c r="C12710" s="8" t="s">
        <v>13</v>
      </c>
      <c r="D12710" s="8" t="s">
        <v>46</v>
      </c>
      <c r="E12710" s="8" t="s">
        <v>46</v>
      </c>
      <c r="F12710" s="9">
        <f t="shared" si="750"/>
        <v>72400000</v>
      </c>
      <c r="G12710" s="9">
        <v>724</v>
      </c>
      <c r="H12710" s="10">
        <v>75857100</v>
      </c>
      <c r="I12710" s="11">
        <f t="shared" si="751"/>
        <v>918594982.21267724</v>
      </c>
      <c r="J12710" s="11">
        <f t="shared" si="752"/>
        <v>8785</v>
      </c>
      <c r="K12710" s="11">
        <f t="shared" si="753"/>
        <v>104564.02757116417</v>
      </c>
      <c r="L12710" s="12">
        <f t="shared" si="754"/>
        <v>0</v>
      </c>
      <c r="M12710" s="11">
        <f>COUNTIF(E$2:$E12710,E12710)</f>
        <v>3802</v>
      </c>
      <c r="O12710" t="str">
        <f t="shared" si="755"/>
        <v/>
      </c>
    </row>
    <row r="12711" spans="1:15" hidden="1">
      <c r="A12711" s="41" t="s">
        <v>120</v>
      </c>
      <c r="B12711" s="46">
        <v>45847</v>
      </c>
      <c r="C12711" s="8" t="s">
        <v>13</v>
      </c>
      <c r="D12711" s="8" t="s">
        <v>14</v>
      </c>
      <c r="E12711" s="8" t="s">
        <v>14</v>
      </c>
      <c r="F12711" s="9">
        <f t="shared" si="750"/>
        <v>-900000</v>
      </c>
      <c r="G12711" s="9">
        <v>-9</v>
      </c>
      <c r="H12711" s="10">
        <v>-973179</v>
      </c>
      <c r="I12711" s="11">
        <f t="shared" si="751"/>
        <v>13961079958.36685</v>
      </c>
      <c r="J12711" s="11">
        <f t="shared" si="752"/>
        <v>135026</v>
      </c>
      <c r="K12711" s="11">
        <f t="shared" si="753"/>
        <v>103395.49389278254</v>
      </c>
      <c r="L12711" s="12">
        <f t="shared" si="754"/>
        <v>42619.55496495706</v>
      </c>
      <c r="M12711" s="11">
        <f>COUNTIF(E$2:$E12711,E12711)</f>
        <v>2408</v>
      </c>
      <c r="O12711" t="str">
        <f t="shared" si="755"/>
        <v/>
      </c>
    </row>
    <row r="12712" spans="1:15" hidden="1">
      <c r="A12712" s="41" t="s">
        <v>120</v>
      </c>
      <c r="B12712" s="46">
        <v>45847</v>
      </c>
      <c r="C12712" s="8" t="s">
        <v>13</v>
      </c>
      <c r="D12712" s="8" t="s">
        <v>14</v>
      </c>
      <c r="E12712" s="8" t="s">
        <v>14</v>
      </c>
      <c r="F12712" s="9">
        <f t="shared" si="750"/>
        <v>-92400000</v>
      </c>
      <c r="G12712" s="9">
        <v>-924</v>
      </c>
      <c r="H12712" s="10">
        <v>-99913044</v>
      </c>
      <c r="I12712" s="11">
        <f t="shared" si="751"/>
        <v>13865542522.009918</v>
      </c>
      <c r="J12712" s="11">
        <f t="shared" si="752"/>
        <v>134102</v>
      </c>
      <c r="K12712" s="11">
        <f t="shared" si="753"/>
        <v>103395.49389278254</v>
      </c>
      <c r="L12712" s="12">
        <f t="shared" si="754"/>
        <v>4375607.6430689245</v>
      </c>
      <c r="M12712" s="11">
        <f>COUNTIF(E$2:$E12712,E12712)</f>
        <v>2409</v>
      </c>
      <c r="O12712" t="str">
        <f t="shared" si="755"/>
        <v/>
      </c>
    </row>
    <row r="12713" spans="1:15" hidden="1">
      <c r="A12713" s="41" t="s">
        <v>120</v>
      </c>
      <c r="B12713" s="46">
        <v>45847</v>
      </c>
      <c r="C12713" s="8" t="s">
        <v>13</v>
      </c>
      <c r="D12713" s="8" t="s">
        <v>14</v>
      </c>
      <c r="E12713" s="8" t="s">
        <v>14</v>
      </c>
      <c r="F12713" s="9">
        <f t="shared" si="750"/>
        <v>-4600000</v>
      </c>
      <c r="G12713" s="9">
        <v>-46</v>
      </c>
      <c r="H12713" s="10">
        <v>-4974026</v>
      </c>
      <c r="I12713" s="11">
        <f t="shared" si="751"/>
        <v>13860786329.29085</v>
      </c>
      <c r="J12713" s="11">
        <f t="shared" si="752"/>
        <v>134056</v>
      </c>
      <c r="K12713" s="11">
        <f t="shared" si="753"/>
        <v>103395.49389278254</v>
      </c>
      <c r="L12713" s="12">
        <f t="shared" si="754"/>
        <v>217833.2809320027</v>
      </c>
      <c r="M12713" s="11">
        <f>COUNTIF(E$2:$E12713,E12713)</f>
        <v>2410</v>
      </c>
      <c r="O12713" t="str">
        <f t="shared" si="755"/>
        <v/>
      </c>
    </row>
    <row r="12714" spans="1:15" hidden="1">
      <c r="A12714" s="41" t="s">
        <v>120</v>
      </c>
      <c r="B12714" s="46">
        <v>45847</v>
      </c>
      <c r="C12714" s="8" t="s">
        <v>13</v>
      </c>
      <c r="D12714" s="8" t="s">
        <v>14</v>
      </c>
      <c r="E12714" s="8" t="s">
        <v>14</v>
      </c>
      <c r="F12714" s="9">
        <f t="shared" si="750"/>
        <v>-3600000</v>
      </c>
      <c r="G12714" s="9">
        <v>-36</v>
      </c>
      <c r="H12714" s="10">
        <v>-3892716</v>
      </c>
      <c r="I12714" s="11">
        <f t="shared" si="751"/>
        <v>13857064091.51071</v>
      </c>
      <c r="J12714" s="11">
        <f t="shared" si="752"/>
        <v>134020</v>
      </c>
      <c r="K12714" s="11">
        <f t="shared" si="753"/>
        <v>103395.49389278254</v>
      </c>
      <c r="L12714" s="12">
        <f t="shared" si="754"/>
        <v>170478.21985982824</v>
      </c>
      <c r="M12714" s="11">
        <f>COUNTIF(E$2:$E12714,E12714)</f>
        <v>2411</v>
      </c>
      <c r="O12714" t="str">
        <f t="shared" si="755"/>
        <v/>
      </c>
    </row>
    <row r="12715" spans="1:15" hidden="1">
      <c r="A12715" s="41" t="s">
        <v>120</v>
      </c>
      <c r="B12715" s="46">
        <v>45847</v>
      </c>
      <c r="C12715" s="8" t="s">
        <v>13</v>
      </c>
      <c r="D12715" s="8" t="s">
        <v>48</v>
      </c>
      <c r="E12715" s="8" t="s">
        <v>48</v>
      </c>
      <c r="F12715" s="9">
        <f t="shared" ref="F12715:F12778" si="756">100000*G12715</f>
        <v>1600000</v>
      </c>
      <c r="G12715" s="9">
        <v>16</v>
      </c>
      <c r="H12715" s="10">
        <v>1771616</v>
      </c>
      <c r="I12715" s="11">
        <f t="shared" ref="I12715:I12778" si="757">IF(H12715&gt;=0,IF(M12715=1,H12715,SUMIFS(I:I,E:E,E12715,M:M,M12715-1)+H12715),SUMIFS(I:I,E:E,E12715,M:M,M12715-1)+K12715*G12715)</f>
        <v>11343704643.022198</v>
      </c>
      <c r="J12715" s="11">
        <f t="shared" ref="J12715:J12778" si="758">IF(M12715=1,G12715,SUMIFS($J:$J,$E:$E,E12715,$M:$M,M12715-1)+G12715)</f>
        <v>106308</v>
      </c>
      <c r="K12715" s="11">
        <f t="shared" ref="K12715:K12778" si="759">IF(H12715&gt;=0,I12715/J12715,SUMIFS($K:$K,$E:$E,E12715,$M:$M,M12715-1))</f>
        <v>106706.030054391</v>
      </c>
      <c r="L12715" s="12">
        <f t="shared" si="754"/>
        <v>0</v>
      </c>
      <c r="M12715" s="11">
        <f>COUNTIF(E$2:$E12715,E12715)</f>
        <v>645</v>
      </c>
      <c r="O12715" t="str">
        <f t="shared" si="755"/>
        <v/>
      </c>
    </row>
    <row r="12716" spans="1:15" hidden="1">
      <c r="A12716" s="41" t="s">
        <v>120</v>
      </c>
      <c r="B12716" s="46">
        <v>45847</v>
      </c>
      <c r="C12716" s="8" t="s">
        <v>13</v>
      </c>
      <c r="D12716" s="8" t="s">
        <v>14</v>
      </c>
      <c r="E12716" s="8" t="s">
        <v>14</v>
      </c>
      <c r="F12716" s="9">
        <f t="shared" si="756"/>
        <v>-900000</v>
      </c>
      <c r="G12716" s="9">
        <v>-9</v>
      </c>
      <c r="H12716" s="10">
        <v>-973179</v>
      </c>
      <c r="I12716" s="11">
        <f t="shared" si="757"/>
        <v>13856133532.065674</v>
      </c>
      <c r="J12716" s="11">
        <f t="shared" si="758"/>
        <v>134011</v>
      </c>
      <c r="K12716" s="11">
        <f t="shared" si="759"/>
        <v>103395.49389278254</v>
      </c>
      <c r="L12716" s="12">
        <f t="shared" si="754"/>
        <v>42619.55496495706</v>
      </c>
      <c r="M12716" s="11">
        <f>COUNTIF(E$2:$E12716,E12716)</f>
        <v>2412</v>
      </c>
      <c r="O12716" t="str">
        <f t="shared" si="755"/>
        <v/>
      </c>
    </row>
    <row r="12717" spans="1:15" hidden="1">
      <c r="A12717" s="41" t="s">
        <v>120</v>
      </c>
      <c r="B12717" s="46">
        <v>45847</v>
      </c>
      <c r="C12717" s="8" t="s">
        <v>13</v>
      </c>
      <c r="D12717" s="8" t="s">
        <v>14</v>
      </c>
      <c r="E12717" s="8" t="s">
        <v>14</v>
      </c>
      <c r="F12717" s="9">
        <f t="shared" si="756"/>
        <v>1800000</v>
      </c>
      <c r="G12717" s="9">
        <v>18</v>
      </c>
      <c r="H12717" s="10">
        <v>1936728</v>
      </c>
      <c r="I12717" s="11">
        <f t="shared" si="757"/>
        <v>13858070260.065674</v>
      </c>
      <c r="J12717" s="11">
        <f t="shared" si="758"/>
        <v>134029</v>
      </c>
      <c r="K12717" s="11">
        <f t="shared" si="759"/>
        <v>103396.05801778476</v>
      </c>
      <c r="L12717" s="12">
        <f t="shared" si="754"/>
        <v>0</v>
      </c>
      <c r="M12717" s="11">
        <f>COUNTIF(E$2:$E12717,E12717)</f>
        <v>2413</v>
      </c>
      <c r="O12717" t="str">
        <f t="shared" si="755"/>
        <v/>
      </c>
    </row>
    <row r="12718" spans="1:15" hidden="1">
      <c r="A12718" s="41" t="s">
        <v>120</v>
      </c>
      <c r="B12718" s="46">
        <v>45847</v>
      </c>
      <c r="C12718" s="8" t="s">
        <v>13</v>
      </c>
      <c r="D12718" s="8" t="s">
        <v>14</v>
      </c>
      <c r="E12718" s="8" t="s">
        <v>14</v>
      </c>
      <c r="F12718" s="9">
        <f t="shared" si="756"/>
        <v>9200000</v>
      </c>
      <c r="G12718" s="9">
        <v>92</v>
      </c>
      <c r="H12718" s="10">
        <v>9919992</v>
      </c>
      <c r="I12718" s="11">
        <f t="shared" si="757"/>
        <v>13867990252.065674</v>
      </c>
      <c r="J12718" s="11">
        <f t="shared" si="758"/>
        <v>134121</v>
      </c>
      <c r="K12718" s="11">
        <f t="shared" si="759"/>
        <v>103399.09672658028</v>
      </c>
      <c r="L12718" s="12">
        <f t="shared" si="754"/>
        <v>0</v>
      </c>
      <c r="M12718" s="11">
        <f>COUNTIF(E$2:$E12718,E12718)</f>
        <v>2414</v>
      </c>
      <c r="O12718" t="str">
        <f t="shared" si="755"/>
        <v/>
      </c>
    </row>
    <row r="12719" spans="1:15" hidden="1">
      <c r="A12719" s="41" t="s">
        <v>120</v>
      </c>
      <c r="B12719" s="46">
        <v>45847</v>
      </c>
      <c r="C12719" s="8" t="s">
        <v>13</v>
      </c>
      <c r="D12719" s="8" t="s">
        <v>14</v>
      </c>
      <c r="E12719" s="8" t="s">
        <v>14</v>
      </c>
      <c r="F12719" s="9">
        <f t="shared" si="756"/>
        <v>-3100000</v>
      </c>
      <c r="G12719" s="9">
        <v>-31</v>
      </c>
      <c r="H12719" s="10">
        <v>-3352061</v>
      </c>
      <c r="I12719" s="11">
        <f t="shared" si="757"/>
        <v>13864784880.06715</v>
      </c>
      <c r="J12719" s="11">
        <f t="shared" si="758"/>
        <v>134090</v>
      </c>
      <c r="K12719" s="11">
        <f t="shared" si="759"/>
        <v>103399.09672658028</v>
      </c>
      <c r="L12719" s="12">
        <f t="shared" si="754"/>
        <v>146689.00147601124</v>
      </c>
      <c r="M12719" s="11">
        <f>COUNTIF(E$2:$E12719,E12719)</f>
        <v>2415</v>
      </c>
      <c r="O12719" t="str">
        <f t="shared" si="755"/>
        <v/>
      </c>
    </row>
    <row r="12720" spans="1:15" hidden="1">
      <c r="A12720" s="41" t="s">
        <v>120</v>
      </c>
      <c r="B12720" s="46">
        <v>45847</v>
      </c>
      <c r="C12720" s="8" t="s">
        <v>13</v>
      </c>
      <c r="D12720" s="8" t="s">
        <v>14</v>
      </c>
      <c r="E12720" s="8" t="s">
        <v>14</v>
      </c>
      <c r="F12720" s="9">
        <f t="shared" si="756"/>
        <v>-415900000</v>
      </c>
      <c r="G12720" s="9">
        <v>-4159</v>
      </c>
      <c r="H12720" s="10">
        <v>-449716829</v>
      </c>
      <c r="I12720" s="11">
        <f t="shared" si="757"/>
        <v>13434748036.781303</v>
      </c>
      <c r="J12720" s="11">
        <f t="shared" si="758"/>
        <v>129931</v>
      </c>
      <c r="K12720" s="11">
        <f t="shared" si="759"/>
        <v>103399.09672658028</v>
      </c>
      <c r="L12720" s="12">
        <f t="shared" si="754"/>
        <v>19679985.714152634</v>
      </c>
      <c r="M12720" s="11">
        <f>COUNTIF(E$2:$E12720,E12720)</f>
        <v>2416</v>
      </c>
      <c r="O12720" t="str">
        <f t="shared" si="755"/>
        <v/>
      </c>
    </row>
    <row r="12721" spans="1:15" hidden="1">
      <c r="A12721" s="41" t="s">
        <v>120</v>
      </c>
      <c r="B12721" s="46">
        <v>45847</v>
      </c>
      <c r="C12721" s="8" t="s">
        <v>13</v>
      </c>
      <c r="D12721" s="8" t="s">
        <v>14</v>
      </c>
      <c r="E12721" s="8" t="s">
        <v>14</v>
      </c>
      <c r="F12721" s="9">
        <f t="shared" si="756"/>
        <v>-54600000</v>
      </c>
      <c r="G12721" s="9">
        <v>-546</v>
      </c>
      <c r="H12721" s="10">
        <v>-59039526</v>
      </c>
      <c r="I12721" s="11">
        <f t="shared" si="757"/>
        <v>13378292129.96859</v>
      </c>
      <c r="J12721" s="11">
        <f t="shared" si="758"/>
        <v>129385</v>
      </c>
      <c r="K12721" s="11">
        <f t="shared" si="759"/>
        <v>103399.09672658028</v>
      </c>
      <c r="L12721" s="12">
        <f t="shared" ref="L12721:L12784" si="760">IF(G12721&lt;0,K12721*G12721-H12721,0)</f>
        <v>2583619.1872871667</v>
      </c>
      <c r="M12721" s="11">
        <f>COUNTIF(E$2:$E12721,E12721)</f>
        <v>2417</v>
      </c>
      <c r="O12721" t="str">
        <f t="shared" si="755"/>
        <v/>
      </c>
    </row>
    <row r="12722" spans="1:15" hidden="1">
      <c r="A12722" s="41" t="s">
        <v>120</v>
      </c>
      <c r="B12722" s="46">
        <v>45847</v>
      </c>
      <c r="C12722" s="8" t="s">
        <v>13</v>
      </c>
      <c r="D12722" s="8" t="s">
        <v>14</v>
      </c>
      <c r="E12722" s="8" t="s">
        <v>14</v>
      </c>
      <c r="F12722" s="9">
        <f t="shared" si="756"/>
        <v>-900000</v>
      </c>
      <c r="G12722" s="9">
        <v>-9</v>
      </c>
      <c r="H12722" s="10">
        <v>-973179</v>
      </c>
      <c r="I12722" s="11">
        <f t="shared" si="757"/>
        <v>13377361538.098051</v>
      </c>
      <c r="J12722" s="11">
        <f t="shared" si="758"/>
        <v>129376</v>
      </c>
      <c r="K12722" s="11">
        <f t="shared" si="759"/>
        <v>103399.09672658028</v>
      </c>
      <c r="L12722" s="12">
        <f t="shared" si="760"/>
        <v>42587.129460777505</v>
      </c>
      <c r="M12722" s="11">
        <f>COUNTIF(E$2:$E12722,E12722)</f>
        <v>2418</v>
      </c>
      <c r="O12722" t="str">
        <f t="shared" si="755"/>
        <v/>
      </c>
    </row>
    <row r="12723" spans="1:15" hidden="1">
      <c r="A12723" s="41" t="s">
        <v>120</v>
      </c>
      <c r="B12723" s="46">
        <v>45847</v>
      </c>
      <c r="C12723" s="8" t="s">
        <v>13</v>
      </c>
      <c r="D12723" s="8" t="s">
        <v>14</v>
      </c>
      <c r="E12723" s="8" t="s">
        <v>14</v>
      </c>
      <c r="F12723" s="9">
        <f t="shared" si="756"/>
        <v>-9200000</v>
      </c>
      <c r="G12723" s="9">
        <v>-92</v>
      </c>
      <c r="H12723" s="10">
        <v>-9948052</v>
      </c>
      <c r="I12723" s="11">
        <f t="shared" si="757"/>
        <v>13367848821.199205</v>
      </c>
      <c r="J12723" s="11">
        <f t="shared" si="758"/>
        <v>129284</v>
      </c>
      <c r="K12723" s="11">
        <f t="shared" si="759"/>
        <v>103399.09672658028</v>
      </c>
      <c r="L12723" s="12">
        <f t="shared" si="760"/>
        <v>435335.10115461424</v>
      </c>
      <c r="M12723" s="11">
        <f>COUNTIF(E$2:$E12723,E12723)</f>
        <v>2419</v>
      </c>
      <c r="O12723" t="str">
        <f t="shared" si="755"/>
        <v/>
      </c>
    </row>
    <row r="12724" spans="1:15" hidden="1">
      <c r="A12724" s="41" t="s">
        <v>120</v>
      </c>
      <c r="B12724" s="46">
        <v>45847</v>
      </c>
      <c r="C12724" s="8" t="s">
        <v>13</v>
      </c>
      <c r="D12724" s="8" t="s">
        <v>14</v>
      </c>
      <c r="E12724" s="8" t="s">
        <v>14</v>
      </c>
      <c r="F12724" s="9">
        <f t="shared" si="756"/>
        <v>1000000000</v>
      </c>
      <c r="G12724" s="9">
        <v>10000</v>
      </c>
      <c r="H12724" s="10">
        <v>1091700000</v>
      </c>
      <c r="I12724" s="11">
        <f t="shared" si="757"/>
        <v>14459548821.199205</v>
      </c>
      <c r="J12724" s="11">
        <f t="shared" si="758"/>
        <v>139284</v>
      </c>
      <c r="K12724" s="11">
        <f t="shared" si="759"/>
        <v>103813.42308663741</v>
      </c>
      <c r="L12724" s="12">
        <f t="shared" si="760"/>
        <v>0</v>
      </c>
      <c r="M12724" s="11">
        <f>COUNTIF(E$2:$E12724,E12724)</f>
        <v>2420</v>
      </c>
      <c r="O12724" t="str">
        <f t="shared" si="755"/>
        <v/>
      </c>
    </row>
    <row r="12725" spans="1:15" hidden="1">
      <c r="A12725" s="41" t="s">
        <v>120</v>
      </c>
      <c r="B12725" s="46">
        <v>45847</v>
      </c>
      <c r="C12725" s="8" t="s">
        <v>13</v>
      </c>
      <c r="D12725" s="8" t="s">
        <v>14</v>
      </c>
      <c r="E12725" s="8" t="s">
        <v>14</v>
      </c>
      <c r="F12725" s="9">
        <f t="shared" si="756"/>
        <v>-1100000</v>
      </c>
      <c r="G12725" s="9">
        <v>-11</v>
      </c>
      <c r="H12725" s="10">
        <v>-1189441</v>
      </c>
      <c r="I12725" s="11">
        <f t="shared" si="757"/>
        <v>14458406873.545252</v>
      </c>
      <c r="J12725" s="11">
        <f t="shared" si="758"/>
        <v>139273</v>
      </c>
      <c r="K12725" s="11">
        <f t="shared" si="759"/>
        <v>103813.42308663741</v>
      </c>
      <c r="L12725" s="12">
        <f t="shared" si="760"/>
        <v>47493.346046988387</v>
      </c>
      <c r="M12725" s="11">
        <f>COUNTIF(E$2:$E12725,E12725)</f>
        <v>2421</v>
      </c>
      <c r="O12725" t="str">
        <f t="shared" si="755"/>
        <v/>
      </c>
    </row>
    <row r="12726" spans="1:15" hidden="1">
      <c r="A12726" s="41" t="s">
        <v>120</v>
      </c>
      <c r="B12726" s="46">
        <v>45847</v>
      </c>
      <c r="C12726" s="8" t="s">
        <v>13</v>
      </c>
      <c r="D12726" s="8" t="s">
        <v>14</v>
      </c>
      <c r="E12726" s="8" t="s">
        <v>14</v>
      </c>
      <c r="F12726" s="9">
        <f t="shared" si="756"/>
        <v>-1000000</v>
      </c>
      <c r="G12726" s="9">
        <v>-10</v>
      </c>
      <c r="H12726" s="10">
        <v>-1081310</v>
      </c>
      <c r="I12726" s="11">
        <f t="shared" si="757"/>
        <v>14457368739.314386</v>
      </c>
      <c r="J12726" s="11">
        <f t="shared" si="758"/>
        <v>139263</v>
      </c>
      <c r="K12726" s="11">
        <f t="shared" si="759"/>
        <v>103813.42308663741</v>
      </c>
      <c r="L12726" s="12">
        <f t="shared" si="760"/>
        <v>43175.769133625901</v>
      </c>
      <c r="M12726" s="11">
        <f>COUNTIF(E$2:$E12726,E12726)</f>
        <v>2422</v>
      </c>
      <c r="O12726" t="str">
        <f t="shared" si="755"/>
        <v/>
      </c>
    </row>
    <row r="12727" spans="1:15" hidden="1">
      <c r="A12727" s="41" t="s">
        <v>120</v>
      </c>
      <c r="B12727" s="46">
        <v>45847</v>
      </c>
      <c r="C12727" s="8" t="s">
        <v>13</v>
      </c>
      <c r="D12727" s="8" t="s">
        <v>46</v>
      </c>
      <c r="E12727" s="8" t="s">
        <v>46</v>
      </c>
      <c r="F12727" s="9">
        <f t="shared" si="756"/>
        <v>9500000</v>
      </c>
      <c r="G12727" s="9">
        <v>95</v>
      </c>
      <c r="H12727" s="10">
        <v>9827560</v>
      </c>
      <c r="I12727" s="11">
        <f t="shared" si="757"/>
        <v>928422542.21267724</v>
      </c>
      <c r="J12727" s="11">
        <f t="shared" si="758"/>
        <v>8880</v>
      </c>
      <c r="K12727" s="11">
        <f t="shared" si="759"/>
        <v>104552.08808701321</v>
      </c>
      <c r="L12727" s="12">
        <f t="shared" si="760"/>
        <v>0</v>
      </c>
      <c r="M12727" s="11">
        <f>COUNTIF(E$2:$E12727,E12727)</f>
        <v>3803</v>
      </c>
      <c r="O12727" t="str">
        <f t="shared" si="755"/>
        <v/>
      </c>
    </row>
    <row r="12728" spans="1:15" hidden="1">
      <c r="A12728" s="41" t="s">
        <v>120</v>
      </c>
      <c r="B12728" s="46">
        <v>45847</v>
      </c>
      <c r="C12728" s="8" t="s">
        <v>13</v>
      </c>
      <c r="D12728" s="8" t="s">
        <v>15</v>
      </c>
      <c r="E12728" s="8" t="s">
        <v>15</v>
      </c>
      <c r="F12728" s="9">
        <f t="shared" si="756"/>
        <v>18600000</v>
      </c>
      <c r="G12728" s="9">
        <v>186</v>
      </c>
      <c r="H12728" s="10">
        <v>20276604</v>
      </c>
      <c r="I12728" s="11">
        <f t="shared" si="757"/>
        <v>1943438530.1447833</v>
      </c>
      <c r="J12728" s="11">
        <f t="shared" si="758"/>
        <v>17789</v>
      </c>
      <c r="K12728" s="11">
        <f t="shared" si="759"/>
        <v>109249.45360305713</v>
      </c>
      <c r="L12728" s="12">
        <f t="shared" si="760"/>
        <v>0</v>
      </c>
      <c r="M12728" s="11">
        <f>COUNTIF(E$2:$E12728,E12728)</f>
        <v>3910</v>
      </c>
      <c r="O12728" t="str">
        <f t="shared" si="755"/>
        <v/>
      </c>
    </row>
    <row r="12729" spans="1:15" hidden="1">
      <c r="A12729" s="41" t="s">
        <v>120</v>
      </c>
      <c r="B12729" s="46">
        <v>45847</v>
      </c>
      <c r="C12729" s="8" t="s">
        <v>13</v>
      </c>
      <c r="D12729" s="8" t="s">
        <v>48</v>
      </c>
      <c r="E12729" s="8" t="s">
        <v>48</v>
      </c>
      <c r="F12729" s="9">
        <f t="shared" si="756"/>
        <v>1800000</v>
      </c>
      <c r="G12729" s="9">
        <v>18</v>
      </c>
      <c r="H12729" s="10">
        <v>1992780</v>
      </c>
      <c r="I12729" s="11">
        <f t="shared" si="757"/>
        <v>11345697423.022198</v>
      </c>
      <c r="J12729" s="11">
        <f t="shared" si="758"/>
        <v>106326</v>
      </c>
      <c r="K12729" s="11">
        <f t="shared" si="759"/>
        <v>106706.70788915409</v>
      </c>
      <c r="L12729" s="12">
        <f t="shared" si="760"/>
        <v>0</v>
      </c>
      <c r="M12729" s="11">
        <f>COUNTIF(E$2:$E12729,E12729)</f>
        <v>646</v>
      </c>
      <c r="O12729" t="str">
        <f t="shared" si="755"/>
        <v/>
      </c>
    </row>
    <row r="12730" spans="1:15" hidden="1">
      <c r="A12730" s="41" t="s">
        <v>120</v>
      </c>
      <c r="B12730" s="46">
        <v>45847</v>
      </c>
      <c r="C12730" s="8" t="s">
        <v>13</v>
      </c>
      <c r="D12730" s="8" t="s">
        <v>14</v>
      </c>
      <c r="E12730" s="8" t="s">
        <v>14</v>
      </c>
      <c r="F12730" s="9">
        <f t="shared" si="756"/>
        <v>-900000</v>
      </c>
      <c r="G12730" s="9">
        <v>-9</v>
      </c>
      <c r="H12730" s="10">
        <v>-973179</v>
      </c>
      <c r="I12730" s="11">
        <f t="shared" si="757"/>
        <v>14456434418.506607</v>
      </c>
      <c r="J12730" s="11">
        <f t="shared" si="758"/>
        <v>139254</v>
      </c>
      <c r="K12730" s="11">
        <f t="shared" si="759"/>
        <v>103813.42308663741</v>
      </c>
      <c r="L12730" s="12">
        <f t="shared" si="760"/>
        <v>38858.1922202633</v>
      </c>
      <c r="M12730" s="11">
        <f>COUNTIF(E$2:$E12730,E12730)</f>
        <v>2423</v>
      </c>
      <c r="O12730" t="str">
        <f t="shared" si="755"/>
        <v/>
      </c>
    </row>
    <row r="12731" spans="1:15" hidden="1">
      <c r="A12731" s="41" t="s">
        <v>120</v>
      </c>
      <c r="B12731" s="46">
        <v>45847</v>
      </c>
      <c r="C12731" s="8" t="s">
        <v>13</v>
      </c>
      <c r="D12731" s="8" t="s">
        <v>14</v>
      </c>
      <c r="E12731" s="8" t="s">
        <v>14</v>
      </c>
      <c r="F12731" s="9">
        <f t="shared" si="756"/>
        <v>-112700000</v>
      </c>
      <c r="G12731" s="9">
        <v>-1127</v>
      </c>
      <c r="H12731" s="10">
        <v>-121863637</v>
      </c>
      <c r="I12731" s="11">
        <f t="shared" si="757"/>
        <v>14339436690.687967</v>
      </c>
      <c r="J12731" s="11">
        <f t="shared" si="758"/>
        <v>138127</v>
      </c>
      <c r="K12731" s="11">
        <f t="shared" si="759"/>
        <v>103813.42308663741</v>
      </c>
      <c r="L12731" s="12">
        <f t="shared" si="760"/>
        <v>4865909.1813596338</v>
      </c>
      <c r="M12731" s="11">
        <f>COUNTIF(E$2:$E12731,E12731)</f>
        <v>2424</v>
      </c>
      <c r="O12731" t="str">
        <f t="shared" si="755"/>
        <v/>
      </c>
    </row>
    <row r="12732" spans="1:15" hidden="1">
      <c r="A12732" s="41" t="s">
        <v>120</v>
      </c>
      <c r="B12732" s="46">
        <v>45847</v>
      </c>
      <c r="C12732" s="8" t="s">
        <v>13</v>
      </c>
      <c r="D12732" s="8" t="s">
        <v>14</v>
      </c>
      <c r="E12732" s="8" t="s">
        <v>14</v>
      </c>
      <c r="F12732" s="9">
        <f t="shared" si="756"/>
        <v>-5300000</v>
      </c>
      <c r="G12732" s="9">
        <v>-53</v>
      </c>
      <c r="H12732" s="10">
        <v>-5730943</v>
      </c>
      <c r="I12732" s="11">
        <f t="shared" si="757"/>
        <v>14333934579.264376</v>
      </c>
      <c r="J12732" s="11">
        <f t="shared" si="758"/>
        <v>138074</v>
      </c>
      <c r="K12732" s="11">
        <f t="shared" si="759"/>
        <v>103813.42308663741</v>
      </c>
      <c r="L12732" s="12">
        <f t="shared" si="760"/>
        <v>228831.57640821673</v>
      </c>
      <c r="M12732" s="11">
        <f>COUNTIF(E$2:$E12732,E12732)</f>
        <v>2425</v>
      </c>
      <c r="O12732" t="str">
        <f t="shared" ref="O12732:O12795" si="761">IF(M12732=_xlfn.MAXIFS(M:M,D:D,D12732),"X","")</f>
        <v/>
      </c>
    </row>
    <row r="12733" spans="1:15" hidden="1">
      <c r="A12733" s="41" t="s">
        <v>120</v>
      </c>
      <c r="B12733" s="46">
        <v>45847</v>
      </c>
      <c r="C12733" s="8" t="s">
        <v>13</v>
      </c>
      <c r="D12733" s="8" t="s">
        <v>14</v>
      </c>
      <c r="E12733" s="8" t="s">
        <v>14</v>
      </c>
      <c r="F12733" s="9">
        <f t="shared" si="756"/>
        <v>-900000</v>
      </c>
      <c r="G12733" s="9">
        <v>-9</v>
      </c>
      <c r="H12733" s="10">
        <v>-973179</v>
      </c>
      <c r="I12733" s="11">
        <f t="shared" si="757"/>
        <v>14333000258.456596</v>
      </c>
      <c r="J12733" s="11">
        <f t="shared" si="758"/>
        <v>138065</v>
      </c>
      <c r="K12733" s="11">
        <f t="shared" si="759"/>
        <v>103813.42308663741</v>
      </c>
      <c r="L12733" s="12">
        <f t="shared" si="760"/>
        <v>38858.1922202633</v>
      </c>
      <c r="M12733" s="11">
        <f>COUNTIF(E$2:$E12733,E12733)</f>
        <v>2426</v>
      </c>
      <c r="O12733" t="str">
        <f t="shared" si="761"/>
        <v/>
      </c>
    </row>
    <row r="12734" spans="1:15" hidden="1">
      <c r="A12734" s="41" t="s">
        <v>120</v>
      </c>
      <c r="B12734" s="46">
        <v>45847</v>
      </c>
      <c r="C12734" s="8" t="s">
        <v>13</v>
      </c>
      <c r="D12734" s="8" t="s">
        <v>46</v>
      </c>
      <c r="E12734" s="8" t="s">
        <v>46</v>
      </c>
      <c r="F12734" s="9">
        <f t="shared" si="756"/>
        <v>6400000</v>
      </c>
      <c r="G12734" s="9">
        <v>64</v>
      </c>
      <c r="H12734" s="10">
        <v>6685184</v>
      </c>
      <c r="I12734" s="11">
        <f t="shared" si="757"/>
        <v>935107726.21267724</v>
      </c>
      <c r="J12734" s="11">
        <f t="shared" si="758"/>
        <v>8944</v>
      </c>
      <c r="K12734" s="11">
        <f t="shared" si="759"/>
        <v>104551.40051572867</v>
      </c>
      <c r="L12734" s="12">
        <f t="shared" si="760"/>
        <v>0</v>
      </c>
      <c r="M12734" s="11">
        <f>COUNTIF(E$2:$E12734,E12734)</f>
        <v>3804</v>
      </c>
      <c r="O12734" t="str">
        <f t="shared" si="761"/>
        <v/>
      </c>
    </row>
    <row r="12735" spans="1:15" hidden="1">
      <c r="A12735" s="41" t="s">
        <v>120</v>
      </c>
      <c r="B12735" s="46">
        <v>45847</v>
      </c>
      <c r="C12735" s="8" t="s">
        <v>13</v>
      </c>
      <c r="D12735" s="8" t="s">
        <v>90</v>
      </c>
      <c r="E12735" s="8" t="s">
        <v>90</v>
      </c>
      <c r="F12735" s="9">
        <f t="shared" si="756"/>
        <v>5100000</v>
      </c>
      <c r="G12735" s="9">
        <v>51</v>
      </c>
      <c r="H12735" s="10">
        <v>5551554</v>
      </c>
      <c r="I12735" s="11">
        <f t="shared" si="757"/>
        <v>5583999266.24438</v>
      </c>
      <c r="J12735" s="11">
        <f t="shared" si="758"/>
        <v>52679</v>
      </c>
      <c r="K12735" s="11">
        <f t="shared" si="759"/>
        <v>106000.47962649974</v>
      </c>
      <c r="L12735" s="12">
        <f t="shared" si="760"/>
        <v>0</v>
      </c>
      <c r="M12735" s="11">
        <f>COUNTIF(E$2:$E12735,E12735)</f>
        <v>1889</v>
      </c>
      <c r="O12735" t="str">
        <f t="shared" si="761"/>
        <v/>
      </c>
    </row>
    <row r="12736" spans="1:15" hidden="1">
      <c r="A12736" s="41" t="s">
        <v>120</v>
      </c>
      <c r="B12736" s="46">
        <v>45847</v>
      </c>
      <c r="C12736" s="8" t="s">
        <v>13</v>
      </c>
      <c r="D12736" s="8" t="s">
        <v>14</v>
      </c>
      <c r="E12736" s="8" t="s">
        <v>14</v>
      </c>
      <c r="F12736" s="9">
        <f t="shared" si="756"/>
        <v>-13400000</v>
      </c>
      <c r="G12736" s="9">
        <v>-134</v>
      </c>
      <c r="H12736" s="10">
        <v>-14489554</v>
      </c>
      <c r="I12736" s="11">
        <f t="shared" si="757"/>
        <v>14319089259.762987</v>
      </c>
      <c r="J12736" s="11">
        <f t="shared" si="758"/>
        <v>137931</v>
      </c>
      <c r="K12736" s="11">
        <f t="shared" si="759"/>
        <v>103813.42308663741</v>
      </c>
      <c r="L12736" s="12">
        <f t="shared" si="760"/>
        <v>578555.30639058724</v>
      </c>
      <c r="M12736" s="11">
        <f>COUNTIF(E$2:$E12736,E12736)</f>
        <v>2427</v>
      </c>
      <c r="O12736" t="str">
        <f t="shared" si="761"/>
        <v/>
      </c>
    </row>
    <row r="12737" spans="1:15" hidden="1">
      <c r="A12737" s="41" t="s">
        <v>120</v>
      </c>
      <c r="B12737" s="46">
        <v>45847</v>
      </c>
      <c r="C12737" s="8" t="s">
        <v>13</v>
      </c>
      <c r="D12737" s="8" t="s">
        <v>14</v>
      </c>
      <c r="E12737" s="8" t="s">
        <v>14</v>
      </c>
      <c r="F12737" s="9">
        <f t="shared" si="756"/>
        <v>-425100000</v>
      </c>
      <c r="G12737" s="9">
        <v>-4251</v>
      </c>
      <c r="H12737" s="10">
        <v>-459664881</v>
      </c>
      <c r="I12737" s="11">
        <f t="shared" si="757"/>
        <v>13877778398.221691</v>
      </c>
      <c r="J12737" s="11">
        <f t="shared" si="758"/>
        <v>133680</v>
      </c>
      <c r="K12737" s="11">
        <f t="shared" si="759"/>
        <v>103813.42308663741</v>
      </c>
      <c r="L12737" s="12">
        <f t="shared" si="760"/>
        <v>18354019.458704352</v>
      </c>
      <c r="M12737" s="11">
        <f>COUNTIF(E$2:$E12737,E12737)</f>
        <v>2428</v>
      </c>
      <c r="O12737" t="str">
        <f t="shared" si="761"/>
        <v/>
      </c>
    </row>
    <row r="12738" spans="1:15" hidden="1">
      <c r="A12738" s="41" t="s">
        <v>120</v>
      </c>
      <c r="B12738" s="46">
        <v>45847</v>
      </c>
      <c r="C12738" s="8" t="s">
        <v>13</v>
      </c>
      <c r="D12738" s="8" t="s">
        <v>14</v>
      </c>
      <c r="E12738" s="8" t="s">
        <v>14</v>
      </c>
      <c r="F12738" s="9">
        <f t="shared" si="756"/>
        <v>-15800000</v>
      </c>
      <c r="G12738" s="9">
        <v>-158</v>
      </c>
      <c r="H12738" s="10">
        <v>-17084698</v>
      </c>
      <c r="I12738" s="11">
        <f t="shared" si="757"/>
        <v>13861375877.374002</v>
      </c>
      <c r="J12738" s="11">
        <f t="shared" si="758"/>
        <v>133522</v>
      </c>
      <c r="K12738" s="11">
        <f t="shared" si="759"/>
        <v>103813.42308663741</v>
      </c>
      <c r="L12738" s="12">
        <f t="shared" si="760"/>
        <v>682177.15231128968</v>
      </c>
      <c r="M12738" s="11">
        <f>COUNTIF(E$2:$E12738,E12738)</f>
        <v>2429</v>
      </c>
      <c r="O12738" t="str">
        <f t="shared" si="761"/>
        <v/>
      </c>
    </row>
    <row r="12739" spans="1:15" hidden="1">
      <c r="A12739" s="41" t="s">
        <v>120</v>
      </c>
      <c r="B12739" s="46">
        <v>45847</v>
      </c>
      <c r="C12739" s="8" t="s">
        <v>13</v>
      </c>
      <c r="D12739" s="8" t="s">
        <v>14</v>
      </c>
      <c r="E12739" s="8" t="s">
        <v>14</v>
      </c>
      <c r="F12739" s="9">
        <f t="shared" si="756"/>
        <v>-28600000</v>
      </c>
      <c r="G12739" s="9">
        <v>-286</v>
      </c>
      <c r="H12739" s="10">
        <v>-30925466</v>
      </c>
      <c r="I12739" s="11">
        <f t="shared" si="757"/>
        <v>13831685238.371223</v>
      </c>
      <c r="J12739" s="11">
        <f t="shared" si="758"/>
        <v>133236</v>
      </c>
      <c r="K12739" s="11">
        <f t="shared" si="759"/>
        <v>103813.42308663741</v>
      </c>
      <c r="L12739" s="12">
        <f t="shared" si="760"/>
        <v>1234826.9972217008</v>
      </c>
      <c r="M12739" s="11">
        <f>COUNTIF(E$2:$E12739,E12739)</f>
        <v>2430</v>
      </c>
      <c r="O12739" t="str">
        <f t="shared" si="761"/>
        <v/>
      </c>
    </row>
    <row r="12740" spans="1:15" hidden="1">
      <c r="A12740" s="41" t="s">
        <v>120</v>
      </c>
      <c r="B12740" s="46">
        <v>45847</v>
      </c>
      <c r="C12740" s="8" t="s">
        <v>13</v>
      </c>
      <c r="D12740" s="8" t="s">
        <v>14</v>
      </c>
      <c r="E12740" s="8" t="s">
        <v>14</v>
      </c>
      <c r="F12740" s="9">
        <f t="shared" si="756"/>
        <v>-900000</v>
      </c>
      <c r="G12740" s="9">
        <v>-9</v>
      </c>
      <c r="H12740" s="10">
        <v>-973179</v>
      </c>
      <c r="I12740" s="11">
        <f t="shared" si="757"/>
        <v>13830750917.563444</v>
      </c>
      <c r="J12740" s="11">
        <f t="shared" si="758"/>
        <v>133227</v>
      </c>
      <c r="K12740" s="11">
        <f t="shared" si="759"/>
        <v>103813.42308663741</v>
      </c>
      <c r="L12740" s="12">
        <f t="shared" si="760"/>
        <v>38858.1922202633</v>
      </c>
      <c r="M12740" s="11">
        <f>COUNTIF(E$2:$E12740,E12740)</f>
        <v>2431</v>
      </c>
      <c r="O12740" t="str">
        <f t="shared" si="761"/>
        <v/>
      </c>
    </row>
    <row r="12741" spans="1:15" hidden="1">
      <c r="A12741" s="41" t="s">
        <v>120</v>
      </c>
      <c r="B12741" s="46">
        <v>45847</v>
      </c>
      <c r="C12741" s="8" t="s">
        <v>13</v>
      </c>
      <c r="D12741" s="8" t="s">
        <v>14</v>
      </c>
      <c r="E12741" s="8" t="s">
        <v>14</v>
      </c>
      <c r="F12741" s="9">
        <f t="shared" si="756"/>
        <v>-3200000</v>
      </c>
      <c r="G12741" s="9">
        <v>-32</v>
      </c>
      <c r="H12741" s="10">
        <v>-3460192</v>
      </c>
      <c r="I12741" s="11">
        <f t="shared" si="757"/>
        <v>13827428888.024672</v>
      </c>
      <c r="J12741" s="11">
        <f t="shared" si="758"/>
        <v>133195</v>
      </c>
      <c r="K12741" s="11">
        <f t="shared" si="759"/>
        <v>103813.42308663741</v>
      </c>
      <c r="L12741" s="12">
        <f t="shared" si="760"/>
        <v>138162.46122760279</v>
      </c>
      <c r="M12741" s="11">
        <f>COUNTIF(E$2:$E12741,E12741)</f>
        <v>2432</v>
      </c>
      <c r="O12741" t="str">
        <f t="shared" si="761"/>
        <v/>
      </c>
    </row>
    <row r="12742" spans="1:15" hidden="1">
      <c r="A12742" s="41" t="s">
        <v>120</v>
      </c>
      <c r="B12742" s="46">
        <v>45847</v>
      </c>
      <c r="C12742" s="8" t="s">
        <v>13</v>
      </c>
      <c r="D12742" s="8" t="s">
        <v>15</v>
      </c>
      <c r="E12742" s="8" t="s">
        <v>15</v>
      </c>
      <c r="F12742" s="9">
        <f t="shared" si="756"/>
        <v>900000</v>
      </c>
      <c r="G12742" s="9">
        <v>9</v>
      </c>
      <c r="H12742" s="10">
        <v>990657</v>
      </c>
      <c r="I12742" s="11">
        <f t="shared" si="757"/>
        <v>1944429187.1447833</v>
      </c>
      <c r="J12742" s="11">
        <f t="shared" si="758"/>
        <v>17798</v>
      </c>
      <c r="K12742" s="11">
        <f t="shared" si="759"/>
        <v>109249.87004971251</v>
      </c>
      <c r="L12742" s="12">
        <f t="shared" si="760"/>
        <v>0</v>
      </c>
      <c r="M12742" s="11">
        <f>COUNTIF(E$2:$E12742,E12742)</f>
        <v>3911</v>
      </c>
      <c r="O12742" t="str">
        <f t="shared" si="761"/>
        <v/>
      </c>
    </row>
    <row r="12743" spans="1:15" hidden="1">
      <c r="A12743" s="41" t="s">
        <v>120</v>
      </c>
      <c r="B12743" s="46">
        <v>45847</v>
      </c>
      <c r="C12743" s="8" t="s">
        <v>13</v>
      </c>
      <c r="D12743" s="8" t="s">
        <v>14</v>
      </c>
      <c r="E12743" s="8" t="s">
        <v>14</v>
      </c>
      <c r="F12743" s="9">
        <f t="shared" si="756"/>
        <v>-900000</v>
      </c>
      <c r="G12743" s="9">
        <v>-9</v>
      </c>
      <c r="H12743" s="10">
        <v>-973179</v>
      </c>
      <c r="I12743" s="11">
        <f t="shared" si="757"/>
        <v>13826494567.216892</v>
      </c>
      <c r="J12743" s="11">
        <f t="shared" si="758"/>
        <v>133186</v>
      </c>
      <c r="K12743" s="11">
        <f t="shared" si="759"/>
        <v>103813.42308663741</v>
      </c>
      <c r="L12743" s="12">
        <f t="shared" si="760"/>
        <v>38858.1922202633</v>
      </c>
      <c r="M12743" s="11">
        <f>COUNTIF(E$2:$E12743,E12743)</f>
        <v>2433</v>
      </c>
      <c r="O12743" t="str">
        <f t="shared" si="761"/>
        <v/>
      </c>
    </row>
    <row r="12744" spans="1:15" hidden="1">
      <c r="A12744" s="41" t="s">
        <v>120</v>
      </c>
      <c r="B12744" s="46">
        <v>45847</v>
      </c>
      <c r="C12744" s="8" t="s">
        <v>13</v>
      </c>
      <c r="D12744" s="8" t="s">
        <v>14</v>
      </c>
      <c r="E12744" s="8" t="s">
        <v>14</v>
      </c>
      <c r="F12744" s="9">
        <f t="shared" si="756"/>
        <v>1000000</v>
      </c>
      <c r="G12744" s="9">
        <v>10</v>
      </c>
      <c r="H12744" s="10">
        <v>1074730</v>
      </c>
      <c r="I12744" s="11">
        <f t="shared" si="757"/>
        <v>13827569297.216892</v>
      </c>
      <c r="J12744" s="11">
        <f t="shared" si="758"/>
        <v>133196</v>
      </c>
      <c r="K12744" s="11">
        <f t="shared" si="759"/>
        <v>103813.69783789973</v>
      </c>
      <c r="L12744" s="12">
        <f t="shared" si="760"/>
        <v>0</v>
      </c>
      <c r="M12744" s="11">
        <f>COUNTIF(E$2:$E12744,E12744)</f>
        <v>2434</v>
      </c>
      <c r="O12744" t="str">
        <f t="shared" si="761"/>
        <v/>
      </c>
    </row>
    <row r="12745" spans="1:15" hidden="1">
      <c r="A12745" s="41" t="s">
        <v>120</v>
      </c>
      <c r="B12745" s="46">
        <v>45847</v>
      </c>
      <c r="C12745" s="8" t="s">
        <v>13</v>
      </c>
      <c r="D12745" s="8" t="s">
        <v>14</v>
      </c>
      <c r="E12745" s="8" t="s">
        <v>14</v>
      </c>
      <c r="F12745" s="9">
        <f t="shared" si="756"/>
        <v>-108100000</v>
      </c>
      <c r="G12745" s="9">
        <v>-1081</v>
      </c>
      <c r="H12745" s="10">
        <v>-116889611</v>
      </c>
      <c r="I12745" s="11">
        <f t="shared" si="757"/>
        <v>13715346689.854122</v>
      </c>
      <c r="J12745" s="11">
        <f t="shared" si="758"/>
        <v>132115</v>
      </c>
      <c r="K12745" s="11">
        <f t="shared" si="759"/>
        <v>103813.69783789973</v>
      </c>
      <c r="L12745" s="12">
        <f t="shared" si="760"/>
        <v>4667003.6372303963</v>
      </c>
      <c r="M12745" s="11">
        <f>COUNTIF(E$2:$E12745,E12745)</f>
        <v>2435</v>
      </c>
      <c r="O12745" t="str">
        <f t="shared" si="761"/>
        <v/>
      </c>
    </row>
    <row r="12746" spans="1:15" hidden="1">
      <c r="A12746" s="41" t="s">
        <v>120</v>
      </c>
      <c r="B12746" s="46">
        <v>45848</v>
      </c>
      <c r="C12746" s="8" t="s">
        <v>13</v>
      </c>
      <c r="D12746" s="8" t="s">
        <v>46</v>
      </c>
      <c r="E12746" s="8" t="s">
        <v>46</v>
      </c>
      <c r="F12746" s="9">
        <f t="shared" si="756"/>
        <v>45200000</v>
      </c>
      <c r="G12746" s="9">
        <v>452</v>
      </c>
      <c r="H12746" s="10">
        <v>47375024</v>
      </c>
      <c r="I12746" s="11">
        <f t="shared" si="757"/>
        <v>982482750.21267724</v>
      </c>
      <c r="J12746" s="11">
        <f t="shared" si="758"/>
        <v>9396</v>
      </c>
      <c r="K12746" s="11">
        <f t="shared" si="759"/>
        <v>104563.93680424406</v>
      </c>
      <c r="L12746" s="12">
        <f t="shared" si="760"/>
        <v>0</v>
      </c>
      <c r="M12746" s="11">
        <f>COUNTIF(E$2:$E12746,E12746)</f>
        <v>3805</v>
      </c>
      <c r="O12746" t="str">
        <f t="shared" si="761"/>
        <v/>
      </c>
    </row>
    <row r="12747" spans="1:15" hidden="1">
      <c r="A12747" s="41" t="s">
        <v>120</v>
      </c>
      <c r="B12747" s="46">
        <v>45848</v>
      </c>
      <c r="C12747" s="8" t="s">
        <v>13</v>
      </c>
      <c r="D12747" s="8" t="s">
        <v>14</v>
      </c>
      <c r="E12747" s="8" t="s">
        <v>14</v>
      </c>
      <c r="F12747" s="9">
        <f t="shared" si="756"/>
        <v>900000</v>
      </c>
      <c r="G12747" s="9">
        <v>9</v>
      </c>
      <c r="H12747" s="10">
        <v>968211</v>
      </c>
      <c r="I12747" s="11">
        <f t="shared" si="757"/>
        <v>13716314900.854122</v>
      </c>
      <c r="J12747" s="11">
        <f t="shared" si="758"/>
        <v>132124</v>
      </c>
      <c r="K12747" s="11">
        <f t="shared" si="759"/>
        <v>103813.95432210743</v>
      </c>
      <c r="L12747" s="12">
        <f t="shared" si="760"/>
        <v>0</v>
      </c>
      <c r="M12747" s="11">
        <f>COUNTIF(E$2:$E12747,E12747)</f>
        <v>2436</v>
      </c>
      <c r="O12747" t="str">
        <f t="shared" si="761"/>
        <v/>
      </c>
    </row>
    <row r="12748" spans="1:15" hidden="1">
      <c r="A12748" s="41" t="s">
        <v>120</v>
      </c>
      <c r="B12748" s="46">
        <v>45848</v>
      </c>
      <c r="C12748" s="8" t="s">
        <v>13</v>
      </c>
      <c r="D12748" s="8" t="s">
        <v>14</v>
      </c>
      <c r="E12748" s="8" t="s">
        <v>14</v>
      </c>
      <c r="F12748" s="9">
        <f t="shared" si="756"/>
        <v>900000</v>
      </c>
      <c r="G12748" s="9">
        <v>9</v>
      </c>
      <c r="H12748" s="10">
        <v>968211</v>
      </c>
      <c r="I12748" s="11">
        <f t="shared" si="757"/>
        <v>13717283111.854122</v>
      </c>
      <c r="J12748" s="11">
        <f t="shared" si="758"/>
        <v>132133</v>
      </c>
      <c r="K12748" s="11">
        <f t="shared" si="759"/>
        <v>103814.21077137522</v>
      </c>
      <c r="L12748" s="12">
        <f t="shared" si="760"/>
        <v>0</v>
      </c>
      <c r="M12748" s="11">
        <f>COUNTIF(E$2:$E12748,E12748)</f>
        <v>2437</v>
      </c>
      <c r="O12748" t="str">
        <f t="shared" si="761"/>
        <v/>
      </c>
    </row>
    <row r="12749" spans="1:15" hidden="1">
      <c r="A12749" s="41" t="s">
        <v>120</v>
      </c>
      <c r="B12749" s="46">
        <v>45848</v>
      </c>
      <c r="C12749" s="8" t="s">
        <v>13</v>
      </c>
      <c r="D12749" s="8" t="s">
        <v>46</v>
      </c>
      <c r="E12749" s="8" t="s">
        <v>46</v>
      </c>
      <c r="F12749" s="9">
        <f t="shared" si="756"/>
        <v>10000000</v>
      </c>
      <c r="G12749" s="9">
        <v>100</v>
      </c>
      <c r="H12749" s="10">
        <v>10435700</v>
      </c>
      <c r="I12749" s="11">
        <f t="shared" si="757"/>
        <v>992918450.21267724</v>
      </c>
      <c r="J12749" s="11">
        <f t="shared" si="758"/>
        <v>9496</v>
      </c>
      <c r="K12749" s="11">
        <f t="shared" si="759"/>
        <v>104561.75760453635</v>
      </c>
      <c r="L12749" s="12">
        <f t="shared" si="760"/>
        <v>0</v>
      </c>
      <c r="M12749" s="11">
        <f>COUNTIF(E$2:$E12749,E12749)</f>
        <v>3806</v>
      </c>
      <c r="O12749" t="str">
        <f t="shared" si="761"/>
        <v/>
      </c>
    </row>
    <row r="12750" spans="1:15" hidden="1">
      <c r="A12750" s="41" t="s">
        <v>120</v>
      </c>
      <c r="B12750" s="46">
        <v>45848</v>
      </c>
      <c r="C12750" s="8" t="s">
        <v>13</v>
      </c>
      <c r="D12750" s="8" t="s">
        <v>14</v>
      </c>
      <c r="E12750" s="8" t="s">
        <v>14</v>
      </c>
      <c r="F12750" s="9">
        <f t="shared" si="756"/>
        <v>-900000</v>
      </c>
      <c r="G12750" s="9">
        <v>-9</v>
      </c>
      <c r="H12750" s="10">
        <v>-973350</v>
      </c>
      <c r="I12750" s="11">
        <f t="shared" si="757"/>
        <v>13716348783.95718</v>
      </c>
      <c r="J12750" s="11">
        <f t="shared" si="758"/>
        <v>132124</v>
      </c>
      <c r="K12750" s="11">
        <f t="shared" si="759"/>
        <v>103814.21077137522</v>
      </c>
      <c r="L12750" s="12">
        <f t="shared" si="760"/>
        <v>39022.103057623026</v>
      </c>
      <c r="M12750" s="11">
        <f>COUNTIF(E$2:$E12750,E12750)</f>
        <v>2438</v>
      </c>
      <c r="O12750" t="str">
        <f t="shared" si="761"/>
        <v/>
      </c>
    </row>
    <row r="12751" spans="1:15" hidden="1">
      <c r="A12751" s="41" t="s">
        <v>120</v>
      </c>
      <c r="B12751" s="46">
        <v>45848</v>
      </c>
      <c r="C12751" s="8" t="s">
        <v>13</v>
      </c>
      <c r="D12751" s="8" t="s">
        <v>14</v>
      </c>
      <c r="E12751" s="8" t="s">
        <v>14</v>
      </c>
      <c r="F12751" s="9">
        <f t="shared" si="756"/>
        <v>-18400000</v>
      </c>
      <c r="G12751" s="9">
        <v>-184</v>
      </c>
      <c r="H12751" s="10">
        <v>-19899600</v>
      </c>
      <c r="I12751" s="11">
        <f t="shared" si="757"/>
        <v>13697246969.175247</v>
      </c>
      <c r="J12751" s="11">
        <f t="shared" si="758"/>
        <v>131940</v>
      </c>
      <c r="K12751" s="11">
        <f t="shared" si="759"/>
        <v>103814.21077137522</v>
      </c>
      <c r="L12751" s="12">
        <f t="shared" si="760"/>
        <v>797785.21806696057</v>
      </c>
      <c r="M12751" s="11">
        <f>COUNTIF(E$2:$E12751,E12751)</f>
        <v>2439</v>
      </c>
      <c r="O12751" t="str">
        <f t="shared" si="761"/>
        <v/>
      </c>
    </row>
    <row r="12752" spans="1:15" hidden="1">
      <c r="A12752" s="41" t="s">
        <v>120</v>
      </c>
      <c r="B12752" s="46">
        <v>45848</v>
      </c>
      <c r="C12752" s="8" t="s">
        <v>13</v>
      </c>
      <c r="D12752" s="8" t="s">
        <v>90</v>
      </c>
      <c r="E12752" s="8" t="s">
        <v>90</v>
      </c>
      <c r="F12752" s="9">
        <f t="shared" si="756"/>
        <v>94000000</v>
      </c>
      <c r="G12752" s="9">
        <v>940</v>
      </c>
      <c r="H12752" s="10">
        <v>102097160</v>
      </c>
      <c r="I12752" s="11">
        <f t="shared" si="757"/>
        <v>5686096426.24438</v>
      </c>
      <c r="J12752" s="11">
        <f t="shared" si="758"/>
        <v>53619</v>
      </c>
      <c r="K12752" s="11">
        <f t="shared" si="759"/>
        <v>106046.29751103862</v>
      </c>
      <c r="L12752" s="12">
        <f t="shared" si="760"/>
        <v>0</v>
      </c>
      <c r="M12752" s="11">
        <f>COUNTIF(E$2:$E12752,E12752)</f>
        <v>1890</v>
      </c>
      <c r="O12752" t="str">
        <f t="shared" si="761"/>
        <v/>
      </c>
    </row>
    <row r="12753" spans="1:15" hidden="1">
      <c r="A12753" s="41" t="s">
        <v>120</v>
      </c>
      <c r="B12753" s="46">
        <v>45848</v>
      </c>
      <c r="C12753" s="8" t="s">
        <v>13</v>
      </c>
      <c r="D12753" s="8" t="s">
        <v>14</v>
      </c>
      <c r="E12753" s="8" t="s">
        <v>14</v>
      </c>
      <c r="F12753" s="9">
        <f t="shared" si="756"/>
        <v>-2000000</v>
      </c>
      <c r="G12753" s="9">
        <v>-20</v>
      </c>
      <c r="H12753" s="10">
        <v>-2163000</v>
      </c>
      <c r="I12753" s="11">
        <f t="shared" si="757"/>
        <v>13695170684.95982</v>
      </c>
      <c r="J12753" s="11">
        <f t="shared" si="758"/>
        <v>131920</v>
      </c>
      <c r="K12753" s="11">
        <f t="shared" si="759"/>
        <v>103814.21077137522</v>
      </c>
      <c r="L12753" s="12">
        <f t="shared" si="760"/>
        <v>86715.784572495613</v>
      </c>
      <c r="M12753" s="11">
        <f>COUNTIF(E$2:$E12753,E12753)</f>
        <v>2440</v>
      </c>
      <c r="O12753" t="str">
        <f t="shared" si="761"/>
        <v/>
      </c>
    </row>
    <row r="12754" spans="1:15" hidden="1">
      <c r="A12754" s="41" t="s">
        <v>120</v>
      </c>
      <c r="B12754" s="46">
        <v>45848</v>
      </c>
      <c r="C12754" s="8" t="s">
        <v>13</v>
      </c>
      <c r="D12754" s="8" t="s">
        <v>14</v>
      </c>
      <c r="E12754" s="8" t="s">
        <v>14</v>
      </c>
      <c r="F12754" s="9">
        <f t="shared" si="756"/>
        <v>900000</v>
      </c>
      <c r="G12754" s="9">
        <v>9</v>
      </c>
      <c r="H12754" s="10">
        <v>973116</v>
      </c>
      <c r="I12754" s="11">
        <f t="shared" si="757"/>
        <v>13696143800.95982</v>
      </c>
      <c r="J12754" s="11">
        <f t="shared" si="758"/>
        <v>131929</v>
      </c>
      <c r="K12754" s="11">
        <f t="shared" si="759"/>
        <v>103814.50477878116</v>
      </c>
      <c r="L12754" s="12">
        <f t="shared" si="760"/>
        <v>0</v>
      </c>
      <c r="M12754" s="11">
        <f>COUNTIF(E$2:$E12754,E12754)</f>
        <v>2441</v>
      </c>
      <c r="O12754" t="str">
        <f t="shared" si="761"/>
        <v/>
      </c>
    </row>
    <row r="12755" spans="1:15" hidden="1">
      <c r="A12755" s="41" t="s">
        <v>120</v>
      </c>
      <c r="B12755" s="46">
        <v>45848</v>
      </c>
      <c r="C12755" s="8" t="s">
        <v>13</v>
      </c>
      <c r="D12755" s="8" t="s">
        <v>14</v>
      </c>
      <c r="E12755" s="8" t="s">
        <v>14</v>
      </c>
      <c r="F12755" s="9">
        <f t="shared" si="756"/>
        <v>-900000</v>
      </c>
      <c r="G12755" s="9">
        <v>-9</v>
      </c>
      <c r="H12755" s="10">
        <v>-973350</v>
      </c>
      <c r="I12755" s="11">
        <f t="shared" si="757"/>
        <v>13695209470.416811</v>
      </c>
      <c r="J12755" s="11">
        <f t="shared" si="758"/>
        <v>131920</v>
      </c>
      <c r="K12755" s="11">
        <f t="shared" si="759"/>
        <v>103814.50477878116</v>
      </c>
      <c r="L12755" s="12">
        <f t="shared" si="760"/>
        <v>39019.456990969484</v>
      </c>
      <c r="M12755" s="11">
        <f>COUNTIF(E$2:$E12755,E12755)</f>
        <v>2442</v>
      </c>
      <c r="O12755" t="str">
        <f t="shared" si="761"/>
        <v/>
      </c>
    </row>
    <row r="12756" spans="1:15" hidden="1">
      <c r="A12756" s="41" t="s">
        <v>120</v>
      </c>
      <c r="B12756" s="46">
        <v>45848</v>
      </c>
      <c r="C12756" s="8" t="s">
        <v>13</v>
      </c>
      <c r="D12756" s="8" t="s">
        <v>14</v>
      </c>
      <c r="E12756" s="8" t="s">
        <v>14</v>
      </c>
      <c r="F12756" s="9">
        <f t="shared" si="756"/>
        <v>-3600000</v>
      </c>
      <c r="G12756" s="9">
        <v>-36</v>
      </c>
      <c r="H12756" s="10">
        <v>-3893400</v>
      </c>
      <c r="I12756" s="11">
        <f t="shared" si="757"/>
        <v>13691472148.244776</v>
      </c>
      <c r="J12756" s="11">
        <f t="shared" si="758"/>
        <v>131884</v>
      </c>
      <c r="K12756" s="11">
        <f t="shared" si="759"/>
        <v>103814.50477878116</v>
      </c>
      <c r="L12756" s="12">
        <f t="shared" si="760"/>
        <v>156077.82796387793</v>
      </c>
      <c r="M12756" s="11">
        <f>COUNTIF(E$2:$E12756,E12756)</f>
        <v>2443</v>
      </c>
      <c r="O12756" t="str">
        <f t="shared" si="761"/>
        <v/>
      </c>
    </row>
    <row r="12757" spans="1:15" hidden="1">
      <c r="A12757" s="41" t="s">
        <v>120</v>
      </c>
      <c r="B12757" s="46">
        <v>45848</v>
      </c>
      <c r="C12757" s="8" t="s">
        <v>13</v>
      </c>
      <c r="D12757" s="8" t="s">
        <v>14</v>
      </c>
      <c r="E12757" s="8" t="s">
        <v>14</v>
      </c>
      <c r="F12757" s="9">
        <f t="shared" si="756"/>
        <v>-175500000</v>
      </c>
      <c r="G12757" s="9">
        <v>-1755</v>
      </c>
      <c r="H12757" s="10">
        <v>-189803250</v>
      </c>
      <c r="I12757" s="11">
        <f t="shared" si="757"/>
        <v>13509277692.358015</v>
      </c>
      <c r="J12757" s="11">
        <f t="shared" si="758"/>
        <v>130129</v>
      </c>
      <c r="K12757" s="11">
        <f t="shared" si="759"/>
        <v>103814.50477878116</v>
      </c>
      <c r="L12757" s="12">
        <f t="shared" si="760"/>
        <v>7608794.1132390499</v>
      </c>
      <c r="M12757" s="11">
        <f>COUNTIF(E$2:$E12757,E12757)</f>
        <v>2444</v>
      </c>
      <c r="O12757" t="str">
        <f t="shared" si="761"/>
        <v/>
      </c>
    </row>
    <row r="12758" spans="1:15" hidden="1">
      <c r="A12758" s="41" t="s">
        <v>120</v>
      </c>
      <c r="B12758" s="46">
        <v>45848</v>
      </c>
      <c r="C12758" s="8" t="s">
        <v>13</v>
      </c>
      <c r="D12758" s="8" t="s">
        <v>14</v>
      </c>
      <c r="E12758" s="8" t="s">
        <v>14</v>
      </c>
      <c r="F12758" s="9">
        <f t="shared" si="756"/>
        <v>-900000</v>
      </c>
      <c r="G12758" s="9">
        <v>-9</v>
      </c>
      <c r="H12758" s="10">
        <v>-973350</v>
      </c>
      <c r="I12758" s="11">
        <f t="shared" si="757"/>
        <v>13508343361.815006</v>
      </c>
      <c r="J12758" s="11">
        <f t="shared" si="758"/>
        <v>130120</v>
      </c>
      <c r="K12758" s="11">
        <f t="shared" si="759"/>
        <v>103814.50477878116</v>
      </c>
      <c r="L12758" s="12">
        <f t="shared" si="760"/>
        <v>39019.456990969484</v>
      </c>
      <c r="M12758" s="11">
        <f>COUNTIF(E$2:$E12758,E12758)</f>
        <v>2445</v>
      </c>
      <c r="O12758" t="str">
        <f t="shared" si="761"/>
        <v/>
      </c>
    </row>
    <row r="12759" spans="1:15" hidden="1">
      <c r="A12759" s="41" t="s">
        <v>120</v>
      </c>
      <c r="B12759" s="46">
        <v>45848</v>
      </c>
      <c r="C12759" s="8" t="s">
        <v>13</v>
      </c>
      <c r="D12759" s="8" t="s">
        <v>46</v>
      </c>
      <c r="E12759" s="8" t="s">
        <v>46</v>
      </c>
      <c r="F12759" s="9">
        <f t="shared" si="756"/>
        <v>1800000</v>
      </c>
      <c r="G12759" s="9">
        <v>18</v>
      </c>
      <c r="H12759" s="10">
        <v>1886040</v>
      </c>
      <c r="I12759" s="11">
        <f t="shared" si="757"/>
        <v>994804490.21267724</v>
      </c>
      <c r="J12759" s="11">
        <f t="shared" si="758"/>
        <v>9514</v>
      </c>
      <c r="K12759" s="11">
        <f t="shared" si="759"/>
        <v>104562.1705079543</v>
      </c>
      <c r="L12759" s="12">
        <f t="shared" si="760"/>
        <v>0</v>
      </c>
      <c r="M12759" s="11">
        <f>COUNTIF(E$2:$E12759,E12759)</f>
        <v>3807</v>
      </c>
      <c r="O12759" t="str">
        <f t="shared" si="761"/>
        <v/>
      </c>
    </row>
    <row r="12760" spans="1:15" hidden="1">
      <c r="A12760" s="41" t="s">
        <v>120</v>
      </c>
      <c r="B12760" s="46">
        <v>45848</v>
      </c>
      <c r="C12760" s="8" t="s">
        <v>13</v>
      </c>
      <c r="D12760" s="8" t="s">
        <v>14</v>
      </c>
      <c r="E12760" s="8" t="s">
        <v>14</v>
      </c>
      <c r="F12760" s="9">
        <f t="shared" si="756"/>
        <v>-8300000</v>
      </c>
      <c r="G12760" s="9">
        <v>-83</v>
      </c>
      <c r="H12760" s="10">
        <v>-8976450</v>
      </c>
      <c r="I12760" s="11">
        <f t="shared" si="757"/>
        <v>13499726757.918367</v>
      </c>
      <c r="J12760" s="11">
        <f t="shared" si="758"/>
        <v>130037</v>
      </c>
      <c r="K12760" s="11">
        <f t="shared" si="759"/>
        <v>103814.50477878116</v>
      </c>
      <c r="L12760" s="12">
        <f t="shared" si="760"/>
        <v>359846.10336116329</v>
      </c>
      <c r="M12760" s="11">
        <f>COUNTIF(E$2:$E12760,E12760)</f>
        <v>2446</v>
      </c>
      <c r="O12760" t="str">
        <f t="shared" si="761"/>
        <v/>
      </c>
    </row>
    <row r="12761" spans="1:15" hidden="1">
      <c r="A12761" s="41" t="s">
        <v>120</v>
      </c>
      <c r="B12761" s="46">
        <v>45848</v>
      </c>
      <c r="C12761" s="8" t="s">
        <v>13</v>
      </c>
      <c r="D12761" s="8" t="s">
        <v>14</v>
      </c>
      <c r="E12761" s="8" t="s">
        <v>14</v>
      </c>
      <c r="F12761" s="9">
        <f t="shared" si="756"/>
        <v>-1700000</v>
      </c>
      <c r="G12761" s="9">
        <v>-17</v>
      </c>
      <c r="H12761" s="10">
        <v>-1838550</v>
      </c>
      <c r="I12761" s="11">
        <f t="shared" si="757"/>
        <v>13497961911.337128</v>
      </c>
      <c r="J12761" s="11">
        <f t="shared" si="758"/>
        <v>130020</v>
      </c>
      <c r="K12761" s="11">
        <f t="shared" si="759"/>
        <v>103814.50477878116</v>
      </c>
      <c r="L12761" s="12">
        <f t="shared" si="760"/>
        <v>73703.418760720175</v>
      </c>
      <c r="M12761" s="11">
        <f>COUNTIF(E$2:$E12761,E12761)</f>
        <v>2447</v>
      </c>
      <c r="O12761" t="str">
        <f t="shared" si="761"/>
        <v/>
      </c>
    </row>
    <row r="12762" spans="1:15" hidden="1">
      <c r="A12762" s="41" t="s">
        <v>120</v>
      </c>
      <c r="B12762" s="46">
        <v>45848</v>
      </c>
      <c r="C12762" s="8" t="s">
        <v>13</v>
      </c>
      <c r="D12762" s="8" t="s">
        <v>46</v>
      </c>
      <c r="E12762" s="8" t="s">
        <v>46</v>
      </c>
      <c r="F12762" s="9">
        <f t="shared" si="756"/>
        <v>1900000</v>
      </c>
      <c r="G12762" s="9">
        <v>19</v>
      </c>
      <c r="H12762" s="10">
        <v>1982783</v>
      </c>
      <c r="I12762" s="11">
        <f t="shared" si="757"/>
        <v>996787273.21267724</v>
      </c>
      <c r="J12762" s="11">
        <f t="shared" si="758"/>
        <v>9533</v>
      </c>
      <c r="K12762" s="11">
        <f t="shared" si="759"/>
        <v>104561.76158739928</v>
      </c>
      <c r="L12762" s="12">
        <f t="shared" si="760"/>
        <v>0</v>
      </c>
      <c r="M12762" s="11">
        <f>COUNTIF(E$2:$E12762,E12762)</f>
        <v>3808</v>
      </c>
      <c r="O12762" t="str">
        <f t="shared" si="761"/>
        <v/>
      </c>
    </row>
    <row r="12763" spans="1:15" hidden="1">
      <c r="A12763" s="41" t="s">
        <v>120</v>
      </c>
      <c r="B12763" s="46">
        <v>45848</v>
      </c>
      <c r="C12763" s="8" t="s">
        <v>13</v>
      </c>
      <c r="D12763" s="8" t="s">
        <v>15</v>
      </c>
      <c r="E12763" s="8" t="s">
        <v>15</v>
      </c>
      <c r="F12763" s="9">
        <f t="shared" si="756"/>
        <v>1800000</v>
      </c>
      <c r="G12763" s="9">
        <v>18</v>
      </c>
      <c r="H12763" s="10">
        <v>1951362</v>
      </c>
      <c r="I12763" s="11">
        <f t="shared" si="757"/>
        <v>1946380549.1447833</v>
      </c>
      <c r="J12763" s="11">
        <f t="shared" si="758"/>
        <v>17816</v>
      </c>
      <c r="K12763" s="11">
        <f t="shared" si="759"/>
        <v>109249.0204953291</v>
      </c>
      <c r="L12763" s="12">
        <f t="shared" si="760"/>
        <v>0</v>
      </c>
      <c r="M12763" s="11">
        <f>COUNTIF(E$2:$E12763,E12763)</f>
        <v>3912</v>
      </c>
      <c r="O12763" t="str">
        <f t="shared" si="761"/>
        <v/>
      </c>
    </row>
    <row r="12764" spans="1:15" hidden="1">
      <c r="A12764" s="41" t="s">
        <v>120</v>
      </c>
      <c r="B12764" s="46">
        <v>45848</v>
      </c>
      <c r="C12764" s="8" t="s">
        <v>13</v>
      </c>
      <c r="D12764" s="8" t="s">
        <v>14</v>
      </c>
      <c r="E12764" s="8" t="s">
        <v>14</v>
      </c>
      <c r="F12764" s="9">
        <f t="shared" si="756"/>
        <v>-9200000</v>
      </c>
      <c r="G12764" s="9">
        <v>-92</v>
      </c>
      <c r="H12764" s="10">
        <v>-9949800</v>
      </c>
      <c r="I12764" s="11">
        <f t="shared" si="757"/>
        <v>13488410976.89748</v>
      </c>
      <c r="J12764" s="11">
        <f t="shared" si="758"/>
        <v>129928</v>
      </c>
      <c r="K12764" s="11">
        <f t="shared" si="759"/>
        <v>103814.50477878116</v>
      </c>
      <c r="L12764" s="12">
        <f t="shared" si="760"/>
        <v>398865.56035213359</v>
      </c>
      <c r="M12764" s="11">
        <f>COUNTIF(E$2:$E12764,E12764)</f>
        <v>2448</v>
      </c>
      <c r="O12764" t="str">
        <f t="shared" si="761"/>
        <v/>
      </c>
    </row>
    <row r="12765" spans="1:15" hidden="1">
      <c r="A12765" s="41" t="s">
        <v>120</v>
      </c>
      <c r="B12765" s="46">
        <v>45848</v>
      </c>
      <c r="C12765" s="8" t="s">
        <v>13</v>
      </c>
      <c r="D12765" s="8" t="s">
        <v>14</v>
      </c>
      <c r="E12765" s="8" t="s">
        <v>14</v>
      </c>
      <c r="F12765" s="9">
        <f t="shared" si="756"/>
        <v>-900000</v>
      </c>
      <c r="G12765" s="9">
        <v>-9</v>
      </c>
      <c r="H12765" s="10">
        <v>-973350</v>
      </c>
      <c r="I12765" s="11">
        <f t="shared" si="757"/>
        <v>13487476646.354471</v>
      </c>
      <c r="J12765" s="11">
        <f t="shared" si="758"/>
        <v>129919</v>
      </c>
      <c r="K12765" s="11">
        <f t="shared" si="759"/>
        <v>103814.50477878116</v>
      </c>
      <c r="L12765" s="12">
        <f t="shared" si="760"/>
        <v>39019.456990969484</v>
      </c>
      <c r="M12765" s="11">
        <f>COUNTIF(E$2:$E12765,E12765)</f>
        <v>2449</v>
      </c>
      <c r="O12765" t="str">
        <f t="shared" si="761"/>
        <v/>
      </c>
    </row>
    <row r="12766" spans="1:15" hidden="1">
      <c r="A12766" s="41" t="s">
        <v>120</v>
      </c>
      <c r="B12766" s="46">
        <v>45848</v>
      </c>
      <c r="C12766" s="8" t="s">
        <v>13</v>
      </c>
      <c r="D12766" s="8" t="s">
        <v>46</v>
      </c>
      <c r="E12766" s="8" t="s">
        <v>46</v>
      </c>
      <c r="F12766" s="9">
        <f t="shared" si="756"/>
        <v>9000000</v>
      </c>
      <c r="G12766" s="9">
        <v>90</v>
      </c>
      <c r="H12766" s="10">
        <v>9420210</v>
      </c>
      <c r="I12766" s="11">
        <f t="shared" si="757"/>
        <v>1006207483.2126772</v>
      </c>
      <c r="J12766" s="11">
        <f t="shared" si="758"/>
        <v>9623</v>
      </c>
      <c r="K12766" s="11">
        <f t="shared" si="759"/>
        <v>104562.76454459911</v>
      </c>
      <c r="L12766" s="12">
        <f t="shared" si="760"/>
        <v>0</v>
      </c>
      <c r="M12766" s="11">
        <f>COUNTIF(E$2:$E12766,E12766)</f>
        <v>3809</v>
      </c>
      <c r="O12766" t="str">
        <f t="shared" si="761"/>
        <v/>
      </c>
    </row>
    <row r="12767" spans="1:15" hidden="1">
      <c r="A12767" s="41" t="s">
        <v>120</v>
      </c>
      <c r="B12767" s="46">
        <v>45848</v>
      </c>
      <c r="C12767" s="8" t="s">
        <v>13</v>
      </c>
      <c r="D12767" s="8" t="s">
        <v>14</v>
      </c>
      <c r="E12767" s="8" t="s">
        <v>14</v>
      </c>
      <c r="F12767" s="9">
        <f t="shared" si="756"/>
        <v>-1800000</v>
      </c>
      <c r="G12767" s="9">
        <v>-18</v>
      </c>
      <c r="H12767" s="10">
        <v>-1946700</v>
      </c>
      <c r="I12767" s="11">
        <f t="shared" si="757"/>
        <v>13485607985.268454</v>
      </c>
      <c r="J12767" s="11">
        <f t="shared" si="758"/>
        <v>129901</v>
      </c>
      <c r="K12767" s="11">
        <f t="shared" si="759"/>
        <v>103814.50477878116</v>
      </c>
      <c r="L12767" s="12">
        <f t="shared" si="760"/>
        <v>78038.913981938967</v>
      </c>
      <c r="M12767" s="11">
        <f>COUNTIF(E$2:$E12767,E12767)</f>
        <v>2450</v>
      </c>
      <c r="O12767" t="str">
        <f t="shared" si="761"/>
        <v/>
      </c>
    </row>
    <row r="12768" spans="1:15" hidden="1">
      <c r="A12768" s="41" t="s">
        <v>120</v>
      </c>
      <c r="B12768" s="46">
        <v>45848</v>
      </c>
      <c r="C12768" s="8" t="s">
        <v>13</v>
      </c>
      <c r="D12768" s="8" t="s">
        <v>14</v>
      </c>
      <c r="E12768" s="8" t="s">
        <v>14</v>
      </c>
      <c r="F12768" s="9">
        <f t="shared" si="756"/>
        <v>-2700000</v>
      </c>
      <c r="G12768" s="9">
        <v>-27</v>
      </c>
      <c r="H12768" s="10">
        <v>-2920050</v>
      </c>
      <c r="I12768" s="11">
        <f t="shared" si="757"/>
        <v>13482804993.639427</v>
      </c>
      <c r="J12768" s="11">
        <f t="shared" si="758"/>
        <v>129874</v>
      </c>
      <c r="K12768" s="11">
        <f t="shared" si="759"/>
        <v>103814.50477878116</v>
      </c>
      <c r="L12768" s="12">
        <f t="shared" si="760"/>
        <v>117058.37097290857</v>
      </c>
      <c r="M12768" s="11">
        <f>COUNTIF(E$2:$E12768,E12768)</f>
        <v>2451</v>
      </c>
      <c r="O12768" t="str">
        <f t="shared" si="761"/>
        <v/>
      </c>
    </row>
    <row r="12769" spans="1:15" hidden="1">
      <c r="A12769" s="41" t="s">
        <v>120</v>
      </c>
      <c r="B12769" s="46">
        <v>45848</v>
      </c>
      <c r="C12769" s="8" t="s">
        <v>13</v>
      </c>
      <c r="D12769" s="8" t="s">
        <v>14</v>
      </c>
      <c r="E12769" s="8" t="s">
        <v>14</v>
      </c>
      <c r="F12769" s="9">
        <f t="shared" si="756"/>
        <v>-1800000</v>
      </c>
      <c r="G12769" s="9">
        <v>-18</v>
      </c>
      <c r="H12769" s="10">
        <v>-1946700</v>
      </c>
      <c r="I12769" s="11">
        <f t="shared" si="757"/>
        <v>13480936332.55341</v>
      </c>
      <c r="J12769" s="11">
        <f t="shared" si="758"/>
        <v>129856</v>
      </c>
      <c r="K12769" s="11">
        <f t="shared" si="759"/>
        <v>103814.50477878116</v>
      </c>
      <c r="L12769" s="12">
        <f t="shared" si="760"/>
        <v>78038.913981938967</v>
      </c>
      <c r="M12769" s="11">
        <f>COUNTIF(E$2:$E12769,E12769)</f>
        <v>2452</v>
      </c>
      <c r="O12769" t="str">
        <f t="shared" si="761"/>
        <v/>
      </c>
    </row>
    <row r="12770" spans="1:15" hidden="1">
      <c r="A12770" s="41" t="s">
        <v>120</v>
      </c>
      <c r="B12770" s="46">
        <v>45848</v>
      </c>
      <c r="C12770" s="8" t="s">
        <v>13</v>
      </c>
      <c r="D12770" s="8" t="s">
        <v>14</v>
      </c>
      <c r="E12770" s="8" t="s">
        <v>14</v>
      </c>
      <c r="F12770" s="9">
        <f t="shared" si="756"/>
        <v>-1800000</v>
      </c>
      <c r="G12770" s="9">
        <v>-18</v>
      </c>
      <c r="H12770" s="10">
        <v>-1946700</v>
      </c>
      <c r="I12770" s="11">
        <f t="shared" si="757"/>
        <v>13479067671.467392</v>
      </c>
      <c r="J12770" s="11">
        <f t="shared" si="758"/>
        <v>129838</v>
      </c>
      <c r="K12770" s="11">
        <f t="shared" si="759"/>
        <v>103814.50477878116</v>
      </c>
      <c r="L12770" s="12">
        <f t="shared" si="760"/>
        <v>78038.913981938967</v>
      </c>
      <c r="M12770" s="11">
        <f>COUNTIF(E$2:$E12770,E12770)</f>
        <v>2453</v>
      </c>
      <c r="O12770" t="str">
        <f t="shared" si="761"/>
        <v/>
      </c>
    </row>
    <row r="12771" spans="1:15" hidden="1">
      <c r="A12771" s="41" t="s">
        <v>120</v>
      </c>
      <c r="B12771" s="46">
        <v>45848</v>
      </c>
      <c r="C12771" s="8" t="s">
        <v>13</v>
      </c>
      <c r="D12771" s="8" t="s">
        <v>14</v>
      </c>
      <c r="E12771" s="8" t="s">
        <v>14</v>
      </c>
      <c r="F12771" s="9">
        <f t="shared" si="756"/>
        <v>-4600000</v>
      </c>
      <c r="G12771" s="9">
        <v>-46</v>
      </c>
      <c r="H12771" s="10">
        <v>-4974900</v>
      </c>
      <c r="I12771" s="11">
        <f t="shared" si="757"/>
        <v>13474292204.247568</v>
      </c>
      <c r="J12771" s="11">
        <f t="shared" si="758"/>
        <v>129792</v>
      </c>
      <c r="K12771" s="11">
        <f t="shared" si="759"/>
        <v>103814.50477878116</v>
      </c>
      <c r="L12771" s="12">
        <f t="shared" si="760"/>
        <v>199432.78017606679</v>
      </c>
      <c r="M12771" s="11">
        <f>COUNTIF(E$2:$E12771,E12771)</f>
        <v>2454</v>
      </c>
      <c r="O12771" t="str">
        <f t="shared" si="761"/>
        <v/>
      </c>
    </row>
    <row r="12772" spans="1:15" hidden="1">
      <c r="A12772" s="41" t="s">
        <v>120</v>
      </c>
      <c r="B12772" s="46">
        <v>45848</v>
      </c>
      <c r="C12772" s="8" t="s">
        <v>13</v>
      </c>
      <c r="D12772" s="8" t="s">
        <v>14</v>
      </c>
      <c r="E12772" s="8" t="s">
        <v>14</v>
      </c>
      <c r="F12772" s="9">
        <f t="shared" si="756"/>
        <v>-1800000</v>
      </c>
      <c r="G12772" s="9">
        <v>-18</v>
      </c>
      <c r="H12772" s="10">
        <v>-1946700</v>
      </c>
      <c r="I12772" s="11">
        <f t="shared" si="757"/>
        <v>13472423543.161551</v>
      </c>
      <c r="J12772" s="11">
        <f t="shared" si="758"/>
        <v>129774</v>
      </c>
      <c r="K12772" s="11">
        <f t="shared" si="759"/>
        <v>103814.50477878116</v>
      </c>
      <c r="L12772" s="12">
        <f t="shared" si="760"/>
        <v>78038.913981938967</v>
      </c>
      <c r="M12772" s="11">
        <f>COUNTIF(E$2:$E12772,E12772)</f>
        <v>2455</v>
      </c>
      <c r="O12772" t="str">
        <f t="shared" si="761"/>
        <v/>
      </c>
    </row>
    <row r="12773" spans="1:15" hidden="1">
      <c r="A12773" s="41" t="s">
        <v>120</v>
      </c>
      <c r="B12773" s="46">
        <v>45848</v>
      </c>
      <c r="C12773" s="8" t="s">
        <v>13</v>
      </c>
      <c r="D12773" s="8" t="s">
        <v>14</v>
      </c>
      <c r="E12773" s="8" t="s">
        <v>14</v>
      </c>
      <c r="F12773" s="9">
        <f t="shared" si="756"/>
        <v>-3500000</v>
      </c>
      <c r="G12773" s="9">
        <v>-35</v>
      </c>
      <c r="H12773" s="10">
        <v>-3785250</v>
      </c>
      <c r="I12773" s="11">
        <f t="shared" si="757"/>
        <v>13468790035.494293</v>
      </c>
      <c r="J12773" s="11">
        <f t="shared" si="758"/>
        <v>129739</v>
      </c>
      <c r="K12773" s="11">
        <f t="shared" si="759"/>
        <v>103814.50477878116</v>
      </c>
      <c r="L12773" s="12">
        <f t="shared" si="760"/>
        <v>151742.33274265938</v>
      </c>
      <c r="M12773" s="11">
        <f>COUNTIF(E$2:$E12773,E12773)</f>
        <v>2456</v>
      </c>
      <c r="O12773" t="str">
        <f t="shared" si="761"/>
        <v/>
      </c>
    </row>
    <row r="12774" spans="1:15" hidden="1">
      <c r="A12774" s="41" t="s">
        <v>120</v>
      </c>
      <c r="B12774" s="46">
        <v>45848</v>
      </c>
      <c r="C12774" s="8" t="s">
        <v>13</v>
      </c>
      <c r="D12774" s="8" t="s">
        <v>14</v>
      </c>
      <c r="E12774" s="8" t="s">
        <v>14</v>
      </c>
      <c r="F12774" s="9">
        <f t="shared" si="756"/>
        <v>-2700000</v>
      </c>
      <c r="G12774" s="9">
        <v>-27</v>
      </c>
      <c r="H12774" s="10">
        <v>-2920050</v>
      </c>
      <c r="I12774" s="11">
        <f t="shared" si="757"/>
        <v>13465987043.865267</v>
      </c>
      <c r="J12774" s="11">
        <f t="shared" si="758"/>
        <v>129712</v>
      </c>
      <c r="K12774" s="11">
        <f t="shared" si="759"/>
        <v>103814.50477878116</v>
      </c>
      <c r="L12774" s="12">
        <f t="shared" si="760"/>
        <v>117058.37097290857</v>
      </c>
      <c r="M12774" s="11">
        <f>COUNTIF(E$2:$E12774,E12774)</f>
        <v>2457</v>
      </c>
      <c r="O12774" t="str">
        <f t="shared" si="761"/>
        <v/>
      </c>
    </row>
    <row r="12775" spans="1:15" hidden="1">
      <c r="A12775" s="41" t="s">
        <v>120</v>
      </c>
      <c r="B12775" s="46">
        <v>45848</v>
      </c>
      <c r="C12775" s="8" t="s">
        <v>13</v>
      </c>
      <c r="D12775" s="8" t="s">
        <v>14</v>
      </c>
      <c r="E12775" s="8" t="s">
        <v>14</v>
      </c>
      <c r="F12775" s="9">
        <f t="shared" si="756"/>
        <v>-2700000</v>
      </c>
      <c r="G12775" s="9">
        <v>-27</v>
      </c>
      <c r="H12775" s="10">
        <v>-2920050</v>
      </c>
      <c r="I12775" s="11">
        <f t="shared" si="757"/>
        <v>13463184052.23624</v>
      </c>
      <c r="J12775" s="11">
        <f t="shared" si="758"/>
        <v>129685</v>
      </c>
      <c r="K12775" s="11">
        <f t="shared" si="759"/>
        <v>103814.50477878116</v>
      </c>
      <c r="L12775" s="12">
        <f t="shared" si="760"/>
        <v>117058.37097290857</v>
      </c>
      <c r="M12775" s="11">
        <f>COUNTIF(E$2:$E12775,E12775)</f>
        <v>2458</v>
      </c>
      <c r="O12775" t="str">
        <f t="shared" si="761"/>
        <v/>
      </c>
    </row>
    <row r="12776" spans="1:15" hidden="1">
      <c r="A12776" s="41" t="s">
        <v>120</v>
      </c>
      <c r="B12776" s="46">
        <v>45848</v>
      </c>
      <c r="C12776" s="8" t="s">
        <v>13</v>
      </c>
      <c r="D12776" s="8" t="s">
        <v>14</v>
      </c>
      <c r="E12776" s="8" t="s">
        <v>14</v>
      </c>
      <c r="F12776" s="9">
        <f t="shared" si="756"/>
        <v>-3200000</v>
      </c>
      <c r="G12776" s="9">
        <v>-32</v>
      </c>
      <c r="H12776" s="10">
        <v>-3460800</v>
      </c>
      <c r="I12776" s="11">
        <f t="shared" si="757"/>
        <v>13459861988.083319</v>
      </c>
      <c r="J12776" s="11">
        <f t="shared" si="758"/>
        <v>129653</v>
      </c>
      <c r="K12776" s="11">
        <f t="shared" si="759"/>
        <v>103814.50477878116</v>
      </c>
      <c r="L12776" s="12">
        <f t="shared" si="760"/>
        <v>138735.84707900276</v>
      </c>
      <c r="M12776" s="11">
        <f>COUNTIF(E$2:$E12776,E12776)</f>
        <v>2459</v>
      </c>
      <c r="O12776" t="str">
        <f t="shared" si="761"/>
        <v/>
      </c>
    </row>
    <row r="12777" spans="1:15" hidden="1">
      <c r="A12777" s="41" t="s">
        <v>120</v>
      </c>
      <c r="B12777" s="46">
        <v>45848</v>
      </c>
      <c r="C12777" s="8" t="s">
        <v>13</v>
      </c>
      <c r="D12777" s="8" t="s">
        <v>14</v>
      </c>
      <c r="E12777" s="8" t="s">
        <v>14</v>
      </c>
      <c r="F12777" s="9">
        <f t="shared" si="756"/>
        <v>-900000</v>
      </c>
      <c r="G12777" s="9">
        <v>-9</v>
      </c>
      <c r="H12777" s="10">
        <v>-973350</v>
      </c>
      <c r="I12777" s="11">
        <f t="shared" si="757"/>
        <v>13458927657.54031</v>
      </c>
      <c r="J12777" s="11">
        <f t="shared" si="758"/>
        <v>129644</v>
      </c>
      <c r="K12777" s="11">
        <f t="shared" si="759"/>
        <v>103814.50477878116</v>
      </c>
      <c r="L12777" s="12">
        <f t="shared" si="760"/>
        <v>39019.456990969484</v>
      </c>
      <c r="M12777" s="11">
        <f>COUNTIF(E$2:$E12777,E12777)</f>
        <v>2460</v>
      </c>
      <c r="O12777" t="str">
        <f t="shared" si="761"/>
        <v/>
      </c>
    </row>
    <row r="12778" spans="1:15" hidden="1">
      <c r="A12778" s="41" t="s">
        <v>120</v>
      </c>
      <c r="B12778" s="46">
        <v>45848</v>
      </c>
      <c r="C12778" s="8" t="s">
        <v>13</v>
      </c>
      <c r="D12778" s="8" t="s">
        <v>14</v>
      </c>
      <c r="E12778" s="8" t="s">
        <v>14</v>
      </c>
      <c r="F12778" s="9">
        <f t="shared" si="756"/>
        <v>-3300000</v>
      </c>
      <c r="G12778" s="9">
        <v>-33</v>
      </c>
      <c r="H12778" s="10">
        <v>-3568950</v>
      </c>
      <c r="I12778" s="11">
        <f t="shared" si="757"/>
        <v>13455501778.88261</v>
      </c>
      <c r="J12778" s="11">
        <f t="shared" si="758"/>
        <v>129611</v>
      </c>
      <c r="K12778" s="11">
        <f t="shared" si="759"/>
        <v>103814.50477878116</v>
      </c>
      <c r="L12778" s="12">
        <f t="shared" si="760"/>
        <v>143071.34230022179</v>
      </c>
      <c r="M12778" s="11">
        <f>COUNTIF(E$2:$E12778,E12778)</f>
        <v>2461</v>
      </c>
      <c r="O12778" t="str">
        <f t="shared" si="761"/>
        <v/>
      </c>
    </row>
    <row r="12779" spans="1:15" hidden="1">
      <c r="A12779" s="41" t="s">
        <v>120</v>
      </c>
      <c r="B12779" s="46">
        <v>45848</v>
      </c>
      <c r="C12779" s="8" t="s">
        <v>13</v>
      </c>
      <c r="D12779" s="8" t="s">
        <v>14</v>
      </c>
      <c r="E12779" s="8" t="s">
        <v>14</v>
      </c>
      <c r="F12779" s="9">
        <f t="shared" ref="F12779:F12842" si="762">100000*G12779</f>
        <v>-46200000</v>
      </c>
      <c r="G12779" s="9">
        <v>-462</v>
      </c>
      <c r="H12779" s="10">
        <v>-49965300</v>
      </c>
      <c r="I12779" s="11">
        <f t="shared" ref="I12779:I12842" si="763">IF(H12779&gt;=0,IF(M12779=1,H12779,SUMIFS(I:I,E:E,E12779,M:M,M12779-1)+H12779),SUMIFS(I:I,E:E,E12779,M:M,M12779-1)+K12779*G12779)</f>
        <v>13407539477.674814</v>
      </c>
      <c r="J12779" s="11">
        <f t="shared" ref="J12779:J12842" si="764">IF(M12779=1,G12779,SUMIFS($J:$J,$E:$E,E12779,$M:$M,M12779-1)+G12779)</f>
        <v>129149</v>
      </c>
      <c r="K12779" s="11">
        <f t="shared" ref="K12779:K12842" si="765">IF(H12779&gt;=0,I12779/J12779,SUMIFS($K:$K,$E:$E,E12779,$M:$M,M12779-1))</f>
        <v>103814.50477878116</v>
      </c>
      <c r="L12779" s="12">
        <f t="shared" si="760"/>
        <v>2002998.792203106</v>
      </c>
      <c r="M12779" s="11">
        <f>COUNTIF(E$2:$E12779,E12779)</f>
        <v>2462</v>
      </c>
      <c r="O12779" t="str">
        <f t="shared" si="761"/>
        <v/>
      </c>
    </row>
    <row r="12780" spans="1:15" hidden="1">
      <c r="A12780" s="41" t="s">
        <v>120</v>
      </c>
      <c r="B12780" s="46">
        <v>45848</v>
      </c>
      <c r="C12780" s="8" t="s">
        <v>13</v>
      </c>
      <c r="D12780" s="8" t="s">
        <v>14</v>
      </c>
      <c r="E12780" s="8" t="s">
        <v>14</v>
      </c>
      <c r="F12780" s="9">
        <f t="shared" si="762"/>
        <v>-1900000</v>
      </c>
      <c r="G12780" s="9">
        <v>-19</v>
      </c>
      <c r="H12780" s="10">
        <v>-2054850</v>
      </c>
      <c r="I12780" s="11">
        <f t="shared" si="763"/>
        <v>13405567002.084017</v>
      </c>
      <c r="J12780" s="11">
        <f t="shared" si="764"/>
        <v>129130</v>
      </c>
      <c r="K12780" s="11">
        <f t="shared" si="765"/>
        <v>103814.50477878116</v>
      </c>
      <c r="L12780" s="12">
        <f t="shared" si="760"/>
        <v>82374.409203157993</v>
      </c>
      <c r="M12780" s="11">
        <f>COUNTIF(E$2:$E12780,E12780)</f>
        <v>2463</v>
      </c>
      <c r="O12780" t="str">
        <f t="shared" si="761"/>
        <v/>
      </c>
    </row>
    <row r="12781" spans="1:15" hidden="1">
      <c r="A12781" s="41" t="s">
        <v>120</v>
      </c>
      <c r="B12781" s="46">
        <v>45848</v>
      </c>
      <c r="C12781" s="8" t="s">
        <v>13</v>
      </c>
      <c r="D12781" s="8" t="s">
        <v>14</v>
      </c>
      <c r="E12781" s="8" t="s">
        <v>14</v>
      </c>
      <c r="F12781" s="9">
        <f t="shared" si="762"/>
        <v>-900000</v>
      </c>
      <c r="G12781" s="9">
        <v>-9</v>
      </c>
      <c r="H12781" s="10">
        <v>-973350</v>
      </c>
      <c r="I12781" s="11">
        <f t="shared" si="763"/>
        <v>13404632671.541008</v>
      </c>
      <c r="J12781" s="11">
        <f t="shared" si="764"/>
        <v>129121</v>
      </c>
      <c r="K12781" s="11">
        <f t="shared" si="765"/>
        <v>103814.50477878116</v>
      </c>
      <c r="L12781" s="12">
        <f t="shared" si="760"/>
        <v>39019.456990969484</v>
      </c>
      <c r="M12781" s="11">
        <f>COUNTIF(E$2:$E12781,E12781)</f>
        <v>2464</v>
      </c>
      <c r="O12781" t="str">
        <f t="shared" si="761"/>
        <v/>
      </c>
    </row>
    <row r="12782" spans="1:15" hidden="1">
      <c r="A12782" s="41" t="s">
        <v>120</v>
      </c>
      <c r="B12782" s="46">
        <v>45848</v>
      </c>
      <c r="C12782" s="8" t="s">
        <v>13</v>
      </c>
      <c r="D12782" s="8" t="s">
        <v>15</v>
      </c>
      <c r="E12782" s="8" t="s">
        <v>15</v>
      </c>
      <c r="F12782" s="9">
        <f t="shared" si="762"/>
        <v>7800000</v>
      </c>
      <c r="G12782" s="9">
        <v>78</v>
      </c>
      <c r="H12782" s="10">
        <v>8582652</v>
      </c>
      <c r="I12782" s="11">
        <f t="shared" si="763"/>
        <v>1954963201.1447833</v>
      </c>
      <c r="J12782" s="11">
        <f t="shared" si="764"/>
        <v>17894</v>
      </c>
      <c r="K12782" s="11">
        <f t="shared" si="765"/>
        <v>109252.44222335886</v>
      </c>
      <c r="L12782" s="12">
        <f t="shared" si="760"/>
        <v>0</v>
      </c>
      <c r="M12782" s="11">
        <f>COUNTIF(E$2:$E12782,E12782)</f>
        <v>3913</v>
      </c>
      <c r="O12782" t="str">
        <f t="shared" si="761"/>
        <v/>
      </c>
    </row>
    <row r="12783" spans="1:15" hidden="1">
      <c r="A12783" s="41" t="s">
        <v>120</v>
      </c>
      <c r="B12783" s="46">
        <v>45848</v>
      </c>
      <c r="C12783" s="8" t="s">
        <v>13</v>
      </c>
      <c r="D12783" s="8" t="s">
        <v>14</v>
      </c>
      <c r="E12783" s="8" t="s">
        <v>14</v>
      </c>
      <c r="F12783" s="9">
        <f t="shared" si="762"/>
        <v>-900000</v>
      </c>
      <c r="G12783" s="9">
        <v>-9</v>
      </c>
      <c r="H12783" s="10">
        <v>-973350</v>
      </c>
      <c r="I12783" s="11">
        <f t="shared" si="763"/>
        <v>13403698340.997999</v>
      </c>
      <c r="J12783" s="11">
        <f t="shared" si="764"/>
        <v>129112</v>
      </c>
      <c r="K12783" s="11">
        <f t="shared" si="765"/>
        <v>103814.50477878116</v>
      </c>
      <c r="L12783" s="12">
        <f t="shared" si="760"/>
        <v>39019.456990969484</v>
      </c>
      <c r="M12783" s="11">
        <f>COUNTIF(E$2:$E12783,E12783)</f>
        <v>2465</v>
      </c>
      <c r="O12783" t="str">
        <f t="shared" si="761"/>
        <v/>
      </c>
    </row>
    <row r="12784" spans="1:15" hidden="1">
      <c r="A12784" s="41" t="s">
        <v>120</v>
      </c>
      <c r="B12784" s="46">
        <v>45848</v>
      </c>
      <c r="C12784" s="8" t="s">
        <v>13</v>
      </c>
      <c r="D12784" s="8" t="s">
        <v>14</v>
      </c>
      <c r="E12784" s="8" t="s">
        <v>14</v>
      </c>
      <c r="F12784" s="9">
        <f t="shared" si="762"/>
        <v>-3700000</v>
      </c>
      <c r="G12784" s="9">
        <v>-37</v>
      </c>
      <c r="H12784" s="10">
        <v>-4001550</v>
      </c>
      <c r="I12784" s="11">
        <f t="shared" si="763"/>
        <v>13399857204.321184</v>
      </c>
      <c r="J12784" s="11">
        <f t="shared" si="764"/>
        <v>129075</v>
      </c>
      <c r="K12784" s="11">
        <f t="shared" si="765"/>
        <v>103814.50477878116</v>
      </c>
      <c r="L12784" s="12">
        <f t="shared" si="760"/>
        <v>160413.32318509696</v>
      </c>
      <c r="M12784" s="11">
        <f>COUNTIF(E$2:$E12784,E12784)</f>
        <v>2466</v>
      </c>
      <c r="O12784" t="str">
        <f t="shared" si="761"/>
        <v/>
      </c>
    </row>
    <row r="12785" spans="1:15" hidden="1">
      <c r="A12785" s="41" t="s">
        <v>120</v>
      </c>
      <c r="B12785" s="46">
        <v>45848</v>
      </c>
      <c r="C12785" s="8" t="s">
        <v>13</v>
      </c>
      <c r="D12785" s="8" t="s">
        <v>14</v>
      </c>
      <c r="E12785" s="8" t="s">
        <v>14</v>
      </c>
      <c r="F12785" s="9">
        <f t="shared" si="762"/>
        <v>-9300000</v>
      </c>
      <c r="G12785" s="9">
        <v>-93</v>
      </c>
      <c r="H12785" s="10">
        <v>-10057950</v>
      </c>
      <c r="I12785" s="11">
        <f t="shared" si="763"/>
        <v>13390202455.376757</v>
      </c>
      <c r="J12785" s="11">
        <f t="shared" si="764"/>
        <v>128982</v>
      </c>
      <c r="K12785" s="11">
        <f t="shared" si="765"/>
        <v>103814.50477878116</v>
      </c>
      <c r="L12785" s="12">
        <f t="shared" ref="L12785:L12848" si="766">IF(G12785&lt;0,K12785*G12785-H12785,0)</f>
        <v>403201.05557335168</v>
      </c>
      <c r="M12785" s="11">
        <f>COUNTIF(E$2:$E12785,E12785)</f>
        <v>2467</v>
      </c>
      <c r="O12785" t="str">
        <f t="shared" si="761"/>
        <v/>
      </c>
    </row>
    <row r="12786" spans="1:15" hidden="1">
      <c r="A12786" s="41" t="s">
        <v>120</v>
      </c>
      <c r="B12786" s="46">
        <v>45848</v>
      </c>
      <c r="C12786" s="8" t="s">
        <v>13</v>
      </c>
      <c r="D12786" s="8" t="s">
        <v>14</v>
      </c>
      <c r="E12786" s="8" t="s">
        <v>14</v>
      </c>
      <c r="F12786" s="9">
        <f t="shared" si="762"/>
        <v>-92400000</v>
      </c>
      <c r="G12786" s="9">
        <v>-924</v>
      </c>
      <c r="H12786" s="10">
        <v>-99930600</v>
      </c>
      <c r="I12786" s="11">
        <f t="shared" si="763"/>
        <v>13294277852.961163</v>
      </c>
      <c r="J12786" s="11">
        <f t="shared" si="764"/>
        <v>128058</v>
      </c>
      <c r="K12786" s="11">
        <f t="shared" si="765"/>
        <v>103814.50477878116</v>
      </c>
      <c r="L12786" s="12">
        <f t="shared" si="766"/>
        <v>4005997.584406212</v>
      </c>
      <c r="M12786" s="11">
        <f>COUNTIF(E$2:$E12786,E12786)</f>
        <v>2468</v>
      </c>
      <c r="O12786" t="str">
        <f t="shared" si="761"/>
        <v/>
      </c>
    </row>
    <row r="12787" spans="1:15" hidden="1">
      <c r="A12787" s="41" t="s">
        <v>120</v>
      </c>
      <c r="B12787" s="46">
        <v>45848</v>
      </c>
      <c r="C12787" s="8" t="s">
        <v>13</v>
      </c>
      <c r="D12787" s="8" t="s">
        <v>90</v>
      </c>
      <c r="E12787" s="8" t="s">
        <v>90</v>
      </c>
      <c r="F12787" s="9">
        <f t="shared" si="762"/>
        <v>900000</v>
      </c>
      <c r="G12787" s="9">
        <v>9</v>
      </c>
      <c r="H12787" s="10">
        <v>977382</v>
      </c>
      <c r="I12787" s="11">
        <f t="shared" si="763"/>
        <v>5687073808.24438</v>
      </c>
      <c r="J12787" s="11">
        <f t="shared" si="764"/>
        <v>53628</v>
      </c>
      <c r="K12787" s="11">
        <f t="shared" si="765"/>
        <v>106046.72574484187</v>
      </c>
      <c r="L12787" s="12">
        <f t="shared" si="766"/>
        <v>0</v>
      </c>
      <c r="M12787" s="11">
        <f>COUNTIF(E$2:$E12787,E12787)</f>
        <v>1891</v>
      </c>
      <c r="O12787" t="str">
        <f t="shared" si="761"/>
        <v/>
      </c>
    </row>
    <row r="12788" spans="1:15" hidden="1">
      <c r="A12788" s="41" t="s">
        <v>120</v>
      </c>
      <c r="B12788" s="46">
        <v>45848</v>
      </c>
      <c r="C12788" s="8" t="s">
        <v>13</v>
      </c>
      <c r="D12788" s="8" t="s">
        <v>14</v>
      </c>
      <c r="E12788" s="8" t="s">
        <v>14</v>
      </c>
      <c r="F12788" s="9">
        <f t="shared" si="762"/>
        <v>-129300000</v>
      </c>
      <c r="G12788" s="9">
        <v>-1293</v>
      </c>
      <c r="H12788" s="10">
        <v>-139837950</v>
      </c>
      <c r="I12788" s="11">
        <f t="shared" si="763"/>
        <v>13160045698.282198</v>
      </c>
      <c r="J12788" s="11">
        <f t="shared" si="764"/>
        <v>126765</v>
      </c>
      <c r="K12788" s="11">
        <f t="shared" si="765"/>
        <v>103814.50477878116</v>
      </c>
      <c r="L12788" s="12">
        <f t="shared" si="766"/>
        <v>5605795.3210359514</v>
      </c>
      <c r="M12788" s="11">
        <f>COUNTIF(E$2:$E12788,E12788)</f>
        <v>2469</v>
      </c>
      <c r="O12788" t="str">
        <f t="shared" si="761"/>
        <v/>
      </c>
    </row>
    <row r="12789" spans="1:15" hidden="1">
      <c r="A12789" s="41" t="s">
        <v>120</v>
      </c>
      <c r="B12789" s="46">
        <v>45848</v>
      </c>
      <c r="C12789" s="8" t="s">
        <v>13</v>
      </c>
      <c r="D12789" s="8" t="s">
        <v>14</v>
      </c>
      <c r="E12789" s="8" t="s">
        <v>14</v>
      </c>
      <c r="F12789" s="9">
        <f t="shared" si="762"/>
        <v>-4600000</v>
      </c>
      <c r="G12789" s="9">
        <v>-46</v>
      </c>
      <c r="H12789" s="10">
        <v>-4974900</v>
      </c>
      <c r="I12789" s="11">
        <f t="shared" si="763"/>
        <v>13155270231.062374</v>
      </c>
      <c r="J12789" s="11">
        <f t="shared" si="764"/>
        <v>126719</v>
      </c>
      <c r="K12789" s="11">
        <f t="shared" si="765"/>
        <v>103814.50477878116</v>
      </c>
      <c r="L12789" s="12">
        <f t="shared" si="766"/>
        <v>199432.78017606679</v>
      </c>
      <c r="M12789" s="11">
        <f>COUNTIF(E$2:$E12789,E12789)</f>
        <v>2470</v>
      </c>
      <c r="O12789" t="str">
        <f t="shared" si="761"/>
        <v/>
      </c>
    </row>
    <row r="12790" spans="1:15" hidden="1">
      <c r="A12790" s="41" t="s">
        <v>120</v>
      </c>
      <c r="B12790" s="46">
        <v>45848</v>
      </c>
      <c r="C12790" s="8" t="s">
        <v>13</v>
      </c>
      <c r="D12790" s="8" t="s">
        <v>14</v>
      </c>
      <c r="E12790" s="8" t="s">
        <v>14</v>
      </c>
      <c r="F12790" s="9">
        <f t="shared" si="762"/>
        <v>900000</v>
      </c>
      <c r="G12790" s="9">
        <v>9</v>
      </c>
      <c r="H12790" s="10">
        <v>972279</v>
      </c>
      <c r="I12790" s="11">
        <f t="shared" si="763"/>
        <v>13156242510.062374</v>
      </c>
      <c r="J12790" s="11">
        <f t="shared" si="764"/>
        <v>126728</v>
      </c>
      <c r="K12790" s="11">
        <f t="shared" si="765"/>
        <v>103814.80422686679</v>
      </c>
      <c r="L12790" s="12">
        <f t="shared" si="766"/>
        <v>0</v>
      </c>
      <c r="M12790" s="11">
        <f>COUNTIF(E$2:$E12790,E12790)</f>
        <v>2471</v>
      </c>
      <c r="O12790" t="str">
        <f t="shared" si="761"/>
        <v/>
      </c>
    </row>
    <row r="12791" spans="1:15" hidden="1">
      <c r="A12791" s="41" t="s">
        <v>120</v>
      </c>
      <c r="B12791" s="46">
        <v>45848</v>
      </c>
      <c r="C12791" s="8" t="s">
        <v>13</v>
      </c>
      <c r="D12791" s="8" t="s">
        <v>14</v>
      </c>
      <c r="E12791" s="8" t="s">
        <v>14</v>
      </c>
      <c r="F12791" s="9">
        <f t="shared" si="762"/>
        <v>-41100000</v>
      </c>
      <c r="G12791" s="9">
        <v>-411</v>
      </c>
      <c r="H12791" s="10">
        <v>-44449650</v>
      </c>
      <c r="I12791" s="11">
        <f t="shared" si="763"/>
        <v>13113574625.525131</v>
      </c>
      <c r="J12791" s="11">
        <f t="shared" si="764"/>
        <v>126317</v>
      </c>
      <c r="K12791" s="11">
        <f t="shared" si="765"/>
        <v>103814.80422686679</v>
      </c>
      <c r="L12791" s="12">
        <f t="shared" si="766"/>
        <v>1781765.4627577513</v>
      </c>
      <c r="M12791" s="11">
        <f>COUNTIF(E$2:$E12791,E12791)</f>
        <v>2472</v>
      </c>
      <c r="O12791" t="str">
        <f t="shared" si="761"/>
        <v/>
      </c>
    </row>
    <row r="12792" spans="1:15" hidden="1">
      <c r="A12792" s="41" t="s">
        <v>120</v>
      </c>
      <c r="B12792" s="46">
        <v>45848</v>
      </c>
      <c r="C12792" s="8" t="s">
        <v>13</v>
      </c>
      <c r="D12792" s="8" t="s">
        <v>14</v>
      </c>
      <c r="E12792" s="8" t="s">
        <v>14</v>
      </c>
      <c r="F12792" s="9">
        <f t="shared" si="762"/>
        <v>-1800000</v>
      </c>
      <c r="G12792" s="9">
        <v>-18</v>
      </c>
      <c r="H12792" s="10">
        <v>-1946700</v>
      </c>
      <c r="I12792" s="11">
        <f t="shared" si="763"/>
        <v>13111705959.049047</v>
      </c>
      <c r="J12792" s="11">
        <f t="shared" si="764"/>
        <v>126299</v>
      </c>
      <c r="K12792" s="11">
        <f t="shared" si="765"/>
        <v>103814.80422686679</v>
      </c>
      <c r="L12792" s="12">
        <f t="shared" si="766"/>
        <v>78033.523916397709</v>
      </c>
      <c r="M12792" s="11">
        <f>COUNTIF(E$2:$E12792,E12792)</f>
        <v>2473</v>
      </c>
      <c r="O12792" t="str">
        <f t="shared" si="761"/>
        <v/>
      </c>
    </row>
    <row r="12793" spans="1:15" hidden="1">
      <c r="A12793" s="41" t="s">
        <v>120</v>
      </c>
      <c r="B12793" s="46">
        <v>45848</v>
      </c>
      <c r="C12793" s="8" t="s">
        <v>13</v>
      </c>
      <c r="D12793" s="8" t="s">
        <v>14</v>
      </c>
      <c r="E12793" s="8" t="s">
        <v>14</v>
      </c>
      <c r="F12793" s="9">
        <f t="shared" si="762"/>
        <v>-9200000</v>
      </c>
      <c r="G12793" s="9">
        <v>-92</v>
      </c>
      <c r="H12793" s="10">
        <v>-9949800</v>
      </c>
      <c r="I12793" s="11">
        <f t="shared" si="763"/>
        <v>13102154997.060175</v>
      </c>
      <c r="J12793" s="11">
        <f t="shared" si="764"/>
        <v>126207</v>
      </c>
      <c r="K12793" s="11">
        <f t="shared" si="765"/>
        <v>103814.80422686679</v>
      </c>
      <c r="L12793" s="12">
        <f t="shared" si="766"/>
        <v>398838.01112825423</v>
      </c>
      <c r="M12793" s="11">
        <f>COUNTIF(E$2:$E12793,E12793)</f>
        <v>2474</v>
      </c>
      <c r="O12793" t="str">
        <f t="shared" si="761"/>
        <v/>
      </c>
    </row>
    <row r="12794" spans="1:15" hidden="1">
      <c r="A12794" s="41" t="s">
        <v>120</v>
      </c>
      <c r="B12794" s="46">
        <v>45848</v>
      </c>
      <c r="C12794" s="8" t="s">
        <v>13</v>
      </c>
      <c r="D12794" s="8" t="s">
        <v>14</v>
      </c>
      <c r="E12794" s="8" t="s">
        <v>14</v>
      </c>
      <c r="F12794" s="9">
        <f t="shared" si="762"/>
        <v>-277200000</v>
      </c>
      <c r="G12794" s="9">
        <v>-2772</v>
      </c>
      <c r="H12794" s="10">
        <v>-299791800</v>
      </c>
      <c r="I12794" s="11">
        <f t="shared" si="763"/>
        <v>12814380359.743299</v>
      </c>
      <c r="J12794" s="11">
        <f t="shared" si="764"/>
        <v>123435</v>
      </c>
      <c r="K12794" s="11">
        <f t="shared" si="765"/>
        <v>103814.80422686679</v>
      </c>
      <c r="L12794" s="12">
        <f t="shared" si="766"/>
        <v>12017162.683125257</v>
      </c>
      <c r="M12794" s="11">
        <f>COUNTIF(E$2:$E12794,E12794)</f>
        <v>2475</v>
      </c>
      <c r="O12794" t="str">
        <f t="shared" si="761"/>
        <v/>
      </c>
    </row>
    <row r="12795" spans="1:15" hidden="1">
      <c r="A12795" s="41" t="s">
        <v>120</v>
      </c>
      <c r="B12795" s="46">
        <v>45848</v>
      </c>
      <c r="C12795" s="8" t="s">
        <v>13</v>
      </c>
      <c r="D12795" s="8" t="s">
        <v>14</v>
      </c>
      <c r="E12795" s="8" t="s">
        <v>14</v>
      </c>
      <c r="F12795" s="9">
        <f t="shared" si="762"/>
        <v>-26800000</v>
      </c>
      <c r="G12795" s="9">
        <v>-268</v>
      </c>
      <c r="H12795" s="10">
        <v>-28984200</v>
      </c>
      <c r="I12795" s="11">
        <f t="shared" si="763"/>
        <v>12786557992.210499</v>
      </c>
      <c r="J12795" s="11">
        <f t="shared" si="764"/>
        <v>123167</v>
      </c>
      <c r="K12795" s="11">
        <f t="shared" si="765"/>
        <v>103814.80422686679</v>
      </c>
      <c r="L12795" s="12">
        <f t="shared" si="766"/>
        <v>1161832.4671996981</v>
      </c>
      <c r="M12795" s="11">
        <f>COUNTIF(E$2:$E12795,E12795)</f>
        <v>2476</v>
      </c>
      <c r="O12795" t="str">
        <f t="shared" si="761"/>
        <v/>
      </c>
    </row>
    <row r="12796" spans="1:15" hidden="1">
      <c r="A12796" s="41" t="s">
        <v>120</v>
      </c>
      <c r="B12796" s="46">
        <v>45848</v>
      </c>
      <c r="C12796" s="8" t="s">
        <v>13</v>
      </c>
      <c r="D12796" s="8" t="s">
        <v>14</v>
      </c>
      <c r="E12796" s="8" t="s">
        <v>14</v>
      </c>
      <c r="F12796" s="9">
        <f t="shared" si="762"/>
        <v>-13800000</v>
      </c>
      <c r="G12796" s="9">
        <v>-138</v>
      </c>
      <c r="H12796" s="10">
        <v>-14924700</v>
      </c>
      <c r="I12796" s="11">
        <f t="shared" si="763"/>
        <v>12772231549.227192</v>
      </c>
      <c r="J12796" s="11">
        <f t="shared" si="764"/>
        <v>123029</v>
      </c>
      <c r="K12796" s="11">
        <f t="shared" si="765"/>
        <v>103814.80422686679</v>
      </c>
      <c r="L12796" s="12">
        <f t="shared" si="766"/>
        <v>598257.01669238321</v>
      </c>
      <c r="M12796" s="11">
        <f>COUNTIF(E$2:$E12796,E12796)</f>
        <v>2477</v>
      </c>
      <c r="O12796" t="str">
        <f t="shared" ref="O12796:O12859" si="767">IF(M12796=_xlfn.MAXIFS(M:M,D:D,D12796),"X","")</f>
        <v/>
      </c>
    </row>
    <row r="12797" spans="1:15" hidden="1">
      <c r="A12797" s="41" t="s">
        <v>120</v>
      </c>
      <c r="B12797" s="46">
        <v>45848</v>
      </c>
      <c r="C12797" s="8" t="s">
        <v>13</v>
      </c>
      <c r="D12797" s="8" t="s">
        <v>14</v>
      </c>
      <c r="E12797" s="8" t="s">
        <v>14</v>
      </c>
      <c r="F12797" s="9">
        <f t="shared" si="762"/>
        <v>-4600000</v>
      </c>
      <c r="G12797" s="9">
        <v>-46</v>
      </c>
      <c r="H12797" s="10">
        <v>-4974900</v>
      </c>
      <c r="I12797" s="11">
        <f t="shared" si="763"/>
        <v>12767456068.232756</v>
      </c>
      <c r="J12797" s="11">
        <f t="shared" si="764"/>
        <v>122983</v>
      </c>
      <c r="K12797" s="11">
        <f t="shared" si="765"/>
        <v>103814.80422686679</v>
      </c>
      <c r="L12797" s="12">
        <f t="shared" si="766"/>
        <v>199419.00556412712</v>
      </c>
      <c r="M12797" s="11">
        <f>COUNTIF(E$2:$E12797,E12797)</f>
        <v>2478</v>
      </c>
      <c r="O12797" t="str">
        <f t="shared" si="767"/>
        <v/>
      </c>
    </row>
    <row r="12798" spans="1:15" hidden="1">
      <c r="A12798" s="41" t="s">
        <v>120</v>
      </c>
      <c r="B12798" s="46">
        <v>45848</v>
      </c>
      <c r="C12798" s="8" t="s">
        <v>13</v>
      </c>
      <c r="D12798" s="8" t="s">
        <v>90</v>
      </c>
      <c r="E12798" s="8" t="s">
        <v>90</v>
      </c>
      <c r="F12798" s="9">
        <f t="shared" si="762"/>
        <v>900000</v>
      </c>
      <c r="G12798" s="9">
        <v>9</v>
      </c>
      <c r="H12798" s="10">
        <v>977526</v>
      </c>
      <c r="I12798" s="11">
        <f t="shared" si="763"/>
        <v>5688051334.24438</v>
      </c>
      <c r="J12798" s="11">
        <f t="shared" si="764"/>
        <v>53637</v>
      </c>
      <c r="K12798" s="11">
        <f t="shared" si="765"/>
        <v>106047.15651964837</v>
      </c>
      <c r="L12798" s="12">
        <f t="shared" si="766"/>
        <v>0</v>
      </c>
      <c r="M12798" s="11">
        <f>COUNTIF(E$2:$E12798,E12798)</f>
        <v>1892</v>
      </c>
      <c r="O12798" t="str">
        <f t="shared" si="767"/>
        <v/>
      </c>
    </row>
    <row r="12799" spans="1:15" hidden="1">
      <c r="A12799" s="41" t="s">
        <v>120</v>
      </c>
      <c r="B12799" s="46">
        <v>45848</v>
      </c>
      <c r="C12799" s="8" t="s">
        <v>13</v>
      </c>
      <c r="D12799" s="8" t="s">
        <v>14</v>
      </c>
      <c r="E12799" s="8" t="s">
        <v>14</v>
      </c>
      <c r="F12799" s="9">
        <f t="shared" si="762"/>
        <v>-1800000</v>
      </c>
      <c r="G12799" s="9">
        <v>-18</v>
      </c>
      <c r="H12799" s="10">
        <v>-1946700</v>
      </c>
      <c r="I12799" s="11">
        <f t="shared" si="763"/>
        <v>12765587401.756672</v>
      </c>
      <c r="J12799" s="11">
        <f t="shared" si="764"/>
        <v>122965</v>
      </c>
      <c r="K12799" s="11">
        <f t="shared" si="765"/>
        <v>103814.80422686679</v>
      </c>
      <c r="L12799" s="12">
        <f t="shared" si="766"/>
        <v>78033.523916397709</v>
      </c>
      <c r="M12799" s="11">
        <f>COUNTIF(E$2:$E12799,E12799)</f>
        <v>2479</v>
      </c>
      <c r="O12799" t="str">
        <f t="shared" si="767"/>
        <v/>
      </c>
    </row>
    <row r="12800" spans="1:15" hidden="1">
      <c r="A12800" s="41" t="s">
        <v>120</v>
      </c>
      <c r="B12800" s="46">
        <v>45848</v>
      </c>
      <c r="C12800" s="8" t="s">
        <v>13</v>
      </c>
      <c r="D12800" s="8" t="s">
        <v>15</v>
      </c>
      <c r="E12800" s="8" t="s">
        <v>15</v>
      </c>
      <c r="F12800" s="9">
        <f t="shared" si="762"/>
        <v>1800000</v>
      </c>
      <c r="G12800" s="9">
        <v>18</v>
      </c>
      <c r="H12800" s="10">
        <v>1980252</v>
      </c>
      <c r="I12800" s="11">
        <f t="shared" si="763"/>
        <v>1956943453.1447833</v>
      </c>
      <c r="J12800" s="11">
        <f t="shared" si="764"/>
        <v>17912</v>
      </c>
      <c r="K12800" s="11">
        <f t="shared" si="765"/>
        <v>109253.20752259844</v>
      </c>
      <c r="L12800" s="12">
        <f t="shared" si="766"/>
        <v>0</v>
      </c>
      <c r="M12800" s="11">
        <f>COUNTIF(E$2:$E12800,E12800)</f>
        <v>3914</v>
      </c>
      <c r="O12800" t="str">
        <f t="shared" si="767"/>
        <v/>
      </c>
    </row>
    <row r="12801" spans="1:15" hidden="1">
      <c r="A12801" s="41" t="s">
        <v>120</v>
      </c>
      <c r="B12801" s="46">
        <v>45848</v>
      </c>
      <c r="C12801" s="8" t="s">
        <v>13</v>
      </c>
      <c r="D12801" s="8" t="s">
        <v>14</v>
      </c>
      <c r="E12801" s="8" t="s">
        <v>14</v>
      </c>
      <c r="F12801" s="9">
        <f t="shared" si="762"/>
        <v>2800000</v>
      </c>
      <c r="G12801" s="9">
        <v>28</v>
      </c>
      <c r="H12801" s="10">
        <v>3019128</v>
      </c>
      <c r="I12801" s="11">
        <f t="shared" si="763"/>
        <v>12768606529.756672</v>
      </c>
      <c r="J12801" s="11">
        <f t="shared" si="764"/>
        <v>122993</v>
      </c>
      <c r="K12801" s="11">
        <f t="shared" si="765"/>
        <v>103815.71739657274</v>
      </c>
      <c r="L12801" s="12">
        <f t="shared" si="766"/>
        <v>0</v>
      </c>
      <c r="M12801" s="11">
        <f>COUNTIF(E$2:$E12801,E12801)</f>
        <v>2480</v>
      </c>
      <c r="O12801" t="str">
        <f t="shared" si="767"/>
        <v/>
      </c>
    </row>
    <row r="12802" spans="1:15" hidden="1">
      <c r="A12802" s="41" t="s">
        <v>120</v>
      </c>
      <c r="B12802" s="46">
        <v>45848</v>
      </c>
      <c r="C12802" s="8" t="s">
        <v>13</v>
      </c>
      <c r="D12802" s="8" t="s">
        <v>14</v>
      </c>
      <c r="E12802" s="8" t="s">
        <v>14</v>
      </c>
      <c r="F12802" s="9">
        <f t="shared" si="762"/>
        <v>-6400000</v>
      </c>
      <c r="G12802" s="9">
        <v>-64</v>
      </c>
      <c r="H12802" s="10">
        <v>-6921600</v>
      </c>
      <c r="I12802" s="11">
        <f t="shared" si="763"/>
        <v>12761962323.84329</v>
      </c>
      <c r="J12802" s="11">
        <f t="shared" si="764"/>
        <v>122929</v>
      </c>
      <c r="K12802" s="11">
        <f t="shared" si="765"/>
        <v>103815.71739657274</v>
      </c>
      <c r="L12802" s="12">
        <f t="shared" si="766"/>
        <v>277394.08661934454</v>
      </c>
      <c r="M12802" s="11">
        <f>COUNTIF(E$2:$E12802,E12802)</f>
        <v>2481</v>
      </c>
      <c r="O12802" t="str">
        <f t="shared" si="767"/>
        <v/>
      </c>
    </row>
    <row r="12803" spans="1:15" hidden="1">
      <c r="A12803" s="41" t="s">
        <v>120</v>
      </c>
      <c r="B12803" s="46">
        <v>45848</v>
      </c>
      <c r="C12803" s="8" t="s">
        <v>13</v>
      </c>
      <c r="D12803" s="8" t="s">
        <v>14</v>
      </c>
      <c r="E12803" s="8" t="s">
        <v>14</v>
      </c>
      <c r="F12803" s="9">
        <f t="shared" si="762"/>
        <v>-900000</v>
      </c>
      <c r="G12803" s="9">
        <v>-9</v>
      </c>
      <c r="H12803" s="10">
        <v>-973350</v>
      </c>
      <c r="I12803" s="11">
        <f t="shared" si="763"/>
        <v>12761027982.386721</v>
      </c>
      <c r="J12803" s="11">
        <f t="shared" si="764"/>
        <v>122920</v>
      </c>
      <c r="K12803" s="11">
        <f t="shared" si="765"/>
        <v>103815.71739657274</v>
      </c>
      <c r="L12803" s="12">
        <f t="shared" si="766"/>
        <v>39008.54343084537</v>
      </c>
      <c r="M12803" s="11">
        <f>COUNTIF(E$2:$E12803,E12803)</f>
        <v>2482</v>
      </c>
      <c r="O12803" t="str">
        <f t="shared" si="767"/>
        <v/>
      </c>
    </row>
    <row r="12804" spans="1:15" hidden="1">
      <c r="A12804" s="41" t="s">
        <v>120</v>
      </c>
      <c r="B12804" s="46">
        <v>45848</v>
      </c>
      <c r="C12804" s="8" t="s">
        <v>13</v>
      </c>
      <c r="D12804" s="8" t="s">
        <v>14</v>
      </c>
      <c r="E12804" s="8" t="s">
        <v>14</v>
      </c>
      <c r="F12804" s="9">
        <f t="shared" si="762"/>
        <v>500000000</v>
      </c>
      <c r="G12804" s="9">
        <v>5000</v>
      </c>
      <c r="H12804" s="10">
        <v>519950000</v>
      </c>
      <c r="I12804" s="11">
        <f t="shared" si="763"/>
        <v>13280977982.386721</v>
      </c>
      <c r="J12804" s="11">
        <f t="shared" si="764"/>
        <v>127920</v>
      </c>
      <c r="K12804" s="11">
        <f t="shared" si="765"/>
        <v>103822.52956837649</v>
      </c>
      <c r="L12804" s="12">
        <f t="shared" si="766"/>
        <v>0</v>
      </c>
      <c r="M12804" s="11">
        <f>COUNTIF(E$2:$E12804,E12804)</f>
        <v>2483</v>
      </c>
      <c r="O12804" t="str">
        <f t="shared" si="767"/>
        <v/>
      </c>
    </row>
    <row r="12805" spans="1:15" hidden="1">
      <c r="A12805" s="41" t="s">
        <v>120</v>
      </c>
      <c r="B12805" s="46">
        <v>45848</v>
      </c>
      <c r="C12805" s="8" t="s">
        <v>13</v>
      </c>
      <c r="D12805" s="8" t="s">
        <v>90</v>
      </c>
      <c r="E12805" s="8" t="s">
        <v>90</v>
      </c>
      <c r="F12805" s="9">
        <f t="shared" si="762"/>
        <v>900000</v>
      </c>
      <c r="G12805" s="9">
        <v>9</v>
      </c>
      <c r="H12805" s="10">
        <v>978417</v>
      </c>
      <c r="I12805" s="11">
        <f t="shared" si="763"/>
        <v>5689029751.24438</v>
      </c>
      <c r="J12805" s="11">
        <f t="shared" si="764"/>
        <v>53646</v>
      </c>
      <c r="K12805" s="11">
        <f t="shared" si="765"/>
        <v>106047.60375879618</v>
      </c>
      <c r="L12805" s="12">
        <f t="shared" si="766"/>
        <v>0</v>
      </c>
      <c r="M12805" s="11">
        <f>COUNTIF(E$2:$E12805,E12805)</f>
        <v>1893</v>
      </c>
      <c r="O12805" t="str">
        <f t="shared" si="767"/>
        <v/>
      </c>
    </row>
    <row r="12806" spans="1:15" hidden="1">
      <c r="A12806" s="41" t="s">
        <v>120</v>
      </c>
      <c r="B12806" s="46">
        <v>45848</v>
      </c>
      <c r="C12806" s="8" t="s">
        <v>13</v>
      </c>
      <c r="D12806" s="8" t="s">
        <v>14</v>
      </c>
      <c r="E12806" s="8" t="s">
        <v>14</v>
      </c>
      <c r="F12806" s="9">
        <f t="shared" si="762"/>
        <v>-4600000</v>
      </c>
      <c r="G12806" s="9">
        <v>-46</v>
      </c>
      <c r="H12806" s="10">
        <v>-4974900</v>
      </c>
      <c r="I12806" s="11">
        <f t="shared" si="763"/>
        <v>13276202146.026575</v>
      </c>
      <c r="J12806" s="11">
        <f t="shared" si="764"/>
        <v>127874</v>
      </c>
      <c r="K12806" s="11">
        <f t="shared" si="765"/>
        <v>103822.52956837649</v>
      </c>
      <c r="L12806" s="12">
        <f t="shared" si="766"/>
        <v>199063.63985468168</v>
      </c>
      <c r="M12806" s="11">
        <f>COUNTIF(E$2:$E12806,E12806)</f>
        <v>2484</v>
      </c>
      <c r="O12806" t="str">
        <f t="shared" si="767"/>
        <v/>
      </c>
    </row>
    <row r="12807" spans="1:15" hidden="1">
      <c r="A12807" s="41" t="s">
        <v>120</v>
      </c>
      <c r="B12807" s="46">
        <v>45848</v>
      </c>
      <c r="C12807" s="8" t="s">
        <v>13</v>
      </c>
      <c r="D12807" s="8" t="s">
        <v>14</v>
      </c>
      <c r="E12807" s="8" t="s">
        <v>14</v>
      </c>
      <c r="F12807" s="9">
        <f t="shared" si="762"/>
        <v>-4600000</v>
      </c>
      <c r="G12807" s="9">
        <v>-46</v>
      </c>
      <c r="H12807" s="10">
        <v>-4974900</v>
      </c>
      <c r="I12807" s="11">
        <f t="shared" si="763"/>
        <v>13271426309.66643</v>
      </c>
      <c r="J12807" s="11">
        <f t="shared" si="764"/>
        <v>127828</v>
      </c>
      <c r="K12807" s="11">
        <f t="shared" si="765"/>
        <v>103822.52956837649</v>
      </c>
      <c r="L12807" s="12">
        <f t="shared" si="766"/>
        <v>199063.63985468168</v>
      </c>
      <c r="M12807" s="11">
        <f>COUNTIF(E$2:$E12807,E12807)</f>
        <v>2485</v>
      </c>
      <c r="O12807" t="str">
        <f t="shared" si="767"/>
        <v/>
      </c>
    </row>
    <row r="12808" spans="1:15" hidden="1">
      <c r="A12808" s="41" t="s">
        <v>120</v>
      </c>
      <c r="B12808" s="46">
        <v>45848</v>
      </c>
      <c r="C12808" s="8" t="s">
        <v>13</v>
      </c>
      <c r="D12808" s="8" t="s">
        <v>90</v>
      </c>
      <c r="E12808" s="8" t="s">
        <v>90</v>
      </c>
      <c r="F12808" s="9">
        <f t="shared" si="762"/>
        <v>73700000</v>
      </c>
      <c r="G12808" s="9">
        <v>737</v>
      </c>
      <c r="H12808" s="10">
        <v>80169386</v>
      </c>
      <c r="I12808" s="11">
        <f t="shared" si="763"/>
        <v>5769199137.24438</v>
      </c>
      <c r="J12808" s="11">
        <f t="shared" si="764"/>
        <v>54383</v>
      </c>
      <c r="K12808" s="11">
        <f t="shared" si="765"/>
        <v>106084.60616818455</v>
      </c>
      <c r="L12808" s="12">
        <f t="shared" si="766"/>
        <v>0</v>
      </c>
      <c r="M12808" s="11">
        <f>COUNTIF(E$2:$E12808,E12808)</f>
        <v>1894</v>
      </c>
      <c r="O12808" t="str">
        <f t="shared" si="767"/>
        <v/>
      </c>
    </row>
    <row r="12809" spans="1:15" hidden="1">
      <c r="A12809" s="41" t="s">
        <v>120</v>
      </c>
      <c r="B12809" s="46">
        <v>45848</v>
      </c>
      <c r="C12809" s="8" t="s">
        <v>13</v>
      </c>
      <c r="D12809" s="8" t="s">
        <v>46</v>
      </c>
      <c r="E12809" s="8" t="s">
        <v>46</v>
      </c>
      <c r="F12809" s="9">
        <f t="shared" si="762"/>
        <v>45400000</v>
      </c>
      <c r="G12809" s="9">
        <v>454</v>
      </c>
      <c r="H12809" s="10">
        <v>47010338</v>
      </c>
      <c r="I12809" s="11">
        <f t="shared" si="763"/>
        <v>1053217821.2126772</v>
      </c>
      <c r="J12809" s="11">
        <f t="shared" si="764"/>
        <v>10077</v>
      </c>
      <c r="K12809" s="11">
        <f t="shared" si="765"/>
        <v>104517.00121193581</v>
      </c>
      <c r="L12809" s="12">
        <f t="shared" si="766"/>
        <v>0</v>
      </c>
      <c r="M12809" s="11">
        <f>COUNTIF(E$2:$E12809,E12809)</f>
        <v>3810</v>
      </c>
      <c r="O12809" t="str">
        <f t="shared" si="767"/>
        <v/>
      </c>
    </row>
    <row r="12810" spans="1:15" hidden="1">
      <c r="A12810" s="41" t="s">
        <v>120</v>
      </c>
      <c r="B12810" s="46">
        <v>45848</v>
      </c>
      <c r="C12810" s="8" t="s">
        <v>13</v>
      </c>
      <c r="D12810" s="8" t="s">
        <v>14</v>
      </c>
      <c r="E12810" s="8" t="s">
        <v>14</v>
      </c>
      <c r="F12810" s="9">
        <f t="shared" si="762"/>
        <v>-2700000</v>
      </c>
      <c r="G12810" s="9">
        <v>-27</v>
      </c>
      <c r="H12810" s="10">
        <v>-2920050</v>
      </c>
      <c r="I12810" s="11">
        <f t="shared" si="763"/>
        <v>13268623101.368084</v>
      </c>
      <c r="J12810" s="11">
        <f t="shared" si="764"/>
        <v>127801</v>
      </c>
      <c r="K12810" s="11">
        <f t="shared" si="765"/>
        <v>103822.52956837649</v>
      </c>
      <c r="L12810" s="12">
        <f t="shared" si="766"/>
        <v>116841.7016538349</v>
      </c>
      <c r="M12810" s="11">
        <f>COUNTIF(E$2:$E12810,E12810)</f>
        <v>2486</v>
      </c>
      <c r="O12810" t="str">
        <f t="shared" si="767"/>
        <v/>
      </c>
    </row>
    <row r="12811" spans="1:15" hidden="1">
      <c r="A12811" s="41" t="s">
        <v>120</v>
      </c>
      <c r="B12811" s="46">
        <v>45848</v>
      </c>
      <c r="C12811" s="8" t="s">
        <v>13</v>
      </c>
      <c r="D12811" s="8" t="s">
        <v>14</v>
      </c>
      <c r="E12811" s="8" t="s">
        <v>14</v>
      </c>
      <c r="F12811" s="9">
        <f t="shared" si="762"/>
        <v>-10000000</v>
      </c>
      <c r="G12811" s="9">
        <v>-100</v>
      </c>
      <c r="H12811" s="10">
        <v>-10815000</v>
      </c>
      <c r="I12811" s="11">
        <f t="shared" si="763"/>
        <v>13258240848.411247</v>
      </c>
      <c r="J12811" s="11">
        <f t="shared" si="764"/>
        <v>127701</v>
      </c>
      <c r="K12811" s="11">
        <f t="shared" si="765"/>
        <v>103822.52956837649</v>
      </c>
      <c r="L12811" s="12">
        <f t="shared" si="766"/>
        <v>432747.04316235147</v>
      </c>
      <c r="M12811" s="11">
        <f>COUNTIF(E$2:$E12811,E12811)</f>
        <v>2487</v>
      </c>
      <c r="O12811" t="str">
        <f t="shared" si="767"/>
        <v/>
      </c>
    </row>
    <row r="12812" spans="1:15" hidden="1">
      <c r="A12812" s="41" t="s">
        <v>120</v>
      </c>
      <c r="B12812" s="46">
        <v>45848</v>
      </c>
      <c r="C12812" s="8" t="s">
        <v>13</v>
      </c>
      <c r="D12812" s="8" t="s">
        <v>14</v>
      </c>
      <c r="E12812" s="8" t="s">
        <v>14</v>
      </c>
      <c r="F12812" s="9">
        <f t="shared" si="762"/>
        <v>-1100000</v>
      </c>
      <c r="G12812" s="9">
        <v>-11</v>
      </c>
      <c r="H12812" s="10">
        <v>-1189650</v>
      </c>
      <c r="I12812" s="11">
        <f t="shared" si="763"/>
        <v>13257098800.585995</v>
      </c>
      <c r="J12812" s="11">
        <f t="shared" si="764"/>
        <v>127690</v>
      </c>
      <c r="K12812" s="11">
        <f t="shared" si="765"/>
        <v>103822.52956837649</v>
      </c>
      <c r="L12812" s="12">
        <f t="shared" si="766"/>
        <v>47602.174747858662</v>
      </c>
      <c r="M12812" s="11">
        <f>COUNTIF(E$2:$E12812,E12812)</f>
        <v>2488</v>
      </c>
      <c r="O12812" t="str">
        <f t="shared" si="767"/>
        <v/>
      </c>
    </row>
    <row r="12813" spans="1:15" hidden="1">
      <c r="A12813" s="41" t="s">
        <v>120</v>
      </c>
      <c r="B12813" s="46">
        <v>45848</v>
      </c>
      <c r="C12813" s="8" t="s">
        <v>13</v>
      </c>
      <c r="D12813" s="8" t="s">
        <v>14</v>
      </c>
      <c r="E12813" s="8" t="s">
        <v>14</v>
      </c>
      <c r="F12813" s="9">
        <f t="shared" si="762"/>
        <v>-8300000</v>
      </c>
      <c r="G12813" s="9">
        <v>-83</v>
      </c>
      <c r="H12813" s="10">
        <v>-8976450</v>
      </c>
      <c r="I12813" s="11">
        <f t="shared" si="763"/>
        <v>13248481530.631819</v>
      </c>
      <c r="J12813" s="11">
        <f t="shared" si="764"/>
        <v>127607</v>
      </c>
      <c r="K12813" s="11">
        <f t="shared" si="765"/>
        <v>103822.52956837649</v>
      </c>
      <c r="L12813" s="12">
        <f t="shared" si="766"/>
        <v>359180.04582475126</v>
      </c>
      <c r="M12813" s="11">
        <f>COUNTIF(E$2:$E12813,E12813)</f>
        <v>2489</v>
      </c>
      <c r="O12813" t="str">
        <f t="shared" si="767"/>
        <v/>
      </c>
    </row>
    <row r="12814" spans="1:15" hidden="1">
      <c r="A12814" s="41" t="s">
        <v>120</v>
      </c>
      <c r="B12814" s="46">
        <v>45848</v>
      </c>
      <c r="C12814" s="8" t="s">
        <v>13</v>
      </c>
      <c r="D12814" s="8" t="s">
        <v>14</v>
      </c>
      <c r="E12814" s="8" t="s">
        <v>14</v>
      </c>
      <c r="F12814" s="9">
        <f t="shared" si="762"/>
        <v>-900000</v>
      </c>
      <c r="G12814" s="9">
        <v>-9</v>
      </c>
      <c r="H12814" s="10">
        <v>-973350</v>
      </c>
      <c r="I12814" s="11">
        <f t="shared" si="763"/>
        <v>13247547127.865704</v>
      </c>
      <c r="J12814" s="11">
        <f t="shared" si="764"/>
        <v>127598</v>
      </c>
      <c r="K12814" s="11">
        <f t="shared" si="765"/>
        <v>103822.52956837649</v>
      </c>
      <c r="L12814" s="12">
        <f t="shared" si="766"/>
        <v>38947.233884611633</v>
      </c>
      <c r="M12814" s="11">
        <f>COUNTIF(E$2:$E12814,E12814)</f>
        <v>2490</v>
      </c>
      <c r="O12814" t="str">
        <f t="shared" si="767"/>
        <v/>
      </c>
    </row>
    <row r="12815" spans="1:15" hidden="1">
      <c r="A12815" s="41" t="s">
        <v>120</v>
      </c>
      <c r="B12815" s="46">
        <v>45848</v>
      </c>
      <c r="C12815" s="8" t="s">
        <v>13</v>
      </c>
      <c r="D12815" s="8" t="s">
        <v>14</v>
      </c>
      <c r="E12815" s="8" t="s">
        <v>14</v>
      </c>
      <c r="F12815" s="9">
        <f t="shared" si="762"/>
        <v>-2400000</v>
      </c>
      <c r="G12815" s="9">
        <v>-24</v>
      </c>
      <c r="H12815" s="10">
        <v>-2595600</v>
      </c>
      <c r="I12815" s="11">
        <f t="shared" si="763"/>
        <v>13245055387.156063</v>
      </c>
      <c r="J12815" s="11">
        <f t="shared" si="764"/>
        <v>127574</v>
      </c>
      <c r="K12815" s="11">
        <f t="shared" si="765"/>
        <v>103822.52956837649</v>
      </c>
      <c r="L12815" s="12">
        <f t="shared" si="766"/>
        <v>103859.29035896435</v>
      </c>
      <c r="M12815" s="11">
        <f>COUNTIF(E$2:$E12815,E12815)</f>
        <v>2491</v>
      </c>
      <c r="O12815" t="str">
        <f t="shared" si="767"/>
        <v/>
      </c>
    </row>
    <row r="12816" spans="1:15" hidden="1">
      <c r="A12816" s="41" t="s">
        <v>120</v>
      </c>
      <c r="B12816" s="46">
        <v>45848</v>
      </c>
      <c r="C12816" s="8" t="s">
        <v>13</v>
      </c>
      <c r="D12816" s="8" t="s">
        <v>14</v>
      </c>
      <c r="E12816" s="8" t="s">
        <v>14</v>
      </c>
      <c r="F12816" s="9">
        <f t="shared" si="762"/>
        <v>-4600000</v>
      </c>
      <c r="G12816" s="9">
        <v>-46</v>
      </c>
      <c r="H12816" s="10">
        <v>-4974900</v>
      </c>
      <c r="I12816" s="11">
        <f t="shared" si="763"/>
        <v>13240279550.795918</v>
      </c>
      <c r="J12816" s="11">
        <f t="shared" si="764"/>
        <v>127528</v>
      </c>
      <c r="K12816" s="11">
        <f t="shared" si="765"/>
        <v>103822.52956837649</v>
      </c>
      <c r="L12816" s="12">
        <f t="shared" si="766"/>
        <v>199063.63985468168</v>
      </c>
      <c r="M12816" s="11">
        <f>COUNTIF(E$2:$E12816,E12816)</f>
        <v>2492</v>
      </c>
      <c r="O12816" t="str">
        <f t="shared" si="767"/>
        <v/>
      </c>
    </row>
    <row r="12817" spans="1:15" hidden="1">
      <c r="A12817" s="41" t="s">
        <v>120</v>
      </c>
      <c r="B12817" s="46">
        <v>45848</v>
      </c>
      <c r="C12817" s="8" t="s">
        <v>13</v>
      </c>
      <c r="D12817" s="8" t="s">
        <v>14</v>
      </c>
      <c r="E12817" s="8" t="s">
        <v>14</v>
      </c>
      <c r="F12817" s="9">
        <f t="shared" si="762"/>
        <v>-13800000</v>
      </c>
      <c r="G12817" s="9">
        <v>-138</v>
      </c>
      <c r="H12817" s="10">
        <v>-14924700</v>
      </c>
      <c r="I12817" s="11">
        <f t="shared" si="763"/>
        <v>13225952041.715481</v>
      </c>
      <c r="J12817" s="11">
        <f t="shared" si="764"/>
        <v>127390</v>
      </c>
      <c r="K12817" s="11">
        <f t="shared" si="765"/>
        <v>103822.52956837649</v>
      </c>
      <c r="L12817" s="12">
        <f t="shared" si="766"/>
        <v>597190.91956404597</v>
      </c>
      <c r="M12817" s="11">
        <f>COUNTIF(E$2:$E12817,E12817)</f>
        <v>2493</v>
      </c>
      <c r="O12817" t="str">
        <f t="shared" si="767"/>
        <v/>
      </c>
    </row>
    <row r="12818" spans="1:15" hidden="1">
      <c r="A12818" s="41" t="s">
        <v>120</v>
      </c>
      <c r="B12818" s="46">
        <v>45848</v>
      </c>
      <c r="C12818" s="8" t="s">
        <v>13</v>
      </c>
      <c r="D12818" s="8" t="s">
        <v>46</v>
      </c>
      <c r="E12818" s="8" t="s">
        <v>46</v>
      </c>
      <c r="F12818" s="9">
        <f t="shared" si="762"/>
        <v>22400000</v>
      </c>
      <c r="G12818" s="9">
        <v>224</v>
      </c>
      <c r="H12818" s="10">
        <v>23372384</v>
      </c>
      <c r="I12818" s="11">
        <f t="shared" si="763"/>
        <v>1076590205.2126772</v>
      </c>
      <c r="J12818" s="11">
        <f t="shared" si="764"/>
        <v>10301</v>
      </c>
      <c r="K12818" s="11">
        <f t="shared" si="765"/>
        <v>104513.17398433911</v>
      </c>
      <c r="L12818" s="12">
        <f t="shared" si="766"/>
        <v>0</v>
      </c>
      <c r="M12818" s="11">
        <f>COUNTIF(E$2:$E12818,E12818)</f>
        <v>3811</v>
      </c>
      <c r="O12818" t="str">
        <f t="shared" si="767"/>
        <v/>
      </c>
    </row>
    <row r="12819" spans="1:15" hidden="1">
      <c r="A12819" s="41" t="s">
        <v>120</v>
      </c>
      <c r="B12819" s="46">
        <v>45848</v>
      </c>
      <c r="C12819" s="8" t="s">
        <v>13</v>
      </c>
      <c r="D12819" s="8" t="s">
        <v>14</v>
      </c>
      <c r="E12819" s="8" t="s">
        <v>14</v>
      </c>
      <c r="F12819" s="9">
        <f t="shared" si="762"/>
        <v>-176200000</v>
      </c>
      <c r="G12819" s="9">
        <v>-1762</v>
      </c>
      <c r="H12819" s="10">
        <v>-190560300</v>
      </c>
      <c r="I12819" s="11">
        <f t="shared" si="763"/>
        <v>13043016744.616001</v>
      </c>
      <c r="J12819" s="11">
        <f t="shared" si="764"/>
        <v>125628</v>
      </c>
      <c r="K12819" s="11">
        <f t="shared" si="765"/>
        <v>103822.52956837649</v>
      </c>
      <c r="L12819" s="12">
        <f t="shared" si="766"/>
        <v>7625002.9005206227</v>
      </c>
      <c r="M12819" s="11">
        <f>COUNTIF(E$2:$E12819,E12819)</f>
        <v>2494</v>
      </c>
      <c r="O12819" t="str">
        <f t="shared" si="767"/>
        <v/>
      </c>
    </row>
    <row r="12820" spans="1:15" hidden="1">
      <c r="A12820" s="41" t="s">
        <v>120</v>
      </c>
      <c r="B12820" s="46">
        <v>45848</v>
      </c>
      <c r="C12820" s="8" t="s">
        <v>13</v>
      </c>
      <c r="D12820" s="8" t="s">
        <v>14</v>
      </c>
      <c r="E12820" s="8" t="s">
        <v>14</v>
      </c>
      <c r="F12820" s="9">
        <f t="shared" si="762"/>
        <v>-92400000</v>
      </c>
      <c r="G12820" s="9">
        <v>-924</v>
      </c>
      <c r="H12820" s="10">
        <v>-99930600</v>
      </c>
      <c r="I12820" s="11">
        <f t="shared" si="763"/>
        <v>12947084727.294821</v>
      </c>
      <c r="J12820" s="11">
        <f t="shared" si="764"/>
        <v>124704</v>
      </c>
      <c r="K12820" s="11">
        <f t="shared" si="765"/>
        <v>103822.52956837649</v>
      </c>
      <c r="L12820" s="12">
        <f t="shared" si="766"/>
        <v>3998582.6788201332</v>
      </c>
      <c r="M12820" s="11">
        <f>COUNTIF(E$2:$E12820,E12820)</f>
        <v>2495</v>
      </c>
      <c r="O12820" t="str">
        <f t="shared" si="767"/>
        <v/>
      </c>
    </row>
    <row r="12821" spans="1:15" hidden="1">
      <c r="A12821" s="41" t="s">
        <v>120</v>
      </c>
      <c r="B12821" s="46">
        <v>45848</v>
      </c>
      <c r="C12821" s="8" t="s">
        <v>13</v>
      </c>
      <c r="D12821" s="8" t="s">
        <v>46</v>
      </c>
      <c r="E12821" s="8" t="s">
        <v>46</v>
      </c>
      <c r="F12821" s="9">
        <f t="shared" si="762"/>
        <v>4700000</v>
      </c>
      <c r="G12821" s="9">
        <v>47</v>
      </c>
      <c r="H12821" s="10">
        <v>4905484</v>
      </c>
      <c r="I12821" s="11">
        <f t="shared" si="763"/>
        <v>1081495689.2126772</v>
      </c>
      <c r="J12821" s="11">
        <f t="shared" si="764"/>
        <v>10348</v>
      </c>
      <c r="K12821" s="11">
        <f t="shared" si="765"/>
        <v>104512.53278050611</v>
      </c>
      <c r="L12821" s="12">
        <f t="shared" si="766"/>
        <v>0</v>
      </c>
      <c r="M12821" s="11">
        <f>COUNTIF(E$2:$E12821,E12821)</f>
        <v>3812</v>
      </c>
      <c r="O12821" t="str">
        <f t="shared" si="767"/>
        <v/>
      </c>
    </row>
    <row r="12822" spans="1:15" hidden="1">
      <c r="A12822" s="41" t="s">
        <v>120</v>
      </c>
      <c r="B12822" s="46">
        <v>45848</v>
      </c>
      <c r="C12822" s="8" t="s">
        <v>13</v>
      </c>
      <c r="D12822" s="8" t="s">
        <v>14</v>
      </c>
      <c r="E12822" s="8" t="s">
        <v>14</v>
      </c>
      <c r="F12822" s="9">
        <f t="shared" si="762"/>
        <v>-4600000</v>
      </c>
      <c r="G12822" s="9">
        <v>-46</v>
      </c>
      <c r="H12822" s="10">
        <v>-4974900</v>
      </c>
      <c r="I12822" s="11">
        <f t="shared" si="763"/>
        <v>12942308890.934675</v>
      </c>
      <c r="J12822" s="11">
        <f t="shared" si="764"/>
        <v>124658</v>
      </c>
      <c r="K12822" s="11">
        <f t="shared" si="765"/>
        <v>103822.52956837649</v>
      </c>
      <c r="L12822" s="12">
        <f t="shared" si="766"/>
        <v>199063.63985468168</v>
      </c>
      <c r="M12822" s="11">
        <f>COUNTIF(E$2:$E12822,E12822)</f>
        <v>2496</v>
      </c>
      <c r="O12822" t="str">
        <f t="shared" si="767"/>
        <v/>
      </c>
    </row>
    <row r="12823" spans="1:15" hidden="1">
      <c r="A12823" s="41" t="s">
        <v>120</v>
      </c>
      <c r="B12823" s="46">
        <v>45848</v>
      </c>
      <c r="C12823" s="8" t="s">
        <v>13</v>
      </c>
      <c r="D12823" s="8" t="s">
        <v>14</v>
      </c>
      <c r="E12823" s="8" t="s">
        <v>14</v>
      </c>
      <c r="F12823" s="9">
        <f t="shared" si="762"/>
        <v>-37000000</v>
      </c>
      <c r="G12823" s="9">
        <v>-370</v>
      </c>
      <c r="H12823" s="10">
        <v>-40015500</v>
      </c>
      <c r="I12823" s="11">
        <f t="shared" si="763"/>
        <v>12903894554.994375</v>
      </c>
      <c r="J12823" s="11">
        <f t="shared" si="764"/>
        <v>124288</v>
      </c>
      <c r="K12823" s="11">
        <f t="shared" si="765"/>
        <v>103822.52956837649</v>
      </c>
      <c r="L12823" s="12">
        <f t="shared" si="766"/>
        <v>1601164.0597006977</v>
      </c>
      <c r="M12823" s="11">
        <f>COUNTIF(E$2:$E12823,E12823)</f>
        <v>2497</v>
      </c>
      <c r="O12823" t="str">
        <f t="shared" si="767"/>
        <v/>
      </c>
    </row>
    <row r="12824" spans="1:15" hidden="1">
      <c r="A12824" s="41" t="s">
        <v>120</v>
      </c>
      <c r="B12824" s="46">
        <v>45848</v>
      </c>
      <c r="C12824" s="8" t="s">
        <v>13</v>
      </c>
      <c r="D12824" s="8" t="s">
        <v>14</v>
      </c>
      <c r="E12824" s="8" t="s">
        <v>14</v>
      </c>
      <c r="F12824" s="9">
        <f t="shared" si="762"/>
        <v>-4600000</v>
      </c>
      <c r="G12824" s="9">
        <v>-46</v>
      </c>
      <c r="H12824" s="10">
        <v>-4974900</v>
      </c>
      <c r="I12824" s="11">
        <f t="shared" si="763"/>
        <v>12899118718.63423</v>
      </c>
      <c r="J12824" s="11">
        <f t="shared" si="764"/>
        <v>124242</v>
      </c>
      <c r="K12824" s="11">
        <f t="shared" si="765"/>
        <v>103822.52956837649</v>
      </c>
      <c r="L12824" s="12">
        <f t="shared" si="766"/>
        <v>199063.63985468168</v>
      </c>
      <c r="M12824" s="11">
        <f>COUNTIF(E$2:$E12824,E12824)</f>
        <v>2498</v>
      </c>
      <c r="O12824" t="str">
        <f t="shared" si="767"/>
        <v/>
      </c>
    </row>
    <row r="12825" spans="1:15" hidden="1">
      <c r="A12825" s="41" t="s">
        <v>120</v>
      </c>
      <c r="B12825" s="46">
        <v>45848</v>
      </c>
      <c r="C12825" s="8" t="s">
        <v>13</v>
      </c>
      <c r="D12825" s="8" t="s">
        <v>46</v>
      </c>
      <c r="E12825" s="8" t="s">
        <v>46</v>
      </c>
      <c r="F12825" s="9">
        <f t="shared" si="762"/>
        <v>28700000</v>
      </c>
      <c r="G12825" s="9">
        <v>287</v>
      </c>
      <c r="H12825" s="10">
        <v>29946154</v>
      </c>
      <c r="I12825" s="11">
        <f t="shared" si="763"/>
        <v>1111441843.2126772</v>
      </c>
      <c r="J12825" s="11">
        <f t="shared" si="764"/>
        <v>10635</v>
      </c>
      <c r="K12825" s="11">
        <f t="shared" si="765"/>
        <v>104507.93072051503</v>
      </c>
      <c r="L12825" s="12">
        <f t="shared" si="766"/>
        <v>0</v>
      </c>
      <c r="M12825" s="11">
        <f>COUNTIF(E$2:$E12825,E12825)</f>
        <v>3813</v>
      </c>
      <c r="O12825" t="str">
        <f t="shared" si="767"/>
        <v/>
      </c>
    </row>
    <row r="12826" spans="1:15" hidden="1">
      <c r="A12826" s="41" t="s">
        <v>120</v>
      </c>
      <c r="B12826" s="46">
        <v>45848</v>
      </c>
      <c r="C12826" s="8" t="s">
        <v>13</v>
      </c>
      <c r="D12826" s="8" t="s">
        <v>14</v>
      </c>
      <c r="E12826" s="8" t="s">
        <v>14</v>
      </c>
      <c r="F12826" s="9">
        <f t="shared" si="762"/>
        <v>-900000</v>
      </c>
      <c r="G12826" s="9">
        <v>-9</v>
      </c>
      <c r="H12826" s="10">
        <v>-973350</v>
      </c>
      <c r="I12826" s="11">
        <f t="shared" si="763"/>
        <v>12898184315.868114</v>
      </c>
      <c r="J12826" s="11">
        <f t="shared" si="764"/>
        <v>124233</v>
      </c>
      <c r="K12826" s="11">
        <f t="shared" si="765"/>
        <v>103822.52956837649</v>
      </c>
      <c r="L12826" s="12">
        <f t="shared" si="766"/>
        <v>38947.233884611633</v>
      </c>
      <c r="M12826" s="11">
        <f>COUNTIF(E$2:$E12826,E12826)</f>
        <v>2499</v>
      </c>
      <c r="O12826" t="str">
        <f t="shared" si="767"/>
        <v/>
      </c>
    </row>
    <row r="12827" spans="1:15" hidden="1">
      <c r="A12827" s="41" t="s">
        <v>120</v>
      </c>
      <c r="B12827" s="46">
        <v>45849</v>
      </c>
      <c r="C12827" s="8" t="s">
        <v>13</v>
      </c>
      <c r="D12827" s="8" t="s">
        <v>14</v>
      </c>
      <c r="E12827" s="8" t="s">
        <v>14</v>
      </c>
      <c r="F12827" s="9">
        <f t="shared" si="762"/>
        <v>-8300000</v>
      </c>
      <c r="G12827" s="9">
        <v>-83</v>
      </c>
      <c r="H12827" s="10">
        <v>-8981181</v>
      </c>
      <c r="I12827" s="11">
        <f t="shared" si="763"/>
        <v>12889567045.913939</v>
      </c>
      <c r="J12827" s="11">
        <f t="shared" si="764"/>
        <v>124150</v>
      </c>
      <c r="K12827" s="11">
        <f t="shared" si="765"/>
        <v>103822.52956837649</v>
      </c>
      <c r="L12827" s="12">
        <f t="shared" si="766"/>
        <v>363911.04582475126</v>
      </c>
      <c r="M12827" s="11">
        <f>COUNTIF(E$2:$E12827,E12827)</f>
        <v>2500</v>
      </c>
      <c r="O12827" t="str">
        <f t="shared" si="767"/>
        <v/>
      </c>
    </row>
    <row r="12828" spans="1:15" hidden="1">
      <c r="A12828" s="41" t="s">
        <v>120</v>
      </c>
      <c r="B12828" s="46">
        <v>45849</v>
      </c>
      <c r="C12828" s="8" t="s">
        <v>13</v>
      </c>
      <c r="D12828" s="8" t="s">
        <v>46</v>
      </c>
      <c r="E12828" s="8" t="s">
        <v>46</v>
      </c>
      <c r="F12828" s="9">
        <f t="shared" si="762"/>
        <v>58800000</v>
      </c>
      <c r="G12828" s="9">
        <v>588</v>
      </c>
      <c r="H12828" s="10">
        <v>61667676</v>
      </c>
      <c r="I12828" s="11">
        <f t="shared" si="763"/>
        <v>1173109519.2126772</v>
      </c>
      <c r="J12828" s="11">
        <f t="shared" si="764"/>
        <v>11223</v>
      </c>
      <c r="K12828" s="11">
        <f t="shared" si="765"/>
        <v>104527.26714895101</v>
      </c>
      <c r="L12828" s="12">
        <f t="shared" si="766"/>
        <v>0</v>
      </c>
      <c r="M12828" s="11">
        <f>COUNTIF(E$2:$E12828,E12828)</f>
        <v>3814</v>
      </c>
      <c r="O12828" t="str">
        <f t="shared" si="767"/>
        <v/>
      </c>
    </row>
    <row r="12829" spans="1:15" hidden="1">
      <c r="A12829" s="41" t="s">
        <v>120</v>
      </c>
      <c r="B12829" s="46">
        <v>45849</v>
      </c>
      <c r="C12829" s="8" t="s">
        <v>13</v>
      </c>
      <c r="D12829" s="8" t="s">
        <v>46</v>
      </c>
      <c r="E12829" s="8" t="s">
        <v>46</v>
      </c>
      <c r="F12829" s="9">
        <f t="shared" si="762"/>
        <v>5000000</v>
      </c>
      <c r="G12829" s="9">
        <v>50</v>
      </c>
      <c r="H12829" s="10">
        <v>5243850</v>
      </c>
      <c r="I12829" s="11">
        <f t="shared" si="763"/>
        <v>1178353369.2126772</v>
      </c>
      <c r="J12829" s="11">
        <f t="shared" si="764"/>
        <v>11273</v>
      </c>
      <c r="K12829" s="11">
        <f t="shared" si="765"/>
        <v>104528.81834584204</v>
      </c>
      <c r="L12829" s="12">
        <f t="shared" si="766"/>
        <v>0</v>
      </c>
      <c r="M12829" s="11">
        <f>COUNTIF(E$2:$E12829,E12829)</f>
        <v>3815</v>
      </c>
      <c r="O12829" t="str">
        <f t="shared" si="767"/>
        <v/>
      </c>
    </row>
    <row r="12830" spans="1:15" hidden="1">
      <c r="A12830" s="41" t="s">
        <v>120</v>
      </c>
      <c r="B12830" s="46">
        <v>45849</v>
      </c>
      <c r="C12830" s="8" t="s">
        <v>13</v>
      </c>
      <c r="D12830" s="8" t="s">
        <v>46</v>
      </c>
      <c r="E12830" s="8" t="s">
        <v>46</v>
      </c>
      <c r="F12830" s="9">
        <f t="shared" si="762"/>
        <v>18400000</v>
      </c>
      <c r="G12830" s="9">
        <v>184</v>
      </c>
      <c r="H12830" s="10">
        <v>19297368</v>
      </c>
      <c r="I12830" s="11">
        <f t="shared" si="763"/>
        <v>1197650737.2126772</v>
      </c>
      <c r="J12830" s="11">
        <f t="shared" si="764"/>
        <v>11457</v>
      </c>
      <c r="K12830" s="11">
        <f t="shared" si="765"/>
        <v>104534.41016083419</v>
      </c>
      <c r="L12830" s="12">
        <f t="shared" si="766"/>
        <v>0</v>
      </c>
      <c r="M12830" s="11">
        <f>COUNTIF(E$2:$E12830,E12830)</f>
        <v>3816</v>
      </c>
      <c r="O12830" t="str">
        <f t="shared" si="767"/>
        <v/>
      </c>
    </row>
    <row r="12831" spans="1:15" hidden="1">
      <c r="A12831" s="41" t="s">
        <v>120</v>
      </c>
      <c r="B12831" s="46">
        <v>45849</v>
      </c>
      <c r="C12831" s="8" t="s">
        <v>13</v>
      </c>
      <c r="D12831" s="8" t="s">
        <v>46</v>
      </c>
      <c r="E12831" s="8" t="s">
        <v>46</v>
      </c>
      <c r="F12831" s="9">
        <f t="shared" si="762"/>
        <v>2700000</v>
      </c>
      <c r="G12831" s="9">
        <v>27</v>
      </c>
      <c r="H12831" s="10">
        <v>2831679</v>
      </c>
      <c r="I12831" s="11">
        <f t="shared" si="763"/>
        <v>1200482416.2126772</v>
      </c>
      <c r="J12831" s="11">
        <f t="shared" si="764"/>
        <v>11484</v>
      </c>
      <c r="K12831" s="11">
        <f t="shared" si="765"/>
        <v>104535.21562283848</v>
      </c>
      <c r="L12831" s="12">
        <f t="shared" si="766"/>
        <v>0</v>
      </c>
      <c r="M12831" s="11">
        <f>COUNTIF(E$2:$E12831,E12831)</f>
        <v>3817</v>
      </c>
      <c r="O12831" t="str">
        <f t="shared" si="767"/>
        <v/>
      </c>
    </row>
    <row r="12832" spans="1:15" hidden="1">
      <c r="A12832" s="41" t="s">
        <v>120</v>
      </c>
      <c r="B12832" s="46">
        <v>45849</v>
      </c>
      <c r="C12832" s="8" t="s">
        <v>13</v>
      </c>
      <c r="D12832" s="8" t="s">
        <v>90</v>
      </c>
      <c r="E12832" s="8" t="s">
        <v>90</v>
      </c>
      <c r="F12832" s="9">
        <f t="shared" si="762"/>
        <v>900000</v>
      </c>
      <c r="G12832" s="9">
        <v>9</v>
      </c>
      <c r="H12832" s="10">
        <v>984528</v>
      </c>
      <c r="I12832" s="11">
        <f t="shared" si="763"/>
        <v>5770183665.24438</v>
      </c>
      <c r="J12832" s="11">
        <f t="shared" si="764"/>
        <v>54392</v>
      </c>
      <c r="K12832" s="11">
        <f t="shared" si="765"/>
        <v>106085.15342779049</v>
      </c>
      <c r="L12832" s="12">
        <f t="shared" si="766"/>
        <v>0</v>
      </c>
      <c r="M12832" s="11">
        <f>COUNTIF(E$2:$E12832,E12832)</f>
        <v>1895</v>
      </c>
      <c r="O12832" t="str">
        <f t="shared" si="767"/>
        <v/>
      </c>
    </row>
    <row r="12833" spans="1:15" hidden="1">
      <c r="A12833" s="41" t="s">
        <v>120</v>
      </c>
      <c r="B12833" s="46">
        <v>45849</v>
      </c>
      <c r="C12833" s="8" t="s">
        <v>13</v>
      </c>
      <c r="D12833" s="8" t="s">
        <v>14</v>
      </c>
      <c r="E12833" s="8" t="s">
        <v>14</v>
      </c>
      <c r="F12833" s="9">
        <f t="shared" si="762"/>
        <v>4600000</v>
      </c>
      <c r="G12833" s="9">
        <v>46</v>
      </c>
      <c r="H12833" s="10">
        <v>4949508</v>
      </c>
      <c r="I12833" s="11">
        <f t="shared" si="763"/>
        <v>12894516553.913939</v>
      </c>
      <c r="J12833" s="11">
        <f t="shared" si="764"/>
        <v>124196</v>
      </c>
      <c r="K12833" s="11">
        <f t="shared" si="765"/>
        <v>103823.92793579453</v>
      </c>
      <c r="L12833" s="12">
        <f t="shared" si="766"/>
        <v>0</v>
      </c>
      <c r="M12833" s="11">
        <f>COUNTIF(E$2:$E12833,E12833)</f>
        <v>2501</v>
      </c>
      <c r="O12833" t="str">
        <f t="shared" si="767"/>
        <v/>
      </c>
    </row>
    <row r="12834" spans="1:15" hidden="1">
      <c r="A12834" s="41" t="s">
        <v>120</v>
      </c>
      <c r="B12834" s="46">
        <v>45849</v>
      </c>
      <c r="C12834" s="8" t="s">
        <v>13</v>
      </c>
      <c r="D12834" s="8" t="s">
        <v>14</v>
      </c>
      <c r="E12834" s="8" t="s">
        <v>14</v>
      </c>
      <c r="F12834" s="9">
        <f t="shared" si="762"/>
        <v>15800000</v>
      </c>
      <c r="G12834" s="9">
        <v>158</v>
      </c>
      <c r="H12834" s="10">
        <v>17224212</v>
      </c>
      <c r="I12834" s="11">
        <f t="shared" si="763"/>
        <v>12911740765.913939</v>
      </c>
      <c r="J12834" s="11">
        <f t="shared" si="764"/>
        <v>124354</v>
      </c>
      <c r="K12834" s="11">
        <f t="shared" si="765"/>
        <v>103830.52226638419</v>
      </c>
      <c r="L12834" s="12">
        <f t="shared" si="766"/>
        <v>0</v>
      </c>
      <c r="M12834" s="11">
        <f>COUNTIF(E$2:$E12834,E12834)</f>
        <v>2502</v>
      </c>
      <c r="O12834" t="str">
        <f t="shared" si="767"/>
        <v/>
      </c>
    </row>
    <row r="12835" spans="1:15" hidden="1">
      <c r="A12835" s="41" t="s">
        <v>120</v>
      </c>
      <c r="B12835" s="46">
        <v>45849</v>
      </c>
      <c r="C12835" s="8" t="s">
        <v>13</v>
      </c>
      <c r="D12835" s="8" t="s">
        <v>14</v>
      </c>
      <c r="E12835" s="8" t="s">
        <v>14</v>
      </c>
      <c r="F12835" s="9">
        <f t="shared" si="762"/>
        <v>1800000</v>
      </c>
      <c r="G12835" s="9">
        <v>18</v>
      </c>
      <c r="H12835" s="10">
        <v>1975572</v>
      </c>
      <c r="I12835" s="11">
        <f t="shared" si="763"/>
        <v>12913716337.913939</v>
      </c>
      <c r="J12835" s="11">
        <f t="shared" si="764"/>
        <v>124372</v>
      </c>
      <c r="K12835" s="11">
        <f t="shared" si="765"/>
        <v>103831.37955419176</v>
      </c>
      <c r="L12835" s="12">
        <f t="shared" si="766"/>
        <v>0</v>
      </c>
      <c r="M12835" s="11">
        <f>COUNTIF(E$2:$E12835,E12835)</f>
        <v>2503</v>
      </c>
      <c r="O12835" t="str">
        <f t="shared" si="767"/>
        <v/>
      </c>
    </row>
    <row r="12836" spans="1:15" hidden="1">
      <c r="A12836" s="41" t="s">
        <v>120</v>
      </c>
      <c r="B12836" s="46">
        <v>45849</v>
      </c>
      <c r="C12836" s="8" t="s">
        <v>13</v>
      </c>
      <c r="D12836" s="8" t="s">
        <v>14</v>
      </c>
      <c r="E12836" s="8" t="s">
        <v>14</v>
      </c>
      <c r="F12836" s="9">
        <f t="shared" si="762"/>
        <v>11200000</v>
      </c>
      <c r="G12836" s="9">
        <v>112</v>
      </c>
      <c r="H12836" s="10">
        <v>12053104</v>
      </c>
      <c r="I12836" s="11">
        <f t="shared" si="763"/>
        <v>12925769441.913939</v>
      </c>
      <c r="J12836" s="11">
        <f t="shared" si="764"/>
        <v>124484</v>
      </c>
      <c r="K12836" s="11">
        <f t="shared" si="765"/>
        <v>103834.78552997926</v>
      </c>
      <c r="L12836" s="12">
        <f t="shared" si="766"/>
        <v>0</v>
      </c>
      <c r="M12836" s="11">
        <f>COUNTIF(E$2:$E12836,E12836)</f>
        <v>2504</v>
      </c>
      <c r="O12836" t="str">
        <f t="shared" si="767"/>
        <v/>
      </c>
    </row>
    <row r="12837" spans="1:15" hidden="1">
      <c r="A12837" s="41" t="s">
        <v>120</v>
      </c>
      <c r="B12837" s="46">
        <v>45849</v>
      </c>
      <c r="C12837" s="8" t="s">
        <v>13</v>
      </c>
      <c r="D12837" s="8" t="s">
        <v>14</v>
      </c>
      <c r="E12837" s="8" t="s">
        <v>14</v>
      </c>
      <c r="F12837" s="9">
        <f t="shared" si="762"/>
        <v>46400000</v>
      </c>
      <c r="G12837" s="9">
        <v>464</v>
      </c>
      <c r="H12837" s="10">
        <v>49925472</v>
      </c>
      <c r="I12837" s="11">
        <f t="shared" si="763"/>
        <v>12975694913.913939</v>
      </c>
      <c r="J12837" s="11">
        <f t="shared" si="764"/>
        <v>124948</v>
      </c>
      <c r="K12837" s="11">
        <f t="shared" si="765"/>
        <v>103848.7603956361</v>
      </c>
      <c r="L12837" s="12">
        <f t="shared" si="766"/>
        <v>0</v>
      </c>
      <c r="M12837" s="11">
        <f>COUNTIF(E$2:$E12837,E12837)</f>
        <v>2505</v>
      </c>
      <c r="O12837" t="str">
        <f t="shared" si="767"/>
        <v/>
      </c>
    </row>
    <row r="12838" spans="1:15" hidden="1">
      <c r="A12838" s="41" t="s">
        <v>120</v>
      </c>
      <c r="B12838" s="46">
        <v>45849</v>
      </c>
      <c r="C12838" s="8" t="s">
        <v>13</v>
      </c>
      <c r="D12838" s="8" t="s">
        <v>14</v>
      </c>
      <c r="E12838" s="8" t="s">
        <v>14</v>
      </c>
      <c r="F12838" s="9">
        <f t="shared" si="762"/>
        <v>7200000</v>
      </c>
      <c r="G12838" s="9">
        <v>72</v>
      </c>
      <c r="H12838" s="10">
        <v>7748424</v>
      </c>
      <c r="I12838" s="11">
        <f t="shared" si="763"/>
        <v>12983443337.913939</v>
      </c>
      <c r="J12838" s="11">
        <f t="shared" si="764"/>
        <v>125020</v>
      </c>
      <c r="K12838" s="11">
        <f t="shared" si="765"/>
        <v>103850.9305544228</v>
      </c>
      <c r="L12838" s="12">
        <f t="shared" si="766"/>
        <v>0</v>
      </c>
      <c r="M12838" s="11">
        <f>COUNTIF(E$2:$E12838,E12838)</f>
        <v>2506</v>
      </c>
      <c r="O12838" t="str">
        <f t="shared" si="767"/>
        <v/>
      </c>
    </row>
    <row r="12839" spans="1:15" hidden="1">
      <c r="A12839" s="41" t="s">
        <v>120</v>
      </c>
      <c r="B12839" s="46">
        <v>45849</v>
      </c>
      <c r="C12839" s="8" t="s">
        <v>13</v>
      </c>
      <c r="D12839" s="8" t="s">
        <v>14</v>
      </c>
      <c r="E12839" s="8" t="s">
        <v>14</v>
      </c>
      <c r="F12839" s="9">
        <f t="shared" si="762"/>
        <v>18500000</v>
      </c>
      <c r="G12839" s="9">
        <v>185</v>
      </c>
      <c r="H12839" s="10">
        <v>19909145</v>
      </c>
      <c r="I12839" s="11">
        <f t="shared" si="763"/>
        <v>13003352482.913939</v>
      </c>
      <c r="J12839" s="11">
        <f t="shared" si="764"/>
        <v>125205</v>
      </c>
      <c r="K12839" s="11">
        <f t="shared" si="765"/>
        <v>103856.49521116519</v>
      </c>
      <c r="L12839" s="12">
        <f t="shared" si="766"/>
        <v>0</v>
      </c>
      <c r="M12839" s="11">
        <f>COUNTIF(E$2:$E12839,E12839)</f>
        <v>2507</v>
      </c>
      <c r="O12839" t="str">
        <f t="shared" si="767"/>
        <v/>
      </c>
    </row>
    <row r="12840" spans="1:15" hidden="1">
      <c r="A12840" s="41" t="s">
        <v>120</v>
      </c>
      <c r="B12840" s="46">
        <v>45849</v>
      </c>
      <c r="C12840" s="8" t="s">
        <v>13</v>
      </c>
      <c r="D12840" s="8" t="s">
        <v>14</v>
      </c>
      <c r="E12840" s="8" t="s">
        <v>14</v>
      </c>
      <c r="F12840" s="9">
        <f t="shared" si="762"/>
        <v>900000</v>
      </c>
      <c r="G12840" s="9">
        <v>9</v>
      </c>
      <c r="H12840" s="10">
        <v>968553</v>
      </c>
      <c r="I12840" s="11">
        <f t="shared" si="763"/>
        <v>13004321035.913939</v>
      </c>
      <c r="J12840" s="11">
        <f t="shared" si="764"/>
        <v>125214</v>
      </c>
      <c r="K12840" s="11">
        <f t="shared" si="765"/>
        <v>103856.76550476735</v>
      </c>
      <c r="L12840" s="12">
        <f t="shared" si="766"/>
        <v>0</v>
      </c>
      <c r="M12840" s="11">
        <f>COUNTIF(E$2:$E12840,E12840)</f>
        <v>2508</v>
      </c>
      <c r="O12840" t="str">
        <f t="shared" si="767"/>
        <v/>
      </c>
    </row>
    <row r="12841" spans="1:15" hidden="1">
      <c r="A12841" s="41" t="s">
        <v>120</v>
      </c>
      <c r="B12841" s="46">
        <v>45849</v>
      </c>
      <c r="C12841" s="8" t="s">
        <v>13</v>
      </c>
      <c r="D12841" s="8" t="s">
        <v>14</v>
      </c>
      <c r="E12841" s="8" t="s">
        <v>14</v>
      </c>
      <c r="F12841" s="9">
        <f t="shared" si="762"/>
        <v>26400000</v>
      </c>
      <c r="G12841" s="9">
        <v>264</v>
      </c>
      <c r="H12841" s="10">
        <v>28410888</v>
      </c>
      <c r="I12841" s="11">
        <f t="shared" si="763"/>
        <v>13032731923.913939</v>
      </c>
      <c r="J12841" s="11">
        <f t="shared" si="764"/>
        <v>125478</v>
      </c>
      <c r="K12841" s="11">
        <f t="shared" si="765"/>
        <v>103864.67686697221</v>
      </c>
      <c r="L12841" s="12">
        <f t="shared" si="766"/>
        <v>0</v>
      </c>
      <c r="M12841" s="11">
        <f>COUNTIF(E$2:$E12841,E12841)</f>
        <v>2509</v>
      </c>
      <c r="O12841" t="str">
        <f t="shared" si="767"/>
        <v/>
      </c>
    </row>
    <row r="12842" spans="1:15" hidden="1">
      <c r="A12842" s="41" t="s">
        <v>120</v>
      </c>
      <c r="B12842" s="46">
        <v>45849</v>
      </c>
      <c r="C12842" s="8" t="s">
        <v>13</v>
      </c>
      <c r="D12842" s="8" t="s">
        <v>14</v>
      </c>
      <c r="E12842" s="8" t="s">
        <v>14</v>
      </c>
      <c r="F12842" s="9">
        <f t="shared" si="762"/>
        <v>46400000</v>
      </c>
      <c r="G12842" s="9">
        <v>464</v>
      </c>
      <c r="H12842" s="10">
        <v>49934288</v>
      </c>
      <c r="I12842" s="11">
        <f t="shared" si="763"/>
        <v>13082666211.913939</v>
      </c>
      <c r="J12842" s="11">
        <f t="shared" si="764"/>
        <v>125942</v>
      </c>
      <c r="K12842" s="11">
        <f t="shared" si="765"/>
        <v>103878.50130944354</v>
      </c>
      <c r="L12842" s="12">
        <f t="shared" si="766"/>
        <v>0</v>
      </c>
      <c r="M12842" s="11">
        <f>COUNTIF(E$2:$E12842,E12842)</f>
        <v>2510</v>
      </c>
      <c r="O12842" t="str">
        <f t="shared" si="767"/>
        <v/>
      </c>
    </row>
    <row r="12843" spans="1:15" hidden="1">
      <c r="A12843" s="41" t="s">
        <v>120</v>
      </c>
      <c r="B12843" s="46">
        <v>45849</v>
      </c>
      <c r="C12843" s="8" t="s">
        <v>13</v>
      </c>
      <c r="D12843" s="8" t="s">
        <v>14</v>
      </c>
      <c r="E12843" s="8" t="s">
        <v>14</v>
      </c>
      <c r="F12843" s="9">
        <f t="shared" ref="F12843:F12906" si="768">100000*G12843</f>
        <v>28300000</v>
      </c>
      <c r="G12843" s="9">
        <v>283</v>
      </c>
      <c r="H12843" s="10">
        <v>30455611</v>
      </c>
      <c r="I12843" s="11">
        <f t="shared" ref="I12843:I12906" si="769">IF(H12843&gt;=0,IF(M12843=1,H12843,SUMIFS(I:I,E:E,E12843,M:M,M12843-1)+H12843),SUMIFS(I:I,E:E,E12843,M:M,M12843-1)+K12843*G12843)</f>
        <v>13113121822.913939</v>
      </c>
      <c r="J12843" s="11">
        <f t="shared" ref="J12843:J12906" si="770">IF(M12843=1,G12843,SUMIFS($J:$J,$E:$E,E12843,$M:$M,M12843-1)+G12843)</f>
        <v>126225</v>
      </c>
      <c r="K12843" s="11">
        <f t="shared" ref="K12843:K12906" si="771">IF(H12843&gt;=0,I12843/J12843,SUMIFS($K:$K,$E:$E,E12843,$M:$M,M12843-1))</f>
        <v>103886.88312865073</v>
      </c>
      <c r="L12843" s="12">
        <f t="shared" si="766"/>
        <v>0</v>
      </c>
      <c r="M12843" s="11">
        <f>COUNTIF(E$2:$E12843,E12843)</f>
        <v>2511</v>
      </c>
      <c r="O12843" t="str">
        <f t="shared" si="767"/>
        <v/>
      </c>
    </row>
    <row r="12844" spans="1:15" hidden="1">
      <c r="A12844" s="41" t="s">
        <v>120</v>
      </c>
      <c r="B12844" s="46">
        <v>45849</v>
      </c>
      <c r="C12844" s="8" t="s">
        <v>13</v>
      </c>
      <c r="D12844" s="8" t="s">
        <v>14</v>
      </c>
      <c r="E12844" s="8" t="s">
        <v>14</v>
      </c>
      <c r="F12844" s="9">
        <f t="shared" si="768"/>
        <v>9200000</v>
      </c>
      <c r="G12844" s="9">
        <v>92</v>
      </c>
      <c r="H12844" s="10">
        <v>9900764</v>
      </c>
      <c r="I12844" s="11">
        <f t="shared" si="769"/>
        <v>13123022586.913939</v>
      </c>
      <c r="J12844" s="11">
        <f t="shared" si="770"/>
        <v>126317</v>
      </c>
      <c r="K12844" s="11">
        <f t="shared" si="771"/>
        <v>103889.59987106992</v>
      </c>
      <c r="L12844" s="12">
        <f t="shared" si="766"/>
        <v>0</v>
      </c>
      <c r="M12844" s="11">
        <f>COUNTIF(E$2:$E12844,E12844)</f>
        <v>2512</v>
      </c>
      <c r="O12844" t="str">
        <f t="shared" si="767"/>
        <v/>
      </c>
    </row>
    <row r="12845" spans="1:15" hidden="1">
      <c r="A12845" s="41" t="s">
        <v>120</v>
      </c>
      <c r="B12845" s="46">
        <v>45849</v>
      </c>
      <c r="C12845" s="8" t="s">
        <v>13</v>
      </c>
      <c r="D12845" s="8" t="s">
        <v>14</v>
      </c>
      <c r="E12845" s="8" t="s">
        <v>14</v>
      </c>
      <c r="F12845" s="9">
        <f t="shared" si="768"/>
        <v>-8400000</v>
      </c>
      <c r="G12845" s="9">
        <v>-84</v>
      </c>
      <c r="H12845" s="10">
        <v>-9089388</v>
      </c>
      <c r="I12845" s="11">
        <f t="shared" si="769"/>
        <v>13114295860.524769</v>
      </c>
      <c r="J12845" s="11">
        <f t="shared" si="770"/>
        <v>126233</v>
      </c>
      <c r="K12845" s="11">
        <f t="shared" si="771"/>
        <v>103889.59987106992</v>
      </c>
      <c r="L12845" s="12">
        <f t="shared" si="766"/>
        <v>362661.61083012633</v>
      </c>
      <c r="M12845" s="11">
        <f>COUNTIF(E$2:$E12845,E12845)</f>
        <v>2513</v>
      </c>
      <c r="O12845" t="str">
        <f t="shared" si="767"/>
        <v/>
      </c>
    </row>
    <row r="12846" spans="1:15" hidden="1">
      <c r="A12846" s="41" t="s">
        <v>120</v>
      </c>
      <c r="B12846" s="46">
        <v>45849</v>
      </c>
      <c r="C12846" s="8" t="s">
        <v>13</v>
      </c>
      <c r="D12846" s="8" t="s">
        <v>14</v>
      </c>
      <c r="E12846" s="8" t="s">
        <v>14</v>
      </c>
      <c r="F12846" s="9">
        <f t="shared" si="768"/>
        <v>-5300000</v>
      </c>
      <c r="G12846" s="9">
        <v>-53</v>
      </c>
      <c r="H12846" s="10">
        <v>-5734971</v>
      </c>
      <c r="I12846" s="11">
        <f t="shared" si="769"/>
        <v>13108789711.731602</v>
      </c>
      <c r="J12846" s="11">
        <f t="shared" si="770"/>
        <v>126180</v>
      </c>
      <c r="K12846" s="11">
        <f t="shared" si="771"/>
        <v>103889.59987106992</v>
      </c>
      <c r="L12846" s="12">
        <f t="shared" si="766"/>
        <v>228822.20683329459</v>
      </c>
      <c r="M12846" s="11">
        <f>COUNTIF(E$2:$E12846,E12846)</f>
        <v>2514</v>
      </c>
      <c r="O12846" t="str">
        <f t="shared" si="767"/>
        <v/>
      </c>
    </row>
    <row r="12847" spans="1:15" hidden="1">
      <c r="A12847" s="41" t="s">
        <v>120</v>
      </c>
      <c r="B12847" s="46">
        <v>45849</v>
      </c>
      <c r="C12847" s="8" t="s">
        <v>13</v>
      </c>
      <c r="D12847" s="8" t="s">
        <v>14</v>
      </c>
      <c r="E12847" s="8" t="s">
        <v>14</v>
      </c>
      <c r="F12847" s="9">
        <f t="shared" si="768"/>
        <v>-3100000</v>
      </c>
      <c r="G12847" s="9">
        <v>-31</v>
      </c>
      <c r="H12847" s="10">
        <v>-3354417</v>
      </c>
      <c r="I12847" s="11">
        <f t="shared" si="769"/>
        <v>13105569134.135599</v>
      </c>
      <c r="J12847" s="11">
        <f t="shared" si="770"/>
        <v>126149</v>
      </c>
      <c r="K12847" s="11">
        <f t="shared" si="771"/>
        <v>103889.59987106992</v>
      </c>
      <c r="L12847" s="12">
        <f t="shared" si="766"/>
        <v>133839.40399683267</v>
      </c>
      <c r="M12847" s="11">
        <f>COUNTIF(E$2:$E12847,E12847)</f>
        <v>2515</v>
      </c>
      <c r="O12847" t="str">
        <f t="shared" si="767"/>
        <v/>
      </c>
    </row>
    <row r="12848" spans="1:15" hidden="1">
      <c r="A12848" s="41" t="s">
        <v>120</v>
      </c>
      <c r="B12848" s="46">
        <v>45849</v>
      </c>
      <c r="C12848" s="8" t="s">
        <v>13</v>
      </c>
      <c r="D12848" s="8" t="s">
        <v>14</v>
      </c>
      <c r="E12848" s="8" t="s">
        <v>14</v>
      </c>
      <c r="F12848" s="9">
        <f t="shared" si="768"/>
        <v>-3300000</v>
      </c>
      <c r="G12848" s="9">
        <v>-33</v>
      </c>
      <c r="H12848" s="10">
        <v>-3570831</v>
      </c>
      <c r="I12848" s="11">
        <f t="shared" si="769"/>
        <v>13102140777.339853</v>
      </c>
      <c r="J12848" s="11">
        <f t="shared" si="770"/>
        <v>126116</v>
      </c>
      <c r="K12848" s="11">
        <f t="shared" si="771"/>
        <v>103889.59987106992</v>
      </c>
      <c r="L12848" s="12">
        <f t="shared" si="766"/>
        <v>142474.20425469242</v>
      </c>
      <c r="M12848" s="11">
        <f>COUNTIF(E$2:$E12848,E12848)</f>
        <v>2516</v>
      </c>
      <c r="O12848" t="str">
        <f t="shared" si="767"/>
        <v/>
      </c>
    </row>
    <row r="12849" spans="1:15" hidden="1">
      <c r="A12849" s="41" t="s">
        <v>120</v>
      </c>
      <c r="B12849" s="46">
        <v>45849</v>
      </c>
      <c r="C12849" s="8" t="s">
        <v>13</v>
      </c>
      <c r="D12849" s="8" t="s">
        <v>14</v>
      </c>
      <c r="E12849" s="8" t="s">
        <v>14</v>
      </c>
      <c r="F12849" s="9">
        <f t="shared" si="768"/>
        <v>-3100000</v>
      </c>
      <c r="G12849" s="9">
        <v>-31</v>
      </c>
      <c r="H12849" s="10">
        <v>-3354417</v>
      </c>
      <c r="I12849" s="11">
        <f t="shared" si="769"/>
        <v>13098920199.743851</v>
      </c>
      <c r="J12849" s="11">
        <f t="shared" si="770"/>
        <v>126085</v>
      </c>
      <c r="K12849" s="11">
        <f t="shared" si="771"/>
        <v>103889.59987106992</v>
      </c>
      <c r="L12849" s="12">
        <f t="shared" ref="L12849:L12912" si="772">IF(G12849&lt;0,K12849*G12849-H12849,0)</f>
        <v>133839.40399683267</v>
      </c>
      <c r="M12849" s="11">
        <f>COUNTIF(E$2:$E12849,E12849)</f>
        <v>2517</v>
      </c>
      <c r="O12849" t="str">
        <f t="shared" si="767"/>
        <v/>
      </c>
    </row>
    <row r="12850" spans="1:15" hidden="1">
      <c r="A12850" s="41" t="s">
        <v>120</v>
      </c>
      <c r="B12850" s="46">
        <v>45849</v>
      </c>
      <c r="C12850" s="8" t="s">
        <v>13</v>
      </c>
      <c r="D12850" s="8" t="s">
        <v>14</v>
      </c>
      <c r="E12850" s="8" t="s">
        <v>14</v>
      </c>
      <c r="F12850" s="9">
        <f t="shared" si="768"/>
        <v>-4900000</v>
      </c>
      <c r="G12850" s="9">
        <v>-49</v>
      </c>
      <c r="H12850" s="10">
        <v>-5302143</v>
      </c>
      <c r="I12850" s="11">
        <f t="shared" si="769"/>
        <v>13093829609.350168</v>
      </c>
      <c r="J12850" s="11">
        <f t="shared" si="770"/>
        <v>126036</v>
      </c>
      <c r="K12850" s="11">
        <f t="shared" si="771"/>
        <v>103889.59987106992</v>
      </c>
      <c r="L12850" s="12">
        <f t="shared" si="772"/>
        <v>211552.60631757416</v>
      </c>
      <c r="M12850" s="11">
        <f>COUNTIF(E$2:$E12850,E12850)</f>
        <v>2518</v>
      </c>
      <c r="O12850" t="str">
        <f t="shared" si="767"/>
        <v/>
      </c>
    </row>
    <row r="12851" spans="1:15" hidden="1">
      <c r="A12851" s="41" t="s">
        <v>120</v>
      </c>
      <c r="B12851" s="46">
        <v>45849</v>
      </c>
      <c r="C12851" s="8" t="s">
        <v>13</v>
      </c>
      <c r="D12851" s="8" t="s">
        <v>14</v>
      </c>
      <c r="E12851" s="8" t="s">
        <v>14</v>
      </c>
      <c r="F12851" s="9">
        <f t="shared" si="768"/>
        <v>-3200000</v>
      </c>
      <c r="G12851" s="9">
        <v>-32</v>
      </c>
      <c r="H12851" s="10">
        <v>-3462624</v>
      </c>
      <c r="I12851" s="11">
        <f t="shared" si="769"/>
        <v>13090505142.154293</v>
      </c>
      <c r="J12851" s="11">
        <f t="shared" si="770"/>
        <v>126004</v>
      </c>
      <c r="K12851" s="11">
        <f t="shared" si="771"/>
        <v>103889.59987106992</v>
      </c>
      <c r="L12851" s="12">
        <f t="shared" si="772"/>
        <v>138156.80412576254</v>
      </c>
      <c r="M12851" s="11">
        <f>COUNTIF(E$2:$E12851,E12851)</f>
        <v>2519</v>
      </c>
      <c r="O12851" t="str">
        <f t="shared" si="767"/>
        <v/>
      </c>
    </row>
    <row r="12852" spans="1:15" hidden="1">
      <c r="A12852" s="41" t="s">
        <v>120</v>
      </c>
      <c r="B12852" s="46">
        <v>45849</v>
      </c>
      <c r="C12852" s="8" t="s">
        <v>13</v>
      </c>
      <c r="D12852" s="8" t="s">
        <v>14</v>
      </c>
      <c r="E12852" s="8" t="s">
        <v>14</v>
      </c>
      <c r="F12852" s="9">
        <f t="shared" si="768"/>
        <v>-2600000</v>
      </c>
      <c r="G12852" s="9">
        <v>-26</v>
      </c>
      <c r="H12852" s="10">
        <v>-2813382</v>
      </c>
      <c r="I12852" s="11">
        <f t="shared" si="769"/>
        <v>13087804012.557646</v>
      </c>
      <c r="J12852" s="11">
        <f t="shared" si="770"/>
        <v>125978</v>
      </c>
      <c r="K12852" s="11">
        <f t="shared" si="771"/>
        <v>103889.59987106992</v>
      </c>
      <c r="L12852" s="12">
        <f t="shared" si="772"/>
        <v>112252.40335218189</v>
      </c>
      <c r="M12852" s="11">
        <f>COUNTIF(E$2:$E12852,E12852)</f>
        <v>2520</v>
      </c>
      <c r="O12852" t="str">
        <f t="shared" si="767"/>
        <v/>
      </c>
    </row>
    <row r="12853" spans="1:15" hidden="1">
      <c r="A12853" s="41" t="s">
        <v>120</v>
      </c>
      <c r="B12853" s="46">
        <v>45849</v>
      </c>
      <c r="C12853" s="8" t="s">
        <v>13</v>
      </c>
      <c r="D12853" s="8" t="s">
        <v>14</v>
      </c>
      <c r="E12853" s="8" t="s">
        <v>14</v>
      </c>
      <c r="F12853" s="9">
        <f t="shared" si="768"/>
        <v>-9200000</v>
      </c>
      <c r="G12853" s="9">
        <v>-92</v>
      </c>
      <c r="H12853" s="10">
        <v>-9955044</v>
      </c>
      <c r="I12853" s="11">
        <f t="shared" si="769"/>
        <v>13078246169.369507</v>
      </c>
      <c r="J12853" s="11">
        <f t="shared" si="770"/>
        <v>125886</v>
      </c>
      <c r="K12853" s="11">
        <f t="shared" si="771"/>
        <v>103889.59987106992</v>
      </c>
      <c r="L12853" s="12">
        <f t="shared" si="772"/>
        <v>397200.8118615672</v>
      </c>
      <c r="M12853" s="11">
        <f>COUNTIF(E$2:$E12853,E12853)</f>
        <v>2521</v>
      </c>
      <c r="O12853" t="str">
        <f t="shared" si="767"/>
        <v/>
      </c>
    </row>
    <row r="12854" spans="1:15" hidden="1">
      <c r="A12854" s="41" t="s">
        <v>120</v>
      </c>
      <c r="B12854" s="46">
        <v>45849</v>
      </c>
      <c r="C12854" s="8" t="s">
        <v>13</v>
      </c>
      <c r="D12854" s="8" t="s">
        <v>14</v>
      </c>
      <c r="E12854" s="8" t="s">
        <v>14</v>
      </c>
      <c r="F12854" s="9">
        <f t="shared" si="768"/>
        <v>-6200000</v>
      </c>
      <c r="G12854" s="9">
        <v>-62</v>
      </c>
      <c r="H12854" s="10">
        <v>-6708834</v>
      </c>
      <c r="I12854" s="11">
        <f t="shared" si="769"/>
        <v>13071805014.1775</v>
      </c>
      <c r="J12854" s="11">
        <f t="shared" si="770"/>
        <v>125824</v>
      </c>
      <c r="K12854" s="11">
        <f t="shared" si="771"/>
        <v>103889.59987106992</v>
      </c>
      <c r="L12854" s="12">
        <f t="shared" si="772"/>
        <v>267678.80799366534</v>
      </c>
      <c r="M12854" s="11">
        <f>COUNTIF(E$2:$E12854,E12854)</f>
        <v>2522</v>
      </c>
      <c r="O12854" t="str">
        <f t="shared" si="767"/>
        <v/>
      </c>
    </row>
    <row r="12855" spans="1:15" hidden="1">
      <c r="A12855" s="41" t="s">
        <v>120</v>
      </c>
      <c r="B12855" s="46">
        <v>45849</v>
      </c>
      <c r="C12855" s="8" t="s">
        <v>13</v>
      </c>
      <c r="D12855" s="8" t="s">
        <v>14</v>
      </c>
      <c r="E12855" s="8" t="s">
        <v>14</v>
      </c>
      <c r="F12855" s="9">
        <f t="shared" si="768"/>
        <v>-9200000</v>
      </c>
      <c r="G12855" s="9">
        <v>-92</v>
      </c>
      <c r="H12855" s="10">
        <v>-9955044</v>
      </c>
      <c r="I12855" s="11">
        <f t="shared" si="769"/>
        <v>13062247170.989361</v>
      </c>
      <c r="J12855" s="11">
        <f t="shared" si="770"/>
        <v>125732</v>
      </c>
      <c r="K12855" s="11">
        <f t="shared" si="771"/>
        <v>103889.59987106992</v>
      </c>
      <c r="L12855" s="12">
        <f t="shared" si="772"/>
        <v>397200.8118615672</v>
      </c>
      <c r="M12855" s="11">
        <f>COUNTIF(E$2:$E12855,E12855)</f>
        <v>2523</v>
      </c>
      <c r="O12855" t="str">
        <f t="shared" si="767"/>
        <v/>
      </c>
    </row>
    <row r="12856" spans="1:15" hidden="1">
      <c r="A12856" s="41" t="s">
        <v>120</v>
      </c>
      <c r="B12856" s="46">
        <v>45849</v>
      </c>
      <c r="C12856" s="8" t="s">
        <v>13</v>
      </c>
      <c r="D12856" s="8" t="s">
        <v>14</v>
      </c>
      <c r="E12856" s="8" t="s">
        <v>14</v>
      </c>
      <c r="F12856" s="9">
        <f t="shared" si="768"/>
        <v>-900000</v>
      </c>
      <c r="G12856" s="9">
        <v>-9</v>
      </c>
      <c r="H12856" s="10">
        <v>-973863</v>
      </c>
      <c r="I12856" s="11">
        <f t="shared" si="769"/>
        <v>13061312164.590521</v>
      </c>
      <c r="J12856" s="11">
        <f t="shared" si="770"/>
        <v>125723</v>
      </c>
      <c r="K12856" s="11">
        <f t="shared" si="771"/>
        <v>103889.59987106992</v>
      </c>
      <c r="L12856" s="12">
        <f t="shared" si="772"/>
        <v>38856.601160370745</v>
      </c>
      <c r="M12856" s="11">
        <f>COUNTIF(E$2:$E12856,E12856)</f>
        <v>2524</v>
      </c>
      <c r="O12856" t="str">
        <f t="shared" si="767"/>
        <v/>
      </c>
    </row>
    <row r="12857" spans="1:15" hidden="1">
      <c r="A12857" s="41" t="s">
        <v>120</v>
      </c>
      <c r="B12857" s="46">
        <v>45849</v>
      </c>
      <c r="C12857" s="8" t="s">
        <v>13</v>
      </c>
      <c r="D12857" s="8" t="s">
        <v>14</v>
      </c>
      <c r="E12857" s="8" t="s">
        <v>14</v>
      </c>
      <c r="F12857" s="9">
        <f t="shared" si="768"/>
        <v>-900000</v>
      </c>
      <c r="G12857" s="9">
        <v>-9</v>
      </c>
      <c r="H12857" s="10">
        <v>-973863</v>
      </c>
      <c r="I12857" s="11">
        <f t="shared" si="769"/>
        <v>13060377158.191681</v>
      </c>
      <c r="J12857" s="11">
        <f t="shared" si="770"/>
        <v>125714</v>
      </c>
      <c r="K12857" s="11">
        <f t="shared" si="771"/>
        <v>103889.59987106992</v>
      </c>
      <c r="L12857" s="12">
        <f t="shared" si="772"/>
        <v>38856.601160370745</v>
      </c>
      <c r="M12857" s="11">
        <f>COUNTIF(E$2:$E12857,E12857)</f>
        <v>2525</v>
      </c>
      <c r="O12857" t="str">
        <f t="shared" si="767"/>
        <v/>
      </c>
    </row>
    <row r="12858" spans="1:15" hidden="1">
      <c r="A12858" s="41" t="s">
        <v>120</v>
      </c>
      <c r="B12858" s="46">
        <v>45849</v>
      </c>
      <c r="C12858" s="8" t="s">
        <v>13</v>
      </c>
      <c r="D12858" s="8" t="s">
        <v>14</v>
      </c>
      <c r="E12858" s="8" t="s">
        <v>14</v>
      </c>
      <c r="F12858" s="9">
        <f t="shared" si="768"/>
        <v>-13800000</v>
      </c>
      <c r="G12858" s="9">
        <v>-138</v>
      </c>
      <c r="H12858" s="10">
        <v>-14932566</v>
      </c>
      <c r="I12858" s="11">
        <f t="shared" si="769"/>
        <v>13046040393.409473</v>
      </c>
      <c r="J12858" s="11">
        <f t="shared" si="770"/>
        <v>125576</v>
      </c>
      <c r="K12858" s="11">
        <f t="shared" si="771"/>
        <v>103889.59987106992</v>
      </c>
      <c r="L12858" s="12">
        <f t="shared" si="772"/>
        <v>595801.2177923508</v>
      </c>
      <c r="M12858" s="11">
        <f>COUNTIF(E$2:$E12858,E12858)</f>
        <v>2526</v>
      </c>
      <c r="O12858" t="str">
        <f t="shared" si="767"/>
        <v/>
      </c>
    </row>
    <row r="12859" spans="1:15" hidden="1">
      <c r="A12859" s="41" t="s">
        <v>120</v>
      </c>
      <c r="B12859" s="46">
        <v>45849</v>
      </c>
      <c r="C12859" s="8" t="s">
        <v>13</v>
      </c>
      <c r="D12859" s="8" t="s">
        <v>90</v>
      </c>
      <c r="E12859" s="8" t="s">
        <v>90</v>
      </c>
      <c r="F12859" s="9">
        <f t="shared" si="768"/>
        <v>900000</v>
      </c>
      <c r="G12859" s="9">
        <v>9</v>
      </c>
      <c r="H12859" s="10">
        <v>980046</v>
      </c>
      <c r="I12859" s="11">
        <f t="shared" si="769"/>
        <v>5771163711.24438</v>
      </c>
      <c r="J12859" s="11">
        <f t="shared" si="770"/>
        <v>54401</v>
      </c>
      <c r="K12859" s="11">
        <f t="shared" si="771"/>
        <v>106085.61811812982</v>
      </c>
      <c r="L12859" s="12">
        <f t="shared" si="772"/>
        <v>0</v>
      </c>
      <c r="M12859" s="11">
        <f>COUNTIF(E$2:$E12859,E12859)</f>
        <v>1896</v>
      </c>
      <c r="O12859" t="str">
        <f t="shared" si="767"/>
        <v/>
      </c>
    </row>
    <row r="12860" spans="1:15" hidden="1">
      <c r="A12860" s="41" t="s">
        <v>120</v>
      </c>
      <c r="B12860" s="46">
        <v>45849</v>
      </c>
      <c r="C12860" s="8" t="s">
        <v>13</v>
      </c>
      <c r="D12860" s="8" t="s">
        <v>14</v>
      </c>
      <c r="E12860" s="8" t="s">
        <v>14</v>
      </c>
      <c r="F12860" s="9">
        <f t="shared" si="768"/>
        <v>9200000</v>
      </c>
      <c r="G12860" s="9">
        <v>92</v>
      </c>
      <c r="H12860" s="10">
        <v>9921740</v>
      </c>
      <c r="I12860" s="11">
        <f t="shared" si="769"/>
        <v>13055962133.409473</v>
      </c>
      <c r="J12860" s="11">
        <f t="shared" si="770"/>
        <v>125668</v>
      </c>
      <c r="K12860" s="11">
        <f t="shared" si="771"/>
        <v>103892.49557094467</v>
      </c>
      <c r="L12860" s="12">
        <f t="shared" si="772"/>
        <v>0</v>
      </c>
      <c r="M12860" s="11">
        <f>COUNTIF(E$2:$E12860,E12860)</f>
        <v>2527</v>
      </c>
      <c r="O12860" t="str">
        <f t="shared" ref="O12860:O12923" si="773">IF(M12860=_xlfn.MAXIFS(M:M,D:D,D12860),"X","")</f>
        <v/>
      </c>
    </row>
    <row r="12861" spans="1:15" hidden="1">
      <c r="A12861" s="41" t="s">
        <v>120</v>
      </c>
      <c r="B12861" s="46">
        <v>45849</v>
      </c>
      <c r="C12861" s="8" t="s">
        <v>13</v>
      </c>
      <c r="D12861" s="8" t="s">
        <v>14</v>
      </c>
      <c r="E12861" s="8" t="s">
        <v>14</v>
      </c>
      <c r="F12861" s="9">
        <f t="shared" si="768"/>
        <v>-87800000</v>
      </c>
      <c r="G12861" s="9">
        <v>-878</v>
      </c>
      <c r="H12861" s="10">
        <v>-95005746</v>
      </c>
      <c r="I12861" s="11">
        <f t="shared" si="769"/>
        <v>12964744522.298183</v>
      </c>
      <c r="J12861" s="11">
        <f t="shared" si="770"/>
        <v>124790</v>
      </c>
      <c r="K12861" s="11">
        <f t="shared" si="771"/>
        <v>103892.49557094467</v>
      </c>
      <c r="L12861" s="12">
        <f t="shared" si="772"/>
        <v>3788134.8887105882</v>
      </c>
      <c r="M12861" s="11">
        <f>COUNTIF(E$2:$E12861,E12861)</f>
        <v>2528</v>
      </c>
      <c r="O12861" t="str">
        <f t="shared" si="773"/>
        <v/>
      </c>
    </row>
    <row r="12862" spans="1:15" hidden="1">
      <c r="A12862" s="41" t="s">
        <v>120</v>
      </c>
      <c r="B12862" s="46">
        <v>45849</v>
      </c>
      <c r="C12862" s="8" t="s">
        <v>13</v>
      </c>
      <c r="D12862" s="8" t="s">
        <v>14</v>
      </c>
      <c r="E12862" s="8" t="s">
        <v>14</v>
      </c>
      <c r="F12862" s="9">
        <f t="shared" si="768"/>
        <v>-12700000</v>
      </c>
      <c r="G12862" s="9">
        <v>-127</v>
      </c>
      <c r="H12862" s="10">
        <v>-13742289</v>
      </c>
      <c r="I12862" s="11">
        <f t="shared" si="769"/>
        <v>12951550175.360674</v>
      </c>
      <c r="J12862" s="11">
        <f t="shared" si="770"/>
        <v>124663</v>
      </c>
      <c r="K12862" s="11">
        <f t="shared" si="771"/>
        <v>103892.49557094467</v>
      </c>
      <c r="L12862" s="12">
        <f t="shared" si="772"/>
        <v>547942.0624900274</v>
      </c>
      <c r="M12862" s="11">
        <f>COUNTIF(E$2:$E12862,E12862)</f>
        <v>2529</v>
      </c>
      <c r="O12862" t="str">
        <f t="shared" si="773"/>
        <v/>
      </c>
    </row>
    <row r="12863" spans="1:15" hidden="1">
      <c r="A12863" s="41" t="s">
        <v>120</v>
      </c>
      <c r="B12863" s="46">
        <v>45849</v>
      </c>
      <c r="C12863" s="8" t="s">
        <v>13</v>
      </c>
      <c r="D12863" s="8" t="s">
        <v>14</v>
      </c>
      <c r="E12863" s="8" t="s">
        <v>14</v>
      </c>
      <c r="F12863" s="9">
        <f t="shared" si="768"/>
        <v>-124900000</v>
      </c>
      <c r="G12863" s="9">
        <v>-1249</v>
      </c>
      <c r="H12863" s="10">
        <v>-135150543</v>
      </c>
      <c r="I12863" s="11">
        <f t="shared" si="769"/>
        <v>12821788448.392565</v>
      </c>
      <c r="J12863" s="11">
        <f t="shared" si="770"/>
        <v>123414</v>
      </c>
      <c r="K12863" s="11">
        <f t="shared" si="771"/>
        <v>103892.49557094467</v>
      </c>
      <c r="L12863" s="12">
        <f t="shared" si="772"/>
        <v>5388816.0318901092</v>
      </c>
      <c r="M12863" s="11">
        <f>COUNTIF(E$2:$E12863,E12863)</f>
        <v>2530</v>
      </c>
      <c r="O12863" t="str">
        <f t="shared" si="773"/>
        <v/>
      </c>
    </row>
    <row r="12864" spans="1:15" hidden="1">
      <c r="A12864" s="41" t="s">
        <v>120</v>
      </c>
      <c r="B12864" s="46">
        <v>45849</v>
      </c>
      <c r="C12864" s="8" t="s">
        <v>13</v>
      </c>
      <c r="D12864" s="8" t="s">
        <v>14</v>
      </c>
      <c r="E12864" s="8" t="s">
        <v>14</v>
      </c>
      <c r="F12864" s="9">
        <f t="shared" si="768"/>
        <v>-900000</v>
      </c>
      <c r="G12864" s="9">
        <v>-9</v>
      </c>
      <c r="H12864" s="10">
        <v>-973863</v>
      </c>
      <c r="I12864" s="11">
        <f t="shared" si="769"/>
        <v>12820853415.932426</v>
      </c>
      <c r="J12864" s="11">
        <f t="shared" si="770"/>
        <v>123405</v>
      </c>
      <c r="K12864" s="11">
        <f t="shared" si="771"/>
        <v>103892.49557094467</v>
      </c>
      <c r="L12864" s="12">
        <f t="shared" si="772"/>
        <v>38830.539861498051</v>
      </c>
      <c r="M12864" s="11">
        <f>COUNTIF(E$2:$E12864,E12864)</f>
        <v>2531</v>
      </c>
      <c r="O12864" t="str">
        <f t="shared" si="773"/>
        <v/>
      </c>
    </row>
    <row r="12865" spans="1:15" hidden="1">
      <c r="A12865" s="41" t="s">
        <v>120</v>
      </c>
      <c r="B12865" s="46">
        <v>45849</v>
      </c>
      <c r="C12865" s="8" t="s">
        <v>13</v>
      </c>
      <c r="D12865" s="8" t="s">
        <v>14</v>
      </c>
      <c r="E12865" s="8" t="s">
        <v>14</v>
      </c>
      <c r="F12865" s="9">
        <f t="shared" si="768"/>
        <v>-900000</v>
      </c>
      <c r="G12865" s="9">
        <v>-9</v>
      </c>
      <c r="H12865" s="10">
        <v>-973863</v>
      </c>
      <c r="I12865" s="11">
        <f t="shared" si="769"/>
        <v>12819918383.472288</v>
      </c>
      <c r="J12865" s="11">
        <f t="shared" si="770"/>
        <v>123396</v>
      </c>
      <c r="K12865" s="11">
        <f t="shared" si="771"/>
        <v>103892.49557094467</v>
      </c>
      <c r="L12865" s="12">
        <f t="shared" si="772"/>
        <v>38830.539861498051</v>
      </c>
      <c r="M12865" s="11">
        <f>COUNTIF(E$2:$E12865,E12865)</f>
        <v>2532</v>
      </c>
      <c r="O12865" t="str">
        <f t="shared" si="773"/>
        <v/>
      </c>
    </row>
    <row r="12866" spans="1:15" hidden="1">
      <c r="A12866" s="41" t="s">
        <v>120</v>
      </c>
      <c r="B12866" s="46">
        <v>45849</v>
      </c>
      <c r="C12866" s="8" t="s">
        <v>13</v>
      </c>
      <c r="D12866" s="8" t="s">
        <v>14</v>
      </c>
      <c r="E12866" s="8" t="s">
        <v>14</v>
      </c>
      <c r="F12866" s="9">
        <f t="shared" si="768"/>
        <v>-13900000</v>
      </c>
      <c r="G12866" s="9">
        <v>-139</v>
      </c>
      <c r="H12866" s="10">
        <v>-15040773</v>
      </c>
      <c r="I12866" s="11">
        <f t="shared" si="769"/>
        <v>12805477326.587927</v>
      </c>
      <c r="J12866" s="11">
        <f t="shared" si="770"/>
        <v>123257</v>
      </c>
      <c r="K12866" s="11">
        <f t="shared" si="771"/>
        <v>103892.49557094467</v>
      </c>
      <c r="L12866" s="12">
        <f t="shared" si="772"/>
        <v>599716.11563869193</v>
      </c>
      <c r="M12866" s="11">
        <f>COUNTIF(E$2:$E12866,E12866)</f>
        <v>2533</v>
      </c>
      <c r="O12866" t="str">
        <f t="shared" si="773"/>
        <v/>
      </c>
    </row>
    <row r="12867" spans="1:15" hidden="1">
      <c r="A12867" s="41" t="s">
        <v>120</v>
      </c>
      <c r="B12867" s="46">
        <v>45849</v>
      </c>
      <c r="C12867" s="8" t="s">
        <v>13</v>
      </c>
      <c r="D12867" s="8" t="s">
        <v>46</v>
      </c>
      <c r="E12867" s="8" t="s">
        <v>46</v>
      </c>
      <c r="F12867" s="9">
        <f t="shared" si="768"/>
        <v>3900000</v>
      </c>
      <c r="G12867" s="9">
        <v>39</v>
      </c>
      <c r="H12867" s="10">
        <v>4068129</v>
      </c>
      <c r="I12867" s="11">
        <f t="shared" si="769"/>
        <v>1204550545.2126772</v>
      </c>
      <c r="J12867" s="11">
        <f t="shared" si="770"/>
        <v>11523</v>
      </c>
      <c r="K12867" s="11">
        <f t="shared" si="771"/>
        <v>104534.45675715328</v>
      </c>
      <c r="L12867" s="12">
        <f t="shared" si="772"/>
        <v>0</v>
      </c>
      <c r="M12867" s="11">
        <f>COUNTIF(E$2:$E12867,E12867)</f>
        <v>3818</v>
      </c>
      <c r="O12867" t="str">
        <f t="shared" si="773"/>
        <v/>
      </c>
    </row>
    <row r="12868" spans="1:15" hidden="1">
      <c r="A12868" s="41" t="s">
        <v>120</v>
      </c>
      <c r="B12868" s="46">
        <v>45849</v>
      </c>
      <c r="C12868" s="8" t="s">
        <v>13</v>
      </c>
      <c r="D12868" s="8" t="s">
        <v>15</v>
      </c>
      <c r="E12868" s="8" t="s">
        <v>15</v>
      </c>
      <c r="F12868" s="9">
        <f t="shared" si="768"/>
        <v>1800000</v>
      </c>
      <c r="G12868" s="9">
        <v>18</v>
      </c>
      <c r="H12868" s="10">
        <v>1982232</v>
      </c>
      <c r="I12868" s="11">
        <f t="shared" si="769"/>
        <v>1958925685.1447833</v>
      </c>
      <c r="J12868" s="11">
        <f t="shared" si="770"/>
        <v>17930</v>
      </c>
      <c r="K12868" s="11">
        <f t="shared" si="771"/>
        <v>109254.08171471184</v>
      </c>
      <c r="L12868" s="12">
        <f t="shared" si="772"/>
        <v>0</v>
      </c>
      <c r="M12868" s="11">
        <f>COUNTIF(E$2:$E12868,E12868)</f>
        <v>3915</v>
      </c>
      <c r="O12868" t="str">
        <f t="shared" si="773"/>
        <v/>
      </c>
    </row>
    <row r="12869" spans="1:15" hidden="1">
      <c r="A12869" s="41" t="s">
        <v>120</v>
      </c>
      <c r="B12869" s="46">
        <v>45849</v>
      </c>
      <c r="C12869" s="8" t="s">
        <v>13</v>
      </c>
      <c r="D12869" s="8" t="s">
        <v>14</v>
      </c>
      <c r="E12869" s="8" t="s">
        <v>14</v>
      </c>
      <c r="F12869" s="9">
        <f t="shared" si="768"/>
        <v>-900000</v>
      </c>
      <c r="G12869" s="9">
        <v>-9</v>
      </c>
      <c r="H12869" s="10">
        <v>-973863</v>
      </c>
      <c r="I12869" s="11">
        <f t="shared" si="769"/>
        <v>12804542294.127789</v>
      </c>
      <c r="J12869" s="11">
        <f t="shared" si="770"/>
        <v>123248</v>
      </c>
      <c r="K12869" s="11">
        <f t="shared" si="771"/>
        <v>103892.49557094467</v>
      </c>
      <c r="L12869" s="12">
        <f t="shared" si="772"/>
        <v>38830.539861498051</v>
      </c>
      <c r="M12869" s="11">
        <f>COUNTIF(E$2:$E12869,E12869)</f>
        <v>2534</v>
      </c>
      <c r="O12869" t="str">
        <f t="shared" si="773"/>
        <v/>
      </c>
    </row>
    <row r="12870" spans="1:15" hidden="1">
      <c r="A12870" s="41" t="s">
        <v>120</v>
      </c>
      <c r="B12870" s="46">
        <v>45849</v>
      </c>
      <c r="C12870" s="8" t="s">
        <v>13</v>
      </c>
      <c r="D12870" s="8" t="s">
        <v>14</v>
      </c>
      <c r="E12870" s="8" t="s">
        <v>14</v>
      </c>
      <c r="F12870" s="9">
        <f t="shared" si="768"/>
        <v>-1500000</v>
      </c>
      <c r="G12870" s="9">
        <v>-15</v>
      </c>
      <c r="H12870" s="10">
        <v>-1623105</v>
      </c>
      <c r="I12870" s="11">
        <f t="shared" si="769"/>
        <v>12802983906.694225</v>
      </c>
      <c r="J12870" s="11">
        <f t="shared" si="770"/>
        <v>123233</v>
      </c>
      <c r="K12870" s="11">
        <f t="shared" si="771"/>
        <v>103892.49557094467</v>
      </c>
      <c r="L12870" s="12">
        <f t="shared" si="772"/>
        <v>64717.566435829969</v>
      </c>
      <c r="M12870" s="11">
        <f>COUNTIF(E$2:$E12870,E12870)</f>
        <v>2535</v>
      </c>
      <c r="O12870" t="str">
        <f t="shared" si="773"/>
        <v/>
      </c>
    </row>
    <row r="12871" spans="1:15" hidden="1">
      <c r="A12871" s="41" t="s">
        <v>120</v>
      </c>
      <c r="B12871" s="46">
        <v>45849</v>
      </c>
      <c r="C12871" s="8" t="s">
        <v>13</v>
      </c>
      <c r="D12871" s="8" t="s">
        <v>14</v>
      </c>
      <c r="E12871" s="8" t="s">
        <v>14</v>
      </c>
      <c r="F12871" s="9">
        <f t="shared" si="768"/>
        <v>1800000</v>
      </c>
      <c r="G12871" s="9">
        <v>18</v>
      </c>
      <c r="H12871" s="10">
        <v>1941210</v>
      </c>
      <c r="I12871" s="11">
        <f t="shared" si="769"/>
        <v>12804925116.694225</v>
      </c>
      <c r="J12871" s="11">
        <f t="shared" si="770"/>
        <v>123251</v>
      </c>
      <c r="K12871" s="11">
        <f t="shared" si="771"/>
        <v>103893.07280828735</v>
      </c>
      <c r="L12871" s="12">
        <f t="shared" si="772"/>
        <v>0</v>
      </c>
      <c r="M12871" s="11">
        <f>COUNTIF(E$2:$E12871,E12871)</f>
        <v>2536</v>
      </c>
      <c r="O12871" t="str">
        <f t="shared" si="773"/>
        <v/>
      </c>
    </row>
    <row r="12872" spans="1:15" hidden="1">
      <c r="A12872" s="41" t="s">
        <v>120</v>
      </c>
      <c r="B12872" s="46">
        <v>45849</v>
      </c>
      <c r="C12872" s="8" t="s">
        <v>13</v>
      </c>
      <c r="D12872" s="8" t="s">
        <v>14</v>
      </c>
      <c r="E12872" s="8" t="s">
        <v>14</v>
      </c>
      <c r="F12872" s="9">
        <f t="shared" si="768"/>
        <v>-900000</v>
      </c>
      <c r="G12872" s="9">
        <v>-9</v>
      </c>
      <c r="H12872" s="10">
        <v>-973863</v>
      </c>
      <c r="I12872" s="11">
        <f t="shared" si="769"/>
        <v>12803990079.03895</v>
      </c>
      <c r="J12872" s="11">
        <f t="shared" si="770"/>
        <v>123242</v>
      </c>
      <c r="K12872" s="11">
        <f t="shared" si="771"/>
        <v>103893.07280828735</v>
      </c>
      <c r="L12872" s="12">
        <f t="shared" si="772"/>
        <v>38825.34472541383</v>
      </c>
      <c r="M12872" s="11">
        <f>COUNTIF(E$2:$E12872,E12872)</f>
        <v>2537</v>
      </c>
      <c r="O12872" t="str">
        <f t="shared" si="773"/>
        <v/>
      </c>
    </row>
    <row r="12873" spans="1:15" hidden="1">
      <c r="A12873" s="41" t="s">
        <v>120</v>
      </c>
      <c r="B12873" s="46">
        <v>45849</v>
      </c>
      <c r="C12873" s="8" t="s">
        <v>13</v>
      </c>
      <c r="D12873" s="8" t="s">
        <v>14</v>
      </c>
      <c r="E12873" s="8" t="s">
        <v>14</v>
      </c>
      <c r="F12873" s="9">
        <f t="shared" si="768"/>
        <v>-900000</v>
      </c>
      <c r="G12873" s="9">
        <v>-9</v>
      </c>
      <c r="H12873" s="10">
        <v>-973863</v>
      </c>
      <c r="I12873" s="11">
        <f t="shared" si="769"/>
        <v>12803055041.383675</v>
      </c>
      <c r="J12873" s="11">
        <f t="shared" si="770"/>
        <v>123233</v>
      </c>
      <c r="K12873" s="11">
        <f t="shared" si="771"/>
        <v>103893.07280828735</v>
      </c>
      <c r="L12873" s="12">
        <f t="shared" si="772"/>
        <v>38825.34472541383</v>
      </c>
      <c r="M12873" s="11">
        <f>COUNTIF(E$2:$E12873,E12873)</f>
        <v>2538</v>
      </c>
      <c r="O12873" t="str">
        <f t="shared" si="773"/>
        <v/>
      </c>
    </row>
    <row r="12874" spans="1:15" hidden="1">
      <c r="A12874" s="41" t="s">
        <v>120</v>
      </c>
      <c r="B12874" s="46">
        <v>45849</v>
      </c>
      <c r="C12874" s="8" t="s">
        <v>13</v>
      </c>
      <c r="D12874" s="8" t="s">
        <v>14</v>
      </c>
      <c r="E12874" s="8" t="s">
        <v>14</v>
      </c>
      <c r="F12874" s="9">
        <f t="shared" si="768"/>
        <v>-9200000</v>
      </c>
      <c r="G12874" s="9">
        <v>-92</v>
      </c>
      <c r="H12874" s="10">
        <v>-9955044</v>
      </c>
      <c r="I12874" s="11">
        <f t="shared" si="769"/>
        <v>12793496878.685312</v>
      </c>
      <c r="J12874" s="11">
        <f t="shared" si="770"/>
        <v>123141</v>
      </c>
      <c r="K12874" s="11">
        <f t="shared" si="771"/>
        <v>103893.07280828735</v>
      </c>
      <c r="L12874" s="12">
        <f t="shared" si="772"/>
        <v>396881.30163756385</v>
      </c>
      <c r="M12874" s="11">
        <f>COUNTIF(E$2:$E12874,E12874)</f>
        <v>2539</v>
      </c>
      <c r="O12874" t="str">
        <f t="shared" si="773"/>
        <v/>
      </c>
    </row>
    <row r="12875" spans="1:15" hidden="1">
      <c r="A12875" s="41" t="s">
        <v>120</v>
      </c>
      <c r="B12875" s="46">
        <v>45849</v>
      </c>
      <c r="C12875" s="8" t="s">
        <v>13</v>
      </c>
      <c r="D12875" s="8" t="s">
        <v>14</v>
      </c>
      <c r="E12875" s="8" t="s">
        <v>14</v>
      </c>
      <c r="F12875" s="9">
        <f t="shared" si="768"/>
        <v>-12000000</v>
      </c>
      <c r="G12875" s="9">
        <v>-120</v>
      </c>
      <c r="H12875" s="10">
        <v>-12984840</v>
      </c>
      <c r="I12875" s="11">
        <f t="shared" si="769"/>
        <v>12781029709.948318</v>
      </c>
      <c r="J12875" s="11">
        <f t="shared" si="770"/>
        <v>123021</v>
      </c>
      <c r="K12875" s="11">
        <f t="shared" si="771"/>
        <v>103893.07280828735</v>
      </c>
      <c r="L12875" s="12">
        <f t="shared" si="772"/>
        <v>517671.26300551742</v>
      </c>
      <c r="M12875" s="11">
        <f>COUNTIF(E$2:$E12875,E12875)</f>
        <v>2540</v>
      </c>
      <c r="O12875" t="str">
        <f t="shared" si="773"/>
        <v/>
      </c>
    </row>
    <row r="12876" spans="1:15" hidden="1">
      <c r="A12876" s="41" t="s">
        <v>120</v>
      </c>
      <c r="B12876" s="46">
        <v>45849</v>
      </c>
      <c r="C12876" s="8" t="s">
        <v>13</v>
      </c>
      <c r="D12876" s="8" t="s">
        <v>14</v>
      </c>
      <c r="E12876" s="8" t="s">
        <v>14</v>
      </c>
      <c r="F12876" s="9">
        <f t="shared" si="768"/>
        <v>900000</v>
      </c>
      <c r="G12876" s="9">
        <v>9</v>
      </c>
      <c r="H12876" s="10">
        <v>971496</v>
      </c>
      <c r="I12876" s="11">
        <f t="shared" si="769"/>
        <v>12782001205.948318</v>
      </c>
      <c r="J12876" s="11">
        <f t="shared" si="770"/>
        <v>123030</v>
      </c>
      <c r="K12876" s="11">
        <f t="shared" si="771"/>
        <v>103893.36914531674</v>
      </c>
      <c r="L12876" s="12">
        <f t="shared" si="772"/>
        <v>0</v>
      </c>
      <c r="M12876" s="11">
        <f>COUNTIF(E$2:$E12876,E12876)</f>
        <v>2541</v>
      </c>
      <c r="O12876" t="str">
        <f t="shared" si="773"/>
        <v/>
      </c>
    </row>
    <row r="12877" spans="1:15" hidden="1">
      <c r="A12877" s="41" t="s">
        <v>120</v>
      </c>
      <c r="B12877" s="46">
        <v>45849</v>
      </c>
      <c r="C12877" s="8" t="s">
        <v>13</v>
      </c>
      <c r="D12877" s="8" t="s">
        <v>14</v>
      </c>
      <c r="E12877" s="8" t="s">
        <v>14</v>
      </c>
      <c r="F12877" s="9">
        <f t="shared" si="768"/>
        <v>-9200000</v>
      </c>
      <c r="G12877" s="9">
        <v>-92</v>
      </c>
      <c r="H12877" s="10">
        <v>-9955044</v>
      </c>
      <c r="I12877" s="11">
        <f t="shared" si="769"/>
        <v>12772443015.98695</v>
      </c>
      <c r="J12877" s="11">
        <f t="shared" si="770"/>
        <v>122938</v>
      </c>
      <c r="K12877" s="11">
        <f t="shared" si="771"/>
        <v>103893.36914531674</v>
      </c>
      <c r="L12877" s="12">
        <f t="shared" si="772"/>
        <v>396854.03863085993</v>
      </c>
      <c r="M12877" s="11">
        <f>COUNTIF(E$2:$E12877,E12877)</f>
        <v>2542</v>
      </c>
      <c r="O12877" t="str">
        <f t="shared" si="773"/>
        <v/>
      </c>
    </row>
    <row r="12878" spans="1:15" hidden="1">
      <c r="A12878" s="41" t="s">
        <v>120</v>
      </c>
      <c r="B12878" s="46">
        <v>45849</v>
      </c>
      <c r="C12878" s="8" t="s">
        <v>13</v>
      </c>
      <c r="D12878" s="8" t="s">
        <v>14</v>
      </c>
      <c r="E12878" s="8" t="s">
        <v>14</v>
      </c>
      <c r="F12878" s="9">
        <f t="shared" si="768"/>
        <v>-9200000</v>
      </c>
      <c r="G12878" s="9">
        <v>-92</v>
      </c>
      <c r="H12878" s="10">
        <v>-9955044</v>
      </c>
      <c r="I12878" s="11">
        <f t="shared" si="769"/>
        <v>12762884826.025581</v>
      </c>
      <c r="J12878" s="11">
        <f t="shared" si="770"/>
        <v>122846</v>
      </c>
      <c r="K12878" s="11">
        <f t="shared" si="771"/>
        <v>103893.36914531674</v>
      </c>
      <c r="L12878" s="12">
        <f t="shared" si="772"/>
        <v>396854.03863085993</v>
      </c>
      <c r="M12878" s="11">
        <f>COUNTIF(E$2:$E12878,E12878)</f>
        <v>2543</v>
      </c>
      <c r="O12878" t="str">
        <f t="shared" si="773"/>
        <v/>
      </c>
    </row>
    <row r="12879" spans="1:15" hidden="1">
      <c r="A12879" s="41" t="s">
        <v>120</v>
      </c>
      <c r="B12879" s="46">
        <v>45849</v>
      </c>
      <c r="C12879" s="8" t="s">
        <v>13</v>
      </c>
      <c r="D12879" s="8" t="s">
        <v>14</v>
      </c>
      <c r="E12879" s="8" t="s">
        <v>14</v>
      </c>
      <c r="F12879" s="9">
        <f t="shared" si="768"/>
        <v>-1500000</v>
      </c>
      <c r="G12879" s="9">
        <v>-15</v>
      </c>
      <c r="H12879" s="10">
        <v>-1623105</v>
      </c>
      <c r="I12879" s="11">
        <f t="shared" si="769"/>
        <v>12761326425.488401</v>
      </c>
      <c r="J12879" s="11">
        <f t="shared" si="770"/>
        <v>122831</v>
      </c>
      <c r="K12879" s="11">
        <f t="shared" si="771"/>
        <v>103893.36914531674</v>
      </c>
      <c r="L12879" s="12">
        <f t="shared" si="772"/>
        <v>64704.462820248911</v>
      </c>
      <c r="M12879" s="11">
        <f>COUNTIF(E$2:$E12879,E12879)</f>
        <v>2544</v>
      </c>
      <c r="O12879" t="str">
        <f t="shared" si="773"/>
        <v/>
      </c>
    </row>
    <row r="12880" spans="1:15" hidden="1">
      <c r="A12880" s="41" t="s">
        <v>120</v>
      </c>
      <c r="B12880" s="46">
        <v>45849</v>
      </c>
      <c r="C12880" s="8" t="s">
        <v>13</v>
      </c>
      <c r="D12880" s="8" t="s">
        <v>14</v>
      </c>
      <c r="E12880" s="8" t="s">
        <v>14</v>
      </c>
      <c r="F12880" s="9">
        <f t="shared" si="768"/>
        <v>-1800000</v>
      </c>
      <c r="G12880" s="9">
        <v>-18</v>
      </c>
      <c r="H12880" s="10">
        <v>-1947726</v>
      </c>
      <c r="I12880" s="11">
        <f t="shared" si="769"/>
        <v>12759456344.843786</v>
      </c>
      <c r="J12880" s="11">
        <f t="shared" si="770"/>
        <v>122813</v>
      </c>
      <c r="K12880" s="11">
        <f t="shared" si="771"/>
        <v>103893.36914531674</v>
      </c>
      <c r="L12880" s="12">
        <f t="shared" si="772"/>
        <v>77645.3553842986</v>
      </c>
      <c r="M12880" s="11">
        <f>COUNTIF(E$2:$E12880,E12880)</f>
        <v>2545</v>
      </c>
      <c r="O12880" t="str">
        <f t="shared" si="773"/>
        <v/>
      </c>
    </row>
    <row r="12881" spans="1:15" hidden="1">
      <c r="A12881" s="41" t="s">
        <v>120</v>
      </c>
      <c r="B12881" s="46">
        <v>45849</v>
      </c>
      <c r="C12881" s="8" t="s">
        <v>13</v>
      </c>
      <c r="D12881" s="8" t="s">
        <v>14</v>
      </c>
      <c r="E12881" s="8" t="s">
        <v>14</v>
      </c>
      <c r="F12881" s="9">
        <f t="shared" si="768"/>
        <v>-1500000</v>
      </c>
      <c r="G12881" s="9">
        <v>-15</v>
      </c>
      <c r="H12881" s="10">
        <v>-1623105</v>
      </c>
      <c r="I12881" s="11">
        <f t="shared" si="769"/>
        <v>12757897944.306606</v>
      </c>
      <c r="J12881" s="11">
        <f t="shared" si="770"/>
        <v>122798</v>
      </c>
      <c r="K12881" s="11">
        <f t="shared" si="771"/>
        <v>103893.36914531674</v>
      </c>
      <c r="L12881" s="12">
        <f t="shared" si="772"/>
        <v>64704.462820248911</v>
      </c>
      <c r="M12881" s="11">
        <f>COUNTIF(E$2:$E12881,E12881)</f>
        <v>2546</v>
      </c>
      <c r="O12881" t="str">
        <f t="shared" si="773"/>
        <v/>
      </c>
    </row>
    <row r="12882" spans="1:15" hidden="1">
      <c r="A12882" s="41" t="s">
        <v>120</v>
      </c>
      <c r="B12882" s="46">
        <v>45849</v>
      </c>
      <c r="C12882" s="8" t="s">
        <v>13</v>
      </c>
      <c r="D12882" s="8" t="s">
        <v>14</v>
      </c>
      <c r="E12882" s="8" t="s">
        <v>14</v>
      </c>
      <c r="F12882" s="9">
        <f t="shared" si="768"/>
        <v>-46100000</v>
      </c>
      <c r="G12882" s="9">
        <v>-461</v>
      </c>
      <c r="H12882" s="10">
        <v>-49883427</v>
      </c>
      <c r="I12882" s="11">
        <f t="shared" si="769"/>
        <v>12710003101.130615</v>
      </c>
      <c r="J12882" s="11">
        <f t="shared" si="770"/>
        <v>122337</v>
      </c>
      <c r="K12882" s="11">
        <f t="shared" si="771"/>
        <v>103893.36914531674</v>
      </c>
      <c r="L12882" s="12">
        <f t="shared" si="772"/>
        <v>1988583.8240089789</v>
      </c>
      <c r="M12882" s="11">
        <f>COUNTIF(E$2:$E12882,E12882)</f>
        <v>2547</v>
      </c>
      <c r="O12882" t="str">
        <f t="shared" si="773"/>
        <v/>
      </c>
    </row>
    <row r="12883" spans="1:15" hidden="1">
      <c r="A12883" s="41" t="s">
        <v>120</v>
      </c>
      <c r="B12883" s="46">
        <v>45849</v>
      </c>
      <c r="C12883" s="8" t="s">
        <v>13</v>
      </c>
      <c r="D12883" s="8" t="s">
        <v>14</v>
      </c>
      <c r="E12883" s="8" t="s">
        <v>14</v>
      </c>
      <c r="F12883" s="9">
        <f t="shared" si="768"/>
        <v>-1800000</v>
      </c>
      <c r="G12883" s="9">
        <v>-18</v>
      </c>
      <c r="H12883" s="10">
        <v>-1947726</v>
      </c>
      <c r="I12883" s="11">
        <f t="shared" si="769"/>
        <v>12708133020.486</v>
      </c>
      <c r="J12883" s="11">
        <f t="shared" si="770"/>
        <v>122319</v>
      </c>
      <c r="K12883" s="11">
        <f t="shared" si="771"/>
        <v>103893.36914531674</v>
      </c>
      <c r="L12883" s="12">
        <f t="shared" si="772"/>
        <v>77645.3553842986</v>
      </c>
      <c r="M12883" s="11">
        <f>COUNTIF(E$2:$E12883,E12883)</f>
        <v>2548</v>
      </c>
      <c r="O12883" t="str">
        <f t="shared" si="773"/>
        <v/>
      </c>
    </row>
    <row r="12884" spans="1:15" hidden="1">
      <c r="A12884" s="41" t="s">
        <v>120</v>
      </c>
      <c r="B12884" s="46">
        <v>45849</v>
      </c>
      <c r="C12884" s="8" t="s">
        <v>13</v>
      </c>
      <c r="D12884" s="8" t="s">
        <v>14</v>
      </c>
      <c r="E12884" s="8" t="s">
        <v>14</v>
      </c>
      <c r="F12884" s="9">
        <f t="shared" si="768"/>
        <v>-2700000</v>
      </c>
      <c r="G12884" s="9">
        <v>-27</v>
      </c>
      <c r="H12884" s="10">
        <v>-2921589</v>
      </c>
      <c r="I12884" s="11">
        <f t="shared" si="769"/>
        <v>12705327899.519077</v>
      </c>
      <c r="J12884" s="11">
        <f t="shared" si="770"/>
        <v>122292</v>
      </c>
      <c r="K12884" s="11">
        <f t="shared" si="771"/>
        <v>103893.36914531674</v>
      </c>
      <c r="L12884" s="12">
        <f t="shared" si="772"/>
        <v>116468.0330764479</v>
      </c>
      <c r="M12884" s="11">
        <f>COUNTIF(E$2:$E12884,E12884)</f>
        <v>2549</v>
      </c>
      <c r="O12884" t="str">
        <f t="shared" si="773"/>
        <v/>
      </c>
    </row>
    <row r="12885" spans="1:15" hidden="1">
      <c r="A12885" s="41" t="s">
        <v>120</v>
      </c>
      <c r="B12885" s="46">
        <v>45849</v>
      </c>
      <c r="C12885" s="8" t="s">
        <v>13</v>
      </c>
      <c r="D12885" s="8" t="s">
        <v>14</v>
      </c>
      <c r="E12885" s="8" t="s">
        <v>14</v>
      </c>
      <c r="F12885" s="9">
        <f t="shared" si="768"/>
        <v>-2700000</v>
      </c>
      <c r="G12885" s="9">
        <v>-27</v>
      </c>
      <c r="H12885" s="10">
        <v>-2921589</v>
      </c>
      <c r="I12885" s="11">
        <f t="shared" si="769"/>
        <v>12702522778.552155</v>
      </c>
      <c r="J12885" s="11">
        <f t="shared" si="770"/>
        <v>122265</v>
      </c>
      <c r="K12885" s="11">
        <f t="shared" si="771"/>
        <v>103893.36914531674</v>
      </c>
      <c r="L12885" s="12">
        <f t="shared" si="772"/>
        <v>116468.0330764479</v>
      </c>
      <c r="M12885" s="11">
        <f>COUNTIF(E$2:$E12885,E12885)</f>
        <v>2550</v>
      </c>
      <c r="O12885" t="str">
        <f t="shared" si="773"/>
        <v/>
      </c>
    </row>
    <row r="12886" spans="1:15" hidden="1">
      <c r="A12886" s="41" t="s">
        <v>120</v>
      </c>
      <c r="B12886" s="46">
        <v>45849</v>
      </c>
      <c r="C12886" s="8" t="s">
        <v>13</v>
      </c>
      <c r="D12886" s="8" t="s">
        <v>14</v>
      </c>
      <c r="E12886" s="8" t="s">
        <v>14</v>
      </c>
      <c r="F12886" s="9">
        <f t="shared" si="768"/>
        <v>-1000000</v>
      </c>
      <c r="G12886" s="9">
        <v>-10</v>
      </c>
      <c r="H12886" s="10">
        <v>-1082070</v>
      </c>
      <c r="I12886" s="11">
        <f t="shared" si="769"/>
        <v>12701483844.860701</v>
      </c>
      <c r="J12886" s="11">
        <f t="shared" si="770"/>
        <v>122255</v>
      </c>
      <c r="K12886" s="11">
        <f t="shared" si="771"/>
        <v>103893.36914531674</v>
      </c>
      <c r="L12886" s="12">
        <f t="shared" si="772"/>
        <v>43136.30854683253</v>
      </c>
      <c r="M12886" s="11">
        <f>COUNTIF(E$2:$E12886,E12886)</f>
        <v>2551</v>
      </c>
      <c r="O12886" t="str">
        <f t="shared" si="773"/>
        <v/>
      </c>
    </row>
    <row r="12887" spans="1:15" hidden="1">
      <c r="A12887" s="41" t="s">
        <v>120</v>
      </c>
      <c r="B12887" s="46">
        <v>45849</v>
      </c>
      <c r="C12887" s="8" t="s">
        <v>13</v>
      </c>
      <c r="D12887" s="8" t="s">
        <v>15</v>
      </c>
      <c r="E12887" s="8" t="s">
        <v>15</v>
      </c>
      <c r="F12887" s="9">
        <f t="shared" si="768"/>
        <v>900000</v>
      </c>
      <c r="G12887" s="9">
        <v>9</v>
      </c>
      <c r="H12887" s="10">
        <v>984744</v>
      </c>
      <c r="I12887" s="11">
        <f t="shared" si="769"/>
        <v>1959910429.1447833</v>
      </c>
      <c r="J12887" s="11">
        <f t="shared" si="770"/>
        <v>17939</v>
      </c>
      <c r="K12887" s="11">
        <f t="shared" si="771"/>
        <v>109254.16294914896</v>
      </c>
      <c r="L12887" s="12">
        <f t="shared" si="772"/>
        <v>0</v>
      </c>
      <c r="M12887" s="11">
        <f>COUNTIF(E$2:$E12887,E12887)</f>
        <v>3916</v>
      </c>
      <c r="O12887" t="str">
        <f t="shared" si="773"/>
        <v/>
      </c>
    </row>
    <row r="12888" spans="1:15" hidden="1">
      <c r="A12888" s="41" t="s">
        <v>120</v>
      </c>
      <c r="B12888" s="46">
        <v>45849</v>
      </c>
      <c r="C12888" s="8" t="s">
        <v>13</v>
      </c>
      <c r="D12888" s="8" t="s">
        <v>14</v>
      </c>
      <c r="E12888" s="8" t="s">
        <v>14</v>
      </c>
      <c r="F12888" s="9">
        <f t="shared" si="768"/>
        <v>-900000</v>
      </c>
      <c r="G12888" s="9">
        <v>-9</v>
      </c>
      <c r="H12888" s="10">
        <v>-973863</v>
      </c>
      <c r="I12888" s="11">
        <f t="shared" si="769"/>
        <v>12700548804.538393</v>
      </c>
      <c r="J12888" s="11">
        <f t="shared" si="770"/>
        <v>122246</v>
      </c>
      <c r="K12888" s="11">
        <f t="shared" si="771"/>
        <v>103893.36914531674</v>
      </c>
      <c r="L12888" s="12">
        <f t="shared" si="772"/>
        <v>38822.6776921493</v>
      </c>
      <c r="M12888" s="11">
        <f>COUNTIF(E$2:$E12888,E12888)</f>
        <v>2552</v>
      </c>
      <c r="O12888" t="str">
        <f t="shared" si="773"/>
        <v/>
      </c>
    </row>
    <row r="12889" spans="1:15" hidden="1">
      <c r="A12889" s="41" t="s">
        <v>120</v>
      </c>
      <c r="B12889" s="46">
        <v>45849</v>
      </c>
      <c r="C12889" s="8" t="s">
        <v>13</v>
      </c>
      <c r="D12889" s="8" t="s">
        <v>46</v>
      </c>
      <c r="E12889" s="8" t="s">
        <v>46</v>
      </c>
      <c r="F12889" s="9">
        <f t="shared" si="768"/>
        <v>3100000</v>
      </c>
      <c r="G12889" s="9">
        <v>31</v>
      </c>
      <c r="H12889" s="10">
        <v>3249730</v>
      </c>
      <c r="I12889" s="11">
        <f t="shared" si="769"/>
        <v>1207800275.2126772</v>
      </c>
      <c r="J12889" s="11">
        <f t="shared" si="770"/>
        <v>11554</v>
      </c>
      <c r="K12889" s="11">
        <f t="shared" si="771"/>
        <v>104535.24971548184</v>
      </c>
      <c r="L12889" s="12">
        <f t="shared" si="772"/>
        <v>0</v>
      </c>
      <c r="M12889" s="11">
        <f>COUNTIF(E$2:$E12889,E12889)</f>
        <v>3819</v>
      </c>
      <c r="O12889" t="str">
        <f t="shared" si="773"/>
        <v/>
      </c>
    </row>
    <row r="12890" spans="1:15" hidden="1">
      <c r="A12890" s="41" t="s">
        <v>120</v>
      </c>
      <c r="B12890" s="46">
        <v>45849</v>
      </c>
      <c r="C12890" s="8" t="s">
        <v>13</v>
      </c>
      <c r="D12890" s="8" t="s">
        <v>14</v>
      </c>
      <c r="E12890" s="8" t="s">
        <v>14</v>
      </c>
      <c r="F12890" s="9">
        <f t="shared" si="768"/>
        <v>-900000</v>
      </c>
      <c r="G12890" s="9">
        <v>-9</v>
      </c>
      <c r="H12890" s="10">
        <v>-973863</v>
      </c>
      <c r="I12890" s="11">
        <f t="shared" si="769"/>
        <v>12699613764.216085</v>
      </c>
      <c r="J12890" s="11">
        <f t="shared" si="770"/>
        <v>122237</v>
      </c>
      <c r="K12890" s="11">
        <f t="shared" si="771"/>
        <v>103893.36914531674</v>
      </c>
      <c r="L12890" s="12">
        <f t="shared" si="772"/>
        <v>38822.6776921493</v>
      </c>
      <c r="M12890" s="11">
        <f>COUNTIF(E$2:$E12890,E12890)</f>
        <v>2553</v>
      </c>
      <c r="O12890" t="str">
        <f t="shared" si="773"/>
        <v/>
      </c>
    </row>
    <row r="12891" spans="1:15" hidden="1">
      <c r="A12891" s="41" t="s">
        <v>120</v>
      </c>
      <c r="B12891" s="46">
        <v>45849</v>
      </c>
      <c r="C12891" s="8" t="s">
        <v>13</v>
      </c>
      <c r="D12891" s="8" t="s">
        <v>15</v>
      </c>
      <c r="E12891" s="8" t="s">
        <v>15</v>
      </c>
      <c r="F12891" s="9">
        <f t="shared" si="768"/>
        <v>45400000</v>
      </c>
      <c r="G12891" s="9">
        <v>454</v>
      </c>
      <c r="H12891" s="10">
        <v>49949080</v>
      </c>
      <c r="I12891" s="11">
        <f t="shared" si="769"/>
        <v>2009859509.1447833</v>
      </c>
      <c r="J12891" s="11">
        <f t="shared" si="770"/>
        <v>18393</v>
      </c>
      <c r="K12891" s="11">
        <f t="shared" si="771"/>
        <v>109273.06633745355</v>
      </c>
      <c r="L12891" s="12">
        <f t="shared" si="772"/>
        <v>0</v>
      </c>
      <c r="M12891" s="11">
        <f>COUNTIF(E$2:$E12891,E12891)</f>
        <v>3917</v>
      </c>
      <c r="O12891" t="str">
        <f t="shared" si="773"/>
        <v/>
      </c>
    </row>
    <row r="12892" spans="1:15" hidden="1">
      <c r="A12892" s="41" t="s">
        <v>120</v>
      </c>
      <c r="B12892" s="46">
        <v>45849</v>
      </c>
      <c r="C12892" s="8" t="s">
        <v>13</v>
      </c>
      <c r="D12892" s="8" t="s">
        <v>14</v>
      </c>
      <c r="E12892" s="8" t="s">
        <v>14</v>
      </c>
      <c r="F12892" s="9">
        <f t="shared" si="768"/>
        <v>-13800000</v>
      </c>
      <c r="G12892" s="9">
        <v>-138</v>
      </c>
      <c r="H12892" s="10">
        <v>-14932566</v>
      </c>
      <c r="I12892" s="11">
        <f t="shared" si="769"/>
        <v>12685276479.274033</v>
      </c>
      <c r="J12892" s="11">
        <f t="shared" si="770"/>
        <v>122099</v>
      </c>
      <c r="K12892" s="11">
        <f t="shared" si="771"/>
        <v>103893.36914531674</v>
      </c>
      <c r="L12892" s="12">
        <f t="shared" si="772"/>
        <v>595281.05794628896</v>
      </c>
      <c r="M12892" s="11">
        <f>COUNTIF(E$2:$E12892,E12892)</f>
        <v>2554</v>
      </c>
      <c r="O12892" t="str">
        <f t="shared" si="773"/>
        <v/>
      </c>
    </row>
    <row r="12893" spans="1:15" hidden="1">
      <c r="A12893" s="41" t="s">
        <v>120</v>
      </c>
      <c r="B12893" s="46">
        <v>45849</v>
      </c>
      <c r="C12893" s="8" t="s">
        <v>13</v>
      </c>
      <c r="D12893" s="8" t="s">
        <v>14</v>
      </c>
      <c r="E12893" s="8" t="s">
        <v>14</v>
      </c>
      <c r="F12893" s="9">
        <f t="shared" si="768"/>
        <v>-900000</v>
      </c>
      <c r="G12893" s="9">
        <v>-9</v>
      </c>
      <c r="H12893" s="10">
        <v>-973863</v>
      </c>
      <c r="I12893" s="11">
        <f t="shared" si="769"/>
        <v>12684341438.951725</v>
      </c>
      <c r="J12893" s="11">
        <f t="shared" si="770"/>
        <v>122090</v>
      </c>
      <c r="K12893" s="11">
        <f t="shared" si="771"/>
        <v>103893.36914531674</v>
      </c>
      <c r="L12893" s="12">
        <f t="shared" si="772"/>
        <v>38822.6776921493</v>
      </c>
      <c r="M12893" s="11">
        <f>COUNTIF(E$2:$E12893,E12893)</f>
        <v>2555</v>
      </c>
      <c r="O12893" t="str">
        <f t="shared" si="773"/>
        <v/>
      </c>
    </row>
    <row r="12894" spans="1:15" hidden="1">
      <c r="A12894" s="41" t="s">
        <v>120</v>
      </c>
      <c r="B12894" s="46">
        <v>45849</v>
      </c>
      <c r="C12894" s="8" t="s">
        <v>13</v>
      </c>
      <c r="D12894" s="8" t="s">
        <v>14</v>
      </c>
      <c r="E12894" s="8" t="s">
        <v>14</v>
      </c>
      <c r="F12894" s="9">
        <f t="shared" si="768"/>
        <v>-900000</v>
      </c>
      <c r="G12894" s="9">
        <v>-9</v>
      </c>
      <c r="H12894" s="10">
        <v>-973863</v>
      </c>
      <c r="I12894" s="11">
        <f t="shared" si="769"/>
        <v>12683406398.629417</v>
      </c>
      <c r="J12894" s="11">
        <f t="shared" si="770"/>
        <v>122081</v>
      </c>
      <c r="K12894" s="11">
        <f t="shared" si="771"/>
        <v>103893.36914531674</v>
      </c>
      <c r="L12894" s="12">
        <f t="shared" si="772"/>
        <v>38822.6776921493</v>
      </c>
      <c r="M12894" s="11">
        <f>COUNTIF(E$2:$E12894,E12894)</f>
        <v>2556</v>
      </c>
      <c r="O12894" t="str">
        <f t="shared" si="773"/>
        <v/>
      </c>
    </row>
    <row r="12895" spans="1:15" hidden="1">
      <c r="A12895" s="41" t="s">
        <v>120</v>
      </c>
      <c r="B12895" s="46">
        <v>45849</v>
      </c>
      <c r="C12895" s="8" t="s">
        <v>13</v>
      </c>
      <c r="D12895" s="8" t="s">
        <v>14</v>
      </c>
      <c r="E12895" s="8" t="s">
        <v>14</v>
      </c>
      <c r="F12895" s="9">
        <f t="shared" si="768"/>
        <v>-1800000</v>
      </c>
      <c r="G12895" s="9">
        <v>-18</v>
      </c>
      <c r="H12895" s="10">
        <v>-1947726</v>
      </c>
      <c r="I12895" s="11">
        <f t="shared" si="769"/>
        <v>12681536317.984802</v>
      </c>
      <c r="J12895" s="11">
        <f t="shared" si="770"/>
        <v>122063</v>
      </c>
      <c r="K12895" s="11">
        <f t="shared" si="771"/>
        <v>103893.36914531674</v>
      </c>
      <c r="L12895" s="12">
        <f t="shared" si="772"/>
        <v>77645.3553842986</v>
      </c>
      <c r="M12895" s="11">
        <f>COUNTIF(E$2:$E12895,E12895)</f>
        <v>2557</v>
      </c>
      <c r="O12895" t="str">
        <f t="shared" si="773"/>
        <v/>
      </c>
    </row>
    <row r="12896" spans="1:15" hidden="1">
      <c r="A12896" s="41" t="s">
        <v>120</v>
      </c>
      <c r="B12896" s="46">
        <v>45849</v>
      </c>
      <c r="C12896" s="8" t="s">
        <v>13</v>
      </c>
      <c r="D12896" s="8" t="s">
        <v>14</v>
      </c>
      <c r="E12896" s="8" t="s">
        <v>14</v>
      </c>
      <c r="F12896" s="9">
        <f t="shared" si="768"/>
        <v>-9200000</v>
      </c>
      <c r="G12896" s="9">
        <v>-92</v>
      </c>
      <c r="H12896" s="10">
        <v>-9955044</v>
      </c>
      <c r="I12896" s="11">
        <f t="shared" si="769"/>
        <v>12671978128.023434</v>
      </c>
      <c r="J12896" s="11">
        <f t="shared" si="770"/>
        <v>121971</v>
      </c>
      <c r="K12896" s="11">
        <f t="shared" si="771"/>
        <v>103893.36914531674</v>
      </c>
      <c r="L12896" s="12">
        <f t="shared" si="772"/>
        <v>396854.03863085993</v>
      </c>
      <c r="M12896" s="11">
        <f>COUNTIF(E$2:$E12896,E12896)</f>
        <v>2558</v>
      </c>
      <c r="O12896" t="str">
        <f t="shared" si="773"/>
        <v/>
      </c>
    </row>
    <row r="12897" spans="1:15" hidden="1">
      <c r="A12897" s="41" t="s">
        <v>120</v>
      </c>
      <c r="B12897" s="46">
        <v>45849</v>
      </c>
      <c r="C12897" s="8" t="s">
        <v>13</v>
      </c>
      <c r="D12897" s="8" t="s">
        <v>48</v>
      </c>
      <c r="E12897" s="8" t="s">
        <v>48</v>
      </c>
      <c r="F12897" s="9">
        <f t="shared" si="768"/>
        <v>1300000</v>
      </c>
      <c r="G12897" s="9">
        <v>13</v>
      </c>
      <c r="H12897" s="10">
        <v>1437618</v>
      </c>
      <c r="I12897" s="11">
        <f t="shared" si="769"/>
        <v>11347135041.022198</v>
      </c>
      <c r="J12897" s="11">
        <f t="shared" si="770"/>
        <v>106339</v>
      </c>
      <c r="K12897" s="11">
        <f t="shared" si="771"/>
        <v>106707.18213470315</v>
      </c>
      <c r="L12897" s="12">
        <f t="shared" si="772"/>
        <v>0</v>
      </c>
      <c r="M12897" s="11">
        <f>COUNTIF(E$2:$E12897,E12897)</f>
        <v>647</v>
      </c>
      <c r="O12897" t="str">
        <f t="shared" si="773"/>
        <v/>
      </c>
    </row>
    <row r="12898" spans="1:15" hidden="1">
      <c r="A12898" s="41" t="s">
        <v>120</v>
      </c>
      <c r="B12898" s="46">
        <v>45849</v>
      </c>
      <c r="C12898" s="8" t="s">
        <v>13</v>
      </c>
      <c r="D12898" s="8" t="s">
        <v>14</v>
      </c>
      <c r="E12898" s="8" t="s">
        <v>14</v>
      </c>
      <c r="F12898" s="9">
        <f t="shared" si="768"/>
        <v>-64600000</v>
      </c>
      <c r="G12898" s="9">
        <v>-646</v>
      </c>
      <c r="H12898" s="10">
        <v>-69901722</v>
      </c>
      <c r="I12898" s="11">
        <f t="shared" si="769"/>
        <v>12604863011.555559</v>
      </c>
      <c r="J12898" s="11">
        <f t="shared" si="770"/>
        <v>121325</v>
      </c>
      <c r="K12898" s="11">
        <f t="shared" si="771"/>
        <v>103893.36914531674</v>
      </c>
      <c r="L12898" s="12">
        <f t="shared" si="772"/>
        <v>2786605.5321253836</v>
      </c>
      <c r="M12898" s="11">
        <f>COUNTIF(E$2:$E12898,E12898)</f>
        <v>2559</v>
      </c>
      <c r="O12898" t="str">
        <f t="shared" si="773"/>
        <v/>
      </c>
    </row>
    <row r="12899" spans="1:15" hidden="1">
      <c r="A12899" s="41" t="s">
        <v>120</v>
      </c>
      <c r="B12899" s="46">
        <v>45849</v>
      </c>
      <c r="C12899" s="8" t="s">
        <v>13</v>
      </c>
      <c r="D12899" s="8" t="s">
        <v>14</v>
      </c>
      <c r="E12899" s="8" t="s">
        <v>14</v>
      </c>
      <c r="F12899" s="9">
        <f t="shared" si="768"/>
        <v>-900000</v>
      </c>
      <c r="G12899" s="9">
        <v>-9</v>
      </c>
      <c r="H12899" s="10">
        <v>-973863</v>
      </c>
      <c r="I12899" s="11">
        <f t="shared" si="769"/>
        <v>12603927971.233252</v>
      </c>
      <c r="J12899" s="11">
        <f t="shared" si="770"/>
        <v>121316</v>
      </c>
      <c r="K12899" s="11">
        <f t="shared" si="771"/>
        <v>103893.36914531674</v>
      </c>
      <c r="L12899" s="12">
        <f t="shared" si="772"/>
        <v>38822.6776921493</v>
      </c>
      <c r="M12899" s="11">
        <f>COUNTIF(E$2:$E12899,E12899)</f>
        <v>2560</v>
      </c>
      <c r="O12899" t="str">
        <f t="shared" si="773"/>
        <v/>
      </c>
    </row>
    <row r="12900" spans="1:15" hidden="1">
      <c r="A12900" s="41" t="s">
        <v>120</v>
      </c>
      <c r="B12900" s="46">
        <v>45849</v>
      </c>
      <c r="C12900" s="8" t="s">
        <v>13</v>
      </c>
      <c r="D12900" s="8" t="s">
        <v>14</v>
      </c>
      <c r="E12900" s="8" t="s">
        <v>14</v>
      </c>
      <c r="F12900" s="9">
        <f t="shared" si="768"/>
        <v>-4600000</v>
      </c>
      <c r="G12900" s="9">
        <v>-46</v>
      </c>
      <c r="H12900" s="10">
        <v>-4977522</v>
      </c>
      <c r="I12900" s="11">
        <f t="shared" si="769"/>
        <v>12599148876.252567</v>
      </c>
      <c r="J12900" s="11">
        <f t="shared" si="770"/>
        <v>121270</v>
      </c>
      <c r="K12900" s="11">
        <f t="shared" si="771"/>
        <v>103893.36914531674</v>
      </c>
      <c r="L12900" s="12">
        <f t="shared" si="772"/>
        <v>198427.01931542996</v>
      </c>
      <c r="M12900" s="11">
        <f>COUNTIF(E$2:$E12900,E12900)</f>
        <v>2561</v>
      </c>
      <c r="O12900" t="str">
        <f t="shared" si="773"/>
        <v/>
      </c>
    </row>
    <row r="12901" spans="1:15" hidden="1">
      <c r="A12901" s="41" t="s">
        <v>120</v>
      </c>
      <c r="B12901" s="46">
        <v>45849</v>
      </c>
      <c r="C12901" s="8" t="s">
        <v>13</v>
      </c>
      <c r="D12901" s="8" t="s">
        <v>14</v>
      </c>
      <c r="E12901" s="8" t="s">
        <v>14</v>
      </c>
      <c r="F12901" s="9">
        <f t="shared" si="768"/>
        <v>-1800000</v>
      </c>
      <c r="G12901" s="9">
        <v>-18</v>
      </c>
      <c r="H12901" s="10">
        <v>-1947726</v>
      </c>
      <c r="I12901" s="11">
        <f t="shared" si="769"/>
        <v>12597278795.607952</v>
      </c>
      <c r="J12901" s="11">
        <f t="shared" si="770"/>
        <v>121252</v>
      </c>
      <c r="K12901" s="11">
        <f t="shared" si="771"/>
        <v>103893.36914531674</v>
      </c>
      <c r="L12901" s="12">
        <f t="shared" si="772"/>
        <v>77645.3553842986</v>
      </c>
      <c r="M12901" s="11">
        <f>COUNTIF(E$2:$E12901,E12901)</f>
        <v>2562</v>
      </c>
      <c r="O12901" t="str">
        <f t="shared" si="773"/>
        <v/>
      </c>
    </row>
    <row r="12902" spans="1:15" hidden="1">
      <c r="A12902" s="41" t="s">
        <v>120</v>
      </c>
      <c r="B12902" s="46">
        <v>45849</v>
      </c>
      <c r="C12902" s="8" t="s">
        <v>13</v>
      </c>
      <c r="D12902" s="8" t="s">
        <v>14</v>
      </c>
      <c r="E12902" s="8" t="s">
        <v>14</v>
      </c>
      <c r="F12902" s="9">
        <f t="shared" si="768"/>
        <v>-6900000</v>
      </c>
      <c r="G12902" s="9">
        <v>-69</v>
      </c>
      <c r="H12902" s="10">
        <v>-7466283</v>
      </c>
      <c r="I12902" s="11">
        <f t="shared" si="769"/>
        <v>12590110153.136925</v>
      </c>
      <c r="J12902" s="11">
        <f t="shared" si="770"/>
        <v>121183</v>
      </c>
      <c r="K12902" s="11">
        <f t="shared" si="771"/>
        <v>103893.36914531674</v>
      </c>
      <c r="L12902" s="12">
        <f t="shared" si="772"/>
        <v>297640.52897314448</v>
      </c>
      <c r="M12902" s="11">
        <f>COUNTIF(E$2:$E12902,E12902)</f>
        <v>2563</v>
      </c>
      <c r="O12902" t="str">
        <f t="shared" si="773"/>
        <v/>
      </c>
    </row>
    <row r="12903" spans="1:15" hidden="1">
      <c r="A12903" s="41" t="s">
        <v>120</v>
      </c>
      <c r="B12903" s="46">
        <v>45849</v>
      </c>
      <c r="C12903" s="8" t="s">
        <v>13</v>
      </c>
      <c r="D12903" s="8" t="s">
        <v>14</v>
      </c>
      <c r="E12903" s="8" t="s">
        <v>14</v>
      </c>
      <c r="F12903" s="9">
        <f t="shared" si="768"/>
        <v>-900000</v>
      </c>
      <c r="G12903" s="9">
        <v>-9</v>
      </c>
      <c r="H12903" s="10">
        <v>-973863</v>
      </c>
      <c r="I12903" s="11">
        <f t="shared" si="769"/>
        <v>12589175112.814617</v>
      </c>
      <c r="J12903" s="11">
        <f t="shared" si="770"/>
        <v>121174</v>
      </c>
      <c r="K12903" s="11">
        <f t="shared" si="771"/>
        <v>103893.36914531674</v>
      </c>
      <c r="L12903" s="12">
        <f t="shared" si="772"/>
        <v>38822.6776921493</v>
      </c>
      <c r="M12903" s="11">
        <f>COUNTIF(E$2:$E12903,E12903)</f>
        <v>2564</v>
      </c>
      <c r="O12903" t="str">
        <f t="shared" si="773"/>
        <v/>
      </c>
    </row>
    <row r="12904" spans="1:15" hidden="1">
      <c r="A12904" s="41" t="s">
        <v>120</v>
      </c>
      <c r="B12904" s="46">
        <v>45849</v>
      </c>
      <c r="C12904" s="8" t="s">
        <v>13</v>
      </c>
      <c r="D12904" s="8" t="s">
        <v>14</v>
      </c>
      <c r="E12904" s="8" t="s">
        <v>14</v>
      </c>
      <c r="F12904" s="9">
        <f t="shared" si="768"/>
        <v>-9200000</v>
      </c>
      <c r="G12904" s="9">
        <v>-92</v>
      </c>
      <c r="H12904" s="10">
        <v>-9955044</v>
      </c>
      <c r="I12904" s="11">
        <f t="shared" si="769"/>
        <v>12579616922.853249</v>
      </c>
      <c r="J12904" s="11">
        <f t="shared" si="770"/>
        <v>121082</v>
      </c>
      <c r="K12904" s="11">
        <f t="shared" si="771"/>
        <v>103893.36914531674</v>
      </c>
      <c r="L12904" s="12">
        <f t="shared" si="772"/>
        <v>396854.03863085993</v>
      </c>
      <c r="M12904" s="11">
        <f>COUNTIF(E$2:$E12904,E12904)</f>
        <v>2565</v>
      </c>
      <c r="O12904" t="str">
        <f t="shared" si="773"/>
        <v/>
      </c>
    </row>
    <row r="12905" spans="1:15" hidden="1">
      <c r="A12905" s="41" t="s">
        <v>120</v>
      </c>
      <c r="B12905" s="46">
        <v>45849</v>
      </c>
      <c r="C12905" s="8" t="s">
        <v>13</v>
      </c>
      <c r="D12905" s="8" t="s">
        <v>14</v>
      </c>
      <c r="E12905" s="8" t="s">
        <v>14</v>
      </c>
      <c r="F12905" s="9">
        <f t="shared" si="768"/>
        <v>-900000</v>
      </c>
      <c r="G12905" s="9">
        <v>-9</v>
      </c>
      <c r="H12905" s="10">
        <v>-973863</v>
      </c>
      <c r="I12905" s="11">
        <f t="shared" si="769"/>
        <v>12578681882.530941</v>
      </c>
      <c r="J12905" s="11">
        <f t="shared" si="770"/>
        <v>121073</v>
      </c>
      <c r="K12905" s="11">
        <f t="shared" si="771"/>
        <v>103893.36914531674</v>
      </c>
      <c r="L12905" s="12">
        <f t="shared" si="772"/>
        <v>38822.6776921493</v>
      </c>
      <c r="M12905" s="11">
        <f>COUNTIF(E$2:$E12905,E12905)</f>
        <v>2566</v>
      </c>
      <c r="O12905" t="str">
        <f t="shared" si="773"/>
        <v/>
      </c>
    </row>
    <row r="12906" spans="1:15" hidden="1">
      <c r="A12906" s="41" t="s">
        <v>120</v>
      </c>
      <c r="B12906" s="46">
        <v>45849</v>
      </c>
      <c r="C12906" s="8" t="s">
        <v>13</v>
      </c>
      <c r="D12906" s="8" t="s">
        <v>14</v>
      </c>
      <c r="E12906" s="8" t="s">
        <v>14</v>
      </c>
      <c r="F12906" s="9">
        <f t="shared" si="768"/>
        <v>-900000</v>
      </c>
      <c r="G12906" s="9">
        <v>-9</v>
      </c>
      <c r="H12906" s="10">
        <v>-973863</v>
      </c>
      <c r="I12906" s="11">
        <f t="shared" si="769"/>
        <v>12577746842.208633</v>
      </c>
      <c r="J12906" s="11">
        <f t="shared" si="770"/>
        <v>121064</v>
      </c>
      <c r="K12906" s="11">
        <f t="shared" si="771"/>
        <v>103893.36914531674</v>
      </c>
      <c r="L12906" s="12">
        <f t="shared" si="772"/>
        <v>38822.6776921493</v>
      </c>
      <c r="M12906" s="11">
        <f>COUNTIF(E$2:$E12906,E12906)</f>
        <v>2567</v>
      </c>
      <c r="O12906" t="str">
        <f t="shared" si="773"/>
        <v/>
      </c>
    </row>
    <row r="12907" spans="1:15" hidden="1">
      <c r="A12907" s="41" t="s">
        <v>120</v>
      </c>
      <c r="B12907" s="46">
        <v>45849</v>
      </c>
      <c r="C12907" s="8" t="s">
        <v>13</v>
      </c>
      <c r="D12907" s="8" t="s">
        <v>14</v>
      </c>
      <c r="E12907" s="8" t="s">
        <v>14</v>
      </c>
      <c r="F12907" s="9">
        <f t="shared" ref="F12907:F12970" si="774">100000*G12907</f>
        <v>-900000</v>
      </c>
      <c r="G12907" s="9">
        <v>-9</v>
      </c>
      <c r="H12907" s="10">
        <v>-973863</v>
      </c>
      <c r="I12907" s="11">
        <f t="shared" ref="I12907:I12970" si="775">IF(H12907&gt;=0,IF(M12907=1,H12907,SUMIFS(I:I,E:E,E12907,M:M,M12907-1)+H12907),SUMIFS(I:I,E:E,E12907,M:M,M12907-1)+K12907*G12907)</f>
        <v>12576811801.886326</v>
      </c>
      <c r="J12907" s="11">
        <f t="shared" ref="J12907:J12970" si="776">IF(M12907=1,G12907,SUMIFS($J:$J,$E:$E,E12907,$M:$M,M12907-1)+G12907)</f>
        <v>121055</v>
      </c>
      <c r="K12907" s="11">
        <f t="shared" ref="K12907:K12970" si="777">IF(H12907&gt;=0,I12907/J12907,SUMIFS($K:$K,$E:$E,E12907,$M:$M,M12907-1))</f>
        <v>103893.36914531674</v>
      </c>
      <c r="L12907" s="12">
        <f t="shared" si="772"/>
        <v>38822.6776921493</v>
      </c>
      <c r="M12907" s="11">
        <f>COUNTIF(E$2:$E12907,E12907)</f>
        <v>2568</v>
      </c>
      <c r="O12907" t="str">
        <f t="shared" si="773"/>
        <v/>
      </c>
    </row>
    <row r="12908" spans="1:15" hidden="1">
      <c r="A12908" s="41" t="s">
        <v>120</v>
      </c>
      <c r="B12908" s="46">
        <v>45849</v>
      </c>
      <c r="C12908" s="8" t="s">
        <v>13</v>
      </c>
      <c r="D12908" s="8" t="s">
        <v>14</v>
      </c>
      <c r="E12908" s="8" t="s">
        <v>14</v>
      </c>
      <c r="F12908" s="9">
        <f t="shared" si="774"/>
        <v>-1300000</v>
      </c>
      <c r="G12908" s="9">
        <v>-13</v>
      </c>
      <c r="H12908" s="10">
        <v>-1406691</v>
      </c>
      <c r="I12908" s="11">
        <f t="shared" si="775"/>
        <v>12575461188.087437</v>
      </c>
      <c r="J12908" s="11">
        <f t="shared" si="776"/>
        <v>121042</v>
      </c>
      <c r="K12908" s="11">
        <f t="shared" si="777"/>
        <v>103893.36914531674</v>
      </c>
      <c r="L12908" s="12">
        <f t="shared" si="772"/>
        <v>56077.201110882452</v>
      </c>
      <c r="M12908" s="11">
        <f>COUNTIF(E$2:$E12908,E12908)</f>
        <v>2569</v>
      </c>
      <c r="O12908" t="str">
        <f t="shared" si="773"/>
        <v/>
      </c>
    </row>
    <row r="12909" spans="1:15" hidden="1">
      <c r="A12909" s="41" t="s">
        <v>120</v>
      </c>
      <c r="B12909" s="46">
        <v>45849</v>
      </c>
      <c r="C12909" s="8" t="s">
        <v>13</v>
      </c>
      <c r="D12909" s="8" t="s">
        <v>14</v>
      </c>
      <c r="E12909" s="8" t="s">
        <v>14</v>
      </c>
      <c r="F12909" s="9">
        <f t="shared" si="774"/>
        <v>-900000</v>
      </c>
      <c r="G12909" s="9">
        <v>-9</v>
      </c>
      <c r="H12909" s="10">
        <v>-973863</v>
      </c>
      <c r="I12909" s="11">
        <f t="shared" si="775"/>
        <v>12574526147.765129</v>
      </c>
      <c r="J12909" s="11">
        <f t="shared" si="776"/>
        <v>121033</v>
      </c>
      <c r="K12909" s="11">
        <f t="shared" si="777"/>
        <v>103893.36914531674</v>
      </c>
      <c r="L12909" s="12">
        <f t="shared" si="772"/>
        <v>38822.6776921493</v>
      </c>
      <c r="M12909" s="11">
        <f>COUNTIF(E$2:$E12909,E12909)</f>
        <v>2570</v>
      </c>
      <c r="O12909" t="str">
        <f t="shared" si="773"/>
        <v/>
      </c>
    </row>
    <row r="12910" spans="1:15" hidden="1">
      <c r="A12910" s="41" t="s">
        <v>120</v>
      </c>
      <c r="B12910" s="46">
        <v>45849</v>
      </c>
      <c r="C12910" s="8" t="s">
        <v>13</v>
      </c>
      <c r="D12910" s="8" t="s">
        <v>14</v>
      </c>
      <c r="E12910" s="8" t="s">
        <v>14</v>
      </c>
      <c r="F12910" s="9">
        <f t="shared" si="774"/>
        <v>-900000</v>
      </c>
      <c r="G12910" s="9">
        <v>-9</v>
      </c>
      <c r="H12910" s="10">
        <v>-973863</v>
      </c>
      <c r="I12910" s="11">
        <f t="shared" si="775"/>
        <v>12573591107.442822</v>
      </c>
      <c r="J12910" s="11">
        <f t="shared" si="776"/>
        <v>121024</v>
      </c>
      <c r="K12910" s="11">
        <f t="shared" si="777"/>
        <v>103893.36914531674</v>
      </c>
      <c r="L12910" s="12">
        <f t="shared" si="772"/>
        <v>38822.6776921493</v>
      </c>
      <c r="M12910" s="11">
        <f>COUNTIF(E$2:$E12910,E12910)</f>
        <v>2571</v>
      </c>
      <c r="O12910" t="str">
        <f t="shared" si="773"/>
        <v/>
      </c>
    </row>
    <row r="12911" spans="1:15" hidden="1">
      <c r="A12911" s="41" t="s">
        <v>120</v>
      </c>
      <c r="B12911" s="46">
        <v>45849</v>
      </c>
      <c r="C12911" s="8" t="s">
        <v>13</v>
      </c>
      <c r="D12911" s="8" t="s">
        <v>14</v>
      </c>
      <c r="E12911" s="8" t="s">
        <v>14</v>
      </c>
      <c r="F12911" s="9">
        <f t="shared" si="774"/>
        <v>-27700000</v>
      </c>
      <c r="G12911" s="9">
        <v>-277</v>
      </c>
      <c r="H12911" s="10">
        <v>-29973339</v>
      </c>
      <c r="I12911" s="11">
        <f t="shared" si="775"/>
        <v>12544812644.189569</v>
      </c>
      <c r="J12911" s="11">
        <f t="shared" si="776"/>
        <v>120747</v>
      </c>
      <c r="K12911" s="11">
        <f t="shared" si="777"/>
        <v>103893.36914531674</v>
      </c>
      <c r="L12911" s="12">
        <f t="shared" si="772"/>
        <v>1194875.7467472628</v>
      </c>
      <c r="M12911" s="11">
        <f>COUNTIF(E$2:$E12911,E12911)</f>
        <v>2572</v>
      </c>
      <c r="O12911" t="str">
        <f t="shared" si="773"/>
        <v/>
      </c>
    </row>
    <row r="12912" spans="1:15" hidden="1">
      <c r="A12912" s="41" t="s">
        <v>120</v>
      </c>
      <c r="B12912" s="46">
        <v>45849</v>
      </c>
      <c r="C12912" s="8" t="s">
        <v>13</v>
      </c>
      <c r="D12912" s="8" t="s">
        <v>14</v>
      </c>
      <c r="E12912" s="8" t="s">
        <v>14</v>
      </c>
      <c r="F12912" s="9">
        <f t="shared" si="774"/>
        <v>-900000</v>
      </c>
      <c r="G12912" s="9">
        <v>-9</v>
      </c>
      <c r="H12912" s="10">
        <v>-973863</v>
      </c>
      <c r="I12912" s="11">
        <f t="shared" si="775"/>
        <v>12543877603.867262</v>
      </c>
      <c r="J12912" s="11">
        <f t="shared" si="776"/>
        <v>120738</v>
      </c>
      <c r="K12912" s="11">
        <f t="shared" si="777"/>
        <v>103893.36914531674</v>
      </c>
      <c r="L12912" s="12">
        <f t="shared" si="772"/>
        <v>38822.6776921493</v>
      </c>
      <c r="M12912" s="11">
        <f>COUNTIF(E$2:$E12912,E12912)</f>
        <v>2573</v>
      </c>
      <c r="O12912" t="str">
        <f t="shared" si="773"/>
        <v/>
      </c>
    </row>
    <row r="12913" spans="1:15" hidden="1">
      <c r="A12913" s="41" t="s">
        <v>120</v>
      </c>
      <c r="B12913" s="46">
        <v>45849</v>
      </c>
      <c r="C12913" s="8" t="s">
        <v>13</v>
      </c>
      <c r="D12913" s="8" t="s">
        <v>15</v>
      </c>
      <c r="E12913" s="8" t="s">
        <v>15</v>
      </c>
      <c r="F12913" s="9">
        <f t="shared" si="774"/>
        <v>900000</v>
      </c>
      <c r="G12913" s="9">
        <v>9</v>
      </c>
      <c r="H12913" s="10">
        <v>989586</v>
      </c>
      <c r="I12913" s="11">
        <f t="shared" si="775"/>
        <v>2010849095.1447833</v>
      </c>
      <c r="J12913" s="11">
        <f t="shared" si="776"/>
        <v>18402</v>
      </c>
      <c r="K12913" s="11">
        <f t="shared" si="777"/>
        <v>109273.39936663315</v>
      </c>
      <c r="L12913" s="12">
        <f t="shared" ref="L12913:L12976" si="778">IF(G12913&lt;0,K12913*G12913-H12913,0)</f>
        <v>0</v>
      </c>
      <c r="M12913" s="11">
        <f>COUNTIF(E$2:$E12913,E12913)</f>
        <v>3918</v>
      </c>
      <c r="O12913" t="str">
        <f t="shared" si="773"/>
        <v/>
      </c>
    </row>
    <row r="12914" spans="1:15" hidden="1">
      <c r="A12914" s="41" t="s">
        <v>120</v>
      </c>
      <c r="B12914" s="46">
        <v>45849</v>
      </c>
      <c r="C12914" s="8" t="s">
        <v>13</v>
      </c>
      <c r="D12914" s="8" t="s">
        <v>15</v>
      </c>
      <c r="E12914" s="8" t="s">
        <v>15</v>
      </c>
      <c r="F12914" s="9">
        <f t="shared" si="774"/>
        <v>4700000</v>
      </c>
      <c r="G12914" s="9">
        <v>47</v>
      </c>
      <c r="H12914" s="10">
        <v>5126008</v>
      </c>
      <c r="I12914" s="11">
        <f t="shared" si="775"/>
        <v>2015975103.1447833</v>
      </c>
      <c r="J12914" s="11">
        <f t="shared" si="776"/>
        <v>18449</v>
      </c>
      <c r="K12914" s="11">
        <f t="shared" si="777"/>
        <v>109272.86590843857</v>
      </c>
      <c r="L12914" s="12">
        <f t="shared" si="778"/>
        <v>0</v>
      </c>
      <c r="M12914" s="11">
        <f>COUNTIF(E$2:$E12914,E12914)</f>
        <v>3919</v>
      </c>
      <c r="O12914" t="str">
        <f t="shared" si="773"/>
        <v/>
      </c>
    </row>
    <row r="12915" spans="1:15" hidden="1">
      <c r="A12915" s="41" t="s">
        <v>120</v>
      </c>
      <c r="B12915" s="46">
        <v>45849</v>
      </c>
      <c r="C12915" s="8" t="s">
        <v>13</v>
      </c>
      <c r="D12915" s="8" t="s">
        <v>14</v>
      </c>
      <c r="E12915" s="8" t="s">
        <v>14</v>
      </c>
      <c r="F12915" s="9">
        <f t="shared" si="774"/>
        <v>-1000000</v>
      </c>
      <c r="G12915" s="9">
        <v>-10</v>
      </c>
      <c r="H12915" s="10">
        <v>-1082070</v>
      </c>
      <c r="I12915" s="11">
        <f t="shared" si="775"/>
        <v>12542838670.175808</v>
      </c>
      <c r="J12915" s="11">
        <f t="shared" si="776"/>
        <v>120728</v>
      </c>
      <c r="K12915" s="11">
        <f t="shared" si="777"/>
        <v>103893.36914531674</v>
      </c>
      <c r="L12915" s="12">
        <f t="shared" si="778"/>
        <v>43136.30854683253</v>
      </c>
      <c r="M12915" s="11">
        <f>COUNTIF(E$2:$E12915,E12915)</f>
        <v>2574</v>
      </c>
      <c r="O12915" t="str">
        <f t="shared" si="773"/>
        <v/>
      </c>
    </row>
    <row r="12916" spans="1:15" hidden="1">
      <c r="A12916" s="41" t="s">
        <v>120</v>
      </c>
      <c r="B12916" s="46">
        <v>45849</v>
      </c>
      <c r="C12916" s="8" t="s">
        <v>13</v>
      </c>
      <c r="D12916" s="8" t="s">
        <v>46</v>
      </c>
      <c r="E12916" s="8" t="s">
        <v>46</v>
      </c>
      <c r="F12916" s="9">
        <f t="shared" si="774"/>
        <v>31800000</v>
      </c>
      <c r="G12916" s="9">
        <v>318</v>
      </c>
      <c r="H12916" s="10">
        <v>33253260</v>
      </c>
      <c r="I12916" s="11">
        <f t="shared" si="775"/>
        <v>1241053535.2126772</v>
      </c>
      <c r="J12916" s="11">
        <f t="shared" si="776"/>
        <v>11872</v>
      </c>
      <c r="K12916" s="11">
        <f t="shared" si="777"/>
        <v>104536.1805266743</v>
      </c>
      <c r="L12916" s="12">
        <f t="shared" si="778"/>
        <v>0</v>
      </c>
      <c r="M12916" s="11">
        <f>COUNTIF(E$2:$E12916,E12916)</f>
        <v>3820</v>
      </c>
      <c r="O12916" t="str">
        <f t="shared" si="773"/>
        <v/>
      </c>
    </row>
    <row r="12917" spans="1:15" hidden="1">
      <c r="A12917" s="41" t="s">
        <v>120</v>
      </c>
      <c r="B12917" s="46">
        <v>45849</v>
      </c>
      <c r="C12917" s="8" t="s">
        <v>13</v>
      </c>
      <c r="D12917" s="8" t="s">
        <v>14</v>
      </c>
      <c r="E12917" s="8" t="s">
        <v>14</v>
      </c>
      <c r="F12917" s="9">
        <f t="shared" si="774"/>
        <v>900000</v>
      </c>
      <c r="G12917" s="9">
        <v>9</v>
      </c>
      <c r="H12917" s="10">
        <v>973278</v>
      </c>
      <c r="I12917" s="11">
        <f t="shared" si="775"/>
        <v>12543811948.175808</v>
      </c>
      <c r="J12917" s="11">
        <f t="shared" si="776"/>
        <v>120737</v>
      </c>
      <c r="K12917" s="11">
        <f t="shared" si="777"/>
        <v>103893.68584755136</v>
      </c>
      <c r="L12917" s="12">
        <f t="shared" si="778"/>
        <v>0</v>
      </c>
      <c r="M12917" s="11">
        <f>COUNTIF(E$2:$E12917,E12917)</f>
        <v>2575</v>
      </c>
      <c r="O12917" t="str">
        <f t="shared" si="773"/>
        <v/>
      </c>
    </row>
    <row r="12918" spans="1:15" hidden="1">
      <c r="A12918" s="41" t="s">
        <v>120</v>
      </c>
      <c r="B12918" s="46">
        <v>45849</v>
      </c>
      <c r="C12918" s="8" t="s">
        <v>13</v>
      </c>
      <c r="D12918" s="8" t="s">
        <v>15</v>
      </c>
      <c r="E12918" s="8" t="s">
        <v>15</v>
      </c>
      <c r="F12918" s="9">
        <f t="shared" si="774"/>
        <v>28900000</v>
      </c>
      <c r="G12918" s="9">
        <v>289</v>
      </c>
      <c r="H12918" s="10">
        <v>31651858</v>
      </c>
      <c r="I12918" s="11">
        <f t="shared" si="775"/>
        <v>2047626961.1447833</v>
      </c>
      <c r="J12918" s="11">
        <f t="shared" si="776"/>
        <v>18738</v>
      </c>
      <c r="K12918" s="11">
        <f t="shared" si="777"/>
        <v>109276.70835440193</v>
      </c>
      <c r="L12918" s="12">
        <f t="shared" si="778"/>
        <v>0</v>
      </c>
      <c r="M12918" s="11">
        <f>COUNTIF(E$2:$E12918,E12918)</f>
        <v>3920</v>
      </c>
      <c r="O12918" t="str">
        <f t="shared" si="773"/>
        <v/>
      </c>
    </row>
    <row r="12919" spans="1:15" hidden="1">
      <c r="A12919" s="41" t="s">
        <v>120</v>
      </c>
      <c r="B12919" s="46">
        <v>45849</v>
      </c>
      <c r="C12919" s="8" t="s">
        <v>13</v>
      </c>
      <c r="D12919" s="8" t="s">
        <v>14</v>
      </c>
      <c r="E12919" s="8" t="s">
        <v>14</v>
      </c>
      <c r="F12919" s="9">
        <f t="shared" si="774"/>
        <v>-900000</v>
      </c>
      <c r="G12919" s="9">
        <v>-9</v>
      </c>
      <c r="H12919" s="10">
        <v>-973863</v>
      </c>
      <c r="I12919" s="11">
        <f t="shared" si="775"/>
        <v>12542876905.00318</v>
      </c>
      <c r="J12919" s="11">
        <f t="shared" si="776"/>
        <v>120728</v>
      </c>
      <c r="K12919" s="11">
        <f t="shared" si="777"/>
        <v>103893.68584755136</v>
      </c>
      <c r="L12919" s="12">
        <f t="shared" si="778"/>
        <v>38819.827372037806</v>
      </c>
      <c r="M12919" s="11">
        <f>COUNTIF(E$2:$E12919,E12919)</f>
        <v>2576</v>
      </c>
      <c r="O12919" t="str">
        <f t="shared" si="773"/>
        <v/>
      </c>
    </row>
    <row r="12920" spans="1:15" hidden="1">
      <c r="A12920" s="41" t="s">
        <v>120</v>
      </c>
      <c r="B12920" s="46">
        <v>45849</v>
      </c>
      <c r="C12920" s="8" t="s">
        <v>13</v>
      </c>
      <c r="D12920" s="8" t="s">
        <v>14</v>
      </c>
      <c r="E12920" s="8" t="s">
        <v>14</v>
      </c>
      <c r="F12920" s="9">
        <f t="shared" si="774"/>
        <v>-341700000</v>
      </c>
      <c r="G12920" s="9">
        <v>-3417</v>
      </c>
      <c r="H12920" s="10">
        <v>-369743319</v>
      </c>
      <c r="I12920" s="11">
        <f t="shared" si="775"/>
        <v>12187872180.462097</v>
      </c>
      <c r="J12920" s="11">
        <f t="shared" si="776"/>
        <v>117311</v>
      </c>
      <c r="K12920" s="11">
        <f t="shared" si="777"/>
        <v>103893.68584755136</v>
      </c>
      <c r="L12920" s="12">
        <f t="shared" si="778"/>
        <v>14738594.458917022</v>
      </c>
      <c r="M12920" s="11">
        <f>COUNTIF(E$2:$E12920,E12920)</f>
        <v>2577</v>
      </c>
      <c r="O12920" t="str">
        <f t="shared" si="773"/>
        <v/>
      </c>
    </row>
    <row r="12921" spans="1:15" hidden="1">
      <c r="A12921" s="41" t="s">
        <v>120</v>
      </c>
      <c r="B12921" s="46">
        <v>45849</v>
      </c>
      <c r="C12921" s="8" t="s">
        <v>13</v>
      </c>
      <c r="D12921" s="8" t="s">
        <v>14</v>
      </c>
      <c r="E12921" s="8" t="s">
        <v>14</v>
      </c>
      <c r="F12921" s="9">
        <f t="shared" si="774"/>
        <v>-900000</v>
      </c>
      <c r="G12921" s="9">
        <v>-9</v>
      </c>
      <c r="H12921" s="10">
        <v>-973863</v>
      </c>
      <c r="I12921" s="11">
        <f t="shared" si="775"/>
        <v>12186937137.289469</v>
      </c>
      <c r="J12921" s="11">
        <f t="shared" si="776"/>
        <v>117302</v>
      </c>
      <c r="K12921" s="11">
        <f t="shared" si="777"/>
        <v>103893.68584755136</v>
      </c>
      <c r="L12921" s="12">
        <f t="shared" si="778"/>
        <v>38819.827372037806</v>
      </c>
      <c r="M12921" s="11">
        <f>COUNTIF(E$2:$E12921,E12921)</f>
        <v>2578</v>
      </c>
      <c r="O12921" t="str">
        <f t="shared" si="773"/>
        <v/>
      </c>
    </row>
    <row r="12922" spans="1:15" hidden="1">
      <c r="A12922" s="41" t="s">
        <v>120</v>
      </c>
      <c r="B12922" s="46">
        <v>45849</v>
      </c>
      <c r="C12922" s="8" t="s">
        <v>13</v>
      </c>
      <c r="D12922" s="8" t="s">
        <v>14</v>
      </c>
      <c r="E12922" s="8" t="s">
        <v>14</v>
      </c>
      <c r="F12922" s="9">
        <f t="shared" si="774"/>
        <v>-45200000</v>
      </c>
      <c r="G12922" s="9">
        <v>-452</v>
      </c>
      <c r="H12922" s="10">
        <v>-48909564</v>
      </c>
      <c r="I12922" s="11">
        <f t="shared" si="775"/>
        <v>12139977191.286375</v>
      </c>
      <c r="J12922" s="11">
        <f t="shared" si="776"/>
        <v>116850</v>
      </c>
      <c r="K12922" s="11">
        <f t="shared" si="777"/>
        <v>103893.68584755136</v>
      </c>
      <c r="L12922" s="12">
        <f t="shared" si="778"/>
        <v>1949617.9969067872</v>
      </c>
      <c r="M12922" s="11">
        <f>COUNTIF(E$2:$E12922,E12922)</f>
        <v>2579</v>
      </c>
      <c r="O12922" t="str">
        <f t="shared" si="773"/>
        <v/>
      </c>
    </row>
    <row r="12923" spans="1:15" hidden="1">
      <c r="A12923" s="41" t="s">
        <v>120</v>
      </c>
      <c r="B12923" s="46">
        <v>45849</v>
      </c>
      <c r="C12923" s="8" t="s">
        <v>13</v>
      </c>
      <c r="D12923" s="8" t="s">
        <v>90</v>
      </c>
      <c r="E12923" s="8" t="s">
        <v>90</v>
      </c>
      <c r="F12923" s="9">
        <f t="shared" si="774"/>
        <v>73600000</v>
      </c>
      <c r="G12923" s="9">
        <v>736</v>
      </c>
      <c r="H12923" s="10">
        <v>80157760</v>
      </c>
      <c r="I12923" s="11">
        <f t="shared" si="775"/>
        <v>5851321471.24438</v>
      </c>
      <c r="J12923" s="11">
        <f t="shared" si="776"/>
        <v>55137</v>
      </c>
      <c r="K12923" s="11">
        <f t="shared" si="777"/>
        <v>106123.31957205469</v>
      </c>
      <c r="L12923" s="12">
        <f t="shared" si="778"/>
        <v>0</v>
      </c>
      <c r="M12923" s="11">
        <f>COUNTIF(E$2:$E12923,E12923)</f>
        <v>1897</v>
      </c>
      <c r="O12923" t="str">
        <f t="shared" si="773"/>
        <v/>
      </c>
    </row>
    <row r="12924" spans="1:15" hidden="1">
      <c r="A12924" s="41" t="s">
        <v>120</v>
      </c>
      <c r="B12924" s="46">
        <v>45849</v>
      </c>
      <c r="C12924" s="8" t="s">
        <v>13</v>
      </c>
      <c r="D12924" s="8" t="s">
        <v>46</v>
      </c>
      <c r="E12924" s="8" t="s">
        <v>46</v>
      </c>
      <c r="F12924" s="9">
        <f t="shared" si="774"/>
        <v>900000</v>
      </c>
      <c r="G12924" s="9">
        <v>9</v>
      </c>
      <c r="H12924" s="10">
        <v>939870</v>
      </c>
      <c r="I12924" s="11">
        <f t="shared" si="775"/>
        <v>1241993405.2126772</v>
      </c>
      <c r="J12924" s="11">
        <f t="shared" si="776"/>
        <v>11881</v>
      </c>
      <c r="K12924" s="11">
        <f t="shared" si="777"/>
        <v>104536.10009365181</v>
      </c>
      <c r="L12924" s="12">
        <f t="shared" si="778"/>
        <v>0</v>
      </c>
      <c r="M12924" s="11">
        <f>COUNTIF(E$2:$E12924,E12924)</f>
        <v>3821</v>
      </c>
      <c r="O12924" t="str">
        <f t="shared" ref="O12924:O12987" si="779">IF(M12924=_xlfn.MAXIFS(M:M,D:D,D12924),"X","")</f>
        <v/>
      </c>
    </row>
    <row r="12925" spans="1:15" hidden="1">
      <c r="A12925" s="41" t="s">
        <v>120</v>
      </c>
      <c r="B12925" s="46">
        <v>45849</v>
      </c>
      <c r="C12925" s="8" t="s">
        <v>13</v>
      </c>
      <c r="D12925" s="8" t="s">
        <v>14</v>
      </c>
      <c r="E12925" s="8" t="s">
        <v>14</v>
      </c>
      <c r="F12925" s="9">
        <f t="shared" si="774"/>
        <v>-10000000</v>
      </c>
      <c r="G12925" s="9">
        <v>-100</v>
      </c>
      <c r="H12925" s="10">
        <v>-10820700</v>
      </c>
      <c r="I12925" s="11">
        <f t="shared" si="775"/>
        <v>12129587822.70162</v>
      </c>
      <c r="J12925" s="11">
        <f t="shared" si="776"/>
        <v>116750</v>
      </c>
      <c r="K12925" s="11">
        <f t="shared" si="777"/>
        <v>103893.68584755136</v>
      </c>
      <c r="L12925" s="12">
        <f t="shared" si="778"/>
        <v>431331.4152448643</v>
      </c>
      <c r="M12925" s="11">
        <f>COUNTIF(E$2:$E12925,E12925)</f>
        <v>2580</v>
      </c>
      <c r="O12925" t="str">
        <f t="shared" si="779"/>
        <v/>
      </c>
    </row>
    <row r="12926" spans="1:15" hidden="1">
      <c r="A12926" s="41" t="s">
        <v>120</v>
      </c>
      <c r="B12926" s="46">
        <v>45849</v>
      </c>
      <c r="C12926" s="8" t="s">
        <v>13</v>
      </c>
      <c r="D12926" s="8" t="s">
        <v>14</v>
      </c>
      <c r="E12926" s="8" t="s">
        <v>14</v>
      </c>
      <c r="F12926" s="9">
        <f t="shared" si="774"/>
        <v>-7200000</v>
      </c>
      <c r="G12926" s="9">
        <v>-72</v>
      </c>
      <c r="H12926" s="10">
        <v>-7790904</v>
      </c>
      <c r="I12926" s="11">
        <f t="shared" si="775"/>
        <v>12122107477.320597</v>
      </c>
      <c r="J12926" s="11">
        <f t="shared" si="776"/>
        <v>116678</v>
      </c>
      <c r="K12926" s="11">
        <f t="shared" si="777"/>
        <v>103893.68584755136</v>
      </c>
      <c r="L12926" s="12">
        <f t="shared" si="778"/>
        <v>310558.61897630244</v>
      </c>
      <c r="M12926" s="11">
        <f>COUNTIF(E$2:$E12926,E12926)</f>
        <v>2581</v>
      </c>
      <c r="O12926" t="str">
        <f t="shared" si="779"/>
        <v/>
      </c>
    </row>
    <row r="12927" spans="1:15" hidden="1">
      <c r="A12927" s="41" t="s">
        <v>120</v>
      </c>
      <c r="B12927" s="46">
        <v>45849</v>
      </c>
      <c r="C12927" s="8" t="s">
        <v>13</v>
      </c>
      <c r="D12927" s="8" t="s">
        <v>14</v>
      </c>
      <c r="E12927" s="8" t="s">
        <v>14</v>
      </c>
      <c r="F12927" s="9">
        <f t="shared" si="774"/>
        <v>-900000</v>
      </c>
      <c r="G12927" s="9">
        <v>-9</v>
      </c>
      <c r="H12927" s="10">
        <v>-973863</v>
      </c>
      <c r="I12927" s="11">
        <f t="shared" si="775"/>
        <v>12121172434.147968</v>
      </c>
      <c r="J12927" s="11">
        <f t="shared" si="776"/>
        <v>116669</v>
      </c>
      <c r="K12927" s="11">
        <f t="shared" si="777"/>
        <v>103893.68584755136</v>
      </c>
      <c r="L12927" s="12">
        <f t="shared" si="778"/>
        <v>38819.827372037806</v>
      </c>
      <c r="M12927" s="11">
        <f>COUNTIF(E$2:$E12927,E12927)</f>
        <v>2582</v>
      </c>
      <c r="O12927" t="str">
        <f t="shared" si="779"/>
        <v/>
      </c>
    </row>
    <row r="12928" spans="1:15" hidden="1">
      <c r="A12928" s="41" t="s">
        <v>120</v>
      </c>
      <c r="B12928" s="46">
        <v>45849</v>
      </c>
      <c r="C12928" s="8" t="s">
        <v>13</v>
      </c>
      <c r="D12928" s="8" t="s">
        <v>14</v>
      </c>
      <c r="E12928" s="8" t="s">
        <v>14</v>
      </c>
      <c r="F12928" s="9">
        <f t="shared" si="774"/>
        <v>-9200000</v>
      </c>
      <c r="G12928" s="9">
        <v>-92</v>
      </c>
      <c r="H12928" s="10">
        <v>-9955044</v>
      </c>
      <c r="I12928" s="11">
        <f t="shared" si="775"/>
        <v>12111614215.049994</v>
      </c>
      <c r="J12928" s="11">
        <f t="shared" si="776"/>
        <v>116577</v>
      </c>
      <c r="K12928" s="11">
        <f t="shared" si="777"/>
        <v>103893.68584755136</v>
      </c>
      <c r="L12928" s="12">
        <f t="shared" si="778"/>
        <v>396824.90202527493</v>
      </c>
      <c r="M12928" s="11">
        <f>COUNTIF(E$2:$E12928,E12928)</f>
        <v>2583</v>
      </c>
      <c r="O12928" t="str">
        <f t="shared" si="779"/>
        <v/>
      </c>
    </row>
    <row r="12929" spans="1:15" hidden="1">
      <c r="A12929" s="41" t="s">
        <v>120</v>
      </c>
      <c r="B12929" s="46">
        <v>45849</v>
      </c>
      <c r="C12929" s="8" t="s">
        <v>13</v>
      </c>
      <c r="D12929" s="8" t="s">
        <v>14</v>
      </c>
      <c r="E12929" s="8" t="s">
        <v>14</v>
      </c>
      <c r="F12929" s="9">
        <f t="shared" si="774"/>
        <v>-9200000</v>
      </c>
      <c r="G12929" s="9">
        <v>-92</v>
      </c>
      <c r="H12929" s="10">
        <v>-9955044</v>
      </c>
      <c r="I12929" s="11">
        <f t="shared" si="775"/>
        <v>12102055995.952019</v>
      </c>
      <c r="J12929" s="11">
        <f t="shared" si="776"/>
        <v>116485</v>
      </c>
      <c r="K12929" s="11">
        <f t="shared" si="777"/>
        <v>103893.68584755136</v>
      </c>
      <c r="L12929" s="12">
        <f t="shared" si="778"/>
        <v>396824.90202527493</v>
      </c>
      <c r="M12929" s="11">
        <f>COUNTIF(E$2:$E12929,E12929)</f>
        <v>2584</v>
      </c>
      <c r="O12929" t="str">
        <f t="shared" si="779"/>
        <v/>
      </c>
    </row>
    <row r="12930" spans="1:15" hidden="1">
      <c r="A12930" s="41" t="s">
        <v>120</v>
      </c>
      <c r="B12930" s="46">
        <v>45849</v>
      </c>
      <c r="C12930" s="8" t="s">
        <v>13</v>
      </c>
      <c r="D12930" s="8" t="s">
        <v>14</v>
      </c>
      <c r="E12930" s="8" t="s">
        <v>14</v>
      </c>
      <c r="F12930" s="9">
        <f t="shared" si="774"/>
        <v>-900000</v>
      </c>
      <c r="G12930" s="9">
        <v>-9</v>
      </c>
      <c r="H12930" s="10">
        <v>-973863</v>
      </c>
      <c r="I12930" s="11">
        <f t="shared" si="775"/>
        <v>12101120952.77939</v>
      </c>
      <c r="J12930" s="11">
        <f t="shared" si="776"/>
        <v>116476</v>
      </c>
      <c r="K12930" s="11">
        <f t="shared" si="777"/>
        <v>103893.68584755136</v>
      </c>
      <c r="L12930" s="12">
        <f t="shared" si="778"/>
        <v>38819.827372037806</v>
      </c>
      <c r="M12930" s="11">
        <f>COUNTIF(E$2:$E12930,E12930)</f>
        <v>2585</v>
      </c>
      <c r="O12930" t="str">
        <f t="shared" si="779"/>
        <v/>
      </c>
    </row>
    <row r="12931" spans="1:15" hidden="1">
      <c r="A12931" s="41" t="s">
        <v>120</v>
      </c>
      <c r="B12931" s="46">
        <v>45849</v>
      </c>
      <c r="C12931" s="8" t="s">
        <v>13</v>
      </c>
      <c r="D12931" s="8" t="s">
        <v>14</v>
      </c>
      <c r="E12931" s="8" t="s">
        <v>14</v>
      </c>
      <c r="F12931" s="9">
        <f t="shared" si="774"/>
        <v>-900000</v>
      </c>
      <c r="G12931" s="9">
        <v>-9</v>
      </c>
      <c r="H12931" s="10">
        <v>-973863</v>
      </c>
      <c r="I12931" s="11">
        <f t="shared" si="775"/>
        <v>12100185909.606762</v>
      </c>
      <c r="J12931" s="11">
        <f t="shared" si="776"/>
        <v>116467</v>
      </c>
      <c r="K12931" s="11">
        <f t="shared" si="777"/>
        <v>103893.68584755136</v>
      </c>
      <c r="L12931" s="12">
        <f t="shared" si="778"/>
        <v>38819.827372037806</v>
      </c>
      <c r="M12931" s="11">
        <f>COUNTIF(E$2:$E12931,E12931)</f>
        <v>2586</v>
      </c>
      <c r="O12931" t="str">
        <f t="shared" si="779"/>
        <v/>
      </c>
    </row>
    <row r="12932" spans="1:15" hidden="1">
      <c r="A12932" s="41" t="s">
        <v>120</v>
      </c>
      <c r="B12932" s="46">
        <v>45849</v>
      </c>
      <c r="C12932" s="8" t="s">
        <v>13</v>
      </c>
      <c r="D12932" s="8" t="s">
        <v>46</v>
      </c>
      <c r="E12932" s="8" t="s">
        <v>46</v>
      </c>
      <c r="F12932" s="9">
        <f t="shared" si="774"/>
        <v>900000</v>
      </c>
      <c r="G12932" s="9">
        <v>9</v>
      </c>
      <c r="H12932" s="10">
        <v>940455</v>
      </c>
      <c r="I12932" s="11">
        <f t="shared" si="775"/>
        <v>1242933860.2126772</v>
      </c>
      <c r="J12932" s="11">
        <f t="shared" si="776"/>
        <v>11890</v>
      </c>
      <c r="K12932" s="11">
        <f t="shared" si="777"/>
        <v>104536.06898340432</v>
      </c>
      <c r="L12932" s="12">
        <f t="shared" si="778"/>
        <v>0</v>
      </c>
      <c r="M12932" s="11">
        <f>COUNTIF(E$2:$E12932,E12932)</f>
        <v>3822</v>
      </c>
      <c r="O12932" t="str">
        <f t="shared" si="779"/>
        <v/>
      </c>
    </row>
    <row r="12933" spans="1:15" hidden="1">
      <c r="A12933" s="41" t="s">
        <v>120</v>
      </c>
      <c r="B12933" s="46">
        <v>45849</v>
      </c>
      <c r="C12933" s="8" t="s">
        <v>13</v>
      </c>
      <c r="D12933" s="8" t="s">
        <v>14</v>
      </c>
      <c r="E12933" s="8" t="s">
        <v>14</v>
      </c>
      <c r="F12933" s="9">
        <f t="shared" si="774"/>
        <v>-1000000</v>
      </c>
      <c r="G12933" s="9">
        <v>-10</v>
      </c>
      <c r="H12933" s="10">
        <v>-1082070</v>
      </c>
      <c r="I12933" s="11">
        <f t="shared" si="775"/>
        <v>12099146972.748287</v>
      </c>
      <c r="J12933" s="11">
        <f t="shared" si="776"/>
        <v>116457</v>
      </c>
      <c r="K12933" s="11">
        <f t="shared" si="777"/>
        <v>103893.68584755136</v>
      </c>
      <c r="L12933" s="12">
        <f t="shared" si="778"/>
        <v>43133.141524486477</v>
      </c>
      <c r="M12933" s="11">
        <f>COUNTIF(E$2:$E12933,E12933)</f>
        <v>2587</v>
      </c>
      <c r="O12933" t="str">
        <f t="shared" si="779"/>
        <v/>
      </c>
    </row>
    <row r="12934" spans="1:15" hidden="1">
      <c r="A12934" s="41" t="s">
        <v>120</v>
      </c>
      <c r="B12934" s="46">
        <v>45849</v>
      </c>
      <c r="C12934" s="8" t="s">
        <v>13</v>
      </c>
      <c r="D12934" s="8" t="s">
        <v>14</v>
      </c>
      <c r="E12934" s="8" t="s">
        <v>14</v>
      </c>
      <c r="F12934" s="9">
        <f t="shared" si="774"/>
        <v>-4600000</v>
      </c>
      <c r="G12934" s="9">
        <v>-46</v>
      </c>
      <c r="H12934" s="10">
        <v>-4977522</v>
      </c>
      <c r="I12934" s="11">
        <f t="shared" si="775"/>
        <v>12094367863.199301</v>
      </c>
      <c r="J12934" s="11">
        <f t="shared" si="776"/>
        <v>116411</v>
      </c>
      <c r="K12934" s="11">
        <f t="shared" si="777"/>
        <v>103893.68584755136</v>
      </c>
      <c r="L12934" s="12">
        <f t="shared" si="778"/>
        <v>198412.45101263747</v>
      </c>
      <c r="M12934" s="11">
        <f>COUNTIF(E$2:$E12934,E12934)</f>
        <v>2588</v>
      </c>
      <c r="O12934" t="str">
        <f t="shared" si="779"/>
        <v/>
      </c>
    </row>
    <row r="12935" spans="1:15" hidden="1">
      <c r="A12935" s="41" t="s">
        <v>120</v>
      </c>
      <c r="B12935" s="46">
        <v>45852</v>
      </c>
      <c r="C12935" s="8" t="s">
        <v>13</v>
      </c>
      <c r="D12935" s="8" t="s">
        <v>46</v>
      </c>
      <c r="E12935" s="8" t="s">
        <v>46</v>
      </c>
      <c r="F12935" s="9">
        <f t="shared" si="774"/>
        <v>9000000</v>
      </c>
      <c r="G12935" s="9">
        <v>90</v>
      </c>
      <c r="H12935" s="10">
        <v>9440910</v>
      </c>
      <c r="I12935" s="11">
        <f t="shared" si="775"/>
        <v>1252374770.2126772</v>
      </c>
      <c r="J12935" s="11">
        <f t="shared" si="776"/>
        <v>11980</v>
      </c>
      <c r="K12935" s="11">
        <f t="shared" si="777"/>
        <v>104538.79551024018</v>
      </c>
      <c r="L12935" s="12">
        <f t="shared" si="778"/>
        <v>0</v>
      </c>
      <c r="M12935" s="11">
        <f>COUNTIF(E$2:$E12935,E12935)</f>
        <v>3823</v>
      </c>
      <c r="O12935" t="str">
        <f t="shared" si="779"/>
        <v/>
      </c>
    </row>
    <row r="12936" spans="1:15" hidden="1">
      <c r="A12936" s="41" t="s">
        <v>120</v>
      </c>
      <c r="B12936" s="46">
        <v>45852</v>
      </c>
      <c r="C12936" s="8" t="s">
        <v>13</v>
      </c>
      <c r="D12936" s="8" t="s">
        <v>46</v>
      </c>
      <c r="E12936" s="8" t="s">
        <v>46</v>
      </c>
      <c r="F12936" s="9">
        <f t="shared" si="774"/>
        <v>27200000</v>
      </c>
      <c r="G12936" s="9">
        <v>272</v>
      </c>
      <c r="H12936" s="10">
        <v>28532528</v>
      </c>
      <c r="I12936" s="11">
        <f t="shared" si="775"/>
        <v>1280907298.2126772</v>
      </c>
      <c r="J12936" s="11">
        <f t="shared" si="776"/>
        <v>12252</v>
      </c>
      <c r="K12936" s="11">
        <f t="shared" si="777"/>
        <v>104546.79221455086</v>
      </c>
      <c r="L12936" s="12">
        <f t="shared" si="778"/>
        <v>0</v>
      </c>
      <c r="M12936" s="11">
        <f>COUNTIF(E$2:$E12936,E12936)</f>
        <v>3824</v>
      </c>
      <c r="O12936" t="str">
        <f t="shared" si="779"/>
        <v/>
      </c>
    </row>
    <row r="12937" spans="1:15" hidden="1">
      <c r="A12937" s="41" t="s">
        <v>120</v>
      </c>
      <c r="B12937" s="46">
        <v>45852</v>
      </c>
      <c r="C12937" s="8" t="s">
        <v>13</v>
      </c>
      <c r="D12937" s="8" t="s">
        <v>46</v>
      </c>
      <c r="E12937" s="8" t="s">
        <v>46</v>
      </c>
      <c r="F12937" s="9">
        <f t="shared" si="774"/>
        <v>180900000</v>
      </c>
      <c r="G12937" s="9">
        <v>1809</v>
      </c>
      <c r="H12937" s="10">
        <v>189762291</v>
      </c>
      <c r="I12937" s="11">
        <f t="shared" si="775"/>
        <v>1470669589.2126772</v>
      </c>
      <c r="J12937" s="11">
        <f t="shared" si="776"/>
        <v>14061</v>
      </c>
      <c r="K12937" s="11">
        <f t="shared" si="777"/>
        <v>104592.10505744096</v>
      </c>
      <c r="L12937" s="12">
        <f t="shared" si="778"/>
        <v>0</v>
      </c>
      <c r="M12937" s="11">
        <f>COUNTIF(E$2:$E12937,E12937)</f>
        <v>3825</v>
      </c>
      <c r="O12937" t="str">
        <f t="shared" si="779"/>
        <v/>
      </c>
    </row>
    <row r="12938" spans="1:15" hidden="1">
      <c r="A12938" s="41" t="s">
        <v>120</v>
      </c>
      <c r="B12938" s="46">
        <v>45852</v>
      </c>
      <c r="C12938" s="8" t="s">
        <v>13</v>
      </c>
      <c r="D12938" s="8" t="s">
        <v>46</v>
      </c>
      <c r="E12938" s="8" t="s">
        <v>46</v>
      </c>
      <c r="F12938" s="9">
        <f t="shared" si="774"/>
        <v>86800000</v>
      </c>
      <c r="G12938" s="9">
        <v>868</v>
      </c>
      <c r="H12938" s="10">
        <v>91052332</v>
      </c>
      <c r="I12938" s="11">
        <f t="shared" si="775"/>
        <v>1561721921.2126772</v>
      </c>
      <c r="J12938" s="11">
        <f t="shared" si="776"/>
        <v>14929</v>
      </c>
      <c r="K12938" s="11">
        <f t="shared" si="777"/>
        <v>104609.94850376296</v>
      </c>
      <c r="L12938" s="12">
        <f t="shared" si="778"/>
        <v>0</v>
      </c>
      <c r="M12938" s="11">
        <f>COUNTIF(E$2:$E12938,E12938)</f>
        <v>3826</v>
      </c>
      <c r="O12938" t="str">
        <f t="shared" si="779"/>
        <v/>
      </c>
    </row>
    <row r="12939" spans="1:15" hidden="1">
      <c r="A12939" s="41" t="s">
        <v>120</v>
      </c>
      <c r="B12939" s="46">
        <v>45852</v>
      </c>
      <c r="C12939" s="8" t="s">
        <v>13</v>
      </c>
      <c r="D12939" s="8" t="s">
        <v>46</v>
      </c>
      <c r="E12939" s="8" t="s">
        <v>46</v>
      </c>
      <c r="F12939" s="9">
        <f t="shared" si="774"/>
        <v>22600000</v>
      </c>
      <c r="G12939" s="9">
        <v>226</v>
      </c>
      <c r="H12939" s="10">
        <v>23707174</v>
      </c>
      <c r="I12939" s="11">
        <f t="shared" si="775"/>
        <v>1585429095.2126772</v>
      </c>
      <c r="J12939" s="11">
        <f t="shared" si="776"/>
        <v>15155</v>
      </c>
      <c r="K12939" s="11">
        <f t="shared" si="777"/>
        <v>104614.25900446567</v>
      </c>
      <c r="L12939" s="12">
        <f t="shared" si="778"/>
        <v>0</v>
      </c>
      <c r="M12939" s="11">
        <f>COUNTIF(E$2:$E12939,E12939)</f>
        <v>3827</v>
      </c>
      <c r="O12939" t="str">
        <f t="shared" si="779"/>
        <v/>
      </c>
    </row>
    <row r="12940" spans="1:15" hidden="1">
      <c r="A12940" s="41" t="s">
        <v>120</v>
      </c>
      <c r="B12940" s="46">
        <v>45852</v>
      </c>
      <c r="C12940" s="8" t="s">
        <v>13</v>
      </c>
      <c r="D12940" s="8" t="s">
        <v>46</v>
      </c>
      <c r="E12940" s="8" t="s">
        <v>46</v>
      </c>
      <c r="F12940" s="9">
        <f t="shared" si="774"/>
        <v>900000</v>
      </c>
      <c r="G12940" s="9">
        <v>9</v>
      </c>
      <c r="H12940" s="10">
        <v>944091</v>
      </c>
      <c r="I12940" s="11">
        <f t="shared" si="775"/>
        <v>1586373186.2126772</v>
      </c>
      <c r="J12940" s="11">
        <f t="shared" si="776"/>
        <v>15164</v>
      </c>
      <c r="K12940" s="11">
        <f t="shared" si="777"/>
        <v>104614.42800136357</v>
      </c>
      <c r="L12940" s="12">
        <f t="shared" si="778"/>
        <v>0</v>
      </c>
      <c r="M12940" s="11">
        <f>COUNTIF(E$2:$E12940,E12940)</f>
        <v>3828</v>
      </c>
      <c r="O12940" t="str">
        <f t="shared" si="779"/>
        <v/>
      </c>
    </row>
    <row r="12941" spans="1:15" hidden="1">
      <c r="A12941" s="41" t="s">
        <v>120</v>
      </c>
      <c r="B12941" s="46">
        <v>45852</v>
      </c>
      <c r="C12941" s="8" t="s">
        <v>13</v>
      </c>
      <c r="D12941" s="8" t="s">
        <v>46</v>
      </c>
      <c r="E12941" s="8" t="s">
        <v>46</v>
      </c>
      <c r="F12941" s="9">
        <f t="shared" si="774"/>
        <v>12900000</v>
      </c>
      <c r="G12941" s="9">
        <v>129</v>
      </c>
      <c r="H12941" s="10">
        <v>13531971</v>
      </c>
      <c r="I12941" s="11">
        <f t="shared" si="775"/>
        <v>1599905157.2126772</v>
      </c>
      <c r="J12941" s="11">
        <f t="shared" si="776"/>
        <v>15293</v>
      </c>
      <c r="K12941" s="11">
        <f t="shared" si="777"/>
        <v>104616.82843213739</v>
      </c>
      <c r="L12941" s="12">
        <f t="shared" si="778"/>
        <v>0</v>
      </c>
      <c r="M12941" s="11">
        <f>COUNTIF(E$2:$E12941,E12941)</f>
        <v>3829</v>
      </c>
      <c r="O12941" t="str">
        <f t="shared" si="779"/>
        <v/>
      </c>
    </row>
    <row r="12942" spans="1:15" hidden="1">
      <c r="A12942" s="41" t="s">
        <v>120</v>
      </c>
      <c r="B12942" s="46">
        <v>45852</v>
      </c>
      <c r="C12942" s="8" t="s">
        <v>13</v>
      </c>
      <c r="D12942" s="8" t="s">
        <v>46</v>
      </c>
      <c r="E12942" s="8" t="s">
        <v>46</v>
      </c>
      <c r="F12942" s="9">
        <f t="shared" si="774"/>
        <v>10800000</v>
      </c>
      <c r="G12942" s="9">
        <v>108</v>
      </c>
      <c r="H12942" s="10">
        <v>11329092</v>
      </c>
      <c r="I12942" s="11">
        <f t="shared" si="775"/>
        <v>1611234249.2126772</v>
      </c>
      <c r="J12942" s="11">
        <f t="shared" si="776"/>
        <v>15401</v>
      </c>
      <c r="K12942" s="11">
        <f t="shared" si="777"/>
        <v>104618.80716918883</v>
      </c>
      <c r="L12942" s="12">
        <f t="shared" si="778"/>
        <v>0</v>
      </c>
      <c r="M12942" s="11">
        <f>COUNTIF(E$2:$E12942,E12942)</f>
        <v>3830</v>
      </c>
      <c r="O12942" t="str">
        <f t="shared" si="779"/>
        <v/>
      </c>
    </row>
    <row r="12943" spans="1:15" hidden="1">
      <c r="A12943" s="41" t="s">
        <v>120</v>
      </c>
      <c r="B12943" s="46">
        <v>45852</v>
      </c>
      <c r="C12943" s="8" t="s">
        <v>13</v>
      </c>
      <c r="D12943" s="8" t="s">
        <v>46</v>
      </c>
      <c r="E12943" s="8" t="s">
        <v>46</v>
      </c>
      <c r="F12943" s="9">
        <f t="shared" si="774"/>
        <v>10900000</v>
      </c>
      <c r="G12943" s="9">
        <v>109</v>
      </c>
      <c r="H12943" s="10">
        <v>11433991</v>
      </c>
      <c r="I12943" s="11">
        <f t="shared" si="775"/>
        <v>1622668240.2126772</v>
      </c>
      <c r="J12943" s="11">
        <f t="shared" si="776"/>
        <v>15510</v>
      </c>
      <c r="K12943" s="11">
        <f t="shared" si="777"/>
        <v>104620.77628708429</v>
      </c>
      <c r="L12943" s="12">
        <f t="shared" si="778"/>
        <v>0</v>
      </c>
      <c r="M12943" s="11">
        <f>COUNTIF(E$2:$E12943,E12943)</f>
        <v>3831</v>
      </c>
      <c r="O12943" t="str">
        <f t="shared" si="779"/>
        <v/>
      </c>
    </row>
    <row r="12944" spans="1:15" hidden="1">
      <c r="A12944" s="41" t="s">
        <v>120</v>
      </c>
      <c r="B12944" s="46">
        <v>45852</v>
      </c>
      <c r="C12944" s="8" t="s">
        <v>13</v>
      </c>
      <c r="D12944" s="8" t="s">
        <v>14</v>
      </c>
      <c r="E12944" s="8" t="s">
        <v>14</v>
      </c>
      <c r="F12944" s="9">
        <f t="shared" si="774"/>
        <v>9300000</v>
      </c>
      <c r="G12944" s="9">
        <v>93</v>
      </c>
      <c r="H12944" s="10">
        <v>10090128</v>
      </c>
      <c r="I12944" s="11">
        <f t="shared" si="775"/>
        <v>12104457991.199301</v>
      </c>
      <c r="J12944" s="11">
        <f t="shared" si="776"/>
        <v>116504</v>
      </c>
      <c r="K12944" s="11">
        <f t="shared" si="777"/>
        <v>103897.35967176492</v>
      </c>
      <c r="L12944" s="12">
        <f t="shared" si="778"/>
        <v>0</v>
      </c>
      <c r="M12944" s="11">
        <f>COUNTIF(E$2:$E12944,E12944)</f>
        <v>2589</v>
      </c>
      <c r="O12944" t="str">
        <f t="shared" si="779"/>
        <v/>
      </c>
    </row>
    <row r="12945" spans="1:15" hidden="1">
      <c r="A12945" s="41" t="s">
        <v>120</v>
      </c>
      <c r="B12945" s="46">
        <v>45852</v>
      </c>
      <c r="C12945" s="8" t="s">
        <v>13</v>
      </c>
      <c r="D12945" s="8" t="s">
        <v>14</v>
      </c>
      <c r="E12945" s="8" t="s">
        <v>14</v>
      </c>
      <c r="F12945" s="9">
        <f t="shared" si="774"/>
        <v>4600000</v>
      </c>
      <c r="G12945" s="9">
        <v>46</v>
      </c>
      <c r="H12945" s="10">
        <v>5007284</v>
      </c>
      <c r="I12945" s="11">
        <f t="shared" si="775"/>
        <v>12109465275.199301</v>
      </c>
      <c r="J12945" s="11">
        <f t="shared" si="776"/>
        <v>116550</v>
      </c>
      <c r="K12945" s="11">
        <f t="shared" si="777"/>
        <v>103899.31596052596</v>
      </c>
      <c r="L12945" s="12">
        <f t="shared" si="778"/>
        <v>0</v>
      </c>
      <c r="M12945" s="11">
        <f>COUNTIF(E$2:$E12945,E12945)</f>
        <v>2590</v>
      </c>
      <c r="O12945" t="str">
        <f t="shared" si="779"/>
        <v/>
      </c>
    </row>
    <row r="12946" spans="1:15" hidden="1">
      <c r="A12946" s="41" t="s">
        <v>120</v>
      </c>
      <c r="B12946" s="46">
        <v>45852</v>
      </c>
      <c r="C12946" s="8" t="s">
        <v>13</v>
      </c>
      <c r="D12946" s="8" t="s">
        <v>46</v>
      </c>
      <c r="E12946" s="8" t="s">
        <v>46</v>
      </c>
      <c r="F12946" s="9">
        <f t="shared" si="774"/>
        <v>900000</v>
      </c>
      <c r="G12946" s="9">
        <v>9</v>
      </c>
      <c r="H12946" s="10">
        <v>944091</v>
      </c>
      <c r="I12946" s="11">
        <f t="shared" si="775"/>
        <v>1623612331.2126772</v>
      </c>
      <c r="J12946" s="11">
        <f t="shared" si="776"/>
        <v>15519</v>
      </c>
      <c r="K12946" s="11">
        <f t="shared" si="777"/>
        <v>104620.93763855127</v>
      </c>
      <c r="L12946" s="12">
        <f t="shared" si="778"/>
        <v>0</v>
      </c>
      <c r="M12946" s="11">
        <f>COUNTIF(E$2:$E12946,E12946)</f>
        <v>3832</v>
      </c>
      <c r="O12946" t="str">
        <f t="shared" si="779"/>
        <v/>
      </c>
    </row>
    <row r="12947" spans="1:15" hidden="1">
      <c r="A12947" s="41" t="s">
        <v>120</v>
      </c>
      <c r="B12947" s="46">
        <v>45852</v>
      </c>
      <c r="C12947" s="8" t="s">
        <v>13</v>
      </c>
      <c r="D12947" s="8" t="s">
        <v>14</v>
      </c>
      <c r="E12947" s="8" t="s">
        <v>14</v>
      </c>
      <c r="F12947" s="9">
        <f t="shared" si="774"/>
        <v>-1900000</v>
      </c>
      <c r="G12947" s="9">
        <v>-19</v>
      </c>
      <c r="H12947" s="10">
        <v>-2056294</v>
      </c>
      <c r="I12947" s="11">
        <f t="shared" si="775"/>
        <v>12107491188.196051</v>
      </c>
      <c r="J12947" s="11">
        <f t="shared" si="776"/>
        <v>116531</v>
      </c>
      <c r="K12947" s="11">
        <f t="shared" si="777"/>
        <v>103899.31596052596</v>
      </c>
      <c r="L12947" s="12">
        <f t="shared" si="778"/>
        <v>82206.996750006918</v>
      </c>
      <c r="M12947" s="11">
        <f>COUNTIF(E$2:$E12947,E12947)</f>
        <v>2591</v>
      </c>
      <c r="O12947" t="str">
        <f t="shared" si="779"/>
        <v/>
      </c>
    </row>
    <row r="12948" spans="1:15" hidden="1">
      <c r="A12948" s="41" t="s">
        <v>120</v>
      </c>
      <c r="B12948" s="46">
        <v>45852</v>
      </c>
      <c r="C12948" s="8" t="s">
        <v>13</v>
      </c>
      <c r="D12948" s="8" t="s">
        <v>14</v>
      </c>
      <c r="E12948" s="8" t="s">
        <v>14</v>
      </c>
      <c r="F12948" s="9">
        <f t="shared" si="774"/>
        <v>-6000000</v>
      </c>
      <c r="G12948" s="9">
        <v>-60</v>
      </c>
      <c r="H12948" s="10">
        <v>-6493560</v>
      </c>
      <c r="I12948" s="11">
        <f t="shared" si="775"/>
        <v>12101257229.238419</v>
      </c>
      <c r="J12948" s="11">
        <f t="shared" si="776"/>
        <v>116471</v>
      </c>
      <c r="K12948" s="11">
        <f t="shared" si="777"/>
        <v>103899.31596052596</v>
      </c>
      <c r="L12948" s="12">
        <f t="shared" si="778"/>
        <v>259601.04236844275</v>
      </c>
      <c r="M12948" s="11">
        <f>COUNTIF(E$2:$E12948,E12948)</f>
        <v>2592</v>
      </c>
      <c r="O12948" t="str">
        <f t="shared" si="779"/>
        <v/>
      </c>
    </row>
    <row r="12949" spans="1:15" hidden="1">
      <c r="A12949" s="41" t="s">
        <v>120</v>
      </c>
      <c r="B12949" s="46">
        <v>45852</v>
      </c>
      <c r="C12949" s="8" t="s">
        <v>13</v>
      </c>
      <c r="D12949" s="8" t="s">
        <v>14</v>
      </c>
      <c r="E12949" s="8" t="s">
        <v>14</v>
      </c>
      <c r="F12949" s="9">
        <f t="shared" si="774"/>
        <v>-110800000</v>
      </c>
      <c r="G12949" s="9">
        <v>-1108</v>
      </c>
      <c r="H12949" s="10">
        <v>-119914408</v>
      </c>
      <c r="I12949" s="11">
        <f t="shared" si="775"/>
        <v>11986136787.154156</v>
      </c>
      <c r="J12949" s="11">
        <f t="shared" si="776"/>
        <v>115363</v>
      </c>
      <c r="K12949" s="11">
        <f t="shared" si="777"/>
        <v>103899.31596052596</v>
      </c>
      <c r="L12949" s="12">
        <f t="shared" si="778"/>
        <v>4793965.9157372415</v>
      </c>
      <c r="M12949" s="11">
        <f>COUNTIF(E$2:$E12949,E12949)</f>
        <v>2593</v>
      </c>
      <c r="O12949" t="str">
        <f t="shared" si="779"/>
        <v/>
      </c>
    </row>
    <row r="12950" spans="1:15" hidden="1">
      <c r="A12950" s="41" t="s">
        <v>120</v>
      </c>
      <c r="B12950" s="46">
        <v>45852</v>
      </c>
      <c r="C12950" s="8" t="s">
        <v>13</v>
      </c>
      <c r="D12950" s="8" t="s">
        <v>14</v>
      </c>
      <c r="E12950" s="8" t="s">
        <v>14</v>
      </c>
      <c r="F12950" s="9">
        <f t="shared" si="774"/>
        <v>-900000</v>
      </c>
      <c r="G12950" s="9">
        <v>-9</v>
      </c>
      <c r="H12950" s="10">
        <v>-974034</v>
      </c>
      <c r="I12950" s="11">
        <f t="shared" si="775"/>
        <v>11985201693.310511</v>
      </c>
      <c r="J12950" s="11">
        <f t="shared" si="776"/>
        <v>115354</v>
      </c>
      <c r="K12950" s="11">
        <f t="shared" si="777"/>
        <v>103899.31596052596</v>
      </c>
      <c r="L12950" s="12">
        <f t="shared" si="778"/>
        <v>38940.156355266343</v>
      </c>
      <c r="M12950" s="11">
        <f>COUNTIF(E$2:$E12950,E12950)</f>
        <v>2594</v>
      </c>
      <c r="O12950" t="str">
        <f t="shared" si="779"/>
        <v/>
      </c>
    </row>
    <row r="12951" spans="1:15" hidden="1">
      <c r="A12951" s="41" t="s">
        <v>120</v>
      </c>
      <c r="B12951" s="46">
        <v>45852</v>
      </c>
      <c r="C12951" s="8" t="s">
        <v>13</v>
      </c>
      <c r="D12951" s="8" t="s">
        <v>14</v>
      </c>
      <c r="E12951" s="8" t="s">
        <v>14</v>
      </c>
      <c r="F12951" s="9">
        <f t="shared" si="774"/>
        <v>900000</v>
      </c>
      <c r="G12951" s="9">
        <v>9</v>
      </c>
      <c r="H12951" s="10">
        <v>969750</v>
      </c>
      <c r="I12951" s="11">
        <f t="shared" si="775"/>
        <v>11986171443.310511</v>
      </c>
      <c r="J12951" s="11">
        <f t="shared" si="776"/>
        <v>115363</v>
      </c>
      <c r="K12951" s="11">
        <f t="shared" si="777"/>
        <v>103899.61637015778</v>
      </c>
      <c r="L12951" s="12">
        <f t="shared" si="778"/>
        <v>0</v>
      </c>
      <c r="M12951" s="11">
        <f>COUNTIF(E$2:$E12951,E12951)</f>
        <v>2595</v>
      </c>
      <c r="O12951" t="str">
        <f t="shared" si="779"/>
        <v/>
      </c>
    </row>
    <row r="12952" spans="1:15" hidden="1">
      <c r="A12952" s="41" t="s">
        <v>120</v>
      </c>
      <c r="B12952" s="46">
        <v>45852</v>
      </c>
      <c r="C12952" s="8" t="s">
        <v>13</v>
      </c>
      <c r="D12952" s="8" t="s">
        <v>14</v>
      </c>
      <c r="E12952" s="8" t="s">
        <v>14</v>
      </c>
      <c r="F12952" s="9">
        <f t="shared" si="774"/>
        <v>-900000</v>
      </c>
      <c r="G12952" s="9">
        <v>-9</v>
      </c>
      <c r="H12952" s="10">
        <v>-974034</v>
      </c>
      <c r="I12952" s="11">
        <f t="shared" si="775"/>
        <v>11985236346.76318</v>
      </c>
      <c r="J12952" s="11">
        <f t="shared" si="776"/>
        <v>115354</v>
      </c>
      <c r="K12952" s="11">
        <f t="shared" si="777"/>
        <v>103899.61637015778</v>
      </c>
      <c r="L12952" s="12">
        <f t="shared" si="778"/>
        <v>38937.452668579994</v>
      </c>
      <c r="M12952" s="11">
        <f>COUNTIF(E$2:$E12952,E12952)</f>
        <v>2596</v>
      </c>
      <c r="O12952" t="str">
        <f t="shared" si="779"/>
        <v/>
      </c>
    </row>
    <row r="12953" spans="1:15" hidden="1">
      <c r="A12953" s="41" t="s">
        <v>120</v>
      </c>
      <c r="B12953" s="46">
        <v>45852</v>
      </c>
      <c r="C12953" s="8" t="s">
        <v>13</v>
      </c>
      <c r="D12953" s="8" t="s">
        <v>14</v>
      </c>
      <c r="E12953" s="8" t="s">
        <v>14</v>
      </c>
      <c r="F12953" s="9">
        <f t="shared" si="774"/>
        <v>-13800000</v>
      </c>
      <c r="G12953" s="9">
        <v>-138</v>
      </c>
      <c r="H12953" s="10">
        <v>-14935188</v>
      </c>
      <c r="I12953" s="11">
        <f t="shared" si="775"/>
        <v>11970898199.704098</v>
      </c>
      <c r="J12953" s="11">
        <f t="shared" si="776"/>
        <v>115216</v>
      </c>
      <c r="K12953" s="11">
        <f t="shared" si="777"/>
        <v>103899.61637015778</v>
      </c>
      <c r="L12953" s="12">
        <f t="shared" si="778"/>
        <v>597040.94091822766</v>
      </c>
      <c r="M12953" s="11">
        <f>COUNTIF(E$2:$E12953,E12953)</f>
        <v>2597</v>
      </c>
      <c r="O12953" t="str">
        <f t="shared" si="779"/>
        <v/>
      </c>
    </row>
    <row r="12954" spans="1:15" hidden="1">
      <c r="A12954" s="41" t="s">
        <v>120</v>
      </c>
      <c r="B12954" s="46">
        <v>45852</v>
      </c>
      <c r="C12954" s="8" t="s">
        <v>13</v>
      </c>
      <c r="D12954" s="8" t="s">
        <v>14</v>
      </c>
      <c r="E12954" s="8" t="s">
        <v>14</v>
      </c>
      <c r="F12954" s="9">
        <f t="shared" si="774"/>
        <v>-1800000</v>
      </c>
      <c r="G12954" s="9">
        <v>-18</v>
      </c>
      <c r="H12954" s="10">
        <v>-1948068</v>
      </c>
      <c r="I12954" s="11">
        <f t="shared" si="775"/>
        <v>11969028006.609434</v>
      </c>
      <c r="J12954" s="11">
        <f t="shared" si="776"/>
        <v>115198</v>
      </c>
      <c r="K12954" s="11">
        <f t="shared" si="777"/>
        <v>103899.61637015778</v>
      </c>
      <c r="L12954" s="12">
        <f t="shared" si="778"/>
        <v>77874.905337159988</v>
      </c>
      <c r="M12954" s="11">
        <f>COUNTIF(E$2:$E12954,E12954)</f>
        <v>2598</v>
      </c>
      <c r="O12954" t="str">
        <f t="shared" si="779"/>
        <v/>
      </c>
    </row>
    <row r="12955" spans="1:15" hidden="1">
      <c r="A12955" s="41" t="s">
        <v>120</v>
      </c>
      <c r="B12955" s="46">
        <v>45852</v>
      </c>
      <c r="C12955" s="8" t="s">
        <v>13</v>
      </c>
      <c r="D12955" s="8" t="s">
        <v>14</v>
      </c>
      <c r="E12955" s="8" t="s">
        <v>14</v>
      </c>
      <c r="F12955" s="9">
        <f t="shared" si="774"/>
        <v>-36900000</v>
      </c>
      <c r="G12955" s="9">
        <v>-369</v>
      </c>
      <c r="H12955" s="10">
        <v>-39935394</v>
      </c>
      <c r="I12955" s="11">
        <f t="shared" si="775"/>
        <v>11930689048.168846</v>
      </c>
      <c r="J12955" s="11">
        <f t="shared" si="776"/>
        <v>114829</v>
      </c>
      <c r="K12955" s="11">
        <f t="shared" si="777"/>
        <v>103899.61637015778</v>
      </c>
      <c r="L12955" s="12">
        <f t="shared" si="778"/>
        <v>1596435.559411779</v>
      </c>
      <c r="M12955" s="11">
        <f>COUNTIF(E$2:$E12955,E12955)</f>
        <v>2599</v>
      </c>
      <c r="O12955" t="str">
        <f t="shared" si="779"/>
        <v/>
      </c>
    </row>
    <row r="12956" spans="1:15" hidden="1">
      <c r="A12956" s="41" t="s">
        <v>120</v>
      </c>
      <c r="B12956" s="46">
        <v>45852</v>
      </c>
      <c r="C12956" s="8" t="s">
        <v>13</v>
      </c>
      <c r="D12956" s="8" t="s">
        <v>15</v>
      </c>
      <c r="E12956" s="8" t="s">
        <v>15</v>
      </c>
      <c r="F12956" s="9">
        <f t="shared" si="774"/>
        <v>55700000</v>
      </c>
      <c r="G12956" s="9">
        <v>557</v>
      </c>
      <c r="H12956" s="10">
        <v>60411663</v>
      </c>
      <c r="I12956" s="11">
        <f t="shared" si="775"/>
        <v>2108038624.1447833</v>
      </c>
      <c r="J12956" s="11">
        <f t="shared" si="776"/>
        <v>19295</v>
      </c>
      <c r="K12956" s="11">
        <f t="shared" si="777"/>
        <v>109253.1030912041</v>
      </c>
      <c r="L12956" s="12">
        <f t="shared" si="778"/>
        <v>0</v>
      </c>
      <c r="M12956" s="11">
        <f>COUNTIF(E$2:$E12956,E12956)</f>
        <v>3921</v>
      </c>
      <c r="O12956" t="str">
        <f t="shared" si="779"/>
        <v/>
      </c>
    </row>
    <row r="12957" spans="1:15" hidden="1">
      <c r="A12957" s="41" t="s">
        <v>120</v>
      </c>
      <c r="B12957" s="46">
        <v>45852</v>
      </c>
      <c r="C12957" s="8" t="s">
        <v>13</v>
      </c>
      <c r="D12957" s="8" t="s">
        <v>14</v>
      </c>
      <c r="E12957" s="8" t="s">
        <v>14</v>
      </c>
      <c r="F12957" s="9">
        <f t="shared" si="774"/>
        <v>-3600000</v>
      </c>
      <c r="G12957" s="9">
        <v>-36</v>
      </c>
      <c r="H12957" s="10">
        <v>-3896136</v>
      </c>
      <c r="I12957" s="11">
        <f t="shared" si="775"/>
        <v>11926948661.979521</v>
      </c>
      <c r="J12957" s="11">
        <f t="shared" si="776"/>
        <v>114793</v>
      </c>
      <c r="K12957" s="11">
        <f t="shared" si="777"/>
        <v>103899.61637015778</v>
      </c>
      <c r="L12957" s="12">
        <f t="shared" si="778"/>
        <v>155749.81067431998</v>
      </c>
      <c r="M12957" s="11">
        <f>COUNTIF(E$2:$E12957,E12957)</f>
        <v>2600</v>
      </c>
      <c r="O12957" t="str">
        <f t="shared" si="779"/>
        <v/>
      </c>
    </row>
    <row r="12958" spans="1:15" hidden="1">
      <c r="A12958" s="41" t="s">
        <v>120</v>
      </c>
      <c r="B12958" s="46">
        <v>45852</v>
      </c>
      <c r="C12958" s="8" t="s">
        <v>13</v>
      </c>
      <c r="D12958" s="8" t="s">
        <v>14</v>
      </c>
      <c r="E12958" s="8" t="s">
        <v>14</v>
      </c>
      <c r="F12958" s="9">
        <f t="shared" si="774"/>
        <v>-4600000</v>
      </c>
      <c r="G12958" s="9">
        <v>-46</v>
      </c>
      <c r="H12958" s="10">
        <v>-4978396</v>
      </c>
      <c r="I12958" s="11">
        <f t="shared" si="775"/>
        <v>11922169279.626493</v>
      </c>
      <c r="J12958" s="11">
        <f t="shared" si="776"/>
        <v>114747</v>
      </c>
      <c r="K12958" s="11">
        <f t="shared" si="777"/>
        <v>103899.61637015778</v>
      </c>
      <c r="L12958" s="12">
        <f t="shared" si="778"/>
        <v>199013.64697274193</v>
      </c>
      <c r="M12958" s="11">
        <f>COUNTIF(E$2:$E12958,E12958)</f>
        <v>2601</v>
      </c>
      <c r="O12958" t="str">
        <f t="shared" si="779"/>
        <v/>
      </c>
    </row>
    <row r="12959" spans="1:15" hidden="1">
      <c r="A12959" s="41" t="s">
        <v>120</v>
      </c>
      <c r="B12959" s="46">
        <v>45852</v>
      </c>
      <c r="C12959" s="8" t="s">
        <v>13</v>
      </c>
      <c r="D12959" s="8" t="s">
        <v>14</v>
      </c>
      <c r="E12959" s="8" t="s">
        <v>14</v>
      </c>
      <c r="F12959" s="9">
        <f t="shared" si="774"/>
        <v>-4600000</v>
      </c>
      <c r="G12959" s="9">
        <v>-46</v>
      </c>
      <c r="H12959" s="10">
        <v>-4978396</v>
      </c>
      <c r="I12959" s="11">
        <f t="shared" si="775"/>
        <v>11917389897.273466</v>
      </c>
      <c r="J12959" s="11">
        <f t="shared" si="776"/>
        <v>114701</v>
      </c>
      <c r="K12959" s="11">
        <f t="shared" si="777"/>
        <v>103899.61637015778</v>
      </c>
      <c r="L12959" s="12">
        <f t="shared" si="778"/>
        <v>199013.64697274193</v>
      </c>
      <c r="M12959" s="11">
        <f>COUNTIF(E$2:$E12959,E12959)</f>
        <v>2602</v>
      </c>
      <c r="O12959" t="str">
        <f t="shared" si="779"/>
        <v/>
      </c>
    </row>
    <row r="12960" spans="1:15" hidden="1">
      <c r="A12960" s="41" t="s">
        <v>120</v>
      </c>
      <c r="B12960" s="46">
        <v>45852</v>
      </c>
      <c r="C12960" s="8" t="s">
        <v>13</v>
      </c>
      <c r="D12960" s="8" t="s">
        <v>46</v>
      </c>
      <c r="E12960" s="8" t="s">
        <v>46</v>
      </c>
      <c r="F12960" s="9">
        <f t="shared" si="774"/>
        <v>900000</v>
      </c>
      <c r="G12960" s="9">
        <v>9</v>
      </c>
      <c r="H12960" s="10">
        <v>940365</v>
      </c>
      <c r="I12960" s="11">
        <f t="shared" si="775"/>
        <v>1624552696.2126772</v>
      </c>
      <c r="J12960" s="11">
        <f t="shared" si="776"/>
        <v>15528</v>
      </c>
      <c r="K12960" s="11">
        <f t="shared" si="777"/>
        <v>104620.85884934809</v>
      </c>
      <c r="L12960" s="12">
        <f t="shared" si="778"/>
        <v>0</v>
      </c>
      <c r="M12960" s="11">
        <f>COUNTIF(E$2:$E12960,E12960)</f>
        <v>3833</v>
      </c>
      <c r="O12960" t="str">
        <f t="shared" si="779"/>
        <v/>
      </c>
    </row>
    <row r="12961" spans="1:15" hidden="1">
      <c r="A12961" s="41" t="s">
        <v>120</v>
      </c>
      <c r="B12961" s="46">
        <v>45852</v>
      </c>
      <c r="C12961" s="8" t="s">
        <v>13</v>
      </c>
      <c r="D12961" s="8" t="s">
        <v>14</v>
      </c>
      <c r="E12961" s="8" t="s">
        <v>14</v>
      </c>
      <c r="F12961" s="9">
        <f t="shared" si="774"/>
        <v>-900000</v>
      </c>
      <c r="G12961" s="9">
        <v>-9</v>
      </c>
      <c r="H12961" s="10">
        <v>-974034</v>
      </c>
      <c r="I12961" s="11">
        <f t="shared" si="775"/>
        <v>11916454800.726135</v>
      </c>
      <c r="J12961" s="11">
        <f t="shared" si="776"/>
        <v>114692</v>
      </c>
      <c r="K12961" s="11">
        <f t="shared" si="777"/>
        <v>103899.61637015778</v>
      </c>
      <c r="L12961" s="12">
        <f t="shared" si="778"/>
        <v>38937.452668579994</v>
      </c>
      <c r="M12961" s="11">
        <f>COUNTIF(E$2:$E12961,E12961)</f>
        <v>2603</v>
      </c>
      <c r="O12961" t="str">
        <f t="shared" si="779"/>
        <v/>
      </c>
    </row>
    <row r="12962" spans="1:15" hidden="1">
      <c r="A12962" s="41" t="s">
        <v>120</v>
      </c>
      <c r="B12962" s="46">
        <v>45852</v>
      </c>
      <c r="C12962" s="8" t="s">
        <v>13</v>
      </c>
      <c r="D12962" s="8" t="s">
        <v>14</v>
      </c>
      <c r="E12962" s="8" t="s">
        <v>14</v>
      </c>
      <c r="F12962" s="9">
        <f t="shared" si="774"/>
        <v>-2700000</v>
      </c>
      <c r="G12962" s="9">
        <v>-27</v>
      </c>
      <c r="H12962" s="10">
        <v>-2922102</v>
      </c>
      <c r="I12962" s="11">
        <f t="shared" si="775"/>
        <v>11913649511.084141</v>
      </c>
      <c r="J12962" s="11">
        <f t="shared" si="776"/>
        <v>114665</v>
      </c>
      <c r="K12962" s="11">
        <f t="shared" si="777"/>
        <v>103899.61637015778</v>
      </c>
      <c r="L12962" s="12">
        <f t="shared" si="778"/>
        <v>116812.35800574021</v>
      </c>
      <c r="M12962" s="11">
        <f>COUNTIF(E$2:$E12962,E12962)</f>
        <v>2604</v>
      </c>
      <c r="O12962" t="str">
        <f t="shared" si="779"/>
        <v/>
      </c>
    </row>
    <row r="12963" spans="1:15" hidden="1">
      <c r="A12963" s="41" t="s">
        <v>120</v>
      </c>
      <c r="B12963" s="46">
        <v>45852</v>
      </c>
      <c r="C12963" s="8" t="s">
        <v>13</v>
      </c>
      <c r="D12963" s="8" t="s">
        <v>46</v>
      </c>
      <c r="E12963" s="8" t="s">
        <v>46</v>
      </c>
      <c r="F12963" s="9">
        <f t="shared" si="774"/>
        <v>900000</v>
      </c>
      <c r="G12963" s="9">
        <v>9</v>
      </c>
      <c r="H12963" s="10">
        <v>940365</v>
      </c>
      <c r="I12963" s="11">
        <f t="shared" si="775"/>
        <v>1625493061.2126772</v>
      </c>
      <c r="J12963" s="11">
        <f t="shared" si="776"/>
        <v>15537</v>
      </c>
      <c r="K12963" s="11">
        <f t="shared" si="777"/>
        <v>104620.78015142416</v>
      </c>
      <c r="L12963" s="12">
        <f t="shared" si="778"/>
        <v>0</v>
      </c>
      <c r="M12963" s="11">
        <f>COUNTIF(E$2:$E12963,E12963)</f>
        <v>3834</v>
      </c>
      <c r="O12963" t="str">
        <f t="shared" si="779"/>
        <v/>
      </c>
    </row>
    <row r="12964" spans="1:15" hidden="1">
      <c r="A12964" s="41" t="s">
        <v>120</v>
      </c>
      <c r="B12964" s="46">
        <v>45852</v>
      </c>
      <c r="C12964" s="8" t="s">
        <v>13</v>
      </c>
      <c r="D12964" s="8" t="s">
        <v>14</v>
      </c>
      <c r="E12964" s="8" t="s">
        <v>14</v>
      </c>
      <c r="F12964" s="9">
        <f t="shared" si="774"/>
        <v>-8800000</v>
      </c>
      <c r="G12964" s="9">
        <v>-88</v>
      </c>
      <c r="H12964" s="10">
        <v>-9523888</v>
      </c>
      <c r="I12964" s="11">
        <f t="shared" si="775"/>
        <v>11904506344.843567</v>
      </c>
      <c r="J12964" s="11">
        <f t="shared" si="776"/>
        <v>114577</v>
      </c>
      <c r="K12964" s="11">
        <f t="shared" si="777"/>
        <v>103899.61637015778</v>
      </c>
      <c r="L12964" s="12">
        <f t="shared" si="778"/>
        <v>380721.75942611508</v>
      </c>
      <c r="M12964" s="11">
        <f>COUNTIF(E$2:$E12964,E12964)</f>
        <v>2605</v>
      </c>
      <c r="O12964" t="str">
        <f t="shared" si="779"/>
        <v/>
      </c>
    </row>
    <row r="12965" spans="1:15" hidden="1">
      <c r="A12965" s="41" t="s">
        <v>120</v>
      </c>
      <c r="B12965" s="46">
        <v>45852</v>
      </c>
      <c r="C12965" s="8" t="s">
        <v>13</v>
      </c>
      <c r="D12965" s="8" t="s">
        <v>14</v>
      </c>
      <c r="E12965" s="8" t="s">
        <v>14</v>
      </c>
      <c r="F12965" s="9">
        <f t="shared" si="774"/>
        <v>9200000</v>
      </c>
      <c r="G12965" s="9">
        <v>92</v>
      </c>
      <c r="H12965" s="10">
        <v>9921740</v>
      </c>
      <c r="I12965" s="11">
        <f t="shared" si="775"/>
        <v>11914428084.843567</v>
      </c>
      <c r="J12965" s="11">
        <f t="shared" si="776"/>
        <v>114669</v>
      </c>
      <c r="K12965" s="11">
        <f t="shared" si="777"/>
        <v>103902.78178795984</v>
      </c>
      <c r="L12965" s="12">
        <f t="shared" si="778"/>
        <v>0</v>
      </c>
      <c r="M12965" s="11">
        <f>COUNTIF(E$2:$E12965,E12965)</f>
        <v>2606</v>
      </c>
      <c r="O12965" t="str">
        <f t="shared" si="779"/>
        <v/>
      </c>
    </row>
    <row r="12966" spans="1:15" hidden="1">
      <c r="A12966" s="41" t="s">
        <v>120</v>
      </c>
      <c r="B12966" s="46">
        <v>45852</v>
      </c>
      <c r="C12966" s="8" t="s">
        <v>13</v>
      </c>
      <c r="D12966" s="8" t="s">
        <v>14</v>
      </c>
      <c r="E12966" s="8" t="s">
        <v>14</v>
      </c>
      <c r="F12966" s="9">
        <f t="shared" si="774"/>
        <v>-1700000</v>
      </c>
      <c r="G12966" s="9">
        <v>-17</v>
      </c>
      <c r="H12966" s="10">
        <v>-1839842</v>
      </c>
      <c r="I12966" s="11">
        <f t="shared" si="775"/>
        <v>11912661737.553171</v>
      </c>
      <c r="J12966" s="11">
        <f t="shared" si="776"/>
        <v>114652</v>
      </c>
      <c r="K12966" s="11">
        <f t="shared" si="777"/>
        <v>103902.78178795984</v>
      </c>
      <c r="L12966" s="12">
        <f t="shared" si="778"/>
        <v>73494.709604682634</v>
      </c>
      <c r="M12966" s="11">
        <f>COUNTIF(E$2:$E12966,E12966)</f>
        <v>2607</v>
      </c>
      <c r="O12966" t="str">
        <f t="shared" si="779"/>
        <v/>
      </c>
    </row>
    <row r="12967" spans="1:15" hidden="1">
      <c r="A12967" s="41" t="s">
        <v>120</v>
      </c>
      <c r="B12967" s="46">
        <v>45852</v>
      </c>
      <c r="C12967" s="8" t="s">
        <v>13</v>
      </c>
      <c r="D12967" s="8" t="s">
        <v>14</v>
      </c>
      <c r="E12967" s="8" t="s">
        <v>14</v>
      </c>
      <c r="F12967" s="9">
        <f t="shared" si="774"/>
        <v>-900000</v>
      </c>
      <c r="G12967" s="9">
        <v>-9</v>
      </c>
      <c r="H12967" s="10">
        <v>-974034</v>
      </c>
      <c r="I12967" s="11">
        <f t="shared" si="775"/>
        <v>11911726612.51708</v>
      </c>
      <c r="J12967" s="11">
        <f t="shared" si="776"/>
        <v>114643</v>
      </c>
      <c r="K12967" s="11">
        <f t="shared" si="777"/>
        <v>103902.78178795984</v>
      </c>
      <c r="L12967" s="12">
        <f t="shared" si="778"/>
        <v>38908.963908361387</v>
      </c>
      <c r="M12967" s="11">
        <f>COUNTIF(E$2:$E12967,E12967)</f>
        <v>2608</v>
      </c>
      <c r="O12967" t="str">
        <f t="shared" si="779"/>
        <v/>
      </c>
    </row>
    <row r="12968" spans="1:15" hidden="1">
      <c r="A12968" s="41" t="s">
        <v>120</v>
      </c>
      <c r="B12968" s="46">
        <v>45852</v>
      </c>
      <c r="C12968" s="8" t="s">
        <v>13</v>
      </c>
      <c r="D12968" s="8" t="s">
        <v>14</v>
      </c>
      <c r="E12968" s="8" t="s">
        <v>14</v>
      </c>
      <c r="F12968" s="9">
        <f t="shared" si="774"/>
        <v>-18400000</v>
      </c>
      <c r="G12968" s="9">
        <v>-184</v>
      </c>
      <c r="H12968" s="10">
        <v>-19913584</v>
      </c>
      <c r="I12968" s="11">
        <f t="shared" si="775"/>
        <v>11892608500.668097</v>
      </c>
      <c r="J12968" s="11">
        <f t="shared" si="776"/>
        <v>114459</v>
      </c>
      <c r="K12968" s="11">
        <f t="shared" si="777"/>
        <v>103902.78178795984</v>
      </c>
      <c r="L12968" s="12">
        <f t="shared" si="778"/>
        <v>795472.15101538971</v>
      </c>
      <c r="M12968" s="11">
        <f>COUNTIF(E$2:$E12968,E12968)</f>
        <v>2609</v>
      </c>
      <c r="O12968" t="str">
        <f t="shared" si="779"/>
        <v/>
      </c>
    </row>
    <row r="12969" spans="1:15" hidden="1">
      <c r="A12969" s="41" t="s">
        <v>120</v>
      </c>
      <c r="B12969" s="46">
        <v>45852</v>
      </c>
      <c r="C12969" s="8" t="s">
        <v>13</v>
      </c>
      <c r="D12969" s="8" t="s">
        <v>14</v>
      </c>
      <c r="E12969" s="8" t="s">
        <v>14</v>
      </c>
      <c r="F12969" s="9">
        <f t="shared" si="774"/>
        <v>-900000</v>
      </c>
      <c r="G12969" s="9">
        <v>-9</v>
      </c>
      <c r="H12969" s="10">
        <v>-974034</v>
      </c>
      <c r="I12969" s="11">
        <f t="shared" si="775"/>
        <v>11891673375.632006</v>
      </c>
      <c r="J12969" s="11">
        <f t="shared" si="776"/>
        <v>114450</v>
      </c>
      <c r="K12969" s="11">
        <f t="shared" si="777"/>
        <v>103902.78178795984</v>
      </c>
      <c r="L12969" s="12">
        <f t="shared" si="778"/>
        <v>38908.963908361387</v>
      </c>
      <c r="M12969" s="11">
        <f>COUNTIF(E$2:$E12969,E12969)</f>
        <v>2610</v>
      </c>
      <c r="O12969" t="str">
        <f t="shared" si="779"/>
        <v/>
      </c>
    </row>
    <row r="12970" spans="1:15" hidden="1">
      <c r="A12970" s="41" t="s">
        <v>120</v>
      </c>
      <c r="B12970" s="46">
        <v>45852</v>
      </c>
      <c r="C12970" s="8" t="s">
        <v>13</v>
      </c>
      <c r="D12970" s="8" t="s">
        <v>14</v>
      </c>
      <c r="E12970" s="8" t="s">
        <v>14</v>
      </c>
      <c r="F12970" s="9">
        <f t="shared" si="774"/>
        <v>-5000000</v>
      </c>
      <c r="G12970" s="9">
        <v>-50</v>
      </c>
      <c r="H12970" s="10">
        <v>-5411300</v>
      </c>
      <c r="I12970" s="11">
        <f t="shared" si="775"/>
        <v>11886478236.542608</v>
      </c>
      <c r="J12970" s="11">
        <f t="shared" si="776"/>
        <v>114400</v>
      </c>
      <c r="K12970" s="11">
        <f t="shared" si="777"/>
        <v>103902.78178795984</v>
      </c>
      <c r="L12970" s="12">
        <f t="shared" si="778"/>
        <v>216160.91060200799</v>
      </c>
      <c r="M12970" s="11">
        <f>COUNTIF(E$2:$E12970,E12970)</f>
        <v>2611</v>
      </c>
      <c r="O12970" t="str">
        <f t="shared" si="779"/>
        <v/>
      </c>
    </row>
    <row r="12971" spans="1:15" hidden="1">
      <c r="A12971" s="41" t="s">
        <v>120</v>
      </c>
      <c r="B12971" s="46">
        <v>45852</v>
      </c>
      <c r="C12971" s="8" t="s">
        <v>13</v>
      </c>
      <c r="D12971" s="8" t="s">
        <v>14</v>
      </c>
      <c r="E12971" s="8" t="s">
        <v>14</v>
      </c>
      <c r="F12971" s="9">
        <f t="shared" ref="F12971:F13034" si="780">100000*G12971</f>
        <v>-18400000</v>
      </c>
      <c r="G12971" s="9">
        <v>-184</v>
      </c>
      <c r="H12971" s="10">
        <v>-19913584</v>
      </c>
      <c r="I12971" s="11">
        <f t="shared" ref="I12971:I13034" si="781">IF(H12971&gt;=0,IF(M12971=1,H12971,SUMIFS(I:I,E:E,E12971,M:M,M12971-1)+H12971),SUMIFS(I:I,E:E,E12971,M:M,M12971-1)+K12971*G12971)</f>
        <v>11867360124.693624</v>
      </c>
      <c r="J12971" s="11">
        <f t="shared" ref="J12971:J13034" si="782">IF(M12971=1,G12971,SUMIFS($J:$J,$E:$E,E12971,$M:$M,M12971-1)+G12971)</f>
        <v>114216</v>
      </c>
      <c r="K12971" s="11">
        <f t="shared" ref="K12971:K13034" si="783">IF(H12971&gt;=0,I12971/J12971,SUMIFS($K:$K,$E:$E,E12971,$M:$M,M12971-1))</f>
        <v>103902.78178795984</v>
      </c>
      <c r="L12971" s="12">
        <f t="shared" si="778"/>
        <v>795472.15101538971</v>
      </c>
      <c r="M12971" s="11">
        <f>COUNTIF(E$2:$E12971,E12971)</f>
        <v>2612</v>
      </c>
      <c r="O12971" t="str">
        <f t="shared" si="779"/>
        <v/>
      </c>
    </row>
    <row r="12972" spans="1:15" hidden="1">
      <c r="A12972" s="41" t="s">
        <v>120</v>
      </c>
      <c r="B12972" s="46">
        <v>45852</v>
      </c>
      <c r="C12972" s="8" t="s">
        <v>13</v>
      </c>
      <c r="D12972" s="8" t="s">
        <v>14</v>
      </c>
      <c r="E12972" s="8" t="s">
        <v>14</v>
      </c>
      <c r="F12972" s="9">
        <f t="shared" si="780"/>
        <v>900000</v>
      </c>
      <c r="G12972" s="9">
        <v>9</v>
      </c>
      <c r="H12972" s="10">
        <v>974061</v>
      </c>
      <c r="I12972" s="11">
        <f t="shared" si="781"/>
        <v>11868334185.693624</v>
      </c>
      <c r="J12972" s="11">
        <f t="shared" si="782"/>
        <v>114225</v>
      </c>
      <c r="K12972" s="11">
        <f t="shared" si="783"/>
        <v>103903.12265873166</v>
      </c>
      <c r="L12972" s="12">
        <f t="shared" si="778"/>
        <v>0</v>
      </c>
      <c r="M12972" s="11">
        <f>COUNTIF(E$2:$E12972,E12972)</f>
        <v>2613</v>
      </c>
      <c r="O12972" t="str">
        <f t="shared" si="779"/>
        <v/>
      </c>
    </row>
    <row r="12973" spans="1:15" hidden="1">
      <c r="A12973" s="41" t="s">
        <v>120</v>
      </c>
      <c r="B12973" s="46">
        <v>45852</v>
      </c>
      <c r="C12973" s="8" t="s">
        <v>13</v>
      </c>
      <c r="D12973" s="8" t="s">
        <v>14</v>
      </c>
      <c r="E12973" s="8" t="s">
        <v>14</v>
      </c>
      <c r="F12973" s="9">
        <f t="shared" si="780"/>
        <v>-11000000</v>
      </c>
      <c r="G12973" s="9">
        <v>-110</v>
      </c>
      <c r="H12973" s="10">
        <v>-11904860</v>
      </c>
      <c r="I12973" s="11">
        <f t="shared" si="781"/>
        <v>11856904842.201164</v>
      </c>
      <c r="J12973" s="11">
        <f t="shared" si="782"/>
        <v>114115</v>
      </c>
      <c r="K12973" s="11">
        <f t="shared" si="783"/>
        <v>103903.12265873166</v>
      </c>
      <c r="L12973" s="12">
        <f t="shared" si="778"/>
        <v>475516.50753951631</v>
      </c>
      <c r="M12973" s="11">
        <f>COUNTIF(E$2:$E12973,E12973)</f>
        <v>2614</v>
      </c>
      <c r="O12973" t="str">
        <f t="shared" si="779"/>
        <v/>
      </c>
    </row>
    <row r="12974" spans="1:15" hidden="1">
      <c r="A12974" s="41" t="s">
        <v>120</v>
      </c>
      <c r="B12974" s="46">
        <v>45852</v>
      </c>
      <c r="C12974" s="8" t="s">
        <v>13</v>
      </c>
      <c r="D12974" s="8" t="s">
        <v>14</v>
      </c>
      <c r="E12974" s="8" t="s">
        <v>14</v>
      </c>
      <c r="F12974" s="9">
        <f t="shared" si="780"/>
        <v>-4600000</v>
      </c>
      <c r="G12974" s="9">
        <v>-46</v>
      </c>
      <c r="H12974" s="10">
        <v>-4978396</v>
      </c>
      <c r="I12974" s="11">
        <f t="shared" si="781"/>
        <v>11852125298.558863</v>
      </c>
      <c r="J12974" s="11">
        <f t="shared" si="782"/>
        <v>114069</v>
      </c>
      <c r="K12974" s="11">
        <f t="shared" si="783"/>
        <v>103903.12265873166</v>
      </c>
      <c r="L12974" s="12">
        <f t="shared" si="778"/>
        <v>198852.35769834369</v>
      </c>
      <c r="M12974" s="11">
        <f>COUNTIF(E$2:$E12974,E12974)</f>
        <v>2615</v>
      </c>
      <c r="O12974" t="str">
        <f t="shared" si="779"/>
        <v/>
      </c>
    </row>
    <row r="12975" spans="1:15" hidden="1">
      <c r="A12975" s="41" t="s">
        <v>120</v>
      </c>
      <c r="B12975" s="46">
        <v>45852</v>
      </c>
      <c r="C12975" s="8" t="s">
        <v>13</v>
      </c>
      <c r="D12975" s="8" t="s">
        <v>14</v>
      </c>
      <c r="E12975" s="8" t="s">
        <v>14</v>
      </c>
      <c r="F12975" s="9">
        <f t="shared" si="780"/>
        <v>-1800000</v>
      </c>
      <c r="G12975" s="9">
        <v>-18</v>
      </c>
      <c r="H12975" s="10">
        <v>-1948068</v>
      </c>
      <c r="I12975" s="11">
        <f t="shared" si="781"/>
        <v>11850255042.351006</v>
      </c>
      <c r="J12975" s="11">
        <f t="shared" si="782"/>
        <v>114051</v>
      </c>
      <c r="K12975" s="11">
        <f t="shared" si="783"/>
        <v>103903.12265873166</v>
      </c>
      <c r="L12975" s="12">
        <f t="shared" si="778"/>
        <v>77811.792142830091</v>
      </c>
      <c r="M12975" s="11">
        <f>COUNTIF(E$2:$E12975,E12975)</f>
        <v>2616</v>
      </c>
      <c r="O12975" t="str">
        <f t="shared" si="779"/>
        <v/>
      </c>
    </row>
    <row r="12976" spans="1:15" hidden="1">
      <c r="A12976" s="41" t="s">
        <v>120</v>
      </c>
      <c r="B12976" s="46">
        <v>45852</v>
      </c>
      <c r="C12976" s="8" t="s">
        <v>13</v>
      </c>
      <c r="D12976" s="8" t="s">
        <v>14</v>
      </c>
      <c r="E12976" s="8" t="s">
        <v>14</v>
      </c>
      <c r="F12976" s="9">
        <f t="shared" si="780"/>
        <v>-3400000</v>
      </c>
      <c r="G12976" s="9">
        <v>-34</v>
      </c>
      <c r="H12976" s="10">
        <v>-3679684</v>
      </c>
      <c r="I12976" s="11">
        <f t="shared" si="781"/>
        <v>11846722336.180609</v>
      </c>
      <c r="J12976" s="11">
        <f t="shared" si="782"/>
        <v>114017</v>
      </c>
      <c r="K12976" s="11">
        <f t="shared" si="783"/>
        <v>103903.12265873166</v>
      </c>
      <c r="L12976" s="12">
        <f t="shared" si="778"/>
        <v>146977.82960312348</v>
      </c>
      <c r="M12976" s="11">
        <f>COUNTIF(E$2:$E12976,E12976)</f>
        <v>2617</v>
      </c>
      <c r="O12976" t="str">
        <f t="shared" si="779"/>
        <v/>
      </c>
    </row>
    <row r="12977" spans="1:15" hidden="1">
      <c r="A12977" s="41" t="s">
        <v>120</v>
      </c>
      <c r="B12977" s="46">
        <v>45852</v>
      </c>
      <c r="C12977" s="8" t="s">
        <v>13</v>
      </c>
      <c r="D12977" s="8" t="s">
        <v>14</v>
      </c>
      <c r="E12977" s="8" t="s">
        <v>14</v>
      </c>
      <c r="F12977" s="9">
        <f t="shared" si="780"/>
        <v>-46100000</v>
      </c>
      <c r="G12977" s="9">
        <v>-461</v>
      </c>
      <c r="H12977" s="10">
        <v>-49892186</v>
      </c>
      <c r="I12977" s="11">
        <f t="shared" si="781"/>
        <v>11798822996.634933</v>
      </c>
      <c r="J12977" s="11">
        <f t="shared" si="782"/>
        <v>113556</v>
      </c>
      <c r="K12977" s="11">
        <f t="shared" si="783"/>
        <v>103903.12265873166</v>
      </c>
      <c r="L12977" s="12">
        <f t="shared" ref="L12977:L13040" si="784">IF(G12977&lt;0,K12977*G12977-H12977,0)</f>
        <v>1992846.4543246999</v>
      </c>
      <c r="M12977" s="11">
        <f>COUNTIF(E$2:$E12977,E12977)</f>
        <v>2618</v>
      </c>
      <c r="O12977" t="str">
        <f t="shared" si="779"/>
        <v/>
      </c>
    </row>
    <row r="12978" spans="1:15" hidden="1">
      <c r="A12978" s="41" t="s">
        <v>120</v>
      </c>
      <c r="B12978" s="46">
        <v>45852</v>
      </c>
      <c r="C12978" s="8" t="s">
        <v>13</v>
      </c>
      <c r="D12978" s="8" t="s">
        <v>14</v>
      </c>
      <c r="E12978" s="8" t="s">
        <v>14</v>
      </c>
      <c r="F12978" s="9">
        <f t="shared" si="780"/>
        <v>-92300000</v>
      </c>
      <c r="G12978" s="9">
        <v>-923</v>
      </c>
      <c r="H12978" s="10">
        <v>-99892598</v>
      </c>
      <c r="I12978" s="11">
        <f t="shared" si="781"/>
        <v>11702920414.420923</v>
      </c>
      <c r="J12978" s="11">
        <f t="shared" si="782"/>
        <v>112633</v>
      </c>
      <c r="K12978" s="11">
        <f t="shared" si="783"/>
        <v>103903.12265873166</v>
      </c>
      <c r="L12978" s="12">
        <f t="shared" si="784"/>
        <v>3990015.7859906703</v>
      </c>
      <c r="M12978" s="11">
        <f>COUNTIF(E$2:$E12978,E12978)</f>
        <v>2619</v>
      </c>
      <c r="O12978" t="str">
        <f t="shared" si="779"/>
        <v/>
      </c>
    </row>
    <row r="12979" spans="1:15" hidden="1">
      <c r="A12979" s="41" t="s">
        <v>120</v>
      </c>
      <c r="B12979" s="46">
        <v>45852</v>
      </c>
      <c r="C12979" s="8" t="s">
        <v>13</v>
      </c>
      <c r="D12979" s="8" t="s">
        <v>14</v>
      </c>
      <c r="E12979" s="8" t="s">
        <v>14</v>
      </c>
      <c r="F12979" s="9">
        <f t="shared" si="780"/>
        <v>-46100000</v>
      </c>
      <c r="G12979" s="9">
        <v>-461</v>
      </c>
      <c r="H12979" s="10">
        <v>-49892186</v>
      </c>
      <c r="I12979" s="11">
        <f t="shared" si="781"/>
        <v>11655021074.875248</v>
      </c>
      <c r="J12979" s="11">
        <f t="shared" si="782"/>
        <v>112172</v>
      </c>
      <c r="K12979" s="11">
        <f t="shared" si="783"/>
        <v>103903.12265873166</v>
      </c>
      <c r="L12979" s="12">
        <f t="shared" si="784"/>
        <v>1992846.4543246999</v>
      </c>
      <c r="M12979" s="11">
        <f>COUNTIF(E$2:$E12979,E12979)</f>
        <v>2620</v>
      </c>
      <c r="O12979" t="str">
        <f t="shared" si="779"/>
        <v/>
      </c>
    </row>
    <row r="12980" spans="1:15" hidden="1">
      <c r="A12980" s="41" t="s">
        <v>120</v>
      </c>
      <c r="B12980" s="46">
        <v>45852</v>
      </c>
      <c r="C12980" s="8" t="s">
        <v>13</v>
      </c>
      <c r="D12980" s="8" t="s">
        <v>14</v>
      </c>
      <c r="E12980" s="8" t="s">
        <v>14</v>
      </c>
      <c r="F12980" s="9">
        <f t="shared" si="780"/>
        <v>-4700000</v>
      </c>
      <c r="G12980" s="9">
        <v>-47</v>
      </c>
      <c r="H12980" s="10">
        <v>-5086622</v>
      </c>
      <c r="I12980" s="11">
        <f t="shared" si="781"/>
        <v>11650137628.110287</v>
      </c>
      <c r="J12980" s="11">
        <f t="shared" si="782"/>
        <v>112125</v>
      </c>
      <c r="K12980" s="11">
        <f t="shared" si="783"/>
        <v>103903.12265873166</v>
      </c>
      <c r="L12980" s="12">
        <f t="shared" si="784"/>
        <v>203175.23503961228</v>
      </c>
      <c r="M12980" s="11">
        <f>COUNTIF(E$2:$E12980,E12980)</f>
        <v>2621</v>
      </c>
      <c r="O12980" t="str">
        <f t="shared" si="779"/>
        <v/>
      </c>
    </row>
    <row r="12981" spans="1:15" hidden="1">
      <c r="A12981" s="41" t="s">
        <v>120</v>
      </c>
      <c r="B12981" s="46">
        <v>45852</v>
      </c>
      <c r="C12981" s="8" t="s">
        <v>13</v>
      </c>
      <c r="D12981" s="8" t="s">
        <v>14</v>
      </c>
      <c r="E12981" s="8" t="s">
        <v>14</v>
      </c>
      <c r="F12981" s="9">
        <f t="shared" si="780"/>
        <v>-4100000</v>
      </c>
      <c r="G12981" s="9">
        <v>-41</v>
      </c>
      <c r="H12981" s="10">
        <v>-4437266</v>
      </c>
      <c r="I12981" s="11">
        <f t="shared" si="781"/>
        <v>11645877600.081278</v>
      </c>
      <c r="J12981" s="11">
        <f t="shared" si="782"/>
        <v>112084</v>
      </c>
      <c r="K12981" s="11">
        <f t="shared" si="783"/>
        <v>103903.12265873166</v>
      </c>
      <c r="L12981" s="12">
        <f t="shared" si="784"/>
        <v>177237.9709920017</v>
      </c>
      <c r="M12981" s="11">
        <f>COUNTIF(E$2:$E12981,E12981)</f>
        <v>2622</v>
      </c>
      <c r="O12981" t="str">
        <f t="shared" si="779"/>
        <v/>
      </c>
    </row>
    <row r="12982" spans="1:15" hidden="1">
      <c r="A12982" s="41" t="s">
        <v>120</v>
      </c>
      <c r="B12982" s="46">
        <v>45852</v>
      </c>
      <c r="C12982" s="8" t="s">
        <v>13</v>
      </c>
      <c r="D12982" s="8" t="s">
        <v>46</v>
      </c>
      <c r="E12982" s="8" t="s">
        <v>46</v>
      </c>
      <c r="F12982" s="9">
        <f t="shared" si="780"/>
        <v>1600000</v>
      </c>
      <c r="G12982" s="9">
        <v>16</v>
      </c>
      <c r="H12982" s="10">
        <v>1652176</v>
      </c>
      <c r="I12982" s="11">
        <f t="shared" si="781"/>
        <v>1627145237.2126772</v>
      </c>
      <c r="J12982" s="11">
        <f t="shared" si="782"/>
        <v>15553</v>
      </c>
      <c r="K12982" s="11">
        <f t="shared" si="783"/>
        <v>104619.38129059842</v>
      </c>
      <c r="L12982" s="12">
        <f t="shared" si="784"/>
        <v>0</v>
      </c>
      <c r="M12982" s="11">
        <f>COUNTIF(E$2:$E12982,E12982)</f>
        <v>3835</v>
      </c>
      <c r="O12982" t="str">
        <f t="shared" si="779"/>
        <v/>
      </c>
    </row>
    <row r="12983" spans="1:15" hidden="1">
      <c r="A12983" s="41" t="s">
        <v>120</v>
      </c>
      <c r="B12983" s="46">
        <v>45852</v>
      </c>
      <c r="C12983" s="8" t="s">
        <v>13</v>
      </c>
      <c r="D12983" s="8" t="s">
        <v>46</v>
      </c>
      <c r="E12983" s="8" t="s">
        <v>46</v>
      </c>
      <c r="F12983" s="9">
        <f t="shared" si="780"/>
        <v>9100000</v>
      </c>
      <c r="G12983" s="9">
        <v>91</v>
      </c>
      <c r="H12983" s="10">
        <v>9413677</v>
      </c>
      <c r="I12983" s="11">
        <f t="shared" si="781"/>
        <v>1636558914.2126772</v>
      </c>
      <c r="J12983" s="11">
        <f t="shared" si="782"/>
        <v>15644</v>
      </c>
      <c r="K12983" s="11">
        <f t="shared" si="783"/>
        <v>104612.56163466359</v>
      </c>
      <c r="L12983" s="12">
        <f t="shared" si="784"/>
        <v>0</v>
      </c>
      <c r="M12983" s="11">
        <f>COUNTIF(E$2:$E12983,E12983)</f>
        <v>3836</v>
      </c>
      <c r="O12983" t="str">
        <f t="shared" si="779"/>
        <v/>
      </c>
    </row>
    <row r="12984" spans="1:15" hidden="1">
      <c r="A12984" s="41" t="s">
        <v>120</v>
      </c>
      <c r="B12984" s="46">
        <v>45852</v>
      </c>
      <c r="C12984" s="8" t="s">
        <v>13</v>
      </c>
      <c r="D12984" s="8" t="s">
        <v>46</v>
      </c>
      <c r="E12984" s="8" t="s">
        <v>46</v>
      </c>
      <c r="F12984" s="9">
        <f t="shared" si="780"/>
        <v>9100000</v>
      </c>
      <c r="G12984" s="9">
        <v>91</v>
      </c>
      <c r="H12984" s="10">
        <v>9437610</v>
      </c>
      <c r="I12984" s="11">
        <f t="shared" si="781"/>
        <v>1645996524.2126772</v>
      </c>
      <c r="J12984" s="11">
        <f t="shared" si="782"/>
        <v>15735</v>
      </c>
      <c r="K12984" s="11">
        <f t="shared" si="783"/>
        <v>104607.34186289654</v>
      </c>
      <c r="L12984" s="12">
        <f t="shared" si="784"/>
        <v>0</v>
      </c>
      <c r="M12984" s="11">
        <f>COUNTIF(E$2:$E12984,E12984)</f>
        <v>3837</v>
      </c>
      <c r="O12984" t="str">
        <f t="shared" si="779"/>
        <v/>
      </c>
    </row>
    <row r="12985" spans="1:15" hidden="1">
      <c r="A12985" s="41" t="s">
        <v>120</v>
      </c>
      <c r="B12985" s="46">
        <v>45852</v>
      </c>
      <c r="C12985" s="8" t="s">
        <v>13</v>
      </c>
      <c r="D12985" s="8" t="s">
        <v>46</v>
      </c>
      <c r="E12985" s="8" t="s">
        <v>46</v>
      </c>
      <c r="F12985" s="9">
        <f t="shared" si="780"/>
        <v>9200000</v>
      </c>
      <c r="G12985" s="9">
        <v>92</v>
      </c>
      <c r="H12985" s="10">
        <v>9556960</v>
      </c>
      <c r="I12985" s="11">
        <f t="shared" si="781"/>
        <v>1655553484.2126772</v>
      </c>
      <c r="J12985" s="11">
        <f t="shared" si="782"/>
        <v>15827</v>
      </c>
      <c r="K12985" s="11">
        <f t="shared" si="783"/>
        <v>104603.11393268954</v>
      </c>
      <c r="L12985" s="12">
        <f t="shared" si="784"/>
        <v>0</v>
      </c>
      <c r="M12985" s="11">
        <f>COUNTIF(E$2:$E12985,E12985)</f>
        <v>3838</v>
      </c>
      <c r="O12985" t="str">
        <f t="shared" si="779"/>
        <v/>
      </c>
    </row>
    <row r="12986" spans="1:15" hidden="1">
      <c r="A12986" s="41" t="s">
        <v>120</v>
      </c>
      <c r="B12986" s="46">
        <v>45852</v>
      </c>
      <c r="C12986" s="8" t="s">
        <v>13</v>
      </c>
      <c r="D12986" s="8" t="s">
        <v>90</v>
      </c>
      <c r="E12986" s="8" t="s">
        <v>90</v>
      </c>
      <c r="F12986" s="9">
        <f t="shared" si="780"/>
        <v>9600000</v>
      </c>
      <c r="G12986" s="9">
        <v>96</v>
      </c>
      <c r="H12986" s="10">
        <v>10440288</v>
      </c>
      <c r="I12986" s="11">
        <f t="shared" si="781"/>
        <v>5861761759.24438</v>
      </c>
      <c r="J12986" s="11">
        <f t="shared" si="782"/>
        <v>55233</v>
      </c>
      <c r="K12986" s="11">
        <f t="shared" si="783"/>
        <v>106127.89019688194</v>
      </c>
      <c r="L12986" s="12">
        <f t="shared" si="784"/>
        <v>0</v>
      </c>
      <c r="M12986" s="11">
        <f>COUNTIF(E$2:$E12986,E12986)</f>
        <v>1898</v>
      </c>
      <c r="O12986" t="str">
        <f t="shared" si="779"/>
        <v/>
      </c>
    </row>
    <row r="12987" spans="1:15" hidden="1">
      <c r="A12987" s="41" t="s">
        <v>120</v>
      </c>
      <c r="B12987" s="46">
        <v>45852</v>
      </c>
      <c r="C12987" s="8" t="s">
        <v>13</v>
      </c>
      <c r="D12987" s="8" t="s">
        <v>48</v>
      </c>
      <c r="E12987" s="8" t="s">
        <v>48</v>
      </c>
      <c r="F12987" s="9">
        <f t="shared" si="780"/>
        <v>9000000</v>
      </c>
      <c r="G12987" s="9">
        <v>90</v>
      </c>
      <c r="H12987" s="10">
        <v>9969390</v>
      </c>
      <c r="I12987" s="11">
        <f t="shared" si="781"/>
        <v>11357104431.022198</v>
      </c>
      <c r="J12987" s="11">
        <f t="shared" si="782"/>
        <v>106429</v>
      </c>
      <c r="K12987" s="11">
        <f t="shared" si="783"/>
        <v>106710.61863798587</v>
      </c>
      <c r="L12987" s="12">
        <f t="shared" si="784"/>
        <v>0</v>
      </c>
      <c r="M12987" s="11">
        <f>COUNTIF(E$2:$E12987,E12987)</f>
        <v>648</v>
      </c>
      <c r="O12987" t="str">
        <f t="shared" si="779"/>
        <v/>
      </c>
    </row>
    <row r="12988" spans="1:15" hidden="1">
      <c r="A12988" s="41" t="s">
        <v>120</v>
      </c>
      <c r="B12988" s="46">
        <v>45852</v>
      </c>
      <c r="C12988" s="8" t="s">
        <v>13</v>
      </c>
      <c r="D12988" s="8" t="s">
        <v>48</v>
      </c>
      <c r="E12988" s="8" t="s">
        <v>48</v>
      </c>
      <c r="F12988" s="9">
        <f t="shared" si="780"/>
        <v>3200000</v>
      </c>
      <c r="G12988" s="9">
        <v>32</v>
      </c>
      <c r="H12988" s="10">
        <v>3545152</v>
      </c>
      <c r="I12988" s="11">
        <f t="shared" si="781"/>
        <v>11360649583.022198</v>
      </c>
      <c r="J12988" s="11">
        <f t="shared" si="782"/>
        <v>106461</v>
      </c>
      <c r="K12988" s="11">
        <f t="shared" si="783"/>
        <v>106711.84361430194</v>
      </c>
      <c r="L12988" s="12">
        <f t="shared" si="784"/>
        <v>0</v>
      </c>
      <c r="M12988" s="11">
        <f>COUNTIF(E$2:$E12988,E12988)</f>
        <v>649</v>
      </c>
      <c r="O12988" t="str">
        <f t="shared" ref="O12988:O13051" si="785">IF(M12988=_xlfn.MAXIFS(M:M,D:D,D12988),"X","")</f>
        <v/>
      </c>
    </row>
    <row r="12989" spans="1:15" hidden="1">
      <c r="A12989" s="41" t="s">
        <v>120</v>
      </c>
      <c r="B12989" s="46">
        <v>45852</v>
      </c>
      <c r="C12989" s="8" t="s">
        <v>13</v>
      </c>
      <c r="D12989" s="8" t="s">
        <v>90</v>
      </c>
      <c r="E12989" s="8" t="s">
        <v>90</v>
      </c>
      <c r="F12989" s="9">
        <f t="shared" si="780"/>
        <v>3700000</v>
      </c>
      <c r="G12989" s="9">
        <v>37</v>
      </c>
      <c r="H12989" s="10">
        <v>4019606</v>
      </c>
      <c r="I12989" s="11">
        <f t="shared" si="781"/>
        <v>5865781365.24438</v>
      </c>
      <c r="J12989" s="11">
        <f t="shared" si="782"/>
        <v>55270</v>
      </c>
      <c r="K12989" s="11">
        <f t="shared" si="783"/>
        <v>106129.5705671138</v>
      </c>
      <c r="L12989" s="12">
        <f t="shared" si="784"/>
        <v>0</v>
      </c>
      <c r="M12989" s="11">
        <f>COUNTIF(E$2:$E12989,E12989)</f>
        <v>1899</v>
      </c>
      <c r="O12989" t="str">
        <f t="shared" si="785"/>
        <v/>
      </c>
    </row>
    <row r="12990" spans="1:15" hidden="1">
      <c r="A12990" s="41" t="s">
        <v>120</v>
      </c>
      <c r="B12990" s="46">
        <v>45852</v>
      </c>
      <c r="C12990" s="8" t="s">
        <v>13</v>
      </c>
      <c r="D12990" s="8" t="s">
        <v>46</v>
      </c>
      <c r="E12990" s="8" t="s">
        <v>46</v>
      </c>
      <c r="F12990" s="9">
        <f t="shared" si="780"/>
        <v>2600000</v>
      </c>
      <c r="G12990" s="9">
        <v>26</v>
      </c>
      <c r="H12990" s="10">
        <v>2713568</v>
      </c>
      <c r="I12990" s="11">
        <f t="shared" si="781"/>
        <v>1658267052.2126772</v>
      </c>
      <c r="J12990" s="11">
        <f t="shared" si="782"/>
        <v>15853</v>
      </c>
      <c r="K12990" s="11">
        <f t="shared" si="783"/>
        <v>104602.72832982257</v>
      </c>
      <c r="L12990" s="12">
        <f t="shared" si="784"/>
        <v>0</v>
      </c>
      <c r="M12990" s="11">
        <f>COUNTIF(E$2:$E12990,E12990)</f>
        <v>3839</v>
      </c>
      <c r="O12990" t="str">
        <f t="shared" si="785"/>
        <v/>
      </c>
    </row>
    <row r="12991" spans="1:15" hidden="1">
      <c r="A12991" s="41" t="s">
        <v>120</v>
      </c>
      <c r="B12991" s="46">
        <v>45852</v>
      </c>
      <c r="C12991" s="8" t="s">
        <v>13</v>
      </c>
      <c r="D12991" s="8" t="s">
        <v>14</v>
      </c>
      <c r="E12991" s="8" t="s">
        <v>14</v>
      </c>
      <c r="F12991" s="9">
        <f t="shared" si="780"/>
        <v>-900000</v>
      </c>
      <c r="G12991" s="9">
        <v>-9</v>
      </c>
      <c r="H12991" s="10">
        <v>-974034</v>
      </c>
      <c r="I12991" s="11">
        <f t="shared" si="781"/>
        <v>11644942471.977348</v>
      </c>
      <c r="J12991" s="11">
        <f t="shared" si="782"/>
        <v>112075</v>
      </c>
      <c r="K12991" s="11">
        <f t="shared" si="783"/>
        <v>103903.12265873166</v>
      </c>
      <c r="L12991" s="12">
        <f t="shared" si="784"/>
        <v>38905.896071415045</v>
      </c>
      <c r="M12991" s="11">
        <f>COUNTIF(E$2:$E12991,E12991)</f>
        <v>2623</v>
      </c>
      <c r="O12991" t="str">
        <f t="shared" si="785"/>
        <v/>
      </c>
    </row>
    <row r="12992" spans="1:15" hidden="1">
      <c r="A12992" s="41" t="s">
        <v>120</v>
      </c>
      <c r="B12992" s="46">
        <v>45852</v>
      </c>
      <c r="C12992" s="8" t="s">
        <v>13</v>
      </c>
      <c r="D12992" s="8" t="s">
        <v>14</v>
      </c>
      <c r="E12992" s="8" t="s">
        <v>14</v>
      </c>
      <c r="F12992" s="9">
        <f t="shared" si="780"/>
        <v>-28300000</v>
      </c>
      <c r="G12992" s="9">
        <v>-283</v>
      </c>
      <c r="H12992" s="10">
        <v>-30627958</v>
      </c>
      <c r="I12992" s="11">
        <f t="shared" si="781"/>
        <v>11615537888.264927</v>
      </c>
      <c r="J12992" s="11">
        <f t="shared" si="782"/>
        <v>111792</v>
      </c>
      <c r="K12992" s="11">
        <f t="shared" si="783"/>
        <v>103903.12265873166</v>
      </c>
      <c r="L12992" s="12">
        <f t="shared" si="784"/>
        <v>1223374.2875789404</v>
      </c>
      <c r="M12992" s="11">
        <f>COUNTIF(E$2:$E12992,E12992)</f>
        <v>2624</v>
      </c>
      <c r="O12992" t="str">
        <f t="shared" si="785"/>
        <v/>
      </c>
    </row>
    <row r="12993" spans="1:15" hidden="1">
      <c r="A12993" s="41" t="s">
        <v>120</v>
      </c>
      <c r="B12993" s="46">
        <v>45852</v>
      </c>
      <c r="C12993" s="8" t="s">
        <v>13</v>
      </c>
      <c r="D12993" s="8" t="s">
        <v>14</v>
      </c>
      <c r="E12993" s="8" t="s">
        <v>14</v>
      </c>
      <c r="F12993" s="9">
        <f t="shared" si="780"/>
        <v>10100000</v>
      </c>
      <c r="G12993" s="9">
        <v>101</v>
      </c>
      <c r="H12993" s="10">
        <v>10924261</v>
      </c>
      <c r="I12993" s="11">
        <f t="shared" si="781"/>
        <v>11626462149.264927</v>
      </c>
      <c r="J12993" s="11">
        <f t="shared" si="782"/>
        <v>111893</v>
      </c>
      <c r="K12993" s="11">
        <f t="shared" si="783"/>
        <v>103906.96602347713</v>
      </c>
      <c r="L12993" s="12">
        <f t="shared" si="784"/>
        <v>0</v>
      </c>
      <c r="M12993" s="11">
        <f>COUNTIF(E$2:$E12993,E12993)</f>
        <v>2625</v>
      </c>
      <c r="O12993" t="str">
        <f t="shared" si="785"/>
        <v/>
      </c>
    </row>
    <row r="12994" spans="1:15" hidden="1">
      <c r="A12994" s="41" t="s">
        <v>120</v>
      </c>
      <c r="B12994" s="46">
        <v>45852</v>
      </c>
      <c r="C12994" s="8" t="s">
        <v>13</v>
      </c>
      <c r="D12994" s="8" t="s">
        <v>14</v>
      </c>
      <c r="E12994" s="8" t="s">
        <v>14</v>
      </c>
      <c r="F12994" s="9">
        <f t="shared" si="780"/>
        <v>-1800000</v>
      </c>
      <c r="G12994" s="9">
        <v>-18</v>
      </c>
      <c r="H12994" s="10">
        <v>-1948068</v>
      </c>
      <c r="I12994" s="11">
        <f t="shared" si="781"/>
        <v>11624591823.876505</v>
      </c>
      <c r="J12994" s="11">
        <f t="shared" si="782"/>
        <v>111875</v>
      </c>
      <c r="K12994" s="11">
        <f t="shared" si="783"/>
        <v>103906.96602347713</v>
      </c>
      <c r="L12994" s="12">
        <f t="shared" si="784"/>
        <v>77742.611577411648</v>
      </c>
      <c r="M12994" s="11">
        <f>COUNTIF(E$2:$E12994,E12994)</f>
        <v>2626</v>
      </c>
      <c r="O12994" t="str">
        <f t="shared" si="785"/>
        <v/>
      </c>
    </row>
    <row r="12995" spans="1:15" hidden="1">
      <c r="A12995" s="41" t="s">
        <v>120</v>
      </c>
      <c r="B12995" s="46">
        <v>45852</v>
      </c>
      <c r="C12995" s="8" t="s">
        <v>13</v>
      </c>
      <c r="D12995" s="8" t="s">
        <v>14</v>
      </c>
      <c r="E12995" s="8" t="s">
        <v>14</v>
      </c>
      <c r="F12995" s="9">
        <f t="shared" si="780"/>
        <v>-9200000</v>
      </c>
      <c r="G12995" s="9">
        <v>-92</v>
      </c>
      <c r="H12995" s="10">
        <v>-9956792</v>
      </c>
      <c r="I12995" s="11">
        <f t="shared" si="781"/>
        <v>11615032383.002344</v>
      </c>
      <c r="J12995" s="11">
        <f t="shared" si="782"/>
        <v>111783</v>
      </c>
      <c r="K12995" s="11">
        <f t="shared" si="783"/>
        <v>103906.96602347713</v>
      </c>
      <c r="L12995" s="12">
        <f t="shared" si="784"/>
        <v>397351.12584010325</v>
      </c>
      <c r="M12995" s="11">
        <f>COUNTIF(E$2:$E12995,E12995)</f>
        <v>2627</v>
      </c>
      <c r="O12995" t="str">
        <f t="shared" si="785"/>
        <v/>
      </c>
    </row>
    <row r="12996" spans="1:15" hidden="1">
      <c r="A12996" s="41" t="s">
        <v>120</v>
      </c>
      <c r="B12996" s="46">
        <v>45852</v>
      </c>
      <c r="C12996" s="8" t="s">
        <v>13</v>
      </c>
      <c r="D12996" s="8" t="s">
        <v>46</v>
      </c>
      <c r="E12996" s="8" t="s">
        <v>46</v>
      </c>
      <c r="F12996" s="9">
        <f t="shared" si="780"/>
        <v>167300000</v>
      </c>
      <c r="G12996" s="9">
        <v>1673</v>
      </c>
      <c r="H12996" s="10">
        <v>174627740</v>
      </c>
      <c r="I12996" s="11">
        <f t="shared" si="781"/>
        <v>1832894792.2126772</v>
      </c>
      <c r="J12996" s="11">
        <f t="shared" si="782"/>
        <v>17526</v>
      </c>
      <c r="K12996" s="11">
        <f t="shared" si="783"/>
        <v>104581.46708961984</v>
      </c>
      <c r="L12996" s="12">
        <f t="shared" si="784"/>
        <v>0</v>
      </c>
      <c r="M12996" s="11">
        <f>COUNTIF(E$2:$E12996,E12996)</f>
        <v>3840</v>
      </c>
      <c r="O12996" t="str">
        <f t="shared" si="785"/>
        <v/>
      </c>
    </row>
    <row r="12997" spans="1:15" hidden="1">
      <c r="A12997" s="41" t="s">
        <v>120</v>
      </c>
      <c r="B12997" s="46">
        <v>45852</v>
      </c>
      <c r="C12997" s="8" t="s">
        <v>13</v>
      </c>
      <c r="D12997" s="8" t="s">
        <v>14</v>
      </c>
      <c r="E12997" s="8" t="s">
        <v>14</v>
      </c>
      <c r="F12997" s="9">
        <f t="shared" si="780"/>
        <v>900000</v>
      </c>
      <c r="G12997" s="9">
        <v>9</v>
      </c>
      <c r="H12997" s="10">
        <v>973449</v>
      </c>
      <c r="I12997" s="11">
        <f t="shared" si="781"/>
        <v>11616005832.002344</v>
      </c>
      <c r="J12997" s="11">
        <f t="shared" si="782"/>
        <v>111792</v>
      </c>
      <c r="K12997" s="11">
        <f t="shared" si="783"/>
        <v>103907.30850152376</v>
      </c>
      <c r="L12997" s="12">
        <f t="shared" si="784"/>
        <v>0</v>
      </c>
      <c r="M12997" s="11">
        <f>COUNTIF(E$2:$E12997,E12997)</f>
        <v>2628</v>
      </c>
      <c r="O12997" t="str">
        <f t="shared" si="785"/>
        <v/>
      </c>
    </row>
    <row r="12998" spans="1:15" hidden="1">
      <c r="A12998" s="41" t="s">
        <v>120</v>
      </c>
      <c r="B12998" s="46">
        <v>45852</v>
      </c>
      <c r="C12998" s="8" t="s">
        <v>13</v>
      </c>
      <c r="D12998" s="8" t="s">
        <v>14</v>
      </c>
      <c r="E12998" s="8" t="s">
        <v>14</v>
      </c>
      <c r="F12998" s="9">
        <f t="shared" si="780"/>
        <v>-900000</v>
      </c>
      <c r="G12998" s="9">
        <v>-9</v>
      </c>
      <c r="H12998" s="10">
        <v>-974034</v>
      </c>
      <c r="I12998" s="11">
        <f t="shared" si="781"/>
        <v>11615070666.22583</v>
      </c>
      <c r="J12998" s="11">
        <f t="shared" si="782"/>
        <v>111783</v>
      </c>
      <c r="K12998" s="11">
        <f t="shared" si="783"/>
        <v>103907.30850152376</v>
      </c>
      <c r="L12998" s="12">
        <f t="shared" si="784"/>
        <v>38868.223486286122</v>
      </c>
      <c r="M12998" s="11">
        <f>COUNTIF(E$2:$E12998,E12998)</f>
        <v>2629</v>
      </c>
      <c r="O12998" t="str">
        <f t="shared" si="785"/>
        <v/>
      </c>
    </row>
    <row r="12999" spans="1:15" hidden="1">
      <c r="A12999" s="41" t="s">
        <v>120</v>
      </c>
      <c r="B12999" s="46">
        <v>45852</v>
      </c>
      <c r="C12999" s="8" t="s">
        <v>13</v>
      </c>
      <c r="D12999" s="8" t="s">
        <v>14</v>
      </c>
      <c r="E12999" s="8" t="s">
        <v>14</v>
      </c>
      <c r="F12999" s="9">
        <f t="shared" si="780"/>
        <v>-54400000</v>
      </c>
      <c r="G12999" s="9">
        <v>-544</v>
      </c>
      <c r="H12999" s="10">
        <v>-58874944</v>
      </c>
      <c r="I12999" s="11">
        <f t="shared" si="781"/>
        <v>11558545090.401001</v>
      </c>
      <c r="J12999" s="11">
        <f t="shared" si="782"/>
        <v>111239</v>
      </c>
      <c r="K12999" s="11">
        <f t="shared" si="783"/>
        <v>103907.30850152376</v>
      </c>
      <c r="L12999" s="12">
        <f t="shared" si="784"/>
        <v>2349368.1751710773</v>
      </c>
      <c r="M12999" s="11">
        <f>COUNTIF(E$2:$E12999,E12999)</f>
        <v>2630</v>
      </c>
      <c r="O12999" t="str">
        <f t="shared" si="785"/>
        <v/>
      </c>
    </row>
    <row r="13000" spans="1:15" hidden="1">
      <c r="A13000" s="41" t="s">
        <v>120</v>
      </c>
      <c r="B13000" s="46">
        <v>45852</v>
      </c>
      <c r="C13000" s="8" t="s">
        <v>13</v>
      </c>
      <c r="D13000" s="8" t="s">
        <v>14</v>
      </c>
      <c r="E13000" s="8" t="s">
        <v>14</v>
      </c>
      <c r="F13000" s="9">
        <f t="shared" si="780"/>
        <v>-184700000</v>
      </c>
      <c r="G13000" s="9">
        <v>-1847</v>
      </c>
      <c r="H13000" s="10">
        <v>-199893422</v>
      </c>
      <c r="I13000" s="11">
        <f t="shared" si="781"/>
        <v>11366628291.598686</v>
      </c>
      <c r="J13000" s="11">
        <f t="shared" si="782"/>
        <v>109392</v>
      </c>
      <c r="K13000" s="11">
        <f t="shared" si="783"/>
        <v>103907.30850152376</v>
      </c>
      <c r="L13000" s="12">
        <f t="shared" si="784"/>
        <v>7976623.1976856291</v>
      </c>
      <c r="M13000" s="11">
        <f>COUNTIF(E$2:$E13000,E13000)</f>
        <v>2631</v>
      </c>
      <c r="O13000" t="str">
        <f t="shared" si="785"/>
        <v/>
      </c>
    </row>
    <row r="13001" spans="1:15" hidden="1">
      <c r="A13001" s="41" t="s">
        <v>120</v>
      </c>
      <c r="B13001" s="46">
        <v>45852</v>
      </c>
      <c r="C13001" s="8" t="s">
        <v>13</v>
      </c>
      <c r="D13001" s="8" t="s">
        <v>14</v>
      </c>
      <c r="E13001" s="8" t="s">
        <v>14</v>
      </c>
      <c r="F13001" s="9">
        <f t="shared" si="780"/>
        <v>-4600000</v>
      </c>
      <c r="G13001" s="9">
        <v>-46</v>
      </c>
      <c r="H13001" s="10">
        <v>-4978396</v>
      </c>
      <c r="I13001" s="11">
        <f t="shared" si="781"/>
        <v>11361848555.407616</v>
      </c>
      <c r="J13001" s="11">
        <f t="shared" si="782"/>
        <v>109346</v>
      </c>
      <c r="K13001" s="11">
        <f t="shared" si="783"/>
        <v>103907.30850152376</v>
      </c>
      <c r="L13001" s="12">
        <f t="shared" si="784"/>
        <v>198659.80892990716</v>
      </c>
      <c r="M13001" s="11">
        <f>COUNTIF(E$2:$E13001,E13001)</f>
        <v>2632</v>
      </c>
      <c r="O13001" t="str">
        <f t="shared" si="785"/>
        <v/>
      </c>
    </row>
    <row r="13002" spans="1:15" hidden="1">
      <c r="A13002" s="41" t="s">
        <v>120</v>
      </c>
      <c r="B13002" s="46">
        <v>45852</v>
      </c>
      <c r="C13002" s="8" t="s">
        <v>13</v>
      </c>
      <c r="D13002" s="8" t="s">
        <v>14</v>
      </c>
      <c r="E13002" s="8" t="s">
        <v>14</v>
      </c>
      <c r="F13002" s="9">
        <f t="shared" si="780"/>
        <v>-4600000</v>
      </c>
      <c r="G13002" s="9">
        <v>-46</v>
      </c>
      <c r="H13002" s="10">
        <v>-4978396</v>
      </c>
      <c r="I13002" s="11">
        <f t="shared" si="781"/>
        <v>11357068819.216545</v>
      </c>
      <c r="J13002" s="11">
        <f t="shared" si="782"/>
        <v>109300</v>
      </c>
      <c r="K13002" s="11">
        <f t="shared" si="783"/>
        <v>103907.30850152376</v>
      </c>
      <c r="L13002" s="12">
        <f t="shared" si="784"/>
        <v>198659.80892990716</v>
      </c>
      <c r="M13002" s="11">
        <f>COUNTIF(E$2:$E13002,E13002)</f>
        <v>2633</v>
      </c>
      <c r="O13002" t="str">
        <f t="shared" si="785"/>
        <v/>
      </c>
    </row>
    <row r="13003" spans="1:15" hidden="1">
      <c r="A13003" s="41" t="s">
        <v>120</v>
      </c>
      <c r="B13003" s="46">
        <v>45852</v>
      </c>
      <c r="C13003" s="8" t="s">
        <v>13</v>
      </c>
      <c r="D13003" s="8" t="s">
        <v>14</v>
      </c>
      <c r="E13003" s="8" t="s">
        <v>14</v>
      </c>
      <c r="F13003" s="9">
        <f t="shared" si="780"/>
        <v>-900000</v>
      </c>
      <c r="G13003" s="9">
        <v>-9</v>
      </c>
      <c r="H13003" s="10">
        <v>-974034</v>
      </c>
      <c r="I13003" s="11">
        <f t="shared" si="781"/>
        <v>11356133653.440031</v>
      </c>
      <c r="J13003" s="11">
        <f t="shared" si="782"/>
        <v>109291</v>
      </c>
      <c r="K13003" s="11">
        <f t="shared" si="783"/>
        <v>103907.30850152376</v>
      </c>
      <c r="L13003" s="12">
        <f t="shared" si="784"/>
        <v>38868.223486286122</v>
      </c>
      <c r="M13003" s="11">
        <f>COUNTIF(E$2:$E13003,E13003)</f>
        <v>2634</v>
      </c>
      <c r="O13003" t="str">
        <f t="shared" si="785"/>
        <v/>
      </c>
    </row>
    <row r="13004" spans="1:15" hidden="1">
      <c r="A13004" s="41" t="s">
        <v>120</v>
      </c>
      <c r="B13004" s="46">
        <v>45852</v>
      </c>
      <c r="C13004" s="8" t="s">
        <v>13</v>
      </c>
      <c r="D13004" s="8" t="s">
        <v>14</v>
      </c>
      <c r="E13004" s="8" t="s">
        <v>14</v>
      </c>
      <c r="F13004" s="9">
        <f t="shared" si="780"/>
        <v>-900000</v>
      </c>
      <c r="G13004" s="9">
        <v>-9</v>
      </c>
      <c r="H13004" s="10">
        <v>-974034</v>
      </c>
      <c r="I13004" s="11">
        <f t="shared" si="781"/>
        <v>11355198487.663517</v>
      </c>
      <c r="J13004" s="11">
        <f t="shared" si="782"/>
        <v>109282</v>
      </c>
      <c r="K13004" s="11">
        <f t="shared" si="783"/>
        <v>103907.30850152376</v>
      </c>
      <c r="L13004" s="12">
        <f t="shared" si="784"/>
        <v>38868.223486286122</v>
      </c>
      <c r="M13004" s="11">
        <f>COUNTIF(E$2:$E13004,E13004)</f>
        <v>2635</v>
      </c>
      <c r="O13004" t="str">
        <f t="shared" si="785"/>
        <v/>
      </c>
    </row>
    <row r="13005" spans="1:15" hidden="1">
      <c r="A13005" s="41" t="s">
        <v>120</v>
      </c>
      <c r="B13005" s="46">
        <v>45852</v>
      </c>
      <c r="C13005" s="8" t="s">
        <v>13</v>
      </c>
      <c r="D13005" s="8" t="s">
        <v>14</v>
      </c>
      <c r="E13005" s="8" t="s">
        <v>14</v>
      </c>
      <c r="F13005" s="9">
        <f t="shared" si="780"/>
        <v>-5500000</v>
      </c>
      <c r="G13005" s="9">
        <v>-55</v>
      </c>
      <c r="H13005" s="10">
        <v>-5952430</v>
      </c>
      <c r="I13005" s="11">
        <f t="shared" si="781"/>
        <v>11349483585.695932</v>
      </c>
      <c r="J13005" s="11">
        <f t="shared" si="782"/>
        <v>109227</v>
      </c>
      <c r="K13005" s="11">
        <f t="shared" si="783"/>
        <v>103907.30850152376</v>
      </c>
      <c r="L13005" s="12">
        <f t="shared" si="784"/>
        <v>237528.03241619281</v>
      </c>
      <c r="M13005" s="11">
        <f>COUNTIF(E$2:$E13005,E13005)</f>
        <v>2636</v>
      </c>
      <c r="O13005" t="str">
        <f t="shared" si="785"/>
        <v/>
      </c>
    </row>
    <row r="13006" spans="1:15" hidden="1">
      <c r="A13006" s="41" t="s">
        <v>120</v>
      </c>
      <c r="B13006" s="46">
        <v>45852</v>
      </c>
      <c r="C13006" s="8" t="s">
        <v>13</v>
      </c>
      <c r="D13006" s="8" t="s">
        <v>14</v>
      </c>
      <c r="E13006" s="8" t="s">
        <v>14</v>
      </c>
      <c r="F13006" s="9">
        <f t="shared" si="780"/>
        <v>-1800000</v>
      </c>
      <c r="G13006" s="9">
        <v>-18</v>
      </c>
      <c r="H13006" s="10">
        <v>-1948068</v>
      </c>
      <c r="I13006" s="11">
        <f t="shared" si="781"/>
        <v>11347613254.142904</v>
      </c>
      <c r="J13006" s="11">
        <f t="shared" si="782"/>
        <v>109209</v>
      </c>
      <c r="K13006" s="11">
        <f t="shared" si="783"/>
        <v>103907.30850152376</v>
      </c>
      <c r="L13006" s="12">
        <f t="shared" si="784"/>
        <v>77736.446972572245</v>
      </c>
      <c r="M13006" s="11">
        <f>COUNTIF(E$2:$E13006,E13006)</f>
        <v>2637</v>
      </c>
      <c r="O13006" t="str">
        <f t="shared" si="785"/>
        <v/>
      </c>
    </row>
    <row r="13007" spans="1:15" hidden="1">
      <c r="A13007" s="41" t="s">
        <v>120</v>
      </c>
      <c r="B13007" s="46">
        <v>45852</v>
      </c>
      <c r="C13007" s="8" t="s">
        <v>13</v>
      </c>
      <c r="D13007" s="8" t="s">
        <v>14</v>
      </c>
      <c r="E13007" s="8" t="s">
        <v>14</v>
      </c>
      <c r="F13007" s="9">
        <f t="shared" si="780"/>
        <v>900000</v>
      </c>
      <c r="G13007" s="9">
        <v>9</v>
      </c>
      <c r="H13007" s="10">
        <v>973566</v>
      </c>
      <c r="I13007" s="11">
        <f t="shared" si="781"/>
        <v>11348586820.142904</v>
      </c>
      <c r="J13007" s="11">
        <f t="shared" si="782"/>
        <v>109218</v>
      </c>
      <c r="K13007" s="11">
        <f t="shared" si="783"/>
        <v>103907.66009396715</v>
      </c>
      <c r="L13007" s="12">
        <f t="shared" si="784"/>
        <v>0</v>
      </c>
      <c r="M13007" s="11">
        <f>COUNTIF(E$2:$E13007,E13007)</f>
        <v>2638</v>
      </c>
      <c r="O13007" t="str">
        <f t="shared" si="785"/>
        <v/>
      </c>
    </row>
    <row r="13008" spans="1:15" hidden="1">
      <c r="A13008" s="41" t="s">
        <v>120</v>
      </c>
      <c r="B13008" s="46">
        <v>45852</v>
      </c>
      <c r="C13008" s="8" t="s">
        <v>13</v>
      </c>
      <c r="D13008" s="8" t="s">
        <v>14</v>
      </c>
      <c r="E13008" s="8" t="s">
        <v>14</v>
      </c>
      <c r="F13008" s="9">
        <f t="shared" si="780"/>
        <v>-452500000</v>
      </c>
      <c r="G13008" s="9">
        <v>-4525</v>
      </c>
      <c r="H13008" s="10">
        <v>-489722650</v>
      </c>
      <c r="I13008" s="11">
        <f t="shared" si="781"/>
        <v>10878404658.217703</v>
      </c>
      <c r="J13008" s="11">
        <f t="shared" si="782"/>
        <v>104693</v>
      </c>
      <c r="K13008" s="11">
        <f t="shared" si="783"/>
        <v>103907.66009396715</v>
      </c>
      <c r="L13008" s="12">
        <f t="shared" si="784"/>
        <v>19540488.074798644</v>
      </c>
      <c r="M13008" s="11">
        <f>COUNTIF(E$2:$E13008,E13008)</f>
        <v>2639</v>
      </c>
      <c r="O13008" t="str">
        <f t="shared" si="785"/>
        <v/>
      </c>
    </row>
    <row r="13009" spans="1:15" hidden="1">
      <c r="A13009" s="41" t="s">
        <v>120</v>
      </c>
      <c r="B13009" s="46">
        <v>45852</v>
      </c>
      <c r="C13009" s="8" t="s">
        <v>13</v>
      </c>
      <c r="D13009" s="8" t="s">
        <v>46</v>
      </c>
      <c r="E13009" s="8" t="s">
        <v>46</v>
      </c>
      <c r="F13009" s="9">
        <f t="shared" si="780"/>
        <v>900000</v>
      </c>
      <c r="G13009" s="9">
        <v>9</v>
      </c>
      <c r="H13009" s="10">
        <v>938583</v>
      </c>
      <c r="I13009" s="11">
        <f t="shared" si="781"/>
        <v>1833833375.2126772</v>
      </c>
      <c r="J13009" s="11">
        <f t="shared" si="782"/>
        <v>17535</v>
      </c>
      <c r="K13009" s="11">
        <f t="shared" si="783"/>
        <v>104581.3159516782</v>
      </c>
      <c r="L13009" s="12">
        <f t="shared" si="784"/>
        <v>0</v>
      </c>
      <c r="M13009" s="11">
        <f>COUNTIF(E$2:$E13009,E13009)</f>
        <v>3841</v>
      </c>
      <c r="O13009" t="str">
        <f t="shared" si="785"/>
        <v/>
      </c>
    </row>
    <row r="13010" spans="1:15" hidden="1">
      <c r="A13010" s="41" t="s">
        <v>120</v>
      </c>
      <c r="B13010" s="46">
        <v>45852</v>
      </c>
      <c r="C13010" s="8" t="s">
        <v>13</v>
      </c>
      <c r="D13010" s="8" t="s">
        <v>14</v>
      </c>
      <c r="E13010" s="8" t="s">
        <v>14</v>
      </c>
      <c r="F13010" s="9">
        <f t="shared" si="780"/>
        <v>-900000</v>
      </c>
      <c r="G13010" s="9">
        <v>-9</v>
      </c>
      <c r="H13010" s="10">
        <v>-974034</v>
      </c>
      <c r="I13010" s="11">
        <f t="shared" si="781"/>
        <v>10877469489.276857</v>
      </c>
      <c r="J13010" s="11">
        <f t="shared" si="782"/>
        <v>104684</v>
      </c>
      <c r="K13010" s="11">
        <f t="shared" si="783"/>
        <v>103907.66009396715</v>
      </c>
      <c r="L13010" s="12">
        <f t="shared" si="784"/>
        <v>38865.059154295712</v>
      </c>
      <c r="M13010" s="11">
        <f>COUNTIF(E$2:$E13010,E13010)</f>
        <v>2640</v>
      </c>
      <c r="O13010" t="str">
        <f t="shared" si="785"/>
        <v/>
      </c>
    </row>
    <row r="13011" spans="1:15" hidden="1">
      <c r="A13011" s="41" t="s">
        <v>120</v>
      </c>
      <c r="B13011" s="46">
        <v>45852</v>
      </c>
      <c r="C13011" s="8" t="s">
        <v>13</v>
      </c>
      <c r="D13011" s="8" t="s">
        <v>14</v>
      </c>
      <c r="E13011" s="8" t="s">
        <v>14</v>
      </c>
      <c r="F13011" s="9">
        <f t="shared" si="780"/>
        <v>-900000</v>
      </c>
      <c r="G13011" s="9">
        <v>-9</v>
      </c>
      <c r="H13011" s="10">
        <v>-974034</v>
      </c>
      <c r="I13011" s="11">
        <f t="shared" si="781"/>
        <v>10876534320.336012</v>
      </c>
      <c r="J13011" s="11">
        <f t="shared" si="782"/>
        <v>104675</v>
      </c>
      <c r="K13011" s="11">
        <f t="shared" si="783"/>
        <v>103907.66009396715</v>
      </c>
      <c r="L13011" s="12">
        <f t="shared" si="784"/>
        <v>38865.059154295712</v>
      </c>
      <c r="M13011" s="11">
        <f>COUNTIF(E$2:$E13011,E13011)</f>
        <v>2641</v>
      </c>
      <c r="O13011" t="str">
        <f t="shared" si="785"/>
        <v/>
      </c>
    </row>
    <row r="13012" spans="1:15" hidden="1">
      <c r="A13012" s="41" t="s">
        <v>120</v>
      </c>
      <c r="B13012" s="46">
        <v>45852</v>
      </c>
      <c r="C13012" s="8" t="s">
        <v>13</v>
      </c>
      <c r="D13012" s="8" t="s">
        <v>14</v>
      </c>
      <c r="E13012" s="8" t="s">
        <v>14</v>
      </c>
      <c r="F13012" s="9">
        <f t="shared" si="780"/>
        <v>-11300000</v>
      </c>
      <c r="G13012" s="9">
        <v>-113</v>
      </c>
      <c r="H13012" s="10">
        <v>-12229538</v>
      </c>
      <c r="I13012" s="11">
        <f t="shared" si="781"/>
        <v>10864792754.745394</v>
      </c>
      <c r="J13012" s="11">
        <f t="shared" si="782"/>
        <v>104562</v>
      </c>
      <c r="K13012" s="11">
        <f t="shared" si="783"/>
        <v>103907.66009396715</v>
      </c>
      <c r="L13012" s="12">
        <f t="shared" si="784"/>
        <v>487972.40938171186</v>
      </c>
      <c r="M13012" s="11">
        <f>COUNTIF(E$2:$E13012,E13012)</f>
        <v>2642</v>
      </c>
      <c r="O13012" t="str">
        <f t="shared" si="785"/>
        <v/>
      </c>
    </row>
    <row r="13013" spans="1:15" hidden="1">
      <c r="A13013" s="41" t="s">
        <v>120</v>
      </c>
      <c r="B13013" s="46">
        <v>45852</v>
      </c>
      <c r="C13013" s="8" t="s">
        <v>13</v>
      </c>
      <c r="D13013" s="8" t="s">
        <v>14</v>
      </c>
      <c r="E13013" s="8" t="s">
        <v>14</v>
      </c>
      <c r="F13013" s="9">
        <f t="shared" si="780"/>
        <v>-1800000</v>
      </c>
      <c r="G13013" s="9">
        <v>-18</v>
      </c>
      <c r="H13013" s="10">
        <v>-1948068</v>
      </c>
      <c r="I13013" s="11">
        <f t="shared" si="781"/>
        <v>10862922416.863703</v>
      </c>
      <c r="J13013" s="11">
        <f t="shared" si="782"/>
        <v>104544</v>
      </c>
      <c r="K13013" s="11">
        <f t="shared" si="783"/>
        <v>103907.66009396715</v>
      </c>
      <c r="L13013" s="12">
        <f t="shared" si="784"/>
        <v>77730.118308591424</v>
      </c>
      <c r="M13013" s="11">
        <f>COUNTIF(E$2:$E13013,E13013)</f>
        <v>2643</v>
      </c>
      <c r="O13013" t="str">
        <f t="shared" si="785"/>
        <v/>
      </c>
    </row>
    <row r="13014" spans="1:15" hidden="1">
      <c r="A13014" s="41" t="s">
        <v>120</v>
      </c>
      <c r="B13014" s="46">
        <v>45852</v>
      </c>
      <c r="C13014" s="8" t="s">
        <v>13</v>
      </c>
      <c r="D13014" s="8" t="s">
        <v>46</v>
      </c>
      <c r="E13014" s="8" t="s">
        <v>46</v>
      </c>
      <c r="F13014" s="9">
        <f t="shared" si="780"/>
        <v>4700000</v>
      </c>
      <c r="G13014" s="9">
        <v>47</v>
      </c>
      <c r="H13014" s="10">
        <v>4903087</v>
      </c>
      <c r="I13014" s="11">
        <f t="shared" si="781"/>
        <v>1838736462.2126772</v>
      </c>
      <c r="J13014" s="11">
        <f t="shared" si="782"/>
        <v>17582</v>
      </c>
      <c r="K13014" s="11">
        <f t="shared" si="783"/>
        <v>104580.62007807287</v>
      </c>
      <c r="L13014" s="12">
        <f t="shared" si="784"/>
        <v>0</v>
      </c>
      <c r="M13014" s="11">
        <f>COUNTIF(E$2:$E13014,E13014)</f>
        <v>3842</v>
      </c>
      <c r="O13014" t="str">
        <f t="shared" si="785"/>
        <v/>
      </c>
    </row>
    <row r="13015" spans="1:15" hidden="1">
      <c r="A13015" s="41" t="s">
        <v>120</v>
      </c>
      <c r="B13015" s="46">
        <v>45852</v>
      </c>
      <c r="C13015" s="8" t="s">
        <v>13</v>
      </c>
      <c r="D13015" s="8" t="s">
        <v>14</v>
      </c>
      <c r="E13015" s="8" t="s">
        <v>14</v>
      </c>
      <c r="F13015" s="9">
        <f t="shared" si="780"/>
        <v>900000</v>
      </c>
      <c r="G13015" s="9">
        <v>9</v>
      </c>
      <c r="H13015" s="10">
        <v>973332</v>
      </c>
      <c r="I13015" s="11">
        <f t="shared" si="781"/>
        <v>10863895748.863703</v>
      </c>
      <c r="J13015" s="11">
        <f t="shared" si="782"/>
        <v>104553</v>
      </c>
      <c r="K13015" s="11">
        <f t="shared" si="783"/>
        <v>103908.02510557997</v>
      </c>
      <c r="L13015" s="12">
        <f t="shared" si="784"/>
        <v>0</v>
      </c>
      <c r="M13015" s="11">
        <f>COUNTIF(E$2:$E13015,E13015)</f>
        <v>2644</v>
      </c>
      <c r="O13015" t="str">
        <f t="shared" si="785"/>
        <v/>
      </c>
    </row>
    <row r="13016" spans="1:15" hidden="1">
      <c r="A13016" s="41" t="s">
        <v>120</v>
      </c>
      <c r="B13016" s="46">
        <v>45852</v>
      </c>
      <c r="C13016" s="8" t="s">
        <v>13</v>
      </c>
      <c r="D13016" s="8" t="s">
        <v>14</v>
      </c>
      <c r="E13016" s="8" t="s">
        <v>14</v>
      </c>
      <c r="F13016" s="9">
        <f t="shared" si="780"/>
        <v>-27700000</v>
      </c>
      <c r="G13016" s="9">
        <v>-277</v>
      </c>
      <c r="H13016" s="10">
        <v>-29978602</v>
      </c>
      <c r="I13016" s="11">
        <f t="shared" si="781"/>
        <v>10835113225.909456</v>
      </c>
      <c r="J13016" s="11">
        <f t="shared" si="782"/>
        <v>104276</v>
      </c>
      <c r="K13016" s="11">
        <f t="shared" si="783"/>
        <v>103908.02510557997</v>
      </c>
      <c r="L13016" s="12">
        <f t="shared" si="784"/>
        <v>1196079.045754347</v>
      </c>
      <c r="M13016" s="11">
        <f>COUNTIF(E$2:$E13016,E13016)</f>
        <v>2645</v>
      </c>
      <c r="O13016" t="str">
        <f t="shared" si="785"/>
        <v/>
      </c>
    </row>
    <row r="13017" spans="1:15" hidden="1">
      <c r="A13017" s="41" t="s">
        <v>120</v>
      </c>
      <c r="B13017" s="46">
        <v>45852</v>
      </c>
      <c r="C13017" s="8" t="s">
        <v>13</v>
      </c>
      <c r="D13017" s="8" t="s">
        <v>14</v>
      </c>
      <c r="E13017" s="8" t="s">
        <v>14</v>
      </c>
      <c r="F13017" s="9">
        <f t="shared" si="780"/>
        <v>-900000</v>
      </c>
      <c r="G13017" s="9">
        <v>-9</v>
      </c>
      <c r="H13017" s="10">
        <v>-974034</v>
      </c>
      <c r="I13017" s="11">
        <f t="shared" si="781"/>
        <v>10834178053.683506</v>
      </c>
      <c r="J13017" s="11">
        <f t="shared" si="782"/>
        <v>104267</v>
      </c>
      <c r="K13017" s="11">
        <f t="shared" si="783"/>
        <v>103908.02510557997</v>
      </c>
      <c r="L13017" s="12">
        <f t="shared" si="784"/>
        <v>38861.774049780215</v>
      </c>
      <c r="M13017" s="11">
        <f>COUNTIF(E$2:$E13017,E13017)</f>
        <v>2646</v>
      </c>
      <c r="O13017" t="str">
        <f t="shared" si="785"/>
        <v/>
      </c>
    </row>
    <row r="13018" spans="1:15" hidden="1">
      <c r="A13018" s="41" t="s">
        <v>120</v>
      </c>
      <c r="B13018" s="46">
        <v>45852</v>
      </c>
      <c r="C13018" s="8" t="s">
        <v>13</v>
      </c>
      <c r="D13018" s="8" t="s">
        <v>14</v>
      </c>
      <c r="E13018" s="8" t="s">
        <v>14</v>
      </c>
      <c r="F13018" s="9">
        <f t="shared" si="780"/>
        <v>-9200000</v>
      </c>
      <c r="G13018" s="9">
        <v>-92</v>
      </c>
      <c r="H13018" s="10">
        <v>-9956792</v>
      </c>
      <c r="I13018" s="11">
        <f t="shared" si="781"/>
        <v>10824618515.373793</v>
      </c>
      <c r="J13018" s="11">
        <f t="shared" si="782"/>
        <v>104175</v>
      </c>
      <c r="K13018" s="11">
        <f t="shared" si="783"/>
        <v>103908.02510557997</v>
      </c>
      <c r="L13018" s="12">
        <f t="shared" si="784"/>
        <v>397253.69028664194</v>
      </c>
      <c r="M13018" s="11">
        <f>COUNTIF(E$2:$E13018,E13018)</f>
        <v>2647</v>
      </c>
      <c r="O13018" t="str">
        <f t="shared" si="785"/>
        <v/>
      </c>
    </row>
    <row r="13019" spans="1:15" hidden="1">
      <c r="A13019" s="41" t="s">
        <v>120</v>
      </c>
      <c r="B13019" s="46">
        <v>45852</v>
      </c>
      <c r="C13019" s="8" t="s">
        <v>13</v>
      </c>
      <c r="D13019" s="8" t="s">
        <v>46</v>
      </c>
      <c r="E13019" s="8" t="s">
        <v>46</v>
      </c>
      <c r="F13019" s="9">
        <f t="shared" si="780"/>
        <v>900000</v>
      </c>
      <c r="G13019" s="9">
        <v>9</v>
      </c>
      <c r="H13019" s="10">
        <v>940509</v>
      </c>
      <c r="I13019" s="11">
        <f t="shared" si="781"/>
        <v>1839676971.2126772</v>
      </c>
      <c r="J13019" s="11">
        <f t="shared" si="782"/>
        <v>17591</v>
      </c>
      <c r="K13019" s="11">
        <f t="shared" si="783"/>
        <v>104580.5793424295</v>
      </c>
      <c r="L13019" s="12">
        <f t="shared" si="784"/>
        <v>0</v>
      </c>
      <c r="M13019" s="11">
        <f>COUNTIF(E$2:$E13019,E13019)</f>
        <v>3843</v>
      </c>
      <c r="O13019" t="str">
        <f t="shared" si="785"/>
        <v/>
      </c>
    </row>
    <row r="13020" spans="1:15" hidden="1">
      <c r="A13020" s="41" t="s">
        <v>120</v>
      </c>
      <c r="B13020" s="46">
        <v>45852</v>
      </c>
      <c r="C13020" s="8" t="s">
        <v>13</v>
      </c>
      <c r="D13020" s="8" t="s">
        <v>14</v>
      </c>
      <c r="E13020" s="8" t="s">
        <v>14</v>
      </c>
      <c r="F13020" s="9">
        <f t="shared" si="780"/>
        <v>9300000</v>
      </c>
      <c r="G13020" s="9">
        <v>93</v>
      </c>
      <c r="H13020" s="10">
        <v>10086501</v>
      </c>
      <c r="I13020" s="11">
        <f t="shared" si="781"/>
        <v>10834705016.373793</v>
      </c>
      <c r="J13020" s="11">
        <f t="shared" si="782"/>
        <v>104268</v>
      </c>
      <c r="K13020" s="11">
        <f t="shared" si="783"/>
        <v>103912.08248334861</v>
      </c>
      <c r="L13020" s="12">
        <f t="shared" si="784"/>
        <v>0</v>
      </c>
      <c r="M13020" s="11">
        <f>COUNTIF(E$2:$E13020,E13020)</f>
        <v>2648</v>
      </c>
      <c r="O13020" t="str">
        <f t="shared" si="785"/>
        <v/>
      </c>
    </row>
    <row r="13021" spans="1:15" hidden="1">
      <c r="A13021" s="41" t="s">
        <v>120</v>
      </c>
      <c r="B13021" s="46">
        <v>45852</v>
      </c>
      <c r="C13021" s="8" t="s">
        <v>13</v>
      </c>
      <c r="D13021" s="8" t="s">
        <v>14</v>
      </c>
      <c r="E13021" s="8" t="s">
        <v>14</v>
      </c>
      <c r="F13021" s="9">
        <f t="shared" si="780"/>
        <v>-4600000</v>
      </c>
      <c r="G13021" s="9">
        <v>-46</v>
      </c>
      <c r="H13021" s="10">
        <v>-4978396</v>
      </c>
      <c r="I13021" s="11">
        <f t="shared" si="781"/>
        <v>10829925060.579559</v>
      </c>
      <c r="J13021" s="11">
        <f t="shared" si="782"/>
        <v>104222</v>
      </c>
      <c r="K13021" s="11">
        <f t="shared" si="783"/>
        <v>103912.08248334861</v>
      </c>
      <c r="L13021" s="12">
        <f t="shared" si="784"/>
        <v>198440.20576596353</v>
      </c>
      <c r="M13021" s="11">
        <f>COUNTIF(E$2:$E13021,E13021)</f>
        <v>2649</v>
      </c>
      <c r="O13021" t="str">
        <f t="shared" si="785"/>
        <v/>
      </c>
    </row>
    <row r="13022" spans="1:15" hidden="1">
      <c r="A13022" s="41" t="s">
        <v>120</v>
      </c>
      <c r="B13022" s="46">
        <v>45852</v>
      </c>
      <c r="C13022" s="8" t="s">
        <v>13</v>
      </c>
      <c r="D13022" s="8" t="s">
        <v>14</v>
      </c>
      <c r="E13022" s="8" t="s">
        <v>14</v>
      </c>
      <c r="F13022" s="9">
        <f t="shared" si="780"/>
        <v>-900000</v>
      </c>
      <c r="G13022" s="9">
        <v>-9</v>
      </c>
      <c r="H13022" s="10">
        <v>-974034</v>
      </c>
      <c r="I13022" s="11">
        <f t="shared" si="781"/>
        <v>10828989851.83721</v>
      </c>
      <c r="J13022" s="11">
        <f t="shared" si="782"/>
        <v>104213</v>
      </c>
      <c r="K13022" s="11">
        <f t="shared" si="783"/>
        <v>103912.08248334861</v>
      </c>
      <c r="L13022" s="12">
        <f t="shared" si="784"/>
        <v>38825.25764986244</v>
      </c>
      <c r="M13022" s="11">
        <f>COUNTIF(E$2:$E13022,E13022)</f>
        <v>2650</v>
      </c>
      <c r="O13022" t="str">
        <f t="shared" si="785"/>
        <v/>
      </c>
    </row>
    <row r="13023" spans="1:15" hidden="1">
      <c r="A13023" s="41" t="s">
        <v>120</v>
      </c>
      <c r="B13023" s="46">
        <v>45852</v>
      </c>
      <c r="C13023" s="8" t="s">
        <v>13</v>
      </c>
      <c r="D13023" s="8" t="s">
        <v>14</v>
      </c>
      <c r="E13023" s="8" t="s">
        <v>14</v>
      </c>
      <c r="F13023" s="9">
        <f t="shared" si="780"/>
        <v>16700000</v>
      </c>
      <c r="G13023" s="9">
        <v>167</v>
      </c>
      <c r="H13023" s="10">
        <v>17972039</v>
      </c>
      <c r="I13023" s="11">
        <f t="shared" si="781"/>
        <v>10846961890.83721</v>
      </c>
      <c r="J13023" s="11">
        <f t="shared" si="782"/>
        <v>104380</v>
      </c>
      <c r="K13023" s="11">
        <f t="shared" si="783"/>
        <v>103918.01006741913</v>
      </c>
      <c r="L13023" s="12">
        <f t="shared" si="784"/>
        <v>0</v>
      </c>
      <c r="M13023" s="11">
        <f>COUNTIF(E$2:$E13023,E13023)</f>
        <v>2651</v>
      </c>
      <c r="O13023" t="str">
        <f t="shared" si="785"/>
        <v/>
      </c>
    </row>
    <row r="13024" spans="1:15" hidden="1">
      <c r="A13024" s="41" t="s">
        <v>120</v>
      </c>
      <c r="B13024" s="46">
        <v>45852</v>
      </c>
      <c r="C13024" s="8" t="s">
        <v>13</v>
      </c>
      <c r="D13024" s="8" t="s">
        <v>14</v>
      </c>
      <c r="E13024" s="8" t="s">
        <v>14</v>
      </c>
      <c r="F13024" s="9">
        <f t="shared" si="780"/>
        <v>-36900000</v>
      </c>
      <c r="G13024" s="9">
        <v>-369</v>
      </c>
      <c r="H13024" s="10">
        <v>-39935394</v>
      </c>
      <c r="I13024" s="11">
        <f t="shared" si="781"/>
        <v>10808616145.122332</v>
      </c>
      <c r="J13024" s="11">
        <f t="shared" si="782"/>
        <v>104011</v>
      </c>
      <c r="K13024" s="11">
        <f t="shared" si="783"/>
        <v>103918.01006741913</v>
      </c>
      <c r="L13024" s="12">
        <f t="shared" si="784"/>
        <v>1589648.2851223424</v>
      </c>
      <c r="M13024" s="11">
        <f>COUNTIF(E$2:$E13024,E13024)</f>
        <v>2652</v>
      </c>
      <c r="O13024" t="str">
        <f t="shared" si="785"/>
        <v/>
      </c>
    </row>
    <row r="13025" spans="1:15" hidden="1">
      <c r="A13025" s="41" t="s">
        <v>120</v>
      </c>
      <c r="B13025" s="46">
        <v>45852</v>
      </c>
      <c r="C13025" s="8" t="s">
        <v>13</v>
      </c>
      <c r="D13025" s="8" t="s">
        <v>14</v>
      </c>
      <c r="E13025" s="8" t="s">
        <v>14</v>
      </c>
      <c r="F13025" s="9">
        <f t="shared" si="780"/>
        <v>1800000</v>
      </c>
      <c r="G13025" s="9">
        <v>18</v>
      </c>
      <c r="H13025" s="10">
        <v>1937106</v>
      </c>
      <c r="I13025" s="11">
        <f t="shared" si="781"/>
        <v>10810553251.122332</v>
      </c>
      <c r="J13025" s="11">
        <f t="shared" si="782"/>
        <v>104029</v>
      </c>
      <c r="K13025" s="11">
        <f t="shared" si="783"/>
        <v>103918.65009874488</v>
      </c>
      <c r="L13025" s="12">
        <f t="shared" si="784"/>
        <v>0</v>
      </c>
      <c r="M13025" s="11">
        <f>COUNTIF(E$2:$E13025,E13025)</f>
        <v>2653</v>
      </c>
      <c r="O13025" t="str">
        <f t="shared" si="785"/>
        <v/>
      </c>
    </row>
    <row r="13026" spans="1:15" hidden="1">
      <c r="A13026" s="41" t="s">
        <v>120</v>
      </c>
      <c r="B13026" s="46">
        <v>45852</v>
      </c>
      <c r="C13026" s="8" t="s">
        <v>13</v>
      </c>
      <c r="D13026" s="8" t="s">
        <v>14</v>
      </c>
      <c r="E13026" s="8" t="s">
        <v>14</v>
      </c>
      <c r="F13026" s="9">
        <f t="shared" si="780"/>
        <v>-9200000</v>
      </c>
      <c r="G13026" s="9">
        <v>-92</v>
      </c>
      <c r="H13026" s="10">
        <v>-9956792</v>
      </c>
      <c r="I13026" s="11">
        <f t="shared" si="781"/>
        <v>10800992735.313248</v>
      </c>
      <c r="J13026" s="11">
        <f t="shared" si="782"/>
        <v>103937</v>
      </c>
      <c r="K13026" s="11">
        <f t="shared" si="783"/>
        <v>103918.65009874488</v>
      </c>
      <c r="L13026" s="12">
        <f t="shared" si="784"/>
        <v>396276.19091547094</v>
      </c>
      <c r="M13026" s="11">
        <f>COUNTIF(E$2:$E13026,E13026)</f>
        <v>2654</v>
      </c>
      <c r="O13026" t="str">
        <f t="shared" si="785"/>
        <v/>
      </c>
    </row>
    <row r="13027" spans="1:15" hidden="1">
      <c r="A13027" s="41" t="s">
        <v>120</v>
      </c>
      <c r="B13027" s="46">
        <v>45852</v>
      </c>
      <c r="C13027" s="8" t="s">
        <v>13</v>
      </c>
      <c r="D13027" s="8" t="s">
        <v>14</v>
      </c>
      <c r="E13027" s="8" t="s">
        <v>14</v>
      </c>
      <c r="F13027" s="9">
        <f t="shared" si="780"/>
        <v>-900000</v>
      </c>
      <c r="G13027" s="9">
        <v>-9</v>
      </c>
      <c r="H13027" s="10">
        <v>-974034</v>
      </c>
      <c r="I13027" s="11">
        <f t="shared" si="781"/>
        <v>10800057467.462358</v>
      </c>
      <c r="J13027" s="11">
        <f t="shared" si="782"/>
        <v>103928</v>
      </c>
      <c r="K13027" s="11">
        <f t="shared" si="783"/>
        <v>103918.65009874488</v>
      </c>
      <c r="L13027" s="12">
        <f t="shared" si="784"/>
        <v>38766.14911129605</v>
      </c>
      <c r="M13027" s="11">
        <f>COUNTIF(E$2:$E13027,E13027)</f>
        <v>2655</v>
      </c>
      <c r="O13027" t="str">
        <f t="shared" si="785"/>
        <v/>
      </c>
    </row>
    <row r="13028" spans="1:15" hidden="1">
      <c r="A13028" s="41" t="s">
        <v>120</v>
      </c>
      <c r="B13028" s="46">
        <v>45852</v>
      </c>
      <c r="C13028" s="8" t="s">
        <v>13</v>
      </c>
      <c r="D13028" s="8" t="s">
        <v>46</v>
      </c>
      <c r="E13028" s="8" t="s">
        <v>46</v>
      </c>
      <c r="F13028" s="9">
        <f t="shared" si="780"/>
        <v>2700000</v>
      </c>
      <c r="G13028" s="9">
        <v>27</v>
      </c>
      <c r="H13028" s="10">
        <v>2830572</v>
      </c>
      <c r="I13028" s="11">
        <f t="shared" si="781"/>
        <v>1842507543.2126772</v>
      </c>
      <c r="J13028" s="11">
        <f t="shared" si="782"/>
        <v>17618</v>
      </c>
      <c r="K13028" s="11">
        <f t="shared" si="783"/>
        <v>104580.97078060378</v>
      </c>
      <c r="L13028" s="12">
        <f t="shared" si="784"/>
        <v>0</v>
      </c>
      <c r="M13028" s="11">
        <f>COUNTIF(E$2:$E13028,E13028)</f>
        <v>3844</v>
      </c>
      <c r="O13028" t="str">
        <f t="shared" si="785"/>
        <v/>
      </c>
    </row>
    <row r="13029" spans="1:15" hidden="1">
      <c r="A13029" s="41" t="s">
        <v>120</v>
      </c>
      <c r="B13029" s="46">
        <v>45852</v>
      </c>
      <c r="C13029" s="8" t="s">
        <v>13</v>
      </c>
      <c r="D13029" s="8" t="s">
        <v>14</v>
      </c>
      <c r="E13029" s="8" t="s">
        <v>14</v>
      </c>
      <c r="F13029" s="9">
        <f t="shared" si="780"/>
        <v>2700000</v>
      </c>
      <c r="G13029" s="9">
        <v>27</v>
      </c>
      <c r="H13029" s="10">
        <v>2918754</v>
      </c>
      <c r="I13029" s="11">
        <f t="shared" si="781"/>
        <v>10802976221.462358</v>
      </c>
      <c r="J13029" s="11">
        <f t="shared" si="782"/>
        <v>103955</v>
      </c>
      <c r="K13029" s="11">
        <f t="shared" si="783"/>
        <v>103919.73663087258</v>
      </c>
      <c r="L13029" s="12">
        <f t="shared" si="784"/>
        <v>0</v>
      </c>
      <c r="M13029" s="11">
        <f>COUNTIF(E$2:$E13029,E13029)</f>
        <v>2656</v>
      </c>
      <c r="O13029" t="str">
        <f t="shared" si="785"/>
        <v/>
      </c>
    </row>
    <row r="13030" spans="1:15" hidden="1">
      <c r="A13030" s="41" t="s">
        <v>120</v>
      </c>
      <c r="B13030" s="46">
        <v>45852</v>
      </c>
      <c r="C13030" s="8" t="s">
        <v>13</v>
      </c>
      <c r="D13030" s="8" t="s">
        <v>14</v>
      </c>
      <c r="E13030" s="8" t="s">
        <v>14</v>
      </c>
      <c r="F13030" s="9">
        <f t="shared" si="780"/>
        <v>1800000</v>
      </c>
      <c r="G13030" s="9">
        <v>18</v>
      </c>
      <c r="H13030" s="10">
        <v>1964754</v>
      </c>
      <c r="I13030" s="11">
        <f t="shared" si="781"/>
        <v>10804940975.462358</v>
      </c>
      <c r="J13030" s="11">
        <f t="shared" si="782"/>
        <v>103973</v>
      </c>
      <c r="K13030" s="11">
        <f t="shared" si="783"/>
        <v>103920.6426232037</v>
      </c>
      <c r="L13030" s="12">
        <f t="shared" si="784"/>
        <v>0</v>
      </c>
      <c r="M13030" s="11">
        <f>COUNTIF(E$2:$E13030,E13030)</f>
        <v>2657</v>
      </c>
      <c r="O13030" t="str">
        <f t="shared" si="785"/>
        <v/>
      </c>
    </row>
    <row r="13031" spans="1:15" hidden="1">
      <c r="A13031" s="41" t="s">
        <v>120</v>
      </c>
      <c r="B13031" s="46">
        <v>45852</v>
      </c>
      <c r="C13031" s="8" t="s">
        <v>13</v>
      </c>
      <c r="D13031" s="8" t="s">
        <v>14</v>
      </c>
      <c r="E13031" s="8" t="s">
        <v>14</v>
      </c>
      <c r="F13031" s="9">
        <f t="shared" si="780"/>
        <v>1800000</v>
      </c>
      <c r="G13031" s="9">
        <v>18</v>
      </c>
      <c r="H13031" s="10">
        <v>1953936</v>
      </c>
      <c r="I13031" s="11">
        <f t="shared" si="781"/>
        <v>10806894911.462358</v>
      </c>
      <c r="J13031" s="11">
        <f t="shared" si="782"/>
        <v>103991</v>
      </c>
      <c r="K13031" s="11">
        <f t="shared" si="783"/>
        <v>103921.44427366175</v>
      </c>
      <c r="L13031" s="12">
        <f t="shared" si="784"/>
        <v>0</v>
      </c>
      <c r="M13031" s="11">
        <f>COUNTIF(E$2:$E13031,E13031)</f>
        <v>2658</v>
      </c>
      <c r="O13031" t="str">
        <f t="shared" si="785"/>
        <v/>
      </c>
    </row>
    <row r="13032" spans="1:15" hidden="1">
      <c r="A13032" s="41" t="s">
        <v>120</v>
      </c>
      <c r="B13032" s="46">
        <v>45852</v>
      </c>
      <c r="C13032" s="8" t="s">
        <v>13</v>
      </c>
      <c r="D13032" s="8" t="s">
        <v>14</v>
      </c>
      <c r="E13032" s="8" t="s">
        <v>14</v>
      </c>
      <c r="F13032" s="9">
        <f t="shared" si="780"/>
        <v>1800000</v>
      </c>
      <c r="G13032" s="9">
        <v>18</v>
      </c>
      <c r="H13032" s="10">
        <v>1937016</v>
      </c>
      <c r="I13032" s="11">
        <f t="shared" si="781"/>
        <v>10808831927.462358</v>
      </c>
      <c r="J13032" s="11">
        <f t="shared" si="782"/>
        <v>104009</v>
      </c>
      <c r="K13032" s="11">
        <f t="shared" si="783"/>
        <v>103922.08296841964</v>
      </c>
      <c r="L13032" s="12">
        <f t="shared" si="784"/>
        <v>0</v>
      </c>
      <c r="M13032" s="11">
        <f>COUNTIF(E$2:$E13032,E13032)</f>
        <v>2659</v>
      </c>
      <c r="O13032" t="str">
        <f t="shared" si="785"/>
        <v/>
      </c>
    </row>
    <row r="13033" spans="1:15" hidden="1">
      <c r="A13033" s="41" t="s">
        <v>120</v>
      </c>
      <c r="B13033" s="46">
        <v>45852</v>
      </c>
      <c r="C13033" s="8" t="s">
        <v>13</v>
      </c>
      <c r="D13033" s="8" t="s">
        <v>14</v>
      </c>
      <c r="E13033" s="8" t="s">
        <v>14</v>
      </c>
      <c r="F13033" s="9">
        <f t="shared" si="780"/>
        <v>1300000</v>
      </c>
      <c r="G13033" s="9">
        <v>13</v>
      </c>
      <c r="H13033" s="10">
        <v>1399021</v>
      </c>
      <c r="I13033" s="11">
        <f t="shared" si="781"/>
        <v>10810230948.462358</v>
      </c>
      <c r="J13033" s="11">
        <f t="shared" si="782"/>
        <v>104022</v>
      </c>
      <c r="K13033" s="11">
        <f t="shared" si="783"/>
        <v>103922.54473536712</v>
      </c>
      <c r="L13033" s="12">
        <f t="shared" si="784"/>
        <v>0</v>
      </c>
      <c r="M13033" s="11">
        <f>COUNTIF(E$2:$E13033,E13033)</f>
        <v>2660</v>
      </c>
      <c r="O13033" t="str">
        <f t="shared" si="785"/>
        <v/>
      </c>
    </row>
    <row r="13034" spans="1:15" hidden="1">
      <c r="A13034" s="41" t="s">
        <v>120</v>
      </c>
      <c r="B13034" s="46">
        <v>45852</v>
      </c>
      <c r="C13034" s="8" t="s">
        <v>13</v>
      </c>
      <c r="D13034" s="8" t="s">
        <v>15</v>
      </c>
      <c r="E13034" s="8" t="s">
        <v>15</v>
      </c>
      <c r="F13034" s="9">
        <f t="shared" si="780"/>
        <v>1700000</v>
      </c>
      <c r="G13034" s="9">
        <v>17</v>
      </c>
      <c r="H13034" s="10">
        <v>1870000</v>
      </c>
      <c r="I13034" s="11">
        <f t="shared" si="781"/>
        <v>2109908624.1447833</v>
      </c>
      <c r="J13034" s="11">
        <f t="shared" si="782"/>
        <v>19312</v>
      </c>
      <c r="K13034" s="11">
        <f t="shared" si="783"/>
        <v>109253.76057087735</v>
      </c>
      <c r="L13034" s="12">
        <f t="shared" si="784"/>
        <v>0</v>
      </c>
      <c r="M13034" s="11">
        <f>COUNTIF(E$2:$E13034,E13034)</f>
        <v>3922</v>
      </c>
      <c r="O13034" t="str">
        <f t="shared" si="785"/>
        <v/>
      </c>
    </row>
    <row r="13035" spans="1:15" hidden="1">
      <c r="A13035" s="41" t="s">
        <v>120</v>
      </c>
      <c r="B13035" s="46">
        <v>45852</v>
      </c>
      <c r="C13035" s="8" t="s">
        <v>13</v>
      </c>
      <c r="D13035" s="8" t="s">
        <v>14</v>
      </c>
      <c r="E13035" s="8" t="s">
        <v>14</v>
      </c>
      <c r="F13035" s="9">
        <f t="shared" ref="F13035:F13098" si="786">100000*G13035</f>
        <v>-900000</v>
      </c>
      <c r="G13035" s="9">
        <v>-9</v>
      </c>
      <c r="H13035" s="10">
        <v>-974034</v>
      </c>
      <c r="I13035" s="11">
        <f t="shared" ref="I13035:I13098" si="787">IF(H13035&gt;=0,IF(M13035=1,H13035,SUMIFS(I:I,E:E,E13035,M:M,M13035-1)+H13035),SUMIFS(I:I,E:E,E13035,M:M,M13035-1)+K13035*G13035)</f>
        <v>10809295645.55974</v>
      </c>
      <c r="J13035" s="11">
        <f t="shared" ref="J13035:J13098" si="788">IF(M13035=1,G13035,SUMIFS($J:$J,$E:$E,E13035,$M:$M,M13035-1)+G13035)</f>
        <v>104013</v>
      </c>
      <c r="K13035" s="11">
        <f t="shared" ref="K13035:K13098" si="789">IF(H13035&gt;=0,I13035/J13035,SUMIFS($K:$K,$E:$E,E13035,$M:$M,M13035-1))</f>
        <v>103922.54473536712</v>
      </c>
      <c r="L13035" s="12">
        <f t="shared" si="784"/>
        <v>38731.097381695872</v>
      </c>
      <c r="M13035" s="11">
        <f>COUNTIF(E$2:$E13035,E13035)</f>
        <v>2661</v>
      </c>
      <c r="O13035" t="str">
        <f t="shared" si="785"/>
        <v/>
      </c>
    </row>
    <row r="13036" spans="1:15" hidden="1">
      <c r="A13036" s="41" t="s">
        <v>120</v>
      </c>
      <c r="B13036" s="46">
        <v>45852</v>
      </c>
      <c r="C13036" s="8" t="s">
        <v>13</v>
      </c>
      <c r="D13036" s="8" t="s">
        <v>14</v>
      </c>
      <c r="E13036" s="8" t="s">
        <v>14</v>
      </c>
      <c r="F13036" s="9">
        <f t="shared" si="786"/>
        <v>1800000</v>
      </c>
      <c r="G13036" s="9">
        <v>18</v>
      </c>
      <c r="H13036" s="10">
        <v>1952460</v>
      </c>
      <c r="I13036" s="11">
        <f t="shared" si="787"/>
        <v>10811248105.55974</v>
      </c>
      <c r="J13036" s="11">
        <f t="shared" si="788"/>
        <v>104031</v>
      </c>
      <c r="K13036" s="11">
        <f t="shared" si="789"/>
        <v>103923.33156039777</v>
      </c>
      <c r="L13036" s="12">
        <f t="shared" si="784"/>
        <v>0</v>
      </c>
      <c r="M13036" s="11">
        <f>COUNTIF(E$2:$E13036,E13036)</f>
        <v>2662</v>
      </c>
      <c r="O13036" t="str">
        <f t="shared" si="785"/>
        <v/>
      </c>
    </row>
    <row r="13037" spans="1:15" hidden="1">
      <c r="A13037" s="41" t="s">
        <v>120</v>
      </c>
      <c r="B13037" s="46">
        <v>45852</v>
      </c>
      <c r="C13037" s="8" t="s">
        <v>13</v>
      </c>
      <c r="D13037" s="8" t="s">
        <v>48</v>
      </c>
      <c r="E13037" s="8" t="s">
        <v>48</v>
      </c>
      <c r="F13037" s="9">
        <f t="shared" si="786"/>
        <v>1800000</v>
      </c>
      <c r="G13037" s="9">
        <v>18</v>
      </c>
      <c r="H13037" s="10">
        <v>1993608</v>
      </c>
      <c r="I13037" s="11">
        <f t="shared" si="787"/>
        <v>11362643191.022198</v>
      </c>
      <c r="J13037" s="11">
        <f t="shared" si="788"/>
        <v>106479</v>
      </c>
      <c r="K13037" s="11">
        <f t="shared" si="789"/>
        <v>106712.52726849611</v>
      </c>
      <c r="L13037" s="12">
        <f t="shared" si="784"/>
        <v>0</v>
      </c>
      <c r="M13037" s="11">
        <f>COUNTIF(E$2:$E13037,E13037)</f>
        <v>650</v>
      </c>
      <c r="O13037" t="str">
        <f t="shared" si="785"/>
        <v/>
      </c>
    </row>
    <row r="13038" spans="1:15" hidden="1">
      <c r="A13038" s="41" t="s">
        <v>120</v>
      </c>
      <c r="B13038" s="46">
        <v>45852</v>
      </c>
      <c r="C13038" s="8" t="s">
        <v>13</v>
      </c>
      <c r="D13038" s="8" t="s">
        <v>14</v>
      </c>
      <c r="E13038" s="8" t="s">
        <v>14</v>
      </c>
      <c r="F13038" s="9">
        <f t="shared" si="786"/>
        <v>-900000</v>
      </c>
      <c r="G13038" s="9">
        <v>-9</v>
      </c>
      <c r="H13038" s="10">
        <v>-974034</v>
      </c>
      <c r="I13038" s="11">
        <f t="shared" si="787"/>
        <v>10810312795.575697</v>
      </c>
      <c r="J13038" s="11">
        <f t="shared" si="788"/>
        <v>104022</v>
      </c>
      <c r="K13038" s="11">
        <f t="shared" si="789"/>
        <v>103923.33156039777</v>
      </c>
      <c r="L13038" s="12">
        <f t="shared" si="784"/>
        <v>38724.015956420102</v>
      </c>
      <c r="M13038" s="11">
        <f>COUNTIF(E$2:$E13038,E13038)</f>
        <v>2663</v>
      </c>
      <c r="O13038" t="str">
        <f t="shared" si="785"/>
        <v/>
      </c>
    </row>
    <row r="13039" spans="1:15" hidden="1">
      <c r="A13039" s="41" t="s">
        <v>120</v>
      </c>
      <c r="B13039" s="46">
        <v>45852</v>
      </c>
      <c r="C13039" s="8" t="s">
        <v>13</v>
      </c>
      <c r="D13039" s="8" t="s">
        <v>14</v>
      </c>
      <c r="E13039" s="8" t="s">
        <v>14</v>
      </c>
      <c r="F13039" s="9">
        <f t="shared" si="786"/>
        <v>-900000</v>
      </c>
      <c r="G13039" s="9">
        <v>-9</v>
      </c>
      <c r="H13039" s="10">
        <v>-974034</v>
      </c>
      <c r="I13039" s="11">
        <f t="shared" si="787"/>
        <v>10809377485.591654</v>
      </c>
      <c r="J13039" s="11">
        <f t="shared" si="788"/>
        <v>104013</v>
      </c>
      <c r="K13039" s="11">
        <f t="shared" si="789"/>
        <v>103923.33156039777</v>
      </c>
      <c r="L13039" s="12">
        <f t="shared" si="784"/>
        <v>38724.015956420102</v>
      </c>
      <c r="M13039" s="11">
        <f>COUNTIF(E$2:$E13039,E13039)</f>
        <v>2664</v>
      </c>
      <c r="O13039" t="str">
        <f t="shared" si="785"/>
        <v/>
      </c>
    </row>
    <row r="13040" spans="1:15" hidden="1">
      <c r="A13040" s="41" t="s">
        <v>120</v>
      </c>
      <c r="B13040" s="46">
        <v>45852</v>
      </c>
      <c r="C13040" s="8" t="s">
        <v>13</v>
      </c>
      <c r="D13040" s="8" t="s">
        <v>14</v>
      </c>
      <c r="E13040" s="8" t="s">
        <v>14</v>
      </c>
      <c r="F13040" s="9">
        <f t="shared" si="786"/>
        <v>-900000</v>
      </c>
      <c r="G13040" s="9">
        <v>-9</v>
      </c>
      <c r="H13040" s="10">
        <v>-974034</v>
      </c>
      <c r="I13040" s="11">
        <f t="shared" si="787"/>
        <v>10808442175.607611</v>
      </c>
      <c r="J13040" s="11">
        <f t="shared" si="788"/>
        <v>104004</v>
      </c>
      <c r="K13040" s="11">
        <f t="shared" si="789"/>
        <v>103923.33156039777</v>
      </c>
      <c r="L13040" s="12">
        <f t="shared" si="784"/>
        <v>38724.015956420102</v>
      </c>
      <c r="M13040" s="11">
        <f>COUNTIF(E$2:$E13040,E13040)</f>
        <v>2665</v>
      </c>
      <c r="O13040" t="str">
        <f t="shared" si="785"/>
        <v/>
      </c>
    </row>
    <row r="13041" spans="1:15" hidden="1">
      <c r="A13041" s="41" t="s">
        <v>120</v>
      </c>
      <c r="B13041" s="46">
        <v>45852</v>
      </c>
      <c r="C13041" s="8" t="s">
        <v>13</v>
      </c>
      <c r="D13041" s="8" t="s">
        <v>14</v>
      </c>
      <c r="E13041" s="8" t="s">
        <v>14</v>
      </c>
      <c r="F13041" s="9">
        <f t="shared" si="786"/>
        <v>-900000</v>
      </c>
      <c r="G13041" s="9">
        <v>-9</v>
      </c>
      <c r="H13041" s="10">
        <v>-974034</v>
      </c>
      <c r="I13041" s="11">
        <f t="shared" si="787"/>
        <v>10807506865.623568</v>
      </c>
      <c r="J13041" s="11">
        <f t="shared" si="788"/>
        <v>103995</v>
      </c>
      <c r="K13041" s="11">
        <f t="shared" si="789"/>
        <v>103923.33156039777</v>
      </c>
      <c r="L13041" s="12">
        <f t="shared" ref="L13041:L13104" si="790">IF(G13041&lt;0,K13041*G13041-H13041,0)</f>
        <v>38724.015956420102</v>
      </c>
      <c r="M13041" s="11">
        <f>COUNTIF(E$2:$E13041,E13041)</f>
        <v>2666</v>
      </c>
      <c r="O13041" t="str">
        <f t="shared" si="785"/>
        <v/>
      </c>
    </row>
    <row r="13042" spans="1:15" hidden="1">
      <c r="A13042" s="41" t="s">
        <v>120</v>
      </c>
      <c r="B13042" s="46">
        <v>45852</v>
      </c>
      <c r="C13042" s="8" t="s">
        <v>13</v>
      </c>
      <c r="D13042" s="8" t="s">
        <v>14</v>
      </c>
      <c r="E13042" s="8" t="s">
        <v>14</v>
      </c>
      <c r="F13042" s="9">
        <f t="shared" si="786"/>
        <v>-900000</v>
      </c>
      <c r="G13042" s="9">
        <v>-9</v>
      </c>
      <c r="H13042" s="10">
        <v>-974034</v>
      </c>
      <c r="I13042" s="11">
        <f t="shared" si="787"/>
        <v>10806571555.639524</v>
      </c>
      <c r="J13042" s="11">
        <f t="shared" si="788"/>
        <v>103986</v>
      </c>
      <c r="K13042" s="11">
        <f t="shared" si="789"/>
        <v>103923.33156039777</v>
      </c>
      <c r="L13042" s="12">
        <f t="shared" si="790"/>
        <v>38724.015956420102</v>
      </c>
      <c r="M13042" s="11">
        <f>COUNTIF(E$2:$E13042,E13042)</f>
        <v>2667</v>
      </c>
      <c r="O13042" t="str">
        <f t="shared" si="785"/>
        <v/>
      </c>
    </row>
    <row r="13043" spans="1:15" hidden="1">
      <c r="A13043" s="41" t="s">
        <v>120</v>
      </c>
      <c r="B13043" s="46">
        <v>45852</v>
      </c>
      <c r="C13043" s="8" t="s">
        <v>13</v>
      </c>
      <c r="D13043" s="8" t="s">
        <v>14</v>
      </c>
      <c r="E13043" s="8" t="s">
        <v>14</v>
      </c>
      <c r="F13043" s="9">
        <f t="shared" si="786"/>
        <v>1800000</v>
      </c>
      <c r="G13043" s="9">
        <v>18</v>
      </c>
      <c r="H13043" s="10">
        <v>1937106</v>
      </c>
      <c r="I13043" s="11">
        <f t="shared" si="787"/>
        <v>10808508661.639524</v>
      </c>
      <c r="J13043" s="11">
        <f t="shared" si="788"/>
        <v>104004</v>
      </c>
      <c r="K13043" s="11">
        <f t="shared" si="789"/>
        <v>103923.9708245791</v>
      </c>
      <c r="L13043" s="12">
        <f t="shared" si="790"/>
        <v>0</v>
      </c>
      <c r="M13043" s="11">
        <f>COUNTIF(E$2:$E13043,E13043)</f>
        <v>2668</v>
      </c>
      <c r="O13043" t="str">
        <f t="shared" si="785"/>
        <v/>
      </c>
    </row>
    <row r="13044" spans="1:15" hidden="1">
      <c r="A13044" s="41" t="s">
        <v>120</v>
      </c>
      <c r="B13044" s="46">
        <v>45852</v>
      </c>
      <c r="C13044" s="8" t="s">
        <v>13</v>
      </c>
      <c r="D13044" s="8" t="s">
        <v>14</v>
      </c>
      <c r="E13044" s="8" t="s">
        <v>14</v>
      </c>
      <c r="F13044" s="9">
        <f t="shared" si="786"/>
        <v>-900000</v>
      </c>
      <c r="G13044" s="9">
        <v>-9</v>
      </c>
      <c r="H13044" s="10">
        <v>-974034</v>
      </c>
      <c r="I13044" s="11">
        <f t="shared" si="787"/>
        <v>10807573345.902103</v>
      </c>
      <c r="J13044" s="11">
        <f t="shared" si="788"/>
        <v>103995</v>
      </c>
      <c r="K13044" s="11">
        <f t="shared" si="789"/>
        <v>103923.9708245791</v>
      </c>
      <c r="L13044" s="12">
        <f t="shared" si="790"/>
        <v>38718.262578788097</v>
      </c>
      <c r="M13044" s="11">
        <f>COUNTIF(E$2:$E13044,E13044)</f>
        <v>2669</v>
      </c>
      <c r="O13044" t="str">
        <f t="shared" si="785"/>
        <v/>
      </c>
    </row>
    <row r="13045" spans="1:15" hidden="1">
      <c r="A13045" s="41" t="s">
        <v>120</v>
      </c>
      <c r="B13045" s="46">
        <v>45852</v>
      </c>
      <c r="C13045" s="8" t="s">
        <v>13</v>
      </c>
      <c r="D13045" s="8" t="s">
        <v>15</v>
      </c>
      <c r="E13045" s="8" t="s">
        <v>15</v>
      </c>
      <c r="F13045" s="9">
        <f t="shared" si="786"/>
        <v>900000</v>
      </c>
      <c r="G13045" s="9">
        <v>9</v>
      </c>
      <c r="H13045" s="10">
        <v>990234</v>
      </c>
      <c r="I13045" s="11">
        <f t="shared" si="787"/>
        <v>2110898858.1447833</v>
      </c>
      <c r="J13045" s="11">
        <f t="shared" si="788"/>
        <v>19321</v>
      </c>
      <c r="K13045" s="11">
        <f t="shared" si="789"/>
        <v>109254.12029112279</v>
      </c>
      <c r="L13045" s="12">
        <f t="shared" si="790"/>
        <v>0</v>
      </c>
      <c r="M13045" s="11">
        <f>COUNTIF(E$2:$E13045,E13045)</f>
        <v>3923</v>
      </c>
      <c r="O13045" t="str">
        <f t="shared" si="785"/>
        <v/>
      </c>
    </row>
    <row r="13046" spans="1:15" hidden="1">
      <c r="A13046" s="41" t="s">
        <v>120</v>
      </c>
      <c r="B13046" s="46">
        <v>45852</v>
      </c>
      <c r="C13046" s="8" t="s">
        <v>13</v>
      </c>
      <c r="D13046" s="8" t="s">
        <v>15</v>
      </c>
      <c r="E13046" s="8" t="s">
        <v>15</v>
      </c>
      <c r="F13046" s="9">
        <f t="shared" si="786"/>
        <v>3600000</v>
      </c>
      <c r="G13046" s="9">
        <v>36</v>
      </c>
      <c r="H13046" s="10">
        <v>3960468</v>
      </c>
      <c r="I13046" s="11">
        <f t="shared" si="787"/>
        <v>2114859326.1447833</v>
      </c>
      <c r="J13046" s="11">
        <f t="shared" si="788"/>
        <v>19357</v>
      </c>
      <c r="K13046" s="11">
        <f t="shared" si="789"/>
        <v>109255.53164977957</v>
      </c>
      <c r="L13046" s="12">
        <f t="shared" si="790"/>
        <v>0</v>
      </c>
      <c r="M13046" s="11">
        <f>COUNTIF(E$2:$E13046,E13046)</f>
        <v>3924</v>
      </c>
      <c r="O13046" t="str">
        <f t="shared" si="785"/>
        <v/>
      </c>
    </row>
    <row r="13047" spans="1:15" hidden="1">
      <c r="A13047" s="41" t="s">
        <v>120</v>
      </c>
      <c r="B13047" s="46">
        <v>45852</v>
      </c>
      <c r="C13047" s="8" t="s">
        <v>13</v>
      </c>
      <c r="D13047" s="8" t="s">
        <v>48</v>
      </c>
      <c r="E13047" s="8" t="s">
        <v>48</v>
      </c>
      <c r="F13047" s="9">
        <f t="shared" si="786"/>
        <v>3600000</v>
      </c>
      <c r="G13047" s="9">
        <v>36</v>
      </c>
      <c r="H13047" s="10">
        <v>3987216</v>
      </c>
      <c r="I13047" s="11">
        <f t="shared" si="787"/>
        <v>11366630407.022198</v>
      </c>
      <c r="J13047" s="11">
        <f t="shared" si="788"/>
        <v>106515</v>
      </c>
      <c r="K13047" s="11">
        <f t="shared" si="789"/>
        <v>106713.89388369898</v>
      </c>
      <c r="L13047" s="12">
        <f t="shared" si="790"/>
        <v>0</v>
      </c>
      <c r="M13047" s="11">
        <f>COUNTIF(E$2:$E13047,E13047)</f>
        <v>651</v>
      </c>
      <c r="O13047" t="str">
        <f t="shared" si="785"/>
        <v/>
      </c>
    </row>
    <row r="13048" spans="1:15" hidden="1">
      <c r="A13048" s="41" t="s">
        <v>120</v>
      </c>
      <c r="B13048" s="46">
        <v>45852</v>
      </c>
      <c r="C13048" s="8" t="s">
        <v>13</v>
      </c>
      <c r="D13048" s="8" t="s">
        <v>14</v>
      </c>
      <c r="E13048" s="8" t="s">
        <v>14</v>
      </c>
      <c r="F13048" s="9">
        <f t="shared" si="786"/>
        <v>-1100000</v>
      </c>
      <c r="G13048" s="9">
        <v>-11</v>
      </c>
      <c r="H13048" s="10">
        <v>-1190486</v>
      </c>
      <c r="I13048" s="11">
        <f t="shared" si="787"/>
        <v>10806430182.223034</v>
      </c>
      <c r="J13048" s="11">
        <f t="shared" si="788"/>
        <v>103984</v>
      </c>
      <c r="K13048" s="11">
        <f t="shared" si="789"/>
        <v>103923.9708245791</v>
      </c>
      <c r="L13048" s="12">
        <f t="shared" si="790"/>
        <v>47322.320929629961</v>
      </c>
      <c r="M13048" s="11">
        <f>COUNTIF(E$2:$E13048,E13048)</f>
        <v>2670</v>
      </c>
      <c r="O13048" t="str">
        <f t="shared" si="785"/>
        <v/>
      </c>
    </row>
    <row r="13049" spans="1:15" hidden="1">
      <c r="A13049" s="41" t="s">
        <v>120</v>
      </c>
      <c r="B13049" s="46">
        <v>45852</v>
      </c>
      <c r="C13049" s="8" t="s">
        <v>13</v>
      </c>
      <c r="D13049" s="8" t="s">
        <v>14</v>
      </c>
      <c r="E13049" s="8" t="s">
        <v>14</v>
      </c>
      <c r="F13049" s="9">
        <f t="shared" si="786"/>
        <v>-7800000</v>
      </c>
      <c r="G13049" s="9">
        <v>-78</v>
      </c>
      <c r="H13049" s="10">
        <v>-8441628</v>
      </c>
      <c r="I13049" s="11">
        <f t="shared" si="787"/>
        <v>10798324112.498716</v>
      </c>
      <c r="J13049" s="11">
        <f t="shared" si="788"/>
        <v>103906</v>
      </c>
      <c r="K13049" s="11">
        <f t="shared" si="789"/>
        <v>103923.9708245791</v>
      </c>
      <c r="L13049" s="12">
        <f t="shared" si="790"/>
        <v>335558.27568283025</v>
      </c>
      <c r="M13049" s="11">
        <f>COUNTIF(E$2:$E13049,E13049)</f>
        <v>2671</v>
      </c>
      <c r="O13049" t="str">
        <f t="shared" si="785"/>
        <v/>
      </c>
    </row>
    <row r="13050" spans="1:15" hidden="1">
      <c r="A13050" s="41" t="s">
        <v>120</v>
      </c>
      <c r="B13050" s="46">
        <v>45852</v>
      </c>
      <c r="C13050" s="8" t="s">
        <v>13</v>
      </c>
      <c r="D13050" s="8" t="s">
        <v>14</v>
      </c>
      <c r="E13050" s="8" t="s">
        <v>14</v>
      </c>
      <c r="F13050" s="9">
        <f t="shared" si="786"/>
        <v>-900000</v>
      </c>
      <c r="G13050" s="9">
        <v>-9</v>
      </c>
      <c r="H13050" s="10">
        <v>-974034</v>
      </c>
      <c r="I13050" s="11">
        <f t="shared" si="787"/>
        <v>10797388796.761295</v>
      </c>
      <c r="J13050" s="11">
        <f t="shared" si="788"/>
        <v>103897</v>
      </c>
      <c r="K13050" s="11">
        <f t="shared" si="789"/>
        <v>103923.9708245791</v>
      </c>
      <c r="L13050" s="12">
        <f t="shared" si="790"/>
        <v>38718.262578788097</v>
      </c>
      <c r="M13050" s="11">
        <f>COUNTIF(E$2:$E13050,E13050)</f>
        <v>2672</v>
      </c>
      <c r="O13050" t="str">
        <f t="shared" si="785"/>
        <v/>
      </c>
    </row>
    <row r="13051" spans="1:15" hidden="1">
      <c r="A13051" s="41" t="s">
        <v>120</v>
      </c>
      <c r="B13051" s="46">
        <v>45852</v>
      </c>
      <c r="C13051" s="8" t="s">
        <v>13</v>
      </c>
      <c r="D13051" s="8" t="s">
        <v>14</v>
      </c>
      <c r="E13051" s="8" t="s">
        <v>14</v>
      </c>
      <c r="F13051" s="9">
        <f t="shared" si="786"/>
        <v>-6100000</v>
      </c>
      <c r="G13051" s="9">
        <v>-61</v>
      </c>
      <c r="H13051" s="10">
        <v>-6601786</v>
      </c>
      <c r="I13051" s="11">
        <f t="shared" si="787"/>
        <v>10791049434.540997</v>
      </c>
      <c r="J13051" s="11">
        <f t="shared" si="788"/>
        <v>103836</v>
      </c>
      <c r="K13051" s="11">
        <f t="shared" si="789"/>
        <v>103923.9708245791</v>
      </c>
      <c r="L13051" s="12">
        <f t="shared" si="790"/>
        <v>262423.77970067505</v>
      </c>
      <c r="M13051" s="11">
        <f>COUNTIF(E$2:$E13051,E13051)</f>
        <v>2673</v>
      </c>
      <c r="O13051" t="str">
        <f t="shared" si="785"/>
        <v/>
      </c>
    </row>
    <row r="13052" spans="1:15" hidden="1">
      <c r="A13052" s="41" t="s">
        <v>120</v>
      </c>
      <c r="B13052" s="46">
        <v>45852</v>
      </c>
      <c r="C13052" s="8" t="s">
        <v>13</v>
      </c>
      <c r="D13052" s="8" t="s">
        <v>14</v>
      </c>
      <c r="E13052" s="8" t="s">
        <v>14</v>
      </c>
      <c r="F13052" s="9">
        <f t="shared" si="786"/>
        <v>-900000</v>
      </c>
      <c r="G13052" s="9">
        <v>-9</v>
      </c>
      <c r="H13052" s="10">
        <v>-974034</v>
      </c>
      <c r="I13052" s="11">
        <f t="shared" si="787"/>
        <v>10790114118.803576</v>
      </c>
      <c r="J13052" s="11">
        <f t="shared" si="788"/>
        <v>103827</v>
      </c>
      <c r="K13052" s="11">
        <f t="shared" si="789"/>
        <v>103923.9708245791</v>
      </c>
      <c r="L13052" s="12">
        <f t="shared" si="790"/>
        <v>38718.262578788097</v>
      </c>
      <c r="M13052" s="11">
        <f>COUNTIF(E$2:$E13052,E13052)</f>
        <v>2674</v>
      </c>
      <c r="O13052" t="str">
        <f t="shared" ref="O13052:O13115" si="791">IF(M13052=_xlfn.MAXIFS(M:M,D:D,D13052),"X","")</f>
        <v/>
      </c>
    </row>
    <row r="13053" spans="1:15" hidden="1">
      <c r="A13053" s="41" t="s">
        <v>120</v>
      </c>
      <c r="B13053" s="46">
        <v>45852</v>
      </c>
      <c r="C13053" s="8" t="s">
        <v>13</v>
      </c>
      <c r="D13053" s="8" t="s">
        <v>14</v>
      </c>
      <c r="E13053" s="8" t="s">
        <v>14</v>
      </c>
      <c r="F13053" s="9">
        <f t="shared" si="786"/>
        <v>9400000</v>
      </c>
      <c r="G13053" s="9">
        <v>94</v>
      </c>
      <c r="H13053" s="10">
        <v>10173150</v>
      </c>
      <c r="I13053" s="11">
        <f t="shared" si="787"/>
        <v>10800287268.803576</v>
      </c>
      <c r="J13053" s="11">
        <f t="shared" si="788"/>
        <v>103921</v>
      </c>
      <c r="K13053" s="11">
        <f t="shared" si="789"/>
        <v>103927.86124848275</v>
      </c>
      <c r="L13053" s="12">
        <f t="shared" si="790"/>
        <v>0</v>
      </c>
      <c r="M13053" s="11">
        <f>COUNTIF(E$2:$E13053,E13053)</f>
        <v>2675</v>
      </c>
      <c r="O13053" t="str">
        <f t="shared" si="791"/>
        <v/>
      </c>
    </row>
    <row r="13054" spans="1:15" hidden="1">
      <c r="A13054" s="41" t="s">
        <v>120</v>
      </c>
      <c r="B13054" s="46">
        <v>45852</v>
      </c>
      <c r="C13054" s="8" t="s">
        <v>13</v>
      </c>
      <c r="D13054" s="8" t="s">
        <v>14</v>
      </c>
      <c r="E13054" s="8" t="s">
        <v>14</v>
      </c>
      <c r="F13054" s="9">
        <f t="shared" si="786"/>
        <v>-9200000</v>
      </c>
      <c r="G13054" s="9">
        <v>-92</v>
      </c>
      <c r="H13054" s="10">
        <v>-9956792</v>
      </c>
      <c r="I13054" s="11">
        <f t="shared" si="787"/>
        <v>10790725905.568716</v>
      </c>
      <c r="J13054" s="11">
        <f t="shared" si="788"/>
        <v>103829</v>
      </c>
      <c r="K13054" s="11">
        <f t="shared" si="789"/>
        <v>103927.86124848275</v>
      </c>
      <c r="L13054" s="12">
        <f t="shared" si="790"/>
        <v>395428.76513958722</v>
      </c>
      <c r="M13054" s="11">
        <f>COUNTIF(E$2:$E13054,E13054)</f>
        <v>2676</v>
      </c>
      <c r="O13054" t="str">
        <f t="shared" si="791"/>
        <v/>
      </c>
    </row>
    <row r="13055" spans="1:15" hidden="1">
      <c r="A13055" s="41" t="s">
        <v>120</v>
      </c>
      <c r="B13055" s="46">
        <v>45852</v>
      </c>
      <c r="C13055" s="8" t="s">
        <v>13</v>
      </c>
      <c r="D13055" s="8" t="s">
        <v>14</v>
      </c>
      <c r="E13055" s="8" t="s">
        <v>14</v>
      </c>
      <c r="F13055" s="9">
        <f t="shared" si="786"/>
        <v>-1800000</v>
      </c>
      <c r="G13055" s="9">
        <v>-18</v>
      </c>
      <c r="H13055" s="10">
        <v>-1948068</v>
      </c>
      <c r="I13055" s="11">
        <f t="shared" si="787"/>
        <v>10788855204.066244</v>
      </c>
      <c r="J13055" s="11">
        <f t="shared" si="788"/>
        <v>103811</v>
      </c>
      <c r="K13055" s="11">
        <f t="shared" si="789"/>
        <v>103927.86124848275</v>
      </c>
      <c r="L13055" s="12">
        <f t="shared" si="790"/>
        <v>77366.497527310625</v>
      </c>
      <c r="M13055" s="11">
        <f>COUNTIF(E$2:$E13055,E13055)</f>
        <v>2677</v>
      </c>
      <c r="O13055" t="str">
        <f t="shared" si="791"/>
        <v/>
      </c>
    </row>
    <row r="13056" spans="1:15" hidden="1">
      <c r="A13056" s="41" t="s">
        <v>120</v>
      </c>
      <c r="B13056" s="46">
        <v>45852</v>
      </c>
      <c r="C13056" s="8" t="s">
        <v>13</v>
      </c>
      <c r="D13056" s="8" t="s">
        <v>14</v>
      </c>
      <c r="E13056" s="8" t="s">
        <v>14</v>
      </c>
      <c r="F13056" s="9">
        <f t="shared" si="786"/>
        <v>-900000</v>
      </c>
      <c r="G13056" s="9">
        <v>-9</v>
      </c>
      <c r="H13056" s="10">
        <v>-974034</v>
      </c>
      <c r="I13056" s="11">
        <f t="shared" si="787"/>
        <v>10787919853.315008</v>
      </c>
      <c r="J13056" s="11">
        <f t="shared" si="788"/>
        <v>103802</v>
      </c>
      <c r="K13056" s="11">
        <f t="shared" si="789"/>
        <v>103927.86124848275</v>
      </c>
      <c r="L13056" s="12">
        <f t="shared" si="790"/>
        <v>38683.248763655312</v>
      </c>
      <c r="M13056" s="11">
        <f>COUNTIF(E$2:$E13056,E13056)</f>
        <v>2678</v>
      </c>
      <c r="O13056" t="str">
        <f t="shared" si="791"/>
        <v/>
      </c>
    </row>
    <row r="13057" spans="1:15" hidden="1">
      <c r="A13057" s="41" t="s">
        <v>120</v>
      </c>
      <c r="B13057" s="46">
        <v>45852</v>
      </c>
      <c r="C13057" s="8" t="s">
        <v>13</v>
      </c>
      <c r="D13057" s="8" t="s">
        <v>14</v>
      </c>
      <c r="E13057" s="8" t="s">
        <v>14</v>
      </c>
      <c r="F13057" s="9">
        <f t="shared" si="786"/>
        <v>-4600000</v>
      </c>
      <c r="G13057" s="9">
        <v>-46</v>
      </c>
      <c r="H13057" s="10">
        <v>-4978396</v>
      </c>
      <c r="I13057" s="11">
        <f t="shared" si="787"/>
        <v>10783139171.697578</v>
      </c>
      <c r="J13057" s="11">
        <f t="shared" si="788"/>
        <v>103756</v>
      </c>
      <c r="K13057" s="11">
        <f t="shared" si="789"/>
        <v>103927.86124848275</v>
      </c>
      <c r="L13057" s="12">
        <f t="shared" si="790"/>
        <v>197714.38256979361</v>
      </c>
      <c r="M13057" s="11">
        <f>COUNTIF(E$2:$E13057,E13057)</f>
        <v>2679</v>
      </c>
      <c r="O13057" t="str">
        <f t="shared" si="791"/>
        <v/>
      </c>
    </row>
    <row r="13058" spans="1:15" hidden="1">
      <c r="A13058" s="41" t="s">
        <v>120</v>
      </c>
      <c r="B13058" s="46">
        <v>45852</v>
      </c>
      <c r="C13058" s="8" t="s">
        <v>13</v>
      </c>
      <c r="D13058" s="8" t="s">
        <v>46</v>
      </c>
      <c r="E13058" s="8" t="s">
        <v>46</v>
      </c>
      <c r="F13058" s="9">
        <f t="shared" si="786"/>
        <v>9600000</v>
      </c>
      <c r="G13058" s="9">
        <v>96</v>
      </c>
      <c r="H13058" s="10">
        <v>10030560</v>
      </c>
      <c r="I13058" s="11">
        <f t="shared" si="787"/>
        <v>1852538103.2126772</v>
      </c>
      <c r="J13058" s="11">
        <f t="shared" si="788"/>
        <v>17714</v>
      </c>
      <c r="K13058" s="11">
        <f t="shared" si="789"/>
        <v>104580.45067250069</v>
      </c>
      <c r="L13058" s="12">
        <f t="shared" si="790"/>
        <v>0</v>
      </c>
      <c r="M13058" s="11">
        <f>COUNTIF(E$2:$E13058,E13058)</f>
        <v>3845</v>
      </c>
      <c r="O13058" t="str">
        <f t="shared" si="791"/>
        <v/>
      </c>
    </row>
    <row r="13059" spans="1:15" hidden="1">
      <c r="A13059" s="41" t="s">
        <v>120</v>
      </c>
      <c r="B13059" s="46">
        <v>45852</v>
      </c>
      <c r="C13059" s="8" t="s">
        <v>13</v>
      </c>
      <c r="D13059" s="8" t="s">
        <v>14</v>
      </c>
      <c r="E13059" s="8" t="s">
        <v>14</v>
      </c>
      <c r="F13059" s="9">
        <f t="shared" si="786"/>
        <v>-4600000</v>
      </c>
      <c r="G13059" s="9">
        <v>-46</v>
      </c>
      <c r="H13059" s="10">
        <v>-4978396</v>
      </c>
      <c r="I13059" s="11">
        <f t="shared" si="787"/>
        <v>10778358490.080149</v>
      </c>
      <c r="J13059" s="11">
        <f t="shared" si="788"/>
        <v>103710</v>
      </c>
      <c r="K13059" s="11">
        <f t="shared" si="789"/>
        <v>103927.86124848275</v>
      </c>
      <c r="L13059" s="12">
        <f t="shared" si="790"/>
        <v>197714.38256979361</v>
      </c>
      <c r="M13059" s="11">
        <f>COUNTIF(E$2:$E13059,E13059)</f>
        <v>2680</v>
      </c>
      <c r="O13059" t="str">
        <f t="shared" si="791"/>
        <v/>
      </c>
    </row>
    <row r="13060" spans="1:15" hidden="1">
      <c r="A13060" s="41" t="s">
        <v>120</v>
      </c>
      <c r="B13060" s="46">
        <v>45852</v>
      </c>
      <c r="C13060" s="8" t="s">
        <v>13</v>
      </c>
      <c r="D13060" s="8" t="s">
        <v>14</v>
      </c>
      <c r="E13060" s="8" t="s">
        <v>14</v>
      </c>
      <c r="F13060" s="9">
        <f t="shared" si="786"/>
        <v>-900000</v>
      </c>
      <c r="G13060" s="9">
        <v>-9</v>
      </c>
      <c r="H13060" s="10">
        <v>-974034</v>
      </c>
      <c r="I13060" s="11">
        <f t="shared" si="787"/>
        <v>10777423139.328913</v>
      </c>
      <c r="J13060" s="11">
        <f t="shared" si="788"/>
        <v>103701</v>
      </c>
      <c r="K13060" s="11">
        <f t="shared" si="789"/>
        <v>103927.86124848275</v>
      </c>
      <c r="L13060" s="12">
        <f t="shared" si="790"/>
        <v>38683.248763655312</v>
      </c>
      <c r="M13060" s="11">
        <f>COUNTIF(E$2:$E13060,E13060)</f>
        <v>2681</v>
      </c>
      <c r="O13060" t="str">
        <f t="shared" si="791"/>
        <v/>
      </c>
    </row>
    <row r="13061" spans="1:15" hidden="1">
      <c r="A13061" s="41" t="s">
        <v>120</v>
      </c>
      <c r="B13061" s="46">
        <v>45852</v>
      </c>
      <c r="C13061" s="8" t="s">
        <v>13</v>
      </c>
      <c r="D13061" s="8" t="s">
        <v>14</v>
      </c>
      <c r="E13061" s="8" t="s">
        <v>14</v>
      </c>
      <c r="F13061" s="9">
        <f t="shared" si="786"/>
        <v>-1800000</v>
      </c>
      <c r="G13061" s="9">
        <v>-18</v>
      </c>
      <c r="H13061" s="10">
        <v>-1948068</v>
      </c>
      <c r="I13061" s="11">
        <f t="shared" si="787"/>
        <v>10775552437.826441</v>
      </c>
      <c r="J13061" s="11">
        <f t="shared" si="788"/>
        <v>103683</v>
      </c>
      <c r="K13061" s="11">
        <f t="shared" si="789"/>
        <v>103927.86124848275</v>
      </c>
      <c r="L13061" s="12">
        <f t="shared" si="790"/>
        <v>77366.497527310625</v>
      </c>
      <c r="M13061" s="11">
        <f>COUNTIF(E$2:$E13061,E13061)</f>
        <v>2682</v>
      </c>
      <c r="O13061" t="str">
        <f t="shared" si="791"/>
        <v/>
      </c>
    </row>
    <row r="13062" spans="1:15" hidden="1">
      <c r="A13062" s="41" t="s">
        <v>120</v>
      </c>
      <c r="B13062" s="46">
        <v>45852</v>
      </c>
      <c r="C13062" s="8" t="s">
        <v>13</v>
      </c>
      <c r="D13062" s="8" t="s">
        <v>48</v>
      </c>
      <c r="E13062" s="8" t="s">
        <v>48</v>
      </c>
      <c r="F13062" s="9">
        <f t="shared" si="786"/>
        <v>39800000</v>
      </c>
      <c r="G13062" s="9">
        <v>398</v>
      </c>
      <c r="H13062" s="10">
        <v>44074520</v>
      </c>
      <c r="I13062" s="11">
        <f t="shared" si="787"/>
        <v>11410704927.022198</v>
      </c>
      <c r="J13062" s="11">
        <f t="shared" si="788"/>
        <v>106913</v>
      </c>
      <c r="K13062" s="11">
        <f t="shared" si="789"/>
        <v>106728.88167970403</v>
      </c>
      <c r="L13062" s="12">
        <f t="shared" si="790"/>
        <v>0</v>
      </c>
      <c r="M13062" s="11">
        <f>COUNTIF(E$2:$E13062,E13062)</f>
        <v>652</v>
      </c>
      <c r="O13062" t="str">
        <f t="shared" si="791"/>
        <v/>
      </c>
    </row>
    <row r="13063" spans="1:15" hidden="1">
      <c r="A13063" s="41" t="s">
        <v>120</v>
      </c>
      <c r="B13063" s="46">
        <v>45852</v>
      </c>
      <c r="C13063" s="8" t="s">
        <v>13</v>
      </c>
      <c r="D13063" s="8" t="s">
        <v>14</v>
      </c>
      <c r="E13063" s="8" t="s">
        <v>14</v>
      </c>
      <c r="F13063" s="9">
        <f t="shared" si="786"/>
        <v>-18400000</v>
      </c>
      <c r="G13063" s="9">
        <v>-184</v>
      </c>
      <c r="H13063" s="10">
        <v>-19913584</v>
      </c>
      <c r="I13063" s="11">
        <f t="shared" si="787"/>
        <v>10756429711.35672</v>
      </c>
      <c r="J13063" s="11">
        <f t="shared" si="788"/>
        <v>103499</v>
      </c>
      <c r="K13063" s="11">
        <f t="shared" si="789"/>
        <v>103927.86124848275</v>
      </c>
      <c r="L13063" s="12">
        <f t="shared" si="790"/>
        <v>790857.53027917445</v>
      </c>
      <c r="M13063" s="11">
        <f>COUNTIF(E$2:$E13063,E13063)</f>
        <v>2683</v>
      </c>
      <c r="O13063" t="str">
        <f t="shared" si="791"/>
        <v/>
      </c>
    </row>
    <row r="13064" spans="1:15" hidden="1">
      <c r="A13064" s="41" t="s">
        <v>120</v>
      </c>
      <c r="B13064" s="46">
        <v>45852</v>
      </c>
      <c r="C13064" s="8" t="s">
        <v>13</v>
      </c>
      <c r="D13064" s="8" t="s">
        <v>14</v>
      </c>
      <c r="E13064" s="8" t="s">
        <v>14</v>
      </c>
      <c r="F13064" s="9">
        <f t="shared" si="786"/>
        <v>46400000</v>
      </c>
      <c r="G13064" s="9">
        <v>464</v>
      </c>
      <c r="H13064" s="10">
        <v>49934288</v>
      </c>
      <c r="I13064" s="11">
        <f t="shared" si="787"/>
        <v>10806363999.35672</v>
      </c>
      <c r="J13064" s="11">
        <f t="shared" si="788"/>
        <v>103963</v>
      </c>
      <c r="K13064" s="11">
        <f t="shared" si="789"/>
        <v>103944.32634068582</v>
      </c>
      <c r="L13064" s="12">
        <f t="shared" si="790"/>
        <v>0</v>
      </c>
      <c r="M13064" s="11">
        <f>COUNTIF(E$2:$E13064,E13064)</f>
        <v>2684</v>
      </c>
      <c r="O13064" t="str">
        <f t="shared" si="791"/>
        <v/>
      </c>
    </row>
    <row r="13065" spans="1:15" hidden="1">
      <c r="A13065" s="41" t="s">
        <v>120</v>
      </c>
      <c r="B13065" s="46">
        <v>45852</v>
      </c>
      <c r="C13065" s="8" t="s">
        <v>13</v>
      </c>
      <c r="D13065" s="8" t="s">
        <v>14</v>
      </c>
      <c r="E13065" s="8" t="s">
        <v>14</v>
      </c>
      <c r="F13065" s="9">
        <f t="shared" si="786"/>
        <v>9900000</v>
      </c>
      <c r="G13065" s="9">
        <v>99</v>
      </c>
      <c r="H13065" s="10">
        <v>10654083</v>
      </c>
      <c r="I13065" s="11">
        <f t="shared" si="787"/>
        <v>10817018082.35672</v>
      </c>
      <c r="J13065" s="11">
        <f t="shared" si="788"/>
        <v>104062</v>
      </c>
      <c r="K13065" s="11">
        <f t="shared" si="789"/>
        <v>103947.82036052276</v>
      </c>
      <c r="L13065" s="12">
        <f t="shared" si="790"/>
        <v>0</v>
      </c>
      <c r="M13065" s="11">
        <f>COUNTIF(E$2:$E13065,E13065)</f>
        <v>2685</v>
      </c>
      <c r="O13065" t="str">
        <f t="shared" si="791"/>
        <v/>
      </c>
    </row>
    <row r="13066" spans="1:15" hidden="1">
      <c r="A13066" s="41" t="s">
        <v>120</v>
      </c>
      <c r="B13066" s="46">
        <v>45852</v>
      </c>
      <c r="C13066" s="8" t="s">
        <v>13</v>
      </c>
      <c r="D13066" s="8" t="s">
        <v>14</v>
      </c>
      <c r="E13066" s="8" t="s">
        <v>14</v>
      </c>
      <c r="F13066" s="9">
        <f t="shared" si="786"/>
        <v>-900000</v>
      </c>
      <c r="G13066" s="9">
        <v>-9</v>
      </c>
      <c r="H13066" s="10">
        <v>-974034</v>
      </c>
      <c r="I13066" s="11">
        <f t="shared" si="787"/>
        <v>10816082551.973475</v>
      </c>
      <c r="J13066" s="11">
        <f t="shared" si="788"/>
        <v>104053</v>
      </c>
      <c r="K13066" s="11">
        <f t="shared" si="789"/>
        <v>103947.82036052276</v>
      </c>
      <c r="L13066" s="12">
        <f t="shared" si="790"/>
        <v>38503.616755295196</v>
      </c>
      <c r="M13066" s="11">
        <f>COUNTIF(E$2:$E13066,E13066)</f>
        <v>2686</v>
      </c>
      <c r="O13066" t="str">
        <f t="shared" si="791"/>
        <v/>
      </c>
    </row>
    <row r="13067" spans="1:15" hidden="1">
      <c r="A13067" s="41" t="s">
        <v>120</v>
      </c>
      <c r="B13067" s="46">
        <v>45852</v>
      </c>
      <c r="C13067" s="8" t="s">
        <v>13</v>
      </c>
      <c r="D13067" s="8" t="s">
        <v>14</v>
      </c>
      <c r="E13067" s="8" t="s">
        <v>14</v>
      </c>
      <c r="F13067" s="9">
        <f t="shared" si="786"/>
        <v>-3100000</v>
      </c>
      <c r="G13067" s="9">
        <v>-31</v>
      </c>
      <c r="H13067" s="10">
        <v>-3355006</v>
      </c>
      <c r="I13067" s="11">
        <f t="shared" si="787"/>
        <v>10812860169.542297</v>
      </c>
      <c r="J13067" s="11">
        <f t="shared" si="788"/>
        <v>104022</v>
      </c>
      <c r="K13067" s="11">
        <f t="shared" si="789"/>
        <v>103947.82036052276</v>
      </c>
      <c r="L13067" s="12">
        <f t="shared" si="790"/>
        <v>132623.56882379437</v>
      </c>
      <c r="M13067" s="11">
        <f>COUNTIF(E$2:$E13067,E13067)</f>
        <v>2687</v>
      </c>
      <c r="O13067" t="str">
        <f t="shared" si="791"/>
        <v/>
      </c>
    </row>
    <row r="13068" spans="1:15" hidden="1">
      <c r="A13068" s="41" t="s">
        <v>120</v>
      </c>
      <c r="B13068" s="46">
        <v>45852</v>
      </c>
      <c r="C13068" s="8" t="s">
        <v>13</v>
      </c>
      <c r="D13068" s="8" t="s">
        <v>14</v>
      </c>
      <c r="E13068" s="8" t="s">
        <v>14</v>
      </c>
      <c r="F13068" s="9">
        <f t="shared" si="786"/>
        <v>-18500000</v>
      </c>
      <c r="G13068" s="9">
        <v>-185</v>
      </c>
      <c r="H13068" s="10">
        <v>-20021810</v>
      </c>
      <c r="I13068" s="11">
        <f t="shared" si="787"/>
        <v>10793629822.7756</v>
      </c>
      <c r="J13068" s="11">
        <f t="shared" si="788"/>
        <v>103837</v>
      </c>
      <c r="K13068" s="11">
        <f t="shared" si="789"/>
        <v>103947.82036052276</v>
      </c>
      <c r="L13068" s="12">
        <f t="shared" si="790"/>
        <v>791463.23330328986</v>
      </c>
      <c r="M13068" s="11">
        <f>COUNTIF(E$2:$E13068,E13068)</f>
        <v>2688</v>
      </c>
      <c r="O13068" t="str">
        <f t="shared" si="791"/>
        <v/>
      </c>
    </row>
    <row r="13069" spans="1:15" hidden="1">
      <c r="A13069" s="41" t="s">
        <v>120</v>
      </c>
      <c r="B13069" s="46">
        <v>45852</v>
      </c>
      <c r="C13069" s="8" t="s">
        <v>13</v>
      </c>
      <c r="D13069" s="8" t="s">
        <v>14</v>
      </c>
      <c r="E13069" s="8" t="s">
        <v>14</v>
      </c>
      <c r="F13069" s="9">
        <f t="shared" si="786"/>
        <v>-13700000</v>
      </c>
      <c r="G13069" s="9">
        <v>-137</v>
      </c>
      <c r="H13069" s="10">
        <v>-14826962</v>
      </c>
      <c r="I13069" s="11">
        <f t="shared" si="787"/>
        <v>10779388971.386209</v>
      </c>
      <c r="J13069" s="11">
        <f t="shared" si="788"/>
        <v>103700</v>
      </c>
      <c r="K13069" s="11">
        <f t="shared" si="789"/>
        <v>103947.82036052276</v>
      </c>
      <c r="L13069" s="12">
        <f t="shared" si="790"/>
        <v>586110.61060838215</v>
      </c>
      <c r="M13069" s="11">
        <f>COUNTIF(E$2:$E13069,E13069)</f>
        <v>2689</v>
      </c>
      <c r="O13069" t="str">
        <f t="shared" si="791"/>
        <v/>
      </c>
    </row>
    <row r="13070" spans="1:15" hidden="1">
      <c r="A13070" s="41" t="s">
        <v>120</v>
      </c>
      <c r="B13070" s="46">
        <v>45852</v>
      </c>
      <c r="C13070" s="8" t="s">
        <v>13</v>
      </c>
      <c r="D13070" s="8" t="s">
        <v>14</v>
      </c>
      <c r="E13070" s="8" t="s">
        <v>14</v>
      </c>
      <c r="F13070" s="9">
        <f t="shared" si="786"/>
        <v>2500000</v>
      </c>
      <c r="G13070" s="9">
        <v>25</v>
      </c>
      <c r="H13070" s="10">
        <v>2690425</v>
      </c>
      <c r="I13070" s="11">
        <f t="shared" si="787"/>
        <v>10782079396.386209</v>
      </c>
      <c r="J13070" s="11">
        <f t="shared" si="788"/>
        <v>103725</v>
      </c>
      <c r="K13070" s="11">
        <f t="shared" si="789"/>
        <v>103948.70471329197</v>
      </c>
      <c r="L13070" s="12">
        <f t="shared" si="790"/>
        <v>0</v>
      </c>
      <c r="M13070" s="11">
        <f>COUNTIF(E$2:$E13070,E13070)</f>
        <v>2690</v>
      </c>
      <c r="O13070" t="str">
        <f t="shared" si="791"/>
        <v/>
      </c>
    </row>
    <row r="13071" spans="1:15" hidden="1">
      <c r="A13071" s="41" t="s">
        <v>120</v>
      </c>
      <c r="B13071" s="46">
        <v>45852</v>
      </c>
      <c r="C13071" s="8" t="s">
        <v>13</v>
      </c>
      <c r="D13071" s="8" t="s">
        <v>14</v>
      </c>
      <c r="E13071" s="8" t="s">
        <v>14</v>
      </c>
      <c r="F13071" s="9">
        <f t="shared" si="786"/>
        <v>9200000</v>
      </c>
      <c r="G13071" s="9">
        <v>92</v>
      </c>
      <c r="H13071" s="10">
        <v>9926616</v>
      </c>
      <c r="I13071" s="11">
        <f t="shared" si="787"/>
        <v>10792006012.386209</v>
      </c>
      <c r="J13071" s="11">
        <f t="shared" si="788"/>
        <v>103817</v>
      </c>
      <c r="K13071" s="11">
        <f t="shared" si="789"/>
        <v>103952.20447890239</v>
      </c>
      <c r="L13071" s="12">
        <f t="shared" si="790"/>
        <v>0</v>
      </c>
      <c r="M13071" s="11">
        <f>COUNTIF(E$2:$E13071,E13071)</f>
        <v>2691</v>
      </c>
      <c r="O13071" t="str">
        <f t="shared" si="791"/>
        <v/>
      </c>
    </row>
    <row r="13072" spans="1:15" hidden="1">
      <c r="A13072" s="41" t="s">
        <v>120</v>
      </c>
      <c r="B13072" s="46">
        <v>45852</v>
      </c>
      <c r="C13072" s="8" t="s">
        <v>13</v>
      </c>
      <c r="D13072" s="8" t="s">
        <v>14</v>
      </c>
      <c r="E13072" s="8" t="s">
        <v>14</v>
      </c>
      <c r="F13072" s="9">
        <f t="shared" si="786"/>
        <v>-1000000</v>
      </c>
      <c r="G13072" s="9">
        <v>-10</v>
      </c>
      <c r="H13072" s="10">
        <v>-1082260</v>
      </c>
      <c r="I13072" s="11">
        <f t="shared" si="787"/>
        <v>10790966490.341421</v>
      </c>
      <c r="J13072" s="11">
        <f t="shared" si="788"/>
        <v>103807</v>
      </c>
      <c r="K13072" s="11">
        <f t="shared" si="789"/>
        <v>103952.20447890239</v>
      </c>
      <c r="L13072" s="12">
        <f t="shared" si="790"/>
        <v>42737.95521097607</v>
      </c>
      <c r="M13072" s="11">
        <f>COUNTIF(E$2:$E13072,E13072)</f>
        <v>2692</v>
      </c>
      <c r="O13072" t="str">
        <f t="shared" si="791"/>
        <v/>
      </c>
    </row>
    <row r="13073" spans="1:15" hidden="1">
      <c r="A13073" s="41" t="s">
        <v>120</v>
      </c>
      <c r="B13073" s="46">
        <v>45852</v>
      </c>
      <c r="C13073" s="8" t="s">
        <v>13</v>
      </c>
      <c r="D13073" s="8" t="s">
        <v>14</v>
      </c>
      <c r="E13073" s="8" t="s">
        <v>14</v>
      </c>
      <c r="F13073" s="9">
        <f t="shared" si="786"/>
        <v>-13800000</v>
      </c>
      <c r="G13073" s="9">
        <v>-138</v>
      </c>
      <c r="H13073" s="10">
        <v>-14935188</v>
      </c>
      <c r="I13073" s="11">
        <f t="shared" si="787"/>
        <v>10776621086.123333</v>
      </c>
      <c r="J13073" s="11">
        <f t="shared" si="788"/>
        <v>103669</v>
      </c>
      <c r="K13073" s="11">
        <f t="shared" si="789"/>
        <v>103952.20447890239</v>
      </c>
      <c r="L13073" s="12">
        <f t="shared" si="790"/>
        <v>589783.78191147</v>
      </c>
      <c r="M13073" s="11">
        <f>COUNTIF(E$2:$E13073,E13073)</f>
        <v>2693</v>
      </c>
      <c r="O13073" t="str">
        <f t="shared" si="791"/>
        <v/>
      </c>
    </row>
    <row r="13074" spans="1:15" hidden="1">
      <c r="A13074" s="41" t="s">
        <v>120</v>
      </c>
      <c r="B13074" s="46">
        <v>45852</v>
      </c>
      <c r="C13074" s="8" t="s">
        <v>13</v>
      </c>
      <c r="D13074" s="8" t="s">
        <v>14</v>
      </c>
      <c r="E13074" s="8" t="s">
        <v>14</v>
      </c>
      <c r="F13074" s="9">
        <f t="shared" si="786"/>
        <v>-900000</v>
      </c>
      <c r="G13074" s="9">
        <v>-9</v>
      </c>
      <c r="H13074" s="10">
        <v>-974034</v>
      </c>
      <c r="I13074" s="11">
        <f t="shared" si="787"/>
        <v>10775685516.283022</v>
      </c>
      <c r="J13074" s="11">
        <f t="shared" si="788"/>
        <v>103660</v>
      </c>
      <c r="K13074" s="11">
        <f t="shared" si="789"/>
        <v>103952.20447890239</v>
      </c>
      <c r="L13074" s="12">
        <f t="shared" si="790"/>
        <v>38464.159689878463</v>
      </c>
      <c r="M13074" s="11">
        <f>COUNTIF(E$2:$E13074,E13074)</f>
        <v>2694</v>
      </c>
      <c r="O13074" t="str">
        <f t="shared" si="791"/>
        <v/>
      </c>
    </row>
    <row r="13075" spans="1:15" hidden="1">
      <c r="A13075" s="41" t="s">
        <v>120</v>
      </c>
      <c r="B13075" s="46">
        <v>45852</v>
      </c>
      <c r="C13075" s="8" t="s">
        <v>13</v>
      </c>
      <c r="D13075" s="8" t="s">
        <v>14</v>
      </c>
      <c r="E13075" s="8" t="s">
        <v>14</v>
      </c>
      <c r="F13075" s="9">
        <f t="shared" si="786"/>
        <v>-92300000</v>
      </c>
      <c r="G13075" s="9">
        <v>-923</v>
      </c>
      <c r="H13075" s="10">
        <v>-99892598</v>
      </c>
      <c r="I13075" s="11">
        <f t="shared" si="787"/>
        <v>10679737631.548996</v>
      </c>
      <c r="J13075" s="11">
        <f t="shared" si="788"/>
        <v>102737</v>
      </c>
      <c r="K13075" s="11">
        <f t="shared" si="789"/>
        <v>103952.20447890239</v>
      </c>
      <c r="L13075" s="12">
        <f t="shared" si="790"/>
        <v>3944713.2659730911</v>
      </c>
      <c r="M13075" s="11">
        <f>COUNTIF(E$2:$E13075,E13075)</f>
        <v>2695</v>
      </c>
      <c r="O13075" t="str">
        <f t="shared" si="791"/>
        <v/>
      </c>
    </row>
    <row r="13076" spans="1:15" hidden="1">
      <c r="A13076" s="41" t="s">
        <v>120</v>
      </c>
      <c r="B13076" s="46">
        <v>45852</v>
      </c>
      <c r="C13076" s="8" t="s">
        <v>13</v>
      </c>
      <c r="D13076" s="8" t="s">
        <v>46</v>
      </c>
      <c r="E13076" s="8" t="s">
        <v>46</v>
      </c>
      <c r="F13076" s="9">
        <f t="shared" si="786"/>
        <v>407200000</v>
      </c>
      <c r="G13076" s="9">
        <v>4072</v>
      </c>
      <c r="H13076" s="10">
        <v>422938280</v>
      </c>
      <c r="I13076" s="11">
        <f t="shared" si="787"/>
        <v>2275476383.212677</v>
      </c>
      <c r="J13076" s="11">
        <f t="shared" si="788"/>
        <v>21786</v>
      </c>
      <c r="K13076" s="11">
        <f t="shared" si="789"/>
        <v>104446.72648548045</v>
      </c>
      <c r="L13076" s="12">
        <f t="shared" si="790"/>
        <v>0</v>
      </c>
      <c r="M13076" s="11">
        <f>COUNTIF(E$2:$E13076,E13076)</f>
        <v>3846</v>
      </c>
      <c r="O13076" t="str">
        <f t="shared" si="791"/>
        <v/>
      </c>
    </row>
    <row r="13077" spans="1:15" hidden="1">
      <c r="A13077" s="41" t="s">
        <v>120</v>
      </c>
      <c r="B13077" s="46">
        <v>45852</v>
      </c>
      <c r="C13077" s="8" t="s">
        <v>13</v>
      </c>
      <c r="D13077" s="8" t="s">
        <v>14</v>
      </c>
      <c r="E13077" s="8" t="s">
        <v>14</v>
      </c>
      <c r="F13077" s="9">
        <f t="shared" si="786"/>
        <v>1800000</v>
      </c>
      <c r="G13077" s="9">
        <v>18</v>
      </c>
      <c r="H13077" s="10">
        <v>1971594</v>
      </c>
      <c r="I13077" s="11">
        <f t="shared" si="787"/>
        <v>10681709225.548996</v>
      </c>
      <c r="J13077" s="11">
        <f t="shared" si="788"/>
        <v>102755</v>
      </c>
      <c r="K13077" s="11">
        <f t="shared" si="789"/>
        <v>103953.18208893968</v>
      </c>
      <c r="L13077" s="12">
        <f t="shared" si="790"/>
        <v>0</v>
      </c>
      <c r="M13077" s="11">
        <f>COUNTIF(E$2:$E13077,E13077)</f>
        <v>2696</v>
      </c>
      <c r="O13077" t="str">
        <f t="shared" si="791"/>
        <v/>
      </c>
    </row>
    <row r="13078" spans="1:15" hidden="1">
      <c r="A13078" s="41" t="s">
        <v>120</v>
      </c>
      <c r="B13078" s="46">
        <v>45852</v>
      </c>
      <c r="C13078" s="8" t="s">
        <v>13</v>
      </c>
      <c r="D13078" s="8" t="s">
        <v>14</v>
      </c>
      <c r="E13078" s="8" t="s">
        <v>14</v>
      </c>
      <c r="F13078" s="9">
        <f t="shared" si="786"/>
        <v>-11100000</v>
      </c>
      <c r="G13078" s="9">
        <v>-111</v>
      </c>
      <c r="H13078" s="10">
        <v>-12013086</v>
      </c>
      <c r="I13078" s="11">
        <f t="shared" si="787"/>
        <v>10670170422.337124</v>
      </c>
      <c r="J13078" s="11">
        <f t="shared" si="788"/>
        <v>102644</v>
      </c>
      <c r="K13078" s="11">
        <f t="shared" si="789"/>
        <v>103953.18208893968</v>
      </c>
      <c r="L13078" s="12">
        <f t="shared" si="790"/>
        <v>474282.78812769614</v>
      </c>
      <c r="M13078" s="11">
        <f>COUNTIF(E$2:$E13078,E13078)</f>
        <v>2697</v>
      </c>
      <c r="O13078" t="str">
        <f t="shared" si="791"/>
        <v/>
      </c>
    </row>
    <row r="13079" spans="1:15" hidden="1">
      <c r="A13079" s="41" t="s">
        <v>120</v>
      </c>
      <c r="B13079" s="46">
        <v>45852</v>
      </c>
      <c r="C13079" s="8" t="s">
        <v>13</v>
      </c>
      <c r="D13079" s="8" t="s">
        <v>14</v>
      </c>
      <c r="E13079" s="8" t="s">
        <v>14</v>
      </c>
      <c r="F13079" s="9">
        <f t="shared" si="786"/>
        <v>-1000000</v>
      </c>
      <c r="G13079" s="9">
        <v>-10</v>
      </c>
      <c r="H13079" s="10">
        <v>-1082260</v>
      </c>
      <c r="I13079" s="11">
        <f t="shared" si="787"/>
        <v>10669130890.516235</v>
      </c>
      <c r="J13079" s="11">
        <f t="shared" si="788"/>
        <v>102634</v>
      </c>
      <c r="K13079" s="11">
        <f t="shared" si="789"/>
        <v>103953.18208893968</v>
      </c>
      <c r="L13079" s="12">
        <f t="shared" si="790"/>
        <v>42728.179110603174</v>
      </c>
      <c r="M13079" s="11">
        <f>COUNTIF(E$2:$E13079,E13079)</f>
        <v>2698</v>
      </c>
      <c r="O13079" t="str">
        <f t="shared" si="791"/>
        <v/>
      </c>
    </row>
    <row r="13080" spans="1:15" hidden="1">
      <c r="A13080" s="41" t="s">
        <v>120</v>
      </c>
      <c r="B13080" s="46">
        <v>45852</v>
      </c>
      <c r="C13080" s="8" t="s">
        <v>13</v>
      </c>
      <c r="D13080" s="8" t="s">
        <v>14</v>
      </c>
      <c r="E13080" s="8" t="s">
        <v>14</v>
      </c>
      <c r="F13080" s="9">
        <f t="shared" si="786"/>
        <v>-900000</v>
      </c>
      <c r="G13080" s="9">
        <v>-9</v>
      </c>
      <c r="H13080" s="10">
        <v>-974034</v>
      </c>
      <c r="I13080" s="11">
        <f t="shared" si="787"/>
        <v>10668195311.877436</v>
      </c>
      <c r="J13080" s="11">
        <f t="shared" si="788"/>
        <v>102625</v>
      </c>
      <c r="K13080" s="11">
        <f t="shared" si="789"/>
        <v>103953.18208893968</v>
      </c>
      <c r="L13080" s="12">
        <f t="shared" si="790"/>
        <v>38455.36119954288</v>
      </c>
      <c r="M13080" s="11">
        <f>COUNTIF(E$2:$E13080,E13080)</f>
        <v>2699</v>
      </c>
      <c r="O13080" t="str">
        <f t="shared" si="791"/>
        <v/>
      </c>
    </row>
    <row r="13081" spans="1:15" hidden="1">
      <c r="A13081" s="41" t="s">
        <v>120</v>
      </c>
      <c r="B13081" s="46">
        <v>45852</v>
      </c>
      <c r="C13081" s="8" t="s">
        <v>13</v>
      </c>
      <c r="D13081" s="8" t="s">
        <v>14</v>
      </c>
      <c r="E13081" s="8" t="s">
        <v>14</v>
      </c>
      <c r="F13081" s="9">
        <f t="shared" si="786"/>
        <v>-3000000</v>
      </c>
      <c r="G13081" s="9">
        <v>-30</v>
      </c>
      <c r="H13081" s="10">
        <v>-3246780</v>
      </c>
      <c r="I13081" s="11">
        <f t="shared" si="787"/>
        <v>10665076716.414768</v>
      </c>
      <c r="J13081" s="11">
        <f t="shared" si="788"/>
        <v>102595</v>
      </c>
      <c r="K13081" s="11">
        <f t="shared" si="789"/>
        <v>103953.18208893968</v>
      </c>
      <c r="L13081" s="12">
        <f t="shared" si="790"/>
        <v>128184.53733180976</v>
      </c>
      <c r="M13081" s="11">
        <f>COUNTIF(E$2:$E13081,E13081)</f>
        <v>2700</v>
      </c>
      <c r="O13081" t="str">
        <f t="shared" si="791"/>
        <v/>
      </c>
    </row>
    <row r="13082" spans="1:15" hidden="1">
      <c r="A13082" s="41" t="s">
        <v>120</v>
      </c>
      <c r="B13082" s="46">
        <v>45852</v>
      </c>
      <c r="C13082" s="8" t="s">
        <v>13</v>
      </c>
      <c r="D13082" s="8" t="s">
        <v>14</v>
      </c>
      <c r="E13082" s="8" t="s">
        <v>14</v>
      </c>
      <c r="F13082" s="9">
        <f t="shared" si="786"/>
        <v>-18400000</v>
      </c>
      <c r="G13082" s="9">
        <v>-184</v>
      </c>
      <c r="H13082" s="10">
        <v>-19913584</v>
      </c>
      <c r="I13082" s="11">
        <f t="shared" si="787"/>
        <v>10645949330.910404</v>
      </c>
      <c r="J13082" s="11">
        <f t="shared" si="788"/>
        <v>102411</v>
      </c>
      <c r="K13082" s="11">
        <f t="shared" si="789"/>
        <v>103953.18208893968</v>
      </c>
      <c r="L13082" s="12">
        <f t="shared" si="790"/>
        <v>786198.49563509971</v>
      </c>
      <c r="M13082" s="11">
        <f>COUNTIF(E$2:$E13082,E13082)</f>
        <v>2701</v>
      </c>
      <c r="O13082" t="str">
        <f t="shared" si="791"/>
        <v/>
      </c>
    </row>
    <row r="13083" spans="1:15" hidden="1">
      <c r="A13083" s="41" t="s">
        <v>120</v>
      </c>
      <c r="B13083" s="46">
        <v>45852</v>
      </c>
      <c r="C13083" s="8" t="s">
        <v>13</v>
      </c>
      <c r="D13083" s="8" t="s">
        <v>46</v>
      </c>
      <c r="E13083" s="8" t="s">
        <v>46</v>
      </c>
      <c r="F13083" s="9">
        <f t="shared" si="786"/>
        <v>2800000</v>
      </c>
      <c r="G13083" s="9">
        <v>28</v>
      </c>
      <c r="H13083" s="10">
        <v>2936752</v>
      </c>
      <c r="I13083" s="11">
        <f t="shared" si="787"/>
        <v>2278413135.212677</v>
      </c>
      <c r="J13083" s="11">
        <f t="shared" si="788"/>
        <v>21814</v>
      </c>
      <c r="K13083" s="11">
        <f t="shared" si="789"/>
        <v>104447.28776073517</v>
      </c>
      <c r="L13083" s="12">
        <f t="shared" si="790"/>
        <v>0</v>
      </c>
      <c r="M13083" s="11">
        <f>COUNTIF(E$2:$E13083,E13083)</f>
        <v>3847</v>
      </c>
      <c r="O13083" t="str">
        <f t="shared" si="791"/>
        <v/>
      </c>
    </row>
    <row r="13084" spans="1:15" hidden="1">
      <c r="A13084" s="41" t="s">
        <v>120</v>
      </c>
      <c r="B13084" s="46">
        <v>45852</v>
      </c>
      <c r="C13084" s="8" t="s">
        <v>13</v>
      </c>
      <c r="D13084" s="8" t="s">
        <v>14</v>
      </c>
      <c r="E13084" s="8" t="s">
        <v>14</v>
      </c>
      <c r="F13084" s="9">
        <f t="shared" si="786"/>
        <v>-27700000</v>
      </c>
      <c r="G13084" s="9">
        <v>-277</v>
      </c>
      <c r="H13084" s="10">
        <v>-29978602</v>
      </c>
      <c r="I13084" s="11">
        <f t="shared" si="787"/>
        <v>10617154299.471767</v>
      </c>
      <c r="J13084" s="11">
        <f t="shared" si="788"/>
        <v>102134</v>
      </c>
      <c r="K13084" s="11">
        <f t="shared" si="789"/>
        <v>103953.18208893968</v>
      </c>
      <c r="L13084" s="12">
        <f t="shared" si="790"/>
        <v>1183570.5613637082</v>
      </c>
      <c r="M13084" s="11">
        <f>COUNTIF(E$2:$E13084,E13084)</f>
        <v>2702</v>
      </c>
      <c r="O13084" t="str">
        <f t="shared" si="791"/>
        <v/>
      </c>
    </row>
    <row r="13085" spans="1:15" hidden="1">
      <c r="A13085" s="41" t="s">
        <v>120</v>
      </c>
      <c r="B13085" s="46">
        <v>45852</v>
      </c>
      <c r="C13085" s="8" t="s">
        <v>13</v>
      </c>
      <c r="D13085" s="8" t="s">
        <v>14</v>
      </c>
      <c r="E13085" s="8" t="s">
        <v>14</v>
      </c>
      <c r="F13085" s="9">
        <f t="shared" si="786"/>
        <v>-55400000</v>
      </c>
      <c r="G13085" s="9">
        <v>-554</v>
      </c>
      <c r="H13085" s="10">
        <v>-59957204</v>
      </c>
      <c r="I13085" s="11">
        <f t="shared" si="787"/>
        <v>10559564236.594496</v>
      </c>
      <c r="J13085" s="11">
        <f t="shared" si="788"/>
        <v>101580</v>
      </c>
      <c r="K13085" s="11">
        <f t="shared" si="789"/>
        <v>103953.18208893968</v>
      </c>
      <c r="L13085" s="12">
        <f t="shared" si="790"/>
        <v>2367141.1227274165</v>
      </c>
      <c r="M13085" s="11">
        <f>COUNTIF(E$2:$E13085,E13085)</f>
        <v>2703</v>
      </c>
      <c r="O13085" t="str">
        <f t="shared" si="791"/>
        <v/>
      </c>
    </row>
    <row r="13086" spans="1:15" hidden="1">
      <c r="A13086" s="41" t="s">
        <v>120</v>
      </c>
      <c r="B13086" s="46">
        <v>45852</v>
      </c>
      <c r="C13086" s="8" t="s">
        <v>13</v>
      </c>
      <c r="D13086" s="8" t="s">
        <v>46</v>
      </c>
      <c r="E13086" s="8" t="s">
        <v>46</v>
      </c>
      <c r="F13086" s="9">
        <f t="shared" si="786"/>
        <v>18500000</v>
      </c>
      <c r="G13086" s="9">
        <v>185</v>
      </c>
      <c r="H13086" s="10">
        <v>19143615</v>
      </c>
      <c r="I13086" s="11">
        <f t="shared" si="787"/>
        <v>2297556750.212677</v>
      </c>
      <c r="J13086" s="11">
        <f t="shared" si="788"/>
        <v>21999</v>
      </c>
      <c r="K13086" s="11">
        <f t="shared" si="789"/>
        <v>104439.14497080217</v>
      </c>
      <c r="L13086" s="12">
        <f t="shared" si="790"/>
        <v>0</v>
      </c>
      <c r="M13086" s="11">
        <f>COUNTIF(E$2:$E13086,E13086)</f>
        <v>3848</v>
      </c>
      <c r="O13086" t="str">
        <f t="shared" si="791"/>
        <v/>
      </c>
    </row>
    <row r="13087" spans="1:15" hidden="1">
      <c r="A13087" s="41" t="s">
        <v>120</v>
      </c>
      <c r="B13087" s="46">
        <v>45852</v>
      </c>
      <c r="C13087" s="8" t="s">
        <v>13</v>
      </c>
      <c r="D13087" s="8" t="s">
        <v>14</v>
      </c>
      <c r="E13087" s="8" t="s">
        <v>14</v>
      </c>
      <c r="F13087" s="9">
        <f t="shared" si="786"/>
        <v>-27700000</v>
      </c>
      <c r="G13087" s="9">
        <v>-277</v>
      </c>
      <c r="H13087" s="10">
        <v>-29978602</v>
      </c>
      <c r="I13087" s="11">
        <f t="shared" si="787"/>
        <v>10530769205.155859</v>
      </c>
      <c r="J13087" s="11">
        <f t="shared" si="788"/>
        <v>101303</v>
      </c>
      <c r="K13087" s="11">
        <f t="shared" si="789"/>
        <v>103953.18208893968</v>
      </c>
      <c r="L13087" s="12">
        <f t="shared" si="790"/>
        <v>1183570.5613637082</v>
      </c>
      <c r="M13087" s="11">
        <f>COUNTIF(E$2:$E13087,E13087)</f>
        <v>2704</v>
      </c>
      <c r="O13087" t="str">
        <f t="shared" si="791"/>
        <v/>
      </c>
    </row>
    <row r="13088" spans="1:15" hidden="1">
      <c r="A13088" s="41" t="s">
        <v>120</v>
      </c>
      <c r="B13088" s="46">
        <v>45852</v>
      </c>
      <c r="C13088" s="8" t="s">
        <v>13</v>
      </c>
      <c r="D13088" s="8" t="s">
        <v>14</v>
      </c>
      <c r="E13088" s="8" t="s">
        <v>14</v>
      </c>
      <c r="F13088" s="9">
        <f t="shared" si="786"/>
        <v>-18500000</v>
      </c>
      <c r="G13088" s="9">
        <v>-185</v>
      </c>
      <c r="H13088" s="10">
        <v>-20021810</v>
      </c>
      <c r="I13088" s="11">
        <f t="shared" si="787"/>
        <v>10511537866.469404</v>
      </c>
      <c r="J13088" s="11">
        <f t="shared" si="788"/>
        <v>101118</v>
      </c>
      <c r="K13088" s="11">
        <f t="shared" si="789"/>
        <v>103953.18208893968</v>
      </c>
      <c r="L13088" s="12">
        <f t="shared" si="790"/>
        <v>790471.31354615837</v>
      </c>
      <c r="M13088" s="11">
        <f>COUNTIF(E$2:$E13088,E13088)</f>
        <v>2705</v>
      </c>
      <c r="O13088" t="str">
        <f t="shared" si="791"/>
        <v/>
      </c>
    </row>
    <row r="13089" spans="1:15" hidden="1">
      <c r="A13089" s="41" t="s">
        <v>120</v>
      </c>
      <c r="B13089" s="46">
        <v>45852</v>
      </c>
      <c r="C13089" s="8" t="s">
        <v>13</v>
      </c>
      <c r="D13089" s="8" t="s">
        <v>14</v>
      </c>
      <c r="E13089" s="8" t="s">
        <v>14</v>
      </c>
      <c r="F13089" s="9">
        <f t="shared" si="786"/>
        <v>-9200000</v>
      </c>
      <c r="G13089" s="9">
        <v>-92</v>
      </c>
      <c r="H13089" s="10">
        <v>-9956792</v>
      </c>
      <c r="I13089" s="11">
        <f t="shared" si="787"/>
        <v>10501974173.717222</v>
      </c>
      <c r="J13089" s="11">
        <f t="shared" si="788"/>
        <v>101026</v>
      </c>
      <c r="K13089" s="11">
        <f t="shared" si="789"/>
        <v>103953.18208893968</v>
      </c>
      <c r="L13089" s="12">
        <f t="shared" si="790"/>
        <v>393099.24781754985</v>
      </c>
      <c r="M13089" s="11">
        <f>COUNTIF(E$2:$E13089,E13089)</f>
        <v>2706</v>
      </c>
      <c r="O13089" t="str">
        <f t="shared" si="791"/>
        <v/>
      </c>
    </row>
    <row r="13090" spans="1:15" hidden="1">
      <c r="A13090" s="41" t="s">
        <v>120</v>
      </c>
      <c r="B13090" s="46">
        <v>45852</v>
      </c>
      <c r="C13090" s="8" t="s">
        <v>13</v>
      </c>
      <c r="D13090" s="8" t="s">
        <v>14</v>
      </c>
      <c r="E13090" s="8" t="s">
        <v>14</v>
      </c>
      <c r="F13090" s="9">
        <f t="shared" si="786"/>
        <v>-9200000</v>
      </c>
      <c r="G13090" s="9">
        <v>-92</v>
      </c>
      <c r="H13090" s="10">
        <v>-9956792</v>
      </c>
      <c r="I13090" s="11">
        <f t="shared" si="787"/>
        <v>10492410480.96504</v>
      </c>
      <c r="J13090" s="11">
        <f t="shared" si="788"/>
        <v>100934</v>
      </c>
      <c r="K13090" s="11">
        <f t="shared" si="789"/>
        <v>103953.18208893968</v>
      </c>
      <c r="L13090" s="12">
        <f t="shared" si="790"/>
        <v>393099.24781754985</v>
      </c>
      <c r="M13090" s="11">
        <f>COUNTIF(E$2:$E13090,E13090)</f>
        <v>2707</v>
      </c>
      <c r="O13090" t="str">
        <f t="shared" si="791"/>
        <v/>
      </c>
    </row>
    <row r="13091" spans="1:15" hidden="1">
      <c r="A13091" s="41" t="s">
        <v>120</v>
      </c>
      <c r="B13091" s="46">
        <v>45852</v>
      </c>
      <c r="C13091" s="8" t="s">
        <v>13</v>
      </c>
      <c r="D13091" s="8" t="s">
        <v>14</v>
      </c>
      <c r="E13091" s="8" t="s">
        <v>14</v>
      </c>
      <c r="F13091" s="9">
        <f t="shared" si="786"/>
        <v>-9200000</v>
      </c>
      <c r="G13091" s="9">
        <v>-92</v>
      </c>
      <c r="H13091" s="10">
        <v>-9956792</v>
      </c>
      <c r="I13091" s="11">
        <f t="shared" si="787"/>
        <v>10482846788.212858</v>
      </c>
      <c r="J13091" s="11">
        <f t="shared" si="788"/>
        <v>100842</v>
      </c>
      <c r="K13091" s="11">
        <f t="shared" si="789"/>
        <v>103953.18208893968</v>
      </c>
      <c r="L13091" s="12">
        <f t="shared" si="790"/>
        <v>393099.24781754985</v>
      </c>
      <c r="M13091" s="11">
        <f>COUNTIF(E$2:$E13091,E13091)</f>
        <v>2708</v>
      </c>
      <c r="O13091" t="str">
        <f t="shared" si="791"/>
        <v/>
      </c>
    </row>
    <row r="13092" spans="1:15" hidden="1">
      <c r="A13092" s="41" t="s">
        <v>120</v>
      </c>
      <c r="B13092" s="46">
        <v>45852</v>
      </c>
      <c r="C13092" s="8" t="s">
        <v>13</v>
      </c>
      <c r="D13092" s="8" t="s">
        <v>14</v>
      </c>
      <c r="E13092" s="8" t="s">
        <v>14</v>
      </c>
      <c r="F13092" s="9">
        <f t="shared" si="786"/>
        <v>-101900000</v>
      </c>
      <c r="G13092" s="9">
        <v>-1019</v>
      </c>
      <c r="H13092" s="10">
        <v>-110282294</v>
      </c>
      <c r="I13092" s="11">
        <f t="shared" si="787"/>
        <v>10376918495.664228</v>
      </c>
      <c r="J13092" s="11">
        <f t="shared" si="788"/>
        <v>99823</v>
      </c>
      <c r="K13092" s="11">
        <f t="shared" si="789"/>
        <v>103953.18208893968</v>
      </c>
      <c r="L13092" s="12">
        <f t="shared" si="790"/>
        <v>4354001.4513704628</v>
      </c>
      <c r="M13092" s="11">
        <f>COUNTIF(E$2:$E13092,E13092)</f>
        <v>2709</v>
      </c>
      <c r="O13092" t="str">
        <f t="shared" si="791"/>
        <v/>
      </c>
    </row>
    <row r="13093" spans="1:15" hidden="1">
      <c r="A13093" s="41" t="s">
        <v>120</v>
      </c>
      <c r="B13093" s="46">
        <v>45852</v>
      </c>
      <c r="C13093" s="8" t="s">
        <v>13</v>
      </c>
      <c r="D13093" s="8" t="s">
        <v>14</v>
      </c>
      <c r="E13093" s="8" t="s">
        <v>14</v>
      </c>
      <c r="F13093" s="9">
        <f t="shared" si="786"/>
        <v>-13800000</v>
      </c>
      <c r="G13093" s="9">
        <v>-138</v>
      </c>
      <c r="H13093" s="10">
        <v>-14935188</v>
      </c>
      <c r="I13093" s="11">
        <f t="shared" si="787"/>
        <v>10362572956.535955</v>
      </c>
      <c r="J13093" s="11">
        <f t="shared" si="788"/>
        <v>99685</v>
      </c>
      <c r="K13093" s="11">
        <f t="shared" si="789"/>
        <v>103953.18208893968</v>
      </c>
      <c r="L13093" s="12">
        <f t="shared" si="790"/>
        <v>589648.87172632478</v>
      </c>
      <c r="M13093" s="11">
        <f>COUNTIF(E$2:$E13093,E13093)</f>
        <v>2710</v>
      </c>
      <c r="O13093" t="str">
        <f t="shared" si="791"/>
        <v/>
      </c>
    </row>
    <row r="13094" spans="1:15" hidden="1">
      <c r="A13094" s="41" t="s">
        <v>120</v>
      </c>
      <c r="B13094" s="46">
        <v>45852</v>
      </c>
      <c r="C13094" s="8" t="s">
        <v>13</v>
      </c>
      <c r="D13094" s="8" t="s">
        <v>14</v>
      </c>
      <c r="E13094" s="8" t="s">
        <v>14</v>
      </c>
      <c r="F13094" s="9">
        <f t="shared" si="786"/>
        <v>-13900000</v>
      </c>
      <c r="G13094" s="9">
        <v>-139</v>
      </c>
      <c r="H13094" s="10">
        <v>-15043414</v>
      </c>
      <c r="I13094" s="11">
        <f t="shared" si="787"/>
        <v>10348123464.225594</v>
      </c>
      <c r="J13094" s="11">
        <f t="shared" si="788"/>
        <v>99546</v>
      </c>
      <c r="K13094" s="11">
        <f t="shared" si="789"/>
        <v>103953.18208893968</v>
      </c>
      <c r="L13094" s="12">
        <f t="shared" si="790"/>
        <v>593921.68963738531</v>
      </c>
      <c r="M13094" s="11">
        <f>COUNTIF(E$2:$E13094,E13094)</f>
        <v>2711</v>
      </c>
      <c r="O13094" t="str">
        <f t="shared" si="791"/>
        <v/>
      </c>
    </row>
    <row r="13095" spans="1:15" hidden="1">
      <c r="A13095" s="41" t="s">
        <v>120</v>
      </c>
      <c r="B13095" s="46">
        <v>45852</v>
      </c>
      <c r="C13095" s="8" t="s">
        <v>13</v>
      </c>
      <c r="D13095" s="8" t="s">
        <v>14</v>
      </c>
      <c r="E13095" s="8" t="s">
        <v>14</v>
      </c>
      <c r="F13095" s="9">
        <f t="shared" si="786"/>
        <v>-9200000</v>
      </c>
      <c r="G13095" s="9">
        <v>-92</v>
      </c>
      <c r="H13095" s="10">
        <v>-9956792</v>
      </c>
      <c r="I13095" s="11">
        <f t="shared" si="787"/>
        <v>10338559771.473412</v>
      </c>
      <c r="J13095" s="11">
        <f t="shared" si="788"/>
        <v>99454</v>
      </c>
      <c r="K13095" s="11">
        <f t="shared" si="789"/>
        <v>103953.18208893968</v>
      </c>
      <c r="L13095" s="12">
        <f t="shared" si="790"/>
        <v>393099.24781754985</v>
      </c>
      <c r="M13095" s="11">
        <f>COUNTIF(E$2:$E13095,E13095)</f>
        <v>2712</v>
      </c>
      <c r="O13095" t="str">
        <f t="shared" si="791"/>
        <v/>
      </c>
    </row>
    <row r="13096" spans="1:15" hidden="1">
      <c r="A13096" s="41" t="s">
        <v>120</v>
      </c>
      <c r="B13096" s="46">
        <v>45852</v>
      </c>
      <c r="C13096" s="8" t="s">
        <v>13</v>
      </c>
      <c r="D13096" s="8" t="s">
        <v>14</v>
      </c>
      <c r="E13096" s="8" t="s">
        <v>14</v>
      </c>
      <c r="F13096" s="9">
        <f t="shared" si="786"/>
        <v>-23000000</v>
      </c>
      <c r="G13096" s="9">
        <v>-230</v>
      </c>
      <c r="H13096" s="10">
        <v>-24891980</v>
      </c>
      <c r="I13096" s="11">
        <f t="shared" si="787"/>
        <v>10314650539.592955</v>
      </c>
      <c r="J13096" s="11">
        <f t="shared" si="788"/>
        <v>99224</v>
      </c>
      <c r="K13096" s="11">
        <f t="shared" si="789"/>
        <v>103953.18208893968</v>
      </c>
      <c r="L13096" s="12">
        <f t="shared" si="790"/>
        <v>982748.11954387277</v>
      </c>
      <c r="M13096" s="11">
        <f>COUNTIF(E$2:$E13096,E13096)</f>
        <v>2713</v>
      </c>
      <c r="O13096" t="str">
        <f t="shared" si="791"/>
        <v/>
      </c>
    </row>
    <row r="13097" spans="1:15" hidden="1">
      <c r="A13097" s="41" t="s">
        <v>120</v>
      </c>
      <c r="B13097" s="46">
        <v>45852</v>
      </c>
      <c r="C13097" s="8" t="s">
        <v>13</v>
      </c>
      <c r="D13097" s="8" t="s">
        <v>14</v>
      </c>
      <c r="E13097" s="8" t="s">
        <v>14</v>
      </c>
      <c r="F13097" s="9">
        <f t="shared" si="786"/>
        <v>9300000</v>
      </c>
      <c r="G13097" s="9">
        <v>93</v>
      </c>
      <c r="H13097" s="10">
        <v>10089012</v>
      </c>
      <c r="I13097" s="11">
        <f t="shared" si="787"/>
        <v>10324739551.592955</v>
      </c>
      <c r="J13097" s="11">
        <f t="shared" si="788"/>
        <v>99317</v>
      </c>
      <c r="K13097" s="11">
        <f t="shared" si="789"/>
        <v>103957.42472681368</v>
      </c>
      <c r="L13097" s="12">
        <f t="shared" si="790"/>
        <v>0</v>
      </c>
      <c r="M13097" s="11">
        <f>COUNTIF(E$2:$E13097,E13097)</f>
        <v>2714</v>
      </c>
      <c r="O13097" t="str">
        <f t="shared" si="791"/>
        <v/>
      </c>
    </row>
    <row r="13098" spans="1:15" hidden="1">
      <c r="A13098" s="41" t="s">
        <v>120</v>
      </c>
      <c r="B13098" s="46">
        <v>45852</v>
      </c>
      <c r="C13098" s="8" t="s">
        <v>13</v>
      </c>
      <c r="D13098" s="8" t="s">
        <v>14</v>
      </c>
      <c r="E13098" s="8" t="s">
        <v>14</v>
      </c>
      <c r="F13098" s="9">
        <f t="shared" si="786"/>
        <v>-900000</v>
      </c>
      <c r="G13098" s="9">
        <v>-9</v>
      </c>
      <c r="H13098" s="10">
        <v>-974034</v>
      </c>
      <c r="I13098" s="11">
        <f t="shared" si="787"/>
        <v>10323803934.770412</v>
      </c>
      <c r="J13098" s="11">
        <f t="shared" si="788"/>
        <v>99308</v>
      </c>
      <c r="K13098" s="11">
        <f t="shared" si="789"/>
        <v>103957.42472681368</v>
      </c>
      <c r="L13098" s="12">
        <f t="shared" si="790"/>
        <v>38417.177458676859</v>
      </c>
      <c r="M13098" s="11">
        <f>COUNTIF(E$2:$E13098,E13098)</f>
        <v>2715</v>
      </c>
      <c r="O13098" t="str">
        <f t="shared" si="791"/>
        <v/>
      </c>
    </row>
    <row r="13099" spans="1:15" hidden="1">
      <c r="A13099" s="41" t="s">
        <v>120</v>
      </c>
      <c r="B13099" s="46">
        <v>45852</v>
      </c>
      <c r="C13099" s="8" t="s">
        <v>13</v>
      </c>
      <c r="D13099" s="8" t="s">
        <v>14</v>
      </c>
      <c r="E13099" s="8" t="s">
        <v>14</v>
      </c>
      <c r="F13099" s="9">
        <f t="shared" ref="F13099:F13162" si="792">100000*G13099</f>
        <v>-4600000</v>
      </c>
      <c r="G13099" s="9">
        <v>-46</v>
      </c>
      <c r="H13099" s="10">
        <v>-4978396</v>
      </c>
      <c r="I13099" s="11">
        <f t="shared" ref="I13099:I13162" si="793">IF(H13099&gt;=0,IF(M13099=1,H13099,SUMIFS(I:I,E:E,E13099,M:M,M13099-1)+H13099),SUMIFS(I:I,E:E,E13099,M:M,M13099-1)+K13099*G13099)</f>
        <v>10319021893.232979</v>
      </c>
      <c r="J13099" s="11">
        <f t="shared" ref="J13099:J13162" si="794">IF(M13099=1,G13099,SUMIFS($J:$J,$E:$E,E13099,$M:$M,M13099-1)+G13099)</f>
        <v>99262</v>
      </c>
      <c r="K13099" s="11">
        <f t="shared" ref="K13099:K13162" si="795">IF(H13099&gt;=0,I13099/J13099,SUMIFS($K:$K,$E:$E,E13099,$M:$M,M13099-1))</f>
        <v>103957.42472681368</v>
      </c>
      <c r="L13099" s="12">
        <f t="shared" si="790"/>
        <v>196354.46256657038</v>
      </c>
      <c r="M13099" s="11">
        <f>COUNTIF(E$2:$E13099,E13099)</f>
        <v>2716</v>
      </c>
      <c r="O13099" t="str">
        <f t="shared" si="791"/>
        <v/>
      </c>
    </row>
    <row r="13100" spans="1:15" hidden="1">
      <c r="A13100" s="41" t="s">
        <v>120</v>
      </c>
      <c r="B13100" s="46">
        <v>45852</v>
      </c>
      <c r="C13100" s="8" t="s">
        <v>13</v>
      </c>
      <c r="D13100" s="8" t="s">
        <v>14</v>
      </c>
      <c r="E13100" s="8" t="s">
        <v>14</v>
      </c>
      <c r="F13100" s="9">
        <f t="shared" si="792"/>
        <v>-2000000</v>
      </c>
      <c r="G13100" s="9">
        <v>-20</v>
      </c>
      <c r="H13100" s="10">
        <v>-2164520</v>
      </c>
      <c r="I13100" s="11">
        <f t="shared" si="793"/>
        <v>10316942744.738443</v>
      </c>
      <c r="J13100" s="11">
        <f t="shared" si="794"/>
        <v>99242</v>
      </c>
      <c r="K13100" s="11">
        <f t="shared" si="795"/>
        <v>103957.42472681368</v>
      </c>
      <c r="L13100" s="12">
        <f t="shared" si="790"/>
        <v>85371.505463726353</v>
      </c>
      <c r="M13100" s="11">
        <f>COUNTIF(E$2:$E13100,E13100)</f>
        <v>2717</v>
      </c>
      <c r="O13100" t="str">
        <f t="shared" si="791"/>
        <v/>
      </c>
    </row>
    <row r="13101" spans="1:15" hidden="1">
      <c r="A13101" s="41" t="s">
        <v>120</v>
      </c>
      <c r="B13101" s="46">
        <v>45852</v>
      </c>
      <c r="C13101" s="8" t="s">
        <v>13</v>
      </c>
      <c r="D13101" s="8" t="s">
        <v>14</v>
      </c>
      <c r="E13101" s="8" t="s">
        <v>14</v>
      </c>
      <c r="F13101" s="9">
        <f t="shared" si="792"/>
        <v>-55400000</v>
      </c>
      <c r="G13101" s="9">
        <v>-554</v>
      </c>
      <c r="H13101" s="10">
        <v>-59957204</v>
      </c>
      <c r="I13101" s="11">
        <f t="shared" si="793"/>
        <v>10259350331.439789</v>
      </c>
      <c r="J13101" s="11">
        <f t="shared" si="794"/>
        <v>98688</v>
      </c>
      <c r="K13101" s="11">
        <f t="shared" si="795"/>
        <v>103957.42472681368</v>
      </c>
      <c r="L13101" s="12">
        <f t="shared" si="790"/>
        <v>2364790.7013452202</v>
      </c>
      <c r="M13101" s="11">
        <f>COUNTIF(E$2:$E13101,E13101)</f>
        <v>2718</v>
      </c>
      <c r="O13101" t="str">
        <f t="shared" si="791"/>
        <v/>
      </c>
    </row>
    <row r="13102" spans="1:15" hidden="1">
      <c r="A13102" s="41" t="s">
        <v>120</v>
      </c>
      <c r="B13102" s="46">
        <v>45852</v>
      </c>
      <c r="C13102" s="8" t="s">
        <v>13</v>
      </c>
      <c r="D13102" s="8" t="s">
        <v>14</v>
      </c>
      <c r="E13102" s="8" t="s">
        <v>14</v>
      </c>
      <c r="F13102" s="9">
        <f t="shared" si="792"/>
        <v>9200000</v>
      </c>
      <c r="G13102" s="9">
        <v>92</v>
      </c>
      <c r="H13102" s="10">
        <v>9949616</v>
      </c>
      <c r="I13102" s="11">
        <f t="shared" si="793"/>
        <v>10269299947.439789</v>
      </c>
      <c r="J13102" s="11">
        <f t="shared" si="794"/>
        <v>98780</v>
      </c>
      <c r="K13102" s="11">
        <f t="shared" si="795"/>
        <v>103961.32767199625</v>
      </c>
      <c r="L13102" s="12">
        <f t="shared" si="790"/>
        <v>0</v>
      </c>
      <c r="M13102" s="11">
        <f>COUNTIF(E$2:$E13102,E13102)</f>
        <v>2719</v>
      </c>
      <c r="O13102" t="str">
        <f t="shared" si="791"/>
        <v/>
      </c>
    </row>
    <row r="13103" spans="1:15" hidden="1">
      <c r="A13103" s="41" t="s">
        <v>120</v>
      </c>
      <c r="B13103" s="46">
        <v>45852</v>
      </c>
      <c r="C13103" s="8" t="s">
        <v>13</v>
      </c>
      <c r="D13103" s="8" t="s">
        <v>46</v>
      </c>
      <c r="E13103" s="8" t="s">
        <v>46</v>
      </c>
      <c r="F13103" s="9">
        <f t="shared" si="792"/>
        <v>13500000</v>
      </c>
      <c r="G13103" s="9">
        <v>135</v>
      </c>
      <c r="H13103" s="10">
        <v>14159340</v>
      </c>
      <c r="I13103" s="11">
        <f t="shared" si="793"/>
        <v>2311716090.212677</v>
      </c>
      <c r="J13103" s="11">
        <f t="shared" si="794"/>
        <v>22134</v>
      </c>
      <c r="K13103" s="11">
        <f t="shared" si="795"/>
        <v>104441.85823677044</v>
      </c>
      <c r="L13103" s="12">
        <f t="shared" si="790"/>
        <v>0</v>
      </c>
      <c r="M13103" s="11">
        <f>COUNTIF(E$2:$E13103,E13103)</f>
        <v>3849</v>
      </c>
      <c r="O13103" t="str">
        <f t="shared" si="791"/>
        <v/>
      </c>
    </row>
    <row r="13104" spans="1:15" hidden="1">
      <c r="A13104" s="41" t="s">
        <v>120</v>
      </c>
      <c r="B13104" s="46">
        <v>45852</v>
      </c>
      <c r="C13104" s="8" t="s">
        <v>13</v>
      </c>
      <c r="D13104" s="8" t="s">
        <v>14</v>
      </c>
      <c r="E13104" s="8" t="s">
        <v>14</v>
      </c>
      <c r="F13104" s="9">
        <f t="shared" si="792"/>
        <v>-92300000</v>
      </c>
      <c r="G13104" s="9">
        <v>-923</v>
      </c>
      <c r="H13104" s="10">
        <v>-99892598</v>
      </c>
      <c r="I13104" s="11">
        <f t="shared" si="793"/>
        <v>10173343641.998537</v>
      </c>
      <c r="J13104" s="11">
        <f t="shared" si="794"/>
        <v>97857</v>
      </c>
      <c r="K13104" s="11">
        <f t="shared" si="795"/>
        <v>103961.32767199625</v>
      </c>
      <c r="L13104" s="12">
        <f t="shared" si="790"/>
        <v>3936292.5587474704</v>
      </c>
      <c r="M13104" s="11">
        <f>COUNTIF(E$2:$E13104,E13104)</f>
        <v>2720</v>
      </c>
      <c r="O13104" t="str">
        <f t="shared" si="791"/>
        <v/>
      </c>
    </row>
    <row r="13105" spans="1:15" hidden="1">
      <c r="A13105" s="41" t="s">
        <v>120</v>
      </c>
      <c r="B13105" s="46">
        <v>45852</v>
      </c>
      <c r="C13105" s="8" t="s">
        <v>13</v>
      </c>
      <c r="D13105" s="8" t="s">
        <v>48</v>
      </c>
      <c r="E13105" s="8" t="s">
        <v>48</v>
      </c>
      <c r="F13105" s="9">
        <f t="shared" si="792"/>
        <v>900000</v>
      </c>
      <c r="G13105" s="9">
        <v>9</v>
      </c>
      <c r="H13105" s="10">
        <v>997074</v>
      </c>
      <c r="I13105" s="11">
        <f t="shared" si="793"/>
        <v>11411702001.022198</v>
      </c>
      <c r="J13105" s="11">
        <f t="shared" si="794"/>
        <v>106922</v>
      </c>
      <c r="K13105" s="11">
        <f t="shared" si="795"/>
        <v>106729.22318159217</v>
      </c>
      <c r="L13105" s="12">
        <f t="shared" ref="L13105:L13168" si="796">IF(G13105&lt;0,K13105*G13105-H13105,0)</f>
        <v>0</v>
      </c>
      <c r="M13105" s="11">
        <f>COUNTIF(E$2:$E13105,E13105)</f>
        <v>653</v>
      </c>
      <c r="O13105" t="str">
        <f t="shared" si="791"/>
        <v/>
      </c>
    </row>
    <row r="13106" spans="1:15" hidden="1">
      <c r="A13106" s="41" t="s">
        <v>120</v>
      </c>
      <c r="B13106" s="46">
        <v>45852</v>
      </c>
      <c r="C13106" s="8" t="s">
        <v>13</v>
      </c>
      <c r="D13106" s="8" t="s">
        <v>14</v>
      </c>
      <c r="E13106" s="8" t="s">
        <v>14</v>
      </c>
      <c r="F13106" s="9">
        <f t="shared" si="792"/>
        <v>900000</v>
      </c>
      <c r="G13106" s="9">
        <v>9</v>
      </c>
      <c r="H13106" s="10">
        <v>973449</v>
      </c>
      <c r="I13106" s="11">
        <f t="shared" si="793"/>
        <v>10174317090.998537</v>
      </c>
      <c r="J13106" s="11">
        <f t="shared" si="794"/>
        <v>97866</v>
      </c>
      <c r="K13106" s="11">
        <f t="shared" si="795"/>
        <v>103961.71388427581</v>
      </c>
      <c r="L13106" s="12">
        <f t="shared" si="796"/>
        <v>0</v>
      </c>
      <c r="M13106" s="11">
        <f>COUNTIF(E$2:$E13106,E13106)</f>
        <v>2721</v>
      </c>
      <c r="O13106" t="str">
        <f t="shared" si="791"/>
        <v/>
      </c>
    </row>
    <row r="13107" spans="1:15" hidden="1">
      <c r="A13107" s="41" t="s">
        <v>120</v>
      </c>
      <c r="B13107" s="46">
        <v>45852</v>
      </c>
      <c r="C13107" s="8" t="s">
        <v>13</v>
      </c>
      <c r="D13107" s="8" t="s">
        <v>46</v>
      </c>
      <c r="E13107" s="8" t="s">
        <v>46</v>
      </c>
      <c r="F13107" s="9">
        <f t="shared" si="792"/>
        <v>900000</v>
      </c>
      <c r="G13107" s="9">
        <v>9</v>
      </c>
      <c r="H13107" s="10">
        <v>935334</v>
      </c>
      <c r="I13107" s="11">
        <f t="shared" si="793"/>
        <v>2312651424.212677</v>
      </c>
      <c r="J13107" s="11">
        <f t="shared" si="794"/>
        <v>22143</v>
      </c>
      <c r="K13107" s="11">
        <f t="shared" si="795"/>
        <v>104441.64856671079</v>
      </c>
      <c r="L13107" s="12">
        <f t="shared" si="796"/>
        <v>0</v>
      </c>
      <c r="M13107" s="11">
        <f>COUNTIF(E$2:$E13107,E13107)</f>
        <v>3850</v>
      </c>
      <c r="O13107" t="str">
        <f t="shared" si="791"/>
        <v/>
      </c>
    </row>
    <row r="13108" spans="1:15" hidden="1">
      <c r="A13108" s="41" t="s">
        <v>120</v>
      </c>
      <c r="B13108" s="46">
        <v>45852</v>
      </c>
      <c r="C13108" s="8" t="s">
        <v>13</v>
      </c>
      <c r="D13108" s="8" t="s">
        <v>46</v>
      </c>
      <c r="E13108" s="8" t="s">
        <v>46</v>
      </c>
      <c r="F13108" s="9">
        <f t="shared" si="792"/>
        <v>900000</v>
      </c>
      <c r="G13108" s="9">
        <v>9</v>
      </c>
      <c r="H13108" s="10">
        <v>934218</v>
      </c>
      <c r="I13108" s="11">
        <f t="shared" si="793"/>
        <v>2313585642.212677</v>
      </c>
      <c r="J13108" s="11">
        <f t="shared" si="794"/>
        <v>22152</v>
      </c>
      <c r="K13108" s="11">
        <f t="shared" si="795"/>
        <v>104441.38868782399</v>
      </c>
      <c r="L13108" s="12">
        <f t="shared" si="796"/>
        <v>0</v>
      </c>
      <c r="M13108" s="11">
        <f>COUNTIF(E$2:$E13108,E13108)</f>
        <v>3851</v>
      </c>
      <c r="O13108" t="str">
        <f t="shared" si="791"/>
        <v/>
      </c>
    </row>
    <row r="13109" spans="1:15" hidden="1">
      <c r="A13109" s="41" t="s">
        <v>120</v>
      </c>
      <c r="B13109" s="46">
        <v>45852</v>
      </c>
      <c r="C13109" s="8" t="s">
        <v>13</v>
      </c>
      <c r="D13109" s="8" t="s">
        <v>15</v>
      </c>
      <c r="E13109" s="8" t="s">
        <v>15</v>
      </c>
      <c r="F13109" s="9">
        <f t="shared" si="792"/>
        <v>3600000</v>
      </c>
      <c r="G13109" s="9">
        <v>36</v>
      </c>
      <c r="H13109" s="10">
        <v>3904056</v>
      </c>
      <c r="I13109" s="11">
        <f t="shared" si="793"/>
        <v>2118763382.1447833</v>
      </c>
      <c r="J13109" s="11">
        <f t="shared" si="794"/>
        <v>19393</v>
      </c>
      <c r="K13109" s="11">
        <f t="shared" si="795"/>
        <v>109254.02888386445</v>
      </c>
      <c r="L13109" s="12">
        <f t="shared" si="796"/>
        <v>0</v>
      </c>
      <c r="M13109" s="11">
        <f>COUNTIF(E$2:$E13109,E13109)</f>
        <v>3925</v>
      </c>
      <c r="O13109" t="str">
        <f t="shared" si="791"/>
        <v/>
      </c>
    </row>
    <row r="13110" spans="1:15" hidden="1">
      <c r="A13110" s="41" t="s">
        <v>120</v>
      </c>
      <c r="B13110" s="46">
        <v>45852</v>
      </c>
      <c r="C13110" s="8" t="s">
        <v>13</v>
      </c>
      <c r="D13110" s="8" t="s">
        <v>46</v>
      </c>
      <c r="E13110" s="8" t="s">
        <v>46</v>
      </c>
      <c r="F13110" s="9">
        <f t="shared" si="792"/>
        <v>9000000</v>
      </c>
      <c r="G13110" s="9">
        <v>90</v>
      </c>
      <c r="H13110" s="10">
        <v>9339480</v>
      </c>
      <c r="I13110" s="11">
        <f t="shared" si="793"/>
        <v>2322925122.212677</v>
      </c>
      <c r="J13110" s="11">
        <f t="shared" si="794"/>
        <v>22242</v>
      </c>
      <c r="K13110" s="11">
        <f t="shared" si="795"/>
        <v>104438.68007430433</v>
      </c>
      <c r="L13110" s="12">
        <f t="shared" si="796"/>
        <v>0</v>
      </c>
      <c r="M13110" s="11">
        <f>COUNTIF(E$2:$E13110,E13110)</f>
        <v>3852</v>
      </c>
      <c r="O13110" t="str">
        <f t="shared" si="791"/>
        <v/>
      </c>
    </row>
    <row r="13111" spans="1:15" hidden="1">
      <c r="A13111" s="41" t="s">
        <v>120</v>
      </c>
      <c r="B13111" s="46">
        <v>45852</v>
      </c>
      <c r="C13111" s="8" t="s">
        <v>13</v>
      </c>
      <c r="D13111" s="8" t="s">
        <v>46</v>
      </c>
      <c r="E13111" s="8" t="s">
        <v>46</v>
      </c>
      <c r="F13111" s="9">
        <f t="shared" si="792"/>
        <v>9100000</v>
      </c>
      <c r="G13111" s="9">
        <v>91</v>
      </c>
      <c r="H13111" s="10">
        <v>9393930</v>
      </c>
      <c r="I13111" s="11">
        <f t="shared" si="793"/>
        <v>2332319052.212677</v>
      </c>
      <c r="J13111" s="11">
        <f t="shared" si="794"/>
        <v>22333</v>
      </c>
      <c r="K13111" s="11">
        <f t="shared" si="795"/>
        <v>104433.7550804942</v>
      </c>
      <c r="L13111" s="12">
        <f t="shared" si="796"/>
        <v>0</v>
      </c>
      <c r="M13111" s="11">
        <f>COUNTIF(E$2:$E13111,E13111)</f>
        <v>3853</v>
      </c>
      <c r="O13111" t="str">
        <f t="shared" si="791"/>
        <v/>
      </c>
    </row>
    <row r="13112" spans="1:15" hidden="1">
      <c r="A13112" s="41" t="s">
        <v>120</v>
      </c>
      <c r="B13112" s="46">
        <v>45852</v>
      </c>
      <c r="C13112" s="8" t="s">
        <v>13</v>
      </c>
      <c r="D13112" s="8" t="s">
        <v>14</v>
      </c>
      <c r="E13112" s="8" t="s">
        <v>14</v>
      </c>
      <c r="F13112" s="9">
        <f t="shared" si="792"/>
        <v>27800000</v>
      </c>
      <c r="G13112" s="9">
        <v>278</v>
      </c>
      <c r="H13112" s="10">
        <v>29917526</v>
      </c>
      <c r="I13112" s="11">
        <f t="shared" si="793"/>
        <v>10204234616.998537</v>
      </c>
      <c r="J13112" s="11">
        <f t="shared" si="794"/>
        <v>98144</v>
      </c>
      <c r="K13112" s="11">
        <f t="shared" si="795"/>
        <v>103972.06774737668</v>
      </c>
      <c r="L13112" s="12">
        <f t="shared" si="796"/>
        <v>0</v>
      </c>
      <c r="M13112" s="11">
        <f>COUNTIF(E$2:$E13112,E13112)</f>
        <v>2722</v>
      </c>
      <c r="O13112" t="str">
        <f t="shared" si="791"/>
        <v/>
      </c>
    </row>
    <row r="13113" spans="1:15" hidden="1">
      <c r="A13113" s="41" t="s">
        <v>120</v>
      </c>
      <c r="B13113" s="46">
        <v>45852</v>
      </c>
      <c r="C13113" s="8" t="s">
        <v>13</v>
      </c>
      <c r="D13113" s="8" t="s">
        <v>14</v>
      </c>
      <c r="E13113" s="8" t="s">
        <v>14</v>
      </c>
      <c r="F13113" s="9">
        <f t="shared" si="792"/>
        <v>-4600000</v>
      </c>
      <c r="G13113" s="9">
        <v>-46</v>
      </c>
      <c r="H13113" s="10">
        <v>-4978396</v>
      </c>
      <c r="I13113" s="11">
        <f t="shared" si="793"/>
        <v>10199451901.882158</v>
      </c>
      <c r="J13113" s="11">
        <f t="shared" si="794"/>
        <v>98098</v>
      </c>
      <c r="K13113" s="11">
        <f t="shared" si="795"/>
        <v>103972.06774737668</v>
      </c>
      <c r="L13113" s="12">
        <f t="shared" si="796"/>
        <v>195680.88362067286</v>
      </c>
      <c r="M13113" s="11">
        <f>COUNTIF(E$2:$E13113,E13113)</f>
        <v>2723</v>
      </c>
      <c r="O13113" t="str">
        <f t="shared" si="791"/>
        <v/>
      </c>
    </row>
    <row r="13114" spans="1:15" hidden="1">
      <c r="A13114" s="41" t="s">
        <v>120</v>
      </c>
      <c r="B13114" s="46">
        <v>45852</v>
      </c>
      <c r="C13114" s="8" t="s">
        <v>13</v>
      </c>
      <c r="D13114" s="8" t="s">
        <v>15</v>
      </c>
      <c r="E13114" s="8" t="s">
        <v>15</v>
      </c>
      <c r="F13114" s="9">
        <f t="shared" si="792"/>
        <v>9300000</v>
      </c>
      <c r="G13114" s="9">
        <v>93</v>
      </c>
      <c r="H13114" s="10">
        <v>10075527</v>
      </c>
      <c r="I13114" s="11">
        <f t="shared" si="793"/>
        <v>2128838909.1447833</v>
      </c>
      <c r="J13114" s="11">
        <f t="shared" si="794"/>
        <v>19486</v>
      </c>
      <c r="K13114" s="11">
        <f t="shared" si="795"/>
        <v>109249.66176458911</v>
      </c>
      <c r="L13114" s="12">
        <f t="shared" si="796"/>
        <v>0</v>
      </c>
      <c r="M13114" s="11">
        <f>COUNTIF(E$2:$E13114,E13114)</f>
        <v>3926</v>
      </c>
      <c r="O13114" t="str">
        <f t="shared" si="791"/>
        <v/>
      </c>
    </row>
    <row r="13115" spans="1:15" hidden="1">
      <c r="A13115" s="41" t="s">
        <v>120</v>
      </c>
      <c r="B13115" s="46">
        <v>45852</v>
      </c>
      <c r="C13115" s="8" t="s">
        <v>13</v>
      </c>
      <c r="D13115" s="8" t="s">
        <v>14</v>
      </c>
      <c r="E13115" s="8" t="s">
        <v>14</v>
      </c>
      <c r="F13115" s="9">
        <f t="shared" si="792"/>
        <v>-7800000</v>
      </c>
      <c r="G13115" s="9">
        <v>-78</v>
      </c>
      <c r="H13115" s="10">
        <v>-8441628</v>
      </c>
      <c r="I13115" s="11">
        <f t="shared" si="793"/>
        <v>10191342080.597862</v>
      </c>
      <c r="J13115" s="11">
        <f t="shared" si="794"/>
        <v>98020</v>
      </c>
      <c r="K13115" s="11">
        <f t="shared" si="795"/>
        <v>103972.06774737668</v>
      </c>
      <c r="L13115" s="12">
        <f t="shared" si="796"/>
        <v>331806.71570461895</v>
      </c>
      <c r="M13115" s="11">
        <f>COUNTIF(E$2:$E13115,E13115)</f>
        <v>2724</v>
      </c>
      <c r="O13115" t="str">
        <f t="shared" si="791"/>
        <v/>
      </c>
    </row>
    <row r="13116" spans="1:15" hidden="1">
      <c r="A13116" s="41" t="s">
        <v>120</v>
      </c>
      <c r="B13116" s="46">
        <v>45852</v>
      </c>
      <c r="C13116" s="8" t="s">
        <v>13</v>
      </c>
      <c r="D13116" s="8" t="s">
        <v>14</v>
      </c>
      <c r="E13116" s="8" t="s">
        <v>14</v>
      </c>
      <c r="F13116" s="9">
        <f t="shared" si="792"/>
        <v>-3600000</v>
      </c>
      <c r="G13116" s="9">
        <v>-36</v>
      </c>
      <c r="H13116" s="10">
        <v>-3896136</v>
      </c>
      <c r="I13116" s="11">
        <f t="shared" si="793"/>
        <v>10187599086.158957</v>
      </c>
      <c r="J13116" s="11">
        <f t="shared" si="794"/>
        <v>97984</v>
      </c>
      <c r="K13116" s="11">
        <f t="shared" si="795"/>
        <v>103972.06774737668</v>
      </c>
      <c r="L13116" s="12">
        <f t="shared" si="796"/>
        <v>153141.56109443959</v>
      </c>
      <c r="M13116" s="11">
        <f>COUNTIF(E$2:$E13116,E13116)</f>
        <v>2725</v>
      </c>
      <c r="O13116" t="str">
        <f t="shared" ref="O13116:O13179" si="797">IF(M13116=_xlfn.MAXIFS(M:M,D:D,D13116),"X","")</f>
        <v/>
      </c>
    </row>
    <row r="13117" spans="1:15" hidden="1">
      <c r="A13117" s="41" t="s">
        <v>120</v>
      </c>
      <c r="B13117" s="46">
        <v>45852</v>
      </c>
      <c r="C13117" s="8" t="s">
        <v>13</v>
      </c>
      <c r="D13117" s="8" t="s">
        <v>14</v>
      </c>
      <c r="E13117" s="8" t="s">
        <v>14</v>
      </c>
      <c r="F13117" s="9">
        <f t="shared" si="792"/>
        <v>-6000000</v>
      </c>
      <c r="G13117" s="9">
        <v>-60</v>
      </c>
      <c r="H13117" s="10">
        <v>-6493560</v>
      </c>
      <c r="I13117" s="11">
        <f t="shared" si="793"/>
        <v>10181360762.094114</v>
      </c>
      <c r="J13117" s="11">
        <f t="shared" si="794"/>
        <v>97924</v>
      </c>
      <c r="K13117" s="11">
        <f t="shared" si="795"/>
        <v>103972.06774737668</v>
      </c>
      <c r="L13117" s="12">
        <f t="shared" si="796"/>
        <v>255235.93515739869</v>
      </c>
      <c r="M13117" s="11">
        <f>COUNTIF(E$2:$E13117,E13117)</f>
        <v>2726</v>
      </c>
      <c r="O13117" t="str">
        <f t="shared" si="797"/>
        <v/>
      </c>
    </row>
    <row r="13118" spans="1:15" hidden="1">
      <c r="A13118" s="41" t="s">
        <v>120</v>
      </c>
      <c r="B13118" s="46">
        <v>45852</v>
      </c>
      <c r="C13118" s="8" t="s">
        <v>13</v>
      </c>
      <c r="D13118" s="8" t="s">
        <v>46</v>
      </c>
      <c r="E13118" s="8" t="s">
        <v>46</v>
      </c>
      <c r="F13118" s="9">
        <f t="shared" si="792"/>
        <v>4500000</v>
      </c>
      <c r="G13118" s="9">
        <v>45</v>
      </c>
      <c r="H13118" s="10">
        <v>4696560</v>
      </c>
      <c r="I13118" s="11">
        <f t="shared" si="793"/>
        <v>2337015612.212677</v>
      </c>
      <c r="J13118" s="11">
        <f t="shared" si="794"/>
        <v>22378</v>
      </c>
      <c r="K13118" s="11">
        <f t="shared" si="795"/>
        <v>104433.62285336835</v>
      </c>
      <c r="L13118" s="12">
        <f t="shared" si="796"/>
        <v>0</v>
      </c>
      <c r="M13118" s="11">
        <f>COUNTIF(E$2:$E13118,E13118)</f>
        <v>3854</v>
      </c>
      <c r="O13118" t="str">
        <f t="shared" si="797"/>
        <v/>
      </c>
    </row>
    <row r="13119" spans="1:15" hidden="1">
      <c r="A13119" s="41" t="s">
        <v>120</v>
      </c>
      <c r="B13119" s="46">
        <v>45852</v>
      </c>
      <c r="C13119" s="8" t="s">
        <v>13</v>
      </c>
      <c r="D13119" s="8" t="s">
        <v>14</v>
      </c>
      <c r="E13119" s="8" t="s">
        <v>14</v>
      </c>
      <c r="F13119" s="9">
        <f t="shared" si="792"/>
        <v>-14900000</v>
      </c>
      <c r="G13119" s="9">
        <v>-149</v>
      </c>
      <c r="H13119" s="10">
        <v>-16125674</v>
      </c>
      <c r="I13119" s="11">
        <f t="shared" si="793"/>
        <v>10165868923.999756</v>
      </c>
      <c r="J13119" s="11">
        <f t="shared" si="794"/>
        <v>97775</v>
      </c>
      <c r="K13119" s="11">
        <f t="shared" si="795"/>
        <v>103972.06774737668</v>
      </c>
      <c r="L13119" s="12">
        <f t="shared" si="796"/>
        <v>633835.90564087406</v>
      </c>
      <c r="M13119" s="11">
        <f>COUNTIF(E$2:$E13119,E13119)</f>
        <v>2727</v>
      </c>
      <c r="O13119" t="str">
        <f t="shared" si="797"/>
        <v/>
      </c>
    </row>
    <row r="13120" spans="1:15" hidden="1">
      <c r="A13120" s="41" t="s">
        <v>120</v>
      </c>
      <c r="B13120" s="46">
        <v>45852</v>
      </c>
      <c r="C13120" s="8" t="s">
        <v>13</v>
      </c>
      <c r="D13120" s="8" t="s">
        <v>46</v>
      </c>
      <c r="E13120" s="8" t="s">
        <v>46</v>
      </c>
      <c r="F13120" s="9">
        <f t="shared" si="792"/>
        <v>3000000</v>
      </c>
      <c r="G13120" s="9">
        <v>30</v>
      </c>
      <c r="H13120" s="10">
        <v>3135030</v>
      </c>
      <c r="I13120" s="11">
        <f t="shared" si="793"/>
        <v>2340150642.212677</v>
      </c>
      <c r="J13120" s="11">
        <f t="shared" si="794"/>
        <v>22408</v>
      </c>
      <c r="K13120" s="11">
        <f t="shared" si="795"/>
        <v>104433.71305840222</v>
      </c>
      <c r="L13120" s="12">
        <f t="shared" si="796"/>
        <v>0</v>
      </c>
      <c r="M13120" s="11">
        <f>COUNTIF(E$2:$E13120,E13120)</f>
        <v>3855</v>
      </c>
      <c r="O13120" t="str">
        <f t="shared" si="797"/>
        <v/>
      </c>
    </row>
    <row r="13121" spans="1:15" hidden="1">
      <c r="A13121" s="41" t="s">
        <v>120</v>
      </c>
      <c r="B13121" s="46">
        <v>45852</v>
      </c>
      <c r="C13121" s="8" t="s">
        <v>13</v>
      </c>
      <c r="D13121" s="8" t="s">
        <v>14</v>
      </c>
      <c r="E13121" s="8" t="s">
        <v>14</v>
      </c>
      <c r="F13121" s="9">
        <f t="shared" si="792"/>
        <v>-23000000</v>
      </c>
      <c r="G13121" s="9">
        <v>-230</v>
      </c>
      <c r="H13121" s="10">
        <v>-24891980</v>
      </c>
      <c r="I13121" s="11">
        <f t="shared" si="793"/>
        <v>10141955348.41786</v>
      </c>
      <c r="J13121" s="11">
        <f t="shared" si="794"/>
        <v>97545</v>
      </c>
      <c r="K13121" s="11">
        <f t="shared" si="795"/>
        <v>103972.06774737668</v>
      </c>
      <c r="L13121" s="12">
        <f t="shared" si="796"/>
        <v>978404.41810336336</v>
      </c>
      <c r="M13121" s="11">
        <f>COUNTIF(E$2:$E13121,E13121)</f>
        <v>2728</v>
      </c>
      <c r="O13121" t="str">
        <f t="shared" si="797"/>
        <v/>
      </c>
    </row>
    <row r="13122" spans="1:15" hidden="1">
      <c r="A13122" s="41" t="s">
        <v>120</v>
      </c>
      <c r="B13122" s="46">
        <v>45852</v>
      </c>
      <c r="C13122" s="8" t="s">
        <v>13</v>
      </c>
      <c r="D13122" s="8" t="s">
        <v>14</v>
      </c>
      <c r="E13122" s="8" t="s">
        <v>14</v>
      </c>
      <c r="F13122" s="9">
        <f t="shared" si="792"/>
        <v>1200000</v>
      </c>
      <c r="G13122" s="9">
        <v>12</v>
      </c>
      <c r="H13122" s="10">
        <v>1293912</v>
      </c>
      <c r="I13122" s="11">
        <f t="shared" si="793"/>
        <v>10143249260.41786</v>
      </c>
      <c r="J13122" s="11">
        <f t="shared" si="794"/>
        <v>97557</v>
      </c>
      <c r="K13122" s="11">
        <f t="shared" si="795"/>
        <v>103972.54180036143</v>
      </c>
      <c r="L13122" s="12">
        <f t="shared" si="796"/>
        <v>0</v>
      </c>
      <c r="M13122" s="11">
        <f>COUNTIF(E$2:$E13122,E13122)</f>
        <v>2729</v>
      </c>
      <c r="O13122" t="str">
        <f t="shared" si="797"/>
        <v/>
      </c>
    </row>
    <row r="13123" spans="1:15" hidden="1">
      <c r="A13123" s="41" t="s">
        <v>120</v>
      </c>
      <c r="B13123" s="46">
        <v>45852</v>
      </c>
      <c r="C13123" s="8" t="s">
        <v>13</v>
      </c>
      <c r="D13123" s="8" t="s">
        <v>14</v>
      </c>
      <c r="E13123" s="8" t="s">
        <v>14</v>
      </c>
      <c r="F13123" s="9">
        <f t="shared" si="792"/>
        <v>1200000</v>
      </c>
      <c r="G13123" s="9">
        <v>12</v>
      </c>
      <c r="H13123" s="10">
        <v>1295400</v>
      </c>
      <c r="I13123" s="11">
        <f t="shared" si="793"/>
        <v>10144544660.41786</v>
      </c>
      <c r="J13123" s="11">
        <f t="shared" si="794"/>
        <v>97569</v>
      </c>
      <c r="K13123" s="11">
        <f t="shared" si="795"/>
        <v>103973.03098748435</v>
      </c>
      <c r="L13123" s="12">
        <f t="shared" si="796"/>
        <v>0</v>
      </c>
      <c r="M13123" s="11">
        <f>COUNTIF(E$2:$E13123,E13123)</f>
        <v>2730</v>
      </c>
      <c r="O13123" t="str">
        <f t="shared" si="797"/>
        <v/>
      </c>
    </row>
    <row r="13124" spans="1:15" hidden="1">
      <c r="A13124" s="41" t="s">
        <v>120</v>
      </c>
      <c r="B13124" s="46">
        <v>45852</v>
      </c>
      <c r="C13124" s="8" t="s">
        <v>13</v>
      </c>
      <c r="D13124" s="8" t="s">
        <v>14</v>
      </c>
      <c r="E13124" s="8" t="s">
        <v>14</v>
      </c>
      <c r="F13124" s="9">
        <f t="shared" si="792"/>
        <v>-9200000</v>
      </c>
      <c r="G13124" s="9">
        <v>-92</v>
      </c>
      <c r="H13124" s="10">
        <v>-9956792</v>
      </c>
      <c r="I13124" s="11">
        <f t="shared" si="793"/>
        <v>10134979141.567011</v>
      </c>
      <c r="J13124" s="11">
        <f t="shared" si="794"/>
        <v>97477</v>
      </c>
      <c r="K13124" s="11">
        <f t="shared" si="795"/>
        <v>103973.03098748435</v>
      </c>
      <c r="L13124" s="12">
        <f t="shared" si="796"/>
        <v>391273.14915143885</v>
      </c>
      <c r="M13124" s="11">
        <f>COUNTIF(E$2:$E13124,E13124)</f>
        <v>2731</v>
      </c>
      <c r="O13124" t="str">
        <f t="shared" si="797"/>
        <v/>
      </c>
    </row>
    <row r="13125" spans="1:15" hidden="1">
      <c r="A13125" s="41" t="s">
        <v>120</v>
      </c>
      <c r="B13125" s="46">
        <v>45852</v>
      </c>
      <c r="C13125" s="8" t="s">
        <v>13</v>
      </c>
      <c r="D13125" s="8" t="s">
        <v>14</v>
      </c>
      <c r="E13125" s="8" t="s">
        <v>14</v>
      </c>
      <c r="F13125" s="9">
        <f t="shared" si="792"/>
        <v>-900000</v>
      </c>
      <c r="G13125" s="9">
        <v>-9</v>
      </c>
      <c r="H13125" s="10">
        <v>-974034</v>
      </c>
      <c r="I13125" s="11">
        <f t="shared" si="793"/>
        <v>10134043384.288124</v>
      </c>
      <c r="J13125" s="11">
        <f t="shared" si="794"/>
        <v>97468</v>
      </c>
      <c r="K13125" s="11">
        <f t="shared" si="795"/>
        <v>103973.03098748435</v>
      </c>
      <c r="L13125" s="12">
        <f t="shared" si="796"/>
        <v>38276.721112640807</v>
      </c>
      <c r="M13125" s="11">
        <f>COUNTIF(E$2:$E13125,E13125)</f>
        <v>2732</v>
      </c>
      <c r="O13125" t="str">
        <f t="shared" si="797"/>
        <v/>
      </c>
    </row>
    <row r="13126" spans="1:15" hidden="1">
      <c r="A13126" s="41" t="s">
        <v>120</v>
      </c>
      <c r="B13126" s="46">
        <v>45852</v>
      </c>
      <c r="C13126" s="8" t="s">
        <v>13</v>
      </c>
      <c r="D13126" s="8" t="s">
        <v>14</v>
      </c>
      <c r="E13126" s="8" t="s">
        <v>14</v>
      </c>
      <c r="F13126" s="9">
        <f t="shared" si="792"/>
        <v>-900000</v>
      </c>
      <c r="G13126" s="9">
        <v>-9</v>
      </c>
      <c r="H13126" s="10">
        <v>-974034</v>
      </c>
      <c r="I13126" s="11">
        <f t="shared" si="793"/>
        <v>10133107627.009237</v>
      </c>
      <c r="J13126" s="11">
        <f t="shared" si="794"/>
        <v>97459</v>
      </c>
      <c r="K13126" s="11">
        <f t="shared" si="795"/>
        <v>103973.03098748435</v>
      </c>
      <c r="L13126" s="12">
        <f t="shared" si="796"/>
        <v>38276.721112640807</v>
      </c>
      <c r="M13126" s="11">
        <f>COUNTIF(E$2:$E13126,E13126)</f>
        <v>2733</v>
      </c>
      <c r="O13126" t="str">
        <f t="shared" si="797"/>
        <v/>
      </c>
    </row>
    <row r="13127" spans="1:15" hidden="1">
      <c r="A13127" s="41" t="s">
        <v>120</v>
      </c>
      <c r="B13127" s="46">
        <v>45852</v>
      </c>
      <c r="C13127" s="8" t="s">
        <v>13</v>
      </c>
      <c r="D13127" s="8" t="s">
        <v>14</v>
      </c>
      <c r="E13127" s="8" t="s">
        <v>14</v>
      </c>
      <c r="F13127" s="9">
        <f t="shared" si="792"/>
        <v>-46100000</v>
      </c>
      <c r="G13127" s="9">
        <v>-461</v>
      </c>
      <c r="H13127" s="10">
        <v>-49892186</v>
      </c>
      <c r="I13127" s="11">
        <f t="shared" si="793"/>
        <v>10085176059.724007</v>
      </c>
      <c r="J13127" s="11">
        <f t="shared" si="794"/>
        <v>96998</v>
      </c>
      <c r="K13127" s="11">
        <f t="shared" si="795"/>
        <v>103973.03098748435</v>
      </c>
      <c r="L13127" s="12">
        <f t="shared" si="796"/>
        <v>1960618.7147697136</v>
      </c>
      <c r="M13127" s="11">
        <f>COUNTIF(E$2:$E13127,E13127)</f>
        <v>2734</v>
      </c>
      <c r="O13127" t="str">
        <f t="shared" si="797"/>
        <v/>
      </c>
    </row>
    <row r="13128" spans="1:15" hidden="1">
      <c r="A13128" s="41" t="s">
        <v>120</v>
      </c>
      <c r="B13128" s="46">
        <v>45852</v>
      </c>
      <c r="C13128" s="8" t="s">
        <v>13</v>
      </c>
      <c r="D13128" s="8" t="s">
        <v>14</v>
      </c>
      <c r="E13128" s="8" t="s">
        <v>14</v>
      </c>
      <c r="F13128" s="9">
        <f t="shared" si="792"/>
        <v>-23000000</v>
      </c>
      <c r="G13128" s="9">
        <v>-230</v>
      </c>
      <c r="H13128" s="10">
        <v>-24891980</v>
      </c>
      <c r="I13128" s="11">
        <f t="shared" si="793"/>
        <v>10061262262.596886</v>
      </c>
      <c r="J13128" s="11">
        <f t="shared" si="794"/>
        <v>96768</v>
      </c>
      <c r="K13128" s="11">
        <f t="shared" si="795"/>
        <v>103973.03098748435</v>
      </c>
      <c r="L13128" s="12">
        <f t="shared" si="796"/>
        <v>978182.87287859991</v>
      </c>
      <c r="M13128" s="11">
        <f>COUNTIF(E$2:$E13128,E13128)</f>
        <v>2735</v>
      </c>
      <c r="O13128" t="str">
        <f t="shared" si="797"/>
        <v/>
      </c>
    </row>
    <row r="13129" spans="1:15" hidden="1">
      <c r="A13129" s="41" t="s">
        <v>120</v>
      </c>
      <c r="B13129" s="46">
        <v>45852</v>
      </c>
      <c r="C13129" s="8" t="s">
        <v>13</v>
      </c>
      <c r="D13129" s="8" t="s">
        <v>14</v>
      </c>
      <c r="E13129" s="8" t="s">
        <v>14</v>
      </c>
      <c r="F13129" s="9">
        <f t="shared" si="792"/>
        <v>-4600000</v>
      </c>
      <c r="G13129" s="9">
        <v>-46</v>
      </c>
      <c r="H13129" s="10">
        <v>-4978396</v>
      </c>
      <c r="I13129" s="11">
        <f t="shared" si="793"/>
        <v>10056479503.171461</v>
      </c>
      <c r="J13129" s="11">
        <f t="shared" si="794"/>
        <v>96722</v>
      </c>
      <c r="K13129" s="11">
        <f t="shared" si="795"/>
        <v>103973.03098748435</v>
      </c>
      <c r="L13129" s="12">
        <f t="shared" si="796"/>
        <v>195636.57457571942</v>
      </c>
      <c r="M13129" s="11">
        <f>COUNTIF(E$2:$E13129,E13129)</f>
        <v>2736</v>
      </c>
      <c r="O13129" t="str">
        <f t="shared" si="797"/>
        <v/>
      </c>
    </row>
    <row r="13130" spans="1:15" hidden="1">
      <c r="A13130" s="41" t="s">
        <v>120</v>
      </c>
      <c r="B13130" s="46">
        <v>45852</v>
      </c>
      <c r="C13130" s="8" t="s">
        <v>13</v>
      </c>
      <c r="D13130" s="8" t="s">
        <v>14</v>
      </c>
      <c r="E13130" s="8" t="s">
        <v>14</v>
      </c>
      <c r="F13130" s="9">
        <f t="shared" si="792"/>
        <v>-1700000</v>
      </c>
      <c r="G13130" s="9">
        <v>-17</v>
      </c>
      <c r="H13130" s="10">
        <v>-1839842</v>
      </c>
      <c r="I13130" s="11">
        <f t="shared" si="793"/>
        <v>10054711961.644674</v>
      </c>
      <c r="J13130" s="11">
        <f t="shared" si="794"/>
        <v>96705</v>
      </c>
      <c r="K13130" s="11">
        <f t="shared" si="795"/>
        <v>103973.03098748435</v>
      </c>
      <c r="L13130" s="12">
        <f t="shared" si="796"/>
        <v>72300.473212765995</v>
      </c>
      <c r="M13130" s="11">
        <f>COUNTIF(E$2:$E13130,E13130)</f>
        <v>2737</v>
      </c>
      <c r="O13130" t="str">
        <f t="shared" si="797"/>
        <v/>
      </c>
    </row>
    <row r="13131" spans="1:15" hidden="1">
      <c r="A13131" s="41" t="s">
        <v>120</v>
      </c>
      <c r="B13131" s="46">
        <v>45852</v>
      </c>
      <c r="C13131" s="8" t="s">
        <v>13</v>
      </c>
      <c r="D13131" s="8" t="s">
        <v>90</v>
      </c>
      <c r="E13131" s="8" t="s">
        <v>90</v>
      </c>
      <c r="F13131" s="9">
        <f t="shared" si="792"/>
        <v>1800000</v>
      </c>
      <c r="G13131" s="9">
        <v>18</v>
      </c>
      <c r="H13131" s="10">
        <v>1958436</v>
      </c>
      <c r="I13131" s="11">
        <f t="shared" si="793"/>
        <v>5867739801.24438</v>
      </c>
      <c r="J13131" s="11">
        <f t="shared" si="794"/>
        <v>55288</v>
      </c>
      <c r="K13131" s="11">
        <f t="shared" si="795"/>
        <v>106130.44062444617</v>
      </c>
      <c r="L13131" s="12">
        <f t="shared" si="796"/>
        <v>0</v>
      </c>
      <c r="M13131" s="11">
        <f>COUNTIF(E$2:$E13131,E13131)</f>
        <v>1900</v>
      </c>
      <c r="O13131" t="str">
        <f t="shared" si="797"/>
        <v/>
      </c>
    </row>
    <row r="13132" spans="1:15" hidden="1">
      <c r="A13132" s="41" t="s">
        <v>120</v>
      </c>
      <c r="B13132" s="46">
        <v>45852</v>
      </c>
      <c r="C13132" s="8" t="s">
        <v>13</v>
      </c>
      <c r="D13132" s="8" t="s">
        <v>46</v>
      </c>
      <c r="E13132" s="8" t="s">
        <v>46</v>
      </c>
      <c r="F13132" s="9">
        <f t="shared" si="792"/>
        <v>1800000</v>
      </c>
      <c r="G13132" s="9">
        <v>18</v>
      </c>
      <c r="H13132" s="10">
        <v>1870128</v>
      </c>
      <c r="I13132" s="11">
        <f t="shared" si="793"/>
        <v>2342020770.212677</v>
      </c>
      <c r="J13132" s="11">
        <f t="shared" si="794"/>
        <v>22426</v>
      </c>
      <c r="K13132" s="11">
        <f t="shared" si="795"/>
        <v>104433.28146850428</v>
      </c>
      <c r="L13132" s="12">
        <f t="shared" si="796"/>
        <v>0</v>
      </c>
      <c r="M13132" s="11">
        <f>COUNTIF(E$2:$E13132,E13132)</f>
        <v>3856</v>
      </c>
      <c r="O13132" t="str">
        <f t="shared" si="797"/>
        <v/>
      </c>
    </row>
    <row r="13133" spans="1:15" hidden="1">
      <c r="A13133" s="41" t="s">
        <v>120</v>
      </c>
      <c r="B13133" s="46">
        <v>45852</v>
      </c>
      <c r="C13133" s="8" t="s">
        <v>13</v>
      </c>
      <c r="D13133" s="8" t="s">
        <v>46</v>
      </c>
      <c r="E13133" s="8" t="s">
        <v>46</v>
      </c>
      <c r="F13133" s="9">
        <f t="shared" si="792"/>
        <v>900000</v>
      </c>
      <c r="G13133" s="9">
        <v>9</v>
      </c>
      <c r="H13133" s="10">
        <v>934920</v>
      </c>
      <c r="I13133" s="11">
        <f t="shared" si="793"/>
        <v>2342955690.212677</v>
      </c>
      <c r="J13133" s="11">
        <f t="shared" si="794"/>
        <v>22435</v>
      </c>
      <c r="K13133" s="11">
        <f t="shared" si="795"/>
        <v>104433.05951471705</v>
      </c>
      <c r="L13133" s="12">
        <f t="shared" si="796"/>
        <v>0</v>
      </c>
      <c r="M13133" s="11">
        <f>COUNTIF(E$2:$E13133,E13133)</f>
        <v>3857</v>
      </c>
      <c r="O13133" t="str">
        <f t="shared" si="797"/>
        <v/>
      </c>
    </row>
    <row r="13134" spans="1:15" hidden="1">
      <c r="A13134" s="41" t="s">
        <v>120</v>
      </c>
      <c r="B13134" s="46">
        <v>45852</v>
      </c>
      <c r="C13134" s="8" t="s">
        <v>13</v>
      </c>
      <c r="D13134" s="8" t="s">
        <v>48</v>
      </c>
      <c r="E13134" s="8" t="s">
        <v>48</v>
      </c>
      <c r="F13134" s="9">
        <f t="shared" si="792"/>
        <v>4500000</v>
      </c>
      <c r="G13134" s="9">
        <v>45</v>
      </c>
      <c r="H13134" s="10">
        <v>4985370</v>
      </c>
      <c r="I13134" s="11">
        <f t="shared" si="793"/>
        <v>11416687371.022198</v>
      </c>
      <c r="J13134" s="11">
        <f t="shared" si="794"/>
        <v>106967</v>
      </c>
      <c r="K13134" s="11">
        <f t="shared" si="795"/>
        <v>106730.92982903324</v>
      </c>
      <c r="L13134" s="12">
        <f t="shared" si="796"/>
        <v>0</v>
      </c>
      <c r="M13134" s="11">
        <f>COUNTIF(E$2:$E13134,E13134)</f>
        <v>654</v>
      </c>
      <c r="O13134" t="str">
        <f t="shared" si="797"/>
        <v/>
      </c>
    </row>
    <row r="13135" spans="1:15" hidden="1">
      <c r="A13135" s="41" t="s">
        <v>120</v>
      </c>
      <c r="B13135" s="46">
        <v>45852</v>
      </c>
      <c r="C13135" s="8" t="s">
        <v>13</v>
      </c>
      <c r="D13135" s="8" t="s">
        <v>14</v>
      </c>
      <c r="E13135" s="8" t="s">
        <v>14</v>
      </c>
      <c r="F13135" s="9">
        <f t="shared" si="792"/>
        <v>46400000</v>
      </c>
      <c r="G13135" s="9">
        <v>464</v>
      </c>
      <c r="H13135" s="10">
        <v>49934288</v>
      </c>
      <c r="I13135" s="11">
        <f t="shared" si="793"/>
        <v>10104646249.644674</v>
      </c>
      <c r="J13135" s="11">
        <f t="shared" si="794"/>
        <v>97169</v>
      </c>
      <c r="K13135" s="11">
        <f t="shared" si="795"/>
        <v>103990.43161548101</v>
      </c>
      <c r="L13135" s="12">
        <f t="shared" si="796"/>
        <v>0</v>
      </c>
      <c r="M13135" s="11">
        <f>COUNTIF(E$2:$E13135,E13135)</f>
        <v>2738</v>
      </c>
      <c r="O13135" t="str">
        <f t="shared" si="797"/>
        <v/>
      </c>
    </row>
    <row r="13136" spans="1:15" hidden="1">
      <c r="A13136" s="41" t="s">
        <v>120</v>
      </c>
      <c r="B13136" s="46">
        <v>45852</v>
      </c>
      <c r="C13136" s="8" t="s">
        <v>13</v>
      </c>
      <c r="D13136" s="8" t="s">
        <v>14</v>
      </c>
      <c r="E13136" s="8" t="s">
        <v>14</v>
      </c>
      <c r="F13136" s="9">
        <f t="shared" si="792"/>
        <v>46400000</v>
      </c>
      <c r="G13136" s="9">
        <v>464</v>
      </c>
      <c r="H13136" s="10">
        <v>49934288</v>
      </c>
      <c r="I13136" s="11">
        <f t="shared" si="793"/>
        <v>10154580537.644674</v>
      </c>
      <c r="J13136" s="11">
        <f t="shared" si="794"/>
        <v>97633</v>
      </c>
      <c r="K13136" s="11">
        <f t="shared" si="795"/>
        <v>104007.66685080531</v>
      </c>
      <c r="L13136" s="12">
        <f t="shared" si="796"/>
        <v>0</v>
      </c>
      <c r="M13136" s="11">
        <f>COUNTIF(E$2:$E13136,E13136)</f>
        <v>2739</v>
      </c>
      <c r="O13136" t="str">
        <f t="shared" si="797"/>
        <v/>
      </c>
    </row>
    <row r="13137" spans="1:15" hidden="1">
      <c r="A13137" s="41" t="s">
        <v>120</v>
      </c>
      <c r="B13137" s="46">
        <v>45852</v>
      </c>
      <c r="C13137" s="8" t="s">
        <v>13</v>
      </c>
      <c r="D13137" s="8" t="s">
        <v>14</v>
      </c>
      <c r="E13137" s="8" t="s">
        <v>14</v>
      </c>
      <c r="F13137" s="9">
        <f t="shared" si="792"/>
        <v>-92300000</v>
      </c>
      <c r="G13137" s="9">
        <v>-923</v>
      </c>
      <c r="H13137" s="10">
        <v>-99892598</v>
      </c>
      <c r="I13137" s="11">
        <f t="shared" si="793"/>
        <v>10058581461.14138</v>
      </c>
      <c r="J13137" s="11">
        <f t="shared" si="794"/>
        <v>96710</v>
      </c>
      <c r="K13137" s="11">
        <f t="shared" si="795"/>
        <v>104007.66685080531</v>
      </c>
      <c r="L13137" s="12">
        <f t="shared" si="796"/>
        <v>3893521.4967066944</v>
      </c>
      <c r="M13137" s="11">
        <f>COUNTIF(E$2:$E13137,E13137)</f>
        <v>2740</v>
      </c>
      <c r="O13137" t="str">
        <f t="shared" si="797"/>
        <v/>
      </c>
    </row>
    <row r="13138" spans="1:15" hidden="1">
      <c r="A13138" s="41" t="s">
        <v>120</v>
      </c>
      <c r="B13138" s="46">
        <v>45852</v>
      </c>
      <c r="C13138" s="8" t="s">
        <v>13</v>
      </c>
      <c r="D13138" s="8" t="s">
        <v>14</v>
      </c>
      <c r="E13138" s="8" t="s">
        <v>14</v>
      </c>
      <c r="F13138" s="9">
        <f t="shared" si="792"/>
        <v>8400000</v>
      </c>
      <c r="G13138" s="9">
        <v>84</v>
      </c>
      <c r="H13138" s="10">
        <v>9111480</v>
      </c>
      <c r="I13138" s="11">
        <f t="shared" si="793"/>
        <v>10067692941.14138</v>
      </c>
      <c r="J13138" s="11">
        <f t="shared" si="794"/>
        <v>96794</v>
      </c>
      <c r="K13138" s="11">
        <f t="shared" si="795"/>
        <v>104011.53936340455</v>
      </c>
      <c r="L13138" s="12">
        <f t="shared" si="796"/>
        <v>0</v>
      </c>
      <c r="M13138" s="11">
        <f>COUNTIF(E$2:$E13138,E13138)</f>
        <v>2741</v>
      </c>
      <c r="O13138" t="str">
        <f t="shared" si="797"/>
        <v/>
      </c>
    </row>
    <row r="13139" spans="1:15" hidden="1">
      <c r="A13139" s="41" t="s">
        <v>120</v>
      </c>
      <c r="B13139" s="46">
        <v>45853</v>
      </c>
      <c r="C13139" s="8" t="s">
        <v>13</v>
      </c>
      <c r="D13139" s="8" t="s">
        <v>46</v>
      </c>
      <c r="E13139" s="8" t="s">
        <v>46</v>
      </c>
      <c r="F13139" s="9">
        <f t="shared" si="792"/>
        <v>28000000</v>
      </c>
      <c r="G13139" s="9">
        <v>280</v>
      </c>
      <c r="H13139" s="10">
        <v>29377880</v>
      </c>
      <c r="I13139" s="11">
        <f t="shared" si="793"/>
        <v>2372333570.212677</v>
      </c>
      <c r="J13139" s="11">
        <f t="shared" si="794"/>
        <v>22715</v>
      </c>
      <c r="K13139" s="11">
        <f t="shared" si="795"/>
        <v>104439.07418942008</v>
      </c>
      <c r="L13139" s="12">
        <f t="shared" si="796"/>
        <v>0</v>
      </c>
      <c r="M13139" s="11">
        <f>COUNTIF(E$2:$E13139,E13139)</f>
        <v>3858</v>
      </c>
      <c r="O13139" t="str">
        <f t="shared" si="797"/>
        <v/>
      </c>
    </row>
    <row r="13140" spans="1:15" hidden="1">
      <c r="A13140" s="41" t="s">
        <v>120</v>
      </c>
      <c r="B13140" s="46">
        <v>45853</v>
      </c>
      <c r="C13140" s="8" t="s">
        <v>13</v>
      </c>
      <c r="D13140" s="8" t="s">
        <v>46</v>
      </c>
      <c r="E13140" s="8" t="s">
        <v>46</v>
      </c>
      <c r="F13140" s="9">
        <f t="shared" si="792"/>
        <v>25700000</v>
      </c>
      <c r="G13140" s="9">
        <v>257</v>
      </c>
      <c r="H13140" s="10">
        <v>26964697</v>
      </c>
      <c r="I13140" s="11">
        <f t="shared" si="793"/>
        <v>2399298267.212677</v>
      </c>
      <c r="J13140" s="11">
        <f t="shared" si="794"/>
        <v>22972</v>
      </c>
      <c r="K13140" s="11">
        <f t="shared" si="795"/>
        <v>104444.46575016006</v>
      </c>
      <c r="L13140" s="12">
        <f t="shared" si="796"/>
        <v>0</v>
      </c>
      <c r="M13140" s="11">
        <f>COUNTIF(E$2:$E13140,E13140)</f>
        <v>3859</v>
      </c>
      <c r="O13140" t="str">
        <f t="shared" si="797"/>
        <v/>
      </c>
    </row>
    <row r="13141" spans="1:15" hidden="1">
      <c r="A13141" s="41" t="s">
        <v>120</v>
      </c>
      <c r="B13141" s="46">
        <v>45853</v>
      </c>
      <c r="C13141" s="8" t="s">
        <v>13</v>
      </c>
      <c r="D13141" s="8" t="s">
        <v>14</v>
      </c>
      <c r="E13141" s="8" t="s">
        <v>14</v>
      </c>
      <c r="F13141" s="9">
        <f t="shared" si="792"/>
        <v>8300000</v>
      </c>
      <c r="G13141" s="9">
        <v>83</v>
      </c>
      <c r="H13141" s="10">
        <v>8936942</v>
      </c>
      <c r="I13141" s="11">
        <f t="shared" si="793"/>
        <v>10076629883.14138</v>
      </c>
      <c r="J13141" s="11">
        <f t="shared" si="794"/>
        <v>96877</v>
      </c>
      <c r="K13141" s="11">
        <f t="shared" si="795"/>
        <v>104014.67720038173</v>
      </c>
      <c r="L13141" s="12">
        <f t="shared" si="796"/>
        <v>0</v>
      </c>
      <c r="M13141" s="11">
        <f>COUNTIF(E$2:$E13141,E13141)</f>
        <v>2742</v>
      </c>
      <c r="O13141" t="str">
        <f t="shared" si="797"/>
        <v/>
      </c>
    </row>
    <row r="13142" spans="1:15" hidden="1">
      <c r="A13142" s="41" t="s">
        <v>120</v>
      </c>
      <c r="B13142" s="46">
        <v>45853</v>
      </c>
      <c r="C13142" s="8" t="s">
        <v>13</v>
      </c>
      <c r="D13142" s="8" t="s">
        <v>14</v>
      </c>
      <c r="E13142" s="8" t="s">
        <v>14</v>
      </c>
      <c r="F13142" s="9">
        <f t="shared" si="792"/>
        <v>9200000</v>
      </c>
      <c r="G13142" s="9">
        <v>92</v>
      </c>
      <c r="H13142" s="10">
        <v>9906008</v>
      </c>
      <c r="I13142" s="11">
        <f t="shared" si="793"/>
        <v>10086535891.14138</v>
      </c>
      <c r="J13142" s="11">
        <f t="shared" si="794"/>
        <v>96969</v>
      </c>
      <c r="K13142" s="11">
        <f t="shared" si="795"/>
        <v>104018.14900784148</v>
      </c>
      <c r="L13142" s="12">
        <f t="shared" si="796"/>
        <v>0</v>
      </c>
      <c r="M13142" s="11">
        <f>COUNTIF(E$2:$E13142,E13142)</f>
        <v>2743</v>
      </c>
      <c r="O13142" t="str">
        <f t="shared" si="797"/>
        <v/>
      </c>
    </row>
    <row r="13143" spans="1:15" hidden="1">
      <c r="A13143" s="41" t="s">
        <v>120</v>
      </c>
      <c r="B13143" s="46">
        <v>45853</v>
      </c>
      <c r="C13143" s="8" t="s">
        <v>13</v>
      </c>
      <c r="D13143" s="8" t="s">
        <v>14</v>
      </c>
      <c r="E13143" s="8" t="s">
        <v>14</v>
      </c>
      <c r="F13143" s="9">
        <f t="shared" si="792"/>
        <v>27800000</v>
      </c>
      <c r="G13143" s="9">
        <v>278</v>
      </c>
      <c r="H13143" s="10">
        <v>29933372</v>
      </c>
      <c r="I13143" s="11">
        <f t="shared" si="793"/>
        <v>10116469263.14138</v>
      </c>
      <c r="J13143" s="11">
        <f t="shared" si="794"/>
        <v>97247</v>
      </c>
      <c r="K13143" s="11">
        <f t="shared" si="795"/>
        <v>104028.59998911411</v>
      </c>
      <c r="L13143" s="12">
        <f t="shared" si="796"/>
        <v>0</v>
      </c>
      <c r="M13143" s="11">
        <f>COUNTIF(E$2:$E13143,E13143)</f>
        <v>2744</v>
      </c>
      <c r="O13143" t="str">
        <f t="shared" si="797"/>
        <v/>
      </c>
    </row>
    <row r="13144" spans="1:15" hidden="1">
      <c r="A13144" s="41" t="s">
        <v>120</v>
      </c>
      <c r="B13144" s="46">
        <v>45853</v>
      </c>
      <c r="C13144" s="8" t="s">
        <v>13</v>
      </c>
      <c r="D13144" s="8" t="s">
        <v>14</v>
      </c>
      <c r="E13144" s="8" t="s">
        <v>14</v>
      </c>
      <c r="F13144" s="9">
        <f t="shared" si="792"/>
        <v>46400000</v>
      </c>
      <c r="G13144" s="9">
        <v>464</v>
      </c>
      <c r="H13144" s="10">
        <v>49960736</v>
      </c>
      <c r="I13144" s="11">
        <f t="shared" si="793"/>
        <v>10166429999.14138</v>
      </c>
      <c r="J13144" s="11">
        <f t="shared" si="794"/>
        <v>97711</v>
      </c>
      <c r="K13144" s="11">
        <f t="shared" si="795"/>
        <v>104045.91089172539</v>
      </c>
      <c r="L13144" s="12">
        <f t="shared" si="796"/>
        <v>0</v>
      </c>
      <c r="M13144" s="11">
        <f>COUNTIF(E$2:$E13144,E13144)</f>
        <v>2745</v>
      </c>
      <c r="O13144" t="str">
        <f t="shared" si="797"/>
        <v/>
      </c>
    </row>
    <row r="13145" spans="1:15" hidden="1">
      <c r="A13145" s="41" t="s">
        <v>120</v>
      </c>
      <c r="B13145" s="46">
        <v>45853</v>
      </c>
      <c r="C13145" s="8" t="s">
        <v>13</v>
      </c>
      <c r="D13145" s="8" t="s">
        <v>14</v>
      </c>
      <c r="E13145" s="8" t="s">
        <v>14</v>
      </c>
      <c r="F13145" s="9">
        <f t="shared" si="792"/>
        <v>11100000</v>
      </c>
      <c r="G13145" s="9">
        <v>111</v>
      </c>
      <c r="H13145" s="10">
        <v>11951814</v>
      </c>
      <c r="I13145" s="11">
        <f t="shared" si="793"/>
        <v>10178381813.14138</v>
      </c>
      <c r="J13145" s="11">
        <f t="shared" si="794"/>
        <v>97822</v>
      </c>
      <c r="K13145" s="11">
        <f t="shared" si="795"/>
        <v>104050.02773549284</v>
      </c>
      <c r="L13145" s="12">
        <f t="shared" si="796"/>
        <v>0</v>
      </c>
      <c r="M13145" s="11">
        <f>COUNTIF(E$2:$E13145,E13145)</f>
        <v>2746</v>
      </c>
      <c r="O13145" t="str">
        <f t="shared" si="797"/>
        <v/>
      </c>
    </row>
    <row r="13146" spans="1:15" hidden="1">
      <c r="A13146" s="41" t="s">
        <v>120</v>
      </c>
      <c r="B13146" s="46">
        <v>45853</v>
      </c>
      <c r="C13146" s="8" t="s">
        <v>13</v>
      </c>
      <c r="D13146" s="8" t="s">
        <v>14</v>
      </c>
      <c r="E13146" s="8" t="s">
        <v>14</v>
      </c>
      <c r="F13146" s="9">
        <f t="shared" si="792"/>
        <v>900000</v>
      </c>
      <c r="G13146" s="9">
        <v>9</v>
      </c>
      <c r="H13146" s="10">
        <v>969066</v>
      </c>
      <c r="I13146" s="11">
        <f t="shared" si="793"/>
        <v>10179350879.14138</v>
      </c>
      <c r="J13146" s="11">
        <f t="shared" si="794"/>
        <v>97831</v>
      </c>
      <c r="K13146" s="11">
        <f t="shared" si="795"/>
        <v>104050.36112419765</v>
      </c>
      <c r="L13146" s="12">
        <f t="shared" si="796"/>
        <v>0</v>
      </c>
      <c r="M13146" s="11">
        <f>COUNTIF(E$2:$E13146,E13146)</f>
        <v>2747</v>
      </c>
      <c r="O13146" t="str">
        <f t="shared" si="797"/>
        <v/>
      </c>
    </row>
    <row r="13147" spans="1:15" hidden="1">
      <c r="A13147" s="41" t="s">
        <v>120</v>
      </c>
      <c r="B13147" s="46">
        <v>45853</v>
      </c>
      <c r="C13147" s="8" t="s">
        <v>13</v>
      </c>
      <c r="D13147" s="8" t="s">
        <v>14</v>
      </c>
      <c r="E13147" s="8" t="s">
        <v>14</v>
      </c>
      <c r="F13147" s="9">
        <f t="shared" si="792"/>
        <v>18500000</v>
      </c>
      <c r="G13147" s="9">
        <v>185</v>
      </c>
      <c r="H13147" s="10">
        <v>19919690</v>
      </c>
      <c r="I13147" s="11">
        <f t="shared" si="793"/>
        <v>10199270569.14138</v>
      </c>
      <c r="J13147" s="11">
        <f t="shared" si="794"/>
        <v>98016</v>
      </c>
      <c r="K13147" s="11">
        <f t="shared" si="795"/>
        <v>104057.2005503324</v>
      </c>
      <c r="L13147" s="12">
        <f t="shared" si="796"/>
        <v>0</v>
      </c>
      <c r="M13147" s="11">
        <f>COUNTIF(E$2:$E13147,E13147)</f>
        <v>2748</v>
      </c>
      <c r="O13147" t="str">
        <f t="shared" si="797"/>
        <v/>
      </c>
    </row>
    <row r="13148" spans="1:15" hidden="1">
      <c r="A13148" s="41" t="s">
        <v>120</v>
      </c>
      <c r="B13148" s="46">
        <v>45853</v>
      </c>
      <c r="C13148" s="8" t="s">
        <v>13</v>
      </c>
      <c r="D13148" s="8" t="s">
        <v>14</v>
      </c>
      <c r="E13148" s="8" t="s">
        <v>14</v>
      </c>
      <c r="F13148" s="9">
        <f t="shared" si="792"/>
        <v>18500000</v>
      </c>
      <c r="G13148" s="9">
        <v>185</v>
      </c>
      <c r="H13148" s="10">
        <v>19919690</v>
      </c>
      <c r="I13148" s="11">
        <f t="shared" si="793"/>
        <v>10219190259.14138</v>
      </c>
      <c r="J13148" s="11">
        <f t="shared" si="794"/>
        <v>98201</v>
      </c>
      <c r="K13148" s="11">
        <f t="shared" si="795"/>
        <v>104064.01420699769</v>
      </c>
      <c r="L13148" s="12">
        <f t="shared" si="796"/>
        <v>0</v>
      </c>
      <c r="M13148" s="11">
        <f>COUNTIF(E$2:$E13148,E13148)</f>
        <v>2749</v>
      </c>
      <c r="O13148" t="str">
        <f t="shared" si="797"/>
        <v/>
      </c>
    </row>
    <row r="13149" spans="1:15" hidden="1">
      <c r="A13149" s="41" t="s">
        <v>120</v>
      </c>
      <c r="B13149" s="46">
        <v>45853</v>
      </c>
      <c r="C13149" s="8" t="s">
        <v>13</v>
      </c>
      <c r="D13149" s="8" t="s">
        <v>14</v>
      </c>
      <c r="E13149" s="8" t="s">
        <v>14</v>
      </c>
      <c r="F13149" s="9">
        <f t="shared" si="792"/>
        <v>9400000</v>
      </c>
      <c r="G13149" s="9">
        <v>94</v>
      </c>
      <c r="H13149" s="10">
        <v>10121356</v>
      </c>
      <c r="I13149" s="11">
        <f t="shared" si="793"/>
        <v>10229311615.14138</v>
      </c>
      <c r="J13149" s="11">
        <f t="shared" si="794"/>
        <v>98295</v>
      </c>
      <c r="K13149" s="11">
        <f t="shared" si="795"/>
        <v>104067.46645446238</v>
      </c>
      <c r="L13149" s="12">
        <f t="shared" si="796"/>
        <v>0</v>
      </c>
      <c r="M13149" s="11">
        <f>COUNTIF(E$2:$E13149,E13149)</f>
        <v>2750</v>
      </c>
      <c r="O13149" t="str">
        <f t="shared" si="797"/>
        <v/>
      </c>
    </row>
    <row r="13150" spans="1:15" hidden="1">
      <c r="A13150" s="41" t="s">
        <v>120</v>
      </c>
      <c r="B13150" s="46">
        <v>45853</v>
      </c>
      <c r="C13150" s="8" t="s">
        <v>13</v>
      </c>
      <c r="D13150" s="8" t="s">
        <v>14</v>
      </c>
      <c r="E13150" s="8" t="s">
        <v>14</v>
      </c>
      <c r="F13150" s="9">
        <f t="shared" si="792"/>
        <v>900000</v>
      </c>
      <c r="G13150" s="9">
        <v>9</v>
      </c>
      <c r="H13150" s="10">
        <v>969066</v>
      </c>
      <c r="I13150" s="11">
        <f t="shared" si="793"/>
        <v>10230280681.14138</v>
      </c>
      <c r="J13150" s="11">
        <f t="shared" si="794"/>
        <v>98304</v>
      </c>
      <c r="K13150" s="11">
        <f t="shared" si="795"/>
        <v>104067.7966424701</v>
      </c>
      <c r="L13150" s="12">
        <f t="shared" si="796"/>
        <v>0</v>
      </c>
      <c r="M13150" s="11">
        <f>COUNTIF(E$2:$E13150,E13150)</f>
        <v>2751</v>
      </c>
      <c r="O13150" t="str">
        <f t="shared" si="797"/>
        <v/>
      </c>
    </row>
    <row r="13151" spans="1:15" hidden="1">
      <c r="A13151" s="41" t="s">
        <v>120</v>
      </c>
      <c r="B13151" s="46">
        <v>45853</v>
      </c>
      <c r="C13151" s="8" t="s">
        <v>13</v>
      </c>
      <c r="D13151" s="8" t="s">
        <v>14</v>
      </c>
      <c r="E13151" s="8" t="s">
        <v>14</v>
      </c>
      <c r="F13151" s="9">
        <f t="shared" si="792"/>
        <v>9300000</v>
      </c>
      <c r="G13151" s="9">
        <v>93</v>
      </c>
      <c r="H13151" s="10">
        <v>10013682</v>
      </c>
      <c r="I13151" s="11">
        <f t="shared" si="793"/>
        <v>10240294363.14138</v>
      </c>
      <c r="J13151" s="11">
        <f t="shared" si="794"/>
        <v>98397</v>
      </c>
      <c r="K13151" s="11">
        <f t="shared" si="795"/>
        <v>104071.20504833867</v>
      </c>
      <c r="L13151" s="12">
        <f t="shared" si="796"/>
        <v>0</v>
      </c>
      <c r="M13151" s="11">
        <f>COUNTIF(E$2:$E13151,E13151)</f>
        <v>2752</v>
      </c>
      <c r="O13151" t="str">
        <f t="shared" si="797"/>
        <v/>
      </c>
    </row>
    <row r="13152" spans="1:15" hidden="1">
      <c r="A13152" s="41" t="s">
        <v>120</v>
      </c>
      <c r="B13152" s="46">
        <v>45853</v>
      </c>
      <c r="C13152" s="8" t="s">
        <v>13</v>
      </c>
      <c r="D13152" s="8" t="s">
        <v>14</v>
      </c>
      <c r="E13152" s="8" t="s">
        <v>14</v>
      </c>
      <c r="F13152" s="9">
        <f t="shared" si="792"/>
        <v>12000000</v>
      </c>
      <c r="G13152" s="9">
        <v>120</v>
      </c>
      <c r="H13152" s="10">
        <v>12920880</v>
      </c>
      <c r="I13152" s="11">
        <f t="shared" si="793"/>
        <v>10253215243.14138</v>
      </c>
      <c r="J13152" s="11">
        <f t="shared" si="794"/>
        <v>98517</v>
      </c>
      <c r="K13152" s="11">
        <f t="shared" si="795"/>
        <v>104075.59348276319</v>
      </c>
      <c r="L13152" s="12">
        <f t="shared" si="796"/>
        <v>0</v>
      </c>
      <c r="M13152" s="11">
        <f>COUNTIF(E$2:$E13152,E13152)</f>
        <v>2753</v>
      </c>
      <c r="O13152" t="str">
        <f t="shared" si="797"/>
        <v/>
      </c>
    </row>
    <row r="13153" spans="1:15" hidden="1">
      <c r="A13153" s="41" t="s">
        <v>120</v>
      </c>
      <c r="B13153" s="46">
        <v>45853</v>
      </c>
      <c r="C13153" s="8" t="s">
        <v>13</v>
      </c>
      <c r="D13153" s="8" t="s">
        <v>14</v>
      </c>
      <c r="E13153" s="8" t="s">
        <v>14</v>
      </c>
      <c r="F13153" s="9">
        <f t="shared" si="792"/>
        <v>900000</v>
      </c>
      <c r="G13153" s="9">
        <v>9</v>
      </c>
      <c r="H13153" s="10">
        <v>969066</v>
      </c>
      <c r="I13153" s="11">
        <f t="shared" si="793"/>
        <v>10254184309.14138</v>
      </c>
      <c r="J13153" s="11">
        <f t="shared" si="794"/>
        <v>98526</v>
      </c>
      <c r="K13153" s="11">
        <f t="shared" si="795"/>
        <v>104075.92218441203</v>
      </c>
      <c r="L13153" s="12">
        <f t="shared" si="796"/>
        <v>0</v>
      </c>
      <c r="M13153" s="11">
        <f>COUNTIF(E$2:$E13153,E13153)</f>
        <v>2754</v>
      </c>
      <c r="O13153" t="str">
        <f t="shared" si="797"/>
        <v/>
      </c>
    </row>
    <row r="13154" spans="1:15" hidden="1">
      <c r="A13154" s="41" t="s">
        <v>120</v>
      </c>
      <c r="B13154" s="46">
        <v>45853</v>
      </c>
      <c r="C13154" s="8" t="s">
        <v>13</v>
      </c>
      <c r="D13154" s="8" t="s">
        <v>14</v>
      </c>
      <c r="E13154" s="8" t="s">
        <v>14</v>
      </c>
      <c r="F13154" s="9">
        <f t="shared" si="792"/>
        <v>27900000</v>
      </c>
      <c r="G13154" s="9">
        <v>279</v>
      </c>
      <c r="H13154" s="10">
        <v>30041046</v>
      </c>
      <c r="I13154" s="11">
        <f t="shared" si="793"/>
        <v>10284225355.14138</v>
      </c>
      <c r="J13154" s="11">
        <f t="shared" si="794"/>
        <v>98805</v>
      </c>
      <c r="K13154" s="11">
        <f t="shared" si="795"/>
        <v>104086.08223411144</v>
      </c>
      <c r="L13154" s="12">
        <f t="shared" si="796"/>
        <v>0</v>
      </c>
      <c r="M13154" s="11">
        <f>COUNTIF(E$2:$E13154,E13154)</f>
        <v>2755</v>
      </c>
      <c r="O13154" t="str">
        <f t="shared" si="797"/>
        <v/>
      </c>
    </row>
    <row r="13155" spans="1:15" hidden="1">
      <c r="A13155" s="41" t="s">
        <v>120</v>
      </c>
      <c r="B13155" s="46">
        <v>45853</v>
      </c>
      <c r="C13155" s="8" t="s">
        <v>13</v>
      </c>
      <c r="D13155" s="8" t="s">
        <v>14</v>
      </c>
      <c r="E13155" s="8" t="s">
        <v>14</v>
      </c>
      <c r="F13155" s="9">
        <f t="shared" si="792"/>
        <v>900000</v>
      </c>
      <c r="G13155" s="9">
        <v>9</v>
      </c>
      <c r="H13155" s="10">
        <v>969066</v>
      </c>
      <c r="I13155" s="11">
        <f t="shared" si="793"/>
        <v>10285194421.14138</v>
      </c>
      <c r="J13155" s="11">
        <f t="shared" si="794"/>
        <v>98814</v>
      </c>
      <c r="K13155" s="11">
        <f t="shared" si="795"/>
        <v>104086.4090224197</v>
      </c>
      <c r="L13155" s="12">
        <f t="shared" si="796"/>
        <v>0</v>
      </c>
      <c r="M13155" s="11">
        <f>COUNTIF(E$2:$E13155,E13155)</f>
        <v>2756</v>
      </c>
      <c r="O13155" t="str">
        <f t="shared" si="797"/>
        <v/>
      </c>
    </row>
    <row r="13156" spans="1:15" hidden="1">
      <c r="A13156" s="41" t="s">
        <v>120</v>
      </c>
      <c r="B13156" s="46">
        <v>45853</v>
      </c>
      <c r="C13156" s="8" t="s">
        <v>13</v>
      </c>
      <c r="D13156" s="8" t="s">
        <v>14</v>
      </c>
      <c r="E13156" s="8" t="s">
        <v>14</v>
      </c>
      <c r="F13156" s="9">
        <f t="shared" si="792"/>
        <v>4600000</v>
      </c>
      <c r="G13156" s="9">
        <v>46</v>
      </c>
      <c r="H13156" s="10">
        <v>4953004</v>
      </c>
      <c r="I13156" s="11">
        <f t="shared" si="793"/>
        <v>10290147425.14138</v>
      </c>
      <c r="J13156" s="11">
        <f t="shared" si="794"/>
        <v>98860</v>
      </c>
      <c r="K13156" s="11">
        <f t="shared" si="795"/>
        <v>104088.07834454157</v>
      </c>
      <c r="L13156" s="12">
        <f t="shared" si="796"/>
        <v>0</v>
      </c>
      <c r="M13156" s="11">
        <f>COUNTIF(E$2:$E13156,E13156)</f>
        <v>2757</v>
      </c>
      <c r="O13156" t="str">
        <f t="shared" si="797"/>
        <v/>
      </c>
    </row>
    <row r="13157" spans="1:15" hidden="1">
      <c r="A13157" s="41" t="s">
        <v>120</v>
      </c>
      <c r="B13157" s="46">
        <v>45853</v>
      </c>
      <c r="C13157" s="8" t="s">
        <v>13</v>
      </c>
      <c r="D13157" s="8" t="s">
        <v>14</v>
      </c>
      <c r="E13157" s="8" t="s">
        <v>14</v>
      </c>
      <c r="F13157" s="9">
        <f t="shared" si="792"/>
        <v>20000000</v>
      </c>
      <c r="G13157" s="9">
        <v>200</v>
      </c>
      <c r="H13157" s="10">
        <v>21534800</v>
      </c>
      <c r="I13157" s="11">
        <f t="shared" si="793"/>
        <v>10311682225.14138</v>
      </c>
      <c r="J13157" s="11">
        <f t="shared" si="794"/>
        <v>99060</v>
      </c>
      <c r="K13157" s="11">
        <f t="shared" si="795"/>
        <v>104095.31824289703</v>
      </c>
      <c r="L13157" s="12">
        <f t="shared" si="796"/>
        <v>0</v>
      </c>
      <c r="M13157" s="11">
        <f>COUNTIF(E$2:$E13157,E13157)</f>
        <v>2758</v>
      </c>
      <c r="O13157" t="str">
        <f t="shared" si="797"/>
        <v/>
      </c>
    </row>
    <row r="13158" spans="1:15" hidden="1">
      <c r="A13158" s="41" t="s">
        <v>120</v>
      </c>
      <c r="B13158" s="46">
        <v>45853</v>
      </c>
      <c r="C13158" s="8" t="s">
        <v>13</v>
      </c>
      <c r="D13158" s="8" t="s">
        <v>14</v>
      </c>
      <c r="E13158" s="8" t="s">
        <v>14</v>
      </c>
      <c r="F13158" s="9">
        <f t="shared" si="792"/>
        <v>4600000</v>
      </c>
      <c r="G13158" s="9">
        <v>46</v>
      </c>
      <c r="H13158" s="10">
        <v>4953004</v>
      </c>
      <c r="I13158" s="11">
        <f t="shared" si="793"/>
        <v>10316635229.14138</v>
      </c>
      <c r="J13158" s="11">
        <f t="shared" si="794"/>
        <v>99106</v>
      </c>
      <c r="K13158" s="11">
        <f t="shared" si="795"/>
        <v>104096.97928623273</v>
      </c>
      <c r="L13158" s="12">
        <f t="shared" si="796"/>
        <v>0</v>
      </c>
      <c r="M13158" s="11">
        <f>COUNTIF(E$2:$E13158,E13158)</f>
        <v>2759</v>
      </c>
      <c r="O13158" t="str">
        <f t="shared" si="797"/>
        <v/>
      </c>
    </row>
    <row r="13159" spans="1:15" hidden="1">
      <c r="A13159" s="41" t="s">
        <v>120</v>
      </c>
      <c r="B13159" s="46">
        <v>45853</v>
      </c>
      <c r="C13159" s="8" t="s">
        <v>13</v>
      </c>
      <c r="D13159" s="8" t="s">
        <v>14</v>
      </c>
      <c r="E13159" s="8" t="s">
        <v>14</v>
      </c>
      <c r="F13159" s="9">
        <f t="shared" si="792"/>
        <v>23200000</v>
      </c>
      <c r="G13159" s="9">
        <v>232</v>
      </c>
      <c r="H13159" s="10">
        <v>24980368</v>
      </c>
      <c r="I13159" s="11">
        <f t="shared" si="793"/>
        <v>10341615597.14138</v>
      </c>
      <c r="J13159" s="11">
        <f t="shared" si="794"/>
        <v>99338</v>
      </c>
      <c r="K13159" s="11">
        <f t="shared" si="795"/>
        <v>104105.33327771226</v>
      </c>
      <c r="L13159" s="12">
        <f t="shared" si="796"/>
        <v>0</v>
      </c>
      <c r="M13159" s="11">
        <f>COUNTIF(E$2:$E13159,E13159)</f>
        <v>2760</v>
      </c>
      <c r="O13159" t="str">
        <f t="shared" si="797"/>
        <v/>
      </c>
    </row>
    <row r="13160" spans="1:15" hidden="1">
      <c r="A13160" s="41" t="s">
        <v>120</v>
      </c>
      <c r="B13160" s="46">
        <v>45853</v>
      </c>
      <c r="C13160" s="8" t="s">
        <v>13</v>
      </c>
      <c r="D13160" s="8" t="s">
        <v>48</v>
      </c>
      <c r="E13160" s="8" t="s">
        <v>48</v>
      </c>
      <c r="F13160" s="9">
        <f t="shared" si="792"/>
        <v>45100000</v>
      </c>
      <c r="G13160" s="9">
        <v>451</v>
      </c>
      <c r="H13160" s="10">
        <v>49960427</v>
      </c>
      <c r="I13160" s="11">
        <f t="shared" si="793"/>
        <v>11466647798.022198</v>
      </c>
      <c r="J13160" s="11">
        <f t="shared" si="794"/>
        <v>107418</v>
      </c>
      <c r="K13160" s="11">
        <f t="shared" si="795"/>
        <v>106747.9174628293</v>
      </c>
      <c r="L13160" s="12">
        <f t="shared" si="796"/>
        <v>0</v>
      </c>
      <c r="M13160" s="11">
        <f>COUNTIF(E$2:$E13160,E13160)</f>
        <v>655</v>
      </c>
      <c r="O13160" t="str">
        <f t="shared" si="797"/>
        <v/>
      </c>
    </row>
    <row r="13161" spans="1:15" hidden="1">
      <c r="A13161" s="41" t="s">
        <v>120</v>
      </c>
      <c r="B13161" s="46">
        <v>45853</v>
      </c>
      <c r="C13161" s="8" t="s">
        <v>13</v>
      </c>
      <c r="D13161" s="8" t="s">
        <v>46</v>
      </c>
      <c r="E13161" s="8" t="s">
        <v>46</v>
      </c>
      <c r="F13161" s="9">
        <f t="shared" si="792"/>
        <v>27100000</v>
      </c>
      <c r="G13161" s="9">
        <v>271</v>
      </c>
      <c r="H13161" s="10">
        <v>28403239</v>
      </c>
      <c r="I13161" s="11">
        <f t="shared" si="793"/>
        <v>2427701506.212677</v>
      </c>
      <c r="J13161" s="11">
        <f t="shared" si="794"/>
        <v>23243</v>
      </c>
      <c r="K13161" s="11">
        <f t="shared" si="795"/>
        <v>104448.71600966643</v>
      </c>
      <c r="L13161" s="12">
        <f t="shared" si="796"/>
        <v>0</v>
      </c>
      <c r="M13161" s="11">
        <f>COUNTIF(E$2:$E13161,E13161)</f>
        <v>3860</v>
      </c>
      <c r="O13161" t="str">
        <f t="shared" si="797"/>
        <v/>
      </c>
    </row>
    <row r="13162" spans="1:15" hidden="1">
      <c r="A13162" s="41" t="s">
        <v>120</v>
      </c>
      <c r="B13162" s="46">
        <v>45853</v>
      </c>
      <c r="C13162" s="8" t="s">
        <v>13</v>
      </c>
      <c r="D13162" s="8" t="s">
        <v>14</v>
      </c>
      <c r="E13162" s="8" t="s">
        <v>14</v>
      </c>
      <c r="F13162" s="9">
        <f t="shared" si="792"/>
        <v>-9200000</v>
      </c>
      <c r="G13162" s="9">
        <v>-92</v>
      </c>
      <c r="H13162" s="10">
        <v>-9958540</v>
      </c>
      <c r="I13162" s="11">
        <f t="shared" si="793"/>
        <v>10332037906.479832</v>
      </c>
      <c r="J13162" s="11">
        <f t="shared" si="794"/>
        <v>99246</v>
      </c>
      <c r="K13162" s="11">
        <f t="shared" si="795"/>
        <v>104105.33327771226</v>
      </c>
      <c r="L13162" s="12">
        <f t="shared" si="796"/>
        <v>380849.3384504728</v>
      </c>
      <c r="M13162" s="11">
        <f>COUNTIF(E$2:$E13162,E13162)</f>
        <v>2761</v>
      </c>
      <c r="O13162" t="str">
        <f t="shared" si="797"/>
        <v/>
      </c>
    </row>
    <row r="13163" spans="1:15" hidden="1">
      <c r="A13163" s="41" t="s">
        <v>120</v>
      </c>
      <c r="B13163" s="46">
        <v>45853</v>
      </c>
      <c r="C13163" s="8" t="s">
        <v>13</v>
      </c>
      <c r="D13163" s="8" t="s">
        <v>14</v>
      </c>
      <c r="E13163" s="8" t="s">
        <v>14</v>
      </c>
      <c r="F13163" s="9">
        <f t="shared" ref="F13163:F13226" si="798">100000*G13163</f>
        <v>-9200000</v>
      </c>
      <c r="G13163" s="9">
        <v>-92</v>
      </c>
      <c r="H13163" s="10">
        <v>-9958540</v>
      </c>
      <c r="I13163" s="11">
        <f t="shared" ref="I13163:I13226" si="799">IF(H13163&gt;=0,IF(M13163=1,H13163,SUMIFS(I:I,E:E,E13163,M:M,M13163-1)+H13163),SUMIFS(I:I,E:E,E13163,M:M,M13163-1)+K13163*G13163)</f>
        <v>10322460215.818283</v>
      </c>
      <c r="J13163" s="11">
        <f t="shared" ref="J13163:J13226" si="800">IF(M13163=1,G13163,SUMIFS($J:$J,$E:$E,E13163,$M:$M,M13163-1)+G13163)</f>
        <v>99154</v>
      </c>
      <c r="K13163" s="11">
        <f t="shared" ref="K13163:K13226" si="801">IF(H13163&gt;=0,I13163/J13163,SUMIFS($K:$K,$E:$E,E13163,$M:$M,M13163-1))</f>
        <v>104105.33327771226</v>
      </c>
      <c r="L13163" s="12">
        <f t="shared" si="796"/>
        <v>380849.3384504728</v>
      </c>
      <c r="M13163" s="11">
        <f>COUNTIF(E$2:$E13163,E13163)</f>
        <v>2762</v>
      </c>
      <c r="O13163" t="str">
        <f t="shared" si="797"/>
        <v/>
      </c>
    </row>
    <row r="13164" spans="1:15" hidden="1">
      <c r="A13164" s="41" t="s">
        <v>120</v>
      </c>
      <c r="B13164" s="46">
        <v>45853</v>
      </c>
      <c r="C13164" s="8" t="s">
        <v>13</v>
      </c>
      <c r="D13164" s="8" t="s">
        <v>14</v>
      </c>
      <c r="E13164" s="8" t="s">
        <v>14</v>
      </c>
      <c r="F13164" s="9">
        <f t="shared" si="798"/>
        <v>-46400000</v>
      </c>
      <c r="G13164" s="9">
        <v>-464</v>
      </c>
      <c r="H13164" s="10">
        <v>-50225680</v>
      </c>
      <c r="I13164" s="11">
        <f t="shared" si="799"/>
        <v>10274155341.177425</v>
      </c>
      <c r="J13164" s="11">
        <f t="shared" si="800"/>
        <v>98690</v>
      </c>
      <c r="K13164" s="11">
        <f t="shared" si="801"/>
        <v>104105.33327771226</v>
      </c>
      <c r="L13164" s="12">
        <f t="shared" si="796"/>
        <v>1920805.3591415137</v>
      </c>
      <c r="M13164" s="11">
        <f>COUNTIF(E$2:$E13164,E13164)</f>
        <v>2763</v>
      </c>
      <c r="O13164" t="str">
        <f t="shared" si="797"/>
        <v/>
      </c>
    </row>
    <row r="13165" spans="1:15" hidden="1">
      <c r="A13165" s="41" t="s">
        <v>120</v>
      </c>
      <c r="B13165" s="46">
        <v>45853</v>
      </c>
      <c r="C13165" s="8" t="s">
        <v>13</v>
      </c>
      <c r="D13165" s="8" t="s">
        <v>14</v>
      </c>
      <c r="E13165" s="8" t="s">
        <v>14</v>
      </c>
      <c r="F13165" s="9">
        <f t="shared" si="798"/>
        <v>9400000</v>
      </c>
      <c r="G13165" s="9">
        <v>94</v>
      </c>
      <c r="H13165" s="10">
        <v>10116092</v>
      </c>
      <c r="I13165" s="11">
        <f t="shared" si="799"/>
        <v>10284271433.177425</v>
      </c>
      <c r="J13165" s="11">
        <f t="shared" si="800"/>
        <v>98784</v>
      </c>
      <c r="K13165" s="11">
        <f t="shared" si="801"/>
        <v>104108.67582986542</v>
      </c>
      <c r="L13165" s="12">
        <f t="shared" si="796"/>
        <v>0</v>
      </c>
      <c r="M13165" s="11">
        <f>COUNTIF(E$2:$E13165,E13165)</f>
        <v>2764</v>
      </c>
      <c r="O13165" t="str">
        <f t="shared" si="797"/>
        <v/>
      </c>
    </row>
    <row r="13166" spans="1:15" hidden="1">
      <c r="A13166" s="41" t="s">
        <v>120</v>
      </c>
      <c r="B13166" s="46">
        <v>45853</v>
      </c>
      <c r="C13166" s="8" t="s">
        <v>13</v>
      </c>
      <c r="D13166" s="8" t="s">
        <v>14</v>
      </c>
      <c r="E13166" s="8" t="s">
        <v>14</v>
      </c>
      <c r="F13166" s="9">
        <f t="shared" si="798"/>
        <v>-36900000</v>
      </c>
      <c r="G13166" s="9">
        <v>-369</v>
      </c>
      <c r="H13166" s="10">
        <v>-39942405</v>
      </c>
      <c r="I13166" s="11">
        <f t="shared" si="799"/>
        <v>10245855331.796206</v>
      </c>
      <c r="J13166" s="11">
        <f t="shared" si="800"/>
        <v>98415</v>
      </c>
      <c r="K13166" s="11">
        <f t="shared" si="801"/>
        <v>104108.67582986542</v>
      </c>
      <c r="L13166" s="12">
        <f t="shared" si="796"/>
        <v>1526303.6187796593</v>
      </c>
      <c r="M13166" s="11">
        <f>COUNTIF(E$2:$E13166,E13166)</f>
        <v>2765</v>
      </c>
      <c r="O13166" t="str">
        <f t="shared" si="797"/>
        <v/>
      </c>
    </row>
    <row r="13167" spans="1:15" hidden="1">
      <c r="A13167" s="41" t="s">
        <v>120</v>
      </c>
      <c r="B13167" s="46">
        <v>45853</v>
      </c>
      <c r="C13167" s="8" t="s">
        <v>13</v>
      </c>
      <c r="D13167" s="8" t="s">
        <v>14</v>
      </c>
      <c r="E13167" s="8" t="s">
        <v>14</v>
      </c>
      <c r="F13167" s="9">
        <f t="shared" si="798"/>
        <v>-900000</v>
      </c>
      <c r="G13167" s="9">
        <v>-9</v>
      </c>
      <c r="H13167" s="10">
        <v>-974205</v>
      </c>
      <c r="I13167" s="11">
        <f t="shared" si="799"/>
        <v>10244918353.713737</v>
      </c>
      <c r="J13167" s="11">
        <f t="shared" si="800"/>
        <v>98406</v>
      </c>
      <c r="K13167" s="11">
        <f t="shared" si="801"/>
        <v>104108.67582986542</v>
      </c>
      <c r="L13167" s="12">
        <f t="shared" si="796"/>
        <v>37226.917531211278</v>
      </c>
      <c r="M13167" s="11">
        <f>COUNTIF(E$2:$E13167,E13167)</f>
        <v>2766</v>
      </c>
      <c r="O13167" t="str">
        <f t="shared" si="797"/>
        <v/>
      </c>
    </row>
    <row r="13168" spans="1:15" hidden="1">
      <c r="A13168" s="41" t="s">
        <v>120</v>
      </c>
      <c r="B13168" s="46">
        <v>45853</v>
      </c>
      <c r="C13168" s="8" t="s">
        <v>13</v>
      </c>
      <c r="D13168" s="8" t="s">
        <v>14</v>
      </c>
      <c r="E13168" s="8" t="s">
        <v>14</v>
      </c>
      <c r="F13168" s="9">
        <f t="shared" si="798"/>
        <v>-18500000</v>
      </c>
      <c r="G13168" s="9">
        <v>-185</v>
      </c>
      <c r="H13168" s="10">
        <v>-20025325</v>
      </c>
      <c r="I13168" s="11">
        <f t="shared" si="799"/>
        <v>10225658248.685213</v>
      </c>
      <c r="J13168" s="11">
        <f t="shared" si="800"/>
        <v>98221</v>
      </c>
      <c r="K13168" s="11">
        <f t="shared" si="801"/>
        <v>104108.67582986542</v>
      </c>
      <c r="L13168" s="12">
        <f t="shared" si="796"/>
        <v>765219.97147489712</v>
      </c>
      <c r="M13168" s="11">
        <f>COUNTIF(E$2:$E13168,E13168)</f>
        <v>2767</v>
      </c>
      <c r="O13168" t="str">
        <f t="shared" si="797"/>
        <v/>
      </c>
    </row>
    <row r="13169" spans="1:15" hidden="1">
      <c r="A13169" s="41" t="s">
        <v>120</v>
      </c>
      <c r="B13169" s="46">
        <v>45853</v>
      </c>
      <c r="C13169" s="8" t="s">
        <v>13</v>
      </c>
      <c r="D13169" s="8" t="s">
        <v>14</v>
      </c>
      <c r="E13169" s="8" t="s">
        <v>14</v>
      </c>
      <c r="F13169" s="9">
        <f t="shared" si="798"/>
        <v>-1800000</v>
      </c>
      <c r="G13169" s="9">
        <v>-18</v>
      </c>
      <c r="H13169" s="10">
        <v>-1948410</v>
      </c>
      <c r="I13169" s="11">
        <f t="shared" si="799"/>
        <v>10223784292.520275</v>
      </c>
      <c r="J13169" s="11">
        <f t="shared" si="800"/>
        <v>98203</v>
      </c>
      <c r="K13169" s="11">
        <f t="shared" si="801"/>
        <v>104108.67582986542</v>
      </c>
      <c r="L13169" s="12">
        <f t="shared" ref="L13169:L13232" si="802">IF(G13169&lt;0,K13169*G13169-H13169,0)</f>
        <v>74453.835062422557</v>
      </c>
      <c r="M13169" s="11">
        <f>COUNTIF(E$2:$E13169,E13169)</f>
        <v>2768</v>
      </c>
      <c r="O13169" t="str">
        <f t="shared" si="797"/>
        <v/>
      </c>
    </row>
    <row r="13170" spans="1:15" hidden="1">
      <c r="A13170" s="41" t="s">
        <v>120</v>
      </c>
      <c r="B13170" s="46">
        <v>45853</v>
      </c>
      <c r="C13170" s="8" t="s">
        <v>13</v>
      </c>
      <c r="D13170" s="8" t="s">
        <v>14</v>
      </c>
      <c r="E13170" s="8" t="s">
        <v>14</v>
      </c>
      <c r="F13170" s="9">
        <f t="shared" si="798"/>
        <v>-900000</v>
      </c>
      <c r="G13170" s="9">
        <v>-9</v>
      </c>
      <c r="H13170" s="10">
        <v>-974205</v>
      </c>
      <c r="I13170" s="11">
        <f t="shared" si="799"/>
        <v>10222847314.437807</v>
      </c>
      <c r="J13170" s="11">
        <f t="shared" si="800"/>
        <v>98194</v>
      </c>
      <c r="K13170" s="11">
        <f t="shared" si="801"/>
        <v>104108.67582986542</v>
      </c>
      <c r="L13170" s="12">
        <f t="shared" si="802"/>
        <v>37226.917531211278</v>
      </c>
      <c r="M13170" s="11">
        <f>COUNTIF(E$2:$E13170,E13170)</f>
        <v>2769</v>
      </c>
      <c r="O13170" t="str">
        <f t="shared" si="797"/>
        <v/>
      </c>
    </row>
    <row r="13171" spans="1:15" hidden="1">
      <c r="A13171" s="41" t="s">
        <v>120</v>
      </c>
      <c r="B13171" s="46">
        <v>45853</v>
      </c>
      <c r="C13171" s="8" t="s">
        <v>13</v>
      </c>
      <c r="D13171" s="8" t="s">
        <v>14</v>
      </c>
      <c r="E13171" s="8" t="s">
        <v>14</v>
      </c>
      <c r="F13171" s="9">
        <f t="shared" si="798"/>
        <v>-900000</v>
      </c>
      <c r="G13171" s="9">
        <v>-9</v>
      </c>
      <c r="H13171" s="10">
        <v>-974205</v>
      </c>
      <c r="I13171" s="11">
        <f t="shared" si="799"/>
        <v>10221910336.355339</v>
      </c>
      <c r="J13171" s="11">
        <f t="shared" si="800"/>
        <v>98185</v>
      </c>
      <c r="K13171" s="11">
        <f t="shared" si="801"/>
        <v>104108.67582986542</v>
      </c>
      <c r="L13171" s="12">
        <f t="shared" si="802"/>
        <v>37226.917531211278</v>
      </c>
      <c r="M13171" s="11">
        <f>COUNTIF(E$2:$E13171,E13171)</f>
        <v>2770</v>
      </c>
      <c r="O13171" t="str">
        <f t="shared" si="797"/>
        <v/>
      </c>
    </row>
    <row r="13172" spans="1:15" hidden="1">
      <c r="A13172" s="41" t="s">
        <v>120</v>
      </c>
      <c r="B13172" s="46">
        <v>45853</v>
      </c>
      <c r="C13172" s="8" t="s">
        <v>13</v>
      </c>
      <c r="D13172" s="8" t="s">
        <v>14</v>
      </c>
      <c r="E13172" s="8" t="s">
        <v>14</v>
      </c>
      <c r="F13172" s="9">
        <f t="shared" si="798"/>
        <v>-4600000</v>
      </c>
      <c r="G13172" s="9">
        <v>-46</v>
      </c>
      <c r="H13172" s="10">
        <v>-4979270</v>
      </c>
      <c r="I13172" s="11">
        <f t="shared" si="799"/>
        <v>10217121337.267166</v>
      </c>
      <c r="J13172" s="11">
        <f t="shared" si="800"/>
        <v>98139</v>
      </c>
      <c r="K13172" s="11">
        <f t="shared" si="801"/>
        <v>104108.67582986542</v>
      </c>
      <c r="L13172" s="12">
        <f t="shared" si="802"/>
        <v>190270.91182619054</v>
      </c>
      <c r="M13172" s="11">
        <f>COUNTIF(E$2:$E13172,E13172)</f>
        <v>2771</v>
      </c>
      <c r="O13172" t="str">
        <f t="shared" si="797"/>
        <v/>
      </c>
    </row>
    <row r="13173" spans="1:15" hidden="1">
      <c r="A13173" s="41" t="s">
        <v>120</v>
      </c>
      <c r="B13173" s="46">
        <v>45853</v>
      </c>
      <c r="C13173" s="8" t="s">
        <v>13</v>
      </c>
      <c r="D13173" s="8" t="s">
        <v>14</v>
      </c>
      <c r="E13173" s="8" t="s">
        <v>14</v>
      </c>
      <c r="F13173" s="9">
        <f t="shared" si="798"/>
        <v>-18400000</v>
      </c>
      <c r="G13173" s="9">
        <v>-184</v>
      </c>
      <c r="H13173" s="10">
        <v>-19917080</v>
      </c>
      <c r="I13173" s="11">
        <f t="shared" si="799"/>
        <v>10197965340.914471</v>
      </c>
      <c r="J13173" s="11">
        <f t="shared" si="800"/>
        <v>97955</v>
      </c>
      <c r="K13173" s="11">
        <f t="shared" si="801"/>
        <v>104108.67582986542</v>
      </c>
      <c r="L13173" s="12">
        <f t="shared" si="802"/>
        <v>761083.64730476215</v>
      </c>
      <c r="M13173" s="11">
        <f>COUNTIF(E$2:$E13173,E13173)</f>
        <v>2772</v>
      </c>
      <c r="O13173" t="str">
        <f t="shared" si="797"/>
        <v/>
      </c>
    </row>
    <row r="13174" spans="1:15" hidden="1">
      <c r="A13174" s="41" t="s">
        <v>120</v>
      </c>
      <c r="B13174" s="46">
        <v>45853</v>
      </c>
      <c r="C13174" s="8" t="s">
        <v>13</v>
      </c>
      <c r="D13174" s="8" t="s">
        <v>14</v>
      </c>
      <c r="E13174" s="8" t="s">
        <v>14</v>
      </c>
      <c r="F13174" s="9">
        <f t="shared" si="798"/>
        <v>-900000</v>
      </c>
      <c r="G13174" s="9">
        <v>-9</v>
      </c>
      <c r="H13174" s="10">
        <v>-974205</v>
      </c>
      <c r="I13174" s="11">
        <f t="shared" si="799"/>
        <v>10197028362.832003</v>
      </c>
      <c r="J13174" s="11">
        <f t="shared" si="800"/>
        <v>97946</v>
      </c>
      <c r="K13174" s="11">
        <f t="shared" si="801"/>
        <v>104108.67582986542</v>
      </c>
      <c r="L13174" s="12">
        <f t="shared" si="802"/>
        <v>37226.917531211278</v>
      </c>
      <c r="M13174" s="11">
        <f>COUNTIF(E$2:$E13174,E13174)</f>
        <v>2773</v>
      </c>
      <c r="O13174" t="str">
        <f t="shared" si="797"/>
        <v/>
      </c>
    </row>
    <row r="13175" spans="1:15" hidden="1">
      <c r="A13175" s="41" t="s">
        <v>120</v>
      </c>
      <c r="B13175" s="46">
        <v>45853</v>
      </c>
      <c r="C13175" s="8" t="s">
        <v>13</v>
      </c>
      <c r="D13175" s="8" t="s">
        <v>14</v>
      </c>
      <c r="E13175" s="8" t="s">
        <v>14</v>
      </c>
      <c r="F13175" s="9">
        <f t="shared" si="798"/>
        <v>-30000000</v>
      </c>
      <c r="G13175" s="9">
        <v>-300</v>
      </c>
      <c r="H13175" s="10">
        <v>-32473500</v>
      </c>
      <c r="I13175" s="11">
        <f t="shared" si="799"/>
        <v>10165795760.083042</v>
      </c>
      <c r="J13175" s="11">
        <f t="shared" si="800"/>
        <v>97646</v>
      </c>
      <c r="K13175" s="11">
        <f t="shared" si="801"/>
        <v>104108.67582986542</v>
      </c>
      <c r="L13175" s="12">
        <f t="shared" si="802"/>
        <v>1240897.2510403767</v>
      </c>
      <c r="M13175" s="11">
        <f>COUNTIF(E$2:$E13175,E13175)</f>
        <v>2774</v>
      </c>
      <c r="O13175" t="str">
        <f t="shared" si="797"/>
        <v/>
      </c>
    </row>
    <row r="13176" spans="1:15" hidden="1">
      <c r="A13176" s="41" t="s">
        <v>120</v>
      </c>
      <c r="B13176" s="46">
        <v>45853</v>
      </c>
      <c r="C13176" s="8" t="s">
        <v>13</v>
      </c>
      <c r="D13176" s="8" t="s">
        <v>14</v>
      </c>
      <c r="E13176" s="8" t="s">
        <v>14</v>
      </c>
      <c r="F13176" s="9">
        <f t="shared" si="798"/>
        <v>-900000</v>
      </c>
      <c r="G13176" s="9">
        <v>-9</v>
      </c>
      <c r="H13176" s="10">
        <v>-974205</v>
      </c>
      <c r="I13176" s="11">
        <f t="shared" si="799"/>
        <v>10164858782.000574</v>
      </c>
      <c r="J13176" s="11">
        <f t="shared" si="800"/>
        <v>97637</v>
      </c>
      <c r="K13176" s="11">
        <f t="shared" si="801"/>
        <v>104108.67582986542</v>
      </c>
      <c r="L13176" s="12">
        <f t="shared" si="802"/>
        <v>37226.917531211278</v>
      </c>
      <c r="M13176" s="11">
        <f>COUNTIF(E$2:$E13176,E13176)</f>
        <v>2775</v>
      </c>
      <c r="O13176" t="str">
        <f t="shared" si="797"/>
        <v/>
      </c>
    </row>
    <row r="13177" spans="1:15" hidden="1">
      <c r="A13177" s="41" t="s">
        <v>120</v>
      </c>
      <c r="B13177" s="46">
        <v>45853</v>
      </c>
      <c r="C13177" s="8" t="s">
        <v>13</v>
      </c>
      <c r="D13177" s="8" t="s">
        <v>14</v>
      </c>
      <c r="E13177" s="8" t="s">
        <v>14</v>
      </c>
      <c r="F13177" s="9">
        <f t="shared" si="798"/>
        <v>-1800000</v>
      </c>
      <c r="G13177" s="9">
        <v>-18</v>
      </c>
      <c r="H13177" s="10">
        <v>-1948410</v>
      </c>
      <c r="I13177" s="11">
        <f t="shared" si="799"/>
        <v>10162984825.835636</v>
      </c>
      <c r="J13177" s="11">
        <f t="shared" si="800"/>
        <v>97619</v>
      </c>
      <c r="K13177" s="11">
        <f t="shared" si="801"/>
        <v>104108.67582986542</v>
      </c>
      <c r="L13177" s="12">
        <f t="shared" si="802"/>
        <v>74453.835062422557</v>
      </c>
      <c r="M13177" s="11">
        <f>COUNTIF(E$2:$E13177,E13177)</f>
        <v>2776</v>
      </c>
      <c r="O13177" t="str">
        <f t="shared" si="797"/>
        <v/>
      </c>
    </row>
    <row r="13178" spans="1:15" hidden="1">
      <c r="A13178" s="41" t="s">
        <v>120</v>
      </c>
      <c r="B13178" s="46">
        <v>45853</v>
      </c>
      <c r="C13178" s="8" t="s">
        <v>13</v>
      </c>
      <c r="D13178" s="8" t="s">
        <v>14</v>
      </c>
      <c r="E13178" s="8" t="s">
        <v>14</v>
      </c>
      <c r="F13178" s="9">
        <f t="shared" si="798"/>
        <v>-7400000</v>
      </c>
      <c r="G13178" s="9">
        <v>-74</v>
      </c>
      <c r="H13178" s="10">
        <v>-8010130</v>
      </c>
      <c r="I13178" s="11">
        <f t="shared" si="799"/>
        <v>10155280783.824226</v>
      </c>
      <c r="J13178" s="11">
        <f t="shared" si="800"/>
        <v>97545</v>
      </c>
      <c r="K13178" s="11">
        <f t="shared" si="801"/>
        <v>104108.67582986542</v>
      </c>
      <c r="L13178" s="12">
        <f t="shared" si="802"/>
        <v>306087.98858995922</v>
      </c>
      <c r="M13178" s="11">
        <f>COUNTIF(E$2:$E13178,E13178)</f>
        <v>2777</v>
      </c>
      <c r="O13178" t="str">
        <f t="shared" si="797"/>
        <v/>
      </c>
    </row>
    <row r="13179" spans="1:15" hidden="1">
      <c r="A13179" s="41" t="s">
        <v>120</v>
      </c>
      <c r="B13179" s="46">
        <v>45853</v>
      </c>
      <c r="C13179" s="8" t="s">
        <v>13</v>
      </c>
      <c r="D13179" s="8" t="s">
        <v>14</v>
      </c>
      <c r="E13179" s="8" t="s">
        <v>14</v>
      </c>
      <c r="F13179" s="9">
        <f t="shared" si="798"/>
        <v>-900000</v>
      </c>
      <c r="G13179" s="9">
        <v>-9</v>
      </c>
      <c r="H13179" s="10">
        <v>-974205</v>
      </c>
      <c r="I13179" s="11">
        <f t="shared" si="799"/>
        <v>10154343805.741758</v>
      </c>
      <c r="J13179" s="11">
        <f t="shared" si="800"/>
        <v>97536</v>
      </c>
      <c r="K13179" s="11">
        <f t="shared" si="801"/>
        <v>104108.67582986542</v>
      </c>
      <c r="L13179" s="12">
        <f t="shared" si="802"/>
        <v>37226.917531211278</v>
      </c>
      <c r="M13179" s="11">
        <f>COUNTIF(E$2:$E13179,E13179)</f>
        <v>2778</v>
      </c>
      <c r="O13179" t="str">
        <f t="shared" si="797"/>
        <v/>
      </c>
    </row>
    <row r="13180" spans="1:15" hidden="1">
      <c r="A13180" s="41" t="s">
        <v>120</v>
      </c>
      <c r="B13180" s="46">
        <v>45853</v>
      </c>
      <c r="C13180" s="8" t="s">
        <v>13</v>
      </c>
      <c r="D13180" s="8" t="s">
        <v>14</v>
      </c>
      <c r="E13180" s="8" t="s">
        <v>14</v>
      </c>
      <c r="F13180" s="9">
        <f t="shared" si="798"/>
        <v>-2800000</v>
      </c>
      <c r="G13180" s="9">
        <v>-28</v>
      </c>
      <c r="H13180" s="10">
        <v>-3030860</v>
      </c>
      <c r="I13180" s="11">
        <f t="shared" si="799"/>
        <v>10151428762.818521</v>
      </c>
      <c r="J13180" s="11">
        <f t="shared" si="800"/>
        <v>97508</v>
      </c>
      <c r="K13180" s="11">
        <f t="shared" si="801"/>
        <v>104108.67582986542</v>
      </c>
      <c r="L13180" s="12">
        <f t="shared" si="802"/>
        <v>115817.07676376821</v>
      </c>
      <c r="M13180" s="11">
        <f>COUNTIF(E$2:$E13180,E13180)</f>
        <v>2779</v>
      </c>
      <c r="O13180" t="str">
        <f t="shared" ref="O13180:O13243" si="803">IF(M13180=_xlfn.MAXIFS(M:M,D:D,D13180),"X","")</f>
        <v/>
      </c>
    </row>
    <row r="13181" spans="1:15" hidden="1">
      <c r="A13181" s="41" t="s">
        <v>120</v>
      </c>
      <c r="B13181" s="46">
        <v>45853</v>
      </c>
      <c r="C13181" s="8" t="s">
        <v>13</v>
      </c>
      <c r="D13181" s="8" t="s">
        <v>14</v>
      </c>
      <c r="E13181" s="8" t="s">
        <v>14</v>
      </c>
      <c r="F13181" s="9">
        <f t="shared" si="798"/>
        <v>900000</v>
      </c>
      <c r="G13181" s="9">
        <v>9</v>
      </c>
      <c r="H13181" s="10">
        <v>973620</v>
      </c>
      <c r="I13181" s="11">
        <f t="shared" si="799"/>
        <v>10152402382.818521</v>
      </c>
      <c r="J13181" s="11">
        <f t="shared" si="800"/>
        <v>97517</v>
      </c>
      <c r="K13181" s="11">
        <f t="shared" si="801"/>
        <v>104109.05157888903</v>
      </c>
      <c r="L13181" s="12">
        <f t="shared" si="802"/>
        <v>0</v>
      </c>
      <c r="M13181" s="11">
        <f>COUNTIF(E$2:$E13181,E13181)</f>
        <v>2780</v>
      </c>
      <c r="O13181" t="str">
        <f t="shared" si="803"/>
        <v/>
      </c>
    </row>
    <row r="13182" spans="1:15" hidden="1">
      <c r="A13182" s="41" t="s">
        <v>120</v>
      </c>
      <c r="B13182" s="46">
        <v>45853</v>
      </c>
      <c r="C13182" s="8" t="s">
        <v>13</v>
      </c>
      <c r="D13182" s="8" t="s">
        <v>46</v>
      </c>
      <c r="E13182" s="8" t="s">
        <v>46</v>
      </c>
      <c r="F13182" s="9">
        <f t="shared" si="798"/>
        <v>7200000</v>
      </c>
      <c r="G13182" s="9">
        <v>72</v>
      </c>
      <c r="H13182" s="10">
        <v>7524504</v>
      </c>
      <c r="I13182" s="11">
        <f t="shared" si="799"/>
        <v>2435226010.212677</v>
      </c>
      <c r="J13182" s="11">
        <f t="shared" si="800"/>
        <v>23315</v>
      </c>
      <c r="K13182" s="11">
        <f t="shared" si="801"/>
        <v>104448.8959988281</v>
      </c>
      <c r="L13182" s="12">
        <f t="shared" si="802"/>
        <v>0</v>
      </c>
      <c r="M13182" s="11">
        <f>COUNTIF(E$2:$E13182,E13182)</f>
        <v>3861</v>
      </c>
      <c r="O13182" t="str">
        <f t="shared" si="803"/>
        <v/>
      </c>
    </row>
    <row r="13183" spans="1:15" hidden="1">
      <c r="A13183" s="41" t="s">
        <v>120</v>
      </c>
      <c r="B13183" s="46">
        <v>45853</v>
      </c>
      <c r="C13183" s="8" t="s">
        <v>13</v>
      </c>
      <c r="D13183" s="8" t="s">
        <v>14</v>
      </c>
      <c r="E13183" s="8" t="s">
        <v>14</v>
      </c>
      <c r="F13183" s="9">
        <f t="shared" si="798"/>
        <v>-27900000</v>
      </c>
      <c r="G13183" s="9">
        <v>-279</v>
      </c>
      <c r="H13183" s="10">
        <v>-30200355</v>
      </c>
      <c r="I13183" s="11">
        <f t="shared" si="799"/>
        <v>10123355957.428011</v>
      </c>
      <c r="J13183" s="11">
        <f t="shared" si="800"/>
        <v>97238</v>
      </c>
      <c r="K13183" s="11">
        <f t="shared" si="801"/>
        <v>104109.05157888903</v>
      </c>
      <c r="L13183" s="12">
        <f t="shared" si="802"/>
        <v>1153929.6094899587</v>
      </c>
      <c r="M13183" s="11">
        <f>COUNTIF(E$2:$E13183,E13183)</f>
        <v>2781</v>
      </c>
      <c r="O13183" t="str">
        <f t="shared" si="803"/>
        <v/>
      </c>
    </row>
    <row r="13184" spans="1:15" hidden="1">
      <c r="A13184" s="41" t="s">
        <v>120</v>
      </c>
      <c r="B13184" s="46">
        <v>45853</v>
      </c>
      <c r="C13184" s="8" t="s">
        <v>13</v>
      </c>
      <c r="D13184" s="8" t="s">
        <v>14</v>
      </c>
      <c r="E13184" s="8" t="s">
        <v>14</v>
      </c>
      <c r="F13184" s="9">
        <f t="shared" si="798"/>
        <v>-900000</v>
      </c>
      <c r="G13184" s="9">
        <v>-9</v>
      </c>
      <c r="H13184" s="10">
        <v>-974205</v>
      </c>
      <c r="I13184" s="11">
        <f t="shared" si="799"/>
        <v>10122418975.9638</v>
      </c>
      <c r="J13184" s="11">
        <f t="shared" si="800"/>
        <v>97229</v>
      </c>
      <c r="K13184" s="11">
        <f t="shared" si="801"/>
        <v>104109.05157888903</v>
      </c>
      <c r="L13184" s="12">
        <f t="shared" si="802"/>
        <v>37223.535789998714</v>
      </c>
      <c r="M13184" s="11">
        <f>COUNTIF(E$2:$E13184,E13184)</f>
        <v>2782</v>
      </c>
      <c r="O13184" t="str">
        <f t="shared" si="803"/>
        <v/>
      </c>
    </row>
    <row r="13185" spans="1:15" hidden="1">
      <c r="A13185" s="41" t="s">
        <v>120</v>
      </c>
      <c r="B13185" s="46">
        <v>45853</v>
      </c>
      <c r="C13185" s="8" t="s">
        <v>13</v>
      </c>
      <c r="D13185" s="8" t="s">
        <v>14</v>
      </c>
      <c r="E13185" s="8" t="s">
        <v>14</v>
      </c>
      <c r="F13185" s="9">
        <f t="shared" si="798"/>
        <v>-8200000</v>
      </c>
      <c r="G13185" s="9">
        <v>-82</v>
      </c>
      <c r="H13185" s="10">
        <v>-8876090</v>
      </c>
      <c r="I13185" s="11">
        <f t="shared" si="799"/>
        <v>10113882033.734331</v>
      </c>
      <c r="J13185" s="11">
        <f t="shared" si="800"/>
        <v>97147</v>
      </c>
      <c r="K13185" s="11">
        <f t="shared" si="801"/>
        <v>104109.05157888903</v>
      </c>
      <c r="L13185" s="12">
        <f t="shared" si="802"/>
        <v>339147.77053109929</v>
      </c>
      <c r="M13185" s="11">
        <f>COUNTIF(E$2:$E13185,E13185)</f>
        <v>2783</v>
      </c>
      <c r="O13185" t="str">
        <f t="shared" si="803"/>
        <v/>
      </c>
    </row>
    <row r="13186" spans="1:15" hidden="1">
      <c r="A13186" s="41" t="s">
        <v>120</v>
      </c>
      <c r="B13186" s="46">
        <v>45853</v>
      </c>
      <c r="C13186" s="8" t="s">
        <v>13</v>
      </c>
      <c r="D13186" s="8" t="s">
        <v>14</v>
      </c>
      <c r="E13186" s="8" t="s">
        <v>14</v>
      </c>
      <c r="F13186" s="9">
        <f t="shared" si="798"/>
        <v>-900000</v>
      </c>
      <c r="G13186" s="9">
        <v>-9</v>
      </c>
      <c r="H13186" s="10">
        <v>-974205</v>
      </c>
      <c r="I13186" s="11">
        <f t="shared" si="799"/>
        <v>10112945052.270121</v>
      </c>
      <c r="J13186" s="11">
        <f t="shared" si="800"/>
        <v>97138</v>
      </c>
      <c r="K13186" s="11">
        <f t="shared" si="801"/>
        <v>104109.05157888903</v>
      </c>
      <c r="L13186" s="12">
        <f t="shared" si="802"/>
        <v>37223.535789998714</v>
      </c>
      <c r="M13186" s="11">
        <f>COUNTIF(E$2:$E13186,E13186)</f>
        <v>2784</v>
      </c>
      <c r="O13186" t="str">
        <f t="shared" si="803"/>
        <v/>
      </c>
    </row>
    <row r="13187" spans="1:15" hidden="1">
      <c r="A13187" s="41" t="s">
        <v>120</v>
      </c>
      <c r="B13187" s="46">
        <v>45853</v>
      </c>
      <c r="C13187" s="8" t="s">
        <v>13</v>
      </c>
      <c r="D13187" s="8" t="s">
        <v>14</v>
      </c>
      <c r="E13187" s="8" t="s">
        <v>14</v>
      </c>
      <c r="F13187" s="9">
        <f t="shared" si="798"/>
        <v>-1800000</v>
      </c>
      <c r="G13187" s="9">
        <v>-18</v>
      </c>
      <c r="H13187" s="10">
        <v>-1948410</v>
      </c>
      <c r="I13187" s="11">
        <f t="shared" si="799"/>
        <v>10111071089.341702</v>
      </c>
      <c r="J13187" s="11">
        <f t="shared" si="800"/>
        <v>97120</v>
      </c>
      <c r="K13187" s="11">
        <f t="shared" si="801"/>
        <v>104109.05157888903</v>
      </c>
      <c r="L13187" s="12">
        <f t="shared" si="802"/>
        <v>74447.071579997428</v>
      </c>
      <c r="M13187" s="11">
        <f>COUNTIF(E$2:$E13187,E13187)</f>
        <v>2785</v>
      </c>
      <c r="O13187" t="str">
        <f t="shared" si="803"/>
        <v/>
      </c>
    </row>
    <row r="13188" spans="1:15" hidden="1">
      <c r="A13188" s="41" t="s">
        <v>120</v>
      </c>
      <c r="B13188" s="46">
        <v>45853</v>
      </c>
      <c r="C13188" s="8" t="s">
        <v>13</v>
      </c>
      <c r="D13188" s="8" t="s">
        <v>14</v>
      </c>
      <c r="E13188" s="8" t="s">
        <v>14</v>
      </c>
      <c r="F13188" s="9">
        <f t="shared" si="798"/>
        <v>-1800000</v>
      </c>
      <c r="G13188" s="9">
        <v>-18</v>
      </c>
      <c r="H13188" s="10">
        <v>-1948410</v>
      </c>
      <c r="I13188" s="11">
        <f t="shared" si="799"/>
        <v>10109197126.413282</v>
      </c>
      <c r="J13188" s="11">
        <f t="shared" si="800"/>
        <v>97102</v>
      </c>
      <c r="K13188" s="11">
        <f t="shared" si="801"/>
        <v>104109.05157888903</v>
      </c>
      <c r="L13188" s="12">
        <f t="shared" si="802"/>
        <v>74447.071579997428</v>
      </c>
      <c r="M13188" s="11">
        <f>COUNTIF(E$2:$E13188,E13188)</f>
        <v>2786</v>
      </c>
      <c r="O13188" t="str">
        <f t="shared" si="803"/>
        <v/>
      </c>
    </row>
    <row r="13189" spans="1:15" hidden="1">
      <c r="A13189" s="41" t="s">
        <v>120</v>
      </c>
      <c r="B13189" s="46">
        <v>45853</v>
      </c>
      <c r="C13189" s="8" t="s">
        <v>13</v>
      </c>
      <c r="D13189" s="8" t="s">
        <v>14</v>
      </c>
      <c r="E13189" s="8" t="s">
        <v>14</v>
      </c>
      <c r="F13189" s="9">
        <f t="shared" si="798"/>
        <v>-2700000</v>
      </c>
      <c r="G13189" s="9">
        <v>-27</v>
      </c>
      <c r="H13189" s="10">
        <v>-2922615</v>
      </c>
      <c r="I13189" s="11">
        <f t="shared" si="799"/>
        <v>10106386182.020653</v>
      </c>
      <c r="J13189" s="11">
        <f t="shared" si="800"/>
        <v>97075</v>
      </c>
      <c r="K13189" s="11">
        <f t="shared" si="801"/>
        <v>104109.05157888903</v>
      </c>
      <c r="L13189" s="12">
        <f t="shared" si="802"/>
        <v>111670.60736999614</v>
      </c>
      <c r="M13189" s="11">
        <f>COUNTIF(E$2:$E13189,E13189)</f>
        <v>2787</v>
      </c>
      <c r="O13189" t="str">
        <f t="shared" si="803"/>
        <v/>
      </c>
    </row>
    <row r="13190" spans="1:15" hidden="1">
      <c r="A13190" s="41" t="s">
        <v>120</v>
      </c>
      <c r="B13190" s="46">
        <v>45853</v>
      </c>
      <c r="C13190" s="8" t="s">
        <v>13</v>
      </c>
      <c r="D13190" s="8" t="s">
        <v>14</v>
      </c>
      <c r="E13190" s="8" t="s">
        <v>14</v>
      </c>
      <c r="F13190" s="9">
        <f t="shared" si="798"/>
        <v>-2900000</v>
      </c>
      <c r="G13190" s="9">
        <v>-29</v>
      </c>
      <c r="H13190" s="10">
        <v>-3139105</v>
      </c>
      <c r="I13190" s="11">
        <f t="shared" si="799"/>
        <v>10103367019.524864</v>
      </c>
      <c r="J13190" s="11">
        <f t="shared" si="800"/>
        <v>97046</v>
      </c>
      <c r="K13190" s="11">
        <f t="shared" si="801"/>
        <v>104109.05157888903</v>
      </c>
      <c r="L13190" s="12">
        <f t="shared" si="802"/>
        <v>119942.50421221787</v>
      </c>
      <c r="M13190" s="11">
        <f>COUNTIF(E$2:$E13190,E13190)</f>
        <v>2788</v>
      </c>
      <c r="O13190" t="str">
        <f t="shared" si="803"/>
        <v/>
      </c>
    </row>
    <row r="13191" spans="1:15" hidden="1">
      <c r="A13191" s="41" t="s">
        <v>120</v>
      </c>
      <c r="B13191" s="46">
        <v>45853</v>
      </c>
      <c r="C13191" s="8" t="s">
        <v>13</v>
      </c>
      <c r="D13191" s="8" t="s">
        <v>14</v>
      </c>
      <c r="E13191" s="8" t="s">
        <v>14</v>
      </c>
      <c r="F13191" s="9">
        <f t="shared" si="798"/>
        <v>-2700000</v>
      </c>
      <c r="G13191" s="9">
        <v>-27</v>
      </c>
      <c r="H13191" s="10">
        <v>-2922615</v>
      </c>
      <c r="I13191" s="11">
        <f t="shared" si="799"/>
        <v>10100556075.132235</v>
      </c>
      <c r="J13191" s="11">
        <f t="shared" si="800"/>
        <v>97019</v>
      </c>
      <c r="K13191" s="11">
        <f t="shared" si="801"/>
        <v>104109.05157888903</v>
      </c>
      <c r="L13191" s="12">
        <f t="shared" si="802"/>
        <v>111670.60736999614</v>
      </c>
      <c r="M13191" s="11">
        <f>COUNTIF(E$2:$E13191,E13191)</f>
        <v>2789</v>
      </c>
      <c r="O13191" t="str">
        <f t="shared" si="803"/>
        <v/>
      </c>
    </row>
    <row r="13192" spans="1:15" hidden="1">
      <c r="A13192" s="41" t="s">
        <v>120</v>
      </c>
      <c r="B13192" s="46">
        <v>45853</v>
      </c>
      <c r="C13192" s="8" t="s">
        <v>13</v>
      </c>
      <c r="D13192" s="8" t="s">
        <v>14</v>
      </c>
      <c r="E13192" s="8" t="s">
        <v>14</v>
      </c>
      <c r="F13192" s="9">
        <f t="shared" si="798"/>
        <v>-1800000</v>
      </c>
      <c r="G13192" s="9">
        <v>-18</v>
      </c>
      <c r="H13192" s="10">
        <v>-1948410</v>
      </c>
      <c r="I13192" s="11">
        <f t="shared" si="799"/>
        <v>10098682112.203815</v>
      </c>
      <c r="J13192" s="11">
        <f t="shared" si="800"/>
        <v>97001</v>
      </c>
      <c r="K13192" s="11">
        <f t="shared" si="801"/>
        <v>104109.05157888903</v>
      </c>
      <c r="L13192" s="12">
        <f t="shared" si="802"/>
        <v>74447.071579997428</v>
      </c>
      <c r="M13192" s="11">
        <f>COUNTIF(E$2:$E13192,E13192)</f>
        <v>2790</v>
      </c>
      <c r="O13192" t="str">
        <f t="shared" si="803"/>
        <v/>
      </c>
    </row>
    <row r="13193" spans="1:15" hidden="1">
      <c r="A13193" s="41" t="s">
        <v>120</v>
      </c>
      <c r="B13193" s="46">
        <v>45853</v>
      </c>
      <c r="C13193" s="8" t="s">
        <v>13</v>
      </c>
      <c r="D13193" s="8" t="s">
        <v>14</v>
      </c>
      <c r="E13193" s="8" t="s">
        <v>14</v>
      </c>
      <c r="F13193" s="9">
        <f t="shared" si="798"/>
        <v>-900000</v>
      </c>
      <c r="G13193" s="9">
        <v>-9</v>
      </c>
      <c r="H13193" s="10">
        <v>-974205</v>
      </c>
      <c r="I13193" s="11">
        <f t="shared" si="799"/>
        <v>10097745130.739605</v>
      </c>
      <c r="J13193" s="11">
        <f t="shared" si="800"/>
        <v>96992</v>
      </c>
      <c r="K13193" s="11">
        <f t="shared" si="801"/>
        <v>104109.05157888903</v>
      </c>
      <c r="L13193" s="12">
        <f t="shared" si="802"/>
        <v>37223.535789998714</v>
      </c>
      <c r="M13193" s="11">
        <f>COUNTIF(E$2:$E13193,E13193)</f>
        <v>2791</v>
      </c>
      <c r="O13193" t="str">
        <f t="shared" si="803"/>
        <v/>
      </c>
    </row>
    <row r="13194" spans="1:15" hidden="1">
      <c r="A13194" s="41" t="s">
        <v>120</v>
      </c>
      <c r="B13194" s="46">
        <v>45853</v>
      </c>
      <c r="C13194" s="8" t="s">
        <v>13</v>
      </c>
      <c r="D13194" s="8" t="s">
        <v>14</v>
      </c>
      <c r="E13194" s="8" t="s">
        <v>14</v>
      </c>
      <c r="F13194" s="9">
        <f t="shared" si="798"/>
        <v>-2900000</v>
      </c>
      <c r="G13194" s="9">
        <v>-29</v>
      </c>
      <c r="H13194" s="10">
        <v>-3139105</v>
      </c>
      <c r="I13194" s="11">
        <f t="shared" si="799"/>
        <v>10094725968.243816</v>
      </c>
      <c r="J13194" s="11">
        <f t="shared" si="800"/>
        <v>96963</v>
      </c>
      <c r="K13194" s="11">
        <f t="shared" si="801"/>
        <v>104109.05157888903</v>
      </c>
      <c r="L13194" s="12">
        <f t="shared" si="802"/>
        <v>119942.50421221787</v>
      </c>
      <c r="M13194" s="11">
        <f>COUNTIF(E$2:$E13194,E13194)</f>
        <v>2792</v>
      </c>
      <c r="O13194" t="str">
        <f t="shared" si="803"/>
        <v/>
      </c>
    </row>
    <row r="13195" spans="1:15" hidden="1">
      <c r="A13195" s="41" t="s">
        <v>120</v>
      </c>
      <c r="B13195" s="46">
        <v>45853</v>
      </c>
      <c r="C13195" s="8" t="s">
        <v>13</v>
      </c>
      <c r="D13195" s="8" t="s">
        <v>14</v>
      </c>
      <c r="E13195" s="8" t="s">
        <v>14</v>
      </c>
      <c r="F13195" s="9">
        <f t="shared" si="798"/>
        <v>-1800000</v>
      </c>
      <c r="G13195" s="9">
        <v>-18</v>
      </c>
      <c r="H13195" s="10">
        <v>-1948410</v>
      </c>
      <c r="I13195" s="11">
        <f t="shared" si="799"/>
        <v>10092852005.315397</v>
      </c>
      <c r="J13195" s="11">
        <f t="shared" si="800"/>
        <v>96945</v>
      </c>
      <c r="K13195" s="11">
        <f t="shared" si="801"/>
        <v>104109.05157888903</v>
      </c>
      <c r="L13195" s="12">
        <f t="shared" si="802"/>
        <v>74447.071579997428</v>
      </c>
      <c r="M13195" s="11">
        <f>COUNTIF(E$2:$E13195,E13195)</f>
        <v>2793</v>
      </c>
      <c r="O13195" t="str">
        <f t="shared" si="803"/>
        <v/>
      </c>
    </row>
    <row r="13196" spans="1:15" hidden="1">
      <c r="A13196" s="41" t="s">
        <v>120</v>
      </c>
      <c r="B13196" s="46">
        <v>45853</v>
      </c>
      <c r="C13196" s="8" t="s">
        <v>13</v>
      </c>
      <c r="D13196" s="8" t="s">
        <v>46</v>
      </c>
      <c r="E13196" s="8" t="s">
        <v>46</v>
      </c>
      <c r="F13196" s="9">
        <f t="shared" si="798"/>
        <v>3400000</v>
      </c>
      <c r="G13196" s="9">
        <v>34</v>
      </c>
      <c r="H13196" s="10">
        <v>3546914</v>
      </c>
      <c r="I13196" s="11">
        <f t="shared" si="799"/>
        <v>2438772924.212677</v>
      </c>
      <c r="J13196" s="11">
        <f t="shared" si="800"/>
        <v>23349</v>
      </c>
      <c r="K13196" s="11">
        <f t="shared" si="801"/>
        <v>104448.70976113225</v>
      </c>
      <c r="L13196" s="12">
        <f t="shared" si="802"/>
        <v>0</v>
      </c>
      <c r="M13196" s="11">
        <f>COUNTIF(E$2:$E13196,E13196)</f>
        <v>3862</v>
      </c>
      <c r="O13196" t="str">
        <f t="shared" si="803"/>
        <v/>
      </c>
    </row>
    <row r="13197" spans="1:15" hidden="1">
      <c r="A13197" s="41" t="s">
        <v>120</v>
      </c>
      <c r="B13197" s="46">
        <v>45853</v>
      </c>
      <c r="C13197" s="8" t="s">
        <v>13</v>
      </c>
      <c r="D13197" s="8" t="s">
        <v>46</v>
      </c>
      <c r="E13197" s="8" t="s">
        <v>46</v>
      </c>
      <c r="F13197" s="9">
        <f t="shared" si="798"/>
        <v>2200000</v>
      </c>
      <c r="G13197" s="9">
        <v>22</v>
      </c>
      <c r="H13197" s="10">
        <v>2303708</v>
      </c>
      <c r="I13197" s="11">
        <f t="shared" si="799"/>
        <v>2441076632.212677</v>
      </c>
      <c r="J13197" s="11">
        <f t="shared" si="800"/>
        <v>23371</v>
      </c>
      <c r="K13197" s="11">
        <f t="shared" si="801"/>
        <v>104448.9594887971</v>
      </c>
      <c r="L13197" s="12">
        <f t="shared" si="802"/>
        <v>0</v>
      </c>
      <c r="M13197" s="11">
        <f>COUNTIF(E$2:$E13197,E13197)</f>
        <v>3863</v>
      </c>
      <c r="O13197" t="str">
        <f t="shared" si="803"/>
        <v/>
      </c>
    </row>
    <row r="13198" spans="1:15" hidden="1">
      <c r="A13198" s="41" t="s">
        <v>120</v>
      </c>
      <c r="B13198" s="46">
        <v>45853</v>
      </c>
      <c r="C13198" s="8" t="s">
        <v>13</v>
      </c>
      <c r="D13198" s="8" t="s">
        <v>14</v>
      </c>
      <c r="E13198" s="8" t="s">
        <v>14</v>
      </c>
      <c r="F13198" s="9">
        <f t="shared" si="798"/>
        <v>-9200000</v>
      </c>
      <c r="G13198" s="9">
        <v>-92</v>
      </c>
      <c r="H13198" s="10">
        <v>-9958540</v>
      </c>
      <c r="I13198" s="11">
        <f t="shared" si="799"/>
        <v>10083273972.570139</v>
      </c>
      <c r="J13198" s="11">
        <f t="shared" si="800"/>
        <v>96853</v>
      </c>
      <c r="K13198" s="11">
        <f t="shared" si="801"/>
        <v>104109.05157888903</v>
      </c>
      <c r="L13198" s="12">
        <f t="shared" si="802"/>
        <v>380507.25474220887</v>
      </c>
      <c r="M13198" s="11">
        <f>COUNTIF(E$2:$E13198,E13198)</f>
        <v>2794</v>
      </c>
      <c r="O13198" t="str">
        <f t="shared" si="803"/>
        <v/>
      </c>
    </row>
    <row r="13199" spans="1:15" hidden="1">
      <c r="A13199" s="41" t="s">
        <v>120</v>
      </c>
      <c r="B13199" s="46">
        <v>45853</v>
      </c>
      <c r="C13199" s="8" t="s">
        <v>13</v>
      </c>
      <c r="D13199" s="8" t="s">
        <v>14</v>
      </c>
      <c r="E13199" s="8" t="s">
        <v>14</v>
      </c>
      <c r="F13199" s="9">
        <f t="shared" si="798"/>
        <v>900000</v>
      </c>
      <c r="G13199" s="9">
        <v>9</v>
      </c>
      <c r="H13199" s="10">
        <v>972675</v>
      </c>
      <c r="I13199" s="11">
        <f t="shared" si="799"/>
        <v>10084246647.570139</v>
      </c>
      <c r="J13199" s="11">
        <f t="shared" si="800"/>
        <v>96862</v>
      </c>
      <c r="K13199" s="11">
        <f t="shared" si="801"/>
        <v>104109.4200777409</v>
      </c>
      <c r="L13199" s="12">
        <f t="shared" si="802"/>
        <v>0</v>
      </c>
      <c r="M13199" s="11">
        <f>COUNTIF(E$2:$E13199,E13199)</f>
        <v>2795</v>
      </c>
      <c r="O13199" t="str">
        <f t="shared" si="803"/>
        <v/>
      </c>
    </row>
    <row r="13200" spans="1:15" hidden="1">
      <c r="A13200" s="41" t="s">
        <v>120</v>
      </c>
      <c r="B13200" s="46">
        <v>45853</v>
      </c>
      <c r="C13200" s="8" t="s">
        <v>13</v>
      </c>
      <c r="D13200" s="8" t="s">
        <v>14</v>
      </c>
      <c r="E13200" s="8" t="s">
        <v>14</v>
      </c>
      <c r="F13200" s="9">
        <f t="shared" si="798"/>
        <v>-900000</v>
      </c>
      <c r="G13200" s="9">
        <v>-9</v>
      </c>
      <c r="H13200" s="10">
        <v>-974205</v>
      </c>
      <c r="I13200" s="11">
        <f t="shared" si="799"/>
        <v>10083309662.78944</v>
      </c>
      <c r="J13200" s="11">
        <f t="shared" si="800"/>
        <v>96853</v>
      </c>
      <c r="K13200" s="11">
        <f t="shared" si="801"/>
        <v>104109.4200777409</v>
      </c>
      <c r="L13200" s="12">
        <f t="shared" si="802"/>
        <v>37220.219300331897</v>
      </c>
      <c r="M13200" s="11">
        <f>COUNTIF(E$2:$E13200,E13200)</f>
        <v>2796</v>
      </c>
      <c r="O13200" t="str">
        <f t="shared" si="803"/>
        <v/>
      </c>
    </row>
    <row r="13201" spans="1:15" hidden="1">
      <c r="A13201" s="41" t="s">
        <v>120</v>
      </c>
      <c r="B13201" s="46">
        <v>45853</v>
      </c>
      <c r="C13201" s="8" t="s">
        <v>13</v>
      </c>
      <c r="D13201" s="8" t="s">
        <v>14</v>
      </c>
      <c r="E13201" s="8" t="s">
        <v>14</v>
      </c>
      <c r="F13201" s="9">
        <f t="shared" si="798"/>
        <v>-4600000</v>
      </c>
      <c r="G13201" s="9">
        <v>-46</v>
      </c>
      <c r="H13201" s="10">
        <v>-4979270</v>
      </c>
      <c r="I13201" s="11">
        <f t="shared" si="799"/>
        <v>10078520629.465864</v>
      </c>
      <c r="J13201" s="11">
        <f t="shared" si="800"/>
        <v>96807</v>
      </c>
      <c r="K13201" s="11">
        <f t="shared" si="801"/>
        <v>104109.4200777409</v>
      </c>
      <c r="L13201" s="12">
        <f t="shared" si="802"/>
        <v>190236.67642391846</v>
      </c>
      <c r="M13201" s="11">
        <f>COUNTIF(E$2:$E13201,E13201)</f>
        <v>2797</v>
      </c>
      <c r="O13201" t="str">
        <f t="shared" si="803"/>
        <v/>
      </c>
    </row>
    <row r="13202" spans="1:15" hidden="1">
      <c r="A13202" s="41" t="s">
        <v>120</v>
      </c>
      <c r="B13202" s="46">
        <v>45853</v>
      </c>
      <c r="C13202" s="8" t="s">
        <v>13</v>
      </c>
      <c r="D13202" s="8" t="s">
        <v>14</v>
      </c>
      <c r="E13202" s="8" t="s">
        <v>14</v>
      </c>
      <c r="F13202" s="9">
        <f t="shared" si="798"/>
        <v>-900000</v>
      </c>
      <c r="G13202" s="9">
        <v>-9</v>
      </c>
      <c r="H13202" s="10">
        <v>-974205</v>
      </c>
      <c r="I13202" s="11">
        <f t="shared" si="799"/>
        <v>10077583644.685165</v>
      </c>
      <c r="J13202" s="11">
        <f t="shared" si="800"/>
        <v>96798</v>
      </c>
      <c r="K13202" s="11">
        <f t="shared" si="801"/>
        <v>104109.4200777409</v>
      </c>
      <c r="L13202" s="12">
        <f t="shared" si="802"/>
        <v>37220.219300331897</v>
      </c>
      <c r="M13202" s="11">
        <f>COUNTIF(E$2:$E13202,E13202)</f>
        <v>2798</v>
      </c>
      <c r="O13202" t="str">
        <f t="shared" si="803"/>
        <v/>
      </c>
    </row>
    <row r="13203" spans="1:15" hidden="1">
      <c r="A13203" s="41" t="s">
        <v>120</v>
      </c>
      <c r="B13203" s="46">
        <v>45853</v>
      </c>
      <c r="C13203" s="8" t="s">
        <v>13</v>
      </c>
      <c r="D13203" s="8" t="s">
        <v>14</v>
      </c>
      <c r="E13203" s="8" t="s">
        <v>14</v>
      </c>
      <c r="F13203" s="9">
        <f t="shared" si="798"/>
        <v>4700000</v>
      </c>
      <c r="G13203" s="9">
        <v>47</v>
      </c>
      <c r="H13203" s="10">
        <v>5099641</v>
      </c>
      <c r="I13203" s="11">
        <f t="shared" si="799"/>
        <v>10082683285.685165</v>
      </c>
      <c r="J13203" s="11">
        <f t="shared" si="800"/>
        <v>96845</v>
      </c>
      <c r="K13203" s="11">
        <f t="shared" si="801"/>
        <v>104111.55233295643</v>
      </c>
      <c r="L13203" s="12">
        <f t="shared" si="802"/>
        <v>0</v>
      </c>
      <c r="M13203" s="11">
        <f>COUNTIF(E$2:$E13203,E13203)</f>
        <v>2799</v>
      </c>
      <c r="O13203" t="str">
        <f t="shared" si="803"/>
        <v/>
      </c>
    </row>
    <row r="13204" spans="1:15" hidden="1">
      <c r="A13204" s="41" t="s">
        <v>120</v>
      </c>
      <c r="B13204" s="46">
        <v>45853</v>
      </c>
      <c r="C13204" s="8" t="s">
        <v>13</v>
      </c>
      <c r="D13204" s="8" t="s">
        <v>46</v>
      </c>
      <c r="E13204" s="8" t="s">
        <v>46</v>
      </c>
      <c r="F13204" s="9">
        <f t="shared" si="798"/>
        <v>13500000</v>
      </c>
      <c r="G13204" s="9">
        <v>135</v>
      </c>
      <c r="H13204" s="10">
        <v>14162175</v>
      </c>
      <c r="I13204" s="11">
        <f t="shared" si="799"/>
        <v>2455238807.212677</v>
      </c>
      <c r="J13204" s="11">
        <f t="shared" si="800"/>
        <v>23506</v>
      </c>
      <c r="K13204" s="11">
        <f t="shared" si="801"/>
        <v>104451.5786272729</v>
      </c>
      <c r="L13204" s="12">
        <f t="shared" si="802"/>
        <v>0</v>
      </c>
      <c r="M13204" s="11">
        <f>COUNTIF(E$2:$E13204,E13204)</f>
        <v>3864</v>
      </c>
      <c r="O13204" t="str">
        <f t="shared" si="803"/>
        <v/>
      </c>
    </row>
    <row r="13205" spans="1:15" hidden="1">
      <c r="A13205" s="41" t="s">
        <v>120</v>
      </c>
      <c r="B13205" s="46">
        <v>45853</v>
      </c>
      <c r="C13205" s="8" t="s">
        <v>13</v>
      </c>
      <c r="D13205" s="8" t="s">
        <v>14</v>
      </c>
      <c r="E13205" s="8" t="s">
        <v>14</v>
      </c>
      <c r="F13205" s="9">
        <f t="shared" si="798"/>
        <v>-1700000</v>
      </c>
      <c r="G13205" s="9">
        <v>-17</v>
      </c>
      <c r="H13205" s="10">
        <v>-1840165</v>
      </c>
      <c r="I13205" s="11">
        <f t="shared" si="799"/>
        <v>10080913389.295506</v>
      </c>
      <c r="J13205" s="11">
        <f t="shared" si="800"/>
        <v>96828</v>
      </c>
      <c r="K13205" s="11">
        <f t="shared" si="801"/>
        <v>104111.55233295643</v>
      </c>
      <c r="L13205" s="12">
        <f t="shared" si="802"/>
        <v>70268.610339740757</v>
      </c>
      <c r="M13205" s="11">
        <f>COUNTIF(E$2:$E13205,E13205)</f>
        <v>2800</v>
      </c>
      <c r="O13205" t="str">
        <f t="shared" si="803"/>
        <v/>
      </c>
    </row>
    <row r="13206" spans="1:15" hidden="1">
      <c r="A13206" s="41" t="s">
        <v>120</v>
      </c>
      <c r="B13206" s="46">
        <v>45853</v>
      </c>
      <c r="C13206" s="8" t="s">
        <v>13</v>
      </c>
      <c r="D13206" s="8" t="s">
        <v>46</v>
      </c>
      <c r="E13206" s="8" t="s">
        <v>46</v>
      </c>
      <c r="F13206" s="9">
        <f t="shared" si="798"/>
        <v>5400000</v>
      </c>
      <c r="G13206" s="9">
        <v>54</v>
      </c>
      <c r="H13206" s="10">
        <v>5664870</v>
      </c>
      <c r="I13206" s="11">
        <f t="shared" si="799"/>
        <v>2460903677.212677</v>
      </c>
      <c r="J13206" s="11">
        <f t="shared" si="800"/>
        <v>23560</v>
      </c>
      <c r="K13206" s="11">
        <f t="shared" si="801"/>
        <v>104452.61787829698</v>
      </c>
      <c r="L13206" s="12">
        <f t="shared" si="802"/>
        <v>0</v>
      </c>
      <c r="M13206" s="11">
        <f>COUNTIF(E$2:$E13206,E13206)</f>
        <v>3865</v>
      </c>
      <c r="O13206" t="str">
        <f t="shared" si="803"/>
        <v/>
      </c>
    </row>
    <row r="13207" spans="1:15" hidden="1">
      <c r="A13207" s="41" t="s">
        <v>120</v>
      </c>
      <c r="B13207" s="46">
        <v>45853</v>
      </c>
      <c r="C13207" s="8" t="s">
        <v>13</v>
      </c>
      <c r="D13207" s="8" t="s">
        <v>14</v>
      </c>
      <c r="E13207" s="8" t="s">
        <v>14</v>
      </c>
      <c r="F13207" s="9">
        <f t="shared" si="798"/>
        <v>900000</v>
      </c>
      <c r="G13207" s="9">
        <v>9</v>
      </c>
      <c r="H13207" s="10">
        <v>971487</v>
      </c>
      <c r="I13207" s="11">
        <f t="shared" si="799"/>
        <v>10081884876.295506</v>
      </c>
      <c r="J13207" s="11">
        <f t="shared" si="800"/>
        <v>96837</v>
      </c>
      <c r="K13207" s="11">
        <f t="shared" si="801"/>
        <v>104111.90842648476</v>
      </c>
      <c r="L13207" s="12">
        <f t="shared" si="802"/>
        <v>0</v>
      </c>
      <c r="M13207" s="11">
        <f>COUNTIF(E$2:$E13207,E13207)</f>
        <v>2801</v>
      </c>
      <c r="O13207" t="str">
        <f t="shared" si="803"/>
        <v/>
      </c>
    </row>
    <row r="13208" spans="1:15" hidden="1">
      <c r="A13208" s="41" t="s">
        <v>120</v>
      </c>
      <c r="B13208" s="46">
        <v>45853</v>
      </c>
      <c r="C13208" s="8" t="s">
        <v>13</v>
      </c>
      <c r="D13208" s="8" t="s">
        <v>14</v>
      </c>
      <c r="E13208" s="8" t="s">
        <v>14</v>
      </c>
      <c r="F13208" s="9">
        <f t="shared" si="798"/>
        <v>-21500000</v>
      </c>
      <c r="G13208" s="9">
        <v>-215</v>
      </c>
      <c r="H13208" s="10">
        <v>-23272675</v>
      </c>
      <c r="I13208" s="11">
        <f t="shared" si="799"/>
        <v>10059500815.98381</v>
      </c>
      <c r="J13208" s="11">
        <f t="shared" si="800"/>
        <v>96622</v>
      </c>
      <c r="K13208" s="11">
        <f t="shared" si="801"/>
        <v>104111.90842648476</v>
      </c>
      <c r="L13208" s="12">
        <f t="shared" si="802"/>
        <v>888614.68830577657</v>
      </c>
      <c r="M13208" s="11">
        <f>COUNTIF(E$2:$E13208,E13208)</f>
        <v>2802</v>
      </c>
      <c r="O13208" t="str">
        <f t="shared" si="803"/>
        <v/>
      </c>
    </row>
    <row r="13209" spans="1:15" hidden="1">
      <c r="A13209" s="41" t="s">
        <v>120</v>
      </c>
      <c r="B13209" s="46">
        <v>45853</v>
      </c>
      <c r="C13209" s="8" t="s">
        <v>13</v>
      </c>
      <c r="D13209" s="8" t="s">
        <v>14</v>
      </c>
      <c r="E13209" s="8" t="s">
        <v>14</v>
      </c>
      <c r="F13209" s="9">
        <f t="shared" si="798"/>
        <v>-50400000</v>
      </c>
      <c r="G13209" s="9">
        <v>-504</v>
      </c>
      <c r="H13209" s="10">
        <v>-54555480</v>
      </c>
      <c r="I13209" s="11">
        <f t="shared" si="799"/>
        <v>10007028414.136862</v>
      </c>
      <c r="J13209" s="11">
        <f t="shared" si="800"/>
        <v>96118</v>
      </c>
      <c r="K13209" s="11">
        <f t="shared" si="801"/>
        <v>104111.90842648476</v>
      </c>
      <c r="L13209" s="12">
        <f t="shared" si="802"/>
        <v>2083078.1530516818</v>
      </c>
      <c r="M13209" s="11">
        <f>COUNTIF(E$2:$E13209,E13209)</f>
        <v>2803</v>
      </c>
      <c r="O13209" t="str">
        <f t="shared" si="803"/>
        <v/>
      </c>
    </row>
    <row r="13210" spans="1:15" hidden="1">
      <c r="A13210" s="41" t="s">
        <v>120</v>
      </c>
      <c r="B13210" s="46">
        <v>45853</v>
      </c>
      <c r="C13210" s="8" t="s">
        <v>13</v>
      </c>
      <c r="D13210" s="8" t="s">
        <v>14</v>
      </c>
      <c r="E13210" s="8" t="s">
        <v>14</v>
      </c>
      <c r="F13210" s="9">
        <f t="shared" si="798"/>
        <v>-9200000</v>
      </c>
      <c r="G13210" s="9">
        <v>-92</v>
      </c>
      <c r="H13210" s="10">
        <v>-9958540</v>
      </c>
      <c r="I13210" s="11">
        <f t="shared" si="799"/>
        <v>9997450118.5616245</v>
      </c>
      <c r="J13210" s="11">
        <f t="shared" si="800"/>
        <v>96026</v>
      </c>
      <c r="K13210" s="11">
        <f t="shared" si="801"/>
        <v>104111.90842648476</v>
      </c>
      <c r="L13210" s="12">
        <f t="shared" si="802"/>
        <v>380244.42476340197</v>
      </c>
      <c r="M13210" s="11">
        <f>COUNTIF(E$2:$E13210,E13210)</f>
        <v>2804</v>
      </c>
      <c r="O13210" t="str">
        <f t="shared" si="803"/>
        <v/>
      </c>
    </row>
    <row r="13211" spans="1:15" hidden="1">
      <c r="A13211" s="41" t="s">
        <v>120</v>
      </c>
      <c r="B13211" s="46">
        <v>45853</v>
      </c>
      <c r="C13211" s="8" t="s">
        <v>13</v>
      </c>
      <c r="D13211" s="8" t="s">
        <v>15</v>
      </c>
      <c r="E13211" s="8" t="s">
        <v>15</v>
      </c>
      <c r="F13211" s="9">
        <f t="shared" si="798"/>
        <v>3000000</v>
      </c>
      <c r="G13211" s="9">
        <v>30</v>
      </c>
      <c r="H13211" s="10">
        <v>3302910</v>
      </c>
      <c r="I13211" s="11">
        <f t="shared" si="799"/>
        <v>2132141819.1447833</v>
      </c>
      <c r="J13211" s="11">
        <f t="shared" si="800"/>
        <v>19516</v>
      </c>
      <c r="K13211" s="11">
        <f t="shared" si="801"/>
        <v>109250.96429313299</v>
      </c>
      <c r="L13211" s="12">
        <f t="shared" si="802"/>
        <v>0</v>
      </c>
      <c r="M13211" s="11">
        <f>COUNTIF(E$2:$E13211,E13211)</f>
        <v>3927</v>
      </c>
      <c r="O13211" t="str">
        <f t="shared" si="803"/>
        <v/>
      </c>
    </row>
    <row r="13212" spans="1:15" hidden="1">
      <c r="A13212" s="41" t="s">
        <v>120</v>
      </c>
      <c r="B13212" s="46">
        <v>45853</v>
      </c>
      <c r="C13212" s="8" t="s">
        <v>13</v>
      </c>
      <c r="D13212" s="8" t="s">
        <v>14</v>
      </c>
      <c r="E13212" s="8" t="s">
        <v>14</v>
      </c>
      <c r="F13212" s="9">
        <f t="shared" si="798"/>
        <v>-900000</v>
      </c>
      <c r="G13212" s="9">
        <v>-9</v>
      </c>
      <c r="H13212" s="10">
        <v>-974205</v>
      </c>
      <c r="I13212" s="11">
        <f t="shared" si="799"/>
        <v>9996513111.3857861</v>
      </c>
      <c r="J13212" s="11">
        <f t="shared" si="800"/>
        <v>96017</v>
      </c>
      <c r="K13212" s="11">
        <f t="shared" si="801"/>
        <v>104111.90842648476</v>
      </c>
      <c r="L13212" s="12">
        <f t="shared" si="802"/>
        <v>37197.824161637109</v>
      </c>
      <c r="M13212" s="11">
        <f>COUNTIF(E$2:$E13212,E13212)</f>
        <v>2805</v>
      </c>
      <c r="O13212" t="str">
        <f t="shared" si="803"/>
        <v/>
      </c>
    </row>
    <row r="13213" spans="1:15" hidden="1">
      <c r="A13213" s="41" t="s">
        <v>120</v>
      </c>
      <c r="B13213" s="46">
        <v>45853</v>
      </c>
      <c r="C13213" s="8" t="s">
        <v>13</v>
      </c>
      <c r="D13213" s="8" t="s">
        <v>14</v>
      </c>
      <c r="E13213" s="8" t="s">
        <v>14</v>
      </c>
      <c r="F13213" s="9">
        <f t="shared" si="798"/>
        <v>-4600000</v>
      </c>
      <c r="G13213" s="9">
        <v>-46</v>
      </c>
      <c r="H13213" s="10">
        <v>-4979270</v>
      </c>
      <c r="I13213" s="11">
        <f t="shared" si="799"/>
        <v>9991723963.5981674</v>
      </c>
      <c r="J13213" s="11">
        <f t="shared" si="800"/>
        <v>95971</v>
      </c>
      <c r="K13213" s="11">
        <f t="shared" si="801"/>
        <v>104111.90842648476</v>
      </c>
      <c r="L13213" s="12">
        <f t="shared" si="802"/>
        <v>190122.21238170099</v>
      </c>
      <c r="M13213" s="11">
        <f>COUNTIF(E$2:$E13213,E13213)</f>
        <v>2806</v>
      </c>
      <c r="O13213" t="str">
        <f t="shared" si="803"/>
        <v/>
      </c>
    </row>
    <row r="13214" spans="1:15" hidden="1">
      <c r="A13214" s="41" t="s">
        <v>120</v>
      </c>
      <c r="B13214" s="46">
        <v>45853</v>
      </c>
      <c r="C13214" s="8" t="s">
        <v>13</v>
      </c>
      <c r="D13214" s="8" t="s">
        <v>14</v>
      </c>
      <c r="E13214" s="8" t="s">
        <v>14</v>
      </c>
      <c r="F13214" s="9">
        <f t="shared" si="798"/>
        <v>-4600000</v>
      </c>
      <c r="G13214" s="9">
        <v>-46</v>
      </c>
      <c r="H13214" s="10">
        <v>-4979270</v>
      </c>
      <c r="I13214" s="11">
        <f t="shared" si="799"/>
        <v>9986934815.8105488</v>
      </c>
      <c r="J13214" s="11">
        <f t="shared" si="800"/>
        <v>95925</v>
      </c>
      <c r="K13214" s="11">
        <f t="shared" si="801"/>
        <v>104111.90842648476</v>
      </c>
      <c r="L13214" s="12">
        <f t="shared" si="802"/>
        <v>190122.21238170099</v>
      </c>
      <c r="M13214" s="11">
        <f>COUNTIF(E$2:$E13214,E13214)</f>
        <v>2807</v>
      </c>
      <c r="O13214" t="str">
        <f t="shared" si="803"/>
        <v/>
      </c>
    </row>
    <row r="13215" spans="1:15" hidden="1">
      <c r="A13215" s="41" t="s">
        <v>120</v>
      </c>
      <c r="B13215" s="46">
        <v>45853</v>
      </c>
      <c r="C13215" s="8" t="s">
        <v>13</v>
      </c>
      <c r="D13215" s="8" t="s">
        <v>14</v>
      </c>
      <c r="E13215" s="8" t="s">
        <v>14</v>
      </c>
      <c r="F13215" s="9">
        <f t="shared" si="798"/>
        <v>-4600000</v>
      </c>
      <c r="G13215" s="9">
        <v>-46</v>
      </c>
      <c r="H13215" s="10">
        <v>-4979270</v>
      </c>
      <c r="I13215" s="11">
        <f t="shared" si="799"/>
        <v>9982145668.0229301</v>
      </c>
      <c r="J13215" s="11">
        <f t="shared" si="800"/>
        <v>95879</v>
      </c>
      <c r="K13215" s="11">
        <f t="shared" si="801"/>
        <v>104111.90842648476</v>
      </c>
      <c r="L13215" s="12">
        <f t="shared" si="802"/>
        <v>190122.21238170099</v>
      </c>
      <c r="M13215" s="11">
        <f>COUNTIF(E$2:$E13215,E13215)</f>
        <v>2808</v>
      </c>
      <c r="O13215" t="str">
        <f t="shared" si="803"/>
        <v/>
      </c>
    </row>
    <row r="13216" spans="1:15" hidden="1">
      <c r="A13216" s="41" t="s">
        <v>120</v>
      </c>
      <c r="B13216" s="46">
        <v>45853</v>
      </c>
      <c r="C13216" s="8" t="s">
        <v>13</v>
      </c>
      <c r="D13216" s="8" t="s">
        <v>14</v>
      </c>
      <c r="E13216" s="8" t="s">
        <v>14</v>
      </c>
      <c r="F13216" s="9">
        <f t="shared" si="798"/>
        <v>-4600000</v>
      </c>
      <c r="G13216" s="9">
        <v>-46</v>
      </c>
      <c r="H13216" s="10">
        <v>-4979270</v>
      </c>
      <c r="I13216" s="11">
        <f t="shared" si="799"/>
        <v>9977356520.2353115</v>
      </c>
      <c r="J13216" s="11">
        <f t="shared" si="800"/>
        <v>95833</v>
      </c>
      <c r="K13216" s="11">
        <f t="shared" si="801"/>
        <v>104111.90842648476</v>
      </c>
      <c r="L13216" s="12">
        <f t="shared" si="802"/>
        <v>190122.21238170099</v>
      </c>
      <c r="M13216" s="11">
        <f>COUNTIF(E$2:$E13216,E13216)</f>
        <v>2809</v>
      </c>
      <c r="O13216" t="str">
        <f t="shared" si="803"/>
        <v/>
      </c>
    </row>
    <row r="13217" spans="1:15" hidden="1">
      <c r="A13217" s="41" t="s">
        <v>120</v>
      </c>
      <c r="B13217" s="46">
        <v>45853</v>
      </c>
      <c r="C13217" s="8" t="s">
        <v>13</v>
      </c>
      <c r="D13217" s="8" t="s">
        <v>14</v>
      </c>
      <c r="E13217" s="8" t="s">
        <v>14</v>
      </c>
      <c r="F13217" s="9">
        <f t="shared" si="798"/>
        <v>-1700000</v>
      </c>
      <c r="G13217" s="9">
        <v>-17</v>
      </c>
      <c r="H13217" s="10">
        <v>-1840165</v>
      </c>
      <c r="I13217" s="11">
        <f t="shared" si="799"/>
        <v>9975586617.7920609</v>
      </c>
      <c r="J13217" s="11">
        <f t="shared" si="800"/>
        <v>95816</v>
      </c>
      <c r="K13217" s="11">
        <f t="shared" si="801"/>
        <v>104111.90842648476</v>
      </c>
      <c r="L13217" s="12">
        <f t="shared" si="802"/>
        <v>70262.556749759009</v>
      </c>
      <c r="M13217" s="11">
        <f>COUNTIF(E$2:$E13217,E13217)</f>
        <v>2810</v>
      </c>
      <c r="O13217" t="str">
        <f t="shared" si="803"/>
        <v/>
      </c>
    </row>
    <row r="13218" spans="1:15" hidden="1">
      <c r="A13218" s="41" t="s">
        <v>120</v>
      </c>
      <c r="B13218" s="46">
        <v>45853</v>
      </c>
      <c r="C13218" s="8" t="s">
        <v>13</v>
      </c>
      <c r="D13218" s="8" t="s">
        <v>14</v>
      </c>
      <c r="E13218" s="8" t="s">
        <v>14</v>
      </c>
      <c r="F13218" s="9">
        <f t="shared" si="798"/>
        <v>-9200000</v>
      </c>
      <c r="G13218" s="9">
        <v>-92</v>
      </c>
      <c r="H13218" s="10">
        <v>-9958540</v>
      </c>
      <c r="I13218" s="11">
        <f t="shared" si="799"/>
        <v>9966008322.2168236</v>
      </c>
      <c r="J13218" s="11">
        <f t="shared" si="800"/>
        <v>95724</v>
      </c>
      <c r="K13218" s="11">
        <f t="shared" si="801"/>
        <v>104111.90842648476</v>
      </c>
      <c r="L13218" s="12">
        <f t="shared" si="802"/>
        <v>380244.42476340197</v>
      </c>
      <c r="M13218" s="11">
        <f>COUNTIF(E$2:$E13218,E13218)</f>
        <v>2811</v>
      </c>
      <c r="O13218" t="str">
        <f t="shared" si="803"/>
        <v/>
      </c>
    </row>
    <row r="13219" spans="1:15" hidden="1">
      <c r="A13219" s="41" t="s">
        <v>120</v>
      </c>
      <c r="B13219" s="46">
        <v>45853</v>
      </c>
      <c r="C13219" s="8" t="s">
        <v>13</v>
      </c>
      <c r="D13219" s="8" t="s">
        <v>14</v>
      </c>
      <c r="E13219" s="8" t="s">
        <v>14</v>
      </c>
      <c r="F13219" s="9">
        <f t="shared" si="798"/>
        <v>-9200000</v>
      </c>
      <c r="G13219" s="9">
        <v>-92</v>
      </c>
      <c r="H13219" s="10">
        <v>-9958540</v>
      </c>
      <c r="I13219" s="11">
        <f t="shared" si="799"/>
        <v>9956430026.6415863</v>
      </c>
      <c r="J13219" s="11">
        <f t="shared" si="800"/>
        <v>95632</v>
      </c>
      <c r="K13219" s="11">
        <f t="shared" si="801"/>
        <v>104111.90842648476</v>
      </c>
      <c r="L13219" s="12">
        <f t="shared" si="802"/>
        <v>380244.42476340197</v>
      </c>
      <c r="M13219" s="11">
        <f>COUNTIF(E$2:$E13219,E13219)</f>
        <v>2812</v>
      </c>
      <c r="O13219" t="str">
        <f t="shared" si="803"/>
        <v/>
      </c>
    </row>
    <row r="13220" spans="1:15" hidden="1">
      <c r="A13220" s="41" t="s">
        <v>120</v>
      </c>
      <c r="B13220" s="46">
        <v>45853</v>
      </c>
      <c r="C13220" s="8" t="s">
        <v>13</v>
      </c>
      <c r="D13220" s="8" t="s">
        <v>14</v>
      </c>
      <c r="E13220" s="8" t="s">
        <v>14</v>
      </c>
      <c r="F13220" s="9">
        <f t="shared" si="798"/>
        <v>-92300000</v>
      </c>
      <c r="G13220" s="9">
        <v>-923</v>
      </c>
      <c r="H13220" s="10">
        <v>-99910135</v>
      </c>
      <c r="I13220" s="11">
        <f t="shared" si="799"/>
        <v>9860334735.1639404</v>
      </c>
      <c r="J13220" s="11">
        <f t="shared" si="800"/>
        <v>94709</v>
      </c>
      <c r="K13220" s="11">
        <f t="shared" si="801"/>
        <v>104111.90842648476</v>
      </c>
      <c r="L13220" s="12">
        <f t="shared" si="802"/>
        <v>3814843.5223545581</v>
      </c>
      <c r="M13220" s="11">
        <f>COUNTIF(E$2:$E13220,E13220)</f>
        <v>2813</v>
      </c>
      <c r="O13220" t="str">
        <f t="shared" si="803"/>
        <v/>
      </c>
    </row>
    <row r="13221" spans="1:15" hidden="1">
      <c r="A13221" s="41" t="s">
        <v>120</v>
      </c>
      <c r="B13221" s="46">
        <v>45853</v>
      </c>
      <c r="C13221" s="8" t="s">
        <v>13</v>
      </c>
      <c r="D13221" s="8" t="s">
        <v>14</v>
      </c>
      <c r="E13221" s="8" t="s">
        <v>14</v>
      </c>
      <c r="F13221" s="9">
        <f t="shared" si="798"/>
        <v>-461600000</v>
      </c>
      <c r="G13221" s="9">
        <v>-4616</v>
      </c>
      <c r="H13221" s="10">
        <v>-499658920</v>
      </c>
      <c r="I13221" s="11">
        <f t="shared" si="799"/>
        <v>9379754165.8672867</v>
      </c>
      <c r="J13221" s="11">
        <f t="shared" si="800"/>
        <v>90093</v>
      </c>
      <c r="K13221" s="11">
        <f t="shared" si="801"/>
        <v>104111.90842648476</v>
      </c>
      <c r="L13221" s="12">
        <f t="shared" si="802"/>
        <v>19078350.703346312</v>
      </c>
      <c r="M13221" s="11">
        <f>COUNTIF(E$2:$E13221,E13221)</f>
        <v>2814</v>
      </c>
      <c r="O13221" t="str">
        <f t="shared" si="803"/>
        <v/>
      </c>
    </row>
    <row r="13222" spans="1:15" hidden="1">
      <c r="A13222" s="41" t="s">
        <v>120</v>
      </c>
      <c r="B13222" s="46">
        <v>45853</v>
      </c>
      <c r="C13222" s="8" t="s">
        <v>13</v>
      </c>
      <c r="D13222" s="8" t="s">
        <v>14</v>
      </c>
      <c r="E13222" s="8" t="s">
        <v>14</v>
      </c>
      <c r="F13222" s="9">
        <f t="shared" si="798"/>
        <v>-9200000</v>
      </c>
      <c r="G13222" s="9">
        <v>-92</v>
      </c>
      <c r="H13222" s="10">
        <v>-9958540</v>
      </c>
      <c r="I13222" s="11">
        <f t="shared" si="799"/>
        <v>9370175870.2920494</v>
      </c>
      <c r="J13222" s="11">
        <f t="shared" si="800"/>
        <v>90001</v>
      </c>
      <c r="K13222" s="11">
        <f t="shared" si="801"/>
        <v>104111.90842648476</v>
      </c>
      <c r="L13222" s="12">
        <f t="shared" si="802"/>
        <v>380244.42476340197</v>
      </c>
      <c r="M13222" s="11">
        <f>COUNTIF(E$2:$E13222,E13222)</f>
        <v>2815</v>
      </c>
      <c r="O13222" t="str">
        <f t="shared" si="803"/>
        <v/>
      </c>
    </row>
    <row r="13223" spans="1:15" hidden="1">
      <c r="A13223" s="41" t="s">
        <v>120</v>
      </c>
      <c r="B13223" s="46">
        <v>45853</v>
      </c>
      <c r="C13223" s="8" t="s">
        <v>13</v>
      </c>
      <c r="D13223" s="8" t="s">
        <v>14</v>
      </c>
      <c r="E13223" s="8" t="s">
        <v>14</v>
      </c>
      <c r="F13223" s="9">
        <f t="shared" si="798"/>
        <v>-28600000</v>
      </c>
      <c r="G13223" s="9">
        <v>-286</v>
      </c>
      <c r="H13223" s="10">
        <v>-30958070</v>
      </c>
      <c r="I13223" s="11">
        <f t="shared" si="799"/>
        <v>9340399864.4820747</v>
      </c>
      <c r="J13223" s="11">
        <f t="shared" si="800"/>
        <v>89715</v>
      </c>
      <c r="K13223" s="11">
        <f t="shared" si="801"/>
        <v>104111.90842648476</v>
      </c>
      <c r="L13223" s="12">
        <f t="shared" si="802"/>
        <v>1182064.1900253594</v>
      </c>
      <c r="M13223" s="11">
        <f>COUNTIF(E$2:$E13223,E13223)</f>
        <v>2816</v>
      </c>
      <c r="O13223" t="str">
        <f t="shared" si="803"/>
        <v/>
      </c>
    </row>
    <row r="13224" spans="1:15" hidden="1">
      <c r="A13224" s="41" t="s">
        <v>120</v>
      </c>
      <c r="B13224" s="46">
        <v>45853</v>
      </c>
      <c r="C13224" s="8" t="s">
        <v>13</v>
      </c>
      <c r="D13224" s="8" t="s">
        <v>14</v>
      </c>
      <c r="E13224" s="8" t="s">
        <v>14</v>
      </c>
      <c r="F13224" s="9">
        <f t="shared" si="798"/>
        <v>-10100000</v>
      </c>
      <c r="G13224" s="9">
        <v>-101</v>
      </c>
      <c r="H13224" s="10">
        <v>-10932745</v>
      </c>
      <c r="I13224" s="11">
        <f t="shared" si="799"/>
        <v>9329884561.730999</v>
      </c>
      <c r="J13224" s="11">
        <f t="shared" si="800"/>
        <v>89614</v>
      </c>
      <c r="K13224" s="11">
        <f t="shared" si="801"/>
        <v>104111.90842648476</v>
      </c>
      <c r="L13224" s="12">
        <f t="shared" si="802"/>
        <v>417442.24892503954</v>
      </c>
      <c r="M13224" s="11">
        <f>COUNTIF(E$2:$E13224,E13224)</f>
        <v>2817</v>
      </c>
      <c r="O13224" t="str">
        <f t="shared" si="803"/>
        <v/>
      </c>
    </row>
    <row r="13225" spans="1:15" hidden="1">
      <c r="A13225" s="41" t="s">
        <v>120</v>
      </c>
      <c r="B13225" s="46">
        <v>45853</v>
      </c>
      <c r="C13225" s="8" t="s">
        <v>13</v>
      </c>
      <c r="D13225" s="8" t="s">
        <v>46</v>
      </c>
      <c r="E13225" s="8" t="s">
        <v>46</v>
      </c>
      <c r="F13225" s="9">
        <f t="shared" si="798"/>
        <v>20000000</v>
      </c>
      <c r="G13225" s="9">
        <v>200</v>
      </c>
      <c r="H13225" s="10">
        <v>20961800</v>
      </c>
      <c r="I13225" s="11">
        <f t="shared" si="799"/>
        <v>2481865477.212677</v>
      </c>
      <c r="J13225" s="11">
        <f t="shared" si="800"/>
        <v>23760</v>
      </c>
      <c r="K13225" s="11">
        <f t="shared" si="801"/>
        <v>104455.61772780627</v>
      </c>
      <c r="L13225" s="12">
        <f t="shared" si="802"/>
        <v>0</v>
      </c>
      <c r="M13225" s="11">
        <f>COUNTIF(E$2:$E13225,E13225)</f>
        <v>3866</v>
      </c>
      <c r="O13225" t="str">
        <f t="shared" si="803"/>
        <v/>
      </c>
    </row>
    <row r="13226" spans="1:15" hidden="1">
      <c r="A13226" s="41" t="s">
        <v>120</v>
      </c>
      <c r="B13226" s="46">
        <v>45853</v>
      </c>
      <c r="C13226" s="8" t="s">
        <v>13</v>
      </c>
      <c r="D13226" s="8" t="s">
        <v>14</v>
      </c>
      <c r="E13226" s="8" t="s">
        <v>14</v>
      </c>
      <c r="F13226" s="9">
        <f t="shared" si="798"/>
        <v>900000</v>
      </c>
      <c r="G13226" s="9">
        <v>9</v>
      </c>
      <c r="H13226" s="10">
        <v>973971</v>
      </c>
      <c r="I13226" s="11">
        <f t="shared" si="799"/>
        <v>9330858532.730999</v>
      </c>
      <c r="J13226" s="11">
        <f t="shared" si="800"/>
        <v>89623</v>
      </c>
      <c r="K13226" s="11">
        <f t="shared" si="801"/>
        <v>104112.32086329401</v>
      </c>
      <c r="L13226" s="12">
        <f t="shared" si="802"/>
        <v>0</v>
      </c>
      <c r="M13226" s="11">
        <f>COUNTIF(E$2:$E13226,E13226)</f>
        <v>2818</v>
      </c>
      <c r="O13226" t="str">
        <f t="shared" si="803"/>
        <v/>
      </c>
    </row>
    <row r="13227" spans="1:15" hidden="1">
      <c r="A13227" s="41" t="s">
        <v>120</v>
      </c>
      <c r="B13227" s="46">
        <v>45853</v>
      </c>
      <c r="C13227" s="8" t="s">
        <v>13</v>
      </c>
      <c r="D13227" s="8" t="s">
        <v>14</v>
      </c>
      <c r="E13227" s="8" t="s">
        <v>14</v>
      </c>
      <c r="F13227" s="9">
        <f t="shared" ref="F13227:F13290" si="804">100000*G13227</f>
        <v>-46100000</v>
      </c>
      <c r="G13227" s="9">
        <v>-461</v>
      </c>
      <c r="H13227" s="10">
        <v>-49900945</v>
      </c>
      <c r="I13227" s="11">
        <f t="shared" ref="I13227:I13290" si="805">IF(H13227&gt;=0,IF(M13227=1,H13227,SUMIFS(I:I,E:E,E13227,M:M,M13227-1)+H13227),SUMIFS(I:I,E:E,E13227,M:M,M13227-1)+K13227*G13227)</f>
        <v>9282862752.8130207</v>
      </c>
      <c r="J13227" s="11">
        <f t="shared" ref="J13227:J13290" si="806">IF(M13227=1,G13227,SUMIFS($J:$J,$E:$E,E13227,$M:$M,M13227-1)+G13227)</f>
        <v>89162</v>
      </c>
      <c r="K13227" s="11">
        <f t="shared" ref="K13227:K13290" si="807">IF(H13227&gt;=0,I13227/J13227,SUMIFS($K:$K,$E:$E,E13227,$M:$M,M13227-1))</f>
        <v>104112.32086329401</v>
      </c>
      <c r="L13227" s="12">
        <f t="shared" si="802"/>
        <v>1905165.0820214599</v>
      </c>
      <c r="M13227" s="11">
        <f>COUNTIF(E$2:$E13227,E13227)</f>
        <v>2819</v>
      </c>
      <c r="O13227" t="str">
        <f t="shared" si="803"/>
        <v/>
      </c>
    </row>
    <row r="13228" spans="1:15" hidden="1">
      <c r="A13228" s="41" t="s">
        <v>120</v>
      </c>
      <c r="B13228" s="46">
        <v>45853</v>
      </c>
      <c r="C13228" s="8" t="s">
        <v>13</v>
      </c>
      <c r="D13228" s="8" t="s">
        <v>14</v>
      </c>
      <c r="E13228" s="8" t="s">
        <v>14</v>
      </c>
      <c r="F13228" s="9">
        <f t="shared" si="804"/>
        <v>-900000</v>
      </c>
      <c r="G13228" s="9">
        <v>-9</v>
      </c>
      <c r="H13228" s="10">
        <v>-974205</v>
      </c>
      <c r="I13228" s="11">
        <f t="shared" si="805"/>
        <v>9281925741.925251</v>
      </c>
      <c r="J13228" s="11">
        <f t="shared" si="806"/>
        <v>89153</v>
      </c>
      <c r="K13228" s="11">
        <f t="shared" si="807"/>
        <v>104112.32086329401</v>
      </c>
      <c r="L13228" s="12">
        <f t="shared" si="802"/>
        <v>37194.112230353989</v>
      </c>
      <c r="M13228" s="11">
        <f>COUNTIF(E$2:$E13228,E13228)</f>
        <v>2820</v>
      </c>
      <c r="O13228" t="str">
        <f t="shared" si="803"/>
        <v/>
      </c>
    </row>
    <row r="13229" spans="1:15" hidden="1">
      <c r="A13229" s="41" t="s">
        <v>120</v>
      </c>
      <c r="B13229" s="46">
        <v>45853</v>
      </c>
      <c r="C13229" s="8" t="s">
        <v>13</v>
      </c>
      <c r="D13229" s="8" t="s">
        <v>14</v>
      </c>
      <c r="E13229" s="8" t="s">
        <v>14</v>
      </c>
      <c r="F13229" s="9">
        <f t="shared" si="804"/>
        <v>-4200000</v>
      </c>
      <c r="G13229" s="9">
        <v>-42</v>
      </c>
      <c r="H13229" s="10">
        <v>-4546290</v>
      </c>
      <c r="I13229" s="11">
        <f t="shared" si="805"/>
        <v>9277553024.4489918</v>
      </c>
      <c r="J13229" s="11">
        <f t="shared" si="806"/>
        <v>89111</v>
      </c>
      <c r="K13229" s="11">
        <f t="shared" si="807"/>
        <v>104112.32086329401</v>
      </c>
      <c r="L13229" s="12">
        <f t="shared" si="802"/>
        <v>173572.52374165133</v>
      </c>
      <c r="M13229" s="11">
        <f>COUNTIF(E$2:$E13229,E13229)</f>
        <v>2821</v>
      </c>
      <c r="O13229" t="str">
        <f t="shared" si="803"/>
        <v/>
      </c>
    </row>
    <row r="13230" spans="1:15" hidden="1">
      <c r="A13230" s="41" t="s">
        <v>120</v>
      </c>
      <c r="B13230" s="46">
        <v>45853</v>
      </c>
      <c r="C13230" s="8" t="s">
        <v>13</v>
      </c>
      <c r="D13230" s="8" t="s">
        <v>14</v>
      </c>
      <c r="E13230" s="8" t="s">
        <v>14</v>
      </c>
      <c r="F13230" s="9">
        <f t="shared" si="804"/>
        <v>-900000</v>
      </c>
      <c r="G13230" s="9">
        <v>-9</v>
      </c>
      <c r="H13230" s="10">
        <v>-974205</v>
      </c>
      <c r="I13230" s="11">
        <f t="shared" si="805"/>
        <v>9276616013.5612221</v>
      </c>
      <c r="J13230" s="11">
        <f t="shared" si="806"/>
        <v>89102</v>
      </c>
      <c r="K13230" s="11">
        <f t="shared" si="807"/>
        <v>104112.32086329401</v>
      </c>
      <c r="L13230" s="12">
        <f t="shared" si="802"/>
        <v>37194.112230353989</v>
      </c>
      <c r="M13230" s="11">
        <f>COUNTIF(E$2:$E13230,E13230)</f>
        <v>2822</v>
      </c>
      <c r="O13230" t="str">
        <f t="shared" si="803"/>
        <v/>
      </c>
    </row>
    <row r="13231" spans="1:15" hidden="1">
      <c r="A13231" s="41" t="s">
        <v>120</v>
      </c>
      <c r="B13231" s="46">
        <v>45853</v>
      </c>
      <c r="C13231" s="8" t="s">
        <v>13</v>
      </c>
      <c r="D13231" s="8" t="s">
        <v>14</v>
      </c>
      <c r="E13231" s="8" t="s">
        <v>14</v>
      </c>
      <c r="F13231" s="9">
        <f t="shared" si="804"/>
        <v>-8300000</v>
      </c>
      <c r="G13231" s="9">
        <v>-83</v>
      </c>
      <c r="H13231" s="10">
        <v>-8984335</v>
      </c>
      <c r="I13231" s="11">
        <f t="shared" si="805"/>
        <v>9267974690.9295692</v>
      </c>
      <c r="J13231" s="11">
        <f t="shared" si="806"/>
        <v>89019</v>
      </c>
      <c r="K13231" s="11">
        <f t="shared" si="807"/>
        <v>104112.32086329401</v>
      </c>
      <c r="L13231" s="12">
        <f t="shared" si="802"/>
        <v>343012.368346598</v>
      </c>
      <c r="M13231" s="11">
        <f>COUNTIF(E$2:$E13231,E13231)</f>
        <v>2823</v>
      </c>
      <c r="O13231" t="str">
        <f t="shared" si="803"/>
        <v/>
      </c>
    </row>
    <row r="13232" spans="1:15" hidden="1">
      <c r="A13232" s="41" t="s">
        <v>120</v>
      </c>
      <c r="B13232" s="46">
        <v>45853</v>
      </c>
      <c r="C13232" s="8" t="s">
        <v>13</v>
      </c>
      <c r="D13232" s="8" t="s">
        <v>14</v>
      </c>
      <c r="E13232" s="8" t="s">
        <v>14</v>
      </c>
      <c r="F13232" s="9">
        <f t="shared" si="804"/>
        <v>-900000</v>
      </c>
      <c r="G13232" s="9">
        <v>-9</v>
      </c>
      <c r="H13232" s="10">
        <v>-974205</v>
      </c>
      <c r="I13232" s="11">
        <f t="shared" si="805"/>
        <v>9267037680.0417995</v>
      </c>
      <c r="J13232" s="11">
        <f t="shared" si="806"/>
        <v>89010</v>
      </c>
      <c r="K13232" s="11">
        <f t="shared" si="807"/>
        <v>104112.32086329401</v>
      </c>
      <c r="L13232" s="12">
        <f t="shared" si="802"/>
        <v>37194.112230353989</v>
      </c>
      <c r="M13232" s="11">
        <f>COUNTIF(E$2:$E13232,E13232)</f>
        <v>2824</v>
      </c>
      <c r="O13232" t="str">
        <f t="shared" si="803"/>
        <v/>
      </c>
    </row>
    <row r="13233" spans="1:15" hidden="1">
      <c r="A13233" s="41" t="s">
        <v>120</v>
      </c>
      <c r="B13233" s="46">
        <v>45853</v>
      </c>
      <c r="C13233" s="8" t="s">
        <v>13</v>
      </c>
      <c r="D13233" s="8" t="s">
        <v>14</v>
      </c>
      <c r="E13233" s="8" t="s">
        <v>14</v>
      </c>
      <c r="F13233" s="9">
        <f t="shared" si="804"/>
        <v>-9200000</v>
      </c>
      <c r="G13233" s="9">
        <v>-92</v>
      </c>
      <c r="H13233" s="10">
        <v>-9958540</v>
      </c>
      <c r="I13233" s="11">
        <f t="shared" si="805"/>
        <v>9257459346.522377</v>
      </c>
      <c r="J13233" s="11">
        <f t="shared" si="806"/>
        <v>88918</v>
      </c>
      <c r="K13233" s="11">
        <f t="shared" si="807"/>
        <v>104112.32086329401</v>
      </c>
      <c r="L13233" s="12">
        <f t="shared" ref="L13233:L13296" si="808">IF(G13233&lt;0,K13233*G13233-H13233,0)</f>
        <v>380206.48057695106</v>
      </c>
      <c r="M13233" s="11">
        <f>COUNTIF(E$2:$E13233,E13233)</f>
        <v>2825</v>
      </c>
      <c r="O13233" t="str">
        <f t="shared" si="803"/>
        <v/>
      </c>
    </row>
    <row r="13234" spans="1:15" hidden="1">
      <c r="A13234" s="41" t="s">
        <v>120</v>
      </c>
      <c r="B13234" s="46">
        <v>45853</v>
      </c>
      <c r="C13234" s="8" t="s">
        <v>13</v>
      </c>
      <c r="D13234" s="8" t="s">
        <v>14</v>
      </c>
      <c r="E13234" s="8" t="s">
        <v>14</v>
      </c>
      <c r="F13234" s="9">
        <f t="shared" si="804"/>
        <v>-2300000</v>
      </c>
      <c r="G13234" s="9">
        <v>-23</v>
      </c>
      <c r="H13234" s="10">
        <v>-2489635</v>
      </c>
      <c r="I13234" s="11">
        <f t="shared" si="805"/>
        <v>9255064763.1425209</v>
      </c>
      <c r="J13234" s="11">
        <f t="shared" si="806"/>
        <v>88895</v>
      </c>
      <c r="K13234" s="11">
        <f t="shared" si="807"/>
        <v>104112.32086329401</v>
      </c>
      <c r="L13234" s="12">
        <f t="shared" si="808"/>
        <v>95051.620144237764</v>
      </c>
      <c r="M13234" s="11">
        <f>COUNTIF(E$2:$E13234,E13234)</f>
        <v>2826</v>
      </c>
      <c r="O13234" t="str">
        <f t="shared" si="803"/>
        <v/>
      </c>
    </row>
    <row r="13235" spans="1:15" hidden="1">
      <c r="A13235" s="41" t="s">
        <v>120</v>
      </c>
      <c r="B13235" s="46">
        <v>45853</v>
      </c>
      <c r="C13235" s="8" t="s">
        <v>13</v>
      </c>
      <c r="D13235" s="8" t="s">
        <v>14</v>
      </c>
      <c r="E13235" s="8" t="s">
        <v>14</v>
      </c>
      <c r="F13235" s="9">
        <f t="shared" si="804"/>
        <v>-900000</v>
      </c>
      <c r="G13235" s="9">
        <v>-9</v>
      </c>
      <c r="H13235" s="10">
        <v>-974205</v>
      </c>
      <c r="I13235" s="11">
        <f t="shared" si="805"/>
        <v>9254127752.2547512</v>
      </c>
      <c r="J13235" s="11">
        <f t="shared" si="806"/>
        <v>88886</v>
      </c>
      <c r="K13235" s="11">
        <f t="shared" si="807"/>
        <v>104112.32086329401</v>
      </c>
      <c r="L13235" s="12">
        <f t="shared" si="808"/>
        <v>37194.112230353989</v>
      </c>
      <c r="M13235" s="11">
        <f>COUNTIF(E$2:$E13235,E13235)</f>
        <v>2827</v>
      </c>
      <c r="O13235" t="str">
        <f t="shared" si="803"/>
        <v/>
      </c>
    </row>
    <row r="13236" spans="1:15" hidden="1">
      <c r="A13236" s="41" t="s">
        <v>120</v>
      </c>
      <c r="B13236" s="46">
        <v>45853</v>
      </c>
      <c r="C13236" s="8" t="s">
        <v>13</v>
      </c>
      <c r="D13236" s="8" t="s">
        <v>90</v>
      </c>
      <c r="E13236" s="8" t="s">
        <v>90</v>
      </c>
      <c r="F13236" s="9">
        <f t="shared" si="804"/>
        <v>4600000</v>
      </c>
      <c r="G13236" s="9">
        <v>46</v>
      </c>
      <c r="H13236" s="10">
        <v>5005122</v>
      </c>
      <c r="I13236" s="11">
        <f t="shared" si="805"/>
        <v>5872744923.24438</v>
      </c>
      <c r="J13236" s="11">
        <f t="shared" si="806"/>
        <v>55334</v>
      </c>
      <c r="K13236" s="11">
        <f t="shared" si="807"/>
        <v>106132.66568916723</v>
      </c>
      <c r="L13236" s="12">
        <f t="shared" si="808"/>
        <v>0</v>
      </c>
      <c r="M13236" s="11">
        <f>COUNTIF(E$2:$E13236,E13236)</f>
        <v>1901</v>
      </c>
      <c r="O13236" t="str">
        <f t="shared" si="803"/>
        <v/>
      </c>
    </row>
    <row r="13237" spans="1:15" hidden="1">
      <c r="A13237" s="41" t="s">
        <v>120</v>
      </c>
      <c r="B13237" s="46">
        <v>45853</v>
      </c>
      <c r="C13237" s="8" t="s">
        <v>13</v>
      </c>
      <c r="D13237" s="8" t="s">
        <v>14</v>
      </c>
      <c r="E13237" s="8" t="s">
        <v>14</v>
      </c>
      <c r="F13237" s="9">
        <f t="shared" si="804"/>
        <v>-924200000</v>
      </c>
      <c r="G13237" s="9">
        <v>-9242</v>
      </c>
      <c r="H13237" s="10">
        <v>-1000400290</v>
      </c>
      <c r="I13237" s="11">
        <f t="shared" si="805"/>
        <v>8291921682.8361883</v>
      </c>
      <c r="J13237" s="11">
        <f t="shared" si="806"/>
        <v>79644</v>
      </c>
      <c r="K13237" s="11">
        <f t="shared" si="807"/>
        <v>104112.32086329401</v>
      </c>
      <c r="L13237" s="12">
        <f t="shared" si="808"/>
        <v>38194220.581436753</v>
      </c>
      <c r="M13237" s="11">
        <f>COUNTIF(E$2:$E13237,E13237)</f>
        <v>2828</v>
      </c>
      <c r="O13237" t="str">
        <f t="shared" si="803"/>
        <v/>
      </c>
    </row>
    <row r="13238" spans="1:15" hidden="1">
      <c r="A13238" s="41" t="s">
        <v>120</v>
      </c>
      <c r="B13238" s="46">
        <v>45853</v>
      </c>
      <c r="C13238" s="8" t="s">
        <v>13</v>
      </c>
      <c r="D13238" s="8" t="s">
        <v>14</v>
      </c>
      <c r="E13238" s="8" t="s">
        <v>14</v>
      </c>
      <c r="F13238" s="9">
        <f t="shared" si="804"/>
        <v>-1800000</v>
      </c>
      <c r="G13238" s="9">
        <v>-18</v>
      </c>
      <c r="H13238" s="10">
        <v>-1948410</v>
      </c>
      <c r="I13238" s="11">
        <f t="shared" si="805"/>
        <v>8290047661.0606489</v>
      </c>
      <c r="J13238" s="11">
        <f t="shared" si="806"/>
        <v>79626</v>
      </c>
      <c r="K13238" s="11">
        <f t="shared" si="807"/>
        <v>104112.32086329401</v>
      </c>
      <c r="L13238" s="12">
        <f t="shared" si="808"/>
        <v>74388.224460707977</v>
      </c>
      <c r="M13238" s="11">
        <f>COUNTIF(E$2:$E13238,E13238)</f>
        <v>2829</v>
      </c>
      <c r="O13238" t="str">
        <f t="shared" si="803"/>
        <v/>
      </c>
    </row>
    <row r="13239" spans="1:15" hidden="1">
      <c r="A13239" s="41" t="s">
        <v>120</v>
      </c>
      <c r="B13239" s="46">
        <v>45853</v>
      </c>
      <c r="C13239" s="8" t="s">
        <v>13</v>
      </c>
      <c r="D13239" s="8" t="s">
        <v>14</v>
      </c>
      <c r="E13239" s="8" t="s">
        <v>14</v>
      </c>
      <c r="F13239" s="9">
        <f t="shared" si="804"/>
        <v>-7400000</v>
      </c>
      <c r="G13239" s="9">
        <v>-74</v>
      </c>
      <c r="H13239" s="10">
        <v>-8010130</v>
      </c>
      <c r="I13239" s="11">
        <f t="shared" si="805"/>
        <v>8282343349.3167648</v>
      </c>
      <c r="J13239" s="11">
        <f t="shared" si="806"/>
        <v>79552</v>
      </c>
      <c r="K13239" s="11">
        <f t="shared" si="807"/>
        <v>104112.32086329401</v>
      </c>
      <c r="L13239" s="12">
        <f t="shared" si="808"/>
        <v>305818.25611624308</v>
      </c>
      <c r="M13239" s="11">
        <f>COUNTIF(E$2:$E13239,E13239)</f>
        <v>2830</v>
      </c>
      <c r="O13239" t="str">
        <f t="shared" si="803"/>
        <v/>
      </c>
    </row>
    <row r="13240" spans="1:15" hidden="1">
      <c r="A13240" s="41" t="s">
        <v>120</v>
      </c>
      <c r="B13240" s="46">
        <v>45853</v>
      </c>
      <c r="C13240" s="8" t="s">
        <v>13</v>
      </c>
      <c r="D13240" s="8" t="s">
        <v>14</v>
      </c>
      <c r="E13240" s="8" t="s">
        <v>14</v>
      </c>
      <c r="F13240" s="9">
        <f t="shared" si="804"/>
        <v>-9200000</v>
      </c>
      <c r="G13240" s="9">
        <v>-92</v>
      </c>
      <c r="H13240" s="10">
        <v>-9958540</v>
      </c>
      <c r="I13240" s="11">
        <f t="shared" si="805"/>
        <v>8272765015.7973413</v>
      </c>
      <c r="J13240" s="11">
        <f t="shared" si="806"/>
        <v>79460</v>
      </c>
      <c r="K13240" s="11">
        <f t="shared" si="807"/>
        <v>104112.32086329401</v>
      </c>
      <c r="L13240" s="12">
        <f t="shared" si="808"/>
        <v>380206.48057695106</v>
      </c>
      <c r="M13240" s="11">
        <f>COUNTIF(E$2:$E13240,E13240)</f>
        <v>2831</v>
      </c>
      <c r="O13240" t="str">
        <f t="shared" si="803"/>
        <v/>
      </c>
    </row>
    <row r="13241" spans="1:15" hidden="1">
      <c r="A13241" s="41" t="s">
        <v>120</v>
      </c>
      <c r="B13241" s="46">
        <v>45853</v>
      </c>
      <c r="C13241" s="8" t="s">
        <v>13</v>
      </c>
      <c r="D13241" s="8" t="s">
        <v>14</v>
      </c>
      <c r="E13241" s="8" t="s">
        <v>14</v>
      </c>
      <c r="F13241" s="9">
        <f t="shared" si="804"/>
        <v>-7400000</v>
      </c>
      <c r="G13241" s="9">
        <v>-74</v>
      </c>
      <c r="H13241" s="10">
        <v>-8010130</v>
      </c>
      <c r="I13241" s="11">
        <f t="shared" si="805"/>
        <v>8265060704.0534573</v>
      </c>
      <c r="J13241" s="11">
        <f t="shared" si="806"/>
        <v>79386</v>
      </c>
      <c r="K13241" s="11">
        <f t="shared" si="807"/>
        <v>104112.32086329401</v>
      </c>
      <c r="L13241" s="12">
        <f t="shared" si="808"/>
        <v>305818.25611624308</v>
      </c>
      <c r="M13241" s="11">
        <f>COUNTIF(E$2:$E13241,E13241)</f>
        <v>2832</v>
      </c>
      <c r="O13241" t="str">
        <f t="shared" si="803"/>
        <v/>
      </c>
    </row>
    <row r="13242" spans="1:15" hidden="1">
      <c r="A13242" s="41" t="s">
        <v>120</v>
      </c>
      <c r="B13242" s="46">
        <v>45853</v>
      </c>
      <c r="C13242" s="8" t="s">
        <v>13</v>
      </c>
      <c r="D13242" s="8" t="s">
        <v>14</v>
      </c>
      <c r="E13242" s="8" t="s">
        <v>14</v>
      </c>
      <c r="F13242" s="9">
        <f t="shared" si="804"/>
        <v>9400000</v>
      </c>
      <c r="G13242" s="9">
        <v>94</v>
      </c>
      <c r="H13242" s="10">
        <v>10173714</v>
      </c>
      <c r="I13242" s="11">
        <f t="shared" si="805"/>
        <v>8275234418.0534573</v>
      </c>
      <c r="J13242" s="11">
        <f t="shared" si="806"/>
        <v>79480</v>
      </c>
      <c r="K13242" s="11">
        <f t="shared" si="807"/>
        <v>104117.19197349594</v>
      </c>
      <c r="L13242" s="12">
        <f t="shared" si="808"/>
        <v>0</v>
      </c>
      <c r="M13242" s="11">
        <f>COUNTIF(E$2:$E13242,E13242)</f>
        <v>2833</v>
      </c>
      <c r="O13242" t="str">
        <f t="shared" si="803"/>
        <v/>
      </c>
    </row>
    <row r="13243" spans="1:15" hidden="1">
      <c r="A13243" s="41" t="s">
        <v>120</v>
      </c>
      <c r="B13243" s="46">
        <v>45853</v>
      </c>
      <c r="C13243" s="8" t="s">
        <v>13</v>
      </c>
      <c r="D13243" s="8" t="s">
        <v>14</v>
      </c>
      <c r="E13243" s="8" t="s">
        <v>14</v>
      </c>
      <c r="F13243" s="9">
        <f t="shared" si="804"/>
        <v>-5500000</v>
      </c>
      <c r="G13243" s="9">
        <v>-55</v>
      </c>
      <c r="H13243" s="10">
        <v>-5953475</v>
      </c>
      <c r="I13243" s="11">
        <f t="shared" si="805"/>
        <v>8269507972.494915</v>
      </c>
      <c r="J13243" s="11">
        <f t="shared" si="806"/>
        <v>79425</v>
      </c>
      <c r="K13243" s="11">
        <f t="shared" si="807"/>
        <v>104117.19197349594</v>
      </c>
      <c r="L13243" s="12">
        <f t="shared" si="808"/>
        <v>227029.44145772327</v>
      </c>
      <c r="M13243" s="11">
        <f>COUNTIF(E$2:$E13243,E13243)</f>
        <v>2834</v>
      </c>
      <c r="O13243" t="str">
        <f t="shared" si="803"/>
        <v/>
      </c>
    </row>
    <row r="13244" spans="1:15" hidden="1">
      <c r="A13244" s="41" t="s">
        <v>120</v>
      </c>
      <c r="B13244" s="46">
        <v>45853</v>
      </c>
      <c r="C13244" s="8" t="s">
        <v>13</v>
      </c>
      <c r="D13244" s="8" t="s">
        <v>14</v>
      </c>
      <c r="E13244" s="8" t="s">
        <v>14</v>
      </c>
      <c r="F13244" s="9">
        <f t="shared" si="804"/>
        <v>-184600000</v>
      </c>
      <c r="G13244" s="9">
        <v>-1846</v>
      </c>
      <c r="H13244" s="10">
        <v>-199820270</v>
      </c>
      <c r="I13244" s="11">
        <f t="shared" si="805"/>
        <v>8077307636.1118412</v>
      </c>
      <c r="J13244" s="11">
        <f t="shared" si="806"/>
        <v>77579</v>
      </c>
      <c r="K13244" s="11">
        <f t="shared" si="807"/>
        <v>104117.19197349594</v>
      </c>
      <c r="L13244" s="12">
        <f t="shared" si="808"/>
        <v>7619933.6169264913</v>
      </c>
      <c r="M13244" s="11">
        <f>COUNTIF(E$2:$E13244,E13244)</f>
        <v>2835</v>
      </c>
      <c r="O13244" t="str">
        <f t="shared" ref="O13244:O13307" si="809">IF(M13244=_xlfn.MAXIFS(M:M,D:D,D13244),"X","")</f>
        <v/>
      </c>
    </row>
    <row r="13245" spans="1:15" hidden="1">
      <c r="A13245" s="41" t="s">
        <v>120</v>
      </c>
      <c r="B13245" s="46">
        <v>45853</v>
      </c>
      <c r="C13245" s="8" t="s">
        <v>13</v>
      </c>
      <c r="D13245" s="8" t="s">
        <v>14</v>
      </c>
      <c r="E13245" s="8" t="s">
        <v>14</v>
      </c>
      <c r="F13245" s="9">
        <f t="shared" si="804"/>
        <v>-92300000</v>
      </c>
      <c r="G13245" s="9">
        <v>-923</v>
      </c>
      <c r="H13245" s="10">
        <v>-99910135</v>
      </c>
      <c r="I13245" s="11">
        <f t="shared" si="805"/>
        <v>7981207467.9203043</v>
      </c>
      <c r="J13245" s="11">
        <f t="shared" si="806"/>
        <v>76656</v>
      </c>
      <c r="K13245" s="11">
        <f t="shared" si="807"/>
        <v>104117.19197349594</v>
      </c>
      <c r="L13245" s="12">
        <f t="shared" si="808"/>
        <v>3809966.8084632456</v>
      </c>
      <c r="M13245" s="11">
        <f>COUNTIF(E$2:$E13245,E13245)</f>
        <v>2836</v>
      </c>
      <c r="O13245" t="str">
        <f t="shared" si="809"/>
        <v/>
      </c>
    </row>
    <row r="13246" spans="1:15" hidden="1">
      <c r="A13246" s="41" t="s">
        <v>120</v>
      </c>
      <c r="B13246" s="46">
        <v>45853</v>
      </c>
      <c r="C13246" s="8" t="s">
        <v>13</v>
      </c>
      <c r="D13246" s="8" t="s">
        <v>14</v>
      </c>
      <c r="E13246" s="8" t="s">
        <v>14</v>
      </c>
      <c r="F13246" s="9">
        <f t="shared" si="804"/>
        <v>-9200000</v>
      </c>
      <c r="G13246" s="9">
        <v>-92</v>
      </c>
      <c r="H13246" s="10">
        <v>-9958540</v>
      </c>
      <c r="I13246" s="11">
        <f t="shared" si="805"/>
        <v>7971628686.2587423</v>
      </c>
      <c r="J13246" s="11">
        <f t="shared" si="806"/>
        <v>76564</v>
      </c>
      <c r="K13246" s="11">
        <f t="shared" si="807"/>
        <v>104117.19197349594</v>
      </c>
      <c r="L13246" s="12">
        <f t="shared" si="808"/>
        <v>379758.33843837306</v>
      </c>
      <c r="M13246" s="11">
        <f>COUNTIF(E$2:$E13246,E13246)</f>
        <v>2837</v>
      </c>
      <c r="O13246" t="str">
        <f t="shared" si="809"/>
        <v/>
      </c>
    </row>
    <row r="13247" spans="1:15" hidden="1">
      <c r="A13247" s="41" t="s">
        <v>120</v>
      </c>
      <c r="B13247" s="46">
        <v>45853</v>
      </c>
      <c r="C13247" s="8" t="s">
        <v>13</v>
      </c>
      <c r="D13247" s="8" t="s">
        <v>14</v>
      </c>
      <c r="E13247" s="8" t="s">
        <v>14</v>
      </c>
      <c r="F13247" s="9">
        <f t="shared" si="804"/>
        <v>-4600000</v>
      </c>
      <c r="G13247" s="9">
        <v>-46</v>
      </c>
      <c r="H13247" s="10">
        <v>-4979270</v>
      </c>
      <c r="I13247" s="11">
        <f t="shared" si="805"/>
        <v>7966839295.4279613</v>
      </c>
      <c r="J13247" s="11">
        <f t="shared" si="806"/>
        <v>76518</v>
      </c>
      <c r="K13247" s="11">
        <f t="shared" si="807"/>
        <v>104117.19197349594</v>
      </c>
      <c r="L13247" s="12">
        <f t="shared" si="808"/>
        <v>189879.16921918653</v>
      </c>
      <c r="M13247" s="11">
        <f>COUNTIF(E$2:$E13247,E13247)</f>
        <v>2838</v>
      </c>
      <c r="O13247" t="str">
        <f t="shared" si="809"/>
        <v/>
      </c>
    </row>
    <row r="13248" spans="1:15" hidden="1">
      <c r="A13248" s="41" t="s">
        <v>120</v>
      </c>
      <c r="B13248" s="46">
        <v>45853</v>
      </c>
      <c r="C13248" s="8" t="s">
        <v>13</v>
      </c>
      <c r="D13248" s="8" t="s">
        <v>14</v>
      </c>
      <c r="E13248" s="8" t="s">
        <v>14</v>
      </c>
      <c r="F13248" s="9">
        <f t="shared" si="804"/>
        <v>-1800000</v>
      </c>
      <c r="G13248" s="9">
        <v>-18</v>
      </c>
      <c r="H13248" s="10">
        <v>-1948410</v>
      </c>
      <c r="I13248" s="11">
        <f t="shared" si="805"/>
        <v>7964965185.9724388</v>
      </c>
      <c r="J13248" s="11">
        <f t="shared" si="806"/>
        <v>76500</v>
      </c>
      <c r="K13248" s="11">
        <f t="shared" si="807"/>
        <v>104117.19197349594</v>
      </c>
      <c r="L13248" s="12">
        <f t="shared" si="808"/>
        <v>74300.54447707301</v>
      </c>
      <c r="M13248" s="11">
        <f>COUNTIF(E$2:$E13248,E13248)</f>
        <v>2839</v>
      </c>
      <c r="O13248" t="str">
        <f t="shared" si="809"/>
        <v/>
      </c>
    </row>
    <row r="13249" spans="1:15" hidden="1">
      <c r="A13249" s="41" t="s">
        <v>120</v>
      </c>
      <c r="B13249" s="46">
        <v>45853</v>
      </c>
      <c r="C13249" s="8" t="s">
        <v>13</v>
      </c>
      <c r="D13249" s="8" t="s">
        <v>14</v>
      </c>
      <c r="E13249" s="8" t="s">
        <v>14</v>
      </c>
      <c r="F13249" s="9">
        <f t="shared" si="804"/>
        <v>-9200000</v>
      </c>
      <c r="G13249" s="9">
        <v>-92</v>
      </c>
      <c r="H13249" s="10">
        <v>-9958540</v>
      </c>
      <c r="I13249" s="11">
        <f t="shared" si="805"/>
        <v>7955386404.3108768</v>
      </c>
      <c r="J13249" s="11">
        <f t="shared" si="806"/>
        <v>76408</v>
      </c>
      <c r="K13249" s="11">
        <f t="shared" si="807"/>
        <v>104117.19197349594</v>
      </c>
      <c r="L13249" s="12">
        <f t="shared" si="808"/>
        <v>379758.33843837306</v>
      </c>
      <c r="M13249" s="11">
        <f>COUNTIF(E$2:$E13249,E13249)</f>
        <v>2840</v>
      </c>
      <c r="O13249" t="str">
        <f t="shared" si="809"/>
        <v/>
      </c>
    </row>
    <row r="13250" spans="1:15" hidden="1">
      <c r="A13250" s="41" t="s">
        <v>120</v>
      </c>
      <c r="B13250" s="46">
        <v>45853</v>
      </c>
      <c r="C13250" s="8" t="s">
        <v>13</v>
      </c>
      <c r="D13250" s="8" t="s">
        <v>14</v>
      </c>
      <c r="E13250" s="8" t="s">
        <v>14</v>
      </c>
      <c r="F13250" s="9">
        <f t="shared" si="804"/>
        <v>9200000</v>
      </c>
      <c r="G13250" s="9">
        <v>92</v>
      </c>
      <c r="H13250" s="10">
        <v>9900764</v>
      </c>
      <c r="I13250" s="11">
        <f t="shared" si="805"/>
        <v>7965287168.3108768</v>
      </c>
      <c r="J13250" s="11">
        <f t="shared" si="806"/>
        <v>76500</v>
      </c>
      <c r="K13250" s="11">
        <f t="shared" si="807"/>
        <v>104121.40089295263</v>
      </c>
      <c r="L13250" s="12">
        <f t="shared" si="808"/>
        <v>0</v>
      </c>
      <c r="M13250" s="11">
        <f>COUNTIF(E$2:$E13250,E13250)</f>
        <v>2841</v>
      </c>
      <c r="O13250" t="str">
        <f t="shared" si="809"/>
        <v/>
      </c>
    </row>
    <row r="13251" spans="1:15" hidden="1">
      <c r="A13251" s="41" t="s">
        <v>120</v>
      </c>
      <c r="B13251" s="46">
        <v>45853</v>
      </c>
      <c r="C13251" s="8" t="s">
        <v>13</v>
      </c>
      <c r="D13251" s="8" t="s">
        <v>46</v>
      </c>
      <c r="E13251" s="8" t="s">
        <v>46</v>
      </c>
      <c r="F13251" s="9">
        <f t="shared" si="804"/>
        <v>1400000</v>
      </c>
      <c r="G13251" s="9">
        <v>14</v>
      </c>
      <c r="H13251" s="10">
        <v>1467116</v>
      </c>
      <c r="I13251" s="11">
        <f t="shared" si="805"/>
        <v>2483332593.212677</v>
      </c>
      <c r="J13251" s="11">
        <f t="shared" si="806"/>
        <v>23774</v>
      </c>
      <c r="K13251" s="11">
        <f t="shared" si="807"/>
        <v>104455.81699388732</v>
      </c>
      <c r="L13251" s="12">
        <f t="shared" si="808"/>
        <v>0</v>
      </c>
      <c r="M13251" s="11">
        <f>COUNTIF(E$2:$E13251,E13251)</f>
        <v>3867</v>
      </c>
      <c r="O13251" t="str">
        <f t="shared" si="809"/>
        <v/>
      </c>
    </row>
    <row r="13252" spans="1:15" hidden="1">
      <c r="A13252" s="41" t="s">
        <v>120</v>
      </c>
      <c r="B13252" s="46">
        <v>45854</v>
      </c>
      <c r="C13252" s="8" t="s">
        <v>13</v>
      </c>
      <c r="D13252" s="8" t="s">
        <v>46</v>
      </c>
      <c r="E13252" s="8" t="s">
        <v>46</v>
      </c>
      <c r="F13252" s="9">
        <f t="shared" si="804"/>
        <v>4500000</v>
      </c>
      <c r="G13252" s="9">
        <v>45</v>
      </c>
      <c r="H13252" s="10">
        <v>4722390</v>
      </c>
      <c r="I13252" s="11">
        <f t="shared" si="805"/>
        <v>2488054983.212677</v>
      </c>
      <c r="J13252" s="11">
        <f t="shared" si="806"/>
        <v>23819</v>
      </c>
      <c r="K13252" s="11">
        <f t="shared" si="807"/>
        <v>104456.73551419779</v>
      </c>
      <c r="L13252" s="12">
        <f t="shared" si="808"/>
        <v>0</v>
      </c>
      <c r="M13252" s="11">
        <f>COUNTIF(E$2:$E13252,E13252)</f>
        <v>3868</v>
      </c>
      <c r="O13252" t="str">
        <f t="shared" si="809"/>
        <v/>
      </c>
    </row>
    <row r="13253" spans="1:15" hidden="1">
      <c r="A13253" s="41" t="s">
        <v>120</v>
      </c>
      <c r="B13253" s="46">
        <v>45854</v>
      </c>
      <c r="C13253" s="8" t="s">
        <v>13</v>
      </c>
      <c r="D13253" s="8" t="s">
        <v>14</v>
      </c>
      <c r="E13253" s="8" t="s">
        <v>14</v>
      </c>
      <c r="F13253" s="9">
        <f t="shared" si="804"/>
        <v>22300000</v>
      </c>
      <c r="G13253" s="9">
        <v>223</v>
      </c>
      <c r="H13253" s="10">
        <v>24015539</v>
      </c>
      <c r="I13253" s="11">
        <f t="shared" si="805"/>
        <v>7989302707.3108768</v>
      </c>
      <c r="J13253" s="11">
        <f t="shared" si="806"/>
        <v>76723</v>
      </c>
      <c r="K13253" s="11">
        <f t="shared" si="807"/>
        <v>104131.78195991914</v>
      </c>
      <c r="L13253" s="12">
        <f t="shared" si="808"/>
        <v>0</v>
      </c>
      <c r="M13253" s="11">
        <f>COUNTIF(E$2:$E13253,E13253)</f>
        <v>2842</v>
      </c>
      <c r="O13253" t="str">
        <f t="shared" si="809"/>
        <v/>
      </c>
    </row>
    <row r="13254" spans="1:15" hidden="1">
      <c r="A13254" s="41" t="s">
        <v>120</v>
      </c>
      <c r="B13254" s="46">
        <v>45854</v>
      </c>
      <c r="C13254" s="8" t="s">
        <v>13</v>
      </c>
      <c r="D13254" s="8" t="s">
        <v>46</v>
      </c>
      <c r="E13254" s="8" t="s">
        <v>46</v>
      </c>
      <c r="F13254" s="9">
        <f t="shared" si="804"/>
        <v>14500000</v>
      </c>
      <c r="G13254" s="9">
        <v>145</v>
      </c>
      <c r="H13254" s="10">
        <v>15216590</v>
      </c>
      <c r="I13254" s="11">
        <f t="shared" si="805"/>
        <v>2503271573.212677</v>
      </c>
      <c r="J13254" s="11">
        <f t="shared" si="806"/>
        <v>23964</v>
      </c>
      <c r="K13254" s="11">
        <f t="shared" si="807"/>
        <v>104459.67172478205</v>
      </c>
      <c r="L13254" s="12">
        <f t="shared" si="808"/>
        <v>0</v>
      </c>
      <c r="M13254" s="11">
        <f>COUNTIF(E$2:$E13254,E13254)</f>
        <v>3869</v>
      </c>
      <c r="O13254" t="str">
        <f t="shared" si="809"/>
        <v/>
      </c>
    </row>
    <row r="13255" spans="1:15" hidden="1">
      <c r="A13255" s="41" t="s">
        <v>120</v>
      </c>
      <c r="B13255" s="46">
        <v>45854</v>
      </c>
      <c r="C13255" s="8" t="s">
        <v>13</v>
      </c>
      <c r="D13255" s="8" t="s">
        <v>14</v>
      </c>
      <c r="E13255" s="8" t="s">
        <v>14</v>
      </c>
      <c r="F13255" s="9">
        <f t="shared" si="804"/>
        <v>42600000</v>
      </c>
      <c r="G13255" s="9">
        <v>426</v>
      </c>
      <c r="H13255" s="10">
        <v>45877218</v>
      </c>
      <c r="I13255" s="11">
        <f t="shared" si="805"/>
        <v>8035179925.3108768</v>
      </c>
      <c r="J13255" s="11">
        <f t="shared" si="806"/>
        <v>77149</v>
      </c>
      <c r="K13255" s="11">
        <f t="shared" si="807"/>
        <v>104151.4462314596</v>
      </c>
      <c r="L13255" s="12">
        <f t="shared" si="808"/>
        <v>0</v>
      </c>
      <c r="M13255" s="11">
        <f>COUNTIF(E$2:$E13255,E13255)</f>
        <v>2843</v>
      </c>
      <c r="O13255" t="str">
        <f t="shared" si="809"/>
        <v/>
      </c>
    </row>
    <row r="13256" spans="1:15" hidden="1">
      <c r="A13256" s="41" t="s">
        <v>120</v>
      </c>
      <c r="B13256" s="46">
        <v>45854</v>
      </c>
      <c r="C13256" s="8" t="s">
        <v>13</v>
      </c>
      <c r="D13256" s="8" t="s">
        <v>14</v>
      </c>
      <c r="E13256" s="8" t="s">
        <v>14</v>
      </c>
      <c r="F13256" s="9">
        <f t="shared" si="804"/>
        <v>1800000</v>
      </c>
      <c r="G13256" s="9">
        <v>18</v>
      </c>
      <c r="H13256" s="10">
        <v>1938474</v>
      </c>
      <c r="I13256" s="11">
        <f t="shared" si="805"/>
        <v>8037118399.3108768</v>
      </c>
      <c r="J13256" s="11">
        <f t="shared" si="806"/>
        <v>77167</v>
      </c>
      <c r="K13256" s="11">
        <f t="shared" si="807"/>
        <v>104152.27233546563</v>
      </c>
      <c r="L13256" s="12">
        <f t="shared" si="808"/>
        <v>0</v>
      </c>
      <c r="M13256" s="11">
        <f>COUNTIF(E$2:$E13256,E13256)</f>
        <v>2844</v>
      </c>
      <c r="O13256" t="str">
        <f t="shared" si="809"/>
        <v/>
      </c>
    </row>
    <row r="13257" spans="1:15" hidden="1">
      <c r="A13257" s="41" t="s">
        <v>120</v>
      </c>
      <c r="B13257" s="46">
        <v>45854</v>
      </c>
      <c r="C13257" s="8" t="s">
        <v>13</v>
      </c>
      <c r="D13257" s="8" t="s">
        <v>14</v>
      </c>
      <c r="E13257" s="8" t="s">
        <v>14</v>
      </c>
      <c r="F13257" s="9">
        <f t="shared" si="804"/>
        <v>4600000</v>
      </c>
      <c r="G13257" s="9">
        <v>46</v>
      </c>
      <c r="H13257" s="10">
        <v>4953878</v>
      </c>
      <c r="I13257" s="11">
        <f t="shared" si="805"/>
        <v>8042072277.3108768</v>
      </c>
      <c r="J13257" s="11">
        <f t="shared" si="806"/>
        <v>77213</v>
      </c>
      <c r="K13257" s="11">
        <f t="shared" si="807"/>
        <v>104154.38174026235</v>
      </c>
      <c r="L13257" s="12">
        <f t="shared" si="808"/>
        <v>0</v>
      </c>
      <c r="M13257" s="11">
        <f>COUNTIF(E$2:$E13257,E13257)</f>
        <v>2845</v>
      </c>
      <c r="O13257" t="str">
        <f t="shared" si="809"/>
        <v/>
      </c>
    </row>
    <row r="13258" spans="1:15" hidden="1">
      <c r="A13258" s="41" t="s">
        <v>120</v>
      </c>
      <c r="B13258" s="46">
        <v>45854</v>
      </c>
      <c r="C13258" s="8" t="s">
        <v>13</v>
      </c>
      <c r="D13258" s="8" t="s">
        <v>14</v>
      </c>
      <c r="E13258" s="8" t="s">
        <v>14</v>
      </c>
      <c r="F13258" s="9">
        <f t="shared" si="804"/>
        <v>9400000</v>
      </c>
      <c r="G13258" s="9">
        <v>94</v>
      </c>
      <c r="H13258" s="10">
        <v>10123142</v>
      </c>
      <c r="I13258" s="11">
        <f t="shared" si="805"/>
        <v>8052195419.3108768</v>
      </c>
      <c r="J13258" s="11">
        <f t="shared" si="806"/>
        <v>77307</v>
      </c>
      <c r="K13258" s="11">
        <f t="shared" si="807"/>
        <v>104158.68445691693</v>
      </c>
      <c r="L13258" s="12">
        <f t="shared" si="808"/>
        <v>0</v>
      </c>
      <c r="M13258" s="11">
        <f>COUNTIF(E$2:$E13258,E13258)</f>
        <v>2846</v>
      </c>
      <c r="O13258" t="str">
        <f t="shared" si="809"/>
        <v/>
      </c>
    </row>
    <row r="13259" spans="1:15" hidden="1">
      <c r="A13259" s="41" t="s">
        <v>120</v>
      </c>
      <c r="B13259" s="46">
        <v>45854</v>
      </c>
      <c r="C13259" s="8" t="s">
        <v>13</v>
      </c>
      <c r="D13259" s="8" t="s">
        <v>14</v>
      </c>
      <c r="E13259" s="8" t="s">
        <v>14</v>
      </c>
      <c r="F13259" s="9">
        <f t="shared" si="804"/>
        <v>1800000</v>
      </c>
      <c r="G13259" s="9">
        <v>18</v>
      </c>
      <c r="H13259" s="10">
        <v>1938474</v>
      </c>
      <c r="I13259" s="11">
        <f t="shared" si="805"/>
        <v>8054133893.3108768</v>
      </c>
      <c r="J13259" s="11">
        <f t="shared" si="806"/>
        <v>77325</v>
      </c>
      <c r="K13259" s="11">
        <f t="shared" si="807"/>
        <v>104159.50718798419</v>
      </c>
      <c r="L13259" s="12">
        <f t="shared" si="808"/>
        <v>0</v>
      </c>
      <c r="M13259" s="11">
        <f>COUNTIF(E$2:$E13259,E13259)</f>
        <v>2847</v>
      </c>
      <c r="O13259" t="str">
        <f t="shared" si="809"/>
        <v/>
      </c>
    </row>
    <row r="13260" spans="1:15" hidden="1">
      <c r="A13260" s="41" t="s">
        <v>120</v>
      </c>
      <c r="B13260" s="46">
        <v>45854</v>
      </c>
      <c r="C13260" s="8" t="s">
        <v>13</v>
      </c>
      <c r="D13260" s="8" t="s">
        <v>14</v>
      </c>
      <c r="E13260" s="8" t="s">
        <v>14</v>
      </c>
      <c r="F13260" s="9">
        <f t="shared" si="804"/>
        <v>11200000</v>
      </c>
      <c r="G13260" s="9">
        <v>112</v>
      </c>
      <c r="H13260" s="10">
        <v>12061616</v>
      </c>
      <c r="I13260" s="11">
        <f t="shared" si="805"/>
        <v>8066195509.3108768</v>
      </c>
      <c r="J13260" s="11">
        <f t="shared" si="806"/>
        <v>77437</v>
      </c>
      <c r="K13260" s="11">
        <f t="shared" si="807"/>
        <v>104164.61780945642</v>
      </c>
      <c r="L13260" s="12">
        <f t="shared" si="808"/>
        <v>0</v>
      </c>
      <c r="M13260" s="11">
        <f>COUNTIF(E$2:$E13260,E13260)</f>
        <v>2848</v>
      </c>
      <c r="O13260" t="str">
        <f t="shared" si="809"/>
        <v/>
      </c>
    </row>
    <row r="13261" spans="1:15" hidden="1">
      <c r="A13261" s="41" t="s">
        <v>120</v>
      </c>
      <c r="B13261" s="46">
        <v>45854</v>
      </c>
      <c r="C13261" s="8" t="s">
        <v>13</v>
      </c>
      <c r="D13261" s="8" t="s">
        <v>14</v>
      </c>
      <c r="E13261" s="8" t="s">
        <v>14</v>
      </c>
      <c r="F13261" s="9">
        <f t="shared" si="804"/>
        <v>900000</v>
      </c>
      <c r="G13261" s="9">
        <v>9</v>
      </c>
      <c r="H13261" s="10">
        <v>969237</v>
      </c>
      <c r="I13261" s="11">
        <f t="shared" si="805"/>
        <v>8067164746.3108768</v>
      </c>
      <c r="J13261" s="11">
        <f t="shared" si="806"/>
        <v>77446</v>
      </c>
      <c r="K13261" s="11">
        <f t="shared" si="807"/>
        <v>104165.02784276627</v>
      </c>
      <c r="L13261" s="12">
        <f t="shared" si="808"/>
        <v>0</v>
      </c>
      <c r="M13261" s="11">
        <f>COUNTIF(E$2:$E13261,E13261)</f>
        <v>2849</v>
      </c>
      <c r="O13261" t="str">
        <f t="shared" si="809"/>
        <v/>
      </c>
    </row>
    <row r="13262" spans="1:15" hidden="1">
      <c r="A13262" s="41" t="s">
        <v>120</v>
      </c>
      <c r="B13262" s="46">
        <v>45854</v>
      </c>
      <c r="C13262" s="8" t="s">
        <v>13</v>
      </c>
      <c r="D13262" s="8" t="s">
        <v>14</v>
      </c>
      <c r="E13262" s="8" t="s">
        <v>14</v>
      </c>
      <c r="F13262" s="9">
        <f t="shared" si="804"/>
        <v>1800000</v>
      </c>
      <c r="G13262" s="9">
        <v>18</v>
      </c>
      <c r="H13262" s="10">
        <v>1938474</v>
      </c>
      <c r="I13262" s="11">
        <f t="shared" si="805"/>
        <v>8069103220.3108768</v>
      </c>
      <c r="J13262" s="11">
        <f t="shared" si="806"/>
        <v>77464</v>
      </c>
      <c r="K13262" s="11">
        <f t="shared" si="807"/>
        <v>104165.84762355257</v>
      </c>
      <c r="L13262" s="12">
        <f t="shared" si="808"/>
        <v>0</v>
      </c>
      <c r="M13262" s="11">
        <f>COUNTIF(E$2:$E13262,E13262)</f>
        <v>2850</v>
      </c>
      <c r="O13262" t="str">
        <f t="shared" si="809"/>
        <v/>
      </c>
    </row>
    <row r="13263" spans="1:15" hidden="1">
      <c r="A13263" s="41" t="s">
        <v>120</v>
      </c>
      <c r="B13263" s="46">
        <v>45854</v>
      </c>
      <c r="C13263" s="8" t="s">
        <v>13</v>
      </c>
      <c r="D13263" s="8" t="s">
        <v>14</v>
      </c>
      <c r="E13263" s="8" t="s">
        <v>14</v>
      </c>
      <c r="F13263" s="9">
        <f t="shared" si="804"/>
        <v>1800000</v>
      </c>
      <c r="G13263" s="9">
        <v>18</v>
      </c>
      <c r="H13263" s="10">
        <v>1938474</v>
      </c>
      <c r="I13263" s="11">
        <f t="shared" si="805"/>
        <v>8071041694.3108768</v>
      </c>
      <c r="J13263" s="11">
        <f t="shared" si="806"/>
        <v>77482</v>
      </c>
      <c r="K13263" s="11">
        <f t="shared" si="807"/>
        <v>104166.66702344902</v>
      </c>
      <c r="L13263" s="12">
        <f t="shared" si="808"/>
        <v>0</v>
      </c>
      <c r="M13263" s="11">
        <f>COUNTIF(E$2:$E13263,E13263)</f>
        <v>2851</v>
      </c>
      <c r="O13263" t="str">
        <f t="shared" si="809"/>
        <v/>
      </c>
    </row>
    <row r="13264" spans="1:15" hidden="1">
      <c r="A13264" s="41" t="s">
        <v>120</v>
      </c>
      <c r="B13264" s="46">
        <v>45854</v>
      </c>
      <c r="C13264" s="8" t="s">
        <v>13</v>
      </c>
      <c r="D13264" s="8" t="s">
        <v>14</v>
      </c>
      <c r="E13264" s="8" t="s">
        <v>14</v>
      </c>
      <c r="F13264" s="9">
        <f t="shared" si="804"/>
        <v>32400000</v>
      </c>
      <c r="G13264" s="9">
        <v>324</v>
      </c>
      <c r="H13264" s="10">
        <v>34892532</v>
      </c>
      <c r="I13264" s="11">
        <f t="shared" si="805"/>
        <v>8105934226.3108768</v>
      </c>
      <c r="J13264" s="11">
        <f t="shared" si="806"/>
        <v>77806</v>
      </c>
      <c r="K13264" s="11">
        <f t="shared" si="807"/>
        <v>104181.35139077804</v>
      </c>
      <c r="L13264" s="12">
        <f t="shared" si="808"/>
        <v>0</v>
      </c>
      <c r="M13264" s="11">
        <f>COUNTIF(E$2:$E13264,E13264)</f>
        <v>2852</v>
      </c>
      <c r="O13264" t="str">
        <f t="shared" si="809"/>
        <v/>
      </c>
    </row>
    <row r="13265" spans="1:15" hidden="1">
      <c r="A13265" s="41" t="s">
        <v>120</v>
      </c>
      <c r="B13265" s="46">
        <v>45854</v>
      </c>
      <c r="C13265" s="8" t="s">
        <v>13</v>
      </c>
      <c r="D13265" s="8" t="s">
        <v>14</v>
      </c>
      <c r="E13265" s="8" t="s">
        <v>14</v>
      </c>
      <c r="F13265" s="9">
        <f t="shared" si="804"/>
        <v>46400000</v>
      </c>
      <c r="G13265" s="9">
        <v>464</v>
      </c>
      <c r="H13265" s="10">
        <v>49969552</v>
      </c>
      <c r="I13265" s="11">
        <f t="shared" si="805"/>
        <v>8155903778.3108768</v>
      </c>
      <c r="J13265" s="11">
        <f t="shared" si="806"/>
        <v>78270</v>
      </c>
      <c r="K13265" s="11">
        <f t="shared" si="807"/>
        <v>104202.16913646195</v>
      </c>
      <c r="L13265" s="12">
        <f t="shared" si="808"/>
        <v>0</v>
      </c>
      <c r="M13265" s="11">
        <f>COUNTIF(E$2:$E13265,E13265)</f>
        <v>2853</v>
      </c>
      <c r="O13265" t="str">
        <f t="shared" si="809"/>
        <v/>
      </c>
    </row>
    <row r="13266" spans="1:15" hidden="1">
      <c r="A13266" s="41" t="s">
        <v>120</v>
      </c>
      <c r="B13266" s="46">
        <v>45854</v>
      </c>
      <c r="C13266" s="8" t="s">
        <v>13</v>
      </c>
      <c r="D13266" s="8" t="s">
        <v>14</v>
      </c>
      <c r="E13266" s="8" t="s">
        <v>14</v>
      </c>
      <c r="F13266" s="9">
        <f t="shared" si="804"/>
        <v>18500000</v>
      </c>
      <c r="G13266" s="9">
        <v>185</v>
      </c>
      <c r="H13266" s="10">
        <v>19923205</v>
      </c>
      <c r="I13266" s="11">
        <f t="shared" si="805"/>
        <v>8175826983.3108768</v>
      </c>
      <c r="J13266" s="11">
        <f t="shared" si="806"/>
        <v>78455</v>
      </c>
      <c r="K13266" s="11">
        <f t="shared" si="807"/>
        <v>104210.40065401666</v>
      </c>
      <c r="L13266" s="12">
        <f t="shared" si="808"/>
        <v>0</v>
      </c>
      <c r="M13266" s="11">
        <f>COUNTIF(E$2:$E13266,E13266)</f>
        <v>2854</v>
      </c>
      <c r="O13266" t="str">
        <f t="shared" si="809"/>
        <v/>
      </c>
    </row>
    <row r="13267" spans="1:15" hidden="1">
      <c r="A13267" s="41" t="s">
        <v>120</v>
      </c>
      <c r="B13267" s="46">
        <v>45854</v>
      </c>
      <c r="C13267" s="8" t="s">
        <v>13</v>
      </c>
      <c r="D13267" s="8" t="s">
        <v>14</v>
      </c>
      <c r="E13267" s="8" t="s">
        <v>14</v>
      </c>
      <c r="F13267" s="9">
        <f t="shared" si="804"/>
        <v>5000000</v>
      </c>
      <c r="G13267" s="9">
        <v>50</v>
      </c>
      <c r="H13267" s="10">
        <v>5384650</v>
      </c>
      <c r="I13267" s="11">
        <f t="shared" si="805"/>
        <v>8181211633.3108768</v>
      </c>
      <c r="J13267" s="11">
        <f t="shared" si="806"/>
        <v>78505</v>
      </c>
      <c r="K13267" s="11">
        <f t="shared" si="807"/>
        <v>104212.61872888193</v>
      </c>
      <c r="L13267" s="12">
        <f t="shared" si="808"/>
        <v>0</v>
      </c>
      <c r="M13267" s="11">
        <f>COUNTIF(E$2:$E13267,E13267)</f>
        <v>2855</v>
      </c>
      <c r="O13267" t="str">
        <f t="shared" si="809"/>
        <v/>
      </c>
    </row>
    <row r="13268" spans="1:15" hidden="1">
      <c r="A13268" s="41" t="s">
        <v>120</v>
      </c>
      <c r="B13268" s="46">
        <v>45854</v>
      </c>
      <c r="C13268" s="8" t="s">
        <v>13</v>
      </c>
      <c r="D13268" s="8" t="s">
        <v>14</v>
      </c>
      <c r="E13268" s="8" t="s">
        <v>14</v>
      </c>
      <c r="F13268" s="9">
        <f t="shared" si="804"/>
        <v>18500000</v>
      </c>
      <c r="G13268" s="9">
        <v>185</v>
      </c>
      <c r="H13268" s="10">
        <v>19923205</v>
      </c>
      <c r="I13268" s="11">
        <f t="shared" si="805"/>
        <v>8201134838.3108768</v>
      </c>
      <c r="J13268" s="11">
        <f t="shared" si="806"/>
        <v>78690</v>
      </c>
      <c r="K13268" s="11">
        <f t="shared" si="807"/>
        <v>104220.80109684683</v>
      </c>
      <c r="L13268" s="12">
        <f t="shared" si="808"/>
        <v>0</v>
      </c>
      <c r="M13268" s="11">
        <f>COUNTIF(E$2:$E13268,E13268)</f>
        <v>2856</v>
      </c>
      <c r="O13268" t="str">
        <f t="shared" si="809"/>
        <v/>
      </c>
    </row>
    <row r="13269" spans="1:15" hidden="1">
      <c r="A13269" s="41" t="s">
        <v>120</v>
      </c>
      <c r="B13269" s="46">
        <v>45854</v>
      </c>
      <c r="C13269" s="8" t="s">
        <v>13</v>
      </c>
      <c r="D13269" s="8" t="s">
        <v>14</v>
      </c>
      <c r="E13269" s="8" t="s">
        <v>14</v>
      </c>
      <c r="F13269" s="9">
        <f t="shared" si="804"/>
        <v>46400000</v>
      </c>
      <c r="G13269" s="9">
        <v>464</v>
      </c>
      <c r="H13269" s="10">
        <v>49969552</v>
      </c>
      <c r="I13269" s="11">
        <f t="shared" si="805"/>
        <v>8251104390.3108768</v>
      </c>
      <c r="J13269" s="11">
        <f t="shared" si="806"/>
        <v>79154</v>
      </c>
      <c r="K13269" s="11">
        <f t="shared" si="807"/>
        <v>104241.15509400507</v>
      </c>
      <c r="L13269" s="12">
        <f t="shared" si="808"/>
        <v>0</v>
      </c>
      <c r="M13269" s="11">
        <f>COUNTIF(E$2:$E13269,E13269)</f>
        <v>2857</v>
      </c>
      <c r="O13269" t="str">
        <f t="shared" si="809"/>
        <v/>
      </c>
    </row>
    <row r="13270" spans="1:15" hidden="1">
      <c r="A13270" s="41" t="s">
        <v>120</v>
      </c>
      <c r="B13270" s="46">
        <v>45854</v>
      </c>
      <c r="C13270" s="8" t="s">
        <v>13</v>
      </c>
      <c r="D13270" s="8" t="s">
        <v>14</v>
      </c>
      <c r="E13270" s="8" t="s">
        <v>14</v>
      </c>
      <c r="F13270" s="9">
        <f t="shared" si="804"/>
        <v>4600000</v>
      </c>
      <c r="G13270" s="9">
        <v>46</v>
      </c>
      <c r="H13270" s="10">
        <v>4953878</v>
      </c>
      <c r="I13270" s="11">
        <f t="shared" si="805"/>
        <v>8256058268.3108768</v>
      </c>
      <c r="J13270" s="11">
        <f t="shared" si="806"/>
        <v>79200</v>
      </c>
      <c r="K13270" s="11">
        <f t="shared" si="807"/>
        <v>104243.15995342017</v>
      </c>
      <c r="L13270" s="12">
        <f t="shared" si="808"/>
        <v>0</v>
      </c>
      <c r="M13270" s="11">
        <f>COUNTIF(E$2:$E13270,E13270)</f>
        <v>2858</v>
      </c>
      <c r="O13270" t="str">
        <f t="shared" si="809"/>
        <v/>
      </c>
    </row>
    <row r="13271" spans="1:15" hidden="1">
      <c r="A13271" s="41" t="s">
        <v>120</v>
      </c>
      <c r="B13271" s="46">
        <v>45854</v>
      </c>
      <c r="C13271" s="8" t="s">
        <v>13</v>
      </c>
      <c r="D13271" s="8" t="s">
        <v>14</v>
      </c>
      <c r="E13271" s="8" t="s">
        <v>14</v>
      </c>
      <c r="F13271" s="9">
        <f t="shared" si="804"/>
        <v>18500000</v>
      </c>
      <c r="G13271" s="9">
        <v>185</v>
      </c>
      <c r="H13271" s="10">
        <v>19923205</v>
      </c>
      <c r="I13271" s="11">
        <f t="shared" si="805"/>
        <v>8275981473.3108768</v>
      </c>
      <c r="J13271" s="11">
        <f t="shared" si="806"/>
        <v>79385</v>
      </c>
      <c r="K13271" s="11">
        <f t="shared" si="807"/>
        <v>104251.19951263937</v>
      </c>
      <c r="L13271" s="12">
        <f t="shared" si="808"/>
        <v>0</v>
      </c>
      <c r="M13271" s="11">
        <f>COUNTIF(E$2:$E13271,E13271)</f>
        <v>2859</v>
      </c>
      <c r="O13271" t="str">
        <f t="shared" si="809"/>
        <v/>
      </c>
    </row>
    <row r="13272" spans="1:15" hidden="1">
      <c r="A13272" s="41" t="s">
        <v>120</v>
      </c>
      <c r="B13272" s="46">
        <v>45854</v>
      </c>
      <c r="C13272" s="8" t="s">
        <v>13</v>
      </c>
      <c r="D13272" s="8" t="s">
        <v>14</v>
      </c>
      <c r="E13272" s="8" t="s">
        <v>14</v>
      </c>
      <c r="F13272" s="9">
        <f t="shared" si="804"/>
        <v>4600000</v>
      </c>
      <c r="G13272" s="9">
        <v>46</v>
      </c>
      <c r="H13272" s="10">
        <v>4953878</v>
      </c>
      <c r="I13272" s="11">
        <f t="shared" si="805"/>
        <v>8280935351.3108768</v>
      </c>
      <c r="J13272" s="11">
        <f t="shared" si="806"/>
        <v>79431</v>
      </c>
      <c r="K13272" s="11">
        <f t="shared" si="807"/>
        <v>104253.19272463996</v>
      </c>
      <c r="L13272" s="12">
        <f t="shared" si="808"/>
        <v>0</v>
      </c>
      <c r="M13272" s="11">
        <f>COUNTIF(E$2:$E13272,E13272)</f>
        <v>2860</v>
      </c>
      <c r="O13272" t="str">
        <f t="shared" si="809"/>
        <v/>
      </c>
    </row>
    <row r="13273" spans="1:15" hidden="1">
      <c r="A13273" s="41" t="s">
        <v>120</v>
      </c>
      <c r="B13273" s="46">
        <v>45854</v>
      </c>
      <c r="C13273" s="8" t="s">
        <v>13</v>
      </c>
      <c r="D13273" s="8" t="s">
        <v>14</v>
      </c>
      <c r="E13273" s="8" t="s">
        <v>14</v>
      </c>
      <c r="F13273" s="9">
        <f t="shared" si="804"/>
        <v>13900000</v>
      </c>
      <c r="G13273" s="9">
        <v>139</v>
      </c>
      <c r="H13273" s="10">
        <v>14969327</v>
      </c>
      <c r="I13273" s="11">
        <f t="shared" si="805"/>
        <v>8295904678.3108768</v>
      </c>
      <c r="J13273" s="11">
        <f t="shared" si="806"/>
        <v>79570</v>
      </c>
      <c r="K13273" s="11">
        <f t="shared" si="807"/>
        <v>104259.20168795873</v>
      </c>
      <c r="L13273" s="12">
        <f t="shared" si="808"/>
        <v>0</v>
      </c>
      <c r="M13273" s="11">
        <f>COUNTIF(E$2:$E13273,E13273)</f>
        <v>2861</v>
      </c>
      <c r="O13273" t="str">
        <f t="shared" si="809"/>
        <v/>
      </c>
    </row>
    <row r="13274" spans="1:15" hidden="1">
      <c r="A13274" s="41" t="s">
        <v>120</v>
      </c>
      <c r="B13274" s="46">
        <v>45854</v>
      </c>
      <c r="C13274" s="8" t="s">
        <v>13</v>
      </c>
      <c r="D13274" s="8" t="s">
        <v>14</v>
      </c>
      <c r="E13274" s="8" t="s">
        <v>14</v>
      </c>
      <c r="F13274" s="9">
        <f t="shared" si="804"/>
        <v>6500000</v>
      </c>
      <c r="G13274" s="9">
        <v>65</v>
      </c>
      <c r="H13274" s="10">
        <v>7000045</v>
      </c>
      <c r="I13274" s="11">
        <f t="shared" si="805"/>
        <v>8302904723.3108768</v>
      </c>
      <c r="J13274" s="11">
        <f t="shared" si="806"/>
        <v>79635</v>
      </c>
      <c r="K13274" s="11">
        <f t="shared" si="807"/>
        <v>104262.00443662808</v>
      </c>
      <c r="L13274" s="12">
        <f t="shared" si="808"/>
        <v>0</v>
      </c>
      <c r="M13274" s="11">
        <f>COUNTIF(E$2:$E13274,E13274)</f>
        <v>2862</v>
      </c>
      <c r="O13274" t="str">
        <f t="shared" si="809"/>
        <v/>
      </c>
    </row>
    <row r="13275" spans="1:15" hidden="1">
      <c r="A13275" s="41" t="s">
        <v>120</v>
      </c>
      <c r="B13275" s="46">
        <v>45854</v>
      </c>
      <c r="C13275" s="8" t="s">
        <v>13</v>
      </c>
      <c r="D13275" s="8" t="s">
        <v>14</v>
      </c>
      <c r="E13275" s="8" t="s">
        <v>14</v>
      </c>
      <c r="F13275" s="9">
        <f t="shared" si="804"/>
        <v>46400000</v>
      </c>
      <c r="G13275" s="9">
        <v>464</v>
      </c>
      <c r="H13275" s="10">
        <v>49969552</v>
      </c>
      <c r="I13275" s="11">
        <f t="shared" si="805"/>
        <v>8352874275.3108768</v>
      </c>
      <c r="J13275" s="11">
        <f t="shared" si="806"/>
        <v>80099</v>
      </c>
      <c r="K13275" s="11">
        <f t="shared" si="807"/>
        <v>104281.87961536195</v>
      </c>
      <c r="L13275" s="12">
        <f t="shared" si="808"/>
        <v>0</v>
      </c>
      <c r="M13275" s="11">
        <f>COUNTIF(E$2:$E13275,E13275)</f>
        <v>2863</v>
      </c>
      <c r="O13275" t="str">
        <f t="shared" si="809"/>
        <v/>
      </c>
    </row>
    <row r="13276" spans="1:15" hidden="1">
      <c r="A13276" s="41" t="s">
        <v>120</v>
      </c>
      <c r="B13276" s="46">
        <v>45854</v>
      </c>
      <c r="C13276" s="8" t="s">
        <v>13</v>
      </c>
      <c r="D13276" s="8" t="s">
        <v>46</v>
      </c>
      <c r="E13276" s="8" t="s">
        <v>46</v>
      </c>
      <c r="F13276" s="9">
        <f t="shared" si="804"/>
        <v>1800000</v>
      </c>
      <c r="G13276" s="9">
        <v>18</v>
      </c>
      <c r="H13276" s="10">
        <v>1886670</v>
      </c>
      <c r="I13276" s="11">
        <f t="shared" si="805"/>
        <v>2505158243.212677</v>
      </c>
      <c r="J13276" s="11">
        <f t="shared" si="806"/>
        <v>23982</v>
      </c>
      <c r="K13276" s="11">
        <f t="shared" si="807"/>
        <v>104459.93842101064</v>
      </c>
      <c r="L13276" s="12">
        <f t="shared" si="808"/>
        <v>0</v>
      </c>
      <c r="M13276" s="11">
        <f>COUNTIF(E$2:$E13276,E13276)</f>
        <v>3870</v>
      </c>
      <c r="O13276" t="str">
        <f t="shared" si="809"/>
        <v/>
      </c>
    </row>
    <row r="13277" spans="1:15" hidden="1">
      <c r="A13277" s="41" t="s">
        <v>120</v>
      </c>
      <c r="B13277" s="46">
        <v>45854</v>
      </c>
      <c r="C13277" s="8" t="s">
        <v>13</v>
      </c>
      <c r="D13277" s="8" t="s">
        <v>14</v>
      </c>
      <c r="E13277" s="8" t="s">
        <v>14</v>
      </c>
      <c r="F13277" s="9">
        <f t="shared" si="804"/>
        <v>-13800000</v>
      </c>
      <c r="G13277" s="9">
        <v>-138</v>
      </c>
      <c r="H13277" s="10">
        <v>-14940432</v>
      </c>
      <c r="I13277" s="11">
        <f t="shared" si="805"/>
        <v>8338483375.9239569</v>
      </c>
      <c r="J13277" s="11">
        <f t="shared" si="806"/>
        <v>79961</v>
      </c>
      <c r="K13277" s="11">
        <f t="shared" si="807"/>
        <v>104281.87961536195</v>
      </c>
      <c r="L13277" s="12">
        <f t="shared" si="808"/>
        <v>549532.6130800508</v>
      </c>
      <c r="M13277" s="11">
        <f>COUNTIF(E$2:$E13277,E13277)</f>
        <v>2864</v>
      </c>
      <c r="O13277" t="str">
        <f t="shared" si="809"/>
        <v/>
      </c>
    </row>
    <row r="13278" spans="1:15" hidden="1">
      <c r="A13278" s="41" t="s">
        <v>120</v>
      </c>
      <c r="B13278" s="46">
        <v>45854</v>
      </c>
      <c r="C13278" s="8" t="s">
        <v>13</v>
      </c>
      <c r="D13278" s="8" t="s">
        <v>14</v>
      </c>
      <c r="E13278" s="8" t="s">
        <v>14</v>
      </c>
      <c r="F13278" s="9">
        <f t="shared" si="804"/>
        <v>-900000</v>
      </c>
      <c r="G13278" s="9">
        <v>-9</v>
      </c>
      <c r="H13278" s="10">
        <v>-974376</v>
      </c>
      <c r="I13278" s="11">
        <f t="shared" si="805"/>
        <v>8337544839.0074186</v>
      </c>
      <c r="J13278" s="11">
        <f t="shared" si="806"/>
        <v>79952</v>
      </c>
      <c r="K13278" s="11">
        <f t="shared" si="807"/>
        <v>104281.87961536195</v>
      </c>
      <c r="L13278" s="12">
        <f t="shared" si="808"/>
        <v>35839.083461742499</v>
      </c>
      <c r="M13278" s="11">
        <f>COUNTIF(E$2:$E13278,E13278)</f>
        <v>2865</v>
      </c>
      <c r="O13278" t="str">
        <f t="shared" si="809"/>
        <v/>
      </c>
    </row>
    <row r="13279" spans="1:15" hidden="1">
      <c r="A13279" s="41" t="s">
        <v>120</v>
      </c>
      <c r="B13279" s="46">
        <v>45854</v>
      </c>
      <c r="C13279" s="8" t="s">
        <v>13</v>
      </c>
      <c r="D13279" s="8" t="s">
        <v>14</v>
      </c>
      <c r="E13279" s="8" t="s">
        <v>14</v>
      </c>
      <c r="F13279" s="9">
        <f t="shared" si="804"/>
        <v>-461600000</v>
      </c>
      <c r="G13279" s="9">
        <v>-4616</v>
      </c>
      <c r="H13279" s="10">
        <v>-499746624</v>
      </c>
      <c r="I13279" s="11">
        <f t="shared" si="805"/>
        <v>7856179682.7029076</v>
      </c>
      <c r="J13279" s="11">
        <f t="shared" si="806"/>
        <v>75336</v>
      </c>
      <c r="K13279" s="11">
        <f t="shared" si="807"/>
        <v>104281.87961536195</v>
      </c>
      <c r="L13279" s="12">
        <f t="shared" si="808"/>
        <v>18381467.695489228</v>
      </c>
      <c r="M13279" s="11">
        <f>COUNTIF(E$2:$E13279,E13279)</f>
        <v>2866</v>
      </c>
      <c r="O13279" t="str">
        <f t="shared" si="809"/>
        <v/>
      </c>
    </row>
    <row r="13280" spans="1:15" hidden="1">
      <c r="A13280" s="41" t="s">
        <v>120</v>
      </c>
      <c r="B13280" s="46">
        <v>45854</v>
      </c>
      <c r="C13280" s="8" t="s">
        <v>13</v>
      </c>
      <c r="D13280" s="8" t="s">
        <v>14</v>
      </c>
      <c r="E13280" s="8" t="s">
        <v>14</v>
      </c>
      <c r="F13280" s="9">
        <f t="shared" si="804"/>
        <v>-900000</v>
      </c>
      <c r="G13280" s="9">
        <v>-9</v>
      </c>
      <c r="H13280" s="10">
        <v>-974376</v>
      </c>
      <c r="I13280" s="11">
        <f t="shared" si="805"/>
        <v>7855241145.7863693</v>
      </c>
      <c r="J13280" s="11">
        <f t="shared" si="806"/>
        <v>75327</v>
      </c>
      <c r="K13280" s="11">
        <f t="shared" si="807"/>
        <v>104281.87961536195</v>
      </c>
      <c r="L13280" s="12">
        <f t="shared" si="808"/>
        <v>35839.083461742499</v>
      </c>
      <c r="M13280" s="11">
        <f>COUNTIF(E$2:$E13280,E13280)</f>
        <v>2867</v>
      </c>
      <c r="O13280" t="str">
        <f t="shared" si="809"/>
        <v/>
      </c>
    </row>
    <row r="13281" spans="1:15" hidden="1">
      <c r="A13281" s="41" t="s">
        <v>120</v>
      </c>
      <c r="B13281" s="46">
        <v>45854</v>
      </c>
      <c r="C13281" s="8" t="s">
        <v>13</v>
      </c>
      <c r="D13281" s="8" t="s">
        <v>14</v>
      </c>
      <c r="E13281" s="8" t="s">
        <v>14</v>
      </c>
      <c r="F13281" s="9">
        <f t="shared" si="804"/>
        <v>-900000</v>
      </c>
      <c r="G13281" s="9">
        <v>-9</v>
      </c>
      <c r="H13281" s="10">
        <v>-974376</v>
      </c>
      <c r="I13281" s="11">
        <f t="shared" si="805"/>
        <v>7854302608.8698311</v>
      </c>
      <c r="J13281" s="11">
        <f t="shared" si="806"/>
        <v>75318</v>
      </c>
      <c r="K13281" s="11">
        <f t="shared" si="807"/>
        <v>104281.87961536195</v>
      </c>
      <c r="L13281" s="12">
        <f t="shared" si="808"/>
        <v>35839.083461742499</v>
      </c>
      <c r="M13281" s="11">
        <f>COUNTIF(E$2:$E13281,E13281)</f>
        <v>2868</v>
      </c>
      <c r="O13281" t="str">
        <f t="shared" si="809"/>
        <v/>
      </c>
    </row>
    <row r="13282" spans="1:15" hidden="1">
      <c r="A13282" s="41" t="s">
        <v>120</v>
      </c>
      <c r="B13282" s="46">
        <v>45854</v>
      </c>
      <c r="C13282" s="8" t="s">
        <v>13</v>
      </c>
      <c r="D13282" s="8" t="s">
        <v>14</v>
      </c>
      <c r="E13282" s="8" t="s">
        <v>14</v>
      </c>
      <c r="F13282" s="9">
        <f t="shared" si="804"/>
        <v>-900000</v>
      </c>
      <c r="G13282" s="9">
        <v>-9</v>
      </c>
      <c r="H13282" s="10">
        <v>-974376</v>
      </c>
      <c r="I13282" s="11">
        <f t="shared" si="805"/>
        <v>7853364071.9532928</v>
      </c>
      <c r="J13282" s="11">
        <f t="shared" si="806"/>
        <v>75309</v>
      </c>
      <c r="K13282" s="11">
        <f t="shared" si="807"/>
        <v>104281.87961536195</v>
      </c>
      <c r="L13282" s="12">
        <f t="shared" si="808"/>
        <v>35839.083461742499</v>
      </c>
      <c r="M13282" s="11">
        <f>COUNTIF(E$2:$E13282,E13282)</f>
        <v>2869</v>
      </c>
      <c r="O13282" t="str">
        <f t="shared" si="809"/>
        <v/>
      </c>
    </row>
    <row r="13283" spans="1:15" hidden="1">
      <c r="A13283" s="41" t="s">
        <v>120</v>
      </c>
      <c r="B13283" s="46">
        <v>45854</v>
      </c>
      <c r="C13283" s="8" t="s">
        <v>13</v>
      </c>
      <c r="D13283" s="8" t="s">
        <v>14</v>
      </c>
      <c r="E13283" s="8" t="s">
        <v>14</v>
      </c>
      <c r="F13283" s="9">
        <f t="shared" si="804"/>
        <v>-3600000</v>
      </c>
      <c r="G13283" s="9">
        <v>-36</v>
      </c>
      <c r="H13283" s="10">
        <v>-3897504</v>
      </c>
      <c r="I13283" s="11">
        <f t="shared" si="805"/>
        <v>7849609924.2871399</v>
      </c>
      <c r="J13283" s="11">
        <f t="shared" si="806"/>
        <v>75273</v>
      </c>
      <c r="K13283" s="11">
        <f t="shared" si="807"/>
        <v>104281.87961536195</v>
      </c>
      <c r="L13283" s="12">
        <f t="shared" si="808"/>
        <v>143356.33384697</v>
      </c>
      <c r="M13283" s="11">
        <f>COUNTIF(E$2:$E13283,E13283)</f>
        <v>2870</v>
      </c>
      <c r="O13283" t="str">
        <f t="shared" si="809"/>
        <v/>
      </c>
    </row>
    <row r="13284" spans="1:15" hidden="1">
      <c r="A13284" s="41" t="s">
        <v>120</v>
      </c>
      <c r="B13284" s="46">
        <v>45854</v>
      </c>
      <c r="C13284" s="8" t="s">
        <v>13</v>
      </c>
      <c r="D13284" s="8" t="s">
        <v>14</v>
      </c>
      <c r="E13284" s="8" t="s">
        <v>14</v>
      </c>
      <c r="F13284" s="9">
        <f t="shared" si="804"/>
        <v>-900000</v>
      </c>
      <c r="G13284" s="9">
        <v>-9</v>
      </c>
      <c r="H13284" s="10">
        <v>-974376</v>
      </c>
      <c r="I13284" s="11">
        <f t="shared" si="805"/>
        <v>7848671387.3706017</v>
      </c>
      <c r="J13284" s="11">
        <f t="shared" si="806"/>
        <v>75264</v>
      </c>
      <c r="K13284" s="11">
        <f t="shared" si="807"/>
        <v>104281.87961536195</v>
      </c>
      <c r="L13284" s="12">
        <f t="shared" si="808"/>
        <v>35839.083461742499</v>
      </c>
      <c r="M13284" s="11">
        <f>COUNTIF(E$2:$E13284,E13284)</f>
        <v>2871</v>
      </c>
      <c r="O13284" t="str">
        <f t="shared" si="809"/>
        <v/>
      </c>
    </row>
    <row r="13285" spans="1:15" hidden="1">
      <c r="A13285" s="41" t="s">
        <v>120</v>
      </c>
      <c r="B13285" s="46">
        <v>45854</v>
      </c>
      <c r="C13285" s="8" t="s">
        <v>13</v>
      </c>
      <c r="D13285" s="8" t="s">
        <v>15</v>
      </c>
      <c r="E13285" s="8" t="s">
        <v>15</v>
      </c>
      <c r="F13285" s="9">
        <f t="shared" si="804"/>
        <v>900000</v>
      </c>
      <c r="G13285" s="9">
        <v>9</v>
      </c>
      <c r="H13285" s="10">
        <v>984906</v>
      </c>
      <c r="I13285" s="11">
        <f t="shared" si="805"/>
        <v>2133126725.1447833</v>
      </c>
      <c r="J13285" s="11">
        <f t="shared" si="806"/>
        <v>19525</v>
      </c>
      <c r="K13285" s="11">
        <f t="shared" si="807"/>
        <v>109251.04866298506</v>
      </c>
      <c r="L13285" s="12">
        <f t="shared" si="808"/>
        <v>0</v>
      </c>
      <c r="M13285" s="11">
        <f>COUNTIF(E$2:$E13285,E13285)</f>
        <v>3928</v>
      </c>
      <c r="O13285" t="str">
        <f t="shared" si="809"/>
        <v/>
      </c>
    </row>
    <row r="13286" spans="1:15" hidden="1">
      <c r="A13286" s="41" t="s">
        <v>120</v>
      </c>
      <c r="B13286" s="46">
        <v>45854</v>
      </c>
      <c r="C13286" s="8" t="s">
        <v>13</v>
      </c>
      <c r="D13286" s="8" t="s">
        <v>14</v>
      </c>
      <c r="E13286" s="8" t="s">
        <v>14</v>
      </c>
      <c r="F13286" s="9">
        <f t="shared" si="804"/>
        <v>-900000</v>
      </c>
      <c r="G13286" s="9">
        <v>-9</v>
      </c>
      <c r="H13286" s="10">
        <v>-974376</v>
      </c>
      <c r="I13286" s="11">
        <f t="shared" si="805"/>
        <v>7847732850.4540634</v>
      </c>
      <c r="J13286" s="11">
        <f t="shared" si="806"/>
        <v>75255</v>
      </c>
      <c r="K13286" s="11">
        <f t="shared" si="807"/>
        <v>104281.87961536195</v>
      </c>
      <c r="L13286" s="12">
        <f t="shared" si="808"/>
        <v>35839.083461742499</v>
      </c>
      <c r="M13286" s="11">
        <f>COUNTIF(E$2:$E13286,E13286)</f>
        <v>2872</v>
      </c>
      <c r="O13286" t="str">
        <f t="shared" si="809"/>
        <v/>
      </c>
    </row>
    <row r="13287" spans="1:15" hidden="1">
      <c r="A13287" s="41" t="s">
        <v>120</v>
      </c>
      <c r="B13287" s="46">
        <v>45854</v>
      </c>
      <c r="C13287" s="8" t="s">
        <v>13</v>
      </c>
      <c r="D13287" s="8" t="s">
        <v>14</v>
      </c>
      <c r="E13287" s="8" t="s">
        <v>14</v>
      </c>
      <c r="F13287" s="9">
        <f t="shared" si="804"/>
        <v>-900000</v>
      </c>
      <c r="G13287" s="9">
        <v>-9</v>
      </c>
      <c r="H13287" s="10">
        <v>-974376</v>
      </c>
      <c r="I13287" s="11">
        <f t="shared" si="805"/>
        <v>7846794313.5375252</v>
      </c>
      <c r="J13287" s="11">
        <f t="shared" si="806"/>
        <v>75246</v>
      </c>
      <c r="K13287" s="11">
        <f t="shared" si="807"/>
        <v>104281.87961536195</v>
      </c>
      <c r="L13287" s="12">
        <f t="shared" si="808"/>
        <v>35839.083461742499</v>
      </c>
      <c r="M13287" s="11">
        <f>COUNTIF(E$2:$E13287,E13287)</f>
        <v>2873</v>
      </c>
      <c r="O13287" t="str">
        <f t="shared" si="809"/>
        <v/>
      </c>
    </row>
    <row r="13288" spans="1:15" hidden="1">
      <c r="A13288" s="41" t="s">
        <v>120</v>
      </c>
      <c r="B13288" s="46">
        <v>45854</v>
      </c>
      <c r="C13288" s="8" t="s">
        <v>13</v>
      </c>
      <c r="D13288" s="8" t="s">
        <v>14</v>
      </c>
      <c r="E13288" s="8" t="s">
        <v>14</v>
      </c>
      <c r="F13288" s="9">
        <f t="shared" si="804"/>
        <v>-900000</v>
      </c>
      <c r="G13288" s="9">
        <v>-9</v>
      </c>
      <c r="H13288" s="10">
        <v>-974376</v>
      </c>
      <c r="I13288" s="11">
        <f t="shared" si="805"/>
        <v>7845855776.6209869</v>
      </c>
      <c r="J13288" s="11">
        <f t="shared" si="806"/>
        <v>75237</v>
      </c>
      <c r="K13288" s="11">
        <f t="shared" si="807"/>
        <v>104281.87961536195</v>
      </c>
      <c r="L13288" s="12">
        <f t="shared" si="808"/>
        <v>35839.083461742499</v>
      </c>
      <c r="M13288" s="11">
        <f>COUNTIF(E$2:$E13288,E13288)</f>
        <v>2874</v>
      </c>
      <c r="O13288" t="str">
        <f t="shared" si="809"/>
        <v/>
      </c>
    </row>
    <row r="13289" spans="1:15" hidden="1">
      <c r="A13289" s="41" t="s">
        <v>120</v>
      </c>
      <c r="B13289" s="46">
        <v>45854</v>
      </c>
      <c r="C13289" s="8" t="s">
        <v>13</v>
      </c>
      <c r="D13289" s="8" t="s">
        <v>14</v>
      </c>
      <c r="E13289" s="8" t="s">
        <v>14</v>
      </c>
      <c r="F13289" s="9">
        <f t="shared" si="804"/>
        <v>-900000</v>
      </c>
      <c r="G13289" s="9">
        <v>-9</v>
      </c>
      <c r="H13289" s="10">
        <v>-974376</v>
      </c>
      <c r="I13289" s="11">
        <f t="shared" si="805"/>
        <v>7844917239.7044487</v>
      </c>
      <c r="J13289" s="11">
        <f t="shared" si="806"/>
        <v>75228</v>
      </c>
      <c r="K13289" s="11">
        <f t="shared" si="807"/>
        <v>104281.87961536195</v>
      </c>
      <c r="L13289" s="12">
        <f t="shared" si="808"/>
        <v>35839.083461742499</v>
      </c>
      <c r="M13289" s="11">
        <f>COUNTIF(E$2:$E13289,E13289)</f>
        <v>2875</v>
      </c>
      <c r="O13289" t="str">
        <f t="shared" si="809"/>
        <v/>
      </c>
    </row>
    <row r="13290" spans="1:15" hidden="1">
      <c r="A13290" s="41" t="s">
        <v>120</v>
      </c>
      <c r="B13290" s="46">
        <v>45854</v>
      </c>
      <c r="C13290" s="8" t="s">
        <v>13</v>
      </c>
      <c r="D13290" s="8" t="s">
        <v>14</v>
      </c>
      <c r="E13290" s="8" t="s">
        <v>14</v>
      </c>
      <c r="F13290" s="9">
        <f t="shared" si="804"/>
        <v>-900000</v>
      </c>
      <c r="G13290" s="9">
        <v>-9</v>
      </c>
      <c r="H13290" s="10">
        <v>-974376</v>
      </c>
      <c r="I13290" s="11">
        <f t="shared" si="805"/>
        <v>7843978702.7879105</v>
      </c>
      <c r="J13290" s="11">
        <f t="shared" si="806"/>
        <v>75219</v>
      </c>
      <c r="K13290" s="11">
        <f t="shared" si="807"/>
        <v>104281.87961536195</v>
      </c>
      <c r="L13290" s="12">
        <f t="shared" si="808"/>
        <v>35839.083461742499</v>
      </c>
      <c r="M13290" s="11">
        <f>COUNTIF(E$2:$E13290,E13290)</f>
        <v>2876</v>
      </c>
      <c r="O13290" t="str">
        <f t="shared" si="809"/>
        <v/>
      </c>
    </row>
    <row r="13291" spans="1:15" hidden="1">
      <c r="A13291" s="41" t="s">
        <v>120</v>
      </c>
      <c r="B13291" s="46">
        <v>45854</v>
      </c>
      <c r="C13291" s="8" t="s">
        <v>13</v>
      </c>
      <c r="D13291" s="8" t="s">
        <v>14</v>
      </c>
      <c r="E13291" s="8" t="s">
        <v>14</v>
      </c>
      <c r="F13291" s="9">
        <f t="shared" ref="F13291:F13354" si="810">100000*G13291</f>
        <v>-900000</v>
      </c>
      <c r="G13291" s="9">
        <v>-9</v>
      </c>
      <c r="H13291" s="10">
        <v>-974376</v>
      </c>
      <c r="I13291" s="11">
        <f t="shared" ref="I13291:I13354" si="811">IF(H13291&gt;=0,IF(M13291=1,H13291,SUMIFS(I:I,E:E,E13291,M:M,M13291-1)+H13291),SUMIFS(I:I,E:E,E13291,M:M,M13291-1)+K13291*G13291)</f>
        <v>7843040165.8713722</v>
      </c>
      <c r="J13291" s="11">
        <f t="shared" ref="J13291:J13354" si="812">IF(M13291=1,G13291,SUMIFS($J:$J,$E:$E,E13291,$M:$M,M13291-1)+G13291)</f>
        <v>75210</v>
      </c>
      <c r="K13291" s="11">
        <f t="shared" ref="K13291:K13354" si="813">IF(H13291&gt;=0,I13291/J13291,SUMIFS($K:$K,$E:$E,E13291,$M:$M,M13291-1))</f>
        <v>104281.87961536195</v>
      </c>
      <c r="L13291" s="12">
        <f t="shared" si="808"/>
        <v>35839.083461742499</v>
      </c>
      <c r="M13291" s="11">
        <f>COUNTIF(E$2:$E13291,E13291)</f>
        <v>2877</v>
      </c>
      <c r="O13291" t="str">
        <f t="shared" si="809"/>
        <v/>
      </c>
    </row>
    <row r="13292" spans="1:15" hidden="1">
      <c r="A13292" s="41" t="s">
        <v>120</v>
      </c>
      <c r="B13292" s="46">
        <v>45854</v>
      </c>
      <c r="C13292" s="8" t="s">
        <v>13</v>
      </c>
      <c r="D13292" s="8" t="s">
        <v>15</v>
      </c>
      <c r="E13292" s="8" t="s">
        <v>15</v>
      </c>
      <c r="F13292" s="9">
        <f t="shared" si="810"/>
        <v>900000</v>
      </c>
      <c r="G13292" s="9">
        <v>9</v>
      </c>
      <c r="H13292" s="10">
        <v>990927</v>
      </c>
      <c r="I13292" s="11">
        <f t="shared" si="811"/>
        <v>2134117652.1447833</v>
      </c>
      <c r="J13292" s="11">
        <f t="shared" si="812"/>
        <v>19534</v>
      </c>
      <c r="K13292" s="11">
        <f t="shared" si="813"/>
        <v>109251.44118689379</v>
      </c>
      <c r="L13292" s="12">
        <f t="shared" si="808"/>
        <v>0</v>
      </c>
      <c r="M13292" s="11">
        <f>COUNTIF(E$2:$E13292,E13292)</f>
        <v>3929</v>
      </c>
      <c r="O13292" t="str">
        <f t="shared" si="809"/>
        <v/>
      </c>
    </row>
    <row r="13293" spans="1:15" hidden="1">
      <c r="A13293" s="41" t="s">
        <v>120</v>
      </c>
      <c r="B13293" s="46">
        <v>45854</v>
      </c>
      <c r="C13293" s="8" t="s">
        <v>13</v>
      </c>
      <c r="D13293" s="8" t="s">
        <v>14</v>
      </c>
      <c r="E13293" s="8" t="s">
        <v>14</v>
      </c>
      <c r="F13293" s="9">
        <f t="shared" si="810"/>
        <v>-73800000</v>
      </c>
      <c r="G13293" s="9">
        <v>-738</v>
      </c>
      <c r="H13293" s="10">
        <v>-79898832</v>
      </c>
      <c r="I13293" s="11">
        <f t="shared" si="811"/>
        <v>7766080138.7152348</v>
      </c>
      <c r="J13293" s="11">
        <f t="shared" si="812"/>
        <v>74472</v>
      </c>
      <c r="K13293" s="11">
        <f t="shared" si="813"/>
        <v>104281.87961536195</v>
      </c>
      <c r="L13293" s="12">
        <f t="shared" si="808"/>
        <v>2938804.8438628763</v>
      </c>
      <c r="M13293" s="11">
        <f>COUNTIF(E$2:$E13293,E13293)</f>
        <v>2878</v>
      </c>
      <c r="O13293" t="str">
        <f t="shared" si="809"/>
        <v/>
      </c>
    </row>
    <row r="13294" spans="1:15" hidden="1">
      <c r="A13294" s="41" t="s">
        <v>120</v>
      </c>
      <c r="B13294" s="46">
        <v>45854</v>
      </c>
      <c r="C13294" s="8" t="s">
        <v>13</v>
      </c>
      <c r="D13294" s="8" t="s">
        <v>14</v>
      </c>
      <c r="E13294" s="8" t="s">
        <v>14</v>
      </c>
      <c r="F13294" s="9">
        <f t="shared" si="810"/>
        <v>-369200000</v>
      </c>
      <c r="G13294" s="9">
        <v>-3692</v>
      </c>
      <c r="H13294" s="10">
        <v>-399710688</v>
      </c>
      <c r="I13294" s="11">
        <f t="shared" si="811"/>
        <v>7381071439.1753187</v>
      </c>
      <c r="J13294" s="11">
        <f t="shared" si="812"/>
        <v>70780</v>
      </c>
      <c r="K13294" s="11">
        <f t="shared" si="813"/>
        <v>104281.87961536195</v>
      </c>
      <c r="L13294" s="12">
        <f t="shared" si="808"/>
        <v>14701988.460083663</v>
      </c>
      <c r="M13294" s="11">
        <f>COUNTIF(E$2:$E13294,E13294)</f>
        <v>2879</v>
      </c>
      <c r="O13294" t="str">
        <f t="shared" si="809"/>
        <v/>
      </c>
    </row>
    <row r="13295" spans="1:15" hidden="1">
      <c r="A13295" s="41" t="s">
        <v>120</v>
      </c>
      <c r="B13295" s="46">
        <v>45854</v>
      </c>
      <c r="C13295" s="8" t="s">
        <v>13</v>
      </c>
      <c r="D13295" s="8" t="s">
        <v>14</v>
      </c>
      <c r="E13295" s="8" t="s">
        <v>14</v>
      </c>
      <c r="F13295" s="9">
        <f t="shared" si="810"/>
        <v>1800000</v>
      </c>
      <c r="G13295" s="9">
        <v>18</v>
      </c>
      <c r="H13295" s="10">
        <v>1975698</v>
      </c>
      <c r="I13295" s="11">
        <f t="shared" si="811"/>
        <v>7383047137.1753187</v>
      </c>
      <c r="J13295" s="11">
        <f t="shared" si="812"/>
        <v>70798</v>
      </c>
      <c r="K13295" s="11">
        <f t="shared" si="813"/>
        <v>104283.27265142121</v>
      </c>
      <c r="L13295" s="12">
        <f t="shared" si="808"/>
        <v>0</v>
      </c>
      <c r="M13295" s="11">
        <f>COUNTIF(E$2:$E13295,E13295)</f>
        <v>2880</v>
      </c>
      <c r="O13295" t="str">
        <f t="shared" si="809"/>
        <v/>
      </c>
    </row>
    <row r="13296" spans="1:15" hidden="1">
      <c r="A13296" s="41" t="s">
        <v>120</v>
      </c>
      <c r="B13296" s="46">
        <v>45854</v>
      </c>
      <c r="C13296" s="8" t="s">
        <v>13</v>
      </c>
      <c r="D13296" s="8" t="s">
        <v>14</v>
      </c>
      <c r="E13296" s="8" t="s">
        <v>14</v>
      </c>
      <c r="F13296" s="9">
        <f t="shared" si="810"/>
        <v>-9500000</v>
      </c>
      <c r="G13296" s="9">
        <v>-95</v>
      </c>
      <c r="H13296" s="10">
        <v>-10285080</v>
      </c>
      <c r="I13296" s="11">
        <f t="shared" si="811"/>
        <v>7373140226.2734337</v>
      </c>
      <c r="J13296" s="11">
        <f t="shared" si="812"/>
        <v>70703</v>
      </c>
      <c r="K13296" s="11">
        <f t="shared" si="813"/>
        <v>104283.27265142121</v>
      </c>
      <c r="L13296" s="12">
        <f t="shared" si="808"/>
        <v>378169.09811498411</v>
      </c>
      <c r="M13296" s="11">
        <f>COUNTIF(E$2:$E13296,E13296)</f>
        <v>2881</v>
      </c>
      <c r="O13296" t="str">
        <f t="shared" si="809"/>
        <v/>
      </c>
    </row>
    <row r="13297" spans="1:15" hidden="1">
      <c r="A13297" s="41" t="s">
        <v>120</v>
      </c>
      <c r="B13297" s="46">
        <v>45854</v>
      </c>
      <c r="C13297" s="8" t="s">
        <v>13</v>
      </c>
      <c r="D13297" s="8" t="s">
        <v>14</v>
      </c>
      <c r="E13297" s="8" t="s">
        <v>14</v>
      </c>
      <c r="F13297" s="9">
        <f t="shared" si="810"/>
        <v>-92300000</v>
      </c>
      <c r="G13297" s="9">
        <v>-923</v>
      </c>
      <c r="H13297" s="10">
        <v>-99927672</v>
      </c>
      <c r="I13297" s="11">
        <f t="shared" si="811"/>
        <v>7276886765.6161718</v>
      </c>
      <c r="J13297" s="11">
        <f t="shared" si="812"/>
        <v>69780</v>
      </c>
      <c r="K13297" s="11">
        <f t="shared" si="813"/>
        <v>104283.27265142121</v>
      </c>
      <c r="L13297" s="12">
        <f t="shared" ref="L13297:L13360" si="814">IF(G13297&lt;0,K13297*G13297-H13297,0)</f>
        <v>3674211.3427382261</v>
      </c>
      <c r="M13297" s="11">
        <f>COUNTIF(E$2:$E13297,E13297)</f>
        <v>2882</v>
      </c>
      <c r="O13297" t="str">
        <f t="shared" si="809"/>
        <v/>
      </c>
    </row>
    <row r="13298" spans="1:15" hidden="1">
      <c r="A13298" s="41" t="s">
        <v>120</v>
      </c>
      <c r="B13298" s="46">
        <v>45854</v>
      </c>
      <c r="C13298" s="8" t="s">
        <v>13</v>
      </c>
      <c r="D13298" s="8" t="s">
        <v>14</v>
      </c>
      <c r="E13298" s="8" t="s">
        <v>14</v>
      </c>
      <c r="F13298" s="9">
        <f t="shared" si="810"/>
        <v>-92300000</v>
      </c>
      <c r="G13298" s="9">
        <v>-923</v>
      </c>
      <c r="H13298" s="10">
        <v>-99927672</v>
      </c>
      <c r="I13298" s="11">
        <f t="shared" si="811"/>
        <v>7180633304.95891</v>
      </c>
      <c r="J13298" s="11">
        <f t="shared" si="812"/>
        <v>68857</v>
      </c>
      <c r="K13298" s="11">
        <f t="shared" si="813"/>
        <v>104283.27265142121</v>
      </c>
      <c r="L13298" s="12">
        <f t="shared" si="814"/>
        <v>3674211.3427382261</v>
      </c>
      <c r="M13298" s="11">
        <f>COUNTIF(E$2:$E13298,E13298)</f>
        <v>2883</v>
      </c>
      <c r="O13298" t="str">
        <f t="shared" si="809"/>
        <v/>
      </c>
    </row>
    <row r="13299" spans="1:15" hidden="1">
      <c r="A13299" s="41" t="s">
        <v>120</v>
      </c>
      <c r="B13299" s="46">
        <v>45854</v>
      </c>
      <c r="C13299" s="8" t="s">
        <v>13</v>
      </c>
      <c r="D13299" s="8" t="s">
        <v>14</v>
      </c>
      <c r="E13299" s="8" t="s">
        <v>14</v>
      </c>
      <c r="F13299" s="9">
        <f t="shared" si="810"/>
        <v>-79000000</v>
      </c>
      <c r="G13299" s="9">
        <v>-790</v>
      </c>
      <c r="H13299" s="10">
        <v>-85528560</v>
      </c>
      <c r="I13299" s="11">
        <f t="shared" si="811"/>
        <v>7098249519.5642872</v>
      </c>
      <c r="J13299" s="11">
        <f t="shared" si="812"/>
        <v>68067</v>
      </c>
      <c r="K13299" s="11">
        <f t="shared" si="813"/>
        <v>104283.27265142121</v>
      </c>
      <c r="L13299" s="12">
        <f t="shared" si="814"/>
        <v>3144774.605377242</v>
      </c>
      <c r="M13299" s="11">
        <f>COUNTIF(E$2:$E13299,E13299)</f>
        <v>2884</v>
      </c>
      <c r="O13299" t="str">
        <f t="shared" si="809"/>
        <v/>
      </c>
    </row>
    <row r="13300" spans="1:15" hidden="1">
      <c r="A13300" s="41" t="s">
        <v>120</v>
      </c>
      <c r="B13300" s="46">
        <v>45854</v>
      </c>
      <c r="C13300" s="8" t="s">
        <v>13</v>
      </c>
      <c r="D13300" s="8" t="s">
        <v>14</v>
      </c>
      <c r="E13300" s="8" t="s">
        <v>14</v>
      </c>
      <c r="F13300" s="9">
        <f t="shared" si="810"/>
        <v>900000</v>
      </c>
      <c r="G13300" s="9">
        <v>9</v>
      </c>
      <c r="H13300" s="10">
        <v>974142</v>
      </c>
      <c r="I13300" s="11">
        <f t="shared" si="811"/>
        <v>7099223661.5642872</v>
      </c>
      <c r="J13300" s="11">
        <f t="shared" si="812"/>
        <v>68076</v>
      </c>
      <c r="K13300" s="11">
        <f t="shared" si="813"/>
        <v>104283.79548687184</v>
      </c>
      <c r="L13300" s="12">
        <f t="shared" si="814"/>
        <v>0</v>
      </c>
      <c r="M13300" s="11">
        <f>COUNTIF(E$2:$E13300,E13300)</f>
        <v>2885</v>
      </c>
      <c r="O13300" t="str">
        <f t="shared" si="809"/>
        <v/>
      </c>
    </row>
    <row r="13301" spans="1:15" hidden="1">
      <c r="A13301" s="41" t="s">
        <v>120</v>
      </c>
      <c r="B13301" s="46">
        <v>45854</v>
      </c>
      <c r="C13301" s="8" t="s">
        <v>13</v>
      </c>
      <c r="D13301" s="8" t="s">
        <v>14</v>
      </c>
      <c r="E13301" s="8" t="s">
        <v>14</v>
      </c>
      <c r="F13301" s="9">
        <f t="shared" si="810"/>
        <v>-1000000</v>
      </c>
      <c r="G13301" s="9">
        <v>-10</v>
      </c>
      <c r="H13301" s="10">
        <v>-1082640</v>
      </c>
      <c r="I13301" s="11">
        <f t="shared" si="811"/>
        <v>7098180823.6094189</v>
      </c>
      <c r="J13301" s="11">
        <f t="shared" si="812"/>
        <v>68066</v>
      </c>
      <c r="K13301" s="11">
        <f t="shared" si="813"/>
        <v>104283.79548687184</v>
      </c>
      <c r="L13301" s="12">
        <f t="shared" si="814"/>
        <v>39802.0451312816</v>
      </c>
      <c r="M13301" s="11">
        <f>COUNTIF(E$2:$E13301,E13301)</f>
        <v>2886</v>
      </c>
      <c r="O13301" t="str">
        <f t="shared" si="809"/>
        <v/>
      </c>
    </row>
    <row r="13302" spans="1:15" hidden="1">
      <c r="A13302" s="41" t="s">
        <v>120</v>
      </c>
      <c r="B13302" s="46">
        <v>45854</v>
      </c>
      <c r="C13302" s="8" t="s">
        <v>13</v>
      </c>
      <c r="D13302" s="8" t="s">
        <v>15</v>
      </c>
      <c r="E13302" s="8" t="s">
        <v>15</v>
      </c>
      <c r="F13302" s="9">
        <f t="shared" si="810"/>
        <v>1800000</v>
      </c>
      <c r="G13302" s="9">
        <v>18</v>
      </c>
      <c r="H13302" s="10">
        <v>1948860</v>
      </c>
      <c r="I13302" s="11">
        <f t="shared" si="811"/>
        <v>2136066512.1447833</v>
      </c>
      <c r="J13302" s="11">
        <f t="shared" si="812"/>
        <v>19552</v>
      </c>
      <c r="K13302" s="11">
        <f t="shared" si="813"/>
        <v>109250.5376506129</v>
      </c>
      <c r="L13302" s="12">
        <f t="shared" si="814"/>
        <v>0</v>
      </c>
      <c r="M13302" s="11">
        <f>COUNTIF(E$2:$E13302,E13302)</f>
        <v>3930</v>
      </c>
      <c r="O13302" t="str">
        <f t="shared" si="809"/>
        <v/>
      </c>
    </row>
    <row r="13303" spans="1:15" hidden="1">
      <c r="A13303" s="41" t="s">
        <v>120</v>
      </c>
      <c r="B13303" s="46">
        <v>45854</v>
      </c>
      <c r="C13303" s="8" t="s">
        <v>13</v>
      </c>
      <c r="D13303" s="8" t="s">
        <v>14</v>
      </c>
      <c r="E13303" s="8" t="s">
        <v>14</v>
      </c>
      <c r="F13303" s="9">
        <f t="shared" si="810"/>
        <v>-46100000</v>
      </c>
      <c r="G13303" s="9">
        <v>-461</v>
      </c>
      <c r="H13303" s="10">
        <v>-49909704</v>
      </c>
      <c r="I13303" s="11">
        <f t="shared" si="811"/>
        <v>7050105993.8899708</v>
      </c>
      <c r="J13303" s="11">
        <f t="shared" si="812"/>
        <v>67605</v>
      </c>
      <c r="K13303" s="11">
        <f t="shared" si="813"/>
        <v>104283.79548687184</v>
      </c>
      <c r="L13303" s="12">
        <f t="shared" si="814"/>
        <v>1834874.2805520818</v>
      </c>
      <c r="M13303" s="11">
        <f>COUNTIF(E$2:$E13303,E13303)</f>
        <v>2887</v>
      </c>
      <c r="O13303" t="str">
        <f t="shared" si="809"/>
        <v/>
      </c>
    </row>
    <row r="13304" spans="1:15" hidden="1">
      <c r="A13304" s="41" t="s">
        <v>120</v>
      </c>
      <c r="B13304" s="46">
        <v>45854</v>
      </c>
      <c r="C13304" s="8" t="s">
        <v>13</v>
      </c>
      <c r="D13304" s="8" t="s">
        <v>14</v>
      </c>
      <c r="E13304" s="8" t="s">
        <v>14</v>
      </c>
      <c r="F13304" s="9">
        <f t="shared" si="810"/>
        <v>900000</v>
      </c>
      <c r="G13304" s="9">
        <v>9</v>
      </c>
      <c r="H13304" s="10">
        <v>970605</v>
      </c>
      <c r="I13304" s="11">
        <f t="shared" si="811"/>
        <v>7051076598.8899708</v>
      </c>
      <c r="J13304" s="11">
        <f t="shared" si="812"/>
        <v>67614</v>
      </c>
      <c r="K13304" s="11">
        <f t="shared" si="813"/>
        <v>104284.26951356184</v>
      </c>
      <c r="L13304" s="12">
        <f t="shared" si="814"/>
        <v>0</v>
      </c>
      <c r="M13304" s="11">
        <f>COUNTIF(E$2:$E13304,E13304)</f>
        <v>2888</v>
      </c>
      <c r="O13304" t="str">
        <f t="shared" si="809"/>
        <v/>
      </c>
    </row>
    <row r="13305" spans="1:15" hidden="1">
      <c r="A13305" s="41" t="s">
        <v>120</v>
      </c>
      <c r="B13305" s="46">
        <v>45854</v>
      </c>
      <c r="C13305" s="8" t="s">
        <v>13</v>
      </c>
      <c r="D13305" s="8" t="s">
        <v>48</v>
      </c>
      <c r="E13305" s="8" t="s">
        <v>48</v>
      </c>
      <c r="F13305" s="9">
        <f t="shared" si="810"/>
        <v>900000</v>
      </c>
      <c r="G13305" s="9">
        <v>9</v>
      </c>
      <c r="H13305" s="10">
        <v>997182</v>
      </c>
      <c r="I13305" s="11">
        <f t="shared" si="811"/>
        <v>11467644980.022198</v>
      </c>
      <c r="J13305" s="11">
        <f t="shared" si="812"/>
        <v>107427</v>
      </c>
      <c r="K13305" s="11">
        <f t="shared" si="813"/>
        <v>106748.25676992002</v>
      </c>
      <c r="L13305" s="12">
        <f t="shared" si="814"/>
        <v>0</v>
      </c>
      <c r="M13305" s="11">
        <f>COUNTIF(E$2:$E13305,E13305)</f>
        <v>656</v>
      </c>
      <c r="O13305" t="str">
        <f t="shared" si="809"/>
        <v/>
      </c>
    </row>
    <row r="13306" spans="1:15" hidden="1">
      <c r="A13306" s="41" t="s">
        <v>120</v>
      </c>
      <c r="B13306" s="46">
        <v>45854</v>
      </c>
      <c r="C13306" s="8" t="s">
        <v>13</v>
      </c>
      <c r="D13306" s="8" t="s">
        <v>14</v>
      </c>
      <c r="E13306" s="8" t="s">
        <v>14</v>
      </c>
      <c r="F13306" s="9">
        <f t="shared" si="810"/>
        <v>-3600000</v>
      </c>
      <c r="G13306" s="9">
        <v>-36</v>
      </c>
      <c r="H13306" s="10">
        <v>-3897504</v>
      </c>
      <c r="I13306" s="11">
        <f t="shared" si="811"/>
        <v>7047322365.1874828</v>
      </c>
      <c r="J13306" s="11">
        <f t="shared" si="812"/>
        <v>67578</v>
      </c>
      <c r="K13306" s="11">
        <f t="shared" si="813"/>
        <v>104284.26951356184</v>
      </c>
      <c r="L13306" s="12">
        <f t="shared" si="814"/>
        <v>143270.29751177365</v>
      </c>
      <c r="M13306" s="11">
        <f>COUNTIF(E$2:$E13306,E13306)</f>
        <v>2889</v>
      </c>
      <c r="O13306" t="str">
        <f t="shared" si="809"/>
        <v/>
      </c>
    </row>
    <row r="13307" spans="1:15" hidden="1">
      <c r="A13307" s="41" t="s">
        <v>120</v>
      </c>
      <c r="B13307" s="46">
        <v>45854</v>
      </c>
      <c r="C13307" s="8" t="s">
        <v>13</v>
      </c>
      <c r="D13307" s="8" t="s">
        <v>14</v>
      </c>
      <c r="E13307" s="8" t="s">
        <v>14</v>
      </c>
      <c r="F13307" s="9">
        <f t="shared" si="810"/>
        <v>-4600000</v>
      </c>
      <c r="G13307" s="9">
        <v>-46</v>
      </c>
      <c r="H13307" s="10">
        <v>-4980144</v>
      </c>
      <c r="I13307" s="11">
        <f t="shared" si="811"/>
        <v>7042525288.7898588</v>
      </c>
      <c r="J13307" s="11">
        <f t="shared" si="812"/>
        <v>67532</v>
      </c>
      <c r="K13307" s="11">
        <f t="shared" si="813"/>
        <v>104284.26951356184</v>
      </c>
      <c r="L13307" s="12">
        <f t="shared" si="814"/>
        <v>183067.60237615556</v>
      </c>
      <c r="M13307" s="11">
        <f>COUNTIF(E$2:$E13307,E13307)</f>
        <v>2890</v>
      </c>
      <c r="O13307" t="str">
        <f t="shared" si="809"/>
        <v/>
      </c>
    </row>
    <row r="13308" spans="1:15" hidden="1">
      <c r="A13308" s="41" t="s">
        <v>120</v>
      </c>
      <c r="B13308" s="46">
        <v>45854</v>
      </c>
      <c r="C13308" s="8" t="s">
        <v>13</v>
      </c>
      <c r="D13308" s="8" t="s">
        <v>14</v>
      </c>
      <c r="E13308" s="8" t="s">
        <v>14</v>
      </c>
      <c r="F13308" s="9">
        <f t="shared" si="810"/>
        <v>-900000</v>
      </c>
      <c r="G13308" s="9">
        <v>-9</v>
      </c>
      <c r="H13308" s="10">
        <v>-974376</v>
      </c>
      <c r="I13308" s="11">
        <f t="shared" si="811"/>
        <v>7041586730.3642368</v>
      </c>
      <c r="J13308" s="11">
        <f t="shared" si="812"/>
        <v>67523</v>
      </c>
      <c r="K13308" s="11">
        <f t="shared" si="813"/>
        <v>104284.26951356184</v>
      </c>
      <c r="L13308" s="12">
        <f t="shared" si="814"/>
        <v>35817.574377943412</v>
      </c>
      <c r="M13308" s="11">
        <f>COUNTIF(E$2:$E13308,E13308)</f>
        <v>2891</v>
      </c>
      <c r="O13308" t="str">
        <f t="shared" ref="O13308:O13371" si="815">IF(M13308=_xlfn.MAXIFS(M:M,D:D,D13308),"X","")</f>
        <v/>
      </c>
    </row>
    <row r="13309" spans="1:15" hidden="1">
      <c r="A13309" s="41" t="s">
        <v>120</v>
      </c>
      <c r="B13309" s="46">
        <v>45854</v>
      </c>
      <c r="C13309" s="8" t="s">
        <v>13</v>
      </c>
      <c r="D13309" s="8" t="s">
        <v>14</v>
      </c>
      <c r="E13309" s="8" t="s">
        <v>14</v>
      </c>
      <c r="F13309" s="9">
        <f t="shared" si="810"/>
        <v>-1300000</v>
      </c>
      <c r="G13309" s="9">
        <v>-13</v>
      </c>
      <c r="H13309" s="10">
        <v>-1407432</v>
      </c>
      <c r="I13309" s="11">
        <f t="shared" si="811"/>
        <v>7040231034.8605604</v>
      </c>
      <c r="J13309" s="11">
        <f t="shared" si="812"/>
        <v>67510</v>
      </c>
      <c r="K13309" s="11">
        <f t="shared" si="813"/>
        <v>104284.26951356184</v>
      </c>
      <c r="L13309" s="12">
        <f t="shared" si="814"/>
        <v>51736.496323696105</v>
      </c>
      <c r="M13309" s="11">
        <f>COUNTIF(E$2:$E13309,E13309)</f>
        <v>2892</v>
      </c>
      <c r="O13309" t="str">
        <f t="shared" si="815"/>
        <v/>
      </c>
    </row>
    <row r="13310" spans="1:15" hidden="1">
      <c r="A13310" s="41" t="s">
        <v>120</v>
      </c>
      <c r="B13310" s="46">
        <v>45854</v>
      </c>
      <c r="C13310" s="8" t="s">
        <v>13</v>
      </c>
      <c r="D13310" s="8" t="s">
        <v>14</v>
      </c>
      <c r="E13310" s="8" t="s">
        <v>14</v>
      </c>
      <c r="F13310" s="9">
        <f t="shared" si="810"/>
        <v>-1800000</v>
      </c>
      <c r="G13310" s="9">
        <v>-18</v>
      </c>
      <c r="H13310" s="10">
        <v>-1948752</v>
      </c>
      <c r="I13310" s="11">
        <f t="shared" si="811"/>
        <v>7038353918.0093164</v>
      </c>
      <c r="J13310" s="11">
        <f t="shared" si="812"/>
        <v>67492</v>
      </c>
      <c r="K13310" s="11">
        <f t="shared" si="813"/>
        <v>104284.26951356184</v>
      </c>
      <c r="L13310" s="12">
        <f t="shared" si="814"/>
        <v>71635.148755886825</v>
      </c>
      <c r="M13310" s="11">
        <f>COUNTIF(E$2:$E13310,E13310)</f>
        <v>2893</v>
      </c>
      <c r="O13310" t="str">
        <f t="shared" si="815"/>
        <v/>
      </c>
    </row>
    <row r="13311" spans="1:15" hidden="1">
      <c r="A13311" s="41" t="s">
        <v>120</v>
      </c>
      <c r="B13311" s="46">
        <v>45854</v>
      </c>
      <c r="C13311" s="8" t="s">
        <v>13</v>
      </c>
      <c r="D13311" s="8" t="s">
        <v>14</v>
      </c>
      <c r="E13311" s="8" t="s">
        <v>14</v>
      </c>
      <c r="F13311" s="9">
        <f t="shared" si="810"/>
        <v>-50800000</v>
      </c>
      <c r="G13311" s="9">
        <v>-508</v>
      </c>
      <c r="H13311" s="10">
        <v>-54998112</v>
      </c>
      <c r="I13311" s="11">
        <f t="shared" si="811"/>
        <v>6985377509.096427</v>
      </c>
      <c r="J13311" s="11">
        <f t="shared" si="812"/>
        <v>66984</v>
      </c>
      <c r="K13311" s="11">
        <f t="shared" si="813"/>
        <v>104284.26951356184</v>
      </c>
      <c r="L13311" s="12">
        <f t="shared" si="814"/>
        <v>2021703.0871105865</v>
      </c>
      <c r="M13311" s="11">
        <f>COUNTIF(E$2:$E13311,E13311)</f>
        <v>2894</v>
      </c>
      <c r="O13311" t="str">
        <f t="shared" si="815"/>
        <v/>
      </c>
    </row>
    <row r="13312" spans="1:15" hidden="1">
      <c r="A13312" s="41" t="s">
        <v>120</v>
      </c>
      <c r="B13312" s="46">
        <v>45854</v>
      </c>
      <c r="C13312" s="8" t="s">
        <v>13</v>
      </c>
      <c r="D13312" s="8" t="s">
        <v>14</v>
      </c>
      <c r="E13312" s="8" t="s">
        <v>14</v>
      </c>
      <c r="F13312" s="9">
        <f t="shared" si="810"/>
        <v>-97600000</v>
      </c>
      <c r="G13312" s="9">
        <v>-976</v>
      </c>
      <c r="H13312" s="10">
        <v>-105665664</v>
      </c>
      <c r="I13312" s="11">
        <f t="shared" si="811"/>
        <v>6883596062.0511904</v>
      </c>
      <c r="J13312" s="11">
        <f t="shared" si="812"/>
        <v>66008</v>
      </c>
      <c r="K13312" s="11">
        <f t="shared" si="813"/>
        <v>104284.26951356184</v>
      </c>
      <c r="L13312" s="12">
        <f t="shared" si="814"/>
        <v>3884216.954763636</v>
      </c>
      <c r="M13312" s="11">
        <f>COUNTIF(E$2:$E13312,E13312)</f>
        <v>2895</v>
      </c>
      <c r="O13312" t="str">
        <f t="shared" si="815"/>
        <v/>
      </c>
    </row>
    <row r="13313" spans="1:15" hidden="1">
      <c r="A13313" s="41" t="s">
        <v>120</v>
      </c>
      <c r="B13313" s="46">
        <v>45854</v>
      </c>
      <c r="C13313" s="8" t="s">
        <v>13</v>
      </c>
      <c r="D13313" s="8" t="s">
        <v>15</v>
      </c>
      <c r="E13313" s="8" t="s">
        <v>15</v>
      </c>
      <c r="F13313" s="9">
        <f t="shared" si="810"/>
        <v>900000</v>
      </c>
      <c r="G13313" s="9">
        <v>9</v>
      </c>
      <c r="H13313" s="10">
        <v>990576</v>
      </c>
      <c r="I13313" s="11">
        <f t="shared" si="811"/>
        <v>2137057088.1447833</v>
      </c>
      <c r="J13313" s="11">
        <f t="shared" si="812"/>
        <v>19561</v>
      </c>
      <c r="K13313" s="11">
        <f t="shared" si="813"/>
        <v>109250.91192397031</v>
      </c>
      <c r="L13313" s="12">
        <f t="shared" si="814"/>
        <v>0</v>
      </c>
      <c r="M13313" s="11">
        <f>COUNTIF(E$2:$E13313,E13313)</f>
        <v>3931</v>
      </c>
      <c r="O13313" t="str">
        <f t="shared" si="815"/>
        <v/>
      </c>
    </row>
    <row r="13314" spans="1:15" hidden="1">
      <c r="A13314" s="41" t="s">
        <v>120</v>
      </c>
      <c r="B13314" s="46">
        <v>45854</v>
      </c>
      <c r="C13314" s="8" t="s">
        <v>13</v>
      </c>
      <c r="D13314" s="8" t="s">
        <v>14</v>
      </c>
      <c r="E13314" s="8" t="s">
        <v>14</v>
      </c>
      <c r="F13314" s="9">
        <f t="shared" si="810"/>
        <v>-900000</v>
      </c>
      <c r="G13314" s="9">
        <v>-9</v>
      </c>
      <c r="H13314" s="10">
        <v>-974376</v>
      </c>
      <c r="I13314" s="11">
        <f t="shared" si="811"/>
        <v>6882657503.6255684</v>
      </c>
      <c r="J13314" s="11">
        <f t="shared" si="812"/>
        <v>65999</v>
      </c>
      <c r="K13314" s="11">
        <f t="shared" si="813"/>
        <v>104284.26951356184</v>
      </c>
      <c r="L13314" s="12">
        <f t="shared" si="814"/>
        <v>35817.574377943412</v>
      </c>
      <c r="M13314" s="11">
        <f>COUNTIF(E$2:$E13314,E13314)</f>
        <v>2896</v>
      </c>
      <c r="O13314" t="str">
        <f t="shared" si="815"/>
        <v/>
      </c>
    </row>
    <row r="13315" spans="1:15" hidden="1">
      <c r="A13315" s="41" t="s">
        <v>120</v>
      </c>
      <c r="B13315" s="46">
        <v>45854</v>
      </c>
      <c r="C13315" s="8" t="s">
        <v>13</v>
      </c>
      <c r="D13315" s="8" t="s">
        <v>14</v>
      </c>
      <c r="E13315" s="8" t="s">
        <v>14</v>
      </c>
      <c r="F13315" s="9">
        <f t="shared" si="810"/>
        <v>-53500000</v>
      </c>
      <c r="G13315" s="9">
        <v>-535</v>
      </c>
      <c r="H13315" s="10">
        <v>-57921240</v>
      </c>
      <c r="I13315" s="11">
        <f t="shared" si="811"/>
        <v>6826865419.435813</v>
      </c>
      <c r="J13315" s="11">
        <f t="shared" si="812"/>
        <v>65464</v>
      </c>
      <c r="K13315" s="11">
        <f t="shared" si="813"/>
        <v>104284.26951356184</v>
      </c>
      <c r="L13315" s="12">
        <f t="shared" si="814"/>
        <v>2129155.8102444112</v>
      </c>
      <c r="M13315" s="11">
        <f>COUNTIF(E$2:$E13315,E13315)</f>
        <v>2897</v>
      </c>
      <c r="O13315" t="str">
        <f t="shared" si="815"/>
        <v/>
      </c>
    </row>
    <row r="13316" spans="1:15" hidden="1">
      <c r="A13316" s="41" t="s">
        <v>120</v>
      </c>
      <c r="B13316" s="46">
        <v>45854</v>
      </c>
      <c r="C13316" s="8" t="s">
        <v>13</v>
      </c>
      <c r="D13316" s="8" t="s">
        <v>46</v>
      </c>
      <c r="E13316" s="8" t="s">
        <v>46</v>
      </c>
      <c r="F13316" s="9">
        <f t="shared" si="810"/>
        <v>900000</v>
      </c>
      <c r="G13316" s="9">
        <v>9</v>
      </c>
      <c r="H13316" s="10">
        <v>940617</v>
      </c>
      <c r="I13316" s="11">
        <f t="shared" si="811"/>
        <v>2506098860.212677</v>
      </c>
      <c r="J13316" s="11">
        <f t="shared" si="812"/>
        <v>23991</v>
      </c>
      <c r="K13316" s="11">
        <f t="shared" si="813"/>
        <v>104459.95832656734</v>
      </c>
      <c r="L13316" s="12">
        <f t="shared" si="814"/>
        <v>0</v>
      </c>
      <c r="M13316" s="11">
        <f>COUNTIF(E$2:$E13316,E13316)</f>
        <v>3871</v>
      </c>
      <c r="O13316" t="str">
        <f t="shared" si="815"/>
        <v/>
      </c>
    </row>
    <row r="13317" spans="1:15" hidden="1">
      <c r="A13317" s="41" t="s">
        <v>120</v>
      </c>
      <c r="B13317" s="46">
        <v>45854</v>
      </c>
      <c r="C13317" s="8" t="s">
        <v>13</v>
      </c>
      <c r="D13317" s="8" t="s">
        <v>14</v>
      </c>
      <c r="E13317" s="8" t="s">
        <v>14</v>
      </c>
      <c r="F13317" s="9">
        <f t="shared" si="810"/>
        <v>-92300000</v>
      </c>
      <c r="G13317" s="9">
        <v>-923</v>
      </c>
      <c r="H13317" s="10">
        <v>-99927672</v>
      </c>
      <c r="I13317" s="11">
        <f t="shared" si="811"/>
        <v>6730611038.6747952</v>
      </c>
      <c r="J13317" s="11">
        <f t="shared" si="812"/>
        <v>64541</v>
      </c>
      <c r="K13317" s="11">
        <f t="shared" si="813"/>
        <v>104284.26951356184</v>
      </c>
      <c r="L13317" s="12">
        <f t="shared" si="814"/>
        <v>3673291.2389824241</v>
      </c>
      <c r="M13317" s="11">
        <f>COUNTIF(E$2:$E13317,E13317)</f>
        <v>2898</v>
      </c>
      <c r="O13317" t="str">
        <f t="shared" si="815"/>
        <v/>
      </c>
    </row>
    <row r="13318" spans="1:15" hidden="1">
      <c r="A13318" s="41" t="s">
        <v>120</v>
      </c>
      <c r="B13318" s="46">
        <v>45854</v>
      </c>
      <c r="C13318" s="8" t="s">
        <v>13</v>
      </c>
      <c r="D13318" s="8" t="s">
        <v>14</v>
      </c>
      <c r="E13318" s="8" t="s">
        <v>14</v>
      </c>
      <c r="F13318" s="9">
        <f t="shared" si="810"/>
        <v>1800000</v>
      </c>
      <c r="G13318" s="9">
        <v>18</v>
      </c>
      <c r="H13318" s="10">
        <v>1947996</v>
      </c>
      <c r="I13318" s="11">
        <f t="shared" si="811"/>
        <v>6732559034.6747952</v>
      </c>
      <c r="J13318" s="11">
        <f t="shared" si="812"/>
        <v>64559</v>
      </c>
      <c r="K13318" s="11">
        <f t="shared" si="813"/>
        <v>104285.36741081484</v>
      </c>
      <c r="L13318" s="12">
        <f t="shared" si="814"/>
        <v>0</v>
      </c>
      <c r="M13318" s="11">
        <f>COUNTIF(E$2:$E13318,E13318)</f>
        <v>2899</v>
      </c>
      <c r="O13318" t="str">
        <f t="shared" si="815"/>
        <v/>
      </c>
    </row>
    <row r="13319" spans="1:15" hidden="1">
      <c r="A13319" s="41" t="s">
        <v>120</v>
      </c>
      <c r="B13319" s="46">
        <v>45854</v>
      </c>
      <c r="C13319" s="8" t="s">
        <v>13</v>
      </c>
      <c r="D13319" s="8" t="s">
        <v>46</v>
      </c>
      <c r="E13319" s="8" t="s">
        <v>46</v>
      </c>
      <c r="F13319" s="9">
        <f t="shared" si="810"/>
        <v>9300000</v>
      </c>
      <c r="G13319" s="9">
        <v>93</v>
      </c>
      <c r="H13319" s="10">
        <v>9758211</v>
      </c>
      <c r="I13319" s="11">
        <f t="shared" si="811"/>
        <v>2515857071.212677</v>
      </c>
      <c r="J13319" s="11">
        <f t="shared" si="812"/>
        <v>24084</v>
      </c>
      <c r="K13319" s="11">
        <f t="shared" si="813"/>
        <v>104461.76180089175</v>
      </c>
      <c r="L13319" s="12">
        <f t="shared" si="814"/>
        <v>0</v>
      </c>
      <c r="M13319" s="11">
        <f>COUNTIF(E$2:$E13319,E13319)</f>
        <v>3872</v>
      </c>
      <c r="O13319" t="str">
        <f t="shared" si="815"/>
        <v/>
      </c>
    </row>
    <row r="13320" spans="1:15" hidden="1">
      <c r="A13320" s="41" t="s">
        <v>120</v>
      </c>
      <c r="B13320" s="46">
        <v>45854</v>
      </c>
      <c r="C13320" s="8" t="s">
        <v>13</v>
      </c>
      <c r="D13320" s="8" t="s">
        <v>14</v>
      </c>
      <c r="E13320" s="8" t="s">
        <v>14</v>
      </c>
      <c r="F13320" s="9">
        <f t="shared" si="810"/>
        <v>-4600000</v>
      </c>
      <c r="G13320" s="9">
        <v>-46</v>
      </c>
      <c r="H13320" s="10">
        <v>-4980144</v>
      </c>
      <c r="I13320" s="11">
        <f t="shared" si="811"/>
        <v>6727761907.7738981</v>
      </c>
      <c r="J13320" s="11">
        <f t="shared" si="812"/>
        <v>64513</v>
      </c>
      <c r="K13320" s="11">
        <f t="shared" si="813"/>
        <v>104285.36741081484</v>
      </c>
      <c r="L13320" s="12">
        <f t="shared" si="814"/>
        <v>183017.09910251759</v>
      </c>
      <c r="M13320" s="11">
        <f>COUNTIF(E$2:$E13320,E13320)</f>
        <v>2900</v>
      </c>
      <c r="O13320" t="str">
        <f t="shared" si="815"/>
        <v/>
      </c>
    </row>
    <row r="13321" spans="1:15" hidden="1">
      <c r="A13321" s="41" t="s">
        <v>120</v>
      </c>
      <c r="B13321" s="46">
        <v>45854</v>
      </c>
      <c r="C13321" s="8" t="s">
        <v>13</v>
      </c>
      <c r="D13321" s="8" t="s">
        <v>14</v>
      </c>
      <c r="E13321" s="8" t="s">
        <v>14</v>
      </c>
      <c r="F13321" s="9">
        <f t="shared" si="810"/>
        <v>46400000</v>
      </c>
      <c r="G13321" s="9">
        <v>464</v>
      </c>
      <c r="H13321" s="10">
        <v>49960736</v>
      </c>
      <c r="I13321" s="11">
        <f t="shared" si="811"/>
        <v>6777722643.7738981</v>
      </c>
      <c r="J13321" s="11">
        <f t="shared" si="812"/>
        <v>64977</v>
      </c>
      <c r="K13321" s="11">
        <f t="shared" si="813"/>
        <v>104309.56559665571</v>
      </c>
      <c r="L13321" s="12">
        <f t="shared" si="814"/>
        <v>0</v>
      </c>
      <c r="M13321" s="11">
        <f>COUNTIF(E$2:$E13321,E13321)</f>
        <v>2901</v>
      </c>
      <c r="O13321" t="str">
        <f t="shared" si="815"/>
        <v/>
      </c>
    </row>
    <row r="13322" spans="1:15" hidden="1">
      <c r="A13322" s="41" t="s">
        <v>120</v>
      </c>
      <c r="B13322" s="46">
        <v>45854</v>
      </c>
      <c r="C13322" s="8" t="s">
        <v>13</v>
      </c>
      <c r="D13322" s="8" t="s">
        <v>14</v>
      </c>
      <c r="E13322" s="8" t="s">
        <v>14</v>
      </c>
      <c r="F13322" s="9">
        <f t="shared" si="810"/>
        <v>29700000</v>
      </c>
      <c r="G13322" s="9">
        <v>297</v>
      </c>
      <c r="H13322" s="10">
        <v>31979178</v>
      </c>
      <c r="I13322" s="11">
        <f t="shared" si="811"/>
        <v>6809701821.7738981</v>
      </c>
      <c r="J13322" s="11">
        <f t="shared" si="812"/>
        <v>65274</v>
      </c>
      <c r="K13322" s="11">
        <f t="shared" si="813"/>
        <v>104324.87394328367</v>
      </c>
      <c r="L13322" s="12">
        <f t="shared" si="814"/>
        <v>0</v>
      </c>
      <c r="M13322" s="11">
        <f>COUNTIF(E$2:$E13322,E13322)</f>
        <v>2902</v>
      </c>
      <c r="O13322" t="str">
        <f t="shared" si="815"/>
        <v/>
      </c>
    </row>
    <row r="13323" spans="1:15" hidden="1">
      <c r="A13323" s="41" t="s">
        <v>120</v>
      </c>
      <c r="B13323" s="46">
        <v>45854</v>
      </c>
      <c r="C13323" s="8" t="s">
        <v>13</v>
      </c>
      <c r="D13323" s="8" t="s">
        <v>14</v>
      </c>
      <c r="E13323" s="8" t="s">
        <v>14</v>
      </c>
      <c r="F13323" s="9">
        <f t="shared" si="810"/>
        <v>900000</v>
      </c>
      <c r="G13323" s="9">
        <v>9</v>
      </c>
      <c r="H13323" s="10">
        <v>969066</v>
      </c>
      <c r="I13323" s="11">
        <f t="shared" si="811"/>
        <v>6810670887.7738981</v>
      </c>
      <c r="J13323" s="11">
        <f t="shared" si="812"/>
        <v>65283</v>
      </c>
      <c r="K13323" s="11">
        <f t="shared" si="813"/>
        <v>104325.33565819429</v>
      </c>
      <c r="L13323" s="12">
        <f t="shared" si="814"/>
        <v>0</v>
      </c>
      <c r="M13323" s="11">
        <f>COUNTIF(E$2:$E13323,E13323)</f>
        <v>2903</v>
      </c>
      <c r="O13323" t="str">
        <f t="shared" si="815"/>
        <v/>
      </c>
    </row>
    <row r="13324" spans="1:15" hidden="1">
      <c r="A13324" s="41" t="s">
        <v>120</v>
      </c>
      <c r="B13324" s="46">
        <v>45854</v>
      </c>
      <c r="C13324" s="8" t="s">
        <v>13</v>
      </c>
      <c r="D13324" s="8" t="s">
        <v>14</v>
      </c>
      <c r="E13324" s="8" t="s">
        <v>14</v>
      </c>
      <c r="F13324" s="9">
        <f t="shared" si="810"/>
        <v>-46200000</v>
      </c>
      <c r="G13324" s="9">
        <v>-462</v>
      </c>
      <c r="H13324" s="10">
        <v>-50017968</v>
      </c>
      <c r="I13324" s="11">
        <f t="shared" si="811"/>
        <v>6762472582.6998119</v>
      </c>
      <c r="J13324" s="11">
        <f t="shared" si="812"/>
        <v>64821</v>
      </c>
      <c r="K13324" s="11">
        <f t="shared" si="813"/>
        <v>104325.33565819429</v>
      </c>
      <c r="L13324" s="12">
        <f t="shared" si="814"/>
        <v>1819662.9259142354</v>
      </c>
      <c r="M13324" s="11">
        <f>COUNTIF(E$2:$E13324,E13324)</f>
        <v>2904</v>
      </c>
      <c r="O13324" t="str">
        <f t="shared" si="815"/>
        <v/>
      </c>
    </row>
    <row r="13325" spans="1:15" hidden="1">
      <c r="A13325" s="41" t="s">
        <v>120</v>
      </c>
      <c r="B13325" s="46">
        <v>45854</v>
      </c>
      <c r="C13325" s="8" t="s">
        <v>13</v>
      </c>
      <c r="D13325" s="8" t="s">
        <v>14</v>
      </c>
      <c r="E13325" s="8" t="s">
        <v>14</v>
      </c>
      <c r="F13325" s="9">
        <f t="shared" si="810"/>
        <v>-46100000</v>
      </c>
      <c r="G13325" s="9">
        <v>-461</v>
      </c>
      <c r="H13325" s="10">
        <v>-49909704</v>
      </c>
      <c r="I13325" s="11">
        <f t="shared" si="811"/>
        <v>6714378602.9613848</v>
      </c>
      <c r="J13325" s="11">
        <f t="shared" si="812"/>
        <v>64360</v>
      </c>
      <c r="K13325" s="11">
        <f t="shared" si="813"/>
        <v>104325.33565819429</v>
      </c>
      <c r="L13325" s="12">
        <f t="shared" si="814"/>
        <v>1815724.261572428</v>
      </c>
      <c r="M13325" s="11">
        <f>COUNTIF(E$2:$E13325,E13325)</f>
        <v>2905</v>
      </c>
      <c r="O13325" t="str">
        <f t="shared" si="815"/>
        <v/>
      </c>
    </row>
    <row r="13326" spans="1:15" hidden="1">
      <c r="A13326" s="41" t="s">
        <v>120</v>
      </c>
      <c r="B13326" s="46">
        <v>45854</v>
      </c>
      <c r="C13326" s="8" t="s">
        <v>13</v>
      </c>
      <c r="D13326" s="8" t="s">
        <v>14</v>
      </c>
      <c r="E13326" s="8" t="s">
        <v>14</v>
      </c>
      <c r="F13326" s="9">
        <f t="shared" si="810"/>
        <v>-4600000</v>
      </c>
      <c r="G13326" s="9">
        <v>-46</v>
      </c>
      <c r="H13326" s="10">
        <v>-4980144</v>
      </c>
      <c r="I13326" s="11">
        <f t="shared" si="811"/>
        <v>6709579637.5211077</v>
      </c>
      <c r="J13326" s="11">
        <f t="shared" si="812"/>
        <v>64314</v>
      </c>
      <c r="K13326" s="11">
        <f t="shared" si="813"/>
        <v>104325.33565819429</v>
      </c>
      <c r="L13326" s="12">
        <f t="shared" si="814"/>
        <v>181178.55972306244</v>
      </c>
      <c r="M13326" s="11">
        <f>COUNTIF(E$2:$E13326,E13326)</f>
        <v>2906</v>
      </c>
      <c r="O13326" t="str">
        <f t="shared" si="815"/>
        <v/>
      </c>
    </row>
    <row r="13327" spans="1:15" hidden="1">
      <c r="A13327" s="41" t="s">
        <v>120</v>
      </c>
      <c r="B13327" s="46">
        <v>45854</v>
      </c>
      <c r="C13327" s="8" t="s">
        <v>13</v>
      </c>
      <c r="D13327" s="8" t="s">
        <v>14</v>
      </c>
      <c r="E13327" s="8" t="s">
        <v>14</v>
      </c>
      <c r="F13327" s="9">
        <f t="shared" si="810"/>
        <v>-2800000</v>
      </c>
      <c r="G13327" s="9">
        <v>-28</v>
      </c>
      <c r="H13327" s="10">
        <v>-3031392</v>
      </c>
      <c r="I13327" s="11">
        <f t="shared" si="811"/>
        <v>6706658528.1226778</v>
      </c>
      <c r="J13327" s="11">
        <f t="shared" si="812"/>
        <v>64286</v>
      </c>
      <c r="K13327" s="11">
        <f t="shared" si="813"/>
        <v>104325.33565819429</v>
      </c>
      <c r="L13327" s="12">
        <f t="shared" si="814"/>
        <v>110282.60157055967</v>
      </c>
      <c r="M13327" s="11">
        <f>COUNTIF(E$2:$E13327,E13327)</f>
        <v>2907</v>
      </c>
      <c r="O13327" t="str">
        <f t="shared" si="815"/>
        <v/>
      </c>
    </row>
    <row r="13328" spans="1:15" hidden="1">
      <c r="A13328" s="41" t="s">
        <v>120</v>
      </c>
      <c r="B13328" s="46">
        <v>45854</v>
      </c>
      <c r="C13328" s="8" t="s">
        <v>13</v>
      </c>
      <c r="D13328" s="8" t="s">
        <v>14</v>
      </c>
      <c r="E13328" s="8" t="s">
        <v>14</v>
      </c>
      <c r="F13328" s="9">
        <f t="shared" si="810"/>
        <v>-9200000</v>
      </c>
      <c r="G13328" s="9">
        <v>-92</v>
      </c>
      <c r="H13328" s="10">
        <v>-9960288</v>
      </c>
      <c r="I13328" s="11">
        <f t="shared" si="811"/>
        <v>6697060597.2421236</v>
      </c>
      <c r="J13328" s="11">
        <f t="shared" si="812"/>
        <v>64194</v>
      </c>
      <c r="K13328" s="11">
        <f t="shared" si="813"/>
        <v>104325.33565819429</v>
      </c>
      <c r="L13328" s="12">
        <f t="shared" si="814"/>
        <v>362357.11944612488</v>
      </c>
      <c r="M13328" s="11">
        <f>COUNTIF(E$2:$E13328,E13328)</f>
        <v>2908</v>
      </c>
      <c r="O13328" t="str">
        <f t="shared" si="815"/>
        <v/>
      </c>
    </row>
    <row r="13329" spans="1:15" hidden="1">
      <c r="A13329" s="41" t="s">
        <v>120</v>
      </c>
      <c r="B13329" s="46">
        <v>45854</v>
      </c>
      <c r="C13329" s="8" t="s">
        <v>13</v>
      </c>
      <c r="D13329" s="8" t="s">
        <v>14</v>
      </c>
      <c r="E13329" s="8" t="s">
        <v>14</v>
      </c>
      <c r="F13329" s="9">
        <f t="shared" si="810"/>
        <v>-900000</v>
      </c>
      <c r="G13329" s="9">
        <v>-9</v>
      </c>
      <c r="H13329" s="10">
        <v>-974376</v>
      </c>
      <c r="I13329" s="11">
        <f t="shared" si="811"/>
        <v>6696121669.2212</v>
      </c>
      <c r="J13329" s="11">
        <f t="shared" si="812"/>
        <v>64185</v>
      </c>
      <c r="K13329" s="11">
        <f t="shared" si="813"/>
        <v>104325.33565819429</v>
      </c>
      <c r="L13329" s="12">
        <f t="shared" si="814"/>
        <v>35447.979076251388</v>
      </c>
      <c r="M13329" s="11">
        <f>COUNTIF(E$2:$E13329,E13329)</f>
        <v>2909</v>
      </c>
      <c r="O13329" t="str">
        <f t="shared" si="815"/>
        <v/>
      </c>
    </row>
    <row r="13330" spans="1:15" hidden="1">
      <c r="A13330" s="41" t="s">
        <v>120</v>
      </c>
      <c r="B13330" s="46">
        <v>45854</v>
      </c>
      <c r="C13330" s="8" t="s">
        <v>13</v>
      </c>
      <c r="D13330" s="8" t="s">
        <v>14</v>
      </c>
      <c r="E13330" s="8" t="s">
        <v>14</v>
      </c>
      <c r="F13330" s="9">
        <f t="shared" si="810"/>
        <v>-650800000</v>
      </c>
      <c r="G13330" s="9">
        <v>-6508</v>
      </c>
      <c r="H13330" s="10">
        <v>-704582112</v>
      </c>
      <c r="I13330" s="11">
        <f t="shared" si="811"/>
        <v>6017172384.7576714</v>
      </c>
      <c r="J13330" s="11">
        <f t="shared" si="812"/>
        <v>57677</v>
      </c>
      <c r="K13330" s="11">
        <f t="shared" si="813"/>
        <v>104325.33565819429</v>
      </c>
      <c r="L13330" s="12">
        <f t="shared" si="814"/>
        <v>25632827.536471486</v>
      </c>
      <c r="M13330" s="11">
        <f>COUNTIF(E$2:$E13330,E13330)</f>
        <v>2910</v>
      </c>
      <c r="O13330" t="str">
        <f t="shared" si="815"/>
        <v/>
      </c>
    </row>
    <row r="13331" spans="1:15" hidden="1">
      <c r="A13331" s="41" t="s">
        <v>120</v>
      </c>
      <c r="B13331" s="46">
        <v>45854</v>
      </c>
      <c r="C13331" s="8" t="s">
        <v>13</v>
      </c>
      <c r="D13331" s="8" t="s">
        <v>14</v>
      </c>
      <c r="E13331" s="8" t="s">
        <v>14</v>
      </c>
      <c r="F13331" s="9">
        <f t="shared" si="810"/>
        <v>9200000</v>
      </c>
      <c r="G13331" s="9">
        <v>92</v>
      </c>
      <c r="H13331" s="10">
        <v>9934896</v>
      </c>
      <c r="I13331" s="11">
        <f t="shared" si="811"/>
        <v>6027107280.7576714</v>
      </c>
      <c r="J13331" s="11">
        <f t="shared" si="812"/>
        <v>57769</v>
      </c>
      <c r="K13331" s="11">
        <f t="shared" si="813"/>
        <v>104331.16863296356</v>
      </c>
      <c r="L13331" s="12">
        <f t="shared" si="814"/>
        <v>0</v>
      </c>
      <c r="M13331" s="11">
        <f>COUNTIF(E$2:$E13331,E13331)</f>
        <v>2911</v>
      </c>
      <c r="O13331" t="str">
        <f t="shared" si="815"/>
        <v/>
      </c>
    </row>
    <row r="13332" spans="1:15" hidden="1">
      <c r="A13332" s="41" t="s">
        <v>120</v>
      </c>
      <c r="B13332" s="46">
        <v>45854</v>
      </c>
      <c r="C13332" s="8" t="s">
        <v>13</v>
      </c>
      <c r="D13332" s="8" t="s">
        <v>14</v>
      </c>
      <c r="E13332" s="8" t="s">
        <v>14</v>
      </c>
      <c r="F13332" s="9">
        <f t="shared" si="810"/>
        <v>-900000</v>
      </c>
      <c r="G13332" s="9">
        <v>-9</v>
      </c>
      <c r="H13332" s="10">
        <v>-974376</v>
      </c>
      <c r="I13332" s="11">
        <f t="shared" si="811"/>
        <v>6026168300.239975</v>
      </c>
      <c r="J13332" s="11">
        <f t="shared" si="812"/>
        <v>57760</v>
      </c>
      <c r="K13332" s="11">
        <f t="shared" si="813"/>
        <v>104331.16863296356</v>
      </c>
      <c r="L13332" s="12">
        <f t="shared" si="814"/>
        <v>35395.482303327997</v>
      </c>
      <c r="M13332" s="11">
        <f>COUNTIF(E$2:$E13332,E13332)</f>
        <v>2912</v>
      </c>
      <c r="O13332" t="str">
        <f t="shared" si="815"/>
        <v/>
      </c>
    </row>
    <row r="13333" spans="1:15" hidden="1">
      <c r="A13333" s="41" t="s">
        <v>120</v>
      </c>
      <c r="B13333" s="46">
        <v>45854</v>
      </c>
      <c r="C13333" s="8" t="s">
        <v>13</v>
      </c>
      <c r="D13333" s="8" t="s">
        <v>14</v>
      </c>
      <c r="E13333" s="8" t="s">
        <v>14</v>
      </c>
      <c r="F13333" s="9">
        <f t="shared" si="810"/>
        <v>-900000</v>
      </c>
      <c r="G13333" s="9">
        <v>-9</v>
      </c>
      <c r="H13333" s="10">
        <v>-974376</v>
      </c>
      <c r="I13333" s="11">
        <f t="shared" si="811"/>
        <v>6025229319.7222786</v>
      </c>
      <c r="J13333" s="11">
        <f t="shared" si="812"/>
        <v>57751</v>
      </c>
      <c r="K13333" s="11">
        <f t="shared" si="813"/>
        <v>104331.16863296356</v>
      </c>
      <c r="L13333" s="12">
        <f t="shared" si="814"/>
        <v>35395.482303327997</v>
      </c>
      <c r="M13333" s="11">
        <f>COUNTIF(E$2:$E13333,E13333)</f>
        <v>2913</v>
      </c>
      <c r="O13333" t="str">
        <f t="shared" si="815"/>
        <v/>
      </c>
    </row>
    <row r="13334" spans="1:15" hidden="1">
      <c r="A13334" s="41" t="s">
        <v>120</v>
      </c>
      <c r="B13334" s="46">
        <v>45854</v>
      </c>
      <c r="C13334" s="8" t="s">
        <v>13</v>
      </c>
      <c r="D13334" s="8" t="s">
        <v>14</v>
      </c>
      <c r="E13334" s="8" t="s">
        <v>14</v>
      </c>
      <c r="F13334" s="9">
        <f t="shared" si="810"/>
        <v>-900000</v>
      </c>
      <c r="G13334" s="9">
        <v>-9</v>
      </c>
      <c r="H13334" s="10">
        <v>-974376</v>
      </c>
      <c r="I13334" s="11">
        <f t="shared" si="811"/>
        <v>6024290339.2045822</v>
      </c>
      <c r="J13334" s="11">
        <f t="shared" si="812"/>
        <v>57742</v>
      </c>
      <c r="K13334" s="11">
        <f t="shared" si="813"/>
        <v>104331.16863296356</v>
      </c>
      <c r="L13334" s="12">
        <f t="shared" si="814"/>
        <v>35395.482303327997</v>
      </c>
      <c r="M13334" s="11">
        <f>COUNTIF(E$2:$E13334,E13334)</f>
        <v>2914</v>
      </c>
      <c r="O13334" t="str">
        <f t="shared" si="815"/>
        <v/>
      </c>
    </row>
    <row r="13335" spans="1:15" hidden="1">
      <c r="A13335" s="41" t="s">
        <v>120</v>
      </c>
      <c r="B13335" s="46">
        <v>45854</v>
      </c>
      <c r="C13335" s="8" t="s">
        <v>13</v>
      </c>
      <c r="D13335" s="8" t="s">
        <v>14</v>
      </c>
      <c r="E13335" s="8" t="s">
        <v>14</v>
      </c>
      <c r="F13335" s="9">
        <f t="shared" si="810"/>
        <v>-36900000</v>
      </c>
      <c r="G13335" s="9">
        <v>-369</v>
      </c>
      <c r="H13335" s="10">
        <v>-39949416</v>
      </c>
      <c r="I13335" s="11">
        <f t="shared" si="811"/>
        <v>5985792137.9790182</v>
      </c>
      <c r="J13335" s="11">
        <f t="shared" si="812"/>
        <v>57373</v>
      </c>
      <c r="K13335" s="11">
        <f t="shared" si="813"/>
        <v>104331.16863296356</v>
      </c>
      <c r="L13335" s="12">
        <f t="shared" si="814"/>
        <v>1451214.7744364515</v>
      </c>
      <c r="M13335" s="11">
        <f>COUNTIF(E$2:$E13335,E13335)</f>
        <v>2915</v>
      </c>
      <c r="O13335" t="str">
        <f t="shared" si="815"/>
        <v/>
      </c>
    </row>
    <row r="13336" spans="1:15" hidden="1">
      <c r="A13336" s="41" t="s">
        <v>120</v>
      </c>
      <c r="B13336" s="46">
        <v>45854</v>
      </c>
      <c r="C13336" s="8" t="s">
        <v>13</v>
      </c>
      <c r="D13336" s="8" t="s">
        <v>14</v>
      </c>
      <c r="E13336" s="8" t="s">
        <v>14</v>
      </c>
      <c r="F13336" s="9">
        <f t="shared" si="810"/>
        <v>-12000000</v>
      </c>
      <c r="G13336" s="9">
        <v>-120</v>
      </c>
      <c r="H13336" s="10">
        <v>-12991680</v>
      </c>
      <c r="I13336" s="11">
        <f t="shared" si="811"/>
        <v>5973272397.743063</v>
      </c>
      <c r="J13336" s="11">
        <f t="shared" si="812"/>
        <v>57253</v>
      </c>
      <c r="K13336" s="11">
        <f t="shared" si="813"/>
        <v>104331.16863296356</v>
      </c>
      <c r="L13336" s="12">
        <f t="shared" si="814"/>
        <v>471939.76404437423</v>
      </c>
      <c r="M13336" s="11">
        <f>COUNTIF(E$2:$E13336,E13336)</f>
        <v>2916</v>
      </c>
      <c r="O13336" t="str">
        <f t="shared" si="815"/>
        <v/>
      </c>
    </row>
    <row r="13337" spans="1:15" hidden="1">
      <c r="A13337" s="41" t="s">
        <v>120</v>
      </c>
      <c r="B13337" s="46">
        <v>45854</v>
      </c>
      <c r="C13337" s="8" t="s">
        <v>13</v>
      </c>
      <c r="D13337" s="8" t="s">
        <v>14</v>
      </c>
      <c r="E13337" s="8" t="s">
        <v>14</v>
      </c>
      <c r="F13337" s="9">
        <f t="shared" si="810"/>
        <v>-900000</v>
      </c>
      <c r="G13337" s="9">
        <v>-9</v>
      </c>
      <c r="H13337" s="10">
        <v>-974376</v>
      </c>
      <c r="I13337" s="11">
        <f t="shared" si="811"/>
        <v>5972333417.2253666</v>
      </c>
      <c r="J13337" s="11">
        <f t="shared" si="812"/>
        <v>57244</v>
      </c>
      <c r="K13337" s="11">
        <f t="shared" si="813"/>
        <v>104331.16863296356</v>
      </c>
      <c r="L13337" s="12">
        <f t="shared" si="814"/>
        <v>35395.482303327997</v>
      </c>
      <c r="M13337" s="11">
        <f>COUNTIF(E$2:$E13337,E13337)</f>
        <v>2917</v>
      </c>
      <c r="O13337" t="str">
        <f t="shared" si="815"/>
        <v/>
      </c>
    </row>
    <row r="13338" spans="1:15" hidden="1">
      <c r="A13338" s="41" t="s">
        <v>120</v>
      </c>
      <c r="B13338" s="46">
        <v>45854</v>
      </c>
      <c r="C13338" s="8" t="s">
        <v>13</v>
      </c>
      <c r="D13338" s="8" t="s">
        <v>14</v>
      </c>
      <c r="E13338" s="8" t="s">
        <v>14</v>
      </c>
      <c r="F13338" s="9">
        <f t="shared" si="810"/>
        <v>-13200000</v>
      </c>
      <c r="G13338" s="9">
        <v>-132</v>
      </c>
      <c r="H13338" s="10">
        <v>-14290848</v>
      </c>
      <c r="I13338" s="11">
        <f t="shared" si="811"/>
        <v>5958561702.9658155</v>
      </c>
      <c r="J13338" s="11">
        <f t="shared" si="812"/>
        <v>57112</v>
      </c>
      <c r="K13338" s="11">
        <f t="shared" si="813"/>
        <v>104331.16863296356</v>
      </c>
      <c r="L13338" s="12">
        <f t="shared" si="814"/>
        <v>519133.74044881016</v>
      </c>
      <c r="M13338" s="11">
        <f>COUNTIF(E$2:$E13338,E13338)</f>
        <v>2918</v>
      </c>
      <c r="O13338" t="str">
        <f t="shared" si="815"/>
        <v/>
      </c>
    </row>
    <row r="13339" spans="1:15" hidden="1">
      <c r="A13339" s="41" t="s">
        <v>120</v>
      </c>
      <c r="B13339" s="46">
        <v>45854</v>
      </c>
      <c r="C13339" s="8" t="s">
        <v>13</v>
      </c>
      <c r="D13339" s="8" t="s">
        <v>14</v>
      </c>
      <c r="E13339" s="8" t="s">
        <v>14</v>
      </c>
      <c r="F13339" s="9">
        <f t="shared" si="810"/>
        <v>-92300000</v>
      </c>
      <c r="G13339" s="9">
        <v>-923</v>
      </c>
      <c r="H13339" s="10">
        <v>-99927672</v>
      </c>
      <c r="I13339" s="11">
        <f t="shared" si="811"/>
        <v>5862264034.3175898</v>
      </c>
      <c r="J13339" s="11">
        <f t="shared" si="812"/>
        <v>56189</v>
      </c>
      <c r="K13339" s="11">
        <f t="shared" si="813"/>
        <v>104331.16863296356</v>
      </c>
      <c r="L13339" s="12">
        <f t="shared" si="814"/>
        <v>3630003.3517746329</v>
      </c>
      <c r="M13339" s="11">
        <f>COUNTIF(E$2:$E13339,E13339)</f>
        <v>2919</v>
      </c>
      <c r="O13339" t="str">
        <f t="shared" si="815"/>
        <v/>
      </c>
    </row>
    <row r="13340" spans="1:15" hidden="1">
      <c r="A13340" s="41" t="s">
        <v>120</v>
      </c>
      <c r="B13340" s="46">
        <v>45854</v>
      </c>
      <c r="C13340" s="8" t="s">
        <v>13</v>
      </c>
      <c r="D13340" s="8" t="s">
        <v>14</v>
      </c>
      <c r="E13340" s="8" t="s">
        <v>14</v>
      </c>
      <c r="F13340" s="9">
        <f t="shared" si="810"/>
        <v>-1900000</v>
      </c>
      <c r="G13340" s="9">
        <v>-19</v>
      </c>
      <c r="H13340" s="10">
        <v>-2057016</v>
      </c>
      <c r="I13340" s="11">
        <f t="shared" si="811"/>
        <v>5860281742.1135635</v>
      </c>
      <c r="J13340" s="11">
        <f t="shared" si="812"/>
        <v>56170</v>
      </c>
      <c r="K13340" s="11">
        <f t="shared" si="813"/>
        <v>104331.16863296356</v>
      </c>
      <c r="L13340" s="12">
        <f t="shared" si="814"/>
        <v>74723.795973692555</v>
      </c>
      <c r="M13340" s="11">
        <f>COUNTIF(E$2:$E13340,E13340)</f>
        <v>2920</v>
      </c>
      <c r="O13340" t="str">
        <f t="shared" si="815"/>
        <v/>
      </c>
    </row>
    <row r="13341" spans="1:15" hidden="1">
      <c r="A13341" s="41" t="s">
        <v>120</v>
      </c>
      <c r="B13341" s="46">
        <v>45854</v>
      </c>
      <c r="C13341" s="8" t="s">
        <v>13</v>
      </c>
      <c r="D13341" s="8" t="s">
        <v>14</v>
      </c>
      <c r="E13341" s="8" t="s">
        <v>14</v>
      </c>
      <c r="F13341" s="9">
        <f t="shared" si="810"/>
        <v>-4600000</v>
      </c>
      <c r="G13341" s="9">
        <v>-46</v>
      </c>
      <c r="H13341" s="10">
        <v>-4980144</v>
      </c>
      <c r="I13341" s="11">
        <f t="shared" si="811"/>
        <v>5855482508.3564472</v>
      </c>
      <c r="J13341" s="11">
        <f t="shared" si="812"/>
        <v>56124</v>
      </c>
      <c r="K13341" s="11">
        <f t="shared" si="813"/>
        <v>104331.16863296356</v>
      </c>
      <c r="L13341" s="12">
        <f t="shared" si="814"/>
        <v>180910.24288367666</v>
      </c>
      <c r="M13341" s="11">
        <f>COUNTIF(E$2:$E13341,E13341)</f>
        <v>2921</v>
      </c>
      <c r="O13341" t="str">
        <f t="shared" si="815"/>
        <v/>
      </c>
    </row>
    <row r="13342" spans="1:15" hidden="1">
      <c r="A13342" s="41" t="s">
        <v>120</v>
      </c>
      <c r="B13342" s="46">
        <v>45854</v>
      </c>
      <c r="C13342" s="8" t="s">
        <v>13</v>
      </c>
      <c r="D13342" s="8" t="s">
        <v>46</v>
      </c>
      <c r="E13342" s="8" t="s">
        <v>46</v>
      </c>
      <c r="F13342" s="9">
        <f t="shared" si="810"/>
        <v>900000</v>
      </c>
      <c r="G13342" s="9">
        <v>9</v>
      </c>
      <c r="H13342" s="10">
        <v>933498</v>
      </c>
      <c r="I13342" s="11">
        <f t="shared" si="811"/>
        <v>2516790569.212677</v>
      </c>
      <c r="J13342" s="11">
        <f t="shared" si="812"/>
        <v>24093</v>
      </c>
      <c r="K13342" s="11">
        <f t="shared" si="813"/>
        <v>104461.48546103337</v>
      </c>
      <c r="L13342" s="12">
        <f t="shared" si="814"/>
        <v>0</v>
      </c>
      <c r="M13342" s="11">
        <f>COUNTIF(E$2:$E13342,E13342)</f>
        <v>3873</v>
      </c>
      <c r="O13342" t="str">
        <f t="shared" si="815"/>
        <v/>
      </c>
    </row>
    <row r="13343" spans="1:15" hidden="1">
      <c r="A13343" s="41" t="s">
        <v>120</v>
      </c>
      <c r="B13343" s="46">
        <v>45854</v>
      </c>
      <c r="C13343" s="8" t="s">
        <v>13</v>
      </c>
      <c r="D13343" s="8" t="s">
        <v>14</v>
      </c>
      <c r="E13343" s="8" t="s">
        <v>14</v>
      </c>
      <c r="F13343" s="9">
        <f t="shared" si="810"/>
        <v>-8900000</v>
      </c>
      <c r="G13343" s="9">
        <v>-89</v>
      </c>
      <c r="H13343" s="10">
        <v>-9635496</v>
      </c>
      <c r="I13343" s="11">
        <f t="shared" si="811"/>
        <v>5846197034.3481131</v>
      </c>
      <c r="J13343" s="11">
        <f t="shared" si="812"/>
        <v>56035</v>
      </c>
      <c r="K13343" s="11">
        <f t="shared" si="813"/>
        <v>104331.16863296356</v>
      </c>
      <c r="L13343" s="12">
        <f t="shared" si="814"/>
        <v>350021.99166624434</v>
      </c>
      <c r="M13343" s="11">
        <f>COUNTIF(E$2:$E13343,E13343)</f>
        <v>2922</v>
      </c>
      <c r="O13343" t="str">
        <f t="shared" si="815"/>
        <v/>
      </c>
    </row>
    <row r="13344" spans="1:15" hidden="1">
      <c r="A13344" s="41" t="s">
        <v>120</v>
      </c>
      <c r="B13344" s="46">
        <v>45854</v>
      </c>
      <c r="C13344" s="8" t="s">
        <v>13</v>
      </c>
      <c r="D13344" s="8" t="s">
        <v>14</v>
      </c>
      <c r="E13344" s="8" t="s">
        <v>14</v>
      </c>
      <c r="F13344" s="9">
        <f t="shared" si="810"/>
        <v>-9200000</v>
      </c>
      <c r="G13344" s="9">
        <v>-92</v>
      </c>
      <c r="H13344" s="10">
        <v>-9960288</v>
      </c>
      <c r="I13344" s="11">
        <f t="shared" si="811"/>
        <v>5836598566.8338804</v>
      </c>
      <c r="J13344" s="11">
        <f t="shared" si="812"/>
        <v>55943</v>
      </c>
      <c r="K13344" s="11">
        <f t="shared" si="813"/>
        <v>104331.16863296356</v>
      </c>
      <c r="L13344" s="12">
        <f t="shared" si="814"/>
        <v>361820.48576735333</v>
      </c>
      <c r="M13344" s="11">
        <f>COUNTIF(E$2:$E13344,E13344)</f>
        <v>2923</v>
      </c>
      <c r="O13344" t="str">
        <f t="shared" si="815"/>
        <v/>
      </c>
    </row>
    <row r="13345" spans="1:15" hidden="1">
      <c r="A13345" s="41" t="s">
        <v>120</v>
      </c>
      <c r="B13345" s="46">
        <v>45854</v>
      </c>
      <c r="C13345" s="8" t="s">
        <v>13</v>
      </c>
      <c r="D13345" s="8" t="s">
        <v>14</v>
      </c>
      <c r="E13345" s="8" t="s">
        <v>14</v>
      </c>
      <c r="F13345" s="9">
        <f t="shared" si="810"/>
        <v>800000000</v>
      </c>
      <c r="G13345" s="9">
        <v>8000</v>
      </c>
      <c r="H13345" s="10">
        <v>874440000</v>
      </c>
      <c r="I13345" s="11">
        <f t="shared" si="811"/>
        <v>6711038566.8338804</v>
      </c>
      <c r="J13345" s="11">
        <f t="shared" si="812"/>
        <v>63943</v>
      </c>
      <c r="K13345" s="11">
        <f t="shared" si="813"/>
        <v>104953.45177476628</v>
      </c>
      <c r="L13345" s="12">
        <f t="shared" si="814"/>
        <v>0</v>
      </c>
      <c r="M13345" s="11">
        <f>COUNTIF(E$2:$E13345,E13345)</f>
        <v>2924</v>
      </c>
      <c r="O13345" t="str">
        <f t="shared" si="815"/>
        <v/>
      </c>
    </row>
    <row r="13346" spans="1:15" hidden="1">
      <c r="A13346" s="41" t="s">
        <v>120</v>
      </c>
      <c r="B13346" s="46">
        <v>45854</v>
      </c>
      <c r="C13346" s="8" t="s">
        <v>13</v>
      </c>
      <c r="D13346" s="8" t="s">
        <v>14</v>
      </c>
      <c r="E13346" s="8" t="s">
        <v>14</v>
      </c>
      <c r="F13346" s="9">
        <f t="shared" si="810"/>
        <v>820000000</v>
      </c>
      <c r="G13346" s="9">
        <v>8200</v>
      </c>
      <c r="H13346" s="10">
        <v>896301000</v>
      </c>
      <c r="I13346" s="11">
        <f t="shared" si="811"/>
        <v>7607339566.8338804</v>
      </c>
      <c r="J13346" s="11">
        <f t="shared" si="812"/>
        <v>72143</v>
      </c>
      <c r="K13346" s="11">
        <f t="shared" si="813"/>
        <v>105448.06241539554</v>
      </c>
      <c r="L13346" s="12">
        <f t="shared" si="814"/>
        <v>0</v>
      </c>
      <c r="M13346" s="11">
        <f>COUNTIF(E$2:$E13346,E13346)</f>
        <v>2925</v>
      </c>
      <c r="O13346" t="str">
        <f t="shared" si="815"/>
        <v/>
      </c>
    </row>
    <row r="13347" spans="1:15" hidden="1">
      <c r="A13347" s="41" t="s">
        <v>120</v>
      </c>
      <c r="B13347" s="46">
        <v>45854</v>
      </c>
      <c r="C13347" s="8" t="s">
        <v>13</v>
      </c>
      <c r="D13347" s="8" t="s">
        <v>14</v>
      </c>
      <c r="E13347" s="8" t="s">
        <v>14</v>
      </c>
      <c r="F13347" s="9">
        <f t="shared" si="810"/>
        <v>-900000</v>
      </c>
      <c r="G13347" s="9">
        <v>-9</v>
      </c>
      <c r="H13347" s="10">
        <v>-974376</v>
      </c>
      <c r="I13347" s="11">
        <f t="shared" si="811"/>
        <v>7606390534.2721415</v>
      </c>
      <c r="J13347" s="11">
        <f t="shared" si="812"/>
        <v>72134</v>
      </c>
      <c r="K13347" s="11">
        <f t="shared" si="813"/>
        <v>105448.06241539554</v>
      </c>
      <c r="L13347" s="12">
        <f t="shared" si="814"/>
        <v>25343.43826144014</v>
      </c>
      <c r="M13347" s="11">
        <f>COUNTIF(E$2:$E13347,E13347)</f>
        <v>2926</v>
      </c>
      <c r="O13347" t="str">
        <f t="shared" si="815"/>
        <v/>
      </c>
    </row>
    <row r="13348" spans="1:15" hidden="1">
      <c r="A13348" s="41" t="s">
        <v>120</v>
      </c>
      <c r="B13348" s="46">
        <v>45854</v>
      </c>
      <c r="C13348" s="8" t="s">
        <v>13</v>
      </c>
      <c r="D13348" s="8" t="s">
        <v>14</v>
      </c>
      <c r="E13348" s="8" t="s">
        <v>14</v>
      </c>
      <c r="F13348" s="9">
        <f t="shared" si="810"/>
        <v>-900000</v>
      </c>
      <c r="G13348" s="9">
        <v>-9</v>
      </c>
      <c r="H13348" s="10">
        <v>-974376</v>
      </c>
      <c r="I13348" s="11">
        <f t="shared" si="811"/>
        <v>7605441501.7104025</v>
      </c>
      <c r="J13348" s="11">
        <f t="shared" si="812"/>
        <v>72125</v>
      </c>
      <c r="K13348" s="11">
        <f t="shared" si="813"/>
        <v>105448.06241539554</v>
      </c>
      <c r="L13348" s="12">
        <f t="shared" si="814"/>
        <v>25343.43826144014</v>
      </c>
      <c r="M13348" s="11">
        <f>COUNTIF(E$2:$E13348,E13348)</f>
        <v>2927</v>
      </c>
      <c r="O13348" t="str">
        <f t="shared" si="815"/>
        <v/>
      </c>
    </row>
    <row r="13349" spans="1:15" hidden="1">
      <c r="A13349" s="41" t="s">
        <v>120</v>
      </c>
      <c r="B13349" s="46">
        <v>45854</v>
      </c>
      <c r="C13349" s="8" t="s">
        <v>13</v>
      </c>
      <c r="D13349" s="8" t="s">
        <v>14</v>
      </c>
      <c r="E13349" s="8" t="s">
        <v>14</v>
      </c>
      <c r="F13349" s="9">
        <f t="shared" si="810"/>
        <v>-1100000</v>
      </c>
      <c r="G13349" s="9">
        <v>-11</v>
      </c>
      <c r="H13349" s="10">
        <v>-1190904</v>
      </c>
      <c r="I13349" s="11">
        <f t="shared" si="811"/>
        <v>7604281573.0238333</v>
      </c>
      <c r="J13349" s="11">
        <f t="shared" si="812"/>
        <v>72114</v>
      </c>
      <c r="K13349" s="11">
        <f t="shared" si="813"/>
        <v>105448.06241539554</v>
      </c>
      <c r="L13349" s="12">
        <f t="shared" si="814"/>
        <v>30975.313430648996</v>
      </c>
      <c r="M13349" s="11">
        <f>COUNTIF(E$2:$E13349,E13349)</f>
        <v>2928</v>
      </c>
      <c r="O13349" t="str">
        <f t="shared" si="815"/>
        <v/>
      </c>
    </row>
    <row r="13350" spans="1:15" hidden="1">
      <c r="A13350" s="41" t="s">
        <v>120</v>
      </c>
      <c r="B13350" s="46">
        <v>45854</v>
      </c>
      <c r="C13350" s="8" t="s">
        <v>13</v>
      </c>
      <c r="D13350" s="8" t="s">
        <v>14</v>
      </c>
      <c r="E13350" s="8" t="s">
        <v>14</v>
      </c>
      <c r="F13350" s="9">
        <f t="shared" si="810"/>
        <v>-9200000</v>
      </c>
      <c r="G13350" s="9">
        <v>-92</v>
      </c>
      <c r="H13350" s="10">
        <v>-9960288</v>
      </c>
      <c r="I13350" s="11">
        <f t="shared" si="811"/>
        <v>7594580351.2816172</v>
      </c>
      <c r="J13350" s="11">
        <f t="shared" si="812"/>
        <v>72022</v>
      </c>
      <c r="K13350" s="11">
        <f t="shared" si="813"/>
        <v>105448.06241539554</v>
      </c>
      <c r="L13350" s="12">
        <f t="shared" si="814"/>
        <v>259066.25778361037</v>
      </c>
      <c r="M13350" s="11">
        <f>COUNTIF(E$2:$E13350,E13350)</f>
        <v>2929</v>
      </c>
      <c r="O13350" t="str">
        <f t="shared" si="815"/>
        <v/>
      </c>
    </row>
    <row r="13351" spans="1:15" hidden="1">
      <c r="A13351" s="41" t="s">
        <v>120</v>
      </c>
      <c r="B13351" s="46">
        <v>45854</v>
      </c>
      <c r="C13351" s="8" t="s">
        <v>13</v>
      </c>
      <c r="D13351" s="8" t="s">
        <v>46</v>
      </c>
      <c r="E13351" s="8" t="s">
        <v>46</v>
      </c>
      <c r="F13351" s="9">
        <f t="shared" si="810"/>
        <v>13600000</v>
      </c>
      <c r="G13351" s="9">
        <v>136</v>
      </c>
      <c r="H13351" s="10">
        <v>14267760</v>
      </c>
      <c r="I13351" s="11">
        <f t="shared" si="811"/>
        <v>2531058329.212677</v>
      </c>
      <c r="J13351" s="11">
        <f t="shared" si="812"/>
        <v>24229</v>
      </c>
      <c r="K13351" s="11">
        <f t="shared" si="813"/>
        <v>104464.00302169619</v>
      </c>
      <c r="L13351" s="12">
        <f t="shared" si="814"/>
        <v>0</v>
      </c>
      <c r="M13351" s="11">
        <f>COUNTIF(E$2:$E13351,E13351)</f>
        <v>3874</v>
      </c>
      <c r="O13351" t="str">
        <f t="shared" si="815"/>
        <v/>
      </c>
    </row>
    <row r="13352" spans="1:15" hidden="1">
      <c r="A13352" s="41" t="s">
        <v>120</v>
      </c>
      <c r="B13352" s="46">
        <v>45854</v>
      </c>
      <c r="C13352" s="8" t="s">
        <v>13</v>
      </c>
      <c r="D13352" s="8" t="s">
        <v>46</v>
      </c>
      <c r="E13352" s="8" t="s">
        <v>46</v>
      </c>
      <c r="F13352" s="9">
        <f t="shared" si="810"/>
        <v>9000000</v>
      </c>
      <c r="G13352" s="9">
        <v>90</v>
      </c>
      <c r="H13352" s="10">
        <v>9440550</v>
      </c>
      <c r="I13352" s="11">
        <f t="shared" si="811"/>
        <v>2540498879.212677</v>
      </c>
      <c r="J13352" s="11">
        <f t="shared" si="812"/>
        <v>24319</v>
      </c>
      <c r="K13352" s="11">
        <f t="shared" si="813"/>
        <v>104465.59805965199</v>
      </c>
      <c r="L13352" s="12">
        <f t="shared" si="814"/>
        <v>0</v>
      </c>
      <c r="M13352" s="11">
        <f>COUNTIF(E$2:$E13352,E13352)</f>
        <v>3875</v>
      </c>
      <c r="O13352" t="str">
        <f t="shared" si="815"/>
        <v/>
      </c>
    </row>
    <row r="13353" spans="1:15" hidden="1">
      <c r="A13353" s="41" t="s">
        <v>120</v>
      </c>
      <c r="B13353" s="46">
        <v>45854</v>
      </c>
      <c r="C13353" s="8" t="s">
        <v>13</v>
      </c>
      <c r="D13353" s="8" t="s">
        <v>14</v>
      </c>
      <c r="E13353" s="8" t="s">
        <v>14</v>
      </c>
      <c r="F13353" s="9">
        <f t="shared" si="810"/>
        <v>-132200000</v>
      </c>
      <c r="G13353" s="9">
        <v>-1322</v>
      </c>
      <c r="H13353" s="10">
        <v>-143125008</v>
      </c>
      <c r="I13353" s="11">
        <f t="shared" si="811"/>
        <v>7455178012.7684641</v>
      </c>
      <c r="J13353" s="11">
        <f t="shared" si="812"/>
        <v>70700</v>
      </c>
      <c r="K13353" s="11">
        <f t="shared" si="813"/>
        <v>105448.06241539554</v>
      </c>
      <c r="L13353" s="12">
        <f t="shared" si="814"/>
        <v>3722669.4868471026</v>
      </c>
      <c r="M13353" s="11">
        <f>COUNTIF(E$2:$E13353,E13353)</f>
        <v>2930</v>
      </c>
      <c r="O13353" t="str">
        <f t="shared" si="815"/>
        <v/>
      </c>
    </row>
    <row r="13354" spans="1:15" hidden="1">
      <c r="A13354" s="41" t="s">
        <v>120</v>
      </c>
      <c r="B13354" s="46">
        <v>45854</v>
      </c>
      <c r="C13354" s="8" t="s">
        <v>13</v>
      </c>
      <c r="D13354" s="8" t="s">
        <v>46</v>
      </c>
      <c r="E13354" s="8" t="s">
        <v>46</v>
      </c>
      <c r="F13354" s="9">
        <f t="shared" si="810"/>
        <v>3700000</v>
      </c>
      <c r="G13354" s="9">
        <v>37</v>
      </c>
      <c r="H13354" s="10">
        <v>3881115</v>
      </c>
      <c r="I13354" s="11">
        <f t="shared" si="811"/>
        <v>2544379994.212677</v>
      </c>
      <c r="J13354" s="11">
        <f t="shared" si="812"/>
        <v>24356</v>
      </c>
      <c r="K13354" s="11">
        <f t="shared" si="813"/>
        <v>104466.25037825083</v>
      </c>
      <c r="L13354" s="12">
        <f t="shared" si="814"/>
        <v>0</v>
      </c>
      <c r="M13354" s="11">
        <f>COUNTIF(E$2:$E13354,E13354)</f>
        <v>3876</v>
      </c>
      <c r="O13354" t="str">
        <f t="shared" si="815"/>
        <v/>
      </c>
    </row>
    <row r="13355" spans="1:15" hidden="1">
      <c r="A13355" s="41" t="s">
        <v>120</v>
      </c>
      <c r="B13355" s="46">
        <v>45854</v>
      </c>
      <c r="C13355" s="8" t="s">
        <v>13</v>
      </c>
      <c r="D13355" s="8" t="s">
        <v>14</v>
      </c>
      <c r="E13355" s="8" t="s">
        <v>14</v>
      </c>
      <c r="F13355" s="9">
        <f t="shared" ref="F13355:F13418" si="816">100000*G13355</f>
        <v>-1800000</v>
      </c>
      <c r="G13355" s="9">
        <v>-18</v>
      </c>
      <c r="H13355" s="10">
        <v>-1948752</v>
      </c>
      <c r="I13355" s="11">
        <f t="shared" ref="I13355:I13418" si="817">IF(H13355&gt;=0,IF(M13355=1,H13355,SUMIFS(I:I,E:E,E13355,M:M,M13355-1)+H13355),SUMIFS(I:I,E:E,E13355,M:M,M13355-1)+K13355*G13355)</f>
        <v>7453279947.6449871</v>
      </c>
      <c r="J13355" s="11">
        <f t="shared" ref="J13355:J13418" si="818">IF(M13355=1,G13355,SUMIFS($J:$J,$E:$E,E13355,$M:$M,M13355-1)+G13355)</f>
        <v>70682</v>
      </c>
      <c r="K13355" s="11">
        <f t="shared" ref="K13355:K13418" si="819">IF(H13355&gt;=0,I13355/J13355,SUMIFS($K:$K,$E:$E,E13355,$M:$M,M13355-1))</f>
        <v>105448.06241539554</v>
      </c>
      <c r="L13355" s="12">
        <f t="shared" si="814"/>
        <v>50686.87652288028</v>
      </c>
      <c r="M13355" s="11">
        <f>COUNTIF(E$2:$E13355,E13355)</f>
        <v>2931</v>
      </c>
      <c r="O13355" t="str">
        <f t="shared" si="815"/>
        <v/>
      </c>
    </row>
    <row r="13356" spans="1:15" hidden="1">
      <c r="A13356" s="41" t="s">
        <v>120</v>
      </c>
      <c r="B13356" s="46">
        <v>45854</v>
      </c>
      <c r="C13356" s="8" t="s">
        <v>13</v>
      </c>
      <c r="D13356" s="8" t="s">
        <v>14</v>
      </c>
      <c r="E13356" s="8" t="s">
        <v>14</v>
      </c>
      <c r="F13356" s="9">
        <f t="shared" si="816"/>
        <v>-9200000</v>
      </c>
      <c r="G13356" s="9">
        <v>-92</v>
      </c>
      <c r="H13356" s="10">
        <v>-9960288</v>
      </c>
      <c r="I13356" s="11">
        <f t="shared" si="817"/>
        <v>7443578725.902771</v>
      </c>
      <c r="J13356" s="11">
        <f t="shared" si="818"/>
        <v>70590</v>
      </c>
      <c r="K13356" s="11">
        <f t="shared" si="819"/>
        <v>105448.06241539554</v>
      </c>
      <c r="L13356" s="12">
        <f t="shared" si="814"/>
        <v>259066.25778361037</v>
      </c>
      <c r="M13356" s="11">
        <f>COUNTIF(E$2:$E13356,E13356)</f>
        <v>2932</v>
      </c>
      <c r="O13356" t="str">
        <f t="shared" si="815"/>
        <v/>
      </c>
    </row>
    <row r="13357" spans="1:15" hidden="1">
      <c r="A13357" s="41" t="s">
        <v>120</v>
      </c>
      <c r="B13357" s="46">
        <v>45854</v>
      </c>
      <c r="C13357" s="8" t="s">
        <v>13</v>
      </c>
      <c r="D13357" s="8" t="s">
        <v>14</v>
      </c>
      <c r="E13357" s="8" t="s">
        <v>14</v>
      </c>
      <c r="F13357" s="9">
        <f t="shared" si="816"/>
        <v>-1800000</v>
      </c>
      <c r="G13357" s="9">
        <v>-18</v>
      </c>
      <c r="H13357" s="10">
        <v>-1948752</v>
      </c>
      <c r="I13357" s="11">
        <f t="shared" si="817"/>
        <v>7441680660.779294</v>
      </c>
      <c r="J13357" s="11">
        <f t="shared" si="818"/>
        <v>70572</v>
      </c>
      <c r="K13357" s="11">
        <f t="shared" si="819"/>
        <v>105448.06241539554</v>
      </c>
      <c r="L13357" s="12">
        <f t="shared" si="814"/>
        <v>50686.87652288028</v>
      </c>
      <c r="M13357" s="11">
        <f>COUNTIF(E$2:$E13357,E13357)</f>
        <v>2933</v>
      </c>
      <c r="O13357" t="str">
        <f t="shared" si="815"/>
        <v/>
      </c>
    </row>
    <row r="13358" spans="1:15" hidden="1">
      <c r="A13358" s="41" t="s">
        <v>120</v>
      </c>
      <c r="B13358" s="46">
        <v>45854</v>
      </c>
      <c r="C13358" s="8" t="s">
        <v>13</v>
      </c>
      <c r="D13358" s="8" t="s">
        <v>14</v>
      </c>
      <c r="E13358" s="8" t="s">
        <v>14</v>
      </c>
      <c r="F13358" s="9">
        <f t="shared" si="816"/>
        <v>-1800000</v>
      </c>
      <c r="G13358" s="9">
        <v>-18</v>
      </c>
      <c r="H13358" s="10">
        <v>-1948752</v>
      </c>
      <c r="I13358" s="11">
        <f t="shared" si="817"/>
        <v>7439782595.655817</v>
      </c>
      <c r="J13358" s="11">
        <f t="shared" si="818"/>
        <v>70554</v>
      </c>
      <c r="K13358" s="11">
        <f t="shared" si="819"/>
        <v>105448.06241539554</v>
      </c>
      <c r="L13358" s="12">
        <f t="shared" si="814"/>
        <v>50686.87652288028</v>
      </c>
      <c r="M13358" s="11">
        <f>COUNTIF(E$2:$E13358,E13358)</f>
        <v>2934</v>
      </c>
      <c r="O13358" t="str">
        <f t="shared" si="815"/>
        <v/>
      </c>
    </row>
    <row r="13359" spans="1:15" hidden="1">
      <c r="A13359" s="41" t="s">
        <v>120</v>
      </c>
      <c r="B13359" s="46">
        <v>45854</v>
      </c>
      <c r="C13359" s="8" t="s">
        <v>13</v>
      </c>
      <c r="D13359" s="8" t="s">
        <v>14</v>
      </c>
      <c r="E13359" s="8" t="s">
        <v>14</v>
      </c>
      <c r="F13359" s="9">
        <f t="shared" si="816"/>
        <v>-1800000</v>
      </c>
      <c r="G13359" s="9">
        <v>-18</v>
      </c>
      <c r="H13359" s="10">
        <v>-1948752</v>
      </c>
      <c r="I13359" s="11">
        <f t="shared" si="817"/>
        <v>7437884530.53234</v>
      </c>
      <c r="J13359" s="11">
        <f t="shared" si="818"/>
        <v>70536</v>
      </c>
      <c r="K13359" s="11">
        <f t="shared" si="819"/>
        <v>105448.06241539554</v>
      </c>
      <c r="L13359" s="12">
        <f t="shared" si="814"/>
        <v>50686.87652288028</v>
      </c>
      <c r="M13359" s="11">
        <f>COUNTIF(E$2:$E13359,E13359)</f>
        <v>2935</v>
      </c>
      <c r="O13359" t="str">
        <f t="shared" si="815"/>
        <v/>
      </c>
    </row>
    <row r="13360" spans="1:15" hidden="1">
      <c r="A13360" s="41" t="s">
        <v>120</v>
      </c>
      <c r="B13360" s="46">
        <v>45854</v>
      </c>
      <c r="C13360" s="8" t="s">
        <v>13</v>
      </c>
      <c r="D13360" s="8" t="s">
        <v>14</v>
      </c>
      <c r="E13360" s="8" t="s">
        <v>14</v>
      </c>
      <c r="F13360" s="9">
        <f t="shared" si="816"/>
        <v>-1800000</v>
      </c>
      <c r="G13360" s="9">
        <v>-18</v>
      </c>
      <c r="H13360" s="10">
        <v>-1948752</v>
      </c>
      <c r="I13360" s="11">
        <f t="shared" si="817"/>
        <v>7435986465.4088631</v>
      </c>
      <c r="J13360" s="11">
        <f t="shared" si="818"/>
        <v>70518</v>
      </c>
      <c r="K13360" s="11">
        <f t="shared" si="819"/>
        <v>105448.06241539554</v>
      </c>
      <c r="L13360" s="12">
        <f t="shared" si="814"/>
        <v>50686.87652288028</v>
      </c>
      <c r="M13360" s="11">
        <f>COUNTIF(E$2:$E13360,E13360)</f>
        <v>2936</v>
      </c>
      <c r="O13360" t="str">
        <f t="shared" si="815"/>
        <v/>
      </c>
    </row>
    <row r="13361" spans="1:15" hidden="1">
      <c r="A13361" s="41" t="s">
        <v>120</v>
      </c>
      <c r="B13361" s="46">
        <v>45854</v>
      </c>
      <c r="C13361" s="8" t="s">
        <v>13</v>
      </c>
      <c r="D13361" s="8" t="s">
        <v>14</v>
      </c>
      <c r="E13361" s="8" t="s">
        <v>14</v>
      </c>
      <c r="F13361" s="9">
        <f t="shared" si="816"/>
        <v>-1800000</v>
      </c>
      <c r="G13361" s="9">
        <v>-18</v>
      </c>
      <c r="H13361" s="10">
        <v>-1948752</v>
      </c>
      <c r="I13361" s="11">
        <f t="shared" si="817"/>
        <v>7434088400.2853861</v>
      </c>
      <c r="J13361" s="11">
        <f t="shared" si="818"/>
        <v>70500</v>
      </c>
      <c r="K13361" s="11">
        <f t="shared" si="819"/>
        <v>105448.06241539554</v>
      </c>
      <c r="L13361" s="12">
        <f t="shared" ref="L13361:L13424" si="820">IF(G13361&lt;0,K13361*G13361-H13361,0)</f>
        <v>50686.87652288028</v>
      </c>
      <c r="M13361" s="11">
        <f>COUNTIF(E$2:$E13361,E13361)</f>
        <v>2937</v>
      </c>
      <c r="O13361" t="str">
        <f t="shared" si="815"/>
        <v/>
      </c>
    </row>
    <row r="13362" spans="1:15" hidden="1">
      <c r="A13362" s="41" t="s">
        <v>120</v>
      </c>
      <c r="B13362" s="46">
        <v>45854</v>
      </c>
      <c r="C13362" s="8" t="s">
        <v>13</v>
      </c>
      <c r="D13362" s="8" t="s">
        <v>14</v>
      </c>
      <c r="E13362" s="8" t="s">
        <v>14</v>
      </c>
      <c r="F13362" s="9">
        <f t="shared" si="816"/>
        <v>-1800000</v>
      </c>
      <c r="G13362" s="9">
        <v>-18</v>
      </c>
      <c r="H13362" s="10">
        <v>-1948752</v>
      </c>
      <c r="I13362" s="11">
        <f t="shared" si="817"/>
        <v>7432190335.1619091</v>
      </c>
      <c r="J13362" s="11">
        <f t="shared" si="818"/>
        <v>70482</v>
      </c>
      <c r="K13362" s="11">
        <f t="shared" si="819"/>
        <v>105448.06241539554</v>
      </c>
      <c r="L13362" s="12">
        <f t="shared" si="820"/>
        <v>50686.87652288028</v>
      </c>
      <c r="M13362" s="11">
        <f>COUNTIF(E$2:$E13362,E13362)</f>
        <v>2938</v>
      </c>
      <c r="O13362" t="str">
        <f t="shared" si="815"/>
        <v/>
      </c>
    </row>
    <row r="13363" spans="1:15" hidden="1">
      <c r="A13363" s="41" t="s">
        <v>120</v>
      </c>
      <c r="B13363" s="46">
        <v>45854</v>
      </c>
      <c r="C13363" s="8" t="s">
        <v>13</v>
      </c>
      <c r="D13363" s="8" t="s">
        <v>14</v>
      </c>
      <c r="E13363" s="8" t="s">
        <v>14</v>
      </c>
      <c r="F13363" s="9">
        <f t="shared" si="816"/>
        <v>-2400000</v>
      </c>
      <c r="G13363" s="9">
        <v>-24</v>
      </c>
      <c r="H13363" s="10">
        <v>-2598336</v>
      </c>
      <c r="I13363" s="11">
        <f t="shared" si="817"/>
        <v>7429659581.6639395</v>
      </c>
      <c r="J13363" s="11">
        <f t="shared" si="818"/>
        <v>70458</v>
      </c>
      <c r="K13363" s="11">
        <f t="shared" si="819"/>
        <v>105448.06241539554</v>
      </c>
      <c r="L13363" s="12">
        <f t="shared" si="820"/>
        <v>67582.50203050673</v>
      </c>
      <c r="M13363" s="11">
        <f>COUNTIF(E$2:$E13363,E13363)</f>
        <v>2939</v>
      </c>
      <c r="O13363" t="str">
        <f t="shared" si="815"/>
        <v/>
      </c>
    </row>
    <row r="13364" spans="1:15" hidden="1">
      <c r="A13364" s="41" t="s">
        <v>120</v>
      </c>
      <c r="B13364" s="46">
        <v>45854</v>
      </c>
      <c r="C13364" s="8" t="s">
        <v>13</v>
      </c>
      <c r="D13364" s="8" t="s">
        <v>14</v>
      </c>
      <c r="E13364" s="8" t="s">
        <v>14</v>
      </c>
      <c r="F13364" s="9">
        <f t="shared" si="816"/>
        <v>7100000</v>
      </c>
      <c r="G13364" s="9">
        <v>71</v>
      </c>
      <c r="H13364" s="10">
        <v>7644854</v>
      </c>
      <c r="I13364" s="11">
        <f t="shared" si="817"/>
        <v>7437304435.6639395</v>
      </c>
      <c r="J13364" s="11">
        <f t="shared" si="818"/>
        <v>70529</v>
      </c>
      <c r="K13364" s="11">
        <f t="shared" si="819"/>
        <v>105450.30321802293</v>
      </c>
      <c r="L13364" s="12">
        <f t="shared" si="820"/>
        <v>0</v>
      </c>
      <c r="M13364" s="11">
        <f>COUNTIF(E$2:$E13364,E13364)</f>
        <v>2940</v>
      </c>
      <c r="O13364" t="str">
        <f t="shared" si="815"/>
        <v/>
      </c>
    </row>
    <row r="13365" spans="1:15" hidden="1">
      <c r="A13365" s="41" t="s">
        <v>120</v>
      </c>
      <c r="B13365" s="46">
        <v>45854</v>
      </c>
      <c r="C13365" s="8" t="s">
        <v>13</v>
      </c>
      <c r="D13365" s="8" t="s">
        <v>14</v>
      </c>
      <c r="E13365" s="8" t="s">
        <v>14</v>
      </c>
      <c r="F13365" s="9">
        <f t="shared" si="816"/>
        <v>-23000000</v>
      </c>
      <c r="G13365" s="9">
        <v>-230</v>
      </c>
      <c r="H13365" s="10">
        <v>-24900720</v>
      </c>
      <c r="I13365" s="11">
        <f t="shared" si="817"/>
        <v>7413050865.9237938</v>
      </c>
      <c r="J13365" s="11">
        <f t="shared" si="818"/>
        <v>70299</v>
      </c>
      <c r="K13365" s="11">
        <f t="shared" si="819"/>
        <v>105450.30321802293</v>
      </c>
      <c r="L13365" s="12">
        <f t="shared" si="820"/>
        <v>647150.25985472649</v>
      </c>
      <c r="M13365" s="11">
        <f>COUNTIF(E$2:$E13365,E13365)</f>
        <v>2941</v>
      </c>
      <c r="O13365" t="str">
        <f t="shared" si="815"/>
        <v/>
      </c>
    </row>
    <row r="13366" spans="1:15" hidden="1">
      <c r="A13366" s="41" t="s">
        <v>120</v>
      </c>
      <c r="B13366" s="46">
        <v>45854</v>
      </c>
      <c r="C13366" s="8" t="s">
        <v>13</v>
      </c>
      <c r="D13366" s="8" t="s">
        <v>14</v>
      </c>
      <c r="E13366" s="8" t="s">
        <v>14</v>
      </c>
      <c r="F13366" s="9">
        <f t="shared" si="816"/>
        <v>18400000</v>
      </c>
      <c r="G13366" s="9">
        <v>184</v>
      </c>
      <c r="H13366" s="10">
        <v>19812016</v>
      </c>
      <c r="I13366" s="11">
        <f t="shared" si="817"/>
        <v>7432862881.9237938</v>
      </c>
      <c r="J13366" s="11">
        <f t="shared" si="818"/>
        <v>70483</v>
      </c>
      <c r="K13366" s="11">
        <f t="shared" si="819"/>
        <v>105456.108308724</v>
      </c>
      <c r="L13366" s="12">
        <f t="shared" si="820"/>
        <v>0</v>
      </c>
      <c r="M13366" s="11">
        <f>COUNTIF(E$2:$E13366,E13366)</f>
        <v>2942</v>
      </c>
      <c r="O13366" t="str">
        <f t="shared" si="815"/>
        <v/>
      </c>
    </row>
    <row r="13367" spans="1:15" hidden="1">
      <c r="A13367" s="41" t="s">
        <v>120</v>
      </c>
      <c r="B13367" s="46">
        <v>45854</v>
      </c>
      <c r="C13367" s="8" t="s">
        <v>13</v>
      </c>
      <c r="D13367" s="8" t="s">
        <v>14</v>
      </c>
      <c r="E13367" s="8" t="s">
        <v>14</v>
      </c>
      <c r="F13367" s="9">
        <f t="shared" si="816"/>
        <v>-2500000</v>
      </c>
      <c r="G13367" s="9">
        <v>-25</v>
      </c>
      <c r="H13367" s="10">
        <v>-2706600</v>
      </c>
      <c r="I13367" s="11">
        <f t="shared" si="817"/>
        <v>7430226479.2160759</v>
      </c>
      <c r="J13367" s="11">
        <f t="shared" si="818"/>
        <v>70458</v>
      </c>
      <c r="K13367" s="11">
        <f t="shared" si="819"/>
        <v>105456.108308724</v>
      </c>
      <c r="L13367" s="12">
        <f t="shared" si="820"/>
        <v>70197.292281900067</v>
      </c>
      <c r="M13367" s="11">
        <f>COUNTIF(E$2:$E13367,E13367)</f>
        <v>2943</v>
      </c>
      <c r="O13367" t="str">
        <f t="shared" si="815"/>
        <v/>
      </c>
    </row>
    <row r="13368" spans="1:15" hidden="1">
      <c r="A13368" s="41" t="s">
        <v>120</v>
      </c>
      <c r="B13368" s="46">
        <v>45854</v>
      </c>
      <c r="C13368" s="8" t="s">
        <v>13</v>
      </c>
      <c r="D13368" s="8" t="s">
        <v>14</v>
      </c>
      <c r="E13368" s="8" t="s">
        <v>14</v>
      </c>
      <c r="F13368" s="9">
        <f t="shared" si="816"/>
        <v>-900000</v>
      </c>
      <c r="G13368" s="9">
        <v>-9</v>
      </c>
      <c r="H13368" s="10">
        <v>-974376</v>
      </c>
      <c r="I13368" s="11">
        <f t="shared" si="817"/>
        <v>7429277374.2412977</v>
      </c>
      <c r="J13368" s="11">
        <f t="shared" si="818"/>
        <v>70449</v>
      </c>
      <c r="K13368" s="11">
        <f t="shared" si="819"/>
        <v>105456.108308724</v>
      </c>
      <c r="L13368" s="12">
        <f t="shared" si="820"/>
        <v>25271.025221484015</v>
      </c>
      <c r="M13368" s="11">
        <f>COUNTIF(E$2:$E13368,E13368)</f>
        <v>2944</v>
      </c>
      <c r="O13368" t="str">
        <f t="shared" si="815"/>
        <v/>
      </c>
    </row>
    <row r="13369" spans="1:15" hidden="1">
      <c r="A13369" s="41" t="s">
        <v>120</v>
      </c>
      <c r="B13369" s="46">
        <v>45854</v>
      </c>
      <c r="C13369" s="8" t="s">
        <v>13</v>
      </c>
      <c r="D13369" s="8" t="s">
        <v>14</v>
      </c>
      <c r="E13369" s="8" t="s">
        <v>14</v>
      </c>
      <c r="F13369" s="9">
        <f t="shared" si="816"/>
        <v>-900000</v>
      </c>
      <c r="G13369" s="9">
        <v>-9</v>
      </c>
      <c r="H13369" s="10">
        <v>-974376</v>
      </c>
      <c r="I13369" s="11">
        <f t="shared" si="817"/>
        <v>7428328269.2665195</v>
      </c>
      <c r="J13369" s="11">
        <f t="shared" si="818"/>
        <v>70440</v>
      </c>
      <c r="K13369" s="11">
        <f t="shared" si="819"/>
        <v>105456.108308724</v>
      </c>
      <c r="L13369" s="12">
        <f t="shared" si="820"/>
        <v>25271.025221484015</v>
      </c>
      <c r="M13369" s="11">
        <f>COUNTIF(E$2:$E13369,E13369)</f>
        <v>2945</v>
      </c>
      <c r="O13369" t="str">
        <f t="shared" si="815"/>
        <v/>
      </c>
    </row>
    <row r="13370" spans="1:15" hidden="1">
      <c r="A13370" s="41" t="s">
        <v>120</v>
      </c>
      <c r="B13370" s="46">
        <v>45854</v>
      </c>
      <c r="C13370" s="8" t="s">
        <v>13</v>
      </c>
      <c r="D13370" s="8" t="s">
        <v>14</v>
      </c>
      <c r="E13370" s="8" t="s">
        <v>14</v>
      </c>
      <c r="F13370" s="9">
        <f t="shared" si="816"/>
        <v>-16600000</v>
      </c>
      <c r="G13370" s="9">
        <v>-166</v>
      </c>
      <c r="H13370" s="10">
        <v>-17971824</v>
      </c>
      <c r="I13370" s="11">
        <f t="shared" si="817"/>
        <v>7410822555.2872715</v>
      </c>
      <c r="J13370" s="11">
        <f t="shared" si="818"/>
        <v>70274</v>
      </c>
      <c r="K13370" s="11">
        <f t="shared" si="819"/>
        <v>105456.108308724</v>
      </c>
      <c r="L13370" s="12">
        <f t="shared" si="820"/>
        <v>466110.02075181529</v>
      </c>
      <c r="M13370" s="11">
        <f>COUNTIF(E$2:$E13370,E13370)</f>
        <v>2946</v>
      </c>
      <c r="O13370" t="str">
        <f t="shared" si="815"/>
        <v/>
      </c>
    </row>
    <row r="13371" spans="1:15" hidden="1">
      <c r="A13371" s="41" t="s">
        <v>120</v>
      </c>
      <c r="B13371" s="46">
        <v>45854</v>
      </c>
      <c r="C13371" s="8" t="s">
        <v>13</v>
      </c>
      <c r="D13371" s="8" t="s">
        <v>14</v>
      </c>
      <c r="E13371" s="8" t="s">
        <v>14</v>
      </c>
      <c r="F13371" s="9">
        <f t="shared" si="816"/>
        <v>-92100000</v>
      </c>
      <c r="G13371" s="9">
        <v>-921</v>
      </c>
      <c r="H13371" s="10">
        <v>-99711144</v>
      </c>
      <c r="I13371" s="11">
        <f t="shared" si="817"/>
        <v>7313697479.5349369</v>
      </c>
      <c r="J13371" s="11">
        <f t="shared" si="818"/>
        <v>69353</v>
      </c>
      <c r="K13371" s="11">
        <f t="shared" si="819"/>
        <v>105456.108308724</v>
      </c>
      <c r="L13371" s="12">
        <f t="shared" si="820"/>
        <v>2586068.2476651967</v>
      </c>
      <c r="M13371" s="11">
        <f>COUNTIF(E$2:$E13371,E13371)</f>
        <v>2947</v>
      </c>
      <c r="O13371" t="str">
        <f t="shared" si="815"/>
        <v/>
      </c>
    </row>
    <row r="13372" spans="1:15" hidden="1">
      <c r="A13372" s="41" t="s">
        <v>120</v>
      </c>
      <c r="B13372" s="46">
        <v>45854</v>
      </c>
      <c r="C13372" s="8" t="s">
        <v>13</v>
      </c>
      <c r="D13372" s="8" t="s">
        <v>14</v>
      </c>
      <c r="E13372" s="8" t="s">
        <v>14</v>
      </c>
      <c r="F13372" s="9">
        <f t="shared" si="816"/>
        <v>900000</v>
      </c>
      <c r="G13372" s="9">
        <v>9</v>
      </c>
      <c r="H13372" s="10">
        <v>974025</v>
      </c>
      <c r="I13372" s="11">
        <f t="shared" si="817"/>
        <v>7314671504.5349369</v>
      </c>
      <c r="J13372" s="11">
        <f t="shared" si="818"/>
        <v>69362</v>
      </c>
      <c r="K13372" s="11">
        <f t="shared" si="819"/>
        <v>105456.46758361836</v>
      </c>
      <c r="L13372" s="12">
        <f t="shared" si="820"/>
        <v>0</v>
      </c>
      <c r="M13372" s="11">
        <f>COUNTIF(E$2:$E13372,E13372)</f>
        <v>2948</v>
      </c>
      <c r="O13372" t="str">
        <f t="shared" ref="O13372:O13435" si="821">IF(M13372=_xlfn.MAXIFS(M:M,D:D,D13372),"X","")</f>
        <v/>
      </c>
    </row>
    <row r="13373" spans="1:15" hidden="1">
      <c r="A13373" s="41" t="s">
        <v>120</v>
      </c>
      <c r="B13373" s="46">
        <v>45854</v>
      </c>
      <c r="C13373" s="8" t="s">
        <v>13</v>
      </c>
      <c r="D13373" s="8" t="s">
        <v>14</v>
      </c>
      <c r="E13373" s="8" t="s">
        <v>14</v>
      </c>
      <c r="F13373" s="9">
        <f t="shared" si="816"/>
        <v>-1200000</v>
      </c>
      <c r="G13373" s="9">
        <v>-12</v>
      </c>
      <c r="H13373" s="10">
        <v>-1299168</v>
      </c>
      <c r="I13373" s="11">
        <f t="shared" si="817"/>
        <v>7313406026.923933</v>
      </c>
      <c r="J13373" s="11">
        <f t="shared" si="818"/>
        <v>69350</v>
      </c>
      <c r="K13373" s="11">
        <f t="shared" si="819"/>
        <v>105456.46758361836</v>
      </c>
      <c r="L13373" s="12">
        <f t="shared" si="820"/>
        <v>33690.388996579684</v>
      </c>
      <c r="M13373" s="11">
        <f>COUNTIF(E$2:$E13373,E13373)</f>
        <v>2949</v>
      </c>
      <c r="O13373" t="str">
        <f t="shared" si="821"/>
        <v/>
      </c>
    </row>
    <row r="13374" spans="1:15" hidden="1">
      <c r="A13374" s="41" t="s">
        <v>120</v>
      </c>
      <c r="B13374" s="46">
        <v>45854</v>
      </c>
      <c r="C13374" s="8" t="s">
        <v>13</v>
      </c>
      <c r="D13374" s="8" t="s">
        <v>14</v>
      </c>
      <c r="E13374" s="8" t="s">
        <v>14</v>
      </c>
      <c r="F13374" s="9">
        <f t="shared" si="816"/>
        <v>-163100000</v>
      </c>
      <c r="G13374" s="9">
        <v>-1631</v>
      </c>
      <c r="H13374" s="10">
        <v>-176578584</v>
      </c>
      <c r="I13374" s="11">
        <f t="shared" si="817"/>
        <v>7141406528.2950516</v>
      </c>
      <c r="J13374" s="11">
        <f t="shared" si="818"/>
        <v>67719</v>
      </c>
      <c r="K13374" s="11">
        <f t="shared" si="819"/>
        <v>105456.46758361836</v>
      </c>
      <c r="L13374" s="12">
        <f t="shared" si="820"/>
        <v>4579085.3711184561</v>
      </c>
      <c r="M13374" s="11">
        <f>COUNTIF(E$2:$E13374,E13374)</f>
        <v>2950</v>
      </c>
      <c r="O13374" t="str">
        <f t="shared" si="821"/>
        <v/>
      </c>
    </row>
    <row r="13375" spans="1:15" hidden="1">
      <c r="A13375" s="41" t="s">
        <v>120</v>
      </c>
      <c r="B13375" s="46">
        <v>45854</v>
      </c>
      <c r="C13375" s="8" t="s">
        <v>13</v>
      </c>
      <c r="D13375" s="8" t="s">
        <v>14</v>
      </c>
      <c r="E13375" s="8" t="s">
        <v>14</v>
      </c>
      <c r="F13375" s="9">
        <f t="shared" si="816"/>
        <v>-1000000</v>
      </c>
      <c r="G13375" s="9">
        <v>-10</v>
      </c>
      <c r="H13375" s="10">
        <v>-1082640</v>
      </c>
      <c r="I13375" s="11">
        <f t="shared" si="817"/>
        <v>7140351963.619215</v>
      </c>
      <c r="J13375" s="11">
        <f t="shared" si="818"/>
        <v>67709</v>
      </c>
      <c r="K13375" s="11">
        <f t="shared" si="819"/>
        <v>105456.46758361836</v>
      </c>
      <c r="L13375" s="12">
        <f t="shared" si="820"/>
        <v>28075.324163816404</v>
      </c>
      <c r="M13375" s="11">
        <f>COUNTIF(E$2:$E13375,E13375)</f>
        <v>2951</v>
      </c>
      <c r="O13375" t="str">
        <f t="shared" si="821"/>
        <v/>
      </c>
    </row>
    <row r="13376" spans="1:15" hidden="1">
      <c r="A13376" s="41" t="s">
        <v>120</v>
      </c>
      <c r="B13376" s="46">
        <v>45854</v>
      </c>
      <c r="C13376" s="8" t="s">
        <v>13</v>
      </c>
      <c r="D13376" s="8" t="s">
        <v>14</v>
      </c>
      <c r="E13376" s="8" t="s">
        <v>14</v>
      </c>
      <c r="F13376" s="9">
        <f t="shared" si="816"/>
        <v>-1000000</v>
      </c>
      <c r="G13376" s="9">
        <v>-10</v>
      </c>
      <c r="H13376" s="10">
        <v>-1082640</v>
      </c>
      <c r="I13376" s="11">
        <f t="shared" si="817"/>
        <v>7139297398.9433784</v>
      </c>
      <c r="J13376" s="11">
        <f t="shared" si="818"/>
        <v>67699</v>
      </c>
      <c r="K13376" s="11">
        <f t="shared" si="819"/>
        <v>105456.46758361836</v>
      </c>
      <c r="L13376" s="12">
        <f t="shared" si="820"/>
        <v>28075.324163816404</v>
      </c>
      <c r="M13376" s="11">
        <f>COUNTIF(E$2:$E13376,E13376)</f>
        <v>2952</v>
      </c>
      <c r="O13376" t="str">
        <f t="shared" si="821"/>
        <v/>
      </c>
    </row>
    <row r="13377" spans="1:15" hidden="1">
      <c r="A13377" s="41" t="s">
        <v>120</v>
      </c>
      <c r="B13377" s="46">
        <v>45855</v>
      </c>
      <c r="C13377" s="8" t="s">
        <v>13</v>
      </c>
      <c r="D13377" s="8" t="s">
        <v>14</v>
      </c>
      <c r="E13377" s="8" t="s">
        <v>14</v>
      </c>
      <c r="F13377" s="9">
        <f t="shared" si="816"/>
        <v>-1800000</v>
      </c>
      <c r="G13377" s="9">
        <v>-18</v>
      </c>
      <c r="H13377" s="10">
        <v>-1949094</v>
      </c>
      <c r="I13377" s="11">
        <f t="shared" si="817"/>
        <v>7137399182.5268736</v>
      </c>
      <c r="J13377" s="11">
        <f t="shared" si="818"/>
        <v>67681</v>
      </c>
      <c r="K13377" s="11">
        <f t="shared" si="819"/>
        <v>105456.46758361836</v>
      </c>
      <c r="L13377" s="12">
        <f t="shared" si="820"/>
        <v>50877.583494869526</v>
      </c>
      <c r="M13377" s="11">
        <f>COUNTIF(E$2:$E13377,E13377)</f>
        <v>2953</v>
      </c>
      <c r="O13377" t="str">
        <f t="shared" si="821"/>
        <v/>
      </c>
    </row>
    <row r="13378" spans="1:15" hidden="1">
      <c r="A13378" s="41" t="s">
        <v>120</v>
      </c>
      <c r="B13378" s="46">
        <v>45855</v>
      </c>
      <c r="C13378" s="8" t="s">
        <v>13</v>
      </c>
      <c r="D13378" s="8" t="s">
        <v>46</v>
      </c>
      <c r="E13378" s="8" t="s">
        <v>46</v>
      </c>
      <c r="F13378" s="9">
        <f t="shared" si="816"/>
        <v>7400000</v>
      </c>
      <c r="G13378" s="9">
        <v>74</v>
      </c>
      <c r="H13378" s="10">
        <v>7767336</v>
      </c>
      <c r="I13378" s="11">
        <f t="shared" si="817"/>
        <v>2552147330.212677</v>
      </c>
      <c r="J13378" s="11">
        <f t="shared" si="818"/>
        <v>24430</v>
      </c>
      <c r="K13378" s="11">
        <f t="shared" si="819"/>
        <v>104467.75809302813</v>
      </c>
      <c r="L13378" s="12">
        <f t="shared" si="820"/>
        <v>0</v>
      </c>
      <c r="M13378" s="11">
        <f>COUNTIF(E$2:$E13378,E13378)</f>
        <v>3877</v>
      </c>
      <c r="O13378" t="str">
        <f t="shared" si="821"/>
        <v/>
      </c>
    </row>
    <row r="13379" spans="1:15" hidden="1">
      <c r="A13379" s="41" t="s">
        <v>120</v>
      </c>
      <c r="B13379" s="46">
        <v>45855</v>
      </c>
      <c r="C13379" s="8" t="s">
        <v>13</v>
      </c>
      <c r="D13379" s="8" t="s">
        <v>90</v>
      </c>
      <c r="E13379" s="8" t="s">
        <v>90</v>
      </c>
      <c r="F13379" s="9">
        <f t="shared" si="816"/>
        <v>4900000</v>
      </c>
      <c r="G13379" s="9">
        <v>49</v>
      </c>
      <c r="H13379" s="10">
        <v>5358395</v>
      </c>
      <c r="I13379" s="11">
        <f t="shared" si="817"/>
        <v>5878103318.24438</v>
      </c>
      <c r="J13379" s="11">
        <f t="shared" si="818"/>
        <v>55383</v>
      </c>
      <c r="K13379" s="11">
        <f t="shared" si="819"/>
        <v>106135.51664309228</v>
      </c>
      <c r="L13379" s="12">
        <f t="shared" si="820"/>
        <v>0</v>
      </c>
      <c r="M13379" s="11">
        <f>COUNTIF(E$2:$E13379,E13379)</f>
        <v>1902</v>
      </c>
      <c r="O13379" t="str">
        <f t="shared" si="821"/>
        <v/>
      </c>
    </row>
    <row r="13380" spans="1:15" hidden="1">
      <c r="A13380" s="41" t="s">
        <v>120</v>
      </c>
      <c r="B13380" s="46">
        <v>45855</v>
      </c>
      <c r="C13380" s="8" t="s">
        <v>13</v>
      </c>
      <c r="D13380" s="8" t="s">
        <v>14</v>
      </c>
      <c r="E13380" s="8" t="s">
        <v>14</v>
      </c>
      <c r="F13380" s="9">
        <f t="shared" si="816"/>
        <v>900000</v>
      </c>
      <c r="G13380" s="9">
        <v>9</v>
      </c>
      <c r="H13380" s="10">
        <v>969408</v>
      </c>
      <c r="I13380" s="11">
        <f t="shared" si="817"/>
        <v>7138368590.5268736</v>
      </c>
      <c r="J13380" s="11">
        <f t="shared" si="818"/>
        <v>67690</v>
      </c>
      <c r="K13380" s="11">
        <f t="shared" si="819"/>
        <v>105456.76747712916</v>
      </c>
      <c r="L13380" s="12">
        <f t="shared" si="820"/>
        <v>0</v>
      </c>
      <c r="M13380" s="11">
        <f>COUNTIF(E$2:$E13380,E13380)</f>
        <v>2954</v>
      </c>
      <c r="O13380" t="str">
        <f t="shared" si="821"/>
        <v/>
      </c>
    </row>
    <row r="13381" spans="1:15" hidden="1">
      <c r="A13381" s="41" t="s">
        <v>120</v>
      </c>
      <c r="B13381" s="46">
        <v>45855</v>
      </c>
      <c r="C13381" s="8" t="s">
        <v>13</v>
      </c>
      <c r="D13381" s="8" t="s">
        <v>90</v>
      </c>
      <c r="E13381" s="8" t="s">
        <v>90</v>
      </c>
      <c r="F13381" s="9">
        <f t="shared" si="816"/>
        <v>9200000</v>
      </c>
      <c r="G13381" s="9">
        <v>92</v>
      </c>
      <c r="H13381" s="10">
        <v>10060660</v>
      </c>
      <c r="I13381" s="11">
        <f t="shared" si="817"/>
        <v>5888163978.24438</v>
      </c>
      <c r="J13381" s="11">
        <f t="shared" si="818"/>
        <v>55475</v>
      </c>
      <c r="K13381" s="11">
        <f t="shared" si="819"/>
        <v>106140.85584938044</v>
      </c>
      <c r="L13381" s="12">
        <f t="shared" si="820"/>
        <v>0</v>
      </c>
      <c r="M13381" s="11">
        <f>COUNTIF(E$2:$E13381,E13381)</f>
        <v>1903</v>
      </c>
      <c r="O13381" t="str">
        <f t="shared" si="821"/>
        <v/>
      </c>
    </row>
    <row r="13382" spans="1:15" hidden="1">
      <c r="A13382" s="41" t="s">
        <v>120</v>
      </c>
      <c r="B13382" s="46">
        <v>45855</v>
      </c>
      <c r="C13382" s="8" t="s">
        <v>13</v>
      </c>
      <c r="D13382" s="8" t="s">
        <v>14</v>
      </c>
      <c r="E13382" s="8" t="s">
        <v>14</v>
      </c>
      <c r="F13382" s="9">
        <f t="shared" si="816"/>
        <v>46300000</v>
      </c>
      <c r="G13382" s="9">
        <v>463</v>
      </c>
      <c r="H13382" s="10">
        <v>49870656</v>
      </c>
      <c r="I13382" s="11">
        <f t="shared" si="817"/>
        <v>7188239246.5268736</v>
      </c>
      <c r="J13382" s="11">
        <f t="shared" si="818"/>
        <v>68153</v>
      </c>
      <c r="K13382" s="11">
        <f t="shared" si="819"/>
        <v>105472.0884851272</v>
      </c>
      <c r="L13382" s="12">
        <f t="shared" si="820"/>
        <v>0</v>
      </c>
      <c r="M13382" s="11">
        <f>COUNTIF(E$2:$E13382,E13382)</f>
        <v>2955</v>
      </c>
      <c r="O13382" t="str">
        <f t="shared" si="821"/>
        <v/>
      </c>
    </row>
    <row r="13383" spans="1:15" hidden="1">
      <c r="A13383" s="41" t="s">
        <v>120</v>
      </c>
      <c r="B13383" s="46">
        <v>45855</v>
      </c>
      <c r="C13383" s="8" t="s">
        <v>13</v>
      </c>
      <c r="D13383" s="8" t="s">
        <v>14</v>
      </c>
      <c r="E13383" s="8" t="s">
        <v>14</v>
      </c>
      <c r="F13383" s="9">
        <f t="shared" si="816"/>
        <v>900000</v>
      </c>
      <c r="G13383" s="9">
        <v>9</v>
      </c>
      <c r="H13383" s="10">
        <v>969408</v>
      </c>
      <c r="I13383" s="11">
        <f t="shared" si="817"/>
        <v>7189208654.5268736</v>
      </c>
      <c r="J13383" s="11">
        <f t="shared" si="818"/>
        <v>68162</v>
      </c>
      <c r="K13383" s="11">
        <f t="shared" si="819"/>
        <v>105472.38423941306</v>
      </c>
      <c r="L13383" s="12">
        <f t="shared" si="820"/>
        <v>0</v>
      </c>
      <c r="M13383" s="11">
        <f>COUNTIF(E$2:$E13383,E13383)</f>
        <v>2956</v>
      </c>
      <c r="O13383" t="str">
        <f t="shared" si="821"/>
        <v/>
      </c>
    </row>
    <row r="13384" spans="1:15" hidden="1">
      <c r="A13384" s="41" t="s">
        <v>120</v>
      </c>
      <c r="B13384" s="46">
        <v>45855</v>
      </c>
      <c r="C13384" s="8" t="s">
        <v>13</v>
      </c>
      <c r="D13384" s="8" t="s">
        <v>14</v>
      </c>
      <c r="E13384" s="8" t="s">
        <v>14</v>
      </c>
      <c r="F13384" s="9">
        <f t="shared" si="816"/>
        <v>32500000</v>
      </c>
      <c r="G13384" s="9">
        <v>325</v>
      </c>
      <c r="H13384" s="10">
        <v>35006400</v>
      </c>
      <c r="I13384" s="11">
        <f t="shared" si="817"/>
        <v>7224215054.5268736</v>
      </c>
      <c r="J13384" s="11">
        <f t="shared" si="818"/>
        <v>68487</v>
      </c>
      <c r="K13384" s="11">
        <f t="shared" si="819"/>
        <v>105483.01217058528</v>
      </c>
      <c r="L13384" s="12">
        <f t="shared" si="820"/>
        <v>0</v>
      </c>
      <c r="M13384" s="11">
        <f>COUNTIF(E$2:$E13384,E13384)</f>
        <v>2957</v>
      </c>
      <c r="O13384" t="str">
        <f t="shared" si="821"/>
        <v/>
      </c>
    </row>
    <row r="13385" spans="1:15" hidden="1">
      <c r="A13385" s="41" t="s">
        <v>120</v>
      </c>
      <c r="B13385" s="46">
        <v>45855</v>
      </c>
      <c r="C13385" s="8" t="s">
        <v>13</v>
      </c>
      <c r="D13385" s="8" t="s">
        <v>14</v>
      </c>
      <c r="E13385" s="8" t="s">
        <v>14</v>
      </c>
      <c r="F13385" s="9">
        <f t="shared" si="816"/>
        <v>4600000</v>
      </c>
      <c r="G13385" s="9">
        <v>46</v>
      </c>
      <c r="H13385" s="10">
        <v>4954752</v>
      </c>
      <c r="I13385" s="11">
        <f t="shared" si="817"/>
        <v>7229169806.5268736</v>
      </c>
      <c r="J13385" s="11">
        <f t="shared" si="818"/>
        <v>68533</v>
      </c>
      <c r="K13385" s="11">
        <f t="shared" si="819"/>
        <v>105484.50828837018</v>
      </c>
      <c r="L13385" s="12">
        <f t="shared" si="820"/>
        <v>0</v>
      </c>
      <c r="M13385" s="11">
        <f>COUNTIF(E$2:$E13385,E13385)</f>
        <v>2958</v>
      </c>
      <c r="O13385" t="str">
        <f t="shared" si="821"/>
        <v/>
      </c>
    </row>
    <row r="13386" spans="1:15" hidden="1">
      <c r="A13386" s="41" t="s">
        <v>120</v>
      </c>
      <c r="B13386" s="46">
        <v>45855</v>
      </c>
      <c r="C13386" s="8" t="s">
        <v>13</v>
      </c>
      <c r="D13386" s="8" t="s">
        <v>14</v>
      </c>
      <c r="E13386" s="8" t="s">
        <v>14</v>
      </c>
      <c r="F13386" s="9">
        <f t="shared" si="816"/>
        <v>46300000</v>
      </c>
      <c r="G13386" s="9">
        <v>463</v>
      </c>
      <c r="H13386" s="10">
        <v>49870656</v>
      </c>
      <c r="I13386" s="11">
        <f t="shared" si="817"/>
        <v>7279040462.5268736</v>
      </c>
      <c r="J13386" s="11">
        <f t="shared" si="818"/>
        <v>68996</v>
      </c>
      <c r="K13386" s="11">
        <f t="shared" si="819"/>
        <v>105499.45594711104</v>
      </c>
      <c r="L13386" s="12">
        <f t="shared" si="820"/>
        <v>0</v>
      </c>
      <c r="M13386" s="11">
        <f>COUNTIF(E$2:$E13386,E13386)</f>
        <v>2959</v>
      </c>
      <c r="O13386" t="str">
        <f t="shared" si="821"/>
        <v/>
      </c>
    </row>
    <row r="13387" spans="1:15" hidden="1">
      <c r="A13387" s="41" t="s">
        <v>120</v>
      </c>
      <c r="B13387" s="46">
        <v>45855</v>
      </c>
      <c r="C13387" s="8" t="s">
        <v>13</v>
      </c>
      <c r="D13387" s="8" t="s">
        <v>14</v>
      </c>
      <c r="E13387" s="8" t="s">
        <v>14</v>
      </c>
      <c r="F13387" s="9">
        <f t="shared" si="816"/>
        <v>4600000</v>
      </c>
      <c r="G13387" s="9">
        <v>46</v>
      </c>
      <c r="H13387" s="10">
        <v>4954752</v>
      </c>
      <c r="I13387" s="11">
        <f t="shared" si="817"/>
        <v>7283995214.5268736</v>
      </c>
      <c r="J13387" s="11">
        <f t="shared" si="818"/>
        <v>69042</v>
      </c>
      <c r="K13387" s="11">
        <f t="shared" si="819"/>
        <v>105500.93007918185</v>
      </c>
      <c r="L13387" s="12">
        <f t="shared" si="820"/>
        <v>0</v>
      </c>
      <c r="M13387" s="11">
        <f>COUNTIF(E$2:$E13387,E13387)</f>
        <v>2960</v>
      </c>
      <c r="O13387" t="str">
        <f t="shared" si="821"/>
        <v/>
      </c>
    </row>
    <row r="13388" spans="1:15" hidden="1">
      <c r="A13388" s="41" t="s">
        <v>120</v>
      </c>
      <c r="B13388" s="46">
        <v>45855</v>
      </c>
      <c r="C13388" s="8" t="s">
        <v>13</v>
      </c>
      <c r="D13388" s="8" t="s">
        <v>14</v>
      </c>
      <c r="E13388" s="8" t="s">
        <v>14</v>
      </c>
      <c r="F13388" s="9">
        <f t="shared" si="816"/>
        <v>1800000</v>
      </c>
      <c r="G13388" s="9">
        <v>18</v>
      </c>
      <c r="H13388" s="10">
        <v>1938816</v>
      </c>
      <c r="I13388" s="11">
        <f t="shared" si="817"/>
        <v>7285934030.5268736</v>
      </c>
      <c r="J13388" s="11">
        <f t="shared" si="818"/>
        <v>69060</v>
      </c>
      <c r="K13388" s="11">
        <f t="shared" si="819"/>
        <v>105501.50637890058</v>
      </c>
      <c r="L13388" s="12">
        <f t="shared" si="820"/>
        <v>0</v>
      </c>
      <c r="M13388" s="11">
        <f>COUNTIF(E$2:$E13388,E13388)</f>
        <v>2961</v>
      </c>
      <c r="O13388" t="str">
        <f t="shared" si="821"/>
        <v/>
      </c>
    </row>
    <row r="13389" spans="1:15" hidden="1">
      <c r="A13389" s="41" t="s">
        <v>120</v>
      </c>
      <c r="B13389" s="46">
        <v>45855</v>
      </c>
      <c r="C13389" s="8" t="s">
        <v>13</v>
      </c>
      <c r="D13389" s="8" t="s">
        <v>14</v>
      </c>
      <c r="E13389" s="8" t="s">
        <v>14</v>
      </c>
      <c r="F13389" s="9">
        <f t="shared" si="816"/>
        <v>46300000</v>
      </c>
      <c r="G13389" s="9">
        <v>463</v>
      </c>
      <c r="H13389" s="10">
        <v>49870656</v>
      </c>
      <c r="I13389" s="11">
        <f t="shared" si="817"/>
        <v>7335804686.5268736</v>
      </c>
      <c r="J13389" s="11">
        <f t="shared" si="818"/>
        <v>69523</v>
      </c>
      <c r="K13389" s="11">
        <f t="shared" si="819"/>
        <v>105516.22752940572</v>
      </c>
      <c r="L13389" s="12">
        <f t="shared" si="820"/>
        <v>0</v>
      </c>
      <c r="M13389" s="11">
        <f>COUNTIF(E$2:$E13389,E13389)</f>
        <v>2962</v>
      </c>
      <c r="O13389" t="str">
        <f t="shared" si="821"/>
        <v/>
      </c>
    </row>
    <row r="13390" spans="1:15" hidden="1">
      <c r="A13390" s="41" t="s">
        <v>120</v>
      </c>
      <c r="B13390" s="46">
        <v>45855</v>
      </c>
      <c r="C13390" s="8" t="s">
        <v>13</v>
      </c>
      <c r="D13390" s="8" t="s">
        <v>14</v>
      </c>
      <c r="E13390" s="8" t="s">
        <v>14</v>
      </c>
      <c r="F13390" s="9">
        <f t="shared" si="816"/>
        <v>20100000</v>
      </c>
      <c r="G13390" s="9">
        <v>201</v>
      </c>
      <c r="H13390" s="10">
        <v>21650112</v>
      </c>
      <c r="I13390" s="11">
        <f t="shared" si="817"/>
        <v>7357454798.5268736</v>
      </c>
      <c r="J13390" s="11">
        <f t="shared" si="818"/>
        <v>69724</v>
      </c>
      <c r="K13390" s="11">
        <f t="shared" si="819"/>
        <v>105522.5574913498</v>
      </c>
      <c r="L13390" s="12">
        <f t="shared" si="820"/>
        <v>0</v>
      </c>
      <c r="M13390" s="11">
        <f>COUNTIF(E$2:$E13390,E13390)</f>
        <v>2963</v>
      </c>
      <c r="O13390" t="str">
        <f t="shared" si="821"/>
        <v/>
      </c>
    </row>
    <row r="13391" spans="1:15" hidden="1">
      <c r="A13391" s="41" t="s">
        <v>120</v>
      </c>
      <c r="B13391" s="46">
        <v>45855</v>
      </c>
      <c r="C13391" s="8" t="s">
        <v>13</v>
      </c>
      <c r="D13391" s="8" t="s">
        <v>14</v>
      </c>
      <c r="E13391" s="8" t="s">
        <v>14</v>
      </c>
      <c r="F13391" s="9">
        <f t="shared" si="816"/>
        <v>4900000</v>
      </c>
      <c r="G13391" s="9">
        <v>49</v>
      </c>
      <c r="H13391" s="10">
        <v>5277888</v>
      </c>
      <c r="I13391" s="11">
        <f t="shared" si="817"/>
        <v>7362732686.5268736</v>
      </c>
      <c r="J13391" s="11">
        <f t="shared" si="818"/>
        <v>69773</v>
      </c>
      <c r="K13391" s="11">
        <f t="shared" si="819"/>
        <v>105524.09508730989</v>
      </c>
      <c r="L13391" s="12">
        <f t="shared" si="820"/>
        <v>0</v>
      </c>
      <c r="M13391" s="11">
        <f>COUNTIF(E$2:$E13391,E13391)</f>
        <v>2964</v>
      </c>
      <c r="O13391" t="str">
        <f t="shared" si="821"/>
        <v/>
      </c>
    </row>
    <row r="13392" spans="1:15" hidden="1">
      <c r="A13392" s="41" t="s">
        <v>120</v>
      </c>
      <c r="B13392" s="46">
        <v>45855</v>
      </c>
      <c r="C13392" s="8" t="s">
        <v>13</v>
      </c>
      <c r="D13392" s="8" t="s">
        <v>14</v>
      </c>
      <c r="E13392" s="8" t="s">
        <v>14</v>
      </c>
      <c r="F13392" s="9">
        <f t="shared" si="816"/>
        <v>33900000</v>
      </c>
      <c r="G13392" s="9">
        <v>339</v>
      </c>
      <c r="H13392" s="10">
        <v>36514368</v>
      </c>
      <c r="I13392" s="11">
        <f t="shared" si="817"/>
        <v>7399247054.5268736</v>
      </c>
      <c r="J13392" s="11">
        <f t="shared" si="818"/>
        <v>70112</v>
      </c>
      <c r="K13392" s="11">
        <f t="shared" si="819"/>
        <v>105534.6738721884</v>
      </c>
      <c r="L13392" s="12">
        <f t="shared" si="820"/>
        <v>0</v>
      </c>
      <c r="M13392" s="11">
        <f>COUNTIF(E$2:$E13392,E13392)</f>
        <v>2965</v>
      </c>
      <c r="O13392" t="str">
        <f t="shared" si="821"/>
        <v/>
      </c>
    </row>
    <row r="13393" spans="1:15" hidden="1">
      <c r="A13393" s="41" t="s">
        <v>120</v>
      </c>
      <c r="B13393" s="46">
        <v>45855</v>
      </c>
      <c r="C13393" s="8" t="s">
        <v>13</v>
      </c>
      <c r="D13393" s="8" t="s">
        <v>14</v>
      </c>
      <c r="E13393" s="8" t="s">
        <v>14</v>
      </c>
      <c r="F13393" s="9">
        <f t="shared" si="816"/>
        <v>23100000</v>
      </c>
      <c r="G13393" s="9">
        <v>231</v>
      </c>
      <c r="H13393" s="10">
        <v>24881472</v>
      </c>
      <c r="I13393" s="11">
        <f t="shared" si="817"/>
        <v>7424128526.5268736</v>
      </c>
      <c r="J13393" s="11">
        <f t="shared" si="818"/>
        <v>70343</v>
      </c>
      <c r="K13393" s="11">
        <f t="shared" si="819"/>
        <v>105541.82401272157</v>
      </c>
      <c r="L13393" s="12">
        <f t="shared" si="820"/>
        <v>0</v>
      </c>
      <c r="M13393" s="11">
        <f>COUNTIF(E$2:$E13393,E13393)</f>
        <v>2966</v>
      </c>
      <c r="O13393" t="str">
        <f t="shared" si="821"/>
        <v/>
      </c>
    </row>
    <row r="13394" spans="1:15" hidden="1">
      <c r="A13394" s="41" t="s">
        <v>120</v>
      </c>
      <c r="B13394" s="46">
        <v>45855</v>
      </c>
      <c r="C13394" s="8" t="s">
        <v>13</v>
      </c>
      <c r="D13394" s="8" t="s">
        <v>14</v>
      </c>
      <c r="E13394" s="8" t="s">
        <v>14</v>
      </c>
      <c r="F13394" s="9">
        <f t="shared" si="816"/>
        <v>900000</v>
      </c>
      <c r="G13394" s="9">
        <v>9</v>
      </c>
      <c r="H13394" s="10">
        <v>969408</v>
      </c>
      <c r="I13394" s="11">
        <f t="shared" si="817"/>
        <v>7425097934.5268736</v>
      </c>
      <c r="J13394" s="11">
        <f t="shared" si="818"/>
        <v>70352</v>
      </c>
      <c r="K13394" s="11">
        <f t="shared" si="819"/>
        <v>105542.10163928352</v>
      </c>
      <c r="L13394" s="12">
        <f t="shared" si="820"/>
        <v>0</v>
      </c>
      <c r="M13394" s="11">
        <f>COUNTIF(E$2:$E13394,E13394)</f>
        <v>2967</v>
      </c>
      <c r="O13394" t="str">
        <f t="shared" si="821"/>
        <v/>
      </c>
    </row>
    <row r="13395" spans="1:15" hidden="1">
      <c r="A13395" s="41" t="s">
        <v>120</v>
      </c>
      <c r="B13395" s="46">
        <v>45855</v>
      </c>
      <c r="C13395" s="8" t="s">
        <v>13</v>
      </c>
      <c r="D13395" s="8" t="s">
        <v>14</v>
      </c>
      <c r="E13395" s="8" t="s">
        <v>14</v>
      </c>
      <c r="F13395" s="9">
        <f t="shared" si="816"/>
        <v>24600000</v>
      </c>
      <c r="G13395" s="9">
        <v>246</v>
      </c>
      <c r="H13395" s="10">
        <v>26497152</v>
      </c>
      <c r="I13395" s="11">
        <f t="shared" si="817"/>
        <v>7451595086.5268736</v>
      </c>
      <c r="J13395" s="11">
        <f t="shared" si="818"/>
        <v>70598</v>
      </c>
      <c r="K13395" s="11">
        <f t="shared" si="819"/>
        <v>105549.66268912538</v>
      </c>
      <c r="L13395" s="12">
        <f t="shared" si="820"/>
        <v>0</v>
      </c>
      <c r="M13395" s="11">
        <f>COUNTIF(E$2:$E13395,E13395)</f>
        <v>2968</v>
      </c>
      <c r="O13395" t="str">
        <f t="shared" si="821"/>
        <v/>
      </c>
    </row>
    <row r="13396" spans="1:15" hidden="1">
      <c r="A13396" s="41" t="s">
        <v>120</v>
      </c>
      <c r="B13396" s="46">
        <v>45855</v>
      </c>
      <c r="C13396" s="8" t="s">
        <v>13</v>
      </c>
      <c r="D13396" s="8" t="s">
        <v>14</v>
      </c>
      <c r="E13396" s="8" t="s">
        <v>14</v>
      </c>
      <c r="F13396" s="9">
        <f t="shared" si="816"/>
        <v>46300000</v>
      </c>
      <c r="G13396" s="9">
        <v>463</v>
      </c>
      <c r="H13396" s="10">
        <v>49870656</v>
      </c>
      <c r="I13396" s="11">
        <f t="shared" si="817"/>
        <v>7501465742.5268736</v>
      </c>
      <c r="J13396" s="11">
        <f t="shared" si="818"/>
        <v>71061</v>
      </c>
      <c r="K13396" s="11">
        <f t="shared" si="819"/>
        <v>105563.7514603914</v>
      </c>
      <c r="L13396" s="12">
        <f t="shared" si="820"/>
        <v>0</v>
      </c>
      <c r="M13396" s="11">
        <f>COUNTIF(E$2:$E13396,E13396)</f>
        <v>2969</v>
      </c>
      <c r="O13396" t="str">
        <f t="shared" si="821"/>
        <v/>
      </c>
    </row>
    <row r="13397" spans="1:15" hidden="1">
      <c r="A13397" s="41" t="s">
        <v>120</v>
      </c>
      <c r="B13397" s="46">
        <v>45855</v>
      </c>
      <c r="C13397" s="8" t="s">
        <v>13</v>
      </c>
      <c r="D13397" s="8" t="s">
        <v>14</v>
      </c>
      <c r="E13397" s="8" t="s">
        <v>14</v>
      </c>
      <c r="F13397" s="9">
        <f t="shared" si="816"/>
        <v>18500000</v>
      </c>
      <c r="G13397" s="9">
        <v>185</v>
      </c>
      <c r="H13397" s="10">
        <v>19923205</v>
      </c>
      <c r="I13397" s="11">
        <f t="shared" si="817"/>
        <v>7521388947.5268736</v>
      </c>
      <c r="J13397" s="11">
        <f t="shared" si="818"/>
        <v>71246</v>
      </c>
      <c r="K13397" s="11">
        <f t="shared" si="819"/>
        <v>105569.28034594045</v>
      </c>
      <c r="L13397" s="12">
        <f t="shared" si="820"/>
        <v>0</v>
      </c>
      <c r="M13397" s="11">
        <f>COUNTIF(E$2:$E13397,E13397)</f>
        <v>2970</v>
      </c>
      <c r="O13397" t="str">
        <f t="shared" si="821"/>
        <v/>
      </c>
    </row>
    <row r="13398" spans="1:15" hidden="1">
      <c r="A13398" s="41" t="s">
        <v>120</v>
      </c>
      <c r="B13398" s="46">
        <v>45855</v>
      </c>
      <c r="C13398" s="8" t="s">
        <v>13</v>
      </c>
      <c r="D13398" s="8" t="s">
        <v>14</v>
      </c>
      <c r="E13398" s="8" t="s">
        <v>14</v>
      </c>
      <c r="F13398" s="9">
        <f t="shared" si="816"/>
        <v>-900000</v>
      </c>
      <c r="G13398" s="9">
        <v>-9</v>
      </c>
      <c r="H13398" s="10">
        <v>-974547</v>
      </c>
      <c r="I13398" s="11">
        <f t="shared" si="817"/>
        <v>7520438824.0037603</v>
      </c>
      <c r="J13398" s="11">
        <f t="shared" si="818"/>
        <v>71237</v>
      </c>
      <c r="K13398" s="11">
        <f t="shared" si="819"/>
        <v>105569.28034594045</v>
      </c>
      <c r="L13398" s="12">
        <f t="shared" si="820"/>
        <v>24423.476886535878</v>
      </c>
      <c r="M13398" s="11">
        <f>COUNTIF(E$2:$E13398,E13398)</f>
        <v>2971</v>
      </c>
      <c r="O13398" t="str">
        <f t="shared" si="821"/>
        <v/>
      </c>
    </row>
    <row r="13399" spans="1:15" hidden="1">
      <c r="A13399" s="41" t="s">
        <v>120</v>
      </c>
      <c r="B13399" s="46">
        <v>45855</v>
      </c>
      <c r="C13399" s="8" t="s">
        <v>13</v>
      </c>
      <c r="D13399" s="8" t="s">
        <v>14</v>
      </c>
      <c r="E13399" s="8" t="s">
        <v>14</v>
      </c>
      <c r="F13399" s="9">
        <f t="shared" si="816"/>
        <v>-900000</v>
      </c>
      <c r="G13399" s="9">
        <v>-9</v>
      </c>
      <c r="H13399" s="10">
        <v>-974547</v>
      </c>
      <c r="I13399" s="11">
        <f t="shared" si="817"/>
        <v>7519488700.4806471</v>
      </c>
      <c r="J13399" s="11">
        <f t="shared" si="818"/>
        <v>71228</v>
      </c>
      <c r="K13399" s="11">
        <f t="shared" si="819"/>
        <v>105569.28034594045</v>
      </c>
      <c r="L13399" s="12">
        <f t="shared" si="820"/>
        <v>24423.476886535878</v>
      </c>
      <c r="M13399" s="11">
        <f>COUNTIF(E$2:$E13399,E13399)</f>
        <v>2972</v>
      </c>
      <c r="O13399" t="str">
        <f t="shared" si="821"/>
        <v/>
      </c>
    </row>
    <row r="13400" spans="1:15" hidden="1">
      <c r="A13400" s="41" t="s">
        <v>120</v>
      </c>
      <c r="B13400" s="46">
        <v>45855</v>
      </c>
      <c r="C13400" s="8" t="s">
        <v>13</v>
      </c>
      <c r="D13400" s="8" t="s">
        <v>14</v>
      </c>
      <c r="E13400" s="8" t="s">
        <v>14</v>
      </c>
      <c r="F13400" s="9">
        <f t="shared" si="816"/>
        <v>-900000</v>
      </c>
      <c r="G13400" s="9">
        <v>-9</v>
      </c>
      <c r="H13400" s="10">
        <v>-974547</v>
      </c>
      <c r="I13400" s="11">
        <f t="shared" si="817"/>
        <v>7518538576.9575338</v>
      </c>
      <c r="J13400" s="11">
        <f t="shared" si="818"/>
        <v>71219</v>
      </c>
      <c r="K13400" s="11">
        <f t="shared" si="819"/>
        <v>105569.28034594045</v>
      </c>
      <c r="L13400" s="12">
        <f t="shared" si="820"/>
        <v>24423.476886535878</v>
      </c>
      <c r="M13400" s="11">
        <f>COUNTIF(E$2:$E13400,E13400)</f>
        <v>2973</v>
      </c>
      <c r="O13400" t="str">
        <f t="shared" si="821"/>
        <v/>
      </c>
    </row>
    <row r="13401" spans="1:15" hidden="1">
      <c r="A13401" s="41" t="s">
        <v>120</v>
      </c>
      <c r="B13401" s="46">
        <v>45855</v>
      </c>
      <c r="C13401" s="8" t="s">
        <v>13</v>
      </c>
      <c r="D13401" s="8" t="s">
        <v>14</v>
      </c>
      <c r="E13401" s="8" t="s">
        <v>14</v>
      </c>
      <c r="F13401" s="9">
        <f t="shared" si="816"/>
        <v>-1000000</v>
      </c>
      <c r="G13401" s="9">
        <v>-10</v>
      </c>
      <c r="H13401" s="10">
        <v>-1082830</v>
      </c>
      <c r="I13401" s="11">
        <f t="shared" si="817"/>
        <v>7517482884.1540747</v>
      </c>
      <c r="J13401" s="11">
        <f t="shared" si="818"/>
        <v>71209</v>
      </c>
      <c r="K13401" s="11">
        <f t="shared" si="819"/>
        <v>105569.28034594045</v>
      </c>
      <c r="L13401" s="12">
        <f t="shared" si="820"/>
        <v>27137.196540595498</v>
      </c>
      <c r="M13401" s="11">
        <f>COUNTIF(E$2:$E13401,E13401)</f>
        <v>2974</v>
      </c>
      <c r="O13401" t="str">
        <f t="shared" si="821"/>
        <v/>
      </c>
    </row>
    <row r="13402" spans="1:15" hidden="1">
      <c r="A13402" s="41" t="s">
        <v>120</v>
      </c>
      <c r="B13402" s="46">
        <v>45855</v>
      </c>
      <c r="C13402" s="8" t="s">
        <v>13</v>
      </c>
      <c r="D13402" s="8" t="s">
        <v>14</v>
      </c>
      <c r="E13402" s="8" t="s">
        <v>14</v>
      </c>
      <c r="F13402" s="9">
        <f t="shared" si="816"/>
        <v>-9200000</v>
      </c>
      <c r="G13402" s="9">
        <v>-92</v>
      </c>
      <c r="H13402" s="10">
        <v>-9962036</v>
      </c>
      <c r="I13402" s="11">
        <f t="shared" si="817"/>
        <v>7507770510.3622484</v>
      </c>
      <c r="J13402" s="11">
        <f t="shared" si="818"/>
        <v>71117</v>
      </c>
      <c r="K13402" s="11">
        <f t="shared" si="819"/>
        <v>105569.28034594045</v>
      </c>
      <c r="L13402" s="12">
        <f t="shared" si="820"/>
        <v>249662.20817347802</v>
      </c>
      <c r="M13402" s="11">
        <f>COUNTIF(E$2:$E13402,E13402)</f>
        <v>2975</v>
      </c>
      <c r="O13402" t="str">
        <f t="shared" si="821"/>
        <v/>
      </c>
    </row>
    <row r="13403" spans="1:15" hidden="1">
      <c r="A13403" s="41" t="s">
        <v>120</v>
      </c>
      <c r="B13403" s="46">
        <v>45855</v>
      </c>
      <c r="C13403" s="8" t="s">
        <v>13</v>
      </c>
      <c r="D13403" s="8" t="s">
        <v>14</v>
      </c>
      <c r="E13403" s="8" t="s">
        <v>14</v>
      </c>
      <c r="F13403" s="9">
        <f t="shared" si="816"/>
        <v>-2700000</v>
      </c>
      <c r="G13403" s="9">
        <v>-27</v>
      </c>
      <c r="H13403" s="10">
        <v>-2923641</v>
      </c>
      <c r="I13403" s="11">
        <f t="shared" si="817"/>
        <v>7504920139.7929077</v>
      </c>
      <c r="J13403" s="11">
        <f t="shared" si="818"/>
        <v>71090</v>
      </c>
      <c r="K13403" s="11">
        <f t="shared" si="819"/>
        <v>105569.28034594045</v>
      </c>
      <c r="L13403" s="12">
        <f t="shared" si="820"/>
        <v>73270.430659607984</v>
      </c>
      <c r="M13403" s="11">
        <f>COUNTIF(E$2:$E13403,E13403)</f>
        <v>2976</v>
      </c>
      <c r="O13403" t="str">
        <f t="shared" si="821"/>
        <v/>
      </c>
    </row>
    <row r="13404" spans="1:15" hidden="1">
      <c r="A13404" s="41" t="s">
        <v>120</v>
      </c>
      <c r="B13404" s="46">
        <v>45855</v>
      </c>
      <c r="C13404" s="8" t="s">
        <v>13</v>
      </c>
      <c r="D13404" s="8" t="s">
        <v>14</v>
      </c>
      <c r="E13404" s="8" t="s">
        <v>14</v>
      </c>
      <c r="F13404" s="9">
        <f t="shared" si="816"/>
        <v>-13800000</v>
      </c>
      <c r="G13404" s="9">
        <v>-138</v>
      </c>
      <c r="H13404" s="10">
        <v>-14943054</v>
      </c>
      <c r="I13404" s="11">
        <f t="shared" si="817"/>
        <v>7490351579.1051683</v>
      </c>
      <c r="J13404" s="11">
        <f t="shared" si="818"/>
        <v>70952</v>
      </c>
      <c r="K13404" s="11">
        <f t="shared" si="819"/>
        <v>105569.28034594045</v>
      </c>
      <c r="L13404" s="12">
        <f t="shared" si="820"/>
        <v>374493.31226021796</v>
      </c>
      <c r="M13404" s="11">
        <f>COUNTIF(E$2:$E13404,E13404)</f>
        <v>2977</v>
      </c>
      <c r="O13404" t="str">
        <f t="shared" si="821"/>
        <v/>
      </c>
    </row>
    <row r="13405" spans="1:15" hidden="1">
      <c r="A13405" s="41" t="s">
        <v>120</v>
      </c>
      <c r="B13405" s="46">
        <v>45855</v>
      </c>
      <c r="C13405" s="8" t="s">
        <v>13</v>
      </c>
      <c r="D13405" s="8" t="s">
        <v>14</v>
      </c>
      <c r="E13405" s="8" t="s">
        <v>14</v>
      </c>
      <c r="F13405" s="9">
        <f t="shared" si="816"/>
        <v>-9200000</v>
      </c>
      <c r="G13405" s="9">
        <v>-92</v>
      </c>
      <c r="H13405" s="10">
        <v>-9962036</v>
      </c>
      <c r="I13405" s="11">
        <f t="shared" si="817"/>
        <v>7480639205.3133421</v>
      </c>
      <c r="J13405" s="11">
        <f t="shared" si="818"/>
        <v>70860</v>
      </c>
      <c r="K13405" s="11">
        <f t="shared" si="819"/>
        <v>105569.28034594045</v>
      </c>
      <c r="L13405" s="12">
        <f t="shared" si="820"/>
        <v>249662.20817347802</v>
      </c>
      <c r="M13405" s="11">
        <f>COUNTIF(E$2:$E13405,E13405)</f>
        <v>2978</v>
      </c>
      <c r="O13405" t="str">
        <f t="shared" si="821"/>
        <v/>
      </c>
    </row>
    <row r="13406" spans="1:15" hidden="1">
      <c r="A13406" s="41" t="s">
        <v>120</v>
      </c>
      <c r="B13406" s="46">
        <v>45855</v>
      </c>
      <c r="C13406" s="8" t="s">
        <v>13</v>
      </c>
      <c r="D13406" s="8" t="s">
        <v>14</v>
      </c>
      <c r="E13406" s="8" t="s">
        <v>14</v>
      </c>
      <c r="F13406" s="9">
        <f t="shared" si="816"/>
        <v>-4600000</v>
      </c>
      <c r="G13406" s="9">
        <v>-46</v>
      </c>
      <c r="H13406" s="10">
        <v>-4981018</v>
      </c>
      <c r="I13406" s="11">
        <f t="shared" si="817"/>
        <v>7475783018.417429</v>
      </c>
      <c r="J13406" s="11">
        <f t="shared" si="818"/>
        <v>70814</v>
      </c>
      <c r="K13406" s="11">
        <f t="shared" si="819"/>
        <v>105569.28034594045</v>
      </c>
      <c r="L13406" s="12">
        <f t="shared" si="820"/>
        <v>124831.10408673901</v>
      </c>
      <c r="M13406" s="11">
        <f>COUNTIF(E$2:$E13406,E13406)</f>
        <v>2979</v>
      </c>
      <c r="O13406" t="str">
        <f t="shared" si="821"/>
        <v/>
      </c>
    </row>
    <row r="13407" spans="1:15" hidden="1">
      <c r="A13407" s="41" t="s">
        <v>120</v>
      </c>
      <c r="B13407" s="46">
        <v>45855</v>
      </c>
      <c r="C13407" s="8" t="s">
        <v>13</v>
      </c>
      <c r="D13407" s="8" t="s">
        <v>14</v>
      </c>
      <c r="E13407" s="8" t="s">
        <v>14</v>
      </c>
      <c r="F13407" s="9">
        <f t="shared" si="816"/>
        <v>-9600000</v>
      </c>
      <c r="G13407" s="9">
        <v>-96</v>
      </c>
      <c r="H13407" s="10">
        <v>-10395168</v>
      </c>
      <c r="I13407" s="11">
        <f t="shared" si="817"/>
        <v>7465648367.5042191</v>
      </c>
      <c r="J13407" s="11">
        <f t="shared" si="818"/>
        <v>70718</v>
      </c>
      <c r="K13407" s="11">
        <f t="shared" si="819"/>
        <v>105569.28034594045</v>
      </c>
      <c r="L13407" s="12">
        <f t="shared" si="820"/>
        <v>260517.08678971604</v>
      </c>
      <c r="M13407" s="11">
        <f>COUNTIF(E$2:$E13407,E13407)</f>
        <v>2980</v>
      </c>
      <c r="O13407" t="str">
        <f t="shared" si="821"/>
        <v/>
      </c>
    </row>
    <row r="13408" spans="1:15" hidden="1">
      <c r="A13408" s="41" t="s">
        <v>120</v>
      </c>
      <c r="B13408" s="46">
        <v>45855</v>
      </c>
      <c r="C13408" s="8" t="s">
        <v>13</v>
      </c>
      <c r="D13408" s="8" t="s">
        <v>14</v>
      </c>
      <c r="E13408" s="8" t="s">
        <v>14</v>
      </c>
      <c r="F13408" s="9">
        <f t="shared" si="816"/>
        <v>-9200000</v>
      </c>
      <c r="G13408" s="9">
        <v>-92</v>
      </c>
      <c r="H13408" s="10">
        <v>-9962036</v>
      </c>
      <c r="I13408" s="11">
        <f t="shared" si="817"/>
        <v>7455935993.7123928</v>
      </c>
      <c r="J13408" s="11">
        <f t="shared" si="818"/>
        <v>70626</v>
      </c>
      <c r="K13408" s="11">
        <f t="shared" si="819"/>
        <v>105569.28034594045</v>
      </c>
      <c r="L13408" s="12">
        <f t="shared" si="820"/>
        <v>249662.20817347802</v>
      </c>
      <c r="M13408" s="11">
        <f>COUNTIF(E$2:$E13408,E13408)</f>
        <v>2981</v>
      </c>
      <c r="O13408" t="str">
        <f t="shared" si="821"/>
        <v/>
      </c>
    </row>
    <row r="13409" spans="1:15" hidden="1">
      <c r="A13409" s="41" t="s">
        <v>120</v>
      </c>
      <c r="B13409" s="46">
        <v>45855</v>
      </c>
      <c r="C13409" s="8" t="s">
        <v>13</v>
      </c>
      <c r="D13409" s="8" t="s">
        <v>46</v>
      </c>
      <c r="E13409" s="8" t="s">
        <v>46</v>
      </c>
      <c r="F13409" s="9">
        <f t="shared" si="816"/>
        <v>1700000</v>
      </c>
      <c r="G13409" s="9">
        <v>17</v>
      </c>
      <c r="H13409" s="10">
        <v>1774562</v>
      </c>
      <c r="I13409" s="11">
        <f t="shared" si="817"/>
        <v>2553921892.212677</v>
      </c>
      <c r="J13409" s="11">
        <f t="shared" si="818"/>
        <v>24447</v>
      </c>
      <c r="K13409" s="11">
        <f t="shared" si="819"/>
        <v>104467.70123993442</v>
      </c>
      <c r="L13409" s="12">
        <f t="shared" si="820"/>
        <v>0</v>
      </c>
      <c r="M13409" s="11">
        <f>COUNTIF(E$2:$E13409,E13409)</f>
        <v>3878</v>
      </c>
      <c r="O13409" t="str">
        <f t="shared" si="821"/>
        <v/>
      </c>
    </row>
    <row r="13410" spans="1:15" hidden="1">
      <c r="A13410" s="41" t="s">
        <v>120</v>
      </c>
      <c r="B13410" s="46">
        <v>45855</v>
      </c>
      <c r="C13410" s="8" t="s">
        <v>13</v>
      </c>
      <c r="D13410" s="8" t="s">
        <v>14</v>
      </c>
      <c r="E13410" s="8" t="s">
        <v>14</v>
      </c>
      <c r="F13410" s="9">
        <f t="shared" si="816"/>
        <v>1300000</v>
      </c>
      <c r="G13410" s="9">
        <v>13</v>
      </c>
      <c r="H13410" s="10">
        <v>1399762</v>
      </c>
      <c r="I13410" s="11">
        <f t="shared" si="817"/>
        <v>7457335755.7123928</v>
      </c>
      <c r="J13410" s="11">
        <f t="shared" si="818"/>
        <v>70639</v>
      </c>
      <c r="K13410" s="11">
        <f t="shared" si="819"/>
        <v>105569.66768658097</v>
      </c>
      <c r="L13410" s="12">
        <f t="shared" si="820"/>
        <v>0</v>
      </c>
      <c r="M13410" s="11">
        <f>COUNTIF(E$2:$E13410,E13410)</f>
        <v>2982</v>
      </c>
      <c r="O13410" t="str">
        <f t="shared" si="821"/>
        <v/>
      </c>
    </row>
    <row r="13411" spans="1:15" hidden="1">
      <c r="A13411" s="41" t="s">
        <v>120</v>
      </c>
      <c r="B13411" s="46">
        <v>45855</v>
      </c>
      <c r="C13411" s="8" t="s">
        <v>13</v>
      </c>
      <c r="D13411" s="8" t="s">
        <v>14</v>
      </c>
      <c r="E13411" s="8" t="s">
        <v>14</v>
      </c>
      <c r="F13411" s="9">
        <f t="shared" si="816"/>
        <v>-9200000</v>
      </c>
      <c r="G13411" s="9">
        <v>-92</v>
      </c>
      <c r="H13411" s="10">
        <v>-9962036</v>
      </c>
      <c r="I13411" s="11">
        <f t="shared" si="817"/>
        <v>7447623346.2852278</v>
      </c>
      <c r="J13411" s="11">
        <f t="shared" si="818"/>
        <v>70547</v>
      </c>
      <c r="K13411" s="11">
        <f t="shared" si="819"/>
        <v>105569.66768658097</v>
      </c>
      <c r="L13411" s="12">
        <f t="shared" si="820"/>
        <v>249626.57283455133</v>
      </c>
      <c r="M13411" s="11">
        <f>COUNTIF(E$2:$E13411,E13411)</f>
        <v>2983</v>
      </c>
      <c r="O13411" t="str">
        <f t="shared" si="821"/>
        <v/>
      </c>
    </row>
    <row r="13412" spans="1:15" hidden="1">
      <c r="A13412" s="41" t="s">
        <v>120</v>
      </c>
      <c r="B13412" s="46">
        <v>45855</v>
      </c>
      <c r="C13412" s="8" t="s">
        <v>13</v>
      </c>
      <c r="D13412" s="8" t="s">
        <v>46</v>
      </c>
      <c r="E13412" s="8" t="s">
        <v>46</v>
      </c>
      <c r="F13412" s="9">
        <f t="shared" si="816"/>
        <v>16300000</v>
      </c>
      <c r="G13412" s="9">
        <v>163</v>
      </c>
      <c r="H13412" s="10">
        <v>17101308</v>
      </c>
      <c r="I13412" s="11">
        <f t="shared" si="817"/>
        <v>2571023200.212677</v>
      </c>
      <c r="J13412" s="11">
        <f t="shared" si="818"/>
        <v>24610</v>
      </c>
      <c r="K13412" s="11">
        <f t="shared" si="819"/>
        <v>104470.67046780484</v>
      </c>
      <c r="L13412" s="12">
        <f t="shared" si="820"/>
        <v>0</v>
      </c>
      <c r="M13412" s="11">
        <f>COUNTIF(E$2:$E13412,E13412)</f>
        <v>3879</v>
      </c>
      <c r="O13412" t="str">
        <f t="shared" si="821"/>
        <v/>
      </c>
    </row>
    <row r="13413" spans="1:15" hidden="1">
      <c r="A13413" s="41" t="s">
        <v>120</v>
      </c>
      <c r="B13413" s="46">
        <v>45855</v>
      </c>
      <c r="C13413" s="8" t="s">
        <v>13</v>
      </c>
      <c r="D13413" s="8" t="s">
        <v>14</v>
      </c>
      <c r="E13413" s="8" t="s">
        <v>14</v>
      </c>
      <c r="F13413" s="9">
        <f t="shared" si="816"/>
        <v>-9200000</v>
      </c>
      <c r="G13413" s="9">
        <v>-92</v>
      </c>
      <c r="H13413" s="10">
        <v>-9962036</v>
      </c>
      <c r="I13413" s="11">
        <f t="shared" si="817"/>
        <v>7437910936.8580627</v>
      </c>
      <c r="J13413" s="11">
        <f t="shared" si="818"/>
        <v>70455</v>
      </c>
      <c r="K13413" s="11">
        <f t="shared" si="819"/>
        <v>105569.66768658097</v>
      </c>
      <c r="L13413" s="12">
        <f t="shared" si="820"/>
        <v>249626.57283455133</v>
      </c>
      <c r="M13413" s="11">
        <f>COUNTIF(E$2:$E13413,E13413)</f>
        <v>2984</v>
      </c>
      <c r="O13413" t="str">
        <f t="shared" si="821"/>
        <v/>
      </c>
    </row>
    <row r="13414" spans="1:15" hidden="1">
      <c r="A13414" s="41" t="s">
        <v>120</v>
      </c>
      <c r="B13414" s="46">
        <v>45855</v>
      </c>
      <c r="C13414" s="8" t="s">
        <v>13</v>
      </c>
      <c r="D13414" s="8" t="s">
        <v>15</v>
      </c>
      <c r="E13414" s="8" t="s">
        <v>15</v>
      </c>
      <c r="F13414" s="9">
        <f t="shared" si="816"/>
        <v>8600000</v>
      </c>
      <c r="G13414" s="9">
        <v>86</v>
      </c>
      <c r="H13414" s="10">
        <v>9470492</v>
      </c>
      <c r="I13414" s="11">
        <f t="shared" si="817"/>
        <v>2146527580.1447833</v>
      </c>
      <c r="J13414" s="11">
        <f t="shared" si="818"/>
        <v>19647</v>
      </c>
      <c r="K13414" s="11">
        <f t="shared" si="819"/>
        <v>109254.72490175514</v>
      </c>
      <c r="L13414" s="12">
        <f t="shared" si="820"/>
        <v>0</v>
      </c>
      <c r="M13414" s="11">
        <f>COUNTIF(E$2:$E13414,E13414)</f>
        <v>3932</v>
      </c>
      <c r="O13414" t="str">
        <f t="shared" si="821"/>
        <v/>
      </c>
    </row>
    <row r="13415" spans="1:15" hidden="1">
      <c r="A13415" s="41" t="s">
        <v>120</v>
      </c>
      <c r="B13415" s="46">
        <v>45855</v>
      </c>
      <c r="C13415" s="8" t="s">
        <v>13</v>
      </c>
      <c r="D13415" s="8" t="s">
        <v>14</v>
      </c>
      <c r="E13415" s="8" t="s">
        <v>14</v>
      </c>
      <c r="F13415" s="9">
        <f t="shared" si="816"/>
        <v>-9200000</v>
      </c>
      <c r="G13415" s="9">
        <v>-92</v>
      </c>
      <c r="H13415" s="10">
        <v>-9962036</v>
      </c>
      <c r="I13415" s="11">
        <f t="shared" si="817"/>
        <v>7428198527.4308977</v>
      </c>
      <c r="J13415" s="11">
        <f t="shared" si="818"/>
        <v>70363</v>
      </c>
      <c r="K13415" s="11">
        <f t="shared" si="819"/>
        <v>105569.66768658097</v>
      </c>
      <c r="L13415" s="12">
        <f t="shared" si="820"/>
        <v>249626.57283455133</v>
      </c>
      <c r="M13415" s="11">
        <f>COUNTIF(E$2:$E13415,E13415)</f>
        <v>2985</v>
      </c>
      <c r="O13415" t="str">
        <f t="shared" si="821"/>
        <v/>
      </c>
    </row>
    <row r="13416" spans="1:15" hidden="1">
      <c r="A13416" s="41" t="s">
        <v>120</v>
      </c>
      <c r="B13416" s="46">
        <v>45855</v>
      </c>
      <c r="C13416" s="8" t="s">
        <v>13</v>
      </c>
      <c r="D13416" s="8" t="s">
        <v>46</v>
      </c>
      <c r="E13416" s="8" t="s">
        <v>46</v>
      </c>
      <c r="F13416" s="9">
        <f t="shared" si="816"/>
        <v>16400000</v>
      </c>
      <c r="G13416" s="9">
        <v>164</v>
      </c>
      <c r="H13416" s="10">
        <v>17116516</v>
      </c>
      <c r="I13416" s="11">
        <f t="shared" si="817"/>
        <v>2588139716.212677</v>
      </c>
      <c r="J13416" s="11">
        <f t="shared" si="818"/>
        <v>24774</v>
      </c>
      <c r="K13416" s="11">
        <f t="shared" si="819"/>
        <v>104469.99742523117</v>
      </c>
      <c r="L13416" s="12">
        <f t="shared" si="820"/>
        <v>0</v>
      </c>
      <c r="M13416" s="11">
        <f>COUNTIF(E$2:$E13416,E13416)</f>
        <v>3880</v>
      </c>
      <c r="O13416" t="str">
        <f t="shared" si="821"/>
        <v/>
      </c>
    </row>
    <row r="13417" spans="1:15" hidden="1">
      <c r="A13417" s="41" t="s">
        <v>120</v>
      </c>
      <c r="B13417" s="46">
        <v>45855</v>
      </c>
      <c r="C13417" s="8" t="s">
        <v>13</v>
      </c>
      <c r="D13417" s="8" t="s">
        <v>46</v>
      </c>
      <c r="E13417" s="8" t="s">
        <v>46</v>
      </c>
      <c r="F13417" s="9">
        <f t="shared" si="816"/>
        <v>11200000</v>
      </c>
      <c r="G13417" s="9">
        <v>112</v>
      </c>
      <c r="H13417" s="10">
        <v>11682160</v>
      </c>
      <c r="I13417" s="11">
        <f t="shared" si="817"/>
        <v>2599821876.212677</v>
      </c>
      <c r="J13417" s="11">
        <f t="shared" si="818"/>
        <v>24886</v>
      </c>
      <c r="K13417" s="11">
        <f t="shared" si="819"/>
        <v>104469.25485062593</v>
      </c>
      <c r="L13417" s="12">
        <f t="shared" si="820"/>
        <v>0</v>
      </c>
      <c r="M13417" s="11">
        <f>COUNTIF(E$2:$E13417,E13417)</f>
        <v>3881</v>
      </c>
      <c r="O13417" t="str">
        <f t="shared" si="821"/>
        <v/>
      </c>
    </row>
    <row r="13418" spans="1:15" hidden="1">
      <c r="A13418" s="41" t="s">
        <v>120</v>
      </c>
      <c r="B13418" s="46">
        <v>45855</v>
      </c>
      <c r="C13418" s="8" t="s">
        <v>13</v>
      </c>
      <c r="D13418" s="8" t="s">
        <v>15</v>
      </c>
      <c r="E13418" s="8" t="s">
        <v>15</v>
      </c>
      <c r="F13418" s="9">
        <f t="shared" si="816"/>
        <v>6500000</v>
      </c>
      <c r="G13418" s="9">
        <v>65</v>
      </c>
      <c r="H13418" s="10">
        <v>7119645</v>
      </c>
      <c r="I13418" s="11">
        <f t="shared" si="817"/>
        <v>2153647225.144783</v>
      </c>
      <c r="J13418" s="11">
        <f t="shared" si="818"/>
        <v>19712</v>
      </c>
      <c r="K13418" s="11">
        <f t="shared" si="819"/>
        <v>109255.64250937414</v>
      </c>
      <c r="L13418" s="12">
        <f t="shared" si="820"/>
        <v>0</v>
      </c>
      <c r="M13418" s="11">
        <f>COUNTIF(E$2:$E13418,E13418)</f>
        <v>3933</v>
      </c>
      <c r="O13418" t="str">
        <f t="shared" si="821"/>
        <v/>
      </c>
    </row>
    <row r="13419" spans="1:15" hidden="1">
      <c r="A13419" s="41" t="s">
        <v>120</v>
      </c>
      <c r="B13419" s="46">
        <v>45855</v>
      </c>
      <c r="C13419" s="8" t="s">
        <v>13</v>
      </c>
      <c r="D13419" s="8" t="s">
        <v>90</v>
      </c>
      <c r="E13419" s="8" t="s">
        <v>90</v>
      </c>
      <c r="F13419" s="9">
        <f t="shared" ref="F13419:F13482" si="822">100000*G13419</f>
        <v>13900000</v>
      </c>
      <c r="G13419" s="9">
        <v>139</v>
      </c>
      <c r="H13419" s="10">
        <v>15121393</v>
      </c>
      <c r="I13419" s="11">
        <f t="shared" ref="I13419:I13482" si="823">IF(H13419&gt;=0,IF(M13419=1,H13419,SUMIFS(I:I,E:E,E13419,M:M,M13419-1)+H13419),SUMIFS(I:I,E:E,E13419,M:M,M13419-1)+K13419*G13419)</f>
        <v>5903285371.24438</v>
      </c>
      <c r="J13419" s="11">
        <f t="shared" ref="J13419:J13482" si="824">IF(M13419=1,G13419,SUMIFS($J:$J,$E:$E,E13419,$M:$M,M13419-1)+G13419)</f>
        <v>55614</v>
      </c>
      <c r="K13419" s="11">
        <f t="shared" ref="K13419:K13482" si="825">IF(H13419&gt;=0,I13419/J13419,SUMIFS($K:$K,$E:$E,E13419,$M:$M,M13419-1))</f>
        <v>106147.46954443809</v>
      </c>
      <c r="L13419" s="12">
        <f t="shared" si="820"/>
        <v>0</v>
      </c>
      <c r="M13419" s="11">
        <f>COUNTIF(E$2:$E13419,E13419)</f>
        <v>1904</v>
      </c>
      <c r="O13419" t="str">
        <f t="shared" si="821"/>
        <v/>
      </c>
    </row>
    <row r="13420" spans="1:15" hidden="1">
      <c r="A13420" s="41" t="s">
        <v>120</v>
      </c>
      <c r="B13420" s="46">
        <v>45855</v>
      </c>
      <c r="C13420" s="8" t="s">
        <v>13</v>
      </c>
      <c r="D13420" s="8" t="s">
        <v>15</v>
      </c>
      <c r="E13420" s="8" t="s">
        <v>15</v>
      </c>
      <c r="F13420" s="9">
        <f t="shared" si="822"/>
        <v>7900000</v>
      </c>
      <c r="G13420" s="9">
        <v>79</v>
      </c>
      <c r="H13420" s="10">
        <v>8639361</v>
      </c>
      <c r="I13420" s="11">
        <f t="shared" si="823"/>
        <v>2162286586.144783</v>
      </c>
      <c r="J13420" s="11">
        <f t="shared" si="824"/>
        <v>19791</v>
      </c>
      <c r="K13420" s="11">
        <f t="shared" si="825"/>
        <v>109256.05508285499</v>
      </c>
      <c r="L13420" s="12">
        <f t="shared" si="820"/>
        <v>0</v>
      </c>
      <c r="M13420" s="11">
        <f>COUNTIF(E$2:$E13420,E13420)</f>
        <v>3934</v>
      </c>
      <c r="O13420" t="str">
        <f t="shared" si="821"/>
        <v/>
      </c>
    </row>
    <row r="13421" spans="1:15" hidden="1">
      <c r="A13421" s="41" t="s">
        <v>120</v>
      </c>
      <c r="B13421" s="46">
        <v>45855</v>
      </c>
      <c r="C13421" s="8" t="s">
        <v>13</v>
      </c>
      <c r="D13421" s="8" t="s">
        <v>15</v>
      </c>
      <c r="E13421" s="8" t="s">
        <v>15</v>
      </c>
      <c r="F13421" s="9">
        <f t="shared" si="822"/>
        <v>9300000</v>
      </c>
      <c r="G13421" s="9">
        <v>93</v>
      </c>
      <c r="H13421" s="10">
        <v>10146486</v>
      </c>
      <c r="I13421" s="11">
        <f t="shared" si="823"/>
        <v>2172433072.144783</v>
      </c>
      <c r="J13421" s="11">
        <f t="shared" si="824"/>
        <v>19884</v>
      </c>
      <c r="K13421" s="11">
        <f t="shared" si="825"/>
        <v>109255.33454761532</v>
      </c>
      <c r="L13421" s="12">
        <f t="shared" si="820"/>
        <v>0</v>
      </c>
      <c r="M13421" s="11">
        <f>COUNTIF(E$2:$E13421,E13421)</f>
        <v>3935</v>
      </c>
      <c r="O13421" t="str">
        <f t="shared" si="821"/>
        <v/>
      </c>
    </row>
    <row r="13422" spans="1:15" hidden="1">
      <c r="A13422" s="41" t="s">
        <v>120</v>
      </c>
      <c r="B13422" s="46">
        <v>45855</v>
      </c>
      <c r="C13422" s="8" t="s">
        <v>13</v>
      </c>
      <c r="D13422" s="8" t="s">
        <v>46</v>
      </c>
      <c r="E13422" s="8" t="s">
        <v>46</v>
      </c>
      <c r="F13422" s="9">
        <f t="shared" si="822"/>
        <v>9400000</v>
      </c>
      <c r="G13422" s="9">
        <v>94</v>
      </c>
      <c r="H13422" s="10">
        <v>9705312</v>
      </c>
      <c r="I13422" s="11">
        <f t="shared" si="823"/>
        <v>2609527188.212677</v>
      </c>
      <c r="J13422" s="11">
        <f t="shared" si="824"/>
        <v>24980</v>
      </c>
      <c r="K13422" s="11">
        <f t="shared" si="825"/>
        <v>104464.65925591181</v>
      </c>
      <c r="L13422" s="12">
        <f t="shared" si="820"/>
        <v>0</v>
      </c>
      <c r="M13422" s="11">
        <f>COUNTIF(E$2:$E13422,E13422)</f>
        <v>3882</v>
      </c>
      <c r="O13422" t="str">
        <f t="shared" si="821"/>
        <v/>
      </c>
    </row>
    <row r="13423" spans="1:15" hidden="1">
      <c r="A13423" s="41" t="s">
        <v>120</v>
      </c>
      <c r="B13423" s="46">
        <v>45855</v>
      </c>
      <c r="C13423" s="8" t="s">
        <v>13</v>
      </c>
      <c r="D13423" s="8" t="s">
        <v>15</v>
      </c>
      <c r="E13423" s="8" t="s">
        <v>15</v>
      </c>
      <c r="F13423" s="9">
        <f t="shared" si="822"/>
        <v>9200000</v>
      </c>
      <c r="G13423" s="9">
        <v>92</v>
      </c>
      <c r="H13423" s="10">
        <v>9972524</v>
      </c>
      <c r="I13423" s="11">
        <f t="shared" si="823"/>
        <v>2182405596.144783</v>
      </c>
      <c r="J13423" s="11">
        <f t="shared" si="824"/>
        <v>19976</v>
      </c>
      <c r="K13423" s="11">
        <f t="shared" si="825"/>
        <v>109251.38146499715</v>
      </c>
      <c r="L13423" s="12">
        <f t="shared" si="820"/>
        <v>0</v>
      </c>
      <c r="M13423" s="11">
        <f>COUNTIF(E$2:$E13423,E13423)</f>
        <v>3936</v>
      </c>
      <c r="O13423" t="str">
        <f t="shared" si="821"/>
        <v/>
      </c>
    </row>
    <row r="13424" spans="1:15" hidden="1">
      <c r="A13424" s="41" t="s">
        <v>120</v>
      </c>
      <c r="B13424" s="46">
        <v>45855</v>
      </c>
      <c r="C13424" s="8" t="s">
        <v>13</v>
      </c>
      <c r="D13424" s="8" t="s">
        <v>15</v>
      </c>
      <c r="E13424" s="8" t="s">
        <v>15</v>
      </c>
      <c r="F13424" s="9">
        <f t="shared" si="822"/>
        <v>5500000</v>
      </c>
      <c r="G13424" s="9">
        <v>55</v>
      </c>
      <c r="H13424" s="10">
        <v>5956665</v>
      </c>
      <c r="I13424" s="11">
        <f t="shared" si="823"/>
        <v>2188362261.144783</v>
      </c>
      <c r="J13424" s="11">
        <f t="shared" si="824"/>
        <v>20031</v>
      </c>
      <c r="K13424" s="11">
        <f t="shared" si="825"/>
        <v>109248.77745218825</v>
      </c>
      <c r="L13424" s="12">
        <f t="shared" si="820"/>
        <v>0</v>
      </c>
      <c r="M13424" s="11">
        <f>COUNTIF(E$2:$E13424,E13424)</f>
        <v>3937</v>
      </c>
      <c r="O13424" t="str">
        <f t="shared" si="821"/>
        <v/>
      </c>
    </row>
    <row r="13425" spans="1:15" hidden="1">
      <c r="A13425" s="41" t="s">
        <v>120</v>
      </c>
      <c r="B13425" s="46">
        <v>45855</v>
      </c>
      <c r="C13425" s="8" t="s">
        <v>13</v>
      </c>
      <c r="D13425" s="8" t="s">
        <v>14</v>
      </c>
      <c r="E13425" s="8" t="s">
        <v>14</v>
      </c>
      <c r="F13425" s="9">
        <f t="shared" si="822"/>
        <v>-7800000</v>
      </c>
      <c r="G13425" s="9">
        <v>-78</v>
      </c>
      <c r="H13425" s="10">
        <v>-8446074</v>
      </c>
      <c r="I13425" s="11">
        <f t="shared" si="823"/>
        <v>7419964093.3513441</v>
      </c>
      <c r="J13425" s="11">
        <f t="shared" si="824"/>
        <v>70285</v>
      </c>
      <c r="K13425" s="11">
        <f t="shared" si="825"/>
        <v>105569.66768658097</v>
      </c>
      <c r="L13425" s="12">
        <f t="shared" ref="L13425:L13488" si="826">IF(G13425&lt;0,K13425*G13425-H13425,0)</f>
        <v>211639.92044668458</v>
      </c>
      <c r="M13425" s="11">
        <f>COUNTIF(E$2:$E13425,E13425)</f>
        <v>2986</v>
      </c>
      <c r="O13425" t="str">
        <f t="shared" si="821"/>
        <v/>
      </c>
    </row>
    <row r="13426" spans="1:15" hidden="1">
      <c r="A13426" s="41" t="s">
        <v>120</v>
      </c>
      <c r="B13426" s="46">
        <v>45855</v>
      </c>
      <c r="C13426" s="8" t="s">
        <v>13</v>
      </c>
      <c r="D13426" s="8" t="s">
        <v>14</v>
      </c>
      <c r="E13426" s="8" t="s">
        <v>14</v>
      </c>
      <c r="F13426" s="9">
        <f t="shared" si="822"/>
        <v>-12200000</v>
      </c>
      <c r="G13426" s="9">
        <v>-122</v>
      </c>
      <c r="H13426" s="10">
        <v>-13210526</v>
      </c>
      <c r="I13426" s="11">
        <f t="shared" si="823"/>
        <v>7407084593.8935814</v>
      </c>
      <c r="J13426" s="11">
        <f t="shared" si="824"/>
        <v>70163</v>
      </c>
      <c r="K13426" s="11">
        <f t="shared" si="825"/>
        <v>105569.66768658097</v>
      </c>
      <c r="L13426" s="12">
        <f t="shared" si="826"/>
        <v>331026.54223712161</v>
      </c>
      <c r="M13426" s="11">
        <f>COUNTIF(E$2:$E13426,E13426)</f>
        <v>2987</v>
      </c>
      <c r="O13426" t="str">
        <f t="shared" si="821"/>
        <v/>
      </c>
    </row>
    <row r="13427" spans="1:15" hidden="1">
      <c r="A13427" s="41" t="s">
        <v>120</v>
      </c>
      <c r="B13427" s="46">
        <v>45855</v>
      </c>
      <c r="C13427" s="8" t="s">
        <v>13</v>
      </c>
      <c r="D13427" s="8" t="s">
        <v>14</v>
      </c>
      <c r="E13427" s="8" t="s">
        <v>14</v>
      </c>
      <c r="F13427" s="9">
        <f t="shared" si="822"/>
        <v>-900000</v>
      </c>
      <c r="G13427" s="9">
        <v>-9</v>
      </c>
      <c r="H13427" s="10">
        <v>-974547</v>
      </c>
      <c r="I13427" s="11">
        <f t="shared" si="823"/>
        <v>7406134466.8844023</v>
      </c>
      <c r="J13427" s="11">
        <f t="shared" si="824"/>
        <v>70154</v>
      </c>
      <c r="K13427" s="11">
        <f t="shared" si="825"/>
        <v>105569.66768658097</v>
      </c>
      <c r="L13427" s="12">
        <f t="shared" si="826"/>
        <v>24419.990820771316</v>
      </c>
      <c r="M13427" s="11">
        <f>COUNTIF(E$2:$E13427,E13427)</f>
        <v>2988</v>
      </c>
      <c r="O13427" t="str">
        <f t="shared" si="821"/>
        <v/>
      </c>
    </row>
    <row r="13428" spans="1:15" hidden="1">
      <c r="A13428" s="41" t="s">
        <v>120</v>
      </c>
      <c r="B13428" s="46">
        <v>45855</v>
      </c>
      <c r="C13428" s="8" t="s">
        <v>13</v>
      </c>
      <c r="D13428" s="8" t="s">
        <v>14</v>
      </c>
      <c r="E13428" s="8" t="s">
        <v>14</v>
      </c>
      <c r="F13428" s="9">
        <f t="shared" si="822"/>
        <v>-900000</v>
      </c>
      <c r="G13428" s="9">
        <v>-9</v>
      </c>
      <c r="H13428" s="10">
        <v>-974547</v>
      </c>
      <c r="I13428" s="11">
        <f t="shared" si="823"/>
        <v>7405184339.8752232</v>
      </c>
      <c r="J13428" s="11">
        <f t="shared" si="824"/>
        <v>70145</v>
      </c>
      <c r="K13428" s="11">
        <f t="shared" si="825"/>
        <v>105569.66768658097</v>
      </c>
      <c r="L13428" s="12">
        <f t="shared" si="826"/>
        <v>24419.990820771316</v>
      </c>
      <c r="M13428" s="11">
        <f>COUNTIF(E$2:$E13428,E13428)</f>
        <v>2989</v>
      </c>
      <c r="O13428" t="str">
        <f t="shared" si="821"/>
        <v/>
      </c>
    </row>
    <row r="13429" spans="1:15" hidden="1">
      <c r="A13429" s="41" t="s">
        <v>120</v>
      </c>
      <c r="B13429" s="46">
        <v>45855</v>
      </c>
      <c r="C13429" s="8" t="s">
        <v>13</v>
      </c>
      <c r="D13429" s="8" t="s">
        <v>46</v>
      </c>
      <c r="E13429" s="8" t="s">
        <v>46</v>
      </c>
      <c r="F13429" s="9">
        <f t="shared" si="822"/>
        <v>900000</v>
      </c>
      <c r="G13429" s="9">
        <v>9</v>
      </c>
      <c r="H13429" s="10">
        <v>944244</v>
      </c>
      <c r="I13429" s="11">
        <f t="shared" si="823"/>
        <v>2610471432.212677</v>
      </c>
      <c r="J13429" s="11">
        <f t="shared" si="824"/>
        <v>24989</v>
      </c>
      <c r="K13429" s="11">
        <f t="shared" si="825"/>
        <v>104464.82181010353</v>
      </c>
      <c r="L13429" s="12">
        <f t="shared" si="826"/>
        <v>0</v>
      </c>
      <c r="M13429" s="11">
        <f>COUNTIF(E$2:$E13429,E13429)</f>
        <v>3883</v>
      </c>
      <c r="O13429" t="str">
        <f t="shared" si="821"/>
        <v/>
      </c>
    </row>
    <row r="13430" spans="1:15" hidden="1">
      <c r="A13430" s="41" t="s">
        <v>120</v>
      </c>
      <c r="B13430" s="46">
        <v>45855</v>
      </c>
      <c r="C13430" s="8" t="s">
        <v>13</v>
      </c>
      <c r="D13430" s="8" t="s">
        <v>14</v>
      </c>
      <c r="E13430" s="8" t="s">
        <v>14</v>
      </c>
      <c r="F13430" s="9">
        <f t="shared" si="822"/>
        <v>900000</v>
      </c>
      <c r="G13430" s="9">
        <v>9</v>
      </c>
      <c r="H13430" s="10">
        <v>970434</v>
      </c>
      <c r="I13430" s="11">
        <f t="shared" si="823"/>
        <v>7406154773.8752232</v>
      </c>
      <c r="J13430" s="11">
        <f t="shared" si="824"/>
        <v>70154</v>
      </c>
      <c r="K13430" s="11">
        <f t="shared" si="825"/>
        <v>105569.95714963114</v>
      </c>
      <c r="L13430" s="12">
        <f t="shared" si="826"/>
        <v>0</v>
      </c>
      <c r="M13430" s="11">
        <f>COUNTIF(E$2:$E13430,E13430)</f>
        <v>2990</v>
      </c>
      <c r="O13430" t="str">
        <f t="shared" si="821"/>
        <v/>
      </c>
    </row>
    <row r="13431" spans="1:15" hidden="1">
      <c r="A13431" s="41" t="s">
        <v>120</v>
      </c>
      <c r="B13431" s="46">
        <v>45855</v>
      </c>
      <c r="C13431" s="8" t="s">
        <v>13</v>
      </c>
      <c r="D13431" s="8" t="s">
        <v>46</v>
      </c>
      <c r="E13431" s="8" t="s">
        <v>46</v>
      </c>
      <c r="F13431" s="9">
        <f t="shared" si="822"/>
        <v>900000</v>
      </c>
      <c r="G13431" s="9">
        <v>9</v>
      </c>
      <c r="H13431" s="10">
        <v>941337</v>
      </c>
      <c r="I13431" s="11">
        <f t="shared" si="823"/>
        <v>2611412769.212677</v>
      </c>
      <c r="J13431" s="11">
        <f t="shared" si="824"/>
        <v>24998</v>
      </c>
      <c r="K13431" s="11">
        <f t="shared" si="825"/>
        <v>104464.86795794372</v>
      </c>
      <c r="L13431" s="12">
        <f t="shared" si="826"/>
        <v>0</v>
      </c>
      <c r="M13431" s="11">
        <f>COUNTIF(E$2:$E13431,E13431)</f>
        <v>3884</v>
      </c>
      <c r="O13431" t="str">
        <f t="shared" si="821"/>
        <v/>
      </c>
    </row>
    <row r="13432" spans="1:15" hidden="1">
      <c r="A13432" s="41" t="s">
        <v>120</v>
      </c>
      <c r="B13432" s="46">
        <v>45855</v>
      </c>
      <c r="C13432" s="8" t="s">
        <v>13</v>
      </c>
      <c r="D13432" s="8" t="s">
        <v>46</v>
      </c>
      <c r="E13432" s="8" t="s">
        <v>46</v>
      </c>
      <c r="F13432" s="9">
        <f t="shared" si="822"/>
        <v>2800000</v>
      </c>
      <c r="G13432" s="9">
        <v>28</v>
      </c>
      <c r="H13432" s="10">
        <v>2926504</v>
      </c>
      <c r="I13432" s="11">
        <f t="shared" si="823"/>
        <v>2614339273.212677</v>
      </c>
      <c r="J13432" s="11">
        <f t="shared" si="824"/>
        <v>25026</v>
      </c>
      <c r="K13432" s="11">
        <f t="shared" si="825"/>
        <v>104464.92740400691</v>
      </c>
      <c r="L13432" s="12">
        <f t="shared" si="826"/>
        <v>0</v>
      </c>
      <c r="M13432" s="11">
        <f>COUNTIF(E$2:$E13432,E13432)</f>
        <v>3885</v>
      </c>
      <c r="O13432" t="str">
        <f t="shared" si="821"/>
        <v/>
      </c>
    </row>
    <row r="13433" spans="1:15" hidden="1">
      <c r="A13433" s="41" t="s">
        <v>120</v>
      </c>
      <c r="B13433" s="46">
        <v>45855</v>
      </c>
      <c r="C13433" s="8" t="s">
        <v>13</v>
      </c>
      <c r="D13433" s="8" t="s">
        <v>14</v>
      </c>
      <c r="E13433" s="8" t="s">
        <v>14</v>
      </c>
      <c r="F13433" s="9">
        <f t="shared" si="822"/>
        <v>-9200000</v>
      </c>
      <c r="G13433" s="9">
        <v>-92</v>
      </c>
      <c r="H13433" s="10">
        <v>-9962036</v>
      </c>
      <c r="I13433" s="11">
        <f t="shared" si="823"/>
        <v>7396442337.8174572</v>
      </c>
      <c r="J13433" s="11">
        <f t="shared" si="824"/>
        <v>70062</v>
      </c>
      <c r="K13433" s="11">
        <f t="shared" si="825"/>
        <v>105569.95714963114</v>
      </c>
      <c r="L13433" s="12">
        <f t="shared" si="826"/>
        <v>249599.942233935</v>
      </c>
      <c r="M13433" s="11">
        <f>COUNTIF(E$2:$E13433,E13433)</f>
        <v>2991</v>
      </c>
      <c r="O13433" t="str">
        <f t="shared" si="821"/>
        <v/>
      </c>
    </row>
    <row r="13434" spans="1:15" hidden="1">
      <c r="A13434" s="41" t="s">
        <v>120</v>
      </c>
      <c r="B13434" s="46">
        <v>45855</v>
      </c>
      <c r="C13434" s="8" t="s">
        <v>13</v>
      </c>
      <c r="D13434" s="8" t="s">
        <v>14</v>
      </c>
      <c r="E13434" s="8" t="s">
        <v>14</v>
      </c>
      <c r="F13434" s="9">
        <f t="shared" si="822"/>
        <v>-4500000</v>
      </c>
      <c r="G13434" s="9">
        <v>-45</v>
      </c>
      <c r="H13434" s="10">
        <v>-4872735</v>
      </c>
      <c r="I13434" s="11">
        <f t="shared" si="823"/>
        <v>7391691689.7457237</v>
      </c>
      <c r="J13434" s="11">
        <f t="shared" si="824"/>
        <v>70017</v>
      </c>
      <c r="K13434" s="11">
        <f t="shared" si="825"/>
        <v>105569.95714963114</v>
      </c>
      <c r="L13434" s="12">
        <f t="shared" si="826"/>
        <v>122086.92826659884</v>
      </c>
      <c r="M13434" s="11">
        <f>COUNTIF(E$2:$E13434,E13434)</f>
        <v>2992</v>
      </c>
      <c r="O13434" t="str">
        <f t="shared" si="821"/>
        <v/>
      </c>
    </row>
    <row r="13435" spans="1:15" hidden="1">
      <c r="A13435" s="41" t="s">
        <v>120</v>
      </c>
      <c r="B13435" s="46">
        <v>45855</v>
      </c>
      <c r="C13435" s="8" t="s">
        <v>13</v>
      </c>
      <c r="D13435" s="8" t="s">
        <v>14</v>
      </c>
      <c r="E13435" s="8" t="s">
        <v>14</v>
      </c>
      <c r="F13435" s="9">
        <f t="shared" si="822"/>
        <v>9300000</v>
      </c>
      <c r="G13435" s="9">
        <v>93</v>
      </c>
      <c r="H13435" s="10">
        <v>10090686</v>
      </c>
      <c r="I13435" s="11">
        <f t="shared" si="823"/>
        <v>7401782375.7457237</v>
      </c>
      <c r="J13435" s="11">
        <f t="shared" si="824"/>
        <v>70110</v>
      </c>
      <c r="K13435" s="11">
        <f t="shared" si="825"/>
        <v>105573.84646620631</v>
      </c>
      <c r="L13435" s="12">
        <f t="shared" si="826"/>
        <v>0</v>
      </c>
      <c r="M13435" s="11">
        <f>COUNTIF(E$2:$E13435,E13435)</f>
        <v>2993</v>
      </c>
      <c r="O13435" t="str">
        <f t="shared" si="821"/>
        <v/>
      </c>
    </row>
    <row r="13436" spans="1:15" hidden="1">
      <c r="A13436" s="41" t="s">
        <v>120</v>
      </c>
      <c r="B13436" s="46">
        <v>45855</v>
      </c>
      <c r="C13436" s="8" t="s">
        <v>13</v>
      </c>
      <c r="D13436" s="8" t="s">
        <v>46</v>
      </c>
      <c r="E13436" s="8" t="s">
        <v>46</v>
      </c>
      <c r="F13436" s="9">
        <f t="shared" si="822"/>
        <v>900000</v>
      </c>
      <c r="G13436" s="9">
        <v>9</v>
      </c>
      <c r="H13436" s="10">
        <v>941481</v>
      </c>
      <c r="I13436" s="11">
        <f t="shared" si="823"/>
        <v>2615280754.212677</v>
      </c>
      <c r="J13436" s="11">
        <f t="shared" si="824"/>
        <v>25035</v>
      </c>
      <c r="K13436" s="11">
        <f t="shared" si="825"/>
        <v>104464.9791976304</v>
      </c>
      <c r="L13436" s="12">
        <f t="shared" si="826"/>
        <v>0</v>
      </c>
      <c r="M13436" s="11">
        <f>COUNTIF(E$2:$E13436,E13436)</f>
        <v>3886</v>
      </c>
      <c r="O13436" t="str">
        <f t="shared" ref="O13436:O13499" si="827">IF(M13436=_xlfn.MAXIFS(M:M,D:D,D13436),"X","")</f>
        <v/>
      </c>
    </row>
    <row r="13437" spans="1:15" hidden="1">
      <c r="A13437" s="41" t="s">
        <v>120</v>
      </c>
      <c r="B13437" s="46">
        <v>45855</v>
      </c>
      <c r="C13437" s="8" t="s">
        <v>13</v>
      </c>
      <c r="D13437" s="8" t="s">
        <v>14</v>
      </c>
      <c r="E13437" s="8" t="s">
        <v>14</v>
      </c>
      <c r="F13437" s="9">
        <f t="shared" si="822"/>
        <v>-27600000</v>
      </c>
      <c r="G13437" s="9">
        <v>-276</v>
      </c>
      <c r="H13437" s="10">
        <v>-29886108</v>
      </c>
      <c r="I13437" s="11">
        <f t="shared" si="823"/>
        <v>7372643994.1210508</v>
      </c>
      <c r="J13437" s="11">
        <f t="shared" si="824"/>
        <v>69834</v>
      </c>
      <c r="K13437" s="11">
        <f t="shared" si="825"/>
        <v>105573.84646620631</v>
      </c>
      <c r="L13437" s="12">
        <f t="shared" si="826"/>
        <v>747726.37532705814</v>
      </c>
      <c r="M13437" s="11">
        <f>COUNTIF(E$2:$E13437,E13437)</f>
        <v>2994</v>
      </c>
      <c r="O13437" t="str">
        <f t="shared" si="827"/>
        <v/>
      </c>
    </row>
    <row r="13438" spans="1:15" hidden="1">
      <c r="A13438" s="41" t="s">
        <v>120</v>
      </c>
      <c r="B13438" s="46">
        <v>45855</v>
      </c>
      <c r="C13438" s="8" t="s">
        <v>13</v>
      </c>
      <c r="D13438" s="8" t="s">
        <v>90</v>
      </c>
      <c r="E13438" s="8" t="s">
        <v>90</v>
      </c>
      <c r="F13438" s="9">
        <f t="shared" si="822"/>
        <v>900000</v>
      </c>
      <c r="G13438" s="9">
        <v>9</v>
      </c>
      <c r="H13438" s="10">
        <v>975690</v>
      </c>
      <c r="I13438" s="11">
        <f t="shared" si="823"/>
        <v>5904261061.24438</v>
      </c>
      <c r="J13438" s="11">
        <f t="shared" si="824"/>
        <v>55623</v>
      </c>
      <c r="K13438" s="11">
        <f t="shared" si="825"/>
        <v>106147.83562994409</v>
      </c>
      <c r="L13438" s="12">
        <f t="shared" si="826"/>
        <v>0</v>
      </c>
      <c r="M13438" s="11">
        <f>COUNTIF(E$2:$E13438,E13438)</f>
        <v>1905</v>
      </c>
      <c r="O13438" t="str">
        <f t="shared" si="827"/>
        <v/>
      </c>
    </row>
    <row r="13439" spans="1:15" hidden="1">
      <c r="A13439" s="41" t="s">
        <v>120</v>
      </c>
      <c r="B13439" s="46">
        <v>45855</v>
      </c>
      <c r="C13439" s="8" t="s">
        <v>13</v>
      </c>
      <c r="D13439" s="8" t="s">
        <v>14</v>
      </c>
      <c r="E13439" s="8" t="s">
        <v>14</v>
      </c>
      <c r="F13439" s="9">
        <f t="shared" si="822"/>
        <v>-12400000</v>
      </c>
      <c r="G13439" s="9">
        <v>-124</v>
      </c>
      <c r="H13439" s="10">
        <v>-13427092</v>
      </c>
      <c r="I13439" s="11">
        <f t="shared" si="823"/>
        <v>7359552837.1592417</v>
      </c>
      <c r="J13439" s="11">
        <f t="shared" si="824"/>
        <v>69710</v>
      </c>
      <c r="K13439" s="11">
        <f t="shared" si="825"/>
        <v>105573.84646620631</v>
      </c>
      <c r="L13439" s="12">
        <f t="shared" si="826"/>
        <v>335935.03819041885</v>
      </c>
      <c r="M13439" s="11">
        <f>COUNTIF(E$2:$E13439,E13439)</f>
        <v>2995</v>
      </c>
      <c r="O13439" t="str">
        <f t="shared" si="827"/>
        <v/>
      </c>
    </row>
    <row r="13440" spans="1:15" hidden="1">
      <c r="A13440" s="41" t="s">
        <v>120</v>
      </c>
      <c r="B13440" s="46">
        <v>45855</v>
      </c>
      <c r="C13440" s="8" t="s">
        <v>13</v>
      </c>
      <c r="D13440" s="8" t="s">
        <v>46</v>
      </c>
      <c r="E13440" s="8" t="s">
        <v>46</v>
      </c>
      <c r="F13440" s="9">
        <f t="shared" si="822"/>
        <v>900000</v>
      </c>
      <c r="G13440" s="9">
        <v>9</v>
      </c>
      <c r="H13440" s="10">
        <v>939321</v>
      </c>
      <c r="I13440" s="11">
        <f t="shared" si="823"/>
        <v>2616220075.212677</v>
      </c>
      <c r="J13440" s="11">
        <f t="shared" si="824"/>
        <v>25044</v>
      </c>
      <c r="K13440" s="11">
        <f t="shared" si="825"/>
        <v>104464.94470582483</v>
      </c>
      <c r="L13440" s="12">
        <f t="shared" si="826"/>
        <v>0</v>
      </c>
      <c r="M13440" s="11">
        <f>COUNTIF(E$2:$E13440,E13440)</f>
        <v>3887</v>
      </c>
      <c r="O13440" t="str">
        <f t="shared" si="827"/>
        <v/>
      </c>
    </row>
    <row r="13441" spans="1:15" hidden="1">
      <c r="A13441" s="41" t="s">
        <v>120</v>
      </c>
      <c r="B13441" s="46">
        <v>45855</v>
      </c>
      <c r="C13441" s="8" t="s">
        <v>13</v>
      </c>
      <c r="D13441" s="8" t="s">
        <v>46</v>
      </c>
      <c r="E13441" s="8" t="s">
        <v>46</v>
      </c>
      <c r="F13441" s="9">
        <f t="shared" si="822"/>
        <v>900000</v>
      </c>
      <c r="G13441" s="9">
        <v>9</v>
      </c>
      <c r="H13441" s="10">
        <v>939474</v>
      </c>
      <c r="I13441" s="11">
        <f t="shared" si="823"/>
        <v>2617159549.212677</v>
      </c>
      <c r="J13441" s="11">
        <f t="shared" si="824"/>
        <v>25053</v>
      </c>
      <c r="K13441" s="11">
        <f t="shared" si="825"/>
        <v>104464.91634585387</v>
      </c>
      <c r="L13441" s="12">
        <f t="shared" si="826"/>
        <v>0</v>
      </c>
      <c r="M13441" s="11">
        <f>COUNTIF(E$2:$E13441,E13441)</f>
        <v>3888</v>
      </c>
      <c r="O13441" t="str">
        <f t="shared" si="827"/>
        <v/>
      </c>
    </row>
    <row r="13442" spans="1:15" hidden="1">
      <c r="A13442" s="41" t="s">
        <v>120</v>
      </c>
      <c r="B13442" s="46">
        <v>45855</v>
      </c>
      <c r="C13442" s="8" t="s">
        <v>13</v>
      </c>
      <c r="D13442" s="8" t="s">
        <v>46</v>
      </c>
      <c r="E13442" s="8" t="s">
        <v>46</v>
      </c>
      <c r="F13442" s="9">
        <f t="shared" si="822"/>
        <v>900000</v>
      </c>
      <c r="G13442" s="9">
        <v>9</v>
      </c>
      <c r="H13442" s="10">
        <v>939609</v>
      </c>
      <c r="I13442" s="11">
        <f t="shared" si="823"/>
        <v>2618099158.212677</v>
      </c>
      <c r="J13442" s="11">
        <f t="shared" si="824"/>
        <v>25062</v>
      </c>
      <c r="K13442" s="11">
        <f t="shared" si="825"/>
        <v>104464.8933928927</v>
      </c>
      <c r="L13442" s="12">
        <f t="shared" si="826"/>
        <v>0</v>
      </c>
      <c r="M13442" s="11">
        <f>COUNTIF(E$2:$E13442,E13442)</f>
        <v>3889</v>
      </c>
      <c r="O13442" t="str">
        <f t="shared" si="827"/>
        <v/>
      </c>
    </row>
    <row r="13443" spans="1:15" hidden="1">
      <c r="A13443" s="41" t="s">
        <v>120</v>
      </c>
      <c r="B13443" s="46">
        <v>45855</v>
      </c>
      <c r="C13443" s="8" t="s">
        <v>13</v>
      </c>
      <c r="D13443" s="8" t="s">
        <v>46</v>
      </c>
      <c r="E13443" s="8" t="s">
        <v>46</v>
      </c>
      <c r="F13443" s="9">
        <f t="shared" si="822"/>
        <v>900000</v>
      </c>
      <c r="G13443" s="9">
        <v>9</v>
      </c>
      <c r="H13443" s="10">
        <v>943533</v>
      </c>
      <c r="I13443" s="11">
        <f t="shared" si="823"/>
        <v>2619042691.212677</v>
      </c>
      <c r="J13443" s="11">
        <f t="shared" si="824"/>
        <v>25071</v>
      </c>
      <c r="K13443" s="11">
        <f t="shared" si="825"/>
        <v>104465.02697190686</v>
      </c>
      <c r="L13443" s="12">
        <f t="shared" si="826"/>
        <v>0</v>
      </c>
      <c r="M13443" s="11">
        <f>COUNTIF(E$2:$E13443,E13443)</f>
        <v>3890</v>
      </c>
      <c r="O13443" t="str">
        <f t="shared" si="827"/>
        <v/>
      </c>
    </row>
    <row r="13444" spans="1:15" hidden="1">
      <c r="A13444" s="41" t="s">
        <v>120</v>
      </c>
      <c r="B13444" s="46">
        <v>45855</v>
      </c>
      <c r="C13444" s="8" t="s">
        <v>13</v>
      </c>
      <c r="D13444" s="8" t="s">
        <v>14</v>
      </c>
      <c r="E13444" s="8" t="s">
        <v>14</v>
      </c>
      <c r="F13444" s="9">
        <f t="shared" si="822"/>
        <v>2800000</v>
      </c>
      <c r="G13444" s="9">
        <v>28</v>
      </c>
      <c r="H13444" s="10">
        <v>3015404</v>
      </c>
      <c r="I13444" s="11">
        <f t="shared" si="823"/>
        <v>7362568241.1592417</v>
      </c>
      <c r="J13444" s="11">
        <f t="shared" si="824"/>
        <v>69738</v>
      </c>
      <c r="K13444" s="11">
        <f t="shared" si="825"/>
        <v>105574.69731221489</v>
      </c>
      <c r="L13444" s="12">
        <f t="shared" si="826"/>
        <v>0</v>
      </c>
      <c r="M13444" s="11">
        <f>COUNTIF(E$2:$E13444,E13444)</f>
        <v>2996</v>
      </c>
      <c r="O13444" t="str">
        <f t="shared" si="827"/>
        <v/>
      </c>
    </row>
    <row r="13445" spans="1:15" hidden="1">
      <c r="A13445" s="41" t="s">
        <v>120</v>
      </c>
      <c r="B13445" s="46">
        <v>45855</v>
      </c>
      <c r="C13445" s="8" t="s">
        <v>13</v>
      </c>
      <c r="D13445" s="8" t="s">
        <v>14</v>
      </c>
      <c r="E13445" s="8" t="s">
        <v>14</v>
      </c>
      <c r="F13445" s="9">
        <f t="shared" si="822"/>
        <v>900000</v>
      </c>
      <c r="G13445" s="9">
        <v>9</v>
      </c>
      <c r="H13445" s="10">
        <v>969066</v>
      </c>
      <c r="I13445" s="11">
        <f t="shared" si="823"/>
        <v>7363537307.1592417</v>
      </c>
      <c r="J13445" s="11">
        <f t="shared" si="824"/>
        <v>69747</v>
      </c>
      <c r="K13445" s="11">
        <f t="shared" si="825"/>
        <v>105574.9682016322</v>
      </c>
      <c r="L13445" s="12">
        <f t="shared" si="826"/>
        <v>0</v>
      </c>
      <c r="M13445" s="11">
        <f>COUNTIF(E$2:$E13445,E13445)</f>
        <v>2997</v>
      </c>
      <c r="O13445" t="str">
        <f t="shared" si="827"/>
        <v/>
      </c>
    </row>
    <row r="13446" spans="1:15" hidden="1">
      <c r="A13446" s="41" t="s">
        <v>120</v>
      </c>
      <c r="B13446" s="46">
        <v>45855</v>
      </c>
      <c r="C13446" s="8" t="s">
        <v>13</v>
      </c>
      <c r="D13446" s="8" t="s">
        <v>14</v>
      </c>
      <c r="E13446" s="8" t="s">
        <v>14</v>
      </c>
      <c r="F13446" s="9">
        <f t="shared" si="822"/>
        <v>-1900000</v>
      </c>
      <c r="G13446" s="9">
        <v>-19</v>
      </c>
      <c r="H13446" s="10">
        <v>-2057377</v>
      </c>
      <c r="I13446" s="11">
        <f t="shared" si="823"/>
        <v>7361531382.7634106</v>
      </c>
      <c r="J13446" s="11">
        <f t="shared" si="824"/>
        <v>69728</v>
      </c>
      <c r="K13446" s="11">
        <f t="shared" si="825"/>
        <v>105574.9682016322</v>
      </c>
      <c r="L13446" s="12">
        <f t="shared" si="826"/>
        <v>51452.604168988066</v>
      </c>
      <c r="M13446" s="11">
        <f>COUNTIF(E$2:$E13446,E13446)</f>
        <v>2998</v>
      </c>
      <c r="O13446" t="str">
        <f t="shared" si="827"/>
        <v/>
      </c>
    </row>
    <row r="13447" spans="1:15" hidden="1">
      <c r="A13447" s="41" t="s">
        <v>120</v>
      </c>
      <c r="B13447" s="46">
        <v>45855</v>
      </c>
      <c r="C13447" s="8" t="s">
        <v>13</v>
      </c>
      <c r="D13447" s="8" t="s">
        <v>14</v>
      </c>
      <c r="E13447" s="8" t="s">
        <v>14</v>
      </c>
      <c r="F13447" s="9">
        <f t="shared" si="822"/>
        <v>-92300000</v>
      </c>
      <c r="G13447" s="9">
        <v>-923</v>
      </c>
      <c r="H13447" s="10">
        <v>-99945209</v>
      </c>
      <c r="I13447" s="11">
        <f t="shared" si="823"/>
        <v>7264085687.1133041</v>
      </c>
      <c r="J13447" s="11">
        <f t="shared" si="824"/>
        <v>68805</v>
      </c>
      <c r="K13447" s="11">
        <f t="shared" si="825"/>
        <v>105574.9682016322</v>
      </c>
      <c r="L13447" s="12">
        <f t="shared" si="826"/>
        <v>2499513.3498934805</v>
      </c>
      <c r="M13447" s="11">
        <f>COUNTIF(E$2:$E13447,E13447)</f>
        <v>2999</v>
      </c>
      <c r="O13447" t="str">
        <f t="shared" si="827"/>
        <v/>
      </c>
    </row>
    <row r="13448" spans="1:15" hidden="1">
      <c r="A13448" s="41" t="s">
        <v>120</v>
      </c>
      <c r="B13448" s="46">
        <v>45855</v>
      </c>
      <c r="C13448" s="8" t="s">
        <v>13</v>
      </c>
      <c r="D13448" s="8" t="s">
        <v>14</v>
      </c>
      <c r="E13448" s="8" t="s">
        <v>14</v>
      </c>
      <c r="F13448" s="9">
        <f t="shared" si="822"/>
        <v>1800000</v>
      </c>
      <c r="G13448" s="9">
        <v>18</v>
      </c>
      <c r="H13448" s="10">
        <v>1938474</v>
      </c>
      <c r="I13448" s="11">
        <f t="shared" si="823"/>
        <v>7266024161.1133041</v>
      </c>
      <c r="J13448" s="11">
        <f t="shared" si="824"/>
        <v>68823</v>
      </c>
      <c r="K13448" s="11">
        <f t="shared" si="825"/>
        <v>105575.5221526714</v>
      </c>
      <c r="L13448" s="12">
        <f t="shared" si="826"/>
        <v>0</v>
      </c>
      <c r="M13448" s="11">
        <f>COUNTIF(E$2:$E13448,E13448)</f>
        <v>3000</v>
      </c>
      <c r="O13448" t="str">
        <f t="shared" si="827"/>
        <v/>
      </c>
    </row>
    <row r="13449" spans="1:15" hidden="1">
      <c r="A13449" s="41" t="s">
        <v>120</v>
      </c>
      <c r="B13449" s="46">
        <v>45855</v>
      </c>
      <c r="C13449" s="8" t="s">
        <v>13</v>
      </c>
      <c r="D13449" s="8" t="s">
        <v>14</v>
      </c>
      <c r="E13449" s="8" t="s">
        <v>14</v>
      </c>
      <c r="F13449" s="9">
        <f t="shared" si="822"/>
        <v>9200000</v>
      </c>
      <c r="G13449" s="9">
        <v>92</v>
      </c>
      <c r="H13449" s="10">
        <v>9907756</v>
      </c>
      <c r="I13449" s="11">
        <f t="shared" si="823"/>
        <v>7275931917.1133041</v>
      </c>
      <c r="J13449" s="11">
        <f t="shared" si="824"/>
        <v>68915</v>
      </c>
      <c r="K13449" s="11">
        <f t="shared" si="825"/>
        <v>105578.34893874054</v>
      </c>
      <c r="L13449" s="12">
        <f t="shared" si="826"/>
        <v>0</v>
      </c>
      <c r="M13449" s="11">
        <f>COUNTIF(E$2:$E13449,E13449)</f>
        <v>3001</v>
      </c>
      <c r="O13449" t="str">
        <f t="shared" si="827"/>
        <v/>
      </c>
    </row>
    <row r="13450" spans="1:15" hidden="1">
      <c r="A13450" s="41" t="s">
        <v>120</v>
      </c>
      <c r="B13450" s="46">
        <v>45855</v>
      </c>
      <c r="C13450" s="8" t="s">
        <v>13</v>
      </c>
      <c r="D13450" s="8" t="s">
        <v>14</v>
      </c>
      <c r="E13450" s="8" t="s">
        <v>14</v>
      </c>
      <c r="F13450" s="9">
        <f t="shared" si="822"/>
        <v>46400000</v>
      </c>
      <c r="G13450" s="9">
        <v>464</v>
      </c>
      <c r="H13450" s="10">
        <v>49969552</v>
      </c>
      <c r="I13450" s="11">
        <f t="shared" si="823"/>
        <v>7325901469.1133041</v>
      </c>
      <c r="J13450" s="11">
        <f t="shared" si="824"/>
        <v>69379</v>
      </c>
      <c r="K13450" s="11">
        <f t="shared" si="825"/>
        <v>105592.49151923931</v>
      </c>
      <c r="L13450" s="12">
        <f t="shared" si="826"/>
        <v>0</v>
      </c>
      <c r="M13450" s="11">
        <f>COUNTIF(E$2:$E13450,E13450)</f>
        <v>3002</v>
      </c>
      <c r="O13450" t="str">
        <f t="shared" si="827"/>
        <v/>
      </c>
    </row>
    <row r="13451" spans="1:15" hidden="1">
      <c r="A13451" s="41" t="s">
        <v>120</v>
      </c>
      <c r="B13451" s="46">
        <v>45855</v>
      </c>
      <c r="C13451" s="8" t="s">
        <v>13</v>
      </c>
      <c r="D13451" s="8" t="s">
        <v>14</v>
      </c>
      <c r="E13451" s="8" t="s">
        <v>14</v>
      </c>
      <c r="F13451" s="9">
        <f t="shared" si="822"/>
        <v>900000</v>
      </c>
      <c r="G13451" s="9">
        <v>9</v>
      </c>
      <c r="H13451" s="10">
        <v>970263</v>
      </c>
      <c r="I13451" s="11">
        <f t="shared" si="823"/>
        <v>7326871732.1133041</v>
      </c>
      <c r="J13451" s="11">
        <f t="shared" si="824"/>
        <v>69388</v>
      </c>
      <c r="K13451" s="11">
        <f t="shared" si="825"/>
        <v>105592.77875300201</v>
      </c>
      <c r="L13451" s="12">
        <f t="shared" si="826"/>
        <v>0</v>
      </c>
      <c r="M13451" s="11">
        <f>COUNTIF(E$2:$E13451,E13451)</f>
        <v>3003</v>
      </c>
      <c r="O13451" t="str">
        <f t="shared" si="827"/>
        <v/>
      </c>
    </row>
    <row r="13452" spans="1:15" hidden="1">
      <c r="A13452" s="41" t="s">
        <v>120</v>
      </c>
      <c r="B13452" s="46">
        <v>45855</v>
      </c>
      <c r="C13452" s="8" t="s">
        <v>13</v>
      </c>
      <c r="D13452" s="8" t="s">
        <v>90</v>
      </c>
      <c r="E13452" s="8" t="s">
        <v>90</v>
      </c>
      <c r="F13452" s="9">
        <f t="shared" si="822"/>
        <v>900000</v>
      </c>
      <c r="G13452" s="9">
        <v>9</v>
      </c>
      <c r="H13452" s="10">
        <v>975834</v>
      </c>
      <c r="I13452" s="11">
        <f t="shared" si="823"/>
        <v>5905236895.24438</v>
      </c>
      <c r="J13452" s="11">
        <f t="shared" si="824"/>
        <v>55632</v>
      </c>
      <c r="K13452" s="11">
        <f t="shared" si="825"/>
        <v>106148.20418543968</v>
      </c>
      <c r="L13452" s="12">
        <f t="shared" si="826"/>
        <v>0</v>
      </c>
      <c r="M13452" s="11">
        <f>COUNTIF(E$2:$E13452,E13452)</f>
        <v>1906</v>
      </c>
      <c r="O13452" t="str">
        <f t="shared" si="827"/>
        <v/>
      </c>
    </row>
    <row r="13453" spans="1:15" hidden="1">
      <c r="A13453" s="41" t="s">
        <v>120</v>
      </c>
      <c r="B13453" s="46">
        <v>45855</v>
      </c>
      <c r="C13453" s="8" t="s">
        <v>13</v>
      </c>
      <c r="D13453" s="8" t="s">
        <v>14</v>
      </c>
      <c r="E13453" s="8" t="s">
        <v>14</v>
      </c>
      <c r="F13453" s="9">
        <f t="shared" si="822"/>
        <v>900000</v>
      </c>
      <c r="G13453" s="9">
        <v>9</v>
      </c>
      <c r="H13453" s="10">
        <v>974313</v>
      </c>
      <c r="I13453" s="11">
        <f t="shared" si="823"/>
        <v>7327846045.1133041</v>
      </c>
      <c r="J13453" s="11">
        <f t="shared" si="824"/>
        <v>69397</v>
      </c>
      <c r="K13453" s="11">
        <f t="shared" si="825"/>
        <v>105593.1242721343</v>
      </c>
      <c r="L13453" s="12">
        <f t="shared" si="826"/>
        <v>0</v>
      </c>
      <c r="M13453" s="11">
        <f>COUNTIF(E$2:$E13453,E13453)</f>
        <v>3004</v>
      </c>
      <c r="O13453" t="str">
        <f t="shared" si="827"/>
        <v/>
      </c>
    </row>
    <row r="13454" spans="1:15" hidden="1">
      <c r="A13454" s="41" t="s">
        <v>120</v>
      </c>
      <c r="B13454" s="46">
        <v>45855</v>
      </c>
      <c r="C13454" s="8" t="s">
        <v>13</v>
      </c>
      <c r="D13454" s="8" t="s">
        <v>14</v>
      </c>
      <c r="E13454" s="8" t="s">
        <v>14</v>
      </c>
      <c r="F13454" s="9">
        <f t="shared" si="822"/>
        <v>13900000</v>
      </c>
      <c r="G13454" s="9">
        <v>139</v>
      </c>
      <c r="H13454" s="10">
        <v>14969327</v>
      </c>
      <c r="I13454" s="11">
        <f t="shared" si="823"/>
        <v>7342815372.1133041</v>
      </c>
      <c r="J13454" s="11">
        <f t="shared" si="824"/>
        <v>69536</v>
      </c>
      <c r="K13454" s="11">
        <f t="shared" si="825"/>
        <v>105597.32184930546</v>
      </c>
      <c r="L13454" s="12">
        <f t="shared" si="826"/>
        <v>0</v>
      </c>
      <c r="M13454" s="11">
        <f>COUNTIF(E$2:$E13454,E13454)</f>
        <v>3005</v>
      </c>
      <c r="O13454" t="str">
        <f t="shared" si="827"/>
        <v/>
      </c>
    </row>
    <row r="13455" spans="1:15" hidden="1">
      <c r="A13455" s="41" t="s">
        <v>120</v>
      </c>
      <c r="B13455" s="46">
        <v>45855</v>
      </c>
      <c r="C13455" s="8" t="s">
        <v>13</v>
      </c>
      <c r="D13455" s="8" t="s">
        <v>14</v>
      </c>
      <c r="E13455" s="8" t="s">
        <v>14</v>
      </c>
      <c r="F13455" s="9">
        <f t="shared" si="822"/>
        <v>18500000</v>
      </c>
      <c r="G13455" s="9">
        <v>185</v>
      </c>
      <c r="H13455" s="10">
        <v>19923205</v>
      </c>
      <c r="I13455" s="11">
        <f t="shared" si="823"/>
        <v>7362738577.1133041</v>
      </c>
      <c r="J13455" s="11">
        <f t="shared" si="824"/>
        <v>69721</v>
      </c>
      <c r="K13455" s="11">
        <f t="shared" si="825"/>
        <v>105602.88259080196</v>
      </c>
      <c r="L13455" s="12">
        <f t="shared" si="826"/>
        <v>0</v>
      </c>
      <c r="M13455" s="11">
        <f>COUNTIF(E$2:$E13455,E13455)</f>
        <v>3006</v>
      </c>
      <c r="O13455" t="str">
        <f t="shared" si="827"/>
        <v/>
      </c>
    </row>
    <row r="13456" spans="1:15" hidden="1">
      <c r="A13456" s="41" t="s">
        <v>120</v>
      </c>
      <c r="B13456" s="46">
        <v>45855</v>
      </c>
      <c r="C13456" s="8" t="s">
        <v>13</v>
      </c>
      <c r="D13456" s="8" t="s">
        <v>14</v>
      </c>
      <c r="E13456" s="8" t="s">
        <v>14</v>
      </c>
      <c r="F13456" s="9">
        <f t="shared" si="822"/>
        <v>4600000</v>
      </c>
      <c r="G13456" s="9">
        <v>46</v>
      </c>
      <c r="H13456" s="10">
        <v>4953878</v>
      </c>
      <c r="I13456" s="11">
        <f t="shared" si="823"/>
        <v>7367692455.1133041</v>
      </c>
      <c r="J13456" s="11">
        <f t="shared" si="824"/>
        <v>69767</v>
      </c>
      <c r="K13456" s="11">
        <f t="shared" si="825"/>
        <v>105604.26068360836</v>
      </c>
      <c r="L13456" s="12">
        <f t="shared" si="826"/>
        <v>0</v>
      </c>
      <c r="M13456" s="11">
        <f>COUNTIF(E$2:$E13456,E13456)</f>
        <v>3007</v>
      </c>
      <c r="O13456" t="str">
        <f t="shared" si="827"/>
        <v/>
      </c>
    </row>
    <row r="13457" spans="1:15" hidden="1">
      <c r="A13457" s="41" t="s">
        <v>120</v>
      </c>
      <c r="B13457" s="46">
        <v>45855</v>
      </c>
      <c r="C13457" s="8" t="s">
        <v>13</v>
      </c>
      <c r="D13457" s="8" t="s">
        <v>14</v>
      </c>
      <c r="E13457" s="8" t="s">
        <v>14</v>
      </c>
      <c r="F13457" s="9">
        <f t="shared" si="822"/>
        <v>17800000</v>
      </c>
      <c r="G13457" s="9">
        <v>178</v>
      </c>
      <c r="H13457" s="10">
        <v>19169354</v>
      </c>
      <c r="I13457" s="11">
        <f t="shared" si="823"/>
        <v>7386861809.1133041</v>
      </c>
      <c r="J13457" s="11">
        <f t="shared" si="824"/>
        <v>69945</v>
      </c>
      <c r="K13457" s="11">
        <f t="shared" si="825"/>
        <v>105609.57622579605</v>
      </c>
      <c r="L13457" s="12">
        <f t="shared" si="826"/>
        <v>0</v>
      </c>
      <c r="M13457" s="11">
        <f>COUNTIF(E$2:$E13457,E13457)</f>
        <v>3008</v>
      </c>
      <c r="O13457" t="str">
        <f t="shared" si="827"/>
        <v/>
      </c>
    </row>
    <row r="13458" spans="1:15" hidden="1">
      <c r="A13458" s="41" t="s">
        <v>120</v>
      </c>
      <c r="B13458" s="46">
        <v>45855</v>
      </c>
      <c r="C13458" s="8" t="s">
        <v>13</v>
      </c>
      <c r="D13458" s="8" t="s">
        <v>90</v>
      </c>
      <c r="E13458" s="8" t="s">
        <v>90</v>
      </c>
      <c r="F13458" s="9">
        <f t="shared" si="822"/>
        <v>46000000</v>
      </c>
      <c r="G13458" s="9">
        <v>460</v>
      </c>
      <c r="H13458" s="10">
        <v>50087100</v>
      </c>
      <c r="I13458" s="11">
        <f t="shared" si="823"/>
        <v>5955323995.24438</v>
      </c>
      <c r="J13458" s="11">
        <f t="shared" si="824"/>
        <v>56092</v>
      </c>
      <c r="K13458" s="11">
        <f t="shared" si="825"/>
        <v>106170.64813599765</v>
      </c>
      <c r="L13458" s="12">
        <f t="shared" si="826"/>
        <v>0</v>
      </c>
      <c r="M13458" s="11">
        <f>COUNTIF(E$2:$E13458,E13458)</f>
        <v>1907</v>
      </c>
      <c r="O13458" t="str">
        <f t="shared" si="827"/>
        <v/>
      </c>
    </row>
    <row r="13459" spans="1:15" hidden="1">
      <c r="A13459" s="41" t="s">
        <v>120</v>
      </c>
      <c r="B13459" s="46">
        <v>45855</v>
      </c>
      <c r="C13459" s="8" t="s">
        <v>13</v>
      </c>
      <c r="D13459" s="8" t="s">
        <v>14</v>
      </c>
      <c r="E13459" s="8" t="s">
        <v>14</v>
      </c>
      <c r="F13459" s="9">
        <f t="shared" si="822"/>
        <v>1000000</v>
      </c>
      <c r="G13459" s="9">
        <v>10</v>
      </c>
      <c r="H13459" s="10">
        <v>1076930</v>
      </c>
      <c r="I13459" s="11">
        <f t="shared" si="823"/>
        <v>7387938739.1133041</v>
      </c>
      <c r="J13459" s="11">
        <f t="shared" si="824"/>
        <v>69955</v>
      </c>
      <c r="K13459" s="11">
        <f t="shared" si="825"/>
        <v>105609.8740492217</v>
      </c>
      <c r="L13459" s="12">
        <f t="shared" si="826"/>
        <v>0</v>
      </c>
      <c r="M13459" s="11">
        <f>COUNTIF(E$2:$E13459,E13459)</f>
        <v>3009</v>
      </c>
      <c r="O13459" t="str">
        <f t="shared" si="827"/>
        <v/>
      </c>
    </row>
    <row r="13460" spans="1:15" hidden="1">
      <c r="A13460" s="41" t="s">
        <v>120</v>
      </c>
      <c r="B13460" s="46">
        <v>45855</v>
      </c>
      <c r="C13460" s="8" t="s">
        <v>13</v>
      </c>
      <c r="D13460" s="8" t="s">
        <v>14</v>
      </c>
      <c r="E13460" s="8" t="s">
        <v>14</v>
      </c>
      <c r="F13460" s="9">
        <f t="shared" si="822"/>
        <v>-47000000</v>
      </c>
      <c r="G13460" s="9">
        <v>-470</v>
      </c>
      <c r="H13460" s="10">
        <v>-50893010</v>
      </c>
      <c r="I13460" s="11">
        <f t="shared" si="823"/>
        <v>7338302098.3101702</v>
      </c>
      <c r="J13460" s="11">
        <f t="shared" si="824"/>
        <v>69485</v>
      </c>
      <c r="K13460" s="11">
        <f t="shared" si="825"/>
        <v>105609.8740492217</v>
      </c>
      <c r="L13460" s="12">
        <f t="shared" si="826"/>
        <v>1256369.196865797</v>
      </c>
      <c r="M13460" s="11">
        <f>COUNTIF(E$2:$E13460,E13460)</f>
        <v>3010</v>
      </c>
      <c r="O13460" t="str">
        <f t="shared" si="827"/>
        <v/>
      </c>
    </row>
    <row r="13461" spans="1:15" hidden="1">
      <c r="A13461" s="41" t="s">
        <v>120</v>
      </c>
      <c r="B13461" s="46">
        <v>45855</v>
      </c>
      <c r="C13461" s="8" t="s">
        <v>13</v>
      </c>
      <c r="D13461" s="8" t="s">
        <v>14</v>
      </c>
      <c r="E13461" s="8" t="s">
        <v>14</v>
      </c>
      <c r="F13461" s="9">
        <f t="shared" si="822"/>
        <v>-9200000</v>
      </c>
      <c r="G13461" s="9">
        <v>-92</v>
      </c>
      <c r="H13461" s="10">
        <v>-9962036</v>
      </c>
      <c r="I13461" s="11">
        <f t="shared" si="823"/>
        <v>7328585989.8976421</v>
      </c>
      <c r="J13461" s="11">
        <f t="shared" si="824"/>
        <v>69393</v>
      </c>
      <c r="K13461" s="11">
        <f t="shared" si="825"/>
        <v>105609.8740492217</v>
      </c>
      <c r="L13461" s="12">
        <f t="shared" si="826"/>
        <v>245927.58747160248</v>
      </c>
      <c r="M13461" s="11">
        <f>COUNTIF(E$2:$E13461,E13461)</f>
        <v>3011</v>
      </c>
      <c r="O13461" t="str">
        <f t="shared" si="827"/>
        <v/>
      </c>
    </row>
    <row r="13462" spans="1:15" hidden="1">
      <c r="A13462" s="41" t="s">
        <v>120</v>
      </c>
      <c r="B13462" s="46">
        <v>45855</v>
      </c>
      <c r="C13462" s="8" t="s">
        <v>13</v>
      </c>
      <c r="D13462" s="8" t="s">
        <v>14</v>
      </c>
      <c r="E13462" s="8" t="s">
        <v>14</v>
      </c>
      <c r="F13462" s="9">
        <f t="shared" si="822"/>
        <v>-4600000</v>
      </c>
      <c r="G13462" s="9">
        <v>-46</v>
      </c>
      <c r="H13462" s="10">
        <v>-4981018</v>
      </c>
      <c r="I13462" s="11">
        <f t="shared" si="823"/>
        <v>7323727935.6913776</v>
      </c>
      <c r="J13462" s="11">
        <f t="shared" si="824"/>
        <v>69347</v>
      </c>
      <c r="K13462" s="11">
        <f t="shared" si="825"/>
        <v>105609.8740492217</v>
      </c>
      <c r="L13462" s="12">
        <f t="shared" si="826"/>
        <v>122963.79373580124</v>
      </c>
      <c r="M13462" s="11">
        <f>COUNTIF(E$2:$E13462,E13462)</f>
        <v>3012</v>
      </c>
      <c r="O13462" t="str">
        <f t="shared" si="827"/>
        <v/>
      </c>
    </row>
    <row r="13463" spans="1:15" hidden="1">
      <c r="A13463" s="41" t="s">
        <v>120</v>
      </c>
      <c r="B13463" s="46">
        <v>45855</v>
      </c>
      <c r="C13463" s="8" t="s">
        <v>13</v>
      </c>
      <c r="D13463" s="8" t="s">
        <v>14</v>
      </c>
      <c r="E13463" s="8" t="s">
        <v>14</v>
      </c>
      <c r="F13463" s="9">
        <f t="shared" si="822"/>
        <v>-900000</v>
      </c>
      <c r="G13463" s="9">
        <v>-9</v>
      </c>
      <c r="H13463" s="10">
        <v>-974547</v>
      </c>
      <c r="I13463" s="11">
        <f t="shared" si="823"/>
        <v>7322777446.824935</v>
      </c>
      <c r="J13463" s="11">
        <f t="shared" si="824"/>
        <v>69338</v>
      </c>
      <c r="K13463" s="11">
        <f t="shared" si="825"/>
        <v>105609.8740492217</v>
      </c>
      <c r="L13463" s="12">
        <f t="shared" si="826"/>
        <v>24058.133557004621</v>
      </c>
      <c r="M13463" s="11">
        <f>COUNTIF(E$2:$E13463,E13463)</f>
        <v>3013</v>
      </c>
      <c r="O13463" t="str">
        <f t="shared" si="827"/>
        <v/>
      </c>
    </row>
    <row r="13464" spans="1:15" hidden="1">
      <c r="A13464" s="41" t="s">
        <v>120</v>
      </c>
      <c r="B13464" s="46">
        <v>45855</v>
      </c>
      <c r="C13464" s="8" t="s">
        <v>13</v>
      </c>
      <c r="D13464" s="8" t="s">
        <v>14</v>
      </c>
      <c r="E13464" s="8" t="s">
        <v>14</v>
      </c>
      <c r="F13464" s="9">
        <f t="shared" si="822"/>
        <v>-9200000</v>
      </c>
      <c r="G13464" s="9">
        <v>-92</v>
      </c>
      <c r="H13464" s="10">
        <v>-9962036</v>
      </c>
      <c r="I13464" s="11">
        <f t="shared" si="823"/>
        <v>7313061338.4124069</v>
      </c>
      <c r="J13464" s="11">
        <f t="shared" si="824"/>
        <v>69246</v>
      </c>
      <c r="K13464" s="11">
        <f t="shared" si="825"/>
        <v>105609.8740492217</v>
      </c>
      <c r="L13464" s="12">
        <f t="shared" si="826"/>
        <v>245927.58747160248</v>
      </c>
      <c r="M13464" s="11">
        <f>COUNTIF(E$2:$E13464,E13464)</f>
        <v>3014</v>
      </c>
      <c r="O13464" t="str">
        <f t="shared" si="827"/>
        <v/>
      </c>
    </row>
    <row r="13465" spans="1:15" hidden="1">
      <c r="A13465" s="41" t="s">
        <v>120</v>
      </c>
      <c r="B13465" s="46">
        <v>45855</v>
      </c>
      <c r="C13465" s="8" t="s">
        <v>13</v>
      </c>
      <c r="D13465" s="8" t="s">
        <v>14</v>
      </c>
      <c r="E13465" s="8" t="s">
        <v>14</v>
      </c>
      <c r="F13465" s="9">
        <f t="shared" si="822"/>
        <v>-92300000</v>
      </c>
      <c r="G13465" s="9">
        <v>-923</v>
      </c>
      <c r="H13465" s="10">
        <v>-99945209</v>
      </c>
      <c r="I13465" s="11">
        <f t="shared" si="823"/>
        <v>7215583424.6649752</v>
      </c>
      <c r="J13465" s="11">
        <f t="shared" si="824"/>
        <v>68323</v>
      </c>
      <c r="K13465" s="11">
        <f t="shared" si="825"/>
        <v>105609.8740492217</v>
      </c>
      <c r="L13465" s="12">
        <f t="shared" si="826"/>
        <v>2467295.2525683641</v>
      </c>
      <c r="M13465" s="11">
        <f>COUNTIF(E$2:$E13465,E13465)</f>
        <v>3015</v>
      </c>
      <c r="O13465" t="str">
        <f t="shared" si="827"/>
        <v/>
      </c>
    </row>
    <row r="13466" spans="1:15" hidden="1">
      <c r="A13466" s="41" t="s">
        <v>120</v>
      </c>
      <c r="B13466" s="46">
        <v>45855</v>
      </c>
      <c r="C13466" s="8" t="s">
        <v>13</v>
      </c>
      <c r="D13466" s="8" t="s">
        <v>14</v>
      </c>
      <c r="E13466" s="8" t="s">
        <v>14</v>
      </c>
      <c r="F13466" s="9">
        <f t="shared" si="822"/>
        <v>7400000</v>
      </c>
      <c r="G13466" s="9">
        <v>74</v>
      </c>
      <c r="H13466" s="10">
        <v>7969282</v>
      </c>
      <c r="I13466" s="11">
        <f t="shared" si="823"/>
        <v>7223552706.6649752</v>
      </c>
      <c r="J13466" s="11">
        <f t="shared" si="824"/>
        <v>68397</v>
      </c>
      <c r="K13466" s="11">
        <f t="shared" si="825"/>
        <v>105612.12782234565</v>
      </c>
      <c r="L13466" s="12">
        <f t="shared" si="826"/>
        <v>0</v>
      </c>
      <c r="M13466" s="11">
        <f>COUNTIF(E$2:$E13466,E13466)</f>
        <v>3016</v>
      </c>
      <c r="O13466" t="str">
        <f t="shared" si="827"/>
        <v/>
      </c>
    </row>
    <row r="13467" spans="1:15" hidden="1">
      <c r="A13467" s="41" t="s">
        <v>120</v>
      </c>
      <c r="B13467" s="46">
        <v>45855</v>
      </c>
      <c r="C13467" s="8" t="s">
        <v>13</v>
      </c>
      <c r="D13467" s="8" t="s">
        <v>14</v>
      </c>
      <c r="E13467" s="8" t="s">
        <v>14</v>
      </c>
      <c r="F13467" s="9">
        <f t="shared" si="822"/>
        <v>-14200000</v>
      </c>
      <c r="G13467" s="9">
        <v>-142</v>
      </c>
      <c r="H13467" s="10">
        <v>-15376186</v>
      </c>
      <c r="I13467" s="11">
        <f t="shared" si="823"/>
        <v>7208555784.5142021</v>
      </c>
      <c r="J13467" s="11">
        <f t="shared" si="824"/>
        <v>68255</v>
      </c>
      <c r="K13467" s="11">
        <f t="shared" si="825"/>
        <v>105612.12782234565</v>
      </c>
      <c r="L13467" s="12">
        <f t="shared" si="826"/>
        <v>379263.84922691807</v>
      </c>
      <c r="M13467" s="11">
        <f>COUNTIF(E$2:$E13467,E13467)</f>
        <v>3017</v>
      </c>
      <c r="O13467" t="str">
        <f t="shared" si="827"/>
        <v/>
      </c>
    </row>
    <row r="13468" spans="1:15" hidden="1">
      <c r="A13468" s="41" t="s">
        <v>120</v>
      </c>
      <c r="B13468" s="46">
        <v>45855</v>
      </c>
      <c r="C13468" s="8" t="s">
        <v>13</v>
      </c>
      <c r="D13468" s="8" t="s">
        <v>14</v>
      </c>
      <c r="E13468" s="8" t="s">
        <v>14</v>
      </c>
      <c r="F13468" s="9">
        <f t="shared" si="822"/>
        <v>27900000</v>
      </c>
      <c r="G13468" s="9">
        <v>279</v>
      </c>
      <c r="H13468" s="10">
        <v>30200355</v>
      </c>
      <c r="I13468" s="11">
        <f t="shared" si="823"/>
        <v>7238756139.5142021</v>
      </c>
      <c r="J13468" s="11">
        <f t="shared" si="824"/>
        <v>68534</v>
      </c>
      <c r="K13468" s="11">
        <f t="shared" si="825"/>
        <v>105622.8461714507</v>
      </c>
      <c r="L13468" s="12">
        <f t="shared" si="826"/>
        <v>0</v>
      </c>
      <c r="M13468" s="11">
        <f>COUNTIF(E$2:$E13468,E13468)</f>
        <v>3018</v>
      </c>
      <c r="O13468" t="str">
        <f t="shared" si="827"/>
        <v/>
      </c>
    </row>
    <row r="13469" spans="1:15" hidden="1">
      <c r="A13469" s="41" t="s">
        <v>120</v>
      </c>
      <c r="B13469" s="46">
        <v>45855</v>
      </c>
      <c r="C13469" s="8" t="s">
        <v>13</v>
      </c>
      <c r="D13469" s="8" t="s">
        <v>14</v>
      </c>
      <c r="E13469" s="8" t="s">
        <v>14</v>
      </c>
      <c r="F13469" s="9">
        <f t="shared" si="822"/>
        <v>-9400000</v>
      </c>
      <c r="G13469" s="9">
        <v>-94</v>
      </c>
      <c r="H13469" s="10">
        <v>-10178602</v>
      </c>
      <c r="I13469" s="11">
        <f t="shared" si="823"/>
        <v>7228827591.9740858</v>
      </c>
      <c r="J13469" s="11">
        <f t="shared" si="824"/>
        <v>68440</v>
      </c>
      <c r="K13469" s="11">
        <f t="shared" si="825"/>
        <v>105622.8461714507</v>
      </c>
      <c r="L13469" s="12">
        <f t="shared" si="826"/>
        <v>250054.459883634</v>
      </c>
      <c r="M13469" s="11">
        <f>COUNTIF(E$2:$E13469,E13469)</f>
        <v>3019</v>
      </c>
      <c r="O13469" t="str">
        <f t="shared" si="827"/>
        <v/>
      </c>
    </row>
    <row r="13470" spans="1:15" hidden="1">
      <c r="A13470" s="41" t="s">
        <v>120</v>
      </c>
      <c r="B13470" s="46">
        <v>45855</v>
      </c>
      <c r="C13470" s="8" t="s">
        <v>13</v>
      </c>
      <c r="D13470" s="8" t="s">
        <v>14</v>
      </c>
      <c r="E13470" s="8" t="s">
        <v>14</v>
      </c>
      <c r="F13470" s="9">
        <f t="shared" si="822"/>
        <v>-23800000</v>
      </c>
      <c r="G13470" s="9">
        <v>-238</v>
      </c>
      <c r="H13470" s="10">
        <v>-25771354</v>
      </c>
      <c r="I13470" s="11">
        <f t="shared" si="823"/>
        <v>7203689354.5852804</v>
      </c>
      <c r="J13470" s="11">
        <f t="shared" si="824"/>
        <v>68202</v>
      </c>
      <c r="K13470" s="11">
        <f t="shared" si="825"/>
        <v>105622.8461714507</v>
      </c>
      <c r="L13470" s="12">
        <f t="shared" si="826"/>
        <v>633116.61119473353</v>
      </c>
      <c r="M13470" s="11">
        <f>COUNTIF(E$2:$E13470,E13470)</f>
        <v>3020</v>
      </c>
      <c r="O13470" t="str">
        <f t="shared" si="827"/>
        <v/>
      </c>
    </row>
    <row r="13471" spans="1:15" hidden="1">
      <c r="A13471" s="41" t="s">
        <v>120</v>
      </c>
      <c r="B13471" s="46">
        <v>45855</v>
      </c>
      <c r="C13471" s="8" t="s">
        <v>13</v>
      </c>
      <c r="D13471" s="8" t="s">
        <v>14</v>
      </c>
      <c r="E13471" s="8" t="s">
        <v>14</v>
      </c>
      <c r="F13471" s="9">
        <f t="shared" si="822"/>
        <v>-14200000</v>
      </c>
      <c r="G13471" s="9">
        <v>-142</v>
      </c>
      <c r="H13471" s="10">
        <v>-15376186</v>
      </c>
      <c r="I13471" s="11">
        <f t="shared" si="823"/>
        <v>7188690910.4289341</v>
      </c>
      <c r="J13471" s="11">
        <f t="shared" si="824"/>
        <v>68060</v>
      </c>
      <c r="K13471" s="11">
        <f t="shared" si="825"/>
        <v>105622.8461714507</v>
      </c>
      <c r="L13471" s="12">
        <f t="shared" si="826"/>
        <v>377741.84365400113</v>
      </c>
      <c r="M13471" s="11">
        <f>COUNTIF(E$2:$E13471,E13471)</f>
        <v>3021</v>
      </c>
      <c r="O13471" t="str">
        <f t="shared" si="827"/>
        <v/>
      </c>
    </row>
    <row r="13472" spans="1:15" hidden="1">
      <c r="A13472" s="41" t="s">
        <v>120</v>
      </c>
      <c r="B13472" s="46">
        <v>45855</v>
      </c>
      <c r="C13472" s="8" t="s">
        <v>13</v>
      </c>
      <c r="D13472" s="8" t="s">
        <v>14</v>
      </c>
      <c r="E13472" s="8" t="s">
        <v>14</v>
      </c>
      <c r="F13472" s="9">
        <f t="shared" si="822"/>
        <v>-23900000</v>
      </c>
      <c r="G13472" s="9">
        <v>-239</v>
      </c>
      <c r="H13472" s="10">
        <v>-25879637</v>
      </c>
      <c r="I13472" s="11">
        <f t="shared" si="823"/>
        <v>7163447050.1939573</v>
      </c>
      <c r="J13472" s="11">
        <f t="shared" si="824"/>
        <v>67821</v>
      </c>
      <c r="K13472" s="11">
        <f t="shared" si="825"/>
        <v>105622.8461714507</v>
      </c>
      <c r="L13472" s="12">
        <f t="shared" si="826"/>
        <v>635776.76502328366</v>
      </c>
      <c r="M13472" s="11">
        <f>COUNTIF(E$2:$E13472,E13472)</f>
        <v>3022</v>
      </c>
      <c r="O13472" t="str">
        <f t="shared" si="827"/>
        <v/>
      </c>
    </row>
    <row r="13473" spans="1:15" hidden="1">
      <c r="A13473" s="41" t="s">
        <v>120</v>
      </c>
      <c r="B13473" s="46">
        <v>45855</v>
      </c>
      <c r="C13473" s="8" t="s">
        <v>13</v>
      </c>
      <c r="D13473" s="8" t="s">
        <v>14</v>
      </c>
      <c r="E13473" s="8" t="s">
        <v>14</v>
      </c>
      <c r="F13473" s="9">
        <f t="shared" si="822"/>
        <v>-4800000</v>
      </c>
      <c r="G13473" s="9">
        <v>-48</v>
      </c>
      <c r="H13473" s="10">
        <v>-5197584</v>
      </c>
      <c r="I13473" s="11">
        <f t="shared" si="823"/>
        <v>7158377153.5777273</v>
      </c>
      <c r="J13473" s="11">
        <f t="shared" si="824"/>
        <v>67773</v>
      </c>
      <c r="K13473" s="11">
        <f t="shared" si="825"/>
        <v>105622.8461714507</v>
      </c>
      <c r="L13473" s="12">
        <f t="shared" si="826"/>
        <v>127687.3837703662</v>
      </c>
      <c r="M13473" s="11">
        <f>COUNTIF(E$2:$E13473,E13473)</f>
        <v>3023</v>
      </c>
      <c r="O13473" t="str">
        <f t="shared" si="827"/>
        <v/>
      </c>
    </row>
    <row r="13474" spans="1:15" hidden="1">
      <c r="A13474" s="41" t="s">
        <v>120</v>
      </c>
      <c r="B13474" s="46">
        <v>45855</v>
      </c>
      <c r="C13474" s="8" t="s">
        <v>13</v>
      </c>
      <c r="D13474" s="8" t="s">
        <v>14</v>
      </c>
      <c r="E13474" s="8" t="s">
        <v>14</v>
      </c>
      <c r="F13474" s="9">
        <f t="shared" si="822"/>
        <v>-9600000</v>
      </c>
      <c r="G13474" s="9">
        <v>-96</v>
      </c>
      <c r="H13474" s="10">
        <v>-10395168</v>
      </c>
      <c r="I13474" s="11">
        <f t="shared" si="823"/>
        <v>7148237360.3452682</v>
      </c>
      <c r="J13474" s="11">
        <f t="shared" si="824"/>
        <v>67677</v>
      </c>
      <c r="K13474" s="11">
        <f t="shared" si="825"/>
        <v>105622.8461714507</v>
      </c>
      <c r="L13474" s="12">
        <f t="shared" si="826"/>
        <v>255374.7675407324</v>
      </c>
      <c r="M13474" s="11">
        <f>COUNTIF(E$2:$E13474,E13474)</f>
        <v>3024</v>
      </c>
      <c r="O13474" t="str">
        <f t="shared" si="827"/>
        <v/>
      </c>
    </row>
    <row r="13475" spans="1:15" hidden="1">
      <c r="A13475" s="41" t="s">
        <v>120</v>
      </c>
      <c r="B13475" s="46">
        <v>45855</v>
      </c>
      <c r="C13475" s="8" t="s">
        <v>13</v>
      </c>
      <c r="D13475" s="8" t="s">
        <v>14</v>
      </c>
      <c r="E13475" s="8" t="s">
        <v>14</v>
      </c>
      <c r="F13475" s="9">
        <f t="shared" si="822"/>
        <v>-9600000</v>
      </c>
      <c r="G13475" s="9">
        <v>-96</v>
      </c>
      <c r="H13475" s="10">
        <v>-10395168</v>
      </c>
      <c r="I13475" s="11">
        <f t="shared" si="823"/>
        <v>7138097567.1128092</v>
      </c>
      <c r="J13475" s="11">
        <f t="shared" si="824"/>
        <v>67581</v>
      </c>
      <c r="K13475" s="11">
        <f t="shared" si="825"/>
        <v>105622.8461714507</v>
      </c>
      <c r="L13475" s="12">
        <f t="shared" si="826"/>
        <v>255374.7675407324</v>
      </c>
      <c r="M13475" s="11">
        <f>COUNTIF(E$2:$E13475,E13475)</f>
        <v>3025</v>
      </c>
      <c r="O13475" t="str">
        <f t="shared" si="827"/>
        <v/>
      </c>
    </row>
    <row r="13476" spans="1:15" hidden="1">
      <c r="A13476" s="41" t="s">
        <v>120</v>
      </c>
      <c r="B13476" s="46">
        <v>45855</v>
      </c>
      <c r="C13476" s="8" t="s">
        <v>13</v>
      </c>
      <c r="D13476" s="8" t="s">
        <v>14</v>
      </c>
      <c r="E13476" s="8" t="s">
        <v>14</v>
      </c>
      <c r="F13476" s="9">
        <f t="shared" si="822"/>
        <v>-4800000</v>
      </c>
      <c r="G13476" s="9">
        <v>-48</v>
      </c>
      <c r="H13476" s="10">
        <v>-5197584</v>
      </c>
      <c r="I13476" s="11">
        <f t="shared" si="823"/>
        <v>7133027670.4965792</v>
      </c>
      <c r="J13476" s="11">
        <f t="shared" si="824"/>
        <v>67533</v>
      </c>
      <c r="K13476" s="11">
        <f t="shared" si="825"/>
        <v>105622.8461714507</v>
      </c>
      <c r="L13476" s="12">
        <f t="shared" si="826"/>
        <v>127687.3837703662</v>
      </c>
      <c r="M13476" s="11">
        <f>COUNTIF(E$2:$E13476,E13476)</f>
        <v>3026</v>
      </c>
      <c r="O13476" t="str">
        <f t="shared" si="827"/>
        <v/>
      </c>
    </row>
    <row r="13477" spans="1:15" hidden="1">
      <c r="A13477" s="41" t="s">
        <v>120</v>
      </c>
      <c r="B13477" s="46">
        <v>45855</v>
      </c>
      <c r="C13477" s="8" t="s">
        <v>13</v>
      </c>
      <c r="D13477" s="8" t="s">
        <v>14</v>
      </c>
      <c r="E13477" s="8" t="s">
        <v>14</v>
      </c>
      <c r="F13477" s="9">
        <f t="shared" si="822"/>
        <v>-9700000</v>
      </c>
      <c r="G13477" s="9">
        <v>-97</v>
      </c>
      <c r="H13477" s="10">
        <v>-10503451</v>
      </c>
      <c r="I13477" s="11">
        <f t="shared" si="823"/>
        <v>7122782254.4179487</v>
      </c>
      <c r="J13477" s="11">
        <f t="shared" si="824"/>
        <v>67436</v>
      </c>
      <c r="K13477" s="11">
        <f t="shared" si="825"/>
        <v>105622.8461714507</v>
      </c>
      <c r="L13477" s="12">
        <f t="shared" si="826"/>
        <v>258034.92136928253</v>
      </c>
      <c r="M13477" s="11">
        <f>COUNTIF(E$2:$E13477,E13477)</f>
        <v>3027</v>
      </c>
      <c r="O13477" t="str">
        <f t="shared" si="827"/>
        <v/>
      </c>
    </row>
    <row r="13478" spans="1:15" hidden="1">
      <c r="A13478" s="41" t="s">
        <v>120</v>
      </c>
      <c r="B13478" s="46">
        <v>45855</v>
      </c>
      <c r="C13478" s="8" t="s">
        <v>13</v>
      </c>
      <c r="D13478" s="8" t="s">
        <v>14</v>
      </c>
      <c r="E13478" s="8" t="s">
        <v>14</v>
      </c>
      <c r="F13478" s="9">
        <f t="shared" si="822"/>
        <v>14800000</v>
      </c>
      <c r="G13478" s="9">
        <v>148</v>
      </c>
      <c r="H13478" s="10">
        <v>15938564</v>
      </c>
      <c r="I13478" s="11">
        <f t="shared" si="823"/>
        <v>7138720818.4179487</v>
      </c>
      <c r="J13478" s="11">
        <f t="shared" si="824"/>
        <v>67584</v>
      </c>
      <c r="K13478" s="11">
        <f t="shared" si="825"/>
        <v>105627.379533883</v>
      </c>
      <c r="L13478" s="12">
        <f t="shared" si="826"/>
        <v>0</v>
      </c>
      <c r="M13478" s="11">
        <f>COUNTIF(E$2:$E13478,E13478)</f>
        <v>3028</v>
      </c>
      <c r="O13478" t="str">
        <f t="shared" si="827"/>
        <v/>
      </c>
    </row>
    <row r="13479" spans="1:15" hidden="1">
      <c r="A13479" s="41" t="s">
        <v>120</v>
      </c>
      <c r="B13479" s="46">
        <v>45855</v>
      </c>
      <c r="C13479" s="8" t="s">
        <v>13</v>
      </c>
      <c r="D13479" s="8" t="s">
        <v>14</v>
      </c>
      <c r="E13479" s="8" t="s">
        <v>14</v>
      </c>
      <c r="F13479" s="9">
        <f t="shared" si="822"/>
        <v>-13800000</v>
      </c>
      <c r="G13479" s="9">
        <v>-138</v>
      </c>
      <c r="H13479" s="10">
        <v>-14943054</v>
      </c>
      <c r="I13479" s="11">
        <f t="shared" si="823"/>
        <v>7124144240.0422726</v>
      </c>
      <c r="J13479" s="11">
        <f t="shared" si="824"/>
        <v>67446</v>
      </c>
      <c r="K13479" s="11">
        <f t="shared" si="825"/>
        <v>105627.379533883</v>
      </c>
      <c r="L13479" s="12">
        <f t="shared" si="826"/>
        <v>366475.62432414666</v>
      </c>
      <c r="M13479" s="11">
        <f>COUNTIF(E$2:$E13479,E13479)</f>
        <v>3029</v>
      </c>
      <c r="O13479" t="str">
        <f t="shared" si="827"/>
        <v/>
      </c>
    </row>
    <row r="13480" spans="1:15" hidden="1">
      <c r="A13480" s="41" t="s">
        <v>120</v>
      </c>
      <c r="B13480" s="46">
        <v>45855</v>
      </c>
      <c r="C13480" s="8" t="s">
        <v>13</v>
      </c>
      <c r="D13480" s="8" t="s">
        <v>14</v>
      </c>
      <c r="E13480" s="8" t="s">
        <v>14</v>
      </c>
      <c r="F13480" s="9">
        <f t="shared" si="822"/>
        <v>-46100000</v>
      </c>
      <c r="G13480" s="9">
        <v>-461</v>
      </c>
      <c r="H13480" s="10">
        <v>-49918463</v>
      </c>
      <c r="I13480" s="11">
        <f t="shared" si="823"/>
        <v>7075450018.0771523</v>
      </c>
      <c r="J13480" s="11">
        <f t="shared" si="824"/>
        <v>66985</v>
      </c>
      <c r="K13480" s="11">
        <f t="shared" si="825"/>
        <v>105627.379533883</v>
      </c>
      <c r="L13480" s="12">
        <f t="shared" si="826"/>
        <v>1224241.0348799378</v>
      </c>
      <c r="M13480" s="11">
        <f>COUNTIF(E$2:$E13480,E13480)</f>
        <v>3030</v>
      </c>
      <c r="O13480" t="str">
        <f t="shared" si="827"/>
        <v/>
      </c>
    </row>
    <row r="13481" spans="1:15" hidden="1">
      <c r="A13481" s="41" t="s">
        <v>120</v>
      </c>
      <c r="B13481" s="46">
        <v>45855</v>
      </c>
      <c r="C13481" s="8" t="s">
        <v>13</v>
      </c>
      <c r="D13481" s="8" t="s">
        <v>14</v>
      </c>
      <c r="E13481" s="8" t="s">
        <v>14</v>
      </c>
      <c r="F13481" s="9">
        <f t="shared" si="822"/>
        <v>9200000</v>
      </c>
      <c r="G13481" s="9">
        <v>92</v>
      </c>
      <c r="H13481" s="10">
        <v>9907756</v>
      </c>
      <c r="I13481" s="11">
        <f t="shared" si="823"/>
        <v>7085357774.0771523</v>
      </c>
      <c r="J13481" s="11">
        <f t="shared" si="824"/>
        <v>67077</v>
      </c>
      <c r="K13481" s="11">
        <f t="shared" si="825"/>
        <v>105630.21265228248</v>
      </c>
      <c r="L13481" s="12">
        <f t="shared" si="826"/>
        <v>0</v>
      </c>
      <c r="M13481" s="11">
        <f>COUNTIF(E$2:$E13481,E13481)</f>
        <v>3031</v>
      </c>
      <c r="O13481" t="str">
        <f t="shared" si="827"/>
        <v/>
      </c>
    </row>
    <row r="13482" spans="1:15" hidden="1">
      <c r="A13482" s="41" t="s">
        <v>120</v>
      </c>
      <c r="B13482" s="46">
        <v>45855</v>
      </c>
      <c r="C13482" s="8" t="s">
        <v>13</v>
      </c>
      <c r="D13482" s="8" t="s">
        <v>14</v>
      </c>
      <c r="E13482" s="8" t="s">
        <v>14</v>
      </c>
      <c r="F13482" s="9">
        <f t="shared" si="822"/>
        <v>9200000</v>
      </c>
      <c r="G13482" s="9">
        <v>92</v>
      </c>
      <c r="H13482" s="10">
        <v>9907756</v>
      </c>
      <c r="I13482" s="11">
        <f t="shared" si="823"/>
        <v>7095265530.0771523</v>
      </c>
      <c r="J13482" s="11">
        <f t="shared" si="824"/>
        <v>67169</v>
      </c>
      <c r="K13482" s="11">
        <f t="shared" si="825"/>
        <v>105633.03800975379</v>
      </c>
      <c r="L13482" s="12">
        <f t="shared" si="826"/>
        <v>0</v>
      </c>
      <c r="M13482" s="11">
        <f>COUNTIF(E$2:$E13482,E13482)</f>
        <v>3032</v>
      </c>
      <c r="O13482" t="str">
        <f t="shared" si="827"/>
        <v/>
      </c>
    </row>
    <row r="13483" spans="1:15" hidden="1">
      <c r="A13483" s="41" t="s">
        <v>120</v>
      </c>
      <c r="B13483" s="46">
        <v>45855</v>
      </c>
      <c r="C13483" s="8" t="s">
        <v>13</v>
      </c>
      <c r="D13483" s="8" t="s">
        <v>14</v>
      </c>
      <c r="E13483" s="8" t="s">
        <v>14</v>
      </c>
      <c r="F13483" s="9">
        <f t="shared" ref="F13483:F13547" si="828">100000*G13483</f>
        <v>900000</v>
      </c>
      <c r="G13483" s="9">
        <v>9</v>
      </c>
      <c r="H13483" s="10">
        <v>969237</v>
      </c>
      <c r="I13483" s="11">
        <f t="shared" ref="I13483:I13526" si="829">IF(H13483&gt;=0,IF(M13483=1,H13483,SUMIFS(I:I,E:E,E13483,M:M,M13483-1)+H13483),SUMIFS(I:I,E:E,E13483,M:M,M13483-1)+K13483*G13483)</f>
        <v>7096234767.0771523</v>
      </c>
      <c r="J13483" s="11">
        <f t="shared" ref="J13483:J13526" si="830">IF(M13483=1,G13483,SUMIFS($J:$J,$E:$E,E13483,$M:$M,M13483-1)+G13483)</f>
        <v>67178</v>
      </c>
      <c r="K13483" s="11">
        <f t="shared" ref="K13483:K13526" si="831">IF(H13483&gt;=0,I13483/J13483,SUMIFS($K:$K,$E:$E,E13483,$M:$M,M13483-1))</f>
        <v>105633.31398787032</v>
      </c>
      <c r="L13483" s="12">
        <f t="shared" si="826"/>
        <v>0</v>
      </c>
      <c r="M13483" s="11">
        <f>COUNTIF(E$2:$E13483,E13483)</f>
        <v>3033</v>
      </c>
      <c r="O13483" t="str">
        <f t="shared" si="827"/>
        <v/>
      </c>
    </row>
    <row r="13484" spans="1:15" hidden="1">
      <c r="A13484" s="41" t="s">
        <v>120</v>
      </c>
      <c r="B13484" s="46">
        <v>45855</v>
      </c>
      <c r="C13484" s="8" t="s">
        <v>13</v>
      </c>
      <c r="D13484" s="8" t="s">
        <v>14</v>
      </c>
      <c r="E13484" s="8" t="s">
        <v>14</v>
      </c>
      <c r="F13484" s="9">
        <f t="shared" si="828"/>
        <v>9200000</v>
      </c>
      <c r="G13484" s="9">
        <v>92</v>
      </c>
      <c r="H13484" s="10">
        <v>9928180</v>
      </c>
      <c r="I13484" s="11">
        <f t="shared" si="829"/>
        <v>7106162947.0771523</v>
      </c>
      <c r="J13484" s="11">
        <f t="shared" si="830"/>
        <v>67270</v>
      </c>
      <c r="K13484" s="11">
        <f t="shared" si="831"/>
        <v>105636.43447416608</v>
      </c>
      <c r="L13484" s="12">
        <f t="shared" si="826"/>
        <v>0</v>
      </c>
      <c r="M13484" s="11">
        <f>COUNTIF(E$2:$E13484,E13484)</f>
        <v>3034</v>
      </c>
      <c r="O13484" t="str">
        <f t="shared" si="827"/>
        <v/>
      </c>
    </row>
    <row r="13485" spans="1:15" hidden="1">
      <c r="A13485" s="41" t="s">
        <v>120</v>
      </c>
      <c r="B13485" s="46">
        <v>45855</v>
      </c>
      <c r="C13485" s="8" t="s">
        <v>13</v>
      </c>
      <c r="D13485" s="8" t="s">
        <v>14</v>
      </c>
      <c r="E13485" s="8" t="s">
        <v>14</v>
      </c>
      <c r="F13485" s="9">
        <f t="shared" si="828"/>
        <v>46400000</v>
      </c>
      <c r="G13485" s="9">
        <v>464</v>
      </c>
      <c r="H13485" s="10">
        <v>49960736</v>
      </c>
      <c r="I13485" s="11">
        <f t="shared" si="829"/>
        <v>7156123683.0771523</v>
      </c>
      <c r="J13485" s="11">
        <f t="shared" si="830"/>
        <v>67734</v>
      </c>
      <c r="K13485" s="11">
        <f t="shared" si="831"/>
        <v>105650.39246282741</v>
      </c>
      <c r="L13485" s="12">
        <f t="shared" si="826"/>
        <v>0</v>
      </c>
      <c r="M13485" s="11">
        <f>COUNTIF(E$2:$E13485,E13485)</f>
        <v>3035</v>
      </c>
      <c r="O13485" t="str">
        <f t="shared" si="827"/>
        <v/>
      </c>
    </row>
    <row r="13486" spans="1:15" hidden="1">
      <c r="A13486" s="41" t="s">
        <v>120</v>
      </c>
      <c r="B13486" s="46">
        <v>45855</v>
      </c>
      <c r="C13486" s="8" t="s">
        <v>13</v>
      </c>
      <c r="D13486" s="8" t="s">
        <v>14</v>
      </c>
      <c r="E13486" s="8" t="s">
        <v>14</v>
      </c>
      <c r="F13486" s="9">
        <f t="shared" si="828"/>
        <v>-37000000</v>
      </c>
      <c r="G13486" s="9">
        <v>-370</v>
      </c>
      <c r="H13486" s="10">
        <v>-40064710</v>
      </c>
      <c r="I13486" s="11">
        <f t="shared" si="829"/>
        <v>7117033037.8659058</v>
      </c>
      <c r="J13486" s="11">
        <f t="shared" si="830"/>
        <v>67364</v>
      </c>
      <c r="K13486" s="11">
        <f t="shared" si="831"/>
        <v>105650.39246282741</v>
      </c>
      <c r="L13486" s="12">
        <f t="shared" si="826"/>
        <v>974064.7887538597</v>
      </c>
      <c r="M13486" s="11">
        <f>COUNTIF(E$2:$E13486,E13486)</f>
        <v>3036</v>
      </c>
      <c r="O13486" t="str">
        <f t="shared" si="827"/>
        <v/>
      </c>
    </row>
    <row r="13487" spans="1:15" hidden="1">
      <c r="A13487" s="41" t="s">
        <v>120</v>
      </c>
      <c r="B13487" s="46">
        <v>45855</v>
      </c>
      <c r="C13487" s="8" t="s">
        <v>13</v>
      </c>
      <c r="D13487" s="8" t="s">
        <v>14</v>
      </c>
      <c r="E13487" s="8" t="s">
        <v>14</v>
      </c>
      <c r="F13487" s="9">
        <f t="shared" si="828"/>
        <v>-8300000</v>
      </c>
      <c r="G13487" s="9">
        <v>-83</v>
      </c>
      <c r="H13487" s="10">
        <v>-8987489</v>
      </c>
      <c r="I13487" s="11">
        <f t="shared" si="829"/>
        <v>7108264055.2914915</v>
      </c>
      <c r="J13487" s="11">
        <f t="shared" si="830"/>
        <v>67281</v>
      </c>
      <c r="K13487" s="11">
        <f t="shared" si="831"/>
        <v>105650.39246282741</v>
      </c>
      <c r="L13487" s="12">
        <f t="shared" si="826"/>
        <v>218506.42558532581</v>
      </c>
      <c r="M13487" s="11">
        <f>COUNTIF(E$2:$E13487,E13487)</f>
        <v>3037</v>
      </c>
      <c r="O13487" t="str">
        <f t="shared" si="827"/>
        <v/>
      </c>
    </row>
    <row r="13488" spans="1:15" hidden="1">
      <c r="A13488" s="41" t="s">
        <v>120</v>
      </c>
      <c r="B13488" s="46">
        <v>45855</v>
      </c>
      <c r="C13488" s="8" t="s">
        <v>13</v>
      </c>
      <c r="D13488" s="8" t="s">
        <v>14</v>
      </c>
      <c r="E13488" s="8" t="s">
        <v>14</v>
      </c>
      <c r="F13488" s="9">
        <f t="shared" si="828"/>
        <v>46400000</v>
      </c>
      <c r="G13488" s="9">
        <v>464</v>
      </c>
      <c r="H13488" s="10">
        <v>49969552</v>
      </c>
      <c r="I13488" s="11">
        <f t="shared" si="829"/>
        <v>7158233607.2914915</v>
      </c>
      <c r="J13488" s="11">
        <f t="shared" si="830"/>
        <v>67745</v>
      </c>
      <c r="K13488" s="11">
        <f t="shared" si="831"/>
        <v>105664.38271889425</v>
      </c>
      <c r="L13488" s="12">
        <f t="shared" si="826"/>
        <v>0</v>
      </c>
      <c r="M13488" s="11">
        <f>COUNTIF(E$2:$E13488,E13488)</f>
        <v>3038</v>
      </c>
      <c r="O13488" t="str">
        <f t="shared" si="827"/>
        <v/>
      </c>
    </row>
    <row r="13489" spans="1:15" hidden="1">
      <c r="A13489" s="41" t="s">
        <v>120</v>
      </c>
      <c r="B13489" s="46">
        <v>45855</v>
      </c>
      <c r="C13489" s="8" t="s">
        <v>13</v>
      </c>
      <c r="D13489" s="8" t="s">
        <v>46</v>
      </c>
      <c r="E13489" s="8" t="s">
        <v>46</v>
      </c>
      <c r="F13489" s="9">
        <f t="shared" si="828"/>
        <v>900000</v>
      </c>
      <c r="G13489" s="9">
        <v>9</v>
      </c>
      <c r="H13489" s="10">
        <v>943245</v>
      </c>
      <c r="I13489" s="11">
        <f t="shared" si="829"/>
        <v>2619985936.212677</v>
      </c>
      <c r="J13489" s="11">
        <f t="shared" si="830"/>
        <v>25080</v>
      </c>
      <c r="K13489" s="11">
        <f t="shared" si="831"/>
        <v>104465.14897179733</v>
      </c>
      <c r="L13489" s="12">
        <f t="shared" ref="L13489:L13553" si="832">IF(G13489&lt;0,K13489*G13489-H13489,0)</f>
        <v>0</v>
      </c>
      <c r="M13489" s="11">
        <f>COUNTIF(E$2:$E13489,E13489)</f>
        <v>3891</v>
      </c>
      <c r="O13489" t="str">
        <f t="shared" si="827"/>
        <v/>
      </c>
    </row>
    <row r="13490" spans="1:15" hidden="1">
      <c r="A13490" s="41" t="s">
        <v>120</v>
      </c>
      <c r="B13490" s="46">
        <v>45855</v>
      </c>
      <c r="C13490" s="8" t="s">
        <v>13</v>
      </c>
      <c r="D13490" s="8" t="s">
        <v>14</v>
      </c>
      <c r="E13490" s="8" t="s">
        <v>14</v>
      </c>
      <c r="F13490" s="9">
        <f t="shared" si="828"/>
        <v>-27600000</v>
      </c>
      <c r="G13490" s="9">
        <v>-276</v>
      </c>
      <c r="H13490" s="10">
        <v>-29886108</v>
      </c>
      <c r="I13490" s="11">
        <f t="shared" si="829"/>
        <v>7129070237.6610765</v>
      </c>
      <c r="J13490" s="11">
        <f t="shared" si="830"/>
        <v>67469</v>
      </c>
      <c r="K13490" s="11">
        <f t="shared" si="831"/>
        <v>105664.38271889425</v>
      </c>
      <c r="L13490" s="12">
        <f t="shared" si="832"/>
        <v>722738.36958518624</v>
      </c>
      <c r="M13490" s="11">
        <f>COUNTIF(E$2:$E13490,E13490)</f>
        <v>3039</v>
      </c>
      <c r="O13490" t="str">
        <f t="shared" si="827"/>
        <v/>
      </c>
    </row>
    <row r="13491" spans="1:15" hidden="1">
      <c r="A13491" s="41" t="s">
        <v>120</v>
      </c>
      <c r="B13491" s="46">
        <v>45855</v>
      </c>
      <c r="C13491" s="8" t="s">
        <v>13</v>
      </c>
      <c r="D13491" s="8" t="s">
        <v>14</v>
      </c>
      <c r="E13491" s="8" t="s">
        <v>14</v>
      </c>
      <c r="F13491" s="9">
        <f t="shared" si="828"/>
        <v>-900000</v>
      </c>
      <c r="G13491" s="9">
        <v>-9</v>
      </c>
      <c r="H13491" s="10">
        <v>-974547</v>
      </c>
      <c r="I13491" s="11">
        <f t="shared" si="829"/>
        <v>7128119258.2166061</v>
      </c>
      <c r="J13491" s="11">
        <f t="shared" si="830"/>
        <v>67460</v>
      </c>
      <c r="K13491" s="11">
        <f t="shared" si="831"/>
        <v>105664.38271889425</v>
      </c>
      <c r="L13491" s="12">
        <f t="shared" si="832"/>
        <v>23567.5555299517</v>
      </c>
      <c r="M13491" s="11">
        <f>COUNTIF(E$2:$E13491,E13491)</f>
        <v>3040</v>
      </c>
      <c r="O13491" t="str">
        <f t="shared" si="827"/>
        <v/>
      </c>
    </row>
    <row r="13492" spans="1:15" hidden="1">
      <c r="A13492" s="41" t="s">
        <v>120</v>
      </c>
      <c r="B13492" s="46">
        <v>45855</v>
      </c>
      <c r="C13492" s="8" t="s">
        <v>13</v>
      </c>
      <c r="D13492" s="8" t="s">
        <v>14</v>
      </c>
      <c r="E13492" s="8" t="s">
        <v>14</v>
      </c>
      <c r="F13492" s="9">
        <f t="shared" si="828"/>
        <v>-900000</v>
      </c>
      <c r="G13492" s="9">
        <v>-9</v>
      </c>
      <c r="H13492" s="10">
        <v>-974547</v>
      </c>
      <c r="I13492" s="11">
        <f t="shared" si="829"/>
        <v>7127168278.7721357</v>
      </c>
      <c r="J13492" s="11">
        <f t="shared" si="830"/>
        <v>67451</v>
      </c>
      <c r="K13492" s="11">
        <f t="shared" si="831"/>
        <v>105664.38271889425</v>
      </c>
      <c r="L13492" s="12">
        <f t="shared" si="832"/>
        <v>23567.5555299517</v>
      </c>
      <c r="M13492" s="11">
        <f>COUNTIF(E$2:$E13492,E13492)</f>
        <v>3041</v>
      </c>
      <c r="O13492" t="str">
        <f t="shared" si="827"/>
        <v/>
      </c>
    </row>
    <row r="13493" spans="1:15" hidden="1">
      <c r="A13493" s="41" t="s">
        <v>120</v>
      </c>
      <c r="B13493" s="46">
        <v>45855</v>
      </c>
      <c r="C13493" s="8" t="s">
        <v>13</v>
      </c>
      <c r="D13493" s="8" t="s">
        <v>14</v>
      </c>
      <c r="E13493" s="8" t="s">
        <v>14</v>
      </c>
      <c r="F13493" s="9">
        <f t="shared" si="828"/>
        <v>-9200000</v>
      </c>
      <c r="G13493" s="9">
        <v>-92</v>
      </c>
      <c r="H13493" s="10">
        <v>-9962036</v>
      </c>
      <c r="I13493" s="11">
        <f t="shared" si="829"/>
        <v>7117447155.5619974</v>
      </c>
      <c r="J13493" s="11">
        <f t="shared" si="830"/>
        <v>67359</v>
      </c>
      <c r="K13493" s="11">
        <f t="shared" si="831"/>
        <v>105664.38271889425</v>
      </c>
      <c r="L13493" s="12">
        <f t="shared" si="832"/>
        <v>240912.78986172937</v>
      </c>
      <c r="M13493" s="11">
        <f>COUNTIF(E$2:$E13493,E13493)</f>
        <v>3042</v>
      </c>
      <c r="O13493" t="str">
        <f t="shared" si="827"/>
        <v/>
      </c>
    </row>
    <row r="13494" spans="1:15" hidden="1">
      <c r="A13494" s="41" t="s">
        <v>120</v>
      </c>
      <c r="B13494" s="46">
        <v>45855</v>
      </c>
      <c r="C13494" s="8" t="s">
        <v>13</v>
      </c>
      <c r="D13494" s="8" t="s">
        <v>14</v>
      </c>
      <c r="E13494" s="8" t="s">
        <v>14</v>
      </c>
      <c r="F13494" s="9">
        <f t="shared" si="828"/>
        <v>-900000</v>
      </c>
      <c r="G13494" s="9">
        <v>-9</v>
      </c>
      <c r="H13494" s="10">
        <v>-974547</v>
      </c>
      <c r="I13494" s="11">
        <f t="shared" si="829"/>
        <v>7116496176.117527</v>
      </c>
      <c r="J13494" s="11">
        <f t="shared" si="830"/>
        <v>67350</v>
      </c>
      <c r="K13494" s="11">
        <f t="shared" si="831"/>
        <v>105664.38271889425</v>
      </c>
      <c r="L13494" s="12">
        <f t="shared" si="832"/>
        <v>23567.5555299517</v>
      </c>
      <c r="M13494" s="11">
        <f>COUNTIF(E$2:$E13494,E13494)</f>
        <v>3043</v>
      </c>
      <c r="O13494" t="str">
        <f t="shared" si="827"/>
        <v/>
      </c>
    </row>
    <row r="13495" spans="1:15" hidden="1">
      <c r="A13495" s="41" t="s">
        <v>120</v>
      </c>
      <c r="B13495" s="46">
        <v>45855</v>
      </c>
      <c r="C13495" s="8" t="s">
        <v>13</v>
      </c>
      <c r="D13495" s="8" t="s">
        <v>14</v>
      </c>
      <c r="E13495" s="8" t="s">
        <v>14</v>
      </c>
      <c r="F13495" s="9">
        <f t="shared" si="828"/>
        <v>-2600000</v>
      </c>
      <c r="G13495" s="9">
        <v>-26</v>
      </c>
      <c r="H13495" s="10">
        <v>-2815358</v>
      </c>
      <c r="I13495" s="11">
        <f t="shared" si="829"/>
        <v>7113748902.1668358</v>
      </c>
      <c r="J13495" s="11">
        <f t="shared" si="830"/>
        <v>67324</v>
      </c>
      <c r="K13495" s="11">
        <f t="shared" si="831"/>
        <v>105664.38271889425</v>
      </c>
      <c r="L13495" s="12">
        <f t="shared" si="832"/>
        <v>68084.049308749381</v>
      </c>
      <c r="M13495" s="11">
        <f>COUNTIF(E$2:$E13495,E13495)</f>
        <v>3044</v>
      </c>
      <c r="O13495" t="str">
        <f t="shared" si="827"/>
        <v/>
      </c>
    </row>
    <row r="13496" spans="1:15" hidden="1">
      <c r="A13496" s="41" t="s">
        <v>120</v>
      </c>
      <c r="B13496" s="46">
        <v>45855</v>
      </c>
      <c r="C13496" s="8" t="s">
        <v>13</v>
      </c>
      <c r="D13496" s="8" t="s">
        <v>14</v>
      </c>
      <c r="E13496" s="8" t="s">
        <v>14</v>
      </c>
      <c r="F13496" s="9">
        <f t="shared" si="828"/>
        <v>46400000</v>
      </c>
      <c r="G13496" s="9">
        <v>464</v>
      </c>
      <c r="H13496" s="10">
        <v>49969552</v>
      </c>
      <c r="I13496" s="11">
        <f t="shared" si="829"/>
        <v>7163718454.1668358</v>
      </c>
      <c r="J13496" s="11">
        <f t="shared" si="830"/>
        <v>67788</v>
      </c>
      <c r="K13496" s="11">
        <f t="shared" si="831"/>
        <v>105678.26833903989</v>
      </c>
      <c r="L13496" s="12">
        <f t="shared" si="832"/>
        <v>0</v>
      </c>
      <c r="M13496" s="11">
        <f>COUNTIF(E$2:$E13496,E13496)</f>
        <v>3045</v>
      </c>
      <c r="O13496" t="str">
        <f t="shared" si="827"/>
        <v/>
      </c>
    </row>
    <row r="13497" spans="1:15" hidden="1">
      <c r="A13497" s="41" t="s">
        <v>120</v>
      </c>
      <c r="B13497" s="46">
        <v>45855</v>
      </c>
      <c r="C13497" s="8" t="s">
        <v>13</v>
      </c>
      <c r="D13497" s="8" t="s">
        <v>14</v>
      </c>
      <c r="E13497" s="8" t="s">
        <v>14</v>
      </c>
      <c r="F13497" s="9">
        <f t="shared" si="828"/>
        <v>-900000</v>
      </c>
      <c r="G13497" s="9">
        <v>-9</v>
      </c>
      <c r="H13497" s="10">
        <v>-974547</v>
      </c>
      <c r="I13497" s="11">
        <f t="shared" si="829"/>
        <v>7162767349.7517843</v>
      </c>
      <c r="J13497" s="11">
        <f t="shared" si="830"/>
        <v>67779</v>
      </c>
      <c r="K13497" s="11">
        <f t="shared" si="831"/>
        <v>105678.26833903989</v>
      </c>
      <c r="L13497" s="12">
        <f t="shared" si="832"/>
        <v>23442.584948641015</v>
      </c>
      <c r="M13497" s="11">
        <f>COUNTIF(E$2:$E13497,E13497)</f>
        <v>3046</v>
      </c>
      <c r="O13497" t="str">
        <f t="shared" si="827"/>
        <v/>
      </c>
    </row>
    <row r="13498" spans="1:15" hidden="1">
      <c r="A13498" s="41" t="s">
        <v>120</v>
      </c>
      <c r="B13498" s="46">
        <v>45855</v>
      </c>
      <c r="C13498" s="8" t="s">
        <v>13</v>
      </c>
      <c r="D13498" s="8" t="s">
        <v>14</v>
      </c>
      <c r="E13498" s="8" t="s">
        <v>14</v>
      </c>
      <c r="F13498" s="9">
        <f t="shared" si="828"/>
        <v>-900000</v>
      </c>
      <c r="G13498" s="9">
        <v>-9</v>
      </c>
      <c r="H13498" s="10">
        <v>-974547</v>
      </c>
      <c r="I13498" s="11">
        <f t="shared" si="829"/>
        <v>7161816245.3367329</v>
      </c>
      <c r="J13498" s="11">
        <f t="shared" si="830"/>
        <v>67770</v>
      </c>
      <c r="K13498" s="11">
        <f t="shared" si="831"/>
        <v>105678.26833903989</v>
      </c>
      <c r="L13498" s="12">
        <f t="shared" si="832"/>
        <v>23442.584948641015</v>
      </c>
      <c r="M13498" s="11">
        <f>COUNTIF(E$2:$E13498,E13498)</f>
        <v>3047</v>
      </c>
      <c r="O13498" t="str">
        <f t="shared" si="827"/>
        <v/>
      </c>
    </row>
    <row r="13499" spans="1:15" hidden="1">
      <c r="A13499" s="41" t="s">
        <v>120</v>
      </c>
      <c r="B13499" s="46">
        <v>45855</v>
      </c>
      <c r="C13499" s="8" t="s">
        <v>13</v>
      </c>
      <c r="D13499" s="8" t="s">
        <v>14</v>
      </c>
      <c r="E13499" s="8" t="s">
        <v>14</v>
      </c>
      <c r="F13499" s="9">
        <f t="shared" si="828"/>
        <v>-14000000</v>
      </c>
      <c r="G13499" s="9">
        <v>-140</v>
      </c>
      <c r="H13499" s="10">
        <v>-15159620</v>
      </c>
      <c r="I13499" s="11">
        <f t="shared" si="829"/>
        <v>7147021287.7692671</v>
      </c>
      <c r="J13499" s="11">
        <f t="shared" si="830"/>
        <v>67630</v>
      </c>
      <c r="K13499" s="11">
        <f t="shared" si="831"/>
        <v>105678.26833903989</v>
      </c>
      <c r="L13499" s="12">
        <f t="shared" si="832"/>
        <v>364662.43253441527</v>
      </c>
      <c r="M13499" s="11">
        <f>COUNTIF(E$2:$E13499,E13499)</f>
        <v>3048</v>
      </c>
      <c r="O13499" t="str">
        <f t="shared" si="827"/>
        <v/>
      </c>
    </row>
    <row r="13500" spans="1:15" hidden="1">
      <c r="A13500" s="41" t="s">
        <v>120</v>
      </c>
      <c r="B13500" s="46">
        <v>45855</v>
      </c>
      <c r="C13500" s="8" t="s">
        <v>13</v>
      </c>
      <c r="D13500" s="8" t="s">
        <v>14</v>
      </c>
      <c r="E13500" s="8" t="s">
        <v>14</v>
      </c>
      <c r="F13500" s="9">
        <f t="shared" si="828"/>
        <v>-2000000</v>
      </c>
      <c r="G13500" s="9">
        <v>-20</v>
      </c>
      <c r="H13500" s="10">
        <v>-2165660</v>
      </c>
      <c r="I13500" s="11">
        <f t="shared" si="829"/>
        <v>7144907722.4024858</v>
      </c>
      <c r="J13500" s="11">
        <f t="shared" si="830"/>
        <v>67610</v>
      </c>
      <c r="K13500" s="11">
        <f t="shared" si="831"/>
        <v>105678.26833903989</v>
      </c>
      <c r="L13500" s="12">
        <f t="shared" si="832"/>
        <v>52094.633219202049</v>
      </c>
      <c r="M13500" s="11">
        <f>COUNTIF(E$2:$E13500,E13500)</f>
        <v>3049</v>
      </c>
      <c r="O13500" t="str">
        <f t="shared" ref="O13500:O13563" si="833">IF(M13500=_xlfn.MAXIFS(M:M,D:D,D13500),"X","")</f>
        <v/>
      </c>
    </row>
    <row r="13501" spans="1:15" hidden="1">
      <c r="A13501" s="41" t="s">
        <v>120</v>
      </c>
      <c r="B13501" s="46">
        <v>45855</v>
      </c>
      <c r="C13501" s="8" t="s">
        <v>13</v>
      </c>
      <c r="D13501" s="8" t="s">
        <v>14</v>
      </c>
      <c r="E13501" s="8" t="s">
        <v>14</v>
      </c>
      <c r="F13501" s="9">
        <f t="shared" si="828"/>
        <v>9400000</v>
      </c>
      <c r="G13501" s="9">
        <v>94</v>
      </c>
      <c r="H13501" s="10">
        <v>10136114</v>
      </c>
      <c r="I13501" s="11">
        <f t="shared" si="829"/>
        <v>7155043836.4024858</v>
      </c>
      <c r="J13501" s="11">
        <f t="shared" si="830"/>
        <v>67704</v>
      </c>
      <c r="K13501" s="11">
        <f t="shared" si="831"/>
        <v>105681.25718425035</v>
      </c>
      <c r="L13501" s="12">
        <f t="shared" si="832"/>
        <v>0</v>
      </c>
      <c r="M13501" s="11">
        <f>COUNTIF(E$2:$E13501,E13501)</f>
        <v>3050</v>
      </c>
      <c r="O13501" t="str">
        <f t="shared" si="833"/>
        <v/>
      </c>
    </row>
    <row r="13502" spans="1:15" hidden="1">
      <c r="A13502" s="41" t="s">
        <v>120</v>
      </c>
      <c r="B13502" s="46">
        <v>45855</v>
      </c>
      <c r="C13502" s="8" t="s">
        <v>13</v>
      </c>
      <c r="D13502" s="8" t="s">
        <v>14</v>
      </c>
      <c r="E13502" s="8" t="s">
        <v>14</v>
      </c>
      <c r="F13502" s="9">
        <f t="shared" si="828"/>
        <v>-5600000</v>
      </c>
      <c r="G13502" s="9">
        <v>-56</v>
      </c>
      <c r="H13502" s="10">
        <v>-6063848</v>
      </c>
      <c r="I13502" s="11">
        <f t="shared" si="829"/>
        <v>7149125686.0001678</v>
      </c>
      <c r="J13502" s="11">
        <f t="shared" si="830"/>
        <v>67648</v>
      </c>
      <c r="K13502" s="11">
        <f t="shared" si="831"/>
        <v>105681.25718425035</v>
      </c>
      <c r="L13502" s="12">
        <f t="shared" si="832"/>
        <v>145697.59768198058</v>
      </c>
      <c r="M13502" s="11">
        <f>COUNTIF(E$2:$E13502,E13502)</f>
        <v>3051</v>
      </c>
      <c r="O13502" t="str">
        <f t="shared" si="833"/>
        <v/>
      </c>
    </row>
    <row r="13503" spans="1:15" hidden="1">
      <c r="A13503" s="41" t="s">
        <v>120</v>
      </c>
      <c r="B13503" s="46">
        <v>45855</v>
      </c>
      <c r="C13503" s="8" t="s">
        <v>13</v>
      </c>
      <c r="D13503" s="8" t="s">
        <v>14</v>
      </c>
      <c r="E13503" s="8" t="s">
        <v>14</v>
      </c>
      <c r="F13503" s="9">
        <f t="shared" si="828"/>
        <v>-9200000</v>
      </c>
      <c r="G13503" s="9">
        <v>-92</v>
      </c>
      <c r="H13503" s="10">
        <v>-9962036</v>
      </c>
      <c r="I13503" s="11">
        <f t="shared" si="829"/>
        <v>7139403010.3392172</v>
      </c>
      <c r="J13503" s="11">
        <f t="shared" si="830"/>
        <v>67556</v>
      </c>
      <c r="K13503" s="11">
        <f t="shared" si="831"/>
        <v>105681.25718425035</v>
      </c>
      <c r="L13503" s="12">
        <f t="shared" si="832"/>
        <v>239360.33904896677</v>
      </c>
      <c r="M13503" s="11">
        <f>COUNTIF(E$2:$E13503,E13503)</f>
        <v>3052</v>
      </c>
      <c r="O13503" t="str">
        <f t="shared" si="833"/>
        <v/>
      </c>
    </row>
    <row r="13504" spans="1:15" hidden="1">
      <c r="A13504" s="41" t="s">
        <v>120</v>
      </c>
      <c r="B13504" s="46">
        <v>45855</v>
      </c>
      <c r="C13504" s="8" t="s">
        <v>13</v>
      </c>
      <c r="D13504" s="8" t="s">
        <v>14</v>
      </c>
      <c r="E13504" s="8" t="s">
        <v>14</v>
      </c>
      <c r="F13504" s="9">
        <f t="shared" si="828"/>
        <v>-900000</v>
      </c>
      <c r="G13504" s="9">
        <v>-9</v>
      </c>
      <c r="H13504" s="10">
        <v>-974547</v>
      </c>
      <c r="I13504" s="11">
        <f t="shared" si="829"/>
        <v>7138451879.024559</v>
      </c>
      <c r="J13504" s="11">
        <f t="shared" si="830"/>
        <v>67547</v>
      </c>
      <c r="K13504" s="11">
        <f t="shared" si="831"/>
        <v>105681.25718425035</v>
      </c>
      <c r="L13504" s="12">
        <f t="shared" si="832"/>
        <v>23415.685341746779</v>
      </c>
      <c r="M13504" s="11">
        <f>COUNTIF(E$2:$E13504,E13504)</f>
        <v>3053</v>
      </c>
      <c r="O13504" t="str">
        <f t="shared" si="833"/>
        <v/>
      </c>
    </row>
    <row r="13505" spans="1:15" hidden="1">
      <c r="A13505" s="41" t="s">
        <v>120</v>
      </c>
      <c r="B13505" s="46">
        <v>45855</v>
      </c>
      <c r="C13505" s="8" t="s">
        <v>13</v>
      </c>
      <c r="D13505" s="8" t="s">
        <v>14</v>
      </c>
      <c r="E13505" s="8" t="s">
        <v>14</v>
      </c>
      <c r="F13505" s="9">
        <f t="shared" si="828"/>
        <v>-6400000</v>
      </c>
      <c r="G13505" s="9">
        <v>-64</v>
      </c>
      <c r="H13505" s="10">
        <v>-6930112</v>
      </c>
      <c r="I13505" s="11">
        <f t="shared" si="829"/>
        <v>7131688278.5647669</v>
      </c>
      <c r="J13505" s="11">
        <f t="shared" si="830"/>
        <v>67483</v>
      </c>
      <c r="K13505" s="11">
        <f t="shared" si="831"/>
        <v>105681.25718425035</v>
      </c>
      <c r="L13505" s="12">
        <f t="shared" si="832"/>
        <v>166511.54020797741</v>
      </c>
      <c r="M13505" s="11">
        <f>COUNTIF(E$2:$E13505,E13505)</f>
        <v>3054</v>
      </c>
      <c r="O13505" t="str">
        <f t="shared" si="833"/>
        <v/>
      </c>
    </row>
    <row r="13506" spans="1:15" hidden="1">
      <c r="A13506" s="41" t="s">
        <v>120</v>
      </c>
      <c r="B13506" s="46">
        <v>45855</v>
      </c>
      <c r="C13506" s="8" t="s">
        <v>13</v>
      </c>
      <c r="D13506" s="8" t="s">
        <v>14</v>
      </c>
      <c r="E13506" s="8" t="s">
        <v>14</v>
      </c>
      <c r="F13506" s="9">
        <f t="shared" si="828"/>
        <v>-16300000</v>
      </c>
      <c r="G13506" s="9">
        <v>-163</v>
      </c>
      <c r="H13506" s="10">
        <v>-17650129</v>
      </c>
      <c r="I13506" s="11">
        <f t="shared" si="829"/>
        <v>7114462233.643734</v>
      </c>
      <c r="J13506" s="11">
        <f t="shared" si="830"/>
        <v>67320</v>
      </c>
      <c r="K13506" s="11">
        <f t="shared" si="831"/>
        <v>105681.25718425035</v>
      </c>
      <c r="L13506" s="12">
        <f t="shared" si="832"/>
        <v>424084.07896719128</v>
      </c>
      <c r="M13506" s="11">
        <f>COUNTIF(E$2:$E13506,E13506)</f>
        <v>3055</v>
      </c>
      <c r="O13506" t="str">
        <f t="shared" si="833"/>
        <v/>
      </c>
    </row>
    <row r="13507" spans="1:15" hidden="1">
      <c r="A13507" s="41" t="s">
        <v>120</v>
      </c>
      <c r="B13507" s="46">
        <v>45855</v>
      </c>
      <c r="C13507" s="8" t="s">
        <v>13</v>
      </c>
      <c r="D13507" s="8" t="s">
        <v>14</v>
      </c>
      <c r="E13507" s="8" t="s">
        <v>14</v>
      </c>
      <c r="F13507" s="9">
        <f t="shared" si="828"/>
        <v>-900000</v>
      </c>
      <c r="G13507" s="9">
        <v>-9</v>
      </c>
      <c r="H13507" s="10">
        <v>-974547</v>
      </c>
      <c r="I13507" s="11">
        <f t="shared" si="829"/>
        <v>7113511102.3290758</v>
      </c>
      <c r="J13507" s="11">
        <f t="shared" si="830"/>
        <v>67311</v>
      </c>
      <c r="K13507" s="11">
        <f t="shared" si="831"/>
        <v>105681.25718425035</v>
      </c>
      <c r="L13507" s="12">
        <f t="shared" si="832"/>
        <v>23415.685341746779</v>
      </c>
      <c r="M13507" s="11">
        <f>COUNTIF(E$2:$E13507,E13507)</f>
        <v>3056</v>
      </c>
      <c r="O13507" t="str">
        <f t="shared" si="833"/>
        <v/>
      </c>
    </row>
    <row r="13508" spans="1:15" hidden="1">
      <c r="A13508" s="41" t="s">
        <v>120</v>
      </c>
      <c r="B13508" s="46">
        <v>45855</v>
      </c>
      <c r="C13508" s="8" t="s">
        <v>13</v>
      </c>
      <c r="D13508" s="8" t="s">
        <v>14</v>
      </c>
      <c r="E13508" s="8" t="s">
        <v>14</v>
      </c>
      <c r="F13508" s="9">
        <f t="shared" si="828"/>
        <v>-900000</v>
      </c>
      <c r="G13508" s="9">
        <v>-9</v>
      </c>
      <c r="H13508" s="10">
        <v>-974547</v>
      </c>
      <c r="I13508" s="11">
        <f t="shared" si="829"/>
        <v>7112559971.0144176</v>
      </c>
      <c r="J13508" s="11">
        <f t="shared" si="830"/>
        <v>67302</v>
      </c>
      <c r="K13508" s="11">
        <f t="shared" si="831"/>
        <v>105681.25718425035</v>
      </c>
      <c r="L13508" s="12">
        <f t="shared" si="832"/>
        <v>23415.685341746779</v>
      </c>
      <c r="M13508" s="11">
        <f>COUNTIF(E$2:$E13508,E13508)</f>
        <v>3057</v>
      </c>
      <c r="O13508" t="str">
        <f t="shared" si="833"/>
        <v/>
      </c>
    </row>
    <row r="13509" spans="1:15" hidden="1">
      <c r="A13509" s="41" t="s">
        <v>120</v>
      </c>
      <c r="B13509" s="46">
        <v>45855</v>
      </c>
      <c r="C13509" s="8" t="s">
        <v>13</v>
      </c>
      <c r="D13509" s="8" t="s">
        <v>14</v>
      </c>
      <c r="E13509" s="8" t="s">
        <v>14</v>
      </c>
      <c r="F13509" s="9">
        <f t="shared" si="828"/>
        <v>-22100000</v>
      </c>
      <c r="G13509" s="9">
        <v>-221</v>
      </c>
      <c r="H13509" s="10">
        <v>-23930543</v>
      </c>
      <c r="I13509" s="11">
        <f t="shared" si="829"/>
        <v>7089204413.1766987</v>
      </c>
      <c r="J13509" s="11">
        <f t="shared" si="830"/>
        <v>67081</v>
      </c>
      <c r="K13509" s="11">
        <f t="shared" si="831"/>
        <v>105681.25718425035</v>
      </c>
      <c r="L13509" s="12">
        <f t="shared" si="832"/>
        <v>574985.1622806713</v>
      </c>
      <c r="M13509" s="11">
        <f>COUNTIF(E$2:$E13509,E13509)</f>
        <v>3058</v>
      </c>
      <c r="O13509" t="str">
        <f t="shared" si="833"/>
        <v/>
      </c>
    </row>
    <row r="13510" spans="1:15" hidden="1">
      <c r="A13510" s="41" t="s">
        <v>120</v>
      </c>
      <c r="B13510" s="46">
        <v>45855</v>
      </c>
      <c r="C13510" s="8" t="s">
        <v>13</v>
      </c>
      <c r="D13510" s="8" t="s">
        <v>14</v>
      </c>
      <c r="E13510" s="8" t="s">
        <v>14</v>
      </c>
      <c r="F13510" s="9">
        <f t="shared" si="828"/>
        <v>-9200000</v>
      </c>
      <c r="G13510" s="9">
        <v>-92</v>
      </c>
      <c r="H13510" s="10">
        <v>-9962036</v>
      </c>
      <c r="I13510" s="11">
        <f t="shared" si="829"/>
        <v>7079481737.515748</v>
      </c>
      <c r="J13510" s="11">
        <f t="shared" si="830"/>
        <v>66989</v>
      </c>
      <c r="K13510" s="11">
        <f t="shared" si="831"/>
        <v>105681.25718425035</v>
      </c>
      <c r="L13510" s="12">
        <f t="shared" si="832"/>
        <v>239360.33904896677</v>
      </c>
      <c r="M13510" s="11">
        <f>COUNTIF(E$2:$E13510,E13510)</f>
        <v>3059</v>
      </c>
      <c r="O13510" t="str">
        <f t="shared" si="833"/>
        <v/>
      </c>
    </row>
    <row r="13511" spans="1:15" hidden="1">
      <c r="A13511" s="41" t="s">
        <v>120</v>
      </c>
      <c r="B13511" s="46">
        <v>45855</v>
      </c>
      <c r="C13511" s="8" t="s">
        <v>13</v>
      </c>
      <c r="D13511" s="8" t="s">
        <v>46</v>
      </c>
      <c r="E13511" s="8" t="s">
        <v>46</v>
      </c>
      <c r="F13511" s="9">
        <f t="shared" si="828"/>
        <v>171200000</v>
      </c>
      <c r="G13511" s="9">
        <v>1712</v>
      </c>
      <c r="H13511" s="10">
        <v>178823536</v>
      </c>
      <c r="I13511" s="11">
        <f t="shared" si="829"/>
        <v>2798809472.212677</v>
      </c>
      <c r="J13511" s="11">
        <f t="shared" si="830"/>
        <v>26792</v>
      </c>
      <c r="K13511" s="11">
        <f t="shared" si="831"/>
        <v>104464.37265648988</v>
      </c>
      <c r="L13511" s="12">
        <f t="shared" si="832"/>
        <v>0</v>
      </c>
      <c r="M13511" s="11">
        <f>COUNTIF(E$2:$E13511,E13511)</f>
        <v>3892</v>
      </c>
      <c r="O13511" t="str">
        <f t="shared" si="833"/>
        <v/>
      </c>
    </row>
    <row r="13512" spans="1:15" hidden="1">
      <c r="A13512" s="41" t="s">
        <v>120</v>
      </c>
      <c r="B13512" s="46">
        <v>45855</v>
      </c>
      <c r="C13512" s="8" t="s">
        <v>13</v>
      </c>
      <c r="D13512" s="8" t="s">
        <v>14</v>
      </c>
      <c r="E13512" s="8" t="s">
        <v>14</v>
      </c>
      <c r="F13512" s="9">
        <f t="shared" si="828"/>
        <v>1800000</v>
      </c>
      <c r="G13512" s="9">
        <v>18</v>
      </c>
      <c r="H13512" s="10">
        <v>1946502</v>
      </c>
      <c r="I13512" s="11">
        <f t="shared" si="829"/>
        <v>7081428239.515748</v>
      </c>
      <c r="J13512" s="11">
        <f t="shared" si="830"/>
        <v>67007</v>
      </c>
      <c r="K13512" s="11">
        <f t="shared" si="831"/>
        <v>105681.91740438683</v>
      </c>
      <c r="L13512" s="12">
        <f t="shared" si="832"/>
        <v>0</v>
      </c>
      <c r="M13512" s="11">
        <f>COUNTIF(E$2:$E13512,E13512)</f>
        <v>3060</v>
      </c>
      <c r="O13512" t="str">
        <f t="shared" si="833"/>
        <v/>
      </c>
    </row>
    <row r="13513" spans="1:15" hidden="1">
      <c r="A13513" s="41" t="s">
        <v>120</v>
      </c>
      <c r="B13513" s="46">
        <v>45855</v>
      </c>
      <c r="C13513" s="8" t="s">
        <v>13</v>
      </c>
      <c r="D13513" s="8" t="s">
        <v>14</v>
      </c>
      <c r="E13513" s="8" t="s">
        <v>14</v>
      </c>
      <c r="F13513" s="9">
        <f t="shared" si="828"/>
        <v>1700000</v>
      </c>
      <c r="G13513" s="9">
        <v>17</v>
      </c>
      <c r="H13513" s="10">
        <v>1838363</v>
      </c>
      <c r="I13513" s="11">
        <f t="shared" si="829"/>
        <v>7083266602.515748</v>
      </c>
      <c r="J13513" s="11">
        <f t="shared" si="830"/>
        <v>67024</v>
      </c>
      <c r="K13513" s="11">
        <f t="shared" si="831"/>
        <v>105682.54062001295</v>
      </c>
      <c r="L13513" s="12">
        <f t="shared" si="832"/>
        <v>0</v>
      </c>
      <c r="M13513" s="11">
        <f>COUNTIF(E$2:$E13513,E13513)</f>
        <v>3061</v>
      </c>
      <c r="O13513" t="str">
        <f t="shared" si="833"/>
        <v/>
      </c>
    </row>
    <row r="13514" spans="1:15" hidden="1">
      <c r="A13514" s="41" t="s">
        <v>120</v>
      </c>
      <c r="B13514" s="46">
        <v>45855</v>
      </c>
      <c r="C13514" s="8" t="s">
        <v>13</v>
      </c>
      <c r="D13514" s="8" t="s">
        <v>14</v>
      </c>
      <c r="E13514" s="8" t="s">
        <v>14</v>
      </c>
      <c r="F13514" s="9">
        <f t="shared" si="828"/>
        <v>1800000</v>
      </c>
      <c r="G13514" s="9">
        <v>18</v>
      </c>
      <c r="H13514" s="10">
        <v>1946502</v>
      </c>
      <c r="I13514" s="11">
        <f t="shared" si="829"/>
        <v>7085213104.515748</v>
      </c>
      <c r="J13514" s="11">
        <f t="shared" si="830"/>
        <v>67042</v>
      </c>
      <c r="K13514" s="11">
        <f t="shared" si="831"/>
        <v>105683.20015088673</v>
      </c>
      <c r="L13514" s="12">
        <f t="shared" si="832"/>
        <v>0</v>
      </c>
      <c r="M13514" s="11">
        <f>COUNTIF(E$2:$E13514,E13514)</f>
        <v>3062</v>
      </c>
      <c r="O13514" t="str">
        <f t="shared" si="833"/>
        <v/>
      </c>
    </row>
    <row r="13515" spans="1:15" hidden="1">
      <c r="A13515" s="41" t="s">
        <v>120</v>
      </c>
      <c r="B13515" s="46">
        <v>45855</v>
      </c>
      <c r="C13515" s="8" t="s">
        <v>13</v>
      </c>
      <c r="D13515" s="8" t="s">
        <v>14</v>
      </c>
      <c r="E13515" s="8" t="s">
        <v>14</v>
      </c>
      <c r="F13515" s="9">
        <f t="shared" si="828"/>
        <v>-14900000</v>
      </c>
      <c r="G13515" s="9">
        <v>-149</v>
      </c>
      <c r="H13515" s="10">
        <v>-16134167</v>
      </c>
      <c r="I13515" s="11">
        <f t="shared" si="829"/>
        <v>7069466307.6932659</v>
      </c>
      <c r="J13515" s="11">
        <f t="shared" si="830"/>
        <v>66893</v>
      </c>
      <c r="K13515" s="11">
        <f t="shared" si="831"/>
        <v>105683.20015088673</v>
      </c>
      <c r="L13515" s="12">
        <f t="shared" si="832"/>
        <v>387370.17751787789</v>
      </c>
      <c r="M13515" s="11">
        <f>COUNTIF(E$2:$E13515,E13515)</f>
        <v>3063</v>
      </c>
      <c r="O13515" t="str">
        <f t="shared" si="833"/>
        <v/>
      </c>
    </row>
    <row r="13516" spans="1:15" hidden="1">
      <c r="A13516" s="41" t="s">
        <v>120</v>
      </c>
      <c r="B13516" s="46">
        <v>45855</v>
      </c>
      <c r="C13516" s="8" t="s">
        <v>13</v>
      </c>
      <c r="D13516" s="8" t="s">
        <v>46</v>
      </c>
      <c r="E13516" s="8" t="s">
        <v>46</v>
      </c>
      <c r="F13516" s="9">
        <f t="shared" si="828"/>
        <v>325700000</v>
      </c>
      <c r="G13516" s="9">
        <v>3257</v>
      </c>
      <c r="H13516" s="10">
        <v>341711412</v>
      </c>
      <c r="I13516" s="11">
        <f t="shared" si="829"/>
        <v>3140520884.212677</v>
      </c>
      <c r="J13516" s="11">
        <f t="shared" si="830"/>
        <v>30049</v>
      </c>
      <c r="K13516" s="11">
        <f t="shared" si="831"/>
        <v>104513.32437727302</v>
      </c>
      <c r="L13516" s="12">
        <f t="shared" si="832"/>
        <v>0</v>
      </c>
      <c r="M13516" s="11">
        <f>COUNTIF(E$2:$E13516,E13516)</f>
        <v>3893</v>
      </c>
      <c r="O13516" t="str">
        <f t="shared" si="833"/>
        <v/>
      </c>
    </row>
    <row r="13517" spans="1:15" hidden="1">
      <c r="A13517" s="41" t="s">
        <v>120</v>
      </c>
      <c r="B13517" s="46">
        <v>45855</v>
      </c>
      <c r="C13517" s="8" t="s">
        <v>13</v>
      </c>
      <c r="D13517" s="8" t="s">
        <v>14</v>
      </c>
      <c r="E13517" s="8" t="s">
        <v>14</v>
      </c>
      <c r="F13517" s="9">
        <f t="shared" si="828"/>
        <v>-900000</v>
      </c>
      <c r="G13517" s="9">
        <v>-9</v>
      </c>
      <c r="H13517" s="10">
        <v>-974547</v>
      </c>
      <c r="I13517" s="11">
        <f t="shared" si="829"/>
        <v>7068515158.8919077</v>
      </c>
      <c r="J13517" s="11">
        <f t="shared" si="830"/>
        <v>66884</v>
      </c>
      <c r="K13517" s="11">
        <f t="shared" si="831"/>
        <v>105683.20015088673</v>
      </c>
      <c r="L13517" s="12">
        <f t="shared" si="832"/>
        <v>23398.198642019415</v>
      </c>
      <c r="M13517" s="11">
        <f>COUNTIF(E$2:$E13517,E13517)</f>
        <v>3064</v>
      </c>
      <c r="O13517" t="str">
        <f t="shared" si="833"/>
        <v/>
      </c>
    </row>
    <row r="13518" spans="1:15" hidden="1">
      <c r="A13518" s="41" t="s">
        <v>120</v>
      </c>
      <c r="B13518" s="46">
        <v>45855</v>
      </c>
      <c r="C13518" s="8" t="s">
        <v>13</v>
      </c>
      <c r="D13518" s="8" t="s">
        <v>14</v>
      </c>
      <c r="E13518" s="8" t="s">
        <v>14</v>
      </c>
      <c r="F13518" s="9">
        <f t="shared" si="828"/>
        <v>-900000</v>
      </c>
      <c r="G13518" s="9">
        <v>-9</v>
      </c>
      <c r="H13518" s="10">
        <v>-974547</v>
      </c>
      <c r="I13518" s="11">
        <f t="shared" si="829"/>
        <v>7067564010.0905495</v>
      </c>
      <c r="J13518" s="11">
        <f t="shared" si="830"/>
        <v>66875</v>
      </c>
      <c r="K13518" s="11">
        <f t="shared" si="831"/>
        <v>105683.20015088673</v>
      </c>
      <c r="L13518" s="12">
        <f t="shared" si="832"/>
        <v>23398.198642019415</v>
      </c>
      <c r="M13518" s="11">
        <f>COUNTIF(E$2:$E13518,E13518)</f>
        <v>3065</v>
      </c>
      <c r="O13518" t="str">
        <f t="shared" si="833"/>
        <v/>
      </c>
    </row>
    <row r="13519" spans="1:15" hidden="1">
      <c r="A13519" s="41" t="s">
        <v>120</v>
      </c>
      <c r="B13519" s="46">
        <v>45855</v>
      </c>
      <c r="C13519" s="8" t="s">
        <v>13</v>
      </c>
      <c r="D13519" s="8" t="s">
        <v>14</v>
      </c>
      <c r="E13519" s="8" t="s">
        <v>14</v>
      </c>
      <c r="F13519" s="9">
        <f t="shared" si="828"/>
        <v>-900000</v>
      </c>
      <c r="G13519" s="9">
        <v>-9</v>
      </c>
      <c r="H13519" s="10">
        <v>-974547</v>
      </c>
      <c r="I13519" s="11">
        <f t="shared" si="829"/>
        <v>7066612861.2891912</v>
      </c>
      <c r="J13519" s="11">
        <f t="shared" si="830"/>
        <v>66866</v>
      </c>
      <c r="K13519" s="11">
        <f t="shared" si="831"/>
        <v>105683.20015088673</v>
      </c>
      <c r="L13519" s="12">
        <f t="shared" si="832"/>
        <v>23398.198642019415</v>
      </c>
      <c r="M13519" s="11">
        <f>COUNTIF(E$2:$E13519,E13519)</f>
        <v>3066</v>
      </c>
      <c r="O13519" t="str">
        <f t="shared" si="833"/>
        <v/>
      </c>
    </row>
    <row r="13520" spans="1:15" hidden="1">
      <c r="A13520" s="41" t="s">
        <v>120</v>
      </c>
      <c r="B13520" s="46">
        <v>45855</v>
      </c>
      <c r="C13520" s="8" t="s">
        <v>13</v>
      </c>
      <c r="D13520" s="8" t="s">
        <v>14</v>
      </c>
      <c r="E13520" s="8" t="s">
        <v>14</v>
      </c>
      <c r="F13520" s="9">
        <f t="shared" si="828"/>
        <v>-18400000</v>
      </c>
      <c r="G13520" s="9">
        <v>-184</v>
      </c>
      <c r="H13520" s="10">
        <v>-19924072</v>
      </c>
      <c r="I13520" s="11">
        <f t="shared" si="829"/>
        <v>7047167152.4614277</v>
      </c>
      <c r="J13520" s="11">
        <f t="shared" si="830"/>
        <v>66682</v>
      </c>
      <c r="K13520" s="11">
        <f t="shared" si="831"/>
        <v>105683.20015088673</v>
      </c>
      <c r="L13520" s="12">
        <f t="shared" si="832"/>
        <v>478363.17223684117</v>
      </c>
      <c r="M13520" s="11">
        <f>COUNTIF(E$2:$E13520,E13520)</f>
        <v>3067</v>
      </c>
      <c r="O13520" t="str">
        <f t="shared" si="833"/>
        <v/>
      </c>
    </row>
    <row r="13521" spans="1:15" hidden="1">
      <c r="A13521" s="41" t="s">
        <v>120</v>
      </c>
      <c r="B13521" s="46">
        <v>45855</v>
      </c>
      <c r="C13521" s="8" t="s">
        <v>13</v>
      </c>
      <c r="D13521" s="8" t="s">
        <v>14</v>
      </c>
      <c r="E13521" s="8" t="s">
        <v>14</v>
      </c>
      <c r="F13521" s="9">
        <f t="shared" si="828"/>
        <v>900000</v>
      </c>
      <c r="G13521" s="9">
        <v>9</v>
      </c>
      <c r="H13521" s="10">
        <v>969237</v>
      </c>
      <c r="I13521" s="11">
        <f t="shared" si="829"/>
        <v>7048136389.4614277</v>
      </c>
      <c r="J13521" s="11">
        <f t="shared" si="830"/>
        <v>66691</v>
      </c>
      <c r="K13521" s="11">
        <f t="shared" si="831"/>
        <v>105683.47137486959</v>
      </c>
      <c r="L13521" s="12">
        <f t="shared" si="832"/>
        <v>0</v>
      </c>
      <c r="M13521" s="11">
        <f>COUNTIF(E$2:$E13521,E13521)</f>
        <v>3068</v>
      </c>
      <c r="O13521" t="str">
        <f t="shared" si="833"/>
        <v/>
      </c>
    </row>
    <row r="13522" spans="1:15" hidden="1">
      <c r="A13522" s="41" t="s">
        <v>120</v>
      </c>
      <c r="B13522" s="46">
        <v>45855</v>
      </c>
      <c r="C13522" s="8" t="s">
        <v>13</v>
      </c>
      <c r="D13522" s="8" t="s">
        <v>14</v>
      </c>
      <c r="E13522" s="8" t="s">
        <v>14</v>
      </c>
      <c r="F13522" s="9">
        <f t="shared" si="828"/>
        <v>-9200000</v>
      </c>
      <c r="G13522" s="9">
        <v>-92</v>
      </c>
      <c r="H13522" s="10">
        <v>-9962036</v>
      </c>
      <c r="I13522" s="11">
        <f t="shared" si="829"/>
        <v>7038413510.0949392</v>
      </c>
      <c r="J13522" s="11">
        <f t="shared" si="830"/>
        <v>66599</v>
      </c>
      <c r="K13522" s="11">
        <f t="shared" si="831"/>
        <v>105683.47137486959</v>
      </c>
      <c r="L13522" s="12">
        <f t="shared" si="832"/>
        <v>239156.63351199776</v>
      </c>
      <c r="M13522" s="11">
        <f>COUNTIF(E$2:$E13522,E13522)</f>
        <v>3069</v>
      </c>
      <c r="O13522" t="str">
        <f t="shared" si="833"/>
        <v/>
      </c>
    </row>
    <row r="13523" spans="1:15" hidden="1">
      <c r="A13523" s="41" t="s">
        <v>120</v>
      </c>
      <c r="B13523" s="46">
        <v>45855</v>
      </c>
      <c r="C13523" s="8" t="s">
        <v>13</v>
      </c>
      <c r="D13523" s="8" t="s">
        <v>14</v>
      </c>
      <c r="E13523" s="8" t="s">
        <v>14</v>
      </c>
      <c r="F13523" s="9">
        <f t="shared" si="828"/>
        <v>-3700000</v>
      </c>
      <c r="G13523" s="9">
        <v>-37</v>
      </c>
      <c r="H13523" s="10">
        <v>-4006471</v>
      </c>
      <c r="I13523" s="11">
        <f t="shared" si="829"/>
        <v>7034503221.6540689</v>
      </c>
      <c r="J13523" s="11">
        <f t="shared" si="830"/>
        <v>66562</v>
      </c>
      <c r="K13523" s="11">
        <f t="shared" si="831"/>
        <v>105683.47137486959</v>
      </c>
      <c r="L13523" s="12">
        <f t="shared" si="832"/>
        <v>96182.559129824862</v>
      </c>
      <c r="M13523" s="11">
        <f>COUNTIF(E$2:$E13523,E13523)</f>
        <v>3070</v>
      </c>
      <c r="O13523" t="str">
        <f t="shared" si="833"/>
        <v/>
      </c>
    </row>
    <row r="13524" spans="1:15" hidden="1">
      <c r="A13524" s="41" t="s">
        <v>120</v>
      </c>
      <c r="B13524" s="46">
        <v>45855</v>
      </c>
      <c r="C13524" s="8" t="s">
        <v>13</v>
      </c>
      <c r="D13524" s="8" t="s">
        <v>14</v>
      </c>
      <c r="E13524" s="8" t="s">
        <v>14</v>
      </c>
      <c r="F13524" s="9">
        <f t="shared" si="828"/>
        <v>900000</v>
      </c>
      <c r="G13524" s="9">
        <v>9</v>
      </c>
      <c r="H13524" s="10">
        <v>972414</v>
      </c>
      <c r="I13524" s="11">
        <f t="shared" si="829"/>
        <v>7035475635.6540689</v>
      </c>
      <c r="J13524" s="11">
        <f t="shared" si="830"/>
        <v>66571</v>
      </c>
      <c r="K13524" s="11">
        <f t="shared" si="831"/>
        <v>105683.79077457254</v>
      </c>
      <c r="L13524" s="12">
        <f t="shared" si="832"/>
        <v>0</v>
      </c>
      <c r="M13524" s="11">
        <f>COUNTIF(E$2:$E13524,E13524)</f>
        <v>3071</v>
      </c>
      <c r="O13524" t="str">
        <f t="shared" si="833"/>
        <v/>
      </c>
    </row>
    <row r="13525" spans="1:15" hidden="1">
      <c r="A13525" s="41" t="s">
        <v>120</v>
      </c>
      <c r="B13525" s="46">
        <v>45855</v>
      </c>
      <c r="C13525" s="8" t="s">
        <v>13</v>
      </c>
      <c r="D13525" s="8" t="s">
        <v>14</v>
      </c>
      <c r="E13525" s="8" t="s">
        <v>14</v>
      </c>
      <c r="F13525" s="9">
        <f t="shared" si="828"/>
        <v>-4700000</v>
      </c>
      <c r="G13525" s="9">
        <v>-47</v>
      </c>
      <c r="H13525" s="10">
        <v>-5089301</v>
      </c>
      <c r="I13525" s="11">
        <f t="shared" si="829"/>
        <v>7030508497.4876642</v>
      </c>
      <c r="J13525" s="11">
        <f t="shared" si="830"/>
        <v>66524</v>
      </c>
      <c r="K13525" s="11">
        <f t="shared" si="831"/>
        <v>105683.79077457254</v>
      </c>
      <c r="L13525" s="12">
        <f t="shared" si="832"/>
        <v>122162.83359509055</v>
      </c>
      <c r="M13525" s="11">
        <f>COUNTIF(E$2:$E13525,E13525)</f>
        <v>3072</v>
      </c>
      <c r="O13525" t="str">
        <f t="shared" si="833"/>
        <v/>
      </c>
    </row>
    <row r="13526" spans="1:15" hidden="1">
      <c r="A13526" s="41" t="s">
        <v>120</v>
      </c>
      <c r="B13526" s="46">
        <v>45855</v>
      </c>
      <c r="C13526" s="8" t="s">
        <v>13</v>
      </c>
      <c r="D13526" s="8" t="s">
        <v>14</v>
      </c>
      <c r="E13526" s="8" t="s">
        <v>14</v>
      </c>
      <c r="F13526" s="9">
        <f t="shared" si="828"/>
        <v>27800000</v>
      </c>
      <c r="G13526" s="9">
        <v>278</v>
      </c>
      <c r="H13526" s="10">
        <v>29938654</v>
      </c>
      <c r="I13526" s="11">
        <f t="shared" si="829"/>
        <v>7060447151.4876642</v>
      </c>
      <c r="J13526" s="11">
        <f t="shared" si="830"/>
        <v>66802</v>
      </c>
      <c r="K13526" s="11">
        <f t="shared" si="831"/>
        <v>105692.15220334218</v>
      </c>
      <c r="L13526" s="12">
        <f t="shared" si="832"/>
        <v>0</v>
      </c>
      <c r="M13526" s="11">
        <f>COUNTIF(E$2:$E13526,E13526)</f>
        <v>3073</v>
      </c>
      <c r="O13526" t="str">
        <f t="shared" si="833"/>
        <v/>
      </c>
    </row>
    <row r="13527" spans="1:15" hidden="1">
      <c r="A13527" s="55" t="s">
        <v>120</v>
      </c>
      <c r="B13527" s="56">
        <v>45856</v>
      </c>
      <c r="C13527" s="31" t="s">
        <v>13</v>
      </c>
      <c r="D13527" s="31" t="s">
        <v>48</v>
      </c>
      <c r="E13527" s="31" t="s">
        <v>48</v>
      </c>
      <c r="F13527" s="32" t="s">
        <v>17</v>
      </c>
      <c r="G13527" s="32"/>
      <c r="H13527" s="33">
        <v>-724487688</v>
      </c>
      <c r="I13527" s="34">
        <f>I13305+H13527</f>
        <v>10743157292.022198</v>
      </c>
      <c r="J13527" s="34">
        <f>J13305</f>
        <v>107427</v>
      </c>
      <c r="K13527" s="34">
        <f>I13527/J13527</f>
        <v>100004.25676992002</v>
      </c>
      <c r="L13527" s="35">
        <f t="shared" si="832"/>
        <v>0</v>
      </c>
      <c r="M13527" s="34">
        <f>COUNTIF(E$2:$E13527,E13527)</f>
        <v>657</v>
      </c>
      <c r="O13527" t="str">
        <f t="shared" si="833"/>
        <v/>
      </c>
    </row>
    <row r="13528" spans="1:15" hidden="1">
      <c r="A13528" s="41" t="s">
        <v>120</v>
      </c>
      <c r="B13528" s="46">
        <v>45856</v>
      </c>
      <c r="C13528" s="8" t="s">
        <v>13</v>
      </c>
      <c r="D13528" s="8" t="s">
        <v>14</v>
      </c>
      <c r="E13528" s="8" t="s">
        <v>14</v>
      </c>
      <c r="F13528" s="9">
        <f t="shared" si="828"/>
        <v>-1100000</v>
      </c>
      <c r="G13528" s="9">
        <v>-11</v>
      </c>
      <c r="H13528" s="10">
        <v>-1191740</v>
      </c>
      <c r="I13528" s="11">
        <f t="shared" ref="I13528:I13591" si="834">IF(H13528&gt;=0,IF(M13528=1,H13528,SUMIFS(I:I,E:E,E13528,M:M,M13528-1)+H13528),SUMIFS(I:I,E:E,E13528,M:M,M13528-1)+K13528*G13528)</f>
        <v>7059284537.8134279</v>
      </c>
      <c r="J13528" s="11">
        <f t="shared" ref="J13528:J13591" si="835">IF(M13528=1,G13528,SUMIFS($J:$J,$E:$E,E13528,$M:$M,M13528-1)+G13528)</f>
        <v>66791</v>
      </c>
      <c r="K13528" s="11">
        <f t="shared" ref="K13528:K13591" si="836">IF(H13528&gt;=0,I13528/J13528,SUMIFS($K:$K,$E:$E,E13528,$M:$M,M13528-1))</f>
        <v>105692.15220334218</v>
      </c>
      <c r="L13528" s="12">
        <f t="shared" si="832"/>
        <v>29126.325763236033</v>
      </c>
      <c r="M13528" s="11">
        <f>COUNTIF(E$2:$E13528,E13528)</f>
        <v>3074</v>
      </c>
      <c r="O13528" t="str">
        <f t="shared" si="833"/>
        <v/>
      </c>
    </row>
    <row r="13529" spans="1:15" hidden="1">
      <c r="A13529" s="41" t="s">
        <v>120</v>
      </c>
      <c r="B13529" s="46">
        <v>45856</v>
      </c>
      <c r="C13529" s="8" t="s">
        <v>13</v>
      </c>
      <c r="D13529" s="8" t="s">
        <v>90</v>
      </c>
      <c r="E13529" s="8" t="s">
        <v>90</v>
      </c>
      <c r="F13529" s="9">
        <f t="shared" si="828"/>
        <v>18500000</v>
      </c>
      <c r="G13529" s="9">
        <v>185</v>
      </c>
      <c r="H13529" s="10">
        <v>20243255</v>
      </c>
      <c r="I13529" s="11">
        <f t="shared" si="834"/>
        <v>5975567250.24438</v>
      </c>
      <c r="J13529" s="11">
        <f t="shared" si="835"/>
        <v>56277</v>
      </c>
      <c r="K13529" s="11">
        <f t="shared" si="836"/>
        <v>106181.33962798977</v>
      </c>
      <c r="L13529" s="12">
        <f t="shared" si="832"/>
        <v>0</v>
      </c>
      <c r="M13529" s="11">
        <f>COUNTIF(E$2:$E13529,E13529)</f>
        <v>1908</v>
      </c>
      <c r="O13529" t="str">
        <f t="shared" si="833"/>
        <v/>
      </c>
    </row>
    <row r="13530" spans="1:15" hidden="1">
      <c r="A13530" s="41" t="s">
        <v>120</v>
      </c>
      <c r="B13530" s="46">
        <v>45856</v>
      </c>
      <c r="C13530" s="8" t="s">
        <v>13</v>
      </c>
      <c r="D13530" s="8" t="s">
        <v>14</v>
      </c>
      <c r="E13530" s="8" t="s">
        <v>14</v>
      </c>
      <c r="F13530" s="9">
        <f t="shared" si="828"/>
        <v>12900000</v>
      </c>
      <c r="G13530" s="9">
        <v>129</v>
      </c>
      <c r="H13530" s="10">
        <v>14071707</v>
      </c>
      <c r="I13530" s="11">
        <f t="shared" si="834"/>
        <v>7073356244.8134279</v>
      </c>
      <c r="J13530" s="11">
        <f t="shared" si="835"/>
        <v>66920</v>
      </c>
      <c r="K13530" s="11">
        <f t="shared" si="836"/>
        <v>105698.68865531124</v>
      </c>
      <c r="L13530" s="12">
        <f t="shared" si="832"/>
        <v>0</v>
      </c>
      <c r="M13530" s="11">
        <f>COUNTIF(E$2:$E13530,E13530)</f>
        <v>3075</v>
      </c>
      <c r="O13530" t="str">
        <f t="shared" si="833"/>
        <v/>
      </c>
    </row>
    <row r="13531" spans="1:15" hidden="1">
      <c r="A13531" s="41" t="s">
        <v>120</v>
      </c>
      <c r="B13531" s="46">
        <v>45856</v>
      </c>
      <c r="C13531" s="8" t="s">
        <v>13</v>
      </c>
      <c r="D13531" s="8" t="s">
        <v>14</v>
      </c>
      <c r="E13531" s="8" t="s">
        <v>14</v>
      </c>
      <c r="F13531" s="9">
        <f t="shared" si="828"/>
        <v>4400000</v>
      </c>
      <c r="G13531" s="9">
        <v>44</v>
      </c>
      <c r="H13531" s="10">
        <v>4779280</v>
      </c>
      <c r="I13531" s="11">
        <f t="shared" si="834"/>
        <v>7078135524.8134279</v>
      </c>
      <c r="J13531" s="11">
        <f t="shared" si="835"/>
        <v>66964</v>
      </c>
      <c r="K13531" s="11">
        <f t="shared" si="836"/>
        <v>105700.60815980867</v>
      </c>
      <c r="L13531" s="12">
        <f t="shared" si="832"/>
        <v>0</v>
      </c>
      <c r="M13531" s="11">
        <f>COUNTIF(E$2:$E13531,E13531)</f>
        <v>3076</v>
      </c>
      <c r="O13531" t="str">
        <f t="shared" si="833"/>
        <v/>
      </c>
    </row>
    <row r="13532" spans="1:15" hidden="1">
      <c r="A13532" s="41" t="s">
        <v>120</v>
      </c>
      <c r="B13532" s="46">
        <v>45856</v>
      </c>
      <c r="C13532" s="8" t="s">
        <v>13</v>
      </c>
      <c r="D13532" s="8" t="s">
        <v>14</v>
      </c>
      <c r="E13532" s="8" t="s">
        <v>14</v>
      </c>
      <c r="F13532" s="9">
        <f t="shared" si="828"/>
        <v>9300000</v>
      </c>
      <c r="G13532" s="9">
        <v>93</v>
      </c>
      <c r="H13532" s="10">
        <v>10101288</v>
      </c>
      <c r="I13532" s="11">
        <f t="shared" si="834"/>
        <v>7088236812.8134279</v>
      </c>
      <c r="J13532" s="11">
        <f t="shared" si="835"/>
        <v>67057</v>
      </c>
      <c r="K13532" s="11">
        <f t="shared" si="836"/>
        <v>105704.65145791533</v>
      </c>
      <c r="L13532" s="12">
        <f t="shared" si="832"/>
        <v>0</v>
      </c>
      <c r="M13532" s="11">
        <f>COUNTIF(E$2:$E13532,E13532)</f>
        <v>3077</v>
      </c>
      <c r="O13532" t="str">
        <f t="shared" si="833"/>
        <v/>
      </c>
    </row>
    <row r="13533" spans="1:15" hidden="1">
      <c r="A13533" s="41" t="s">
        <v>120</v>
      </c>
      <c r="B13533" s="46">
        <v>45856</v>
      </c>
      <c r="C13533" s="8" t="s">
        <v>13</v>
      </c>
      <c r="D13533" s="8" t="s">
        <v>90</v>
      </c>
      <c r="E13533" s="8" t="s">
        <v>90</v>
      </c>
      <c r="F13533" s="9">
        <f t="shared" si="828"/>
        <v>92700000</v>
      </c>
      <c r="G13533" s="9">
        <v>927</v>
      </c>
      <c r="H13533" s="10">
        <v>101510208</v>
      </c>
      <c r="I13533" s="11">
        <f t="shared" si="834"/>
        <v>6077077458.24438</v>
      </c>
      <c r="J13533" s="11">
        <f t="shared" si="835"/>
        <v>57204</v>
      </c>
      <c r="K13533" s="11">
        <f t="shared" si="836"/>
        <v>106235.18387253305</v>
      </c>
      <c r="L13533" s="12">
        <f t="shared" si="832"/>
        <v>0</v>
      </c>
      <c r="M13533" s="11">
        <f>COUNTIF(E$2:$E13533,E13533)</f>
        <v>1909</v>
      </c>
      <c r="O13533" t="str">
        <f t="shared" si="833"/>
        <v/>
      </c>
    </row>
    <row r="13534" spans="1:15" hidden="1">
      <c r="A13534" s="41" t="s">
        <v>120</v>
      </c>
      <c r="B13534" s="46">
        <v>45856</v>
      </c>
      <c r="C13534" s="8" t="s">
        <v>13</v>
      </c>
      <c r="D13534" s="8" t="s">
        <v>14</v>
      </c>
      <c r="E13534" s="8" t="s">
        <v>14</v>
      </c>
      <c r="F13534" s="9">
        <f t="shared" si="828"/>
        <v>1200000</v>
      </c>
      <c r="G13534" s="9">
        <v>12</v>
      </c>
      <c r="H13534" s="10">
        <v>1292772</v>
      </c>
      <c r="I13534" s="11">
        <f t="shared" si="834"/>
        <v>7089529584.8134279</v>
      </c>
      <c r="J13534" s="11">
        <f t="shared" si="835"/>
        <v>67069</v>
      </c>
      <c r="K13534" s="11">
        <f t="shared" si="836"/>
        <v>105705.01401263516</v>
      </c>
      <c r="L13534" s="12">
        <f t="shared" si="832"/>
        <v>0</v>
      </c>
      <c r="M13534" s="11">
        <f>COUNTIF(E$2:$E13534,E13534)</f>
        <v>3078</v>
      </c>
      <c r="O13534" t="str">
        <f t="shared" si="833"/>
        <v/>
      </c>
    </row>
    <row r="13535" spans="1:15" hidden="1">
      <c r="A13535" s="41" t="s">
        <v>120</v>
      </c>
      <c r="B13535" s="46">
        <v>45856</v>
      </c>
      <c r="C13535" s="8" t="s">
        <v>13</v>
      </c>
      <c r="D13535" s="8" t="s">
        <v>14</v>
      </c>
      <c r="E13535" s="8" t="s">
        <v>14</v>
      </c>
      <c r="F13535" s="9">
        <f t="shared" si="828"/>
        <v>1800000</v>
      </c>
      <c r="G13535" s="9">
        <v>18</v>
      </c>
      <c r="H13535" s="10">
        <v>1939158</v>
      </c>
      <c r="I13535" s="11">
        <f t="shared" si="834"/>
        <v>7091468742.8134279</v>
      </c>
      <c r="J13535" s="11">
        <f t="shared" si="835"/>
        <v>67087</v>
      </c>
      <c r="K13535" s="11">
        <f t="shared" si="836"/>
        <v>105705.55760152382</v>
      </c>
      <c r="L13535" s="12">
        <f t="shared" si="832"/>
        <v>0</v>
      </c>
      <c r="M13535" s="11">
        <f>COUNTIF(E$2:$E13535,E13535)</f>
        <v>3079</v>
      </c>
      <c r="O13535" t="str">
        <f t="shared" si="833"/>
        <v/>
      </c>
    </row>
    <row r="13536" spans="1:15" hidden="1">
      <c r="A13536" s="41" t="s">
        <v>120</v>
      </c>
      <c r="B13536" s="46">
        <v>45856</v>
      </c>
      <c r="C13536" s="8" t="s">
        <v>13</v>
      </c>
      <c r="D13536" s="8" t="s">
        <v>14</v>
      </c>
      <c r="E13536" s="8" t="s">
        <v>14</v>
      </c>
      <c r="F13536" s="9">
        <f t="shared" si="828"/>
        <v>7400000</v>
      </c>
      <c r="G13536" s="9">
        <v>74</v>
      </c>
      <c r="H13536" s="10">
        <v>7972094</v>
      </c>
      <c r="I13536" s="11">
        <f t="shared" si="834"/>
        <v>7099440836.8134279</v>
      </c>
      <c r="J13536" s="11">
        <f t="shared" si="835"/>
        <v>67161</v>
      </c>
      <c r="K13536" s="11">
        <f t="shared" si="836"/>
        <v>105707.78929458209</v>
      </c>
      <c r="L13536" s="12">
        <f t="shared" si="832"/>
        <v>0</v>
      </c>
      <c r="M13536" s="11">
        <f>COUNTIF(E$2:$E13536,E13536)</f>
        <v>3080</v>
      </c>
      <c r="O13536" t="str">
        <f t="shared" si="833"/>
        <v/>
      </c>
    </row>
    <row r="13537" spans="1:15" hidden="1">
      <c r="A13537" s="41" t="s">
        <v>120</v>
      </c>
      <c r="B13537" s="46">
        <v>45856</v>
      </c>
      <c r="C13537" s="8" t="s">
        <v>13</v>
      </c>
      <c r="D13537" s="8" t="s">
        <v>14</v>
      </c>
      <c r="E13537" s="8" t="s">
        <v>14</v>
      </c>
      <c r="F13537" s="9">
        <f t="shared" si="828"/>
        <v>900000</v>
      </c>
      <c r="G13537" s="9">
        <v>9</v>
      </c>
      <c r="H13537" s="10">
        <v>969579</v>
      </c>
      <c r="I13537" s="11">
        <f t="shared" si="834"/>
        <v>7100410415.8134279</v>
      </c>
      <c r="J13537" s="11">
        <f t="shared" si="835"/>
        <v>67170</v>
      </c>
      <c r="K13537" s="11">
        <f t="shared" si="836"/>
        <v>105708.06038132243</v>
      </c>
      <c r="L13537" s="12">
        <f t="shared" si="832"/>
        <v>0</v>
      </c>
      <c r="M13537" s="11">
        <f>COUNTIF(E$2:$E13537,E13537)</f>
        <v>3081</v>
      </c>
      <c r="O13537" t="str">
        <f t="shared" si="833"/>
        <v/>
      </c>
    </row>
    <row r="13538" spans="1:15" hidden="1">
      <c r="A13538" s="41" t="s">
        <v>120</v>
      </c>
      <c r="B13538" s="46">
        <v>45856</v>
      </c>
      <c r="C13538" s="8" t="s">
        <v>13</v>
      </c>
      <c r="D13538" s="8" t="s">
        <v>14</v>
      </c>
      <c r="E13538" s="8" t="s">
        <v>14</v>
      </c>
      <c r="F13538" s="9">
        <f t="shared" si="828"/>
        <v>45400000</v>
      </c>
      <c r="G13538" s="9">
        <v>454</v>
      </c>
      <c r="H13538" s="10">
        <v>48909874</v>
      </c>
      <c r="I13538" s="11">
        <f t="shared" si="834"/>
        <v>7149320289.8134279</v>
      </c>
      <c r="J13538" s="11">
        <f t="shared" si="835"/>
        <v>67624</v>
      </c>
      <c r="K13538" s="11">
        <f t="shared" si="836"/>
        <v>105721.64157419596</v>
      </c>
      <c r="L13538" s="12">
        <f t="shared" si="832"/>
        <v>0</v>
      </c>
      <c r="M13538" s="11">
        <f>COUNTIF(E$2:$E13538,E13538)</f>
        <v>3082</v>
      </c>
      <c r="O13538" t="str">
        <f t="shared" si="833"/>
        <v/>
      </c>
    </row>
    <row r="13539" spans="1:15" hidden="1">
      <c r="A13539" s="41" t="s">
        <v>120</v>
      </c>
      <c r="B13539" s="46">
        <v>45856</v>
      </c>
      <c r="C13539" s="8" t="s">
        <v>13</v>
      </c>
      <c r="D13539" s="8" t="s">
        <v>14</v>
      </c>
      <c r="E13539" s="8" t="s">
        <v>14</v>
      </c>
      <c r="F13539" s="9">
        <f t="shared" si="828"/>
        <v>9200000</v>
      </c>
      <c r="G13539" s="9">
        <v>92</v>
      </c>
      <c r="H13539" s="10">
        <v>9911252</v>
      </c>
      <c r="I13539" s="11">
        <f t="shared" si="834"/>
        <v>7159231541.8134279</v>
      </c>
      <c r="J13539" s="11">
        <f t="shared" si="835"/>
        <v>67716</v>
      </c>
      <c r="K13539" s="11">
        <f t="shared" si="836"/>
        <v>105724.37151948473</v>
      </c>
      <c r="L13539" s="12">
        <f t="shared" si="832"/>
        <v>0</v>
      </c>
      <c r="M13539" s="11">
        <f>COUNTIF(E$2:$E13539,E13539)</f>
        <v>3083</v>
      </c>
      <c r="O13539" t="str">
        <f t="shared" si="833"/>
        <v/>
      </c>
    </row>
    <row r="13540" spans="1:15" hidden="1">
      <c r="A13540" s="41" t="s">
        <v>120</v>
      </c>
      <c r="B13540" s="46">
        <v>45856</v>
      </c>
      <c r="C13540" s="8" t="s">
        <v>13</v>
      </c>
      <c r="D13540" s="8" t="s">
        <v>14</v>
      </c>
      <c r="E13540" s="8" t="s">
        <v>14</v>
      </c>
      <c r="F13540" s="9">
        <f t="shared" si="828"/>
        <v>46300000</v>
      </c>
      <c r="G13540" s="9">
        <v>463</v>
      </c>
      <c r="H13540" s="10">
        <v>49879453</v>
      </c>
      <c r="I13540" s="11">
        <f t="shared" si="834"/>
        <v>7209110994.8134279</v>
      </c>
      <c r="J13540" s="11">
        <f t="shared" si="835"/>
        <v>68179</v>
      </c>
      <c r="K13540" s="11">
        <f t="shared" si="836"/>
        <v>105737.9984278653</v>
      </c>
      <c r="L13540" s="12">
        <f t="shared" si="832"/>
        <v>0</v>
      </c>
      <c r="M13540" s="11">
        <f>COUNTIF(E$2:$E13540,E13540)</f>
        <v>3084</v>
      </c>
      <c r="O13540" t="str">
        <f t="shared" si="833"/>
        <v/>
      </c>
    </row>
    <row r="13541" spans="1:15" hidden="1">
      <c r="A13541" s="41" t="s">
        <v>120</v>
      </c>
      <c r="B13541" s="46">
        <v>45856</v>
      </c>
      <c r="C13541" s="8" t="s">
        <v>13</v>
      </c>
      <c r="D13541" s="8" t="s">
        <v>14</v>
      </c>
      <c r="E13541" s="8" t="s">
        <v>14</v>
      </c>
      <c r="F13541" s="9">
        <f t="shared" si="828"/>
        <v>9200000</v>
      </c>
      <c r="G13541" s="9">
        <v>92</v>
      </c>
      <c r="H13541" s="10">
        <v>9911252</v>
      </c>
      <c r="I13541" s="11">
        <f t="shared" si="834"/>
        <v>7219022246.8134279</v>
      </c>
      <c r="J13541" s="11">
        <f t="shared" si="835"/>
        <v>68271</v>
      </c>
      <c r="K13541" s="11">
        <f t="shared" si="836"/>
        <v>105740.68413841056</v>
      </c>
      <c r="L13541" s="12">
        <f t="shared" si="832"/>
        <v>0</v>
      </c>
      <c r="M13541" s="11">
        <f>COUNTIF(E$2:$E13541,E13541)</f>
        <v>3085</v>
      </c>
      <c r="O13541" t="str">
        <f t="shared" si="833"/>
        <v/>
      </c>
    </row>
    <row r="13542" spans="1:15" hidden="1">
      <c r="A13542" s="41" t="s">
        <v>120</v>
      </c>
      <c r="B13542" s="46">
        <v>45856</v>
      </c>
      <c r="C13542" s="8" t="s">
        <v>13</v>
      </c>
      <c r="D13542" s="8" t="s">
        <v>14</v>
      </c>
      <c r="E13542" s="8" t="s">
        <v>14</v>
      </c>
      <c r="F13542" s="9">
        <f t="shared" si="828"/>
        <v>9200000</v>
      </c>
      <c r="G13542" s="9">
        <v>92</v>
      </c>
      <c r="H13542" s="10">
        <v>9911252</v>
      </c>
      <c r="I13542" s="11">
        <f t="shared" si="834"/>
        <v>7228933498.8134279</v>
      </c>
      <c r="J13542" s="11">
        <f t="shared" si="835"/>
        <v>68363</v>
      </c>
      <c r="K13542" s="11">
        <f t="shared" si="836"/>
        <v>105743.3626203272</v>
      </c>
      <c r="L13542" s="12">
        <f t="shared" si="832"/>
        <v>0</v>
      </c>
      <c r="M13542" s="11">
        <f>COUNTIF(E$2:$E13542,E13542)</f>
        <v>3086</v>
      </c>
      <c r="O13542" t="str">
        <f t="shared" si="833"/>
        <v/>
      </c>
    </row>
    <row r="13543" spans="1:15" hidden="1">
      <c r="A13543" s="41" t="s">
        <v>120</v>
      </c>
      <c r="B13543" s="46">
        <v>45856</v>
      </c>
      <c r="C13543" s="8" t="s">
        <v>13</v>
      </c>
      <c r="D13543" s="8" t="s">
        <v>14</v>
      </c>
      <c r="E13543" s="8" t="s">
        <v>14</v>
      </c>
      <c r="F13543" s="9">
        <f t="shared" si="828"/>
        <v>9200000</v>
      </c>
      <c r="G13543" s="9">
        <v>92</v>
      </c>
      <c r="H13543" s="10">
        <v>9911252</v>
      </c>
      <c r="I13543" s="11">
        <f t="shared" si="834"/>
        <v>7238844750.8134279</v>
      </c>
      <c r="J13543" s="11">
        <f t="shared" si="835"/>
        <v>68455</v>
      </c>
      <c r="K13543" s="11">
        <f t="shared" si="836"/>
        <v>105746.03390275988</v>
      </c>
      <c r="L13543" s="12">
        <f t="shared" si="832"/>
        <v>0</v>
      </c>
      <c r="M13543" s="11">
        <f>COUNTIF(E$2:$E13543,E13543)</f>
        <v>3087</v>
      </c>
      <c r="O13543" t="str">
        <f t="shared" si="833"/>
        <v/>
      </c>
    </row>
    <row r="13544" spans="1:15" hidden="1">
      <c r="A13544" s="41" t="s">
        <v>120</v>
      </c>
      <c r="B13544" s="46">
        <v>45856</v>
      </c>
      <c r="C13544" s="8" t="s">
        <v>13</v>
      </c>
      <c r="D13544" s="8" t="s">
        <v>14</v>
      </c>
      <c r="E13544" s="8" t="s">
        <v>14</v>
      </c>
      <c r="F13544" s="9">
        <f t="shared" si="828"/>
        <v>9500000</v>
      </c>
      <c r="G13544" s="9">
        <v>95</v>
      </c>
      <c r="H13544" s="10">
        <v>10234445</v>
      </c>
      <c r="I13544" s="11">
        <f t="shared" si="834"/>
        <v>7249079195.8134279</v>
      </c>
      <c r="J13544" s="11">
        <f t="shared" si="835"/>
        <v>68550</v>
      </c>
      <c r="K13544" s="11">
        <f t="shared" si="836"/>
        <v>105748.78476751901</v>
      </c>
      <c r="L13544" s="12">
        <f t="shared" si="832"/>
        <v>0</v>
      </c>
      <c r="M13544" s="11">
        <f>COUNTIF(E$2:$E13544,E13544)</f>
        <v>3088</v>
      </c>
      <c r="O13544" t="str">
        <f t="shared" si="833"/>
        <v/>
      </c>
    </row>
    <row r="13545" spans="1:15" hidden="1">
      <c r="A13545" s="41" t="s">
        <v>120</v>
      </c>
      <c r="B13545" s="46">
        <v>45856</v>
      </c>
      <c r="C13545" s="8" t="s">
        <v>13</v>
      </c>
      <c r="D13545" s="8" t="s">
        <v>14</v>
      </c>
      <c r="E13545" s="8" t="s">
        <v>14</v>
      </c>
      <c r="F13545" s="9">
        <f t="shared" si="828"/>
        <v>46300000</v>
      </c>
      <c r="G13545" s="9">
        <v>463</v>
      </c>
      <c r="H13545" s="10">
        <v>49879453</v>
      </c>
      <c r="I13545" s="11">
        <f t="shared" si="834"/>
        <v>7298958648.8134279</v>
      </c>
      <c r="J13545" s="11">
        <f t="shared" si="835"/>
        <v>69013</v>
      </c>
      <c r="K13545" s="11">
        <f t="shared" si="836"/>
        <v>105762.08321350221</v>
      </c>
      <c r="L13545" s="12">
        <f t="shared" si="832"/>
        <v>0</v>
      </c>
      <c r="M13545" s="11">
        <f>COUNTIF(E$2:$E13545,E13545)</f>
        <v>3089</v>
      </c>
      <c r="O13545" t="str">
        <f t="shared" si="833"/>
        <v/>
      </c>
    </row>
    <row r="13546" spans="1:15" hidden="1">
      <c r="A13546" s="41" t="s">
        <v>120</v>
      </c>
      <c r="B13546" s="46">
        <v>45856</v>
      </c>
      <c r="C13546" s="8" t="s">
        <v>13</v>
      </c>
      <c r="D13546" s="8" t="s">
        <v>14</v>
      </c>
      <c r="E13546" s="8" t="s">
        <v>14</v>
      </c>
      <c r="F13546" s="9">
        <f t="shared" si="828"/>
        <v>8000000</v>
      </c>
      <c r="G13546" s="9">
        <v>80</v>
      </c>
      <c r="H13546" s="10">
        <v>8618480</v>
      </c>
      <c r="I13546" s="11">
        <f t="shared" si="834"/>
        <v>7307577128.8134279</v>
      </c>
      <c r="J13546" s="11">
        <f t="shared" si="835"/>
        <v>69093</v>
      </c>
      <c r="K13546" s="11">
        <f t="shared" si="836"/>
        <v>105764.36294289476</v>
      </c>
      <c r="L13546" s="12">
        <f t="shared" si="832"/>
        <v>0</v>
      </c>
      <c r="M13546" s="11">
        <f>COUNTIF(E$2:$E13546,E13546)</f>
        <v>3090</v>
      </c>
      <c r="O13546" t="str">
        <f t="shared" si="833"/>
        <v/>
      </c>
    </row>
    <row r="13547" spans="1:15" hidden="1">
      <c r="A13547" s="41" t="s">
        <v>120</v>
      </c>
      <c r="B13547" s="46">
        <v>45856</v>
      </c>
      <c r="C13547" s="8" t="s">
        <v>13</v>
      </c>
      <c r="D13547" s="8" t="s">
        <v>14</v>
      </c>
      <c r="E13547" s="8" t="s">
        <v>14</v>
      </c>
      <c r="F13547" s="9">
        <f t="shared" si="828"/>
        <v>27800000</v>
      </c>
      <c r="G13547" s="9">
        <v>278</v>
      </c>
      <c r="H13547" s="10">
        <v>29949218</v>
      </c>
      <c r="I13547" s="11">
        <f t="shared" si="834"/>
        <v>7337526346.8134279</v>
      </c>
      <c r="J13547" s="11">
        <f t="shared" si="835"/>
        <v>69371</v>
      </c>
      <c r="K13547" s="11">
        <f t="shared" si="836"/>
        <v>105772.24411949413</v>
      </c>
      <c r="L13547" s="12">
        <f t="shared" si="832"/>
        <v>0</v>
      </c>
      <c r="M13547" s="11">
        <f>COUNTIF(E$2:$E13547,E13547)</f>
        <v>3091</v>
      </c>
      <c r="O13547" t="str">
        <f t="shared" si="833"/>
        <v/>
      </c>
    </row>
    <row r="13548" spans="1:15" hidden="1">
      <c r="A13548" s="41" t="s">
        <v>120</v>
      </c>
      <c r="B13548" s="46">
        <v>45856</v>
      </c>
      <c r="C13548" s="8" t="s">
        <v>13</v>
      </c>
      <c r="D13548" s="8" t="s">
        <v>14</v>
      </c>
      <c r="E13548" s="8" t="s">
        <v>14</v>
      </c>
      <c r="F13548" s="9">
        <f t="shared" ref="F13548:F13611" si="837">100000*G13548</f>
        <v>46300000</v>
      </c>
      <c r="G13548" s="9">
        <v>463</v>
      </c>
      <c r="H13548" s="10">
        <v>49879453</v>
      </c>
      <c r="I13548" s="11">
        <f t="shared" si="834"/>
        <v>7387405799.8134279</v>
      </c>
      <c r="J13548" s="11">
        <f t="shared" si="835"/>
        <v>69834</v>
      </c>
      <c r="K13548" s="11">
        <f t="shared" si="836"/>
        <v>105785.23068725016</v>
      </c>
      <c r="L13548" s="12">
        <f t="shared" si="832"/>
        <v>0</v>
      </c>
      <c r="M13548" s="11">
        <f>COUNTIF(E$2:$E13548,E13548)</f>
        <v>3092</v>
      </c>
      <c r="O13548" t="str">
        <f t="shared" si="833"/>
        <v/>
      </c>
    </row>
    <row r="13549" spans="1:15" hidden="1">
      <c r="A13549" s="41" t="s">
        <v>120</v>
      </c>
      <c r="B13549" s="46">
        <v>45856</v>
      </c>
      <c r="C13549" s="8" t="s">
        <v>13</v>
      </c>
      <c r="D13549" s="8" t="s">
        <v>14</v>
      </c>
      <c r="E13549" s="8" t="s">
        <v>14</v>
      </c>
      <c r="F13549" s="9">
        <f t="shared" si="837"/>
        <v>1800000</v>
      </c>
      <c r="G13549" s="9">
        <v>18</v>
      </c>
      <c r="H13549" s="10">
        <v>1939158</v>
      </c>
      <c r="I13549" s="11">
        <f t="shared" si="834"/>
        <v>7389344957.8134279</v>
      </c>
      <c r="J13549" s="11">
        <f t="shared" si="835"/>
        <v>69852</v>
      </c>
      <c r="K13549" s="11">
        <f t="shared" si="836"/>
        <v>105785.7320880351</v>
      </c>
      <c r="L13549" s="12">
        <f t="shared" si="832"/>
        <v>0</v>
      </c>
      <c r="M13549" s="11">
        <f>COUNTIF(E$2:$E13549,E13549)</f>
        <v>3093</v>
      </c>
      <c r="O13549" t="str">
        <f t="shared" si="833"/>
        <v/>
      </c>
    </row>
    <row r="13550" spans="1:15" hidden="1">
      <c r="A13550" s="41" t="s">
        <v>120</v>
      </c>
      <c r="B13550" s="46">
        <v>45856</v>
      </c>
      <c r="C13550" s="8" t="s">
        <v>13</v>
      </c>
      <c r="D13550" s="8" t="s">
        <v>14</v>
      </c>
      <c r="E13550" s="8" t="s">
        <v>14</v>
      </c>
      <c r="F13550" s="9">
        <f t="shared" si="837"/>
        <v>5500000</v>
      </c>
      <c r="G13550" s="9">
        <v>55</v>
      </c>
      <c r="H13550" s="10">
        <v>5925205</v>
      </c>
      <c r="I13550" s="11">
        <f t="shared" si="834"/>
        <v>7395270162.8134279</v>
      </c>
      <c r="J13550" s="11">
        <f t="shared" si="835"/>
        <v>69907</v>
      </c>
      <c r="K13550" s="11">
        <f t="shared" si="836"/>
        <v>105787.262546146</v>
      </c>
      <c r="L13550" s="12">
        <f t="shared" si="832"/>
        <v>0</v>
      </c>
      <c r="M13550" s="11">
        <f>COUNTIF(E$2:$E13550,E13550)</f>
        <v>3094</v>
      </c>
      <c r="O13550" t="str">
        <f t="shared" si="833"/>
        <v/>
      </c>
    </row>
    <row r="13551" spans="1:15" hidden="1">
      <c r="A13551" s="41" t="s">
        <v>120</v>
      </c>
      <c r="B13551" s="46">
        <v>45856</v>
      </c>
      <c r="C13551" s="8" t="s">
        <v>13</v>
      </c>
      <c r="D13551" s="8" t="s">
        <v>14</v>
      </c>
      <c r="E13551" s="8" t="s">
        <v>14</v>
      </c>
      <c r="F13551" s="9">
        <f t="shared" si="837"/>
        <v>1700000</v>
      </c>
      <c r="G13551" s="9">
        <v>17</v>
      </c>
      <c r="H13551" s="10">
        <v>1831427</v>
      </c>
      <c r="I13551" s="11">
        <f t="shared" si="834"/>
        <v>7397101589.8134279</v>
      </c>
      <c r="J13551" s="11">
        <f t="shared" si="835"/>
        <v>69924</v>
      </c>
      <c r="K13551" s="11">
        <f t="shared" si="836"/>
        <v>105787.73510973954</v>
      </c>
      <c r="L13551" s="12">
        <f t="shared" si="832"/>
        <v>0</v>
      </c>
      <c r="M13551" s="11">
        <f>COUNTIF(E$2:$E13551,E13551)</f>
        <v>3095</v>
      </c>
      <c r="O13551" t="str">
        <f t="shared" si="833"/>
        <v/>
      </c>
    </row>
    <row r="13552" spans="1:15" hidden="1">
      <c r="A13552" s="41" t="s">
        <v>120</v>
      </c>
      <c r="B13552" s="46">
        <v>45856</v>
      </c>
      <c r="C13552" s="8" t="s">
        <v>13</v>
      </c>
      <c r="D13552" s="8" t="s">
        <v>14</v>
      </c>
      <c r="E13552" s="8" t="s">
        <v>14</v>
      </c>
      <c r="F13552" s="9">
        <f t="shared" si="837"/>
        <v>900000</v>
      </c>
      <c r="G13552" s="9">
        <v>9</v>
      </c>
      <c r="H13552" s="10">
        <v>969579</v>
      </c>
      <c r="I13552" s="11">
        <f t="shared" si="834"/>
        <v>7398071168.8134279</v>
      </c>
      <c r="J13552" s="11">
        <f t="shared" si="835"/>
        <v>69933</v>
      </c>
      <c r="K13552" s="11">
        <f t="shared" si="836"/>
        <v>105787.98519745225</v>
      </c>
      <c r="L13552" s="12">
        <f t="shared" si="832"/>
        <v>0</v>
      </c>
      <c r="M13552" s="11">
        <f>COUNTIF(E$2:$E13552,E13552)</f>
        <v>3096</v>
      </c>
      <c r="O13552" t="str">
        <f t="shared" si="833"/>
        <v/>
      </c>
    </row>
    <row r="13553" spans="1:15" hidden="1">
      <c r="A13553" s="41" t="s">
        <v>120</v>
      </c>
      <c r="B13553" s="46">
        <v>45856</v>
      </c>
      <c r="C13553" s="8" t="s">
        <v>13</v>
      </c>
      <c r="D13553" s="8" t="s">
        <v>14</v>
      </c>
      <c r="E13553" s="8" t="s">
        <v>14</v>
      </c>
      <c r="F13553" s="9">
        <f t="shared" si="837"/>
        <v>4600000</v>
      </c>
      <c r="G13553" s="9">
        <v>46</v>
      </c>
      <c r="H13553" s="10">
        <v>4955626</v>
      </c>
      <c r="I13553" s="11">
        <f t="shared" si="834"/>
        <v>7403026794.8134279</v>
      </c>
      <c r="J13553" s="11">
        <f t="shared" si="835"/>
        <v>69979</v>
      </c>
      <c r="K13553" s="11">
        <f t="shared" si="836"/>
        <v>105789.2624189175</v>
      </c>
      <c r="L13553" s="12">
        <f t="shared" si="832"/>
        <v>0</v>
      </c>
      <c r="M13553" s="11">
        <f>COUNTIF(E$2:$E13553,E13553)</f>
        <v>3097</v>
      </c>
      <c r="O13553" t="str">
        <f t="shared" si="833"/>
        <v/>
      </c>
    </row>
    <row r="13554" spans="1:15" hidden="1">
      <c r="A13554" s="41" t="s">
        <v>120</v>
      </c>
      <c r="B13554" s="46">
        <v>45856</v>
      </c>
      <c r="C13554" s="8" t="s">
        <v>13</v>
      </c>
      <c r="D13554" s="8" t="s">
        <v>14</v>
      </c>
      <c r="E13554" s="8" t="s">
        <v>14</v>
      </c>
      <c r="F13554" s="9">
        <f t="shared" si="837"/>
        <v>900000</v>
      </c>
      <c r="G13554" s="9">
        <v>9</v>
      </c>
      <c r="H13554" s="10">
        <v>969579</v>
      </c>
      <c r="I13554" s="11">
        <f t="shared" si="834"/>
        <v>7403996373.8134279</v>
      </c>
      <c r="J13554" s="11">
        <f t="shared" si="835"/>
        <v>69988</v>
      </c>
      <c r="K13554" s="11">
        <f t="shared" si="836"/>
        <v>105789.51211369703</v>
      </c>
      <c r="L13554" s="12">
        <f t="shared" ref="L13554:L13617" si="838">IF(G13554&lt;0,K13554*G13554-H13554,0)</f>
        <v>0</v>
      </c>
      <c r="M13554" s="11">
        <f>COUNTIF(E$2:$E13554,E13554)</f>
        <v>3098</v>
      </c>
      <c r="O13554" t="str">
        <f t="shared" si="833"/>
        <v/>
      </c>
    </row>
    <row r="13555" spans="1:15" hidden="1">
      <c r="A13555" s="41" t="s">
        <v>120</v>
      </c>
      <c r="B13555" s="46">
        <v>45856</v>
      </c>
      <c r="C13555" s="8" t="s">
        <v>13</v>
      </c>
      <c r="D13555" s="8" t="s">
        <v>14</v>
      </c>
      <c r="E13555" s="8" t="s">
        <v>14</v>
      </c>
      <c r="F13555" s="9">
        <f t="shared" si="837"/>
        <v>23100000</v>
      </c>
      <c r="G13555" s="9">
        <v>231</v>
      </c>
      <c r="H13555" s="10">
        <v>24885861</v>
      </c>
      <c r="I13555" s="11">
        <f t="shared" si="834"/>
        <v>7428882234.8134279</v>
      </c>
      <c r="J13555" s="11">
        <f t="shared" si="835"/>
        <v>70219</v>
      </c>
      <c r="K13555" s="11">
        <f t="shared" si="836"/>
        <v>105795.89904176118</v>
      </c>
      <c r="L13555" s="12">
        <f t="shared" si="838"/>
        <v>0</v>
      </c>
      <c r="M13555" s="11">
        <f>COUNTIF(E$2:$E13555,E13555)</f>
        <v>3099</v>
      </c>
      <c r="O13555" t="str">
        <f t="shared" si="833"/>
        <v/>
      </c>
    </row>
    <row r="13556" spans="1:15" hidden="1">
      <c r="A13556" s="41" t="s">
        <v>120</v>
      </c>
      <c r="B13556" s="46">
        <v>45856</v>
      </c>
      <c r="C13556" s="8" t="s">
        <v>13</v>
      </c>
      <c r="D13556" s="8" t="s">
        <v>14</v>
      </c>
      <c r="E13556" s="8" t="s">
        <v>14</v>
      </c>
      <c r="F13556" s="9">
        <f t="shared" si="837"/>
        <v>1500000</v>
      </c>
      <c r="G13556" s="9">
        <v>15</v>
      </c>
      <c r="H13556" s="10">
        <v>1616250</v>
      </c>
      <c r="I13556" s="11">
        <f t="shared" si="834"/>
        <v>7430498484.8134279</v>
      </c>
      <c r="J13556" s="11">
        <f t="shared" si="835"/>
        <v>70234</v>
      </c>
      <c r="K13556" s="11">
        <f t="shared" si="836"/>
        <v>105796.31638257009</v>
      </c>
      <c r="L13556" s="12">
        <f t="shared" si="838"/>
        <v>0</v>
      </c>
      <c r="M13556" s="11">
        <f>COUNTIF(E$2:$E13556,E13556)</f>
        <v>3100</v>
      </c>
      <c r="O13556" t="str">
        <f t="shared" si="833"/>
        <v/>
      </c>
    </row>
    <row r="13557" spans="1:15" hidden="1">
      <c r="A13557" s="41" t="s">
        <v>120</v>
      </c>
      <c r="B13557" s="46">
        <v>45856</v>
      </c>
      <c r="C13557" s="8" t="s">
        <v>13</v>
      </c>
      <c r="D13557" s="8" t="s">
        <v>14</v>
      </c>
      <c r="E13557" s="8" t="s">
        <v>14</v>
      </c>
      <c r="F13557" s="9">
        <f t="shared" si="837"/>
        <v>13900000</v>
      </c>
      <c r="G13557" s="9">
        <v>139</v>
      </c>
      <c r="H13557" s="10">
        <v>14974609</v>
      </c>
      <c r="I13557" s="11">
        <f t="shared" si="834"/>
        <v>7445473093.8134279</v>
      </c>
      <c r="J13557" s="11">
        <f t="shared" si="835"/>
        <v>70373</v>
      </c>
      <c r="K13557" s="11">
        <f t="shared" si="836"/>
        <v>105800.13774904335</v>
      </c>
      <c r="L13557" s="12">
        <f t="shared" si="838"/>
        <v>0</v>
      </c>
      <c r="M13557" s="11">
        <f>COUNTIF(E$2:$E13557,E13557)</f>
        <v>3101</v>
      </c>
      <c r="O13557" t="str">
        <f t="shared" si="833"/>
        <v/>
      </c>
    </row>
    <row r="13558" spans="1:15" hidden="1">
      <c r="A13558" s="41" t="s">
        <v>120</v>
      </c>
      <c r="B13558" s="46">
        <v>45856</v>
      </c>
      <c r="C13558" s="8" t="s">
        <v>13</v>
      </c>
      <c r="D13558" s="8" t="s">
        <v>14</v>
      </c>
      <c r="E13558" s="8" t="s">
        <v>14</v>
      </c>
      <c r="F13558" s="9">
        <f t="shared" si="837"/>
        <v>2300000</v>
      </c>
      <c r="G13558" s="9">
        <v>23</v>
      </c>
      <c r="H13558" s="10">
        <v>2478250</v>
      </c>
      <c r="I13558" s="11">
        <f t="shared" si="834"/>
        <v>7447951343.8134279</v>
      </c>
      <c r="J13558" s="11">
        <f t="shared" si="835"/>
        <v>70396</v>
      </c>
      <c r="K13558" s="11">
        <f t="shared" si="836"/>
        <v>105800.77481410063</v>
      </c>
      <c r="L13558" s="12">
        <f t="shared" si="838"/>
        <v>0</v>
      </c>
      <c r="M13558" s="11">
        <f>COUNTIF(E$2:$E13558,E13558)</f>
        <v>3102</v>
      </c>
      <c r="O13558" t="str">
        <f t="shared" si="833"/>
        <v/>
      </c>
    </row>
    <row r="13559" spans="1:15" hidden="1">
      <c r="A13559" s="41" t="s">
        <v>120</v>
      </c>
      <c r="B13559" s="46">
        <v>45856</v>
      </c>
      <c r="C13559" s="8" t="s">
        <v>13</v>
      </c>
      <c r="D13559" s="8" t="s">
        <v>14</v>
      </c>
      <c r="E13559" s="8" t="s">
        <v>14</v>
      </c>
      <c r="F13559" s="9">
        <f t="shared" si="837"/>
        <v>2800000</v>
      </c>
      <c r="G13559" s="9">
        <v>28</v>
      </c>
      <c r="H13559" s="10">
        <v>3017000</v>
      </c>
      <c r="I13559" s="11">
        <f t="shared" si="834"/>
        <v>7450968343.8134279</v>
      </c>
      <c r="J13559" s="11">
        <f t="shared" si="835"/>
        <v>70424</v>
      </c>
      <c r="K13559" s="11">
        <f t="shared" si="836"/>
        <v>105801.54980991464</v>
      </c>
      <c r="L13559" s="12">
        <f t="shared" si="838"/>
        <v>0</v>
      </c>
      <c r="M13559" s="11">
        <f>COUNTIF(E$2:$E13559,E13559)</f>
        <v>3103</v>
      </c>
      <c r="O13559" t="str">
        <f t="shared" si="833"/>
        <v/>
      </c>
    </row>
    <row r="13560" spans="1:15" hidden="1">
      <c r="A13560" s="41" t="s">
        <v>120</v>
      </c>
      <c r="B13560" s="46">
        <v>45856</v>
      </c>
      <c r="C13560" s="8" t="s">
        <v>13</v>
      </c>
      <c r="D13560" s="8" t="s">
        <v>14</v>
      </c>
      <c r="E13560" s="8" t="s">
        <v>14</v>
      </c>
      <c r="F13560" s="9">
        <f t="shared" si="837"/>
        <v>5600000</v>
      </c>
      <c r="G13560" s="9">
        <v>56</v>
      </c>
      <c r="H13560" s="10">
        <v>6034000</v>
      </c>
      <c r="I13560" s="11">
        <f t="shared" si="834"/>
        <v>7457002343.8134279</v>
      </c>
      <c r="J13560" s="11">
        <f t="shared" si="835"/>
        <v>70480</v>
      </c>
      <c r="K13560" s="11">
        <f t="shared" si="836"/>
        <v>105803.09795422004</v>
      </c>
      <c r="L13560" s="12">
        <f t="shared" si="838"/>
        <v>0</v>
      </c>
      <c r="M13560" s="11">
        <f>COUNTIF(E$2:$E13560,E13560)</f>
        <v>3104</v>
      </c>
      <c r="O13560" t="str">
        <f t="shared" si="833"/>
        <v/>
      </c>
    </row>
    <row r="13561" spans="1:15" hidden="1">
      <c r="A13561" s="41" t="s">
        <v>120</v>
      </c>
      <c r="B13561" s="46">
        <v>45856</v>
      </c>
      <c r="C13561" s="8" t="s">
        <v>13</v>
      </c>
      <c r="D13561" s="8" t="s">
        <v>14</v>
      </c>
      <c r="E13561" s="8" t="s">
        <v>14</v>
      </c>
      <c r="F13561" s="9">
        <f t="shared" si="837"/>
        <v>46300000</v>
      </c>
      <c r="G13561" s="9">
        <v>463</v>
      </c>
      <c r="H13561" s="10">
        <v>49888250</v>
      </c>
      <c r="I13561" s="11">
        <f t="shared" si="834"/>
        <v>7506890593.8134279</v>
      </c>
      <c r="J13561" s="11">
        <f t="shared" si="835"/>
        <v>70943</v>
      </c>
      <c r="K13561" s="11">
        <f t="shared" si="836"/>
        <v>105815.80414999969</v>
      </c>
      <c r="L13561" s="12">
        <f t="shared" si="838"/>
        <v>0</v>
      </c>
      <c r="M13561" s="11">
        <f>COUNTIF(E$2:$E13561,E13561)</f>
        <v>3105</v>
      </c>
      <c r="O13561" t="str">
        <f t="shared" si="833"/>
        <v/>
      </c>
    </row>
    <row r="13562" spans="1:15" hidden="1">
      <c r="A13562" s="41" t="s">
        <v>120</v>
      </c>
      <c r="B13562" s="46">
        <v>45856</v>
      </c>
      <c r="C13562" s="8" t="s">
        <v>13</v>
      </c>
      <c r="D13562" s="8" t="s">
        <v>14</v>
      </c>
      <c r="E13562" s="8" t="s">
        <v>14</v>
      </c>
      <c r="F13562" s="9">
        <f t="shared" si="837"/>
        <v>1800000</v>
      </c>
      <c r="G13562" s="9">
        <v>18</v>
      </c>
      <c r="H13562" s="10">
        <v>1939500</v>
      </c>
      <c r="I13562" s="11">
        <f t="shared" si="834"/>
        <v>7508830093.8134279</v>
      </c>
      <c r="J13562" s="11">
        <f t="shared" si="835"/>
        <v>70961</v>
      </c>
      <c r="K13562" s="11">
        <f t="shared" si="836"/>
        <v>105816.2947790114</v>
      </c>
      <c r="L13562" s="12">
        <f t="shared" si="838"/>
        <v>0</v>
      </c>
      <c r="M13562" s="11">
        <f>COUNTIF(E$2:$E13562,E13562)</f>
        <v>3106</v>
      </c>
      <c r="O13562" t="str">
        <f t="shared" si="833"/>
        <v/>
      </c>
    </row>
    <row r="13563" spans="1:15" hidden="1">
      <c r="A13563" s="41" t="s">
        <v>120</v>
      </c>
      <c r="B13563" s="46">
        <v>45856</v>
      </c>
      <c r="C13563" s="8" t="s">
        <v>13</v>
      </c>
      <c r="D13563" s="8" t="s">
        <v>14</v>
      </c>
      <c r="E13563" s="8" t="s">
        <v>14</v>
      </c>
      <c r="F13563" s="9">
        <f t="shared" si="837"/>
        <v>9200000</v>
      </c>
      <c r="G13563" s="9">
        <v>92</v>
      </c>
      <c r="H13563" s="10">
        <v>9913000</v>
      </c>
      <c r="I13563" s="11">
        <f t="shared" si="834"/>
        <v>7518743093.8134279</v>
      </c>
      <c r="J13563" s="11">
        <f t="shared" si="835"/>
        <v>71053</v>
      </c>
      <c r="K13563" s="11">
        <f t="shared" si="836"/>
        <v>105818.79855619647</v>
      </c>
      <c r="L13563" s="12">
        <f t="shared" si="838"/>
        <v>0</v>
      </c>
      <c r="M13563" s="11">
        <f>COUNTIF(E$2:$E13563,E13563)</f>
        <v>3107</v>
      </c>
      <c r="O13563" t="str">
        <f t="shared" si="833"/>
        <v/>
      </c>
    </row>
    <row r="13564" spans="1:15" hidden="1">
      <c r="A13564" s="41" t="s">
        <v>120</v>
      </c>
      <c r="B13564" s="46">
        <v>45856</v>
      </c>
      <c r="C13564" s="8" t="s">
        <v>13</v>
      </c>
      <c r="D13564" s="8" t="s">
        <v>14</v>
      </c>
      <c r="E13564" s="8" t="s">
        <v>14</v>
      </c>
      <c r="F13564" s="9">
        <f t="shared" si="837"/>
        <v>1800000</v>
      </c>
      <c r="G13564" s="9">
        <v>18</v>
      </c>
      <c r="H13564" s="10">
        <v>1939500</v>
      </c>
      <c r="I13564" s="11">
        <f t="shared" si="834"/>
        <v>7520682593.8134279</v>
      </c>
      <c r="J13564" s="11">
        <f t="shared" si="835"/>
        <v>71071</v>
      </c>
      <c r="K13564" s="11">
        <f t="shared" si="836"/>
        <v>105819.28766745125</v>
      </c>
      <c r="L13564" s="12">
        <f t="shared" si="838"/>
        <v>0</v>
      </c>
      <c r="M13564" s="11">
        <f>COUNTIF(E$2:$E13564,E13564)</f>
        <v>3108</v>
      </c>
      <c r="O13564" t="str">
        <f t="shared" ref="O13564:O13627" si="839">IF(M13564=_xlfn.MAXIFS(M:M,D:D,D13564),"X","")</f>
        <v/>
      </c>
    </row>
    <row r="13565" spans="1:15" hidden="1">
      <c r="A13565" s="41" t="s">
        <v>120</v>
      </c>
      <c r="B13565" s="46">
        <v>45856</v>
      </c>
      <c r="C13565" s="8" t="s">
        <v>13</v>
      </c>
      <c r="D13565" s="8" t="s">
        <v>14</v>
      </c>
      <c r="E13565" s="8" t="s">
        <v>14</v>
      </c>
      <c r="F13565" s="9">
        <f t="shared" si="837"/>
        <v>27800000</v>
      </c>
      <c r="G13565" s="9">
        <v>278</v>
      </c>
      <c r="H13565" s="10">
        <v>29954500</v>
      </c>
      <c r="I13565" s="11">
        <f t="shared" si="834"/>
        <v>7550637093.8134279</v>
      </c>
      <c r="J13565" s="11">
        <f t="shared" si="835"/>
        <v>71349</v>
      </c>
      <c r="K13565" s="11">
        <f t="shared" si="836"/>
        <v>105826.81038015148</v>
      </c>
      <c r="L13565" s="12">
        <f t="shared" si="838"/>
        <v>0</v>
      </c>
      <c r="M13565" s="11">
        <f>COUNTIF(E$2:$E13565,E13565)</f>
        <v>3109</v>
      </c>
      <c r="O13565" t="str">
        <f t="shared" si="839"/>
        <v/>
      </c>
    </row>
    <row r="13566" spans="1:15" hidden="1">
      <c r="A13566" s="41" t="s">
        <v>120</v>
      </c>
      <c r="B13566" s="46">
        <v>45856</v>
      </c>
      <c r="C13566" s="8" t="s">
        <v>13</v>
      </c>
      <c r="D13566" s="8" t="s">
        <v>14</v>
      </c>
      <c r="E13566" s="8" t="s">
        <v>14</v>
      </c>
      <c r="F13566" s="9">
        <f t="shared" si="837"/>
        <v>46300000</v>
      </c>
      <c r="G13566" s="9">
        <v>463</v>
      </c>
      <c r="H13566" s="10">
        <v>49888250</v>
      </c>
      <c r="I13566" s="11">
        <f t="shared" si="834"/>
        <v>7600525343.8134279</v>
      </c>
      <c r="J13566" s="11">
        <f t="shared" si="835"/>
        <v>71812</v>
      </c>
      <c r="K13566" s="11">
        <f t="shared" si="836"/>
        <v>105839.20993445981</v>
      </c>
      <c r="L13566" s="12">
        <f t="shared" si="838"/>
        <v>0</v>
      </c>
      <c r="M13566" s="11">
        <f>COUNTIF(E$2:$E13566,E13566)</f>
        <v>3110</v>
      </c>
      <c r="O13566" t="str">
        <f t="shared" si="839"/>
        <v/>
      </c>
    </row>
    <row r="13567" spans="1:15" hidden="1">
      <c r="A13567" s="41" t="s">
        <v>120</v>
      </c>
      <c r="B13567" s="46">
        <v>45856</v>
      </c>
      <c r="C13567" s="8" t="s">
        <v>13</v>
      </c>
      <c r="D13567" s="8" t="s">
        <v>14</v>
      </c>
      <c r="E13567" s="8" t="s">
        <v>14</v>
      </c>
      <c r="F13567" s="9">
        <f t="shared" si="837"/>
        <v>46300000</v>
      </c>
      <c r="G13567" s="9">
        <v>463</v>
      </c>
      <c r="H13567" s="10">
        <v>49888250</v>
      </c>
      <c r="I13567" s="11">
        <f t="shared" si="834"/>
        <v>7650413593.8134279</v>
      </c>
      <c r="J13567" s="11">
        <f t="shared" si="835"/>
        <v>72275</v>
      </c>
      <c r="K13567" s="11">
        <f t="shared" si="836"/>
        <v>105851.45062349952</v>
      </c>
      <c r="L13567" s="12">
        <f t="shared" si="838"/>
        <v>0</v>
      </c>
      <c r="M13567" s="11">
        <f>COUNTIF(E$2:$E13567,E13567)</f>
        <v>3111</v>
      </c>
      <c r="O13567" t="str">
        <f t="shared" si="839"/>
        <v/>
      </c>
    </row>
    <row r="13568" spans="1:15" hidden="1">
      <c r="A13568" s="41" t="s">
        <v>120</v>
      </c>
      <c r="B13568" s="46">
        <v>45856</v>
      </c>
      <c r="C13568" s="8" t="s">
        <v>13</v>
      </c>
      <c r="D13568" s="8" t="s">
        <v>14</v>
      </c>
      <c r="E13568" s="8" t="s">
        <v>14</v>
      </c>
      <c r="F13568" s="9">
        <f t="shared" si="837"/>
        <v>46300000</v>
      </c>
      <c r="G13568" s="9">
        <v>463</v>
      </c>
      <c r="H13568" s="10">
        <v>49888250</v>
      </c>
      <c r="I13568" s="11">
        <f t="shared" si="834"/>
        <v>7700301843.8134279</v>
      </c>
      <c r="J13568" s="11">
        <f t="shared" si="835"/>
        <v>72738</v>
      </c>
      <c r="K13568" s="11">
        <f t="shared" si="836"/>
        <v>105863.53548095119</v>
      </c>
      <c r="L13568" s="12">
        <f t="shared" si="838"/>
        <v>0</v>
      </c>
      <c r="M13568" s="11">
        <f>COUNTIF(E$2:$E13568,E13568)</f>
        <v>3112</v>
      </c>
      <c r="O13568" t="str">
        <f t="shared" si="839"/>
        <v/>
      </c>
    </row>
    <row r="13569" spans="1:15" hidden="1">
      <c r="A13569" s="41" t="s">
        <v>120</v>
      </c>
      <c r="B13569" s="46">
        <v>45856</v>
      </c>
      <c r="C13569" s="8" t="s">
        <v>13</v>
      </c>
      <c r="D13569" s="8" t="s">
        <v>14</v>
      </c>
      <c r="E13569" s="8" t="s">
        <v>14</v>
      </c>
      <c r="F13569" s="9">
        <f t="shared" si="837"/>
        <v>9600000</v>
      </c>
      <c r="G13569" s="9">
        <v>96</v>
      </c>
      <c r="H13569" s="10">
        <v>10344000</v>
      </c>
      <c r="I13569" s="11">
        <f t="shared" si="834"/>
        <v>7710645843.8134279</v>
      </c>
      <c r="J13569" s="11">
        <f t="shared" si="835"/>
        <v>72834</v>
      </c>
      <c r="K13569" s="11">
        <f t="shared" si="836"/>
        <v>105866.02196520071</v>
      </c>
      <c r="L13569" s="12">
        <f t="shared" si="838"/>
        <v>0</v>
      </c>
      <c r="M13569" s="11">
        <f>COUNTIF(E$2:$E13569,E13569)</f>
        <v>3113</v>
      </c>
      <c r="O13569" t="str">
        <f t="shared" si="839"/>
        <v/>
      </c>
    </row>
    <row r="13570" spans="1:15" hidden="1">
      <c r="A13570" s="41" t="s">
        <v>120</v>
      </c>
      <c r="B13570" s="46">
        <v>45856</v>
      </c>
      <c r="C13570" s="8" t="s">
        <v>13</v>
      </c>
      <c r="D13570" s="8" t="s">
        <v>14</v>
      </c>
      <c r="E13570" s="8" t="s">
        <v>14</v>
      </c>
      <c r="F13570" s="9">
        <f t="shared" si="837"/>
        <v>36700000</v>
      </c>
      <c r="G13570" s="9">
        <v>367</v>
      </c>
      <c r="H13570" s="10">
        <v>39544250</v>
      </c>
      <c r="I13570" s="11">
        <f t="shared" si="834"/>
        <v>7750190093.8134279</v>
      </c>
      <c r="J13570" s="11">
        <f t="shared" si="835"/>
        <v>73201</v>
      </c>
      <c r="K13570" s="11">
        <f t="shared" si="836"/>
        <v>105875.46746374268</v>
      </c>
      <c r="L13570" s="12">
        <f t="shared" si="838"/>
        <v>0</v>
      </c>
      <c r="M13570" s="11">
        <f>COUNTIF(E$2:$E13570,E13570)</f>
        <v>3114</v>
      </c>
      <c r="O13570" t="str">
        <f t="shared" si="839"/>
        <v/>
      </c>
    </row>
    <row r="13571" spans="1:15" hidden="1">
      <c r="A13571" s="41" t="s">
        <v>120</v>
      </c>
      <c r="B13571" s="46">
        <v>45856</v>
      </c>
      <c r="C13571" s="8" t="s">
        <v>13</v>
      </c>
      <c r="D13571" s="8" t="s">
        <v>14</v>
      </c>
      <c r="E13571" s="8" t="s">
        <v>14</v>
      </c>
      <c r="F13571" s="9">
        <f t="shared" si="837"/>
        <v>46300000</v>
      </c>
      <c r="G13571" s="9">
        <v>463</v>
      </c>
      <c r="H13571" s="10">
        <v>49888250</v>
      </c>
      <c r="I13571" s="11">
        <f t="shared" si="834"/>
        <v>7800078343.8134279</v>
      </c>
      <c r="J13571" s="11">
        <f t="shared" si="835"/>
        <v>73664</v>
      </c>
      <c r="K13571" s="11">
        <f t="shared" si="836"/>
        <v>105887.24945446117</v>
      </c>
      <c r="L13571" s="12">
        <f t="shared" si="838"/>
        <v>0</v>
      </c>
      <c r="M13571" s="11">
        <f>COUNTIF(E$2:$E13571,E13571)</f>
        <v>3115</v>
      </c>
      <c r="O13571" t="str">
        <f t="shared" si="839"/>
        <v/>
      </c>
    </row>
    <row r="13572" spans="1:15" hidden="1">
      <c r="A13572" s="41" t="s">
        <v>120</v>
      </c>
      <c r="B13572" s="46">
        <v>45856</v>
      </c>
      <c r="C13572" s="8" t="s">
        <v>13</v>
      </c>
      <c r="D13572" s="8" t="s">
        <v>46</v>
      </c>
      <c r="E13572" s="8" t="s">
        <v>46</v>
      </c>
      <c r="F13572" s="9">
        <f t="shared" si="837"/>
        <v>2200000</v>
      </c>
      <c r="G13572" s="9">
        <v>22</v>
      </c>
      <c r="H13572" s="10">
        <v>2308196</v>
      </c>
      <c r="I13572" s="11">
        <f t="shared" si="834"/>
        <v>3142829080.212677</v>
      </c>
      <c r="J13572" s="11">
        <f t="shared" si="835"/>
        <v>30071</v>
      </c>
      <c r="K13572" s="11">
        <f t="shared" si="836"/>
        <v>104513.6204387176</v>
      </c>
      <c r="L13572" s="12">
        <f t="shared" si="838"/>
        <v>0</v>
      </c>
      <c r="M13572" s="11">
        <f>COUNTIF(E$2:$E13572,E13572)</f>
        <v>3894</v>
      </c>
      <c r="O13572" t="str">
        <f t="shared" si="839"/>
        <v/>
      </c>
    </row>
    <row r="13573" spans="1:15" hidden="1">
      <c r="A13573" s="41" t="s">
        <v>120</v>
      </c>
      <c r="B13573" s="46">
        <v>45856</v>
      </c>
      <c r="C13573" s="8" t="s">
        <v>13</v>
      </c>
      <c r="D13573" s="8" t="s">
        <v>14</v>
      </c>
      <c r="E13573" s="8" t="s">
        <v>14</v>
      </c>
      <c r="F13573" s="9">
        <f t="shared" si="837"/>
        <v>-900000</v>
      </c>
      <c r="G13573" s="9">
        <v>-9</v>
      </c>
      <c r="H13573" s="10">
        <v>-975060</v>
      </c>
      <c r="I13573" s="11">
        <f t="shared" si="834"/>
        <v>7799125358.5683374</v>
      </c>
      <c r="J13573" s="11">
        <f t="shared" si="835"/>
        <v>73655</v>
      </c>
      <c r="K13573" s="11">
        <f t="shared" si="836"/>
        <v>105887.24945446117</v>
      </c>
      <c r="L13573" s="12">
        <f t="shared" si="838"/>
        <v>22074.754909849493</v>
      </c>
      <c r="M13573" s="11">
        <f>COUNTIF(E$2:$E13573,E13573)</f>
        <v>3116</v>
      </c>
      <c r="O13573" t="str">
        <f t="shared" si="839"/>
        <v/>
      </c>
    </row>
    <row r="13574" spans="1:15" hidden="1">
      <c r="A13574" s="41" t="s">
        <v>120</v>
      </c>
      <c r="B13574" s="46">
        <v>45856</v>
      </c>
      <c r="C13574" s="8" t="s">
        <v>13</v>
      </c>
      <c r="D13574" s="8" t="s">
        <v>14</v>
      </c>
      <c r="E13574" s="8" t="s">
        <v>14</v>
      </c>
      <c r="F13574" s="9">
        <f t="shared" si="837"/>
        <v>-900000</v>
      </c>
      <c r="G13574" s="9">
        <v>-9</v>
      </c>
      <c r="H13574" s="10">
        <v>-975060</v>
      </c>
      <c r="I13574" s="11">
        <f t="shared" si="834"/>
        <v>7798172373.323247</v>
      </c>
      <c r="J13574" s="11">
        <f t="shared" si="835"/>
        <v>73646</v>
      </c>
      <c r="K13574" s="11">
        <f t="shared" si="836"/>
        <v>105887.24945446117</v>
      </c>
      <c r="L13574" s="12">
        <f t="shared" si="838"/>
        <v>22074.754909849493</v>
      </c>
      <c r="M13574" s="11">
        <f>COUNTIF(E$2:$E13574,E13574)</f>
        <v>3117</v>
      </c>
      <c r="O13574" t="str">
        <f t="shared" si="839"/>
        <v/>
      </c>
    </row>
    <row r="13575" spans="1:15" hidden="1">
      <c r="A13575" s="41" t="s">
        <v>120</v>
      </c>
      <c r="B13575" s="46">
        <v>45856</v>
      </c>
      <c r="C13575" s="8" t="s">
        <v>13</v>
      </c>
      <c r="D13575" s="8" t="s">
        <v>14</v>
      </c>
      <c r="E13575" s="8" t="s">
        <v>14</v>
      </c>
      <c r="F13575" s="9">
        <f t="shared" si="837"/>
        <v>46400000</v>
      </c>
      <c r="G13575" s="9">
        <v>464</v>
      </c>
      <c r="H13575" s="10">
        <v>49960736</v>
      </c>
      <c r="I13575" s="11">
        <f t="shared" si="834"/>
        <v>7848133109.323247</v>
      </c>
      <c r="J13575" s="11">
        <f t="shared" si="835"/>
        <v>74110</v>
      </c>
      <c r="K13575" s="11">
        <f t="shared" si="836"/>
        <v>105898.4362342902</v>
      </c>
      <c r="L13575" s="12">
        <f t="shared" si="838"/>
        <v>0</v>
      </c>
      <c r="M13575" s="11">
        <f>COUNTIF(E$2:$E13575,E13575)</f>
        <v>3118</v>
      </c>
      <c r="O13575" t="str">
        <f t="shared" si="839"/>
        <v/>
      </c>
    </row>
    <row r="13576" spans="1:15" hidden="1">
      <c r="A13576" s="41" t="s">
        <v>120</v>
      </c>
      <c r="B13576" s="46">
        <v>45856</v>
      </c>
      <c r="C13576" s="8" t="s">
        <v>13</v>
      </c>
      <c r="D13576" s="8" t="s">
        <v>14</v>
      </c>
      <c r="E13576" s="8" t="s">
        <v>14</v>
      </c>
      <c r="F13576" s="9">
        <f t="shared" si="837"/>
        <v>46400000</v>
      </c>
      <c r="G13576" s="9">
        <v>464</v>
      </c>
      <c r="H13576" s="10">
        <v>49969552</v>
      </c>
      <c r="I13576" s="11">
        <f t="shared" si="834"/>
        <v>7898102661.323247</v>
      </c>
      <c r="J13576" s="11">
        <f t="shared" si="835"/>
        <v>74574</v>
      </c>
      <c r="K13576" s="11">
        <f t="shared" si="836"/>
        <v>105909.60202380517</v>
      </c>
      <c r="L13576" s="12">
        <f t="shared" si="838"/>
        <v>0</v>
      </c>
      <c r="M13576" s="11">
        <f>COUNTIF(E$2:$E13576,E13576)</f>
        <v>3119</v>
      </c>
      <c r="O13576" t="str">
        <f t="shared" si="839"/>
        <v/>
      </c>
    </row>
    <row r="13577" spans="1:15" hidden="1">
      <c r="A13577" s="41" t="s">
        <v>120</v>
      </c>
      <c r="B13577" s="46">
        <v>45856</v>
      </c>
      <c r="C13577" s="8" t="s">
        <v>13</v>
      </c>
      <c r="D13577" s="8" t="s">
        <v>14</v>
      </c>
      <c r="E13577" s="8" t="s">
        <v>14</v>
      </c>
      <c r="F13577" s="9">
        <f t="shared" si="837"/>
        <v>2300000</v>
      </c>
      <c r="G13577" s="9">
        <v>23</v>
      </c>
      <c r="H13577" s="10">
        <v>2476939</v>
      </c>
      <c r="I13577" s="11">
        <f t="shared" si="834"/>
        <v>7900579600.323247</v>
      </c>
      <c r="J13577" s="11">
        <f t="shared" si="835"/>
        <v>74597</v>
      </c>
      <c r="K13577" s="11">
        <f t="shared" si="836"/>
        <v>105910.15188711674</v>
      </c>
      <c r="L13577" s="12">
        <f t="shared" si="838"/>
        <v>0</v>
      </c>
      <c r="M13577" s="11">
        <f>COUNTIF(E$2:$E13577,E13577)</f>
        <v>3120</v>
      </c>
      <c r="O13577" t="str">
        <f t="shared" si="839"/>
        <v/>
      </c>
    </row>
    <row r="13578" spans="1:15" hidden="1">
      <c r="A13578" s="41" t="s">
        <v>120</v>
      </c>
      <c r="B13578" s="46">
        <v>45856</v>
      </c>
      <c r="C13578" s="8" t="s">
        <v>13</v>
      </c>
      <c r="D13578" s="8" t="s">
        <v>14</v>
      </c>
      <c r="E13578" s="8" t="s">
        <v>14</v>
      </c>
      <c r="F13578" s="9">
        <f t="shared" si="837"/>
        <v>-28700000</v>
      </c>
      <c r="G13578" s="9">
        <v>-287</v>
      </c>
      <c r="H13578" s="10">
        <v>-31093580</v>
      </c>
      <c r="I13578" s="11">
        <f t="shared" si="834"/>
        <v>7870183386.7316446</v>
      </c>
      <c r="J13578" s="11">
        <f t="shared" si="835"/>
        <v>74310</v>
      </c>
      <c r="K13578" s="11">
        <f t="shared" si="836"/>
        <v>105910.15188711674</v>
      </c>
      <c r="L13578" s="12">
        <f t="shared" si="838"/>
        <v>697366.40839749575</v>
      </c>
      <c r="M13578" s="11">
        <f>COUNTIF(E$2:$E13578,E13578)</f>
        <v>3121</v>
      </c>
      <c r="O13578" t="str">
        <f t="shared" si="839"/>
        <v/>
      </c>
    </row>
    <row r="13579" spans="1:15" hidden="1">
      <c r="A13579" s="41" t="s">
        <v>120</v>
      </c>
      <c r="B13579" s="46">
        <v>45856</v>
      </c>
      <c r="C13579" s="8" t="s">
        <v>13</v>
      </c>
      <c r="D13579" s="8" t="s">
        <v>14</v>
      </c>
      <c r="E13579" s="8" t="s">
        <v>14</v>
      </c>
      <c r="F13579" s="9">
        <f t="shared" si="837"/>
        <v>-18400000</v>
      </c>
      <c r="G13579" s="9">
        <v>-184</v>
      </c>
      <c r="H13579" s="10">
        <v>-19934560</v>
      </c>
      <c r="I13579" s="11">
        <f t="shared" si="834"/>
        <v>7850695918.7844152</v>
      </c>
      <c r="J13579" s="11">
        <f t="shared" si="835"/>
        <v>74126</v>
      </c>
      <c r="K13579" s="11">
        <f t="shared" si="836"/>
        <v>105910.15188711674</v>
      </c>
      <c r="L13579" s="12">
        <f t="shared" si="838"/>
        <v>447092.05277052149</v>
      </c>
      <c r="M13579" s="11">
        <f>COUNTIF(E$2:$E13579,E13579)</f>
        <v>3122</v>
      </c>
      <c r="O13579" t="str">
        <f t="shared" si="839"/>
        <v/>
      </c>
    </row>
    <row r="13580" spans="1:15" hidden="1">
      <c r="A13580" s="41" t="s">
        <v>120</v>
      </c>
      <c r="B13580" s="46">
        <v>45856</v>
      </c>
      <c r="C13580" s="8" t="s">
        <v>13</v>
      </c>
      <c r="D13580" s="8" t="s">
        <v>14</v>
      </c>
      <c r="E13580" s="8" t="s">
        <v>14</v>
      </c>
      <c r="F13580" s="9">
        <f t="shared" si="837"/>
        <v>-1800000</v>
      </c>
      <c r="G13580" s="9">
        <v>-18</v>
      </c>
      <c r="H13580" s="10">
        <v>-1950120</v>
      </c>
      <c r="I13580" s="11">
        <f t="shared" si="834"/>
        <v>7848789536.0504475</v>
      </c>
      <c r="J13580" s="11">
        <f t="shared" si="835"/>
        <v>74108</v>
      </c>
      <c r="K13580" s="11">
        <f t="shared" si="836"/>
        <v>105910.15188711674</v>
      </c>
      <c r="L13580" s="12">
        <f t="shared" si="838"/>
        <v>43737.266031898791</v>
      </c>
      <c r="M13580" s="11">
        <f>COUNTIF(E$2:$E13580,E13580)</f>
        <v>3123</v>
      </c>
      <c r="O13580" t="str">
        <f t="shared" si="839"/>
        <v/>
      </c>
    </row>
    <row r="13581" spans="1:15" hidden="1">
      <c r="A13581" s="41" t="s">
        <v>120</v>
      </c>
      <c r="B13581" s="46">
        <v>45856</v>
      </c>
      <c r="C13581" s="8" t="s">
        <v>13</v>
      </c>
      <c r="D13581" s="8" t="s">
        <v>14</v>
      </c>
      <c r="E13581" s="8" t="s">
        <v>14</v>
      </c>
      <c r="F13581" s="9">
        <f t="shared" si="837"/>
        <v>-900000</v>
      </c>
      <c r="G13581" s="9">
        <v>-9</v>
      </c>
      <c r="H13581" s="10">
        <v>-975060</v>
      </c>
      <c r="I13581" s="11">
        <f t="shared" si="834"/>
        <v>7847836344.6834631</v>
      </c>
      <c r="J13581" s="11">
        <f t="shared" si="835"/>
        <v>74099</v>
      </c>
      <c r="K13581" s="11">
        <f t="shared" si="836"/>
        <v>105910.15188711674</v>
      </c>
      <c r="L13581" s="12">
        <f t="shared" si="838"/>
        <v>21868.633015949395</v>
      </c>
      <c r="M13581" s="11">
        <f>COUNTIF(E$2:$E13581,E13581)</f>
        <v>3124</v>
      </c>
      <c r="O13581" t="str">
        <f t="shared" si="839"/>
        <v/>
      </c>
    </row>
    <row r="13582" spans="1:15" hidden="1">
      <c r="A13582" s="41" t="s">
        <v>120</v>
      </c>
      <c r="B13582" s="46">
        <v>45856</v>
      </c>
      <c r="C13582" s="8" t="s">
        <v>13</v>
      </c>
      <c r="D13582" s="8" t="s">
        <v>14</v>
      </c>
      <c r="E13582" s="8" t="s">
        <v>14</v>
      </c>
      <c r="F13582" s="9">
        <f t="shared" si="837"/>
        <v>4600000</v>
      </c>
      <c r="G13582" s="9">
        <v>46</v>
      </c>
      <c r="H13582" s="10">
        <v>4953004</v>
      </c>
      <c r="I13582" s="11">
        <f t="shared" si="834"/>
        <v>7852789348.6834631</v>
      </c>
      <c r="J13582" s="11">
        <f t="shared" si="835"/>
        <v>74145</v>
      </c>
      <c r="K13582" s="11">
        <f t="shared" si="836"/>
        <v>105911.24618900078</v>
      </c>
      <c r="L13582" s="12">
        <f t="shared" si="838"/>
        <v>0</v>
      </c>
      <c r="M13582" s="11">
        <f>COUNTIF(E$2:$E13582,E13582)</f>
        <v>3125</v>
      </c>
      <c r="O13582" t="str">
        <f t="shared" si="839"/>
        <v/>
      </c>
    </row>
    <row r="13583" spans="1:15" hidden="1">
      <c r="A13583" s="41" t="s">
        <v>120</v>
      </c>
      <c r="B13583" s="46">
        <v>45856</v>
      </c>
      <c r="C13583" s="8" t="s">
        <v>13</v>
      </c>
      <c r="D13583" s="8" t="s">
        <v>14</v>
      </c>
      <c r="E13583" s="8" t="s">
        <v>14</v>
      </c>
      <c r="F13583" s="9">
        <f t="shared" si="837"/>
        <v>46400000</v>
      </c>
      <c r="G13583" s="9">
        <v>464</v>
      </c>
      <c r="H13583" s="10">
        <v>49969552</v>
      </c>
      <c r="I13583" s="11">
        <f t="shared" si="834"/>
        <v>7902758900.6834631</v>
      </c>
      <c r="J13583" s="11">
        <f t="shared" si="835"/>
        <v>74609</v>
      </c>
      <c r="K13583" s="11">
        <f t="shared" si="836"/>
        <v>105922.32707425999</v>
      </c>
      <c r="L13583" s="12">
        <f t="shared" si="838"/>
        <v>0</v>
      </c>
      <c r="M13583" s="11">
        <f>COUNTIF(E$2:$E13583,E13583)</f>
        <v>3126</v>
      </c>
      <c r="O13583" t="str">
        <f t="shared" si="839"/>
        <v/>
      </c>
    </row>
    <row r="13584" spans="1:15" hidden="1">
      <c r="A13584" s="41" t="s">
        <v>120</v>
      </c>
      <c r="B13584" s="46">
        <v>45856</v>
      </c>
      <c r="C13584" s="8" t="s">
        <v>13</v>
      </c>
      <c r="D13584" s="8" t="s">
        <v>14</v>
      </c>
      <c r="E13584" s="8" t="s">
        <v>14</v>
      </c>
      <c r="F13584" s="9">
        <f t="shared" si="837"/>
        <v>-29100000</v>
      </c>
      <c r="G13584" s="9">
        <v>-291</v>
      </c>
      <c r="H13584" s="10">
        <v>-31526940</v>
      </c>
      <c r="I13584" s="11">
        <f t="shared" si="834"/>
        <v>7871935503.5048532</v>
      </c>
      <c r="J13584" s="11">
        <f t="shared" si="835"/>
        <v>74318</v>
      </c>
      <c r="K13584" s="11">
        <f t="shared" si="836"/>
        <v>105922.32707425999</v>
      </c>
      <c r="L13584" s="12">
        <f t="shared" si="838"/>
        <v>703542.82139034569</v>
      </c>
      <c r="M13584" s="11">
        <f>COUNTIF(E$2:$E13584,E13584)</f>
        <v>3127</v>
      </c>
      <c r="O13584" t="str">
        <f t="shared" si="839"/>
        <v/>
      </c>
    </row>
    <row r="13585" spans="1:15" hidden="1">
      <c r="A13585" s="41" t="s">
        <v>120</v>
      </c>
      <c r="B13585" s="46">
        <v>45856</v>
      </c>
      <c r="C13585" s="8" t="s">
        <v>13</v>
      </c>
      <c r="D13585" s="8" t="s">
        <v>14</v>
      </c>
      <c r="E13585" s="8" t="s">
        <v>14</v>
      </c>
      <c r="F13585" s="9">
        <f t="shared" si="837"/>
        <v>-87600000</v>
      </c>
      <c r="G13585" s="9">
        <v>-876</v>
      </c>
      <c r="H13585" s="10">
        <v>-94905840</v>
      </c>
      <c r="I13585" s="11">
        <f t="shared" si="834"/>
        <v>7779147544.9878016</v>
      </c>
      <c r="J13585" s="11">
        <f t="shared" si="835"/>
        <v>73442</v>
      </c>
      <c r="K13585" s="11">
        <f t="shared" si="836"/>
        <v>105922.32707425999</v>
      </c>
      <c r="L13585" s="12">
        <f t="shared" si="838"/>
        <v>2117881.4829482585</v>
      </c>
      <c r="M13585" s="11">
        <f>COUNTIF(E$2:$E13585,E13585)</f>
        <v>3128</v>
      </c>
      <c r="O13585" t="str">
        <f t="shared" si="839"/>
        <v/>
      </c>
    </row>
    <row r="13586" spans="1:15" hidden="1">
      <c r="A13586" s="41" t="s">
        <v>120</v>
      </c>
      <c r="B13586" s="46">
        <v>45856</v>
      </c>
      <c r="C13586" s="8" t="s">
        <v>13</v>
      </c>
      <c r="D13586" s="8" t="s">
        <v>14</v>
      </c>
      <c r="E13586" s="8" t="s">
        <v>14</v>
      </c>
      <c r="F13586" s="9">
        <f t="shared" si="837"/>
        <v>-73800000</v>
      </c>
      <c r="G13586" s="9">
        <v>-738</v>
      </c>
      <c r="H13586" s="10">
        <v>-79954920</v>
      </c>
      <c r="I13586" s="11">
        <f t="shared" si="834"/>
        <v>7700976867.6069975</v>
      </c>
      <c r="J13586" s="11">
        <f t="shared" si="835"/>
        <v>72704</v>
      </c>
      <c r="K13586" s="11">
        <f t="shared" si="836"/>
        <v>105922.32707425999</v>
      </c>
      <c r="L13586" s="12">
        <f t="shared" si="838"/>
        <v>1784242.6191961318</v>
      </c>
      <c r="M13586" s="11">
        <f>COUNTIF(E$2:$E13586,E13586)</f>
        <v>3129</v>
      </c>
      <c r="O13586" t="str">
        <f t="shared" si="839"/>
        <v/>
      </c>
    </row>
    <row r="13587" spans="1:15" hidden="1">
      <c r="A13587" s="41" t="s">
        <v>120</v>
      </c>
      <c r="B13587" s="46">
        <v>45856</v>
      </c>
      <c r="C13587" s="8" t="s">
        <v>13</v>
      </c>
      <c r="D13587" s="8" t="s">
        <v>90</v>
      </c>
      <c r="E13587" s="8" t="s">
        <v>90</v>
      </c>
      <c r="F13587" s="9">
        <f t="shared" si="837"/>
        <v>900000</v>
      </c>
      <c r="G13587" s="9">
        <v>9</v>
      </c>
      <c r="H13587" s="10">
        <v>976293</v>
      </c>
      <c r="I13587" s="11">
        <f t="shared" si="834"/>
        <v>6078053751.24438</v>
      </c>
      <c r="J13587" s="11">
        <f t="shared" si="835"/>
        <v>57213</v>
      </c>
      <c r="K13587" s="11">
        <f t="shared" si="836"/>
        <v>106235.53652569136</v>
      </c>
      <c r="L13587" s="12">
        <f t="shared" si="838"/>
        <v>0</v>
      </c>
      <c r="M13587" s="11">
        <f>COUNTIF(E$2:$E13587,E13587)</f>
        <v>1910</v>
      </c>
      <c r="O13587" t="str">
        <f t="shared" si="839"/>
        <v/>
      </c>
    </row>
    <row r="13588" spans="1:15" hidden="1">
      <c r="A13588" s="41" t="s">
        <v>120</v>
      </c>
      <c r="B13588" s="46">
        <v>45856</v>
      </c>
      <c r="C13588" s="8" t="s">
        <v>13</v>
      </c>
      <c r="D13588" s="8" t="s">
        <v>14</v>
      </c>
      <c r="E13588" s="8" t="s">
        <v>14</v>
      </c>
      <c r="F13588" s="9">
        <f t="shared" si="837"/>
        <v>-4600000</v>
      </c>
      <c r="G13588" s="9">
        <v>-46</v>
      </c>
      <c r="H13588" s="10">
        <v>-4983640</v>
      </c>
      <c r="I13588" s="11">
        <f t="shared" si="834"/>
        <v>7696104440.5615816</v>
      </c>
      <c r="J13588" s="11">
        <f t="shared" si="835"/>
        <v>72658</v>
      </c>
      <c r="K13588" s="11">
        <f t="shared" si="836"/>
        <v>105922.32707425999</v>
      </c>
      <c r="L13588" s="12">
        <f t="shared" si="838"/>
        <v>111212.95458404068</v>
      </c>
      <c r="M13588" s="11">
        <f>COUNTIF(E$2:$E13588,E13588)</f>
        <v>3130</v>
      </c>
      <c r="O13588" t="str">
        <f t="shared" si="839"/>
        <v/>
      </c>
    </row>
    <row r="13589" spans="1:15" hidden="1">
      <c r="A13589" s="41" t="s">
        <v>120</v>
      </c>
      <c r="B13589" s="46">
        <v>45856</v>
      </c>
      <c r="C13589" s="8" t="s">
        <v>13</v>
      </c>
      <c r="D13589" s="8" t="s">
        <v>14</v>
      </c>
      <c r="E13589" s="8" t="s">
        <v>14</v>
      </c>
      <c r="F13589" s="9">
        <f t="shared" si="837"/>
        <v>-900000</v>
      </c>
      <c r="G13589" s="9">
        <v>-9</v>
      </c>
      <c r="H13589" s="10">
        <v>-975060</v>
      </c>
      <c r="I13589" s="11">
        <f t="shared" si="834"/>
        <v>7695151139.6179132</v>
      </c>
      <c r="J13589" s="11">
        <f t="shared" si="835"/>
        <v>72649</v>
      </c>
      <c r="K13589" s="11">
        <f t="shared" si="836"/>
        <v>105922.32707425999</v>
      </c>
      <c r="L13589" s="12">
        <f t="shared" si="838"/>
        <v>21759.056331660133</v>
      </c>
      <c r="M13589" s="11">
        <f>COUNTIF(E$2:$E13589,E13589)</f>
        <v>3131</v>
      </c>
      <c r="O13589" t="str">
        <f t="shared" si="839"/>
        <v/>
      </c>
    </row>
    <row r="13590" spans="1:15" hidden="1">
      <c r="A13590" s="41" t="s">
        <v>120</v>
      </c>
      <c r="B13590" s="46">
        <v>45856</v>
      </c>
      <c r="C13590" s="8" t="s">
        <v>13</v>
      </c>
      <c r="D13590" s="8" t="s">
        <v>14</v>
      </c>
      <c r="E13590" s="8" t="s">
        <v>14</v>
      </c>
      <c r="F13590" s="9">
        <f t="shared" si="837"/>
        <v>900000</v>
      </c>
      <c r="G13590" s="9">
        <v>9</v>
      </c>
      <c r="H13590" s="10">
        <v>972459</v>
      </c>
      <c r="I13590" s="11">
        <f t="shared" si="834"/>
        <v>7696123598.6179132</v>
      </c>
      <c r="J13590" s="11">
        <f t="shared" si="835"/>
        <v>72658</v>
      </c>
      <c r="K13590" s="11">
        <f t="shared" si="836"/>
        <v>105922.59074868442</v>
      </c>
      <c r="L13590" s="12">
        <f t="shared" si="838"/>
        <v>0</v>
      </c>
      <c r="M13590" s="11">
        <f>COUNTIF(E$2:$E13590,E13590)</f>
        <v>3132</v>
      </c>
      <c r="O13590" t="str">
        <f t="shared" si="839"/>
        <v/>
      </c>
    </row>
    <row r="13591" spans="1:15" hidden="1">
      <c r="A13591" s="41" t="s">
        <v>120</v>
      </c>
      <c r="B13591" s="46">
        <v>45856</v>
      </c>
      <c r="C13591" s="8" t="s">
        <v>13</v>
      </c>
      <c r="D13591" s="8" t="s">
        <v>14</v>
      </c>
      <c r="E13591" s="8" t="s">
        <v>14</v>
      </c>
      <c r="F13591" s="9">
        <f t="shared" si="837"/>
        <v>-36900000</v>
      </c>
      <c r="G13591" s="9">
        <v>-369</v>
      </c>
      <c r="H13591" s="10">
        <v>-39977460</v>
      </c>
      <c r="I13591" s="11">
        <f t="shared" si="834"/>
        <v>7657038162.631649</v>
      </c>
      <c r="J13591" s="11">
        <f t="shared" si="835"/>
        <v>72289</v>
      </c>
      <c r="K13591" s="11">
        <f t="shared" si="836"/>
        <v>105922.59074868442</v>
      </c>
      <c r="L13591" s="12">
        <f t="shared" si="838"/>
        <v>892024.0137354508</v>
      </c>
      <c r="M13591" s="11">
        <f>COUNTIF(E$2:$E13591,E13591)</f>
        <v>3133</v>
      </c>
      <c r="O13591" t="str">
        <f t="shared" si="839"/>
        <v/>
      </c>
    </row>
    <row r="13592" spans="1:15" hidden="1">
      <c r="A13592" s="41" t="s">
        <v>120</v>
      </c>
      <c r="B13592" s="46">
        <v>45856</v>
      </c>
      <c r="C13592" s="8" t="s">
        <v>13</v>
      </c>
      <c r="D13592" s="8" t="s">
        <v>14</v>
      </c>
      <c r="E13592" s="8" t="s">
        <v>14</v>
      </c>
      <c r="F13592" s="9">
        <f t="shared" si="837"/>
        <v>-900000</v>
      </c>
      <c r="G13592" s="9">
        <v>-9</v>
      </c>
      <c r="H13592" s="10">
        <v>-975060</v>
      </c>
      <c r="I13592" s="11">
        <f t="shared" ref="I13592:I13655" si="840">IF(H13592&gt;=0,IF(M13592=1,H13592,SUMIFS(I:I,E:E,E13592,M:M,M13592-1)+H13592),SUMIFS(I:I,E:E,E13592,M:M,M13592-1)+K13592*G13592)</f>
        <v>7656084859.3149109</v>
      </c>
      <c r="J13592" s="11">
        <f t="shared" ref="J13592:J13655" si="841">IF(M13592=1,G13592,SUMIFS($J:$J,$E:$E,E13592,$M:$M,M13592-1)+G13592)</f>
        <v>72280</v>
      </c>
      <c r="K13592" s="11">
        <f t="shared" ref="K13592:K13655" si="842">IF(H13592&gt;=0,I13592/J13592,SUMIFS($K:$K,$E:$E,E13592,$M:$M,M13592-1))</f>
        <v>105922.59074868442</v>
      </c>
      <c r="L13592" s="12">
        <f t="shared" si="838"/>
        <v>21756.683261840139</v>
      </c>
      <c r="M13592" s="11">
        <f>COUNTIF(E$2:$E13592,E13592)</f>
        <v>3134</v>
      </c>
      <c r="O13592" t="str">
        <f t="shared" si="839"/>
        <v/>
      </c>
    </row>
    <row r="13593" spans="1:15" hidden="1">
      <c r="A13593" s="41" t="s">
        <v>120</v>
      </c>
      <c r="B13593" s="46">
        <v>45856</v>
      </c>
      <c r="C13593" s="8" t="s">
        <v>13</v>
      </c>
      <c r="D13593" s="8" t="s">
        <v>14</v>
      </c>
      <c r="E13593" s="8" t="s">
        <v>14</v>
      </c>
      <c r="F13593" s="9">
        <f t="shared" si="837"/>
        <v>-900000</v>
      </c>
      <c r="G13593" s="9">
        <v>-9</v>
      </c>
      <c r="H13593" s="10">
        <v>-975060</v>
      </c>
      <c r="I13593" s="11">
        <f t="shared" si="840"/>
        <v>7655131555.9981728</v>
      </c>
      <c r="J13593" s="11">
        <f t="shared" si="841"/>
        <v>72271</v>
      </c>
      <c r="K13593" s="11">
        <f t="shared" si="842"/>
        <v>105922.59074868442</v>
      </c>
      <c r="L13593" s="12">
        <f t="shared" si="838"/>
        <v>21756.683261840139</v>
      </c>
      <c r="M13593" s="11">
        <f>COUNTIF(E$2:$E13593,E13593)</f>
        <v>3135</v>
      </c>
      <c r="O13593" t="str">
        <f t="shared" si="839"/>
        <v/>
      </c>
    </row>
    <row r="13594" spans="1:15" hidden="1">
      <c r="A13594" s="41" t="s">
        <v>120</v>
      </c>
      <c r="B13594" s="46">
        <v>45856</v>
      </c>
      <c r="C13594" s="8" t="s">
        <v>13</v>
      </c>
      <c r="D13594" s="8" t="s">
        <v>14</v>
      </c>
      <c r="E13594" s="8" t="s">
        <v>14</v>
      </c>
      <c r="F13594" s="9">
        <f t="shared" si="837"/>
        <v>-900000</v>
      </c>
      <c r="G13594" s="9">
        <v>-9</v>
      </c>
      <c r="H13594" s="10">
        <v>-975060</v>
      </c>
      <c r="I13594" s="11">
        <f t="shared" si="840"/>
        <v>7654178252.6814346</v>
      </c>
      <c r="J13594" s="11">
        <f t="shared" si="841"/>
        <v>72262</v>
      </c>
      <c r="K13594" s="11">
        <f t="shared" si="842"/>
        <v>105922.59074868442</v>
      </c>
      <c r="L13594" s="12">
        <f t="shared" si="838"/>
        <v>21756.683261840139</v>
      </c>
      <c r="M13594" s="11">
        <f>COUNTIF(E$2:$E13594,E13594)</f>
        <v>3136</v>
      </c>
      <c r="O13594" t="str">
        <f t="shared" si="839"/>
        <v/>
      </c>
    </row>
    <row r="13595" spans="1:15" hidden="1">
      <c r="A13595" s="41" t="s">
        <v>120</v>
      </c>
      <c r="B13595" s="46">
        <v>45856</v>
      </c>
      <c r="C13595" s="8" t="s">
        <v>13</v>
      </c>
      <c r="D13595" s="8" t="s">
        <v>14</v>
      </c>
      <c r="E13595" s="8" t="s">
        <v>14</v>
      </c>
      <c r="F13595" s="9">
        <f t="shared" si="837"/>
        <v>-1000000</v>
      </c>
      <c r="G13595" s="9">
        <v>-10</v>
      </c>
      <c r="H13595" s="10">
        <v>-1083400</v>
      </c>
      <c r="I13595" s="11">
        <f t="shared" si="840"/>
        <v>7653119026.7739477</v>
      </c>
      <c r="J13595" s="11">
        <f t="shared" si="841"/>
        <v>72252</v>
      </c>
      <c r="K13595" s="11">
        <f t="shared" si="842"/>
        <v>105922.59074868442</v>
      </c>
      <c r="L13595" s="12">
        <f t="shared" si="838"/>
        <v>24174.092513155658</v>
      </c>
      <c r="M13595" s="11">
        <f>COUNTIF(E$2:$E13595,E13595)</f>
        <v>3137</v>
      </c>
      <c r="O13595" t="str">
        <f t="shared" si="839"/>
        <v/>
      </c>
    </row>
    <row r="13596" spans="1:15" hidden="1">
      <c r="A13596" s="41" t="s">
        <v>120</v>
      </c>
      <c r="B13596" s="46">
        <v>45856</v>
      </c>
      <c r="C13596" s="8" t="s">
        <v>13</v>
      </c>
      <c r="D13596" s="8" t="s">
        <v>14</v>
      </c>
      <c r="E13596" s="8" t="s">
        <v>14</v>
      </c>
      <c r="F13596" s="9">
        <f t="shared" si="837"/>
        <v>1900000</v>
      </c>
      <c r="G13596" s="9">
        <v>19</v>
      </c>
      <c r="H13596" s="10">
        <v>2046167</v>
      </c>
      <c r="I13596" s="11">
        <f t="shared" si="840"/>
        <v>7655165193.7739477</v>
      </c>
      <c r="J13596" s="11">
        <f t="shared" si="841"/>
        <v>72271</v>
      </c>
      <c r="K13596" s="11">
        <f t="shared" si="842"/>
        <v>105923.0561881522</v>
      </c>
      <c r="L13596" s="12">
        <f t="shared" si="838"/>
        <v>0</v>
      </c>
      <c r="M13596" s="11">
        <f>COUNTIF(E$2:$E13596,E13596)</f>
        <v>3138</v>
      </c>
      <c r="O13596" t="str">
        <f t="shared" si="839"/>
        <v/>
      </c>
    </row>
    <row r="13597" spans="1:15" hidden="1">
      <c r="A13597" s="41" t="s">
        <v>120</v>
      </c>
      <c r="B13597" s="46">
        <v>45856</v>
      </c>
      <c r="C13597" s="8" t="s">
        <v>13</v>
      </c>
      <c r="D13597" s="8" t="s">
        <v>14</v>
      </c>
      <c r="E13597" s="8" t="s">
        <v>14</v>
      </c>
      <c r="F13597" s="9">
        <f t="shared" si="837"/>
        <v>900000</v>
      </c>
      <c r="G13597" s="9">
        <v>9</v>
      </c>
      <c r="H13597" s="10">
        <v>969237</v>
      </c>
      <c r="I13597" s="11">
        <f t="shared" si="840"/>
        <v>7656134430.7739477</v>
      </c>
      <c r="J13597" s="11">
        <f t="shared" si="841"/>
        <v>72280</v>
      </c>
      <c r="K13597" s="11">
        <f t="shared" si="842"/>
        <v>105923.27657407233</v>
      </c>
      <c r="L13597" s="12">
        <f t="shared" si="838"/>
        <v>0</v>
      </c>
      <c r="M13597" s="11">
        <f>COUNTIF(E$2:$E13597,E13597)</f>
        <v>3139</v>
      </c>
      <c r="O13597" t="str">
        <f t="shared" si="839"/>
        <v/>
      </c>
    </row>
    <row r="13598" spans="1:15" hidden="1">
      <c r="A13598" s="41" t="s">
        <v>120</v>
      </c>
      <c r="B13598" s="46">
        <v>45856</v>
      </c>
      <c r="C13598" s="8" t="s">
        <v>13</v>
      </c>
      <c r="D13598" s="8" t="s">
        <v>14</v>
      </c>
      <c r="E13598" s="8" t="s">
        <v>14</v>
      </c>
      <c r="F13598" s="9">
        <f t="shared" si="837"/>
        <v>-158100000</v>
      </c>
      <c r="G13598" s="9">
        <v>-1581</v>
      </c>
      <c r="H13598" s="10">
        <v>-171285540</v>
      </c>
      <c r="I13598" s="11">
        <f t="shared" si="840"/>
        <v>7488669730.5103397</v>
      </c>
      <c r="J13598" s="11">
        <f t="shared" si="841"/>
        <v>70699</v>
      </c>
      <c r="K13598" s="11">
        <f t="shared" si="842"/>
        <v>105923.27657407233</v>
      </c>
      <c r="L13598" s="12">
        <f t="shared" si="838"/>
        <v>3820839.7363916636</v>
      </c>
      <c r="M13598" s="11">
        <f>COUNTIF(E$2:$E13598,E13598)</f>
        <v>3140</v>
      </c>
      <c r="O13598" t="str">
        <f t="shared" si="839"/>
        <v/>
      </c>
    </row>
    <row r="13599" spans="1:15" hidden="1">
      <c r="A13599" s="41" t="s">
        <v>120</v>
      </c>
      <c r="B13599" s="46">
        <v>45856</v>
      </c>
      <c r="C13599" s="8" t="s">
        <v>13</v>
      </c>
      <c r="D13599" s="8" t="s">
        <v>14</v>
      </c>
      <c r="E13599" s="8" t="s">
        <v>14</v>
      </c>
      <c r="F13599" s="9">
        <f t="shared" si="837"/>
        <v>-900000</v>
      </c>
      <c r="G13599" s="9">
        <v>-9</v>
      </c>
      <c r="H13599" s="10">
        <v>-975060</v>
      </c>
      <c r="I13599" s="11">
        <f t="shared" si="840"/>
        <v>7487716421.0211735</v>
      </c>
      <c r="J13599" s="11">
        <f t="shared" si="841"/>
        <v>70690</v>
      </c>
      <c r="K13599" s="11">
        <f t="shared" si="842"/>
        <v>105923.27657407233</v>
      </c>
      <c r="L13599" s="12">
        <f t="shared" si="838"/>
        <v>21750.510833349079</v>
      </c>
      <c r="M13599" s="11">
        <f>COUNTIF(E$2:$E13599,E13599)</f>
        <v>3141</v>
      </c>
      <c r="O13599" t="str">
        <f t="shared" si="839"/>
        <v/>
      </c>
    </row>
    <row r="13600" spans="1:15" hidden="1">
      <c r="A13600" s="41" t="s">
        <v>120</v>
      </c>
      <c r="B13600" s="46">
        <v>45856</v>
      </c>
      <c r="C13600" s="8" t="s">
        <v>13</v>
      </c>
      <c r="D13600" s="8" t="s">
        <v>14</v>
      </c>
      <c r="E13600" s="8" t="s">
        <v>14</v>
      </c>
      <c r="F13600" s="9">
        <f t="shared" si="837"/>
        <v>-900000</v>
      </c>
      <c r="G13600" s="9">
        <v>-9</v>
      </c>
      <c r="H13600" s="10">
        <v>-975060</v>
      </c>
      <c r="I13600" s="11">
        <f t="shared" si="840"/>
        <v>7486763111.5320072</v>
      </c>
      <c r="J13600" s="11">
        <f t="shared" si="841"/>
        <v>70681</v>
      </c>
      <c r="K13600" s="11">
        <f t="shared" si="842"/>
        <v>105923.27657407233</v>
      </c>
      <c r="L13600" s="12">
        <f t="shared" si="838"/>
        <v>21750.510833349079</v>
      </c>
      <c r="M13600" s="11">
        <f>COUNTIF(E$2:$E13600,E13600)</f>
        <v>3142</v>
      </c>
      <c r="O13600" t="str">
        <f t="shared" si="839"/>
        <v/>
      </c>
    </row>
    <row r="13601" spans="1:15" hidden="1">
      <c r="A13601" s="41" t="s">
        <v>120</v>
      </c>
      <c r="B13601" s="46">
        <v>45856</v>
      </c>
      <c r="C13601" s="8" t="s">
        <v>13</v>
      </c>
      <c r="D13601" s="8" t="s">
        <v>14</v>
      </c>
      <c r="E13601" s="8" t="s">
        <v>14</v>
      </c>
      <c r="F13601" s="9">
        <f t="shared" si="837"/>
        <v>-3600000</v>
      </c>
      <c r="G13601" s="9">
        <v>-36</v>
      </c>
      <c r="H13601" s="10">
        <v>-3900240</v>
      </c>
      <c r="I13601" s="11">
        <f t="shared" si="840"/>
        <v>7482949873.5753403</v>
      </c>
      <c r="J13601" s="11">
        <f t="shared" si="841"/>
        <v>70645</v>
      </c>
      <c r="K13601" s="11">
        <f t="shared" si="842"/>
        <v>105923.27657407233</v>
      </c>
      <c r="L13601" s="12">
        <f t="shared" si="838"/>
        <v>87002.043333396316</v>
      </c>
      <c r="M13601" s="11">
        <f>COUNTIF(E$2:$E13601,E13601)</f>
        <v>3143</v>
      </c>
      <c r="O13601" t="str">
        <f t="shared" si="839"/>
        <v/>
      </c>
    </row>
    <row r="13602" spans="1:15" hidden="1">
      <c r="A13602" s="41" t="s">
        <v>120</v>
      </c>
      <c r="B13602" s="46">
        <v>45856</v>
      </c>
      <c r="C13602" s="8" t="s">
        <v>13</v>
      </c>
      <c r="D13602" s="8" t="s">
        <v>14</v>
      </c>
      <c r="E13602" s="8" t="s">
        <v>14</v>
      </c>
      <c r="F13602" s="9">
        <f t="shared" si="837"/>
        <v>-900000</v>
      </c>
      <c r="G13602" s="9">
        <v>-9</v>
      </c>
      <c r="H13602" s="10">
        <v>-975060</v>
      </c>
      <c r="I13602" s="11">
        <f t="shared" si="840"/>
        <v>7481996564.086174</v>
      </c>
      <c r="J13602" s="11">
        <f t="shared" si="841"/>
        <v>70636</v>
      </c>
      <c r="K13602" s="11">
        <f t="shared" si="842"/>
        <v>105923.27657407233</v>
      </c>
      <c r="L13602" s="12">
        <f t="shared" si="838"/>
        <v>21750.510833349079</v>
      </c>
      <c r="M13602" s="11">
        <f>COUNTIF(E$2:$E13602,E13602)</f>
        <v>3144</v>
      </c>
      <c r="O13602" t="str">
        <f t="shared" si="839"/>
        <v/>
      </c>
    </row>
    <row r="13603" spans="1:15" hidden="1">
      <c r="A13603" s="41" t="s">
        <v>120</v>
      </c>
      <c r="B13603" s="46">
        <v>45856</v>
      </c>
      <c r="C13603" s="8" t="s">
        <v>13</v>
      </c>
      <c r="D13603" s="8" t="s">
        <v>14</v>
      </c>
      <c r="E13603" s="8" t="s">
        <v>14</v>
      </c>
      <c r="F13603" s="9">
        <f t="shared" si="837"/>
        <v>-1100000</v>
      </c>
      <c r="G13603" s="9">
        <v>-11</v>
      </c>
      <c r="H13603" s="10">
        <v>-1191740</v>
      </c>
      <c r="I13603" s="11">
        <f t="shared" si="840"/>
        <v>7480831408.0438595</v>
      </c>
      <c r="J13603" s="11">
        <f t="shared" si="841"/>
        <v>70625</v>
      </c>
      <c r="K13603" s="11">
        <f t="shared" si="842"/>
        <v>105923.27657407233</v>
      </c>
      <c r="L13603" s="12">
        <f t="shared" si="838"/>
        <v>26583.957685204456</v>
      </c>
      <c r="M13603" s="11">
        <f>COUNTIF(E$2:$E13603,E13603)</f>
        <v>3145</v>
      </c>
      <c r="O13603" t="str">
        <f t="shared" si="839"/>
        <v/>
      </c>
    </row>
    <row r="13604" spans="1:15" hidden="1">
      <c r="A13604" s="41" t="s">
        <v>120</v>
      </c>
      <c r="B13604" s="46">
        <v>45856</v>
      </c>
      <c r="C13604" s="8" t="s">
        <v>13</v>
      </c>
      <c r="D13604" s="8" t="s">
        <v>46</v>
      </c>
      <c r="E13604" s="8" t="s">
        <v>46</v>
      </c>
      <c r="F13604" s="9">
        <f t="shared" si="837"/>
        <v>361900000</v>
      </c>
      <c r="G13604" s="9">
        <v>3619</v>
      </c>
      <c r="H13604" s="10">
        <v>379752527</v>
      </c>
      <c r="I13604" s="11">
        <f t="shared" si="840"/>
        <v>3522581607.212677</v>
      </c>
      <c r="J13604" s="11">
        <f t="shared" si="841"/>
        <v>33690</v>
      </c>
      <c r="K13604" s="11">
        <f t="shared" si="842"/>
        <v>104558.67044264401</v>
      </c>
      <c r="L13604" s="12">
        <f t="shared" si="838"/>
        <v>0</v>
      </c>
      <c r="M13604" s="11">
        <f>COUNTIF(E$2:$E13604,E13604)</f>
        <v>3895</v>
      </c>
      <c r="O13604" t="str">
        <f t="shared" si="839"/>
        <v/>
      </c>
    </row>
    <row r="13605" spans="1:15" hidden="1">
      <c r="A13605" s="41" t="s">
        <v>120</v>
      </c>
      <c r="B13605" s="46">
        <v>45856</v>
      </c>
      <c r="C13605" s="8" t="s">
        <v>13</v>
      </c>
      <c r="D13605" s="8" t="s">
        <v>46</v>
      </c>
      <c r="E13605" s="8" t="s">
        <v>46</v>
      </c>
      <c r="F13605" s="9">
        <f t="shared" si="837"/>
        <v>900000</v>
      </c>
      <c r="G13605" s="9">
        <v>9</v>
      </c>
      <c r="H13605" s="10">
        <v>944694</v>
      </c>
      <c r="I13605" s="11">
        <f t="shared" si="840"/>
        <v>3523526301.212677</v>
      </c>
      <c r="J13605" s="11">
        <f t="shared" si="841"/>
        <v>33699</v>
      </c>
      <c r="K13605" s="11">
        <f t="shared" si="842"/>
        <v>104558.77922824645</v>
      </c>
      <c r="L13605" s="12">
        <f t="shared" si="838"/>
        <v>0</v>
      </c>
      <c r="M13605" s="11">
        <f>COUNTIF(E$2:$E13605,E13605)</f>
        <v>3896</v>
      </c>
      <c r="O13605" t="str">
        <f t="shared" si="839"/>
        <v/>
      </c>
    </row>
    <row r="13606" spans="1:15" hidden="1">
      <c r="A13606" s="41" t="s">
        <v>120</v>
      </c>
      <c r="B13606" s="46">
        <v>45856</v>
      </c>
      <c r="C13606" s="8" t="s">
        <v>13</v>
      </c>
      <c r="D13606" s="8" t="s">
        <v>14</v>
      </c>
      <c r="E13606" s="8" t="s">
        <v>14</v>
      </c>
      <c r="F13606" s="9">
        <f t="shared" si="837"/>
        <v>-1800000</v>
      </c>
      <c r="G13606" s="9">
        <v>-18</v>
      </c>
      <c r="H13606" s="10">
        <v>-1950120</v>
      </c>
      <c r="I13606" s="11">
        <f t="shared" si="840"/>
        <v>7478924789.065526</v>
      </c>
      <c r="J13606" s="11">
        <f t="shared" si="841"/>
        <v>70607</v>
      </c>
      <c r="K13606" s="11">
        <f t="shared" si="842"/>
        <v>105923.27657407233</v>
      </c>
      <c r="L13606" s="12">
        <f t="shared" si="838"/>
        <v>43501.021666698158</v>
      </c>
      <c r="M13606" s="11">
        <f>COUNTIF(E$2:$E13606,E13606)</f>
        <v>3146</v>
      </c>
      <c r="O13606" t="str">
        <f t="shared" si="839"/>
        <v/>
      </c>
    </row>
    <row r="13607" spans="1:15" hidden="1">
      <c r="A13607" s="41" t="s">
        <v>120</v>
      </c>
      <c r="B13607" s="46">
        <v>45856</v>
      </c>
      <c r="C13607" s="8" t="s">
        <v>13</v>
      </c>
      <c r="D13607" s="8" t="s">
        <v>14</v>
      </c>
      <c r="E13607" s="8" t="s">
        <v>14</v>
      </c>
      <c r="F13607" s="9">
        <f t="shared" si="837"/>
        <v>-3200000</v>
      </c>
      <c r="G13607" s="9">
        <v>-32</v>
      </c>
      <c r="H13607" s="10">
        <v>-3466880</v>
      </c>
      <c r="I13607" s="11">
        <f t="shared" si="840"/>
        <v>7475535244.2151556</v>
      </c>
      <c r="J13607" s="11">
        <f t="shared" si="841"/>
        <v>70575</v>
      </c>
      <c r="K13607" s="11">
        <f t="shared" si="842"/>
        <v>105923.27657407233</v>
      </c>
      <c r="L13607" s="12">
        <f t="shared" si="838"/>
        <v>77335.149629685562</v>
      </c>
      <c r="M13607" s="11">
        <f>COUNTIF(E$2:$E13607,E13607)</f>
        <v>3147</v>
      </c>
      <c r="O13607" t="str">
        <f t="shared" si="839"/>
        <v/>
      </c>
    </row>
    <row r="13608" spans="1:15" hidden="1">
      <c r="A13608" s="41" t="s">
        <v>120</v>
      </c>
      <c r="B13608" s="46">
        <v>45856</v>
      </c>
      <c r="C13608" s="8" t="s">
        <v>13</v>
      </c>
      <c r="D13608" s="8" t="s">
        <v>46</v>
      </c>
      <c r="E13608" s="8" t="s">
        <v>46</v>
      </c>
      <c r="F13608" s="9">
        <f t="shared" si="837"/>
        <v>1100000</v>
      </c>
      <c r="G13608" s="9">
        <v>11</v>
      </c>
      <c r="H13608" s="10">
        <v>1140865</v>
      </c>
      <c r="I13608" s="11">
        <f t="shared" si="840"/>
        <v>3524667166.212677</v>
      </c>
      <c r="J13608" s="11">
        <f t="shared" si="841"/>
        <v>33710</v>
      </c>
      <c r="K13608" s="11">
        <f t="shared" si="842"/>
        <v>104558.50389239623</v>
      </c>
      <c r="L13608" s="12">
        <f t="shared" si="838"/>
        <v>0</v>
      </c>
      <c r="M13608" s="11">
        <f>COUNTIF(E$2:$E13608,E13608)</f>
        <v>3897</v>
      </c>
      <c r="O13608" t="str">
        <f t="shared" si="839"/>
        <v/>
      </c>
    </row>
    <row r="13609" spans="1:15" hidden="1">
      <c r="A13609" s="41" t="s">
        <v>120</v>
      </c>
      <c r="B13609" s="46">
        <v>45856</v>
      </c>
      <c r="C13609" s="8" t="s">
        <v>13</v>
      </c>
      <c r="D13609" s="8" t="s">
        <v>14</v>
      </c>
      <c r="E13609" s="8" t="s">
        <v>14</v>
      </c>
      <c r="F13609" s="9">
        <f t="shared" si="837"/>
        <v>900000</v>
      </c>
      <c r="G13609" s="9">
        <v>9</v>
      </c>
      <c r="H13609" s="10">
        <v>974241</v>
      </c>
      <c r="I13609" s="11">
        <f t="shared" si="840"/>
        <v>7476509485.2151556</v>
      </c>
      <c r="J13609" s="11">
        <f t="shared" si="841"/>
        <v>70584</v>
      </c>
      <c r="K13609" s="11">
        <f t="shared" si="842"/>
        <v>105923.57312160201</v>
      </c>
      <c r="L13609" s="12">
        <f t="shared" si="838"/>
        <v>0</v>
      </c>
      <c r="M13609" s="11">
        <f>COUNTIF(E$2:$E13609,E13609)</f>
        <v>3148</v>
      </c>
      <c r="O13609" t="str">
        <f t="shared" si="839"/>
        <v/>
      </c>
    </row>
    <row r="13610" spans="1:15" hidden="1">
      <c r="A13610" s="41" t="s">
        <v>120</v>
      </c>
      <c r="B13610" s="46">
        <v>45856</v>
      </c>
      <c r="C13610" s="8" t="s">
        <v>13</v>
      </c>
      <c r="D13610" s="8" t="s">
        <v>14</v>
      </c>
      <c r="E13610" s="8" t="s">
        <v>14</v>
      </c>
      <c r="F13610" s="9">
        <f t="shared" si="837"/>
        <v>-9200000</v>
      </c>
      <c r="G13610" s="9">
        <v>-92</v>
      </c>
      <c r="H13610" s="10">
        <v>-9967280</v>
      </c>
      <c r="I13610" s="11">
        <f t="shared" si="840"/>
        <v>7466764516.4879684</v>
      </c>
      <c r="J13610" s="11">
        <f t="shared" si="841"/>
        <v>70492</v>
      </c>
      <c r="K13610" s="11">
        <f t="shared" si="842"/>
        <v>105923.57312160201</v>
      </c>
      <c r="L13610" s="12">
        <f t="shared" si="838"/>
        <v>222311.27281261608</v>
      </c>
      <c r="M13610" s="11">
        <f>COUNTIF(E$2:$E13610,E13610)</f>
        <v>3149</v>
      </c>
      <c r="O13610" t="str">
        <f t="shared" si="839"/>
        <v/>
      </c>
    </row>
    <row r="13611" spans="1:15" hidden="1">
      <c r="A13611" s="41" t="s">
        <v>120</v>
      </c>
      <c r="B13611" s="46">
        <v>45856</v>
      </c>
      <c r="C13611" s="8" t="s">
        <v>13</v>
      </c>
      <c r="D13611" s="8" t="s">
        <v>14</v>
      </c>
      <c r="E13611" s="8" t="s">
        <v>14</v>
      </c>
      <c r="F13611" s="9">
        <f t="shared" si="837"/>
        <v>46300000</v>
      </c>
      <c r="G13611" s="9">
        <v>463</v>
      </c>
      <c r="H13611" s="10">
        <v>49870656</v>
      </c>
      <c r="I13611" s="11">
        <f t="shared" si="840"/>
        <v>7516635172.4879684</v>
      </c>
      <c r="J13611" s="11">
        <f t="shared" si="841"/>
        <v>70955</v>
      </c>
      <c r="K13611" s="11">
        <f t="shared" si="842"/>
        <v>105935.24307642828</v>
      </c>
      <c r="L13611" s="12">
        <f t="shared" si="838"/>
        <v>0</v>
      </c>
      <c r="M13611" s="11">
        <f>COUNTIF(E$2:$E13611,E13611)</f>
        <v>3150</v>
      </c>
      <c r="O13611" t="str">
        <f t="shared" si="839"/>
        <v/>
      </c>
    </row>
    <row r="13612" spans="1:15" hidden="1">
      <c r="A13612" s="41" t="s">
        <v>120</v>
      </c>
      <c r="B13612" s="46">
        <v>45856</v>
      </c>
      <c r="C13612" s="8" t="s">
        <v>13</v>
      </c>
      <c r="D13612" s="8" t="s">
        <v>14</v>
      </c>
      <c r="E13612" s="8" t="s">
        <v>14</v>
      </c>
      <c r="F13612" s="9">
        <f t="shared" ref="F13612:F13675" si="843">100000*G13612</f>
        <v>30700000</v>
      </c>
      <c r="G13612" s="9">
        <v>307</v>
      </c>
      <c r="H13612" s="10">
        <v>33067584</v>
      </c>
      <c r="I13612" s="11">
        <f t="shared" si="840"/>
        <v>7549702756.4879684</v>
      </c>
      <c r="J13612" s="11">
        <f t="shared" si="841"/>
        <v>71262</v>
      </c>
      <c r="K13612" s="11">
        <f t="shared" si="842"/>
        <v>105942.89742763279</v>
      </c>
      <c r="L13612" s="12">
        <f t="shared" si="838"/>
        <v>0</v>
      </c>
      <c r="M13612" s="11">
        <f>COUNTIF(E$2:$E13612,E13612)</f>
        <v>3151</v>
      </c>
      <c r="O13612" t="str">
        <f t="shared" si="839"/>
        <v/>
      </c>
    </row>
    <row r="13613" spans="1:15" hidden="1">
      <c r="A13613" s="41" t="s">
        <v>120</v>
      </c>
      <c r="B13613" s="46">
        <v>45856</v>
      </c>
      <c r="C13613" s="8" t="s">
        <v>13</v>
      </c>
      <c r="D13613" s="8" t="s">
        <v>14</v>
      </c>
      <c r="E13613" s="8" t="s">
        <v>14</v>
      </c>
      <c r="F13613" s="9">
        <f t="shared" si="843"/>
        <v>7700000</v>
      </c>
      <c r="G13613" s="9">
        <v>77</v>
      </c>
      <c r="H13613" s="10">
        <v>8293824</v>
      </c>
      <c r="I13613" s="11">
        <f t="shared" si="840"/>
        <v>7557996580.4879684</v>
      </c>
      <c r="J13613" s="11">
        <f t="shared" si="841"/>
        <v>71339</v>
      </c>
      <c r="K13613" s="11">
        <f t="shared" si="842"/>
        <v>105944.8069147026</v>
      </c>
      <c r="L13613" s="12">
        <f t="shared" si="838"/>
        <v>0</v>
      </c>
      <c r="M13613" s="11">
        <f>COUNTIF(E$2:$E13613,E13613)</f>
        <v>3152</v>
      </c>
      <c r="O13613" t="str">
        <f t="shared" si="839"/>
        <v/>
      </c>
    </row>
    <row r="13614" spans="1:15" hidden="1">
      <c r="A13614" s="41" t="s">
        <v>120</v>
      </c>
      <c r="B13614" s="46">
        <v>45856</v>
      </c>
      <c r="C13614" s="8" t="s">
        <v>13</v>
      </c>
      <c r="D13614" s="8" t="s">
        <v>14</v>
      </c>
      <c r="E13614" s="8" t="s">
        <v>14</v>
      </c>
      <c r="F13614" s="9">
        <f t="shared" si="843"/>
        <v>-6000000</v>
      </c>
      <c r="G13614" s="9">
        <v>-60</v>
      </c>
      <c r="H13614" s="10">
        <v>-6500400</v>
      </c>
      <c r="I13614" s="11">
        <f t="shared" si="840"/>
        <v>7551639892.0730867</v>
      </c>
      <c r="J13614" s="11">
        <f t="shared" si="841"/>
        <v>71279</v>
      </c>
      <c r="K13614" s="11">
        <f t="shared" si="842"/>
        <v>105944.8069147026</v>
      </c>
      <c r="L13614" s="12">
        <f t="shared" si="838"/>
        <v>143711.58511784393</v>
      </c>
      <c r="M13614" s="11">
        <f>COUNTIF(E$2:$E13614,E13614)</f>
        <v>3153</v>
      </c>
      <c r="O13614" t="str">
        <f t="shared" si="839"/>
        <v/>
      </c>
    </row>
    <row r="13615" spans="1:15" hidden="1">
      <c r="A13615" s="41" t="s">
        <v>120</v>
      </c>
      <c r="B13615" s="46">
        <v>45856</v>
      </c>
      <c r="C13615" s="8" t="s">
        <v>13</v>
      </c>
      <c r="D13615" s="8" t="s">
        <v>14</v>
      </c>
      <c r="E13615" s="8" t="s">
        <v>14</v>
      </c>
      <c r="F13615" s="9">
        <f t="shared" si="843"/>
        <v>-900000</v>
      </c>
      <c r="G13615" s="9">
        <v>-9</v>
      </c>
      <c r="H13615" s="10">
        <v>-975060</v>
      </c>
      <c r="I13615" s="11">
        <f t="shared" si="840"/>
        <v>7550686388.810854</v>
      </c>
      <c r="J13615" s="11">
        <f t="shared" si="841"/>
        <v>71270</v>
      </c>
      <c r="K13615" s="11">
        <f t="shared" si="842"/>
        <v>105944.8069147026</v>
      </c>
      <c r="L13615" s="12">
        <f t="shared" si="838"/>
        <v>21556.73776767659</v>
      </c>
      <c r="M13615" s="11">
        <f>COUNTIF(E$2:$E13615,E13615)</f>
        <v>3154</v>
      </c>
      <c r="O13615" t="str">
        <f t="shared" si="839"/>
        <v/>
      </c>
    </row>
    <row r="13616" spans="1:15" hidden="1">
      <c r="A13616" s="41" t="s">
        <v>120</v>
      </c>
      <c r="B13616" s="46">
        <v>45856</v>
      </c>
      <c r="C13616" s="8" t="s">
        <v>13</v>
      </c>
      <c r="D13616" s="8" t="s">
        <v>14</v>
      </c>
      <c r="E13616" s="8" t="s">
        <v>14</v>
      </c>
      <c r="F13616" s="9">
        <f t="shared" si="843"/>
        <v>18100000</v>
      </c>
      <c r="G13616" s="9">
        <v>181</v>
      </c>
      <c r="H13616" s="10">
        <v>19495872</v>
      </c>
      <c r="I13616" s="11">
        <f t="shared" si="840"/>
        <v>7570182260.810854</v>
      </c>
      <c r="J13616" s="11">
        <f t="shared" si="841"/>
        <v>71451</v>
      </c>
      <c r="K13616" s="11">
        <f t="shared" si="842"/>
        <v>105949.283576309</v>
      </c>
      <c r="L13616" s="12">
        <f t="shared" si="838"/>
        <v>0</v>
      </c>
      <c r="M13616" s="11">
        <f>COUNTIF(E$2:$E13616,E13616)</f>
        <v>3155</v>
      </c>
      <c r="O13616" t="str">
        <f t="shared" si="839"/>
        <v/>
      </c>
    </row>
    <row r="13617" spans="1:15" hidden="1">
      <c r="A13617" s="41" t="s">
        <v>120</v>
      </c>
      <c r="B13617" s="46">
        <v>45856</v>
      </c>
      <c r="C13617" s="8" t="s">
        <v>13</v>
      </c>
      <c r="D13617" s="8" t="s">
        <v>14</v>
      </c>
      <c r="E13617" s="8" t="s">
        <v>14</v>
      </c>
      <c r="F13617" s="9">
        <f t="shared" si="843"/>
        <v>-92200000</v>
      </c>
      <c r="G13617" s="9">
        <v>-922</v>
      </c>
      <c r="H13617" s="10">
        <v>-99889480</v>
      </c>
      <c r="I13617" s="11">
        <f t="shared" si="840"/>
        <v>7472497021.3534975</v>
      </c>
      <c r="J13617" s="11">
        <f t="shared" si="841"/>
        <v>70529</v>
      </c>
      <c r="K13617" s="11">
        <f t="shared" si="842"/>
        <v>105949.283576309</v>
      </c>
      <c r="L13617" s="12">
        <f t="shared" si="838"/>
        <v>2204240.5426431</v>
      </c>
      <c r="M13617" s="11">
        <f>COUNTIF(E$2:$E13617,E13617)</f>
        <v>3156</v>
      </c>
      <c r="O13617" t="str">
        <f t="shared" si="839"/>
        <v/>
      </c>
    </row>
    <row r="13618" spans="1:15" hidden="1">
      <c r="A13618" s="41" t="s">
        <v>120</v>
      </c>
      <c r="B13618" s="46">
        <v>45856</v>
      </c>
      <c r="C13618" s="8" t="s">
        <v>13</v>
      </c>
      <c r="D13618" s="8" t="s">
        <v>14</v>
      </c>
      <c r="E13618" s="8" t="s">
        <v>14</v>
      </c>
      <c r="F13618" s="9">
        <f t="shared" si="843"/>
        <v>3100000</v>
      </c>
      <c r="G13618" s="9">
        <v>31</v>
      </c>
      <c r="H13618" s="10">
        <v>3339072</v>
      </c>
      <c r="I13618" s="11">
        <f t="shared" si="840"/>
        <v>7475836093.3534975</v>
      </c>
      <c r="J13618" s="11">
        <f t="shared" si="841"/>
        <v>70560</v>
      </c>
      <c r="K13618" s="11">
        <f t="shared" si="842"/>
        <v>105950.05801237949</v>
      </c>
      <c r="L13618" s="12">
        <f t="shared" ref="L13618:L13681" si="844">IF(G13618&lt;0,K13618*G13618-H13618,0)</f>
        <v>0</v>
      </c>
      <c r="M13618" s="11">
        <f>COUNTIF(E$2:$E13618,E13618)</f>
        <v>3157</v>
      </c>
      <c r="O13618" t="str">
        <f t="shared" si="839"/>
        <v/>
      </c>
    </row>
    <row r="13619" spans="1:15" hidden="1">
      <c r="A13619" s="41" t="s">
        <v>120</v>
      </c>
      <c r="B13619" s="46">
        <v>45856</v>
      </c>
      <c r="C13619" s="8" t="s">
        <v>13</v>
      </c>
      <c r="D13619" s="8" t="s">
        <v>14</v>
      </c>
      <c r="E13619" s="8" t="s">
        <v>14</v>
      </c>
      <c r="F13619" s="9">
        <f t="shared" si="843"/>
        <v>717700000</v>
      </c>
      <c r="G13619" s="9">
        <v>7177</v>
      </c>
      <c r="H13619" s="10">
        <v>774032273</v>
      </c>
      <c r="I13619" s="11">
        <f t="shared" si="840"/>
        <v>8249868366.3534975</v>
      </c>
      <c r="J13619" s="11">
        <f t="shared" si="841"/>
        <v>77737</v>
      </c>
      <c r="K13619" s="11">
        <f t="shared" si="842"/>
        <v>106125.37615747325</v>
      </c>
      <c r="L13619" s="12">
        <f t="shared" si="844"/>
        <v>0</v>
      </c>
      <c r="M13619" s="11">
        <f>COUNTIF(E$2:$E13619,E13619)</f>
        <v>3158</v>
      </c>
      <c r="O13619" t="str">
        <f t="shared" si="839"/>
        <v/>
      </c>
    </row>
    <row r="13620" spans="1:15" hidden="1">
      <c r="A13620" s="41" t="s">
        <v>120</v>
      </c>
      <c r="B13620" s="46">
        <v>45856</v>
      </c>
      <c r="C13620" s="8" t="s">
        <v>13</v>
      </c>
      <c r="D13620" s="8" t="s">
        <v>14</v>
      </c>
      <c r="E13620" s="8" t="s">
        <v>14</v>
      </c>
      <c r="F13620" s="9">
        <f t="shared" si="843"/>
        <v>30900000</v>
      </c>
      <c r="G13620" s="9">
        <v>309</v>
      </c>
      <c r="H13620" s="10">
        <v>33277137</v>
      </c>
      <c r="I13620" s="11">
        <f t="shared" si="840"/>
        <v>8283145503.3534975</v>
      </c>
      <c r="J13620" s="11">
        <f t="shared" si="841"/>
        <v>78046</v>
      </c>
      <c r="K13620" s="11">
        <f t="shared" si="842"/>
        <v>106131.58269935036</v>
      </c>
      <c r="L13620" s="12">
        <f t="shared" si="844"/>
        <v>0</v>
      </c>
      <c r="M13620" s="11">
        <f>COUNTIF(E$2:$E13620,E13620)</f>
        <v>3159</v>
      </c>
      <c r="O13620" t="str">
        <f t="shared" si="839"/>
        <v/>
      </c>
    </row>
    <row r="13621" spans="1:15" hidden="1">
      <c r="A13621" s="41" t="s">
        <v>120</v>
      </c>
      <c r="B13621" s="46">
        <v>45856</v>
      </c>
      <c r="C13621" s="8" t="s">
        <v>13</v>
      </c>
      <c r="D13621" s="8" t="s">
        <v>14</v>
      </c>
      <c r="E13621" s="8" t="s">
        <v>14</v>
      </c>
      <c r="F13621" s="9">
        <f t="shared" si="843"/>
        <v>-9200000</v>
      </c>
      <c r="G13621" s="9">
        <v>-92</v>
      </c>
      <c r="H13621" s="10">
        <v>-9967280</v>
      </c>
      <c r="I13621" s="11">
        <f t="shared" si="840"/>
        <v>8273381397.7451572</v>
      </c>
      <c r="J13621" s="11">
        <f t="shared" si="841"/>
        <v>77954</v>
      </c>
      <c r="K13621" s="11">
        <f t="shared" si="842"/>
        <v>106131.58269935036</v>
      </c>
      <c r="L13621" s="12">
        <f t="shared" si="844"/>
        <v>203174.39165976644</v>
      </c>
      <c r="M13621" s="11">
        <f>COUNTIF(E$2:$E13621,E13621)</f>
        <v>3160</v>
      </c>
      <c r="O13621" t="str">
        <f t="shared" si="839"/>
        <v/>
      </c>
    </row>
    <row r="13622" spans="1:15" hidden="1">
      <c r="A13622" s="41" t="s">
        <v>120</v>
      </c>
      <c r="B13622" s="46">
        <v>45856</v>
      </c>
      <c r="C13622" s="8" t="s">
        <v>13</v>
      </c>
      <c r="D13622" s="8" t="s">
        <v>14</v>
      </c>
      <c r="E13622" s="8" t="s">
        <v>14</v>
      </c>
      <c r="F13622" s="9">
        <f t="shared" si="843"/>
        <v>9200000</v>
      </c>
      <c r="G13622" s="9">
        <v>92</v>
      </c>
      <c r="H13622" s="10">
        <v>9909504</v>
      </c>
      <c r="I13622" s="11">
        <f t="shared" si="840"/>
        <v>8283290901.7451572</v>
      </c>
      <c r="J13622" s="11">
        <f t="shared" si="841"/>
        <v>78046</v>
      </c>
      <c r="K13622" s="11">
        <f t="shared" si="842"/>
        <v>106133.44568261228</v>
      </c>
      <c r="L13622" s="12">
        <f t="shared" si="844"/>
        <v>0</v>
      </c>
      <c r="M13622" s="11">
        <f>COUNTIF(E$2:$E13622,E13622)</f>
        <v>3161</v>
      </c>
      <c r="O13622" t="str">
        <f t="shared" si="839"/>
        <v/>
      </c>
    </row>
    <row r="13623" spans="1:15" hidden="1">
      <c r="A13623" s="41" t="s">
        <v>120</v>
      </c>
      <c r="B13623" s="46">
        <v>45856</v>
      </c>
      <c r="C13623" s="8" t="s">
        <v>13</v>
      </c>
      <c r="D13623" s="8" t="s">
        <v>14</v>
      </c>
      <c r="E13623" s="8" t="s">
        <v>14</v>
      </c>
      <c r="F13623" s="9">
        <f t="shared" si="843"/>
        <v>46300000</v>
      </c>
      <c r="G13623" s="9">
        <v>463</v>
      </c>
      <c r="H13623" s="10">
        <v>49870656</v>
      </c>
      <c r="I13623" s="11">
        <f t="shared" si="840"/>
        <v>8333161557.7451572</v>
      </c>
      <c r="J13623" s="11">
        <f t="shared" si="841"/>
        <v>78509</v>
      </c>
      <c r="K13623" s="11">
        <f t="shared" si="842"/>
        <v>106142.75506942079</v>
      </c>
      <c r="L13623" s="12">
        <f t="shared" si="844"/>
        <v>0</v>
      </c>
      <c r="M13623" s="11">
        <f>COUNTIF(E$2:$E13623,E13623)</f>
        <v>3162</v>
      </c>
      <c r="O13623" t="str">
        <f t="shared" si="839"/>
        <v/>
      </c>
    </row>
    <row r="13624" spans="1:15" hidden="1">
      <c r="A13624" s="41" t="s">
        <v>120</v>
      </c>
      <c r="B13624" s="46">
        <v>45856</v>
      </c>
      <c r="C13624" s="8" t="s">
        <v>13</v>
      </c>
      <c r="D13624" s="8" t="s">
        <v>14</v>
      </c>
      <c r="E13624" s="8" t="s">
        <v>14</v>
      </c>
      <c r="F13624" s="9">
        <f t="shared" si="843"/>
        <v>4600000</v>
      </c>
      <c r="G13624" s="9">
        <v>46</v>
      </c>
      <c r="H13624" s="10">
        <v>4954752</v>
      </c>
      <c r="I13624" s="11">
        <f t="shared" si="840"/>
        <v>8338116309.7451572</v>
      </c>
      <c r="J13624" s="11">
        <f t="shared" si="841"/>
        <v>78555</v>
      </c>
      <c r="K13624" s="11">
        <f t="shared" si="842"/>
        <v>106143.67398313484</v>
      </c>
      <c r="L13624" s="12">
        <f t="shared" si="844"/>
        <v>0</v>
      </c>
      <c r="M13624" s="11">
        <f>COUNTIF(E$2:$E13624,E13624)</f>
        <v>3163</v>
      </c>
      <c r="O13624" t="str">
        <f t="shared" si="839"/>
        <v/>
      </c>
    </row>
    <row r="13625" spans="1:15" hidden="1">
      <c r="A13625" s="41" t="s">
        <v>120</v>
      </c>
      <c r="B13625" s="46">
        <v>45856</v>
      </c>
      <c r="C13625" s="8" t="s">
        <v>13</v>
      </c>
      <c r="D13625" s="8" t="s">
        <v>14</v>
      </c>
      <c r="E13625" s="8" t="s">
        <v>14</v>
      </c>
      <c r="F13625" s="9">
        <f t="shared" si="843"/>
        <v>-4600000</v>
      </c>
      <c r="G13625" s="9">
        <v>-46</v>
      </c>
      <c r="H13625" s="10">
        <v>-4983640</v>
      </c>
      <c r="I13625" s="11">
        <f t="shared" si="840"/>
        <v>8333233700.7419329</v>
      </c>
      <c r="J13625" s="11">
        <f t="shared" si="841"/>
        <v>78509</v>
      </c>
      <c r="K13625" s="11">
        <f t="shared" si="842"/>
        <v>106143.67398313484</v>
      </c>
      <c r="L13625" s="12">
        <f t="shared" si="844"/>
        <v>101030.99677579757</v>
      </c>
      <c r="M13625" s="11">
        <f>COUNTIF(E$2:$E13625,E13625)</f>
        <v>3164</v>
      </c>
      <c r="O13625" t="str">
        <f t="shared" si="839"/>
        <v/>
      </c>
    </row>
    <row r="13626" spans="1:15" hidden="1">
      <c r="A13626" s="41" t="s">
        <v>120</v>
      </c>
      <c r="B13626" s="46">
        <v>45856</v>
      </c>
      <c r="C13626" s="8" t="s">
        <v>13</v>
      </c>
      <c r="D13626" s="8" t="s">
        <v>14</v>
      </c>
      <c r="E13626" s="8" t="s">
        <v>14</v>
      </c>
      <c r="F13626" s="9">
        <f t="shared" si="843"/>
        <v>900000</v>
      </c>
      <c r="G13626" s="9">
        <v>9</v>
      </c>
      <c r="H13626" s="10">
        <v>974592</v>
      </c>
      <c r="I13626" s="11">
        <f t="shared" si="840"/>
        <v>8334208292.7419329</v>
      </c>
      <c r="J13626" s="11">
        <f t="shared" si="841"/>
        <v>78518</v>
      </c>
      <c r="K13626" s="11">
        <f t="shared" si="842"/>
        <v>106143.91977307029</v>
      </c>
      <c r="L13626" s="12">
        <f t="shared" si="844"/>
        <v>0</v>
      </c>
      <c r="M13626" s="11">
        <f>COUNTIF(E$2:$E13626,E13626)</f>
        <v>3165</v>
      </c>
      <c r="O13626" t="str">
        <f t="shared" si="839"/>
        <v/>
      </c>
    </row>
    <row r="13627" spans="1:15" hidden="1">
      <c r="A13627" s="41" t="s">
        <v>120</v>
      </c>
      <c r="B13627" s="46">
        <v>45856</v>
      </c>
      <c r="C13627" s="8" t="s">
        <v>13</v>
      </c>
      <c r="D13627" s="8" t="s">
        <v>14</v>
      </c>
      <c r="E13627" s="8" t="s">
        <v>14</v>
      </c>
      <c r="F13627" s="9">
        <f t="shared" si="843"/>
        <v>900000</v>
      </c>
      <c r="G13627" s="9">
        <v>9</v>
      </c>
      <c r="H13627" s="10">
        <v>974592</v>
      </c>
      <c r="I13627" s="11">
        <f t="shared" si="840"/>
        <v>8335182884.7419329</v>
      </c>
      <c r="J13627" s="11">
        <f t="shared" si="841"/>
        <v>78527</v>
      </c>
      <c r="K13627" s="11">
        <f t="shared" si="842"/>
        <v>106144.16550666564</v>
      </c>
      <c r="L13627" s="12">
        <f t="shared" si="844"/>
        <v>0</v>
      </c>
      <c r="M13627" s="11">
        <f>COUNTIF(E$2:$E13627,E13627)</f>
        <v>3166</v>
      </c>
      <c r="O13627" t="str">
        <f t="shared" si="839"/>
        <v/>
      </c>
    </row>
    <row r="13628" spans="1:15" hidden="1">
      <c r="A13628" s="41" t="s">
        <v>120</v>
      </c>
      <c r="B13628" s="46">
        <v>45856</v>
      </c>
      <c r="C13628" s="8" t="s">
        <v>13</v>
      </c>
      <c r="D13628" s="8" t="s">
        <v>15</v>
      </c>
      <c r="E13628" s="8" t="s">
        <v>15</v>
      </c>
      <c r="F13628" s="9">
        <f t="shared" si="843"/>
        <v>1400000</v>
      </c>
      <c r="G13628" s="9">
        <v>14</v>
      </c>
      <c r="H13628" s="10">
        <v>1540686</v>
      </c>
      <c r="I13628" s="11">
        <f t="shared" si="840"/>
        <v>2189902947.144783</v>
      </c>
      <c r="J13628" s="11">
        <f t="shared" si="841"/>
        <v>20045</v>
      </c>
      <c r="K13628" s="11">
        <f t="shared" si="842"/>
        <v>109249.33635045064</v>
      </c>
      <c r="L13628" s="12">
        <f t="shared" si="844"/>
        <v>0</v>
      </c>
      <c r="M13628" s="11">
        <f>COUNTIF(E$2:$E13628,E13628)</f>
        <v>3938</v>
      </c>
      <c r="O13628" t="str">
        <f t="shared" ref="O13628:O13691" si="845">IF(M13628=_xlfn.MAXIFS(M:M,D:D,D13628),"X","")</f>
        <v/>
      </c>
    </row>
    <row r="13629" spans="1:15" hidden="1">
      <c r="A13629" s="41" t="s">
        <v>120</v>
      </c>
      <c r="B13629" s="46">
        <v>45856</v>
      </c>
      <c r="C13629" s="8" t="s">
        <v>13</v>
      </c>
      <c r="D13629" s="8" t="s">
        <v>15</v>
      </c>
      <c r="E13629" s="8" t="s">
        <v>15</v>
      </c>
      <c r="F13629" s="9">
        <f t="shared" si="843"/>
        <v>900000</v>
      </c>
      <c r="G13629" s="9">
        <v>9</v>
      </c>
      <c r="H13629" s="10">
        <v>990441</v>
      </c>
      <c r="I13629" s="11">
        <f t="shared" si="840"/>
        <v>2190893388.144783</v>
      </c>
      <c r="J13629" s="11">
        <f t="shared" si="841"/>
        <v>20054</v>
      </c>
      <c r="K13629" s="11">
        <f t="shared" si="842"/>
        <v>109249.69523011784</v>
      </c>
      <c r="L13629" s="12">
        <f t="shared" si="844"/>
        <v>0</v>
      </c>
      <c r="M13629" s="11">
        <f>COUNTIF(E$2:$E13629,E13629)</f>
        <v>3939</v>
      </c>
      <c r="O13629" t="str">
        <f t="shared" si="845"/>
        <v/>
      </c>
    </row>
    <row r="13630" spans="1:15" hidden="1">
      <c r="A13630" s="41" t="s">
        <v>120</v>
      </c>
      <c r="B13630" s="46">
        <v>45856</v>
      </c>
      <c r="C13630" s="8" t="s">
        <v>13</v>
      </c>
      <c r="D13630" s="8" t="s">
        <v>48</v>
      </c>
      <c r="E13630" s="8" t="s">
        <v>48</v>
      </c>
      <c r="F13630" s="9">
        <f t="shared" si="843"/>
        <v>900000</v>
      </c>
      <c r="G13630" s="9">
        <v>9</v>
      </c>
      <c r="H13630" s="10">
        <v>933174</v>
      </c>
      <c r="I13630" s="11">
        <f t="shared" si="840"/>
        <v>10744090466.022198</v>
      </c>
      <c r="J13630" s="11">
        <f t="shared" si="841"/>
        <v>107436</v>
      </c>
      <c r="K13630" s="11">
        <f t="shared" si="842"/>
        <v>100004.56519250714</v>
      </c>
      <c r="L13630" s="12">
        <f t="shared" si="844"/>
        <v>0</v>
      </c>
      <c r="M13630" s="11">
        <f>COUNTIF(E$2:$E13630,E13630)</f>
        <v>658</v>
      </c>
      <c r="O13630" t="str">
        <f t="shared" si="845"/>
        <v/>
      </c>
    </row>
    <row r="13631" spans="1:15" hidden="1">
      <c r="A13631" s="41" t="s">
        <v>120</v>
      </c>
      <c r="B13631" s="46">
        <v>45856</v>
      </c>
      <c r="C13631" s="8" t="s">
        <v>13</v>
      </c>
      <c r="D13631" s="8" t="s">
        <v>14</v>
      </c>
      <c r="E13631" s="8" t="s">
        <v>14</v>
      </c>
      <c r="F13631" s="9">
        <f t="shared" si="843"/>
        <v>-900000</v>
      </c>
      <c r="G13631" s="9">
        <v>-9</v>
      </c>
      <c r="H13631" s="10">
        <v>-975060</v>
      </c>
      <c r="I13631" s="11">
        <f t="shared" si="840"/>
        <v>8334227587.2523727</v>
      </c>
      <c r="J13631" s="11">
        <f t="shared" si="841"/>
        <v>78518</v>
      </c>
      <c r="K13631" s="11">
        <f t="shared" si="842"/>
        <v>106144.16550666564</v>
      </c>
      <c r="L13631" s="12">
        <f t="shared" si="844"/>
        <v>19762.510440009297</v>
      </c>
      <c r="M13631" s="11">
        <f>COUNTIF(E$2:$E13631,E13631)</f>
        <v>3167</v>
      </c>
      <c r="O13631" t="str">
        <f t="shared" si="845"/>
        <v/>
      </c>
    </row>
    <row r="13632" spans="1:15" hidden="1">
      <c r="A13632" s="41" t="s">
        <v>120</v>
      </c>
      <c r="B13632" s="46">
        <v>45856</v>
      </c>
      <c r="C13632" s="8" t="s">
        <v>13</v>
      </c>
      <c r="D13632" s="8" t="s">
        <v>14</v>
      </c>
      <c r="E13632" s="8" t="s">
        <v>14</v>
      </c>
      <c r="F13632" s="9">
        <f t="shared" si="843"/>
        <v>-1800000</v>
      </c>
      <c r="G13632" s="9">
        <v>-18</v>
      </c>
      <c r="H13632" s="10">
        <v>-1950120</v>
      </c>
      <c r="I13632" s="11">
        <f t="shared" si="840"/>
        <v>8332316992.2732525</v>
      </c>
      <c r="J13632" s="11">
        <f t="shared" si="841"/>
        <v>78500</v>
      </c>
      <c r="K13632" s="11">
        <f t="shared" si="842"/>
        <v>106144.16550666564</v>
      </c>
      <c r="L13632" s="12">
        <f t="shared" si="844"/>
        <v>39525.020880018594</v>
      </c>
      <c r="M13632" s="11">
        <f>COUNTIF(E$2:$E13632,E13632)</f>
        <v>3168</v>
      </c>
      <c r="O13632" t="str">
        <f t="shared" si="845"/>
        <v/>
      </c>
    </row>
    <row r="13633" spans="1:15" hidden="1">
      <c r="A13633" s="41" t="s">
        <v>120</v>
      </c>
      <c r="B13633" s="46">
        <v>45856</v>
      </c>
      <c r="C13633" s="8" t="s">
        <v>13</v>
      </c>
      <c r="D13633" s="8" t="s">
        <v>14</v>
      </c>
      <c r="E13633" s="8" t="s">
        <v>14</v>
      </c>
      <c r="F13633" s="9">
        <f t="shared" si="843"/>
        <v>-900000</v>
      </c>
      <c r="G13633" s="9">
        <v>-9</v>
      </c>
      <c r="H13633" s="10">
        <v>-975060</v>
      </c>
      <c r="I13633" s="11">
        <f t="shared" si="840"/>
        <v>8331361694.7836924</v>
      </c>
      <c r="J13633" s="11">
        <f t="shared" si="841"/>
        <v>78491</v>
      </c>
      <c r="K13633" s="11">
        <f t="shared" si="842"/>
        <v>106144.16550666564</v>
      </c>
      <c r="L13633" s="12">
        <f t="shared" si="844"/>
        <v>19762.510440009297</v>
      </c>
      <c r="M13633" s="11">
        <f>COUNTIF(E$2:$E13633,E13633)</f>
        <v>3169</v>
      </c>
      <c r="O13633" t="str">
        <f t="shared" si="845"/>
        <v/>
      </c>
    </row>
    <row r="13634" spans="1:15" hidden="1">
      <c r="A13634" s="41" t="s">
        <v>120</v>
      </c>
      <c r="B13634" s="46">
        <v>45856</v>
      </c>
      <c r="C13634" s="8" t="s">
        <v>13</v>
      </c>
      <c r="D13634" s="8" t="s">
        <v>14</v>
      </c>
      <c r="E13634" s="8" t="s">
        <v>14</v>
      </c>
      <c r="F13634" s="9">
        <f t="shared" si="843"/>
        <v>9400000</v>
      </c>
      <c r="G13634" s="9">
        <v>94</v>
      </c>
      <c r="H13634" s="10">
        <v>10182832</v>
      </c>
      <c r="I13634" s="11">
        <f t="shared" si="840"/>
        <v>8341544526.7836924</v>
      </c>
      <c r="J13634" s="11">
        <f t="shared" si="841"/>
        <v>78585</v>
      </c>
      <c r="K13634" s="11">
        <f t="shared" si="842"/>
        <v>106146.77771564157</v>
      </c>
      <c r="L13634" s="12">
        <f t="shared" si="844"/>
        <v>0</v>
      </c>
      <c r="M13634" s="11">
        <f>COUNTIF(E$2:$E13634,E13634)</f>
        <v>3170</v>
      </c>
      <c r="O13634" t="str">
        <f t="shared" si="845"/>
        <v/>
      </c>
    </row>
    <row r="13635" spans="1:15" hidden="1">
      <c r="A13635" s="41" t="s">
        <v>120</v>
      </c>
      <c r="B13635" s="46">
        <v>45856</v>
      </c>
      <c r="C13635" s="8" t="s">
        <v>13</v>
      </c>
      <c r="D13635" s="8" t="s">
        <v>48</v>
      </c>
      <c r="E13635" s="8" t="s">
        <v>48</v>
      </c>
      <c r="F13635" s="9">
        <f t="shared" si="843"/>
        <v>900000</v>
      </c>
      <c r="G13635" s="9">
        <v>9</v>
      </c>
      <c r="H13635" s="10">
        <v>933174</v>
      </c>
      <c r="I13635" s="11">
        <f t="shared" si="840"/>
        <v>10745023640.022198</v>
      </c>
      <c r="J13635" s="11">
        <f t="shared" si="841"/>
        <v>107445</v>
      </c>
      <c r="K13635" s="11">
        <f t="shared" si="842"/>
        <v>100004.87356342499</v>
      </c>
      <c r="L13635" s="12">
        <f t="shared" si="844"/>
        <v>0</v>
      </c>
      <c r="M13635" s="11">
        <f>COUNTIF(E$2:$E13635,E13635)</f>
        <v>659</v>
      </c>
      <c r="O13635" t="str">
        <f t="shared" si="845"/>
        <v/>
      </c>
    </row>
    <row r="13636" spans="1:15" hidden="1">
      <c r="A13636" s="41" t="s">
        <v>120</v>
      </c>
      <c r="B13636" s="46">
        <v>45856</v>
      </c>
      <c r="C13636" s="8" t="s">
        <v>13</v>
      </c>
      <c r="D13636" s="8" t="s">
        <v>14</v>
      </c>
      <c r="E13636" s="8" t="s">
        <v>14</v>
      </c>
      <c r="F13636" s="9">
        <f t="shared" si="843"/>
        <v>21967500000</v>
      </c>
      <c r="G13636" s="9">
        <v>219675</v>
      </c>
      <c r="H13636" s="10">
        <v>22884203775</v>
      </c>
      <c r="I13636" s="11">
        <f t="shared" si="840"/>
        <v>31225748301.783691</v>
      </c>
      <c r="J13636" s="11">
        <f t="shared" si="841"/>
        <v>298260</v>
      </c>
      <c r="K13636" s="11">
        <f t="shared" si="842"/>
        <v>104693.04734722622</v>
      </c>
      <c r="L13636" s="12">
        <f t="shared" si="844"/>
        <v>0</v>
      </c>
      <c r="M13636" s="11">
        <f>COUNTIF(E$2:$E13636,E13636)</f>
        <v>3171</v>
      </c>
      <c r="O13636" t="str">
        <f t="shared" si="845"/>
        <v/>
      </c>
    </row>
    <row r="13637" spans="1:15" hidden="1">
      <c r="A13637" s="41" t="s">
        <v>120</v>
      </c>
      <c r="B13637" s="46">
        <v>45856</v>
      </c>
      <c r="C13637" s="8" t="s">
        <v>13</v>
      </c>
      <c r="D13637" s="8" t="s">
        <v>15</v>
      </c>
      <c r="E13637" s="8" t="s">
        <v>15</v>
      </c>
      <c r="F13637" s="9">
        <f t="shared" si="843"/>
        <v>9360300000</v>
      </c>
      <c r="G13637" s="9">
        <v>93603</v>
      </c>
      <c r="H13637" s="10">
        <v>9944476323</v>
      </c>
      <c r="I13637" s="11">
        <f t="shared" si="840"/>
        <v>12135369711.144783</v>
      </c>
      <c r="J13637" s="11">
        <f t="shared" si="841"/>
        <v>113657</v>
      </c>
      <c r="K13637" s="11">
        <f t="shared" si="842"/>
        <v>106771.86368762841</v>
      </c>
      <c r="L13637" s="12">
        <f t="shared" si="844"/>
        <v>0</v>
      </c>
      <c r="M13637" s="11">
        <f>COUNTIF(E$2:$E13637,E13637)</f>
        <v>3940</v>
      </c>
      <c r="O13637" t="str">
        <f t="shared" si="845"/>
        <v/>
      </c>
    </row>
    <row r="13638" spans="1:15" hidden="1">
      <c r="A13638" s="41" t="s">
        <v>120</v>
      </c>
      <c r="B13638" s="46">
        <v>45856</v>
      </c>
      <c r="C13638" s="8" t="s">
        <v>13</v>
      </c>
      <c r="D13638" s="8" t="s">
        <v>14</v>
      </c>
      <c r="E13638" s="8" t="s">
        <v>14</v>
      </c>
      <c r="F13638" s="9">
        <f t="shared" si="843"/>
        <v>-900000</v>
      </c>
      <c r="G13638" s="9">
        <v>-9</v>
      </c>
      <c r="H13638" s="10">
        <v>-975060</v>
      </c>
      <c r="I13638" s="11">
        <f t="shared" si="840"/>
        <v>31224806064.357567</v>
      </c>
      <c r="J13638" s="11">
        <f t="shared" si="841"/>
        <v>298251</v>
      </c>
      <c r="K13638" s="11">
        <f t="shared" si="842"/>
        <v>104693.04734722622</v>
      </c>
      <c r="L13638" s="12">
        <f t="shared" si="844"/>
        <v>32822.57387496403</v>
      </c>
      <c r="M13638" s="11">
        <f>COUNTIF(E$2:$E13638,E13638)</f>
        <v>3172</v>
      </c>
      <c r="O13638" t="str">
        <f t="shared" si="845"/>
        <v/>
      </c>
    </row>
    <row r="13639" spans="1:15" hidden="1">
      <c r="A13639" s="41" t="s">
        <v>120</v>
      </c>
      <c r="B13639" s="46">
        <v>45856</v>
      </c>
      <c r="C13639" s="8" t="s">
        <v>13</v>
      </c>
      <c r="D13639" s="8" t="s">
        <v>14</v>
      </c>
      <c r="E13639" s="8" t="s">
        <v>14</v>
      </c>
      <c r="F13639" s="9">
        <f t="shared" si="843"/>
        <v>-27600000</v>
      </c>
      <c r="G13639" s="9">
        <v>-276</v>
      </c>
      <c r="H13639" s="10">
        <v>-29901840</v>
      </c>
      <c r="I13639" s="11">
        <f t="shared" si="840"/>
        <v>31195910783.289734</v>
      </c>
      <c r="J13639" s="11">
        <f t="shared" si="841"/>
        <v>297975</v>
      </c>
      <c r="K13639" s="11">
        <f t="shared" si="842"/>
        <v>104693.04734722622</v>
      </c>
      <c r="L13639" s="12">
        <f t="shared" si="844"/>
        <v>1006558.9321655631</v>
      </c>
      <c r="M13639" s="11">
        <f>COUNTIF(E$2:$E13639,E13639)</f>
        <v>3173</v>
      </c>
      <c r="O13639" t="str">
        <f t="shared" si="845"/>
        <v/>
      </c>
    </row>
    <row r="13640" spans="1:15" hidden="1">
      <c r="A13640" s="41" t="s">
        <v>120</v>
      </c>
      <c r="B13640" s="46">
        <v>45856</v>
      </c>
      <c r="C13640" s="8" t="s">
        <v>13</v>
      </c>
      <c r="D13640" s="8" t="s">
        <v>46</v>
      </c>
      <c r="E13640" s="8" t="s">
        <v>46</v>
      </c>
      <c r="F13640" s="9">
        <f t="shared" si="843"/>
        <v>268300000</v>
      </c>
      <c r="G13640" s="9">
        <v>2683</v>
      </c>
      <c r="H13640" s="10">
        <v>280099834</v>
      </c>
      <c r="I13640" s="11">
        <f t="shared" si="840"/>
        <v>3804767000.212677</v>
      </c>
      <c r="J13640" s="11">
        <f t="shared" si="841"/>
        <v>36393</v>
      </c>
      <c r="K13640" s="11">
        <f t="shared" si="842"/>
        <v>104546.67106896044</v>
      </c>
      <c r="L13640" s="12">
        <f t="shared" si="844"/>
        <v>0</v>
      </c>
      <c r="M13640" s="11">
        <f>COUNTIF(E$2:$E13640,E13640)</f>
        <v>3898</v>
      </c>
      <c r="O13640" t="str">
        <f t="shared" si="845"/>
        <v/>
      </c>
    </row>
    <row r="13641" spans="1:15" hidden="1">
      <c r="A13641" s="41" t="s">
        <v>120</v>
      </c>
      <c r="B13641" s="46">
        <v>45856</v>
      </c>
      <c r="C13641" s="8" t="s">
        <v>13</v>
      </c>
      <c r="D13641" s="8" t="s">
        <v>14</v>
      </c>
      <c r="E13641" s="8" t="s">
        <v>14</v>
      </c>
      <c r="F13641" s="9">
        <f t="shared" si="843"/>
        <v>-138300000</v>
      </c>
      <c r="G13641" s="9">
        <v>-1383</v>
      </c>
      <c r="H13641" s="10">
        <v>-149834220</v>
      </c>
      <c r="I13641" s="11">
        <f t="shared" si="840"/>
        <v>31051120298.808521</v>
      </c>
      <c r="J13641" s="11">
        <f t="shared" si="841"/>
        <v>296592</v>
      </c>
      <c r="K13641" s="11">
        <f t="shared" si="842"/>
        <v>104693.04734722622</v>
      </c>
      <c r="L13641" s="12">
        <f t="shared" si="844"/>
        <v>5043735.5187861323</v>
      </c>
      <c r="M13641" s="11">
        <f>COUNTIF(E$2:$E13641,E13641)</f>
        <v>3174</v>
      </c>
      <c r="O13641" t="str">
        <f t="shared" si="845"/>
        <v/>
      </c>
    </row>
    <row r="13642" spans="1:15" hidden="1">
      <c r="A13642" s="41" t="s">
        <v>120</v>
      </c>
      <c r="B13642" s="46">
        <v>45856</v>
      </c>
      <c r="C13642" s="8" t="s">
        <v>13</v>
      </c>
      <c r="D13642" s="8" t="s">
        <v>46</v>
      </c>
      <c r="E13642" s="8" t="s">
        <v>46</v>
      </c>
      <c r="F13642" s="9">
        <f t="shared" si="843"/>
        <v>13800000</v>
      </c>
      <c r="G13642" s="9">
        <v>138</v>
      </c>
      <c r="H13642" s="10">
        <v>14487378</v>
      </c>
      <c r="I13642" s="11">
        <f t="shared" si="840"/>
        <v>3819254378.212677</v>
      </c>
      <c r="J13642" s="11">
        <f t="shared" si="841"/>
        <v>36531</v>
      </c>
      <c r="K13642" s="11">
        <f t="shared" si="842"/>
        <v>104548.3117958084</v>
      </c>
      <c r="L13642" s="12">
        <f t="shared" si="844"/>
        <v>0</v>
      </c>
      <c r="M13642" s="11">
        <f>COUNTIF(E$2:$E13642,E13642)</f>
        <v>3899</v>
      </c>
      <c r="O13642" t="str">
        <f t="shared" si="845"/>
        <v/>
      </c>
    </row>
    <row r="13643" spans="1:15" hidden="1">
      <c r="A13643" s="41" t="s">
        <v>120</v>
      </c>
      <c r="B13643" s="46">
        <v>45856</v>
      </c>
      <c r="C13643" s="8" t="s">
        <v>13</v>
      </c>
      <c r="D13643" s="8" t="s">
        <v>14</v>
      </c>
      <c r="E13643" s="8" t="s">
        <v>14</v>
      </c>
      <c r="F13643" s="9">
        <f t="shared" si="843"/>
        <v>-2100000</v>
      </c>
      <c r="G13643" s="9">
        <v>-21</v>
      </c>
      <c r="H13643" s="10">
        <v>-2275140</v>
      </c>
      <c r="I13643" s="11">
        <f t="shared" si="840"/>
        <v>31048921744.814228</v>
      </c>
      <c r="J13643" s="11">
        <f t="shared" si="841"/>
        <v>296571</v>
      </c>
      <c r="K13643" s="11">
        <f t="shared" si="842"/>
        <v>104693.04734722622</v>
      </c>
      <c r="L13643" s="12">
        <f t="shared" si="844"/>
        <v>76586.005708249286</v>
      </c>
      <c r="M13643" s="11">
        <f>COUNTIF(E$2:$E13643,E13643)</f>
        <v>3175</v>
      </c>
      <c r="O13643" t="str">
        <f t="shared" si="845"/>
        <v/>
      </c>
    </row>
    <row r="13644" spans="1:15" hidden="1">
      <c r="A13644" s="41" t="s">
        <v>120</v>
      </c>
      <c r="B13644" s="46">
        <v>45856</v>
      </c>
      <c r="C13644" s="8" t="s">
        <v>13</v>
      </c>
      <c r="D13644" s="8" t="s">
        <v>14</v>
      </c>
      <c r="E13644" s="8" t="s">
        <v>14</v>
      </c>
      <c r="F13644" s="9">
        <f t="shared" si="843"/>
        <v>-221400000</v>
      </c>
      <c r="G13644" s="9">
        <v>-2214</v>
      </c>
      <c r="H13644" s="10">
        <v>-239864760</v>
      </c>
      <c r="I13644" s="11">
        <f t="shared" si="840"/>
        <v>30817131337.987469</v>
      </c>
      <c r="J13644" s="11">
        <f t="shared" si="841"/>
        <v>294357</v>
      </c>
      <c r="K13644" s="11">
        <f t="shared" si="842"/>
        <v>104693.04734722622</v>
      </c>
      <c r="L13644" s="12">
        <f t="shared" si="844"/>
        <v>8074353.1732411385</v>
      </c>
      <c r="M13644" s="11">
        <f>COUNTIF(E$2:$E13644,E13644)</f>
        <v>3176</v>
      </c>
      <c r="O13644" t="str">
        <f t="shared" si="845"/>
        <v/>
      </c>
    </row>
    <row r="13645" spans="1:15" hidden="1">
      <c r="A13645" s="41" t="s">
        <v>120</v>
      </c>
      <c r="B13645" s="46">
        <v>45856</v>
      </c>
      <c r="C13645" s="8" t="s">
        <v>13</v>
      </c>
      <c r="D13645" s="8" t="s">
        <v>14</v>
      </c>
      <c r="E13645" s="8" t="s">
        <v>14</v>
      </c>
      <c r="F13645" s="9">
        <f t="shared" si="843"/>
        <v>2700000</v>
      </c>
      <c r="G13645" s="9">
        <v>27</v>
      </c>
      <c r="H13645" s="10">
        <v>2910789</v>
      </c>
      <c r="I13645" s="11">
        <f t="shared" si="840"/>
        <v>30820042126.987469</v>
      </c>
      <c r="J13645" s="11">
        <f t="shared" si="841"/>
        <v>294384</v>
      </c>
      <c r="K13645" s="11">
        <f t="shared" si="842"/>
        <v>104693.33294943838</v>
      </c>
      <c r="L13645" s="12">
        <f t="shared" si="844"/>
        <v>0</v>
      </c>
      <c r="M13645" s="11">
        <f>COUNTIF(E$2:$E13645,E13645)</f>
        <v>3177</v>
      </c>
      <c r="O13645" t="str">
        <f t="shared" si="845"/>
        <v/>
      </c>
    </row>
    <row r="13646" spans="1:15" hidden="1">
      <c r="A13646" s="41" t="s">
        <v>120</v>
      </c>
      <c r="B13646" s="46">
        <v>45856</v>
      </c>
      <c r="C13646" s="8" t="s">
        <v>13</v>
      </c>
      <c r="D13646" s="8" t="s">
        <v>14</v>
      </c>
      <c r="E13646" s="8" t="s">
        <v>14</v>
      </c>
      <c r="F13646" s="9">
        <f t="shared" si="843"/>
        <v>2700000</v>
      </c>
      <c r="G13646" s="9">
        <v>27</v>
      </c>
      <c r="H13646" s="10">
        <v>2911815</v>
      </c>
      <c r="I13646" s="11">
        <f t="shared" si="840"/>
        <v>30822953941.987469</v>
      </c>
      <c r="J13646" s="11">
        <f t="shared" si="841"/>
        <v>294411</v>
      </c>
      <c r="K13646" s="11">
        <f t="shared" si="842"/>
        <v>104693.62198419037</v>
      </c>
      <c r="L13646" s="12">
        <f t="shared" si="844"/>
        <v>0</v>
      </c>
      <c r="M13646" s="11">
        <f>COUNTIF(E$2:$E13646,E13646)</f>
        <v>3178</v>
      </c>
      <c r="O13646" t="str">
        <f t="shared" si="845"/>
        <v/>
      </c>
    </row>
    <row r="13647" spans="1:15" hidden="1">
      <c r="A13647" s="41" t="s">
        <v>120</v>
      </c>
      <c r="B13647" s="46">
        <v>45856</v>
      </c>
      <c r="C13647" s="8" t="s">
        <v>13</v>
      </c>
      <c r="D13647" s="8" t="s">
        <v>14</v>
      </c>
      <c r="E13647" s="8" t="s">
        <v>14</v>
      </c>
      <c r="F13647" s="9">
        <f t="shared" si="843"/>
        <v>-900000</v>
      </c>
      <c r="G13647" s="9">
        <v>-9</v>
      </c>
      <c r="H13647" s="10">
        <v>-975060</v>
      </c>
      <c r="I13647" s="11">
        <f t="shared" si="840"/>
        <v>30822011699.38961</v>
      </c>
      <c r="J13647" s="11">
        <f t="shared" si="841"/>
        <v>294402</v>
      </c>
      <c r="K13647" s="11">
        <f t="shared" si="842"/>
        <v>104693.62198419037</v>
      </c>
      <c r="L13647" s="12">
        <f t="shared" si="844"/>
        <v>32817.402142286766</v>
      </c>
      <c r="M13647" s="11">
        <f>COUNTIF(E$2:$E13647,E13647)</f>
        <v>3179</v>
      </c>
      <c r="O13647" t="str">
        <f t="shared" si="845"/>
        <v/>
      </c>
    </row>
    <row r="13648" spans="1:15" hidden="1">
      <c r="A13648" s="41" t="s">
        <v>120</v>
      </c>
      <c r="B13648" s="46">
        <v>45856</v>
      </c>
      <c r="C13648" s="8" t="s">
        <v>13</v>
      </c>
      <c r="D13648" s="8" t="s">
        <v>14</v>
      </c>
      <c r="E13648" s="8" t="s">
        <v>14</v>
      </c>
      <c r="F13648" s="9">
        <f t="shared" si="843"/>
        <v>-9200000</v>
      </c>
      <c r="G13648" s="9">
        <v>-92</v>
      </c>
      <c r="H13648" s="10">
        <v>-9967280</v>
      </c>
      <c r="I13648" s="11">
        <f t="shared" si="840"/>
        <v>30812379886.167065</v>
      </c>
      <c r="J13648" s="11">
        <f t="shared" si="841"/>
        <v>294310</v>
      </c>
      <c r="K13648" s="11">
        <f t="shared" si="842"/>
        <v>104693.62198419037</v>
      </c>
      <c r="L13648" s="12">
        <f t="shared" si="844"/>
        <v>335466.77745448612</v>
      </c>
      <c r="M13648" s="11">
        <f>COUNTIF(E$2:$E13648,E13648)</f>
        <v>3180</v>
      </c>
      <c r="O13648" t="str">
        <f t="shared" si="845"/>
        <v/>
      </c>
    </row>
    <row r="13649" spans="1:15" hidden="1">
      <c r="A13649" s="41" t="s">
        <v>120</v>
      </c>
      <c r="B13649" s="46">
        <v>45856</v>
      </c>
      <c r="C13649" s="8" t="s">
        <v>13</v>
      </c>
      <c r="D13649" s="8" t="s">
        <v>14</v>
      </c>
      <c r="E13649" s="8" t="s">
        <v>14</v>
      </c>
      <c r="F13649" s="9">
        <f t="shared" si="843"/>
        <v>24100000</v>
      </c>
      <c r="G13649" s="9">
        <v>241</v>
      </c>
      <c r="H13649" s="10">
        <v>25958592</v>
      </c>
      <c r="I13649" s="11">
        <f t="shared" si="840"/>
        <v>30838338478.167065</v>
      </c>
      <c r="J13649" s="11">
        <f t="shared" si="841"/>
        <v>294551</v>
      </c>
      <c r="K13649" s="11">
        <f t="shared" si="842"/>
        <v>104696.0916043981</v>
      </c>
      <c r="L13649" s="12">
        <f t="shared" si="844"/>
        <v>0</v>
      </c>
      <c r="M13649" s="11">
        <f>COUNTIF(E$2:$E13649,E13649)</f>
        <v>3181</v>
      </c>
      <c r="O13649" t="str">
        <f t="shared" si="845"/>
        <v/>
      </c>
    </row>
    <row r="13650" spans="1:15" hidden="1">
      <c r="A13650" s="41" t="s">
        <v>120</v>
      </c>
      <c r="B13650" s="46">
        <v>45856</v>
      </c>
      <c r="C13650" s="8" t="s">
        <v>13</v>
      </c>
      <c r="D13650" s="8" t="s">
        <v>14</v>
      </c>
      <c r="E13650" s="8" t="s">
        <v>14</v>
      </c>
      <c r="F13650" s="9">
        <f t="shared" si="843"/>
        <v>-46700000</v>
      </c>
      <c r="G13650" s="9">
        <v>-467</v>
      </c>
      <c r="H13650" s="10">
        <v>-50594780</v>
      </c>
      <c r="I13650" s="11">
        <f t="shared" si="840"/>
        <v>30789445403.38781</v>
      </c>
      <c r="J13650" s="11">
        <f t="shared" si="841"/>
        <v>294084</v>
      </c>
      <c r="K13650" s="11">
        <f t="shared" si="842"/>
        <v>104696.0916043981</v>
      </c>
      <c r="L13650" s="12">
        <f t="shared" si="844"/>
        <v>1701705.220746085</v>
      </c>
      <c r="M13650" s="11">
        <f>COUNTIF(E$2:$E13650,E13650)</f>
        <v>3182</v>
      </c>
      <c r="O13650" t="str">
        <f t="shared" si="845"/>
        <v/>
      </c>
    </row>
    <row r="13651" spans="1:15" hidden="1">
      <c r="A13651" s="41" t="s">
        <v>120</v>
      </c>
      <c r="B13651" s="46">
        <v>45856</v>
      </c>
      <c r="C13651" s="8" t="s">
        <v>13</v>
      </c>
      <c r="D13651" s="8" t="s">
        <v>14</v>
      </c>
      <c r="E13651" s="8" t="s">
        <v>14</v>
      </c>
      <c r="F13651" s="9">
        <f t="shared" si="843"/>
        <v>-37000000</v>
      </c>
      <c r="G13651" s="9">
        <v>-370</v>
      </c>
      <c r="H13651" s="10">
        <v>-40085800</v>
      </c>
      <c r="I13651" s="11">
        <f t="shared" si="840"/>
        <v>30750707849.494183</v>
      </c>
      <c r="J13651" s="11">
        <f t="shared" si="841"/>
        <v>293714</v>
      </c>
      <c r="K13651" s="11">
        <f t="shared" si="842"/>
        <v>104696.0916043981</v>
      </c>
      <c r="L13651" s="12">
        <f t="shared" si="844"/>
        <v>1348246.1063727066</v>
      </c>
      <c r="M13651" s="11">
        <f>COUNTIF(E$2:$E13651,E13651)</f>
        <v>3183</v>
      </c>
      <c r="O13651" t="str">
        <f t="shared" si="845"/>
        <v/>
      </c>
    </row>
    <row r="13652" spans="1:15" hidden="1">
      <c r="A13652" s="41" t="s">
        <v>120</v>
      </c>
      <c r="B13652" s="46">
        <v>45856</v>
      </c>
      <c r="C13652" s="8" t="s">
        <v>13</v>
      </c>
      <c r="D13652" s="8" t="s">
        <v>14</v>
      </c>
      <c r="E13652" s="8" t="s">
        <v>14</v>
      </c>
      <c r="F13652" s="9">
        <f t="shared" si="843"/>
        <v>-20700000</v>
      </c>
      <c r="G13652" s="9">
        <v>-207</v>
      </c>
      <c r="H13652" s="10">
        <v>-22426380</v>
      </c>
      <c r="I13652" s="11">
        <f t="shared" si="840"/>
        <v>30729035758.532074</v>
      </c>
      <c r="J13652" s="11">
        <f t="shared" si="841"/>
        <v>293507</v>
      </c>
      <c r="K13652" s="11">
        <f t="shared" si="842"/>
        <v>104696.0916043981</v>
      </c>
      <c r="L13652" s="12">
        <f t="shared" si="844"/>
        <v>754289.03788959235</v>
      </c>
      <c r="M13652" s="11">
        <f>COUNTIF(E$2:$E13652,E13652)</f>
        <v>3184</v>
      </c>
      <c r="O13652" t="str">
        <f t="shared" si="845"/>
        <v/>
      </c>
    </row>
    <row r="13653" spans="1:15" hidden="1">
      <c r="A13653" s="41" t="s">
        <v>120</v>
      </c>
      <c r="B13653" s="46">
        <v>45856</v>
      </c>
      <c r="C13653" s="8" t="s">
        <v>13</v>
      </c>
      <c r="D13653" s="8" t="s">
        <v>14</v>
      </c>
      <c r="E13653" s="8" t="s">
        <v>14</v>
      </c>
      <c r="F13653" s="9">
        <f t="shared" si="843"/>
        <v>1000000</v>
      </c>
      <c r="G13653" s="9">
        <v>10</v>
      </c>
      <c r="H13653" s="10">
        <v>1082490</v>
      </c>
      <c r="I13653" s="11">
        <f t="shared" si="840"/>
        <v>30730118248.532074</v>
      </c>
      <c r="J13653" s="11">
        <f t="shared" si="841"/>
        <v>293517</v>
      </c>
      <c r="K13653" s="11">
        <f t="shared" si="842"/>
        <v>104696.21265048387</v>
      </c>
      <c r="L13653" s="12">
        <f t="shared" si="844"/>
        <v>0</v>
      </c>
      <c r="M13653" s="11">
        <f>COUNTIF(E$2:$E13653,E13653)</f>
        <v>3185</v>
      </c>
      <c r="O13653" t="str">
        <f t="shared" si="845"/>
        <v/>
      </c>
    </row>
    <row r="13654" spans="1:15" hidden="1">
      <c r="A13654" s="41" t="s">
        <v>120</v>
      </c>
      <c r="B13654" s="46">
        <v>45856</v>
      </c>
      <c r="C13654" s="8" t="s">
        <v>13</v>
      </c>
      <c r="D13654" s="8" t="s">
        <v>14</v>
      </c>
      <c r="E13654" s="8" t="s">
        <v>14</v>
      </c>
      <c r="F13654" s="9">
        <f t="shared" si="843"/>
        <v>-900000</v>
      </c>
      <c r="G13654" s="9">
        <v>-9</v>
      </c>
      <c r="H13654" s="10">
        <v>-975060</v>
      </c>
      <c r="I13654" s="11">
        <f t="shared" si="840"/>
        <v>30729175982.618221</v>
      </c>
      <c r="J13654" s="11">
        <f t="shared" si="841"/>
        <v>293508</v>
      </c>
      <c r="K13654" s="11">
        <f t="shared" si="842"/>
        <v>104696.21265048387</v>
      </c>
      <c r="L13654" s="12">
        <f t="shared" si="844"/>
        <v>32794.08614564524</v>
      </c>
      <c r="M13654" s="11">
        <f>COUNTIF(E$2:$E13654,E13654)</f>
        <v>3186</v>
      </c>
      <c r="O13654" t="str">
        <f t="shared" si="845"/>
        <v/>
      </c>
    </row>
    <row r="13655" spans="1:15" hidden="1">
      <c r="A13655" s="41" t="s">
        <v>120</v>
      </c>
      <c r="B13655" s="46">
        <v>45856</v>
      </c>
      <c r="C13655" s="8" t="s">
        <v>13</v>
      </c>
      <c r="D13655" s="8" t="s">
        <v>14</v>
      </c>
      <c r="E13655" s="8" t="s">
        <v>14</v>
      </c>
      <c r="F13655" s="9">
        <f t="shared" si="843"/>
        <v>7600000</v>
      </c>
      <c r="G13655" s="9">
        <v>76</v>
      </c>
      <c r="H13655" s="10">
        <v>8232928</v>
      </c>
      <c r="I13655" s="11">
        <f t="shared" si="840"/>
        <v>30737408910.618221</v>
      </c>
      <c r="J13655" s="11">
        <f t="shared" si="841"/>
        <v>293584</v>
      </c>
      <c r="K13655" s="11">
        <f t="shared" si="842"/>
        <v>104697.15281016071</v>
      </c>
      <c r="L13655" s="12">
        <f t="shared" si="844"/>
        <v>0</v>
      </c>
      <c r="M13655" s="11">
        <f>COUNTIF(E$2:$E13655,E13655)</f>
        <v>3187</v>
      </c>
      <c r="O13655" t="str">
        <f t="shared" si="845"/>
        <v/>
      </c>
    </row>
    <row r="13656" spans="1:15" hidden="1">
      <c r="A13656" s="41" t="s">
        <v>120</v>
      </c>
      <c r="B13656" s="46">
        <v>45856</v>
      </c>
      <c r="C13656" s="8" t="s">
        <v>13</v>
      </c>
      <c r="D13656" s="8" t="s">
        <v>14</v>
      </c>
      <c r="E13656" s="8" t="s">
        <v>14</v>
      </c>
      <c r="F13656" s="9">
        <f t="shared" si="843"/>
        <v>-8300000</v>
      </c>
      <c r="G13656" s="9">
        <v>-83</v>
      </c>
      <c r="H13656" s="10">
        <v>-8992220</v>
      </c>
      <c r="I13656" s="11">
        <f t="shared" ref="I13656:I13719" si="846">IF(H13656&gt;=0,IF(M13656=1,H13656,SUMIFS(I:I,E:E,E13656,M:M,M13656-1)+H13656),SUMIFS(I:I,E:E,E13656,M:M,M13656-1)+K13656*G13656)</f>
        <v>30728719046.934978</v>
      </c>
      <c r="J13656" s="11">
        <f t="shared" ref="J13656:J13719" si="847">IF(M13656=1,G13656,SUMIFS($J:$J,$E:$E,E13656,$M:$M,M13656-1)+G13656)</f>
        <v>293501</v>
      </c>
      <c r="K13656" s="11">
        <f t="shared" ref="K13656:K13719" si="848">IF(H13656&gt;=0,I13656/J13656,SUMIFS($K:$K,$E:$E,E13656,$M:$M,M13656-1))</f>
        <v>104697.15281016071</v>
      </c>
      <c r="L13656" s="12">
        <f t="shared" si="844"/>
        <v>302356.31675666012</v>
      </c>
      <c r="M13656" s="11">
        <f>COUNTIF(E$2:$E13656,E13656)</f>
        <v>3188</v>
      </c>
      <c r="O13656" t="str">
        <f t="shared" si="845"/>
        <v/>
      </c>
    </row>
    <row r="13657" spans="1:15" hidden="1">
      <c r="A13657" s="41" t="s">
        <v>120</v>
      </c>
      <c r="B13657" s="46">
        <v>45856</v>
      </c>
      <c r="C13657" s="8" t="s">
        <v>13</v>
      </c>
      <c r="D13657" s="8" t="s">
        <v>14</v>
      </c>
      <c r="E13657" s="8" t="s">
        <v>14</v>
      </c>
      <c r="F13657" s="9">
        <f t="shared" si="843"/>
        <v>4600000</v>
      </c>
      <c r="G13657" s="9">
        <v>46</v>
      </c>
      <c r="H13657" s="10">
        <v>4980052</v>
      </c>
      <c r="I13657" s="11">
        <f t="shared" si="846"/>
        <v>30733699098.934978</v>
      </c>
      <c r="J13657" s="11">
        <f t="shared" si="847"/>
        <v>293547</v>
      </c>
      <c r="K13657" s="11">
        <f t="shared" si="848"/>
        <v>104697.71143610726</v>
      </c>
      <c r="L13657" s="12">
        <f t="shared" si="844"/>
        <v>0</v>
      </c>
      <c r="M13657" s="11">
        <f>COUNTIF(E$2:$E13657,E13657)</f>
        <v>3189</v>
      </c>
      <c r="O13657" t="str">
        <f t="shared" si="845"/>
        <v/>
      </c>
    </row>
    <row r="13658" spans="1:15" hidden="1">
      <c r="A13658" s="41" t="s">
        <v>120</v>
      </c>
      <c r="B13658" s="46">
        <v>45856</v>
      </c>
      <c r="C13658" s="8" t="s">
        <v>13</v>
      </c>
      <c r="D13658" s="8" t="s">
        <v>14</v>
      </c>
      <c r="E13658" s="8" t="s">
        <v>14</v>
      </c>
      <c r="F13658" s="9">
        <f t="shared" si="843"/>
        <v>-46100000</v>
      </c>
      <c r="G13658" s="9">
        <v>-461</v>
      </c>
      <c r="H13658" s="10">
        <v>-49944740</v>
      </c>
      <c r="I13658" s="11">
        <f t="shared" si="846"/>
        <v>30685433453.962933</v>
      </c>
      <c r="J13658" s="11">
        <f t="shared" si="847"/>
        <v>293086</v>
      </c>
      <c r="K13658" s="11">
        <f t="shared" si="848"/>
        <v>104697.71143610726</v>
      </c>
      <c r="L13658" s="12">
        <f t="shared" si="844"/>
        <v>1679095.027954556</v>
      </c>
      <c r="M13658" s="11">
        <f>COUNTIF(E$2:$E13658,E13658)</f>
        <v>3190</v>
      </c>
      <c r="O13658" t="str">
        <f t="shared" si="845"/>
        <v/>
      </c>
    </row>
    <row r="13659" spans="1:15" hidden="1">
      <c r="A13659" s="41" t="s">
        <v>120</v>
      </c>
      <c r="B13659" s="46">
        <v>45856</v>
      </c>
      <c r="C13659" s="8" t="s">
        <v>13</v>
      </c>
      <c r="D13659" s="8" t="s">
        <v>14</v>
      </c>
      <c r="E13659" s="8" t="s">
        <v>14</v>
      </c>
      <c r="F13659" s="9">
        <f t="shared" si="843"/>
        <v>-92200000</v>
      </c>
      <c r="G13659" s="9">
        <v>-922</v>
      </c>
      <c r="H13659" s="10">
        <v>-99889480</v>
      </c>
      <c r="I13659" s="11">
        <f t="shared" si="846"/>
        <v>30588902164.018841</v>
      </c>
      <c r="J13659" s="11">
        <f t="shared" si="847"/>
        <v>292164</v>
      </c>
      <c r="K13659" s="11">
        <f t="shared" si="848"/>
        <v>104697.71143610726</v>
      </c>
      <c r="L13659" s="12">
        <f t="shared" si="844"/>
        <v>3358190.0559091121</v>
      </c>
      <c r="M13659" s="11">
        <f>COUNTIF(E$2:$E13659,E13659)</f>
        <v>3191</v>
      </c>
      <c r="O13659" t="str">
        <f t="shared" si="845"/>
        <v/>
      </c>
    </row>
    <row r="13660" spans="1:15" hidden="1">
      <c r="A13660" s="41" t="s">
        <v>120</v>
      </c>
      <c r="B13660" s="46">
        <v>45856</v>
      </c>
      <c r="C13660" s="8" t="s">
        <v>13</v>
      </c>
      <c r="D13660" s="8" t="s">
        <v>14</v>
      </c>
      <c r="E13660" s="8" t="s">
        <v>14</v>
      </c>
      <c r="F13660" s="9">
        <f t="shared" si="843"/>
        <v>-1800000</v>
      </c>
      <c r="G13660" s="9">
        <v>-18</v>
      </c>
      <c r="H13660" s="10">
        <v>-1950120</v>
      </c>
      <c r="I13660" s="11">
        <f t="shared" si="846"/>
        <v>30587017605.21299</v>
      </c>
      <c r="J13660" s="11">
        <f t="shared" si="847"/>
        <v>292146</v>
      </c>
      <c r="K13660" s="11">
        <f t="shared" si="848"/>
        <v>104697.71143610726</v>
      </c>
      <c r="L13660" s="12">
        <f t="shared" si="844"/>
        <v>65561.194150069263</v>
      </c>
      <c r="M13660" s="11">
        <f>COUNTIF(E$2:$E13660,E13660)</f>
        <v>3192</v>
      </c>
      <c r="O13660" t="str">
        <f t="shared" si="845"/>
        <v/>
      </c>
    </row>
    <row r="13661" spans="1:15" hidden="1">
      <c r="A13661" s="41" t="s">
        <v>120</v>
      </c>
      <c r="B13661" s="46">
        <v>45856</v>
      </c>
      <c r="C13661" s="8" t="s">
        <v>13</v>
      </c>
      <c r="D13661" s="8" t="s">
        <v>14</v>
      </c>
      <c r="E13661" s="8" t="s">
        <v>14</v>
      </c>
      <c r="F13661" s="9">
        <f t="shared" si="843"/>
        <v>-17000000</v>
      </c>
      <c r="G13661" s="9">
        <v>-170</v>
      </c>
      <c r="H13661" s="10">
        <v>-18417800</v>
      </c>
      <c r="I13661" s="11">
        <f t="shared" si="846"/>
        <v>30569218994.268852</v>
      </c>
      <c r="J13661" s="11">
        <f t="shared" si="847"/>
        <v>291976</v>
      </c>
      <c r="K13661" s="11">
        <f t="shared" si="848"/>
        <v>104697.71143610726</v>
      </c>
      <c r="L13661" s="12">
        <f t="shared" si="844"/>
        <v>619189.05586176738</v>
      </c>
      <c r="M13661" s="11">
        <f>COUNTIF(E$2:$E13661,E13661)</f>
        <v>3193</v>
      </c>
      <c r="O13661" t="str">
        <f t="shared" si="845"/>
        <v/>
      </c>
    </row>
    <row r="13662" spans="1:15" hidden="1">
      <c r="A13662" s="41" t="s">
        <v>120</v>
      </c>
      <c r="B13662" s="46">
        <v>45856</v>
      </c>
      <c r="C13662" s="8" t="s">
        <v>13</v>
      </c>
      <c r="D13662" s="8" t="s">
        <v>90</v>
      </c>
      <c r="E13662" s="8" t="s">
        <v>90</v>
      </c>
      <c r="F13662" s="9">
        <f t="shared" si="843"/>
        <v>1400000</v>
      </c>
      <c r="G13662" s="9">
        <v>14</v>
      </c>
      <c r="H13662" s="10">
        <v>1523270</v>
      </c>
      <c r="I13662" s="11">
        <f t="shared" si="846"/>
        <v>6079577021.24438</v>
      </c>
      <c r="J13662" s="11">
        <f t="shared" si="847"/>
        <v>57227</v>
      </c>
      <c r="K13662" s="11">
        <f t="shared" si="848"/>
        <v>106236.16511863946</v>
      </c>
      <c r="L13662" s="12">
        <f t="shared" si="844"/>
        <v>0</v>
      </c>
      <c r="M13662" s="11">
        <f>COUNTIF(E$2:$E13662,E13662)</f>
        <v>1911</v>
      </c>
      <c r="O13662" t="str">
        <f t="shared" si="845"/>
        <v/>
      </c>
    </row>
    <row r="13663" spans="1:15" hidden="1">
      <c r="A13663" s="41" t="s">
        <v>120</v>
      </c>
      <c r="B13663" s="46">
        <v>45856</v>
      </c>
      <c r="C13663" s="8" t="s">
        <v>13</v>
      </c>
      <c r="D13663" s="8" t="s">
        <v>46</v>
      </c>
      <c r="E13663" s="8" t="s">
        <v>46</v>
      </c>
      <c r="F13663" s="9">
        <f t="shared" si="843"/>
        <v>900000</v>
      </c>
      <c r="G13663" s="9">
        <v>9</v>
      </c>
      <c r="H13663" s="10">
        <v>939726</v>
      </c>
      <c r="I13663" s="11">
        <f t="shared" si="846"/>
        <v>3820194104.212677</v>
      </c>
      <c r="J13663" s="11">
        <f t="shared" si="847"/>
        <v>36540</v>
      </c>
      <c r="K13663" s="11">
        <f t="shared" si="848"/>
        <v>104548.2787140853</v>
      </c>
      <c r="L13663" s="12">
        <f t="shared" si="844"/>
        <v>0</v>
      </c>
      <c r="M13663" s="11">
        <f>COUNTIF(E$2:$E13663,E13663)</f>
        <v>3900</v>
      </c>
      <c r="O13663" t="str">
        <f t="shared" si="845"/>
        <v/>
      </c>
    </row>
    <row r="13664" spans="1:15" hidden="1">
      <c r="A13664" s="41" t="s">
        <v>120</v>
      </c>
      <c r="B13664" s="46">
        <v>45856</v>
      </c>
      <c r="C13664" s="8" t="s">
        <v>13</v>
      </c>
      <c r="D13664" s="8" t="s">
        <v>14</v>
      </c>
      <c r="E13664" s="8" t="s">
        <v>14</v>
      </c>
      <c r="F13664" s="9">
        <f t="shared" si="843"/>
        <v>-9200000</v>
      </c>
      <c r="G13664" s="9">
        <v>-92</v>
      </c>
      <c r="H13664" s="10">
        <v>-9967280</v>
      </c>
      <c r="I13664" s="11">
        <f t="shared" si="846"/>
        <v>30559586804.81673</v>
      </c>
      <c r="J13664" s="11">
        <f t="shared" si="847"/>
        <v>291884</v>
      </c>
      <c r="K13664" s="11">
        <f t="shared" si="848"/>
        <v>104697.71143610726</v>
      </c>
      <c r="L13664" s="12">
        <f t="shared" si="844"/>
        <v>335090.54787813127</v>
      </c>
      <c r="M13664" s="11">
        <f>COUNTIF(E$2:$E13664,E13664)</f>
        <v>3194</v>
      </c>
      <c r="O13664" t="str">
        <f t="shared" si="845"/>
        <v/>
      </c>
    </row>
    <row r="13665" spans="1:15" hidden="1">
      <c r="A13665" s="41" t="s">
        <v>120</v>
      </c>
      <c r="B13665" s="46">
        <v>45856</v>
      </c>
      <c r="C13665" s="8" t="s">
        <v>13</v>
      </c>
      <c r="D13665" s="8" t="s">
        <v>14</v>
      </c>
      <c r="E13665" s="8" t="s">
        <v>14</v>
      </c>
      <c r="F13665" s="9">
        <f t="shared" si="843"/>
        <v>-4600000</v>
      </c>
      <c r="G13665" s="9">
        <v>-46</v>
      </c>
      <c r="H13665" s="10">
        <v>-4983640</v>
      </c>
      <c r="I13665" s="11">
        <f t="shared" si="846"/>
        <v>30554770710.090668</v>
      </c>
      <c r="J13665" s="11">
        <f t="shared" si="847"/>
        <v>291838</v>
      </c>
      <c r="K13665" s="11">
        <f t="shared" si="848"/>
        <v>104697.71143610726</v>
      </c>
      <c r="L13665" s="12">
        <f t="shared" si="844"/>
        <v>167545.27393906564</v>
      </c>
      <c r="M13665" s="11">
        <f>COUNTIF(E$2:$E13665,E13665)</f>
        <v>3195</v>
      </c>
      <c r="O13665" t="str">
        <f t="shared" si="845"/>
        <v/>
      </c>
    </row>
    <row r="13666" spans="1:15" hidden="1">
      <c r="A13666" s="41" t="s">
        <v>120</v>
      </c>
      <c r="B13666" s="46">
        <v>45856</v>
      </c>
      <c r="C13666" s="8" t="s">
        <v>13</v>
      </c>
      <c r="D13666" s="8" t="s">
        <v>14</v>
      </c>
      <c r="E13666" s="8" t="s">
        <v>14</v>
      </c>
      <c r="F13666" s="9">
        <f t="shared" si="843"/>
        <v>-7300000</v>
      </c>
      <c r="G13666" s="9">
        <v>-73</v>
      </c>
      <c r="H13666" s="10">
        <v>-7908820</v>
      </c>
      <c r="I13666" s="11">
        <f t="shared" si="846"/>
        <v>30547127777.15583</v>
      </c>
      <c r="J13666" s="11">
        <f t="shared" si="847"/>
        <v>291765</v>
      </c>
      <c r="K13666" s="11">
        <f t="shared" si="848"/>
        <v>104697.71143610726</v>
      </c>
      <c r="L13666" s="12">
        <f t="shared" si="844"/>
        <v>265887.06516417023</v>
      </c>
      <c r="M13666" s="11">
        <f>COUNTIF(E$2:$E13666,E13666)</f>
        <v>3196</v>
      </c>
      <c r="O13666" t="str">
        <f t="shared" si="845"/>
        <v/>
      </c>
    </row>
    <row r="13667" spans="1:15" hidden="1">
      <c r="A13667" s="41" t="s">
        <v>120</v>
      </c>
      <c r="B13667" s="46">
        <v>45856</v>
      </c>
      <c r="C13667" s="8" t="s">
        <v>13</v>
      </c>
      <c r="D13667" s="8" t="s">
        <v>14</v>
      </c>
      <c r="E13667" s="8" t="s">
        <v>14</v>
      </c>
      <c r="F13667" s="9">
        <f t="shared" si="843"/>
        <v>-19200000</v>
      </c>
      <c r="G13667" s="9">
        <v>-192</v>
      </c>
      <c r="H13667" s="10">
        <v>-20801280</v>
      </c>
      <c r="I13667" s="11">
        <f t="shared" si="846"/>
        <v>30527025816.560097</v>
      </c>
      <c r="J13667" s="11">
        <f t="shared" si="847"/>
        <v>291573</v>
      </c>
      <c r="K13667" s="11">
        <f t="shared" si="848"/>
        <v>104697.71143610726</v>
      </c>
      <c r="L13667" s="12">
        <f t="shared" si="844"/>
        <v>699319.40426740795</v>
      </c>
      <c r="M13667" s="11">
        <f>COUNTIF(E$2:$E13667,E13667)</f>
        <v>3197</v>
      </c>
      <c r="O13667" t="str">
        <f t="shared" si="845"/>
        <v/>
      </c>
    </row>
    <row r="13668" spans="1:15" hidden="1">
      <c r="A13668" s="41" t="s">
        <v>120</v>
      </c>
      <c r="B13668" s="46">
        <v>45856</v>
      </c>
      <c r="C13668" s="8" t="s">
        <v>13</v>
      </c>
      <c r="D13668" s="8" t="s">
        <v>15</v>
      </c>
      <c r="E13668" s="8" t="s">
        <v>15</v>
      </c>
      <c r="F13668" s="9">
        <f t="shared" si="843"/>
        <v>272600000</v>
      </c>
      <c r="G13668" s="9">
        <v>2726</v>
      </c>
      <c r="H13668" s="10">
        <v>300277078</v>
      </c>
      <c r="I13668" s="11">
        <f t="shared" si="846"/>
        <v>12435646789.144783</v>
      </c>
      <c r="J13668" s="11">
        <f t="shared" si="847"/>
        <v>116383</v>
      </c>
      <c r="K13668" s="11">
        <f t="shared" si="848"/>
        <v>106851.0589101912</v>
      </c>
      <c r="L13668" s="12">
        <f t="shared" si="844"/>
        <v>0</v>
      </c>
      <c r="M13668" s="11">
        <f>COUNTIF(E$2:$E13668,E13668)</f>
        <v>3941</v>
      </c>
      <c r="O13668" t="str">
        <f t="shared" si="845"/>
        <v/>
      </c>
    </row>
    <row r="13669" spans="1:15" hidden="1">
      <c r="A13669" s="41" t="s">
        <v>120</v>
      </c>
      <c r="B13669" s="46">
        <v>45856</v>
      </c>
      <c r="C13669" s="8" t="s">
        <v>13</v>
      </c>
      <c r="D13669" s="8" t="s">
        <v>14</v>
      </c>
      <c r="E13669" s="8" t="s">
        <v>14</v>
      </c>
      <c r="F13669" s="9">
        <f t="shared" si="843"/>
        <v>-3700000</v>
      </c>
      <c r="G13669" s="9">
        <v>-37</v>
      </c>
      <c r="H13669" s="10">
        <v>-4008580</v>
      </c>
      <c r="I13669" s="11">
        <f t="shared" si="846"/>
        <v>30523152001.236961</v>
      </c>
      <c r="J13669" s="11">
        <f t="shared" si="847"/>
        <v>291536</v>
      </c>
      <c r="K13669" s="11">
        <f t="shared" si="848"/>
        <v>104697.71143610726</v>
      </c>
      <c r="L13669" s="12">
        <f t="shared" si="844"/>
        <v>134764.67686403124</v>
      </c>
      <c r="M13669" s="11">
        <f>COUNTIF(E$2:$E13669,E13669)</f>
        <v>3198</v>
      </c>
      <c r="O13669" t="str">
        <f t="shared" si="845"/>
        <v/>
      </c>
    </row>
    <row r="13670" spans="1:15" hidden="1">
      <c r="A13670" s="41" t="s">
        <v>120</v>
      </c>
      <c r="B13670" s="46">
        <v>45856</v>
      </c>
      <c r="C13670" s="8" t="s">
        <v>13</v>
      </c>
      <c r="D13670" s="8" t="s">
        <v>14</v>
      </c>
      <c r="E13670" s="8" t="s">
        <v>14</v>
      </c>
      <c r="F13670" s="9">
        <f t="shared" si="843"/>
        <v>-273000000</v>
      </c>
      <c r="G13670" s="9">
        <v>-2730</v>
      </c>
      <c r="H13670" s="10">
        <v>-295768200</v>
      </c>
      <c r="I13670" s="11">
        <f t="shared" si="846"/>
        <v>30237327249.016388</v>
      </c>
      <c r="J13670" s="11">
        <f t="shared" si="847"/>
        <v>288806</v>
      </c>
      <c r="K13670" s="11">
        <f t="shared" si="848"/>
        <v>104697.71143610726</v>
      </c>
      <c r="L13670" s="12">
        <f t="shared" si="844"/>
        <v>9943447.7794271708</v>
      </c>
      <c r="M13670" s="11">
        <f>COUNTIF(E$2:$E13670,E13670)</f>
        <v>3199</v>
      </c>
      <c r="O13670" t="str">
        <f t="shared" si="845"/>
        <v/>
      </c>
    </row>
    <row r="13671" spans="1:15" hidden="1">
      <c r="A13671" s="41" t="s">
        <v>120</v>
      </c>
      <c r="B13671" s="46">
        <v>45856</v>
      </c>
      <c r="C13671" s="8" t="s">
        <v>13</v>
      </c>
      <c r="D13671" s="8" t="s">
        <v>14</v>
      </c>
      <c r="E13671" s="8" t="s">
        <v>14</v>
      </c>
      <c r="F13671" s="9">
        <f t="shared" si="843"/>
        <v>-9200000</v>
      </c>
      <c r="G13671" s="9">
        <v>-92</v>
      </c>
      <c r="H13671" s="10">
        <v>-9967280</v>
      </c>
      <c r="I13671" s="11">
        <f t="shared" si="846"/>
        <v>30227695059.564266</v>
      </c>
      <c r="J13671" s="11">
        <f t="shared" si="847"/>
        <v>288714</v>
      </c>
      <c r="K13671" s="11">
        <f t="shared" si="848"/>
        <v>104697.71143610726</v>
      </c>
      <c r="L13671" s="12">
        <f t="shared" si="844"/>
        <v>335090.54787813127</v>
      </c>
      <c r="M13671" s="11">
        <f>COUNTIF(E$2:$E13671,E13671)</f>
        <v>3200</v>
      </c>
      <c r="O13671" t="str">
        <f t="shared" si="845"/>
        <v/>
      </c>
    </row>
    <row r="13672" spans="1:15" hidden="1">
      <c r="A13672" s="41" t="s">
        <v>120</v>
      </c>
      <c r="B13672" s="46">
        <v>45856</v>
      </c>
      <c r="C13672" s="8" t="s">
        <v>13</v>
      </c>
      <c r="D13672" s="8" t="s">
        <v>14</v>
      </c>
      <c r="E13672" s="8" t="s">
        <v>14</v>
      </c>
      <c r="F13672" s="9">
        <f t="shared" si="843"/>
        <v>-276700000</v>
      </c>
      <c r="G13672" s="9">
        <v>-2767</v>
      </c>
      <c r="H13672" s="10">
        <v>-299776780</v>
      </c>
      <c r="I13672" s="11">
        <f t="shared" si="846"/>
        <v>29937996492.020557</v>
      </c>
      <c r="J13672" s="11">
        <f t="shared" si="847"/>
        <v>285947</v>
      </c>
      <c r="K13672" s="11">
        <f t="shared" si="848"/>
        <v>104697.71143610726</v>
      </c>
      <c r="L13672" s="12">
        <f t="shared" si="844"/>
        <v>10078212.456291199</v>
      </c>
      <c r="M13672" s="11">
        <f>COUNTIF(E$2:$E13672,E13672)</f>
        <v>3201</v>
      </c>
      <c r="O13672" t="str">
        <f t="shared" si="845"/>
        <v/>
      </c>
    </row>
    <row r="13673" spans="1:15" hidden="1">
      <c r="A13673" s="41" t="s">
        <v>120</v>
      </c>
      <c r="B13673" s="46">
        <v>45856</v>
      </c>
      <c r="C13673" s="8" t="s">
        <v>13</v>
      </c>
      <c r="D13673" s="8" t="s">
        <v>14</v>
      </c>
      <c r="E13673" s="8" t="s">
        <v>14</v>
      </c>
      <c r="F13673" s="9">
        <f t="shared" si="843"/>
        <v>-1800000</v>
      </c>
      <c r="G13673" s="9">
        <v>-18</v>
      </c>
      <c r="H13673" s="10">
        <v>-1950120</v>
      </c>
      <c r="I13673" s="11">
        <f t="shared" si="846"/>
        <v>29936111933.214706</v>
      </c>
      <c r="J13673" s="11">
        <f t="shared" si="847"/>
        <v>285929</v>
      </c>
      <c r="K13673" s="11">
        <f t="shared" si="848"/>
        <v>104697.71143610726</v>
      </c>
      <c r="L13673" s="12">
        <f t="shared" si="844"/>
        <v>65561.194150069263</v>
      </c>
      <c r="M13673" s="11">
        <f>COUNTIF(E$2:$E13673,E13673)</f>
        <v>3202</v>
      </c>
      <c r="O13673" t="str">
        <f t="shared" si="845"/>
        <v/>
      </c>
    </row>
    <row r="13674" spans="1:15" hidden="1">
      <c r="A13674" s="41" t="s">
        <v>120</v>
      </c>
      <c r="B13674" s="46">
        <v>45856</v>
      </c>
      <c r="C13674" s="8" t="s">
        <v>13</v>
      </c>
      <c r="D13674" s="8" t="s">
        <v>46</v>
      </c>
      <c r="E13674" s="8" t="s">
        <v>46</v>
      </c>
      <c r="F13674" s="9">
        <f t="shared" si="843"/>
        <v>27100000</v>
      </c>
      <c r="G13674" s="9">
        <v>271</v>
      </c>
      <c r="H13674" s="10">
        <v>28449851</v>
      </c>
      <c r="I13674" s="11">
        <f t="shared" si="846"/>
        <v>3848643955.212677</v>
      </c>
      <c r="J13674" s="11">
        <f t="shared" si="847"/>
        <v>36811</v>
      </c>
      <c r="K13674" s="11">
        <f t="shared" si="848"/>
        <v>104551.46437784024</v>
      </c>
      <c r="L13674" s="12">
        <f t="shared" si="844"/>
        <v>0</v>
      </c>
      <c r="M13674" s="11">
        <f>COUNTIF(E$2:$E13674,E13674)</f>
        <v>3901</v>
      </c>
      <c r="O13674" t="str">
        <f t="shared" si="845"/>
        <v/>
      </c>
    </row>
    <row r="13675" spans="1:15" hidden="1">
      <c r="A13675" s="41" t="s">
        <v>120</v>
      </c>
      <c r="B13675" s="46">
        <v>45856</v>
      </c>
      <c r="C13675" s="8" t="s">
        <v>13</v>
      </c>
      <c r="D13675" s="8" t="s">
        <v>14</v>
      </c>
      <c r="E13675" s="8" t="s">
        <v>14</v>
      </c>
      <c r="F13675" s="9">
        <f t="shared" si="843"/>
        <v>-900000</v>
      </c>
      <c r="G13675" s="9">
        <v>-9</v>
      </c>
      <c r="H13675" s="10">
        <v>-975060</v>
      </c>
      <c r="I13675" s="11">
        <f t="shared" si="846"/>
        <v>29935169653.811783</v>
      </c>
      <c r="J13675" s="11">
        <f t="shared" si="847"/>
        <v>285920</v>
      </c>
      <c r="K13675" s="11">
        <f t="shared" si="848"/>
        <v>104697.71143610726</v>
      </c>
      <c r="L13675" s="12">
        <f t="shared" si="844"/>
        <v>32780.597075034631</v>
      </c>
      <c r="M13675" s="11">
        <f>COUNTIF(E$2:$E13675,E13675)</f>
        <v>3203</v>
      </c>
      <c r="O13675" t="str">
        <f t="shared" si="845"/>
        <v/>
      </c>
    </row>
    <row r="13676" spans="1:15" hidden="1">
      <c r="A13676" s="41" t="s">
        <v>120</v>
      </c>
      <c r="B13676" s="46">
        <v>45856</v>
      </c>
      <c r="C13676" s="8" t="s">
        <v>13</v>
      </c>
      <c r="D13676" s="8" t="s">
        <v>14</v>
      </c>
      <c r="E13676" s="8" t="s">
        <v>14</v>
      </c>
      <c r="F13676" s="9">
        <f t="shared" ref="F13676:F13739" si="849">100000*G13676</f>
        <v>-1800000</v>
      </c>
      <c r="G13676" s="9">
        <v>-18</v>
      </c>
      <c r="H13676" s="10">
        <v>-1950120</v>
      </c>
      <c r="I13676" s="11">
        <f t="shared" si="846"/>
        <v>29933285095.005932</v>
      </c>
      <c r="J13676" s="11">
        <f t="shared" si="847"/>
        <v>285902</v>
      </c>
      <c r="K13676" s="11">
        <f t="shared" si="848"/>
        <v>104697.71143610726</v>
      </c>
      <c r="L13676" s="12">
        <f t="shared" si="844"/>
        <v>65561.194150069263</v>
      </c>
      <c r="M13676" s="11">
        <f>COUNTIF(E$2:$E13676,E13676)</f>
        <v>3204</v>
      </c>
      <c r="O13676" t="str">
        <f t="shared" si="845"/>
        <v/>
      </c>
    </row>
    <row r="13677" spans="1:15" hidden="1">
      <c r="A13677" s="41" t="s">
        <v>120</v>
      </c>
      <c r="B13677" s="46">
        <v>45859</v>
      </c>
      <c r="C13677" s="8" t="s">
        <v>13</v>
      </c>
      <c r="D13677" s="8" t="s">
        <v>15</v>
      </c>
      <c r="E13677" s="8" t="s">
        <v>15</v>
      </c>
      <c r="F13677" s="9">
        <f t="shared" si="849"/>
        <v>961900000</v>
      </c>
      <c r="G13677" s="9">
        <v>9619</v>
      </c>
      <c r="H13677" s="10">
        <v>1062033790</v>
      </c>
      <c r="I13677" s="11">
        <f t="shared" si="846"/>
        <v>13497680579.144783</v>
      </c>
      <c r="J13677" s="11">
        <f t="shared" si="847"/>
        <v>126002</v>
      </c>
      <c r="K13677" s="11">
        <f t="shared" si="848"/>
        <v>107122.74867974146</v>
      </c>
      <c r="L13677" s="12">
        <f t="shared" si="844"/>
        <v>0</v>
      </c>
      <c r="M13677" s="11">
        <f>COUNTIF(E$2:$E13677,E13677)</f>
        <v>3942</v>
      </c>
      <c r="O13677" t="str">
        <f t="shared" si="845"/>
        <v/>
      </c>
    </row>
    <row r="13678" spans="1:15" hidden="1">
      <c r="A13678" s="41" t="s">
        <v>120</v>
      </c>
      <c r="B13678" s="46">
        <v>45859</v>
      </c>
      <c r="C13678" s="8" t="s">
        <v>13</v>
      </c>
      <c r="D13678" s="8" t="s">
        <v>15</v>
      </c>
      <c r="E13678" s="8" t="s">
        <v>15</v>
      </c>
      <c r="F13678" s="9">
        <f t="shared" si="849"/>
        <v>23400000</v>
      </c>
      <c r="G13678" s="9">
        <v>234</v>
      </c>
      <c r="H13678" s="10">
        <v>25798734</v>
      </c>
      <c r="I13678" s="11">
        <f t="shared" si="846"/>
        <v>13523479313.144783</v>
      </c>
      <c r="J13678" s="11">
        <f t="shared" si="847"/>
        <v>126236</v>
      </c>
      <c r="K13678" s="11">
        <f t="shared" si="848"/>
        <v>107128.54742818834</v>
      </c>
      <c r="L13678" s="12">
        <f t="shared" si="844"/>
        <v>0</v>
      </c>
      <c r="M13678" s="11">
        <f>COUNTIF(E$2:$E13678,E13678)</f>
        <v>3943</v>
      </c>
      <c r="O13678" t="str">
        <f t="shared" si="845"/>
        <v/>
      </c>
    </row>
    <row r="13679" spans="1:15" hidden="1">
      <c r="A13679" s="41" t="s">
        <v>120</v>
      </c>
      <c r="B13679" s="46">
        <v>45859</v>
      </c>
      <c r="C13679" s="8" t="s">
        <v>13</v>
      </c>
      <c r="D13679" s="8" t="s">
        <v>15</v>
      </c>
      <c r="E13679" s="8" t="s">
        <v>15</v>
      </c>
      <c r="F13679" s="9">
        <f t="shared" si="849"/>
        <v>4600000</v>
      </c>
      <c r="G13679" s="9">
        <v>46</v>
      </c>
      <c r="H13679" s="10">
        <v>5071546</v>
      </c>
      <c r="I13679" s="11">
        <f t="shared" si="846"/>
        <v>13528550859.144783</v>
      </c>
      <c r="J13679" s="11">
        <f t="shared" si="847"/>
        <v>126282</v>
      </c>
      <c r="K13679" s="11">
        <f t="shared" si="848"/>
        <v>107129.68482558704</v>
      </c>
      <c r="L13679" s="12">
        <f t="shared" si="844"/>
        <v>0</v>
      </c>
      <c r="M13679" s="11">
        <f>COUNTIF(E$2:$E13679,E13679)</f>
        <v>3944</v>
      </c>
      <c r="O13679" t="str">
        <f t="shared" si="845"/>
        <v/>
      </c>
    </row>
    <row r="13680" spans="1:15" hidden="1">
      <c r="A13680" s="41" t="s">
        <v>120</v>
      </c>
      <c r="B13680" s="46">
        <v>45859</v>
      </c>
      <c r="C13680" s="8" t="s">
        <v>13</v>
      </c>
      <c r="D13680" s="8" t="s">
        <v>90</v>
      </c>
      <c r="E13680" s="8" t="s">
        <v>90</v>
      </c>
      <c r="F13680" s="9">
        <f t="shared" si="849"/>
        <v>8700000</v>
      </c>
      <c r="G13680" s="9">
        <v>87</v>
      </c>
      <c r="H13680" s="10">
        <v>9521802</v>
      </c>
      <c r="I13680" s="11">
        <f t="shared" si="846"/>
        <v>6089098823.24438</v>
      </c>
      <c r="J13680" s="11">
        <f t="shared" si="847"/>
        <v>57314</v>
      </c>
      <c r="K13680" s="11">
        <f t="shared" si="848"/>
        <v>106241.03749946575</v>
      </c>
      <c r="L13680" s="12">
        <f t="shared" si="844"/>
        <v>0</v>
      </c>
      <c r="M13680" s="11">
        <f>COUNTIF(E$2:$E13680,E13680)</f>
        <v>1912</v>
      </c>
      <c r="O13680" t="str">
        <f t="shared" si="845"/>
        <v/>
      </c>
    </row>
    <row r="13681" spans="1:15" hidden="1">
      <c r="A13681" s="41" t="s">
        <v>120</v>
      </c>
      <c r="B13681" s="46">
        <v>45859</v>
      </c>
      <c r="C13681" s="8" t="s">
        <v>13</v>
      </c>
      <c r="D13681" s="8" t="s">
        <v>90</v>
      </c>
      <c r="E13681" s="8" t="s">
        <v>90</v>
      </c>
      <c r="F13681" s="9">
        <f t="shared" si="849"/>
        <v>9200000</v>
      </c>
      <c r="G13681" s="9">
        <v>92</v>
      </c>
      <c r="H13681" s="10">
        <v>10069032</v>
      </c>
      <c r="I13681" s="11">
        <f t="shared" si="846"/>
        <v>6099167855.24438</v>
      </c>
      <c r="J13681" s="11">
        <f t="shared" si="847"/>
        <v>57406</v>
      </c>
      <c r="K13681" s="11">
        <f t="shared" si="848"/>
        <v>106246.17383626067</v>
      </c>
      <c r="L13681" s="12">
        <f t="shared" si="844"/>
        <v>0</v>
      </c>
      <c r="M13681" s="11">
        <f>COUNTIF(E$2:$E13681,E13681)</f>
        <v>1913</v>
      </c>
      <c r="O13681" t="str">
        <f t="shared" si="845"/>
        <v/>
      </c>
    </row>
    <row r="13682" spans="1:15" hidden="1">
      <c r="A13682" s="41" t="s">
        <v>120</v>
      </c>
      <c r="B13682" s="46">
        <v>45859</v>
      </c>
      <c r="C13682" s="8" t="s">
        <v>13</v>
      </c>
      <c r="D13682" s="8" t="s">
        <v>90</v>
      </c>
      <c r="E13682" s="8" t="s">
        <v>90</v>
      </c>
      <c r="F13682" s="9">
        <f t="shared" si="849"/>
        <v>46400000</v>
      </c>
      <c r="G13682" s="9">
        <v>464</v>
      </c>
      <c r="H13682" s="10">
        <v>50782944</v>
      </c>
      <c r="I13682" s="11">
        <f t="shared" si="846"/>
        <v>6149950799.24438</v>
      </c>
      <c r="J13682" s="11">
        <f t="shared" si="847"/>
        <v>57870</v>
      </c>
      <c r="K13682" s="11">
        <f t="shared" si="848"/>
        <v>106271.82995065457</v>
      </c>
      <c r="L13682" s="12">
        <f t="shared" ref="L13682:L13745" si="850">IF(G13682&lt;0,K13682*G13682-H13682,0)</f>
        <v>0</v>
      </c>
      <c r="M13682" s="11">
        <f>COUNTIF(E$2:$E13682,E13682)</f>
        <v>1914</v>
      </c>
      <c r="O13682" t="str">
        <f t="shared" si="845"/>
        <v/>
      </c>
    </row>
    <row r="13683" spans="1:15" hidden="1">
      <c r="A13683" s="41" t="s">
        <v>120</v>
      </c>
      <c r="B13683" s="46">
        <v>45859</v>
      </c>
      <c r="C13683" s="8" t="s">
        <v>13</v>
      </c>
      <c r="D13683" s="8" t="s">
        <v>90</v>
      </c>
      <c r="E13683" s="8" t="s">
        <v>90</v>
      </c>
      <c r="F13683" s="9">
        <f t="shared" si="849"/>
        <v>900000</v>
      </c>
      <c r="G13683" s="9">
        <v>9</v>
      </c>
      <c r="H13683" s="10">
        <v>985014</v>
      </c>
      <c r="I13683" s="11">
        <f t="shared" si="846"/>
        <v>6150935813.24438</v>
      </c>
      <c r="J13683" s="11">
        <f t="shared" si="847"/>
        <v>57879</v>
      </c>
      <c r="K13683" s="11">
        <f t="shared" si="848"/>
        <v>106272.32352397899</v>
      </c>
      <c r="L13683" s="12">
        <f t="shared" si="850"/>
        <v>0</v>
      </c>
      <c r="M13683" s="11">
        <f>COUNTIF(E$2:$E13683,E13683)</f>
        <v>1915</v>
      </c>
      <c r="O13683" t="str">
        <f t="shared" si="845"/>
        <v/>
      </c>
    </row>
    <row r="13684" spans="1:15" hidden="1">
      <c r="A13684" s="41" t="s">
        <v>120</v>
      </c>
      <c r="B13684" s="46">
        <v>45859</v>
      </c>
      <c r="C13684" s="8" t="s">
        <v>13</v>
      </c>
      <c r="D13684" s="8" t="s">
        <v>90</v>
      </c>
      <c r="E13684" s="8" t="s">
        <v>90</v>
      </c>
      <c r="F13684" s="9">
        <f t="shared" si="849"/>
        <v>2400000</v>
      </c>
      <c r="G13684" s="9">
        <v>24</v>
      </c>
      <c r="H13684" s="10">
        <v>2626704</v>
      </c>
      <c r="I13684" s="11">
        <f t="shared" si="846"/>
        <v>6153562517.24438</v>
      </c>
      <c r="J13684" s="11">
        <f t="shared" si="847"/>
        <v>57903</v>
      </c>
      <c r="K13684" s="11">
        <f t="shared" si="848"/>
        <v>106273.63896938639</v>
      </c>
      <c r="L13684" s="12">
        <f t="shared" si="850"/>
        <v>0</v>
      </c>
      <c r="M13684" s="11">
        <f>COUNTIF(E$2:$E13684,E13684)</f>
        <v>1916</v>
      </c>
      <c r="O13684" t="str">
        <f t="shared" si="845"/>
        <v/>
      </c>
    </row>
    <row r="13685" spans="1:15" hidden="1">
      <c r="A13685" s="41" t="s">
        <v>120</v>
      </c>
      <c r="B13685" s="46">
        <v>45859</v>
      </c>
      <c r="C13685" s="8" t="s">
        <v>13</v>
      </c>
      <c r="D13685" s="8" t="s">
        <v>90</v>
      </c>
      <c r="E13685" s="8" t="s">
        <v>90</v>
      </c>
      <c r="F13685" s="9">
        <f t="shared" si="849"/>
        <v>900000</v>
      </c>
      <c r="G13685" s="9">
        <v>9</v>
      </c>
      <c r="H13685" s="10">
        <v>985014</v>
      </c>
      <c r="I13685" s="11">
        <f t="shared" si="846"/>
        <v>6154547531.24438</v>
      </c>
      <c r="J13685" s="11">
        <f t="shared" si="847"/>
        <v>57912</v>
      </c>
      <c r="K13685" s="11">
        <f t="shared" si="848"/>
        <v>106274.13198032152</v>
      </c>
      <c r="L13685" s="12">
        <f t="shared" si="850"/>
        <v>0</v>
      </c>
      <c r="M13685" s="11">
        <f>COUNTIF(E$2:$E13685,E13685)</f>
        <v>1917</v>
      </c>
      <c r="O13685" t="str">
        <f t="shared" si="845"/>
        <v/>
      </c>
    </row>
    <row r="13686" spans="1:15" hidden="1">
      <c r="A13686" s="41" t="s">
        <v>120</v>
      </c>
      <c r="B13686" s="46">
        <v>45859</v>
      </c>
      <c r="C13686" s="8" t="s">
        <v>13</v>
      </c>
      <c r="D13686" s="8" t="s">
        <v>90</v>
      </c>
      <c r="E13686" s="8" t="s">
        <v>90</v>
      </c>
      <c r="F13686" s="9">
        <f t="shared" si="849"/>
        <v>55700000</v>
      </c>
      <c r="G13686" s="9">
        <v>557</v>
      </c>
      <c r="H13686" s="10">
        <v>60961422</v>
      </c>
      <c r="I13686" s="11">
        <f t="shared" si="846"/>
        <v>6215508953.24438</v>
      </c>
      <c r="J13686" s="11">
        <f t="shared" si="847"/>
        <v>58469</v>
      </c>
      <c r="K13686" s="11">
        <f t="shared" si="848"/>
        <v>106304.34851364621</v>
      </c>
      <c r="L13686" s="12">
        <f t="shared" si="850"/>
        <v>0</v>
      </c>
      <c r="M13686" s="11">
        <f>COUNTIF(E$2:$E13686,E13686)</f>
        <v>1918</v>
      </c>
      <c r="O13686" t="str">
        <f t="shared" si="845"/>
        <v/>
      </c>
    </row>
    <row r="13687" spans="1:15" hidden="1">
      <c r="A13687" s="41" t="s">
        <v>120</v>
      </c>
      <c r="B13687" s="46">
        <v>45859</v>
      </c>
      <c r="C13687" s="8" t="s">
        <v>13</v>
      </c>
      <c r="D13687" s="8" t="s">
        <v>90</v>
      </c>
      <c r="E13687" s="8" t="s">
        <v>90</v>
      </c>
      <c r="F13687" s="9">
        <f t="shared" si="849"/>
        <v>140700000</v>
      </c>
      <c r="G13687" s="9">
        <v>1407</v>
      </c>
      <c r="H13687" s="10">
        <v>153990522</v>
      </c>
      <c r="I13687" s="11">
        <f t="shared" si="846"/>
        <v>6369499475.24438</v>
      </c>
      <c r="J13687" s="11">
        <f t="shared" si="847"/>
        <v>59876</v>
      </c>
      <c r="K13687" s="11">
        <f t="shared" si="848"/>
        <v>106378.17281121618</v>
      </c>
      <c r="L13687" s="12">
        <f t="shared" si="850"/>
        <v>0</v>
      </c>
      <c r="M13687" s="11">
        <f>COUNTIF(E$2:$E13687,E13687)</f>
        <v>1919</v>
      </c>
      <c r="O13687" t="str">
        <f t="shared" si="845"/>
        <v/>
      </c>
    </row>
    <row r="13688" spans="1:15" hidden="1">
      <c r="A13688" s="41" t="s">
        <v>120</v>
      </c>
      <c r="B13688" s="46">
        <v>45859</v>
      </c>
      <c r="C13688" s="8" t="s">
        <v>13</v>
      </c>
      <c r="D13688" s="8" t="s">
        <v>90</v>
      </c>
      <c r="E13688" s="8" t="s">
        <v>90</v>
      </c>
      <c r="F13688" s="9">
        <f t="shared" si="849"/>
        <v>30000000</v>
      </c>
      <c r="G13688" s="9">
        <v>300</v>
      </c>
      <c r="H13688" s="10">
        <v>32833800</v>
      </c>
      <c r="I13688" s="11">
        <f t="shared" si="846"/>
        <v>6402333275.24438</v>
      </c>
      <c r="J13688" s="11">
        <f t="shared" si="847"/>
        <v>60176</v>
      </c>
      <c r="K13688" s="11">
        <f t="shared" si="848"/>
        <v>106393.46708396004</v>
      </c>
      <c r="L13688" s="12">
        <f t="shared" si="850"/>
        <v>0</v>
      </c>
      <c r="M13688" s="11">
        <f>COUNTIF(E$2:$E13688,E13688)</f>
        <v>1920</v>
      </c>
      <c r="O13688" t="str">
        <f t="shared" si="845"/>
        <v/>
      </c>
    </row>
    <row r="13689" spans="1:15" hidden="1">
      <c r="A13689" s="41" t="s">
        <v>120</v>
      </c>
      <c r="B13689" s="46">
        <v>45859</v>
      </c>
      <c r="C13689" s="8" t="s">
        <v>13</v>
      </c>
      <c r="D13689" s="8" t="s">
        <v>90</v>
      </c>
      <c r="E13689" s="8" t="s">
        <v>90</v>
      </c>
      <c r="F13689" s="9">
        <f t="shared" si="849"/>
        <v>19600000</v>
      </c>
      <c r="G13689" s="9">
        <v>196</v>
      </c>
      <c r="H13689" s="10">
        <v>21451416</v>
      </c>
      <c r="I13689" s="11">
        <f t="shared" si="846"/>
        <v>6423784691.24438</v>
      </c>
      <c r="J13689" s="11">
        <f t="shared" si="847"/>
        <v>60372</v>
      </c>
      <c r="K13689" s="11">
        <f t="shared" si="848"/>
        <v>106403.37724846584</v>
      </c>
      <c r="L13689" s="12">
        <f t="shared" si="850"/>
        <v>0</v>
      </c>
      <c r="M13689" s="11">
        <f>COUNTIF(E$2:$E13689,E13689)</f>
        <v>1921</v>
      </c>
      <c r="O13689" t="str">
        <f t="shared" si="845"/>
        <v/>
      </c>
    </row>
    <row r="13690" spans="1:15" hidden="1">
      <c r="A13690" s="41" t="s">
        <v>120</v>
      </c>
      <c r="B13690" s="46">
        <v>45859</v>
      </c>
      <c r="C13690" s="8" t="s">
        <v>13</v>
      </c>
      <c r="D13690" s="8" t="s">
        <v>14</v>
      </c>
      <c r="E13690" s="8" t="s">
        <v>14</v>
      </c>
      <c r="F13690" s="9">
        <f t="shared" si="849"/>
        <v>-15600000</v>
      </c>
      <c r="G13690" s="9">
        <v>-156</v>
      </c>
      <c r="H13690" s="10">
        <v>-16904004</v>
      </c>
      <c r="I13690" s="11">
        <f t="shared" si="846"/>
        <v>29916952252.0219</v>
      </c>
      <c r="J13690" s="11">
        <f t="shared" si="847"/>
        <v>285746</v>
      </c>
      <c r="K13690" s="11">
        <f t="shared" si="848"/>
        <v>104697.71143610726</v>
      </c>
      <c r="L13690" s="12">
        <f t="shared" si="850"/>
        <v>571161.01596726663</v>
      </c>
      <c r="M13690" s="11">
        <f>COUNTIF(E$2:$E13690,E13690)</f>
        <v>3205</v>
      </c>
      <c r="O13690" t="str">
        <f t="shared" si="845"/>
        <v/>
      </c>
    </row>
    <row r="13691" spans="1:15" hidden="1">
      <c r="A13691" s="41" t="s">
        <v>120</v>
      </c>
      <c r="B13691" s="46">
        <v>45859</v>
      </c>
      <c r="C13691" s="8" t="s">
        <v>13</v>
      </c>
      <c r="D13691" s="8" t="s">
        <v>14</v>
      </c>
      <c r="E13691" s="8" t="s">
        <v>14</v>
      </c>
      <c r="F13691" s="9">
        <f t="shared" si="849"/>
        <v>-59900000</v>
      </c>
      <c r="G13691" s="9">
        <v>-599</v>
      </c>
      <c r="H13691" s="10">
        <v>-64907041</v>
      </c>
      <c r="I13691" s="11">
        <f t="shared" si="846"/>
        <v>29854238322.871674</v>
      </c>
      <c r="J13691" s="11">
        <f t="shared" si="847"/>
        <v>285147</v>
      </c>
      <c r="K13691" s="11">
        <f t="shared" si="848"/>
        <v>104697.71143610726</v>
      </c>
      <c r="L13691" s="12">
        <f t="shared" si="850"/>
        <v>2193111.849771753</v>
      </c>
      <c r="M13691" s="11">
        <f>COUNTIF(E$2:$E13691,E13691)</f>
        <v>3206</v>
      </c>
      <c r="O13691" t="str">
        <f t="shared" si="845"/>
        <v/>
      </c>
    </row>
    <row r="13692" spans="1:15" hidden="1">
      <c r="A13692" s="41" t="s">
        <v>120</v>
      </c>
      <c r="B13692" s="46">
        <v>45859</v>
      </c>
      <c r="C13692" s="8" t="s">
        <v>13</v>
      </c>
      <c r="D13692" s="8" t="s">
        <v>14</v>
      </c>
      <c r="E13692" s="8" t="s">
        <v>14</v>
      </c>
      <c r="F13692" s="9">
        <f t="shared" si="849"/>
        <v>-27500000</v>
      </c>
      <c r="G13692" s="9">
        <v>-275</v>
      </c>
      <c r="H13692" s="10">
        <v>-29798725</v>
      </c>
      <c r="I13692" s="11">
        <f t="shared" si="846"/>
        <v>29825446452.226746</v>
      </c>
      <c r="J13692" s="11">
        <f t="shared" si="847"/>
        <v>284872</v>
      </c>
      <c r="K13692" s="11">
        <f t="shared" si="848"/>
        <v>104697.71143610726</v>
      </c>
      <c r="L13692" s="12">
        <f t="shared" si="850"/>
        <v>1006854.3550705053</v>
      </c>
      <c r="M13692" s="11">
        <f>COUNTIF(E$2:$E13692,E13692)</f>
        <v>3207</v>
      </c>
      <c r="O13692" t="str">
        <f t="shared" ref="O13692:O13755" si="851">IF(M13692=_xlfn.MAXIFS(M:M,D:D,D13692),"X","")</f>
        <v/>
      </c>
    </row>
    <row r="13693" spans="1:15" hidden="1">
      <c r="A13693" s="41" t="s">
        <v>120</v>
      </c>
      <c r="B13693" s="46">
        <v>45859</v>
      </c>
      <c r="C13693" s="8" t="s">
        <v>13</v>
      </c>
      <c r="D13693" s="8" t="s">
        <v>14</v>
      </c>
      <c r="E13693" s="8" t="s">
        <v>14</v>
      </c>
      <c r="F13693" s="9">
        <f t="shared" si="849"/>
        <v>-11400000</v>
      </c>
      <c r="G13693" s="9">
        <v>-114</v>
      </c>
      <c r="H13693" s="10">
        <v>-12352926</v>
      </c>
      <c r="I13693" s="11">
        <f t="shared" si="846"/>
        <v>29813510913.123028</v>
      </c>
      <c r="J13693" s="11">
        <f t="shared" si="847"/>
        <v>284758</v>
      </c>
      <c r="K13693" s="11">
        <f t="shared" si="848"/>
        <v>104697.71143610726</v>
      </c>
      <c r="L13693" s="12">
        <f t="shared" si="850"/>
        <v>417386.89628377184</v>
      </c>
      <c r="M13693" s="11">
        <f>COUNTIF(E$2:$E13693,E13693)</f>
        <v>3208</v>
      </c>
      <c r="O13693" t="str">
        <f t="shared" si="851"/>
        <v/>
      </c>
    </row>
    <row r="13694" spans="1:15" hidden="1">
      <c r="A13694" s="41" t="s">
        <v>120</v>
      </c>
      <c r="B13694" s="46">
        <v>45859</v>
      </c>
      <c r="C13694" s="8" t="s">
        <v>13</v>
      </c>
      <c r="D13694" s="8" t="s">
        <v>14</v>
      </c>
      <c r="E13694" s="8" t="s">
        <v>14</v>
      </c>
      <c r="F13694" s="9">
        <f t="shared" si="849"/>
        <v>1800000</v>
      </c>
      <c r="G13694" s="9">
        <v>18</v>
      </c>
      <c r="H13694" s="10">
        <v>1975752</v>
      </c>
      <c r="I13694" s="11">
        <f t="shared" si="846"/>
        <v>29815486665.123028</v>
      </c>
      <c r="J13694" s="11">
        <f t="shared" si="847"/>
        <v>284776</v>
      </c>
      <c r="K13694" s="11">
        <f t="shared" si="848"/>
        <v>104698.0316639149</v>
      </c>
      <c r="L13694" s="12">
        <f t="shared" si="850"/>
        <v>0</v>
      </c>
      <c r="M13694" s="11">
        <f>COUNTIF(E$2:$E13694,E13694)</f>
        <v>3209</v>
      </c>
      <c r="O13694" t="str">
        <f t="shared" si="851"/>
        <v/>
      </c>
    </row>
    <row r="13695" spans="1:15" hidden="1">
      <c r="A13695" s="41" t="s">
        <v>120</v>
      </c>
      <c r="B13695" s="46">
        <v>45859</v>
      </c>
      <c r="C13695" s="8" t="s">
        <v>13</v>
      </c>
      <c r="D13695" s="8" t="s">
        <v>14</v>
      </c>
      <c r="E13695" s="8" t="s">
        <v>14</v>
      </c>
      <c r="F13695" s="9">
        <f t="shared" si="849"/>
        <v>-18400000</v>
      </c>
      <c r="G13695" s="9">
        <v>-184</v>
      </c>
      <c r="H13695" s="10">
        <v>-19938056</v>
      </c>
      <c r="I13695" s="11">
        <f t="shared" si="846"/>
        <v>29796222227.296867</v>
      </c>
      <c r="J13695" s="11">
        <f t="shared" si="847"/>
        <v>284592</v>
      </c>
      <c r="K13695" s="11">
        <f t="shared" si="848"/>
        <v>104698.0316639149</v>
      </c>
      <c r="L13695" s="12">
        <f t="shared" si="850"/>
        <v>673618.1738396585</v>
      </c>
      <c r="M13695" s="11">
        <f>COUNTIF(E$2:$E13695,E13695)</f>
        <v>3210</v>
      </c>
      <c r="O13695" t="str">
        <f t="shared" si="851"/>
        <v/>
      </c>
    </row>
    <row r="13696" spans="1:15" hidden="1">
      <c r="A13696" s="41" t="s">
        <v>120</v>
      </c>
      <c r="B13696" s="46">
        <v>45859</v>
      </c>
      <c r="C13696" s="8" t="s">
        <v>13</v>
      </c>
      <c r="D13696" s="8" t="s">
        <v>14</v>
      </c>
      <c r="E13696" s="8" t="s">
        <v>14</v>
      </c>
      <c r="F13696" s="9">
        <f t="shared" si="849"/>
        <v>-10600000</v>
      </c>
      <c r="G13696" s="9">
        <v>-106</v>
      </c>
      <c r="H13696" s="10">
        <v>-11486054</v>
      </c>
      <c r="I13696" s="11">
        <f t="shared" si="846"/>
        <v>29785124235.940491</v>
      </c>
      <c r="J13696" s="11">
        <f t="shared" si="847"/>
        <v>284486</v>
      </c>
      <c r="K13696" s="11">
        <f t="shared" si="848"/>
        <v>104698.0316639149</v>
      </c>
      <c r="L13696" s="12">
        <f t="shared" si="850"/>
        <v>388062.64362502098</v>
      </c>
      <c r="M13696" s="11">
        <f>COUNTIF(E$2:$E13696,E13696)</f>
        <v>3211</v>
      </c>
      <c r="O13696" t="str">
        <f t="shared" si="851"/>
        <v/>
      </c>
    </row>
    <row r="13697" spans="1:15" hidden="1">
      <c r="A13697" s="41" t="s">
        <v>120</v>
      </c>
      <c r="B13697" s="46">
        <v>45859</v>
      </c>
      <c r="C13697" s="8" t="s">
        <v>13</v>
      </c>
      <c r="D13697" s="8" t="s">
        <v>14</v>
      </c>
      <c r="E13697" s="8" t="s">
        <v>14</v>
      </c>
      <c r="F13697" s="9">
        <f t="shared" si="849"/>
        <v>-12700000</v>
      </c>
      <c r="G13697" s="9">
        <v>-127</v>
      </c>
      <c r="H13697" s="10">
        <v>-13761593</v>
      </c>
      <c r="I13697" s="11">
        <f t="shared" si="846"/>
        <v>29771827585.919174</v>
      </c>
      <c r="J13697" s="11">
        <f t="shared" si="847"/>
        <v>284359</v>
      </c>
      <c r="K13697" s="11">
        <f t="shared" si="848"/>
        <v>104698.0316639149</v>
      </c>
      <c r="L13697" s="12">
        <f t="shared" si="850"/>
        <v>464942.97868280858</v>
      </c>
      <c r="M13697" s="11">
        <f>COUNTIF(E$2:$E13697,E13697)</f>
        <v>3212</v>
      </c>
      <c r="O13697" t="str">
        <f t="shared" si="851"/>
        <v/>
      </c>
    </row>
    <row r="13698" spans="1:15" hidden="1">
      <c r="A13698" s="41" t="s">
        <v>120</v>
      </c>
      <c r="B13698" s="46">
        <v>45859</v>
      </c>
      <c r="C13698" s="8" t="s">
        <v>13</v>
      </c>
      <c r="D13698" s="8" t="s">
        <v>14</v>
      </c>
      <c r="E13698" s="8" t="s">
        <v>14</v>
      </c>
      <c r="F13698" s="9">
        <f t="shared" si="849"/>
        <v>-5800000</v>
      </c>
      <c r="G13698" s="9">
        <v>-58</v>
      </c>
      <c r="H13698" s="10">
        <v>-6284822</v>
      </c>
      <c r="I13698" s="11">
        <f t="shared" si="846"/>
        <v>29765755100.082668</v>
      </c>
      <c r="J13698" s="11">
        <f t="shared" si="847"/>
        <v>284301</v>
      </c>
      <c r="K13698" s="11">
        <f t="shared" si="848"/>
        <v>104698.0316639149</v>
      </c>
      <c r="L13698" s="12">
        <f t="shared" si="850"/>
        <v>212336.16349293571</v>
      </c>
      <c r="M13698" s="11">
        <f>COUNTIF(E$2:$E13698,E13698)</f>
        <v>3213</v>
      </c>
      <c r="O13698" t="str">
        <f t="shared" si="851"/>
        <v/>
      </c>
    </row>
    <row r="13699" spans="1:15" hidden="1">
      <c r="A13699" s="41" t="s">
        <v>120</v>
      </c>
      <c r="B13699" s="46">
        <v>45859</v>
      </c>
      <c r="C13699" s="8" t="s">
        <v>13</v>
      </c>
      <c r="D13699" s="8" t="s">
        <v>14</v>
      </c>
      <c r="E13699" s="8" t="s">
        <v>14</v>
      </c>
      <c r="F13699" s="9">
        <f t="shared" si="849"/>
        <v>-92200000</v>
      </c>
      <c r="G13699" s="9">
        <v>-922</v>
      </c>
      <c r="H13699" s="10">
        <v>-99906998</v>
      </c>
      <c r="I13699" s="11">
        <f t="shared" si="846"/>
        <v>29669223514.888538</v>
      </c>
      <c r="J13699" s="11">
        <f t="shared" si="847"/>
        <v>283379</v>
      </c>
      <c r="K13699" s="11">
        <f t="shared" si="848"/>
        <v>104698.0316639149</v>
      </c>
      <c r="L13699" s="12">
        <f t="shared" si="850"/>
        <v>3375412.8058704734</v>
      </c>
      <c r="M13699" s="11">
        <f>COUNTIF(E$2:$E13699,E13699)</f>
        <v>3214</v>
      </c>
      <c r="O13699" t="str">
        <f t="shared" si="851"/>
        <v/>
      </c>
    </row>
    <row r="13700" spans="1:15" hidden="1">
      <c r="A13700" s="41" t="s">
        <v>120</v>
      </c>
      <c r="B13700" s="46">
        <v>45859</v>
      </c>
      <c r="C13700" s="8" t="s">
        <v>13</v>
      </c>
      <c r="D13700" s="8" t="s">
        <v>14</v>
      </c>
      <c r="E13700" s="8" t="s">
        <v>14</v>
      </c>
      <c r="F13700" s="9">
        <f t="shared" si="849"/>
        <v>-45100000</v>
      </c>
      <c r="G13700" s="9">
        <v>-451</v>
      </c>
      <c r="H13700" s="10">
        <v>-48869909</v>
      </c>
      <c r="I13700" s="11">
        <f t="shared" si="846"/>
        <v>29622004702.608112</v>
      </c>
      <c r="J13700" s="11">
        <f t="shared" si="847"/>
        <v>282928</v>
      </c>
      <c r="K13700" s="11">
        <f t="shared" si="848"/>
        <v>104698.0316639149</v>
      </c>
      <c r="L13700" s="12">
        <f t="shared" si="850"/>
        <v>1651096.7195743844</v>
      </c>
      <c r="M13700" s="11">
        <f>COUNTIF(E$2:$E13700,E13700)</f>
        <v>3215</v>
      </c>
      <c r="O13700" t="str">
        <f t="shared" si="851"/>
        <v/>
      </c>
    </row>
    <row r="13701" spans="1:15" hidden="1">
      <c r="A13701" s="41" t="s">
        <v>120</v>
      </c>
      <c r="B13701" s="46">
        <v>45859</v>
      </c>
      <c r="C13701" s="8" t="s">
        <v>13</v>
      </c>
      <c r="D13701" s="8" t="s">
        <v>14</v>
      </c>
      <c r="E13701" s="8" t="s">
        <v>14</v>
      </c>
      <c r="F13701" s="9">
        <f t="shared" si="849"/>
        <v>-900000</v>
      </c>
      <c r="G13701" s="9">
        <v>-9</v>
      </c>
      <c r="H13701" s="10">
        <v>-975231</v>
      </c>
      <c r="I13701" s="11">
        <f t="shared" si="846"/>
        <v>29621062420.323135</v>
      </c>
      <c r="J13701" s="11">
        <f t="shared" si="847"/>
        <v>282919</v>
      </c>
      <c r="K13701" s="11">
        <f t="shared" si="848"/>
        <v>104698.0316639149</v>
      </c>
      <c r="L13701" s="12">
        <f t="shared" si="850"/>
        <v>32948.71502476593</v>
      </c>
      <c r="M13701" s="11">
        <f>COUNTIF(E$2:$E13701,E13701)</f>
        <v>3216</v>
      </c>
      <c r="O13701" t="str">
        <f t="shared" si="851"/>
        <v/>
      </c>
    </row>
    <row r="13702" spans="1:15" hidden="1">
      <c r="A13702" s="41" t="s">
        <v>120</v>
      </c>
      <c r="B13702" s="46">
        <v>45859</v>
      </c>
      <c r="C13702" s="8" t="s">
        <v>13</v>
      </c>
      <c r="D13702" s="8" t="s">
        <v>14</v>
      </c>
      <c r="E13702" s="8" t="s">
        <v>14</v>
      </c>
      <c r="F13702" s="9">
        <f t="shared" si="849"/>
        <v>-9200000</v>
      </c>
      <c r="G13702" s="9">
        <v>-92</v>
      </c>
      <c r="H13702" s="10">
        <v>-9969028</v>
      </c>
      <c r="I13702" s="11">
        <f t="shared" si="846"/>
        <v>29611430201.410057</v>
      </c>
      <c r="J13702" s="11">
        <f t="shared" si="847"/>
        <v>282827</v>
      </c>
      <c r="K13702" s="11">
        <f t="shared" si="848"/>
        <v>104698.0316639149</v>
      </c>
      <c r="L13702" s="12">
        <f t="shared" si="850"/>
        <v>336809.08691982925</v>
      </c>
      <c r="M13702" s="11">
        <f>COUNTIF(E$2:$E13702,E13702)</f>
        <v>3217</v>
      </c>
      <c r="O13702" t="str">
        <f t="shared" si="851"/>
        <v/>
      </c>
    </row>
    <row r="13703" spans="1:15" hidden="1">
      <c r="A13703" s="41" t="s">
        <v>120</v>
      </c>
      <c r="B13703" s="46">
        <v>45859</v>
      </c>
      <c r="C13703" s="8" t="s">
        <v>13</v>
      </c>
      <c r="D13703" s="8" t="s">
        <v>14</v>
      </c>
      <c r="E13703" s="8" t="s">
        <v>14</v>
      </c>
      <c r="F13703" s="9">
        <f t="shared" si="849"/>
        <v>-4500000</v>
      </c>
      <c r="G13703" s="9">
        <v>-45</v>
      </c>
      <c r="H13703" s="10">
        <v>-4876155</v>
      </c>
      <c r="I13703" s="11">
        <f t="shared" si="846"/>
        <v>29606718789.98518</v>
      </c>
      <c r="J13703" s="11">
        <f t="shared" si="847"/>
        <v>282782</v>
      </c>
      <c r="K13703" s="11">
        <f t="shared" si="848"/>
        <v>104698.0316639149</v>
      </c>
      <c r="L13703" s="12">
        <f t="shared" si="850"/>
        <v>164743.57512382977</v>
      </c>
      <c r="M13703" s="11">
        <f>COUNTIF(E$2:$E13703,E13703)</f>
        <v>3218</v>
      </c>
      <c r="O13703" t="str">
        <f t="shared" si="851"/>
        <v/>
      </c>
    </row>
    <row r="13704" spans="1:15" hidden="1">
      <c r="A13704" s="41" t="s">
        <v>120</v>
      </c>
      <c r="B13704" s="46">
        <v>45859</v>
      </c>
      <c r="C13704" s="8" t="s">
        <v>13</v>
      </c>
      <c r="D13704" s="8" t="s">
        <v>14</v>
      </c>
      <c r="E13704" s="8" t="s">
        <v>14</v>
      </c>
      <c r="F13704" s="9">
        <f t="shared" si="849"/>
        <v>-1300000</v>
      </c>
      <c r="G13704" s="9">
        <v>-13</v>
      </c>
      <c r="H13704" s="10">
        <v>-1408667</v>
      </c>
      <c r="I13704" s="11">
        <f t="shared" si="846"/>
        <v>29605357715.573547</v>
      </c>
      <c r="J13704" s="11">
        <f t="shared" si="847"/>
        <v>282769</v>
      </c>
      <c r="K13704" s="11">
        <f t="shared" si="848"/>
        <v>104698.0316639149</v>
      </c>
      <c r="L13704" s="12">
        <f t="shared" si="850"/>
        <v>47592.588369106408</v>
      </c>
      <c r="M13704" s="11">
        <f>COUNTIF(E$2:$E13704,E13704)</f>
        <v>3219</v>
      </c>
      <c r="O13704" t="str">
        <f t="shared" si="851"/>
        <v/>
      </c>
    </row>
    <row r="13705" spans="1:15" hidden="1">
      <c r="A13705" s="41" t="s">
        <v>120</v>
      </c>
      <c r="B13705" s="46">
        <v>45859</v>
      </c>
      <c r="C13705" s="8" t="s">
        <v>13</v>
      </c>
      <c r="D13705" s="8" t="s">
        <v>14</v>
      </c>
      <c r="E13705" s="8" t="s">
        <v>14</v>
      </c>
      <c r="F13705" s="9">
        <f t="shared" si="849"/>
        <v>3300000</v>
      </c>
      <c r="G13705" s="9">
        <v>33</v>
      </c>
      <c r="H13705" s="10">
        <v>3553869</v>
      </c>
      <c r="I13705" s="11">
        <f t="shared" si="846"/>
        <v>29608911584.573547</v>
      </c>
      <c r="J13705" s="11">
        <f t="shared" si="847"/>
        <v>282802</v>
      </c>
      <c r="K13705" s="11">
        <f t="shared" si="848"/>
        <v>104698.38114501859</v>
      </c>
      <c r="L13705" s="12">
        <f t="shared" si="850"/>
        <v>0</v>
      </c>
      <c r="M13705" s="11">
        <f>COUNTIF(E$2:$E13705,E13705)</f>
        <v>3220</v>
      </c>
      <c r="O13705" t="str">
        <f t="shared" si="851"/>
        <v/>
      </c>
    </row>
    <row r="13706" spans="1:15" hidden="1">
      <c r="A13706" s="41" t="s">
        <v>120</v>
      </c>
      <c r="B13706" s="46">
        <v>45859</v>
      </c>
      <c r="C13706" s="8" t="s">
        <v>13</v>
      </c>
      <c r="D13706" s="8" t="s">
        <v>14</v>
      </c>
      <c r="E13706" s="8" t="s">
        <v>14</v>
      </c>
      <c r="F13706" s="9">
        <f t="shared" si="849"/>
        <v>-9200000</v>
      </c>
      <c r="G13706" s="9">
        <v>-92</v>
      </c>
      <c r="H13706" s="10">
        <v>-9969028</v>
      </c>
      <c r="I13706" s="11">
        <f t="shared" si="846"/>
        <v>29599279333.508205</v>
      </c>
      <c r="J13706" s="11">
        <f t="shared" si="847"/>
        <v>282710</v>
      </c>
      <c r="K13706" s="11">
        <f t="shared" si="848"/>
        <v>104698.38114501859</v>
      </c>
      <c r="L13706" s="12">
        <f t="shared" si="850"/>
        <v>336776.93465828896</v>
      </c>
      <c r="M13706" s="11">
        <f>COUNTIF(E$2:$E13706,E13706)</f>
        <v>3221</v>
      </c>
      <c r="O13706" t="str">
        <f t="shared" si="851"/>
        <v/>
      </c>
    </row>
    <row r="13707" spans="1:15" hidden="1">
      <c r="A13707" s="41" t="s">
        <v>120</v>
      </c>
      <c r="B13707" s="46">
        <v>45859</v>
      </c>
      <c r="C13707" s="8" t="s">
        <v>13</v>
      </c>
      <c r="D13707" s="8" t="s">
        <v>14</v>
      </c>
      <c r="E13707" s="8" t="s">
        <v>14</v>
      </c>
      <c r="F13707" s="9">
        <f t="shared" si="849"/>
        <v>-9200000</v>
      </c>
      <c r="G13707" s="9">
        <v>-92</v>
      </c>
      <c r="H13707" s="10">
        <v>-9969028</v>
      </c>
      <c r="I13707" s="11">
        <f t="shared" si="846"/>
        <v>29589647082.442863</v>
      </c>
      <c r="J13707" s="11">
        <f t="shared" si="847"/>
        <v>282618</v>
      </c>
      <c r="K13707" s="11">
        <f t="shared" si="848"/>
        <v>104698.38114501859</v>
      </c>
      <c r="L13707" s="12">
        <f t="shared" si="850"/>
        <v>336776.93465828896</v>
      </c>
      <c r="M13707" s="11">
        <f>COUNTIF(E$2:$E13707,E13707)</f>
        <v>3222</v>
      </c>
      <c r="O13707" t="str">
        <f t="shared" si="851"/>
        <v/>
      </c>
    </row>
    <row r="13708" spans="1:15" hidden="1">
      <c r="A13708" s="41" t="s">
        <v>120</v>
      </c>
      <c r="B13708" s="46">
        <v>45859</v>
      </c>
      <c r="C13708" s="8" t="s">
        <v>13</v>
      </c>
      <c r="D13708" s="8" t="s">
        <v>14</v>
      </c>
      <c r="E13708" s="8" t="s">
        <v>14</v>
      </c>
      <c r="F13708" s="9">
        <f t="shared" si="849"/>
        <v>-900000</v>
      </c>
      <c r="G13708" s="9">
        <v>-9</v>
      </c>
      <c r="H13708" s="10">
        <v>-975231</v>
      </c>
      <c r="I13708" s="11">
        <f t="shared" si="846"/>
        <v>29588704797.012558</v>
      </c>
      <c r="J13708" s="11">
        <f t="shared" si="847"/>
        <v>282609</v>
      </c>
      <c r="K13708" s="11">
        <f t="shared" si="848"/>
        <v>104698.38114501859</v>
      </c>
      <c r="L13708" s="12">
        <f t="shared" si="850"/>
        <v>32945.569694832666</v>
      </c>
      <c r="M13708" s="11">
        <f>COUNTIF(E$2:$E13708,E13708)</f>
        <v>3223</v>
      </c>
      <c r="O13708" t="str">
        <f t="shared" si="851"/>
        <v/>
      </c>
    </row>
    <row r="13709" spans="1:15" hidden="1">
      <c r="A13709" s="41" t="s">
        <v>120</v>
      </c>
      <c r="B13709" s="46">
        <v>45859</v>
      </c>
      <c r="C13709" s="8" t="s">
        <v>13</v>
      </c>
      <c r="D13709" s="8" t="s">
        <v>14</v>
      </c>
      <c r="E13709" s="8" t="s">
        <v>14</v>
      </c>
      <c r="F13709" s="9">
        <f t="shared" si="849"/>
        <v>46400000</v>
      </c>
      <c r="G13709" s="9">
        <v>464</v>
      </c>
      <c r="H13709" s="10">
        <v>49960736</v>
      </c>
      <c r="I13709" s="11">
        <f t="shared" si="846"/>
        <v>29638665533.012558</v>
      </c>
      <c r="J13709" s="11">
        <f t="shared" si="847"/>
        <v>283073</v>
      </c>
      <c r="K13709" s="11">
        <f t="shared" si="848"/>
        <v>104703.25864004182</v>
      </c>
      <c r="L13709" s="12">
        <f t="shared" si="850"/>
        <v>0</v>
      </c>
      <c r="M13709" s="11">
        <f>COUNTIF(E$2:$E13709,E13709)</f>
        <v>3224</v>
      </c>
      <c r="O13709" t="str">
        <f t="shared" si="851"/>
        <v/>
      </c>
    </row>
    <row r="13710" spans="1:15" hidden="1">
      <c r="A13710" s="41" t="s">
        <v>120</v>
      </c>
      <c r="B13710" s="46">
        <v>45859</v>
      </c>
      <c r="C13710" s="8" t="s">
        <v>13</v>
      </c>
      <c r="D13710" s="8" t="s">
        <v>14</v>
      </c>
      <c r="E13710" s="8" t="s">
        <v>14</v>
      </c>
      <c r="F13710" s="9">
        <f t="shared" si="849"/>
        <v>-2800000</v>
      </c>
      <c r="G13710" s="9">
        <v>-28</v>
      </c>
      <c r="H13710" s="10">
        <v>-3034052</v>
      </c>
      <c r="I13710" s="11">
        <f t="shared" si="846"/>
        <v>29635733841.770638</v>
      </c>
      <c r="J13710" s="11">
        <f t="shared" si="847"/>
        <v>283045</v>
      </c>
      <c r="K13710" s="11">
        <f t="shared" si="848"/>
        <v>104703.25864004182</v>
      </c>
      <c r="L13710" s="12">
        <f t="shared" si="850"/>
        <v>102360.75807882892</v>
      </c>
      <c r="M13710" s="11">
        <f>COUNTIF(E$2:$E13710,E13710)</f>
        <v>3225</v>
      </c>
      <c r="O13710" t="str">
        <f t="shared" si="851"/>
        <v/>
      </c>
    </row>
    <row r="13711" spans="1:15" hidden="1">
      <c r="A13711" s="41" t="s">
        <v>120</v>
      </c>
      <c r="B13711" s="46">
        <v>45859</v>
      </c>
      <c r="C13711" s="8" t="s">
        <v>13</v>
      </c>
      <c r="D13711" s="8" t="s">
        <v>14</v>
      </c>
      <c r="E13711" s="8" t="s">
        <v>14</v>
      </c>
      <c r="F13711" s="9">
        <f t="shared" si="849"/>
        <v>7900000</v>
      </c>
      <c r="G13711" s="9">
        <v>79</v>
      </c>
      <c r="H13711" s="10">
        <v>8509248</v>
      </c>
      <c r="I13711" s="11">
        <f t="shared" si="846"/>
        <v>29644243089.770638</v>
      </c>
      <c r="J13711" s="11">
        <f t="shared" si="847"/>
        <v>283124</v>
      </c>
      <c r="K13711" s="11">
        <f t="shared" si="848"/>
        <v>104704.09816819004</v>
      </c>
      <c r="L13711" s="12">
        <f t="shared" si="850"/>
        <v>0</v>
      </c>
      <c r="M13711" s="11">
        <f>COUNTIF(E$2:$E13711,E13711)</f>
        <v>3226</v>
      </c>
      <c r="O13711" t="str">
        <f t="shared" si="851"/>
        <v/>
      </c>
    </row>
    <row r="13712" spans="1:15" hidden="1">
      <c r="A13712" s="41" t="s">
        <v>120</v>
      </c>
      <c r="B13712" s="46">
        <v>45859</v>
      </c>
      <c r="C13712" s="8" t="s">
        <v>13</v>
      </c>
      <c r="D13712" s="8" t="s">
        <v>14</v>
      </c>
      <c r="E13712" s="8" t="s">
        <v>14</v>
      </c>
      <c r="F13712" s="9">
        <f t="shared" si="849"/>
        <v>-900000</v>
      </c>
      <c r="G13712" s="9">
        <v>-9</v>
      </c>
      <c r="H13712" s="10">
        <v>-975231</v>
      </c>
      <c r="I13712" s="11">
        <f t="shared" si="846"/>
        <v>29643300752.887123</v>
      </c>
      <c r="J13712" s="11">
        <f t="shared" si="847"/>
        <v>283115</v>
      </c>
      <c r="K13712" s="11">
        <f t="shared" si="848"/>
        <v>104704.09816819004</v>
      </c>
      <c r="L13712" s="12">
        <f t="shared" si="850"/>
        <v>32894.116486289538</v>
      </c>
      <c r="M13712" s="11">
        <f>COUNTIF(E$2:$E13712,E13712)</f>
        <v>3227</v>
      </c>
      <c r="O13712" t="str">
        <f t="shared" si="851"/>
        <v/>
      </c>
    </row>
    <row r="13713" spans="1:15" hidden="1">
      <c r="A13713" s="41" t="s">
        <v>120</v>
      </c>
      <c r="B13713" s="46">
        <v>45859</v>
      </c>
      <c r="C13713" s="8" t="s">
        <v>13</v>
      </c>
      <c r="D13713" s="8" t="s">
        <v>14</v>
      </c>
      <c r="E13713" s="8" t="s">
        <v>14</v>
      </c>
      <c r="F13713" s="9">
        <f t="shared" si="849"/>
        <v>-2700000</v>
      </c>
      <c r="G13713" s="9">
        <v>-27</v>
      </c>
      <c r="H13713" s="10">
        <v>-2925693</v>
      </c>
      <c r="I13713" s="11">
        <f t="shared" si="846"/>
        <v>29640473742.236584</v>
      </c>
      <c r="J13713" s="11">
        <f t="shared" si="847"/>
        <v>283088</v>
      </c>
      <c r="K13713" s="11">
        <f t="shared" si="848"/>
        <v>104704.09816819004</v>
      </c>
      <c r="L13713" s="12">
        <f t="shared" si="850"/>
        <v>98682.349458868615</v>
      </c>
      <c r="M13713" s="11">
        <f>COUNTIF(E$2:$E13713,E13713)</f>
        <v>3228</v>
      </c>
      <c r="O13713" t="str">
        <f t="shared" si="851"/>
        <v/>
      </c>
    </row>
    <row r="13714" spans="1:15" hidden="1">
      <c r="A13714" s="41" t="s">
        <v>120</v>
      </c>
      <c r="B13714" s="46">
        <v>45859</v>
      </c>
      <c r="C13714" s="8" t="s">
        <v>13</v>
      </c>
      <c r="D13714" s="8" t="s">
        <v>14</v>
      </c>
      <c r="E13714" s="8" t="s">
        <v>14</v>
      </c>
      <c r="F13714" s="9">
        <f t="shared" si="849"/>
        <v>-1800000</v>
      </c>
      <c r="G13714" s="9">
        <v>-18</v>
      </c>
      <c r="H13714" s="10">
        <v>-1950462</v>
      </c>
      <c r="I13714" s="11">
        <f t="shared" si="846"/>
        <v>29638589068.469555</v>
      </c>
      <c r="J13714" s="11">
        <f t="shared" si="847"/>
        <v>283070</v>
      </c>
      <c r="K13714" s="11">
        <f t="shared" si="848"/>
        <v>104704.09816819004</v>
      </c>
      <c r="L13714" s="12">
        <f t="shared" si="850"/>
        <v>65788.232972579077</v>
      </c>
      <c r="M13714" s="11">
        <f>COUNTIF(E$2:$E13714,E13714)</f>
        <v>3229</v>
      </c>
      <c r="O13714" t="str">
        <f t="shared" si="851"/>
        <v/>
      </c>
    </row>
    <row r="13715" spans="1:15" hidden="1">
      <c r="A13715" s="41" t="s">
        <v>120</v>
      </c>
      <c r="B13715" s="46">
        <v>45859</v>
      </c>
      <c r="C13715" s="8" t="s">
        <v>13</v>
      </c>
      <c r="D13715" s="8" t="s">
        <v>14</v>
      </c>
      <c r="E13715" s="8" t="s">
        <v>14</v>
      </c>
      <c r="F13715" s="9">
        <f t="shared" si="849"/>
        <v>-43400000</v>
      </c>
      <c r="G13715" s="9">
        <v>-434</v>
      </c>
      <c r="H13715" s="10">
        <v>-47027806</v>
      </c>
      <c r="I13715" s="11">
        <f t="shared" si="846"/>
        <v>29593147489.864559</v>
      </c>
      <c r="J13715" s="11">
        <f t="shared" si="847"/>
        <v>282636</v>
      </c>
      <c r="K13715" s="11">
        <f t="shared" si="848"/>
        <v>104704.09816819004</v>
      </c>
      <c r="L13715" s="12">
        <f t="shared" si="850"/>
        <v>1586227.3950055242</v>
      </c>
      <c r="M13715" s="11">
        <f>COUNTIF(E$2:$E13715,E13715)</f>
        <v>3230</v>
      </c>
      <c r="O13715" t="str">
        <f t="shared" si="851"/>
        <v/>
      </c>
    </row>
    <row r="13716" spans="1:15" hidden="1">
      <c r="A13716" s="41" t="s">
        <v>120</v>
      </c>
      <c r="B13716" s="46">
        <v>45859</v>
      </c>
      <c r="C13716" s="8" t="s">
        <v>13</v>
      </c>
      <c r="D13716" s="8" t="s">
        <v>14</v>
      </c>
      <c r="E13716" s="8" t="s">
        <v>14</v>
      </c>
      <c r="F13716" s="9">
        <f t="shared" si="849"/>
        <v>-6400000</v>
      </c>
      <c r="G13716" s="9">
        <v>-64</v>
      </c>
      <c r="H13716" s="10">
        <v>-6934976</v>
      </c>
      <c r="I13716" s="11">
        <f t="shared" si="846"/>
        <v>29586446427.581795</v>
      </c>
      <c r="J13716" s="11">
        <f t="shared" si="847"/>
        <v>282572</v>
      </c>
      <c r="K13716" s="11">
        <f t="shared" si="848"/>
        <v>104704.09816819004</v>
      </c>
      <c r="L13716" s="12">
        <f t="shared" si="850"/>
        <v>233913.71723583713</v>
      </c>
      <c r="M13716" s="11">
        <f>COUNTIF(E$2:$E13716,E13716)</f>
        <v>3231</v>
      </c>
      <c r="O13716" t="str">
        <f t="shared" si="851"/>
        <v/>
      </c>
    </row>
    <row r="13717" spans="1:15" hidden="1">
      <c r="A13717" s="41" t="s">
        <v>120</v>
      </c>
      <c r="B13717" s="46">
        <v>45859</v>
      </c>
      <c r="C13717" s="8" t="s">
        <v>13</v>
      </c>
      <c r="D13717" s="8" t="s">
        <v>14</v>
      </c>
      <c r="E13717" s="8" t="s">
        <v>14</v>
      </c>
      <c r="F13717" s="9">
        <f t="shared" si="849"/>
        <v>-3600000</v>
      </c>
      <c r="G13717" s="9">
        <v>-36</v>
      </c>
      <c r="H13717" s="10">
        <v>-3900924</v>
      </c>
      <c r="I13717" s="11">
        <f t="shared" si="846"/>
        <v>29582677080.047741</v>
      </c>
      <c r="J13717" s="11">
        <f t="shared" si="847"/>
        <v>282536</v>
      </c>
      <c r="K13717" s="11">
        <f t="shared" si="848"/>
        <v>104704.09816819004</v>
      </c>
      <c r="L13717" s="12">
        <f t="shared" si="850"/>
        <v>131576.46594515815</v>
      </c>
      <c r="M13717" s="11">
        <f>COUNTIF(E$2:$E13717,E13717)</f>
        <v>3232</v>
      </c>
      <c r="O13717" t="str">
        <f t="shared" si="851"/>
        <v/>
      </c>
    </row>
    <row r="13718" spans="1:15" hidden="1">
      <c r="A13718" s="41" t="s">
        <v>120</v>
      </c>
      <c r="B13718" s="46">
        <v>45859</v>
      </c>
      <c r="C13718" s="8" t="s">
        <v>13</v>
      </c>
      <c r="D13718" s="8" t="s">
        <v>14</v>
      </c>
      <c r="E13718" s="8" t="s">
        <v>14</v>
      </c>
      <c r="F13718" s="9">
        <f t="shared" si="849"/>
        <v>-3800000</v>
      </c>
      <c r="G13718" s="9">
        <v>-38</v>
      </c>
      <c r="H13718" s="10">
        <v>-4117642</v>
      </c>
      <c r="I13718" s="11">
        <f t="shared" si="846"/>
        <v>29578698324.317348</v>
      </c>
      <c r="J13718" s="11">
        <f t="shared" si="847"/>
        <v>282498</v>
      </c>
      <c r="K13718" s="11">
        <f t="shared" si="848"/>
        <v>104704.09816819004</v>
      </c>
      <c r="L13718" s="12">
        <f t="shared" si="850"/>
        <v>138886.26960877841</v>
      </c>
      <c r="M13718" s="11">
        <f>COUNTIF(E$2:$E13718,E13718)</f>
        <v>3233</v>
      </c>
      <c r="O13718" t="str">
        <f t="shared" si="851"/>
        <v/>
      </c>
    </row>
    <row r="13719" spans="1:15" hidden="1">
      <c r="A13719" s="41" t="s">
        <v>120</v>
      </c>
      <c r="B13719" s="46">
        <v>45859</v>
      </c>
      <c r="C13719" s="8" t="s">
        <v>13</v>
      </c>
      <c r="D13719" s="8" t="s">
        <v>14</v>
      </c>
      <c r="E13719" s="8" t="s">
        <v>14</v>
      </c>
      <c r="F13719" s="9">
        <f t="shared" si="849"/>
        <v>-900000</v>
      </c>
      <c r="G13719" s="9">
        <v>-9</v>
      </c>
      <c r="H13719" s="10">
        <v>-975231</v>
      </c>
      <c r="I13719" s="11">
        <f t="shared" si="846"/>
        <v>29577755987.433834</v>
      </c>
      <c r="J13719" s="11">
        <f t="shared" si="847"/>
        <v>282489</v>
      </c>
      <c r="K13719" s="11">
        <f t="shared" si="848"/>
        <v>104704.09816819004</v>
      </c>
      <c r="L13719" s="12">
        <f t="shared" si="850"/>
        <v>32894.116486289538</v>
      </c>
      <c r="M13719" s="11">
        <f>COUNTIF(E$2:$E13719,E13719)</f>
        <v>3234</v>
      </c>
      <c r="O13719" t="str">
        <f t="shared" si="851"/>
        <v/>
      </c>
    </row>
    <row r="13720" spans="1:15" hidden="1">
      <c r="A13720" s="41" t="s">
        <v>120</v>
      </c>
      <c r="B13720" s="46">
        <v>45859</v>
      </c>
      <c r="C13720" s="8" t="s">
        <v>13</v>
      </c>
      <c r="D13720" s="8" t="s">
        <v>14</v>
      </c>
      <c r="E13720" s="8" t="s">
        <v>14</v>
      </c>
      <c r="F13720" s="9">
        <f t="shared" si="849"/>
        <v>-9200000</v>
      </c>
      <c r="G13720" s="9">
        <v>-92</v>
      </c>
      <c r="H13720" s="10">
        <v>-9969028</v>
      </c>
      <c r="I13720" s="11">
        <f t="shared" ref="I13720:I13783" si="852">IF(H13720&gt;=0,IF(M13720=1,H13720,SUMIFS(I:I,E:E,E13720,M:M,M13720-1)+H13720),SUMIFS(I:I,E:E,E13720,M:M,M13720-1)+K13720*G13720)</f>
        <v>29568123210.402359</v>
      </c>
      <c r="J13720" s="11">
        <f t="shared" ref="J13720:J13783" si="853">IF(M13720=1,G13720,SUMIFS($J:$J,$E:$E,E13720,$M:$M,M13720-1)+G13720)</f>
        <v>282397</v>
      </c>
      <c r="K13720" s="11">
        <f t="shared" ref="K13720:K13783" si="854">IF(H13720&gt;=0,I13720/J13720,SUMIFS($K:$K,$E:$E,E13720,$M:$M,M13720-1))</f>
        <v>104704.09816819004</v>
      </c>
      <c r="L13720" s="12">
        <f t="shared" si="850"/>
        <v>336250.96852651611</v>
      </c>
      <c r="M13720" s="11">
        <f>COUNTIF(E$2:$E13720,E13720)</f>
        <v>3235</v>
      </c>
      <c r="O13720" t="str">
        <f t="shared" si="851"/>
        <v/>
      </c>
    </row>
    <row r="13721" spans="1:15" hidden="1">
      <c r="A13721" s="41" t="s">
        <v>120</v>
      </c>
      <c r="B13721" s="46">
        <v>45859</v>
      </c>
      <c r="C13721" s="8" t="s">
        <v>13</v>
      </c>
      <c r="D13721" s="8" t="s">
        <v>14</v>
      </c>
      <c r="E13721" s="8" t="s">
        <v>14</v>
      </c>
      <c r="F13721" s="9">
        <f t="shared" si="849"/>
        <v>-1300000</v>
      </c>
      <c r="G13721" s="9">
        <v>-13</v>
      </c>
      <c r="H13721" s="10">
        <v>-1408667</v>
      </c>
      <c r="I13721" s="11">
        <f t="shared" si="852"/>
        <v>29566762057.126171</v>
      </c>
      <c r="J13721" s="11">
        <f t="shared" si="853"/>
        <v>282384</v>
      </c>
      <c r="K13721" s="11">
        <f t="shared" si="854"/>
        <v>104704.09816819004</v>
      </c>
      <c r="L13721" s="12">
        <f t="shared" si="850"/>
        <v>47513.723813529359</v>
      </c>
      <c r="M13721" s="11">
        <f>COUNTIF(E$2:$E13721,E13721)</f>
        <v>3236</v>
      </c>
      <c r="O13721" t="str">
        <f t="shared" si="851"/>
        <v/>
      </c>
    </row>
    <row r="13722" spans="1:15" hidden="1">
      <c r="A13722" s="41" t="s">
        <v>120</v>
      </c>
      <c r="B13722" s="46">
        <v>45859</v>
      </c>
      <c r="C13722" s="8" t="s">
        <v>13</v>
      </c>
      <c r="D13722" s="8" t="s">
        <v>14</v>
      </c>
      <c r="E13722" s="8" t="s">
        <v>14</v>
      </c>
      <c r="F13722" s="9">
        <f t="shared" si="849"/>
        <v>-1800000</v>
      </c>
      <c r="G13722" s="9">
        <v>-18</v>
      </c>
      <c r="H13722" s="10">
        <v>-1950462</v>
      </c>
      <c r="I13722" s="11">
        <f t="shared" si="852"/>
        <v>29564877383.359142</v>
      </c>
      <c r="J13722" s="11">
        <f t="shared" si="853"/>
        <v>282366</v>
      </c>
      <c r="K13722" s="11">
        <f t="shared" si="854"/>
        <v>104704.09816819004</v>
      </c>
      <c r="L13722" s="12">
        <f t="shared" si="850"/>
        <v>65788.232972579077</v>
      </c>
      <c r="M13722" s="11">
        <f>COUNTIF(E$2:$E13722,E13722)</f>
        <v>3237</v>
      </c>
      <c r="O13722" t="str">
        <f t="shared" si="851"/>
        <v/>
      </c>
    </row>
    <row r="13723" spans="1:15" hidden="1">
      <c r="A13723" s="41" t="s">
        <v>120</v>
      </c>
      <c r="B13723" s="46">
        <v>45859</v>
      </c>
      <c r="C13723" s="8" t="s">
        <v>13</v>
      </c>
      <c r="D13723" s="8" t="s">
        <v>14</v>
      </c>
      <c r="E13723" s="8" t="s">
        <v>14</v>
      </c>
      <c r="F13723" s="9">
        <f t="shared" si="849"/>
        <v>-23400000</v>
      </c>
      <c r="G13723" s="9">
        <v>-234</v>
      </c>
      <c r="H13723" s="10">
        <v>-25356006</v>
      </c>
      <c r="I13723" s="11">
        <f t="shared" si="852"/>
        <v>29540376624.387787</v>
      </c>
      <c r="J13723" s="11">
        <f t="shared" si="853"/>
        <v>282132</v>
      </c>
      <c r="K13723" s="11">
        <f t="shared" si="854"/>
        <v>104704.09816819004</v>
      </c>
      <c r="L13723" s="12">
        <f t="shared" si="850"/>
        <v>855247.02864352986</v>
      </c>
      <c r="M13723" s="11">
        <f>COUNTIF(E$2:$E13723,E13723)</f>
        <v>3238</v>
      </c>
      <c r="O13723" t="str">
        <f t="shared" si="851"/>
        <v/>
      </c>
    </row>
    <row r="13724" spans="1:15" hidden="1">
      <c r="A13724" s="41" t="s">
        <v>120</v>
      </c>
      <c r="B13724" s="46">
        <v>45859</v>
      </c>
      <c r="C13724" s="8" t="s">
        <v>13</v>
      </c>
      <c r="D13724" s="8" t="s">
        <v>14</v>
      </c>
      <c r="E13724" s="8" t="s">
        <v>14</v>
      </c>
      <c r="F13724" s="9">
        <f t="shared" si="849"/>
        <v>9200000</v>
      </c>
      <c r="G13724" s="9">
        <v>92</v>
      </c>
      <c r="H13724" s="10">
        <v>9906008</v>
      </c>
      <c r="I13724" s="11">
        <f t="shared" si="852"/>
        <v>29550282632.387787</v>
      </c>
      <c r="J13724" s="11">
        <f t="shared" si="853"/>
        <v>282224</v>
      </c>
      <c r="K13724" s="11">
        <f t="shared" si="854"/>
        <v>104705.0663033186</v>
      </c>
      <c r="L13724" s="12">
        <f t="shared" si="850"/>
        <v>0</v>
      </c>
      <c r="M13724" s="11">
        <f>COUNTIF(E$2:$E13724,E13724)</f>
        <v>3239</v>
      </c>
      <c r="O13724" t="str">
        <f t="shared" si="851"/>
        <v/>
      </c>
    </row>
    <row r="13725" spans="1:15" hidden="1">
      <c r="A13725" s="41" t="s">
        <v>120</v>
      </c>
      <c r="B13725" s="46">
        <v>45859</v>
      </c>
      <c r="C13725" s="8" t="s">
        <v>13</v>
      </c>
      <c r="D13725" s="8" t="s">
        <v>14</v>
      </c>
      <c r="E13725" s="8" t="s">
        <v>14</v>
      </c>
      <c r="F13725" s="9">
        <f t="shared" si="849"/>
        <v>9200000</v>
      </c>
      <c r="G13725" s="9">
        <v>92</v>
      </c>
      <c r="H13725" s="10">
        <v>9906008</v>
      </c>
      <c r="I13725" s="11">
        <f t="shared" si="852"/>
        <v>29560188640.387787</v>
      </c>
      <c r="J13725" s="11">
        <f t="shared" si="853"/>
        <v>282316</v>
      </c>
      <c r="K13725" s="11">
        <f t="shared" si="854"/>
        <v>104706.03380746322</v>
      </c>
      <c r="L13725" s="12">
        <f t="shared" si="850"/>
        <v>0</v>
      </c>
      <c r="M13725" s="11">
        <f>COUNTIF(E$2:$E13725,E13725)</f>
        <v>3240</v>
      </c>
      <c r="O13725" t="str">
        <f t="shared" si="851"/>
        <v/>
      </c>
    </row>
    <row r="13726" spans="1:15" hidden="1">
      <c r="A13726" s="41" t="s">
        <v>120</v>
      </c>
      <c r="B13726" s="46">
        <v>45859</v>
      </c>
      <c r="C13726" s="8" t="s">
        <v>13</v>
      </c>
      <c r="D13726" s="8" t="s">
        <v>14</v>
      </c>
      <c r="E13726" s="8" t="s">
        <v>14</v>
      </c>
      <c r="F13726" s="9">
        <f t="shared" si="849"/>
        <v>-152200000</v>
      </c>
      <c r="G13726" s="9">
        <v>-1522</v>
      </c>
      <c r="H13726" s="10">
        <v>-164922398</v>
      </c>
      <c r="I13726" s="11">
        <f t="shared" si="852"/>
        <v>29400826056.932827</v>
      </c>
      <c r="J13726" s="11">
        <f t="shared" si="853"/>
        <v>280794</v>
      </c>
      <c r="K13726" s="11">
        <f t="shared" si="854"/>
        <v>104706.03380746322</v>
      </c>
      <c r="L13726" s="12">
        <f t="shared" si="850"/>
        <v>5559814.5450409949</v>
      </c>
      <c r="M13726" s="11">
        <f>COUNTIF(E$2:$E13726,E13726)</f>
        <v>3241</v>
      </c>
      <c r="O13726" t="str">
        <f t="shared" si="851"/>
        <v/>
      </c>
    </row>
    <row r="13727" spans="1:15" hidden="1">
      <c r="A13727" s="41" t="s">
        <v>120</v>
      </c>
      <c r="B13727" s="46">
        <v>45859</v>
      </c>
      <c r="C13727" s="8" t="s">
        <v>13</v>
      </c>
      <c r="D13727" s="8" t="s">
        <v>14</v>
      </c>
      <c r="E13727" s="8" t="s">
        <v>14</v>
      </c>
      <c r="F13727" s="9">
        <f t="shared" si="849"/>
        <v>9200000</v>
      </c>
      <c r="G13727" s="9">
        <v>92</v>
      </c>
      <c r="H13727" s="10">
        <v>9907756</v>
      </c>
      <c r="I13727" s="11">
        <f t="shared" si="852"/>
        <v>29410733812.932827</v>
      </c>
      <c r="J13727" s="11">
        <f t="shared" si="853"/>
        <v>280886</v>
      </c>
      <c r="K13727" s="11">
        <f t="shared" si="854"/>
        <v>104707.01214347752</v>
      </c>
      <c r="L13727" s="12">
        <f t="shared" si="850"/>
        <v>0</v>
      </c>
      <c r="M13727" s="11">
        <f>COUNTIF(E$2:$E13727,E13727)</f>
        <v>3242</v>
      </c>
      <c r="O13727" t="str">
        <f t="shared" si="851"/>
        <v/>
      </c>
    </row>
    <row r="13728" spans="1:15" hidden="1">
      <c r="A13728" s="41" t="s">
        <v>120</v>
      </c>
      <c r="B13728" s="46">
        <v>45859</v>
      </c>
      <c r="C13728" s="8" t="s">
        <v>13</v>
      </c>
      <c r="D13728" s="8" t="s">
        <v>14</v>
      </c>
      <c r="E13728" s="8" t="s">
        <v>14</v>
      </c>
      <c r="F13728" s="9">
        <f t="shared" si="849"/>
        <v>46400000</v>
      </c>
      <c r="G13728" s="9">
        <v>464</v>
      </c>
      <c r="H13728" s="10">
        <v>49969552</v>
      </c>
      <c r="I13728" s="11">
        <f t="shared" si="852"/>
        <v>29460703364.932827</v>
      </c>
      <c r="J13728" s="11">
        <f t="shared" si="853"/>
        <v>281350</v>
      </c>
      <c r="K13728" s="11">
        <f t="shared" si="854"/>
        <v>104711.93660896686</v>
      </c>
      <c r="L13728" s="12">
        <f t="shared" si="850"/>
        <v>0</v>
      </c>
      <c r="M13728" s="11">
        <f>COUNTIF(E$2:$E13728,E13728)</f>
        <v>3243</v>
      </c>
      <c r="O13728" t="str">
        <f t="shared" si="851"/>
        <v/>
      </c>
    </row>
    <row r="13729" spans="1:15" hidden="1">
      <c r="A13729" s="41" t="s">
        <v>120</v>
      </c>
      <c r="B13729" s="46">
        <v>45859</v>
      </c>
      <c r="C13729" s="8" t="s">
        <v>13</v>
      </c>
      <c r="D13729" s="8" t="s">
        <v>14</v>
      </c>
      <c r="E13729" s="8" t="s">
        <v>14</v>
      </c>
      <c r="F13729" s="9">
        <f t="shared" si="849"/>
        <v>-900000</v>
      </c>
      <c r="G13729" s="9">
        <v>-9</v>
      </c>
      <c r="H13729" s="10">
        <v>-975231</v>
      </c>
      <c r="I13729" s="11">
        <f t="shared" si="852"/>
        <v>29459760957.503345</v>
      </c>
      <c r="J13729" s="11">
        <f t="shared" si="853"/>
        <v>281341</v>
      </c>
      <c r="K13729" s="11">
        <f t="shared" si="854"/>
        <v>104711.93660896686</v>
      </c>
      <c r="L13729" s="12">
        <f t="shared" si="850"/>
        <v>32823.570519298199</v>
      </c>
      <c r="M13729" s="11">
        <f>COUNTIF(E$2:$E13729,E13729)</f>
        <v>3244</v>
      </c>
      <c r="O13729" t="str">
        <f t="shared" si="851"/>
        <v/>
      </c>
    </row>
    <row r="13730" spans="1:15" hidden="1">
      <c r="A13730" s="41" t="s">
        <v>120</v>
      </c>
      <c r="B13730" s="46">
        <v>45859</v>
      </c>
      <c r="C13730" s="8" t="s">
        <v>13</v>
      </c>
      <c r="D13730" s="8" t="s">
        <v>14</v>
      </c>
      <c r="E13730" s="8" t="s">
        <v>14</v>
      </c>
      <c r="F13730" s="9">
        <f t="shared" si="849"/>
        <v>900000</v>
      </c>
      <c r="G13730" s="9">
        <v>9</v>
      </c>
      <c r="H13730" s="10">
        <v>977328</v>
      </c>
      <c r="I13730" s="11">
        <f t="shared" si="852"/>
        <v>29460738285.503345</v>
      </c>
      <c r="J13730" s="11">
        <f t="shared" si="853"/>
        <v>281350</v>
      </c>
      <c r="K13730" s="11">
        <f t="shared" si="854"/>
        <v>104712.06072686457</v>
      </c>
      <c r="L13730" s="12">
        <f t="shared" si="850"/>
        <v>0</v>
      </c>
      <c r="M13730" s="11">
        <f>COUNTIF(E$2:$E13730,E13730)</f>
        <v>3245</v>
      </c>
      <c r="O13730" t="str">
        <f t="shared" si="851"/>
        <v/>
      </c>
    </row>
    <row r="13731" spans="1:15" hidden="1">
      <c r="A13731" s="41" t="s">
        <v>120</v>
      </c>
      <c r="B13731" s="46">
        <v>45859</v>
      </c>
      <c r="C13731" s="8" t="s">
        <v>13</v>
      </c>
      <c r="D13731" s="8" t="s">
        <v>14</v>
      </c>
      <c r="E13731" s="8" t="s">
        <v>14</v>
      </c>
      <c r="F13731" s="9">
        <f t="shared" si="849"/>
        <v>-2700000</v>
      </c>
      <c r="G13731" s="9">
        <v>-27</v>
      </c>
      <c r="H13731" s="10">
        <v>-2925693</v>
      </c>
      <c r="I13731" s="11">
        <f t="shared" si="852"/>
        <v>29457911059.86372</v>
      </c>
      <c r="J13731" s="11">
        <f t="shared" si="853"/>
        <v>281323</v>
      </c>
      <c r="K13731" s="11">
        <f t="shared" si="854"/>
        <v>104712.06072686457</v>
      </c>
      <c r="L13731" s="12">
        <f t="shared" si="850"/>
        <v>98467.360374656506</v>
      </c>
      <c r="M13731" s="11">
        <f>COUNTIF(E$2:$E13731,E13731)</f>
        <v>3246</v>
      </c>
      <c r="O13731" t="str">
        <f t="shared" si="851"/>
        <v/>
      </c>
    </row>
    <row r="13732" spans="1:15" hidden="1">
      <c r="A13732" s="41" t="s">
        <v>120</v>
      </c>
      <c r="B13732" s="46">
        <v>45859</v>
      </c>
      <c r="C13732" s="8" t="s">
        <v>13</v>
      </c>
      <c r="D13732" s="8" t="s">
        <v>14</v>
      </c>
      <c r="E13732" s="8" t="s">
        <v>14</v>
      </c>
      <c r="F13732" s="9">
        <f t="shared" si="849"/>
        <v>46300000</v>
      </c>
      <c r="G13732" s="9">
        <v>463</v>
      </c>
      <c r="H13732" s="10">
        <v>49879453</v>
      </c>
      <c r="I13732" s="11">
        <f t="shared" si="852"/>
        <v>29507790512.86372</v>
      </c>
      <c r="J13732" s="11">
        <f t="shared" si="853"/>
        <v>281786</v>
      </c>
      <c r="K13732" s="11">
        <f t="shared" si="854"/>
        <v>104717.02111837962</v>
      </c>
      <c r="L13732" s="12">
        <f t="shared" si="850"/>
        <v>0</v>
      </c>
      <c r="M13732" s="11">
        <f>COUNTIF(E$2:$E13732,E13732)</f>
        <v>3247</v>
      </c>
      <c r="O13732" t="str">
        <f t="shared" si="851"/>
        <v/>
      </c>
    </row>
    <row r="13733" spans="1:15" hidden="1">
      <c r="A13733" s="41" t="s">
        <v>120</v>
      </c>
      <c r="B13733" s="46">
        <v>45859</v>
      </c>
      <c r="C13733" s="8" t="s">
        <v>13</v>
      </c>
      <c r="D13733" s="8" t="s">
        <v>14</v>
      </c>
      <c r="E13733" s="8" t="s">
        <v>14</v>
      </c>
      <c r="F13733" s="9">
        <f t="shared" si="849"/>
        <v>-1800000</v>
      </c>
      <c r="G13733" s="9">
        <v>-18</v>
      </c>
      <c r="H13733" s="10">
        <v>-1950462</v>
      </c>
      <c r="I13733" s="11">
        <f t="shared" si="852"/>
        <v>29505905606.483589</v>
      </c>
      <c r="J13733" s="11">
        <f t="shared" si="853"/>
        <v>281768</v>
      </c>
      <c r="K13733" s="11">
        <f t="shared" si="854"/>
        <v>104717.02111837962</v>
      </c>
      <c r="L13733" s="12">
        <f t="shared" si="850"/>
        <v>65555.619869166752</v>
      </c>
      <c r="M13733" s="11">
        <f>COUNTIF(E$2:$E13733,E13733)</f>
        <v>3248</v>
      </c>
      <c r="O13733" t="str">
        <f t="shared" si="851"/>
        <v/>
      </c>
    </row>
    <row r="13734" spans="1:15" hidden="1">
      <c r="A13734" s="41" t="s">
        <v>120</v>
      </c>
      <c r="B13734" s="46">
        <v>45859</v>
      </c>
      <c r="C13734" s="8" t="s">
        <v>13</v>
      </c>
      <c r="D13734" s="8" t="s">
        <v>14</v>
      </c>
      <c r="E13734" s="8" t="s">
        <v>14</v>
      </c>
      <c r="F13734" s="9">
        <f t="shared" si="849"/>
        <v>13200000</v>
      </c>
      <c r="G13734" s="9">
        <v>132</v>
      </c>
      <c r="H13734" s="10">
        <v>14220492</v>
      </c>
      <c r="I13734" s="11">
        <f t="shared" si="852"/>
        <v>29520126098.483589</v>
      </c>
      <c r="J13734" s="11">
        <f t="shared" si="853"/>
        <v>281900</v>
      </c>
      <c r="K13734" s="11">
        <f t="shared" si="854"/>
        <v>104718.43241746572</v>
      </c>
      <c r="L13734" s="12">
        <f t="shared" si="850"/>
        <v>0</v>
      </c>
      <c r="M13734" s="11">
        <f>COUNTIF(E$2:$E13734,E13734)</f>
        <v>3249</v>
      </c>
      <c r="O13734" t="str">
        <f t="shared" si="851"/>
        <v/>
      </c>
    </row>
    <row r="13735" spans="1:15" hidden="1">
      <c r="A13735" s="41" t="s">
        <v>120</v>
      </c>
      <c r="B13735" s="46">
        <v>45859</v>
      </c>
      <c r="C13735" s="8" t="s">
        <v>13</v>
      </c>
      <c r="D13735" s="8" t="s">
        <v>14</v>
      </c>
      <c r="E13735" s="8" t="s">
        <v>14</v>
      </c>
      <c r="F13735" s="9">
        <f t="shared" si="849"/>
        <v>-1800000</v>
      </c>
      <c r="G13735" s="9">
        <v>-18</v>
      </c>
      <c r="H13735" s="10">
        <v>-1950462</v>
      </c>
      <c r="I13735" s="11">
        <f t="shared" si="852"/>
        <v>29518241166.700073</v>
      </c>
      <c r="J13735" s="11">
        <f t="shared" si="853"/>
        <v>281882</v>
      </c>
      <c r="K13735" s="11">
        <f t="shared" si="854"/>
        <v>104718.43241746572</v>
      </c>
      <c r="L13735" s="12">
        <f t="shared" si="850"/>
        <v>65530.216485616984</v>
      </c>
      <c r="M13735" s="11">
        <f>COUNTIF(E$2:$E13735,E13735)</f>
        <v>3250</v>
      </c>
      <c r="O13735" t="str">
        <f t="shared" si="851"/>
        <v/>
      </c>
    </row>
    <row r="13736" spans="1:15" hidden="1">
      <c r="A13736" s="41" t="s">
        <v>120</v>
      </c>
      <c r="B13736" s="46">
        <v>45859</v>
      </c>
      <c r="C13736" s="8" t="s">
        <v>13</v>
      </c>
      <c r="D13736" s="8" t="s">
        <v>14</v>
      </c>
      <c r="E13736" s="8" t="s">
        <v>14</v>
      </c>
      <c r="F13736" s="9">
        <f t="shared" si="849"/>
        <v>7400000</v>
      </c>
      <c r="G13736" s="9">
        <v>74</v>
      </c>
      <c r="H13736" s="10">
        <v>7972094</v>
      </c>
      <c r="I13736" s="11">
        <f t="shared" si="852"/>
        <v>29526213260.700073</v>
      </c>
      <c r="J13736" s="11">
        <f t="shared" si="853"/>
        <v>281956</v>
      </c>
      <c r="K13736" s="11">
        <f t="shared" si="854"/>
        <v>104719.2230727492</v>
      </c>
      <c r="L13736" s="12">
        <f t="shared" si="850"/>
        <v>0</v>
      </c>
      <c r="M13736" s="11">
        <f>COUNTIF(E$2:$E13736,E13736)</f>
        <v>3251</v>
      </c>
      <c r="O13736" t="str">
        <f t="shared" si="851"/>
        <v/>
      </c>
    </row>
    <row r="13737" spans="1:15" hidden="1">
      <c r="A13737" s="41" t="s">
        <v>120</v>
      </c>
      <c r="B13737" s="46">
        <v>45859</v>
      </c>
      <c r="C13737" s="8" t="s">
        <v>13</v>
      </c>
      <c r="D13737" s="8" t="s">
        <v>14</v>
      </c>
      <c r="E13737" s="8" t="s">
        <v>14</v>
      </c>
      <c r="F13737" s="9">
        <f t="shared" si="849"/>
        <v>-900000</v>
      </c>
      <c r="G13737" s="9">
        <v>-9</v>
      </c>
      <c r="H13737" s="10">
        <v>-975231</v>
      </c>
      <c r="I13737" s="11">
        <f t="shared" si="852"/>
        <v>29525270787.692417</v>
      </c>
      <c r="J13737" s="11">
        <f t="shared" si="853"/>
        <v>281947</v>
      </c>
      <c r="K13737" s="11">
        <f t="shared" si="854"/>
        <v>104719.2230727492</v>
      </c>
      <c r="L13737" s="12">
        <f t="shared" si="850"/>
        <v>32757.992345257197</v>
      </c>
      <c r="M13737" s="11">
        <f>COUNTIF(E$2:$E13737,E13737)</f>
        <v>3252</v>
      </c>
      <c r="O13737" t="str">
        <f t="shared" si="851"/>
        <v/>
      </c>
    </row>
    <row r="13738" spans="1:15" hidden="1">
      <c r="A13738" s="41" t="s">
        <v>120</v>
      </c>
      <c r="B13738" s="46">
        <v>45859</v>
      </c>
      <c r="C13738" s="8" t="s">
        <v>13</v>
      </c>
      <c r="D13738" s="8" t="s">
        <v>14</v>
      </c>
      <c r="E13738" s="8" t="s">
        <v>14</v>
      </c>
      <c r="F13738" s="9">
        <f t="shared" si="849"/>
        <v>-9200000</v>
      </c>
      <c r="G13738" s="9">
        <v>-92</v>
      </c>
      <c r="H13738" s="10">
        <v>-9969028</v>
      </c>
      <c r="I13738" s="11">
        <f t="shared" si="852"/>
        <v>29515636619.169724</v>
      </c>
      <c r="J13738" s="11">
        <f t="shared" si="853"/>
        <v>281855</v>
      </c>
      <c r="K13738" s="11">
        <f t="shared" si="854"/>
        <v>104719.2230727492</v>
      </c>
      <c r="L13738" s="12">
        <f t="shared" si="850"/>
        <v>334859.47730707377</v>
      </c>
      <c r="M13738" s="11">
        <f>COUNTIF(E$2:$E13738,E13738)</f>
        <v>3253</v>
      </c>
      <c r="O13738" t="str">
        <f t="shared" si="851"/>
        <v/>
      </c>
    </row>
    <row r="13739" spans="1:15" hidden="1">
      <c r="A13739" s="41" t="s">
        <v>120</v>
      </c>
      <c r="B13739" s="46">
        <v>45859</v>
      </c>
      <c r="C13739" s="8" t="s">
        <v>13</v>
      </c>
      <c r="D13739" s="8" t="s">
        <v>14</v>
      </c>
      <c r="E13739" s="8" t="s">
        <v>14</v>
      </c>
      <c r="F13739" s="9">
        <f t="shared" si="849"/>
        <v>-18400000</v>
      </c>
      <c r="G13739" s="9">
        <v>-184</v>
      </c>
      <c r="H13739" s="10">
        <v>-19938056</v>
      </c>
      <c r="I13739" s="11">
        <f t="shared" si="852"/>
        <v>29496368282.124336</v>
      </c>
      <c r="J13739" s="11">
        <f t="shared" si="853"/>
        <v>281671</v>
      </c>
      <c r="K13739" s="11">
        <f t="shared" si="854"/>
        <v>104719.2230727492</v>
      </c>
      <c r="L13739" s="12">
        <f t="shared" si="850"/>
        <v>669718.95461414754</v>
      </c>
      <c r="M13739" s="11">
        <f>COUNTIF(E$2:$E13739,E13739)</f>
        <v>3254</v>
      </c>
      <c r="O13739" t="str">
        <f t="shared" si="851"/>
        <v/>
      </c>
    </row>
    <row r="13740" spans="1:15" hidden="1">
      <c r="A13740" s="41" t="s">
        <v>120</v>
      </c>
      <c r="B13740" s="46">
        <v>45859</v>
      </c>
      <c r="C13740" s="8" t="s">
        <v>13</v>
      </c>
      <c r="D13740" s="8" t="s">
        <v>48</v>
      </c>
      <c r="E13740" s="8" t="s">
        <v>48</v>
      </c>
      <c r="F13740" s="9">
        <f t="shared" ref="F13740:F13803" si="855">100000*G13740</f>
        <v>4500000</v>
      </c>
      <c r="G13740" s="9">
        <v>45</v>
      </c>
      <c r="H13740" s="10">
        <v>4668165</v>
      </c>
      <c r="I13740" s="11">
        <f t="shared" si="852"/>
        <v>10749691805.022198</v>
      </c>
      <c r="J13740" s="11">
        <f t="shared" si="853"/>
        <v>107490</v>
      </c>
      <c r="K13740" s="11">
        <f t="shared" si="854"/>
        <v>100006.43599425246</v>
      </c>
      <c r="L13740" s="12">
        <f t="shared" si="850"/>
        <v>0</v>
      </c>
      <c r="M13740" s="11">
        <f>COUNTIF(E$2:$E13740,E13740)</f>
        <v>660</v>
      </c>
      <c r="O13740" t="str">
        <f t="shared" si="851"/>
        <v/>
      </c>
    </row>
    <row r="13741" spans="1:15" hidden="1">
      <c r="A13741" s="41" t="s">
        <v>120</v>
      </c>
      <c r="B13741" s="46">
        <v>45859</v>
      </c>
      <c r="C13741" s="8" t="s">
        <v>13</v>
      </c>
      <c r="D13741" s="8" t="s">
        <v>14</v>
      </c>
      <c r="E13741" s="8" t="s">
        <v>14</v>
      </c>
      <c r="F13741" s="9">
        <f t="shared" si="855"/>
        <v>5700000</v>
      </c>
      <c r="G13741" s="9">
        <v>57</v>
      </c>
      <c r="H13741" s="10">
        <v>6140667</v>
      </c>
      <c r="I13741" s="11">
        <f t="shared" si="852"/>
        <v>29502508949.124336</v>
      </c>
      <c r="J13741" s="11">
        <f t="shared" si="853"/>
        <v>281728</v>
      </c>
      <c r="K13741" s="11">
        <f t="shared" si="854"/>
        <v>104719.83242391361</v>
      </c>
      <c r="L13741" s="12">
        <f t="shared" si="850"/>
        <v>0</v>
      </c>
      <c r="M13741" s="11">
        <f>COUNTIF(E$2:$E13741,E13741)</f>
        <v>3255</v>
      </c>
      <c r="O13741" t="str">
        <f t="shared" si="851"/>
        <v/>
      </c>
    </row>
    <row r="13742" spans="1:15" hidden="1">
      <c r="A13742" s="41" t="s">
        <v>120</v>
      </c>
      <c r="B13742" s="46">
        <v>45859</v>
      </c>
      <c r="C13742" s="8" t="s">
        <v>13</v>
      </c>
      <c r="D13742" s="8" t="s">
        <v>14</v>
      </c>
      <c r="E13742" s="8" t="s">
        <v>14</v>
      </c>
      <c r="F13742" s="9">
        <f t="shared" si="855"/>
        <v>-9200000</v>
      </c>
      <c r="G13742" s="9">
        <v>-92</v>
      </c>
      <c r="H13742" s="10">
        <v>-9969028</v>
      </c>
      <c r="I13742" s="11">
        <f t="shared" si="852"/>
        <v>29492874724.541336</v>
      </c>
      <c r="J13742" s="11">
        <f t="shared" si="853"/>
        <v>281636</v>
      </c>
      <c r="K13742" s="11">
        <f t="shared" si="854"/>
        <v>104719.83242391361</v>
      </c>
      <c r="L13742" s="12">
        <f t="shared" si="850"/>
        <v>334803.41699994728</v>
      </c>
      <c r="M13742" s="11">
        <f>COUNTIF(E$2:$E13742,E13742)</f>
        <v>3256</v>
      </c>
      <c r="O13742" t="str">
        <f t="shared" si="851"/>
        <v/>
      </c>
    </row>
    <row r="13743" spans="1:15" hidden="1">
      <c r="A13743" s="41" t="s">
        <v>120</v>
      </c>
      <c r="B13743" s="46">
        <v>45859</v>
      </c>
      <c r="C13743" s="8" t="s">
        <v>13</v>
      </c>
      <c r="D13743" s="8" t="s">
        <v>14</v>
      </c>
      <c r="E13743" s="8" t="s">
        <v>14</v>
      </c>
      <c r="F13743" s="9">
        <f t="shared" si="855"/>
        <v>1000000</v>
      </c>
      <c r="G13743" s="9">
        <v>10</v>
      </c>
      <c r="H13743" s="10">
        <v>1080570</v>
      </c>
      <c r="I13743" s="11">
        <f t="shared" si="852"/>
        <v>29493955294.541336</v>
      </c>
      <c r="J13743" s="11">
        <f t="shared" si="853"/>
        <v>281646</v>
      </c>
      <c r="K13743" s="11">
        <f t="shared" si="854"/>
        <v>104719.95091192964</v>
      </c>
      <c r="L13743" s="12">
        <f t="shared" si="850"/>
        <v>0</v>
      </c>
      <c r="M13743" s="11">
        <f>COUNTIF(E$2:$E13743,E13743)</f>
        <v>3257</v>
      </c>
      <c r="O13743" t="str">
        <f t="shared" si="851"/>
        <v/>
      </c>
    </row>
    <row r="13744" spans="1:15" hidden="1">
      <c r="A13744" s="41" t="s">
        <v>120</v>
      </c>
      <c r="B13744" s="46">
        <v>45859</v>
      </c>
      <c r="C13744" s="8" t="s">
        <v>13</v>
      </c>
      <c r="D13744" s="8" t="s">
        <v>46</v>
      </c>
      <c r="E13744" s="8" t="s">
        <v>46</v>
      </c>
      <c r="F13744" s="9">
        <f t="shared" si="855"/>
        <v>57400000</v>
      </c>
      <c r="G13744" s="9">
        <v>574</v>
      </c>
      <c r="H13744" s="10">
        <v>60006534</v>
      </c>
      <c r="I13744" s="11">
        <f t="shared" si="852"/>
        <v>3908650489.212677</v>
      </c>
      <c r="J13744" s="11">
        <f t="shared" si="853"/>
        <v>37385</v>
      </c>
      <c r="K13744" s="11">
        <f t="shared" si="854"/>
        <v>104551.30371038323</v>
      </c>
      <c r="L13744" s="12">
        <f t="shared" si="850"/>
        <v>0</v>
      </c>
      <c r="M13744" s="11">
        <f>COUNTIF(E$2:$E13744,E13744)</f>
        <v>3902</v>
      </c>
      <c r="O13744" t="str">
        <f t="shared" si="851"/>
        <v/>
      </c>
    </row>
    <row r="13745" spans="1:15" hidden="1">
      <c r="A13745" s="41" t="s">
        <v>120</v>
      </c>
      <c r="B13745" s="46">
        <v>45859</v>
      </c>
      <c r="C13745" s="8" t="s">
        <v>13</v>
      </c>
      <c r="D13745" s="8" t="s">
        <v>14</v>
      </c>
      <c r="E13745" s="8" t="s">
        <v>14</v>
      </c>
      <c r="F13745" s="9">
        <f t="shared" si="855"/>
        <v>46300000</v>
      </c>
      <c r="G13745" s="9">
        <v>463</v>
      </c>
      <c r="H13745" s="10">
        <v>49879453</v>
      </c>
      <c r="I13745" s="11">
        <f t="shared" si="852"/>
        <v>29543834747.541336</v>
      </c>
      <c r="J13745" s="11">
        <f t="shared" si="853"/>
        <v>282109</v>
      </c>
      <c r="K13745" s="11">
        <f t="shared" si="854"/>
        <v>104724.89267460923</v>
      </c>
      <c r="L13745" s="12">
        <f t="shared" si="850"/>
        <v>0</v>
      </c>
      <c r="M13745" s="11">
        <f>COUNTIF(E$2:$E13745,E13745)</f>
        <v>3258</v>
      </c>
      <c r="O13745" t="str">
        <f t="shared" si="851"/>
        <v/>
      </c>
    </row>
    <row r="13746" spans="1:15" hidden="1">
      <c r="A13746" s="41" t="s">
        <v>120</v>
      </c>
      <c r="B13746" s="46">
        <v>45859</v>
      </c>
      <c r="C13746" s="8" t="s">
        <v>13</v>
      </c>
      <c r="D13746" s="8" t="s">
        <v>14</v>
      </c>
      <c r="E13746" s="8" t="s">
        <v>14</v>
      </c>
      <c r="F13746" s="9">
        <f t="shared" si="855"/>
        <v>1100000</v>
      </c>
      <c r="G13746" s="9">
        <v>11</v>
      </c>
      <c r="H13746" s="10">
        <v>1188627</v>
      </c>
      <c r="I13746" s="11">
        <f t="shared" si="852"/>
        <v>29545023374.541336</v>
      </c>
      <c r="J13746" s="11">
        <f t="shared" si="853"/>
        <v>282120</v>
      </c>
      <c r="K13746" s="11">
        <f t="shared" si="854"/>
        <v>104725.02259514156</v>
      </c>
      <c r="L13746" s="12">
        <f t="shared" ref="L13746:L13809" si="856">IF(G13746&lt;0,K13746*G13746-H13746,0)</f>
        <v>0</v>
      </c>
      <c r="M13746" s="11">
        <f>COUNTIF(E$2:$E13746,E13746)</f>
        <v>3259</v>
      </c>
      <c r="O13746" t="str">
        <f t="shared" si="851"/>
        <v/>
      </c>
    </row>
    <row r="13747" spans="1:15" hidden="1">
      <c r="A13747" s="41" t="s">
        <v>120</v>
      </c>
      <c r="B13747" s="46">
        <v>45859</v>
      </c>
      <c r="C13747" s="8" t="s">
        <v>13</v>
      </c>
      <c r="D13747" s="8" t="s">
        <v>14</v>
      </c>
      <c r="E13747" s="8" t="s">
        <v>14</v>
      </c>
      <c r="F13747" s="9">
        <f t="shared" si="855"/>
        <v>14800000</v>
      </c>
      <c r="G13747" s="9">
        <v>148</v>
      </c>
      <c r="H13747" s="10">
        <v>15941376</v>
      </c>
      <c r="I13747" s="11">
        <f t="shared" si="852"/>
        <v>29560964750.541336</v>
      </c>
      <c r="J13747" s="11">
        <f t="shared" si="853"/>
        <v>282268</v>
      </c>
      <c r="K13747" s="11">
        <f t="shared" si="854"/>
        <v>104726.58874027993</v>
      </c>
      <c r="L13747" s="12">
        <f t="shared" si="856"/>
        <v>0</v>
      </c>
      <c r="M13747" s="11">
        <f>COUNTIF(E$2:$E13747,E13747)</f>
        <v>3260</v>
      </c>
      <c r="O13747" t="str">
        <f t="shared" si="851"/>
        <v/>
      </c>
    </row>
    <row r="13748" spans="1:15" hidden="1">
      <c r="A13748" s="41" t="s">
        <v>120</v>
      </c>
      <c r="B13748" s="46">
        <v>45859</v>
      </c>
      <c r="C13748" s="8" t="s">
        <v>13</v>
      </c>
      <c r="D13748" s="8" t="s">
        <v>14</v>
      </c>
      <c r="E13748" s="8" t="s">
        <v>14</v>
      </c>
      <c r="F13748" s="9">
        <f t="shared" si="855"/>
        <v>31500000</v>
      </c>
      <c r="G13748" s="9">
        <v>315</v>
      </c>
      <c r="H13748" s="10">
        <v>33935265</v>
      </c>
      <c r="I13748" s="11">
        <f t="shared" si="852"/>
        <v>29594900015.541336</v>
      </c>
      <c r="J13748" s="11">
        <f t="shared" si="853"/>
        <v>282583</v>
      </c>
      <c r="K13748" s="11">
        <f t="shared" si="854"/>
        <v>104729.93780779926</v>
      </c>
      <c r="L13748" s="12">
        <f t="shared" si="856"/>
        <v>0</v>
      </c>
      <c r="M13748" s="11">
        <f>COUNTIF(E$2:$E13748,E13748)</f>
        <v>3261</v>
      </c>
      <c r="O13748" t="str">
        <f t="shared" si="851"/>
        <v/>
      </c>
    </row>
    <row r="13749" spans="1:15" hidden="1">
      <c r="A13749" s="41" t="s">
        <v>120</v>
      </c>
      <c r="B13749" s="46">
        <v>45859</v>
      </c>
      <c r="C13749" s="8" t="s">
        <v>13</v>
      </c>
      <c r="D13749" s="8" t="s">
        <v>15</v>
      </c>
      <c r="E13749" s="8" t="s">
        <v>15</v>
      </c>
      <c r="F13749" s="9">
        <f t="shared" si="855"/>
        <v>1800000</v>
      </c>
      <c r="G13749" s="9">
        <v>18</v>
      </c>
      <c r="H13749" s="10">
        <v>1983330</v>
      </c>
      <c r="I13749" s="11">
        <f t="shared" si="852"/>
        <v>13530534189.144783</v>
      </c>
      <c r="J13749" s="11">
        <f t="shared" si="853"/>
        <v>126300</v>
      </c>
      <c r="K13749" s="11">
        <f t="shared" si="854"/>
        <v>107130.120262429</v>
      </c>
      <c r="L13749" s="12">
        <f t="shared" si="856"/>
        <v>0</v>
      </c>
      <c r="M13749" s="11">
        <f>COUNTIF(E$2:$E13749,E13749)</f>
        <v>3945</v>
      </c>
      <c r="O13749" t="str">
        <f t="shared" si="851"/>
        <v/>
      </c>
    </row>
    <row r="13750" spans="1:15" hidden="1">
      <c r="A13750" s="41" t="s">
        <v>120</v>
      </c>
      <c r="B13750" s="46">
        <v>45859</v>
      </c>
      <c r="C13750" s="8" t="s">
        <v>13</v>
      </c>
      <c r="D13750" s="8" t="s">
        <v>14</v>
      </c>
      <c r="E13750" s="8" t="s">
        <v>14</v>
      </c>
      <c r="F13750" s="9">
        <f t="shared" si="855"/>
        <v>-2700000</v>
      </c>
      <c r="G13750" s="9">
        <v>-27</v>
      </c>
      <c r="H13750" s="10">
        <v>-2925693</v>
      </c>
      <c r="I13750" s="11">
        <f t="shared" si="852"/>
        <v>29592072307.220524</v>
      </c>
      <c r="J13750" s="11">
        <f t="shared" si="853"/>
        <v>282556</v>
      </c>
      <c r="K13750" s="11">
        <f t="shared" si="854"/>
        <v>104729.93780779926</v>
      </c>
      <c r="L13750" s="12">
        <f t="shared" si="856"/>
        <v>97984.67918941984</v>
      </c>
      <c r="M13750" s="11">
        <f>COUNTIF(E$2:$E13750,E13750)</f>
        <v>3262</v>
      </c>
      <c r="O13750" t="str">
        <f t="shared" si="851"/>
        <v/>
      </c>
    </row>
    <row r="13751" spans="1:15" hidden="1">
      <c r="A13751" s="41" t="s">
        <v>120</v>
      </c>
      <c r="B13751" s="46">
        <v>45859</v>
      </c>
      <c r="C13751" s="8" t="s">
        <v>13</v>
      </c>
      <c r="D13751" s="8" t="s">
        <v>14</v>
      </c>
      <c r="E13751" s="8" t="s">
        <v>14</v>
      </c>
      <c r="F13751" s="9">
        <f t="shared" si="855"/>
        <v>13800000</v>
      </c>
      <c r="G13751" s="9">
        <v>138</v>
      </c>
      <c r="H13751" s="10">
        <v>14933670</v>
      </c>
      <c r="I13751" s="11">
        <f t="shared" si="852"/>
        <v>29607005977.220524</v>
      </c>
      <c r="J13751" s="11">
        <f t="shared" si="853"/>
        <v>282694</v>
      </c>
      <c r="K13751" s="11">
        <f t="shared" si="854"/>
        <v>104731.63907695432</v>
      </c>
      <c r="L13751" s="12">
        <f t="shared" si="856"/>
        <v>0</v>
      </c>
      <c r="M13751" s="11">
        <f>COUNTIF(E$2:$E13751,E13751)</f>
        <v>3263</v>
      </c>
      <c r="O13751" t="str">
        <f t="shared" si="851"/>
        <v/>
      </c>
    </row>
    <row r="13752" spans="1:15" hidden="1">
      <c r="A13752" s="41" t="s">
        <v>120</v>
      </c>
      <c r="B13752" s="46">
        <v>45859</v>
      </c>
      <c r="C13752" s="8" t="s">
        <v>13</v>
      </c>
      <c r="D13752" s="8" t="s">
        <v>14</v>
      </c>
      <c r="E13752" s="8" t="s">
        <v>14</v>
      </c>
      <c r="F13752" s="9">
        <f t="shared" si="855"/>
        <v>9300000</v>
      </c>
      <c r="G13752" s="9">
        <v>93</v>
      </c>
      <c r="H13752" s="10">
        <v>10099056</v>
      </c>
      <c r="I13752" s="11">
        <f t="shared" si="852"/>
        <v>29617105033.220524</v>
      </c>
      <c r="J13752" s="11">
        <f t="shared" si="853"/>
        <v>282787</v>
      </c>
      <c r="K13752" s="11">
        <f t="shared" si="854"/>
        <v>104732.90863165748</v>
      </c>
      <c r="L13752" s="12">
        <f t="shared" si="856"/>
        <v>0</v>
      </c>
      <c r="M13752" s="11">
        <f>COUNTIF(E$2:$E13752,E13752)</f>
        <v>3264</v>
      </c>
      <c r="O13752" t="str">
        <f t="shared" si="851"/>
        <v/>
      </c>
    </row>
    <row r="13753" spans="1:15" hidden="1">
      <c r="A13753" s="41" t="s">
        <v>120</v>
      </c>
      <c r="B13753" s="46">
        <v>45859</v>
      </c>
      <c r="C13753" s="8" t="s">
        <v>13</v>
      </c>
      <c r="D13753" s="8" t="s">
        <v>14</v>
      </c>
      <c r="E13753" s="8" t="s">
        <v>14</v>
      </c>
      <c r="F13753" s="9">
        <f t="shared" si="855"/>
        <v>-25100000</v>
      </c>
      <c r="G13753" s="9">
        <v>-251</v>
      </c>
      <c r="H13753" s="10">
        <v>-27198109</v>
      </c>
      <c r="I13753" s="11">
        <f t="shared" si="852"/>
        <v>29590817073.153976</v>
      </c>
      <c r="J13753" s="11">
        <f t="shared" si="853"/>
        <v>282536</v>
      </c>
      <c r="K13753" s="11">
        <f t="shared" si="854"/>
        <v>104732.90863165748</v>
      </c>
      <c r="L13753" s="12">
        <f t="shared" si="856"/>
        <v>910148.93345397338</v>
      </c>
      <c r="M13753" s="11">
        <f>COUNTIF(E$2:$E13753,E13753)</f>
        <v>3265</v>
      </c>
      <c r="O13753" t="str">
        <f t="shared" si="851"/>
        <v/>
      </c>
    </row>
    <row r="13754" spans="1:15" hidden="1">
      <c r="A13754" s="41" t="s">
        <v>120</v>
      </c>
      <c r="B13754" s="46">
        <v>45859</v>
      </c>
      <c r="C13754" s="8" t="s">
        <v>13</v>
      </c>
      <c r="D13754" s="8" t="s">
        <v>14</v>
      </c>
      <c r="E13754" s="8" t="s">
        <v>14</v>
      </c>
      <c r="F13754" s="9">
        <f t="shared" si="855"/>
        <v>17400000</v>
      </c>
      <c r="G13754" s="9">
        <v>174</v>
      </c>
      <c r="H13754" s="10">
        <v>18745194</v>
      </c>
      <c r="I13754" s="11">
        <f t="shared" si="852"/>
        <v>29609562267.153976</v>
      </c>
      <c r="J13754" s="11">
        <f t="shared" si="853"/>
        <v>282710</v>
      </c>
      <c r="K13754" s="11">
        <f t="shared" si="854"/>
        <v>104734.75387200303</v>
      </c>
      <c r="L13754" s="12">
        <f t="shared" si="856"/>
        <v>0</v>
      </c>
      <c r="M13754" s="11">
        <f>COUNTIF(E$2:$E13754,E13754)</f>
        <v>3266</v>
      </c>
      <c r="O13754" t="str">
        <f t="shared" si="851"/>
        <v/>
      </c>
    </row>
    <row r="13755" spans="1:15" hidden="1">
      <c r="A13755" s="41" t="s">
        <v>120</v>
      </c>
      <c r="B13755" s="46">
        <v>45859</v>
      </c>
      <c r="C13755" s="8" t="s">
        <v>13</v>
      </c>
      <c r="D13755" s="8" t="s">
        <v>14</v>
      </c>
      <c r="E13755" s="8" t="s">
        <v>14</v>
      </c>
      <c r="F13755" s="9">
        <f t="shared" si="855"/>
        <v>46400000</v>
      </c>
      <c r="G13755" s="9">
        <v>464</v>
      </c>
      <c r="H13755" s="10">
        <v>49969552</v>
      </c>
      <c r="I13755" s="11">
        <f t="shared" si="852"/>
        <v>29659531819.153976</v>
      </c>
      <c r="J13755" s="11">
        <f t="shared" si="853"/>
        <v>283174</v>
      </c>
      <c r="K13755" s="11">
        <f t="shared" si="854"/>
        <v>104739.60116096103</v>
      </c>
      <c r="L13755" s="12">
        <f t="shared" si="856"/>
        <v>0</v>
      </c>
      <c r="M13755" s="11">
        <f>COUNTIF(E$2:$E13755,E13755)</f>
        <v>3267</v>
      </c>
      <c r="O13755" t="str">
        <f t="shared" si="851"/>
        <v/>
      </c>
    </row>
    <row r="13756" spans="1:15" hidden="1">
      <c r="A13756" s="41" t="s">
        <v>120</v>
      </c>
      <c r="B13756" s="46">
        <v>45859</v>
      </c>
      <c r="C13756" s="8" t="s">
        <v>13</v>
      </c>
      <c r="D13756" s="8" t="s">
        <v>14</v>
      </c>
      <c r="E13756" s="8" t="s">
        <v>14</v>
      </c>
      <c r="F13756" s="9">
        <f t="shared" si="855"/>
        <v>-23100000</v>
      </c>
      <c r="G13756" s="9">
        <v>-231</v>
      </c>
      <c r="H13756" s="10">
        <v>-25030929</v>
      </c>
      <c r="I13756" s="11">
        <f t="shared" si="852"/>
        <v>29635336971.285793</v>
      </c>
      <c r="J13756" s="11">
        <f t="shared" si="853"/>
        <v>282943</v>
      </c>
      <c r="K13756" s="11">
        <f t="shared" si="854"/>
        <v>104739.60116096103</v>
      </c>
      <c r="L13756" s="12">
        <f t="shared" si="856"/>
        <v>836081.13181800395</v>
      </c>
      <c r="M13756" s="11">
        <f>COUNTIF(E$2:$E13756,E13756)</f>
        <v>3268</v>
      </c>
      <c r="O13756" t="str">
        <f t="shared" ref="O13756:O13819" si="857">IF(M13756=_xlfn.MAXIFS(M:M,D:D,D13756),"X","")</f>
        <v/>
      </c>
    </row>
    <row r="13757" spans="1:15" hidden="1">
      <c r="A13757" s="41" t="s">
        <v>120</v>
      </c>
      <c r="B13757" s="46">
        <v>45859</v>
      </c>
      <c r="C13757" s="8" t="s">
        <v>13</v>
      </c>
      <c r="D13757" s="8" t="s">
        <v>14</v>
      </c>
      <c r="E13757" s="8" t="s">
        <v>14</v>
      </c>
      <c r="F13757" s="9">
        <f t="shared" si="855"/>
        <v>-900000</v>
      </c>
      <c r="G13757" s="9">
        <v>-9</v>
      </c>
      <c r="H13757" s="10">
        <v>-975231</v>
      </c>
      <c r="I13757" s="11">
        <f t="shared" si="852"/>
        <v>29634394314.875343</v>
      </c>
      <c r="J13757" s="11">
        <f t="shared" si="853"/>
        <v>282934</v>
      </c>
      <c r="K13757" s="11">
        <f t="shared" si="854"/>
        <v>104739.60116096103</v>
      </c>
      <c r="L13757" s="12">
        <f t="shared" si="856"/>
        <v>32574.5895513508</v>
      </c>
      <c r="M13757" s="11">
        <f>COUNTIF(E$2:$E13757,E13757)</f>
        <v>3269</v>
      </c>
      <c r="O13757" t="str">
        <f t="shared" si="857"/>
        <v/>
      </c>
    </row>
    <row r="13758" spans="1:15" hidden="1">
      <c r="A13758" s="41" t="s">
        <v>120</v>
      </c>
      <c r="B13758" s="46">
        <v>45859</v>
      </c>
      <c r="C13758" s="8" t="s">
        <v>13</v>
      </c>
      <c r="D13758" s="8" t="s">
        <v>14</v>
      </c>
      <c r="E13758" s="8" t="s">
        <v>14</v>
      </c>
      <c r="F13758" s="9">
        <f t="shared" si="855"/>
        <v>46300000</v>
      </c>
      <c r="G13758" s="9">
        <v>463</v>
      </c>
      <c r="H13758" s="10">
        <v>49870656</v>
      </c>
      <c r="I13758" s="11">
        <f t="shared" si="852"/>
        <v>29684264970.875343</v>
      </c>
      <c r="J13758" s="11">
        <f t="shared" si="853"/>
        <v>283397</v>
      </c>
      <c r="K13758" s="11">
        <f t="shared" si="854"/>
        <v>104744.45731915068</v>
      </c>
      <c r="L13758" s="12">
        <f t="shared" si="856"/>
        <v>0</v>
      </c>
      <c r="M13758" s="11">
        <f>COUNTIF(E$2:$E13758,E13758)</f>
        <v>3270</v>
      </c>
      <c r="O13758" t="str">
        <f t="shared" si="857"/>
        <v/>
      </c>
    </row>
    <row r="13759" spans="1:15" hidden="1">
      <c r="A13759" s="41" t="s">
        <v>120</v>
      </c>
      <c r="B13759" s="46">
        <v>45859</v>
      </c>
      <c r="C13759" s="8" t="s">
        <v>13</v>
      </c>
      <c r="D13759" s="8" t="s">
        <v>14</v>
      </c>
      <c r="E13759" s="8" t="s">
        <v>14</v>
      </c>
      <c r="F13759" s="9">
        <f t="shared" si="855"/>
        <v>46300000</v>
      </c>
      <c r="G13759" s="9">
        <v>463</v>
      </c>
      <c r="H13759" s="10">
        <v>49879453</v>
      </c>
      <c r="I13759" s="11">
        <f t="shared" si="852"/>
        <v>29734144423.875343</v>
      </c>
      <c r="J13759" s="11">
        <f t="shared" si="853"/>
        <v>283860</v>
      </c>
      <c r="K13759" s="11">
        <f t="shared" si="854"/>
        <v>104749.32862634871</v>
      </c>
      <c r="L13759" s="12">
        <f t="shared" si="856"/>
        <v>0</v>
      </c>
      <c r="M13759" s="11">
        <f>COUNTIF(E$2:$E13759,E13759)</f>
        <v>3271</v>
      </c>
      <c r="O13759" t="str">
        <f t="shared" si="857"/>
        <v/>
      </c>
    </row>
    <row r="13760" spans="1:15" hidden="1">
      <c r="A13760" s="41" t="s">
        <v>120</v>
      </c>
      <c r="B13760" s="46">
        <v>45859</v>
      </c>
      <c r="C13760" s="8" t="s">
        <v>13</v>
      </c>
      <c r="D13760" s="8" t="s">
        <v>14</v>
      </c>
      <c r="E13760" s="8" t="s">
        <v>14</v>
      </c>
      <c r="F13760" s="9">
        <f t="shared" si="855"/>
        <v>-1300000</v>
      </c>
      <c r="G13760" s="9">
        <v>-13</v>
      </c>
      <c r="H13760" s="10">
        <v>-1408667</v>
      </c>
      <c r="I13760" s="11">
        <f t="shared" si="852"/>
        <v>29732782682.603199</v>
      </c>
      <c r="J13760" s="11">
        <f t="shared" si="853"/>
        <v>283847</v>
      </c>
      <c r="K13760" s="11">
        <f t="shared" si="854"/>
        <v>104749.32862634871</v>
      </c>
      <c r="L13760" s="12">
        <f t="shared" si="856"/>
        <v>46925.727857466787</v>
      </c>
      <c r="M13760" s="11">
        <f>COUNTIF(E$2:$E13760,E13760)</f>
        <v>3272</v>
      </c>
      <c r="O13760" t="str">
        <f t="shared" si="857"/>
        <v/>
      </c>
    </row>
    <row r="13761" spans="1:15" hidden="1">
      <c r="A13761" s="41" t="s">
        <v>120</v>
      </c>
      <c r="B13761" s="46">
        <v>45859</v>
      </c>
      <c r="C13761" s="8" t="s">
        <v>13</v>
      </c>
      <c r="D13761" s="8" t="s">
        <v>14</v>
      </c>
      <c r="E13761" s="8" t="s">
        <v>14</v>
      </c>
      <c r="F13761" s="9">
        <f t="shared" si="855"/>
        <v>900000</v>
      </c>
      <c r="G13761" s="9">
        <v>9</v>
      </c>
      <c r="H13761" s="10">
        <v>972990</v>
      </c>
      <c r="I13761" s="11">
        <f t="shared" si="852"/>
        <v>29733755672.603199</v>
      </c>
      <c r="J13761" s="11">
        <f t="shared" si="853"/>
        <v>283856</v>
      </c>
      <c r="K13761" s="11">
        <f t="shared" si="854"/>
        <v>104749.43518052534</v>
      </c>
      <c r="L13761" s="12">
        <f t="shared" si="856"/>
        <v>0</v>
      </c>
      <c r="M13761" s="11">
        <f>COUNTIF(E$2:$E13761,E13761)</f>
        <v>3273</v>
      </c>
      <c r="O13761" t="str">
        <f t="shared" si="857"/>
        <v/>
      </c>
    </row>
    <row r="13762" spans="1:15" hidden="1">
      <c r="A13762" s="41" t="s">
        <v>120</v>
      </c>
      <c r="B13762" s="46">
        <v>45859</v>
      </c>
      <c r="C13762" s="8" t="s">
        <v>13</v>
      </c>
      <c r="D13762" s="8" t="s">
        <v>14</v>
      </c>
      <c r="E13762" s="8" t="s">
        <v>14</v>
      </c>
      <c r="F13762" s="9">
        <f t="shared" si="855"/>
        <v>-900000</v>
      </c>
      <c r="G13762" s="9">
        <v>-9</v>
      </c>
      <c r="H13762" s="10">
        <v>-975231</v>
      </c>
      <c r="I13762" s="11">
        <f t="shared" si="852"/>
        <v>29732812927.686573</v>
      </c>
      <c r="J13762" s="11">
        <f t="shared" si="853"/>
        <v>283847</v>
      </c>
      <c r="K13762" s="11">
        <f t="shared" si="854"/>
        <v>104749.43518052534</v>
      </c>
      <c r="L13762" s="12">
        <f t="shared" si="856"/>
        <v>32486.083375271992</v>
      </c>
      <c r="M13762" s="11">
        <f>COUNTIF(E$2:$E13762,E13762)</f>
        <v>3274</v>
      </c>
      <c r="O13762" t="str">
        <f t="shared" si="857"/>
        <v/>
      </c>
    </row>
    <row r="13763" spans="1:15" hidden="1">
      <c r="A13763" s="41" t="s">
        <v>120</v>
      </c>
      <c r="B13763" s="46">
        <v>45859</v>
      </c>
      <c r="C13763" s="8" t="s">
        <v>13</v>
      </c>
      <c r="D13763" s="8" t="s">
        <v>90</v>
      </c>
      <c r="E13763" s="8" t="s">
        <v>90</v>
      </c>
      <c r="F13763" s="9">
        <f t="shared" si="855"/>
        <v>7900000</v>
      </c>
      <c r="G13763" s="9">
        <v>79</v>
      </c>
      <c r="H13763" s="10">
        <v>8641020</v>
      </c>
      <c r="I13763" s="11">
        <f t="shared" si="852"/>
        <v>6432425711.24438</v>
      </c>
      <c r="J13763" s="11">
        <f t="shared" si="853"/>
        <v>60451</v>
      </c>
      <c r="K13763" s="11">
        <f t="shared" si="854"/>
        <v>106407.26722873699</v>
      </c>
      <c r="L13763" s="12">
        <f t="shared" si="856"/>
        <v>0</v>
      </c>
      <c r="M13763" s="11">
        <f>COUNTIF(E$2:$E13763,E13763)</f>
        <v>1922</v>
      </c>
      <c r="O13763" t="str">
        <f t="shared" si="857"/>
        <v/>
      </c>
    </row>
    <row r="13764" spans="1:15" hidden="1">
      <c r="A13764" s="41" t="s">
        <v>120</v>
      </c>
      <c r="B13764" s="46">
        <v>45859</v>
      </c>
      <c r="C13764" s="8" t="s">
        <v>13</v>
      </c>
      <c r="D13764" s="8" t="s">
        <v>14</v>
      </c>
      <c r="E13764" s="8" t="s">
        <v>14</v>
      </c>
      <c r="F13764" s="9">
        <f t="shared" si="855"/>
        <v>4600000</v>
      </c>
      <c r="G13764" s="9">
        <v>46</v>
      </c>
      <c r="H13764" s="10">
        <v>4953004</v>
      </c>
      <c r="I13764" s="11">
        <f t="shared" si="852"/>
        <v>29737765931.686573</v>
      </c>
      <c r="J13764" s="11">
        <f t="shared" si="853"/>
        <v>283893</v>
      </c>
      <c r="K13764" s="11">
        <f t="shared" si="854"/>
        <v>104749.90905618164</v>
      </c>
      <c r="L13764" s="12">
        <f t="shared" si="856"/>
        <v>0</v>
      </c>
      <c r="M13764" s="11">
        <f>COUNTIF(E$2:$E13764,E13764)</f>
        <v>3275</v>
      </c>
      <c r="O13764" t="str">
        <f t="shared" si="857"/>
        <v/>
      </c>
    </row>
    <row r="13765" spans="1:15" hidden="1">
      <c r="A13765" s="41" t="s">
        <v>120</v>
      </c>
      <c r="B13765" s="46">
        <v>45859</v>
      </c>
      <c r="C13765" s="8" t="s">
        <v>13</v>
      </c>
      <c r="D13765" s="8" t="s">
        <v>14</v>
      </c>
      <c r="E13765" s="8" t="s">
        <v>14</v>
      </c>
      <c r="F13765" s="9">
        <f t="shared" si="855"/>
        <v>900000</v>
      </c>
      <c r="G13765" s="9">
        <v>9</v>
      </c>
      <c r="H13765" s="10">
        <v>974763</v>
      </c>
      <c r="I13765" s="11">
        <f t="shared" si="852"/>
        <v>29738740694.686573</v>
      </c>
      <c r="J13765" s="11">
        <f t="shared" si="853"/>
        <v>283902</v>
      </c>
      <c r="K13765" s="11">
        <f t="shared" si="854"/>
        <v>104750.02181980603</v>
      </c>
      <c r="L13765" s="12">
        <f t="shared" si="856"/>
        <v>0</v>
      </c>
      <c r="M13765" s="11">
        <f>COUNTIF(E$2:$E13765,E13765)</f>
        <v>3276</v>
      </c>
      <c r="O13765" t="str">
        <f t="shared" si="857"/>
        <v/>
      </c>
    </row>
    <row r="13766" spans="1:15" hidden="1">
      <c r="A13766" s="41" t="s">
        <v>120</v>
      </c>
      <c r="B13766" s="46">
        <v>45859</v>
      </c>
      <c r="C13766" s="8" t="s">
        <v>13</v>
      </c>
      <c r="D13766" s="8" t="s">
        <v>14</v>
      </c>
      <c r="E13766" s="8" t="s">
        <v>14</v>
      </c>
      <c r="F13766" s="9">
        <f t="shared" si="855"/>
        <v>-1100000</v>
      </c>
      <c r="G13766" s="9">
        <v>-11</v>
      </c>
      <c r="H13766" s="10">
        <v>-1191949</v>
      </c>
      <c r="I13766" s="11">
        <f t="shared" si="852"/>
        <v>29737588444.446556</v>
      </c>
      <c r="J13766" s="11">
        <f t="shared" si="853"/>
        <v>283891</v>
      </c>
      <c r="K13766" s="11">
        <f t="shared" si="854"/>
        <v>104750.02181980603</v>
      </c>
      <c r="L13766" s="12">
        <f t="shared" si="856"/>
        <v>39698.75998213375</v>
      </c>
      <c r="M13766" s="11">
        <f>COUNTIF(E$2:$E13766,E13766)</f>
        <v>3277</v>
      </c>
      <c r="O13766" t="str">
        <f t="shared" si="857"/>
        <v/>
      </c>
    </row>
    <row r="13767" spans="1:15" hidden="1">
      <c r="A13767" s="41" t="s">
        <v>120</v>
      </c>
      <c r="B13767" s="46">
        <v>45859</v>
      </c>
      <c r="C13767" s="8" t="s">
        <v>13</v>
      </c>
      <c r="D13767" s="8" t="s">
        <v>14</v>
      </c>
      <c r="E13767" s="8" t="s">
        <v>14</v>
      </c>
      <c r="F13767" s="9">
        <f t="shared" si="855"/>
        <v>-900000</v>
      </c>
      <c r="G13767" s="9">
        <v>-9</v>
      </c>
      <c r="H13767" s="10">
        <v>-975231</v>
      </c>
      <c r="I13767" s="11">
        <f t="shared" si="852"/>
        <v>29736645694.250179</v>
      </c>
      <c r="J13767" s="11">
        <f t="shared" si="853"/>
        <v>283882</v>
      </c>
      <c r="K13767" s="11">
        <f t="shared" si="854"/>
        <v>104750.02181980603</v>
      </c>
      <c r="L13767" s="12">
        <f t="shared" si="856"/>
        <v>32480.803621745668</v>
      </c>
      <c r="M13767" s="11">
        <f>COUNTIF(E$2:$E13767,E13767)</f>
        <v>3278</v>
      </c>
      <c r="O13767" t="str">
        <f t="shared" si="857"/>
        <v/>
      </c>
    </row>
    <row r="13768" spans="1:15" hidden="1">
      <c r="A13768" s="41" t="s">
        <v>120</v>
      </c>
      <c r="B13768" s="46">
        <v>45859</v>
      </c>
      <c r="C13768" s="8" t="s">
        <v>13</v>
      </c>
      <c r="D13768" s="8" t="s">
        <v>46</v>
      </c>
      <c r="E13768" s="8" t="s">
        <v>46</v>
      </c>
      <c r="F13768" s="9">
        <f t="shared" si="855"/>
        <v>900000</v>
      </c>
      <c r="G13768" s="9">
        <v>9</v>
      </c>
      <c r="H13768" s="10">
        <v>939780</v>
      </c>
      <c r="I13768" s="11">
        <f t="shared" si="852"/>
        <v>3909590269.212677</v>
      </c>
      <c r="J13768" s="11">
        <f t="shared" si="853"/>
        <v>37394</v>
      </c>
      <c r="K13768" s="11">
        <f t="shared" si="854"/>
        <v>104551.2721081638</v>
      </c>
      <c r="L13768" s="12">
        <f t="shared" si="856"/>
        <v>0</v>
      </c>
      <c r="M13768" s="11">
        <f>COUNTIF(E$2:$E13768,E13768)</f>
        <v>3903</v>
      </c>
      <c r="O13768" t="str">
        <f t="shared" si="857"/>
        <v/>
      </c>
    </row>
    <row r="13769" spans="1:15" hidden="1">
      <c r="A13769" s="41" t="s">
        <v>120</v>
      </c>
      <c r="B13769" s="46">
        <v>45859</v>
      </c>
      <c r="C13769" s="8" t="s">
        <v>13</v>
      </c>
      <c r="D13769" s="8" t="s">
        <v>14</v>
      </c>
      <c r="E13769" s="8" t="s">
        <v>14</v>
      </c>
      <c r="F13769" s="9">
        <f t="shared" si="855"/>
        <v>-900000</v>
      </c>
      <c r="G13769" s="9">
        <v>-9</v>
      </c>
      <c r="H13769" s="10">
        <v>-975231</v>
      </c>
      <c r="I13769" s="11">
        <f t="shared" si="852"/>
        <v>29735702944.053802</v>
      </c>
      <c r="J13769" s="11">
        <f t="shared" si="853"/>
        <v>283873</v>
      </c>
      <c r="K13769" s="11">
        <f t="shared" si="854"/>
        <v>104750.02181980603</v>
      </c>
      <c r="L13769" s="12">
        <f t="shared" si="856"/>
        <v>32480.803621745668</v>
      </c>
      <c r="M13769" s="11">
        <f>COUNTIF(E$2:$E13769,E13769)</f>
        <v>3279</v>
      </c>
      <c r="O13769" t="str">
        <f t="shared" si="857"/>
        <v/>
      </c>
    </row>
    <row r="13770" spans="1:15" hidden="1">
      <c r="A13770" s="41" t="s">
        <v>120</v>
      </c>
      <c r="B13770" s="46">
        <v>45859</v>
      </c>
      <c r="C13770" s="8" t="s">
        <v>13</v>
      </c>
      <c r="D13770" s="8" t="s">
        <v>14</v>
      </c>
      <c r="E13770" s="8" t="s">
        <v>14</v>
      </c>
      <c r="F13770" s="9">
        <f t="shared" si="855"/>
        <v>-11100000</v>
      </c>
      <c r="G13770" s="9">
        <v>-111</v>
      </c>
      <c r="H13770" s="10">
        <v>-12027849</v>
      </c>
      <c r="I13770" s="11">
        <f t="shared" si="852"/>
        <v>29724075691.631805</v>
      </c>
      <c r="J13770" s="11">
        <f t="shared" si="853"/>
        <v>283762</v>
      </c>
      <c r="K13770" s="11">
        <f t="shared" si="854"/>
        <v>104750.02181980603</v>
      </c>
      <c r="L13770" s="12">
        <f t="shared" si="856"/>
        <v>400596.57800153084</v>
      </c>
      <c r="M13770" s="11">
        <f>COUNTIF(E$2:$E13770,E13770)</f>
        <v>3280</v>
      </c>
      <c r="O13770" t="str">
        <f t="shared" si="857"/>
        <v/>
      </c>
    </row>
    <row r="13771" spans="1:15" hidden="1">
      <c r="A13771" s="41" t="s">
        <v>120</v>
      </c>
      <c r="B13771" s="46">
        <v>45859</v>
      </c>
      <c r="C13771" s="8" t="s">
        <v>13</v>
      </c>
      <c r="D13771" s="8" t="s">
        <v>14</v>
      </c>
      <c r="E13771" s="8" t="s">
        <v>14</v>
      </c>
      <c r="F13771" s="9">
        <f t="shared" si="855"/>
        <v>-18400000</v>
      </c>
      <c r="G13771" s="9">
        <v>-184</v>
      </c>
      <c r="H13771" s="10">
        <v>-19938056</v>
      </c>
      <c r="I13771" s="11">
        <f t="shared" si="852"/>
        <v>29704801687.616962</v>
      </c>
      <c r="J13771" s="11">
        <f t="shared" si="853"/>
        <v>283578</v>
      </c>
      <c r="K13771" s="11">
        <f t="shared" si="854"/>
        <v>104750.02181980603</v>
      </c>
      <c r="L13771" s="12">
        <f t="shared" si="856"/>
        <v>664051.98515569046</v>
      </c>
      <c r="M13771" s="11">
        <f>COUNTIF(E$2:$E13771,E13771)</f>
        <v>3281</v>
      </c>
      <c r="O13771" t="str">
        <f t="shared" si="857"/>
        <v/>
      </c>
    </row>
    <row r="13772" spans="1:15" hidden="1">
      <c r="A13772" s="41" t="s">
        <v>120</v>
      </c>
      <c r="B13772" s="46">
        <v>45859</v>
      </c>
      <c r="C13772" s="8" t="s">
        <v>13</v>
      </c>
      <c r="D13772" s="8" t="s">
        <v>14</v>
      </c>
      <c r="E13772" s="8" t="s">
        <v>14</v>
      </c>
      <c r="F13772" s="9">
        <f t="shared" si="855"/>
        <v>-9200000</v>
      </c>
      <c r="G13772" s="9">
        <v>-92</v>
      </c>
      <c r="H13772" s="10">
        <v>-9969028</v>
      </c>
      <c r="I13772" s="11">
        <f t="shared" si="852"/>
        <v>29695164685.609539</v>
      </c>
      <c r="J13772" s="11">
        <f t="shared" si="853"/>
        <v>283486</v>
      </c>
      <c r="K13772" s="11">
        <f t="shared" si="854"/>
        <v>104750.02181980603</v>
      </c>
      <c r="L13772" s="12">
        <f t="shared" si="856"/>
        <v>332025.99257784523</v>
      </c>
      <c r="M13772" s="11">
        <f>COUNTIF(E$2:$E13772,E13772)</f>
        <v>3282</v>
      </c>
      <c r="O13772" t="str">
        <f t="shared" si="857"/>
        <v/>
      </c>
    </row>
    <row r="13773" spans="1:15" hidden="1">
      <c r="A13773" s="41" t="s">
        <v>120</v>
      </c>
      <c r="B13773" s="46">
        <v>45859</v>
      </c>
      <c r="C13773" s="8" t="s">
        <v>13</v>
      </c>
      <c r="D13773" s="8" t="s">
        <v>14</v>
      </c>
      <c r="E13773" s="8" t="s">
        <v>14</v>
      </c>
      <c r="F13773" s="9">
        <f t="shared" si="855"/>
        <v>-9200000</v>
      </c>
      <c r="G13773" s="9">
        <v>-92</v>
      </c>
      <c r="H13773" s="10">
        <v>-9969028</v>
      </c>
      <c r="I13773" s="11">
        <f t="shared" si="852"/>
        <v>29685527683.602116</v>
      </c>
      <c r="J13773" s="11">
        <f t="shared" si="853"/>
        <v>283394</v>
      </c>
      <c r="K13773" s="11">
        <f t="shared" si="854"/>
        <v>104750.02181980603</v>
      </c>
      <c r="L13773" s="12">
        <f t="shared" si="856"/>
        <v>332025.99257784523</v>
      </c>
      <c r="M13773" s="11">
        <f>COUNTIF(E$2:$E13773,E13773)</f>
        <v>3283</v>
      </c>
      <c r="O13773" t="str">
        <f t="shared" si="857"/>
        <v/>
      </c>
    </row>
    <row r="13774" spans="1:15" hidden="1">
      <c r="A13774" s="41" t="s">
        <v>120</v>
      </c>
      <c r="B13774" s="46">
        <v>45859</v>
      </c>
      <c r="C13774" s="8" t="s">
        <v>13</v>
      </c>
      <c r="D13774" s="8" t="s">
        <v>14</v>
      </c>
      <c r="E13774" s="8" t="s">
        <v>14</v>
      </c>
      <c r="F13774" s="9">
        <f t="shared" si="855"/>
        <v>6700000</v>
      </c>
      <c r="G13774" s="9">
        <v>67</v>
      </c>
      <c r="H13774" s="10">
        <v>7216704</v>
      </c>
      <c r="I13774" s="11">
        <f t="shared" si="852"/>
        <v>29692744387.602116</v>
      </c>
      <c r="J13774" s="11">
        <f t="shared" si="853"/>
        <v>283461</v>
      </c>
      <c r="K13774" s="11">
        <f t="shared" si="854"/>
        <v>104750.72192506946</v>
      </c>
      <c r="L13774" s="12">
        <f t="shared" si="856"/>
        <v>0</v>
      </c>
      <c r="M13774" s="11">
        <f>COUNTIF(E$2:$E13774,E13774)</f>
        <v>3284</v>
      </c>
      <c r="O13774" t="str">
        <f t="shared" si="857"/>
        <v/>
      </c>
    </row>
    <row r="13775" spans="1:15" hidden="1">
      <c r="A13775" s="41" t="s">
        <v>120</v>
      </c>
      <c r="B13775" s="46">
        <v>45859</v>
      </c>
      <c r="C13775" s="8" t="s">
        <v>13</v>
      </c>
      <c r="D13775" s="8" t="s">
        <v>46</v>
      </c>
      <c r="E13775" s="8" t="s">
        <v>46</v>
      </c>
      <c r="F13775" s="9">
        <f t="shared" si="855"/>
        <v>20200000</v>
      </c>
      <c r="G13775" s="9">
        <v>202</v>
      </c>
      <c r="H13775" s="10">
        <v>20933058</v>
      </c>
      <c r="I13775" s="11">
        <f t="shared" si="852"/>
        <v>3930523327.212677</v>
      </c>
      <c r="J13775" s="11">
        <f t="shared" si="853"/>
        <v>37596</v>
      </c>
      <c r="K13775" s="11">
        <f t="shared" si="854"/>
        <v>104546.31682127558</v>
      </c>
      <c r="L13775" s="12">
        <f t="shared" si="856"/>
        <v>0</v>
      </c>
      <c r="M13775" s="11">
        <f>COUNTIF(E$2:$E13775,E13775)</f>
        <v>3904</v>
      </c>
      <c r="O13775" t="str">
        <f t="shared" si="857"/>
        <v/>
      </c>
    </row>
    <row r="13776" spans="1:15" hidden="1">
      <c r="A13776" s="41" t="s">
        <v>120</v>
      </c>
      <c r="B13776" s="46">
        <v>45859</v>
      </c>
      <c r="C13776" s="8" t="s">
        <v>13</v>
      </c>
      <c r="D13776" s="8" t="s">
        <v>14</v>
      </c>
      <c r="E13776" s="8" t="s">
        <v>14</v>
      </c>
      <c r="F13776" s="9">
        <f t="shared" si="855"/>
        <v>46400000</v>
      </c>
      <c r="G13776" s="9">
        <v>464</v>
      </c>
      <c r="H13776" s="10">
        <v>49960736</v>
      </c>
      <c r="I13776" s="11">
        <f t="shared" si="852"/>
        <v>29742705123.602116</v>
      </c>
      <c r="J13776" s="11">
        <f t="shared" si="853"/>
        <v>283925</v>
      </c>
      <c r="K13776" s="11">
        <f t="shared" si="854"/>
        <v>104755.49924663949</v>
      </c>
      <c r="L13776" s="12">
        <f t="shared" si="856"/>
        <v>0</v>
      </c>
      <c r="M13776" s="11">
        <f>COUNTIF(E$2:$E13776,E13776)</f>
        <v>3285</v>
      </c>
      <c r="O13776" t="str">
        <f t="shared" si="857"/>
        <v/>
      </c>
    </row>
    <row r="13777" spans="1:15" hidden="1">
      <c r="A13777" s="41" t="s">
        <v>120</v>
      </c>
      <c r="B13777" s="46">
        <v>45859</v>
      </c>
      <c r="C13777" s="8" t="s">
        <v>13</v>
      </c>
      <c r="D13777" s="8" t="s">
        <v>14</v>
      </c>
      <c r="E13777" s="8" t="s">
        <v>14</v>
      </c>
      <c r="F13777" s="9">
        <f t="shared" si="855"/>
        <v>900000</v>
      </c>
      <c r="G13777" s="9">
        <v>9</v>
      </c>
      <c r="H13777" s="10">
        <v>974529</v>
      </c>
      <c r="I13777" s="11">
        <f t="shared" si="852"/>
        <v>29743679652.602116</v>
      </c>
      <c r="J13777" s="11">
        <f t="shared" si="853"/>
        <v>283934</v>
      </c>
      <c r="K13777" s="11">
        <f t="shared" si="854"/>
        <v>104755.61099622489</v>
      </c>
      <c r="L13777" s="12">
        <f t="shared" si="856"/>
        <v>0</v>
      </c>
      <c r="M13777" s="11">
        <f>COUNTIF(E$2:$E13777,E13777)</f>
        <v>3286</v>
      </c>
      <c r="O13777" t="str">
        <f t="shared" si="857"/>
        <v/>
      </c>
    </row>
    <row r="13778" spans="1:15" hidden="1">
      <c r="A13778" s="41" t="s">
        <v>120</v>
      </c>
      <c r="B13778" s="46">
        <v>45859</v>
      </c>
      <c r="C13778" s="8" t="s">
        <v>13</v>
      </c>
      <c r="D13778" s="8" t="s">
        <v>14</v>
      </c>
      <c r="E13778" s="8" t="s">
        <v>14</v>
      </c>
      <c r="F13778" s="9">
        <f t="shared" si="855"/>
        <v>18700000</v>
      </c>
      <c r="G13778" s="9">
        <v>187</v>
      </c>
      <c r="H13778" s="10">
        <v>20149250</v>
      </c>
      <c r="I13778" s="11">
        <f t="shared" si="852"/>
        <v>29763828902.602116</v>
      </c>
      <c r="J13778" s="11">
        <f t="shared" si="853"/>
        <v>284121</v>
      </c>
      <c r="K13778" s="11">
        <f t="shared" si="854"/>
        <v>104757.5818140937</v>
      </c>
      <c r="L13778" s="12">
        <f t="shared" si="856"/>
        <v>0</v>
      </c>
      <c r="M13778" s="11">
        <f>COUNTIF(E$2:$E13778,E13778)</f>
        <v>3287</v>
      </c>
      <c r="O13778" t="str">
        <f t="shared" si="857"/>
        <v/>
      </c>
    </row>
    <row r="13779" spans="1:15" hidden="1">
      <c r="A13779" s="41" t="s">
        <v>120</v>
      </c>
      <c r="B13779" s="46">
        <v>45859</v>
      </c>
      <c r="C13779" s="8" t="s">
        <v>13</v>
      </c>
      <c r="D13779" s="8" t="s">
        <v>14</v>
      </c>
      <c r="E13779" s="8" t="s">
        <v>14</v>
      </c>
      <c r="F13779" s="9">
        <f t="shared" si="855"/>
        <v>900000</v>
      </c>
      <c r="G13779" s="9">
        <v>9</v>
      </c>
      <c r="H13779" s="10">
        <v>969750</v>
      </c>
      <c r="I13779" s="11">
        <f t="shared" si="852"/>
        <v>29764798652.602116</v>
      </c>
      <c r="J13779" s="11">
        <f t="shared" si="853"/>
        <v>284130</v>
      </c>
      <c r="K13779" s="11">
        <f t="shared" si="854"/>
        <v>104757.67660085917</v>
      </c>
      <c r="L13779" s="12">
        <f t="shared" si="856"/>
        <v>0</v>
      </c>
      <c r="M13779" s="11">
        <f>COUNTIF(E$2:$E13779,E13779)</f>
        <v>3288</v>
      </c>
      <c r="O13779" t="str">
        <f t="shared" si="857"/>
        <v/>
      </c>
    </row>
    <row r="13780" spans="1:15" hidden="1">
      <c r="A13780" s="41" t="s">
        <v>120</v>
      </c>
      <c r="B13780" s="46">
        <v>45859</v>
      </c>
      <c r="C13780" s="8" t="s">
        <v>13</v>
      </c>
      <c r="D13780" s="8" t="s">
        <v>14</v>
      </c>
      <c r="E13780" s="8" t="s">
        <v>14</v>
      </c>
      <c r="F13780" s="9">
        <f t="shared" si="855"/>
        <v>5500000</v>
      </c>
      <c r="G13780" s="9">
        <v>55</v>
      </c>
      <c r="H13780" s="10">
        <v>5926250</v>
      </c>
      <c r="I13780" s="11">
        <f t="shared" si="852"/>
        <v>29770724902.602116</v>
      </c>
      <c r="J13780" s="11">
        <f t="shared" si="853"/>
        <v>284185</v>
      </c>
      <c r="K13780" s="11">
        <f t="shared" si="854"/>
        <v>104758.25572286404</v>
      </c>
      <c r="L13780" s="12">
        <f t="shared" si="856"/>
        <v>0</v>
      </c>
      <c r="M13780" s="11">
        <f>COUNTIF(E$2:$E13780,E13780)</f>
        <v>3289</v>
      </c>
      <c r="O13780" t="str">
        <f t="shared" si="857"/>
        <v/>
      </c>
    </row>
    <row r="13781" spans="1:15" hidden="1">
      <c r="A13781" s="41" t="s">
        <v>120</v>
      </c>
      <c r="B13781" s="46">
        <v>45859</v>
      </c>
      <c r="C13781" s="8" t="s">
        <v>13</v>
      </c>
      <c r="D13781" s="8" t="s">
        <v>14</v>
      </c>
      <c r="E13781" s="8" t="s">
        <v>14</v>
      </c>
      <c r="F13781" s="9">
        <f t="shared" si="855"/>
        <v>9300000</v>
      </c>
      <c r="G13781" s="9">
        <v>93</v>
      </c>
      <c r="H13781" s="10">
        <v>10100265</v>
      </c>
      <c r="I13781" s="11">
        <f t="shared" si="852"/>
        <v>29780825167.602116</v>
      </c>
      <c r="J13781" s="11">
        <f t="shared" si="853"/>
        <v>284278</v>
      </c>
      <c r="K13781" s="11">
        <f t="shared" si="854"/>
        <v>104759.5141643114</v>
      </c>
      <c r="L13781" s="12">
        <f t="shared" si="856"/>
        <v>0</v>
      </c>
      <c r="M13781" s="11">
        <f>COUNTIF(E$2:$E13781,E13781)</f>
        <v>3290</v>
      </c>
      <c r="O13781" t="str">
        <f t="shared" si="857"/>
        <v/>
      </c>
    </row>
    <row r="13782" spans="1:15" hidden="1">
      <c r="A13782" s="41" t="s">
        <v>120</v>
      </c>
      <c r="B13782" s="46">
        <v>45859</v>
      </c>
      <c r="C13782" s="8" t="s">
        <v>13</v>
      </c>
      <c r="D13782" s="8" t="s">
        <v>14</v>
      </c>
      <c r="E13782" s="8" t="s">
        <v>14</v>
      </c>
      <c r="F13782" s="9">
        <f t="shared" si="855"/>
        <v>14000000</v>
      </c>
      <c r="G13782" s="9">
        <v>140</v>
      </c>
      <c r="H13782" s="10">
        <v>15085000</v>
      </c>
      <c r="I13782" s="11">
        <f t="shared" si="852"/>
        <v>29795910167.602116</v>
      </c>
      <c r="J13782" s="11">
        <f t="shared" si="853"/>
        <v>284418</v>
      </c>
      <c r="K13782" s="11">
        <f t="shared" si="854"/>
        <v>104760.9861809102</v>
      </c>
      <c r="L13782" s="12">
        <f t="shared" si="856"/>
        <v>0</v>
      </c>
      <c r="M13782" s="11">
        <f>COUNTIF(E$2:$E13782,E13782)</f>
        <v>3291</v>
      </c>
      <c r="O13782" t="str">
        <f t="shared" si="857"/>
        <v/>
      </c>
    </row>
    <row r="13783" spans="1:15" hidden="1">
      <c r="A13783" s="41" t="s">
        <v>120</v>
      </c>
      <c r="B13783" s="46">
        <v>45859</v>
      </c>
      <c r="C13783" s="8" t="s">
        <v>13</v>
      </c>
      <c r="D13783" s="8" t="s">
        <v>14</v>
      </c>
      <c r="E13783" s="8" t="s">
        <v>14</v>
      </c>
      <c r="F13783" s="9">
        <f t="shared" si="855"/>
        <v>-900000</v>
      </c>
      <c r="G13783" s="9">
        <v>-9</v>
      </c>
      <c r="H13783" s="10">
        <v>-975231</v>
      </c>
      <c r="I13783" s="11">
        <f t="shared" si="852"/>
        <v>29794967318.726486</v>
      </c>
      <c r="J13783" s="11">
        <f t="shared" si="853"/>
        <v>284409</v>
      </c>
      <c r="K13783" s="11">
        <f t="shared" si="854"/>
        <v>104760.9861809102</v>
      </c>
      <c r="L13783" s="12">
        <f t="shared" si="856"/>
        <v>32382.124371808255</v>
      </c>
      <c r="M13783" s="11">
        <f>COUNTIF(E$2:$E13783,E13783)</f>
        <v>3292</v>
      </c>
      <c r="O13783" t="str">
        <f t="shared" si="857"/>
        <v/>
      </c>
    </row>
    <row r="13784" spans="1:15" hidden="1">
      <c r="A13784" s="41" t="s">
        <v>120</v>
      </c>
      <c r="B13784" s="46">
        <v>45859</v>
      </c>
      <c r="C13784" s="8" t="s">
        <v>13</v>
      </c>
      <c r="D13784" s="8" t="s">
        <v>14</v>
      </c>
      <c r="E13784" s="8" t="s">
        <v>14</v>
      </c>
      <c r="F13784" s="9">
        <f t="shared" si="855"/>
        <v>23300000</v>
      </c>
      <c r="G13784" s="9">
        <v>233</v>
      </c>
      <c r="H13784" s="10">
        <v>25388379</v>
      </c>
      <c r="I13784" s="11">
        <f t="shared" ref="I13784:I13847" si="858">IF(H13784&gt;=0,IF(M13784=1,H13784,SUMIFS(I:I,E:E,E13784,M:M,M13784-1)+H13784),SUMIFS(I:I,E:E,E13784,M:M,M13784-1)+K13784*G13784)</f>
        <v>29820355697.726486</v>
      </c>
      <c r="J13784" s="11">
        <f t="shared" ref="J13784:J13847" si="859">IF(M13784=1,G13784,SUMIFS($J:$J,$E:$E,E13784,$M:$M,M13784-1)+G13784)</f>
        <v>284642</v>
      </c>
      <c r="K13784" s="11">
        <f t="shared" ref="K13784:K13847" si="860">IF(H13784&gt;=0,I13784/J13784,SUMIFS($K:$K,$E:$E,E13784,$M:$M,M13784-1))</f>
        <v>104764.42583219091</v>
      </c>
      <c r="L13784" s="12">
        <f t="shared" si="856"/>
        <v>0</v>
      </c>
      <c r="M13784" s="11">
        <f>COUNTIF(E$2:$E13784,E13784)</f>
        <v>3293</v>
      </c>
      <c r="O13784" t="str">
        <f t="shared" si="857"/>
        <v/>
      </c>
    </row>
    <row r="13785" spans="1:15" hidden="1">
      <c r="A13785" s="41" t="s">
        <v>120</v>
      </c>
      <c r="B13785" s="46">
        <v>45859</v>
      </c>
      <c r="C13785" s="8" t="s">
        <v>13</v>
      </c>
      <c r="D13785" s="8" t="s">
        <v>46</v>
      </c>
      <c r="E13785" s="8" t="s">
        <v>46</v>
      </c>
      <c r="F13785" s="9">
        <f t="shared" si="855"/>
        <v>3800000</v>
      </c>
      <c r="G13785" s="9">
        <v>38</v>
      </c>
      <c r="H13785" s="10">
        <v>3970088</v>
      </c>
      <c r="I13785" s="11">
        <f t="shared" si="858"/>
        <v>3934493415.212677</v>
      </c>
      <c r="J13785" s="11">
        <f t="shared" si="859"/>
        <v>37634</v>
      </c>
      <c r="K13785" s="11">
        <f t="shared" si="860"/>
        <v>104546.24582060575</v>
      </c>
      <c r="L13785" s="12">
        <f t="shared" si="856"/>
        <v>0</v>
      </c>
      <c r="M13785" s="11">
        <f>COUNTIF(E$2:$E13785,E13785)</f>
        <v>3905</v>
      </c>
      <c r="O13785" t="str">
        <f t="shared" si="857"/>
        <v/>
      </c>
    </row>
    <row r="13786" spans="1:15" hidden="1">
      <c r="A13786" s="41" t="s">
        <v>120</v>
      </c>
      <c r="B13786" s="46">
        <v>45859</v>
      </c>
      <c r="C13786" s="8" t="s">
        <v>13</v>
      </c>
      <c r="D13786" s="8" t="s">
        <v>14</v>
      </c>
      <c r="E13786" s="8" t="s">
        <v>14</v>
      </c>
      <c r="F13786" s="9">
        <f t="shared" si="855"/>
        <v>4600000</v>
      </c>
      <c r="G13786" s="9">
        <v>46</v>
      </c>
      <c r="H13786" s="10">
        <v>5053514</v>
      </c>
      <c r="I13786" s="11">
        <f t="shared" si="858"/>
        <v>29825409211.726486</v>
      </c>
      <c r="J13786" s="11">
        <f t="shared" si="859"/>
        <v>284688</v>
      </c>
      <c r="K13786" s="11">
        <f t="shared" si="860"/>
        <v>104765.2490155064</v>
      </c>
      <c r="L13786" s="12">
        <f t="shared" si="856"/>
        <v>0</v>
      </c>
      <c r="M13786" s="11">
        <f>COUNTIF(E$2:$E13786,E13786)</f>
        <v>3294</v>
      </c>
      <c r="O13786" t="str">
        <f t="shared" si="857"/>
        <v/>
      </c>
    </row>
    <row r="13787" spans="1:15" hidden="1">
      <c r="A13787" s="41" t="s">
        <v>120</v>
      </c>
      <c r="B13787" s="46">
        <v>45859</v>
      </c>
      <c r="C13787" s="8" t="s">
        <v>13</v>
      </c>
      <c r="D13787" s="8" t="s">
        <v>14</v>
      </c>
      <c r="E13787" s="8" t="s">
        <v>14</v>
      </c>
      <c r="F13787" s="9">
        <f t="shared" si="855"/>
        <v>46300000</v>
      </c>
      <c r="G13787" s="9">
        <v>463</v>
      </c>
      <c r="H13787" s="10">
        <v>49888250</v>
      </c>
      <c r="I13787" s="11">
        <f t="shared" si="858"/>
        <v>29875297461.726486</v>
      </c>
      <c r="J13787" s="11">
        <f t="shared" si="859"/>
        <v>285151</v>
      </c>
      <c r="K13787" s="11">
        <f t="shared" si="860"/>
        <v>104770.09535904306</v>
      </c>
      <c r="L13787" s="12">
        <f t="shared" si="856"/>
        <v>0</v>
      </c>
      <c r="M13787" s="11">
        <f>COUNTIF(E$2:$E13787,E13787)</f>
        <v>3295</v>
      </c>
      <c r="O13787" t="str">
        <f t="shared" si="857"/>
        <v/>
      </c>
    </row>
    <row r="13788" spans="1:15" hidden="1">
      <c r="A13788" s="41" t="s">
        <v>120</v>
      </c>
      <c r="B13788" s="46">
        <v>45859</v>
      </c>
      <c r="C13788" s="8" t="s">
        <v>13</v>
      </c>
      <c r="D13788" s="8" t="s">
        <v>14</v>
      </c>
      <c r="E13788" s="8" t="s">
        <v>14</v>
      </c>
      <c r="F13788" s="9">
        <f t="shared" si="855"/>
        <v>46300000</v>
      </c>
      <c r="G13788" s="9">
        <v>463</v>
      </c>
      <c r="H13788" s="10">
        <v>49888250</v>
      </c>
      <c r="I13788" s="11">
        <f t="shared" si="858"/>
        <v>29925185711.726486</v>
      </c>
      <c r="J13788" s="11">
        <f t="shared" si="859"/>
        <v>285614</v>
      </c>
      <c r="K13788" s="11">
        <f t="shared" si="860"/>
        <v>104774.92599006521</v>
      </c>
      <c r="L13788" s="12">
        <f t="shared" si="856"/>
        <v>0</v>
      </c>
      <c r="M13788" s="11">
        <f>COUNTIF(E$2:$E13788,E13788)</f>
        <v>3296</v>
      </c>
      <c r="O13788" t="str">
        <f t="shared" si="857"/>
        <v/>
      </c>
    </row>
    <row r="13789" spans="1:15" hidden="1">
      <c r="A13789" s="41" t="s">
        <v>120</v>
      </c>
      <c r="B13789" s="46">
        <v>45859</v>
      </c>
      <c r="C13789" s="8" t="s">
        <v>13</v>
      </c>
      <c r="D13789" s="8" t="s">
        <v>46</v>
      </c>
      <c r="E13789" s="8" t="s">
        <v>46</v>
      </c>
      <c r="F13789" s="9">
        <f t="shared" si="855"/>
        <v>2000000</v>
      </c>
      <c r="G13789" s="9">
        <v>20</v>
      </c>
      <c r="H13789" s="10">
        <v>2088080</v>
      </c>
      <c r="I13789" s="11">
        <f t="shared" si="858"/>
        <v>3936581495.212677</v>
      </c>
      <c r="J13789" s="11">
        <f t="shared" si="859"/>
        <v>37654</v>
      </c>
      <c r="K13789" s="11">
        <f t="shared" si="860"/>
        <v>104546.17026644386</v>
      </c>
      <c r="L13789" s="12">
        <f t="shared" si="856"/>
        <v>0</v>
      </c>
      <c r="M13789" s="11">
        <f>COUNTIF(E$2:$E13789,E13789)</f>
        <v>3906</v>
      </c>
      <c r="O13789" t="str">
        <f t="shared" si="857"/>
        <v/>
      </c>
    </row>
    <row r="13790" spans="1:15" hidden="1">
      <c r="A13790" s="41" t="s">
        <v>120</v>
      </c>
      <c r="B13790" s="46">
        <v>45859</v>
      </c>
      <c r="C13790" s="8" t="s">
        <v>13</v>
      </c>
      <c r="D13790" s="8" t="s">
        <v>14</v>
      </c>
      <c r="E13790" s="8" t="s">
        <v>14</v>
      </c>
      <c r="F13790" s="9">
        <f t="shared" si="855"/>
        <v>35200000</v>
      </c>
      <c r="G13790" s="9">
        <v>352</v>
      </c>
      <c r="H13790" s="10">
        <v>37928000</v>
      </c>
      <c r="I13790" s="11">
        <f t="shared" si="858"/>
        <v>29963113711.726486</v>
      </c>
      <c r="J13790" s="11">
        <f t="shared" si="859"/>
        <v>285966</v>
      </c>
      <c r="K13790" s="11">
        <f t="shared" si="860"/>
        <v>104778.58805496628</v>
      </c>
      <c r="L13790" s="12">
        <f t="shared" si="856"/>
        <v>0</v>
      </c>
      <c r="M13790" s="11">
        <f>COUNTIF(E$2:$E13790,E13790)</f>
        <v>3297</v>
      </c>
      <c r="O13790" t="str">
        <f t="shared" si="857"/>
        <v/>
      </c>
    </row>
    <row r="13791" spans="1:15" hidden="1">
      <c r="A13791" s="41" t="s">
        <v>120</v>
      </c>
      <c r="B13791" s="46">
        <v>45859</v>
      </c>
      <c r="C13791" s="8" t="s">
        <v>13</v>
      </c>
      <c r="D13791" s="8" t="s">
        <v>46</v>
      </c>
      <c r="E13791" s="8" t="s">
        <v>46</v>
      </c>
      <c r="F13791" s="9">
        <f t="shared" si="855"/>
        <v>1200000</v>
      </c>
      <c r="G13791" s="9">
        <v>12</v>
      </c>
      <c r="H13791" s="10">
        <v>1254492</v>
      </c>
      <c r="I13791" s="11">
        <f t="shared" si="858"/>
        <v>3937835987.212677</v>
      </c>
      <c r="J13791" s="11">
        <f t="shared" si="859"/>
        <v>37666</v>
      </c>
      <c r="K13791" s="11">
        <f t="shared" si="860"/>
        <v>104546.16861925017</v>
      </c>
      <c r="L13791" s="12">
        <f t="shared" si="856"/>
        <v>0</v>
      </c>
      <c r="M13791" s="11">
        <f>COUNTIF(E$2:$E13791,E13791)</f>
        <v>3907</v>
      </c>
      <c r="O13791" t="str">
        <f t="shared" si="857"/>
        <v/>
      </c>
    </row>
    <row r="13792" spans="1:15" hidden="1">
      <c r="A13792" s="41" t="s">
        <v>120</v>
      </c>
      <c r="B13792" s="46">
        <v>45859</v>
      </c>
      <c r="C13792" s="8" t="s">
        <v>13</v>
      </c>
      <c r="D13792" s="8" t="s">
        <v>14</v>
      </c>
      <c r="E13792" s="8" t="s">
        <v>14</v>
      </c>
      <c r="F13792" s="9">
        <f t="shared" si="855"/>
        <v>9200000</v>
      </c>
      <c r="G13792" s="9">
        <v>92</v>
      </c>
      <c r="H13792" s="10">
        <v>9946120</v>
      </c>
      <c r="I13792" s="11">
        <f t="shared" si="858"/>
        <v>29973059831.726486</v>
      </c>
      <c r="J13792" s="11">
        <f t="shared" si="859"/>
        <v>286058</v>
      </c>
      <c r="K13792" s="11">
        <f t="shared" si="860"/>
        <v>104779.65948068743</v>
      </c>
      <c r="L13792" s="12">
        <f t="shared" si="856"/>
        <v>0</v>
      </c>
      <c r="M13792" s="11">
        <f>COUNTIF(E$2:$E13792,E13792)</f>
        <v>3298</v>
      </c>
      <c r="O13792" t="str">
        <f t="shared" si="857"/>
        <v/>
      </c>
    </row>
    <row r="13793" spans="1:15" hidden="1">
      <c r="A13793" s="41" t="s">
        <v>120</v>
      </c>
      <c r="B13793" s="46">
        <v>45859</v>
      </c>
      <c r="C13793" s="8" t="s">
        <v>13</v>
      </c>
      <c r="D13793" s="8" t="s">
        <v>46</v>
      </c>
      <c r="E13793" s="8" t="s">
        <v>46</v>
      </c>
      <c r="F13793" s="9">
        <f t="shared" si="855"/>
        <v>13700000</v>
      </c>
      <c r="G13793" s="9">
        <v>137</v>
      </c>
      <c r="H13793" s="10">
        <v>14167444</v>
      </c>
      <c r="I13793" s="11">
        <f t="shared" si="858"/>
        <v>3952003431.212677</v>
      </c>
      <c r="J13793" s="11">
        <f t="shared" si="859"/>
        <v>37803</v>
      </c>
      <c r="K13793" s="11">
        <f t="shared" si="860"/>
        <v>104542.05833432999</v>
      </c>
      <c r="L13793" s="12">
        <f t="shared" si="856"/>
        <v>0</v>
      </c>
      <c r="M13793" s="11">
        <f>COUNTIF(E$2:$E13793,E13793)</f>
        <v>3908</v>
      </c>
      <c r="O13793" t="str">
        <f t="shared" si="857"/>
        <v/>
      </c>
    </row>
    <row r="13794" spans="1:15" hidden="1">
      <c r="A13794" s="41" t="s">
        <v>120</v>
      </c>
      <c r="B13794" s="46">
        <v>45859</v>
      </c>
      <c r="C13794" s="8" t="s">
        <v>13</v>
      </c>
      <c r="D13794" s="8" t="s">
        <v>14</v>
      </c>
      <c r="E13794" s="8" t="s">
        <v>14</v>
      </c>
      <c r="F13794" s="9">
        <f t="shared" si="855"/>
        <v>900000</v>
      </c>
      <c r="G13794" s="9">
        <v>9</v>
      </c>
      <c r="H13794" s="10">
        <v>977445</v>
      </c>
      <c r="I13794" s="11">
        <f t="shared" si="858"/>
        <v>29974037276.726486</v>
      </c>
      <c r="J13794" s="11">
        <f t="shared" si="859"/>
        <v>286067</v>
      </c>
      <c r="K13794" s="11">
        <f t="shared" si="860"/>
        <v>104779.77983034214</v>
      </c>
      <c r="L13794" s="12">
        <f t="shared" si="856"/>
        <v>0</v>
      </c>
      <c r="M13794" s="11">
        <f>COUNTIF(E$2:$E13794,E13794)</f>
        <v>3299</v>
      </c>
      <c r="O13794" t="str">
        <f t="shared" si="857"/>
        <v/>
      </c>
    </row>
    <row r="13795" spans="1:15" hidden="1">
      <c r="A13795" s="41" t="s">
        <v>120</v>
      </c>
      <c r="B13795" s="46">
        <v>45859</v>
      </c>
      <c r="C13795" s="8" t="s">
        <v>13</v>
      </c>
      <c r="D13795" s="8" t="s">
        <v>46</v>
      </c>
      <c r="E13795" s="8" t="s">
        <v>46</v>
      </c>
      <c r="F13795" s="9">
        <f t="shared" si="855"/>
        <v>49700000</v>
      </c>
      <c r="G13795" s="9">
        <v>497</v>
      </c>
      <c r="H13795" s="10">
        <v>52178539</v>
      </c>
      <c r="I13795" s="11">
        <f t="shared" si="858"/>
        <v>4004181970.212677</v>
      </c>
      <c r="J13795" s="11">
        <f t="shared" si="859"/>
        <v>38300</v>
      </c>
      <c r="K13795" s="11">
        <f t="shared" si="860"/>
        <v>104547.83212043543</v>
      </c>
      <c r="L13795" s="12">
        <f t="shared" si="856"/>
        <v>0</v>
      </c>
      <c r="M13795" s="11">
        <f>COUNTIF(E$2:$E13795,E13795)</f>
        <v>3909</v>
      </c>
      <c r="O13795" t="str">
        <f t="shared" si="857"/>
        <v/>
      </c>
    </row>
    <row r="13796" spans="1:15" hidden="1">
      <c r="A13796" s="41" t="s">
        <v>120</v>
      </c>
      <c r="B13796" s="46">
        <v>45859</v>
      </c>
      <c r="C13796" s="8" t="s">
        <v>13</v>
      </c>
      <c r="D13796" s="8" t="s">
        <v>46</v>
      </c>
      <c r="E13796" s="8" t="s">
        <v>46</v>
      </c>
      <c r="F13796" s="9">
        <f t="shared" si="855"/>
        <v>900000</v>
      </c>
      <c r="G13796" s="9">
        <v>9</v>
      </c>
      <c r="H13796" s="10">
        <v>942444</v>
      </c>
      <c r="I13796" s="11">
        <f t="shared" si="858"/>
        <v>4005124414.212677</v>
      </c>
      <c r="J13796" s="11">
        <f t="shared" si="859"/>
        <v>38309</v>
      </c>
      <c r="K13796" s="11">
        <f t="shared" si="860"/>
        <v>104547.87162840787</v>
      </c>
      <c r="L13796" s="12">
        <f t="shared" si="856"/>
        <v>0</v>
      </c>
      <c r="M13796" s="11">
        <f>COUNTIF(E$2:$E13796,E13796)</f>
        <v>3910</v>
      </c>
      <c r="O13796" t="str">
        <f t="shared" si="857"/>
        <v/>
      </c>
    </row>
    <row r="13797" spans="1:15" hidden="1">
      <c r="A13797" s="41" t="s">
        <v>120</v>
      </c>
      <c r="B13797" s="46">
        <v>45859</v>
      </c>
      <c r="C13797" s="8" t="s">
        <v>13</v>
      </c>
      <c r="D13797" s="8" t="s">
        <v>46</v>
      </c>
      <c r="E13797" s="8" t="s">
        <v>46</v>
      </c>
      <c r="F13797" s="9">
        <f t="shared" si="855"/>
        <v>91800000</v>
      </c>
      <c r="G13797" s="9">
        <v>918</v>
      </c>
      <c r="H13797" s="10">
        <v>96234858</v>
      </c>
      <c r="I13797" s="11">
        <f t="shared" si="858"/>
        <v>4101359272.212677</v>
      </c>
      <c r="J13797" s="11">
        <f t="shared" si="859"/>
        <v>39227</v>
      </c>
      <c r="K13797" s="11">
        <f t="shared" si="860"/>
        <v>104554.49746890349</v>
      </c>
      <c r="L13797" s="12">
        <f t="shared" si="856"/>
        <v>0</v>
      </c>
      <c r="M13797" s="11">
        <f>COUNTIF(E$2:$E13797,E13797)</f>
        <v>3911</v>
      </c>
      <c r="O13797" t="str">
        <f t="shared" si="857"/>
        <v/>
      </c>
    </row>
    <row r="13798" spans="1:15" hidden="1">
      <c r="A13798" s="41" t="s">
        <v>120</v>
      </c>
      <c r="B13798" s="46">
        <v>45859</v>
      </c>
      <c r="C13798" s="8" t="s">
        <v>13</v>
      </c>
      <c r="D13798" s="8" t="s">
        <v>14</v>
      </c>
      <c r="E13798" s="8" t="s">
        <v>14</v>
      </c>
      <c r="F13798" s="9">
        <f t="shared" si="855"/>
        <v>900000</v>
      </c>
      <c r="G13798" s="9">
        <v>9</v>
      </c>
      <c r="H13798" s="10">
        <v>969750</v>
      </c>
      <c r="I13798" s="11">
        <f t="shared" si="858"/>
        <v>29975007026.726486</v>
      </c>
      <c r="J13798" s="11">
        <f t="shared" si="859"/>
        <v>286076</v>
      </c>
      <c r="K13798" s="11">
        <f t="shared" si="860"/>
        <v>104779.87327397785</v>
      </c>
      <c r="L13798" s="12">
        <f t="shared" si="856"/>
        <v>0</v>
      </c>
      <c r="M13798" s="11">
        <f>COUNTIF(E$2:$E13798,E13798)</f>
        <v>3300</v>
      </c>
      <c r="O13798" t="str">
        <f t="shared" si="857"/>
        <v/>
      </c>
    </row>
    <row r="13799" spans="1:15" hidden="1">
      <c r="A13799" s="41" t="s">
        <v>120</v>
      </c>
      <c r="B13799" s="46">
        <v>45859</v>
      </c>
      <c r="C13799" s="8" t="s">
        <v>13</v>
      </c>
      <c r="D13799" s="8" t="s">
        <v>14</v>
      </c>
      <c r="E13799" s="8" t="s">
        <v>14</v>
      </c>
      <c r="F13799" s="9">
        <f t="shared" si="855"/>
        <v>2700000</v>
      </c>
      <c r="G13799" s="9">
        <v>27</v>
      </c>
      <c r="H13799" s="10">
        <v>2907711</v>
      </c>
      <c r="I13799" s="11">
        <f t="shared" si="858"/>
        <v>29977914737.726486</v>
      </c>
      <c r="J13799" s="11">
        <f t="shared" si="859"/>
        <v>286103</v>
      </c>
      <c r="K13799" s="11">
        <f t="shared" si="860"/>
        <v>104780.14819042962</v>
      </c>
      <c r="L13799" s="12">
        <f t="shared" si="856"/>
        <v>0</v>
      </c>
      <c r="M13799" s="11">
        <f>COUNTIF(E$2:$E13799,E13799)</f>
        <v>3301</v>
      </c>
      <c r="O13799" t="str">
        <f t="shared" si="857"/>
        <v/>
      </c>
    </row>
    <row r="13800" spans="1:15" hidden="1">
      <c r="A13800" s="41" t="s">
        <v>120</v>
      </c>
      <c r="B13800" s="46">
        <v>45859</v>
      </c>
      <c r="C13800" s="8" t="s">
        <v>13</v>
      </c>
      <c r="D13800" s="8" t="s">
        <v>14</v>
      </c>
      <c r="E13800" s="8" t="s">
        <v>14</v>
      </c>
      <c r="F13800" s="9">
        <f t="shared" si="855"/>
        <v>18400000</v>
      </c>
      <c r="G13800" s="9">
        <v>184</v>
      </c>
      <c r="H13800" s="10">
        <v>19815512</v>
      </c>
      <c r="I13800" s="11">
        <f t="shared" si="858"/>
        <v>29997730249.726486</v>
      </c>
      <c r="J13800" s="11">
        <f t="shared" si="859"/>
        <v>286287</v>
      </c>
      <c r="K13800" s="11">
        <f t="shared" si="860"/>
        <v>104782.02031432264</v>
      </c>
      <c r="L13800" s="12">
        <f t="shared" si="856"/>
        <v>0</v>
      </c>
      <c r="M13800" s="11">
        <f>COUNTIF(E$2:$E13800,E13800)</f>
        <v>3302</v>
      </c>
      <c r="O13800" t="str">
        <f t="shared" si="857"/>
        <v/>
      </c>
    </row>
    <row r="13801" spans="1:15" hidden="1">
      <c r="A13801" s="41" t="s">
        <v>120</v>
      </c>
      <c r="B13801" s="46">
        <v>45859</v>
      </c>
      <c r="C13801" s="8" t="s">
        <v>13</v>
      </c>
      <c r="D13801" s="8" t="s">
        <v>15</v>
      </c>
      <c r="E13801" s="8" t="s">
        <v>15</v>
      </c>
      <c r="F13801" s="9">
        <f t="shared" si="855"/>
        <v>186200000</v>
      </c>
      <c r="G13801" s="9">
        <v>1862</v>
      </c>
      <c r="H13801" s="10">
        <v>201678806</v>
      </c>
      <c r="I13801" s="11">
        <f t="shared" si="858"/>
        <v>13732212995.144783</v>
      </c>
      <c r="J13801" s="11">
        <f t="shared" si="859"/>
        <v>128162</v>
      </c>
      <c r="K13801" s="11">
        <f t="shared" si="860"/>
        <v>107147.30571577209</v>
      </c>
      <c r="L13801" s="12">
        <f t="shared" si="856"/>
        <v>0</v>
      </c>
      <c r="M13801" s="11">
        <f>COUNTIF(E$2:$E13801,E13801)</f>
        <v>3946</v>
      </c>
      <c r="O13801" t="str">
        <f t="shared" si="857"/>
        <v/>
      </c>
    </row>
    <row r="13802" spans="1:15" hidden="1">
      <c r="A13802" s="41" t="s">
        <v>120</v>
      </c>
      <c r="B13802" s="46">
        <v>45859</v>
      </c>
      <c r="C13802" s="8" t="s">
        <v>13</v>
      </c>
      <c r="D13802" s="8" t="s">
        <v>46</v>
      </c>
      <c r="E13802" s="8" t="s">
        <v>46</v>
      </c>
      <c r="F13802" s="9">
        <f t="shared" si="855"/>
        <v>900000</v>
      </c>
      <c r="G13802" s="9">
        <v>9</v>
      </c>
      <c r="H13802" s="10">
        <v>939636</v>
      </c>
      <c r="I13802" s="11">
        <f t="shared" si="858"/>
        <v>4102298908.212677</v>
      </c>
      <c r="J13802" s="11">
        <f t="shared" si="859"/>
        <v>39236</v>
      </c>
      <c r="K13802" s="11">
        <f t="shared" si="860"/>
        <v>104554.4629476164</v>
      </c>
      <c r="L13802" s="12">
        <f t="shared" si="856"/>
        <v>0</v>
      </c>
      <c r="M13802" s="11">
        <f>COUNTIF(E$2:$E13802,E13802)</f>
        <v>3912</v>
      </c>
      <c r="O13802" t="str">
        <f t="shared" si="857"/>
        <v/>
      </c>
    </row>
    <row r="13803" spans="1:15" hidden="1">
      <c r="A13803" s="41" t="s">
        <v>120</v>
      </c>
      <c r="B13803" s="46">
        <v>45859</v>
      </c>
      <c r="C13803" s="8" t="s">
        <v>13</v>
      </c>
      <c r="D13803" s="8" t="s">
        <v>14</v>
      </c>
      <c r="E13803" s="8" t="s">
        <v>14</v>
      </c>
      <c r="F13803" s="9">
        <f t="shared" si="855"/>
        <v>900000</v>
      </c>
      <c r="G13803" s="9">
        <v>9</v>
      </c>
      <c r="H13803" s="10">
        <v>977328</v>
      </c>
      <c r="I13803" s="11">
        <f t="shared" si="858"/>
        <v>29998707577.726486</v>
      </c>
      <c r="J13803" s="11">
        <f t="shared" si="859"/>
        <v>286296</v>
      </c>
      <c r="K13803" s="11">
        <f t="shared" si="860"/>
        <v>104782.14008482998</v>
      </c>
      <c r="L13803" s="12">
        <f t="shared" si="856"/>
        <v>0</v>
      </c>
      <c r="M13803" s="11">
        <f>COUNTIF(E$2:$E13803,E13803)</f>
        <v>3303</v>
      </c>
      <c r="O13803" t="str">
        <f t="shared" si="857"/>
        <v/>
      </c>
    </row>
    <row r="13804" spans="1:15" hidden="1">
      <c r="A13804" s="41" t="s">
        <v>120</v>
      </c>
      <c r="B13804" s="46">
        <v>45859</v>
      </c>
      <c r="C13804" s="8" t="s">
        <v>13</v>
      </c>
      <c r="D13804" s="8" t="s">
        <v>14</v>
      </c>
      <c r="E13804" s="8" t="s">
        <v>14</v>
      </c>
      <c r="F13804" s="9">
        <f t="shared" ref="F13804:F13867" si="861">100000*G13804</f>
        <v>8400000</v>
      </c>
      <c r="G13804" s="9">
        <v>84</v>
      </c>
      <c r="H13804" s="10">
        <v>9121728</v>
      </c>
      <c r="I13804" s="11">
        <f t="shared" si="858"/>
        <v>30007829305.726486</v>
      </c>
      <c r="J13804" s="11">
        <f t="shared" si="859"/>
        <v>286380</v>
      </c>
      <c r="K13804" s="11">
        <f t="shared" si="860"/>
        <v>104783.25757988158</v>
      </c>
      <c r="L13804" s="12">
        <f t="shared" si="856"/>
        <v>0</v>
      </c>
      <c r="M13804" s="11">
        <f>COUNTIF(E$2:$E13804,E13804)</f>
        <v>3304</v>
      </c>
      <c r="O13804" t="str">
        <f t="shared" si="857"/>
        <v/>
      </c>
    </row>
    <row r="13805" spans="1:15" hidden="1">
      <c r="A13805" s="41" t="s">
        <v>120</v>
      </c>
      <c r="B13805" s="46">
        <v>45859</v>
      </c>
      <c r="C13805" s="8" t="s">
        <v>13</v>
      </c>
      <c r="D13805" s="8" t="s">
        <v>14</v>
      </c>
      <c r="E13805" s="8" t="s">
        <v>14</v>
      </c>
      <c r="F13805" s="9">
        <f t="shared" si="861"/>
        <v>9200000</v>
      </c>
      <c r="G13805" s="9">
        <v>92</v>
      </c>
      <c r="H13805" s="10">
        <v>9963048</v>
      </c>
      <c r="I13805" s="11">
        <f t="shared" si="858"/>
        <v>30017792353.726486</v>
      </c>
      <c r="J13805" s="11">
        <f t="shared" si="859"/>
        <v>286472</v>
      </c>
      <c r="K13805" s="11">
        <f t="shared" si="860"/>
        <v>104784.38504889303</v>
      </c>
      <c r="L13805" s="12">
        <f t="shared" si="856"/>
        <v>0</v>
      </c>
      <c r="M13805" s="11">
        <f>COUNTIF(E$2:$E13805,E13805)</f>
        <v>3305</v>
      </c>
      <c r="O13805" t="str">
        <f t="shared" si="857"/>
        <v/>
      </c>
    </row>
    <row r="13806" spans="1:15" hidden="1">
      <c r="A13806" s="41" t="s">
        <v>120</v>
      </c>
      <c r="B13806" s="46">
        <v>45859</v>
      </c>
      <c r="C13806" s="8" t="s">
        <v>13</v>
      </c>
      <c r="D13806" s="8" t="s">
        <v>15</v>
      </c>
      <c r="E13806" s="8" t="s">
        <v>15</v>
      </c>
      <c r="F13806" s="9">
        <f t="shared" si="861"/>
        <v>1800000</v>
      </c>
      <c r="G13806" s="9">
        <v>18</v>
      </c>
      <c r="H13806" s="10">
        <v>1964268</v>
      </c>
      <c r="I13806" s="11">
        <f t="shared" si="858"/>
        <v>13734177263.144783</v>
      </c>
      <c r="J13806" s="11">
        <f t="shared" si="859"/>
        <v>128180</v>
      </c>
      <c r="K13806" s="11">
        <f t="shared" si="860"/>
        <v>107147.58357891078</v>
      </c>
      <c r="L13806" s="12">
        <f t="shared" si="856"/>
        <v>0</v>
      </c>
      <c r="M13806" s="11">
        <f>COUNTIF(E$2:$E13806,E13806)</f>
        <v>3947</v>
      </c>
      <c r="O13806" t="str">
        <f t="shared" si="857"/>
        <v/>
      </c>
    </row>
    <row r="13807" spans="1:15" hidden="1">
      <c r="A13807" s="41" t="s">
        <v>120</v>
      </c>
      <c r="B13807" s="46">
        <v>45859</v>
      </c>
      <c r="C13807" s="8" t="s">
        <v>13</v>
      </c>
      <c r="D13807" s="8" t="s">
        <v>14</v>
      </c>
      <c r="E13807" s="8" t="s">
        <v>14</v>
      </c>
      <c r="F13807" s="9">
        <f t="shared" si="861"/>
        <v>-1800000</v>
      </c>
      <c r="G13807" s="9">
        <v>-18</v>
      </c>
      <c r="H13807" s="10">
        <v>-1950462</v>
      </c>
      <c r="I13807" s="11">
        <f t="shared" si="858"/>
        <v>30015906234.795605</v>
      </c>
      <c r="J13807" s="11">
        <f t="shared" si="859"/>
        <v>286454</v>
      </c>
      <c r="K13807" s="11">
        <f t="shared" si="860"/>
        <v>104784.38504889303</v>
      </c>
      <c r="L13807" s="12">
        <f t="shared" si="856"/>
        <v>64343.069119925378</v>
      </c>
      <c r="M13807" s="11">
        <f>COUNTIF(E$2:$E13807,E13807)</f>
        <v>3306</v>
      </c>
      <c r="O13807" t="str">
        <f t="shared" si="857"/>
        <v/>
      </c>
    </row>
    <row r="13808" spans="1:15" hidden="1">
      <c r="A13808" s="41" t="s">
        <v>120</v>
      </c>
      <c r="B13808" s="46">
        <v>45859</v>
      </c>
      <c r="C13808" s="8" t="s">
        <v>13</v>
      </c>
      <c r="D13808" s="8" t="s">
        <v>14</v>
      </c>
      <c r="E13808" s="8" t="s">
        <v>14</v>
      </c>
      <c r="F13808" s="9">
        <f t="shared" si="861"/>
        <v>-1800000</v>
      </c>
      <c r="G13808" s="9">
        <v>-18</v>
      </c>
      <c r="H13808" s="10">
        <v>-1950462</v>
      </c>
      <c r="I13808" s="11">
        <f t="shared" si="858"/>
        <v>30014020115.864723</v>
      </c>
      <c r="J13808" s="11">
        <f t="shared" si="859"/>
        <v>286436</v>
      </c>
      <c r="K13808" s="11">
        <f t="shared" si="860"/>
        <v>104784.38504889303</v>
      </c>
      <c r="L13808" s="12">
        <f t="shared" si="856"/>
        <v>64343.069119925378</v>
      </c>
      <c r="M13808" s="11">
        <f>COUNTIF(E$2:$E13808,E13808)</f>
        <v>3307</v>
      </c>
      <c r="O13808" t="str">
        <f t="shared" si="857"/>
        <v/>
      </c>
    </row>
    <row r="13809" spans="1:15" hidden="1">
      <c r="A13809" s="41" t="s">
        <v>120</v>
      </c>
      <c r="B13809" s="46">
        <v>45859</v>
      </c>
      <c r="C13809" s="8" t="s">
        <v>13</v>
      </c>
      <c r="D13809" s="8" t="s">
        <v>48</v>
      </c>
      <c r="E13809" s="8" t="s">
        <v>48</v>
      </c>
      <c r="F13809" s="9">
        <f t="shared" si="861"/>
        <v>27800000</v>
      </c>
      <c r="G13809" s="9">
        <v>278</v>
      </c>
      <c r="H13809" s="10">
        <v>28809140</v>
      </c>
      <c r="I13809" s="11">
        <f t="shared" si="858"/>
        <v>10778500945.022198</v>
      </c>
      <c r="J13809" s="11">
        <f t="shared" si="859"/>
        <v>107768</v>
      </c>
      <c r="K13809" s="11">
        <f t="shared" si="860"/>
        <v>100015.78339601921</v>
      </c>
      <c r="L13809" s="12">
        <f t="shared" si="856"/>
        <v>0</v>
      </c>
      <c r="M13809" s="11">
        <f>COUNTIF(E$2:$E13809,E13809)</f>
        <v>661</v>
      </c>
      <c r="O13809" t="str">
        <f t="shared" si="857"/>
        <v/>
      </c>
    </row>
    <row r="13810" spans="1:15" hidden="1">
      <c r="A13810" s="41" t="s">
        <v>120</v>
      </c>
      <c r="B13810" s="46">
        <v>45859</v>
      </c>
      <c r="C13810" s="8" t="s">
        <v>13</v>
      </c>
      <c r="D13810" s="8" t="s">
        <v>14</v>
      </c>
      <c r="E13810" s="8" t="s">
        <v>14</v>
      </c>
      <c r="F13810" s="9">
        <f t="shared" si="861"/>
        <v>-900000</v>
      </c>
      <c r="G13810" s="9">
        <v>-9</v>
      </c>
      <c r="H13810" s="10">
        <v>-975231</v>
      </c>
      <c r="I13810" s="11">
        <f t="shared" si="858"/>
        <v>30013077056.399284</v>
      </c>
      <c r="J13810" s="11">
        <f t="shared" si="859"/>
        <v>286427</v>
      </c>
      <c r="K13810" s="11">
        <f t="shared" si="860"/>
        <v>104784.38504889303</v>
      </c>
      <c r="L13810" s="12">
        <f t="shared" ref="L13810:L13873" si="862">IF(G13810&lt;0,K13810*G13810-H13810,0)</f>
        <v>32171.534559962689</v>
      </c>
      <c r="M13810" s="11">
        <f>COUNTIF(E$2:$E13810,E13810)</f>
        <v>3308</v>
      </c>
      <c r="O13810" t="str">
        <f t="shared" si="857"/>
        <v/>
      </c>
    </row>
    <row r="13811" spans="1:15" hidden="1">
      <c r="A13811" s="41" t="s">
        <v>120</v>
      </c>
      <c r="B13811" s="46">
        <v>45859</v>
      </c>
      <c r="C13811" s="8" t="s">
        <v>13</v>
      </c>
      <c r="D13811" s="8" t="s">
        <v>46</v>
      </c>
      <c r="E13811" s="8" t="s">
        <v>46</v>
      </c>
      <c r="F13811" s="9">
        <f t="shared" si="861"/>
        <v>18600000</v>
      </c>
      <c r="G13811" s="9">
        <v>186</v>
      </c>
      <c r="H13811" s="10">
        <v>19437744</v>
      </c>
      <c r="I13811" s="11">
        <f t="shared" si="858"/>
        <v>4121736652.212677</v>
      </c>
      <c r="J13811" s="11">
        <f t="shared" si="859"/>
        <v>39422</v>
      </c>
      <c r="K13811" s="11">
        <f t="shared" si="860"/>
        <v>104554.22485446393</v>
      </c>
      <c r="L13811" s="12">
        <f t="shared" si="862"/>
        <v>0</v>
      </c>
      <c r="M13811" s="11">
        <f>COUNTIF(E$2:$E13811,E13811)</f>
        <v>3913</v>
      </c>
      <c r="O13811" t="str">
        <f t="shared" si="857"/>
        <v/>
      </c>
    </row>
    <row r="13812" spans="1:15" hidden="1">
      <c r="A13812" s="41" t="s">
        <v>120</v>
      </c>
      <c r="B13812" s="46">
        <v>45859</v>
      </c>
      <c r="C13812" s="8" t="s">
        <v>13</v>
      </c>
      <c r="D13812" s="8" t="s">
        <v>14</v>
      </c>
      <c r="E13812" s="8" t="s">
        <v>14</v>
      </c>
      <c r="F13812" s="9">
        <f t="shared" si="861"/>
        <v>-900000</v>
      </c>
      <c r="G13812" s="9">
        <v>-9</v>
      </c>
      <c r="H13812" s="10">
        <v>-975231</v>
      </c>
      <c r="I13812" s="11">
        <f t="shared" si="858"/>
        <v>30012133996.933846</v>
      </c>
      <c r="J13812" s="11">
        <f t="shared" si="859"/>
        <v>286418</v>
      </c>
      <c r="K13812" s="11">
        <f t="shared" si="860"/>
        <v>104784.38504889303</v>
      </c>
      <c r="L13812" s="12">
        <f t="shared" si="862"/>
        <v>32171.534559962689</v>
      </c>
      <c r="M13812" s="11">
        <f>COUNTIF(E$2:$E13812,E13812)</f>
        <v>3309</v>
      </c>
      <c r="O13812" t="str">
        <f t="shared" si="857"/>
        <v/>
      </c>
    </row>
    <row r="13813" spans="1:15" hidden="1">
      <c r="A13813" s="41" t="s">
        <v>120</v>
      </c>
      <c r="B13813" s="46">
        <v>45859</v>
      </c>
      <c r="C13813" s="8" t="s">
        <v>13</v>
      </c>
      <c r="D13813" s="8" t="s">
        <v>15</v>
      </c>
      <c r="E13813" s="8" t="s">
        <v>15</v>
      </c>
      <c r="F13813" s="9">
        <f t="shared" si="861"/>
        <v>900000</v>
      </c>
      <c r="G13813" s="9">
        <v>9</v>
      </c>
      <c r="H13813" s="10">
        <v>991197</v>
      </c>
      <c r="I13813" s="11">
        <f t="shared" si="858"/>
        <v>13735168460.144783</v>
      </c>
      <c r="J13813" s="11">
        <f t="shared" si="859"/>
        <v>128189</v>
      </c>
      <c r="K13813" s="11">
        <f t="shared" si="860"/>
        <v>107147.79318151154</v>
      </c>
      <c r="L13813" s="12">
        <f t="shared" si="862"/>
        <v>0</v>
      </c>
      <c r="M13813" s="11">
        <f>COUNTIF(E$2:$E13813,E13813)</f>
        <v>3948</v>
      </c>
      <c r="O13813" t="str">
        <f t="shared" si="857"/>
        <v/>
      </c>
    </row>
    <row r="13814" spans="1:15" hidden="1">
      <c r="A13814" s="41" t="s">
        <v>120</v>
      </c>
      <c r="B13814" s="46">
        <v>45859</v>
      </c>
      <c r="C13814" s="8" t="s">
        <v>13</v>
      </c>
      <c r="D13814" s="8" t="s">
        <v>14</v>
      </c>
      <c r="E13814" s="8" t="s">
        <v>14</v>
      </c>
      <c r="F13814" s="9">
        <f t="shared" si="861"/>
        <v>-33600000</v>
      </c>
      <c r="G13814" s="9">
        <v>-336</v>
      </c>
      <c r="H13814" s="10">
        <v>-36408624</v>
      </c>
      <c r="I13814" s="11">
        <f t="shared" si="858"/>
        <v>29976926443.557419</v>
      </c>
      <c r="J13814" s="11">
        <f t="shared" si="859"/>
        <v>286082</v>
      </c>
      <c r="K13814" s="11">
        <f t="shared" si="860"/>
        <v>104784.38504889303</v>
      </c>
      <c r="L13814" s="12">
        <f t="shared" si="862"/>
        <v>1201070.6235719398</v>
      </c>
      <c r="M13814" s="11">
        <f>COUNTIF(E$2:$E13814,E13814)</f>
        <v>3310</v>
      </c>
      <c r="O13814" t="str">
        <f t="shared" si="857"/>
        <v/>
      </c>
    </row>
    <row r="13815" spans="1:15" hidden="1">
      <c r="A13815" s="41" t="s">
        <v>120</v>
      </c>
      <c r="B13815" s="46">
        <v>45859</v>
      </c>
      <c r="C13815" s="8" t="s">
        <v>13</v>
      </c>
      <c r="D13815" s="8" t="s">
        <v>14</v>
      </c>
      <c r="E13815" s="8" t="s">
        <v>14</v>
      </c>
      <c r="F13815" s="9">
        <f t="shared" si="861"/>
        <v>10200000</v>
      </c>
      <c r="G13815" s="9">
        <v>102</v>
      </c>
      <c r="H13815" s="10">
        <v>10988562</v>
      </c>
      <c r="I13815" s="11">
        <f t="shared" si="858"/>
        <v>29987915005.557419</v>
      </c>
      <c r="J13815" s="11">
        <f t="shared" si="859"/>
        <v>286184</v>
      </c>
      <c r="K13815" s="11">
        <f t="shared" si="860"/>
        <v>104785.43526387715</v>
      </c>
      <c r="L13815" s="12">
        <f t="shared" si="862"/>
        <v>0</v>
      </c>
      <c r="M13815" s="11">
        <f>COUNTIF(E$2:$E13815,E13815)</f>
        <v>3311</v>
      </c>
      <c r="O13815" t="str">
        <f t="shared" si="857"/>
        <v/>
      </c>
    </row>
    <row r="13816" spans="1:15" hidden="1">
      <c r="A13816" s="41" t="s">
        <v>120</v>
      </c>
      <c r="B13816" s="46">
        <v>45859</v>
      </c>
      <c r="C13816" s="8" t="s">
        <v>13</v>
      </c>
      <c r="D13816" s="8" t="s">
        <v>14</v>
      </c>
      <c r="E13816" s="8" t="s">
        <v>14</v>
      </c>
      <c r="F13816" s="9">
        <f t="shared" si="861"/>
        <v>36100000</v>
      </c>
      <c r="G13816" s="9">
        <v>361</v>
      </c>
      <c r="H13816" s="10">
        <v>38890891</v>
      </c>
      <c r="I13816" s="11">
        <f t="shared" si="858"/>
        <v>30026805896.557419</v>
      </c>
      <c r="J13816" s="11">
        <f t="shared" si="859"/>
        <v>286545</v>
      </c>
      <c r="K13816" s="11">
        <f t="shared" si="860"/>
        <v>104789.14619538788</v>
      </c>
      <c r="L13816" s="12">
        <f t="shared" si="862"/>
        <v>0</v>
      </c>
      <c r="M13816" s="11">
        <f>COUNTIF(E$2:$E13816,E13816)</f>
        <v>3312</v>
      </c>
      <c r="O13816" t="str">
        <f t="shared" si="857"/>
        <v/>
      </c>
    </row>
    <row r="13817" spans="1:15" hidden="1">
      <c r="A13817" s="41" t="s">
        <v>120</v>
      </c>
      <c r="B13817" s="46">
        <v>45859</v>
      </c>
      <c r="C13817" s="8" t="s">
        <v>13</v>
      </c>
      <c r="D13817" s="8" t="s">
        <v>90</v>
      </c>
      <c r="E13817" s="8" t="s">
        <v>90</v>
      </c>
      <c r="F13817" s="9">
        <f t="shared" si="861"/>
        <v>27700000</v>
      </c>
      <c r="G13817" s="9">
        <v>277</v>
      </c>
      <c r="H13817" s="10">
        <v>30312110</v>
      </c>
      <c r="I13817" s="11">
        <f t="shared" si="858"/>
        <v>6462737821.24438</v>
      </c>
      <c r="J13817" s="11">
        <f t="shared" si="859"/>
        <v>60728</v>
      </c>
      <c r="K13817" s="11">
        <f t="shared" si="860"/>
        <v>106421.05488809742</v>
      </c>
      <c r="L13817" s="12">
        <f t="shared" si="862"/>
        <v>0</v>
      </c>
      <c r="M13817" s="11">
        <f>COUNTIF(E$2:$E13817,E13817)</f>
        <v>1923</v>
      </c>
      <c r="O13817" t="str">
        <f t="shared" si="857"/>
        <v/>
      </c>
    </row>
    <row r="13818" spans="1:15" hidden="1">
      <c r="A13818" s="41" t="s">
        <v>120</v>
      </c>
      <c r="B13818" s="46">
        <v>45859</v>
      </c>
      <c r="C13818" s="8" t="s">
        <v>13</v>
      </c>
      <c r="D13818" s="8" t="s">
        <v>46</v>
      </c>
      <c r="E13818" s="8" t="s">
        <v>46</v>
      </c>
      <c r="F13818" s="9">
        <f t="shared" si="861"/>
        <v>900000</v>
      </c>
      <c r="G13818" s="9">
        <v>9</v>
      </c>
      <c r="H13818" s="10">
        <v>930573</v>
      </c>
      <c r="I13818" s="11">
        <f t="shared" si="858"/>
        <v>4122667225.212677</v>
      </c>
      <c r="J13818" s="11">
        <f t="shared" si="859"/>
        <v>39431</v>
      </c>
      <c r="K13818" s="11">
        <f t="shared" si="860"/>
        <v>104553.96072158142</v>
      </c>
      <c r="L13818" s="12">
        <f t="shared" si="862"/>
        <v>0</v>
      </c>
      <c r="M13818" s="11">
        <f>COUNTIF(E$2:$E13818,E13818)</f>
        <v>3914</v>
      </c>
      <c r="O13818" t="str">
        <f t="shared" si="857"/>
        <v/>
      </c>
    </row>
    <row r="13819" spans="1:15" hidden="1">
      <c r="A13819" s="41" t="s">
        <v>120</v>
      </c>
      <c r="B13819" s="46">
        <v>45859</v>
      </c>
      <c r="C13819" s="8" t="s">
        <v>13</v>
      </c>
      <c r="D13819" s="8" t="s">
        <v>14</v>
      </c>
      <c r="E13819" s="8" t="s">
        <v>14</v>
      </c>
      <c r="F13819" s="9">
        <f t="shared" si="861"/>
        <v>-17500000</v>
      </c>
      <c r="G13819" s="9">
        <v>-175</v>
      </c>
      <c r="H13819" s="10">
        <v>-18962825</v>
      </c>
      <c r="I13819" s="11">
        <f t="shared" si="858"/>
        <v>30008467795.973225</v>
      </c>
      <c r="J13819" s="11">
        <f t="shared" si="859"/>
        <v>286370</v>
      </c>
      <c r="K13819" s="11">
        <f t="shared" si="860"/>
        <v>104789.14619538788</v>
      </c>
      <c r="L13819" s="12">
        <f t="shared" si="862"/>
        <v>624724.4158071205</v>
      </c>
      <c r="M13819" s="11">
        <f>COUNTIF(E$2:$E13819,E13819)</f>
        <v>3313</v>
      </c>
      <c r="O13819" t="str">
        <f t="shared" si="857"/>
        <v/>
      </c>
    </row>
    <row r="13820" spans="1:15" hidden="1">
      <c r="A13820" s="41" t="s">
        <v>120</v>
      </c>
      <c r="B13820" s="46">
        <v>45859</v>
      </c>
      <c r="C13820" s="8" t="s">
        <v>13</v>
      </c>
      <c r="D13820" s="8" t="s">
        <v>14</v>
      </c>
      <c r="E13820" s="8" t="s">
        <v>14</v>
      </c>
      <c r="F13820" s="9">
        <f t="shared" si="861"/>
        <v>-18400000</v>
      </c>
      <c r="G13820" s="9">
        <v>-184</v>
      </c>
      <c r="H13820" s="10">
        <v>-19938056</v>
      </c>
      <c r="I13820" s="11">
        <f t="shared" si="858"/>
        <v>29989186593.073273</v>
      </c>
      <c r="J13820" s="11">
        <f t="shared" si="859"/>
        <v>286186</v>
      </c>
      <c r="K13820" s="11">
        <f t="shared" si="860"/>
        <v>104789.14619538788</v>
      </c>
      <c r="L13820" s="12">
        <f t="shared" si="862"/>
        <v>656853.10004863143</v>
      </c>
      <c r="M13820" s="11">
        <f>COUNTIF(E$2:$E13820,E13820)</f>
        <v>3314</v>
      </c>
      <c r="O13820" t="str">
        <f t="shared" ref="O13820:O13883" si="863">IF(M13820=_xlfn.MAXIFS(M:M,D:D,D13820),"X","")</f>
        <v/>
      </c>
    </row>
    <row r="13821" spans="1:15" hidden="1">
      <c r="A13821" s="41" t="s">
        <v>120</v>
      </c>
      <c r="B13821" s="46">
        <v>45859</v>
      </c>
      <c r="C13821" s="8" t="s">
        <v>13</v>
      </c>
      <c r="D13821" s="8" t="s">
        <v>14</v>
      </c>
      <c r="E13821" s="8" t="s">
        <v>14</v>
      </c>
      <c r="F13821" s="9">
        <f t="shared" si="861"/>
        <v>-18400000</v>
      </c>
      <c r="G13821" s="9">
        <v>-184</v>
      </c>
      <c r="H13821" s="10">
        <v>-19938056</v>
      </c>
      <c r="I13821" s="11">
        <f t="shared" si="858"/>
        <v>29969905390.173321</v>
      </c>
      <c r="J13821" s="11">
        <f t="shared" si="859"/>
        <v>286002</v>
      </c>
      <c r="K13821" s="11">
        <f t="shared" si="860"/>
        <v>104789.14619538788</v>
      </c>
      <c r="L13821" s="12">
        <f t="shared" si="862"/>
        <v>656853.10004863143</v>
      </c>
      <c r="M13821" s="11">
        <f>COUNTIF(E$2:$E13821,E13821)</f>
        <v>3315</v>
      </c>
      <c r="O13821" t="str">
        <f t="shared" si="863"/>
        <v/>
      </c>
    </row>
    <row r="13822" spans="1:15" hidden="1">
      <c r="A13822" s="41" t="s">
        <v>120</v>
      </c>
      <c r="B13822" s="46">
        <v>45859</v>
      </c>
      <c r="C13822" s="8" t="s">
        <v>13</v>
      </c>
      <c r="D13822" s="8" t="s">
        <v>46</v>
      </c>
      <c r="E13822" s="8" t="s">
        <v>46</v>
      </c>
      <c r="F13822" s="9">
        <f t="shared" si="861"/>
        <v>900000</v>
      </c>
      <c r="G13822" s="9">
        <v>9</v>
      </c>
      <c r="H13822" s="10">
        <v>931824</v>
      </c>
      <c r="I13822" s="11">
        <f t="shared" si="858"/>
        <v>4123599049.212677</v>
      </c>
      <c r="J13822" s="11">
        <f t="shared" si="859"/>
        <v>39440</v>
      </c>
      <c r="K13822" s="11">
        <f t="shared" si="860"/>
        <v>104553.7284283133</v>
      </c>
      <c r="L13822" s="12">
        <f t="shared" si="862"/>
        <v>0</v>
      </c>
      <c r="M13822" s="11">
        <f>COUNTIF(E$2:$E13822,E13822)</f>
        <v>3915</v>
      </c>
      <c r="O13822" t="str">
        <f t="shared" si="863"/>
        <v/>
      </c>
    </row>
    <row r="13823" spans="1:15" hidden="1">
      <c r="A13823" s="41" t="s">
        <v>120</v>
      </c>
      <c r="B13823" s="46">
        <v>45859</v>
      </c>
      <c r="C13823" s="8" t="s">
        <v>13</v>
      </c>
      <c r="D13823" s="8" t="s">
        <v>14</v>
      </c>
      <c r="E13823" s="8" t="s">
        <v>14</v>
      </c>
      <c r="F13823" s="9">
        <f t="shared" si="861"/>
        <v>-27200000</v>
      </c>
      <c r="G13823" s="9">
        <v>-272</v>
      </c>
      <c r="H13823" s="10">
        <v>-29473648</v>
      </c>
      <c r="I13823" s="11">
        <f t="shared" si="858"/>
        <v>29941402742.408176</v>
      </c>
      <c r="J13823" s="11">
        <f t="shared" si="859"/>
        <v>285730</v>
      </c>
      <c r="K13823" s="11">
        <f t="shared" si="860"/>
        <v>104789.14619538788</v>
      </c>
      <c r="L13823" s="12">
        <f t="shared" si="862"/>
        <v>971000.23485449702</v>
      </c>
      <c r="M13823" s="11">
        <f>COUNTIF(E$2:$E13823,E13823)</f>
        <v>3316</v>
      </c>
      <c r="O13823" t="str">
        <f t="shared" si="863"/>
        <v/>
      </c>
    </row>
    <row r="13824" spans="1:15" hidden="1">
      <c r="A13824" s="41" t="s">
        <v>120</v>
      </c>
      <c r="B13824" s="46">
        <v>45859</v>
      </c>
      <c r="C13824" s="8" t="s">
        <v>13</v>
      </c>
      <c r="D13824" s="8" t="s">
        <v>14</v>
      </c>
      <c r="E13824" s="8" t="s">
        <v>14</v>
      </c>
      <c r="F13824" s="9">
        <f t="shared" si="861"/>
        <v>-5900000</v>
      </c>
      <c r="G13824" s="9">
        <v>-59</v>
      </c>
      <c r="H13824" s="10">
        <v>-6393181</v>
      </c>
      <c r="I13824" s="11">
        <f t="shared" si="858"/>
        <v>29935220182.78265</v>
      </c>
      <c r="J13824" s="11">
        <f t="shared" si="859"/>
        <v>285671</v>
      </c>
      <c r="K13824" s="11">
        <f t="shared" si="860"/>
        <v>104789.14619538788</v>
      </c>
      <c r="L13824" s="12">
        <f t="shared" si="862"/>
        <v>210621.37447211519</v>
      </c>
      <c r="M13824" s="11">
        <f>COUNTIF(E$2:$E13824,E13824)</f>
        <v>3317</v>
      </c>
      <c r="O13824" t="str">
        <f t="shared" si="863"/>
        <v/>
      </c>
    </row>
    <row r="13825" spans="1:15" hidden="1">
      <c r="A13825" s="41" t="s">
        <v>120</v>
      </c>
      <c r="B13825" s="46">
        <v>45859</v>
      </c>
      <c r="C13825" s="8" t="s">
        <v>13</v>
      </c>
      <c r="D13825" s="8" t="s">
        <v>14</v>
      </c>
      <c r="E13825" s="8" t="s">
        <v>14</v>
      </c>
      <c r="F13825" s="9">
        <f t="shared" si="861"/>
        <v>46300000</v>
      </c>
      <c r="G13825" s="9">
        <v>463</v>
      </c>
      <c r="H13825" s="10">
        <v>49879453</v>
      </c>
      <c r="I13825" s="11">
        <f t="shared" si="858"/>
        <v>29985099635.78265</v>
      </c>
      <c r="J13825" s="11">
        <f t="shared" si="859"/>
        <v>286134</v>
      </c>
      <c r="K13825" s="11">
        <f t="shared" si="860"/>
        <v>104793.90647662511</v>
      </c>
      <c r="L13825" s="12">
        <f t="shared" si="862"/>
        <v>0</v>
      </c>
      <c r="M13825" s="11">
        <f>COUNTIF(E$2:$E13825,E13825)</f>
        <v>3318</v>
      </c>
      <c r="O13825" t="str">
        <f t="shared" si="863"/>
        <v/>
      </c>
    </row>
    <row r="13826" spans="1:15" hidden="1">
      <c r="A13826" s="41" t="s">
        <v>120</v>
      </c>
      <c r="B13826" s="46">
        <v>45859</v>
      </c>
      <c r="C13826" s="8" t="s">
        <v>13</v>
      </c>
      <c r="D13826" s="8" t="s">
        <v>15</v>
      </c>
      <c r="E13826" s="8" t="s">
        <v>15</v>
      </c>
      <c r="F13826" s="9">
        <f t="shared" si="861"/>
        <v>45400000</v>
      </c>
      <c r="G13826" s="9">
        <v>454</v>
      </c>
      <c r="H13826" s="10">
        <v>49970872</v>
      </c>
      <c r="I13826" s="11">
        <f t="shared" si="858"/>
        <v>13785139332.144783</v>
      </c>
      <c r="J13826" s="11">
        <f t="shared" si="859"/>
        <v>128643</v>
      </c>
      <c r="K13826" s="11">
        <f t="shared" si="860"/>
        <v>107158.09901933865</v>
      </c>
      <c r="L13826" s="12">
        <f t="shared" si="862"/>
        <v>0</v>
      </c>
      <c r="M13826" s="11">
        <f>COUNTIF(E$2:$E13826,E13826)</f>
        <v>3949</v>
      </c>
      <c r="O13826" t="str">
        <f t="shared" si="863"/>
        <v/>
      </c>
    </row>
    <row r="13827" spans="1:15" hidden="1">
      <c r="A13827" s="41" t="s">
        <v>120</v>
      </c>
      <c r="B13827" s="46">
        <v>45859</v>
      </c>
      <c r="C13827" s="8" t="s">
        <v>13</v>
      </c>
      <c r="D13827" s="8" t="s">
        <v>15</v>
      </c>
      <c r="E13827" s="8" t="s">
        <v>15</v>
      </c>
      <c r="F13827" s="9">
        <f t="shared" si="861"/>
        <v>3500000</v>
      </c>
      <c r="G13827" s="9">
        <v>35</v>
      </c>
      <c r="H13827" s="10">
        <v>3800300</v>
      </c>
      <c r="I13827" s="11">
        <f t="shared" si="858"/>
        <v>13788939632.144783</v>
      </c>
      <c r="J13827" s="11">
        <f t="shared" si="859"/>
        <v>128678</v>
      </c>
      <c r="K13827" s="11">
        <f t="shared" si="860"/>
        <v>107158.48577180857</v>
      </c>
      <c r="L13827" s="12">
        <f t="shared" si="862"/>
        <v>0</v>
      </c>
      <c r="M13827" s="11">
        <f>COUNTIF(E$2:$E13827,E13827)</f>
        <v>3950</v>
      </c>
      <c r="O13827" t="str">
        <f t="shared" si="863"/>
        <v/>
      </c>
    </row>
    <row r="13828" spans="1:15" hidden="1">
      <c r="A13828" s="41" t="s">
        <v>120</v>
      </c>
      <c r="B13828" s="46">
        <v>45859</v>
      </c>
      <c r="C13828" s="8" t="s">
        <v>13</v>
      </c>
      <c r="D13828" s="8" t="s">
        <v>14</v>
      </c>
      <c r="E13828" s="8" t="s">
        <v>14</v>
      </c>
      <c r="F13828" s="9">
        <f t="shared" si="861"/>
        <v>-900000</v>
      </c>
      <c r="G13828" s="9">
        <v>-9</v>
      </c>
      <c r="H13828" s="10">
        <v>-975231</v>
      </c>
      <c r="I13828" s="11">
        <f t="shared" si="858"/>
        <v>29984156490.624359</v>
      </c>
      <c r="J13828" s="11">
        <f t="shared" si="859"/>
        <v>286125</v>
      </c>
      <c r="K13828" s="11">
        <f t="shared" si="860"/>
        <v>104793.90647662511</v>
      </c>
      <c r="L13828" s="12">
        <f t="shared" si="862"/>
        <v>32085.841710373992</v>
      </c>
      <c r="M13828" s="11">
        <f>COUNTIF(E$2:$E13828,E13828)</f>
        <v>3319</v>
      </c>
      <c r="O13828" t="str">
        <f t="shared" si="863"/>
        <v/>
      </c>
    </row>
    <row r="13829" spans="1:15" hidden="1">
      <c r="A13829" s="41" t="s">
        <v>120</v>
      </c>
      <c r="B13829" s="46">
        <v>45859</v>
      </c>
      <c r="C13829" s="8" t="s">
        <v>13</v>
      </c>
      <c r="D13829" s="8" t="s">
        <v>14</v>
      </c>
      <c r="E13829" s="8" t="s">
        <v>14</v>
      </c>
      <c r="F13829" s="9">
        <f t="shared" si="861"/>
        <v>-1800000</v>
      </c>
      <c r="G13829" s="9">
        <v>-18</v>
      </c>
      <c r="H13829" s="10">
        <v>-1950462</v>
      </c>
      <c r="I13829" s="11">
        <f t="shared" si="858"/>
        <v>29982270200.307781</v>
      </c>
      <c r="J13829" s="11">
        <f t="shared" si="859"/>
        <v>286107</v>
      </c>
      <c r="K13829" s="11">
        <f t="shared" si="860"/>
        <v>104793.90647662511</v>
      </c>
      <c r="L13829" s="12">
        <f t="shared" si="862"/>
        <v>64171.683420747984</v>
      </c>
      <c r="M13829" s="11">
        <f>COUNTIF(E$2:$E13829,E13829)</f>
        <v>3320</v>
      </c>
      <c r="O13829" t="str">
        <f t="shared" si="863"/>
        <v/>
      </c>
    </row>
    <row r="13830" spans="1:15" hidden="1">
      <c r="A13830" s="41" t="s">
        <v>120</v>
      </c>
      <c r="B13830" s="46">
        <v>45859</v>
      </c>
      <c r="C13830" s="8" t="s">
        <v>13</v>
      </c>
      <c r="D13830" s="8" t="s">
        <v>14</v>
      </c>
      <c r="E13830" s="8" t="s">
        <v>14</v>
      </c>
      <c r="F13830" s="9">
        <f t="shared" si="861"/>
        <v>-21600000</v>
      </c>
      <c r="G13830" s="9">
        <v>-216</v>
      </c>
      <c r="H13830" s="10">
        <v>-23405544</v>
      </c>
      <c r="I13830" s="11">
        <f t="shared" si="858"/>
        <v>29959634716.508831</v>
      </c>
      <c r="J13830" s="11">
        <f t="shared" si="859"/>
        <v>285891</v>
      </c>
      <c r="K13830" s="11">
        <f t="shared" si="860"/>
        <v>104793.90647662511</v>
      </c>
      <c r="L13830" s="12">
        <f t="shared" si="862"/>
        <v>770060.20104897767</v>
      </c>
      <c r="M13830" s="11">
        <f>COUNTIF(E$2:$E13830,E13830)</f>
        <v>3321</v>
      </c>
      <c r="O13830" t="str">
        <f t="shared" si="863"/>
        <v/>
      </c>
    </row>
    <row r="13831" spans="1:15" hidden="1">
      <c r="A13831" s="41" t="s">
        <v>120</v>
      </c>
      <c r="B13831" s="46">
        <v>45859</v>
      </c>
      <c r="C13831" s="8" t="s">
        <v>13</v>
      </c>
      <c r="D13831" s="8" t="s">
        <v>14</v>
      </c>
      <c r="E13831" s="8" t="s">
        <v>14</v>
      </c>
      <c r="F13831" s="9">
        <f t="shared" si="861"/>
        <v>-92200000</v>
      </c>
      <c r="G13831" s="9">
        <v>-922</v>
      </c>
      <c r="H13831" s="10">
        <v>-99906998</v>
      </c>
      <c r="I13831" s="11">
        <f t="shared" si="858"/>
        <v>29863014734.737381</v>
      </c>
      <c r="J13831" s="11">
        <f t="shared" si="859"/>
        <v>284969</v>
      </c>
      <c r="K13831" s="11">
        <f t="shared" si="860"/>
        <v>104793.90647662511</v>
      </c>
      <c r="L13831" s="12">
        <f t="shared" si="862"/>
        <v>3287016.2285516411</v>
      </c>
      <c r="M13831" s="11">
        <f>COUNTIF(E$2:$E13831,E13831)</f>
        <v>3322</v>
      </c>
      <c r="O13831" t="str">
        <f t="shared" si="863"/>
        <v/>
      </c>
    </row>
    <row r="13832" spans="1:15" hidden="1">
      <c r="A13832" s="41" t="s">
        <v>120</v>
      </c>
      <c r="B13832" s="46">
        <v>45859</v>
      </c>
      <c r="C13832" s="8" t="s">
        <v>13</v>
      </c>
      <c r="D13832" s="8" t="s">
        <v>14</v>
      </c>
      <c r="E13832" s="8" t="s">
        <v>14</v>
      </c>
      <c r="F13832" s="9">
        <f t="shared" si="861"/>
        <v>-92200000</v>
      </c>
      <c r="G13832" s="9">
        <v>-922</v>
      </c>
      <c r="H13832" s="10">
        <v>-99906998</v>
      </c>
      <c r="I13832" s="11">
        <f t="shared" si="858"/>
        <v>29766394752.965931</v>
      </c>
      <c r="J13832" s="11">
        <f t="shared" si="859"/>
        <v>284047</v>
      </c>
      <c r="K13832" s="11">
        <f t="shared" si="860"/>
        <v>104793.90647662511</v>
      </c>
      <c r="L13832" s="12">
        <f t="shared" si="862"/>
        <v>3287016.2285516411</v>
      </c>
      <c r="M13832" s="11">
        <f>COUNTIF(E$2:$E13832,E13832)</f>
        <v>3323</v>
      </c>
      <c r="O13832" t="str">
        <f t="shared" si="863"/>
        <v/>
      </c>
    </row>
    <row r="13833" spans="1:15" hidden="1">
      <c r="A13833" s="41" t="s">
        <v>120</v>
      </c>
      <c r="B13833" s="46">
        <v>45859</v>
      </c>
      <c r="C13833" s="8" t="s">
        <v>13</v>
      </c>
      <c r="D13833" s="8" t="s">
        <v>14</v>
      </c>
      <c r="E13833" s="8" t="s">
        <v>14</v>
      </c>
      <c r="F13833" s="9">
        <f t="shared" si="861"/>
        <v>-900000</v>
      </c>
      <c r="G13833" s="9">
        <v>-9</v>
      </c>
      <c r="H13833" s="10">
        <v>-975231</v>
      </c>
      <c r="I13833" s="11">
        <f t="shared" si="858"/>
        <v>29765451607.80764</v>
      </c>
      <c r="J13833" s="11">
        <f t="shared" si="859"/>
        <v>284038</v>
      </c>
      <c r="K13833" s="11">
        <f t="shared" si="860"/>
        <v>104793.90647662511</v>
      </c>
      <c r="L13833" s="12">
        <f t="shared" si="862"/>
        <v>32085.841710373992</v>
      </c>
      <c r="M13833" s="11">
        <f>COUNTIF(E$2:$E13833,E13833)</f>
        <v>3324</v>
      </c>
      <c r="O13833" t="str">
        <f t="shared" si="863"/>
        <v/>
      </c>
    </row>
    <row r="13834" spans="1:15" hidden="1">
      <c r="A13834" s="41" t="s">
        <v>120</v>
      </c>
      <c r="B13834" s="46">
        <v>45859</v>
      </c>
      <c r="C13834" s="8" t="s">
        <v>13</v>
      </c>
      <c r="D13834" s="8" t="s">
        <v>14</v>
      </c>
      <c r="E13834" s="8" t="s">
        <v>14</v>
      </c>
      <c r="F13834" s="9">
        <f t="shared" si="861"/>
        <v>-92300000</v>
      </c>
      <c r="G13834" s="9">
        <v>-923</v>
      </c>
      <c r="H13834" s="10">
        <v>-100015357</v>
      </c>
      <c r="I13834" s="11">
        <f t="shared" si="858"/>
        <v>29668726832.129715</v>
      </c>
      <c r="J13834" s="11">
        <f t="shared" si="859"/>
        <v>283115</v>
      </c>
      <c r="K13834" s="11">
        <f t="shared" si="860"/>
        <v>104793.90647662511</v>
      </c>
      <c r="L13834" s="12">
        <f t="shared" si="862"/>
        <v>3290581.3220750242</v>
      </c>
      <c r="M13834" s="11">
        <f>COUNTIF(E$2:$E13834,E13834)</f>
        <v>3325</v>
      </c>
      <c r="O13834" t="str">
        <f t="shared" si="863"/>
        <v/>
      </c>
    </row>
    <row r="13835" spans="1:15" hidden="1">
      <c r="A13835" s="41" t="s">
        <v>120</v>
      </c>
      <c r="B13835" s="46">
        <v>45859</v>
      </c>
      <c r="C13835" s="8" t="s">
        <v>13</v>
      </c>
      <c r="D13835" s="8" t="s">
        <v>90</v>
      </c>
      <c r="E13835" s="8" t="s">
        <v>90</v>
      </c>
      <c r="F13835" s="9">
        <f t="shared" si="861"/>
        <v>6600000</v>
      </c>
      <c r="G13835" s="9">
        <v>66</v>
      </c>
      <c r="H13835" s="10">
        <v>7222380</v>
      </c>
      <c r="I13835" s="11">
        <f t="shared" si="858"/>
        <v>6469960201.24438</v>
      </c>
      <c r="J13835" s="11">
        <f t="shared" si="859"/>
        <v>60794</v>
      </c>
      <c r="K13835" s="11">
        <f t="shared" si="860"/>
        <v>106424.32149956212</v>
      </c>
      <c r="L13835" s="12">
        <f t="shared" si="862"/>
        <v>0</v>
      </c>
      <c r="M13835" s="11">
        <f>COUNTIF(E$2:$E13835,E13835)</f>
        <v>1924</v>
      </c>
      <c r="O13835" t="str">
        <f t="shared" si="863"/>
        <v/>
      </c>
    </row>
    <row r="13836" spans="1:15" hidden="1">
      <c r="A13836" s="41" t="s">
        <v>120</v>
      </c>
      <c r="B13836" s="46">
        <v>45859</v>
      </c>
      <c r="C13836" s="8" t="s">
        <v>13</v>
      </c>
      <c r="D13836" s="8" t="s">
        <v>14</v>
      </c>
      <c r="E13836" s="8" t="s">
        <v>14</v>
      </c>
      <c r="F13836" s="9">
        <f t="shared" si="861"/>
        <v>46300000</v>
      </c>
      <c r="G13836" s="9">
        <v>463</v>
      </c>
      <c r="H13836" s="10">
        <v>49879453</v>
      </c>
      <c r="I13836" s="11">
        <f t="shared" si="858"/>
        <v>29718606285.129715</v>
      </c>
      <c r="J13836" s="11">
        <f t="shared" si="859"/>
        <v>283578</v>
      </c>
      <c r="K13836" s="11">
        <f t="shared" si="860"/>
        <v>104798.70189200049</v>
      </c>
      <c r="L13836" s="12">
        <f t="shared" si="862"/>
        <v>0</v>
      </c>
      <c r="M13836" s="11">
        <f>COUNTIF(E$2:$E13836,E13836)</f>
        <v>3326</v>
      </c>
      <c r="O13836" t="str">
        <f t="shared" si="863"/>
        <v/>
      </c>
    </row>
    <row r="13837" spans="1:15" hidden="1">
      <c r="A13837" s="41" t="s">
        <v>120</v>
      </c>
      <c r="B13837" s="46">
        <v>45859</v>
      </c>
      <c r="C13837" s="8" t="s">
        <v>13</v>
      </c>
      <c r="D13837" s="8" t="s">
        <v>14</v>
      </c>
      <c r="E13837" s="8" t="s">
        <v>14</v>
      </c>
      <c r="F13837" s="9">
        <f t="shared" si="861"/>
        <v>-9300000</v>
      </c>
      <c r="G13837" s="9">
        <v>-93</v>
      </c>
      <c r="H13837" s="10">
        <v>-10077387</v>
      </c>
      <c r="I13837" s="11">
        <f t="shared" si="858"/>
        <v>29708860005.85376</v>
      </c>
      <c r="J13837" s="11">
        <f t="shared" si="859"/>
        <v>283485</v>
      </c>
      <c r="K13837" s="11">
        <f t="shared" si="860"/>
        <v>104798.70189200049</v>
      </c>
      <c r="L13837" s="12">
        <f t="shared" si="862"/>
        <v>331107.72404395416</v>
      </c>
      <c r="M13837" s="11">
        <f>COUNTIF(E$2:$E13837,E13837)</f>
        <v>3327</v>
      </c>
      <c r="O13837" t="str">
        <f t="shared" si="863"/>
        <v/>
      </c>
    </row>
    <row r="13838" spans="1:15" hidden="1">
      <c r="A13838" s="41" t="s">
        <v>120</v>
      </c>
      <c r="B13838" s="46">
        <v>45859</v>
      </c>
      <c r="C13838" s="8" t="s">
        <v>13</v>
      </c>
      <c r="D13838" s="8" t="s">
        <v>14</v>
      </c>
      <c r="E13838" s="8" t="s">
        <v>14</v>
      </c>
      <c r="F13838" s="9">
        <f t="shared" si="861"/>
        <v>-18400000</v>
      </c>
      <c r="G13838" s="9">
        <v>-184</v>
      </c>
      <c r="H13838" s="10">
        <v>-19938056</v>
      </c>
      <c r="I13838" s="11">
        <f t="shared" si="858"/>
        <v>29689577044.705631</v>
      </c>
      <c r="J13838" s="11">
        <f t="shared" si="859"/>
        <v>283301</v>
      </c>
      <c r="K13838" s="11">
        <f t="shared" si="860"/>
        <v>104798.70189200049</v>
      </c>
      <c r="L13838" s="12">
        <f t="shared" si="862"/>
        <v>655094.85187190771</v>
      </c>
      <c r="M13838" s="11">
        <f>COUNTIF(E$2:$E13838,E13838)</f>
        <v>3328</v>
      </c>
      <c r="O13838" t="str">
        <f t="shared" si="863"/>
        <v/>
      </c>
    </row>
    <row r="13839" spans="1:15" hidden="1">
      <c r="A13839" s="41" t="s">
        <v>120</v>
      </c>
      <c r="B13839" s="46">
        <v>45859</v>
      </c>
      <c r="C13839" s="8" t="s">
        <v>13</v>
      </c>
      <c r="D13839" s="8" t="s">
        <v>14</v>
      </c>
      <c r="E13839" s="8" t="s">
        <v>14</v>
      </c>
      <c r="F13839" s="9">
        <f t="shared" si="861"/>
        <v>-4600000</v>
      </c>
      <c r="G13839" s="9">
        <v>-46</v>
      </c>
      <c r="H13839" s="10">
        <v>-4984514</v>
      </c>
      <c r="I13839" s="11">
        <f t="shared" si="858"/>
        <v>29684756304.418598</v>
      </c>
      <c r="J13839" s="11">
        <f t="shared" si="859"/>
        <v>283255</v>
      </c>
      <c r="K13839" s="11">
        <f t="shared" si="860"/>
        <v>104798.70189200049</v>
      </c>
      <c r="L13839" s="12">
        <f t="shared" si="862"/>
        <v>163773.71296797693</v>
      </c>
      <c r="M13839" s="11">
        <f>COUNTIF(E$2:$E13839,E13839)</f>
        <v>3329</v>
      </c>
      <c r="O13839" t="str">
        <f t="shared" si="863"/>
        <v/>
      </c>
    </row>
    <row r="13840" spans="1:15" hidden="1">
      <c r="A13840" s="41" t="s">
        <v>120</v>
      </c>
      <c r="B13840" s="46">
        <v>45859</v>
      </c>
      <c r="C13840" s="8" t="s">
        <v>13</v>
      </c>
      <c r="D13840" s="8" t="s">
        <v>14</v>
      </c>
      <c r="E13840" s="8" t="s">
        <v>14</v>
      </c>
      <c r="F13840" s="9">
        <f t="shared" si="861"/>
        <v>-900000</v>
      </c>
      <c r="G13840" s="9">
        <v>-9</v>
      </c>
      <c r="H13840" s="10">
        <v>-975231</v>
      </c>
      <c r="I13840" s="11">
        <f t="shared" si="858"/>
        <v>29683813116.10157</v>
      </c>
      <c r="J13840" s="11">
        <f t="shared" si="859"/>
        <v>283246</v>
      </c>
      <c r="K13840" s="11">
        <f t="shared" si="860"/>
        <v>104798.70189200049</v>
      </c>
      <c r="L13840" s="12">
        <f t="shared" si="862"/>
        <v>32042.682971995557</v>
      </c>
      <c r="M13840" s="11">
        <f>COUNTIF(E$2:$E13840,E13840)</f>
        <v>3330</v>
      </c>
      <c r="O13840" t="str">
        <f t="shared" si="863"/>
        <v/>
      </c>
    </row>
    <row r="13841" spans="1:15" hidden="1">
      <c r="A13841" s="41" t="s">
        <v>120</v>
      </c>
      <c r="B13841" s="46">
        <v>45859</v>
      </c>
      <c r="C13841" s="8" t="s">
        <v>13</v>
      </c>
      <c r="D13841" s="8" t="s">
        <v>14</v>
      </c>
      <c r="E13841" s="8" t="s">
        <v>14</v>
      </c>
      <c r="F13841" s="9">
        <f t="shared" si="861"/>
        <v>-1000000</v>
      </c>
      <c r="G13841" s="9">
        <v>-10</v>
      </c>
      <c r="H13841" s="10">
        <v>-1083590</v>
      </c>
      <c r="I13841" s="11">
        <f t="shared" si="858"/>
        <v>29682765129.082649</v>
      </c>
      <c r="J13841" s="11">
        <f t="shared" si="859"/>
        <v>283236</v>
      </c>
      <c r="K13841" s="11">
        <f t="shared" si="860"/>
        <v>104798.70189200049</v>
      </c>
      <c r="L13841" s="12">
        <f t="shared" si="862"/>
        <v>35602.98107999505</v>
      </c>
      <c r="M13841" s="11">
        <f>COUNTIF(E$2:$E13841,E13841)</f>
        <v>3331</v>
      </c>
      <c r="O13841" t="str">
        <f t="shared" si="863"/>
        <v/>
      </c>
    </row>
    <row r="13842" spans="1:15" hidden="1">
      <c r="A13842" s="41" t="s">
        <v>120</v>
      </c>
      <c r="B13842" s="46">
        <v>45859</v>
      </c>
      <c r="C13842" s="8" t="s">
        <v>13</v>
      </c>
      <c r="D13842" s="8" t="s">
        <v>14</v>
      </c>
      <c r="E13842" s="8" t="s">
        <v>14</v>
      </c>
      <c r="F13842" s="9">
        <f t="shared" si="861"/>
        <v>6000000</v>
      </c>
      <c r="G13842" s="9">
        <v>60</v>
      </c>
      <c r="H13842" s="10">
        <v>6463860</v>
      </c>
      <c r="I13842" s="11">
        <f t="shared" si="858"/>
        <v>29689228989.082649</v>
      </c>
      <c r="J13842" s="11">
        <f t="shared" si="859"/>
        <v>283296</v>
      </c>
      <c r="K13842" s="11">
        <f t="shared" si="860"/>
        <v>104799.32293107791</v>
      </c>
      <c r="L13842" s="12">
        <f t="shared" si="862"/>
        <v>0</v>
      </c>
      <c r="M13842" s="11">
        <f>COUNTIF(E$2:$E13842,E13842)</f>
        <v>3332</v>
      </c>
      <c r="O13842" t="str">
        <f t="shared" si="863"/>
        <v/>
      </c>
    </row>
    <row r="13843" spans="1:15" hidden="1">
      <c r="A13843" s="41" t="s">
        <v>120</v>
      </c>
      <c r="B13843" s="46">
        <v>45859</v>
      </c>
      <c r="C13843" s="8" t="s">
        <v>13</v>
      </c>
      <c r="D13843" s="8" t="s">
        <v>14</v>
      </c>
      <c r="E13843" s="8" t="s">
        <v>14</v>
      </c>
      <c r="F13843" s="9">
        <f t="shared" si="861"/>
        <v>-9200000</v>
      </c>
      <c r="G13843" s="9">
        <v>-92</v>
      </c>
      <c r="H13843" s="10">
        <v>-9969028</v>
      </c>
      <c r="I13843" s="11">
        <f t="shared" si="858"/>
        <v>29679587451.37299</v>
      </c>
      <c r="J13843" s="11">
        <f t="shared" si="859"/>
        <v>283204</v>
      </c>
      <c r="K13843" s="11">
        <f t="shared" si="860"/>
        <v>104799.32293107791</v>
      </c>
      <c r="L13843" s="12">
        <f t="shared" si="862"/>
        <v>327490.2903408315</v>
      </c>
      <c r="M13843" s="11">
        <f>COUNTIF(E$2:$E13843,E13843)</f>
        <v>3333</v>
      </c>
      <c r="O13843" t="str">
        <f t="shared" si="863"/>
        <v/>
      </c>
    </row>
    <row r="13844" spans="1:15" hidden="1">
      <c r="A13844" s="41" t="s">
        <v>120</v>
      </c>
      <c r="B13844" s="46">
        <v>45859</v>
      </c>
      <c r="C13844" s="8" t="s">
        <v>13</v>
      </c>
      <c r="D13844" s="8" t="s">
        <v>14</v>
      </c>
      <c r="E13844" s="8" t="s">
        <v>14</v>
      </c>
      <c r="F13844" s="9">
        <f t="shared" si="861"/>
        <v>-92400000</v>
      </c>
      <c r="G13844" s="9">
        <v>-924</v>
      </c>
      <c r="H13844" s="10">
        <v>-100123716</v>
      </c>
      <c r="I13844" s="11">
        <f t="shared" si="858"/>
        <v>29582752876.984673</v>
      </c>
      <c r="J13844" s="11">
        <f t="shared" si="859"/>
        <v>282280</v>
      </c>
      <c r="K13844" s="11">
        <f t="shared" si="860"/>
        <v>104799.32293107791</v>
      </c>
      <c r="L13844" s="12">
        <f t="shared" si="862"/>
        <v>3289141.6116840094</v>
      </c>
      <c r="M13844" s="11">
        <f>COUNTIF(E$2:$E13844,E13844)</f>
        <v>3334</v>
      </c>
      <c r="O13844" t="str">
        <f t="shared" si="863"/>
        <v/>
      </c>
    </row>
    <row r="13845" spans="1:15" hidden="1">
      <c r="A13845" s="41" t="s">
        <v>120</v>
      </c>
      <c r="B13845" s="46">
        <v>45859</v>
      </c>
      <c r="C13845" s="8" t="s">
        <v>13</v>
      </c>
      <c r="D13845" s="8" t="s">
        <v>14</v>
      </c>
      <c r="E13845" s="8" t="s">
        <v>14</v>
      </c>
      <c r="F13845" s="9">
        <f t="shared" si="861"/>
        <v>-18500000</v>
      </c>
      <c r="G13845" s="9">
        <v>-185</v>
      </c>
      <c r="H13845" s="10">
        <v>-20046415</v>
      </c>
      <c r="I13845" s="11">
        <f t="shared" si="858"/>
        <v>29563365002.242424</v>
      </c>
      <c r="J13845" s="11">
        <f t="shared" si="859"/>
        <v>282095</v>
      </c>
      <c r="K13845" s="11">
        <f t="shared" si="860"/>
        <v>104799.32293107791</v>
      </c>
      <c r="L13845" s="12">
        <f t="shared" si="862"/>
        <v>658540.25775058568</v>
      </c>
      <c r="M13845" s="11">
        <f>COUNTIF(E$2:$E13845,E13845)</f>
        <v>3335</v>
      </c>
      <c r="O13845" t="str">
        <f t="shared" si="863"/>
        <v/>
      </c>
    </row>
    <row r="13846" spans="1:15" hidden="1">
      <c r="A13846" s="41" t="s">
        <v>120</v>
      </c>
      <c r="B13846" s="46">
        <v>45859</v>
      </c>
      <c r="C13846" s="8" t="s">
        <v>13</v>
      </c>
      <c r="D13846" s="8" t="s">
        <v>14</v>
      </c>
      <c r="E13846" s="8" t="s">
        <v>14</v>
      </c>
      <c r="F13846" s="9">
        <f t="shared" si="861"/>
        <v>-3600000</v>
      </c>
      <c r="G13846" s="9">
        <v>-36</v>
      </c>
      <c r="H13846" s="10">
        <v>-3900924</v>
      </c>
      <c r="I13846" s="11">
        <f t="shared" si="858"/>
        <v>29559592226.616905</v>
      </c>
      <c r="J13846" s="11">
        <f t="shared" si="859"/>
        <v>282059</v>
      </c>
      <c r="K13846" s="11">
        <f t="shared" si="860"/>
        <v>104799.32293107791</v>
      </c>
      <c r="L13846" s="12">
        <f t="shared" si="862"/>
        <v>128148.37448119512</v>
      </c>
      <c r="M13846" s="11">
        <f>COUNTIF(E$2:$E13846,E13846)</f>
        <v>3336</v>
      </c>
      <c r="O13846" t="str">
        <f t="shared" si="863"/>
        <v/>
      </c>
    </row>
    <row r="13847" spans="1:15" hidden="1">
      <c r="A13847" s="41" t="s">
        <v>120</v>
      </c>
      <c r="B13847" s="46">
        <v>45859</v>
      </c>
      <c r="C13847" s="8" t="s">
        <v>13</v>
      </c>
      <c r="D13847" s="8" t="s">
        <v>14</v>
      </c>
      <c r="E13847" s="8" t="s">
        <v>14</v>
      </c>
      <c r="F13847" s="9">
        <f t="shared" si="861"/>
        <v>-900000</v>
      </c>
      <c r="G13847" s="9">
        <v>-9</v>
      </c>
      <c r="H13847" s="10">
        <v>-975231</v>
      </c>
      <c r="I13847" s="11">
        <f t="shared" si="858"/>
        <v>29558649032.710526</v>
      </c>
      <c r="J13847" s="11">
        <f t="shared" si="859"/>
        <v>282050</v>
      </c>
      <c r="K13847" s="11">
        <f t="shared" si="860"/>
        <v>104799.32293107791</v>
      </c>
      <c r="L13847" s="12">
        <f t="shared" si="862"/>
        <v>32037.09362029878</v>
      </c>
      <c r="M13847" s="11">
        <f>COUNTIF(E$2:$E13847,E13847)</f>
        <v>3337</v>
      </c>
      <c r="O13847" t="str">
        <f t="shared" si="863"/>
        <v/>
      </c>
    </row>
    <row r="13848" spans="1:15" hidden="1">
      <c r="A13848" s="41" t="s">
        <v>120</v>
      </c>
      <c r="B13848" s="46">
        <v>45859</v>
      </c>
      <c r="C13848" s="8" t="s">
        <v>13</v>
      </c>
      <c r="D13848" s="8" t="s">
        <v>14</v>
      </c>
      <c r="E13848" s="8" t="s">
        <v>14</v>
      </c>
      <c r="F13848" s="9">
        <f t="shared" si="861"/>
        <v>9200000</v>
      </c>
      <c r="G13848" s="9">
        <v>92</v>
      </c>
      <c r="H13848" s="10">
        <v>9952192</v>
      </c>
      <c r="I13848" s="11">
        <f t="shared" ref="I13848:I13911" si="864">IF(H13848&gt;=0,IF(M13848=1,H13848,SUMIFS(I:I,E:E,E13848,M:M,M13848-1)+H13848),SUMIFS(I:I,E:E,E13848,M:M,M13848-1)+K13848*G13848)</f>
        <v>29568601224.710526</v>
      </c>
      <c r="J13848" s="11">
        <f t="shared" ref="J13848:J13911" si="865">IF(M13848=1,G13848,SUMIFS($J:$J,$E:$E,E13848,$M:$M,M13848-1)+G13848)</f>
        <v>282142</v>
      </c>
      <c r="K13848" s="11">
        <f t="shared" ref="K13848:K13911" si="866">IF(H13848&gt;=0,I13848/J13848,SUMIFS($K:$K,$E:$E,E13848,$M:$M,M13848-1))</f>
        <v>104800.42398760385</v>
      </c>
      <c r="L13848" s="12">
        <f t="shared" si="862"/>
        <v>0</v>
      </c>
      <c r="M13848" s="11">
        <f>COUNTIF(E$2:$E13848,E13848)</f>
        <v>3338</v>
      </c>
      <c r="O13848" t="str">
        <f t="shared" si="863"/>
        <v/>
      </c>
    </row>
    <row r="13849" spans="1:15" hidden="1">
      <c r="A13849" s="41" t="s">
        <v>120</v>
      </c>
      <c r="B13849" s="46">
        <v>45859</v>
      </c>
      <c r="C13849" s="8" t="s">
        <v>13</v>
      </c>
      <c r="D13849" s="8" t="s">
        <v>14</v>
      </c>
      <c r="E13849" s="8" t="s">
        <v>14</v>
      </c>
      <c r="F13849" s="9">
        <f t="shared" si="861"/>
        <v>-900000</v>
      </c>
      <c r="G13849" s="9">
        <v>-9</v>
      </c>
      <c r="H13849" s="10">
        <v>-975231</v>
      </c>
      <c r="I13849" s="11">
        <f t="shared" si="864"/>
        <v>29567658020.894638</v>
      </c>
      <c r="J13849" s="11">
        <f t="shared" si="865"/>
        <v>282133</v>
      </c>
      <c r="K13849" s="11">
        <f t="shared" si="866"/>
        <v>104800.42398760385</v>
      </c>
      <c r="L13849" s="12">
        <f t="shared" si="862"/>
        <v>32027.184111565351</v>
      </c>
      <c r="M13849" s="11">
        <f>COUNTIF(E$2:$E13849,E13849)</f>
        <v>3339</v>
      </c>
      <c r="O13849" t="str">
        <f t="shared" si="863"/>
        <v/>
      </c>
    </row>
    <row r="13850" spans="1:15" hidden="1">
      <c r="A13850" s="41" t="s">
        <v>120</v>
      </c>
      <c r="B13850" s="46">
        <v>45859</v>
      </c>
      <c r="C13850" s="8" t="s">
        <v>13</v>
      </c>
      <c r="D13850" s="8" t="s">
        <v>14</v>
      </c>
      <c r="E13850" s="8" t="s">
        <v>14</v>
      </c>
      <c r="F13850" s="9">
        <f t="shared" si="861"/>
        <v>-900000</v>
      </c>
      <c r="G13850" s="9">
        <v>-9</v>
      </c>
      <c r="H13850" s="10">
        <v>-975231</v>
      </c>
      <c r="I13850" s="11">
        <f t="shared" si="864"/>
        <v>29566714817.078751</v>
      </c>
      <c r="J13850" s="11">
        <f t="shared" si="865"/>
        <v>282124</v>
      </c>
      <c r="K13850" s="11">
        <f t="shared" si="866"/>
        <v>104800.42398760385</v>
      </c>
      <c r="L13850" s="12">
        <f t="shared" si="862"/>
        <v>32027.184111565351</v>
      </c>
      <c r="M13850" s="11">
        <f>COUNTIF(E$2:$E13850,E13850)</f>
        <v>3340</v>
      </c>
      <c r="O13850" t="str">
        <f t="shared" si="863"/>
        <v/>
      </c>
    </row>
    <row r="13851" spans="1:15" hidden="1">
      <c r="A13851" s="41" t="s">
        <v>120</v>
      </c>
      <c r="B13851" s="46">
        <v>45859</v>
      </c>
      <c r="C13851" s="8" t="s">
        <v>13</v>
      </c>
      <c r="D13851" s="8" t="s">
        <v>14</v>
      </c>
      <c r="E13851" s="8" t="s">
        <v>14</v>
      </c>
      <c r="F13851" s="9">
        <f t="shared" si="861"/>
        <v>-13800000</v>
      </c>
      <c r="G13851" s="9">
        <v>-138</v>
      </c>
      <c r="H13851" s="10">
        <v>-14953542</v>
      </c>
      <c r="I13851" s="11">
        <f t="shared" si="864"/>
        <v>29552252358.568462</v>
      </c>
      <c r="J13851" s="11">
        <f t="shared" si="865"/>
        <v>281986</v>
      </c>
      <c r="K13851" s="11">
        <f t="shared" si="866"/>
        <v>104800.42398760385</v>
      </c>
      <c r="L13851" s="12">
        <f t="shared" si="862"/>
        <v>491083.4897106681</v>
      </c>
      <c r="M13851" s="11">
        <f>COUNTIF(E$2:$E13851,E13851)</f>
        <v>3341</v>
      </c>
      <c r="O13851" t="str">
        <f t="shared" si="863"/>
        <v/>
      </c>
    </row>
    <row r="13852" spans="1:15" hidden="1">
      <c r="A13852" s="41" t="s">
        <v>120</v>
      </c>
      <c r="B13852" s="46">
        <v>45860</v>
      </c>
      <c r="C13852" s="8" t="s">
        <v>13</v>
      </c>
      <c r="D13852" s="8" t="s">
        <v>90</v>
      </c>
      <c r="E13852" s="8" t="s">
        <v>90</v>
      </c>
      <c r="F13852" s="9">
        <f t="shared" si="861"/>
        <v>27700000</v>
      </c>
      <c r="G13852" s="9">
        <v>277</v>
      </c>
      <c r="H13852" s="10">
        <v>30322636</v>
      </c>
      <c r="I13852" s="11">
        <f t="shared" si="864"/>
        <v>6500282837.24438</v>
      </c>
      <c r="J13852" s="11">
        <f t="shared" si="865"/>
        <v>61071</v>
      </c>
      <c r="K13852" s="11">
        <f t="shared" si="866"/>
        <v>106438.12672535868</v>
      </c>
      <c r="L13852" s="12">
        <f t="shared" si="862"/>
        <v>0</v>
      </c>
      <c r="M13852" s="11">
        <f>COUNTIF(E$2:$E13852,E13852)</f>
        <v>1925</v>
      </c>
      <c r="O13852" t="str">
        <f t="shared" si="863"/>
        <v/>
      </c>
    </row>
    <row r="13853" spans="1:15" hidden="1">
      <c r="A13853" s="41" t="s">
        <v>120</v>
      </c>
      <c r="B13853" s="46">
        <v>45860</v>
      </c>
      <c r="C13853" s="8" t="s">
        <v>13</v>
      </c>
      <c r="D13853" s="8" t="s">
        <v>14</v>
      </c>
      <c r="E13853" s="8" t="s">
        <v>14</v>
      </c>
      <c r="F13853" s="9">
        <f t="shared" si="861"/>
        <v>14800000</v>
      </c>
      <c r="G13853" s="9">
        <v>148</v>
      </c>
      <c r="H13853" s="10">
        <v>15955436</v>
      </c>
      <c r="I13853" s="11">
        <f t="shared" si="864"/>
        <v>29568207794.568462</v>
      </c>
      <c r="J13853" s="11">
        <f t="shared" si="865"/>
        <v>282134</v>
      </c>
      <c r="K13853" s="11">
        <f t="shared" si="866"/>
        <v>104802.00115749417</v>
      </c>
      <c r="L13853" s="12">
        <f t="shared" si="862"/>
        <v>0</v>
      </c>
      <c r="M13853" s="11">
        <f>COUNTIF(E$2:$E13853,E13853)</f>
        <v>3342</v>
      </c>
      <c r="O13853" t="str">
        <f t="shared" si="863"/>
        <v/>
      </c>
    </row>
    <row r="13854" spans="1:15" hidden="1">
      <c r="A13854" s="41" t="s">
        <v>120</v>
      </c>
      <c r="B13854" s="46">
        <v>45860</v>
      </c>
      <c r="C13854" s="8" t="s">
        <v>13</v>
      </c>
      <c r="D13854" s="8" t="s">
        <v>14</v>
      </c>
      <c r="E13854" s="8" t="s">
        <v>14</v>
      </c>
      <c r="F13854" s="9">
        <f t="shared" si="861"/>
        <v>1800000</v>
      </c>
      <c r="G13854" s="9">
        <v>18</v>
      </c>
      <c r="H13854" s="10">
        <v>1940526</v>
      </c>
      <c r="I13854" s="11">
        <f t="shared" si="864"/>
        <v>29570148320.568462</v>
      </c>
      <c r="J13854" s="11">
        <f t="shared" si="865"/>
        <v>282152</v>
      </c>
      <c r="K13854" s="11">
        <f t="shared" si="866"/>
        <v>104802.19286260052</v>
      </c>
      <c r="L13854" s="12">
        <f t="shared" si="862"/>
        <v>0</v>
      </c>
      <c r="M13854" s="11">
        <f>COUNTIF(E$2:$E13854,E13854)</f>
        <v>3343</v>
      </c>
      <c r="O13854" t="str">
        <f t="shared" si="863"/>
        <v/>
      </c>
    </row>
    <row r="13855" spans="1:15" hidden="1">
      <c r="A13855" s="41" t="s">
        <v>120</v>
      </c>
      <c r="B13855" s="46">
        <v>45860</v>
      </c>
      <c r="C13855" s="8" t="s">
        <v>13</v>
      </c>
      <c r="D13855" s="8" t="s">
        <v>14</v>
      </c>
      <c r="E13855" s="8" t="s">
        <v>14</v>
      </c>
      <c r="F13855" s="9">
        <f t="shared" si="861"/>
        <v>1400000</v>
      </c>
      <c r="G13855" s="9">
        <v>14</v>
      </c>
      <c r="H13855" s="10">
        <v>1509298</v>
      </c>
      <c r="I13855" s="11">
        <f t="shared" si="864"/>
        <v>29571657618.568462</v>
      </c>
      <c r="J13855" s="11">
        <f t="shared" si="865"/>
        <v>282166</v>
      </c>
      <c r="K13855" s="11">
        <f t="shared" si="866"/>
        <v>104802.34194966247</v>
      </c>
      <c r="L13855" s="12">
        <f t="shared" si="862"/>
        <v>0</v>
      </c>
      <c r="M13855" s="11">
        <f>COUNTIF(E$2:$E13855,E13855)</f>
        <v>3344</v>
      </c>
      <c r="O13855" t="str">
        <f t="shared" si="863"/>
        <v/>
      </c>
    </row>
    <row r="13856" spans="1:15" hidden="1">
      <c r="A13856" s="41" t="s">
        <v>120</v>
      </c>
      <c r="B13856" s="46">
        <v>45860</v>
      </c>
      <c r="C13856" s="8" t="s">
        <v>13</v>
      </c>
      <c r="D13856" s="8" t="s">
        <v>14</v>
      </c>
      <c r="E13856" s="8" t="s">
        <v>14</v>
      </c>
      <c r="F13856" s="9">
        <f t="shared" si="861"/>
        <v>9300000</v>
      </c>
      <c r="G13856" s="9">
        <v>93</v>
      </c>
      <c r="H13856" s="10">
        <v>10026051</v>
      </c>
      <c r="I13856" s="11">
        <f t="shared" si="864"/>
        <v>29581683669.568462</v>
      </c>
      <c r="J13856" s="11">
        <f t="shared" si="865"/>
        <v>282259</v>
      </c>
      <c r="K13856" s="11">
        <f t="shared" si="866"/>
        <v>104803.33193828526</v>
      </c>
      <c r="L13856" s="12">
        <f t="shared" si="862"/>
        <v>0</v>
      </c>
      <c r="M13856" s="11">
        <f>COUNTIF(E$2:$E13856,E13856)</f>
        <v>3345</v>
      </c>
      <c r="O13856" t="str">
        <f t="shared" si="863"/>
        <v/>
      </c>
    </row>
    <row r="13857" spans="1:15" hidden="1">
      <c r="A13857" s="41" t="s">
        <v>120</v>
      </c>
      <c r="B13857" s="46">
        <v>45860</v>
      </c>
      <c r="C13857" s="8" t="s">
        <v>13</v>
      </c>
      <c r="D13857" s="8" t="s">
        <v>14</v>
      </c>
      <c r="E13857" s="8" t="s">
        <v>14</v>
      </c>
      <c r="F13857" s="9">
        <f t="shared" si="861"/>
        <v>1800000</v>
      </c>
      <c r="G13857" s="9">
        <v>18</v>
      </c>
      <c r="H13857" s="10">
        <v>1940526</v>
      </c>
      <c r="I13857" s="11">
        <f t="shared" si="864"/>
        <v>29583624195.568462</v>
      </c>
      <c r="J13857" s="11">
        <f t="shared" si="865"/>
        <v>282277</v>
      </c>
      <c r="K13857" s="11">
        <f t="shared" si="866"/>
        <v>104803.52347363923</v>
      </c>
      <c r="L13857" s="12">
        <f t="shared" si="862"/>
        <v>0</v>
      </c>
      <c r="M13857" s="11">
        <f>COUNTIF(E$2:$E13857,E13857)</f>
        <v>3346</v>
      </c>
      <c r="O13857" t="str">
        <f t="shared" si="863"/>
        <v/>
      </c>
    </row>
    <row r="13858" spans="1:15" hidden="1">
      <c r="A13858" s="41" t="s">
        <v>120</v>
      </c>
      <c r="B13858" s="46">
        <v>45860</v>
      </c>
      <c r="C13858" s="8" t="s">
        <v>13</v>
      </c>
      <c r="D13858" s="8" t="s">
        <v>14</v>
      </c>
      <c r="E13858" s="8" t="s">
        <v>14</v>
      </c>
      <c r="F13858" s="9">
        <f t="shared" si="861"/>
        <v>900000</v>
      </c>
      <c r="G13858" s="9">
        <v>9</v>
      </c>
      <c r="H13858" s="10">
        <v>970263</v>
      </c>
      <c r="I13858" s="11">
        <f t="shared" si="864"/>
        <v>29584594458.568462</v>
      </c>
      <c r="J13858" s="11">
        <f t="shared" si="865"/>
        <v>282286</v>
      </c>
      <c r="K13858" s="11">
        <f t="shared" si="866"/>
        <v>104803.61923215626</v>
      </c>
      <c r="L13858" s="12">
        <f t="shared" si="862"/>
        <v>0</v>
      </c>
      <c r="M13858" s="11">
        <f>COUNTIF(E$2:$E13858,E13858)</f>
        <v>3347</v>
      </c>
      <c r="O13858" t="str">
        <f t="shared" si="863"/>
        <v/>
      </c>
    </row>
    <row r="13859" spans="1:15" hidden="1">
      <c r="A13859" s="41" t="s">
        <v>120</v>
      </c>
      <c r="B13859" s="46">
        <v>45860</v>
      </c>
      <c r="C13859" s="8" t="s">
        <v>13</v>
      </c>
      <c r="D13859" s="8" t="s">
        <v>14</v>
      </c>
      <c r="E13859" s="8" t="s">
        <v>14</v>
      </c>
      <c r="F13859" s="9">
        <f t="shared" si="861"/>
        <v>27800000</v>
      </c>
      <c r="G13859" s="9">
        <v>278</v>
      </c>
      <c r="H13859" s="10">
        <v>29970346</v>
      </c>
      <c r="I13859" s="11">
        <f t="shared" si="864"/>
        <v>29614564804.568462</v>
      </c>
      <c r="J13859" s="11">
        <f t="shared" si="865"/>
        <v>282564</v>
      </c>
      <c r="K13859" s="11">
        <f t="shared" si="866"/>
        <v>104806.57410203869</v>
      </c>
      <c r="L13859" s="12">
        <f t="shared" si="862"/>
        <v>0</v>
      </c>
      <c r="M13859" s="11">
        <f>COUNTIF(E$2:$E13859,E13859)</f>
        <v>3348</v>
      </c>
      <c r="O13859" t="str">
        <f t="shared" si="863"/>
        <v/>
      </c>
    </row>
    <row r="13860" spans="1:15" hidden="1">
      <c r="A13860" s="41" t="s">
        <v>120</v>
      </c>
      <c r="B13860" s="46">
        <v>45860</v>
      </c>
      <c r="C13860" s="8" t="s">
        <v>13</v>
      </c>
      <c r="D13860" s="8" t="s">
        <v>14</v>
      </c>
      <c r="E13860" s="8" t="s">
        <v>14</v>
      </c>
      <c r="F13860" s="9">
        <f t="shared" si="861"/>
        <v>37100000</v>
      </c>
      <c r="G13860" s="9">
        <v>371</v>
      </c>
      <c r="H13860" s="10">
        <v>39996397</v>
      </c>
      <c r="I13860" s="11">
        <f t="shared" si="864"/>
        <v>29654561201.568462</v>
      </c>
      <c r="J13860" s="11">
        <f t="shared" si="865"/>
        <v>282935</v>
      </c>
      <c r="K13860" s="11">
        <f t="shared" si="866"/>
        <v>104810.50842620553</v>
      </c>
      <c r="L13860" s="12">
        <f t="shared" si="862"/>
        <v>0</v>
      </c>
      <c r="M13860" s="11">
        <f>COUNTIF(E$2:$E13860,E13860)</f>
        <v>3349</v>
      </c>
      <c r="O13860" t="str">
        <f t="shared" si="863"/>
        <v/>
      </c>
    </row>
    <row r="13861" spans="1:15" hidden="1">
      <c r="A13861" s="41" t="s">
        <v>120</v>
      </c>
      <c r="B13861" s="46">
        <v>45860</v>
      </c>
      <c r="C13861" s="8" t="s">
        <v>13</v>
      </c>
      <c r="D13861" s="8" t="s">
        <v>14</v>
      </c>
      <c r="E13861" s="8" t="s">
        <v>14</v>
      </c>
      <c r="F13861" s="9">
        <f t="shared" si="861"/>
        <v>1800000</v>
      </c>
      <c r="G13861" s="9">
        <v>18</v>
      </c>
      <c r="H13861" s="10">
        <v>1940526</v>
      </c>
      <c r="I13861" s="11">
        <f t="shared" si="864"/>
        <v>29656501727.568462</v>
      </c>
      <c r="J13861" s="11">
        <f t="shared" si="865"/>
        <v>282953</v>
      </c>
      <c r="K13861" s="11">
        <f t="shared" si="866"/>
        <v>104810.69904743353</v>
      </c>
      <c r="L13861" s="12">
        <f t="shared" si="862"/>
        <v>0</v>
      </c>
      <c r="M13861" s="11">
        <f>COUNTIF(E$2:$E13861,E13861)</f>
        <v>3350</v>
      </c>
      <c r="O13861" t="str">
        <f t="shared" si="863"/>
        <v/>
      </c>
    </row>
    <row r="13862" spans="1:15" hidden="1">
      <c r="A13862" s="41" t="s">
        <v>120</v>
      </c>
      <c r="B13862" s="46">
        <v>45860</v>
      </c>
      <c r="C13862" s="8" t="s">
        <v>13</v>
      </c>
      <c r="D13862" s="8" t="s">
        <v>14</v>
      </c>
      <c r="E13862" s="8" t="s">
        <v>14</v>
      </c>
      <c r="F13862" s="9">
        <f t="shared" si="861"/>
        <v>3300000</v>
      </c>
      <c r="G13862" s="9">
        <v>33</v>
      </c>
      <c r="H13862" s="10">
        <v>3557631</v>
      </c>
      <c r="I13862" s="11">
        <f t="shared" si="864"/>
        <v>29660059358.568462</v>
      </c>
      <c r="J13862" s="11">
        <f t="shared" si="865"/>
        <v>282986</v>
      </c>
      <c r="K13862" s="11">
        <f t="shared" si="866"/>
        <v>104811.04845670267</v>
      </c>
      <c r="L13862" s="12">
        <f t="shared" si="862"/>
        <v>0</v>
      </c>
      <c r="M13862" s="11">
        <f>COUNTIF(E$2:$E13862,E13862)</f>
        <v>3351</v>
      </c>
      <c r="O13862" t="str">
        <f t="shared" si="863"/>
        <v/>
      </c>
    </row>
    <row r="13863" spans="1:15" hidden="1">
      <c r="A13863" s="41" t="s">
        <v>120</v>
      </c>
      <c r="B13863" s="46">
        <v>45860</v>
      </c>
      <c r="C13863" s="8" t="s">
        <v>13</v>
      </c>
      <c r="D13863" s="8" t="s">
        <v>14</v>
      </c>
      <c r="E13863" s="8" t="s">
        <v>14</v>
      </c>
      <c r="F13863" s="9">
        <f t="shared" si="861"/>
        <v>25900000</v>
      </c>
      <c r="G13863" s="9">
        <v>259</v>
      </c>
      <c r="H13863" s="10">
        <v>27922013</v>
      </c>
      <c r="I13863" s="11">
        <f t="shared" si="864"/>
        <v>29687981371.568462</v>
      </c>
      <c r="J13863" s="11">
        <f t="shared" si="865"/>
        <v>283245</v>
      </c>
      <c r="K13863" s="11">
        <f t="shared" si="866"/>
        <v>104813.7879629595</v>
      </c>
      <c r="L13863" s="12">
        <f t="shared" si="862"/>
        <v>0</v>
      </c>
      <c r="M13863" s="11">
        <f>COUNTIF(E$2:$E13863,E13863)</f>
        <v>3352</v>
      </c>
      <c r="O13863" t="str">
        <f t="shared" si="863"/>
        <v/>
      </c>
    </row>
    <row r="13864" spans="1:15" hidden="1">
      <c r="A13864" s="41" t="s">
        <v>120</v>
      </c>
      <c r="B13864" s="46">
        <v>45860</v>
      </c>
      <c r="C13864" s="8" t="s">
        <v>13</v>
      </c>
      <c r="D13864" s="8" t="s">
        <v>14</v>
      </c>
      <c r="E13864" s="8" t="s">
        <v>14</v>
      </c>
      <c r="F13864" s="9">
        <f t="shared" si="861"/>
        <v>46300000</v>
      </c>
      <c r="G13864" s="9">
        <v>463</v>
      </c>
      <c r="H13864" s="10">
        <v>49914641</v>
      </c>
      <c r="I13864" s="11">
        <f t="shared" si="864"/>
        <v>29737896012.568462</v>
      </c>
      <c r="J13864" s="11">
        <f t="shared" si="865"/>
        <v>283708</v>
      </c>
      <c r="K13864" s="11">
        <f t="shared" si="866"/>
        <v>104818.67276413941</v>
      </c>
      <c r="L13864" s="12">
        <f t="shared" si="862"/>
        <v>0</v>
      </c>
      <c r="M13864" s="11">
        <f>COUNTIF(E$2:$E13864,E13864)</f>
        <v>3353</v>
      </c>
      <c r="O13864" t="str">
        <f t="shared" si="863"/>
        <v/>
      </c>
    </row>
    <row r="13865" spans="1:15" hidden="1">
      <c r="A13865" s="41" t="s">
        <v>120</v>
      </c>
      <c r="B13865" s="46">
        <v>45860</v>
      </c>
      <c r="C13865" s="8" t="s">
        <v>13</v>
      </c>
      <c r="D13865" s="8" t="s">
        <v>14</v>
      </c>
      <c r="E13865" s="8" t="s">
        <v>14</v>
      </c>
      <c r="F13865" s="9">
        <f t="shared" si="861"/>
        <v>22700000</v>
      </c>
      <c r="G13865" s="9">
        <v>227</v>
      </c>
      <c r="H13865" s="10">
        <v>24472189</v>
      </c>
      <c r="I13865" s="11">
        <f t="shared" si="864"/>
        <v>29762368201.568462</v>
      </c>
      <c r="J13865" s="11">
        <f t="shared" si="865"/>
        <v>283935</v>
      </c>
      <c r="K13865" s="11">
        <f t="shared" si="866"/>
        <v>104821.06186827429</v>
      </c>
      <c r="L13865" s="12">
        <f t="shared" si="862"/>
        <v>0</v>
      </c>
      <c r="M13865" s="11">
        <f>COUNTIF(E$2:$E13865,E13865)</f>
        <v>3354</v>
      </c>
      <c r="O13865" t="str">
        <f t="shared" si="863"/>
        <v/>
      </c>
    </row>
    <row r="13866" spans="1:15" hidden="1">
      <c r="A13866" s="41" t="s">
        <v>120</v>
      </c>
      <c r="B13866" s="46">
        <v>45860</v>
      </c>
      <c r="C13866" s="8" t="s">
        <v>13</v>
      </c>
      <c r="D13866" s="8" t="s">
        <v>14</v>
      </c>
      <c r="E13866" s="8" t="s">
        <v>14</v>
      </c>
      <c r="F13866" s="9">
        <f t="shared" si="861"/>
        <v>-900000</v>
      </c>
      <c r="G13866" s="9">
        <v>-9</v>
      </c>
      <c r="H13866" s="10">
        <v>-975402</v>
      </c>
      <c r="I13866" s="11">
        <f t="shared" si="864"/>
        <v>29761424812.011646</v>
      </c>
      <c r="J13866" s="11">
        <f t="shared" si="865"/>
        <v>283926</v>
      </c>
      <c r="K13866" s="11">
        <f t="shared" si="866"/>
        <v>104821.06186827429</v>
      </c>
      <c r="L13866" s="12">
        <f t="shared" si="862"/>
        <v>32012.443185531301</v>
      </c>
      <c r="M13866" s="11">
        <f>COUNTIF(E$2:$E13866,E13866)</f>
        <v>3355</v>
      </c>
      <c r="O13866" t="str">
        <f t="shared" si="863"/>
        <v/>
      </c>
    </row>
    <row r="13867" spans="1:15" hidden="1">
      <c r="A13867" s="41" t="s">
        <v>120</v>
      </c>
      <c r="B13867" s="46">
        <v>45860</v>
      </c>
      <c r="C13867" s="8" t="s">
        <v>13</v>
      </c>
      <c r="D13867" s="8" t="s">
        <v>14</v>
      </c>
      <c r="E13867" s="8" t="s">
        <v>14</v>
      </c>
      <c r="F13867" s="9">
        <f t="shared" si="861"/>
        <v>-4600000</v>
      </c>
      <c r="G13867" s="9">
        <v>-46</v>
      </c>
      <c r="H13867" s="10">
        <v>-4985388</v>
      </c>
      <c r="I13867" s="11">
        <f t="shared" si="864"/>
        <v>29756603043.165707</v>
      </c>
      <c r="J13867" s="11">
        <f t="shared" si="865"/>
        <v>283880</v>
      </c>
      <c r="K13867" s="11">
        <f t="shared" si="866"/>
        <v>104821.06186827429</v>
      </c>
      <c r="L13867" s="12">
        <f t="shared" si="862"/>
        <v>163619.15405938216</v>
      </c>
      <c r="M13867" s="11">
        <f>COUNTIF(E$2:$E13867,E13867)</f>
        <v>3356</v>
      </c>
      <c r="O13867" t="str">
        <f t="shared" si="863"/>
        <v/>
      </c>
    </row>
    <row r="13868" spans="1:15" hidden="1">
      <c r="A13868" s="41" t="s">
        <v>120</v>
      </c>
      <c r="B13868" s="46">
        <v>45860</v>
      </c>
      <c r="C13868" s="8" t="s">
        <v>13</v>
      </c>
      <c r="D13868" s="8" t="s">
        <v>14</v>
      </c>
      <c r="E13868" s="8" t="s">
        <v>14</v>
      </c>
      <c r="F13868" s="9">
        <f t="shared" ref="F13868:F13931" si="867">100000*G13868</f>
        <v>-2700000</v>
      </c>
      <c r="G13868" s="9">
        <v>-27</v>
      </c>
      <c r="H13868" s="10">
        <v>-2926206</v>
      </c>
      <c r="I13868" s="11">
        <f t="shared" si="864"/>
        <v>29753772874.495262</v>
      </c>
      <c r="J13868" s="11">
        <f t="shared" si="865"/>
        <v>283853</v>
      </c>
      <c r="K13868" s="11">
        <f t="shared" si="866"/>
        <v>104821.06186827429</v>
      </c>
      <c r="L13868" s="12">
        <f t="shared" si="862"/>
        <v>96037.329556594137</v>
      </c>
      <c r="M13868" s="11">
        <f>COUNTIF(E$2:$E13868,E13868)</f>
        <v>3357</v>
      </c>
      <c r="O13868" t="str">
        <f t="shared" si="863"/>
        <v/>
      </c>
    </row>
    <row r="13869" spans="1:15" hidden="1">
      <c r="A13869" s="41" t="s">
        <v>120</v>
      </c>
      <c r="B13869" s="46">
        <v>45860</v>
      </c>
      <c r="C13869" s="8" t="s">
        <v>13</v>
      </c>
      <c r="D13869" s="8" t="s">
        <v>14</v>
      </c>
      <c r="E13869" s="8" t="s">
        <v>14</v>
      </c>
      <c r="F13869" s="9">
        <f t="shared" si="867"/>
        <v>-65300000</v>
      </c>
      <c r="G13869" s="9">
        <v>-653</v>
      </c>
      <c r="H13869" s="10">
        <v>-70770834</v>
      </c>
      <c r="I13869" s="11">
        <f t="shared" si="864"/>
        <v>29685324721.09528</v>
      </c>
      <c r="J13869" s="11">
        <f t="shared" si="865"/>
        <v>283200</v>
      </c>
      <c r="K13869" s="11">
        <f t="shared" si="866"/>
        <v>104821.06186827429</v>
      </c>
      <c r="L13869" s="12">
        <f t="shared" si="862"/>
        <v>2322680.600016892</v>
      </c>
      <c r="M13869" s="11">
        <f>COUNTIF(E$2:$E13869,E13869)</f>
        <v>3358</v>
      </c>
      <c r="O13869" t="str">
        <f t="shared" si="863"/>
        <v/>
      </c>
    </row>
    <row r="13870" spans="1:15" hidden="1">
      <c r="A13870" s="41" t="s">
        <v>120</v>
      </c>
      <c r="B13870" s="46">
        <v>45860</v>
      </c>
      <c r="C13870" s="8" t="s">
        <v>13</v>
      </c>
      <c r="D13870" s="8" t="s">
        <v>14</v>
      </c>
      <c r="E13870" s="8" t="s">
        <v>14</v>
      </c>
      <c r="F13870" s="9">
        <f t="shared" si="867"/>
        <v>-92200000</v>
      </c>
      <c r="G13870" s="9">
        <v>-922</v>
      </c>
      <c r="H13870" s="10">
        <v>-99924516</v>
      </c>
      <c r="I13870" s="11">
        <f t="shared" si="864"/>
        <v>29588679702.052731</v>
      </c>
      <c r="J13870" s="11">
        <f t="shared" si="865"/>
        <v>282278</v>
      </c>
      <c r="K13870" s="11">
        <f t="shared" si="866"/>
        <v>104821.06186827429</v>
      </c>
      <c r="L13870" s="12">
        <f t="shared" si="862"/>
        <v>3279496.9574511051</v>
      </c>
      <c r="M13870" s="11">
        <f>COUNTIF(E$2:$E13870,E13870)</f>
        <v>3359</v>
      </c>
      <c r="O13870" t="str">
        <f t="shared" si="863"/>
        <v/>
      </c>
    </row>
    <row r="13871" spans="1:15" hidden="1">
      <c r="A13871" s="41" t="s">
        <v>120</v>
      </c>
      <c r="B13871" s="46">
        <v>45860</v>
      </c>
      <c r="C13871" s="8" t="s">
        <v>13</v>
      </c>
      <c r="D13871" s="8" t="s">
        <v>14</v>
      </c>
      <c r="E13871" s="8" t="s">
        <v>14</v>
      </c>
      <c r="F13871" s="9">
        <f t="shared" si="867"/>
        <v>-159000000</v>
      </c>
      <c r="G13871" s="9">
        <v>-1590</v>
      </c>
      <c r="H13871" s="10">
        <v>-172321020</v>
      </c>
      <c r="I13871" s="11">
        <f t="shared" si="864"/>
        <v>29422014213.682175</v>
      </c>
      <c r="J13871" s="11">
        <f t="shared" si="865"/>
        <v>280688</v>
      </c>
      <c r="K13871" s="11">
        <f t="shared" si="866"/>
        <v>104821.06186827429</v>
      </c>
      <c r="L13871" s="12">
        <f t="shared" si="862"/>
        <v>5655531.6294438839</v>
      </c>
      <c r="M13871" s="11">
        <f>COUNTIF(E$2:$E13871,E13871)</f>
        <v>3360</v>
      </c>
      <c r="O13871" t="str">
        <f t="shared" si="863"/>
        <v/>
      </c>
    </row>
    <row r="13872" spans="1:15" hidden="1">
      <c r="A13872" s="41" t="s">
        <v>120</v>
      </c>
      <c r="B13872" s="46">
        <v>45860</v>
      </c>
      <c r="C13872" s="8" t="s">
        <v>13</v>
      </c>
      <c r="D13872" s="8" t="s">
        <v>14</v>
      </c>
      <c r="E13872" s="8" t="s">
        <v>14</v>
      </c>
      <c r="F13872" s="9">
        <f t="shared" si="867"/>
        <v>-9200000</v>
      </c>
      <c r="G13872" s="9">
        <v>-92</v>
      </c>
      <c r="H13872" s="10">
        <v>-9970776</v>
      </c>
      <c r="I13872" s="11">
        <f t="shared" si="864"/>
        <v>29412370675.990292</v>
      </c>
      <c r="J13872" s="11">
        <f t="shared" si="865"/>
        <v>280596</v>
      </c>
      <c r="K13872" s="11">
        <f t="shared" si="866"/>
        <v>104821.06186827429</v>
      </c>
      <c r="L13872" s="12">
        <f t="shared" si="862"/>
        <v>327238.30811876431</v>
      </c>
      <c r="M13872" s="11">
        <f>COUNTIF(E$2:$E13872,E13872)</f>
        <v>3361</v>
      </c>
      <c r="O13872" t="str">
        <f t="shared" si="863"/>
        <v/>
      </c>
    </row>
    <row r="13873" spans="1:15" hidden="1">
      <c r="A13873" s="41" t="s">
        <v>120</v>
      </c>
      <c r="B13873" s="46">
        <v>45860</v>
      </c>
      <c r="C13873" s="8" t="s">
        <v>13</v>
      </c>
      <c r="D13873" s="8" t="s">
        <v>14</v>
      </c>
      <c r="E13873" s="8" t="s">
        <v>14</v>
      </c>
      <c r="F13873" s="9">
        <f t="shared" si="867"/>
        <v>19400000</v>
      </c>
      <c r="G13873" s="9">
        <v>194</v>
      </c>
      <c r="H13873" s="10">
        <v>21023198</v>
      </c>
      <c r="I13873" s="11">
        <f t="shared" si="864"/>
        <v>29433393873.990292</v>
      </c>
      <c r="J13873" s="11">
        <f t="shared" si="865"/>
        <v>280790</v>
      </c>
      <c r="K13873" s="11">
        <f t="shared" si="866"/>
        <v>104823.51178457314</v>
      </c>
      <c r="L13873" s="12">
        <f t="shared" si="862"/>
        <v>0</v>
      </c>
      <c r="M13873" s="11">
        <f>COUNTIF(E$2:$E13873,E13873)</f>
        <v>3362</v>
      </c>
      <c r="O13873" t="str">
        <f t="shared" si="863"/>
        <v/>
      </c>
    </row>
    <row r="13874" spans="1:15" hidden="1">
      <c r="A13874" s="41" t="s">
        <v>120</v>
      </c>
      <c r="B13874" s="46">
        <v>45860</v>
      </c>
      <c r="C13874" s="8" t="s">
        <v>13</v>
      </c>
      <c r="D13874" s="8" t="s">
        <v>14</v>
      </c>
      <c r="E13874" s="8" t="s">
        <v>14</v>
      </c>
      <c r="F13874" s="9">
        <f t="shared" si="867"/>
        <v>-4600000</v>
      </c>
      <c r="G13874" s="9">
        <v>-46</v>
      </c>
      <c r="H13874" s="10">
        <v>-4985388</v>
      </c>
      <c r="I13874" s="11">
        <f t="shared" si="864"/>
        <v>29428571992.4482</v>
      </c>
      <c r="J13874" s="11">
        <f t="shared" si="865"/>
        <v>280744</v>
      </c>
      <c r="K13874" s="11">
        <f t="shared" si="866"/>
        <v>104823.51178457314</v>
      </c>
      <c r="L13874" s="12">
        <f t="shared" ref="L13874:L13937" si="868">IF(G13874&lt;0,K13874*G13874-H13874,0)</f>
        <v>163506.45790963527</v>
      </c>
      <c r="M13874" s="11">
        <f>COUNTIF(E$2:$E13874,E13874)</f>
        <v>3363</v>
      </c>
      <c r="O13874" t="str">
        <f t="shared" si="863"/>
        <v/>
      </c>
    </row>
    <row r="13875" spans="1:15" hidden="1">
      <c r="A13875" s="41" t="s">
        <v>120</v>
      </c>
      <c r="B13875" s="46">
        <v>45860</v>
      </c>
      <c r="C13875" s="8" t="s">
        <v>13</v>
      </c>
      <c r="D13875" s="8" t="s">
        <v>14</v>
      </c>
      <c r="E13875" s="8" t="s">
        <v>14</v>
      </c>
      <c r="F13875" s="9">
        <f t="shared" si="867"/>
        <v>-18400000</v>
      </c>
      <c r="G13875" s="9">
        <v>-184</v>
      </c>
      <c r="H13875" s="10">
        <v>-19941552</v>
      </c>
      <c r="I13875" s="11">
        <f t="shared" si="864"/>
        <v>29409284466.279839</v>
      </c>
      <c r="J13875" s="11">
        <f t="shared" si="865"/>
        <v>280560</v>
      </c>
      <c r="K13875" s="11">
        <f t="shared" si="866"/>
        <v>104823.51178457314</v>
      </c>
      <c r="L13875" s="12">
        <f t="shared" si="868"/>
        <v>654025.83163854107</v>
      </c>
      <c r="M13875" s="11">
        <f>COUNTIF(E$2:$E13875,E13875)</f>
        <v>3364</v>
      </c>
      <c r="O13875" t="str">
        <f t="shared" si="863"/>
        <v/>
      </c>
    </row>
    <row r="13876" spans="1:15" hidden="1">
      <c r="A13876" s="41" t="s">
        <v>120</v>
      </c>
      <c r="B13876" s="46">
        <v>45860</v>
      </c>
      <c r="C13876" s="8" t="s">
        <v>13</v>
      </c>
      <c r="D13876" s="8" t="s">
        <v>14</v>
      </c>
      <c r="E13876" s="8" t="s">
        <v>14</v>
      </c>
      <c r="F13876" s="9">
        <f t="shared" si="867"/>
        <v>-4600000</v>
      </c>
      <c r="G13876" s="9">
        <v>-46</v>
      </c>
      <c r="H13876" s="10">
        <v>-4985388</v>
      </c>
      <c r="I13876" s="11">
        <f t="shared" si="864"/>
        <v>29404462584.737747</v>
      </c>
      <c r="J13876" s="11">
        <f t="shared" si="865"/>
        <v>280514</v>
      </c>
      <c r="K13876" s="11">
        <f t="shared" si="866"/>
        <v>104823.51178457314</v>
      </c>
      <c r="L13876" s="12">
        <f t="shared" si="868"/>
        <v>163506.45790963527</v>
      </c>
      <c r="M13876" s="11">
        <f>COUNTIF(E$2:$E13876,E13876)</f>
        <v>3365</v>
      </c>
      <c r="O13876" t="str">
        <f t="shared" si="863"/>
        <v/>
      </c>
    </row>
    <row r="13877" spans="1:15" hidden="1">
      <c r="A13877" s="41" t="s">
        <v>120</v>
      </c>
      <c r="B13877" s="46">
        <v>45860</v>
      </c>
      <c r="C13877" s="8" t="s">
        <v>13</v>
      </c>
      <c r="D13877" s="8" t="s">
        <v>15</v>
      </c>
      <c r="E13877" s="8" t="s">
        <v>15</v>
      </c>
      <c r="F13877" s="9">
        <f t="shared" si="867"/>
        <v>2600000</v>
      </c>
      <c r="G13877" s="9">
        <v>26</v>
      </c>
      <c r="H13877" s="10">
        <v>2843776</v>
      </c>
      <c r="I13877" s="11">
        <f t="shared" si="864"/>
        <v>13791783408.144783</v>
      </c>
      <c r="J13877" s="11">
        <f t="shared" si="865"/>
        <v>128704</v>
      </c>
      <c r="K13877" s="11">
        <f t="shared" si="866"/>
        <v>107158.93374055804</v>
      </c>
      <c r="L13877" s="12">
        <f t="shared" si="868"/>
        <v>0</v>
      </c>
      <c r="M13877" s="11">
        <f>COUNTIF(E$2:$E13877,E13877)</f>
        <v>3951</v>
      </c>
      <c r="O13877" t="str">
        <f t="shared" si="863"/>
        <v/>
      </c>
    </row>
    <row r="13878" spans="1:15" hidden="1">
      <c r="A13878" s="41" t="s">
        <v>120</v>
      </c>
      <c r="B13878" s="46">
        <v>45860</v>
      </c>
      <c r="C13878" s="8" t="s">
        <v>13</v>
      </c>
      <c r="D13878" s="8" t="s">
        <v>14</v>
      </c>
      <c r="E13878" s="8" t="s">
        <v>14</v>
      </c>
      <c r="F13878" s="9">
        <f t="shared" si="867"/>
        <v>1800000</v>
      </c>
      <c r="G13878" s="9">
        <v>18</v>
      </c>
      <c r="H13878" s="10">
        <v>1938474</v>
      </c>
      <c r="I13878" s="11">
        <f t="shared" si="864"/>
        <v>29406401058.737747</v>
      </c>
      <c r="J13878" s="11">
        <f t="shared" si="865"/>
        <v>280532</v>
      </c>
      <c r="K13878" s="11">
        <f t="shared" si="866"/>
        <v>104823.69590184987</v>
      </c>
      <c r="L13878" s="12">
        <f t="shared" si="868"/>
        <v>0</v>
      </c>
      <c r="M13878" s="11">
        <f>COUNTIF(E$2:$E13878,E13878)</f>
        <v>3366</v>
      </c>
      <c r="O13878" t="str">
        <f t="shared" si="863"/>
        <v/>
      </c>
    </row>
    <row r="13879" spans="1:15" hidden="1">
      <c r="A13879" s="41" t="s">
        <v>120</v>
      </c>
      <c r="B13879" s="46">
        <v>45860</v>
      </c>
      <c r="C13879" s="8" t="s">
        <v>13</v>
      </c>
      <c r="D13879" s="8" t="s">
        <v>14</v>
      </c>
      <c r="E13879" s="8" t="s">
        <v>14</v>
      </c>
      <c r="F13879" s="9">
        <f t="shared" si="867"/>
        <v>-9200000</v>
      </c>
      <c r="G13879" s="9">
        <v>-92</v>
      </c>
      <c r="H13879" s="10">
        <v>-9970776</v>
      </c>
      <c r="I13879" s="11">
        <f t="shared" si="864"/>
        <v>29396757278.714779</v>
      </c>
      <c r="J13879" s="11">
        <f t="shared" si="865"/>
        <v>280440</v>
      </c>
      <c r="K13879" s="11">
        <f t="shared" si="866"/>
        <v>104823.69590184987</v>
      </c>
      <c r="L13879" s="12">
        <f t="shared" si="868"/>
        <v>326995.97702981159</v>
      </c>
      <c r="M13879" s="11">
        <f>COUNTIF(E$2:$E13879,E13879)</f>
        <v>3367</v>
      </c>
      <c r="O13879" t="str">
        <f t="shared" si="863"/>
        <v/>
      </c>
    </row>
    <row r="13880" spans="1:15" hidden="1">
      <c r="A13880" s="41" t="s">
        <v>120</v>
      </c>
      <c r="B13880" s="46">
        <v>45860</v>
      </c>
      <c r="C13880" s="8" t="s">
        <v>13</v>
      </c>
      <c r="D13880" s="8" t="s">
        <v>14</v>
      </c>
      <c r="E13880" s="8" t="s">
        <v>14</v>
      </c>
      <c r="F13880" s="9">
        <f t="shared" si="867"/>
        <v>-9200000</v>
      </c>
      <c r="G13880" s="9">
        <v>-92</v>
      </c>
      <c r="H13880" s="10">
        <v>-9970776</v>
      </c>
      <c r="I13880" s="11">
        <f t="shared" si="864"/>
        <v>29387113498.691811</v>
      </c>
      <c r="J13880" s="11">
        <f t="shared" si="865"/>
        <v>280348</v>
      </c>
      <c r="K13880" s="11">
        <f t="shared" si="866"/>
        <v>104823.69590184987</v>
      </c>
      <c r="L13880" s="12">
        <f t="shared" si="868"/>
        <v>326995.97702981159</v>
      </c>
      <c r="M13880" s="11">
        <f>COUNTIF(E$2:$E13880,E13880)</f>
        <v>3368</v>
      </c>
      <c r="O13880" t="str">
        <f t="shared" si="863"/>
        <v/>
      </c>
    </row>
    <row r="13881" spans="1:15" hidden="1">
      <c r="A13881" s="41" t="s">
        <v>120</v>
      </c>
      <c r="B13881" s="46">
        <v>45860</v>
      </c>
      <c r="C13881" s="8" t="s">
        <v>13</v>
      </c>
      <c r="D13881" s="8" t="s">
        <v>46</v>
      </c>
      <c r="E13881" s="8" t="s">
        <v>46</v>
      </c>
      <c r="F13881" s="9">
        <f t="shared" si="867"/>
        <v>1300000</v>
      </c>
      <c r="G13881" s="9">
        <v>13</v>
      </c>
      <c r="H13881" s="10">
        <v>1364909</v>
      </c>
      <c r="I13881" s="11">
        <f t="shared" si="864"/>
        <v>4124963958.212677</v>
      </c>
      <c r="J13881" s="11">
        <f t="shared" si="865"/>
        <v>39453</v>
      </c>
      <c r="K13881" s="11">
        <f t="shared" si="866"/>
        <v>104553.87317092938</v>
      </c>
      <c r="L13881" s="12">
        <f t="shared" si="868"/>
        <v>0</v>
      </c>
      <c r="M13881" s="11">
        <f>COUNTIF(E$2:$E13881,E13881)</f>
        <v>3916</v>
      </c>
      <c r="O13881" t="str">
        <f t="shared" si="863"/>
        <v/>
      </c>
    </row>
    <row r="13882" spans="1:15" hidden="1">
      <c r="A13882" s="41" t="s">
        <v>120</v>
      </c>
      <c r="B13882" s="46">
        <v>45860</v>
      </c>
      <c r="C13882" s="8" t="s">
        <v>13</v>
      </c>
      <c r="D13882" s="8" t="s">
        <v>14</v>
      </c>
      <c r="E13882" s="8" t="s">
        <v>14</v>
      </c>
      <c r="F13882" s="9">
        <f t="shared" si="867"/>
        <v>900000</v>
      </c>
      <c r="G13882" s="9">
        <v>9</v>
      </c>
      <c r="H13882" s="10">
        <v>974700</v>
      </c>
      <c r="I13882" s="11">
        <f t="shared" si="864"/>
        <v>29388088198.691811</v>
      </c>
      <c r="J13882" s="11">
        <f t="shared" si="865"/>
        <v>280357</v>
      </c>
      <c r="K13882" s="11">
        <f t="shared" si="866"/>
        <v>104823.80749791092</v>
      </c>
      <c r="L13882" s="12">
        <f t="shared" si="868"/>
        <v>0</v>
      </c>
      <c r="M13882" s="11">
        <f>COUNTIF(E$2:$E13882,E13882)</f>
        <v>3369</v>
      </c>
      <c r="O13882" t="str">
        <f t="shared" si="863"/>
        <v/>
      </c>
    </row>
    <row r="13883" spans="1:15" hidden="1">
      <c r="A13883" s="41" t="s">
        <v>120</v>
      </c>
      <c r="B13883" s="46">
        <v>45860</v>
      </c>
      <c r="C13883" s="8" t="s">
        <v>13</v>
      </c>
      <c r="D13883" s="8" t="s">
        <v>14</v>
      </c>
      <c r="E13883" s="8" t="s">
        <v>14</v>
      </c>
      <c r="F13883" s="9">
        <f t="shared" si="867"/>
        <v>900000</v>
      </c>
      <c r="G13883" s="9">
        <v>9</v>
      </c>
      <c r="H13883" s="10">
        <v>970749</v>
      </c>
      <c r="I13883" s="11">
        <f t="shared" si="864"/>
        <v>29389058947.691811</v>
      </c>
      <c r="J13883" s="11">
        <f t="shared" si="865"/>
        <v>280366</v>
      </c>
      <c r="K13883" s="11">
        <f t="shared" si="866"/>
        <v>104823.90499451364</v>
      </c>
      <c r="L13883" s="12">
        <f t="shared" si="868"/>
        <v>0</v>
      </c>
      <c r="M13883" s="11">
        <f>COUNTIF(E$2:$E13883,E13883)</f>
        <v>3370</v>
      </c>
      <c r="O13883" t="str">
        <f t="shared" si="863"/>
        <v/>
      </c>
    </row>
    <row r="13884" spans="1:15" hidden="1">
      <c r="A13884" s="41" t="s">
        <v>120</v>
      </c>
      <c r="B13884" s="46">
        <v>45860</v>
      </c>
      <c r="C13884" s="8" t="s">
        <v>13</v>
      </c>
      <c r="D13884" s="8" t="s">
        <v>14</v>
      </c>
      <c r="E13884" s="8" t="s">
        <v>14</v>
      </c>
      <c r="F13884" s="9">
        <f t="shared" si="867"/>
        <v>900000</v>
      </c>
      <c r="G13884" s="9">
        <v>9</v>
      </c>
      <c r="H13884" s="10">
        <v>970623</v>
      </c>
      <c r="I13884" s="11">
        <f t="shared" si="864"/>
        <v>29390029570.691811</v>
      </c>
      <c r="J13884" s="11">
        <f t="shared" si="865"/>
        <v>280375</v>
      </c>
      <c r="K13884" s="11">
        <f t="shared" si="866"/>
        <v>104824.00203545898</v>
      </c>
      <c r="L13884" s="12">
        <f t="shared" si="868"/>
        <v>0</v>
      </c>
      <c r="M13884" s="11">
        <f>COUNTIF(E$2:$E13884,E13884)</f>
        <v>3371</v>
      </c>
      <c r="O13884" t="str">
        <f t="shared" ref="O13884:O13947" si="869">IF(M13884=_xlfn.MAXIFS(M:M,D:D,D13884),"X","")</f>
        <v/>
      </c>
    </row>
    <row r="13885" spans="1:15" hidden="1">
      <c r="A13885" s="41" t="s">
        <v>120</v>
      </c>
      <c r="B13885" s="46">
        <v>45860</v>
      </c>
      <c r="C13885" s="8" t="s">
        <v>13</v>
      </c>
      <c r="D13885" s="8" t="s">
        <v>46</v>
      </c>
      <c r="E13885" s="8" t="s">
        <v>46</v>
      </c>
      <c r="F13885" s="9">
        <f t="shared" si="867"/>
        <v>27300000</v>
      </c>
      <c r="G13885" s="9">
        <v>273</v>
      </c>
      <c r="H13885" s="10">
        <v>28526589</v>
      </c>
      <c r="I13885" s="11">
        <f t="shared" si="864"/>
        <v>4153490547.212677</v>
      </c>
      <c r="J13885" s="11">
        <f t="shared" si="865"/>
        <v>39726</v>
      </c>
      <c r="K13885" s="11">
        <f t="shared" si="866"/>
        <v>104553.45484601212</v>
      </c>
      <c r="L13885" s="12">
        <f t="shared" si="868"/>
        <v>0</v>
      </c>
      <c r="M13885" s="11">
        <f>COUNTIF(E$2:$E13885,E13885)</f>
        <v>3917</v>
      </c>
      <c r="O13885" t="str">
        <f t="shared" si="869"/>
        <v/>
      </c>
    </row>
    <row r="13886" spans="1:15" hidden="1">
      <c r="A13886" s="41" t="s">
        <v>120</v>
      </c>
      <c r="B13886" s="46">
        <v>45860</v>
      </c>
      <c r="C13886" s="8" t="s">
        <v>13</v>
      </c>
      <c r="D13886" s="8" t="s">
        <v>14</v>
      </c>
      <c r="E13886" s="8" t="s">
        <v>14</v>
      </c>
      <c r="F13886" s="9">
        <f t="shared" si="867"/>
        <v>-2600000</v>
      </c>
      <c r="G13886" s="9">
        <v>-26</v>
      </c>
      <c r="H13886" s="10">
        <v>-2817828</v>
      </c>
      <c r="I13886" s="11">
        <f t="shared" si="864"/>
        <v>29387304146.638889</v>
      </c>
      <c r="J13886" s="11">
        <f t="shared" si="865"/>
        <v>280349</v>
      </c>
      <c r="K13886" s="11">
        <f t="shared" si="866"/>
        <v>104824.00203545898</v>
      </c>
      <c r="L13886" s="12">
        <f t="shared" si="868"/>
        <v>92403.947078066412</v>
      </c>
      <c r="M13886" s="11">
        <f>COUNTIF(E$2:$E13886,E13886)</f>
        <v>3372</v>
      </c>
      <c r="O13886" t="str">
        <f t="shared" si="869"/>
        <v/>
      </c>
    </row>
    <row r="13887" spans="1:15" hidden="1">
      <c r="A13887" s="41" t="s">
        <v>120</v>
      </c>
      <c r="B13887" s="46">
        <v>45860</v>
      </c>
      <c r="C13887" s="8" t="s">
        <v>13</v>
      </c>
      <c r="D13887" s="8" t="s">
        <v>14</v>
      </c>
      <c r="E13887" s="8" t="s">
        <v>14</v>
      </c>
      <c r="F13887" s="9">
        <f t="shared" si="867"/>
        <v>-18500000</v>
      </c>
      <c r="G13887" s="9">
        <v>-185</v>
      </c>
      <c r="H13887" s="10">
        <v>-20049930</v>
      </c>
      <c r="I13887" s="11">
        <f t="shared" si="864"/>
        <v>29367911706.262329</v>
      </c>
      <c r="J13887" s="11">
        <f t="shared" si="865"/>
        <v>280164</v>
      </c>
      <c r="K13887" s="11">
        <f t="shared" si="866"/>
        <v>104824.00203545898</v>
      </c>
      <c r="L13887" s="12">
        <f t="shared" si="868"/>
        <v>657489.62344009057</v>
      </c>
      <c r="M13887" s="11">
        <f>COUNTIF(E$2:$E13887,E13887)</f>
        <v>3373</v>
      </c>
      <c r="O13887" t="str">
        <f t="shared" si="869"/>
        <v/>
      </c>
    </row>
    <row r="13888" spans="1:15" hidden="1">
      <c r="A13888" s="41" t="s">
        <v>120</v>
      </c>
      <c r="B13888" s="46">
        <v>45860</v>
      </c>
      <c r="C13888" s="8" t="s">
        <v>13</v>
      </c>
      <c r="D13888" s="8" t="s">
        <v>14</v>
      </c>
      <c r="E13888" s="8" t="s">
        <v>14</v>
      </c>
      <c r="F13888" s="9">
        <f t="shared" si="867"/>
        <v>-18900000</v>
      </c>
      <c r="G13888" s="9">
        <v>-189</v>
      </c>
      <c r="H13888" s="10">
        <v>-20483442</v>
      </c>
      <c r="I13888" s="11">
        <f t="shared" si="864"/>
        <v>29348099969.877628</v>
      </c>
      <c r="J13888" s="11">
        <f t="shared" si="865"/>
        <v>279975</v>
      </c>
      <c r="K13888" s="11">
        <f t="shared" si="866"/>
        <v>104824.00203545898</v>
      </c>
      <c r="L13888" s="12">
        <f t="shared" si="868"/>
        <v>671705.61529825255</v>
      </c>
      <c r="M13888" s="11">
        <f>COUNTIF(E$2:$E13888,E13888)</f>
        <v>3374</v>
      </c>
      <c r="O13888" t="str">
        <f t="shared" si="869"/>
        <v/>
      </c>
    </row>
    <row r="13889" spans="1:15" hidden="1">
      <c r="A13889" s="41" t="s">
        <v>120</v>
      </c>
      <c r="B13889" s="46">
        <v>45860</v>
      </c>
      <c r="C13889" s="8" t="s">
        <v>13</v>
      </c>
      <c r="D13889" s="8" t="s">
        <v>14</v>
      </c>
      <c r="E13889" s="8" t="s">
        <v>14</v>
      </c>
      <c r="F13889" s="9">
        <f t="shared" si="867"/>
        <v>-9200000</v>
      </c>
      <c r="G13889" s="9">
        <v>-92</v>
      </c>
      <c r="H13889" s="10">
        <v>-9970776</v>
      </c>
      <c r="I13889" s="11">
        <f t="shared" si="864"/>
        <v>29338456161.690365</v>
      </c>
      <c r="J13889" s="11">
        <f t="shared" si="865"/>
        <v>279883</v>
      </c>
      <c r="K13889" s="11">
        <f t="shared" si="866"/>
        <v>104824.00203545898</v>
      </c>
      <c r="L13889" s="12">
        <f t="shared" si="868"/>
        <v>326967.8127377741</v>
      </c>
      <c r="M13889" s="11">
        <f>COUNTIF(E$2:$E13889,E13889)</f>
        <v>3375</v>
      </c>
      <c r="O13889" t="str">
        <f t="shared" si="869"/>
        <v/>
      </c>
    </row>
    <row r="13890" spans="1:15" hidden="1">
      <c r="A13890" s="41" t="s">
        <v>120</v>
      </c>
      <c r="B13890" s="46">
        <v>45860</v>
      </c>
      <c r="C13890" s="8" t="s">
        <v>13</v>
      </c>
      <c r="D13890" s="8" t="s">
        <v>14</v>
      </c>
      <c r="E13890" s="8" t="s">
        <v>14</v>
      </c>
      <c r="F13890" s="9">
        <f t="shared" si="867"/>
        <v>900000</v>
      </c>
      <c r="G13890" s="9">
        <v>9</v>
      </c>
      <c r="H13890" s="10">
        <v>974457</v>
      </c>
      <c r="I13890" s="11">
        <f t="shared" si="864"/>
        <v>29339430618.690365</v>
      </c>
      <c r="J13890" s="11">
        <f t="shared" si="865"/>
        <v>279892</v>
      </c>
      <c r="K13890" s="11">
        <f t="shared" si="866"/>
        <v>104824.11293888488</v>
      </c>
      <c r="L13890" s="12">
        <f t="shared" si="868"/>
        <v>0</v>
      </c>
      <c r="M13890" s="11">
        <f>COUNTIF(E$2:$E13890,E13890)</f>
        <v>3376</v>
      </c>
      <c r="O13890" t="str">
        <f t="shared" si="869"/>
        <v/>
      </c>
    </row>
    <row r="13891" spans="1:15" hidden="1">
      <c r="A13891" s="41" t="s">
        <v>120</v>
      </c>
      <c r="B13891" s="46">
        <v>45860</v>
      </c>
      <c r="C13891" s="8" t="s">
        <v>13</v>
      </c>
      <c r="D13891" s="8" t="s">
        <v>14</v>
      </c>
      <c r="E13891" s="8" t="s">
        <v>14</v>
      </c>
      <c r="F13891" s="9">
        <f t="shared" si="867"/>
        <v>900000</v>
      </c>
      <c r="G13891" s="9">
        <v>9</v>
      </c>
      <c r="H13891" s="10">
        <v>974700</v>
      </c>
      <c r="I13891" s="11">
        <f t="shared" si="864"/>
        <v>29340405318.690365</v>
      </c>
      <c r="J13891" s="11">
        <f t="shared" si="865"/>
        <v>279901</v>
      </c>
      <c r="K13891" s="11">
        <f t="shared" si="866"/>
        <v>104824.22470334284</v>
      </c>
      <c r="L13891" s="12">
        <f t="shared" si="868"/>
        <v>0</v>
      </c>
      <c r="M13891" s="11">
        <f>COUNTIF(E$2:$E13891,E13891)</f>
        <v>3377</v>
      </c>
      <c r="O13891" t="str">
        <f t="shared" si="869"/>
        <v/>
      </c>
    </row>
    <row r="13892" spans="1:15" hidden="1">
      <c r="A13892" s="41" t="s">
        <v>120</v>
      </c>
      <c r="B13892" s="46">
        <v>45860</v>
      </c>
      <c r="C13892" s="8" t="s">
        <v>13</v>
      </c>
      <c r="D13892" s="8" t="s">
        <v>14</v>
      </c>
      <c r="E13892" s="8" t="s">
        <v>14</v>
      </c>
      <c r="F13892" s="9">
        <f t="shared" si="867"/>
        <v>-43300000</v>
      </c>
      <c r="G13892" s="9">
        <v>-433</v>
      </c>
      <c r="H13892" s="10">
        <v>-46927674</v>
      </c>
      <c r="I13892" s="11">
        <f t="shared" si="864"/>
        <v>29295016429.393818</v>
      </c>
      <c r="J13892" s="11">
        <f t="shared" si="865"/>
        <v>279468</v>
      </c>
      <c r="K13892" s="11">
        <f t="shared" si="866"/>
        <v>104824.22470334284</v>
      </c>
      <c r="L13892" s="12">
        <f t="shared" si="868"/>
        <v>1538784.7034525499</v>
      </c>
      <c r="M13892" s="11">
        <f>COUNTIF(E$2:$E13892,E13892)</f>
        <v>3378</v>
      </c>
      <c r="O13892" t="str">
        <f t="shared" si="869"/>
        <v/>
      </c>
    </row>
    <row r="13893" spans="1:15" hidden="1">
      <c r="A13893" s="41" t="s">
        <v>120</v>
      </c>
      <c r="B13893" s="46">
        <v>45860</v>
      </c>
      <c r="C13893" s="8" t="s">
        <v>13</v>
      </c>
      <c r="D13893" s="8" t="s">
        <v>14</v>
      </c>
      <c r="E13893" s="8" t="s">
        <v>14</v>
      </c>
      <c r="F13893" s="9">
        <f t="shared" si="867"/>
        <v>-5700000</v>
      </c>
      <c r="G13893" s="9">
        <v>-57</v>
      </c>
      <c r="H13893" s="10">
        <v>-6177546</v>
      </c>
      <c r="I13893" s="11">
        <f t="shared" si="864"/>
        <v>29289041448.585728</v>
      </c>
      <c r="J13893" s="11">
        <f t="shared" si="865"/>
        <v>279411</v>
      </c>
      <c r="K13893" s="11">
        <f t="shared" si="866"/>
        <v>104824.22470334284</v>
      </c>
      <c r="L13893" s="12">
        <f t="shared" si="868"/>
        <v>202565.19190945756</v>
      </c>
      <c r="M13893" s="11">
        <f>COUNTIF(E$2:$E13893,E13893)</f>
        <v>3379</v>
      </c>
      <c r="O13893" t="str">
        <f t="shared" si="869"/>
        <v/>
      </c>
    </row>
    <row r="13894" spans="1:15" hidden="1">
      <c r="A13894" s="41" t="s">
        <v>120</v>
      </c>
      <c r="B13894" s="46">
        <v>45860</v>
      </c>
      <c r="C13894" s="8" t="s">
        <v>13</v>
      </c>
      <c r="D13894" s="8" t="s">
        <v>14</v>
      </c>
      <c r="E13894" s="8" t="s">
        <v>14</v>
      </c>
      <c r="F13894" s="9">
        <f t="shared" si="867"/>
        <v>9300000</v>
      </c>
      <c r="G13894" s="9">
        <v>93</v>
      </c>
      <c r="H13894" s="10">
        <v>10100823</v>
      </c>
      <c r="I13894" s="11">
        <f t="shared" si="864"/>
        <v>29299142271.585728</v>
      </c>
      <c r="J13894" s="11">
        <f t="shared" si="865"/>
        <v>279504</v>
      </c>
      <c r="K13894" s="11">
        <f t="shared" si="866"/>
        <v>104825.48468567795</v>
      </c>
      <c r="L13894" s="12">
        <f t="shared" si="868"/>
        <v>0</v>
      </c>
      <c r="M13894" s="11">
        <f>COUNTIF(E$2:$E13894,E13894)</f>
        <v>3380</v>
      </c>
      <c r="O13894" t="str">
        <f t="shared" si="869"/>
        <v/>
      </c>
    </row>
    <row r="13895" spans="1:15" hidden="1">
      <c r="A13895" s="41" t="s">
        <v>120</v>
      </c>
      <c r="B13895" s="46">
        <v>45860</v>
      </c>
      <c r="C13895" s="8" t="s">
        <v>13</v>
      </c>
      <c r="D13895" s="8" t="s">
        <v>14</v>
      </c>
      <c r="E13895" s="8" t="s">
        <v>14</v>
      </c>
      <c r="F13895" s="9">
        <f t="shared" si="867"/>
        <v>-900000</v>
      </c>
      <c r="G13895" s="9">
        <v>-9</v>
      </c>
      <c r="H13895" s="10">
        <v>-975402</v>
      </c>
      <c r="I13895" s="11">
        <f t="shared" si="864"/>
        <v>29298198842.223557</v>
      </c>
      <c r="J13895" s="11">
        <f t="shared" si="865"/>
        <v>279495</v>
      </c>
      <c r="K13895" s="11">
        <f t="shared" si="866"/>
        <v>104825.48468567795</v>
      </c>
      <c r="L13895" s="12">
        <f t="shared" si="868"/>
        <v>31972.6378288985</v>
      </c>
      <c r="M13895" s="11">
        <f>COUNTIF(E$2:$E13895,E13895)</f>
        <v>3381</v>
      </c>
      <c r="O13895" t="str">
        <f t="shared" si="869"/>
        <v/>
      </c>
    </row>
    <row r="13896" spans="1:15" hidden="1">
      <c r="A13896" s="41" t="s">
        <v>120</v>
      </c>
      <c r="B13896" s="46">
        <v>45860</v>
      </c>
      <c r="C13896" s="8" t="s">
        <v>13</v>
      </c>
      <c r="D13896" s="8" t="s">
        <v>14</v>
      </c>
      <c r="E13896" s="8" t="s">
        <v>14</v>
      </c>
      <c r="F13896" s="9">
        <f t="shared" si="867"/>
        <v>-9200000</v>
      </c>
      <c r="G13896" s="9">
        <v>-92</v>
      </c>
      <c r="H13896" s="10">
        <v>-9970776</v>
      </c>
      <c r="I13896" s="11">
        <f t="shared" si="864"/>
        <v>29288554897.632473</v>
      </c>
      <c r="J13896" s="11">
        <f t="shared" si="865"/>
        <v>279403</v>
      </c>
      <c r="K13896" s="11">
        <f t="shared" si="866"/>
        <v>104825.48468567795</v>
      </c>
      <c r="L13896" s="12">
        <f t="shared" si="868"/>
        <v>326831.40891762823</v>
      </c>
      <c r="M13896" s="11">
        <f>COUNTIF(E$2:$E13896,E13896)</f>
        <v>3382</v>
      </c>
      <c r="O13896" t="str">
        <f t="shared" si="869"/>
        <v/>
      </c>
    </row>
    <row r="13897" spans="1:15" hidden="1">
      <c r="A13897" s="41" t="s">
        <v>120</v>
      </c>
      <c r="B13897" s="46">
        <v>45860</v>
      </c>
      <c r="C13897" s="8" t="s">
        <v>13</v>
      </c>
      <c r="D13897" s="8" t="s">
        <v>14</v>
      </c>
      <c r="E13897" s="8" t="s">
        <v>14</v>
      </c>
      <c r="F13897" s="9">
        <f t="shared" si="867"/>
        <v>-49900000</v>
      </c>
      <c r="G13897" s="9">
        <v>-499</v>
      </c>
      <c r="H13897" s="10">
        <v>-54080622</v>
      </c>
      <c r="I13897" s="11">
        <f t="shared" si="864"/>
        <v>29236246980.774319</v>
      </c>
      <c r="J13897" s="11">
        <f t="shared" si="865"/>
        <v>278904</v>
      </c>
      <c r="K13897" s="11">
        <f t="shared" si="866"/>
        <v>104825.48468567795</v>
      </c>
      <c r="L13897" s="12">
        <f t="shared" si="868"/>
        <v>1772705.1418467015</v>
      </c>
      <c r="M13897" s="11">
        <f>COUNTIF(E$2:$E13897,E13897)</f>
        <v>3383</v>
      </c>
      <c r="O13897" t="str">
        <f t="shared" si="869"/>
        <v/>
      </c>
    </row>
    <row r="13898" spans="1:15" hidden="1">
      <c r="A13898" s="41" t="s">
        <v>120</v>
      </c>
      <c r="B13898" s="46">
        <v>45860</v>
      </c>
      <c r="C13898" s="8" t="s">
        <v>13</v>
      </c>
      <c r="D13898" s="8" t="s">
        <v>14</v>
      </c>
      <c r="E13898" s="8" t="s">
        <v>14</v>
      </c>
      <c r="F13898" s="9">
        <f t="shared" si="867"/>
        <v>-1800000</v>
      </c>
      <c r="G13898" s="9">
        <v>-18</v>
      </c>
      <c r="H13898" s="10">
        <v>-1950804</v>
      </c>
      <c r="I13898" s="11">
        <f t="shared" si="864"/>
        <v>29234360122.049976</v>
      </c>
      <c r="J13898" s="11">
        <f t="shared" si="865"/>
        <v>278886</v>
      </c>
      <c r="K13898" s="11">
        <f t="shared" si="866"/>
        <v>104825.48468567795</v>
      </c>
      <c r="L13898" s="12">
        <f t="shared" si="868"/>
        <v>63945.275657796999</v>
      </c>
      <c r="M13898" s="11">
        <f>COUNTIF(E$2:$E13898,E13898)</f>
        <v>3384</v>
      </c>
      <c r="O13898" t="str">
        <f t="shared" si="869"/>
        <v/>
      </c>
    </row>
    <row r="13899" spans="1:15" hidden="1">
      <c r="A13899" s="41" t="s">
        <v>120</v>
      </c>
      <c r="B13899" s="46">
        <v>45860</v>
      </c>
      <c r="C13899" s="8" t="s">
        <v>13</v>
      </c>
      <c r="D13899" s="8" t="s">
        <v>14</v>
      </c>
      <c r="E13899" s="8" t="s">
        <v>14</v>
      </c>
      <c r="F13899" s="9">
        <f t="shared" si="867"/>
        <v>-9200000</v>
      </c>
      <c r="G13899" s="9">
        <v>-92</v>
      </c>
      <c r="H13899" s="10">
        <v>-9970776</v>
      </c>
      <c r="I13899" s="11">
        <f t="shared" si="864"/>
        <v>29224716177.458893</v>
      </c>
      <c r="J13899" s="11">
        <f t="shared" si="865"/>
        <v>278794</v>
      </c>
      <c r="K13899" s="11">
        <f t="shared" si="866"/>
        <v>104825.48468567795</v>
      </c>
      <c r="L13899" s="12">
        <f t="shared" si="868"/>
        <v>326831.40891762823</v>
      </c>
      <c r="M13899" s="11">
        <f>COUNTIF(E$2:$E13899,E13899)</f>
        <v>3385</v>
      </c>
      <c r="O13899" t="str">
        <f t="shared" si="869"/>
        <v/>
      </c>
    </row>
    <row r="13900" spans="1:15" hidden="1">
      <c r="A13900" s="41" t="s">
        <v>120</v>
      </c>
      <c r="B13900" s="46">
        <v>45860</v>
      </c>
      <c r="C13900" s="8" t="s">
        <v>13</v>
      </c>
      <c r="D13900" s="8" t="s">
        <v>90</v>
      </c>
      <c r="E13900" s="8" t="s">
        <v>90</v>
      </c>
      <c r="F13900" s="9">
        <f t="shared" si="867"/>
        <v>185200000</v>
      </c>
      <c r="G13900" s="9">
        <v>1852</v>
      </c>
      <c r="H13900" s="10">
        <v>202705104</v>
      </c>
      <c r="I13900" s="11">
        <f t="shared" si="864"/>
        <v>6702987941.24438</v>
      </c>
      <c r="J13900" s="11">
        <f t="shared" si="865"/>
        <v>62923</v>
      </c>
      <c r="K13900" s="11">
        <f t="shared" si="866"/>
        <v>106526.83345111295</v>
      </c>
      <c r="L13900" s="12">
        <f t="shared" si="868"/>
        <v>0</v>
      </c>
      <c r="M13900" s="11">
        <f>COUNTIF(E$2:$E13900,E13900)</f>
        <v>1926</v>
      </c>
      <c r="O13900" t="str">
        <f t="shared" si="869"/>
        <v/>
      </c>
    </row>
    <row r="13901" spans="1:15" hidden="1">
      <c r="A13901" s="41" t="s">
        <v>120</v>
      </c>
      <c r="B13901" s="46">
        <v>45860</v>
      </c>
      <c r="C13901" s="8" t="s">
        <v>13</v>
      </c>
      <c r="D13901" s="8" t="s">
        <v>14</v>
      </c>
      <c r="E13901" s="8" t="s">
        <v>14</v>
      </c>
      <c r="F13901" s="9">
        <f t="shared" si="867"/>
        <v>-7000000</v>
      </c>
      <c r="G13901" s="9">
        <v>-70</v>
      </c>
      <c r="H13901" s="10">
        <v>-7586460</v>
      </c>
      <c r="I13901" s="11">
        <f t="shared" si="864"/>
        <v>29217378393.530895</v>
      </c>
      <c r="J13901" s="11">
        <f t="shared" si="865"/>
        <v>278724</v>
      </c>
      <c r="K13901" s="11">
        <f t="shared" si="866"/>
        <v>104825.48468567795</v>
      </c>
      <c r="L13901" s="12">
        <f t="shared" si="868"/>
        <v>248676.07200254407</v>
      </c>
      <c r="M13901" s="11">
        <f>COUNTIF(E$2:$E13901,E13901)</f>
        <v>3386</v>
      </c>
      <c r="O13901" t="str">
        <f t="shared" si="869"/>
        <v/>
      </c>
    </row>
    <row r="13902" spans="1:15" hidden="1">
      <c r="A13902" s="41" t="s">
        <v>120</v>
      </c>
      <c r="B13902" s="46">
        <v>45860</v>
      </c>
      <c r="C13902" s="8" t="s">
        <v>13</v>
      </c>
      <c r="D13902" s="8" t="s">
        <v>15</v>
      </c>
      <c r="E13902" s="8" t="s">
        <v>15</v>
      </c>
      <c r="F13902" s="9">
        <f t="shared" si="867"/>
        <v>46700000</v>
      </c>
      <c r="G13902" s="9">
        <v>467</v>
      </c>
      <c r="H13902" s="10">
        <v>51425573</v>
      </c>
      <c r="I13902" s="11">
        <f t="shared" si="864"/>
        <v>13843208981.144783</v>
      </c>
      <c r="J13902" s="11">
        <f t="shared" si="865"/>
        <v>129171</v>
      </c>
      <c r="K13902" s="11">
        <f t="shared" si="866"/>
        <v>107169.63545335086</v>
      </c>
      <c r="L13902" s="12">
        <f t="shared" si="868"/>
        <v>0</v>
      </c>
      <c r="M13902" s="11">
        <f>COUNTIF(E$2:$E13902,E13902)</f>
        <v>3952</v>
      </c>
      <c r="O13902" t="str">
        <f t="shared" si="869"/>
        <v/>
      </c>
    </row>
    <row r="13903" spans="1:15" hidden="1">
      <c r="A13903" s="41" t="s">
        <v>120</v>
      </c>
      <c r="B13903" s="46">
        <v>45860</v>
      </c>
      <c r="C13903" s="8" t="s">
        <v>13</v>
      </c>
      <c r="D13903" s="8" t="s">
        <v>14</v>
      </c>
      <c r="E13903" s="8" t="s">
        <v>14</v>
      </c>
      <c r="F13903" s="9">
        <f t="shared" si="867"/>
        <v>46300000</v>
      </c>
      <c r="G13903" s="9">
        <v>463</v>
      </c>
      <c r="H13903" s="10">
        <v>49888250</v>
      </c>
      <c r="I13903" s="11">
        <f t="shared" si="864"/>
        <v>29267266643.530895</v>
      </c>
      <c r="J13903" s="11">
        <f t="shared" si="865"/>
        <v>279187</v>
      </c>
      <c r="K13903" s="11">
        <f t="shared" si="866"/>
        <v>104830.3346628994</v>
      </c>
      <c r="L13903" s="12">
        <f t="shared" si="868"/>
        <v>0</v>
      </c>
      <c r="M13903" s="11">
        <f>COUNTIF(E$2:$E13903,E13903)</f>
        <v>3387</v>
      </c>
      <c r="O13903" t="str">
        <f t="shared" si="869"/>
        <v/>
      </c>
    </row>
    <row r="13904" spans="1:15" hidden="1">
      <c r="A13904" s="41" t="s">
        <v>120</v>
      </c>
      <c r="B13904" s="46">
        <v>45860</v>
      </c>
      <c r="C13904" s="8" t="s">
        <v>13</v>
      </c>
      <c r="D13904" s="8" t="s">
        <v>90</v>
      </c>
      <c r="E13904" s="8" t="s">
        <v>90</v>
      </c>
      <c r="F13904" s="9">
        <f t="shared" si="867"/>
        <v>900000</v>
      </c>
      <c r="G13904" s="9">
        <v>9</v>
      </c>
      <c r="H13904" s="10">
        <v>985068</v>
      </c>
      <c r="I13904" s="11">
        <f t="shared" si="864"/>
        <v>6703973009.24438</v>
      </c>
      <c r="J13904" s="11">
        <f t="shared" si="865"/>
        <v>62932</v>
      </c>
      <c r="K13904" s="11">
        <f t="shared" si="866"/>
        <v>106527.25178358196</v>
      </c>
      <c r="L13904" s="12">
        <f t="shared" si="868"/>
        <v>0</v>
      </c>
      <c r="M13904" s="11">
        <f>COUNTIF(E$2:$E13904,E13904)</f>
        <v>1927</v>
      </c>
      <c r="O13904" t="str">
        <f t="shared" si="869"/>
        <v/>
      </c>
    </row>
    <row r="13905" spans="1:15" hidden="1">
      <c r="A13905" s="41" t="s">
        <v>120</v>
      </c>
      <c r="B13905" s="46">
        <v>45860</v>
      </c>
      <c r="C13905" s="8" t="s">
        <v>13</v>
      </c>
      <c r="D13905" s="8" t="s">
        <v>15</v>
      </c>
      <c r="E13905" s="8" t="s">
        <v>15</v>
      </c>
      <c r="F13905" s="9">
        <f t="shared" si="867"/>
        <v>46700000</v>
      </c>
      <c r="G13905" s="9">
        <v>467</v>
      </c>
      <c r="H13905" s="10">
        <v>51425573</v>
      </c>
      <c r="I13905" s="11">
        <f t="shared" si="864"/>
        <v>13894634554.144783</v>
      </c>
      <c r="J13905" s="11">
        <f t="shared" si="865"/>
        <v>129638</v>
      </c>
      <c r="K13905" s="11">
        <f t="shared" si="866"/>
        <v>107180.26006375278</v>
      </c>
      <c r="L13905" s="12">
        <f t="shared" si="868"/>
        <v>0</v>
      </c>
      <c r="M13905" s="11">
        <f>COUNTIF(E$2:$E13905,E13905)</f>
        <v>3953</v>
      </c>
      <c r="O13905" t="str">
        <f t="shared" si="869"/>
        <v/>
      </c>
    </row>
    <row r="13906" spans="1:15" hidden="1">
      <c r="A13906" s="41" t="s">
        <v>120</v>
      </c>
      <c r="B13906" s="46">
        <v>45860</v>
      </c>
      <c r="C13906" s="8" t="s">
        <v>13</v>
      </c>
      <c r="D13906" s="8" t="s">
        <v>14</v>
      </c>
      <c r="E13906" s="8" t="s">
        <v>14</v>
      </c>
      <c r="F13906" s="9">
        <f t="shared" si="867"/>
        <v>46300000</v>
      </c>
      <c r="G13906" s="9">
        <v>463</v>
      </c>
      <c r="H13906" s="10">
        <v>49879453</v>
      </c>
      <c r="I13906" s="11">
        <f t="shared" si="864"/>
        <v>29317146096.530895</v>
      </c>
      <c r="J13906" s="11">
        <f t="shared" si="865"/>
        <v>279650</v>
      </c>
      <c r="K13906" s="11">
        <f t="shared" si="866"/>
        <v>104835.13712330018</v>
      </c>
      <c r="L13906" s="12">
        <f t="shared" si="868"/>
        <v>0</v>
      </c>
      <c r="M13906" s="11">
        <f>COUNTIF(E$2:$E13906,E13906)</f>
        <v>3388</v>
      </c>
      <c r="O13906" t="str">
        <f t="shared" si="869"/>
        <v/>
      </c>
    </row>
    <row r="13907" spans="1:15" hidden="1">
      <c r="A13907" s="41" t="s">
        <v>120</v>
      </c>
      <c r="B13907" s="46">
        <v>45860</v>
      </c>
      <c r="C13907" s="8" t="s">
        <v>13</v>
      </c>
      <c r="D13907" s="8" t="s">
        <v>15</v>
      </c>
      <c r="E13907" s="8" t="s">
        <v>15</v>
      </c>
      <c r="F13907" s="9">
        <f t="shared" si="867"/>
        <v>19200000</v>
      </c>
      <c r="G13907" s="9">
        <v>192</v>
      </c>
      <c r="H13907" s="10">
        <v>21142848</v>
      </c>
      <c r="I13907" s="11">
        <f t="shared" si="864"/>
        <v>13915777402.144783</v>
      </c>
      <c r="J13907" s="11">
        <f t="shared" si="865"/>
        <v>129830</v>
      </c>
      <c r="K13907" s="11">
        <f t="shared" si="866"/>
        <v>107184.60603978112</v>
      </c>
      <c r="L13907" s="12">
        <f t="shared" si="868"/>
        <v>0</v>
      </c>
      <c r="M13907" s="11">
        <f>COUNTIF(E$2:$E13907,E13907)</f>
        <v>3954</v>
      </c>
      <c r="O13907" t="str">
        <f t="shared" si="869"/>
        <v/>
      </c>
    </row>
    <row r="13908" spans="1:15" hidden="1">
      <c r="A13908" s="41" t="s">
        <v>120</v>
      </c>
      <c r="B13908" s="46">
        <v>45860</v>
      </c>
      <c r="C13908" s="8" t="s">
        <v>13</v>
      </c>
      <c r="D13908" s="8" t="s">
        <v>46</v>
      </c>
      <c r="E13908" s="8" t="s">
        <v>46</v>
      </c>
      <c r="F13908" s="9">
        <f t="shared" si="867"/>
        <v>1300000</v>
      </c>
      <c r="G13908" s="9">
        <v>13</v>
      </c>
      <c r="H13908" s="10">
        <v>1351467</v>
      </c>
      <c r="I13908" s="11">
        <f t="shared" si="864"/>
        <v>4154842014.212677</v>
      </c>
      <c r="J13908" s="11">
        <f t="shared" si="865"/>
        <v>39739</v>
      </c>
      <c r="K13908" s="11">
        <f t="shared" si="866"/>
        <v>104553.26037929181</v>
      </c>
      <c r="L13908" s="12">
        <f t="shared" si="868"/>
        <v>0</v>
      </c>
      <c r="M13908" s="11">
        <f>COUNTIF(E$2:$E13908,E13908)</f>
        <v>3918</v>
      </c>
      <c r="O13908" t="str">
        <f t="shared" si="869"/>
        <v/>
      </c>
    </row>
    <row r="13909" spans="1:15" hidden="1">
      <c r="A13909" s="41" t="s">
        <v>120</v>
      </c>
      <c r="B13909" s="46">
        <v>45860</v>
      </c>
      <c r="C13909" s="8" t="s">
        <v>13</v>
      </c>
      <c r="D13909" s="8" t="s">
        <v>46</v>
      </c>
      <c r="E13909" s="8" t="s">
        <v>46</v>
      </c>
      <c r="F13909" s="9">
        <f t="shared" si="867"/>
        <v>1800000</v>
      </c>
      <c r="G13909" s="9">
        <v>18</v>
      </c>
      <c r="H13909" s="10">
        <v>1871262</v>
      </c>
      <c r="I13909" s="11">
        <f t="shared" si="864"/>
        <v>4156713276.212677</v>
      </c>
      <c r="J13909" s="11">
        <f t="shared" si="865"/>
        <v>39757</v>
      </c>
      <c r="K13909" s="11">
        <f t="shared" si="866"/>
        <v>104552.99132763229</v>
      </c>
      <c r="L13909" s="12">
        <f t="shared" si="868"/>
        <v>0</v>
      </c>
      <c r="M13909" s="11">
        <f>COUNTIF(E$2:$E13909,E13909)</f>
        <v>3919</v>
      </c>
      <c r="O13909" t="str">
        <f t="shared" si="869"/>
        <v/>
      </c>
    </row>
    <row r="13910" spans="1:15" hidden="1">
      <c r="A13910" s="41" t="s">
        <v>120</v>
      </c>
      <c r="B13910" s="46">
        <v>45860</v>
      </c>
      <c r="C13910" s="8" t="s">
        <v>13</v>
      </c>
      <c r="D13910" s="8" t="s">
        <v>46</v>
      </c>
      <c r="E13910" s="8" t="s">
        <v>46</v>
      </c>
      <c r="F13910" s="9">
        <f t="shared" si="867"/>
        <v>47800000</v>
      </c>
      <c r="G13910" s="9">
        <v>478</v>
      </c>
      <c r="H13910" s="10">
        <v>49973466</v>
      </c>
      <c r="I13910" s="11">
        <f t="shared" si="864"/>
        <v>4206686742.212677</v>
      </c>
      <c r="J13910" s="11">
        <f t="shared" si="865"/>
        <v>40235</v>
      </c>
      <c r="K13910" s="11">
        <f t="shared" si="866"/>
        <v>104552.92014943897</v>
      </c>
      <c r="L13910" s="12">
        <f t="shared" si="868"/>
        <v>0</v>
      </c>
      <c r="M13910" s="11">
        <f>COUNTIF(E$2:$E13910,E13910)</f>
        <v>3920</v>
      </c>
      <c r="O13910" t="str">
        <f t="shared" si="869"/>
        <v/>
      </c>
    </row>
    <row r="13911" spans="1:15" hidden="1">
      <c r="A13911" s="41" t="s">
        <v>120</v>
      </c>
      <c r="B13911" s="46">
        <v>45860</v>
      </c>
      <c r="C13911" s="8" t="s">
        <v>13</v>
      </c>
      <c r="D13911" s="8" t="s">
        <v>14</v>
      </c>
      <c r="E13911" s="8" t="s">
        <v>14</v>
      </c>
      <c r="F13911" s="9">
        <f t="shared" si="867"/>
        <v>900000</v>
      </c>
      <c r="G13911" s="9">
        <v>9</v>
      </c>
      <c r="H13911" s="10">
        <v>970263</v>
      </c>
      <c r="I13911" s="11">
        <f t="shared" si="864"/>
        <v>29318116359.530895</v>
      </c>
      <c r="J13911" s="11">
        <f t="shared" si="865"/>
        <v>279659</v>
      </c>
      <c r="K13911" s="11">
        <f t="shared" si="866"/>
        <v>104835.23276394072</v>
      </c>
      <c r="L13911" s="12">
        <f t="shared" si="868"/>
        <v>0</v>
      </c>
      <c r="M13911" s="11">
        <f>COUNTIF(E$2:$E13911,E13911)</f>
        <v>3389</v>
      </c>
      <c r="O13911" t="str">
        <f t="shared" si="869"/>
        <v/>
      </c>
    </row>
    <row r="13912" spans="1:15" hidden="1">
      <c r="A13912" s="41" t="s">
        <v>120</v>
      </c>
      <c r="B13912" s="46">
        <v>45860</v>
      </c>
      <c r="C13912" s="8" t="s">
        <v>13</v>
      </c>
      <c r="D13912" s="8" t="s">
        <v>14</v>
      </c>
      <c r="E13912" s="8" t="s">
        <v>14</v>
      </c>
      <c r="F13912" s="9">
        <f t="shared" si="867"/>
        <v>-900000</v>
      </c>
      <c r="G13912" s="9">
        <v>-9</v>
      </c>
      <c r="H13912" s="10">
        <v>-975402</v>
      </c>
      <c r="I13912" s="11">
        <f t="shared" ref="I13912:I13975" si="870">IF(H13912&gt;=0,IF(M13912=1,H13912,SUMIFS(I:I,E:E,E13912,M:M,M13912-1)+H13912),SUMIFS(I:I,E:E,E13912,M:M,M13912-1)+K13912*G13912)</f>
        <v>29317172842.43602</v>
      </c>
      <c r="J13912" s="11">
        <f t="shared" ref="J13912:J13975" si="871">IF(M13912=1,G13912,SUMIFS($J:$J,$E:$E,E13912,$M:$M,M13912-1)+G13912)</f>
        <v>279650</v>
      </c>
      <c r="K13912" s="11">
        <f t="shared" ref="K13912:K13975" si="872">IF(H13912&gt;=0,I13912/J13912,SUMIFS($K:$K,$E:$E,E13912,$M:$M,M13912-1))</f>
        <v>104835.23276394072</v>
      </c>
      <c r="L13912" s="12">
        <f t="shared" si="868"/>
        <v>31884.905124533572</v>
      </c>
      <c r="M13912" s="11">
        <f>COUNTIF(E$2:$E13912,E13912)</f>
        <v>3390</v>
      </c>
      <c r="O13912" t="str">
        <f t="shared" si="869"/>
        <v/>
      </c>
    </row>
    <row r="13913" spans="1:15" hidden="1">
      <c r="A13913" s="41" t="s">
        <v>120</v>
      </c>
      <c r="B13913" s="46">
        <v>45860</v>
      </c>
      <c r="C13913" s="8" t="s">
        <v>13</v>
      </c>
      <c r="D13913" s="8" t="s">
        <v>14</v>
      </c>
      <c r="E13913" s="8" t="s">
        <v>14</v>
      </c>
      <c r="F13913" s="9">
        <f t="shared" si="867"/>
        <v>-114200000</v>
      </c>
      <c r="G13913" s="9">
        <v>-1142</v>
      </c>
      <c r="H13913" s="10">
        <v>-123767676</v>
      </c>
      <c r="I13913" s="11">
        <f t="shared" si="870"/>
        <v>29197451006.619598</v>
      </c>
      <c r="J13913" s="11">
        <f t="shared" si="871"/>
        <v>278508</v>
      </c>
      <c r="K13913" s="11">
        <f t="shared" si="872"/>
        <v>104835.23276394072</v>
      </c>
      <c r="L13913" s="12">
        <f t="shared" si="868"/>
        <v>4045840.1835796982</v>
      </c>
      <c r="M13913" s="11">
        <f>COUNTIF(E$2:$E13913,E13913)</f>
        <v>3391</v>
      </c>
      <c r="O13913" t="str">
        <f t="shared" si="869"/>
        <v/>
      </c>
    </row>
    <row r="13914" spans="1:15" hidden="1">
      <c r="A13914" s="41" t="s">
        <v>120</v>
      </c>
      <c r="B13914" s="46">
        <v>45860</v>
      </c>
      <c r="C13914" s="8" t="s">
        <v>13</v>
      </c>
      <c r="D13914" s="8" t="s">
        <v>14</v>
      </c>
      <c r="E13914" s="8" t="s">
        <v>14</v>
      </c>
      <c r="F13914" s="9">
        <f t="shared" si="867"/>
        <v>-900000</v>
      </c>
      <c r="G13914" s="9">
        <v>-9</v>
      </c>
      <c r="H13914" s="10">
        <v>-975402</v>
      </c>
      <c r="I13914" s="11">
        <f t="shared" si="870"/>
        <v>29196507489.524723</v>
      </c>
      <c r="J13914" s="11">
        <f t="shared" si="871"/>
        <v>278499</v>
      </c>
      <c r="K13914" s="11">
        <f t="shared" si="872"/>
        <v>104835.23276394072</v>
      </c>
      <c r="L13914" s="12">
        <f t="shared" si="868"/>
        <v>31884.905124533572</v>
      </c>
      <c r="M13914" s="11">
        <f>COUNTIF(E$2:$E13914,E13914)</f>
        <v>3392</v>
      </c>
      <c r="O13914" t="str">
        <f t="shared" si="869"/>
        <v/>
      </c>
    </row>
    <row r="13915" spans="1:15" hidden="1">
      <c r="A13915" s="41" t="s">
        <v>120</v>
      </c>
      <c r="B13915" s="46">
        <v>45860</v>
      </c>
      <c r="C13915" s="8" t="s">
        <v>13</v>
      </c>
      <c r="D13915" s="8" t="s">
        <v>14</v>
      </c>
      <c r="E13915" s="8" t="s">
        <v>14</v>
      </c>
      <c r="F13915" s="9">
        <f t="shared" si="867"/>
        <v>18500000</v>
      </c>
      <c r="G13915" s="9">
        <v>185</v>
      </c>
      <c r="H13915" s="10">
        <v>19933750</v>
      </c>
      <c r="I13915" s="11">
        <f t="shared" si="870"/>
        <v>29216441239.524723</v>
      </c>
      <c r="J13915" s="11">
        <f t="shared" si="871"/>
        <v>278684</v>
      </c>
      <c r="K13915" s="11">
        <f t="shared" si="872"/>
        <v>104837.1676864288</v>
      </c>
      <c r="L13915" s="12">
        <f t="shared" si="868"/>
        <v>0</v>
      </c>
      <c r="M13915" s="11">
        <f>COUNTIF(E$2:$E13915,E13915)</f>
        <v>3393</v>
      </c>
      <c r="O13915" t="str">
        <f t="shared" si="869"/>
        <v/>
      </c>
    </row>
    <row r="13916" spans="1:15" hidden="1">
      <c r="A13916" s="41" t="s">
        <v>120</v>
      </c>
      <c r="B13916" s="46">
        <v>45860</v>
      </c>
      <c r="C13916" s="8" t="s">
        <v>13</v>
      </c>
      <c r="D13916" s="8" t="s">
        <v>14</v>
      </c>
      <c r="E13916" s="8" t="s">
        <v>14</v>
      </c>
      <c r="F13916" s="9">
        <f t="shared" si="867"/>
        <v>-1500000</v>
      </c>
      <c r="G13916" s="9">
        <v>-15</v>
      </c>
      <c r="H13916" s="10">
        <v>-1625670</v>
      </c>
      <c r="I13916" s="11">
        <f t="shared" si="870"/>
        <v>29214868682.009426</v>
      </c>
      <c r="J13916" s="11">
        <f t="shared" si="871"/>
        <v>278669</v>
      </c>
      <c r="K13916" s="11">
        <f t="shared" si="872"/>
        <v>104837.1676864288</v>
      </c>
      <c r="L13916" s="12">
        <f t="shared" si="868"/>
        <v>53112.484703568043</v>
      </c>
      <c r="M13916" s="11">
        <f>COUNTIF(E$2:$E13916,E13916)</f>
        <v>3394</v>
      </c>
      <c r="O13916" t="str">
        <f t="shared" si="869"/>
        <v/>
      </c>
    </row>
    <row r="13917" spans="1:15" hidden="1">
      <c r="A13917" s="41" t="s">
        <v>120</v>
      </c>
      <c r="B13917" s="46">
        <v>45860</v>
      </c>
      <c r="C13917" s="8" t="s">
        <v>13</v>
      </c>
      <c r="D13917" s="8" t="s">
        <v>90</v>
      </c>
      <c r="E13917" s="8" t="s">
        <v>90</v>
      </c>
      <c r="F13917" s="9">
        <f t="shared" si="867"/>
        <v>2700000</v>
      </c>
      <c r="G13917" s="9">
        <v>27</v>
      </c>
      <c r="H13917" s="10">
        <v>2955204</v>
      </c>
      <c r="I13917" s="11">
        <f t="shared" si="870"/>
        <v>6706928213.24438</v>
      </c>
      <c r="J13917" s="11">
        <f t="shared" si="871"/>
        <v>62959</v>
      </c>
      <c r="K13917" s="11">
        <f t="shared" si="872"/>
        <v>106528.50606338061</v>
      </c>
      <c r="L13917" s="12">
        <f t="shared" si="868"/>
        <v>0</v>
      </c>
      <c r="M13917" s="11">
        <f>COUNTIF(E$2:$E13917,E13917)</f>
        <v>1928</v>
      </c>
      <c r="O13917" t="str">
        <f t="shared" si="869"/>
        <v/>
      </c>
    </row>
    <row r="13918" spans="1:15" hidden="1">
      <c r="A13918" s="41" t="s">
        <v>120</v>
      </c>
      <c r="B13918" s="46">
        <v>45860</v>
      </c>
      <c r="C13918" s="8" t="s">
        <v>13</v>
      </c>
      <c r="D13918" s="8" t="s">
        <v>14</v>
      </c>
      <c r="E13918" s="8" t="s">
        <v>14</v>
      </c>
      <c r="F13918" s="9">
        <f t="shared" si="867"/>
        <v>46300000</v>
      </c>
      <c r="G13918" s="9">
        <v>463</v>
      </c>
      <c r="H13918" s="10">
        <v>49888250</v>
      </c>
      <c r="I13918" s="11">
        <f t="shared" si="870"/>
        <v>29264756932.009426</v>
      </c>
      <c r="J13918" s="11">
        <f t="shared" si="871"/>
        <v>279132</v>
      </c>
      <c r="K13918" s="11">
        <f t="shared" si="872"/>
        <v>104841.99924053648</v>
      </c>
      <c r="L13918" s="12">
        <f t="shared" si="868"/>
        <v>0</v>
      </c>
      <c r="M13918" s="11">
        <f>COUNTIF(E$2:$E13918,E13918)</f>
        <v>3395</v>
      </c>
      <c r="O13918" t="str">
        <f t="shared" si="869"/>
        <v/>
      </c>
    </row>
    <row r="13919" spans="1:15" hidden="1">
      <c r="A13919" s="41" t="s">
        <v>120</v>
      </c>
      <c r="B13919" s="46">
        <v>45860</v>
      </c>
      <c r="C13919" s="8" t="s">
        <v>13</v>
      </c>
      <c r="D13919" s="8" t="s">
        <v>15</v>
      </c>
      <c r="E13919" s="8" t="s">
        <v>15</v>
      </c>
      <c r="F13919" s="9">
        <f t="shared" si="867"/>
        <v>18800000</v>
      </c>
      <c r="G13919" s="9">
        <v>188</v>
      </c>
      <c r="H13919" s="10">
        <v>20702372</v>
      </c>
      <c r="I13919" s="11">
        <f t="shared" si="870"/>
        <v>13936479774.144783</v>
      </c>
      <c r="J13919" s="11">
        <f t="shared" si="871"/>
        <v>130018</v>
      </c>
      <c r="K13919" s="11">
        <f t="shared" si="872"/>
        <v>107188.84903740084</v>
      </c>
      <c r="L13919" s="12">
        <f t="shared" si="868"/>
        <v>0</v>
      </c>
      <c r="M13919" s="11">
        <f>COUNTIF(E$2:$E13919,E13919)</f>
        <v>3955</v>
      </c>
      <c r="O13919" t="str">
        <f t="shared" si="869"/>
        <v/>
      </c>
    </row>
    <row r="13920" spans="1:15" hidden="1">
      <c r="A13920" s="41" t="s">
        <v>120</v>
      </c>
      <c r="B13920" s="46">
        <v>45860</v>
      </c>
      <c r="C13920" s="8" t="s">
        <v>13</v>
      </c>
      <c r="D13920" s="8" t="s">
        <v>14</v>
      </c>
      <c r="E13920" s="8" t="s">
        <v>14</v>
      </c>
      <c r="F13920" s="9">
        <f t="shared" si="867"/>
        <v>-13800000</v>
      </c>
      <c r="G13920" s="9">
        <v>-138</v>
      </c>
      <c r="H13920" s="10">
        <v>-14956164</v>
      </c>
      <c r="I13920" s="11">
        <f t="shared" si="870"/>
        <v>29250288736.114231</v>
      </c>
      <c r="J13920" s="11">
        <f t="shared" si="871"/>
        <v>278994</v>
      </c>
      <c r="K13920" s="11">
        <f t="shared" si="872"/>
        <v>104841.99924053648</v>
      </c>
      <c r="L13920" s="12">
        <f t="shared" si="868"/>
        <v>487968.10480596684</v>
      </c>
      <c r="M13920" s="11">
        <f>COUNTIF(E$2:$E13920,E13920)</f>
        <v>3396</v>
      </c>
      <c r="O13920" t="str">
        <f t="shared" si="869"/>
        <v/>
      </c>
    </row>
    <row r="13921" spans="1:15" hidden="1">
      <c r="A13921" s="41" t="s">
        <v>120</v>
      </c>
      <c r="B13921" s="46">
        <v>45860</v>
      </c>
      <c r="C13921" s="8" t="s">
        <v>13</v>
      </c>
      <c r="D13921" s="8" t="s">
        <v>14</v>
      </c>
      <c r="E13921" s="8" t="s">
        <v>14</v>
      </c>
      <c r="F13921" s="9">
        <f t="shared" si="867"/>
        <v>46300000</v>
      </c>
      <c r="G13921" s="9">
        <v>463</v>
      </c>
      <c r="H13921" s="10">
        <v>49870656</v>
      </c>
      <c r="I13921" s="11">
        <f t="shared" si="870"/>
        <v>29300159392.114231</v>
      </c>
      <c r="J13921" s="11">
        <f t="shared" si="871"/>
        <v>279457</v>
      </c>
      <c r="K13921" s="11">
        <f t="shared" si="872"/>
        <v>104846.75421304254</v>
      </c>
      <c r="L13921" s="12">
        <f t="shared" si="868"/>
        <v>0</v>
      </c>
      <c r="M13921" s="11">
        <f>COUNTIF(E$2:$E13921,E13921)</f>
        <v>3397</v>
      </c>
      <c r="O13921" t="str">
        <f t="shared" si="869"/>
        <v/>
      </c>
    </row>
    <row r="13922" spans="1:15" hidden="1">
      <c r="A13922" s="41" t="s">
        <v>120</v>
      </c>
      <c r="B13922" s="46">
        <v>45860</v>
      </c>
      <c r="C13922" s="8" t="s">
        <v>13</v>
      </c>
      <c r="D13922" s="8" t="s">
        <v>14</v>
      </c>
      <c r="E13922" s="8" t="s">
        <v>14</v>
      </c>
      <c r="F13922" s="9">
        <f t="shared" si="867"/>
        <v>-18600000</v>
      </c>
      <c r="G13922" s="9">
        <v>-186</v>
      </c>
      <c r="H13922" s="10">
        <v>-20158308</v>
      </c>
      <c r="I13922" s="11">
        <f t="shared" si="870"/>
        <v>29280657895.830605</v>
      </c>
      <c r="J13922" s="11">
        <f t="shared" si="871"/>
        <v>279271</v>
      </c>
      <c r="K13922" s="11">
        <f t="shared" si="872"/>
        <v>104846.75421304254</v>
      </c>
      <c r="L13922" s="12">
        <f t="shared" si="868"/>
        <v>656811.71637408808</v>
      </c>
      <c r="M13922" s="11">
        <f>COUNTIF(E$2:$E13922,E13922)</f>
        <v>3398</v>
      </c>
      <c r="O13922" t="str">
        <f t="shared" si="869"/>
        <v/>
      </c>
    </row>
    <row r="13923" spans="1:15" hidden="1">
      <c r="A13923" s="41" t="s">
        <v>120</v>
      </c>
      <c r="B13923" s="46">
        <v>45860</v>
      </c>
      <c r="C13923" s="8" t="s">
        <v>13</v>
      </c>
      <c r="D13923" s="8" t="s">
        <v>15</v>
      </c>
      <c r="E13923" s="8" t="s">
        <v>15</v>
      </c>
      <c r="F13923" s="9">
        <f t="shared" si="867"/>
        <v>9300000</v>
      </c>
      <c r="G13923" s="9">
        <v>93</v>
      </c>
      <c r="H13923" s="10">
        <v>10251390</v>
      </c>
      <c r="I13923" s="11">
        <f t="shared" si="870"/>
        <v>13946731164.144783</v>
      </c>
      <c r="J13923" s="11">
        <f t="shared" si="871"/>
        <v>130111</v>
      </c>
      <c r="K13923" s="11">
        <f t="shared" si="872"/>
        <v>107191.02277397594</v>
      </c>
      <c r="L13923" s="12">
        <f t="shared" si="868"/>
        <v>0</v>
      </c>
      <c r="M13923" s="11">
        <f>COUNTIF(E$2:$E13923,E13923)</f>
        <v>3956</v>
      </c>
      <c r="O13923" t="str">
        <f t="shared" si="869"/>
        <v/>
      </c>
    </row>
    <row r="13924" spans="1:15" hidden="1">
      <c r="A13924" s="41" t="s">
        <v>120</v>
      </c>
      <c r="B13924" s="46">
        <v>45860</v>
      </c>
      <c r="C13924" s="8" t="s">
        <v>13</v>
      </c>
      <c r="D13924" s="8" t="s">
        <v>14</v>
      </c>
      <c r="E13924" s="8" t="s">
        <v>14</v>
      </c>
      <c r="F13924" s="9">
        <f t="shared" si="867"/>
        <v>-9200000</v>
      </c>
      <c r="G13924" s="9">
        <v>-92</v>
      </c>
      <c r="H13924" s="10">
        <v>-9970776</v>
      </c>
      <c r="I13924" s="11">
        <f t="shared" si="870"/>
        <v>29271011994.443005</v>
      </c>
      <c r="J13924" s="11">
        <f t="shared" si="871"/>
        <v>279179</v>
      </c>
      <c r="K13924" s="11">
        <f t="shared" si="872"/>
        <v>104846.75421304254</v>
      </c>
      <c r="L13924" s="12">
        <f t="shared" si="868"/>
        <v>324874.6124000866</v>
      </c>
      <c r="M13924" s="11">
        <f>COUNTIF(E$2:$E13924,E13924)</f>
        <v>3399</v>
      </c>
      <c r="O13924" t="str">
        <f t="shared" si="869"/>
        <v/>
      </c>
    </row>
    <row r="13925" spans="1:15" hidden="1">
      <c r="A13925" s="41" t="s">
        <v>120</v>
      </c>
      <c r="B13925" s="46">
        <v>45860</v>
      </c>
      <c r="C13925" s="8" t="s">
        <v>13</v>
      </c>
      <c r="D13925" s="8" t="s">
        <v>14</v>
      </c>
      <c r="E13925" s="8" t="s">
        <v>14</v>
      </c>
      <c r="F13925" s="9">
        <f t="shared" si="867"/>
        <v>-9200000</v>
      </c>
      <c r="G13925" s="9">
        <v>-92</v>
      </c>
      <c r="H13925" s="10">
        <v>-9970776</v>
      </c>
      <c r="I13925" s="11">
        <f t="shared" si="870"/>
        <v>29261366093.055405</v>
      </c>
      <c r="J13925" s="11">
        <f t="shared" si="871"/>
        <v>279087</v>
      </c>
      <c r="K13925" s="11">
        <f t="shared" si="872"/>
        <v>104846.75421304254</v>
      </c>
      <c r="L13925" s="12">
        <f t="shared" si="868"/>
        <v>324874.6124000866</v>
      </c>
      <c r="M13925" s="11">
        <f>COUNTIF(E$2:$E13925,E13925)</f>
        <v>3400</v>
      </c>
      <c r="O13925" t="str">
        <f t="shared" si="869"/>
        <v/>
      </c>
    </row>
    <row r="13926" spans="1:15" hidden="1">
      <c r="A13926" s="41" t="s">
        <v>120</v>
      </c>
      <c r="B13926" s="46">
        <v>45860</v>
      </c>
      <c r="C13926" s="8" t="s">
        <v>13</v>
      </c>
      <c r="D13926" s="8" t="s">
        <v>14</v>
      </c>
      <c r="E13926" s="8" t="s">
        <v>14</v>
      </c>
      <c r="F13926" s="9">
        <f t="shared" si="867"/>
        <v>-18400000</v>
      </c>
      <c r="G13926" s="9">
        <v>-184</v>
      </c>
      <c r="H13926" s="10">
        <v>-19941552</v>
      </c>
      <c r="I13926" s="11">
        <f t="shared" si="870"/>
        <v>29242074290.280205</v>
      </c>
      <c r="J13926" s="11">
        <f t="shared" si="871"/>
        <v>278903</v>
      </c>
      <c r="K13926" s="11">
        <f t="shared" si="872"/>
        <v>104846.75421304254</v>
      </c>
      <c r="L13926" s="12">
        <f t="shared" si="868"/>
        <v>649749.22480017319</v>
      </c>
      <c r="M13926" s="11">
        <f>COUNTIF(E$2:$E13926,E13926)</f>
        <v>3401</v>
      </c>
      <c r="O13926" t="str">
        <f t="shared" si="869"/>
        <v/>
      </c>
    </row>
    <row r="13927" spans="1:15" hidden="1">
      <c r="A13927" s="41" t="s">
        <v>120</v>
      </c>
      <c r="B13927" s="46">
        <v>45860</v>
      </c>
      <c r="C13927" s="8" t="s">
        <v>13</v>
      </c>
      <c r="D13927" s="8" t="s">
        <v>14</v>
      </c>
      <c r="E13927" s="8" t="s">
        <v>14</v>
      </c>
      <c r="F13927" s="9">
        <f t="shared" si="867"/>
        <v>8100000</v>
      </c>
      <c r="G13927" s="9">
        <v>81</v>
      </c>
      <c r="H13927" s="10">
        <v>8724672</v>
      </c>
      <c r="I13927" s="11">
        <f t="shared" si="870"/>
        <v>29250798962.280205</v>
      </c>
      <c r="J13927" s="11">
        <f t="shared" si="871"/>
        <v>278984</v>
      </c>
      <c r="K13927" s="11">
        <f t="shared" si="872"/>
        <v>104847.58610630073</v>
      </c>
      <c r="L13927" s="12">
        <f t="shared" si="868"/>
        <v>0</v>
      </c>
      <c r="M13927" s="11">
        <f>COUNTIF(E$2:$E13927,E13927)</f>
        <v>3402</v>
      </c>
      <c r="O13927" t="str">
        <f t="shared" si="869"/>
        <v/>
      </c>
    </row>
    <row r="13928" spans="1:15" hidden="1">
      <c r="A13928" s="41" t="s">
        <v>120</v>
      </c>
      <c r="B13928" s="46">
        <v>45860</v>
      </c>
      <c r="C13928" s="8" t="s">
        <v>13</v>
      </c>
      <c r="D13928" s="8" t="s">
        <v>14</v>
      </c>
      <c r="E13928" s="8" t="s">
        <v>14</v>
      </c>
      <c r="F13928" s="9">
        <f t="shared" si="867"/>
        <v>-9200000</v>
      </c>
      <c r="G13928" s="9">
        <v>-92</v>
      </c>
      <c r="H13928" s="10">
        <v>-9970776</v>
      </c>
      <c r="I13928" s="11">
        <f t="shared" si="870"/>
        <v>29241152984.358425</v>
      </c>
      <c r="J13928" s="11">
        <f t="shared" si="871"/>
        <v>278892</v>
      </c>
      <c r="K13928" s="11">
        <f t="shared" si="872"/>
        <v>104847.58610630073</v>
      </c>
      <c r="L13928" s="12">
        <f t="shared" si="868"/>
        <v>324798.07822033204</v>
      </c>
      <c r="M13928" s="11">
        <f>COUNTIF(E$2:$E13928,E13928)</f>
        <v>3403</v>
      </c>
      <c r="O13928" t="str">
        <f t="shared" si="869"/>
        <v/>
      </c>
    </row>
    <row r="13929" spans="1:15" hidden="1">
      <c r="A13929" s="41" t="s">
        <v>120</v>
      </c>
      <c r="B13929" s="46">
        <v>45860</v>
      </c>
      <c r="C13929" s="8" t="s">
        <v>13</v>
      </c>
      <c r="D13929" s="8" t="s">
        <v>14</v>
      </c>
      <c r="E13929" s="8" t="s">
        <v>14</v>
      </c>
      <c r="F13929" s="9">
        <f t="shared" si="867"/>
        <v>-47000000</v>
      </c>
      <c r="G13929" s="9">
        <v>-470</v>
      </c>
      <c r="H13929" s="10">
        <v>-50937660</v>
      </c>
      <c r="I13929" s="11">
        <f t="shared" si="870"/>
        <v>29191874618.888462</v>
      </c>
      <c r="J13929" s="11">
        <f t="shared" si="871"/>
        <v>278422</v>
      </c>
      <c r="K13929" s="11">
        <f t="shared" si="872"/>
        <v>104847.58610630073</v>
      </c>
      <c r="L13929" s="12">
        <f t="shared" si="868"/>
        <v>1659294.5300386548</v>
      </c>
      <c r="M13929" s="11">
        <f>COUNTIF(E$2:$E13929,E13929)</f>
        <v>3404</v>
      </c>
      <c r="O13929" t="str">
        <f t="shared" si="869"/>
        <v/>
      </c>
    </row>
    <row r="13930" spans="1:15" hidden="1">
      <c r="A13930" s="41" t="s">
        <v>120</v>
      </c>
      <c r="B13930" s="46">
        <v>45860</v>
      </c>
      <c r="C13930" s="8" t="s">
        <v>13</v>
      </c>
      <c r="D13930" s="8" t="s">
        <v>14</v>
      </c>
      <c r="E13930" s="8" t="s">
        <v>14</v>
      </c>
      <c r="F13930" s="9">
        <f t="shared" si="867"/>
        <v>1500000</v>
      </c>
      <c r="G13930" s="9">
        <v>15</v>
      </c>
      <c r="H13930" s="10">
        <v>1614255</v>
      </c>
      <c r="I13930" s="11">
        <f t="shared" si="870"/>
        <v>29193488873.888462</v>
      </c>
      <c r="J13930" s="11">
        <f t="shared" si="871"/>
        <v>278437</v>
      </c>
      <c r="K13930" s="11">
        <f t="shared" si="872"/>
        <v>104847.73530058312</v>
      </c>
      <c r="L13930" s="12">
        <f t="shared" si="868"/>
        <v>0</v>
      </c>
      <c r="M13930" s="11">
        <f>COUNTIF(E$2:$E13930,E13930)</f>
        <v>3405</v>
      </c>
      <c r="O13930" t="str">
        <f t="shared" si="869"/>
        <v/>
      </c>
    </row>
    <row r="13931" spans="1:15" hidden="1">
      <c r="A13931" s="41" t="s">
        <v>120</v>
      </c>
      <c r="B13931" s="46">
        <v>45860</v>
      </c>
      <c r="C13931" s="8" t="s">
        <v>13</v>
      </c>
      <c r="D13931" s="8" t="s">
        <v>14</v>
      </c>
      <c r="E13931" s="8" t="s">
        <v>14</v>
      </c>
      <c r="F13931" s="9">
        <f t="shared" si="867"/>
        <v>-9200000</v>
      </c>
      <c r="G13931" s="9">
        <v>-92</v>
      </c>
      <c r="H13931" s="10">
        <v>-9970776</v>
      </c>
      <c r="I13931" s="11">
        <f t="shared" si="870"/>
        <v>29183842882.240807</v>
      </c>
      <c r="J13931" s="11">
        <f t="shared" si="871"/>
        <v>278345</v>
      </c>
      <c r="K13931" s="11">
        <f t="shared" si="872"/>
        <v>104847.73530058312</v>
      </c>
      <c r="L13931" s="12">
        <f t="shared" si="868"/>
        <v>324784.35234635323</v>
      </c>
      <c r="M13931" s="11">
        <f>COUNTIF(E$2:$E13931,E13931)</f>
        <v>3406</v>
      </c>
      <c r="O13931" t="str">
        <f t="shared" si="869"/>
        <v/>
      </c>
    </row>
    <row r="13932" spans="1:15" hidden="1">
      <c r="A13932" s="41" t="s">
        <v>120</v>
      </c>
      <c r="B13932" s="46">
        <v>45860</v>
      </c>
      <c r="C13932" s="8" t="s">
        <v>13</v>
      </c>
      <c r="D13932" s="8" t="s">
        <v>14</v>
      </c>
      <c r="E13932" s="8" t="s">
        <v>14</v>
      </c>
      <c r="F13932" s="9">
        <f t="shared" ref="F13932:F13995" si="873">100000*G13932</f>
        <v>-9200000</v>
      </c>
      <c r="G13932" s="9">
        <v>-92</v>
      </c>
      <c r="H13932" s="10">
        <v>-9970776</v>
      </c>
      <c r="I13932" s="11">
        <f t="shared" si="870"/>
        <v>29174196890.593151</v>
      </c>
      <c r="J13932" s="11">
        <f t="shared" si="871"/>
        <v>278253</v>
      </c>
      <c r="K13932" s="11">
        <f t="shared" si="872"/>
        <v>104847.73530058312</v>
      </c>
      <c r="L13932" s="12">
        <f t="shared" si="868"/>
        <v>324784.35234635323</v>
      </c>
      <c r="M13932" s="11">
        <f>COUNTIF(E$2:$E13932,E13932)</f>
        <v>3407</v>
      </c>
      <c r="O13932" t="str">
        <f t="shared" si="869"/>
        <v/>
      </c>
    </row>
    <row r="13933" spans="1:15" hidden="1">
      <c r="A13933" s="41" t="s">
        <v>120</v>
      </c>
      <c r="B13933" s="46">
        <v>45860</v>
      </c>
      <c r="C13933" s="8" t="s">
        <v>13</v>
      </c>
      <c r="D13933" s="8" t="s">
        <v>14</v>
      </c>
      <c r="E13933" s="8" t="s">
        <v>14</v>
      </c>
      <c r="F13933" s="9">
        <f t="shared" si="873"/>
        <v>196000000</v>
      </c>
      <c r="G13933" s="9">
        <v>1960</v>
      </c>
      <c r="H13933" s="10">
        <v>210478520</v>
      </c>
      <c r="I13933" s="11">
        <f t="shared" si="870"/>
        <v>29384675410.593151</v>
      </c>
      <c r="J13933" s="11">
        <f t="shared" si="871"/>
        <v>280213</v>
      </c>
      <c r="K13933" s="11">
        <f t="shared" si="872"/>
        <v>104865.49664217274</v>
      </c>
      <c r="L13933" s="12">
        <f t="shared" si="868"/>
        <v>0</v>
      </c>
      <c r="M13933" s="11">
        <f>COUNTIF(E$2:$E13933,E13933)</f>
        <v>3408</v>
      </c>
      <c r="O13933" t="str">
        <f t="shared" si="869"/>
        <v/>
      </c>
    </row>
    <row r="13934" spans="1:15" hidden="1">
      <c r="A13934" s="41" t="s">
        <v>120</v>
      </c>
      <c r="B13934" s="46">
        <v>45860</v>
      </c>
      <c r="C13934" s="8" t="s">
        <v>13</v>
      </c>
      <c r="D13934" s="8" t="s">
        <v>14</v>
      </c>
      <c r="E13934" s="8" t="s">
        <v>14</v>
      </c>
      <c r="F13934" s="9">
        <f t="shared" si="873"/>
        <v>-9200000</v>
      </c>
      <c r="G13934" s="9">
        <v>-92</v>
      </c>
      <c r="H13934" s="10">
        <v>-9970776</v>
      </c>
      <c r="I13934" s="11">
        <f t="shared" si="870"/>
        <v>29375027784.902073</v>
      </c>
      <c r="J13934" s="11">
        <f t="shared" si="871"/>
        <v>280121</v>
      </c>
      <c r="K13934" s="11">
        <f t="shared" si="872"/>
        <v>104865.49664217274</v>
      </c>
      <c r="L13934" s="12">
        <f t="shared" si="868"/>
        <v>323150.30892010778</v>
      </c>
      <c r="M13934" s="11">
        <f>COUNTIF(E$2:$E13934,E13934)</f>
        <v>3409</v>
      </c>
      <c r="O13934" t="str">
        <f t="shared" si="869"/>
        <v/>
      </c>
    </row>
    <row r="13935" spans="1:15" hidden="1">
      <c r="A13935" s="41" t="s">
        <v>120</v>
      </c>
      <c r="B13935" s="46">
        <v>45860</v>
      </c>
      <c r="C13935" s="8" t="s">
        <v>13</v>
      </c>
      <c r="D13935" s="8" t="s">
        <v>14</v>
      </c>
      <c r="E13935" s="8" t="s">
        <v>14</v>
      </c>
      <c r="F13935" s="9">
        <f t="shared" si="873"/>
        <v>-2700000</v>
      </c>
      <c r="G13935" s="9">
        <v>-27</v>
      </c>
      <c r="H13935" s="10">
        <v>-2926206</v>
      </c>
      <c r="I13935" s="11">
        <f t="shared" si="870"/>
        <v>29372196416.492733</v>
      </c>
      <c r="J13935" s="11">
        <f t="shared" si="871"/>
        <v>280094</v>
      </c>
      <c r="K13935" s="11">
        <f t="shared" si="872"/>
        <v>104865.49664217274</v>
      </c>
      <c r="L13935" s="12">
        <f t="shared" si="868"/>
        <v>94837.590661335737</v>
      </c>
      <c r="M13935" s="11">
        <f>COUNTIF(E$2:$E13935,E13935)</f>
        <v>3410</v>
      </c>
      <c r="O13935" t="str">
        <f t="shared" si="869"/>
        <v/>
      </c>
    </row>
    <row r="13936" spans="1:15" hidden="1">
      <c r="A13936" s="41" t="s">
        <v>120</v>
      </c>
      <c r="B13936" s="46">
        <v>45860</v>
      </c>
      <c r="C13936" s="8" t="s">
        <v>13</v>
      </c>
      <c r="D13936" s="8" t="s">
        <v>14</v>
      </c>
      <c r="E13936" s="8" t="s">
        <v>14</v>
      </c>
      <c r="F13936" s="9">
        <f t="shared" si="873"/>
        <v>-21200000</v>
      </c>
      <c r="G13936" s="9">
        <v>-212</v>
      </c>
      <c r="H13936" s="10">
        <v>-22976136</v>
      </c>
      <c r="I13936" s="11">
        <f t="shared" si="870"/>
        <v>29349964931.204594</v>
      </c>
      <c r="J13936" s="11">
        <f t="shared" si="871"/>
        <v>279882</v>
      </c>
      <c r="K13936" s="11">
        <f t="shared" si="872"/>
        <v>104865.49664217274</v>
      </c>
      <c r="L13936" s="12">
        <f t="shared" si="868"/>
        <v>744650.71185937896</v>
      </c>
      <c r="M13936" s="11">
        <f>COUNTIF(E$2:$E13936,E13936)</f>
        <v>3411</v>
      </c>
      <c r="O13936" t="str">
        <f t="shared" si="869"/>
        <v/>
      </c>
    </row>
    <row r="13937" spans="1:15" hidden="1">
      <c r="A13937" s="41" t="s">
        <v>120</v>
      </c>
      <c r="B13937" s="46">
        <v>45860</v>
      </c>
      <c r="C13937" s="8" t="s">
        <v>13</v>
      </c>
      <c r="D13937" s="8" t="s">
        <v>14</v>
      </c>
      <c r="E13937" s="8" t="s">
        <v>14</v>
      </c>
      <c r="F13937" s="9">
        <f t="shared" si="873"/>
        <v>-900000</v>
      </c>
      <c r="G13937" s="9">
        <v>-9</v>
      </c>
      <c r="H13937" s="10">
        <v>-975402</v>
      </c>
      <c r="I13937" s="11">
        <f t="shared" si="870"/>
        <v>29349021141.734814</v>
      </c>
      <c r="J13937" s="11">
        <f t="shared" si="871"/>
        <v>279873</v>
      </c>
      <c r="K13937" s="11">
        <f t="shared" si="872"/>
        <v>104865.49664217274</v>
      </c>
      <c r="L13937" s="12">
        <f t="shared" si="868"/>
        <v>31612.530220445246</v>
      </c>
      <c r="M13937" s="11">
        <f>COUNTIF(E$2:$E13937,E13937)</f>
        <v>3412</v>
      </c>
      <c r="O13937" t="str">
        <f t="shared" si="869"/>
        <v/>
      </c>
    </row>
    <row r="13938" spans="1:15" hidden="1">
      <c r="A13938" s="41" t="s">
        <v>120</v>
      </c>
      <c r="B13938" s="46">
        <v>45860</v>
      </c>
      <c r="C13938" s="8" t="s">
        <v>13</v>
      </c>
      <c r="D13938" s="8" t="s">
        <v>14</v>
      </c>
      <c r="E13938" s="8" t="s">
        <v>14</v>
      </c>
      <c r="F13938" s="9">
        <f t="shared" si="873"/>
        <v>-2000000</v>
      </c>
      <c r="G13938" s="9">
        <v>-20</v>
      </c>
      <c r="H13938" s="10">
        <v>-2167560</v>
      </c>
      <c r="I13938" s="11">
        <f t="shared" si="870"/>
        <v>29346923831.801971</v>
      </c>
      <c r="J13938" s="11">
        <f t="shared" si="871"/>
        <v>279853</v>
      </c>
      <c r="K13938" s="11">
        <f t="shared" si="872"/>
        <v>104865.49664217274</v>
      </c>
      <c r="L13938" s="12">
        <f t="shared" ref="L13938:L14001" si="874">IF(G13938&lt;0,K13938*G13938-H13938,0)</f>
        <v>70250.067156544887</v>
      </c>
      <c r="M13938" s="11">
        <f>COUNTIF(E$2:$E13938,E13938)</f>
        <v>3413</v>
      </c>
      <c r="O13938" t="str">
        <f t="shared" si="869"/>
        <v/>
      </c>
    </row>
    <row r="13939" spans="1:15" hidden="1">
      <c r="A13939" s="41" t="s">
        <v>120</v>
      </c>
      <c r="B13939" s="46">
        <v>45860</v>
      </c>
      <c r="C13939" s="8" t="s">
        <v>13</v>
      </c>
      <c r="D13939" s="8" t="s">
        <v>14</v>
      </c>
      <c r="E13939" s="8" t="s">
        <v>14</v>
      </c>
      <c r="F13939" s="9">
        <f t="shared" si="873"/>
        <v>46300000</v>
      </c>
      <c r="G13939" s="9">
        <v>463</v>
      </c>
      <c r="H13939" s="10">
        <v>49888250</v>
      </c>
      <c r="I13939" s="11">
        <f t="shared" si="870"/>
        <v>29396812081.801971</v>
      </c>
      <c r="J13939" s="11">
        <f t="shared" si="871"/>
        <v>280316</v>
      </c>
      <c r="K13939" s="11">
        <f t="shared" si="872"/>
        <v>104870.26099759547</v>
      </c>
      <c r="L13939" s="12">
        <f t="shared" si="874"/>
        <v>0</v>
      </c>
      <c r="M13939" s="11">
        <f>COUNTIF(E$2:$E13939,E13939)</f>
        <v>3414</v>
      </c>
      <c r="O13939" t="str">
        <f t="shared" si="869"/>
        <v/>
      </c>
    </row>
    <row r="13940" spans="1:15" hidden="1">
      <c r="A13940" s="41" t="s">
        <v>120</v>
      </c>
      <c r="B13940" s="46">
        <v>45860</v>
      </c>
      <c r="C13940" s="8" t="s">
        <v>13</v>
      </c>
      <c r="D13940" s="8" t="s">
        <v>14</v>
      </c>
      <c r="E13940" s="8" t="s">
        <v>14</v>
      </c>
      <c r="F13940" s="9">
        <f t="shared" si="873"/>
        <v>-10100000</v>
      </c>
      <c r="G13940" s="9">
        <v>-101</v>
      </c>
      <c r="H13940" s="10">
        <v>-10946178</v>
      </c>
      <c r="I13940" s="11">
        <f t="shared" si="870"/>
        <v>29386220185.441216</v>
      </c>
      <c r="J13940" s="11">
        <f t="shared" si="871"/>
        <v>280215</v>
      </c>
      <c r="K13940" s="11">
        <f t="shared" si="872"/>
        <v>104870.26099759547</v>
      </c>
      <c r="L13940" s="12">
        <f t="shared" si="874"/>
        <v>354281.63924285769</v>
      </c>
      <c r="M13940" s="11">
        <f>COUNTIF(E$2:$E13940,E13940)</f>
        <v>3415</v>
      </c>
      <c r="O13940" t="str">
        <f t="shared" si="869"/>
        <v/>
      </c>
    </row>
    <row r="13941" spans="1:15" hidden="1">
      <c r="A13941" s="41" t="s">
        <v>120</v>
      </c>
      <c r="B13941" s="46">
        <v>45860</v>
      </c>
      <c r="C13941" s="8" t="s">
        <v>13</v>
      </c>
      <c r="D13941" s="8" t="s">
        <v>14</v>
      </c>
      <c r="E13941" s="8" t="s">
        <v>14</v>
      </c>
      <c r="F13941" s="9">
        <f t="shared" si="873"/>
        <v>-18400000</v>
      </c>
      <c r="G13941" s="9">
        <v>-184</v>
      </c>
      <c r="H13941" s="10">
        <v>-19941552</v>
      </c>
      <c r="I13941" s="11">
        <f t="shared" si="870"/>
        <v>29366924057.41766</v>
      </c>
      <c r="J13941" s="11">
        <f t="shared" si="871"/>
        <v>280031</v>
      </c>
      <c r="K13941" s="11">
        <f t="shared" si="872"/>
        <v>104870.26099759547</v>
      </c>
      <c r="L13941" s="12">
        <f t="shared" si="874"/>
        <v>645423.97644243389</v>
      </c>
      <c r="M13941" s="11">
        <f>COUNTIF(E$2:$E13941,E13941)</f>
        <v>3416</v>
      </c>
      <c r="O13941" t="str">
        <f t="shared" si="869"/>
        <v/>
      </c>
    </row>
    <row r="13942" spans="1:15" hidden="1">
      <c r="A13942" s="41" t="s">
        <v>120</v>
      </c>
      <c r="B13942" s="46">
        <v>45860</v>
      </c>
      <c r="C13942" s="8" t="s">
        <v>13</v>
      </c>
      <c r="D13942" s="8" t="s">
        <v>14</v>
      </c>
      <c r="E13942" s="8" t="s">
        <v>14</v>
      </c>
      <c r="F13942" s="9">
        <f t="shared" si="873"/>
        <v>9300000</v>
      </c>
      <c r="G13942" s="9">
        <v>93</v>
      </c>
      <c r="H13942" s="10">
        <v>10103334</v>
      </c>
      <c r="I13942" s="11">
        <f t="shared" si="870"/>
        <v>29377027391.41766</v>
      </c>
      <c r="J13942" s="11">
        <f t="shared" si="871"/>
        <v>280124</v>
      </c>
      <c r="K13942" s="11">
        <f t="shared" si="872"/>
        <v>104871.51187123438</v>
      </c>
      <c r="L13942" s="12">
        <f t="shared" si="874"/>
        <v>0</v>
      </c>
      <c r="M13942" s="11">
        <f>COUNTIF(E$2:$E13942,E13942)</f>
        <v>3417</v>
      </c>
      <c r="O13942" t="str">
        <f t="shared" si="869"/>
        <v/>
      </c>
    </row>
    <row r="13943" spans="1:15" hidden="1">
      <c r="A13943" s="41" t="s">
        <v>120</v>
      </c>
      <c r="B13943" s="46">
        <v>45861</v>
      </c>
      <c r="C13943" s="8" t="s">
        <v>13</v>
      </c>
      <c r="D13943" s="8" t="s">
        <v>14</v>
      </c>
      <c r="E13943" s="8" t="s">
        <v>14</v>
      </c>
      <c r="F13943" s="9">
        <f t="shared" si="873"/>
        <v>27800000</v>
      </c>
      <c r="G13943" s="9">
        <v>278</v>
      </c>
      <c r="H13943" s="10">
        <v>29975628</v>
      </c>
      <c r="I13943" s="11">
        <f t="shared" si="870"/>
        <v>29407003019.41766</v>
      </c>
      <c r="J13943" s="11">
        <f t="shared" si="871"/>
        <v>280402</v>
      </c>
      <c r="K13943" s="11">
        <f t="shared" si="872"/>
        <v>104874.44105041212</v>
      </c>
      <c r="L13943" s="12">
        <f t="shared" si="874"/>
        <v>0</v>
      </c>
      <c r="M13943" s="11">
        <f>COUNTIF(E$2:$E13943,E13943)</f>
        <v>3418</v>
      </c>
      <c r="O13943" t="str">
        <f t="shared" si="869"/>
        <v/>
      </c>
    </row>
    <row r="13944" spans="1:15" hidden="1">
      <c r="A13944" s="41" t="s">
        <v>120</v>
      </c>
      <c r="B13944" s="46">
        <v>45861</v>
      </c>
      <c r="C13944" s="8" t="s">
        <v>13</v>
      </c>
      <c r="D13944" s="8" t="s">
        <v>14</v>
      </c>
      <c r="E13944" s="8" t="s">
        <v>14</v>
      </c>
      <c r="F13944" s="9">
        <f t="shared" si="873"/>
        <v>1800000</v>
      </c>
      <c r="G13944" s="9">
        <v>18</v>
      </c>
      <c r="H13944" s="10">
        <v>1940868</v>
      </c>
      <c r="I13944" s="11">
        <f t="shared" si="870"/>
        <v>29408943887.41766</v>
      </c>
      <c r="J13944" s="11">
        <f t="shared" si="871"/>
        <v>280420</v>
      </c>
      <c r="K13944" s="11">
        <f t="shared" si="872"/>
        <v>104874.63050929912</v>
      </c>
      <c r="L13944" s="12">
        <f t="shared" si="874"/>
        <v>0</v>
      </c>
      <c r="M13944" s="11">
        <f>COUNTIF(E$2:$E13944,E13944)</f>
        <v>3419</v>
      </c>
      <c r="O13944" t="str">
        <f t="shared" si="869"/>
        <v/>
      </c>
    </row>
    <row r="13945" spans="1:15" hidden="1">
      <c r="A13945" s="41" t="s">
        <v>120</v>
      </c>
      <c r="B13945" s="46">
        <v>45861</v>
      </c>
      <c r="C13945" s="8" t="s">
        <v>13</v>
      </c>
      <c r="D13945" s="8" t="s">
        <v>15</v>
      </c>
      <c r="E13945" s="8" t="s">
        <v>15</v>
      </c>
      <c r="F13945" s="9">
        <f t="shared" si="873"/>
        <v>2900000</v>
      </c>
      <c r="G13945" s="9">
        <v>29</v>
      </c>
      <c r="H13945" s="10">
        <v>3198410</v>
      </c>
      <c r="I13945" s="11">
        <f t="shared" si="870"/>
        <v>13949929574.144783</v>
      </c>
      <c r="J13945" s="11">
        <f t="shared" si="871"/>
        <v>130140</v>
      </c>
      <c r="K13945" s="11">
        <f t="shared" si="872"/>
        <v>107191.71334059308</v>
      </c>
      <c r="L13945" s="12">
        <f t="shared" si="874"/>
        <v>0</v>
      </c>
      <c r="M13945" s="11">
        <f>COUNTIF(E$2:$E13945,E13945)</f>
        <v>3957</v>
      </c>
      <c r="O13945" t="str">
        <f t="shared" si="869"/>
        <v/>
      </c>
    </row>
    <row r="13946" spans="1:15" hidden="1">
      <c r="A13946" s="41" t="s">
        <v>120</v>
      </c>
      <c r="B13946" s="46">
        <v>45861</v>
      </c>
      <c r="C13946" s="8" t="s">
        <v>13</v>
      </c>
      <c r="D13946" s="8" t="s">
        <v>90</v>
      </c>
      <c r="E13946" s="8" t="s">
        <v>90</v>
      </c>
      <c r="F13946" s="9">
        <f t="shared" si="873"/>
        <v>900000</v>
      </c>
      <c r="G13946" s="9">
        <v>9</v>
      </c>
      <c r="H13946" s="10">
        <v>985410</v>
      </c>
      <c r="I13946" s="11">
        <f t="shared" si="870"/>
        <v>6707913623.24438</v>
      </c>
      <c r="J13946" s="11">
        <f t="shared" si="871"/>
        <v>62968</v>
      </c>
      <c r="K13946" s="11">
        <f t="shared" si="872"/>
        <v>106528.92934894518</v>
      </c>
      <c r="L13946" s="12">
        <f t="shared" si="874"/>
        <v>0</v>
      </c>
      <c r="M13946" s="11">
        <f>COUNTIF(E$2:$E13946,E13946)</f>
        <v>1929</v>
      </c>
      <c r="O13946" t="str">
        <f t="shared" si="869"/>
        <v/>
      </c>
    </row>
    <row r="13947" spans="1:15" hidden="1">
      <c r="A13947" s="41" t="s">
        <v>120</v>
      </c>
      <c r="B13947" s="46">
        <v>45861</v>
      </c>
      <c r="C13947" s="8" t="s">
        <v>13</v>
      </c>
      <c r="D13947" s="8" t="s">
        <v>15</v>
      </c>
      <c r="E13947" s="8" t="s">
        <v>15</v>
      </c>
      <c r="F13947" s="9">
        <f t="shared" si="873"/>
        <v>93300000</v>
      </c>
      <c r="G13947" s="9">
        <v>933</v>
      </c>
      <c r="H13947" s="10">
        <v>102900570</v>
      </c>
      <c r="I13947" s="11">
        <f t="shared" si="870"/>
        <v>14052830144.144783</v>
      </c>
      <c r="J13947" s="11">
        <f t="shared" si="871"/>
        <v>131073</v>
      </c>
      <c r="K13947" s="11">
        <f t="shared" si="872"/>
        <v>107213.76747419211</v>
      </c>
      <c r="L13947" s="12">
        <f t="shared" si="874"/>
        <v>0</v>
      </c>
      <c r="M13947" s="11">
        <f>COUNTIF(E$2:$E13947,E13947)</f>
        <v>3958</v>
      </c>
      <c r="O13947" t="str">
        <f t="shared" si="869"/>
        <v/>
      </c>
    </row>
    <row r="13948" spans="1:15" hidden="1">
      <c r="A13948" s="41" t="s">
        <v>120</v>
      </c>
      <c r="B13948" s="46">
        <v>45861</v>
      </c>
      <c r="C13948" s="8" t="s">
        <v>13</v>
      </c>
      <c r="D13948" s="8" t="s">
        <v>14</v>
      </c>
      <c r="E13948" s="8" t="s">
        <v>14</v>
      </c>
      <c r="F13948" s="9">
        <f t="shared" si="873"/>
        <v>4600000</v>
      </c>
      <c r="G13948" s="9">
        <v>46</v>
      </c>
      <c r="H13948" s="10">
        <v>4959996</v>
      </c>
      <c r="I13948" s="11">
        <f t="shared" si="870"/>
        <v>29413903883.41766</v>
      </c>
      <c r="J13948" s="11">
        <f t="shared" si="871"/>
        <v>280466</v>
      </c>
      <c r="K13948" s="11">
        <f t="shared" si="872"/>
        <v>104875.11457152617</v>
      </c>
      <c r="L13948" s="12">
        <f t="shared" si="874"/>
        <v>0</v>
      </c>
      <c r="M13948" s="11">
        <f>COUNTIF(E$2:$E13948,E13948)</f>
        <v>3420</v>
      </c>
      <c r="O13948" t="str">
        <f t="shared" ref="O13948:O14011" si="875">IF(M13948=_xlfn.MAXIFS(M:M,D:D,D13948),"X","")</f>
        <v/>
      </c>
    </row>
    <row r="13949" spans="1:15" hidden="1">
      <c r="A13949" s="41" t="s">
        <v>120</v>
      </c>
      <c r="B13949" s="46">
        <v>45861</v>
      </c>
      <c r="C13949" s="8" t="s">
        <v>13</v>
      </c>
      <c r="D13949" s="8" t="s">
        <v>14</v>
      </c>
      <c r="E13949" s="8" t="s">
        <v>14</v>
      </c>
      <c r="F13949" s="9">
        <f t="shared" si="873"/>
        <v>12000000</v>
      </c>
      <c r="G13949" s="9">
        <v>120</v>
      </c>
      <c r="H13949" s="10">
        <v>12939120</v>
      </c>
      <c r="I13949" s="11">
        <f t="shared" si="870"/>
        <v>29426843003.41766</v>
      </c>
      <c r="J13949" s="11">
        <f t="shared" si="871"/>
        <v>280586</v>
      </c>
      <c r="K13949" s="11">
        <f t="shared" si="872"/>
        <v>104876.37659547396</v>
      </c>
      <c r="L13949" s="12">
        <f t="shared" si="874"/>
        <v>0</v>
      </c>
      <c r="M13949" s="11">
        <f>COUNTIF(E$2:$E13949,E13949)</f>
        <v>3421</v>
      </c>
      <c r="O13949" t="str">
        <f t="shared" si="875"/>
        <v/>
      </c>
    </row>
    <row r="13950" spans="1:15" hidden="1">
      <c r="A13950" s="41" t="s">
        <v>120</v>
      </c>
      <c r="B13950" s="46">
        <v>45861</v>
      </c>
      <c r="C13950" s="8" t="s">
        <v>13</v>
      </c>
      <c r="D13950" s="8" t="s">
        <v>14</v>
      </c>
      <c r="E13950" s="8" t="s">
        <v>14</v>
      </c>
      <c r="F13950" s="9">
        <f t="shared" si="873"/>
        <v>46300000</v>
      </c>
      <c r="G13950" s="9">
        <v>463</v>
      </c>
      <c r="H13950" s="10">
        <v>49923438</v>
      </c>
      <c r="I13950" s="11">
        <f t="shared" si="870"/>
        <v>29476766441.41766</v>
      </c>
      <c r="J13950" s="11">
        <f t="shared" si="871"/>
        <v>281049</v>
      </c>
      <c r="K13950" s="11">
        <f t="shared" si="872"/>
        <v>104881.2358037839</v>
      </c>
      <c r="L13950" s="12">
        <f t="shared" si="874"/>
        <v>0</v>
      </c>
      <c r="M13950" s="11">
        <f>COUNTIF(E$2:$E13950,E13950)</f>
        <v>3422</v>
      </c>
      <c r="O13950" t="str">
        <f t="shared" si="875"/>
        <v/>
      </c>
    </row>
    <row r="13951" spans="1:15" hidden="1">
      <c r="A13951" s="41" t="s">
        <v>120</v>
      </c>
      <c r="B13951" s="46">
        <v>45861</v>
      </c>
      <c r="C13951" s="8" t="s">
        <v>13</v>
      </c>
      <c r="D13951" s="8" t="s">
        <v>14</v>
      </c>
      <c r="E13951" s="8" t="s">
        <v>14</v>
      </c>
      <c r="F13951" s="9">
        <f t="shared" si="873"/>
        <v>46300000</v>
      </c>
      <c r="G13951" s="9">
        <v>463</v>
      </c>
      <c r="H13951" s="10">
        <v>49923438</v>
      </c>
      <c r="I13951" s="11">
        <f t="shared" si="870"/>
        <v>29526689879.41766</v>
      </c>
      <c r="J13951" s="11">
        <f t="shared" si="871"/>
        <v>281512</v>
      </c>
      <c r="K13951" s="11">
        <f t="shared" si="872"/>
        <v>104886.0790283102</v>
      </c>
      <c r="L13951" s="12">
        <f t="shared" si="874"/>
        <v>0</v>
      </c>
      <c r="M13951" s="11">
        <f>COUNTIF(E$2:$E13951,E13951)</f>
        <v>3423</v>
      </c>
      <c r="O13951" t="str">
        <f t="shared" si="875"/>
        <v/>
      </c>
    </row>
    <row r="13952" spans="1:15" hidden="1">
      <c r="A13952" s="41" t="s">
        <v>120</v>
      </c>
      <c r="B13952" s="46">
        <v>45861</v>
      </c>
      <c r="C13952" s="8" t="s">
        <v>13</v>
      </c>
      <c r="D13952" s="8" t="s">
        <v>14</v>
      </c>
      <c r="E13952" s="8" t="s">
        <v>14</v>
      </c>
      <c r="F13952" s="9">
        <f t="shared" si="873"/>
        <v>900000</v>
      </c>
      <c r="G13952" s="9">
        <v>9</v>
      </c>
      <c r="H13952" s="10">
        <v>970434</v>
      </c>
      <c r="I13952" s="11">
        <f t="shared" si="870"/>
        <v>29527660313.41766</v>
      </c>
      <c r="J13952" s="11">
        <f t="shared" si="871"/>
        <v>281521</v>
      </c>
      <c r="K13952" s="11">
        <f t="shared" si="872"/>
        <v>104886.17301521968</v>
      </c>
      <c r="L13952" s="12">
        <f t="shared" si="874"/>
        <v>0</v>
      </c>
      <c r="M13952" s="11">
        <f>COUNTIF(E$2:$E13952,E13952)</f>
        <v>3424</v>
      </c>
      <c r="O13952" t="str">
        <f t="shared" si="875"/>
        <v/>
      </c>
    </row>
    <row r="13953" spans="1:15" hidden="1">
      <c r="A13953" s="41" t="s">
        <v>120</v>
      </c>
      <c r="B13953" s="46">
        <v>45861</v>
      </c>
      <c r="C13953" s="8" t="s">
        <v>13</v>
      </c>
      <c r="D13953" s="8" t="s">
        <v>14</v>
      </c>
      <c r="E13953" s="8" t="s">
        <v>14</v>
      </c>
      <c r="F13953" s="9">
        <f t="shared" si="873"/>
        <v>8300000</v>
      </c>
      <c r="G13953" s="9">
        <v>83</v>
      </c>
      <c r="H13953" s="10">
        <v>8949558</v>
      </c>
      <c r="I13953" s="11">
        <f t="shared" si="870"/>
        <v>29536609871.41766</v>
      </c>
      <c r="J13953" s="11">
        <f t="shared" si="871"/>
        <v>281604</v>
      </c>
      <c r="K13953" s="11">
        <f t="shared" si="872"/>
        <v>104887.03950021186</v>
      </c>
      <c r="L13953" s="12">
        <f t="shared" si="874"/>
        <v>0</v>
      </c>
      <c r="M13953" s="11">
        <f>COUNTIF(E$2:$E13953,E13953)</f>
        <v>3425</v>
      </c>
      <c r="O13953" t="str">
        <f t="shared" si="875"/>
        <v/>
      </c>
    </row>
    <row r="13954" spans="1:15" hidden="1">
      <c r="A13954" s="41" t="s">
        <v>120</v>
      </c>
      <c r="B13954" s="46">
        <v>45861</v>
      </c>
      <c r="C13954" s="8" t="s">
        <v>13</v>
      </c>
      <c r="D13954" s="8" t="s">
        <v>14</v>
      </c>
      <c r="E13954" s="8" t="s">
        <v>14</v>
      </c>
      <c r="F13954" s="9">
        <f t="shared" si="873"/>
        <v>18800000</v>
      </c>
      <c r="G13954" s="9">
        <v>188</v>
      </c>
      <c r="H13954" s="10">
        <v>20271288</v>
      </c>
      <c r="I13954" s="11">
        <f t="shared" si="870"/>
        <v>29556881159.41766</v>
      </c>
      <c r="J13954" s="11">
        <f t="shared" si="871"/>
        <v>281792</v>
      </c>
      <c r="K13954" s="11">
        <f t="shared" si="872"/>
        <v>104889.00025344105</v>
      </c>
      <c r="L13954" s="12">
        <f t="shared" si="874"/>
        <v>0</v>
      </c>
      <c r="M13954" s="11">
        <f>COUNTIF(E$2:$E13954,E13954)</f>
        <v>3426</v>
      </c>
      <c r="O13954" t="str">
        <f t="shared" si="875"/>
        <v/>
      </c>
    </row>
    <row r="13955" spans="1:15" hidden="1">
      <c r="A13955" s="41" t="s">
        <v>120</v>
      </c>
      <c r="B13955" s="46">
        <v>45861</v>
      </c>
      <c r="C13955" s="8" t="s">
        <v>13</v>
      </c>
      <c r="D13955" s="8" t="s">
        <v>14</v>
      </c>
      <c r="E13955" s="8" t="s">
        <v>14</v>
      </c>
      <c r="F13955" s="9">
        <f t="shared" si="873"/>
        <v>900000</v>
      </c>
      <c r="G13955" s="9">
        <v>9</v>
      </c>
      <c r="H13955" s="10">
        <v>970434</v>
      </c>
      <c r="I13955" s="11">
        <f t="shared" si="870"/>
        <v>29557851593.41766</v>
      </c>
      <c r="J13955" s="11">
        <f t="shared" si="871"/>
        <v>281801</v>
      </c>
      <c r="K13955" s="11">
        <f t="shared" si="872"/>
        <v>104889.09405366787</v>
      </c>
      <c r="L13955" s="12">
        <f t="shared" si="874"/>
        <v>0</v>
      </c>
      <c r="M13955" s="11">
        <f>COUNTIF(E$2:$E13955,E13955)</f>
        <v>3427</v>
      </c>
      <c r="O13955" t="str">
        <f t="shared" si="875"/>
        <v/>
      </c>
    </row>
    <row r="13956" spans="1:15" hidden="1">
      <c r="A13956" s="41" t="s">
        <v>120</v>
      </c>
      <c r="B13956" s="46">
        <v>45861</v>
      </c>
      <c r="C13956" s="8" t="s">
        <v>13</v>
      </c>
      <c r="D13956" s="8" t="s">
        <v>14</v>
      </c>
      <c r="E13956" s="8" t="s">
        <v>14</v>
      </c>
      <c r="F13956" s="9">
        <f t="shared" si="873"/>
        <v>18500000</v>
      </c>
      <c r="G13956" s="9">
        <v>185</v>
      </c>
      <c r="H13956" s="10">
        <v>19947810</v>
      </c>
      <c r="I13956" s="11">
        <f t="shared" si="870"/>
        <v>29577799403.41766</v>
      </c>
      <c r="J13956" s="11">
        <f t="shared" si="871"/>
        <v>281986</v>
      </c>
      <c r="K13956" s="11">
        <f t="shared" si="872"/>
        <v>104891.02084294135</v>
      </c>
      <c r="L13956" s="12">
        <f t="shared" si="874"/>
        <v>0</v>
      </c>
      <c r="M13956" s="11">
        <f>COUNTIF(E$2:$E13956,E13956)</f>
        <v>3428</v>
      </c>
      <c r="O13956" t="str">
        <f t="shared" si="875"/>
        <v/>
      </c>
    </row>
    <row r="13957" spans="1:15" hidden="1">
      <c r="A13957" s="41" t="s">
        <v>120</v>
      </c>
      <c r="B13957" s="46">
        <v>45861</v>
      </c>
      <c r="C13957" s="8" t="s">
        <v>13</v>
      </c>
      <c r="D13957" s="8" t="s">
        <v>14</v>
      </c>
      <c r="E13957" s="8" t="s">
        <v>14</v>
      </c>
      <c r="F13957" s="9">
        <f t="shared" si="873"/>
        <v>45200000</v>
      </c>
      <c r="G13957" s="9">
        <v>452</v>
      </c>
      <c r="H13957" s="10">
        <v>48737352</v>
      </c>
      <c r="I13957" s="11">
        <f t="shared" si="870"/>
        <v>29626536755.41766</v>
      </c>
      <c r="J13957" s="11">
        <f t="shared" si="871"/>
        <v>282438</v>
      </c>
      <c r="K13957" s="11">
        <f t="shared" si="872"/>
        <v>104895.71784043811</v>
      </c>
      <c r="L13957" s="12">
        <f t="shared" si="874"/>
        <v>0</v>
      </c>
      <c r="M13957" s="11">
        <f>COUNTIF(E$2:$E13957,E13957)</f>
        <v>3429</v>
      </c>
      <c r="O13957" t="str">
        <f t="shared" si="875"/>
        <v/>
      </c>
    </row>
    <row r="13958" spans="1:15" hidden="1">
      <c r="A13958" s="41" t="s">
        <v>120</v>
      </c>
      <c r="B13958" s="46">
        <v>45861</v>
      </c>
      <c r="C13958" s="8" t="s">
        <v>13</v>
      </c>
      <c r="D13958" s="8" t="s">
        <v>14</v>
      </c>
      <c r="E13958" s="8" t="s">
        <v>14</v>
      </c>
      <c r="F13958" s="9">
        <f t="shared" si="873"/>
        <v>1800000</v>
      </c>
      <c r="G13958" s="9">
        <v>18</v>
      </c>
      <c r="H13958" s="10">
        <v>1940868</v>
      </c>
      <c r="I13958" s="11">
        <f t="shared" si="870"/>
        <v>29628477623.41766</v>
      </c>
      <c r="J13958" s="11">
        <f t="shared" si="871"/>
        <v>282456</v>
      </c>
      <c r="K13958" s="11">
        <f t="shared" si="872"/>
        <v>104895.90457776666</v>
      </c>
      <c r="L13958" s="12">
        <f t="shared" si="874"/>
        <v>0</v>
      </c>
      <c r="M13958" s="11">
        <f>COUNTIF(E$2:$E13958,E13958)</f>
        <v>3430</v>
      </c>
      <c r="O13958" t="str">
        <f t="shared" si="875"/>
        <v/>
      </c>
    </row>
    <row r="13959" spans="1:15" hidden="1">
      <c r="A13959" s="41" t="s">
        <v>120</v>
      </c>
      <c r="B13959" s="46">
        <v>45861</v>
      </c>
      <c r="C13959" s="8" t="s">
        <v>13</v>
      </c>
      <c r="D13959" s="8" t="s">
        <v>14</v>
      </c>
      <c r="E13959" s="8" t="s">
        <v>14</v>
      </c>
      <c r="F13959" s="9">
        <f t="shared" si="873"/>
        <v>46300000</v>
      </c>
      <c r="G13959" s="9">
        <v>463</v>
      </c>
      <c r="H13959" s="10">
        <v>49923438</v>
      </c>
      <c r="I13959" s="11">
        <f t="shared" si="870"/>
        <v>29678401061.41766</v>
      </c>
      <c r="J13959" s="11">
        <f t="shared" si="871"/>
        <v>282919</v>
      </c>
      <c r="K13959" s="11">
        <f t="shared" si="872"/>
        <v>104900.69971058027</v>
      </c>
      <c r="L13959" s="12">
        <f t="shared" si="874"/>
        <v>0</v>
      </c>
      <c r="M13959" s="11">
        <f>COUNTIF(E$2:$E13959,E13959)</f>
        <v>3431</v>
      </c>
      <c r="O13959" t="str">
        <f t="shared" si="875"/>
        <v/>
      </c>
    </row>
    <row r="13960" spans="1:15" hidden="1">
      <c r="A13960" s="41" t="s">
        <v>120</v>
      </c>
      <c r="B13960" s="46">
        <v>45861</v>
      </c>
      <c r="C13960" s="8" t="s">
        <v>13</v>
      </c>
      <c r="D13960" s="8" t="s">
        <v>14</v>
      </c>
      <c r="E13960" s="8" t="s">
        <v>14</v>
      </c>
      <c r="F13960" s="9">
        <f t="shared" si="873"/>
        <v>27800000</v>
      </c>
      <c r="G13960" s="9">
        <v>278</v>
      </c>
      <c r="H13960" s="10">
        <v>29975628</v>
      </c>
      <c r="I13960" s="11">
        <f t="shared" si="870"/>
        <v>29708376689.41766</v>
      </c>
      <c r="J13960" s="11">
        <f t="shared" si="871"/>
        <v>283197</v>
      </c>
      <c r="K13960" s="11">
        <f t="shared" si="872"/>
        <v>104903.57132814846</v>
      </c>
      <c r="L13960" s="12">
        <f t="shared" si="874"/>
        <v>0</v>
      </c>
      <c r="M13960" s="11">
        <f>COUNTIF(E$2:$E13960,E13960)</f>
        <v>3432</v>
      </c>
      <c r="O13960" t="str">
        <f t="shared" si="875"/>
        <v/>
      </c>
    </row>
    <row r="13961" spans="1:15" hidden="1">
      <c r="A13961" s="41" t="s">
        <v>120</v>
      </c>
      <c r="B13961" s="46">
        <v>45861</v>
      </c>
      <c r="C13961" s="8" t="s">
        <v>13</v>
      </c>
      <c r="D13961" s="8" t="s">
        <v>14</v>
      </c>
      <c r="E13961" s="8" t="s">
        <v>14</v>
      </c>
      <c r="F13961" s="9">
        <f t="shared" si="873"/>
        <v>18500000</v>
      </c>
      <c r="G13961" s="9">
        <v>185</v>
      </c>
      <c r="H13961" s="10">
        <v>19947810</v>
      </c>
      <c r="I13961" s="11">
        <f t="shared" si="870"/>
        <v>29728324499.41766</v>
      </c>
      <c r="J13961" s="11">
        <f t="shared" si="871"/>
        <v>283382</v>
      </c>
      <c r="K13961" s="11">
        <f t="shared" si="872"/>
        <v>104905.47917446295</v>
      </c>
      <c r="L13961" s="12">
        <f t="shared" si="874"/>
        <v>0</v>
      </c>
      <c r="M13961" s="11">
        <f>COUNTIF(E$2:$E13961,E13961)</f>
        <v>3433</v>
      </c>
      <c r="O13961" t="str">
        <f t="shared" si="875"/>
        <v/>
      </c>
    </row>
    <row r="13962" spans="1:15" hidden="1">
      <c r="A13962" s="41" t="s">
        <v>120</v>
      </c>
      <c r="B13962" s="46">
        <v>45861</v>
      </c>
      <c r="C13962" s="8" t="s">
        <v>13</v>
      </c>
      <c r="D13962" s="8" t="s">
        <v>14</v>
      </c>
      <c r="E13962" s="8" t="s">
        <v>14</v>
      </c>
      <c r="F13962" s="9">
        <f t="shared" si="873"/>
        <v>5500000</v>
      </c>
      <c r="G13962" s="9">
        <v>55</v>
      </c>
      <c r="H13962" s="10">
        <v>5930430</v>
      </c>
      <c r="I13962" s="11">
        <f t="shared" si="870"/>
        <v>29734254929.41766</v>
      </c>
      <c r="J13962" s="11">
        <f t="shared" si="871"/>
        <v>283437</v>
      </c>
      <c r="K13962" s="11">
        <f t="shared" si="872"/>
        <v>104906.04589174195</v>
      </c>
      <c r="L13962" s="12">
        <f t="shared" si="874"/>
        <v>0</v>
      </c>
      <c r="M13962" s="11">
        <f>COUNTIF(E$2:$E13962,E13962)</f>
        <v>3434</v>
      </c>
      <c r="O13962" t="str">
        <f t="shared" si="875"/>
        <v/>
      </c>
    </row>
    <row r="13963" spans="1:15" hidden="1">
      <c r="A13963" s="41" t="s">
        <v>120</v>
      </c>
      <c r="B13963" s="46">
        <v>45861</v>
      </c>
      <c r="C13963" s="8" t="s">
        <v>13</v>
      </c>
      <c r="D13963" s="8" t="s">
        <v>14</v>
      </c>
      <c r="E13963" s="8" t="s">
        <v>14</v>
      </c>
      <c r="F13963" s="9">
        <f t="shared" si="873"/>
        <v>1800000</v>
      </c>
      <c r="G13963" s="9">
        <v>18</v>
      </c>
      <c r="H13963" s="10">
        <v>1945944</v>
      </c>
      <c r="I13963" s="11">
        <f t="shared" si="870"/>
        <v>29736200873.41766</v>
      </c>
      <c r="J13963" s="11">
        <f t="shared" si="871"/>
        <v>283455</v>
      </c>
      <c r="K13963" s="11">
        <f t="shared" si="872"/>
        <v>104906.24922269022</v>
      </c>
      <c r="L13963" s="12">
        <f t="shared" si="874"/>
        <v>0</v>
      </c>
      <c r="M13963" s="11">
        <f>COUNTIF(E$2:$E13963,E13963)</f>
        <v>3435</v>
      </c>
      <c r="O13963" t="str">
        <f t="shared" si="875"/>
        <v/>
      </c>
    </row>
    <row r="13964" spans="1:15" hidden="1">
      <c r="A13964" s="41" t="s">
        <v>120</v>
      </c>
      <c r="B13964" s="46">
        <v>45861</v>
      </c>
      <c r="C13964" s="8" t="s">
        <v>13</v>
      </c>
      <c r="D13964" s="8" t="s">
        <v>14</v>
      </c>
      <c r="E13964" s="8" t="s">
        <v>14</v>
      </c>
      <c r="F13964" s="9">
        <f t="shared" si="873"/>
        <v>-46100000</v>
      </c>
      <c r="G13964" s="9">
        <v>-461</v>
      </c>
      <c r="H13964" s="10">
        <v>-49971017</v>
      </c>
      <c r="I13964" s="11">
        <f t="shared" si="870"/>
        <v>29687839092.526001</v>
      </c>
      <c r="J13964" s="11">
        <f t="shared" si="871"/>
        <v>282994</v>
      </c>
      <c r="K13964" s="11">
        <f t="shared" si="872"/>
        <v>104906.24922269022</v>
      </c>
      <c r="L13964" s="12">
        <f t="shared" si="874"/>
        <v>1609236.1083398089</v>
      </c>
      <c r="M13964" s="11">
        <f>COUNTIF(E$2:$E13964,E13964)</f>
        <v>3436</v>
      </c>
      <c r="O13964" t="str">
        <f t="shared" si="875"/>
        <v/>
      </c>
    </row>
    <row r="13965" spans="1:15" hidden="1">
      <c r="A13965" s="41" t="s">
        <v>120</v>
      </c>
      <c r="B13965" s="46">
        <v>45861</v>
      </c>
      <c r="C13965" s="8" t="s">
        <v>13</v>
      </c>
      <c r="D13965" s="8" t="s">
        <v>14</v>
      </c>
      <c r="E13965" s="8" t="s">
        <v>14</v>
      </c>
      <c r="F13965" s="9">
        <f t="shared" si="873"/>
        <v>-1600000</v>
      </c>
      <c r="G13965" s="9">
        <v>-16</v>
      </c>
      <c r="H13965" s="10">
        <v>-1734352</v>
      </c>
      <c r="I13965" s="11">
        <f t="shared" si="870"/>
        <v>29686160592.538437</v>
      </c>
      <c r="J13965" s="11">
        <f t="shared" si="871"/>
        <v>282978</v>
      </c>
      <c r="K13965" s="11">
        <f t="shared" si="872"/>
        <v>104906.24922269022</v>
      </c>
      <c r="L13965" s="12">
        <f t="shared" si="874"/>
        <v>55852.0124369564</v>
      </c>
      <c r="M13965" s="11">
        <f>COUNTIF(E$2:$E13965,E13965)</f>
        <v>3437</v>
      </c>
      <c r="O13965" t="str">
        <f t="shared" si="875"/>
        <v/>
      </c>
    </row>
    <row r="13966" spans="1:15" hidden="1">
      <c r="A13966" s="41" t="s">
        <v>120</v>
      </c>
      <c r="B13966" s="46">
        <v>45861</v>
      </c>
      <c r="C13966" s="8" t="s">
        <v>13</v>
      </c>
      <c r="D13966" s="8" t="s">
        <v>14</v>
      </c>
      <c r="E13966" s="8" t="s">
        <v>14</v>
      </c>
      <c r="F13966" s="9">
        <f t="shared" si="873"/>
        <v>-900000</v>
      </c>
      <c r="G13966" s="9">
        <v>-9</v>
      </c>
      <c r="H13966" s="10">
        <v>-975573</v>
      </c>
      <c r="I13966" s="11">
        <f t="shared" si="870"/>
        <v>29685216436.295433</v>
      </c>
      <c r="J13966" s="11">
        <f t="shared" si="871"/>
        <v>282969</v>
      </c>
      <c r="K13966" s="11">
        <f t="shared" si="872"/>
        <v>104906.24922269022</v>
      </c>
      <c r="L13966" s="12">
        <f t="shared" si="874"/>
        <v>31416.75699578796</v>
      </c>
      <c r="M13966" s="11">
        <f>COUNTIF(E$2:$E13966,E13966)</f>
        <v>3438</v>
      </c>
      <c r="O13966" t="str">
        <f t="shared" si="875"/>
        <v/>
      </c>
    </row>
    <row r="13967" spans="1:15" hidden="1">
      <c r="A13967" s="41" t="s">
        <v>120</v>
      </c>
      <c r="B13967" s="46">
        <v>45861</v>
      </c>
      <c r="C13967" s="8" t="s">
        <v>13</v>
      </c>
      <c r="D13967" s="8" t="s">
        <v>14</v>
      </c>
      <c r="E13967" s="8" t="s">
        <v>14</v>
      </c>
      <c r="F13967" s="9">
        <f t="shared" si="873"/>
        <v>-22100000</v>
      </c>
      <c r="G13967" s="9">
        <v>-221</v>
      </c>
      <c r="H13967" s="10">
        <v>-23955737</v>
      </c>
      <c r="I13967" s="11">
        <f t="shared" si="870"/>
        <v>29662032155.21722</v>
      </c>
      <c r="J13967" s="11">
        <f t="shared" si="871"/>
        <v>282748</v>
      </c>
      <c r="K13967" s="11">
        <f t="shared" si="872"/>
        <v>104906.24922269022</v>
      </c>
      <c r="L13967" s="12">
        <f t="shared" si="874"/>
        <v>771455.92178545892</v>
      </c>
      <c r="M13967" s="11">
        <f>COUNTIF(E$2:$E13967,E13967)</f>
        <v>3439</v>
      </c>
      <c r="O13967" t="str">
        <f t="shared" si="875"/>
        <v/>
      </c>
    </row>
    <row r="13968" spans="1:15" hidden="1">
      <c r="A13968" s="41" t="s">
        <v>120</v>
      </c>
      <c r="B13968" s="46">
        <v>45861</v>
      </c>
      <c r="C13968" s="8" t="s">
        <v>13</v>
      </c>
      <c r="D13968" s="8" t="s">
        <v>14</v>
      </c>
      <c r="E13968" s="8" t="s">
        <v>14</v>
      </c>
      <c r="F13968" s="9">
        <f t="shared" si="873"/>
        <v>-900000</v>
      </c>
      <c r="G13968" s="9">
        <v>-9</v>
      </c>
      <c r="H13968" s="10">
        <v>-975573</v>
      </c>
      <c r="I13968" s="11">
        <f t="shared" si="870"/>
        <v>29661087998.974216</v>
      </c>
      <c r="J13968" s="11">
        <f t="shared" si="871"/>
        <v>282739</v>
      </c>
      <c r="K13968" s="11">
        <f t="shared" si="872"/>
        <v>104906.24922269022</v>
      </c>
      <c r="L13968" s="12">
        <f t="shared" si="874"/>
        <v>31416.75699578796</v>
      </c>
      <c r="M13968" s="11">
        <f>COUNTIF(E$2:$E13968,E13968)</f>
        <v>3440</v>
      </c>
      <c r="O13968" t="str">
        <f t="shared" si="875"/>
        <v/>
      </c>
    </row>
    <row r="13969" spans="1:15" hidden="1">
      <c r="A13969" s="41" t="s">
        <v>120</v>
      </c>
      <c r="B13969" s="46">
        <v>45861</v>
      </c>
      <c r="C13969" s="8" t="s">
        <v>13</v>
      </c>
      <c r="D13969" s="8" t="s">
        <v>14</v>
      </c>
      <c r="E13969" s="8" t="s">
        <v>14</v>
      </c>
      <c r="F13969" s="9">
        <f t="shared" si="873"/>
        <v>-19700000</v>
      </c>
      <c r="G13969" s="9">
        <v>-197</v>
      </c>
      <c r="H13969" s="10">
        <v>-21354209</v>
      </c>
      <c r="I13969" s="11">
        <f t="shared" si="870"/>
        <v>29640421467.877346</v>
      </c>
      <c r="J13969" s="11">
        <f t="shared" si="871"/>
        <v>282542</v>
      </c>
      <c r="K13969" s="11">
        <f t="shared" si="872"/>
        <v>104906.24922269022</v>
      </c>
      <c r="L13969" s="12">
        <f t="shared" si="874"/>
        <v>687677.90313002467</v>
      </c>
      <c r="M13969" s="11">
        <f>COUNTIF(E$2:$E13969,E13969)</f>
        <v>3441</v>
      </c>
      <c r="O13969" t="str">
        <f t="shared" si="875"/>
        <v/>
      </c>
    </row>
    <row r="13970" spans="1:15" hidden="1">
      <c r="A13970" s="41" t="s">
        <v>120</v>
      </c>
      <c r="B13970" s="46">
        <v>45861</v>
      </c>
      <c r="C13970" s="8" t="s">
        <v>13</v>
      </c>
      <c r="D13970" s="8" t="s">
        <v>14</v>
      </c>
      <c r="E13970" s="8" t="s">
        <v>14</v>
      </c>
      <c r="F13970" s="9">
        <f t="shared" si="873"/>
        <v>-5200000</v>
      </c>
      <c r="G13970" s="9">
        <v>-52</v>
      </c>
      <c r="H13970" s="10">
        <v>-5636644</v>
      </c>
      <c r="I13970" s="11">
        <f t="shared" si="870"/>
        <v>29634966342.917767</v>
      </c>
      <c r="J13970" s="11">
        <f t="shared" si="871"/>
        <v>282490</v>
      </c>
      <c r="K13970" s="11">
        <f t="shared" si="872"/>
        <v>104906.24922269022</v>
      </c>
      <c r="L13970" s="12">
        <f t="shared" si="874"/>
        <v>181519.04042010847</v>
      </c>
      <c r="M13970" s="11">
        <f>COUNTIF(E$2:$E13970,E13970)</f>
        <v>3442</v>
      </c>
      <c r="O13970" t="str">
        <f t="shared" si="875"/>
        <v/>
      </c>
    </row>
    <row r="13971" spans="1:15" hidden="1">
      <c r="A13971" s="41" t="s">
        <v>120</v>
      </c>
      <c r="B13971" s="46">
        <v>45861</v>
      </c>
      <c r="C13971" s="8" t="s">
        <v>13</v>
      </c>
      <c r="D13971" s="8" t="s">
        <v>14</v>
      </c>
      <c r="E13971" s="8" t="s">
        <v>14</v>
      </c>
      <c r="F13971" s="9">
        <f t="shared" si="873"/>
        <v>-1000000</v>
      </c>
      <c r="G13971" s="9">
        <v>-10</v>
      </c>
      <c r="H13971" s="10">
        <v>-1083970</v>
      </c>
      <c r="I13971" s="11">
        <f t="shared" si="870"/>
        <v>29633917280.425541</v>
      </c>
      <c r="J13971" s="11">
        <f t="shared" si="871"/>
        <v>282480</v>
      </c>
      <c r="K13971" s="11">
        <f t="shared" si="872"/>
        <v>104906.24922269022</v>
      </c>
      <c r="L13971" s="12">
        <f t="shared" si="874"/>
        <v>34907.507773097837</v>
      </c>
      <c r="M13971" s="11">
        <f>COUNTIF(E$2:$E13971,E13971)</f>
        <v>3443</v>
      </c>
      <c r="O13971" t="str">
        <f t="shared" si="875"/>
        <v/>
      </c>
    </row>
    <row r="13972" spans="1:15" hidden="1">
      <c r="A13972" s="41" t="s">
        <v>120</v>
      </c>
      <c r="B13972" s="46">
        <v>45861</v>
      </c>
      <c r="C13972" s="8" t="s">
        <v>13</v>
      </c>
      <c r="D13972" s="8" t="s">
        <v>14</v>
      </c>
      <c r="E13972" s="8" t="s">
        <v>14</v>
      </c>
      <c r="F13972" s="9">
        <f t="shared" si="873"/>
        <v>-900000</v>
      </c>
      <c r="G13972" s="9">
        <v>-9</v>
      </c>
      <c r="H13972" s="10">
        <v>-975573</v>
      </c>
      <c r="I13972" s="11">
        <f t="shared" si="870"/>
        <v>29632973124.182537</v>
      </c>
      <c r="J13972" s="11">
        <f t="shared" si="871"/>
        <v>282471</v>
      </c>
      <c r="K13972" s="11">
        <f t="shared" si="872"/>
        <v>104906.24922269022</v>
      </c>
      <c r="L13972" s="12">
        <f t="shared" si="874"/>
        <v>31416.75699578796</v>
      </c>
      <c r="M13972" s="11">
        <f>COUNTIF(E$2:$E13972,E13972)</f>
        <v>3444</v>
      </c>
      <c r="O13972" t="str">
        <f t="shared" si="875"/>
        <v/>
      </c>
    </row>
    <row r="13973" spans="1:15" hidden="1">
      <c r="A13973" s="41" t="s">
        <v>120</v>
      </c>
      <c r="B13973" s="46">
        <v>45861</v>
      </c>
      <c r="C13973" s="8" t="s">
        <v>13</v>
      </c>
      <c r="D13973" s="8" t="s">
        <v>48</v>
      </c>
      <c r="E13973" s="8" t="s">
        <v>48</v>
      </c>
      <c r="F13973" s="9">
        <f t="shared" si="873"/>
        <v>18000000</v>
      </c>
      <c r="G13973" s="9">
        <v>180</v>
      </c>
      <c r="H13973" s="10">
        <v>18666900</v>
      </c>
      <c r="I13973" s="11">
        <f t="shared" si="870"/>
        <v>10797167845.022198</v>
      </c>
      <c r="J13973" s="11">
        <f t="shared" si="871"/>
        <v>107948</v>
      </c>
      <c r="K13973" s="11">
        <f t="shared" si="872"/>
        <v>100021.93505226774</v>
      </c>
      <c r="L13973" s="12">
        <f t="shared" si="874"/>
        <v>0</v>
      </c>
      <c r="M13973" s="11">
        <f>COUNTIF(E$2:$E13973,E13973)</f>
        <v>662</v>
      </c>
      <c r="O13973" t="str">
        <f t="shared" si="875"/>
        <v/>
      </c>
    </row>
    <row r="13974" spans="1:15" hidden="1">
      <c r="A13974" s="41" t="s">
        <v>120</v>
      </c>
      <c r="B13974" s="46">
        <v>45861</v>
      </c>
      <c r="C13974" s="8" t="s">
        <v>13</v>
      </c>
      <c r="D13974" s="8" t="s">
        <v>14</v>
      </c>
      <c r="E13974" s="8" t="s">
        <v>14</v>
      </c>
      <c r="F13974" s="9">
        <f t="shared" si="873"/>
        <v>-2700000</v>
      </c>
      <c r="G13974" s="9">
        <v>-27</v>
      </c>
      <c r="H13974" s="10">
        <v>-2926719</v>
      </c>
      <c r="I13974" s="11">
        <f t="shared" si="870"/>
        <v>29630140655.453526</v>
      </c>
      <c r="J13974" s="11">
        <f t="shared" si="871"/>
        <v>282444</v>
      </c>
      <c r="K13974" s="11">
        <f t="shared" si="872"/>
        <v>104906.24922269022</v>
      </c>
      <c r="L13974" s="12">
        <f t="shared" si="874"/>
        <v>94250.270987363998</v>
      </c>
      <c r="M13974" s="11">
        <f>COUNTIF(E$2:$E13974,E13974)</f>
        <v>3445</v>
      </c>
      <c r="O13974" t="str">
        <f t="shared" si="875"/>
        <v/>
      </c>
    </row>
    <row r="13975" spans="1:15" hidden="1">
      <c r="A13975" s="41" t="s">
        <v>120</v>
      </c>
      <c r="B13975" s="46">
        <v>45861</v>
      </c>
      <c r="C13975" s="8" t="s">
        <v>13</v>
      </c>
      <c r="D13975" s="8" t="s">
        <v>14</v>
      </c>
      <c r="E13975" s="8" t="s">
        <v>14</v>
      </c>
      <c r="F13975" s="9">
        <f t="shared" si="873"/>
        <v>-900000</v>
      </c>
      <c r="G13975" s="9">
        <v>-9</v>
      </c>
      <c r="H13975" s="10">
        <v>-975573</v>
      </c>
      <c r="I13975" s="11">
        <f t="shared" si="870"/>
        <v>29629196499.210522</v>
      </c>
      <c r="J13975" s="11">
        <f t="shared" si="871"/>
        <v>282435</v>
      </c>
      <c r="K13975" s="11">
        <f t="shared" si="872"/>
        <v>104906.24922269022</v>
      </c>
      <c r="L13975" s="12">
        <f t="shared" si="874"/>
        <v>31416.75699578796</v>
      </c>
      <c r="M13975" s="11">
        <f>COUNTIF(E$2:$E13975,E13975)</f>
        <v>3446</v>
      </c>
      <c r="O13975" t="str">
        <f t="shared" si="875"/>
        <v/>
      </c>
    </row>
    <row r="13976" spans="1:15" hidden="1">
      <c r="A13976" s="41" t="s">
        <v>120</v>
      </c>
      <c r="B13976" s="46">
        <v>45861</v>
      </c>
      <c r="C13976" s="8" t="s">
        <v>13</v>
      </c>
      <c r="D13976" s="8" t="s">
        <v>14</v>
      </c>
      <c r="E13976" s="8" t="s">
        <v>14</v>
      </c>
      <c r="F13976" s="9">
        <f t="shared" si="873"/>
        <v>-7300000</v>
      </c>
      <c r="G13976" s="9">
        <v>-73</v>
      </c>
      <c r="H13976" s="10">
        <v>-7912981</v>
      </c>
      <c r="I13976" s="11">
        <f t="shared" ref="I13976:I14039" si="876">IF(H13976&gt;=0,IF(M13976=1,H13976,SUMIFS(I:I,E:E,E13976,M:M,M13976-1)+H13976),SUMIFS(I:I,E:E,E13976,M:M,M13976-1)+K13976*G13976)</f>
        <v>29621538343.017265</v>
      </c>
      <c r="J13976" s="11">
        <f t="shared" ref="J13976:J14039" si="877">IF(M13976=1,G13976,SUMIFS($J:$J,$E:$E,E13976,$M:$M,M13976-1)+G13976)</f>
        <v>282362</v>
      </c>
      <c r="K13976" s="11">
        <f t="shared" ref="K13976:K14039" si="878">IF(H13976&gt;=0,I13976/J13976,SUMIFS($K:$K,$E:$E,E13976,$M:$M,M13976-1))</f>
        <v>104906.24922269022</v>
      </c>
      <c r="L13976" s="12">
        <f t="shared" si="874"/>
        <v>254824.80674361344</v>
      </c>
      <c r="M13976" s="11">
        <f>COUNTIF(E$2:$E13976,E13976)</f>
        <v>3447</v>
      </c>
      <c r="O13976" t="str">
        <f t="shared" si="875"/>
        <v/>
      </c>
    </row>
    <row r="13977" spans="1:15" hidden="1">
      <c r="A13977" s="41" t="s">
        <v>120</v>
      </c>
      <c r="B13977" s="46">
        <v>45861</v>
      </c>
      <c r="C13977" s="8" t="s">
        <v>13</v>
      </c>
      <c r="D13977" s="8" t="s">
        <v>14</v>
      </c>
      <c r="E13977" s="8" t="s">
        <v>14</v>
      </c>
      <c r="F13977" s="9">
        <f t="shared" si="873"/>
        <v>-9200000</v>
      </c>
      <c r="G13977" s="9">
        <v>-92</v>
      </c>
      <c r="H13977" s="10">
        <v>-9972524</v>
      </c>
      <c r="I13977" s="11">
        <f t="shared" si="876"/>
        <v>29611886968.088779</v>
      </c>
      <c r="J13977" s="11">
        <f t="shared" si="877"/>
        <v>282270</v>
      </c>
      <c r="K13977" s="11">
        <f t="shared" si="878"/>
        <v>104906.24922269022</v>
      </c>
      <c r="L13977" s="12">
        <f t="shared" si="874"/>
        <v>321149.07151249982</v>
      </c>
      <c r="M13977" s="11">
        <f>COUNTIF(E$2:$E13977,E13977)</f>
        <v>3448</v>
      </c>
      <c r="O13977" t="str">
        <f t="shared" si="875"/>
        <v/>
      </c>
    </row>
    <row r="13978" spans="1:15" hidden="1">
      <c r="A13978" s="41" t="s">
        <v>120</v>
      </c>
      <c r="B13978" s="46">
        <v>45861</v>
      </c>
      <c r="C13978" s="8" t="s">
        <v>13</v>
      </c>
      <c r="D13978" s="8" t="s">
        <v>14</v>
      </c>
      <c r="E13978" s="8" t="s">
        <v>14</v>
      </c>
      <c r="F13978" s="9">
        <f t="shared" si="873"/>
        <v>-9200000</v>
      </c>
      <c r="G13978" s="9">
        <v>-92</v>
      </c>
      <c r="H13978" s="10">
        <v>-9972524</v>
      </c>
      <c r="I13978" s="11">
        <f t="shared" si="876"/>
        <v>29602235593.160294</v>
      </c>
      <c r="J13978" s="11">
        <f t="shared" si="877"/>
        <v>282178</v>
      </c>
      <c r="K13978" s="11">
        <f t="shared" si="878"/>
        <v>104906.24922269022</v>
      </c>
      <c r="L13978" s="12">
        <f t="shared" si="874"/>
        <v>321149.07151249982</v>
      </c>
      <c r="M13978" s="11">
        <f>COUNTIF(E$2:$E13978,E13978)</f>
        <v>3449</v>
      </c>
      <c r="O13978" t="str">
        <f t="shared" si="875"/>
        <v/>
      </c>
    </row>
    <row r="13979" spans="1:15" hidden="1">
      <c r="A13979" s="41" t="s">
        <v>120</v>
      </c>
      <c r="B13979" s="46">
        <v>45861</v>
      </c>
      <c r="C13979" s="8" t="s">
        <v>13</v>
      </c>
      <c r="D13979" s="8" t="s">
        <v>14</v>
      </c>
      <c r="E13979" s="8" t="s">
        <v>14</v>
      </c>
      <c r="F13979" s="9">
        <f t="shared" si="873"/>
        <v>-900000</v>
      </c>
      <c r="G13979" s="9">
        <v>-9</v>
      </c>
      <c r="H13979" s="10">
        <v>-975573</v>
      </c>
      <c r="I13979" s="11">
        <f t="shared" si="876"/>
        <v>29601291436.91729</v>
      </c>
      <c r="J13979" s="11">
        <f t="shared" si="877"/>
        <v>282169</v>
      </c>
      <c r="K13979" s="11">
        <f t="shared" si="878"/>
        <v>104906.24922269022</v>
      </c>
      <c r="L13979" s="12">
        <f t="shared" si="874"/>
        <v>31416.75699578796</v>
      </c>
      <c r="M13979" s="11">
        <f>COUNTIF(E$2:$E13979,E13979)</f>
        <v>3450</v>
      </c>
      <c r="O13979" t="str">
        <f t="shared" si="875"/>
        <v/>
      </c>
    </row>
    <row r="13980" spans="1:15" hidden="1">
      <c r="A13980" s="41" t="s">
        <v>120</v>
      </c>
      <c r="B13980" s="46">
        <v>45861</v>
      </c>
      <c r="C13980" s="8" t="s">
        <v>13</v>
      </c>
      <c r="D13980" s="8" t="s">
        <v>14</v>
      </c>
      <c r="E13980" s="8" t="s">
        <v>14</v>
      </c>
      <c r="F13980" s="9">
        <f t="shared" si="873"/>
        <v>-900000</v>
      </c>
      <c r="G13980" s="9">
        <v>-9</v>
      </c>
      <c r="H13980" s="10">
        <v>-975573</v>
      </c>
      <c r="I13980" s="11">
        <f t="shared" si="876"/>
        <v>29600347280.674286</v>
      </c>
      <c r="J13980" s="11">
        <f t="shared" si="877"/>
        <v>282160</v>
      </c>
      <c r="K13980" s="11">
        <f t="shared" si="878"/>
        <v>104906.24922269022</v>
      </c>
      <c r="L13980" s="12">
        <f t="shared" si="874"/>
        <v>31416.75699578796</v>
      </c>
      <c r="M13980" s="11">
        <f>COUNTIF(E$2:$E13980,E13980)</f>
        <v>3451</v>
      </c>
      <c r="O13980" t="str">
        <f t="shared" si="875"/>
        <v/>
      </c>
    </row>
    <row r="13981" spans="1:15" hidden="1">
      <c r="A13981" s="41" t="s">
        <v>120</v>
      </c>
      <c r="B13981" s="46">
        <v>45861</v>
      </c>
      <c r="C13981" s="8" t="s">
        <v>13</v>
      </c>
      <c r="D13981" s="8" t="s">
        <v>14</v>
      </c>
      <c r="E13981" s="8" t="s">
        <v>14</v>
      </c>
      <c r="F13981" s="9">
        <f t="shared" si="873"/>
        <v>-4600000</v>
      </c>
      <c r="G13981" s="9">
        <v>-46</v>
      </c>
      <c r="H13981" s="10">
        <v>-4986262</v>
      </c>
      <c r="I13981" s="11">
        <f t="shared" si="876"/>
        <v>29595521593.210041</v>
      </c>
      <c r="J13981" s="11">
        <f t="shared" si="877"/>
        <v>282114</v>
      </c>
      <c r="K13981" s="11">
        <f t="shared" si="878"/>
        <v>104906.24922269022</v>
      </c>
      <c r="L13981" s="12">
        <f t="shared" si="874"/>
        <v>160574.53575624991</v>
      </c>
      <c r="M13981" s="11">
        <f>COUNTIF(E$2:$E13981,E13981)</f>
        <v>3452</v>
      </c>
      <c r="O13981" t="str">
        <f t="shared" si="875"/>
        <v/>
      </c>
    </row>
    <row r="13982" spans="1:15" hidden="1">
      <c r="A13982" s="41" t="s">
        <v>120</v>
      </c>
      <c r="B13982" s="46">
        <v>45861</v>
      </c>
      <c r="C13982" s="8" t="s">
        <v>13</v>
      </c>
      <c r="D13982" s="8" t="s">
        <v>14</v>
      </c>
      <c r="E13982" s="8" t="s">
        <v>14</v>
      </c>
      <c r="F13982" s="9">
        <f t="shared" si="873"/>
        <v>-4600000</v>
      </c>
      <c r="G13982" s="9">
        <v>-46</v>
      </c>
      <c r="H13982" s="10">
        <v>-4986262</v>
      </c>
      <c r="I13982" s="11">
        <f t="shared" si="876"/>
        <v>29590695905.745796</v>
      </c>
      <c r="J13982" s="11">
        <f t="shared" si="877"/>
        <v>282068</v>
      </c>
      <c r="K13982" s="11">
        <f t="shared" si="878"/>
        <v>104906.24922269022</v>
      </c>
      <c r="L13982" s="12">
        <f t="shared" si="874"/>
        <v>160574.53575624991</v>
      </c>
      <c r="M13982" s="11">
        <f>COUNTIF(E$2:$E13982,E13982)</f>
        <v>3453</v>
      </c>
      <c r="O13982" t="str">
        <f t="shared" si="875"/>
        <v/>
      </c>
    </row>
    <row r="13983" spans="1:15" hidden="1">
      <c r="A13983" s="41" t="s">
        <v>120</v>
      </c>
      <c r="B13983" s="46">
        <v>45861</v>
      </c>
      <c r="C13983" s="8" t="s">
        <v>13</v>
      </c>
      <c r="D13983" s="8" t="s">
        <v>14</v>
      </c>
      <c r="E13983" s="8" t="s">
        <v>14</v>
      </c>
      <c r="F13983" s="9">
        <f t="shared" si="873"/>
        <v>-60000000</v>
      </c>
      <c r="G13983" s="9">
        <v>-600</v>
      </c>
      <c r="H13983" s="10">
        <v>-65038200</v>
      </c>
      <c r="I13983" s="11">
        <f t="shared" si="876"/>
        <v>29527752156.212181</v>
      </c>
      <c r="J13983" s="11">
        <f t="shared" si="877"/>
        <v>281468</v>
      </c>
      <c r="K13983" s="11">
        <f t="shared" si="878"/>
        <v>104906.24922269022</v>
      </c>
      <c r="L13983" s="12">
        <f t="shared" si="874"/>
        <v>2094450.4663858637</v>
      </c>
      <c r="M13983" s="11">
        <f>COUNTIF(E$2:$E13983,E13983)</f>
        <v>3454</v>
      </c>
      <c r="O13983" t="str">
        <f t="shared" si="875"/>
        <v/>
      </c>
    </row>
    <row r="13984" spans="1:15" hidden="1">
      <c r="A13984" s="41" t="s">
        <v>120</v>
      </c>
      <c r="B13984" s="46">
        <v>45861</v>
      </c>
      <c r="C13984" s="8" t="s">
        <v>13</v>
      </c>
      <c r="D13984" s="8" t="s">
        <v>14</v>
      </c>
      <c r="E13984" s="8" t="s">
        <v>14</v>
      </c>
      <c r="F13984" s="9">
        <f t="shared" si="873"/>
        <v>-27600000</v>
      </c>
      <c r="G13984" s="9">
        <v>-276</v>
      </c>
      <c r="H13984" s="10">
        <v>-29917572</v>
      </c>
      <c r="I13984" s="11">
        <f t="shared" si="876"/>
        <v>29498798031.42672</v>
      </c>
      <c r="J13984" s="11">
        <f t="shared" si="877"/>
        <v>281192</v>
      </c>
      <c r="K13984" s="11">
        <f t="shared" si="878"/>
        <v>104906.24922269022</v>
      </c>
      <c r="L13984" s="12">
        <f t="shared" si="874"/>
        <v>963447.21453749761</v>
      </c>
      <c r="M13984" s="11">
        <f>COUNTIF(E$2:$E13984,E13984)</f>
        <v>3455</v>
      </c>
      <c r="O13984" t="str">
        <f t="shared" si="875"/>
        <v/>
      </c>
    </row>
    <row r="13985" spans="1:15" hidden="1">
      <c r="A13985" s="41" t="s">
        <v>120</v>
      </c>
      <c r="B13985" s="46">
        <v>45861</v>
      </c>
      <c r="C13985" s="8" t="s">
        <v>13</v>
      </c>
      <c r="D13985" s="8" t="s">
        <v>14</v>
      </c>
      <c r="E13985" s="8" t="s">
        <v>14</v>
      </c>
      <c r="F13985" s="9">
        <f t="shared" si="873"/>
        <v>-18600000</v>
      </c>
      <c r="G13985" s="9">
        <v>-186</v>
      </c>
      <c r="H13985" s="10">
        <v>-20161842</v>
      </c>
      <c r="I13985" s="11">
        <f t="shared" si="876"/>
        <v>29479285469.071301</v>
      </c>
      <c r="J13985" s="11">
        <f t="shared" si="877"/>
        <v>281006</v>
      </c>
      <c r="K13985" s="11">
        <f t="shared" si="878"/>
        <v>104906.24922269022</v>
      </c>
      <c r="L13985" s="12">
        <f t="shared" si="874"/>
        <v>649279.64457961917</v>
      </c>
      <c r="M13985" s="11">
        <f>COUNTIF(E$2:$E13985,E13985)</f>
        <v>3456</v>
      </c>
      <c r="O13985" t="str">
        <f t="shared" si="875"/>
        <v/>
      </c>
    </row>
    <row r="13986" spans="1:15" hidden="1">
      <c r="A13986" s="41" t="s">
        <v>120</v>
      </c>
      <c r="B13986" s="46">
        <v>45861</v>
      </c>
      <c r="C13986" s="8" t="s">
        <v>13</v>
      </c>
      <c r="D13986" s="8" t="s">
        <v>14</v>
      </c>
      <c r="E13986" s="8" t="s">
        <v>14</v>
      </c>
      <c r="F13986" s="9">
        <f t="shared" si="873"/>
        <v>-900000</v>
      </c>
      <c r="G13986" s="9">
        <v>-9</v>
      </c>
      <c r="H13986" s="10">
        <v>-975573</v>
      </c>
      <c r="I13986" s="11">
        <f t="shared" si="876"/>
        <v>29478341312.828297</v>
      </c>
      <c r="J13986" s="11">
        <f t="shared" si="877"/>
        <v>280997</v>
      </c>
      <c r="K13986" s="11">
        <f t="shared" si="878"/>
        <v>104906.24922269022</v>
      </c>
      <c r="L13986" s="12">
        <f t="shared" si="874"/>
        <v>31416.75699578796</v>
      </c>
      <c r="M13986" s="11">
        <f>COUNTIF(E$2:$E13986,E13986)</f>
        <v>3457</v>
      </c>
      <c r="O13986" t="str">
        <f t="shared" si="875"/>
        <v/>
      </c>
    </row>
    <row r="13987" spans="1:15" hidden="1">
      <c r="A13987" s="41" t="s">
        <v>120</v>
      </c>
      <c r="B13987" s="46">
        <v>45861</v>
      </c>
      <c r="C13987" s="8" t="s">
        <v>13</v>
      </c>
      <c r="D13987" s="8" t="s">
        <v>14</v>
      </c>
      <c r="E13987" s="8" t="s">
        <v>14</v>
      </c>
      <c r="F13987" s="9">
        <f t="shared" si="873"/>
        <v>-18400000</v>
      </c>
      <c r="G13987" s="9">
        <v>-184</v>
      </c>
      <c r="H13987" s="10">
        <v>-19945048</v>
      </c>
      <c r="I13987" s="11">
        <f t="shared" si="876"/>
        <v>29459038562.971321</v>
      </c>
      <c r="J13987" s="11">
        <f t="shared" si="877"/>
        <v>280813</v>
      </c>
      <c r="K13987" s="11">
        <f t="shared" si="878"/>
        <v>104906.24922269022</v>
      </c>
      <c r="L13987" s="12">
        <f t="shared" si="874"/>
        <v>642298.14302499965</v>
      </c>
      <c r="M13987" s="11">
        <f>COUNTIF(E$2:$E13987,E13987)</f>
        <v>3458</v>
      </c>
      <c r="O13987" t="str">
        <f t="shared" si="875"/>
        <v/>
      </c>
    </row>
    <row r="13988" spans="1:15" hidden="1">
      <c r="A13988" s="41" t="s">
        <v>120</v>
      </c>
      <c r="B13988" s="46">
        <v>45861</v>
      </c>
      <c r="C13988" s="8" t="s">
        <v>13</v>
      </c>
      <c r="D13988" s="8" t="s">
        <v>14</v>
      </c>
      <c r="E13988" s="8" t="s">
        <v>14</v>
      </c>
      <c r="F13988" s="9">
        <f t="shared" si="873"/>
        <v>-18400000</v>
      </c>
      <c r="G13988" s="9">
        <v>-184</v>
      </c>
      <c r="H13988" s="10">
        <v>-19945048</v>
      </c>
      <c r="I13988" s="11">
        <f t="shared" si="876"/>
        <v>29439735813.114346</v>
      </c>
      <c r="J13988" s="11">
        <f t="shared" si="877"/>
        <v>280629</v>
      </c>
      <c r="K13988" s="11">
        <f t="shared" si="878"/>
        <v>104906.24922269022</v>
      </c>
      <c r="L13988" s="12">
        <f t="shared" si="874"/>
        <v>642298.14302499965</v>
      </c>
      <c r="M13988" s="11">
        <f>COUNTIF(E$2:$E13988,E13988)</f>
        <v>3459</v>
      </c>
      <c r="O13988" t="str">
        <f t="shared" si="875"/>
        <v/>
      </c>
    </row>
    <row r="13989" spans="1:15" hidden="1">
      <c r="A13989" s="41" t="s">
        <v>120</v>
      </c>
      <c r="B13989" s="46">
        <v>45861</v>
      </c>
      <c r="C13989" s="8" t="s">
        <v>13</v>
      </c>
      <c r="D13989" s="8" t="s">
        <v>14</v>
      </c>
      <c r="E13989" s="8" t="s">
        <v>14</v>
      </c>
      <c r="F13989" s="9">
        <f t="shared" si="873"/>
        <v>-900000</v>
      </c>
      <c r="G13989" s="9">
        <v>-9</v>
      </c>
      <c r="H13989" s="10">
        <v>-975573</v>
      </c>
      <c r="I13989" s="11">
        <f t="shared" si="876"/>
        <v>29438791656.871342</v>
      </c>
      <c r="J13989" s="11">
        <f t="shared" si="877"/>
        <v>280620</v>
      </c>
      <c r="K13989" s="11">
        <f t="shared" si="878"/>
        <v>104906.24922269022</v>
      </c>
      <c r="L13989" s="12">
        <f t="shared" si="874"/>
        <v>31416.75699578796</v>
      </c>
      <c r="M13989" s="11">
        <f>COUNTIF(E$2:$E13989,E13989)</f>
        <v>3460</v>
      </c>
      <c r="O13989" t="str">
        <f t="shared" si="875"/>
        <v/>
      </c>
    </row>
    <row r="13990" spans="1:15" hidden="1">
      <c r="A13990" s="41" t="s">
        <v>120</v>
      </c>
      <c r="B13990" s="46">
        <v>45861</v>
      </c>
      <c r="C13990" s="8" t="s">
        <v>13</v>
      </c>
      <c r="D13990" s="8" t="s">
        <v>14</v>
      </c>
      <c r="E13990" s="8" t="s">
        <v>14</v>
      </c>
      <c r="F13990" s="9">
        <f t="shared" si="873"/>
        <v>46300000</v>
      </c>
      <c r="G13990" s="9">
        <v>463</v>
      </c>
      <c r="H13990" s="10">
        <v>49879453</v>
      </c>
      <c r="I13990" s="11">
        <f t="shared" si="876"/>
        <v>29488671109.871342</v>
      </c>
      <c r="J13990" s="11">
        <f t="shared" si="877"/>
        <v>281083</v>
      </c>
      <c r="K13990" s="11">
        <f t="shared" si="878"/>
        <v>104910.90215299872</v>
      </c>
      <c r="L13990" s="12">
        <f t="shared" si="874"/>
        <v>0</v>
      </c>
      <c r="M13990" s="11">
        <f>COUNTIF(E$2:$E13990,E13990)</f>
        <v>3461</v>
      </c>
      <c r="O13990" t="str">
        <f t="shared" si="875"/>
        <v/>
      </c>
    </row>
    <row r="13991" spans="1:15" hidden="1">
      <c r="A13991" s="41" t="s">
        <v>120</v>
      </c>
      <c r="B13991" s="46">
        <v>45861</v>
      </c>
      <c r="C13991" s="8" t="s">
        <v>13</v>
      </c>
      <c r="D13991" s="8" t="s">
        <v>14</v>
      </c>
      <c r="E13991" s="8" t="s">
        <v>14</v>
      </c>
      <c r="F13991" s="9">
        <f t="shared" si="873"/>
        <v>-1900000</v>
      </c>
      <c r="G13991" s="9">
        <v>-19</v>
      </c>
      <c r="H13991" s="10">
        <v>-2059543</v>
      </c>
      <c r="I13991" s="11">
        <f t="shared" si="876"/>
        <v>29486677802.730434</v>
      </c>
      <c r="J13991" s="11">
        <f t="shared" si="877"/>
        <v>281064</v>
      </c>
      <c r="K13991" s="11">
        <f t="shared" si="878"/>
        <v>104910.90215299872</v>
      </c>
      <c r="L13991" s="12">
        <f t="shared" si="874"/>
        <v>66235.859093024395</v>
      </c>
      <c r="M13991" s="11">
        <f>COUNTIF(E$2:$E13991,E13991)</f>
        <v>3462</v>
      </c>
      <c r="O13991" t="str">
        <f t="shared" si="875"/>
        <v/>
      </c>
    </row>
    <row r="13992" spans="1:15" hidden="1">
      <c r="A13992" s="41" t="s">
        <v>120</v>
      </c>
      <c r="B13992" s="46">
        <v>45861</v>
      </c>
      <c r="C13992" s="8" t="s">
        <v>13</v>
      </c>
      <c r="D13992" s="8" t="s">
        <v>14</v>
      </c>
      <c r="E13992" s="8" t="s">
        <v>14</v>
      </c>
      <c r="F13992" s="9">
        <f t="shared" si="873"/>
        <v>-900000</v>
      </c>
      <c r="G13992" s="9">
        <v>-9</v>
      </c>
      <c r="H13992" s="10">
        <v>-975573</v>
      </c>
      <c r="I13992" s="11">
        <f t="shared" si="876"/>
        <v>29485733604.611057</v>
      </c>
      <c r="J13992" s="11">
        <f t="shared" si="877"/>
        <v>281055</v>
      </c>
      <c r="K13992" s="11">
        <f t="shared" si="878"/>
        <v>104910.90215299872</v>
      </c>
      <c r="L13992" s="12">
        <f t="shared" si="874"/>
        <v>31374.880623011501</v>
      </c>
      <c r="M13992" s="11">
        <f>COUNTIF(E$2:$E13992,E13992)</f>
        <v>3463</v>
      </c>
      <c r="O13992" t="str">
        <f t="shared" si="875"/>
        <v/>
      </c>
    </row>
    <row r="13993" spans="1:15" hidden="1">
      <c r="A13993" s="41" t="s">
        <v>120</v>
      </c>
      <c r="B13993" s="46">
        <v>45861</v>
      </c>
      <c r="C13993" s="8" t="s">
        <v>13</v>
      </c>
      <c r="D13993" s="8" t="s">
        <v>14</v>
      </c>
      <c r="E13993" s="8" t="s">
        <v>14</v>
      </c>
      <c r="F13993" s="9">
        <f t="shared" si="873"/>
        <v>-6800000</v>
      </c>
      <c r="G13993" s="9">
        <v>-68</v>
      </c>
      <c r="H13993" s="10">
        <v>-7370996</v>
      </c>
      <c r="I13993" s="11">
        <f t="shared" si="876"/>
        <v>29478599663.264652</v>
      </c>
      <c r="J13993" s="11">
        <f t="shared" si="877"/>
        <v>280987</v>
      </c>
      <c r="K13993" s="11">
        <f t="shared" si="878"/>
        <v>104910.90215299872</v>
      </c>
      <c r="L13993" s="12">
        <f t="shared" si="874"/>
        <v>237054.65359608643</v>
      </c>
      <c r="M13993" s="11">
        <f>COUNTIF(E$2:$E13993,E13993)</f>
        <v>3464</v>
      </c>
      <c r="O13993" t="str">
        <f t="shared" si="875"/>
        <v/>
      </c>
    </row>
    <row r="13994" spans="1:15" hidden="1">
      <c r="A13994" s="41" t="s">
        <v>120</v>
      </c>
      <c r="B13994" s="46">
        <v>45861</v>
      </c>
      <c r="C13994" s="8" t="s">
        <v>13</v>
      </c>
      <c r="D13994" s="8" t="s">
        <v>14</v>
      </c>
      <c r="E13994" s="8" t="s">
        <v>14</v>
      </c>
      <c r="F13994" s="9">
        <f t="shared" si="873"/>
        <v>-73700000</v>
      </c>
      <c r="G13994" s="9">
        <v>-737</v>
      </c>
      <c r="H13994" s="10">
        <v>-79888589</v>
      </c>
      <c r="I13994" s="11">
        <f t="shared" si="876"/>
        <v>29401280328.377892</v>
      </c>
      <c r="J13994" s="11">
        <f t="shared" si="877"/>
        <v>280250</v>
      </c>
      <c r="K13994" s="11">
        <f t="shared" si="878"/>
        <v>104910.90215299872</v>
      </c>
      <c r="L13994" s="12">
        <f t="shared" si="874"/>
        <v>2569254.113239944</v>
      </c>
      <c r="M13994" s="11">
        <f>COUNTIF(E$2:$E13994,E13994)</f>
        <v>3465</v>
      </c>
      <c r="O13994" t="str">
        <f t="shared" si="875"/>
        <v/>
      </c>
    </row>
    <row r="13995" spans="1:15" hidden="1">
      <c r="A13995" s="41" t="s">
        <v>120</v>
      </c>
      <c r="B13995" s="46">
        <v>45861</v>
      </c>
      <c r="C13995" s="8" t="s">
        <v>13</v>
      </c>
      <c r="D13995" s="8" t="s">
        <v>46</v>
      </c>
      <c r="E13995" s="8" t="s">
        <v>46</v>
      </c>
      <c r="F13995" s="9">
        <f t="shared" si="873"/>
        <v>5000000</v>
      </c>
      <c r="G13995" s="9">
        <v>50</v>
      </c>
      <c r="H13995" s="10">
        <v>5226800</v>
      </c>
      <c r="I13995" s="11">
        <f t="shared" si="876"/>
        <v>4211913542.212677</v>
      </c>
      <c r="J13995" s="11">
        <f t="shared" si="877"/>
        <v>40285</v>
      </c>
      <c r="K13995" s="11">
        <f t="shared" si="878"/>
        <v>104552.89914888114</v>
      </c>
      <c r="L13995" s="12">
        <f t="shared" si="874"/>
        <v>0</v>
      </c>
      <c r="M13995" s="11">
        <f>COUNTIF(E$2:$E13995,E13995)</f>
        <v>3921</v>
      </c>
      <c r="O13995" t="str">
        <f t="shared" si="875"/>
        <v/>
      </c>
    </row>
    <row r="13996" spans="1:15" hidden="1">
      <c r="A13996" s="41" t="s">
        <v>120</v>
      </c>
      <c r="B13996" s="46">
        <v>45861</v>
      </c>
      <c r="C13996" s="8" t="s">
        <v>13</v>
      </c>
      <c r="D13996" s="8" t="s">
        <v>14</v>
      </c>
      <c r="E13996" s="8" t="s">
        <v>14</v>
      </c>
      <c r="F13996" s="9">
        <f t="shared" ref="F13996:F14060" si="879">100000*G13996</f>
        <v>-1100000</v>
      </c>
      <c r="G13996" s="9">
        <v>-11</v>
      </c>
      <c r="H13996" s="10">
        <v>-1192367</v>
      </c>
      <c r="I13996" s="11">
        <f t="shared" si="876"/>
        <v>29400126308.454208</v>
      </c>
      <c r="J13996" s="11">
        <f t="shared" si="877"/>
        <v>280239</v>
      </c>
      <c r="K13996" s="11">
        <f t="shared" si="878"/>
        <v>104910.90215299872</v>
      </c>
      <c r="L13996" s="12">
        <f t="shared" si="874"/>
        <v>38347.076317014173</v>
      </c>
      <c r="M13996" s="11">
        <f>COUNTIF(E$2:$E13996,E13996)</f>
        <v>3466</v>
      </c>
      <c r="O13996" t="str">
        <f t="shared" si="875"/>
        <v/>
      </c>
    </row>
    <row r="13997" spans="1:15" hidden="1">
      <c r="A13997" s="41" t="s">
        <v>120</v>
      </c>
      <c r="B13997" s="46">
        <v>45861</v>
      </c>
      <c r="C13997" s="8" t="s">
        <v>13</v>
      </c>
      <c r="D13997" s="8" t="s">
        <v>14</v>
      </c>
      <c r="E13997" s="8" t="s">
        <v>14</v>
      </c>
      <c r="F13997" s="9">
        <f t="shared" si="879"/>
        <v>-46800000</v>
      </c>
      <c r="G13997" s="9">
        <v>-468</v>
      </c>
      <c r="H13997" s="10">
        <v>-50729796</v>
      </c>
      <c r="I13997" s="11">
        <f t="shared" si="876"/>
        <v>29351028006.246605</v>
      </c>
      <c r="J13997" s="11">
        <f t="shared" si="877"/>
        <v>279771</v>
      </c>
      <c r="K13997" s="11">
        <f t="shared" si="878"/>
        <v>104910.90215299872</v>
      </c>
      <c r="L13997" s="12">
        <f t="shared" si="874"/>
        <v>1631493.7923965976</v>
      </c>
      <c r="M13997" s="11">
        <f>COUNTIF(E$2:$E13997,E13997)</f>
        <v>3467</v>
      </c>
      <c r="O13997" t="str">
        <f t="shared" si="875"/>
        <v/>
      </c>
    </row>
    <row r="13998" spans="1:15" hidden="1">
      <c r="A13998" s="41" t="s">
        <v>120</v>
      </c>
      <c r="B13998" s="46">
        <v>45861</v>
      </c>
      <c r="C13998" s="8" t="s">
        <v>13</v>
      </c>
      <c r="D13998" s="8" t="s">
        <v>14</v>
      </c>
      <c r="E13998" s="8" t="s">
        <v>14</v>
      </c>
      <c r="F13998" s="9">
        <f t="shared" si="879"/>
        <v>-35200000</v>
      </c>
      <c r="G13998" s="9">
        <v>-352</v>
      </c>
      <c r="H13998" s="10">
        <v>-38155744</v>
      </c>
      <c r="I13998" s="11">
        <f t="shared" si="876"/>
        <v>29314099368.688751</v>
      </c>
      <c r="J13998" s="11">
        <f t="shared" si="877"/>
        <v>279419</v>
      </c>
      <c r="K13998" s="11">
        <f t="shared" si="878"/>
        <v>104910.90215299872</v>
      </c>
      <c r="L13998" s="12">
        <f t="shared" si="874"/>
        <v>1227106.4421444535</v>
      </c>
      <c r="M13998" s="11">
        <f>COUNTIF(E$2:$E13998,E13998)</f>
        <v>3468</v>
      </c>
      <c r="O13998" t="str">
        <f t="shared" si="875"/>
        <v/>
      </c>
    </row>
    <row r="13999" spans="1:15" hidden="1">
      <c r="A13999" s="41" t="s">
        <v>120</v>
      </c>
      <c r="B13999" s="46">
        <v>45861</v>
      </c>
      <c r="C13999" s="8" t="s">
        <v>13</v>
      </c>
      <c r="D13999" s="8" t="s">
        <v>14</v>
      </c>
      <c r="E13999" s="8" t="s">
        <v>14</v>
      </c>
      <c r="F13999" s="9">
        <f t="shared" si="879"/>
        <v>-9200000</v>
      </c>
      <c r="G13999" s="9">
        <v>-92</v>
      </c>
      <c r="H13999" s="10">
        <v>-9972524</v>
      </c>
      <c r="I13999" s="11">
        <f t="shared" si="876"/>
        <v>29304447565.690674</v>
      </c>
      <c r="J13999" s="11">
        <f t="shared" si="877"/>
        <v>279327</v>
      </c>
      <c r="K13999" s="11">
        <f t="shared" si="878"/>
        <v>104910.90215299872</v>
      </c>
      <c r="L13999" s="12">
        <f t="shared" si="874"/>
        <v>320721.00192411803</v>
      </c>
      <c r="M13999" s="11">
        <f>COUNTIF(E$2:$E13999,E13999)</f>
        <v>3469</v>
      </c>
      <c r="O13999" t="str">
        <f t="shared" si="875"/>
        <v/>
      </c>
    </row>
    <row r="14000" spans="1:15" hidden="1">
      <c r="A14000" s="41" t="s">
        <v>120</v>
      </c>
      <c r="B14000" s="46">
        <v>45861</v>
      </c>
      <c r="C14000" s="8" t="s">
        <v>13</v>
      </c>
      <c r="D14000" s="8" t="s">
        <v>90</v>
      </c>
      <c r="E14000" s="8" t="s">
        <v>90</v>
      </c>
      <c r="F14000" s="9">
        <f t="shared" si="879"/>
        <v>900000</v>
      </c>
      <c r="G14000" s="9">
        <v>9</v>
      </c>
      <c r="H14000" s="10">
        <v>985122</v>
      </c>
      <c r="I14000" s="11">
        <f t="shared" si="876"/>
        <v>6708898745.24438</v>
      </c>
      <c r="J14000" s="11">
        <f t="shared" si="877"/>
        <v>62977</v>
      </c>
      <c r="K14000" s="11">
        <f t="shared" si="878"/>
        <v>106529.34794042872</v>
      </c>
      <c r="L14000" s="12">
        <f t="shared" si="874"/>
        <v>0</v>
      </c>
      <c r="M14000" s="11">
        <f>COUNTIF(E$2:$E14000,E14000)</f>
        <v>1930</v>
      </c>
      <c r="O14000" t="str">
        <f t="shared" si="875"/>
        <v/>
      </c>
    </row>
    <row r="14001" spans="1:15" hidden="1">
      <c r="A14001" s="41" t="s">
        <v>120</v>
      </c>
      <c r="B14001" s="46">
        <v>45861</v>
      </c>
      <c r="C14001" s="8" t="s">
        <v>13</v>
      </c>
      <c r="D14001" s="8" t="s">
        <v>14</v>
      </c>
      <c r="E14001" s="8" t="s">
        <v>14</v>
      </c>
      <c r="F14001" s="9">
        <f t="shared" si="879"/>
        <v>3700000</v>
      </c>
      <c r="G14001" s="9">
        <v>37</v>
      </c>
      <c r="H14001" s="10">
        <v>3988859</v>
      </c>
      <c r="I14001" s="11">
        <f t="shared" si="876"/>
        <v>29308436424.690674</v>
      </c>
      <c r="J14001" s="11">
        <f t="shared" si="877"/>
        <v>279364</v>
      </c>
      <c r="K14001" s="11">
        <f t="shared" si="878"/>
        <v>104911.2857228944</v>
      </c>
      <c r="L14001" s="12">
        <f t="shared" si="874"/>
        <v>0</v>
      </c>
      <c r="M14001" s="11">
        <f>COUNTIF(E$2:$E14001,E14001)</f>
        <v>3470</v>
      </c>
      <c r="O14001" t="str">
        <f t="shared" si="875"/>
        <v/>
      </c>
    </row>
    <row r="14002" spans="1:15" hidden="1">
      <c r="A14002" s="41" t="s">
        <v>120</v>
      </c>
      <c r="B14002" s="46">
        <v>45861</v>
      </c>
      <c r="C14002" s="8" t="s">
        <v>13</v>
      </c>
      <c r="D14002" s="8" t="s">
        <v>14</v>
      </c>
      <c r="E14002" s="8" t="s">
        <v>14</v>
      </c>
      <c r="F14002" s="9">
        <f t="shared" si="879"/>
        <v>-4600000</v>
      </c>
      <c r="G14002" s="9">
        <v>-46</v>
      </c>
      <c r="H14002" s="10">
        <v>-4986262</v>
      </c>
      <c r="I14002" s="11">
        <f t="shared" si="876"/>
        <v>29303610505.547421</v>
      </c>
      <c r="J14002" s="11">
        <f t="shared" si="877"/>
        <v>279318</v>
      </c>
      <c r="K14002" s="11">
        <f t="shared" si="878"/>
        <v>104911.2857228944</v>
      </c>
      <c r="L14002" s="12">
        <f t="shared" ref="L14002:L14066" si="880">IF(G14002&lt;0,K14002*G14002-H14002,0)</f>
        <v>160342.85674685705</v>
      </c>
      <c r="M14002" s="11">
        <f>COUNTIF(E$2:$E14002,E14002)</f>
        <v>3471</v>
      </c>
      <c r="O14002" t="str">
        <f t="shared" si="875"/>
        <v/>
      </c>
    </row>
    <row r="14003" spans="1:15" hidden="1">
      <c r="A14003" s="41" t="s">
        <v>120</v>
      </c>
      <c r="B14003" s="46">
        <v>45861</v>
      </c>
      <c r="C14003" s="8" t="s">
        <v>13</v>
      </c>
      <c r="D14003" s="8" t="s">
        <v>14</v>
      </c>
      <c r="E14003" s="8" t="s">
        <v>14</v>
      </c>
      <c r="F14003" s="9">
        <f t="shared" si="879"/>
        <v>-7800000</v>
      </c>
      <c r="G14003" s="9">
        <v>-78</v>
      </c>
      <c r="H14003" s="10">
        <v>-8454966</v>
      </c>
      <c r="I14003" s="11">
        <f t="shared" si="876"/>
        <v>29295427425.261036</v>
      </c>
      <c r="J14003" s="11">
        <f t="shared" si="877"/>
        <v>279240</v>
      </c>
      <c r="K14003" s="11">
        <f t="shared" si="878"/>
        <v>104911.2857228944</v>
      </c>
      <c r="L14003" s="12">
        <f t="shared" si="880"/>
        <v>271885.71361423656</v>
      </c>
      <c r="M14003" s="11">
        <f>COUNTIF(E$2:$E14003,E14003)</f>
        <v>3472</v>
      </c>
      <c r="O14003" t="str">
        <f t="shared" si="875"/>
        <v/>
      </c>
    </row>
    <row r="14004" spans="1:15" hidden="1">
      <c r="A14004" s="41" t="s">
        <v>120</v>
      </c>
      <c r="B14004" s="46">
        <v>45861</v>
      </c>
      <c r="C14004" s="8" t="s">
        <v>13</v>
      </c>
      <c r="D14004" s="8" t="s">
        <v>14</v>
      </c>
      <c r="E14004" s="8" t="s">
        <v>14</v>
      </c>
      <c r="F14004" s="9">
        <f t="shared" si="879"/>
        <v>-13800000</v>
      </c>
      <c r="G14004" s="9">
        <v>-138</v>
      </c>
      <c r="H14004" s="10">
        <v>-14958786</v>
      </c>
      <c r="I14004" s="11">
        <f t="shared" si="876"/>
        <v>29280949667.831276</v>
      </c>
      <c r="J14004" s="11">
        <f t="shared" si="877"/>
        <v>279102</v>
      </c>
      <c r="K14004" s="11">
        <f t="shared" si="878"/>
        <v>104911.2857228944</v>
      </c>
      <c r="L14004" s="12">
        <f t="shared" si="880"/>
        <v>481028.57024057209</v>
      </c>
      <c r="M14004" s="11">
        <f>COUNTIF(E$2:$E14004,E14004)</f>
        <v>3473</v>
      </c>
      <c r="O14004" t="str">
        <f t="shared" si="875"/>
        <v/>
      </c>
    </row>
    <row r="14005" spans="1:15" hidden="1">
      <c r="A14005" s="41" t="s">
        <v>120</v>
      </c>
      <c r="B14005" s="46">
        <v>45861</v>
      </c>
      <c r="C14005" s="8" t="s">
        <v>13</v>
      </c>
      <c r="D14005" s="8" t="s">
        <v>14</v>
      </c>
      <c r="E14005" s="8" t="s">
        <v>14</v>
      </c>
      <c r="F14005" s="9">
        <f t="shared" si="879"/>
        <v>9300000</v>
      </c>
      <c r="G14005" s="9">
        <v>93</v>
      </c>
      <c r="H14005" s="10">
        <v>10105101</v>
      </c>
      <c r="I14005" s="11">
        <f t="shared" si="876"/>
        <v>29291054768.831276</v>
      </c>
      <c r="J14005" s="11">
        <f t="shared" si="877"/>
        <v>279195</v>
      </c>
      <c r="K14005" s="11">
        <f t="shared" si="878"/>
        <v>104912.53342227216</v>
      </c>
      <c r="L14005" s="12">
        <f t="shared" si="880"/>
        <v>0</v>
      </c>
      <c r="M14005" s="11">
        <f>COUNTIF(E$2:$E14005,E14005)</f>
        <v>3474</v>
      </c>
      <c r="O14005" t="str">
        <f t="shared" si="875"/>
        <v/>
      </c>
    </row>
    <row r="14006" spans="1:15" hidden="1">
      <c r="A14006" s="41" t="s">
        <v>120</v>
      </c>
      <c r="B14006" s="46">
        <v>45861</v>
      </c>
      <c r="C14006" s="8" t="s">
        <v>13</v>
      </c>
      <c r="D14006" s="8" t="s">
        <v>14</v>
      </c>
      <c r="E14006" s="8" t="s">
        <v>14</v>
      </c>
      <c r="F14006" s="9">
        <f t="shared" si="879"/>
        <v>1400000</v>
      </c>
      <c r="G14006" s="9">
        <v>14</v>
      </c>
      <c r="H14006" s="10">
        <v>1509298</v>
      </c>
      <c r="I14006" s="11">
        <f t="shared" si="876"/>
        <v>29292564066.831276</v>
      </c>
      <c r="J14006" s="11">
        <f t="shared" si="877"/>
        <v>279209</v>
      </c>
      <c r="K14006" s="11">
        <f t="shared" si="878"/>
        <v>104912.6785556027</v>
      </c>
      <c r="L14006" s="12">
        <f t="shared" si="880"/>
        <v>0</v>
      </c>
      <c r="M14006" s="11">
        <f>COUNTIF(E$2:$E14006,E14006)</f>
        <v>3475</v>
      </c>
      <c r="O14006" t="str">
        <f t="shared" si="875"/>
        <v/>
      </c>
    </row>
    <row r="14007" spans="1:15" hidden="1">
      <c r="A14007" s="41" t="s">
        <v>120</v>
      </c>
      <c r="B14007" s="46">
        <v>45861</v>
      </c>
      <c r="C14007" s="8" t="s">
        <v>13</v>
      </c>
      <c r="D14007" s="8" t="s">
        <v>14</v>
      </c>
      <c r="E14007" s="8" t="s">
        <v>14</v>
      </c>
      <c r="F14007" s="9">
        <f t="shared" si="879"/>
        <v>7600000</v>
      </c>
      <c r="G14007" s="9">
        <v>76</v>
      </c>
      <c r="H14007" s="10">
        <v>8193332</v>
      </c>
      <c r="I14007" s="11">
        <f t="shared" si="876"/>
        <v>29300757398.831276</v>
      </c>
      <c r="J14007" s="11">
        <f t="shared" si="877"/>
        <v>279285</v>
      </c>
      <c r="K14007" s="11">
        <f t="shared" si="878"/>
        <v>104913.46616836305</v>
      </c>
      <c r="L14007" s="12">
        <f t="shared" si="880"/>
        <v>0</v>
      </c>
      <c r="M14007" s="11">
        <f>COUNTIF(E$2:$E14007,E14007)</f>
        <v>3476</v>
      </c>
      <c r="O14007" t="str">
        <f t="shared" si="875"/>
        <v/>
      </c>
    </row>
    <row r="14008" spans="1:15" hidden="1">
      <c r="A14008" s="41" t="s">
        <v>120</v>
      </c>
      <c r="B14008" s="46">
        <v>45861</v>
      </c>
      <c r="C14008" s="8" t="s">
        <v>13</v>
      </c>
      <c r="D14008" s="8" t="s">
        <v>14</v>
      </c>
      <c r="E14008" s="8" t="s">
        <v>14</v>
      </c>
      <c r="F14008" s="9">
        <f t="shared" si="879"/>
        <v>900000</v>
      </c>
      <c r="G14008" s="9">
        <v>9</v>
      </c>
      <c r="H14008" s="10">
        <v>970263</v>
      </c>
      <c r="I14008" s="11">
        <f t="shared" si="876"/>
        <v>29301727661.831276</v>
      </c>
      <c r="J14008" s="11">
        <f t="shared" si="877"/>
        <v>279294</v>
      </c>
      <c r="K14008" s="11">
        <f t="shared" si="878"/>
        <v>104913.55940990955</v>
      </c>
      <c r="L14008" s="12">
        <f t="shared" si="880"/>
        <v>0</v>
      </c>
      <c r="M14008" s="11">
        <f>COUNTIF(E$2:$E14008,E14008)</f>
        <v>3477</v>
      </c>
      <c r="O14008" t="str">
        <f t="shared" si="875"/>
        <v/>
      </c>
    </row>
    <row r="14009" spans="1:15" hidden="1">
      <c r="A14009" s="41" t="s">
        <v>120</v>
      </c>
      <c r="B14009" s="46">
        <v>45861</v>
      </c>
      <c r="C14009" s="8" t="s">
        <v>13</v>
      </c>
      <c r="D14009" s="8" t="s">
        <v>14</v>
      </c>
      <c r="E14009" s="8" t="s">
        <v>14</v>
      </c>
      <c r="F14009" s="9">
        <f t="shared" si="879"/>
        <v>-1700000</v>
      </c>
      <c r="G14009" s="9">
        <v>-17</v>
      </c>
      <c r="H14009" s="10">
        <v>-1842749</v>
      </c>
      <c r="I14009" s="11">
        <f t="shared" si="876"/>
        <v>29299944131.321308</v>
      </c>
      <c r="J14009" s="11">
        <f t="shared" si="877"/>
        <v>279277</v>
      </c>
      <c r="K14009" s="11">
        <f t="shared" si="878"/>
        <v>104913.55940990955</v>
      </c>
      <c r="L14009" s="12">
        <f t="shared" si="880"/>
        <v>59218.4900315376</v>
      </c>
      <c r="M14009" s="11">
        <f>COUNTIF(E$2:$E14009,E14009)</f>
        <v>3478</v>
      </c>
      <c r="O14009" t="str">
        <f t="shared" si="875"/>
        <v/>
      </c>
    </row>
    <row r="14010" spans="1:15" hidden="1">
      <c r="A14010" s="41" t="s">
        <v>120</v>
      </c>
      <c r="B14010" s="46">
        <v>45861</v>
      </c>
      <c r="C14010" s="8" t="s">
        <v>13</v>
      </c>
      <c r="D14010" s="8" t="s">
        <v>14</v>
      </c>
      <c r="E14010" s="8" t="s">
        <v>14</v>
      </c>
      <c r="F14010" s="9">
        <f t="shared" si="879"/>
        <v>18500000</v>
      </c>
      <c r="G14010" s="9">
        <v>185</v>
      </c>
      <c r="H14010" s="10">
        <v>19944295</v>
      </c>
      <c r="I14010" s="11">
        <f t="shared" si="876"/>
        <v>29319888426.321308</v>
      </c>
      <c r="J14010" s="11">
        <f t="shared" si="877"/>
        <v>279462</v>
      </c>
      <c r="K14010" s="11">
        <f t="shared" si="878"/>
        <v>104915.47482778091</v>
      </c>
      <c r="L14010" s="12">
        <f t="shared" si="880"/>
        <v>0</v>
      </c>
      <c r="M14010" s="11">
        <f>COUNTIF(E$2:$E14010,E14010)</f>
        <v>3479</v>
      </c>
      <c r="O14010" t="str">
        <f t="shared" si="875"/>
        <v/>
      </c>
    </row>
    <row r="14011" spans="1:15" hidden="1">
      <c r="A14011" s="41" t="s">
        <v>120</v>
      </c>
      <c r="B14011" s="46">
        <v>45861</v>
      </c>
      <c r="C14011" s="8" t="s">
        <v>13</v>
      </c>
      <c r="D14011" s="8" t="s">
        <v>14</v>
      </c>
      <c r="E14011" s="8" t="s">
        <v>14</v>
      </c>
      <c r="F14011" s="9">
        <f t="shared" si="879"/>
        <v>900000</v>
      </c>
      <c r="G14011" s="9">
        <v>9</v>
      </c>
      <c r="H14011" s="10">
        <v>970263</v>
      </c>
      <c r="I14011" s="11">
        <f t="shared" si="876"/>
        <v>29320858689.321308</v>
      </c>
      <c r="J14011" s="11">
        <f t="shared" si="877"/>
        <v>279471</v>
      </c>
      <c r="K14011" s="11">
        <f t="shared" si="878"/>
        <v>104915.56794558758</v>
      </c>
      <c r="L14011" s="12">
        <f t="shared" si="880"/>
        <v>0</v>
      </c>
      <c r="M14011" s="11">
        <f>COUNTIF(E$2:$E14011,E14011)</f>
        <v>3480</v>
      </c>
      <c r="O14011" t="str">
        <f t="shared" si="875"/>
        <v/>
      </c>
    </row>
    <row r="14012" spans="1:15" hidden="1">
      <c r="A14012" s="41" t="s">
        <v>120</v>
      </c>
      <c r="B14012" s="46">
        <v>45861</v>
      </c>
      <c r="C14012" s="8" t="s">
        <v>13</v>
      </c>
      <c r="D14012" s="8" t="s">
        <v>14</v>
      </c>
      <c r="E14012" s="8" t="s">
        <v>14</v>
      </c>
      <c r="F14012" s="9">
        <f t="shared" si="879"/>
        <v>46300000</v>
      </c>
      <c r="G14012" s="9">
        <v>463</v>
      </c>
      <c r="H14012" s="10">
        <v>49914641</v>
      </c>
      <c r="I14012" s="11">
        <f t="shared" si="876"/>
        <v>29370773330.321308</v>
      </c>
      <c r="J14012" s="11">
        <f t="shared" si="877"/>
        <v>279934</v>
      </c>
      <c r="K14012" s="11">
        <f t="shared" si="878"/>
        <v>104920.35026228079</v>
      </c>
      <c r="L14012" s="12">
        <f t="shared" si="880"/>
        <v>0</v>
      </c>
      <c r="M14012" s="11">
        <f>COUNTIF(E$2:$E14012,E14012)</f>
        <v>3481</v>
      </c>
      <c r="O14012" t="str">
        <f t="shared" ref="O14012:O14057" si="881">IF(M14012=_xlfn.MAXIFS(M:M,D:D,D14012),"X","")</f>
        <v/>
      </c>
    </row>
    <row r="14013" spans="1:15" hidden="1">
      <c r="A14013" s="41" t="s">
        <v>120</v>
      </c>
      <c r="B14013" s="46">
        <v>45861</v>
      </c>
      <c r="C14013" s="8" t="s">
        <v>13</v>
      </c>
      <c r="D14013" s="8" t="s">
        <v>14</v>
      </c>
      <c r="E14013" s="8" t="s">
        <v>14</v>
      </c>
      <c r="F14013" s="9">
        <f t="shared" si="879"/>
        <v>4700000</v>
      </c>
      <c r="G14013" s="9">
        <v>47</v>
      </c>
      <c r="H14013" s="10">
        <v>5066929</v>
      </c>
      <c r="I14013" s="11">
        <f t="shared" si="876"/>
        <v>29375840259.321308</v>
      </c>
      <c r="J14013" s="11">
        <f t="shared" si="877"/>
        <v>279981</v>
      </c>
      <c r="K14013" s="11">
        <f t="shared" si="878"/>
        <v>104920.83483994025</v>
      </c>
      <c r="L14013" s="12">
        <f t="shared" si="880"/>
        <v>0</v>
      </c>
      <c r="M14013" s="11">
        <f>COUNTIF(E$2:$E14013,E14013)</f>
        <v>3482</v>
      </c>
      <c r="O14013" t="str">
        <f t="shared" si="881"/>
        <v/>
      </c>
    </row>
    <row r="14014" spans="1:15" hidden="1">
      <c r="A14014" s="41" t="s">
        <v>120</v>
      </c>
      <c r="B14014" s="46">
        <v>45861</v>
      </c>
      <c r="C14014" s="8" t="s">
        <v>13</v>
      </c>
      <c r="D14014" s="8" t="s">
        <v>14</v>
      </c>
      <c r="E14014" s="8" t="s">
        <v>14</v>
      </c>
      <c r="F14014" s="9">
        <f t="shared" si="879"/>
        <v>4600000</v>
      </c>
      <c r="G14014" s="9">
        <v>46</v>
      </c>
      <c r="H14014" s="10">
        <v>4981432</v>
      </c>
      <c r="I14014" s="11">
        <f t="shared" si="876"/>
        <v>29380821691.321308</v>
      </c>
      <c r="J14014" s="11">
        <f t="shared" si="877"/>
        <v>280027</v>
      </c>
      <c r="K14014" s="11">
        <f t="shared" si="878"/>
        <v>104921.38862081623</v>
      </c>
      <c r="L14014" s="12">
        <f t="shared" si="880"/>
        <v>0</v>
      </c>
      <c r="M14014" s="11">
        <f>COUNTIF(E$2:$E14014,E14014)</f>
        <v>3483</v>
      </c>
      <c r="O14014" t="str">
        <f t="shared" si="881"/>
        <v/>
      </c>
    </row>
    <row r="14015" spans="1:15" hidden="1">
      <c r="A14015" s="41" t="s">
        <v>120</v>
      </c>
      <c r="B14015" s="46">
        <v>45861</v>
      </c>
      <c r="C14015" s="8" t="s">
        <v>13</v>
      </c>
      <c r="D14015" s="8" t="s">
        <v>14</v>
      </c>
      <c r="E14015" s="8" t="s">
        <v>14</v>
      </c>
      <c r="F14015" s="9">
        <f t="shared" si="879"/>
        <v>46300000</v>
      </c>
      <c r="G14015" s="9">
        <v>463</v>
      </c>
      <c r="H14015" s="10">
        <v>49914641</v>
      </c>
      <c r="I14015" s="11">
        <f t="shared" si="876"/>
        <v>29430736332.321308</v>
      </c>
      <c r="J14015" s="11">
        <f t="shared" si="877"/>
        <v>280490</v>
      </c>
      <c r="K14015" s="11">
        <f t="shared" si="878"/>
        <v>104926.15184969628</v>
      </c>
      <c r="L14015" s="12">
        <f t="shared" si="880"/>
        <v>0</v>
      </c>
      <c r="M14015" s="11">
        <f>COUNTIF(E$2:$E14015,E14015)</f>
        <v>3484</v>
      </c>
      <c r="O14015" t="str">
        <f t="shared" si="881"/>
        <v/>
      </c>
    </row>
    <row r="14016" spans="1:15" hidden="1">
      <c r="A14016" s="41" t="s">
        <v>120</v>
      </c>
      <c r="B14016" s="46">
        <v>45861</v>
      </c>
      <c r="C14016" s="8" t="s">
        <v>13</v>
      </c>
      <c r="D14016" s="8" t="s">
        <v>14</v>
      </c>
      <c r="E14016" s="8" t="s">
        <v>14</v>
      </c>
      <c r="F14016" s="9">
        <f t="shared" si="879"/>
        <v>-9400000</v>
      </c>
      <c r="G14016" s="9">
        <v>-94</v>
      </c>
      <c r="H14016" s="10">
        <v>-10189318</v>
      </c>
      <c r="I14016" s="11">
        <f t="shared" si="876"/>
        <v>29420873274.047436</v>
      </c>
      <c r="J14016" s="11">
        <f t="shared" si="877"/>
        <v>280396</v>
      </c>
      <c r="K14016" s="11">
        <f t="shared" si="878"/>
        <v>104926.15184969628</v>
      </c>
      <c r="L14016" s="12">
        <f t="shared" si="880"/>
        <v>326259.72612855025</v>
      </c>
      <c r="M14016" s="11">
        <f>COUNTIF(E$2:$E14016,E14016)</f>
        <v>3485</v>
      </c>
      <c r="O14016" t="str">
        <f t="shared" si="881"/>
        <v/>
      </c>
    </row>
    <row r="14017" spans="1:15" hidden="1">
      <c r="A14017" s="41" t="s">
        <v>120</v>
      </c>
      <c r="B14017" s="46">
        <v>45861</v>
      </c>
      <c r="C14017" s="8" t="s">
        <v>13</v>
      </c>
      <c r="D14017" s="8" t="s">
        <v>90</v>
      </c>
      <c r="E14017" s="8" t="s">
        <v>90</v>
      </c>
      <c r="F14017" s="9">
        <f t="shared" si="879"/>
        <v>4600000</v>
      </c>
      <c r="G14017" s="9">
        <v>46</v>
      </c>
      <c r="H14017" s="10">
        <v>5035804</v>
      </c>
      <c r="I14017" s="11">
        <f t="shared" si="876"/>
        <v>6713934549.24438</v>
      </c>
      <c r="J14017" s="11">
        <f t="shared" si="877"/>
        <v>63023</v>
      </c>
      <c r="K14017" s="11">
        <f t="shared" si="878"/>
        <v>106531.49721917998</v>
      </c>
      <c r="L14017" s="12">
        <f t="shared" si="880"/>
        <v>0</v>
      </c>
      <c r="M14017" s="11">
        <f>COUNTIF(E$2:$E14017,E14017)</f>
        <v>1931</v>
      </c>
      <c r="O14017" t="str">
        <f t="shared" si="881"/>
        <v/>
      </c>
    </row>
    <row r="14018" spans="1:15" hidden="1">
      <c r="A14018" s="41" t="s">
        <v>120</v>
      </c>
      <c r="B14018" s="46">
        <v>45861</v>
      </c>
      <c r="C14018" s="8" t="s">
        <v>13</v>
      </c>
      <c r="D14018" s="8" t="s">
        <v>46</v>
      </c>
      <c r="E14018" s="8" t="s">
        <v>46</v>
      </c>
      <c r="F14018" s="9">
        <f t="shared" si="879"/>
        <v>4500000</v>
      </c>
      <c r="G14018" s="9">
        <v>45</v>
      </c>
      <c r="H14018" s="10">
        <v>4722075</v>
      </c>
      <c r="I14018" s="11">
        <f t="shared" si="876"/>
        <v>4216635617.212677</v>
      </c>
      <c r="J14018" s="11">
        <f t="shared" si="877"/>
        <v>40330</v>
      </c>
      <c r="K14018" s="11">
        <f t="shared" si="878"/>
        <v>104553.32549498331</v>
      </c>
      <c r="L14018" s="12">
        <f t="shared" si="880"/>
        <v>0</v>
      </c>
      <c r="M14018" s="11">
        <f>COUNTIF(E$2:$E14018,E14018)</f>
        <v>3922</v>
      </c>
      <c r="O14018" t="str">
        <f t="shared" si="881"/>
        <v/>
      </c>
    </row>
    <row r="14019" spans="1:15" hidden="1">
      <c r="A14019" s="41" t="s">
        <v>120</v>
      </c>
      <c r="B14019" s="46">
        <v>45861</v>
      </c>
      <c r="C14019" s="8" t="s">
        <v>13</v>
      </c>
      <c r="D14019" s="8" t="s">
        <v>14</v>
      </c>
      <c r="E14019" s="8" t="s">
        <v>14</v>
      </c>
      <c r="F14019" s="9">
        <f t="shared" si="879"/>
        <v>-1100000</v>
      </c>
      <c r="G14019" s="9">
        <v>-11</v>
      </c>
      <c r="H14019" s="10">
        <v>-1192367</v>
      </c>
      <c r="I14019" s="11">
        <f t="shared" si="876"/>
        <v>29419719086.37709</v>
      </c>
      <c r="J14019" s="11">
        <f t="shared" si="877"/>
        <v>280385</v>
      </c>
      <c r="K14019" s="11">
        <f t="shared" si="878"/>
        <v>104926.15184969628</v>
      </c>
      <c r="L14019" s="12">
        <f t="shared" si="880"/>
        <v>38179.329653340857</v>
      </c>
      <c r="M14019" s="11">
        <f>COUNTIF(E$2:$E14019,E14019)</f>
        <v>3486</v>
      </c>
      <c r="O14019" t="str">
        <f t="shared" si="881"/>
        <v/>
      </c>
    </row>
    <row r="14020" spans="1:15" hidden="1">
      <c r="A14020" s="41" t="s">
        <v>120</v>
      </c>
      <c r="B14020" s="46">
        <v>45861</v>
      </c>
      <c r="C14020" s="8" t="s">
        <v>13</v>
      </c>
      <c r="D14020" s="8" t="s">
        <v>14</v>
      </c>
      <c r="E14020" s="8" t="s">
        <v>14</v>
      </c>
      <c r="F14020" s="9">
        <f t="shared" si="879"/>
        <v>-977800000</v>
      </c>
      <c r="G14020" s="9">
        <v>-9778</v>
      </c>
      <c r="H14020" s="10">
        <v>-1059905866</v>
      </c>
      <c r="I14020" s="11">
        <f t="shared" si="876"/>
        <v>28393751173.590759</v>
      </c>
      <c r="J14020" s="11">
        <f t="shared" si="877"/>
        <v>270607</v>
      </c>
      <c r="K14020" s="11">
        <f t="shared" si="878"/>
        <v>104926.15184969628</v>
      </c>
      <c r="L14020" s="12">
        <f t="shared" si="880"/>
        <v>33937953.213669777</v>
      </c>
      <c r="M14020" s="11">
        <f>COUNTIF(E$2:$E14020,E14020)</f>
        <v>3487</v>
      </c>
      <c r="O14020" t="str">
        <f t="shared" si="881"/>
        <v/>
      </c>
    </row>
    <row r="14021" spans="1:15" hidden="1">
      <c r="A14021" s="41" t="s">
        <v>120</v>
      </c>
      <c r="B14021" s="46">
        <v>45861</v>
      </c>
      <c r="C14021" s="8" t="s">
        <v>13</v>
      </c>
      <c r="D14021" s="8" t="s">
        <v>14</v>
      </c>
      <c r="E14021" s="8" t="s">
        <v>14</v>
      </c>
      <c r="F14021" s="9">
        <f t="shared" si="879"/>
        <v>-1000000</v>
      </c>
      <c r="G14021" s="9">
        <v>-10</v>
      </c>
      <c r="H14021" s="10">
        <v>-1083970</v>
      </c>
      <c r="I14021" s="11">
        <f t="shared" si="876"/>
        <v>28392701912.072262</v>
      </c>
      <c r="J14021" s="11">
        <f t="shared" si="877"/>
        <v>270597</v>
      </c>
      <c r="K14021" s="11">
        <f t="shared" si="878"/>
        <v>104926.15184969628</v>
      </c>
      <c r="L14021" s="12">
        <f t="shared" si="880"/>
        <v>34708.48150303727</v>
      </c>
      <c r="M14021" s="11">
        <f>COUNTIF(E$2:$E14021,E14021)</f>
        <v>3488</v>
      </c>
      <c r="O14021" t="str">
        <f t="shared" si="881"/>
        <v/>
      </c>
    </row>
    <row r="14022" spans="1:15" hidden="1">
      <c r="A14022" s="41" t="s">
        <v>120</v>
      </c>
      <c r="B14022" s="46">
        <v>45861</v>
      </c>
      <c r="C14022" s="8" t="s">
        <v>13</v>
      </c>
      <c r="D14022" s="8" t="s">
        <v>14</v>
      </c>
      <c r="E14022" s="8" t="s">
        <v>14</v>
      </c>
      <c r="F14022" s="9">
        <f t="shared" si="879"/>
        <v>-184800000</v>
      </c>
      <c r="G14022" s="9">
        <v>-1848</v>
      </c>
      <c r="H14022" s="10">
        <v>-200317656</v>
      </c>
      <c r="I14022" s="11">
        <f t="shared" si="876"/>
        <v>28198798383.454021</v>
      </c>
      <c r="J14022" s="11">
        <f t="shared" si="877"/>
        <v>268749</v>
      </c>
      <c r="K14022" s="11">
        <f t="shared" si="878"/>
        <v>104926.15184969628</v>
      </c>
      <c r="L14022" s="12">
        <f t="shared" si="880"/>
        <v>6414127.3817612827</v>
      </c>
      <c r="M14022" s="11">
        <f>COUNTIF(E$2:$E14022,E14022)</f>
        <v>3489</v>
      </c>
      <c r="O14022" t="str">
        <f t="shared" si="881"/>
        <v/>
      </c>
    </row>
    <row r="14023" spans="1:15" hidden="1">
      <c r="A14023" s="41" t="s">
        <v>120</v>
      </c>
      <c r="B14023" s="46">
        <v>45861</v>
      </c>
      <c r="C14023" s="8" t="s">
        <v>13</v>
      </c>
      <c r="D14023" s="8" t="s">
        <v>14</v>
      </c>
      <c r="E14023" s="8" t="s">
        <v>14</v>
      </c>
      <c r="F14023" s="9">
        <f t="shared" si="879"/>
        <v>9300000</v>
      </c>
      <c r="G14023" s="9">
        <v>93</v>
      </c>
      <c r="H14023" s="10">
        <v>10026051</v>
      </c>
      <c r="I14023" s="11">
        <f t="shared" si="876"/>
        <v>28208824434.454021</v>
      </c>
      <c r="J14023" s="11">
        <f t="shared" si="877"/>
        <v>268842</v>
      </c>
      <c r="K14023" s="11">
        <f t="shared" si="878"/>
        <v>104927.14841599907</v>
      </c>
      <c r="L14023" s="12">
        <f t="shared" si="880"/>
        <v>0</v>
      </c>
      <c r="M14023" s="11">
        <f>COUNTIF(E$2:$E14023,E14023)</f>
        <v>3490</v>
      </c>
      <c r="O14023" t="str">
        <f t="shared" si="881"/>
        <v/>
      </c>
    </row>
    <row r="14024" spans="1:15" hidden="1">
      <c r="A14024" s="41" t="s">
        <v>120</v>
      </c>
      <c r="B14024" s="46">
        <v>45861</v>
      </c>
      <c r="C14024" s="8" t="s">
        <v>13</v>
      </c>
      <c r="D14024" s="8" t="s">
        <v>14</v>
      </c>
      <c r="E14024" s="8" t="s">
        <v>14</v>
      </c>
      <c r="F14024" s="9">
        <f t="shared" si="879"/>
        <v>900000</v>
      </c>
      <c r="G14024" s="9">
        <v>9</v>
      </c>
      <c r="H14024" s="10">
        <v>974511</v>
      </c>
      <c r="I14024" s="11">
        <f t="shared" si="876"/>
        <v>28209798945.454021</v>
      </c>
      <c r="J14024" s="11">
        <f t="shared" si="877"/>
        <v>268851</v>
      </c>
      <c r="K14024" s="11">
        <f t="shared" si="878"/>
        <v>104927.26062188357</v>
      </c>
      <c r="L14024" s="12">
        <f t="shared" si="880"/>
        <v>0</v>
      </c>
      <c r="M14024" s="11">
        <f>COUNTIF(E$2:$E14024,E14024)</f>
        <v>3491</v>
      </c>
      <c r="O14024" t="str">
        <f t="shared" si="881"/>
        <v/>
      </c>
    </row>
    <row r="14025" spans="1:15" hidden="1">
      <c r="A14025" s="41" t="s">
        <v>120</v>
      </c>
      <c r="B14025" s="46">
        <v>45861</v>
      </c>
      <c r="C14025" s="8" t="s">
        <v>13</v>
      </c>
      <c r="D14025" s="8" t="s">
        <v>14</v>
      </c>
      <c r="E14025" s="8" t="s">
        <v>14</v>
      </c>
      <c r="F14025" s="9">
        <f t="shared" si="879"/>
        <v>46300000</v>
      </c>
      <c r="G14025" s="9">
        <v>463</v>
      </c>
      <c r="H14025" s="10">
        <v>49879453</v>
      </c>
      <c r="I14025" s="11">
        <f t="shared" si="876"/>
        <v>28259678398.454021</v>
      </c>
      <c r="J14025" s="11">
        <f t="shared" si="877"/>
        <v>269314</v>
      </c>
      <c r="K14025" s="11">
        <f t="shared" si="878"/>
        <v>104932.08076243353</v>
      </c>
      <c r="L14025" s="12">
        <f t="shared" si="880"/>
        <v>0</v>
      </c>
      <c r="M14025" s="11">
        <f>COUNTIF(E$2:$E14025,E14025)</f>
        <v>3492</v>
      </c>
      <c r="O14025" t="str">
        <f t="shared" si="881"/>
        <v/>
      </c>
    </row>
    <row r="14026" spans="1:15" hidden="1">
      <c r="A14026" s="41" t="s">
        <v>120</v>
      </c>
      <c r="B14026" s="46">
        <v>45861</v>
      </c>
      <c r="C14026" s="8" t="s">
        <v>13</v>
      </c>
      <c r="D14026" s="8" t="s">
        <v>14</v>
      </c>
      <c r="E14026" s="8" t="s">
        <v>14</v>
      </c>
      <c r="F14026" s="9">
        <f t="shared" si="879"/>
        <v>13200000</v>
      </c>
      <c r="G14026" s="9">
        <v>132</v>
      </c>
      <c r="H14026" s="10">
        <v>14230524</v>
      </c>
      <c r="I14026" s="11">
        <f t="shared" si="876"/>
        <v>28273908922.454021</v>
      </c>
      <c r="J14026" s="11">
        <f t="shared" si="877"/>
        <v>269446</v>
      </c>
      <c r="K14026" s="11">
        <f t="shared" si="878"/>
        <v>104933.48916834551</v>
      </c>
      <c r="L14026" s="12">
        <f t="shared" si="880"/>
        <v>0</v>
      </c>
      <c r="M14026" s="11">
        <f>COUNTIF(E$2:$E14026,E14026)</f>
        <v>3493</v>
      </c>
      <c r="O14026" t="str">
        <f t="shared" si="881"/>
        <v/>
      </c>
    </row>
    <row r="14027" spans="1:15" hidden="1">
      <c r="A14027" s="41" t="s">
        <v>120</v>
      </c>
      <c r="B14027" s="46">
        <v>45861</v>
      </c>
      <c r="C14027" s="8" t="s">
        <v>13</v>
      </c>
      <c r="D14027" s="8" t="s">
        <v>14</v>
      </c>
      <c r="E14027" s="8" t="s">
        <v>14</v>
      </c>
      <c r="F14027" s="9">
        <f t="shared" si="879"/>
        <v>-9200000</v>
      </c>
      <c r="G14027" s="9">
        <v>-92</v>
      </c>
      <c r="H14027" s="10">
        <v>-9972524</v>
      </c>
      <c r="I14027" s="11">
        <f t="shared" si="876"/>
        <v>28264255041.450535</v>
      </c>
      <c r="J14027" s="11">
        <f t="shared" si="877"/>
        <v>269354</v>
      </c>
      <c r="K14027" s="11">
        <f t="shared" si="878"/>
        <v>104933.48916834551</v>
      </c>
      <c r="L14027" s="12">
        <f t="shared" si="880"/>
        <v>318642.99651221372</v>
      </c>
      <c r="M14027" s="11">
        <f>COUNTIF(E$2:$E14027,E14027)</f>
        <v>3494</v>
      </c>
      <c r="O14027" t="str">
        <f t="shared" si="881"/>
        <v/>
      </c>
    </row>
    <row r="14028" spans="1:15" hidden="1">
      <c r="A14028" s="41" t="s">
        <v>120</v>
      </c>
      <c r="B14028" s="46">
        <v>45861</v>
      </c>
      <c r="C14028" s="8" t="s">
        <v>13</v>
      </c>
      <c r="D14028" s="8" t="s">
        <v>14</v>
      </c>
      <c r="E14028" s="8" t="s">
        <v>14</v>
      </c>
      <c r="F14028" s="9">
        <f t="shared" si="879"/>
        <v>-2700000</v>
      </c>
      <c r="G14028" s="9">
        <v>-27</v>
      </c>
      <c r="H14028" s="10">
        <v>-2926719</v>
      </c>
      <c r="I14028" s="11">
        <f t="shared" si="876"/>
        <v>28261421837.242989</v>
      </c>
      <c r="J14028" s="11">
        <f t="shared" si="877"/>
        <v>269327</v>
      </c>
      <c r="K14028" s="11">
        <f t="shared" si="878"/>
        <v>104933.48916834551</v>
      </c>
      <c r="L14028" s="12">
        <f t="shared" si="880"/>
        <v>93514.792454671115</v>
      </c>
      <c r="M14028" s="11">
        <f>COUNTIF(E$2:$E14028,E14028)</f>
        <v>3495</v>
      </c>
      <c r="O14028" t="str">
        <f t="shared" si="881"/>
        <v/>
      </c>
    </row>
    <row r="14029" spans="1:15" hidden="1">
      <c r="A14029" s="41" t="s">
        <v>120</v>
      </c>
      <c r="B14029" s="46">
        <v>45861</v>
      </c>
      <c r="C14029" s="8" t="s">
        <v>13</v>
      </c>
      <c r="D14029" s="8" t="s">
        <v>14</v>
      </c>
      <c r="E14029" s="8" t="s">
        <v>14</v>
      </c>
      <c r="F14029" s="9">
        <f t="shared" si="879"/>
        <v>-92200000</v>
      </c>
      <c r="G14029" s="9">
        <v>-922</v>
      </c>
      <c r="H14029" s="10">
        <v>-99942034</v>
      </c>
      <c r="I14029" s="11">
        <f t="shared" si="876"/>
        <v>28164673160.229774</v>
      </c>
      <c r="J14029" s="11">
        <f t="shared" si="877"/>
        <v>268405</v>
      </c>
      <c r="K14029" s="11">
        <f t="shared" si="878"/>
        <v>104933.48916834551</v>
      </c>
      <c r="L14029" s="12">
        <f t="shared" si="880"/>
        <v>3193356.9867854416</v>
      </c>
      <c r="M14029" s="11">
        <f>COUNTIF(E$2:$E14029,E14029)</f>
        <v>3496</v>
      </c>
      <c r="O14029" t="str">
        <f t="shared" si="881"/>
        <v/>
      </c>
    </row>
    <row r="14030" spans="1:15" hidden="1">
      <c r="A14030" s="41" t="s">
        <v>120</v>
      </c>
      <c r="B14030" s="46">
        <v>45861</v>
      </c>
      <c r="C14030" s="8" t="s">
        <v>13</v>
      </c>
      <c r="D14030" s="8" t="s">
        <v>14</v>
      </c>
      <c r="E14030" s="8" t="s">
        <v>14</v>
      </c>
      <c r="F14030" s="9">
        <f t="shared" si="879"/>
        <v>1700000</v>
      </c>
      <c r="G14030" s="9">
        <v>17</v>
      </c>
      <c r="H14030" s="10">
        <v>1832719</v>
      </c>
      <c r="I14030" s="11">
        <f t="shared" si="876"/>
        <v>28166505879.229774</v>
      </c>
      <c r="J14030" s="11">
        <f t="shared" si="877"/>
        <v>268422</v>
      </c>
      <c r="K14030" s="11">
        <f t="shared" si="878"/>
        <v>104933.67115672253</v>
      </c>
      <c r="L14030" s="12">
        <f t="shared" si="880"/>
        <v>0</v>
      </c>
      <c r="M14030" s="11">
        <f>COUNTIF(E$2:$E14030,E14030)</f>
        <v>3497</v>
      </c>
      <c r="O14030" t="str">
        <f t="shared" si="881"/>
        <v/>
      </c>
    </row>
    <row r="14031" spans="1:15" hidden="1">
      <c r="A14031" s="41" t="s">
        <v>120</v>
      </c>
      <c r="B14031" s="46">
        <v>45861</v>
      </c>
      <c r="C14031" s="8" t="s">
        <v>13</v>
      </c>
      <c r="D14031" s="8" t="s">
        <v>15</v>
      </c>
      <c r="E14031" s="8" t="s">
        <v>15</v>
      </c>
      <c r="F14031" s="9">
        <f t="shared" si="879"/>
        <v>18600000</v>
      </c>
      <c r="G14031" s="9">
        <v>186</v>
      </c>
      <c r="H14031" s="10">
        <v>20324964</v>
      </c>
      <c r="I14031" s="11">
        <f t="shared" si="876"/>
        <v>14073155108.144783</v>
      </c>
      <c r="J14031" s="11">
        <f t="shared" si="877"/>
        <v>131259</v>
      </c>
      <c r="K14031" s="11">
        <f t="shared" si="878"/>
        <v>107216.6869178097</v>
      </c>
      <c r="L14031" s="12">
        <f t="shared" si="880"/>
        <v>0</v>
      </c>
      <c r="M14031" s="11">
        <f>COUNTIF(E$2:$E14031,E14031)</f>
        <v>3959</v>
      </c>
      <c r="O14031" t="str">
        <f t="shared" si="881"/>
        <v/>
      </c>
    </row>
    <row r="14032" spans="1:15" hidden="1">
      <c r="A14032" s="41" t="s">
        <v>120</v>
      </c>
      <c r="B14032" s="46">
        <v>45861</v>
      </c>
      <c r="C14032" s="8" t="s">
        <v>13</v>
      </c>
      <c r="D14032" s="8" t="s">
        <v>14</v>
      </c>
      <c r="E14032" s="8" t="s">
        <v>14</v>
      </c>
      <c r="F14032" s="9">
        <f t="shared" si="879"/>
        <v>13900000</v>
      </c>
      <c r="G14032" s="9">
        <v>139</v>
      </c>
      <c r="H14032" s="10">
        <v>14971968</v>
      </c>
      <c r="I14032" s="11">
        <f t="shared" si="876"/>
        <v>28181477847.229774</v>
      </c>
      <c r="J14032" s="11">
        <f t="shared" si="877"/>
        <v>268561</v>
      </c>
      <c r="K14032" s="11">
        <f t="shared" si="878"/>
        <v>104935.10914551918</v>
      </c>
      <c r="L14032" s="12">
        <f t="shared" si="880"/>
        <v>0</v>
      </c>
      <c r="M14032" s="11">
        <f>COUNTIF(E$2:$E14032,E14032)</f>
        <v>3498</v>
      </c>
      <c r="O14032" t="str">
        <f t="shared" si="881"/>
        <v/>
      </c>
    </row>
    <row r="14033" spans="1:15" hidden="1">
      <c r="A14033" s="41" t="s">
        <v>120</v>
      </c>
      <c r="B14033" s="46">
        <v>45861</v>
      </c>
      <c r="C14033" s="8" t="s">
        <v>13</v>
      </c>
      <c r="D14033" s="8" t="s">
        <v>14</v>
      </c>
      <c r="E14033" s="8" t="s">
        <v>14</v>
      </c>
      <c r="F14033" s="9">
        <f t="shared" si="879"/>
        <v>4600000</v>
      </c>
      <c r="G14033" s="9">
        <v>46</v>
      </c>
      <c r="H14033" s="10">
        <v>4961514</v>
      </c>
      <c r="I14033" s="11">
        <f t="shared" si="876"/>
        <v>28186439361.229774</v>
      </c>
      <c r="J14033" s="11">
        <f t="shared" si="877"/>
        <v>268607</v>
      </c>
      <c r="K14033" s="11">
        <f t="shared" si="878"/>
        <v>104935.60987327127</v>
      </c>
      <c r="L14033" s="12">
        <f t="shared" si="880"/>
        <v>0</v>
      </c>
      <c r="M14033" s="11">
        <f>COUNTIF(E$2:$E14033,E14033)</f>
        <v>3499</v>
      </c>
      <c r="O14033" t="str">
        <f t="shared" si="881"/>
        <v/>
      </c>
    </row>
    <row r="14034" spans="1:15" hidden="1">
      <c r="A14034" s="41" t="s">
        <v>120</v>
      </c>
      <c r="B14034" s="46">
        <v>45861</v>
      </c>
      <c r="C14034" s="8" t="s">
        <v>13</v>
      </c>
      <c r="D14034" s="8" t="s">
        <v>14</v>
      </c>
      <c r="E14034" s="8" t="s">
        <v>14</v>
      </c>
      <c r="F14034" s="9">
        <f t="shared" si="879"/>
        <v>-9200000</v>
      </c>
      <c r="G14034" s="9">
        <v>-92</v>
      </c>
      <c r="H14034" s="10">
        <v>-9972524</v>
      </c>
      <c r="I14034" s="11">
        <f t="shared" si="876"/>
        <v>28176785285.121433</v>
      </c>
      <c r="J14034" s="11">
        <f t="shared" si="877"/>
        <v>268515</v>
      </c>
      <c r="K14034" s="11">
        <f t="shared" si="878"/>
        <v>104935.60987327127</v>
      </c>
      <c r="L14034" s="12">
        <f t="shared" si="880"/>
        <v>318447.89165904373</v>
      </c>
      <c r="M14034" s="11">
        <f>COUNTIF(E$2:$E14034,E14034)</f>
        <v>3500</v>
      </c>
      <c r="O14034" t="str">
        <f t="shared" si="881"/>
        <v/>
      </c>
    </row>
    <row r="14035" spans="1:15" hidden="1">
      <c r="A14035" s="41" t="s">
        <v>120</v>
      </c>
      <c r="B14035" s="46">
        <v>45861</v>
      </c>
      <c r="C14035" s="8" t="s">
        <v>13</v>
      </c>
      <c r="D14035" s="8" t="s">
        <v>14</v>
      </c>
      <c r="E14035" s="8" t="s">
        <v>14</v>
      </c>
      <c r="F14035" s="9">
        <f t="shared" si="879"/>
        <v>46300000</v>
      </c>
      <c r="G14035" s="9">
        <v>463</v>
      </c>
      <c r="H14035" s="10">
        <v>49914641</v>
      </c>
      <c r="I14035" s="11">
        <f t="shared" si="876"/>
        <v>28226699926.121433</v>
      </c>
      <c r="J14035" s="11">
        <f t="shared" si="877"/>
        <v>268978</v>
      </c>
      <c r="K14035" s="11">
        <f t="shared" si="878"/>
        <v>104940.55248429772</v>
      </c>
      <c r="L14035" s="12">
        <f t="shared" si="880"/>
        <v>0</v>
      </c>
      <c r="M14035" s="11">
        <f>COUNTIF(E$2:$E14035,E14035)</f>
        <v>3501</v>
      </c>
      <c r="O14035" t="str">
        <f t="shared" si="881"/>
        <v/>
      </c>
    </row>
    <row r="14036" spans="1:15" hidden="1">
      <c r="A14036" s="41" t="s">
        <v>120</v>
      </c>
      <c r="B14036" s="46">
        <v>45861</v>
      </c>
      <c r="C14036" s="8" t="s">
        <v>13</v>
      </c>
      <c r="D14036" s="8" t="s">
        <v>46</v>
      </c>
      <c r="E14036" s="8" t="s">
        <v>46</v>
      </c>
      <c r="F14036" s="9">
        <f t="shared" si="879"/>
        <v>3500000</v>
      </c>
      <c r="G14036" s="9">
        <v>35</v>
      </c>
      <c r="H14036" s="10">
        <v>3614380</v>
      </c>
      <c r="I14036" s="11">
        <f t="shared" si="876"/>
        <v>4220249997.212677</v>
      </c>
      <c r="J14036" s="11">
        <f t="shared" si="877"/>
        <v>40365</v>
      </c>
      <c r="K14036" s="11">
        <f t="shared" si="878"/>
        <v>104552.21100489724</v>
      </c>
      <c r="L14036" s="12">
        <f t="shared" si="880"/>
        <v>0</v>
      </c>
      <c r="M14036" s="11">
        <f>COUNTIF(E$2:$E14036,E14036)</f>
        <v>3923</v>
      </c>
      <c r="O14036" t="str">
        <f t="shared" si="881"/>
        <v/>
      </c>
    </row>
    <row r="14037" spans="1:15" hidden="1">
      <c r="A14037" s="41" t="s">
        <v>120</v>
      </c>
      <c r="B14037" s="46">
        <v>45861</v>
      </c>
      <c r="C14037" s="8" t="s">
        <v>13</v>
      </c>
      <c r="D14037" s="8" t="s">
        <v>14</v>
      </c>
      <c r="E14037" s="8" t="s">
        <v>14</v>
      </c>
      <c r="F14037" s="9">
        <f t="shared" si="879"/>
        <v>-92200000</v>
      </c>
      <c r="G14037" s="9">
        <v>-922</v>
      </c>
      <c r="H14037" s="10">
        <v>-99942034</v>
      </c>
      <c r="I14037" s="11">
        <f t="shared" si="876"/>
        <v>28129944736.730911</v>
      </c>
      <c r="J14037" s="11">
        <f t="shared" si="877"/>
        <v>268056</v>
      </c>
      <c r="K14037" s="11">
        <f t="shared" si="878"/>
        <v>104940.55248429772</v>
      </c>
      <c r="L14037" s="12">
        <f t="shared" si="880"/>
        <v>3186844.6094775051</v>
      </c>
      <c r="M14037" s="11">
        <f>COUNTIF(E$2:$E14037,E14037)</f>
        <v>3502</v>
      </c>
      <c r="O14037" t="str">
        <f t="shared" si="881"/>
        <v/>
      </c>
    </row>
    <row r="14038" spans="1:15" hidden="1">
      <c r="A14038" s="41" t="s">
        <v>120</v>
      </c>
      <c r="B14038" s="46">
        <v>45861</v>
      </c>
      <c r="C14038" s="8" t="s">
        <v>13</v>
      </c>
      <c r="D14038" s="8" t="s">
        <v>14</v>
      </c>
      <c r="E14038" s="8" t="s">
        <v>14</v>
      </c>
      <c r="F14038" s="9">
        <f t="shared" si="879"/>
        <v>-9200000</v>
      </c>
      <c r="G14038" s="9">
        <v>-92</v>
      </c>
      <c r="H14038" s="10">
        <v>-9972524</v>
      </c>
      <c r="I14038" s="11">
        <f t="shared" si="876"/>
        <v>28120290205.902355</v>
      </c>
      <c r="J14038" s="11">
        <f t="shared" si="877"/>
        <v>267964</v>
      </c>
      <c r="K14038" s="11">
        <f t="shared" si="878"/>
        <v>104940.55248429772</v>
      </c>
      <c r="L14038" s="12">
        <f t="shared" si="880"/>
        <v>317993.17144460976</v>
      </c>
      <c r="M14038" s="11">
        <f>COUNTIF(E$2:$E14038,E14038)</f>
        <v>3503</v>
      </c>
      <c r="O14038" t="str">
        <f t="shared" si="881"/>
        <v/>
      </c>
    </row>
    <row r="14039" spans="1:15" hidden="1">
      <c r="A14039" s="41" t="s">
        <v>120</v>
      </c>
      <c r="B14039" s="46">
        <v>45861</v>
      </c>
      <c r="C14039" s="8" t="s">
        <v>13</v>
      </c>
      <c r="D14039" s="8" t="s">
        <v>14</v>
      </c>
      <c r="E14039" s="8" t="s">
        <v>14</v>
      </c>
      <c r="F14039" s="9">
        <f t="shared" si="879"/>
        <v>9200000</v>
      </c>
      <c r="G14039" s="9">
        <v>92</v>
      </c>
      <c r="H14039" s="10">
        <v>9918244</v>
      </c>
      <c r="I14039" s="11">
        <f t="shared" si="876"/>
        <v>28130208449.902355</v>
      </c>
      <c r="J14039" s="11">
        <f t="shared" si="877"/>
        <v>268056</v>
      </c>
      <c r="K14039" s="11">
        <f t="shared" si="878"/>
        <v>104941.53628309889</v>
      </c>
      <c r="L14039" s="12">
        <f t="shared" si="880"/>
        <v>0</v>
      </c>
      <c r="M14039" s="11">
        <f>COUNTIF(E$2:$E14039,E14039)</f>
        <v>3504</v>
      </c>
      <c r="O14039" t="str">
        <f t="shared" si="881"/>
        <v/>
      </c>
    </row>
    <row r="14040" spans="1:15" hidden="1">
      <c r="A14040" s="41" t="s">
        <v>120</v>
      </c>
      <c r="B14040" s="46">
        <v>45861</v>
      </c>
      <c r="C14040" s="8" t="s">
        <v>13</v>
      </c>
      <c r="D14040" s="8" t="s">
        <v>14</v>
      </c>
      <c r="E14040" s="8" t="s">
        <v>14</v>
      </c>
      <c r="F14040" s="9">
        <f t="shared" si="879"/>
        <v>-101400000</v>
      </c>
      <c r="G14040" s="9">
        <v>-1014</v>
      </c>
      <c r="H14040" s="10">
        <v>-109914558</v>
      </c>
      <c r="I14040" s="11">
        <f t="shared" ref="I14040:I14057" si="882">IF(H14040&gt;=0,IF(M14040=1,H14040,SUMIFS(I:I,E:E,E14040,M:M,M14040-1)+H14040),SUMIFS(I:I,E:E,E14040,M:M,M14040-1)+K14040*G14040)</f>
        <v>28023797732.111294</v>
      </c>
      <c r="J14040" s="11">
        <f t="shared" ref="J14040:J14057" si="883">IF(M14040=1,G14040,SUMIFS($J:$J,$E:$E,E14040,$M:$M,M14040-1)+G14040)</f>
        <v>267042</v>
      </c>
      <c r="K14040" s="11">
        <f t="shared" ref="K14040:K14057" si="884">IF(H14040&gt;=0,I14040/J14040,SUMIFS($K:$K,$E:$E,E14040,$M:$M,M14040-1))</f>
        <v>104941.53628309889</v>
      </c>
      <c r="L14040" s="12">
        <f t="shared" si="880"/>
        <v>3503840.2089377195</v>
      </c>
      <c r="M14040" s="11">
        <f>COUNTIF(E$2:$E14040,E14040)</f>
        <v>3505</v>
      </c>
      <c r="O14040" t="str">
        <f t="shared" si="881"/>
        <v/>
      </c>
    </row>
    <row r="14041" spans="1:15" hidden="1">
      <c r="A14041" s="41" t="s">
        <v>120</v>
      </c>
      <c r="B14041" s="46">
        <v>45861</v>
      </c>
      <c r="C14041" s="8" t="s">
        <v>13</v>
      </c>
      <c r="D14041" s="8" t="s">
        <v>14</v>
      </c>
      <c r="E14041" s="8" t="s">
        <v>14</v>
      </c>
      <c r="F14041" s="9">
        <f t="shared" si="879"/>
        <v>-9200000</v>
      </c>
      <c r="G14041" s="9">
        <v>-92</v>
      </c>
      <c r="H14041" s="10">
        <v>-9972524</v>
      </c>
      <c r="I14041" s="11">
        <f t="shared" si="882"/>
        <v>28014143110.773251</v>
      </c>
      <c r="J14041" s="11">
        <f t="shared" si="883"/>
        <v>266950</v>
      </c>
      <c r="K14041" s="11">
        <f t="shared" si="884"/>
        <v>104941.53628309889</v>
      </c>
      <c r="L14041" s="12">
        <f t="shared" si="880"/>
        <v>317902.66195490211</v>
      </c>
      <c r="M14041" s="11">
        <f>COUNTIF(E$2:$E14041,E14041)</f>
        <v>3506</v>
      </c>
      <c r="O14041" t="str">
        <f t="shared" si="881"/>
        <v/>
      </c>
    </row>
    <row r="14042" spans="1:15" hidden="1">
      <c r="A14042" s="41" t="s">
        <v>120</v>
      </c>
      <c r="B14042" s="46">
        <v>45861</v>
      </c>
      <c r="C14042" s="8" t="s">
        <v>13</v>
      </c>
      <c r="D14042" s="8" t="s">
        <v>14</v>
      </c>
      <c r="E14042" s="8" t="s">
        <v>14</v>
      </c>
      <c r="F14042" s="9">
        <f t="shared" si="879"/>
        <v>-1400000</v>
      </c>
      <c r="G14042" s="9">
        <v>-14</v>
      </c>
      <c r="H14042" s="10">
        <v>-1517558</v>
      </c>
      <c r="I14042" s="11">
        <f t="shared" si="882"/>
        <v>28012673929.265285</v>
      </c>
      <c r="J14042" s="11">
        <f t="shared" si="883"/>
        <v>266936</v>
      </c>
      <c r="K14042" s="11">
        <f t="shared" si="884"/>
        <v>104941.53628309889</v>
      </c>
      <c r="L14042" s="12">
        <f t="shared" si="880"/>
        <v>48376.492036615498</v>
      </c>
      <c r="M14042" s="11">
        <f>COUNTIF(E$2:$E14042,E14042)</f>
        <v>3507</v>
      </c>
      <c r="O14042" t="str">
        <f t="shared" si="881"/>
        <v/>
      </c>
    </row>
    <row r="14043" spans="1:15" hidden="1">
      <c r="A14043" s="41" t="s">
        <v>120</v>
      </c>
      <c r="B14043" s="46">
        <v>45861</v>
      </c>
      <c r="C14043" s="8" t="s">
        <v>13</v>
      </c>
      <c r="D14043" s="8" t="s">
        <v>14</v>
      </c>
      <c r="E14043" s="8" t="s">
        <v>14</v>
      </c>
      <c r="F14043" s="9">
        <f t="shared" si="879"/>
        <v>-6100000</v>
      </c>
      <c r="G14043" s="9">
        <v>-61</v>
      </c>
      <c r="H14043" s="10">
        <v>-6612217</v>
      </c>
      <c r="I14043" s="11">
        <f t="shared" si="882"/>
        <v>28006272495.552017</v>
      </c>
      <c r="J14043" s="11">
        <f t="shared" si="883"/>
        <v>266875</v>
      </c>
      <c r="K14043" s="11">
        <f t="shared" si="884"/>
        <v>104941.53628309889</v>
      </c>
      <c r="L14043" s="12">
        <f t="shared" si="880"/>
        <v>210783.28673096746</v>
      </c>
      <c r="M14043" s="11">
        <f>COUNTIF(E$2:$E14043,E14043)</f>
        <v>3508</v>
      </c>
      <c r="O14043" t="str">
        <f t="shared" si="881"/>
        <v/>
      </c>
    </row>
    <row r="14044" spans="1:15" hidden="1">
      <c r="A14044" s="41" t="s">
        <v>120</v>
      </c>
      <c r="B14044" s="46">
        <v>45861</v>
      </c>
      <c r="C14044" s="8" t="s">
        <v>13</v>
      </c>
      <c r="D14044" s="8" t="s">
        <v>14</v>
      </c>
      <c r="E14044" s="8" t="s">
        <v>14</v>
      </c>
      <c r="F14044" s="9">
        <f t="shared" si="879"/>
        <v>-900000</v>
      </c>
      <c r="G14044" s="9">
        <v>-9</v>
      </c>
      <c r="H14044" s="10">
        <v>-975573</v>
      </c>
      <c r="I14044" s="11">
        <f t="shared" si="882"/>
        <v>28005328021.725468</v>
      </c>
      <c r="J14044" s="11">
        <f t="shared" si="883"/>
        <v>266866</v>
      </c>
      <c r="K14044" s="11">
        <f t="shared" si="884"/>
        <v>104941.53628309889</v>
      </c>
      <c r="L14044" s="12">
        <f t="shared" si="880"/>
        <v>31099.17345211003</v>
      </c>
      <c r="M14044" s="11">
        <f>COUNTIF(E$2:$E14044,E14044)</f>
        <v>3509</v>
      </c>
      <c r="O14044" t="str">
        <f t="shared" si="881"/>
        <v/>
      </c>
    </row>
    <row r="14045" spans="1:15" hidden="1">
      <c r="A14045" s="41" t="s">
        <v>120</v>
      </c>
      <c r="B14045" s="46">
        <v>45861</v>
      </c>
      <c r="C14045" s="8" t="s">
        <v>13</v>
      </c>
      <c r="D14045" s="8" t="s">
        <v>14</v>
      </c>
      <c r="E14045" s="8" t="s">
        <v>14</v>
      </c>
      <c r="F14045" s="9">
        <f t="shared" si="879"/>
        <v>9300000</v>
      </c>
      <c r="G14045" s="9">
        <v>93</v>
      </c>
      <c r="H14045" s="10">
        <v>10105101</v>
      </c>
      <c r="I14045" s="11">
        <f t="shared" si="882"/>
        <v>28015433122.725468</v>
      </c>
      <c r="J14045" s="11">
        <f t="shared" si="883"/>
        <v>266959</v>
      </c>
      <c r="K14045" s="11">
        <f t="shared" si="884"/>
        <v>104942.83063214002</v>
      </c>
      <c r="L14045" s="12">
        <f t="shared" si="880"/>
        <v>0</v>
      </c>
      <c r="M14045" s="11">
        <f>COUNTIF(E$2:$E14045,E14045)</f>
        <v>3510</v>
      </c>
      <c r="O14045" t="str">
        <f t="shared" si="881"/>
        <v/>
      </c>
    </row>
    <row r="14046" spans="1:15" hidden="1">
      <c r="A14046" s="41" t="s">
        <v>120</v>
      </c>
      <c r="B14046" s="46">
        <v>45861</v>
      </c>
      <c r="C14046" s="8" t="s">
        <v>13</v>
      </c>
      <c r="D14046" s="8" t="s">
        <v>14</v>
      </c>
      <c r="E14046" s="8" t="s">
        <v>14</v>
      </c>
      <c r="F14046" s="9">
        <f t="shared" si="879"/>
        <v>-9200000</v>
      </c>
      <c r="G14046" s="9">
        <v>-92</v>
      </c>
      <c r="H14046" s="10">
        <v>-9972524</v>
      </c>
      <c r="I14046" s="11">
        <f t="shared" si="882"/>
        <v>28005778382.307312</v>
      </c>
      <c r="J14046" s="11">
        <f t="shared" si="883"/>
        <v>266867</v>
      </c>
      <c r="K14046" s="11">
        <f t="shared" si="884"/>
        <v>104942.83063214002</v>
      </c>
      <c r="L14046" s="12">
        <f t="shared" si="880"/>
        <v>317783.58184311911</v>
      </c>
      <c r="M14046" s="11">
        <f>COUNTIF(E$2:$E14046,E14046)</f>
        <v>3511</v>
      </c>
      <c r="O14046" t="str">
        <f t="shared" si="881"/>
        <v/>
      </c>
    </row>
    <row r="14047" spans="1:15" hidden="1">
      <c r="A14047" s="41" t="s">
        <v>120</v>
      </c>
      <c r="B14047" s="46">
        <v>45861</v>
      </c>
      <c r="C14047" s="8" t="s">
        <v>13</v>
      </c>
      <c r="D14047" s="8" t="s">
        <v>14</v>
      </c>
      <c r="E14047" s="8" t="s">
        <v>14</v>
      </c>
      <c r="F14047" s="9">
        <f t="shared" si="879"/>
        <v>24100000</v>
      </c>
      <c r="G14047" s="9">
        <v>241</v>
      </c>
      <c r="H14047" s="10">
        <v>25981487</v>
      </c>
      <c r="I14047" s="11">
        <f t="shared" si="882"/>
        <v>28031759869.307312</v>
      </c>
      <c r="J14047" s="11">
        <f t="shared" si="883"/>
        <v>267108</v>
      </c>
      <c r="K14047" s="11">
        <f t="shared" si="884"/>
        <v>104945.41484832844</v>
      </c>
      <c r="L14047" s="12">
        <f t="shared" si="880"/>
        <v>0</v>
      </c>
      <c r="M14047" s="11">
        <f>COUNTIF(E$2:$E14047,E14047)</f>
        <v>3512</v>
      </c>
      <c r="O14047" t="str">
        <f t="shared" si="881"/>
        <v/>
      </c>
    </row>
    <row r="14048" spans="1:15" hidden="1">
      <c r="A14048" s="41" t="s">
        <v>120</v>
      </c>
      <c r="B14048" s="46">
        <v>45861</v>
      </c>
      <c r="C14048" s="8" t="s">
        <v>13</v>
      </c>
      <c r="D14048" s="8" t="s">
        <v>90</v>
      </c>
      <c r="E14048" s="8" t="s">
        <v>90</v>
      </c>
      <c r="F14048" s="9">
        <f t="shared" si="879"/>
        <v>2700000</v>
      </c>
      <c r="G14048" s="9">
        <v>27</v>
      </c>
      <c r="H14048" s="10">
        <v>2935575</v>
      </c>
      <c r="I14048" s="11">
        <f t="shared" si="882"/>
        <v>6716870124.24438</v>
      </c>
      <c r="J14048" s="11">
        <f t="shared" si="883"/>
        <v>63050</v>
      </c>
      <c r="K14048" s="11">
        <f t="shared" si="884"/>
        <v>106532.43654630262</v>
      </c>
      <c r="L14048" s="12">
        <f t="shared" si="880"/>
        <v>0</v>
      </c>
      <c r="M14048" s="11">
        <f>COUNTIF(E$2:$E14048,E14048)</f>
        <v>1932</v>
      </c>
      <c r="O14048" t="str">
        <f t="shared" si="881"/>
        <v/>
      </c>
    </row>
    <row r="14049" spans="1:16" hidden="1">
      <c r="A14049" s="41" t="s">
        <v>120</v>
      </c>
      <c r="B14049" s="46">
        <v>45861</v>
      </c>
      <c r="C14049" s="8" t="s">
        <v>13</v>
      </c>
      <c r="D14049" s="8" t="s">
        <v>14</v>
      </c>
      <c r="E14049" s="8" t="s">
        <v>14</v>
      </c>
      <c r="F14049" s="9">
        <f t="shared" si="879"/>
        <v>46300000</v>
      </c>
      <c r="G14049" s="9">
        <v>463</v>
      </c>
      <c r="H14049" s="10">
        <v>49914641</v>
      </c>
      <c r="I14049" s="11">
        <f t="shared" si="882"/>
        <v>28081674510.307312</v>
      </c>
      <c r="J14049" s="11">
        <f t="shared" si="883"/>
        <v>267571</v>
      </c>
      <c r="K14049" s="11">
        <f t="shared" si="884"/>
        <v>104950.36648331587</v>
      </c>
      <c r="L14049" s="12">
        <f t="shared" si="880"/>
        <v>0</v>
      </c>
      <c r="M14049" s="11">
        <f>COUNTIF(E$2:$E14049,E14049)</f>
        <v>3513</v>
      </c>
      <c r="O14049" t="str">
        <f t="shared" si="881"/>
        <v/>
      </c>
    </row>
    <row r="14050" spans="1:16" hidden="1">
      <c r="A14050" s="41" t="s">
        <v>120</v>
      </c>
      <c r="B14050" s="46">
        <v>45861</v>
      </c>
      <c r="C14050" s="8" t="s">
        <v>13</v>
      </c>
      <c r="D14050" s="8" t="s">
        <v>14</v>
      </c>
      <c r="E14050" s="8" t="s">
        <v>14</v>
      </c>
      <c r="F14050" s="9">
        <f t="shared" si="879"/>
        <v>-46100000</v>
      </c>
      <c r="G14050" s="9">
        <v>-461</v>
      </c>
      <c r="H14050" s="10">
        <v>-49971017</v>
      </c>
      <c r="I14050" s="11">
        <f t="shared" si="882"/>
        <v>28033292391.358505</v>
      </c>
      <c r="J14050" s="11">
        <f t="shared" si="883"/>
        <v>267110</v>
      </c>
      <c r="K14050" s="11">
        <f t="shared" si="884"/>
        <v>104950.36648331587</v>
      </c>
      <c r="L14050" s="12">
        <f t="shared" si="880"/>
        <v>1588898.0511913821</v>
      </c>
      <c r="M14050" s="11">
        <f>COUNTIF(E$2:$E14050,E14050)</f>
        <v>3514</v>
      </c>
      <c r="O14050" t="str">
        <f t="shared" si="881"/>
        <v/>
      </c>
    </row>
    <row r="14051" spans="1:16" hidden="1">
      <c r="A14051" s="41" t="s">
        <v>120</v>
      </c>
      <c r="B14051" s="46">
        <v>45861</v>
      </c>
      <c r="C14051" s="8" t="s">
        <v>13</v>
      </c>
      <c r="D14051" s="8" t="s">
        <v>90</v>
      </c>
      <c r="E14051" s="8" t="s">
        <v>90</v>
      </c>
      <c r="F14051" s="9">
        <f t="shared" si="879"/>
        <v>2700000</v>
      </c>
      <c r="G14051" s="9">
        <v>27</v>
      </c>
      <c r="H14051" s="10">
        <v>2929338</v>
      </c>
      <c r="I14051" s="11">
        <f t="shared" si="882"/>
        <v>6719799462.24438</v>
      </c>
      <c r="J14051" s="11">
        <f t="shared" si="883"/>
        <v>63077</v>
      </c>
      <c r="K14051" s="11">
        <f t="shared" si="884"/>
        <v>106533.27619012287</v>
      </c>
      <c r="L14051" s="12">
        <f t="shared" si="880"/>
        <v>0</v>
      </c>
      <c r="M14051" s="11">
        <f>COUNTIF(E$2:$E14051,E14051)</f>
        <v>1933</v>
      </c>
      <c r="O14051" t="str">
        <f t="shared" si="881"/>
        <v/>
      </c>
    </row>
    <row r="14052" spans="1:16" hidden="1">
      <c r="A14052" s="41" t="s">
        <v>120</v>
      </c>
      <c r="B14052" s="46">
        <v>45861</v>
      </c>
      <c r="C14052" s="8" t="s">
        <v>13</v>
      </c>
      <c r="D14052" s="8" t="s">
        <v>46</v>
      </c>
      <c r="E14052" s="8" t="s">
        <v>46</v>
      </c>
      <c r="F14052" s="9">
        <f t="shared" si="879"/>
        <v>2700000</v>
      </c>
      <c r="G14052" s="9">
        <v>27</v>
      </c>
      <c r="H14052" s="10">
        <v>2827251</v>
      </c>
      <c r="I14052" s="11">
        <f t="shared" si="882"/>
        <v>4223077248.212677</v>
      </c>
      <c r="J14052" s="11">
        <f t="shared" si="883"/>
        <v>40392</v>
      </c>
      <c r="K14052" s="11">
        <f t="shared" si="884"/>
        <v>104552.31848417204</v>
      </c>
      <c r="L14052" s="12">
        <f t="shared" si="880"/>
        <v>0</v>
      </c>
      <c r="M14052" s="11">
        <f>COUNTIF(E$2:$E14052,E14052)</f>
        <v>3924</v>
      </c>
      <c r="O14052" t="str">
        <f t="shared" si="881"/>
        <v/>
      </c>
    </row>
    <row r="14053" spans="1:16" hidden="1">
      <c r="A14053" s="41" t="s">
        <v>120</v>
      </c>
      <c r="B14053" s="46">
        <v>45861</v>
      </c>
      <c r="C14053" s="8" t="s">
        <v>13</v>
      </c>
      <c r="D14053" s="8" t="s">
        <v>14</v>
      </c>
      <c r="E14053" s="8" t="s">
        <v>14</v>
      </c>
      <c r="F14053" s="9">
        <f t="shared" si="879"/>
        <v>-18400000</v>
      </c>
      <c r="G14053" s="9">
        <v>-184</v>
      </c>
      <c r="H14053" s="10">
        <v>-19945048</v>
      </c>
      <c r="I14053" s="11">
        <f t="shared" si="882"/>
        <v>28013981523.925575</v>
      </c>
      <c r="J14053" s="11">
        <f t="shared" si="883"/>
        <v>266926</v>
      </c>
      <c r="K14053" s="11">
        <f t="shared" si="884"/>
        <v>104950.36648331587</v>
      </c>
      <c r="L14053" s="12">
        <f t="shared" si="880"/>
        <v>634180.56706988066</v>
      </c>
      <c r="M14053" s="11">
        <f>COUNTIF(E$2:$E14053,E14053)</f>
        <v>3515</v>
      </c>
      <c r="O14053" t="str">
        <f t="shared" si="881"/>
        <v/>
      </c>
    </row>
    <row r="14054" spans="1:16" hidden="1">
      <c r="A14054" s="41" t="s">
        <v>120</v>
      </c>
      <c r="B14054" s="46">
        <v>45861</v>
      </c>
      <c r="C14054" s="8" t="s">
        <v>13</v>
      </c>
      <c r="D14054" s="8" t="s">
        <v>14</v>
      </c>
      <c r="E14054" s="8" t="s">
        <v>14</v>
      </c>
      <c r="F14054" s="9">
        <f t="shared" si="879"/>
        <v>900000</v>
      </c>
      <c r="G14054" s="9">
        <v>9</v>
      </c>
      <c r="H14054" s="10">
        <v>970263</v>
      </c>
      <c r="I14054" s="11">
        <f t="shared" si="882"/>
        <v>28014951786.925575</v>
      </c>
      <c r="J14054" s="11">
        <f t="shared" si="883"/>
        <v>266935</v>
      </c>
      <c r="K14054" s="11">
        <f t="shared" si="884"/>
        <v>104950.46279778064</v>
      </c>
      <c r="L14054" s="12">
        <f t="shared" si="880"/>
        <v>0</v>
      </c>
      <c r="M14054" s="11">
        <f>COUNTIF(E$2:$E14054,E14054)</f>
        <v>3516</v>
      </c>
      <c r="O14054" t="str">
        <f t="shared" si="881"/>
        <v/>
      </c>
    </row>
    <row r="14055" spans="1:16" hidden="1">
      <c r="A14055" s="41" t="s">
        <v>120</v>
      </c>
      <c r="B14055" s="46">
        <v>45861</v>
      </c>
      <c r="C14055" s="8" t="s">
        <v>13</v>
      </c>
      <c r="D14055" s="8" t="s">
        <v>14</v>
      </c>
      <c r="E14055" s="8" t="s">
        <v>14</v>
      </c>
      <c r="F14055" s="9">
        <f t="shared" si="879"/>
        <v>-9200000</v>
      </c>
      <c r="G14055" s="9">
        <v>-92</v>
      </c>
      <c r="H14055" s="10">
        <v>-9972524</v>
      </c>
      <c r="I14055" s="11">
        <f t="shared" si="882"/>
        <v>28005296344.348179</v>
      </c>
      <c r="J14055" s="11">
        <f t="shared" si="883"/>
        <v>266843</v>
      </c>
      <c r="K14055" s="11">
        <f t="shared" si="884"/>
        <v>104950.46279778064</v>
      </c>
      <c r="L14055" s="12">
        <f t="shared" si="880"/>
        <v>317081.42260418087</v>
      </c>
      <c r="M14055" s="11">
        <f>COUNTIF(E$2:$E14055,E14055)</f>
        <v>3517</v>
      </c>
      <c r="O14055" t="str">
        <f t="shared" si="881"/>
        <v/>
      </c>
      <c r="P14055" s="8"/>
    </row>
    <row r="14056" spans="1:16" hidden="1">
      <c r="A14056" s="41" t="s">
        <v>120</v>
      </c>
      <c r="B14056" s="46">
        <v>45861</v>
      </c>
      <c r="C14056" s="8" t="s">
        <v>13</v>
      </c>
      <c r="D14056" s="8" t="s">
        <v>14</v>
      </c>
      <c r="E14056" s="8" t="s">
        <v>14</v>
      </c>
      <c r="F14056" s="9">
        <f t="shared" si="879"/>
        <v>-2900000</v>
      </c>
      <c r="G14056" s="9">
        <v>-29</v>
      </c>
      <c r="H14056" s="10">
        <v>-3143513</v>
      </c>
      <c r="I14056" s="11">
        <f t="shared" si="882"/>
        <v>28002252780.927044</v>
      </c>
      <c r="J14056" s="11">
        <f t="shared" si="883"/>
        <v>266814</v>
      </c>
      <c r="K14056" s="11">
        <f t="shared" si="884"/>
        <v>104950.46279778064</v>
      </c>
      <c r="L14056" s="12">
        <f t="shared" si="880"/>
        <v>99949.578864361625</v>
      </c>
      <c r="M14056" s="11">
        <f>COUNTIF(E$2:$E14056,E14056)</f>
        <v>3518</v>
      </c>
      <c r="O14056" t="str">
        <f t="shared" si="881"/>
        <v/>
      </c>
    </row>
    <row r="14057" spans="1:16" hidden="1">
      <c r="A14057" s="41" t="s">
        <v>120</v>
      </c>
      <c r="B14057" s="46">
        <v>45861</v>
      </c>
      <c r="C14057" s="8" t="s">
        <v>13</v>
      </c>
      <c r="D14057" s="8" t="s">
        <v>15</v>
      </c>
      <c r="E14057" s="8" t="s">
        <v>15</v>
      </c>
      <c r="F14057" s="9">
        <f t="shared" si="879"/>
        <v>900000</v>
      </c>
      <c r="G14057" s="9">
        <v>9</v>
      </c>
      <c r="H14057" s="10">
        <v>991251</v>
      </c>
      <c r="I14057" s="11">
        <f t="shared" si="882"/>
        <v>14074146359.144783</v>
      </c>
      <c r="J14057" s="11">
        <f t="shared" si="883"/>
        <v>131268</v>
      </c>
      <c r="K14057" s="11">
        <f t="shared" si="884"/>
        <v>107216.88727751457</v>
      </c>
      <c r="L14057" s="12">
        <f t="shared" si="880"/>
        <v>0</v>
      </c>
      <c r="M14057" s="11">
        <f>COUNTIF(E$2:$E14057,E14057)</f>
        <v>3960</v>
      </c>
      <c r="O14057" t="str">
        <f t="shared" si="881"/>
        <v/>
      </c>
    </row>
    <row r="14058" spans="1:16" hidden="1">
      <c r="A14058" s="55" t="s">
        <v>120</v>
      </c>
      <c r="B14058" s="56">
        <v>45862</v>
      </c>
      <c r="C14058" s="31" t="s">
        <v>13</v>
      </c>
      <c r="D14058" s="31" t="s">
        <v>15</v>
      </c>
      <c r="E14058" s="31" t="s">
        <v>15</v>
      </c>
      <c r="F14058" s="32" t="s">
        <v>17</v>
      </c>
      <c r="G14058" s="32"/>
      <c r="H14058" s="33">
        <v>-876870240</v>
      </c>
      <c r="I14058" s="34">
        <f>I14057+H14058</f>
        <v>13197276119.144783</v>
      </c>
      <c r="J14058" s="34">
        <f>J14057</f>
        <v>131268</v>
      </c>
      <c r="K14058" s="34">
        <f>I14058/J14058</f>
        <v>100536.88727751457</v>
      </c>
      <c r="L14058" s="35">
        <f t="shared" ref="L14058:L14059" si="885">IF(G14058&lt;0,K14058*G14058-H14058,0)</f>
        <v>0</v>
      </c>
      <c r="M14058" s="34">
        <f>COUNTIF(E$2:$E14058,E14058)</f>
        <v>3961</v>
      </c>
      <c r="O14058" t="str">
        <f t="shared" ref="O14058:O14060" si="886">IF(M14058=_xlfn.MAXIFS(M:M,D:D,D14058),"X","")</f>
        <v/>
      </c>
    </row>
    <row r="14059" spans="1:16" hidden="1">
      <c r="A14059" s="41" t="s">
        <v>120</v>
      </c>
      <c r="B14059" s="46">
        <v>45862</v>
      </c>
      <c r="C14059" s="8" t="s">
        <v>13</v>
      </c>
      <c r="D14059" s="8" t="s">
        <v>14</v>
      </c>
      <c r="E14059" s="8" t="s">
        <v>14</v>
      </c>
      <c r="F14059" s="9">
        <f t="shared" si="879"/>
        <v>15700000</v>
      </c>
      <c r="G14059" s="9">
        <v>157</v>
      </c>
      <c r="H14059" s="10">
        <v>16931665</v>
      </c>
      <c r="I14059" s="11">
        <f t="shared" ref="I14059:I14122" si="887">IF(H14059&gt;=0,IF(M14059=1,H14059,SUMIFS(I:I,E:E,E14059,M:M,M14059-1)+H14059),SUMIFS(I:I,E:E,E14059,M:M,M14059-1)+K14059*G14059)</f>
        <v>28019184445.927044</v>
      </c>
      <c r="J14059" s="11">
        <f t="shared" ref="J14059:J14122" si="888">IF(M14059=1,G14059,SUMIFS($J:$J,$E:$E,E14059,$M:$M,M14059-1)+G14059)</f>
        <v>266971</v>
      </c>
      <c r="K14059" s="11">
        <f t="shared" ref="K14059:K14122" si="889">IF(H14059&gt;=0,I14059/J14059,SUMIFS($K:$K,$E:$E,E14059,$M:$M,M14059-1))</f>
        <v>104952.16501390429</v>
      </c>
      <c r="L14059" s="12">
        <f t="shared" si="885"/>
        <v>0</v>
      </c>
      <c r="M14059" s="11">
        <f>COUNTIF(E$2:$E14059,E14059)</f>
        <v>3519</v>
      </c>
      <c r="O14059" t="str">
        <f t="shared" si="886"/>
        <v/>
      </c>
    </row>
    <row r="14060" spans="1:16" hidden="1">
      <c r="A14060" s="41" t="s">
        <v>120</v>
      </c>
      <c r="B14060" s="46">
        <v>45862</v>
      </c>
      <c r="C14060" s="8" t="s">
        <v>13</v>
      </c>
      <c r="D14060" s="8" t="s">
        <v>90</v>
      </c>
      <c r="E14060" s="8" t="s">
        <v>90</v>
      </c>
      <c r="F14060" s="9">
        <f t="shared" si="879"/>
        <v>69500000</v>
      </c>
      <c r="G14060" s="9">
        <v>695</v>
      </c>
      <c r="H14060" s="10">
        <v>76111535</v>
      </c>
      <c r="I14060" s="11">
        <f t="shared" si="887"/>
        <v>6795910997.24438</v>
      </c>
      <c r="J14060" s="11">
        <f t="shared" si="888"/>
        <v>63772</v>
      </c>
      <c r="K14060" s="11">
        <f t="shared" si="889"/>
        <v>106565.74981566174</v>
      </c>
      <c r="L14060" s="12">
        <f t="shared" si="880"/>
        <v>0</v>
      </c>
      <c r="M14060" s="11">
        <f>COUNTIF(E$2:$E14060,E14060)</f>
        <v>1934</v>
      </c>
      <c r="O14060" t="str">
        <f t="shared" si="886"/>
        <v/>
      </c>
    </row>
    <row r="14061" spans="1:16" hidden="1">
      <c r="A14061" s="41" t="s">
        <v>120</v>
      </c>
      <c r="B14061" s="46">
        <v>45862</v>
      </c>
      <c r="C14061" s="8" t="s">
        <v>13</v>
      </c>
      <c r="D14061" s="8" t="s">
        <v>14</v>
      </c>
      <c r="E14061" s="8" t="s">
        <v>14</v>
      </c>
      <c r="F14061" s="9">
        <f t="shared" ref="F14061:F14124" si="890">100000*G14061</f>
        <v>46300000</v>
      </c>
      <c r="G14061" s="9">
        <v>463</v>
      </c>
      <c r="H14061" s="10">
        <v>49932235</v>
      </c>
      <c r="I14061" s="11">
        <f t="shared" si="887"/>
        <v>28069116680.927044</v>
      </c>
      <c r="J14061" s="11">
        <f t="shared" si="888"/>
        <v>267434</v>
      </c>
      <c r="K14061" s="11">
        <f t="shared" si="889"/>
        <v>104957.17328734208</v>
      </c>
      <c r="L14061" s="12">
        <f t="shared" si="880"/>
        <v>0</v>
      </c>
      <c r="M14061" s="11">
        <f>COUNTIF(E$2:$E14061,E14061)</f>
        <v>3520</v>
      </c>
      <c r="O14061" t="str">
        <f t="shared" ref="O14061:O14124" si="891">IF(M14061=_xlfn.MAXIFS(M:M,D:D,D14061),"X","")</f>
        <v/>
      </c>
    </row>
    <row r="14062" spans="1:16" hidden="1">
      <c r="A14062" s="41" t="s">
        <v>120</v>
      </c>
      <c r="B14062" s="46">
        <v>45862</v>
      </c>
      <c r="C14062" s="8" t="s">
        <v>13</v>
      </c>
      <c r="D14062" s="8" t="s">
        <v>90</v>
      </c>
      <c r="E14062" s="8" t="s">
        <v>90</v>
      </c>
      <c r="F14062" s="9">
        <f t="shared" si="890"/>
        <v>46200000</v>
      </c>
      <c r="G14062" s="9">
        <v>462</v>
      </c>
      <c r="H14062" s="10">
        <v>50595006</v>
      </c>
      <c r="I14062" s="11">
        <f t="shared" si="887"/>
        <v>6846506003.24438</v>
      </c>
      <c r="J14062" s="11">
        <f t="shared" si="888"/>
        <v>64234</v>
      </c>
      <c r="K14062" s="11">
        <f t="shared" si="889"/>
        <v>106586.94777289877</v>
      </c>
      <c r="L14062" s="12">
        <f t="shared" si="880"/>
        <v>0</v>
      </c>
      <c r="M14062" s="11">
        <f>COUNTIF(E$2:$E14062,E14062)</f>
        <v>1935</v>
      </c>
      <c r="O14062" t="str">
        <f t="shared" si="891"/>
        <v/>
      </c>
    </row>
    <row r="14063" spans="1:16" hidden="1">
      <c r="A14063" s="41" t="s">
        <v>120</v>
      </c>
      <c r="B14063" s="46">
        <v>45862</v>
      </c>
      <c r="C14063" s="8" t="s">
        <v>13</v>
      </c>
      <c r="D14063" s="8" t="s">
        <v>90</v>
      </c>
      <c r="E14063" s="8" t="s">
        <v>90</v>
      </c>
      <c r="F14063" s="9">
        <f t="shared" si="890"/>
        <v>92500000</v>
      </c>
      <c r="G14063" s="9">
        <v>925</v>
      </c>
      <c r="H14063" s="10">
        <v>101374450</v>
      </c>
      <c r="I14063" s="11">
        <f t="shared" si="887"/>
        <v>6947880453.24438</v>
      </c>
      <c r="J14063" s="11">
        <f t="shared" si="888"/>
        <v>65159</v>
      </c>
      <c r="K14063" s="11">
        <f t="shared" si="889"/>
        <v>106629.63601719456</v>
      </c>
      <c r="L14063" s="12">
        <f t="shared" si="880"/>
        <v>0</v>
      </c>
      <c r="M14063" s="11">
        <f>COUNTIF(E$2:$E14063,E14063)</f>
        <v>1936</v>
      </c>
      <c r="O14063" t="str">
        <f t="shared" si="891"/>
        <v/>
      </c>
    </row>
    <row r="14064" spans="1:16" hidden="1">
      <c r="A14064" s="41" t="s">
        <v>120</v>
      </c>
      <c r="B14064" s="46">
        <v>45862</v>
      </c>
      <c r="C14064" s="8" t="s">
        <v>13</v>
      </c>
      <c r="D14064" s="8" t="s">
        <v>14</v>
      </c>
      <c r="E14064" s="8" t="s">
        <v>14</v>
      </c>
      <c r="F14064" s="9">
        <f t="shared" si="890"/>
        <v>1800000</v>
      </c>
      <c r="G14064" s="9">
        <v>18</v>
      </c>
      <c r="H14064" s="10">
        <v>1941210</v>
      </c>
      <c r="I14064" s="11">
        <f t="shared" si="887"/>
        <v>28071057890.927044</v>
      </c>
      <c r="J14064" s="11">
        <f t="shared" si="888"/>
        <v>267452</v>
      </c>
      <c r="K14064" s="11">
        <f t="shared" si="889"/>
        <v>104957.36764326699</v>
      </c>
      <c r="L14064" s="12">
        <f t="shared" si="880"/>
        <v>0</v>
      </c>
      <c r="M14064" s="11">
        <f>COUNTIF(E$2:$E14064,E14064)</f>
        <v>3521</v>
      </c>
      <c r="O14064" t="str">
        <f t="shared" si="891"/>
        <v/>
      </c>
    </row>
    <row r="14065" spans="1:15" hidden="1">
      <c r="A14065" s="41" t="s">
        <v>120</v>
      </c>
      <c r="B14065" s="46">
        <v>45862</v>
      </c>
      <c r="C14065" s="8" t="s">
        <v>13</v>
      </c>
      <c r="D14065" s="8" t="s">
        <v>14</v>
      </c>
      <c r="E14065" s="8" t="s">
        <v>14</v>
      </c>
      <c r="F14065" s="9">
        <f t="shared" si="890"/>
        <v>16900000</v>
      </c>
      <c r="G14065" s="9">
        <v>169</v>
      </c>
      <c r="H14065" s="10">
        <v>18225805</v>
      </c>
      <c r="I14065" s="11">
        <f t="shared" si="887"/>
        <v>28089283695.927044</v>
      </c>
      <c r="J14065" s="11">
        <f t="shared" si="888"/>
        <v>267621</v>
      </c>
      <c r="K14065" s="11">
        <f t="shared" si="889"/>
        <v>104959.19115438267</v>
      </c>
      <c r="L14065" s="12">
        <f t="shared" si="880"/>
        <v>0</v>
      </c>
      <c r="M14065" s="11">
        <f>COUNTIF(E$2:$E14065,E14065)</f>
        <v>3522</v>
      </c>
      <c r="O14065" t="str">
        <f t="shared" si="891"/>
        <v/>
      </c>
    </row>
    <row r="14066" spans="1:15" hidden="1">
      <c r="A14066" s="41" t="s">
        <v>120</v>
      </c>
      <c r="B14066" s="46">
        <v>45862</v>
      </c>
      <c r="C14066" s="8" t="s">
        <v>13</v>
      </c>
      <c r="D14066" s="8" t="s">
        <v>14</v>
      </c>
      <c r="E14066" s="8" t="s">
        <v>14</v>
      </c>
      <c r="F14066" s="9">
        <f t="shared" si="890"/>
        <v>27800000</v>
      </c>
      <c r="G14066" s="9">
        <v>278</v>
      </c>
      <c r="H14066" s="10">
        <v>29980910</v>
      </c>
      <c r="I14066" s="11">
        <f t="shared" si="887"/>
        <v>28119264605.927044</v>
      </c>
      <c r="J14066" s="11">
        <f t="shared" si="888"/>
        <v>267899</v>
      </c>
      <c r="K14066" s="11">
        <f t="shared" si="889"/>
        <v>104962.18577123112</v>
      </c>
      <c r="L14066" s="12">
        <f t="shared" si="880"/>
        <v>0</v>
      </c>
      <c r="M14066" s="11">
        <f>COUNTIF(E$2:$E14066,E14066)</f>
        <v>3523</v>
      </c>
      <c r="O14066" t="str">
        <f t="shared" si="891"/>
        <v/>
      </c>
    </row>
    <row r="14067" spans="1:15" hidden="1">
      <c r="A14067" s="41" t="s">
        <v>120</v>
      </c>
      <c r="B14067" s="46">
        <v>45862</v>
      </c>
      <c r="C14067" s="8" t="s">
        <v>13</v>
      </c>
      <c r="D14067" s="8" t="s">
        <v>14</v>
      </c>
      <c r="E14067" s="8" t="s">
        <v>14</v>
      </c>
      <c r="F14067" s="9">
        <f t="shared" si="890"/>
        <v>8000000</v>
      </c>
      <c r="G14067" s="9">
        <v>80</v>
      </c>
      <c r="H14067" s="10">
        <v>8627600</v>
      </c>
      <c r="I14067" s="11">
        <f t="shared" si="887"/>
        <v>28127892205.927044</v>
      </c>
      <c r="J14067" s="11">
        <f t="shared" si="888"/>
        <v>267979</v>
      </c>
      <c r="K14067" s="11">
        <f t="shared" si="889"/>
        <v>104963.04638022772</v>
      </c>
      <c r="L14067" s="12">
        <f t="shared" ref="L14067:L14130" si="892">IF(G14067&lt;0,K14067*G14067-H14067,0)</f>
        <v>0</v>
      </c>
      <c r="M14067" s="11">
        <f>COUNTIF(E$2:$E14067,E14067)</f>
        <v>3524</v>
      </c>
      <c r="O14067" t="str">
        <f t="shared" si="891"/>
        <v/>
      </c>
    </row>
    <row r="14068" spans="1:15" hidden="1">
      <c r="A14068" s="41" t="s">
        <v>120</v>
      </c>
      <c r="B14068" s="46">
        <v>45862</v>
      </c>
      <c r="C14068" s="8" t="s">
        <v>13</v>
      </c>
      <c r="D14068" s="8" t="s">
        <v>14</v>
      </c>
      <c r="E14068" s="8" t="s">
        <v>14</v>
      </c>
      <c r="F14068" s="9">
        <f t="shared" si="890"/>
        <v>24500000</v>
      </c>
      <c r="G14068" s="9">
        <v>245</v>
      </c>
      <c r="H14068" s="10">
        <v>26422025</v>
      </c>
      <c r="I14068" s="11">
        <f t="shared" si="887"/>
        <v>28154314230.927044</v>
      </c>
      <c r="J14068" s="11">
        <f t="shared" si="888"/>
        <v>268224</v>
      </c>
      <c r="K14068" s="11">
        <f t="shared" si="889"/>
        <v>104965.67880177405</v>
      </c>
      <c r="L14068" s="12">
        <f t="shared" si="892"/>
        <v>0</v>
      </c>
      <c r="M14068" s="11">
        <f>COUNTIF(E$2:$E14068,E14068)</f>
        <v>3525</v>
      </c>
      <c r="O14068" t="str">
        <f t="shared" si="891"/>
        <v/>
      </c>
    </row>
    <row r="14069" spans="1:15" hidden="1">
      <c r="A14069" s="41" t="s">
        <v>120</v>
      </c>
      <c r="B14069" s="46">
        <v>45862</v>
      </c>
      <c r="C14069" s="8" t="s">
        <v>13</v>
      </c>
      <c r="D14069" s="8" t="s">
        <v>14</v>
      </c>
      <c r="E14069" s="8" t="s">
        <v>14</v>
      </c>
      <c r="F14069" s="9">
        <f t="shared" si="890"/>
        <v>3300000</v>
      </c>
      <c r="G14069" s="9">
        <v>33</v>
      </c>
      <c r="H14069" s="10">
        <v>3558885</v>
      </c>
      <c r="I14069" s="11">
        <f t="shared" si="887"/>
        <v>28157873115.927044</v>
      </c>
      <c r="J14069" s="11">
        <f t="shared" si="888"/>
        <v>268257</v>
      </c>
      <c r="K14069" s="11">
        <f t="shared" si="889"/>
        <v>104966.03300539052</v>
      </c>
      <c r="L14069" s="12">
        <f t="shared" si="892"/>
        <v>0</v>
      </c>
      <c r="M14069" s="11">
        <f>COUNTIF(E$2:$E14069,E14069)</f>
        <v>3526</v>
      </c>
      <c r="O14069" t="str">
        <f t="shared" si="891"/>
        <v/>
      </c>
    </row>
    <row r="14070" spans="1:15" hidden="1">
      <c r="A14070" s="41" t="s">
        <v>120</v>
      </c>
      <c r="B14070" s="46">
        <v>45862</v>
      </c>
      <c r="C14070" s="8" t="s">
        <v>13</v>
      </c>
      <c r="D14070" s="8" t="s">
        <v>14</v>
      </c>
      <c r="E14070" s="8" t="s">
        <v>14</v>
      </c>
      <c r="F14070" s="9">
        <f t="shared" si="890"/>
        <v>-218300000</v>
      </c>
      <c r="G14070" s="9">
        <v>-2183</v>
      </c>
      <c r="H14070" s="10">
        <v>-236672128</v>
      </c>
      <c r="I14070" s="11">
        <f t="shared" si="887"/>
        <v>27928732265.876278</v>
      </c>
      <c r="J14070" s="11">
        <f t="shared" si="888"/>
        <v>266074</v>
      </c>
      <c r="K14070" s="11">
        <f t="shared" si="889"/>
        <v>104966.03300539052</v>
      </c>
      <c r="L14070" s="12">
        <f t="shared" si="892"/>
        <v>7531277.9492324889</v>
      </c>
      <c r="M14070" s="11">
        <f>COUNTIF(E$2:$E14070,E14070)</f>
        <v>3527</v>
      </c>
      <c r="O14070" t="str">
        <f t="shared" si="891"/>
        <v/>
      </c>
    </row>
    <row r="14071" spans="1:15" hidden="1">
      <c r="A14071" s="41" t="s">
        <v>120</v>
      </c>
      <c r="B14071" s="46">
        <v>45862</v>
      </c>
      <c r="C14071" s="8" t="s">
        <v>13</v>
      </c>
      <c r="D14071" s="8" t="s">
        <v>46</v>
      </c>
      <c r="E14071" s="8" t="s">
        <v>46</v>
      </c>
      <c r="F14071" s="9">
        <f t="shared" si="890"/>
        <v>28700000</v>
      </c>
      <c r="G14071" s="9">
        <v>287</v>
      </c>
      <c r="H14071" s="10">
        <v>29982316</v>
      </c>
      <c r="I14071" s="11">
        <f t="shared" si="887"/>
        <v>4253059564.212677</v>
      </c>
      <c r="J14071" s="11">
        <f t="shared" si="888"/>
        <v>40679</v>
      </c>
      <c r="K14071" s="11">
        <f t="shared" si="889"/>
        <v>104551.72359725354</v>
      </c>
      <c r="L14071" s="12">
        <f t="shared" si="892"/>
        <v>0</v>
      </c>
      <c r="M14071" s="11">
        <f>COUNTIF(E$2:$E14071,E14071)</f>
        <v>3925</v>
      </c>
      <c r="O14071" t="str">
        <f t="shared" si="891"/>
        <v/>
      </c>
    </row>
    <row r="14072" spans="1:15" hidden="1">
      <c r="A14072" s="41" t="s">
        <v>120</v>
      </c>
      <c r="B14072" s="46">
        <v>45862</v>
      </c>
      <c r="C14072" s="8" t="s">
        <v>13</v>
      </c>
      <c r="D14072" s="8" t="s">
        <v>14</v>
      </c>
      <c r="E14072" s="8" t="s">
        <v>14</v>
      </c>
      <c r="F14072" s="9">
        <f t="shared" si="890"/>
        <v>-22100000</v>
      </c>
      <c r="G14072" s="9">
        <v>-221</v>
      </c>
      <c r="H14072" s="10">
        <v>-23959936</v>
      </c>
      <c r="I14072" s="11">
        <f t="shared" si="887"/>
        <v>27905534772.582088</v>
      </c>
      <c r="J14072" s="11">
        <f t="shared" si="888"/>
        <v>265853</v>
      </c>
      <c r="K14072" s="11">
        <f t="shared" si="889"/>
        <v>104966.03300539052</v>
      </c>
      <c r="L14072" s="12">
        <f t="shared" si="892"/>
        <v>762442.70580869541</v>
      </c>
      <c r="M14072" s="11">
        <f>COUNTIF(E$2:$E14072,E14072)</f>
        <v>3528</v>
      </c>
      <c r="O14072" t="str">
        <f t="shared" si="891"/>
        <v/>
      </c>
    </row>
    <row r="14073" spans="1:15" hidden="1">
      <c r="A14073" s="41" t="s">
        <v>120</v>
      </c>
      <c r="B14073" s="46">
        <v>45862</v>
      </c>
      <c r="C14073" s="8" t="s">
        <v>13</v>
      </c>
      <c r="D14073" s="8" t="s">
        <v>14</v>
      </c>
      <c r="E14073" s="8" t="s">
        <v>14</v>
      </c>
      <c r="F14073" s="9">
        <f t="shared" si="890"/>
        <v>-11200000</v>
      </c>
      <c r="G14073" s="9">
        <v>-112</v>
      </c>
      <c r="H14073" s="10">
        <v>-12142592</v>
      </c>
      <c r="I14073" s="11">
        <f t="shared" si="887"/>
        <v>27893778576.885487</v>
      </c>
      <c r="J14073" s="11">
        <f t="shared" si="888"/>
        <v>265741</v>
      </c>
      <c r="K14073" s="11">
        <f t="shared" si="889"/>
        <v>104966.03300539052</v>
      </c>
      <c r="L14073" s="12">
        <f t="shared" si="892"/>
        <v>386396.30339626223</v>
      </c>
      <c r="M14073" s="11">
        <f>COUNTIF(E$2:$E14073,E14073)</f>
        <v>3529</v>
      </c>
      <c r="O14073" t="str">
        <f t="shared" si="891"/>
        <v/>
      </c>
    </row>
    <row r="14074" spans="1:15" hidden="1">
      <c r="A14074" s="41" t="s">
        <v>120</v>
      </c>
      <c r="B14074" s="46">
        <v>45862</v>
      </c>
      <c r="C14074" s="8" t="s">
        <v>13</v>
      </c>
      <c r="D14074" s="8" t="s">
        <v>14</v>
      </c>
      <c r="E14074" s="8" t="s">
        <v>14</v>
      </c>
      <c r="F14074" s="9">
        <f t="shared" si="890"/>
        <v>-1500000</v>
      </c>
      <c r="G14074" s="9">
        <v>-15</v>
      </c>
      <c r="H14074" s="10">
        <v>-1626240</v>
      </c>
      <c r="I14074" s="11">
        <f t="shared" si="887"/>
        <v>27892204086.390408</v>
      </c>
      <c r="J14074" s="11">
        <f t="shared" si="888"/>
        <v>265726</v>
      </c>
      <c r="K14074" s="11">
        <f t="shared" si="889"/>
        <v>104966.03300539052</v>
      </c>
      <c r="L14074" s="12">
        <f t="shared" si="892"/>
        <v>51749.504919142229</v>
      </c>
      <c r="M14074" s="11">
        <f>COUNTIF(E$2:$E14074,E14074)</f>
        <v>3530</v>
      </c>
      <c r="O14074" t="str">
        <f t="shared" si="891"/>
        <v/>
      </c>
    </row>
    <row r="14075" spans="1:15" hidden="1">
      <c r="A14075" s="41" t="s">
        <v>120</v>
      </c>
      <c r="B14075" s="46">
        <v>45862</v>
      </c>
      <c r="C14075" s="8" t="s">
        <v>13</v>
      </c>
      <c r="D14075" s="8" t="s">
        <v>90</v>
      </c>
      <c r="E14075" s="8" t="s">
        <v>90</v>
      </c>
      <c r="F14075" s="9">
        <f t="shared" si="890"/>
        <v>92700000</v>
      </c>
      <c r="G14075" s="9">
        <v>927</v>
      </c>
      <c r="H14075" s="10">
        <v>101473128</v>
      </c>
      <c r="I14075" s="11">
        <f t="shared" si="887"/>
        <v>7049353581.24438</v>
      </c>
      <c r="J14075" s="11">
        <f t="shared" si="888"/>
        <v>66086</v>
      </c>
      <c r="K14075" s="11">
        <f t="shared" si="889"/>
        <v>106669.39414163938</v>
      </c>
      <c r="L14075" s="12">
        <f t="shared" si="892"/>
        <v>0</v>
      </c>
      <c r="M14075" s="11">
        <f>COUNTIF(E$2:$E14075,E14075)</f>
        <v>1937</v>
      </c>
      <c r="O14075" t="str">
        <f t="shared" si="891"/>
        <v/>
      </c>
    </row>
    <row r="14076" spans="1:15" hidden="1">
      <c r="A14076" s="41" t="s">
        <v>120</v>
      </c>
      <c r="B14076" s="46">
        <v>45862</v>
      </c>
      <c r="C14076" s="8" t="s">
        <v>13</v>
      </c>
      <c r="D14076" s="8" t="s">
        <v>46</v>
      </c>
      <c r="E14076" s="8" t="s">
        <v>46</v>
      </c>
      <c r="F14076" s="9">
        <f t="shared" si="890"/>
        <v>900000</v>
      </c>
      <c r="G14076" s="9">
        <v>9</v>
      </c>
      <c r="H14076" s="10">
        <v>944604</v>
      </c>
      <c r="I14076" s="11">
        <f t="shared" si="887"/>
        <v>4254004168.212677</v>
      </c>
      <c r="J14076" s="11">
        <f t="shared" si="888"/>
        <v>40688</v>
      </c>
      <c r="K14076" s="11">
        <f t="shared" si="889"/>
        <v>104551.81302134971</v>
      </c>
      <c r="L14076" s="12">
        <f t="shared" si="892"/>
        <v>0</v>
      </c>
      <c r="M14076" s="11">
        <f>COUNTIF(E$2:$E14076,E14076)</f>
        <v>3926</v>
      </c>
      <c r="O14076" t="str">
        <f t="shared" si="891"/>
        <v/>
      </c>
    </row>
    <row r="14077" spans="1:15" hidden="1">
      <c r="A14077" s="41" t="s">
        <v>120</v>
      </c>
      <c r="B14077" s="46">
        <v>45862</v>
      </c>
      <c r="C14077" s="8" t="s">
        <v>13</v>
      </c>
      <c r="D14077" s="8" t="s">
        <v>90</v>
      </c>
      <c r="E14077" s="8" t="s">
        <v>90</v>
      </c>
      <c r="F14077" s="9">
        <f t="shared" si="890"/>
        <v>46300000</v>
      </c>
      <c r="G14077" s="9">
        <v>463</v>
      </c>
      <c r="H14077" s="10">
        <v>50681832</v>
      </c>
      <c r="I14077" s="11">
        <f t="shared" si="887"/>
        <v>7100035413.24438</v>
      </c>
      <c r="J14077" s="11">
        <f t="shared" si="888"/>
        <v>66549</v>
      </c>
      <c r="K14077" s="11">
        <f t="shared" si="889"/>
        <v>106688.83699596357</v>
      </c>
      <c r="L14077" s="12">
        <f t="shared" si="892"/>
        <v>0</v>
      </c>
      <c r="M14077" s="11">
        <f>COUNTIF(E$2:$E14077,E14077)</f>
        <v>1938</v>
      </c>
      <c r="O14077" t="str">
        <f t="shared" si="891"/>
        <v/>
      </c>
    </row>
    <row r="14078" spans="1:15" hidden="1">
      <c r="A14078" s="41" t="s">
        <v>120</v>
      </c>
      <c r="B14078" s="46">
        <v>45862</v>
      </c>
      <c r="C14078" s="8" t="s">
        <v>13</v>
      </c>
      <c r="D14078" s="8" t="s">
        <v>14</v>
      </c>
      <c r="E14078" s="8" t="s">
        <v>14</v>
      </c>
      <c r="F14078" s="9">
        <f t="shared" si="890"/>
        <v>5500000</v>
      </c>
      <c r="G14078" s="9">
        <v>55</v>
      </c>
      <c r="H14078" s="10">
        <v>5923115</v>
      </c>
      <c r="I14078" s="11">
        <f t="shared" si="887"/>
        <v>27898127201.390408</v>
      </c>
      <c r="J14078" s="11">
        <f t="shared" si="888"/>
        <v>265781</v>
      </c>
      <c r="K14078" s="11">
        <f t="shared" si="889"/>
        <v>104966.59731655162</v>
      </c>
      <c r="L14078" s="12">
        <f t="shared" si="892"/>
        <v>0</v>
      </c>
      <c r="M14078" s="11">
        <f>COUNTIF(E$2:$E14078,E14078)</f>
        <v>3531</v>
      </c>
      <c r="O14078" t="str">
        <f t="shared" si="891"/>
        <v/>
      </c>
    </row>
    <row r="14079" spans="1:15" hidden="1">
      <c r="A14079" s="41" t="s">
        <v>120</v>
      </c>
      <c r="B14079" s="46">
        <v>45862</v>
      </c>
      <c r="C14079" s="8" t="s">
        <v>13</v>
      </c>
      <c r="D14079" s="8" t="s">
        <v>14</v>
      </c>
      <c r="E14079" s="8" t="s">
        <v>14</v>
      </c>
      <c r="F14079" s="9">
        <f t="shared" si="890"/>
        <v>-64500000</v>
      </c>
      <c r="G14079" s="9">
        <v>-645</v>
      </c>
      <c r="H14079" s="10">
        <v>-69928320</v>
      </c>
      <c r="I14079" s="11">
        <f t="shared" si="887"/>
        <v>27830423746.121231</v>
      </c>
      <c r="J14079" s="11">
        <f t="shared" si="888"/>
        <v>265136</v>
      </c>
      <c r="K14079" s="11">
        <f t="shared" si="889"/>
        <v>104966.59731655162</v>
      </c>
      <c r="L14079" s="12">
        <f t="shared" si="892"/>
        <v>2224864.7308242023</v>
      </c>
      <c r="M14079" s="11">
        <f>COUNTIF(E$2:$E14079,E14079)</f>
        <v>3532</v>
      </c>
      <c r="O14079" t="str">
        <f t="shared" si="891"/>
        <v/>
      </c>
    </row>
    <row r="14080" spans="1:15" hidden="1">
      <c r="A14080" s="41" t="s">
        <v>120</v>
      </c>
      <c r="B14080" s="46">
        <v>45862</v>
      </c>
      <c r="C14080" s="8" t="s">
        <v>13</v>
      </c>
      <c r="D14080" s="8" t="s">
        <v>15</v>
      </c>
      <c r="E14080" s="8" t="s">
        <v>15</v>
      </c>
      <c r="F14080" s="9">
        <f t="shared" si="890"/>
        <v>8500000</v>
      </c>
      <c r="G14080" s="9">
        <v>85</v>
      </c>
      <c r="H14080" s="10">
        <v>9358925</v>
      </c>
      <c r="I14080" s="11">
        <f t="shared" si="887"/>
        <v>13206635044.144783</v>
      </c>
      <c r="J14080" s="11">
        <f t="shared" si="888"/>
        <v>131353</v>
      </c>
      <c r="K14080" s="11">
        <f t="shared" si="889"/>
        <v>100543.07891060565</v>
      </c>
      <c r="L14080" s="12">
        <f t="shared" si="892"/>
        <v>0</v>
      </c>
      <c r="M14080" s="11">
        <f>COUNTIF(E$2:$E14080,E14080)</f>
        <v>3962</v>
      </c>
      <c r="O14080" t="str">
        <f t="shared" si="891"/>
        <v/>
      </c>
    </row>
    <row r="14081" spans="1:15" hidden="1">
      <c r="A14081" s="41" t="s">
        <v>120</v>
      </c>
      <c r="B14081" s="46">
        <v>45862</v>
      </c>
      <c r="C14081" s="8" t="s">
        <v>13</v>
      </c>
      <c r="D14081" s="8" t="s">
        <v>14</v>
      </c>
      <c r="E14081" s="8" t="s">
        <v>14</v>
      </c>
      <c r="F14081" s="9">
        <f t="shared" si="890"/>
        <v>-9200000</v>
      </c>
      <c r="G14081" s="9">
        <v>-92</v>
      </c>
      <c r="H14081" s="10">
        <v>-9974272</v>
      </c>
      <c r="I14081" s="11">
        <f t="shared" si="887"/>
        <v>27820766819.16811</v>
      </c>
      <c r="J14081" s="11">
        <f t="shared" si="888"/>
        <v>265044</v>
      </c>
      <c r="K14081" s="11">
        <f t="shared" si="889"/>
        <v>104966.59731655162</v>
      </c>
      <c r="L14081" s="12">
        <f t="shared" si="892"/>
        <v>317345.04687725194</v>
      </c>
      <c r="M14081" s="11">
        <f>COUNTIF(E$2:$E14081,E14081)</f>
        <v>3533</v>
      </c>
      <c r="O14081" t="str">
        <f t="shared" si="891"/>
        <v/>
      </c>
    </row>
    <row r="14082" spans="1:15" hidden="1">
      <c r="A14082" s="41" t="s">
        <v>120</v>
      </c>
      <c r="B14082" s="46">
        <v>45862</v>
      </c>
      <c r="C14082" s="8" t="s">
        <v>13</v>
      </c>
      <c r="D14082" s="8" t="s">
        <v>14</v>
      </c>
      <c r="E14082" s="8" t="s">
        <v>14</v>
      </c>
      <c r="F14082" s="9">
        <f t="shared" si="890"/>
        <v>-900000</v>
      </c>
      <c r="G14082" s="9">
        <v>-9</v>
      </c>
      <c r="H14082" s="10">
        <v>-975744</v>
      </c>
      <c r="I14082" s="11">
        <f t="shared" si="887"/>
        <v>27819822119.792259</v>
      </c>
      <c r="J14082" s="11">
        <f t="shared" si="888"/>
        <v>265035</v>
      </c>
      <c r="K14082" s="11">
        <f t="shared" si="889"/>
        <v>104966.59731655162</v>
      </c>
      <c r="L14082" s="12">
        <f t="shared" si="892"/>
        <v>31044.624151035445</v>
      </c>
      <c r="M14082" s="11">
        <f>COUNTIF(E$2:$E14082,E14082)</f>
        <v>3534</v>
      </c>
      <c r="O14082" t="str">
        <f t="shared" si="891"/>
        <v/>
      </c>
    </row>
    <row r="14083" spans="1:15" hidden="1">
      <c r="A14083" s="41" t="s">
        <v>120</v>
      </c>
      <c r="B14083" s="46">
        <v>45862</v>
      </c>
      <c r="C14083" s="8" t="s">
        <v>13</v>
      </c>
      <c r="D14083" s="8" t="s">
        <v>14</v>
      </c>
      <c r="E14083" s="8" t="s">
        <v>14</v>
      </c>
      <c r="F14083" s="9">
        <f t="shared" si="890"/>
        <v>-900000</v>
      </c>
      <c r="G14083" s="9">
        <v>-9</v>
      </c>
      <c r="H14083" s="10">
        <v>-975744</v>
      </c>
      <c r="I14083" s="11">
        <f t="shared" si="887"/>
        <v>27818877420.416409</v>
      </c>
      <c r="J14083" s="11">
        <f t="shared" si="888"/>
        <v>265026</v>
      </c>
      <c r="K14083" s="11">
        <f t="shared" si="889"/>
        <v>104966.59731655162</v>
      </c>
      <c r="L14083" s="12">
        <f t="shared" si="892"/>
        <v>31044.624151035445</v>
      </c>
      <c r="M14083" s="11">
        <f>COUNTIF(E$2:$E14083,E14083)</f>
        <v>3535</v>
      </c>
      <c r="O14083" t="str">
        <f t="shared" si="891"/>
        <v/>
      </c>
    </row>
    <row r="14084" spans="1:15" hidden="1">
      <c r="A14084" s="41" t="s">
        <v>120</v>
      </c>
      <c r="B14084" s="46">
        <v>45862</v>
      </c>
      <c r="C14084" s="8" t="s">
        <v>13</v>
      </c>
      <c r="D14084" s="8" t="s">
        <v>14</v>
      </c>
      <c r="E14084" s="8" t="s">
        <v>14</v>
      </c>
      <c r="F14084" s="9">
        <f t="shared" si="890"/>
        <v>-11100000</v>
      </c>
      <c r="G14084" s="9">
        <v>-111</v>
      </c>
      <c r="H14084" s="10">
        <v>-12034176</v>
      </c>
      <c r="I14084" s="11">
        <f t="shared" si="887"/>
        <v>27807226128.114273</v>
      </c>
      <c r="J14084" s="11">
        <f t="shared" si="888"/>
        <v>264915</v>
      </c>
      <c r="K14084" s="11">
        <f t="shared" si="889"/>
        <v>104966.59731655162</v>
      </c>
      <c r="L14084" s="12">
        <f t="shared" si="892"/>
        <v>382883.69786277041</v>
      </c>
      <c r="M14084" s="11">
        <f>COUNTIF(E$2:$E14084,E14084)</f>
        <v>3536</v>
      </c>
      <c r="O14084" t="str">
        <f t="shared" si="891"/>
        <v/>
      </c>
    </row>
    <row r="14085" spans="1:15" hidden="1">
      <c r="A14085" s="41" t="s">
        <v>120</v>
      </c>
      <c r="B14085" s="46">
        <v>45862</v>
      </c>
      <c r="C14085" s="8" t="s">
        <v>13</v>
      </c>
      <c r="D14085" s="8" t="s">
        <v>14</v>
      </c>
      <c r="E14085" s="8" t="s">
        <v>14</v>
      </c>
      <c r="F14085" s="9">
        <f t="shared" si="890"/>
        <v>-46000000</v>
      </c>
      <c r="G14085" s="9">
        <v>-460</v>
      </c>
      <c r="H14085" s="10">
        <v>-49871360</v>
      </c>
      <c r="I14085" s="11">
        <f t="shared" si="887"/>
        <v>27758941493.34866</v>
      </c>
      <c r="J14085" s="11">
        <f t="shared" si="888"/>
        <v>264455</v>
      </c>
      <c r="K14085" s="11">
        <f t="shared" si="889"/>
        <v>104966.59731655162</v>
      </c>
      <c r="L14085" s="12">
        <f t="shared" si="892"/>
        <v>1586725.2343862578</v>
      </c>
      <c r="M14085" s="11">
        <f>COUNTIF(E$2:$E14085,E14085)</f>
        <v>3537</v>
      </c>
      <c r="O14085" t="str">
        <f t="shared" si="891"/>
        <v/>
      </c>
    </row>
    <row r="14086" spans="1:15" hidden="1">
      <c r="A14086" s="41" t="s">
        <v>120</v>
      </c>
      <c r="B14086" s="46">
        <v>45862</v>
      </c>
      <c r="C14086" s="8" t="s">
        <v>13</v>
      </c>
      <c r="D14086" s="8" t="s">
        <v>14</v>
      </c>
      <c r="E14086" s="8" t="s">
        <v>14</v>
      </c>
      <c r="F14086" s="9">
        <f t="shared" si="890"/>
        <v>-22800000</v>
      </c>
      <c r="G14086" s="9">
        <v>-228</v>
      </c>
      <c r="H14086" s="10">
        <v>-24718848</v>
      </c>
      <c r="I14086" s="11">
        <f t="shared" si="887"/>
        <v>27735009109.160484</v>
      </c>
      <c r="J14086" s="11">
        <f t="shared" si="888"/>
        <v>264227</v>
      </c>
      <c r="K14086" s="11">
        <f t="shared" si="889"/>
        <v>104966.59731655162</v>
      </c>
      <c r="L14086" s="12">
        <f t="shared" si="892"/>
        <v>786463.8118262291</v>
      </c>
      <c r="M14086" s="11">
        <f>COUNTIF(E$2:$E14086,E14086)</f>
        <v>3538</v>
      </c>
      <c r="O14086" t="str">
        <f t="shared" si="891"/>
        <v/>
      </c>
    </row>
    <row r="14087" spans="1:15" hidden="1">
      <c r="A14087" s="41" t="s">
        <v>120</v>
      </c>
      <c r="B14087" s="46">
        <v>45862</v>
      </c>
      <c r="C14087" s="8" t="s">
        <v>13</v>
      </c>
      <c r="D14087" s="8" t="s">
        <v>14</v>
      </c>
      <c r="E14087" s="8" t="s">
        <v>14</v>
      </c>
      <c r="F14087" s="9">
        <f t="shared" si="890"/>
        <v>-10100000</v>
      </c>
      <c r="G14087" s="9">
        <v>-101</v>
      </c>
      <c r="H14087" s="10">
        <v>-10950016</v>
      </c>
      <c r="I14087" s="11">
        <f t="shared" si="887"/>
        <v>27724407482.831512</v>
      </c>
      <c r="J14087" s="11">
        <f t="shared" si="888"/>
        <v>264126</v>
      </c>
      <c r="K14087" s="11">
        <f t="shared" si="889"/>
        <v>104966.59731655162</v>
      </c>
      <c r="L14087" s="12">
        <f t="shared" si="892"/>
        <v>348389.67102828622</v>
      </c>
      <c r="M14087" s="11">
        <f>COUNTIF(E$2:$E14087,E14087)</f>
        <v>3539</v>
      </c>
      <c r="O14087" t="str">
        <f t="shared" si="891"/>
        <v/>
      </c>
    </row>
    <row r="14088" spans="1:15" hidden="1">
      <c r="A14088" s="41" t="s">
        <v>120</v>
      </c>
      <c r="B14088" s="46">
        <v>45862</v>
      </c>
      <c r="C14088" s="8" t="s">
        <v>13</v>
      </c>
      <c r="D14088" s="8" t="s">
        <v>14</v>
      </c>
      <c r="E14088" s="8" t="s">
        <v>14</v>
      </c>
      <c r="F14088" s="9">
        <f t="shared" si="890"/>
        <v>-1900000</v>
      </c>
      <c r="G14088" s="9">
        <v>-19</v>
      </c>
      <c r="H14088" s="10">
        <v>-2059904</v>
      </c>
      <c r="I14088" s="11">
        <f t="shared" si="887"/>
        <v>27722413117.482498</v>
      </c>
      <c r="J14088" s="11">
        <f t="shared" si="888"/>
        <v>264107</v>
      </c>
      <c r="K14088" s="11">
        <f t="shared" si="889"/>
        <v>104966.59731655162</v>
      </c>
      <c r="L14088" s="12">
        <f t="shared" si="892"/>
        <v>65538.650985519169</v>
      </c>
      <c r="M14088" s="11">
        <f>COUNTIF(E$2:$E14088,E14088)</f>
        <v>3540</v>
      </c>
      <c r="O14088" t="str">
        <f t="shared" si="891"/>
        <v/>
      </c>
    </row>
    <row r="14089" spans="1:15" hidden="1">
      <c r="A14089" s="41" t="s">
        <v>120</v>
      </c>
      <c r="B14089" s="46">
        <v>45862</v>
      </c>
      <c r="C14089" s="8" t="s">
        <v>13</v>
      </c>
      <c r="D14089" s="8" t="s">
        <v>14</v>
      </c>
      <c r="E14089" s="8" t="s">
        <v>14</v>
      </c>
      <c r="F14089" s="9">
        <f t="shared" si="890"/>
        <v>-9200000</v>
      </c>
      <c r="G14089" s="9">
        <v>-92</v>
      </c>
      <c r="H14089" s="10">
        <v>-9974272</v>
      </c>
      <c r="I14089" s="11">
        <f t="shared" si="887"/>
        <v>27712756190.529377</v>
      </c>
      <c r="J14089" s="11">
        <f t="shared" si="888"/>
        <v>264015</v>
      </c>
      <c r="K14089" s="11">
        <f t="shared" si="889"/>
        <v>104966.59731655162</v>
      </c>
      <c r="L14089" s="12">
        <f t="shared" si="892"/>
        <v>317345.04687725194</v>
      </c>
      <c r="M14089" s="11">
        <f>COUNTIF(E$2:$E14089,E14089)</f>
        <v>3541</v>
      </c>
      <c r="O14089" t="str">
        <f t="shared" si="891"/>
        <v/>
      </c>
    </row>
    <row r="14090" spans="1:15" hidden="1">
      <c r="A14090" s="41" t="s">
        <v>120</v>
      </c>
      <c r="B14090" s="46">
        <v>45862</v>
      </c>
      <c r="C14090" s="8" t="s">
        <v>13</v>
      </c>
      <c r="D14090" s="8" t="s">
        <v>14</v>
      </c>
      <c r="E14090" s="8" t="s">
        <v>14</v>
      </c>
      <c r="F14090" s="9">
        <f t="shared" si="890"/>
        <v>-5500000</v>
      </c>
      <c r="G14090" s="9">
        <v>-55</v>
      </c>
      <c r="H14090" s="10">
        <v>-5962880</v>
      </c>
      <c r="I14090" s="11">
        <f t="shared" si="887"/>
        <v>27706983027.676968</v>
      </c>
      <c r="J14090" s="11">
        <f t="shared" si="888"/>
        <v>263960</v>
      </c>
      <c r="K14090" s="11">
        <f t="shared" si="889"/>
        <v>104966.59731655162</v>
      </c>
      <c r="L14090" s="12">
        <f t="shared" si="892"/>
        <v>189717.14758966118</v>
      </c>
      <c r="M14090" s="11">
        <f>COUNTIF(E$2:$E14090,E14090)</f>
        <v>3542</v>
      </c>
      <c r="O14090" t="str">
        <f t="shared" si="891"/>
        <v/>
      </c>
    </row>
    <row r="14091" spans="1:15" hidden="1">
      <c r="A14091" s="41" t="s">
        <v>120</v>
      </c>
      <c r="B14091" s="46">
        <v>45862</v>
      </c>
      <c r="C14091" s="8" t="s">
        <v>13</v>
      </c>
      <c r="D14091" s="8" t="s">
        <v>14</v>
      </c>
      <c r="E14091" s="8" t="s">
        <v>14</v>
      </c>
      <c r="F14091" s="9">
        <f t="shared" si="890"/>
        <v>-7100000</v>
      </c>
      <c r="G14091" s="9">
        <v>-71</v>
      </c>
      <c r="H14091" s="10">
        <v>-7697536</v>
      </c>
      <c r="I14091" s="11">
        <f t="shared" si="887"/>
        <v>27699530399.267494</v>
      </c>
      <c r="J14091" s="11">
        <f t="shared" si="888"/>
        <v>263889</v>
      </c>
      <c r="K14091" s="11">
        <f t="shared" si="889"/>
        <v>104966.59731655162</v>
      </c>
      <c r="L14091" s="12">
        <f t="shared" si="892"/>
        <v>244907.59052483551</v>
      </c>
      <c r="M14091" s="11">
        <f>COUNTIF(E$2:$E14091,E14091)</f>
        <v>3543</v>
      </c>
      <c r="O14091" t="str">
        <f t="shared" si="891"/>
        <v/>
      </c>
    </row>
    <row r="14092" spans="1:15" hidden="1">
      <c r="A14092" s="41" t="s">
        <v>120</v>
      </c>
      <c r="B14092" s="46">
        <v>45862</v>
      </c>
      <c r="C14092" s="8" t="s">
        <v>13</v>
      </c>
      <c r="D14092" s="8" t="s">
        <v>14</v>
      </c>
      <c r="E14092" s="8" t="s">
        <v>14</v>
      </c>
      <c r="F14092" s="9">
        <f t="shared" si="890"/>
        <v>-46000000</v>
      </c>
      <c r="G14092" s="9">
        <v>-460</v>
      </c>
      <c r="H14092" s="10">
        <v>-49871360</v>
      </c>
      <c r="I14092" s="11">
        <f t="shared" si="887"/>
        <v>27651245764.501881</v>
      </c>
      <c r="J14092" s="11">
        <f t="shared" si="888"/>
        <v>263429</v>
      </c>
      <c r="K14092" s="11">
        <f t="shared" si="889"/>
        <v>104966.59731655162</v>
      </c>
      <c r="L14092" s="12">
        <f t="shared" si="892"/>
        <v>1586725.2343862578</v>
      </c>
      <c r="M14092" s="11">
        <f>COUNTIF(E$2:$E14092,E14092)</f>
        <v>3544</v>
      </c>
      <c r="O14092" t="str">
        <f t="shared" si="891"/>
        <v/>
      </c>
    </row>
    <row r="14093" spans="1:15" hidden="1">
      <c r="A14093" s="41" t="s">
        <v>120</v>
      </c>
      <c r="B14093" s="46">
        <v>45862</v>
      </c>
      <c r="C14093" s="8" t="s">
        <v>13</v>
      </c>
      <c r="D14093" s="8" t="s">
        <v>14</v>
      </c>
      <c r="E14093" s="8" t="s">
        <v>14</v>
      </c>
      <c r="F14093" s="9">
        <f t="shared" si="890"/>
        <v>-2700000</v>
      </c>
      <c r="G14093" s="9">
        <v>-27</v>
      </c>
      <c r="H14093" s="10">
        <v>-2927232</v>
      </c>
      <c r="I14093" s="11">
        <f t="shared" si="887"/>
        <v>27648411666.374332</v>
      </c>
      <c r="J14093" s="11">
        <f t="shared" si="888"/>
        <v>263402</v>
      </c>
      <c r="K14093" s="11">
        <f t="shared" si="889"/>
        <v>104966.59731655162</v>
      </c>
      <c r="L14093" s="12">
        <f t="shared" si="892"/>
        <v>93133.872453106102</v>
      </c>
      <c r="M14093" s="11">
        <f>COUNTIF(E$2:$E14093,E14093)</f>
        <v>3545</v>
      </c>
      <c r="O14093" t="str">
        <f t="shared" si="891"/>
        <v/>
      </c>
    </row>
    <row r="14094" spans="1:15" hidden="1">
      <c r="A14094" s="41" t="s">
        <v>120</v>
      </c>
      <c r="B14094" s="46">
        <v>45862</v>
      </c>
      <c r="C14094" s="8" t="s">
        <v>13</v>
      </c>
      <c r="D14094" s="8" t="s">
        <v>14</v>
      </c>
      <c r="E14094" s="8" t="s">
        <v>14</v>
      </c>
      <c r="F14094" s="9">
        <f t="shared" si="890"/>
        <v>-18200000</v>
      </c>
      <c r="G14094" s="9">
        <v>-182</v>
      </c>
      <c r="H14094" s="10">
        <v>-19731712</v>
      </c>
      <c r="I14094" s="11">
        <f t="shared" si="887"/>
        <v>27629307745.66272</v>
      </c>
      <c r="J14094" s="11">
        <f t="shared" si="888"/>
        <v>263220</v>
      </c>
      <c r="K14094" s="11">
        <f t="shared" si="889"/>
        <v>104966.59731655162</v>
      </c>
      <c r="L14094" s="12">
        <f t="shared" si="892"/>
        <v>627791.28838760406</v>
      </c>
      <c r="M14094" s="11">
        <f>COUNTIF(E$2:$E14094,E14094)</f>
        <v>3546</v>
      </c>
      <c r="O14094" t="str">
        <f t="shared" si="891"/>
        <v/>
      </c>
    </row>
    <row r="14095" spans="1:15" hidden="1">
      <c r="A14095" s="41" t="s">
        <v>120</v>
      </c>
      <c r="B14095" s="46">
        <v>45862</v>
      </c>
      <c r="C14095" s="8" t="s">
        <v>13</v>
      </c>
      <c r="D14095" s="8" t="s">
        <v>14</v>
      </c>
      <c r="E14095" s="8" t="s">
        <v>14</v>
      </c>
      <c r="F14095" s="9">
        <f t="shared" si="890"/>
        <v>-9200000</v>
      </c>
      <c r="G14095" s="9">
        <v>-92</v>
      </c>
      <c r="H14095" s="10">
        <v>-9974272</v>
      </c>
      <c r="I14095" s="11">
        <f t="shared" si="887"/>
        <v>27619650818.709599</v>
      </c>
      <c r="J14095" s="11">
        <f t="shared" si="888"/>
        <v>263128</v>
      </c>
      <c r="K14095" s="11">
        <f t="shared" si="889"/>
        <v>104966.59731655162</v>
      </c>
      <c r="L14095" s="12">
        <f t="shared" si="892"/>
        <v>317345.04687725194</v>
      </c>
      <c r="M14095" s="11">
        <f>COUNTIF(E$2:$E14095,E14095)</f>
        <v>3547</v>
      </c>
      <c r="O14095" t="str">
        <f t="shared" si="891"/>
        <v/>
      </c>
    </row>
    <row r="14096" spans="1:15" hidden="1">
      <c r="A14096" s="41" t="s">
        <v>120</v>
      </c>
      <c r="B14096" s="46">
        <v>45862</v>
      </c>
      <c r="C14096" s="8" t="s">
        <v>13</v>
      </c>
      <c r="D14096" s="8" t="s">
        <v>14</v>
      </c>
      <c r="E14096" s="8" t="s">
        <v>14</v>
      </c>
      <c r="F14096" s="9">
        <f t="shared" si="890"/>
        <v>7300000</v>
      </c>
      <c r="G14096" s="9">
        <v>73</v>
      </c>
      <c r="H14096" s="10">
        <v>7869911</v>
      </c>
      <c r="I14096" s="11">
        <f t="shared" si="887"/>
        <v>27627520729.709599</v>
      </c>
      <c r="J14096" s="11">
        <f t="shared" si="888"/>
        <v>263201</v>
      </c>
      <c r="K14096" s="11">
        <f t="shared" si="889"/>
        <v>104967.38511521461</v>
      </c>
      <c r="L14096" s="12">
        <f t="shared" si="892"/>
        <v>0</v>
      </c>
      <c r="M14096" s="11">
        <f>COUNTIF(E$2:$E14096,E14096)</f>
        <v>3548</v>
      </c>
      <c r="O14096" t="str">
        <f t="shared" si="891"/>
        <v/>
      </c>
    </row>
    <row r="14097" spans="1:15" hidden="1">
      <c r="A14097" s="41" t="s">
        <v>120</v>
      </c>
      <c r="B14097" s="46">
        <v>45862</v>
      </c>
      <c r="C14097" s="8" t="s">
        <v>13</v>
      </c>
      <c r="D14097" s="8" t="s">
        <v>14</v>
      </c>
      <c r="E14097" s="8" t="s">
        <v>14</v>
      </c>
      <c r="F14097" s="9">
        <f t="shared" si="890"/>
        <v>2100000</v>
      </c>
      <c r="G14097" s="9">
        <v>21</v>
      </c>
      <c r="H14097" s="10">
        <v>2264346</v>
      </c>
      <c r="I14097" s="11">
        <f t="shared" si="887"/>
        <v>27629785075.709599</v>
      </c>
      <c r="J14097" s="11">
        <f t="shared" si="888"/>
        <v>263222</v>
      </c>
      <c r="K14097" s="11">
        <f t="shared" si="889"/>
        <v>104967.61317712652</v>
      </c>
      <c r="L14097" s="12">
        <f t="shared" si="892"/>
        <v>0</v>
      </c>
      <c r="M14097" s="11">
        <f>COUNTIF(E$2:$E14097,E14097)</f>
        <v>3549</v>
      </c>
      <c r="O14097" t="str">
        <f t="shared" si="891"/>
        <v/>
      </c>
    </row>
    <row r="14098" spans="1:15" hidden="1">
      <c r="A14098" s="41" t="s">
        <v>120</v>
      </c>
      <c r="B14098" s="46">
        <v>45862</v>
      </c>
      <c r="C14098" s="8" t="s">
        <v>13</v>
      </c>
      <c r="D14098" s="8" t="s">
        <v>90</v>
      </c>
      <c r="E14098" s="8" t="s">
        <v>90</v>
      </c>
      <c r="F14098" s="9">
        <f t="shared" si="890"/>
        <v>18500000</v>
      </c>
      <c r="G14098" s="9">
        <v>185</v>
      </c>
      <c r="H14098" s="10">
        <v>20256945</v>
      </c>
      <c r="I14098" s="11">
        <f t="shared" si="887"/>
        <v>7120292358.24438</v>
      </c>
      <c r="J14098" s="11">
        <f t="shared" si="888"/>
        <v>66734</v>
      </c>
      <c r="K14098" s="11">
        <f t="shared" si="889"/>
        <v>106696.62178566218</v>
      </c>
      <c r="L14098" s="12">
        <f t="shared" si="892"/>
        <v>0</v>
      </c>
      <c r="M14098" s="11">
        <f>COUNTIF(E$2:$E14098,E14098)</f>
        <v>1939</v>
      </c>
      <c r="O14098" t="str">
        <f t="shared" si="891"/>
        <v/>
      </c>
    </row>
    <row r="14099" spans="1:15" hidden="1">
      <c r="A14099" s="41" t="s">
        <v>120</v>
      </c>
      <c r="B14099" s="46">
        <v>45862</v>
      </c>
      <c r="C14099" s="8" t="s">
        <v>13</v>
      </c>
      <c r="D14099" s="8" t="s">
        <v>14</v>
      </c>
      <c r="E14099" s="8" t="s">
        <v>14</v>
      </c>
      <c r="F14099" s="9">
        <f t="shared" si="890"/>
        <v>-1400000</v>
      </c>
      <c r="G14099" s="9">
        <v>-14</v>
      </c>
      <c r="H14099" s="10">
        <v>-1517824</v>
      </c>
      <c r="I14099" s="11">
        <f t="shared" si="887"/>
        <v>27628315529.125118</v>
      </c>
      <c r="J14099" s="11">
        <f t="shared" si="888"/>
        <v>263208</v>
      </c>
      <c r="K14099" s="11">
        <f t="shared" si="889"/>
        <v>104967.61317712652</v>
      </c>
      <c r="L14099" s="12">
        <f t="shared" si="892"/>
        <v>48277.415520228678</v>
      </c>
      <c r="M14099" s="11">
        <f>COUNTIF(E$2:$E14099,E14099)</f>
        <v>3550</v>
      </c>
      <c r="O14099" t="str">
        <f t="shared" si="891"/>
        <v/>
      </c>
    </row>
    <row r="14100" spans="1:15" hidden="1">
      <c r="A14100" s="41" t="s">
        <v>120</v>
      </c>
      <c r="B14100" s="46">
        <v>45862</v>
      </c>
      <c r="C14100" s="8" t="s">
        <v>13</v>
      </c>
      <c r="D14100" s="8" t="s">
        <v>14</v>
      </c>
      <c r="E14100" s="8" t="s">
        <v>14</v>
      </c>
      <c r="F14100" s="9">
        <f t="shared" si="890"/>
        <v>27800000</v>
      </c>
      <c r="G14100" s="9">
        <v>278</v>
      </c>
      <c r="H14100" s="10">
        <v>29954500</v>
      </c>
      <c r="I14100" s="11">
        <f t="shared" si="887"/>
        <v>27658270029.125118</v>
      </c>
      <c r="J14100" s="11">
        <f t="shared" si="888"/>
        <v>263486</v>
      </c>
      <c r="K14100" s="11">
        <f t="shared" si="889"/>
        <v>104970.54883039372</v>
      </c>
      <c r="L14100" s="12">
        <f t="shared" si="892"/>
        <v>0</v>
      </c>
      <c r="M14100" s="11">
        <f>COUNTIF(E$2:$E14100,E14100)</f>
        <v>3551</v>
      </c>
      <c r="O14100" t="str">
        <f t="shared" si="891"/>
        <v/>
      </c>
    </row>
    <row r="14101" spans="1:15" hidden="1">
      <c r="A14101" s="41" t="s">
        <v>120</v>
      </c>
      <c r="B14101" s="46">
        <v>45862</v>
      </c>
      <c r="C14101" s="8" t="s">
        <v>13</v>
      </c>
      <c r="D14101" s="8" t="s">
        <v>14</v>
      </c>
      <c r="E14101" s="8" t="s">
        <v>14</v>
      </c>
      <c r="F14101" s="9">
        <f t="shared" si="890"/>
        <v>-5700000</v>
      </c>
      <c r="G14101" s="9">
        <v>-57</v>
      </c>
      <c r="H14101" s="10">
        <v>-6179712</v>
      </c>
      <c r="I14101" s="11">
        <f t="shared" si="887"/>
        <v>27652286707.841785</v>
      </c>
      <c r="J14101" s="11">
        <f t="shared" si="888"/>
        <v>263429</v>
      </c>
      <c r="K14101" s="11">
        <f t="shared" si="889"/>
        <v>104970.54883039372</v>
      </c>
      <c r="L14101" s="12">
        <f t="shared" si="892"/>
        <v>196390.71666755807</v>
      </c>
      <c r="M14101" s="11">
        <f>COUNTIF(E$2:$E14101,E14101)</f>
        <v>3552</v>
      </c>
      <c r="O14101" t="str">
        <f t="shared" si="891"/>
        <v/>
      </c>
    </row>
    <row r="14102" spans="1:15" hidden="1">
      <c r="A14102" s="41" t="s">
        <v>120</v>
      </c>
      <c r="B14102" s="46">
        <v>45862</v>
      </c>
      <c r="C14102" s="8" t="s">
        <v>13</v>
      </c>
      <c r="D14102" s="8" t="s">
        <v>14</v>
      </c>
      <c r="E14102" s="8" t="s">
        <v>14</v>
      </c>
      <c r="F14102" s="9">
        <f t="shared" si="890"/>
        <v>-60700000</v>
      </c>
      <c r="G14102" s="9">
        <v>-607</v>
      </c>
      <c r="H14102" s="10">
        <v>-65808512</v>
      </c>
      <c r="I14102" s="11">
        <f t="shared" si="887"/>
        <v>27588569584.701736</v>
      </c>
      <c r="J14102" s="11">
        <f t="shared" si="888"/>
        <v>262822</v>
      </c>
      <c r="K14102" s="11">
        <f t="shared" si="889"/>
        <v>104970.54883039372</v>
      </c>
      <c r="L14102" s="12">
        <f t="shared" si="892"/>
        <v>2091388.8599510118</v>
      </c>
      <c r="M14102" s="11">
        <f>COUNTIF(E$2:$E14102,E14102)</f>
        <v>3553</v>
      </c>
      <c r="O14102" t="str">
        <f t="shared" si="891"/>
        <v/>
      </c>
    </row>
    <row r="14103" spans="1:15" hidden="1">
      <c r="A14103" s="41" t="s">
        <v>120</v>
      </c>
      <c r="B14103" s="46">
        <v>45862</v>
      </c>
      <c r="C14103" s="8" t="s">
        <v>13</v>
      </c>
      <c r="D14103" s="8" t="s">
        <v>14</v>
      </c>
      <c r="E14103" s="8" t="s">
        <v>14</v>
      </c>
      <c r="F14103" s="9">
        <f t="shared" si="890"/>
        <v>-900000</v>
      </c>
      <c r="G14103" s="9">
        <v>-9</v>
      </c>
      <c r="H14103" s="10">
        <v>-975744</v>
      </c>
      <c r="I14103" s="11">
        <f t="shared" si="887"/>
        <v>27587624849.762264</v>
      </c>
      <c r="J14103" s="11">
        <f t="shared" si="888"/>
        <v>262813</v>
      </c>
      <c r="K14103" s="11">
        <f t="shared" si="889"/>
        <v>104970.54883039372</v>
      </c>
      <c r="L14103" s="12">
        <f t="shared" si="892"/>
        <v>31009.060526456567</v>
      </c>
      <c r="M14103" s="11">
        <f>COUNTIF(E$2:$E14103,E14103)</f>
        <v>3554</v>
      </c>
      <c r="O14103" t="str">
        <f t="shared" si="891"/>
        <v/>
      </c>
    </row>
    <row r="14104" spans="1:15" hidden="1">
      <c r="A14104" s="41" t="s">
        <v>120</v>
      </c>
      <c r="B14104" s="46">
        <v>45862</v>
      </c>
      <c r="C14104" s="8" t="s">
        <v>13</v>
      </c>
      <c r="D14104" s="8" t="s">
        <v>14</v>
      </c>
      <c r="E14104" s="8" t="s">
        <v>14</v>
      </c>
      <c r="F14104" s="9">
        <f t="shared" si="890"/>
        <v>-46300000</v>
      </c>
      <c r="G14104" s="9">
        <v>-463</v>
      </c>
      <c r="H14104" s="10">
        <v>-50196608</v>
      </c>
      <c r="I14104" s="11">
        <f t="shared" si="887"/>
        <v>27539023485.653793</v>
      </c>
      <c r="J14104" s="11">
        <f t="shared" si="888"/>
        <v>262350</v>
      </c>
      <c r="K14104" s="11">
        <f t="shared" si="889"/>
        <v>104970.54883039372</v>
      </c>
      <c r="L14104" s="12">
        <f t="shared" si="892"/>
        <v>1595243.8915277123</v>
      </c>
      <c r="M14104" s="11">
        <f>COUNTIF(E$2:$E14104,E14104)</f>
        <v>3555</v>
      </c>
      <c r="O14104" t="str">
        <f t="shared" si="891"/>
        <v/>
      </c>
    </row>
    <row r="14105" spans="1:15" hidden="1">
      <c r="A14105" s="41" t="s">
        <v>120</v>
      </c>
      <c r="B14105" s="46">
        <v>45862</v>
      </c>
      <c r="C14105" s="8" t="s">
        <v>13</v>
      </c>
      <c r="D14105" s="8" t="s">
        <v>14</v>
      </c>
      <c r="E14105" s="8" t="s">
        <v>14</v>
      </c>
      <c r="F14105" s="9">
        <f t="shared" si="890"/>
        <v>-13900000</v>
      </c>
      <c r="G14105" s="9">
        <v>-139</v>
      </c>
      <c r="H14105" s="10">
        <v>-15069824</v>
      </c>
      <c r="I14105" s="11">
        <f t="shared" si="887"/>
        <v>27524432579.366367</v>
      </c>
      <c r="J14105" s="11">
        <f t="shared" si="888"/>
        <v>262211</v>
      </c>
      <c r="K14105" s="11">
        <f t="shared" si="889"/>
        <v>104970.54883039372</v>
      </c>
      <c r="L14105" s="12">
        <f t="shared" si="892"/>
        <v>478917.71257527359</v>
      </c>
      <c r="M14105" s="11">
        <f>COUNTIF(E$2:$E14105,E14105)</f>
        <v>3556</v>
      </c>
      <c r="O14105" t="str">
        <f t="shared" si="891"/>
        <v/>
      </c>
    </row>
    <row r="14106" spans="1:15" hidden="1">
      <c r="A14106" s="41" t="s">
        <v>120</v>
      </c>
      <c r="B14106" s="46">
        <v>45862</v>
      </c>
      <c r="C14106" s="8" t="s">
        <v>13</v>
      </c>
      <c r="D14106" s="8" t="s">
        <v>14</v>
      </c>
      <c r="E14106" s="8" t="s">
        <v>14</v>
      </c>
      <c r="F14106" s="9">
        <f t="shared" si="890"/>
        <v>-10600000</v>
      </c>
      <c r="G14106" s="9">
        <v>-106</v>
      </c>
      <c r="H14106" s="10">
        <v>-11492096</v>
      </c>
      <c r="I14106" s="11">
        <f t="shared" si="887"/>
        <v>27513305701.190346</v>
      </c>
      <c r="J14106" s="11">
        <f t="shared" si="888"/>
        <v>262105</v>
      </c>
      <c r="K14106" s="11">
        <f t="shared" si="889"/>
        <v>104970.54883039372</v>
      </c>
      <c r="L14106" s="12">
        <f t="shared" si="892"/>
        <v>365217.82397826575</v>
      </c>
      <c r="M14106" s="11">
        <f>COUNTIF(E$2:$E14106,E14106)</f>
        <v>3557</v>
      </c>
      <c r="O14106" t="str">
        <f t="shared" si="891"/>
        <v/>
      </c>
    </row>
    <row r="14107" spans="1:15" hidden="1">
      <c r="A14107" s="41" t="s">
        <v>120</v>
      </c>
      <c r="B14107" s="46">
        <v>45862</v>
      </c>
      <c r="C14107" s="8" t="s">
        <v>13</v>
      </c>
      <c r="D14107" s="8" t="s">
        <v>14</v>
      </c>
      <c r="E14107" s="8" t="s">
        <v>14</v>
      </c>
      <c r="F14107" s="9">
        <f t="shared" si="890"/>
        <v>-18500000</v>
      </c>
      <c r="G14107" s="9">
        <v>-185</v>
      </c>
      <c r="H14107" s="10">
        <v>-20056960</v>
      </c>
      <c r="I14107" s="11">
        <f t="shared" si="887"/>
        <v>27493886149.656723</v>
      </c>
      <c r="J14107" s="11">
        <f t="shared" si="888"/>
        <v>261920</v>
      </c>
      <c r="K14107" s="11">
        <f t="shared" si="889"/>
        <v>104970.54883039372</v>
      </c>
      <c r="L14107" s="12">
        <f t="shared" si="892"/>
        <v>637408.46637716144</v>
      </c>
      <c r="M14107" s="11">
        <f>COUNTIF(E$2:$E14107,E14107)</f>
        <v>3558</v>
      </c>
      <c r="O14107" t="str">
        <f t="shared" si="891"/>
        <v/>
      </c>
    </row>
    <row r="14108" spans="1:15" hidden="1">
      <c r="A14108" s="41" t="s">
        <v>120</v>
      </c>
      <c r="B14108" s="46">
        <v>45862</v>
      </c>
      <c r="C14108" s="8" t="s">
        <v>13</v>
      </c>
      <c r="D14108" s="8" t="s">
        <v>14</v>
      </c>
      <c r="E14108" s="8" t="s">
        <v>14</v>
      </c>
      <c r="F14108" s="9">
        <f t="shared" si="890"/>
        <v>-4600000</v>
      </c>
      <c r="G14108" s="9">
        <v>-46</v>
      </c>
      <c r="H14108" s="10">
        <v>-4987136</v>
      </c>
      <c r="I14108" s="11">
        <f t="shared" si="887"/>
        <v>27489057504.410526</v>
      </c>
      <c r="J14108" s="11">
        <f t="shared" si="888"/>
        <v>261874</v>
      </c>
      <c r="K14108" s="11">
        <f t="shared" si="889"/>
        <v>104970.54883039372</v>
      </c>
      <c r="L14108" s="12">
        <f t="shared" si="892"/>
        <v>158490.75380188879</v>
      </c>
      <c r="M14108" s="11">
        <f>COUNTIF(E$2:$E14108,E14108)</f>
        <v>3559</v>
      </c>
      <c r="O14108" t="str">
        <f t="shared" si="891"/>
        <v/>
      </c>
    </row>
    <row r="14109" spans="1:15" hidden="1">
      <c r="A14109" s="41" t="s">
        <v>120</v>
      </c>
      <c r="B14109" s="46">
        <v>45862</v>
      </c>
      <c r="C14109" s="8" t="s">
        <v>13</v>
      </c>
      <c r="D14109" s="8" t="s">
        <v>14</v>
      </c>
      <c r="E14109" s="8" t="s">
        <v>14</v>
      </c>
      <c r="F14109" s="9">
        <f t="shared" si="890"/>
        <v>-2800000</v>
      </c>
      <c r="G14109" s="9">
        <v>-28</v>
      </c>
      <c r="H14109" s="10">
        <v>-3035648</v>
      </c>
      <c r="I14109" s="11">
        <f t="shared" si="887"/>
        <v>27486118329.043274</v>
      </c>
      <c r="J14109" s="11">
        <f t="shared" si="888"/>
        <v>261846</v>
      </c>
      <c r="K14109" s="11">
        <f t="shared" si="889"/>
        <v>104970.54883039372</v>
      </c>
      <c r="L14109" s="12">
        <f t="shared" si="892"/>
        <v>96472.632748975884</v>
      </c>
      <c r="M14109" s="11">
        <f>COUNTIF(E$2:$E14109,E14109)</f>
        <v>3560</v>
      </c>
      <c r="O14109" t="str">
        <f t="shared" si="891"/>
        <v/>
      </c>
    </row>
    <row r="14110" spans="1:15" hidden="1">
      <c r="A14110" s="41" t="s">
        <v>120</v>
      </c>
      <c r="B14110" s="46">
        <v>45862</v>
      </c>
      <c r="C14110" s="8" t="s">
        <v>13</v>
      </c>
      <c r="D14110" s="8" t="s">
        <v>14</v>
      </c>
      <c r="E14110" s="8" t="s">
        <v>14</v>
      </c>
      <c r="F14110" s="9">
        <f t="shared" si="890"/>
        <v>-4600000</v>
      </c>
      <c r="G14110" s="9">
        <v>-46</v>
      </c>
      <c r="H14110" s="10">
        <v>-4987136</v>
      </c>
      <c r="I14110" s="11">
        <f t="shared" si="887"/>
        <v>27481289683.797077</v>
      </c>
      <c r="J14110" s="11">
        <f t="shared" si="888"/>
        <v>261800</v>
      </c>
      <c r="K14110" s="11">
        <f t="shared" si="889"/>
        <v>104970.54883039372</v>
      </c>
      <c r="L14110" s="12">
        <f t="shared" si="892"/>
        <v>158490.75380188879</v>
      </c>
      <c r="M14110" s="11">
        <f>COUNTIF(E$2:$E14110,E14110)</f>
        <v>3561</v>
      </c>
      <c r="O14110" t="str">
        <f t="shared" si="891"/>
        <v/>
      </c>
    </row>
    <row r="14111" spans="1:15" hidden="1">
      <c r="A14111" s="41" t="s">
        <v>120</v>
      </c>
      <c r="B14111" s="46">
        <v>45862</v>
      </c>
      <c r="C14111" s="8" t="s">
        <v>13</v>
      </c>
      <c r="D14111" s="8" t="s">
        <v>14</v>
      </c>
      <c r="E14111" s="8" t="s">
        <v>14</v>
      </c>
      <c r="F14111" s="9">
        <f t="shared" si="890"/>
        <v>-14100000</v>
      </c>
      <c r="G14111" s="9">
        <v>-141</v>
      </c>
      <c r="H14111" s="10">
        <v>-15286656</v>
      </c>
      <c r="I14111" s="11">
        <f t="shared" si="887"/>
        <v>27466488836.411991</v>
      </c>
      <c r="J14111" s="11">
        <f t="shared" si="888"/>
        <v>261659</v>
      </c>
      <c r="K14111" s="11">
        <f t="shared" si="889"/>
        <v>104970.54883039372</v>
      </c>
      <c r="L14111" s="12">
        <f t="shared" si="892"/>
        <v>485808.61491448618</v>
      </c>
      <c r="M14111" s="11">
        <f>COUNTIF(E$2:$E14111,E14111)</f>
        <v>3562</v>
      </c>
      <c r="O14111" t="str">
        <f t="shared" si="891"/>
        <v/>
      </c>
    </row>
    <row r="14112" spans="1:15" hidden="1">
      <c r="A14112" s="41" t="s">
        <v>120</v>
      </c>
      <c r="B14112" s="46">
        <v>45862</v>
      </c>
      <c r="C14112" s="8" t="s">
        <v>13</v>
      </c>
      <c r="D14112" s="8" t="s">
        <v>14</v>
      </c>
      <c r="E14112" s="8" t="s">
        <v>14</v>
      </c>
      <c r="F14112" s="9">
        <f t="shared" si="890"/>
        <v>-1800000</v>
      </c>
      <c r="G14112" s="9">
        <v>-18</v>
      </c>
      <c r="H14112" s="10">
        <v>-1951488</v>
      </c>
      <c r="I14112" s="11">
        <f t="shared" si="887"/>
        <v>27464599366.533043</v>
      </c>
      <c r="J14112" s="11">
        <f t="shared" si="888"/>
        <v>261641</v>
      </c>
      <c r="K14112" s="11">
        <f t="shared" si="889"/>
        <v>104970.54883039372</v>
      </c>
      <c r="L14112" s="12">
        <f t="shared" si="892"/>
        <v>62018.121052913135</v>
      </c>
      <c r="M14112" s="11">
        <f>COUNTIF(E$2:$E14112,E14112)</f>
        <v>3563</v>
      </c>
      <c r="O14112" t="str">
        <f t="shared" si="891"/>
        <v/>
      </c>
    </row>
    <row r="14113" spans="1:15" hidden="1">
      <c r="A14113" s="41" t="s">
        <v>120</v>
      </c>
      <c r="B14113" s="46">
        <v>45862</v>
      </c>
      <c r="C14113" s="8" t="s">
        <v>13</v>
      </c>
      <c r="D14113" s="8" t="s">
        <v>14</v>
      </c>
      <c r="E14113" s="8" t="s">
        <v>14</v>
      </c>
      <c r="F14113" s="9">
        <f t="shared" si="890"/>
        <v>18500000</v>
      </c>
      <c r="G14113" s="9">
        <v>185</v>
      </c>
      <c r="H14113" s="10">
        <v>19944295</v>
      </c>
      <c r="I14113" s="11">
        <f t="shared" si="887"/>
        <v>27484543661.533043</v>
      </c>
      <c r="J14113" s="11">
        <f t="shared" si="888"/>
        <v>261826</v>
      </c>
      <c r="K14113" s="11">
        <f t="shared" si="889"/>
        <v>104972.55299906443</v>
      </c>
      <c r="L14113" s="12">
        <f t="shared" si="892"/>
        <v>0</v>
      </c>
      <c r="M14113" s="11">
        <f>COUNTIF(E$2:$E14113,E14113)</f>
        <v>3564</v>
      </c>
      <c r="O14113" t="str">
        <f t="shared" si="891"/>
        <v/>
      </c>
    </row>
    <row r="14114" spans="1:15" hidden="1">
      <c r="A14114" s="41" t="s">
        <v>120</v>
      </c>
      <c r="B14114" s="46">
        <v>45862</v>
      </c>
      <c r="C14114" s="8" t="s">
        <v>13</v>
      </c>
      <c r="D14114" s="8" t="s">
        <v>14</v>
      </c>
      <c r="E14114" s="8" t="s">
        <v>14</v>
      </c>
      <c r="F14114" s="9">
        <f t="shared" si="890"/>
        <v>900000</v>
      </c>
      <c r="G14114" s="9">
        <v>9</v>
      </c>
      <c r="H14114" s="10">
        <v>970434</v>
      </c>
      <c r="I14114" s="11">
        <f t="shared" si="887"/>
        <v>27485514095.533043</v>
      </c>
      <c r="J14114" s="11">
        <f t="shared" si="888"/>
        <v>261835</v>
      </c>
      <c r="K14114" s="11">
        <f t="shared" si="889"/>
        <v>104972.65108000474</v>
      </c>
      <c r="L14114" s="12">
        <f t="shared" si="892"/>
        <v>0</v>
      </c>
      <c r="M14114" s="11">
        <f>COUNTIF(E$2:$E14114,E14114)</f>
        <v>3565</v>
      </c>
      <c r="O14114" t="str">
        <f t="shared" si="891"/>
        <v/>
      </c>
    </row>
    <row r="14115" spans="1:15" hidden="1">
      <c r="A14115" s="41" t="s">
        <v>120</v>
      </c>
      <c r="B14115" s="46">
        <v>45862</v>
      </c>
      <c r="C14115" s="8" t="s">
        <v>13</v>
      </c>
      <c r="D14115" s="8" t="s">
        <v>14</v>
      </c>
      <c r="E14115" s="8" t="s">
        <v>14</v>
      </c>
      <c r="F14115" s="9">
        <f t="shared" si="890"/>
        <v>-27600000</v>
      </c>
      <c r="G14115" s="9">
        <v>-276</v>
      </c>
      <c r="H14115" s="10">
        <v>-29922816</v>
      </c>
      <c r="I14115" s="11">
        <f t="shared" si="887"/>
        <v>27456541643.834961</v>
      </c>
      <c r="J14115" s="11">
        <f t="shared" si="888"/>
        <v>261559</v>
      </c>
      <c r="K14115" s="11">
        <f t="shared" si="889"/>
        <v>104972.65108000474</v>
      </c>
      <c r="L14115" s="12">
        <f t="shared" si="892"/>
        <v>950364.30191869289</v>
      </c>
      <c r="M14115" s="11">
        <f>COUNTIF(E$2:$E14115,E14115)</f>
        <v>3566</v>
      </c>
      <c r="O14115" t="str">
        <f t="shared" si="891"/>
        <v/>
      </c>
    </row>
    <row r="14116" spans="1:15" hidden="1">
      <c r="A14116" s="41" t="s">
        <v>120</v>
      </c>
      <c r="B14116" s="46">
        <v>45862</v>
      </c>
      <c r="C14116" s="8" t="s">
        <v>13</v>
      </c>
      <c r="D14116" s="8" t="s">
        <v>15</v>
      </c>
      <c r="E14116" s="8" t="s">
        <v>15</v>
      </c>
      <c r="F14116" s="9">
        <f t="shared" si="890"/>
        <v>900000</v>
      </c>
      <c r="G14116" s="9">
        <v>9</v>
      </c>
      <c r="H14116" s="10">
        <v>991476</v>
      </c>
      <c r="I14116" s="11">
        <f t="shared" si="887"/>
        <v>13207626520.144783</v>
      </c>
      <c r="J14116" s="11">
        <f t="shared" si="888"/>
        <v>131362</v>
      </c>
      <c r="K14116" s="11">
        <f t="shared" si="889"/>
        <v>100543.73806842757</v>
      </c>
      <c r="L14116" s="12">
        <f t="shared" si="892"/>
        <v>0</v>
      </c>
      <c r="M14116" s="11">
        <f>COUNTIF(E$2:$E14116,E14116)</f>
        <v>3963</v>
      </c>
      <c r="O14116" t="str">
        <f t="shared" si="891"/>
        <v/>
      </c>
    </row>
    <row r="14117" spans="1:15" hidden="1">
      <c r="A14117" s="41" t="s">
        <v>120</v>
      </c>
      <c r="B14117" s="46">
        <v>45862</v>
      </c>
      <c r="C14117" s="8" t="s">
        <v>13</v>
      </c>
      <c r="D14117" s="8" t="s">
        <v>15</v>
      </c>
      <c r="E14117" s="8" t="s">
        <v>15</v>
      </c>
      <c r="F14117" s="9">
        <f t="shared" si="890"/>
        <v>4700000</v>
      </c>
      <c r="G14117" s="9">
        <v>47</v>
      </c>
      <c r="H14117" s="10">
        <v>5181985</v>
      </c>
      <c r="I14117" s="11">
        <f t="shared" si="887"/>
        <v>13212808505.144783</v>
      </c>
      <c r="J14117" s="11">
        <f t="shared" si="888"/>
        <v>131409</v>
      </c>
      <c r="K14117" s="11">
        <f t="shared" si="889"/>
        <v>100547.21141736703</v>
      </c>
      <c r="L14117" s="12">
        <f t="shared" si="892"/>
        <v>0</v>
      </c>
      <c r="M14117" s="11">
        <f>COUNTIF(E$2:$E14117,E14117)</f>
        <v>3964</v>
      </c>
      <c r="O14117" t="str">
        <f t="shared" si="891"/>
        <v/>
      </c>
    </row>
    <row r="14118" spans="1:15" hidden="1">
      <c r="A14118" s="41" t="s">
        <v>120</v>
      </c>
      <c r="B14118" s="46">
        <v>45862</v>
      </c>
      <c r="C14118" s="8" t="s">
        <v>13</v>
      </c>
      <c r="D14118" s="8" t="s">
        <v>14</v>
      </c>
      <c r="E14118" s="8" t="s">
        <v>14</v>
      </c>
      <c r="F14118" s="9">
        <f t="shared" si="890"/>
        <v>19500000</v>
      </c>
      <c r="G14118" s="9">
        <v>195</v>
      </c>
      <c r="H14118" s="10">
        <v>21212100</v>
      </c>
      <c r="I14118" s="11">
        <f t="shared" si="887"/>
        <v>27477753743.834961</v>
      </c>
      <c r="J14118" s="11">
        <f t="shared" si="888"/>
        <v>261754</v>
      </c>
      <c r="K14118" s="11">
        <f t="shared" si="889"/>
        <v>104975.48745705877</v>
      </c>
      <c r="L14118" s="12">
        <f t="shared" si="892"/>
        <v>0</v>
      </c>
      <c r="M14118" s="11">
        <f>COUNTIF(E$2:$E14118,E14118)</f>
        <v>3567</v>
      </c>
      <c r="O14118" t="str">
        <f t="shared" si="891"/>
        <v/>
      </c>
    </row>
    <row r="14119" spans="1:15" hidden="1">
      <c r="A14119" s="41" t="s">
        <v>120</v>
      </c>
      <c r="B14119" s="46">
        <v>45862</v>
      </c>
      <c r="C14119" s="8" t="s">
        <v>13</v>
      </c>
      <c r="D14119" s="8" t="s">
        <v>14</v>
      </c>
      <c r="E14119" s="8" t="s">
        <v>14</v>
      </c>
      <c r="F14119" s="9">
        <f t="shared" si="890"/>
        <v>-46100000</v>
      </c>
      <c r="G14119" s="9">
        <v>-461</v>
      </c>
      <c r="H14119" s="10">
        <v>-49979776</v>
      </c>
      <c r="I14119" s="11">
        <f t="shared" si="887"/>
        <v>27429360044.117256</v>
      </c>
      <c r="J14119" s="11">
        <f t="shared" si="888"/>
        <v>261293</v>
      </c>
      <c r="K14119" s="11">
        <f t="shared" si="889"/>
        <v>104975.48745705877</v>
      </c>
      <c r="L14119" s="12">
        <f t="shared" si="892"/>
        <v>1586076.2822959051</v>
      </c>
      <c r="M14119" s="11">
        <f>COUNTIF(E$2:$E14119,E14119)</f>
        <v>3568</v>
      </c>
      <c r="O14119" t="str">
        <f t="shared" si="891"/>
        <v/>
      </c>
    </row>
    <row r="14120" spans="1:15" hidden="1">
      <c r="A14120" s="41" t="s">
        <v>120</v>
      </c>
      <c r="B14120" s="46">
        <v>45862</v>
      </c>
      <c r="C14120" s="8" t="s">
        <v>13</v>
      </c>
      <c r="D14120" s="8" t="s">
        <v>90</v>
      </c>
      <c r="E14120" s="8" t="s">
        <v>90</v>
      </c>
      <c r="F14120" s="9">
        <f t="shared" si="890"/>
        <v>900000</v>
      </c>
      <c r="G14120" s="9">
        <v>9</v>
      </c>
      <c r="H14120" s="10">
        <v>981819</v>
      </c>
      <c r="I14120" s="11">
        <f t="shared" si="887"/>
        <v>7121274177.24438</v>
      </c>
      <c r="J14120" s="11">
        <f t="shared" si="888"/>
        <v>66743</v>
      </c>
      <c r="K14120" s="11">
        <f t="shared" si="889"/>
        <v>106696.9446570334</v>
      </c>
      <c r="L14120" s="12">
        <f t="shared" si="892"/>
        <v>0</v>
      </c>
      <c r="M14120" s="11">
        <f>COUNTIF(E$2:$E14120,E14120)</f>
        <v>1940</v>
      </c>
      <c r="O14120" t="str">
        <f t="shared" si="891"/>
        <v/>
      </c>
    </row>
    <row r="14121" spans="1:15" hidden="1">
      <c r="A14121" s="41" t="s">
        <v>120</v>
      </c>
      <c r="B14121" s="46">
        <v>45862</v>
      </c>
      <c r="C14121" s="8" t="s">
        <v>13</v>
      </c>
      <c r="D14121" s="8" t="s">
        <v>46</v>
      </c>
      <c r="E14121" s="8" t="s">
        <v>46</v>
      </c>
      <c r="F14121" s="9">
        <f t="shared" si="890"/>
        <v>1800000</v>
      </c>
      <c r="G14121" s="9">
        <v>18</v>
      </c>
      <c r="H14121" s="10">
        <v>1865070</v>
      </c>
      <c r="I14121" s="11">
        <f t="shared" si="887"/>
        <v>4255869238.212677</v>
      </c>
      <c r="J14121" s="11">
        <f t="shared" si="888"/>
        <v>40706</v>
      </c>
      <c r="K14121" s="11">
        <f t="shared" si="889"/>
        <v>104551.398767078</v>
      </c>
      <c r="L14121" s="12">
        <f t="shared" si="892"/>
        <v>0</v>
      </c>
      <c r="M14121" s="11">
        <f>COUNTIF(E$2:$E14121,E14121)</f>
        <v>3927</v>
      </c>
      <c r="O14121" t="str">
        <f t="shared" si="891"/>
        <v/>
      </c>
    </row>
    <row r="14122" spans="1:15" hidden="1">
      <c r="A14122" s="41" t="s">
        <v>120</v>
      </c>
      <c r="B14122" s="46">
        <v>45862</v>
      </c>
      <c r="C14122" s="8" t="s">
        <v>13</v>
      </c>
      <c r="D14122" s="8" t="s">
        <v>14</v>
      </c>
      <c r="E14122" s="8" t="s">
        <v>14</v>
      </c>
      <c r="F14122" s="9">
        <f t="shared" si="890"/>
        <v>-7300000</v>
      </c>
      <c r="G14122" s="9">
        <v>-73</v>
      </c>
      <c r="H14122" s="10">
        <v>-7914368</v>
      </c>
      <c r="I14122" s="11">
        <f t="shared" si="887"/>
        <v>27421696833.53289</v>
      </c>
      <c r="J14122" s="11">
        <f t="shared" si="888"/>
        <v>261220</v>
      </c>
      <c r="K14122" s="11">
        <f t="shared" si="889"/>
        <v>104975.48745705877</v>
      </c>
      <c r="L14122" s="12">
        <f t="shared" si="892"/>
        <v>251157.41563470941</v>
      </c>
      <c r="M14122" s="11">
        <f>COUNTIF(E$2:$E14122,E14122)</f>
        <v>3569</v>
      </c>
      <c r="O14122" t="str">
        <f t="shared" si="891"/>
        <v/>
      </c>
    </row>
    <row r="14123" spans="1:15" hidden="1">
      <c r="A14123" s="41" t="s">
        <v>120</v>
      </c>
      <c r="B14123" s="46">
        <v>45862</v>
      </c>
      <c r="C14123" s="8" t="s">
        <v>13</v>
      </c>
      <c r="D14123" s="8" t="s">
        <v>14</v>
      </c>
      <c r="E14123" s="8" t="s">
        <v>14</v>
      </c>
      <c r="F14123" s="9">
        <f t="shared" si="890"/>
        <v>-9400000</v>
      </c>
      <c r="G14123" s="9">
        <v>-94</v>
      </c>
      <c r="H14123" s="10">
        <v>-10191104</v>
      </c>
      <c r="I14123" s="11">
        <f t="shared" ref="I14123:I14186" si="893">IF(H14123&gt;=0,IF(M14123=1,H14123,SUMIFS(I:I,E:E,E14123,M:M,M14123-1)+H14123),SUMIFS(I:I,E:E,E14123,M:M,M14123-1)+K14123*G14123)</f>
        <v>27411829137.711926</v>
      </c>
      <c r="J14123" s="11">
        <f t="shared" ref="J14123:J14186" si="894">IF(M14123=1,G14123,SUMIFS($J:$J,$E:$E,E14123,$M:$M,M14123-1)+G14123)</f>
        <v>261126</v>
      </c>
      <c r="K14123" s="11">
        <f t="shared" ref="K14123:K14186" si="895">IF(H14123&gt;=0,I14123/J14123,SUMIFS($K:$K,$E:$E,E14123,$M:$M,M14123-1))</f>
        <v>104975.48745705877</v>
      </c>
      <c r="L14123" s="12">
        <f t="shared" si="892"/>
        <v>323408.17903647572</v>
      </c>
      <c r="M14123" s="11">
        <f>COUNTIF(E$2:$E14123,E14123)</f>
        <v>3570</v>
      </c>
      <c r="O14123" t="str">
        <f t="shared" si="891"/>
        <v/>
      </c>
    </row>
    <row r="14124" spans="1:15" hidden="1">
      <c r="A14124" s="41" t="s">
        <v>120</v>
      </c>
      <c r="B14124" s="46">
        <v>45862</v>
      </c>
      <c r="C14124" s="8" t="s">
        <v>13</v>
      </c>
      <c r="D14124" s="8" t="s">
        <v>14</v>
      </c>
      <c r="E14124" s="8" t="s">
        <v>14</v>
      </c>
      <c r="F14124" s="9">
        <f t="shared" si="890"/>
        <v>-460900000</v>
      </c>
      <c r="G14124" s="9">
        <v>-4609</v>
      </c>
      <c r="H14124" s="10">
        <v>-499689344</v>
      </c>
      <c r="I14124" s="11">
        <f t="shared" si="893"/>
        <v>26927997116.022343</v>
      </c>
      <c r="J14124" s="11">
        <f t="shared" si="894"/>
        <v>256517</v>
      </c>
      <c r="K14124" s="11">
        <f t="shared" si="895"/>
        <v>104975.48745705877</v>
      </c>
      <c r="L14124" s="12">
        <f t="shared" si="892"/>
        <v>15857322.310416102</v>
      </c>
      <c r="M14124" s="11">
        <f>COUNTIF(E$2:$E14124,E14124)</f>
        <v>3571</v>
      </c>
      <c r="O14124" t="str">
        <f t="shared" si="891"/>
        <v/>
      </c>
    </row>
    <row r="14125" spans="1:15" hidden="1">
      <c r="A14125" s="41" t="s">
        <v>120</v>
      </c>
      <c r="B14125" s="46">
        <v>45862</v>
      </c>
      <c r="C14125" s="8" t="s">
        <v>13</v>
      </c>
      <c r="D14125" s="8" t="s">
        <v>14</v>
      </c>
      <c r="E14125" s="8" t="s">
        <v>14</v>
      </c>
      <c r="F14125" s="9">
        <f t="shared" ref="F14125:F14188" si="896">100000*G14125</f>
        <v>-138200000</v>
      </c>
      <c r="G14125" s="9">
        <v>-1382</v>
      </c>
      <c r="H14125" s="10">
        <v>-149830912</v>
      </c>
      <c r="I14125" s="11">
        <f t="shared" si="893"/>
        <v>26782920992.356686</v>
      </c>
      <c r="J14125" s="11">
        <f t="shared" si="894"/>
        <v>255135</v>
      </c>
      <c r="K14125" s="11">
        <f t="shared" si="895"/>
        <v>104975.48745705877</v>
      </c>
      <c r="L14125" s="12">
        <f t="shared" si="892"/>
        <v>4754788.3343447745</v>
      </c>
      <c r="M14125" s="11">
        <f>COUNTIF(E$2:$E14125,E14125)</f>
        <v>3572</v>
      </c>
      <c r="O14125" t="str">
        <f t="shared" ref="O14125:O14188" si="897">IF(M14125=_xlfn.MAXIFS(M:M,D:D,D14125),"X","")</f>
        <v/>
      </c>
    </row>
    <row r="14126" spans="1:15" hidden="1">
      <c r="A14126" s="41" t="s">
        <v>120</v>
      </c>
      <c r="B14126" s="46">
        <v>45862</v>
      </c>
      <c r="C14126" s="8" t="s">
        <v>13</v>
      </c>
      <c r="D14126" s="8" t="s">
        <v>14</v>
      </c>
      <c r="E14126" s="8" t="s">
        <v>14</v>
      </c>
      <c r="F14126" s="9">
        <f t="shared" si="896"/>
        <v>-18400000</v>
      </c>
      <c r="G14126" s="9">
        <v>-184</v>
      </c>
      <c r="H14126" s="10">
        <v>-19948544</v>
      </c>
      <c r="I14126" s="11">
        <f t="shared" si="893"/>
        <v>26763605502.664585</v>
      </c>
      <c r="J14126" s="11">
        <f t="shared" si="894"/>
        <v>254951</v>
      </c>
      <c r="K14126" s="11">
        <f t="shared" si="895"/>
        <v>104975.48745705877</v>
      </c>
      <c r="L14126" s="12">
        <f t="shared" si="892"/>
        <v>633054.30790118501</v>
      </c>
      <c r="M14126" s="11">
        <f>COUNTIF(E$2:$E14126,E14126)</f>
        <v>3573</v>
      </c>
      <c r="O14126" t="str">
        <f t="shared" si="897"/>
        <v/>
      </c>
    </row>
    <row r="14127" spans="1:15" hidden="1">
      <c r="A14127" s="41" t="s">
        <v>120</v>
      </c>
      <c r="B14127" s="46">
        <v>45862</v>
      </c>
      <c r="C14127" s="8" t="s">
        <v>13</v>
      </c>
      <c r="D14127" s="8" t="s">
        <v>14</v>
      </c>
      <c r="E14127" s="8" t="s">
        <v>14</v>
      </c>
      <c r="F14127" s="9">
        <f t="shared" si="896"/>
        <v>-4600000</v>
      </c>
      <c r="G14127" s="9">
        <v>-46</v>
      </c>
      <c r="H14127" s="10">
        <v>-4987136</v>
      </c>
      <c r="I14127" s="11">
        <f t="shared" si="893"/>
        <v>26758776630.241562</v>
      </c>
      <c r="J14127" s="11">
        <f t="shared" si="894"/>
        <v>254905</v>
      </c>
      <c r="K14127" s="11">
        <f t="shared" si="895"/>
        <v>104975.48745705877</v>
      </c>
      <c r="L14127" s="12">
        <f t="shared" si="892"/>
        <v>158263.57697529625</v>
      </c>
      <c r="M14127" s="11">
        <f>COUNTIF(E$2:$E14127,E14127)</f>
        <v>3574</v>
      </c>
      <c r="O14127" t="str">
        <f t="shared" si="897"/>
        <v/>
      </c>
    </row>
    <row r="14128" spans="1:15" hidden="1">
      <c r="A14128" s="41" t="s">
        <v>120</v>
      </c>
      <c r="B14128" s="46">
        <v>45862</v>
      </c>
      <c r="C14128" s="8" t="s">
        <v>13</v>
      </c>
      <c r="D14128" s="8" t="s">
        <v>14</v>
      </c>
      <c r="E14128" s="8" t="s">
        <v>14</v>
      </c>
      <c r="F14128" s="9">
        <f t="shared" si="896"/>
        <v>-19000000</v>
      </c>
      <c r="G14128" s="9">
        <v>-190</v>
      </c>
      <c r="H14128" s="10">
        <v>-20599040</v>
      </c>
      <c r="I14128" s="11">
        <f t="shared" si="893"/>
        <v>26738831287.624722</v>
      </c>
      <c r="J14128" s="11">
        <f t="shared" si="894"/>
        <v>254715</v>
      </c>
      <c r="K14128" s="11">
        <f t="shared" si="895"/>
        <v>104975.48745705877</v>
      </c>
      <c r="L14128" s="12">
        <f t="shared" si="892"/>
        <v>653697.38315883279</v>
      </c>
      <c r="M14128" s="11">
        <f>COUNTIF(E$2:$E14128,E14128)</f>
        <v>3575</v>
      </c>
      <c r="O14128" t="str">
        <f t="shared" si="897"/>
        <v/>
      </c>
    </row>
    <row r="14129" spans="1:15" hidden="1">
      <c r="A14129" s="41" t="s">
        <v>120</v>
      </c>
      <c r="B14129" s="46">
        <v>45862</v>
      </c>
      <c r="C14129" s="8" t="s">
        <v>13</v>
      </c>
      <c r="D14129" s="8" t="s">
        <v>14</v>
      </c>
      <c r="E14129" s="8" t="s">
        <v>14</v>
      </c>
      <c r="F14129" s="9">
        <f t="shared" si="896"/>
        <v>-900000</v>
      </c>
      <c r="G14129" s="9">
        <v>-9</v>
      </c>
      <c r="H14129" s="10">
        <v>-975744</v>
      </c>
      <c r="I14129" s="11">
        <f t="shared" si="893"/>
        <v>26737886508.23761</v>
      </c>
      <c r="J14129" s="11">
        <f t="shared" si="894"/>
        <v>254706</v>
      </c>
      <c r="K14129" s="11">
        <f t="shared" si="895"/>
        <v>104975.48745705877</v>
      </c>
      <c r="L14129" s="12">
        <f t="shared" si="892"/>
        <v>30964.612886471092</v>
      </c>
      <c r="M14129" s="11">
        <f>COUNTIF(E$2:$E14129,E14129)</f>
        <v>3576</v>
      </c>
      <c r="O14129" t="str">
        <f t="shared" si="897"/>
        <v/>
      </c>
    </row>
    <row r="14130" spans="1:15" hidden="1">
      <c r="A14130" s="41" t="s">
        <v>120</v>
      </c>
      <c r="B14130" s="46">
        <v>45862</v>
      </c>
      <c r="C14130" s="8" t="s">
        <v>13</v>
      </c>
      <c r="D14130" s="8" t="s">
        <v>14</v>
      </c>
      <c r="E14130" s="8" t="s">
        <v>14</v>
      </c>
      <c r="F14130" s="9">
        <f t="shared" si="896"/>
        <v>-900000</v>
      </c>
      <c r="G14130" s="9">
        <v>-9</v>
      </c>
      <c r="H14130" s="10">
        <v>-975744</v>
      </c>
      <c r="I14130" s="11">
        <f t="shared" si="893"/>
        <v>26736941728.850498</v>
      </c>
      <c r="J14130" s="11">
        <f t="shared" si="894"/>
        <v>254697</v>
      </c>
      <c r="K14130" s="11">
        <f t="shared" si="895"/>
        <v>104975.48745705877</v>
      </c>
      <c r="L14130" s="12">
        <f t="shared" si="892"/>
        <v>30964.612886471092</v>
      </c>
      <c r="M14130" s="11">
        <f>COUNTIF(E$2:$E14130,E14130)</f>
        <v>3577</v>
      </c>
      <c r="O14130" t="str">
        <f t="shared" si="897"/>
        <v/>
      </c>
    </row>
    <row r="14131" spans="1:15" hidden="1">
      <c r="A14131" s="41" t="s">
        <v>120</v>
      </c>
      <c r="B14131" s="46">
        <v>45862</v>
      </c>
      <c r="C14131" s="8" t="s">
        <v>13</v>
      </c>
      <c r="D14131" s="8" t="s">
        <v>46</v>
      </c>
      <c r="E14131" s="8" t="s">
        <v>46</v>
      </c>
      <c r="F14131" s="9">
        <f t="shared" si="896"/>
        <v>1188100000</v>
      </c>
      <c r="G14131" s="9">
        <v>11881</v>
      </c>
      <c r="H14131" s="10">
        <v>1240994212</v>
      </c>
      <c r="I14131" s="11">
        <f t="shared" si="893"/>
        <v>5496863450.212677</v>
      </c>
      <c r="J14131" s="11">
        <f t="shared" si="894"/>
        <v>52587</v>
      </c>
      <c r="K14131" s="11">
        <f t="shared" si="895"/>
        <v>104528.94156754858</v>
      </c>
      <c r="L14131" s="12">
        <f t="shared" ref="L14131:L14194" si="898">IF(G14131&lt;0,K14131*G14131-H14131,0)</f>
        <v>0</v>
      </c>
      <c r="M14131" s="11">
        <f>COUNTIF(E$2:$E14131,E14131)</f>
        <v>3928</v>
      </c>
      <c r="O14131" t="str">
        <f t="shared" si="897"/>
        <v/>
      </c>
    </row>
    <row r="14132" spans="1:15" hidden="1">
      <c r="A14132" s="41" t="s">
        <v>120</v>
      </c>
      <c r="B14132" s="46">
        <v>45862</v>
      </c>
      <c r="C14132" s="8" t="s">
        <v>13</v>
      </c>
      <c r="D14132" s="8" t="s">
        <v>46</v>
      </c>
      <c r="E14132" s="8" t="s">
        <v>46</v>
      </c>
      <c r="F14132" s="9">
        <f t="shared" si="896"/>
        <v>410500000</v>
      </c>
      <c r="G14132" s="9">
        <v>4105</v>
      </c>
      <c r="H14132" s="10">
        <v>426234465</v>
      </c>
      <c r="I14132" s="11">
        <f t="shared" si="893"/>
        <v>5923097915.212677</v>
      </c>
      <c r="J14132" s="11">
        <f t="shared" si="894"/>
        <v>56692</v>
      </c>
      <c r="K14132" s="11">
        <f t="shared" si="895"/>
        <v>104478.54926996185</v>
      </c>
      <c r="L14132" s="12">
        <f t="shared" si="898"/>
        <v>0</v>
      </c>
      <c r="M14132" s="11">
        <f>COUNTIF(E$2:$E14132,E14132)</f>
        <v>3929</v>
      </c>
      <c r="O14132" t="str">
        <f t="shared" si="897"/>
        <v/>
      </c>
    </row>
    <row r="14133" spans="1:15" hidden="1">
      <c r="A14133" s="41" t="s">
        <v>120</v>
      </c>
      <c r="B14133" s="46">
        <v>45862</v>
      </c>
      <c r="C14133" s="8" t="s">
        <v>13</v>
      </c>
      <c r="D14133" s="8" t="s">
        <v>15</v>
      </c>
      <c r="E14133" s="8" t="s">
        <v>15</v>
      </c>
      <c r="F14133" s="9">
        <f t="shared" si="896"/>
        <v>4700000</v>
      </c>
      <c r="G14133" s="9">
        <v>47</v>
      </c>
      <c r="H14133" s="10">
        <v>5177473</v>
      </c>
      <c r="I14133" s="11">
        <f t="shared" si="893"/>
        <v>13217985978.144783</v>
      </c>
      <c r="J14133" s="11">
        <f t="shared" si="894"/>
        <v>131456</v>
      </c>
      <c r="K14133" s="11">
        <f t="shared" si="895"/>
        <v>100550.64795935358</v>
      </c>
      <c r="L14133" s="12">
        <f t="shared" si="898"/>
        <v>0</v>
      </c>
      <c r="M14133" s="11">
        <f>COUNTIF(E$2:$E14133,E14133)</f>
        <v>3965</v>
      </c>
      <c r="O14133" t="str">
        <f t="shared" si="897"/>
        <v/>
      </c>
    </row>
    <row r="14134" spans="1:15" hidden="1">
      <c r="A14134" s="41" t="s">
        <v>120</v>
      </c>
      <c r="B14134" s="46">
        <v>45862</v>
      </c>
      <c r="C14134" s="8" t="s">
        <v>13</v>
      </c>
      <c r="D14134" s="8" t="s">
        <v>14</v>
      </c>
      <c r="E14134" s="8" t="s">
        <v>14</v>
      </c>
      <c r="F14134" s="9">
        <f t="shared" si="896"/>
        <v>-2700000</v>
      </c>
      <c r="G14134" s="9">
        <v>-27</v>
      </c>
      <c r="H14134" s="10">
        <v>-2927232</v>
      </c>
      <c r="I14134" s="11">
        <f t="shared" si="893"/>
        <v>26734107390.689159</v>
      </c>
      <c r="J14134" s="11">
        <f t="shared" si="894"/>
        <v>254670</v>
      </c>
      <c r="K14134" s="11">
        <f t="shared" si="895"/>
        <v>104975.48745705877</v>
      </c>
      <c r="L14134" s="12">
        <f t="shared" si="898"/>
        <v>92893.838659413159</v>
      </c>
      <c r="M14134" s="11">
        <f>COUNTIF(E$2:$E14134,E14134)</f>
        <v>3578</v>
      </c>
      <c r="O14134" t="str">
        <f t="shared" si="897"/>
        <v/>
      </c>
    </row>
    <row r="14135" spans="1:15" hidden="1">
      <c r="A14135" s="41" t="s">
        <v>120</v>
      </c>
      <c r="B14135" s="46">
        <v>45862</v>
      </c>
      <c r="C14135" s="8" t="s">
        <v>13</v>
      </c>
      <c r="D14135" s="8" t="s">
        <v>14</v>
      </c>
      <c r="E14135" s="8" t="s">
        <v>14</v>
      </c>
      <c r="F14135" s="9">
        <f t="shared" si="896"/>
        <v>-900000</v>
      </c>
      <c r="G14135" s="9">
        <v>-9</v>
      </c>
      <c r="H14135" s="10">
        <v>-975744</v>
      </c>
      <c r="I14135" s="11">
        <f t="shared" si="893"/>
        <v>26733162611.302048</v>
      </c>
      <c r="J14135" s="11">
        <f t="shared" si="894"/>
        <v>254661</v>
      </c>
      <c r="K14135" s="11">
        <f t="shared" si="895"/>
        <v>104975.48745705877</v>
      </c>
      <c r="L14135" s="12">
        <f t="shared" si="898"/>
        <v>30964.612886471092</v>
      </c>
      <c r="M14135" s="11">
        <f>COUNTIF(E$2:$E14135,E14135)</f>
        <v>3579</v>
      </c>
      <c r="O14135" t="str">
        <f t="shared" si="897"/>
        <v/>
      </c>
    </row>
    <row r="14136" spans="1:15" hidden="1">
      <c r="A14136" s="41" t="s">
        <v>120</v>
      </c>
      <c r="B14136" s="46">
        <v>45862</v>
      </c>
      <c r="C14136" s="8" t="s">
        <v>13</v>
      </c>
      <c r="D14136" s="8" t="s">
        <v>15</v>
      </c>
      <c r="E14136" s="8" t="s">
        <v>15</v>
      </c>
      <c r="F14136" s="9">
        <f t="shared" si="896"/>
        <v>10200000</v>
      </c>
      <c r="G14136" s="9">
        <v>102</v>
      </c>
      <c r="H14136" s="10">
        <v>11234892</v>
      </c>
      <c r="I14136" s="11">
        <f t="shared" si="893"/>
        <v>13229220870.144783</v>
      </c>
      <c r="J14136" s="11">
        <f t="shared" si="894"/>
        <v>131558</v>
      </c>
      <c r="K14136" s="11">
        <f t="shared" si="895"/>
        <v>100558.08746062408</v>
      </c>
      <c r="L14136" s="12">
        <f t="shared" si="898"/>
        <v>0</v>
      </c>
      <c r="M14136" s="11">
        <f>COUNTIF(E$2:$E14136,E14136)</f>
        <v>3966</v>
      </c>
      <c r="O14136" t="str">
        <f t="shared" si="897"/>
        <v/>
      </c>
    </row>
    <row r="14137" spans="1:15" hidden="1">
      <c r="A14137" s="41" t="s">
        <v>120</v>
      </c>
      <c r="B14137" s="46">
        <v>45862</v>
      </c>
      <c r="C14137" s="8" t="s">
        <v>13</v>
      </c>
      <c r="D14137" s="8" t="s">
        <v>14</v>
      </c>
      <c r="E14137" s="8" t="s">
        <v>14</v>
      </c>
      <c r="F14137" s="9">
        <f t="shared" si="896"/>
        <v>-4609500000</v>
      </c>
      <c r="G14137" s="9">
        <v>-46095</v>
      </c>
      <c r="H14137" s="10">
        <v>-4997435520</v>
      </c>
      <c r="I14137" s="11">
        <f t="shared" si="893"/>
        <v>21894317516.968925</v>
      </c>
      <c r="J14137" s="11">
        <f t="shared" si="894"/>
        <v>208566</v>
      </c>
      <c r="K14137" s="11">
        <f t="shared" si="895"/>
        <v>104975.48745705877</v>
      </c>
      <c r="L14137" s="12">
        <f t="shared" si="898"/>
        <v>158590425.66687584</v>
      </c>
      <c r="M14137" s="11">
        <f>COUNTIF(E$2:$E14137,E14137)</f>
        <v>3580</v>
      </c>
      <c r="O14137" t="str">
        <f t="shared" si="897"/>
        <v/>
      </c>
    </row>
    <row r="14138" spans="1:15" hidden="1">
      <c r="A14138" s="41" t="s">
        <v>120</v>
      </c>
      <c r="B14138" s="46">
        <v>45862</v>
      </c>
      <c r="C14138" s="8" t="s">
        <v>13</v>
      </c>
      <c r="D14138" s="8" t="s">
        <v>14</v>
      </c>
      <c r="E14138" s="8" t="s">
        <v>14</v>
      </c>
      <c r="F14138" s="9">
        <f t="shared" si="896"/>
        <v>-2700000</v>
      </c>
      <c r="G14138" s="9">
        <v>-27</v>
      </c>
      <c r="H14138" s="10">
        <v>-2927232</v>
      </c>
      <c r="I14138" s="11">
        <f t="shared" si="893"/>
        <v>21891483178.807587</v>
      </c>
      <c r="J14138" s="11">
        <f t="shared" si="894"/>
        <v>208539</v>
      </c>
      <c r="K14138" s="11">
        <f t="shared" si="895"/>
        <v>104975.48745705877</v>
      </c>
      <c r="L14138" s="12">
        <f t="shared" si="898"/>
        <v>92893.838659413159</v>
      </c>
      <c r="M14138" s="11">
        <f>COUNTIF(E$2:$E14138,E14138)</f>
        <v>3581</v>
      </c>
      <c r="O14138" t="str">
        <f t="shared" si="897"/>
        <v/>
      </c>
    </row>
    <row r="14139" spans="1:15" hidden="1">
      <c r="A14139" s="41" t="s">
        <v>120</v>
      </c>
      <c r="B14139" s="46">
        <v>45863</v>
      </c>
      <c r="C14139" s="8" t="s">
        <v>13</v>
      </c>
      <c r="D14139" s="8" t="s">
        <v>90</v>
      </c>
      <c r="E14139" s="8" t="s">
        <v>90</v>
      </c>
      <c r="F14139" s="9">
        <f t="shared" si="896"/>
        <v>900000</v>
      </c>
      <c r="G14139" s="9">
        <v>9</v>
      </c>
      <c r="H14139" s="10">
        <v>986220</v>
      </c>
      <c r="I14139" s="11">
        <f t="shared" si="893"/>
        <v>7122260397.24438</v>
      </c>
      <c r="J14139" s="11">
        <f t="shared" si="894"/>
        <v>66752</v>
      </c>
      <c r="K14139" s="11">
        <f t="shared" si="895"/>
        <v>106697.3333719496</v>
      </c>
      <c r="L14139" s="12">
        <f t="shared" si="898"/>
        <v>0</v>
      </c>
      <c r="M14139" s="11">
        <f>COUNTIF(E$2:$E14139,E14139)</f>
        <v>1941</v>
      </c>
      <c r="O14139" t="str">
        <f t="shared" si="897"/>
        <v/>
      </c>
    </row>
    <row r="14140" spans="1:15" hidden="1">
      <c r="A14140" s="41" t="s">
        <v>120</v>
      </c>
      <c r="B14140" s="46">
        <v>45863</v>
      </c>
      <c r="C14140" s="8" t="s">
        <v>13</v>
      </c>
      <c r="D14140" s="8" t="s">
        <v>90</v>
      </c>
      <c r="E14140" s="8" t="s">
        <v>90</v>
      </c>
      <c r="F14140" s="9">
        <f t="shared" si="896"/>
        <v>900000</v>
      </c>
      <c r="G14140" s="9">
        <v>9</v>
      </c>
      <c r="H14140" s="10">
        <v>986220</v>
      </c>
      <c r="I14140" s="11">
        <f t="shared" si="893"/>
        <v>7123246617.24438</v>
      </c>
      <c r="J14140" s="11">
        <f t="shared" si="894"/>
        <v>66761</v>
      </c>
      <c r="K14140" s="11">
        <f t="shared" si="895"/>
        <v>106697.72198206108</v>
      </c>
      <c r="L14140" s="12">
        <f t="shared" si="898"/>
        <v>0</v>
      </c>
      <c r="M14140" s="11">
        <f>COUNTIF(E$2:$E14140,E14140)</f>
        <v>1942</v>
      </c>
      <c r="O14140" t="str">
        <f t="shared" si="897"/>
        <v/>
      </c>
    </row>
    <row r="14141" spans="1:15" hidden="1">
      <c r="A14141" s="41" t="s">
        <v>120</v>
      </c>
      <c r="B14141" s="46">
        <v>45863</v>
      </c>
      <c r="C14141" s="8" t="s">
        <v>13</v>
      </c>
      <c r="D14141" s="8" t="s">
        <v>90</v>
      </c>
      <c r="E14141" s="8" t="s">
        <v>90</v>
      </c>
      <c r="F14141" s="9">
        <f t="shared" si="896"/>
        <v>1800000</v>
      </c>
      <c r="G14141" s="9">
        <v>18</v>
      </c>
      <c r="H14141" s="10">
        <v>1972440</v>
      </c>
      <c r="I14141" s="11">
        <f t="shared" si="893"/>
        <v>7125219057.24438</v>
      </c>
      <c r="J14141" s="11">
        <f t="shared" si="894"/>
        <v>66779</v>
      </c>
      <c r="K14141" s="11">
        <f t="shared" si="895"/>
        <v>106698.49888803935</v>
      </c>
      <c r="L14141" s="12">
        <f t="shared" si="898"/>
        <v>0</v>
      </c>
      <c r="M14141" s="11">
        <f>COUNTIF(E$2:$E14141,E14141)</f>
        <v>1943</v>
      </c>
      <c r="O14141" t="str">
        <f t="shared" si="897"/>
        <v/>
      </c>
    </row>
    <row r="14142" spans="1:15" hidden="1">
      <c r="A14142" s="41" t="s">
        <v>120</v>
      </c>
      <c r="B14142" s="46">
        <v>45863</v>
      </c>
      <c r="C14142" s="8" t="s">
        <v>13</v>
      </c>
      <c r="D14142" s="8" t="s">
        <v>90</v>
      </c>
      <c r="E14142" s="8" t="s">
        <v>90</v>
      </c>
      <c r="F14142" s="9">
        <f t="shared" si="896"/>
        <v>1800000</v>
      </c>
      <c r="G14142" s="9">
        <v>18</v>
      </c>
      <c r="H14142" s="10">
        <v>1972440</v>
      </c>
      <c r="I14142" s="11">
        <f t="shared" si="893"/>
        <v>7127191497.24438</v>
      </c>
      <c r="J14142" s="11">
        <f t="shared" si="894"/>
        <v>66797</v>
      </c>
      <c r="K14142" s="11">
        <f t="shared" si="895"/>
        <v>106699.27537530697</v>
      </c>
      <c r="L14142" s="12">
        <f t="shared" si="898"/>
        <v>0</v>
      </c>
      <c r="M14142" s="11">
        <f>COUNTIF(E$2:$E14142,E14142)</f>
        <v>1944</v>
      </c>
      <c r="O14142" t="str">
        <f t="shared" si="897"/>
        <v/>
      </c>
    </row>
    <row r="14143" spans="1:15" hidden="1">
      <c r="A14143" s="41" t="s">
        <v>120</v>
      </c>
      <c r="B14143" s="46">
        <v>45863</v>
      </c>
      <c r="C14143" s="8" t="s">
        <v>13</v>
      </c>
      <c r="D14143" s="8" t="s">
        <v>90</v>
      </c>
      <c r="E14143" s="8" t="s">
        <v>90</v>
      </c>
      <c r="F14143" s="9">
        <f t="shared" si="896"/>
        <v>900000</v>
      </c>
      <c r="G14143" s="9">
        <v>9</v>
      </c>
      <c r="H14143" s="10">
        <v>986220</v>
      </c>
      <c r="I14143" s="11">
        <f t="shared" si="893"/>
        <v>7128177717.24438</v>
      </c>
      <c r="J14143" s="11">
        <f t="shared" si="894"/>
        <v>66806</v>
      </c>
      <c r="K14143" s="11">
        <f t="shared" si="895"/>
        <v>106699.66346203006</v>
      </c>
      <c r="L14143" s="12">
        <f t="shared" si="898"/>
        <v>0</v>
      </c>
      <c r="M14143" s="11">
        <f>COUNTIF(E$2:$E14143,E14143)</f>
        <v>1945</v>
      </c>
      <c r="O14143" t="str">
        <f t="shared" si="897"/>
        <v/>
      </c>
    </row>
    <row r="14144" spans="1:15" hidden="1">
      <c r="A14144" s="41" t="s">
        <v>120</v>
      </c>
      <c r="B14144" s="46">
        <v>45863</v>
      </c>
      <c r="C14144" s="8" t="s">
        <v>13</v>
      </c>
      <c r="D14144" s="8" t="s">
        <v>90</v>
      </c>
      <c r="E14144" s="8" t="s">
        <v>90</v>
      </c>
      <c r="F14144" s="9">
        <f t="shared" si="896"/>
        <v>92500000</v>
      </c>
      <c r="G14144" s="9">
        <v>925</v>
      </c>
      <c r="H14144" s="10">
        <v>101361500</v>
      </c>
      <c r="I14144" s="11">
        <f t="shared" si="893"/>
        <v>7229539217.24438</v>
      </c>
      <c r="J14144" s="11">
        <f t="shared" si="894"/>
        <v>67731</v>
      </c>
      <c r="K14144" s="11">
        <f t="shared" si="895"/>
        <v>106739.00012172241</v>
      </c>
      <c r="L14144" s="12">
        <f t="shared" si="898"/>
        <v>0</v>
      </c>
      <c r="M14144" s="11">
        <f>COUNTIF(E$2:$E14144,E14144)</f>
        <v>1946</v>
      </c>
      <c r="O14144" t="str">
        <f t="shared" si="897"/>
        <v/>
      </c>
    </row>
    <row r="14145" spans="1:15" hidden="1">
      <c r="A14145" s="41" t="s">
        <v>120</v>
      </c>
      <c r="B14145" s="46">
        <v>45863</v>
      </c>
      <c r="C14145" s="8" t="s">
        <v>13</v>
      </c>
      <c r="D14145" s="8" t="s">
        <v>90</v>
      </c>
      <c r="E14145" s="8" t="s">
        <v>90</v>
      </c>
      <c r="F14145" s="9">
        <f t="shared" si="896"/>
        <v>4500000</v>
      </c>
      <c r="G14145" s="9">
        <v>45</v>
      </c>
      <c r="H14145" s="10">
        <v>4931100</v>
      </c>
      <c r="I14145" s="11">
        <f t="shared" si="893"/>
        <v>7234470317.24438</v>
      </c>
      <c r="J14145" s="11">
        <f t="shared" si="894"/>
        <v>67776</v>
      </c>
      <c r="K14145" s="11">
        <f t="shared" si="895"/>
        <v>106740.88640882289</v>
      </c>
      <c r="L14145" s="12">
        <f t="shared" si="898"/>
        <v>0</v>
      </c>
      <c r="M14145" s="11">
        <f>COUNTIF(E$2:$E14145,E14145)</f>
        <v>1947</v>
      </c>
      <c r="O14145" t="str">
        <f t="shared" si="897"/>
        <v/>
      </c>
    </row>
    <row r="14146" spans="1:15" hidden="1">
      <c r="A14146" s="41" t="s">
        <v>120</v>
      </c>
      <c r="B14146" s="46">
        <v>45863</v>
      </c>
      <c r="C14146" s="8" t="s">
        <v>13</v>
      </c>
      <c r="D14146" s="8" t="s">
        <v>14</v>
      </c>
      <c r="E14146" s="8" t="s">
        <v>14</v>
      </c>
      <c r="F14146" s="9">
        <f t="shared" si="896"/>
        <v>9300000</v>
      </c>
      <c r="G14146" s="9">
        <v>93</v>
      </c>
      <c r="H14146" s="10">
        <v>10113471</v>
      </c>
      <c r="I14146" s="11">
        <f t="shared" si="893"/>
        <v>21901596649.807587</v>
      </c>
      <c r="J14146" s="11">
        <f t="shared" si="894"/>
        <v>208632</v>
      </c>
      <c r="K14146" s="11">
        <f t="shared" si="895"/>
        <v>104977.16865009963</v>
      </c>
      <c r="L14146" s="12">
        <f t="shared" si="898"/>
        <v>0</v>
      </c>
      <c r="M14146" s="11">
        <f>COUNTIF(E$2:$E14146,E14146)</f>
        <v>3582</v>
      </c>
      <c r="O14146" t="str">
        <f t="shared" si="897"/>
        <v/>
      </c>
    </row>
    <row r="14147" spans="1:15" hidden="1">
      <c r="A14147" s="41" t="s">
        <v>120</v>
      </c>
      <c r="B14147" s="46">
        <v>45863</v>
      </c>
      <c r="C14147" s="8" t="s">
        <v>13</v>
      </c>
      <c r="D14147" s="8" t="s">
        <v>90</v>
      </c>
      <c r="E14147" s="8" t="s">
        <v>90</v>
      </c>
      <c r="F14147" s="9">
        <f t="shared" si="896"/>
        <v>20000000</v>
      </c>
      <c r="G14147" s="9">
        <v>200</v>
      </c>
      <c r="H14147" s="10">
        <v>21916000</v>
      </c>
      <c r="I14147" s="11">
        <f t="shared" si="893"/>
        <v>7256386317.24438</v>
      </c>
      <c r="J14147" s="11">
        <f t="shared" si="894"/>
        <v>67976</v>
      </c>
      <c r="K14147" s="11">
        <f t="shared" si="895"/>
        <v>106749.23969113186</v>
      </c>
      <c r="L14147" s="12">
        <f t="shared" si="898"/>
        <v>0</v>
      </c>
      <c r="M14147" s="11">
        <f>COUNTIF(E$2:$E14147,E14147)</f>
        <v>1948</v>
      </c>
      <c r="O14147" t="str">
        <f t="shared" si="897"/>
        <v/>
      </c>
    </row>
    <row r="14148" spans="1:15" hidden="1">
      <c r="A14148" s="41" t="s">
        <v>120</v>
      </c>
      <c r="B14148" s="46">
        <v>45863</v>
      </c>
      <c r="C14148" s="8" t="s">
        <v>13</v>
      </c>
      <c r="D14148" s="8" t="s">
        <v>90</v>
      </c>
      <c r="E14148" s="8" t="s">
        <v>90</v>
      </c>
      <c r="F14148" s="9">
        <f t="shared" si="896"/>
        <v>900000</v>
      </c>
      <c r="G14148" s="9">
        <v>9</v>
      </c>
      <c r="H14148" s="10">
        <v>986220</v>
      </c>
      <c r="I14148" s="11">
        <f t="shared" si="893"/>
        <v>7257372537.24438</v>
      </c>
      <c r="J14148" s="11">
        <f t="shared" si="894"/>
        <v>67985</v>
      </c>
      <c r="K14148" s="11">
        <f t="shared" si="895"/>
        <v>106749.61443324822</v>
      </c>
      <c r="L14148" s="12">
        <f t="shared" si="898"/>
        <v>0</v>
      </c>
      <c r="M14148" s="11">
        <f>COUNTIF(E$2:$E14148,E14148)</f>
        <v>1949</v>
      </c>
      <c r="O14148" t="str">
        <f t="shared" si="897"/>
        <v/>
      </c>
    </row>
    <row r="14149" spans="1:15" hidden="1">
      <c r="A14149" s="41" t="s">
        <v>120</v>
      </c>
      <c r="B14149" s="46">
        <v>45863</v>
      </c>
      <c r="C14149" s="8" t="s">
        <v>13</v>
      </c>
      <c r="D14149" s="8" t="s">
        <v>15</v>
      </c>
      <c r="E14149" s="8" t="s">
        <v>15</v>
      </c>
      <c r="F14149" s="9">
        <f t="shared" si="896"/>
        <v>900000</v>
      </c>
      <c r="G14149" s="9">
        <v>9</v>
      </c>
      <c r="H14149" s="10">
        <v>994509</v>
      </c>
      <c r="I14149" s="11">
        <f t="shared" si="893"/>
        <v>13230215379.144783</v>
      </c>
      <c r="J14149" s="11">
        <f t="shared" si="894"/>
        <v>131567</v>
      </c>
      <c r="K14149" s="11">
        <f t="shared" si="895"/>
        <v>100558.76761760002</v>
      </c>
      <c r="L14149" s="12">
        <f t="shared" si="898"/>
        <v>0</v>
      </c>
      <c r="M14149" s="11">
        <f>COUNTIF(E$2:$E14149,E14149)</f>
        <v>3967</v>
      </c>
      <c r="O14149" t="str">
        <f t="shared" si="897"/>
        <v/>
      </c>
    </row>
    <row r="14150" spans="1:15" hidden="1">
      <c r="A14150" s="41" t="s">
        <v>120</v>
      </c>
      <c r="B14150" s="46">
        <v>45863</v>
      </c>
      <c r="C14150" s="8" t="s">
        <v>13</v>
      </c>
      <c r="D14150" s="8" t="s">
        <v>15</v>
      </c>
      <c r="E14150" s="8" t="s">
        <v>15</v>
      </c>
      <c r="F14150" s="9">
        <f t="shared" si="896"/>
        <v>18100000</v>
      </c>
      <c r="G14150" s="9">
        <v>181</v>
      </c>
      <c r="H14150" s="10">
        <v>19950001</v>
      </c>
      <c r="I14150" s="11">
        <f t="shared" si="893"/>
        <v>13250165380.144783</v>
      </c>
      <c r="J14150" s="11">
        <f t="shared" si="894"/>
        <v>131748</v>
      </c>
      <c r="K14150" s="11">
        <f t="shared" si="895"/>
        <v>100572.04192962917</v>
      </c>
      <c r="L14150" s="12">
        <f t="shared" si="898"/>
        <v>0</v>
      </c>
      <c r="M14150" s="11">
        <f>COUNTIF(E$2:$E14150,E14150)</f>
        <v>3968</v>
      </c>
      <c r="O14150" t="str">
        <f t="shared" si="897"/>
        <v/>
      </c>
    </row>
    <row r="14151" spans="1:15" hidden="1">
      <c r="A14151" s="41" t="s">
        <v>120</v>
      </c>
      <c r="B14151" s="46">
        <v>45863</v>
      </c>
      <c r="C14151" s="8" t="s">
        <v>13</v>
      </c>
      <c r="D14151" s="8" t="s">
        <v>14</v>
      </c>
      <c r="E14151" s="8" t="s">
        <v>14</v>
      </c>
      <c r="F14151" s="9">
        <f t="shared" si="896"/>
        <v>29600000</v>
      </c>
      <c r="G14151" s="9">
        <v>296</v>
      </c>
      <c r="H14151" s="10">
        <v>31916496</v>
      </c>
      <c r="I14151" s="11">
        <f t="shared" si="893"/>
        <v>21933513145.807587</v>
      </c>
      <c r="J14151" s="11">
        <f t="shared" si="894"/>
        <v>208928</v>
      </c>
      <c r="K14151" s="11">
        <f t="shared" si="895"/>
        <v>104981.20474904076</v>
      </c>
      <c r="L14151" s="12">
        <f t="shared" si="898"/>
        <v>0</v>
      </c>
      <c r="M14151" s="11">
        <f>COUNTIF(E$2:$E14151,E14151)</f>
        <v>3583</v>
      </c>
      <c r="O14151" t="str">
        <f t="shared" si="897"/>
        <v/>
      </c>
    </row>
    <row r="14152" spans="1:15" hidden="1">
      <c r="A14152" s="41" t="s">
        <v>120</v>
      </c>
      <c r="B14152" s="46">
        <v>45863</v>
      </c>
      <c r="C14152" s="8" t="s">
        <v>13</v>
      </c>
      <c r="D14152" s="8" t="s">
        <v>14</v>
      </c>
      <c r="E14152" s="8" t="s">
        <v>14</v>
      </c>
      <c r="F14152" s="9">
        <f t="shared" si="896"/>
        <v>-900000</v>
      </c>
      <c r="G14152" s="9">
        <v>-9</v>
      </c>
      <c r="H14152" s="10">
        <v>-976257</v>
      </c>
      <c r="I14152" s="11">
        <f t="shared" si="893"/>
        <v>21932568314.964844</v>
      </c>
      <c r="J14152" s="11">
        <f t="shared" si="894"/>
        <v>208919</v>
      </c>
      <c r="K14152" s="11">
        <f t="shared" si="895"/>
        <v>104981.20474904076</v>
      </c>
      <c r="L14152" s="12">
        <f t="shared" si="898"/>
        <v>31426.157258633175</v>
      </c>
      <c r="M14152" s="11">
        <f>COUNTIF(E$2:$E14152,E14152)</f>
        <v>3584</v>
      </c>
      <c r="O14152" t="str">
        <f t="shared" si="897"/>
        <v/>
      </c>
    </row>
    <row r="14153" spans="1:15" hidden="1">
      <c r="A14153" s="41" t="s">
        <v>120</v>
      </c>
      <c r="B14153" s="46">
        <v>45863</v>
      </c>
      <c r="C14153" s="8" t="s">
        <v>13</v>
      </c>
      <c r="D14153" s="8" t="s">
        <v>14</v>
      </c>
      <c r="E14153" s="8" t="s">
        <v>14</v>
      </c>
      <c r="F14153" s="9">
        <f t="shared" si="896"/>
        <v>-2700000</v>
      </c>
      <c r="G14153" s="9">
        <v>-27</v>
      </c>
      <c r="H14153" s="10">
        <v>-2928771</v>
      </c>
      <c r="I14153" s="11">
        <f t="shared" si="893"/>
        <v>21929733822.436619</v>
      </c>
      <c r="J14153" s="11">
        <f t="shared" si="894"/>
        <v>208892</v>
      </c>
      <c r="K14153" s="11">
        <f t="shared" si="895"/>
        <v>104981.20474904076</v>
      </c>
      <c r="L14153" s="12">
        <f t="shared" si="898"/>
        <v>94278.471775899641</v>
      </c>
      <c r="M14153" s="11">
        <f>COUNTIF(E$2:$E14153,E14153)</f>
        <v>3585</v>
      </c>
      <c r="O14153" t="str">
        <f t="shared" si="897"/>
        <v/>
      </c>
    </row>
    <row r="14154" spans="1:15" hidden="1">
      <c r="A14154" s="41" t="s">
        <v>120</v>
      </c>
      <c r="B14154" s="46">
        <v>45863</v>
      </c>
      <c r="C14154" s="8" t="s">
        <v>13</v>
      </c>
      <c r="D14154" s="8" t="s">
        <v>14</v>
      </c>
      <c r="E14154" s="8" t="s">
        <v>14</v>
      </c>
      <c r="F14154" s="9">
        <f t="shared" si="896"/>
        <v>-9200000</v>
      </c>
      <c r="G14154" s="9">
        <v>-92</v>
      </c>
      <c r="H14154" s="10">
        <v>-9979516</v>
      </c>
      <c r="I14154" s="11">
        <f t="shared" si="893"/>
        <v>21920075551.599709</v>
      </c>
      <c r="J14154" s="11">
        <f t="shared" si="894"/>
        <v>208800</v>
      </c>
      <c r="K14154" s="11">
        <f t="shared" si="895"/>
        <v>104981.20474904076</v>
      </c>
      <c r="L14154" s="12">
        <f t="shared" si="898"/>
        <v>321245.16308825091</v>
      </c>
      <c r="M14154" s="11">
        <f>COUNTIF(E$2:$E14154,E14154)</f>
        <v>3586</v>
      </c>
      <c r="O14154" t="str">
        <f t="shared" si="897"/>
        <v/>
      </c>
    </row>
    <row r="14155" spans="1:15" hidden="1">
      <c r="A14155" s="41" t="s">
        <v>120</v>
      </c>
      <c r="B14155" s="46">
        <v>45863</v>
      </c>
      <c r="C14155" s="8" t="s">
        <v>13</v>
      </c>
      <c r="D14155" s="8" t="s">
        <v>14</v>
      </c>
      <c r="E14155" s="8" t="s">
        <v>14</v>
      </c>
      <c r="F14155" s="9">
        <f t="shared" si="896"/>
        <v>-92600000</v>
      </c>
      <c r="G14155" s="9">
        <v>-926</v>
      </c>
      <c r="H14155" s="10">
        <v>-100445998</v>
      </c>
      <c r="I14155" s="11">
        <f t="shared" si="893"/>
        <v>21822862956.002098</v>
      </c>
      <c r="J14155" s="11">
        <f t="shared" si="894"/>
        <v>207874</v>
      </c>
      <c r="K14155" s="11">
        <f t="shared" si="895"/>
        <v>104981.20474904076</v>
      </c>
      <c r="L14155" s="12">
        <f t="shared" si="898"/>
        <v>3233402.4023882598</v>
      </c>
      <c r="M14155" s="11">
        <f>COUNTIF(E$2:$E14155,E14155)</f>
        <v>3587</v>
      </c>
      <c r="O14155" t="str">
        <f t="shared" si="897"/>
        <v/>
      </c>
    </row>
    <row r="14156" spans="1:15" hidden="1">
      <c r="A14156" s="41" t="s">
        <v>120</v>
      </c>
      <c r="B14156" s="46">
        <v>45863</v>
      </c>
      <c r="C14156" s="8" t="s">
        <v>13</v>
      </c>
      <c r="D14156" s="8" t="s">
        <v>14</v>
      </c>
      <c r="E14156" s="8" t="s">
        <v>14</v>
      </c>
      <c r="F14156" s="9">
        <f t="shared" si="896"/>
        <v>-23900000</v>
      </c>
      <c r="G14156" s="9">
        <v>-239</v>
      </c>
      <c r="H14156" s="10">
        <v>-25925047</v>
      </c>
      <c r="I14156" s="11">
        <f t="shared" si="893"/>
        <v>21797772448.067078</v>
      </c>
      <c r="J14156" s="11">
        <f t="shared" si="894"/>
        <v>207635</v>
      </c>
      <c r="K14156" s="11">
        <f t="shared" si="895"/>
        <v>104981.20474904076</v>
      </c>
      <c r="L14156" s="12">
        <f t="shared" si="898"/>
        <v>834539.06497925892</v>
      </c>
      <c r="M14156" s="11">
        <f>COUNTIF(E$2:$E14156,E14156)</f>
        <v>3588</v>
      </c>
      <c r="O14156" t="str">
        <f t="shared" si="897"/>
        <v/>
      </c>
    </row>
    <row r="14157" spans="1:15" hidden="1">
      <c r="A14157" s="41" t="s">
        <v>120</v>
      </c>
      <c r="B14157" s="46">
        <v>45863</v>
      </c>
      <c r="C14157" s="8" t="s">
        <v>13</v>
      </c>
      <c r="D14157" s="8" t="s">
        <v>14</v>
      </c>
      <c r="E14157" s="8" t="s">
        <v>14</v>
      </c>
      <c r="F14157" s="9">
        <f t="shared" si="896"/>
        <v>-46100000</v>
      </c>
      <c r="G14157" s="9">
        <v>-461</v>
      </c>
      <c r="H14157" s="10">
        <v>-50006053</v>
      </c>
      <c r="I14157" s="11">
        <f t="shared" si="893"/>
        <v>21749376112.677769</v>
      </c>
      <c r="J14157" s="11">
        <f t="shared" si="894"/>
        <v>207174</v>
      </c>
      <c r="K14157" s="11">
        <f t="shared" si="895"/>
        <v>104981.20474904076</v>
      </c>
      <c r="L14157" s="12">
        <f t="shared" si="898"/>
        <v>1609717.6106922105</v>
      </c>
      <c r="M14157" s="11">
        <f>COUNTIF(E$2:$E14157,E14157)</f>
        <v>3589</v>
      </c>
      <c r="O14157" t="str">
        <f t="shared" si="897"/>
        <v/>
      </c>
    </row>
    <row r="14158" spans="1:15" hidden="1">
      <c r="A14158" s="41" t="s">
        <v>120</v>
      </c>
      <c r="B14158" s="46">
        <v>45863</v>
      </c>
      <c r="C14158" s="8" t="s">
        <v>13</v>
      </c>
      <c r="D14158" s="8" t="s">
        <v>14</v>
      </c>
      <c r="E14158" s="8" t="s">
        <v>14</v>
      </c>
      <c r="F14158" s="9">
        <f t="shared" si="896"/>
        <v>11100000</v>
      </c>
      <c r="G14158" s="9">
        <v>111</v>
      </c>
      <c r="H14158" s="10">
        <v>11966577</v>
      </c>
      <c r="I14158" s="11">
        <f t="shared" si="893"/>
        <v>21761342689.677769</v>
      </c>
      <c r="J14158" s="11">
        <f t="shared" si="894"/>
        <v>207285</v>
      </c>
      <c r="K14158" s="11">
        <f t="shared" si="895"/>
        <v>104982.71794716342</v>
      </c>
      <c r="L14158" s="12">
        <f t="shared" si="898"/>
        <v>0</v>
      </c>
      <c r="M14158" s="11">
        <f>COUNTIF(E$2:$E14158,E14158)</f>
        <v>3590</v>
      </c>
      <c r="O14158" t="str">
        <f t="shared" si="897"/>
        <v/>
      </c>
    </row>
    <row r="14159" spans="1:15" hidden="1">
      <c r="A14159" s="41" t="s">
        <v>120</v>
      </c>
      <c r="B14159" s="46">
        <v>45863</v>
      </c>
      <c r="C14159" s="8" t="s">
        <v>13</v>
      </c>
      <c r="D14159" s="8" t="s">
        <v>14</v>
      </c>
      <c r="E14159" s="8" t="s">
        <v>14</v>
      </c>
      <c r="F14159" s="9">
        <f t="shared" si="896"/>
        <v>-1800000</v>
      </c>
      <c r="G14159" s="9">
        <v>-18</v>
      </c>
      <c r="H14159" s="10">
        <v>-1952514</v>
      </c>
      <c r="I14159" s="11">
        <f t="shared" si="893"/>
        <v>21759453000.754719</v>
      </c>
      <c r="J14159" s="11">
        <f t="shared" si="894"/>
        <v>207267</v>
      </c>
      <c r="K14159" s="11">
        <f t="shared" si="895"/>
        <v>104982.71794716342</v>
      </c>
      <c r="L14159" s="12">
        <f t="shared" si="898"/>
        <v>62825.076951058581</v>
      </c>
      <c r="M14159" s="11">
        <f>COUNTIF(E$2:$E14159,E14159)</f>
        <v>3591</v>
      </c>
      <c r="O14159" t="str">
        <f t="shared" si="897"/>
        <v/>
      </c>
    </row>
    <row r="14160" spans="1:15" hidden="1">
      <c r="A14160" s="41" t="s">
        <v>120</v>
      </c>
      <c r="B14160" s="46">
        <v>45863</v>
      </c>
      <c r="C14160" s="8" t="s">
        <v>13</v>
      </c>
      <c r="D14160" s="8" t="s">
        <v>14</v>
      </c>
      <c r="E14160" s="8" t="s">
        <v>14</v>
      </c>
      <c r="F14160" s="9">
        <f t="shared" si="896"/>
        <v>1800000</v>
      </c>
      <c r="G14160" s="9">
        <v>18</v>
      </c>
      <c r="H14160" s="10">
        <v>1940526</v>
      </c>
      <c r="I14160" s="11">
        <f t="shared" si="893"/>
        <v>21761393526.754719</v>
      </c>
      <c r="J14160" s="11">
        <f t="shared" si="894"/>
        <v>207285</v>
      </c>
      <c r="K14160" s="11">
        <f t="shared" si="895"/>
        <v>104982.96319924123</v>
      </c>
      <c r="L14160" s="12">
        <f t="shared" si="898"/>
        <v>0</v>
      </c>
      <c r="M14160" s="11">
        <f>COUNTIF(E$2:$E14160,E14160)</f>
        <v>3592</v>
      </c>
      <c r="O14160" t="str">
        <f t="shared" si="897"/>
        <v/>
      </c>
    </row>
    <row r="14161" spans="1:15" hidden="1">
      <c r="A14161" s="41" t="s">
        <v>120</v>
      </c>
      <c r="B14161" s="46">
        <v>45863</v>
      </c>
      <c r="C14161" s="8" t="s">
        <v>13</v>
      </c>
      <c r="D14161" s="8" t="s">
        <v>14</v>
      </c>
      <c r="E14161" s="8" t="s">
        <v>14</v>
      </c>
      <c r="F14161" s="9">
        <f t="shared" si="896"/>
        <v>4700000</v>
      </c>
      <c r="G14161" s="9">
        <v>47</v>
      </c>
      <c r="H14161" s="10">
        <v>5084366</v>
      </c>
      <c r="I14161" s="11">
        <f t="shared" si="893"/>
        <v>21766477892.754719</v>
      </c>
      <c r="J14161" s="11">
        <f t="shared" si="894"/>
        <v>207332</v>
      </c>
      <c r="K14161" s="11">
        <f t="shared" si="895"/>
        <v>104983.68748073003</v>
      </c>
      <c r="L14161" s="12">
        <f t="shared" si="898"/>
        <v>0</v>
      </c>
      <c r="M14161" s="11">
        <f>COUNTIF(E$2:$E14161,E14161)</f>
        <v>3593</v>
      </c>
      <c r="O14161" t="str">
        <f t="shared" si="897"/>
        <v/>
      </c>
    </row>
    <row r="14162" spans="1:15" hidden="1">
      <c r="A14162" s="41" t="s">
        <v>120</v>
      </c>
      <c r="B14162" s="46">
        <v>45863</v>
      </c>
      <c r="C14162" s="8" t="s">
        <v>13</v>
      </c>
      <c r="D14162" s="8" t="s">
        <v>14</v>
      </c>
      <c r="E14162" s="8" t="s">
        <v>14</v>
      </c>
      <c r="F14162" s="9">
        <f t="shared" si="896"/>
        <v>-55300000</v>
      </c>
      <c r="G14162" s="9">
        <v>-553</v>
      </c>
      <c r="H14162" s="10">
        <v>-59985569</v>
      </c>
      <c r="I14162" s="11">
        <f t="shared" si="893"/>
        <v>21708421913.577873</v>
      </c>
      <c r="J14162" s="11">
        <f t="shared" si="894"/>
        <v>206779</v>
      </c>
      <c r="K14162" s="11">
        <f t="shared" si="895"/>
        <v>104983.68748073003</v>
      </c>
      <c r="L14162" s="12">
        <f t="shared" si="898"/>
        <v>1929589.8231562898</v>
      </c>
      <c r="M14162" s="11">
        <f>COUNTIF(E$2:$E14162,E14162)</f>
        <v>3594</v>
      </c>
      <c r="O14162" t="str">
        <f t="shared" si="897"/>
        <v/>
      </c>
    </row>
    <row r="14163" spans="1:15" hidden="1">
      <c r="A14163" s="41" t="s">
        <v>120</v>
      </c>
      <c r="B14163" s="46">
        <v>45863</v>
      </c>
      <c r="C14163" s="8" t="s">
        <v>13</v>
      </c>
      <c r="D14163" s="8" t="s">
        <v>90</v>
      </c>
      <c r="E14163" s="8" t="s">
        <v>90</v>
      </c>
      <c r="F14163" s="9">
        <f t="shared" si="896"/>
        <v>900000</v>
      </c>
      <c r="G14163" s="9">
        <v>9</v>
      </c>
      <c r="H14163" s="10">
        <v>977409</v>
      </c>
      <c r="I14163" s="11">
        <f t="shared" si="893"/>
        <v>7258349946.24438</v>
      </c>
      <c r="J14163" s="11">
        <f t="shared" si="894"/>
        <v>67994</v>
      </c>
      <c r="K14163" s="11">
        <f t="shared" si="895"/>
        <v>106749.85949119598</v>
      </c>
      <c r="L14163" s="12">
        <f t="shared" si="898"/>
        <v>0</v>
      </c>
      <c r="M14163" s="11">
        <f>COUNTIF(E$2:$E14163,E14163)</f>
        <v>1950</v>
      </c>
      <c r="O14163" t="str">
        <f t="shared" si="897"/>
        <v/>
      </c>
    </row>
    <row r="14164" spans="1:15" hidden="1">
      <c r="A14164" s="41" t="s">
        <v>120</v>
      </c>
      <c r="B14164" s="46">
        <v>45863</v>
      </c>
      <c r="C14164" s="8" t="s">
        <v>13</v>
      </c>
      <c r="D14164" s="8" t="s">
        <v>14</v>
      </c>
      <c r="E14164" s="8" t="s">
        <v>14</v>
      </c>
      <c r="F14164" s="9">
        <f t="shared" si="896"/>
        <v>-1500000</v>
      </c>
      <c r="G14164" s="9">
        <v>-15</v>
      </c>
      <c r="H14164" s="10">
        <v>-1627095</v>
      </c>
      <c r="I14164" s="11">
        <f t="shared" si="893"/>
        <v>21706847158.265663</v>
      </c>
      <c r="J14164" s="11">
        <f t="shared" si="894"/>
        <v>206764</v>
      </c>
      <c r="K14164" s="11">
        <f t="shared" si="895"/>
        <v>104983.68748073003</v>
      </c>
      <c r="L14164" s="12">
        <f t="shared" si="898"/>
        <v>52339.687789049465</v>
      </c>
      <c r="M14164" s="11">
        <f>COUNTIF(E$2:$E14164,E14164)</f>
        <v>3595</v>
      </c>
      <c r="O14164" t="str">
        <f t="shared" si="897"/>
        <v/>
      </c>
    </row>
    <row r="14165" spans="1:15" hidden="1">
      <c r="A14165" s="41" t="s">
        <v>120</v>
      </c>
      <c r="B14165" s="46">
        <v>45863</v>
      </c>
      <c r="C14165" s="8" t="s">
        <v>13</v>
      </c>
      <c r="D14165" s="8" t="s">
        <v>14</v>
      </c>
      <c r="E14165" s="8" t="s">
        <v>14</v>
      </c>
      <c r="F14165" s="9">
        <f t="shared" si="896"/>
        <v>46300000</v>
      </c>
      <c r="G14165" s="9">
        <v>463</v>
      </c>
      <c r="H14165" s="10">
        <v>49888250</v>
      </c>
      <c r="I14165" s="11">
        <f t="shared" si="893"/>
        <v>21756735408.265663</v>
      </c>
      <c r="J14165" s="11">
        <f t="shared" si="894"/>
        <v>207227</v>
      </c>
      <c r="K14165" s="11">
        <f t="shared" si="895"/>
        <v>104989.8681555283</v>
      </c>
      <c r="L14165" s="12">
        <f t="shared" si="898"/>
        <v>0</v>
      </c>
      <c r="M14165" s="11">
        <f>COUNTIF(E$2:$E14165,E14165)</f>
        <v>3596</v>
      </c>
      <c r="O14165" t="str">
        <f t="shared" si="897"/>
        <v/>
      </c>
    </row>
    <row r="14166" spans="1:15" hidden="1">
      <c r="A14166" s="41" t="s">
        <v>120</v>
      </c>
      <c r="B14166" s="46">
        <v>45863</v>
      </c>
      <c r="C14166" s="8" t="s">
        <v>13</v>
      </c>
      <c r="D14166" s="8" t="s">
        <v>46</v>
      </c>
      <c r="E14166" s="8" t="s">
        <v>46</v>
      </c>
      <c r="F14166" s="9">
        <f t="shared" si="896"/>
        <v>1800000</v>
      </c>
      <c r="G14166" s="9">
        <v>18</v>
      </c>
      <c r="H14166" s="10">
        <v>1879974</v>
      </c>
      <c r="I14166" s="11">
        <f t="shared" si="893"/>
        <v>5924977889.212677</v>
      </c>
      <c r="J14166" s="11">
        <f t="shared" si="894"/>
        <v>56710</v>
      </c>
      <c r="K14166" s="11">
        <f t="shared" si="895"/>
        <v>104478.53798646935</v>
      </c>
      <c r="L14166" s="12">
        <f t="shared" si="898"/>
        <v>0</v>
      </c>
      <c r="M14166" s="11">
        <f>COUNTIF(E$2:$E14166,E14166)</f>
        <v>3930</v>
      </c>
      <c r="O14166" t="str">
        <f t="shared" si="897"/>
        <v/>
      </c>
    </row>
    <row r="14167" spans="1:15" hidden="1">
      <c r="A14167" s="41" t="s">
        <v>120</v>
      </c>
      <c r="B14167" s="46">
        <v>45863</v>
      </c>
      <c r="C14167" s="8" t="s">
        <v>13</v>
      </c>
      <c r="D14167" s="8" t="s">
        <v>46</v>
      </c>
      <c r="E14167" s="8" t="s">
        <v>46</v>
      </c>
      <c r="F14167" s="9">
        <f t="shared" si="896"/>
        <v>900000</v>
      </c>
      <c r="G14167" s="9">
        <v>9</v>
      </c>
      <c r="H14167" s="10">
        <v>943902</v>
      </c>
      <c r="I14167" s="11">
        <f t="shared" si="893"/>
        <v>5925921791.212677</v>
      </c>
      <c r="J14167" s="11">
        <f t="shared" si="894"/>
        <v>56719</v>
      </c>
      <c r="K14167" s="11">
        <f t="shared" si="895"/>
        <v>104478.60137189789</v>
      </c>
      <c r="L14167" s="12">
        <f t="shared" si="898"/>
        <v>0</v>
      </c>
      <c r="M14167" s="11">
        <f>COUNTIF(E$2:$E14167,E14167)</f>
        <v>3931</v>
      </c>
      <c r="O14167" t="str">
        <f t="shared" si="897"/>
        <v/>
      </c>
    </row>
    <row r="14168" spans="1:15" hidden="1">
      <c r="A14168" s="41" t="s">
        <v>120</v>
      </c>
      <c r="B14168" s="46">
        <v>45863</v>
      </c>
      <c r="C14168" s="8" t="s">
        <v>13</v>
      </c>
      <c r="D14168" s="8" t="s">
        <v>14</v>
      </c>
      <c r="E14168" s="8" t="s">
        <v>14</v>
      </c>
      <c r="F14168" s="9">
        <f t="shared" si="896"/>
        <v>-900000</v>
      </c>
      <c r="G14168" s="9">
        <v>-9</v>
      </c>
      <c r="H14168" s="10">
        <v>-976257</v>
      </c>
      <c r="I14168" s="11">
        <f t="shared" si="893"/>
        <v>21755790499.452263</v>
      </c>
      <c r="J14168" s="11">
        <f t="shared" si="894"/>
        <v>207218</v>
      </c>
      <c r="K14168" s="11">
        <f t="shared" si="895"/>
        <v>104989.8681555283</v>
      </c>
      <c r="L14168" s="12">
        <f t="shared" si="898"/>
        <v>31348.186600245303</v>
      </c>
      <c r="M14168" s="11">
        <f>COUNTIF(E$2:$E14168,E14168)</f>
        <v>3597</v>
      </c>
      <c r="O14168" t="str">
        <f t="shared" si="897"/>
        <v/>
      </c>
    </row>
    <row r="14169" spans="1:15" hidden="1">
      <c r="A14169" s="41" t="s">
        <v>120</v>
      </c>
      <c r="B14169" s="46">
        <v>45863</v>
      </c>
      <c r="C14169" s="8" t="s">
        <v>13</v>
      </c>
      <c r="D14169" s="8" t="s">
        <v>14</v>
      </c>
      <c r="E14169" s="8" t="s">
        <v>14</v>
      </c>
      <c r="F14169" s="9">
        <f t="shared" si="896"/>
        <v>-1400000</v>
      </c>
      <c r="G14169" s="9">
        <v>-14</v>
      </c>
      <c r="H14169" s="10">
        <v>-1518622</v>
      </c>
      <c r="I14169" s="11">
        <f t="shared" si="893"/>
        <v>21754320641.298084</v>
      </c>
      <c r="J14169" s="11">
        <f t="shared" si="894"/>
        <v>207204</v>
      </c>
      <c r="K14169" s="11">
        <f t="shared" si="895"/>
        <v>104989.8681555283</v>
      </c>
      <c r="L14169" s="12">
        <f t="shared" si="898"/>
        <v>48763.845822603907</v>
      </c>
      <c r="M14169" s="11">
        <f>COUNTIF(E$2:$E14169,E14169)</f>
        <v>3598</v>
      </c>
      <c r="O14169" t="str">
        <f t="shared" si="897"/>
        <v/>
      </c>
    </row>
    <row r="14170" spans="1:15" hidden="1">
      <c r="A14170" s="41" t="s">
        <v>120</v>
      </c>
      <c r="B14170" s="46">
        <v>45863</v>
      </c>
      <c r="C14170" s="8" t="s">
        <v>13</v>
      </c>
      <c r="D14170" s="8" t="s">
        <v>14</v>
      </c>
      <c r="E14170" s="8" t="s">
        <v>14</v>
      </c>
      <c r="F14170" s="9">
        <f t="shared" si="896"/>
        <v>-900000</v>
      </c>
      <c r="G14170" s="9">
        <v>-9</v>
      </c>
      <c r="H14170" s="10">
        <v>-976257</v>
      </c>
      <c r="I14170" s="11">
        <f t="shared" si="893"/>
        <v>21753375732.484684</v>
      </c>
      <c r="J14170" s="11">
        <f t="shared" si="894"/>
        <v>207195</v>
      </c>
      <c r="K14170" s="11">
        <f t="shared" si="895"/>
        <v>104989.8681555283</v>
      </c>
      <c r="L14170" s="12">
        <f t="shared" si="898"/>
        <v>31348.186600245303</v>
      </c>
      <c r="M14170" s="11">
        <f>COUNTIF(E$2:$E14170,E14170)</f>
        <v>3599</v>
      </c>
      <c r="O14170" t="str">
        <f t="shared" si="897"/>
        <v/>
      </c>
    </row>
    <row r="14171" spans="1:15" hidden="1">
      <c r="A14171" s="41" t="s">
        <v>120</v>
      </c>
      <c r="B14171" s="46">
        <v>45863</v>
      </c>
      <c r="C14171" s="8" t="s">
        <v>13</v>
      </c>
      <c r="D14171" s="8" t="s">
        <v>14</v>
      </c>
      <c r="E14171" s="8" t="s">
        <v>14</v>
      </c>
      <c r="F14171" s="9">
        <f t="shared" si="896"/>
        <v>-900000</v>
      </c>
      <c r="G14171" s="9">
        <v>-9</v>
      </c>
      <c r="H14171" s="10">
        <v>-976257</v>
      </c>
      <c r="I14171" s="11">
        <f t="shared" si="893"/>
        <v>21752430823.671284</v>
      </c>
      <c r="J14171" s="11">
        <f t="shared" si="894"/>
        <v>207186</v>
      </c>
      <c r="K14171" s="11">
        <f t="shared" si="895"/>
        <v>104989.8681555283</v>
      </c>
      <c r="L14171" s="12">
        <f t="shared" si="898"/>
        <v>31348.186600245303</v>
      </c>
      <c r="M14171" s="11">
        <f>COUNTIF(E$2:$E14171,E14171)</f>
        <v>3600</v>
      </c>
      <c r="O14171" t="str">
        <f t="shared" si="897"/>
        <v/>
      </c>
    </row>
    <row r="14172" spans="1:15" hidden="1">
      <c r="A14172" s="41" t="s">
        <v>120</v>
      </c>
      <c r="B14172" s="46">
        <v>45863</v>
      </c>
      <c r="C14172" s="8" t="s">
        <v>13</v>
      </c>
      <c r="D14172" s="8" t="s">
        <v>14</v>
      </c>
      <c r="E14172" s="8" t="s">
        <v>14</v>
      </c>
      <c r="F14172" s="9">
        <f t="shared" si="896"/>
        <v>-3600000</v>
      </c>
      <c r="G14172" s="9">
        <v>-36</v>
      </c>
      <c r="H14172" s="10">
        <v>-3905028</v>
      </c>
      <c r="I14172" s="11">
        <f t="shared" si="893"/>
        <v>21748651188.417686</v>
      </c>
      <c r="J14172" s="11">
        <f t="shared" si="894"/>
        <v>207150</v>
      </c>
      <c r="K14172" s="11">
        <f t="shared" si="895"/>
        <v>104989.8681555283</v>
      </c>
      <c r="L14172" s="12">
        <f t="shared" si="898"/>
        <v>125392.74640098121</v>
      </c>
      <c r="M14172" s="11">
        <f>COUNTIF(E$2:$E14172,E14172)</f>
        <v>3601</v>
      </c>
      <c r="O14172" t="str">
        <f t="shared" si="897"/>
        <v/>
      </c>
    </row>
    <row r="14173" spans="1:15" hidden="1">
      <c r="A14173" s="41" t="s">
        <v>120</v>
      </c>
      <c r="B14173" s="46">
        <v>45863</v>
      </c>
      <c r="C14173" s="8" t="s">
        <v>13</v>
      </c>
      <c r="D14173" s="8" t="s">
        <v>14</v>
      </c>
      <c r="E14173" s="8" t="s">
        <v>14</v>
      </c>
      <c r="F14173" s="9">
        <f t="shared" si="896"/>
        <v>-5000000</v>
      </c>
      <c r="G14173" s="9">
        <v>-50</v>
      </c>
      <c r="H14173" s="10">
        <v>-5423650</v>
      </c>
      <c r="I14173" s="11">
        <f t="shared" si="893"/>
        <v>21743401695.009911</v>
      </c>
      <c r="J14173" s="11">
        <f t="shared" si="894"/>
        <v>207100</v>
      </c>
      <c r="K14173" s="11">
        <f t="shared" si="895"/>
        <v>104989.8681555283</v>
      </c>
      <c r="L14173" s="12">
        <f t="shared" si="898"/>
        <v>174156.59222358558</v>
      </c>
      <c r="M14173" s="11">
        <f>COUNTIF(E$2:$E14173,E14173)</f>
        <v>3602</v>
      </c>
      <c r="O14173" t="str">
        <f t="shared" si="897"/>
        <v/>
      </c>
    </row>
    <row r="14174" spans="1:15" hidden="1">
      <c r="A14174" s="41" t="s">
        <v>120</v>
      </c>
      <c r="B14174" s="46">
        <v>45863</v>
      </c>
      <c r="C14174" s="8" t="s">
        <v>13</v>
      </c>
      <c r="D14174" s="8" t="s">
        <v>14</v>
      </c>
      <c r="E14174" s="8" t="s">
        <v>14</v>
      </c>
      <c r="F14174" s="9">
        <f t="shared" si="896"/>
        <v>-30000000</v>
      </c>
      <c r="G14174" s="9">
        <v>-300</v>
      </c>
      <c r="H14174" s="10">
        <v>-32541900</v>
      </c>
      <c r="I14174" s="11">
        <f t="shared" si="893"/>
        <v>21711904734.563251</v>
      </c>
      <c r="J14174" s="11">
        <f t="shared" si="894"/>
        <v>206800</v>
      </c>
      <c r="K14174" s="11">
        <f t="shared" si="895"/>
        <v>104989.8681555283</v>
      </c>
      <c r="L14174" s="12">
        <f t="shared" si="898"/>
        <v>1044939.5533415116</v>
      </c>
      <c r="M14174" s="11">
        <f>COUNTIF(E$2:$E14174,E14174)</f>
        <v>3603</v>
      </c>
      <c r="O14174" t="str">
        <f t="shared" si="897"/>
        <v/>
      </c>
    </row>
    <row r="14175" spans="1:15" hidden="1">
      <c r="A14175" s="41" t="s">
        <v>120</v>
      </c>
      <c r="B14175" s="46">
        <v>45863</v>
      </c>
      <c r="C14175" s="8" t="s">
        <v>13</v>
      </c>
      <c r="D14175" s="8" t="s">
        <v>14</v>
      </c>
      <c r="E14175" s="8" t="s">
        <v>14</v>
      </c>
      <c r="F14175" s="9">
        <f t="shared" si="896"/>
        <v>-9200000</v>
      </c>
      <c r="G14175" s="9">
        <v>-92</v>
      </c>
      <c r="H14175" s="10">
        <v>-9979516</v>
      </c>
      <c r="I14175" s="11">
        <f t="shared" si="893"/>
        <v>21702245666.692944</v>
      </c>
      <c r="J14175" s="11">
        <f t="shared" si="894"/>
        <v>206708</v>
      </c>
      <c r="K14175" s="11">
        <f t="shared" si="895"/>
        <v>104989.8681555283</v>
      </c>
      <c r="L14175" s="12">
        <f t="shared" si="898"/>
        <v>320448.12969139591</v>
      </c>
      <c r="M14175" s="11">
        <f>COUNTIF(E$2:$E14175,E14175)</f>
        <v>3604</v>
      </c>
      <c r="O14175" t="str">
        <f t="shared" si="897"/>
        <v/>
      </c>
    </row>
    <row r="14176" spans="1:15" hidden="1">
      <c r="A14176" s="41" t="s">
        <v>120</v>
      </c>
      <c r="B14176" s="46">
        <v>45863</v>
      </c>
      <c r="C14176" s="8" t="s">
        <v>13</v>
      </c>
      <c r="D14176" s="8" t="s">
        <v>14</v>
      </c>
      <c r="E14176" s="8" t="s">
        <v>14</v>
      </c>
      <c r="F14176" s="9">
        <f t="shared" si="896"/>
        <v>-7400000</v>
      </c>
      <c r="G14176" s="9">
        <v>-74</v>
      </c>
      <c r="H14176" s="10">
        <v>-8027002</v>
      </c>
      <c r="I14176" s="11">
        <f t="shared" si="893"/>
        <v>21694476416.449436</v>
      </c>
      <c r="J14176" s="11">
        <f t="shared" si="894"/>
        <v>206634</v>
      </c>
      <c r="K14176" s="11">
        <f t="shared" si="895"/>
        <v>104989.8681555283</v>
      </c>
      <c r="L14176" s="12">
        <f t="shared" si="898"/>
        <v>257751.75649090577</v>
      </c>
      <c r="M14176" s="11">
        <f>COUNTIF(E$2:$E14176,E14176)</f>
        <v>3605</v>
      </c>
      <c r="O14176" t="str">
        <f t="shared" si="897"/>
        <v/>
      </c>
    </row>
    <row r="14177" spans="1:15" hidden="1">
      <c r="A14177" s="41" t="s">
        <v>120</v>
      </c>
      <c r="B14177" s="46">
        <v>45863</v>
      </c>
      <c r="C14177" s="8" t="s">
        <v>13</v>
      </c>
      <c r="D14177" s="8" t="s">
        <v>14</v>
      </c>
      <c r="E14177" s="8" t="s">
        <v>14</v>
      </c>
      <c r="F14177" s="9">
        <f t="shared" si="896"/>
        <v>46300000</v>
      </c>
      <c r="G14177" s="9">
        <v>463</v>
      </c>
      <c r="H14177" s="10">
        <v>49923438</v>
      </c>
      <c r="I14177" s="11">
        <f t="shared" si="893"/>
        <v>21744399854.449436</v>
      </c>
      <c r="J14177" s="11">
        <f t="shared" si="894"/>
        <v>207097</v>
      </c>
      <c r="K14177" s="11">
        <f t="shared" si="895"/>
        <v>104996.20880287708</v>
      </c>
      <c r="L14177" s="12">
        <f t="shared" si="898"/>
        <v>0</v>
      </c>
      <c r="M14177" s="11">
        <f>COUNTIF(E$2:$E14177,E14177)</f>
        <v>3606</v>
      </c>
      <c r="O14177" t="str">
        <f t="shared" si="897"/>
        <v/>
      </c>
    </row>
    <row r="14178" spans="1:15" hidden="1">
      <c r="A14178" s="41" t="s">
        <v>120</v>
      </c>
      <c r="B14178" s="46">
        <v>45863</v>
      </c>
      <c r="C14178" s="8" t="s">
        <v>13</v>
      </c>
      <c r="D14178" s="8" t="s">
        <v>14</v>
      </c>
      <c r="E14178" s="8" t="s">
        <v>14</v>
      </c>
      <c r="F14178" s="9">
        <f t="shared" si="896"/>
        <v>-110600000</v>
      </c>
      <c r="G14178" s="9">
        <v>-1106</v>
      </c>
      <c r="H14178" s="10">
        <v>-119971138</v>
      </c>
      <c r="I14178" s="11">
        <f t="shared" si="893"/>
        <v>21628274047.513454</v>
      </c>
      <c r="J14178" s="11">
        <f t="shared" si="894"/>
        <v>205991</v>
      </c>
      <c r="K14178" s="11">
        <f t="shared" si="895"/>
        <v>104996.20880287708</v>
      </c>
      <c r="L14178" s="12">
        <f t="shared" si="898"/>
        <v>3845331.0640179515</v>
      </c>
      <c r="M14178" s="11">
        <f>COUNTIF(E$2:$E14178,E14178)</f>
        <v>3607</v>
      </c>
      <c r="O14178" t="str">
        <f t="shared" si="897"/>
        <v/>
      </c>
    </row>
    <row r="14179" spans="1:15" hidden="1">
      <c r="A14179" s="41" t="s">
        <v>120</v>
      </c>
      <c r="B14179" s="46">
        <v>45863</v>
      </c>
      <c r="C14179" s="8" t="s">
        <v>13</v>
      </c>
      <c r="D14179" s="8" t="s">
        <v>14</v>
      </c>
      <c r="E14179" s="8" t="s">
        <v>14</v>
      </c>
      <c r="F14179" s="9">
        <f t="shared" si="896"/>
        <v>-55200000</v>
      </c>
      <c r="G14179" s="9">
        <v>-552</v>
      </c>
      <c r="H14179" s="10">
        <v>-59877096</v>
      </c>
      <c r="I14179" s="11">
        <f t="shared" si="893"/>
        <v>21570316140.254265</v>
      </c>
      <c r="J14179" s="11">
        <f t="shared" si="894"/>
        <v>205439</v>
      </c>
      <c r="K14179" s="11">
        <f t="shared" si="895"/>
        <v>104996.20880287708</v>
      </c>
      <c r="L14179" s="12">
        <f t="shared" si="898"/>
        <v>1919188.7408118546</v>
      </c>
      <c r="M14179" s="11">
        <f>COUNTIF(E$2:$E14179,E14179)</f>
        <v>3608</v>
      </c>
      <c r="O14179" t="str">
        <f t="shared" si="897"/>
        <v/>
      </c>
    </row>
    <row r="14180" spans="1:15" hidden="1">
      <c r="A14180" s="41" t="s">
        <v>120</v>
      </c>
      <c r="B14180" s="46">
        <v>45863</v>
      </c>
      <c r="C14180" s="8" t="s">
        <v>13</v>
      </c>
      <c r="D14180" s="8" t="s">
        <v>90</v>
      </c>
      <c r="E14180" s="8" t="s">
        <v>90</v>
      </c>
      <c r="F14180" s="9">
        <f t="shared" si="896"/>
        <v>209000000</v>
      </c>
      <c r="G14180" s="9">
        <v>2090</v>
      </c>
      <c r="H14180" s="10">
        <v>228921880</v>
      </c>
      <c r="I14180" s="11">
        <f t="shared" si="893"/>
        <v>7487271826.24438</v>
      </c>
      <c r="J14180" s="11">
        <f t="shared" si="894"/>
        <v>70084</v>
      </c>
      <c r="K14180" s="11">
        <f t="shared" si="895"/>
        <v>106832.82669716883</v>
      </c>
      <c r="L14180" s="12">
        <f t="shared" si="898"/>
        <v>0</v>
      </c>
      <c r="M14180" s="11">
        <f>COUNTIF(E$2:$E14180,E14180)</f>
        <v>1951</v>
      </c>
      <c r="O14180" t="str">
        <f t="shared" si="897"/>
        <v/>
      </c>
    </row>
    <row r="14181" spans="1:15" hidden="1">
      <c r="A14181" s="41" t="s">
        <v>120</v>
      </c>
      <c r="B14181" s="46">
        <v>45863</v>
      </c>
      <c r="C14181" s="8" t="s">
        <v>13</v>
      </c>
      <c r="D14181" s="8" t="s">
        <v>14</v>
      </c>
      <c r="E14181" s="8" t="s">
        <v>14</v>
      </c>
      <c r="F14181" s="9">
        <f t="shared" si="896"/>
        <v>-900000</v>
      </c>
      <c r="G14181" s="9">
        <v>-9</v>
      </c>
      <c r="H14181" s="10">
        <v>-976257</v>
      </c>
      <c r="I14181" s="11">
        <f t="shared" si="893"/>
        <v>21569371174.375038</v>
      </c>
      <c r="J14181" s="11">
        <f t="shared" si="894"/>
        <v>205430</v>
      </c>
      <c r="K14181" s="11">
        <f t="shared" si="895"/>
        <v>104996.20880287708</v>
      </c>
      <c r="L14181" s="12">
        <f t="shared" si="898"/>
        <v>31291.120774106239</v>
      </c>
      <c r="M14181" s="11">
        <f>COUNTIF(E$2:$E14181,E14181)</f>
        <v>3609</v>
      </c>
      <c r="O14181" t="str">
        <f t="shared" si="897"/>
        <v/>
      </c>
    </row>
    <row r="14182" spans="1:15" hidden="1">
      <c r="A14182" s="41" t="s">
        <v>120</v>
      </c>
      <c r="B14182" s="46">
        <v>45863</v>
      </c>
      <c r="C14182" s="8" t="s">
        <v>13</v>
      </c>
      <c r="D14182" s="8" t="s">
        <v>14</v>
      </c>
      <c r="E14182" s="8" t="s">
        <v>14</v>
      </c>
      <c r="F14182" s="9">
        <f t="shared" si="896"/>
        <v>900000</v>
      </c>
      <c r="G14182" s="9">
        <v>9</v>
      </c>
      <c r="H14182" s="10">
        <v>976185</v>
      </c>
      <c r="I14182" s="11">
        <f t="shared" si="893"/>
        <v>21570347359.375038</v>
      </c>
      <c r="J14182" s="11">
        <f t="shared" si="894"/>
        <v>205439</v>
      </c>
      <c r="K14182" s="11">
        <f t="shared" si="895"/>
        <v>104996.36076584796</v>
      </c>
      <c r="L14182" s="12">
        <f t="shared" si="898"/>
        <v>0</v>
      </c>
      <c r="M14182" s="11">
        <f>COUNTIF(E$2:$E14182,E14182)</f>
        <v>3610</v>
      </c>
      <c r="O14182" t="str">
        <f t="shared" si="897"/>
        <v/>
      </c>
    </row>
    <row r="14183" spans="1:15" hidden="1">
      <c r="A14183" s="41" t="s">
        <v>120</v>
      </c>
      <c r="B14183" s="46">
        <v>45863</v>
      </c>
      <c r="C14183" s="8" t="s">
        <v>13</v>
      </c>
      <c r="D14183" s="8" t="s">
        <v>14</v>
      </c>
      <c r="E14183" s="8" t="s">
        <v>14</v>
      </c>
      <c r="F14183" s="9">
        <f t="shared" si="896"/>
        <v>24900000</v>
      </c>
      <c r="G14183" s="9">
        <v>249</v>
      </c>
      <c r="H14183" s="10">
        <v>26848674</v>
      </c>
      <c r="I14183" s="11">
        <f t="shared" si="893"/>
        <v>21597196033.375038</v>
      </c>
      <c r="J14183" s="11">
        <f t="shared" si="894"/>
        <v>205688</v>
      </c>
      <c r="K14183" s="11">
        <f t="shared" si="895"/>
        <v>104999.78624603787</v>
      </c>
      <c r="L14183" s="12">
        <f t="shared" si="898"/>
        <v>0</v>
      </c>
      <c r="M14183" s="11">
        <f>COUNTIF(E$2:$E14183,E14183)</f>
        <v>3611</v>
      </c>
      <c r="O14183" t="str">
        <f t="shared" si="897"/>
        <v/>
      </c>
    </row>
    <row r="14184" spans="1:15" hidden="1">
      <c r="A14184" s="41" t="s">
        <v>120</v>
      </c>
      <c r="B14184" s="46">
        <v>45863</v>
      </c>
      <c r="C14184" s="8" t="s">
        <v>13</v>
      </c>
      <c r="D14184" s="8" t="s">
        <v>14</v>
      </c>
      <c r="E14184" s="8" t="s">
        <v>14</v>
      </c>
      <c r="F14184" s="9">
        <f t="shared" si="896"/>
        <v>4800000</v>
      </c>
      <c r="G14184" s="9">
        <v>48</v>
      </c>
      <c r="H14184" s="10">
        <v>5239536</v>
      </c>
      <c r="I14184" s="11">
        <f t="shared" si="893"/>
        <v>21602435569.375038</v>
      </c>
      <c r="J14184" s="11">
        <f t="shared" si="894"/>
        <v>205736</v>
      </c>
      <c r="K14184" s="11">
        <f t="shared" si="895"/>
        <v>105000.75616020063</v>
      </c>
      <c r="L14184" s="12">
        <f t="shared" si="898"/>
        <v>0</v>
      </c>
      <c r="M14184" s="11">
        <f>COUNTIF(E$2:$E14184,E14184)</f>
        <v>3612</v>
      </c>
      <c r="O14184" t="str">
        <f t="shared" si="897"/>
        <v/>
      </c>
    </row>
    <row r="14185" spans="1:15" hidden="1">
      <c r="A14185" s="41" t="s">
        <v>120</v>
      </c>
      <c r="B14185" s="46">
        <v>45863</v>
      </c>
      <c r="C14185" s="8" t="s">
        <v>13</v>
      </c>
      <c r="D14185" s="8" t="s">
        <v>14</v>
      </c>
      <c r="E14185" s="8" t="s">
        <v>14</v>
      </c>
      <c r="F14185" s="9">
        <f t="shared" si="896"/>
        <v>-27600000</v>
      </c>
      <c r="G14185" s="9">
        <v>-276</v>
      </c>
      <c r="H14185" s="10">
        <v>-29938548</v>
      </c>
      <c r="I14185" s="11">
        <f t="shared" si="893"/>
        <v>21573455360.674824</v>
      </c>
      <c r="J14185" s="11">
        <f t="shared" si="894"/>
        <v>205460</v>
      </c>
      <c r="K14185" s="11">
        <f t="shared" si="895"/>
        <v>105000.75616020063</v>
      </c>
      <c r="L14185" s="12">
        <f t="shared" si="898"/>
        <v>958339.29978462681</v>
      </c>
      <c r="M14185" s="11">
        <f>COUNTIF(E$2:$E14185,E14185)</f>
        <v>3613</v>
      </c>
      <c r="O14185" t="str">
        <f t="shared" si="897"/>
        <v/>
      </c>
    </row>
    <row r="14186" spans="1:15" hidden="1">
      <c r="A14186" s="41" t="s">
        <v>120</v>
      </c>
      <c r="B14186" s="46">
        <v>45863</v>
      </c>
      <c r="C14186" s="8" t="s">
        <v>13</v>
      </c>
      <c r="D14186" s="8" t="s">
        <v>14</v>
      </c>
      <c r="E14186" s="8" t="s">
        <v>14</v>
      </c>
      <c r="F14186" s="9">
        <f t="shared" si="896"/>
        <v>-1800000</v>
      </c>
      <c r="G14186" s="9">
        <v>-18</v>
      </c>
      <c r="H14186" s="10">
        <v>-1952514</v>
      </c>
      <c r="I14186" s="11">
        <f t="shared" si="893"/>
        <v>21571565347.063942</v>
      </c>
      <c r="J14186" s="11">
        <f t="shared" si="894"/>
        <v>205442</v>
      </c>
      <c r="K14186" s="11">
        <f t="shared" si="895"/>
        <v>105000.75616020063</v>
      </c>
      <c r="L14186" s="12">
        <f t="shared" si="898"/>
        <v>62500.389116388746</v>
      </c>
      <c r="M14186" s="11">
        <f>COUNTIF(E$2:$E14186,E14186)</f>
        <v>3614</v>
      </c>
      <c r="O14186" t="str">
        <f t="shared" si="897"/>
        <v/>
      </c>
    </row>
    <row r="14187" spans="1:15" hidden="1">
      <c r="A14187" s="41" t="s">
        <v>120</v>
      </c>
      <c r="B14187" s="46">
        <v>45863</v>
      </c>
      <c r="C14187" s="8" t="s">
        <v>13</v>
      </c>
      <c r="D14187" s="8" t="s">
        <v>14</v>
      </c>
      <c r="E14187" s="8" t="s">
        <v>14</v>
      </c>
      <c r="F14187" s="9">
        <f t="shared" si="896"/>
        <v>-6100000</v>
      </c>
      <c r="G14187" s="9">
        <v>-61</v>
      </c>
      <c r="H14187" s="10">
        <v>-6616853</v>
      </c>
      <c r="I14187" s="11">
        <f t="shared" ref="I14187:I14250" si="899">IF(H14187&gt;=0,IF(M14187=1,H14187,SUMIFS(I:I,E:E,E14187,M:M,M14187-1)+H14187),SUMIFS(I:I,E:E,E14187,M:M,M14187-1)+K14187*G14187)</f>
        <v>21565160300.938171</v>
      </c>
      <c r="J14187" s="11">
        <f t="shared" ref="J14187:J14250" si="900">IF(M14187=1,G14187,SUMIFS($J:$J,$E:$E,E14187,$M:$M,M14187-1)+G14187)</f>
        <v>205381</v>
      </c>
      <c r="K14187" s="11">
        <f t="shared" ref="K14187:K14250" si="901">IF(H14187&gt;=0,I14187/J14187,SUMIFS($K:$K,$E:$E,E14187,$M:$M,M14187-1))</f>
        <v>105000.75616020063</v>
      </c>
      <c r="L14187" s="12">
        <f t="shared" si="898"/>
        <v>211806.87422776129</v>
      </c>
      <c r="M14187" s="11">
        <f>COUNTIF(E$2:$E14187,E14187)</f>
        <v>3615</v>
      </c>
      <c r="O14187" t="str">
        <f t="shared" si="897"/>
        <v/>
      </c>
    </row>
    <row r="14188" spans="1:15" hidden="1">
      <c r="A14188" s="41" t="s">
        <v>120</v>
      </c>
      <c r="B14188" s="46">
        <v>45863</v>
      </c>
      <c r="C14188" s="8" t="s">
        <v>13</v>
      </c>
      <c r="D14188" s="8" t="s">
        <v>46</v>
      </c>
      <c r="E14188" s="8" t="s">
        <v>46</v>
      </c>
      <c r="F14188" s="9">
        <f t="shared" si="896"/>
        <v>1800000</v>
      </c>
      <c r="G14188" s="9">
        <v>18</v>
      </c>
      <c r="H14188" s="10">
        <v>1889532</v>
      </c>
      <c r="I14188" s="11">
        <f t="shared" si="899"/>
        <v>5927811323.212677</v>
      </c>
      <c r="J14188" s="11">
        <f t="shared" si="900"/>
        <v>56737</v>
      </c>
      <c r="K14188" s="11">
        <f t="shared" si="901"/>
        <v>104478.75853874328</v>
      </c>
      <c r="L14188" s="12">
        <f t="shared" si="898"/>
        <v>0</v>
      </c>
      <c r="M14188" s="11">
        <f>COUNTIF(E$2:$E14188,E14188)</f>
        <v>3932</v>
      </c>
      <c r="O14188" t="str">
        <f t="shared" si="897"/>
        <v/>
      </c>
    </row>
    <row r="14189" spans="1:15" hidden="1">
      <c r="A14189" s="41" t="s">
        <v>120</v>
      </c>
      <c r="B14189" s="46">
        <v>45863</v>
      </c>
      <c r="C14189" s="8" t="s">
        <v>13</v>
      </c>
      <c r="D14189" s="8" t="s">
        <v>14</v>
      </c>
      <c r="E14189" s="8" t="s">
        <v>14</v>
      </c>
      <c r="F14189" s="9">
        <f t="shared" ref="F14189:F14252" si="902">100000*G14189</f>
        <v>-5300000</v>
      </c>
      <c r="G14189" s="9">
        <v>-53</v>
      </c>
      <c r="H14189" s="10">
        <v>-5749069</v>
      </c>
      <c r="I14189" s="11">
        <f t="shared" si="899"/>
        <v>21559595260.861679</v>
      </c>
      <c r="J14189" s="11">
        <f t="shared" si="900"/>
        <v>205328</v>
      </c>
      <c r="K14189" s="11">
        <f t="shared" si="901"/>
        <v>105000.75616020063</v>
      </c>
      <c r="L14189" s="12">
        <f t="shared" si="898"/>
        <v>184028.92350936681</v>
      </c>
      <c r="M14189" s="11">
        <f>COUNTIF(E$2:$E14189,E14189)</f>
        <v>3616</v>
      </c>
      <c r="O14189" t="str">
        <f t="shared" ref="O14189:O14252" si="903">IF(M14189=_xlfn.MAXIFS(M:M,D:D,D14189),"X","")</f>
        <v/>
      </c>
    </row>
    <row r="14190" spans="1:15" hidden="1">
      <c r="A14190" s="41" t="s">
        <v>120</v>
      </c>
      <c r="B14190" s="46">
        <v>45863</v>
      </c>
      <c r="C14190" s="8" t="s">
        <v>13</v>
      </c>
      <c r="D14190" s="8" t="s">
        <v>14</v>
      </c>
      <c r="E14190" s="8" t="s">
        <v>14</v>
      </c>
      <c r="F14190" s="9">
        <f t="shared" si="902"/>
        <v>-13800000</v>
      </c>
      <c r="G14190" s="9">
        <v>-138</v>
      </c>
      <c r="H14190" s="10">
        <v>-14969274</v>
      </c>
      <c r="I14190" s="11">
        <f t="shared" si="899"/>
        <v>21545105156.51157</v>
      </c>
      <c r="J14190" s="11">
        <f t="shared" si="900"/>
        <v>205190</v>
      </c>
      <c r="K14190" s="11">
        <f t="shared" si="901"/>
        <v>105000.75616020063</v>
      </c>
      <c r="L14190" s="12">
        <f t="shared" si="898"/>
        <v>479169.64989231341</v>
      </c>
      <c r="M14190" s="11">
        <f>COUNTIF(E$2:$E14190,E14190)</f>
        <v>3617</v>
      </c>
      <c r="O14190" t="str">
        <f t="shared" si="903"/>
        <v/>
      </c>
    </row>
    <row r="14191" spans="1:15" hidden="1">
      <c r="A14191" s="41" t="s">
        <v>120</v>
      </c>
      <c r="B14191" s="46">
        <v>45863</v>
      </c>
      <c r="C14191" s="8" t="s">
        <v>13</v>
      </c>
      <c r="D14191" s="8" t="s">
        <v>14</v>
      </c>
      <c r="E14191" s="8" t="s">
        <v>14</v>
      </c>
      <c r="F14191" s="9">
        <f t="shared" si="902"/>
        <v>-36900000</v>
      </c>
      <c r="G14191" s="9">
        <v>-369</v>
      </c>
      <c r="H14191" s="10">
        <v>-40026537</v>
      </c>
      <c r="I14191" s="11">
        <f t="shared" si="899"/>
        <v>21506359877.488457</v>
      </c>
      <c r="J14191" s="11">
        <f t="shared" si="900"/>
        <v>204821</v>
      </c>
      <c r="K14191" s="11">
        <f t="shared" si="901"/>
        <v>105000.75616020063</v>
      </c>
      <c r="L14191" s="12">
        <f t="shared" si="898"/>
        <v>1281257.976885967</v>
      </c>
      <c r="M14191" s="11">
        <f>COUNTIF(E$2:$E14191,E14191)</f>
        <v>3618</v>
      </c>
      <c r="O14191" t="str">
        <f t="shared" si="903"/>
        <v/>
      </c>
    </row>
    <row r="14192" spans="1:15" hidden="1">
      <c r="A14192" s="41" t="s">
        <v>120</v>
      </c>
      <c r="B14192" s="46">
        <v>45863</v>
      </c>
      <c r="C14192" s="8" t="s">
        <v>13</v>
      </c>
      <c r="D14192" s="8" t="s">
        <v>14</v>
      </c>
      <c r="E14192" s="8" t="s">
        <v>14</v>
      </c>
      <c r="F14192" s="9">
        <f t="shared" si="902"/>
        <v>-7400000</v>
      </c>
      <c r="G14192" s="9">
        <v>-74</v>
      </c>
      <c r="H14192" s="10">
        <v>-8027002</v>
      </c>
      <c r="I14192" s="11">
        <f t="shared" si="899"/>
        <v>21498589821.5326</v>
      </c>
      <c r="J14192" s="11">
        <f t="shared" si="900"/>
        <v>204747</v>
      </c>
      <c r="K14192" s="11">
        <f t="shared" si="901"/>
        <v>105000.75616020063</v>
      </c>
      <c r="L14192" s="12">
        <f t="shared" si="898"/>
        <v>256946.0441451529</v>
      </c>
      <c r="M14192" s="11">
        <f>COUNTIF(E$2:$E14192,E14192)</f>
        <v>3619</v>
      </c>
      <c r="O14192" t="str">
        <f t="shared" si="903"/>
        <v/>
      </c>
    </row>
    <row r="14193" spans="1:15" hidden="1">
      <c r="A14193" s="41" t="s">
        <v>120</v>
      </c>
      <c r="B14193" s="46">
        <v>45863</v>
      </c>
      <c r="C14193" s="8" t="s">
        <v>13</v>
      </c>
      <c r="D14193" s="8" t="s">
        <v>14</v>
      </c>
      <c r="E14193" s="8" t="s">
        <v>14</v>
      </c>
      <c r="F14193" s="9">
        <f t="shared" si="902"/>
        <v>-900000</v>
      </c>
      <c r="G14193" s="9">
        <v>-9</v>
      </c>
      <c r="H14193" s="10">
        <v>-976257</v>
      </c>
      <c r="I14193" s="11">
        <f t="shared" si="899"/>
        <v>21497644814.727158</v>
      </c>
      <c r="J14193" s="11">
        <f t="shared" si="900"/>
        <v>204738</v>
      </c>
      <c r="K14193" s="11">
        <f t="shared" si="901"/>
        <v>105000.75616020063</v>
      </c>
      <c r="L14193" s="12">
        <f t="shared" si="898"/>
        <v>31250.194558194373</v>
      </c>
      <c r="M14193" s="11">
        <f>COUNTIF(E$2:$E14193,E14193)</f>
        <v>3620</v>
      </c>
      <c r="O14193" t="str">
        <f t="shared" si="903"/>
        <v/>
      </c>
    </row>
    <row r="14194" spans="1:15" hidden="1">
      <c r="A14194" s="41" t="s">
        <v>120</v>
      </c>
      <c r="B14194" s="46">
        <v>45863</v>
      </c>
      <c r="C14194" s="8" t="s">
        <v>13</v>
      </c>
      <c r="D14194" s="8" t="s">
        <v>14</v>
      </c>
      <c r="E14194" s="8" t="s">
        <v>14</v>
      </c>
      <c r="F14194" s="9">
        <f t="shared" si="902"/>
        <v>-4300000</v>
      </c>
      <c r="G14194" s="9">
        <v>-43</v>
      </c>
      <c r="H14194" s="10">
        <v>-4664339</v>
      </c>
      <c r="I14194" s="11">
        <f t="shared" si="899"/>
        <v>21493129782.212269</v>
      </c>
      <c r="J14194" s="11">
        <f t="shared" si="900"/>
        <v>204695</v>
      </c>
      <c r="K14194" s="11">
        <f t="shared" si="901"/>
        <v>105000.75616020063</v>
      </c>
      <c r="L14194" s="12">
        <f t="shared" si="898"/>
        <v>149306.48511137255</v>
      </c>
      <c r="M14194" s="11">
        <f>COUNTIF(E$2:$E14194,E14194)</f>
        <v>3621</v>
      </c>
      <c r="O14194" t="str">
        <f t="shared" si="903"/>
        <v/>
      </c>
    </row>
    <row r="14195" spans="1:15" hidden="1">
      <c r="A14195" s="41" t="s">
        <v>120</v>
      </c>
      <c r="B14195" s="46">
        <v>45863</v>
      </c>
      <c r="C14195" s="8" t="s">
        <v>13</v>
      </c>
      <c r="D14195" s="8" t="s">
        <v>14</v>
      </c>
      <c r="E14195" s="8" t="s">
        <v>14</v>
      </c>
      <c r="F14195" s="9">
        <f t="shared" si="902"/>
        <v>-900000</v>
      </c>
      <c r="G14195" s="9">
        <v>-9</v>
      </c>
      <c r="H14195" s="10">
        <v>-976257</v>
      </c>
      <c r="I14195" s="11">
        <f t="shared" si="899"/>
        <v>21492184775.406826</v>
      </c>
      <c r="J14195" s="11">
        <f t="shared" si="900"/>
        <v>204686</v>
      </c>
      <c r="K14195" s="11">
        <f t="shared" si="901"/>
        <v>105000.75616020063</v>
      </c>
      <c r="L14195" s="12">
        <f t="shared" ref="L14195:L14258" si="904">IF(G14195&lt;0,K14195*G14195-H14195,0)</f>
        <v>31250.194558194373</v>
      </c>
      <c r="M14195" s="11">
        <f>COUNTIF(E$2:$E14195,E14195)</f>
        <v>3622</v>
      </c>
      <c r="O14195" t="str">
        <f t="shared" si="903"/>
        <v/>
      </c>
    </row>
    <row r="14196" spans="1:15" hidden="1">
      <c r="A14196" s="41" t="s">
        <v>120</v>
      </c>
      <c r="B14196" s="46">
        <v>45863</v>
      </c>
      <c r="C14196" s="8" t="s">
        <v>13</v>
      </c>
      <c r="D14196" s="8" t="s">
        <v>14</v>
      </c>
      <c r="E14196" s="8" t="s">
        <v>14</v>
      </c>
      <c r="F14196" s="9">
        <f t="shared" si="902"/>
        <v>900000</v>
      </c>
      <c r="G14196" s="9">
        <v>9</v>
      </c>
      <c r="H14196" s="10">
        <v>982413</v>
      </c>
      <c r="I14196" s="11">
        <f t="shared" si="899"/>
        <v>21493167188.406826</v>
      </c>
      <c r="J14196" s="11">
        <f t="shared" si="900"/>
        <v>204695</v>
      </c>
      <c r="K14196" s="11">
        <f t="shared" si="901"/>
        <v>105000.93890132551</v>
      </c>
      <c r="L14196" s="12">
        <f t="shared" si="904"/>
        <v>0</v>
      </c>
      <c r="M14196" s="11">
        <f>COUNTIF(E$2:$E14196,E14196)</f>
        <v>3623</v>
      </c>
      <c r="O14196" t="str">
        <f t="shared" si="903"/>
        <v/>
      </c>
    </row>
    <row r="14197" spans="1:15" hidden="1">
      <c r="A14197" s="41" t="s">
        <v>120</v>
      </c>
      <c r="B14197" s="46">
        <v>45863</v>
      </c>
      <c r="C14197" s="8" t="s">
        <v>13</v>
      </c>
      <c r="D14197" s="8" t="s">
        <v>14</v>
      </c>
      <c r="E14197" s="8" t="s">
        <v>14</v>
      </c>
      <c r="F14197" s="9">
        <f t="shared" si="902"/>
        <v>46300000</v>
      </c>
      <c r="G14197" s="9">
        <v>463</v>
      </c>
      <c r="H14197" s="10">
        <v>49932235</v>
      </c>
      <c r="I14197" s="11">
        <f t="shared" si="899"/>
        <v>21543099423.406826</v>
      </c>
      <c r="J14197" s="11">
        <f t="shared" si="900"/>
        <v>205158</v>
      </c>
      <c r="K14197" s="11">
        <f t="shared" si="901"/>
        <v>105007.35737045022</v>
      </c>
      <c r="L14197" s="12">
        <f t="shared" si="904"/>
        <v>0</v>
      </c>
      <c r="M14197" s="11">
        <f>COUNTIF(E$2:$E14197,E14197)</f>
        <v>3624</v>
      </c>
      <c r="O14197" t="str">
        <f t="shared" si="903"/>
        <v/>
      </c>
    </row>
    <row r="14198" spans="1:15" hidden="1">
      <c r="A14198" s="41" t="s">
        <v>120</v>
      </c>
      <c r="B14198" s="46">
        <v>45863</v>
      </c>
      <c r="C14198" s="8" t="s">
        <v>13</v>
      </c>
      <c r="D14198" s="8" t="s">
        <v>14</v>
      </c>
      <c r="E14198" s="8" t="s">
        <v>14</v>
      </c>
      <c r="F14198" s="9">
        <f t="shared" si="902"/>
        <v>5500000</v>
      </c>
      <c r="G14198" s="9">
        <v>55</v>
      </c>
      <c r="H14198" s="10">
        <v>5923115</v>
      </c>
      <c r="I14198" s="11">
        <f t="shared" si="899"/>
        <v>21549022538.406826</v>
      </c>
      <c r="J14198" s="11">
        <f t="shared" si="900"/>
        <v>205213</v>
      </c>
      <c r="K14198" s="11">
        <f t="shared" si="901"/>
        <v>105008.07716083691</v>
      </c>
      <c r="L14198" s="12">
        <f t="shared" si="904"/>
        <v>0</v>
      </c>
      <c r="M14198" s="11">
        <f>COUNTIF(E$2:$E14198,E14198)</f>
        <v>3625</v>
      </c>
      <c r="O14198" t="str">
        <f t="shared" si="903"/>
        <v/>
      </c>
    </row>
    <row r="14199" spans="1:15" hidden="1">
      <c r="A14199" s="41" t="s">
        <v>120</v>
      </c>
      <c r="B14199" s="46">
        <v>45863</v>
      </c>
      <c r="C14199" s="8" t="s">
        <v>13</v>
      </c>
      <c r="D14199" s="8" t="s">
        <v>14</v>
      </c>
      <c r="E14199" s="8" t="s">
        <v>14</v>
      </c>
      <c r="F14199" s="9">
        <f t="shared" si="902"/>
        <v>4800000</v>
      </c>
      <c r="G14199" s="9">
        <v>48</v>
      </c>
      <c r="H14199" s="10">
        <v>5222928</v>
      </c>
      <c r="I14199" s="11">
        <f t="shared" si="899"/>
        <v>21554245466.406826</v>
      </c>
      <c r="J14199" s="11">
        <f t="shared" si="900"/>
        <v>205261</v>
      </c>
      <c r="K14199" s="11">
        <f t="shared" si="901"/>
        <v>105008.96646906536</v>
      </c>
      <c r="L14199" s="12">
        <f t="shared" si="904"/>
        <v>0</v>
      </c>
      <c r="M14199" s="11">
        <f>COUNTIF(E$2:$E14199,E14199)</f>
        <v>3626</v>
      </c>
      <c r="O14199" t="str">
        <f t="shared" si="903"/>
        <v/>
      </c>
    </row>
    <row r="14200" spans="1:15" hidden="1">
      <c r="A14200" s="41" t="s">
        <v>120</v>
      </c>
      <c r="B14200" s="46">
        <v>45863</v>
      </c>
      <c r="C14200" s="8" t="s">
        <v>13</v>
      </c>
      <c r="D14200" s="8" t="s">
        <v>14</v>
      </c>
      <c r="E14200" s="8" t="s">
        <v>14</v>
      </c>
      <c r="F14200" s="9">
        <f t="shared" si="902"/>
        <v>900000</v>
      </c>
      <c r="G14200" s="9">
        <v>9</v>
      </c>
      <c r="H14200" s="10">
        <v>975555</v>
      </c>
      <c r="I14200" s="11">
        <f t="shared" si="899"/>
        <v>21555221021.406826</v>
      </c>
      <c r="J14200" s="11">
        <f t="shared" si="900"/>
        <v>205270</v>
      </c>
      <c r="K14200" s="11">
        <f t="shared" si="901"/>
        <v>105009.11492866384</v>
      </c>
      <c r="L14200" s="12">
        <f t="shared" si="904"/>
        <v>0</v>
      </c>
      <c r="M14200" s="11">
        <f>COUNTIF(E$2:$E14200,E14200)</f>
        <v>3627</v>
      </c>
      <c r="O14200" t="str">
        <f t="shared" si="903"/>
        <v/>
      </c>
    </row>
    <row r="14201" spans="1:15" hidden="1">
      <c r="A14201" s="41" t="s">
        <v>120</v>
      </c>
      <c r="B14201" s="46">
        <v>45863</v>
      </c>
      <c r="C14201" s="8" t="s">
        <v>13</v>
      </c>
      <c r="D14201" s="8" t="s">
        <v>14</v>
      </c>
      <c r="E14201" s="8" t="s">
        <v>14</v>
      </c>
      <c r="F14201" s="9">
        <f t="shared" si="902"/>
        <v>-900000</v>
      </c>
      <c r="G14201" s="9">
        <v>-9</v>
      </c>
      <c r="H14201" s="10">
        <v>-976257</v>
      </c>
      <c r="I14201" s="11">
        <f t="shared" si="899"/>
        <v>21554275939.372467</v>
      </c>
      <c r="J14201" s="11">
        <f t="shared" si="900"/>
        <v>205261</v>
      </c>
      <c r="K14201" s="11">
        <f t="shared" si="901"/>
        <v>105009.11492866384</v>
      </c>
      <c r="L14201" s="12">
        <f t="shared" si="904"/>
        <v>31174.965642025461</v>
      </c>
      <c r="M14201" s="11">
        <f>COUNTIF(E$2:$E14201,E14201)</f>
        <v>3628</v>
      </c>
      <c r="O14201" t="str">
        <f t="shared" si="903"/>
        <v/>
      </c>
    </row>
    <row r="14202" spans="1:15" hidden="1">
      <c r="A14202" s="41" t="s">
        <v>120</v>
      </c>
      <c r="B14202" s="46">
        <v>45863</v>
      </c>
      <c r="C14202" s="8" t="s">
        <v>13</v>
      </c>
      <c r="D14202" s="8" t="s">
        <v>14</v>
      </c>
      <c r="E14202" s="8" t="s">
        <v>14</v>
      </c>
      <c r="F14202" s="9">
        <f t="shared" si="902"/>
        <v>-9500000</v>
      </c>
      <c r="G14202" s="9">
        <v>-95</v>
      </c>
      <c r="H14202" s="10">
        <v>-10304935</v>
      </c>
      <c r="I14202" s="11">
        <f t="shared" si="899"/>
        <v>21544300073.454243</v>
      </c>
      <c r="J14202" s="11">
        <f t="shared" si="900"/>
        <v>205166</v>
      </c>
      <c r="K14202" s="11">
        <f t="shared" si="901"/>
        <v>105009.11492866384</v>
      </c>
      <c r="L14202" s="12">
        <f t="shared" si="904"/>
        <v>329069.08177693561</v>
      </c>
      <c r="M14202" s="11">
        <f>COUNTIF(E$2:$E14202,E14202)</f>
        <v>3629</v>
      </c>
      <c r="O14202" t="str">
        <f t="shared" si="903"/>
        <v/>
      </c>
    </row>
    <row r="14203" spans="1:15" hidden="1">
      <c r="A14203" s="41" t="s">
        <v>120</v>
      </c>
      <c r="B14203" s="46">
        <v>45863</v>
      </c>
      <c r="C14203" s="8" t="s">
        <v>13</v>
      </c>
      <c r="D14203" s="8" t="s">
        <v>14</v>
      </c>
      <c r="E14203" s="8" t="s">
        <v>14</v>
      </c>
      <c r="F14203" s="9">
        <f t="shared" si="902"/>
        <v>-4200000</v>
      </c>
      <c r="G14203" s="9">
        <v>-42</v>
      </c>
      <c r="H14203" s="10">
        <v>-4555866</v>
      </c>
      <c r="I14203" s="11">
        <f t="shared" si="899"/>
        <v>21539889690.627239</v>
      </c>
      <c r="J14203" s="11">
        <f t="shared" si="900"/>
        <v>205124</v>
      </c>
      <c r="K14203" s="11">
        <f t="shared" si="901"/>
        <v>105009.11492866384</v>
      </c>
      <c r="L14203" s="12">
        <f t="shared" si="904"/>
        <v>145483.17299611866</v>
      </c>
      <c r="M14203" s="11">
        <f>COUNTIF(E$2:$E14203,E14203)</f>
        <v>3630</v>
      </c>
      <c r="O14203" t="str">
        <f t="shared" si="903"/>
        <v/>
      </c>
    </row>
    <row r="14204" spans="1:15" hidden="1">
      <c r="A14204" s="41" t="s">
        <v>120</v>
      </c>
      <c r="B14204" s="46">
        <v>45863</v>
      </c>
      <c r="C14204" s="8" t="s">
        <v>13</v>
      </c>
      <c r="D14204" s="8" t="s">
        <v>14</v>
      </c>
      <c r="E14204" s="8" t="s">
        <v>14</v>
      </c>
      <c r="F14204" s="9">
        <f t="shared" si="902"/>
        <v>-5700000</v>
      </c>
      <c r="G14204" s="9">
        <v>-57</v>
      </c>
      <c r="H14204" s="10">
        <v>-6182961</v>
      </c>
      <c r="I14204" s="11">
        <f t="shared" si="899"/>
        <v>21533904171.076305</v>
      </c>
      <c r="J14204" s="11">
        <f t="shared" si="900"/>
        <v>205067</v>
      </c>
      <c r="K14204" s="11">
        <f t="shared" si="901"/>
        <v>105009.11492866384</v>
      </c>
      <c r="L14204" s="12">
        <f t="shared" si="904"/>
        <v>197441.44906616118</v>
      </c>
      <c r="M14204" s="11">
        <f>COUNTIF(E$2:$E14204,E14204)</f>
        <v>3631</v>
      </c>
      <c r="O14204" t="str">
        <f t="shared" si="903"/>
        <v/>
      </c>
    </row>
    <row r="14205" spans="1:15" hidden="1">
      <c r="A14205" s="41" t="s">
        <v>120</v>
      </c>
      <c r="B14205" s="46">
        <v>45863</v>
      </c>
      <c r="C14205" s="8" t="s">
        <v>13</v>
      </c>
      <c r="D14205" s="8" t="s">
        <v>14</v>
      </c>
      <c r="E14205" s="8" t="s">
        <v>14</v>
      </c>
      <c r="F14205" s="9">
        <f t="shared" si="902"/>
        <v>-9200000</v>
      </c>
      <c r="G14205" s="9">
        <v>-92</v>
      </c>
      <c r="H14205" s="10">
        <v>-9979516</v>
      </c>
      <c r="I14205" s="11">
        <f t="shared" si="899"/>
        <v>21524243332.502869</v>
      </c>
      <c r="J14205" s="11">
        <f t="shared" si="900"/>
        <v>204975</v>
      </c>
      <c r="K14205" s="11">
        <f t="shared" si="901"/>
        <v>105009.11492866384</v>
      </c>
      <c r="L14205" s="12">
        <f t="shared" si="904"/>
        <v>318677.42656292766</v>
      </c>
      <c r="M14205" s="11">
        <f>COUNTIF(E$2:$E14205,E14205)</f>
        <v>3632</v>
      </c>
      <c r="O14205" t="str">
        <f t="shared" si="903"/>
        <v/>
      </c>
    </row>
    <row r="14206" spans="1:15" hidden="1">
      <c r="A14206" s="41" t="s">
        <v>120</v>
      </c>
      <c r="B14206" s="46">
        <v>45863</v>
      </c>
      <c r="C14206" s="8" t="s">
        <v>13</v>
      </c>
      <c r="D14206" s="8" t="s">
        <v>15</v>
      </c>
      <c r="E14206" s="8" t="s">
        <v>15</v>
      </c>
      <c r="F14206" s="9">
        <f t="shared" si="902"/>
        <v>56900000</v>
      </c>
      <c r="G14206" s="9">
        <v>569</v>
      </c>
      <c r="H14206" s="10">
        <v>62700955</v>
      </c>
      <c r="I14206" s="11">
        <f t="shared" si="899"/>
        <v>13312866335.144783</v>
      </c>
      <c r="J14206" s="11">
        <f t="shared" si="900"/>
        <v>132317</v>
      </c>
      <c r="K14206" s="11">
        <f t="shared" si="901"/>
        <v>100613.42333294122</v>
      </c>
      <c r="L14206" s="12">
        <f t="shared" si="904"/>
        <v>0</v>
      </c>
      <c r="M14206" s="11">
        <f>COUNTIF(E$2:$E14206,E14206)</f>
        <v>3969</v>
      </c>
      <c r="O14206" t="str">
        <f t="shared" si="903"/>
        <v/>
      </c>
    </row>
    <row r="14207" spans="1:15" hidden="1">
      <c r="A14207" s="41" t="s">
        <v>120</v>
      </c>
      <c r="B14207" s="46">
        <v>45863</v>
      </c>
      <c r="C14207" s="8" t="s">
        <v>13</v>
      </c>
      <c r="D14207" s="8" t="s">
        <v>14</v>
      </c>
      <c r="E14207" s="8" t="s">
        <v>14</v>
      </c>
      <c r="F14207" s="9">
        <f t="shared" si="902"/>
        <v>-1800000</v>
      </c>
      <c r="G14207" s="9">
        <v>-18</v>
      </c>
      <c r="H14207" s="10">
        <v>-1952514</v>
      </c>
      <c r="I14207" s="11">
        <f t="shared" si="899"/>
        <v>21522353168.434155</v>
      </c>
      <c r="J14207" s="11">
        <f t="shared" si="900"/>
        <v>204957</v>
      </c>
      <c r="K14207" s="11">
        <f t="shared" si="901"/>
        <v>105009.11492866384</v>
      </c>
      <c r="L14207" s="12">
        <f t="shared" si="904"/>
        <v>62349.931284050923</v>
      </c>
      <c r="M14207" s="11">
        <f>COUNTIF(E$2:$E14207,E14207)</f>
        <v>3633</v>
      </c>
      <c r="O14207" t="str">
        <f t="shared" si="903"/>
        <v/>
      </c>
    </row>
    <row r="14208" spans="1:15" hidden="1">
      <c r="A14208" s="41" t="s">
        <v>120</v>
      </c>
      <c r="B14208" s="46">
        <v>45863</v>
      </c>
      <c r="C14208" s="8" t="s">
        <v>13</v>
      </c>
      <c r="D14208" s="8" t="s">
        <v>14</v>
      </c>
      <c r="E14208" s="8" t="s">
        <v>14</v>
      </c>
      <c r="F14208" s="9">
        <f t="shared" si="902"/>
        <v>-900000</v>
      </c>
      <c r="G14208" s="9">
        <v>-9</v>
      </c>
      <c r="H14208" s="10">
        <v>-976257</v>
      </c>
      <c r="I14208" s="11">
        <f t="shared" si="899"/>
        <v>21521408086.399796</v>
      </c>
      <c r="J14208" s="11">
        <f t="shared" si="900"/>
        <v>204948</v>
      </c>
      <c r="K14208" s="11">
        <f t="shared" si="901"/>
        <v>105009.11492866384</v>
      </c>
      <c r="L14208" s="12">
        <f t="shared" si="904"/>
        <v>31174.965642025461</v>
      </c>
      <c r="M14208" s="11">
        <f>COUNTIF(E$2:$E14208,E14208)</f>
        <v>3634</v>
      </c>
      <c r="O14208" t="str">
        <f t="shared" si="903"/>
        <v/>
      </c>
    </row>
    <row r="14209" spans="1:15" hidden="1">
      <c r="A14209" s="41" t="s">
        <v>120</v>
      </c>
      <c r="B14209" s="46">
        <v>45863</v>
      </c>
      <c r="C14209" s="8" t="s">
        <v>13</v>
      </c>
      <c r="D14209" s="8" t="s">
        <v>14</v>
      </c>
      <c r="E14209" s="8" t="s">
        <v>14</v>
      </c>
      <c r="F14209" s="9">
        <f t="shared" si="902"/>
        <v>-1800000</v>
      </c>
      <c r="G14209" s="9">
        <v>-18</v>
      </c>
      <c r="H14209" s="10">
        <v>-1952514</v>
      </c>
      <c r="I14209" s="11">
        <f t="shared" si="899"/>
        <v>21519517922.331081</v>
      </c>
      <c r="J14209" s="11">
        <f t="shared" si="900"/>
        <v>204930</v>
      </c>
      <c r="K14209" s="11">
        <f t="shared" si="901"/>
        <v>105009.11492866384</v>
      </c>
      <c r="L14209" s="12">
        <f t="shared" si="904"/>
        <v>62349.931284050923</v>
      </c>
      <c r="M14209" s="11">
        <f>COUNTIF(E$2:$E14209,E14209)</f>
        <v>3635</v>
      </c>
      <c r="O14209" t="str">
        <f t="shared" si="903"/>
        <v/>
      </c>
    </row>
    <row r="14210" spans="1:15" hidden="1">
      <c r="A14210" s="41" t="s">
        <v>120</v>
      </c>
      <c r="B14210" s="46">
        <v>45863</v>
      </c>
      <c r="C14210" s="8" t="s">
        <v>13</v>
      </c>
      <c r="D14210" s="8" t="s">
        <v>14</v>
      </c>
      <c r="E14210" s="8" t="s">
        <v>14</v>
      </c>
      <c r="F14210" s="9">
        <f t="shared" si="902"/>
        <v>5600000</v>
      </c>
      <c r="G14210" s="9">
        <v>56</v>
      </c>
      <c r="H14210" s="10">
        <v>6030808</v>
      </c>
      <c r="I14210" s="11">
        <f t="shared" si="899"/>
        <v>21525548730.331081</v>
      </c>
      <c r="J14210" s="11">
        <f t="shared" si="900"/>
        <v>204986</v>
      </c>
      <c r="K14210" s="11">
        <f t="shared" si="901"/>
        <v>105009.8481375854</v>
      </c>
      <c r="L14210" s="12">
        <f t="shared" si="904"/>
        <v>0</v>
      </c>
      <c r="M14210" s="11">
        <f>COUNTIF(E$2:$E14210,E14210)</f>
        <v>3636</v>
      </c>
      <c r="O14210" t="str">
        <f t="shared" si="903"/>
        <v/>
      </c>
    </row>
    <row r="14211" spans="1:15" hidden="1">
      <c r="A14211" s="41" t="s">
        <v>120</v>
      </c>
      <c r="B14211" s="46">
        <v>45863</v>
      </c>
      <c r="C14211" s="8" t="s">
        <v>13</v>
      </c>
      <c r="D14211" s="8" t="s">
        <v>14</v>
      </c>
      <c r="E14211" s="8" t="s">
        <v>14</v>
      </c>
      <c r="F14211" s="9">
        <f t="shared" si="902"/>
        <v>-18400000</v>
      </c>
      <c r="G14211" s="9">
        <v>-184</v>
      </c>
      <c r="H14211" s="10">
        <v>-19959032</v>
      </c>
      <c r="I14211" s="11">
        <f t="shared" si="899"/>
        <v>21506226918.273766</v>
      </c>
      <c r="J14211" s="11">
        <f t="shared" si="900"/>
        <v>204802</v>
      </c>
      <c r="K14211" s="11">
        <f t="shared" si="901"/>
        <v>105009.8481375854</v>
      </c>
      <c r="L14211" s="12">
        <f t="shared" si="904"/>
        <v>637219.94268428534</v>
      </c>
      <c r="M14211" s="11">
        <f>COUNTIF(E$2:$E14211,E14211)</f>
        <v>3637</v>
      </c>
      <c r="O14211" t="str">
        <f t="shared" si="903"/>
        <v/>
      </c>
    </row>
    <row r="14212" spans="1:15" hidden="1">
      <c r="A14212" s="41" t="s">
        <v>120</v>
      </c>
      <c r="B14212" s="46">
        <v>45863</v>
      </c>
      <c r="C14212" s="8" t="s">
        <v>13</v>
      </c>
      <c r="D14212" s="8" t="s">
        <v>15</v>
      </c>
      <c r="E14212" s="8" t="s">
        <v>15</v>
      </c>
      <c r="F14212" s="9">
        <f t="shared" si="902"/>
        <v>5200000</v>
      </c>
      <c r="G14212" s="9">
        <v>52</v>
      </c>
      <c r="H14212" s="10">
        <v>5634824</v>
      </c>
      <c r="I14212" s="11">
        <f t="shared" si="899"/>
        <v>13318501159.144783</v>
      </c>
      <c r="J14212" s="11">
        <f t="shared" si="900"/>
        <v>132369</v>
      </c>
      <c r="K14212" s="11">
        <f t="shared" si="901"/>
        <v>100616.46729328456</v>
      </c>
      <c r="L14212" s="12">
        <f t="shared" si="904"/>
        <v>0</v>
      </c>
      <c r="M14212" s="11">
        <f>COUNTIF(E$2:$E14212,E14212)</f>
        <v>3970</v>
      </c>
      <c r="O14212" t="str">
        <f t="shared" si="903"/>
        <v/>
      </c>
    </row>
    <row r="14213" spans="1:15" hidden="1">
      <c r="A14213" s="41" t="s">
        <v>120</v>
      </c>
      <c r="B14213" s="46">
        <v>45863</v>
      </c>
      <c r="C14213" s="8" t="s">
        <v>13</v>
      </c>
      <c r="D14213" s="8" t="s">
        <v>46</v>
      </c>
      <c r="E14213" s="8" t="s">
        <v>46</v>
      </c>
      <c r="F14213" s="9">
        <f t="shared" si="902"/>
        <v>900000</v>
      </c>
      <c r="G14213" s="9">
        <v>9</v>
      </c>
      <c r="H14213" s="10">
        <v>940590</v>
      </c>
      <c r="I14213" s="11">
        <f t="shared" si="899"/>
        <v>5928751913.212677</v>
      </c>
      <c r="J14213" s="11">
        <f t="shared" si="900"/>
        <v>56746</v>
      </c>
      <c r="K14213" s="11">
        <f t="shared" si="901"/>
        <v>104478.76349368549</v>
      </c>
      <c r="L14213" s="12">
        <f t="shared" si="904"/>
        <v>0</v>
      </c>
      <c r="M14213" s="11">
        <f>COUNTIF(E$2:$E14213,E14213)</f>
        <v>3933</v>
      </c>
      <c r="O14213" t="str">
        <f t="shared" si="903"/>
        <v/>
      </c>
    </row>
    <row r="14214" spans="1:15" hidden="1">
      <c r="A14214" s="41" t="s">
        <v>120</v>
      </c>
      <c r="B14214" s="46">
        <v>45863</v>
      </c>
      <c r="C14214" s="8" t="s">
        <v>13</v>
      </c>
      <c r="D14214" s="8" t="s">
        <v>14</v>
      </c>
      <c r="E14214" s="8" t="s">
        <v>14</v>
      </c>
      <c r="F14214" s="9">
        <f t="shared" si="902"/>
        <v>3800000</v>
      </c>
      <c r="G14214" s="9">
        <v>38</v>
      </c>
      <c r="H14214" s="10">
        <v>4097388</v>
      </c>
      <c r="I14214" s="11">
        <f t="shared" si="899"/>
        <v>21510324306.273766</v>
      </c>
      <c r="J14214" s="11">
        <f t="shared" si="900"/>
        <v>204840</v>
      </c>
      <c r="K14214" s="11">
        <f t="shared" si="901"/>
        <v>105010.37056372664</v>
      </c>
      <c r="L14214" s="12">
        <f t="shared" si="904"/>
        <v>0</v>
      </c>
      <c r="M14214" s="11">
        <f>COUNTIF(E$2:$E14214,E14214)</f>
        <v>3638</v>
      </c>
      <c r="O14214" t="str">
        <f t="shared" si="903"/>
        <v/>
      </c>
    </row>
    <row r="14215" spans="1:15" hidden="1">
      <c r="A14215" s="41" t="s">
        <v>120</v>
      </c>
      <c r="B14215" s="46">
        <v>45863</v>
      </c>
      <c r="C14215" s="8" t="s">
        <v>13</v>
      </c>
      <c r="D14215" s="8" t="s">
        <v>14</v>
      </c>
      <c r="E14215" s="8" t="s">
        <v>14</v>
      </c>
      <c r="F14215" s="9">
        <f t="shared" si="902"/>
        <v>-56300000</v>
      </c>
      <c r="G14215" s="9">
        <v>-563</v>
      </c>
      <c r="H14215" s="10">
        <v>-61070299</v>
      </c>
      <c r="I14215" s="11">
        <f t="shared" si="899"/>
        <v>21451203467.646389</v>
      </c>
      <c r="J14215" s="11">
        <f t="shared" si="900"/>
        <v>204277</v>
      </c>
      <c r="K14215" s="11">
        <f t="shared" si="901"/>
        <v>105010.37056372664</v>
      </c>
      <c r="L14215" s="12">
        <f t="shared" si="904"/>
        <v>1949460.3726219013</v>
      </c>
      <c r="M14215" s="11">
        <f>COUNTIF(E$2:$E14215,E14215)</f>
        <v>3639</v>
      </c>
      <c r="O14215" t="str">
        <f t="shared" si="903"/>
        <v/>
      </c>
    </row>
    <row r="14216" spans="1:15" hidden="1">
      <c r="A14216" s="41" t="s">
        <v>120</v>
      </c>
      <c r="B14216" s="46">
        <v>45863</v>
      </c>
      <c r="C14216" s="8" t="s">
        <v>13</v>
      </c>
      <c r="D14216" s="8" t="s">
        <v>14</v>
      </c>
      <c r="E14216" s="8" t="s">
        <v>14</v>
      </c>
      <c r="F14216" s="9">
        <f t="shared" si="902"/>
        <v>-4600000</v>
      </c>
      <c r="G14216" s="9">
        <v>-46</v>
      </c>
      <c r="H14216" s="10">
        <v>-4989758</v>
      </c>
      <c r="I14216" s="11">
        <f t="shared" si="899"/>
        <v>21446372990.600456</v>
      </c>
      <c r="J14216" s="11">
        <f t="shared" si="900"/>
        <v>204231</v>
      </c>
      <c r="K14216" s="11">
        <f t="shared" si="901"/>
        <v>105010.37056372664</v>
      </c>
      <c r="L14216" s="12">
        <f t="shared" si="904"/>
        <v>159280.95406857505</v>
      </c>
      <c r="M14216" s="11">
        <f>COUNTIF(E$2:$E14216,E14216)</f>
        <v>3640</v>
      </c>
      <c r="O14216" t="str">
        <f t="shared" si="903"/>
        <v/>
      </c>
    </row>
    <row r="14217" spans="1:15" hidden="1">
      <c r="A14217" s="41" t="s">
        <v>120</v>
      </c>
      <c r="B14217" s="46">
        <v>45863</v>
      </c>
      <c r="C14217" s="8" t="s">
        <v>13</v>
      </c>
      <c r="D14217" s="8" t="s">
        <v>14</v>
      </c>
      <c r="E14217" s="8" t="s">
        <v>14</v>
      </c>
      <c r="F14217" s="9">
        <f t="shared" si="902"/>
        <v>-4400000</v>
      </c>
      <c r="G14217" s="9">
        <v>-44</v>
      </c>
      <c r="H14217" s="10">
        <v>-4772812</v>
      </c>
      <c r="I14217" s="11">
        <f t="shared" si="899"/>
        <v>21441752534.29565</v>
      </c>
      <c r="J14217" s="11">
        <f t="shared" si="900"/>
        <v>204187</v>
      </c>
      <c r="K14217" s="11">
        <f t="shared" si="901"/>
        <v>105010.37056372664</v>
      </c>
      <c r="L14217" s="12">
        <f t="shared" si="904"/>
        <v>152355.69519602787</v>
      </c>
      <c r="M14217" s="11">
        <f>COUNTIF(E$2:$E14217,E14217)</f>
        <v>3641</v>
      </c>
      <c r="O14217" t="str">
        <f t="shared" si="903"/>
        <v/>
      </c>
    </row>
    <row r="14218" spans="1:15" hidden="1">
      <c r="A14218" s="41" t="s">
        <v>120</v>
      </c>
      <c r="B14218" s="46">
        <v>45863</v>
      </c>
      <c r="C14218" s="8" t="s">
        <v>13</v>
      </c>
      <c r="D14218" s="8" t="s">
        <v>14</v>
      </c>
      <c r="E14218" s="8" t="s">
        <v>14</v>
      </c>
      <c r="F14218" s="9">
        <f t="shared" si="902"/>
        <v>-900000</v>
      </c>
      <c r="G14218" s="9">
        <v>-9</v>
      </c>
      <c r="H14218" s="10">
        <v>-976257</v>
      </c>
      <c r="I14218" s="11">
        <f t="shared" si="899"/>
        <v>21440807440.960575</v>
      </c>
      <c r="J14218" s="11">
        <f t="shared" si="900"/>
        <v>204178</v>
      </c>
      <c r="K14218" s="11">
        <f t="shared" si="901"/>
        <v>105010.37056372664</v>
      </c>
      <c r="L14218" s="12">
        <f t="shared" si="904"/>
        <v>31163.664926460246</v>
      </c>
      <c r="M14218" s="11">
        <f>COUNTIF(E$2:$E14218,E14218)</f>
        <v>3642</v>
      </c>
      <c r="O14218" t="str">
        <f t="shared" si="903"/>
        <v/>
      </c>
    </row>
    <row r="14219" spans="1:15" hidden="1">
      <c r="A14219" s="41" t="s">
        <v>120</v>
      </c>
      <c r="B14219" s="46">
        <v>45863</v>
      </c>
      <c r="C14219" s="8" t="s">
        <v>13</v>
      </c>
      <c r="D14219" s="8" t="s">
        <v>14</v>
      </c>
      <c r="E14219" s="8" t="s">
        <v>14</v>
      </c>
      <c r="F14219" s="9">
        <f t="shared" si="902"/>
        <v>900000</v>
      </c>
      <c r="G14219" s="9">
        <v>9</v>
      </c>
      <c r="H14219" s="10">
        <v>968463</v>
      </c>
      <c r="I14219" s="11">
        <f t="shared" si="899"/>
        <v>21441775903.960575</v>
      </c>
      <c r="J14219" s="11">
        <f t="shared" si="900"/>
        <v>204187</v>
      </c>
      <c r="K14219" s="11">
        <f t="shared" si="901"/>
        <v>105010.48501599306</v>
      </c>
      <c r="L14219" s="12">
        <f t="shared" si="904"/>
        <v>0</v>
      </c>
      <c r="M14219" s="11">
        <f>COUNTIF(E$2:$E14219,E14219)</f>
        <v>3643</v>
      </c>
      <c r="O14219" t="str">
        <f t="shared" si="903"/>
        <v/>
      </c>
    </row>
    <row r="14220" spans="1:15" hidden="1">
      <c r="A14220" s="41" t="s">
        <v>120</v>
      </c>
      <c r="B14220" s="46">
        <v>45863</v>
      </c>
      <c r="C14220" s="8" t="s">
        <v>13</v>
      </c>
      <c r="D14220" s="8" t="s">
        <v>15</v>
      </c>
      <c r="E14220" s="8" t="s">
        <v>15</v>
      </c>
      <c r="F14220" s="9">
        <f t="shared" si="902"/>
        <v>27300000</v>
      </c>
      <c r="G14220" s="9">
        <v>273</v>
      </c>
      <c r="H14220" s="10">
        <v>30051294</v>
      </c>
      <c r="I14220" s="11">
        <f t="shared" si="899"/>
        <v>13348552453.144783</v>
      </c>
      <c r="J14220" s="11">
        <f t="shared" si="900"/>
        <v>132642</v>
      </c>
      <c r="K14220" s="11">
        <f t="shared" si="901"/>
        <v>100635.94075138179</v>
      </c>
      <c r="L14220" s="12">
        <f t="shared" si="904"/>
        <v>0</v>
      </c>
      <c r="M14220" s="11">
        <f>COUNTIF(E$2:$E14220,E14220)</f>
        <v>3971</v>
      </c>
      <c r="O14220" t="str">
        <f t="shared" si="903"/>
        <v/>
      </c>
    </row>
    <row r="14221" spans="1:15" hidden="1">
      <c r="A14221" s="41" t="s">
        <v>120</v>
      </c>
      <c r="B14221" s="46">
        <v>45863</v>
      </c>
      <c r="C14221" s="8" t="s">
        <v>13</v>
      </c>
      <c r="D14221" s="8" t="s">
        <v>14</v>
      </c>
      <c r="E14221" s="8" t="s">
        <v>14</v>
      </c>
      <c r="F14221" s="9">
        <f t="shared" si="902"/>
        <v>-4600000</v>
      </c>
      <c r="G14221" s="9">
        <v>-46</v>
      </c>
      <c r="H14221" s="10">
        <v>-4989758</v>
      </c>
      <c r="I14221" s="11">
        <f t="shared" si="899"/>
        <v>21436945421.649841</v>
      </c>
      <c r="J14221" s="11">
        <f t="shared" si="900"/>
        <v>204141</v>
      </c>
      <c r="K14221" s="11">
        <f t="shared" si="901"/>
        <v>105010.48501599306</v>
      </c>
      <c r="L14221" s="12">
        <f t="shared" si="904"/>
        <v>159275.68926431891</v>
      </c>
      <c r="M14221" s="11">
        <f>COUNTIF(E$2:$E14221,E14221)</f>
        <v>3644</v>
      </c>
      <c r="O14221" t="str">
        <f t="shared" si="903"/>
        <v/>
      </c>
    </row>
    <row r="14222" spans="1:15" hidden="1">
      <c r="A14222" s="41" t="s">
        <v>120</v>
      </c>
      <c r="B14222" s="46">
        <v>45863</v>
      </c>
      <c r="C14222" s="8" t="s">
        <v>13</v>
      </c>
      <c r="D14222" s="8" t="s">
        <v>90</v>
      </c>
      <c r="E14222" s="8" t="s">
        <v>90</v>
      </c>
      <c r="F14222" s="9">
        <f t="shared" si="902"/>
        <v>2800000</v>
      </c>
      <c r="G14222" s="9">
        <v>28</v>
      </c>
      <c r="H14222" s="10">
        <v>3065496</v>
      </c>
      <c r="I14222" s="11">
        <f t="shared" si="899"/>
        <v>7490337322.24438</v>
      </c>
      <c r="J14222" s="11">
        <f t="shared" si="900"/>
        <v>70112</v>
      </c>
      <c r="K14222" s="11">
        <f t="shared" si="901"/>
        <v>106833.88467372746</v>
      </c>
      <c r="L14222" s="12">
        <f t="shared" si="904"/>
        <v>0</v>
      </c>
      <c r="M14222" s="11">
        <f>COUNTIF(E$2:$E14222,E14222)</f>
        <v>1952</v>
      </c>
      <c r="O14222" t="str">
        <f t="shared" si="903"/>
        <v/>
      </c>
    </row>
    <row r="14223" spans="1:15" hidden="1">
      <c r="A14223" s="41" t="s">
        <v>120</v>
      </c>
      <c r="B14223" s="46">
        <v>45863</v>
      </c>
      <c r="C14223" s="8" t="s">
        <v>13</v>
      </c>
      <c r="D14223" s="8" t="s">
        <v>14</v>
      </c>
      <c r="E14223" s="8" t="s">
        <v>14</v>
      </c>
      <c r="F14223" s="9">
        <f t="shared" si="902"/>
        <v>-6900000</v>
      </c>
      <c r="G14223" s="9">
        <v>-69</v>
      </c>
      <c r="H14223" s="10">
        <v>-7484637</v>
      </c>
      <c r="I14223" s="11">
        <f t="shared" si="899"/>
        <v>21429699698.183739</v>
      </c>
      <c r="J14223" s="11">
        <f t="shared" si="900"/>
        <v>204072</v>
      </c>
      <c r="K14223" s="11">
        <f t="shared" si="901"/>
        <v>105010.48501599306</v>
      </c>
      <c r="L14223" s="12">
        <f t="shared" si="904"/>
        <v>238913.53389647882</v>
      </c>
      <c r="M14223" s="11">
        <f>COUNTIF(E$2:$E14223,E14223)</f>
        <v>3645</v>
      </c>
      <c r="O14223" t="str">
        <f t="shared" si="903"/>
        <v/>
      </c>
    </row>
    <row r="14224" spans="1:15" hidden="1">
      <c r="A14224" s="41" t="s">
        <v>120</v>
      </c>
      <c r="B14224" s="46">
        <v>45863</v>
      </c>
      <c r="C14224" s="8" t="s">
        <v>13</v>
      </c>
      <c r="D14224" s="8" t="s">
        <v>14</v>
      </c>
      <c r="E14224" s="8" t="s">
        <v>14</v>
      </c>
      <c r="F14224" s="9">
        <f t="shared" si="902"/>
        <v>-9200000</v>
      </c>
      <c r="G14224" s="9">
        <v>-92</v>
      </c>
      <c r="H14224" s="10">
        <v>-9979516</v>
      </c>
      <c r="I14224" s="11">
        <f t="shared" si="899"/>
        <v>21420038733.562267</v>
      </c>
      <c r="J14224" s="11">
        <f t="shared" si="900"/>
        <v>203980</v>
      </c>
      <c r="K14224" s="11">
        <f t="shared" si="901"/>
        <v>105010.48501599306</v>
      </c>
      <c r="L14224" s="12">
        <f t="shared" si="904"/>
        <v>318551.37852863781</v>
      </c>
      <c r="M14224" s="11">
        <f>COUNTIF(E$2:$E14224,E14224)</f>
        <v>3646</v>
      </c>
      <c r="O14224" t="str">
        <f t="shared" si="903"/>
        <v/>
      </c>
    </row>
    <row r="14225" spans="1:15" hidden="1">
      <c r="A14225" s="41" t="s">
        <v>120</v>
      </c>
      <c r="B14225" s="46">
        <v>45863</v>
      </c>
      <c r="C14225" s="8" t="s">
        <v>13</v>
      </c>
      <c r="D14225" s="8" t="s">
        <v>14</v>
      </c>
      <c r="E14225" s="8" t="s">
        <v>14</v>
      </c>
      <c r="F14225" s="9">
        <f t="shared" si="902"/>
        <v>-1200000</v>
      </c>
      <c r="G14225" s="9">
        <v>-12</v>
      </c>
      <c r="H14225" s="10">
        <v>-1301676</v>
      </c>
      <c r="I14225" s="11">
        <f t="shared" si="899"/>
        <v>21418778607.742077</v>
      </c>
      <c r="J14225" s="11">
        <f t="shared" si="900"/>
        <v>203968</v>
      </c>
      <c r="K14225" s="11">
        <f t="shared" si="901"/>
        <v>105010.48501599306</v>
      </c>
      <c r="L14225" s="12">
        <f t="shared" si="904"/>
        <v>41550.179808083223</v>
      </c>
      <c r="M14225" s="11">
        <f>COUNTIF(E$2:$E14225,E14225)</f>
        <v>3647</v>
      </c>
      <c r="O14225" t="str">
        <f t="shared" si="903"/>
        <v/>
      </c>
    </row>
    <row r="14226" spans="1:15" hidden="1">
      <c r="A14226" s="41" t="s">
        <v>120</v>
      </c>
      <c r="B14226" s="46">
        <v>45863</v>
      </c>
      <c r="C14226" s="8" t="s">
        <v>13</v>
      </c>
      <c r="D14226" s="8" t="s">
        <v>14</v>
      </c>
      <c r="E14226" s="8" t="s">
        <v>14</v>
      </c>
      <c r="F14226" s="9">
        <f t="shared" si="902"/>
        <v>1500000</v>
      </c>
      <c r="G14226" s="9">
        <v>15</v>
      </c>
      <c r="H14226" s="10">
        <v>1624350</v>
      </c>
      <c r="I14226" s="11">
        <f t="shared" si="899"/>
        <v>21420402957.742077</v>
      </c>
      <c r="J14226" s="11">
        <f t="shared" si="900"/>
        <v>203983</v>
      </c>
      <c r="K14226" s="11">
        <f t="shared" si="901"/>
        <v>105010.72617689747</v>
      </c>
      <c r="L14226" s="12">
        <f t="shared" si="904"/>
        <v>0</v>
      </c>
      <c r="M14226" s="11">
        <f>COUNTIF(E$2:$E14226,E14226)</f>
        <v>3648</v>
      </c>
      <c r="O14226" t="str">
        <f t="shared" si="903"/>
        <v/>
      </c>
    </row>
    <row r="14227" spans="1:15" hidden="1">
      <c r="A14227" s="41" t="s">
        <v>120</v>
      </c>
      <c r="B14227" s="46">
        <v>45863</v>
      </c>
      <c r="C14227" s="8" t="s">
        <v>13</v>
      </c>
      <c r="D14227" s="8" t="s">
        <v>14</v>
      </c>
      <c r="E14227" s="8" t="s">
        <v>14</v>
      </c>
      <c r="F14227" s="9">
        <f t="shared" si="902"/>
        <v>-1800000</v>
      </c>
      <c r="G14227" s="9">
        <v>-18</v>
      </c>
      <c r="H14227" s="10">
        <v>-1952514</v>
      </c>
      <c r="I14227" s="11">
        <f t="shared" si="899"/>
        <v>21418512764.670895</v>
      </c>
      <c r="J14227" s="11">
        <f t="shared" si="900"/>
        <v>203965</v>
      </c>
      <c r="K14227" s="11">
        <f t="shared" si="901"/>
        <v>105010.72617689747</v>
      </c>
      <c r="L14227" s="12">
        <f t="shared" si="904"/>
        <v>62320.9288158454</v>
      </c>
      <c r="M14227" s="11">
        <f>COUNTIF(E$2:$E14227,E14227)</f>
        <v>3649</v>
      </c>
      <c r="O14227" t="str">
        <f t="shared" si="903"/>
        <v/>
      </c>
    </row>
    <row r="14228" spans="1:15" hidden="1">
      <c r="A14228" s="41" t="s">
        <v>120</v>
      </c>
      <c r="B14228" s="46">
        <v>45863</v>
      </c>
      <c r="C14228" s="8" t="s">
        <v>13</v>
      </c>
      <c r="D14228" s="8" t="s">
        <v>14</v>
      </c>
      <c r="E14228" s="8" t="s">
        <v>14</v>
      </c>
      <c r="F14228" s="9">
        <f t="shared" si="902"/>
        <v>-1800000</v>
      </c>
      <c r="G14228" s="9">
        <v>-18</v>
      </c>
      <c r="H14228" s="10">
        <v>-1952514</v>
      </c>
      <c r="I14228" s="11">
        <f t="shared" si="899"/>
        <v>21416622571.599712</v>
      </c>
      <c r="J14228" s="11">
        <f t="shared" si="900"/>
        <v>203947</v>
      </c>
      <c r="K14228" s="11">
        <f t="shared" si="901"/>
        <v>105010.72617689747</v>
      </c>
      <c r="L14228" s="12">
        <f t="shared" si="904"/>
        <v>62320.9288158454</v>
      </c>
      <c r="M14228" s="11">
        <f>COUNTIF(E$2:$E14228,E14228)</f>
        <v>3650</v>
      </c>
      <c r="O14228" t="str">
        <f t="shared" si="903"/>
        <v/>
      </c>
    </row>
    <row r="14229" spans="1:15" hidden="1">
      <c r="A14229" s="41" t="s">
        <v>120</v>
      </c>
      <c r="B14229" s="46">
        <v>45866</v>
      </c>
      <c r="C14229" s="8" t="s">
        <v>13</v>
      </c>
      <c r="D14229" s="8" t="s">
        <v>90</v>
      </c>
      <c r="E14229" s="8" t="s">
        <v>90</v>
      </c>
      <c r="F14229" s="9">
        <f t="shared" si="902"/>
        <v>21700000</v>
      </c>
      <c r="G14229" s="9">
        <v>217</v>
      </c>
      <c r="H14229" s="10">
        <v>23784068</v>
      </c>
      <c r="I14229" s="11">
        <f t="shared" si="899"/>
        <v>7514121390.24438</v>
      </c>
      <c r="J14229" s="11">
        <f t="shared" si="900"/>
        <v>70329</v>
      </c>
      <c r="K14229" s="11">
        <f t="shared" si="901"/>
        <v>106842.43185946594</v>
      </c>
      <c r="L14229" s="12">
        <f t="shared" si="904"/>
        <v>0</v>
      </c>
      <c r="M14229" s="11">
        <f>COUNTIF(E$2:$E14229,E14229)</f>
        <v>1953</v>
      </c>
      <c r="O14229" t="str">
        <f t="shared" si="903"/>
        <v/>
      </c>
    </row>
    <row r="14230" spans="1:15" hidden="1">
      <c r="A14230" s="41" t="s">
        <v>120</v>
      </c>
      <c r="B14230" s="46">
        <v>45866</v>
      </c>
      <c r="C14230" s="8" t="s">
        <v>13</v>
      </c>
      <c r="D14230" s="8" t="s">
        <v>90</v>
      </c>
      <c r="E14230" s="8" t="s">
        <v>90</v>
      </c>
      <c r="F14230" s="9">
        <f t="shared" si="902"/>
        <v>92400000</v>
      </c>
      <c r="G14230" s="9">
        <v>924</v>
      </c>
      <c r="H14230" s="10">
        <v>101274096</v>
      </c>
      <c r="I14230" s="11">
        <f t="shared" si="899"/>
        <v>7615395486.24438</v>
      </c>
      <c r="J14230" s="11">
        <f t="shared" si="900"/>
        <v>71253</v>
      </c>
      <c r="K14230" s="11">
        <f t="shared" si="901"/>
        <v>106878.24353001811</v>
      </c>
      <c r="L14230" s="12">
        <f t="shared" si="904"/>
        <v>0</v>
      </c>
      <c r="M14230" s="11">
        <f>COUNTIF(E$2:$E14230,E14230)</f>
        <v>1954</v>
      </c>
      <c r="O14230" t="str">
        <f t="shared" si="903"/>
        <v/>
      </c>
    </row>
    <row r="14231" spans="1:15" hidden="1">
      <c r="A14231" s="41" t="s">
        <v>120</v>
      </c>
      <c r="B14231" s="46">
        <v>45866</v>
      </c>
      <c r="C14231" s="8" t="s">
        <v>13</v>
      </c>
      <c r="D14231" s="8" t="s">
        <v>90</v>
      </c>
      <c r="E14231" s="8" t="s">
        <v>90</v>
      </c>
      <c r="F14231" s="9">
        <f t="shared" si="902"/>
        <v>9200000</v>
      </c>
      <c r="G14231" s="9">
        <v>92</v>
      </c>
      <c r="H14231" s="10">
        <v>10083568</v>
      </c>
      <c r="I14231" s="11">
        <f t="shared" si="899"/>
        <v>7625479054.24438</v>
      </c>
      <c r="J14231" s="11">
        <f t="shared" si="900"/>
        <v>71345</v>
      </c>
      <c r="K14231" s="11">
        <f t="shared" si="901"/>
        <v>106881.75841676893</v>
      </c>
      <c r="L14231" s="12">
        <f t="shared" si="904"/>
        <v>0</v>
      </c>
      <c r="M14231" s="11">
        <f>COUNTIF(E$2:$E14231,E14231)</f>
        <v>1955</v>
      </c>
      <c r="O14231" t="str">
        <f t="shared" si="903"/>
        <v/>
      </c>
    </row>
    <row r="14232" spans="1:15" hidden="1">
      <c r="A14232" s="41" t="s">
        <v>120</v>
      </c>
      <c r="B14232" s="46">
        <v>45866</v>
      </c>
      <c r="C14232" s="8" t="s">
        <v>13</v>
      </c>
      <c r="D14232" s="8" t="s">
        <v>90</v>
      </c>
      <c r="E14232" s="8" t="s">
        <v>90</v>
      </c>
      <c r="F14232" s="9">
        <f t="shared" si="902"/>
        <v>113900000</v>
      </c>
      <c r="G14232" s="9">
        <v>1139</v>
      </c>
      <c r="H14232" s="10">
        <v>124838956</v>
      </c>
      <c r="I14232" s="11">
        <f t="shared" si="899"/>
        <v>7750318010.24438</v>
      </c>
      <c r="J14232" s="11">
        <f t="shared" si="900"/>
        <v>72484</v>
      </c>
      <c r="K14232" s="11">
        <f t="shared" si="901"/>
        <v>106924.5352111415</v>
      </c>
      <c r="L14232" s="12">
        <f t="shared" si="904"/>
        <v>0</v>
      </c>
      <c r="M14232" s="11">
        <f>COUNTIF(E$2:$E14232,E14232)</f>
        <v>1956</v>
      </c>
      <c r="O14232" t="str">
        <f t="shared" si="903"/>
        <v/>
      </c>
    </row>
    <row r="14233" spans="1:15" hidden="1">
      <c r="A14233" s="41" t="s">
        <v>120</v>
      </c>
      <c r="B14233" s="46">
        <v>45866</v>
      </c>
      <c r="C14233" s="8" t="s">
        <v>13</v>
      </c>
      <c r="D14233" s="8" t="s">
        <v>90</v>
      </c>
      <c r="E14233" s="8" t="s">
        <v>90</v>
      </c>
      <c r="F14233" s="9">
        <f t="shared" si="902"/>
        <v>46200000</v>
      </c>
      <c r="G14233" s="9">
        <v>462</v>
      </c>
      <c r="H14233" s="10">
        <v>50637048</v>
      </c>
      <c r="I14233" s="11">
        <f t="shared" si="899"/>
        <v>7800955058.24438</v>
      </c>
      <c r="J14233" s="11">
        <f t="shared" si="900"/>
        <v>72946</v>
      </c>
      <c r="K14233" s="11">
        <f t="shared" si="901"/>
        <v>106941.50547314972</v>
      </c>
      <c r="L14233" s="12">
        <f t="shared" si="904"/>
        <v>0</v>
      </c>
      <c r="M14233" s="11">
        <f>COUNTIF(E$2:$E14233,E14233)</f>
        <v>1957</v>
      </c>
      <c r="O14233" t="str">
        <f t="shared" si="903"/>
        <v/>
      </c>
    </row>
    <row r="14234" spans="1:15" hidden="1">
      <c r="A14234" s="41" t="s">
        <v>120</v>
      </c>
      <c r="B14234" s="46">
        <v>45866</v>
      </c>
      <c r="C14234" s="8" t="s">
        <v>13</v>
      </c>
      <c r="D14234" s="8" t="s">
        <v>14</v>
      </c>
      <c r="E14234" s="8" t="s">
        <v>14</v>
      </c>
      <c r="F14234" s="9">
        <f t="shared" si="902"/>
        <v>9300000</v>
      </c>
      <c r="G14234" s="9">
        <v>93</v>
      </c>
      <c r="H14234" s="10">
        <v>10115238</v>
      </c>
      <c r="I14234" s="11">
        <f t="shared" si="899"/>
        <v>21426737809.599712</v>
      </c>
      <c r="J14234" s="11">
        <f t="shared" si="900"/>
        <v>204040</v>
      </c>
      <c r="K14234" s="11">
        <f t="shared" si="901"/>
        <v>105012.43780435067</v>
      </c>
      <c r="L14234" s="12">
        <f t="shared" si="904"/>
        <v>0</v>
      </c>
      <c r="M14234" s="11">
        <f>COUNTIF(E$2:$E14234,E14234)</f>
        <v>3651</v>
      </c>
      <c r="O14234" t="str">
        <f t="shared" si="903"/>
        <v/>
      </c>
    </row>
    <row r="14235" spans="1:15" hidden="1">
      <c r="A14235" s="41" t="s">
        <v>120</v>
      </c>
      <c r="B14235" s="46">
        <v>45866</v>
      </c>
      <c r="C14235" s="8" t="s">
        <v>13</v>
      </c>
      <c r="D14235" s="8" t="s">
        <v>90</v>
      </c>
      <c r="E14235" s="8" t="s">
        <v>90</v>
      </c>
      <c r="F14235" s="9">
        <f t="shared" si="902"/>
        <v>900000</v>
      </c>
      <c r="G14235" s="9">
        <v>9</v>
      </c>
      <c r="H14235" s="10">
        <v>986436</v>
      </c>
      <c r="I14235" s="11">
        <f t="shared" si="899"/>
        <v>7801941494.24438</v>
      </c>
      <c r="J14235" s="11">
        <f t="shared" si="900"/>
        <v>72955</v>
      </c>
      <c r="K14235" s="11">
        <f t="shared" si="901"/>
        <v>106941.83392837201</v>
      </c>
      <c r="L14235" s="12">
        <f t="shared" si="904"/>
        <v>0</v>
      </c>
      <c r="M14235" s="11">
        <f>COUNTIF(E$2:$E14235,E14235)</f>
        <v>1958</v>
      </c>
      <c r="O14235" t="str">
        <f t="shared" si="903"/>
        <v/>
      </c>
    </row>
    <row r="14236" spans="1:15" hidden="1">
      <c r="A14236" s="41" t="s">
        <v>120</v>
      </c>
      <c r="B14236" s="46">
        <v>45866</v>
      </c>
      <c r="C14236" s="8" t="s">
        <v>13</v>
      </c>
      <c r="D14236" s="8" t="s">
        <v>14</v>
      </c>
      <c r="E14236" s="8" t="s">
        <v>14</v>
      </c>
      <c r="F14236" s="9">
        <f t="shared" si="902"/>
        <v>12000000</v>
      </c>
      <c r="G14236" s="9">
        <v>120</v>
      </c>
      <c r="H14236" s="10">
        <v>12939120</v>
      </c>
      <c r="I14236" s="11">
        <f t="shared" si="899"/>
        <v>21439676929.599712</v>
      </c>
      <c r="J14236" s="11">
        <f t="shared" si="900"/>
        <v>204160</v>
      </c>
      <c r="K14236" s="11">
        <f t="shared" si="901"/>
        <v>105014.09154388573</v>
      </c>
      <c r="L14236" s="12">
        <f t="shared" si="904"/>
        <v>0</v>
      </c>
      <c r="M14236" s="11">
        <f>COUNTIF(E$2:$E14236,E14236)</f>
        <v>3652</v>
      </c>
      <c r="O14236" t="str">
        <f t="shared" si="903"/>
        <v/>
      </c>
    </row>
    <row r="14237" spans="1:15" hidden="1">
      <c r="A14237" s="41" t="s">
        <v>120</v>
      </c>
      <c r="B14237" s="46">
        <v>45866</v>
      </c>
      <c r="C14237" s="8" t="s">
        <v>13</v>
      </c>
      <c r="D14237" s="8" t="s">
        <v>14</v>
      </c>
      <c r="E14237" s="8" t="s">
        <v>14</v>
      </c>
      <c r="F14237" s="9">
        <f t="shared" si="902"/>
        <v>-900000</v>
      </c>
      <c r="G14237" s="9">
        <v>-9</v>
      </c>
      <c r="H14237" s="10">
        <v>-976428</v>
      </c>
      <c r="I14237" s="11">
        <f t="shared" si="899"/>
        <v>21438731802.775818</v>
      </c>
      <c r="J14237" s="11">
        <f t="shared" si="900"/>
        <v>204151</v>
      </c>
      <c r="K14237" s="11">
        <f t="shared" si="901"/>
        <v>105014.09154388573</v>
      </c>
      <c r="L14237" s="12">
        <f t="shared" si="904"/>
        <v>31301.176105028368</v>
      </c>
      <c r="M14237" s="11">
        <f>COUNTIF(E$2:$E14237,E14237)</f>
        <v>3653</v>
      </c>
      <c r="O14237" t="str">
        <f t="shared" si="903"/>
        <v/>
      </c>
    </row>
    <row r="14238" spans="1:15" hidden="1">
      <c r="A14238" s="41" t="s">
        <v>120</v>
      </c>
      <c r="B14238" s="46">
        <v>45866</v>
      </c>
      <c r="C14238" s="8" t="s">
        <v>13</v>
      </c>
      <c r="D14238" s="8" t="s">
        <v>14</v>
      </c>
      <c r="E14238" s="8" t="s">
        <v>14</v>
      </c>
      <c r="F14238" s="9">
        <f t="shared" si="902"/>
        <v>-3600000</v>
      </c>
      <c r="G14238" s="9">
        <v>-36</v>
      </c>
      <c r="H14238" s="10">
        <v>-3905712</v>
      </c>
      <c r="I14238" s="11">
        <f t="shared" si="899"/>
        <v>21434951295.48024</v>
      </c>
      <c r="J14238" s="11">
        <f t="shared" si="900"/>
        <v>204115</v>
      </c>
      <c r="K14238" s="11">
        <f t="shared" si="901"/>
        <v>105014.09154388573</v>
      </c>
      <c r="L14238" s="12">
        <f t="shared" si="904"/>
        <v>125204.70442011347</v>
      </c>
      <c r="M14238" s="11">
        <f>COUNTIF(E$2:$E14238,E14238)</f>
        <v>3654</v>
      </c>
      <c r="O14238" t="str">
        <f t="shared" si="903"/>
        <v/>
      </c>
    </row>
    <row r="14239" spans="1:15" hidden="1">
      <c r="A14239" s="41" t="s">
        <v>120</v>
      </c>
      <c r="B14239" s="46">
        <v>45866</v>
      </c>
      <c r="C14239" s="8" t="s">
        <v>13</v>
      </c>
      <c r="D14239" s="8" t="s">
        <v>14</v>
      </c>
      <c r="E14239" s="8" t="s">
        <v>14</v>
      </c>
      <c r="F14239" s="9">
        <f t="shared" si="902"/>
        <v>-1300000</v>
      </c>
      <c r="G14239" s="9">
        <v>-13</v>
      </c>
      <c r="H14239" s="10">
        <v>-1410396</v>
      </c>
      <c r="I14239" s="11">
        <f t="shared" si="899"/>
        <v>21433586112.290169</v>
      </c>
      <c r="J14239" s="11">
        <f t="shared" si="900"/>
        <v>204102</v>
      </c>
      <c r="K14239" s="11">
        <f t="shared" si="901"/>
        <v>105014.09154388573</v>
      </c>
      <c r="L14239" s="12">
        <f t="shared" si="904"/>
        <v>45212.809929485433</v>
      </c>
      <c r="M14239" s="11">
        <f>COUNTIF(E$2:$E14239,E14239)</f>
        <v>3655</v>
      </c>
      <c r="O14239" t="str">
        <f t="shared" si="903"/>
        <v/>
      </c>
    </row>
    <row r="14240" spans="1:15" hidden="1">
      <c r="A14240" s="41" t="s">
        <v>120</v>
      </c>
      <c r="B14240" s="46">
        <v>45866</v>
      </c>
      <c r="C14240" s="8" t="s">
        <v>13</v>
      </c>
      <c r="D14240" s="8" t="s">
        <v>14</v>
      </c>
      <c r="E14240" s="8" t="s">
        <v>14</v>
      </c>
      <c r="F14240" s="9">
        <f t="shared" si="902"/>
        <v>-1800000</v>
      </c>
      <c r="G14240" s="9">
        <v>-18</v>
      </c>
      <c r="H14240" s="10">
        <v>-1952856</v>
      </c>
      <c r="I14240" s="11">
        <f t="shared" si="899"/>
        <v>21431695858.64238</v>
      </c>
      <c r="J14240" s="11">
        <f t="shared" si="900"/>
        <v>204084</v>
      </c>
      <c r="K14240" s="11">
        <f t="shared" si="901"/>
        <v>105014.09154388573</v>
      </c>
      <c r="L14240" s="12">
        <f t="shared" si="904"/>
        <v>62602.352210056735</v>
      </c>
      <c r="M14240" s="11">
        <f>COUNTIF(E$2:$E14240,E14240)</f>
        <v>3656</v>
      </c>
      <c r="O14240" t="str">
        <f t="shared" si="903"/>
        <v/>
      </c>
    </row>
    <row r="14241" spans="1:15" hidden="1">
      <c r="A14241" s="41" t="s">
        <v>120</v>
      </c>
      <c r="B14241" s="46">
        <v>45866</v>
      </c>
      <c r="C14241" s="8" t="s">
        <v>13</v>
      </c>
      <c r="D14241" s="8" t="s">
        <v>90</v>
      </c>
      <c r="E14241" s="8" t="s">
        <v>90</v>
      </c>
      <c r="F14241" s="9">
        <f t="shared" si="902"/>
        <v>900000</v>
      </c>
      <c r="G14241" s="9">
        <v>9</v>
      </c>
      <c r="H14241" s="10">
        <v>978939</v>
      </c>
      <c r="I14241" s="11">
        <f t="shared" si="899"/>
        <v>7802920433.24438</v>
      </c>
      <c r="J14241" s="11">
        <f t="shared" si="900"/>
        <v>72964</v>
      </c>
      <c r="K14241" s="11">
        <f t="shared" si="901"/>
        <v>106942.05955326435</v>
      </c>
      <c r="L14241" s="12">
        <f t="shared" si="904"/>
        <v>0</v>
      </c>
      <c r="M14241" s="11">
        <f>COUNTIF(E$2:$E14241,E14241)</f>
        <v>1959</v>
      </c>
      <c r="O14241" t="str">
        <f t="shared" si="903"/>
        <v/>
      </c>
    </row>
    <row r="14242" spans="1:15" hidden="1">
      <c r="A14242" s="41" t="s">
        <v>120</v>
      </c>
      <c r="B14242" s="46">
        <v>45866</v>
      </c>
      <c r="C14242" s="8" t="s">
        <v>13</v>
      </c>
      <c r="D14242" s="8" t="s">
        <v>14</v>
      </c>
      <c r="E14242" s="8" t="s">
        <v>14</v>
      </c>
      <c r="F14242" s="9">
        <f t="shared" si="902"/>
        <v>-900000</v>
      </c>
      <c r="G14242" s="9">
        <v>-9</v>
      </c>
      <c r="H14242" s="10">
        <v>-976428</v>
      </c>
      <c r="I14242" s="11">
        <f t="shared" si="899"/>
        <v>21430750731.818485</v>
      </c>
      <c r="J14242" s="11">
        <f t="shared" si="900"/>
        <v>204075</v>
      </c>
      <c r="K14242" s="11">
        <f t="shared" si="901"/>
        <v>105014.09154388573</v>
      </c>
      <c r="L14242" s="12">
        <f t="shared" si="904"/>
        <v>31301.176105028368</v>
      </c>
      <c r="M14242" s="11">
        <f>COUNTIF(E$2:$E14242,E14242)</f>
        <v>3657</v>
      </c>
      <c r="O14242" t="str">
        <f t="shared" si="903"/>
        <v/>
      </c>
    </row>
    <row r="14243" spans="1:15" hidden="1">
      <c r="A14243" s="41" t="s">
        <v>120</v>
      </c>
      <c r="B14243" s="46">
        <v>45866</v>
      </c>
      <c r="C14243" s="8" t="s">
        <v>13</v>
      </c>
      <c r="D14243" s="8" t="s">
        <v>90</v>
      </c>
      <c r="E14243" s="8" t="s">
        <v>90</v>
      </c>
      <c r="F14243" s="9">
        <f t="shared" si="902"/>
        <v>5800000</v>
      </c>
      <c r="G14243" s="9">
        <v>58</v>
      </c>
      <c r="H14243" s="10">
        <v>6353204</v>
      </c>
      <c r="I14243" s="11">
        <f t="shared" si="899"/>
        <v>7809273637.24438</v>
      </c>
      <c r="J14243" s="11">
        <f t="shared" si="900"/>
        <v>73022</v>
      </c>
      <c r="K14243" s="11">
        <f t="shared" si="901"/>
        <v>106944.121459894</v>
      </c>
      <c r="L14243" s="12">
        <f t="shared" si="904"/>
        <v>0</v>
      </c>
      <c r="M14243" s="11">
        <f>COUNTIF(E$2:$E14243,E14243)</f>
        <v>1960</v>
      </c>
      <c r="O14243" t="str">
        <f t="shared" si="903"/>
        <v/>
      </c>
    </row>
    <row r="14244" spans="1:15" hidden="1">
      <c r="A14244" s="41" t="s">
        <v>120</v>
      </c>
      <c r="B14244" s="46">
        <v>45866</v>
      </c>
      <c r="C14244" s="8" t="s">
        <v>13</v>
      </c>
      <c r="D14244" s="8" t="s">
        <v>14</v>
      </c>
      <c r="E14244" s="8" t="s">
        <v>14</v>
      </c>
      <c r="F14244" s="9">
        <f t="shared" si="902"/>
        <v>-6600000</v>
      </c>
      <c r="G14244" s="9">
        <v>-66</v>
      </c>
      <c r="H14244" s="10">
        <v>-7160472</v>
      </c>
      <c r="I14244" s="11">
        <f t="shared" si="899"/>
        <v>21423819801.776588</v>
      </c>
      <c r="J14244" s="11">
        <f t="shared" si="900"/>
        <v>204009</v>
      </c>
      <c r="K14244" s="11">
        <f t="shared" si="901"/>
        <v>105014.09154388573</v>
      </c>
      <c r="L14244" s="12">
        <f t="shared" si="904"/>
        <v>229541.95810354128</v>
      </c>
      <c r="M14244" s="11">
        <f>COUNTIF(E$2:$E14244,E14244)</f>
        <v>3658</v>
      </c>
      <c r="O14244" t="str">
        <f t="shared" si="903"/>
        <v/>
      </c>
    </row>
    <row r="14245" spans="1:15" hidden="1">
      <c r="A14245" s="41" t="s">
        <v>120</v>
      </c>
      <c r="B14245" s="46">
        <v>45866</v>
      </c>
      <c r="C14245" s="8" t="s">
        <v>13</v>
      </c>
      <c r="D14245" s="8" t="s">
        <v>46</v>
      </c>
      <c r="E14245" s="8" t="s">
        <v>46</v>
      </c>
      <c r="F14245" s="9">
        <f t="shared" si="902"/>
        <v>3600000</v>
      </c>
      <c r="G14245" s="9">
        <v>36</v>
      </c>
      <c r="H14245" s="10">
        <v>3775824</v>
      </c>
      <c r="I14245" s="11">
        <f t="shared" si="899"/>
        <v>5932527737.212677</v>
      </c>
      <c r="J14245" s="11">
        <f t="shared" si="900"/>
        <v>56782</v>
      </c>
      <c r="K14245" s="11">
        <f t="shared" si="901"/>
        <v>104479.02041514347</v>
      </c>
      <c r="L14245" s="12">
        <f t="shared" si="904"/>
        <v>0</v>
      </c>
      <c r="M14245" s="11">
        <f>COUNTIF(E$2:$E14245,E14245)</f>
        <v>3934</v>
      </c>
      <c r="O14245" t="str">
        <f t="shared" si="903"/>
        <v/>
      </c>
    </row>
    <row r="14246" spans="1:15" hidden="1">
      <c r="A14246" s="41" t="s">
        <v>120</v>
      </c>
      <c r="B14246" s="46">
        <v>45866</v>
      </c>
      <c r="C14246" s="8" t="s">
        <v>13</v>
      </c>
      <c r="D14246" s="8" t="s">
        <v>46</v>
      </c>
      <c r="E14246" s="8" t="s">
        <v>46</v>
      </c>
      <c r="F14246" s="9">
        <f t="shared" si="902"/>
        <v>900000</v>
      </c>
      <c r="G14246" s="9">
        <v>9</v>
      </c>
      <c r="H14246" s="10">
        <v>934848</v>
      </c>
      <c r="I14246" s="11">
        <f t="shared" si="899"/>
        <v>5933462585.212677</v>
      </c>
      <c r="J14246" s="11">
        <f t="shared" si="900"/>
        <v>56791</v>
      </c>
      <c r="K14246" s="11">
        <f t="shared" si="901"/>
        <v>104478.92421708857</v>
      </c>
      <c r="L14246" s="12">
        <f t="shared" si="904"/>
        <v>0</v>
      </c>
      <c r="M14246" s="11">
        <f>COUNTIF(E$2:$E14246,E14246)</f>
        <v>3935</v>
      </c>
      <c r="O14246" t="str">
        <f t="shared" si="903"/>
        <v/>
      </c>
    </row>
    <row r="14247" spans="1:15" hidden="1">
      <c r="A14247" s="41" t="s">
        <v>120</v>
      </c>
      <c r="B14247" s="46">
        <v>45866</v>
      </c>
      <c r="C14247" s="8" t="s">
        <v>13</v>
      </c>
      <c r="D14247" s="8" t="s">
        <v>14</v>
      </c>
      <c r="E14247" s="8" t="s">
        <v>14</v>
      </c>
      <c r="F14247" s="9">
        <f t="shared" si="902"/>
        <v>-4600000</v>
      </c>
      <c r="G14247" s="9">
        <v>-46</v>
      </c>
      <c r="H14247" s="10">
        <v>-4990632</v>
      </c>
      <c r="I14247" s="11">
        <f t="shared" si="899"/>
        <v>21418989153.565571</v>
      </c>
      <c r="J14247" s="11">
        <f t="shared" si="900"/>
        <v>203963</v>
      </c>
      <c r="K14247" s="11">
        <f t="shared" si="901"/>
        <v>105014.09154388573</v>
      </c>
      <c r="L14247" s="12">
        <f t="shared" si="904"/>
        <v>159983.78898125608</v>
      </c>
      <c r="M14247" s="11">
        <f>COUNTIF(E$2:$E14247,E14247)</f>
        <v>3659</v>
      </c>
      <c r="O14247" t="str">
        <f t="shared" si="903"/>
        <v/>
      </c>
    </row>
    <row r="14248" spans="1:15" hidden="1">
      <c r="A14248" s="41" t="s">
        <v>120</v>
      </c>
      <c r="B14248" s="46">
        <v>45866</v>
      </c>
      <c r="C14248" s="8" t="s">
        <v>13</v>
      </c>
      <c r="D14248" s="8" t="s">
        <v>14</v>
      </c>
      <c r="E14248" s="8" t="s">
        <v>14</v>
      </c>
      <c r="F14248" s="9">
        <f t="shared" si="902"/>
        <v>-2700000</v>
      </c>
      <c r="G14248" s="9">
        <v>-27</v>
      </c>
      <c r="H14248" s="10">
        <v>-2929284</v>
      </c>
      <c r="I14248" s="11">
        <f t="shared" si="899"/>
        <v>21416153773.093887</v>
      </c>
      <c r="J14248" s="11">
        <f t="shared" si="900"/>
        <v>203936</v>
      </c>
      <c r="K14248" s="11">
        <f t="shared" si="901"/>
        <v>105014.09154388573</v>
      </c>
      <c r="L14248" s="12">
        <f t="shared" si="904"/>
        <v>93903.528315084986</v>
      </c>
      <c r="M14248" s="11">
        <f>COUNTIF(E$2:$E14248,E14248)</f>
        <v>3660</v>
      </c>
      <c r="O14248" t="str">
        <f t="shared" si="903"/>
        <v/>
      </c>
    </row>
    <row r="14249" spans="1:15" hidden="1">
      <c r="A14249" s="41" t="s">
        <v>120</v>
      </c>
      <c r="B14249" s="46">
        <v>45866</v>
      </c>
      <c r="C14249" s="8" t="s">
        <v>13</v>
      </c>
      <c r="D14249" s="8" t="s">
        <v>15</v>
      </c>
      <c r="E14249" s="8" t="s">
        <v>15</v>
      </c>
      <c r="F14249" s="9">
        <f t="shared" si="902"/>
        <v>8300000</v>
      </c>
      <c r="G14249" s="9">
        <v>83</v>
      </c>
      <c r="H14249" s="10">
        <v>9145189</v>
      </c>
      <c r="I14249" s="11">
        <f t="shared" si="899"/>
        <v>13357697642.144783</v>
      </c>
      <c r="J14249" s="11">
        <f t="shared" si="900"/>
        <v>132725</v>
      </c>
      <c r="K14249" s="11">
        <f t="shared" si="901"/>
        <v>100641.9110351839</v>
      </c>
      <c r="L14249" s="12">
        <f t="shared" si="904"/>
        <v>0</v>
      </c>
      <c r="M14249" s="11">
        <f>COUNTIF(E$2:$E14249,E14249)</f>
        <v>3972</v>
      </c>
      <c r="O14249" t="str">
        <f t="shared" si="903"/>
        <v/>
      </c>
    </row>
    <row r="14250" spans="1:15" hidden="1">
      <c r="A14250" s="41" t="s">
        <v>120</v>
      </c>
      <c r="B14250" s="46">
        <v>45866</v>
      </c>
      <c r="C14250" s="8" t="s">
        <v>13</v>
      </c>
      <c r="D14250" s="8" t="s">
        <v>14</v>
      </c>
      <c r="E14250" s="8" t="s">
        <v>14</v>
      </c>
      <c r="F14250" s="9">
        <f t="shared" si="902"/>
        <v>-900000</v>
      </c>
      <c r="G14250" s="9">
        <v>-9</v>
      </c>
      <c r="H14250" s="10">
        <v>-976428</v>
      </c>
      <c r="I14250" s="11">
        <f t="shared" si="899"/>
        <v>21415208646.269993</v>
      </c>
      <c r="J14250" s="11">
        <f t="shared" si="900"/>
        <v>203927</v>
      </c>
      <c r="K14250" s="11">
        <f t="shared" si="901"/>
        <v>105014.09154388573</v>
      </c>
      <c r="L14250" s="12">
        <f t="shared" si="904"/>
        <v>31301.176105028368</v>
      </c>
      <c r="M14250" s="11">
        <f>COUNTIF(E$2:$E14250,E14250)</f>
        <v>3661</v>
      </c>
      <c r="O14250" t="str">
        <f t="shared" si="903"/>
        <v/>
      </c>
    </row>
    <row r="14251" spans="1:15" hidden="1">
      <c r="A14251" s="41" t="s">
        <v>120</v>
      </c>
      <c r="B14251" s="46">
        <v>45866</v>
      </c>
      <c r="C14251" s="8" t="s">
        <v>13</v>
      </c>
      <c r="D14251" s="8" t="s">
        <v>14</v>
      </c>
      <c r="E14251" s="8" t="s">
        <v>14</v>
      </c>
      <c r="F14251" s="9">
        <f t="shared" si="902"/>
        <v>18500000</v>
      </c>
      <c r="G14251" s="9">
        <v>185</v>
      </c>
      <c r="H14251" s="10">
        <v>19951325</v>
      </c>
      <c r="I14251" s="11">
        <f t="shared" ref="I14251:I14314" si="905">IF(H14251&gt;=0,IF(M14251=1,H14251,SUMIFS(I:I,E:E,E14251,M:M,M14251-1)+H14251),SUMIFS(I:I,E:E,E14251,M:M,M14251-1)+K14251*G14251)</f>
        <v>21435159971.269993</v>
      </c>
      <c r="J14251" s="11">
        <f t="shared" ref="J14251:J14314" si="906">IF(M14251=1,G14251,SUMIFS($J:$J,$E:$E,E14251,$M:$M,M14251-1)+G14251)</f>
        <v>204112</v>
      </c>
      <c r="K14251" s="11">
        <f t="shared" ref="K14251:K14314" si="907">IF(H14251&gt;=0,I14251/J14251,SUMIFS($K:$K,$E:$E,E14251,$M:$M,M14251-1))</f>
        <v>105016.65738060474</v>
      </c>
      <c r="L14251" s="12">
        <f t="shared" si="904"/>
        <v>0</v>
      </c>
      <c r="M14251" s="11">
        <f>COUNTIF(E$2:$E14251,E14251)</f>
        <v>3662</v>
      </c>
      <c r="O14251" t="str">
        <f t="shared" si="903"/>
        <v/>
      </c>
    </row>
    <row r="14252" spans="1:15" hidden="1">
      <c r="A14252" s="41" t="s">
        <v>120</v>
      </c>
      <c r="B14252" s="46">
        <v>45866</v>
      </c>
      <c r="C14252" s="8" t="s">
        <v>13</v>
      </c>
      <c r="D14252" s="8" t="s">
        <v>46</v>
      </c>
      <c r="E14252" s="8" t="s">
        <v>46</v>
      </c>
      <c r="F14252" s="9">
        <f t="shared" si="902"/>
        <v>2000000</v>
      </c>
      <c r="G14252" s="9">
        <v>20</v>
      </c>
      <c r="H14252" s="10">
        <v>2091620</v>
      </c>
      <c r="I14252" s="11">
        <f t="shared" si="905"/>
        <v>5935554205.212677</v>
      </c>
      <c r="J14252" s="11">
        <f t="shared" si="906"/>
        <v>56811</v>
      </c>
      <c r="K14252" s="11">
        <f t="shared" si="907"/>
        <v>104478.96015230636</v>
      </c>
      <c r="L14252" s="12">
        <f t="shared" si="904"/>
        <v>0</v>
      </c>
      <c r="M14252" s="11">
        <f>COUNTIF(E$2:$E14252,E14252)</f>
        <v>3936</v>
      </c>
      <c r="O14252" t="str">
        <f t="shared" si="903"/>
        <v/>
      </c>
    </row>
    <row r="14253" spans="1:15" hidden="1">
      <c r="A14253" s="41" t="s">
        <v>120</v>
      </c>
      <c r="B14253" s="46">
        <v>45866</v>
      </c>
      <c r="C14253" s="8" t="s">
        <v>13</v>
      </c>
      <c r="D14253" s="8" t="s">
        <v>14</v>
      </c>
      <c r="E14253" s="8" t="s">
        <v>14</v>
      </c>
      <c r="F14253" s="9">
        <f t="shared" ref="F14253:F14316" si="908">100000*G14253</f>
        <v>-18400000</v>
      </c>
      <c r="G14253" s="9">
        <v>-184</v>
      </c>
      <c r="H14253" s="10">
        <v>-19962528</v>
      </c>
      <c r="I14253" s="11">
        <f t="shared" si="905"/>
        <v>21415836906.311962</v>
      </c>
      <c r="J14253" s="11">
        <f t="shared" si="906"/>
        <v>203928</v>
      </c>
      <c r="K14253" s="11">
        <f t="shared" si="907"/>
        <v>105016.65738060474</v>
      </c>
      <c r="L14253" s="12">
        <f t="shared" si="904"/>
        <v>639463.04196872935</v>
      </c>
      <c r="M14253" s="11">
        <f>COUNTIF(E$2:$E14253,E14253)</f>
        <v>3663</v>
      </c>
      <c r="O14253" t="str">
        <f t="shared" ref="O14253:O14316" si="909">IF(M14253=_xlfn.MAXIFS(M:M,D:D,D14253),"X","")</f>
        <v/>
      </c>
    </row>
    <row r="14254" spans="1:15" hidden="1">
      <c r="A14254" s="41" t="s">
        <v>120</v>
      </c>
      <c r="B14254" s="46">
        <v>45866</v>
      </c>
      <c r="C14254" s="8" t="s">
        <v>13</v>
      </c>
      <c r="D14254" s="8" t="s">
        <v>14</v>
      </c>
      <c r="E14254" s="8" t="s">
        <v>14</v>
      </c>
      <c r="F14254" s="9">
        <f t="shared" si="908"/>
        <v>-92100000</v>
      </c>
      <c r="G14254" s="9">
        <v>-921</v>
      </c>
      <c r="H14254" s="10">
        <v>-99921132</v>
      </c>
      <c r="I14254" s="11">
        <f t="shared" si="905"/>
        <v>21319116564.864426</v>
      </c>
      <c r="J14254" s="11">
        <f t="shared" si="906"/>
        <v>203007</v>
      </c>
      <c r="K14254" s="11">
        <f t="shared" si="907"/>
        <v>105016.65738060474</v>
      </c>
      <c r="L14254" s="12">
        <f t="shared" si="904"/>
        <v>3200790.5524630398</v>
      </c>
      <c r="M14254" s="11">
        <f>COUNTIF(E$2:$E14254,E14254)</f>
        <v>3664</v>
      </c>
      <c r="O14254" t="str">
        <f t="shared" si="909"/>
        <v/>
      </c>
    </row>
    <row r="14255" spans="1:15" hidden="1">
      <c r="A14255" s="41" t="s">
        <v>120</v>
      </c>
      <c r="B14255" s="46">
        <v>45866</v>
      </c>
      <c r="C14255" s="8" t="s">
        <v>13</v>
      </c>
      <c r="D14255" s="8" t="s">
        <v>14</v>
      </c>
      <c r="E14255" s="8" t="s">
        <v>14</v>
      </c>
      <c r="F14255" s="9">
        <f t="shared" si="908"/>
        <v>-4600000</v>
      </c>
      <c r="G14255" s="9">
        <v>-46</v>
      </c>
      <c r="H14255" s="10">
        <v>-4990632</v>
      </c>
      <c r="I14255" s="11">
        <f t="shared" si="905"/>
        <v>21314285798.624916</v>
      </c>
      <c r="J14255" s="11">
        <f t="shared" si="906"/>
        <v>202961</v>
      </c>
      <c r="K14255" s="11">
        <f t="shared" si="907"/>
        <v>105016.65738060474</v>
      </c>
      <c r="L14255" s="12">
        <f t="shared" si="904"/>
        <v>159865.76049218234</v>
      </c>
      <c r="M14255" s="11">
        <f>COUNTIF(E$2:$E14255,E14255)</f>
        <v>3665</v>
      </c>
      <c r="O14255" t="str">
        <f t="shared" si="909"/>
        <v/>
      </c>
    </row>
    <row r="14256" spans="1:15" hidden="1">
      <c r="A14256" s="41" t="s">
        <v>120</v>
      </c>
      <c r="B14256" s="46">
        <v>45866</v>
      </c>
      <c r="C14256" s="8" t="s">
        <v>13</v>
      </c>
      <c r="D14256" s="8" t="s">
        <v>46</v>
      </c>
      <c r="E14256" s="8" t="s">
        <v>46</v>
      </c>
      <c r="F14256" s="9">
        <f t="shared" si="908"/>
        <v>900000</v>
      </c>
      <c r="G14256" s="9">
        <v>9</v>
      </c>
      <c r="H14256" s="10">
        <v>943092</v>
      </c>
      <c r="I14256" s="11">
        <f t="shared" si="905"/>
        <v>5936497297.212677</v>
      </c>
      <c r="J14256" s="11">
        <f t="shared" si="906"/>
        <v>56820</v>
      </c>
      <c r="K14256" s="11">
        <f t="shared" si="907"/>
        <v>104479.00910265183</v>
      </c>
      <c r="L14256" s="12">
        <f t="shared" si="904"/>
        <v>0</v>
      </c>
      <c r="M14256" s="11">
        <f>COUNTIF(E$2:$E14256,E14256)</f>
        <v>3937</v>
      </c>
      <c r="O14256" t="str">
        <f t="shared" si="909"/>
        <v/>
      </c>
    </row>
    <row r="14257" spans="1:15" hidden="1">
      <c r="A14257" s="41" t="s">
        <v>120</v>
      </c>
      <c r="B14257" s="46">
        <v>45866</v>
      </c>
      <c r="C14257" s="8" t="s">
        <v>13</v>
      </c>
      <c r="D14257" s="8" t="s">
        <v>46</v>
      </c>
      <c r="E14257" s="8" t="s">
        <v>46</v>
      </c>
      <c r="F14257" s="9">
        <f t="shared" si="908"/>
        <v>900000</v>
      </c>
      <c r="G14257" s="9">
        <v>9</v>
      </c>
      <c r="H14257" s="10">
        <v>943092</v>
      </c>
      <c r="I14257" s="11">
        <f t="shared" si="905"/>
        <v>5937440389.212677</v>
      </c>
      <c r="J14257" s="11">
        <f t="shared" si="906"/>
        <v>56829</v>
      </c>
      <c r="K14257" s="11">
        <f t="shared" si="907"/>
        <v>104479.05803749278</v>
      </c>
      <c r="L14257" s="12">
        <f t="shared" si="904"/>
        <v>0</v>
      </c>
      <c r="M14257" s="11">
        <f>COUNTIF(E$2:$E14257,E14257)</f>
        <v>3938</v>
      </c>
      <c r="O14257" t="str">
        <f t="shared" si="909"/>
        <v/>
      </c>
    </row>
    <row r="14258" spans="1:15" hidden="1">
      <c r="A14258" s="41" t="s">
        <v>120</v>
      </c>
      <c r="B14258" s="46">
        <v>45866</v>
      </c>
      <c r="C14258" s="8" t="s">
        <v>13</v>
      </c>
      <c r="D14258" s="8" t="s">
        <v>14</v>
      </c>
      <c r="E14258" s="8" t="s">
        <v>14</v>
      </c>
      <c r="F14258" s="9">
        <f t="shared" si="908"/>
        <v>3200000</v>
      </c>
      <c r="G14258" s="9">
        <v>32</v>
      </c>
      <c r="H14258" s="10">
        <v>3447392</v>
      </c>
      <c r="I14258" s="11">
        <f t="shared" si="905"/>
        <v>21317733190.624916</v>
      </c>
      <c r="J14258" s="11">
        <f t="shared" si="906"/>
        <v>202993</v>
      </c>
      <c r="K14258" s="11">
        <f t="shared" si="907"/>
        <v>105017.08527202868</v>
      </c>
      <c r="L14258" s="12">
        <f t="shared" si="904"/>
        <v>0</v>
      </c>
      <c r="M14258" s="11">
        <f>COUNTIF(E$2:$E14258,E14258)</f>
        <v>3666</v>
      </c>
      <c r="O14258" t="str">
        <f t="shared" si="909"/>
        <v/>
      </c>
    </row>
    <row r="14259" spans="1:15" hidden="1">
      <c r="A14259" s="41" t="s">
        <v>120</v>
      </c>
      <c r="B14259" s="46">
        <v>45866</v>
      </c>
      <c r="C14259" s="8" t="s">
        <v>13</v>
      </c>
      <c r="D14259" s="8" t="s">
        <v>14</v>
      </c>
      <c r="E14259" s="8" t="s">
        <v>14</v>
      </c>
      <c r="F14259" s="9">
        <f t="shared" si="908"/>
        <v>-900000</v>
      </c>
      <c r="G14259" s="9">
        <v>-9</v>
      </c>
      <c r="H14259" s="10">
        <v>-976428</v>
      </c>
      <c r="I14259" s="11">
        <f t="shared" si="905"/>
        <v>21316788036.857468</v>
      </c>
      <c r="J14259" s="11">
        <f t="shared" si="906"/>
        <v>202984</v>
      </c>
      <c r="K14259" s="11">
        <f t="shared" si="907"/>
        <v>105017.08527202868</v>
      </c>
      <c r="L14259" s="12">
        <f t="shared" ref="L14259:L14322" si="910">IF(G14259&lt;0,K14259*G14259-H14259,0)</f>
        <v>31274.232551741879</v>
      </c>
      <c r="M14259" s="11">
        <f>COUNTIF(E$2:$E14259,E14259)</f>
        <v>3667</v>
      </c>
      <c r="O14259" t="str">
        <f t="shared" si="909"/>
        <v/>
      </c>
    </row>
    <row r="14260" spans="1:15" hidden="1">
      <c r="A14260" s="41" t="s">
        <v>120</v>
      </c>
      <c r="B14260" s="46">
        <v>45866</v>
      </c>
      <c r="C14260" s="8" t="s">
        <v>13</v>
      </c>
      <c r="D14260" s="8" t="s">
        <v>14</v>
      </c>
      <c r="E14260" s="8" t="s">
        <v>14</v>
      </c>
      <c r="F14260" s="9">
        <f t="shared" si="908"/>
        <v>-2700000</v>
      </c>
      <c r="G14260" s="9">
        <v>-27</v>
      </c>
      <c r="H14260" s="10">
        <v>-2929284</v>
      </c>
      <c r="I14260" s="11">
        <f t="shared" si="905"/>
        <v>21313952575.555122</v>
      </c>
      <c r="J14260" s="11">
        <f t="shared" si="906"/>
        <v>202957</v>
      </c>
      <c r="K14260" s="11">
        <f t="shared" si="907"/>
        <v>105017.08527202868</v>
      </c>
      <c r="L14260" s="12">
        <f t="shared" si="910"/>
        <v>93822.697655225638</v>
      </c>
      <c r="M14260" s="11">
        <f>COUNTIF(E$2:$E14260,E14260)</f>
        <v>3668</v>
      </c>
      <c r="O14260" t="str">
        <f t="shared" si="909"/>
        <v/>
      </c>
    </row>
    <row r="14261" spans="1:15" hidden="1">
      <c r="A14261" s="41" t="s">
        <v>120</v>
      </c>
      <c r="B14261" s="46">
        <v>45866</v>
      </c>
      <c r="C14261" s="8" t="s">
        <v>13</v>
      </c>
      <c r="D14261" s="8" t="s">
        <v>14</v>
      </c>
      <c r="E14261" s="8" t="s">
        <v>14</v>
      </c>
      <c r="F14261" s="9">
        <f t="shared" si="908"/>
        <v>-18400000</v>
      </c>
      <c r="G14261" s="9">
        <v>-184</v>
      </c>
      <c r="H14261" s="10">
        <v>-19962528</v>
      </c>
      <c r="I14261" s="11">
        <f t="shared" si="905"/>
        <v>21294629431.86507</v>
      </c>
      <c r="J14261" s="11">
        <f t="shared" si="906"/>
        <v>202773</v>
      </c>
      <c r="K14261" s="11">
        <f t="shared" si="907"/>
        <v>105017.08527202868</v>
      </c>
      <c r="L14261" s="12">
        <f t="shared" si="910"/>
        <v>639384.30994672328</v>
      </c>
      <c r="M14261" s="11">
        <f>COUNTIF(E$2:$E14261,E14261)</f>
        <v>3669</v>
      </c>
      <c r="O14261" t="str">
        <f t="shared" si="909"/>
        <v/>
      </c>
    </row>
    <row r="14262" spans="1:15" hidden="1">
      <c r="A14262" s="41" t="s">
        <v>120</v>
      </c>
      <c r="B14262" s="46">
        <v>45866</v>
      </c>
      <c r="C14262" s="8" t="s">
        <v>13</v>
      </c>
      <c r="D14262" s="8" t="s">
        <v>14</v>
      </c>
      <c r="E14262" s="8" t="s">
        <v>14</v>
      </c>
      <c r="F14262" s="9">
        <f t="shared" si="908"/>
        <v>43100000</v>
      </c>
      <c r="G14262" s="9">
        <v>431</v>
      </c>
      <c r="H14262" s="10">
        <v>46432061</v>
      </c>
      <c r="I14262" s="11">
        <f t="shared" si="905"/>
        <v>21341061492.86507</v>
      </c>
      <c r="J14262" s="11">
        <f t="shared" si="906"/>
        <v>203204</v>
      </c>
      <c r="K14262" s="11">
        <f t="shared" si="907"/>
        <v>105022.84154280955</v>
      </c>
      <c r="L14262" s="12">
        <f t="shared" si="910"/>
        <v>0</v>
      </c>
      <c r="M14262" s="11">
        <f>COUNTIF(E$2:$E14262,E14262)</f>
        <v>3670</v>
      </c>
      <c r="O14262" t="str">
        <f t="shared" si="909"/>
        <v/>
      </c>
    </row>
    <row r="14263" spans="1:15" hidden="1">
      <c r="A14263" s="41" t="s">
        <v>120</v>
      </c>
      <c r="B14263" s="46">
        <v>45866</v>
      </c>
      <c r="C14263" s="8" t="s">
        <v>13</v>
      </c>
      <c r="D14263" s="8" t="s">
        <v>14</v>
      </c>
      <c r="E14263" s="8" t="s">
        <v>14</v>
      </c>
      <c r="F14263" s="9">
        <f t="shared" si="908"/>
        <v>-900000</v>
      </c>
      <c r="G14263" s="9">
        <v>-9</v>
      </c>
      <c r="H14263" s="10">
        <v>-976428</v>
      </c>
      <c r="I14263" s="11">
        <f t="shared" si="905"/>
        <v>21340116287.291183</v>
      </c>
      <c r="J14263" s="11">
        <f t="shared" si="906"/>
        <v>203195</v>
      </c>
      <c r="K14263" s="11">
        <f t="shared" si="907"/>
        <v>105022.84154280955</v>
      </c>
      <c r="L14263" s="12">
        <f t="shared" si="910"/>
        <v>31222.426114714122</v>
      </c>
      <c r="M14263" s="11">
        <f>COUNTIF(E$2:$E14263,E14263)</f>
        <v>3671</v>
      </c>
      <c r="O14263" t="str">
        <f t="shared" si="909"/>
        <v/>
      </c>
    </row>
    <row r="14264" spans="1:15" hidden="1">
      <c r="A14264" s="41" t="s">
        <v>120</v>
      </c>
      <c r="B14264" s="46">
        <v>45866</v>
      </c>
      <c r="C14264" s="8" t="s">
        <v>13</v>
      </c>
      <c r="D14264" s="8" t="s">
        <v>14</v>
      </c>
      <c r="E14264" s="8" t="s">
        <v>14</v>
      </c>
      <c r="F14264" s="9">
        <f t="shared" si="908"/>
        <v>39400000</v>
      </c>
      <c r="G14264" s="9">
        <v>394</v>
      </c>
      <c r="H14264" s="10">
        <v>42483444</v>
      </c>
      <c r="I14264" s="11">
        <f t="shared" si="905"/>
        <v>21382599731.291183</v>
      </c>
      <c r="J14264" s="11">
        <f t="shared" si="906"/>
        <v>203589</v>
      </c>
      <c r="K14264" s="11">
        <f t="shared" si="907"/>
        <v>105028.26641562748</v>
      </c>
      <c r="L14264" s="12">
        <f t="shared" si="910"/>
        <v>0</v>
      </c>
      <c r="M14264" s="11">
        <f>COUNTIF(E$2:$E14264,E14264)</f>
        <v>3672</v>
      </c>
      <c r="O14264" t="str">
        <f t="shared" si="909"/>
        <v/>
      </c>
    </row>
    <row r="14265" spans="1:15" hidden="1">
      <c r="A14265" s="41" t="s">
        <v>120</v>
      </c>
      <c r="B14265" s="46">
        <v>45866</v>
      </c>
      <c r="C14265" s="8" t="s">
        <v>13</v>
      </c>
      <c r="D14265" s="8" t="s">
        <v>14</v>
      </c>
      <c r="E14265" s="8" t="s">
        <v>14</v>
      </c>
      <c r="F14265" s="9">
        <f t="shared" si="908"/>
        <v>9200000</v>
      </c>
      <c r="G14265" s="9">
        <v>92</v>
      </c>
      <c r="H14265" s="10">
        <v>9919992</v>
      </c>
      <c r="I14265" s="11">
        <f t="shared" si="905"/>
        <v>21392519723.291183</v>
      </c>
      <c r="J14265" s="11">
        <f t="shared" si="906"/>
        <v>203681</v>
      </c>
      <c r="K14265" s="11">
        <f t="shared" si="907"/>
        <v>105029.53011469495</v>
      </c>
      <c r="L14265" s="12">
        <f t="shared" si="910"/>
        <v>0</v>
      </c>
      <c r="M14265" s="11">
        <f>COUNTIF(E$2:$E14265,E14265)</f>
        <v>3673</v>
      </c>
      <c r="O14265" t="str">
        <f t="shared" si="909"/>
        <v/>
      </c>
    </row>
    <row r="14266" spans="1:15" hidden="1">
      <c r="A14266" s="41" t="s">
        <v>120</v>
      </c>
      <c r="B14266" s="46">
        <v>45866</v>
      </c>
      <c r="C14266" s="8" t="s">
        <v>13</v>
      </c>
      <c r="D14266" s="8" t="s">
        <v>14</v>
      </c>
      <c r="E14266" s="8" t="s">
        <v>14</v>
      </c>
      <c r="F14266" s="9">
        <f t="shared" si="908"/>
        <v>-900000</v>
      </c>
      <c r="G14266" s="9">
        <v>-9</v>
      </c>
      <c r="H14266" s="10">
        <v>-976428</v>
      </c>
      <c r="I14266" s="11">
        <f t="shared" si="905"/>
        <v>21391574457.520153</v>
      </c>
      <c r="J14266" s="11">
        <f t="shared" si="906"/>
        <v>203672</v>
      </c>
      <c r="K14266" s="11">
        <f t="shared" si="907"/>
        <v>105029.53011469495</v>
      </c>
      <c r="L14266" s="12">
        <f t="shared" si="910"/>
        <v>31162.228967745439</v>
      </c>
      <c r="M14266" s="11">
        <f>COUNTIF(E$2:$E14266,E14266)</f>
        <v>3674</v>
      </c>
      <c r="O14266" t="str">
        <f t="shared" si="909"/>
        <v/>
      </c>
    </row>
    <row r="14267" spans="1:15" hidden="1">
      <c r="A14267" s="41" t="s">
        <v>120</v>
      </c>
      <c r="B14267" s="46">
        <v>45866</v>
      </c>
      <c r="C14267" s="8" t="s">
        <v>13</v>
      </c>
      <c r="D14267" s="8" t="s">
        <v>14</v>
      </c>
      <c r="E14267" s="8" t="s">
        <v>14</v>
      </c>
      <c r="F14267" s="9">
        <f t="shared" si="908"/>
        <v>-18300000</v>
      </c>
      <c r="G14267" s="9">
        <v>-183</v>
      </c>
      <c r="H14267" s="10">
        <v>-19854036</v>
      </c>
      <c r="I14267" s="11">
        <f t="shared" si="905"/>
        <v>21372354053.509163</v>
      </c>
      <c r="J14267" s="11">
        <f t="shared" si="906"/>
        <v>203489</v>
      </c>
      <c r="K14267" s="11">
        <f t="shared" si="907"/>
        <v>105029.53011469495</v>
      </c>
      <c r="L14267" s="12">
        <f t="shared" si="910"/>
        <v>633631.98901082575</v>
      </c>
      <c r="M14267" s="11">
        <f>COUNTIF(E$2:$E14267,E14267)</f>
        <v>3675</v>
      </c>
      <c r="O14267" t="str">
        <f t="shared" si="909"/>
        <v/>
      </c>
    </row>
    <row r="14268" spans="1:15" hidden="1">
      <c r="A14268" s="41" t="s">
        <v>120</v>
      </c>
      <c r="B14268" s="46">
        <v>45866</v>
      </c>
      <c r="C14268" s="8" t="s">
        <v>13</v>
      </c>
      <c r="D14268" s="8" t="s">
        <v>14</v>
      </c>
      <c r="E14268" s="8" t="s">
        <v>14</v>
      </c>
      <c r="F14268" s="9">
        <f t="shared" si="908"/>
        <v>29600000</v>
      </c>
      <c r="G14268" s="9">
        <v>296</v>
      </c>
      <c r="H14268" s="10">
        <v>31922120</v>
      </c>
      <c r="I14268" s="11">
        <f t="shared" si="905"/>
        <v>21404276173.509163</v>
      </c>
      <c r="J14268" s="11">
        <f t="shared" si="906"/>
        <v>203785</v>
      </c>
      <c r="K14268" s="11">
        <f t="shared" si="907"/>
        <v>105033.6196163072</v>
      </c>
      <c r="L14268" s="12">
        <f t="shared" si="910"/>
        <v>0</v>
      </c>
      <c r="M14268" s="11">
        <f>COUNTIF(E$2:$E14268,E14268)</f>
        <v>3676</v>
      </c>
      <c r="O14268" t="str">
        <f t="shared" si="909"/>
        <v/>
      </c>
    </row>
    <row r="14269" spans="1:15" hidden="1">
      <c r="A14269" s="41" t="s">
        <v>120</v>
      </c>
      <c r="B14269" s="46">
        <v>45866</v>
      </c>
      <c r="C14269" s="8" t="s">
        <v>13</v>
      </c>
      <c r="D14269" s="8" t="s">
        <v>15</v>
      </c>
      <c r="E14269" s="8" t="s">
        <v>15</v>
      </c>
      <c r="F14269" s="9">
        <f t="shared" si="908"/>
        <v>273000000</v>
      </c>
      <c r="G14269" s="9">
        <v>2730</v>
      </c>
      <c r="H14269" s="10">
        <v>300777750</v>
      </c>
      <c r="I14269" s="11">
        <f t="shared" si="905"/>
        <v>13658475392.144783</v>
      </c>
      <c r="J14269" s="11">
        <f t="shared" si="906"/>
        <v>135455</v>
      </c>
      <c r="K14269" s="11">
        <f t="shared" si="907"/>
        <v>100834.04372038525</v>
      </c>
      <c r="L14269" s="12">
        <f t="shared" si="910"/>
        <v>0</v>
      </c>
      <c r="M14269" s="11">
        <f>COUNTIF(E$2:$E14269,E14269)</f>
        <v>3973</v>
      </c>
      <c r="O14269" t="str">
        <f t="shared" si="909"/>
        <v/>
      </c>
    </row>
    <row r="14270" spans="1:15" hidden="1">
      <c r="A14270" s="41" t="s">
        <v>120</v>
      </c>
      <c r="B14270" s="46">
        <v>45866</v>
      </c>
      <c r="C14270" s="8" t="s">
        <v>13</v>
      </c>
      <c r="D14270" s="8" t="s">
        <v>46</v>
      </c>
      <c r="E14270" s="8" t="s">
        <v>46</v>
      </c>
      <c r="F14270" s="9">
        <f t="shared" si="908"/>
        <v>2800000</v>
      </c>
      <c r="G14270" s="9">
        <v>28</v>
      </c>
      <c r="H14270" s="10">
        <v>2926028</v>
      </c>
      <c r="I14270" s="11">
        <f t="shared" si="905"/>
        <v>5940366417.212677</v>
      </c>
      <c r="J14270" s="11">
        <f t="shared" si="906"/>
        <v>56857</v>
      </c>
      <c r="K14270" s="11">
        <f t="shared" si="907"/>
        <v>104479.0688431095</v>
      </c>
      <c r="L14270" s="12">
        <f t="shared" si="910"/>
        <v>0</v>
      </c>
      <c r="M14270" s="11">
        <f>COUNTIF(E$2:$E14270,E14270)</f>
        <v>3939</v>
      </c>
      <c r="O14270" t="str">
        <f t="shared" si="909"/>
        <v/>
      </c>
    </row>
    <row r="14271" spans="1:15" hidden="1">
      <c r="A14271" s="41" t="s">
        <v>120</v>
      </c>
      <c r="B14271" s="46">
        <v>45866</v>
      </c>
      <c r="C14271" s="8" t="s">
        <v>13</v>
      </c>
      <c r="D14271" s="8" t="s">
        <v>46</v>
      </c>
      <c r="E14271" s="8" t="s">
        <v>46</v>
      </c>
      <c r="F14271" s="9">
        <f t="shared" si="908"/>
        <v>1800000</v>
      </c>
      <c r="G14271" s="9">
        <v>18</v>
      </c>
      <c r="H14271" s="10">
        <v>1864404</v>
      </c>
      <c r="I14271" s="11">
        <f t="shared" si="905"/>
        <v>5942230821.212677</v>
      </c>
      <c r="J14271" s="11">
        <f t="shared" si="906"/>
        <v>56875</v>
      </c>
      <c r="K14271" s="11">
        <f t="shared" si="907"/>
        <v>104478.78366967344</v>
      </c>
      <c r="L14271" s="12">
        <f t="shared" si="910"/>
        <v>0</v>
      </c>
      <c r="M14271" s="11">
        <f>COUNTIF(E$2:$E14271,E14271)</f>
        <v>3940</v>
      </c>
      <c r="O14271" t="str">
        <f t="shared" si="909"/>
        <v/>
      </c>
    </row>
    <row r="14272" spans="1:15" hidden="1">
      <c r="A14272" s="41" t="s">
        <v>120</v>
      </c>
      <c r="B14272" s="46">
        <v>45866</v>
      </c>
      <c r="C14272" s="8" t="s">
        <v>13</v>
      </c>
      <c r="D14272" s="8" t="s">
        <v>90</v>
      </c>
      <c r="E14272" s="8" t="s">
        <v>90</v>
      </c>
      <c r="F14272" s="9">
        <f t="shared" si="908"/>
        <v>900000</v>
      </c>
      <c r="G14272" s="9">
        <v>9</v>
      </c>
      <c r="H14272" s="10">
        <v>981729</v>
      </c>
      <c r="I14272" s="11">
        <f t="shared" si="905"/>
        <v>7810255366.24438</v>
      </c>
      <c r="J14272" s="11">
        <f t="shared" si="906"/>
        <v>73031</v>
      </c>
      <c r="K14272" s="11">
        <f t="shared" si="907"/>
        <v>106944.38479884405</v>
      </c>
      <c r="L14272" s="12">
        <f t="shared" si="910"/>
        <v>0</v>
      </c>
      <c r="M14272" s="11">
        <f>COUNTIF(E$2:$E14272,E14272)</f>
        <v>1961</v>
      </c>
      <c r="O14272" t="str">
        <f t="shared" si="909"/>
        <v/>
      </c>
    </row>
    <row r="14273" spans="1:15" hidden="1">
      <c r="A14273" s="41" t="s">
        <v>120</v>
      </c>
      <c r="B14273" s="46">
        <v>45866</v>
      </c>
      <c r="C14273" s="8" t="s">
        <v>13</v>
      </c>
      <c r="D14273" s="8" t="s">
        <v>14</v>
      </c>
      <c r="E14273" s="8" t="s">
        <v>14</v>
      </c>
      <c r="F14273" s="9">
        <f t="shared" si="908"/>
        <v>-9200000</v>
      </c>
      <c r="G14273" s="9">
        <v>-92</v>
      </c>
      <c r="H14273" s="10">
        <v>-9981264</v>
      </c>
      <c r="I14273" s="11">
        <f t="shared" si="905"/>
        <v>21394613080.504463</v>
      </c>
      <c r="J14273" s="11">
        <f t="shared" si="906"/>
        <v>203693</v>
      </c>
      <c r="K14273" s="11">
        <f t="shared" si="907"/>
        <v>105033.6196163072</v>
      </c>
      <c r="L14273" s="12">
        <f t="shared" si="910"/>
        <v>318170.9952997379</v>
      </c>
      <c r="M14273" s="11">
        <f>COUNTIF(E$2:$E14273,E14273)</f>
        <v>3677</v>
      </c>
      <c r="O14273" t="str">
        <f t="shared" si="909"/>
        <v/>
      </c>
    </row>
    <row r="14274" spans="1:15" hidden="1">
      <c r="A14274" s="41" t="s">
        <v>120</v>
      </c>
      <c r="B14274" s="46">
        <v>45866</v>
      </c>
      <c r="C14274" s="8" t="s">
        <v>13</v>
      </c>
      <c r="D14274" s="8" t="s">
        <v>14</v>
      </c>
      <c r="E14274" s="8" t="s">
        <v>14</v>
      </c>
      <c r="F14274" s="9">
        <f t="shared" si="908"/>
        <v>9200000</v>
      </c>
      <c r="G14274" s="9">
        <v>92</v>
      </c>
      <c r="H14274" s="10">
        <v>9934160</v>
      </c>
      <c r="I14274" s="11">
        <f t="shared" si="905"/>
        <v>21404547240.504463</v>
      </c>
      <c r="J14274" s="11">
        <f t="shared" si="906"/>
        <v>203785</v>
      </c>
      <c r="K14274" s="11">
        <f t="shared" si="907"/>
        <v>105034.94977797415</v>
      </c>
      <c r="L14274" s="12">
        <f t="shared" si="910"/>
        <v>0</v>
      </c>
      <c r="M14274" s="11">
        <f>COUNTIF(E$2:$E14274,E14274)</f>
        <v>3678</v>
      </c>
      <c r="O14274" t="str">
        <f t="shared" si="909"/>
        <v/>
      </c>
    </row>
    <row r="14275" spans="1:15" hidden="1">
      <c r="A14275" s="41" t="s">
        <v>120</v>
      </c>
      <c r="B14275" s="46">
        <v>45866</v>
      </c>
      <c r="C14275" s="8" t="s">
        <v>13</v>
      </c>
      <c r="D14275" s="8" t="s">
        <v>14</v>
      </c>
      <c r="E14275" s="8" t="s">
        <v>14</v>
      </c>
      <c r="F14275" s="9">
        <f t="shared" si="908"/>
        <v>-1800000</v>
      </c>
      <c r="G14275" s="9">
        <v>-18</v>
      </c>
      <c r="H14275" s="10">
        <v>-1952856</v>
      </c>
      <c r="I14275" s="11">
        <f t="shared" si="905"/>
        <v>21402656611.408459</v>
      </c>
      <c r="J14275" s="11">
        <f t="shared" si="906"/>
        <v>203767</v>
      </c>
      <c r="K14275" s="11">
        <f t="shared" si="907"/>
        <v>105034.94977797415</v>
      </c>
      <c r="L14275" s="12">
        <f t="shared" si="910"/>
        <v>62226.903996465262</v>
      </c>
      <c r="M14275" s="11">
        <f>COUNTIF(E$2:$E14275,E14275)</f>
        <v>3679</v>
      </c>
      <c r="O14275" t="str">
        <f t="shared" si="909"/>
        <v/>
      </c>
    </row>
    <row r="14276" spans="1:15" hidden="1">
      <c r="A14276" s="41" t="s">
        <v>120</v>
      </c>
      <c r="B14276" s="46">
        <v>45866</v>
      </c>
      <c r="C14276" s="8" t="s">
        <v>13</v>
      </c>
      <c r="D14276" s="8" t="s">
        <v>14</v>
      </c>
      <c r="E14276" s="8" t="s">
        <v>14</v>
      </c>
      <c r="F14276" s="9">
        <f t="shared" si="908"/>
        <v>-32200000</v>
      </c>
      <c r="G14276" s="9">
        <v>-322</v>
      </c>
      <c r="H14276" s="10">
        <v>-34934424</v>
      </c>
      <c r="I14276" s="11">
        <f t="shared" si="905"/>
        <v>21368835357.579952</v>
      </c>
      <c r="J14276" s="11">
        <f t="shared" si="906"/>
        <v>203445</v>
      </c>
      <c r="K14276" s="11">
        <f t="shared" si="907"/>
        <v>105034.94977797415</v>
      </c>
      <c r="L14276" s="12">
        <f t="shared" si="910"/>
        <v>1113170.1714923233</v>
      </c>
      <c r="M14276" s="11">
        <f>COUNTIF(E$2:$E14276,E14276)</f>
        <v>3680</v>
      </c>
      <c r="O14276" t="str">
        <f t="shared" si="909"/>
        <v/>
      </c>
    </row>
    <row r="14277" spans="1:15" hidden="1">
      <c r="A14277" s="41" t="s">
        <v>120</v>
      </c>
      <c r="B14277" s="46">
        <v>45866</v>
      </c>
      <c r="C14277" s="8" t="s">
        <v>13</v>
      </c>
      <c r="D14277" s="8" t="s">
        <v>14</v>
      </c>
      <c r="E14277" s="8" t="s">
        <v>14</v>
      </c>
      <c r="F14277" s="9">
        <f t="shared" si="908"/>
        <v>-23000000</v>
      </c>
      <c r="G14277" s="9">
        <v>-230</v>
      </c>
      <c r="H14277" s="10">
        <v>-24953160</v>
      </c>
      <c r="I14277" s="11">
        <f t="shared" si="905"/>
        <v>21344677319.13102</v>
      </c>
      <c r="J14277" s="11">
        <f t="shared" si="906"/>
        <v>203215</v>
      </c>
      <c r="K14277" s="11">
        <f t="shared" si="907"/>
        <v>105034.94977797415</v>
      </c>
      <c r="L14277" s="12">
        <f t="shared" si="910"/>
        <v>795121.55106594414</v>
      </c>
      <c r="M14277" s="11">
        <f>COUNTIF(E$2:$E14277,E14277)</f>
        <v>3681</v>
      </c>
      <c r="O14277" t="str">
        <f t="shared" si="909"/>
        <v/>
      </c>
    </row>
    <row r="14278" spans="1:15" hidden="1">
      <c r="A14278" s="41" t="s">
        <v>120</v>
      </c>
      <c r="B14278" s="46">
        <v>45866</v>
      </c>
      <c r="C14278" s="8" t="s">
        <v>13</v>
      </c>
      <c r="D14278" s="8" t="s">
        <v>14</v>
      </c>
      <c r="E14278" s="8" t="s">
        <v>14</v>
      </c>
      <c r="F14278" s="9">
        <f t="shared" si="908"/>
        <v>-10600000</v>
      </c>
      <c r="G14278" s="9">
        <v>-106</v>
      </c>
      <c r="H14278" s="10">
        <v>-11500152</v>
      </c>
      <c r="I14278" s="11">
        <f t="shared" si="905"/>
        <v>21333543614.454556</v>
      </c>
      <c r="J14278" s="11">
        <f t="shared" si="906"/>
        <v>203109</v>
      </c>
      <c r="K14278" s="11">
        <f t="shared" si="907"/>
        <v>105034.94977797415</v>
      </c>
      <c r="L14278" s="12">
        <f t="shared" si="910"/>
        <v>366447.32353474014</v>
      </c>
      <c r="M14278" s="11">
        <f>COUNTIF(E$2:$E14278,E14278)</f>
        <v>3682</v>
      </c>
      <c r="O14278" t="str">
        <f t="shared" si="909"/>
        <v/>
      </c>
    </row>
    <row r="14279" spans="1:15" hidden="1">
      <c r="A14279" s="41" t="s">
        <v>120</v>
      </c>
      <c r="B14279" s="46">
        <v>45866</v>
      </c>
      <c r="C14279" s="8" t="s">
        <v>13</v>
      </c>
      <c r="D14279" s="8" t="s">
        <v>14</v>
      </c>
      <c r="E14279" s="8" t="s">
        <v>14</v>
      </c>
      <c r="F14279" s="9">
        <f t="shared" si="908"/>
        <v>-2800000</v>
      </c>
      <c r="G14279" s="9">
        <v>-28</v>
      </c>
      <c r="H14279" s="10">
        <v>-3037776</v>
      </c>
      <c r="I14279" s="11">
        <f t="shared" si="905"/>
        <v>21330602635.860771</v>
      </c>
      <c r="J14279" s="11">
        <f t="shared" si="906"/>
        <v>203081</v>
      </c>
      <c r="K14279" s="11">
        <f t="shared" si="907"/>
        <v>105034.94977797415</v>
      </c>
      <c r="L14279" s="12">
        <f t="shared" si="910"/>
        <v>96797.406216723844</v>
      </c>
      <c r="M14279" s="11">
        <f>COUNTIF(E$2:$E14279,E14279)</f>
        <v>3683</v>
      </c>
      <c r="O14279" t="str">
        <f t="shared" si="909"/>
        <v/>
      </c>
    </row>
    <row r="14280" spans="1:15" hidden="1">
      <c r="A14280" s="41" t="s">
        <v>120</v>
      </c>
      <c r="B14280" s="46">
        <v>45866</v>
      </c>
      <c r="C14280" s="8" t="s">
        <v>13</v>
      </c>
      <c r="D14280" s="8" t="s">
        <v>14</v>
      </c>
      <c r="E14280" s="8" t="s">
        <v>14</v>
      </c>
      <c r="F14280" s="9">
        <f t="shared" si="908"/>
        <v>-46400000</v>
      </c>
      <c r="G14280" s="9">
        <v>-464</v>
      </c>
      <c r="H14280" s="10">
        <v>-50340288</v>
      </c>
      <c r="I14280" s="11">
        <f t="shared" si="905"/>
        <v>21281866419.163792</v>
      </c>
      <c r="J14280" s="11">
        <f t="shared" si="906"/>
        <v>202617</v>
      </c>
      <c r="K14280" s="11">
        <f t="shared" si="907"/>
        <v>105034.94977797415</v>
      </c>
      <c r="L14280" s="12">
        <f t="shared" si="910"/>
        <v>1604071.303019993</v>
      </c>
      <c r="M14280" s="11">
        <f>COUNTIF(E$2:$E14280,E14280)</f>
        <v>3684</v>
      </c>
      <c r="O14280" t="str">
        <f t="shared" si="909"/>
        <v/>
      </c>
    </row>
    <row r="14281" spans="1:15" hidden="1">
      <c r="A14281" s="41" t="s">
        <v>120</v>
      </c>
      <c r="B14281" s="46">
        <v>45866</v>
      </c>
      <c r="C14281" s="8" t="s">
        <v>13</v>
      </c>
      <c r="D14281" s="8" t="s">
        <v>14</v>
      </c>
      <c r="E14281" s="8" t="s">
        <v>14</v>
      </c>
      <c r="F14281" s="9">
        <f t="shared" si="908"/>
        <v>-18400000</v>
      </c>
      <c r="G14281" s="9">
        <v>-184</v>
      </c>
      <c r="H14281" s="10">
        <v>-19962528</v>
      </c>
      <c r="I14281" s="11">
        <f t="shared" si="905"/>
        <v>21262539988.404644</v>
      </c>
      <c r="J14281" s="11">
        <f t="shared" si="906"/>
        <v>202433</v>
      </c>
      <c r="K14281" s="11">
        <f t="shared" si="907"/>
        <v>105034.94977797415</v>
      </c>
      <c r="L14281" s="12">
        <f t="shared" si="910"/>
        <v>636097.24085275456</v>
      </c>
      <c r="M14281" s="11">
        <f>COUNTIF(E$2:$E14281,E14281)</f>
        <v>3685</v>
      </c>
      <c r="O14281" t="str">
        <f t="shared" si="909"/>
        <v/>
      </c>
    </row>
    <row r="14282" spans="1:15" hidden="1">
      <c r="A14282" s="41" t="s">
        <v>120</v>
      </c>
      <c r="B14282" s="46">
        <v>45866</v>
      </c>
      <c r="C14282" s="8" t="s">
        <v>13</v>
      </c>
      <c r="D14282" s="8" t="s">
        <v>14</v>
      </c>
      <c r="E14282" s="8" t="s">
        <v>14</v>
      </c>
      <c r="F14282" s="9">
        <f t="shared" si="908"/>
        <v>-1000000</v>
      </c>
      <c r="G14282" s="9">
        <v>-10</v>
      </c>
      <c r="H14282" s="10">
        <v>-1084920</v>
      </c>
      <c r="I14282" s="11">
        <f t="shared" si="905"/>
        <v>21261489638.906864</v>
      </c>
      <c r="J14282" s="11">
        <f t="shared" si="906"/>
        <v>202423</v>
      </c>
      <c r="K14282" s="11">
        <f t="shared" si="907"/>
        <v>105034.94977797415</v>
      </c>
      <c r="L14282" s="12">
        <f t="shared" si="910"/>
        <v>34570.502220258582</v>
      </c>
      <c r="M14282" s="11">
        <f>COUNTIF(E$2:$E14282,E14282)</f>
        <v>3686</v>
      </c>
      <c r="O14282" t="str">
        <f t="shared" si="909"/>
        <v/>
      </c>
    </row>
    <row r="14283" spans="1:15" hidden="1">
      <c r="A14283" s="41" t="s">
        <v>120</v>
      </c>
      <c r="B14283" s="46">
        <v>45866</v>
      </c>
      <c r="C14283" s="8" t="s">
        <v>13</v>
      </c>
      <c r="D14283" s="8" t="s">
        <v>14</v>
      </c>
      <c r="E14283" s="8" t="s">
        <v>14</v>
      </c>
      <c r="F14283" s="9">
        <f t="shared" si="908"/>
        <v>-1800000</v>
      </c>
      <c r="G14283" s="9">
        <v>-18</v>
      </c>
      <c r="H14283" s="10">
        <v>-1952856</v>
      </c>
      <c r="I14283" s="11">
        <f t="shared" si="905"/>
        <v>21259599009.81086</v>
      </c>
      <c r="J14283" s="11">
        <f t="shared" si="906"/>
        <v>202405</v>
      </c>
      <c r="K14283" s="11">
        <f t="shared" si="907"/>
        <v>105034.94977797415</v>
      </c>
      <c r="L14283" s="12">
        <f t="shared" si="910"/>
        <v>62226.903996465262</v>
      </c>
      <c r="M14283" s="11">
        <f>COUNTIF(E$2:$E14283,E14283)</f>
        <v>3687</v>
      </c>
      <c r="O14283" t="str">
        <f t="shared" si="909"/>
        <v/>
      </c>
    </row>
    <row r="14284" spans="1:15" hidden="1">
      <c r="A14284" s="41" t="s">
        <v>120</v>
      </c>
      <c r="B14284" s="46">
        <v>45866</v>
      </c>
      <c r="C14284" s="8" t="s">
        <v>13</v>
      </c>
      <c r="D14284" s="8" t="s">
        <v>14</v>
      </c>
      <c r="E14284" s="8" t="s">
        <v>14</v>
      </c>
      <c r="F14284" s="9">
        <f t="shared" si="908"/>
        <v>46300000</v>
      </c>
      <c r="G14284" s="9">
        <v>463</v>
      </c>
      <c r="H14284" s="10">
        <v>49923438</v>
      </c>
      <c r="I14284" s="11">
        <f t="shared" si="905"/>
        <v>21309522447.81086</v>
      </c>
      <c r="J14284" s="11">
        <f t="shared" si="906"/>
        <v>202868</v>
      </c>
      <c r="K14284" s="11">
        <f t="shared" si="907"/>
        <v>105041.31971435051</v>
      </c>
      <c r="L14284" s="12">
        <f t="shared" si="910"/>
        <v>0</v>
      </c>
      <c r="M14284" s="11">
        <f>COUNTIF(E$2:$E14284,E14284)</f>
        <v>3688</v>
      </c>
      <c r="O14284" t="str">
        <f t="shared" si="909"/>
        <v/>
      </c>
    </row>
    <row r="14285" spans="1:15" hidden="1">
      <c r="A14285" s="41" t="s">
        <v>120</v>
      </c>
      <c r="B14285" s="46">
        <v>45866</v>
      </c>
      <c r="C14285" s="8" t="s">
        <v>13</v>
      </c>
      <c r="D14285" s="8" t="s">
        <v>14</v>
      </c>
      <c r="E14285" s="8" t="s">
        <v>14</v>
      </c>
      <c r="F14285" s="9">
        <f t="shared" si="908"/>
        <v>-538900000</v>
      </c>
      <c r="G14285" s="9">
        <v>-5389</v>
      </c>
      <c r="H14285" s="10">
        <v>-584663388</v>
      </c>
      <c r="I14285" s="11">
        <f t="shared" si="905"/>
        <v>20743454775.870224</v>
      </c>
      <c r="J14285" s="11">
        <f t="shared" si="906"/>
        <v>197479</v>
      </c>
      <c r="K14285" s="11">
        <f t="shared" si="907"/>
        <v>105041.31971435051</v>
      </c>
      <c r="L14285" s="12">
        <f t="shared" si="910"/>
        <v>18595716.059365153</v>
      </c>
      <c r="M14285" s="11">
        <f>COUNTIF(E$2:$E14285,E14285)</f>
        <v>3689</v>
      </c>
      <c r="O14285" t="str">
        <f t="shared" si="909"/>
        <v/>
      </c>
    </row>
    <row r="14286" spans="1:15" hidden="1">
      <c r="A14286" s="41" t="s">
        <v>120</v>
      </c>
      <c r="B14286" s="46">
        <v>45866</v>
      </c>
      <c r="C14286" s="8" t="s">
        <v>13</v>
      </c>
      <c r="D14286" s="8" t="s">
        <v>14</v>
      </c>
      <c r="E14286" s="8" t="s">
        <v>14</v>
      </c>
      <c r="F14286" s="9">
        <f t="shared" si="908"/>
        <v>-1800000</v>
      </c>
      <c r="G14286" s="9">
        <v>-18</v>
      </c>
      <c r="H14286" s="10">
        <v>-1952856</v>
      </c>
      <c r="I14286" s="11">
        <f t="shared" si="905"/>
        <v>20741564032.115364</v>
      </c>
      <c r="J14286" s="11">
        <f t="shared" si="906"/>
        <v>197461</v>
      </c>
      <c r="K14286" s="11">
        <f t="shared" si="907"/>
        <v>105041.31971435051</v>
      </c>
      <c r="L14286" s="12">
        <f t="shared" si="910"/>
        <v>62112.24514169083</v>
      </c>
      <c r="M14286" s="11">
        <f>COUNTIF(E$2:$E14286,E14286)</f>
        <v>3690</v>
      </c>
      <c r="O14286" t="str">
        <f t="shared" si="909"/>
        <v/>
      </c>
    </row>
    <row r="14287" spans="1:15" hidden="1">
      <c r="A14287" s="41" t="s">
        <v>120</v>
      </c>
      <c r="B14287" s="46">
        <v>45866</v>
      </c>
      <c r="C14287" s="8" t="s">
        <v>13</v>
      </c>
      <c r="D14287" s="8" t="s">
        <v>14</v>
      </c>
      <c r="E14287" s="8" t="s">
        <v>14</v>
      </c>
      <c r="F14287" s="9">
        <f t="shared" si="908"/>
        <v>18500000</v>
      </c>
      <c r="G14287" s="9">
        <v>185</v>
      </c>
      <c r="H14287" s="10">
        <v>19944295</v>
      </c>
      <c r="I14287" s="11">
        <f t="shared" si="905"/>
        <v>20761508327.115364</v>
      </c>
      <c r="J14287" s="11">
        <f t="shared" si="906"/>
        <v>197646</v>
      </c>
      <c r="K14287" s="11">
        <f t="shared" si="907"/>
        <v>105043.9084378908</v>
      </c>
      <c r="L14287" s="12">
        <f t="shared" si="910"/>
        <v>0</v>
      </c>
      <c r="M14287" s="11">
        <f>COUNTIF(E$2:$E14287,E14287)</f>
        <v>3691</v>
      </c>
      <c r="O14287" t="str">
        <f t="shared" si="909"/>
        <v/>
      </c>
    </row>
    <row r="14288" spans="1:15" hidden="1">
      <c r="A14288" s="41" t="s">
        <v>120</v>
      </c>
      <c r="B14288" s="46">
        <v>45866</v>
      </c>
      <c r="C14288" s="8" t="s">
        <v>13</v>
      </c>
      <c r="D14288" s="8" t="s">
        <v>14</v>
      </c>
      <c r="E14288" s="8" t="s">
        <v>14</v>
      </c>
      <c r="F14288" s="9">
        <f t="shared" si="908"/>
        <v>-4100000</v>
      </c>
      <c r="G14288" s="9">
        <v>-41</v>
      </c>
      <c r="H14288" s="10">
        <v>-4448172</v>
      </c>
      <c r="I14288" s="11">
        <f t="shared" si="905"/>
        <v>20757201526.869411</v>
      </c>
      <c r="J14288" s="11">
        <f t="shared" si="906"/>
        <v>197605</v>
      </c>
      <c r="K14288" s="11">
        <f t="shared" si="907"/>
        <v>105043.9084378908</v>
      </c>
      <c r="L14288" s="12">
        <f t="shared" si="910"/>
        <v>141371.75404647738</v>
      </c>
      <c r="M14288" s="11">
        <f>COUNTIF(E$2:$E14288,E14288)</f>
        <v>3692</v>
      </c>
      <c r="O14288" t="str">
        <f t="shared" si="909"/>
        <v/>
      </c>
    </row>
    <row r="14289" spans="1:15" hidden="1">
      <c r="A14289" s="41" t="s">
        <v>120</v>
      </c>
      <c r="B14289" s="46">
        <v>45866</v>
      </c>
      <c r="C14289" s="8" t="s">
        <v>13</v>
      </c>
      <c r="D14289" s="8" t="s">
        <v>14</v>
      </c>
      <c r="E14289" s="8" t="s">
        <v>14</v>
      </c>
      <c r="F14289" s="9">
        <f t="shared" si="908"/>
        <v>-1800000</v>
      </c>
      <c r="G14289" s="9">
        <v>-18</v>
      </c>
      <c r="H14289" s="10">
        <v>-1952856</v>
      </c>
      <c r="I14289" s="11">
        <f t="shared" si="905"/>
        <v>20755310736.517529</v>
      </c>
      <c r="J14289" s="11">
        <f t="shared" si="906"/>
        <v>197587</v>
      </c>
      <c r="K14289" s="11">
        <f t="shared" si="907"/>
        <v>105043.9084378908</v>
      </c>
      <c r="L14289" s="12">
        <f t="shared" si="910"/>
        <v>62065.648117965553</v>
      </c>
      <c r="M14289" s="11">
        <f>COUNTIF(E$2:$E14289,E14289)</f>
        <v>3693</v>
      </c>
      <c r="O14289" t="str">
        <f t="shared" si="909"/>
        <v/>
      </c>
    </row>
    <row r="14290" spans="1:15" hidden="1">
      <c r="A14290" s="41" t="s">
        <v>120</v>
      </c>
      <c r="B14290" s="46">
        <v>45866</v>
      </c>
      <c r="C14290" s="8" t="s">
        <v>13</v>
      </c>
      <c r="D14290" s="8" t="s">
        <v>14</v>
      </c>
      <c r="E14290" s="8" t="s">
        <v>14</v>
      </c>
      <c r="F14290" s="9">
        <f t="shared" si="908"/>
        <v>-900000</v>
      </c>
      <c r="G14290" s="9">
        <v>-9</v>
      </c>
      <c r="H14290" s="10">
        <v>-976428</v>
      </c>
      <c r="I14290" s="11">
        <f t="shared" si="905"/>
        <v>20754365341.341587</v>
      </c>
      <c r="J14290" s="11">
        <f t="shared" si="906"/>
        <v>197578</v>
      </c>
      <c r="K14290" s="11">
        <f t="shared" si="907"/>
        <v>105043.9084378908</v>
      </c>
      <c r="L14290" s="12">
        <f t="shared" si="910"/>
        <v>31032.824058982776</v>
      </c>
      <c r="M14290" s="11">
        <f>COUNTIF(E$2:$E14290,E14290)</f>
        <v>3694</v>
      </c>
      <c r="O14290" t="str">
        <f t="shared" si="909"/>
        <v/>
      </c>
    </row>
    <row r="14291" spans="1:15" hidden="1">
      <c r="A14291" s="41" t="s">
        <v>120</v>
      </c>
      <c r="B14291" s="46">
        <v>45866</v>
      </c>
      <c r="C14291" s="8" t="s">
        <v>13</v>
      </c>
      <c r="D14291" s="8" t="s">
        <v>14</v>
      </c>
      <c r="E14291" s="8" t="s">
        <v>14</v>
      </c>
      <c r="F14291" s="9">
        <f t="shared" si="908"/>
        <v>-115100000</v>
      </c>
      <c r="G14291" s="9">
        <v>-1151</v>
      </c>
      <c r="H14291" s="10">
        <v>-124874292</v>
      </c>
      <c r="I14291" s="11">
        <f t="shared" si="905"/>
        <v>20633459802.729576</v>
      </c>
      <c r="J14291" s="11">
        <f t="shared" si="906"/>
        <v>196427</v>
      </c>
      <c r="K14291" s="11">
        <f t="shared" si="907"/>
        <v>105043.9084378908</v>
      </c>
      <c r="L14291" s="12">
        <f t="shared" si="910"/>
        <v>3968753.3879876882</v>
      </c>
      <c r="M14291" s="11">
        <f>COUNTIF(E$2:$E14291,E14291)</f>
        <v>3695</v>
      </c>
      <c r="O14291" t="str">
        <f t="shared" si="909"/>
        <v/>
      </c>
    </row>
    <row r="14292" spans="1:15" hidden="1">
      <c r="A14292" s="41" t="s">
        <v>120</v>
      </c>
      <c r="B14292" s="46">
        <v>45866</v>
      </c>
      <c r="C14292" s="8" t="s">
        <v>13</v>
      </c>
      <c r="D14292" s="8" t="s">
        <v>14</v>
      </c>
      <c r="E14292" s="8" t="s">
        <v>14</v>
      </c>
      <c r="F14292" s="9">
        <f t="shared" si="908"/>
        <v>-900000</v>
      </c>
      <c r="G14292" s="9">
        <v>-9</v>
      </c>
      <c r="H14292" s="10">
        <v>-976428</v>
      </c>
      <c r="I14292" s="11">
        <f t="shared" si="905"/>
        <v>20632514407.553635</v>
      </c>
      <c r="J14292" s="11">
        <f t="shared" si="906"/>
        <v>196418</v>
      </c>
      <c r="K14292" s="11">
        <f t="shared" si="907"/>
        <v>105043.9084378908</v>
      </c>
      <c r="L14292" s="12">
        <f t="shared" si="910"/>
        <v>31032.824058982776</v>
      </c>
      <c r="M14292" s="11">
        <f>COUNTIF(E$2:$E14292,E14292)</f>
        <v>3696</v>
      </c>
      <c r="O14292" t="str">
        <f t="shared" si="909"/>
        <v/>
      </c>
    </row>
    <row r="14293" spans="1:15" hidden="1">
      <c r="A14293" s="41" t="s">
        <v>120</v>
      </c>
      <c r="B14293" s="46">
        <v>45866</v>
      </c>
      <c r="C14293" s="8" t="s">
        <v>13</v>
      </c>
      <c r="D14293" s="8" t="s">
        <v>48</v>
      </c>
      <c r="E14293" s="8" t="s">
        <v>48</v>
      </c>
      <c r="F14293" s="9">
        <f t="shared" si="908"/>
        <v>4500000</v>
      </c>
      <c r="G14293" s="9">
        <v>45</v>
      </c>
      <c r="H14293" s="10">
        <v>4669425</v>
      </c>
      <c r="I14293" s="11">
        <f t="shared" si="905"/>
        <v>10801837270.022198</v>
      </c>
      <c r="J14293" s="11">
        <f t="shared" si="906"/>
        <v>107993</v>
      </c>
      <c r="K14293" s="11">
        <f t="shared" si="907"/>
        <v>100023.49476375504</v>
      </c>
      <c r="L14293" s="12">
        <f t="shared" si="910"/>
        <v>0</v>
      </c>
      <c r="M14293" s="11">
        <f>COUNTIF(E$2:$E14293,E14293)</f>
        <v>663</v>
      </c>
      <c r="O14293" t="str">
        <f t="shared" si="909"/>
        <v/>
      </c>
    </row>
    <row r="14294" spans="1:15" hidden="1">
      <c r="A14294" s="41" t="s">
        <v>120</v>
      </c>
      <c r="B14294" s="46">
        <v>45866</v>
      </c>
      <c r="C14294" s="8" t="s">
        <v>13</v>
      </c>
      <c r="D14294" s="8" t="s">
        <v>14</v>
      </c>
      <c r="E14294" s="8" t="s">
        <v>14</v>
      </c>
      <c r="F14294" s="9">
        <f t="shared" si="908"/>
        <v>-1800000</v>
      </c>
      <c r="G14294" s="9">
        <v>-18</v>
      </c>
      <c r="H14294" s="10">
        <v>-1952856</v>
      </c>
      <c r="I14294" s="11">
        <f t="shared" si="905"/>
        <v>20630623617.201752</v>
      </c>
      <c r="J14294" s="11">
        <f t="shared" si="906"/>
        <v>196400</v>
      </c>
      <c r="K14294" s="11">
        <f t="shared" si="907"/>
        <v>105043.9084378908</v>
      </c>
      <c r="L14294" s="12">
        <f t="shared" si="910"/>
        <v>62065.648117965553</v>
      </c>
      <c r="M14294" s="11">
        <f>COUNTIF(E$2:$E14294,E14294)</f>
        <v>3697</v>
      </c>
      <c r="O14294" t="str">
        <f t="shared" si="909"/>
        <v/>
      </c>
    </row>
    <row r="14295" spans="1:15" hidden="1">
      <c r="A14295" s="41" t="s">
        <v>120</v>
      </c>
      <c r="B14295" s="46">
        <v>45866</v>
      </c>
      <c r="C14295" s="8" t="s">
        <v>13</v>
      </c>
      <c r="D14295" s="8" t="s">
        <v>14</v>
      </c>
      <c r="E14295" s="8" t="s">
        <v>14</v>
      </c>
      <c r="F14295" s="9">
        <f t="shared" si="908"/>
        <v>-13800000</v>
      </c>
      <c r="G14295" s="9">
        <v>-138</v>
      </c>
      <c r="H14295" s="10">
        <v>-14971896</v>
      </c>
      <c r="I14295" s="11">
        <f t="shared" si="905"/>
        <v>20616127557.837322</v>
      </c>
      <c r="J14295" s="11">
        <f t="shared" si="906"/>
        <v>196262</v>
      </c>
      <c r="K14295" s="11">
        <f t="shared" si="907"/>
        <v>105043.9084378908</v>
      </c>
      <c r="L14295" s="12">
        <f t="shared" si="910"/>
        <v>475836.63557107002</v>
      </c>
      <c r="M14295" s="11">
        <f>COUNTIF(E$2:$E14295,E14295)</f>
        <v>3698</v>
      </c>
      <c r="O14295" t="str">
        <f t="shared" si="909"/>
        <v/>
      </c>
    </row>
    <row r="14296" spans="1:15" hidden="1">
      <c r="A14296" s="41" t="s">
        <v>120</v>
      </c>
      <c r="B14296" s="46">
        <v>45866</v>
      </c>
      <c r="C14296" s="8" t="s">
        <v>13</v>
      </c>
      <c r="D14296" s="8" t="s">
        <v>14</v>
      </c>
      <c r="E14296" s="8" t="s">
        <v>14</v>
      </c>
      <c r="F14296" s="9">
        <f t="shared" si="908"/>
        <v>-900000</v>
      </c>
      <c r="G14296" s="9">
        <v>-9</v>
      </c>
      <c r="H14296" s="10">
        <v>-976428</v>
      </c>
      <c r="I14296" s="11">
        <f t="shared" si="905"/>
        <v>20615182162.661381</v>
      </c>
      <c r="J14296" s="11">
        <f t="shared" si="906"/>
        <v>196253</v>
      </c>
      <c r="K14296" s="11">
        <f t="shared" si="907"/>
        <v>105043.9084378908</v>
      </c>
      <c r="L14296" s="12">
        <f t="shared" si="910"/>
        <v>31032.824058982776</v>
      </c>
      <c r="M14296" s="11">
        <f>COUNTIF(E$2:$E14296,E14296)</f>
        <v>3699</v>
      </c>
      <c r="O14296" t="str">
        <f t="shared" si="909"/>
        <v/>
      </c>
    </row>
    <row r="14297" spans="1:15" hidden="1">
      <c r="A14297" s="41" t="s">
        <v>120</v>
      </c>
      <c r="B14297" s="46">
        <v>45866</v>
      </c>
      <c r="C14297" s="8" t="s">
        <v>13</v>
      </c>
      <c r="D14297" s="8" t="s">
        <v>15</v>
      </c>
      <c r="E14297" s="8" t="s">
        <v>15</v>
      </c>
      <c r="F14297" s="9">
        <f t="shared" si="908"/>
        <v>900000</v>
      </c>
      <c r="G14297" s="9">
        <v>9</v>
      </c>
      <c r="H14297" s="10">
        <v>991692</v>
      </c>
      <c r="I14297" s="11">
        <f t="shared" si="905"/>
        <v>13659467084.144783</v>
      </c>
      <c r="J14297" s="11">
        <f t="shared" si="906"/>
        <v>135464</v>
      </c>
      <c r="K14297" s="11">
        <f t="shared" si="907"/>
        <v>100834.66518148573</v>
      </c>
      <c r="L14297" s="12">
        <f t="shared" si="910"/>
        <v>0</v>
      </c>
      <c r="M14297" s="11">
        <f>COUNTIF(E$2:$E14297,E14297)</f>
        <v>3974</v>
      </c>
      <c r="O14297" t="str">
        <f t="shared" si="909"/>
        <v/>
      </c>
    </row>
    <row r="14298" spans="1:15" hidden="1">
      <c r="A14298" s="41" t="s">
        <v>120</v>
      </c>
      <c r="B14298" s="46">
        <v>45866</v>
      </c>
      <c r="C14298" s="8" t="s">
        <v>13</v>
      </c>
      <c r="D14298" s="8" t="s">
        <v>14</v>
      </c>
      <c r="E14298" s="8" t="s">
        <v>14</v>
      </c>
      <c r="F14298" s="9">
        <f t="shared" si="908"/>
        <v>900000</v>
      </c>
      <c r="G14298" s="9">
        <v>9</v>
      </c>
      <c r="H14298" s="10">
        <v>969750</v>
      </c>
      <c r="I14298" s="11">
        <f t="shared" si="905"/>
        <v>20616151912.661381</v>
      </c>
      <c r="J14298" s="11">
        <f t="shared" si="906"/>
        <v>196262</v>
      </c>
      <c r="K14298" s="11">
        <f t="shared" si="907"/>
        <v>105044.03253131722</v>
      </c>
      <c r="L14298" s="12">
        <f t="shared" si="910"/>
        <v>0</v>
      </c>
      <c r="M14298" s="11">
        <f>COUNTIF(E$2:$E14298,E14298)</f>
        <v>3700</v>
      </c>
      <c r="O14298" t="str">
        <f t="shared" si="909"/>
        <v/>
      </c>
    </row>
    <row r="14299" spans="1:15" hidden="1">
      <c r="A14299" s="41" t="s">
        <v>120</v>
      </c>
      <c r="B14299" s="46">
        <v>45866</v>
      </c>
      <c r="C14299" s="8" t="s">
        <v>13</v>
      </c>
      <c r="D14299" s="8" t="s">
        <v>14</v>
      </c>
      <c r="E14299" s="8" t="s">
        <v>14</v>
      </c>
      <c r="F14299" s="9">
        <f t="shared" si="908"/>
        <v>-7300000</v>
      </c>
      <c r="G14299" s="9">
        <v>-73</v>
      </c>
      <c r="H14299" s="10">
        <v>-7919916</v>
      </c>
      <c r="I14299" s="11">
        <f t="shared" si="905"/>
        <v>20608483698.286594</v>
      </c>
      <c r="J14299" s="11">
        <f t="shared" si="906"/>
        <v>196189</v>
      </c>
      <c r="K14299" s="11">
        <f t="shared" si="907"/>
        <v>105044.03253131722</v>
      </c>
      <c r="L14299" s="12">
        <f t="shared" si="910"/>
        <v>251701.62521384284</v>
      </c>
      <c r="M14299" s="11">
        <f>COUNTIF(E$2:$E14299,E14299)</f>
        <v>3701</v>
      </c>
      <c r="O14299" t="str">
        <f t="shared" si="909"/>
        <v/>
      </c>
    </row>
    <row r="14300" spans="1:15" hidden="1">
      <c r="A14300" s="41" t="s">
        <v>120</v>
      </c>
      <c r="B14300" s="46">
        <v>45866</v>
      </c>
      <c r="C14300" s="8" t="s">
        <v>13</v>
      </c>
      <c r="D14300" s="8" t="s">
        <v>14</v>
      </c>
      <c r="E14300" s="8" t="s">
        <v>14</v>
      </c>
      <c r="F14300" s="9">
        <f t="shared" si="908"/>
        <v>73800000</v>
      </c>
      <c r="G14300" s="9">
        <v>738</v>
      </c>
      <c r="H14300" s="10">
        <v>79989606</v>
      </c>
      <c r="I14300" s="11">
        <f t="shared" si="905"/>
        <v>20688473304.286594</v>
      </c>
      <c r="J14300" s="11">
        <f t="shared" si="906"/>
        <v>196927</v>
      </c>
      <c r="K14300" s="11">
        <f t="shared" si="907"/>
        <v>105056.56057466267</v>
      </c>
      <c r="L14300" s="12">
        <f t="shared" si="910"/>
        <v>0</v>
      </c>
      <c r="M14300" s="11">
        <f>COUNTIF(E$2:$E14300,E14300)</f>
        <v>3702</v>
      </c>
      <c r="O14300" t="str">
        <f t="shared" si="909"/>
        <v/>
      </c>
    </row>
    <row r="14301" spans="1:15" hidden="1">
      <c r="A14301" s="41" t="s">
        <v>120</v>
      </c>
      <c r="B14301" s="46">
        <v>45866</v>
      </c>
      <c r="C14301" s="8" t="s">
        <v>13</v>
      </c>
      <c r="D14301" s="8" t="s">
        <v>14</v>
      </c>
      <c r="E14301" s="8" t="s">
        <v>14</v>
      </c>
      <c r="F14301" s="9">
        <f t="shared" si="908"/>
        <v>900000</v>
      </c>
      <c r="G14301" s="9">
        <v>9</v>
      </c>
      <c r="H14301" s="10">
        <v>975726</v>
      </c>
      <c r="I14301" s="11">
        <f t="shared" si="905"/>
        <v>20689449030.286594</v>
      </c>
      <c r="J14301" s="11">
        <f t="shared" si="906"/>
        <v>196936</v>
      </c>
      <c r="K14301" s="11">
        <f t="shared" si="907"/>
        <v>105056.7140100672</v>
      </c>
      <c r="L14301" s="12">
        <f t="shared" si="910"/>
        <v>0</v>
      </c>
      <c r="M14301" s="11">
        <f>COUNTIF(E$2:$E14301,E14301)</f>
        <v>3703</v>
      </c>
      <c r="O14301" t="str">
        <f t="shared" si="909"/>
        <v/>
      </c>
    </row>
    <row r="14302" spans="1:15" hidden="1">
      <c r="A14302" s="41" t="s">
        <v>120</v>
      </c>
      <c r="B14302" s="46">
        <v>45866</v>
      </c>
      <c r="C14302" s="8" t="s">
        <v>13</v>
      </c>
      <c r="D14302" s="8" t="s">
        <v>14</v>
      </c>
      <c r="E14302" s="8" t="s">
        <v>14</v>
      </c>
      <c r="F14302" s="9">
        <f t="shared" si="908"/>
        <v>-3200000</v>
      </c>
      <c r="G14302" s="9">
        <v>-32</v>
      </c>
      <c r="H14302" s="10">
        <v>-3471744</v>
      </c>
      <c r="I14302" s="11">
        <f t="shared" si="905"/>
        <v>20686087215.438271</v>
      </c>
      <c r="J14302" s="11">
        <f t="shared" si="906"/>
        <v>196904</v>
      </c>
      <c r="K14302" s="11">
        <f t="shared" si="907"/>
        <v>105056.7140100672</v>
      </c>
      <c r="L14302" s="12">
        <f t="shared" si="910"/>
        <v>109929.1516778497</v>
      </c>
      <c r="M14302" s="11">
        <f>COUNTIF(E$2:$E14302,E14302)</f>
        <v>3704</v>
      </c>
      <c r="O14302" t="str">
        <f t="shared" si="909"/>
        <v/>
      </c>
    </row>
    <row r="14303" spans="1:15" hidden="1">
      <c r="A14303" s="41" t="s">
        <v>120</v>
      </c>
      <c r="B14303" s="46">
        <v>45866</v>
      </c>
      <c r="C14303" s="8" t="s">
        <v>13</v>
      </c>
      <c r="D14303" s="8" t="s">
        <v>14</v>
      </c>
      <c r="E14303" s="8" t="s">
        <v>14</v>
      </c>
      <c r="F14303" s="9">
        <f t="shared" si="908"/>
        <v>-1000000</v>
      </c>
      <c r="G14303" s="9">
        <v>-10</v>
      </c>
      <c r="H14303" s="10">
        <v>-1084920</v>
      </c>
      <c r="I14303" s="11">
        <f t="shared" si="905"/>
        <v>20685036648.298168</v>
      </c>
      <c r="J14303" s="11">
        <f t="shared" si="906"/>
        <v>196894</v>
      </c>
      <c r="K14303" s="11">
        <f t="shared" si="907"/>
        <v>105056.7140100672</v>
      </c>
      <c r="L14303" s="12">
        <f t="shared" si="910"/>
        <v>34352.85989932809</v>
      </c>
      <c r="M14303" s="11">
        <f>COUNTIF(E$2:$E14303,E14303)</f>
        <v>3705</v>
      </c>
      <c r="O14303" t="str">
        <f t="shared" si="909"/>
        <v/>
      </c>
    </row>
    <row r="14304" spans="1:15" hidden="1">
      <c r="A14304" s="41" t="s">
        <v>120</v>
      </c>
      <c r="B14304" s="46">
        <v>45866</v>
      </c>
      <c r="C14304" s="8" t="s">
        <v>13</v>
      </c>
      <c r="D14304" s="8" t="s">
        <v>48</v>
      </c>
      <c r="E14304" s="8" t="s">
        <v>48</v>
      </c>
      <c r="F14304" s="9">
        <f t="shared" si="908"/>
        <v>9900000</v>
      </c>
      <c r="G14304" s="9">
        <v>99</v>
      </c>
      <c r="H14304" s="10">
        <v>10260657</v>
      </c>
      <c r="I14304" s="11">
        <f t="shared" si="905"/>
        <v>10812097927.022198</v>
      </c>
      <c r="J14304" s="11">
        <f t="shared" si="906"/>
        <v>108092</v>
      </c>
      <c r="K14304" s="11">
        <f t="shared" si="907"/>
        <v>100026.80981961846</v>
      </c>
      <c r="L14304" s="12">
        <f t="shared" si="910"/>
        <v>0</v>
      </c>
      <c r="M14304" s="11">
        <f>COUNTIF(E$2:$E14304,E14304)</f>
        <v>664</v>
      </c>
      <c r="O14304" t="str">
        <f t="shared" si="909"/>
        <v/>
      </c>
    </row>
    <row r="14305" spans="1:15" hidden="1">
      <c r="A14305" s="41" t="s">
        <v>120</v>
      </c>
      <c r="B14305" s="46">
        <v>45866</v>
      </c>
      <c r="C14305" s="8" t="s">
        <v>13</v>
      </c>
      <c r="D14305" s="8" t="s">
        <v>14</v>
      </c>
      <c r="E14305" s="8" t="s">
        <v>14</v>
      </c>
      <c r="F14305" s="9">
        <f t="shared" si="908"/>
        <v>-9200000</v>
      </c>
      <c r="G14305" s="9">
        <v>-92</v>
      </c>
      <c r="H14305" s="10">
        <v>-9981264</v>
      </c>
      <c r="I14305" s="11">
        <f t="shared" si="905"/>
        <v>20675371430.609241</v>
      </c>
      <c r="J14305" s="11">
        <f t="shared" si="906"/>
        <v>196802</v>
      </c>
      <c r="K14305" s="11">
        <f t="shared" si="907"/>
        <v>105056.7140100672</v>
      </c>
      <c r="L14305" s="12">
        <f t="shared" si="910"/>
        <v>316046.31107381731</v>
      </c>
      <c r="M14305" s="11">
        <f>COUNTIF(E$2:$E14305,E14305)</f>
        <v>3706</v>
      </c>
      <c r="O14305" t="str">
        <f t="shared" si="909"/>
        <v/>
      </c>
    </row>
    <row r="14306" spans="1:15" hidden="1">
      <c r="A14306" s="41" t="s">
        <v>120</v>
      </c>
      <c r="B14306" s="46">
        <v>45866</v>
      </c>
      <c r="C14306" s="8" t="s">
        <v>13</v>
      </c>
      <c r="D14306" s="8" t="s">
        <v>14</v>
      </c>
      <c r="E14306" s="8" t="s">
        <v>14</v>
      </c>
      <c r="F14306" s="9">
        <f t="shared" si="908"/>
        <v>-9100000</v>
      </c>
      <c r="G14306" s="9">
        <v>-91</v>
      </c>
      <c r="H14306" s="10">
        <v>-9872772</v>
      </c>
      <c r="I14306" s="11">
        <f t="shared" si="905"/>
        <v>20665811269.634327</v>
      </c>
      <c r="J14306" s="11">
        <f t="shared" si="906"/>
        <v>196711</v>
      </c>
      <c r="K14306" s="11">
        <f t="shared" si="907"/>
        <v>105056.7140100672</v>
      </c>
      <c r="L14306" s="12">
        <f t="shared" si="910"/>
        <v>312611.0250838846</v>
      </c>
      <c r="M14306" s="11">
        <f>COUNTIF(E$2:$E14306,E14306)</f>
        <v>3707</v>
      </c>
      <c r="O14306" t="str">
        <f t="shared" si="909"/>
        <v/>
      </c>
    </row>
    <row r="14307" spans="1:15" hidden="1">
      <c r="A14307" s="41" t="s">
        <v>120</v>
      </c>
      <c r="B14307" s="46">
        <v>45866</v>
      </c>
      <c r="C14307" s="8" t="s">
        <v>13</v>
      </c>
      <c r="D14307" s="8" t="s">
        <v>14</v>
      </c>
      <c r="E14307" s="8" t="s">
        <v>14</v>
      </c>
      <c r="F14307" s="9">
        <f t="shared" si="908"/>
        <v>900000</v>
      </c>
      <c r="G14307" s="9">
        <v>9</v>
      </c>
      <c r="H14307" s="10">
        <v>975726</v>
      </c>
      <c r="I14307" s="11">
        <f t="shared" si="905"/>
        <v>20666786995.634327</v>
      </c>
      <c r="J14307" s="11">
        <f t="shared" si="906"/>
        <v>196720</v>
      </c>
      <c r="K14307" s="11">
        <f t="shared" si="907"/>
        <v>105056.86760692521</v>
      </c>
      <c r="L14307" s="12">
        <f t="shared" si="910"/>
        <v>0</v>
      </c>
      <c r="M14307" s="11">
        <f>COUNTIF(E$2:$E14307,E14307)</f>
        <v>3708</v>
      </c>
      <c r="O14307" t="str">
        <f t="shared" si="909"/>
        <v/>
      </c>
    </row>
    <row r="14308" spans="1:15" hidden="1">
      <c r="A14308" s="41" t="s">
        <v>120</v>
      </c>
      <c r="B14308" s="46">
        <v>45866</v>
      </c>
      <c r="C14308" s="8" t="s">
        <v>13</v>
      </c>
      <c r="D14308" s="8" t="s">
        <v>14</v>
      </c>
      <c r="E14308" s="8" t="s">
        <v>14</v>
      </c>
      <c r="F14308" s="9">
        <f t="shared" si="908"/>
        <v>900000</v>
      </c>
      <c r="G14308" s="9">
        <v>9</v>
      </c>
      <c r="H14308" s="10">
        <v>975726</v>
      </c>
      <c r="I14308" s="11">
        <f t="shared" si="905"/>
        <v>20667762721.634327</v>
      </c>
      <c r="J14308" s="11">
        <f t="shared" si="906"/>
        <v>196729</v>
      </c>
      <c r="K14308" s="11">
        <f t="shared" si="907"/>
        <v>105057.02118972967</v>
      </c>
      <c r="L14308" s="12">
        <f t="shared" si="910"/>
        <v>0</v>
      </c>
      <c r="M14308" s="11">
        <f>COUNTIF(E$2:$E14308,E14308)</f>
        <v>3709</v>
      </c>
      <c r="O14308" t="str">
        <f t="shared" si="909"/>
        <v/>
      </c>
    </row>
    <row r="14309" spans="1:15" hidden="1">
      <c r="A14309" s="41" t="s">
        <v>120</v>
      </c>
      <c r="B14309" s="46">
        <v>45866</v>
      </c>
      <c r="C14309" s="8" t="s">
        <v>13</v>
      </c>
      <c r="D14309" s="8" t="s">
        <v>14</v>
      </c>
      <c r="E14309" s="8" t="s">
        <v>14</v>
      </c>
      <c r="F14309" s="9">
        <f t="shared" si="908"/>
        <v>-18400000</v>
      </c>
      <c r="G14309" s="9">
        <v>-184</v>
      </c>
      <c r="H14309" s="10">
        <v>-19962528</v>
      </c>
      <c r="I14309" s="11">
        <f t="shared" si="905"/>
        <v>20648432229.735416</v>
      </c>
      <c r="J14309" s="11">
        <f t="shared" si="906"/>
        <v>196545</v>
      </c>
      <c r="K14309" s="11">
        <f t="shared" si="907"/>
        <v>105057.02118972967</v>
      </c>
      <c r="L14309" s="12">
        <f t="shared" si="910"/>
        <v>632036.10108974203</v>
      </c>
      <c r="M14309" s="11">
        <f>COUNTIF(E$2:$E14309,E14309)</f>
        <v>3710</v>
      </c>
      <c r="O14309" t="str">
        <f t="shared" si="909"/>
        <v/>
      </c>
    </row>
    <row r="14310" spans="1:15" hidden="1">
      <c r="A14310" s="41" t="s">
        <v>120</v>
      </c>
      <c r="B14310" s="46">
        <v>45866</v>
      </c>
      <c r="C14310" s="8" t="s">
        <v>13</v>
      </c>
      <c r="D14310" s="8" t="s">
        <v>14</v>
      </c>
      <c r="E14310" s="8" t="s">
        <v>14</v>
      </c>
      <c r="F14310" s="9">
        <f t="shared" si="908"/>
        <v>-1800000</v>
      </c>
      <c r="G14310" s="9">
        <v>-18</v>
      </c>
      <c r="H14310" s="10">
        <v>-1952856</v>
      </c>
      <c r="I14310" s="11">
        <f t="shared" si="905"/>
        <v>20646541203.354</v>
      </c>
      <c r="J14310" s="11">
        <f t="shared" si="906"/>
        <v>196527</v>
      </c>
      <c r="K14310" s="11">
        <f t="shared" si="907"/>
        <v>105057.02118972967</v>
      </c>
      <c r="L14310" s="12">
        <f t="shared" si="910"/>
        <v>61829.618584865937</v>
      </c>
      <c r="M14310" s="11">
        <f>COUNTIF(E$2:$E14310,E14310)</f>
        <v>3711</v>
      </c>
      <c r="O14310" t="str">
        <f t="shared" si="909"/>
        <v/>
      </c>
    </row>
    <row r="14311" spans="1:15" hidden="1">
      <c r="A14311" s="41" t="s">
        <v>120</v>
      </c>
      <c r="B14311" s="46">
        <v>45866</v>
      </c>
      <c r="C14311" s="8" t="s">
        <v>13</v>
      </c>
      <c r="D14311" s="8" t="s">
        <v>14</v>
      </c>
      <c r="E14311" s="8" t="s">
        <v>14</v>
      </c>
      <c r="F14311" s="9">
        <f t="shared" si="908"/>
        <v>-4600000</v>
      </c>
      <c r="G14311" s="9">
        <v>-46</v>
      </c>
      <c r="H14311" s="10">
        <v>-4990632</v>
      </c>
      <c r="I14311" s="11">
        <f t="shared" si="905"/>
        <v>20641708580.379272</v>
      </c>
      <c r="J14311" s="11">
        <f t="shared" si="906"/>
        <v>196481</v>
      </c>
      <c r="K14311" s="11">
        <f t="shared" si="907"/>
        <v>105057.02118972967</v>
      </c>
      <c r="L14311" s="12">
        <f t="shared" si="910"/>
        <v>158009.02527243551</v>
      </c>
      <c r="M14311" s="11">
        <f>COUNTIF(E$2:$E14311,E14311)</f>
        <v>3712</v>
      </c>
      <c r="O14311" t="str">
        <f t="shared" si="909"/>
        <v/>
      </c>
    </row>
    <row r="14312" spans="1:15" hidden="1">
      <c r="A14312" s="41" t="s">
        <v>120</v>
      </c>
      <c r="B14312" s="46">
        <v>45866</v>
      </c>
      <c r="C14312" s="8" t="s">
        <v>13</v>
      </c>
      <c r="D14312" s="8" t="s">
        <v>46</v>
      </c>
      <c r="E14312" s="8" t="s">
        <v>46</v>
      </c>
      <c r="F14312" s="9">
        <f t="shared" si="908"/>
        <v>4500000</v>
      </c>
      <c r="G14312" s="9">
        <v>45</v>
      </c>
      <c r="H14312" s="10">
        <v>4674240</v>
      </c>
      <c r="I14312" s="11">
        <f t="shared" si="905"/>
        <v>5946905061.212677</v>
      </c>
      <c r="J14312" s="11">
        <f t="shared" si="906"/>
        <v>56920</v>
      </c>
      <c r="K14312" s="11">
        <f t="shared" si="907"/>
        <v>104478.30395665279</v>
      </c>
      <c r="L14312" s="12">
        <f t="shared" si="910"/>
        <v>0</v>
      </c>
      <c r="M14312" s="11">
        <f>COUNTIF(E$2:$E14312,E14312)</f>
        <v>3941</v>
      </c>
      <c r="O14312" t="str">
        <f t="shared" si="909"/>
        <v/>
      </c>
    </row>
    <row r="14313" spans="1:15" hidden="1">
      <c r="A14313" s="41" t="s">
        <v>120</v>
      </c>
      <c r="B14313" s="46">
        <v>45866</v>
      </c>
      <c r="C14313" s="8" t="s">
        <v>13</v>
      </c>
      <c r="D14313" s="8" t="s">
        <v>14</v>
      </c>
      <c r="E14313" s="8" t="s">
        <v>14</v>
      </c>
      <c r="F14313" s="9">
        <f t="shared" si="908"/>
        <v>-46000000</v>
      </c>
      <c r="G14313" s="9">
        <v>-460</v>
      </c>
      <c r="H14313" s="10">
        <v>-49906320</v>
      </c>
      <c r="I14313" s="11">
        <f t="shared" si="905"/>
        <v>20593382350.631996</v>
      </c>
      <c r="J14313" s="11">
        <f t="shared" si="906"/>
        <v>196021</v>
      </c>
      <c r="K14313" s="11">
        <f t="shared" si="907"/>
        <v>105057.02118972967</v>
      </c>
      <c r="L14313" s="12">
        <f t="shared" si="910"/>
        <v>1580090.2527243495</v>
      </c>
      <c r="M14313" s="11">
        <f>COUNTIF(E$2:$E14313,E14313)</f>
        <v>3713</v>
      </c>
      <c r="O14313" t="str">
        <f t="shared" si="909"/>
        <v/>
      </c>
    </row>
    <row r="14314" spans="1:15" hidden="1">
      <c r="A14314" s="41" t="s">
        <v>120</v>
      </c>
      <c r="B14314" s="46">
        <v>45866</v>
      </c>
      <c r="C14314" s="8" t="s">
        <v>13</v>
      </c>
      <c r="D14314" s="8" t="s">
        <v>14</v>
      </c>
      <c r="E14314" s="8" t="s">
        <v>14</v>
      </c>
      <c r="F14314" s="9">
        <f t="shared" si="908"/>
        <v>1800000</v>
      </c>
      <c r="G14314" s="9">
        <v>18</v>
      </c>
      <c r="H14314" s="10">
        <v>1960776</v>
      </c>
      <c r="I14314" s="11">
        <f t="shared" si="905"/>
        <v>20595343126.631996</v>
      </c>
      <c r="J14314" s="11">
        <f t="shared" si="906"/>
        <v>196039</v>
      </c>
      <c r="K14314" s="11">
        <f t="shared" si="907"/>
        <v>105057.37698433473</v>
      </c>
      <c r="L14314" s="12">
        <f t="shared" si="910"/>
        <v>0</v>
      </c>
      <c r="M14314" s="11">
        <f>COUNTIF(E$2:$E14314,E14314)</f>
        <v>3714</v>
      </c>
      <c r="O14314" t="str">
        <f t="shared" si="909"/>
        <v/>
      </c>
    </row>
    <row r="14315" spans="1:15" hidden="1">
      <c r="A14315" s="41" t="s">
        <v>120</v>
      </c>
      <c r="B14315" s="46">
        <v>45866</v>
      </c>
      <c r="C14315" s="8" t="s">
        <v>13</v>
      </c>
      <c r="D14315" s="8" t="s">
        <v>14</v>
      </c>
      <c r="E14315" s="8" t="s">
        <v>14</v>
      </c>
      <c r="F14315" s="9">
        <f t="shared" si="908"/>
        <v>-900000</v>
      </c>
      <c r="G14315" s="9">
        <v>-9</v>
      </c>
      <c r="H14315" s="10">
        <v>-976428</v>
      </c>
      <c r="I14315" s="11">
        <f t="shared" ref="I14315:I14378" si="911">IF(H14315&gt;=0,IF(M14315=1,H14315,SUMIFS(I:I,E:E,E14315,M:M,M14315-1)+H14315),SUMIFS(I:I,E:E,E14315,M:M,M14315-1)+K14315*G14315)</f>
        <v>20594397610.239136</v>
      </c>
      <c r="J14315" s="11">
        <f t="shared" ref="J14315:J14378" si="912">IF(M14315=1,G14315,SUMIFS($J:$J,$E:$E,E14315,$M:$M,M14315-1)+G14315)</f>
        <v>196030</v>
      </c>
      <c r="K14315" s="11">
        <f t="shared" ref="K14315:K14378" si="913">IF(H14315&gt;=0,I14315/J14315,SUMIFS($K:$K,$E:$E,E14315,$M:$M,M14315-1))</f>
        <v>105057.37698433473</v>
      </c>
      <c r="L14315" s="12">
        <f t="shared" si="910"/>
        <v>30911.607140987413</v>
      </c>
      <c r="M14315" s="11">
        <f>COUNTIF(E$2:$E14315,E14315)</f>
        <v>3715</v>
      </c>
      <c r="O14315" t="str">
        <f t="shared" si="909"/>
        <v/>
      </c>
    </row>
    <row r="14316" spans="1:15" hidden="1">
      <c r="A14316" s="41" t="s">
        <v>120</v>
      </c>
      <c r="B14316" s="46">
        <v>45866</v>
      </c>
      <c r="C14316" s="8" t="s">
        <v>13</v>
      </c>
      <c r="D14316" s="8" t="s">
        <v>14</v>
      </c>
      <c r="E14316" s="8" t="s">
        <v>14</v>
      </c>
      <c r="F14316" s="9">
        <f t="shared" si="908"/>
        <v>-3600000</v>
      </c>
      <c r="G14316" s="9">
        <v>-36</v>
      </c>
      <c r="H14316" s="10">
        <v>-3905712</v>
      </c>
      <c r="I14316" s="11">
        <f t="shared" si="911"/>
        <v>20590615544.667698</v>
      </c>
      <c r="J14316" s="11">
        <f t="shared" si="912"/>
        <v>195994</v>
      </c>
      <c r="K14316" s="11">
        <f t="shared" si="913"/>
        <v>105057.37698433473</v>
      </c>
      <c r="L14316" s="12">
        <f t="shared" si="910"/>
        <v>123646.42856394965</v>
      </c>
      <c r="M14316" s="11">
        <f>COUNTIF(E$2:$E14316,E14316)</f>
        <v>3716</v>
      </c>
      <c r="O14316" t="str">
        <f t="shared" si="909"/>
        <v/>
      </c>
    </row>
    <row r="14317" spans="1:15" hidden="1">
      <c r="A14317" s="41" t="s">
        <v>120</v>
      </c>
      <c r="B14317" s="46">
        <v>45866</v>
      </c>
      <c r="C14317" s="8" t="s">
        <v>13</v>
      </c>
      <c r="D14317" s="8" t="s">
        <v>14</v>
      </c>
      <c r="E14317" s="8" t="s">
        <v>14</v>
      </c>
      <c r="F14317" s="9">
        <f t="shared" ref="F14317:F14380" si="914">100000*G14317</f>
        <v>-68900000</v>
      </c>
      <c r="G14317" s="9">
        <v>-689</v>
      </c>
      <c r="H14317" s="10">
        <v>-74750988</v>
      </c>
      <c r="I14317" s="11">
        <f t="shared" si="911"/>
        <v>20518231011.925491</v>
      </c>
      <c r="J14317" s="11">
        <f t="shared" si="912"/>
        <v>195305</v>
      </c>
      <c r="K14317" s="11">
        <f t="shared" si="913"/>
        <v>105057.37698433473</v>
      </c>
      <c r="L14317" s="12">
        <f t="shared" si="910"/>
        <v>2366455.2577933669</v>
      </c>
      <c r="M14317" s="11">
        <f>COUNTIF(E$2:$E14317,E14317)</f>
        <v>3717</v>
      </c>
      <c r="O14317" t="str">
        <f t="shared" ref="O14317:O14380" si="915">IF(M14317=_xlfn.MAXIFS(M:M,D:D,D14317),"X","")</f>
        <v/>
      </c>
    </row>
    <row r="14318" spans="1:15" hidden="1">
      <c r="A14318" s="41" t="s">
        <v>120</v>
      </c>
      <c r="B14318" s="46">
        <v>45866</v>
      </c>
      <c r="C14318" s="8" t="s">
        <v>13</v>
      </c>
      <c r="D14318" s="8" t="s">
        <v>14</v>
      </c>
      <c r="E14318" s="8" t="s">
        <v>14</v>
      </c>
      <c r="F14318" s="9">
        <f t="shared" si="914"/>
        <v>-3600000</v>
      </c>
      <c r="G14318" s="9">
        <v>-36</v>
      </c>
      <c r="H14318" s="10">
        <v>-3905712</v>
      </c>
      <c r="I14318" s="11">
        <f t="shared" si="911"/>
        <v>20514448946.354053</v>
      </c>
      <c r="J14318" s="11">
        <f t="shared" si="912"/>
        <v>195269</v>
      </c>
      <c r="K14318" s="11">
        <f t="shared" si="913"/>
        <v>105057.37698433473</v>
      </c>
      <c r="L14318" s="12">
        <f t="shared" si="910"/>
        <v>123646.42856394965</v>
      </c>
      <c r="M14318" s="11">
        <f>COUNTIF(E$2:$E14318,E14318)</f>
        <v>3718</v>
      </c>
      <c r="O14318" t="str">
        <f t="shared" si="915"/>
        <v/>
      </c>
    </row>
    <row r="14319" spans="1:15" hidden="1">
      <c r="A14319" s="41" t="s">
        <v>120</v>
      </c>
      <c r="B14319" s="46">
        <v>45866</v>
      </c>
      <c r="C14319" s="8" t="s">
        <v>13</v>
      </c>
      <c r="D14319" s="8" t="s">
        <v>14</v>
      </c>
      <c r="E14319" s="8" t="s">
        <v>14</v>
      </c>
      <c r="F14319" s="9">
        <f t="shared" si="914"/>
        <v>-900000</v>
      </c>
      <c r="G14319" s="9">
        <v>-9</v>
      </c>
      <c r="H14319" s="10">
        <v>-976428</v>
      </c>
      <c r="I14319" s="11">
        <f t="shared" si="911"/>
        <v>20513503429.961193</v>
      </c>
      <c r="J14319" s="11">
        <f t="shared" si="912"/>
        <v>195260</v>
      </c>
      <c r="K14319" s="11">
        <f t="shared" si="913"/>
        <v>105057.37698433473</v>
      </c>
      <c r="L14319" s="12">
        <f t="shared" si="910"/>
        <v>30911.607140987413</v>
      </c>
      <c r="M14319" s="11">
        <f>COUNTIF(E$2:$E14319,E14319)</f>
        <v>3719</v>
      </c>
      <c r="O14319" t="str">
        <f t="shared" si="915"/>
        <v/>
      </c>
    </row>
    <row r="14320" spans="1:15" hidden="1">
      <c r="A14320" s="41" t="s">
        <v>120</v>
      </c>
      <c r="B14320" s="46">
        <v>45866</v>
      </c>
      <c r="C14320" s="8" t="s">
        <v>13</v>
      </c>
      <c r="D14320" s="8" t="s">
        <v>46</v>
      </c>
      <c r="E14320" s="8" t="s">
        <v>46</v>
      </c>
      <c r="F14320" s="9">
        <f t="shared" si="914"/>
        <v>1800000</v>
      </c>
      <c r="G14320" s="9">
        <v>18</v>
      </c>
      <c r="H14320" s="10">
        <v>1865232</v>
      </c>
      <c r="I14320" s="11">
        <f t="shared" si="911"/>
        <v>5948770293.212677</v>
      </c>
      <c r="J14320" s="11">
        <f t="shared" si="912"/>
        <v>56938</v>
      </c>
      <c r="K14320" s="11">
        <f t="shared" si="913"/>
        <v>104478.03388269129</v>
      </c>
      <c r="L14320" s="12">
        <f t="shared" si="910"/>
        <v>0</v>
      </c>
      <c r="M14320" s="11">
        <f>COUNTIF(E$2:$E14320,E14320)</f>
        <v>3942</v>
      </c>
      <c r="O14320" t="str">
        <f t="shared" si="915"/>
        <v/>
      </c>
    </row>
    <row r="14321" spans="1:15" hidden="1">
      <c r="A14321" s="41" t="s">
        <v>120</v>
      </c>
      <c r="B14321" s="46">
        <v>45866</v>
      </c>
      <c r="C14321" s="8" t="s">
        <v>13</v>
      </c>
      <c r="D14321" s="8" t="s">
        <v>14</v>
      </c>
      <c r="E14321" s="8" t="s">
        <v>14</v>
      </c>
      <c r="F14321" s="9">
        <f t="shared" si="914"/>
        <v>-1300000</v>
      </c>
      <c r="G14321" s="9">
        <v>-13</v>
      </c>
      <c r="H14321" s="10">
        <v>-1410396</v>
      </c>
      <c r="I14321" s="11">
        <f t="shared" si="911"/>
        <v>20512137684.060398</v>
      </c>
      <c r="J14321" s="11">
        <f t="shared" si="912"/>
        <v>195247</v>
      </c>
      <c r="K14321" s="11">
        <f t="shared" si="913"/>
        <v>105057.37698433473</v>
      </c>
      <c r="L14321" s="12">
        <f t="shared" si="910"/>
        <v>44650.099203648511</v>
      </c>
      <c r="M14321" s="11">
        <f>COUNTIF(E$2:$E14321,E14321)</f>
        <v>3720</v>
      </c>
      <c r="O14321" t="str">
        <f t="shared" si="915"/>
        <v/>
      </c>
    </row>
    <row r="14322" spans="1:15" hidden="1">
      <c r="A14322" s="41" t="s">
        <v>120</v>
      </c>
      <c r="B14322" s="46">
        <v>45866</v>
      </c>
      <c r="C14322" s="8" t="s">
        <v>13</v>
      </c>
      <c r="D14322" s="8" t="s">
        <v>14</v>
      </c>
      <c r="E14322" s="8" t="s">
        <v>14</v>
      </c>
      <c r="F14322" s="9">
        <f t="shared" si="914"/>
        <v>-900000</v>
      </c>
      <c r="G14322" s="9">
        <v>-9</v>
      </c>
      <c r="H14322" s="10">
        <v>-976428</v>
      </c>
      <c r="I14322" s="11">
        <f t="shared" si="911"/>
        <v>20511192167.667538</v>
      </c>
      <c r="J14322" s="11">
        <f t="shared" si="912"/>
        <v>195238</v>
      </c>
      <c r="K14322" s="11">
        <f t="shared" si="913"/>
        <v>105057.37698433473</v>
      </c>
      <c r="L14322" s="12">
        <f t="shared" si="910"/>
        <v>30911.607140987413</v>
      </c>
      <c r="M14322" s="11">
        <f>COUNTIF(E$2:$E14322,E14322)</f>
        <v>3721</v>
      </c>
      <c r="O14322" t="str">
        <f t="shared" si="915"/>
        <v/>
      </c>
    </row>
    <row r="14323" spans="1:15" hidden="1">
      <c r="A14323" s="41" t="s">
        <v>120</v>
      </c>
      <c r="B14323" s="46">
        <v>45866</v>
      </c>
      <c r="C14323" s="8" t="s">
        <v>13</v>
      </c>
      <c r="D14323" s="8" t="s">
        <v>14</v>
      </c>
      <c r="E14323" s="8" t="s">
        <v>14</v>
      </c>
      <c r="F14323" s="9">
        <f t="shared" si="914"/>
        <v>12000000</v>
      </c>
      <c r="G14323" s="9">
        <v>120</v>
      </c>
      <c r="H14323" s="10">
        <v>13000200</v>
      </c>
      <c r="I14323" s="11">
        <f t="shared" si="911"/>
        <v>20524192367.667538</v>
      </c>
      <c r="J14323" s="11">
        <f t="shared" si="912"/>
        <v>195358</v>
      </c>
      <c r="K14323" s="11">
        <f t="shared" si="913"/>
        <v>105059.39028689655</v>
      </c>
      <c r="L14323" s="12">
        <f t="shared" ref="L14323:L14386" si="916">IF(G14323&lt;0,K14323*G14323-H14323,0)</f>
        <v>0</v>
      </c>
      <c r="M14323" s="11">
        <f>COUNTIF(E$2:$E14323,E14323)</f>
        <v>3722</v>
      </c>
      <c r="O14323" t="str">
        <f t="shared" si="915"/>
        <v/>
      </c>
    </row>
    <row r="14324" spans="1:15" hidden="1">
      <c r="A14324" s="41" t="s">
        <v>120</v>
      </c>
      <c r="B14324" s="46">
        <v>45866</v>
      </c>
      <c r="C14324" s="8" t="s">
        <v>13</v>
      </c>
      <c r="D14324" s="8" t="s">
        <v>14</v>
      </c>
      <c r="E14324" s="8" t="s">
        <v>14</v>
      </c>
      <c r="F14324" s="9">
        <f t="shared" si="914"/>
        <v>-2700000</v>
      </c>
      <c r="G14324" s="9">
        <v>-27</v>
      </c>
      <c r="H14324" s="10">
        <v>-2929284</v>
      </c>
      <c r="I14324" s="11">
        <f t="shared" si="911"/>
        <v>20521355764.129791</v>
      </c>
      <c r="J14324" s="11">
        <f t="shared" si="912"/>
        <v>195331</v>
      </c>
      <c r="K14324" s="11">
        <f t="shared" si="913"/>
        <v>105059.39028689655</v>
      </c>
      <c r="L14324" s="12">
        <f t="shared" si="916"/>
        <v>92680.462253793143</v>
      </c>
      <c r="M14324" s="11">
        <f>COUNTIF(E$2:$E14324,E14324)</f>
        <v>3723</v>
      </c>
      <c r="O14324" t="str">
        <f t="shared" si="915"/>
        <v/>
      </c>
    </row>
    <row r="14325" spans="1:15" hidden="1">
      <c r="A14325" s="41" t="s">
        <v>120</v>
      </c>
      <c r="B14325" s="46">
        <v>45866</v>
      </c>
      <c r="C14325" s="8" t="s">
        <v>13</v>
      </c>
      <c r="D14325" s="8" t="s">
        <v>14</v>
      </c>
      <c r="E14325" s="8" t="s">
        <v>14</v>
      </c>
      <c r="F14325" s="9">
        <f t="shared" si="914"/>
        <v>-18400000</v>
      </c>
      <c r="G14325" s="9">
        <v>-184</v>
      </c>
      <c r="H14325" s="10">
        <v>-19962528</v>
      </c>
      <c r="I14325" s="11">
        <f t="shared" si="911"/>
        <v>20502024836.317001</v>
      </c>
      <c r="J14325" s="11">
        <f t="shared" si="912"/>
        <v>195147</v>
      </c>
      <c r="K14325" s="11">
        <f t="shared" si="913"/>
        <v>105059.39028689655</v>
      </c>
      <c r="L14325" s="12">
        <f t="shared" si="916"/>
        <v>631600.18721103296</v>
      </c>
      <c r="M14325" s="11">
        <f>COUNTIF(E$2:$E14325,E14325)</f>
        <v>3724</v>
      </c>
      <c r="O14325" t="str">
        <f t="shared" si="915"/>
        <v/>
      </c>
    </row>
    <row r="14326" spans="1:15" hidden="1">
      <c r="A14326" s="41" t="s">
        <v>120</v>
      </c>
      <c r="B14326" s="46">
        <v>45866</v>
      </c>
      <c r="C14326" s="8" t="s">
        <v>13</v>
      </c>
      <c r="D14326" s="8" t="s">
        <v>14</v>
      </c>
      <c r="E14326" s="8" t="s">
        <v>14</v>
      </c>
      <c r="F14326" s="9">
        <f t="shared" si="914"/>
        <v>-4600000</v>
      </c>
      <c r="G14326" s="9">
        <v>-46</v>
      </c>
      <c r="H14326" s="10">
        <v>-4990632</v>
      </c>
      <c r="I14326" s="11">
        <f t="shared" si="911"/>
        <v>20497192104.363804</v>
      </c>
      <c r="J14326" s="11">
        <f t="shared" si="912"/>
        <v>195101</v>
      </c>
      <c r="K14326" s="11">
        <f t="shared" si="913"/>
        <v>105059.39028689655</v>
      </c>
      <c r="L14326" s="12">
        <f t="shared" si="916"/>
        <v>157900.04680275824</v>
      </c>
      <c r="M14326" s="11">
        <f>COUNTIF(E$2:$E14326,E14326)</f>
        <v>3725</v>
      </c>
      <c r="O14326" t="str">
        <f t="shared" si="915"/>
        <v/>
      </c>
    </row>
    <row r="14327" spans="1:15" hidden="1">
      <c r="A14327" s="41" t="s">
        <v>120</v>
      </c>
      <c r="B14327" s="46">
        <v>45866</v>
      </c>
      <c r="C14327" s="8" t="s">
        <v>13</v>
      </c>
      <c r="D14327" s="8" t="s">
        <v>15</v>
      </c>
      <c r="E14327" s="8" t="s">
        <v>15</v>
      </c>
      <c r="F14327" s="9">
        <f t="shared" si="914"/>
        <v>46600000</v>
      </c>
      <c r="G14327" s="9">
        <v>466</v>
      </c>
      <c r="H14327" s="10">
        <v>51409120</v>
      </c>
      <c r="I14327" s="11">
        <f t="shared" si="911"/>
        <v>13710876204.144783</v>
      </c>
      <c r="J14327" s="11">
        <f t="shared" si="912"/>
        <v>135930</v>
      </c>
      <c r="K14327" s="11">
        <f t="shared" si="913"/>
        <v>100867.18313944517</v>
      </c>
      <c r="L14327" s="12">
        <f t="shared" si="916"/>
        <v>0</v>
      </c>
      <c r="M14327" s="11">
        <f>COUNTIF(E$2:$E14327,E14327)</f>
        <v>3975</v>
      </c>
      <c r="O14327" t="str">
        <f t="shared" si="915"/>
        <v/>
      </c>
    </row>
    <row r="14328" spans="1:15" hidden="1">
      <c r="A14328" s="41" t="s">
        <v>120</v>
      </c>
      <c r="B14328" s="46">
        <v>45866</v>
      </c>
      <c r="C14328" s="8" t="s">
        <v>13</v>
      </c>
      <c r="D14328" s="8" t="s">
        <v>14</v>
      </c>
      <c r="E14328" s="8" t="s">
        <v>14</v>
      </c>
      <c r="F14328" s="9">
        <f t="shared" si="914"/>
        <v>-4600000</v>
      </c>
      <c r="G14328" s="9">
        <v>-46</v>
      </c>
      <c r="H14328" s="10">
        <v>-4990632</v>
      </c>
      <c r="I14328" s="11">
        <f t="shared" si="911"/>
        <v>20492359372.410606</v>
      </c>
      <c r="J14328" s="11">
        <f t="shared" si="912"/>
        <v>195055</v>
      </c>
      <c r="K14328" s="11">
        <f t="shared" si="913"/>
        <v>105059.39028689655</v>
      </c>
      <c r="L14328" s="12">
        <f t="shared" si="916"/>
        <v>157900.04680275824</v>
      </c>
      <c r="M14328" s="11">
        <f>COUNTIF(E$2:$E14328,E14328)</f>
        <v>3726</v>
      </c>
      <c r="O14328" t="str">
        <f t="shared" si="915"/>
        <v/>
      </c>
    </row>
    <row r="14329" spans="1:15" hidden="1">
      <c r="A14329" s="41" t="s">
        <v>120</v>
      </c>
      <c r="B14329" s="46">
        <v>45866</v>
      </c>
      <c r="C14329" s="8" t="s">
        <v>13</v>
      </c>
      <c r="D14329" s="8" t="s">
        <v>14</v>
      </c>
      <c r="E14329" s="8" t="s">
        <v>14</v>
      </c>
      <c r="F14329" s="9">
        <f t="shared" si="914"/>
        <v>-3600000</v>
      </c>
      <c r="G14329" s="9">
        <v>-36</v>
      </c>
      <c r="H14329" s="10">
        <v>-3905712</v>
      </c>
      <c r="I14329" s="11">
        <f t="shared" si="911"/>
        <v>20488577234.360279</v>
      </c>
      <c r="J14329" s="11">
        <f t="shared" si="912"/>
        <v>195019</v>
      </c>
      <c r="K14329" s="11">
        <f t="shared" si="913"/>
        <v>105059.39028689655</v>
      </c>
      <c r="L14329" s="12">
        <f t="shared" si="916"/>
        <v>123573.94967172388</v>
      </c>
      <c r="M14329" s="11">
        <f>COUNTIF(E$2:$E14329,E14329)</f>
        <v>3727</v>
      </c>
      <c r="O14329" t="str">
        <f t="shared" si="915"/>
        <v/>
      </c>
    </row>
    <row r="14330" spans="1:15" hidden="1">
      <c r="A14330" s="41" t="s">
        <v>120</v>
      </c>
      <c r="B14330" s="46">
        <v>45866</v>
      </c>
      <c r="C14330" s="8" t="s">
        <v>13</v>
      </c>
      <c r="D14330" s="8" t="s">
        <v>14</v>
      </c>
      <c r="E14330" s="8" t="s">
        <v>14</v>
      </c>
      <c r="F14330" s="9">
        <f t="shared" si="914"/>
        <v>-9200000</v>
      </c>
      <c r="G14330" s="9">
        <v>-92</v>
      </c>
      <c r="H14330" s="10">
        <v>-9981264</v>
      </c>
      <c r="I14330" s="11">
        <f t="shared" si="911"/>
        <v>20478911770.453884</v>
      </c>
      <c r="J14330" s="11">
        <f t="shared" si="912"/>
        <v>194927</v>
      </c>
      <c r="K14330" s="11">
        <f t="shared" si="913"/>
        <v>105059.39028689655</v>
      </c>
      <c r="L14330" s="12">
        <f t="shared" si="916"/>
        <v>315800.09360551648</v>
      </c>
      <c r="M14330" s="11">
        <f>COUNTIF(E$2:$E14330,E14330)</f>
        <v>3728</v>
      </c>
      <c r="O14330" t="str">
        <f t="shared" si="915"/>
        <v/>
      </c>
    </row>
    <row r="14331" spans="1:15" hidden="1">
      <c r="A14331" s="41" t="s">
        <v>120</v>
      </c>
      <c r="B14331" s="46">
        <v>45866</v>
      </c>
      <c r="C14331" s="8" t="s">
        <v>13</v>
      </c>
      <c r="D14331" s="8" t="s">
        <v>90</v>
      </c>
      <c r="E14331" s="8" t="s">
        <v>90</v>
      </c>
      <c r="F14331" s="9">
        <f t="shared" si="914"/>
        <v>92500000</v>
      </c>
      <c r="G14331" s="9">
        <v>925</v>
      </c>
      <c r="H14331" s="10">
        <v>101397575</v>
      </c>
      <c r="I14331" s="11">
        <f t="shared" si="911"/>
        <v>7911652941.24438</v>
      </c>
      <c r="J14331" s="11">
        <f t="shared" si="912"/>
        <v>73956</v>
      </c>
      <c r="K14331" s="11">
        <f t="shared" si="913"/>
        <v>106977.83737958218</v>
      </c>
      <c r="L14331" s="12">
        <f t="shared" si="916"/>
        <v>0</v>
      </c>
      <c r="M14331" s="11">
        <f>COUNTIF(E$2:$E14331,E14331)</f>
        <v>1962</v>
      </c>
      <c r="O14331" t="str">
        <f t="shared" si="915"/>
        <v/>
      </c>
    </row>
    <row r="14332" spans="1:15" hidden="1">
      <c r="A14332" s="41" t="s">
        <v>120</v>
      </c>
      <c r="B14332" s="46">
        <v>45866</v>
      </c>
      <c r="C14332" s="8" t="s">
        <v>13</v>
      </c>
      <c r="D14332" s="8" t="s">
        <v>46</v>
      </c>
      <c r="E14332" s="8" t="s">
        <v>46</v>
      </c>
      <c r="F14332" s="9">
        <f t="shared" si="914"/>
        <v>1400000</v>
      </c>
      <c r="G14332" s="9">
        <v>14</v>
      </c>
      <c r="H14332" s="10">
        <v>1460200</v>
      </c>
      <c r="I14332" s="11">
        <f t="shared" si="911"/>
        <v>5950230493.212677</v>
      </c>
      <c r="J14332" s="11">
        <f t="shared" si="912"/>
        <v>56952</v>
      </c>
      <c r="K14332" s="11">
        <f t="shared" si="913"/>
        <v>104477.99011821669</v>
      </c>
      <c r="L14332" s="12">
        <f t="shared" si="916"/>
        <v>0</v>
      </c>
      <c r="M14332" s="11">
        <f>COUNTIF(E$2:$E14332,E14332)</f>
        <v>3943</v>
      </c>
      <c r="O14332" t="str">
        <f t="shared" si="915"/>
        <v/>
      </c>
    </row>
    <row r="14333" spans="1:15" hidden="1">
      <c r="A14333" s="41" t="s">
        <v>120</v>
      </c>
      <c r="B14333" s="46">
        <v>45866</v>
      </c>
      <c r="C14333" s="8" t="s">
        <v>13</v>
      </c>
      <c r="D14333" s="8" t="s">
        <v>14</v>
      </c>
      <c r="E14333" s="8" t="s">
        <v>14</v>
      </c>
      <c r="F14333" s="9">
        <f t="shared" si="914"/>
        <v>1800000</v>
      </c>
      <c r="G14333" s="9">
        <v>18</v>
      </c>
      <c r="H14333" s="10">
        <v>1940526</v>
      </c>
      <c r="I14333" s="11">
        <f t="shared" si="911"/>
        <v>20480852296.453884</v>
      </c>
      <c r="J14333" s="11">
        <f t="shared" si="912"/>
        <v>194945</v>
      </c>
      <c r="K14333" s="11">
        <f t="shared" si="913"/>
        <v>105059.64398396411</v>
      </c>
      <c r="L14333" s="12">
        <f t="shared" si="916"/>
        <v>0</v>
      </c>
      <c r="M14333" s="11">
        <f>COUNTIF(E$2:$E14333,E14333)</f>
        <v>3729</v>
      </c>
      <c r="O14333" t="str">
        <f t="shared" si="915"/>
        <v/>
      </c>
    </row>
    <row r="14334" spans="1:15" hidden="1">
      <c r="A14334" s="41" t="s">
        <v>120</v>
      </c>
      <c r="B14334" s="46">
        <v>45866</v>
      </c>
      <c r="C14334" s="8" t="s">
        <v>13</v>
      </c>
      <c r="D14334" s="8" t="s">
        <v>14</v>
      </c>
      <c r="E14334" s="8" t="s">
        <v>14</v>
      </c>
      <c r="F14334" s="9">
        <f t="shared" si="914"/>
        <v>-1900000</v>
      </c>
      <c r="G14334" s="9">
        <v>-19</v>
      </c>
      <c r="H14334" s="10">
        <v>-2061348</v>
      </c>
      <c r="I14334" s="11">
        <f t="shared" si="911"/>
        <v>20478856163.218189</v>
      </c>
      <c r="J14334" s="11">
        <f t="shared" si="912"/>
        <v>194926</v>
      </c>
      <c r="K14334" s="11">
        <f t="shared" si="913"/>
        <v>105059.64398396411</v>
      </c>
      <c r="L14334" s="12">
        <f t="shared" si="916"/>
        <v>65214.764304681914</v>
      </c>
      <c r="M14334" s="11">
        <f>COUNTIF(E$2:$E14334,E14334)</f>
        <v>3730</v>
      </c>
      <c r="O14334" t="str">
        <f t="shared" si="915"/>
        <v/>
      </c>
    </row>
    <row r="14335" spans="1:15" hidden="1">
      <c r="A14335" s="41" t="s">
        <v>120</v>
      </c>
      <c r="B14335" s="46">
        <v>45866</v>
      </c>
      <c r="C14335" s="8" t="s">
        <v>13</v>
      </c>
      <c r="D14335" s="8" t="s">
        <v>14</v>
      </c>
      <c r="E14335" s="8" t="s">
        <v>14</v>
      </c>
      <c r="F14335" s="9">
        <f t="shared" si="914"/>
        <v>-4800000</v>
      </c>
      <c r="G14335" s="9">
        <v>-48</v>
      </c>
      <c r="H14335" s="10">
        <v>-5207616</v>
      </c>
      <c r="I14335" s="11">
        <f t="shared" si="911"/>
        <v>20473813300.306957</v>
      </c>
      <c r="J14335" s="11">
        <f t="shared" si="912"/>
        <v>194878</v>
      </c>
      <c r="K14335" s="11">
        <f t="shared" si="913"/>
        <v>105059.64398396411</v>
      </c>
      <c r="L14335" s="12">
        <f t="shared" si="916"/>
        <v>164753.08876972273</v>
      </c>
      <c r="M14335" s="11">
        <f>COUNTIF(E$2:$E14335,E14335)</f>
        <v>3731</v>
      </c>
      <c r="O14335" t="str">
        <f t="shared" si="915"/>
        <v/>
      </c>
    </row>
    <row r="14336" spans="1:15" hidden="1">
      <c r="A14336" s="41" t="s">
        <v>120</v>
      </c>
      <c r="B14336" s="46">
        <v>45866</v>
      </c>
      <c r="C14336" s="8" t="s">
        <v>13</v>
      </c>
      <c r="D14336" s="8" t="s">
        <v>14</v>
      </c>
      <c r="E14336" s="8" t="s">
        <v>14</v>
      </c>
      <c r="F14336" s="9">
        <f t="shared" si="914"/>
        <v>-900000</v>
      </c>
      <c r="G14336" s="9">
        <v>-9</v>
      </c>
      <c r="H14336" s="10">
        <v>-976428</v>
      </c>
      <c r="I14336" s="11">
        <f t="shared" si="911"/>
        <v>20472867763.511101</v>
      </c>
      <c r="J14336" s="11">
        <f t="shared" si="912"/>
        <v>194869</v>
      </c>
      <c r="K14336" s="11">
        <f t="shared" si="913"/>
        <v>105059.64398396411</v>
      </c>
      <c r="L14336" s="12">
        <f t="shared" si="916"/>
        <v>30891.204144323012</v>
      </c>
      <c r="M14336" s="11">
        <f>COUNTIF(E$2:$E14336,E14336)</f>
        <v>3732</v>
      </c>
      <c r="O14336" t="str">
        <f t="shared" si="915"/>
        <v/>
      </c>
    </row>
    <row r="14337" spans="1:15" hidden="1">
      <c r="A14337" s="41" t="s">
        <v>120</v>
      </c>
      <c r="B14337" s="46">
        <v>45866</v>
      </c>
      <c r="C14337" s="8" t="s">
        <v>13</v>
      </c>
      <c r="D14337" s="8" t="s">
        <v>14</v>
      </c>
      <c r="E14337" s="8" t="s">
        <v>14</v>
      </c>
      <c r="F14337" s="9">
        <f t="shared" si="914"/>
        <v>-15100000</v>
      </c>
      <c r="G14337" s="9">
        <v>-151</v>
      </c>
      <c r="H14337" s="10">
        <v>-16382292</v>
      </c>
      <c r="I14337" s="11">
        <f t="shared" si="911"/>
        <v>20457003757.269524</v>
      </c>
      <c r="J14337" s="11">
        <f t="shared" si="912"/>
        <v>194718</v>
      </c>
      <c r="K14337" s="11">
        <f t="shared" si="913"/>
        <v>105059.64398396411</v>
      </c>
      <c r="L14337" s="12">
        <f t="shared" si="916"/>
        <v>518285.75842141919</v>
      </c>
      <c r="M14337" s="11">
        <f>COUNTIF(E$2:$E14337,E14337)</f>
        <v>3733</v>
      </c>
      <c r="O14337" t="str">
        <f t="shared" si="915"/>
        <v/>
      </c>
    </row>
    <row r="14338" spans="1:15" hidden="1">
      <c r="A14338" s="41" t="s">
        <v>120</v>
      </c>
      <c r="B14338" s="46">
        <v>45866</v>
      </c>
      <c r="C14338" s="8" t="s">
        <v>13</v>
      </c>
      <c r="D14338" s="8" t="s">
        <v>14</v>
      </c>
      <c r="E14338" s="8" t="s">
        <v>14</v>
      </c>
      <c r="F14338" s="9">
        <f t="shared" si="914"/>
        <v>-900000</v>
      </c>
      <c r="G14338" s="9">
        <v>-9</v>
      </c>
      <c r="H14338" s="10">
        <v>-976428</v>
      </c>
      <c r="I14338" s="11">
        <f t="shared" si="911"/>
        <v>20456058220.473667</v>
      </c>
      <c r="J14338" s="11">
        <f t="shared" si="912"/>
        <v>194709</v>
      </c>
      <c r="K14338" s="11">
        <f t="shared" si="913"/>
        <v>105059.64398396411</v>
      </c>
      <c r="L14338" s="12">
        <f t="shared" si="916"/>
        <v>30891.204144323012</v>
      </c>
      <c r="M14338" s="11">
        <f>COUNTIF(E$2:$E14338,E14338)</f>
        <v>3734</v>
      </c>
      <c r="O14338" t="str">
        <f t="shared" si="915"/>
        <v/>
      </c>
    </row>
    <row r="14339" spans="1:15" hidden="1">
      <c r="A14339" s="41" t="s">
        <v>120</v>
      </c>
      <c r="B14339" s="46">
        <v>45866</v>
      </c>
      <c r="C14339" s="8" t="s">
        <v>13</v>
      </c>
      <c r="D14339" s="8" t="s">
        <v>14</v>
      </c>
      <c r="E14339" s="8" t="s">
        <v>14</v>
      </c>
      <c r="F14339" s="9">
        <f t="shared" si="914"/>
        <v>-22200000</v>
      </c>
      <c r="G14339" s="9">
        <v>-222</v>
      </c>
      <c r="H14339" s="10">
        <v>-24085224</v>
      </c>
      <c r="I14339" s="11">
        <f t="shared" si="911"/>
        <v>20432734979.509228</v>
      </c>
      <c r="J14339" s="11">
        <f t="shared" si="912"/>
        <v>194487</v>
      </c>
      <c r="K14339" s="11">
        <f t="shared" si="913"/>
        <v>105059.64398396411</v>
      </c>
      <c r="L14339" s="12">
        <f t="shared" si="916"/>
        <v>761983.03555996716</v>
      </c>
      <c r="M14339" s="11">
        <f>COUNTIF(E$2:$E14339,E14339)</f>
        <v>3735</v>
      </c>
      <c r="O14339" t="str">
        <f t="shared" si="915"/>
        <v/>
      </c>
    </row>
    <row r="14340" spans="1:15" hidden="1">
      <c r="A14340" s="41" t="s">
        <v>120</v>
      </c>
      <c r="B14340" s="46">
        <v>45866</v>
      </c>
      <c r="C14340" s="8" t="s">
        <v>13</v>
      </c>
      <c r="D14340" s="8" t="s">
        <v>14</v>
      </c>
      <c r="E14340" s="8" t="s">
        <v>14</v>
      </c>
      <c r="F14340" s="9">
        <f t="shared" si="914"/>
        <v>900000</v>
      </c>
      <c r="G14340" s="9">
        <v>9</v>
      </c>
      <c r="H14340" s="10">
        <v>978066</v>
      </c>
      <c r="I14340" s="11">
        <f t="shared" si="911"/>
        <v>20433713045.509228</v>
      </c>
      <c r="J14340" s="11">
        <f t="shared" si="912"/>
        <v>194496</v>
      </c>
      <c r="K14340" s="11">
        <f t="shared" si="913"/>
        <v>105059.81123266919</v>
      </c>
      <c r="L14340" s="12">
        <f t="shared" si="916"/>
        <v>0</v>
      </c>
      <c r="M14340" s="11">
        <f>COUNTIF(E$2:$E14340,E14340)</f>
        <v>3736</v>
      </c>
      <c r="O14340" t="str">
        <f t="shared" si="915"/>
        <v/>
      </c>
    </row>
    <row r="14341" spans="1:15" hidden="1">
      <c r="A14341" s="41" t="s">
        <v>120</v>
      </c>
      <c r="B14341" s="46">
        <v>45866</v>
      </c>
      <c r="C14341" s="8" t="s">
        <v>13</v>
      </c>
      <c r="D14341" s="8" t="s">
        <v>14</v>
      </c>
      <c r="E14341" s="8" t="s">
        <v>14</v>
      </c>
      <c r="F14341" s="9">
        <f t="shared" si="914"/>
        <v>-4600000</v>
      </c>
      <c r="G14341" s="9">
        <v>-46</v>
      </c>
      <c r="H14341" s="10">
        <v>-4990632</v>
      </c>
      <c r="I14341" s="11">
        <f t="shared" si="911"/>
        <v>20428880294.192524</v>
      </c>
      <c r="J14341" s="11">
        <f t="shared" si="912"/>
        <v>194450</v>
      </c>
      <c r="K14341" s="11">
        <f t="shared" si="913"/>
        <v>105059.81123266919</v>
      </c>
      <c r="L14341" s="12">
        <f t="shared" si="916"/>
        <v>157880.68329721689</v>
      </c>
      <c r="M14341" s="11">
        <f>COUNTIF(E$2:$E14341,E14341)</f>
        <v>3737</v>
      </c>
      <c r="O14341" t="str">
        <f t="shared" si="915"/>
        <v/>
      </c>
    </row>
    <row r="14342" spans="1:15" hidden="1">
      <c r="A14342" s="41" t="s">
        <v>120</v>
      </c>
      <c r="B14342" s="46">
        <v>45866</v>
      </c>
      <c r="C14342" s="8" t="s">
        <v>13</v>
      </c>
      <c r="D14342" s="8" t="s">
        <v>14</v>
      </c>
      <c r="E14342" s="8" t="s">
        <v>14</v>
      </c>
      <c r="F14342" s="9">
        <f t="shared" si="914"/>
        <v>-3000000</v>
      </c>
      <c r="G14342" s="9">
        <v>-30</v>
      </c>
      <c r="H14342" s="10">
        <v>-3254760</v>
      </c>
      <c r="I14342" s="11">
        <f t="shared" si="911"/>
        <v>20425728499.855545</v>
      </c>
      <c r="J14342" s="11">
        <f t="shared" si="912"/>
        <v>194420</v>
      </c>
      <c r="K14342" s="11">
        <f t="shared" si="913"/>
        <v>105059.81123266919</v>
      </c>
      <c r="L14342" s="12">
        <f t="shared" si="916"/>
        <v>102965.66301992442</v>
      </c>
      <c r="M14342" s="11">
        <f>COUNTIF(E$2:$E14342,E14342)</f>
        <v>3738</v>
      </c>
      <c r="O14342" t="str">
        <f t="shared" si="915"/>
        <v/>
      </c>
    </row>
    <row r="14343" spans="1:15" hidden="1">
      <c r="A14343" s="41" t="s">
        <v>120</v>
      </c>
      <c r="B14343" s="46">
        <v>45866</v>
      </c>
      <c r="C14343" s="8" t="s">
        <v>13</v>
      </c>
      <c r="D14343" s="8" t="s">
        <v>14</v>
      </c>
      <c r="E14343" s="8" t="s">
        <v>14</v>
      </c>
      <c r="F14343" s="9">
        <f t="shared" si="914"/>
        <v>-46600000</v>
      </c>
      <c r="G14343" s="9">
        <v>-466</v>
      </c>
      <c r="H14343" s="10">
        <v>-50557272</v>
      </c>
      <c r="I14343" s="11">
        <f t="shared" si="911"/>
        <v>20376770627.821121</v>
      </c>
      <c r="J14343" s="11">
        <f t="shared" si="912"/>
        <v>193954</v>
      </c>
      <c r="K14343" s="11">
        <f t="shared" si="913"/>
        <v>105059.81123266919</v>
      </c>
      <c r="L14343" s="12">
        <f t="shared" si="916"/>
        <v>1599399.965576157</v>
      </c>
      <c r="M14343" s="11">
        <f>COUNTIF(E$2:$E14343,E14343)</f>
        <v>3739</v>
      </c>
      <c r="O14343" t="str">
        <f t="shared" si="915"/>
        <v/>
      </c>
    </row>
    <row r="14344" spans="1:15" hidden="1">
      <c r="A14344" s="41" t="s">
        <v>120</v>
      </c>
      <c r="B14344" s="46">
        <v>45866</v>
      </c>
      <c r="C14344" s="8" t="s">
        <v>13</v>
      </c>
      <c r="D14344" s="8" t="s">
        <v>14</v>
      </c>
      <c r="E14344" s="8" t="s">
        <v>14</v>
      </c>
      <c r="F14344" s="9">
        <f t="shared" si="914"/>
        <v>-900000</v>
      </c>
      <c r="G14344" s="9">
        <v>-9</v>
      </c>
      <c r="H14344" s="10">
        <v>-976428</v>
      </c>
      <c r="I14344" s="11">
        <f t="shared" si="911"/>
        <v>20375825089.520027</v>
      </c>
      <c r="J14344" s="11">
        <f t="shared" si="912"/>
        <v>193945</v>
      </c>
      <c r="K14344" s="11">
        <f t="shared" si="913"/>
        <v>105059.81123266919</v>
      </c>
      <c r="L14344" s="12">
        <f t="shared" si="916"/>
        <v>30889.698905977304</v>
      </c>
      <c r="M14344" s="11">
        <f>COUNTIF(E$2:$E14344,E14344)</f>
        <v>3740</v>
      </c>
      <c r="O14344" t="str">
        <f t="shared" si="915"/>
        <v/>
      </c>
    </row>
    <row r="14345" spans="1:15" hidden="1">
      <c r="A14345" s="41" t="s">
        <v>120</v>
      </c>
      <c r="B14345" s="46">
        <v>45866</v>
      </c>
      <c r="C14345" s="8" t="s">
        <v>13</v>
      </c>
      <c r="D14345" s="8" t="s">
        <v>14</v>
      </c>
      <c r="E14345" s="8" t="s">
        <v>14</v>
      </c>
      <c r="F14345" s="9">
        <f t="shared" si="914"/>
        <v>-4600000</v>
      </c>
      <c r="G14345" s="9">
        <v>-46</v>
      </c>
      <c r="H14345" s="10">
        <v>-4990632</v>
      </c>
      <c r="I14345" s="11">
        <f t="shared" si="911"/>
        <v>20370992338.203323</v>
      </c>
      <c r="J14345" s="11">
        <f t="shared" si="912"/>
        <v>193899</v>
      </c>
      <c r="K14345" s="11">
        <f t="shared" si="913"/>
        <v>105059.81123266919</v>
      </c>
      <c r="L14345" s="12">
        <f t="shared" si="916"/>
        <v>157880.68329721689</v>
      </c>
      <c r="M14345" s="11">
        <f>COUNTIF(E$2:$E14345,E14345)</f>
        <v>3741</v>
      </c>
      <c r="O14345" t="str">
        <f t="shared" si="915"/>
        <v/>
      </c>
    </row>
    <row r="14346" spans="1:15" hidden="1">
      <c r="A14346" s="41" t="s">
        <v>120</v>
      </c>
      <c r="B14346" s="46">
        <v>45866</v>
      </c>
      <c r="C14346" s="8" t="s">
        <v>13</v>
      </c>
      <c r="D14346" s="8" t="s">
        <v>14</v>
      </c>
      <c r="E14346" s="8" t="s">
        <v>14</v>
      </c>
      <c r="F14346" s="9">
        <f t="shared" si="914"/>
        <v>-44200000</v>
      </c>
      <c r="G14346" s="9">
        <v>-442</v>
      </c>
      <c r="H14346" s="10">
        <v>-47953464</v>
      </c>
      <c r="I14346" s="11">
        <f t="shared" si="911"/>
        <v>20324555901.638485</v>
      </c>
      <c r="J14346" s="11">
        <f t="shared" si="912"/>
        <v>193457</v>
      </c>
      <c r="K14346" s="11">
        <f t="shared" si="913"/>
        <v>105059.81123266919</v>
      </c>
      <c r="L14346" s="12">
        <f t="shared" si="916"/>
        <v>1517027.4351602197</v>
      </c>
      <c r="M14346" s="11">
        <f>COUNTIF(E$2:$E14346,E14346)</f>
        <v>3742</v>
      </c>
      <c r="O14346" t="str">
        <f t="shared" si="915"/>
        <v/>
      </c>
    </row>
    <row r="14347" spans="1:15" hidden="1">
      <c r="A14347" s="41" t="s">
        <v>120</v>
      </c>
      <c r="B14347" s="46">
        <v>45866</v>
      </c>
      <c r="C14347" s="8" t="s">
        <v>13</v>
      </c>
      <c r="D14347" s="8" t="s">
        <v>14</v>
      </c>
      <c r="E14347" s="8" t="s">
        <v>14</v>
      </c>
      <c r="F14347" s="9">
        <f t="shared" si="914"/>
        <v>-4600000</v>
      </c>
      <c r="G14347" s="9">
        <v>-46</v>
      </c>
      <c r="H14347" s="10">
        <v>-4990632</v>
      </c>
      <c r="I14347" s="11">
        <f t="shared" si="911"/>
        <v>20319723150.321781</v>
      </c>
      <c r="J14347" s="11">
        <f t="shared" si="912"/>
        <v>193411</v>
      </c>
      <c r="K14347" s="11">
        <f t="shared" si="913"/>
        <v>105059.81123266919</v>
      </c>
      <c r="L14347" s="12">
        <f t="shared" si="916"/>
        <v>157880.68329721689</v>
      </c>
      <c r="M14347" s="11">
        <f>COUNTIF(E$2:$E14347,E14347)</f>
        <v>3743</v>
      </c>
      <c r="O14347" t="str">
        <f t="shared" si="915"/>
        <v/>
      </c>
    </row>
    <row r="14348" spans="1:15" hidden="1">
      <c r="A14348" s="41" t="s">
        <v>120</v>
      </c>
      <c r="B14348" s="46">
        <v>45866</v>
      </c>
      <c r="C14348" s="8" t="s">
        <v>13</v>
      </c>
      <c r="D14348" s="8" t="s">
        <v>14</v>
      </c>
      <c r="E14348" s="8" t="s">
        <v>14</v>
      </c>
      <c r="F14348" s="9">
        <f t="shared" si="914"/>
        <v>9300000</v>
      </c>
      <c r="G14348" s="9">
        <v>93</v>
      </c>
      <c r="H14348" s="10">
        <v>10114029</v>
      </c>
      <c r="I14348" s="11">
        <f t="shared" si="911"/>
        <v>20329837179.321781</v>
      </c>
      <c r="J14348" s="11">
        <f t="shared" si="912"/>
        <v>193504</v>
      </c>
      <c r="K14348" s="11">
        <f t="shared" si="913"/>
        <v>105061.58621693496</v>
      </c>
      <c r="L14348" s="12">
        <f t="shared" si="916"/>
        <v>0</v>
      </c>
      <c r="M14348" s="11">
        <f>COUNTIF(E$2:$E14348,E14348)</f>
        <v>3744</v>
      </c>
      <c r="O14348" t="str">
        <f t="shared" si="915"/>
        <v/>
      </c>
    </row>
    <row r="14349" spans="1:15" hidden="1">
      <c r="A14349" s="41" t="s">
        <v>120</v>
      </c>
      <c r="B14349" s="46">
        <v>45866</v>
      </c>
      <c r="C14349" s="8" t="s">
        <v>13</v>
      </c>
      <c r="D14349" s="8" t="s">
        <v>14</v>
      </c>
      <c r="E14349" s="8" t="s">
        <v>14</v>
      </c>
      <c r="F14349" s="9">
        <f t="shared" si="914"/>
        <v>46300000</v>
      </c>
      <c r="G14349" s="9">
        <v>463</v>
      </c>
      <c r="H14349" s="10">
        <v>49932235</v>
      </c>
      <c r="I14349" s="11">
        <f t="shared" si="911"/>
        <v>20379769414.321781</v>
      </c>
      <c r="J14349" s="11">
        <f t="shared" si="912"/>
        <v>193967</v>
      </c>
      <c r="K14349" s="11">
        <f t="shared" si="913"/>
        <v>105068.23023669893</v>
      </c>
      <c r="L14349" s="12">
        <f t="shared" si="916"/>
        <v>0</v>
      </c>
      <c r="M14349" s="11">
        <f>COUNTIF(E$2:$E14349,E14349)</f>
        <v>3745</v>
      </c>
      <c r="O14349" t="str">
        <f t="shared" si="915"/>
        <v/>
      </c>
    </row>
    <row r="14350" spans="1:15" hidden="1">
      <c r="A14350" s="41" t="s">
        <v>120</v>
      </c>
      <c r="B14350" s="46">
        <v>45866</v>
      </c>
      <c r="C14350" s="8" t="s">
        <v>13</v>
      </c>
      <c r="D14350" s="8" t="s">
        <v>14</v>
      </c>
      <c r="E14350" s="8" t="s">
        <v>14</v>
      </c>
      <c r="F14350" s="9">
        <f t="shared" si="914"/>
        <v>-900000</v>
      </c>
      <c r="G14350" s="9">
        <v>-9</v>
      </c>
      <c r="H14350" s="10">
        <v>-976428</v>
      </c>
      <c r="I14350" s="11">
        <f t="shared" si="911"/>
        <v>20378823800.249649</v>
      </c>
      <c r="J14350" s="11">
        <f t="shared" si="912"/>
        <v>193958</v>
      </c>
      <c r="K14350" s="11">
        <f t="shared" si="913"/>
        <v>105068.23023669893</v>
      </c>
      <c r="L14350" s="12">
        <f t="shared" si="916"/>
        <v>30813.927869709674</v>
      </c>
      <c r="M14350" s="11">
        <f>COUNTIF(E$2:$E14350,E14350)</f>
        <v>3746</v>
      </c>
      <c r="O14350" t="str">
        <f t="shared" si="915"/>
        <v/>
      </c>
    </row>
    <row r="14351" spans="1:15" hidden="1">
      <c r="A14351" s="41" t="s">
        <v>120</v>
      </c>
      <c r="B14351" s="46">
        <v>45866</v>
      </c>
      <c r="C14351" s="8" t="s">
        <v>13</v>
      </c>
      <c r="D14351" s="8" t="s">
        <v>14</v>
      </c>
      <c r="E14351" s="8" t="s">
        <v>14</v>
      </c>
      <c r="F14351" s="9">
        <f t="shared" si="914"/>
        <v>-28400000</v>
      </c>
      <c r="G14351" s="9">
        <v>-284</v>
      </c>
      <c r="H14351" s="10">
        <v>-30811728</v>
      </c>
      <c r="I14351" s="11">
        <f t="shared" si="911"/>
        <v>20348984422.862427</v>
      </c>
      <c r="J14351" s="11">
        <f t="shared" si="912"/>
        <v>193674</v>
      </c>
      <c r="K14351" s="11">
        <f t="shared" si="913"/>
        <v>105068.23023669893</v>
      </c>
      <c r="L14351" s="12">
        <f t="shared" si="916"/>
        <v>972350.61277750507</v>
      </c>
      <c r="M14351" s="11">
        <f>COUNTIF(E$2:$E14351,E14351)</f>
        <v>3747</v>
      </c>
      <c r="O14351" t="str">
        <f t="shared" si="915"/>
        <v/>
      </c>
    </row>
    <row r="14352" spans="1:15" hidden="1">
      <c r="A14352" s="41" t="s">
        <v>120</v>
      </c>
      <c r="B14352" s="46">
        <v>45866</v>
      </c>
      <c r="C14352" s="8" t="s">
        <v>13</v>
      </c>
      <c r="D14352" s="8" t="s">
        <v>14</v>
      </c>
      <c r="E14352" s="8" t="s">
        <v>14</v>
      </c>
      <c r="F14352" s="9">
        <f t="shared" si="914"/>
        <v>-900000</v>
      </c>
      <c r="G14352" s="9">
        <v>-9</v>
      </c>
      <c r="H14352" s="10">
        <v>-976428</v>
      </c>
      <c r="I14352" s="11">
        <f t="shared" si="911"/>
        <v>20348038808.790295</v>
      </c>
      <c r="J14352" s="11">
        <f t="shared" si="912"/>
        <v>193665</v>
      </c>
      <c r="K14352" s="11">
        <f t="shared" si="913"/>
        <v>105068.23023669893</v>
      </c>
      <c r="L14352" s="12">
        <f t="shared" si="916"/>
        <v>30813.927869709674</v>
      </c>
      <c r="M14352" s="11">
        <f>COUNTIF(E$2:$E14352,E14352)</f>
        <v>3748</v>
      </c>
      <c r="O14352" t="str">
        <f t="shared" si="915"/>
        <v/>
      </c>
    </row>
    <row r="14353" spans="1:15" hidden="1">
      <c r="A14353" s="41" t="s">
        <v>120</v>
      </c>
      <c r="B14353" s="46">
        <v>45866</v>
      </c>
      <c r="C14353" s="8" t="s">
        <v>13</v>
      </c>
      <c r="D14353" s="8" t="s">
        <v>14</v>
      </c>
      <c r="E14353" s="8" t="s">
        <v>14</v>
      </c>
      <c r="F14353" s="9">
        <f t="shared" si="914"/>
        <v>-900000</v>
      </c>
      <c r="G14353" s="9">
        <v>-9</v>
      </c>
      <c r="H14353" s="10">
        <v>-976428</v>
      </c>
      <c r="I14353" s="11">
        <f t="shared" si="911"/>
        <v>20347093194.718163</v>
      </c>
      <c r="J14353" s="11">
        <f t="shared" si="912"/>
        <v>193656</v>
      </c>
      <c r="K14353" s="11">
        <f t="shared" si="913"/>
        <v>105068.23023669893</v>
      </c>
      <c r="L14353" s="12">
        <f t="shared" si="916"/>
        <v>30813.927869709674</v>
      </c>
      <c r="M14353" s="11">
        <f>COUNTIF(E$2:$E14353,E14353)</f>
        <v>3749</v>
      </c>
      <c r="O14353" t="str">
        <f t="shared" si="915"/>
        <v/>
      </c>
    </row>
    <row r="14354" spans="1:15" hidden="1">
      <c r="A14354" s="41" t="s">
        <v>120</v>
      </c>
      <c r="B14354" s="46">
        <v>45866</v>
      </c>
      <c r="C14354" s="8" t="s">
        <v>13</v>
      </c>
      <c r="D14354" s="8" t="s">
        <v>14</v>
      </c>
      <c r="E14354" s="8" t="s">
        <v>14</v>
      </c>
      <c r="F14354" s="9">
        <f t="shared" si="914"/>
        <v>-2700000</v>
      </c>
      <c r="G14354" s="9">
        <v>-27</v>
      </c>
      <c r="H14354" s="10">
        <v>-2929284</v>
      </c>
      <c r="I14354" s="11">
        <f t="shared" si="911"/>
        <v>20344256352.50177</v>
      </c>
      <c r="J14354" s="11">
        <f t="shared" si="912"/>
        <v>193629</v>
      </c>
      <c r="K14354" s="11">
        <f t="shared" si="913"/>
        <v>105068.23023669893</v>
      </c>
      <c r="L14354" s="12">
        <f t="shared" si="916"/>
        <v>92441.783609129023</v>
      </c>
      <c r="M14354" s="11">
        <f>COUNTIF(E$2:$E14354,E14354)</f>
        <v>3750</v>
      </c>
      <c r="O14354" t="str">
        <f t="shared" si="915"/>
        <v/>
      </c>
    </row>
    <row r="14355" spans="1:15" hidden="1">
      <c r="A14355" s="41" t="s">
        <v>120</v>
      </c>
      <c r="B14355" s="46">
        <v>45866</v>
      </c>
      <c r="C14355" s="8" t="s">
        <v>13</v>
      </c>
      <c r="D14355" s="8" t="s">
        <v>14</v>
      </c>
      <c r="E14355" s="8" t="s">
        <v>14</v>
      </c>
      <c r="F14355" s="9">
        <f t="shared" si="914"/>
        <v>-900000</v>
      </c>
      <c r="G14355" s="9">
        <v>-9</v>
      </c>
      <c r="H14355" s="10">
        <v>-976428</v>
      </c>
      <c r="I14355" s="11">
        <f t="shared" si="911"/>
        <v>20343310738.429638</v>
      </c>
      <c r="J14355" s="11">
        <f t="shared" si="912"/>
        <v>193620</v>
      </c>
      <c r="K14355" s="11">
        <f t="shared" si="913"/>
        <v>105068.23023669893</v>
      </c>
      <c r="L14355" s="12">
        <f t="shared" si="916"/>
        <v>30813.927869709674</v>
      </c>
      <c r="M14355" s="11">
        <f>COUNTIF(E$2:$E14355,E14355)</f>
        <v>3751</v>
      </c>
      <c r="O14355" t="str">
        <f t="shared" si="915"/>
        <v/>
      </c>
    </row>
    <row r="14356" spans="1:15" hidden="1">
      <c r="A14356" s="41" t="s">
        <v>120</v>
      </c>
      <c r="B14356" s="46">
        <v>45866</v>
      </c>
      <c r="C14356" s="8" t="s">
        <v>13</v>
      </c>
      <c r="D14356" s="8" t="s">
        <v>90</v>
      </c>
      <c r="E14356" s="8" t="s">
        <v>90</v>
      </c>
      <c r="F14356" s="9">
        <f t="shared" si="914"/>
        <v>900000</v>
      </c>
      <c r="G14356" s="9">
        <v>9</v>
      </c>
      <c r="H14356" s="10">
        <v>980550</v>
      </c>
      <c r="I14356" s="11">
        <f t="shared" si="911"/>
        <v>7912633491.24438</v>
      </c>
      <c r="J14356" s="11">
        <f t="shared" si="912"/>
        <v>73965</v>
      </c>
      <c r="K14356" s="11">
        <f t="shared" si="913"/>
        <v>106978.07735069803</v>
      </c>
      <c r="L14356" s="12">
        <f t="shared" si="916"/>
        <v>0</v>
      </c>
      <c r="M14356" s="11">
        <f>COUNTIF(E$2:$E14356,E14356)</f>
        <v>1963</v>
      </c>
      <c r="O14356" t="str">
        <f t="shared" si="915"/>
        <v/>
      </c>
    </row>
    <row r="14357" spans="1:15" hidden="1">
      <c r="A14357" s="41" t="s">
        <v>120</v>
      </c>
      <c r="B14357" s="46">
        <v>45866</v>
      </c>
      <c r="C14357" s="8" t="s">
        <v>13</v>
      </c>
      <c r="D14357" s="8" t="s">
        <v>15</v>
      </c>
      <c r="E14357" s="8" t="s">
        <v>15</v>
      </c>
      <c r="F14357" s="9">
        <f t="shared" si="914"/>
        <v>9200000</v>
      </c>
      <c r="G14357" s="9">
        <v>92</v>
      </c>
      <c r="H14357" s="10">
        <v>10074460</v>
      </c>
      <c r="I14357" s="11">
        <f t="shared" si="911"/>
        <v>13720950664.144783</v>
      </c>
      <c r="J14357" s="11">
        <f t="shared" si="912"/>
        <v>136022</v>
      </c>
      <c r="K14357" s="11">
        <f t="shared" si="913"/>
        <v>100873.02542342256</v>
      </c>
      <c r="L14357" s="12">
        <f t="shared" si="916"/>
        <v>0</v>
      </c>
      <c r="M14357" s="11">
        <f>COUNTIF(E$2:$E14357,E14357)</f>
        <v>3976</v>
      </c>
      <c r="O14357" t="str">
        <f t="shared" si="915"/>
        <v/>
      </c>
    </row>
    <row r="14358" spans="1:15" hidden="1">
      <c r="A14358" s="41" t="s">
        <v>120</v>
      </c>
      <c r="B14358" s="46">
        <v>45866</v>
      </c>
      <c r="C14358" s="8" t="s">
        <v>13</v>
      </c>
      <c r="D14358" s="8" t="s">
        <v>14</v>
      </c>
      <c r="E14358" s="8" t="s">
        <v>14</v>
      </c>
      <c r="F14358" s="9">
        <f t="shared" si="914"/>
        <v>-4600000</v>
      </c>
      <c r="G14358" s="9">
        <v>-46</v>
      </c>
      <c r="H14358" s="10">
        <v>-4990632</v>
      </c>
      <c r="I14358" s="11">
        <f t="shared" si="911"/>
        <v>20338477599.838749</v>
      </c>
      <c r="J14358" s="11">
        <f t="shared" si="912"/>
        <v>193574</v>
      </c>
      <c r="K14358" s="11">
        <f t="shared" si="913"/>
        <v>105068.23023669893</v>
      </c>
      <c r="L14358" s="12">
        <f t="shared" si="916"/>
        <v>157493.40911184903</v>
      </c>
      <c r="M14358" s="11">
        <f>COUNTIF(E$2:$E14358,E14358)</f>
        <v>3752</v>
      </c>
      <c r="O14358" t="str">
        <f t="shared" si="915"/>
        <v/>
      </c>
    </row>
    <row r="14359" spans="1:15" hidden="1">
      <c r="A14359" s="41" t="s">
        <v>120</v>
      </c>
      <c r="B14359" s="46">
        <v>45866</v>
      </c>
      <c r="C14359" s="8" t="s">
        <v>13</v>
      </c>
      <c r="D14359" s="8" t="s">
        <v>14</v>
      </c>
      <c r="E14359" s="8" t="s">
        <v>14</v>
      </c>
      <c r="F14359" s="9">
        <f t="shared" si="914"/>
        <v>-46100000</v>
      </c>
      <c r="G14359" s="9">
        <v>-461</v>
      </c>
      <c r="H14359" s="10">
        <v>-50014812</v>
      </c>
      <c r="I14359" s="11">
        <f t="shared" si="911"/>
        <v>20290041145.699631</v>
      </c>
      <c r="J14359" s="11">
        <f t="shared" si="912"/>
        <v>193113</v>
      </c>
      <c r="K14359" s="11">
        <f t="shared" si="913"/>
        <v>105068.23023669893</v>
      </c>
      <c r="L14359" s="12">
        <f t="shared" si="916"/>
        <v>1578357.8608817905</v>
      </c>
      <c r="M14359" s="11">
        <f>COUNTIF(E$2:$E14359,E14359)</f>
        <v>3753</v>
      </c>
      <c r="O14359" t="str">
        <f t="shared" si="915"/>
        <v/>
      </c>
    </row>
    <row r="14360" spans="1:15" hidden="1">
      <c r="A14360" s="41" t="s">
        <v>120</v>
      </c>
      <c r="B14360" s="46">
        <v>45866</v>
      </c>
      <c r="C14360" s="8" t="s">
        <v>13</v>
      </c>
      <c r="D14360" s="8" t="s">
        <v>14</v>
      </c>
      <c r="E14360" s="8" t="s">
        <v>14</v>
      </c>
      <c r="F14360" s="9">
        <f t="shared" si="914"/>
        <v>-46100000</v>
      </c>
      <c r="G14360" s="9">
        <v>-461</v>
      </c>
      <c r="H14360" s="10">
        <v>-50014812</v>
      </c>
      <c r="I14360" s="11">
        <f t="shared" si="911"/>
        <v>20241604691.560513</v>
      </c>
      <c r="J14360" s="11">
        <f t="shared" si="912"/>
        <v>192652</v>
      </c>
      <c r="K14360" s="11">
        <f t="shared" si="913"/>
        <v>105068.23023669893</v>
      </c>
      <c r="L14360" s="12">
        <f t="shared" si="916"/>
        <v>1578357.8608817905</v>
      </c>
      <c r="M14360" s="11">
        <f>COUNTIF(E$2:$E14360,E14360)</f>
        <v>3754</v>
      </c>
      <c r="O14360" t="str">
        <f t="shared" si="915"/>
        <v/>
      </c>
    </row>
    <row r="14361" spans="1:15" hidden="1">
      <c r="A14361" s="41" t="s">
        <v>120</v>
      </c>
      <c r="B14361" s="46">
        <v>45866</v>
      </c>
      <c r="C14361" s="8" t="s">
        <v>13</v>
      </c>
      <c r="D14361" s="8" t="s">
        <v>14</v>
      </c>
      <c r="E14361" s="8" t="s">
        <v>14</v>
      </c>
      <c r="F14361" s="9">
        <f t="shared" si="914"/>
        <v>-3300000</v>
      </c>
      <c r="G14361" s="9">
        <v>-33</v>
      </c>
      <c r="H14361" s="10">
        <v>-3580236</v>
      </c>
      <c r="I14361" s="11">
        <f t="shared" si="911"/>
        <v>20238137439.9627</v>
      </c>
      <c r="J14361" s="11">
        <f t="shared" si="912"/>
        <v>192619</v>
      </c>
      <c r="K14361" s="11">
        <f t="shared" si="913"/>
        <v>105068.23023669893</v>
      </c>
      <c r="L14361" s="12">
        <f t="shared" si="916"/>
        <v>112984.40218893532</v>
      </c>
      <c r="M14361" s="11">
        <f>COUNTIF(E$2:$E14361,E14361)</f>
        <v>3755</v>
      </c>
      <c r="O14361" t="str">
        <f t="shared" si="915"/>
        <v/>
      </c>
    </row>
    <row r="14362" spans="1:15" hidden="1">
      <c r="A14362" s="41" t="s">
        <v>120</v>
      </c>
      <c r="B14362" s="46">
        <v>45866</v>
      </c>
      <c r="C14362" s="8" t="s">
        <v>13</v>
      </c>
      <c r="D14362" s="8" t="s">
        <v>14</v>
      </c>
      <c r="E14362" s="8" t="s">
        <v>14</v>
      </c>
      <c r="F14362" s="9">
        <f t="shared" si="914"/>
        <v>900000</v>
      </c>
      <c r="G14362" s="9">
        <v>9</v>
      </c>
      <c r="H14362" s="10">
        <v>977337</v>
      </c>
      <c r="I14362" s="11">
        <f t="shared" si="911"/>
        <v>20239114776.9627</v>
      </c>
      <c r="J14362" s="11">
        <f t="shared" si="912"/>
        <v>192628</v>
      </c>
      <c r="K14362" s="11">
        <f t="shared" si="913"/>
        <v>105068.39492162458</v>
      </c>
      <c r="L14362" s="12">
        <f t="shared" si="916"/>
        <v>0</v>
      </c>
      <c r="M14362" s="11">
        <f>COUNTIF(E$2:$E14362,E14362)</f>
        <v>3756</v>
      </c>
      <c r="O14362" t="str">
        <f t="shared" si="915"/>
        <v/>
      </c>
    </row>
    <row r="14363" spans="1:15" hidden="1">
      <c r="A14363" s="41" t="s">
        <v>120</v>
      </c>
      <c r="B14363" s="46">
        <v>45866</v>
      </c>
      <c r="C14363" s="8" t="s">
        <v>13</v>
      </c>
      <c r="D14363" s="8" t="s">
        <v>90</v>
      </c>
      <c r="E14363" s="8" t="s">
        <v>90</v>
      </c>
      <c r="F14363" s="9">
        <f t="shared" si="914"/>
        <v>900000</v>
      </c>
      <c r="G14363" s="9">
        <v>9</v>
      </c>
      <c r="H14363" s="10">
        <v>980550</v>
      </c>
      <c r="I14363" s="11">
        <f t="shared" si="911"/>
        <v>7913614041.24438</v>
      </c>
      <c r="J14363" s="11">
        <f t="shared" si="912"/>
        <v>73974</v>
      </c>
      <c r="K14363" s="11">
        <f t="shared" si="913"/>
        <v>106978.31726342201</v>
      </c>
      <c r="L14363" s="12">
        <f t="shared" si="916"/>
        <v>0</v>
      </c>
      <c r="M14363" s="11">
        <f>COUNTIF(E$2:$E14363,E14363)</f>
        <v>1964</v>
      </c>
      <c r="O14363" t="str">
        <f t="shared" si="915"/>
        <v/>
      </c>
    </row>
    <row r="14364" spans="1:15" hidden="1">
      <c r="A14364" s="41" t="s">
        <v>120</v>
      </c>
      <c r="B14364" s="46">
        <v>45866</v>
      </c>
      <c r="C14364" s="8" t="s">
        <v>13</v>
      </c>
      <c r="D14364" s="8" t="s">
        <v>14</v>
      </c>
      <c r="E14364" s="8" t="s">
        <v>14</v>
      </c>
      <c r="F14364" s="9">
        <f t="shared" si="914"/>
        <v>-6400000</v>
      </c>
      <c r="G14364" s="9">
        <v>-64</v>
      </c>
      <c r="H14364" s="10">
        <v>-6943488</v>
      </c>
      <c r="I14364" s="11">
        <f t="shared" si="911"/>
        <v>20232390399.687717</v>
      </c>
      <c r="J14364" s="11">
        <f t="shared" si="912"/>
        <v>192564</v>
      </c>
      <c r="K14364" s="11">
        <f t="shared" si="913"/>
        <v>105068.39492162458</v>
      </c>
      <c r="L14364" s="12">
        <f t="shared" si="916"/>
        <v>219110.72501602676</v>
      </c>
      <c r="M14364" s="11">
        <f>COUNTIF(E$2:$E14364,E14364)</f>
        <v>3757</v>
      </c>
      <c r="O14364" t="str">
        <f t="shared" si="915"/>
        <v/>
      </c>
    </row>
    <row r="14365" spans="1:15" hidden="1">
      <c r="A14365" s="41" t="s">
        <v>120</v>
      </c>
      <c r="B14365" s="46">
        <v>45866</v>
      </c>
      <c r="C14365" s="8" t="s">
        <v>13</v>
      </c>
      <c r="D14365" s="8" t="s">
        <v>14</v>
      </c>
      <c r="E14365" s="8" t="s">
        <v>14</v>
      </c>
      <c r="F14365" s="9">
        <f t="shared" si="914"/>
        <v>2900000</v>
      </c>
      <c r="G14365" s="9">
        <v>29</v>
      </c>
      <c r="H14365" s="10">
        <v>3144383</v>
      </c>
      <c r="I14365" s="11">
        <f t="shared" si="911"/>
        <v>20235534782.687717</v>
      </c>
      <c r="J14365" s="11">
        <f t="shared" si="912"/>
        <v>192593</v>
      </c>
      <c r="K14365" s="11">
        <f t="shared" si="913"/>
        <v>105068.90064897331</v>
      </c>
      <c r="L14365" s="12">
        <f t="shared" si="916"/>
        <v>0</v>
      </c>
      <c r="M14365" s="11">
        <f>COUNTIF(E$2:$E14365,E14365)</f>
        <v>3758</v>
      </c>
      <c r="O14365" t="str">
        <f t="shared" si="915"/>
        <v/>
      </c>
    </row>
    <row r="14366" spans="1:15" hidden="1">
      <c r="A14366" s="41" t="s">
        <v>120</v>
      </c>
      <c r="B14366" s="46">
        <v>45866</v>
      </c>
      <c r="C14366" s="8" t="s">
        <v>13</v>
      </c>
      <c r="D14366" s="8" t="s">
        <v>14</v>
      </c>
      <c r="E14366" s="8" t="s">
        <v>14</v>
      </c>
      <c r="F14366" s="9">
        <f t="shared" si="914"/>
        <v>-13900000</v>
      </c>
      <c r="G14366" s="9">
        <v>-139</v>
      </c>
      <c r="H14366" s="10">
        <v>-15080388</v>
      </c>
      <c r="I14366" s="11">
        <f t="shared" si="911"/>
        <v>20220930205.497509</v>
      </c>
      <c r="J14366" s="11">
        <f t="shared" si="912"/>
        <v>192454</v>
      </c>
      <c r="K14366" s="11">
        <f t="shared" si="913"/>
        <v>105068.90064897331</v>
      </c>
      <c r="L14366" s="12">
        <f t="shared" si="916"/>
        <v>475810.80979270861</v>
      </c>
      <c r="M14366" s="11">
        <f>COUNTIF(E$2:$E14366,E14366)</f>
        <v>3759</v>
      </c>
      <c r="O14366" t="str">
        <f t="shared" si="915"/>
        <v/>
      </c>
    </row>
    <row r="14367" spans="1:15" hidden="1">
      <c r="A14367" s="41" t="s">
        <v>120</v>
      </c>
      <c r="B14367" s="46">
        <v>45866</v>
      </c>
      <c r="C14367" s="8" t="s">
        <v>13</v>
      </c>
      <c r="D14367" s="8" t="s">
        <v>46</v>
      </c>
      <c r="E14367" s="8" t="s">
        <v>46</v>
      </c>
      <c r="F14367" s="9">
        <f t="shared" si="914"/>
        <v>900000</v>
      </c>
      <c r="G14367" s="9">
        <v>9</v>
      </c>
      <c r="H14367" s="10">
        <v>941085</v>
      </c>
      <c r="I14367" s="11">
        <f t="shared" si="911"/>
        <v>5951171578.212677</v>
      </c>
      <c r="J14367" s="11">
        <f t="shared" si="912"/>
        <v>56961</v>
      </c>
      <c r="K14367" s="11">
        <f t="shared" si="913"/>
        <v>104478.00386602548</v>
      </c>
      <c r="L14367" s="12">
        <f t="shared" si="916"/>
        <v>0</v>
      </c>
      <c r="M14367" s="11">
        <f>COUNTIF(E$2:$E14367,E14367)</f>
        <v>3944</v>
      </c>
      <c r="O14367" t="str">
        <f t="shared" si="915"/>
        <v/>
      </c>
    </row>
    <row r="14368" spans="1:15" hidden="1">
      <c r="A14368" s="41" t="s">
        <v>120</v>
      </c>
      <c r="B14368" s="46">
        <v>45866</v>
      </c>
      <c r="C14368" s="8" t="s">
        <v>13</v>
      </c>
      <c r="D14368" s="8" t="s">
        <v>46</v>
      </c>
      <c r="E14368" s="8" t="s">
        <v>46</v>
      </c>
      <c r="F14368" s="9">
        <f t="shared" si="914"/>
        <v>32400000</v>
      </c>
      <c r="G14368" s="9">
        <v>324</v>
      </c>
      <c r="H14368" s="10">
        <v>34023888</v>
      </c>
      <c r="I14368" s="11">
        <f t="shared" si="911"/>
        <v>5985195466.212677</v>
      </c>
      <c r="J14368" s="11">
        <f t="shared" si="912"/>
        <v>57285</v>
      </c>
      <c r="K14368" s="11">
        <f t="shared" si="913"/>
        <v>104481.02411124512</v>
      </c>
      <c r="L14368" s="12">
        <f t="shared" si="916"/>
        <v>0</v>
      </c>
      <c r="M14368" s="11">
        <f>COUNTIF(E$2:$E14368,E14368)</f>
        <v>3945</v>
      </c>
      <c r="O14368" t="str">
        <f t="shared" si="915"/>
        <v/>
      </c>
    </row>
    <row r="14369" spans="1:15" hidden="1">
      <c r="A14369" s="41" t="s">
        <v>120</v>
      </c>
      <c r="B14369" s="46">
        <v>45866</v>
      </c>
      <c r="C14369" s="8" t="s">
        <v>13</v>
      </c>
      <c r="D14369" s="8" t="s">
        <v>14</v>
      </c>
      <c r="E14369" s="8" t="s">
        <v>14</v>
      </c>
      <c r="F14369" s="9">
        <f t="shared" si="914"/>
        <v>-900000</v>
      </c>
      <c r="G14369" s="9">
        <v>-9</v>
      </c>
      <c r="H14369" s="10">
        <v>-976428</v>
      </c>
      <c r="I14369" s="11">
        <f t="shared" si="911"/>
        <v>20219984585.391666</v>
      </c>
      <c r="J14369" s="11">
        <f t="shared" si="912"/>
        <v>192445</v>
      </c>
      <c r="K14369" s="11">
        <f t="shared" si="913"/>
        <v>105068.90064897331</v>
      </c>
      <c r="L14369" s="12">
        <f t="shared" si="916"/>
        <v>30807.894159240182</v>
      </c>
      <c r="M14369" s="11">
        <f>COUNTIF(E$2:$E14369,E14369)</f>
        <v>3760</v>
      </c>
      <c r="O14369" t="str">
        <f t="shared" si="915"/>
        <v/>
      </c>
    </row>
    <row r="14370" spans="1:15" hidden="1">
      <c r="A14370" s="41" t="s">
        <v>120</v>
      </c>
      <c r="B14370" s="46">
        <v>45866</v>
      </c>
      <c r="C14370" s="8" t="s">
        <v>13</v>
      </c>
      <c r="D14370" s="8" t="s">
        <v>14</v>
      </c>
      <c r="E14370" s="8" t="s">
        <v>14</v>
      </c>
      <c r="F14370" s="9">
        <f t="shared" si="914"/>
        <v>-1800000</v>
      </c>
      <c r="G14370" s="9">
        <v>-18</v>
      </c>
      <c r="H14370" s="10">
        <v>-1952856</v>
      </c>
      <c r="I14370" s="11">
        <f t="shared" si="911"/>
        <v>20218093345.179985</v>
      </c>
      <c r="J14370" s="11">
        <f t="shared" si="912"/>
        <v>192427</v>
      </c>
      <c r="K14370" s="11">
        <f t="shared" si="913"/>
        <v>105068.90064897331</v>
      </c>
      <c r="L14370" s="12">
        <f t="shared" si="916"/>
        <v>61615.788318480365</v>
      </c>
      <c r="M14370" s="11">
        <f>COUNTIF(E$2:$E14370,E14370)</f>
        <v>3761</v>
      </c>
      <c r="O14370" t="str">
        <f t="shared" si="915"/>
        <v/>
      </c>
    </row>
    <row r="14371" spans="1:15" hidden="1">
      <c r="A14371" s="41" t="s">
        <v>120</v>
      </c>
      <c r="B14371" s="46">
        <v>45866</v>
      </c>
      <c r="C14371" s="8" t="s">
        <v>13</v>
      </c>
      <c r="D14371" s="8" t="s">
        <v>14</v>
      </c>
      <c r="E14371" s="8" t="s">
        <v>14</v>
      </c>
      <c r="F14371" s="9">
        <f t="shared" si="914"/>
        <v>-9200000</v>
      </c>
      <c r="G14371" s="9">
        <v>-92</v>
      </c>
      <c r="H14371" s="10">
        <v>-9981264</v>
      </c>
      <c r="I14371" s="11">
        <f t="shared" si="911"/>
        <v>20208427006.320278</v>
      </c>
      <c r="J14371" s="11">
        <f t="shared" si="912"/>
        <v>192335</v>
      </c>
      <c r="K14371" s="11">
        <f t="shared" si="913"/>
        <v>105068.90064897331</v>
      </c>
      <c r="L14371" s="12">
        <f t="shared" si="916"/>
        <v>314925.14029445499</v>
      </c>
      <c r="M14371" s="11">
        <f>COUNTIF(E$2:$E14371,E14371)</f>
        <v>3762</v>
      </c>
      <c r="O14371" t="str">
        <f t="shared" si="915"/>
        <v/>
      </c>
    </row>
    <row r="14372" spans="1:15" hidden="1">
      <c r="A14372" s="41" t="s">
        <v>120</v>
      </c>
      <c r="B14372" s="46">
        <v>45866</v>
      </c>
      <c r="C14372" s="8" t="s">
        <v>13</v>
      </c>
      <c r="D14372" s="8" t="s">
        <v>46</v>
      </c>
      <c r="E14372" s="8" t="s">
        <v>46</v>
      </c>
      <c r="F14372" s="9">
        <f t="shared" si="914"/>
        <v>19100000</v>
      </c>
      <c r="G14372" s="9">
        <v>191</v>
      </c>
      <c r="H14372" s="10">
        <v>19921300</v>
      </c>
      <c r="I14372" s="11">
        <f t="shared" si="911"/>
        <v>6005116766.212677</v>
      </c>
      <c r="J14372" s="11">
        <f t="shared" si="912"/>
        <v>57476</v>
      </c>
      <c r="K14372" s="11">
        <f t="shared" si="913"/>
        <v>104480.42254528285</v>
      </c>
      <c r="L14372" s="12">
        <f t="shared" si="916"/>
        <v>0</v>
      </c>
      <c r="M14372" s="11">
        <f>COUNTIF(E$2:$E14372,E14372)</f>
        <v>3946</v>
      </c>
      <c r="O14372" t="str">
        <f t="shared" si="915"/>
        <v/>
      </c>
    </row>
    <row r="14373" spans="1:15" hidden="1">
      <c r="A14373" s="41" t="s">
        <v>120</v>
      </c>
      <c r="B14373" s="46">
        <v>45866</v>
      </c>
      <c r="C14373" s="8" t="s">
        <v>13</v>
      </c>
      <c r="D14373" s="8" t="s">
        <v>14</v>
      </c>
      <c r="E14373" s="8" t="s">
        <v>14</v>
      </c>
      <c r="F14373" s="9">
        <f t="shared" si="914"/>
        <v>-900000</v>
      </c>
      <c r="G14373" s="9">
        <v>-9</v>
      </c>
      <c r="H14373" s="10">
        <v>-976428</v>
      </c>
      <c r="I14373" s="11">
        <f t="shared" si="911"/>
        <v>20207481386.214436</v>
      </c>
      <c r="J14373" s="11">
        <f t="shared" si="912"/>
        <v>192326</v>
      </c>
      <c r="K14373" s="11">
        <f t="shared" si="913"/>
        <v>105068.90064897331</v>
      </c>
      <c r="L14373" s="12">
        <f t="shared" si="916"/>
        <v>30807.894159240182</v>
      </c>
      <c r="M14373" s="11">
        <f>COUNTIF(E$2:$E14373,E14373)</f>
        <v>3763</v>
      </c>
      <c r="O14373" t="str">
        <f t="shared" si="915"/>
        <v/>
      </c>
    </row>
    <row r="14374" spans="1:15" hidden="1">
      <c r="A14374" s="41" t="s">
        <v>120</v>
      </c>
      <c r="B14374" s="46">
        <v>45866</v>
      </c>
      <c r="C14374" s="8" t="s">
        <v>13</v>
      </c>
      <c r="D14374" s="8" t="s">
        <v>14</v>
      </c>
      <c r="E14374" s="8" t="s">
        <v>14</v>
      </c>
      <c r="F14374" s="9">
        <f t="shared" si="914"/>
        <v>-9200000</v>
      </c>
      <c r="G14374" s="9">
        <v>-92</v>
      </c>
      <c r="H14374" s="10">
        <v>-9981264</v>
      </c>
      <c r="I14374" s="11">
        <f t="shared" si="911"/>
        <v>20197815047.354729</v>
      </c>
      <c r="J14374" s="11">
        <f t="shared" si="912"/>
        <v>192234</v>
      </c>
      <c r="K14374" s="11">
        <f t="shared" si="913"/>
        <v>105068.90064897331</v>
      </c>
      <c r="L14374" s="12">
        <f t="shared" si="916"/>
        <v>314925.14029445499</v>
      </c>
      <c r="M14374" s="11">
        <f>COUNTIF(E$2:$E14374,E14374)</f>
        <v>3764</v>
      </c>
      <c r="O14374" t="str">
        <f t="shared" si="915"/>
        <v/>
      </c>
    </row>
    <row r="14375" spans="1:15" hidden="1">
      <c r="A14375" s="41" t="s">
        <v>120</v>
      </c>
      <c r="B14375" s="46">
        <v>45866</v>
      </c>
      <c r="C14375" s="8" t="s">
        <v>13</v>
      </c>
      <c r="D14375" s="8" t="s">
        <v>14</v>
      </c>
      <c r="E14375" s="8" t="s">
        <v>14</v>
      </c>
      <c r="F14375" s="9">
        <f t="shared" si="914"/>
        <v>9200000</v>
      </c>
      <c r="G14375" s="9">
        <v>92</v>
      </c>
      <c r="H14375" s="10">
        <v>9918244</v>
      </c>
      <c r="I14375" s="11">
        <f t="shared" si="911"/>
        <v>20207733291.354729</v>
      </c>
      <c r="J14375" s="11">
        <f t="shared" si="912"/>
        <v>192326</v>
      </c>
      <c r="K14375" s="11">
        <f t="shared" si="913"/>
        <v>105070.21043101155</v>
      </c>
      <c r="L14375" s="12">
        <f t="shared" si="916"/>
        <v>0</v>
      </c>
      <c r="M14375" s="11">
        <f>COUNTIF(E$2:$E14375,E14375)</f>
        <v>3765</v>
      </c>
      <c r="O14375" t="str">
        <f t="shared" si="915"/>
        <v/>
      </c>
    </row>
    <row r="14376" spans="1:15" hidden="1">
      <c r="A14376" s="41" t="s">
        <v>120</v>
      </c>
      <c r="B14376" s="46">
        <v>45866</v>
      </c>
      <c r="C14376" s="8" t="s">
        <v>13</v>
      </c>
      <c r="D14376" s="8" t="s">
        <v>90</v>
      </c>
      <c r="E14376" s="8" t="s">
        <v>90</v>
      </c>
      <c r="F14376" s="9">
        <f t="shared" si="914"/>
        <v>1381300000</v>
      </c>
      <c r="G14376" s="9">
        <v>13813</v>
      </c>
      <c r="H14376" s="10">
        <v>1504926350</v>
      </c>
      <c r="I14376" s="11">
        <f t="shared" si="911"/>
        <v>9418540391.244381</v>
      </c>
      <c r="J14376" s="11">
        <f t="shared" si="912"/>
        <v>87787</v>
      </c>
      <c r="K14376" s="11">
        <f t="shared" si="913"/>
        <v>107288.55515331861</v>
      </c>
      <c r="L14376" s="12">
        <f t="shared" si="916"/>
        <v>0</v>
      </c>
      <c r="M14376" s="11">
        <f>COUNTIF(E$2:$E14376,E14376)</f>
        <v>1965</v>
      </c>
      <c r="O14376" t="str">
        <f t="shared" si="915"/>
        <v/>
      </c>
    </row>
    <row r="14377" spans="1:15" hidden="1">
      <c r="A14377" s="41" t="s">
        <v>120</v>
      </c>
      <c r="B14377" s="46">
        <v>45866</v>
      </c>
      <c r="C14377" s="8" t="s">
        <v>13</v>
      </c>
      <c r="D14377" s="8" t="s">
        <v>14</v>
      </c>
      <c r="E14377" s="8" t="s">
        <v>14</v>
      </c>
      <c r="F14377" s="9">
        <f t="shared" si="914"/>
        <v>46300000</v>
      </c>
      <c r="G14377" s="9">
        <v>463</v>
      </c>
      <c r="H14377" s="10">
        <v>49923438</v>
      </c>
      <c r="I14377" s="11">
        <f t="shared" si="911"/>
        <v>20257656729.354729</v>
      </c>
      <c r="J14377" s="11">
        <f t="shared" si="912"/>
        <v>192789</v>
      </c>
      <c r="K14377" s="11">
        <f t="shared" si="913"/>
        <v>105076.82870575981</v>
      </c>
      <c r="L14377" s="12">
        <f t="shared" si="916"/>
        <v>0</v>
      </c>
      <c r="M14377" s="11">
        <f>COUNTIF(E$2:$E14377,E14377)</f>
        <v>3766</v>
      </c>
      <c r="O14377" t="str">
        <f t="shared" si="915"/>
        <v/>
      </c>
    </row>
    <row r="14378" spans="1:15" hidden="1">
      <c r="A14378" s="41" t="s">
        <v>120</v>
      </c>
      <c r="B14378" s="46">
        <v>45866</v>
      </c>
      <c r="C14378" s="8" t="s">
        <v>13</v>
      </c>
      <c r="D14378" s="8" t="s">
        <v>90</v>
      </c>
      <c r="E14378" s="8" t="s">
        <v>90</v>
      </c>
      <c r="F14378" s="9">
        <f t="shared" si="914"/>
        <v>900000</v>
      </c>
      <c r="G14378" s="9">
        <v>9</v>
      </c>
      <c r="H14378" s="10">
        <v>980406</v>
      </c>
      <c r="I14378" s="11">
        <f t="shared" si="911"/>
        <v>9419520797.244381</v>
      </c>
      <c r="J14378" s="11">
        <f t="shared" si="912"/>
        <v>87796</v>
      </c>
      <c r="K14378" s="11">
        <f t="shared" si="913"/>
        <v>107288.72382847033</v>
      </c>
      <c r="L14378" s="12">
        <f t="shared" si="916"/>
        <v>0</v>
      </c>
      <c r="M14378" s="11">
        <f>COUNTIF(E$2:$E14378,E14378)</f>
        <v>1966</v>
      </c>
      <c r="O14378" t="str">
        <f t="shared" si="915"/>
        <v/>
      </c>
    </row>
    <row r="14379" spans="1:15" hidden="1">
      <c r="A14379" s="41" t="s">
        <v>120</v>
      </c>
      <c r="B14379" s="46">
        <v>45866</v>
      </c>
      <c r="C14379" s="8" t="s">
        <v>13</v>
      </c>
      <c r="D14379" s="8" t="s">
        <v>15</v>
      </c>
      <c r="E14379" s="8" t="s">
        <v>15</v>
      </c>
      <c r="F14379" s="9">
        <f t="shared" si="914"/>
        <v>1300000</v>
      </c>
      <c r="G14379" s="9">
        <v>13</v>
      </c>
      <c r="H14379" s="10">
        <v>1408433</v>
      </c>
      <c r="I14379" s="11">
        <f t="shared" ref="I14379:I14442" si="917">IF(H14379&gt;=0,IF(M14379=1,H14379,SUMIFS(I:I,E:E,E14379,M:M,M14379-1)+H14379),SUMIFS(I:I,E:E,E14379,M:M,M14379-1)+K14379*G14379)</f>
        <v>13722359097.144783</v>
      </c>
      <c r="J14379" s="11">
        <f t="shared" ref="J14379:J14442" si="918">IF(M14379=1,G14379,SUMIFS($J:$J,$E:$E,E14379,$M:$M,M14379-1)+G14379)</f>
        <v>136035</v>
      </c>
      <c r="K14379" s="11">
        <f t="shared" ref="K14379:K14442" si="919">IF(H14379&gt;=0,I14379/J14379,SUMIFS($K:$K,$E:$E,E14379,$M:$M,M14379-1))</f>
        <v>100873.73909026929</v>
      </c>
      <c r="L14379" s="12">
        <f t="shared" si="916"/>
        <v>0</v>
      </c>
      <c r="M14379" s="11">
        <f>COUNTIF(E$2:$E14379,E14379)</f>
        <v>3977</v>
      </c>
      <c r="O14379" t="str">
        <f t="shared" si="915"/>
        <v/>
      </c>
    </row>
    <row r="14380" spans="1:15" hidden="1">
      <c r="A14380" s="41" t="s">
        <v>120</v>
      </c>
      <c r="B14380" s="46">
        <v>45866</v>
      </c>
      <c r="C14380" s="8" t="s">
        <v>13</v>
      </c>
      <c r="D14380" s="8" t="s">
        <v>14</v>
      </c>
      <c r="E14380" s="8" t="s">
        <v>14</v>
      </c>
      <c r="F14380" s="9">
        <f t="shared" si="914"/>
        <v>-9200000</v>
      </c>
      <c r="G14380" s="9">
        <v>-92</v>
      </c>
      <c r="H14380" s="10">
        <v>-9981264</v>
      </c>
      <c r="I14380" s="11">
        <f t="shared" si="917"/>
        <v>20247989661.1138</v>
      </c>
      <c r="J14380" s="11">
        <f t="shared" si="918"/>
        <v>192697</v>
      </c>
      <c r="K14380" s="11">
        <f t="shared" si="919"/>
        <v>105076.82870575981</v>
      </c>
      <c r="L14380" s="12">
        <f t="shared" si="916"/>
        <v>314195.7590700984</v>
      </c>
      <c r="M14380" s="11">
        <f>COUNTIF(E$2:$E14380,E14380)</f>
        <v>3767</v>
      </c>
      <c r="O14380" t="str">
        <f t="shared" si="915"/>
        <v/>
      </c>
    </row>
    <row r="14381" spans="1:15" hidden="1">
      <c r="A14381" s="41" t="s">
        <v>120</v>
      </c>
      <c r="B14381" s="46">
        <v>45866</v>
      </c>
      <c r="C14381" s="8" t="s">
        <v>13</v>
      </c>
      <c r="D14381" s="8" t="s">
        <v>14</v>
      </c>
      <c r="E14381" s="8" t="s">
        <v>14</v>
      </c>
      <c r="F14381" s="9">
        <f t="shared" ref="F14381:F14444" si="920">100000*G14381</f>
        <v>-900000</v>
      </c>
      <c r="G14381" s="9">
        <v>-9</v>
      </c>
      <c r="H14381" s="10">
        <v>-976428</v>
      </c>
      <c r="I14381" s="11">
        <f t="shared" si="917"/>
        <v>20247043969.655449</v>
      </c>
      <c r="J14381" s="11">
        <f t="shared" si="918"/>
        <v>192688</v>
      </c>
      <c r="K14381" s="11">
        <f t="shared" si="919"/>
        <v>105076.82870575981</v>
      </c>
      <c r="L14381" s="12">
        <f t="shared" si="916"/>
        <v>30736.541648161714</v>
      </c>
      <c r="M14381" s="11">
        <f>COUNTIF(E$2:$E14381,E14381)</f>
        <v>3768</v>
      </c>
      <c r="O14381" t="str">
        <f t="shared" ref="O14381:O14444" si="921">IF(M14381=_xlfn.MAXIFS(M:M,D:D,D14381),"X","")</f>
        <v/>
      </c>
    </row>
    <row r="14382" spans="1:15" hidden="1">
      <c r="A14382" s="41" t="s">
        <v>120</v>
      </c>
      <c r="B14382" s="46">
        <v>45866</v>
      </c>
      <c r="C14382" s="8" t="s">
        <v>13</v>
      </c>
      <c r="D14382" s="8" t="s">
        <v>14</v>
      </c>
      <c r="E14382" s="8" t="s">
        <v>14</v>
      </c>
      <c r="F14382" s="9">
        <f t="shared" si="920"/>
        <v>-9200000</v>
      </c>
      <c r="G14382" s="9">
        <v>-92</v>
      </c>
      <c r="H14382" s="10">
        <v>-9981264</v>
      </c>
      <c r="I14382" s="11">
        <f t="shared" si="917"/>
        <v>20237376901.41452</v>
      </c>
      <c r="J14382" s="11">
        <f t="shared" si="918"/>
        <v>192596</v>
      </c>
      <c r="K14382" s="11">
        <f t="shared" si="919"/>
        <v>105076.82870575981</v>
      </c>
      <c r="L14382" s="12">
        <f t="shared" si="916"/>
        <v>314195.7590700984</v>
      </c>
      <c r="M14382" s="11">
        <f>COUNTIF(E$2:$E14382,E14382)</f>
        <v>3769</v>
      </c>
      <c r="O14382" t="str">
        <f t="shared" si="921"/>
        <v/>
      </c>
    </row>
    <row r="14383" spans="1:15" hidden="1">
      <c r="A14383" s="41" t="s">
        <v>120</v>
      </c>
      <c r="B14383" s="46">
        <v>45866</v>
      </c>
      <c r="C14383" s="8" t="s">
        <v>13</v>
      </c>
      <c r="D14383" s="8" t="s">
        <v>14</v>
      </c>
      <c r="E14383" s="8" t="s">
        <v>14</v>
      </c>
      <c r="F14383" s="9">
        <f t="shared" si="920"/>
        <v>-9200000</v>
      </c>
      <c r="G14383" s="9">
        <v>-92</v>
      </c>
      <c r="H14383" s="10">
        <v>-9981264</v>
      </c>
      <c r="I14383" s="11">
        <f t="shared" si="917"/>
        <v>20227709833.173592</v>
      </c>
      <c r="J14383" s="11">
        <f t="shared" si="918"/>
        <v>192504</v>
      </c>
      <c r="K14383" s="11">
        <f t="shared" si="919"/>
        <v>105076.82870575981</v>
      </c>
      <c r="L14383" s="12">
        <f t="shared" si="916"/>
        <v>314195.7590700984</v>
      </c>
      <c r="M14383" s="11">
        <f>COUNTIF(E$2:$E14383,E14383)</f>
        <v>3770</v>
      </c>
      <c r="O14383" t="str">
        <f t="shared" si="921"/>
        <v/>
      </c>
    </row>
    <row r="14384" spans="1:15" hidden="1">
      <c r="A14384" s="41" t="s">
        <v>120</v>
      </c>
      <c r="B14384" s="46">
        <v>45866</v>
      </c>
      <c r="C14384" s="8" t="s">
        <v>13</v>
      </c>
      <c r="D14384" s="8" t="s">
        <v>90</v>
      </c>
      <c r="E14384" s="8" t="s">
        <v>90</v>
      </c>
      <c r="F14384" s="9">
        <f t="shared" si="920"/>
        <v>50300000</v>
      </c>
      <c r="G14384" s="9">
        <v>503</v>
      </c>
      <c r="H14384" s="10">
        <v>54884845</v>
      </c>
      <c r="I14384" s="11">
        <f t="shared" si="917"/>
        <v>9474405642.244381</v>
      </c>
      <c r="J14384" s="11">
        <f t="shared" si="918"/>
        <v>88299</v>
      </c>
      <c r="K14384" s="11">
        <f t="shared" si="919"/>
        <v>107299.12730885267</v>
      </c>
      <c r="L14384" s="12">
        <f t="shared" si="916"/>
        <v>0</v>
      </c>
      <c r="M14384" s="11">
        <f>COUNTIF(E$2:$E14384,E14384)</f>
        <v>1967</v>
      </c>
      <c r="O14384" t="str">
        <f t="shared" si="921"/>
        <v/>
      </c>
    </row>
    <row r="14385" spans="1:15" hidden="1">
      <c r="A14385" s="41" t="s">
        <v>120</v>
      </c>
      <c r="B14385" s="46">
        <v>45866</v>
      </c>
      <c r="C14385" s="8" t="s">
        <v>13</v>
      </c>
      <c r="D14385" s="8" t="s">
        <v>14</v>
      </c>
      <c r="E14385" s="8" t="s">
        <v>14</v>
      </c>
      <c r="F14385" s="9">
        <f t="shared" si="920"/>
        <v>45200000</v>
      </c>
      <c r="G14385" s="9">
        <v>452</v>
      </c>
      <c r="H14385" s="10">
        <v>48949792</v>
      </c>
      <c r="I14385" s="11">
        <f t="shared" si="917"/>
        <v>20276659625.173592</v>
      </c>
      <c r="J14385" s="11">
        <f t="shared" si="918"/>
        <v>192956</v>
      </c>
      <c r="K14385" s="11">
        <f t="shared" si="919"/>
        <v>105084.36962402616</v>
      </c>
      <c r="L14385" s="12">
        <f t="shared" si="916"/>
        <v>0</v>
      </c>
      <c r="M14385" s="11">
        <f>COUNTIF(E$2:$E14385,E14385)</f>
        <v>3771</v>
      </c>
      <c r="O14385" t="str">
        <f t="shared" si="921"/>
        <v/>
      </c>
    </row>
    <row r="14386" spans="1:15" hidden="1">
      <c r="A14386" s="41" t="s">
        <v>120</v>
      </c>
      <c r="B14386" s="46">
        <v>45866</v>
      </c>
      <c r="C14386" s="8" t="s">
        <v>13</v>
      </c>
      <c r="D14386" s="8" t="s">
        <v>46</v>
      </c>
      <c r="E14386" s="8" t="s">
        <v>46</v>
      </c>
      <c r="F14386" s="9">
        <f t="shared" si="920"/>
        <v>900000</v>
      </c>
      <c r="G14386" s="9">
        <v>9</v>
      </c>
      <c r="H14386" s="10">
        <v>942948</v>
      </c>
      <c r="I14386" s="11">
        <f t="shared" si="917"/>
        <v>6006059714.212677</v>
      </c>
      <c r="J14386" s="11">
        <f t="shared" si="918"/>
        <v>57485</v>
      </c>
      <c r="K14386" s="11">
        <f t="shared" si="919"/>
        <v>104480.46819540187</v>
      </c>
      <c r="L14386" s="12">
        <f t="shared" si="916"/>
        <v>0</v>
      </c>
      <c r="M14386" s="11">
        <f>COUNTIF(E$2:$E14386,E14386)</f>
        <v>3947</v>
      </c>
      <c r="O14386" t="str">
        <f t="shared" si="921"/>
        <v/>
      </c>
    </row>
    <row r="14387" spans="1:15" hidden="1">
      <c r="A14387" s="41" t="s">
        <v>120</v>
      </c>
      <c r="B14387" s="46">
        <v>45866</v>
      </c>
      <c r="C14387" s="8" t="s">
        <v>13</v>
      </c>
      <c r="D14387" s="8" t="s">
        <v>14</v>
      </c>
      <c r="E14387" s="8" t="s">
        <v>14</v>
      </c>
      <c r="F14387" s="9">
        <f t="shared" si="920"/>
        <v>-4600000</v>
      </c>
      <c r="G14387" s="9">
        <v>-46</v>
      </c>
      <c r="H14387" s="10">
        <v>-4990632</v>
      </c>
      <c r="I14387" s="11">
        <f t="shared" si="917"/>
        <v>20271825744.170887</v>
      </c>
      <c r="J14387" s="11">
        <f t="shared" si="918"/>
        <v>192910</v>
      </c>
      <c r="K14387" s="11">
        <f t="shared" si="919"/>
        <v>105084.36962402616</v>
      </c>
      <c r="L14387" s="12">
        <f t="shared" ref="L14387:L14450" si="922">IF(G14387&lt;0,K14387*G14387-H14387,0)</f>
        <v>156750.99729479663</v>
      </c>
      <c r="M14387" s="11">
        <f>COUNTIF(E$2:$E14387,E14387)</f>
        <v>3772</v>
      </c>
      <c r="O14387" t="str">
        <f t="shared" si="921"/>
        <v/>
      </c>
    </row>
    <row r="14388" spans="1:15" hidden="1">
      <c r="A14388" s="41" t="s">
        <v>120</v>
      </c>
      <c r="B14388" s="46">
        <v>45866</v>
      </c>
      <c r="C14388" s="8" t="s">
        <v>13</v>
      </c>
      <c r="D14388" s="8" t="s">
        <v>14</v>
      </c>
      <c r="E14388" s="8" t="s">
        <v>14</v>
      </c>
      <c r="F14388" s="9">
        <f t="shared" si="920"/>
        <v>900000</v>
      </c>
      <c r="G14388" s="9">
        <v>9</v>
      </c>
      <c r="H14388" s="10">
        <v>977823</v>
      </c>
      <c r="I14388" s="11">
        <f t="shared" si="917"/>
        <v>20272803567.170887</v>
      </c>
      <c r="J14388" s="11">
        <f t="shared" si="918"/>
        <v>192919</v>
      </c>
      <c r="K14388" s="11">
        <f t="shared" si="919"/>
        <v>105084.53582680237</v>
      </c>
      <c r="L14388" s="12">
        <f t="shared" si="922"/>
        <v>0</v>
      </c>
      <c r="M14388" s="11">
        <f>COUNTIF(E$2:$E14388,E14388)</f>
        <v>3773</v>
      </c>
      <c r="O14388" t="str">
        <f t="shared" si="921"/>
        <v/>
      </c>
    </row>
    <row r="14389" spans="1:15" hidden="1">
      <c r="A14389" s="41" t="s">
        <v>120</v>
      </c>
      <c r="B14389" s="46">
        <v>45866</v>
      </c>
      <c r="C14389" s="8" t="s">
        <v>13</v>
      </c>
      <c r="D14389" s="8" t="s">
        <v>14</v>
      </c>
      <c r="E14389" s="8" t="s">
        <v>14</v>
      </c>
      <c r="F14389" s="9">
        <f t="shared" si="920"/>
        <v>1800000</v>
      </c>
      <c r="G14389" s="9">
        <v>18</v>
      </c>
      <c r="H14389" s="10">
        <v>1943406</v>
      </c>
      <c r="I14389" s="11">
        <f t="shared" si="917"/>
        <v>20274746973.170887</v>
      </c>
      <c r="J14389" s="11">
        <f t="shared" si="918"/>
        <v>192937</v>
      </c>
      <c r="K14389" s="11">
        <f t="shared" si="919"/>
        <v>105084.80474543963</v>
      </c>
      <c r="L14389" s="12">
        <f t="shared" si="922"/>
        <v>0</v>
      </c>
      <c r="M14389" s="11">
        <f>COUNTIF(E$2:$E14389,E14389)</f>
        <v>3774</v>
      </c>
      <c r="O14389" t="str">
        <f t="shared" si="921"/>
        <v/>
      </c>
    </row>
    <row r="14390" spans="1:15" hidden="1">
      <c r="A14390" s="41" t="s">
        <v>120</v>
      </c>
      <c r="B14390" s="46">
        <v>45866</v>
      </c>
      <c r="C14390" s="8" t="s">
        <v>13</v>
      </c>
      <c r="D14390" s="8" t="s">
        <v>14</v>
      </c>
      <c r="E14390" s="8" t="s">
        <v>14</v>
      </c>
      <c r="F14390" s="9">
        <f t="shared" si="920"/>
        <v>1000000</v>
      </c>
      <c r="G14390" s="9">
        <v>10</v>
      </c>
      <c r="H14390" s="10">
        <v>1078260</v>
      </c>
      <c r="I14390" s="11">
        <f t="shared" si="917"/>
        <v>20275825233.170887</v>
      </c>
      <c r="J14390" s="11">
        <f t="shared" si="918"/>
        <v>192947</v>
      </c>
      <c r="K14390" s="11">
        <f t="shared" si="919"/>
        <v>105084.94681529584</v>
      </c>
      <c r="L14390" s="12">
        <f t="shared" si="922"/>
        <v>0</v>
      </c>
      <c r="M14390" s="11">
        <f>COUNTIF(E$2:$E14390,E14390)</f>
        <v>3775</v>
      </c>
      <c r="O14390" t="str">
        <f t="shared" si="921"/>
        <v/>
      </c>
    </row>
    <row r="14391" spans="1:15" hidden="1">
      <c r="A14391" s="41" t="s">
        <v>120</v>
      </c>
      <c r="B14391" s="46">
        <v>45866</v>
      </c>
      <c r="C14391" s="8" t="s">
        <v>13</v>
      </c>
      <c r="D14391" s="8" t="s">
        <v>14</v>
      </c>
      <c r="E14391" s="8" t="s">
        <v>14</v>
      </c>
      <c r="F14391" s="9">
        <f t="shared" si="920"/>
        <v>-900000</v>
      </c>
      <c r="G14391" s="9">
        <v>-9</v>
      </c>
      <c r="H14391" s="10">
        <v>-976428</v>
      </c>
      <c r="I14391" s="11">
        <f t="shared" si="917"/>
        <v>20274879468.649548</v>
      </c>
      <c r="J14391" s="11">
        <f t="shared" si="918"/>
        <v>192938</v>
      </c>
      <c r="K14391" s="11">
        <f t="shared" si="919"/>
        <v>105084.94681529584</v>
      </c>
      <c r="L14391" s="12">
        <f t="shared" si="922"/>
        <v>30663.478662337409</v>
      </c>
      <c r="M14391" s="11">
        <f>COUNTIF(E$2:$E14391,E14391)</f>
        <v>3776</v>
      </c>
      <c r="O14391" t="str">
        <f t="shared" si="921"/>
        <v/>
      </c>
    </row>
    <row r="14392" spans="1:15" hidden="1">
      <c r="A14392" s="41" t="s">
        <v>120</v>
      </c>
      <c r="B14392" s="46">
        <v>45866</v>
      </c>
      <c r="C14392" s="8" t="s">
        <v>13</v>
      </c>
      <c r="D14392" s="8" t="s">
        <v>14</v>
      </c>
      <c r="E14392" s="8" t="s">
        <v>14</v>
      </c>
      <c r="F14392" s="9">
        <f t="shared" si="920"/>
        <v>-1800000</v>
      </c>
      <c r="G14392" s="9">
        <v>-18</v>
      </c>
      <c r="H14392" s="10">
        <v>-1952856</v>
      </c>
      <c r="I14392" s="11">
        <f t="shared" si="917"/>
        <v>20272987939.606873</v>
      </c>
      <c r="J14392" s="11">
        <f t="shared" si="918"/>
        <v>192920</v>
      </c>
      <c r="K14392" s="11">
        <f t="shared" si="919"/>
        <v>105084.94681529584</v>
      </c>
      <c r="L14392" s="12">
        <f t="shared" si="922"/>
        <v>61326.957324674819</v>
      </c>
      <c r="M14392" s="11">
        <f>COUNTIF(E$2:$E14392,E14392)</f>
        <v>3777</v>
      </c>
      <c r="O14392" t="str">
        <f t="shared" si="921"/>
        <v/>
      </c>
    </row>
    <row r="14393" spans="1:15" hidden="1">
      <c r="A14393" s="41" t="s">
        <v>120</v>
      </c>
      <c r="B14393" s="46">
        <v>45866</v>
      </c>
      <c r="C14393" s="8" t="s">
        <v>13</v>
      </c>
      <c r="D14393" s="8" t="s">
        <v>14</v>
      </c>
      <c r="E14393" s="8" t="s">
        <v>14</v>
      </c>
      <c r="F14393" s="9">
        <f t="shared" si="920"/>
        <v>-36800000</v>
      </c>
      <c r="G14393" s="9">
        <v>-368</v>
      </c>
      <c r="H14393" s="10">
        <v>-39925056</v>
      </c>
      <c r="I14393" s="11">
        <f t="shared" si="917"/>
        <v>20234316679.178844</v>
      </c>
      <c r="J14393" s="11">
        <f t="shared" si="918"/>
        <v>192552</v>
      </c>
      <c r="K14393" s="11">
        <f t="shared" si="919"/>
        <v>105084.94681529584</v>
      </c>
      <c r="L14393" s="12">
        <f t="shared" si="922"/>
        <v>1253795.5719711334</v>
      </c>
      <c r="M14393" s="11">
        <f>COUNTIF(E$2:$E14393,E14393)</f>
        <v>3778</v>
      </c>
      <c r="O14393" t="str">
        <f t="shared" si="921"/>
        <v/>
      </c>
    </row>
    <row r="14394" spans="1:15" hidden="1">
      <c r="A14394" s="41" t="s">
        <v>120</v>
      </c>
      <c r="B14394" s="46">
        <v>45866</v>
      </c>
      <c r="C14394" s="8" t="s">
        <v>13</v>
      </c>
      <c r="D14394" s="8" t="s">
        <v>14</v>
      </c>
      <c r="E14394" s="8" t="s">
        <v>14</v>
      </c>
      <c r="F14394" s="9">
        <f t="shared" si="920"/>
        <v>-276300000</v>
      </c>
      <c r="G14394" s="9">
        <v>-2763</v>
      </c>
      <c r="H14394" s="10">
        <v>-299763396</v>
      </c>
      <c r="I14394" s="11">
        <f t="shared" si="917"/>
        <v>19943966971.128181</v>
      </c>
      <c r="J14394" s="11">
        <f t="shared" si="918"/>
        <v>189789</v>
      </c>
      <c r="K14394" s="11">
        <f t="shared" si="919"/>
        <v>105084.94681529584</v>
      </c>
      <c r="L14394" s="12">
        <f t="shared" si="922"/>
        <v>9413687.9493376017</v>
      </c>
      <c r="M14394" s="11">
        <f>COUNTIF(E$2:$E14394,E14394)</f>
        <v>3779</v>
      </c>
      <c r="O14394" t="str">
        <f t="shared" si="921"/>
        <v/>
      </c>
    </row>
    <row r="14395" spans="1:15" hidden="1">
      <c r="A14395" s="41" t="s">
        <v>120</v>
      </c>
      <c r="B14395" s="46">
        <v>45866</v>
      </c>
      <c r="C14395" s="8" t="s">
        <v>13</v>
      </c>
      <c r="D14395" s="8" t="s">
        <v>14</v>
      </c>
      <c r="E14395" s="8" t="s">
        <v>14</v>
      </c>
      <c r="F14395" s="9">
        <f t="shared" si="920"/>
        <v>-1800000</v>
      </c>
      <c r="G14395" s="9">
        <v>-18</v>
      </c>
      <c r="H14395" s="10">
        <v>-1952856</v>
      </c>
      <c r="I14395" s="11">
        <f t="shared" si="917"/>
        <v>19942075442.085506</v>
      </c>
      <c r="J14395" s="11">
        <f t="shared" si="918"/>
        <v>189771</v>
      </c>
      <c r="K14395" s="11">
        <f t="shared" si="919"/>
        <v>105084.94681529584</v>
      </c>
      <c r="L14395" s="12">
        <f t="shared" si="922"/>
        <v>61326.957324674819</v>
      </c>
      <c r="M14395" s="11">
        <f>COUNTIF(E$2:$E14395,E14395)</f>
        <v>3780</v>
      </c>
      <c r="O14395" t="str">
        <f t="shared" si="921"/>
        <v/>
      </c>
    </row>
    <row r="14396" spans="1:15" hidden="1">
      <c r="A14396" s="41" t="s">
        <v>120</v>
      </c>
      <c r="B14396" s="46">
        <v>45866</v>
      </c>
      <c r="C14396" s="8" t="s">
        <v>13</v>
      </c>
      <c r="D14396" s="8" t="s">
        <v>14</v>
      </c>
      <c r="E14396" s="8" t="s">
        <v>14</v>
      </c>
      <c r="F14396" s="9">
        <f t="shared" si="920"/>
        <v>-900000</v>
      </c>
      <c r="G14396" s="9">
        <v>-9</v>
      </c>
      <c r="H14396" s="10">
        <v>-976428</v>
      </c>
      <c r="I14396" s="11">
        <f t="shared" si="917"/>
        <v>19941129677.564167</v>
      </c>
      <c r="J14396" s="11">
        <f t="shared" si="918"/>
        <v>189762</v>
      </c>
      <c r="K14396" s="11">
        <f t="shared" si="919"/>
        <v>105084.94681529584</v>
      </c>
      <c r="L14396" s="12">
        <f t="shared" si="922"/>
        <v>30663.478662337409</v>
      </c>
      <c r="M14396" s="11">
        <f>COUNTIF(E$2:$E14396,E14396)</f>
        <v>3781</v>
      </c>
      <c r="O14396" t="str">
        <f t="shared" si="921"/>
        <v/>
      </c>
    </row>
    <row r="14397" spans="1:15" hidden="1">
      <c r="A14397" s="41" t="s">
        <v>120</v>
      </c>
      <c r="B14397" s="46">
        <v>45866</v>
      </c>
      <c r="C14397" s="8" t="s">
        <v>13</v>
      </c>
      <c r="D14397" s="8" t="s">
        <v>14</v>
      </c>
      <c r="E14397" s="8" t="s">
        <v>14</v>
      </c>
      <c r="F14397" s="9">
        <f t="shared" si="920"/>
        <v>-900000</v>
      </c>
      <c r="G14397" s="9">
        <v>-9</v>
      </c>
      <c r="H14397" s="10">
        <v>-976428</v>
      </c>
      <c r="I14397" s="11">
        <f t="shared" si="917"/>
        <v>19940183913.042828</v>
      </c>
      <c r="J14397" s="11">
        <f t="shared" si="918"/>
        <v>189753</v>
      </c>
      <c r="K14397" s="11">
        <f t="shared" si="919"/>
        <v>105084.94681529584</v>
      </c>
      <c r="L14397" s="12">
        <f t="shared" si="922"/>
        <v>30663.478662337409</v>
      </c>
      <c r="M14397" s="11">
        <f>COUNTIF(E$2:$E14397,E14397)</f>
        <v>3782</v>
      </c>
      <c r="O14397" t="str">
        <f t="shared" si="921"/>
        <v/>
      </c>
    </row>
    <row r="14398" spans="1:15" hidden="1">
      <c r="A14398" s="41" t="s">
        <v>120</v>
      </c>
      <c r="B14398" s="46">
        <v>45866</v>
      </c>
      <c r="C14398" s="8" t="s">
        <v>13</v>
      </c>
      <c r="D14398" s="8" t="s">
        <v>14</v>
      </c>
      <c r="E14398" s="8" t="s">
        <v>14</v>
      </c>
      <c r="F14398" s="9">
        <f t="shared" si="920"/>
        <v>-4600000</v>
      </c>
      <c r="G14398" s="9">
        <v>-46</v>
      </c>
      <c r="H14398" s="10">
        <v>-4990632</v>
      </c>
      <c r="I14398" s="11">
        <f t="shared" si="917"/>
        <v>19935350005.489323</v>
      </c>
      <c r="J14398" s="11">
        <f t="shared" si="918"/>
        <v>189707</v>
      </c>
      <c r="K14398" s="11">
        <f t="shared" si="919"/>
        <v>105084.94681529584</v>
      </c>
      <c r="L14398" s="12">
        <f t="shared" si="922"/>
        <v>156724.44649639167</v>
      </c>
      <c r="M14398" s="11">
        <f>COUNTIF(E$2:$E14398,E14398)</f>
        <v>3783</v>
      </c>
      <c r="O14398" t="str">
        <f t="shared" si="921"/>
        <v/>
      </c>
    </row>
    <row r="14399" spans="1:15" hidden="1">
      <c r="A14399" s="41" t="s">
        <v>120</v>
      </c>
      <c r="B14399" s="46">
        <v>45867</v>
      </c>
      <c r="C14399" s="8" t="s">
        <v>13</v>
      </c>
      <c r="D14399" s="8" t="s">
        <v>14</v>
      </c>
      <c r="E14399" s="8" t="s">
        <v>14</v>
      </c>
      <c r="F14399" s="9">
        <f t="shared" si="920"/>
        <v>-9200000</v>
      </c>
      <c r="G14399" s="9">
        <v>-92</v>
      </c>
      <c r="H14399" s="10">
        <v>-9983012</v>
      </c>
      <c r="I14399" s="11">
        <f t="shared" si="917"/>
        <v>19925682190.382317</v>
      </c>
      <c r="J14399" s="11">
        <f t="shared" si="918"/>
        <v>189615</v>
      </c>
      <c r="K14399" s="11">
        <f t="shared" si="919"/>
        <v>105084.94681529584</v>
      </c>
      <c r="L14399" s="12">
        <f t="shared" si="922"/>
        <v>315196.89299278334</v>
      </c>
      <c r="M14399" s="11">
        <f>COUNTIF(E$2:$E14399,E14399)</f>
        <v>3784</v>
      </c>
      <c r="O14399" t="str">
        <f t="shared" si="921"/>
        <v/>
      </c>
    </row>
    <row r="14400" spans="1:15" hidden="1">
      <c r="A14400" s="41" t="s">
        <v>120</v>
      </c>
      <c r="B14400" s="46">
        <v>45867</v>
      </c>
      <c r="C14400" s="8" t="s">
        <v>13</v>
      </c>
      <c r="D14400" s="8" t="s">
        <v>14</v>
      </c>
      <c r="E14400" s="8" t="s">
        <v>14</v>
      </c>
      <c r="F14400" s="9">
        <f t="shared" si="920"/>
        <v>9200000</v>
      </c>
      <c r="G14400" s="9">
        <v>92</v>
      </c>
      <c r="H14400" s="10">
        <v>9968568</v>
      </c>
      <c r="I14400" s="11">
        <f t="shared" si="917"/>
        <v>19935650758.382317</v>
      </c>
      <c r="J14400" s="11">
        <f t="shared" si="918"/>
        <v>189707</v>
      </c>
      <c r="K14400" s="11">
        <f t="shared" si="919"/>
        <v>105086.53217004283</v>
      </c>
      <c r="L14400" s="12">
        <f t="shared" si="922"/>
        <v>0</v>
      </c>
      <c r="M14400" s="11">
        <f>COUNTIF(E$2:$E14400,E14400)</f>
        <v>3785</v>
      </c>
      <c r="O14400" t="str">
        <f t="shared" si="921"/>
        <v/>
      </c>
    </row>
    <row r="14401" spans="1:15" hidden="1">
      <c r="A14401" s="41" t="s">
        <v>120</v>
      </c>
      <c r="B14401" s="46">
        <v>45867</v>
      </c>
      <c r="C14401" s="8" t="s">
        <v>13</v>
      </c>
      <c r="D14401" s="8" t="s">
        <v>90</v>
      </c>
      <c r="E14401" s="8" t="s">
        <v>90</v>
      </c>
      <c r="F14401" s="9">
        <f t="shared" si="920"/>
        <v>9300000</v>
      </c>
      <c r="G14401" s="9">
        <v>93</v>
      </c>
      <c r="H14401" s="10">
        <v>10182942</v>
      </c>
      <c r="I14401" s="11">
        <f t="shared" si="917"/>
        <v>9484588584.244381</v>
      </c>
      <c r="J14401" s="11">
        <f t="shared" si="918"/>
        <v>88392</v>
      </c>
      <c r="K14401" s="11">
        <f t="shared" si="919"/>
        <v>107301.43660336208</v>
      </c>
      <c r="L14401" s="12">
        <f t="shared" si="922"/>
        <v>0</v>
      </c>
      <c r="M14401" s="11">
        <f>COUNTIF(E$2:$E14401,E14401)</f>
        <v>1968</v>
      </c>
      <c r="O14401" t="str">
        <f t="shared" si="921"/>
        <v/>
      </c>
    </row>
    <row r="14402" spans="1:15" hidden="1">
      <c r="A14402" s="41" t="s">
        <v>120</v>
      </c>
      <c r="B14402" s="46">
        <v>45867</v>
      </c>
      <c r="C14402" s="8" t="s">
        <v>13</v>
      </c>
      <c r="D14402" s="8" t="s">
        <v>14</v>
      </c>
      <c r="E14402" s="8" t="s">
        <v>14</v>
      </c>
      <c r="F14402" s="9">
        <f t="shared" si="920"/>
        <v>-2700000</v>
      </c>
      <c r="G14402" s="9">
        <v>-27</v>
      </c>
      <c r="H14402" s="10">
        <v>-2929797</v>
      </c>
      <c r="I14402" s="11">
        <f t="shared" si="917"/>
        <v>19932813422.013725</v>
      </c>
      <c r="J14402" s="11">
        <f t="shared" si="918"/>
        <v>189680</v>
      </c>
      <c r="K14402" s="11">
        <f t="shared" si="919"/>
        <v>105086.53217004283</v>
      </c>
      <c r="L14402" s="12">
        <f t="shared" si="922"/>
        <v>92460.631408843677</v>
      </c>
      <c r="M14402" s="11">
        <f>COUNTIF(E$2:$E14402,E14402)</f>
        <v>3786</v>
      </c>
      <c r="O14402" t="str">
        <f t="shared" si="921"/>
        <v/>
      </c>
    </row>
    <row r="14403" spans="1:15" hidden="1">
      <c r="A14403" s="41" t="s">
        <v>120</v>
      </c>
      <c r="B14403" s="46">
        <v>45867</v>
      </c>
      <c r="C14403" s="8" t="s">
        <v>13</v>
      </c>
      <c r="D14403" s="8" t="s">
        <v>14</v>
      </c>
      <c r="E14403" s="8" t="s">
        <v>14</v>
      </c>
      <c r="F14403" s="9">
        <f t="shared" si="920"/>
        <v>-46000000</v>
      </c>
      <c r="G14403" s="9">
        <v>-460</v>
      </c>
      <c r="H14403" s="10">
        <v>-49915060</v>
      </c>
      <c r="I14403" s="11">
        <f t="shared" si="917"/>
        <v>19884473617.215504</v>
      </c>
      <c r="J14403" s="11">
        <f t="shared" si="918"/>
        <v>189220</v>
      </c>
      <c r="K14403" s="11">
        <f t="shared" si="919"/>
        <v>105086.53217004283</v>
      </c>
      <c r="L14403" s="12">
        <f t="shared" si="922"/>
        <v>1575255.2017802969</v>
      </c>
      <c r="M14403" s="11">
        <f>COUNTIF(E$2:$E14403,E14403)</f>
        <v>3787</v>
      </c>
      <c r="O14403" t="str">
        <f t="shared" si="921"/>
        <v/>
      </c>
    </row>
    <row r="14404" spans="1:15" hidden="1">
      <c r="A14404" s="41" t="s">
        <v>120</v>
      </c>
      <c r="B14404" s="46">
        <v>45867</v>
      </c>
      <c r="C14404" s="8" t="s">
        <v>13</v>
      </c>
      <c r="D14404" s="8" t="s">
        <v>46</v>
      </c>
      <c r="E14404" s="8" t="s">
        <v>46</v>
      </c>
      <c r="F14404" s="9">
        <f t="shared" si="920"/>
        <v>2800000</v>
      </c>
      <c r="G14404" s="9">
        <v>28</v>
      </c>
      <c r="H14404" s="10">
        <v>2906428</v>
      </c>
      <c r="I14404" s="11">
        <f t="shared" si="917"/>
        <v>6008966142.212677</v>
      </c>
      <c r="J14404" s="11">
        <f t="shared" si="918"/>
        <v>57513</v>
      </c>
      <c r="K14404" s="11">
        <f t="shared" si="919"/>
        <v>104480.13739872162</v>
      </c>
      <c r="L14404" s="12">
        <f t="shared" si="922"/>
        <v>0</v>
      </c>
      <c r="M14404" s="11">
        <f>COUNTIF(E$2:$E14404,E14404)</f>
        <v>3948</v>
      </c>
      <c r="O14404" t="str">
        <f t="shared" si="921"/>
        <v/>
      </c>
    </row>
    <row r="14405" spans="1:15" hidden="1">
      <c r="A14405" s="41" t="s">
        <v>120</v>
      </c>
      <c r="B14405" s="46">
        <v>45867</v>
      </c>
      <c r="C14405" s="8" t="s">
        <v>13</v>
      </c>
      <c r="D14405" s="8" t="s">
        <v>90</v>
      </c>
      <c r="E14405" s="8" t="s">
        <v>90</v>
      </c>
      <c r="F14405" s="9">
        <f t="shared" si="920"/>
        <v>900000</v>
      </c>
      <c r="G14405" s="9">
        <v>9</v>
      </c>
      <c r="H14405" s="10">
        <v>985896</v>
      </c>
      <c r="I14405" s="11">
        <f t="shared" si="917"/>
        <v>9485574480.244381</v>
      </c>
      <c r="J14405" s="11">
        <f t="shared" si="918"/>
        <v>88401</v>
      </c>
      <c r="K14405" s="11">
        <f t="shared" si="919"/>
        <v>107301.6649160573</v>
      </c>
      <c r="L14405" s="12">
        <f t="shared" si="922"/>
        <v>0</v>
      </c>
      <c r="M14405" s="11">
        <f>COUNTIF(E$2:$E14405,E14405)</f>
        <v>1969</v>
      </c>
      <c r="O14405" t="str">
        <f t="shared" si="921"/>
        <v/>
      </c>
    </row>
    <row r="14406" spans="1:15" hidden="1">
      <c r="A14406" s="41" t="s">
        <v>120</v>
      </c>
      <c r="B14406" s="46">
        <v>45867</v>
      </c>
      <c r="C14406" s="8" t="s">
        <v>13</v>
      </c>
      <c r="D14406" s="8" t="s">
        <v>14</v>
      </c>
      <c r="E14406" s="8" t="s">
        <v>14</v>
      </c>
      <c r="F14406" s="9">
        <f t="shared" si="920"/>
        <v>-9200000</v>
      </c>
      <c r="G14406" s="9">
        <v>-92</v>
      </c>
      <c r="H14406" s="10">
        <v>-9983012</v>
      </c>
      <c r="I14406" s="11">
        <f t="shared" si="917"/>
        <v>19874805656.255859</v>
      </c>
      <c r="J14406" s="11">
        <f t="shared" si="918"/>
        <v>189128</v>
      </c>
      <c r="K14406" s="11">
        <f t="shared" si="919"/>
        <v>105086.53217004283</v>
      </c>
      <c r="L14406" s="12">
        <f t="shared" si="922"/>
        <v>315051.04035605863</v>
      </c>
      <c r="M14406" s="11">
        <f>COUNTIF(E$2:$E14406,E14406)</f>
        <v>3788</v>
      </c>
      <c r="O14406" t="str">
        <f t="shared" si="921"/>
        <v/>
      </c>
    </row>
    <row r="14407" spans="1:15" hidden="1">
      <c r="A14407" s="41" t="s">
        <v>120</v>
      </c>
      <c r="B14407" s="46">
        <v>45867</v>
      </c>
      <c r="C14407" s="8" t="s">
        <v>13</v>
      </c>
      <c r="D14407" s="8" t="s">
        <v>14</v>
      </c>
      <c r="E14407" s="8" t="s">
        <v>14</v>
      </c>
      <c r="F14407" s="9">
        <f t="shared" si="920"/>
        <v>-4600000</v>
      </c>
      <c r="G14407" s="9">
        <v>-46</v>
      </c>
      <c r="H14407" s="10">
        <v>-4991506</v>
      </c>
      <c r="I14407" s="11">
        <f t="shared" si="917"/>
        <v>19869971675.776039</v>
      </c>
      <c r="J14407" s="11">
        <f t="shared" si="918"/>
        <v>189082</v>
      </c>
      <c r="K14407" s="11">
        <f t="shared" si="919"/>
        <v>105086.53217004283</v>
      </c>
      <c r="L14407" s="12">
        <f t="shared" si="922"/>
        <v>157525.52017802931</v>
      </c>
      <c r="M14407" s="11">
        <f>COUNTIF(E$2:$E14407,E14407)</f>
        <v>3789</v>
      </c>
      <c r="O14407" t="str">
        <f t="shared" si="921"/>
        <v/>
      </c>
    </row>
    <row r="14408" spans="1:15" hidden="1">
      <c r="A14408" s="41" t="s">
        <v>120</v>
      </c>
      <c r="B14408" s="46">
        <v>45867</v>
      </c>
      <c r="C14408" s="8" t="s">
        <v>13</v>
      </c>
      <c r="D14408" s="8" t="s">
        <v>14</v>
      </c>
      <c r="E14408" s="8" t="s">
        <v>14</v>
      </c>
      <c r="F14408" s="9">
        <f t="shared" si="920"/>
        <v>-46100000</v>
      </c>
      <c r="G14408" s="9">
        <v>-461</v>
      </c>
      <c r="H14408" s="10">
        <v>-50023571</v>
      </c>
      <c r="I14408" s="11">
        <f t="shared" si="917"/>
        <v>19821526784.445648</v>
      </c>
      <c r="J14408" s="11">
        <f t="shared" si="918"/>
        <v>188621</v>
      </c>
      <c r="K14408" s="11">
        <f t="shared" si="919"/>
        <v>105086.53217004283</v>
      </c>
      <c r="L14408" s="12">
        <f t="shared" si="922"/>
        <v>1578679.6696102545</v>
      </c>
      <c r="M14408" s="11">
        <f>COUNTIF(E$2:$E14408,E14408)</f>
        <v>3790</v>
      </c>
      <c r="O14408" t="str">
        <f t="shared" si="921"/>
        <v/>
      </c>
    </row>
    <row r="14409" spans="1:15" hidden="1">
      <c r="A14409" s="41" t="s">
        <v>120</v>
      </c>
      <c r="B14409" s="46">
        <v>45867</v>
      </c>
      <c r="C14409" s="8" t="s">
        <v>13</v>
      </c>
      <c r="D14409" s="8" t="s">
        <v>14</v>
      </c>
      <c r="E14409" s="8" t="s">
        <v>14</v>
      </c>
      <c r="F14409" s="9">
        <f t="shared" si="920"/>
        <v>1100000</v>
      </c>
      <c r="G14409" s="9">
        <v>11</v>
      </c>
      <c r="H14409" s="10">
        <v>1184832</v>
      </c>
      <c r="I14409" s="11">
        <f t="shared" si="917"/>
        <v>19822711616.445648</v>
      </c>
      <c r="J14409" s="11">
        <f t="shared" si="918"/>
        <v>188632</v>
      </c>
      <c r="K14409" s="11">
        <f t="shared" si="919"/>
        <v>105086.68527315433</v>
      </c>
      <c r="L14409" s="12">
        <f t="shared" si="922"/>
        <v>0</v>
      </c>
      <c r="M14409" s="11">
        <f>COUNTIF(E$2:$E14409,E14409)</f>
        <v>3791</v>
      </c>
      <c r="O14409" t="str">
        <f t="shared" si="921"/>
        <v/>
      </c>
    </row>
    <row r="14410" spans="1:15" hidden="1">
      <c r="A14410" s="41" t="s">
        <v>120</v>
      </c>
      <c r="B14410" s="46">
        <v>45867</v>
      </c>
      <c r="C14410" s="8" t="s">
        <v>13</v>
      </c>
      <c r="D14410" s="8" t="s">
        <v>14</v>
      </c>
      <c r="E14410" s="8" t="s">
        <v>14</v>
      </c>
      <c r="F14410" s="9">
        <f t="shared" si="920"/>
        <v>-6100000</v>
      </c>
      <c r="G14410" s="9">
        <v>-61</v>
      </c>
      <c r="H14410" s="10">
        <v>-6619171</v>
      </c>
      <c r="I14410" s="11">
        <f t="shared" si="917"/>
        <v>19816301328.643986</v>
      </c>
      <c r="J14410" s="11">
        <f t="shared" si="918"/>
        <v>188571</v>
      </c>
      <c r="K14410" s="11">
        <f t="shared" si="919"/>
        <v>105086.68527315433</v>
      </c>
      <c r="L14410" s="12">
        <f t="shared" si="922"/>
        <v>208883.19833758567</v>
      </c>
      <c r="M14410" s="11">
        <f>COUNTIF(E$2:$E14410,E14410)</f>
        <v>3792</v>
      </c>
      <c r="O14410" t="str">
        <f t="shared" si="921"/>
        <v/>
      </c>
    </row>
    <row r="14411" spans="1:15" hidden="1">
      <c r="A14411" s="41" t="s">
        <v>120</v>
      </c>
      <c r="B14411" s="46">
        <v>45867</v>
      </c>
      <c r="C14411" s="8" t="s">
        <v>13</v>
      </c>
      <c r="D14411" s="8" t="s">
        <v>14</v>
      </c>
      <c r="E14411" s="8" t="s">
        <v>14</v>
      </c>
      <c r="F14411" s="9">
        <f t="shared" si="920"/>
        <v>10100000</v>
      </c>
      <c r="G14411" s="9">
        <v>101</v>
      </c>
      <c r="H14411" s="10">
        <v>10892345</v>
      </c>
      <c r="I14411" s="11">
        <f t="shared" si="917"/>
        <v>19827193673.643986</v>
      </c>
      <c r="J14411" s="11">
        <f t="shared" si="918"/>
        <v>188672</v>
      </c>
      <c r="K14411" s="11">
        <f t="shared" si="919"/>
        <v>105088.16185572838</v>
      </c>
      <c r="L14411" s="12">
        <f t="shared" si="922"/>
        <v>0</v>
      </c>
      <c r="M14411" s="11">
        <f>COUNTIF(E$2:$E14411,E14411)</f>
        <v>3793</v>
      </c>
      <c r="O14411" t="str">
        <f t="shared" si="921"/>
        <v/>
      </c>
    </row>
    <row r="14412" spans="1:15" hidden="1">
      <c r="A14412" s="41" t="s">
        <v>120</v>
      </c>
      <c r="B14412" s="46">
        <v>45867</v>
      </c>
      <c r="C14412" s="8" t="s">
        <v>13</v>
      </c>
      <c r="D14412" s="8" t="s">
        <v>14</v>
      </c>
      <c r="E14412" s="8" t="s">
        <v>14</v>
      </c>
      <c r="F14412" s="9">
        <f t="shared" si="920"/>
        <v>-9200000</v>
      </c>
      <c r="G14412" s="9">
        <v>-92</v>
      </c>
      <c r="H14412" s="10">
        <v>-9983012</v>
      </c>
      <c r="I14412" s="11">
        <f t="shared" si="917"/>
        <v>19817525562.753258</v>
      </c>
      <c r="J14412" s="11">
        <f t="shared" si="918"/>
        <v>188580</v>
      </c>
      <c r="K14412" s="11">
        <f t="shared" si="919"/>
        <v>105088.16185572838</v>
      </c>
      <c r="L14412" s="12">
        <f t="shared" si="922"/>
        <v>314901.10927298851</v>
      </c>
      <c r="M14412" s="11">
        <f>COUNTIF(E$2:$E14412,E14412)</f>
        <v>3794</v>
      </c>
      <c r="O14412" t="str">
        <f t="shared" si="921"/>
        <v/>
      </c>
    </row>
    <row r="14413" spans="1:15" hidden="1">
      <c r="A14413" s="41" t="s">
        <v>120</v>
      </c>
      <c r="B14413" s="46">
        <v>45867</v>
      </c>
      <c r="C14413" s="8" t="s">
        <v>13</v>
      </c>
      <c r="D14413" s="8" t="s">
        <v>14</v>
      </c>
      <c r="E14413" s="8" t="s">
        <v>14</v>
      </c>
      <c r="F14413" s="9">
        <f t="shared" si="920"/>
        <v>-1800000</v>
      </c>
      <c r="G14413" s="9">
        <v>-18</v>
      </c>
      <c r="H14413" s="10">
        <v>-1953198</v>
      </c>
      <c r="I14413" s="11">
        <f t="shared" si="917"/>
        <v>19815633975.839855</v>
      </c>
      <c r="J14413" s="11">
        <f t="shared" si="918"/>
        <v>188562</v>
      </c>
      <c r="K14413" s="11">
        <f t="shared" si="919"/>
        <v>105088.16185572838</v>
      </c>
      <c r="L14413" s="12">
        <f t="shared" si="922"/>
        <v>61611.086596889189</v>
      </c>
      <c r="M14413" s="11">
        <f>COUNTIF(E$2:$E14413,E14413)</f>
        <v>3795</v>
      </c>
      <c r="O14413" t="str">
        <f t="shared" si="921"/>
        <v/>
      </c>
    </row>
    <row r="14414" spans="1:15" hidden="1">
      <c r="A14414" s="41" t="s">
        <v>120</v>
      </c>
      <c r="B14414" s="46">
        <v>45867</v>
      </c>
      <c r="C14414" s="8" t="s">
        <v>13</v>
      </c>
      <c r="D14414" s="8" t="s">
        <v>14</v>
      </c>
      <c r="E14414" s="8" t="s">
        <v>14</v>
      </c>
      <c r="F14414" s="9">
        <f t="shared" si="920"/>
        <v>-9200000</v>
      </c>
      <c r="G14414" s="9">
        <v>-92</v>
      </c>
      <c r="H14414" s="10">
        <v>-9983012</v>
      </c>
      <c r="I14414" s="11">
        <f t="shared" si="917"/>
        <v>19805965864.949127</v>
      </c>
      <c r="J14414" s="11">
        <f t="shared" si="918"/>
        <v>188470</v>
      </c>
      <c r="K14414" s="11">
        <f t="shared" si="919"/>
        <v>105088.16185572838</v>
      </c>
      <c r="L14414" s="12">
        <f t="shared" si="922"/>
        <v>314901.10927298851</v>
      </c>
      <c r="M14414" s="11">
        <f>COUNTIF(E$2:$E14414,E14414)</f>
        <v>3796</v>
      </c>
      <c r="O14414" t="str">
        <f t="shared" si="921"/>
        <v/>
      </c>
    </row>
    <row r="14415" spans="1:15" hidden="1">
      <c r="A14415" s="41" t="s">
        <v>120</v>
      </c>
      <c r="B14415" s="46">
        <v>45867</v>
      </c>
      <c r="C14415" s="8" t="s">
        <v>13</v>
      </c>
      <c r="D14415" s="8" t="s">
        <v>14</v>
      </c>
      <c r="E14415" s="8" t="s">
        <v>14</v>
      </c>
      <c r="F14415" s="9">
        <f t="shared" si="920"/>
        <v>-900000</v>
      </c>
      <c r="G14415" s="9">
        <v>-9</v>
      </c>
      <c r="H14415" s="10">
        <v>-976599</v>
      </c>
      <c r="I14415" s="11">
        <f t="shared" si="917"/>
        <v>19805020071.492424</v>
      </c>
      <c r="J14415" s="11">
        <f t="shared" si="918"/>
        <v>188461</v>
      </c>
      <c r="K14415" s="11">
        <f t="shared" si="919"/>
        <v>105088.16185572838</v>
      </c>
      <c r="L14415" s="12">
        <f t="shared" si="922"/>
        <v>30805.543298444594</v>
      </c>
      <c r="M14415" s="11">
        <f>COUNTIF(E$2:$E14415,E14415)</f>
        <v>3797</v>
      </c>
      <c r="O14415" t="str">
        <f t="shared" si="921"/>
        <v/>
      </c>
    </row>
    <row r="14416" spans="1:15" hidden="1">
      <c r="A14416" s="41" t="s">
        <v>120</v>
      </c>
      <c r="B14416" s="46">
        <v>45867</v>
      </c>
      <c r="C14416" s="8" t="s">
        <v>13</v>
      </c>
      <c r="D14416" s="8" t="s">
        <v>14</v>
      </c>
      <c r="E14416" s="8" t="s">
        <v>14</v>
      </c>
      <c r="F14416" s="9">
        <f t="shared" si="920"/>
        <v>-2700000</v>
      </c>
      <c r="G14416" s="9">
        <v>-27</v>
      </c>
      <c r="H14416" s="10">
        <v>-2929797</v>
      </c>
      <c r="I14416" s="11">
        <f t="shared" si="917"/>
        <v>19802182691.122318</v>
      </c>
      <c r="J14416" s="11">
        <f t="shared" si="918"/>
        <v>188434</v>
      </c>
      <c r="K14416" s="11">
        <f t="shared" si="919"/>
        <v>105088.16185572838</v>
      </c>
      <c r="L14416" s="12">
        <f t="shared" si="922"/>
        <v>92416.629895333666</v>
      </c>
      <c r="M14416" s="11">
        <f>COUNTIF(E$2:$E14416,E14416)</f>
        <v>3798</v>
      </c>
      <c r="O14416" t="str">
        <f t="shared" si="921"/>
        <v/>
      </c>
    </row>
    <row r="14417" spans="1:15" hidden="1">
      <c r="A14417" s="41" t="s">
        <v>120</v>
      </c>
      <c r="B14417" s="46">
        <v>45867</v>
      </c>
      <c r="C14417" s="8" t="s">
        <v>13</v>
      </c>
      <c r="D14417" s="8" t="s">
        <v>14</v>
      </c>
      <c r="E14417" s="8" t="s">
        <v>14</v>
      </c>
      <c r="F14417" s="9">
        <f t="shared" si="920"/>
        <v>-4600000</v>
      </c>
      <c r="G14417" s="9">
        <v>-46</v>
      </c>
      <c r="H14417" s="10">
        <v>-4991506</v>
      </c>
      <c r="I14417" s="11">
        <f t="shared" si="917"/>
        <v>19797348635.676956</v>
      </c>
      <c r="J14417" s="11">
        <f t="shared" si="918"/>
        <v>188388</v>
      </c>
      <c r="K14417" s="11">
        <f t="shared" si="919"/>
        <v>105088.16185572838</v>
      </c>
      <c r="L14417" s="12">
        <f t="shared" si="922"/>
        <v>157450.55463649426</v>
      </c>
      <c r="M14417" s="11">
        <f>COUNTIF(E$2:$E14417,E14417)</f>
        <v>3799</v>
      </c>
      <c r="O14417" t="str">
        <f t="shared" si="921"/>
        <v/>
      </c>
    </row>
    <row r="14418" spans="1:15" hidden="1">
      <c r="A14418" s="41" t="s">
        <v>120</v>
      </c>
      <c r="B14418" s="46">
        <v>45867</v>
      </c>
      <c r="C14418" s="8" t="s">
        <v>13</v>
      </c>
      <c r="D14418" s="8" t="s">
        <v>14</v>
      </c>
      <c r="E14418" s="8" t="s">
        <v>14</v>
      </c>
      <c r="F14418" s="9">
        <f t="shared" si="920"/>
        <v>-2700000</v>
      </c>
      <c r="G14418" s="9">
        <v>-27</v>
      </c>
      <c r="H14418" s="10">
        <v>-2929797</v>
      </c>
      <c r="I14418" s="11">
        <f t="shared" si="917"/>
        <v>19794511255.30685</v>
      </c>
      <c r="J14418" s="11">
        <f t="shared" si="918"/>
        <v>188361</v>
      </c>
      <c r="K14418" s="11">
        <f t="shared" si="919"/>
        <v>105088.16185572838</v>
      </c>
      <c r="L14418" s="12">
        <f t="shared" si="922"/>
        <v>92416.629895333666</v>
      </c>
      <c r="M14418" s="11">
        <f>COUNTIF(E$2:$E14418,E14418)</f>
        <v>3800</v>
      </c>
      <c r="O14418" t="str">
        <f t="shared" si="921"/>
        <v/>
      </c>
    </row>
    <row r="14419" spans="1:15" hidden="1">
      <c r="A14419" s="41" t="s">
        <v>120</v>
      </c>
      <c r="B14419" s="46">
        <v>45867</v>
      </c>
      <c r="C14419" s="8" t="s">
        <v>13</v>
      </c>
      <c r="D14419" s="8" t="s">
        <v>14</v>
      </c>
      <c r="E14419" s="8" t="s">
        <v>14</v>
      </c>
      <c r="F14419" s="9">
        <f t="shared" si="920"/>
        <v>-2700000</v>
      </c>
      <c r="G14419" s="9">
        <v>-27</v>
      </c>
      <c r="H14419" s="10">
        <v>-2929797</v>
      </c>
      <c r="I14419" s="11">
        <f t="shared" si="917"/>
        <v>19791673874.936745</v>
      </c>
      <c r="J14419" s="11">
        <f t="shared" si="918"/>
        <v>188334</v>
      </c>
      <c r="K14419" s="11">
        <f t="shared" si="919"/>
        <v>105088.16185572838</v>
      </c>
      <c r="L14419" s="12">
        <f t="shared" si="922"/>
        <v>92416.629895333666</v>
      </c>
      <c r="M14419" s="11">
        <f>COUNTIF(E$2:$E14419,E14419)</f>
        <v>3801</v>
      </c>
      <c r="O14419" t="str">
        <f t="shared" si="921"/>
        <v/>
      </c>
    </row>
    <row r="14420" spans="1:15" hidden="1">
      <c r="A14420" s="41" t="s">
        <v>120</v>
      </c>
      <c r="B14420" s="46">
        <v>45867</v>
      </c>
      <c r="C14420" s="8" t="s">
        <v>13</v>
      </c>
      <c r="D14420" s="8" t="s">
        <v>14</v>
      </c>
      <c r="E14420" s="8" t="s">
        <v>14</v>
      </c>
      <c r="F14420" s="9">
        <f t="shared" si="920"/>
        <v>-2700000</v>
      </c>
      <c r="G14420" s="9">
        <v>-27</v>
      </c>
      <c r="H14420" s="10">
        <v>-2929797</v>
      </c>
      <c r="I14420" s="11">
        <f t="shared" si="917"/>
        <v>19788836494.566639</v>
      </c>
      <c r="J14420" s="11">
        <f t="shared" si="918"/>
        <v>188307</v>
      </c>
      <c r="K14420" s="11">
        <f t="shared" si="919"/>
        <v>105088.16185572838</v>
      </c>
      <c r="L14420" s="12">
        <f t="shared" si="922"/>
        <v>92416.629895333666</v>
      </c>
      <c r="M14420" s="11">
        <f>COUNTIF(E$2:$E14420,E14420)</f>
        <v>3802</v>
      </c>
      <c r="O14420" t="str">
        <f t="shared" si="921"/>
        <v/>
      </c>
    </row>
    <row r="14421" spans="1:15" hidden="1">
      <c r="A14421" s="41" t="s">
        <v>120</v>
      </c>
      <c r="B14421" s="46">
        <v>45867</v>
      </c>
      <c r="C14421" s="8" t="s">
        <v>13</v>
      </c>
      <c r="D14421" s="8" t="s">
        <v>14</v>
      </c>
      <c r="E14421" s="8" t="s">
        <v>14</v>
      </c>
      <c r="F14421" s="9">
        <f t="shared" si="920"/>
        <v>-1800000</v>
      </c>
      <c r="G14421" s="9">
        <v>-18</v>
      </c>
      <c r="H14421" s="10">
        <v>-1953198</v>
      </c>
      <c r="I14421" s="11">
        <f t="shared" si="917"/>
        <v>19786944907.653236</v>
      </c>
      <c r="J14421" s="11">
        <f t="shared" si="918"/>
        <v>188289</v>
      </c>
      <c r="K14421" s="11">
        <f t="shared" si="919"/>
        <v>105088.16185572838</v>
      </c>
      <c r="L14421" s="12">
        <f t="shared" si="922"/>
        <v>61611.086596889189</v>
      </c>
      <c r="M14421" s="11">
        <f>COUNTIF(E$2:$E14421,E14421)</f>
        <v>3803</v>
      </c>
      <c r="O14421" t="str">
        <f t="shared" si="921"/>
        <v/>
      </c>
    </row>
    <row r="14422" spans="1:15" hidden="1">
      <c r="A14422" s="41" t="s">
        <v>120</v>
      </c>
      <c r="B14422" s="46">
        <v>45867</v>
      </c>
      <c r="C14422" s="8" t="s">
        <v>13</v>
      </c>
      <c r="D14422" s="8" t="s">
        <v>14</v>
      </c>
      <c r="E14422" s="8" t="s">
        <v>14</v>
      </c>
      <c r="F14422" s="9">
        <f t="shared" si="920"/>
        <v>-4600000</v>
      </c>
      <c r="G14422" s="9">
        <v>-46</v>
      </c>
      <c r="H14422" s="10">
        <v>-4991506</v>
      </c>
      <c r="I14422" s="11">
        <f t="shared" si="917"/>
        <v>19782110852.207874</v>
      </c>
      <c r="J14422" s="11">
        <f t="shared" si="918"/>
        <v>188243</v>
      </c>
      <c r="K14422" s="11">
        <f t="shared" si="919"/>
        <v>105088.16185572838</v>
      </c>
      <c r="L14422" s="12">
        <f t="shared" si="922"/>
        <v>157450.55463649426</v>
      </c>
      <c r="M14422" s="11">
        <f>COUNTIF(E$2:$E14422,E14422)</f>
        <v>3804</v>
      </c>
      <c r="O14422" t="str">
        <f t="shared" si="921"/>
        <v/>
      </c>
    </row>
    <row r="14423" spans="1:15" hidden="1">
      <c r="A14423" s="41" t="s">
        <v>120</v>
      </c>
      <c r="B14423" s="46">
        <v>45867</v>
      </c>
      <c r="C14423" s="8" t="s">
        <v>13</v>
      </c>
      <c r="D14423" s="8" t="s">
        <v>14</v>
      </c>
      <c r="E14423" s="8" t="s">
        <v>14</v>
      </c>
      <c r="F14423" s="9">
        <f t="shared" si="920"/>
        <v>-2700000</v>
      </c>
      <c r="G14423" s="9">
        <v>-27</v>
      </c>
      <c r="H14423" s="10">
        <v>-2929797</v>
      </c>
      <c r="I14423" s="11">
        <f t="shared" si="917"/>
        <v>19779273471.837769</v>
      </c>
      <c r="J14423" s="11">
        <f t="shared" si="918"/>
        <v>188216</v>
      </c>
      <c r="K14423" s="11">
        <f t="shared" si="919"/>
        <v>105088.16185572838</v>
      </c>
      <c r="L14423" s="12">
        <f t="shared" si="922"/>
        <v>92416.629895333666</v>
      </c>
      <c r="M14423" s="11">
        <f>COUNTIF(E$2:$E14423,E14423)</f>
        <v>3805</v>
      </c>
      <c r="O14423" t="str">
        <f t="shared" si="921"/>
        <v/>
      </c>
    </row>
    <row r="14424" spans="1:15" hidden="1">
      <c r="A14424" s="41" t="s">
        <v>120</v>
      </c>
      <c r="B14424" s="46">
        <v>45867</v>
      </c>
      <c r="C14424" s="8" t="s">
        <v>13</v>
      </c>
      <c r="D14424" s="8" t="s">
        <v>14</v>
      </c>
      <c r="E14424" s="8" t="s">
        <v>14</v>
      </c>
      <c r="F14424" s="9">
        <f t="shared" si="920"/>
        <v>-6000000</v>
      </c>
      <c r="G14424" s="9">
        <v>-60</v>
      </c>
      <c r="H14424" s="10">
        <v>-6510660</v>
      </c>
      <c r="I14424" s="11">
        <f t="shared" si="917"/>
        <v>19772968182.126427</v>
      </c>
      <c r="J14424" s="11">
        <f t="shared" si="918"/>
        <v>188156</v>
      </c>
      <c r="K14424" s="11">
        <f t="shared" si="919"/>
        <v>105088.16185572838</v>
      </c>
      <c r="L14424" s="12">
        <f t="shared" si="922"/>
        <v>205370.28865629714</v>
      </c>
      <c r="M14424" s="11">
        <f>COUNTIF(E$2:$E14424,E14424)</f>
        <v>3806</v>
      </c>
      <c r="O14424" t="str">
        <f t="shared" si="921"/>
        <v/>
      </c>
    </row>
    <row r="14425" spans="1:15" hidden="1">
      <c r="A14425" s="41" t="s">
        <v>120</v>
      </c>
      <c r="B14425" s="46">
        <v>45867</v>
      </c>
      <c r="C14425" s="8" t="s">
        <v>13</v>
      </c>
      <c r="D14425" s="8" t="s">
        <v>14</v>
      </c>
      <c r="E14425" s="8" t="s">
        <v>14</v>
      </c>
      <c r="F14425" s="9">
        <f t="shared" si="920"/>
        <v>-900000</v>
      </c>
      <c r="G14425" s="9">
        <v>-9</v>
      </c>
      <c r="H14425" s="10">
        <v>-976599</v>
      </c>
      <c r="I14425" s="11">
        <f t="shared" si="917"/>
        <v>19772022388.669724</v>
      </c>
      <c r="J14425" s="11">
        <f t="shared" si="918"/>
        <v>188147</v>
      </c>
      <c r="K14425" s="11">
        <f t="shared" si="919"/>
        <v>105088.16185572838</v>
      </c>
      <c r="L14425" s="12">
        <f t="shared" si="922"/>
        <v>30805.543298444594</v>
      </c>
      <c r="M14425" s="11">
        <f>COUNTIF(E$2:$E14425,E14425)</f>
        <v>3807</v>
      </c>
      <c r="O14425" t="str">
        <f t="shared" si="921"/>
        <v/>
      </c>
    </row>
    <row r="14426" spans="1:15" hidden="1">
      <c r="A14426" s="41" t="s">
        <v>120</v>
      </c>
      <c r="B14426" s="46">
        <v>45867</v>
      </c>
      <c r="C14426" s="8" t="s">
        <v>13</v>
      </c>
      <c r="D14426" s="8" t="s">
        <v>14</v>
      </c>
      <c r="E14426" s="8" t="s">
        <v>14</v>
      </c>
      <c r="F14426" s="9">
        <f t="shared" si="920"/>
        <v>-1100000</v>
      </c>
      <c r="G14426" s="9">
        <v>-11</v>
      </c>
      <c r="H14426" s="10">
        <v>-1193621</v>
      </c>
      <c r="I14426" s="11">
        <f t="shared" si="917"/>
        <v>19770866418.889309</v>
      </c>
      <c r="J14426" s="11">
        <f t="shared" si="918"/>
        <v>188136</v>
      </c>
      <c r="K14426" s="11">
        <f t="shared" si="919"/>
        <v>105088.16185572838</v>
      </c>
      <c r="L14426" s="12">
        <f t="shared" si="922"/>
        <v>37651.219586987747</v>
      </c>
      <c r="M14426" s="11">
        <f>COUNTIF(E$2:$E14426,E14426)</f>
        <v>3808</v>
      </c>
      <c r="O14426" t="str">
        <f t="shared" si="921"/>
        <v/>
      </c>
    </row>
    <row r="14427" spans="1:15" hidden="1">
      <c r="A14427" s="41" t="s">
        <v>120</v>
      </c>
      <c r="B14427" s="46">
        <v>45867</v>
      </c>
      <c r="C14427" s="8" t="s">
        <v>13</v>
      </c>
      <c r="D14427" s="8" t="s">
        <v>14</v>
      </c>
      <c r="E14427" s="8" t="s">
        <v>14</v>
      </c>
      <c r="F14427" s="9">
        <f t="shared" si="920"/>
        <v>-69000000</v>
      </c>
      <c r="G14427" s="9">
        <v>-690</v>
      </c>
      <c r="H14427" s="10">
        <v>-74872590</v>
      </c>
      <c r="I14427" s="11">
        <f t="shared" si="917"/>
        <v>19698355587.208855</v>
      </c>
      <c r="J14427" s="11">
        <f t="shared" si="918"/>
        <v>187446</v>
      </c>
      <c r="K14427" s="11">
        <f t="shared" si="919"/>
        <v>105088.16185572838</v>
      </c>
      <c r="L14427" s="12">
        <f t="shared" si="922"/>
        <v>2361758.3195474148</v>
      </c>
      <c r="M14427" s="11">
        <f>COUNTIF(E$2:$E14427,E14427)</f>
        <v>3809</v>
      </c>
      <c r="O14427" t="str">
        <f t="shared" si="921"/>
        <v/>
      </c>
    </row>
    <row r="14428" spans="1:15" hidden="1">
      <c r="A14428" s="41" t="s">
        <v>120</v>
      </c>
      <c r="B14428" s="46">
        <v>45867</v>
      </c>
      <c r="C14428" s="8" t="s">
        <v>13</v>
      </c>
      <c r="D14428" s="8" t="s">
        <v>14</v>
      </c>
      <c r="E14428" s="8" t="s">
        <v>14</v>
      </c>
      <c r="F14428" s="9">
        <f t="shared" si="920"/>
        <v>-18500000</v>
      </c>
      <c r="G14428" s="9">
        <v>-185</v>
      </c>
      <c r="H14428" s="10">
        <v>-20074535</v>
      </c>
      <c r="I14428" s="11">
        <f t="shared" si="917"/>
        <v>19678914277.265545</v>
      </c>
      <c r="J14428" s="11">
        <f t="shared" si="918"/>
        <v>187261</v>
      </c>
      <c r="K14428" s="11">
        <f t="shared" si="919"/>
        <v>105088.16185572838</v>
      </c>
      <c r="L14428" s="12">
        <f t="shared" si="922"/>
        <v>633225.05669024959</v>
      </c>
      <c r="M14428" s="11">
        <f>COUNTIF(E$2:$E14428,E14428)</f>
        <v>3810</v>
      </c>
      <c r="O14428" t="str">
        <f t="shared" si="921"/>
        <v/>
      </c>
    </row>
    <row r="14429" spans="1:15" hidden="1">
      <c r="A14429" s="41" t="s">
        <v>120</v>
      </c>
      <c r="B14429" s="46">
        <v>45867</v>
      </c>
      <c r="C14429" s="8" t="s">
        <v>13</v>
      </c>
      <c r="D14429" s="8" t="s">
        <v>14</v>
      </c>
      <c r="E14429" s="8" t="s">
        <v>14</v>
      </c>
      <c r="F14429" s="9">
        <f t="shared" si="920"/>
        <v>-1800000</v>
      </c>
      <c r="G14429" s="9">
        <v>-18</v>
      </c>
      <c r="H14429" s="10">
        <v>-1953198</v>
      </c>
      <c r="I14429" s="11">
        <f t="shared" si="917"/>
        <v>19677022690.352142</v>
      </c>
      <c r="J14429" s="11">
        <f t="shared" si="918"/>
        <v>187243</v>
      </c>
      <c r="K14429" s="11">
        <f t="shared" si="919"/>
        <v>105088.16185572838</v>
      </c>
      <c r="L14429" s="12">
        <f t="shared" si="922"/>
        <v>61611.086596889189</v>
      </c>
      <c r="M14429" s="11">
        <f>COUNTIF(E$2:$E14429,E14429)</f>
        <v>3811</v>
      </c>
      <c r="O14429" t="str">
        <f t="shared" si="921"/>
        <v/>
      </c>
    </row>
    <row r="14430" spans="1:15" hidden="1">
      <c r="A14430" s="41" t="s">
        <v>120</v>
      </c>
      <c r="B14430" s="46">
        <v>45867</v>
      </c>
      <c r="C14430" s="8" t="s">
        <v>13</v>
      </c>
      <c r="D14430" s="8" t="s">
        <v>14</v>
      </c>
      <c r="E14430" s="8" t="s">
        <v>14</v>
      </c>
      <c r="F14430" s="9">
        <f t="shared" si="920"/>
        <v>-900000</v>
      </c>
      <c r="G14430" s="9">
        <v>-9</v>
      </c>
      <c r="H14430" s="10">
        <v>-976599</v>
      </c>
      <c r="I14430" s="11">
        <f t="shared" si="917"/>
        <v>19676076896.895439</v>
      </c>
      <c r="J14430" s="11">
        <f t="shared" si="918"/>
        <v>187234</v>
      </c>
      <c r="K14430" s="11">
        <f t="shared" si="919"/>
        <v>105088.16185572838</v>
      </c>
      <c r="L14430" s="12">
        <f t="shared" si="922"/>
        <v>30805.543298444594</v>
      </c>
      <c r="M14430" s="11">
        <f>COUNTIF(E$2:$E14430,E14430)</f>
        <v>3812</v>
      </c>
      <c r="O14430" t="str">
        <f t="shared" si="921"/>
        <v/>
      </c>
    </row>
    <row r="14431" spans="1:15" hidden="1">
      <c r="A14431" s="41" t="s">
        <v>120</v>
      </c>
      <c r="B14431" s="46">
        <v>45867</v>
      </c>
      <c r="C14431" s="8" t="s">
        <v>13</v>
      </c>
      <c r="D14431" s="8" t="s">
        <v>14</v>
      </c>
      <c r="E14431" s="8" t="s">
        <v>14</v>
      </c>
      <c r="F14431" s="9">
        <f t="shared" si="920"/>
        <v>1800000</v>
      </c>
      <c r="G14431" s="9">
        <v>18</v>
      </c>
      <c r="H14431" s="10">
        <v>1949904</v>
      </c>
      <c r="I14431" s="11">
        <f t="shared" si="917"/>
        <v>19678026800.895439</v>
      </c>
      <c r="J14431" s="11">
        <f t="shared" si="918"/>
        <v>187252</v>
      </c>
      <c r="K14431" s="11">
        <f t="shared" si="919"/>
        <v>105088.47329211672</v>
      </c>
      <c r="L14431" s="12">
        <f t="shared" si="922"/>
        <v>0</v>
      </c>
      <c r="M14431" s="11">
        <f>COUNTIF(E$2:$E14431,E14431)</f>
        <v>3813</v>
      </c>
      <c r="O14431" t="str">
        <f t="shared" si="921"/>
        <v/>
      </c>
    </row>
    <row r="14432" spans="1:15" hidden="1">
      <c r="A14432" s="41" t="s">
        <v>120</v>
      </c>
      <c r="B14432" s="46">
        <v>45867</v>
      </c>
      <c r="C14432" s="8" t="s">
        <v>13</v>
      </c>
      <c r="D14432" s="8" t="s">
        <v>15</v>
      </c>
      <c r="E14432" s="8" t="s">
        <v>15</v>
      </c>
      <c r="F14432" s="9">
        <f t="shared" si="920"/>
        <v>1800000</v>
      </c>
      <c r="G14432" s="9">
        <v>18</v>
      </c>
      <c r="H14432" s="10">
        <v>1835712</v>
      </c>
      <c r="I14432" s="11">
        <f t="shared" si="917"/>
        <v>13724194809.144783</v>
      </c>
      <c r="J14432" s="11">
        <f t="shared" si="918"/>
        <v>136053</v>
      </c>
      <c r="K14432" s="11">
        <f t="shared" si="919"/>
        <v>100873.88597932264</v>
      </c>
      <c r="L14432" s="12">
        <f t="shared" si="922"/>
        <v>0</v>
      </c>
      <c r="M14432" s="11">
        <f>COUNTIF(E$2:$E14432,E14432)</f>
        <v>3978</v>
      </c>
      <c r="O14432" t="str">
        <f t="shared" si="921"/>
        <v/>
      </c>
    </row>
    <row r="14433" spans="1:15" hidden="1">
      <c r="A14433" s="41" t="s">
        <v>120</v>
      </c>
      <c r="B14433" s="46">
        <v>45867</v>
      </c>
      <c r="C14433" s="8" t="s">
        <v>13</v>
      </c>
      <c r="D14433" s="8" t="s">
        <v>14</v>
      </c>
      <c r="E14433" s="8" t="s">
        <v>14</v>
      </c>
      <c r="F14433" s="9">
        <f t="shared" si="920"/>
        <v>18600000</v>
      </c>
      <c r="G14433" s="9">
        <v>186</v>
      </c>
      <c r="H14433" s="10">
        <v>20168538</v>
      </c>
      <c r="I14433" s="11">
        <f t="shared" si="917"/>
        <v>19698195338.895439</v>
      </c>
      <c r="J14433" s="11">
        <f t="shared" si="918"/>
        <v>187438</v>
      </c>
      <c r="K14433" s="11">
        <f t="shared" si="919"/>
        <v>105091.79216004992</v>
      </c>
      <c r="L14433" s="12">
        <f t="shared" si="922"/>
        <v>0</v>
      </c>
      <c r="M14433" s="11">
        <f>COUNTIF(E$2:$E14433,E14433)</f>
        <v>3814</v>
      </c>
      <c r="O14433" t="str">
        <f t="shared" si="921"/>
        <v/>
      </c>
    </row>
    <row r="14434" spans="1:15" hidden="1">
      <c r="A14434" s="41" t="s">
        <v>120</v>
      </c>
      <c r="B14434" s="46">
        <v>45867</v>
      </c>
      <c r="C14434" s="8" t="s">
        <v>13</v>
      </c>
      <c r="D14434" s="8" t="s">
        <v>14</v>
      </c>
      <c r="E14434" s="8" t="s">
        <v>14</v>
      </c>
      <c r="F14434" s="9">
        <f t="shared" si="920"/>
        <v>-9200000</v>
      </c>
      <c r="G14434" s="9">
        <v>-92</v>
      </c>
      <c r="H14434" s="10">
        <v>-9983012</v>
      </c>
      <c r="I14434" s="11">
        <f t="shared" si="917"/>
        <v>19688526894.016716</v>
      </c>
      <c r="J14434" s="11">
        <f t="shared" si="918"/>
        <v>187346</v>
      </c>
      <c r="K14434" s="11">
        <f t="shared" si="919"/>
        <v>105091.79216004992</v>
      </c>
      <c r="L14434" s="12">
        <f t="shared" si="922"/>
        <v>314567.12127540633</v>
      </c>
      <c r="M14434" s="11">
        <f>COUNTIF(E$2:$E14434,E14434)</f>
        <v>3815</v>
      </c>
      <c r="O14434" t="str">
        <f t="shared" si="921"/>
        <v/>
      </c>
    </row>
    <row r="14435" spans="1:15" hidden="1">
      <c r="A14435" s="41" t="s">
        <v>120</v>
      </c>
      <c r="B14435" s="46">
        <v>45867</v>
      </c>
      <c r="C14435" s="8" t="s">
        <v>13</v>
      </c>
      <c r="D14435" s="8" t="s">
        <v>14</v>
      </c>
      <c r="E14435" s="8" t="s">
        <v>14</v>
      </c>
      <c r="F14435" s="9">
        <f t="shared" si="920"/>
        <v>-1400000</v>
      </c>
      <c r="G14435" s="9">
        <v>-14</v>
      </c>
      <c r="H14435" s="10">
        <v>-1519154</v>
      </c>
      <c r="I14435" s="11">
        <f t="shared" si="917"/>
        <v>19687055608.926476</v>
      </c>
      <c r="J14435" s="11">
        <f t="shared" si="918"/>
        <v>187332</v>
      </c>
      <c r="K14435" s="11">
        <f t="shared" si="919"/>
        <v>105091.79216004992</v>
      </c>
      <c r="L14435" s="12">
        <f t="shared" si="922"/>
        <v>47868.909759300994</v>
      </c>
      <c r="M14435" s="11">
        <f>COUNTIF(E$2:$E14435,E14435)</f>
        <v>3816</v>
      </c>
      <c r="O14435" t="str">
        <f t="shared" si="921"/>
        <v/>
      </c>
    </row>
    <row r="14436" spans="1:15" hidden="1">
      <c r="A14436" s="41" t="s">
        <v>120</v>
      </c>
      <c r="B14436" s="46">
        <v>45867</v>
      </c>
      <c r="C14436" s="8" t="s">
        <v>13</v>
      </c>
      <c r="D14436" s="8" t="s">
        <v>14</v>
      </c>
      <c r="E14436" s="8" t="s">
        <v>14</v>
      </c>
      <c r="F14436" s="9">
        <f t="shared" si="920"/>
        <v>900000</v>
      </c>
      <c r="G14436" s="9">
        <v>9</v>
      </c>
      <c r="H14436" s="10">
        <v>970146</v>
      </c>
      <c r="I14436" s="11">
        <f t="shared" si="917"/>
        <v>19688025754.926476</v>
      </c>
      <c r="J14436" s="11">
        <f t="shared" si="918"/>
        <v>187341</v>
      </c>
      <c r="K14436" s="11">
        <f t="shared" si="919"/>
        <v>105091.92197611027</v>
      </c>
      <c r="L14436" s="12">
        <f t="shared" si="922"/>
        <v>0</v>
      </c>
      <c r="M14436" s="11">
        <f>COUNTIF(E$2:$E14436,E14436)</f>
        <v>3817</v>
      </c>
      <c r="O14436" t="str">
        <f t="shared" si="921"/>
        <v/>
      </c>
    </row>
    <row r="14437" spans="1:15" hidden="1">
      <c r="A14437" s="41" t="s">
        <v>120</v>
      </c>
      <c r="B14437" s="46">
        <v>45867</v>
      </c>
      <c r="C14437" s="8" t="s">
        <v>13</v>
      </c>
      <c r="D14437" s="8" t="s">
        <v>14</v>
      </c>
      <c r="E14437" s="8" t="s">
        <v>14</v>
      </c>
      <c r="F14437" s="9">
        <f t="shared" si="920"/>
        <v>-900000</v>
      </c>
      <c r="G14437" s="9">
        <v>-9</v>
      </c>
      <c r="H14437" s="10">
        <v>-976599</v>
      </c>
      <c r="I14437" s="11">
        <f t="shared" si="917"/>
        <v>19687079927.628689</v>
      </c>
      <c r="J14437" s="11">
        <f t="shared" si="918"/>
        <v>187332</v>
      </c>
      <c r="K14437" s="11">
        <f t="shared" si="919"/>
        <v>105091.92197611027</v>
      </c>
      <c r="L14437" s="12">
        <f t="shared" si="922"/>
        <v>30771.702215007506</v>
      </c>
      <c r="M14437" s="11">
        <f>COUNTIF(E$2:$E14437,E14437)</f>
        <v>3818</v>
      </c>
      <c r="O14437" t="str">
        <f t="shared" si="921"/>
        <v/>
      </c>
    </row>
    <row r="14438" spans="1:15" hidden="1">
      <c r="A14438" s="41" t="s">
        <v>120</v>
      </c>
      <c r="B14438" s="46">
        <v>45867</v>
      </c>
      <c r="C14438" s="8" t="s">
        <v>13</v>
      </c>
      <c r="D14438" s="8" t="s">
        <v>14</v>
      </c>
      <c r="E14438" s="8" t="s">
        <v>14</v>
      </c>
      <c r="F14438" s="9">
        <f t="shared" si="920"/>
        <v>-4600000</v>
      </c>
      <c r="G14438" s="9">
        <v>-46</v>
      </c>
      <c r="H14438" s="10">
        <v>-4991506</v>
      </c>
      <c r="I14438" s="11">
        <f t="shared" si="917"/>
        <v>19682245699.217789</v>
      </c>
      <c r="J14438" s="11">
        <f t="shared" si="918"/>
        <v>187286</v>
      </c>
      <c r="K14438" s="11">
        <f t="shared" si="919"/>
        <v>105091.92197611027</v>
      </c>
      <c r="L14438" s="12">
        <f t="shared" si="922"/>
        <v>157277.58909892756</v>
      </c>
      <c r="M14438" s="11">
        <f>COUNTIF(E$2:$E14438,E14438)</f>
        <v>3819</v>
      </c>
      <c r="O14438" t="str">
        <f t="shared" si="921"/>
        <v/>
      </c>
    </row>
    <row r="14439" spans="1:15" hidden="1">
      <c r="A14439" s="41" t="s">
        <v>120</v>
      </c>
      <c r="B14439" s="46">
        <v>45867</v>
      </c>
      <c r="C14439" s="8" t="s">
        <v>13</v>
      </c>
      <c r="D14439" s="8" t="s">
        <v>14</v>
      </c>
      <c r="E14439" s="8" t="s">
        <v>14</v>
      </c>
      <c r="F14439" s="9">
        <f t="shared" si="920"/>
        <v>-900000</v>
      </c>
      <c r="G14439" s="9">
        <v>-9</v>
      </c>
      <c r="H14439" s="10">
        <v>-976599</v>
      </c>
      <c r="I14439" s="11">
        <f t="shared" si="917"/>
        <v>19681299871.920002</v>
      </c>
      <c r="J14439" s="11">
        <f t="shared" si="918"/>
        <v>187277</v>
      </c>
      <c r="K14439" s="11">
        <f t="shared" si="919"/>
        <v>105091.92197611027</v>
      </c>
      <c r="L14439" s="12">
        <f t="shared" si="922"/>
        <v>30771.702215007506</v>
      </c>
      <c r="M14439" s="11">
        <f>COUNTIF(E$2:$E14439,E14439)</f>
        <v>3820</v>
      </c>
      <c r="O14439" t="str">
        <f t="shared" si="921"/>
        <v/>
      </c>
    </row>
    <row r="14440" spans="1:15" hidden="1">
      <c r="A14440" s="41" t="s">
        <v>120</v>
      </c>
      <c r="B14440" s="46">
        <v>45867</v>
      </c>
      <c r="C14440" s="8" t="s">
        <v>13</v>
      </c>
      <c r="D14440" s="8" t="s">
        <v>14</v>
      </c>
      <c r="E14440" s="8" t="s">
        <v>14</v>
      </c>
      <c r="F14440" s="9">
        <f t="shared" si="920"/>
        <v>-194900000</v>
      </c>
      <c r="G14440" s="9">
        <v>-1949</v>
      </c>
      <c r="H14440" s="10">
        <v>-211487939</v>
      </c>
      <c r="I14440" s="11">
        <f t="shared" si="917"/>
        <v>19476475715.988564</v>
      </c>
      <c r="J14440" s="11">
        <f t="shared" si="918"/>
        <v>185328</v>
      </c>
      <c r="K14440" s="11">
        <f t="shared" si="919"/>
        <v>105091.92197611027</v>
      </c>
      <c r="L14440" s="12">
        <f t="shared" si="922"/>
        <v>6663783.0685610771</v>
      </c>
      <c r="M14440" s="11">
        <f>COUNTIF(E$2:$E14440,E14440)</f>
        <v>3821</v>
      </c>
      <c r="O14440" t="str">
        <f t="shared" si="921"/>
        <v/>
      </c>
    </row>
    <row r="14441" spans="1:15" hidden="1">
      <c r="A14441" s="41" t="s">
        <v>120</v>
      </c>
      <c r="B14441" s="46">
        <v>45867</v>
      </c>
      <c r="C14441" s="8" t="s">
        <v>13</v>
      </c>
      <c r="D14441" s="8" t="s">
        <v>14</v>
      </c>
      <c r="E14441" s="8" t="s">
        <v>14</v>
      </c>
      <c r="F14441" s="9">
        <f t="shared" si="920"/>
        <v>-900000</v>
      </c>
      <c r="G14441" s="9">
        <v>-9</v>
      </c>
      <c r="H14441" s="10">
        <v>-976599</v>
      </c>
      <c r="I14441" s="11">
        <f t="shared" si="917"/>
        <v>19475529888.690777</v>
      </c>
      <c r="J14441" s="11">
        <f t="shared" si="918"/>
        <v>185319</v>
      </c>
      <c r="K14441" s="11">
        <f t="shared" si="919"/>
        <v>105091.92197611027</v>
      </c>
      <c r="L14441" s="12">
        <f t="shared" si="922"/>
        <v>30771.702215007506</v>
      </c>
      <c r="M14441" s="11">
        <f>COUNTIF(E$2:$E14441,E14441)</f>
        <v>3822</v>
      </c>
      <c r="O14441" t="str">
        <f t="shared" si="921"/>
        <v/>
      </c>
    </row>
    <row r="14442" spans="1:15" hidden="1">
      <c r="A14442" s="41" t="s">
        <v>120</v>
      </c>
      <c r="B14442" s="46">
        <v>45867</v>
      </c>
      <c r="C14442" s="8" t="s">
        <v>13</v>
      </c>
      <c r="D14442" s="8" t="s">
        <v>14</v>
      </c>
      <c r="E14442" s="8" t="s">
        <v>14</v>
      </c>
      <c r="F14442" s="9">
        <f t="shared" si="920"/>
        <v>-1800000</v>
      </c>
      <c r="G14442" s="9">
        <v>-18</v>
      </c>
      <c r="H14442" s="10">
        <v>-1953198</v>
      </c>
      <c r="I14442" s="11">
        <f t="shared" si="917"/>
        <v>19473638234.095207</v>
      </c>
      <c r="J14442" s="11">
        <f t="shared" si="918"/>
        <v>185301</v>
      </c>
      <c r="K14442" s="11">
        <f t="shared" si="919"/>
        <v>105091.92197611027</v>
      </c>
      <c r="L14442" s="12">
        <f t="shared" si="922"/>
        <v>61543.404430015013</v>
      </c>
      <c r="M14442" s="11">
        <f>COUNTIF(E$2:$E14442,E14442)</f>
        <v>3823</v>
      </c>
      <c r="O14442" t="str">
        <f t="shared" si="921"/>
        <v/>
      </c>
    </row>
    <row r="14443" spans="1:15" hidden="1">
      <c r="A14443" s="41" t="s">
        <v>120</v>
      </c>
      <c r="B14443" s="46">
        <v>45867</v>
      </c>
      <c r="C14443" s="8" t="s">
        <v>13</v>
      </c>
      <c r="D14443" s="8" t="s">
        <v>14</v>
      </c>
      <c r="E14443" s="8" t="s">
        <v>14</v>
      </c>
      <c r="F14443" s="9">
        <f t="shared" si="920"/>
        <v>-900000</v>
      </c>
      <c r="G14443" s="9">
        <v>-9</v>
      </c>
      <c r="H14443" s="10">
        <v>-976599</v>
      </c>
      <c r="I14443" s="11">
        <f t="shared" ref="I14443:I14506" si="923">IF(H14443&gt;=0,IF(M14443=1,H14443,SUMIFS(I:I,E:E,E14443,M:M,M14443-1)+H14443),SUMIFS(I:I,E:E,E14443,M:M,M14443-1)+K14443*G14443)</f>
        <v>19472692406.797421</v>
      </c>
      <c r="J14443" s="11">
        <f t="shared" ref="J14443:J14506" si="924">IF(M14443=1,G14443,SUMIFS($J:$J,$E:$E,E14443,$M:$M,M14443-1)+G14443)</f>
        <v>185292</v>
      </c>
      <c r="K14443" s="11">
        <f t="shared" ref="K14443:K14506" si="925">IF(H14443&gt;=0,I14443/J14443,SUMIFS($K:$K,$E:$E,E14443,$M:$M,M14443-1))</f>
        <v>105091.92197611027</v>
      </c>
      <c r="L14443" s="12">
        <f t="shared" si="922"/>
        <v>30771.702215007506</v>
      </c>
      <c r="M14443" s="11">
        <f>COUNTIF(E$2:$E14443,E14443)</f>
        <v>3824</v>
      </c>
      <c r="O14443" t="str">
        <f t="shared" si="921"/>
        <v/>
      </c>
    </row>
    <row r="14444" spans="1:15" hidden="1">
      <c r="A14444" s="41" t="s">
        <v>120</v>
      </c>
      <c r="B14444" s="46">
        <v>45867</v>
      </c>
      <c r="C14444" s="8" t="s">
        <v>13</v>
      </c>
      <c r="D14444" s="8" t="s">
        <v>14</v>
      </c>
      <c r="E14444" s="8" t="s">
        <v>14</v>
      </c>
      <c r="F14444" s="9">
        <f t="shared" si="920"/>
        <v>900000</v>
      </c>
      <c r="G14444" s="9">
        <v>9</v>
      </c>
      <c r="H14444" s="10">
        <v>970263</v>
      </c>
      <c r="I14444" s="11">
        <f t="shared" si="923"/>
        <v>19473662669.797421</v>
      </c>
      <c r="J14444" s="11">
        <f t="shared" si="924"/>
        <v>185301</v>
      </c>
      <c r="K14444" s="11">
        <f t="shared" si="925"/>
        <v>105092.05384643051</v>
      </c>
      <c r="L14444" s="12">
        <f t="shared" si="922"/>
        <v>0</v>
      </c>
      <c r="M14444" s="11">
        <f>COUNTIF(E$2:$E14444,E14444)</f>
        <v>3825</v>
      </c>
      <c r="O14444" t="str">
        <f t="shared" si="921"/>
        <v/>
      </c>
    </row>
    <row r="14445" spans="1:15" hidden="1">
      <c r="A14445" s="41" t="s">
        <v>120</v>
      </c>
      <c r="B14445" s="46">
        <v>45867</v>
      </c>
      <c r="C14445" s="8" t="s">
        <v>13</v>
      </c>
      <c r="D14445" s="8" t="s">
        <v>14</v>
      </c>
      <c r="E14445" s="8" t="s">
        <v>14</v>
      </c>
      <c r="F14445" s="9">
        <f t="shared" ref="F14445:F14508" si="926">100000*G14445</f>
        <v>9300000</v>
      </c>
      <c r="G14445" s="9">
        <v>93</v>
      </c>
      <c r="H14445" s="10">
        <v>10113378</v>
      </c>
      <c r="I14445" s="11">
        <f t="shared" si="923"/>
        <v>19483776047.797421</v>
      </c>
      <c r="J14445" s="11">
        <f t="shared" si="924"/>
        <v>185394</v>
      </c>
      <c r="K14445" s="11">
        <f t="shared" si="925"/>
        <v>105093.88679136013</v>
      </c>
      <c r="L14445" s="12">
        <f t="shared" si="922"/>
        <v>0</v>
      </c>
      <c r="M14445" s="11">
        <f>COUNTIF(E$2:$E14445,E14445)</f>
        <v>3826</v>
      </c>
      <c r="O14445" t="str">
        <f t="shared" ref="O14445:O14508" si="927">IF(M14445=_xlfn.MAXIFS(M:M,D:D,D14445),"X","")</f>
        <v/>
      </c>
    </row>
    <row r="14446" spans="1:15" hidden="1">
      <c r="A14446" s="41" t="s">
        <v>120</v>
      </c>
      <c r="B14446" s="46">
        <v>45867</v>
      </c>
      <c r="C14446" s="8" t="s">
        <v>13</v>
      </c>
      <c r="D14446" s="8" t="s">
        <v>14</v>
      </c>
      <c r="E14446" s="8" t="s">
        <v>14</v>
      </c>
      <c r="F14446" s="9">
        <f t="shared" si="926"/>
        <v>-900000</v>
      </c>
      <c r="G14446" s="9">
        <v>-9</v>
      </c>
      <c r="H14446" s="10">
        <v>-976599</v>
      </c>
      <c r="I14446" s="11">
        <f t="shared" si="923"/>
        <v>19482830202.816299</v>
      </c>
      <c r="J14446" s="11">
        <f t="shared" si="924"/>
        <v>185385</v>
      </c>
      <c r="K14446" s="11">
        <f t="shared" si="925"/>
        <v>105093.88679136013</v>
      </c>
      <c r="L14446" s="12">
        <f t="shared" si="922"/>
        <v>30754.018877758877</v>
      </c>
      <c r="M14446" s="11">
        <f>COUNTIF(E$2:$E14446,E14446)</f>
        <v>3827</v>
      </c>
      <c r="O14446" t="str">
        <f t="shared" si="927"/>
        <v/>
      </c>
    </row>
    <row r="14447" spans="1:15" hidden="1">
      <c r="A14447" s="41" t="s">
        <v>120</v>
      </c>
      <c r="B14447" s="46">
        <v>45867</v>
      </c>
      <c r="C14447" s="8" t="s">
        <v>13</v>
      </c>
      <c r="D14447" s="8" t="s">
        <v>14</v>
      </c>
      <c r="E14447" s="8" t="s">
        <v>14</v>
      </c>
      <c r="F14447" s="9">
        <f t="shared" si="926"/>
        <v>-92100000</v>
      </c>
      <c r="G14447" s="9">
        <v>-921</v>
      </c>
      <c r="H14447" s="10">
        <v>-99938631</v>
      </c>
      <c r="I14447" s="11">
        <f t="shared" si="923"/>
        <v>19386038733.081455</v>
      </c>
      <c r="J14447" s="11">
        <f t="shared" si="924"/>
        <v>184464</v>
      </c>
      <c r="K14447" s="11">
        <f t="shared" si="925"/>
        <v>105093.88679136013</v>
      </c>
      <c r="L14447" s="12">
        <f t="shared" si="922"/>
        <v>3147161.2651573271</v>
      </c>
      <c r="M14447" s="11">
        <f>COUNTIF(E$2:$E14447,E14447)</f>
        <v>3828</v>
      </c>
      <c r="O14447" t="str">
        <f t="shared" si="927"/>
        <v/>
      </c>
    </row>
    <row r="14448" spans="1:15" hidden="1">
      <c r="A14448" s="41" t="s">
        <v>120</v>
      </c>
      <c r="B14448" s="46">
        <v>45867</v>
      </c>
      <c r="C14448" s="8" t="s">
        <v>13</v>
      </c>
      <c r="D14448" s="8" t="s">
        <v>14</v>
      </c>
      <c r="E14448" s="8" t="s">
        <v>14</v>
      </c>
      <c r="F14448" s="9">
        <f t="shared" si="926"/>
        <v>-28600000</v>
      </c>
      <c r="G14448" s="9">
        <v>-286</v>
      </c>
      <c r="H14448" s="10">
        <v>-31034146</v>
      </c>
      <c r="I14448" s="11">
        <f t="shared" si="923"/>
        <v>19355981881.459126</v>
      </c>
      <c r="J14448" s="11">
        <f t="shared" si="924"/>
        <v>184178</v>
      </c>
      <c r="K14448" s="11">
        <f t="shared" si="925"/>
        <v>105093.88679136013</v>
      </c>
      <c r="L14448" s="12">
        <f t="shared" si="922"/>
        <v>977294.37767100334</v>
      </c>
      <c r="M14448" s="11">
        <f>COUNTIF(E$2:$E14448,E14448)</f>
        <v>3829</v>
      </c>
      <c r="O14448" t="str">
        <f t="shared" si="927"/>
        <v/>
      </c>
    </row>
    <row r="14449" spans="1:15" hidden="1">
      <c r="A14449" s="41" t="s">
        <v>120</v>
      </c>
      <c r="B14449" s="46">
        <v>45867</v>
      </c>
      <c r="C14449" s="8" t="s">
        <v>13</v>
      </c>
      <c r="D14449" s="8" t="s">
        <v>14</v>
      </c>
      <c r="E14449" s="8" t="s">
        <v>14</v>
      </c>
      <c r="F14449" s="9">
        <f t="shared" si="926"/>
        <v>-1800000</v>
      </c>
      <c r="G14449" s="9">
        <v>-18</v>
      </c>
      <c r="H14449" s="10">
        <v>-1953198</v>
      </c>
      <c r="I14449" s="11">
        <f t="shared" si="923"/>
        <v>19354090191.49688</v>
      </c>
      <c r="J14449" s="11">
        <f t="shared" si="924"/>
        <v>184160</v>
      </c>
      <c r="K14449" s="11">
        <f t="shared" si="925"/>
        <v>105093.88679136013</v>
      </c>
      <c r="L14449" s="12">
        <f t="shared" si="922"/>
        <v>61508.037755517755</v>
      </c>
      <c r="M14449" s="11">
        <f>COUNTIF(E$2:$E14449,E14449)</f>
        <v>3830</v>
      </c>
      <c r="O14449" t="str">
        <f t="shared" si="927"/>
        <v/>
      </c>
    </row>
    <row r="14450" spans="1:15" hidden="1">
      <c r="A14450" s="41" t="s">
        <v>120</v>
      </c>
      <c r="B14450" s="46">
        <v>45867</v>
      </c>
      <c r="C14450" s="8" t="s">
        <v>13</v>
      </c>
      <c r="D14450" s="8" t="s">
        <v>46</v>
      </c>
      <c r="E14450" s="8" t="s">
        <v>46</v>
      </c>
      <c r="F14450" s="9">
        <f t="shared" si="926"/>
        <v>19100000</v>
      </c>
      <c r="G14450" s="9">
        <v>191</v>
      </c>
      <c r="H14450" s="10">
        <v>19955871</v>
      </c>
      <c r="I14450" s="11">
        <f t="shared" si="923"/>
        <v>6028922013.212677</v>
      </c>
      <c r="J14450" s="11">
        <f t="shared" si="924"/>
        <v>57704</v>
      </c>
      <c r="K14450" s="11">
        <f t="shared" si="925"/>
        <v>104480.14025392827</v>
      </c>
      <c r="L14450" s="12">
        <f t="shared" si="922"/>
        <v>0</v>
      </c>
      <c r="M14450" s="11">
        <f>COUNTIF(E$2:$E14450,E14450)</f>
        <v>3949</v>
      </c>
      <c r="O14450" t="str">
        <f t="shared" si="927"/>
        <v/>
      </c>
    </row>
    <row r="14451" spans="1:15" hidden="1">
      <c r="A14451" s="41" t="s">
        <v>120</v>
      </c>
      <c r="B14451" s="46">
        <v>45867</v>
      </c>
      <c r="C14451" s="8" t="s">
        <v>13</v>
      </c>
      <c r="D14451" s="8" t="s">
        <v>90</v>
      </c>
      <c r="E14451" s="8" t="s">
        <v>90</v>
      </c>
      <c r="F14451" s="9">
        <f t="shared" si="926"/>
        <v>23100000</v>
      </c>
      <c r="G14451" s="9">
        <v>231</v>
      </c>
      <c r="H14451" s="10">
        <v>25319910</v>
      </c>
      <c r="I14451" s="11">
        <f t="shared" si="923"/>
        <v>9510894390.244381</v>
      </c>
      <c r="J14451" s="11">
        <f t="shared" si="924"/>
        <v>88632</v>
      </c>
      <c r="K14451" s="11">
        <f t="shared" si="925"/>
        <v>107307.68108859533</v>
      </c>
      <c r="L14451" s="12">
        <f t="shared" ref="L14451:L14514" si="928">IF(G14451&lt;0,K14451*G14451-H14451,0)</f>
        <v>0</v>
      </c>
      <c r="M14451" s="11">
        <f>COUNTIF(E$2:$E14451,E14451)</f>
        <v>1970</v>
      </c>
      <c r="O14451" t="str">
        <f t="shared" si="927"/>
        <v/>
      </c>
    </row>
    <row r="14452" spans="1:15" hidden="1">
      <c r="A14452" s="41" t="s">
        <v>120</v>
      </c>
      <c r="B14452" s="46">
        <v>45867</v>
      </c>
      <c r="C14452" s="8" t="s">
        <v>13</v>
      </c>
      <c r="D14452" s="8" t="s">
        <v>14</v>
      </c>
      <c r="E14452" s="8" t="s">
        <v>14</v>
      </c>
      <c r="F14452" s="9">
        <f t="shared" si="926"/>
        <v>-1900000</v>
      </c>
      <c r="G14452" s="9">
        <v>-19</v>
      </c>
      <c r="H14452" s="10">
        <v>-2061709</v>
      </c>
      <c r="I14452" s="11">
        <f t="shared" si="923"/>
        <v>19352093407.647842</v>
      </c>
      <c r="J14452" s="11">
        <f t="shared" si="924"/>
        <v>184141</v>
      </c>
      <c r="K14452" s="11">
        <f t="shared" si="925"/>
        <v>105093.88679136013</v>
      </c>
      <c r="L14452" s="12">
        <f t="shared" si="928"/>
        <v>64925.150964157656</v>
      </c>
      <c r="M14452" s="11">
        <f>COUNTIF(E$2:$E14452,E14452)</f>
        <v>3831</v>
      </c>
      <c r="O14452" t="str">
        <f t="shared" si="927"/>
        <v/>
      </c>
    </row>
    <row r="14453" spans="1:15" hidden="1">
      <c r="A14453" s="41" t="s">
        <v>120</v>
      </c>
      <c r="B14453" s="46">
        <v>45867</v>
      </c>
      <c r="C14453" s="8" t="s">
        <v>13</v>
      </c>
      <c r="D14453" s="8" t="s">
        <v>90</v>
      </c>
      <c r="E14453" s="8" t="s">
        <v>90</v>
      </c>
      <c r="F14453" s="9">
        <f t="shared" si="926"/>
        <v>27800000</v>
      </c>
      <c r="G14453" s="9">
        <v>278</v>
      </c>
      <c r="H14453" s="10">
        <v>30471580</v>
      </c>
      <c r="I14453" s="11">
        <f t="shared" si="923"/>
        <v>9541365970.244381</v>
      </c>
      <c r="J14453" s="11">
        <f t="shared" si="924"/>
        <v>88910</v>
      </c>
      <c r="K14453" s="11">
        <f t="shared" si="925"/>
        <v>107314.87988127748</v>
      </c>
      <c r="L14453" s="12">
        <f t="shared" si="928"/>
        <v>0</v>
      </c>
      <c r="M14453" s="11">
        <f>COUNTIF(E$2:$E14453,E14453)</f>
        <v>1971</v>
      </c>
      <c r="O14453" t="str">
        <f t="shared" si="927"/>
        <v/>
      </c>
    </row>
    <row r="14454" spans="1:15" hidden="1">
      <c r="A14454" s="41" t="s">
        <v>120</v>
      </c>
      <c r="B14454" s="46">
        <v>45867</v>
      </c>
      <c r="C14454" s="8" t="s">
        <v>13</v>
      </c>
      <c r="D14454" s="8" t="s">
        <v>90</v>
      </c>
      <c r="E14454" s="8" t="s">
        <v>90</v>
      </c>
      <c r="F14454" s="9">
        <f t="shared" si="926"/>
        <v>27700000</v>
      </c>
      <c r="G14454" s="9">
        <v>277</v>
      </c>
      <c r="H14454" s="10">
        <v>30361970</v>
      </c>
      <c r="I14454" s="11">
        <f t="shared" si="923"/>
        <v>9571727940.244381</v>
      </c>
      <c r="J14454" s="11">
        <f t="shared" si="924"/>
        <v>89187</v>
      </c>
      <c r="K14454" s="11">
        <f t="shared" si="925"/>
        <v>107322.0081429399</v>
      </c>
      <c r="L14454" s="12">
        <f t="shared" si="928"/>
        <v>0</v>
      </c>
      <c r="M14454" s="11">
        <f>COUNTIF(E$2:$E14454,E14454)</f>
        <v>1972</v>
      </c>
      <c r="O14454" t="str">
        <f t="shared" si="927"/>
        <v/>
      </c>
    </row>
    <row r="14455" spans="1:15" hidden="1">
      <c r="A14455" s="41" t="s">
        <v>120</v>
      </c>
      <c r="B14455" s="46">
        <v>45867</v>
      </c>
      <c r="C14455" s="8" t="s">
        <v>13</v>
      </c>
      <c r="D14455" s="8" t="s">
        <v>48</v>
      </c>
      <c r="E14455" s="8" t="s">
        <v>48</v>
      </c>
      <c r="F14455" s="9">
        <f t="shared" si="926"/>
        <v>900000</v>
      </c>
      <c r="G14455" s="9">
        <v>9</v>
      </c>
      <c r="H14455" s="10">
        <v>934074</v>
      </c>
      <c r="I14455" s="11">
        <f t="shared" si="923"/>
        <v>10813032001.022198</v>
      </c>
      <c r="J14455" s="11">
        <f t="shared" si="924"/>
        <v>108101</v>
      </c>
      <c r="K14455" s="11">
        <f t="shared" si="925"/>
        <v>100027.12279277896</v>
      </c>
      <c r="L14455" s="12">
        <f t="shared" si="928"/>
        <v>0</v>
      </c>
      <c r="M14455" s="11">
        <f>COUNTIF(E$2:$E14455,E14455)</f>
        <v>665</v>
      </c>
      <c r="O14455" t="str">
        <f t="shared" si="927"/>
        <v/>
      </c>
    </row>
    <row r="14456" spans="1:15" hidden="1">
      <c r="A14456" s="41" t="s">
        <v>120</v>
      </c>
      <c r="B14456" s="46">
        <v>45867</v>
      </c>
      <c r="C14456" s="8" t="s">
        <v>13</v>
      </c>
      <c r="D14456" s="8" t="s">
        <v>48</v>
      </c>
      <c r="E14456" s="8" t="s">
        <v>48</v>
      </c>
      <c r="F14456" s="9">
        <f t="shared" si="926"/>
        <v>900000</v>
      </c>
      <c r="G14456" s="9">
        <v>9</v>
      </c>
      <c r="H14456" s="10">
        <v>933111</v>
      </c>
      <c r="I14456" s="11">
        <f t="shared" si="923"/>
        <v>10813965112.022198</v>
      </c>
      <c r="J14456" s="11">
        <f t="shared" si="924"/>
        <v>108110</v>
      </c>
      <c r="K14456" s="11">
        <f t="shared" si="925"/>
        <v>100027.42680623622</v>
      </c>
      <c r="L14456" s="12">
        <f t="shared" si="928"/>
        <v>0</v>
      </c>
      <c r="M14456" s="11">
        <f>COUNTIF(E$2:$E14456,E14456)</f>
        <v>666</v>
      </c>
      <c r="O14456" t="str">
        <f t="shared" si="927"/>
        <v/>
      </c>
    </row>
    <row r="14457" spans="1:15" hidden="1">
      <c r="A14457" s="41" t="s">
        <v>120</v>
      </c>
      <c r="B14457" s="46">
        <v>45867</v>
      </c>
      <c r="C14457" s="8" t="s">
        <v>13</v>
      </c>
      <c r="D14457" s="8" t="s">
        <v>15</v>
      </c>
      <c r="E14457" s="8" t="s">
        <v>15</v>
      </c>
      <c r="F14457" s="9">
        <f t="shared" si="926"/>
        <v>1000000</v>
      </c>
      <c r="G14457" s="9">
        <v>10</v>
      </c>
      <c r="H14457" s="10">
        <v>1029860</v>
      </c>
      <c r="I14457" s="11">
        <f t="shared" si="923"/>
        <v>13725224669.144783</v>
      </c>
      <c r="J14457" s="11">
        <f t="shared" si="924"/>
        <v>136063</v>
      </c>
      <c r="K14457" s="11">
        <f t="shared" si="925"/>
        <v>100874.04120991587</v>
      </c>
      <c r="L14457" s="12">
        <f t="shared" si="928"/>
        <v>0</v>
      </c>
      <c r="M14457" s="11">
        <f>COUNTIF(E$2:$E14457,E14457)</f>
        <v>3979</v>
      </c>
      <c r="O14457" t="str">
        <f t="shared" si="927"/>
        <v/>
      </c>
    </row>
    <row r="14458" spans="1:15" hidden="1">
      <c r="A14458" s="41" t="s">
        <v>120</v>
      </c>
      <c r="B14458" s="46">
        <v>45867</v>
      </c>
      <c r="C14458" s="8" t="s">
        <v>13</v>
      </c>
      <c r="D14458" s="8" t="s">
        <v>90</v>
      </c>
      <c r="E14458" s="8" t="s">
        <v>90</v>
      </c>
      <c r="F14458" s="9">
        <f t="shared" si="926"/>
        <v>900000</v>
      </c>
      <c r="G14458" s="9">
        <v>9</v>
      </c>
      <c r="H14458" s="10">
        <v>986490</v>
      </c>
      <c r="I14458" s="11">
        <f t="shared" si="923"/>
        <v>9572714430.244381</v>
      </c>
      <c r="J14458" s="11">
        <f t="shared" si="924"/>
        <v>89196</v>
      </c>
      <c r="K14458" s="11">
        <f t="shared" si="925"/>
        <v>107322.23900448877</v>
      </c>
      <c r="L14458" s="12">
        <f t="shared" si="928"/>
        <v>0</v>
      </c>
      <c r="M14458" s="11">
        <f>COUNTIF(E$2:$E14458,E14458)</f>
        <v>1973</v>
      </c>
      <c r="O14458" t="str">
        <f t="shared" si="927"/>
        <v/>
      </c>
    </row>
    <row r="14459" spans="1:15" hidden="1">
      <c r="A14459" s="41" t="s">
        <v>120</v>
      </c>
      <c r="B14459" s="46">
        <v>45867</v>
      </c>
      <c r="C14459" s="8" t="s">
        <v>13</v>
      </c>
      <c r="D14459" s="8" t="s">
        <v>46</v>
      </c>
      <c r="E14459" s="8" t="s">
        <v>46</v>
      </c>
      <c r="F14459" s="9">
        <f t="shared" si="926"/>
        <v>32600000</v>
      </c>
      <c r="G14459" s="9">
        <v>326</v>
      </c>
      <c r="H14459" s="10">
        <v>34220220</v>
      </c>
      <c r="I14459" s="11">
        <f t="shared" si="923"/>
        <v>6063142233.212677</v>
      </c>
      <c r="J14459" s="11">
        <f t="shared" si="924"/>
        <v>58030</v>
      </c>
      <c r="K14459" s="11">
        <f t="shared" si="925"/>
        <v>104482.8921801254</v>
      </c>
      <c r="L14459" s="12">
        <f t="shared" si="928"/>
        <v>0</v>
      </c>
      <c r="M14459" s="11">
        <f>COUNTIF(E$2:$E14459,E14459)</f>
        <v>3950</v>
      </c>
      <c r="O14459" t="str">
        <f t="shared" si="927"/>
        <v/>
      </c>
    </row>
    <row r="14460" spans="1:15" hidden="1">
      <c r="A14460" s="41" t="s">
        <v>120</v>
      </c>
      <c r="B14460" s="46">
        <v>45867</v>
      </c>
      <c r="C14460" s="8" t="s">
        <v>13</v>
      </c>
      <c r="D14460" s="8" t="s">
        <v>14</v>
      </c>
      <c r="E14460" s="8" t="s">
        <v>14</v>
      </c>
      <c r="F14460" s="9">
        <f t="shared" si="926"/>
        <v>-46100000</v>
      </c>
      <c r="G14460" s="9">
        <v>-461</v>
      </c>
      <c r="H14460" s="10">
        <v>-50023571</v>
      </c>
      <c r="I14460" s="11">
        <f t="shared" si="923"/>
        <v>19303645125.837025</v>
      </c>
      <c r="J14460" s="11">
        <f t="shared" si="924"/>
        <v>183680</v>
      </c>
      <c r="K14460" s="11">
        <f t="shared" si="925"/>
        <v>105093.88679136013</v>
      </c>
      <c r="L14460" s="12">
        <f t="shared" si="928"/>
        <v>1575289.1891829818</v>
      </c>
      <c r="M14460" s="11">
        <f>COUNTIF(E$2:$E14460,E14460)</f>
        <v>3832</v>
      </c>
      <c r="O14460" t="str">
        <f t="shared" si="927"/>
        <v/>
      </c>
    </row>
    <row r="14461" spans="1:15" hidden="1">
      <c r="A14461" s="41" t="s">
        <v>120</v>
      </c>
      <c r="B14461" s="46">
        <v>45867</v>
      </c>
      <c r="C14461" s="8" t="s">
        <v>13</v>
      </c>
      <c r="D14461" s="8" t="s">
        <v>14</v>
      </c>
      <c r="E14461" s="8" t="s">
        <v>14</v>
      </c>
      <c r="F14461" s="9">
        <f t="shared" si="926"/>
        <v>-11900000</v>
      </c>
      <c r="G14461" s="9">
        <v>-119</v>
      </c>
      <c r="H14461" s="10">
        <v>-12912809</v>
      </c>
      <c r="I14461" s="11">
        <f t="shared" si="923"/>
        <v>19291138953.308853</v>
      </c>
      <c r="J14461" s="11">
        <f t="shared" si="924"/>
        <v>183561</v>
      </c>
      <c r="K14461" s="11">
        <f t="shared" si="925"/>
        <v>105093.88679136013</v>
      </c>
      <c r="L14461" s="12">
        <f t="shared" si="928"/>
        <v>406636.47182814404</v>
      </c>
      <c r="M14461" s="11">
        <f>COUNTIF(E$2:$E14461,E14461)</f>
        <v>3833</v>
      </c>
      <c r="O14461" t="str">
        <f t="shared" si="927"/>
        <v/>
      </c>
    </row>
    <row r="14462" spans="1:15" hidden="1">
      <c r="A14462" s="41" t="s">
        <v>120</v>
      </c>
      <c r="B14462" s="46">
        <v>45867</v>
      </c>
      <c r="C14462" s="8" t="s">
        <v>13</v>
      </c>
      <c r="D14462" s="8" t="s">
        <v>14</v>
      </c>
      <c r="E14462" s="8" t="s">
        <v>14</v>
      </c>
      <c r="F14462" s="9">
        <f t="shared" si="926"/>
        <v>7600000</v>
      </c>
      <c r="G14462" s="9">
        <v>76</v>
      </c>
      <c r="H14462" s="10">
        <v>8224568</v>
      </c>
      <c r="I14462" s="11">
        <f t="shared" si="923"/>
        <v>19299363521.308853</v>
      </c>
      <c r="J14462" s="11">
        <f t="shared" si="924"/>
        <v>183637</v>
      </c>
      <c r="K14462" s="11">
        <f t="shared" si="925"/>
        <v>105095.17973670259</v>
      </c>
      <c r="L14462" s="12">
        <f t="shared" si="928"/>
        <v>0</v>
      </c>
      <c r="M14462" s="11">
        <f>COUNTIF(E$2:$E14462,E14462)</f>
        <v>3834</v>
      </c>
      <c r="O14462" t="str">
        <f t="shared" si="927"/>
        <v/>
      </c>
    </row>
    <row r="14463" spans="1:15" hidden="1">
      <c r="A14463" s="41" t="s">
        <v>120</v>
      </c>
      <c r="B14463" s="46">
        <v>45867</v>
      </c>
      <c r="C14463" s="8" t="s">
        <v>13</v>
      </c>
      <c r="D14463" s="8" t="s">
        <v>14</v>
      </c>
      <c r="E14463" s="8" t="s">
        <v>14</v>
      </c>
      <c r="F14463" s="9">
        <f t="shared" si="926"/>
        <v>-900000</v>
      </c>
      <c r="G14463" s="9">
        <v>-9</v>
      </c>
      <c r="H14463" s="10">
        <v>-976599</v>
      </c>
      <c r="I14463" s="11">
        <f t="shared" si="923"/>
        <v>19298417664.691223</v>
      </c>
      <c r="J14463" s="11">
        <f t="shared" si="924"/>
        <v>183628</v>
      </c>
      <c r="K14463" s="11">
        <f t="shared" si="925"/>
        <v>105095.17973670259</v>
      </c>
      <c r="L14463" s="12">
        <f t="shared" si="928"/>
        <v>30742.382369676721</v>
      </c>
      <c r="M14463" s="11">
        <f>COUNTIF(E$2:$E14463,E14463)</f>
        <v>3835</v>
      </c>
      <c r="O14463" t="str">
        <f t="shared" si="927"/>
        <v/>
      </c>
    </row>
    <row r="14464" spans="1:15" hidden="1">
      <c r="A14464" s="41" t="s">
        <v>120</v>
      </c>
      <c r="B14464" s="46">
        <v>45867</v>
      </c>
      <c r="C14464" s="8" t="s">
        <v>13</v>
      </c>
      <c r="D14464" s="8" t="s">
        <v>14</v>
      </c>
      <c r="E14464" s="8" t="s">
        <v>14</v>
      </c>
      <c r="F14464" s="9">
        <f t="shared" si="926"/>
        <v>-900000</v>
      </c>
      <c r="G14464" s="9">
        <v>-9</v>
      </c>
      <c r="H14464" s="10">
        <v>-976599</v>
      </c>
      <c r="I14464" s="11">
        <f t="shared" si="923"/>
        <v>19297471808.073593</v>
      </c>
      <c r="J14464" s="11">
        <f t="shared" si="924"/>
        <v>183619</v>
      </c>
      <c r="K14464" s="11">
        <f t="shared" si="925"/>
        <v>105095.17973670259</v>
      </c>
      <c r="L14464" s="12">
        <f t="shared" si="928"/>
        <v>30742.382369676721</v>
      </c>
      <c r="M14464" s="11">
        <f>COUNTIF(E$2:$E14464,E14464)</f>
        <v>3836</v>
      </c>
      <c r="O14464" t="str">
        <f t="shared" si="927"/>
        <v/>
      </c>
    </row>
    <row r="14465" spans="1:15" hidden="1">
      <c r="A14465" s="41" t="s">
        <v>120</v>
      </c>
      <c r="B14465" s="46">
        <v>45867</v>
      </c>
      <c r="C14465" s="8" t="s">
        <v>13</v>
      </c>
      <c r="D14465" s="8" t="s">
        <v>14</v>
      </c>
      <c r="E14465" s="8" t="s">
        <v>14</v>
      </c>
      <c r="F14465" s="9">
        <f t="shared" si="926"/>
        <v>-4600000</v>
      </c>
      <c r="G14465" s="9">
        <v>-46</v>
      </c>
      <c r="H14465" s="10">
        <v>-4991506</v>
      </c>
      <c r="I14465" s="11">
        <f t="shared" si="923"/>
        <v>19292637429.805706</v>
      </c>
      <c r="J14465" s="11">
        <f t="shared" si="924"/>
        <v>183573</v>
      </c>
      <c r="K14465" s="11">
        <f t="shared" si="925"/>
        <v>105095.17973670259</v>
      </c>
      <c r="L14465" s="12">
        <f t="shared" si="928"/>
        <v>157127.73211168125</v>
      </c>
      <c r="M14465" s="11">
        <f>COUNTIF(E$2:$E14465,E14465)</f>
        <v>3837</v>
      </c>
      <c r="O14465" t="str">
        <f t="shared" si="927"/>
        <v/>
      </c>
    </row>
    <row r="14466" spans="1:15" hidden="1">
      <c r="A14466" s="41" t="s">
        <v>120</v>
      </c>
      <c r="B14466" s="46">
        <v>45867</v>
      </c>
      <c r="C14466" s="8" t="s">
        <v>13</v>
      </c>
      <c r="D14466" s="8" t="s">
        <v>14</v>
      </c>
      <c r="E14466" s="8" t="s">
        <v>14</v>
      </c>
      <c r="F14466" s="9">
        <f t="shared" si="926"/>
        <v>-8800000</v>
      </c>
      <c r="G14466" s="9">
        <v>-88</v>
      </c>
      <c r="H14466" s="10">
        <v>-9548968</v>
      </c>
      <c r="I14466" s="11">
        <f t="shared" si="923"/>
        <v>19283389053.988876</v>
      </c>
      <c r="J14466" s="11">
        <f t="shared" si="924"/>
        <v>183485</v>
      </c>
      <c r="K14466" s="11">
        <f t="shared" si="925"/>
        <v>105095.17973670259</v>
      </c>
      <c r="L14466" s="12">
        <f t="shared" si="928"/>
        <v>300592.18317017332</v>
      </c>
      <c r="M14466" s="11">
        <f>COUNTIF(E$2:$E14466,E14466)</f>
        <v>3838</v>
      </c>
      <c r="O14466" t="str">
        <f t="shared" si="927"/>
        <v/>
      </c>
    </row>
    <row r="14467" spans="1:15" hidden="1">
      <c r="A14467" s="41" t="s">
        <v>120</v>
      </c>
      <c r="B14467" s="46">
        <v>45867</v>
      </c>
      <c r="C14467" s="8" t="s">
        <v>13</v>
      </c>
      <c r="D14467" s="8" t="s">
        <v>14</v>
      </c>
      <c r="E14467" s="8" t="s">
        <v>14</v>
      </c>
      <c r="F14467" s="9">
        <f t="shared" si="926"/>
        <v>-3600000</v>
      </c>
      <c r="G14467" s="9">
        <v>-36</v>
      </c>
      <c r="H14467" s="10">
        <v>-3906396</v>
      </c>
      <c r="I14467" s="11">
        <f t="shared" si="923"/>
        <v>19279605627.518356</v>
      </c>
      <c r="J14467" s="11">
        <f t="shared" si="924"/>
        <v>183449</v>
      </c>
      <c r="K14467" s="11">
        <f t="shared" si="925"/>
        <v>105095.17973670259</v>
      </c>
      <c r="L14467" s="12">
        <f t="shared" si="928"/>
        <v>122969.52947870689</v>
      </c>
      <c r="M14467" s="11">
        <f>COUNTIF(E$2:$E14467,E14467)</f>
        <v>3839</v>
      </c>
      <c r="O14467" t="str">
        <f t="shared" si="927"/>
        <v/>
      </c>
    </row>
    <row r="14468" spans="1:15" hidden="1">
      <c r="A14468" s="41" t="s">
        <v>120</v>
      </c>
      <c r="B14468" s="46">
        <v>45867</v>
      </c>
      <c r="C14468" s="8" t="s">
        <v>13</v>
      </c>
      <c r="D14468" s="8" t="s">
        <v>14</v>
      </c>
      <c r="E14468" s="8" t="s">
        <v>14</v>
      </c>
      <c r="F14468" s="9">
        <f t="shared" si="926"/>
        <v>-900000</v>
      </c>
      <c r="G14468" s="9">
        <v>-9</v>
      </c>
      <c r="H14468" s="10">
        <v>-976599</v>
      </c>
      <c r="I14468" s="11">
        <f t="shared" si="923"/>
        <v>19278659770.900726</v>
      </c>
      <c r="J14468" s="11">
        <f t="shared" si="924"/>
        <v>183440</v>
      </c>
      <c r="K14468" s="11">
        <f t="shared" si="925"/>
        <v>105095.17973670259</v>
      </c>
      <c r="L14468" s="12">
        <f t="shared" si="928"/>
        <v>30742.382369676721</v>
      </c>
      <c r="M14468" s="11">
        <f>COUNTIF(E$2:$E14468,E14468)</f>
        <v>3840</v>
      </c>
      <c r="O14468" t="str">
        <f t="shared" si="927"/>
        <v/>
      </c>
    </row>
    <row r="14469" spans="1:15" hidden="1">
      <c r="A14469" s="41" t="s">
        <v>120</v>
      </c>
      <c r="B14469" s="46">
        <v>45867</v>
      </c>
      <c r="C14469" s="8" t="s">
        <v>13</v>
      </c>
      <c r="D14469" s="8" t="s">
        <v>14</v>
      </c>
      <c r="E14469" s="8" t="s">
        <v>14</v>
      </c>
      <c r="F14469" s="9">
        <f t="shared" si="926"/>
        <v>-9200000</v>
      </c>
      <c r="G14469" s="9">
        <v>-92</v>
      </c>
      <c r="H14469" s="10">
        <v>-9983012</v>
      </c>
      <c r="I14469" s="11">
        <f t="shared" si="923"/>
        <v>19268991014.364948</v>
      </c>
      <c r="J14469" s="11">
        <f t="shared" si="924"/>
        <v>183348</v>
      </c>
      <c r="K14469" s="11">
        <f t="shared" si="925"/>
        <v>105095.17973670259</v>
      </c>
      <c r="L14469" s="12">
        <f t="shared" si="928"/>
        <v>314255.46422336251</v>
      </c>
      <c r="M14469" s="11">
        <f>COUNTIF(E$2:$E14469,E14469)</f>
        <v>3841</v>
      </c>
      <c r="O14469" t="str">
        <f t="shared" si="927"/>
        <v/>
      </c>
    </row>
    <row r="14470" spans="1:15" hidden="1">
      <c r="A14470" s="41" t="s">
        <v>120</v>
      </c>
      <c r="B14470" s="46">
        <v>45867</v>
      </c>
      <c r="C14470" s="8" t="s">
        <v>13</v>
      </c>
      <c r="D14470" s="8" t="s">
        <v>46</v>
      </c>
      <c r="E14470" s="8" t="s">
        <v>46</v>
      </c>
      <c r="F14470" s="9">
        <f t="shared" si="926"/>
        <v>5300000</v>
      </c>
      <c r="G14470" s="9">
        <v>53</v>
      </c>
      <c r="H14470" s="10">
        <v>5476808</v>
      </c>
      <c r="I14470" s="11">
        <f t="shared" si="923"/>
        <v>6068619041.212677</v>
      </c>
      <c r="J14470" s="11">
        <f t="shared" si="924"/>
        <v>58083</v>
      </c>
      <c r="K14470" s="11">
        <f t="shared" si="925"/>
        <v>104481.84565557352</v>
      </c>
      <c r="L14470" s="12">
        <f t="shared" si="928"/>
        <v>0</v>
      </c>
      <c r="M14470" s="11">
        <f>COUNTIF(E$2:$E14470,E14470)</f>
        <v>3951</v>
      </c>
      <c r="O14470" t="str">
        <f t="shared" si="927"/>
        <v/>
      </c>
    </row>
    <row r="14471" spans="1:15" hidden="1">
      <c r="A14471" s="41" t="s">
        <v>120</v>
      </c>
      <c r="B14471" s="46">
        <v>45867</v>
      </c>
      <c r="C14471" s="8" t="s">
        <v>13</v>
      </c>
      <c r="D14471" s="8" t="s">
        <v>14</v>
      </c>
      <c r="E14471" s="8" t="s">
        <v>14</v>
      </c>
      <c r="F14471" s="9">
        <f t="shared" si="926"/>
        <v>-900000</v>
      </c>
      <c r="G14471" s="9">
        <v>-9</v>
      </c>
      <c r="H14471" s="10">
        <v>-976599</v>
      </c>
      <c r="I14471" s="11">
        <f t="shared" si="923"/>
        <v>19268045157.747318</v>
      </c>
      <c r="J14471" s="11">
        <f t="shared" si="924"/>
        <v>183339</v>
      </c>
      <c r="K14471" s="11">
        <f t="shared" si="925"/>
        <v>105095.17973670259</v>
      </c>
      <c r="L14471" s="12">
        <f t="shared" si="928"/>
        <v>30742.382369676721</v>
      </c>
      <c r="M14471" s="11">
        <f>COUNTIF(E$2:$E14471,E14471)</f>
        <v>3842</v>
      </c>
      <c r="O14471" t="str">
        <f t="shared" si="927"/>
        <v/>
      </c>
    </row>
    <row r="14472" spans="1:15" hidden="1">
      <c r="A14472" s="41" t="s">
        <v>120</v>
      </c>
      <c r="B14472" s="46">
        <v>45867</v>
      </c>
      <c r="C14472" s="8" t="s">
        <v>13</v>
      </c>
      <c r="D14472" s="8" t="s">
        <v>14</v>
      </c>
      <c r="E14472" s="8" t="s">
        <v>14</v>
      </c>
      <c r="F14472" s="9">
        <f t="shared" si="926"/>
        <v>-46000000</v>
      </c>
      <c r="G14472" s="9">
        <v>-460</v>
      </c>
      <c r="H14472" s="10">
        <v>-49915060</v>
      </c>
      <c r="I14472" s="11">
        <f t="shared" si="923"/>
        <v>19219701375.068436</v>
      </c>
      <c r="J14472" s="11">
        <f t="shared" si="924"/>
        <v>182879</v>
      </c>
      <c r="K14472" s="11">
        <f t="shared" si="925"/>
        <v>105095.17973670259</v>
      </c>
      <c r="L14472" s="12">
        <f t="shared" si="928"/>
        <v>1571277.3211168125</v>
      </c>
      <c r="M14472" s="11">
        <f>COUNTIF(E$2:$E14472,E14472)</f>
        <v>3843</v>
      </c>
      <c r="O14472" t="str">
        <f t="shared" si="927"/>
        <v/>
      </c>
    </row>
    <row r="14473" spans="1:15" hidden="1">
      <c r="A14473" s="41" t="s">
        <v>120</v>
      </c>
      <c r="B14473" s="46">
        <v>45867</v>
      </c>
      <c r="C14473" s="8" t="s">
        <v>13</v>
      </c>
      <c r="D14473" s="8" t="s">
        <v>14</v>
      </c>
      <c r="E14473" s="8" t="s">
        <v>14</v>
      </c>
      <c r="F14473" s="9">
        <f t="shared" si="926"/>
        <v>-18500000</v>
      </c>
      <c r="G14473" s="9">
        <v>-185</v>
      </c>
      <c r="H14473" s="10">
        <v>-20074535</v>
      </c>
      <c r="I14473" s="11">
        <f t="shared" si="923"/>
        <v>19200258766.817146</v>
      </c>
      <c r="J14473" s="11">
        <f t="shared" si="924"/>
        <v>182694</v>
      </c>
      <c r="K14473" s="11">
        <f t="shared" si="925"/>
        <v>105095.17973670259</v>
      </c>
      <c r="L14473" s="12">
        <f t="shared" si="928"/>
        <v>631926.74871002138</v>
      </c>
      <c r="M14473" s="11">
        <f>COUNTIF(E$2:$E14473,E14473)</f>
        <v>3844</v>
      </c>
      <c r="O14473" t="str">
        <f t="shared" si="927"/>
        <v/>
      </c>
    </row>
    <row r="14474" spans="1:15" hidden="1">
      <c r="A14474" s="41" t="s">
        <v>120</v>
      </c>
      <c r="B14474" s="46">
        <v>45867</v>
      </c>
      <c r="C14474" s="8" t="s">
        <v>13</v>
      </c>
      <c r="D14474" s="8" t="s">
        <v>14</v>
      </c>
      <c r="E14474" s="8" t="s">
        <v>14</v>
      </c>
      <c r="F14474" s="9">
        <f t="shared" si="926"/>
        <v>-7500000</v>
      </c>
      <c r="G14474" s="9">
        <v>-75</v>
      </c>
      <c r="H14474" s="10">
        <v>-8138325</v>
      </c>
      <c r="I14474" s="11">
        <f t="shared" si="923"/>
        <v>19192376628.336895</v>
      </c>
      <c r="J14474" s="11">
        <f t="shared" si="924"/>
        <v>182619</v>
      </c>
      <c r="K14474" s="11">
        <f t="shared" si="925"/>
        <v>105095.17973670259</v>
      </c>
      <c r="L14474" s="12">
        <f t="shared" si="928"/>
        <v>256186.51974730566</v>
      </c>
      <c r="M14474" s="11">
        <f>COUNTIF(E$2:$E14474,E14474)</f>
        <v>3845</v>
      </c>
      <c r="O14474" t="str">
        <f t="shared" si="927"/>
        <v/>
      </c>
    </row>
    <row r="14475" spans="1:15" hidden="1">
      <c r="A14475" s="41" t="s">
        <v>120</v>
      </c>
      <c r="B14475" s="46">
        <v>45867</v>
      </c>
      <c r="C14475" s="8" t="s">
        <v>13</v>
      </c>
      <c r="D14475" s="8" t="s">
        <v>14</v>
      </c>
      <c r="E14475" s="8" t="s">
        <v>14</v>
      </c>
      <c r="F14475" s="9">
        <f t="shared" si="926"/>
        <v>9400000</v>
      </c>
      <c r="G14475" s="9">
        <v>94</v>
      </c>
      <c r="H14475" s="10">
        <v>10151624</v>
      </c>
      <c r="I14475" s="11">
        <f t="shared" si="923"/>
        <v>19202528252.336895</v>
      </c>
      <c r="J14475" s="11">
        <f t="shared" si="924"/>
        <v>182713</v>
      </c>
      <c r="K14475" s="11">
        <f t="shared" si="925"/>
        <v>105096.67211603386</v>
      </c>
      <c r="L14475" s="12">
        <f t="shared" si="928"/>
        <v>0</v>
      </c>
      <c r="M14475" s="11">
        <f>COUNTIF(E$2:$E14475,E14475)</f>
        <v>3846</v>
      </c>
      <c r="O14475" t="str">
        <f t="shared" si="927"/>
        <v/>
      </c>
    </row>
    <row r="14476" spans="1:15" hidden="1">
      <c r="A14476" s="41" t="s">
        <v>120</v>
      </c>
      <c r="B14476" s="46">
        <v>45867</v>
      </c>
      <c r="C14476" s="8" t="s">
        <v>13</v>
      </c>
      <c r="D14476" s="8" t="s">
        <v>14</v>
      </c>
      <c r="E14476" s="8" t="s">
        <v>14</v>
      </c>
      <c r="F14476" s="9">
        <f t="shared" si="926"/>
        <v>-900000</v>
      </c>
      <c r="G14476" s="9">
        <v>-9</v>
      </c>
      <c r="H14476" s="10">
        <v>-976599</v>
      </c>
      <c r="I14476" s="11">
        <f t="shared" si="923"/>
        <v>19201582382.287849</v>
      </c>
      <c r="J14476" s="11">
        <f t="shared" si="924"/>
        <v>182704</v>
      </c>
      <c r="K14476" s="11">
        <f t="shared" si="925"/>
        <v>105096.67211603386</v>
      </c>
      <c r="L14476" s="12">
        <f t="shared" si="928"/>
        <v>30728.95095569524</v>
      </c>
      <c r="M14476" s="11">
        <f>COUNTIF(E$2:$E14476,E14476)</f>
        <v>3847</v>
      </c>
      <c r="O14476" t="str">
        <f t="shared" si="927"/>
        <v/>
      </c>
    </row>
    <row r="14477" spans="1:15" hidden="1">
      <c r="A14477" s="41" t="s">
        <v>120</v>
      </c>
      <c r="B14477" s="46">
        <v>45867</v>
      </c>
      <c r="C14477" s="8" t="s">
        <v>13</v>
      </c>
      <c r="D14477" s="8" t="s">
        <v>14</v>
      </c>
      <c r="E14477" s="8" t="s">
        <v>14</v>
      </c>
      <c r="F14477" s="9">
        <f t="shared" si="926"/>
        <v>-1800000</v>
      </c>
      <c r="G14477" s="9">
        <v>-18</v>
      </c>
      <c r="H14477" s="10">
        <v>-1953198</v>
      </c>
      <c r="I14477" s="11">
        <f t="shared" si="923"/>
        <v>19199690642.189762</v>
      </c>
      <c r="J14477" s="11">
        <f t="shared" si="924"/>
        <v>182686</v>
      </c>
      <c r="K14477" s="11">
        <f t="shared" si="925"/>
        <v>105096.67211603386</v>
      </c>
      <c r="L14477" s="12">
        <f t="shared" si="928"/>
        <v>61457.90191139048</v>
      </c>
      <c r="M14477" s="11">
        <f>COUNTIF(E$2:$E14477,E14477)</f>
        <v>3848</v>
      </c>
      <c r="O14477" t="str">
        <f t="shared" si="927"/>
        <v/>
      </c>
    </row>
    <row r="14478" spans="1:15" hidden="1">
      <c r="A14478" s="41" t="s">
        <v>120</v>
      </c>
      <c r="B14478" s="46">
        <v>45867</v>
      </c>
      <c r="C14478" s="8" t="s">
        <v>13</v>
      </c>
      <c r="D14478" s="8" t="s">
        <v>14</v>
      </c>
      <c r="E14478" s="8" t="s">
        <v>14</v>
      </c>
      <c r="F14478" s="9">
        <f t="shared" si="926"/>
        <v>-36800000</v>
      </c>
      <c r="G14478" s="9">
        <v>-368</v>
      </c>
      <c r="H14478" s="10">
        <v>-39932048</v>
      </c>
      <c r="I14478" s="11">
        <f t="shared" si="923"/>
        <v>19161015066.851063</v>
      </c>
      <c r="J14478" s="11">
        <f t="shared" si="924"/>
        <v>182318</v>
      </c>
      <c r="K14478" s="11">
        <f t="shared" si="925"/>
        <v>105096.67211603386</v>
      </c>
      <c r="L14478" s="12">
        <f t="shared" si="928"/>
        <v>1256472.6612995416</v>
      </c>
      <c r="M14478" s="11">
        <f>COUNTIF(E$2:$E14478,E14478)</f>
        <v>3849</v>
      </c>
      <c r="O14478" t="str">
        <f t="shared" si="927"/>
        <v/>
      </c>
    </row>
    <row r="14479" spans="1:15" hidden="1">
      <c r="A14479" s="41" t="s">
        <v>120</v>
      </c>
      <c r="B14479" s="46">
        <v>45867</v>
      </c>
      <c r="C14479" s="8" t="s">
        <v>13</v>
      </c>
      <c r="D14479" s="8" t="s">
        <v>48</v>
      </c>
      <c r="E14479" s="8" t="s">
        <v>48</v>
      </c>
      <c r="F14479" s="9">
        <f t="shared" si="926"/>
        <v>1100000</v>
      </c>
      <c r="G14479" s="9">
        <v>11</v>
      </c>
      <c r="H14479" s="10">
        <v>1141151</v>
      </c>
      <c r="I14479" s="11">
        <f t="shared" si="923"/>
        <v>10815106263.022198</v>
      </c>
      <c r="J14479" s="11">
        <f t="shared" si="924"/>
        <v>108121</v>
      </c>
      <c r="K14479" s="11">
        <f t="shared" si="925"/>
        <v>100027.80461725472</v>
      </c>
      <c r="L14479" s="12">
        <f t="shared" si="928"/>
        <v>0</v>
      </c>
      <c r="M14479" s="11">
        <f>COUNTIF(E$2:$E14479,E14479)</f>
        <v>667</v>
      </c>
      <c r="O14479" t="str">
        <f t="shared" si="927"/>
        <v/>
      </c>
    </row>
    <row r="14480" spans="1:15" hidden="1">
      <c r="A14480" s="41" t="s">
        <v>120</v>
      </c>
      <c r="B14480" s="46">
        <v>45867</v>
      </c>
      <c r="C14480" s="8" t="s">
        <v>13</v>
      </c>
      <c r="D14480" s="8" t="s">
        <v>90</v>
      </c>
      <c r="E14480" s="8" t="s">
        <v>90</v>
      </c>
      <c r="F14480" s="9">
        <f t="shared" si="926"/>
        <v>1100000</v>
      </c>
      <c r="G14480" s="9">
        <v>11</v>
      </c>
      <c r="H14480" s="10">
        <v>1196173</v>
      </c>
      <c r="I14480" s="11">
        <f t="shared" si="923"/>
        <v>9573910603.244381</v>
      </c>
      <c r="J14480" s="11">
        <f t="shared" si="924"/>
        <v>89207</v>
      </c>
      <c r="K14480" s="11">
        <f t="shared" si="925"/>
        <v>107322.41419669287</v>
      </c>
      <c r="L14480" s="12">
        <f t="shared" si="928"/>
        <v>0</v>
      </c>
      <c r="M14480" s="11">
        <f>COUNTIF(E$2:$E14480,E14480)</f>
        <v>1974</v>
      </c>
      <c r="O14480" t="str">
        <f t="shared" si="927"/>
        <v/>
      </c>
    </row>
    <row r="14481" spans="1:15" hidden="1">
      <c r="A14481" s="41" t="s">
        <v>120</v>
      </c>
      <c r="B14481" s="46">
        <v>45867</v>
      </c>
      <c r="C14481" s="8" t="s">
        <v>13</v>
      </c>
      <c r="D14481" s="8" t="s">
        <v>14</v>
      </c>
      <c r="E14481" s="8" t="s">
        <v>14</v>
      </c>
      <c r="F14481" s="9">
        <f t="shared" si="926"/>
        <v>-114800000</v>
      </c>
      <c r="G14481" s="9">
        <v>-1148</v>
      </c>
      <c r="H14481" s="10">
        <v>-124570628</v>
      </c>
      <c r="I14481" s="11">
        <f t="shared" si="923"/>
        <v>19040364087.261856</v>
      </c>
      <c r="J14481" s="11">
        <f t="shared" si="924"/>
        <v>181170</v>
      </c>
      <c r="K14481" s="11">
        <f t="shared" si="925"/>
        <v>105096.67211603386</v>
      </c>
      <c r="L14481" s="12">
        <f t="shared" si="928"/>
        <v>3919648.4107931256</v>
      </c>
      <c r="M14481" s="11">
        <f>COUNTIF(E$2:$E14481,E14481)</f>
        <v>3850</v>
      </c>
      <c r="O14481" t="str">
        <f t="shared" si="927"/>
        <v/>
      </c>
    </row>
    <row r="14482" spans="1:15" hidden="1">
      <c r="A14482" s="41" t="s">
        <v>120</v>
      </c>
      <c r="B14482" s="46">
        <v>45867</v>
      </c>
      <c r="C14482" s="8" t="s">
        <v>13</v>
      </c>
      <c r="D14482" s="8" t="s">
        <v>14</v>
      </c>
      <c r="E14482" s="8" t="s">
        <v>14</v>
      </c>
      <c r="F14482" s="9">
        <f t="shared" si="926"/>
        <v>-4600000</v>
      </c>
      <c r="G14482" s="9">
        <v>-46</v>
      </c>
      <c r="H14482" s="10">
        <v>-4991506</v>
      </c>
      <c r="I14482" s="11">
        <f t="shared" si="923"/>
        <v>19035529640.344517</v>
      </c>
      <c r="J14482" s="11">
        <f t="shared" si="924"/>
        <v>181124</v>
      </c>
      <c r="K14482" s="11">
        <f t="shared" si="925"/>
        <v>105096.67211603386</v>
      </c>
      <c r="L14482" s="12">
        <f t="shared" si="928"/>
        <v>157059.0826624427</v>
      </c>
      <c r="M14482" s="11">
        <f>COUNTIF(E$2:$E14482,E14482)</f>
        <v>3851</v>
      </c>
      <c r="O14482" t="str">
        <f t="shared" si="927"/>
        <v/>
      </c>
    </row>
    <row r="14483" spans="1:15" hidden="1">
      <c r="A14483" s="41" t="s">
        <v>120</v>
      </c>
      <c r="B14483" s="46">
        <v>45867</v>
      </c>
      <c r="C14483" s="8" t="s">
        <v>13</v>
      </c>
      <c r="D14483" s="8" t="s">
        <v>14</v>
      </c>
      <c r="E14483" s="8" t="s">
        <v>14</v>
      </c>
      <c r="F14483" s="9">
        <f t="shared" si="926"/>
        <v>-156500000</v>
      </c>
      <c r="G14483" s="9">
        <v>-1565</v>
      </c>
      <c r="H14483" s="10">
        <v>-169819715</v>
      </c>
      <c r="I14483" s="11">
        <f t="shared" si="923"/>
        <v>18871053348.482925</v>
      </c>
      <c r="J14483" s="11">
        <f t="shared" si="924"/>
        <v>179559</v>
      </c>
      <c r="K14483" s="11">
        <f t="shared" si="925"/>
        <v>105096.67211603386</v>
      </c>
      <c r="L14483" s="12">
        <f t="shared" si="928"/>
        <v>5343423.138406992</v>
      </c>
      <c r="M14483" s="11">
        <f>COUNTIF(E$2:$E14483,E14483)</f>
        <v>3852</v>
      </c>
      <c r="O14483" t="str">
        <f t="shared" si="927"/>
        <v/>
      </c>
    </row>
    <row r="14484" spans="1:15" hidden="1">
      <c r="A14484" s="41" t="s">
        <v>120</v>
      </c>
      <c r="B14484" s="46">
        <v>45867</v>
      </c>
      <c r="C14484" s="8" t="s">
        <v>13</v>
      </c>
      <c r="D14484" s="8" t="s">
        <v>14</v>
      </c>
      <c r="E14484" s="8" t="s">
        <v>14</v>
      </c>
      <c r="F14484" s="9">
        <f t="shared" si="926"/>
        <v>900000</v>
      </c>
      <c r="G14484" s="9">
        <v>9</v>
      </c>
      <c r="H14484" s="10">
        <v>975537</v>
      </c>
      <c r="I14484" s="11">
        <f t="shared" si="923"/>
        <v>18872028885.482925</v>
      </c>
      <c r="J14484" s="11">
        <f t="shared" si="924"/>
        <v>179568</v>
      </c>
      <c r="K14484" s="11">
        <f t="shared" si="925"/>
        <v>105096.83732893904</v>
      </c>
      <c r="L14484" s="12">
        <f t="shared" si="928"/>
        <v>0</v>
      </c>
      <c r="M14484" s="11">
        <f>COUNTIF(E$2:$E14484,E14484)</f>
        <v>3853</v>
      </c>
      <c r="O14484" t="str">
        <f t="shared" si="927"/>
        <v/>
      </c>
    </row>
    <row r="14485" spans="1:15" hidden="1">
      <c r="A14485" s="41" t="s">
        <v>120</v>
      </c>
      <c r="B14485" s="46">
        <v>45867</v>
      </c>
      <c r="C14485" s="8" t="s">
        <v>13</v>
      </c>
      <c r="D14485" s="8" t="s">
        <v>14</v>
      </c>
      <c r="E14485" s="8" t="s">
        <v>14</v>
      </c>
      <c r="F14485" s="9">
        <f t="shared" si="926"/>
        <v>-9200000</v>
      </c>
      <c r="G14485" s="9">
        <v>-92</v>
      </c>
      <c r="H14485" s="10">
        <v>-9983012</v>
      </c>
      <c r="I14485" s="11">
        <f t="shared" si="923"/>
        <v>18862359976.448662</v>
      </c>
      <c r="J14485" s="11">
        <f t="shared" si="924"/>
        <v>179476</v>
      </c>
      <c r="K14485" s="11">
        <f t="shared" si="925"/>
        <v>105096.83732893904</v>
      </c>
      <c r="L14485" s="12">
        <f t="shared" si="928"/>
        <v>314102.96573760733</v>
      </c>
      <c r="M14485" s="11">
        <f>COUNTIF(E$2:$E14485,E14485)</f>
        <v>3854</v>
      </c>
      <c r="O14485" t="str">
        <f t="shared" si="927"/>
        <v/>
      </c>
    </row>
    <row r="14486" spans="1:15" hidden="1">
      <c r="A14486" s="41" t="s">
        <v>120</v>
      </c>
      <c r="B14486" s="46">
        <v>45867</v>
      </c>
      <c r="C14486" s="8" t="s">
        <v>13</v>
      </c>
      <c r="D14486" s="8" t="s">
        <v>14</v>
      </c>
      <c r="E14486" s="8" t="s">
        <v>14</v>
      </c>
      <c r="F14486" s="9">
        <f t="shared" si="926"/>
        <v>-18400000</v>
      </c>
      <c r="G14486" s="9">
        <v>-184</v>
      </c>
      <c r="H14486" s="10">
        <v>-19966024</v>
      </c>
      <c r="I14486" s="11">
        <f t="shared" si="923"/>
        <v>18843022158.380138</v>
      </c>
      <c r="J14486" s="11">
        <f t="shared" si="924"/>
        <v>179292</v>
      </c>
      <c r="K14486" s="11">
        <f t="shared" si="925"/>
        <v>105096.83732893904</v>
      </c>
      <c r="L14486" s="12">
        <f t="shared" si="928"/>
        <v>628205.93147521466</v>
      </c>
      <c r="M14486" s="11">
        <f>COUNTIF(E$2:$E14486,E14486)</f>
        <v>3855</v>
      </c>
      <c r="O14486" t="str">
        <f t="shared" si="927"/>
        <v/>
      </c>
    </row>
    <row r="14487" spans="1:15" hidden="1">
      <c r="A14487" s="41" t="s">
        <v>120</v>
      </c>
      <c r="B14487" s="46">
        <v>45867</v>
      </c>
      <c r="C14487" s="8" t="s">
        <v>13</v>
      </c>
      <c r="D14487" s="8" t="s">
        <v>14</v>
      </c>
      <c r="E14487" s="8" t="s">
        <v>14</v>
      </c>
      <c r="F14487" s="9">
        <f t="shared" si="926"/>
        <v>-6400000</v>
      </c>
      <c r="G14487" s="9">
        <v>-64</v>
      </c>
      <c r="H14487" s="10">
        <v>-6944704</v>
      </c>
      <c r="I14487" s="11">
        <f t="shared" si="923"/>
        <v>18836295960.791088</v>
      </c>
      <c r="J14487" s="11">
        <f t="shared" si="924"/>
        <v>179228</v>
      </c>
      <c r="K14487" s="11">
        <f t="shared" si="925"/>
        <v>105096.83732893904</v>
      </c>
      <c r="L14487" s="12">
        <f t="shared" si="928"/>
        <v>218506.4109479012</v>
      </c>
      <c r="M14487" s="11">
        <f>COUNTIF(E$2:$E14487,E14487)</f>
        <v>3856</v>
      </c>
      <c r="O14487" t="str">
        <f t="shared" si="927"/>
        <v/>
      </c>
    </row>
    <row r="14488" spans="1:15" hidden="1">
      <c r="A14488" s="41" t="s">
        <v>120</v>
      </c>
      <c r="B14488" s="46">
        <v>45867</v>
      </c>
      <c r="C14488" s="8" t="s">
        <v>13</v>
      </c>
      <c r="D14488" s="8" t="s">
        <v>14</v>
      </c>
      <c r="E14488" s="8" t="s">
        <v>14</v>
      </c>
      <c r="F14488" s="9">
        <f t="shared" si="926"/>
        <v>-1100000</v>
      </c>
      <c r="G14488" s="9">
        <v>-11</v>
      </c>
      <c r="H14488" s="10">
        <v>-1193621</v>
      </c>
      <c r="I14488" s="11">
        <f t="shared" si="923"/>
        <v>18835139895.580471</v>
      </c>
      <c r="J14488" s="11">
        <f t="shared" si="924"/>
        <v>179217</v>
      </c>
      <c r="K14488" s="11">
        <f t="shared" si="925"/>
        <v>105096.83732893904</v>
      </c>
      <c r="L14488" s="12">
        <f t="shared" si="928"/>
        <v>37555.789381670533</v>
      </c>
      <c r="M14488" s="11">
        <f>COUNTIF(E$2:$E14488,E14488)</f>
        <v>3857</v>
      </c>
      <c r="O14488" t="str">
        <f t="shared" si="927"/>
        <v/>
      </c>
    </row>
    <row r="14489" spans="1:15" hidden="1">
      <c r="A14489" s="41" t="s">
        <v>120</v>
      </c>
      <c r="B14489" s="46">
        <v>45867</v>
      </c>
      <c r="C14489" s="8" t="s">
        <v>13</v>
      </c>
      <c r="D14489" s="8" t="s">
        <v>14</v>
      </c>
      <c r="E14489" s="8" t="s">
        <v>14</v>
      </c>
      <c r="F14489" s="9">
        <f t="shared" si="926"/>
        <v>46300000</v>
      </c>
      <c r="G14489" s="9">
        <v>463</v>
      </c>
      <c r="H14489" s="10">
        <v>49888250</v>
      </c>
      <c r="I14489" s="11">
        <f t="shared" si="923"/>
        <v>18885028145.580471</v>
      </c>
      <c r="J14489" s="11">
        <f t="shared" si="924"/>
        <v>179680</v>
      </c>
      <c r="K14489" s="11">
        <f t="shared" si="925"/>
        <v>105103.67400701508</v>
      </c>
      <c r="L14489" s="12">
        <f t="shared" si="928"/>
        <v>0</v>
      </c>
      <c r="M14489" s="11">
        <f>COUNTIF(E$2:$E14489,E14489)</f>
        <v>3858</v>
      </c>
      <c r="O14489" t="str">
        <f t="shared" si="927"/>
        <v/>
      </c>
    </row>
    <row r="14490" spans="1:15" hidden="1">
      <c r="A14490" s="41" t="s">
        <v>120</v>
      </c>
      <c r="B14490" s="46">
        <v>45867</v>
      </c>
      <c r="C14490" s="8" t="s">
        <v>13</v>
      </c>
      <c r="D14490" s="8" t="s">
        <v>14</v>
      </c>
      <c r="E14490" s="8" t="s">
        <v>14</v>
      </c>
      <c r="F14490" s="9">
        <f t="shared" si="926"/>
        <v>-900000</v>
      </c>
      <c r="G14490" s="9">
        <v>-9</v>
      </c>
      <c r="H14490" s="10">
        <v>-976599</v>
      </c>
      <c r="I14490" s="11">
        <f t="shared" si="923"/>
        <v>18884082212.514408</v>
      </c>
      <c r="J14490" s="11">
        <f t="shared" si="924"/>
        <v>179671</v>
      </c>
      <c r="K14490" s="11">
        <f t="shared" si="925"/>
        <v>105103.67400701508</v>
      </c>
      <c r="L14490" s="12">
        <f t="shared" si="928"/>
        <v>30665.933936864254</v>
      </c>
      <c r="M14490" s="11">
        <f>COUNTIF(E$2:$E14490,E14490)</f>
        <v>3859</v>
      </c>
      <c r="O14490" t="str">
        <f t="shared" si="927"/>
        <v/>
      </c>
    </row>
    <row r="14491" spans="1:15" hidden="1">
      <c r="A14491" s="41" t="s">
        <v>120</v>
      </c>
      <c r="B14491" s="46">
        <v>45867</v>
      </c>
      <c r="C14491" s="8" t="s">
        <v>13</v>
      </c>
      <c r="D14491" s="8" t="s">
        <v>14</v>
      </c>
      <c r="E14491" s="8" t="s">
        <v>14</v>
      </c>
      <c r="F14491" s="9">
        <f t="shared" si="926"/>
        <v>-101300000</v>
      </c>
      <c r="G14491" s="9">
        <v>-1013</v>
      </c>
      <c r="H14491" s="10">
        <v>-109921643</v>
      </c>
      <c r="I14491" s="11">
        <f t="shared" si="923"/>
        <v>18777612190.7453</v>
      </c>
      <c r="J14491" s="11">
        <f t="shared" si="924"/>
        <v>178658</v>
      </c>
      <c r="K14491" s="11">
        <f t="shared" si="925"/>
        <v>105103.67400701508</v>
      </c>
      <c r="L14491" s="12">
        <f t="shared" si="928"/>
        <v>3451621.2308937162</v>
      </c>
      <c r="M14491" s="11">
        <f>COUNTIF(E$2:$E14491,E14491)</f>
        <v>3860</v>
      </c>
      <c r="O14491" t="str">
        <f t="shared" si="927"/>
        <v/>
      </c>
    </row>
    <row r="14492" spans="1:15" hidden="1">
      <c r="A14492" s="41" t="s">
        <v>120</v>
      </c>
      <c r="B14492" s="46">
        <v>45867</v>
      </c>
      <c r="C14492" s="8" t="s">
        <v>13</v>
      </c>
      <c r="D14492" s="8" t="s">
        <v>14</v>
      </c>
      <c r="E14492" s="8" t="s">
        <v>14</v>
      </c>
      <c r="F14492" s="9">
        <f t="shared" si="926"/>
        <v>-900000</v>
      </c>
      <c r="G14492" s="9">
        <v>-9</v>
      </c>
      <c r="H14492" s="10">
        <v>-976599</v>
      </c>
      <c r="I14492" s="11">
        <f t="shared" si="923"/>
        <v>18776666257.679237</v>
      </c>
      <c r="J14492" s="11">
        <f t="shared" si="924"/>
        <v>178649</v>
      </c>
      <c r="K14492" s="11">
        <f t="shared" si="925"/>
        <v>105103.67400701508</v>
      </c>
      <c r="L14492" s="12">
        <f t="shared" si="928"/>
        <v>30665.933936864254</v>
      </c>
      <c r="M14492" s="11">
        <f>COUNTIF(E$2:$E14492,E14492)</f>
        <v>3861</v>
      </c>
      <c r="O14492" t="str">
        <f t="shared" si="927"/>
        <v/>
      </c>
    </row>
    <row r="14493" spans="1:15" hidden="1">
      <c r="A14493" s="41" t="s">
        <v>120</v>
      </c>
      <c r="B14493" s="46">
        <v>45868</v>
      </c>
      <c r="C14493" s="8" t="s">
        <v>13</v>
      </c>
      <c r="D14493" s="8" t="s">
        <v>14</v>
      </c>
      <c r="E14493" s="8" t="s">
        <v>14</v>
      </c>
      <c r="F14493" s="9">
        <f t="shared" si="926"/>
        <v>27800000</v>
      </c>
      <c r="G14493" s="9">
        <v>278</v>
      </c>
      <c r="H14493" s="10">
        <v>29938654</v>
      </c>
      <c r="I14493" s="11">
        <f t="shared" si="923"/>
        <v>18806604911.679237</v>
      </c>
      <c r="J14493" s="11">
        <f t="shared" si="924"/>
        <v>178927</v>
      </c>
      <c r="K14493" s="11">
        <f t="shared" si="925"/>
        <v>105107.6970590198</v>
      </c>
      <c r="L14493" s="12">
        <f t="shared" si="928"/>
        <v>0</v>
      </c>
      <c r="M14493" s="11">
        <f>COUNTIF(E$2:$E14493,E14493)</f>
        <v>3862</v>
      </c>
      <c r="O14493" t="str">
        <f t="shared" si="927"/>
        <v/>
      </c>
    </row>
    <row r="14494" spans="1:15" hidden="1">
      <c r="A14494" s="41" t="s">
        <v>120</v>
      </c>
      <c r="B14494" s="46">
        <v>45868</v>
      </c>
      <c r="C14494" s="8" t="s">
        <v>13</v>
      </c>
      <c r="D14494" s="8" t="s">
        <v>14</v>
      </c>
      <c r="E14494" s="8" t="s">
        <v>14</v>
      </c>
      <c r="F14494" s="9">
        <f t="shared" si="926"/>
        <v>3200000</v>
      </c>
      <c r="G14494" s="9">
        <v>32</v>
      </c>
      <c r="H14494" s="10">
        <v>3451040</v>
      </c>
      <c r="I14494" s="11">
        <f t="shared" si="923"/>
        <v>18810055951.679237</v>
      </c>
      <c r="J14494" s="11">
        <f t="shared" si="924"/>
        <v>178959</v>
      </c>
      <c r="K14494" s="11">
        <f t="shared" si="925"/>
        <v>105108.18652137773</v>
      </c>
      <c r="L14494" s="12">
        <f t="shared" si="928"/>
        <v>0</v>
      </c>
      <c r="M14494" s="11">
        <f>COUNTIF(E$2:$E14494,E14494)</f>
        <v>3863</v>
      </c>
      <c r="O14494" t="str">
        <f t="shared" si="927"/>
        <v/>
      </c>
    </row>
    <row r="14495" spans="1:15" hidden="1">
      <c r="A14495" s="41" t="s">
        <v>120</v>
      </c>
      <c r="B14495" s="46">
        <v>45868</v>
      </c>
      <c r="C14495" s="8" t="s">
        <v>13</v>
      </c>
      <c r="D14495" s="8" t="s">
        <v>46</v>
      </c>
      <c r="E14495" s="8" t="s">
        <v>46</v>
      </c>
      <c r="F14495" s="9">
        <f t="shared" si="926"/>
        <v>47900000</v>
      </c>
      <c r="G14495" s="9">
        <v>479</v>
      </c>
      <c r="H14495" s="10">
        <v>50033945</v>
      </c>
      <c r="I14495" s="11">
        <f t="shared" si="923"/>
        <v>6118652986.212677</v>
      </c>
      <c r="J14495" s="11">
        <f t="shared" si="924"/>
        <v>58562</v>
      </c>
      <c r="K14495" s="11">
        <f t="shared" si="925"/>
        <v>104481.6260751456</v>
      </c>
      <c r="L14495" s="12">
        <f t="shared" si="928"/>
        <v>0</v>
      </c>
      <c r="M14495" s="11">
        <f>COUNTIF(E$2:$E14495,E14495)</f>
        <v>3952</v>
      </c>
      <c r="O14495" t="str">
        <f t="shared" si="927"/>
        <v/>
      </c>
    </row>
    <row r="14496" spans="1:15" hidden="1">
      <c r="A14496" s="41" t="s">
        <v>120</v>
      </c>
      <c r="B14496" s="46">
        <v>45868</v>
      </c>
      <c r="C14496" s="8" t="s">
        <v>13</v>
      </c>
      <c r="D14496" s="8" t="s">
        <v>14</v>
      </c>
      <c r="E14496" s="8" t="s">
        <v>14</v>
      </c>
      <c r="F14496" s="9">
        <f t="shared" si="926"/>
        <v>46300000</v>
      </c>
      <c r="G14496" s="9">
        <v>463</v>
      </c>
      <c r="H14496" s="10">
        <v>49879453</v>
      </c>
      <c r="I14496" s="11">
        <f t="shared" si="923"/>
        <v>18859935404.679237</v>
      </c>
      <c r="J14496" s="11">
        <f t="shared" si="924"/>
        <v>179422</v>
      </c>
      <c r="K14496" s="11">
        <f t="shared" si="925"/>
        <v>105114.95471391043</v>
      </c>
      <c r="L14496" s="12">
        <f t="shared" si="928"/>
        <v>0</v>
      </c>
      <c r="M14496" s="11">
        <f>COUNTIF(E$2:$E14496,E14496)</f>
        <v>3864</v>
      </c>
      <c r="O14496" t="str">
        <f t="shared" si="927"/>
        <v/>
      </c>
    </row>
    <row r="14497" spans="1:15" hidden="1">
      <c r="A14497" s="41" t="s">
        <v>120</v>
      </c>
      <c r="B14497" s="46">
        <v>45868</v>
      </c>
      <c r="C14497" s="8" t="s">
        <v>13</v>
      </c>
      <c r="D14497" s="8" t="s">
        <v>14</v>
      </c>
      <c r="E14497" s="8" t="s">
        <v>14</v>
      </c>
      <c r="F14497" s="9">
        <f t="shared" si="926"/>
        <v>-88700000</v>
      </c>
      <c r="G14497" s="9">
        <v>-887</v>
      </c>
      <c r="H14497" s="10">
        <v>-96266110</v>
      </c>
      <c r="I14497" s="11">
        <f t="shared" si="923"/>
        <v>18766698439.848</v>
      </c>
      <c r="J14497" s="11">
        <f t="shared" si="924"/>
        <v>178535</v>
      </c>
      <c r="K14497" s="11">
        <f t="shared" si="925"/>
        <v>105114.95471391043</v>
      </c>
      <c r="L14497" s="12">
        <f t="shared" si="928"/>
        <v>3029145.1687614471</v>
      </c>
      <c r="M14497" s="11">
        <f>COUNTIF(E$2:$E14497,E14497)</f>
        <v>3865</v>
      </c>
      <c r="O14497" t="str">
        <f t="shared" si="927"/>
        <v/>
      </c>
    </row>
    <row r="14498" spans="1:15" hidden="1">
      <c r="A14498" s="41" t="s">
        <v>120</v>
      </c>
      <c r="B14498" s="46">
        <v>45868</v>
      </c>
      <c r="C14498" s="8" t="s">
        <v>13</v>
      </c>
      <c r="D14498" s="8" t="s">
        <v>48</v>
      </c>
      <c r="E14498" s="8" t="s">
        <v>48</v>
      </c>
      <c r="F14498" s="9">
        <f t="shared" si="926"/>
        <v>72400000</v>
      </c>
      <c r="G14498" s="9">
        <v>724</v>
      </c>
      <c r="H14498" s="10">
        <v>75057080</v>
      </c>
      <c r="I14498" s="11">
        <f t="shared" si="923"/>
        <v>10890163343.022198</v>
      </c>
      <c r="J14498" s="11">
        <f t="shared" si="924"/>
        <v>108845</v>
      </c>
      <c r="K14498" s="11">
        <f t="shared" si="925"/>
        <v>100052.03126484632</v>
      </c>
      <c r="L14498" s="12">
        <f t="shared" si="928"/>
        <v>0</v>
      </c>
      <c r="M14498" s="11">
        <f>COUNTIF(E$2:$E14498,E14498)</f>
        <v>668</v>
      </c>
      <c r="O14498" t="str">
        <f t="shared" si="927"/>
        <v/>
      </c>
    </row>
    <row r="14499" spans="1:15" hidden="1">
      <c r="A14499" s="41" t="s">
        <v>120</v>
      </c>
      <c r="B14499" s="46">
        <v>45868</v>
      </c>
      <c r="C14499" s="8" t="s">
        <v>13</v>
      </c>
      <c r="D14499" s="8" t="s">
        <v>14</v>
      </c>
      <c r="E14499" s="8" t="s">
        <v>14</v>
      </c>
      <c r="F14499" s="9">
        <f t="shared" si="926"/>
        <v>-18400000</v>
      </c>
      <c r="G14499" s="9">
        <v>-184</v>
      </c>
      <c r="H14499" s="10">
        <v>-19969520</v>
      </c>
      <c r="I14499" s="11">
        <f t="shared" si="923"/>
        <v>18747357288.180641</v>
      </c>
      <c r="J14499" s="11">
        <f t="shared" si="924"/>
        <v>178351</v>
      </c>
      <c r="K14499" s="11">
        <f t="shared" si="925"/>
        <v>105114.95471391043</v>
      </c>
      <c r="L14499" s="12">
        <f t="shared" si="928"/>
        <v>628368.33264048025</v>
      </c>
      <c r="M14499" s="11">
        <f>COUNTIF(E$2:$E14499,E14499)</f>
        <v>3866</v>
      </c>
      <c r="O14499" t="str">
        <f t="shared" si="927"/>
        <v/>
      </c>
    </row>
    <row r="14500" spans="1:15" hidden="1">
      <c r="A14500" s="41" t="s">
        <v>120</v>
      </c>
      <c r="B14500" s="46">
        <v>45868</v>
      </c>
      <c r="C14500" s="8" t="s">
        <v>13</v>
      </c>
      <c r="D14500" s="8" t="s">
        <v>14</v>
      </c>
      <c r="E14500" s="8" t="s">
        <v>14</v>
      </c>
      <c r="F14500" s="9">
        <f t="shared" si="926"/>
        <v>-900000</v>
      </c>
      <c r="G14500" s="9">
        <v>-9</v>
      </c>
      <c r="H14500" s="10">
        <v>-976770</v>
      </c>
      <c r="I14500" s="11">
        <f t="shared" si="923"/>
        <v>18746411253.588215</v>
      </c>
      <c r="J14500" s="11">
        <f t="shared" si="924"/>
        <v>178342</v>
      </c>
      <c r="K14500" s="11">
        <f t="shared" si="925"/>
        <v>105114.95471391043</v>
      </c>
      <c r="L14500" s="12">
        <f t="shared" si="928"/>
        <v>30735.40757480613</v>
      </c>
      <c r="M14500" s="11">
        <f>COUNTIF(E$2:$E14500,E14500)</f>
        <v>3867</v>
      </c>
      <c r="O14500" t="str">
        <f t="shared" si="927"/>
        <v/>
      </c>
    </row>
    <row r="14501" spans="1:15" hidden="1">
      <c r="A14501" s="41" t="s">
        <v>120</v>
      </c>
      <c r="B14501" s="46">
        <v>45868</v>
      </c>
      <c r="C14501" s="8" t="s">
        <v>13</v>
      </c>
      <c r="D14501" s="8" t="s">
        <v>14</v>
      </c>
      <c r="E14501" s="8" t="s">
        <v>14</v>
      </c>
      <c r="F14501" s="9">
        <f t="shared" si="926"/>
        <v>-4700000</v>
      </c>
      <c r="G14501" s="9">
        <v>-47</v>
      </c>
      <c r="H14501" s="10">
        <v>-5100910</v>
      </c>
      <c r="I14501" s="11">
        <f t="shared" si="923"/>
        <v>18741470850.71666</v>
      </c>
      <c r="J14501" s="11">
        <f t="shared" si="924"/>
        <v>178295</v>
      </c>
      <c r="K14501" s="11">
        <f t="shared" si="925"/>
        <v>105114.95471391043</v>
      </c>
      <c r="L14501" s="12">
        <f t="shared" si="928"/>
        <v>160507.12844621018</v>
      </c>
      <c r="M14501" s="11">
        <f>COUNTIF(E$2:$E14501,E14501)</f>
        <v>3868</v>
      </c>
      <c r="O14501" t="str">
        <f t="shared" si="927"/>
        <v/>
      </c>
    </row>
    <row r="14502" spans="1:15" hidden="1">
      <c r="A14502" s="41" t="s">
        <v>120</v>
      </c>
      <c r="B14502" s="46">
        <v>45868</v>
      </c>
      <c r="C14502" s="8" t="s">
        <v>13</v>
      </c>
      <c r="D14502" s="8" t="s">
        <v>14</v>
      </c>
      <c r="E14502" s="8" t="s">
        <v>14</v>
      </c>
      <c r="F14502" s="9">
        <f t="shared" si="926"/>
        <v>-900000</v>
      </c>
      <c r="G14502" s="9">
        <v>-9</v>
      </c>
      <c r="H14502" s="10">
        <v>-976770</v>
      </c>
      <c r="I14502" s="11">
        <f t="shared" si="923"/>
        <v>18740524816.124233</v>
      </c>
      <c r="J14502" s="11">
        <f t="shared" si="924"/>
        <v>178286</v>
      </c>
      <c r="K14502" s="11">
        <f t="shared" si="925"/>
        <v>105114.95471391043</v>
      </c>
      <c r="L14502" s="12">
        <f t="shared" si="928"/>
        <v>30735.40757480613</v>
      </c>
      <c r="M14502" s="11">
        <f>COUNTIF(E$2:$E14502,E14502)</f>
        <v>3869</v>
      </c>
      <c r="O14502" t="str">
        <f t="shared" si="927"/>
        <v/>
      </c>
    </row>
    <row r="14503" spans="1:15" hidden="1">
      <c r="A14503" s="41" t="s">
        <v>120</v>
      </c>
      <c r="B14503" s="46">
        <v>45868</v>
      </c>
      <c r="C14503" s="8" t="s">
        <v>13</v>
      </c>
      <c r="D14503" s="8" t="s">
        <v>14</v>
      </c>
      <c r="E14503" s="8" t="s">
        <v>14</v>
      </c>
      <c r="F14503" s="9">
        <f t="shared" si="926"/>
        <v>900000</v>
      </c>
      <c r="G14503" s="9">
        <v>9</v>
      </c>
      <c r="H14503" s="10">
        <v>970983</v>
      </c>
      <c r="I14503" s="11">
        <f t="shared" si="923"/>
        <v>18741495799.124233</v>
      </c>
      <c r="J14503" s="11">
        <f t="shared" si="924"/>
        <v>178295</v>
      </c>
      <c r="K14503" s="11">
        <f t="shared" si="925"/>
        <v>105115.09464160091</v>
      </c>
      <c r="L14503" s="12">
        <f t="shared" si="928"/>
        <v>0</v>
      </c>
      <c r="M14503" s="11">
        <f>COUNTIF(E$2:$E14503,E14503)</f>
        <v>3870</v>
      </c>
      <c r="O14503" t="str">
        <f t="shared" si="927"/>
        <v/>
      </c>
    </row>
    <row r="14504" spans="1:15" hidden="1">
      <c r="A14504" s="41" t="s">
        <v>120</v>
      </c>
      <c r="B14504" s="46">
        <v>45868</v>
      </c>
      <c r="C14504" s="8" t="s">
        <v>13</v>
      </c>
      <c r="D14504" s="8" t="s">
        <v>14</v>
      </c>
      <c r="E14504" s="8" t="s">
        <v>14</v>
      </c>
      <c r="F14504" s="9">
        <f t="shared" si="926"/>
        <v>1800000</v>
      </c>
      <c r="G14504" s="9">
        <v>18</v>
      </c>
      <c r="H14504" s="10">
        <v>1941966</v>
      </c>
      <c r="I14504" s="11">
        <f t="shared" si="923"/>
        <v>18743437765.124233</v>
      </c>
      <c r="J14504" s="11">
        <f t="shared" si="924"/>
        <v>178313</v>
      </c>
      <c r="K14504" s="11">
        <f t="shared" si="925"/>
        <v>105115.37445460641</v>
      </c>
      <c r="L14504" s="12">
        <f t="shared" si="928"/>
        <v>0</v>
      </c>
      <c r="M14504" s="11">
        <f>COUNTIF(E$2:$E14504,E14504)</f>
        <v>3871</v>
      </c>
      <c r="O14504" t="str">
        <f t="shared" si="927"/>
        <v/>
      </c>
    </row>
    <row r="14505" spans="1:15" hidden="1">
      <c r="A14505" s="41" t="s">
        <v>120</v>
      </c>
      <c r="B14505" s="46">
        <v>45868</v>
      </c>
      <c r="C14505" s="8" t="s">
        <v>13</v>
      </c>
      <c r="D14505" s="8" t="s">
        <v>14</v>
      </c>
      <c r="E14505" s="8" t="s">
        <v>14</v>
      </c>
      <c r="F14505" s="9">
        <f t="shared" si="926"/>
        <v>2700000</v>
      </c>
      <c r="G14505" s="9">
        <v>27</v>
      </c>
      <c r="H14505" s="10">
        <v>2937006</v>
      </c>
      <c r="I14505" s="11">
        <f t="shared" si="923"/>
        <v>18746374771.124233</v>
      </c>
      <c r="J14505" s="11">
        <f t="shared" si="924"/>
        <v>178340</v>
      </c>
      <c r="K14505" s="11">
        <f t="shared" si="925"/>
        <v>105115.92896223076</v>
      </c>
      <c r="L14505" s="12">
        <f t="shared" si="928"/>
        <v>0</v>
      </c>
      <c r="M14505" s="11">
        <f>COUNTIF(E$2:$E14505,E14505)</f>
        <v>3872</v>
      </c>
      <c r="O14505" t="str">
        <f t="shared" si="927"/>
        <v/>
      </c>
    </row>
    <row r="14506" spans="1:15" hidden="1">
      <c r="A14506" s="41" t="s">
        <v>120</v>
      </c>
      <c r="B14506" s="46">
        <v>45868</v>
      </c>
      <c r="C14506" s="8" t="s">
        <v>13</v>
      </c>
      <c r="D14506" s="8" t="s">
        <v>14</v>
      </c>
      <c r="E14506" s="8" t="s">
        <v>14</v>
      </c>
      <c r="F14506" s="9">
        <f t="shared" si="926"/>
        <v>1000000</v>
      </c>
      <c r="G14506" s="9">
        <v>10</v>
      </c>
      <c r="H14506" s="10">
        <v>1083470</v>
      </c>
      <c r="I14506" s="11">
        <f t="shared" si="923"/>
        <v>18747458241.124233</v>
      </c>
      <c r="J14506" s="11">
        <f t="shared" si="924"/>
        <v>178350</v>
      </c>
      <c r="K14506" s="11">
        <f t="shared" si="925"/>
        <v>105116.110126853</v>
      </c>
      <c r="L14506" s="12">
        <f t="shared" si="928"/>
        <v>0</v>
      </c>
      <c r="M14506" s="11">
        <f>COUNTIF(E$2:$E14506,E14506)</f>
        <v>3873</v>
      </c>
      <c r="O14506" t="str">
        <f t="shared" si="927"/>
        <v/>
      </c>
    </row>
    <row r="14507" spans="1:15" hidden="1">
      <c r="A14507" s="41" t="s">
        <v>120</v>
      </c>
      <c r="B14507" s="46">
        <v>45868</v>
      </c>
      <c r="C14507" s="8" t="s">
        <v>13</v>
      </c>
      <c r="D14507" s="8" t="s">
        <v>14</v>
      </c>
      <c r="E14507" s="8" t="s">
        <v>14</v>
      </c>
      <c r="F14507" s="9">
        <f t="shared" si="926"/>
        <v>-92200000</v>
      </c>
      <c r="G14507" s="9">
        <v>-922</v>
      </c>
      <c r="H14507" s="10">
        <v>-100064660</v>
      </c>
      <c r="I14507" s="11">
        <f t="shared" ref="I14507:I14570" si="929">IF(H14507&gt;=0,IF(M14507=1,H14507,SUMIFS(I:I,E:E,E14507,M:M,M14507-1)+H14507),SUMIFS(I:I,E:E,E14507,M:M,M14507-1)+K14507*G14507)</f>
        <v>18650541187.587276</v>
      </c>
      <c r="J14507" s="11">
        <f t="shared" ref="J14507:J14570" si="930">IF(M14507=1,G14507,SUMIFS($J:$J,$E:$E,E14507,$M:$M,M14507-1)+G14507)</f>
        <v>177428</v>
      </c>
      <c r="K14507" s="11">
        <f t="shared" ref="K14507:K14570" si="931">IF(H14507&gt;=0,I14507/J14507,SUMIFS($K:$K,$E:$E,E14507,$M:$M,M14507-1))</f>
        <v>105116.110126853</v>
      </c>
      <c r="L14507" s="12">
        <f t="shared" si="928"/>
        <v>3147606.4630415291</v>
      </c>
      <c r="M14507" s="11">
        <f>COUNTIF(E$2:$E14507,E14507)</f>
        <v>3874</v>
      </c>
      <c r="O14507" t="str">
        <f t="shared" si="927"/>
        <v/>
      </c>
    </row>
    <row r="14508" spans="1:15" hidden="1">
      <c r="A14508" s="41" t="s">
        <v>120</v>
      </c>
      <c r="B14508" s="46">
        <v>45868</v>
      </c>
      <c r="C14508" s="8" t="s">
        <v>13</v>
      </c>
      <c r="D14508" s="8" t="s">
        <v>14</v>
      </c>
      <c r="E14508" s="8" t="s">
        <v>14</v>
      </c>
      <c r="F14508" s="9">
        <f t="shared" si="926"/>
        <v>-92000000</v>
      </c>
      <c r="G14508" s="9">
        <v>-920</v>
      </c>
      <c r="H14508" s="10">
        <v>-99847600</v>
      </c>
      <c r="I14508" s="11">
        <f t="shared" si="929"/>
        <v>18553834366.270573</v>
      </c>
      <c r="J14508" s="11">
        <f t="shared" si="930"/>
        <v>176508</v>
      </c>
      <c r="K14508" s="11">
        <f t="shared" si="931"/>
        <v>105116.110126853</v>
      </c>
      <c r="L14508" s="12">
        <f t="shared" si="928"/>
        <v>3140778.683295235</v>
      </c>
      <c r="M14508" s="11">
        <f>COUNTIF(E$2:$E14508,E14508)</f>
        <v>3875</v>
      </c>
      <c r="O14508" t="str">
        <f t="shared" si="927"/>
        <v/>
      </c>
    </row>
    <row r="14509" spans="1:15" hidden="1">
      <c r="A14509" s="41" t="s">
        <v>120</v>
      </c>
      <c r="B14509" s="46">
        <v>45868</v>
      </c>
      <c r="C14509" s="8" t="s">
        <v>13</v>
      </c>
      <c r="D14509" s="8" t="s">
        <v>14</v>
      </c>
      <c r="E14509" s="8" t="s">
        <v>14</v>
      </c>
      <c r="F14509" s="9">
        <f t="shared" ref="F14509:F14572" si="932">100000*G14509</f>
        <v>-110500000</v>
      </c>
      <c r="G14509" s="9">
        <v>-1105</v>
      </c>
      <c r="H14509" s="10">
        <v>-119925650</v>
      </c>
      <c r="I14509" s="11">
        <f t="shared" si="929"/>
        <v>18437681064.580399</v>
      </c>
      <c r="J14509" s="11">
        <f t="shared" si="930"/>
        <v>175403</v>
      </c>
      <c r="K14509" s="11">
        <f t="shared" si="931"/>
        <v>105116.110126853</v>
      </c>
      <c r="L14509" s="12">
        <f t="shared" si="928"/>
        <v>3772348.309827432</v>
      </c>
      <c r="M14509" s="11">
        <f>COUNTIF(E$2:$E14509,E14509)</f>
        <v>3876</v>
      </c>
      <c r="O14509" t="str">
        <f t="shared" ref="O14509:O14572" si="933">IF(M14509=_xlfn.MAXIFS(M:M,D:D,D14509),"X","")</f>
        <v/>
      </c>
    </row>
    <row r="14510" spans="1:15" hidden="1">
      <c r="A14510" s="41" t="s">
        <v>120</v>
      </c>
      <c r="B14510" s="46">
        <v>45868</v>
      </c>
      <c r="C14510" s="8" t="s">
        <v>13</v>
      </c>
      <c r="D14510" s="8" t="s">
        <v>14</v>
      </c>
      <c r="E14510" s="8" t="s">
        <v>14</v>
      </c>
      <c r="F14510" s="9">
        <f t="shared" si="932"/>
        <v>-900000</v>
      </c>
      <c r="G14510" s="9">
        <v>-9</v>
      </c>
      <c r="H14510" s="10">
        <v>-976770</v>
      </c>
      <c r="I14510" s="11">
        <f t="shared" si="929"/>
        <v>18436735019.589256</v>
      </c>
      <c r="J14510" s="11">
        <f t="shared" si="930"/>
        <v>175394</v>
      </c>
      <c r="K14510" s="11">
        <f t="shared" si="931"/>
        <v>105116.110126853</v>
      </c>
      <c r="L14510" s="12">
        <f t="shared" si="928"/>
        <v>30725.008858322981</v>
      </c>
      <c r="M14510" s="11">
        <f>COUNTIF(E$2:$E14510,E14510)</f>
        <v>3877</v>
      </c>
      <c r="O14510" t="str">
        <f t="shared" si="933"/>
        <v/>
      </c>
    </row>
    <row r="14511" spans="1:15" hidden="1">
      <c r="A14511" s="41" t="s">
        <v>120</v>
      </c>
      <c r="B14511" s="46">
        <v>45868</v>
      </c>
      <c r="C14511" s="8" t="s">
        <v>13</v>
      </c>
      <c r="D14511" s="8" t="s">
        <v>14</v>
      </c>
      <c r="E14511" s="8" t="s">
        <v>14</v>
      </c>
      <c r="F14511" s="9">
        <f t="shared" si="932"/>
        <v>-900000</v>
      </c>
      <c r="G14511" s="9">
        <v>-9</v>
      </c>
      <c r="H14511" s="10">
        <v>-976770</v>
      </c>
      <c r="I14511" s="11">
        <f t="shared" si="929"/>
        <v>18435788974.598114</v>
      </c>
      <c r="J14511" s="11">
        <f t="shared" si="930"/>
        <v>175385</v>
      </c>
      <c r="K14511" s="11">
        <f t="shared" si="931"/>
        <v>105116.110126853</v>
      </c>
      <c r="L14511" s="12">
        <f t="shared" si="928"/>
        <v>30725.008858322981</v>
      </c>
      <c r="M14511" s="11">
        <f>COUNTIF(E$2:$E14511,E14511)</f>
        <v>3878</v>
      </c>
      <c r="O14511" t="str">
        <f t="shared" si="933"/>
        <v/>
      </c>
    </row>
    <row r="14512" spans="1:15" hidden="1">
      <c r="A14512" s="41" t="s">
        <v>120</v>
      </c>
      <c r="B14512" s="46">
        <v>45868</v>
      </c>
      <c r="C14512" s="8" t="s">
        <v>13</v>
      </c>
      <c r="D14512" s="8" t="s">
        <v>14</v>
      </c>
      <c r="E14512" s="8" t="s">
        <v>14</v>
      </c>
      <c r="F14512" s="9">
        <f t="shared" si="932"/>
        <v>-18700000</v>
      </c>
      <c r="G14512" s="9">
        <v>-187</v>
      </c>
      <c r="H14512" s="10">
        <v>-20295110</v>
      </c>
      <c r="I14512" s="11">
        <f t="shared" si="929"/>
        <v>18416132262.004391</v>
      </c>
      <c r="J14512" s="11">
        <f t="shared" si="930"/>
        <v>175198</v>
      </c>
      <c r="K14512" s="11">
        <f t="shared" si="931"/>
        <v>105116.110126853</v>
      </c>
      <c r="L14512" s="12">
        <f t="shared" si="928"/>
        <v>638397.40627848729</v>
      </c>
      <c r="M14512" s="11">
        <f>COUNTIF(E$2:$E14512,E14512)</f>
        <v>3879</v>
      </c>
      <c r="O14512" t="str">
        <f t="shared" si="933"/>
        <v/>
      </c>
    </row>
    <row r="14513" spans="1:15" hidden="1">
      <c r="A14513" s="41" t="s">
        <v>120</v>
      </c>
      <c r="B14513" s="46">
        <v>45868</v>
      </c>
      <c r="C14513" s="8" t="s">
        <v>13</v>
      </c>
      <c r="D14513" s="8" t="s">
        <v>14</v>
      </c>
      <c r="E14513" s="8" t="s">
        <v>14</v>
      </c>
      <c r="F14513" s="9">
        <f t="shared" si="932"/>
        <v>-9200000</v>
      </c>
      <c r="G14513" s="9">
        <v>-92</v>
      </c>
      <c r="H14513" s="10">
        <v>-9984760</v>
      </c>
      <c r="I14513" s="11">
        <f t="shared" si="929"/>
        <v>18406461579.872719</v>
      </c>
      <c r="J14513" s="11">
        <f t="shared" si="930"/>
        <v>175106</v>
      </c>
      <c r="K14513" s="11">
        <f t="shared" si="931"/>
        <v>105116.110126853</v>
      </c>
      <c r="L14513" s="12">
        <f t="shared" si="928"/>
        <v>314077.86832952313</v>
      </c>
      <c r="M14513" s="11">
        <f>COUNTIF(E$2:$E14513,E14513)</f>
        <v>3880</v>
      </c>
      <c r="O14513" t="str">
        <f t="shared" si="933"/>
        <v/>
      </c>
    </row>
    <row r="14514" spans="1:15" hidden="1">
      <c r="A14514" s="41" t="s">
        <v>120</v>
      </c>
      <c r="B14514" s="46">
        <v>45868</v>
      </c>
      <c r="C14514" s="8" t="s">
        <v>13</v>
      </c>
      <c r="D14514" s="8" t="s">
        <v>14</v>
      </c>
      <c r="E14514" s="8" t="s">
        <v>14</v>
      </c>
      <c r="F14514" s="9">
        <f t="shared" si="932"/>
        <v>900000</v>
      </c>
      <c r="G14514" s="9">
        <v>9</v>
      </c>
      <c r="H14514" s="10">
        <v>974295</v>
      </c>
      <c r="I14514" s="11">
        <f t="shared" si="929"/>
        <v>18407435874.872719</v>
      </c>
      <c r="J14514" s="11">
        <f t="shared" si="930"/>
        <v>175115</v>
      </c>
      <c r="K14514" s="11">
        <f t="shared" si="931"/>
        <v>105116.27144946303</v>
      </c>
      <c r="L14514" s="12">
        <f t="shared" si="928"/>
        <v>0</v>
      </c>
      <c r="M14514" s="11">
        <f>COUNTIF(E$2:$E14514,E14514)</f>
        <v>3881</v>
      </c>
      <c r="O14514" t="str">
        <f t="shared" si="933"/>
        <v/>
      </c>
    </row>
    <row r="14515" spans="1:15" hidden="1">
      <c r="A14515" s="41" t="s">
        <v>120</v>
      </c>
      <c r="B14515" s="46">
        <v>45868</v>
      </c>
      <c r="C14515" s="8" t="s">
        <v>13</v>
      </c>
      <c r="D14515" s="8" t="s">
        <v>14</v>
      </c>
      <c r="E14515" s="8" t="s">
        <v>14</v>
      </c>
      <c r="F14515" s="9">
        <f t="shared" si="932"/>
        <v>-276200000</v>
      </c>
      <c r="G14515" s="9">
        <v>-2762</v>
      </c>
      <c r="H14515" s="10">
        <v>-299759860</v>
      </c>
      <c r="I14515" s="11">
        <f t="shared" si="929"/>
        <v>18117104733.129303</v>
      </c>
      <c r="J14515" s="11">
        <f t="shared" si="930"/>
        <v>172353</v>
      </c>
      <c r="K14515" s="11">
        <f t="shared" si="931"/>
        <v>105116.27144946303</v>
      </c>
      <c r="L14515" s="12">
        <f t="shared" ref="L14515:L14578" si="934">IF(G14515&lt;0,K14515*G14515-H14515,0)</f>
        <v>9428718.2565830946</v>
      </c>
      <c r="M14515" s="11">
        <f>COUNTIF(E$2:$E14515,E14515)</f>
        <v>3882</v>
      </c>
      <c r="O14515" t="str">
        <f t="shared" si="933"/>
        <v/>
      </c>
    </row>
    <row r="14516" spans="1:15" hidden="1">
      <c r="A14516" s="41" t="s">
        <v>120</v>
      </c>
      <c r="B14516" s="46">
        <v>45868</v>
      </c>
      <c r="C14516" s="8" t="s">
        <v>13</v>
      </c>
      <c r="D14516" s="8" t="s">
        <v>14</v>
      </c>
      <c r="E14516" s="8" t="s">
        <v>14</v>
      </c>
      <c r="F14516" s="9">
        <f t="shared" si="932"/>
        <v>-193300000</v>
      </c>
      <c r="G14516" s="9">
        <v>-1933</v>
      </c>
      <c r="H14516" s="10">
        <v>-209788490</v>
      </c>
      <c r="I14516" s="11">
        <f t="shared" si="929"/>
        <v>17913914980.417492</v>
      </c>
      <c r="J14516" s="11">
        <f t="shared" si="930"/>
        <v>170420</v>
      </c>
      <c r="K14516" s="11">
        <f t="shared" si="931"/>
        <v>105116.27144946303</v>
      </c>
      <c r="L14516" s="12">
        <f t="shared" si="934"/>
        <v>6598737.2881879508</v>
      </c>
      <c r="M14516" s="11">
        <f>COUNTIF(E$2:$E14516,E14516)</f>
        <v>3883</v>
      </c>
      <c r="O14516" t="str">
        <f t="shared" si="933"/>
        <v/>
      </c>
    </row>
    <row r="14517" spans="1:15" hidden="1">
      <c r="A14517" s="41" t="s">
        <v>120</v>
      </c>
      <c r="B14517" s="46">
        <v>45868</v>
      </c>
      <c r="C14517" s="8" t="s">
        <v>13</v>
      </c>
      <c r="D14517" s="8" t="s">
        <v>14</v>
      </c>
      <c r="E14517" s="8" t="s">
        <v>14</v>
      </c>
      <c r="F14517" s="9">
        <f t="shared" si="932"/>
        <v>-1800000</v>
      </c>
      <c r="G14517" s="9">
        <v>-18</v>
      </c>
      <c r="H14517" s="10">
        <v>-1953540</v>
      </c>
      <c r="I14517" s="11">
        <f t="shared" si="929"/>
        <v>17912022887.531403</v>
      </c>
      <c r="J14517" s="11">
        <f t="shared" si="930"/>
        <v>170402</v>
      </c>
      <c r="K14517" s="11">
        <f t="shared" si="931"/>
        <v>105116.27144946303</v>
      </c>
      <c r="L14517" s="12">
        <f t="shared" si="934"/>
        <v>61447.113909665495</v>
      </c>
      <c r="M14517" s="11">
        <f>COUNTIF(E$2:$E14517,E14517)</f>
        <v>3884</v>
      </c>
      <c r="O14517" t="str">
        <f t="shared" si="933"/>
        <v/>
      </c>
    </row>
    <row r="14518" spans="1:15" hidden="1">
      <c r="A14518" s="41" t="s">
        <v>120</v>
      </c>
      <c r="B14518" s="46">
        <v>45868</v>
      </c>
      <c r="C14518" s="8" t="s">
        <v>13</v>
      </c>
      <c r="D14518" s="8" t="s">
        <v>14</v>
      </c>
      <c r="E14518" s="8" t="s">
        <v>14</v>
      </c>
      <c r="F14518" s="9">
        <f t="shared" si="932"/>
        <v>-900000</v>
      </c>
      <c r="G14518" s="9">
        <v>-9</v>
      </c>
      <c r="H14518" s="10">
        <v>-976770</v>
      </c>
      <c r="I14518" s="11">
        <f t="shared" si="929"/>
        <v>17911076841.088356</v>
      </c>
      <c r="J14518" s="11">
        <f t="shared" si="930"/>
        <v>170393</v>
      </c>
      <c r="K14518" s="11">
        <f t="shared" si="931"/>
        <v>105116.27144946303</v>
      </c>
      <c r="L14518" s="12">
        <f t="shared" si="934"/>
        <v>30723.556954832748</v>
      </c>
      <c r="M14518" s="11">
        <f>COUNTIF(E$2:$E14518,E14518)</f>
        <v>3885</v>
      </c>
      <c r="O14518" t="str">
        <f t="shared" si="933"/>
        <v/>
      </c>
    </row>
    <row r="14519" spans="1:15" hidden="1">
      <c r="A14519" s="41" t="s">
        <v>120</v>
      </c>
      <c r="B14519" s="46">
        <v>45868</v>
      </c>
      <c r="C14519" s="8" t="s">
        <v>13</v>
      </c>
      <c r="D14519" s="8" t="s">
        <v>14</v>
      </c>
      <c r="E14519" s="8" t="s">
        <v>14</v>
      </c>
      <c r="F14519" s="9">
        <f t="shared" si="932"/>
        <v>-1000000</v>
      </c>
      <c r="G14519" s="9">
        <v>-10</v>
      </c>
      <c r="H14519" s="10">
        <v>-1085300</v>
      </c>
      <c r="I14519" s="11">
        <f t="shared" si="929"/>
        <v>17910025678.373863</v>
      </c>
      <c r="J14519" s="11">
        <f t="shared" si="930"/>
        <v>170383</v>
      </c>
      <c r="K14519" s="11">
        <f t="shared" si="931"/>
        <v>105116.27144946303</v>
      </c>
      <c r="L14519" s="12">
        <f t="shared" si="934"/>
        <v>34137.285505369771</v>
      </c>
      <c r="M14519" s="11">
        <f>COUNTIF(E$2:$E14519,E14519)</f>
        <v>3886</v>
      </c>
      <c r="O14519" t="str">
        <f t="shared" si="933"/>
        <v/>
      </c>
    </row>
    <row r="14520" spans="1:15" hidden="1">
      <c r="A14520" s="41" t="s">
        <v>120</v>
      </c>
      <c r="B14520" s="46">
        <v>45868</v>
      </c>
      <c r="C14520" s="8" t="s">
        <v>13</v>
      </c>
      <c r="D14520" s="8" t="s">
        <v>14</v>
      </c>
      <c r="E14520" s="8" t="s">
        <v>14</v>
      </c>
      <c r="F14520" s="9">
        <f t="shared" si="932"/>
        <v>-1800000</v>
      </c>
      <c r="G14520" s="9">
        <v>-18</v>
      </c>
      <c r="H14520" s="10">
        <v>-1953540</v>
      </c>
      <c r="I14520" s="11">
        <f t="shared" si="929"/>
        <v>17908133585.487774</v>
      </c>
      <c r="J14520" s="11">
        <f t="shared" si="930"/>
        <v>170365</v>
      </c>
      <c r="K14520" s="11">
        <f t="shared" si="931"/>
        <v>105116.27144946303</v>
      </c>
      <c r="L14520" s="12">
        <f t="shared" si="934"/>
        <v>61447.113909665495</v>
      </c>
      <c r="M14520" s="11">
        <f>COUNTIF(E$2:$E14520,E14520)</f>
        <v>3887</v>
      </c>
      <c r="O14520" t="str">
        <f t="shared" si="933"/>
        <v/>
      </c>
    </row>
    <row r="14521" spans="1:15" hidden="1">
      <c r="A14521" s="41" t="s">
        <v>120</v>
      </c>
      <c r="B14521" s="46">
        <v>45868</v>
      </c>
      <c r="C14521" s="8" t="s">
        <v>13</v>
      </c>
      <c r="D14521" s="8" t="s">
        <v>14</v>
      </c>
      <c r="E14521" s="8" t="s">
        <v>14</v>
      </c>
      <c r="F14521" s="9">
        <f t="shared" si="932"/>
        <v>-27600000</v>
      </c>
      <c r="G14521" s="9">
        <v>-276</v>
      </c>
      <c r="H14521" s="10">
        <v>-29954280</v>
      </c>
      <c r="I14521" s="11">
        <f t="shared" si="929"/>
        <v>17879121494.567722</v>
      </c>
      <c r="J14521" s="11">
        <f t="shared" si="930"/>
        <v>170089</v>
      </c>
      <c r="K14521" s="11">
        <f t="shared" si="931"/>
        <v>105116.27144946303</v>
      </c>
      <c r="L14521" s="12">
        <f t="shared" si="934"/>
        <v>942189.07994820178</v>
      </c>
      <c r="M14521" s="11">
        <f>COUNTIF(E$2:$E14521,E14521)</f>
        <v>3888</v>
      </c>
      <c r="O14521" t="str">
        <f t="shared" si="933"/>
        <v/>
      </c>
    </row>
    <row r="14522" spans="1:15" hidden="1">
      <c r="A14522" s="41" t="s">
        <v>120</v>
      </c>
      <c r="B14522" s="46">
        <v>45868</v>
      </c>
      <c r="C14522" s="8" t="s">
        <v>13</v>
      </c>
      <c r="D14522" s="8" t="s">
        <v>14</v>
      </c>
      <c r="E14522" s="8" t="s">
        <v>14</v>
      </c>
      <c r="F14522" s="9">
        <f t="shared" si="932"/>
        <v>-45900000</v>
      </c>
      <c r="G14522" s="9">
        <v>-459</v>
      </c>
      <c r="H14522" s="10">
        <v>-49815270</v>
      </c>
      <c r="I14522" s="11">
        <f t="shared" si="929"/>
        <v>17830873125.97242</v>
      </c>
      <c r="J14522" s="11">
        <f t="shared" si="930"/>
        <v>169630</v>
      </c>
      <c r="K14522" s="11">
        <f t="shared" si="931"/>
        <v>105116.27144946303</v>
      </c>
      <c r="L14522" s="12">
        <f t="shared" si="934"/>
        <v>1566901.4046964645</v>
      </c>
      <c r="M14522" s="11">
        <f>COUNTIF(E$2:$E14522,E14522)</f>
        <v>3889</v>
      </c>
      <c r="O14522" t="str">
        <f t="shared" si="933"/>
        <v/>
      </c>
    </row>
    <row r="14523" spans="1:15" hidden="1">
      <c r="A14523" s="41" t="s">
        <v>120</v>
      </c>
      <c r="B14523" s="46">
        <v>45868</v>
      </c>
      <c r="C14523" s="8" t="s">
        <v>13</v>
      </c>
      <c r="D14523" s="8" t="s">
        <v>14</v>
      </c>
      <c r="E14523" s="8" t="s">
        <v>14</v>
      </c>
      <c r="F14523" s="9">
        <f t="shared" si="932"/>
        <v>-92000000</v>
      </c>
      <c r="G14523" s="9">
        <v>-920</v>
      </c>
      <c r="H14523" s="10">
        <v>-99847600</v>
      </c>
      <c r="I14523" s="11">
        <f t="shared" si="929"/>
        <v>17734166156.238914</v>
      </c>
      <c r="J14523" s="11">
        <f t="shared" si="930"/>
        <v>168710</v>
      </c>
      <c r="K14523" s="11">
        <f t="shared" si="931"/>
        <v>105116.27144946303</v>
      </c>
      <c r="L14523" s="12">
        <f t="shared" si="934"/>
        <v>3140630.2664940059</v>
      </c>
      <c r="M14523" s="11">
        <f>COUNTIF(E$2:$E14523,E14523)</f>
        <v>3890</v>
      </c>
      <c r="O14523" t="str">
        <f t="shared" si="933"/>
        <v/>
      </c>
    </row>
    <row r="14524" spans="1:15" hidden="1">
      <c r="A14524" s="41" t="s">
        <v>120</v>
      </c>
      <c r="B14524" s="46">
        <v>45868</v>
      </c>
      <c r="C14524" s="8" t="s">
        <v>13</v>
      </c>
      <c r="D14524" s="8" t="s">
        <v>14</v>
      </c>
      <c r="E14524" s="8" t="s">
        <v>14</v>
      </c>
      <c r="F14524" s="9">
        <f t="shared" si="932"/>
        <v>-27500000</v>
      </c>
      <c r="G14524" s="9">
        <v>-275</v>
      </c>
      <c r="H14524" s="10">
        <v>-29845750</v>
      </c>
      <c r="I14524" s="11">
        <f t="shared" si="929"/>
        <v>17705259181.590313</v>
      </c>
      <c r="J14524" s="11">
        <f t="shared" si="930"/>
        <v>168435</v>
      </c>
      <c r="K14524" s="11">
        <f t="shared" si="931"/>
        <v>105116.27144946303</v>
      </c>
      <c r="L14524" s="12">
        <f t="shared" si="934"/>
        <v>938775.35139766708</v>
      </c>
      <c r="M14524" s="11">
        <f>COUNTIF(E$2:$E14524,E14524)</f>
        <v>3891</v>
      </c>
      <c r="O14524" t="str">
        <f t="shared" si="933"/>
        <v/>
      </c>
    </row>
    <row r="14525" spans="1:15" hidden="1">
      <c r="A14525" s="41" t="s">
        <v>120</v>
      </c>
      <c r="B14525" s="46">
        <v>45868</v>
      </c>
      <c r="C14525" s="8" t="s">
        <v>13</v>
      </c>
      <c r="D14525" s="8" t="s">
        <v>14</v>
      </c>
      <c r="E14525" s="8" t="s">
        <v>14</v>
      </c>
      <c r="F14525" s="9">
        <f t="shared" si="932"/>
        <v>-41000000</v>
      </c>
      <c r="G14525" s="9">
        <v>-410</v>
      </c>
      <c r="H14525" s="10">
        <v>-44497300</v>
      </c>
      <c r="I14525" s="11">
        <f t="shared" si="929"/>
        <v>17662161510.296032</v>
      </c>
      <c r="J14525" s="11">
        <f t="shared" si="930"/>
        <v>168025</v>
      </c>
      <c r="K14525" s="11">
        <f t="shared" si="931"/>
        <v>105116.27144946303</v>
      </c>
      <c r="L14525" s="12">
        <f t="shared" si="934"/>
        <v>1399628.7057201564</v>
      </c>
      <c r="M14525" s="11">
        <f>COUNTIF(E$2:$E14525,E14525)</f>
        <v>3892</v>
      </c>
      <c r="O14525" t="str">
        <f t="shared" si="933"/>
        <v/>
      </c>
    </row>
    <row r="14526" spans="1:15" hidden="1">
      <c r="A14526" s="41" t="s">
        <v>120</v>
      </c>
      <c r="B14526" s="46">
        <v>45868</v>
      </c>
      <c r="C14526" s="8" t="s">
        <v>13</v>
      </c>
      <c r="D14526" s="8" t="s">
        <v>14</v>
      </c>
      <c r="E14526" s="8" t="s">
        <v>14</v>
      </c>
      <c r="F14526" s="9">
        <f t="shared" si="932"/>
        <v>-46000000</v>
      </c>
      <c r="G14526" s="9">
        <v>-460</v>
      </c>
      <c r="H14526" s="10">
        <v>-49923800</v>
      </c>
      <c r="I14526" s="11">
        <f t="shared" si="929"/>
        <v>17613808025.429279</v>
      </c>
      <c r="J14526" s="11">
        <f t="shared" si="930"/>
        <v>167565</v>
      </c>
      <c r="K14526" s="11">
        <f t="shared" si="931"/>
        <v>105116.27144946303</v>
      </c>
      <c r="L14526" s="12">
        <f t="shared" si="934"/>
        <v>1570315.133247003</v>
      </c>
      <c r="M14526" s="11">
        <f>COUNTIF(E$2:$E14526,E14526)</f>
        <v>3893</v>
      </c>
      <c r="O14526" t="str">
        <f t="shared" si="933"/>
        <v/>
      </c>
    </row>
    <row r="14527" spans="1:15" hidden="1">
      <c r="A14527" s="41" t="s">
        <v>120</v>
      </c>
      <c r="B14527" s="46">
        <v>45868</v>
      </c>
      <c r="C14527" s="8" t="s">
        <v>13</v>
      </c>
      <c r="D14527" s="8" t="s">
        <v>14</v>
      </c>
      <c r="E14527" s="8" t="s">
        <v>14</v>
      </c>
      <c r="F14527" s="9">
        <f t="shared" si="932"/>
        <v>-128900000</v>
      </c>
      <c r="G14527" s="9">
        <v>-1289</v>
      </c>
      <c r="H14527" s="10">
        <v>-139895170</v>
      </c>
      <c r="I14527" s="11">
        <f t="shared" si="929"/>
        <v>17478313151.530922</v>
      </c>
      <c r="J14527" s="11">
        <f t="shared" si="930"/>
        <v>166276</v>
      </c>
      <c r="K14527" s="11">
        <f t="shared" si="931"/>
        <v>105116.27144946303</v>
      </c>
      <c r="L14527" s="12">
        <f t="shared" si="934"/>
        <v>4400296.1016421616</v>
      </c>
      <c r="M14527" s="11">
        <f>COUNTIF(E$2:$E14527,E14527)</f>
        <v>3894</v>
      </c>
      <c r="O14527" t="str">
        <f t="shared" si="933"/>
        <v/>
      </c>
    </row>
    <row r="14528" spans="1:15" hidden="1">
      <c r="A14528" s="41" t="s">
        <v>120</v>
      </c>
      <c r="B14528" s="46">
        <v>45868</v>
      </c>
      <c r="C14528" s="8" t="s">
        <v>13</v>
      </c>
      <c r="D14528" s="8" t="s">
        <v>14</v>
      </c>
      <c r="E14528" s="8" t="s">
        <v>14</v>
      </c>
      <c r="F14528" s="9">
        <f t="shared" si="932"/>
        <v>-1000000</v>
      </c>
      <c r="G14528" s="9">
        <v>-10</v>
      </c>
      <c r="H14528" s="10">
        <v>-1085300</v>
      </c>
      <c r="I14528" s="11">
        <f t="shared" si="929"/>
        <v>17477261988.816429</v>
      </c>
      <c r="J14528" s="11">
        <f t="shared" si="930"/>
        <v>166266</v>
      </c>
      <c r="K14528" s="11">
        <f t="shared" si="931"/>
        <v>105116.27144946303</v>
      </c>
      <c r="L14528" s="12">
        <f t="shared" si="934"/>
        <v>34137.285505369771</v>
      </c>
      <c r="M14528" s="11">
        <f>COUNTIF(E$2:$E14528,E14528)</f>
        <v>3895</v>
      </c>
      <c r="O14528" t="str">
        <f t="shared" si="933"/>
        <v/>
      </c>
    </row>
    <row r="14529" spans="1:15" hidden="1">
      <c r="A14529" s="41" t="s">
        <v>120</v>
      </c>
      <c r="B14529" s="46">
        <v>45868</v>
      </c>
      <c r="C14529" s="8" t="s">
        <v>13</v>
      </c>
      <c r="D14529" s="8" t="s">
        <v>15</v>
      </c>
      <c r="E14529" s="8" t="s">
        <v>15</v>
      </c>
      <c r="F14529" s="9">
        <f t="shared" si="932"/>
        <v>45400000</v>
      </c>
      <c r="G14529" s="9">
        <v>454</v>
      </c>
      <c r="H14529" s="10">
        <v>47106132</v>
      </c>
      <c r="I14529" s="11">
        <f t="shared" si="929"/>
        <v>13772330801.144783</v>
      </c>
      <c r="J14529" s="11">
        <f t="shared" si="930"/>
        <v>136517</v>
      </c>
      <c r="K14529" s="11">
        <f t="shared" si="931"/>
        <v>100883.63208351182</v>
      </c>
      <c r="L14529" s="12">
        <f t="shared" si="934"/>
        <v>0</v>
      </c>
      <c r="M14529" s="11">
        <f>COUNTIF(E$2:$E14529,E14529)</f>
        <v>3980</v>
      </c>
      <c r="O14529" t="str">
        <f t="shared" si="933"/>
        <v/>
      </c>
    </row>
    <row r="14530" spans="1:15" hidden="1">
      <c r="A14530" s="41" t="s">
        <v>120</v>
      </c>
      <c r="B14530" s="46">
        <v>45868</v>
      </c>
      <c r="C14530" s="8" t="s">
        <v>13</v>
      </c>
      <c r="D14530" s="8" t="s">
        <v>14</v>
      </c>
      <c r="E14530" s="8" t="s">
        <v>14</v>
      </c>
      <c r="F14530" s="9">
        <f t="shared" si="932"/>
        <v>-1000000</v>
      </c>
      <c r="G14530" s="9">
        <v>-10</v>
      </c>
      <c r="H14530" s="10">
        <v>-1085300</v>
      </c>
      <c r="I14530" s="11">
        <f t="shared" si="929"/>
        <v>17476210826.101936</v>
      </c>
      <c r="J14530" s="11">
        <f t="shared" si="930"/>
        <v>166256</v>
      </c>
      <c r="K14530" s="11">
        <f t="shared" si="931"/>
        <v>105116.27144946303</v>
      </c>
      <c r="L14530" s="12">
        <f t="shared" si="934"/>
        <v>34137.285505369771</v>
      </c>
      <c r="M14530" s="11">
        <f>COUNTIF(E$2:$E14530,E14530)</f>
        <v>3896</v>
      </c>
      <c r="O14530" t="str">
        <f t="shared" si="933"/>
        <v/>
      </c>
    </row>
    <row r="14531" spans="1:15" hidden="1">
      <c r="A14531" s="41" t="s">
        <v>120</v>
      </c>
      <c r="B14531" s="46">
        <v>45868</v>
      </c>
      <c r="C14531" s="8" t="s">
        <v>13</v>
      </c>
      <c r="D14531" s="8" t="s">
        <v>14</v>
      </c>
      <c r="E14531" s="8" t="s">
        <v>14</v>
      </c>
      <c r="F14531" s="9">
        <f t="shared" si="932"/>
        <v>-8300000</v>
      </c>
      <c r="G14531" s="9">
        <v>-83</v>
      </c>
      <c r="H14531" s="10">
        <v>-9007990</v>
      </c>
      <c r="I14531" s="11">
        <f t="shared" si="929"/>
        <v>17467486175.571632</v>
      </c>
      <c r="J14531" s="11">
        <f t="shared" si="930"/>
        <v>166173</v>
      </c>
      <c r="K14531" s="11">
        <f t="shared" si="931"/>
        <v>105116.27144946303</v>
      </c>
      <c r="L14531" s="12">
        <f t="shared" si="934"/>
        <v>283339.46969456784</v>
      </c>
      <c r="M14531" s="11">
        <f>COUNTIF(E$2:$E14531,E14531)</f>
        <v>3897</v>
      </c>
      <c r="O14531" t="str">
        <f t="shared" si="933"/>
        <v/>
      </c>
    </row>
    <row r="14532" spans="1:15" hidden="1">
      <c r="A14532" s="41" t="s">
        <v>120</v>
      </c>
      <c r="B14532" s="46">
        <v>45868</v>
      </c>
      <c r="C14532" s="8" t="s">
        <v>13</v>
      </c>
      <c r="D14532" s="8" t="s">
        <v>14</v>
      </c>
      <c r="E14532" s="8" t="s">
        <v>14</v>
      </c>
      <c r="F14532" s="9">
        <f t="shared" si="932"/>
        <v>-900000</v>
      </c>
      <c r="G14532" s="9">
        <v>-9</v>
      </c>
      <c r="H14532" s="10">
        <v>-976770</v>
      </c>
      <c r="I14532" s="11">
        <f t="shared" si="929"/>
        <v>17466540129.128586</v>
      </c>
      <c r="J14532" s="11">
        <f t="shared" si="930"/>
        <v>166164</v>
      </c>
      <c r="K14532" s="11">
        <f t="shared" si="931"/>
        <v>105116.27144946303</v>
      </c>
      <c r="L14532" s="12">
        <f t="shared" si="934"/>
        <v>30723.556954832748</v>
      </c>
      <c r="M14532" s="11">
        <f>COUNTIF(E$2:$E14532,E14532)</f>
        <v>3898</v>
      </c>
      <c r="O14532" t="str">
        <f t="shared" si="933"/>
        <v/>
      </c>
    </row>
    <row r="14533" spans="1:15" hidden="1">
      <c r="A14533" s="41" t="s">
        <v>120</v>
      </c>
      <c r="B14533" s="46">
        <v>45868</v>
      </c>
      <c r="C14533" s="8" t="s">
        <v>13</v>
      </c>
      <c r="D14533" s="8" t="s">
        <v>46</v>
      </c>
      <c r="E14533" s="8" t="s">
        <v>46</v>
      </c>
      <c r="F14533" s="9">
        <f t="shared" si="932"/>
        <v>4300000</v>
      </c>
      <c r="G14533" s="9">
        <v>43</v>
      </c>
      <c r="H14533" s="10">
        <v>4467012</v>
      </c>
      <c r="I14533" s="11">
        <f t="shared" si="929"/>
        <v>6123119998.212677</v>
      </c>
      <c r="J14533" s="11">
        <f t="shared" si="930"/>
        <v>58605</v>
      </c>
      <c r="K14533" s="11">
        <f t="shared" si="931"/>
        <v>104481.18758148071</v>
      </c>
      <c r="L14533" s="12">
        <f t="shared" si="934"/>
        <v>0</v>
      </c>
      <c r="M14533" s="11">
        <f>COUNTIF(E$2:$E14533,E14533)</f>
        <v>3953</v>
      </c>
      <c r="O14533" t="str">
        <f t="shared" si="933"/>
        <v/>
      </c>
    </row>
    <row r="14534" spans="1:15" hidden="1">
      <c r="A14534" s="41" t="s">
        <v>120</v>
      </c>
      <c r="B14534" s="46">
        <v>45868</v>
      </c>
      <c r="C14534" s="8" t="s">
        <v>13</v>
      </c>
      <c r="D14534" s="8" t="s">
        <v>14</v>
      </c>
      <c r="E14534" s="8" t="s">
        <v>14</v>
      </c>
      <c r="F14534" s="9">
        <f t="shared" si="932"/>
        <v>9300000</v>
      </c>
      <c r="G14534" s="9">
        <v>93</v>
      </c>
      <c r="H14534" s="10">
        <v>10022424</v>
      </c>
      <c r="I14534" s="11">
        <f t="shared" si="929"/>
        <v>17476562553.128586</v>
      </c>
      <c r="J14534" s="11">
        <f t="shared" si="930"/>
        <v>166257</v>
      </c>
      <c r="K14534" s="11">
        <f t="shared" si="931"/>
        <v>105117.75475997152</v>
      </c>
      <c r="L14534" s="12">
        <f t="shared" si="934"/>
        <v>0</v>
      </c>
      <c r="M14534" s="11">
        <f>COUNTIF(E$2:$E14534,E14534)</f>
        <v>3899</v>
      </c>
      <c r="O14534" t="str">
        <f t="shared" si="933"/>
        <v/>
      </c>
    </row>
    <row r="14535" spans="1:15" hidden="1">
      <c r="A14535" s="41" t="s">
        <v>120</v>
      </c>
      <c r="B14535" s="46">
        <v>45868</v>
      </c>
      <c r="C14535" s="8" t="s">
        <v>13</v>
      </c>
      <c r="D14535" s="8" t="s">
        <v>46</v>
      </c>
      <c r="E14535" s="8" t="s">
        <v>46</v>
      </c>
      <c r="F14535" s="9">
        <f t="shared" si="932"/>
        <v>900000</v>
      </c>
      <c r="G14535" s="9">
        <v>9</v>
      </c>
      <c r="H14535" s="10">
        <v>933975</v>
      </c>
      <c r="I14535" s="11">
        <f t="shared" si="929"/>
        <v>6124053973.212677</v>
      </c>
      <c r="J14535" s="11">
        <f t="shared" si="930"/>
        <v>58614</v>
      </c>
      <c r="K14535" s="11">
        <f t="shared" si="931"/>
        <v>104481.07914854262</v>
      </c>
      <c r="L14535" s="12">
        <f t="shared" si="934"/>
        <v>0</v>
      </c>
      <c r="M14535" s="11">
        <f>COUNTIF(E$2:$E14535,E14535)</f>
        <v>3954</v>
      </c>
      <c r="O14535" t="str">
        <f t="shared" si="933"/>
        <v/>
      </c>
    </row>
    <row r="14536" spans="1:15" hidden="1">
      <c r="A14536" s="41" t="s">
        <v>120</v>
      </c>
      <c r="B14536" s="46">
        <v>45868</v>
      </c>
      <c r="C14536" s="8" t="s">
        <v>13</v>
      </c>
      <c r="D14536" s="8" t="s">
        <v>46</v>
      </c>
      <c r="E14536" s="8" t="s">
        <v>46</v>
      </c>
      <c r="F14536" s="9">
        <f t="shared" si="932"/>
        <v>1000000</v>
      </c>
      <c r="G14536" s="9">
        <v>10</v>
      </c>
      <c r="H14536" s="10">
        <v>1036680</v>
      </c>
      <c r="I14536" s="11">
        <f t="shared" si="929"/>
        <v>6125090653.212677</v>
      </c>
      <c r="J14536" s="11">
        <f t="shared" si="930"/>
        <v>58624</v>
      </c>
      <c r="K14536" s="11">
        <f t="shared" si="931"/>
        <v>104480.94045463765</v>
      </c>
      <c r="L14536" s="12">
        <f t="shared" si="934"/>
        <v>0</v>
      </c>
      <c r="M14536" s="11">
        <f>COUNTIF(E$2:$E14536,E14536)</f>
        <v>3955</v>
      </c>
      <c r="O14536" t="str">
        <f t="shared" si="933"/>
        <v/>
      </c>
    </row>
    <row r="14537" spans="1:15" hidden="1">
      <c r="A14537" s="41" t="s">
        <v>120</v>
      </c>
      <c r="B14537" s="46">
        <v>45868</v>
      </c>
      <c r="C14537" s="8" t="s">
        <v>13</v>
      </c>
      <c r="D14537" s="8" t="s">
        <v>15</v>
      </c>
      <c r="E14537" s="8" t="s">
        <v>15</v>
      </c>
      <c r="F14537" s="9">
        <f t="shared" si="932"/>
        <v>900000</v>
      </c>
      <c r="G14537" s="9">
        <v>9</v>
      </c>
      <c r="H14537" s="10">
        <v>920421</v>
      </c>
      <c r="I14537" s="11">
        <f t="shared" si="929"/>
        <v>13773251222.144783</v>
      </c>
      <c r="J14537" s="11">
        <f t="shared" si="930"/>
        <v>136526</v>
      </c>
      <c r="K14537" s="11">
        <f t="shared" si="931"/>
        <v>100883.72340905602</v>
      </c>
      <c r="L14537" s="12">
        <f t="shared" si="934"/>
        <v>0</v>
      </c>
      <c r="M14537" s="11">
        <f>COUNTIF(E$2:$E14537,E14537)</f>
        <v>3981</v>
      </c>
      <c r="O14537" t="str">
        <f t="shared" si="933"/>
        <v/>
      </c>
    </row>
    <row r="14538" spans="1:15" hidden="1">
      <c r="A14538" s="41" t="s">
        <v>120</v>
      </c>
      <c r="B14538" s="46">
        <v>45868</v>
      </c>
      <c r="C14538" s="8" t="s">
        <v>13</v>
      </c>
      <c r="D14538" s="8" t="s">
        <v>15</v>
      </c>
      <c r="E14538" s="8" t="s">
        <v>15</v>
      </c>
      <c r="F14538" s="9">
        <f t="shared" si="932"/>
        <v>900000</v>
      </c>
      <c r="G14538" s="9">
        <v>9</v>
      </c>
      <c r="H14538" s="10">
        <v>918747</v>
      </c>
      <c r="I14538" s="11">
        <f t="shared" si="929"/>
        <v>13774169969.144783</v>
      </c>
      <c r="J14538" s="11">
        <f t="shared" si="930"/>
        <v>136535</v>
      </c>
      <c r="K14538" s="11">
        <f t="shared" si="931"/>
        <v>100883.80246196788</v>
      </c>
      <c r="L14538" s="12">
        <f t="shared" si="934"/>
        <v>0</v>
      </c>
      <c r="M14538" s="11">
        <f>COUNTIF(E$2:$E14538,E14538)</f>
        <v>3982</v>
      </c>
      <c r="O14538" t="str">
        <f t="shared" si="933"/>
        <v/>
      </c>
    </row>
    <row r="14539" spans="1:15" hidden="1">
      <c r="A14539" s="41" t="s">
        <v>120</v>
      </c>
      <c r="B14539" s="46">
        <v>45868</v>
      </c>
      <c r="C14539" s="8" t="s">
        <v>13</v>
      </c>
      <c r="D14539" s="8" t="s">
        <v>14</v>
      </c>
      <c r="E14539" s="8" t="s">
        <v>14</v>
      </c>
      <c r="F14539" s="9">
        <f t="shared" si="932"/>
        <v>1900000</v>
      </c>
      <c r="G14539" s="9">
        <v>19</v>
      </c>
      <c r="H14539" s="10">
        <v>2059904</v>
      </c>
      <c r="I14539" s="11">
        <f t="shared" si="929"/>
        <v>17478622457.128586</v>
      </c>
      <c r="J14539" s="11">
        <f t="shared" si="930"/>
        <v>166276</v>
      </c>
      <c r="K14539" s="11">
        <f t="shared" si="931"/>
        <v>105118.13164334351</v>
      </c>
      <c r="L14539" s="12">
        <f t="shared" si="934"/>
        <v>0</v>
      </c>
      <c r="M14539" s="11">
        <f>COUNTIF(E$2:$E14539,E14539)</f>
        <v>3900</v>
      </c>
      <c r="O14539" t="str">
        <f t="shared" si="933"/>
        <v/>
      </c>
    </row>
    <row r="14540" spans="1:15" hidden="1">
      <c r="A14540" s="41" t="s">
        <v>120</v>
      </c>
      <c r="B14540" s="46">
        <v>45868</v>
      </c>
      <c r="C14540" s="8" t="s">
        <v>13</v>
      </c>
      <c r="D14540" s="8" t="s">
        <v>14</v>
      </c>
      <c r="E14540" s="8" t="s">
        <v>14</v>
      </c>
      <c r="F14540" s="9">
        <f t="shared" si="932"/>
        <v>-4000000</v>
      </c>
      <c r="G14540" s="9">
        <v>-40</v>
      </c>
      <c r="H14540" s="10">
        <v>-4341200</v>
      </c>
      <c r="I14540" s="11">
        <f t="shared" si="929"/>
        <v>17474417731.86285</v>
      </c>
      <c r="J14540" s="11">
        <f t="shared" si="930"/>
        <v>166236</v>
      </c>
      <c r="K14540" s="11">
        <f t="shared" si="931"/>
        <v>105118.13164334351</v>
      </c>
      <c r="L14540" s="12">
        <f t="shared" si="934"/>
        <v>136474.73426625971</v>
      </c>
      <c r="M14540" s="11">
        <f>COUNTIF(E$2:$E14540,E14540)</f>
        <v>3901</v>
      </c>
      <c r="O14540" t="str">
        <f t="shared" si="933"/>
        <v/>
      </c>
    </row>
    <row r="14541" spans="1:15" hidden="1">
      <c r="A14541" s="41" t="s">
        <v>120</v>
      </c>
      <c r="B14541" s="46">
        <v>45868</v>
      </c>
      <c r="C14541" s="8" t="s">
        <v>13</v>
      </c>
      <c r="D14541" s="8" t="s">
        <v>90</v>
      </c>
      <c r="E14541" s="8" t="s">
        <v>90</v>
      </c>
      <c r="F14541" s="9">
        <f t="shared" si="932"/>
        <v>4600000</v>
      </c>
      <c r="G14541" s="9">
        <v>46</v>
      </c>
      <c r="H14541" s="10">
        <v>5037736</v>
      </c>
      <c r="I14541" s="11">
        <f t="shared" si="929"/>
        <v>9578948339.244381</v>
      </c>
      <c r="J14541" s="11">
        <f t="shared" si="930"/>
        <v>89253</v>
      </c>
      <c r="K14541" s="11">
        <f t="shared" si="931"/>
        <v>107323.54474633212</v>
      </c>
      <c r="L14541" s="12">
        <f t="shared" si="934"/>
        <v>0</v>
      </c>
      <c r="M14541" s="11">
        <f>COUNTIF(E$2:$E14541,E14541)</f>
        <v>1975</v>
      </c>
      <c r="O14541" t="str">
        <f t="shared" si="933"/>
        <v/>
      </c>
    </row>
    <row r="14542" spans="1:15" hidden="1">
      <c r="A14542" s="41" t="s">
        <v>120</v>
      </c>
      <c r="B14542" s="46">
        <v>45868</v>
      </c>
      <c r="C14542" s="8" t="s">
        <v>13</v>
      </c>
      <c r="D14542" s="8" t="s">
        <v>14</v>
      </c>
      <c r="E14542" s="8" t="s">
        <v>14</v>
      </c>
      <c r="F14542" s="9">
        <f t="shared" si="932"/>
        <v>-92000000</v>
      </c>
      <c r="G14542" s="9">
        <v>-920</v>
      </c>
      <c r="H14542" s="10">
        <v>-99847600</v>
      </c>
      <c r="I14542" s="11">
        <f t="shared" si="929"/>
        <v>17377709050.750973</v>
      </c>
      <c r="J14542" s="11">
        <f t="shared" si="930"/>
        <v>165316</v>
      </c>
      <c r="K14542" s="11">
        <f t="shared" si="931"/>
        <v>105118.13164334351</v>
      </c>
      <c r="L14542" s="12">
        <f t="shared" si="934"/>
        <v>3138918.8881239742</v>
      </c>
      <c r="M14542" s="11">
        <f>COUNTIF(E$2:$E14542,E14542)</f>
        <v>3902</v>
      </c>
      <c r="O14542" t="str">
        <f t="shared" si="933"/>
        <v/>
      </c>
    </row>
    <row r="14543" spans="1:15" hidden="1">
      <c r="A14543" s="41" t="s">
        <v>120</v>
      </c>
      <c r="B14543" s="46">
        <v>45868</v>
      </c>
      <c r="C14543" s="8" t="s">
        <v>13</v>
      </c>
      <c r="D14543" s="8" t="s">
        <v>14</v>
      </c>
      <c r="E14543" s="8" t="s">
        <v>14</v>
      </c>
      <c r="F14543" s="9">
        <f t="shared" si="932"/>
        <v>-1800000</v>
      </c>
      <c r="G14543" s="9">
        <v>-18</v>
      </c>
      <c r="H14543" s="10">
        <v>-1953540</v>
      </c>
      <c r="I14543" s="11">
        <f t="shared" si="929"/>
        <v>17375816924.381393</v>
      </c>
      <c r="J14543" s="11">
        <f t="shared" si="930"/>
        <v>165298</v>
      </c>
      <c r="K14543" s="11">
        <f t="shared" si="931"/>
        <v>105118.13164334351</v>
      </c>
      <c r="L14543" s="12">
        <f t="shared" si="934"/>
        <v>61413.630419816822</v>
      </c>
      <c r="M14543" s="11">
        <f>COUNTIF(E$2:$E14543,E14543)</f>
        <v>3903</v>
      </c>
      <c r="O14543" t="str">
        <f t="shared" si="933"/>
        <v/>
      </c>
    </row>
    <row r="14544" spans="1:15" hidden="1">
      <c r="A14544" s="41" t="s">
        <v>120</v>
      </c>
      <c r="B14544" s="46">
        <v>45868</v>
      </c>
      <c r="C14544" s="8" t="s">
        <v>13</v>
      </c>
      <c r="D14544" s="8" t="s">
        <v>14</v>
      </c>
      <c r="E14544" s="8" t="s">
        <v>14</v>
      </c>
      <c r="F14544" s="9">
        <f t="shared" si="932"/>
        <v>1800000</v>
      </c>
      <c r="G14544" s="9">
        <v>18</v>
      </c>
      <c r="H14544" s="10">
        <v>1950012</v>
      </c>
      <c r="I14544" s="11">
        <f t="shared" si="929"/>
        <v>17377766936.381393</v>
      </c>
      <c r="J14544" s="11">
        <f t="shared" si="930"/>
        <v>165316</v>
      </c>
      <c r="K14544" s="11">
        <f t="shared" si="931"/>
        <v>105118.48179475304</v>
      </c>
      <c r="L14544" s="12">
        <f t="shared" si="934"/>
        <v>0</v>
      </c>
      <c r="M14544" s="11">
        <f>COUNTIF(E$2:$E14544,E14544)</f>
        <v>3904</v>
      </c>
      <c r="O14544" t="str">
        <f t="shared" si="933"/>
        <v/>
      </c>
    </row>
    <row r="14545" spans="1:15" hidden="1">
      <c r="A14545" s="41" t="s">
        <v>120</v>
      </c>
      <c r="B14545" s="46">
        <v>45868</v>
      </c>
      <c r="C14545" s="8" t="s">
        <v>13</v>
      </c>
      <c r="D14545" s="8" t="s">
        <v>90</v>
      </c>
      <c r="E14545" s="8" t="s">
        <v>90</v>
      </c>
      <c r="F14545" s="9">
        <f t="shared" si="932"/>
        <v>-5000000000</v>
      </c>
      <c r="G14545" s="9">
        <v>-50000</v>
      </c>
      <c r="H14545" s="10">
        <v>-5294900000</v>
      </c>
      <c r="I14545" s="11">
        <f t="shared" si="929"/>
        <v>4212771101.9277754</v>
      </c>
      <c r="J14545" s="11">
        <f t="shared" si="930"/>
        <v>39253</v>
      </c>
      <c r="K14545" s="11">
        <f t="shared" si="931"/>
        <v>107323.54474633212</v>
      </c>
      <c r="L14545" s="12">
        <f t="shared" si="934"/>
        <v>-71277237.316605568</v>
      </c>
      <c r="M14545" s="11">
        <f>COUNTIF(E$2:$E14545,E14545)</f>
        <v>1976</v>
      </c>
      <c r="O14545" t="str">
        <f t="shared" si="933"/>
        <v/>
      </c>
    </row>
    <row r="14546" spans="1:15" hidden="1">
      <c r="A14546" s="41" t="s">
        <v>120</v>
      </c>
      <c r="B14546" s="46">
        <v>45868</v>
      </c>
      <c r="C14546" s="8" t="s">
        <v>13</v>
      </c>
      <c r="D14546" s="8" t="s">
        <v>14</v>
      </c>
      <c r="E14546" s="8" t="s">
        <v>14</v>
      </c>
      <c r="F14546" s="9">
        <f t="shared" si="932"/>
        <v>900000</v>
      </c>
      <c r="G14546" s="9">
        <v>9</v>
      </c>
      <c r="H14546" s="10">
        <v>970623</v>
      </c>
      <c r="I14546" s="11">
        <f t="shared" si="929"/>
        <v>17378737559.381393</v>
      </c>
      <c r="J14546" s="11">
        <f t="shared" si="930"/>
        <v>165325</v>
      </c>
      <c r="K14546" s="11">
        <f t="shared" si="931"/>
        <v>105118.63033044848</v>
      </c>
      <c r="L14546" s="12">
        <f t="shared" si="934"/>
        <v>0</v>
      </c>
      <c r="M14546" s="11">
        <f>COUNTIF(E$2:$E14546,E14546)</f>
        <v>3905</v>
      </c>
      <c r="O14546" t="str">
        <f t="shared" si="933"/>
        <v/>
      </c>
    </row>
    <row r="14547" spans="1:15" hidden="1">
      <c r="A14547" s="41" t="s">
        <v>120</v>
      </c>
      <c r="B14547" s="46">
        <v>45868</v>
      </c>
      <c r="C14547" s="8" t="s">
        <v>13</v>
      </c>
      <c r="D14547" s="8" t="s">
        <v>14</v>
      </c>
      <c r="E14547" s="8" t="s">
        <v>14</v>
      </c>
      <c r="F14547" s="9">
        <f t="shared" si="932"/>
        <v>900000</v>
      </c>
      <c r="G14547" s="9">
        <v>9</v>
      </c>
      <c r="H14547" s="10">
        <v>972990</v>
      </c>
      <c r="I14547" s="11">
        <f t="shared" si="929"/>
        <v>17379710549.381393</v>
      </c>
      <c r="J14547" s="11">
        <f t="shared" si="930"/>
        <v>165334</v>
      </c>
      <c r="K14547" s="11">
        <f t="shared" si="931"/>
        <v>105118.79316644727</v>
      </c>
      <c r="L14547" s="12">
        <f t="shared" si="934"/>
        <v>0</v>
      </c>
      <c r="M14547" s="11">
        <f>COUNTIF(E$2:$E14547,E14547)</f>
        <v>3906</v>
      </c>
      <c r="O14547" t="str">
        <f t="shared" si="933"/>
        <v/>
      </c>
    </row>
    <row r="14548" spans="1:15" hidden="1">
      <c r="A14548" s="41" t="s">
        <v>120</v>
      </c>
      <c r="B14548" s="46">
        <v>45868</v>
      </c>
      <c r="C14548" s="8" t="s">
        <v>13</v>
      </c>
      <c r="D14548" s="8" t="s">
        <v>14</v>
      </c>
      <c r="E14548" s="8" t="s">
        <v>14</v>
      </c>
      <c r="F14548" s="9">
        <f t="shared" si="932"/>
        <v>-1800000</v>
      </c>
      <c r="G14548" s="9">
        <v>-18</v>
      </c>
      <c r="H14548" s="10">
        <v>-1953540</v>
      </c>
      <c r="I14548" s="11">
        <f t="shared" si="929"/>
        <v>17377818411.104397</v>
      </c>
      <c r="J14548" s="11">
        <f t="shared" si="930"/>
        <v>165316</v>
      </c>
      <c r="K14548" s="11">
        <f t="shared" si="931"/>
        <v>105118.79316644727</v>
      </c>
      <c r="L14548" s="12">
        <f t="shared" si="934"/>
        <v>61401.723003949039</v>
      </c>
      <c r="M14548" s="11">
        <f>COUNTIF(E$2:$E14548,E14548)</f>
        <v>3907</v>
      </c>
      <c r="O14548" t="str">
        <f t="shared" si="933"/>
        <v/>
      </c>
    </row>
    <row r="14549" spans="1:15" hidden="1">
      <c r="A14549" s="41" t="s">
        <v>120</v>
      </c>
      <c r="B14549" s="46">
        <v>45868</v>
      </c>
      <c r="C14549" s="8" t="s">
        <v>13</v>
      </c>
      <c r="D14549" s="8" t="s">
        <v>14</v>
      </c>
      <c r="E14549" s="8" t="s">
        <v>14</v>
      </c>
      <c r="F14549" s="9">
        <f t="shared" si="932"/>
        <v>-7900000</v>
      </c>
      <c r="G14549" s="9">
        <v>-79</v>
      </c>
      <c r="H14549" s="10">
        <v>-8573870</v>
      </c>
      <c r="I14549" s="11">
        <f t="shared" si="929"/>
        <v>17369514026.444248</v>
      </c>
      <c r="J14549" s="11">
        <f t="shared" si="930"/>
        <v>165237</v>
      </c>
      <c r="K14549" s="11">
        <f t="shared" si="931"/>
        <v>105118.79316644727</v>
      </c>
      <c r="L14549" s="12">
        <f t="shared" si="934"/>
        <v>269485.339850666</v>
      </c>
      <c r="M14549" s="11">
        <f>COUNTIF(E$2:$E14549,E14549)</f>
        <v>3908</v>
      </c>
      <c r="O14549" t="str">
        <f t="shared" si="933"/>
        <v/>
      </c>
    </row>
    <row r="14550" spans="1:15" hidden="1">
      <c r="A14550" s="41" t="s">
        <v>120</v>
      </c>
      <c r="B14550" s="46">
        <v>45868</v>
      </c>
      <c r="C14550" s="8" t="s">
        <v>13</v>
      </c>
      <c r="D14550" s="8" t="s">
        <v>14</v>
      </c>
      <c r="E14550" s="8" t="s">
        <v>14</v>
      </c>
      <c r="F14550" s="9">
        <f t="shared" si="932"/>
        <v>-1200000</v>
      </c>
      <c r="G14550" s="9">
        <v>-12</v>
      </c>
      <c r="H14550" s="10">
        <v>-1302360</v>
      </c>
      <c r="I14550" s="11">
        <f t="shared" si="929"/>
        <v>17368252600.92625</v>
      </c>
      <c r="J14550" s="11">
        <f t="shared" si="930"/>
        <v>165225</v>
      </c>
      <c r="K14550" s="11">
        <f t="shared" si="931"/>
        <v>105118.79316644727</v>
      </c>
      <c r="L14550" s="12">
        <f t="shared" si="934"/>
        <v>40934.482002632692</v>
      </c>
      <c r="M14550" s="11">
        <f>COUNTIF(E$2:$E14550,E14550)</f>
        <v>3909</v>
      </c>
      <c r="O14550" t="str">
        <f t="shared" si="933"/>
        <v/>
      </c>
    </row>
    <row r="14551" spans="1:15" hidden="1">
      <c r="A14551" s="41" t="s">
        <v>120</v>
      </c>
      <c r="B14551" s="46">
        <v>45868</v>
      </c>
      <c r="C14551" s="8" t="s">
        <v>13</v>
      </c>
      <c r="D14551" s="8" t="s">
        <v>15</v>
      </c>
      <c r="E14551" s="8" t="s">
        <v>15</v>
      </c>
      <c r="F14551" s="9">
        <f t="shared" si="932"/>
        <v>19900000</v>
      </c>
      <c r="G14551" s="9">
        <v>199</v>
      </c>
      <c r="H14551" s="10">
        <v>20668737</v>
      </c>
      <c r="I14551" s="11">
        <f t="shared" si="929"/>
        <v>13794838706.144783</v>
      </c>
      <c r="J14551" s="11">
        <f t="shared" si="930"/>
        <v>136734</v>
      </c>
      <c r="K14551" s="11">
        <f t="shared" si="931"/>
        <v>100888.13832802948</v>
      </c>
      <c r="L14551" s="12">
        <f t="shared" si="934"/>
        <v>0</v>
      </c>
      <c r="M14551" s="11">
        <f>COUNTIF(E$2:$E14551,E14551)</f>
        <v>3983</v>
      </c>
      <c r="O14551" t="str">
        <f t="shared" si="933"/>
        <v/>
      </c>
    </row>
    <row r="14552" spans="1:15" hidden="1">
      <c r="A14552" s="41" t="s">
        <v>120</v>
      </c>
      <c r="B14552" s="46">
        <v>45868</v>
      </c>
      <c r="C14552" s="8" t="s">
        <v>13</v>
      </c>
      <c r="D14552" s="8" t="s">
        <v>14</v>
      </c>
      <c r="E14552" s="8" t="s">
        <v>14</v>
      </c>
      <c r="F14552" s="9">
        <f t="shared" si="932"/>
        <v>900000</v>
      </c>
      <c r="G14552" s="9">
        <v>9</v>
      </c>
      <c r="H14552" s="10">
        <v>975834</v>
      </c>
      <c r="I14552" s="11">
        <f t="shared" si="929"/>
        <v>17369228434.92625</v>
      </c>
      <c r="J14552" s="11">
        <f t="shared" si="930"/>
        <v>165234</v>
      </c>
      <c r="K14552" s="11">
        <f t="shared" si="931"/>
        <v>105118.97330407937</v>
      </c>
      <c r="L14552" s="12">
        <f t="shared" si="934"/>
        <v>0</v>
      </c>
      <c r="M14552" s="11">
        <f>COUNTIF(E$2:$E14552,E14552)</f>
        <v>3910</v>
      </c>
      <c r="O14552" t="str">
        <f t="shared" si="933"/>
        <v/>
      </c>
    </row>
    <row r="14553" spans="1:15" hidden="1">
      <c r="A14553" s="41" t="s">
        <v>120</v>
      </c>
      <c r="B14553" s="46">
        <v>45868</v>
      </c>
      <c r="C14553" s="8" t="s">
        <v>13</v>
      </c>
      <c r="D14553" s="8" t="s">
        <v>14</v>
      </c>
      <c r="E14553" s="8" t="s">
        <v>14</v>
      </c>
      <c r="F14553" s="9">
        <f t="shared" si="932"/>
        <v>-4600000</v>
      </c>
      <c r="G14553" s="9">
        <v>-46</v>
      </c>
      <c r="H14553" s="10">
        <v>-4992380</v>
      </c>
      <c r="I14553" s="11">
        <f t="shared" si="929"/>
        <v>17364392962.154263</v>
      </c>
      <c r="J14553" s="11">
        <f t="shared" si="930"/>
        <v>165188</v>
      </c>
      <c r="K14553" s="11">
        <f t="shared" si="931"/>
        <v>105118.97330407937</v>
      </c>
      <c r="L14553" s="12">
        <f t="shared" si="934"/>
        <v>156907.22801234946</v>
      </c>
      <c r="M14553" s="11">
        <f>COUNTIF(E$2:$E14553,E14553)</f>
        <v>3911</v>
      </c>
      <c r="O14553" t="str">
        <f t="shared" si="933"/>
        <v/>
      </c>
    </row>
    <row r="14554" spans="1:15" hidden="1">
      <c r="A14554" s="41" t="s">
        <v>120</v>
      </c>
      <c r="B14554" s="46">
        <v>45868</v>
      </c>
      <c r="C14554" s="8" t="s">
        <v>13</v>
      </c>
      <c r="D14554" s="8" t="s">
        <v>14</v>
      </c>
      <c r="E14554" s="8" t="s">
        <v>14</v>
      </c>
      <c r="F14554" s="9">
        <f t="shared" si="932"/>
        <v>-55200000</v>
      </c>
      <c r="G14554" s="9">
        <v>-552</v>
      </c>
      <c r="H14554" s="10">
        <v>-59908560</v>
      </c>
      <c r="I14554" s="11">
        <f t="shared" si="929"/>
        <v>17306367288.890411</v>
      </c>
      <c r="J14554" s="11">
        <f t="shared" si="930"/>
        <v>164636</v>
      </c>
      <c r="K14554" s="11">
        <f t="shared" si="931"/>
        <v>105118.97330407937</v>
      </c>
      <c r="L14554" s="12">
        <f t="shared" si="934"/>
        <v>1882886.7361481935</v>
      </c>
      <c r="M14554" s="11">
        <f>COUNTIF(E$2:$E14554,E14554)</f>
        <v>3912</v>
      </c>
      <c r="O14554" t="str">
        <f t="shared" si="933"/>
        <v/>
      </c>
    </row>
    <row r="14555" spans="1:15" hidden="1">
      <c r="A14555" s="41" t="s">
        <v>120</v>
      </c>
      <c r="B14555" s="46">
        <v>45868</v>
      </c>
      <c r="C14555" s="8" t="s">
        <v>13</v>
      </c>
      <c r="D14555" s="8" t="s">
        <v>14</v>
      </c>
      <c r="E14555" s="8" t="s">
        <v>14</v>
      </c>
      <c r="F14555" s="9">
        <f t="shared" si="932"/>
        <v>-9200000</v>
      </c>
      <c r="G14555" s="9">
        <v>-92</v>
      </c>
      <c r="H14555" s="10">
        <v>-9984760</v>
      </c>
      <c r="I14555" s="11">
        <f t="shared" si="929"/>
        <v>17296696343.346436</v>
      </c>
      <c r="J14555" s="11">
        <f t="shared" si="930"/>
        <v>164544</v>
      </c>
      <c r="K14555" s="11">
        <f t="shared" si="931"/>
        <v>105118.97330407937</v>
      </c>
      <c r="L14555" s="12">
        <f t="shared" si="934"/>
        <v>313814.45602469891</v>
      </c>
      <c r="M14555" s="11">
        <f>COUNTIF(E$2:$E14555,E14555)</f>
        <v>3913</v>
      </c>
      <c r="O14555" t="str">
        <f t="shared" si="933"/>
        <v/>
      </c>
    </row>
    <row r="14556" spans="1:15" hidden="1">
      <c r="A14556" s="41" t="s">
        <v>120</v>
      </c>
      <c r="B14556" s="46">
        <v>45868</v>
      </c>
      <c r="C14556" s="8" t="s">
        <v>13</v>
      </c>
      <c r="D14556" s="8" t="s">
        <v>14</v>
      </c>
      <c r="E14556" s="8" t="s">
        <v>14</v>
      </c>
      <c r="F14556" s="9">
        <f t="shared" si="932"/>
        <v>-9200000</v>
      </c>
      <c r="G14556" s="9">
        <v>-92</v>
      </c>
      <c r="H14556" s="10">
        <v>-9984760</v>
      </c>
      <c r="I14556" s="11">
        <f t="shared" si="929"/>
        <v>17287025397.80246</v>
      </c>
      <c r="J14556" s="11">
        <f t="shared" si="930"/>
        <v>164452</v>
      </c>
      <c r="K14556" s="11">
        <f t="shared" si="931"/>
        <v>105118.97330407937</v>
      </c>
      <c r="L14556" s="12">
        <f t="shared" si="934"/>
        <v>313814.45602469891</v>
      </c>
      <c r="M14556" s="11">
        <f>COUNTIF(E$2:$E14556,E14556)</f>
        <v>3914</v>
      </c>
      <c r="O14556" t="str">
        <f t="shared" si="933"/>
        <v/>
      </c>
    </row>
    <row r="14557" spans="1:15" hidden="1">
      <c r="A14557" s="41" t="s">
        <v>120</v>
      </c>
      <c r="B14557" s="46">
        <v>45868</v>
      </c>
      <c r="C14557" s="8" t="s">
        <v>13</v>
      </c>
      <c r="D14557" s="8" t="s">
        <v>90</v>
      </c>
      <c r="E14557" s="8" t="s">
        <v>90</v>
      </c>
      <c r="F14557" s="9">
        <f t="shared" si="932"/>
        <v>900000</v>
      </c>
      <c r="G14557" s="9">
        <v>9</v>
      </c>
      <c r="H14557" s="10">
        <v>979038</v>
      </c>
      <c r="I14557" s="11">
        <f t="shared" si="929"/>
        <v>4213750139.9277754</v>
      </c>
      <c r="J14557" s="11">
        <f t="shared" si="930"/>
        <v>39262</v>
      </c>
      <c r="K14557" s="11">
        <f t="shared" si="931"/>
        <v>107323.87906698017</v>
      </c>
      <c r="L14557" s="12">
        <f t="shared" si="934"/>
        <v>0</v>
      </c>
      <c r="M14557" s="11">
        <f>COUNTIF(E$2:$E14557,E14557)</f>
        <v>1977</v>
      </c>
      <c r="O14557" t="str">
        <f t="shared" si="933"/>
        <v/>
      </c>
    </row>
    <row r="14558" spans="1:15" hidden="1">
      <c r="A14558" s="41" t="s">
        <v>120</v>
      </c>
      <c r="B14558" s="46">
        <v>45868</v>
      </c>
      <c r="C14558" s="8" t="s">
        <v>13</v>
      </c>
      <c r="D14558" s="8" t="s">
        <v>90</v>
      </c>
      <c r="E14558" s="8" t="s">
        <v>90</v>
      </c>
      <c r="F14558" s="9">
        <f t="shared" si="932"/>
        <v>900000</v>
      </c>
      <c r="G14558" s="9">
        <v>9</v>
      </c>
      <c r="H14558" s="10">
        <v>977571</v>
      </c>
      <c r="I14558" s="11">
        <f t="shared" si="929"/>
        <v>4214727710.9277754</v>
      </c>
      <c r="J14558" s="11">
        <f t="shared" si="930"/>
        <v>39271</v>
      </c>
      <c r="K14558" s="11">
        <f t="shared" si="931"/>
        <v>107324.17587858153</v>
      </c>
      <c r="L14558" s="12">
        <f t="shared" si="934"/>
        <v>0</v>
      </c>
      <c r="M14558" s="11">
        <f>COUNTIF(E$2:$E14558,E14558)</f>
        <v>1978</v>
      </c>
      <c r="O14558" t="str">
        <f t="shared" si="933"/>
        <v/>
      </c>
    </row>
    <row r="14559" spans="1:15" hidden="1">
      <c r="A14559" s="41" t="s">
        <v>120</v>
      </c>
      <c r="B14559" s="46">
        <v>45868</v>
      </c>
      <c r="C14559" s="8" t="s">
        <v>13</v>
      </c>
      <c r="D14559" s="8" t="s">
        <v>90</v>
      </c>
      <c r="E14559" s="8" t="s">
        <v>90</v>
      </c>
      <c r="F14559" s="9">
        <f t="shared" si="932"/>
        <v>900000</v>
      </c>
      <c r="G14559" s="9">
        <v>9</v>
      </c>
      <c r="H14559" s="10">
        <v>976977</v>
      </c>
      <c r="I14559" s="11">
        <f t="shared" si="929"/>
        <v>4215704687.9277754</v>
      </c>
      <c r="J14559" s="11">
        <f t="shared" si="930"/>
        <v>39280</v>
      </c>
      <c r="K14559" s="11">
        <f t="shared" si="931"/>
        <v>107324.45743196984</v>
      </c>
      <c r="L14559" s="12">
        <f t="shared" si="934"/>
        <v>0</v>
      </c>
      <c r="M14559" s="11">
        <f>COUNTIF(E$2:$E14559,E14559)</f>
        <v>1979</v>
      </c>
      <c r="O14559" t="str">
        <f t="shared" si="933"/>
        <v/>
      </c>
    </row>
    <row r="14560" spans="1:15" hidden="1">
      <c r="A14560" s="41" t="s">
        <v>120</v>
      </c>
      <c r="B14560" s="46">
        <v>45869</v>
      </c>
      <c r="C14560" s="8" t="s">
        <v>13</v>
      </c>
      <c r="D14560" s="8" t="s">
        <v>14</v>
      </c>
      <c r="E14560" s="8" t="s">
        <v>14</v>
      </c>
      <c r="F14560" s="9">
        <f t="shared" si="932"/>
        <v>1800000</v>
      </c>
      <c r="G14560" s="9">
        <v>18</v>
      </c>
      <c r="H14560" s="10">
        <v>1937106</v>
      </c>
      <c r="I14560" s="11">
        <f t="shared" si="929"/>
        <v>17288962503.80246</v>
      </c>
      <c r="J14560" s="11">
        <f t="shared" si="930"/>
        <v>164470</v>
      </c>
      <c r="K14560" s="11">
        <f t="shared" si="931"/>
        <v>105119.24669424491</v>
      </c>
      <c r="L14560" s="12">
        <f t="shared" si="934"/>
        <v>0</v>
      </c>
      <c r="M14560" s="11">
        <f>COUNTIF(E$2:$E14560,E14560)</f>
        <v>3915</v>
      </c>
      <c r="O14560" t="str">
        <f t="shared" si="933"/>
        <v/>
      </c>
    </row>
    <row r="14561" spans="1:15" hidden="1">
      <c r="A14561" s="41" t="s">
        <v>120</v>
      </c>
      <c r="B14561" s="46">
        <v>45869</v>
      </c>
      <c r="C14561" s="8" t="s">
        <v>13</v>
      </c>
      <c r="D14561" s="8" t="s">
        <v>14</v>
      </c>
      <c r="E14561" s="8" t="s">
        <v>14</v>
      </c>
      <c r="F14561" s="9">
        <f t="shared" si="932"/>
        <v>37100000</v>
      </c>
      <c r="G14561" s="9">
        <v>371</v>
      </c>
      <c r="H14561" s="10">
        <v>39954103</v>
      </c>
      <c r="I14561" s="11">
        <f t="shared" si="929"/>
        <v>17328916606.80246</v>
      </c>
      <c r="J14561" s="11">
        <f t="shared" si="930"/>
        <v>164841</v>
      </c>
      <c r="K14561" s="11">
        <f t="shared" si="931"/>
        <v>105125.03932154294</v>
      </c>
      <c r="L14561" s="12">
        <f t="shared" si="934"/>
        <v>0</v>
      </c>
      <c r="M14561" s="11">
        <f>COUNTIF(E$2:$E14561,E14561)</f>
        <v>3916</v>
      </c>
      <c r="O14561" t="str">
        <f t="shared" si="933"/>
        <v/>
      </c>
    </row>
    <row r="14562" spans="1:15" hidden="1">
      <c r="A14562" s="41" t="s">
        <v>120</v>
      </c>
      <c r="B14562" s="46">
        <v>45869</v>
      </c>
      <c r="C14562" s="8" t="s">
        <v>13</v>
      </c>
      <c r="D14562" s="8" t="s">
        <v>14</v>
      </c>
      <c r="E14562" s="8" t="s">
        <v>14</v>
      </c>
      <c r="F14562" s="9">
        <f t="shared" si="932"/>
        <v>3700000</v>
      </c>
      <c r="G14562" s="9">
        <v>37</v>
      </c>
      <c r="H14562" s="10">
        <v>3981829</v>
      </c>
      <c r="I14562" s="11">
        <f t="shared" si="929"/>
        <v>17332898435.80246</v>
      </c>
      <c r="J14562" s="11">
        <f t="shared" si="930"/>
        <v>164878</v>
      </c>
      <c r="K14562" s="11">
        <f t="shared" si="931"/>
        <v>105125.59853832809</v>
      </c>
      <c r="L14562" s="12">
        <f t="shared" si="934"/>
        <v>0</v>
      </c>
      <c r="M14562" s="11">
        <f>COUNTIF(E$2:$E14562,E14562)</f>
        <v>3917</v>
      </c>
      <c r="O14562" t="str">
        <f t="shared" si="933"/>
        <v/>
      </c>
    </row>
    <row r="14563" spans="1:15" hidden="1">
      <c r="A14563" s="41" t="s">
        <v>120</v>
      </c>
      <c r="B14563" s="46">
        <v>45869</v>
      </c>
      <c r="C14563" s="8" t="s">
        <v>13</v>
      </c>
      <c r="D14563" s="8" t="s">
        <v>14</v>
      </c>
      <c r="E14563" s="8" t="s">
        <v>14</v>
      </c>
      <c r="F14563" s="9">
        <f t="shared" si="932"/>
        <v>-900000</v>
      </c>
      <c r="G14563" s="9">
        <v>-9</v>
      </c>
      <c r="H14563" s="10">
        <v>-976941</v>
      </c>
      <c r="I14563" s="11">
        <f t="shared" si="929"/>
        <v>17331952305.415615</v>
      </c>
      <c r="J14563" s="11">
        <f t="shared" si="930"/>
        <v>164869</v>
      </c>
      <c r="K14563" s="11">
        <f t="shared" si="931"/>
        <v>105125.59853832809</v>
      </c>
      <c r="L14563" s="12">
        <f t="shared" si="934"/>
        <v>30810.613155047176</v>
      </c>
      <c r="M14563" s="11">
        <f>COUNTIF(E$2:$E14563,E14563)</f>
        <v>3918</v>
      </c>
      <c r="O14563" t="str">
        <f t="shared" si="933"/>
        <v/>
      </c>
    </row>
    <row r="14564" spans="1:15" hidden="1">
      <c r="A14564" s="41" t="s">
        <v>120</v>
      </c>
      <c r="B14564" s="46">
        <v>45869</v>
      </c>
      <c r="C14564" s="8" t="s">
        <v>13</v>
      </c>
      <c r="D14564" s="8" t="s">
        <v>46</v>
      </c>
      <c r="E14564" s="8" t="s">
        <v>46</v>
      </c>
      <c r="F14564" s="9">
        <f t="shared" si="932"/>
        <v>11700000</v>
      </c>
      <c r="G14564" s="9">
        <v>117</v>
      </c>
      <c r="H14564" s="10">
        <v>12146121</v>
      </c>
      <c r="I14564" s="11">
        <f t="shared" si="929"/>
        <v>6137236774.212677</v>
      </c>
      <c r="J14564" s="11">
        <f t="shared" si="930"/>
        <v>58741</v>
      </c>
      <c r="K14564" s="11">
        <f t="shared" si="931"/>
        <v>104479.61005452201</v>
      </c>
      <c r="L14564" s="12">
        <f t="shared" si="934"/>
        <v>0</v>
      </c>
      <c r="M14564" s="11">
        <f>COUNTIF(E$2:$E14564,E14564)</f>
        <v>3956</v>
      </c>
      <c r="O14564" t="str">
        <f t="shared" si="933"/>
        <v/>
      </c>
    </row>
    <row r="14565" spans="1:15" hidden="1">
      <c r="A14565" s="41" t="s">
        <v>120</v>
      </c>
      <c r="B14565" s="46">
        <v>45869</v>
      </c>
      <c r="C14565" s="8" t="s">
        <v>13</v>
      </c>
      <c r="D14565" s="8" t="s">
        <v>14</v>
      </c>
      <c r="E14565" s="8" t="s">
        <v>14</v>
      </c>
      <c r="F14565" s="9">
        <f t="shared" si="932"/>
        <v>-900000</v>
      </c>
      <c r="G14565" s="9">
        <v>-9</v>
      </c>
      <c r="H14565" s="10">
        <v>-976941</v>
      </c>
      <c r="I14565" s="11">
        <f t="shared" si="929"/>
        <v>17331006175.02877</v>
      </c>
      <c r="J14565" s="11">
        <f t="shared" si="930"/>
        <v>164860</v>
      </c>
      <c r="K14565" s="11">
        <f t="shared" si="931"/>
        <v>105125.59853832809</v>
      </c>
      <c r="L14565" s="12">
        <f t="shared" si="934"/>
        <v>30810.613155047176</v>
      </c>
      <c r="M14565" s="11">
        <f>COUNTIF(E$2:$E14565,E14565)</f>
        <v>3919</v>
      </c>
      <c r="O14565" t="str">
        <f t="shared" si="933"/>
        <v/>
      </c>
    </row>
    <row r="14566" spans="1:15" hidden="1">
      <c r="A14566" s="41" t="s">
        <v>120</v>
      </c>
      <c r="B14566" s="46">
        <v>45869</v>
      </c>
      <c r="C14566" s="8" t="s">
        <v>13</v>
      </c>
      <c r="D14566" s="8" t="s">
        <v>14</v>
      </c>
      <c r="E14566" s="8" t="s">
        <v>14</v>
      </c>
      <c r="F14566" s="9">
        <f t="shared" si="932"/>
        <v>-900000</v>
      </c>
      <c r="G14566" s="9">
        <v>-9</v>
      </c>
      <c r="H14566" s="10">
        <v>-976941</v>
      </c>
      <c r="I14566" s="11">
        <f t="shared" si="929"/>
        <v>17330060044.641926</v>
      </c>
      <c r="J14566" s="11">
        <f t="shared" si="930"/>
        <v>164851</v>
      </c>
      <c r="K14566" s="11">
        <f t="shared" si="931"/>
        <v>105125.59853832809</v>
      </c>
      <c r="L14566" s="12">
        <f t="shared" si="934"/>
        <v>30810.613155047176</v>
      </c>
      <c r="M14566" s="11">
        <f>COUNTIF(E$2:$E14566,E14566)</f>
        <v>3920</v>
      </c>
      <c r="O14566" t="str">
        <f t="shared" si="933"/>
        <v/>
      </c>
    </row>
    <row r="14567" spans="1:15" hidden="1">
      <c r="A14567" s="41" t="s">
        <v>120</v>
      </c>
      <c r="B14567" s="46">
        <v>45869</v>
      </c>
      <c r="C14567" s="8" t="s">
        <v>13</v>
      </c>
      <c r="D14567" s="8" t="s">
        <v>14</v>
      </c>
      <c r="E14567" s="8" t="s">
        <v>14</v>
      </c>
      <c r="F14567" s="9">
        <f t="shared" si="932"/>
        <v>-900000</v>
      </c>
      <c r="G14567" s="9">
        <v>-9</v>
      </c>
      <c r="H14567" s="10">
        <v>-976941</v>
      </c>
      <c r="I14567" s="11">
        <f t="shared" si="929"/>
        <v>17329113914.255081</v>
      </c>
      <c r="J14567" s="11">
        <f t="shared" si="930"/>
        <v>164842</v>
      </c>
      <c r="K14567" s="11">
        <f t="shared" si="931"/>
        <v>105125.59853832809</v>
      </c>
      <c r="L14567" s="12">
        <f t="shared" si="934"/>
        <v>30810.613155047176</v>
      </c>
      <c r="M14567" s="11">
        <f>COUNTIF(E$2:$E14567,E14567)</f>
        <v>3921</v>
      </c>
      <c r="O14567" t="str">
        <f t="shared" si="933"/>
        <v/>
      </c>
    </row>
    <row r="14568" spans="1:15" hidden="1">
      <c r="A14568" s="41" t="s">
        <v>120</v>
      </c>
      <c r="B14568" s="46">
        <v>45869</v>
      </c>
      <c r="C14568" s="8" t="s">
        <v>13</v>
      </c>
      <c r="D14568" s="8" t="s">
        <v>46</v>
      </c>
      <c r="E14568" s="8" t="s">
        <v>46</v>
      </c>
      <c r="F14568" s="9">
        <f t="shared" si="932"/>
        <v>9200000</v>
      </c>
      <c r="G14568" s="9">
        <v>92</v>
      </c>
      <c r="H14568" s="10">
        <v>9505072</v>
      </c>
      <c r="I14568" s="11">
        <f t="shared" si="929"/>
        <v>6146741846.212677</v>
      </c>
      <c r="J14568" s="11">
        <f t="shared" si="930"/>
        <v>58833</v>
      </c>
      <c r="K14568" s="11">
        <f t="shared" si="931"/>
        <v>104477.79046135124</v>
      </c>
      <c r="L14568" s="12">
        <f t="shared" si="934"/>
        <v>0</v>
      </c>
      <c r="M14568" s="11">
        <f>COUNTIF(E$2:$E14568,E14568)</f>
        <v>3957</v>
      </c>
      <c r="O14568" t="str">
        <f t="shared" si="933"/>
        <v/>
      </c>
    </row>
    <row r="14569" spans="1:15" hidden="1">
      <c r="A14569" s="41" t="s">
        <v>120</v>
      </c>
      <c r="B14569" s="46">
        <v>45869</v>
      </c>
      <c r="C14569" s="8" t="s">
        <v>13</v>
      </c>
      <c r="D14569" s="8" t="s">
        <v>14</v>
      </c>
      <c r="E14569" s="8" t="s">
        <v>14</v>
      </c>
      <c r="F14569" s="9">
        <f t="shared" si="932"/>
        <v>-1300000</v>
      </c>
      <c r="G14569" s="9">
        <v>-13</v>
      </c>
      <c r="H14569" s="10">
        <v>-1411137</v>
      </c>
      <c r="I14569" s="11">
        <f t="shared" si="929"/>
        <v>17327747281.474083</v>
      </c>
      <c r="J14569" s="11">
        <f t="shared" si="930"/>
        <v>164829</v>
      </c>
      <c r="K14569" s="11">
        <f t="shared" si="931"/>
        <v>105125.59853832809</v>
      </c>
      <c r="L14569" s="12">
        <f t="shared" si="934"/>
        <v>44504.219001734862</v>
      </c>
      <c r="M14569" s="11">
        <f>COUNTIF(E$2:$E14569,E14569)</f>
        <v>3922</v>
      </c>
      <c r="O14569" t="str">
        <f t="shared" si="933"/>
        <v/>
      </c>
    </row>
    <row r="14570" spans="1:15" hidden="1">
      <c r="A14570" s="41" t="s">
        <v>120</v>
      </c>
      <c r="B14570" s="46">
        <v>45869</v>
      </c>
      <c r="C14570" s="8" t="s">
        <v>13</v>
      </c>
      <c r="D14570" s="8" t="s">
        <v>46</v>
      </c>
      <c r="E14570" s="8" t="s">
        <v>46</v>
      </c>
      <c r="F14570" s="9">
        <f t="shared" si="932"/>
        <v>40100000</v>
      </c>
      <c r="G14570" s="9">
        <v>401</v>
      </c>
      <c r="H14570" s="10">
        <v>41442548</v>
      </c>
      <c r="I14570" s="11">
        <f t="shared" si="929"/>
        <v>6188184394.212677</v>
      </c>
      <c r="J14570" s="11">
        <f t="shared" si="930"/>
        <v>59234</v>
      </c>
      <c r="K14570" s="11">
        <f t="shared" si="931"/>
        <v>104470.14205038791</v>
      </c>
      <c r="L14570" s="12">
        <f t="shared" si="934"/>
        <v>0</v>
      </c>
      <c r="M14570" s="11">
        <f>COUNTIF(E$2:$E14570,E14570)</f>
        <v>3958</v>
      </c>
      <c r="O14570" t="str">
        <f t="shared" si="933"/>
        <v/>
      </c>
    </row>
    <row r="14571" spans="1:15" hidden="1">
      <c r="A14571" s="41" t="s">
        <v>120</v>
      </c>
      <c r="B14571" s="46">
        <v>45869</v>
      </c>
      <c r="C14571" s="8" t="s">
        <v>13</v>
      </c>
      <c r="D14571" s="8" t="s">
        <v>14</v>
      </c>
      <c r="E14571" s="8" t="s">
        <v>14</v>
      </c>
      <c r="F14571" s="9">
        <f t="shared" si="932"/>
        <v>-4600000</v>
      </c>
      <c r="G14571" s="9">
        <v>-46</v>
      </c>
      <c r="H14571" s="10">
        <v>-4993254</v>
      </c>
      <c r="I14571" s="11">
        <f t="shared" ref="I14571:I14623" si="935">IF(H14571&gt;=0,IF(M14571=1,H14571,SUMIFS(I:I,E:E,E14571,M:M,M14571-1)+H14571),SUMIFS(I:I,E:E,E14571,M:M,M14571-1)+K14571*G14571)</f>
        <v>17322911503.941319</v>
      </c>
      <c r="J14571" s="11">
        <f t="shared" ref="J14571:J14623" si="936">IF(M14571=1,G14571,SUMIFS($J:$J,$E:$E,E14571,$M:$M,M14571-1)+G14571)</f>
        <v>164783</v>
      </c>
      <c r="K14571" s="11">
        <f t="shared" ref="K14571:K14623" si="937">IF(H14571&gt;=0,I14571/J14571,SUMIFS($K:$K,$E:$E,E14571,$M:$M,M14571-1))</f>
        <v>105125.59853832809</v>
      </c>
      <c r="L14571" s="12">
        <f t="shared" si="934"/>
        <v>157476.46723690815</v>
      </c>
      <c r="M14571" s="11">
        <f>COUNTIF(E$2:$E14571,E14571)</f>
        <v>3923</v>
      </c>
      <c r="O14571" t="str">
        <f t="shared" si="933"/>
        <v/>
      </c>
    </row>
    <row r="14572" spans="1:15" hidden="1">
      <c r="A14572" s="41" t="s">
        <v>120</v>
      </c>
      <c r="B14572" s="46">
        <v>45869</v>
      </c>
      <c r="C14572" s="8" t="s">
        <v>13</v>
      </c>
      <c r="D14572" s="8" t="s">
        <v>14</v>
      </c>
      <c r="E14572" s="8" t="s">
        <v>14</v>
      </c>
      <c r="F14572" s="9">
        <f t="shared" si="932"/>
        <v>-7300000</v>
      </c>
      <c r="G14572" s="9">
        <v>-73</v>
      </c>
      <c r="H14572" s="10">
        <v>-7924077</v>
      </c>
      <c r="I14572" s="11">
        <f t="shared" si="935"/>
        <v>17315237335.24802</v>
      </c>
      <c r="J14572" s="11">
        <f t="shared" si="936"/>
        <v>164710</v>
      </c>
      <c r="K14572" s="11">
        <f t="shared" si="937"/>
        <v>105125.59853832809</v>
      </c>
      <c r="L14572" s="12">
        <f t="shared" si="934"/>
        <v>249908.30670204945</v>
      </c>
      <c r="M14572" s="11">
        <f>COUNTIF(E$2:$E14572,E14572)</f>
        <v>3924</v>
      </c>
      <c r="O14572" t="str">
        <f t="shared" si="933"/>
        <v/>
      </c>
    </row>
    <row r="14573" spans="1:15" hidden="1">
      <c r="A14573" s="41" t="s">
        <v>120</v>
      </c>
      <c r="B14573" s="46">
        <v>45869</v>
      </c>
      <c r="C14573" s="8" t="s">
        <v>13</v>
      </c>
      <c r="D14573" s="8" t="s">
        <v>14</v>
      </c>
      <c r="E14573" s="8" t="s">
        <v>14</v>
      </c>
      <c r="F14573" s="9">
        <f t="shared" ref="F14573:F14623" si="938">100000*G14573</f>
        <v>-4200000</v>
      </c>
      <c r="G14573" s="9">
        <v>-42</v>
      </c>
      <c r="H14573" s="10">
        <v>-4559058</v>
      </c>
      <c r="I14573" s="11">
        <f t="shared" si="935"/>
        <v>17310822060.109409</v>
      </c>
      <c r="J14573" s="11">
        <f t="shared" si="936"/>
        <v>164668</v>
      </c>
      <c r="K14573" s="11">
        <f t="shared" si="937"/>
        <v>105125.59853832809</v>
      </c>
      <c r="L14573" s="12">
        <f t="shared" si="934"/>
        <v>143782.86139022</v>
      </c>
      <c r="M14573" s="11">
        <f>COUNTIF(E$2:$E14573,E14573)</f>
        <v>3925</v>
      </c>
      <c r="O14573" t="str">
        <f t="shared" ref="O14573:O14623" si="939">IF(M14573=_xlfn.MAXIFS(M:M,D:D,D14573),"X","")</f>
        <v/>
      </c>
    </row>
    <row r="14574" spans="1:15" hidden="1">
      <c r="A14574" s="41" t="s">
        <v>120</v>
      </c>
      <c r="B14574" s="46">
        <v>45869</v>
      </c>
      <c r="C14574" s="8" t="s">
        <v>13</v>
      </c>
      <c r="D14574" s="8" t="s">
        <v>46</v>
      </c>
      <c r="E14574" s="8" t="s">
        <v>46</v>
      </c>
      <c r="F14574" s="9">
        <f t="shared" si="938"/>
        <v>900000</v>
      </c>
      <c r="G14574" s="9">
        <v>9</v>
      </c>
      <c r="H14574" s="10">
        <v>940428</v>
      </c>
      <c r="I14574" s="11">
        <f t="shared" si="935"/>
        <v>6189124822.212677</v>
      </c>
      <c r="J14574" s="11">
        <f t="shared" si="936"/>
        <v>59243</v>
      </c>
      <c r="K14574" s="11">
        <f t="shared" si="937"/>
        <v>104470.14537097508</v>
      </c>
      <c r="L14574" s="12">
        <f t="shared" si="934"/>
        <v>0</v>
      </c>
      <c r="M14574" s="11">
        <f>COUNTIF(E$2:$E14574,E14574)</f>
        <v>3959</v>
      </c>
      <c r="O14574" t="str">
        <f t="shared" si="939"/>
        <v/>
      </c>
    </row>
    <row r="14575" spans="1:15" hidden="1">
      <c r="A14575" s="41" t="s">
        <v>120</v>
      </c>
      <c r="B14575" s="46">
        <v>45869</v>
      </c>
      <c r="C14575" s="8" t="s">
        <v>13</v>
      </c>
      <c r="D14575" s="8" t="s">
        <v>14</v>
      </c>
      <c r="E14575" s="8" t="s">
        <v>14</v>
      </c>
      <c r="F14575" s="9">
        <f t="shared" si="938"/>
        <v>46300000</v>
      </c>
      <c r="G14575" s="9">
        <v>463</v>
      </c>
      <c r="H14575" s="10">
        <v>49932235</v>
      </c>
      <c r="I14575" s="11">
        <f t="shared" si="935"/>
        <v>17360754295.109409</v>
      </c>
      <c r="J14575" s="11">
        <f t="shared" si="936"/>
        <v>165131</v>
      </c>
      <c r="K14575" s="11">
        <f t="shared" si="937"/>
        <v>105133.22329005098</v>
      </c>
      <c r="L14575" s="12">
        <f t="shared" si="934"/>
        <v>0</v>
      </c>
      <c r="M14575" s="11">
        <f>COUNTIF(E$2:$E14575,E14575)</f>
        <v>3926</v>
      </c>
      <c r="O14575" t="str">
        <f t="shared" si="939"/>
        <v/>
      </c>
    </row>
    <row r="14576" spans="1:15" hidden="1">
      <c r="A14576" s="41" t="s">
        <v>120</v>
      </c>
      <c r="B14576" s="46">
        <v>45869</v>
      </c>
      <c r="C14576" s="8" t="s">
        <v>13</v>
      </c>
      <c r="D14576" s="8" t="s">
        <v>14</v>
      </c>
      <c r="E14576" s="8" t="s">
        <v>14</v>
      </c>
      <c r="F14576" s="9">
        <f t="shared" si="938"/>
        <v>-1300000</v>
      </c>
      <c r="G14576" s="9">
        <v>-13</v>
      </c>
      <c r="H14576" s="10">
        <v>-1411137</v>
      </c>
      <c r="I14576" s="11">
        <f t="shared" si="935"/>
        <v>17359387563.206638</v>
      </c>
      <c r="J14576" s="11">
        <f t="shared" si="936"/>
        <v>165118</v>
      </c>
      <c r="K14576" s="11">
        <f t="shared" si="937"/>
        <v>105133.22329005098</v>
      </c>
      <c r="L14576" s="12">
        <f t="shared" si="934"/>
        <v>44405.09722933732</v>
      </c>
      <c r="M14576" s="11">
        <f>COUNTIF(E$2:$E14576,E14576)</f>
        <v>3927</v>
      </c>
      <c r="O14576" t="str">
        <f t="shared" si="939"/>
        <v/>
      </c>
    </row>
    <row r="14577" spans="1:15" hidden="1">
      <c r="A14577" s="41" t="s">
        <v>120</v>
      </c>
      <c r="B14577" s="46">
        <v>45869</v>
      </c>
      <c r="C14577" s="8" t="s">
        <v>13</v>
      </c>
      <c r="D14577" s="8" t="s">
        <v>14</v>
      </c>
      <c r="E14577" s="8" t="s">
        <v>14</v>
      </c>
      <c r="F14577" s="9">
        <f t="shared" si="938"/>
        <v>-1800000</v>
      </c>
      <c r="G14577" s="9">
        <v>-18</v>
      </c>
      <c r="H14577" s="10">
        <v>-1953882</v>
      </c>
      <c r="I14577" s="11">
        <f t="shared" si="935"/>
        <v>17357495165.187416</v>
      </c>
      <c r="J14577" s="11">
        <f t="shared" si="936"/>
        <v>165100</v>
      </c>
      <c r="K14577" s="11">
        <f t="shared" si="937"/>
        <v>105133.22329005098</v>
      </c>
      <c r="L14577" s="12">
        <f t="shared" si="934"/>
        <v>61483.980779082282</v>
      </c>
      <c r="M14577" s="11">
        <f>COUNTIF(E$2:$E14577,E14577)</f>
        <v>3928</v>
      </c>
      <c r="O14577" t="str">
        <f t="shared" si="939"/>
        <v/>
      </c>
    </row>
    <row r="14578" spans="1:15" hidden="1">
      <c r="A14578" s="41" t="s">
        <v>120</v>
      </c>
      <c r="B14578" s="46">
        <v>45869</v>
      </c>
      <c r="C14578" s="8" t="s">
        <v>13</v>
      </c>
      <c r="D14578" s="8" t="s">
        <v>15</v>
      </c>
      <c r="E14578" s="8" t="s">
        <v>15</v>
      </c>
      <c r="F14578" s="9">
        <f t="shared" si="938"/>
        <v>354400000</v>
      </c>
      <c r="G14578" s="9">
        <v>3544</v>
      </c>
      <c r="H14578" s="10">
        <v>367275352</v>
      </c>
      <c r="I14578" s="11">
        <f t="shared" si="935"/>
        <v>14162114058.144783</v>
      </c>
      <c r="J14578" s="11">
        <f t="shared" si="936"/>
        <v>140278</v>
      </c>
      <c r="K14578" s="11">
        <f t="shared" si="937"/>
        <v>100957.48483828385</v>
      </c>
      <c r="L14578" s="12">
        <f t="shared" si="934"/>
        <v>0</v>
      </c>
      <c r="M14578" s="11">
        <f>COUNTIF(E$2:$E14578,E14578)</f>
        <v>3984</v>
      </c>
      <c r="O14578" t="str">
        <f t="shared" si="939"/>
        <v/>
      </c>
    </row>
    <row r="14579" spans="1:15" hidden="1">
      <c r="A14579" s="41" t="s">
        <v>120</v>
      </c>
      <c r="B14579" s="46">
        <v>45869</v>
      </c>
      <c r="C14579" s="8" t="s">
        <v>13</v>
      </c>
      <c r="D14579" s="8" t="s">
        <v>15</v>
      </c>
      <c r="E14579" s="8" t="s">
        <v>15</v>
      </c>
      <c r="F14579" s="9">
        <f t="shared" si="938"/>
        <v>363500000</v>
      </c>
      <c r="G14579" s="9">
        <v>3635</v>
      </c>
      <c r="H14579" s="10">
        <v>376636890</v>
      </c>
      <c r="I14579" s="11">
        <f t="shared" si="935"/>
        <v>14538750948.144783</v>
      </c>
      <c r="J14579" s="11">
        <f t="shared" si="936"/>
        <v>143913</v>
      </c>
      <c r="K14579" s="11">
        <f t="shared" si="937"/>
        <v>101024.58393713413</v>
      </c>
      <c r="L14579" s="12">
        <f t="shared" ref="L14579:L14623" si="940">IF(G14579&lt;0,K14579*G14579-H14579,0)</f>
        <v>0</v>
      </c>
      <c r="M14579" s="11">
        <f>COUNTIF(E$2:$E14579,E14579)</f>
        <v>3985</v>
      </c>
      <c r="O14579" t="str">
        <f t="shared" si="939"/>
        <v/>
      </c>
    </row>
    <row r="14580" spans="1:15" hidden="1">
      <c r="A14580" s="41" t="s">
        <v>120</v>
      </c>
      <c r="B14580" s="46">
        <v>45869</v>
      </c>
      <c r="C14580" s="8" t="s">
        <v>13</v>
      </c>
      <c r="D14580" s="8" t="s">
        <v>15</v>
      </c>
      <c r="E14580" s="8" t="s">
        <v>15</v>
      </c>
      <c r="F14580" s="9">
        <f t="shared" si="938"/>
        <v>13600000</v>
      </c>
      <c r="G14580" s="9">
        <v>136</v>
      </c>
      <c r="H14580" s="10">
        <v>14096672</v>
      </c>
      <c r="I14580" s="11">
        <f t="shared" si="935"/>
        <v>14552847620.144783</v>
      </c>
      <c r="J14580" s="11">
        <f t="shared" si="936"/>
        <v>144049</v>
      </c>
      <c r="K14580" s="11">
        <f t="shared" si="937"/>
        <v>101027.06454154338</v>
      </c>
      <c r="L14580" s="12">
        <f t="shared" si="940"/>
        <v>0</v>
      </c>
      <c r="M14580" s="11">
        <f>COUNTIF(E$2:$E14580,E14580)</f>
        <v>3986</v>
      </c>
      <c r="O14580" t="str">
        <f t="shared" si="939"/>
        <v/>
      </c>
    </row>
    <row r="14581" spans="1:15" hidden="1">
      <c r="A14581" s="41" t="s">
        <v>120</v>
      </c>
      <c r="B14581" s="46">
        <v>45869</v>
      </c>
      <c r="C14581" s="8" t="s">
        <v>13</v>
      </c>
      <c r="D14581" s="8" t="s">
        <v>14</v>
      </c>
      <c r="E14581" s="8" t="s">
        <v>14</v>
      </c>
      <c r="F14581" s="9">
        <f t="shared" si="938"/>
        <v>-9700000</v>
      </c>
      <c r="G14581" s="9">
        <v>-97</v>
      </c>
      <c r="H14581" s="10">
        <v>-10529253</v>
      </c>
      <c r="I14581" s="11">
        <f t="shared" si="935"/>
        <v>17347297242.528282</v>
      </c>
      <c r="J14581" s="11">
        <f t="shared" si="936"/>
        <v>165003</v>
      </c>
      <c r="K14581" s="11">
        <f t="shared" si="937"/>
        <v>105133.22329005098</v>
      </c>
      <c r="L14581" s="12">
        <f t="shared" si="940"/>
        <v>331330.3408650551</v>
      </c>
      <c r="M14581" s="11">
        <f>COUNTIF(E$2:$E14581,E14581)</f>
        <v>3929</v>
      </c>
      <c r="O14581" t="str">
        <f t="shared" si="939"/>
        <v/>
      </c>
    </row>
    <row r="14582" spans="1:15" hidden="1">
      <c r="A14582" s="41" t="s">
        <v>120</v>
      </c>
      <c r="B14582" s="46">
        <v>45869</v>
      </c>
      <c r="C14582" s="8" t="s">
        <v>13</v>
      </c>
      <c r="D14582" s="8" t="s">
        <v>15</v>
      </c>
      <c r="E14582" s="8" t="s">
        <v>15</v>
      </c>
      <c r="F14582" s="9">
        <f t="shared" si="938"/>
        <v>122600000</v>
      </c>
      <c r="G14582" s="9">
        <v>1226</v>
      </c>
      <c r="H14582" s="10">
        <v>127077352</v>
      </c>
      <c r="I14582" s="11">
        <f t="shared" si="935"/>
        <v>14679924972.144783</v>
      </c>
      <c r="J14582" s="11">
        <f t="shared" si="936"/>
        <v>145275</v>
      </c>
      <c r="K14582" s="11">
        <f t="shared" si="937"/>
        <v>101049.21681049584</v>
      </c>
      <c r="L14582" s="12">
        <f t="shared" si="940"/>
        <v>0</v>
      </c>
      <c r="M14582" s="11">
        <f>COUNTIF(E$2:$E14582,E14582)</f>
        <v>3987</v>
      </c>
      <c r="O14582" t="str">
        <f t="shared" si="939"/>
        <v/>
      </c>
    </row>
    <row r="14583" spans="1:15">
      <c r="A14583" s="41" t="s">
        <v>120</v>
      </c>
      <c r="B14583" s="46">
        <v>45869</v>
      </c>
      <c r="C14583" s="8" t="s">
        <v>13</v>
      </c>
      <c r="D14583" s="8" t="s">
        <v>90</v>
      </c>
      <c r="E14583" s="8" t="s">
        <v>90</v>
      </c>
      <c r="F14583" s="9">
        <f t="shared" si="938"/>
        <v>2600000</v>
      </c>
      <c r="G14583" s="9">
        <v>26</v>
      </c>
      <c r="H14583" s="10">
        <v>2828488</v>
      </c>
      <c r="I14583" s="11">
        <f t="shared" si="935"/>
        <v>4218533175.9277754</v>
      </c>
      <c r="J14583" s="11">
        <f t="shared" si="936"/>
        <v>39306</v>
      </c>
      <c r="K14583" s="11">
        <f t="shared" si="937"/>
        <v>107325.42553116001</v>
      </c>
      <c r="L14583" s="12">
        <f t="shared" si="940"/>
        <v>0</v>
      </c>
      <c r="M14583" s="11">
        <f>COUNTIF(E$2:$E14583,E14583)</f>
        <v>1980</v>
      </c>
      <c r="O14583" t="str">
        <f t="shared" si="939"/>
        <v>X</v>
      </c>
    </row>
    <row r="14584" spans="1:15" hidden="1">
      <c r="A14584" s="41" t="s">
        <v>120</v>
      </c>
      <c r="B14584" s="46">
        <v>45869</v>
      </c>
      <c r="C14584" s="8" t="s">
        <v>13</v>
      </c>
      <c r="D14584" s="8" t="s">
        <v>14</v>
      </c>
      <c r="E14584" s="8" t="s">
        <v>14</v>
      </c>
      <c r="F14584" s="9">
        <f t="shared" si="938"/>
        <v>-26500000</v>
      </c>
      <c r="G14584" s="9">
        <v>-265</v>
      </c>
      <c r="H14584" s="10">
        <v>-28765485</v>
      </c>
      <c r="I14584" s="11">
        <f t="shared" si="935"/>
        <v>17319436938.356419</v>
      </c>
      <c r="J14584" s="11">
        <f t="shared" si="936"/>
        <v>164738</v>
      </c>
      <c r="K14584" s="11">
        <f t="shared" si="937"/>
        <v>105133.22329005098</v>
      </c>
      <c r="L14584" s="12">
        <f t="shared" si="940"/>
        <v>905180.8281364888</v>
      </c>
      <c r="M14584" s="11">
        <f>COUNTIF(E$2:$E14584,E14584)</f>
        <v>3930</v>
      </c>
      <c r="O14584" t="str">
        <f t="shared" si="939"/>
        <v/>
      </c>
    </row>
    <row r="14585" spans="1:15" hidden="1">
      <c r="A14585" s="41" t="s">
        <v>120</v>
      </c>
      <c r="B14585" s="46">
        <v>45869</v>
      </c>
      <c r="C14585" s="8" t="s">
        <v>13</v>
      </c>
      <c r="D14585" s="8" t="s">
        <v>14</v>
      </c>
      <c r="E14585" s="8" t="s">
        <v>14</v>
      </c>
      <c r="F14585" s="9">
        <f t="shared" si="938"/>
        <v>132200000</v>
      </c>
      <c r="G14585" s="9">
        <v>1322</v>
      </c>
      <c r="H14585" s="10">
        <v>143242666</v>
      </c>
      <c r="I14585" s="11">
        <f t="shared" si="935"/>
        <v>17462679604.356419</v>
      </c>
      <c r="J14585" s="11">
        <f t="shared" si="936"/>
        <v>166060</v>
      </c>
      <c r="K14585" s="11">
        <f t="shared" si="937"/>
        <v>105158.85586147428</v>
      </c>
      <c r="L14585" s="12">
        <f t="shared" si="940"/>
        <v>0</v>
      </c>
      <c r="M14585" s="11">
        <f>COUNTIF(E$2:$E14585,E14585)</f>
        <v>3931</v>
      </c>
      <c r="O14585" t="str">
        <f t="shared" si="939"/>
        <v/>
      </c>
    </row>
    <row r="14586" spans="1:15" hidden="1">
      <c r="A14586" s="41" t="s">
        <v>120</v>
      </c>
      <c r="B14586" s="46">
        <v>45869</v>
      </c>
      <c r="C14586" s="8" t="s">
        <v>13</v>
      </c>
      <c r="D14586" s="8" t="s">
        <v>14</v>
      </c>
      <c r="E14586" s="8" t="s">
        <v>14</v>
      </c>
      <c r="F14586" s="9">
        <f t="shared" si="938"/>
        <v>-9200000</v>
      </c>
      <c r="G14586" s="9">
        <v>-92</v>
      </c>
      <c r="H14586" s="10">
        <v>-9986508</v>
      </c>
      <c r="I14586" s="11">
        <f t="shared" si="935"/>
        <v>17453004989.617165</v>
      </c>
      <c r="J14586" s="11">
        <f t="shared" si="936"/>
        <v>165968</v>
      </c>
      <c r="K14586" s="11">
        <f t="shared" si="937"/>
        <v>105158.85586147428</v>
      </c>
      <c r="L14586" s="12">
        <f t="shared" si="940"/>
        <v>311893.26074436679</v>
      </c>
      <c r="M14586" s="11">
        <f>COUNTIF(E$2:$E14586,E14586)</f>
        <v>3932</v>
      </c>
      <c r="O14586" t="str">
        <f t="shared" si="939"/>
        <v/>
      </c>
    </row>
    <row r="14587" spans="1:15" hidden="1">
      <c r="A14587" s="41" t="s">
        <v>120</v>
      </c>
      <c r="B14587" s="46">
        <v>45869</v>
      </c>
      <c r="C14587" s="8" t="s">
        <v>13</v>
      </c>
      <c r="D14587" s="8" t="s">
        <v>14</v>
      </c>
      <c r="E14587" s="8" t="s">
        <v>14</v>
      </c>
      <c r="F14587" s="9">
        <f t="shared" si="938"/>
        <v>-900000</v>
      </c>
      <c r="G14587" s="9">
        <v>-9</v>
      </c>
      <c r="H14587" s="10">
        <v>-976941</v>
      </c>
      <c r="I14587" s="11">
        <f t="shared" si="935"/>
        <v>17452058559.91441</v>
      </c>
      <c r="J14587" s="11">
        <f t="shared" si="936"/>
        <v>165959</v>
      </c>
      <c r="K14587" s="11">
        <f t="shared" si="937"/>
        <v>105158.85586147428</v>
      </c>
      <c r="L14587" s="12">
        <f t="shared" si="940"/>
        <v>30511.297246731468</v>
      </c>
      <c r="M14587" s="11">
        <f>COUNTIF(E$2:$E14587,E14587)</f>
        <v>3933</v>
      </c>
      <c r="O14587" t="str">
        <f t="shared" si="939"/>
        <v/>
      </c>
    </row>
    <row r="14588" spans="1:15" hidden="1">
      <c r="A14588" s="41" t="s">
        <v>120</v>
      </c>
      <c r="B14588" s="46">
        <v>45869</v>
      </c>
      <c r="C14588" s="8" t="s">
        <v>13</v>
      </c>
      <c r="D14588" s="8" t="s">
        <v>14</v>
      </c>
      <c r="E14588" s="8" t="s">
        <v>14</v>
      </c>
      <c r="F14588" s="9">
        <f t="shared" si="938"/>
        <v>-4900000</v>
      </c>
      <c r="G14588" s="9">
        <v>-49</v>
      </c>
      <c r="H14588" s="10">
        <v>-5318901</v>
      </c>
      <c r="I14588" s="11">
        <f t="shared" si="935"/>
        <v>17446905775.977196</v>
      </c>
      <c r="J14588" s="11">
        <f t="shared" si="936"/>
        <v>165910</v>
      </c>
      <c r="K14588" s="11">
        <f t="shared" si="937"/>
        <v>105158.85586147428</v>
      </c>
      <c r="L14588" s="12">
        <f t="shared" si="940"/>
        <v>166117.06278776005</v>
      </c>
      <c r="M14588" s="11">
        <f>COUNTIF(E$2:$E14588,E14588)</f>
        <v>3934</v>
      </c>
      <c r="O14588" t="str">
        <f t="shared" si="939"/>
        <v/>
      </c>
    </row>
    <row r="14589" spans="1:15" hidden="1">
      <c r="A14589" s="41" t="s">
        <v>120</v>
      </c>
      <c r="B14589" s="46">
        <v>45869</v>
      </c>
      <c r="C14589" s="8" t="s">
        <v>13</v>
      </c>
      <c r="D14589" s="8" t="s">
        <v>14</v>
      </c>
      <c r="E14589" s="8" t="s">
        <v>14</v>
      </c>
      <c r="F14589" s="9">
        <f t="shared" si="938"/>
        <v>-4600000</v>
      </c>
      <c r="G14589" s="9">
        <v>-46</v>
      </c>
      <c r="H14589" s="10">
        <v>-4993254</v>
      </c>
      <c r="I14589" s="11">
        <f t="shared" si="935"/>
        <v>17442068468.607567</v>
      </c>
      <c r="J14589" s="11">
        <f t="shared" si="936"/>
        <v>165864</v>
      </c>
      <c r="K14589" s="11">
        <f t="shared" si="937"/>
        <v>105158.85586147428</v>
      </c>
      <c r="L14589" s="12">
        <f t="shared" si="940"/>
        <v>155946.6303721834</v>
      </c>
      <c r="M14589" s="11">
        <f>COUNTIF(E$2:$E14589,E14589)</f>
        <v>3935</v>
      </c>
      <c r="O14589" t="str">
        <f t="shared" si="939"/>
        <v/>
      </c>
    </row>
    <row r="14590" spans="1:15" hidden="1">
      <c r="A14590" s="41" t="s">
        <v>120</v>
      </c>
      <c r="B14590" s="46">
        <v>45869</v>
      </c>
      <c r="C14590" s="8" t="s">
        <v>13</v>
      </c>
      <c r="D14590" s="8" t="s">
        <v>14</v>
      </c>
      <c r="E14590" s="8" t="s">
        <v>14</v>
      </c>
      <c r="F14590" s="9">
        <f t="shared" si="938"/>
        <v>-4700000</v>
      </c>
      <c r="G14590" s="9">
        <v>-47</v>
      </c>
      <c r="H14590" s="10">
        <v>-5101803</v>
      </c>
      <c r="I14590" s="11">
        <f t="shared" si="935"/>
        <v>17437126002.382076</v>
      </c>
      <c r="J14590" s="11">
        <f t="shared" si="936"/>
        <v>165817</v>
      </c>
      <c r="K14590" s="11">
        <f t="shared" si="937"/>
        <v>105158.85586147428</v>
      </c>
      <c r="L14590" s="12">
        <f t="shared" si="940"/>
        <v>159336.77451070864</v>
      </c>
      <c r="M14590" s="11">
        <f>COUNTIF(E$2:$E14590,E14590)</f>
        <v>3936</v>
      </c>
      <c r="O14590" t="str">
        <f t="shared" si="939"/>
        <v/>
      </c>
    </row>
    <row r="14591" spans="1:15" hidden="1">
      <c r="A14591" s="41" t="s">
        <v>120</v>
      </c>
      <c r="B14591" s="46">
        <v>45869</v>
      </c>
      <c r="C14591" s="8" t="s">
        <v>13</v>
      </c>
      <c r="D14591" s="8" t="s">
        <v>14</v>
      </c>
      <c r="E14591" s="8" t="s">
        <v>14</v>
      </c>
      <c r="F14591" s="9">
        <f t="shared" si="938"/>
        <v>-18400000</v>
      </c>
      <c r="G14591" s="9">
        <v>-184</v>
      </c>
      <c r="H14591" s="10">
        <v>-19973016</v>
      </c>
      <c r="I14591" s="11">
        <f t="shared" si="935"/>
        <v>17417776772.903564</v>
      </c>
      <c r="J14591" s="11">
        <f t="shared" si="936"/>
        <v>165633</v>
      </c>
      <c r="K14591" s="11">
        <f t="shared" si="937"/>
        <v>105158.85586147428</v>
      </c>
      <c r="L14591" s="12">
        <f t="shared" si="940"/>
        <v>623786.52148873359</v>
      </c>
      <c r="M14591" s="11">
        <f>COUNTIF(E$2:$E14591,E14591)</f>
        <v>3937</v>
      </c>
      <c r="O14591" t="str">
        <f t="shared" si="939"/>
        <v/>
      </c>
    </row>
    <row r="14592" spans="1:15" hidden="1">
      <c r="A14592" s="41" t="s">
        <v>120</v>
      </c>
      <c r="B14592" s="46">
        <v>45869</v>
      </c>
      <c r="C14592" s="8" t="s">
        <v>13</v>
      </c>
      <c r="D14592" s="8" t="s">
        <v>14</v>
      </c>
      <c r="E14592" s="8" t="s">
        <v>14</v>
      </c>
      <c r="F14592" s="9">
        <f t="shared" si="938"/>
        <v>-900000</v>
      </c>
      <c r="G14592" s="9">
        <v>-9</v>
      </c>
      <c r="H14592" s="10">
        <v>-976941</v>
      </c>
      <c r="I14592" s="11">
        <f t="shared" si="935"/>
        <v>17416830343.200809</v>
      </c>
      <c r="J14592" s="11">
        <f t="shared" si="936"/>
        <v>165624</v>
      </c>
      <c r="K14592" s="11">
        <f t="shared" si="937"/>
        <v>105158.85586147428</v>
      </c>
      <c r="L14592" s="12">
        <f t="shared" si="940"/>
        <v>30511.297246731468</v>
      </c>
      <c r="M14592" s="11">
        <f>COUNTIF(E$2:$E14592,E14592)</f>
        <v>3938</v>
      </c>
      <c r="O14592" t="str">
        <f t="shared" si="939"/>
        <v/>
      </c>
    </row>
    <row r="14593" spans="1:15" hidden="1">
      <c r="A14593" s="41" t="s">
        <v>120</v>
      </c>
      <c r="B14593" s="46">
        <v>45869</v>
      </c>
      <c r="C14593" s="8" t="s">
        <v>13</v>
      </c>
      <c r="D14593" s="8" t="s">
        <v>14</v>
      </c>
      <c r="E14593" s="8" t="s">
        <v>14</v>
      </c>
      <c r="F14593" s="9">
        <f t="shared" si="938"/>
        <v>-900000</v>
      </c>
      <c r="G14593" s="9">
        <v>-9</v>
      </c>
      <c r="H14593" s="10">
        <v>-976941</v>
      </c>
      <c r="I14593" s="11">
        <f t="shared" si="935"/>
        <v>17415883913.498055</v>
      </c>
      <c r="J14593" s="11">
        <f t="shared" si="936"/>
        <v>165615</v>
      </c>
      <c r="K14593" s="11">
        <f t="shared" si="937"/>
        <v>105158.85586147428</v>
      </c>
      <c r="L14593" s="12">
        <f t="shared" si="940"/>
        <v>30511.297246731468</v>
      </c>
      <c r="M14593" s="11">
        <f>COUNTIF(E$2:$E14593,E14593)</f>
        <v>3939</v>
      </c>
      <c r="O14593" t="str">
        <f t="shared" si="939"/>
        <v/>
      </c>
    </row>
    <row r="14594" spans="1:15" hidden="1">
      <c r="A14594" s="41" t="s">
        <v>120</v>
      </c>
      <c r="B14594" s="46">
        <v>45869</v>
      </c>
      <c r="C14594" s="8" t="s">
        <v>13</v>
      </c>
      <c r="D14594" s="8" t="s">
        <v>14</v>
      </c>
      <c r="E14594" s="8" t="s">
        <v>14</v>
      </c>
      <c r="F14594" s="9">
        <f t="shared" si="938"/>
        <v>-30300000</v>
      </c>
      <c r="G14594" s="9">
        <v>-303</v>
      </c>
      <c r="H14594" s="10">
        <v>-32890347</v>
      </c>
      <c r="I14594" s="11">
        <f t="shared" si="935"/>
        <v>17384020780.172028</v>
      </c>
      <c r="J14594" s="11">
        <f t="shared" si="936"/>
        <v>165312</v>
      </c>
      <c r="K14594" s="11">
        <f t="shared" si="937"/>
        <v>105158.85586147428</v>
      </c>
      <c r="L14594" s="12">
        <f t="shared" si="940"/>
        <v>1027213.6739732921</v>
      </c>
      <c r="M14594" s="11">
        <f>COUNTIF(E$2:$E14594,E14594)</f>
        <v>3940</v>
      </c>
      <c r="O14594" t="str">
        <f t="shared" si="939"/>
        <v/>
      </c>
    </row>
    <row r="14595" spans="1:15" hidden="1">
      <c r="A14595" s="41" t="s">
        <v>120</v>
      </c>
      <c r="B14595" s="46">
        <v>45869</v>
      </c>
      <c r="C14595" s="8" t="s">
        <v>13</v>
      </c>
      <c r="D14595" s="8" t="s">
        <v>14</v>
      </c>
      <c r="E14595" s="8" t="s">
        <v>14</v>
      </c>
      <c r="F14595" s="9">
        <f t="shared" si="938"/>
        <v>-95400000</v>
      </c>
      <c r="G14595" s="9">
        <v>-954</v>
      </c>
      <c r="H14595" s="10">
        <v>-103555746</v>
      </c>
      <c r="I14595" s="11">
        <f t="shared" si="935"/>
        <v>17283699231.68018</v>
      </c>
      <c r="J14595" s="11">
        <f t="shared" si="936"/>
        <v>164358</v>
      </c>
      <c r="K14595" s="11">
        <f t="shared" si="937"/>
        <v>105158.85586147428</v>
      </c>
      <c r="L14595" s="12">
        <f t="shared" si="940"/>
        <v>3234197.5081535429</v>
      </c>
      <c r="M14595" s="11">
        <f>COUNTIF(E$2:$E14595,E14595)</f>
        <v>3941</v>
      </c>
      <c r="O14595" t="str">
        <f t="shared" si="939"/>
        <v/>
      </c>
    </row>
    <row r="14596" spans="1:15" hidden="1">
      <c r="A14596" s="41" t="s">
        <v>120</v>
      </c>
      <c r="B14596" s="46">
        <v>45869</v>
      </c>
      <c r="C14596" s="8" t="s">
        <v>13</v>
      </c>
      <c r="D14596" s="8" t="s">
        <v>14</v>
      </c>
      <c r="E14596" s="8" t="s">
        <v>14</v>
      </c>
      <c r="F14596" s="9">
        <f t="shared" si="938"/>
        <v>-106200000</v>
      </c>
      <c r="G14596" s="9">
        <v>-1062</v>
      </c>
      <c r="H14596" s="10">
        <v>-115279038</v>
      </c>
      <c r="I14596" s="11">
        <f t="shared" si="935"/>
        <v>17172020526.755295</v>
      </c>
      <c r="J14596" s="11">
        <f t="shared" si="936"/>
        <v>163296</v>
      </c>
      <c r="K14596" s="11">
        <f t="shared" si="937"/>
        <v>105158.85586147428</v>
      </c>
      <c r="L14596" s="12">
        <f t="shared" si="940"/>
        <v>3600333.0751143098</v>
      </c>
      <c r="M14596" s="11">
        <f>COUNTIF(E$2:$E14596,E14596)</f>
        <v>3942</v>
      </c>
      <c r="O14596" t="str">
        <f t="shared" si="939"/>
        <v/>
      </c>
    </row>
    <row r="14597" spans="1:15" hidden="1">
      <c r="A14597" s="41" t="s">
        <v>120</v>
      </c>
      <c r="B14597" s="46">
        <v>45869</v>
      </c>
      <c r="C14597" s="8" t="s">
        <v>13</v>
      </c>
      <c r="D14597" s="8" t="s">
        <v>14</v>
      </c>
      <c r="E14597" s="8" t="s">
        <v>14</v>
      </c>
      <c r="F14597" s="9">
        <f t="shared" si="938"/>
        <v>-9300000</v>
      </c>
      <c r="G14597" s="9">
        <v>-93</v>
      </c>
      <c r="H14597" s="10">
        <v>-10095057</v>
      </c>
      <c r="I14597" s="11">
        <f t="shared" si="935"/>
        <v>17162240753.160177</v>
      </c>
      <c r="J14597" s="11">
        <f t="shared" si="936"/>
        <v>163203</v>
      </c>
      <c r="K14597" s="11">
        <f t="shared" si="937"/>
        <v>105158.85586147428</v>
      </c>
      <c r="L14597" s="12">
        <f t="shared" si="940"/>
        <v>315283.4048828911</v>
      </c>
      <c r="M14597" s="11">
        <f>COUNTIF(E$2:$E14597,E14597)</f>
        <v>3943</v>
      </c>
      <c r="O14597" t="str">
        <f t="shared" si="939"/>
        <v/>
      </c>
    </row>
    <row r="14598" spans="1:15" hidden="1">
      <c r="A14598" s="41" t="s">
        <v>120</v>
      </c>
      <c r="B14598" s="46">
        <v>45869</v>
      </c>
      <c r="C14598" s="8" t="s">
        <v>13</v>
      </c>
      <c r="D14598" s="8" t="s">
        <v>14</v>
      </c>
      <c r="E14598" s="8" t="s">
        <v>14</v>
      </c>
      <c r="F14598" s="9">
        <f t="shared" si="938"/>
        <v>-2300000</v>
      </c>
      <c r="G14598" s="9">
        <v>-23</v>
      </c>
      <c r="H14598" s="10">
        <v>-2496627</v>
      </c>
      <c r="I14598" s="11">
        <f t="shared" si="935"/>
        <v>17159822099.475363</v>
      </c>
      <c r="J14598" s="11">
        <f t="shared" si="936"/>
        <v>163180</v>
      </c>
      <c r="K14598" s="11">
        <f t="shared" si="937"/>
        <v>105158.85586147428</v>
      </c>
      <c r="L14598" s="12">
        <f t="shared" si="940"/>
        <v>77973.315186091699</v>
      </c>
      <c r="M14598" s="11">
        <f>COUNTIF(E$2:$E14598,E14598)</f>
        <v>3944</v>
      </c>
      <c r="O14598" t="str">
        <f t="shared" si="939"/>
        <v/>
      </c>
    </row>
    <row r="14599" spans="1:15" hidden="1">
      <c r="A14599" s="41" t="s">
        <v>120</v>
      </c>
      <c r="B14599" s="46">
        <v>45869</v>
      </c>
      <c r="C14599" s="8" t="s">
        <v>13</v>
      </c>
      <c r="D14599" s="8" t="s">
        <v>14</v>
      </c>
      <c r="E14599" s="8" t="s">
        <v>14</v>
      </c>
      <c r="F14599" s="9">
        <f t="shared" si="938"/>
        <v>-94000000</v>
      </c>
      <c r="G14599" s="9">
        <v>-940</v>
      </c>
      <c r="H14599" s="10">
        <v>-102036060</v>
      </c>
      <c r="I14599" s="11">
        <f t="shared" si="935"/>
        <v>17060972774.965576</v>
      </c>
      <c r="J14599" s="11">
        <f t="shared" si="936"/>
        <v>162240</v>
      </c>
      <c r="K14599" s="11">
        <f t="shared" si="937"/>
        <v>105158.85586147428</v>
      </c>
      <c r="L14599" s="12">
        <f t="shared" si="940"/>
        <v>3186735.4902141839</v>
      </c>
      <c r="M14599" s="11">
        <f>COUNTIF(E$2:$E14599,E14599)</f>
        <v>3945</v>
      </c>
      <c r="O14599" t="str">
        <f t="shared" si="939"/>
        <v/>
      </c>
    </row>
    <row r="14600" spans="1:15" hidden="1">
      <c r="A14600" s="41" t="s">
        <v>120</v>
      </c>
      <c r="B14600" s="46">
        <v>45869</v>
      </c>
      <c r="C14600" s="8" t="s">
        <v>13</v>
      </c>
      <c r="D14600" s="8" t="s">
        <v>14</v>
      </c>
      <c r="E14600" s="8" t="s">
        <v>14</v>
      </c>
      <c r="F14600" s="9">
        <f t="shared" si="938"/>
        <v>-92000000</v>
      </c>
      <c r="G14600" s="9">
        <v>-920</v>
      </c>
      <c r="H14600" s="10">
        <v>-99865080</v>
      </c>
      <c r="I14600" s="11">
        <f t="shared" si="935"/>
        <v>16964226627.573019</v>
      </c>
      <c r="J14600" s="11">
        <f t="shared" si="936"/>
        <v>161320</v>
      </c>
      <c r="K14600" s="11">
        <f t="shared" si="937"/>
        <v>105158.85586147428</v>
      </c>
      <c r="L14600" s="12">
        <f t="shared" si="940"/>
        <v>3118932.6074436605</v>
      </c>
      <c r="M14600" s="11">
        <f>COUNTIF(E$2:$E14600,E14600)</f>
        <v>3946</v>
      </c>
      <c r="O14600" t="str">
        <f t="shared" si="939"/>
        <v/>
      </c>
    </row>
    <row r="14601" spans="1:15" hidden="1">
      <c r="A14601" s="41" t="s">
        <v>120</v>
      </c>
      <c r="B14601" s="46">
        <v>45869</v>
      </c>
      <c r="C14601" s="8" t="s">
        <v>13</v>
      </c>
      <c r="D14601" s="8" t="s">
        <v>14</v>
      </c>
      <c r="E14601" s="8" t="s">
        <v>14</v>
      </c>
      <c r="F14601" s="9">
        <f t="shared" si="938"/>
        <v>14400000</v>
      </c>
      <c r="G14601" s="9">
        <v>144</v>
      </c>
      <c r="H14601" s="10">
        <v>15513264</v>
      </c>
      <c r="I14601" s="11">
        <f t="shared" si="935"/>
        <v>16979739891.573019</v>
      </c>
      <c r="J14601" s="11">
        <f t="shared" si="936"/>
        <v>161464</v>
      </c>
      <c r="K14601" s="11">
        <f t="shared" si="937"/>
        <v>105161.1498016463</v>
      </c>
      <c r="L14601" s="12">
        <f t="shared" si="940"/>
        <v>0</v>
      </c>
      <c r="M14601" s="11">
        <f>COUNTIF(E$2:$E14601,E14601)</f>
        <v>3947</v>
      </c>
      <c r="O14601" t="str">
        <f t="shared" si="939"/>
        <v/>
      </c>
    </row>
    <row r="14602" spans="1:15" hidden="1">
      <c r="A14602" s="41" t="s">
        <v>120</v>
      </c>
      <c r="B14602" s="46">
        <v>45869</v>
      </c>
      <c r="C14602" s="8" t="s">
        <v>13</v>
      </c>
      <c r="D14602" s="8" t="s">
        <v>14</v>
      </c>
      <c r="E14602" s="8" t="s">
        <v>14</v>
      </c>
      <c r="F14602" s="9">
        <f t="shared" si="938"/>
        <v>15100000</v>
      </c>
      <c r="G14602" s="9">
        <v>151</v>
      </c>
      <c r="H14602" s="10">
        <v>16261643</v>
      </c>
      <c r="I14602" s="11">
        <f t="shared" si="935"/>
        <v>16996001534.573019</v>
      </c>
      <c r="J14602" s="11">
        <f t="shared" si="936"/>
        <v>161615</v>
      </c>
      <c r="K14602" s="11">
        <f t="shared" si="937"/>
        <v>105163.51535793718</v>
      </c>
      <c r="L14602" s="12">
        <f t="shared" si="940"/>
        <v>0</v>
      </c>
      <c r="M14602" s="11">
        <f>COUNTIF(E$2:$E14602,E14602)</f>
        <v>3948</v>
      </c>
      <c r="O14602" t="str">
        <f t="shared" si="939"/>
        <v/>
      </c>
    </row>
    <row r="14603" spans="1:15" hidden="1">
      <c r="A14603" s="41" t="s">
        <v>120</v>
      </c>
      <c r="B14603" s="46">
        <v>45869</v>
      </c>
      <c r="C14603" s="8" t="s">
        <v>13</v>
      </c>
      <c r="D14603" s="8" t="s">
        <v>14</v>
      </c>
      <c r="E14603" s="8" t="s">
        <v>14</v>
      </c>
      <c r="F14603" s="9">
        <f t="shared" si="938"/>
        <v>-900000</v>
      </c>
      <c r="G14603" s="9">
        <v>-9</v>
      </c>
      <c r="H14603" s="10">
        <v>-976941</v>
      </c>
      <c r="I14603" s="11">
        <f t="shared" si="935"/>
        <v>16995055062.934797</v>
      </c>
      <c r="J14603" s="11">
        <f t="shared" si="936"/>
        <v>161606</v>
      </c>
      <c r="K14603" s="11">
        <f t="shared" si="937"/>
        <v>105163.51535793718</v>
      </c>
      <c r="L14603" s="12">
        <f t="shared" si="940"/>
        <v>30469.361778565333</v>
      </c>
      <c r="M14603" s="11">
        <f>COUNTIF(E$2:$E14603,E14603)</f>
        <v>3949</v>
      </c>
      <c r="O14603" t="str">
        <f t="shared" si="939"/>
        <v/>
      </c>
    </row>
    <row r="14604" spans="1:15" hidden="1">
      <c r="A14604" s="41" t="s">
        <v>120</v>
      </c>
      <c r="B14604" s="46">
        <v>45869</v>
      </c>
      <c r="C14604" s="8" t="s">
        <v>13</v>
      </c>
      <c r="D14604" s="8" t="s">
        <v>14</v>
      </c>
      <c r="E14604" s="8" t="s">
        <v>14</v>
      </c>
      <c r="F14604" s="9">
        <f t="shared" si="938"/>
        <v>-900000</v>
      </c>
      <c r="G14604" s="9">
        <v>-9</v>
      </c>
      <c r="H14604" s="10">
        <v>-976941</v>
      </c>
      <c r="I14604" s="11">
        <f t="shared" si="935"/>
        <v>16994108591.296576</v>
      </c>
      <c r="J14604" s="11">
        <f t="shared" si="936"/>
        <v>161597</v>
      </c>
      <c r="K14604" s="11">
        <f t="shared" si="937"/>
        <v>105163.51535793718</v>
      </c>
      <c r="L14604" s="12">
        <f t="shared" si="940"/>
        <v>30469.361778565333</v>
      </c>
      <c r="M14604" s="11">
        <f>COUNTIF(E$2:$E14604,E14604)</f>
        <v>3950</v>
      </c>
      <c r="O14604" t="str">
        <f t="shared" si="939"/>
        <v/>
      </c>
    </row>
    <row r="14605" spans="1:15" hidden="1">
      <c r="A14605" s="41" t="s">
        <v>120</v>
      </c>
      <c r="B14605" s="46">
        <v>45869</v>
      </c>
      <c r="C14605" s="8" t="s">
        <v>13</v>
      </c>
      <c r="D14605" s="8" t="s">
        <v>14</v>
      </c>
      <c r="E14605" s="8" t="s">
        <v>14</v>
      </c>
      <c r="F14605" s="9">
        <f t="shared" si="938"/>
        <v>-900000</v>
      </c>
      <c r="G14605" s="9">
        <v>-9</v>
      </c>
      <c r="H14605" s="10">
        <v>-976941</v>
      </c>
      <c r="I14605" s="11">
        <f t="shared" si="935"/>
        <v>16993162119.658354</v>
      </c>
      <c r="J14605" s="11">
        <f t="shared" si="936"/>
        <v>161588</v>
      </c>
      <c r="K14605" s="11">
        <f t="shared" si="937"/>
        <v>105163.51535793718</v>
      </c>
      <c r="L14605" s="12">
        <f t="shared" si="940"/>
        <v>30469.361778565333</v>
      </c>
      <c r="M14605" s="11">
        <f>COUNTIF(E$2:$E14605,E14605)</f>
        <v>3951</v>
      </c>
      <c r="O14605" t="str">
        <f t="shared" si="939"/>
        <v/>
      </c>
    </row>
    <row r="14606" spans="1:15" hidden="1">
      <c r="A14606" s="41" t="s">
        <v>120</v>
      </c>
      <c r="B14606" s="46">
        <v>45869</v>
      </c>
      <c r="C14606" s="8" t="s">
        <v>13</v>
      </c>
      <c r="D14606" s="8" t="s">
        <v>14</v>
      </c>
      <c r="E14606" s="8" t="s">
        <v>14</v>
      </c>
      <c r="F14606" s="9">
        <f t="shared" si="938"/>
        <v>2700000</v>
      </c>
      <c r="G14606" s="9">
        <v>27</v>
      </c>
      <c r="H14606" s="10">
        <v>2915595</v>
      </c>
      <c r="I14606" s="11">
        <f t="shared" si="935"/>
        <v>16996077714.658354</v>
      </c>
      <c r="J14606" s="11">
        <f t="shared" si="936"/>
        <v>161615</v>
      </c>
      <c r="K14606" s="11">
        <f t="shared" si="937"/>
        <v>105163.98672560316</v>
      </c>
      <c r="L14606" s="12">
        <f t="shared" si="940"/>
        <v>0</v>
      </c>
      <c r="M14606" s="11">
        <f>COUNTIF(E$2:$E14606,E14606)</f>
        <v>3952</v>
      </c>
      <c r="O14606" t="str">
        <f t="shared" si="939"/>
        <v/>
      </c>
    </row>
    <row r="14607" spans="1:15" hidden="1">
      <c r="A14607" s="41" t="s">
        <v>120</v>
      </c>
      <c r="B14607" s="46">
        <v>45869</v>
      </c>
      <c r="C14607" s="8" t="s">
        <v>13</v>
      </c>
      <c r="D14607" s="8" t="s">
        <v>46</v>
      </c>
      <c r="E14607" s="8" t="s">
        <v>46</v>
      </c>
      <c r="F14607" s="9">
        <f t="shared" si="938"/>
        <v>2900000</v>
      </c>
      <c r="G14607" s="9">
        <v>29</v>
      </c>
      <c r="H14607" s="10">
        <v>3031022</v>
      </c>
      <c r="I14607" s="11">
        <f t="shared" si="935"/>
        <v>6192155844.212677</v>
      </c>
      <c r="J14607" s="11">
        <f t="shared" si="936"/>
        <v>59272</v>
      </c>
      <c r="K14607" s="11">
        <f t="shared" si="937"/>
        <v>104470.16878480019</v>
      </c>
      <c r="L14607" s="12">
        <f t="shared" si="940"/>
        <v>0</v>
      </c>
      <c r="M14607" s="11">
        <f>COUNTIF(E$2:$E14607,E14607)</f>
        <v>3960</v>
      </c>
      <c r="O14607" t="str">
        <f t="shared" si="939"/>
        <v/>
      </c>
    </row>
    <row r="14608" spans="1:15" hidden="1">
      <c r="A14608" s="41" t="s">
        <v>120</v>
      </c>
      <c r="B14608" s="46">
        <v>45869</v>
      </c>
      <c r="C14608" s="8" t="s">
        <v>13</v>
      </c>
      <c r="D14608" s="8" t="s">
        <v>48</v>
      </c>
      <c r="E14608" s="8" t="s">
        <v>48</v>
      </c>
      <c r="F14608" s="9">
        <f t="shared" si="938"/>
        <v>2700000</v>
      </c>
      <c r="G14608" s="9">
        <v>27</v>
      </c>
      <c r="H14608" s="10">
        <v>2801331</v>
      </c>
      <c r="I14608" s="11">
        <f t="shared" si="935"/>
        <v>10892964674.022198</v>
      </c>
      <c r="J14608" s="11">
        <f t="shared" si="936"/>
        <v>108872</v>
      </c>
      <c r="K14608" s="11">
        <f t="shared" si="937"/>
        <v>100052.94909639024</v>
      </c>
      <c r="L14608" s="12">
        <f t="shared" si="940"/>
        <v>0</v>
      </c>
      <c r="M14608" s="11">
        <f>COUNTIF(E$2:$E14608,E14608)</f>
        <v>669</v>
      </c>
      <c r="O14608" t="str">
        <f t="shared" si="939"/>
        <v/>
      </c>
    </row>
    <row r="14609" spans="1:15">
      <c r="A14609" s="41" t="s">
        <v>120</v>
      </c>
      <c r="B14609" s="46">
        <v>45869</v>
      </c>
      <c r="C14609" s="8" t="s">
        <v>13</v>
      </c>
      <c r="D14609" s="8" t="s">
        <v>48</v>
      </c>
      <c r="E14609" s="8" t="s">
        <v>48</v>
      </c>
      <c r="F14609" s="9">
        <f t="shared" si="938"/>
        <v>2700000</v>
      </c>
      <c r="G14609" s="9">
        <v>27</v>
      </c>
      <c r="H14609" s="10">
        <v>2801331</v>
      </c>
      <c r="I14609" s="11">
        <f t="shared" si="935"/>
        <v>10895766005.022198</v>
      </c>
      <c r="J14609" s="11">
        <f t="shared" si="936"/>
        <v>108899</v>
      </c>
      <c r="K14609" s="11">
        <f t="shared" si="937"/>
        <v>100053.8664728069</v>
      </c>
      <c r="L14609" s="12">
        <f t="shared" si="940"/>
        <v>0</v>
      </c>
      <c r="M14609" s="11">
        <f>COUNTIF(E$2:$E14609,E14609)</f>
        <v>670</v>
      </c>
      <c r="O14609" t="str">
        <f t="shared" si="939"/>
        <v>X</v>
      </c>
    </row>
    <row r="14610" spans="1:15" hidden="1">
      <c r="A14610" s="41" t="s">
        <v>120</v>
      </c>
      <c r="B14610" s="46">
        <v>45869</v>
      </c>
      <c r="C14610" s="8" t="s">
        <v>13</v>
      </c>
      <c r="D14610" s="8" t="s">
        <v>46</v>
      </c>
      <c r="E14610" s="8" t="s">
        <v>46</v>
      </c>
      <c r="F14610" s="9">
        <f t="shared" si="938"/>
        <v>2700000</v>
      </c>
      <c r="G14610" s="9">
        <v>27</v>
      </c>
      <c r="H14610" s="10">
        <v>2807541</v>
      </c>
      <c r="I14610" s="11">
        <f t="shared" si="935"/>
        <v>6194963385.212677</v>
      </c>
      <c r="J14610" s="11">
        <f t="shared" si="936"/>
        <v>59299</v>
      </c>
      <c r="K14610" s="11">
        <f t="shared" si="937"/>
        <v>104469.946967279</v>
      </c>
      <c r="L14610" s="12">
        <f t="shared" si="940"/>
        <v>0</v>
      </c>
      <c r="M14610" s="11">
        <f>COUNTIF(E$2:$E14610,E14610)</f>
        <v>3961</v>
      </c>
      <c r="O14610" t="str">
        <f t="shared" si="939"/>
        <v/>
      </c>
    </row>
    <row r="14611" spans="1:15" hidden="1">
      <c r="A14611" s="41" t="s">
        <v>120</v>
      </c>
      <c r="B14611" s="46">
        <v>45869</v>
      </c>
      <c r="C14611" s="8" t="s">
        <v>13</v>
      </c>
      <c r="D14611" s="8" t="s">
        <v>46</v>
      </c>
      <c r="E14611" s="8" t="s">
        <v>46</v>
      </c>
      <c r="F14611" s="9">
        <f t="shared" si="938"/>
        <v>2700000</v>
      </c>
      <c r="G14611" s="9">
        <v>27</v>
      </c>
      <c r="H14611" s="10">
        <v>2796255</v>
      </c>
      <c r="I14611" s="11">
        <f t="shared" si="935"/>
        <v>6197759640.212677</v>
      </c>
      <c r="J14611" s="11">
        <f t="shared" si="936"/>
        <v>59326</v>
      </c>
      <c r="K14611" s="11">
        <f t="shared" si="937"/>
        <v>104469.53511466603</v>
      </c>
      <c r="L14611" s="12">
        <f t="shared" si="940"/>
        <v>0</v>
      </c>
      <c r="M14611" s="11">
        <f>COUNTIF(E$2:$E14611,E14611)</f>
        <v>3962</v>
      </c>
      <c r="O14611" t="str">
        <f t="shared" si="939"/>
        <v/>
      </c>
    </row>
    <row r="14612" spans="1:15">
      <c r="A14612" s="41" t="s">
        <v>120</v>
      </c>
      <c r="B14612" s="46">
        <v>45869</v>
      </c>
      <c r="C14612" s="8" t="s">
        <v>13</v>
      </c>
      <c r="D14612" s="8" t="s">
        <v>15</v>
      </c>
      <c r="E14612" s="8" t="s">
        <v>15</v>
      </c>
      <c r="F14612" s="9">
        <f t="shared" si="938"/>
        <v>2700000</v>
      </c>
      <c r="G14612" s="9">
        <v>27</v>
      </c>
      <c r="H14612" s="10">
        <v>2758914</v>
      </c>
      <c r="I14612" s="11">
        <f t="shared" si="935"/>
        <v>14682683886.144783</v>
      </c>
      <c r="J14612" s="11">
        <f t="shared" si="936"/>
        <v>145302</v>
      </c>
      <c r="K14612" s="11">
        <f t="shared" si="937"/>
        <v>101049.42730413059</v>
      </c>
      <c r="L14612" s="12">
        <f t="shared" si="940"/>
        <v>0</v>
      </c>
      <c r="M14612" s="11">
        <f>COUNTIF(E$2:$E14612,E14612)</f>
        <v>3988</v>
      </c>
      <c r="O14612" t="str">
        <f t="shared" si="939"/>
        <v>X</v>
      </c>
    </row>
    <row r="14613" spans="1:15" hidden="1">
      <c r="A14613" s="41" t="s">
        <v>120</v>
      </c>
      <c r="B14613" s="46">
        <v>45869</v>
      </c>
      <c r="C14613" s="8" t="s">
        <v>13</v>
      </c>
      <c r="D14613" s="8" t="s">
        <v>46</v>
      </c>
      <c r="E14613" s="8" t="s">
        <v>46</v>
      </c>
      <c r="F14613" s="9">
        <f t="shared" si="938"/>
        <v>1200000</v>
      </c>
      <c r="G14613" s="9">
        <v>12</v>
      </c>
      <c r="H14613" s="10">
        <v>1259772</v>
      </c>
      <c r="I14613" s="11">
        <f t="shared" si="935"/>
        <v>6199019412.212677</v>
      </c>
      <c r="J14613" s="11">
        <f t="shared" si="936"/>
        <v>59338</v>
      </c>
      <c r="K14613" s="11">
        <f t="shared" si="937"/>
        <v>104469.63854886712</v>
      </c>
      <c r="L14613" s="12">
        <f t="shared" si="940"/>
        <v>0</v>
      </c>
      <c r="M14613" s="11">
        <f>COUNTIF(E$2:$E14613,E14613)</f>
        <v>3963</v>
      </c>
      <c r="O14613" t="str">
        <f t="shared" si="939"/>
        <v/>
      </c>
    </row>
    <row r="14614" spans="1:15" hidden="1">
      <c r="A14614" s="41" t="s">
        <v>120</v>
      </c>
      <c r="B14614" s="46">
        <v>45869</v>
      </c>
      <c r="C14614" s="8" t="s">
        <v>13</v>
      </c>
      <c r="D14614" s="8" t="s">
        <v>14</v>
      </c>
      <c r="E14614" s="8" t="s">
        <v>14</v>
      </c>
      <c r="F14614" s="9">
        <f t="shared" si="938"/>
        <v>-5500000</v>
      </c>
      <c r="G14614" s="9">
        <v>-55</v>
      </c>
      <c r="H14614" s="10">
        <v>-5970195</v>
      </c>
      <c r="I14614" s="11">
        <f t="shared" si="935"/>
        <v>16990293695.388445</v>
      </c>
      <c r="J14614" s="11">
        <f t="shared" si="936"/>
        <v>161560</v>
      </c>
      <c r="K14614" s="11">
        <f t="shared" si="937"/>
        <v>105163.98672560316</v>
      </c>
      <c r="L14614" s="12">
        <f t="shared" si="940"/>
        <v>186175.73009182606</v>
      </c>
      <c r="M14614" s="11">
        <f>COUNTIF(E$2:$E14614,E14614)</f>
        <v>3953</v>
      </c>
      <c r="O14614" t="str">
        <f t="shared" si="939"/>
        <v/>
      </c>
    </row>
    <row r="14615" spans="1:15" hidden="1">
      <c r="A14615" s="41" t="s">
        <v>120</v>
      </c>
      <c r="B14615" s="46">
        <v>45869</v>
      </c>
      <c r="C14615" s="8" t="s">
        <v>13</v>
      </c>
      <c r="D14615" s="8" t="s">
        <v>14</v>
      </c>
      <c r="E14615" s="8" t="s">
        <v>14</v>
      </c>
      <c r="F14615" s="9">
        <f t="shared" si="938"/>
        <v>-900000</v>
      </c>
      <c r="G14615" s="9">
        <v>-9</v>
      </c>
      <c r="H14615" s="10">
        <v>-976941</v>
      </c>
      <c r="I14615" s="11">
        <f t="shared" si="935"/>
        <v>16989347219.507914</v>
      </c>
      <c r="J14615" s="11">
        <f t="shared" si="936"/>
        <v>161551</v>
      </c>
      <c r="K14615" s="11">
        <f t="shared" si="937"/>
        <v>105163.98672560316</v>
      </c>
      <c r="L14615" s="12">
        <f t="shared" si="940"/>
        <v>30465.119469571626</v>
      </c>
      <c r="M14615" s="11">
        <f>COUNTIF(E$2:$E14615,E14615)</f>
        <v>3954</v>
      </c>
      <c r="O14615" t="str">
        <f t="shared" si="939"/>
        <v/>
      </c>
    </row>
    <row r="14616" spans="1:15" hidden="1">
      <c r="A14616" s="41" t="s">
        <v>120</v>
      </c>
      <c r="B14616" s="46">
        <v>45869</v>
      </c>
      <c r="C14616" s="8" t="s">
        <v>13</v>
      </c>
      <c r="D14616" s="8" t="s">
        <v>14</v>
      </c>
      <c r="E14616" s="8" t="s">
        <v>14</v>
      </c>
      <c r="F14616" s="9">
        <f t="shared" si="938"/>
        <v>-1100000</v>
      </c>
      <c r="G14616" s="9">
        <v>-11</v>
      </c>
      <c r="H14616" s="10">
        <v>-1194039</v>
      </c>
      <c r="I14616" s="11">
        <f t="shared" si="935"/>
        <v>16988190415.653933</v>
      </c>
      <c r="J14616" s="11">
        <f t="shared" si="936"/>
        <v>161540</v>
      </c>
      <c r="K14616" s="11">
        <f t="shared" si="937"/>
        <v>105163.98672560316</v>
      </c>
      <c r="L14616" s="12">
        <f t="shared" si="940"/>
        <v>37235.146018365165</v>
      </c>
      <c r="M14616" s="11">
        <f>COUNTIF(E$2:$E14616,E14616)</f>
        <v>3955</v>
      </c>
      <c r="O14616" t="str">
        <f t="shared" si="939"/>
        <v/>
      </c>
    </row>
    <row r="14617" spans="1:15" hidden="1">
      <c r="A14617" s="41" t="s">
        <v>120</v>
      </c>
      <c r="B14617" s="46">
        <v>45869</v>
      </c>
      <c r="C14617" s="8" t="s">
        <v>13</v>
      </c>
      <c r="D14617" s="8" t="s">
        <v>14</v>
      </c>
      <c r="E14617" s="8" t="s">
        <v>14</v>
      </c>
      <c r="F14617" s="9">
        <f t="shared" si="938"/>
        <v>-1800000</v>
      </c>
      <c r="G14617" s="9">
        <v>-18</v>
      </c>
      <c r="H14617" s="10">
        <v>-1953882</v>
      </c>
      <c r="I14617" s="11">
        <f t="shared" si="935"/>
        <v>16986297463.892872</v>
      </c>
      <c r="J14617" s="11">
        <f t="shared" si="936"/>
        <v>161522</v>
      </c>
      <c r="K14617" s="11">
        <f t="shared" si="937"/>
        <v>105163.98672560316</v>
      </c>
      <c r="L14617" s="12">
        <f t="shared" si="940"/>
        <v>60930.238939143252</v>
      </c>
      <c r="M14617" s="11">
        <f>COUNTIF(E$2:$E14617,E14617)</f>
        <v>3956</v>
      </c>
      <c r="O14617" t="str">
        <f t="shared" si="939"/>
        <v/>
      </c>
    </row>
    <row r="14618" spans="1:15">
      <c r="A14618" s="41" t="s">
        <v>120</v>
      </c>
      <c r="B14618" s="46">
        <v>45869</v>
      </c>
      <c r="C14618" s="8" t="s">
        <v>13</v>
      </c>
      <c r="D14618" s="8" t="s">
        <v>46</v>
      </c>
      <c r="E14618" s="8" t="s">
        <v>46</v>
      </c>
      <c r="F14618" s="9">
        <f t="shared" si="938"/>
        <v>900000</v>
      </c>
      <c r="G14618" s="9">
        <v>9</v>
      </c>
      <c r="H14618" s="10">
        <v>941382</v>
      </c>
      <c r="I14618" s="11">
        <f t="shared" si="935"/>
        <v>6199960794.212677</v>
      </c>
      <c r="J14618" s="11">
        <f t="shared" si="936"/>
        <v>59347</v>
      </c>
      <c r="K14618" s="11">
        <f t="shared" si="937"/>
        <v>104469.65801494055</v>
      </c>
      <c r="L14618" s="12">
        <f t="shared" si="940"/>
        <v>0</v>
      </c>
      <c r="M14618" s="11">
        <f>COUNTIF(E$2:$E14618,E14618)</f>
        <v>3964</v>
      </c>
      <c r="O14618" t="str">
        <f t="shared" si="939"/>
        <v>X</v>
      </c>
    </row>
    <row r="14619" spans="1:15" hidden="1">
      <c r="A14619" s="41" t="s">
        <v>120</v>
      </c>
      <c r="B14619" s="46">
        <v>45869</v>
      </c>
      <c r="C14619" s="8" t="s">
        <v>13</v>
      </c>
      <c r="D14619" s="8" t="s">
        <v>14</v>
      </c>
      <c r="E14619" s="8" t="s">
        <v>14</v>
      </c>
      <c r="F14619" s="9">
        <f t="shared" si="938"/>
        <v>-2300000</v>
      </c>
      <c r="G14619" s="9">
        <v>-23</v>
      </c>
      <c r="H14619" s="10">
        <v>-2496627</v>
      </c>
      <c r="I14619" s="11">
        <f t="shared" si="935"/>
        <v>16983878692.198183</v>
      </c>
      <c r="J14619" s="11">
        <f t="shared" si="936"/>
        <v>161499</v>
      </c>
      <c r="K14619" s="11">
        <f t="shared" si="937"/>
        <v>105163.98672560316</v>
      </c>
      <c r="L14619" s="12">
        <f t="shared" si="940"/>
        <v>77855.305311127566</v>
      </c>
      <c r="M14619" s="11">
        <f>COUNTIF(E$2:$E14619,E14619)</f>
        <v>3957</v>
      </c>
      <c r="O14619" t="str">
        <f t="shared" si="939"/>
        <v/>
      </c>
    </row>
    <row r="14620" spans="1:15" hidden="1">
      <c r="A14620" s="41" t="s">
        <v>120</v>
      </c>
      <c r="B14620" s="46">
        <v>45869</v>
      </c>
      <c r="C14620" s="8" t="s">
        <v>13</v>
      </c>
      <c r="D14620" s="8" t="s">
        <v>14</v>
      </c>
      <c r="E14620" s="8" t="s">
        <v>14</v>
      </c>
      <c r="F14620" s="9">
        <f t="shared" si="938"/>
        <v>-11000000</v>
      </c>
      <c r="G14620" s="9">
        <v>-110</v>
      </c>
      <c r="H14620" s="10">
        <v>-11940390</v>
      </c>
      <c r="I14620" s="11">
        <f t="shared" si="935"/>
        <v>16972310653.658367</v>
      </c>
      <c r="J14620" s="11">
        <f t="shared" si="936"/>
        <v>161389</v>
      </c>
      <c r="K14620" s="11">
        <f t="shared" si="937"/>
        <v>105163.98672560316</v>
      </c>
      <c r="L14620" s="12">
        <f t="shared" si="940"/>
        <v>372351.46018365212</v>
      </c>
      <c r="M14620" s="11">
        <f>COUNTIF(E$2:$E14620,E14620)</f>
        <v>3958</v>
      </c>
      <c r="O14620" t="str">
        <f t="shared" si="939"/>
        <v/>
      </c>
    </row>
    <row r="14621" spans="1:15" hidden="1">
      <c r="A14621" s="41" t="s">
        <v>120</v>
      </c>
      <c r="B14621" s="46">
        <v>45869</v>
      </c>
      <c r="C14621" s="8" t="s">
        <v>13</v>
      </c>
      <c r="D14621" s="8" t="s">
        <v>14</v>
      </c>
      <c r="E14621" s="8" t="s">
        <v>14</v>
      </c>
      <c r="F14621" s="9">
        <f t="shared" si="938"/>
        <v>-38200000</v>
      </c>
      <c r="G14621" s="9">
        <v>-382</v>
      </c>
      <c r="H14621" s="10">
        <v>-41465718</v>
      </c>
      <c r="I14621" s="11">
        <f t="shared" si="935"/>
        <v>16932138010.729187</v>
      </c>
      <c r="J14621" s="11">
        <f t="shared" si="936"/>
        <v>161007</v>
      </c>
      <c r="K14621" s="11">
        <f t="shared" si="937"/>
        <v>105163.98672560316</v>
      </c>
      <c r="L14621" s="12">
        <f t="shared" si="940"/>
        <v>1293075.070819594</v>
      </c>
      <c r="M14621" s="11">
        <f>COUNTIF(E$2:$E14621,E14621)</f>
        <v>3959</v>
      </c>
      <c r="O14621" t="str">
        <f t="shared" si="939"/>
        <v/>
      </c>
    </row>
    <row r="14622" spans="1:15" hidden="1">
      <c r="A14622" s="41" t="s">
        <v>120</v>
      </c>
      <c r="B14622" s="46">
        <v>45869</v>
      </c>
      <c r="C14622" s="8" t="s">
        <v>13</v>
      </c>
      <c r="D14622" s="8" t="s">
        <v>14</v>
      </c>
      <c r="E14622" s="8" t="s">
        <v>14</v>
      </c>
      <c r="F14622" s="9">
        <f t="shared" si="938"/>
        <v>-5500000</v>
      </c>
      <c r="G14622" s="9">
        <v>-55</v>
      </c>
      <c r="H14622" s="10">
        <v>-5970195</v>
      </c>
      <c r="I14622" s="11">
        <f t="shared" si="935"/>
        <v>16926353991.459278</v>
      </c>
      <c r="J14622" s="11">
        <f t="shared" si="936"/>
        <v>160952</v>
      </c>
      <c r="K14622" s="11">
        <f t="shared" si="937"/>
        <v>105163.98672560316</v>
      </c>
      <c r="L14622" s="12">
        <f t="shared" si="940"/>
        <v>186175.73009182606</v>
      </c>
      <c r="M14622" s="11">
        <f>COUNTIF(E$2:$E14622,E14622)</f>
        <v>3960</v>
      </c>
      <c r="O14622" t="str">
        <f t="shared" si="939"/>
        <v/>
      </c>
    </row>
    <row r="14623" spans="1:15">
      <c r="A14623" s="41" t="s">
        <v>120</v>
      </c>
      <c r="B14623" s="46">
        <v>45869</v>
      </c>
      <c r="C14623" s="8" t="s">
        <v>13</v>
      </c>
      <c r="D14623" s="8" t="s">
        <v>14</v>
      </c>
      <c r="E14623" s="8" t="s">
        <v>14</v>
      </c>
      <c r="F14623" s="9">
        <f t="shared" si="938"/>
        <v>-73600000</v>
      </c>
      <c r="G14623" s="9">
        <v>-736</v>
      </c>
      <c r="H14623" s="10">
        <v>-79892064</v>
      </c>
      <c r="I14623" s="11">
        <f t="shared" si="935"/>
        <v>16848953297.229235</v>
      </c>
      <c r="J14623" s="11">
        <f t="shared" si="936"/>
        <v>160216</v>
      </c>
      <c r="K14623" s="11">
        <f t="shared" si="937"/>
        <v>105163.98672560316</v>
      </c>
      <c r="L14623" s="12">
        <f t="shared" si="940"/>
        <v>2491369.7699560821</v>
      </c>
      <c r="M14623" s="11">
        <f>COUNTIF(E$2:$E14623,E14623)</f>
        <v>3961</v>
      </c>
      <c r="O14623" t="str">
        <f t="shared" si="939"/>
        <v>X</v>
      </c>
    </row>
  </sheetData>
  <autoFilter ref="A1:O14623" xr:uid="{12FFED13-906B-4843-8656-C4C8DBFA2FA4}">
    <filterColumn colId="14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775C5-B74D-42C5-8885-1406F2517B61}">
  <dimension ref="A1:I14"/>
  <sheetViews>
    <sheetView workbookViewId="0"/>
  </sheetViews>
  <sheetFormatPr defaultColWidth="0" defaultRowHeight="14.5" zeroHeight="1"/>
  <cols>
    <col min="1" max="1" width="13.1796875" customWidth="1"/>
    <col min="2" max="2" width="8.81640625" customWidth="1"/>
    <col min="3" max="3" width="11.90625" customWidth="1"/>
    <col min="4" max="5" width="10.81640625" bestFit="1" customWidth="1"/>
    <col min="6" max="6" width="10.08984375" bestFit="1" customWidth="1"/>
    <col min="7" max="8" width="14.36328125" customWidth="1"/>
    <col min="9" max="9" width="12.1796875" customWidth="1"/>
    <col min="10" max="16384" width="8.81640625" hidden="1"/>
  </cols>
  <sheetData>
    <row r="1" spans="1:9" ht="39.5">
      <c r="A1" s="19" t="s">
        <v>19</v>
      </c>
      <c r="B1" s="19" t="s">
        <v>1</v>
      </c>
      <c r="C1" s="19" t="s">
        <v>20</v>
      </c>
      <c r="D1" s="19" t="s">
        <v>21</v>
      </c>
      <c r="E1" s="19" t="s">
        <v>22</v>
      </c>
      <c r="F1" s="19" t="s">
        <v>23</v>
      </c>
      <c r="G1" s="19" t="s">
        <v>24</v>
      </c>
      <c r="H1" s="44" t="s">
        <v>47</v>
      </c>
      <c r="I1" s="44">
        <v>45869</v>
      </c>
    </row>
    <row r="2" spans="1:9">
      <c r="A2" s="20" t="s">
        <v>14</v>
      </c>
      <c r="B2" s="21">
        <v>100000</v>
      </c>
      <c r="C2" s="48">
        <v>7.2300000000000003E-2</v>
      </c>
      <c r="D2" s="22">
        <v>45265</v>
      </c>
      <c r="E2" s="22">
        <v>45630</v>
      </c>
      <c r="F2" s="22">
        <v>45265</v>
      </c>
      <c r="G2" s="22">
        <v>48187</v>
      </c>
      <c r="H2" s="45">
        <f>(G2-$I$1)/365</f>
        <v>6.3506849315068497</v>
      </c>
    </row>
    <row r="3" spans="1:9">
      <c r="A3" s="20" t="s">
        <v>16</v>
      </c>
      <c r="B3" s="21">
        <v>100000</v>
      </c>
      <c r="C3" s="48">
        <v>6.5500000000000003E-2</v>
      </c>
      <c r="D3" s="22">
        <v>45290</v>
      </c>
      <c r="E3" s="22">
        <v>45655</v>
      </c>
      <c r="F3" s="22">
        <v>45290</v>
      </c>
      <c r="G3" s="22">
        <v>47847</v>
      </c>
      <c r="H3" s="45">
        <f t="shared" ref="H3:H7" si="0">(G3-$I$1)/365</f>
        <v>5.419178082191781</v>
      </c>
    </row>
    <row r="4" spans="1:9">
      <c r="A4" s="20" t="s">
        <v>15</v>
      </c>
      <c r="B4" s="21">
        <v>100000</v>
      </c>
      <c r="C4" s="48">
        <v>6.6799999999999998E-2</v>
      </c>
      <c r="D4" s="22">
        <v>45518</v>
      </c>
      <c r="E4" s="22">
        <v>45884</v>
      </c>
      <c r="F4" s="22">
        <v>45518</v>
      </c>
      <c r="G4" s="22">
        <v>49170</v>
      </c>
      <c r="H4" s="45">
        <f t="shared" si="0"/>
        <v>9.043835616438356</v>
      </c>
      <c r="I4" t="s">
        <v>31</v>
      </c>
    </row>
    <row r="5" spans="1:9">
      <c r="A5" s="20" t="s">
        <v>14</v>
      </c>
      <c r="B5" s="21">
        <v>100000</v>
      </c>
      <c r="C5" s="48">
        <v>6.6799999999999998E-2</v>
      </c>
      <c r="D5" s="22">
        <v>45631</v>
      </c>
      <c r="E5" s="22">
        <v>45995</v>
      </c>
      <c r="F5" s="22">
        <v>45631</v>
      </c>
      <c r="G5" s="22">
        <v>48187</v>
      </c>
      <c r="H5" s="45">
        <f t="shared" si="0"/>
        <v>6.3506849315068497</v>
      </c>
      <c r="I5" t="s">
        <v>31</v>
      </c>
    </row>
    <row r="6" spans="1:9">
      <c r="A6" s="20" t="s">
        <v>16</v>
      </c>
      <c r="B6" s="21">
        <v>100000</v>
      </c>
      <c r="C6" s="48">
        <v>6.2799999999999995E-2</v>
      </c>
      <c r="D6" s="22">
        <v>45656</v>
      </c>
      <c r="E6" s="22">
        <v>46020</v>
      </c>
      <c r="F6" s="22">
        <v>45656</v>
      </c>
      <c r="G6" s="22">
        <v>47847</v>
      </c>
      <c r="H6" s="45">
        <f t="shared" si="0"/>
        <v>5.419178082191781</v>
      </c>
      <c r="I6" t="s">
        <v>31</v>
      </c>
    </row>
    <row r="7" spans="1:9">
      <c r="A7" s="20" t="s">
        <v>46</v>
      </c>
      <c r="B7" s="21">
        <v>100000</v>
      </c>
      <c r="C7" s="48">
        <v>7.4999999999999997E-2</v>
      </c>
      <c r="D7" s="22">
        <v>45460</v>
      </c>
      <c r="E7" s="22">
        <v>45824</v>
      </c>
      <c r="F7" s="22">
        <v>45460</v>
      </c>
      <c r="G7" s="22">
        <v>48382</v>
      </c>
      <c r="H7" s="45">
        <f t="shared" si="0"/>
        <v>6.8849315068493153</v>
      </c>
    </row>
    <row r="8" spans="1:9">
      <c r="A8" s="20" t="s">
        <v>35</v>
      </c>
      <c r="B8" s="21">
        <v>100000</v>
      </c>
      <c r="C8" s="48">
        <v>7.4800000000000005E-2</v>
      </c>
      <c r="D8" s="22">
        <v>45473</v>
      </c>
      <c r="E8" s="22">
        <v>45837</v>
      </c>
      <c r="F8" s="22">
        <v>45473</v>
      </c>
      <c r="G8" s="22">
        <v>47664</v>
      </c>
      <c r="H8" s="45">
        <f t="shared" ref="H8" si="1">(G8-$I$1)/365</f>
        <v>4.9178082191780819</v>
      </c>
      <c r="I8" t="s">
        <v>31</v>
      </c>
    </row>
    <row r="9" spans="1:9">
      <c r="A9" s="20" t="s">
        <v>48</v>
      </c>
      <c r="B9" s="21">
        <v>100000</v>
      </c>
      <c r="C9" s="48">
        <v>7.4749999999999997E-2</v>
      </c>
      <c r="D9" s="22">
        <v>45511</v>
      </c>
      <c r="E9" s="22">
        <v>45875</v>
      </c>
      <c r="F9" s="22">
        <v>45511</v>
      </c>
      <c r="G9" s="22">
        <v>48067</v>
      </c>
      <c r="H9" s="45">
        <f t="shared" ref="H9" si="2">(G9-$I$1)/365</f>
        <v>6.021917808219178</v>
      </c>
      <c r="I9" t="s">
        <v>31</v>
      </c>
    </row>
    <row r="10" spans="1:9">
      <c r="A10" s="20" t="s">
        <v>90</v>
      </c>
      <c r="B10" s="21">
        <v>100000</v>
      </c>
      <c r="C10" s="48">
        <v>7.8E-2</v>
      </c>
      <c r="D10" s="22">
        <v>45593</v>
      </c>
      <c r="E10" s="22">
        <v>45957</v>
      </c>
      <c r="F10" s="22">
        <v>45593</v>
      </c>
      <c r="G10" s="22">
        <v>48515</v>
      </c>
      <c r="H10" s="45">
        <f t="shared" ref="H10" si="3">(G10-$I$1)/365</f>
        <v>7.2493150684931509</v>
      </c>
      <c r="I10" t="s">
        <v>31</v>
      </c>
    </row>
    <row r="11" spans="1:9">
      <c r="A11" s="20" t="s">
        <v>98</v>
      </c>
      <c r="B11" s="21">
        <v>100000</v>
      </c>
      <c r="C11" s="48">
        <v>8.5000000000000006E-2</v>
      </c>
      <c r="D11" s="22">
        <v>45672</v>
      </c>
      <c r="E11" s="22">
        <v>45852</v>
      </c>
      <c r="F11" s="22">
        <v>45672</v>
      </c>
      <c r="G11" s="22">
        <v>46402</v>
      </c>
      <c r="H11" s="45">
        <f t="shared" ref="H11:H12" si="4">(G11-$I$1)/365</f>
        <v>1.4602739726027398</v>
      </c>
    </row>
    <row r="12" spans="1:9">
      <c r="A12" s="20" t="s">
        <v>46</v>
      </c>
      <c r="B12" s="21">
        <v>100000</v>
      </c>
      <c r="C12" s="48">
        <v>7.6999999999999999E-2</v>
      </c>
      <c r="D12" s="22">
        <v>45825</v>
      </c>
      <c r="E12" s="22">
        <v>46189</v>
      </c>
      <c r="F12" s="22">
        <v>45825</v>
      </c>
      <c r="G12" s="22">
        <v>48382</v>
      </c>
      <c r="H12" s="45">
        <f t="shared" si="4"/>
        <v>6.8849315068493153</v>
      </c>
      <c r="I12" t="s">
        <v>31</v>
      </c>
    </row>
    <row r="13" spans="1:9">
      <c r="A13" s="20" t="s">
        <v>102</v>
      </c>
      <c r="B13" s="21">
        <v>100000</v>
      </c>
      <c r="C13" s="48">
        <v>0.1</v>
      </c>
      <c r="D13" s="22">
        <v>45793</v>
      </c>
      <c r="E13" s="22">
        <v>45884</v>
      </c>
      <c r="F13" s="22">
        <v>45793</v>
      </c>
      <c r="G13" s="22">
        <v>46158</v>
      </c>
      <c r="H13" s="45">
        <f t="shared" ref="H13:H14" si="5">(G13-$I$1)/365</f>
        <v>0.79178082191780819</v>
      </c>
      <c r="I13" t="s">
        <v>31</v>
      </c>
    </row>
    <row r="14" spans="1:9">
      <c r="A14" s="20" t="s">
        <v>98</v>
      </c>
      <c r="B14" s="21">
        <v>100000</v>
      </c>
      <c r="C14" s="48">
        <v>8.5000000000000006E-2</v>
      </c>
      <c r="D14" s="22">
        <v>45852</v>
      </c>
      <c r="E14" s="22">
        <v>46037</v>
      </c>
      <c r="F14" s="22">
        <v>45852</v>
      </c>
      <c r="G14" s="22">
        <v>46402</v>
      </c>
      <c r="H14" s="45">
        <f t="shared" si="5"/>
        <v>1.4602739726027398</v>
      </c>
      <c r="I14" t="s">
        <v>31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D2C63-33A6-4BC6-982A-75642ADA3FF5}">
  <sheetPr>
    <tabColor rgb="FFFFFF00"/>
  </sheetPr>
  <dimension ref="A1:E14"/>
  <sheetViews>
    <sheetView workbookViewId="0">
      <selection activeCell="C11" sqref="C11"/>
    </sheetView>
  </sheetViews>
  <sheetFormatPr defaultColWidth="0" defaultRowHeight="14.5" zeroHeight="1"/>
  <cols>
    <col min="1" max="1" width="54.81640625" customWidth="1"/>
    <col min="2" max="2" width="16.6328125" customWidth="1"/>
    <col min="3" max="3" width="16.81640625" customWidth="1"/>
    <col min="4" max="5" width="8.81640625" customWidth="1"/>
    <col min="6" max="16384" width="8.81640625" hidden="1"/>
  </cols>
  <sheetData>
    <row r="1" spans="1:5" ht="15" thickBot="1">
      <c r="A1" s="24"/>
      <c r="B1" s="27" t="s">
        <v>34</v>
      </c>
      <c r="C1" s="28" t="s">
        <v>123</v>
      </c>
    </row>
    <row r="2" spans="1:5" ht="29.5" thickBot="1">
      <c r="A2" s="25" t="s">
        <v>45</v>
      </c>
      <c r="B2" s="24" t="s">
        <v>16</v>
      </c>
      <c r="C2" s="26">
        <v>103300</v>
      </c>
    </row>
    <row r="3" spans="1:5" ht="15" thickBot="1">
      <c r="A3" s="25"/>
      <c r="B3" s="24" t="s">
        <v>35</v>
      </c>
      <c r="C3" s="26"/>
    </row>
    <row r="4" spans="1:5" ht="15" thickBot="1">
      <c r="A4" s="25"/>
      <c r="B4" s="24" t="s">
        <v>14</v>
      </c>
      <c r="C4" s="26">
        <v>103525</v>
      </c>
    </row>
    <row r="5" spans="1:5" ht="15" thickBot="1">
      <c r="A5" s="25"/>
      <c r="B5" s="24" t="s">
        <v>15</v>
      </c>
      <c r="C5" s="26">
        <v>99750</v>
      </c>
    </row>
    <row r="6" spans="1:5" ht="15" thickBot="1">
      <c r="A6" s="25"/>
      <c r="B6" s="24" t="s">
        <v>46</v>
      </c>
      <c r="C6" s="26"/>
    </row>
    <row r="7" spans="1:5" ht="15" thickBot="1">
      <c r="A7" s="25"/>
      <c r="B7" s="24" t="s">
        <v>48</v>
      </c>
      <c r="C7" s="26"/>
    </row>
    <row r="8" spans="1:5" ht="15" thickBot="1">
      <c r="A8" s="25"/>
      <c r="B8" s="24" t="s">
        <v>90</v>
      </c>
      <c r="C8" s="26"/>
    </row>
    <row r="9" spans="1:5" ht="29.5" thickBot="1">
      <c r="A9" s="25" t="s">
        <v>36</v>
      </c>
      <c r="B9" s="24" t="s">
        <v>37</v>
      </c>
      <c r="C9" s="26">
        <v>16296.3</v>
      </c>
    </row>
    <row r="10" spans="1:5" ht="15" thickBot="1">
      <c r="A10" s="25" t="s">
        <v>101</v>
      </c>
      <c r="B10" s="24" t="s">
        <v>96</v>
      </c>
      <c r="C10" s="26">
        <v>11715.24</v>
      </c>
    </row>
    <row r="11" spans="1:5" ht="29.5" thickBot="1">
      <c r="A11" s="25" t="s">
        <v>104</v>
      </c>
      <c r="B11" s="24"/>
      <c r="C11" s="26"/>
    </row>
    <row r="12" spans="1:5" ht="15" thickBot="1">
      <c r="B12" s="24" t="s">
        <v>98</v>
      </c>
      <c r="C12" s="26">
        <v>101000</v>
      </c>
    </row>
    <row r="13" spans="1:5" ht="15" thickBot="1">
      <c r="E13" s="25"/>
    </row>
    <row r="14" spans="1:5"/>
  </sheetData>
  <hyperlinks>
    <hyperlink ref="A9" r:id="rId1" xr:uid="{AD8DF91A-8559-4FB2-BB72-F7FAC99829F0}"/>
    <hyperlink ref="A2" r:id="rId2" xr:uid="{9268721A-961C-4CFE-B842-0DCBBAC5B30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9EE38-73B2-488F-A50E-E22BCEB9E529}">
  <dimension ref="A2:V80"/>
  <sheetViews>
    <sheetView topLeftCell="A37" workbookViewId="0">
      <selection activeCell="K65" sqref="K65"/>
    </sheetView>
  </sheetViews>
  <sheetFormatPr defaultRowHeight="14.5"/>
  <cols>
    <col min="1" max="1" width="1.1796875" style="47" customWidth="1"/>
    <col min="2" max="2" width="13" style="47" customWidth="1"/>
    <col min="3" max="3" width="9" style="47" customWidth="1"/>
    <col min="4" max="4" width="4.81640625" style="47" customWidth="1"/>
    <col min="5" max="5" width="1.1796875" style="47" customWidth="1"/>
    <col min="6" max="6" width="2" style="47" customWidth="1"/>
    <col min="7" max="7" width="5.54296875" style="47" customWidth="1"/>
    <col min="8" max="8" width="8.1796875" style="47" customWidth="1"/>
    <col min="9" max="9" width="10.81640625" style="47" customWidth="1"/>
    <col min="10" max="10" width="9.1796875" style="47" customWidth="1"/>
    <col min="11" max="12" width="8.81640625" style="47" customWidth="1"/>
    <col min="13" max="13" width="8" style="47" customWidth="1"/>
    <col min="14" max="14" width="8.81640625" style="47" customWidth="1"/>
    <col min="15" max="15" width="9.81640625" style="47" customWidth="1"/>
    <col min="16" max="16" width="7.81640625" style="47" customWidth="1"/>
    <col min="17" max="17" width="1.453125" style="47" customWidth="1"/>
    <col min="18" max="18" width="9.1796875" style="47" customWidth="1"/>
    <col min="19" max="19" width="8.54296875" style="47" customWidth="1"/>
    <col min="20" max="20" width="8.453125" style="47" customWidth="1"/>
    <col min="21" max="21" width="10.1796875" style="47" customWidth="1"/>
    <col min="22" max="22" width="6.81640625" style="47" customWidth="1"/>
  </cols>
  <sheetData>
    <row r="2" spans="2:21">
      <c r="H2" s="89" t="s">
        <v>50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</row>
    <row r="3" spans="2:21">
      <c r="H3" s="90" t="s">
        <v>124</v>
      </c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</row>
    <row r="4" spans="2:21">
      <c r="H4" s="90" t="s">
        <v>51</v>
      </c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6" spans="2:21" ht="14.5" customHeight="1">
      <c r="B6" s="91" t="s">
        <v>52</v>
      </c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</row>
    <row r="7" spans="2:21" ht="14.5" customHeight="1"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</row>
    <row r="9" spans="2:21" ht="14.5" customHeight="1">
      <c r="B9" s="92" t="s">
        <v>125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</row>
    <row r="11" spans="2:21" ht="14.5" customHeight="1">
      <c r="H11" s="88" t="s">
        <v>53</v>
      </c>
      <c r="I11" s="88"/>
      <c r="J11" s="88"/>
      <c r="K11" s="88"/>
      <c r="M11" s="88" t="s">
        <v>54</v>
      </c>
      <c r="N11" s="88"/>
      <c r="O11" s="88"/>
      <c r="P11" s="88"/>
      <c r="Q11" s="88"/>
      <c r="R11" s="88"/>
      <c r="S11" s="88"/>
      <c r="T11" s="88"/>
      <c r="U11" s="88"/>
    </row>
    <row r="13" spans="2:21" ht="14.5" customHeight="1">
      <c r="H13" s="88" t="s">
        <v>55</v>
      </c>
      <c r="I13" s="88"/>
      <c r="J13" s="88"/>
      <c r="K13" s="88"/>
      <c r="M13" s="88" t="s">
        <v>56</v>
      </c>
      <c r="N13" s="88"/>
      <c r="O13" s="88"/>
      <c r="P13" s="88"/>
      <c r="Q13" s="88"/>
      <c r="R13" s="88"/>
      <c r="S13" s="88"/>
      <c r="T13" s="88"/>
      <c r="U13" s="88"/>
    </row>
    <row r="15" spans="2:21" ht="14.5" customHeight="1">
      <c r="M15" s="88" t="s">
        <v>57</v>
      </c>
      <c r="N15" s="88"/>
      <c r="O15" s="88"/>
      <c r="P15" s="88"/>
      <c r="Q15" s="88"/>
      <c r="R15" s="88"/>
      <c r="S15" s="88"/>
      <c r="T15" s="88"/>
      <c r="U15" s="88"/>
    </row>
    <row r="17" spans="2:21" ht="14.5" customHeight="1">
      <c r="B17" s="81" t="s">
        <v>58</v>
      </c>
      <c r="C17" s="81" t="s">
        <v>59</v>
      </c>
      <c r="D17" s="81" t="s">
        <v>60</v>
      </c>
      <c r="E17" s="81"/>
      <c r="F17" s="81"/>
      <c r="G17" s="81" t="s">
        <v>61</v>
      </c>
      <c r="H17" s="81" t="s">
        <v>62</v>
      </c>
      <c r="I17" s="81" t="s">
        <v>63</v>
      </c>
      <c r="J17" s="81" t="s">
        <v>64</v>
      </c>
      <c r="K17" s="81" t="s">
        <v>65</v>
      </c>
      <c r="L17" s="81" t="s">
        <v>66</v>
      </c>
      <c r="M17" s="81" t="s">
        <v>67</v>
      </c>
      <c r="N17" s="81" t="s">
        <v>68</v>
      </c>
      <c r="O17" s="81" t="s">
        <v>69</v>
      </c>
      <c r="P17" s="81" t="s">
        <v>70</v>
      </c>
      <c r="Q17" s="81"/>
      <c r="R17" s="81" t="s">
        <v>71</v>
      </c>
      <c r="S17" s="81" t="s">
        <v>72</v>
      </c>
      <c r="T17" s="81" t="s">
        <v>73</v>
      </c>
      <c r="U17" s="81" t="s">
        <v>74</v>
      </c>
    </row>
    <row r="18" spans="2:21"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</row>
    <row r="19" spans="2:21"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</row>
    <row r="20" spans="2:21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</row>
    <row r="21" spans="2:21"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</row>
    <row r="22" spans="2:21"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</row>
    <row r="24" spans="2:21" ht="14.5" customHeight="1">
      <c r="B24" s="80" t="s">
        <v>75</v>
      </c>
      <c r="C24" s="65" t="s">
        <v>76</v>
      </c>
      <c r="D24" s="82" t="s">
        <v>77</v>
      </c>
      <c r="E24" s="82"/>
      <c r="F24" s="82"/>
      <c r="G24" s="65" t="s">
        <v>78</v>
      </c>
      <c r="H24" s="65" t="s">
        <v>46</v>
      </c>
      <c r="I24" s="72">
        <v>58624</v>
      </c>
      <c r="J24" s="74">
        <v>0</v>
      </c>
      <c r="K24" s="66">
        <v>0</v>
      </c>
      <c r="L24" s="66">
        <v>0</v>
      </c>
      <c r="M24" s="76">
        <v>723</v>
      </c>
      <c r="N24" s="74">
        <v>0</v>
      </c>
      <c r="O24" s="74">
        <v>0</v>
      </c>
      <c r="P24" s="83">
        <v>0</v>
      </c>
      <c r="Q24" s="83"/>
      <c r="R24" s="66">
        <v>0</v>
      </c>
      <c r="S24" s="66">
        <v>0</v>
      </c>
      <c r="T24" s="66">
        <v>0</v>
      </c>
      <c r="U24" s="66">
        <v>58624</v>
      </c>
    </row>
    <row r="25" spans="2:21">
      <c r="B25" s="80"/>
    </row>
    <row r="27" spans="2:21" ht="14.5" customHeight="1">
      <c r="B27" s="67"/>
      <c r="C27" s="67"/>
      <c r="D27" s="67"/>
      <c r="F27" s="84" t="s">
        <v>79</v>
      </c>
      <c r="G27" s="84"/>
      <c r="H27" s="68" t="s">
        <v>80</v>
      </c>
      <c r="I27" s="71">
        <v>58624</v>
      </c>
      <c r="J27" s="75">
        <v>0</v>
      </c>
      <c r="K27" s="69">
        <v>0</v>
      </c>
      <c r="L27" s="69">
        <v>0</v>
      </c>
      <c r="M27" s="69">
        <v>723</v>
      </c>
      <c r="N27" s="75">
        <v>0</v>
      </c>
      <c r="O27" s="75">
        <v>0</v>
      </c>
      <c r="P27" s="85">
        <v>0</v>
      </c>
      <c r="Q27" s="85"/>
      <c r="R27" s="69">
        <v>0</v>
      </c>
      <c r="S27" s="69">
        <v>0</v>
      </c>
      <c r="T27" s="69">
        <v>0</v>
      </c>
      <c r="U27" s="69">
        <v>58624</v>
      </c>
    </row>
    <row r="29" spans="2:21" ht="14.5" customHeight="1">
      <c r="B29" s="80" t="s">
        <v>75</v>
      </c>
      <c r="C29" s="65" t="s">
        <v>76</v>
      </c>
      <c r="D29" s="82" t="s">
        <v>77</v>
      </c>
      <c r="E29" s="82"/>
      <c r="F29" s="82"/>
      <c r="G29" s="65" t="s">
        <v>78</v>
      </c>
      <c r="H29" s="65" t="s">
        <v>90</v>
      </c>
      <c r="I29" s="72">
        <v>39280</v>
      </c>
      <c r="J29" s="74">
        <v>0</v>
      </c>
      <c r="K29" s="66">
        <v>0</v>
      </c>
      <c r="L29" s="66">
        <v>0</v>
      </c>
      <c r="M29" s="76">
        <v>26</v>
      </c>
      <c r="N29" s="74">
        <v>0</v>
      </c>
      <c r="O29" s="74">
        <v>0</v>
      </c>
      <c r="P29" s="83">
        <v>0</v>
      </c>
      <c r="Q29" s="83"/>
      <c r="R29" s="66">
        <v>0</v>
      </c>
      <c r="S29" s="66">
        <v>0</v>
      </c>
      <c r="T29" s="66">
        <v>0</v>
      </c>
      <c r="U29" s="66">
        <v>39280</v>
      </c>
    </row>
    <row r="30" spans="2:21">
      <c r="B30" s="80"/>
    </row>
    <row r="32" spans="2:21" ht="14.5" customHeight="1">
      <c r="B32" s="67"/>
      <c r="C32" s="67"/>
      <c r="D32" s="67"/>
      <c r="F32" s="84" t="s">
        <v>79</v>
      </c>
      <c r="G32" s="84"/>
      <c r="H32" s="68" t="s">
        <v>91</v>
      </c>
      <c r="I32" s="71">
        <v>39280</v>
      </c>
      <c r="J32" s="75">
        <v>0</v>
      </c>
      <c r="K32" s="69">
        <v>0</v>
      </c>
      <c r="L32" s="69">
        <v>0</v>
      </c>
      <c r="M32" s="69">
        <v>26</v>
      </c>
      <c r="N32" s="75">
        <v>0</v>
      </c>
      <c r="O32" s="75">
        <v>0</v>
      </c>
      <c r="P32" s="85">
        <v>0</v>
      </c>
      <c r="Q32" s="85"/>
      <c r="R32" s="69">
        <v>0</v>
      </c>
      <c r="S32" s="69">
        <v>0</v>
      </c>
      <c r="T32" s="69">
        <v>0</v>
      </c>
      <c r="U32" s="69">
        <v>39280</v>
      </c>
    </row>
    <row r="34" spans="2:21" ht="14.5" customHeight="1">
      <c r="B34" s="80" t="s">
        <v>75</v>
      </c>
      <c r="C34" s="65" t="s">
        <v>76</v>
      </c>
      <c r="D34" s="82" t="s">
        <v>77</v>
      </c>
      <c r="E34" s="82"/>
      <c r="F34" s="82"/>
      <c r="G34" s="65" t="s">
        <v>78</v>
      </c>
      <c r="H34" s="65" t="s">
        <v>98</v>
      </c>
      <c r="I34" s="72">
        <v>31883</v>
      </c>
      <c r="J34" s="74">
        <v>0</v>
      </c>
      <c r="K34" s="66">
        <v>0</v>
      </c>
      <c r="L34" s="66">
        <v>0</v>
      </c>
      <c r="M34" s="66">
        <v>0</v>
      </c>
      <c r="N34" s="74">
        <v>0</v>
      </c>
      <c r="O34" s="74">
        <v>0</v>
      </c>
      <c r="P34" s="83">
        <v>0</v>
      </c>
      <c r="Q34" s="83"/>
      <c r="R34" s="66">
        <v>0</v>
      </c>
      <c r="S34" s="66">
        <v>0</v>
      </c>
      <c r="T34" s="66">
        <v>0</v>
      </c>
      <c r="U34" s="66">
        <v>31883</v>
      </c>
    </row>
    <row r="35" spans="2:21">
      <c r="B35" s="80"/>
    </row>
    <row r="37" spans="2:21" ht="14.5" customHeight="1">
      <c r="B37" s="67"/>
      <c r="C37" s="67"/>
      <c r="D37" s="67"/>
      <c r="F37" s="84" t="s">
        <v>79</v>
      </c>
      <c r="G37" s="84"/>
      <c r="H37" s="68" t="s">
        <v>100</v>
      </c>
      <c r="I37" s="71">
        <v>31883</v>
      </c>
      <c r="J37" s="75">
        <v>0</v>
      </c>
      <c r="K37" s="69">
        <v>0</v>
      </c>
      <c r="L37" s="69">
        <v>0</v>
      </c>
      <c r="M37" s="69">
        <v>0</v>
      </c>
      <c r="N37" s="75">
        <v>0</v>
      </c>
      <c r="O37" s="75">
        <v>0</v>
      </c>
      <c r="P37" s="85">
        <v>0</v>
      </c>
      <c r="Q37" s="85"/>
      <c r="R37" s="69">
        <v>0</v>
      </c>
      <c r="S37" s="69">
        <v>0</v>
      </c>
      <c r="T37" s="69">
        <v>0</v>
      </c>
      <c r="U37" s="69">
        <v>31883</v>
      </c>
    </row>
    <row r="39" spans="2:21" ht="14.5" customHeight="1">
      <c r="B39" s="80" t="s">
        <v>75</v>
      </c>
      <c r="C39" s="65" t="s">
        <v>76</v>
      </c>
      <c r="D39" s="82" t="s">
        <v>77</v>
      </c>
      <c r="E39" s="82"/>
      <c r="F39" s="82"/>
      <c r="G39" s="65" t="s">
        <v>78</v>
      </c>
      <c r="H39" s="65" t="s">
        <v>37</v>
      </c>
      <c r="I39" s="72">
        <v>100000</v>
      </c>
      <c r="J39" s="74">
        <v>0</v>
      </c>
      <c r="K39" s="66">
        <v>0</v>
      </c>
      <c r="L39" s="66">
        <v>0</v>
      </c>
      <c r="M39" s="66">
        <v>0</v>
      </c>
      <c r="N39" s="74">
        <v>0</v>
      </c>
      <c r="O39" s="74">
        <v>0</v>
      </c>
      <c r="P39" s="83">
        <v>0</v>
      </c>
      <c r="Q39" s="83"/>
      <c r="R39" s="66">
        <v>0</v>
      </c>
      <c r="S39" s="66">
        <v>0</v>
      </c>
      <c r="T39" s="66">
        <v>0</v>
      </c>
      <c r="U39" s="66">
        <v>100000</v>
      </c>
    </row>
    <row r="40" spans="2:21">
      <c r="B40" s="80"/>
    </row>
    <row r="42" spans="2:21" ht="14.5" customHeight="1">
      <c r="B42" s="67"/>
      <c r="C42" s="67"/>
      <c r="D42" s="67"/>
      <c r="F42" s="84" t="s">
        <v>79</v>
      </c>
      <c r="G42" s="84"/>
      <c r="H42" s="68" t="s">
        <v>81</v>
      </c>
      <c r="I42" s="71">
        <v>100000</v>
      </c>
      <c r="J42" s="75">
        <v>0</v>
      </c>
      <c r="K42" s="69">
        <v>0</v>
      </c>
      <c r="L42" s="69">
        <v>0</v>
      </c>
      <c r="M42" s="69">
        <v>0</v>
      </c>
      <c r="N42" s="75">
        <v>0</v>
      </c>
      <c r="O42" s="75">
        <v>0</v>
      </c>
      <c r="P42" s="85">
        <v>0</v>
      </c>
      <c r="Q42" s="85"/>
      <c r="R42" s="69">
        <v>0</v>
      </c>
      <c r="S42" s="69">
        <v>0</v>
      </c>
      <c r="T42" s="69">
        <v>0</v>
      </c>
      <c r="U42" s="69">
        <v>100000</v>
      </c>
    </row>
    <row r="44" spans="2:21" ht="14.5" customHeight="1">
      <c r="B44" s="80" t="s">
        <v>75</v>
      </c>
      <c r="C44" s="65" t="s">
        <v>76</v>
      </c>
      <c r="D44" s="82" t="s">
        <v>77</v>
      </c>
      <c r="E44" s="82"/>
      <c r="F44" s="82"/>
      <c r="G44" s="65" t="s">
        <v>78</v>
      </c>
      <c r="H44" s="65" t="s">
        <v>48</v>
      </c>
      <c r="I44" s="72">
        <v>108845</v>
      </c>
      <c r="J44" s="74">
        <v>0</v>
      </c>
      <c r="K44" s="66">
        <v>0</v>
      </c>
      <c r="L44" s="66">
        <v>0</v>
      </c>
      <c r="M44" s="76">
        <v>54</v>
      </c>
      <c r="N44" s="74">
        <v>0</v>
      </c>
      <c r="O44" s="74">
        <v>0</v>
      </c>
      <c r="P44" s="83">
        <v>0</v>
      </c>
      <c r="Q44" s="83"/>
      <c r="R44" s="66">
        <v>0</v>
      </c>
      <c r="S44" s="66">
        <v>0</v>
      </c>
      <c r="T44" s="66">
        <v>0</v>
      </c>
      <c r="U44" s="66">
        <v>108845</v>
      </c>
    </row>
    <row r="45" spans="2:21">
      <c r="B45" s="80"/>
    </row>
    <row r="47" spans="2:21" ht="14.5" customHeight="1">
      <c r="B47" s="67"/>
      <c r="C47" s="67"/>
      <c r="D47" s="67"/>
      <c r="F47" s="84" t="s">
        <v>79</v>
      </c>
      <c r="G47" s="84"/>
      <c r="H47" s="68" t="s">
        <v>82</v>
      </c>
      <c r="I47" s="71">
        <v>108845</v>
      </c>
      <c r="J47" s="75">
        <v>0</v>
      </c>
      <c r="K47" s="69">
        <v>0</v>
      </c>
      <c r="L47" s="69">
        <v>0</v>
      </c>
      <c r="M47" s="69">
        <v>54</v>
      </c>
      <c r="N47" s="75">
        <v>0</v>
      </c>
      <c r="O47" s="75">
        <v>0</v>
      </c>
      <c r="P47" s="85">
        <v>0</v>
      </c>
      <c r="Q47" s="85"/>
      <c r="R47" s="69">
        <v>0</v>
      </c>
      <c r="S47" s="69">
        <v>0</v>
      </c>
      <c r="T47" s="69">
        <v>0</v>
      </c>
      <c r="U47" s="69">
        <v>108845</v>
      </c>
    </row>
    <row r="49" spans="2:21" ht="14.5" customHeight="1">
      <c r="B49" s="80" t="s">
        <v>75</v>
      </c>
      <c r="C49" s="65" t="s">
        <v>76</v>
      </c>
      <c r="D49" s="82" t="s">
        <v>77</v>
      </c>
      <c r="E49" s="82"/>
      <c r="F49" s="82"/>
      <c r="G49" s="65" t="s">
        <v>78</v>
      </c>
      <c r="H49" s="65" t="s">
        <v>16</v>
      </c>
      <c r="I49" s="72">
        <v>26230</v>
      </c>
      <c r="J49" s="74">
        <v>0</v>
      </c>
      <c r="K49" s="66">
        <v>0</v>
      </c>
      <c r="L49" s="66">
        <v>0</v>
      </c>
      <c r="M49" s="66">
        <v>0</v>
      </c>
      <c r="N49" s="74">
        <v>0</v>
      </c>
      <c r="O49" s="74">
        <v>0</v>
      </c>
      <c r="P49" s="83">
        <v>0</v>
      </c>
      <c r="Q49" s="83"/>
      <c r="R49" s="66">
        <v>0</v>
      </c>
      <c r="S49" s="66">
        <v>0</v>
      </c>
      <c r="T49" s="66">
        <v>0</v>
      </c>
      <c r="U49" s="66">
        <v>26230</v>
      </c>
    </row>
    <row r="50" spans="2:21">
      <c r="B50" s="80"/>
    </row>
    <row r="52" spans="2:21" ht="14.5" customHeight="1">
      <c r="B52" s="67"/>
      <c r="C52" s="67"/>
      <c r="D52" s="67"/>
      <c r="F52" s="84" t="s">
        <v>79</v>
      </c>
      <c r="G52" s="84"/>
      <c r="H52" s="68" t="s">
        <v>84</v>
      </c>
      <c r="I52" s="71">
        <v>26230</v>
      </c>
      <c r="J52" s="75">
        <v>0</v>
      </c>
      <c r="K52" s="69">
        <v>0</v>
      </c>
      <c r="L52" s="69">
        <v>0</v>
      </c>
      <c r="M52" s="69">
        <v>0</v>
      </c>
      <c r="N52" s="75">
        <v>0</v>
      </c>
      <c r="O52" s="75">
        <v>0</v>
      </c>
      <c r="P52" s="85">
        <v>0</v>
      </c>
      <c r="Q52" s="85"/>
      <c r="R52" s="69">
        <v>0</v>
      </c>
      <c r="S52" s="69">
        <v>0</v>
      </c>
      <c r="T52" s="69">
        <v>0</v>
      </c>
      <c r="U52" s="69">
        <v>26230</v>
      </c>
    </row>
    <row r="54" spans="2:21" ht="14.5" customHeight="1">
      <c r="B54" s="80" t="s">
        <v>75</v>
      </c>
      <c r="C54" s="65" t="s">
        <v>76</v>
      </c>
      <c r="D54" s="82" t="s">
        <v>77</v>
      </c>
      <c r="E54" s="82"/>
      <c r="F54" s="82"/>
      <c r="G54" s="65" t="s">
        <v>78</v>
      </c>
      <c r="H54" s="65" t="s">
        <v>14</v>
      </c>
      <c r="I54" s="72">
        <v>157683</v>
      </c>
      <c r="J54" s="74">
        <v>0</v>
      </c>
      <c r="K54" s="66">
        <v>0</v>
      </c>
      <c r="L54" s="66">
        <v>0</v>
      </c>
      <c r="M54" s="76">
        <v>2533</v>
      </c>
      <c r="N54" s="74">
        <v>0</v>
      </c>
      <c r="O54" s="70">
        <v>6769</v>
      </c>
      <c r="P54" s="83">
        <v>0</v>
      </c>
      <c r="Q54" s="83"/>
      <c r="R54" s="66">
        <v>0</v>
      </c>
      <c r="S54" s="66">
        <v>0</v>
      </c>
      <c r="T54" s="66">
        <v>0</v>
      </c>
      <c r="U54" s="66">
        <v>164452</v>
      </c>
    </row>
    <row r="55" spans="2:21">
      <c r="B55" s="80"/>
    </row>
    <row r="57" spans="2:21" ht="14.5" customHeight="1">
      <c r="B57" s="67"/>
      <c r="C57" s="67"/>
      <c r="D57" s="67"/>
      <c r="F57" s="84" t="s">
        <v>79</v>
      </c>
      <c r="G57" s="84"/>
      <c r="H57" s="68" t="s">
        <v>85</v>
      </c>
      <c r="I57" s="71">
        <v>157683</v>
      </c>
      <c r="J57" s="75">
        <v>0</v>
      </c>
      <c r="K57" s="69">
        <v>0</v>
      </c>
      <c r="L57" s="69">
        <v>0</v>
      </c>
      <c r="M57" s="69">
        <v>2533</v>
      </c>
      <c r="N57" s="75">
        <v>0</v>
      </c>
      <c r="O57" s="71">
        <v>6769</v>
      </c>
      <c r="P57" s="85">
        <v>0</v>
      </c>
      <c r="Q57" s="85"/>
      <c r="R57" s="69">
        <v>0</v>
      </c>
      <c r="S57" s="69">
        <v>0</v>
      </c>
      <c r="T57" s="69">
        <v>0</v>
      </c>
      <c r="U57" s="69">
        <v>164452</v>
      </c>
    </row>
    <row r="59" spans="2:21" ht="14.5" customHeight="1">
      <c r="B59" s="80" t="s">
        <v>75</v>
      </c>
      <c r="C59" s="65" t="s">
        <v>76</v>
      </c>
      <c r="D59" s="82" t="s">
        <v>77</v>
      </c>
      <c r="E59" s="82"/>
      <c r="F59" s="82"/>
      <c r="G59" s="65" t="s">
        <v>78</v>
      </c>
      <c r="H59" s="65" t="s">
        <v>15</v>
      </c>
      <c r="I59" s="72">
        <v>136734</v>
      </c>
      <c r="J59" s="74">
        <v>0</v>
      </c>
      <c r="K59" s="66">
        <v>0</v>
      </c>
      <c r="L59" s="66">
        <v>0</v>
      </c>
      <c r="M59" s="76">
        <v>8568</v>
      </c>
      <c r="N59" s="74">
        <v>0</v>
      </c>
      <c r="O59" s="74">
        <v>0</v>
      </c>
      <c r="P59" s="83">
        <v>0</v>
      </c>
      <c r="Q59" s="83"/>
      <c r="R59" s="66">
        <v>0</v>
      </c>
      <c r="S59" s="66">
        <v>0</v>
      </c>
      <c r="T59" s="66">
        <v>0</v>
      </c>
      <c r="U59" s="66">
        <v>136734</v>
      </c>
    </row>
    <row r="60" spans="2:21">
      <c r="B60" s="80"/>
    </row>
    <row r="61" spans="2:21" ht="14.5" customHeight="1">
      <c r="B61" s="67"/>
      <c r="C61" s="67"/>
      <c r="D61" s="67"/>
      <c r="F61" s="84" t="s">
        <v>79</v>
      </c>
      <c r="G61" s="84"/>
      <c r="H61" s="68" t="s">
        <v>86</v>
      </c>
      <c r="I61" s="71">
        <v>136734</v>
      </c>
      <c r="J61" s="75">
        <v>0</v>
      </c>
      <c r="K61" s="69">
        <v>0</v>
      </c>
      <c r="L61" s="69">
        <v>0</v>
      </c>
      <c r="M61" s="69">
        <v>8568</v>
      </c>
      <c r="N61" s="75">
        <v>0</v>
      </c>
      <c r="O61" s="75">
        <v>0</v>
      </c>
      <c r="P61" s="85">
        <v>0</v>
      </c>
      <c r="Q61" s="85"/>
      <c r="R61" s="69">
        <v>0</v>
      </c>
      <c r="S61" s="69">
        <v>0</v>
      </c>
      <c r="T61" s="69">
        <v>0</v>
      </c>
      <c r="U61" s="69">
        <v>136734</v>
      </c>
    </row>
    <row r="63" spans="2:21" ht="14.5" customHeight="1">
      <c r="B63" s="67"/>
      <c r="C63" s="67"/>
      <c r="D63" s="86"/>
      <c r="E63" s="86"/>
      <c r="F63" s="86"/>
      <c r="G63" s="87" t="s">
        <v>87</v>
      </c>
      <c r="H63" s="87"/>
      <c r="I63" s="71">
        <v>659279</v>
      </c>
      <c r="J63" s="75">
        <v>0</v>
      </c>
      <c r="K63" s="69">
        <v>0</v>
      </c>
      <c r="L63" s="69">
        <v>0</v>
      </c>
      <c r="M63" s="69">
        <v>11904</v>
      </c>
      <c r="N63" s="75">
        <v>0</v>
      </c>
      <c r="O63" s="71">
        <v>6769</v>
      </c>
      <c r="P63" s="85">
        <v>0</v>
      </c>
      <c r="Q63" s="85"/>
      <c r="R63" s="69">
        <v>0</v>
      </c>
      <c r="S63" s="69">
        <v>0</v>
      </c>
      <c r="T63" s="69">
        <v>0</v>
      </c>
      <c r="U63" s="69">
        <v>666048</v>
      </c>
    </row>
    <row r="65" spans="1:22">
      <c r="Q65" s="77" t="s">
        <v>126</v>
      </c>
      <c r="R65" s="77"/>
      <c r="S65" s="77"/>
      <c r="T65" s="77"/>
      <c r="U65" s="77"/>
    </row>
    <row r="66" spans="1:22" ht="14.5" customHeight="1">
      <c r="B66" s="78" t="s">
        <v>88</v>
      </c>
      <c r="C66" s="78"/>
      <c r="D66" s="78"/>
      <c r="E66" s="78"/>
      <c r="F66" s="78"/>
      <c r="G66" s="78"/>
      <c r="H66" s="78"/>
      <c r="R66" s="78" t="s">
        <v>89</v>
      </c>
      <c r="S66" s="78"/>
      <c r="T66" s="78"/>
      <c r="U66" s="78"/>
    </row>
    <row r="68" spans="1:22" ht="14.5" customHeight="1">
      <c r="B68" s="79" t="s">
        <v>92</v>
      </c>
      <c r="C68" s="79"/>
      <c r="D68" s="79"/>
      <c r="E68" s="79"/>
      <c r="F68" s="79"/>
      <c r="G68" s="79"/>
      <c r="H68" s="79"/>
    </row>
    <row r="69" spans="1:2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ht="14.5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ht="14.5" customHeigh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ht="14.5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ht="14.5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</sheetData>
  <mergeCells count="74">
    <mergeCell ref="H11:K11"/>
    <mergeCell ref="M11:U11"/>
    <mergeCell ref="H2:U2"/>
    <mergeCell ref="H3:U3"/>
    <mergeCell ref="H4:U4"/>
    <mergeCell ref="B6:U7"/>
    <mergeCell ref="B9:U9"/>
    <mergeCell ref="H13:K13"/>
    <mergeCell ref="M13:U13"/>
    <mergeCell ref="M15:U15"/>
    <mergeCell ref="B17:B22"/>
    <mergeCell ref="C17:C22"/>
    <mergeCell ref="D17:F22"/>
    <mergeCell ref="G17:G22"/>
    <mergeCell ref="H17:H22"/>
    <mergeCell ref="I17:I22"/>
    <mergeCell ref="J17:J22"/>
    <mergeCell ref="U17:U22"/>
    <mergeCell ref="R17:R22"/>
    <mergeCell ref="S17:S22"/>
    <mergeCell ref="T17:T22"/>
    <mergeCell ref="B34:B35"/>
    <mergeCell ref="D34:F34"/>
    <mergeCell ref="P34:Q34"/>
    <mergeCell ref="F37:G37"/>
    <mergeCell ref="P37:Q37"/>
    <mergeCell ref="B29:B30"/>
    <mergeCell ref="D29:F29"/>
    <mergeCell ref="P29:Q29"/>
    <mergeCell ref="F32:G32"/>
    <mergeCell ref="P32:Q32"/>
    <mergeCell ref="D54:F54"/>
    <mergeCell ref="P54:Q54"/>
    <mergeCell ref="F57:G57"/>
    <mergeCell ref="G63:H63"/>
    <mergeCell ref="B39:B40"/>
    <mergeCell ref="D39:F39"/>
    <mergeCell ref="P39:Q39"/>
    <mergeCell ref="F61:G61"/>
    <mergeCell ref="P61:Q61"/>
    <mergeCell ref="D63:F63"/>
    <mergeCell ref="P63:Q63"/>
    <mergeCell ref="D59:F59"/>
    <mergeCell ref="P59:Q59"/>
    <mergeCell ref="D49:F49"/>
    <mergeCell ref="P49:Q49"/>
    <mergeCell ref="F52:G52"/>
    <mergeCell ref="P52:Q52"/>
    <mergeCell ref="F47:G47"/>
    <mergeCell ref="P47:Q47"/>
    <mergeCell ref="M17:M22"/>
    <mergeCell ref="N17:N22"/>
    <mergeCell ref="O17:O22"/>
    <mergeCell ref="P17:Q22"/>
    <mergeCell ref="D24:F24"/>
    <mergeCell ref="P24:Q24"/>
    <mergeCell ref="K17:K22"/>
    <mergeCell ref="L17:L22"/>
    <mergeCell ref="Q65:U65"/>
    <mergeCell ref="B66:H66"/>
    <mergeCell ref="R66:U66"/>
    <mergeCell ref="B68:H68"/>
    <mergeCell ref="B24:B25"/>
    <mergeCell ref="F42:G42"/>
    <mergeCell ref="P42:Q42"/>
    <mergeCell ref="F27:G27"/>
    <mergeCell ref="P27:Q27"/>
    <mergeCell ref="B59:B60"/>
    <mergeCell ref="B44:B45"/>
    <mergeCell ref="D44:F44"/>
    <mergeCell ref="P44:Q44"/>
    <mergeCell ref="B54:B55"/>
    <mergeCell ref="P57:Q57"/>
    <mergeCell ref="B49:B5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AD3B9-4B59-4BDF-8B02-DC4158E1363B}">
  <sheetPr>
    <tabColor rgb="FFEE0000"/>
  </sheetPr>
  <dimension ref="A2:I29"/>
  <sheetViews>
    <sheetView workbookViewId="0">
      <selection activeCell="G20" sqref="G20"/>
    </sheetView>
  </sheetViews>
  <sheetFormatPr defaultRowHeight="14.5"/>
  <cols>
    <col min="1" max="1" width="52.54296875" customWidth="1"/>
    <col min="2" max="2" width="17.54296875" customWidth="1"/>
    <col min="3" max="3" width="19.08984375" style="36" customWidth="1"/>
    <col min="4" max="4" width="13.81640625" customWidth="1"/>
    <col min="5" max="5" width="14.453125" customWidth="1"/>
    <col min="6" max="6" width="15.90625" bestFit="1" customWidth="1"/>
    <col min="7" max="7" width="13.1796875" customWidth="1"/>
    <col min="8" max="8" width="16.81640625" customWidth="1"/>
    <col min="9" max="10" width="15.453125" customWidth="1"/>
    <col min="16" max="17" width="8.81640625" bestFit="1" customWidth="1"/>
    <col min="18" max="18" width="10.36328125" bestFit="1" customWidth="1"/>
    <col min="19" max="19" width="12.90625" bestFit="1" customWidth="1"/>
    <col min="20" max="20" width="11.6328125" customWidth="1"/>
  </cols>
  <sheetData>
    <row r="2" spans="1:9">
      <c r="A2" s="39" t="s">
        <v>38</v>
      </c>
      <c r="B2" s="40" t="s">
        <v>40</v>
      </c>
      <c r="C2" s="40" t="s">
        <v>42</v>
      </c>
      <c r="D2" s="40" t="s">
        <v>0</v>
      </c>
      <c r="E2" s="40" t="s">
        <v>41</v>
      </c>
      <c r="F2" s="40" t="s">
        <v>43</v>
      </c>
      <c r="G2" s="40" t="s">
        <v>44</v>
      </c>
      <c r="H2" s="40" t="s">
        <v>43</v>
      </c>
      <c r="I2" s="40" t="s">
        <v>97</v>
      </c>
    </row>
    <row r="3" spans="1:9">
      <c r="A3" s="8" t="s">
        <v>16</v>
      </c>
      <c r="B3" s="11">
        <f>SUMIFS('OD0040 theo Bravo'!$I:$I,'OD0040 theo Bravo'!$O:$O,"X",'OD0040 theo Bravo'!$D:$D,A3)</f>
        <v>2666641500</v>
      </c>
      <c r="C3" s="11">
        <f>'Tính dự thu'!AE1</f>
        <v>45447413.698630072</v>
      </c>
      <c r="D3" s="11">
        <f>SUMIFS('OD0040 theo Bravo'!$J:$J,'OD0040 theo Bravo'!$O:$O,"X",'OD0040 theo Bravo'!$D:$D,A3)</f>
        <v>26230</v>
      </c>
      <c r="E3" s="11">
        <f>B3/D3</f>
        <v>101663.80099123142</v>
      </c>
      <c r="F3" s="11">
        <f>VLOOKUP(A3,'Market Price'!$B:$C,2,0)</f>
        <v>103300</v>
      </c>
      <c r="G3" s="11">
        <f>-(E3-F3)*D3-C3</f>
        <v>-2529913.698630102</v>
      </c>
      <c r="H3" s="11">
        <f>D3*F3</f>
        <v>2709559000</v>
      </c>
      <c r="I3" s="11">
        <f>H3+C3</f>
        <v>2755006413.6986299</v>
      </c>
    </row>
    <row r="4" spans="1:9">
      <c r="A4" s="8" t="s">
        <v>14</v>
      </c>
      <c r="B4" s="11">
        <f>SUMIFS('OD0040 theo Bravo'!$I:$I,'OD0040 theo Bravo'!$O:$O,"X",'OD0040 theo Bravo'!$D:$D,A4)</f>
        <v>16840051785.664562</v>
      </c>
      <c r="C4" s="11">
        <f>'Tính dự thu'!AD1</f>
        <v>36800833.753424652</v>
      </c>
      <c r="D4" s="11">
        <f>SUMIFS('OD0040 theo Bravo'!$J:$J,'OD0040 theo Bravo'!$O:$O,"X",'OD0040 theo Bravo'!$D:$D,A4)</f>
        <v>160216</v>
      </c>
      <c r="E4" s="11">
        <f t="shared" ref="E4" si="0">B4/D4</f>
        <v>105108.42728357069</v>
      </c>
      <c r="F4" s="11">
        <f>VLOOKUP(A4,'Market Price'!$B:$C,2,0)</f>
        <v>103525</v>
      </c>
      <c r="G4" s="11">
        <f t="shared" ref="G4:G5" si="1">-(E4-F4)*D4-C4</f>
        <v>-290491219.41798699</v>
      </c>
      <c r="H4" s="11">
        <f t="shared" ref="H4:H14" si="2">D4*F4</f>
        <v>16586361400</v>
      </c>
      <c r="I4" s="11">
        <f t="shared" ref="I4:I14" si="3">H4+C4</f>
        <v>16623162233.753426</v>
      </c>
    </row>
    <row r="5" spans="1:9">
      <c r="A5" s="8" t="s">
        <v>15</v>
      </c>
      <c r="B5" s="11">
        <f>SUMIFS('OD0040 theo Bravo'!$I:$I,'OD0040 theo Bravo'!$O:$O,"X",'OD0040 theo Bravo'!$D:$D,A5)</f>
        <v>14682471823.074354</v>
      </c>
      <c r="C5" s="11">
        <f>'Tính dự thu'!AF1</f>
        <v>38845865.424657539</v>
      </c>
      <c r="D5" s="11">
        <f>SUMIFS('OD0040 theo Bravo'!$J:$J,'OD0040 theo Bravo'!$O:$O,"X",'OD0040 theo Bravo'!$D:$D,A5)</f>
        <v>145302</v>
      </c>
      <c r="E5" s="11">
        <f>B5/D5</f>
        <v>101047.96783990829</v>
      </c>
      <c r="F5" s="11">
        <f>VLOOKUP(A5,'Market Price'!$B:$C,2,0)</f>
        <v>99750</v>
      </c>
      <c r="G5" s="11">
        <f t="shared" si="1"/>
        <v>-227443188.49901211</v>
      </c>
      <c r="H5" s="11">
        <f t="shared" si="2"/>
        <v>14493874500</v>
      </c>
      <c r="I5" s="11">
        <f t="shared" si="3"/>
        <v>14532720365.424658</v>
      </c>
    </row>
    <row r="6" spans="1:9">
      <c r="A6" s="8" t="s">
        <v>46</v>
      </c>
      <c r="B6" s="11">
        <f>SUMIFS('OD0040 theo Bravo'!$I:$I,'OD0040 theo Bravo'!$O:$O,"X",'OD0040 theo Bravo'!$D:$D,A6)</f>
        <v>6199633456.9092731</v>
      </c>
      <c r="C6" s="11">
        <f>'Tính dự thu'!AG1</f>
        <v>18011650.136986304</v>
      </c>
      <c r="D6" s="11">
        <f>SUMIFS('OD0040 theo Bravo'!$J:$J,'OD0040 theo Bravo'!$O:$O,"X",'OD0040 theo Bravo'!$D:$D,A6)</f>
        <v>59347</v>
      </c>
      <c r="E6" s="11">
        <f t="shared" ref="E6" si="4">B6/D6</f>
        <v>104464.14236455546</v>
      </c>
      <c r="F6" s="11">
        <f>VLOOKUP(A6,'Market Price'!$B:$C,2,0)</f>
        <v>0</v>
      </c>
      <c r="G6" s="11"/>
      <c r="H6" s="11">
        <f t="shared" si="2"/>
        <v>0</v>
      </c>
      <c r="I6" s="38">
        <f>B6+C6</f>
        <v>6217645107.0462599</v>
      </c>
    </row>
    <row r="7" spans="1:9">
      <c r="A7" s="8" t="s">
        <v>35</v>
      </c>
      <c r="B7" s="11">
        <f>SUMIFS('OD0040 theo Bravo'!$I:$I,'OD0040 theo Bravo'!$O:$O,"X",'OD0040 theo Bravo'!$D:$D,A7)</f>
        <v>0</v>
      </c>
      <c r="C7" s="11">
        <f>'Tính dự thu'!AH1</f>
        <v>0</v>
      </c>
      <c r="D7" s="11">
        <f>SUMIFS('OD0040 theo Bravo'!$J:$J,'OD0040 theo Bravo'!$O:$O,"X",'OD0040 theo Bravo'!$D:$D,A7)</f>
        <v>0</v>
      </c>
      <c r="E7" s="11"/>
      <c r="F7" s="11">
        <f>VLOOKUP(A7,'Market Price'!$B:$C,2,0)</f>
        <v>0</v>
      </c>
      <c r="G7" s="11"/>
      <c r="H7" s="11">
        <f t="shared" si="2"/>
        <v>0</v>
      </c>
      <c r="I7" s="38">
        <f t="shared" si="3"/>
        <v>0</v>
      </c>
    </row>
    <row r="8" spans="1:9">
      <c r="A8" s="8" t="s">
        <v>48</v>
      </c>
      <c r="B8" s="11">
        <f>SUMIFS('OD0040 theo Bravo'!$I:$I,'OD0040 theo Bravo'!$O:$O,"X",'OD0040 theo Bravo'!$D:$D,A8)</f>
        <v>10895314140.056454</v>
      </c>
      <c r="C8" s="11">
        <f>'Tính dự thu'!AI1</f>
        <v>85007317.876712307</v>
      </c>
      <c r="D8" s="11">
        <f>SUMIFS('OD0040 theo Bravo'!$J:$J,'OD0040 theo Bravo'!$O:$O,"X",'OD0040 theo Bravo'!$D:$D,A8)</f>
        <v>108899</v>
      </c>
      <c r="E8" s="11">
        <f t="shared" ref="E8" si="5">B8/D8</f>
        <v>100049.7170778102</v>
      </c>
      <c r="F8" s="11">
        <f>VLOOKUP(A8,'Market Price'!$B:$C,2,0)</f>
        <v>0</v>
      </c>
      <c r="G8" s="11"/>
      <c r="H8" s="11">
        <f t="shared" si="2"/>
        <v>0</v>
      </c>
      <c r="I8" s="38">
        <f>B8+C8</f>
        <v>10980321457.933167</v>
      </c>
    </row>
    <row r="9" spans="1:9">
      <c r="A9" s="8" t="s">
        <v>90</v>
      </c>
      <c r="B9" s="11">
        <f>SUMIFS('OD0040 theo Bravo'!$I:$I,'OD0040 theo Bravo'!$O:$O,"X",'OD0040 theo Bravo'!$D:$D,A9)</f>
        <v>4218226606.2742958</v>
      </c>
      <c r="C9" s="11">
        <f>'Tính dự thu'!AJ1</f>
        <v>7323644.3835616447</v>
      </c>
      <c r="D9" s="11">
        <f>SUMIFS('OD0040 theo Bravo'!$J:$J,'OD0040 theo Bravo'!$O:$O,"X",'OD0040 theo Bravo'!$D:$D,A9)</f>
        <v>39306</v>
      </c>
      <c r="E9" s="11">
        <f t="shared" ref="E9:E10" si="6">B9/D9</f>
        <v>107317.62596739164</v>
      </c>
      <c r="F9" s="11">
        <f>VLOOKUP(A9,'Market Price'!$B:$C,2,0)</f>
        <v>0</v>
      </c>
      <c r="G9" s="11"/>
      <c r="H9" s="11">
        <f t="shared" si="2"/>
        <v>0</v>
      </c>
      <c r="I9" s="38">
        <f>B9+C9</f>
        <v>4225550250.6578574</v>
      </c>
    </row>
    <row r="10" spans="1:9">
      <c r="A10" s="8" t="s">
        <v>98</v>
      </c>
      <c r="B10" s="11">
        <f>SUMIFS('OD0040 theo Bravo'!$I:$I,'OD0040 theo Bravo'!$O:$O,"X",'OD0040 theo Bravo'!$D:$D,A10)</f>
        <v>3188292692</v>
      </c>
      <c r="C10" s="11">
        <f>'Tính dự thu'!AK1</f>
        <v>13364654.794520548</v>
      </c>
      <c r="D10" s="11">
        <f>SUMIFS('OD0040 theo Bravo'!$J:$J,'OD0040 theo Bravo'!$O:$O,"X",'OD0040 theo Bravo'!$D:$D,A10)</f>
        <v>31883</v>
      </c>
      <c r="E10" s="11">
        <f t="shared" si="6"/>
        <v>99999.770786939742</v>
      </c>
      <c r="F10" s="11">
        <f>VLOOKUP(A10,'Market Price'!$B:$C,2,0)</f>
        <v>101000</v>
      </c>
      <c r="G10" s="11">
        <f t="shared" ref="G10" si="7">-(E10-F10)*D10-C10</f>
        <v>18525653.205479667</v>
      </c>
      <c r="H10" s="11">
        <f t="shared" si="2"/>
        <v>3220183000</v>
      </c>
      <c r="I10" s="11">
        <f t="shared" si="3"/>
        <v>3233547654.7945204</v>
      </c>
    </row>
    <row r="11" spans="1:9">
      <c r="A11" s="8" t="s">
        <v>102</v>
      </c>
      <c r="B11" s="11">
        <f>SUMIFS('OD0040 theo Bravo'!$I:$I,'OD0040 theo Bravo'!$O:$O,"X",'OD0040 theo Bravo'!$D:$D,A11)</f>
        <v>0</v>
      </c>
      <c r="C11" s="11"/>
      <c r="D11" s="11"/>
      <c r="E11" s="11"/>
      <c r="F11" s="11"/>
      <c r="G11" s="11"/>
      <c r="H11" s="11"/>
      <c r="I11" s="11"/>
    </row>
    <row r="12" spans="1:9">
      <c r="A12" s="31" t="s">
        <v>37</v>
      </c>
      <c r="B12" s="34">
        <v>1245222000</v>
      </c>
      <c r="C12" s="11"/>
      <c r="D12" s="11">
        <v>100000</v>
      </c>
      <c r="E12" s="11">
        <f>B12/D12</f>
        <v>12452.22</v>
      </c>
      <c r="F12" s="11">
        <f>VLOOKUP(A12,'Market Price'!$B:$C,2,0)</f>
        <v>16296.3</v>
      </c>
      <c r="G12" s="11">
        <f>-(E12-F12)*D12-C12</f>
        <v>384408000</v>
      </c>
      <c r="H12" s="11">
        <f t="shared" si="2"/>
        <v>1629630000</v>
      </c>
      <c r="I12" s="11">
        <f t="shared" si="3"/>
        <v>1629630000</v>
      </c>
    </row>
    <row r="13" spans="1:9">
      <c r="A13" s="31" t="s">
        <v>83</v>
      </c>
      <c r="B13" s="34"/>
      <c r="C13" s="11"/>
      <c r="D13" s="11"/>
      <c r="E13" s="11"/>
      <c r="F13" s="11"/>
      <c r="G13" s="11"/>
      <c r="H13" s="11"/>
      <c r="I13" s="11"/>
    </row>
    <row r="14" spans="1:9">
      <c r="A14" s="31" t="s">
        <v>96</v>
      </c>
      <c r="B14" s="34">
        <v>1000000000</v>
      </c>
      <c r="C14" s="11"/>
      <c r="D14" s="11">
        <v>100000</v>
      </c>
      <c r="E14" s="11">
        <f>B14/D14</f>
        <v>10000</v>
      </c>
      <c r="F14" s="11">
        <f>VLOOKUP(A14,'Market Price'!$B:$C,2,0)</f>
        <v>11715.24</v>
      </c>
      <c r="G14" s="11">
        <f>-(E14-F14)*D14-C14</f>
        <v>171523999.99999997</v>
      </c>
      <c r="H14" s="11">
        <f t="shared" si="2"/>
        <v>1171524000</v>
      </c>
      <c r="I14" s="11">
        <f t="shared" si="3"/>
        <v>1171524000</v>
      </c>
    </row>
    <row r="15" spans="1:9">
      <c r="A15" s="8"/>
      <c r="B15" s="11"/>
      <c r="C15" s="11"/>
      <c r="D15" s="11"/>
      <c r="E15" s="11"/>
      <c r="F15" s="11"/>
      <c r="G15" s="11"/>
      <c r="H15" s="43"/>
    </row>
    <row r="16" spans="1:9">
      <c r="A16" s="8"/>
      <c r="B16" s="11"/>
      <c r="C16" s="11"/>
      <c r="D16" s="11"/>
      <c r="E16" s="11"/>
      <c r="H16" s="43"/>
    </row>
    <row r="17" spans="1:9">
      <c r="A17" s="8" t="s">
        <v>39</v>
      </c>
      <c r="B17" s="11"/>
      <c r="C17" s="11">
        <f>SUM(C3:C14)</f>
        <v>244801380.0684931</v>
      </c>
      <c r="D17" s="11"/>
      <c r="E17" s="11"/>
      <c r="G17" s="11">
        <f>SUM(G3:G16)</f>
        <v>53993331.589850456</v>
      </c>
    </row>
    <row r="18" spans="1:9">
      <c r="A18" s="8"/>
      <c r="B18" s="37"/>
      <c r="C18" s="11"/>
      <c r="D18" s="11"/>
      <c r="E18" s="11"/>
    </row>
    <row r="19" spans="1:9">
      <c r="A19" s="8" t="s">
        <v>119</v>
      </c>
      <c r="B19" s="63"/>
      <c r="C19" s="64"/>
      <c r="D19" s="8"/>
      <c r="E19" s="8"/>
      <c r="F19" s="8"/>
      <c r="G19" s="11">
        <f>G17*20%</f>
        <v>10798666.317970091</v>
      </c>
      <c r="H19" s="8"/>
      <c r="I19" s="8"/>
    </row>
    <row r="20" spans="1:9" ht="33.5" customHeight="1">
      <c r="A20" s="8"/>
      <c r="B20" s="8"/>
      <c r="C20" s="8"/>
      <c r="D20" s="8"/>
      <c r="E20" s="8"/>
      <c r="F20" s="8"/>
      <c r="G20" s="8"/>
      <c r="H20" s="8"/>
      <c r="I20" s="8"/>
    </row>
    <row r="21" spans="1:9" ht="33.5" customHeight="1">
      <c r="A21" s="8"/>
      <c r="B21" s="8"/>
      <c r="C21" s="8"/>
      <c r="D21" s="8"/>
      <c r="E21" s="8"/>
      <c r="F21" s="8"/>
      <c r="G21" s="8"/>
      <c r="H21" s="8"/>
      <c r="I21" s="8"/>
    </row>
    <row r="22" spans="1:9" ht="33.5" customHeight="1">
      <c r="A22" s="8"/>
      <c r="B22" s="8"/>
      <c r="C22" s="8"/>
      <c r="D22" s="8"/>
      <c r="E22" s="8"/>
      <c r="F22" s="8"/>
      <c r="G22" s="8"/>
      <c r="H22" s="8"/>
      <c r="I22" s="8"/>
    </row>
    <row r="23" spans="1:9" ht="33.5" customHeight="1">
      <c r="A23" s="8"/>
      <c r="B23" s="8"/>
      <c r="C23" s="8"/>
      <c r="D23" s="8"/>
      <c r="E23" s="8"/>
      <c r="F23" s="8"/>
      <c r="G23" s="8"/>
      <c r="H23" s="8"/>
      <c r="I23" s="8"/>
    </row>
    <row r="24" spans="1:9" ht="33.5" customHeight="1">
      <c r="A24" s="8"/>
      <c r="B24" s="8"/>
      <c r="C24" s="8"/>
      <c r="D24" s="8"/>
      <c r="E24" s="8"/>
      <c r="F24" s="8"/>
      <c r="G24" s="8"/>
      <c r="H24" s="8"/>
      <c r="I24" s="8"/>
    </row>
    <row r="25" spans="1:9" ht="33.5" customHeight="1">
      <c r="A25" s="8"/>
      <c r="B25" s="8"/>
      <c r="C25" s="8"/>
      <c r="D25" s="8"/>
      <c r="E25" s="8"/>
      <c r="F25" s="8"/>
      <c r="G25" s="8"/>
      <c r="H25" s="8"/>
      <c r="I25" s="8"/>
    </row>
    <row r="26" spans="1:9" ht="33.5" customHeight="1">
      <c r="A26" s="8"/>
      <c r="B26" s="8"/>
      <c r="C26" s="8"/>
      <c r="D26" s="8"/>
      <c r="E26" s="8"/>
      <c r="F26" s="8"/>
      <c r="G26" s="8"/>
      <c r="H26" s="8"/>
      <c r="I26" s="8"/>
    </row>
    <row r="27" spans="1:9" ht="33.5" customHeight="1">
      <c r="A27" s="8"/>
      <c r="B27" s="8"/>
      <c r="C27" s="8"/>
      <c r="D27" s="8"/>
      <c r="E27" s="8"/>
      <c r="F27" s="8"/>
      <c r="G27" s="8"/>
      <c r="H27" s="8"/>
      <c r="I27" s="8"/>
    </row>
    <row r="28" spans="1:9" ht="34" customHeight="1">
      <c r="A28" s="8"/>
      <c r="B28" s="8"/>
      <c r="C28" s="8"/>
      <c r="D28" s="8"/>
      <c r="E28" s="8"/>
      <c r="F28" s="8"/>
      <c r="G28" s="8"/>
      <c r="H28" s="8"/>
      <c r="I28" s="8"/>
    </row>
    <row r="29" spans="1:9" ht="35.5" customHeight="1">
      <c r="A29" s="8"/>
      <c r="B29" s="8"/>
      <c r="C29" s="8"/>
      <c r="D29" s="8"/>
      <c r="E29" s="8"/>
      <c r="F29" s="8"/>
      <c r="G29" s="8"/>
      <c r="H29" s="8"/>
      <c r="I29" s="8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F96AC-5C99-4BAA-8930-49466D78601F}">
  <sheetPr>
    <tabColor rgb="FFFFFF00"/>
  </sheetPr>
  <dimension ref="A1:AS305"/>
  <sheetViews>
    <sheetView topLeftCell="AC1" workbookViewId="0">
      <selection activeCell="AD1" sqref="AD1:AK1"/>
    </sheetView>
  </sheetViews>
  <sheetFormatPr defaultRowHeight="14.5"/>
  <cols>
    <col min="2" max="2" width="10.453125" bestFit="1" customWidth="1"/>
    <col min="3" max="3" width="12.6328125" bestFit="1" customWidth="1"/>
    <col min="4" max="11" width="11.36328125" customWidth="1"/>
    <col min="12" max="29" width="15.1796875" customWidth="1"/>
    <col min="30" max="30" width="20.453125" customWidth="1"/>
    <col min="31" max="31" width="18.6328125" customWidth="1"/>
    <col min="32" max="39" width="15.36328125" customWidth="1"/>
    <col min="40" max="40" width="22.08984375" customWidth="1"/>
    <col min="41" max="41" width="17.1796875" customWidth="1"/>
    <col min="42" max="42" width="16.54296875" customWidth="1"/>
  </cols>
  <sheetData>
    <row r="1" spans="1:45">
      <c r="A1" s="14"/>
      <c r="B1" s="14"/>
      <c r="C1" s="16"/>
      <c r="D1" s="16"/>
      <c r="E1" s="16"/>
      <c r="F1" s="16"/>
      <c r="G1" s="16"/>
      <c r="H1" s="16"/>
      <c r="I1" s="16"/>
      <c r="J1" s="16"/>
      <c r="K1" s="16"/>
      <c r="AD1" s="18">
        <f>SUM(AD4:AD100000)</f>
        <v>36800833.753424652</v>
      </c>
      <c r="AE1" s="18">
        <f t="shared" ref="AE1:AF1" si="0">SUM(AE4:AE100000)</f>
        <v>45447413.698630072</v>
      </c>
      <c r="AF1" s="18">
        <f t="shared" si="0"/>
        <v>38845865.424657539</v>
      </c>
      <c r="AG1" s="18">
        <f t="shared" ref="AG1:AI1" si="1">SUM(AG4:AG100000)</f>
        <v>18011650.136986304</v>
      </c>
      <c r="AH1" s="18">
        <f t="shared" si="1"/>
        <v>0</v>
      </c>
      <c r="AI1" s="18">
        <f t="shared" si="1"/>
        <v>85007317.876712307</v>
      </c>
      <c r="AJ1" s="18">
        <f t="shared" ref="AJ1:AK1" si="2">SUM(AJ4:AJ100000)</f>
        <v>7323644.3835616447</v>
      </c>
      <c r="AK1" s="18">
        <f t="shared" si="2"/>
        <v>13364654.794520548</v>
      </c>
      <c r="AL1" s="18">
        <f t="shared" ref="AL1" si="3">SUM(AL4:AL100000)</f>
        <v>0</v>
      </c>
      <c r="AM1" s="18"/>
      <c r="AN1" s="23" t="s">
        <v>25</v>
      </c>
      <c r="AO1" s="23"/>
      <c r="AP1" s="23"/>
      <c r="AQ1" s="23"/>
      <c r="AR1" s="23"/>
      <c r="AS1" s="23"/>
    </row>
    <row r="2" spans="1:45" ht="43" customHeight="1">
      <c r="A2" s="14"/>
      <c r="B2" s="14"/>
      <c r="C2" s="51" t="s">
        <v>27</v>
      </c>
      <c r="D2" s="51" t="s">
        <v>27</v>
      </c>
      <c r="E2" s="51" t="s">
        <v>27</v>
      </c>
      <c r="F2" s="51" t="s">
        <v>27</v>
      </c>
      <c r="G2" s="51" t="s">
        <v>27</v>
      </c>
      <c r="H2" s="51" t="s">
        <v>27</v>
      </c>
      <c r="I2" s="51" t="s">
        <v>27</v>
      </c>
      <c r="J2" s="51" t="s">
        <v>27</v>
      </c>
      <c r="K2" s="51" t="s">
        <v>27</v>
      </c>
      <c r="L2" s="52" t="s">
        <v>28</v>
      </c>
      <c r="M2" s="52" t="s">
        <v>28</v>
      </c>
      <c r="N2" s="52" t="s">
        <v>28</v>
      </c>
      <c r="O2" s="52" t="s">
        <v>28</v>
      </c>
      <c r="P2" s="52" t="s">
        <v>28</v>
      </c>
      <c r="Q2" s="52" t="s">
        <v>28</v>
      </c>
      <c r="R2" s="52" t="s">
        <v>28</v>
      </c>
      <c r="S2" s="52" t="s">
        <v>28</v>
      </c>
      <c r="T2" s="52" t="s">
        <v>28</v>
      </c>
      <c r="U2" s="53" t="s">
        <v>29</v>
      </c>
      <c r="V2" s="53" t="s">
        <v>29</v>
      </c>
      <c r="W2" s="53" t="s">
        <v>29</v>
      </c>
      <c r="X2" s="53" t="s">
        <v>29</v>
      </c>
      <c r="Y2" s="53" t="s">
        <v>29</v>
      </c>
      <c r="Z2" s="53" t="s">
        <v>29</v>
      </c>
      <c r="AA2" s="53" t="s">
        <v>29</v>
      </c>
      <c r="AB2" s="53" t="s">
        <v>29</v>
      </c>
      <c r="AC2" s="53" t="s">
        <v>29</v>
      </c>
      <c r="AD2" s="54" t="s">
        <v>32</v>
      </c>
      <c r="AE2" s="54" t="s">
        <v>32</v>
      </c>
      <c r="AF2" s="54" t="s">
        <v>32</v>
      </c>
      <c r="AG2" s="54" t="s">
        <v>32</v>
      </c>
      <c r="AH2" s="54" t="s">
        <v>32</v>
      </c>
      <c r="AI2" s="54" t="s">
        <v>32</v>
      </c>
      <c r="AJ2" s="54" t="s">
        <v>32</v>
      </c>
      <c r="AK2" s="54" t="s">
        <v>32</v>
      </c>
      <c r="AL2" s="54" t="s">
        <v>32</v>
      </c>
      <c r="AM2" s="16"/>
      <c r="AN2" s="23"/>
      <c r="AO2" s="23" t="s">
        <v>26</v>
      </c>
      <c r="AP2" s="23"/>
      <c r="AQ2" s="23"/>
      <c r="AR2" s="23"/>
      <c r="AS2" s="23"/>
    </row>
    <row r="3" spans="1:45">
      <c r="C3" s="15" t="s">
        <v>14</v>
      </c>
      <c r="D3" s="15" t="s">
        <v>16</v>
      </c>
      <c r="E3" s="15" t="s">
        <v>15</v>
      </c>
      <c r="F3" s="15" t="s">
        <v>46</v>
      </c>
      <c r="G3" s="15" t="s">
        <v>35</v>
      </c>
      <c r="H3" s="15" t="s">
        <v>48</v>
      </c>
      <c r="I3" s="15" t="s">
        <v>90</v>
      </c>
      <c r="J3" s="15" t="s">
        <v>98</v>
      </c>
      <c r="K3" s="15" t="s">
        <v>102</v>
      </c>
      <c r="L3" s="15" t="s">
        <v>14</v>
      </c>
      <c r="M3" s="15" t="s">
        <v>16</v>
      </c>
      <c r="N3" s="15" t="s">
        <v>15</v>
      </c>
      <c r="O3" s="15" t="s">
        <v>46</v>
      </c>
      <c r="P3" s="15" t="s">
        <v>35</v>
      </c>
      <c r="Q3" s="15" t="s">
        <v>48</v>
      </c>
      <c r="R3" s="15" t="s">
        <v>90</v>
      </c>
      <c r="S3" s="15" t="s">
        <v>98</v>
      </c>
      <c r="T3" s="15" t="s">
        <v>102</v>
      </c>
      <c r="U3" s="15" t="s">
        <v>14</v>
      </c>
      <c r="V3" s="15" t="s">
        <v>16</v>
      </c>
      <c r="W3" s="15" t="s">
        <v>15</v>
      </c>
      <c r="X3" s="15" t="s">
        <v>46</v>
      </c>
      <c r="Y3" s="15" t="s">
        <v>35</v>
      </c>
      <c r="Z3" s="15" t="s">
        <v>48</v>
      </c>
      <c r="AA3" s="15" t="s">
        <v>90</v>
      </c>
      <c r="AB3" s="15" t="s">
        <v>98</v>
      </c>
      <c r="AC3" s="15" t="s">
        <v>102</v>
      </c>
      <c r="AD3" s="15" t="s">
        <v>14</v>
      </c>
      <c r="AE3" s="15" t="s">
        <v>16</v>
      </c>
      <c r="AF3" s="15" t="s">
        <v>15</v>
      </c>
      <c r="AG3" s="15" t="s">
        <v>46</v>
      </c>
      <c r="AH3" s="15" t="s">
        <v>35</v>
      </c>
      <c r="AI3" s="15" t="s">
        <v>48</v>
      </c>
      <c r="AJ3" s="15" t="s">
        <v>90</v>
      </c>
      <c r="AK3" s="15" t="s">
        <v>98</v>
      </c>
      <c r="AL3" s="15" t="s">
        <v>102</v>
      </c>
      <c r="AM3" s="15"/>
      <c r="AN3" s="23"/>
      <c r="AO3" s="23" t="s">
        <v>30</v>
      </c>
      <c r="AP3" s="23"/>
      <c r="AQ3" s="23"/>
      <c r="AR3" s="23"/>
      <c r="AS3" s="23"/>
    </row>
    <row r="4" spans="1:45">
      <c r="A4" s="14" t="str">
        <f t="shared" ref="A4:A12" si="4">MONTH(B4)&amp;"/"&amp;YEAR(B4)</f>
        <v>10/2024</v>
      </c>
      <c r="B4" s="14">
        <v>45568</v>
      </c>
      <c r="C4" s="1">
        <f>(SUMIFS('OD0040 theo Bravo'!$G:$G,'OD0040 theo Bravo'!$G:$G,"&gt;="&amp;0,'OD0040 theo Bravo'!$D:$D,C$3,'OD0040 theo Bravo'!$B:$B,"&lt;="&amp;$B4))</f>
        <v>114660</v>
      </c>
      <c r="D4" s="1">
        <f>(SUMIFS('OD0040 theo Bravo'!$G:$G,'OD0040 theo Bravo'!$G:$G,"&gt;="&amp;0,'OD0040 theo Bravo'!$D:$D,D$3,'OD0040 theo Bravo'!$B:$B,"&lt;="&amp;$B4))</f>
        <v>0</v>
      </c>
      <c r="E4" s="1">
        <f>(SUMIFS('OD0040 theo Bravo'!$G:$G,'OD0040 theo Bravo'!$G:$G,"&gt;="&amp;0,'OD0040 theo Bravo'!$D:$D,E$3,'OD0040 theo Bravo'!$B:$B,"&lt;="&amp;$B4))</f>
        <v>0</v>
      </c>
      <c r="F4" s="1">
        <f>(SUMIFS('OD0040 theo Bravo'!$G:$G,'OD0040 theo Bravo'!$G:$G,"&gt;="&amp;0,'OD0040 theo Bravo'!$D:$D,F$3,'OD0040 theo Bravo'!$B:$B,"&lt;="&amp;$B4))</f>
        <v>0</v>
      </c>
      <c r="G4" s="1">
        <f>(SUMIFS('OD0040 theo Bravo'!$G:$G,'OD0040 theo Bravo'!$G:$G,"&gt;="&amp;0,'OD0040 theo Bravo'!$D:$D,G$3,'OD0040 theo Bravo'!$B:$B,"&lt;="&amp;$B4))</f>
        <v>0</v>
      </c>
      <c r="H4" s="1">
        <f>(SUMIFS('OD0040 theo Bravo'!$G:$G,'OD0040 theo Bravo'!$G:$G,"&gt;="&amp;0,'OD0040 theo Bravo'!$D:$D,H$3,'OD0040 theo Bravo'!$B:$B,"&lt;="&amp;$B4))</f>
        <v>0</v>
      </c>
      <c r="I4" s="1">
        <f>(SUMIFS('OD0040 theo Bravo'!$G:$G,'OD0040 theo Bravo'!$G:$G,"&gt;="&amp;0,'OD0040 theo Bravo'!$D:$D,I$3,'OD0040 theo Bravo'!$B:$B,"&lt;="&amp;$B4))</f>
        <v>0</v>
      </c>
      <c r="J4" s="1">
        <f>(SUMIFS('OD0040 theo Bravo'!$G:$G,'OD0040 theo Bravo'!$G:$G,"&gt;="&amp;0,'OD0040 theo Bravo'!$D:$D,J$3,'OD0040 theo Bravo'!$B:$B,"&lt;="&amp;$B4))</f>
        <v>0</v>
      </c>
      <c r="K4" s="1">
        <f>(SUMIFS('OD0040 theo Bravo'!$G:$G,'OD0040 theo Bravo'!$G:$G,"&gt;="&amp;0,'OD0040 theo Bravo'!$D:$D,K$3,'OD0040 theo Bravo'!$B:$B,"&lt;="&amp;$B4))</f>
        <v>0</v>
      </c>
      <c r="L4" s="1">
        <f>-(SUMIFS('OD0040 theo Bravo'!$G:$G,'OD0040 theo Bravo'!$G:$G,"&lt;"&amp;0,'OD0040 theo Bravo'!$D:$D,L$3))</f>
        <v>504722</v>
      </c>
      <c r="M4" s="1">
        <f>-(SUMIFS('OD0040 theo Bravo'!$G:$G,'OD0040 theo Bravo'!$G:$G,"&lt;"&amp;0,'OD0040 theo Bravo'!$D:$D,M$3))</f>
        <v>0</v>
      </c>
      <c r="N4" s="1">
        <f>-(SUMIFS('OD0040 theo Bravo'!$G:$G,'OD0040 theo Bravo'!$G:$G,"&lt;"&amp;0,'OD0040 theo Bravo'!$D:$D,N$3))</f>
        <v>974267</v>
      </c>
      <c r="O4" s="1">
        <f>-(SUMIFS('OD0040 theo Bravo'!$G:$G,'OD0040 theo Bravo'!$G:$G,"&lt;"&amp;0,'OD0040 theo Bravo'!$D:$D,O$3))</f>
        <v>830018</v>
      </c>
      <c r="P4" s="1">
        <f>-(SUMIFS('OD0040 theo Bravo'!$G:$G,'OD0040 theo Bravo'!$G:$G,"&lt;"&amp;0,'OD0040 theo Bravo'!$D:$D,P$3))</f>
        <v>550000</v>
      </c>
      <c r="Q4" s="1">
        <f>-(SUMIFS('OD0040 theo Bravo'!$G:$G,'OD0040 theo Bravo'!$G:$G,"&lt;"&amp;0,'OD0040 theo Bravo'!$D:$D,Q$3))</f>
        <v>449984</v>
      </c>
      <c r="R4" s="1">
        <f>-(SUMIFS('OD0040 theo Bravo'!$G:$G,'OD0040 theo Bravo'!$G:$G,"&lt;"&amp;0,'OD0040 theo Bravo'!$D:$D,R$3))</f>
        <v>550145</v>
      </c>
      <c r="S4" s="1">
        <f>-(SUMIFS('OD0040 theo Bravo'!$G:$G,'OD0040 theo Bravo'!$G:$G,"&lt;"&amp;0,'OD0040 theo Bravo'!$D:$D,S$3))</f>
        <v>0</v>
      </c>
      <c r="T4" s="1">
        <f>-(SUMIFS('OD0040 theo Bravo'!$G:$G,'OD0040 theo Bravo'!$G:$G,"&lt;"&amp;0,'OD0040 theo Bravo'!$D:$D,T$3))</f>
        <v>49247</v>
      </c>
      <c r="U4" s="18">
        <f t="shared" ref="U4:AC4" si="5">IF(C4-L4&lt;0,0,C4-L4)</f>
        <v>0</v>
      </c>
      <c r="V4" s="18">
        <f t="shared" si="5"/>
        <v>0</v>
      </c>
      <c r="W4" s="18">
        <f t="shared" si="5"/>
        <v>0</v>
      </c>
      <c r="X4" s="18">
        <f t="shared" si="5"/>
        <v>0</v>
      </c>
      <c r="Y4" s="18">
        <f t="shared" si="5"/>
        <v>0</v>
      </c>
      <c r="Z4" s="18">
        <f t="shared" si="5"/>
        <v>0</v>
      </c>
      <c r="AA4" s="18">
        <f t="shared" si="5"/>
        <v>0</v>
      </c>
      <c r="AB4" s="18">
        <f t="shared" si="5"/>
        <v>0</v>
      </c>
      <c r="AC4" s="18">
        <f t="shared" si="5"/>
        <v>0</v>
      </c>
      <c r="AD4" s="17">
        <f>(U4*SUMIFS(Info!$C:$C,Info!$A:$A,AD$3,Info!$E:$E,"&gt;="&amp;$B4,Info!$D:$D,"&lt;="&amp;$B4,Info!$I:$I,"x")/365)*100000</f>
        <v>0</v>
      </c>
      <c r="AE4" s="17">
        <f>(V4*SUMIFS(Info!$C:$C,Info!$A:$A,AE$3,Info!$E:$E,"&gt;="&amp;$B4,Info!$D:$D,"&lt;="&amp;$B4,Info!$I:$I,"x")/365)*100000</f>
        <v>0</v>
      </c>
      <c r="AF4" s="17">
        <f>(W4*SUMIFS(Info!$C:$C,Info!$A:$A,AF$3,Info!$E:$E,"&gt;="&amp;$B4,Info!$D:$D,"&lt;="&amp;$B4,Info!$I:$I,"x")/365)*100000</f>
        <v>0</v>
      </c>
      <c r="AG4" s="17">
        <f>(X4*SUMIFS(Info!$C:$C,Info!$A:$A,AG$3,Info!$E:$E,"&gt;="&amp;$B4,Info!$D:$D,"&lt;="&amp;$B4,Info!$I:$I,"x")/365)*100000</f>
        <v>0</v>
      </c>
      <c r="AH4" s="17">
        <f>(Y4*SUMIFS(Info!$C:$C,Info!$A:$A,AH$3,Info!$E:$E,"&gt;="&amp;$B4,Info!$D:$D,"&lt;="&amp;$B4,Info!$I:$I,"x")/365)*100000</f>
        <v>0</v>
      </c>
      <c r="AI4" s="17">
        <f>(Z4*SUMIFS(Info!$C:$C,Info!$A:$A,AI$3,Info!$E:$E,"&gt;="&amp;$B4,Info!$D:$D,"&lt;="&amp;$B4,Info!$I:$I,"x")/365)*100000</f>
        <v>0</v>
      </c>
      <c r="AJ4" s="17">
        <f>(AA4*SUMIFS(Info!$C:$C,Info!$A:$A,AJ$3,Info!$E:$E,"&gt;="&amp;$B4,Info!$D:$D,"&lt;="&amp;$B4,Info!$I:$I,"x")/365)*100000</f>
        <v>0</v>
      </c>
      <c r="AK4" s="17">
        <f>(AB4*SUMIFS(Info!$C:$C,Info!$A:$A,AK$3,Info!$E:$E,"&gt;="&amp;$B4,Info!$D:$D,"&lt;="&amp;$B4,Info!$I:$I,"x")/365)*100000</f>
        <v>0</v>
      </c>
      <c r="AL4" s="17">
        <f>(AC4*SUMIFS(Info!$C:$C,Info!$A:$A,AL$3,Info!$E:$E,"&gt;="&amp;$B4,Info!$D:$D,"&lt;="&amp;$B4,Info!$I:$I,"x")/365)*100000</f>
        <v>0</v>
      </c>
      <c r="AM4" s="17"/>
      <c r="AN4" s="23"/>
      <c r="AO4" s="23" t="s">
        <v>33</v>
      </c>
      <c r="AP4" s="23"/>
      <c r="AQ4" s="23"/>
      <c r="AR4" s="23"/>
      <c r="AS4" s="23"/>
    </row>
    <row r="5" spans="1:45">
      <c r="A5" s="14" t="str">
        <f t="shared" si="4"/>
        <v>10/2024</v>
      </c>
      <c r="B5" s="14">
        <v>45569</v>
      </c>
      <c r="C5" s="1">
        <f>(SUMIFS('OD0040 theo Bravo'!$G:$G,'OD0040 theo Bravo'!$G:$G,"&gt;="&amp;0,'OD0040 theo Bravo'!$D:$D,C$3,'OD0040 theo Bravo'!$B:$B,"&lt;="&amp;$B5))</f>
        <v>114660</v>
      </c>
      <c r="D5" s="1">
        <f>(SUMIFS('OD0040 theo Bravo'!$G:$G,'OD0040 theo Bravo'!$G:$G,"&gt;="&amp;0,'OD0040 theo Bravo'!$D:$D,D$3,'OD0040 theo Bravo'!$B:$B,"&lt;="&amp;$B5))</f>
        <v>0</v>
      </c>
      <c r="E5" s="1">
        <f>(SUMIFS('OD0040 theo Bravo'!$G:$G,'OD0040 theo Bravo'!$G:$G,"&gt;="&amp;0,'OD0040 theo Bravo'!$D:$D,E$3,'OD0040 theo Bravo'!$B:$B,"&lt;="&amp;$B5))</f>
        <v>0</v>
      </c>
      <c r="F5" s="1">
        <f>(SUMIFS('OD0040 theo Bravo'!$G:$G,'OD0040 theo Bravo'!$G:$G,"&gt;="&amp;0,'OD0040 theo Bravo'!$D:$D,F$3,'OD0040 theo Bravo'!$B:$B,"&lt;="&amp;$B5))</f>
        <v>0</v>
      </c>
      <c r="G5" s="1">
        <f>(SUMIFS('OD0040 theo Bravo'!$G:$G,'OD0040 theo Bravo'!$G:$G,"&gt;="&amp;0,'OD0040 theo Bravo'!$D:$D,G$3,'OD0040 theo Bravo'!$B:$B,"&lt;="&amp;$B5))</f>
        <v>0</v>
      </c>
      <c r="H5" s="1">
        <f>(SUMIFS('OD0040 theo Bravo'!$G:$G,'OD0040 theo Bravo'!$G:$G,"&gt;="&amp;0,'OD0040 theo Bravo'!$D:$D,H$3,'OD0040 theo Bravo'!$B:$B,"&lt;="&amp;$B5))</f>
        <v>0</v>
      </c>
      <c r="I5" s="1">
        <f>(SUMIFS('OD0040 theo Bravo'!$G:$G,'OD0040 theo Bravo'!$G:$G,"&gt;="&amp;0,'OD0040 theo Bravo'!$D:$D,I$3,'OD0040 theo Bravo'!$B:$B,"&lt;="&amp;$B5))</f>
        <v>0</v>
      </c>
      <c r="J5" s="1">
        <f>(SUMIFS('OD0040 theo Bravo'!$G:$G,'OD0040 theo Bravo'!$G:$G,"&gt;="&amp;0,'OD0040 theo Bravo'!$D:$D,J$3,'OD0040 theo Bravo'!$B:$B,"&lt;="&amp;$B5))</f>
        <v>0</v>
      </c>
      <c r="K5" s="1">
        <f>(SUMIFS('OD0040 theo Bravo'!$G:$G,'OD0040 theo Bravo'!$G:$G,"&gt;="&amp;0,'OD0040 theo Bravo'!$D:$D,K$3,'OD0040 theo Bravo'!$B:$B,"&lt;="&amp;$B5))</f>
        <v>0</v>
      </c>
      <c r="L5" s="1">
        <f>-(SUMIFS('OD0040 theo Bravo'!$G:$G,'OD0040 theo Bravo'!$G:$G,"&lt;"&amp;0,'OD0040 theo Bravo'!$D:$D,L$3))</f>
        <v>504722</v>
      </c>
      <c r="M5" s="1">
        <f>-(SUMIFS('OD0040 theo Bravo'!$G:$G,'OD0040 theo Bravo'!$G:$G,"&lt;"&amp;0,'OD0040 theo Bravo'!$D:$D,M$3))</f>
        <v>0</v>
      </c>
      <c r="N5" s="1">
        <f>-(SUMIFS('OD0040 theo Bravo'!$G:$G,'OD0040 theo Bravo'!$G:$G,"&lt;"&amp;0,'OD0040 theo Bravo'!$D:$D,N$3))</f>
        <v>974267</v>
      </c>
      <c r="O5" s="1">
        <f>-(SUMIFS('OD0040 theo Bravo'!$G:$G,'OD0040 theo Bravo'!$G:$G,"&lt;"&amp;0,'OD0040 theo Bravo'!$D:$D,O$3))</f>
        <v>830018</v>
      </c>
      <c r="P5" s="1">
        <f>-(SUMIFS('OD0040 theo Bravo'!$G:$G,'OD0040 theo Bravo'!$G:$G,"&lt;"&amp;0,'OD0040 theo Bravo'!$D:$D,P$3))</f>
        <v>550000</v>
      </c>
      <c r="Q5" s="1">
        <f>-(SUMIFS('OD0040 theo Bravo'!$G:$G,'OD0040 theo Bravo'!$G:$G,"&lt;"&amp;0,'OD0040 theo Bravo'!$D:$D,Q$3))</f>
        <v>449984</v>
      </c>
      <c r="R5" s="1">
        <f>-(SUMIFS('OD0040 theo Bravo'!$G:$G,'OD0040 theo Bravo'!$G:$G,"&lt;"&amp;0,'OD0040 theo Bravo'!$D:$D,R$3))</f>
        <v>550145</v>
      </c>
      <c r="S5" s="1">
        <f>-(SUMIFS('OD0040 theo Bravo'!$G:$G,'OD0040 theo Bravo'!$G:$G,"&lt;"&amp;0,'OD0040 theo Bravo'!$D:$D,S$3))</f>
        <v>0</v>
      </c>
      <c r="T5" s="1">
        <f>-(SUMIFS('OD0040 theo Bravo'!$G:$G,'OD0040 theo Bravo'!$G:$G,"&lt;"&amp;0,'OD0040 theo Bravo'!$D:$D,T$3))</f>
        <v>49247</v>
      </c>
      <c r="U5" s="18">
        <f t="shared" ref="U5:U36" si="6">IF(C5-L5&lt;0,0,C5-L5)</f>
        <v>0</v>
      </c>
      <c r="V5" s="18">
        <f t="shared" ref="V5:V36" si="7">IF(D5-M5&lt;0,0,D5-M5)</f>
        <v>0</v>
      </c>
      <c r="W5" s="18">
        <f t="shared" ref="W5:W36" si="8">IF(E5-N5&lt;0,0,E5-N5)</f>
        <v>0</v>
      </c>
      <c r="X5" s="18">
        <f t="shared" ref="X5:X36" si="9">IF(F5-O5&lt;0,0,F5-O5)</f>
        <v>0</v>
      </c>
      <c r="Y5" s="18">
        <f t="shared" ref="Y5:Y36" si="10">IF(G5-P5&lt;0,0,G5-P5)</f>
        <v>0</v>
      </c>
      <c r="Z5" s="18">
        <f t="shared" ref="Z5:Z36" si="11">IF(H5-Q5&lt;0,0,H5-Q5)</f>
        <v>0</v>
      </c>
      <c r="AA5" s="18">
        <f t="shared" ref="AA5:AA68" si="12">IF(I5-R5&lt;0,0,I5-R5)</f>
        <v>0</v>
      </c>
      <c r="AB5" s="18">
        <f t="shared" ref="AB5:AC68" si="13">IF(J5-S5&lt;0,0,J5-S5)</f>
        <v>0</v>
      </c>
      <c r="AC5" s="18">
        <f t="shared" si="13"/>
        <v>0</v>
      </c>
      <c r="AD5" s="17">
        <f>(U5*SUMIFS(Info!$C:$C,Info!$A:$A,AD$3,Info!$E:$E,"&gt;="&amp;$B5,Info!$D:$D,"&lt;="&amp;$B5,Info!$I:$I,"x")/365)*100000</f>
        <v>0</v>
      </c>
      <c r="AE5" s="17">
        <f>(V5*SUMIFS(Info!$C:$C,Info!$A:$A,AE$3,Info!$E:$E,"&gt;="&amp;$B5,Info!$D:$D,"&lt;="&amp;$B5,Info!$I:$I,"x")/365)*100000</f>
        <v>0</v>
      </c>
      <c r="AF5" s="17">
        <f>(W5*SUMIFS(Info!$C:$C,Info!$A:$A,AF$3,Info!$E:$E,"&gt;="&amp;$B5,Info!$D:$D,"&lt;="&amp;$B5,Info!$I:$I,"x")/365)*100000</f>
        <v>0</v>
      </c>
      <c r="AG5" s="17">
        <f>(X5*SUMIFS(Info!$C:$C,Info!$A:$A,AG$3,Info!$E:$E,"&gt;="&amp;$B5,Info!$D:$D,"&lt;="&amp;$B5,Info!$I:$I,"x")/365)*100000</f>
        <v>0</v>
      </c>
      <c r="AH5" s="17">
        <f>(Y5*SUMIFS(Info!$C:$C,Info!$A:$A,AH$3,Info!$E:$E,"&gt;="&amp;$B5,Info!$D:$D,"&lt;="&amp;$B5,Info!$I:$I,"x")/365)*100000</f>
        <v>0</v>
      </c>
      <c r="AI5" s="17">
        <f>(Z5*SUMIFS(Info!$C:$C,Info!$A:$A,AI$3,Info!$E:$E,"&gt;="&amp;$B5,Info!$D:$D,"&lt;="&amp;$B5,Info!$I:$I,"x")/365)*100000</f>
        <v>0</v>
      </c>
      <c r="AJ5" s="17">
        <f>(AA5*SUMIFS(Info!$C:$C,Info!$A:$A,AJ$3,Info!$E:$E,"&gt;="&amp;$B5,Info!$D:$D,"&lt;="&amp;$B5,Info!$I:$I,"x")/365)*100000</f>
        <v>0</v>
      </c>
      <c r="AK5" s="17">
        <f>(AB5*SUMIFS(Info!$C:$C,Info!$A:$A,AK$3,Info!$E:$E,"&gt;="&amp;$B5,Info!$D:$D,"&lt;="&amp;$B5,Info!$I:$I,"x")/365)*100000</f>
        <v>0</v>
      </c>
      <c r="AL5" s="17">
        <f>(AC5*SUMIFS(Info!$C:$C,Info!$A:$A,AL$3,Info!$E:$E,"&gt;="&amp;$B5,Info!$D:$D,"&lt;="&amp;$B5,Info!$I:$I,"x")/365)*100000</f>
        <v>0</v>
      </c>
      <c r="AM5" s="17"/>
    </row>
    <row r="6" spans="1:45">
      <c r="A6" s="14" t="str">
        <f t="shared" si="4"/>
        <v>10/2024</v>
      </c>
      <c r="B6" s="14">
        <v>45570</v>
      </c>
      <c r="C6" s="1">
        <f>(SUMIFS('OD0040 theo Bravo'!$G:$G,'OD0040 theo Bravo'!$G:$G,"&gt;="&amp;0,'OD0040 theo Bravo'!$D:$D,C$3,'OD0040 theo Bravo'!$B:$B,"&lt;="&amp;$B6))</f>
        <v>114660</v>
      </c>
      <c r="D6" s="1">
        <f>(SUMIFS('OD0040 theo Bravo'!$G:$G,'OD0040 theo Bravo'!$G:$G,"&gt;="&amp;0,'OD0040 theo Bravo'!$D:$D,D$3,'OD0040 theo Bravo'!$B:$B,"&lt;="&amp;$B6))</f>
        <v>0</v>
      </c>
      <c r="E6" s="1">
        <f>(SUMIFS('OD0040 theo Bravo'!$G:$G,'OD0040 theo Bravo'!$G:$G,"&gt;="&amp;0,'OD0040 theo Bravo'!$D:$D,E$3,'OD0040 theo Bravo'!$B:$B,"&lt;="&amp;$B6))</f>
        <v>0</v>
      </c>
      <c r="F6" s="1">
        <f>(SUMIFS('OD0040 theo Bravo'!$G:$G,'OD0040 theo Bravo'!$G:$G,"&gt;="&amp;0,'OD0040 theo Bravo'!$D:$D,F$3,'OD0040 theo Bravo'!$B:$B,"&lt;="&amp;$B6))</f>
        <v>0</v>
      </c>
      <c r="G6" s="1">
        <f>(SUMIFS('OD0040 theo Bravo'!$G:$G,'OD0040 theo Bravo'!$G:$G,"&gt;="&amp;0,'OD0040 theo Bravo'!$D:$D,G$3,'OD0040 theo Bravo'!$B:$B,"&lt;="&amp;$B6))</f>
        <v>0</v>
      </c>
      <c r="H6" s="1">
        <f>(SUMIFS('OD0040 theo Bravo'!$G:$G,'OD0040 theo Bravo'!$G:$G,"&gt;="&amp;0,'OD0040 theo Bravo'!$D:$D,H$3,'OD0040 theo Bravo'!$B:$B,"&lt;="&amp;$B6))</f>
        <v>0</v>
      </c>
      <c r="I6" s="1">
        <f>(SUMIFS('OD0040 theo Bravo'!$G:$G,'OD0040 theo Bravo'!$G:$G,"&gt;="&amp;0,'OD0040 theo Bravo'!$D:$D,I$3,'OD0040 theo Bravo'!$B:$B,"&lt;="&amp;$B6))</f>
        <v>0</v>
      </c>
      <c r="J6" s="1">
        <f>(SUMIFS('OD0040 theo Bravo'!$G:$G,'OD0040 theo Bravo'!$G:$G,"&gt;="&amp;0,'OD0040 theo Bravo'!$D:$D,J$3,'OD0040 theo Bravo'!$B:$B,"&lt;="&amp;$B6))</f>
        <v>0</v>
      </c>
      <c r="K6" s="1">
        <f>(SUMIFS('OD0040 theo Bravo'!$G:$G,'OD0040 theo Bravo'!$G:$G,"&gt;="&amp;0,'OD0040 theo Bravo'!$D:$D,K$3,'OD0040 theo Bravo'!$B:$B,"&lt;="&amp;$B6))</f>
        <v>0</v>
      </c>
      <c r="L6" s="1">
        <f>-(SUMIFS('OD0040 theo Bravo'!$G:$G,'OD0040 theo Bravo'!$G:$G,"&lt;"&amp;0,'OD0040 theo Bravo'!$D:$D,L$3))</f>
        <v>504722</v>
      </c>
      <c r="M6" s="1">
        <f>-(SUMIFS('OD0040 theo Bravo'!$G:$G,'OD0040 theo Bravo'!$G:$G,"&lt;"&amp;0,'OD0040 theo Bravo'!$D:$D,M$3))</f>
        <v>0</v>
      </c>
      <c r="N6" s="1">
        <f>-(SUMIFS('OD0040 theo Bravo'!$G:$G,'OD0040 theo Bravo'!$G:$G,"&lt;"&amp;0,'OD0040 theo Bravo'!$D:$D,N$3))</f>
        <v>974267</v>
      </c>
      <c r="O6" s="1">
        <f>-(SUMIFS('OD0040 theo Bravo'!$G:$G,'OD0040 theo Bravo'!$G:$G,"&lt;"&amp;0,'OD0040 theo Bravo'!$D:$D,O$3))</f>
        <v>830018</v>
      </c>
      <c r="P6" s="1">
        <f>-(SUMIFS('OD0040 theo Bravo'!$G:$G,'OD0040 theo Bravo'!$G:$G,"&lt;"&amp;0,'OD0040 theo Bravo'!$D:$D,P$3))</f>
        <v>550000</v>
      </c>
      <c r="Q6" s="1">
        <f>-(SUMIFS('OD0040 theo Bravo'!$G:$G,'OD0040 theo Bravo'!$G:$G,"&lt;"&amp;0,'OD0040 theo Bravo'!$D:$D,Q$3))</f>
        <v>449984</v>
      </c>
      <c r="R6" s="1">
        <f>-(SUMIFS('OD0040 theo Bravo'!$G:$G,'OD0040 theo Bravo'!$G:$G,"&lt;"&amp;0,'OD0040 theo Bravo'!$D:$D,R$3))</f>
        <v>550145</v>
      </c>
      <c r="S6" s="1">
        <f>-(SUMIFS('OD0040 theo Bravo'!$G:$G,'OD0040 theo Bravo'!$G:$G,"&lt;"&amp;0,'OD0040 theo Bravo'!$D:$D,S$3))</f>
        <v>0</v>
      </c>
      <c r="T6" s="1">
        <f>-(SUMIFS('OD0040 theo Bravo'!$G:$G,'OD0040 theo Bravo'!$G:$G,"&lt;"&amp;0,'OD0040 theo Bravo'!$D:$D,T$3))</f>
        <v>49247</v>
      </c>
      <c r="U6" s="18">
        <f t="shared" si="6"/>
        <v>0</v>
      </c>
      <c r="V6" s="18">
        <f t="shared" si="7"/>
        <v>0</v>
      </c>
      <c r="W6" s="18">
        <f t="shared" si="8"/>
        <v>0</v>
      </c>
      <c r="X6" s="18">
        <f t="shared" si="9"/>
        <v>0</v>
      </c>
      <c r="Y6" s="18">
        <f t="shared" si="10"/>
        <v>0</v>
      </c>
      <c r="Z6" s="18">
        <f t="shared" si="11"/>
        <v>0</v>
      </c>
      <c r="AA6" s="18">
        <f t="shared" si="12"/>
        <v>0</v>
      </c>
      <c r="AB6" s="18">
        <f t="shared" si="13"/>
        <v>0</v>
      </c>
      <c r="AC6" s="18">
        <f t="shared" si="13"/>
        <v>0</v>
      </c>
      <c r="AD6" s="17">
        <f>(U6*SUMIFS(Info!$C:$C,Info!$A:$A,AD$3,Info!$E:$E,"&gt;="&amp;$B6,Info!$D:$D,"&lt;="&amp;$B6,Info!$I:$I,"x")/365)*100000</f>
        <v>0</v>
      </c>
      <c r="AE6" s="17">
        <f>(V6*SUMIFS(Info!$C:$C,Info!$A:$A,AE$3,Info!$E:$E,"&gt;="&amp;$B6,Info!$D:$D,"&lt;="&amp;$B6,Info!$I:$I,"x")/365)*100000</f>
        <v>0</v>
      </c>
      <c r="AF6" s="17">
        <f>(W6*SUMIFS(Info!$C:$C,Info!$A:$A,AF$3,Info!$E:$E,"&gt;="&amp;$B6,Info!$D:$D,"&lt;="&amp;$B6,Info!$I:$I,"x")/365)*100000</f>
        <v>0</v>
      </c>
      <c r="AG6" s="17">
        <f>(X6*SUMIFS(Info!$C:$C,Info!$A:$A,AG$3,Info!$E:$E,"&gt;="&amp;$B6,Info!$D:$D,"&lt;="&amp;$B6,Info!$I:$I,"x")/365)*100000</f>
        <v>0</v>
      </c>
      <c r="AH6" s="17">
        <f>(Y6*SUMIFS(Info!$C:$C,Info!$A:$A,AH$3,Info!$E:$E,"&gt;="&amp;$B6,Info!$D:$D,"&lt;="&amp;$B6,Info!$I:$I,"x")/365)*100000</f>
        <v>0</v>
      </c>
      <c r="AI6" s="17">
        <f>(Z6*SUMIFS(Info!$C:$C,Info!$A:$A,AI$3,Info!$E:$E,"&gt;="&amp;$B6,Info!$D:$D,"&lt;="&amp;$B6,Info!$I:$I,"x")/365)*100000</f>
        <v>0</v>
      </c>
      <c r="AJ6" s="17">
        <f>(AA6*SUMIFS(Info!$C:$C,Info!$A:$A,AJ$3,Info!$E:$E,"&gt;="&amp;$B6,Info!$D:$D,"&lt;="&amp;$B6,Info!$I:$I,"x")/365)*100000</f>
        <v>0</v>
      </c>
      <c r="AK6" s="17">
        <f>(AB6*SUMIFS(Info!$C:$C,Info!$A:$A,AK$3,Info!$E:$E,"&gt;="&amp;$B6,Info!$D:$D,"&lt;="&amp;$B6,Info!$I:$I,"x")/365)*100000</f>
        <v>0</v>
      </c>
      <c r="AL6" s="17">
        <f>(AC6*SUMIFS(Info!$C:$C,Info!$A:$A,AL$3,Info!$E:$E,"&gt;="&amp;$B6,Info!$D:$D,"&lt;="&amp;$B6,Info!$I:$I,"x")/365)*100000</f>
        <v>0</v>
      </c>
      <c r="AM6" s="17"/>
    </row>
    <row r="7" spans="1:45">
      <c r="A7" s="14" t="str">
        <f t="shared" si="4"/>
        <v>10/2024</v>
      </c>
      <c r="B7" s="14">
        <v>45571</v>
      </c>
      <c r="C7" s="1">
        <f>(SUMIFS('OD0040 theo Bravo'!$G:$G,'OD0040 theo Bravo'!$G:$G,"&gt;="&amp;0,'OD0040 theo Bravo'!$D:$D,C$3,'OD0040 theo Bravo'!$B:$B,"&lt;="&amp;$B7))</f>
        <v>114660</v>
      </c>
      <c r="D7" s="1">
        <f>(SUMIFS('OD0040 theo Bravo'!$G:$G,'OD0040 theo Bravo'!$G:$G,"&gt;="&amp;0,'OD0040 theo Bravo'!$D:$D,D$3,'OD0040 theo Bravo'!$B:$B,"&lt;="&amp;$B7))</f>
        <v>0</v>
      </c>
      <c r="E7" s="1">
        <f>(SUMIFS('OD0040 theo Bravo'!$G:$G,'OD0040 theo Bravo'!$G:$G,"&gt;="&amp;0,'OD0040 theo Bravo'!$D:$D,E$3,'OD0040 theo Bravo'!$B:$B,"&lt;="&amp;$B7))</f>
        <v>0</v>
      </c>
      <c r="F7" s="1">
        <f>(SUMIFS('OD0040 theo Bravo'!$G:$G,'OD0040 theo Bravo'!$G:$G,"&gt;="&amp;0,'OD0040 theo Bravo'!$D:$D,F$3,'OD0040 theo Bravo'!$B:$B,"&lt;="&amp;$B7))</f>
        <v>0</v>
      </c>
      <c r="G7" s="1">
        <f>(SUMIFS('OD0040 theo Bravo'!$G:$G,'OD0040 theo Bravo'!$G:$G,"&gt;="&amp;0,'OD0040 theo Bravo'!$D:$D,G$3,'OD0040 theo Bravo'!$B:$B,"&lt;="&amp;$B7))</f>
        <v>0</v>
      </c>
      <c r="H7" s="1">
        <f>(SUMIFS('OD0040 theo Bravo'!$G:$G,'OD0040 theo Bravo'!$G:$G,"&gt;="&amp;0,'OD0040 theo Bravo'!$D:$D,H$3,'OD0040 theo Bravo'!$B:$B,"&lt;="&amp;$B7))</f>
        <v>0</v>
      </c>
      <c r="I7" s="1">
        <f>(SUMIFS('OD0040 theo Bravo'!$G:$G,'OD0040 theo Bravo'!$G:$G,"&gt;="&amp;0,'OD0040 theo Bravo'!$D:$D,I$3,'OD0040 theo Bravo'!$B:$B,"&lt;="&amp;$B7))</f>
        <v>0</v>
      </c>
      <c r="J7" s="1">
        <f>(SUMIFS('OD0040 theo Bravo'!$G:$G,'OD0040 theo Bravo'!$G:$G,"&gt;="&amp;0,'OD0040 theo Bravo'!$D:$D,J$3,'OD0040 theo Bravo'!$B:$B,"&lt;="&amp;$B7))</f>
        <v>0</v>
      </c>
      <c r="K7" s="1">
        <f>(SUMIFS('OD0040 theo Bravo'!$G:$G,'OD0040 theo Bravo'!$G:$G,"&gt;="&amp;0,'OD0040 theo Bravo'!$D:$D,K$3,'OD0040 theo Bravo'!$B:$B,"&lt;="&amp;$B7))</f>
        <v>0</v>
      </c>
      <c r="L7" s="1">
        <f>-(SUMIFS('OD0040 theo Bravo'!$G:$G,'OD0040 theo Bravo'!$G:$G,"&lt;"&amp;0,'OD0040 theo Bravo'!$D:$D,L$3))</f>
        <v>504722</v>
      </c>
      <c r="M7" s="1">
        <f>-(SUMIFS('OD0040 theo Bravo'!$G:$G,'OD0040 theo Bravo'!$G:$G,"&lt;"&amp;0,'OD0040 theo Bravo'!$D:$D,M$3))</f>
        <v>0</v>
      </c>
      <c r="N7" s="1">
        <f>-(SUMIFS('OD0040 theo Bravo'!$G:$G,'OD0040 theo Bravo'!$G:$G,"&lt;"&amp;0,'OD0040 theo Bravo'!$D:$D,N$3))</f>
        <v>974267</v>
      </c>
      <c r="O7" s="1">
        <f>-(SUMIFS('OD0040 theo Bravo'!$G:$G,'OD0040 theo Bravo'!$G:$G,"&lt;"&amp;0,'OD0040 theo Bravo'!$D:$D,O$3))</f>
        <v>830018</v>
      </c>
      <c r="P7" s="1">
        <f>-(SUMIFS('OD0040 theo Bravo'!$G:$G,'OD0040 theo Bravo'!$G:$G,"&lt;"&amp;0,'OD0040 theo Bravo'!$D:$D,P$3))</f>
        <v>550000</v>
      </c>
      <c r="Q7" s="1">
        <f>-(SUMIFS('OD0040 theo Bravo'!$G:$G,'OD0040 theo Bravo'!$G:$G,"&lt;"&amp;0,'OD0040 theo Bravo'!$D:$D,Q$3))</f>
        <v>449984</v>
      </c>
      <c r="R7" s="1">
        <f>-(SUMIFS('OD0040 theo Bravo'!$G:$G,'OD0040 theo Bravo'!$G:$G,"&lt;"&amp;0,'OD0040 theo Bravo'!$D:$D,R$3))</f>
        <v>550145</v>
      </c>
      <c r="S7" s="1">
        <f>-(SUMIFS('OD0040 theo Bravo'!$G:$G,'OD0040 theo Bravo'!$G:$G,"&lt;"&amp;0,'OD0040 theo Bravo'!$D:$D,S$3))</f>
        <v>0</v>
      </c>
      <c r="T7" s="1">
        <f>-(SUMIFS('OD0040 theo Bravo'!$G:$G,'OD0040 theo Bravo'!$G:$G,"&lt;"&amp;0,'OD0040 theo Bravo'!$D:$D,T$3))</f>
        <v>49247</v>
      </c>
      <c r="U7" s="18">
        <f t="shared" si="6"/>
        <v>0</v>
      </c>
      <c r="V7" s="18">
        <f t="shared" si="7"/>
        <v>0</v>
      </c>
      <c r="W7" s="18">
        <f t="shared" si="8"/>
        <v>0</v>
      </c>
      <c r="X7" s="18">
        <f t="shared" si="9"/>
        <v>0</v>
      </c>
      <c r="Y7" s="18">
        <f t="shared" si="10"/>
        <v>0</v>
      </c>
      <c r="Z7" s="18">
        <f t="shared" si="11"/>
        <v>0</v>
      </c>
      <c r="AA7" s="18">
        <f t="shared" si="12"/>
        <v>0</v>
      </c>
      <c r="AB7" s="18">
        <f t="shared" si="13"/>
        <v>0</v>
      </c>
      <c r="AC7" s="18">
        <f t="shared" si="13"/>
        <v>0</v>
      </c>
      <c r="AD7" s="17">
        <f>(U7*SUMIFS(Info!$C:$C,Info!$A:$A,AD$3,Info!$E:$E,"&gt;="&amp;$B7,Info!$D:$D,"&lt;="&amp;$B7,Info!$I:$I,"x")/365)*100000</f>
        <v>0</v>
      </c>
      <c r="AE7" s="17">
        <f>(V7*SUMIFS(Info!$C:$C,Info!$A:$A,AE$3,Info!$E:$E,"&gt;="&amp;$B7,Info!$D:$D,"&lt;="&amp;$B7,Info!$I:$I,"x")/365)*100000</f>
        <v>0</v>
      </c>
      <c r="AF7" s="17">
        <f>(W7*SUMIFS(Info!$C:$C,Info!$A:$A,AF$3,Info!$E:$E,"&gt;="&amp;$B7,Info!$D:$D,"&lt;="&amp;$B7,Info!$I:$I,"x")/365)*100000</f>
        <v>0</v>
      </c>
      <c r="AG7" s="17">
        <f>(X7*SUMIFS(Info!$C:$C,Info!$A:$A,AG$3,Info!$E:$E,"&gt;="&amp;$B7,Info!$D:$D,"&lt;="&amp;$B7,Info!$I:$I,"x")/365)*100000</f>
        <v>0</v>
      </c>
      <c r="AH7" s="17">
        <f>(Y7*SUMIFS(Info!$C:$C,Info!$A:$A,AH$3,Info!$E:$E,"&gt;="&amp;$B7,Info!$D:$D,"&lt;="&amp;$B7,Info!$I:$I,"x")/365)*100000</f>
        <v>0</v>
      </c>
      <c r="AI7" s="17">
        <f>(Z7*SUMIFS(Info!$C:$C,Info!$A:$A,AI$3,Info!$E:$E,"&gt;="&amp;$B7,Info!$D:$D,"&lt;="&amp;$B7,Info!$I:$I,"x")/365)*100000</f>
        <v>0</v>
      </c>
      <c r="AJ7" s="17">
        <f>(AA7*SUMIFS(Info!$C:$C,Info!$A:$A,AJ$3,Info!$E:$E,"&gt;="&amp;$B7,Info!$D:$D,"&lt;="&amp;$B7,Info!$I:$I,"x")/365)*100000</f>
        <v>0</v>
      </c>
      <c r="AK7" s="17">
        <f>(AB7*SUMIFS(Info!$C:$C,Info!$A:$A,AK$3,Info!$E:$E,"&gt;="&amp;$B7,Info!$D:$D,"&lt;="&amp;$B7,Info!$I:$I,"x")/365)*100000</f>
        <v>0</v>
      </c>
      <c r="AL7" s="17">
        <f>(AC7*SUMIFS(Info!$C:$C,Info!$A:$A,AL$3,Info!$E:$E,"&gt;="&amp;$B7,Info!$D:$D,"&lt;="&amp;$B7,Info!$I:$I,"x")/365)*100000</f>
        <v>0</v>
      </c>
      <c r="AM7" s="17"/>
    </row>
    <row r="8" spans="1:45">
      <c r="A8" s="14" t="str">
        <f t="shared" si="4"/>
        <v>10/2024</v>
      </c>
      <c r="B8" s="14">
        <v>45572</v>
      </c>
      <c r="C8" s="1">
        <f>(SUMIFS('OD0040 theo Bravo'!$G:$G,'OD0040 theo Bravo'!$G:$G,"&gt;="&amp;0,'OD0040 theo Bravo'!$D:$D,C$3,'OD0040 theo Bravo'!$B:$B,"&lt;="&amp;$B8))</f>
        <v>114660</v>
      </c>
      <c r="D8" s="1">
        <f>(SUMIFS('OD0040 theo Bravo'!$G:$G,'OD0040 theo Bravo'!$G:$G,"&gt;="&amp;0,'OD0040 theo Bravo'!$D:$D,D$3,'OD0040 theo Bravo'!$B:$B,"&lt;="&amp;$B8))</f>
        <v>0</v>
      </c>
      <c r="E8" s="1">
        <f>(SUMIFS('OD0040 theo Bravo'!$G:$G,'OD0040 theo Bravo'!$G:$G,"&gt;="&amp;0,'OD0040 theo Bravo'!$D:$D,E$3,'OD0040 theo Bravo'!$B:$B,"&lt;="&amp;$B8))</f>
        <v>0</v>
      </c>
      <c r="F8" s="1">
        <f>(SUMIFS('OD0040 theo Bravo'!$G:$G,'OD0040 theo Bravo'!$G:$G,"&gt;="&amp;0,'OD0040 theo Bravo'!$D:$D,F$3,'OD0040 theo Bravo'!$B:$B,"&lt;="&amp;$B8))</f>
        <v>0</v>
      </c>
      <c r="G8" s="1">
        <f>(SUMIFS('OD0040 theo Bravo'!$G:$G,'OD0040 theo Bravo'!$G:$G,"&gt;="&amp;0,'OD0040 theo Bravo'!$D:$D,G$3,'OD0040 theo Bravo'!$B:$B,"&lt;="&amp;$B8))</f>
        <v>0</v>
      </c>
      <c r="H8" s="1">
        <f>(SUMIFS('OD0040 theo Bravo'!$G:$G,'OD0040 theo Bravo'!$G:$G,"&gt;="&amp;0,'OD0040 theo Bravo'!$D:$D,H$3,'OD0040 theo Bravo'!$B:$B,"&lt;="&amp;$B8))</f>
        <v>0</v>
      </c>
      <c r="I8" s="1">
        <f>(SUMIFS('OD0040 theo Bravo'!$G:$G,'OD0040 theo Bravo'!$G:$G,"&gt;="&amp;0,'OD0040 theo Bravo'!$D:$D,I$3,'OD0040 theo Bravo'!$B:$B,"&lt;="&amp;$B8))</f>
        <v>0</v>
      </c>
      <c r="J8" s="1">
        <f>(SUMIFS('OD0040 theo Bravo'!$G:$G,'OD0040 theo Bravo'!$G:$G,"&gt;="&amp;0,'OD0040 theo Bravo'!$D:$D,J$3,'OD0040 theo Bravo'!$B:$B,"&lt;="&amp;$B8))</f>
        <v>0</v>
      </c>
      <c r="K8" s="1">
        <f>(SUMIFS('OD0040 theo Bravo'!$G:$G,'OD0040 theo Bravo'!$G:$G,"&gt;="&amp;0,'OD0040 theo Bravo'!$D:$D,K$3,'OD0040 theo Bravo'!$B:$B,"&lt;="&amp;$B8))</f>
        <v>0</v>
      </c>
      <c r="L8" s="1">
        <f>-(SUMIFS('OD0040 theo Bravo'!$G:$G,'OD0040 theo Bravo'!$G:$G,"&lt;"&amp;0,'OD0040 theo Bravo'!$D:$D,L$3))</f>
        <v>504722</v>
      </c>
      <c r="M8" s="1">
        <f>-(SUMIFS('OD0040 theo Bravo'!$G:$G,'OD0040 theo Bravo'!$G:$G,"&lt;"&amp;0,'OD0040 theo Bravo'!$D:$D,M$3))</f>
        <v>0</v>
      </c>
      <c r="N8" s="1">
        <f>-(SUMIFS('OD0040 theo Bravo'!$G:$G,'OD0040 theo Bravo'!$G:$G,"&lt;"&amp;0,'OD0040 theo Bravo'!$D:$D,N$3))</f>
        <v>974267</v>
      </c>
      <c r="O8" s="1">
        <f>-(SUMIFS('OD0040 theo Bravo'!$G:$G,'OD0040 theo Bravo'!$G:$G,"&lt;"&amp;0,'OD0040 theo Bravo'!$D:$D,O$3))</f>
        <v>830018</v>
      </c>
      <c r="P8" s="1">
        <f>-(SUMIFS('OD0040 theo Bravo'!$G:$G,'OD0040 theo Bravo'!$G:$G,"&lt;"&amp;0,'OD0040 theo Bravo'!$D:$D,P$3))</f>
        <v>550000</v>
      </c>
      <c r="Q8" s="1">
        <f>-(SUMIFS('OD0040 theo Bravo'!$G:$G,'OD0040 theo Bravo'!$G:$G,"&lt;"&amp;0,'OD0040 theo Bravo'!$D:$D,Q$3))</f>
        <v>449984</v>
      </c>
      <c r="R8" s="1">
        <f>-(SUMIFS('OD0040 theo Bravo'!$G:$G,'OD0040 theo Bravo'!$G:$G,"&lt;"&amp;0,'OD0040 theo Bravo'!$D:$D,R$3))</f>
        <v>550145</v>
      </c>
      <c r="S8" s="1">
        <f>-(SUMIFS('OD0040 theo Bravo'!$G:$G,'OD0040 theo Bravo'!$G:$G,"&lt;"&amp;0,'OD0040 theo Bravo'!$D:$D,S$3))</f>
        <v>0</v>
      </c>
      <c r="T8" s="1">
        <f>-(SUMIFS('OD0040 theo Bravo'!$G:$G,'OD0040 theo Bravo'!$G:$G,"&lt;"&amp;0,'OD0040 theo Bravo'!$D:$D,T$3))</f>
        <v>49247</v>
      </c>
      <c r="U8" s="18">
        <f t="shared" si="6"/>
        <v>0</v>
      </c>
      <c r="V8" s="18">
        <f t="shared" si="7"/>
        <v>0</v>
      </c>
      <c r="W8" s="18">
        <f t="shared" si="8"/>
        <v>0</v>
      </c>
      <c r="X8" s="18">
        <f t="shared" si="9"/>
        <v>0</v>
      </c>
      <c r="Y8" s="18">
        <f t="shared" si="10"/>
        <v>0</v>
      </c>
      <c r="Z8" s="18">
        <f t="shared" si="11"/>
        <v>0</v>
      </c>
      <c r="AA8" s="18">
        <f t="shared" si="12"/>
        <v>0</v>
      </c>
      <c r="AB8" s="18">
        <f t="shared" si="13"/>
        <v>0</v>
      </c>
      <c r="AC8" s="18">
        <f t="shared" si="13"/>
        <v>0</v>
      </c>
      <c r="AD8" s="17">
        <f>(U8*SUMIFS(Info!$C:$C,Info!$A:$A,AD$3,Info!$E:$E,"&gt;="&amp;$B8,Info!$D:$D,"&lt;="&amp;$B8,Info!$I:$I,"x")/365)*100000</f>
        <v>0</v>
      </c>
      <c r="AE8" s="17">
        <f>(V8*SUMIFS(Info!$C:$C,Info!$A:$A,AE$3,Info!$E:$E,"&gt;="&amp;$B8,Info!$D:$D,"&lt;="&amp;$B8,Info!$I:$I,"x")/365)*100000</f>
        <v>0</v>
      </c>
      <c r="AF8" s="17">
        <f>(W8*SUMIFS(Info!$C:$C,Info!$A:$A,AF$3,Info!$E:$E,"&gt;="&amp;$B8,Info!$D:$D,"&lt;="&amp;$B8,Info!$I:$I,"x")/365)*100000</f>
        <v>0</v>
      </c>
      <c r="AG8" s="17">
        <f>(X8*SUMIFS(Info!$C:$C,Info!$A:$A,AG$3,Info!$E:$E,"&gt;="&amp;$B8,Info!$D:$D,"&lt;="&amp;$B8,Info!$I:$I,"x")/365)*100000</f>
        <v>0</v>
      </c>
      <c r="AH8" s="17">
        <f>(Y8*SUMIFS(Info!$C:$C,Info!$A:$A,AH$3,Info!$E:$E,"&gt;="&amp;$B8,Info!$D:$D,"&lt;="&amp;$B8,Info!$I:$I,"x")/365)*100000</f>
        <v>0</v>
      </c>
      <c r="AI8" s="17">
        <f>(Z8*SUMIFS(Info!$C:$C,Info!$A:$A,AI$3,Info!$E:$E,"&gt;="&amp;$B8,Info!$D:$D,"&lt;="&amp;$B8,Info!$I:$I,"x")/365)*100000</f>
        <v>0</v>
      </c>
      <c r="AJ8" s="17">
        <f>(AA8*SUMIFS(Info!$C:$C,Info!$A:$A,AJ$3,Info!$E:$E,"&gt;="&amp;$B8,Info!$D:$D,"&lt;="&amp;$B8,Info!$I:$I,"x")/365)*100000</f>
        <v>0</v>
      </c>
      <c r="AK8" s="17">
        <f>(AB8*SUMIFS(Info!$C:$C,Info!$A:$A,AK$3,Info!$E:$E,"&gt;="&amp;$B8,Info!$D:$D,"&lt;="&amp;$B8,Info!$I:$I,"x")/365)*100000</f>
        <v>0</v>
      </c>
      <c r="AL8" s="17">
        <f>(AC8*SUMIFS(Info!$C:$C,Info!$A:$A,AL$3,Info!$E:$E,"&gt;="&amp;$B8,Info!$D:$D,"&lt;="&amp;$B8,Info!$I:$I,"x")/365)*100000</f>
        <v>0</v>
      </c>
      <c r="AM8" s="17"/>
    </row>
    <row r="9" spans="1:45">
      <c r="A9" s="14" t="str">
        <f t="shared" si="4"/>
        <v>10/2024</v>
      </c>
      <c r="B9" s="14">
        <v>45573</v>
      </c>
      <c r="C9" s="1">
        <f>(SUMIFS('OD0040 theo Bravo'!$G:$G,'OD0040 theo Bravo'!$G:$G,"&gt;="&amp;0,'OD0040 theo Bravo'!$D:$D,C$3,'OD0040 theo Bravo'!$B:$B,"&lt;="&amp;$B9))</f>
        <v>114660</v>
      </c>
      <c r="D9" s="1">
        <f>(SUMIFS('OD0040 theo Bravo'!$G:$G,'OD0040 theo Bravo'!$G:$G,"&gt;="&amp;0,'OD0040 theo Bravo'!$D:$D,D$3,'OD0040 theo Bravo'!$B:$B,"&lt;="&amp;$B9))</f>
        <v>0</v>
      </c>
      <c r="E9" s="1">
        <f>(SUMIFS('OD0040 theo Bravo'!$G:$G,'OD0040 theo Bravo'!$G:$G,"&gt;="&amp;0,'OD0040 theo Bravo'!$D:$D,E$3,'OD0040 theo Bravo'!$B:$B,"&lt;="&amp;$B9))</f>
        <v>0</v>
      </c>
      <c r="F9" s="1">
        <f>(SUMIFS('OD0040 theo Bravo'!$G:$G,'OD0040 theo Bravo'!$G:$G,"&gt;="&amp;0,'OD0040 theo Bravo'!$D:$D,F$3,'OD0040 theo Bravo'!$B:$B,"&lt;="&amp;$B9))</f>
        <v>0</v>
      </c>
      <c r="G9" s="1">
        <f>(SUMIFS('OD0040 theo Bravo'!$G:$G,'OD0040 theo Bravo'!$G:$G,"&gt;="&amp;0,'OD0040 theo Bravo'!$D:$D,G$3,'OD0040 theo Bravo'!$B:$B,"&lt;="&amp;$B9))</f>
        <v>0</v>
      </c>
      <c r="H9" s="1">
        <f>(SUMIFS('OD0040 theo Bravo'!$G:$G,'OD0040 theo Bravo'!$G:$G,"&gt;="&amp;0,'OD0040 theo Bravo'!$D:$D,H$3,'OD0040 theo Bravo'!$B:$B,"&lt;="&amp;$B9))</f>
        <v>0</v>
      </c>
      <c r="I9" s="1">
        <f>(SUMIFS('OD0040 theo Bravo'!$G:$G,'OD0040 theo Bravo'!$G:$G,"&gt;="&amp;0,'OD0040 theo Bravo'!$D:$D,I$3,'OD0040 theo Bravo'!$B:$B,"&lt;="&amp;$B9))</f>
        <v>0</v>
      </c>
      <c r="J9" s="1">
        <f>(SUMIFS('OD0040 theo Bravo'!$G:$G,'OD0040 theo Bravo'!$G:$G,"&gt;="&amp;0,'OD0040 theo Bravo'!$D:$D,J$3,'OD0040 theo Bravo'!$B:$B,"&lt;="&amp;$B9))</f>
        <v>0</v>
      </c>
      <c r="K9" s="1">
        <f>(SUMIFS('OD0040 theo Bravo'!$G:$G,'OD0040 theo Bravo'!$G:$G,"&gt;="&amp;0,'OD0040 theo Bravo'!$D:$D,K$3,'OD0040 theo Bravo'!$B:$B,"&lt;="&amp;$B9))</f>
        <v>0</v>
      </c>
      <c r="L9" s="1">
        <f>-(SUMIFS('OD0040 theo Bravo'!$G:$G,'OD0040 theo Bravo'!$G:$G,"&lt;"&amp;0,'OD0040 theo Bravo'!$D:$D,L$3))</f>
        <v>504722</v>
      </c>
      <c r="M9" s="1">
        <f>-(SUMIFS('OD0040 theo Bravo'!$G:$G,'OD0040 theo Bravo'!$G:$G,"&lt;"&amp;0,'OD0040 theo Bravo'!$D:$D,M$3))</f>
        <v>0</v>
      </c>
      <c r="N9" s="1">
        <f>-(SUMIFS('OD0040 theo Bravo'!$G:$G,'OD0040 theo Bravo'!$G:$G,"&lt;"&amp;0,'OD0040 theo Bravo'!$D:$D,N$3))</f>
        <v>974267</v>
      </c>
      <c r="O9" s="1">
        <f>-(SUMIFS('OD0040 theo Bravo'!$G:$G,'OD0040 theo Bravo'!$G:$G,"&lt;"&amp;0,'OD0040 theo Bravo'!$D:$D,O$3))</f>
        <v>830018</v>
      </c>
      <c r="P9" s="1">
        <f>-(SUMIFS('OD0040 theo Bravo'!$G:$G,'OD0040 theo Bravo'!$G:$G,"&lt;"&amp;0,'OD0040 theo Bravo'!$D:$D,P$3))</f>
        <v>550000</v>
      </c>
      <c r="Q9" s="1">
        <f>-(SUMIFS('OD0040 theo Bravo'!$G:$G,'OD0040 theo Bravo'!$G:$G,"&lt;"&amp;0,'OD0040 theo Bravo'!$D:$D,Q$3))</f>
        <v>449984</v>
      </c>
      <c r="R9" s="1">
        <f>-(SUMIFS('OD0040 theo Bravo'!$G:$G,'OD0040 theo Bravo'!$G:$G,"&lt;"&amp;0,'OD0040 theo Bravo'!$D:$D,R$3))</f>
        <v>550145</v>
      </c>
      <c r="S9" s="1">
        <f>-(SUMIFS('OD0040 theo Bravo'!$G:$G,'OD0040 theo Bravo'!$G:$G,"&lt;"&amp;0,'OD0040 theo Bravo'!$D:$D,S$3))</f>
        <v>0</v>
      </c>
      <c r="T9" s="1">
        <f>-(SUMIFS('OD0040 theo Bravo'!$G:$G,'OD0040 theo Bravo'!$G:$G,"&lt;"&amp;0,'OD0040 theo Bravo'!$D:$D,T$3))</f>
        <v>49247</v>
      </c>
      <c r="U9" s="18">
        <f t="shared" si="6"/>
        <v>0</v>
      </c>
      <c r="V9" s="18">
        <f t="shared" si="7"/>
        <v>0</v>
      </c>
      <c r="W9" s="18">
        <f t="shared" si="8"/>
        <v>0</v>
      </c>
      <c r="X9" s="18">
        <f t="shared" si="9"/>
        <v>0</v>
      </c>
      <c r="Y9" s="18">
        <f t="shared" si="10"/>
        <v>0</v>
      </c>
      <c r="Z9" s="18">
        <f t="shared" si="11"/>
        <v>0</v>
      </c>
      <c r="AA9" s="18">
        <f t="shared" si="12"/>
        <v>0</v>
      </c>
      <c r="AB9" s="18">
        <f t="shared" si="13"/>
        <v>0</v>
      </c>
      <c r="AC9" s="18">
        <f t="shared" si="13"/>
        <v>0</v>
      </c>
      <c r="AD9" s="17">
        <f>(U9*SUMIFS(Info!$C:$C,Info!$A:$A,AD$3,Info!$E:$E,"&gt;="&amp;$B9,Info!$D:$D,"&lt;="&amp;$B9,Info!$I:$I,"x")/365)*100000</f>
        <v>0</v>
      </c>
      <c r="AE9" s="17">
        <f>(V9*SUMIFS(Info!$C:$C,Info!$A:$A,AE$3,Info!$E:$E,"&gt;="&amp;$B9,Info!$D:$D,"&lt;="&amp;$B9,Info!$I:$I,"x")/365)*100000</f>
        <v>0</v>
      </c>
      <c r="AF9" s="17">
        <f>(W9*SUMIFS(Info!$C:$C,Info!$A:$A,AF$3,Info!$E:$E,"&gt;="&amp;$B9,Info!$D:$D,"&lt;="&amp;$B9,Info!$I:$I,"x")/365)*100000</f>
        <v>0</v>
      </c>
      <c r="AG9" s="17">
        <f>(X9*SUMIFS(Info!$C:$C,Info!$A:$A,AG$3,Info!$E:$E,"&gt;="&amp;$B9,Info!$D:$D,"&lt;="&amp;$B9,Info!$I:$I,"x")/365)*100000</f>
        <v>0</v>
      </c>
      <c r="AH9" s="17">
        <f>(Y9*SUMIFS(Info!$C:$C,Info!$A:$A,AH$3,Info!$E:$E,"&gt;="&amp;$B9,Info!$D:$D,"&lt;="&amp;$B9,Info!$I:$I,"x")/365)*100000</f>
        <v>0</v>
      </c>
      <c r="AI9" s="17">
        <f>(Z9*SUMIFS(Info!$C:$C,Info!$A:$A,AI$3,Info!$E:$E,"&gt;="&amp;$B9,Info!$D:$D,"&lt;="&amp;$B9,Info!$I:$I,"x")/365)*100000</f>
        <v>0</v>
      </c>
      <c r="AJ9" s="17">
        <f>(AA9*SUMIFS(Info!$C:$C,Info!$A:$A,AJ$3,Info!$E:$E,"&gt;="&amp;$B9,Info!$D:$D,"&lt;="&amp;$B9,Info!$I:$I,"x")/365)*100000</f>
        <v>0</v>
      </c>
      <c r="AK9" s="17">
        <f>(AB9*SUMIFS(Info!$C:$C,Info!$A:$A,AK$3,Info!$E:$E,"&gt;="&amp;$B9,Info!$D:$D,"&lt;="&amp;$B9,Info!$I:$I,"x")/365)*100000</f>
        <v>0</v>
      </c>
      <c r="AL9" s="17">
        <f>(AC9*SUMIFS(Info!$C:$C,Info!$A:$A,AL$3,Info!$E:$E,"&gt;="&amp;$B9,Info!$D:$D,"&lt;="&amp;$B9,Info!$I:$I,"x")/365)*100000</f>
        <v>0</v>
      </c>
      <c r="AM9" s="17"/>
    </row>
    <row r="10" spans="1:45">
      <c r="A10" s="14" t="str">
        <f t="shared" si="4"/>
        <v>10/2024</v>
      </c>
      <c r="B10" s="14">
        <v>45574</v>
      </c>
      <c r="C10" s="1">
        <f>(SUMIFS('OD0040 theo Bravo'!$G:$G,'OD0040 theo Bravo'!$G:$G,"&gt;="&amp;0,'OD0040 theo Bravo'!$D:$D,C$3,'OD0040 theo Bravo'!$B:$B,"&lt;="&amp;$B10))</f>
        <v>114660</v>
      </c>
      <c r="D10" s="1">
        <f>(SUMIFS('OD0040 theo Bravo'!$G:$G,'OD0040 theo Bravo'!$G:$G,"&gt;="&amp;0,'OD0040 theo Bravo'!$D:$D,D$3,'OD0040 theo Bravo'!$B:$B,"&lt;="&amp;$B10))</f>
        <v>0</v>
      </c>
      <c r="E10" s="1">
        <f>(SUMIFS('OD0040 theo Bravo'!$G:$G,'OD0040 theo Bravo'!$G:$G,"&gt;="&amp;0,'OD0040 theo Bravo'!$D:$D,E$3,'OD0040 theo Bravo'!$B:$B,"&lt;="&amp;$B10))</f>
        <v>0</v>
      </c>
      <c r="F10" s="1">
        <f>(SUMIFS('OD0040 theo Bravo'!$G:$G,'OD0040 theo Bravo'!$G:$G,"&gt;="&amp;0,'OD0040 theo Bravo'!$D:$D,F$3,'OD0040 theo Bravo'!$B:$B,"&lt;="&amp;$B10))</f>
        <v>0</v>
      </c>
      <c r="G10" s="1">
        <f>(SUMIFS('OD0040 theo Bravo'!$G:$G,'OD0040 theo Bravo'!$G:$G,"&gt;="&amp;0,'OD0040 theo Bravo'!$D:$D,G$3,'OD0040 theo Bravo'!$B:$B,"&lt;="&amp;$B10))</f>
        <v>0</v>
      </c>
      <c r="H10" s="1">
        <f>(SUMIFS('OD0040 theo Bravo'!$G:$G,'OD0040 theo Bravo'!$G:$G,"&gt;="&amp;0,'OD0040 theo Bravo'!$D:$D,H$3,'OD0040 theo Bravo'!$B:$B,"&lt;="&amp;$B10))</f>
        <v>0</v>
      </c>
      <c r="I10" s="1">
        <f>(SUMIFS('OD0040 theo Bravo'!$G:$G,'OD0040 theo Bravo'!$G:$G,"&gt;="&amp;0,'OD0040 theo Bravo'!$D:$D,I$3,'OD0040 theo Bravo'!$B:$B,"&lt;="&amp;$B10))</f>
        <v>0</v>
      </c>
      <c r="J10" s="1">
        <f>(SUMIFS('OD0040 theo Bravo'!$G:$G,'OD0040 theo Bravo'!$G:$G,"&gt;="&amp;0,'OD0040 theo Bravo'!$D:$D,J$3,'OD0040 theo Bravo'!$B:$B,"&lt;="&amp;$B10))</f>
        <v>0</v>
      </c>
      <c r="K10" s="1">
        <f>(SUMIFS('OD0040 theo Bravo'!$G:$G,'OD0040 theo Bravo'!$G:$G,"&gt;="&amp;0,'OD0040 theo Bravo'!$D:$D,K$3,'OD0040 theo Bravo'!$B:$B,"&lt;="&amp;$B10))</f>
        <v>0</v>
      </c>
      <c r="L10" s="1">
        <f>-(SUMIFS('OD0040 theo Bravo'!$G:$G,'OD0040 theo Bravo'!$G:$G,"&lt;"&amp;0,'OD0040 theo Bravo'!$D:$D,L$3))</f>
        <v>504722</v>
      </c>
      <c r="M10" s="1">
        <f>-(SUMIFS('OD0040 theo Bravo'!$G:$G,'OD0040 theo Bravo'!$G:$G,"&lt;"&amp;0,'OD0040 theo Bravo'!$D:$D,M$3))</f>
        <v>0</v>
      </c>
      <c r="N10" s="1">
        <f>-(SUMIFS('OD0040 theo Bravo'!$G:$G,'OD0040 theo Bravo'!$G:$G,"&lt;"&amp;0,'OD0040 theo Bravo'!$D:$D,N$3))</f>
        <v>974267</v>
      </c>
      <c r="O10" s="1">
        <f>-(SUMIFS('OD0040 theo Bravo'!$G:$G,'OD0040 theo Bravo'!$G:$G,"&lt;"&amp;0,'OD0040 theo Bravo'!$D:$D,O$3))</f>
        <v>830018</v>
      </c>
      <c r="P10" s="1">
        <f>-(SUMIFS('OD0040 theo Bravo'!$G:$G,'OD0040 theo Bravo'!$G:$G,"&lt;"&amp;0,'OD0040 theo Bravo'!$D:$D,P$3))</f>
        <v>550000</v>
      </c>
      <c r="Q10" s="1">
        <f>-(SUMIFS('OD0040 theo Bravo'!$G:$G,'OD0040 theo Bravo'!$G:$G,"&lt;"&amp;0,'OD0040 theo Bravo'!$D:$D,Q$3))</f>
        <v>449984</v>
      </c>
      <c r="R10" s="1">
        <f>-(SUMIFS('OD0040 theo Bravo'!$G:$G,'OD0040 theo Bravo'!$G:$G,"&lt;"&amp;0,'OD0040 theo Bravo'!$D:$D,R$3))</f>
        <v>550145</v>
      </c>
      <c r="S10" s="1">
        <f>-(SUMIFS('OD0040 theo Bravo'!$G:$G,'OD0040 theo Bravo'!$G:$G,"&lt;"&amp;0,'OD0040 theo Bravo'!$D:$D,S$3))</f>
        <v>0</v>
      </c>
      <c r="T10" s="1">
        <f>-(SUMIFS('OD0040 theo Bravo'!$G:$G,'OD0040 theo Bravo'!$G:$G,"&lt;"&amp;0,'OD0040 theo Bravo'!$D:$D,T$3))</f>
        <v>49247</v>
      </c>
      <c r="U10" s="18">
        <f t="shared" si="6"/>
        <v>0</v>
      </c>
      <c r="V10" s="18">
        <f t="shared" si="7"/>
        <v>0</v>
      </c>
      <c r="W10" s="18">
        <f t="shared" si="8"/>
        <v>0</v>
      </c>
      <c r="X10" s="18">
        <f t="shared" si="9"/>
        <v>0</v>
      </c>
      <c r="Y10" s="18">
        <f t="shared" si="10"/>
        <v>0</v>
      </c>
      <c r="Z10" s="18">
        <f t="shared" si="11"/>
        <v>0</v>
      </c>
      <c r="AA10" s="18">
        <f t="shared" si="12"/>
        <v>0</v>
      </c>
      <c r="AB10" s="18">
        <f t="shared" si="13"/>
        <v>0</v>
      </c>
      <c r="AC10" s="18">
        <f t="shared" si="13"/>
        <v>0</v>
      </c>
      <c r="AD10" s="17">
        <f>(U10*SUMIFS(Info!$C:$C,Info!$A:$A,AD$3,Info!$E:$E,"&gt;="&amp;$B10,Info!$D:$D,"&lt;="&amp;$B10,Info!$I:$I,"x")/365)*100000</f>
        <v>0</v>
      </c>
      <c r="AE10" s="17">
        <f>(V10*SUMIFS(Info!$C:$C,Info!$A:$A,AE$3,Info!$E:$E,"&gt;="&amp;$B10,Info!$D:$D,"&lt;="&amp;$B10,Info!$I:$I,"x")/365)*100000</f>
        <v>0</v>
      </c>
      <c r="AF10" s="17">
        <f>(W10*SUMIFS(Info!$C:$C,Info!$A:$A,AF$3,Info!$E:$E,"&gt;="&amp;$B10,Info!$D:$D,"&lt;="&amp;$B10,Info!$I:$I,"x")/365)*100000</f>
        <v>0</v>
      </c>
      <c r="AG10" s="17">
        <f>(X10*SUMIFS(Info!$C:$C,Info!$A:$A,AG$3,Info!$E:$E,"&gt;="&amp;$B10,Info!$D:$D,"&lt;="&amp;$B10,Info!$I:$I,"x")/365)*100000</f>
        <v>0</v>
      </c>
      <c r="AH10" s="17">
        <f>(Y10*SUMIFS(Info!$C:$C,Info!$A:$A,AH$3,Info!$E:$E,"&gt;="&amp;$B10,Info!$D:$D,"&lt;="&amp;$B10,Info!$I:$I,"x")/365)*100000</f>
        <v>0</v>
      </c>
      <c r="AI10" s="17">
        <f>(Z10*SUMIFS(Info!$C:$C,Info!$A:$A,AI$3,Info!$E:$E,"&gt;="&amp;$B10,Info!$D:$D,"&lt;="&amp;$B10,Info!$I:$I,"x")/365)*100000</f>
        <v>0</v>
      </c>
      <c r="AJ10" s="17">
        <f>(AA10*SUMIFS(Info!$C:$C,Info!$A:$A,AJ$3,Info!$E:$E,"&gt;="&amp;$B10,Info!$D:$D,"&lt;="&amp;$B10,Info!$I:$I,"x")/365)*100000</f>
        <v>0</v>
      </c>
      <c r="AK10" s="17">
        <f>(AB10*SUMIFS(Info!$C:$C,Info!$A:$A,AK$3,Info!$E:$E,"&gt;="&amp;$B10,Info!$D:$D,"&lt;="&amp;$B10,Info!$I:$I,"x")/365)*100000</f>
        <v>0</v>
      </c>
      <c r="AL10" s="17">
        <f>(AC10*SUMIFS(Info!$C:$C,Info!$A:$A,AL$3,Info!$E:$E,"&gt;="&amp;$B10,Info!$D:$D,"&lt;="&amp;$B10,Info!$I:$I,"x")/365)*100000</f>
        <v>0</v>
      </c>
      <c r="AM10" s="17"/>
    </row>
    <row r="11" spans="1:45">
      <c r="A11" s="14" t="str">
        <f t="shared" si="4"/>
        <v>10/2024</v>
      </c>
      <c r="B11" s="14">
        <v>45575</v>
      </c>
      <c r="C11" s="1">
        <f>(SUMIFS('OD0040 theo Bravo'!$G:$G,'OD0040 theo Bravo'!$G:$G,"&gt;="&amp;0,'OD0040 theo Bravo'!$D:$D,C$3,'OD0040 theo Bravo'!$B:$B,"&lt;="&amp;$B11))</f>
        <v>114660</v>
      </c>
      <c r="D11" s="1">
        <f>(SUMIFS('OD0040 theo Bravo'!$G:$G,'OD0040 theo Bravo'!$G:$G,"&gt;="&amp;0,'OD0040 theo Bravo'!$D:$D,D$3,'OD0040 theo Bravo'!$B:$B,"&lt;="&amp;$B11))</f>
        <v>0</v>
      </c>
      <c r="E11" s="1">
        <f>(SUMIFS('OD0040 theo Bravo'!$G:$G,'OD0040 theo Bravo'!$G:$G,"&gt;="&amp;0,'OD0040 theo Bravo'!$D:$D,E$3,'OD0040 theo Bravo'!$B:$B,"&lt;="&amp;$B11))</f>
        <v>0</v>
      </c>
      <c r="F11" s="1">
        <f>(SUMIFS('OD0040 theo Bravo'!$G:$G,'OD0040 theo Bravo'!$G:$G,"&gt;="&amp;0,'OD0040 theo Bravo'!$D:$D,F$3,'OD0040 theo Bravo'!$B:$B,"&lt;="&amp;$B11))</f>
        <v>0</v>
      </c>
      <c r="G11" s="1">
        <f>(SUMIFS('OD0040 theo Bravo'!$G:$G,'OD0040 theo Bravo'!$G:$G,"&gt;="&amp;0,'OD0040 theo Bravo'!$D:$D,G$3,'OD0040 theo Bravo'!$B:$B,"&lt;="&amp;$B11))</f>
        <v>0</v>
      </c>
      <c r="H11" s="1">
        <f>(SUMIFS('OD0040 theo Bravo'!$G:$G,'OD0040 theo Bravo'!$G:$G,"&gt;="&amp;0,'OD0040 theo Bravo'!$D:$D,H$3,'OD0040 theo Bravo'!$B:$B,"&lt;="&amp;$B11))</f>
        <v>0</v>
      </c>
      <c r="I11" s="1">
        <f>(SUMIFS('OD0040 theo Bravo'!$G:$G,'OD0040 theo Bravo'!$G:$G,"&gt;="&amp;0,'OD0040 theo Bravo'!$D:$D,I$3,'OD0040 theo Bravo'!$B:$B,"&lt;="&amp;$B11))</f>
        <v>0</v>
      </c>
      <c r="J11" s="1">
        <f>(SUMIFS('OD0040 theo Bravo'!$G:$G,'OD0040 theo Bravo'!$G:$G,"&gt;="&amp;0,'OD0040 theo Bravo'!$D:$D,J$3,'OD0040 theo Bravo'!$B:$B,"&lt;="&amp;$B11))</f>
        <v>0</v>
      </c>
      <c r="K11" s="1">
        <f>(SUMIFS('OD0040 theo Bravo'!$G:$G,'OD0040 theo Bravo'!$G:$G,"&gt;="&amp;0,'OD0040 theo Bravo'!$D:$D,K$3,'OD0040 theo Bravo'!$B:$B,"&lt;="&amp;$B11))</f>
        <v>0</v>
      </c>
      <c r="L11" s="1">
        <f>-(SUMIFS('OD0040 theo Bravo'!$G:$G,'OD0040 theo Bravo'!$G:$G,"&lt;"&amp;0,'OD0040 theo Bravo'!$D:$D,L$3))</f>
        <v>504722</v>
      </c>
      <c r="M11" s="1">
        <f>-(SUMIFS('OD0040 theo Bravo'!$G:$G,'OD0040 theo Bravo'!$G:$G,"&lt;"&amp;0,'OD0040 theo Bravo'!$D:$D,M$3))</f>
        <v>0</v>
      </c>
      <c r="N11" s="1">
        <f>-(SUMIFS('OD0040 theo Bravo'!$G:$G,'OD0040 theo Bravo'!$G:$G,"&lt;"&amp;0,'OD0040 theo Bravo'!$D:$D,N$3))</f>
        <v>974267</v>
      </c>
      <c r="O11" s="1">
        <f>-(SUMIFS('OD0040 theo Bravo'!$G:$G,'OD0040 theo Bravo'!$G:$G,"&lt;"&amp;0,'OD0040 theo Bravo'!$D:$D,O$3))</f>
        <v>830018</v>
      </c>
      <c r="P11" s="1">
        <f>-(SUMIFS('OD0040 theo Bravo'!$G:$G,'OD0040 theo Bravo'!$G:$G,"&lt;"&amp;0,'OD0040 theo Bravo'!$D:$D,P$3))</f>
        <v>550000</v>
      </c>
      <c r="Q11" s="1">
        <f>-(SUMIFS('OD0040 theo Bravo'!$G:$G,'OD0040 theo Bravo'!$G:$G,"&lt;"&amp;0,'OD0040 theo Bravo'!$D:$D,Q$3))</f>
        <v>449984</v>
      </c>
      <c r="R11" s="1">
        <f>-(SUMIFS('OD0040 theo Bravo'!$G:$G,'OD0040 theo Bravo'!$G:$G,"&lt;"&amp;0,'OD0040 theo Bravo'!$D:$D,R$3))</f>
        <v>550145</v>
      </c>
      <c r="S11" s="1">
        <f>-(SUMIFS('OD0040 theo Bravo'!$G:$G,'OD0040 theo Bravo'!$G:$G,"&lt;"&amp;0,'OD0040 theo Bravo'!$D:$D,S$3))</f>
        <v>0</v>
      </c>
      <c r="T11" s="1">
        <f>-(SUMIFS('OD0040 theo Bravo'!$G:$G,'OD0040 theo Bravo'!$G:$G,"&lt;"&amp;0,'OD0040 theo Bravo'!$D:$D,T$3))</f>
        <v>49247</v>
      </c>
      <c r="U11" s="18">
        <f t="shared" si="6"/>
        <v>0</v>
      </c>
      <c r="V11" s="18">
        <f t="shared" si="7"/>
        <v>0</v>
      </c>
      <c r="W11" s="18">
        <f t="shared" si="8"/>
        <v>0</v>
      </c>
      <c r="X11" s="18">
        <f t="shared" si="9"/>
        <v>0</v>
      </c>
      <c r="Y11" s="18">
        <f t="shared" si="10"/>
        <v>0</v>
      </c>
      <c r="Z11" s="18">
        <f t="shared" si="11"/>
        <v>0</v>
      </c>
      <c r="AA11" s="18">
        <f t="shared" si="12"/>
        <v>0</v>
      </c>
      <c r="AB11" s="18">
        <f t="shared" si="13"/>
        <v>0</v>
      </c>
      <c r="AC11" s="18">
        <f t="shared" si="13"/>
        <v>0</v>
      </c>
      <c r="AD11" s="17">
        <f>(U11*SUMIFS(Info!$C:$C,Info!$A:$A,AD$3,Info!$E:$E,"&gt;="&amp;$B11,Info!$D:$D,"&lt;="&amp;$B11,Info!$I:$I,"x")/365)*100000</f>
        <v>0</v>
      </c>
      <c r="AE11" s="17">
        <f>(V11*SUMIFS(Info!$C:$C,Info!$A:$A,AE$3,Info!$E:$E,"&gt;="&amp;$B11,Info!$D:$D,"&lt;="&amp;$B11,Info!$I:$I,"x")/365)*100000</f>
        <v>0</v>
      </c>
      <c r="AF11" s="17">
        <f>(W11*SUMIFS(Info!$C:$C,Info!$A:$A,AF$3,Info!$E:$E,"&gt;="&amp;$B11,Info!$D:$D,"&lt;="&amp;$B11,Info!$I:$I,"x")/365)*100000</f>
        <v>0</v>
      </c>
      <c r="AG11" s="17">
        <f>(X11*SUMIFS(Info!$C:$C,Info!$A:$A,AG$3,Info!$E:$E,"&gt;="&amp;$B11,Info!$D:$D,"&lt;="&amp;$B11,Info!$I:$I,"x")/365)*100000</f>
        <v>0</v>
      </c>
      <c r="AH11" s="17">
        <f>(Y11*SUMIFS(Info!$C:$C,Info!$A:$A,AH$3,Info!$E:$E,"&gt;="&amp;$B11,Info!$D:$D,"&lt;="&amp;$B11,Info!$I:$I,"x")/365)*100000</f>
        <v>0</v>
      </c>
      <c r="AI11" s="17">
        <f>(Z11*SUMIFS(Info!$C:$C,Info!$A:$A,AI$3,Info!$E:$E,"&gt;="&amp;$B11,Info!$D:$D,"&lt;="&amp;$B11,Info!$I:$I,"x")/365)*100000</f>
        <v>0</v>
      </c>
      <c r="AJ11" s="17">
        <f>(AA11*SUMIFS(Info!$C:$C,Info!$A:$A,AJ$3,Info!$E:$E,"&gt;="&amp;$B11,Info!$D:$D,"&lt;="&amp;$B11,Info!$I:$I,"x")/365)*100000</f>
        <v>0</v>
      </c>
      <c r="AK11" s="17">
        <f>(AB11*SUMIFS(Info!$C:$C,Info!$A:$A,AK$3,Info!$E:$E,"&gt;="&amp;$B11,Info!$D:$D,"&lt;="&amp;$B11,Info!$I:$I,"x")/365)*100000</f>
        <v>0</v>
      </c>
      <c r="AL11" s="17">
        <f>(AC11*SUMIFS(Info!$C:$C,Info!$A:$A,AL$3,Info!$E:$E,"&gt;="&amp;$B11,Info!$D:$D,"&lt;="&amp;$B11,Info!$I:$I,"x")/365)*100000</f>
        <v>0</v>
      </c>
      <c r="AM11" s="17"/>
    </row>
    <row r="12" spans="1:45">
      <c r="A12" s="14" t="str">
        <f t="shared" si="4"/>
        <v>10/2024</v>
      </c>
      <c r="B12" s="14">
        <v>45576</v>
      </c>
      <c r="C12" s="1">
        <f>(SUMIFS('OD0040 theo Bravo'!$G:$G,'OD0040 theo Bravo'!$G:$G,"&gt;="&amp;0,'OD0040 theo Bravo'!$D:$D,C$3,'OD0040 theo Bravo'!$B:$B,"&lt;="&amp;$B12))</f>
        <v>114660</v>
      </c>
      <c r="D12" s="1">
        <f>(SUMIFS('OD0040 theo Bravo'!$G:$G,'OD0040 theo Bravo'!$G:$G,"&gt;="&amp;0,'OD0040 theo Bravo'!$D:$D,D$3,'OD0040 theo Bravo'!$B:$B,"&lt;="&amp;$B12))</f>
        <v>0</v>
      </c>
      <c r="E12" s="1">
        <f>(SUMIFS('OD0040 theo Bravo'!$G:$G,'OD0040 theo Bravo'!$G:$G,"&gt;="&amp;0,'OD0040 theo Bravo'!$D:$D,E$3,'OD0040 theo Bravo'!$B:$B,"&lt;="&amp;$B12))</f>
        <v>0</v>
      </c>
      <c r="F12" s="1">
        <f>(SUMIFS('OD0040 theo Bravo'!$G:$G,'OD0040 theo Bravo'!$G:$G,"&gt;="&amp;0,'OD0040 theo Bravo'!$D:$D,F$3,'OD0040 theo Bravo'!$B:$B,"&lt;="&amp;$B12))</f>
        <v>0</v>
      </c>
      <c r="G12" s="1">
        <f>(SUMIFS('OD0040 theo Bravo'!$G:$G,'OD0040 theo Bravo'!$G:$G,"&gt;="&amp;0,'OD0040 theo Bravo'!$D:$D,G$3,'OD0040 theo Bravo'!$B:$B,"&lt;="&amp;$B12))</f>
        <v>0</v>
      </c>
      <c r="H12" s="1">
        <f>(SUMIFS('OD0040 theo Bravo'!$G:$G,'OD0040 theo Bravo'!$G:$G,"&gt;="&amp;0,'OD0040 theo Bravo'!$D:$D,H$3,'OD0040 theo Bravo'!$B:$B,"&lt;="&amp;$B12))</f>
        <v>0</v>
      </c>
      <c r="I12" s="1">
        <f>(SUMIFS('OD0040 theo Bravo'!$G:$G,'OD0040 theo Bravo'!$G:$G,"&gt;="&amp;0,'OD0040 theo Bravo'!$D:$D,I$3,'OD0040 theo Bravo'!$B:$B,"&lt;="&amp;$B12))</f>
        <v>0</v>
      </c>
      <c r="J12" s="1">
        <f>(SUMIFS('OD0040 theo Bravo'!$G:$G,'OD0040 theo Bravo'!$G:$G,"&gt;="&amp;0,'OD0040 theo Bravo'!$D:$D,J$3,'OD0040 theo Bravo'!$B:$B,"&lt;="&amp;$B12))</f>
        <v>0</v>
      </c>
      <c r="K12" s="1">
        <f>(SUMIFS('OD0040 theo Bravo'!$G:$G,'OD0040 theo Bravo'!$G:$G,"&gt;="&amp;0,'OD0040 theo Bravo'!$D:$D,K$3,'OD0040 theo Bravo'!$B:$B,"&lt;="&amp;$B12))</f>
        <v>0</v>
      </c>
      <c r="L12" s="1">
        <f>-(SUMIFS('OD0040 theo Bravo'!$G:$G,'OD0040 theo Bravo'!$G:$G,"&lt;"&amp;0,'OD0040 theo Bravo'!$D:$D,L$3))</f>
        <v>504722</v>
      </c>
      <c r="M12" s="1">
        <f>-(SUMIFS('OD0040 theo Bravo'!$G:$G,'OD0040 theo Bravo'!$G:$G,"&lt;"&amp;0,'OD0040 theo Bravo'!$D:$D,M$3))</f>
        <v>0</v>
      </c>
      <c r="N12" s="1">
        <f>-(SUMIFS('OD0040 theo Bravo'!$G:$G,'OD0040 theo Bravo'!$G:$G,"&lt;"&amp;0,'OD0040 theo Bravo'!$D:$D,N$3))</f>
        <v>974267</v>
      </c>
      <c r="O12" s="1">
        <f>-(SUMIFS('OD0040 theo Bravo'!$G:$G,'OD0040 theo Bravo'!$G:$G,"&lt;"&amp;0,'OD0040 theo Bravo'!$D:$D,O$3))</f>
        <v>830018</v>
      </c>
      <c r="P12" s="1">
        <f>-(SUMIFS('OD0040 theo Bravo'!$G:$G,'OD0040 theo Bravo'!$G:$G,"&lt;"&amp;0,'OD0040 theo Bravo'!$D:$D,P$3))</f>
        <v>550000</v>
      </c>
      <c r="Q12" s="1">
        <f>-(SUMIFS('OD0040 theo Bravo'!$G:$G,'OD0040 theo Bravo'!$G:$G,"&lt;"&amp;0,'OD0040 theo Bravo'!$D:$D,Q$3))</f>
        <v>449984</v>
      </c>
      <c r="R12" s="1">
        <f>-(SUMIFS('OD0040 theo Bravo'!$G:$G,'OD0040 theo Bravo'!$G:$G,"&lt;"&amp;0,'OD0040 theo Bravo'!$D:$D,R$3))</f>
        <v>550145</v>
      </c>
      <c r="S12" s="1">
        <f>-(SUMIFS('OD0040 theo Bravo'!$G:$G,'OD0040 theo Bravo'!$G:$G,"&lt;"&amp;0,'OD0040 theo Bravo'!$D:$D,S$3))</f>
        <v>0</v>
      </c>
      <c r="T12" s="1">
        <f>-(SUMIFS('OD0040 theo Bravo'!$G:$G,'OD0040 theo Bravo'!$G:$G,"&lt;"&amp;0,'OD0040 theo Bravo'!$D:$D,T$3))</f>
        <v>49247</v>
      </c>
      <c r="U12" s="18">
        <f t="shared" si="6"/>
        <v>0</v>
      </c>
      <c r="V12" s="18">
        <f t="shared" si="7"/>
        <v>0</v>
      </c>
      <c r="W12" s="18">
        <f t="shared" si="8"/>
        <v>0</v>
      </c>
      <c r="X12" s="18">
        <f t="shared" si="9"/>
        <v>0</v>
      </c>
      <c r="Y12" s="18">
        <f t="shared" si="10"/>
        <v>0</v>
      </c>
      <c r="Z12" s="18">
        <f t="shared" si="11"/>
        <v>0</v>
      </c>
      <c r="AA12" s="18">
        <f t="shared" si="12"/>
        <v>0</v>
      </c>
      <c r="AB12" s="18">
        <f t="shared" si="13"/>
        <v>0</v>
      </c>
      <c r="AC12" s="18">
        <f t="shared" si="13"/>
        <v>0</v>
      </c>
      <c r="AD12" s="17">
        <f>(U12*SUMIFS(Info!$C:$C,Info!$A:$A,AD$3,Info!$E:$E,"&gt;="&amp;$B12,Info!$D:$D,"&lt;="&amp;$B12,Info!$I:$I,"x")/365)*100000</f>
        <v>0</v>
      </c>
      <c r="AE12" s="17">
        <f>(V12*SUMIFS(Info!$C:$C,Info!$A:$A,AE$3,Info!$E:$E,"&gt;="&amp;$B12,Info!$D:$D,"&lt;="&amp;$B12,Info!$I:$I,"x")/365)*100000</f>
        <v>0</v>
      </c>
      <c r="AF12" s="17">
        <f>(W12*SUMIFS(Info!$C:$C,Info!$A:$A,AF$3,Info!$E:$E,"&gt;="&amp;$B12,Info!$D:$D,"&lt;="&amp;$B12,Info!$I:$I,"x")/365)*100000</f>
        <v>0</v>
      </c>
      <c r="AG12" s="17">
        <f>(X12*SUMIFS(Info!$C:$C,Info!$A:$A,AG$3,Info!$E:$E,"&gt;="&amp;$B12,Info!$D:$D,"&lt;="&amp;$B12,Info!$I:$I,"x")/365)*100000</f>
        <v>0</v>
      </c>
      <c r="AH12" s="17">
        <f>(Y12*SUMIFS(Info!$C:$C,Info!$A:$A,AH$3,Info!$E:$E,"&gt;="&amp;$B12,Info!$D:$D,"&lt;="&amp;$B12,Info!$I:$I,"x")/365)*100000</f>
        <v>0</v>
      </c>
      <c r="AI12" s="17">
        <f>(Z12*SUMIFS(Info!$C:$C,Info!$A:$A,AI$3,Info!$E:$E,"&gt;="&amp;$B12,Info!$D:$D,"&lt;="&amp;$B12,Info!$I:$I,"x")/365)*100000</f>
        <v>0</v>
      </c>
      <c r="AJ12" s="17">
        <f>(AA12*SUMIFS(Info!$C:$C,Info!$A:$A,AJ$3,Info!$E:$E,"&gt;="&amp;$B12,Info!$D:$D,"&lt;="&amp;$B12,Info!$I:$I,"x")/365)*100000</f>
        <v>0</v>
      </c>
      <c r="AK12" s="17">
        <f>(AB12*SUMIFS(Info!$C:$C,Info!$A:$A,AK$3,Info!$E:$E,"&gt;="&amp;$B12,Info!$D:$D,"&lt;="&amp;$B12,Info!$I:$I,"x")/365)*100000</f>
        <v>0</v>
      </c>
      <c r="AL12" s="17">
        <f>(AC12*SUMIFS(Info!$C:$C,Info!$A:$A,AL$3,Info!$E:$E,"&gt;="&amp;$B12,Info!$D:$D,"&lt;="&amp;$B12,Info!$I:$I,"x")/365)*100000</f>
        <v>0</v>
      </c>
      <c r="AM12" s="17"/>
    </row>
    <row r="13" spans="1:45">
      <c r="A13" s="14" t="str">
        <f t="shared" ref="A13:A31" si="14">MONTH(B13)&amp;"/"&amp;YEAR(B13)</f>
        <v>10/2024</v>
      </c>
      <c r="B13" s="14">
        <v>45577</v>
      </c>
      <c r="C13" s="1">
        <f>(SUMIFS('OD0040 theo Bravo'!$G:$G,'OD0040 theo Bravo'!$G:$G,"&gt;="&amp;0,'OD0040 theo Bravo'!$D:$D,C$3,'OD0040 theo Bravo'!$B:$B,"&lt;="&amp;$B13))</f>
        <v>114660</v>
      </c>
      <c r="D13" s="1">
        <f>(SUMIFS('OD0040 theo Bravo'!$G:$G,'OD0040 theo Bravo'!$G:$G,"&gt;="&amp;0,'OD0040 theo Bravo'!$D:$D,D$3,'OD0040 theo Bravo'!$B:$B,"&lt;="&amp;$B13))</f>
        <v>0</v>
      </c>
      <c r="E13" s="1">
        <f>(SUMIFS('OD0040 theo Bravo'!$G:$G,'OD0040 theo Bravo'!$G:$G,"&gt;="&amp;0,'OD0040 theo Bravo'!$D:$D,E$3,'OD0040 theo Bravo'!$B:$B,"&lt;="&amp;$B13))</f>
        <v>0</v>
      </c>
      <c r="F13" s="1">
        <f>(SUMIFS('OD0040 theo Bravo'!$G:$G,'OD0040 theo Bravo'!$G:$G,"&gt;="&amp;0,'OD0040 theo Bravo'!$D:$D,F$3,'OD0040 theo Bravo'!$B:$B,"&lt;="&amp;$B13))</f>
        <v>0</v>
      </c>
      <c r="G13" s="1">
        <f>(SUMIFS('OD0040 theo Bravo'!$G:$G,'OD0040 theo Bravo'!$G:$G,"&gt;="&amp;0,'OD0040 theo Bravo'!$D:$D,G$3,'OD0040 theo Bravo'!$B:$B,"&lt;="&amp;$B13))</f>
        <v>0</v>
      </c>
      <c r="H13" s="1">
        <f>(SUMIFS('OD0040 theo Bravo'!$G:$G,'OD0040 theo Bravo'!$G:$G,"&gt;="&amp;0,'OD0040 theo Bravo'!$D:$D,H$3,'OD0040 theo Bravo'!$B:$B,"&lt;="&amp;$B13))</f>
        <v>0</v>
      </c>
      <c r="I13" s="1">
        <f>(SUMIFS('OD0040 theo Bravo'!$G:$G,'OD0040 theo Bravo'!$G:$G,"&gt;="&amp;0,'OD0040 theo Bravo'!$D:$D,I$3,'OD0040 theo Bravo'!$B:$B,"&lt;="&amp;$B13))</f>
        <v>0</v>
      </c>
      <c r="J13" s="1">
        <f>(SUMIFS('OD0040 theo Bravo'!$G:$G,'OD0040 theo Bravo'!$G:$G,"&gt;="&amp;0,'OD0040 theo Bravo'!$D:$D,J$3,'OD0040 theo Bravo'!$B:$B,"&lt;="&amp;$B13))</f>
        <v>0</v>
      </c>
      <c r="K13" s="1">
        <f>(SUMIFS('OD0040 theo Bravo'!$G:$G,'OD0040 theo Bravo'!$G:$G,"&gt;="&amp;0,'OD0040 theo Bravo'!$D:$D,K$3,'OD0040 theo Bravo'!$B:$B,"&lt;="&amp;$B13))</f>
        <v>0</v>
      </c>
      <c r="L13" s="1">
        <f>-(SUMIFS('OD0040 theo Bravo'!$G:$G,'OD0040 theo Bravo'!$G:$G,"&lt;"&amp;0,'OD0040 theo Bravo'!$D:$D,L$3))</f>
        <v>504722</v>
      </c>
      <c r="M13" s="1">
        <f>-(SUMIFS('OD0040 theo Bravo'!$G:$G,'OD0040 theo Bravo'!$G:$G,"&lt;"&amp;0,'OD0040 theo Bravo'!$D:$D,M$3))</f>
        <v>0</v>
      </c>
      <c r="N13" s="1">
        <f>-(SUMIFS('OD0040 theo Bravo'!$G:$G,'OD0040 theo Bravo'!$G:$G,"&lt;"&amp;0,'OD0040 theo Bravo'!$D:$D,N$3))</f>
        <v>974267</v>
      </c>
      <c r="O13" s="1">
        <f>-(SUMIFS('OD0040 theo Bravo'!$G:$G,'OD0040 theo Bravo'!$G:$G,"&lt;"&amp;0,'OD0040 theo Bravo'!$D:$D,O$3))</f>
        <v>830018</v>
      </c>
      <c r="P13" s="1">
        <f>-(SUMIFS('OD0040 theo Bravo'!$G:$G,'OD0040 theo Bravo'!$G:$G,"&lt;"&amp;0,'OD0040 theo Bravo'!$D:$D,P$3))</f>
        <v>550000</v>
      </c>
      <c r="Q13" s="1">
        <f>-(SUMIFS('OD0040 theo Bravo'!$G:$G,'OD0040 theo Bravo'!$G:$G,"&lt;"&amp;0,'OD0040 theo Bravo'!$D:$D,Q$3))</f>
        <v>449984</v>
      </c>
      <c r="R13" s="1">
        <f>-(SUMIFS('OD0040 theo Bravo'!$G:$G,'OD0040 theo Bravo'!$G:$G,"&lt;"&amp;0,'OD0040 theo Bravo'!$D:$D,R$3))</f>
        <v>550145</v>
      </c>
      <c r="S13" s="1">
        <f>-(SUMIFS('OD0040 theo Bravo'!$G:$G,'OD0040 theo Bravo'!$G:$G,"&lt;"&amp;0,'OD0040 theo Bravo'!$D:$D,S$3))</f>
        <v>0</v>
      </c>
      <c r="T13" s="1">
        <f>-(SUMIFS('OD0040 theo Bravo'!$G:$G,'OD0040 theo Bravo'!$G:$G,"&lt;"&amp;0,'OD0040 theo Bravo'!$D:$D,T$3))</f>
        <v>49247</v>
      </c>
      <c r="U13" s="18">
        <f t="shared" si="6"/>
        <v>0</v>
      </c>
      <c r="V13" s="18">
        <f t="shared" si="7"/>
        <v>0</v>
      </c>
      <c r="W13" s="18">
        <f t="shared" si="8"/>
        <v>0</v>
      </c>
      <c r="X13" s="18">
        <f t="shared" si="9"/>
        <v>0</v>
      </c>
      <c r="Y13" s="18">
        <f t="shared" si="10"/>
        <v>0</v>
      </c>
      <c r="Z13" s="18">
        <f t="shared" si="11"/>
        <v>0</v>
      </c>
      <c r="AA13" s="18">
        <f t="shared" si="12"/>
        <v>0</v>
      </c>
      <c r="AB13" s="18">
        <f t="shared" si="13"/>
        <v>0</v>
      </c>
      <c r="AC13" s="18">
        <f t="shared" si="13"/>
        <v>0</v>
      </c>
      <c r="AD13" s="17">
        <f>(U13*SUMIFS(Info!$C:$C,Info!$A:$A,AD$3,Info!$E:$E,"&gt;="&amp;$B13,Info!$D:$D,"&lt;="&amp;$B13,Info!$I:$I,"x")/365)*100000</f>
        <v>0</v>
      </c>
      <c r="AE13" s="17">
        <f>(V13*SUMIFS(Info!$C:$C,Info!$A:$A,AE$3,Info!$E:$E,"&gt;="&amp;$B13,Info!$D:$D,"&lt;="&amp;$B13,Info!$I:$I,"x")/365)*100000</f>
        <v>0</v>
      </c>
      <c r="AF13" s="17">
        <f>(W13*SUMIFS(Info!$C:$C,Info!$A:$A,AF$3,Info!$E:$E,"&gt;="&amp;$B13,Info!$D:$D,"&lt;="&amp;$B13,Info!$I:$I,"x")/365)*100000</f>
        <v>0</v>
      </c>
      <c r="AG13" s="17">
        <f>(X13*SUMIFS(Info!$C:$C,Info!$A:$A,AG$3,Info!$E:$E,"&gt;="&amp;$B13,Info!$D:$D,"&lt;="&amp;$B13,Info!$I:$I,"x")/365)*100000</f>
        <v>0</v>
      </c>
      <c r="AH13" s="17">
        <f>(Y13*SUMIFS(Info!$C:$C,Info!$A:$A,AH$3,Info!$E:$E,"&gt;="&amp;$B13,Info!$D:$D,"&lt;="&amp;$B13,Info!$I:$I,"x")/365)*100000</f>
        <v>0</v>
      </c>
      <c r="AI13" s="17">
        <f>(Z13*SUMIFS(Info!$C:$C,Info!$A:$A,AI$3,Info!$E:$E,"&gt;="&amp;$B13,Info!$D:$D,"&lt;="&amp;$B13,Info!$I:$I,"x")/365)*100000</f>
        <v>0</v>
      </c>
      <c r="AJ13" s="17">
        <f>(AA13*SUMIFS(Info!$C:$C,Info!$A:$A,AJ$3,Info!$E:$E,"&gt;="&amp;$B13,Info!$D:$D,"&lt;="&amp;$B13,Info!$I:$I,"x")/365)*100000</f>
        <v>0</v>
      </c>
      <c r="AK13" s="17">
        <f>(AB13*SUMIFS(Info!$C:$C,Info!$A:$A,AK$3,Info!$E:$E,"&gt;="&amp;$B13,Info!$D:$D,"&lt;="&amp;$B13,Info!$I:$I,"x")/365)*100000</f>
        <v>0</v>
      </c>
      <c r="AL13" s="17">
        <f>(AC13*SUMIFS(Info!$C:$C,Info!$A:$A,AL$3,Info!$E:$E,"&gt;="&amp;$B13,Info!$D:$D,"&lt;="&amp;$B13,Info!$I:$I,"x")/365)*100000</f>
        <v>0</v>
      </c>
      <c r="AM13" s="17"/>
    </row>
    <row r="14" spans="1:45">
      <c r="A14" s="14" t="str">
        <f t="shared" si="14"/>
        <v>10/2024</v>
      </c>
      <c r="B14" s="14">
        <v>45578</v>
      </c>
      <c r="C14" s="1">
        <f>(SUMIFS('OD0040 theo Bravo'!$G:$G,'OD0040 theo Bravo'!$G:$G,"&gt;="&amp;0,'OD0040 theo Bravo'!$D:$D,C$3,'OD0040 theo Bravo'!$B:$B,"&lt;="&amp;$B14))</f>
        <v>114660</v>
      </c>
      <c r="D14" s="1">
        <f>(SUMIFS('OD0040 theo Bravo'!$G:$G,'OD0040 theo Bravo'!$G:$G,"&gt;="&amp;0,'OD0040 theo Bravo'!$D:$D,D$3,'OD0040 theo Bravo'!$B:$B,"&lt;="&amp;$B14))</f>
        <v>0</v>
      </c>
      <c r="E14" s="1">
        <f>(SUMIFS('OD0040 theo Bravo'!$G:$G,'OD0040 theo Bravo'!$G:$G,"&gt;="&amp;0,'OD0040 theo Bravo'!$D:$D,E$3,'OD0040 theo Bravo'!$B:$B,"&lt;="&amp;$B14))</f>
        <v>0</v>
      </c>
      <c r="F14" s="1">
        <f>(SUMIFS('OD0040 theo Bravo'!$G:$G,'OD0040 theo Bravo'!$G:$G,"&gt;="&amp;0,'OD0040 theo Bravo'!$D:$D,F$3,'OD0040 theo Bravo'!$B:$B,"&lt;="&amp;$B14))</f>
        <v>0</v>
      </c>
      <c r="G14" s="1">
        <f>(SUMIFS('OD0040 theo Bravo'!$G:$G,'OD0040 theo Bravo'!$G:$G,"&gt;="&amp;0,'OD0040 theo Bravo'!$D:$D,G$3,'OD0040 theo Bravo'!$B:$B,"&lt;="&amp;$B14))</f>
        <v>0</v>
      </c>
      <c r="H14" s="1">
        <f>(SUMIFS('OD0040 theo Bravo'!$G:$G,'OD0040 theo Bravo'!$G:$G,"&gt;="&amp;0,'OD0040 theo Bravo'!$D:$D,H$3,'OD0040 theo Bravo'!$B:$B,"&lt;="&amp;$B14))</f>
        <v>0</v>
      </c>
      <c r="I14" s="1">
        <f>(SUMIFS('OD0040 theo Bravo'!$G:$G,'OD0040 theo Bravo'!$G:$G,"&gt;="&amp;0,'OD0040 theo Bravo'!$D:$D,I$3,'OD0040 theo Bravo'!$B:$B,"&lt;="&amp;$B14))</f>
        <v>0</v>
      </c>
      <c r="J14" s="1">
        <f>(SUMIFS('OD0040 theo Bravo'!$G:$G,'OD0040 theo Bravo'!$G:$G,"&gt;="&amp;0,'OD0040 theo Bravo'!$D:$D,J$3,'OD0040 theo Bravo'!$B:$B,"&lt;="&amp;$B14))</f>
        <v>0</v>
      </c>
      <c r="K14" s="1">
        <f>(SUMIFS('OD0040 theo Bravo'!$G:$G,'OD0040 theo Bravo'!$G:$G,"&gt;="&amp;0,'OD0040 theo Bravo'!$D:$D,K$3,'OD0040 theo Bravo'!$B:$B,"&lt;="&amp;$B14))</f>
        <v>0</v>
      </c>
      <c r="L14" s="1">
        <f>-(SUMIFS('OD0040 theo Bravo'!$G:$G,'OD0040 theo Bravo'!$G:$G,"&lt;"&amp;0,'OD0040 theo Bravo'!$D:$D,L$3))</f>
        <v>504722</v>
      </c>
      <c r="M14" s="1">
        <f>-(SUMIFS('OD0040 theo Bravo'!$G:$G,'OD0040 theo Bravo'!$G:$G,"&lt;"&amp;0,'OD0040 theo Bravo'!$D:$D,M$3))</f>
        <v>0</v>
      </c>
      <c r="N14" s="1">
        <f>-(SUMIFS('OD0040 theo Bravo'!$G:$G,'OD0040 theo Bravo'!$G:$G,"&lt;"&amp;0,'OD0040 theo Bravo'!$D:$D,N$3))</f>
        <v>974267</v>
      </c>
      <c r="O14" s="1">
        <f>-(SUMIFS('OD0040 theo Bravo'!$G:$G,'OD0040 theo Bravo'!$G:$G,"&lt;"&amp;0,'OD0040 theo Bravo'!$D:$D,O$3))</f>
        <v>830018</v>
      </c>
      <c r="P14" s="1">
        <f>-(SUMIFS('OD0040 theo Bravo'!$G:$G,'OD0040 theo Bravo'!$G:$G,"&lt;"&amp;0,'OD0040 theo Bravo'!$D:$D,P$3))</f>
        <v>550000</v>
      </c>
      <c r="Q14" s="1">
        <f>-(SUMIFS('OD0040 theo Bravo'!$G:$G,'OD0040 theo Bravo'!$G:$G,"&lt;"&amp;0,'OD0040 theo Bravo'!$D:$D,Q$3))</f>
        <v>449984</v>
      </c>
      <c r="R14" s="1">
        <f>-(SUMIFS('OD0040 theo Bravo'!$G:$G,'OD0040 theo Bravo'!$G:$G,"&lt;"&amp;0,'OD0040 theo Bravo'!$D:$D,R$3))</f>
        <v>550145</v>
      </c>
      <c r="S14" s="1">
        <f>-(SUMIFS('OD0040 theo Bravo'!$G:$G,'OD0040 theo Bravo'!$G:$G,"&lt;"&amp;0,'OD0040 theo Bravo'!$D:$D,S$3))</f>
        <v>0</v>
      </c>
      <c r="T14" s="1">
        <f>-(SUMIFS('OD0040 theo Bravo'!$G:$G,'OD0040 theo Bravo'!$G:$G,"&lt;"&amp;0,'OD0040 theo Bravo'!$D:$D,T$3))</f>
        <v>49247</v>
      </c>
      <c r="U14" s="18">
        <f t="shared" si="6"/>
        <v>0</v>
      </c>
      <c r="V14" s="18">
        <f t="shared" si="7"/>
        <v>0</v>
      </c>
      <c r="W14" s="18">
        <f t="shared" si="8"/>
        <v>0</v>
      </c>
      <c r="X14" s="18">
        <f t="shared" si="9"/>
        <v>0</v>
      </c>
      <c r="Y14" s="18">
        <f t="shared" si="10"/>
        <v>0</v>
      </c>
      <c r="Z14" s="18">
        <f t="shared" si="11"/>
        <v>0</v>
      </c>
      <c r="AA14" s="18">
        <f t="shared" si="12"/>
        <v>0</v>
      </c>
      <c r="AB14" s="18">
        <f t="shared" si="13"/>
        <v>0</v>
      </c>
      <c r="AC14" s="18">
        <f t="shared" si="13"/>
        <v>0</v>
      </c>
      <c r="AD14" s="17">
        <f>(U14*SUMIFS(Info!$C:$C,Info!$A:$A,AD$3,Info!$E:$E,"&gt;="&amp;$B14,Info!$D:$D,"&lt;="&amp;$B14,Info!$I:$I,"x")/365)*100000</f>
        <v>0</v>
      </c>
      <c r="AE14" s="17">
        <f>(V14*SUMIFS(Info!$C:$C,Info!$A:$A,AE$3,Info!$E:$E,"&gt;="&amp;$B14,Info!$D:$D,"&lt;="&amp;$B14,Info!$I:$I,"x")/365)*100000</f>
        <v>0</v>
      </c>
      <c r="AF14" s="17">
        <f>(W14*SUMIFS(Info!$C:$C,Info!$A:$A,AF$3,Info!$E:$E,"&gt;="&amp;$B14,Info!$D:$D,"&lt;="&amp;$B14,Info!$I:$I,"x")/365)*100000</f>
        <v>0</v>
      </c>
      <c r="AG14" s="17">
        <f>(X14*SUMIFS(Info!$C:$C,Info!$A:$A,AG$3,Info!$E:$E,"&gt;="&amp;$B14,Info!$D:$D,"&lt;="&amp;$B14,Info!$I:$I,"x")/365)*100000</f>
        <v>0</v>
      </c>
      <c r="AH14" s="17">
        <f>(Y14*SUMIFS(Info!$C:$C,Info!$A:$A,AH$3,Info!$E:$E,"&gt;="&amp;$B14,Info!$D:$D,"&lt;="&amp;$B14,Info!$I:$I,"x")/365)*100000</f>
        <v>0</v>
      </c>
      <c r="AI14" s="17">
        <f>(Z14*SUMIFS(Info!$C:$C,Info!$A:$A,AI$3,Info!$E:$E,"&gt;="&amp;$B14,Info!$D:$D,"&lt;="&amp;$B14,Info!$I:$I,"x")/365)*100000</f>
        <v>0</v>
      </c>
      <c r="AJ14" s="17">
        <f>(AA14*SUMIFS(Info!$C:$C,Info!$A:$A,AJ$3,Info!$E:$E,"&gt;="&amp;$B14,Info!$D:$D,"&lt;="&amp;$B14,Info!$I:$I,"x")/365)*100000</f>
        <v>0</v>
      </c>
      <c r="AK14" s="17">
        <f>(AB14*SUMIFS(Info!$C:$C,Info!$A:$A,AK$3,Info!$E:$E,"&gt;="&amp;$B14,Info!$D:$D,"&lt;="&amp;$B14,Info!$I:$I,"x")/365)*100000</f>
        <v>0</v>
      </c>
      <c r="AL14" s="17">
        <f>(AC14*SUMIFS(Info!$C:$C,Info!$A:$A,AL$3,Info!$E:$E,"&gt;="&amp;$B14,Info!$D:$D,"&lt;="&amp;$B14,Info!$I:$I,"x")/365)*100000</f>
        <v>0</v>
      </c>
      <c r="AM14" s="17"/>
    </row>
    <row r="15" spans="1:45">
      <c r="A15" s="14" t="str">
        <f t="shared" si="14"/>
        <v>10/2024</v>
      </c>
      <c r="B15" s="14">
        <v>45579</v>
      </c>
      <c r="C15" s="1">
        <f>(SUMIFS('OD0040 theo Bravo'!$G:$G,'OD0040 theo Bravo'!$G:$G,"&gt;="&amp;0,'OD0040 theo Bravo'!$D:$D,C$3,'OD0040 theo Bravo'!$B:$B,"&lt;="&amp;$B15))</f>
        <v>114660</v>
      </c>
      <c r="D15" s="1">
        <f>(SUMIFS('OD0040 theo Bravo'!$G:$G,'OD0040 theo Bravo'!$G:$G,"&gt;="&amp;0,'OD0040 theo Bravo'!$D:$D,D$3,'OD0040 theo Bravo'!$B:$B,"&lt;="&amp;$B15))</f>
        <v>0</v>
      </c>
      <c r="E15" s="1">
        <f>(SUMIFS('OD0040 theo Bravo'!$G:$G,'OD0040 theo Bravo'!$G:$G,"&gt;="&amp;0,'OD0040 theo Bravo'!$D:$D,E$3,'OD0040 theo Bravo'!$B:$B,"&lt;="&amp;$B15))</f>
        <v>0</v>
      </c>
      <c r="F15" s="1">
        <f>(SUMIFS('OD0040 theo Bravo'!$G:$G,'OD0040 theo Bravo'!$G:$G,"&gt;="&amp;0,'OD0040 theo Bravo'!$D:$D,F$3,'OD0040 theo Bravo'!$B:$B,"&lt;="&amp;$B15))</f>
        <v>0</v>
      </c>
      <c r="G15" s="1">
        <f>(SUMIFS('OD0040 theo Bravo'!$G:$G,'OD0040 theo Bravo'!$G:$G,"&gt;="&amp;0,'OD0040 theo Bravo'!$D:$D,G$3,'OD0040 theo Bravo'!$B:$B,"&lt;="&amp;$B15))</f>
        <v>0</v>
      </c>
      <c r="H15" s="1">
        <f>(SUMIFS('OD0040 theo Bravo'!$G:$G,'OD0040 theo Bravo'!$G:$G,"&gt;="&amp;0,'OD0040 theo Bravo'!$D:$D,H$3,'OD0040 theo Bravo'!$B:$B,"&lt;="&amp;$B15))</f>
        <v>0</v>
      </c>
      <c r="I15" s="1">
        <f>(SUMIFS('OD0040 theo Bravo'!$G:$G,'OD0040 theo Bravo'!$G:$G,"&gt;="&amp;0,'OD0040 theo Bravo'!$D:$D,I$3,'OD0040 theo Bravo'!$B:$B,"&lt;="&amp;$B15))</f>
        <v>0</v>
      </c>
      <c r="J15" s="1">
        <f>(SUMIFS('OD0040 theo Bravo'!$G:$G,'OD0040 theo Bravo'!$G:$G,"&gt;="&amp;0,'OD0040 theo Bravo'!$D:$D,J$3,'OD0040 theo Bravo'!$B:$B,"&lt;="&amp;$B15))</f>
        <v>0</v>
      </c>
      <c r="K15" s="1">
        <f>(SUMIFS('OD0040 theo Bravo'!$G:$G,'OD0040 theo Bravo'!$G:$G,"&gt;="&amp;0,'OD0040 theo Bravo'!$D:$D,K$3,'OD0040 theo Bravo'!$B:$B,"&lt;="&amp;$B15))</f>
        <v>0</v>
      </c>
      <c r="L15" s="1">
        <f>-(SUMIFS('OD0040 theo Bravo'!$G:$G,'OD0040 theo Bravo'!$G:$G,"&lt;"&amp;0,'OD0040 theo Bravo'!$D:$D,L$3))</f>
        <v>504722</v>
      </c>
      <c r="M15" s="1">
        <f>-(SUMIFS('OD0040 theo Bravo'!$G:$G,'OD0040 theo Bravo'!$G:$G,"&lt;"&amp;0,'OD0040 theo Bravo'!$D:$D,M$3))</f>
        <v>0</v>
      </c>
      <c r="N15" s="1">
        <f>-(SUMIFS('OD0040 theo Bravo'!$G:$G,'OD0040 theo Bravo'!$G:$G,"&lt;"&amp;0,'OD0040 theo Bravo'!$D:$D,N$3))</f>
        <v>974267</v>
      </c>
      <c r="O15" s="1">
        <f>-(SUMIFS('OD0040 theo Bravo'!$G:$G,'OD0040 theo Bravo'!$G:$G,"&lt;"&amp;0,'OD0040 theo Bravo'!$D:$D,O$3))</f>
        <v>830018</v>
      </c>
      <c r="P15" s="1">
        <f>-(SUMIFS('OD0040 theo Bravo'!$G:$G,'OD0040 theo Bravo'!$G:$G,"&lt;"&amp;0,'OD0040 theo Bravo'!$D:$D,P$3))</f>
        <v>550000</v>
      </c>
      <c r="Q15" s="1">
        <f>-(SUMIFS('OD0040 theo Bravo'!$G:$G,'OD0040 theo Bravo'!$G:$G,"&lt;"&amp;0,'OD0040 theo Bravo'!$D:$D,Q$3))</f>
        <v>449984</v>
      </c>
      <c r="R15" s="1">
        <f>-(SUMIFS('OD0040 theo Bravo'!$G:$G,'OD0040 theo Bravo'!$G:$G,"&lt;"&amp;0,'OD0040 theo Bravo'!$D:$D,R$3))</f>
        <v>550145</v>
      </c>
      <c r="S15" s="1">
        <f>-(SUMIFS('OD0040 theo Bravo'!$G:$G,'OD0040 theo Bravo'!$G:$G,"&lt;"&amp;0,'OD0040 theo Bravo'!$D:$D,S$3))</f>
        <v>0</v>
      </c>
      <c r="T15" s="1">
        <f>-(SUMIFS('OD0040 theo Bravo'!$G:$G,'OD0040 theo Bravo'!$G:$G,"&lt;"&amp;0,'OD0040 theo Bravo'!$D:$D,T$3))</f>
        <v>49247</v>
      </c>
      <c r="U15" s="18">
        <f t="shared" si="6"/>
        <v>0</v>
      </c>
      <c r="V15" s="18">
        <f t="shared" si="7"/>
        <v>0</v>
      </c>
      <c r="W15" s="18">
        <f t="shared" si="8"/>
        <v>0</v>
      </c>
      <c r="X15" s="18">
        <f t="shared" si="9"/>
        <v>0</v>
      </c>
      <c r="Y15" s="18">
        <f t="shared" si="10"/>
        <v>0</v>
      </c>
      <c r="Z15" s="18">
        <f t="shared" si="11"/>
        <v>0</v>
      </c>
      <c r="AA15" s="18">
        <f t="shared" si="12"/>
        <v>0</v>
      </c>
      <c r="AB15" s="18">
        <f t="shared" si="13"/>
        <v>0</v>
      </c>
      <c r="AC15" s="18">
        <f t="shared" si="13"/>
        <v>0</v>
      </c>
      <c r="AD15" s="17">
        <f>(U15*SUMIFS(Info!$C:$C,Info!$A:$A,AD$3,Info!$E:$E,"&gt;="&amp;$B15,Info!$D:$D,"&lt;="&amp;$B15,Info!$I:$I,"x")/365)*100000</f>
        <v>0</v>
      </c>
      <c r="AE15" s="17">
        <f>(V15*SUMIFS(Info!$C:$C,Info!$A:$A,AE$3,Info!$E:$E,"&gt;="&amp;$B15,Info!$D:$D,"&lt;="&amp;$B15,Info!$I:$I,"x")/365)*100000</f>
        <v>0</v>
      </c>
      <c r="AF15" s="17">
        <f>(W15*SUMIFS(Info!$C:$C,Info!$A:$A,AF$3,Info!$E:$E,"&gt;="&amp;$B15,Info!$D:$D,"&lt;="&amp;$B15,Info!$I:$I,"x")/365)*100000</f>
        <v>0</v>
      </c>
      <c r="AG15" s="17">
        <f>(X15*SUMIFS(Info!$C:$C,Info!$A:$A,AG$3,Info!$E:$E,"&gt;="&amp;$B15,Info!$D:$D,"&lt;="&amp;$B15,Info!$I:$I,"x")/365)*100000</f>
        <v>0</v>
      </c>
      <c r="AH15" s="17">
        <f>(Y15*SUMIFS(Info!$C:$C,Info!$A:$A,AH$3,Info!$E:$E,"&gt;="&amp;$B15,Info!$D:$D,"&lt;="&amp;$B15,Info!$I:$I,"x")/365)*100000</f>
        <v>0</v>
      </c>
      <c r="AI15" s="17">
        <f>(Z15*SUMIFS(Info!$C:$C,Info!$A:$A,AI$3,Info!$E:$E,"&gt;="&amp;$B15,Info!$D:$D,"&lt;="&amp;$B15,Info!$I:$I,"x")/365)*100000</f>
        <v>0</v>
      </c>
      <c r="AJ15" s="17">
        <f>(AA15*SUMIFS(Info!$C:$C,Info!$A:$A,AJ$3,Info!$E:$E,"&gt;="&amp;$B15,Info!$D:$D,"&lt;="&amp;$B15,Info!$I:$I,"x")/365)*100000</f>
        <v>0</v>
      </c>
      <c r="AK15" s="17">
        <f>(AB15*SUMIFS(Info!$C:$C,Info!$A:$A,AK$3,Info!$E:$E,"&gt;="&amp;$B15,Info!$D:$D,"&lt;="&amp;$B15,Info!$I:$I,"x")/365)*100000</f>
        <v>0</v>
      </c>
      <c r="AL15" s="17">
        <f>(AC15*SUMIFS(Info!$C:$C,Info!$A:$A,AL$3,Info!$E:$E,"&gt;="&amp;$B15,Info!$D:$D,"&lt;="&amp;$B15,Info!$I:$I,"x")/365)*100000</f>
        <v>0</v>
      </c>
      <c r="AM15" s="17"/>
    </row>
    <row r="16" spans="1:45">
      <c r="A16" s="14" t="str">
        <f t="shared" si="14"/>
        <v>10/2024</v>
      </c>
      <c r="B16" s="14">
        <v>45580</v>
      </c>
      <c r="C16" s="1">
        <f>(SUMIFS('OD0040 theo Bravo'!$G:$G,'OD0040 theo Bravo'!$G:$G,"&gt;="&amp;0,'OD0040 theo Bravo'!$D:$D,C$3,'OD0040 theo Bravo'!$B:$B,"&lt;="&amp;$B16))</f>
        <v>114660</v>
      </c>
      <c r="D16" s="1">
        <f>(SUMIFS('OD0040 theo Bravo'!$G:$G,'OD0040 theo Bravo'!$G:$G,"&gt;="&amp;0,'OD0040 theo Bravo'!$D:$D,D$3,'OD0040 theo Bravo'!$B:$B,"&lt;="&amp;$B16))</f>
        <v>0</v>
      </c>
      <c r="E16" s="1">
        <f>(SUMIFS('OD0040 theo Bravo'!$G:$G,'OD0040 theo Bravo'!$G:$G,"&gt;="&amp;0,'OD0040 theo Bravo'!$D:$D,E$3,'OD0040 theo Bravo'!$B:$B,"&lt;="&amp;$B16))</f>
        <v>0</v>
      </c>
      <c r="F16" s="1">
        <f>(SUMIFS('OD0040 theo Bravo'!$G:$G,'OD0040 theo Bravo'!$G:$G,"&gt;="&amp;0,'OD0040 theo Bravo'!$D:$D,F$3,'OD0040 theo Bravo'!$B:$B,"&lt;="&amp;$B16))</f>
        <v>0</v>
      </c>
      <c r="G16" s="1">
        <f>(SUMIFS('OD0040 theo Bravo'!$G:$G,'OD0040 theo Bravo'!$G:$G,"&gt;="&amp;0,'OD0040 theo Bravo'!$D:$D,G$3,'OD0040 theo Bravo'!$B:$B,"&lt;="&amp;$B16))</f>
        <v>0</v>
      </c>
      <c r="H16" s="1">
        <f>(SUMIFS('OD0040 theo Bravo'!$G:$G,'OD0040 theo Bravo'!$G:$G,"&gt;="&amp;0,'OD0040 theo Bravo'!$D:$D,H$3,'OD0040 theo Bravo'!$B:$B,"&lt;="&amp;$B16))</f>
        <v>0</v>
      </c>
      <c r="I16" s="1">
        <f>(SUMIFS('OD0040 theo Bravo'!$G:$G,'OD0040 theo Bravo'!$G:$G,"&gt;="&amp;0,'OD0040 theo Bravo'!$D:$D,I$3,'OD0040 theo Bravo'!$B:$B,"&lt;="&amp;$B16))</f>
        <v>0</v>
      </c>
      <c r="J16" s="1">
        <f>(SUMIFS('OD0040 theo Bravo'!$G:$G,'OD0040 theo Bravo'!$G:$G,"&gt;="&amp;0,'OD0040 theo Bravo'!$D:$D,J$3,'OD0040 theo Bravo'!$B:$B,"&lt;="&amp;$B16))</f>
        <v>0</v>
      </c>
      <c r="K16" s="1">
        <f>(SUMIFS('OD0040 theo Bravo'!$G:$G,'OD0040 theo Bravo'!$G:$G,"&gt;="&amp;0,'OD0040 theo Bravo'!$D:$D,K$3,'OD0040 theo Bravo'!$B:$B,"&lt;="&amp;$B16))</f>
        <v>0</v>
      </c>
      <c r="L16" s="1">
        <f>-(SUMIFS('OD0040 theo Bravo'!$G:$G,'OD0040 theo Bravo'!$G:$G,"&lt;"&amp;0,'OD0040 theo Bravo'!$D:$D,L$3))</f>
        <v>504722</v>
      </c>
      <c r="M16" s="1">
        <f>-(SUMIFS('OD0040 theo Bravo'!$G:$G,'OD0040 theo Bravo'!$G:$G,"&lt;"&amp;0,'OD0040 theo Bravo'!$D:$D,M$3))</f>
        <v>0</v>
      </c>
      <c r="N16" s="1">
        <f>-(SUMIFS('OD0040 theo Bravo'!$G:$G,'OD0040 theo Bravo'!$G:$G,"&lt;"&amp;0,'OD0040 theo Bravo'!$D:$D,N$3))</f>
        <v>974267</v>
      </c>
      <c r="O16" s="1">
        <f>-(SUMIFS('OD0040 theo Bravo'!$G:$G,'OD0040 theo Bravo'!$G:$G,"&lt;"&amp;0,'OD0040 theo Bravo'!$D:$D,O$3))</f>
        <v>830018</v>
      </c>
      <c r="P16" s="1">
        <f>-(SUMIFS('OD0040 theo Bravo'!$G:$G,'OD0040 theo Bravo'!$G:$G,"&lt;"&amp;0,'OD0040 theo Bravo'!$D:$D,P$3))</f>
        <v>550000</v>
      </c>
      <c r="Q16" s="1">
        <f>-(SUMIFS('OD0040 theo Bravo'!$G:$G,'OD0040 theo Bravo'!$G:$G,"&lt;"&amp;0,'OD0040 theo Bravo'!$D:$D,Q$3))</f>
        <v>449984</v>
      </c>
      <c r="R16" s="1">
        <f>-(SUMIFS('OD0040 theo Bravo'!$G:$G,'OD0040 theo Bravo'!$G:$G,"&lt;"&amp;0,'OD0040 theo Bravo'!$D:$D,R$3))</f>
        <v>550145</v>
      </c>
      <c r="S16" s="1">
        <f>-(SUMIFS('OD0040 theo Bravo'!$G:$G,'OD0040 theo Bravo'!$G:$G,"&lt;"&amp;0,'OD0040 theo Bravo'!$D:$D,S$3))</f>
        <v>0</v>
      </c>
      <c r="T16" s="1">
        <f>-(SUMIFS('OD0040 theo Bravo'!$G:$G,'OD0040 theo Bravo'!$G:$G,"&lt;"&amp;0,'OD0040 theo Bravo'!$D:$D,T$3))</f>
        <v>49247</v>
      </c>
      <c r="U16" s="18">
        <f t="shared" si="6"/>
        <v>0</v>
      </c>
      <c r="V16" s="18">
        <f t="shared" si="7"/>
        <v>0</v>
      </c>
      <c r="W16" s="18">
        <f t="shared" si="8"/>
        <v>0</v>
      </c>
      <c r="X16" s="18">
        <f t="shared" si="9"/>
        <v>0</v>
      </c>
      <c r="Y16" s="18">
        <f t="shared" si="10"/>
        <v>0</v>
      </c>
      <c r="Z16" s="18">
        <f t="shared" si="11"/>
        <v>0</v>
      </c>
      <c r="AA16" s="18">
        <f t="shared" si="12"/>
        <v>0</v>
      </c>
      <c r="AB16" s="18">
        <f t="shared" si="13"/>
        <v>0</v>
      </c>
      <c r="AC16" s="18">
        <f t="shared" si="13"/>
        <v>0</v>
      </c>
      <c r="AD16" s="17">
        <f>(U16*SUMIFS(Info!$C:$C,Info!$A:$A,AD$3,Info!$E:$E,"&gt;="&amp;$B16,Info!$D:$D,"&lt;="&amp;$B16,Info!$I:$I,"x")/365)*100000</f>
        <v>0</v>
      </c>
      <c r="AE16" s="17">
        <f>(V16*SUMIFS(Info!$C:$C,Info!$A:$A,AE$3,Info!$E:$E,"&gt;="&amp;$B16,Info!$D:$D,"&lt;="&amp;$B16,Info!$I:$I,"x")/365)*100000</f>
        <v>0</v>
      </c>
      <c r="AF16" s="17">
        <f>(W16*SUMIFS(Info!$C:$C,Info!$A:$A,AF$3,Info!$E:$E,"&gt;="&amp;$B16,Info!$D:$D,"&lt;="&amp;$B16,Info!$I:$I,"x")/365)*100000</f>
        <v>0</v>
      </c>
      <c r="AG16" s="17">
        <f>(X16*SUMIFS(Info!$C:$C,Info!$A:$A,AG$3,Info!$E:$E,"&gt;="&amp;$B16,Info!$D:$D,"&lt;="&amp;$B16,Info!$I:$I,"x")/365)*100000</f>
        <v>0</v>
      </c>
      <c r="AH16" s="17">
        <f>(Y16*SUMIFS(Info!$C:$C,Info!$A:$A,AH$3,Info!$E:$E,"&gt;="&amp;$B16,Info!$D:$D,"&lt;="&amp;$B16,Info!$I:$I,"x")/365)*100000</f>
        <v>0</v>
      </c>
      <c r="AI16" s="17">
        <f>(Z16*SUMIFS(Info!$C:$C,Info!$A:$A,AI$3,Info!$E:$E,"&gt;="&amp;$B16,Info!$D:$D,"&lt;="&amp;$B16,Info!$I:$I,"x")/365)*100000</f>
        <v>0</v>
      </c>
      <c r="AJ16" s="17">
        <f>(AA16*SUMIFS(Info!$C:$C,Info!$A:$A,AJ$3,Info!$E:$E,"&gt;="&amp;$B16,Info!$D:$D,"&lt;="&amp;$B16,Info!$I:$I,"x")/365)*100000</f>
        <v>0</v>
      </c>
      <c r="AK16" s="17">
        <f>(AB16*SUMIFS(Info!$C:$C,Info!$A:$A,AK$3,Info!$E:$E,"&gt;="&amp;$B16,Info!$D:$D,"&lt;="&amp;$B16,Info!$I:$I,"x")/365)*100000</f>
        <v>0</v>
      </c>
      <c r="AL16" s="17">
        <f>(AC16*SUMIFS(Info!$C:$C,Info!$A:$A,AL$3,Info!$E:$E,"&gt;="&amp;$B16,Info!$D:$D,"&lt;="&amp;$B16,Info!$I:$I,"x")/365)*100000</f>
        <v>0</v>
      </c>
      <c r="AM16" s="17"/>
    </row>
    <row r="17" spans="1:39">
      <c r="A17" s="14" t="str">
        <f t="shared" si="14"/>
        <v>10/2024</v>
      </c>
      <c r="B17" s="14">
        <v>45581</v>
      </c>
      <c r="C17" s="1">
        <f>(SUMIFS('OD0040 theo Bravo'!$G:$G,'OD0040 theo Bravo'!$G:$G,"&gt;="&amp;0,'OD0040 theo Bravo'!$D:$D,C$3,'OD0040 theo Bravo'!$B:$B,"&lt;="&amp;$B17))</f>
        <v>124100</v>
      </c>
      <c r="D17" s="1">
        <f>(SUMIFS('OD0040 theo Bravo'!$G:$G,'OD0040 theo Bravo'!$G:$G,"&gt;="&amp;0,'OD0040 theo Bravo'!$D:$D,D$3,'OD0040 theo Bravo'!$B:$B,"&lt;="&amp;$B17))</f>
        <v>0</v>
      </c>
      <c r="E17" s="1">
        <f>(SUMIFS('OD0040 theo Bravo'!$G:$G,'OD0040 theo Bravo'!$G:$G,"&gt;="&amp;0,'OD0040 theo Bravo'!$D:$D,E$3,'OD0040 theo Bravo'!$B:$B,"&lt;="&amp;$B17))</f>
        <v>0</v>
      </c>
      <c r="F17" s="1">
        <f>(SUMIFS('OD0040 theo Bravo'!$G:$G,'OD0040 theo Bravo'!$G:$G,"&gt;="&amp;0,'OD0040 theo Bravo'!$D:$D,F$3,'OD0040 theo Bravo'!$B:$B,"&lt;="&amp;$B17))</f>
        <v>0</v>
      </c>
      <c r="G17" s="1">
        <f>(SUMIFS('OD0040 theo Bravo'!$G:$G,'OD0040 theo Bravo'!$G:$G,"&gt;="&amp;0,'OD0040 theo Bravo'!$D:$D,G$3,'OD0040 theo Bravo'!$B:$B,"&lt;="&amp;$B17))</f>
        <v>0</v>
      </c>
      <c r="H17" s="1">
        <f>(SUMIFS('OD0040 theo Bravo'!$G:$G,'OD0040 theo Bravo'!$G:$G,"&gt;="&amp;0,'OD0040 theo Bravo'!$D:$D,H$3,'OD0040 theo Bravo'!$B:$B,"&lt;="&amp;$B17))</f>
        <v>0</v>
      </c>
      <c r="I17" s="1">
        <f>(SUMIFS('OD0040 theo Bravo'!$G:$G,'OD0040 theo Bravo'!$G:$G,"&gt;="&amp;0,'OD0040 theo Bravo'!$D:$D,I$3,'OD0040 theo Bravo'!$B:$B,"&lt;="&amp;$B17))</f>
        <v>0</v>
      </c>
      <c r="J17" s="1">
        <f>(SUMIFS('OD0040 theo Bravo'!$G:$G,'OD0040 theo Bravo'!$G:$G,"&gt;="&amp;0,'OD0040 theo Bravo'!$D:$D,J$3,'OD0040 theo Bravo'!$B:$B,"&lt;="&amp;$B17))</f>
        <v>0</v>
      </c>
      <c r="K17" s="1">
        <f>(SUMIFS('OD0040 theo Bravo'!$G:$G,'OD0040 theo Bravo'!$G:$G,"&gt;="&amp;0,'OD0040 theo Bravo'!$D:$D,K$3,'OD0040 theo Bravo'!$B:$B,"&lt;="&amp;$B17))</f>
        <v>0</v>
      </c>
      <c r="L17" s="1">
        <f>-(SUMIFS('OD0040 theo Bravo'!$G:$G,'OD0040 theo Bravo'!$G:$G,"&lt;"&amp;0,'OD0040 theo Bravo'!$D:$D,L$3))</f>
        <v>504722</v>
      </c>
      <c r="M17" s="1">
        <f>-(SUMIFS('OD0040 theo Bravo'!$G:$G,'OD0040 theo Bravo'!$G:$G,"&lt;"&amp;0,'OD0040 theo Bravo'!$D:$D,M$3))</f>
        <v>0</v>
      </c>
      <c r="N17" s="1">
        <f>-(SUMIFS('OD0040 theo Bravo'!$G:$G,'OD0040 theo Bravo'!$G:$G,"&lt;"&amp;0,'OD0040 theo Bravo'!$D:$D,N$3))</f>
        <v>974267</v>
      </c>
      <c r="O17" s="1">
        <f>-(SUMIFS('OD0040 theo Bravo'!$G:$G,'OD0040 theo Bravo'!$G:$G,"&lt;"&amp;0,'OD0040 theo Bravo'!$D:$D,O$3))</f>
        <v>830018</v>
      </c>
      <c r="P17" s="1">
        <f>-(SUMIFS('OD0040 theo Bravo'!$G:$G,'OD0040 theo Bravo'!$G:$G,"&lt;"&amp;0,'OD0040 theo Bravo'!$D:$D,P$3))</f>
        <v>550000</v>
      </c>
      <c r="Q17" s="1">
        <f>-(SUMIFS('OD0040 theo Bravo'!$G:$G,'OD0040 theo Bravo'!$G:$G,"&lt;"&amp;0,'OD0040 theo Bravo'!$D:$D,Q$3))</f>
        <v>449984</v>
      </c>
      <c r="R17" s="1">
        <f>-(SUMIFS('OD0040 theo Bravo'!$G:$G,'OD0040 theo Bravo'!$G:$G,"&lt;"&amp;0,'OD0040 theo Bravo'!$D:$D,R$3))</f>
        <v>550145</v>
      </c>
      <c r="S17" s="1">
        <f>-(SUMIFS('OD0040 theo Bravo'!$G:$G,'OD0040 theo Bravo'!$G:$G,"&lt;"&amp;0,'OD0040 theo Bravo'!$D:$D,S$3))</f>
        <v>0</v>
      </c>
      <c r="T17" s="1">
        <f>-(SUMIFS('OD0040 theo Bravo'!$G:$G,'OD0040 theo Bravo'!$G:$G,"&lt;"&amp;0,'OD0040 theo Bravo'!$D:$D,T$3))</f>
        <v>49247</v>
      </c>
      <c r="U17" s="18">
        <f t="shared" si="6"/>
        <v>0</v>
      </c>
      <c r="V17" s="18">
        <f t="shared" si="7"/>
        <v>0</v>
      </c>
      <c r="W17" s="18">
        <f t="shared" si="8"/>
        <v>0</v>
      </c>
      <c r="X17" s="18">
        <f t="shared" si="9"/>
        <v>0</v>
      </c>
      <c r="Y17" s="18">
        <f t="shared" si="10"/>
        <v>0</v>
      </c>
      <c r="Z17" s="18">
        <f t="shared" si="11"/>
        <v>0</v>
      </c>
      <c r="AA17" s="18">
        <f t="shared" si="12"/>
        <v>0</v>
      </c>
      <c r="AB17" s="18">
        <f t="shared" si="13"/>
        <v>0</v>
      </c>
      <c r="AC17" s="18">
        <f t="shared" si="13"/>
        <v>0</v>
      </c>
      <c r="AD17" s="17">
        <f>(U17*SUMIFS(Info!$C:$C,Info!$A:$A,AD$3,Info!$E:$E,"&gt;="&amp;$B17,Info!$D:$D,"&lt;="&amp;$B17,Info!$I:$I,"x")/365)*100000</f>
        <v>0</v>
      </c>
      <c r="AE17" s="17">
        <f>(V17*SUMIFS(Info!$C:$C,Info!$A:$A,AE$3,Info!$E:$E,"&gt;="&amp;$B17,Info!$D:$D,"&lt;="&amp;$B17,Info!$I:$I,"x")/365)*100000</f>
        <v>0</v>
      </c>
      <c r="AF17" s="17">
        <f>(W17*SUMIFS(Info!$C:$C,Info!$A:$A,AF$3,Info!$E:$E,"&gt;="&amp;$B17,Info!$D:$D,"&lt;="&amp;$B17,Info!$I:$I,"x")/365)*100000</f>
        <v>0</v>
      </c>
      <c r="AG17" s="17">
        <f>(X17*SUMIFS(Info!$C:$C,Info!$A:$A,AG$3,Info!$E:$E,"&gt;="&amp;$B17,Info!$D:$D,"&lt;="&amp;$B17,Info!$I:$I,"x")/365)*100000</f>
        <v>0</v>
      </c>
      <c r="AH17" s="17">
        <f>(Y17*SUMIFS(Info!$C:$C,Info!$A:$A,AH$3,Info!$E:$E,"&gt;="&amp;$B17,Info!$D:$D,"&lt;="&amp;$B17,Info!$I:$I,"x")/365)*100000</f>
        <v>0</v>
      </c>
      <c r="AI17" s="17">
        <f>(Z17*SUMIFS(Info!$C:$C,Info!$A:$A,AI$3,Info!$E:$E,"&gt;="&amp;$B17,Info!$D:$D,"&lt;="&amp;$B17,Info!$I:$I,"x")/365)*100000</f>
        <v>0</v>
      </c>
      <c r="AJ17" s="17">
        <f>(AA17*SUMIFS(Info!$C:$C,Info!$A:$A,AJ$3,Info!$E:$E,"&gt;="&amp;$B17,Info!$D:$D,"&lt;="&amp;$B17,Info!$I:$I,"x")/365)*100000</f>
        <v>0</v>
      </c>
      <c r="AK17" s="17">
        <f>(AB17*SUMIFS(Info!$C:$C,Info!$A:$A,AK$3,Info!$E:$E,"&gt;="&amp;$B17,Info!$D:$D,"&lt;="&amp;$B17,Info!$I:$I,"x")/365)*100000</f>
        <v>0</v>
      </c>
      <c r="AL17" s="17">
        <f>(AC17*SUMIFS(Info!$C:$C,Info!$A:$A,AL$3,Info!$E:$E,"&gt;="&amp;$B17,Info!$D:$D,"&lt;="&amp;$B17,Info!$I:$I,"x")/365)*100000</f>
        <v>0</v>
      </c>
      <c r="AM17" s="17"/>
    </row>
    <row r="18" spans="1:39">
      <c r="A18" s="14" t="str">
        <f t="shared" si="14"/>
        <v>10/2024</v>
      </c>
      <c r="B18" s="14">
        <v>45582</v>
      </c>
      <c r="C18" s="1">
        <f>(SUMIFS('OD0040 theo Bravo'!$G:$G,'OD0040 theo Bravo'!$G:$G,"&gt;="&amp;0,'OD0040 theo Bravo'!$D:$D,C$3,'OD0040 theo Bravo'!$B:$B,"&lt;="&amp;$B18))</f>
        <v>136250</v>
      </c>
      <c r="D18" s="1">
        <f>(SUMIFS('OD0040 theo Bravo'!$G:$G,'OD0040 theo Bravo'!$G:$G,"&gt;="&amp;0,'OD0040 theo Bravo'!$D:$D,D$3,'OD0040 theo Bravo'!$B:$B,"&lt;="&amp;$B18))</f>
        <v>0</v>
      </c>
      <c r="E18" s="1">
        <f>(SUMIFS('OD0040 theo Bravo'!$G:$G,'OD0040 theo Bravo'!$G:$G,"&gt;="&amp;0,'OD0040 theo Bravo'!$D:$D,E$3,'OD0040 theo Bravo'!$B:$B,"&lt;="&amp;$B18))</f>
        <v>0</v>
      </c>
      <c r="F18" s="1">
        <f>(SUMIFS('OD0040 theo Bravo'!$G:$G,'OD0040 theo Bravo'!$G:$G,"&gt;="&amp;0,'OD0040 theo Bravo'!$D:$D,F$3,'OD0040 theo Bravo'!$B:$B,"&lt;="&amp;$B18))</f>
        <v>0</v>
      </c>
      <c r="G18" s="1">
        <f>(SUMIFS('OD0040 theo Bravo'!$G:$G,'OD0040 theo Bravo'!$G:$G,"&gt;="&amp;0,'OD0040 theo Bravo'!$D:$D,G$3,'OD0040 theo Bravo'!$B:$B,"&lt;="&amp;$B18))</f>
        <v>0</v>
      </c>
      <c r="H18" s="1">
        <f>(SUMIFS('OD0040 theo Bravo'!$G:$G,'OD0040 theo Bravo'!$G:$G,"&gt;="&amp;0,'OD0040 theo Bravo'!$D:$D,H$3,'OD0040 theo Bravo'!$B:$B,"&lt;="&amp;$B18))</f>
        <v>0</v>
      </c>
      <c r="I18" s="1">
        <f>(SUMIFS('OD0040 theo Bravo'!$G:$G,'OD0040 theo Bravo'!$G:$G,"&gt;="&amp;0,'OD0040 theo Bravo'!$D:$D,I$3,'OD0040 theo Bravo'!$B:$B,"&lt;="&amp;$B18))</f>
        <v>0</v>
      </c>
      <c r="J18" s="1">
        <f>(SUMIFS('OD0040 theo Bravo'!$G:$G,'OD0040 theo Bravo'!$G:$G,"&gt;="&amp;0,'OD0040 theo Bravo'!$D:$D,J$3,'OD0040 theo Bravo'!$B:$B,"&lt;="&amp;$B18))</f>
        <v>0</v>
      </c>
      <c r="K18" s="1">
        <f>(SUMIFS('OD0040 theo Bravo'!$G:$G,'OD0040 theo Bravo'!$G:$G,"&gt;="&amp;0,'OD0040 theo Bravo'!$D:$D,K$3,'OD0040 theo Bravo'!$B:$B,"&lt;="&amp;$B18))</f>
        <v>0</v>
      </c>
      <c r="L18" s="1">
        <f>-(SUMIFS('OD0040 theo Bravo'!$G:$G,'OD0040 theo Bravo'!$G:$G,"&lt;"&amp;0,'OD0040 theo Bravo'!$D:$D,L$3))</f>
        <v>504722</v>
      </c>
      <c r="M18" s="1">
        <f>-(SUMIFS('OD0040 theo Bravo'!$G:$G,'OD0040 theo Bravo'!$G:$G,"&lt;"&amp;0,'OD0040 theo Bravo'!$D:$D,M$3))</f>
        <v>0</v>
      </c>
      <c r="N18" s="1">
        <f>-(SUMIFS('OD0040 theo Bravo'!$G:$G,'OD0040 theo Bravo'!$G:$G,"&lt;"&amp;0,'OD0040 theo Bravo'!$D:$D,N$3))</f>
        <v>974267</v>
      </c>
      <c r="O18" s="1">
        <f>-(SUMIFS('OD0040 theo Bravo'!$G:$G,'OD0040 theo Bravo'!$G:$G,"&lt;"&amp;0,'OD0040 theo Bravo'!$D:$D,O$3))</f>
        <v>830018</v>
      </c>
      <c r="P18" s="1">
        <f>-(SUMIFS('OD0040 theo Bravo'!$G:$G,'OD0040 theo Bravo'!$G:$G,"&lt;"&amp;0,'OD0040 theo Bravo'!$D:$D,P$3))</f>
        <v>550000</v>
      </c>
      <c r="Q18" s="1">
        <f>-(SUMIFS('OD0040 theo Bravo'!$G:$G,'OD0040 theo Bravo'!$G:$G,"&lt;"&amp;0,'OD0040 theo Bravo'!$D:$D,Q$3))</f>
        <v>449984</v>
      </c>
      <c r="R18" s="1">
        <f>-(SUMIFS('OD0040 theo Bravo'!$G:$G,'OD0040 theo Bravo'!$G:$G,"&lt;"&amp;0,'OD0040 theo Bravo'!$D:$D,R$3))</f>
        <v>550145</v>
      </c>
      <c r="S18" s="1">
        <f>-(SUMIFS('OD0040 theo Bravo'!$G:$G,'OD0040 theo Bravo'!$G:$G,"&lt;"&amp;0,'OD0040 theo Bravo'!$D:$D,S$3))</f>
        <v>0</v>
      </c>
      <c r="T18" s="1">
        <f>-(SUMIFS('OD0040 theo Bravo'!$G:$G,'OD0040 theo Bravo'!$G:$G,"&lt;"&amp;0,'OD0040 theo Bravo'!$D:$D,T$3))</f>
        <v>49247</v>
      </c>
      <c r="U18" s="18">
        <f t="shared" si="6"/>
        <v>0</v>
      </c>
      <c r="V18" s="18">
        <f t="shared" si="7"/>
        <v>0</v>
      </c>
      <c r="W18" s="18">
        <f t="shared" si="8"/>
        <v>0</v>
      </c>
      <c r="X18" s="18">
        <f t="shared" si="9"/>
        <v>0</v>
      </c>
      <c r="Y18" s="18">
        <f t="shared" si="10"/>
        <v>0</v>
      </c>
      <c r="Z18" s="18">
        <f t="shared" si="11"/>
        <v>0</v>
      </c>
      <c r="AA18" s="18">
        <f t="shared" si="12"/>
        <v>0</v>
      </c>
      <c r="AB18" s="18">
        <f t="shared" si="13"/>
        <v>0</v>
      </c>
      <c r="AC18" s="18">
        <f t="shared" si="13"/>
        <v>0</v>
      </c>
      <c r="AD18" s="17">
        <f>(U18*SUMIFS(Info!$C:$C,Info!$A:$A,AD$3,Info!$E:$E,"&gt;="&amp;$B18,Info!$D:$D,"&lt;="&amp;$B18,Info!$I:$I,"x")/365)*100000</f>
        <v>0</v>
      </c>
      <c r="AE18" s="17">
        <f>(V18*SUMIFS(Info!$C:$C,Info!$A:$A,AE$3,Info!$E:$E,"&gt;="&amp;$B18,Info!$D:$D,"&lt;="&amp;$B18,Info!$I:$I,"x")/365)*100000</f>
        <v>0</v>
      </c>
      <c r="AF18" s="17">
        <f>(W18*SUMIFS(Info!$C:$C,Info!$A:$A,AF$3,Info!$E:$E,"&gt;="&amp;$B18,Info!$D:$D,"&lt;="&amp;$B18,Info!$I:$I,"x")/365)*100000</f>
        <v>0</v>
      </c>
      <c r="AG18" s="17">
        <f>(X18*SUMIFS(Info!$C:$C,Info!$A:$A,AG$3,Info!$E:$E,"&gt;="&amp;$B18,Info!$D:$D,"&lt;="&amp;$B18,Info!$I:$I,"x")/365)*100000</f>
        <v>0</v>
      </c>
      <c r="AH18" s="17">
        <f>(Y18*SUMIFS(Info!$C:$C,Info!$A:$A,AH$3,Info!$E:$E,"&gt;="&amp;$B18,Info!$D:$D,"&lt;="&amp;$B18,Info!$I:$I,"x")/365)*100000</f>
        <v>0</v>
      </c>
      <c r="AI18" s="17">
        <f>(Z18*SUMIFS(Info!$C:$C,Info!$A:$A,AI$3,Info!$E:$E,"&gt;="&amp;$B18,Info!$D:$D,"&lt;="&amp;$B18,Info!$I:$I,"x")/365)*100000</f>
        <v>0</v>
      </c>
      <c r="AJ18" s="17">
        <f>(AA18*SUMIFS(Info!$C:$C,Info!$A:$A,AJ$3,Info!$E:$E,"&gt;="&amp;$B18,Info!$D:$D,"&lt;="&amp;$B18,Info!$I:$I,"x")/365)*100000</f>
        <v>0</v>
      </c>
      <c r="AK18" s="17">
        <f>(AB18*SUMIFS(Info!$C:$C,Info!$A:$A,AK$3,Info!$E:$E,"&gt;="&amp;$B18,Info!$D:$D,"&lt;="&amp;$B18,Info!$I:$I,"x")/365)*100000</f>
        <v>0</v>
      </c>
      <c r="AL18" s="17">
        <f>(AC18*SUMIFS(Info!$C:$C,Info!$A:$A,AL$3,Info!$E:$E,"&gt;="&amp;$B18,Info!$D:$D,"&lt;="&amp;$B18,Info!$I:$I,"x")/365)*100000</f>
        <v>0</v>
      </c>
      <c r="AM18" s="17"/>
    </row>
    <row r="19" spans="1:39">
      <c r="A19" s="14" t="str">
        <f t="shared" si="14"/>
        <v>10/2024</v>
      </c>
      <c r="B19" s="14">
        <v>45583</v>
      </c>
      <c r="C19" s="1">
        <f>(SUMIFS('OD0040 theo Bravo'!$G:$G,'OD0040 theo Bravo'!$G:$G,"&gt;="&amp;0,'OD0040 theo Bravo'!$D:$D,C$3,'OD0040 theo Bravo'!$B:$B,"&lt;="&amp;$B19))</f>
        <v>142650</v>
      </c>
      <c r="D19" s="1">
        <f>(SUMIFS('OD0040 theo Bravo'!$G:$G,'OD0040 theo Bravo'!$G:$G,"&gt;="&amp;0,'OD0040 theo Bravo'!$D:$D,D$3,'OD0040 theo Bravo'!$B:$B,"&lt;="&amp;$B19))</f>
        <v>10150</v>
      </c>
      <c r="E19" s="1">
        <f>(SUMIFS('OD0040 theo Bravo'!$G:$G,'OD0040 theo Bravo'!$G:$G,"&gt;="&amp;0,'OD0040 theo Bravo'!$D:$D,E$3,'OD0040 theo Bravo'!$B:$B,"&lt;="&amp;$B19))</f>
        <v>0</v>
      </c>
      <c r="F19" s="1">
        <f>(SUMIFS('OD0040 theo Bravo'!$G:$G,'OD0040 theo Bravo'!$G:$G,"&gt;="&amp;0,'OD0040 theo Bravo'!$D:$D,F$3,'OD0040 theo Bravo'!$B:$B,"&lt;="&amp;$B19))</f>
        <v>0</v>
      </c>
      <c r="G19" s="1">
        <f>(SUMIFS('OD0040 theo Bravo'!$G:$G,'OD0040 theo Bravo'!$G:$G,"&gt;="&amp;0,'OD0040 theo Bravo'!$D:$D,G$3,'OD0040 theo Bravo'!$B:$B,"&lt;="&amp;$B19))</f>
        <v>0</v>
      </c>
      <c r="H19" s="1">
        <f>(SUMIFS('OD0040 theo Bravo'!$G:$G,'OD0040 theo Bravo'!$G:$G,"&gt;="&amp;0,'OD0040 theo Bravo'!$D:$D,H$3,'OD0040 theo Bravo'!$B:$B,"&lt;="&amp;$B19))</f>
        <v>0</v>
      </c>
      <c r="I19" s="1">
        <f>(SUMIFS('OD0040 theo Bravo'!$G:$G,'OD0040 theo Bravo'!$G:$G,"&gt;="&amp;0,'OD0040 theo Bravo'!$D:$D,I$3,'OD0040 theo Bravo'!$B:$B,"&lt;="&amp;$B19))</f>
        <v>0</v>
      </c>
      <c r="J19" s="1">
        <f>(SUMIFS('OD0040 theo Bravo'!$G:$G,'OD0040 theo Bravo'!$G:$G,"&gt;="&amp;0,'OD0040 theo Bravo'!$D:$D,J$3,'OD0040 theo Bravo'!$B:$B,"&lt;="&amp;$B19))</f>
        <v>0</v>
      </c>
      <c r="K19" s="1">
        <f>(SUMIFS('OD0040 theo Bravo'!$G:$G,'OD0040 theo Bravo'!$G:$G,"&gt;="&amp;0,'OD0040 theo Bravo'!$D:$D,K$3,'OD0040 theo Bravo'!$B:$B,"&lt;="&amp;$B19))</f>
        <v>0</v>
      </c>
      <c r="L19" s="1">
        <f>-(SUMIFS('OD0040 theo Bravo'!$G:$G,'OD0040 theo Bravo'!$G:$G,"&lt;"&amp;0,'OD0040 theo Bravo'!$D:$D,L$3))</f>
        <v>504722</v>
      </c>
      <c r="M19" s="1">
        <f>-(SUMIFS('OD0040 theo Bravo'!$G:$G,'OD0040 theo Bravo'!$G:$G,"&lt;"&amp;0,'OD0040 theo Bravo'!$D:$D,M$3))</f>
        <v>0</v>
      </c>
      <c r="N19" s="1">
        <f>-(SUMIFS('OD0040 theo Bravo'!$G:$G,'OD0040 theo Bravo'!$G:$G,"&lt;"&amp;0,'OD0040 theo Bravo'!$D:$D,N$3))</f>
        <v>974267</v>
      </c>
      <c r="O19" s="1">
        <f>-(SUMIFS('OD0040 theo Bravo'!$G:$G,'OD0040 theo Bravo'!$G:$G,"&lt;"&amp;0,'OD0040 theo Bravo'!$D:$D,O$3))</f>
        <v>830018</v>
      </c>
      <c r="P19" s="1">
        <f>-(SUMIFS('OD0040 theo Bravo'!$G:$G,'OD0040 theo Bravo'!$G:$G,"&lt;"&amp;0,'OD0040 theo Bravo'!$D:$D,P$3))</f>
        <v>550000</v>
      </c>
      <c r="Q19" s="1">
        <f>-(SUMIFS('OD0040 theo Bravo'!$G:$G,'OD0040 theo Bravo'!$G:$G,"&lt;"&amp;0,'OD0040 theo Bravo'!$D:$D,Q$3))</f>
        <v>449984</v>
      </c>
      <c r="R19" s="1">
        <f>-(SUMIFS('OD0040 theo Bravo'!$G:$G,'OD0040 theo Bravo'!$G:$G,"&lt;"&amp;0,'OD0040 theo Bravo'!$D:$D,R$3))</f>
        <v>550145</v>
      </c>
      <c r="S19" s="1">
        <f>-(SUMIFS('OD0040 theo Bravo'!$G:$G,'OD0040 theo Bravo'!$G:$G,"&lt;"&amp;0,'OD0040 theo Bravo'!$D:$D,S$3))</f>
        <v>0</v>
      </c>
      <c r="T19" s="1">
        <f>-(SUMIFS('OD0040 theo Bravo'!$G:$G,'OD0040 theo Bravo'!$G:$G,"&lt;"&amp;0,'OD0040 theo Bravo'!$D:$D,T$3))</f>
        <v>49247</v>
      </c>
      <c r="U19" s="18">
        <f t="shared" si="6"/>
        <v>0</v>
      </c>
      <c r="V19" s="18">
        <f t="shared" si="7"/>
        <v>10150</v>
      </c>
      <c r="W19" s="18">
        <f t="shared" si="8"/>
        <v>0</v>
      </c>
      <c r="X19" s="18">
        <f t="shared" si="9"/>
        <v>0</v>
      </c>
      <c r="Y19" s="18">
        <f t="shared" si="10"/>
        <v>0</v>
      </c>
      <c r="Z19" s="18">
        <f t="shared" si="11"/>
        <v>0</v>
      </c>
      <c r="AA19" s="18">
        <f t="shared" si="12"/>
        <v>0</v>
      </c>
      <c r="AB19" s="18">
        <f t="shared" si="13"/>
        <v>0</v>
      </c>
      <c r="AC19" s="18">
        <f t="shared" si="13"/>
        <v>0</v>
      </c>
      <c r="AD19" s="17">
        <f>(U19*SUMIFS(Info!$C:$C,Info!$A:$A,AD$3,Info!$E:$E,"&gt;="&amp;$B19,Info!$D:$D,"&lt;="&amp;$B19,Info!$I:$I,"x")/365)*100000</f>
        <v>0</v>
      </c>
      <c r="AE19" s="17">
        <f>(V19*SUMIFS(Info!$C:$C,Info!$A:$A,AE$3,Info!$E:$E,"&gt;="&amp;$B19,Info!$D:$D,"&lt;="&amp;$B19,Info!$I:$I,"x")/365)*100000</f>
        <v>0</v>
      </c>
      <c r="AF19" s="17">
        <f>(W19*SUMIFS(Info!$C:$C,Info!$A:$A,AF$3,Info!$E:$E,"&gt;="&amp;$B19,Info!$D:$D,"&lt;="&amp;$B19,Info!$I:$I,"x")/365)*100000</f>
        <v>0</v>
      </c>
      <c r="AG19" s="17">
        <f>(X19*SUMIFS(Info!$C:$C,Info!$A:$A,AG$3,Info!$E:$E,"&gt;="&amp;$B19,Info!$D:$D,"&lt;="&amp;$B19,Info!$I:$I,"x")/365)*100000</f>
        <v>0</v>
      </c>
      <c r="AH19" s="17">
        <f>(Y19*SUMIFS(Info!$C:$C,Info!$A:$A,AH$3,Info!$E:$E,"&gt;="&amp;$B19,Info!$D:$D,"&lt;="&amp;$B19,Info!$I:$I,"x")/365)*100000</f>
        <v>0</v>
      </c>
      <c r="AI19" s="17">
        <f>(Z19*SUMIFS(Info!$C:$C,Info!$A:$A,AI$3,Info!$E:$E,"&gt;="&amp;$B19,Info!$D:$D,"&lt;="&amp;$B19,Info!$I:$I,"x")/365)*100000</f>
        <v>0</v>
      </c>
      <c r="AJ19" s="17">
        <f>(AA19*SUMIFS(Info!$C:$C,Info!$A:$A,AJ$3,Info!$E:$E,"&gt;="&amp;$B19,Info!$D:$D,"&lt;="&amp;$B19,Info!$I:$I,"x")/365)*100000</f>
        <v>0</v>
      </c>
      <c r="AK19" s="17">
        <f>(AB19*SUMIFS(Info!$C:$C,Info!$A:$A,AK$3,Info!$E:$E,"&gt;="&amp;$B19,Info!$D:$D,"&lt;="&amp;$B19,Info!$I:$I,"x")/365)*100000</f>
        <v>0</v>
      </c>
      <c r="AL19" s="17">
        <f>(AC19*SUMIFS(Info!$C:$C,Info!$A:$A,AL$3,Info!$E:$E,"&gt;="&amp;$B19,Info!$D:$D,"&lt;="&amp;$B19,Info!$I:$I,"x")/365)*100000</f>
        <v>0</v>
      </c>
      <c r="AM19" s="17"/>
    </row>
    <row r="20" spans="1:39">
      <c r="A20" s="14" t="str">
        <f t="shared" si="14"/>
        <v>10/2024</v>
      </c>
      <c r="B20" s="14">
        <v>45584</v>
      </c>
      <c r="C20" s="1">
        <f>(SUMIFS('OD0040 theo Bravo'!$G:$G,'OD0040 theo Bravo'!$G:$G,"&gt;="&amp;0,'OD0040 theo Bravo'!$D:$D,C$3,'OD0040 theo Bravo'!$B:$B,"&lt;="&amp;$B20))</f>
        <v>142650</v>
      </c>
      <c r="D20" s="1">
        <f>(SUMIFS('OD0040 theo Bravo'!$G:$G,'OD0040 theo Bravo'!$G:$G,"&gt;="&amp;0,'OD0040 theo Bravo'!$D:$D,D$3,'OD0040 theo Bravo'!$B:$B,"&lt;="&amp;$B20))</f>
        <v>10150</v>
      </c>
      <c r="E20" s="1">
        <f>(SUMIFS('OD0040 theo Bravo'!$G:$G,'OD0040 theo Bravo'!$G:$G,"&gt;="&amp;0,'OD0040 theo Bravo'!$D:$D,E$3,'OD0040 theo Bravo'!$B:$B,"&lt;="&amp;$B20))</f>
        <v>0</v>
      </c>
      <c r="F20" s="1">
        <f>(SUMIFS('OD0040 theo Bravo'!$G:$G,'OD0040 theo Bravo'!$G:$G,"&gt;="&amp;0,'OD0040 theo Bravo'!$D:$D,F$3,'OD0040 theo Bravo'!$B:$B,"&lt;="&amp;$B20))</f>
        <v>0</v>
      </c>
      <c r="G20" s="1">
        <f>(SUMIFS('OD0040 theo Bravo'!$G:$G,'OD0040 theo Bravo'!$G:$G,"&gt;="&amp;0,'OD0040 theo Bravo'!$D:$D,G$3,'OD0040 theo Bravo'!$B:$B,"&lt;="&amp;$B20))</f>
        <v>0</v>
      </c>
      <c r="H20" s="1">
        <f>(SUMIFS('OD0040 theo Bravo'!$G:$G,'OD0040 theo Bravo'!$G:$G,"&gt;="&amp;0,'OD0040 theo Bravo'!$D:$D,H$3,'OD0040 theo Bravo'!$B:$B,"&lt;="&amp;$B20))</f>
        <v>0</v>
      </c>
      <c r="I20" s="1">
        <f>(SUMIFS('OD0040 theo Bravo'!$G:$G,'OD0040 theo Bravo'!$G:$G,"&gt;="&amp;0,'OD0040 theo Bravo'!$D:$D,I$3,'OD0040 theo Bravo'!$B:$B,"&lt;="&amp;$B20))</f>
        <v>0</v>
      </c>
      <c r="J20" s="1">
        <f>(SUMIFS('OD0040 theo Bravo'!$G:$G,'OD0040 theo Bravo'!$G:$G,"&gt;="&amp;0,'OD0040 theo Bravo'!$D:$D,J$3,'OD0040 theo Bravo'!$B:$B,"&lt;="&amp;$B20))</f>
        <v>0</v>
      </c>
      <c r="K20" s="1">
        <f>(SUMIFS('OD0040 theo Bravo'!$G:$G,'OD0040 theo Bravo'!$G:$G,"&gt;="&amp;0,'OD0040 theo Bravo'!$D:$D,K$3,'OD0040 theo Bravo'!$B:$B,"&lt;="&amp;$B20))</f>
        <v>0</v>
      </c>
      <c r="L20" s="1">
        <f>-(SUMIFS('OD0040 theo Bravo'!$G:$G,'OD0040 theo Bravo'!$G:$G,"&lt;"&amp;0,'OD0040 theo Bravo'!$D:$D,L$3))</f>
        <v>504722</v>
      </c>
      <c r="M20" s="1">
        <f>-(SUMIFS('OD0040 theo Bravo'!$G:$G,'OD0040 theo Bravo'!$G:$G,"&lt;"&amp;0,'OD0040 theo Bravo'!$D:$D,M$3))</f>
        <v>0</v>
      </c>
      <c r="N20" s="1">
        <f>-(SUMIFS('OD0040 theo Bravo'!$G:$G,'OD0040 theo Bravo'!$G:$G,"&lt;"&amp;0,'OD0040 theo Bravo'!$D:$D,N$3))</f>
        <v>974267</v>
      </c>
      <c r="O20" s="1">
        <f>-(SUMIFS('OD0040 theo Bravo'!$G:$G,'OD0040 theo Bravo'!$G:$G,"&lt;"&amp;0,'OD0040 theo Bravo'!$D:$D,O$3))</f>
        <v>830018</v>
      </c>
      <c r="P20" s="1">
        <f>-(SUMIFS('OD0040 theo Bravo'!$G:$G,'OD0040 theo Bravo'!$G:$G,"&lt;"&amp;0,'OD0040 theo Bravo'!$D:$D,P$3))</f>
        <v>550000</v>
      </c>
      <c r="Q20" s="1">
        <f>-(SUMIFS('OD0040 theo Bravo'!$G:$G,'OD0040 theo Bravo'!$G:$G,"&lt;"&amp;0,'OD0040 theo Bravo'!$D:$D,Q$3))</f>
        <v>449984</v>
      </c>
      <c r="R20" s="1">
        <f>-(SUMIFS('OD0040 theo Bravo'!$G:$G,'OD0040 theo Bravo'!$G:$G,"&lt;"&amp;0,'OD0040 theo Bravo'!$D:$D,R$3))</f>
        <v>550145</v>
      </c>
      <c r="S20" s="1">
        <f>-(SUMIFS('OD0040 theo Bravo'!$G:$G,'OD0040 theo Bravo'!$G:$G,"&lt;"&amp;0,'OD0040 theo Bravo'!$D:$D,S$3))</f>
        <v>0</v>
      </c>
      <c r="T20" s="1">
        <f>-(SUMIFS('OD0040 theo Bravo'!$G:$G,'OD0040 theo Bravo'!$G:$G,"&lt;"&amp;0,'OD0040 theo Bravo'!$D:$D,T$3))</f>
        <v>49247</v>
      </c>
      <c r="U20" s="18">
        <f t="shared" si="6"/>
        <v>0</v>
      </c>
      <c r="V20" s="18">
        <f t="shared" si="7"/>
        <v>10150</v>
      </c>
      <c r="W20" s="18">
        <f t="shared" si="8"/>
        <v>0</v>
      </c>
      <c r="X20" s="18">
        <f t="shared" si="9"/>
        <v>0</v>
      </c>
      <c r="Y20" s="18">
        <f t="shared" si="10"/>
        <v>0</v>
      </c>
      <c r="Z20" s="18">
        <f t="shared" si="11"/>
        <v>0</v>
      </c>
      <c r="AA20" s="18">
        <f t="shared" si="12"/>
        <v>0</v>
      </c>
      <c r="AB20" s="18">
        <f t="shared" si="13"/>
        <v>0</v>
      </c>
      <c r="AC20" s="18">
        <f t="shared" si="13"/>
        <v>0</v>
      </c>
      <c r="AD20" s="17">
        <f>(U20*SUMIFS(Info!$C:$C,Info!$A:$A,AD$3,Info!$E:$E,"&gt;="&amp;$B20,Info!$D:$D,"&lt;="&amp;$B20,Info!$I:$I,"x")/365)*100000</f>
        <v>0</v>
      </c>
      <c r="AE20" s="17">
        <f>(V20*SUMIFS(Info!$C:$C,Info!$A:$A,AE$3,Info!$E:$E,"&gt;="&amp;$B20,Info!$D:$D,"&lt;="&amp;$B20,Info!$I:$I,"x")/365)*100000</f>
        <v>0</v>
      </c>
      <c r="AF20" s="17">
        <f>(W20*SUMIFS(Info!$C:$C,Info!$A:$A,AF$3,Info!$E:$E,"&gt;="&amp;$B20,Info!$D:$D,"&lt;="&amp;$B20,Info!$I:$I,"x")/365)*100000</f>
        <v>0</v>
      </c>
      <c r="AG20" s="17">
        <f>(X20*SUMIFS(Info!$C:$C,Info!$A:$A,AG$3,Info!$E:$E,"&gt;="&amp;$B20,Info!$D:$D,"&lt;="&amp;$B20,Info!$I:$I,"x")/365)*100000</f>
        <v>0</v>
      </c>
      <c r="AH20" s="17">
        <f>(Y20*SUMIFS(Info!$C:$C,Info!$A:$A,AH$3,Info!$E:$E,"&gt;="&amp;$B20,Info!$D:$D,"&lt;="&amp;$B20,Info!$I:$I,"x")/365)*100000</f>
        <v>0</v>
      </c>
      <c r="AI20" s="17">
        <f>(Z20*SUMIFS(Info!$C:$C,Info!$A:$A,AI$3,Info!$E:$E,"&gt;="&amp;$B20,Info!$D:$D,"&lt;="&amp;$B20,Info!$I:$I,"x")/365)*100000</f>
        <v>0</v>
      </c>
      <c r="AJ20" s="17">
        <f>(AA20*SUMIFS(Info!$C:$C,Info!$A:$A,AJ$3,Info!$E:$E,"&gt;="&amp;$B20,Info!$D:$D,"&lt;="&amp;$B20,Info!$I:$I,"x")/365)*100000</f>
        <v>0</v>
      </c>
      <c r="AK20" s="17">
        <f>(AB20*SUMIFS(Info!$C:$C,Info!$A:$A,AK$3,Info!$E:$E,"&gt;="&amp;$B20,Info!$D:$D,"&lt;="&amp;$B20,Info!$I:$I,"x")/365)*100000</f>
        <v>0</v>
      </c>
      <c r="AL20" s="17">
        <f>(AC20*SUMIFS(Info!$C:$C,Info!$A:$A,AL$3,Info!$E:$E,"&gt;="&amp;$B20,Info!$D:$D,"&lt;="&amp;$B20,Info!$I:$I,"x")/365)*100000</f>
        <v>0</v>
      </c>
      <c r="AM20" s="17"/>
    </row>
    <row r="21" spans="1:39">
      <c r="A21" s="14" t="str">
        <f t="shared" si="14"/>
        <v>10/2024</v>
      </c>
      <c r="B21" s="14">
        <v>45585</v>
      </c>
      <c r="C21" s="1">
        <f>(SUMIFS('OD0040 theo Bravo'!$G:$G,'OD0040 theo Bravo'!$G:$G,"&gt;="&amp;0,'OD0040 theo Bravo'!$D:$D,C$3,'OD0040 theo Bravo'!$B:$B,"&lt;="&amp;$B21))</f>
        <v>142650</v>
      </c>
      <c r="D21" s="1">
        <f>(SUMIFS('OD0040 theo Bravo'!$G:$G,'OD0040 theo Bravo'!$G:$G,"&gt;="&amp;0,'OD0040 theo Bravo'!$D:$D,D$3,'OD0040 theo Bravo'!$B:$B,"&lt;="&amp;$B21))</f>
        <v>10150</v>
      </c>
      <c r="E21" s="1">
        <f>(SUMIFS('OD0040 theo Bravo'!$G:$G,'OD0040 theo Bravo'!$G:$G,"&gt;="&amp;0,'OD0040 theo Bravo'!$D:$D,E$3,'OD0040 theo Bravo'!$B:$B,"&lt;="&amp;$B21))</f>
        <v>0</v>
      </c>
      <c r="F21" s="1">
        <f>(SUMIFS('OD0040 theo Bravo'!$G:$G,'OD0040 theo Bravo'!$G:$G,"&gt;="&amp;0,'OD0040 theo Bravo'!$D:$D,F$3,'OD0040 theo Bravo'!$B:$B,"&lt;="&amp;$B21))</f>
        <v>0</v>
      </c>
      <c r="G21" s="1">
        <f>(SUMIFS('OD0040 theo Bravo'!$G:$G,'OD0040 theo Bravo'!$G:$G,"&gt;="&amp;0,'OD0040 theo Bravo'!$D:$D,G$3,'OD0040 theo Bravo'!$B:$B,"&lt;="&amp;$B21))</f>
        <v>0</v>
      </c>
      <c r="H21" s="1">
        <f>(SUMIFS('OD0040 theo Bravo'!$G:$G,'OD0040 theo Bravo'!$G:$G,"&gt;="&amp;0,'OD0040 theo Bravo'!$D:$D,H$3,'OD0040 theo Bravo'!$B:$B,"&lt;="&amp;$B21))</f>
        <v>0</v>
      </c>
      <c r="I21" s="1">
        <f>(SUMIFS('OD0040 theo Bravo'!$G:$G,'OD0040 theo Bravo'!$G:$G,"&gt;="&amp;0,'OD0040 theo Bravo'!$D:$D,I$3,'OD0040 theo Bravo'!$B:$B,"&lt;="&amp;$B21))</f>
        <v>0</v>
      </c>
      <c r="J21" s="1">
        <f>(SUMIFS('OD0040 theo Bravo'!$G:$G,'OD0040 theo Bravo'!$G:$G,"&gt;="&amp;0,'OD0040 theo Bravo'!$D:$D,J$3,'OD0040 theo Bravo'!$B:$B,"&lt;="&amp;$B21))</f>
        <v>0</v>
      </c>
      <c r="K21" s="1">
        <f>(SUMIFS('OD0040 theo Bravo'!$G:$G,'OD0040 theo Bravo'!$G:$G,"&gt;="&amp;0,'OD0040 theo Bravo'!$D:$D,K$3,'OD0040 theo Bravo'!$B:$B,"&lt;="&amp;$B21))</f>
        <v>0</v>
      </c>
      <c r="L21" s="1">
        <f>-(SUMIFS('OD0040 theo Bravo'!$G:$G,'OD0040 theo Bravo'!$G:$G,"&lt;"&amp;0,'OD0040 theo Bravo'!$D:$D,L$3))</f>
        <v>504722</v>
      </c>
      <c r="M21" s="1">
        <f>-(SUMIFS('OD0040 theo Bravo'!$G:$G,'OD0040 theo Bravo'!$G:$G,"&lt;"&amp;0,'OD0040 theo Bravo'!$D:$D,M$3))</f>
        <v>0</v>
      </c>
      <c r="N21" s="1">
        <f>-(SUMIFS('OD0040 theo Bravo'!$G:$G,'OD0040 theo Bravo'!$G:$G,"&lt;"&amp;0,'OD0040 theo Bravo'!$D:$D,N$3))</f>
        <v>974267</v>
      </c>
      <c r="O21" s="1">
        <f>-(SUMIFS('OD0040 theo Bravo'!$G:$G,'OD0040 theo Bravo'!$G:$G,"&lt;"&amp;0,'OD0040 theo Bravo'!$D:$D,O$3))</f>
        <v>830018</v>
      </c>
      <c r="P21" s="1">
        <f>-(SUMIFS('OD0040 theo Bravo'!$G:$G,'OD0040 theo Bravo'!$G:$G,"&lt;"&amp;0,'OD0040 theo Bravo'!$D:$D,P$3))</f>
        <v>550000</v>
      </c>
      <c r="Q21" s="1">
        <f>-(SUMIFS('OD0040 theo Bravo'!$G:$G,'OD0040 theo Bravo'!$G:$G,"&lt;"&amp;0,'OD0040 theo Bravo'!$D:$D,Q$3))</f>
        <v>449984</v>
      </c>
      <c r="R21" s="1">
        <f>-(SUMIFS('OD0040 theo Bravo'!$G:$G,'OD0040 theo Bravo'!$G:$G,"&lt;"&amp;0,'OD0040 theo Bravo'!$D:$D,R$3))</f>
        <v>550145</v>
      </c>
      <c r="S21" s="1">
        <f>-(SUMIFS('OD0040 theo Bravo'!$G:$G,'OD0040 theo Bravo'!$G:$G,"&lt;"&amp;0,'OD0040 theo Bravo'!$D:$D,S$3))</f>
        <v>0</v>
      </c>
      <c r="T21" s="1">
        <f>-(SUMIFS('OD0040 theo Bravo'!$G:$G,'OD0040 theo Bravo'!$G:$G,"&lt;"&amp;0,'OD0040 theo Bravo'!$D:$D,T$3))</f>
        <v>49247</v>
      </c>
      <c r="U21" s="18">
        <f t="shared" si="6"/>
        <v>0</v>
      </c>
      <c r="V21" s="18">
        <f t="shared" si="7"/>
        <v>10150</v>
      </c>
      <c r="W21" s="18">
        <f t="shared" si="8"/>
        <v>0</v>
      </c>
      <c r="X21" s="18">
        <f t="shared" si="9"/>
        <v>0</v>
      </c>
      <c r="Y21" s="18">
        <f t="shared" si="10"/>
        <v>0</v>
      </c>
      <c r="Z21" s="18">
        <f t="shared" si="11"/>
        <v>0</v>
      </c>
      <c r="AA21" s="18">
        <f t="shared" si="12"/>
        <v>0</v>
      </c>
      <c r="AB21" s="18">
        <f t="shared" si="13"/>
        <v>0</v>
      </c>
      <c r="AC21" s="18">
        <f t="shared" si="13"/>
        <v>0</v>
      </c>
      <c r="AD21" s="17">
        <f>(U21*SUMIFS(Info!$C:$C,Info!$A:$A,AD$3,Info!$E:$E,"&gt;="&amp;$B21,Info!$D:$D,"&lt;="&amp;$B21,Info!$I:$I,"x")/365)*100000</f>
        <v>0</v>
      </c>
      <c r="AE21" s="17">
        <f>(V21*SUMIFS(Info!$C:$C,Info!$A:$A,AE$3,Info!$E:$E,"&gt;="&amp;$B21,Info!$D:$D,"&lt;="&amp;$B21,Info!$I:$I,"x")/365)*100000</f>
        <v>0</v>
      </c>
      <c r="AF21" s="17">
        <f>(W21*SUMIFS(Info!$C:$C,Info!$A:$A,AF$3,Info!$E:$E,"&gt;="&amp;$B21,Info!$D:$D,"&lt;="&amp;$B21,Info!$I:$I,"x")/365)*100000</f>
        <v>0</v>
      </c>
      <c r="AG21" s="17">
        <f>(X21*SUMIFS(Info!$C:$C,Info!$A:$A,AG$3,Info!$E:$E,"&gt;="&amp;$B21,Info!$D:$D,"&lt;="&amp;$B21,Info!$I:$I,"x")/365)*100000</f>
        <v>0</v>
      </c>
      <c r="AH21" s="17">
        <f>(Y21*SUMIFS(Info!$C:$C,Info!$A:$A,AH$3,Info!$E:$E,"&gt;="&amp;$B21,Info!$D:$D,"&lt;="&amp;$B21,Info!$I:$I,"x")/365)*100000</f>
        <v>0</v>
      </c>
      <c r="AI21" s="17">
        <f>(Z21*SUMIFS(Info!$C:$C,Info!$A:$A,AI$3,Info!$E:$E,"&gt;="&amp;$B21,Info!$D:$D,"&lt;="&amp;$B21,Info!$I:$I,"x")/365)*100000</f>
        <v>0</v>
      </c>
      <c r="AJ21" s="17">
        <f>(AA21*SUMIFS(Info!$C:$C,Info!$A:$A,AJ$3,Info!$E:$E,"&gt;="&amp;$B21,Info!$D:$D,"&lt;="&amp;$B21,Info!$I:$I,"x")/365)*100000</f>
        <v>0</v>
      </c>
      <c r="AK21" s="17">
        <f>(AB21*SUMIFS(Info!$C:$C,Info!$A:$A,AK$3,Info!$E:$E,"&gt;="&amp;$B21,Info!$D:$D,"&lt;="&amp;$B21,Info!$I:$I,"x")/365)*100000</f>
        <v>0</v>
      </c>
      <c r="AL21" s="17">
        <f>(AC21*SUMIFS(Info!$C:$C,Info!$A:$A,AL$3,Info!$E:$E,"&gt;="&amp;$B21,Info!$D:$D,"&lt;="&amp;$B21,Info!$I:$I,"x")/365)*100000</f>
        <v>0</v>
      </c>
      <c r="AM21" s="17"/>
    </row>
    <row r="22" spans="1:39">
      <c r="A22" s="14" t="str">
        <f t="shared" si="14"/>
        <v>10/2024</v>
      </c>
      <c r="B22" s="14">
        <v>45586</v>
      </c>
      <c r="C22" s="1">
        <f>(SUMIFS('OD0040 theo Bravo'!$G:$G,'OD0040 theo Bravo'!$G:$G,"&gt;="&amp;0,'OD0040 theo Bravo'!$D:$D,C$3,'OD0040 theo Bravo'!$B:$B,"&lt;="&amp;$B22))</f>
        <v>153741</v>
      </c>
      <c r="D22" s="1">
        <f>(SUMIFS('OD0040 theo Bravo'!$G:$G,'OD0040 theo Bravo'!$G:$G,"&gt;="&amp;0,'OD0040 theo Bravo'!$D:$D,D$3,'OD0040 theo Bravo'!$B:$B,"&lt;="&amp;$B22))</f>
        <v>10150</v>
      </c>
      <c r="E22" s="1">
        <f>(SUMIFS('OD0040 theo Bravo'!$G:$G,'OD0040 theo Bravo'!$G:$G,"&gt;="&amp;0,'OD0040 theo Bravo'!$D:$D,E$3,'OD0040 theo Bravo'!$B:$B,"&lt;="&amp;$B22))</f>
        <v>0</v>
      </c>
      <c r="F22" s="1">
        <f>(SUMIFS('OD0040 theo Bravo'!$G:$G,'OD0040 theo Bravo'!$G:$G,"&gt;="&amp;0,'OD0040 theo Bravo'!$D:$D,F$3,'OD0040 theo Bravo'!$B:$B,"&lt;="&amp;$B22))</f>
        <v>0</v>
      </c>
      <c r="G22" s="1">
        <f>(SUMIFS('OD0040 theo Bravo'!$G:$G,'OD0040 theo Bravo'!$G:$G,"&gt;="&amp;0,'OD0040 theo Bravo'!$D:$D,G$3,'OD0040 theo Bravo'!$B:$B,"&lt;="&amp;$B22))</f>
        <v>0</v>
      </c>
      <c r="H22" s="1">
        <f>(SUMIFS('OD0040 theo Bravo'!$G:$G,'OD0040 theo Bravo'!$G:$G,"&gt;="&amp;0,'OD0040 theo Bravo'!$D:$D,H$3,'OD0040 theo Bravo'!$B:$B,"&lt;="&amp;$B22))</f>
        <v>0</v>
      </c>
      <c r="I22" s="1">
        <f>(SUMIFS('OD0040 theo Bravo'!$G:$G,'OD0040 theo Bravo'!$G:$G,"&gt;="&amp;0,'OD0040 theo Bravo'!$D:$D,I$3,'OD0040 theo Bravo'!$B:$B,"&lt;="&amp;$B22))</f>
        <v>0</v>
      </c>
      <c r="J22" s="1">
        <f>(SUMIFS('OD0040 theo Bravo'!$G:$G,'OD0040 theo Bravo'!$G:$G,"&gt;="&amp;0,'OD0040 theo Bravo'!$D:$D,J$3,'OD0040 theo Bravo'!$B:$B,"&lt;="&amp;$B22))</f>
        <v>0</v>
      </c>
      <c r="K22" s="1">
        <f>(SUMIFS('OD0040 theo Bravo'!$G:$G,'OD0040 theo Bravo'!$G:$G,"&gt;="&amp;0,'OD0040 theo Bravo'!$D:$D,K$3,'OD0040 theo Bravo'!$B:$B,"&lt;="&amp;$B22))</f>
        <v>0</v>
      </c>
      <c r="L22" s="1">
        <f>-(SUMIFS('OD0040 theo Bravo'!$G:$G,'OD0040 theo Bravo'!$G:$G,"&lt;"&amp;0,'OD0040 theo Bravo'!$D:$D,L$3))</f>
        <v>504722</v>
      </c>
      <c r="M22" s="1">
        <f>-(SUMIFS('OD0040 theo Bravo'!$G:$G,'OD0040 theo Bravo'!$G:$G,"&lt;"&amp;0,'OD0040 theo Bravo'!$D:$D,M$3))</f>
        <v>0</v>
      </c>
      <c r="N22" s="1">
        <f>-(SUMIFS('OD0040 theo Bravo'!$G:$G,'OD0040 theo Bravo'!$G:$G,"&lt;"&amp;0,'OD0040 theo Bravo'!$D:$D,N$3))</f>
        <v>974267</v>
      </c>
      <c r="O22" s="1">
        <f>-(SUMIFS('OD0040 theo Bravo'!$G:$G,'OD0040 theo Bravo'!$G:$G,"&lt;"&amp;0,'OD0040 theo Bravo'!$D:$D,O$3))</f>
        <v>830018</v>
      </c>
      <c r="P22" s="1">
        <f>-(SUMIFS('OD0040 theo Bravo'!$G:$G,'OD0040 theo Bravo'!$G:$G,"&lt;"&amp;0,'OD0040 theo Bravo'!$D:$D,P$3))</f>
        <v>550000</v>
      </c>
      <c r="Q22" s="1">
        <f>-(SUMIFS('OD0040 theo Bravo'!$G:$G,'OD0040 theo Bravo'!$G:$G,"&lt;"&amp;0,'OD0040 theo Bravo'!$D:$D,Q$3))</f>
        <v>449984</v>
      </c>
      <c r="R22" s="1">
        <f>-(SUMIFS('OD0040 theo Bravo'!$G:$G,'OD0040 theo Bravo'!$G:$G,"&lt;"&amp;0,'OD0040 theo Bravo'!$D:$D,R$3))</f>
        <v>550145</v>
      </c>
      <c r="S22" s="1">
        <f>-(SUMIFS('OD0040 theo Bravo'!$G:$G,'OD0040 theo Bravo'!$G:$G,"&lt;"&amp;0,'OD0040 theo Bravo'!$D:$D,S$3))</f>
        <v>0</v>
      </c>
      <c r="T22" s="1">
        <f>-(SUMIFS('OD0040 theo Bravo'!$G:$G,'OD0040 theo Bravo'!$G:$G,"&lt;"&amp;0,'OD0040 theo Bravo'!$D:$D,T$3))</f>
        <v>49247</v>
      </c>
      <c r="U22" s="18">
        <f t="shared" si="6"/>
        <v>0</v>
      </c>
      <c r="V22" s="18">
        <f t="shared" si="7"/>
        <v>10150</v>
      </c>
      <c r="W22" s="18">
        <f t="shared" si="8"/>
        <v>0</v>
      </c>
      <c r="X22" s="18">
        <f t="shared" si="9"/>
        <v>0</v>
      </c>
      <c r="Y22" s="18">
        <f t="shared" si="10"/>
        <v>0</v>
      </c>
      <c r="Z22" s="18">
        <f t="shared" si="11"/>
        <v>0</v>
      </c>
      <c r="AA22" s="18">
        <f t="shared" si="12"/>
        <v>0</v>
      </c>
      <c r="AB22" s="18">
        <f t="shared" si="13"/>
        <v>0</v>
      </c>
      <c r="AC22" s="18">
        <f t="shared" si="13"/>
        <v>0</v>
      </c>
      <c r="AD22" s="17">
        <f>(U22*SUMIFS(Info!$C:$C,Info!$A:$A,AD$3,Info!$E:$E,"&gt;="&amp;$B22,Info!$D:$D,"&lt;="&amp;$B22,Info!$I:$I,"x")/365)*100000</f>
        <v>0</v>
      </c>
      <c r="AE22" s="17">
        <f>(V22*SUMIFS(Info!$C:$C,Info!$A:$A,AE$3,Info!$E:$E,"&gt;="&amp;$B22,Info!$D:$D,"&lt;="&amp;$B22,Info!$I:$I,"x")/365)*100000</f>
        <v>0</v>
      </c>
      <c r="AF22" s="17">
        <f>(W22*SUMIFS(Info!$C:$C,Info!$A:$A,AF$3,Info!$E:$E,"&gt;="&amp;$B22,Info!$D:$D,"&lt;="&amp;$B22,Info!$I:$I,"x")/365)*100000</f>
        <v>0</v>
      </c>
      <c r="AG22" s="17">
        <f>(X22*SUMIFS(Info!$C:$C,Info!$A:$A,AG$3,Info!$E:$E,"&gt;="&amp;$B22,Info!$D:$D,"&lt;="&amp;$B22,Info!$I:$I,"x")/365)*100000</f>
        <v>0</v>
      </c>
      <c r="AH22" s="17">
        <f>(Y22*SUMIFS(Info!$C:$C,Info!$A:$A,AH$3,Info!$E:$E,"&gt;="&amp;$B22,Info!$D:$D,"&lt;="&amp;$B22,Info!$I:$I,"x")/365)*100000</f>
        <v>0</v>
      </c>
      <c r="AI22" s="17">
        <f>(Z22*SUMIFS(Info!$C:$C,Info!$A:$A,AI$3,Info!$E:$E,"&gt;="&amp;$B22,Info!$D:$D,"&lt;="&amp;$B22,Info!$I:$I,"x")/365)*100000</f>
        <v>0</v>
      </c>
      <c r="AJ22" s="17">
        <f>(AA22*SUMIFS(Info!$C:$C,Info!$A:$A,AJ$3,Info!$E:$E,"&gt;="&amp;$B22,Info!$D:$D,"&lt;="&amp;$B22,Info!$I:$I,"x")/365)*100000</f>
        <v>0</v>
      </c>
      <c r="AK22" s="17">
        <f>(AB22*SUMIFS(Info!$C:$C,Info!$A:$A,AK$3,Info!$E:$E,"&gt;="&amp;$B22,Info!$D:$D,"&lt;="&amp;$B22,Info!$I:$I,"x")/365)*100000</f>
        <v>0</v>
      </c>
      <c r="AL22" s="17">
        <f>(AC22*SUMIFS(Info!$C:$C,Info!$A:$A,AL$3,Info!$E:$E,"&gt;="&amp;$B22,Info!$D:$D,"&lt;="&amp;$B22,Info!$I:$I,"x")/365)*100000</f>
        <v>0</v>
      </c>
      <c r="AM22" s="17"/>
    </row>
    <row r="23" spans="1:39">
      <c r="A23" s="14" t="str">
        <f t="shared" si="14"/>
        <v>10/2024</v>
      </c>
      <c r="B23" s="14">
        <v>45587</v>
      </c>
      <c r="C23" s="1">
        <f>(SUMIFS('OD0040 theo Bravo'!$G:$G,'OD0040 theo Bravo'!$G:$G,"&gt;="&amp;0,'OD0040 theo Bravo'!$D:$D,C$3,'OD0040 theo Bravo'!$B:$B,"&lt;="&amp;$B23))</f>
        <v>164679</v>
      </c>
      <c r="D23" s="1">
        <f>(SUMIFS('OD0040 theo Bravo'!$G:$G,'OD0040 theo Bravo'!$G:$G,"&gt;="&amp;0,'OD0040 theo Bravo'!$D:$D,D$3,'OD0040 theo Bravo'!$B:$B,"&lt;="&amp;$B23))</f>
        <v>10150</v>
      </c>
      <c r="E23" s="1">
        <f>(SUMIFS('OD0040 theo Bravo'!$G:$G,'OD0040 theo Bravo'!$G:$G,"&gt;="&amp;0,'OD0040 theo Bravo'!$D:$D,E$3,'OD0040 theo Bravo'!$B:$B,"&lt;="&amp;$B23))</f>
        <v>0</v>
      </c>
      <c r="F23" s="1">
        <f>(SUMIFS('OD0040 theo Bravo'!$G:$G,'OD0040 theo Bravo'!$G:$G,"&gt;="&amp;0,'OD0040 theo Bravo'!$D:$D,F$3,'OD0040 theo Bravo'!$B:$B,"&lt;="&amp;$B23))</f>
        <v>0</v>
      </c>
      <c r="G23" s="1">
        <f>(SUMIFS('OD0040 theo Bravo'!$G:$G,'OD0040 theo Bravo'!$G:$G,"&gt;="&amp;0,'OD0040 theo Bravo'!$D:$D,G$3,'OD0040 theo Bravo'!$B:$B,"&lt;="&amp;$B23))</f>
        <v>0</v>
      </c>
      <c r="H23" s="1">
        <f>(SUMIFS('OD0040 theo Bravo'!$G:$G,'OD0040 theo Bravo'!$G:$G,"&gt;="&amp;0,'OD0040 theo Bravo'!$D:$D,H$3,'OD0040 theo Bravo'!$B:$B,"&lt;="&amp;$B23))</f>
        <v>0</v>
      </c>
      <c r="I23" s="1">
        <f>(SUMIFS('OD0040 theo Bravo'!$G:$G,'OD0040 theo Bravo'!$G:$G,"&gt;="&amp;0,'OD0040 theo Bravo'!$D:$D,I$3,'OD0040 theo Bravo'!$B:$B,"&lt;="&amp;$B23))</f>
        <v>0</v>
      </c>
      <c r="J23" s="1">
        <f>(SUMIFS('OD0040 theo Bravo'!$G:$G,'OD0040 theo Bravo'!$G:$G,"&gt;="&amp;0,'OD0040 theo Bravo'!$D:$D,J$3,'OD0040 theo Bravo'!$B:$B,"&lt;="&amp;$B23))</f>
        <v>0</v>
      </c>
      <c r="K23" s="1">
        <f>(SUMIFS('OD0040 theo Bravo'!$G:$G,'OD0040 theo Bravo'!$G:$G,"&gt;="&amp;0,'OD0040 theo Bravo'!$D:$D,K$3,'OD0040 theo Bravo'!$B:$B,"&lt;="&amp;$B23))</f>
        <v>0</v>
      </c>
      <c r="L23" s="1">
        <f>-(SUMIFS('OD0040 theo Bravo'!$G:$G,'OD0040 theo Bravo'!$G:$G,"&lt;"&amp;0,'OD0040 theo Bravo'!$D:$D,L$3))</f>
        <v>504722</v>
      </c>
      <c r="M23" s="1">
        <f>-(SUMIFS('OD0040 theo Bravo'!$G:$G,'OD0040 theo Bravo'!$G:$G,"&lt;"&amp;0,'OD0040 theo Bravo'!$D:$D,M$3))</f>
        <v>0</v>
      </c>
      <c r="N23" s="1">
        <f>-(SUMIFS('OD0040 theo Bravo'!$G:$G,'OD0040 theo Bravo'!$G:$G,"&lt;"&amp;0,'OD0040 theo Bravo'!$D:$D,N$3))</f>
        <v>974267</v>
      </c>
      <c r="O23" s="1">
        <f>-(SUMIFS('OD0040 theo Bravo'!$G:$G,'OD0040 theo Bravo'!$G:$G,"&lt;"&amp;0,'OD0040 theo Bravo'!$D:$D,O$3))</f>
        <v>830018</v>
      </c>
      <c r="P23" s="1">
        <f>-(SUMIFS('OD0040 theo Bravo'!$G:$G,'OD0040 theo Bravo'!$G:$G,"&lt;"&amp;0,'OD0040 theo Bravo'!$D:$D,P$3))</f>
        <v>550000</v>
      </c>
      <c r="Q23" s="1">
        <f>-(SUMIFS('OD0040 theo Bravo'!$G:$G,'OD0040 theo Bravo'!$G:$G,"&lt;"&amp;0,'OD0040 theo Bravo'!$D:$D,Q$3))</f>
        <v>449984</v>
      </c>
      <c r="R23" s="1">
        <f>-(SUMIFS('OD0040 theo Bravo'!$G:$G,'OD0040 theo Bravo'!$G:$G,"&lt;"&amp;0,'OD0040 theo Bravo'!$D:$D,R$3))</f>
        <v>550145</v>
      </c>
      <c r="S23" s="1">
        <f>-(SUMIFS('OD0040 theo Bravo'!$G:$G,'OD0040 theo Bravo'!$G:$G,"&lt;"&amp;0,'OD0040 theo Bravo'!$D:$D,S$3))</f>
        <v>0</v>
      </c>
      <c r="T23" s="1">
        <f>-(SUMIFS('OD0040 theo Bravo'!$G:$G,'OD0040 theo Bravo'!$G:$G,"&lt;"&amp;0,'OD0040 theo Bravo'!$D:$D,T$3))</f>
        <v>49247</v>
      </c>
      <c r="U23" s="18">
        <f t="shared" si="6"/>
        <v>0</v>
      </c>
      <c r="V23" s="18">
        <f t="shared" si="7"/>
        <v>10150</v>
      </c>
      <c r="W23" s="18">
        <f t="shared" si="8"/>
        <v>0</v>
      </c>
      <c r="X23" s="18">
        <f t="shared" si="9"/>
        <v>0</v>
      </c>
      <c r="Y23" s="18">
        <f t="shared" si="10"/>
        <v>0</v>
      </c>
      <c r="Z23" s="18">
        <f t="shared" si="11"/>
        <v>0</v>
      </c>
      <c r="AA23" s="18">
        <f t="shared" si="12"/>
        <v>0</v>
      </c>
      <c r="AB23" s="18">
        <f t="shared" si="13"/>
        <v>0</v>
      </c>
      <c r="AC23" s="18">
        <f t="shared" si="13"/>
        <v>0</v>
      </c>
      <c r="AD23" s="17">
        <f>(U23*SUMIFS(Info!$C:$C,Info!$A:$A,AD$3,Info!$E:$E,"&gt;="&amp;$B23,Info!$D:$D,"&lt;="&amp;$B23,Info!$I:$I,"x")/365)*100000</f>
        <v>0</v>
      </c>
      <c r="AE23" s="17">
        <f>(V23*SUMIFS(Info!$C:$C,Info!$A:$A,AE$3,Info!$E:$E,"&gt;="&amp;$B23,Info!$D:$D,"&lt;="&amp;$B23,Info!$I:$I,"x")/365)*100000</f>
        <v>0</v>
      </c>
      <c r="AF23" s="17">
        <f>(W23*SUMIFS(Info!$C:$C,Info!$A:$A,AF$3,Info!$E:$E,"&gt;="&amp;$B23,Info!$D:$D,"&lt;="&amp;$B23,Info!$I:$I,"x")/365)*100000</f>
        <v>0</v>
      </c>
      <c r="AG23" s="17">
        <f>(X23*SUMIFS(Info!$C:$C,Info!$A:$A,AG$3,Info!$E:$E,"&gt;="&amp;$B23,Info!$D:$D,"&lt;="&amp;$B23,Info!$I:$I,"x")/365)*100000</f>
        <v>0</v>
      </c>
      <c r="AH23" s="17">
        <f>(Y23*SUMIFS(Info!$C:$C,Info!$A:$A,AH$3,Info!$E:$E,"&gt;="&amp;$B23,Info!$D:$D,"&lt;="&amp;$B23,Info!$I:$I,"x")/365)*100000</f>
        <v>0</v>
      </c>
      <c r="AI23" s="17">
        <f>(Z23*SUMIFS(Info!$C:$C,Info!$A:$A,AI$3,Info!$E:$E,"&gt;="&amp;$B23,Info!$D:$D,"&lt;="&amp;$B23,Info!$I:$I,"x")/365)*100000</f>
        <v>0</v>
      </c>
      <c r="AJ23" s="17">
        <f>(AA23*SUMIFS(Info!$C:$C,Info!$A:$A,AJ$3,Info!$E:$E,"&gt;="&amp;$B23,Info!$D:$D,"&lt;="&amp;$B23,Info!$I:$I,"x")/365)*100000</f>
        <v>0</v>
      </c>
      <c r="AK23" s="17">
        <f>(AB23*SUMIFS(Info!$C:$C,Info!$A:$A,AK$3,Info!$E:$E,"&gt;="&amp;$B23,Info!$D:$D,"&lt;="&amp;$B23,Info!$I:$I,"x")/365)*100000</f>
        <v>0</v>
      </c>
      <c r="AL23" s="17">
        <f>(AC23*SUMIFS(Info!$C:$C,Info!$A:$A,AL$3,Info!$E:$E,"&gt;="&amp;$B23,Info!$D:$D,"&lt;="&amp;$B23,Info!$I:$I,"x")/365)*100000</f>
        <v>0</v>
      </c>
      <c r="AM23" s="17"/>
    </row>
    <row r="24" spans="1:39">
      <c r="A24" s="14" t="str">
        <f t="shared" si="14"/>
        <v>10/2024</v>
      </c>
      <c r="B24" s="14">
        <v>45588</v>
      </c>
      <c r="C24" s="1">
        <f>(SUMIFS('OD0040 theo Bravo'!$G:$G,'OD0040 theo Bravo'!$G:$G,"&gt;="&amp;0,'OD0040 theo Bravo'!$D:$D,C$3,'OD0040 theo Bravo'!$B:$B,"&lt;="&amp;$B24))</f>
        <v>175591</v>
      </c>
      <c r="D24" s="1">
        <f>(SUMIFS('OD0040 theo Bravo'!$G:$G,'OD0040 theo Bravo'!$G:$G,"&gt;="&amp;0,'OD0040 theo Bravo'!$D:$D,D$3,'OD0040 theo Bravo'!$B:$B,"&lt;="&amp;$B24))</f>
        <v>10150</v>
      </c>
      <c r="E24" s="1">
        <f>(SUMIFS('OD0040 theo Bravo'!$G:$G,'OD0040 theo Bravo'!$G:$G,"&gt;="&amp;0,'OD0040 theo Bravo'!$D:$D,E$3,'OD0040 theo Bravo'!$B:$B,"&lt;="&amp;$B24))</f>
        <v>8660</v>
      </c>
      <c r="F24" s="1">
        <f>(SUMIFS('OD0040 theo Bravo'!$G:$G,'OD0040 theo Bravo'!$G:$G,"&gt;="&amp;0,'OD0040 theo Bravo'!$D:$D,F$3,'OD0040 theo Bravo'!$B:$B,"&lt;="&amp;$B24))</f>
        <v>0</v>
      </c>
      <c r="G24" s="1">
        <f>(SUMIFS('OD0040 theo Bravo'!$G:$G,'OD0040 theo Bravo'!$G:$G,"&gt;="&amp;0,'OD0040 theo Bravo'!$D:$D,G$3,'OD0040 theo Bravo'!$B:$B,"&lt;="&amp;$B24))</f>
        <v>0</v>
      </c>
      <c r="H24" s="1">
        <f>(SUMIFS('OD0040 theo Bravo'!$G:$G,'OD0040 theo Bravo'!$G:$G,"&gt;="&amp;0,'OD0040 theo Bravo'!$D:$D,H$3,'OD0040 theo Bravo'!$B:$B,"&lt;="&amp;$B24))</f>
        <v>0</v>
      </c>
      <c r="I24" s="1">
        <f>(SUMIFS('OD0040 theo Bravo'!$G:$G,'OD0040 theo Bravo'!$G:$G,"&gt;="&amp;0,'OD0040 theo Bravo'!$D:$D,I$3,'OD0040 theo Bravo'!$B:$B,"&lt;="&amp;$B24))</f>
        <v>0</v>
      </c>
      <c r="J24" s="1">
        <f>(SUMIFS('OD0040 theo Bravo'!$G:$G,'OD0040 theo Bravo'!$G:$G,"&gt;="&amp;0,'OD0040 theo Bravo'!$D:$D,J$3,'OD0040 theo Bravo'!$B:$B,"&lt;="&amp;$B24))</f>
        <v>0</v>
      </c>
      <c r="K24" s="1">
        <f>(SUMIFS('OD0040 theo Bravo'!$G:$G,'OD0040 theo Bravo'!$G:$G,"&gt;="&amp;0,'OD0040 theo Bravo'!$D:$D,K$3,'OD0040 theo Bravo'!$B:$B,"&lt;="&amp;$B24))</f>
        <v>0</v>
      </c>
      <c r="L24" s="1">
        <f>-(SUMIFS('OD0040 theo Bravo'!$G:$G,'OD0040 theo Bravo'!$G:$G,"&lt;"&amp;0,'OD0040 theo Bravo'!$D:$D,L$3))</f>
        <v>504722</v>
      </c>
      <c r="M24" s="1">
        <f>-(SUMIFS('OD0040 theo Bravo'!$G:$G,'OD0040 theo Bravo'!$G:$G,"&lt;"&amp;0,'OD0040 theo Bravo'!$D:$D,M$3))</f>
        <v>0</v>
      </c>
      <c r="N24" s="1">
        <f>-(SUMIFS('OD0040 theo Bravo'!$G:$G,'OD0040 theo Bravo'!$G:$G,"&lt;"&amp;0,'OD0040 theo Bravo'!$D:$D,N$3))</f>
        <v>974267</v>
      </c>
      <c r="O24" s="1">
        <f>-(SUMIFS('OD0040 theo Bravo'!$G:$G,'OD0040 theo Bravo'!$G:$G,"&lt;"&amp;0,'OD0040 theo Bravo'!$D:$D,O$3))</f>
        <v>830018</v>
      </c>
      <c r="P24" s="1">
        <f>-(SUMIFS('OD0040 theo Bravo'!$G:$G,'OD0040 theo Bravo'!$G:$G,"&lt;"&amp;0,'OD0040 theo Bravo'!$D:$D,P$3))</f>
        <v>550000</v>
      </c>
      <c r="Q24" s="1">
        <f>-(SUMIFS('OD0040 theo Bravo'!$G:$G,'OD0040 theo Bravo'!$G:$G,"&lt;"&amp;0,'OD0040 theo Bravo'!$D:$D,Q$3))</f>
        <v>449984</v>
      </c>
      <c r="R24" s="1">
        <f>-(SUMIFS('OD0040 theo Bravo'!$G:$G,'OD0040 theo Bravo'!$G:$G,"&lt;"&amp;0,'OD0040 theo Bravo'!$D:$D,R$3))</f>
        <v>550145</v>
      </c>
      <c r="S24" s="1">
        <f>-(SUMIFS('OD0040 theo Bravo'!$G:$G,'OD0040 theo Bravo'!$G:$G,"&lt;"&amp;0,'OD0040 theo Bravo'!$D:$D,S$3))</f>
        <v>0</v>
      </c>
      <c r="T24" s="1">
        <f>-(SUMIFS('OD0040 theo Bravo'!$G:$G,'OD0040 theo Bravo'!$G:$G,"&lt;"&amp;0,'OD0040 theo Bravo'!$D:$D,T$3))</f>
        <v>49247</v>
      </c>
      <c r="U24" s="18">
        <f t="shared" si="6"/>
        <v>0</v>
      </c>
      <c r="V24" s="18">
        <f t="shared" si="7"/>
        <v>10150</v>
      </c>
      <c r="W24" s="18">
        <f t="shared" si="8"/>
        <v>0</v>
      </c>
      <c r="X24" s="18">
        <f t="shared" si="9"/>
        <v>0</v>
      </c>
      <c r="Y24" s="18">
        <f t="shared" si="10"/>
        <v>0</v>
      </c>
      <c r="Z24" s="18">
        <f t="shared" si="11"/>
        <v>0</v>
      </c>
      <c r="AA24" s="18">
        <f t="shared" si="12"/>
        <v>0</v>
      </c>
      <c r="AB24" s="18">
        <f t="shared" si="13"/>
        <v>0</v>
      </c>
      <c r="AC24" s="18">
        <f t="shared" si="13"/>
        <v>0</v>
      </c>
      <c r="AD24" s="17">
        <f>(U24*SUMIFS(Info!$C:$C,Info!$A:$A,AD$3,Info!$E:$E,"&gt;="&amp;$B24,Info!$D:$D,"&lt;="&amp;$B24,Info!$I:$I,"x")/365)*100000</f>
        <v>0</v>
      </c>
      <c r="AE24" s="17">
        <f>(V24*SUMIFS(Info!$C:$C,Info!$A:$A,AE$3,Info!$E:$E,"&gt;="&amp;$B24,Info!$D:$D,"&lt;="&amp;$B24,Info!$I:$I,"x")/365)*100000</f>
        <v>0</v>
      </c>
      <c r="AF24" s="17">
        <f>(W24*SUMIFS(Info!$C:$C,Info!$A:$A,AF$3,Info!$E:$E,"&gt;="&amp;$B24,Info!$D:$D,"&lt;="&amp;$B24,Info!$I:$I,"x")/365)*100000</f>
        <v>0</v>
      </c>
      <c r="AG24" s="17">
        <f>(X24*SUMIFS(Info!$C:$C,Info!$A:$A,AG$3,Info!$E:$E,"&gt;="&amp;$B24,Info!$D:$D,"&lt;="&amp;$B24,Info!$I:$I,"x")/365)*100000</f>
        <v>0</v>
      </c>
      <c r="AH24" s="17">
        <f>(Y24*SUMIFS(Info!$C:$C,Info!$A:$A,AH$3,Info!$E:$E,"&gt;="&amp;$B24,Info!$D:$D,"&lt;="&amp;$B24,Info!$I:$I,"x")/365)*100000</f>
        <v>0</v>
      </c>
      <c r="AI24" s="17">
        <f>(Z24*SUMIFS(Info!$C:$C,Info!$A:$A,AI$3,Info!$E:$E,"&gt;="&amp;$B24,Info!$D:$D,"&lt;="&amp;$B24,Info!$I:$I,"x")/365)*100000</f>
        <v>0</v>
      </c>
      <c r="AJ24" s="17">
        <f>(AA24*SUMIFS(Info!$C:$C,Info!$A:$A,AJ$3,Info!$E:$E,"&gt;="&amp;$B24,Info!$D:$D,"&lt;="&amp;$B24,Info!$I:$I,"x")/365)*100000</f>
        <v>0</v>
      </c>
      <c r="AK24" s="17">
        <f>(AB24*SUMIFS(Info!$C:$C,Info!$A:$A,AK$3,Info!$E:$E,"&gt;="&amp;$B24,Info!$D:$D,"&lt;="&amp;$B24,Info!$I:$I,"x")/365)*100000</f>
        <v>0</v>
      </c>
      <c r="AL24" s="17">
        <f>(AC24*SUMIFS(Info!$C:$C,Info!$A:$A,AL$3,Info!$E:$E,"&gt;="&amp;$B24,Info!$D:$D,"&lt;="&amp;$B24,Info!$I:$I,"x")/365)*100000</f>
        <v>0</v>
      </c>
      <c r="AM24" s="17"/>
    </row>
    <row r="25" spans="1:39">
      <c r="A25" s="14" t="str">
        <f t="shared" si="14"/>
        <v>10/2024</v>
      </c>
      <c r="B25" s="14">
        <v>45589</v>
      </c>
      <c r="C25" s="1">
        <f>(SUMIFS('OD0040 theo Bravo'!$G:$G,'OD0040 theo Bravo'!$G:$G,"&gt;="&amp;0,'OD0040 theo Bravo'!$D:$D,C$3,'OD0040 theo Bravo'!$B:$B,"&lt;="&amp;$B25))</f>
        <v>185591</v>
      </c>
      <c r="D25" s="1">
        <f>(SUMIFS('OD0040 theo Bravo'!$G:$G,'OD0040 theo Bravo'!$G:$G,"&gt;="&amp;0,'OD0040 theo Bravo'!$D:$D,D$3,'OD0040 theo Bravo'!$B:$B,"&lt;="&amp;$B25))</f>
        <v>10150</v>
      </c>
      <c r="E25" s="1">
        <f>(SUMIFS('OD0040 theo Bravo'!$G:$G,'OD0040 theo Bravo'!$G:$G,"&gt;="&amp;0,'OD0040 theo Bravo'!$D:$D,E$3,'OD0040 theo Bravo'!$B:$B,"&lt;="&amp;$B25))</f>
        <v>34620</v>
      </c>
      <c r="F25" s="1">
        <f>(SUMIFS('OD0040 theo Bravo'!$G:$G,'OD0040 theo Bravo'!$G:$G,"&gt;="&amp;0,'OD0040 theo Bravo'!$D:$D,F$3,'OD0040 theo Bravo'!$B:$B,"&lt;="&amp;$B25))</f>
        <v>0</v>
      </c>
      <c r="G25" s="1">
        <f>(SUMIFS('OD0040 theo Bravo'!$G:$G,'OD0040 theo Bravo'!$G:$G,"&gt;="&amp;0,'OD0040 theo Bravo'!$D:$D,G$3,'OD0040 theo Bravo'!$B:$B,"&lt;="&amp;$B25))</f>
        <v>0</v>
      </c>
      <c r="H25" s="1">
        <f>(SUMIFS('OD0040 theo Bravo'!$G:$G,'OD0040 theo Bravo'!$G:$G,"&gt;="&amp;0,'OD0040 theo Bravo'!$D:$D,H$3,'OD0040 theo Bravo'!$B:$B,"&lt;="&amp;$B25))</f>
        <v>0</v>
      </c>
      <c r="I25" s="1">
        <f>(SUMIFS('OD0040 theo Bravo'!$G:$G,'OD0040 theo Bravo'!$G:$G,"&gt;="&amp;0,'OD0040 theo Bravo'!$D:$D,I$3,'OD0040 theo Bravo'!$B:$B,"&lt;="&amp;$B25))</f>
        <v>0</v>
      </c>
      <c r="J25" s="1">
        <f>(SUMIFS('OD0040 theo Bravo'!$G:$G,'OD0040 theo Bravo'!$G:$G,"&gt;="&amp;0,'OD0040 theo Bravo'!$D:$D,J$3,'OD0040 theo Bravo'!$B:$B,"&lt;="&amp;$B25))</f>
        <v>0</v>
      </c>
      <c r="K25" s="1">
        <f>(SUMIFS('OD0040 theo Bravo'!$G:$G,'OD0040 theo Bravo'!$G:$G,"&gt;="&amp;0,'OD0040 theo Bravo'!$D:$D,K$3,'OD0040 theo Bravo'!$B:$B,"&lt;="&amp;$B25))</f>
        <v>0</v>
      </c>
      <c r="L25" s="1">
        <f>-(SUMIFS('OD0040 theo Bravo'!$G:$G,'OD0040 theo Bravo'!$G:$G,"&lt;"&amp;0,'OD0040 theo Bravo'!$D:$D,L$3))</f>
        <v>504722</v>
      </c>
      <c r="M25" s="1">
        <f>-(SUMIFS('OD0040 theo Bravo'!$G:$G,'OD0040 theo Bravo'!$G:$G,"&lt;"&amp;0,'OD0040 theo Bravo'!$D:$D,M$3))</f>
        <v>0</v>
      </c>
      <c r="N25" s="1">
        <f>-(SUMIFS('OD0040 theo Bravo'!$G:$G,'OD0040 theo Bravo'!$G:$G,"&lt;"&amp;0,'OD0040 theo Bravo'!$D:$D,N$3))</f>
        <v>974267</v>
      </c>
      <c r="O25" s="1">
        <f>-(SUMIFS('OD0040 theo Bravo'!$G:$G,'OD0040 theo Bravo'!$G:$G,"&lt;"&amp;0,'OD0040 theo Bravo'!$D:$D,O$3))</f>
        <v>830018</v>
      </c>
      <c r="P25" s="1">
        <f>-(SUMIFS('OD0040 theo Bravo'!$G:$G,'OD0040 theo Bravo'!$G:$G,"&lt;"&amp;0,'OD0040 theo Bravo'!$D:$D,P$3))</f>
        <v>550000</v>
      </c>
      <c r="Q25" s="1">
        <f>-(SUMIFS('OD0040 theo Bravo'!$G:$G,'OD0040 theo Bravo'!$G:$G,"&lt;"&amp;0,'OD0040 theo Bravo'!$D:$D,Q$3))</f>
        <v>449984</v>
      </c>
      <c r="R25" s="1">
        <f>-(SUMIFS('OD0040 theo Bravo'!$G:$G,'OD0040 theo Bravo'!$G:$G,"&lt;"&amp;0,'OD0040 theo Bravo'!$D:$D,R$3))</f>
        <v>550145</v>
      </c>
      <c r="S25" s="1">
        <f>-(SUMIFS('OD0040 theo Bravo'!$G:$G,'OD0040 theo Bravo'!$G:$G,"&lt;"&amp;0,'OD0040 theo Bravo'!$D:$D,S$3))</f>
        <v>0</v>
      </c>
      <c r="T25" s="1">
        <f>-(SUMIFS('OD0040 theo Bravo'!$G:$G,'OD0040 theo Bravo'!$G:$G,"&lt;"&amp;0,'OD0040 theo Bravo'!$D:$D,T$3))</f>
        <v>49247</v>
      </c>
      <c r="U25" s="18">
        <f t="shared" si="6"/>
        <v>0</v>
      </c>
      <c r="V25" s="18">
        <f t="shared" si="7"/>
        <v>10150</v>
      </c>
      <c r="W25" s="18">
        <f t="shared" si="8"/>
        <v>0</v>
      </c>
      <c r="X25" s="18">
        <f t="shared" si="9"/>
        <v>0</v>
      </c>
      <c r="Y25" s="18">
        <f t="shared" si="10"/>
        <v>0</v>
      </c>
      <c r="Z25" s="18">
        <f t="shared" si="11"/>
        <v>0</v>
      </c>
      <c r="AA25" s="18">
        <f t="shared" si="12"/>
        <v>0</v>
      </c>
      <c r="AB25" s="18">
        <f t="shared" si="13"/>
        <v>0</v>
      </c>
      <c r="AC25" s="18">
        <f t="shared" si="13"/>
        <v>0</v>
      </c>
      <c r="AD25" s="17">
        <f>(U25*SUMIFS(Info!$C:$C,Info!$A:$A,AD$3,Info!$E:$E,"&gt;="&amp;$B25,Info!$D:$D,"&lt;="&amp;$B25,Info!$I:$I,"x")/365)*100000</f>
        <v>0</v>
      </c>
      <c r="AE25" s="17">
        <f>(V25*SUMIFS(Info!$C:$C,Info!$A:$A,AE$3,Info!$E:$E,"&gt;="&amp;$B25,Info!$D:$D,"&lt;="&amp;$B25,Info!$I:$I,"x")/365)*100000</f>
        <v>0</v>
      </c>
      <c r="AF25" s="17">
        <f>(W25*SUMIFS(Info!$C:$C,Info!$A:$A,AF$3,Info!$E:$E,"&gt;="&amp;$B25,Info!$D:$D,"&lt;="&amp;$B25,Info!$I:$I,"x")/365)*100000</f>
        <v>0</v>
      </c>
      <c r="AG25" s="17">
        <f>(X25*SUMIFS(Info!$C:$C,Info!$A:$A,AG$3,Info!$E:$E,"&gt;="&amp;$B25,Info!$D:$D,"&lt;="&amp;$B25,Info!$I:$I,"x")/365)*100000</f>
        <v>0</v>
      </c>
      <c r="AH25" s="17">
        <f>(Y25*SUMIFS(Info!$C:$C,Info!$A:$A,AH$3,Info!$E:$E,"&gt;="&amp;$B25,Info!$D:$D,"&lt;="&amp;$B25,Info!$I:$I,"x")/365)*100000</f>
        <v>0</v>
      </c>
      <c r="AI25" s="17">
        <f>(Z25*SUMIFS(Info!$C:$C,Info!$A:$A,AI$3,Info!$E:$E,"&gt;="&amp;$B25,Info!$D:$D,"&lt;="&amp;$B25,Info!$I:$I,"x")/365)*100000</f>
        <v>0</v>
      </c>
      <c r="AJ25" s="17">
        <f>(AA25*SUMIFS(Info!$C:$C,Info!$A:$A,AJ$3,Info!$E:$E,"&gt;="&amp;$B25,Info!$D:$D,"&lt;="&amp;$B25,Info!$I:$I,"x")/365)*100000</f>
        <v>0</v>
      </c>
      <c r="AK25" s="17">
        <f>(AB25*SUMIFS(Info!$C:$C,Info!$A:$A,AK$3,Info!$E:$E,"&gt;="&amp;$B25,Info!$D:$D,"&lt;="&amp;$B25,Info!$I:$I,"x")/365)*100000</f>
        <v>0</v>
      </c>
      <c r="AL25" s="17">
        <f>(AC25*SUMIFS(Info!$C:$C,Info!$A:$A,AL$3,Info!$E:$E,"&gt;="&amp;$B25,Info!$D:$D,"&lt;="&amp;$B25,Info!$I:$I,"x")/365)*100000</f>
        <v>0</v>
      </c>
      <c r="AM25" s="17"/>
    </row>
    <row r="26" spans="1:39">
      <c r="A26" s="14" t="str">
        <f t="shared" si="14"/>
        <v>10/2024</v>
      </c>
      <c r="B26" s="14">
        <v>45590</v>
      </c>
      <c r="C26" s="1">
        <f>(SUMIFS('OD0040 theo Bravo'!$G:$G,'OD0040 theo Bravo'!$G:$G,"&gt;="&amp;0,'OD0040 theo Bravo'!$D:$D,C$3,'OD0040 theo Bravo'!$B:$B,"&lt;="&amp;$B26))</f>
        <v>189241</v>
      </c>
      <c r="D26" s="1">
        <f>(SUMIFS('OD0040 theo Bravo'!$G:$G,'OD0040 theo Bravo'!$G:$G,"&gt;="&amp;0,'OD0040 theo Bravo'!$D:$D,D$3,'OD0040 theo Bravo'!$B:$B,"&lt;="&amp;$B26))</f>
        <v>10150</v>
      </c>
      <c r="E26" s="1">
        <f>(SUMIFS('OD0040 theo Bravo'!$G:$G,'OD0040 theo Bravo'!$G:$G,"&gt;="&amp;0,'OD0040 theo Bravo'!$D:$D,E$3,'OD0040 theo Bravo'!$B:$B,"&lt;="&amp;$B26))</f>
        <v>51210</v>
      </c>
      <c r="F26" s="1">
        <f>(SUMIFS('OD0040 theo Bravo'!$G:$G,'OD0040 theo Bravo'!$G:$G,"&gt;="&amp;0,'OD0040 theo Bravo'!$D:$D,F$3,'OD0040 theo Bravo'!$B:$B,"&lt;="&amp;$B26))</f>
        <v>0</v>
      </c>
      <c r="G26" s="1">
        <f>(SUMIFS('OD0040 theo Bravo'!$G:$G,'OD0040 theo Bravo'!$G:$G,"&gt;="&amp;0,'OD0040 theo Bravo'!$D:$D,G$3,'OD0040 theo Bravo'!$B:$B,"&lt;="&amp;$B26))</f>
        <v>0</v>
      </c>
      <c r="H26" s="1">
        <f>(SUMIFS('OD0040 theo Bravo'!$G:$G,'OD0040 theo Bravo'!$G:$G,"&gt;="&amp;0,'OD0040 theo Bravo'!$D:$D,H$3,'OD0040 theo Bravo'!$B:$B,"&lt;="&amp;$B26))</f>
        <v>0</v>
      </c>
      <c r="I26" s="1">
        <f>(SUMIFS('OD0040 theo Bravo'!$G:$G,'OD0040 theo Bravo'!$G:$G,"&gt;="&amp;0,'OD0040 theo Bravo'!$D:$D,I$3,'OD0040 theo Bravo'!$B:$B,"&lt;="&amp;$B26))</f>
        <v>0</v>
      </c>
      <c r="J26" s="1">
        <f>(SUMIFS('OD0040 theo Bravo'!$G:$G,'OD0040 theo Bravo'!$G:$G,"&gt;="&amp;0,'OD0040 theo Bravo'!$D:$D,J$3,'OD0040 theo Bravo'!$B:$B,"&lt;="&amp;$B26))</f>
        <v>0</v>
      </c>
      <c r="K26" s="1">
        <f>(SUMIFS('OD0040 theo Bravo'!$G:$G,'OD0040 theo Bravo'!$G:$G,"&gt;="&amp;0,'OD0040 theo Bravo'!$D:$D,K$3,'OD0040 theo Bravo'!$B:$B,"&lt;="&amp;$B26))</f>
        <v>0</v>
      </c>
      <c r="L26" s="1">
        <f>-(SUMIFS('OD0040 theo Bravo'!$G:$G,'OD0040 theo Bravo'!$G:$G,"&lt;"&amp;0,'OD0040 theo Bravo'!$D:$D,L$3))</f>
        <v>504722</v>
      </c>
      <c r="M26" s="1">
        <f>-(SUMIFS('OD0040 theo Bravo'!$G:$G,'OD0040 theo Bravo'!$G:$G,"&lt;"&amp;0,'OD0040 theo Bravo'!$D:$D,M$3))</f>
        <v>0</v>
      </c>
      <c r="N26" s="1">
        <f>-(SUMIFS('OD0040 theo Bravo'!$G:$G,'OD0040 theo Bravo'!$G:$G,"&lt;"&amp;0,'OD0040 theo Bravo'!$D:$D,N$3))</f>
        <v>974267</v>
      </c>
      <c r="O26" s="1">
        <f>-(SUMIFS('OD0040 theo Bravo'!$G:$G,'OD0040 theo Bravo'!$G:$G,"&lt;"&amp;0,'OD0040 theo Bravo'!$D:$D,O$3))</f>
        <v>830018</v>
      </c>
      <c r="P26" s="1">
        <f>-(SUMIFS('OD0040 theo Bravo'!$G:$G,'OD0040 theo Bravo'!$G:$G,"&lt;"&amp;0,'OD0040 theo Bravo'!$D:$D,P$3))</f>
        <v>550000</v>
      </c>
      <c r="Q26" s="1">
        <f>-(SUMIFS('OD0040 theo Bravo'!$G:$G,'OD0040 theo Bravo'!$G:$G,"&lt;"&amp;0,'OD0040 theo Bravo'!$D:$D,Q$3))</f>
        <v>449984</v>
      </c>
      <c r="R26" s="1">
        <f>-(SUMIFS('OD0040 theo Bravo'!$G:$G,'OD0040 theo Bravo'!$G:$G,"&lt;"&amp;0,'OD0040 theo Bravo'!$D:$D,R$3))</f>
        <v>550145</v>
      </c>
      <c r="S26" s="1">
        <f>-(SUMIFS('OD0040 theo Bravo'!$G:$G,'OD0040 theo Bravo'!$G:$G,"&lt;"&amp;0,'OD0040 theo Bravo'!$D:$D,S$3))</f>
        <v>0</v>
      </c>
      <c r="T26" s="1">
        <f>-(SUMIFS('OD0040 theo Bravo'!$G:$G,'OD0040 theo Bravo'!$G:$G,"&lt;"&amp;0,'OD0040 theo Bravo'!$D:$D,T$3))</f>
        <v>49247</v>
      </c>
      <c r="U26" s="18">
        <f t="shared" si="6"/>
        <v>0</v>
      </c>
      <c r="V26" s="18">
        <f t="shared" si="7"/>
        <v>10150</v>
      </c>
      <c r="W26" s="18">
        <f t="shared" si="8"/>
        <v>0</v>
      </c>
      <c r="X26" s="18">
        <f t="shared" si="9"/>
        <v>0</v>
      </c>
      <c r="Y26" s="18">
        <f t="shared" si="10"/>
        <v>0</v>
      </c>
      <c r="Z26" s="18">
        <f t="shared" si="11"/>
        <v>0</v>
      </c>
      <c r="AA26" s="18">
        <f t="shared" si="12"/>
        <v>0</v>
      </c>
      <c r="AB26" s="18">
        <f t="shared" si="13"/>
        <v>0</v>
      </c>
      <c r="AC26" s="18">
        <f t="shared" si="13"/>
        <v>0</v>
      </c>
      <c r="AD26" s="17">
        <f>(U26*SUMIFS(Info!$C:$C,Info!$A:$A,AD$3,Info!$E:$E,"&gt;="&amp;$B26,Info!$D:$D,"&lt;="&amp;$B26,Info!$I:$I,"x")/365)*100000</f>
        <v>0</v>
      </c>
      <c r="AE26" s="17">
        <f>(V26*SUMIFS(Info!$C:$C,Info!$A:$A,AE$3,Info!$E:$E,"&gt;="&amp;$B26,Info!$D:$D,"&lt;="&amp;$B26,Info!$I:$I,"x")/365)*100000</f>
        <v>0</v>
      </c>
      <c r="AF26" s="17">
        <f>(W26*SUMIFS(Info!$C:$C,Info!$A:$A,AF$3,Info!$E:$E,"&gt;="&amp;$B26,Info!$D:$D,"&lt;="&amp;$B26,Info!$I:$I,"x")/365)*100000</f>
        <v>0</v>
      </c>
      <c r="AG26" s="17">
        <f>(X26*SUMIFS(Info!$C:$C,Info!$A:$A,AG$3,Info!$E:$E,"&gt;="&amp;$B26,Info!$D:$D,"&lt;="&amp;$B26,Info!$I:$I,"x")/365)*100000</f>
        <v>0</v>
      </c>
      <c r="AH26" s="17">
        <f>(Y26*SUMIFS(Info!$C:$C,Info!$A:$A,AH$3,Info!$E:$E,"&gt;="&amp;$B26,Info!$D:$D,"&lt;="&amp;$B26,Info!$I:$I,"x")/365)*100000</f>
        <v>0</v>
      </c>
      <c r="AI26" s="17">
        <f>(Z26*SUMIFS(Info!$C:$C,Info!$A:$A,AI$3,Info!$E:$E,"&gt;="&amp;$B26,Info!$D:$D,"&lt;="&amp;$B26,Info!$I:$I,"x")/365)*100000</f>
        <v>0</v>
      </c>
      <c r="AJ26" s="17">
        <f>(AA26*SUMIFS(Info!$C:$C,Info!$A:$A,AJ$3,Info!$E:$E,"&gt;="&amp;$B26,Info!$D:$D,"&lt;="&amp;$B26,Info!$I:$I,"x")/365)*100000</f>
        <v>0</v>
      </c>
      <c r="AK26" s="17">
        <f>(AB26*SUMIFS(Info!$C:$C,Info!$A:$A,AK$3,Info!$E:$E,"&gt;="&amp;$B26,Info!$D:$D,"&lt;="&amp;$B26,Info!$I:$I,"x")/365)*100000</f>
        <v>0</v>
      </c>
      <c r="AL26" s="17">
        <f>(AC26*SUMIFS(Info!$C:$C,Info!$A:$A,AL$3,Info!$E:$E,"&gt;="&amp;$B26,Info!$D:$D,"&lt;="&amp;$B26,Info!$I:$I,"x")/365)*100000</f>
        <v>0</v>
      </c>
      <c r="AM26" s="17"/>
    </row>
    <row r="27" spans="1:39">
      <c r="A27" s="14" t="str">
        <f t="shared" si="14"/>
        <v>10/2024</v>
      </c>
      <c r="B27" s="14">
        <v>45591</v>
      </c>
      <c r="C27" s="1">
        <f>(SUMIFS('OD0040 theo Bravo'!$G:$G,'OD0040 theo Bravo'!$G:$G,"&gt;="&amp;0,'OD0040 theo Bravo'!$D:$D,C$3,'OD0040 theo Bravo'!$B:$B,"&lt;="&amp;$B27))</f>
        <v>189241</v>
      </c>
      <c r="D27" s="1">
        <f>(SUMIFS('OD0040 theo Bravo'!$G:$G,'OD0040 theo Bravo'!$G:$G,"&gt;="&amp;0,'OD0040 theo Bravo'!$D:$D,D$3,'OD0040 theo Bravo'!$B:$B,"&lt;="&amp;$B27))</f>
        <v>10150</v>
      </c>
      <c r="E27" s="1">
        <f>(SUMIFS('OD0040 theo Bravo'!$G:$G,'OD0040 theo Bravo'!$G:$G,"&gt;="&amp;0,'OD0040 theo Bravo'!$D:$D,E$3,'OD0040 theo Bravo'!$B:$B,"&lt;="&amp;$B27))</f>
        <v>51210</v>
      </c>
      <c r="F27" s="1">
        <f>(SUMIFS('OD0040 theo Bravo'!$G:$G,'OD0040 theo Bravo'!$G:$G,"&gt;="&amp;0,'OD0040 theo Bravo'!$D:$D,F$3,'OD0040 theo Bravo'!$B:$B,"&lt;="&amp;$B27))</f>
        <v>0</v>
      </c>
      <c r="G27" s="1">
        <f>(SUMIFS('OD0040 theo Bravo'!$G:$G,'OD0040 theo Bravo'!$G:$G,"&gt;="&amp;0,'OD0040 theo Bravo'!$D:$D,G$3,'OD0040 theo Bravo'!$B:$B,"&lt;="&amp;$B27))</f>
        <v>0</v>
      </c>
      <c r="H27" s="1">
        <f>(SUMIFS('OD0040 theo Bravo'!$G:$G,'OD0040 theo Bravo'!$G:$G,"&gt;="&amp;0,'OD0040 theo Bravo'!$D:$D,H$3,'OD0040 theo Bravo'!$B:$B,"&lt;="&amp;$B27))</f>
        <v>0</v>
      </c>
      <c r="I27" s="1">
        <f>(SUMIFS('OD0040 theo Bravo'!$G:$G,'OD0040 theo Bravo'!$G:$G,"&gt;="&amp;0,'OD0040 theo Bravo'!$D:$D,I$3,'OD0040 theo Bravo'!$B:$B,"&lt;="&amp;$B27))</f>
        <v>0</v>
      </c>
      <c r="J27" s="1">
        <f>(SUMIFS('OD0040 theo Bravo'!$G:$G,'OD0040 theo Bravo'!$G:$G,"&gt;="&amp;0,'OD0040 theo Bravo'!$D:$D,J$3,'OD0040 theo Bravo'!$B:$B,"&lt;="&amp;$B27))</f>
        <v>0</v>
      </c>
      <c r="K27" s="1">
        <f>(SUMIFS('OD0040 theo Bravo'!$G:$G,'OD0040 theo Bravo'!$G:$G,"&gt;="&amp;0,'OD0040 theo Bravo'!$D:$D,K$3,'OD0040 theo Bravo'!$B:$B,"&lt;="&amp;$B27))</f>
        <v>0</v>
      </c>
      <c r="L27" s="1">
        <f>-(SUMIFS('OD0040 theo Bravo'!$G:$G,'OD0040 theo Bravo'!$G:$G,"&lt;"&amp;0,'OD0040 theo Bravo'!$D:$D,L$3))</f>
        <v>504722</v>
      </c>
      <c r="M27" s="1">
        <f>-(SUMIFS('OD0040 theo Bravo'!$G:$G,'OD0040 theo Bravo'!$G:$G,"&lt;"&amp;0,'OD0040 theo Bravo'!$D:$D,M$3))</f>
        <v>0</v>
      </c>
      <c r="N27" s="1">
        <f>-(SUMIFS('OD0040 theo Bravo'!$G:$G,'OD0040 theo Bravo'!$G:$G,"&lt;"&amp;0,'OD0040 theo Bravo'!$D:$D,N$3))</f>
        <v>974267</v>
      </c>
      <c r="O27" s="1">
        <f>-(SUMIFS('OD0040 theo Bravo'!$G:$G,'OD0040 theo Bravo'!$G:$G,"&lt;"&amp;0,'OD0040 theo Bravo'!$D:$D,O$3))</f>
        <v>830018</v>
      </c>
      <c r="P27" s="1">
        <f>-(SUMIFS('OD0040 theo Bravo'!$G:$G,'OD0040 theo Bravo'!$G:$G,"&lt;"&amp;0,'OD0040 theo Bravo'!$D:$D,P$3))</f>
        <v>550000</v>
      </c>
      <c r="Q27" s="1">
        <f>-(SUMIFS('OD0040 theo Bravo'!$G:$G,'OD0040 theo Bravo'!$G:$G,"&lt;"&amp;0,'OD0040 theo Bravo'!$D:$D,Q$3))</f>
        <v>449984</v>
      </c>
      <c r="R27" s="1">
        <f>-(SUMIFS('OD0040 theo Bravo'!$G:$G,'OD0040 theo Bravo'!$G:$G,"&lt;"&amp;0,'OD0040 theo Bravo'!$D:$D,R$3))</f>
        <v>550145</v>
      </c>
      <c r="S27" s="1">
        <f>-(SUMIFS('OD0040 theo Bravo'!$G:$G,'OD0040 theo Bravo'!$G:$G,"&lt;"&amp;0,'OD0040 theo Bravo'!$D:$D,S$3))</f>
        <v>0</v>
      </c>
      <c r="T27" s="1">
        <f>-(SUMIFS('OD0040 theo Bravo'!$G:$G,'OD0040 theo Bravo'!$G:$G,"&lt;"&amp;0,'OD0040 theo Bravo'!$D:$D,T$3))</f>
        <v>49247</v>
      </c>
      <c r="U27" s="18">
        <f t="shared" si="6"/>
        <v>0</v>
      </c>
      <c r="V27" s="18">
        <f t="shared" si="7"/>
        <v>10150</v>
      </c>
      <c r="W27" s="18">
        <f t="shared" si="8"/>
        <v>0</v>
      </c>
      <c r="X27" s="18">
        <f t="shared" si="9"/>
        <v>0</v>
      </c>
      <c r="Y27" s="18">
        <f t="shared" si="10"/>
        <v>0</v>
      </c>
      <c r="Z27" s="18">
        <f t="shared" si="11"/>
        <v>0</v>
      </c>
      <c r="AA27" s="18">
        <f t="shared" si="12"/>
        <v>0</v>
      </c>
      <c r="AB27" s="18">
        <f t="shared" si="13"/>
        <v>0</v>
      </c>
      <c r="AC27" s="18">
        <f t="shared" si="13"/>
        <v>0</v>
      </c>
      <c r="AD27" s="17">
        <f>(U27*SUMIFS(Info!$C:$C,Info!$A:$A,AD$3,Info!$E:$E,"&gt;="&amp;$B27,Info!$D:$D,"&lt;="&amp;$B27,Info!$I:$I,"x")/365)*100000</f>
        <v>0</v>
      </c>
      <c r="AE27" s="17">
        <f>(V27*SUMIFS(Info!$C:$C,Info!$A:$A,AE$3,Info!$E:$E,"&gt;="&amp;$B27,Info!$D:$D,"&lt;="&amp;$B27,Info!$I:$I,"x")/365)*100000</f>
        <v>0</v>
      </c>
      <c r="AF27" s="17">
        <f>(W27*SUMIFS(Info!$C:$C,Info!$A:$A,AF$3,Info!$E:$E,"&gt;="&amp;$B27,Info!$D:$D,"&lt;="&amp;$B27,Info!$I:$I,"x")/365)*100000</f>
        <v>0</v>
      </c>
      <c r="AG27" s="17">
        <f>(X27*SUMIFS(Info!$C:$C,Info!$A:$A,AG$3,Info!$E:$E,"&gt;="&amp;$B27,Info!$D:$D,"&lt;="&amp;$B27,Info!$I:$I,"x")/365)*100000</f>
        <v>0</v>
      </c>
      <c r="AH27" s="17">
        <f>(Y27*SUMIFS(Info!$C:$C,Info!$A:$A,AH$3,Info!$E:$E,"&gt;="&amp;$B27,Info!$D:$D,"&lt;="&amp;$B27,Info!$I:$I,"x")/365)*100000</f>
        <v>0</v>
      </c>
      <c r="AI27" s="17">
        <f>(Z27*SUMIFS(Info!$C:$C,Info!$A:$A,AI$3,Info!$E:$E,"&gt;="&amp;$B27,Info!$D:$D,"&lt;="&amp;$B27,Info!$I:$I,"x")/365)*100000</f>
        <v>0</v>
      </c>
      <c r="AJ27" s="17">
        <f>(AA27*SUMIFS(Info!$C:$C,Info!$A:$A,AJ$3,Info!$E:$E,"&gt;="&amp;$B27,Info!$D:$D,"&lt;="&amp;$B27,Info!$I:$I,"x")/365)*100000</f>
        <v>0</v>
      </c>
      <c r="AK27" s="17">
        <f>(AB27*SUMIFS(Info!$C:$C,Info!$A:$A,AK$3,Info!$E:$E,"&gt;="&amp;$B27,Info!$D:$D,"&lt;="&amp;$B27,Info!$I:$I,"x")/365)*100000</f>
        <v>0</v>
      </c>
      <c r="AL27" s="17">
        <f>(AC27*SUMIFS(Info!$C:$C,Info!$A:$A,AL$3,Info!$E:$E,"&gt;="&amp;$B27,Info!$D:$D,"&lt;="&amp;$B27,Info!$I:$I,"x")/365)*100000</f>
        <v>0</v>
      </c>
      <c r="AM27" s="17"/>
    </row>
    <row r="28" spans="1:39">
      <c r="A28" s="14" t="str">
        <f t="shared" si="14"/>
        <v>10/2024</v>
      </c>
      <c r="B28" s="14">
        <v>45592</v>
      </c>
      <c r="C28" s="1">
        <f>(SUMIFS('OD0040 theo Bravo'!$G:$G,'OD0040 theo Bravo'!$G:$G,"&gt;="&amp;0,'OD0040 theo Bravo'!$D:$D,C$3,'OD0040 theo Bravo'!$B:$B,"&lt;="&amp;$B28))</f>
        <v>189241</v>
      </c>
      <c r="D28" s="1">
        <f>(SUMIFS('OD0040 theo Bravo'!$G:$G,'OD0040 theo Bravo'!$G:$G,"&gt;="&amp;0,'OD0040 theo Bravo'!$D:$D,D$3,'OD0040 theo Bravo'!$B:$B,"&lt;="&amp;$B28))</f>
        <v>10150</v>
      </c>
      <c r="E28" s="1">
        <f>(SUMIFS('OD0040 theo Bravo'!$G:$G,'OD0040 theo Bravo'!$G:$G,"&gt;="&amp;0,'OD0040 theo Bravo'!$D:$D,E$3,'OD0040 theo Bravo'!$B:$B,"&lt;="&amp;$B28))</f>
        <v>51210</v>
      </c>
      <c r="F28" s="1">
        <f>(SUMIFS('OD0040 theo Bravo'!$G:$G,'OD0040 theo Bravo'!$G:$G,"&gt;="&amp;0,'OD0040 theo Bravo'!$D:$D,F$3,'OD0040 theo Bravo'!$B:$B,"&lt;="&amp;$B28))</f>
        <v>0</v>
      </c>
      <c r="G28" s="1">
        <f>(SUMIFS('OD0040 theo Bravo'!$G:$G,'OD0040 theo Bravo'!$G:$G,"&gt;="&amp;0,'OD0040 theo Bravo'!$D:$D,G$3,'OD0040 theo Bravo'!$B:$B,"&lt;="&amp;$B28))</f>
        <v>0</v>
      </c>
      <c r="H28" s="1">
        <f>(SUMIFS('OD0040 theo Bravo'!$G:$G,'OD0040 theo Bravo'!$G:$G,"&gt;="&amp;0,'OD0040 theo Bravo'!$D:$D,H$3,'OD0040 theo Bravo'!$B:$B,"&lt;="&amp;$B28))</f>
        <v>0</v>
      </c>
      <c r="I28" s="1">
        <f>(SUMIFS('OD0040 theo Bravo'!$G:$G,'OD0040 theo Bravo'!$G:$G,"&gt;="&amp;0,'OD0040 theo Bravo'!$D:$D,I$3,'OD0040 theo Bravo'!$B:$B,"&lt;="&amp;$B28))</f>
        <v>0</v>
      </c>
      <c r="J28" s="1">
        <f>(SUMIFS('OD0040 theo Bravo'!$G:$G,'OD0040 theo Bravo'!$G:$G,"&gt;="&amp;0,'OD0040 theo Bravo'!$D:$D,J$3,'OD0040 theo Bravo'!$B:$B,"&lt;="&amp;$B28))</f>
        <v>0</v>
      </c>
      <c r="K28" s="1">
        <f>(SUMIFS('OD0040 theo Bravo'!$G:$G,'OD0040 theo Bravo'!$G:$G,"&gt;="&amp;0,'OD0040 theo Bravo'!$D:$D,K$3,'OD0040 theo Bravo'!$B:$B,"&lt;="&amp;$B28))</f>
        <v>0</v>
      </c>
      <c r="L28" s="1">
        <f>-(SUMIFS('OD0040 theo Bravo'!$G:$G,'OD0040 theo Bravo'!$G:$G,"&lt;"&amp;0,'OD0040 theo Bravo'!$D:$D,L$3))</f>
        <v>504722</v>
      </c>
      <c r="M28" s="1">
        <f>-(SUMIFS('OD0040 theo Bravo'!$G:$G,'OD0040 theo Bravo'!$G:$G,"&lt;"&amp;0,'OD0040 theo Bravo'!$D:$D,M$3))</f>
        <v>0</v>
      </c>
      <c r="N28" s="1">
        <f>-(SUMIFS('OD0040 theo Bravo'!$G:$G,'OD0040 theo Bravo'!$G:$G,"&lt;"&amp;0,'OD0040 theo Bravo'!$D:$D,N$3))</f>
        <v>974267</v>
      </c>
      <c r="O28" s="1">
        <f>-(SUMIFS('OD0040 theo Bravo'!$G:$G,'OD0040 theo Bravo'!$G:$G,"&lt;"&amp;0,'OD0040 theo Bravo'!$D:$D,O$3))</f>
        <v>830018</v>
      </c>
      <c r="P28" s="1">
        <f>-(SUMIFS('OD0040 theo Bravo'!$G:$G,'OD0040 theo Bravo'!$G:$G,"&lt;"&amp;0,'OD0040 theo Bravo'!$D:$D,P$3))</f>
        <v>550000</v>
      </c>
      <c r="Q28" s="1">
        <f>-(SUMIFS('OD0040 theo Bravo'!$G:$G,'OD0040 theo Bravo'!$G:$G,"&lt;"&amp;0,'OD0040 theo Bravo'!$D:$D,Q$3))</f>
        <v>449984</v>
      </c>
      <c r="R28" s="1">
        <f>-(SUMIFS('OD0040 theo Bravo'!$G:$G,'OD0040 theo Bravo'!$G:$G,"&lt;"&amp;0,'OD0040 theo Bravo'!$D:$D,R$3))</f>
        <v>550145</v>
      </c>
      <c r="S28" s="1">
        <f>-(SUMIFS('OD0040 theo Bravo'!$G:$G,'OD0040 theo Bravo'!$G:$G,"&lt;"&amp;0,'OD0040 theo Bravo'!$D:$D,S$3))</f>
        <v>0</v>
      </c>
      <c r="T28" s="1">
        <f>-(SUMIFS('OD0040 theo Bravo'!$G:$G,'OD0040 theo Bravo'!$G:$G,"&lt;"&amp;0,'OD0040 theo Bravo'!$D:$D,T$3))</f>
        <v>49247</v>
      </c>
      <c r="U28" s="18">
        <f t="shared" si="6"/>
        <v>0</v>
      </c>
      <c r="V28" s="18">
        <f t="shared" si="7"/>
        <v>10150</v>
      </c>
      <c r="W28" s="18">
        <f t="shared" si="8"/>
        <v>0</v>
      </c>
      <c r="X28" s="18">
        <f t="shared" si="9"/>
        <v>0</v>
      </c>
      <c r="Y28" s="18">
        <f t="shared" si="10"/>
        <v>0</v>
      </c>
      <c r="Z28" s="18">
        <f t="shared" si="11"/>
        <v>0</v>
      </c>
      <c r="AA28" s="18">
        <f t="shared" si="12"/>
        <v>0</v>
      </c>
      <c r="AB28" s="18">
        <f t="shared" si="13"/>
        <v>0</v>
      </c>
      <c r="AC28" s="18">
        <f t="shared" si="13"/>
        <v>0</v>
      </c>
      <c r="AD28" s="17">
        <f>(U28*SUMIFS(Info!$C:$C,Info!$A:$A,AD$3,Info!$E:$E,"&gt;="&amp;$B28,Info!$D:$D,"&lt;="&amp;$B28,Info!$I:$I,"x")/365)*100000</f>
        <v>0</v>
      </c>
      <c r="AE28" s="17">
        <f>(V28*SUMIFS(Info!$C:$C,Info!$A:$A,AE$3,Info!$E:$E,"&gt;="&amp;$B28,Info!$D:$D,"&lt;="&amp;$B28,Info!$I:$I,"x")/365)*100000</f>
        <v>0</v>
      </c>
      <c r="AF28" s="17">
        <f>(W28*SUMIFS(Info!$C:$C,Info!$A:$A,AF$3,Info!$E:$E,"&gt;="&amp;$B28,Info!$D:$D,"&lt;="&amp;$B28,Info!$I:$I,"x")/365)*100000</f>
        <v>0</v>
      </c>
      <c r="AG28" s="17">
        <f>(X28*SUMIFS(Info!$C:$C,Info!$A:$A,AG$3,Info!$E:$E,"&gt;="&amp;$B28,Info!$D:$D,"&lt;="&amp;$B28,Info!$I:$I,"x")/365)*100000</f>
        <v>0</v>
      </c>
      <c r="AH28" s="17">
        <f>(Y28*SUMIFS(Info!$C:$C,Info!$A:$A,AH$3,Info!$E:$E,"&gt;="&amp;$B28,Info!$D:$D,"&lt;="&amp;$B28,Info!$I:$I,"x")/365)*100000</f>
        <v>0</v>
      </c>
      <c r="AI28" s="17">
        <f>(Z28*SUMIFS(Info!$C:$C,Info!$A:$A,AI$3,Info!$E:$E,"&gt;="&amp;$B28,Info!$D:$D,"&lt;="&amp;$B28,Info!$I:$I,"x")/365)*100000</f>
        <v>0</v>
      </c>
      <c r="AJ28" s="17">
        <f>(AA28*SUMIFS(Info!$C:$C,Info!$A:$A,AJ$3,Info!$E:$E,"&gt;="&amp;$B28,Info!$D:$D,"&lt;="&amp;$B28,Info!$I:$I,"x")/365)*100000</f>
        <v>0</v>
      </c>
      <c r="AK28" s="17">
        <f>(AB28*SUMIFS(Info!$C:$C,Info!$A:$A,AK$3,Info!$E:$E,"&gt;="&amp;$B28,Info!$D:$D,"&lt;="&amp;$B28,Info!$I:$I,"x")/365)*100000</f>
        <v>0</v>
      </c>
      <c r="AL28" s="17">
        <f>(AC28*SUMIFS(Info!$C:$C,Info!$A:$A,AL$3,Info!$E:$E,"&gt;="&amp;$B28,Info!$D:$D,"&lt;="&amp;$B28,Info!$I:$I,"x")/365)*100000</f>
        <v>0</v>
      </c>
      <c r="AM28" s="17"/>
    </row>
    <row r="29" spans="1:39">
      <c r="A29" s="14" t="str">
        <f t="shared" si="14"/>
        <v>10/2024</v>
      </c>
      <c r="B29" s="14">
        <v>45593</v>
      </c>
      <c r="C29" s="1">
        <f>(SUMIFS('OD0040 theo Bravo'!$G:$G,'OD0040 theo Bravo'!$G:$G,"&gt;="&amp;0,'OD0040 theo Bravo'!$D:$D,C$3,'OD0040 theo Bravo'!$B:$B,"&lt;="&amp;$B29))</f>
        <v>196441</v>
      </c>
      <c r="D29" s="1">
        <f>(SUMIFS('OD0040 theo Bravo'!$G:$G,'OD0040 theo Bravo'!$G:$G,"&gt;="&amp;0,'OD0040 theo Bravo'!$D:$D,D$3,'OD0040 theo Bravo'!$B:$B,"&lt;="&amp;$B29))</f>
        <v>10150</v>
      </c>
      <c r="E29" s="1">
        <f>(SUMIFS('OD0040 theo Bravo'!$G:$G,'OD0040 theo Bravo'!$G:$G,"&gt;="&amp;0,'OD0040 theo Bravo'!$D:$D,E$3,'OD0040 theo Bravo'!$B:$B,"&lt;="&amp;$B29))</f>
        <v>58211</v>
      </c>
      <c r="F29" s="1">
        <f>(SUMIFS('OD0040 theo Bravo'!$G:$G,'OD0040 theo Bravo'!$G:$G,"&gt;="&amp;0,'OD0040 theo Bravo'!$D:$D,F$3,'OD0040 theo Bravo'!$B:$B,"&lt;="&amp;$B29))</f>
        <v>0</v>
      </c>
      <c r="G29" s="1">
        <f>(SUMIFS('OD0040 theo Bravo'!$G:$G,'OD0040 theo Bravo'!$G:$G,"&gt;="&amp;0,'OD0040 theo Bravo'!$D:$D,G$3,'OD0040 theo Bravo'!$B:$B,"&lt;="&amp;$B29))</f>
        <v>0</v>
      </c>
      <c r="H29" s="1">
        <f>(SUMIFS('OD0040 theo Bravo'!$G:$G,'OD0040 theo Bravo'!$G:$G,"&gt;="&amp;0,'OD0040 theo Bravo'!$D:$D,H$3,'OD0040 theo Bravo'!$B:$B,"&lt;="&amp;$B29))</f>
        <v>0</v>
      </c>
      <c r="I29" s="1">
        <f>(SUMIFS('OD0040 theo Bravo'!$G:$G,'OD0040 theo Bravo'!$G:$G,"&gt;="&amp;0,'OD0040 theo Bravo'!$D:$D,I$3,'OD0040 theo Bravo'!$B:$B,"&lt;="&amp;$B29))</f>
        <v>0</v>
      </c>
      <c r="J29" s="1">
        <f>(SUMIFS('OD0040 theo Bravo'!$G:$G,'OD0040 theo Bravo'!$G:$G,"&gt;="&amp;0,'OD0040 theo Bravo'!$D:$D,J$3,'OD0040 theo Bravo'!$B:$B,"&lt;="&amp;$B29))</f>
        <v>0</v>
      </c>
      <c r="K29" s="1">
        <f>(SUMIFS('OD0040 theo Bravo'!$G:$G,'OD0040 theo Bravo'!$G:$G,"&gt;="&amp;0,'OD0040 theo Bravo'!$D:$D,K$3,'OD0040 theo Bravo'!$B:$B,"&lt;="&amp;$B29))</f>
        <v>0</v>
      </c>
      <c r="L29" s="1">
        <f>-(SUMIFS('OD0040 theo Bravo'!$G:$G,'OD0040 theo Bravo'!$G:$G,"&lt;"&amp;0,'OD0040 theo Bravo'!$D:$D,L$3))</f>
        <v>504722</v>
      </c>
      <c r="M29" s="1">
        <f>-(SUMIFS('OD0040 theo Bravo'!$G:$G,'OD0040 theo Bravo'!$G:$G,"&lt;"&amp;0,'OD0040 theo Bravo'!$D:$D,M$3))</f>
        <v>0</v>
      </c>
      <c r="N29" s="1">
        <f>-(SUMIFS('OD0040 theo Bravo'!$G:$G,'OD0040 theo Bravo'!$G:$G,"&lt;"&amp;0,'OD0040 theo Bravo'!$D:$D,N$3))</f>
        <v>974267</v>
      </c>
      <c r="O29" s="1">
        <f>-(SUMIFS('OD0040 theo Bravo'!$G:$G,'OD0040 theo Bravo'!$G:$G,"&lt;"&amp;0,'OD0040 theo Bravo'!$D:$D,O$3))</f>
        <v>830018</v>
      </c>
      <c r="P29" s="1">
        <f>-(SUMIFS('OD0040 theo Bravo'!$G:$G,'OD0040 theo Bravo'!$G:$G,"&lt;"&amp;0,'OD0040 theo Bravo'!$D:$D,P$3))</f>
        <v>550000</v>
      </c>
      <c r="Q29" s="1">
        <f>-(SUMIFS('OD0040 theo Bravo'!$G:$G,'OD0040 theo Bravo'!$G:$G,"&lt;"&amp;0,'OD0040 theo Bravo'!$D:$D,Q$3))</f>
        <v>449984</v>
      </c>
      <c r="R29" s="1">
        <f>-(SUMIFS('OD0040 theo Bravo'!$G:$G,'OD0040 theo Bravo'!$G:$G,"&lt;"&amp;0,'OD0040 theo Bravo'!$D:$D,R$3))</f>
        <v>550145</v>
      </c>
      <c r="S29" s="1">
        <f>-(SUMIFS('OD0040 theo Bravo'!$G:$G,'OD0040 theo Bravo'!$G:$G,"&lt;"&amp;0,'OD0040 theo Bravo'!$D:$D,S$3))</f>
        <v>0</v>
      </c>
      <c r="T29" s="1">
        <f>-(SUMIFS('OD0040 theo Bravo'!$G:$G,'OD0040 theo Bravo'!$G:$G,"&lt;"&amp;0,'OD0040 theo Bravo'!$D:$D,T$3))</f>
        <v>49247</v>
      </c>
      <c r="U29" s="18">
        <f t="shared" si="6"/>
        <v>0</v>
      </c>
      <c r="V29" s="18">
        <f t="shared" si="7"/>
        <v>10150</v>
      </c>
      <c r="W29" s="18">
        <f t="shared" si="8"/>
        <v>0</v>
      </c>
      <c r="X29" s="18">
        <f t="shared" si="9"/>
        <v>0</v>
      </c>
      <c r="Y29" s="18">
        <f t="shared" si="10"/>
        <v>0</v>
      </c>
      <c r="Z29" s="18">
        <f t="shared" si="11"/>
        <v>0</v>
      </c>
      <c r="AA29" s="18">
        <f t="shared" si="12"/>
        <v>0</v>
      </c>
      <c r="AB29" s="18">
        <f t="shared" si="13"/>
        <v>0</v>
      </c>
      <c r="AC29" s="18">
        <f t="shared" si="13"/>
        <v>0</v>
      </c>
      <c r="AD29" s="17">
        <f>(U29*SUMIFS(Info!$C:$C,Info!$A:$A,AD$3,Info!$E:$E,"&gt;="&amp;$B29,Info!$D:$D,"&lt;="&amp;$B29,Info!$I:$I,"x")/365)*100000</f>
        <v>0</v>
      </c>
      <c r="AE29" s="17">
        <f>(V29*SUMIFS(Info!$C:$C,Info!$A:$A,AE$3,Info!$E:$E,"&gt;="&amp;$B29,Info!$D:$D,"&lt;="&amp;$B29,Info!$I:$I,"x")/365)*100000</f>
        <v>0</v>
      </c>
      <c r="AF29" s="17">
        <f>(W29*SUMIFS(Info!$C:$C,Info!$A:$A,AF$3,Info!$E:$E,"&gt;="&amp;$B29,Info!$D:$D,"&lt;="&amp;$B29,Info!$I:$I,"x")/365)*100000</f>
        <v>0</v>
      </c>
      <c r="AG29" s="17">
        <f>(X29*SUMIFS(Info!$C:$C,Info!$A:$A,AG$3,Info!$E:$E,"&gt;="&amp;$B29,Info!$D:$D,"&lt;="&amp;$B29,Info!$I:$I,"x")/365)*100000</f>
        <v>0</v>
      </c>
      <c r="AH29" s="17">
        <f>(Y29*SUMIFS(Info!$C:$C,Info!$A:$A,AH$3,Info!$E:$E,"&gt;="&amp;$B29,Info!$D:$D,"&lt;="&amp;$B29,Info!$I:$I,"x")/365)*100000</f>
        <v>0</v>
      </c>
      <c r="AI29" s="17">
        <f>(Z29*SUMIFS(Info!$C:$C,Info!$A:$A,AI$3,Info!$E:$E,"&gt;="&amp;$B29,Info!$D:$D,"&lt;="&amp;$B29,Info!$I:$I,"x")/365)*100000</f>
        <v>0</v>
      </c>
      <c r="AJ29" s="17">
        <f>(AA29*SUMIFS(Info!$C:$C,Info!$A:$A,AJ$3,Info!$E:$E,"&gt;="&amp;$B29,Info!$D:$D,"&lt;="&amp;$B29,Info!$I:$I,"x")/365)*100000</f>
        <v>0</v>
      </c>
      <c r="AK29" s="17">
        <f>(AB29*SUMIFS(Info!$C:$C,Info!$A:$A,AK$3,Info!$E:$E,"&gt;="&amp;$B29,Info!$D:$D,"&lt;="&amp;$B29,Info!$I:$I,"x")/365)*100000</f>
        <v>0</v>
      </c>
      <c r="AL29" s="17">
        <f>(AC29*SUMIFS(Info!$C:$C,Info!$A:$A,AL$3,Info!$E:$E,"&gt;="&amp;$B29,Info!$D:$D,"&lt;="&amp;$B29,Info!$I:$I,"x")/365)*100000</f>
        <v>0</v>
      </c>
      <c r="AM29" s="17"/>
    </row>
    <row r="30" spans="1:39">
      <c r="A30" s="14" t="str">
        <f t="shared" si="14"/>
        <v>10/2024</v>
      </c>
      <c r="B30" s="14">
        <v>45594</v>
      </c>
      <c r="C30" s="1">
        <f>(SUMIFS('OD0040 theo Bravo'!$G:$G,'OD0040 theo Bravo'!$G:$G,"&gt;="&amp;0,'OD0040 theo Bravo'!$D:$D,C$3,'OD0040 theo Bravo'!$B:$B,"&lt;="&amp;$B30))</f>
        <v>196441</v>
      </c>
      <c r="D30" s="1">
        <f>(SUMIFS('OD0040 theo Bravo'!$G:$G,'OD0040 theo Bravo'!$G:$G,"&gt;="&amp;0,'OD0040 theo Bravo'!$D:$D,D$3,'OD0040 theo Bravo'!$B:$B,"&lt;="&amp;$B30))</f>
        <v>10150</v>
      </c>
      <c r="E30" s="1">
        <f>(SUMIFS('OD0040 theo Bravo'!$G:$G,'OD0040 theo Bravo'!$G:$G,"&gt;="&amp;0,'OD0040 theo Bravo'!$D:$D,E$3,'OD0040 theo Bravo'!$B:$B,"&lt;="&amp;$B30))</f>
        <v>58211</v>
      </c>
      <c r="F30" s="1">
        <f>(SUMIFS('OD0040 theo Bravo'!$G:$G,'OD0040 theo Bravo'!$G:$G,"&gt;="&amp;0,'OD0040 theo Bravo'!$D:$D,F$3,'OD0040 theo Bravo'!$B:$B,"&lt;="&amp;$B30))</f>
        <v>0</v>
      </c>
      <c r="G30" s="1">
        <f>(SUMIFS('OD0040 theo Bravo'!$G:$G,'OD0040 theo Bravo'!$G:$G,"&gt;="&amp;0,'OD0040 theo Bravo'!$D:$D,G$3,'OD0040 theo Bravo'!$B:$B,"&lt;="&amp;$B30))</f>
        <v>0</v>
      </c>
      <c r="H30" s="1">
        <f>(SUMIFS('OD0040 theo Bravo'!$G:$G,'OD0040 theo Bravo'!$G:$G,"&gt;="&amp;0,'OD0040 theo Bravo'!$D:$D,H$3,'OD0040 theo Bravo'!$B:$B,"&lt;="&amp;$B30))</f>
        <v>0</v>
      </c>
      <c r="I30" s="1">
        <f>(SUMIFS('OD0040 theo Bravo'!$G:$G,'OD0040 theo Bravo'!$G:$G,"&gt;="&amp;0,'OD0040 theo Bravo'!$D:$D,I$3,'OD0040 theo Bravo'!$B:$B,"&lt;="&amp;$B30))</f>
        <v>0</v>
      </c>
      <c r="J30" s="1">
        <f>(SUMIFS('OD0040 theo Bravo'!$G:$G,'OD0040 theo Bravo'!$G:$G,"&gt;="&amp;0,'OD0040 theo Bravo'!$D:$D,J$3,'OD0040 theo Bravo'!$B:$B,"&lt;="&amp;$B30))</f>
        <v>0</v>
      </c>
      <c r="K30" s="1">
        <f>(SUMIFS('OD0040 theo Bravo'!$G:$G,'OD0040 theo Bravo'!$G:$G,"&gt;="&amp;0,'OD0040 theo Bravo'!$D:$D,K$3,'OD0040 theo Bravo'!$B:$B,"&lt;="&amp;$B30))</f>
        <v>0</v>
      </c>
      <c r="L30" s="1">
        <f>-(SUMIFS('OD0040 theo Bravo'!$G:$G,'OD0040 theo Bravo'!$G:$G,"&lt;"&amp;0,'OD0040 theo Bravo'!$D:$D,L$3))</f>
        <v>504722</v>
      </c>
      <c r="M30" s="1">
        <f>-(SUMIFS('OD0040 theo Bravo'!$G:$G,'OD0040 theo Bravo'!$G:$G,"&lt;"&amp;0,'OD0040 theo Bravo'!$D:$D,M$3))</f>
        <v>0</v>
      </c>
      <c r="N30" s="1">
        <f>-(SUMIFS('OD0040 theo Bravo'!$G:$G,'OD0040 theo Bravo'!$G:$G,"&lt;"&amp;0,'OD0040 theo Bravo'!$D:$D,N$3))</f>
        <v>974267</v>
      </c>
      <c r="O30" s="1">
        <f>-(SUMIFS('OD0040 theo Bravo'!$G:$G,'OD0040 theo Bravo'!$G:$G,"&lt;"&amp;0,'OD0040 theo Bravo'!$D:$D,O$3))</f>
        <v>830018</v>
      </c>
      <c r="P30" s="1">
        <f>-(SUMIFS('OD0040 theo Bravo'!$G:$G,'OD0040 theo Bravo'!$G:$G,"&lt;"&amp;0,'OD0040 theo Bravo'!$D:$D,P$3))</f>
        <v>550000</v>
      </c>
      <c r="Q30" s="1">
        <f>-(SUMIFS('OD0040 theo Bravo'!$G:$G,'OD0040 theo Bravo'!$G:$G,"&lt;"&amp;0,'OD0040 theo Bravo'!$D:$D,Q$3))</f>
        <v>449984</v>
      </c>
      <c r="R30" s="1">
        <f>-(SUMIFS('OD0040 theo Bravo'!$G:$G,'OD0040 theo Bravo'!$G:$G,"&lt;"&amp;0,'OD0040 theo Bravo'!$D:$D,R$3))</f>
        <v>550145</v>
      </c>
      <c r="S30" s="1">
        <f>-(SUMIFS('OD0040 theo Bravo'!$G:$G,'OD0040 theo Bravo'!$G:$G,"&lt;"&amp;0,'OD0040 theo Bravo'!$D:$D,S$3))</f>
        <v>0</v>
      </c>
      <c r="T30" s="1">
        <f>-(SUMIFS('OD0040 theo Bravo'!$G:$G,'OD0040 theo Bravo'!$G:$G,"&lt;"&amp;0,'OD0040 theo Bravo'!$D:$D,T$3))</f>
        <v>49247</v>
      </c>
      <c r="U30" s="18">
        <f t="shared" si="6"/>
        <v>0</v>
      </c>
      <c r="V30" s="18">
        <f t="shared" si="7"/>
        <v>10150</v>
      </c>
      <c r="W30" s="18">
        <f t="shared" si="8"/>
        <v>0</v>
      </c>
      <c r="X30" s="18">
        <f t="shared" si="9"/>
        <v>0</v>
      </c>
      <c r="Y30" s="18">
        <f t="shared" si="10"/>
        <v>0</v>
      </c>
      <c r="Z30" s="18">
        <f t="shared" si="11"/>
        <v>0</v>
      </c>
      <c r="AA30" s="18">
        <f t="shared" si="12"/>
        <v>0</v>
      </c>
      <c r="AB30" s="18">
        <f t="shared" si="13"/>
        <v>0</v>
      </c>
      <c r="AC30" s="18">
        <f t="shared" si="13"/>
        <v>0</v>
      </c>
      <c r="AD30" s="17">
        <f>(U30*SUMIFS(Info!$C:$C,Info!$A:$A,AD$3,Info!$E:$E,"&gt;="&amp;$B30,Info!$D:$D,"&lt;="&amp;$B30,Info!$I:$I,"x")/365)*100000</f>
        <v>0</v>
      </c>
      <c r="AE30" s="17">
        <f>(V30*SUMIFS(Info!$C:$C,Info!$A:$A,AE$3,Info!$E:$E,"&gt;="&amp;$B30,Info!$D:$D,"&lt;="&amp;$B30,Info!$I:$I,"x")/365)*100000</f>
        <v>0</v>
      </c>
      <c r="AF30" s="17">
        <f>(W30*SUMIFS(Info!$C:$C,Info!$A:$A,AF$3,Info!$E:$E,"&gt;="&amp;$B30,Info!$D:$D,"&lt;="&amp;$B30,Info!$I:$I,"x")/365)*100000</f>
        <v>0</v>
      </c>
      <c r="AG30" s="17">
        <f>(X30*SUMIFS(Info!$C:$C,Info!$A:$A,AG$3,Info!$E:$E,"&gt;="&amp;$B30,Info!$D:$D,"&lt;="&amp;$B30,Info!$I:$I,"x")/365)*100000</f>
        <v>0</v>
      </c>
      <c r="AH30" s="17">
        <f>(Y30*SUMIFS(Info!$C:$C,Info!$A:$A,AH$3,Info!$E:$E,"&gt;="&amp;$B30,Info!$D:$D,"&lt;="&amp;$B30,Info!$I:$I,"x")/365)*100000</f>
        <v>0</v>
      </c>
      <c r="AI30" s="17">
        <f>(Z30*SUMIFS(Info!$C:$C,Info!$A:$A,AI$3,Info!$E:$E,"&gt;="&amp;$B30,Info!$D:$D,"&lt;="&amp;$B30,Info!$I:$I,"x")/365)*100000</f>
        <v>0</v>
      </c>
      <c r="AJ30" s="17">
        <f>(AA30*SUMIFS(Info!$C:$C,Info!$A:$A,AJ$3,Info!$E:$E,"&gt;="&amp;$B30,Info!$D:$D,"&lt;="&amp;$B30,Info!$I:$I,"x")/365)*100000</f>
        <v>0</v>
      </c>
      <c r="AK30" s="17">
        <f>(AB30*SUMIFS(Info!$C:$C,Info!$A:$A,AK$3,Info!$E:$E,"&gt;="&amp;$B30,Info!$D:$D,"&lt;="&amp;$B30,Info!$I:$I,"x")/365)*100000</f>
        <v>0</v>
      </c>
      <c r="AL30" s="17">
        <f>(AC30*SUMIFS(Info!$C:$C,Info!$A:$A,AL$3,Info!$E:$E,"&gt;="&amp;$B30,Info!$D:$D,"&lt;="&amp;$B30,Info!$I:$I,"x")/365)*100000</f>
        <v>0</v>
      </c>
      <c r="AM30" s="17"/>
    </row>
    <row r="31" spans="1:39">
      <c r="A31" s="14" t="str">
        <f t="shared" si="14"/>
        <v>10/2024</v>
      </c>
      <c r="B31" s="14">
        <v>45595</v>
      </c>
      <c r="C31" s="1">
        <f>(SUMIFS('OD0040 theo Bravo'!$G:$G,'OD0040 theo Bravo'!$G:$G,"&gt;="&amp;0,'OD0040 theo Bravo'!$D:$D,C$3,'OD0040 theo Bravo'!$B:$B,"&lt;="&amp;$B31))</f>
        <v>196441</v>
      </c>
      <c r="D31" s="1">
        <f>(SUMIFS('OD0040 theo Bravo'!$G:$G,'OD0040 theo Bravo'!$G:$G,"&gt;="&amp;0,'OD0040 theo Bravo'!$D:$D,D$3,'OD0040 theo Bravo'!$B:$B,"&lt;="&amp;$B31))</f>
        <v>10150</v>
      </c>
      <c r="E31" s="1">
        <f>(SUMIFS('OD0040 theo Bravo'!$G:$G,'OD0040 theo Bravo'!$G:$G,"&gt;="&amp;0,'OD0040 theo Bravo'!$D:$D,E$3,'OD0040 theo Bravo'!$B:$B,"&lt;="&amp;$B31))</f>
        <v>58211</v>
      </c>
      <c r="F31" s="1">
        <f>(SUMIFS('OD0040 theo Bravo'!$G:$G,'OD0040 theo Bravo'!$G:$G,"&gt;="&amp;0,'OD0040 theo Bravo'!$D:$D,F$3,'OD0040 theo Bravo'!$B:$B,"&lt;="&amp;$B31))</f>
        <v>0</v>
      </c>
      <c r="G31" s="1">
        <f>(SUMIFS('OD0040 theo Bravo'!$G:$G,'OD0040 theo Bravo'!$G:$G,"&gt;="&amp;0,'OD0040 theo Bravo'!$D:$D,G$3,'OD0040 theo Bravo'!$B:$B,"&lt;="&amp;$B31))</f>
        <v>0</v>
      </c>
      <c r="H31" s="1">
        <f>(SUMIFS('OD0040 theo Bravo'!$G:$G,'OD0040 theo Bravo'!$G:$G,"&gt;="&amp;0,'OD0040 theo Bravo'!$D:$D,H$3,'OD0040 theo Bravo'!$B:$B,"&lt;="&amp;$B31))</f>
        <v>0</v>
      </c>
      <c r="I31" s="1">
        <f>(SUMIFS('OD0040 theo Bravo'!$G:$G,'OD0040 theo Bravo'!$G:$G,"&gt;="&amp;0,'OD0040 theo Bravo'!$D:$D,I$3,'OD0040 theo Bravo'!$B:$B,"&lt;="&amp;$B31))</f>
        <v>0</v>
      </c>
      <c r="J31" s="1">
        <f>(SUMIFS('OD0040 theo Bravo'!$G:$G,'OD0040 theo Bravo'!$G:$G,"&gt;="&amp;0,'OD0040 theo Bravo'!$D:$D,J$3,'OD0040 theo Bravo'!$B:$B,"&lt;="&amp;$B31))</f>
        <v>0</v>
      </c>
      <c r="K31" s="1">
        <f>(SUMIFS('OD0040 theo Bravo'!$G:$G,'OD0040 theo Bravo'!$G:$G,"&gt;="&amp;0,'OD0040 theo Bravo'!$D:$D,K$3,'OD0040 theo Bravo'!$B:$B,"&lt;="&amp;$B31))</f>
        <v>0</v>
      </c>
      <c r="L31" s="1">
        <f>-(SUMIFS('OD0040 theo Bravo'!$G:$G,'OD0040 theo Bravo'!$G:$G,"&lt;"&amp;0,'OD0040 theo Bravo'!$D:$D,L$3))</f>
        <v>504722</v>
      </c>
      <c r="M31" s="1">
        <f>-(SUMIFS('OD0040 theo Bravo'!$G:$G,'OD0040 theo Bravo'!$G:$G,"&lt;"&amp;0,'OD0040 theo Bravo'!$D:$D,M$3))</f>
        <v>0</v>
      </c>
      <c r="N31" s="1">
        <f>-(SUMIFS('OD0040 theo Bravo'!$G:$G,'OD0040 theo Bravo'!$G:$G,"&lt;"&amp;0,'OD0040 theo Bravo'!$D:$D,N$3))</f>
        <v>974267</v>
      </c>
      <c r="O31" s="1">
        <f>-(SUMIFS('OD0040 theo Bravo'!$G:$G,'OD0040 theo Bravo'!$G:$G,"&lt;"&amp;0,'OD0040 theo Bravo'!$D:$D,O$3))</f>
        <v>830018</v>
      </c>
      <c r="P31" s="1">
        <f>-(SUMIFS('OD0040 theo Bravo'!$G:$G,'OD0040 theo Bravo'!$G:$G,"&lt;"&amp;0,'OD0040 theo Bravo'!$D:$D,P$3))</f>
        <v>550000</v>
      </c>
      <c r="Q31" s="1">
        <f>-(SUMIFS('OD0040 theo Bravo'!$G:$G,'OD0040 theo Bravo'!$G:$G,"&lt;"&amp;0,'OD0040 theo Bravo'!$D:$D,Q$3))</f>
        <v>449984</v>
      </c>
      <c r="R31" s="1">
        <f>-(SUMIFS('OD0040 theo Bravo'!$G:$G,'OD0040 theo Bravo'!$G:$G,"&lt;"&amp;0,'OD0040 theo Bravo'!$D:$D,R$3))</f>
        <v>550145</v>
      </c>
      <c r="S31" s="1">
        <f>-(SUMIFS('OD0040 theo Bravo'!$G:$G,'OD0040 theo Bravo'!$G:$G,"&lt;"&amp;0,'OD0040 theo Bravo'!$D:$D,S$3))</f>
        <v>0</v>
      </c>
      <c r="T31" s="1">
        <f>-(SUMIFS('OD0040 theo Bravo'!$G:$G,'OD0040 theo Bravo'!$G:$G,"&lt;"&amp;0,'OD0040 theo Bravo'!$D:$D,T$3))</f>
        <v>49247</v>
      </c>
      <c r="U31" s="18">
        <f t="shared" si="6"/>
        <v>0</v>
      </c>
      <c r="V31" s="18">
        <f t="shared" si="7"/>
        <v>10150</v>
      </c>
      <c r="W31" s="18">
        <f t="shared" si="8"/>
        <v>0</v>
      </c>
      <c r="X31" s="18">
        <f t="shared" si="9"/>
        <v>0</v>
      </c>
      <c r="Y31" s="18">
        <f t="shared" si="10"/>
        <v>0</v>
      </c>
      <c r="Z31" s="18">
        <f t="shared" si="11"/>
        <v>0</v>
      </c>
      <c r="AA31" s="18">
        <f t="shared" si="12"/>
        <v>0</v>
      </c>
      <c r="AB31" s="18">
        <f t="shared" si="13"/>
        <v>0</v>
      </c>
      <c r="AC31" s="18">
        <f t="shared" si="13"/>
        <v>0</v>
      </c>
      <c r="AD31" s="17">
        <f>(U31*SUMIFS(Info!$C:$C,Info!$A:$A,AD$3,Info!$E:$E,"&gt;="&amp;$B31,Info!$D:$D,"&lt;="&amp;$B31,Info!$I:$I,"x")/365)*100000</f>
        <v>0</v>
      </c>
      <c r="AE31" s="17">
        <f>(V31*SUMIFS(Info!$C:$C,Info!$A:$A,AE$3,Info!$E:$E,"&gt;="&amp;$B31,Info!$D:$D,"&lt;="&amp;$B31,Info!$I:$I,"x")/365)*100000</f>
        <v>0</v>
      </c>
      <c r="AF31" s="17">
        <f>(W31*SUMIFS(Info!$C:$C,Info!$A:$A,AF$3,Info!$E:$E,"&gt;="&amp;$B31,Info!$D:$D,"&lt;="&amp;$B31,Info!$I:$I,"x")/365)*100000</f>
        <v>0</v>
      </c>
      <c r="AG31" s="17">
        <f>(X31*SUMIFS(Info!$C:$C,Info!$A:$A,AG$3,Info!$E:$E,"&gt;="&amp;$B31,Info!$D:$D,"&lt;="&amp;$B31,Info!$I:$I,"x")/365)*100000</f>
        <v>0</v>
      </c>
      <c r="AH31" s="17">
        <f>(Y31*SUMIFS(Info!$C:$C,Info!$A:$A,AH$3,Info!$E:$E,"&gt;="&amp;$B31,Info!$D:$D,"&lt;="&amp;$B31,Info!$I:$I,"x")/365)*100000</f>
        <v>0</v>
      </c>
      <c r="AI31" s="17">
        <f>(Z31*SUMIFS(Info!$C:$C,Info!$A:$A,AI$3,Info!$E:$E,"&gt;="&amp;$B31,Info!$D:$D,"&lt;="&amp;$B31,Info!$I:$I,"x")/365)*100000</f>
        <v>0</v>
      </c>
      <c r="AJ31" s="17">
        <f>(AA31*SUMIFS(Info!$C:$C,Info!$A:$A,AJ$3,Info!$E:$E,"&gt;="&amp;$B31,Info!$D:$D,"&lt;="&amp;$B31,Info!$I:$I,"x")/365)*100000</f>
        <v>0</v>
      </c>
      <c r="AK31" s="17">
        <f>(AB31*SUMIFS(Info!$C:$C,Info!$A:$A,AK$3,Info!$E:$E,"&gt;="&amp;$B31,Info!$D:$D,"&lt;="&amp;$B31,Info!$I:$I,"x")/365)*100000</f>
        <v>0</v>
      </c>
      <c r="AL31" s="17">
        <f>(AC31*SUMIFS(Info!$C:$C,Info!$A:$A,AL$3,Info!$E:$E,"&gt;="&amp;$B31,Info!$D:$D,"&lt;="&amp;$B31,Info!$I:$I,"x")/365)*100000</f>
        <v>0</v>
      </c>
      <c r="AM31" s="17"/>
    </row>
    <row r="32" spans="1:39">
      <c r="A32" s="14" t="str">
        <f>MONTH(B32)&amp;"/"&amp;YEAR(B32)</f>
        <v>10/2024</v>
      </c>
      <c r="B32" s="14">
        <v>45596</v>
      </c>
      <c r="C32" s="1">
        <f>(SUMIFS('OD0040 theo Bravo'!$G:$G,'OD0040 theo Bravo'!$G:$G,"&gt;="&amp;0,'OD0040 theo Bravo'!$D:$D,C$3,'OD0040 theo Bravo'!$B:$B,"&lt;="&amp;$B32))</f>
        <v>196441</v>
      </c>
      <c r="D32" s="1">
        <f>(SUMIFS('OD0040 theo Bravo'!$G:$G,'OD0040 theo Bravo'!$G:$G,"&gt;="&amp;0,'OD0040 theo Bravo'!$D:$D,D$3,'OD0040 theo Bravo'!$B:$B,"&lt;="&amp;$B32))</f>
        <v>10150</v>
      </c>
      <c r="E32" s="1">
        <f>(SUMIFS('OD0040 theo Bravo'!$G:$G,'OD0040 theo Bravo'!$G:$G,"&gt;="&amp;0,'OD0040 theo Bravo'!$D:$D,E$3,'OD0040 theo Bravo'!$B:$B,"&lt;="&amp;$B32))</f>
        <v>58211</v>
      </c>
      <c r="F32" s="1">
        <f>(SUMIFS('OD0040 theo Bravo'!$G:$G,'OD0040 theo Bravo'!$G:$G,"&gt;="&amp;0,'OD0040 theo Bravo'!$D:$D,F$3,'OD0040 theo Bravo'!$B:$B,"&lt;="&amp;$B32))</f>
        <v>0</v>
      </c>
      <c r="G32" s="1">
        <f>(SUMIFS('OD0040 theo Bravo'!$G:$G,'OD0040 theo Bravo'!$G:$G,"&gt;="&amp;0,'OD0040 theo Bravo'!$D:$D,G$3,'OD0040 theo Bravo'!$B:$B,"&lt;="&amp;$B32))</f>
        <v>0</v>
      </c>
      <c r="H32" s="1">
        <f>(SUMIFS('OD0040 theo Bravo'!$G:$G,'OD0040 theo Bravo'!$G:$G,"&gt;="&amp;0,'OD0040 theo Bravo'!$D:$D,H$3,'OD0040 theo Bravo'!$B:$B,"&lt;="&amp;$B32))</f>
        <v>0</v>
      </c>
      <c r="I32" s="1">
        <f>(SUMIFS('OD0040 theo Bravo'!$G:$G,'OD0040 theo Bravo'!$G:$G,"&gt;="&amp;0,'OD0040 theo Bravo'!$D:$D,I$3,'OD0040 theo Bravo'!$B:$B,"&lt;="&amp;$B32))</f>
        <v>0</v>
      </c>
      <c r="J32" s="1">
        <f>(SUMIFS('OD0040 theo Bravo'!$G:$G,'OD0040 theo Bravo'!$G:$G,"&gt;="&amp;0,'OD0040 theo Bravo'!$D:$D,J$3,'OD0040 theo Bravo'!$B:$B,"&lt;="&amp;$B32))</f>
        <v>0</v>
      </c>
      <c r="K32" s="1">
        <f>(SUMIFS('OD0040 theo Bravo'!$G:$G,'OD0040 theo Bravo'!$G:$G,"&gt;="&amp;0,'OD0040 theo Bravo'!$D:$D,K$3,'OD0040 theo Bravo'!$B:$B,"&lt;="&amp;$B32))</f>
        <v>0</v>
      </c>
      <c r="L32" s="1">
        <f>-(SUMIFS('OD0040 theo Bravo'!$G:$G,'OD0040 theo Bravo'!$G:$G,"&lt;"&amp;0,'OD0040 theo Bravo'!$D:$D,L$3))</f>
        <v>504722</v>
      </c>
      <c r="M32" s="1">
        <f>-(SUMIFS('OD0040 theo Bravo'!$G:$G,'OD0040 theo Bravo'!$G:$G,"&lt;"&amp;0,'OD0040 theo Bravo'!$D:$D,M$3))</f>
        <v>0</v>
      </c>
      <c r="N32" s="1">
        <f>-(SUMIFS('OD0040 theo Bravo'!$G:$G,'OD0040 theo Bravo'!$G:$G,"&lt;"&amp;0,'OD0040 theo Bravo'!$D:$D,N$3))</f>
        <v>974267</v>
      </c>
      <c r="O32" s="1">
        <f>-(SUMIFS('OD0040 theo Bravo'!$G:$G,'OD0040 theo Bravo'!$G:$G,"&lt;"&amp;0,'OD0040 theo Bravo'!$D:$D,O$3))</f>
        <v>830018</v>
      </c>
      <c r="P32" s="1">
        <f>-(SUMIFS('OD0040 theo Bravo'!$G:$G,'OD0040 theo Bravo'!$G:$G,"&lt;"&amp;0,'OD0040 theo Bravo'!$D:$D,P$3))</f>
        <v>550000</v>
      </c>
      <c r="Q32" s="1">
        <f>-(SUMIFS('OD0040 theo Bravo'!$G:$G,'OD0040 theo Bravo'!$G:$G,"&lt;"&amp;0,'OD0040 theo Bravo'!$D:$D,Q$3))</f>
        <v>449984</v>
      </c>
      <c r="R32" s="1">
        <f>-(SUMIFS('OD0040 theo Bravo'!$G:$G,'OD0040 theo Bravo'!$G:$G,"&lt;"&amp;0,'OD0040 theo Bravo'!$D:$D,R$3))</f>
        <v>550145</v>
      </c>
      <c r="S32" s="1">
        <f>-(SUMIFS('OD0040 theo Bravo'!$G:$G,'OD0040 theo Bravo'!$G:$G,"&lt;"&amp;0,'OD0040 theo Bravo'!$D:$D,S$3))</f>
        <v>0</v>
      </c>
      <c r="T32" s="1">
        <f>-(SUMIFS('OD0040 theo Bravo'!$G:$G,'OD0040 theo Bravo'!$G:$G,"&lt;"&amp;0,'OD0040 theo Bravo'!$D:$D,T$3))</f>
        <v>49247</v>
      </c>
      <c r="U32" s="18">
        <f t="shared" si="6"/>
        <v>0</v>
      </c>
      <c r="V32" s="18">
        <f t="shared" si="7"/>
        <v>10150</v>
      </c>
      <c r="W32" s="18">
        <f t="shared" si="8"/>
        <v>0</v>
      </c>
      <c r="X32" s="18">
        <f t="shared" si="9"/>
        <v>0</v>
      </c>
      <c r="Y32" s="18">
        <f t="shared" si="10"/>
        <v>0</v>
      </c>
      <c r="Z32" s="18">
        <f t="shared" si="11"/>
        <v>0</v>
      </c>
      <c r="AA32" s="18">
        <f t="shared" si="12"/>
        <v>0</v>
      </c>
      <c r="AB32" s="18">
        <f t="shared" si="13"/>
        <v>0</v>
      </c>
      <c r="AC32" s="18">
        <f t="shared" si="13"/>
        <v>0</v>
      </c>
      <c r="AD32" s="17">
        <f>(U32*SUMIFS(Info!$C:$C,Info!$A:$A,AD$3,Info!$E:$E,"&gt;="&amp;$B32,Info!$D:$D,"&lt;="&amp;$B32,Info!$I:$I,"x")/365)*100000</f>
        <v>0</v>
      </c>
      <c r="AE32" s="17">
        <f>(V32*SUMIFS(Info!$C:$C,Info!$A:$A,AE$3,Info!$E:$E,"&gt;="&amp;$B32,Info!$D:$D,"&lt;="&amp;$B32,Info!$I:$I,"x")/365)*100000</f>
        <v>0</v>
      </c>
      <c r="AF32" s="17">
        <f>(W32*SUMIFS(Info!$C:$C,Info!$A:$A,AF$3,Info!$E:$E,"&gt;="&amp;$B32,Info!$D:$D,"&lt;="&amp;$B32,Info!$I:$I,"x")/365)*100000</f>
        <v>0</v>
      </c>
      <c r="AG32" s="17">
        <f>(X32*SUMIFS(Info!$C:$C,Info!$A:$A,AG$3,Info!$E:$E,"&gt;="&amp;$B32,Info!$D:$D,"&lt;="&amp;$B32,Info!$I:$I,"x")/365)*100000</f>
        <v>0</v>
      </c>
      <c r="AH32" s="17">
        <f>(Y32*SUMIFS(Info!$C:$C,Info!$A:$A,AH$3,Info!$E:$E,"&gt;="&amp;$B32,Info!$D:$D,"&lt;="&amp;$B32,Info!$I:$I,"x")/365)*100000</f>
        <v>0</v>
      </c>
      <c r="AI32" s="17">
        <f>(Z32*SUMIFS(Info!$C:$C,Info!$A:$A,AI$3,Info!$E:$E,"&gt;="&amp;$B32,Info!$D:$D,"&lt;="&amp;$B32,Info!$I:$I,"x")/365)*100000</f>
        <v>0</v>
      </c>
      <c r="AJ32" s="17">
        <f>(AA32*SUMIFS(Info!$C:$C,Info!$A:$A,AJ$3,Info!$E:$E,"&gt;="&amp;$B32,Info!$D:$D,"&lt;="&amp;$B32,Info!$I:$I,"x")/365)*100000</f>
        <v>0</v>
      </c>
      <c r="AK32" s="17">
        <f>(AB32*SUMIFS(Info!$C:$C,Info!$A:$A,AK$3,Info!$E:$E,"&gt;="&amp;$B32,Info!$D:$D,"&lt;="&amp;$B32,Info!$I:$I,"x")/365)*100000</f>
        <v>0</v>
      </c>
      <c r="AL32" s="17">
        <f>(AC32*SUMIFS(Info!$C:$C,Info!$A:$A,AL$3,Info!$E:$E,"&gt;="&amp;$B32,Info!$D:$D,"&lt;="&amp;$B32,Info!$I:$I,"x")/365)*100000</f>
        <v>0</v>
      </c>
      <c r="AM32" s="17"/>
    </row>
    <row r="33" spans="1:39">
      <c r="A33" s="14" t="str">
        <f t="shared" ref="A33:A61" si="15">MONTH(B33)&amp;"/"&amp;YEAR(B33)</f>
        <v>11/2024</v>
      </c>
      <c r="B33" s="14">
        <v>45597</v>
      </c>
      <c r="C33" s="1">
        <f>(SUMIFS('OD0040 theo Bravo'!$G:$G,'OD0040 theo Bravo'!$G:$G,"&gt;="&amp;0,'OD0040 theo Bravo'!$D:$D,C$3,'OD0040 theo Bravo'!$B:$B,"&lt;="&amp;$B33))</f>
        <v>196441</v>
      </c>
      <c r="D33" s="1">
        <f>(SUMIFS('OD0040 theo Bravo'!$G:$G,'OD0040 theo Bravo'!$G:$G,"&gt;="&amp;0,'OD0040 theo Bravo'!$D:$D,D$3,'OD0040 theo Bravo'!$B:$B,"&lt;="&amp;$B33))</f>
        <v>10150</v>
      </c>
      <c r="E33" s="1">
        <f>(SUMIFS('OD0040 theo Bravo'!$G:$G,'OD0040 theo Bravo'!$G:$G,"&gt;="&amp;0,'OD0040 theo Bravo'!$D:$D,E$3,'OD0040 theo Bravo'!$B:$B,"&lt;="&amp;$B33))</f>
        <v>58211</v>
      </c>
      <c r="F33" s="1">
        <f>(SUMIFS('OD0040 theo Bravo'!$G:$G,'OD0040 theo Bravo'!$G:$G,"&gt;="&amp;0,'OD0040 theo Bravo'!$D:$D,F$3,'OD0040 theo Bravo'!$B:$B,"&lt;="&amp;$B33))</f>
        <v>0</v>
      </c>
      <c r="G33" s="1">
        <f>(SUMIFS('OD0040 theo Bravo'!$G:$G,'OD0040 theo Bravo'!$G:$G,"&gt;="&amp;0,'OD0040 theo Bravo'!$D:$D,G$3,'OD0040 theo Bravo'!$B:$B,"&lt;="&amp;$B33))</f>
        <v>0</v>
      </c>
      <c r="H33" s="1">
        <f>(SUMIFS('OD0040 theo Bravo'!$G:$G,'OD0040 theo Bravo'!$G:$G,"&gt;="&amp;0,'OD0040 theo Bravo'!$D:$D,H$3,'OD0040 theo Bravo'!$B:$B,"&lt;="&amp;$B33))</f>
        <v>0</v>
      </c>
      <c r="I33" s="1">
        <f>(SUMIFS('OD0040 theo Bravo'!$G:$G,'OD0040 theo Bravo'!$G:$G,"&gt;="&amp;0,'OD0040 theo Bravo'!$D:$D,I$3,'OD0040 theo Bravo'!$B:$B,"&lt;="&amp;$B33))</f>
        <v>0</v>
      </c>
      <c r="J33" s="1">
        <f>(SUMIFS('OD0040 theo Bravo'!$G:$G,'OD0040 theo Bravo'!$G:$G,"&gt;="&amp;0,'OD0040 theo Bravo'!$D:$D,J$3,'OD0040 theo Bravo'!$B:$B,"&lt;="&amp;$B33))</f>
        <v>0</v>
      </c>
      <c r="K33" s="1">
        <f>(SUMIFS('OD0040 theo Bravo'!$G:$G,'OD0040 theo Bravo'!$G:$G,"&gt;="&amp;0,'OD0040 theo Bravo'!$D:$D,K$3,'OD0040 theo Bravo'!$B:$B,"&lt;="&amp;$B33))</f>
        <v>0</v>
      </c>
      <c r="L33" s="1">
        <f>-(SUMIFS('OD0040 theo Bravo'!$G:$G,'OD0040 theo Bravo'!$G:$G,"&lt;"&amp;0,'OD0040 theo Bravo'!$D:$D,L$3))</f>
        <v>504722</v>
      </c>
      <c r="M33" s="1">
        <f>-(SUMIFS('OD0040 theo Bravo'!$G:$G,'OD0040 theo Bravo'!$G:$G,"&lt;"&amp;0,'OD0040 theo Bravo'!$D:$D,M$3))</f>
        <v>0</v>
      </c>
      <c r="N33" s="1">
        <f>-(SUMIFS('OD0040 theo Bravo'!$G:$G,'OD0040 theo Bravo'!$G:$G,"&lt;"&amp;0,'OD0040 theo Bravo'!$D:$D,N$3))</f>
        <v>974267</v>
      </c>
      <c r="O33" s="1">
        <f>-(SUMIFS('OD0040 theo Bravo'!$G:$G,'OD0040 theo Bravo'!$G:$G,"&lt;"&amp;0,'OD0040 theo Bravo'!$D:$D,O$3))</f>
        <v>830018</v>
      </c>
      <c r="P33" s="1">
        <f>-(SUMIFS('OD0040 theo Bravo'!$G:$G,'OD0040 theo Bravo'!$G:$G,"&lt;"&amp;0,'OD0040 theo Bravo'!$D:$D,P$3))</f>
        <v>550000</v>
      </c>
      <c r="Q33" s="1">
        <f>-(SUMIFS('OD0040 theo Bravo'!$G:$G,'OD0040 theo Bravo'!$G:$G,"&lt;"&amp;0,'OD0040 theo Bravo'!$D:$D,Q$3))</f>
        <v>449984</v>
      </c>
      <c r="R33" s="1">
        <f>-(SUMIFS('OD0040 theo Bravo'!$G:$G,'OD0040 theo Bravo'!$G:$G,"&lt;"&amp;0,'OD0040 theo Bravo'!$D:$D,R$3))</f>
        <v>550145</v>
      </c>
      <c r="S33" s="1">
        <f>-(SUMIFS('OD0040 theo Bravo'!$G:$G,'OD0040 theo Bravo'!$G:$G,"&lt;"&amp;0,'OD0040 theo Bravo'!$D:$D,S$3))</f>
        <v>0</v>
      </c>
      <c r="T33" s="1">
        <f>-(SUMIFS('OD0040 theo Bravo'!$G:$G,'OD0040 theo Bravo'!$G:$G,"&lt;"&amp;0,'OD0040 theo Bravo'!$D:$D,T$3))</f>
        <v>49247</v>
      </c>
      <c r="U33" s="18">
        <f t="shared" si="6"/>
        <v>0</v>
      </c>
      <c r="V33" s="18">
        <f t="shared" si="7"/>
        <v>10150</v>
      </c>
      <c r="W33" s="18">
        <f t="shared" si="8"/>
        <v>0</v>
      </c>
      <c r="X33" s="18">
        <f t="shared" si="9"/>
        <v>0</v>
      </c>
      <c r="Y33" s="18">
        <f t="shared" si="10"/>
        <v>0</v>
      </c>
      <c r="Z33" s="18">
        <f t="shared" si="11"/>
        <v>0</v>
      </c>
      <c r="AA33" s="18">
        <f t="shared" si="12"/>
        <v>0</v>
      </c>
      <c r="AB33" s="18">
        <f t="shared" si="13"/>
        <v>0</v>
      </c>
      <c r="AC33" s="18">
        <f t="shared" si="13"/>
        <v>0</v>
      </c>
      <c r="AD33" s="17">
        <f>(U33*SUMIFS(Info!$C:$C,Info!$A:$A,AD$3,Info!$E:$E,"&gt;="&amp;$B33,Info!$D:$D,"&lt;="&amp;$B33,Info!$I:$I,"x")/365)*100000</f>
        <v>0</v>
      </c>
      <c r="AE33" s="17">
        <f>(V33*SUMIFS(Info!$C:$C,Info!$A:$A,AE$3,Info!$E:$E,"&gt;="&amp;$B33,Info!$D:$D,"&lt;="&amp;$B33,Info!$I:$I,"x")/365)*100000</f>
        <v>0</v>
      </c>
      <c r="AF33" s="17">
        <f>(W33*SUMIFS(Info!$C:$C,Info!$A:$A,AF$3,Info!$E:$E,"&gt;="&amp;$B33,Info!$D:$D,"&lt;="&amp;$B33,Info!$I:$I,"x")/365)*100000</f>
        <v>0</v>
      </c>
      <c r="AG33" s="17">
        <f>(X33*SUMIFS(Info!$C:$C,Info!$A:$A,AG$3,Info!$E:$E,"&gt;="&amp;$B33,Info!$D:$D,"&lt;="&amp;$B33,Info!$I:$I,"x")/365)*100000</f>
        <v>0</v>
      </c>
      <c r="AH33" s="17">
        <f>(Y33*SUMIFS(Info!$C:$C,Info!$A:$A,AH$3,Info!$E:$E,"&gt;="&amp;$B33,Info!$D:$D,"&lt;="&amp;$B33,Info!$I:$I,"x")/365)*100000</f>
        <v>0</v>
      </c>
      <c r="AI33" s="17">
        <f>(Z33*SUMIFS(Info!$C:$C,Info!$A:$A,AI$3,Info!$E:$E,"&gt;="&amp;$B33,Info!$D:$D,"&lt;="&amp;$B33,Info!$I:$I,"x")/365)*100000</f>
        <v>0</v>
      </c>
      <c r="AJ33" s="17">
        <f>(AA33*SUMIFS(Info!$C:$C,Info!$A:$A,AJ$3,Info!$E:$E,"&gt;="&amp;$B33,Info!$D:$D,"&lt;="&amp;$B33,Info!$I:$I,"x")/365)*100000</f>
        <v>0</v>
      </c>
      <c r="AK33" s="17">
        <f>(AB33*SUMIFS(Info!$C:$C,Info!$A:$A,AK$3,Info!$E:$E,"&gt;="&amp;$B33,Info!$D:$D,"&lt;="&amp;$B33,Info!$I:$I,"x")/365)*100000</f>
        <v>0</v>
      </c>
      <c r="AL33" s="17">
        <f>(AC33*SUMIFS(Info!$C:$C,Info!$A:$A,AL$3,Info!$E:$E,"&gt;="&amp;$B33,Info!$D:$D,"&lt;="&amp;$B33,Info!$I:$I,"x")/365)*100000</f>
        <v>0</v>
      </c>
      <c r="AM33" s="17"/>
    </row>
    <row r="34" spans="1:39">
      <c r="A34" s="14" t="str">
        <f t="shared" si="15"/>
        <v>11/2024</v>
      </c>
      <c r="B34" s="14">
        <v>45598</v>
      </c>
      <c r="C34" s="1">
        <f>(SUMIFS('OD0040 theo Bravo'!$G:$G,'OD0040 theo Bravo'!$G:$G,"&gt;="&amp;0,'OD0040 theo Bravo'!$D:$D,C$3,'OD0040 theo Bravo'!$B:$B,"&lt;="&amp;$B34))</f>
        <v>196441</v>
      </c>
      <c r="D34" s="1">
        <f>(SUMIFS('OD0040 theo Bravo'!$G:$G,'OD0040 theo Bravo'!$G:$G,"&gt;="&amp;0,'OD0040 theo Bravo'!$D:$D,D$3,'OD0040 theo Bravo'!$B:$B,"&lt;="&amp;$B34))</f>
        <v>10150</v>
      </c>
      <c r="E34" s="1">
        <f>(SUMIFS('OD0040 theo Bravo'!$G:$G,'OD0040 theo Bravo'!$G:$G,"&gt;="&amp;0,'OD0040 theo Bravo'!$D:$D,E$3,'OD0040 theo Bravo'!$B:$B,"&lt;="&amp;$B34))</f>
        <v>58211</v>
      </c>
      <c r="F34" s="1">
        <f>(SUMIFS('OD0040 theo Bravo'!$G:$G,'OD0040 theo Bravo'!$G:$G,"&gt;="&amp;0,'OD0040 theo Bravo'!$D:$D,F$3,'OD0040 theo Bravo'!$B:$B,"&lt;="&amp;$B34))</f>
        <v>0</v>
      </c>
      <c r="G34" s="1">
        <f>(SUMIFS('OD0040 theo Bravo'!$G:$G,'OD0040 theo Bravo'!$G:$G,"&gt;="&amp;0,'OD0040 theo Bravo'!$D:$D,G$3,'OD0040 theo Bravo'!$B:$B,"&lt;="&amp;$B34))</f>
        <v>0</v>
      </c>
      <c r="H34" s="1">
        <f>(SUMIFS('OD0040 theo Bravo'!$G:$G,'OD0040 theo Bravo'!$G:$G,"&gt;="&amp;0,'OD0040 theo Bravo'!$D:$D,H$3,'OD0040 theo Bravo'!$B:$B,"&lt;="&amp;$B34))</f>
        <v>0</v>
      </c>
      <c r="I34" s="1">
        <f>(SUMIFS('OD0040 theo Bravo'!$G:$G,'OD0040 theo Bravo'!$G:$G,"&gt;="&amp;0,'OD0040 theo Bravo'!$D:$D,I$3,'OD0040 theo Bravo'!$B:$B,"&lt;="&amp;$B34))</f>
        <v>0</v>
      </c>
      <c r="J34" s="1">
        <f>(SUMIFS('OD0040 theo Bravo'!$G:$G,'OD0040 theo Bravo'!$G:$G,"&gt;="&amp;0,'OD0040 theo Bravo'!$D:$D,J$3,'OD0040 theo Bravo'!$B:$B,"&lt;="&amp;$B34))</f>
        <v>0</v>
      </c>
      <c r="K34" s="1">
        <f>(SUMIFS('OD0040 theo Bravo'!$G:$G,'OD0040 theo Bravo'!$G:$G,"&gt;="&amp;0,'OD0040 theo Bravo'!$D:$D,K$3,'OD0040 theo Bravo'!$B:$B,"&lt;="&amp;$B34))</f>
        <v>0</v>
      </c>
      <c r="L34" s="1">
        <f>-(SUMIFS('OD0040 theo Bravo'!$G:$G,'OD0040 theo Bravo'!$G:$G,"&lt;"&amp;0,'OD0040 theo Bravo'!$D:$D,L$3))</f>
        <v>504722</v>
      </c>
      <c r="M34" s="1">
        <f>-(SUMIFS('OD0040 theo Bravo'!$G:$G,'OD0040 theo Bravo'!$G:$G,"&lt;"&amp;0,'OD0040 theo Bravo'!$D:$D,M$3))</f>
        <v>0</v>
      </c>
      <c r="N34" s="1">
        <f>-(SUMIFS('OD0040 theo Bravo'!$G:$G,'OD0040 theo Bravo'!$G:$G,"&lt;"&amp;0,'OD0040 theo Bravo'!$D:$D,N$3))</f>
        <v>974267</v>
      </c>
      <c r="O34" s="1">
        <f>-(SUMIFS('OD0040 theo Bravo'!$G:$G,'OD0040 theo Bravo'!$G:$G,"&lt;"&amp;0,'OD0040 theo Bravo'!$D:$D,O$3))</f>
        <v>830018</v>
      </c>
      <c r="P34" s="1">
        <f>-(SUMIFS('OD0040 theo Bravo'!$G:$G,'OD0040 theo Bravo'!$G:$G,"&lt;"&amp;0,'OD0040 theo Bravo'!$D:$D,P$3))</f>
        <v>550000</v>
      </c>
      <c r="Q34" s="1">
        <f>-(SUMIFS('OD0040 theo Bravo'!$G:$G,'OD0040 theo Bravo'!$G:$G,"&lt;"&amp;0,'OD0040 theo Bravo'!$D:$D,Q$3))</f>
        <v>449984</v>
      </c>
      <c r="R34" s="1">
        <f>-(SUMIFS('OD0040 theo Bravo'!$G:$G,'OD0040 theo Bravo'!$G:$G,"&lt;"&amp;0,'OD0040 theo Bravo'!$D:$D,R$3))</f>
        <v>550145</v>
      </c>
      <c r="S34" s="1">
        <f>-(SUMIFS('OD0040 theo Bravo'!$G:$G,'OD0040 theo Bravo'!$G:$G,"&lt;"&amp;0,'OD0040 theo Bravo'!$D:$D,S$3))</f>
        <v>0</v>
      </c>
      <c r="T34" s="1">
        <f>-(SUMIFS('OD0040 theo Bravo'!$G:$G,'OD0040 theo Bravo'!$G:$G,"&lt;"&amp;0,'OD0040 theo Bravo'!$D:$D,T$3))</f>
        <v>49247</v>
      </c>
      <c r="U34" s="18">
        <f t="shared" si="6"/>
        <v>0</v>
      </c>
      <c r="V34" s="18">
        <f t="shared" si="7"/>
        <v>10150</v>
      </c>
      <c r="W34" s="18">
        <f t="shared" si="8"/>
        <v>0</v>
      </c>
      <c r="X34" s="18">
        <f t="shared" si="9"/>
        <v>0</v>
      </c>
      <c r="Y34" s="18">
        <f t="shared" si="10"/>
        <v>0</v>
      </c>
      <c r="Z34" s="18">
        <f t="shared" si="11"/>
        <v>0</v>
      </c>
      <c r="AA34" s="18">
        <f t="shared" si="12"/>
        <v>0</v>
      </c>
      <c r="AB34" s="18">
        <f t="shared" si="13"/>
        <v>0</v>
      </c>
      <c r="AC34" s="18">
        <f t="shared" si="13"/>
        <v>0</v>
      </c>
      <c r="AD34" s="17">
        <f>(U34*SUMIFS(Info!$C:$C,Info!$A:$A,AD$3,Info!$E:$E,"&gt;="&amp;$B34,Info!$D:$D,"&lt;="&amp;$B34,Info!$I:$I,"x")/365)*100000</f>
        <v>0</v>
      </c>
      <c r="AE34" s="17">
        <f>(V34*SUMIFS(Info!$C:$C,Info!$A:$A,AE$3,Info!$E:$E,"&gt;="&amp;$B34,Info!$D:$D,"&lt;="&amp;$B34,Info!$I:$I,"x")/365)*100000</f>
        <v>0</v>
      </c>
      <c r="AF34" s="17">
        <f>(W34*SUMIFS(Info!$C:$C,Info!$A:$A,AF$3,Info!$E:$E,"&gt;="&amp;$B34,Info!$D:$D,"&lt;="&amp;$B34,Info!$I:$I,"x")/365)*100000</f>
        <v>0</v>
      </c>
      <c r="AG34" s="17">
        <f>(X34*SUMIFS(Info!$C:$C,Info!$A:$A,AG$3,Info!$E:$E,"&gt;="&amp;$B34,Info!$D:$D,"&lt;="&amp;$B34,Info!$I:$I,"x")/365)*100000</f>
        <v>0</v>
      </c>
      <c r="AH34" s="17">
        <f>(Y34*SUMIFS(Info!$C:$C,Info!$A:$A,AH$3,Info!$E:$E,"&gt;="&amp;$B34,Info!$D:$D,"&lt;="&amp;$B34,Info!$I:$I,"x")/365)*100000</f>
        <v>0</v>
      </c>
      <c r="AI34" s="17">
        <f>(Z34*SUMIFS(Info!$C:$C,Info!$A:$A,AI$3,Info!$E:$E,"&gt;="&amp;$B34,Info!$D:$D,"&lt;="&amp;$B34,Info!$I:$I,"x")/365)*100000</f>
        <v>0</v>
      </c>
      <c r="AJ34" s="17">
        <f>(AA34*SUMIFS(Info!$C:$C,Info!$A:$A,AJ$3,Info!$E:$E,"&gt;="&amp;$B34,Info!$D:$D,"&lt;="&amp;$B34,Info!$I:$I,"x")/365)*100000</f>
        <v>0</v>
      </c>
      <c r="AK34" s="17">
        <f>(AB34*SUMIFS(Info!$C:$C,Info!$A:$A,AK$3,Info!$E:$E,"&gt;="&amp;$B34,Info!$D:$D,"&lt;="&amp;$B34,Info!$I:$I,"x")/365)*100000</f>
        <v>0</v>
      </c>
      <c r="AL34" s="17">
        <f>(AC34*SUMIFS(Info!$C:$C,Info!$A:$A,AL$3,Info!$E:$E,"&gt;="&amp;$B34,Info!$D:$D,"&lt;="&amp;$B34,Info!$I:$I,"x")/365)*100000</f>
        <v>0</v>
      </c>
      <c r="AM34" s="17"/>
    </row>
    <row r="35" spans="1:39">
      <c r="A35" s="14" t="str">
        <f t="shared" si="15"/>
        <v>11/2024</v>
      </c>
      <c r="B35" s="14">
        <v>45599</v>
      </c>
      <c r="C35" s="1">
        <f>(SUMIFS('OD0040 theo Bravo'!$G:$G,'OD0040 theo Bravo'!$G:$G,"&gt;="&amp;0,'OD0040 theo Bravo'!$D:$D,C$3,'OD0040 theo Bravo'!$B:$B,"&lt;="&amp;$B35))</f>
        <v>196441</v>
      </c>
      <c r="D35" s="1">
        <f>(SUMIFS('OD0040 theo Bravo'!$G:$G,'OD0040 theo Bravo'!$G:$G,"&gt;="&amp;0,'OD0040 theo Bravo'!$D:$D,D$3,'OD0040 theo Bravo'!$B:$B,"&lt;="&amp;$B35))</f>
        <v>10150</v>
      </c>
      <c r="E35" s="1">
        <f>(SUMIFS('OD0040 theo Bravo'!$G:$G,'OD0040 theo Bravo'!$G:$G,"&gt;="&amp;0,'OD0040 theo Bravo'!$D:$D,E$3,'OD0040 theo Bravo'!$B:$B,"&lt;="&amp;$B35))</f>
        <v>58211</v>
      </c>
      <c r="F35" s="1">
        <f>(SUMIFS('OD0040 theo Bravo'!$G:$G,'OD0040 theo Bravo'!$G:$G,"&gt;="&amp;0,'OD0040 theo Bravo'!$D:$D,F$3,'OD0040 theo Bravo'!$B:$B,"&lt;="&amp;$B35))</f>
        <v>0</v>
      </c>
      <c r="G35" s="1">
        <f>(SUMIFS('OD0040 theo Bravo'!$G:$G,'OD0040 theo Bravo'!$G:$G,"&gt;="&amp;0,'OD0040 theo Bravo'!$D:$D,G$3,'OD0040 theo Bravo'!$B:$B,"&lt;="&amp;$B35))</f>
        <v>0</v>
      </c>
      <c r="H35" s="1">
        <f>(SUMIFS('OD0040 theo Bravo'!$G:$G,'OD0040 theo Bravo'!$G:$G,"&gt;="&amp;0,'OD0040 theo Bravo'!$D:$D,H$3,'OD0040 theo Bravo'!$B:$B,"&lt;="&amp;$B35))</f>
        <v>0</v>
      </c>
      <c r="I35" s="1">
        <f>(SUMIFS('OD0040 theo Bravo'!$G:$G,'OD0040 theo Bravo'!$G:$G,"&gt;="&amp;0,'OD0040 theo Bravo'!$D:$D,I$3,'OD0040 theo Bravo'!$B:$B,"&lt;="&amp;$B35))</f>
        <v>0</v>
      </c>
      <c r="J35" s="1">
        <f>(SUMIFS('OD0040 theo Bravo'!$G:$G,'OD0040 theo Bravo'!$G:$G,"&gt;="&amp;0,'OD0040 theo Bravo'!$D:$D,J$3,'OD0040 theo Bravo'!$B:$B,"&lt;="&amp;$B35))</f>
        <v>0</v>
      </c>
      <c r="K35" s="1">
        <f>(SUMIFS('OD0040 theo Bravo'!$G:$G,'OD0040 theo Bravo'!$G:$G,"&gt;="&amp;0,'OD0040 theo Bravo'!$D:$D,K$3,'OD0040 theo Bravo'!$B:$B,"&lt;="&amp;$B35))</f>
        <v>0</v>
      </c>
      <c r="L35" s="1">
        <f>-(SUMIFS('OD0040 theo Bravo'!$G:$G,'OD0040 theo Bravo'!$G:$G,"&lt;"&amp;0,'OD0040 theo Bravo'!$D:$D,L$3))</f>
        <v>504722</v>
      </c>
      <c r="M35" s="1">
        <f>-(SUMIFS('OD0040 theo Bravo'!$G:$G,'OD0040 theo Bravo'!$G:$G,"&lt;"&amp;0,'OD0040 theo Bravo'!$D:$D,M$3))</f>
        <v>0</v>
      </c>
      <c r="N35" s="1">
        <f>-(SUMIFS('OD0040 theo Bravo'!$G:$G,'OD0040 theo Bravo'!$G:$G,"&lt;"&amp;0,'OD0040 theo Bravo'!$D:$D,N$3))</f>
        <v>974267</v>
      </c>
      <c r="O35" s="1">
        <f>-(SUMIFS('OD0040 theo Bravo'!$G:$G,'OD0040 theo Bravo'!$G:$G,"&lt;"&amp;0,'OD0040 theo Bravo'!$D:$D,O$3))</f>
        <v>830018</v>
      </c>
      <c r="P35" s="1">
        <f>-(SUMIFS('OD0040 theo Bravo'!$G:$G,'OD0040 theo Bravo'!$G:$G,"&lt;"&amp;0,'OD0040 theo Bravo'!$D:$D,P$3))</f>
        <v>550000</v>
      </c>
      <c r="Q35" s="1">
        <f>-(SUMIFS('OD0040 theo Bravo'!$G:$G,'OD0040 theo Bravo'!$G:$G,"&lt;"&amp;0,'OD0040 theo Bravo'!$D:$D,Q$3))</f>
        <v>449984</v>
      </c>
      <c r="R35" s="1">
        <f>-(SUMIFS('OD0040 theo Bravo'!$G:$G,'OD0040 theo Bravo'!$G:$G,"&lt;"&amp;0,'OD0040 theo Bravo'!$D:$D,R$3))</f>
        <v>550145</v>
      </c>
      <c r="S35" s="1">
        <f>-(SUMIFS('OD0040 theo Bravo'!$G:$G,'OD0040 theo Bravo'!$G:$G,"&lt;"&amp;0,'OD0040 theo Bravo'!$D:$D,S$3))</f>
        <v>0</v>
      </c>
      <c r="T35" s="1">
        <f>-(SUMIFS('OD0040 theo Bravo'!$G:$G,'OD0040 theo Bravo'!$G:$G,"&lt;"&amp;0,'OD0040 theo Bravo'!$D:$D,T$3))</f>
        <v>49247</v>
      </c>
      <c r="U35" s="18">
        <f t="shared" si="6"/>
        <v>0</v>
      </c>
      <c r="V35" s="18">
        <f t="shared" si="7"/>
        <v>10150</v>
      </c>
      <c r="W35" s="18">
        <f t="shared" si="8"/>
        <v>0</v>
      </c>
      <c r="X35" s="18">
        <f t="shared" si="9"/>
        <v>0</v>
      </c>
      <c r="Y35" s="18">
        <f t="shared" si="10"/>
        <v>0</v>
      </c>
      <c r="Z35" s="18">
        <f t="shared" si="11"/>
        <v>0</v>
      </c>
      <c r="AA35" s="18">
        <f t="shared" si="12"/>
        <v>0</v>
      </c>
      <c r="AB35" s="18">
        <f t="shared" si="13"/>
        <v>0</v>
      </c>
      <c r="AC35" s="18">
        <f t="shared" si="13"/>
        <v>0</v>
      </c>
      <c r="AD35" s="17">
        <f>(U35*SUMIFS(Info!$C:$C,Info!$A:$A,AD$3,Info!$E:$E,"&gt;="&amp;$B35,Info!$D:$D,"&lt;="&amp;$B35,Info!$I:$I,"x")/365)*100000</f>
        <v>0</v>
      </c>
      <c r="AE35" s="17">
        <f>(V35*SUMIFS(Info!$C:$C,Info!$A:$A,AE$3,Info!$E:$E,"&gt;="&amp;$B35,Info!$D:$D,"&lt;="&amp;$B35,Info!$I:$I,"x")/365)*100000</f>
        <v>0</v>
      </c>
      <c r="AF35" s="17">
        <f>(W35*SUMIFS(Info!$C:$C,Info!$A:$A,AF$3,Info!$E:$E,"&gt;="&amp;$B35,Info!$D:$D,"&lt;="&amp;$B35,Info!$I:$I,"x")/365)*100000</f>
        <v>0</v>
      </c>
      <c r="AG35" s="17">
        <f>(X35*SUMIFS(Info!$C:$C,Info!$A:$A,AG$3,Info!$E:$E,"&gt;="&amp;$B35,Info!$D:$D,"&lt;="&amp;$B35,Info!$I:$I,"x")/365)*100000</f>
        <v>0</v>
      </c>
      <c r="AH35" s="17">
        <f>(Y35*SUMIFS(Info!$C:$C,Info!$A:$A,AH$3,Info!$E:$E,"&gt;="&amp;$B35,Info!$D:$D,"&lt;="&amp;$B35,Info!$I:$I,"x")/365)*100000</f>
        <v>0</v>
      </c>
      <c r="AI35" s="17">
        <f>(Z35*SUMIFS(Info!$C:$C,Info!$A:$A,AI$3,Info!$E:$E,"&gt;="&amp;$B35,Info!$D:$D,"&lt;="&amp;$B35,Info!$I:$I,"x")/365)*100000</f>
        <v>0</v>
      </c>
      <c r="AJ35" s="17">
        <f>(AA35*SUMIFS(Info!$C:$C,Info!$A:$A,AJ$3,Info!$E:$E,"&gt;="&amp;$B35,Info!$D:$D,"&lt;="&amp;$B35,Info!$I:$I,"x")/365)*100000</f>
        <v>0</v>
      </c>
      <c r="AK35" s="17">
        <f>(AB35*SUMIFS(Info!$C:$C,Info!$A:$A,AK$3,Info!$E:$E,"&gt;="&amp;$B35,Info!$D:$D,"&lt;="&amp;$B35,Info!$I:$I,"x")/365)*100000</f>
        <v>0</v>
      </c>
      <c r="AL35" s="17">
        <f>(AC35*SUMIFS(Info!$C:$C,Info!$A:$A,AL$3,Info!$E:$E,"&gt;="&amp;$B35,Info!$D:$D,"&lt;="&amp;$B35,Info!$I:$I,"x")/365)*100000</f>
        <v>0</v>
      </c>
      <c r="AM35" s="17"/>
    </row>
    <row r="36" spans="1:39">
      <c r="A36" s="14" t="str">
        <f t="shared" si="15"/>
        <v>11/2024</v>
      </c>
      <c r="B36" s="14">
        <v>45600</v>
      </c>
      <c r="C36" s="1">
        <f>(SUMIFS('OD0040 theo Bravo'!$G:$G,'OD0040 theo Bravo'!$G:$G,"&gt;="&amp;0,'OD0040 theo Bravo'!$D:$D,C$3,'OD0040 theo Bravo'!$B:$B,"&lt;="&amp;$B36))</f>
        <v>196441</v>
      </c>
      <c r="D36" s="1">
        <f>(SUMIFS('OD0040 theo Bravo'!$G:$G,'OD0040 theo Bravo'!$G:$G,"&gt;="&amp;0,'OD0040 theo Bravo'!$D:$D,D$3,'OD0040 theo Bravo'!$B:$B,"&lt;="&amp;$B36))</f>
        <v>10150</v>
      </c>
      <c r="E36" s="1">
        <f>(SUMIFS('OD0040 theo Bravo'!$G:$G,'OD0040 theo Bravo'!$G:$G,"&gt;="&amp;0,'OD0040 theo Bravo'!$D:$D,E$3,'OD0040 theo Bravo'!$B:$B,"&lt;="&amp;$B36))</f>
        <v>58211</v>
      </c>
      <c r="F36" s="1">
        <f>(SUMIFS('OD0040 theo Bravo'!$G:$G,'OD0040 theo Bravo'!$G:$G,"&gt;="&amp;0,'OD0040 theo Bravo'!$D:$D,F$3,'OD0040 theo Bravo'!$B:$B,"&lt;="&amp;$B36))</f>
        <v>0</v>
      </c>
      <c r="G36" s="1">
        <f>(SUMIFS('OD0040 theo Bravo'!$G:$G,'OD0040 theo Bravo'!$G:$G,"&gt;="&amp;0,'OD0040 theo Bravo'!$D:$D,G$3,'OD0040 theo Bravo'!$B:$B,"&lt;="&amp;$B36))</f>
        <v>0</v>
      </c>
      <c r="H36" s="1">
        <f>(SUMIFS('OD0040 theo Bravo'!$G:$G,'OD0040 theo Bravo'!$G:$G,"&gt;="&amp;0,'OD0040 theo Bravo'!$D:$D,H$3,'OD0040 theo Bravo'!$B:$B,"&lt;="&amp;$B36))</f>
        <v>0</v>
      </c>
      <c r="I36" s="1">
        <f>(SUMIFS('OD0040 theo Bravo'!$G:$G,'OD0040 theo Bravo'!$G:$G,"&gt;="&amp;0,'OD0040 theo Bravo'!$D:$D,I$3,'OD0040 theo Bravo'!$B:$B,"&lt;="&amp;$B36))</f>
        <v>0</v>
      </c>
      <c r="J36" s="1">
        <f>(SUMIFS('OD0040 theo Bravo'!$G:$G,'OD0040 theo Bravo'!$G:$G,"&gt;="&amp;0,'OD0040 theo Bravo'!$D:$D,J$3,'OD0040 theo Bravo'!$B:$B,"&lt;="&amp;$B36))</f>
        <v>0</v>
      </c>
      <c r="K36" s="1">
        <f>(SUMIFS('OD0040 theo Bravo'!$G:$G,'OD0040 theo Bravo'!$G:$G,"&gt;="&amp;0,'OD0040 theo Bravo'!$D:$D,K$3,'OD0040 theo Bravo'!$B:$B,"&lt;="&amp;$B36))</f>
        <v>0</v>
      </c>
      <c r="L36" s="1">
        <f>-(SUMIFS('OD0040 theo Bravo'!$G:$G,'OD0040 theo Bravo'!$G:$G,"&lt;"&amp;0,'OD0040 theo Bravo'!$D:$D,L$3))</f>
        <v>504722</v>
      </c>
      <c r="M36" s="1">
        <f>-(SUMIFS('OD0040 theo Bravo'!$G:$G,'OD0040 theo Bravo'!$G:$G,"&lt;"&amp;0,'OD0040 theo Bravo'!$D:$D,M$3))</f>
        <v>0</v>
      </c>
      <c r="N36" s="1">
        <f>-(SUMIFS('OD0040 theo Bravo'!$G:$G,'OD0040 theo Bravo'!$G:$G,"&lt;"&amp;0,'OD0040 theo Bravo'!$D:$D,N$3))</f>
        <v>974267</v>
      </c>
      <c r="O36" s="1">
        <f>-(SUMIFS('OD0040 theo Bravo'!$G:$G,'OD0040 theo Bravo'!$G:$G,"&lt;"&amp;0,'OD0040 theo Bravo'!$D:$D,O$3))</f>
        <v>830018</v>
      </c>
      <c r="P36" s="1">
        <f>-(SUMIFS('OD0040 theo Bravo'!$G:$G,'OD0040 theo Bravo'!$G:$G,"&lt;"&amp;0,'OD0040 theo Bravo'!$D:$D,P$3))</f>
        <v>550000</v>
      </c>
      <c r="Q36" s="1">
        <f>-(SUMIFS('OD0040 theo Bravo'!$G:$G,'OD0040 theo Bravo'!$G:$G,"&lt;"&amp;0,'OD0040 theo Bravo'!$D:$D,Q$3))</f>
        <v>449984</v>
      </c>
      <c r="R36" s="1">
        <f>-(SUMIFS('OD0040 theo Bravo'!$G:$G,'OD0040 theo Bravo'!$G:$G,"&lt;"&amp;0,'OD0040 theo Bravo'!$D:$D,R$3))</f>
        <v>550145</v>
      </c>
      <c r="S36" s="1">
        <f>-(SUMIFS('OD0040 theo Bravo'!$G:$G,'OD0040 theo Bravo'!$G:$G,"&lt;"&amp;0,'OD0040 theo Bravo'!$D:$D,S$3))</f>
        <v>0</v>
      </c>
      <c r="T36" s="1">
        <f>-(SUMIFS('OD0040 theo Bravo'!$G:$G,'OD0040 theo Bravo'!$G:$G,"&lt;"&amp;0,'OD0040 theo Bravo'!$D:$D,T$3))</f>
        <v>49247</v>
      </c>
      <c r="U36" s="18">
        <f t="shared" si="6"/>
        <v>0</v>
      </c>
      <c r="V36" s="18">
        <f t="shared" si="7"/>
        <v>10150</v>
      </c>
      <c r="W36" s="18">
        <f t="shared" si="8"/>
        <v>0</v>
      </c>
      <c r="X36" s="18">
        <f t="shared" si="9"/>
        <v>0</v>
      </c>
      <c r="Y36" s="18">
        <f t="shared" si="10"/>
        <v>0</v>
      </c>
      <c r="Z36" s="18">
        <f t="shared" si="11"/>
        <v>0</v>
      </c>
      <c r="AA36" s="18">
        <f t="shared" si="12"/>
        <v>0</v>
      </c>
      <c r="AB36" s="18">
        <f t="shared" si="13"/>
        <v>0</v>
      </c>
      <c r="AC36" s="18">
        <f t="shared" si="13"/>
        <v>0</v>
      </c>
      <c r="AD36" s="17">
        <f>(U36*SUMIFS(Info!$C:$C,Info!$A:$A,AD$3,Info!$E:$E,"&gt;="&amp;$B36,Info!$D:$D,"&lt;="&amp;$B36,Info!$I:$I,"x")/365)*100000</f>
        <v>0</v>
      </c>
      <c r="AE36" s="17">
        <f>(V36*SUMIFS(Info!$C:$C,Info!$A:$A,AE$3,Info!$E:$E,"&gt;="&amp;$B36,Info!$D:$D,"&lt;="&amp;$B36,Info!$I:$I,"x")/365)*100000</f>
        <v>0</v>
      </c>
      <c r="AF36" s="17">
        <f>(W36*SUMIFS(Info!$C:$C,Info!$A:$A,AF$3,Info!$E:$E,"&gt;="&amp;$B36,Info!$D:$D,"&lt;="&amp;$B36,Info!$I:$I,"x")/365)*100000</f>
        <v>0</v>
      </c>
      <c r="AG36" s="17">
        <f>(X36*SUMIFS(Info!$C:$C,Info!$A:$A,AG$3,Info!$E:$E,"&gt;="&amp;$B36,Info!$D:$D,"&lt;="&amp;$B36,Info!$I:$I,"x")/365)*100000</f>
        <v>0</v>
      </c>
      <c r="AH36" s="17">
        <f>(Y36*SUMIFS(Info!$C:$C,Info!$A:$A,AH$3,Info!$E:$E,"&gt;="&amp;$B36,Info!$D:$D,"&lt;="&amp;$B36,Info!$I:$I,"x")/365)*100000</f>
        <v>0</v>
      </c>
      <c r="AI36" s="17">
        <f>(Z36*SUMIFS(Info!$C:$C,Info!$A:$A,AI$3,Info!$E:$E,"&gt;="&amp;$B36,Info!$D:$D,"&lt;="&amp;$B36,Info!$I:$I,"x")/365)*100000</f>
        <v>0</v>
      </c>
      <c r="AJ36" s="17">
        <f>(AA36*SUMIFS(Info!$C:$C,Info!$A:$A,AJ$3,Info!$E:$E,"&gt;="&amp;$B36,Info!$D:$D,"&lt;="&amp;$B36,Info!$I:$I,"x")/365)*100000</f>
        <v>0</v>
      </c>
      <c r="AK36" s="17">
        <f>(AB36*SUMIFS(Info!$C:$C,Info!$A:$A,AK$3,Info!$E:$E,"&gt;="&amp;$B36,Info!$D:$D,"&lt;="&amp;$B36,Info!$I:$I,"x")/365)*100000</f>
        <v>0</v>
      </c>
      <c r="AL36" s="17">
        <f>(AC36*SUMIFS(Info!$C:$C,Info!$A:$A,AL$3,Info!$E:$E,"&gt;="&amp;$B36,Info!$D:$D,"&lt;="&amp;$B36,Info!$I:$I,"x")/365)*100000</f>
        <v>0</v>
      </c>
      <c r="AM36" s="17"/>
    </row>
    <row r="37" spans="1:39">
      <c r="A37" s="14" t="str">
        <f t="shared" si="15"/>
        <v>11/2024</v>
      </c>
      <c r="B37" s="14">
        <v>45601</v>
      </c>
      <c r="C37" s="1">
        <f>(SUMIFS('OD0040 theo Bravo'!$G:$G,'OD0040 theo Bravo'!$G:$G,"&gt;="&amp;0,'OD0040 theo Bravo'!$D:$D,C$3,'OD0040 theo Bravo'!$B:$B,"&lt;="&amp;$B37))</f>
        <v>196441</v>
      </c>
      <c r="D37" s="1">
        <f>(SUMIFS('OD0040 theo Bravo'!$G:$G,'OD0040 theo Bravo'!$G:$G,"&gt;="&amp;0,'OD0040 theo Bravo'!$D:$D,D$3,'OD0040 theo Bravo'!$B:$B,"&lt;="&amp;$B37))</f>
        <v>10150</v>
      </c>
      <c r="E37" s="1">
        <f>(SUMIFS('OD0040 theo Bravo'!$G:$G,'OD0040 theo Bravo'!$G:$G,"&gt;="&amp;0,'OD0040 theo Bravo'!$D:$D,E$3,'OD0040 theo Bravo'!$B:$B,"&lt;="&amp;$B37))</f>
        <v>58211</v>
      </c>
      <c r="F37" s="1">
        <f>(SUMIFS('OD0040 theo Bravo'!$G:$G,'OD0040 theo Bravo'!$G:$G,"&gt;="&amp;0,'OD0040 theo Bravo'!$D:$D,F$3,'OD0040 theo Bravo'!$B:$B,"&lt;="&amp;$B37))</f>
        <v>0</v>
      </c>
      <c r="G37" s="1">
        <f>(SUMIFS('OD0040 theo Bravo'!$G:$G,'OD0040 theo Bravo'!$G:$G,"&gt;="&amp;0,'OD0040 theo Bravo'!$D:$D,G$3,'OD0040 theo Bravo'!$B:$B,"&lt;="&amp;$B37))</f>
        <v>0</v>
      </c>
      <c r="H37" s="1">
        <f>(SUMIFS('OD0040 theo Bravo'!$G:$G,'OD0040 theo Bravo'!$G:$G,"&gt;="&amp;0,'OD0040 theo Bravo'!$D:$D,H$3,'OD0040 theo Bravo'!$B:$B,"&lt;="&amp;$B37))</f>
        <v>0</v>
      </c>
      <c r="I37" s="1">
        <f>(SUMIFS('OD0040 theo Bravo'!$G:$G,'OD0040 theo Bravo'!$G:$G,"&gt;="&amp;0,'OD0040 theo Bravo'!$D:$D,I$3,'OD0040 theo Bravo'!$B:$B,"&lt;="&amp;$B37))</f>
        <v>0</v>
      </c>
      <c r="J37" s="1">
        <f>(SUMIFS('OD0040 theo Bravo'!$G:$G,'OD0040 theo Bravo'!$G:$G,"&gt;="&amp;0,'OD0040 theo Bravo'!$D:$D,J$3,'OD0040 theo Bravo'!$B:$B,"&lt;="&amp;$B37))</f>
        <v>0</v>
      </c>
      <c r="K37" s="1">
        <f>(SUMIFS('OD0040 theo Bravo'!$G:$G,'OD0040 theo Bravo'!$G:$G,"&gt;="&amp;0,'OD0040 theo Bravo'!$D:$D,K$3,'OD0040 theo Bravo'!$B:$B,"&lt;="&amp;$B37))</f>
        <v>0</v>
      </c>
      <c r="L37" s="1">
        <f>-(SUMIFS('OD0040 theo Bravo'!$G:$G,'OD0040 theo Bravo'!$G:$G,"&lt;"&amp;0,'OD0040 theo Bravo'!$D:$D,L$3))</f>
        <v>504722</v>
      </c>
      <c r="M37" s="1">
        <f>-(SUMIFS('OD0040 theo Bravo'!$G:$G,'OD0040 theo Bravo'!$G:$G,"&lt;"&amp;0,'OD0040 theo Bravo'!$D:$D,M$3))</f>
        <v>0</v>
      </c>
      <c r="N37" s="1">
        <f>-(SUMIFS('OD0040 theo Bravo'!$G:$G,'OD0040 theo Bravo'!$G:$G,"&lt;"&amp;0,'OD0040 theo Bravo'!$D:$D,N$3))</f>
        <v>974267</v>
      </c>
      <c r="O37" s="1">
        <f>-(SUMIFS('OD0040 theo Bravo'!$G:$G,'OD0040 theo Bravo'!$G:$G,"&lt;"&amp;0,'OD0040 theo Bravo'!$D:$D,O$3))</f>
        <v>830018</v>
      </c>
      <c r="P37" s="1">
        <f>-(SUMIFS('OD0040 theo Bravo'!$G:$G,'OD0040 theo Bravo'!$G:$G,"&lt;"&amp;0,'OD0040 theo Bravo'!$D:$D,P$3))</f>
        <v>550000</v>
      </c>
      <c r="Q37" s="1">
        <f>-(SUMIFS('OD0040 theo Bravo'!$G:$G,'OD0040 theo Bravo'!$G:$G,"&lt;"&amp;0,'OD0040 theo Bravo'!$D:$D,Q$3))</f>
        <v>449984</v>
      </c>
      <c r="R37" s="1">
        <f>-(SUMIFS('OD0040 theo Bravo'!$G:$G,'OD0040 theo Bravo'!$G:$G,"&lt;"&amp;0,'OD0040 theo Bravo'!$D:$D,R$3))</f>
        <v>550145</v>
      </c>
      <c r="S37" s="1">
        <f>-(SUMIFS('OD0040 theo Bravo'!$G:$G,'OD0040 theo Bravo'!$G:$G,"&lt;"&amp;0,'OD0040 theo Bravo'!$D:$D,S$3))</f>
        <v>0</v>
      </c>
      <c r="T37" s="1">
        <f>-(SUMIFS('OD0040 theo Bravo'!$G:$G,'OD0040 theo Bravo'!$G:$G,"&lt;"&amp;0,'OD0040 theo Bravo'!$D:$D,T$3))</f>
        <v>49247</v>
      </c>
      <c r="U37" s="18">
        <f t="shared" ref="U37:U68" si="16">IF(C37-L37&lt;0,0,C37-L37)</f>
        <v>0</v>
      </c>
      <c r="V37" s="18">
        <f t="shared" ref="V37:V68" si="17">IF(D37-M37&lt;0,0,D37-M37)</f>
        <v>10150</v>
      </c>
      <c r="W37" s="18">
        <f t="shared" ref="W37:W68" si="18">IF(E37-N37&lt;0,0,E37-N37)</f>
        <v>0</v>
      </c>
      <c r="X37" s="18">
        <f t="shared" ref="X37:X68" si="19">IF(F37-O37&lt;0,0,F37-O37)</f>
        <v>0</v>
      </c>
      <c r="Y37" s="18">
        <f t="shared" ref="Y37:Y68" si="20">IF(G37-P37&lt;0,0,G37-P37)</f>
        <v>0</v>
      </c>
      <c r="Z37" s="18">
        <f t="shared" ref="Z37:Z68" si="21">IF(H37-Q37&lt;0,0,H37-Q37)</f>
        <v>0</v>
      </c>
      <c r="AA37" s="18">
        <f t="shared" si="12"/>
        <v>0</v>
      </c>
      <c r="AB37" s="18">
        <f t="shared" si="13"/>
        <v>0</v>
      </c>
      <c r="AC37" s="18">
        <f t="shared" si="13"/>
        <v>0</v>
      </c>
      <c r="AD37" s="17">
        <f>(U37*SUMIFS(Info!$C:$C,Info!$A:$A,AD$3,Info!$E:$E,"&gt;="&amp;$B37,Info!$D:$D,"&lt;="&amp;$B37,Info!$I:$I,"x")/365)*100000</f>
        <v>0</v>
      </c>
      <c r="AE37" s="17">
        <f>(V37*SUMIFS(Info!$C:$C,Info!$A:$A,AE$3,Info!$E:$E,"&gt;="&amp;$B37,Info!$D:$D,"&lt;="&amp;$B37,Info!$I:$I,"x")/365)*100000</f>
        <v>0</v>
      </c>
      <c r="AF37" s="17">
        <f>(W37*SUMIFS(Info!$C:$C,Info!$A:$A,AF$3,Info!$E:$E,"&gt;="&amp;$B37,Info!$D:$D,"&lt;="&amp;$B37,Info!$I:$I,"x")/365)*100000</f>
        <v>0</v>
      </c>
      <c r="AG37" s="17">
        <f>(X37*SUMIFS(Info!$C:$C,Info!$A:$A,AG$3,Info!$E:$E,"&gt;="&amp;$B37,Info!$D:$D,"&lt;="&amp;$B37,Info!$I:$I,"x")/365)*100000</f>
        <v>0</v>
      </c>
      <c r="AH37" s="17">
        <f>(Y37*SUMIFS(Info!$C:$C,Info!$A:$A,AH$3,Info!$E:$E,"&gt;="&amp;$B37,Info!$D:$D,"&lt;="&amp;$B37,Info!$I:$I,"x")/365)*100000</f>
        <v>0</v>
      </c>
      <c r="AI37" s="17">
        <f>(Z37*SUMIFS(Info!$C:$C,Info!$A:$A,AI$3,Info!$E:$E,"&gt;="&amp;$B37,Info!$D:$D,"&lt;="&amp;$B37,Info!$I:$I,"x")/365)*100000</f>
        <v>0</v>
      </c>
      <c r="AJ37" s="17">
        <f>(AA37*SUMIFS(Info!$C:$C,Info!$A:$A,AJ$3,Info!$E:$E,"&gt;="&amp;$B37,Info!$D:$D,"&lt;="&amp;$B37,Info!$I:$I,"x")/365)*100000</f>
        <v>0</v>
      </c>
      <c r="AK37" s="17">
        <f>(AB37*SUMIFS(Info!$C:$C,Info!$A:$A,AK$3,Info!$E:$E,"&gt;="&amp;$B37,Info!$D:$D,"&lt;="&amp;$B37,Info!$I:$I,"x")/365)*100000</f>
        <v>0</v>
      </c>
      <c r="AL37" s="17">
        <f>(AC37*SUMIFS(Info!$C:$C,Info!$A:$A,AL$3,Info!$E:$E,"&gt;="&amp;$B37,Info!$D:$D,"&lt;="&amp;$B37,Info!$I:$I,"x")/365)*100000</f>
        <v>0</v>
      </c>
      <c r="AM37" s="17"/>
    </row>
    <row r="38" spans="1:39">
      <c r="A38" s="14" t="str">
        <f t="shared" si="15"/>
        <v>11/2024</v>
      </c>
      <c r="B38" s="14">
        <v>45602</v>
      </c>
      <c r="C38" s="1">
        <f>(SUMIFS('OD0040 theo Bravo'!$G:$G,'OD0040 theo Bravo'!$G:$G,"&gt;="&amp;0,'OD0040 theo Bravo'!$D:$D,C$3,'OD0040 theo Bravo'!$B:$B,"&lt;="&amp;$B38))</f>
        <v>196441</v>
      </c>
      <c r="D38" s="1">
        <f>(SUMIFS('OD0040 theo Bravo'!$G:$G,'OD0040 theo Bravo'!$G:$G,"&gt;="&amp;0,'OD0040 theo Bravo'!$D:$D,D$3,'OD0040 theo Bravo'!$B:$B,"&lt;="&amp;$B38))</f>
        <v>10150</v>
      </c>
      <c r="E38" s="1">
        <f>(SUMIFS('OD0040 theo Bravo'!$G:$G,'OD0040 theo Bravo'!$G:$G,"&gt;="&amp;0,'OD0040 theo Bravo'!$D:$D,E$3,'OD0040 theo Bravo'!$B:$B,"&lt;="&amp;$B38))</f>
        <v>58211</v>
      </c>
      <c r="F38" s="1">
        <f>(SUMIFS('OD0040 theo Bravo'!$G:$G,'OD0040 theo Bravo'!$G:$G,"&gt;="&amp;0,'OD0040 theo Bravo'!$D:$D,F$3,'OD0040 theo Bravo'!$B:$B,"&lt;="&amp;$B38))</f>
        <v>0</v>
      </c>
      <c r="G38" s="1">
        <f>(SUMIFS('OD0040 theo Bravo'!$G:$G,'OD0040 theo Bravo'!$G:$G,"&gt;="&amp;0,'OD0040 theo Bravo'!$D:$D,G$3,'OD0040 theo Bravo'!$B:$B,"&lt;="&amp;$B38))</f>
        <v>0</v>
      </c>
      <c r="H38" s="1">
        <f>(SUMIFS('OD0040 theo Bravo'!$G:$G,'OD0040 theo Bravo'!$G:$G,"&gt;="&amp;0,'OD0040 theo Bravo'!$D:$D,H$3,'OD0040 theo Bravo'!$B:$B,"&lt;="&amp;$B38))</f>
        <v>0</v>
      </c>
      <c r="I38" s="1">
        <f>(SUMIFS('OD0040 theo Bravo'!$G:$G,'OD0040 theo Bravo'!$G:$G,"&gt;="&amp;0,'OD0040 theo Bravo'!$D:$D,I$3,'OD0040 theo Bravo'!$B:$B,"&lt;="&amp;$B38))</f>
        <v>0</v>
      </c>
      <c r="J38" s="1">
        <f>(SUMIFS('OD0040 theo Bravo'!$G:$G,'OD0040 theo Bravo'!$G:$G,"&gt;="&amp;0,'OD0040 theo Bravo'!$D:$D,J$3,'OD0040 theo Bravo'!$B:$B,"&lt;="&amp;$B38))</f>
        <v>0</v>
      </c>
      <c r="K38" s="1">
        <f>(SUMIFS('OD0040 theo Bravo'!$G:$G,'OD0040 theo Bravo'!$G:$G,"&gt;="&amp;0,'OD0040 theo Bravo'!$D:$D,K$3,'OD0040 theo Bravo'!$B:$B,"&lt;="&amp;$B38))</f>
        <v>0</v>
      </c>
      <c r="L38" s="1">
        <f>-(SUMIFS('OD0040 theo Bravo'!$G:$G,'OD0040 theo Bravo'!$G:$G,"&lt;"&amp;0,'OD0040 theo Bravo'!$D:$D,L$3))</f>
        <v>504722</v>
      </c>
      <c r="M38" s="1">
        <f>-(SUMIFS('OD0040 theo Bravo'!$G:$G,'OD0040 theo Bravo'!$G:$G,"&lt;"&amp;0,'OD0040 theo Bravo'!$D:$D,M$3))</f>
        <v>0</v>
      </c>
      <c r="N38" s="1">
        <f>-(SUMIFS('OD0040 theo Bravo'!$G:$G,'OD0040 theo Bravo'!$G:$G,"&lt;"&amp;0,'OD0040 theo Bravo'!$D:$D,N$3))</f>
        <v>974267</v>
      </c>
      <c r="O38" s="1">
        <f>-(SUMIFS('OD0040 theo Bravo'!$G:$G,'OD0040 theo Bravo'!$G:$G,"&lt;"&amp;0,'OD0040 theo Bravo'!$D:$D,O$3))</f>
        <v>830018</v>
      </c>
      <c r="P38" s="1">
        <f>-(SUMIFS('OD0040 theo Bravo'!$G:$G,'OD0040 theo Bravo'!$G:$G,"&lt;"&amp;0,'OD0040 theo Bravo'!$D:$D,P$3))</f>
        <v>550000</v>
      </c>
      <c r="Q38" s="1">
        <f>-(SUMIFS('OD0040 theo Bravo'!$G:$G,'OD0040 theo Bravo'!$G:$G,"&lt;"&amp;0,'OD0040 theo Bravo'!$D:$D,Q$3))</f>
        <v>449984</v>
      </c>
      <c r="R38" s="1">
        <f>-(SUMIFS('OD0040 theo Bravo'!$G:$G,'OD0040 theo Bravo'!$G:$G,"&lt;"&amp;0,'OD0040 theo Bravo'!$D:$D,R$3))</f>
        <v>550145</v>
      </c>
      <c r="S38" s="1">
        <f>-(SUMIFS('OD0040 theo Bravo'!$G:$G,'OD0040 theo Bravo'!$G:$G,"&lt;"&amp;0,'OD0040 theo Bravo'!$D:$D,S$3))</f>
        <v>0</v>
      </c>
      <c r="T38" s="1">
        <f>-(SUMIFS('OD0040 theo Bravo'!$G:$G,'OD0040 theo Bravo'!$G:$G,"&lt;"&amp;0,'OD0040 theo Bravo'!$D:$D,T$3))</f>
        <v>49247</v>
      </c>
      <c r="U38" s="18">
        <f t="shared" si="16"/>
        <v>0</v>
      </c>
      <c r="V38" s="18">
        <f t="shared" si="17"/>
        <v>10150</v>
      </c>
      <c r="W38" s="18">
        <f t="shared" si="18"/>
        <v>0</v>
      </c>
      <c r="X38" s="18">
        <f t="shared" si="19"/>
        <v>0</v>
      </c>
      <c r="Y38" s="18">
        <f t="shared" si="20"/>
        <v>0</v>
      </c>
      <c r="Z38" s="18">
        <f t="shared" si="21"/>
        <v>0</v>
      </c>
      <c r="AA38" s="18">
        <f t="shared" si="12"/>
        <v>0</v>
      </c>
      <c r="AB38" s="18">
        <f t="shared" si="13"/>
        <v>0</v>
      </c>
      <c r="AC38" s="18">
        <f t="shared" si="13"/>
        <v>0</v>
      </c>
      <c r="AD38" s="17">
        <f>(U38*SUMIFS(Info!$C:$C,Info!$A:$A,AD$3,Info!$E:$E,"&gt;="&amp;$B38,Info!$D:$D,"&lt;="&amp;$B38,Info!$I:$I,"x")/365)*100000</f>
        <v>0</v>
      </c>
      <c r="AE38" s="17">
        <f>(V38*SUMIFS(Info!$C:$C,Info!$A:$A,AE$3,Info!$E:$E,"&gt;="&amp;$B38,Info!$D:$D,"&lt;="&amp;$B38,Info!$I:$I,"x")/365)*100000</f>
        <v>0</v>
      </c>
      <c r="AF38" s="17">
        <f>(W38*SUMIFS(Info!$C:$C,Info!$A:$A,AF$3,Info!$E:$E,"&gt;="&amp;$B38,Info!$D:$D,"&lt;="&amp;$B38,Info!$I:$I,"x")/365)*100000</f>
        <v>0</v>
      </c>
      <c r="AG38" s="17">
        <f>(X38*SUMIFS(Info!$C:$C,Info!$A:$A,AG$3,Info!$E:$E,"&gt;="&amp;$B38,Info!$D:$D,"&lt;="&amp;$B38,Info!$I:$I,"x")/365)*100000</f>
        <v>0</v>
      </c>
      <c r="AH38" s="17">
        <f>(Y38*SUMIFS(Info!$C:$C,Info!$A:$A,AH$3,Info!$E:$E,"&gt;="&amp;$B38,Info!$D:$D,"&lt;="&amp;$B38,Info!$I:$I,"x")/365)*100000</f>
        <v>0</v>
      </c>
      <c r="AI38" s="17">
        <f>(Z38*SUMIFS(Info!$C:$C,Info!$A:$A,AI$3,Info!$E:$E,"&gt;="&amp;$B38,Info!$D:$D,"&lt;="&amp;$B38,Info!$I:$I,"x")/365)*100000</f>
        <v>0</v>
      </c>
      <c r="AJ38" s="17">
        <f>(AA38*SUMIFS(Info!$C:$C,Info!$A:$A,AJ$3,Info!$E:$E,"&gt;="&amp;$B38,Info!$D:$D,"&lt;="&amp;$B38,Info!$I:$I,"x")/365)*100000</f>
        <v>0</v>
      </c>
      <c r="AK38" s="17">
        <f>(AB38*SUMIFS(Info!$C:$C,Info!$A:$A,AK$3,Info!$E:$E,"&gt;="&amp;$B38,Info!$D:$D,"&lt;="&amp;$B38,Info!$I:$I,"x")/365)*100000</f>
        <v>0</v>
      </c>
      <c r="AL38" s="17">
        <f>(AC38*SUMIFS(Info!$C:$C,Info!$A:$A,AL$3,Info!$E:$E,"&gt;="&amp;$B38,Info!$D:$D,"&lt;="&amp;$B38,Info!$I:$I,"x")/365)*100000</f>
        <v>0</v>
      </c>
      <c r="AM38" s="17"/>
    </row>
    <row r="39" spans="1:39">
      <c r="A39" s="14" t="str">
        <f t="shared" si="15"/>
        <v>11/2024</v>
      </c>
      <c r="B39" s="14">
        <v>45603</v>
      </c>
      <c r="C39" s="1">
        <f>(SUMIFS('OD0040 theo Bravo'!$G:$G,'OD0040 theo Bravo'!$G:$G,"&gt;="&amp;0,'OD0040 theo Bravo'!$D:$D,C$3,'OD0040 theo Bravo'!$B:$B,"&lt;="&amp;$B39))</f>
        <v>196441</v>
      </c>
      <c r="D39" s="1">
        <f>(SUMIFS('OD0040 theo Bravo'!$G:$G,'OD0040 theo Bravo'!$G:$G,"&gt;="&amp;0,'OD0040 theo Bravo'!$D:$D,D$3,'OD0040 theo Bravo'!$B:$B,"&lt;="&amp;$B39))</f>
        <v>10150</v>
      </c>
      <c r="E39" s="1">
        <f>(SUMIFS('OD0040 theo Bravo'!$G:$G,'OD0040 theo Bravo'!$G:$G,"&gt;="&amp;0,'OD0040 theo Bravo'!$D:$D,E$3,'OD0040 theo Bravo'!$B:$B,"&lt;="&amp;$B39))</f>
        <v>58211</v>
      </c>
      <c r="F39" s="1">
        <f>(SUMIFS('OD0040 theo Bravo'!$G:$G,'OD0040 theo Bravo'!$G:$G,"&gt;="&amp;0,'OD0040 theo Bravo'!$D:$D,F$3,'OD0040 theo Bravo'!$B:$B,"&lt;="&amp;$B39))</f>
        <v>0</v>
      </c>
      <c r="G39" s="1">
        <f>(SUMIFS('OD0040 theo Bravo'!$G:$G,'OD0040 theo Bravo'!$G:$G,"&gt;="&amp;0,'OD0040 theo Bravo'!$D:$D,G$3,'OD0040 theo Bravo'!$B:$B,"&lt;="&amp;$B39))</f>
        <v>0</v>
      </c>
      <c r="H39" s="1">
        <f>(SUMIFS('OD0040 theo Bravo'!$G:$G,'OD0040 theo Bravo'!$G:$G,"&gt;="&amp;0,'OD0040 theo Bravo'!$D:$D,H$3,'OD0040 theo Bravo'!$B:$B,"&lt;="&amp;$B39))</f>
        <v>0</v>
      </c>
      <c r="I39" s="1">
        <f>(SUMIFS('OD0040 theo Bravo'!$G:$G,'OD0040 theo Bravo'!$G:$G,"&gt;="&amp;0,'OD0040 theo Bravo'!$D:$D,I$3,'OD0040 theo Bravo'!$B:$B,"&lt;="&amp;$B39))</f>
        <v>0</v>
      </c>
      <c r="J39" s="1">
        <f>(SUMIFS('OD0040 theo Bravo'!$G:$G,'OD0040 theo Bravo'!$G:$G,"&gt;="&amp;0,'OD0040 theo Bravo'!$D:$D,J$3,'OD0040 theo Bravo'!$B:$B,"&lt;="&amp;$B39))</f>
        <v>0</v>
      </c>
      <c r="K39" s="1">
        <f>(SUMIFS('OD0040 theo Bravo'!$G:$G,'OD0040 theo Bravo'!$G:$G,"&gt;="&amp;0,'OD0040 theo Bravo'!$D:$D,K$3,'OD0040 theo Bravo'!$B:$B,"&lt;="&amp;$B39))</f>
        <v>0</v>
      </c>
      <c r="L39" s="1">
        <f>-(SUMIFS('OD0040 theo Bravo'!$G:$G,'OD0040 theo Bravo'!$G:$G,"&lt;"&amp;0,'OD0040 theo Bravo'!$D:$D,L$3))</f>
        <v>504722</v>
      </c>
      <c r="M39" s="1">
        <f>-(SUMIFS('OD0040 theo Bravo'!$G:$G,'OD0040 theo Bravo'!$G:$G,"&lt;"&amp;0,'OD0040 theo Bravo'!$D:$D,M$3))</f>
        <v>0</v>
      </c>
      <c r="N39" s="1">
        <f>-(SUMIFS('OD0040 theo Bravo'!$G:$G,'OD0040 theo Bravo'!$G:$G,"&lt;"&amp;0,'OD0040 theo Bravo'!$D:$D,N$3))</f>
        <v>974267</v>
      </c>
      <c r="O39" s="1">
        <f>-(SUMIFS('OD0040 theo Bravo'!$G:$G,'OD0040 theo Bravo'!$G:$G,"&lt;"&amp;0,'OD0040 theo Bravo'!$D:$D,O$3))</f>
        <v>830018</v>
      </c>
      <c r="P39" s="1">
        <f>-(SUMIFS('OD0040 theo Bravo'!$G:$G,'OD0040 theo Bravo'!$G:$G,"&lt;"&amp;0,'OD0040 theo Bravo'!$D:$D,P$3))</f>
        <v>550000</v>
      </c>
      <c r="Q39" s="1">
        <f>-(SUMIFS('OD0040 theo Bravo'!$G:$G,'OD0040 theo Bravo'!$G:$G,"&lt;"&amp;0,'OD0040 theo Bravo'!$D:$D,Q$3))</f>
        <v>449984</v>
      </c>
      <c r="R39" s="1">
        <f>-(SUMIFS('OD0040 theo Bravo'!$G:$G,'OD0040 theo Bravo'!$G:$G,"&lt;"&amp;0,'OD0040 theo Bravo'!$D:$D,R$3))</f>
        <v>550145</v>
      </c>
      <c r="S39" s="1">
        <f>-(SUMIFS('OD0040 theo Bravo'!$G:$G,'OD0040 theo Bravo'!$G:$G,"&lt;"&amp;0,'OD0040 theo Bravo'!$D:$D,S$3))</f>
        <v>0</v>
      </c>
      <c r="T39" s="1">
        <f>-(SUMIFS('OD0040 theo Bravo'!$G:$G,'OD0040 theo Bravo'!$G:$G,"&lt;"&amp;0,'OD0040 theo Bravo'!$D:$D,T$3))</f>
        <v>49247</v>
      </c>
      <c r="U39" s="18">
        <f t="shared" si="16"/>
        <v>0</v>
      </c>
      <c r="V39" s="18">
        <f t="shared" si="17"/>
        <v>10150</v>
      </c>
      <c r="W39" s="18">
        <f t="shared" si="18"/>
        <v>0</v>
      </c>
      <c r="X39" s="18">
        <f t="shared" si="19"/>
        <v>0</v>
      </c>
      <c r="Y39" s="18">
        <f t="shared" si="20"/>
        <v>0</v>
      </c>
      <c r="Z39" s="18">
        <f t="shared" si="21"/>
        <v>0</v>
      </c>
      <c r="AA39" s="18">
        <f t="shared" si="12"/>
        <v>0</v>
      </c>
      <c r="AB39" s="18">
        <f t="shared" si="13"/>
        <v>0</v>
      </c>
      <c r="AC39" s="18">
        <f t="shared" si="13"/>
        <v>0</v>
      </c>
      <c r="AD39" s="17">
        <f>(U39*SUMIFS(Info!$C:$C,Info!$A:$A,AD$3,Info!$E:$E,"&gt;="&amp;$B39,Info!$D:$D,"&lt;="&amp;$B39,Info!$I:$I,"x")/365)*100000</f>
        <v>0</v>
      </c>
      <c r="AE39" s="17">
        <f>(V39*SUMIFS(Info!$C:$C,Info!$A:$A,AE$3,Info!$E:$E,"&gt;="&amp;$B39,Info!$D:$D,"&lt;="&amp;$B39,Info!$I:$I,"x")/365)*100000</f>
        <v>0</v>
      </c>
      <c r="AF39" s="17">
        <f>(W39*SUMIFS(Info!$C:$C,Info!$A:$A,AF$3,Info!$E:$E,"&gt;="&amp;$B39,Info!$D:$D,"&lt;="&amp;$B39,Info!$I:$I,"x")/365)*100000</f>
        <v>0</v>
      </c>
      <c r="AG39" s="17">
        <f>(X39*SUMIFS(Info!$C:$C,Info!$A:$A,AG$3,Info!$E:$E,"&gt;="&amp;$B39,Info!$D:$D,"&lt;="&amp;$B39,Info!$I:$I,"x")/365)*100000</f>
        <v>0</v>
      </c>
      <c r="AH39" s="17">
        <f>(Y39*SUMIFS(Info!$C:$C,Info!$A:$A,AH$3,Info!$E:$E,"&gt;="&amp;$B39,Info!$D:$D,"&lt;="&amp;$B39,Info!$I:$I,"x")/365)*100000</f>
        <v>0</v>
      </c>
      <c r="AI39" s="17">
        <f>(Z39*SUMIFS(Info!$C:$C,Info!$A:$A,AI$3,Info!$E:$E,"&gt;="&amp;$B39,Info!$D:$D,"&lt;="&amp;$B39,Info!$I:$I,"x")/365)*100000</f>
        <v>0</v>
      </c>
      <c r="AJ39" s="17">
        <f>(AA39*SUMIFS(Info!$C:$C,Info!$A:$A,AJ$3,Info!$E:$E,"&gt;="&amp;$B39,Info!$D:$D,"&lt;="&amp;$B39,Info!$I:$I,"x")/365)*100000</f>
        <v>0</v>
      </c>
      <c r="AK39" s="17">
        <f>(AB39*SUMIFS(Info!$C:$C,Info!$A:$A,AK$3,Info!$E:$E,"&gt;="&amp;$B39,Info!$D:$D,"&lt;="&amp;$B39,Info!$I:$I,"x")/365)*100000</f>
        <v>0</v>
      </c>
      <c r="AL39" s="17">
        <f>(AC39*SUMIFS(Info!$C:$C,Info!$A:$A,AL$3,Info!$E:$E,"&gt;="&amp;$B39,Info!$D:$D,"&lt;="&amp;$B39,Info!$I:$I,"x")/365)*100000</f>
        <v>0</v>
      </c>
      <c r="AM39" s="17"/>
    </row>
    <row r="40" spans="1:39">
      <c r="A40" s="14" t="str">
        <f t="shared" si="15"/>
        <v>11/2024</v>
      </c>
      <c r="B40" s="14">
        <v>45604</v>
      </c>
      <c r="C40" s="1">
        <f>(SUMIFS('OD0040 theo Bravo'!$G:$G,'OD0040 theo Bravo'!$G:$G,"&gt;="&amp;0,'OD0040 theo Bravo'!$D:$D,C$3,'OD0040 theo Bravo'!$B:$B,"&lt;="&amp;$B40))</f>
        <v>196441</v>
      </c>
      <c r="D40" s="1">
        <f>(SUMIFS('OD0040 theo Bravo'!$G:$G,'OD0040 theo Bravo'!$G:$G,"&gt;="&amp;0,'OD0040 theo Bravo'!$D:$D,D$3,'OD0040 theo Bravo'!$B:$B,"&lt;="&amp;$B40))</f>
        <v>10150</v>
      </c>
      <c r="E40" s="1">
        <f>(SUMIFS('OD0040 theo Bravo'!$G:$G,'OD0040 theo Bravo'!$G:$G,"&gt;="&amp;0,'OD0040 theo Bravo'!$D:$D,E$3,'OD0040 theo Bravo'!$B:$B,"&lt;="&amp;$B40))</f>
        <v>58211</v>
      </c>
      <c r="F40" s="1">
        <f>(SUMIFS('OD0040 theo Bravo'!$G:$G,'OD0040 theo Bravo'!$G:$G,"&gt;="&amp;0,'OD0040 theo Bravo'!$D:$D,F$3,'OD0040 theo Bravo'!$B:$B,"&lt;="&amp;$B40))</f>
        <v>0</v>
      </c>
      <c r="G40" s="1">
        <f>(SUMIFS('OD0040 theo Bravo'!$G:$G,'OD0040 theo Bravo'!$G:$G,"&gt;="&amp;0,'OD0040 theo Bravo'!$D:$D,G$3,'OD0040 theo Bravo'!$B:$B,"&lt;="&amp;$B40))</f>
        <v>0</v>
      </c>
      <c r="H40" s="1">
        <f>(SUMIFS('OD0040 theo Bravo'!$G:$G,'OD0040 theo Bravo'!$G:$G,"&gt;="&amp;0,'OD0040 theo Bravo'!$D:$D,H$3,'OD0040 theo Bravo'!$B:$B,"&lt;="&amp;$B40))</f>
        <v>0</v>
      </c>
      <c r="I40" s="1">
        <f>(SUMIFS('OD0040 theo Bravo'!$G:$G,'OD0040 theo Bravo'!$G:$G,"&gt;="&amp;0,'OD0040 theo Bravo'!$D:$D,I$3,'OD0040 theo Bravo'!$B:$B,"&lt;="&amp;$B40))</f>
        <v>0</v>
      </c>
      <c r="J40" s="1">
        <f>(SUMIFS('OD0040 theo Bravo'!$G:$G,'OD0040 theo Bravo'!$G:$G,"&gt;="&amp;0,'OD0040 theo Bravo'!$D:$D,J$3,'OD0040 theo Bravo'!$B:$B,"&lt;="&amp;$B40))</f>
        <v>0</v>
      </c>
      <c r="K40" s="1">
        <f>(SUMIFS('OD0040 theo Bravo'!$G:$G,'OD0040 theo Bravo'!$G:$G,"&gt;="&amp;0,'OD0040 theo Bravo'!$D:$D,K$3,'OD0040 theo Bravo'!$B:$B,"&lt;="&amp;$B40))</f>
        <v>0</v>
      </c>
      <c r="L40" s="1">
        <f>-(SUMIFS('OD0040 theo Bravo'!$G:$G,'OD0040 theo Bravo'!$G:$G,"&lt;"&amp;0,'OD0040 theo Bravo'!$D:$D,L$3))</f>
        <v>504722</v>
      </c>
      <c r="M40" s="1">
        <f>-(SUMIFS('OD0040 theo Bravo'!$G:$G,'OD0040 theo Bravo'!$G:$G,"&lt;"&amp;0,'OD0040 theo Bravo'!$D:$D,M$3))</f>
        <v>0</v>
      </c>
      <c r="N40" s="1">
        <f>-(SUMIFS('OD0040 theo Bravo'!$G:$G,'OD0040 theo Bravo'!$G:$G,"&lt;"&amp;0,'OD0040 theo Bravo'!$D:$D,N$3))</f>
        <v>974267</v>
      </c>
      <c r="O40" s="1">
        <f>-(SUMIFS('OD0040 theo Bravo'!$G:$G,'OD0040 theo Bravo'!$G:$G,"&lt;"&amp;0,'OD0040 theo Bravo'!$D:$D,O$3))</f>
        <v>830018</v>
      </c>
      <c r="P40" s="1">
        <f>-(SUMIFS('OD0040 theo Bravo'!$G:$G,'OD0040 theo Bravo'!$G:$G,"&lt;"&amp;0,'OD0040 theo Bravo'!$D:$D,P$3))</f>
        <v>550000</v>
      </c>
      <c r="Q40" s="1">
        <f>-(SUMIFS('OD0040 theo Bravo'!$G:$G,'OD0040 theo Bravo'!$G:$G,"&lt;"&amp;0,'OD0040 theo Bravo'!$D:$D,Q$3))</f>
        <v>449984</v>
      </c>
      <c r="R40" s="1">
        <f>-(SUMIFS('OD0040 theo Bravo'!$G:$G,'OD0040 theo Bravo'!$G:$G,"&lt;"&amp;0,'OD0040 theo Bravo'!$D:$D,R$3))</f>
        <v>550145</v>
      </c>
      <c r="S40" s="1">
        <f>-(SUMIFS('OD0040 theo Bravo'!$G:$G,'OD0040 theo Bravo'!$G:$G,"&lt;"&amp;0,'OD0040 theo Bravo'!$D:$D,S$3))</f>
        <v>0</v>
      </c>
      <c r="T40" s="1">
        <f>-(SUMIFS('OD0040 theo Bravo'!$G:$G,'OD0040 theo Bravo'!$G:$G,"&lt;"&amp;0,'OD0040 theo Bravo'!$D:$D,T$3))</f>
        <v>49247</v>
      </c>
      <c r="U40" s="18">
        <f t="shared" si="16"/>
        <v>0</v>
      </c>
      <c r="V40" s="18">
        <f t="shared" si="17"/>
        <v>10150</v>
      </c>
      <c r="W40" s="18">
        <f t="shared" si="18"/>
        <v>0</v>
      </c>
      <c r="X40" s="18">
        <f t="shared" si="19"/>
        <v>0</v>
      </c>
      <c r="Y40" s="18">
        <f t="shared" si="20"/>
        <v>0</v>
      </c>
      <c r="Z40" s="18">
        <f t="shared" si="21"/>
        <v>0</v>
      </c>
      <c r="AA40" s="18">
        <f t="shared" si="12"/>
        <v>0</v>
      </c>
      <c r="AB40" s="18">
        <f t="shared" si="13"/>
        <v>0</v>
      </c>
      <c r="AC40" s="18">
        <f t="shared" si="13"/>
        <v>0</v>
      </c>
      <c r="AD40" s="17">
        <f>(U40*SUMIFS(Info!$C:$C,Info!$A:$A,AD$3,Info!$E:$E,"&gt;="&amp;$B40,Info!$D:$D,"&lt;="&amp;$B40,Info!$I:$I,"x")/365)*100000</f>
        <v>0</v>
      </c>
      <c r="AE40" s="17">
        <f>(V40*SUMIFS(Info!$C:$C,Info!$A:$A,AE$3,Info!$E:$E,"&gt;="&amp;$B40,Info!$D:$D,"&lt;="&amp;$B40,Info!$I:$I,"x")/365)*100000</f>
        <v>0</v>
      </c>
      <c r="AF40" s="17">
        <f>(W40*SUMIFS(Info!$C:$C,Info!$A:$A,AF$3,Info!$E:$E,"&gt;="&amp;$B40,Info!$D:$D,"&lt;="&amp;$B40,Info!$I:$I,"x")/365)*100000</f>
        <v>0</v>
      </c>
      <c r="AG40" s="17">
        <f>(X40*SUMIFS(Info!$C:$C,Info!$A:$A,AG$3,Info!$E:$E,"&gt;="&amp;$B40,Info!$D:$D,"&lt;="&amp;$B40,Info!$I:$I,"x")/365)*100000</f>
        <v>0</v>
      </c>
      <c r="AH40" s="17">
        <f>(Y40*SUMIFS(Info!$C:$C,Info!$A:$A,AH$3,Info!$E:$E,"&gt;="&amp;$B40,Info!$D:$D,"&lt;="&amp;$B40,Info!$I:$I,"x")/365)*100000</f>
        <v>0</v>
      </c>
      <c r="AI40" s="17">
        <f>(Z40*SUMIFS(Info!$C:$C,Info!$A:$A,AI$3,Info!$E:$E,"&gt;="&amp;$B40,Info!$D:$D,"&lt;="&amp;$B40,Info!$I:$I,"x")/365)*100000</f>
        <v>0</v>
      </c>
      <c r="AJ40" s="17">
        <f>(AA40*SUMIFS(Info!$C:$C,Info!$A:$A,AJ$3,Info!$E:$E,"&gt;="&amp;$B40,Info!$D:$D,"&lt;="&amp;$B40,Info!$I:$I,"x")/365)*100000</f>
        <v>0</v>
      </c>
      <c r="AK40" s="17">
        <f>(AB40*SUMIFS(Info!$C:$C,Info!$A:$A,AK$3,Info!$E:$E,"&gt;="&amp;$B40,Info!$D:$D,"&lt;="&amp;$B40,Info!$I:$I,"x")/365)*100000</f>
        <v>0</v>
      </c>
      <c r="AL40" s="17">
        <f>(AC40*SUMIFS(Info!$C:$C,Info!$A:$A,AL$3,Info!$E:$E,"&gt;="&amp;$B40,Info!$D:$D,"&lt;="&amp;$B40,Info!$I:$I,"x")/365)*100000</f>
        <v>0</v>
      </c>
      <c r="AM40" s="17"/>
    </row>
    <row r="41" spans="1:39">
      <c r="A41" s="14" t="str">
        <f t="shared" si="15"/>
        <v>11/2024</v>
      </c>
      <c r="B41" s="14">
        <v>45605</v>
      </c>
      <c r="C41" s="1">
        <f>(SUMIFS('OD0040 theo Bravo'!$G:$G,'OD0040 theo Bravo'!$G:$G,"&gt;="&amp;0,'OD0040 theo Bravo'!$D:$D,C$3,'OD0040 theo Bravo'!$B:$B,"&lt;="&amp;$B41))</f>
        <v>196441</v>
      </c>
      <c r="D41" s="1">
        <f>(SUMIFS('OD0040 theo Bravo'!$G:$G,'OD0040 theo Bravo'!$G:$G,"&gt;="&amp;0,'OD0040 theo Bravo'!$D:$D,D$3,'OD0040 theo Bravo'!$B:$B,"&lt;="&amp;$B41))</f>
        <v>10150</v>
      </c>
      <c r="E41" s="1">
        <f>(SUMIFS('OD0040 theo Bravo'!$G:$G,'OD0040 theo Bravo'!$G:$G,"&gt;="&amp;0,'OD0040 theo Bravo'!$D:$D,E$3,'OD0040 theo Bravo'!$B:$B,"&lt;="&amp;$B41))</f>
        <v>58211</v>
      </c>
      <c r="F41" s="1">
        <f>(SUMIFS('OD0040 theo Bravo'!$G:$G,'OD0040 theo Bravo'!$G:$G,"&gt;="&amp;0,'OD0040 theo Bravo'!$D:$D,F$3,'OD0040 theo Bravo'!$B:$B,"&lt;="&amp;$B41))</f>
        <v>0</v>
      </c>
      <c r="G41" s="1">
        <f>(SUMIFS('OD0040 theo Bravo'!$G:$G,'OD0040 theo Bravo'!$G:$G,"&gt;="&amp;0,'OD0040 theo Bravo'!$D:$D,G$3,'OD0040 theo Bravo'!$B:$B,"&lt;="&amp;$B41))</f>
        <v>0</v>
      </c>
      <c r="H41" s="1">
        <f>(SUMIFS('OD0040 theo Bravo'!$G:$G,'OD0040 theo Bravo'!$G:$G,"&gt;="&amp;0,'OD0040 theo Bravo'!$D:$D,H$3,'OD0040 theo Bravo'!$B:$B,"&lt;="&amp;$B41))</f>
        <v>0</v>
      </c>
      <c r="I41" s="1">
        <f>(SUMIFS('OD0040 theo Bravo'!$G:$G,'OD0040 theo Bravo'!$G:$G,"&gt;="&amp;0,'OD0040 theo Bravo'!$D:$D,I$3,'OD0040 theo Bravo'!$B:$B,"&lt;="&amp;$B41))</f>
        <v>0</v>
      </c>
      <c r="J41" s="1">
        <f>(SUMIFS('OD0040 theo Bravo'!$G:$G,'OD0040 theo Bravo'!$G:$G,"&gt;="&amp;0,'OD0040 theo Bravo'!$D:$D,J$3,'OD0040 theo Bravo'!$B:$B,"&lt;="&amp;$B41))</f>
        <v>0</v>
      </c>
      <c r="K41" s="1">
        <f>(SUMIFS('OD0040 theo Bravo'!$G:$G,'OD0040 theo Bravo'!$G:$G,"&gt;="&amp;0,'OD0040 theo Bravo'!$D:$D,K$3,'OD0040 theo Bravo'!$B:$B,"&lt;="&amp;$B41))</f>
        <v>0</v>
      </c>
      <c r="L41" s="1">
        <f>-(SUMIFS('OD0040 theo Bravo'!$G:$G,'OD0040 theo Bravo'!$G:$G,"&lt;"&amp;0,'OD0040 theo Bravo'!$D:$D,L$3))</f>
        <v>504722</v>
      </c>
      <c r="M41" s="1">
        <f>-(SUMIFS('OD0040 theo Bravo'!$G:$G,'OD0040 theo Bravo'!$G:$G,"&lt;"&amp;0,'OD0040 theo Bravo'!$D:$D,M$3))</f>
        <v>0</v>
      </c>
      <c r="N41" s="1">
        <f>-(SUMIFS('OD0040 theo Bravo'!$G:$G,'OD0040 theo Bravo'!$G:$G,"&lt;"&amp;0,'OD0040 theo Bravo'!$D:$D,N$3))</f>
        <v>974267</v>
      </c>
      <c r="O41" s="1">
        <f>-(SUMIFS('OD0040 theo Bravo'!$G:$G,'OD0040 theo Bravo'!$G:$G,"&lt;"&amp;0,'OD0040 theo Bravo'!$D:$D,O$3))</f>
        <v>830018</v>
      </c>
      <c r="P41" s="1">
        <f>-(SUMIFS('OD0040 theo Bravo'!$G:$G,'OD0040 theo Bravo'!$G:$G,"&lt;"&amp;0,'OD0040 theo Bravo'!$D:$D,P$3))</f>
        <v>550000</v>
      </c>
      <c r="Q41" s="1">
        <f>-(SUMIFS('OD0040 theo Bravo'!$G:$G,'OD0040 theo Bravo'!$G:$G,"&lt;"&amp;0,'OD0040 theo Bravo'!$D:$D,Q$3))</f>
        <v>449984</v>
      </c>
      <c r="R41" s="1">
        <f>-(SUMIFS('OD0040 theo Bravo'!$G:$G,'OD0040 theo Bravo'!$G:$G,"&lt;"&amp;0,'OD0040 theo Bravo'!$D:$D,R$3))</f>
        <v>550145</v>
      </c>
      <c r="S41" s="1">
        <f>-(SUMIFS('OD0040 theo Bravo'!$G:$G,'OD0040 theo Bravo'!$G:$G,"&lt;"&amp;0,'OD0040 theo Bravo'!$D:$D,S$3))</f>
        <v>0</v>
      </c>
      <c r="T41" s="1">
        <f>-(SUMIFS('OD0040 theo Bravo'!$G:$G,'OD0040 theo Bravo'!$G:$G,"&lt;"&amp;0,'OD0040 theo Bravo'!$D:$D,T$3))</f>
        <v>49247</v>
      </c>
      <c r="U41" s="18">
        <f t="shared" si="16"/>
        <v>0</v>
      </c>
      <c r="V41" s="18">
        <f t="shared" si="17"/>
        <v>10150</v>
      </c>
      <c r="W41" s="18">
        <f t="shared" si="18"/>
        <v>0</v>
      </c>
      <c r="X41" s="18">
        <f t="shared" si="19"/>
        <v>0</v>
      </c>
      <c r="Y41" s="18">
        <f t="shared" si="20"/>
        <v>0</v>
      </c>
      <c r="Z41" s="18">
        <f t="shared" si="21"/>
        <v>0</v>
      </c>
      <c r="AA41" s="18">
        <f t="shared" si="12"/>
        <v>0</v>
      </c>
      <c r="AB41" s="18">
        <f t="shared" si="13"/>
        <v>0</v>
      </c>
      <c r="AC41" s="18">
        <f t="shared" si="13"/>
        <v>0</v>
      </c>
      <c r="AD41" s="17">
        <f>(U41*SUMIFS(Info!$C:$C,Info!$A:$A,AD$3,Info!$E:$E,"&gt;="&amp;$B41,Info!$D:$D,"&lt;="&amp;$B41,Info!$I:$I,"x")/365)*100000</f>
        <v>0</v>
      </c>
      <c r="AE41" s="17">
        <f>(V41*SUMIFS(Info!$C:$C,Info!$A:$A,AE$3,Info!$E:$E,"&gt;="&amp;$B41,Info!$D:$D,"&lt;="&amp;$B41,Info!$I:$I,"x")/365)*100000</f>
        <v>0</v>
      </c>
      <c r="AF41" s="17">
        <f>(W41*SUMIFS(Info!$C:$C,Info!$A:$A,AF$3,Info!$E:$E,"&gt;="&amp;$B41,Info!$D:$D,"&lt;="&amp;$B41,Info!$I:$I,"x")/365)*100000</f>
        <v>0</v>
      </c>
      <c r="AG41" s="17">
        <f>(X41*SUMIFS(Info!$C:$C,Info!$A:$A,AG$3,Info!$E:$E,"&gt;="&amp;$B41,Info!$D:$D,"&lt;="&amp;$B41,Info!$I:$I,"x")/365)*100000</f>
        <v>0</v>
      </c>
      <c r="AH41" s="17">
        <f>(Y41*SUMIFS(Info!$C:$C,Info!$A:$A,AH$3,Info!$E:$E,"&gt;="&amp;$B41,Info!$D:$D,"&lt;="&amp;$B41,Info!$I:$I,"x")/365)*100000</f>
        <v>0</v>
      </c>
      <c r="AI41" s="17">
        <f>(Z41*SUMIFS(Info!$C:$C,Info!$A:$A,AI$3,Info!$E:$E,"&gt;="&amp;$B41,Info!$D:$D,"&lt;="&amp;$B41,Info!$I:$I,"x")/365)*100000</f>
        <v>0</v>
      </c>
      <c r="AJ41" s="17">
        <f>(AA41*SUMIFS(Info!$C:$C,Info!$A:$A,AJ$3,Info!$E:$E,"&gt;="&amp;$B41,Info!$D:$D,"&lt;="&amp;$B41,Info!$I:$I,"x")/365)*100000</f>
        <v>0</v>
      </c>
      <c r="AK41" s="17">
        <f>(AB41*SUMIFS(Info!$C:$C,Info!$A:$A,AK$3,Info!$E:$E,"&gt;="&amp;$B41,Info!$D:$D,"&lt;="&amp;$B41,Info!$I:$I,"x")/365)*100000</f>
        <v>0</v>
      </c>
      <c r="AL41" s="17">
        <f>(AC41*SUMIFS(Info!$C:$C,Info!$A:$A,AL$3,Info!$E:$E,"&gt;="&amp;$B41,Info!$D:$D,"&lt;="&amp;$B41,Info!$I:$I,"x")/365)*100000</f>
        <v>0</v>
      </c>
      <c r="AM41" s="17"/>
    </row>
    <row r="42" spans="1:39">
      <c r="A42" s="14" t="str">
        <f t="shared" si="15"/>
        <v>11/2024</v>
      </c>
      <c r="B42" s="14">
        <v>45606</v>
      </c>
      <c r="C42" s="1">
        <f>(SUMIFS('OD0040 theo Bravo'!$G:$G,'OD0040 theo Bravo'!$G:$G,"&gt;="&amp;0,'OD0040 theo Bravo'!$D:$D,C$3,'OD0040 theo Bravo'!$B:$B,"&lt;="&amp;$B42))</f>
        <v>196441</v>
      </c>
      <c r="D42" s="1">
        <f>(SUMIFS('OD0040 theo Bravo'!$G:$G,'OD0040 theo Bravo'!$G:$G,"&gt;="&amp;0,'OD0040 theo Bravo'!$D:$D,D$3,'OD0040 theo Bravo'!$B:$B,"&lt;="&amp;$B42))</f>
        <v>10150</v>
      </c>
      <c r="E42" s="1">
        <f>(SUMIFS('OD0040 theo Bravo'!$G:$G,'OD0040 theo Bravo'!$G:$G,"&gt;="&amp;0,'OD0040 theo Bravo'!$D:$D,E$3,'OD0040 theo Bravo'!$B:$B,"&lt;="&amp;$B42))</f>
        <v>58211</v>
      </c>
      <c r="F42" s="1">
        <f>(SUMIFS('OD0040 theo Bravo'!$G:$G,'OD0040 theo Bravo'!$G:$G,"&gt;="&amp;0,'OD0040 theo Bravo'!$D:$D,F$3,'OD0040 theo Bravo'!$B:$B,"&lt;="&amp;$B42))</f>
        <v>0</v>
      </c>
      <c r="G42" s="1">
        <f>(SUMIFS('OD0040 theo Bravo'!$G:$G,'OD0040 theo Bravo'!$G:$G,"&gt;="&amp;0,'OD0040 theo Bravo'!$D:$D,G$3,'OD0040 theo Bravo'!$B:$B,"&lt;="&amp;$B42))</f>
        <v>0</v>
      </c>
      <c r="H42" s="1">
        <f>(SUMIFS('OD0040 theo Bravo'!$G:$G,'OD0040 theo Bravo'!$G:$G,"&gt;="&amp;0,'OD0040 theo Bravo'!$D:$D,H$3,'OD0040 theo Bravo'!$B:$B,"&lt;="&amp;$B42))</f>
        <v>0</v>
      </c>
      <c r="I42" s="1">
        <f>(SUMIFS('OD0040 theo Bravo'!$G:$G,'OD0040 theo Bravo'!$G:$G,"&gt;="&amp;0,'OD0040 theo Bravo'!$D:$D,I$3,'OD0040 theo Bravo'!$B:$B,"&lt;="&amp;$B42))</f>
        <v>0</v>
      </c>
      <c r="J42" s="1">
        <f>(SUMIFS('OD0040 theo Bravo'!$G:$G,'OD0040 theo Bravo'!$G:$G,"&gt;="&amp;0,'OD0040 theo Bravo'!$D:$D,J$3,'OD0040 theo Bravo'!$B:$B,"&lt;="&amp;$B42))</f>
        <v>0</v>
      </c>
      <c r="K42" s="1">
        <f>(SUMIFS('OD0040 theo Bravo'!$G:$G,'OD0040 theo Bravo'!$G:$G,"&gt;="&amp;0,'OD0040 theo Bravo'!$D:$D,K$3,'OD0040 theo Bravo'!$B:$B,"&lt;="&amp;$B42))</f>
        <v>0</v>
      </c>
      <c r="L42" s="1">
        <f>-(SUMIFS('OD0040 theo Bravo'!$G:$G,'OD0040 theo Bravo'!$G:$G,"&lt;"&amp;0,'OD0040 theo Bravo'!$D:$D,L$3))</f>
        <v>504722</v>
      </c>
      <c r="M42" s="1">
        <f>-(SUMIFS('OD0040 theo Bravo'!$G:$G,'OD0040 theo Bravo'!$G:$G,"&lt;"&amp;0,'OD0040 theo Bravo'!$D:$D,M$3))</f>
        <v>0</v>
      </c>
      <c r="N42" s="1">
        <f>-(SUMIFS('OD0040 theo Bravo'!$G:$G,'OD0040 theo Bravo'!$G:$G,"&lt;"&amp;0,'OD0040 theo Bravo'!$D:$D,N$3))</f>
        <v>974267</v>
      </c>
      <c r="O42" s="1">
        <f>-(SUMIFS('OD0040 theo Bravo'!$G:$G,'OD0040 theo Bravo'!$G:$G,"&lt;"&amp;0,'OD0040 theo Bravo'!$D:$D,O$3))</f>
        <v>830018</v>
      </c>
      <c r="P42" s="1">
        <f>-(SUMIFS('OD0040 theo Bravo'!$G:$G,'OD0040 theo Bravo'!$G:$G,"&lt;"&amp;0,'OD0040 theo Bravo'!$D:$D,P$3))</f>
        <v>550000</v>
      </c>
      <c r="Q42" s="1">
        <f>-(SUMIFS('OD0040 theo Bravo'!$G:$G,'OD0040 theo Bravo'!$G:$G,"&lt;"&amp;0,'OD0040 theo Bravo'!$D:$D,Q$3))</f>
        <v>449984</v>
      </c>
      <c r="R42" s="1">
        <f>-(SUMIFS('OD0040 theo Bravo'!$G:$G,'OD0040 theo Bravo'!$G:$G,"&lt;"&amp;0,'OD0040 theo Bravo'!$D:$D,R$3))</f>
        <v>550145</v>
      </c>
      <c r="S42" s="1">
        <f>-(SUMIFS('OD0040 theo Bravo'!$G:$G,'OD0040 theo Bravo'!$G:$G,"&lt;"&amp;0,'OD0040 theo Bravo'!$D:$D,S$3))</f>
        <v>0</v>
      </c>
      <c r="T42" s="1">
        <f>-(SUMIFS('OD0040 theo Bravo'!$G:$G,'OD0040 theo Bravo'!$G:$G,"&lt;"&amp;0,'OD0040 theo Bravo'!$D:$D,T$3))</f>
        <v>49247</v>
      </c>
      <c r="U42" s="18">
        <f t="shared" si="16"/>
        <v>0</v>
      </c>
      <c r="V42" s="18">
        <f t="shared" si="17"/>
        <v>10150</v>
      </c>
      <c r="W42" s="18">
        <f t="shared" si="18"/>
        <v>0</v>
      </c>
      <c r="X42" s="18">
        <f t="shared" si="19"/>
        <v>0</v>
      </c>
      <c r="Y42" s="18">
        <f t="shared" si="20"/>
        <v>0</v>
      </c>
      <c r="Z42" s="18">
        <f t="shared" si="21"/>
        <v>0</v>
      </c>
      <c r="AA42" s="18">
        <f t="shared" si="12"/>
        <v>0</v>
      </c>
      <c r="AB42" s="18">
        <f t="shared" si="13"/>
        <v>0</v>
      </c>
      <c r="AC42" s="18">
        <f t="shared" si="13"/>
        <v>0</v>
      </c>
      <c r="AD42" s="17">
        <f>(U42*SUMIFS(Info!$C:$C,Info!$A:$A,AD$3,Info!$E:$E,"&gt;="&amp;$B42,Info!$D:$D,"&lt;="&amp;$B42,Info!$I:$I,"x")/365)*100000</f>
        <v>0</v>
      </c>
      <c r="AE42" s="17">
        <f>(V42*SUMIFS(Info!$C:$C,Info!$A:$A,AE$3,Info!$E:$E,"&gt;="&amp;$B42,Info!$D:$D,"&lt;="&amp;$B42,Info!$I:$I,"x")/365)*100000</f>
        <v>0</v>
      </c>
      <c r="AF42" s="17">
        <f>(W42*SUMIFS(Info!$C:$C,Info!$A:$A,AF$3,Info!$E:$E,"&gt;="&amp;$B42,Info!$D:$D,"&lt;="&amp;$B42,Info!$I:$I,"x")/365)*100000</f>
        <v>0</v>
      </c>
      <c r="AG42" s="17">
        <f>(X42*SUMIFS(Info!$C:$C,Info!$A:$A,AG$3,Info!$E:$E,"&gt;="&amp;$B42,Info!$D:$D,"&lt;="&amp;$B42,Info!$I:$I,"x")/365)*100000</f>
        <v>0</v>
      </c>
      <c r="AH42" s="17">
        <f>(Y42*SUMIFS(Info!$C:$C,Info!$A:$A,AH$3,Info!$E:$E,"&gt;="&amp;$B42,Info!$D:$D,"&lt;="&amp;$B42,Info!$I:$I,"x")/365)*100000</f>
        <v>0</v>
      </c>
      <c r="AI42" s="17">
        <f>(Z42*SUMIFS(Info!$C:$C,Info!$A:$A,AI$3,Info!$E:$E,"&gt;="&amp;$B42,Info!$D:$D,"&lt;="&amp;$B42,Info!$I:$I,"x")/365)*100000</f>
        <v>0</v>
      </c>
      <c r="AJ42" s="17">
        <f>(AA42*SUMIFS(Info!$C:$C,Info!$A:$A,AJ$3,Info!$E:$E,"&gt;="&amp;$B42,Info!$D:$D,"&lt;="&amp;$B42,Info!$I:$I,"x")/365)*100000</f>
        <v>0</v>
      </c>
      <c r="AK42" s="17">
        <f>(AB42*SUMIFS(Info!$C:$C,Info!$A:$A,AK$3,Info!$E:$E,"&gt;="&amp;$B42,Info!$D:$D,"&lt;="&amp;$B42,Info!$I:$I,"x")/365)*100000</f>
        <v>0</v>
      </c>
      <c r="AL42" s="17">
        <f>(AC42*SUMIFS(Info!$C:$C,Info!$A:$A,AL$3,Info!$E:$E,"&gt;="&amp;$B42,Info!$D:$D,"&lt;="&amp;$B42,Info!$I:$I,"x")/365)*100000</f>
        <v>0</v>
      </c>
      <c r="AM42" s="17"/>
    </row>
    <row r="43" spans="1:39">
      <c r="A43" s="14" t="str">
        <f t="shared" si="15"/>
        <v>11/2024</v>
      </c>
      <c r="B43" s="14">
        <v>45607</v>
      </c>
      <c r="C43" s="1">
        <f>(SUMIFS('OD0040 theo Bravo'!$G:$G,'OD0040 theo Bravo'!$G:$G,"&gt;="&amp;0,'OD0040 theo Bravo'!$D:$D,C$3,'OD0040 theo Bravo'!$B:$B,"&lt;="&amp;$B43))</f>
        <v>206421</v>
      </c>
      <c r="D43" s="1">
        <f>(SUMIFS('OD0040 theo Bravo'!$G:$G,'OD0040 theo Bravo'!$G:$G,"&gt;="&amp;0,'OD0040 theo Bravo'!$D:$D,D$3,'OD0040 theo Bravo'!$B:$B,"&lt;="&amp;$B43))</f>
        <v>10150</v>
      </c>
      <c r="E43" s="1">
        <f>(SUMIFS('OD0040 theo Bravo'!$G:$G,'OD0040 theo Bravo'!$G:$G,"&gt;="&amp;0,'OD0040 theo Bravo'!$D:$D,E$3,'OD0040 theo Bravo'!$B:$B,"&lt;="&amp;$B43))</f>
        <v>83510</v>
      </c>
      <c r="F43" s="1">
        <f>(SUMIFS('OD0040 theo Bravo'!$G:$G,'OD0040 theo Bravo'!$G:$G,"&gt;="&amp;0,'OD0040 theo Bravo'!$D:$D,F$3,'OD0040 theo Bravo'!$B:$B,"&lt;="&amp;$B43))</f>
        <v>0</v>
      </c>
      <c r="G43" s="1">
        <f>(SUMIFS('OD0040 theo Bravo'!$G:$G,'OD0040 theo Bravo'!$G:$G,"&gt;="&amp;0,'OD0040 theo Bravo'!$D:$D,G$3,'OD0040 theo Bravo'!$B:$B,"&lt;="&amp;$B43))</f>
        <v>0</v>
      </c>
      <c r="H43" s="1">
        <f>(SUMIFS('OD0040 theo Bravo'!$G:$G,'OD0040 theo Bravo'!$G:$G,"&gt;="&amp;0,'OD0040 theo Bravo'!$D:$D,H$3,'OD0040 theo Bravo'!$B:$B,"&lt;="&amp;$B43))</f>
        <v>0</v>
      </c>
      <c r="I43" s="1">
        <f>(SUMIFS('OD0040 theo Bravo'!$G:$G,'OD0040 theo Bravo'!$G:$G,"&gt;="&amp;0,'OD0040 theo Bravo'!$D:$D,I$3,'OD0040 theo Bravo'!$B:$B,"&lt;="&amp;$B43))</f>
        <v>0</v>
      </c>
      <c r="J43" s="1">
        <f>(SUMIFS('OD0040 theo Bravo'!$G:$G,'OD0040 theo Bravo'!$G:$G,"&gt;="&amp;0,'OD0040 theo Bravo'!$D:$D,J$3,'OD0040 theo Bravo'!$B:$B,"&lt;="&amp;$B43))</f>
        <v>0</v>
      </c>
      <c r="K43" s="1">
        <f>(SUMIFS('OD0040 theo Bravo'!$G:$G,'OD0040 theo Bravo'!$G:$G,"&gt;="&amp;0,'OD0040 theo Bravo'!$D:$D,K$3,'OD0040 theo Bravo'!$B:$B,"&lt;="&amp;$B43))</f>
        <v>0</v>
      </c>
      <c r="L43" s="1">
        <f>-(SUMIFS('OD0040 theo Bravo'!$G:$G,'OD0040 theo Bravo'!$G:$G,"&lt;"&amp;0,'OD0040 theo Bravo'!$D:$D,L$3))</f>
        <v>504722</v>
      </c>
      <c r="M43" s="1">
        <f>-(SUMIFS('OD0040 theo Bravo'!$G:$G,'OD0040 theo Bravo'!$G:$G,"&lt;"&amp;0,'OD0040 theo Bravo'!$D:$D,M$3))</f>
        <v>0</v>
      </c>
      <c r="N43" s="1">
        <f>-(SUMIFS('OD0040 theo Bravo'!$G:$G,'OD0040 theo Bravo'!$G:$G,"&lt;"&amp;0,'OD0040 theo Bravo'!$D:$D,N$3))</f>
        <v>974267</v>
      </c>
      <c r="O43" s="1">
        <f>-(SUMIFS('OD0040 theo Bravo'!$G:$G,'OD0040 theo Bravo'!$G:$G,"&lt;"&amp;0,'OD0040 theo Bravo'!$D:$D,O$3))</f>
        <v>830018</v>
      </c>
      <c r="P43" s="1">
        <f>-(SUMIFS('OD0040 theo Bravo'!$G:$G,'OD0040 theo Bravo'!$G:$G,"&lt;"&amp;0,'OD0040 theo Bravo'!$D:$D,P$3))</f>
        <v>550000</v>
      </c>
      <c r="Q43" s="1">
        <f>-(SUMIFS('OD0040 theo Bravo'!$G:$G,'OD0040 theo Bravo'!$G:$G,"&lt;"&amp;0,'OD0040 theo Bravo'!$D:$D,Q$3))</f>
        <v>449984</v>
      </c>
      <c r="R43" s="1">
        <f>-(SUMIFS('OD0040 theo Bravo'!$G:$G,'OD0040 theo Bravo'!$G:$G,"&lt;"&amp;0,'OD0040 theo Bravo'!$D:$D,R$3))</f>
        <v>550145</v>
      </c>
      <c r="S43" s="1">
        <f>-(SUMIFS('OD0040 theo Bravo'!$G:$G,'OD0040 theo Bravo'!$G:$G,"&lt;"&amp;0,'OD0040 theo Bravo'!$D:$D,S$3))</f>
        <v>0</v>
      </c>
      <c r="T43" s="1">
        <f>-(SUMIFS('OD0040 theo Bravo'!$G:$G,'OD0040 theo Bravo'!$G:$G,"&lt;"&amp;0,'OD0040 theo Bravo'!$D:$D,T$3))</f>
        <v>49247</v>
      </c>
      <c r="U43" s="18">
        <f t="shared" si="16"/>
        <v>0</v>
      </c>
      <c r="V43" s="18">
        <f t="shared" si="17"/>
        <v>10150</v>
      </c>
      <c r="W43" s="18">
        <f t="shared" si="18"/>
        <v>0</v>
      </c>
      <c r="X43" s="18">
        <f t="shared" si="19"/>
        <v>0</v>
      </c>
      <c r="Y43" s="18">
        <f t="shared" si="20"/>
        <v>0</v>
      </c>
      <c r="Z43" s="18">
        <f t="shared" si="21"/>
        <v>0</v>
      </c>
      <c r="AA43" s="18">
        <f t="shared" si="12"/>
        <v>0</v>
      </c>
      <c r="AB43" s="18">
        <f t="shared" si="13"/>
        <v>0</v>
      </c>
      <c r="AC43" s="18">
        <f t="shared" si="13"/>
        <v>0</v>
      </c>
      <c r="AD43" s="17">
        <f>(U43*SUMIFS(Info!$C:$C,Info!$A:$A,AD$3,Info!$E:$E,"&gt;="&amp;$B43,Info!$D:$D,"&lt;="&amp;$B43,Info!$I:$I,"x")/365)*100000</f>
        <v>0</v>
      </c>
      <c r="AE43" s="17">
        <f>(V43*SUMIFS(Info!$C:$C,Info!$A:$A,AE$3,Info!$E:$E,"&gt;="&amp;$B43,Info!$D:$D,"&lt;="&amp;$B43,Info!$I:$I,"x")/365)*100000</f>
        <v>0</v>
      </c>
      <c r="AF43" s="17">
        <f>(W43*SUMIFS(Info!$C:$C,Info!$A:$A,AF$3,Info!$E:$E,"&gt;="&amp;$B43,Info!$D:$D,"&lt;="&amp;$B43,Info!$I:$I,"x")/365)*100000</f>
        <v>0</v>
      </c>
      <c r="AG43" s="17">
        <f>(X43*SUMIFS(Info!$C:$C,Info!$A:$A,AG$3,Info!$E:$E,"&gt;="&amp;$B43,Info!$D:$D,"&lt;="&amp;$B43,Info!$I:$I,"x")/365)*100000</f>
        <v>0</v>
      </c>
      <c r="AH43" s="17">
        <f>(Y43*SUMIFS(Info!$C:$C,Info!$A:$A,AH$3,Info!$E:$E,"&gt;="&amp;$B43,Info!$D:$D,"&lt;="&amp;$B43,Info!$I:$I,"x")/365)*100000</f>
        <v>0</v>
      </c>
      <c r="AI43" s="17">
        <f>(Z43*SUMIFS(Info!$C:$C,Info!$A:$A,AI$3,Info!$E:$E,"&gt;="&amp;$B43,Info!$D:$D,"&lt;="&amp;$B43,Info!$I:$I,"x")/365)*100000</f>
        <v>0</v>
      </c>
      <c r="AJ43" s="17">
        <f>(AA43*SUMIFS(Info!$C:$C,Info!$A:$A,AJ$3,Info!$E:$E,"&gt;="&amp;$B43,Info!$D:$D,"&lt;="&amp;$B43,Info!$I:$I,"x")/365)*100000</f>
        <v>0</v>
      </c>
      <c r="AK43" s="17">
        <f>(AB43*SUMIFS(Info!$C:$C,Info!$A:$A,AK$3,Info!$E:$E,"&gt;="&amp;$B43,Info!$D:$D,"&lt;="&amp;$B43,Info!$I:$I,"x")/365)*100000</f>
        <v>0</v>
      </c>
      <c r="AL43" s="17">
        <f>(AC43*SUMIFS(Info!$C:$C,Info!$A:$A,AL$3,Info!$E:$E,"&gt;="&amp;$B43,Info!$D:$D,"&lt;="&amp;$B43,Info!$I:$I,"x")/365)*100000</f>
        <v>0</v>
      </c>
      <c r="AM43" s="17"/>
    </row>
    <row r="44" spans="1:39">
      <c r="A44" s="14" t="str">
        <f t="shared" si="15"/>
        <v>11/2024</v>
      </c>
      <c r="B44" s="14">
        <v>45608</v>
      </c>
      <c r="C44" s="1">
        <f>(SUMIFS('OD0040 theo Bravo'!$G:$G,'OD0040 theo Bravo'!$G:$G,"&gt;="&amp;0,'OD0040 theo Bravo'!$D:$D,C$3,'OD0040 theo Bravo'!$B:$B,"&lt;="&amp;$B44))</f>
        <v>206421</v>
      </c>
      <c r="D44" s="1">
        <f>(SUMIFS('OD0040 theo Bravo'!$G:$G,'OD0040 theo Bravo'!$G:$G,"&gt;="&amp;0,'OD0040 theo Bravo'!$D:$D,D$3,'OD0040 theo Bravo'!$B:$B,"&lt;="&amp;$B44))</f>
        <v>10150</v>
      </c>
      <c r="E44" s="1">
        <f>(SUMIFS('OD0040 theo Bravo'!$G:$G,'OD0040 theo Bravo'!$G:$G,"&gt;="&amp;0,'OD0040 theo Bravo'!$D:$D,E$3,'OD0040 theo Bravo'!$B:$B,"&lt;="&amp;$B44))</f>
        <v>123760</v>
      </c>
      <c r="F44" s="1">
        <f>(SUMIFS('OD0040 theo Bravo'!$G:$G,'OD0040 theo Bravo'!$G:$G,"&gt;="&amp;0,'OD0040 theo Bravo'!$D:$D,F$3,'OD0040 theo Bravo'!$B:$B,"&lt;="&amp;$B44))</f>
        <v>0</v>
      </c>
      <c r="G44" s="1">
        <f>(SUMIFS('OD0040 theo Bravo'!$G:$G,'OD0040 theo Bravo'!$G:$G,"&gt;="&amp;0,'OD0040 theo Bravo'!$D:$D,G$3,'OD0040 theo Bravo'!$B:$B,"&lt;="&amp;$B44))</f>
        <v>0</v>
      </c>
      <c r="H44" s="1">
        <f>(SUMIFS('OD0040 theo Bravo'!$G:$G,'OD0040 theo Bravo'!$G:$G,"&gt;="&amp;0,'OD0040 theo Bravo'!$D:$D,H$3,'OD0040 theo Bravo'!$B:$B,"&lt;="&amp;$B44))</f>
        <v>0</v>
      </c>
      <c r="I44" s="1">
        <f>(SUMIFS('OD0040 theo Bravo'!$G:$G,'OD0040 theo Bravo'!$G:$G,"&gt;="&amp;0,'OD0040 theo Bravo'!$D:$D,I$3,'OD0040 theo Bravo'!$B:$B,"&lt;="&amp;$B44))</f>
        <v>0</v>
      </c>
      <c r="J44" s="1">
        <f>(SUMIFS('OD0040 theo Bravo'!$G:$G,'OD0040 theo Bravo'!$G:$G,"&gt;="&amp;0,'OD0040 theo Bravo'!$D:$D,J$3,'OD0040 theo Bravo'!$B:$B,"&lt;="&amp;$B44))</f>
        <v>0</v>
      </c>
      <c r="K44" s="1">
        <f>(SUMIFS('OD0040 theo Bravo'!$G:$G,'OD0040 theo Bravo'!$G:$G,"&gt;="&amp;0,'OD0040 theo Bravo'!$D:$D,K$3,'OD0040 theo Bravo'!$B:$B,"&lt;="&amp;$B44))</f>
        <v>0</v>
      </c>
      <c r="L44" s="1">
        <f>-(SUMIFS('OD0040 theo Bravo'!$G:$G,'OD0040 theo Bravo'!$G:$G,"&lt;"&amp;0,'OD0040 theo Bravo'!$D:$D,L$3))</f>
        <v>504722</v>
      </c>
      <c r="M44" s="1">
        <f>-(SUMIFS('OD0040 theo Bravo'!$G:$G,'OD0040 theo Bravo'!$G:$G,"&lt;"&amp;0,'OD0040 theo Bravo'!$D:$D,M$3))</f>
        <v>0</v>
      </c>
      <c r="N44" s="1">
        <f>-(SUMIFS('OD0040 theo Bravo'!$G:$G,'OD0040 theo Bravo'!$G:$G,"&lt;"&amp;0,'OD0040 theo Bravo'!$D:$D,N$3))</f>
        <v>974267</v>
      </c>
      <c r="O44" s="1">
        <f>-(SUMIFS('OD0040 theo Bravo'!$G:$G,'OD0040 theo Bravo'!$G:$G,"&lt;"&amp;0,'OD0040 theo Bravo'!$D:$D,O$3))</f>
        <v>830018</v>
      </c>
      <c r="P44" s="1">
        <f>-(SUMIFS('OD0040 theo Bravo'!$G:$G,'OD0040 theo Bravo'!$G:$G,"&lt;"&amp;0,'OD0040 theo Bravo'!$D:$D,P$3))</f>
        <v>550000</v>
      </c>
      <c r="Q44" s="1">
        <f>-(SUMIFS('OD0040 theo Bravo'!$G:$G,'OD0040 theo Bravo'!$G:$G,"&lt;"&amp;0,'OD0040 theo Bravo'!$D:$D,Q$3))</f>
        <v>449984</v>
      </c>
      <c r="R44" s="1">
        <f>-(SUMIFS('OD0040 theo Bravo'!$G:$G,'OD0040 theo Bravo'!$G:$G,"&lt;"&amp;0,'OD0040 theo Bravo'!$D:$D,R$3))</f>
        <v>550145</v>
      </c>
      <c r="S44" s="1">
        <f>-(SUMIFS('OD0040 theo Bravo'!$G:$G,'OD0040 theo Bravo'!$G:$G,"&lt;"&amp;0,'OD0040 theo Bravo'!$D:$D,S$3))</f>
        <v>0</v>
      </c>
      <c r="T44" s="1">
        <f>-(SUMIFS('OD0040 theo Bravo'!$G:$G,'OD0040 theo Bravo'!$G:$G,"&lt;"&amp;0,'OD0040 theo Bravo'!$D:$D,T$3))</f>
        <v>49247</v>
      </c>
      <c r="U44" s="18">
        <f t="shared" si="16"/>
        <v>0</v>
      </c>
      <c r="V44" s="18">
        <f t="shared" si="17"/>
        <v>10150</v>
      </c>
      <c r="W44" s="18">
        <f t="shared" si="18"/>
        <v>0</v>
      </c>
      <c r="X44" s="18">
        <f t="shared" si="19"/>
        <v>0</v>
      </c>
      <c r="Y44" s="18">
        <f t="shared" si="20"/>
        <v>0</v>
      </c>
      <c r="Z44" s="18">
        <f t="shared" si="21"/>
        <v>0</v>
      </c>
      <c r="AA44" s="18">
        <f t="shared" si="12"/>
        <v>0</v>
      </c>
      <c r="AB44" s="18">
        <f t="shared" si="13"/>
        <v>0</v>
      </c>
      <c r="AC44" s="18">
        <f t="shared" si="13"/>
        <v>0</v>
      </c>
      <c r="AD44" s="17">
        <f>(U44*SUMIFS(Info!$C:$C,Info!$A:$A,AD$3,Info!$E:$E,"&gt;="&amp;$B44,Info!$D:$D,"&lt;="&amp;$B44,Info!$I:$I,"x")/365)*100000</f>
        <v>0</v>
      </c>
      <c r="AE44" s="17">
        <f>(V44*SUMIFS(Info!$C:$C,Info!$A:$A,AE$3,Info!$E:$E,"&gt;="&amp;$B44,Info!$D:$D,"&lt;="&amp;$B44,Info!$I:$I,"x")/365)*100000</f>
        <v>0</v>
      </c>
      <c r="AF44" s="17">
        <f>(W44*SUMIFS(Info!$C:$C,Info!$A:$A,AF$3,Info!$E:$E,"&gt;="&amp;$B44,Info!$D:$D,"&lt;="&amp;$B44,Info!$I:$I,"x")/365)*100000</f>
        <v>0</v>
      </c>
      <c r="AG44" s="17">
        <f>(X44*SUMIFS(Info!$C:$C,Info!$A:$A,AG$3,Info!$E:$E,"&gt;="&amp;$B44,Info!$D:$D,"&lt;="&amp;$B44,Info!$I:$I,"x")/365)*100000</f>
        <v>0</v>
      </c>
      <c r="AH44" s="17">
        <f>(Y44*SUMIFS(Info!$C:$C,Info!$A:$A,AH$3,Info!$E:$E,"&gt;="&amp;$B44,Info!$D:$D,"&lt;="&amp;$B44,Info!$I:$I,"x")/365)*100000</f>
        <v>0</v>
      </c>
      <c r="AI44" s="17">
        <f>(Z44*SUMIFS(Info!$C:$C,Info!$A:$A,AI$3,Info!$E:$E,"&gt;="&amp;$B44,Info!$D:$D,"&lt;="&amp;$B44,Info!$I:$I,"x")/365)*100000</f>
        <v>0</v>
      </c>
      <c r="AJ44" s="17">
        <f>(AA44*SUMIFS(Info!$C:$C,Info!$A:$A,AJ$3,Info!$E:$E,"&gt;="&amp;$B44,Info!$D:$D,"&lt;="&amp;$B44,Info!$I:$I,"x")/365)*100000</f>
        <v>0</v>
      </c>
      <c r="AK44" s="17">
        <f>(AB44*SUMIFS(Info!$C:$C,Info!$A:$A,AK$3,Info!$E:$E,"&gt;="&amp;$B44,Info!$D:$D,"&lt;="&amp;$B44,Info!$I:$I,"x")/365)*100000</f>
        <v>0</v>
      </c>
      <c r="AL44" s="17">
        <f>(AC44*SUMIFS(Info!$C:$C,Info!$A:$A,AL$3,Info!$E:$E,"&gt;="&amp;$B44,Info!$D:$D,"&lt;="&amp;$B44,Info!$I:$I,"x")/365)*100000</f>
        <v>0</v>
      </c>
      <c r="AM44" s="17"/>
    </row>
    <row r="45" spans="1:39">
      <c r="A45" s="14" t="str">
        <f t="shared" si="15"/>
        <v>11/2024</v>
      </c>
      <c r="B45" s="14">
        <v>45609</v>
      </c>
      <c r="C45" s="1">
        <f>(SUMIFS('OD0040 theo Bravo'!$G:$G,'OD0040 theo Bravo'!$G:$G,"&gt;="&amp;0,'OD0040 theo Bravo'!$D:$D,C$3,'OD0040 theo Bravo'!$B:$B,"&lt;="&amp;$B45))</f>
        <v>210721</v>
      </c>
      <c r="D45" s="1">
        <f>(SUMIFS('OD0040 theo Bravo'!$G:$G,'OD0040 theo Bravo'!$G:$G,"&gt;="&amp;0,'OD0040 theo Bravo'!$D:$D,D$3,'OD0040 theo Bravo'!$B:$B,"&lt;="&amp;$B45))</f>
        <v>10150</v>
      </c>
      <c r="E45" s="1">
        <f>(SUMIFS('OD0040 theo Bravo'!$G:$G,'OD0040 theo Bravo'!$G:$G,"&gt;="&amp;0,'OD0040 theo Bravo'!$D:$D,E$3,'OD0040 theo Bravo'!$B:$B,"&lt;="&amp;$B45))</f>
        <v>132610</v>
      </c>
      <c r="F45" s="1">
        <f>(SUMIFS('OD0040 theo Bravo'!$G:$G,'OD0040 theo Bravo'!$G:$G,"&gt;="&amp;0,'OD0040 theo Bravo'!$D:$D,F$3,'OD0040 theo Bravo'!$B:$B,"&lt;="&amp;$B45))</f>
        <v>0</v>
      </c>
      <c r="G45" s="1">
        <f>(SUMIFS('OD0040 theo Bravo'!$G:$G,'OD0040 theo Bravo'!$G:$G,"&gt;="&amp;0,'OD0040 theo Bravo'!$D:$D,G$3,'OD0040 theo Bravo'!$B:$B,"&lt;="&amp;$B45))</f>
        <v>0</v>
      </c>
      <c r="H45" s="1">
        <f>(SUMIFS('OD0040 theo Bravo'!$G:$G,'OD0040 theo Bravo'!$G:$G,"&gt;="&amp;0,'OD0040 theo Bravo'!$D:$D,H$3,'OD0040 theo Bravo'!$B:$B,"&lt;="&amp;$B45))</f>
        <v>0</v>
      </c>
      <c r="I45" s="1">
        <f>(SUMIFS('OD0040 theo Bravo'!$G:$G,'OD0040 theo Bravo'!$G:$G,"&gt;="&amp;0,'OD0040 theo Bravo'!$D:$D,I$3,'OD0040 theo Bravo'!$B:$B,"&lt;="&amp;$B45))</f>
        <v>0</v>
      </c>
      <c r="J45" s="1">
        <f>(SUMIFS('OD0040 theo Bravo'!$G:$G,'OD0040 theo Bravo'!$G:$G,"&gt;="&amp;0,'OD0040 theo Bravo'!$D:$D,J$3,'OD0040 theo Bravo'!$B:$B,"&lt;="&amp;$B45))</f>
        <v>0</v>
      </c>
      <c r="K45" s="1">
        <f>(SUMIFS('OD0040 theo Bravo'!$G:$G,'OD0040 theo Bravo'!$G:$G,"&gt;="&amp;0,'OD0040 theo Bravo'!$D:$D,K$3,'OD0040 theo Bravo'!$B:$B,"&lt;="&amp;$B45))</f>
        <v>0</v>
      </c>
      <c r="L45" s="1">
        <f>-(SUMIFS('OD0040 theo Bravo'!$G:$G,'OD0040 theo Bravo'!$G:$G,"&lt;"&amp;0,'OD0040 theo Bravo'!$D:$D,L$3))</f>
        <v>504722</v>
      </c>
      <c r="M45" s="1">
        <f>-(SUMIFS('OD0040 theo Bravo'!$G:$G,'OD0040 theo Bravo'!$G:$G,"&lt;"&amp;0,'OD0040 theo Bravo'!$D:$D,M$3))</f>
        <v>0</v>
      </c>
      <c r="N45" s="1">
        <f>-(SUMIFS('OD0040 theo Bravo'!$G:$G,'OD0040 theo Bravo'!$G:$G,"&lt;"&amp;0,'OD0040 theo Bravo'!$D:$D,N$3))</f>
        <v>974267</v>
      </c>
      <c r="O45" s="1">
        <f>-(SUMIFS('OD0040 theo Bravo'!$G:$G,'OD0040 theo Bravo'!$G:$G,"&lt;"&amp;0,'OD0040 theo Bravo'!$D:$D,O$3))</f>
        <v>830018</v>
      </c>
      <c r="P45" s="1">
        <f>-(SUMIFS('OD0040 theo Bravo'!$G:$G,'OD0040 theo Bravo'!$G:$G,"&lt;"&amp;0,'OD0040 theo Bravo'!$D:$D,P$3))</f>
        <v>550000</v>
      </c>
      <c r="Q45" s="1">
        <f>-(SUMIFS('OD0040 theo Bravo'!$G:$G,'OD0040 theo Bravo'!$G:$G,"&lt;"&amp;0,'OD0040 theo Bravo'!$D:$D,Q$3))</f>
        <v>449984</v>
      </c>
      <c r="R45" s="1">
        <f>-(SUMIFS('OD0040 theo Bravo'!$G:$G,'OD0040 theo Bravo'!$G:$G,"&lt;"&amp;0,'OD0040 theo Bravo'!$D:$D,R$3))</f>
        <v>550145</v>
      </c>
      <c r="S45" s="1">
        <f>-(SUMIFS('OD0040 theo Bravo'!$G:$G,'OD0040 theo Bravo'!$G:$G,"&lt;"&amp;0,'OD0040 theo Bravo'!$D:$D,S$3))</f>
        <v>0</v>
      </c>
      <c r="T45" s="1">
        <f>-(SUMIFS('OD0040 theo Bravo'!$G:$G,'OD0040 theo Bravo'!$G:$G,"&lt;"&amp;0,'OD0040 theo Bravo'!$D:$D,T$3))</f>
        <v>49247</v>
      </c>
      <c r="U45" s="18">
        <f t="shared" si="16"/>
        <v>0</v>
      </c>
      <c r="V45" s="18">
        <f t="shared" si="17"/>
        <v>10150</v>
      </c>
      <c r="W45" s="18">
        <f t="shared" si="18"/>
        <v>0</v>
      </c>
      <c r="X45" s="18">
        <f t="shared" si="19"/>
        <v>0</v>
      </c>
      <c r="Y45" s="18">
        <f t="shared" si="20"/>
        <v>0</v>
      </c>
      <c r="Z45" s="18">
        <f t="shared" si="21"/>
        <v>0</v>
      </c>
      <c r="AA45" s="18">
        <f t="shared" si="12"/>
        <v>0</v>
      </c>
      <c r="AB45" s="18">
        <f t="shared" si="13"/>
        <v>0</v>
      </c>
      <c r="AC45" s="18">
        <f t="shared" si="13"/>
        <v>0</v>
      </c>
      <c r="AD45" s="17">
        <f>(U45*SUMIFS(Info!$C:$C,Info!$A:$A,AD$3,Info!$E:$E,"&gt;="&amp;$B45,Info!$D:$D,"&lt;="&amp;$B45,Info!$I:$I,"x")/365)*100000</f>
        <v>0</v>
      </c>
      <c r="AE45" s="17">
        <f>(V45*SUMIFS(Info!$C:$C,Info!$A:$A,AE$3,Info!$E:$E,"&gt;="&amp;$B45,Info!$D:$D,"&lt;="&amp;$B45,Info!$I:$I,"x")/365)*100000</f>
        <v>0</v>
      </c>
      <c r="AF45" s="17">
        <f>(W45*SUMIFS(Info!$C:$C,Info!$A:$A,AF$3,Info!$E:$E,"&gt;="&amp;$B45,Info!$D:$D,"&lt;="&amp;$B45,Info!$I:$I,"x")/365)*100000</f>
        <v>0</v>
      </c>
      <c r="AG45" s="17">
        <f>(X45*SUMIFS(Info!$C:$C,Info!$A:$A,AG$3,Info!$E:$E,"&gt;="&amp;$B45,Info!$D:$D,"&lt;="&amp;$B45,Info!$I:$I,"x")/365)*100000</f>
        <v>0</v>
      </c>
      <c r="AH45" s="17">
        <f>(Y45*SUMIFS(Info!$C:$C,Info!$A:$A,AH$3,Info!$E:$E,"&gt;="&amp;$B45,Info!$D:$D,"&lt;="&amp;$B45,Info!$I:$I,"x")/365)*100000</f>
        <v>0</v>
      </c>
      <c r="AI45" s="17">
        <f>(Z45*SUMIFS(Info!$C:$C,Info!$A:$A,AI$3,Info!$E:$E,"&gt;="&amp;$B45,Info!$D:$D,"&lt;="&amp;$B45,Info!$I:$I,"x")/365)*100000</f>
        <v>0</v>
      </c>
      <c r="AJ45" s="17">
        <f>(AA45*SUMIFS(Info!$C:$C,Info!$A:$A,AJ$3,Info!$E:$E,"&gt;="&amp;$B45,Info!$D:$D,"&lt;="&amp;$B45,Info!$I:$I,"x")/365)*100000</f>
        <v>0</v>
      </c>
      <c r="AK45" s="17">
        <f>(AB45*SUMIFS(Info!$C:$C,Info!$A:$A,AK$3,Info!$E:$E,"&gt;="&amp;$B45,Info!$D:$D,"&lt;="&amp;$B45,Info!$I:$I,"x")/365)*100000</f>
        <v>0</v>
      </c>
      <c r="AL45" s="17">
        <f>(AC45*SUMIFS(Info!$C:$C,Info!$A:$A,AL$3,Info!$E:$E,"&gt;="&amp;$B45,Info!$D:$D,"&lt;="&amp;$B45,Info!$I:$I,"x")/365)*100000</f>
        <v>0</v>
      </c>
      <c r="AM45" s="17"/>
    </row>
    <row r="46" spans="1:39">
      <c r="A46" s="14" t="str">
        <f t="shared" si="15"/>
        <v>11/2024</v>
      </c>
      <c r="B46" s="14">
        <v>45610</v>
      </c>
      <c r="C46" s="1">
        <f>(SUMIFS('OD0040 theo Bravo'!$G:$G,'OD0040 theo Bravo'!$G:$G,"&gt;="&amp;0,'OD0040 theo Bravo'!$D:$D,C$3,'OD0040 theo Bravo'!$B:$B,"&lt;="&amp;$B46))</f>
        <v>210721</v>
      </c>
      <c r="D46" s="1">
        <f>(SUMIFS('OD0040 theo Bravo'!$G:$G,'OD0040 theo Bravo'!$G:$G,"&gt;="&amp;0,'OD0040 theo Bravo'!$D:$D,D$3,'OD0040 theo Bravo'!$B:$B,"&lt;="&amp;$B46))</f>
        <v>10150</v>
      </c>
      <c r="E46" s="1">
        <f>(SUMIFS('OD0040 theo Bravo'!$G:$G,'OD0040 theo Bravo'!$G:$G,"&gt;="&amp;0,'OD0040 theo Bravo'!$D:$D,E$3,'OD0040 theo Bravo'!$B:$B,"&lt;="&amp;$B46))</f>
        <v>143536</v>
      </c>
      <c r="F46" s="1">
        <f>(SUMIFS('OD0040 theo Bravo'!$G:$G,'OD0040 theo Bravo'!$G:$G,"&gt;="&amp;0,'OD0040 theo Bravo'!$D:$D,F$3,'OD0040 theo Bravo'!$B:$B,"&lt;="&amp;$B46))</f>
        <v>0</v>
      </c>
      <c r="G46" s="1">
        <f>(SUMIFS('OD0040 theo Bravo'!$G:$G,'OD0040 theo Bravo'!$G:$G,"&gt;="&amp;0,'OD0040 theo Bravo'!$D:$D,G$3,'OD0040 theo Bravo'!$B:$B,"&lt;="&amp;$B46))</f>
        <v>0</v>
      </c>
      <c r="H46" s="1">
        <f>(SUMIFS('OD0040 theo Bravo'!$G:$G,'OD0040 theo Bravo'!$G:$G,"&gt;="&amp;0,'OD0040 theo Bravo'!$D:$D,H$3,'OD0040 theo Bravo'!$B:$B,"&lt;="&amp;$B46))</f>
        <v>0</v>
      </c>
      <c r="I46" s="1">
        <f>(SUMIFS('OD0040 theo Bravo'!$G:$G,'OD0040 theo Bravo'!$G:$G,"&gt;="&amp;0,'OD0040 theo Bravo'!$D:$D,I$3,'OD0040 theo Bravo'!$B:$B,"&lt;="&amp;$B46))</f>
        <v>0</v>
      </c>
      <c r="J46" s="1">
        <f>(SUMIFS('OD0040 theo Bravo'!$G:$G,'OD0040 theo Bravo'!$G:$G,"&gt;="&amp;0,'OD0040 theo Bravo'!$D:$D,J$3,'OD0040 theo Bravo'!$B:$B,"&lt;="&amp;$B46))</f>
        <v>0</v>
      </c>
      <c r="K46" s="1">
        <f>(SUMIFS('OD0040 theo Bravo'!$G:$G,'OD0040 theo Bravo'!$G:$G,"&gt;="&amp;0,'OD0040 theo Bravo'!$D:$D,K$3,'OD0040 theo Bravo'!$B:$B,"&lt;="&amp;$B46))</f>
        <v>0</v>
      </c>
      <c r="L46" s="1">
        <f>-(SUMIFS('OD0040 theo Bravo'!$G:$G,'OD0040 theo Bravo'!$G:$G,"&lt;"&amp;0,'OD0040 theo Bravo'!$D:$D,L$3))</f>
        <v>504722</v>
      </c>
      <c r="M46" s="1">
        <f>-(SUMIFS('OD0040 theo Bravo'!$G:$G,'OD0040 theo Bravo'!$G:$G,"&lt;"&amp;0,'OD0040 theo Bravo'!$D:$D,M$3))</f>
        <v>0</v>
      </c>
      <c r="N46" s="1">
        <f>-(SUMIFS('OD0040 theo Bravo'!$G:$G,'OD0040 theo Bravo'!$G:$G,"&lt;"&amp;0,'OD0040 theo Bravo'!$D:$D,N$3))</f>
        <v>974267</v>
      </c>
      <c r="O46" s="1">
        <f>-(SUMIFS('OD0040 theo Bravo'!$G:$G,'OD0040 theo Bravo'!$G:$G,"&lt;"&amp;0,'OD0040 theo Bravo'!$D:$D,O$3))</f>
        <v>830018</v>
      </c>
      <c r="P46" s="1">
        <f>-(SUMIFS('OD0040 theo Bravo'!$G:$G,'OD0040 theo Bravo'!$G:$G,"&lt;"&amp;0,'OD0040 theo Bravo'!$D:$D,P$3))</f>
        <v>550000</v>
      </c>
      <c r="Q46" s="1">
        <f>-(SUMIFS('OD0040 theo Bravo'!$G:$G,'OD0040 theo Bravo'!$G:$G,"&lt;"&amp;0,'OD0040 theo Bravo'!$D:$D,Q$3))</f>
        <v>449984</v>
      </c>
      <c r="R46" s="1">
        <f>-(SUMIFS('OD0040 theo Bravo'!$G:$G,'OD0040 theo Bravo'!$G:$G,"&lt;"&amp;0,'OD0040 theo Bravo'!$D:$D,R$3))</f>
        <v>550145</v>
      </c>
      <c r="S46" s="1">
        <f>-(SUMIFS('OD0040 theo Bravo'!$G:$G,'OD0040 theo Bravo'!$G:$G,"&lt;"&amp;0,'OD0040 theo Bravo'!$D:$D,S$3))</f>
        <v>0</v>
      </c>
      <c r="T46" s="1">
        <f>-(SUMIFS('OD0040 theo Bravo'!$G:$G,'OD0040 theo Bravo'!$G:$G,"&lt;"&amp;0,'OD0040 theo Bravo'!$D:$D,T$3))</f>
        <v>49247</v>
      </c>
      <c r="U46" s="18">
        <f t="shared" si="16"/>
        <v>0</v>
      </c>
      <c r="V46" s="18">
        <f t="shared" si="17"/>
        <v>10150</v>
      </c>
      <c r="W46" s="18">
        <f t="shared" si="18"/>
        <v>0</v>
      </c>
      <c r="X46" s="18">
        <f t="shared" si="19"/>
        <v>0</v>
      </c>
      <c r="Y46" s="18">
        <f t="shared" si="20"/>
        <v>0</v>
      </c>
      <c r="Z46" s="18">
        <f t="shared" si="21"/>
        <v>0</v>
      </c>
      <c r="AA46" s="18">
        <f t="shared" si="12"/>
        <v>0</v>
      </c>
      <c r="AB46" s="18">
        <f t="shared" si="13"/>
        <v>0</v>
      </c>
      <c r="AC46" s="18">
        <f t="shared" si="13"/>
        <v>0</v>
      </c>
      <c r="AD46" s="17">
        <f>(U46*SUMIFS(Info!$C:$C,Info!$A:$A,AD$3,Info!$E:$E,"&gt;="&amp;$B46,Info!$D:$D,"&lt;="&amp;$B46,Info!$I:$I,"x")/365)*100000</f>
        <v>0</v>
      </c>
      <c r="AE46" s="17">
        <f>(V46*SUMIFS(Info!$C:$C,Info!$A:$A,AE$3,Info!$E:$E,"&gt;="&amp;$B46,Info!$D:$D,"&lt;="&amp;$B46,Info!$I:$I,"x")/365)*100000</f>
        <v>0</v>
      </c>
      <c r="AF46" s="17">
        <f>(W46*SUMIFS(Info!$C:$C,Info!$A:$A,AF$3,Info!$E:$E,"&gt;="&amp;$B46,Info!$D:$D,"&lt;="&amp;$B46,Info!$I:$I,"x")/365)*100000</f>
        <v>0</v>
      </c>
      <c r="AG46" s="17">
        <f>(X46*SUMIFS(Info!$C:$C,Info!$A:$A,AG$3,Info!$E:$E,"&gt;="&amp;$B46,Info!$D:$D,"&lt;="&amp;$B46,Info!$I:$I,"x")/365)*100000</f>
        <v>0</v>
      </c>
      <c r="AH46" s="17">
        <f>(Y46*SUMIFS(Info!$C:$C,Info!$A:$A,AH$3,Info!$E:$E,"&gt;="&amp;$B46,Info!$D:$D,"&lt;="&amp;$B46,Info!$I:$I,"x")/365)*100000</f>
        <v>0</v>
      </c>
      <c r="AI46" s="17">
        <f>(Z46*SUMIFS(Info!$C:$C,Info!$A:$A,AI$3,Info!$E:$E,"&gt;="&amp;$B46,Info!$D:$D,"&lt;="&amp;$B46,Info!$I:$I,"x")/365)*100000</f>
        <v>0</v>
      </c>
      <c r="AJ46" s="17">
        <f>(AA46*SUMIFS(Info!$C:$C,Info!$A:$A,AJ$3,Info!$E:$E,"&gt;="&amp;$B46,Info!$D:$D,"&lt;="&amp;$B46,Info!$I:$I,"x")/365)*100000</f>
        <v>0</v>
      </c>
      <c r="AK46" s="17">
        <f>(AB46*SUMIFS(Info!$C:$C,Info!$A:$A,AK$3,Info!$E:$E,"&gt;="&amp;$B46,Info!$D:$D,"&lt;="&amp;$B46,Info!$I:$I,"x")/365)*100000</f>
        <v>0</v>
      </c>
      <c r="AL46" s="17">
        <f>(AC46*SUMIFS(Info!$C:$C,Info!$A:$A,AL$3,Info!$E:$E,"&gt;="&amp;$B46,Info!$D:$D,"&lt;="&amp;$B46,Info!$I:$I,"x")/365)*100000</f>
        <v>0</v>
      </c>
      <c r="AM46" s="17"/>
    </row>
    <row r="47" spans="1:39">
      <c r="A47" s="14" t="str">
        <f t="shared" si="15"/>
        <v>11/2024</v>
      </c>
      <c r="B47" s="14">
        <v>45611</v>
      </c>
      <c r="C47" s="1">
        <f>(SUMIFS('OD0040 theo Bravo'!$G:$G,'OD0040 theo Bravo'!$G:$G,"&gt;="&amp;0,'OD0040 theo Bravo'!$D:$D,C$3,'OD0040 theo Bravo'!$B:$B,"&lt;="&amp;$B47))</f>
        <v>210721</v>
      </c>
      <c r="D47" s="1">
        <f>(SUMIFS('OD0040 theo Bravo'!$G:$G,'OD0040 theo Bravo'!$G:$G,"&gt;="&amp;0,'OD0040 theo Bravo'!$D:$D,D$3,'OD0040 theo Bravo'!$B:$B,"&lt;="&amp;$B47))</f>
        <v>10150</v>
      </c>
      <c r="E47" s="1">
        <f>(SUMIFS('OD0040 theo Bravo'!$G:$G,'OD0040 theo Bravo'!$G:$G,"&gt;="&amp;0,'OD0040 theo Bravo'!$D:$D,E$3,'OD0040 theo Bravo'!$B:$B,"&lt;="&amp;$B47))</f>
        <v>149532</v>
      </c>
      <c r="F47" s="1">
        <f>(SUMIFS('OD0040 theo Bravo'!$G:$G,'OD0040 theo Bravo'!$G:$G,"&gt;="&amp;0,'OD0040 theo Bravo'!$D:$D,F$3,'OD0040 theo Bravo'!$B:$B,"&lt;="&amp;$B47))</f>
        <v>0</v>
      </c>
      <c r="G47" s="1">
        <f>(SUMIFS('OD0040 theo Bravo'!$G:$G,'OD0040 theo Bravo'!$G:$G,"&gt;="&amp;0,'OD0040 theo Bravo'!$D:$D,G$3,'OD0040 theo Bravo'!$B:$B,"&lt;="&amp;$B47))</f>
        <v>0</v>
      </c>
      <c r="H47" s="1">
        <f>(SUMIFS('OD0040 theo Bravo'!$G:$G,'OD0040 theo Bravo'!$G:$G,"&gt;="&amp;0,'OD0040 theo Bravo'!$D:$D,H$3,'OD0040 theo Bravo'!$B:$B,"&lt;="&amp;$B47))</f>
        <v>0</v>
      </c>
      <c r="I47" s="1">
        <f>(SUMIFS('OD0040 theo Bravo'!$G:$G,'OD0040 theo Bravo'!$G:$G,"&gt;="&amp;0,'OD0040 theo Bravo'!$D:$D,I$3,'OD0040 theo Bravo'!$B:$B,"&lt;="&amp;$B47))</f>
        <v>0</v>
      </c>
      <c r="J47" s="1">
        <f>(SUMIFS('OD0040 theo Bravo'!$G:$G,'OD0040 theo Bravo'!$G:$G,"&gt;="&amp;0,'OD0040 theo Bravo'!$D:$D,J$3,'OD0040 theo Bravo'!$B:$B,"&lt;="&amp;$B47))</f>
        <v>0</v>
      </c>
      <c r="K47" s="1">
        <f>(SUMIFS('OD0040 theo Bravo'!$G:$G,'OD0040 theo Bravo'!$G:$G,"&gt;="&amp;0,'OD0040 theo Bravo'!$D:$D,K$3,'OD0040 theo Bravo'!$B:$B,"&lt;="&amp;$B47))</f>
        <v>0</v>
      </c>
      <c r="L47" s="1">
        <f>-(SUMIFS('OD0040 theo Bravo'!$G:$G,'OD0040 theo Bravo'!$G:$G,"&lt;"&amp;0,'OD0040 theo Bravo'!$D:$D,L$3))</f>
        <v>504722</v>
      </c>
      <c r="M47" s="1">
        <f>-(SUMIFS('OD0040 theo Bravo'!$G:$G,'OD0040 theo Bravo'!$G:$G,"&lt;"&amp;0,'OD0040 theo Bravo'!$D:$D,M$3))</f>
        <v>0</v>
      </c>
      <c r="N47" s="1">
        <f>-(SUMIFS('OD0040 theo Bravo'!$G:$G,'OD0040 theo Bravo'!$G:$G,"&lt;"&amp;0,'OD0040 theo Bravo'!$D:$D,N$3))</f>
        <v>974267</v>
      </c>
      <c r="O47" s="1">
        <f>-(SUMIFS('OD0040 theo Bravo'!$G:$G,'OD0040 theo Bravo'!$G:$G,"&lt;"&amp;0,'OD0040 theo Bravo'!$D:$D,O$3))</f>
        <v>830018</v>
      </c>
      <c r="P47" s="1">
        <f>-(SUMIFS('OD0040 theo Bravo'!$G:$G,'OD0040 theo Bravo'!$G:$G,"&lt;"&amp;0,'OD0040 theo Bravo'!$D:$D,P$3))</f>
        <v>550000</v>
      </c>
      <c r="Q47" s="1">
        <f>-(SUMIFS('OD0040 theo Bravo'!$G:$G,'OD0040 theo Bravo'!$G:$G,"&lt;"&amp;0,'OD0040 theo Bravo'!$D:$D,Q$3))</f>
        <v>449984</v>
      </c>
      <c r="R47" s="1">
        <f>-(SUMIFS('OD0040 theo Bravo'!$G:$G,'OD0040 theo Bravo'!$G:$G,"&lt;"&amp;0,'OD0040 theo Bravo'!$D:$D,R$3))</f>
        <v>550145</v>
      </c>
      <c r="S47" s="1">
        <f>-(SUMIFS('OD0040 theo Bravo'!$G:$G,'OD0040 theo Bravo'!$G:$G,"&lt;"&amp;0,'OD0040 theo Bravo'!$D:$D,S$3))</f>
        <v>0</v>
      </c>
      <c r="T47" s="1">
        <f>-(SUMIFS('OD0040 theo Bravo'!$G:$G,'OD0040 theo Bravo'!$G:$G,"&lt;"&amp;0,'OD0040 theo Bravo'!$D:$D,T$3))</f>
        <v>49247</v>
      </c>
      <c r="U47" s="18">
        <f t="shared" si="16"/>
        <v>0</v>
      </c>
      <c r="V47" s="18">
        <f t="shared" si="17"/>
        <v>10150</v>
      </c>
      <c r="W47" s="18">
        <f t="shared" si="18"/>
        <v>0</v>
      </c>
      <c r="X47" s="18">
        <f t="shared" si="19"/>
        <v>0</v>
      </c>
      <c r="Y47" s="18">
        <f t="shared" si="20"/>
        <v>0</v>
      </c>
      <c r="Z47" s="18">
        <f t="shared" si="21"/>
        <v>0</v>
      </c>
      <c r="AA47" s="18">
        <f t="shared" si="12"/>
        <v>0</v>
      </c>
      <c r="AB47" s="18">
        <f t="shared" si="13"/>
        <v>0</v>
      </c>
      <c r="AC47" s="18">
        <f t="shared" si="13"/>
        <v>0</v>
      </c>
      <c r="AD47" s="17">
        <f>(U47*SUMIFS(Info!$C:$C,Info!$A:$A,AD$3,Info!$E:$E,"&gt;="&amp;$B47,Info!$D:$D,"&lt;="&amp;$B47,Info!$I:$I,"x")/365)*100000</f>
        <v>0</v>
      </c>
      <c r="AE47" s="17">
        <f>(V47*SUMIFS(Info!$C:$C,Info!$A:$A,AE$3,Info!$E:$E,"&gt;="&amp;$B47,Info!$D:$D,"&lt;="&amp;$B47,Info!$I:$I,"x")/365)*100000</f>
        <v>0</v>
      </c>
      <c r="AF47" s="17">
        <f>(W47*SUMIFS(Info!$C:$C,Info!$A:$A,AF$3,Info!$E:$E,"&gt;="&amp;$B47,Info!$D:$D,"&lt;="&amp;$B47,Info!$I:$I,"x")/365)*100000</f>
        <v>0</v>
      </c>
      <c r="AG47" s="17">
        <f>(X47*SUMIFS(Info!$C:$C,Info!$A:$A,AG$3,Info!$E:$E,"&gt;="&amp;$B47,Info!$D:$D,"&lt;="&amp;$B47,Info!$I:$I,"x")/365)*100000</f>
        <v>0</v>
      </c>
      <c r="AH47" s="17">
        <f>(Y47*SUMIFS(Info!$C:$C,Info!$A:$A,AH$3,Info!$E:$E,"&gt;="&amp;$B47,Info!$D:$D,"&lt;="&amp;$B47,Info!$I:$I,"x")/365)*100000</f>
        <v>0</v>
      </c>
      <c r="AI47" s="17">
        <f>(Z47*SUMIFS(Info!$C:$C,Info!$A:$A,AI$3,Info!$E:$E,"&gt;="&amp;$B47,Info!$D:$D,"&lt;="&amp;$B47,Info!$I:$I,"x")/365)*100000</f>
        <v>0</v>
      </c>
      <c r="AJ47" s="17">
        <f>(AA47*SUMIFS(Info!$C:$C,Info!$A:$A,AJ$3,Info!$E:$E,"&gt;="&amp;$B47,Info!$D:$D,"&lt;="&amp;$B47,Info!$I:$I,"x")/365)*100000</f>
        <v>0</v>
      </c>
      <c r="AK47" s="17">
        <f>(AB47*SUMIFS(Info!$C:$C,Info!$A:$A,AK$3,Info!$E:$E,"&gt;="&amp;$B47,Info!$D:$D,"&lt;="&amp;$B47,Info!$I:$I,"x")/365)*100000</f>
        <v>0</v>
      </c>
      <c r="AL47" s="17">
        <f>(AC47*SUMIFS(Info!$C:$C,Info!$A:$A,AL$3,Info!$E:$E,"&gt;="&amp;$B47,Info!$D:$D,"&lt;="&amp;$B47,Info!$I:$I,"x")/365)*100000</f>
        <v>0</v>
      </c>
      <c r="AM47" s="17"/>
    </row>
    <row r="48" spans="1:39">
      <c r="A48" s="14" t="str">
        <f t="shared" si="15"/>
        <v>11/2024</v>
      </c>
      <c r="B48" s="14">
        <v>45612</v>
      </c>
      <c r="C48" s="1">
        <f>(SUMIFS('OD0040 theo Bravo'!$G:$G,'OD0040 theo Bravo'!$G:$G,"&gt;="&amp;0,'OD0040 theo Bravo'!$D:$D,C$3,'OD0040 theo Bravo'!$B:$B,"&lt;="&amp;$B48))</f>
        <v>210721</v>
      </c>
      <c r="D48" s="1">
        <f>(SUMIFS('OD0040 theo Bravo'!$G:$G,'OD0040 theo Bravo'!$G:$G,"&gt;="&amp;0,'OD0040 theo Bravo'!$D:$D,D$3,'OD0040 theo Bravo'!$B:$B,"&lt;="&amp;$B48))</f>
        <v>10150</v>
      </c>
      <c r="E48" s="1">
        <f>(SUMIFS('OD0040 theo Bravo'!$G:$G,'OD0040 theo Bravo'!$G:$G,"&gt;="&amp;0,'OD0040 theo Bravo'!$D:$D,E$3,'OD0040 theo Bravo'!$B:$B,"&lt;="&amp;$B48))</f>
        <v>149532</v>
      </c>
      <c r="F48" s="1">
        <f>(SUMIFS('OD0040 theo Bravo'!$G:$G,'OD0040 theo Bravo'!$G:$G,"&gt;="&amp;0,'OD0040 theo Bravo'!$D:$D,F$3,'OD0040 theo Bravo'!$B:$B,"&lt;="&amp;$B48))</f>
        <v>0</v>
      </c>
      <c r="G48" s="1">
        <f>(SUMIFS('OD0040 theo Bravo'!$G:$G,'OD0040 theo Bravo'!$G:$G,"&gt;="&amp;0,'OD0040 theo Bravo'!$D:$D,G$3,'OD0040 theo Bravo'!$B:$B,"&lt;="&amp;$B48))</f>
        <v>0</v>
      </c>
      <c r="H48" s="1">
        <f>(SUMIFS('OD0040 theo Bravo'!$G:$G,'OD0040 theo Bravo'!$G:$G,"&gt;="&amp;0,'OD0040 theo Bravo'!$D:$D,H$3,'OD0040 theo Bravo'!$B:$B,"&lt;="&amp;$B48))</f>
        <v>0</v>
      </c>
      <c r="I48" s="1">
        <f>(SUMIFS('OD0040 theo Bravo'!$G:$G,'OD0040 theo Bravo'!$G:$G,"&gt;="&amp;0,'OD0040 theo Bravo'!$D:$D,I$3,'OD0040 theo Bravo'!$B:$B,"&lt;="&amp;$B48))</f>
        <v>0</v>
      </c>
      <c r="J48" s="1">
        <f>(SUMIFS('OD0040 theo Bravo'!$G:$G,'OD0040 theo Bravo'!$G:$G,"&gt;="&amp;0,'OD0040 theo Bravo'!$D:$D,J$3,'OD0040 theo Bravo'!$B:$B,"&lt;="&amp;$B48))</f>
        <v>0</v>
      </c>
      <c r="K48" s="1">
        <f>(SUMIFS('OD0040 theo Bravo'!$G:$G,'OD0040 theo Bravo'!$G:$G,"&gt;="&amp;0,'OD0040 theo Bravo'!$D:$D,K$3,'OD0040 theo Bravo'!$B:$B,"&lt;="&amp;$B48))</f>
        <v>0</v>
      </c>
      <c r="L48" s="1">
        <f>-(SUMIFS('OD0040 theo Bravo'!$G:$G,'OD0040 theo Bravo'!$G:$G,"&lt;"&amp;0,'OD0040 theo Bravo'!$D:$D,L$3))</f>
        <v>504722</v>
      </c>
      <c r="M48" s="1">
        <f>-(SUMIFS('OD0040 theo Bravo'!$G:$G,'OD0040 theo Bravo'!$G:$G,"&lt;"&amp;0,'OD0040 theo Bravo'!$D:$D,M$3))</f>
        <v>0</v>
      </c>
      <c r="N48" s="1">
        <f>-(SUMIFS('OD0040 theo Bravo'!$G:$G,'OD0040 theo Bravo'!$G:$G,"&lt;"&amp;0,'OD0040 theo Bravo'!$D:$D,N$3))</f>
        <v>974267</v>
      </c>
      <c r="O48" s="1">
        <f>-(SUMIFS('OD0040 theo Bravo'!$G:$G,'OD0040 theo Bravo'!$G:$G,"&lt;"&amp;0,'OD0040 theo Bravo'!$D:$D,O$3))</f>
        <v>830018</v>
      </c>
      <c r="P48" s="1">
        <f>-(SUMIFS('OD0040 theo Bravo'!$G:$G,'OD0040 theo Bravo'!$G:$G,"&lt;"&amp;0,'OD0040 theo Bravo'!$D:$D,P$3))</f>
        <v>550000</v>
      </c>
      <c r="Q48" s="1">
        <f>-(SUMIFS('OD0040 theo Bravo'!$G:$G,'OD0040 theo Bravo'!$G:$G,"&lt;"&amp;0,'OD0040 theo Bravo'!$D:$D,Q$3))</f>
        <v>449984</v>
      </c>
      <c r="R48" s="1">
        <f>-(SUMIFS('OD0040 theo Bravo'!$G:$G,'OD0040 theo Bravo'!$G:$G,"&lt;"&amp;0,'OD0040 theo Bravo'!$D:$D,R$3))</f>
        <v>550145</v>
      </c>
      <c r="S48" s="1">
        <f>-(SUMIFS('OD0040 theo Bravo'!$G:$G,'OD0040 theo Bravo'!$G:$G,"&lt;"&amp;0,'OD0040 theo Bravo'!$D:$D,S$3))</f>
        <v>0</v>
      </c>
      <c r="T48" s="1">
        <f>-(SUMIFS('OD0040 theo Bravo'!$G:$G,'OD0040 theo Bravo'!$G:$G,"&lt;"&amp;0,'OD0040 theo Bravo'!$D:$D,T$3))</f>
        <v>49247</v>
      </c>
      <c r="U48" s="18">
        <f t="shared" si="16"/>
        <v>0</v>
      </c>
      <c r="V48" s="18">
        <f t="shared" si="17"/>
        <v>10150</v>
      </c>
      <c r="W48" s="18">
        <f t="shared" si="18"/>
        <v>0</v>
      </c>
      <c r="X48" s="18">
        <f t="shared" si="19"/>
        <v>0</v>
      </c>
      <c r="Y48" s="18">
        <f t="shared" si="20"/>
        <v>0</v>
      </c>
      <c r="Z48" s="18">
        <f t="shared" si="21"/>
        <v>0</v>
      </c>
      <c r="AA48" s="18">
        <f t="shared" si="12"/>
        <v>0</v>
      </c>
      <c r="AB48" s="18">
        <f t="shared" si="13"/>
        <v>0</v>
      </c>
      <c r="AC48" s="18">
        <f t="shared" si="13"/>
        <v>0</v>
      </c>
      <c r="AD48" s="17">
        <f>(U48*SUMIFS(Info!$C:$C,Info!$A:$A,AD$3,Info!$E:$E,"&gt;="&amp;$B48,Info!$D:$D,"&lt;="&amp;$B48,Info!$I:$I,"x")/365)*100000</f>
        <v>0</v>
      </c>
      <c r="AE48" s="17">
        <f>(V48*SUMIFS(Info!$C:$C,Info!$A:$A,AE$3,Info!$E:$E,"&gt;="&amp;$B48,Info!$D:$D,"&lt;="&amp;$B48,Info!$I:$I,"x")/365)*100000</f>
        <v>0</v>
      </c>
      <c r="AF48" s="17">
        <f>(W48*SUMIFS(Info!$C:$C,Info!$A:$A,AF$3,Info!$E:$E,"&gt;="&amp;$B48,Info!$D:$D,"&lt;="&amp;$B48,Info!$I:$I,"x")/365)*100000</f>
        <v>0</v>
      </c>
      <c r="AG48" s="17">
        <f>(X48*SUMIFS(Info!$C:$C,Info!$A:$A,AG$3,Info!$E:$E,"&gt;="&amp;$B48,Info!$D:$D,"&lt;="&amp;$B48,Info!$I:$I,"x")/365)*100000</f>
        <v>0</v>
      </c>
      <c r="AH48" s="17">
        <f>(Y48*SUMIFS(Info!$C:$C,Info!$A:$A,AH$3,Info!$E:$E,"&gt;="&amp;$B48,Info!$D:$D,"&lt;="&amp;$B48,Info!$I:$I,"x")/365)*100000</f>
        <v>0</v>
      </c>
      <c r="AI48" s="17">
        <f>(Z48*SUMIFS(Info!$C:$C,Info!$A:$A,AI$3,Info!$E:$E,"&gt;="&amp;$B48,Info!$D:$D,"&lt;="&amp;$B48,Info!$I:$I,"x")/365)*100000</f>
        <v>0</v>
      </c>
      <c r="AJ48" s="17">
        <f>(AA48*SUMIFS(Info!$C:$C,Info!$A:$A,AJ$3,Info!$E:$E,"&gt;="&amp;$B48,Info!$D:$D,"&lt;="&amp;$B48,Info!$I:$I,"x")/365)*100000</f>
        <v>0</v>
      </c>
      <c r="AK48" s="17">
        <f>(AB48*SUMIFS(Info!$C:$C,Info!$A:$A,AK$3,Info!$E:$E,"&gt;="&amp;$B48,Info!$D:$D,"&lt;="&amp;$B48,Info!$I:$I,"x")/365)*100000</f>
        <v>0</v>
      </c>
      <c r="AL48" s="17">
        <f>(AC48*SUMIFS(Info!$C:$C,Info!$A:$A,AL$3,Info!$E:$E,"&gt;="&amp;$B48,Info!$D:$D,"&lt;="&amp;$B48,Info!$I:$I,"x")/365)*100000</f>
        <v>0</v>
      </c>
      <c r="AM48" s="17"/>
    </row>
    <row r="49" spans="1:39">
      <c r="A49" s="14" t="str">
        <f t="shared" si="15"/>
        <v>11/2024</v>
      </c>
      <c r="B49" s="14">
        <v>45613</v>
      </c>
      <c r="C49" s="1">
        <f>(SUMIFS('OD0040 theo Bravo'!$G:$G,'OD0040 theo Bravo'!$G:$G,"&gt;="&amp;0,'OD0040 theo Bravo'!$D:$D,C$3,'OD0040 theo Bravo'!$B:$B,"&lt;="&amp;$B49))</f>
        <v>210721</v>
      </c>
      <c r="D49" s="1">
        <f>(SUMIFS('OD0040 theo Bravo'!$G:$G,'OD0040 theo Bravo'!$G:$G,"&gt;="&amp;0,'OD0040 theo Bravo'!$D:$D,D$3,'OD0040 theo Bravo'!$B:$B,"&lt;="&amp;$B49))</f>
        <v>10150</v>
      </c>
      <c r="E49" s="1">
        <f>(SUMIFS('OD0040 theo Bravo'!$G:$G,'OD0040 theo Bravo'!$G:$G,"&gt;="&amp;0,'OD0040 theo Bravo'!$D:$D,E$3,'OD0040 theo Bravo'!$B:$B,"&lt;="&amp;$B49))</f>
        <v>149532</v>
      </c>
      <c r="F49" s="1">
        <f>(SUMIFS('OD0040 theo Bravo'!$G:$G,'OD0040 theo Bravo'!$G:$G,"&gt;="&amp;0,'OD0040 theo Bravo'!$D:$D,F$3,'OD0040 theo Bravo'!$B:$B,"&lt;="&amp;$B49))</f>
        <v>0</v>
      </c>
      <c r="G49" s="1">
        <f>(SUMIFS('OD0040 theo Bravo'!$G:$G,'OD0040 theo Bravo'!$G:$G,"&gt;="&amp;0,'OD0040 theo Bravo'!$D:$D,G$3,'OD0040 theo Bravo'!$B:$B,"&lt;="&amp;$B49))</f>
        <v>0</v>
      </c>
      <c r="H49" s="1">
        <f>(SUMIFS('OD0040 theo Bravo'!$G:$G,'OD0040 theo Bravo'!$G:$G,"&gt;="&amp;0,'OD0040 theo Bravo'!$D:$D,H$3,'OD0040 theo Bravo'!$B:$B,"&lt;="&amp;$B49))</f>
        <v>0</v>
      </c>
      <c r="I49" s="1">
        <f>(SUMIFS('OD0040 theo Bravo'!$G:$G,'OD0040 theo Bravo'!$G:$G,"&gt;="&amp;0,'OD0040 theo Bravo'!$D:$D,I$3,'OD0040 theo Bravo'!$B:$B,"&lt;="&amp;$B49))</f>
        <v>0</v>
      </c>
      <c r="J49" s="1">
        <f>(SUMIFS('OD0040 theo Bravo'!$G:$G,'OD0040 theo Bravo'!$G:$G,"&gt;="&amp;0,'OD0040 theo Bravo'!$D:$D,J$3,'OD0040 theo Bravo'!$B:$B,"&lt;="&amp;$B49))</f>
        <v>0</v>
      </c>
      <c r="K49" s="1">
        <f>(SUMIFS('OD0040 theo Bravo'!$G:$G,'OD0040 theo Bravo'!$G:$G,"&gt;="&amp;0,'OD0040 theo Bravo'!$D:$D,K$3,'OD0040 theo Bravo'!$B:$B,"&lt;="&amp;$B49))</f>
        <v>0</v>
      </c>
      <c r="L49" s="1">
        <f>-(SUMIFS('OD0040 theo Bravo'!$G:$G,'OD0040 theo Bravo'!$G:$G,"&lt;"&amp;0,'OD0040 theo Bravo'!$D:$D,L$3))</f>
        <v>504722</v>
      </c>
      <c r="M49" s="1">
        <f>-(SUMIFS('OD0040 theo Bravo'!$G:$G,'OD0040 theo Bravo'!$G:$G,"&lt;"&amp;0,'OD0040 theo Bravo'!$D:$D,M$3))</f>
        <v>0</v>
      </c>
      <c r="N49" s="1">
        <f>-(SUMIFS('OD0040 theo Bravo'!$G:$G,'OD0040 theo Bravo'!$G:$G,"&lt;"&amp;0,'OD0040 theo Bravo'!$D:$D,N$3))</f>
        <v>974267</v>
      </c>
      <c r="O49" s="1">
        <f>-(SUMIFS('OD0040 theo Bravo'!$G:$G,'OD0040 theo Bravo'!$G:$G,"&lt;"&amp;0,'OD0040 theo Bravo'!$D:$D,O$3))</f>
        <v>830018</v>
      </c>
      <c r="P49" s="1">
        <f>-(SUMIFS('OD0040 theo Bravo'!$G:$G,'OD0040 theo Bravo'!$G:$G,"&lt;"&amp;0,'OD0040 theo Bravo'!$D:$D,P$3))</f>
        <v>550000</v>
      </c>
      <c r="Q49" s="1">
        <f>-(SUMIFS('OD0040 theo Bravo'!$G:$G,'OD0040 theo Bravo'!$G:$G,"&lt;"&amp;0,'OD0040 theo Bravo'!$D:$D,Q$3))</f>
        <v>449984</v>
      </c>
      <c r="R49" s="1">
        <f>-(SUMIFS('OD0040 theo Bravo'!$G:$G,'OD0040 theo Bravo'!$G:$G,"&lt;"&amp;0,'OD0040 theo Bravo'!$D:$D,R$3))</f>
        <v>550145</v>
      </c>
      <c r="S49" s="1">
        <f>-(SUMIFS('OD0040 theo Bravo'!$G:$G,'OD0040 theo Bravo'!$G:$G,"&lt;"&amp;0,'OD0040 theo Bravo'!$D:$D,S$3))</f>
        <v>0</v>
      </c>
      <c r="T49" s="1">
        <f>-(SUMIFS('OD0040 theo Bravo'!$G:$G,'OD0040 theo Bravo'!$G:$G,"&lt;"&amp;0,'OD0040 theo Bravo'!$D:$D,T$3))</f>
        <v>49247</v>
      </c>
      <c r="U49" s="18">
        <f t="shared" si="16"/>
        <v>0</v>
      </c>
      <c r="V49" s="18">
        <f t="shared" si="17"/>
        <v>10150</v>
      </c>
      <c r="W49" s="18">
        <f t="shared" si="18"/>
        <v>0</v>
      </c>
      <c r="X49" s="18">
        <f t="shared" si="19"/>
        <v>0</v>
      </c>
      <c r="Y49" s="18">
        <f t="shared" si="20"/>
        <v>0</v>
      </c>
      <c r="Z49" s="18">
        <f t="shared" si="21"/>
        <v>0</v>
      </c>
      <c r="AA49" s="18">
        <f t="shared" si="12"/>
        <v>0</v>
      </c>
      <c r="AB49" s="18">
        <f t="shared" si="13"/>
        <v>0</v>
      </c>
      <c r="AC49" s="18">
        <f t="shared" si="13"/>
        <v>0</v>
      </c>
      <c r="AD49" s="17">
        <f>(U49*SUMIFS(Info!$C:$C,Info!$A:$A,AD$3,Info!$E:$E,"&gt;="&amp;$B49,Info!$D:$D,"&lt;="&amp;$B49,Info!$I:$I,"x")/365)*100000</f>
        <v>0</v>
      </c>
      <c r="AE49" s="17">
        <f>(V49*SUMIFS(Info!$C:$C,Info!$A:$A,AE$3,Info!$E:$E,"&gt;="&amp;$B49,Info!$D:$D,"&lt;="&amp;$B49,Info!$I:$I,"x")/365)*100000</f>
        <v>0</v>
      </c>
      <c r="AF49" s="17">
        <f>(W49*SUMIFS(Info!$C:$C,Info!$A:$A,AF$3,Info!$E:$E,"&gt;="&amp;$B49,Info!$D:$D,"&lt;="&amp;$B49,Info!$I:$I,"x")/365)*100000</f>
        <v>0</v>
      </c>
      <c r="AG49" s="17">
        <f>(X49*SUMIFS(Info!$C:$C,Info!$A:$A,AG$3,Info!$E:$E,"&gt;="&amp;$B49,Info!$D:$D,"&lt;="&amp;$B49,Info!$I:$I,"x")/365)*100000</f>
        <v>0</v>
      </c>
      <c r="AH49" s="17">
        <f>(Y49*SUMIFS(Info!$C:$C,Info!$A:$A,AH$3,Info!$E:$E,"&gt;="&amp;$B49,Info!$D:$D,"&lt;="&amp;$B49,Info!$I:$I,"x")/365)*100000</f>
        <v>0</v>
      </c>
      <c r="AI49" s="17">
        <f>(Z49*SUMIFS(Info!$C:$C,Info!$A:$A,AI$3,Info!$E:$E,"&gt;="&amp;$B49,Info!$D:$D,"&lt;="&amp;$B49,Info!$I:$I,"x")/365)*100000</f>
        <v>0</v>
      </c>
      <c r="AJ49" s="17">
        <f>(AA49*SUMIFS(Info!$C:$C,Info!$A:$A,AJ$3,Info!$E:$E,"&gt;="&amp;$B49,Info!$D:$D,"&lt;="&amp;$B49,Info!$I:$I,"x")/365)*100000</f>
        <v>0</v>
      </c>
      <c r="AK49" s="17">
        <f>(AB49*SUMIFS(Info!$C:$C,Info!$A:$A,AK$3,Info!$E:$E,"&gt;="&amp;$B49,Info!$D:$D,"&lt;="&amp;$B49,Info!$I:$I,"x")/365)*100000</f>
        <v>0</v>
      </c>
      <c r="AL49" s="17">
        <f>(AC49*SUMIFS(Info!$C:$C,Info!$A:$A,AL$3,Info!$E:$E,"&gt;="&amp;$B49,Info!$D:$D,"&lt;="&amp;$B49,Info!$I:$I,"x")/365)*100000</f>
        <v>0</v>
      </c>
      <c r="AM49" s="17"/>
    </row>
    <row r="50" spans="1:39">
      <c r="A50" s="14" t="str">
        <f t="shared" si="15"/>
        <v>11/2024</v>
      </c>
      <c r="B50" s="14">
        <v>45614</v>
      </c>
      <c r="C50" s="1">
        <f>(SUMIFS('OD0040 theo Bravo'!$G:$G,'OD0040 theo Bravo'!$G:$G,"&gt;="&amp;0,'OD0040 theo Bravo'!$D:$D,C$3,'OD0040 theo Bravo'!$B:$B,"&lt;="&amp;$B50))</f>
        <v>210721</v>
      </c>
      <c r="D50" s="1">
        <f>(SUMIFS('OD0040 theo Bravo'!$G:$G,'OD0040 theo Bravo'!$G:$G,"&gt;="&amp;0,'OD0040 theo Bravo'!$D:$D,D$3,'OD0040 theo Bravo'!$B:$B,"&lt;="&amp;$B50))</f>
        <v>10150</v>
      </c>
      <c r="E50" s="1">
        <f>(SUMIFS('OD0040 theo Bravo'!$G:$G,'OD0040 theo Bravo'!$G:$G,"&gt;="&amp;0,'OD0040 theo Bravo'!$D:$D,E$3,'OD0040 theo Bravo'!$B:$B,"&lt;="&amp;$B50))</f>
        <v>158382</v>
      </c>
      <c r="F50" s="1">
        <f>(SUMIFS('OD0040 theo Bravo'!$G:$G,'OD0040 theo Bravo'!$G:$G,"&gt;="&amp;0,'OD0040 theo Bravo'!$D:$D,F$3,'OD0040 theo Bravo'!$B:$B,"&lt;="&amp;$B50))</f>
        <v>0</v>
      </c>
      <c r="G50" s="1">
        <f>(SUMIFS('OD0040 theo Bravo'!$G:$G,'OD0040 theo Bravo'!$G:$G,"&gt;="&amp;0,'OD0040 theo Bravo'!$D:$D,G$3,'OD0040 theo Bravo'!$B:$B,"&lt;="&amp;$B50))</f>
        <v>0</v>
      </c>
      <c r="H50" s="1">
        <f>(SUMIFS('OD0040 theo Bravo'!$G:$G,'OD0040 theo Bravo'!$G:$G,"&gt;="&amp;0,'OD0040 theo Bravo'!$D:$D,H$3,'OD0040 theo Bravo'!$B:$B,"&lt;="&amp;$B50))</f>
        <v>0</v>
      </c>
      <c r="I50" s="1">
        <f>(SUMIFS('OD0040 theo Bravo'!$G:$G,'OD0040 theo Bravo'!$G:$G,"&gt;="&amp;0,'OD0040 theo Bravo'!$D:$D,I$3,'OD0040 theo Bravo'!$B:$B,"&lt;="&amp;$B50))</f>
        <v>0</v>
      </c>
      <c r="J50" s="1">
        <f>(SUMIFS('OD0040 theo Bravo'!$G:$G,'OD0040 theo Bravo'!$G:$G,"&gt;="&amp;0,'OD0040 theo Bravo'!$D:$D,J$3,'OD0040 theo Bravo'!$B:$B,"&lt;="&amp;$B50))</f>
        <v>0</v>
      </c>
      <c r="K50" s="1">
        <f>(SUMIFS('OD0040 theo Bravo'!$G:$G,'OD0040 theo Bravo'!$G:$G,"&gt;="&amp;0,'OD0040 theo Bravo'!$D:$D,K$3,'OD0040 theo Bravo'!$B:$B,"&lt;="&amp;$B50))</f>
        <v>0</v>
      </c>
      <c r="L50" s="1">
        <f>-(SUMIFS('OD0040 theo Bravo'!$G:$G,'OD0040 theo Bravo'!$G:$G,"&lt;"&amp;0,'OD0040 theo Bravo'!$D:$D,L$3))</f>
        <v>504722</v>
      </c>
      <c r="M50" s="1">
        <f>-(SUMIFS('OD0040 theo Bravo'!$G:$G,'OD0040 theo Bravo'!$G:$G,"&lt;"&amp;0,'OD0040 theo Bravo'!$D:$D,M$3))</f>
        <v>0</v>
      </c>
      <c r="N50" s="1">
        <f>-(SUMIFS('OD0040 theo Bravo'!$G:$G,'OD0040 theo Bravo'!$G:$G,"&lt;"&amp;0,'OD0040 theo Bravo'!$D:$D,N$3))</f>
        <v>974267</v>
      </c>
      <c r="O50" s="1">
        <f>-(SUMIFS('OD0040 theo Bravo'!$G:$G,'OD0040 theo Bravo'!$G:$G,"&lt;"&amp;0,'OD0040 theo Bravo'!$D:$D,O$3))</f>
        <v>830018</v>
      </c>
      <c r="P50" s="1">
        <f>-(SUMIFS('OD0040 theo Bravo'!$G:$G,'OD0040 theo Bravo'!$G:$G,"&lt;"&amp;0,'OD0040 theo Bravo'!$D:$D,P$3))</f>
        <v>550000</v>
      </c>
      <c r="Q50" s="1">
        <f>-(SUMIFS('OD0040 theo Bravo'!$G:$G,'OD0040 theo Bravo'!$G:$G,"&lt;"&amp;0,'OD0040 theo Bravo'!$D:$D,Q$3))</f>
        <v>449984</v>
      </c>
      <c r="R50" s="1">
        <f>-(SUMIFS('OD0040 theo Bravo'!$G:$G,'OD0040 theo Bravo'!$G:$G,"&lt;"&amp;0,'OD0040 theo Bravo'!$D:$D,R$3))</f>
        <v>550145</v>
      </c>
      <c r="S50" s="1">
        <f>-(SUMIFS('OD0040 theo Bravo'!$G:$G,'OD0040 theo Bravo'!$G:$G,"&lt;"&amp;0,'OD0040 theo Bravo'!$D:$D,S$3))</f>
        <v>0</v>
      </c>
      <c r="T50" s="1">
        <f>-(SUMIFS('OD0040 theo Bravo'!$G:$G,'OD0040 theo Bravo'!$G:$G,"&lt;"&amp;0,'OD0040 theo Bravo'!$D:$D,T$3))</f>
        <v>49247</v>
      </c>
      <c r="U50" s="18">
        <f t="shared" si="16"/>
        <v>0</v>
      </c>
      <c r="V50" s="18">
        <f t="shared" si="17"/>
        <v>10150</v>
      </c>
      <c r="W50" s="18">
        <f t="shared" si="18"/>
        <v>0</v>
      </c>
      <c r="X50" s="18">
        <f t="shared" si="19"/>
        <v>0</v>
      </c>
      <c r="Y50" s="18">
        <f t="shared" si="20"/>
        <v>0</v>
      </c>
      <c r="Z50" s="18">
        <f t="shared" si="21"/>
        <v>0</v>
      </c>
      <c r="AA50" s="18">
        <f t="shared" si="12"/>
        <v>0</v>
      </c>
      <c r="AB50" s="18">
        <f t="shared" si="13"/>
        <v>0</v>
      </c>
      <c r="AC50" s="18">
        <f t="shared" si="13"/>
        <v>0</v>
      </c>
      <c r="AD50" s="17">
        <f>(U50*SUMIFS(Info!$C:$C,Info!$A:$A,AD$3,Info!$E:$E,"&gt;="&amp;$B50,Info!$D:$D,"&lt;="&amp;$B50,Info!$I:$I,"x")/365)*100000</f>
        <v>0</v>
      </c>
      <c r="AE50" s="17">
        <f>(V50*SUMIFS(Info!$C:$C,Info!$A:$A,AE$3,Info!$E:$E,"&gt;="&amp;$B50,Info!$D:$D,"&lt;="&amp;$B50,Info!$I:$I,"x")/365)*100000</f>
        <v>0</v>
      </c>
      <c r="AF50" s="17">
        <f>(W50*SUMIFS(Info!$C:$C,Info!$A:$A,AF$3,Info!$E:$E,"&gt;="&amp;$B50,Info!$D:$D,"&lt;="&amp;$B50,Info!$I:$I,"x")/365)*100000</f>
        <v>0</v>
      </c>
      <c r="AG50" s="17">
        <f>(X50*SUMIFS(Info!$C:$C,Info!$A:$A,AG$3,Info!$E:$E,"&gt;="&amp;$B50,Info!$D:$D,"&lt;="&amp;$B50,Info!$I:$I,"x")/365)*100000</f>
        <v>0</v>
      </c>
      <c r="AH50" s="17">
        <f>(Y50*SUMIFS(Info!$C:$C,Info!$A:$A,AH$3,Info!$E:$E,"&gt;="&amp;$B50,Info!$D:$D,"&lt;="&amp;$B50,Info!$I:$I,"x")/365)*100000</f>
        <v>0</v>
      </c>
      <c r="AI50" s="17">
        <f>(Z50*SUMIFS(Info!$C:$C,Info!$A:$A,AI$3,Info!$E:$E,"&gt;="&amp;$B50,Info!$D:$D,"&lt;="&amp;$B50,Info!$I:$I,"x")/365)*100000</f>
        <v>0</v>
      </c>
      <c r="AJ50" s="17">
        <f>(AA50*SUMIFS(Info!$C:$C,Info!$A:$A,AJ$3,Info!$E:$E,"&gt;="&amp;$B50,Info!$D:$D,"&lt;="&amp;$B50,Info!$I:$I,"x")/365)*100000</f>
        <v>0</v>
      </c>
      <c r="AK50" s="17">
        <f>(AB50*SUMIFS(Info!$C:$C,Info!$A:$A,AK$3,Info!$E:$E,"&gt;="&amp;$B50,Info!$D:$D,"&lt;="&amp;$B50,Info!$I:$I,"x")/365)*100000</f>
        <v>0</v>
      </c>
      <c r="AL50" s="17">
        <f>(AC50*SUMIFS(Info!$C:$C,Info!$A:$A,AL$3,Info!$E:$E,"&gt;="&amp;$B50,Info!$D:$D,"&lt;="&amp;$B50,Info!$I:$I,"x")/365)*100000</f>
        <v>0</v>
      </c>
      <c r="AM50" s="17"/>
    </row>
    <row r="51" spans="1:39">
      <c r="A51" s="14" t="str">
        <f t="shared" si="15"/>
        <v>11/2024</v>
      </c>
      <c r="B51" s="14">
        <v>45615</v>
      </c>
      <c r="C51" s="1">
        <f>(SUMIFS('OD0040 theo Bravo'!$G:$G,'OD0040 theo Bravo'!$G:$G,"&gt;="&amp;0,'OD0040 theo Bravo'!$D:$D,C$3,'OD0040 theo Bravo'!$B:$B,"&lt;="&amp;$B51))</f>
        <v>210721</v>
      </c>
      <c r="D51" s="1">
        <f>(SUMIFS('OD0040 theo Bravo'!$G:$G,'OD0040 theo Bravo'!$G:$G,"&gt;="&amp;0,'OD0040 theo Bravo'!$D:$D,D$3,'OD0040 theo Bravo'!$B:$B,"&lt;="&amp;$B51))</f>
        <v>10150</v>
      </c>
      <c r="E51" s="1">
        <f>(SUMIFS('OD0040 theo Bravo'!$G:$G,'OD0040 theo Bravo'!$G:$G,"&gt;="&amp;0,'OD0040 theo Bravo'!$D:$D,E$3,'OD0040 theo Bravo'!$B:$B,"&lt;="&amp;$B51))</f>
        <v>165179</v>
      </c>
      <c r="F51" s="1">
        <f>(SUMIFS('OD0040 theo Bravo'!$G:$G,'OD0040 theo Bravo'!$G:$G,"&gt;="&amp;0,'OD0040 theo Bravo'!$D:$D,F$3,'OD0040 theo Bravo'!$B:$B,"&lt;="&amp;$B51))</f>
        <v>0</v>
      </c>
      <c r="G51" s="1">
        <f>(SUMIFS('OD0040 theo Bravo'!$G:$G,'OD0040 theo Bravo'!$G:$G,"&gt;="&amp;0,'OD0040 theo Bravo'!$D:$D,G$3,'OD0040 theo Bravo'!$B:$B,"&lt;="&amp;$B51))</f>
        <v>0</v>
      </c>
      <c r="H51" s="1">
        <f>(SUMIFS('OD0040 theo Bravo'!$G:$G,'OD0040 theo Bravo'!$G:$G,"&gt;="&amp;0,'OD0040 theo Bravo'!$D:$D,H$3,'OD0040 theo Bravo'!$B:$B,"&lt;="&amp;$B51))</f>
        <v>0</v>
      </c>
      <c r="I51" s="1">
        <f>(SUMIFS('OD0040 theo Bravo'!$G:$G,'OD0040 theo Bravo'!$G:$G,"&gt;="&amp;0,'OD0040 theo Bravo'!$D:$D,I$3,'OD0040 theo Bravo'!$B:$B,"&lt;="&amp;$B51))</f>
        <v>0</v>
      </c>
      <c r="J51" s="1">
        <f>(SUMIFS('OD0040 theo Bravo'!$G:$G,'OD0040 theo Bravo'!$G:$G,"&gt;="&amp;0,'OD0040 theo Bravo'!$D:$D,J$3,'OD0040 theo Bravo'!$B:$B,"&lt;="&amp;$B51))</f>
        <v>0</v>
      </c>
      <c r="K51" s="1">
        <f>(SUMIFS('OD0040 theo Bravo'!$G:$G,'OD0040 theo Bravo'!$G:$G,"&gt;="&amp;0,'OD0040 theo Bravo'!$D:$D,K$3,'OD0040 theo Bravo'!$B:$B,"&lt;="&amp;$B51))</f>
        <v>0</v>
      </c>
      <c r="L51" s="1">
        <f>-(SUMIFS('OD0040 theo Bravo'!$G:$G,'OD0040 theo Bravo'!$G:$G,"&lt;"&amp;0,'OD0040 theo Bravo'!$D:$D,L$3))</f>
        <v>504722</v>
      </c>
      <c r="M51" s="1">
        <f>-(SUMIFS('OD0040 theo Bravo'!$G:$G,'OD0040 theo Bravo'!$G:$G,"&lt;"&amp;0,'OD0040 theo Bravo'!$D:$D,M$3))</f>
        <v>0</v>
      </c>
      <c r="N51" s="1">
        <f>-(SUMIFS('OD0040 theo Bravo'!$G:$G,'OD0040 theo Bravo'!$G:$G,"&lt;"&amp;0,'OD0040 theo Bravo'!$D:$D,N$3))</f>
        <v>974267</v>
      </c>
      <c r="O51" s="1">
        <f>-(SUMIFS('OD0040 theo Bravo'!$G:$G,'OD0040 theo Bravo'!$G:$G,"&lt;"&amp;0,'OD0040 theo Bravo'!$D:$D,O$3))</f>
        <v>830018</v>
      </c>
      <c r="P51" s="1">
        <f>-(SUMIFS('OD0040 theo Bravo'!$G:$G,'OD0040 theo Bravo'!$G:$G,"&lt;"&amp;0,'OD0040 theo Bravo'!$D:$D,P$3))</f>
        <v>550000</v>
      </c>
      <c r="Q51" s="1">
        <f>-(SUMIFS('OD0040 theo Bravo'!$G:$G,'OD0040 theo Bravo'!$G:$G,"&lt;"&amp;0,'OD0040 theo Bravo'!$D:$D,Q$3))</f>
        <v>449984</v>
      </c>
      <c r="R51" s="1">
        <f>-(SUMIFS('OD0040 theo Bravo'!$G:$G,'OD0040 theo Bravo'!$G:$G,"&lt;"&amp;0,'OD0040 theo Bravo'!$D:$D,R$3))</f>
        <v>550145</v>
      </c>
      <c r="S51" s="1">
        <f>-(SUMIFS('OD0040 theo Bravo'!$G:$G,'OD0040 theo Bravo'!$G:$G,"&lt;"&amp;0,'OD0040 theo Bravo'!$D:$D,S$3))</f>
        <v>0</v>
      </c>
      <c r="T51" s="1">
        <f>-(SUMIFS('OD0040 theo Bravo'!$G:$G,'OD0040 theo Bravo'!$G:$G,"&lt;"&amp;0,'OD0040 theo Bravo'!$D:$D,T$3))</f>
        <v>49247</v>
      </c>
      <c r="U51" s="18">
        <f t="shared" si="16"/>
        <v>0</v>
      </c>
      <c r="V51" s="18">
        <f t="shared" si="17"/>
        <v>10150</v>
      </c>
      <c r="W51" s="18">
        <f t="shared" si="18"/>
        <v>0</v>
      </c>
      <c r="X51" s="18">
        <f t="shared" si="19"/>
        <v>0</v>
      </c>
      <c r="Y51" s="18">
        <f t="shared" si="20"/>
        <v>0</v>
      </c>
      <c r="Z51" s="18">
        <f t="shared" si="21"/>
        <v>0</v>
      </c>
      <c r="AA51" s="18">
        <f t="shared" si="12"/>
        <v>0</v>
      </c>
      <c r="AB51" s="18">
        <f t="shared" si="13"/>
        <v>0</v>
      </c>
      <c r="AC51" s="18">
        <f t="shared" si="13"/>
        <v>0</v>
      </c>
      <c r="AD51" s="17">
        <f>(U51*SUMIFS(Info!$C:$C,Info!$A:$A,AD$3,Info!$E:$E,"&gt;="&amp;$B51,Info!$D:$D,"&lt;="&amp;$B51,Info!$I:$I,"x")/365)*100000</f>
        <v>0</v>
      </c>
      <c r="AE51" s="17">
        <f>(V51*SUMIFS(Info!$C:$C,Info!$A:$A,AE$3,Info!$E:$E,"&gt;="&amp;$B51,Info!$D:$D,"&lt;="&amp;$B51,Info!$I:$I,"x")/365)*100000</f>
        <v>0</v>
      </c>
      <c r="AF51" s="17">
        <f>(W51*SUMIFS(Info!$C:$C,Info!$A:$A,AF$3,Info!$E:$E,"&gt;="&amp;$B51,Info!$D:$D,"&lt;="&amp;$B51,Info!$I:$I,"x")/365)*100000</f>
        <v>0</v>
      </c>
      <c r="AG51" s="17">
        <f>(X51*SUMIFS(Info!$C:$C,Info!$A:$A,AG$3,Info!$E:$E,"&gt;="&amp;$B51,Info!$D:$D,"&lt;="&amp;$B51,Info!$I:$I,"x")/365)*100000</f>
        <v>0</v>
      </c>
      <c r="AH51" s="17">
        <f>(Y51*SUMIFS(Info!$C:$C,Info!$A:$A,AH$3,Info!$E:$E,"&gt;="&amp;$B51,Info!$D:$D,"&lt;="&amp;$B51,Info!$I:$I,"x")/365)*100000</f>
        <v>0</v>
      </c>
      <c r="AI51" s="17">
        <f>(Z51*SUMIFS(Info!$C:$C,Info!$A:$A,AI$3,Info!$E:$E,"&gt;="&amp;$B51,Info!$D:$D,"&lt;="&amp;$B51,Info!$I:$I,"x")/365)*100000</f>
        <v>0</v>
      </c>
      <c r="AJ51" s="17">
        <f>(AA51*SUMIFS(Info!$C:$C,Info!$A:$A,AJ$3,Info!$E:$E,"&gt;="&amp;$B51,Info!$D:$D,"&lt;="&amp;$B51,Info!$I:$I,"x")/365)*100000</f>
        <v>0</v>
      </c>
      <c r="AK51" s="17">
        <f>(AB51*SUMIFS(Info!$C:$C,Info!$A:$A,AK$3,Info!$E:$E,"&gt;="&amp;$B51,Info!$D:$D,"&lt;="&amp;$B51,Info!$I:$I,"x")/365)*100000</f>
        <v>0</v>
      </c>
      <c r="AL51" s="17">
        <f>(AC51*SUMIFS(Info!$C:$C,Info!$A:$A,AL$3,Info!$E:$E,"&gt;="&amp;$B51,Info!$D:$D,"&lt;="&amp;$B51,Info!$I:$I,"x")/365)*100000</f>
        <v>0</v>
      </c>
      <c r="AM51" s="17"/>
    </row>
    <row r="52" spans="1:39">
      <c r="A52" s="14" t="str">
        <f t="shared" si="15"/>
        <v>11/2024</v>
      </c>
      <c r="B52" s="14">
        <v>45616</v>
      </c>
      <c r="C52" s="1">
        <f>(SUMIFS('OD0040 theo Bravo'!$G:$G,'OD0040 theo Bravo'!$G:$G,"&gt;="&amp;0,'OD0040 theo Bravo'!$D:$D,C$3,'OD0040 theo Bravo'!$B:$B,"&lt;="&amp;$B52))</f>
        <v>210721</v>
      </c>
      <c r="D52" s="1">
        <f>(SUMIFS('OD0040 theo Bravo'!$G:$G,'OD0040 theo Bravo'!$G:$G,"&gt;="&amp;0,'OD0040 theo Bravo'!$D:$D,D$3,'OD0040 theo Bravo'!$B:$B,"&lt;="&amp;$B52))</f>
        <v>10150</v>
      </c>
      <c r="E52" s="1">
        <f>(SUMIFS('OD0040 theo Bravo'!$G:$G,'OD0040 theo Bravo'!$G:$G,"&gt;="&amp;0,'OD0040 theo Bravo'!$D:$D,E$3,'OD0040 theo Bravo'!$B:$B,"&lt;="&amp;$B52))</f>
        <v>168089</v>
      </c>
      <c r="F52" s="1">
        <f>(SUMIFS('OD0040 theo Bravo'!$G:$G,'OD0040 theo Bravo'!$G:$G,"&gt;="&amp;0,'OD0040 theo Bravo'!$D:$D,F$3,'OD0040 theo Bravo'!$B:$B,"&lt;="&amp;$B52))</f>
        <v>0</v>
      </c>
      <c r="G52" s="1">
        <f>(SUMIFS('OD0040 theo Bravo'!$G:$G,'OD0040 theo Bravo'!$G:$G,"&gt;="&amp;0,'OD0040 theo Bravo'!$D:$D,G$3,'OD0040 theo Bravo'!$B:$B,"&lt;="&amp;$B52))</f>
        <v>0</v>
      </c>
      <c r="H52" s="1">
        <f>(SUMIFS('OD0040 theo Bravo'!$G:$G,'OD0040 theo Bravo'!$G:$G,"&gt;="&amp;0,'OD0040 theo Bravo'!$D:$D,H$3,'OD0040 theo Bravo'!$B:$B,"&lt;="&amp;$B52))</f>
        <v>0</v>
      </c>
      <c r="I52" s="1">
        <f>(SUMIFS('OD0040 theo Bravo'!$G:$G,'OD0040 theo Bravo'!$G:$G,"&gt;="&amp;0,'OD0040 theo Bravo'!$D:$D,I$3,'OD0040 theo Bravo'!$B:$B,"&lt;="&amp;$B52))</f>
        <v>0</v>
      </c>
      <c r="J52" s="1">
        <f>(SUMIFS('OD0040 theo Bravo'!$G:$G,'OD0040 theo Bravo'!$G:$G,"&gt;="&amp;0,'OD0040 theo Bravo'!$D:$D,J$3,'OD0040 theo Bravo'!$B:$B,"&lt;="&amp;$B52))</f>
        <v>0</v>
      </c>
      <c r="K52" s="1">
        <f>(SUMIFS('OD0040 theo Bravo'!$G:$G,'OD0040 theo Bravo'!$G:$G,"&gt;="&amp;0,'OD0040 theo Bravo'!$D:$D,K$3,'OD0040 theo Bravo'!$B:$B,"&lt;="&amp;$B52))</f>
        <v>0</v>
      </c>
      <c r="L52" s="1">
        <f>-(SUMIFS('OD0040 theo Bravo'!$G:$G,'OD0040 theo Bravo'!$G:$G,"&lt;"&amp;0,'OD0040 theo Bravo'!$D:$D,L$3))</f>
        <v>504722</v>
      </c>
      <c r="M52" s="1">
        <f>-(SUMIFS('OD0040 theo Bravo'!$G:$G,'OD0040 theo Bravo'!$G:$G,"&lt;"&amp;0,'OD0040 theo Bravo'!$D:$D,M$3))</f>
        <v>0</v>
      </c>
      <c r="N52" s="1">
        <f>-(SUMIFS('OD0040 theo Bravo'!$G:$G,'OD0040 theo Bravo'!$G:$G,"&lt;"&amp;0,'OD0040 theo Bravo'!$D:$D,N$3))</f>
        <v>974267</v>
      </c>
      <c r="O52" s="1">
        <f>-(SUMIFS('OD0040 theo Bravo'!$G:$G,'OD0040 theo Bravo'!$G:$G,"&lt;"&amp;0,'OD0040 theo Bravo'!$D:$D,O$3))</f>
        <v>830018</v>
      </c>
      <c r="P52" s="1">
        <f>-(SUMIFS('OD0040 theo Bravo'!$G:$G,'OD0040 theo Bravo'!$G:$G,"&lt;"&amp;0,'OD0040 theo Bravo'!$D:$D,P$3))</f>
        <v>550000</v>
      </c>
      <c r="Q52" s="1">
        <f>-(SUMIFS('OD0040 theo Bravo'!$G:$G,'OD0040 theo Bravo'!$G:$G,"&lt;"&amp;0,'OD0040 theo Bravo'!$D:$D,Q$3))</f>
        <v>449984</v>
      </c>
      <c r="R52" s="1">
        <f>-(SUMIFS('OD0040 theo Bravo'!$G:$G,'OD0040 theo Bravo'!$G:$G,"&lt;"&amp;0,'OD0040 theo Bravo'!$D:$D,R$3))</f>
        <v>550145</v>
      </c>
      <c r="S52" s="1">
        <f>-(SUMIFS('OD0040 theo Bravo'!$G:$G,'OD0040 theo Bravo'!$G:$G,"&lt;"&amp;0,'OD0040 theo Bravo'!$D:$D,S$3))</f>
        <v>0</v>
      </c>
      <c r="T52" s="1">
        <f>-(SUMIFS('OD0040 theo Bravo'!$G:$G,'OD0040 theo Bravo'!$G:$G,"&lt;"&amp;0,'OD0040 theo Bravo'!$D:$D,T$3))</f>
        <v>49247</v>
      </c>
      <c r="U52" s="18">
        <f t="shared" si="16"/>
        <v>0</v>
      </c>
      <c r="V52" s="18">
        <f t="shared" si="17"/>
        <v>10150</v>
      </c>
      <c r="W52" s="18">
        <f t="shared" si="18"/>
        <v>0</v>
      </c>
      <c r="X52" s="18">
        <f t="shared" si="19"/>
        <v>0</v>
      </c>
      <c r="Y52" s="18">
        <f t="shared" si="20"/>
        <v>0</v>
      </c>
      <c r="Z52" s="18">
        <f t="shared" si="21"/>
        <v>0</v>
      </c>
      <c r="AA52" s="18">
        <f t="shared" si="12"/>
        <v>0</v>
      </c>
      <c r="AB52" s="18">
        <f t="shared" si="13"/>
        <v>0</v>
      </c>
      <c r="AC52" s="18">
        <f t="shared" si="13"/>
        <v>0</v>
      </c>
      <c r="AD52" s="17">
        <f>(U52*SUMIFS(Info!$C:$C,Info!$A:$A,AD$3,Info!$E:$E,"&gt;="&amp;$B52,Info!$D:$D,"&lt;="&amp;$B52,Info!$I:$I,"x")/365)*100000</f>
        <v>0</v>
      </c>
      <c r="AE52" s="17">
        <f>(V52*SUMIFS(Info!$C:$C,Info!$A:$A,AE$3,Info!$E:$E,"&gt;="&amp;$B52,Info!$D:$D,"&lt;="&amp;$B52,Info!$I:$I,"x")/365)*100000</f>
        <v>0</v>
      </c>
      <c r="AF52" s="17">
        <f>(W52*SUMIFS(Info!$C:$C,Info!$A:$A,AF$3,Info!$E:$E,"&gt;="&amp;$B52,Info!$D:$D,"&lt;="&amp;$B52,Info!$I:$I,"x")/365)*100000</f>
        <v>0</v>
      </c>
      <c r="AG52" s="17">
        <f>(X52*SUMIFS(Info!$C:$C,Info!$A:$A,AG$3,Info!$E:$E,"&gt;="&amp;$B52,Info!$D:$D,"&lt;="&amp;$B52,Info!$I:$I,"x")/365)*100000</f>
        <v>0</v>
      </c>
      <c r="AH52" s="17">
        <f>(Y52*SUMIFS(Info!$C:$C,Info!$A:$A,AH$3,Info!$E:$E,"&gt;="&amp;$B52,Info!$D:$D,"&lt;="&amp;$B52,Info!$I:$I,"x")/365)*100000</f>
        <v>0</v>
      </c>
      <c r="AI52" s="17">
        <f>(Z52*SUMIFS(Info!$C:$C,Info!$A:$A,AI$3,Info!$E:$E,"&gt;="&amp;$B52,Info!$D:$D,"&lt;="&amp;$B52,Info!$I:$I,"x")/365)*100000</f>
        <v>0</v>
      </c>
      <c r="AJ52" s="17">
        <f>(AA52*SUMIFS(Info!$C:$C,Info!$A:$A,AJ$3,Info!$E:$E,"&gt;="&amp;$B52,Info!$D:$D,"&lt;="&amp;$B52,Info!$I:$I,"x")/365)*100000</f>
        <v>0</v>
      </c>
      <c r="AK52" s="17">
        <f>(AB52*SUMIFS(Info!$C:$C,Info!$A:$A,AK$3,Info!$E:$E,"&gt;="&amp;$B52,Info!$D:$D,"&lt;="&amp;$B52,Info!$I:$I,"x")/365)*100000</f>
        <v>0</v>
      </c>
      <c r="AL52" s="17">
        <f>(AC52*SUMIFS(Info!$C:$C,Info!$A:$A,AL$3,Info!$E:$E,"&gt;="&amp;$B52,Info!$D:$D,"&lt;="&amp;$B52,Info!$I:$I,"x")/365)*100000</f>
        <v>0</v>
      </c>
      <c r="AM52" s="17"/>
    </row>
    <row r="53" spans="1:39">
      <c r="A53" s="14" t="str">
        <f t="shared" si="15"/>
        <v>11/2024</v>
      </c>
      <c r="B53" s="14">
        <v>45617</v>
      </c>
      <c r="C53" s="1">
        <f>(SUMIFS('OD0040 theo Bravo'!$G:$G,'OD0040 theo Bravo'!$G:$G,"&gt;="&amp;0,'OD0040 theo Bravo'!$D:$D,C$3,'OD0040 theo Bravo'!$B:$B,"&lt;="&amp;$B53))</f>
        <v>210721</v>
      </c>
      <c r="D53" s="1">
        <f>(SUMIFS('OD0040 theo Bravo'!$G:$G,'OD0040 theo Bravo'!$G:$G,"&gt;="&amp;0,'OD0040 theo Bravo'!$D:$D,D$3,'OD0040 theo Bravo'!$B:$B,"&lt;="&amp;$B53))</f>
        <v>10150</v>
      </c>
      <c r="E53" s="1">
        <f>(SUMIFS('OD0040 theo Bravo'!$G:$G,'OD0040 theo Bravo'!$G:$G,"&gt;="&amp;0,'OD0040 theo Bravo'!$D:$D,E$3,'OD0040 theo Bravo'!$B:$B,"&lt;="&amp;$B53))</f>
        <v>168789</v>
      </c>
      <c r="F53" s="1">
        <f>(SUMIFS('OD0040 theo Bravo'!$G:$G,'OD0040 theo Bravo'!$G:$G,"&gt;="&amp;0,'OD0040 theo Bravo'!$D:$D,F$3,'OD0040 theo Bravo'!$B:$B,"&lt;="&amp;$B53))</f>
        <v>0</v>
      </c>
      <c r="G53" s="1">
        <f>(SUMIFS('OD0040 theo Bravo'!$G:$G,'OD0040 theo Bravo'!$G:$G,"&gt;="&amp;0,'OD0040 theo Bravo'!$D:$D,G$3,'OD0040 theo Bravo'!$B:$B,"&lt;="&amp;$B53))</f>
        <v>0</v>
      </c>
      <c r="H53" s="1">
        <f>(SUMIFS('OD0040 theo Bravo'!$G:$G,'OD0040 theo Bravo'!$G:$G,"&gt;="&amp;0,'OD0040 theo Bravo'!$D:$D,H$3,'OD0040 theo Bravo'!$B:$B,"&lt;="&amp;$B53))</f>
        <v>0</v>
      </c>
      <c r="I53" s="1">
        <f>(SUMIFS('OD0040 theo Bravo'!$G:$G,'OD0040 theo Bravo'!$G:$G,"&gt;="&amp;0,'OD0040 theo Bravo'!$D:$D,I$3,'OD0040 theo Bravo'!$B:$B,"&lt;="&amp;$B53))</f>
        <v>0</v>
      </c>
      <c r="J53" s="1">
        <f>(SUMIFS('OD0040 theo Bravo'!$G:$G,'OD0040 theo Bravo'!$G:$G,"&gt;="&amp;0,'OD0040 theo Bravo'!$D:$D,J$3,'OD0040 theo Bravo'!$B:$B,"&lt;="&amp;$B53))</f>
        <v>0</v>
      </c>
      <c r="K53" s="1">
        <f>(SUMIFS('OD0040 theo Bravo'!$G:$G,'OD0040 theo Bravo'!$G:$G,"&gt;="&amp;0,'OD0040 theo Bravo'!$D:$D,K$3,'OD0040 theo Bravo'!$B:$B,"&lt;="&amp;$B53))</f>
        <v>0</v>
      </c>
      <c r="L53" s="1">
        <f>-(SUMIFS('OD0040 theo Bravo'!$G:$G,'OD0040 theo Bravo'!$G:$G,"&lt;"&amp;0,'OD0040 theo Bravo'!$D:$D,L$3))</f>
        <v>504722</v>
      </c>
      <c r="M53" s="1">
        <f>-(SUMIFS('OD0040 theo Bravo'!$G:$G,'OD0040 theo Bravo'!$G:$G,"&lt;"&amp;0,'OD0040 theo Bravo'!$D:$D,M$3))</f>
        <v>0</v>
      </c>
      <c r="N53" s="1">
        <f>-(SUMIFS('OD0040 theo Bravo'!$G:$G,'OD0040 theo Bravo'!$G:$G,"&lt;"&amp;0,'OD0040 theo Bravo'!$D:$D,N$3))</f>
        <v>974267</v>
      </c>
      <c r="O53" s="1">
        <f>-(SUMIFS('OD0040 theo Bravo'!$G:$G,'OD0040 theo Bravo'!$G:$G,"&lt;"&amp;0,'OD0040 theo Bravo'!$D:$D,O$3))</f>
        <v>830018</v>
      </c>
      <c r="P53" s="1">
        <f>-(SUMIFS('OD0040 theo Bravo'!$G:$G,'OD0040 theo Bravo'!$G:$G,"&lt;"&amp;0,'OD0040 theo Bravo'!$D:$D,P$3))</f>
        <v>550000</v>
      </c>
      <c r="Q53" s="1">
        <f>-(SUMIFS('OD0040 theo Bravo'!$G:$G,'OD0040 theo Bravo'!$G:$G,"&lt;"&amp;0,'OD0040 theo Bravo'!$D:$D,Q$3))</f>
        <v>449984</v>
      </c>
      <c r="R53" s="1">
        <f>-(SUMIFS('OD0040 theo Bravo'!$G:$G,'OD0040 theo Bravo'!$G:$G,"&lt;"&amp;0,'OD0040 theo Bravo'!$D:$D,R$3))</f>
        <v>550145</v>
      </c>
      <c r="S53" s="1">
        <f>-(SUMIFS('OD0040 theo Bravo'!$G:$G,'OD0040 theo Bravo'!$G:$G,"&lt;"&amp;0,'OD0040 theo Bravo'!$D:$D,S$3))</f>
        <v>0</v>
      </c>
      <c r="T53" s="1">
        <f>-(SUMIFS('OD0040 theo Bravo'!$G:$G,'OD0040 theo Bravo'!$G:$G,"&lt;"&amp;0,'OD0040 theo Bravo'!$D:$D,T$3))</f>
        <v>49247</v>
      </c>
      <c r="U53" s="18">
        <f t="shared" si="16"/>
        <v>0</v>
      </c>
      <c r="V53" s="18">
        <f t="shared" si="17"/>
        <v>10150</v>
      </c>
      <c r="W53" s="18">
        <f t="shared" si="18"/>
        <v>0</v>
      </c>
      <c r="X53" s="18">
        <f t="shared" si="19"/>
        <v>0</v>
      </c>
      <c r="Y53" s="18">
        <f t="shared" si="20"/>
        <v>0</v>
      </c>
      <c r="Z53" s="18">
        <f t="shared" si="21"/>
        <v>0</v>
      </c>
      <c r="AA53" s="18">
        <f t="shared" si="12"/>
        <v>0</v>
      </c>
      <c r="AB53" s="18">
        <f t="shared" si="13"/>
        <v>0</v>
      </c>
      <c r="AC53" s="18">
        <f t="shared" si="13"/>
        <v>0</v>
      </c>
      <c r="AD53" s="17">
        <f>(U53*SUMIFS(Info!$C:$C,Info!$A:$A,AD$3,Info!$E:$E,"&gt;="&amp;$B53,Info!$D:$D,"&lt;="&amp;$B53,Info!$I:$I,"x")/365)*100000</f>
        <v>0</v>
      </c>
      <c r="AE53" s="17">
        <f>(V53*SUMIFS(Info!$C:$C,Info!$A:$A,AE$3,Info!$E:$E,"&gt;="&amp;$B53,Info!$D:$D,"&lt;="&amp;$B53,Info!$I:$I,"x")/365)*100000</f>
        <v>0</v>
      </c>
      <c r="AF53" s="17">
        <f>(W53*SUMIFS(Info!$C:$C,Info!$A:$A,AF$3,Info!$E:$E,"&gt;="&amp;$B53,Info!$D:$D,"&lt;="&amp;$B53,Info!$I:$I,"x")/365)*100000</f>
        <v>0</v>
      </c>
      <c r="AG53" s="17">
        <f>(X53*SUMIFS(Info!$C:$C,Info!$A:$A,AG$3,Info!$E:$E,"&gt;="&amp;$B53,Info!$D:$D,"&lt;="&amp;$B53,Info!$I:$I,"x")/365)*100000</f>
        <v>0</v>
      </c>
      <c r="AH53" s="17">
        <f>(Y53*SUMIFS(Info!$C:$C,Info!$A:$A,AH$3,Info!$E:$E,"&gt;="&amp;$B53,Info!$D:$D,"&lt;="&amp;$B53,Info!$I:$I,"x")/365)*100000</f>
        <v>0</v>
      </c>
      <c r="AI53" s="17">
        <f>(Z53*SUMIFS(Info!$C:$C,Info!$A:$A,AI$3,Info!$E:$E,"&gt;="&amp;$B53,Info!$D:$D,"&lt;="&amp;$B53,Info!$I:$I,"x")/365)*100000</f>
        <v>0</v>
      </c>
      <c r="AJ53" s="17">
        <f>(AA53*SUMIFS(Info!$C:$C,Info!$A:$A,AJ$3,Info!$E:$E,"&gt;="&amp;$B53,Info!$D:$D,"&lt;="&amp;$B53,Info!$I:$I,"x")/365)*100000</f>
        <v>0</v>
      </c>
      <c r="AK53" s="17">
        <f>(AB53*SUMIFS(Info!$C:$C,Info!$A:$A,AK$3,Info!$E:$E,"&gt;="&amp;$B53,Info!$D:$D,"&lt;="&amp;$B53,Info!$I:$I,"x")/365)*100000</f>
        <v>0</v>
      </c>
      <c r="AL53" s="17">
        <f>(AC53*SUMIFS(Info!$C:$C,Info!$A:$A,AL$3,Info!$E:$E,"&gt;="&amp;$B53,Info!$D:$D,"&lt;="&amp;$B53,Info!$I:$I,"x")/365)*100000</f>
        <v>0</v>
      </c>
      <c r="AM53" s="17"/>
    </row>
    <row r="54" spans="1:39">
      <c r="A54" s="14" t="str">
        <f t="shared" si="15"/>
        <v>11/2024</v>
      </c>
      <c r="B54" s="14">
        <v>45618</v>
      </c>
      <c r="C54" s="1">
        <f>(SUMIFS('OD0040 theo Bravo'!$G:$G,'OD0040 theo Bravo'!$G:$G,"&gt;="&amp;0,'OD0040 theo Bravo'!$D:$D,C$3,'OD0040 theo Bravo'!$B:$B,"&lt;="&amp;$B54))</f>
        <v>210721</v>
      </c>
      <c r="D54" s="1">
        <f>(SUMIFS('OD0040 theo Bravo'!$G:$G,'OD0040 theo Bravo'!$G:$G,"&gt;="&amp;0,'OD0040 theo Bravo'!$D:$D,D$3,'OD0040 theo Bravo'!$B:$B,"&lt;="&amp;$B54))</f>
        <v>10150</v>
      </c>
      <c r="E54" s="1">
        <f>(SUMIFS('OD0040 theo Bravo'!$G:$G,'OD0040 theo Bravo'!$G:$G,"&gt;="&amp;0,'OD0040 theo Bravo'!$D:$D,E$3,'OD0040 theo Bravo'!$B:$B,"&lt;="&amp;$B54))</f>
        <v>179839</v>
      </c>
      <c r="F54" s="1">
        <f>(SUMIFS('OD0040 theo Bravo'!$G:$G,'OD0040 theo Bravo'!$G:$G,"&gt;="&amp;0,'OD0040 theo Bravo'!$D:$D,F$3,'OD0040 theo Bravo'!$B:$B,"&lt;="&amp;$B54))</f>
        <v>0</v>
      </c>
      <c r="G54" s="1">
        <f>(SUMIFS('OD0040 theo Bravo'!$G:$G,'OD0040 theo Bravo'!$G:$G,"&gt;="&amp;0,'OD0040 theo Bravo'!$D:$D,G$3,'OD0040 theo Bravo'!$B:$B,"&lt;="&amp;$B54))</f>
        <v>0</v>
      </c>
      <c r="H54" s="1">
        <f>(SUMIFS('OD0040 theo Bravo'!$G:$G,'OD0040 theo Bravo'!$G:$G,"&gt;="&amp;0,'OD0040 theo Bravo'!$D:$D,H$3,'OD0040 theo Bravo'!$B:$B,"&lt;="&amp;$B54))</f>
        <v>0</v>
      </c>
      <c r="I54" s="1">
        <f>(SUMIFS('OD0040 theo Bravo'!$G:$G,'OD0040 theo Bravo'!$G:$G,"&gt;="&amp;0,'OD0040 theo Bravo'!$D:$D,I$3,'OD0040 theo Bravo'!$B:$B,"&lt;="&amp;$B54))</f>
        <v>0</v>
      </c>
      <c r="J54" s="1">
        <f>(SUMIFS('OD0040 theo Bravo'!$G:$G,'OD0040 theo Bravo'!$G:$G,"&gt;="&amp;0,'OD0040 theo Bravo'!$D:$D,J$3,'OD0040 theo Bravo'!$B:$B,"&lt;="&amp;$B54))</f>
        <v>0</v>
      </c>
      <c r="K54" s="1">
        <f>(SUMIFS('OD0040 theo Bravo'!$G:$G,'OD0040 theo Bravo'!$G:$G,"&gt;="&amp;0,'OD0040 theo Bravo'!$D:$D,K$3,'OD0040 theo Bravo'!$B:$B,"&lt;="&amp;$B54))</f>
        <v>0</v>
      </c>
      <c r="L54" s="1">
        <f>-(SUMIFS('OD0040 theo Bravo'!$G:$G,'OD0040 theo Bravo'!$G:$G,"&lt;"&amp;0,'OD0040 theo Bravo'!$D:$D,L$3))</f>
        <v>504722</v>
      </c>
      <c r="M54" s="1">
        <f>-(SUMIFS('OD0040 theo Bravo'!$G:$G,'OD0040 theo Bravo'!$G:$G,"&lt;"&amp;0,'OD0040 theo Bravo'!$D:$D,M$3))</f>
        <v>0</v>
      </c>
      <c r="N54" s="1">
        <f>-(SUMIFS('OD0040 theo Bravo'!$G:$G,'OD0040 theo Bravo'!$G:$G,"&lt;"&amp;0,'OD0040 theo Bravo'!$D:$D,N$3))</f>
        <v>974267</v>
      </c>
      <c r="O54" s="1">
        <f>-(SUMIFS('OD0040 theo Bravo'!$G:$G,'OD0040 theo Bravo'!$G:$G,"&lt;"&amp;0,'OD0040 theo Bravo'!$D:$D,O$3))</f>
        <v>830018</v>
      </c>
      <c r="P54" s="1">
        <f>-(SUMIFS('OD0040 theo Bravo'!$G:$G,'OD0040 theo Bravo'!$G:$G,"&lt;"&amp;0,'OD0040 theo Bravo'!$D:$D,P$3))</f>
        <v>550000</v>
      </c>
      <c r="Q54" s="1">
        <f>-(SUMIFS('OD0040 theo Bravo'!$G:$G,'OD0040 theo Bravo'!$G:$G,"&lt;"&amp;0,'OD0040 theo Bravo'!$D:$D,Q$3))</f>
        <v>449984</v>
      </c>
      <c r="R54" s="1">
        <f>-(SUMIFS('OD0040 theo Bravo'!$G:$G,'OD0040 theo Bravo'!$G:$G,"&lt;"&amp;0,'OD0040 theo Bravo'!$D:$D,R$3))</f>
        <v>550145</v>
      </c>
      <c r="S54" s="1">
        <f>-(SUMIFS('OD0040 theo Bravo'!$G:$G,'OD0040 theo Bravo'!$G:$G,"&lt;"&amp;0,'OD0040 theo Bravo'!$D:$D,S$3))</f>
        <v>0</v>
      </c>
      <c r="T54" s="1">
        <f>-(SUMIFS('OD0040 theo Bravo'!$G:$G,'OD0040 theo Bravo'!$G:$G,"&lt;"&amp;0,'OD0040 theo Bravo'!$D:$D,T$3))</f>
        <v>49247</v>
      </c>
      <c r="U54" s="18">
        <f t="shared" si="16"/>
        <v>0</v>
      </c>
      <c r="V54" s="18">
        <f t="shared" si="17"/>
        <v>10150</v>
      </c>
      <c r="W54" s="18">
        <f t="shared" si="18"/>
        <v>0</v>
      </c>
      <c r="X54" s="18">
        <f t="shared" si="19"/>
        <v>0</v>
      </c>
      <c r="Y54" s="18">
        <f t="shared" si="20"/>
        <v>0</v>
      </c>
      <c r="Z54" s="18">
        <f t="shared" si="21"/>
        <v>0</v>
      </c>
      <c r="AA54" s="18">
        <f t="shared" si="12"/>
        <v>0</v>
      </c>
      <c r="AB54" s="18">
        <f t="shared" si="13"/>
        <v>0</v>
      </c>
      <c r="AC54" s="18">
        <f t="shared" si="13"/>
        <v>0</v>
      </c>
      <c r="AD54" s="17">
        <f>(U54*SUMIFS(Info!$C:$C,Info!$A:$A,AD$3,Info!$E:$E,"&gt;="&amp;$B54,Info!$D:$D,"&lt;="&amp;$B54,Info!$I:$I,"x")/365)*100000</f>
        <v>0</v>
      </c>
      <c r="AE54" s="17">
        <f>(V54*SUMIFS(Info!$C:$C,Info!$A:$A,AE$3,Info!$E:$E,"&gt;="&amp;$B54,Info!$D:$D,"&lt;="&amp;$B54,Info!$I:$I,"x")/365)*100000</f>
        <v>0</v>
      </c>
      <c r="AF54" s="17">
        <f>(W54*SUMIFS(Info!$C:$C,Info!$A:$A,AF$3,Info!$E:$E,"&gt;="&amp;$B54,Info!$D:$D,"&lt;="&amp;$B54,Info!$I:$I,"x")/365)*100000</f>
        <v>0</v>
      </c>
      <c r="AG54" s="17">
        <f>(X54*SUMIFS(Info!$C:$C,Info!$A:$A,AG$3,Info!$E:$E,"&gt;="&amp;$B54,Info!$D:$D,"&lt;="&amp;$B54,Info!$I:$I,"x")/365)*100000</f>
        <v>0</v>
      </c>
      <c r="AH54" s="17">
        <f>(Y54*SUMIFS(Info!$C:$C,Info!$A:$A,AH$3,Info!$E:$E,"&gt;="&amp;$B54,Info!$D:$D,"&lt;="&amp;$B54,Info!$I:$I,"x")/365)*100000</f>
        <v>0</v>
      </c>
      <c r="AI54" s="17">
        <f>(Z54*SUMIFS(Info!$C:$C,Info!$A:$A,AI$3,Info!$E:$E,"&gt;="&amp;$B54,Info!$D:$D,"&lt;="&amp;$B54,Info!$I:$I,"x")/365)*100000</f>
        <v>0</v>
      </c>
      <c r="AJ54" s="17">
        <f>(AA54*SUMIFS(Info!$C:$C,Info!$A:$A,AJ$3,Info!$E:$E,"&gt;="&amp;$B54,Info!$D:$D,"&lt;="&amp;$B54,Info!$I:$I,"x")/365)*100000</f>
        <v>0</v>
      </c>
      <c r="AK54" s="17">
        <f>(AB54*SUMIFS(Info!$C:$C,Info!$A:$A,AK$3,Info!$E:$E,"&gt;="&amp;$B54,Info!$D:$D,"&lt;="&amp;$B54,Info!$I:$I,"x")/365)*100000</f>
        <v>0</v>
      </c>
      <c r="AL54" s="17">
        <f>(AC54*SUMIFS(Info!$C:$C,Info!$A:$A,AL$3,Info!$E:$E,"&gt;="&amp;$B54,Info!$D:$D,"&lt;="&amp;$B54,Info!$I:$I,"x")/365)*100000</f>
        <v>0</v>
      </c>
      <c r="AM54" s="17"/>
    </row>
    <row r="55" spans="1:39">
      <c r="A55" s="14" t="str">
        <f t="shared" si="15"/>
        <v>11/2024</v>
      </c>
      <c r="B55" s="14">
        <v>45619</v>
      </c>
      <c r="C55" s="1">
        <f>(SUMIFS('OD0040 theo Bravo'!$G:$G,'OD0040 theo Bravo'!$G:$G,"&gt;="&amp;0,'OD0040 theo Bravo'!$D:$D,C$3,'OD0040 theo Bravo'!$B:$B,"&lt;="&amp;$B55))</f>
        <v>210721</v>
      </c>
      <c r="D55" s="1">
        <f>(SUMIFS('OD0040 theo Bravo'!$G:$G,'OD0040 theo Bravo'!$G:$G,"&gt;="&amp;0,'OD0040 theo Bravo'!$D:$D,D$3,'OD0040 theo Bravo'!$B:$B,"&lt;="&amp;$B55))</f>
        <v>10150</v>
      </c>
      <c r="E55" s="1">
        <f>(SUMIFS('OD0040 theo Bravo'!$G:$G,'OD0040 theo Bravo'!$G:$G,"&gt;="&amp;0,'OD0040 theo Bravo'!$D:$D,E$3,'OD0040 theo Bravo'!$B:$B,"&lt;="&amp;$B55))</f>
        <v>179839</v>
      </c>
      <c r="F55" s="1">
        <f>(SUMIFS('OD0040 theo Bravo'!$G:$G,'OD0040 theo Bravo'!$G:$G,"&gt;="&amp;0,'OD0040 theo Bravo'!$D:$D,F$3,'OD0040 theo Bravo'!$B:$B,"&lt;="&amp;$B55))</f>
        <v>0</v>
      </c>
      <c r="G55" s="1">
        <f>(SUMIFS('OD0040 theo Bravo'!$G:$G,'OD0040 theo Bravo'!$G:$G,"&gt;="&amp;0,'OD0040 theo Bravo'!$D:$D,G$3,'OD0040 theo Bravo'!$B:$B,"&lt;="&amp;$B55))</f>
        <v>0</v>
      </c>
      <c r="H55" s="1">
        <f>(SUMIFS('OD0040 theo Bravo'!$G:$G,'OD0040 theo Bravo'!$G:$G,"&gt;="&amp;0,'OD0040 theo Bravo'!$D:$D,H$3,'OD0040 theo Bravo'!$B:$B,"&lt;="&amp;$B55))</f>
        <v>0</v>
      </c>
      <c r="I55" s="1">
        <f>(SUMIFS('OD0040 theo Bravo'!$G:$G,'OD0040 theo Bravo'!$G:$G,"&gt;="&amp;0,'OD0040 theo Bravo'!$D:$D,I$3,'OD0040 theo Bravo'!$B:$B,"&lt;="&amp;$B55))</f>
        <v>0</v>
      </c>
      <c r="J55" s="1">
        <f>(SUMIFS('OD0040 theo Bravo'!$G:$G,'OD0040 theo Bravo'!$G:$G,"&gt;="&amp;0,'OD0040 theo Bravo'!$D:$D,J$3,'OD0040 theo Bravo'!$B:$B,"&lt;="&amp;$B55))</f>
        <v>0</v>
      </c>
      <c r="K55" s="1">
        <f>(SUMIFS('OD0040 theo Bravo'!$G:$G,'OD0040 theo Bravo'!$G:$G,"&gt;="&amp;0,'OD0040 theo Bravo'!$D:$D,K$3,'OD0040 theo Bravo'!$B:$B,"&lt;="&amp;$B55))</f>
        <v>0</v>
      </c>
      <c r="L55" s="1">
        <f>-(SUMIFS('OD0040 theo Bravo'!$G:$G,'OD0040 theo Bravo'!$G:$G,"&lt;"&amp;0,'OD0040 theo Bravo'!$D:$D,L$3))</f>
        <v>504722</v>
      </c>
      <c r="M55" s="1">
        <f>-(SUMIFS('OD0040 theo Bravo'!$G:$G,'OD0040 theo Bravo'!$G:$G,"&lt;"&amp;0,'OD0040 theo Bravo'!$D:$D,M$3))</f>
        <v>0</v>
      </c>
      <c r="N55" s="1">
        <f>-(SUMIFS('OD0040 theo Bravo'!$G:$G,'OD0040 theo Bravo'!$G:$G,"&lt;"&amp;0,'OD0040 theo Bravo'!$D:$D,N$3))</f>
        <v>974267</v>
      </c>
      <c r="O55" s="1">
        <f>-(SUMIFS('OD0040 theo Bravo'!$G:$G,'OD0040 theo Bravo'!$G:$G,"&lt;"&amp;0,'OD0040 theo Bravo'!$D:$D,O$3))</f>
        <v>830018</v>
      </c>
      <c r="P55" s="1">
        <f>-(SUMIFS('OD0040 theo Bravo'!$G:$G,'OD0040 theo Bravo'!$G:$G,"&lt;"&amp;0,'OD0040 theo Bravo'!$D:$D,P$3))</f>
        <v>550000</v>
      </c>
      <c r="Q55" s="1">
        <f>-(SUMIFS('OD0040 theo Bravo'!$G:$G,'OD0040 theo Bravo'!$G:$G,"&lt;"&amp;0,'OD0040 theo Bravo'!$D:$D,Q$3))</f>
        <v>449984</v>
      </c>
      <c r="R55" s="1">
        <f>-(SUMIFS('OD0040 theo Bravo'!$G:$G,'OD0040 theo Bravo'!$G:$G,"&lt;"&amp;0,'OD0040 theo Bravo'!$D:$D,R$3))</f>
        <v>550145</v>
      </c>
      <c r="S55" s="1">
        <f>-(SUMIFS('OD0040 theo Bravo'!$G:$G,'OD0040 theo Bravo'!$G:$G,"&lt;"&amp;0,'OD0040 theo Bravo'!$D:$D,S$3))</f>
        <v>0</v>
      </c>
      <c r="T55" s="1">
        <f>-(SUMIFS('OD0040 theo Bravo'!$G:$G,'OD0040 theo Bravo'!$G:$G,"&lt;"&amp;0,'OD0040 theo Bravo'!$D:$D,T$3))</f>
        <v>49247</v>
      </c>
      <c r="U55" s="18">
        <f t="shared" si="16"/>
        <v>0</v>
      </c>
      <c r="V55" s="18">
        <f t="shared" si="17"/>
        <v>10150</v>
      </c>
      <c r="W55" s="18">
        <f t="shared" si="18"/>
        <v>0</v>
      </c>
      <c r="X55" s="18">
        <f t="shared" si="19"/>
        <v>0</v>
      </c>
      <c r="Y55" s="18">
        <f t="shared" si="20"/>
        <v>0</v>
      </c>
      <c r="Z55" s="18">
        <f t="shared" si="21"/>
        <v>0</v>
      </c>
      <c r="AA55" s="18">
        <f t="shared" si="12"/>
        <v>0</v>
      </c>
      <c r="AB55" s="18">
        <f t="shared" si="13"/>
        <v>0</v>
      </c>
      <c r="AC55" s="18">
        <f t="shared" si="13"/>
        <v>0</v>
      </c>
      <c r="AD55" s="17">
        <f>(U55*SUMIFS(Info!$C:$C,Info!$A:$A,AD$3,Info!$E:$E,"&gt;="&amp;$B55,Info!$D:$D,"&lt;="&amp;$B55,Info!$I:$I,"x")/365)*100000</f>
        <v>0</v>
      </c>
      <c r="AE55" s="17">
        <f>(V55*SUMIFS(Info!$C:$C,Info!$A:$A,AE$3,Info!$E:$E,"&gt;="&amp;$B55,Info!$D:$D,"&lt;="&amp;$B55,Info!$I:$I,"x")/365)*100000</f>
        <v>0</v>
      </c>
      <c r="AF55" s="17">
        <f>(W55*SUMIFS(Info!$C:$C,Info!$A:$A,AF$3,Info!$E:$E,"&gt;="&amp;$B55,Info!$D:$D,"&lt;="&amp;$B55,Info!$I:$I,"x")/365)*100000</f>
        <v>0</v>
      </c>
      <c r="AG55" s="17">
        <f>(X55*SUMIFS(Info!$C:$C,Info!$A:$A,AG$3,Info!$E:$E,"&gt;="&amp;$B55,Info!$D:$D,"&lt;="&amp;$B55,Info!$I:$I,"x")/365)*100000</f>
        <v>0</v>
      </c>
      <c r="AH55" s="17">
        <f>(Y55*SUMIFS(Info!$C:$C,Info!$A:$A,AH$3,Info!$E:$E,"&gt;="&amp;$B55,Info!$D:$D,"&lt;="&amp;$B55,Info!$I:$I,"x")/365)*100000</f>
        <v>0</v>
      </c>
      <c r="AI55" s="17">
        <f>(Z55*SUMIFS(Info!$C:$C,Info!$A:$A,AI$3,Info!$E:$E,"&gt;="&amp;$B55,Info!$D:$D,"&lt;="&amp;$B55,Info!$I:$I,"x")/365)*100000</f>
        <v>0</v>
      </c>
      <c r="AJ55" s="17">
        <f>(AA55*SUMIFS(Info!$C:$C,Info!$A:$A,AJ$3,Info!$E:$E,"&gt;="&amp;$B55,Info!$D:$D,"&lt;="&amp;$B55,Info!$I:$I,"x")/365)*100000</f>
        <v>0</v>
      </c>
      <c r="AK55" s="17">
        <f>(AB55*SUMIFS(Info!$C:$C,Info!$A:$A,AK$3,Info!$E:$E,"&gt;="&amp;$B55,Info!$D:$D,"&lt;="&amp;$B55,Info!$I:$I,"x")/365)*100000</f>
        <v>0</v>
      </c>
      <c r="AL55" s="17">
        <f>(AC55*SUMIFS(Info!$C:$C,Info!$A:$A,AL$3,Info!$E:$E,"&gt;="&amp;$B55,Info!$D:$D,"&lt;="&amp;$B55,Info!$I:$I,"x")/365)*100000</f>
        <v>0</v>
      </c>
      <c r="AM55" s="17"/>
    </row>
    <row r="56" spans="1:39">
      <c r="A56" s="14" t="str">
        <f t="shared" si="15"/>
        <v>11/2024</v>
      </c>
      <c r="B56" s="14">
        <v>45620</v>
      </c>
      <c r="C56" s="1">
        <f>(SUMIFS('OD0040 theo Bravo'!$G:$G,'OD0040 theo Bravo'!$G:$G,"&gt;="&amp;0,'OD0040 theo Bravo'!$D:$D,C$3,'OD0040 theo Bravo'!$B:$B,"&lt;="&amp;$B56))</f>
        <v>210721</v>
      </c>
      <c r="D56" s="1">
        <f>(SUMIFS('OD0040 theo Bravo'!$G:$G,'OD0040 theo Bravo'!$G:$G,"&gt;="&amp;0,'OD0040 theo Bravo'!$D:$D,D$3,'OD0040 theo Bravo'!$B:$B,"&lt;="&amp;$B56))</f>
        <v>10150</v>
      </c>
      <c r="E56" s="1">
        <f>(SUMIFS('OD0040 theo Bravo'!$G:$G,'OD0040 theo Bravo'!$G:$G,"&gt;="&amp;0,'OD0040 theo Bravo'!$D:$D,E$3,'OD0040 theo Bravo'!$B:$B,"&lt;="&amp;$B56))</f>
        <v>179839</v>
      </c>
      <c r="F56" s="1">
        <f>(SUMIFS('OD0040 theo Bravo'!$G:$G,'OD0040 theo Bravo'!$G:$G,"&gt;="&amp;0,'OD0040 theo Bravo'!$D:$D,F$3,'OD0040 theo Bravo'!$B:$B,"&lt;="&amp;$B56))</f>
        <v>0</v>
      </c>
      <c r="G56" s="1">
        <f>(SUMIFS('OD0040 theo Bravo'!$G:$G,'OD0040 theo Bravo'!$G:$G,"&gt;="&amp;0,'OD0040 theo Bravo'!$D:$D,G$3,'OD0040 theo Bravo'!$B:$B,"&lt;="&amp;$B56))</f>
        <v>0</v>
      </c>
      <c r="H56" s="1">
        <f>(SUMIFS('OD0040 theo Bravo'!$G:$G,'OD0040 theo Bravo'!$G:$G,"&gt;="&amp;0,'OD0040 theo Bravo'!$D:$D,H$3,'OD0040 theo Bravo'!$B:$B,"&lt;="&amp;$B56))</f>
        <v>0</v>
      </c>
      <c r="I56" s="1">
        <f>(SUMIFS('OD0040 theo Bravo'!$G:$G,'OD0040 theo Bravo'!$G:$G,"&gt;="&amp;0,'OD0040 theo Bravo'!$D:$D,I$3,'OD0040 theo Bravo'!$B:$B,"&lt;="&amp;$B56))</f>
        <v>0</v>
      </c>
      <c r="J56" s="1">
        <f>(SUMIFS('OD0040 theo Bravo'!$G:$G,'OD0040 theo Bravo'!$G:$G,"&gt;="&amp;0,'OD0040 theo Bravo'!$D:$D,J$3,'OD0040 theo Bravo'!$B:$B,"&lt;="&amp;$B56))</f>
        <v>0</v>
      </c>
      <c r="K56" s="1">
        <f>(SUMIFS('OD0040 theo Bravo'!$G:$G,'OD0040 theo Bravo'!$G:$G,"&gt;="&amp;0,'OD0040 theo Bravo'!$D:$D,K$3,'OD0040 theo Bravo'!$B:$B,"&lt;="&amp;$B56))</f>
        <v>0</v>
      </c>
      <c r="L56" s="1">
        <f>-(SUMIFS('OD0040 theo Bravo'!$G:$G,'OD0040 theo Bravo'!$G:$G,"&lt;"&amp;0,'OD0040 theo Bravo'!$D:$D,L$3))</f>
        <v>504722</v>
      </c>
      <c r="M56" s="1">
        <f>-(SUMIFS('OD0040 theo Bravo'!$G:$G,'OD0040 theo Bravo'!$G:$G,"&lt;"&amp;0,'OD0040 theo Bravo'!$D:$D,M$3))</f>
        <v>0</v>
      </c>
      <c r="N56" s="1">
        <f>-(SUMIFS('OD0040 theo Bravo'!$G:$G,'OD0040 theo Bravo'!$G:$G,"&lt;"&amp;0,'OD0040 theo Bravo'!$D:$D,N$3))</f>
        <v>974267</v>
      </c>
      <c r="O56" s="1">
        <f>-(SUMIFS('OD0040 theo Bravo'!$G:$G,'OD0040 theo Bravo'!$G:$G,"&lt;"&amp;0,'OD0040 theo Bravo'!$D:$D,O$3))</f>
        <v>830018</v>
      </c>
      <c r="P56" s="1">
        <f>-(SUMIFS('OD0040 theo Bravo'!$G:$G,'OD0040 theo Bravo'!$G:$G,"&lt;"&amp;0,'OD0040 theo Bravo'!$D:$D,P$3))</f>
        <v>550000</v>
      </c>
      <c r="Q56" s="1">
        <f>-(SUMIFS('OD0040 theo Bravo'!$G:$G,'OD0040 theo Bravo'!$G:$G,"&lt;"&amp;0,'OD0040 theo Bravo'!$D:$D,Q$3))</f>
        <v>449984</v>
      </c>
      <c r="R56" s="1">
        <f>-(SUMIFS('OD0040 theo Bravo'!$G:$G,'OD0040 theo Bravo'!$G:$G,"&lt;"&amp;0,'OD0040 theo Bravo'!$D:$D,R$3))</f>
        <v>550145</v>
      </c>
      <c r="S56" s="1">
        <f>-(SUMIFS('OD0040 theo Bravo'!$G:$G,'OD0040 theo Bravo'!$G:$G,"&lt;"&amp;0,'OD0040 theo Bravo'!$D:$D,S$3))</f>
        <v>0</v>
      </c>
      <c r="T56" s="1">
        <f>-(SUMIFS('OD0040 theo Bravo'!$G:$G,'OD0040 theo Bravo'!$G:$G,"&lt;"&amp;0,'OD0040 theo Bravo'!$D:$D,T$3))</f>
        <v>49247</v>
      </c>
      <c r="U56" s="18">
        <f t="shared" si="16"/>
        <v>0</v>
      </c>
      <c r="V56" s="18">
        <f t="shared" si="17"/>
        <v>10150</v>
      </c>
      <c r="W56" s="18">
        <f t="shared" si="18"/>
        <v>0</v>
      </c>
      <c r="X56" s="18">
        <f t="shared" si="19"/>
        <v>0</v>
      </c>
      <c r="Y56" s="18">
        <f t="shared" si="20"/>
        <v>0</v>
      </c>
      <c r="Z56" s="18">
        <f t="shared" si="21"/>
        <v>0</v>
      </c>
      <c r="AA56" s="18">
        <f t="shared" si="12"/>
        <v>0</v>
      </c>
      <c r="AB56" s="18">
        <f t="shared" si="13"/>
        <v>0</v>
      </c>
      <c r="AC56" s="18">
        <f t="shared" si="13"/>
        <v>0</v>
      </c>
      <c r="AD56" s="17">
        <f>(U56*SUMIFS(Info!$C:$C,Info!$A:$A,AD$3,Info!$E:$E,"&gt;="&amp;$B56,Info!$D:$D,"&lt;="&amp;$B56,Info!$I:$I,"x")/365)*100000</f>
        <v>0</v>
      </c>
      <c r="AE56" s="17">
        <f>(V56*SUMIFS(Info!$C:$C,Info!$A:$A,AE$3,Info!$E:$E,"&gt;="&amp;$B56,Info!$D:$D,"&lt;="&amp;$B56,Info!$I:$I,"x")/365)*100000</f>
        <v>0</v>
      </c>
      <c r="AF56" s="17">
        <f>(W56*SUMIFS(Info!$C:$C,Info!$A:$A,AF$3,Info!$E:$E,"&gt;="&amp;$B56,Info!$D:$D,"&lt;="&amp;$B56,Info!$I:$I,"x")/365)*100000</f>
        <v>0</v>
      </c>
      <c r="AG56" s="17">
        <f>(X56*SUMIFS(Info!$C:$C,Info!$A:$A,AG$3,Info!$E:$E,"&gt;="&amp;$B56,Info!$D:$D,"&lt;="&amp;$B56,Info!$I:$I,"x")/365)*100000</f>
        <v>0</v>
      </c>
      <c r="AH56" s="17">
        <f>(Y56*SUMIFS(Info!$C:$C,Info!$A:$A,AH$3,Info!$E:$E,"&gt;="&amp;$B56,Info!$D:$D,"&lt;="&amp;$B56,Info!$I:$I,"x")/365)*100000</f>
        <v>0</v>
      </c>
      <c r="AI56" s="17">
        <f>(Z56*SUMIFS(Info!$C:$C,Info!$A:$A,AI$3,Info!$E:$E,"&gt;="&amp;$B56,Info!$D:$D,"&lt;="&amp;$B56,Info!$I:$I,"x")/365)*100000</f>
        <v>0</v>
      </c>
      <c r="AJ56" s="17">
        <f>(AA56*SUMIFS(Info!$C:$C,Info!$A:$A,AJ$3,Info!$E:$E,"&gt;="&amp;$B56,Info!$D:$D,"&lt;="&amp;$B56,Info!$I:$I,"x")/365)*100000</f>
        <v>0</v>
      </c>
      <c r="AK56" s="17">
        <f>(AB56*SUMIFS(Info!$C:$C,Info!$A:$A,AK$3,Info!$E:$E,"&gt;="&amp;$B56,Info!$D:$D,"&lt;="&amp;$B56,Info!$I:$I,"x")/365)*100000</f>
        <v>0</v>
      </c>
      <c r="AL56" s="17">
        <f>(AC56*SUMIFS(Info!$C:$C,Info!$A:$A,AL$3,Info!$E:$E,"&gt;="&amp;$B56,Info!$D:$D,"&lt;="&amp;$B56,Info!$I:$I,"x")/365)*100000</f>
        <v>0</v>
      </c>
      <c r="AM56" s="17"/>
    </row>
    <row r="57" spans="1:39">
      <c r="A57" s="14" t="str">
        <f t="shared" si="15"/>
        <v>11/2024</v>
      </c>
      <c r="B57" s="14">
        <v>45621</v>
      </c>
      <c r="C57" s="1">
        <f>(SUMIFS('OD0040 theo Bravo'!$G:$G,'OD0040 theo Bravo'!$G:$G,"&gt;="&amp;0,'OD0040 theo Bravo'!$D:$D,C$3,'OD0040 theo Bravo'!$B:$B,"&lt;="&amp;$B57))</f>
        <v>210721</v>
      </c>
      <c r="D57" s="1">
        <f>(SUMIFS('OD0040 theo Bravo'!$G:$G,'OD0040 theo Bravo'!$G:$G,"&gt;="&amp;0,'OD0040 theo Bravo'!$D:$D,D$3,'OD0040 theo Bravo'!$B:$B,"&lt;="&amp;$B57))</f>
        <v>10150</v>
      </c>
      <c r="E57" s="1">
        <f>(SUMIFS('OD0040 theo Bravo'!$G:$G,'OD0040 theo Bravo'!$G:$G,"&gt;="&amp;0,'OD0040 theo Bravo'!$D:$D,E$3,'OD0040 theo Bravo'!$B:$B,"&lt;="&amp;$B57))</f>
        <v>187909</v>
      </c>
      <c r="F57" s="1">
        <f>(SUMIFS('OD0040 theo Bravo'!$G:$G,'OD0040 theo Bravo'!$G:$G,"&gt;="&amp;0,'OD0040 theo Bravo'!$D:$D,F$3,'OD0040 theo Bravo'!$B:$B,"&lt;="&amp;$B57))</f>
        <v>0</v>
      </c>
      <c r="G57" s="1">
        <f>(SUMIFS('OD0040 theo Bravo'!$G:$G,'OD0040 theo Bravo'!$G:$G,"&gt;="&amp;0,'OD0040 theo Bravo'!$D:$D,G$3,'OD0040 theo Bravo'!$B:$B,"&lt;="&amp;$B57))</f>
        <v>0</v>
      </c>
      <c r="H57" s="1">
        <f>(SUMIFS('OD0040 theo Bravo'!$G:$G,'OD0040 theo Bravo'!$G:$G,"&gt;="&amp;0,'OD0040 theo Bravo'!$D:$D,H$3,'OD0040 theo Bravo'!$B:$B,"&lt;="&amp;$B57))</f>
        <v>0</v>
      </c>
      <c r="I57" s="1">
        <f>(SUMIFS('OD0040 theo Bravo'!$G:$G,'OD0040 theo Bravo'!$G:$G,"&gt;="&amp;0,'OD0040 theo Bravo'!$D:$D,I$3,'OD0040 theo Bravo'!$B:$B,"&lt;="&amp;$B57))</f>
        <v>0</v>
      </c>
      <c r="J57" s="1">
        <f>(SUMIFS('OD0040 theo Bravo'!$G:$G,'OD0040 theo Bravo'!$G:$G,"&gt;="&amp;0,'OD0040 theo Bravo'!$D:$D,J$3,'OD0040 theo Bravo'!$B:$B,"&lt;="&amp;$B57))</f>
        <v>0</v>
      </c>
      <c r="K57" s="1">
        <f>(SUMIFS('OD0040 theo Bravo'!$G:$G,'OD0040 theo Bravo'!$G:$G,"&gt;="&amp;0,'OD0040 theo Bravo'!$D:$D,K$3,'OD0040 theo Bravo'!$B:$B,"&lt;="&amp;$B57))</f>
        <v>0</v>
      </c>
      <c r="L57" s="1">
        <f>-(SUMIFS('OD0040 theo Bravo'!$G:$G,'OD0040 theo Bravo'!$G:$G,"&lt;"&amp;0,'OD0040 theo Bravo'!$D:$D,L$3))</f>
        <v>504722</v>
      </c>
      <c r="M57" s="1">
        <f>-(SUMIFS('OD0040 theo Bravo'!$G:$G,'OD0040 theo Bravo'!$G:$G,"&lt;"&amp;0,'OD0040 theo Bravo'!$D:$D,M$3))</f>
        <v>0</v>
      </c>
      <c r="N57" s="1">
        <f>-(SUMIFS('OD0040 theo Bravo'!$G:$G,'OD0040 theo Bravo'!$G:$G,"&lt;"&amp;0,'OD0040 theo Bravo'!$D:$D,N$3))</f>
        <v>974267</v>
      </c>
      <c r="O57" s="1">
        <f>-(SUMIFS('OD0040 theo Bravo'!$G:$G,'OD0040 theo Bravo'!$G:$G,"&lt;"&amp;0,'OD0040 theo Bravo'!$D:$D,O$3))</f>
        <v>830018</v>
      </c>
      <c r="P57" s="1">
        <f>-(SUMIFS('OD0040 theo Bravo'!$G:$G,'OD0040 theo Bravo'!$G:$G,"&lt;"&amp;0,'OD0040 theo Bravo'!$D:$D,P$3))</f>
        <v>550000</v>
      </c>
      <c r="Q57" s="1">
        <f>-(SUMIFS('OD0040 theo Bravo'!$G:$G,'OD0040 theo Bravo'!$G:$G,"&lt;"&amp;0,'OD0040 theo Bravo'!$D:$D,Q$3))</f>
        <v>449984</v>
      </c>
      <c r="R57" s="1">
        <f>-(SUMIFS('OD0040 theo Bravo'!$G:$G,'OD0040 theo Bravo'!$G:$G,"&lt;"&amp;0,'OD0040 theo Bravo'!$D:$D,R$3))</f>
        <v>550145</v>
      </c>
      <c r="S57" s="1">
        <f>-(SUMIFS('OD0040 theo Bravo'!$G:$G,'OD0040 theo Bravo'!$G:$G,"&lt;"&amp;0,'OD0040 theo Bravo'!$D:$D,S$3))</f>
        <v>0</v>
      </c>
      <c r="T57" s="1">
        <f>-(SUMIFS('OD0040 theo Bravo'!$G:$G,'OD0040 theo Bravo'!$G:$G,"&lt;"&amp;0,'OD0040 theo Bravo'!$D:$D,T$3))</f>
        <v>49247</v>
      </c>
      <c r="U57" s="18">
        <f t="shared" si="16"/>
        <v>0</v>
      </c>
      <c r="V57" s="18">
        <f t="shared" si="17"/>
        <v>10150</v>
      </c>
      <c r="W57" s="18">
        <f t="shared" si="18"/>
        <v>0</v>
      </c>
      <c r="X57" s="18">
        <f t="shared" si="19"/>
        <v>0</v>
      </c>
      <c r="Y57" s="18">
        <f t="shared" si="20"/>
        <v>0</v>
      </c>
      <c r="Z57" s="18">
        <f t="shared" si="21"/>
        <v>0</v>
      </c>
      <c r="AA57" s="18">
        <f t="shared" si="12"/>
        <v>0</v>
      </c>
      <c r="AB57" s="18">
        <f t="shared" si="13"/>
        <v>0</v>
      </c>
      <c r="AC57" s="18">
        <f t="shared" si="13"/>
        <v>0</v>
      </c>
      <c r="AD57" s="17">
        <f>(U57*SUMIFS(Info!$C:$C,Info!$A:$A,AD$3,Info!$E:$E,"&gt;="&amp;$B57,Info!$D:$D,"&lt;="&amp;$B57,Info!$I:$I,"x")/365)*100000</f>
        <v>0</v>
      </c>
      <c r="AE57" s="17">
        <f>(V57*SUMIFS(Info!$C:$C,Info!$A:$A,AE$3,Info!$E:$E,"&gt;="&amp;$B57,Info!$D:$D,"&lt;="&amp;$B57,Info!$I:$I,"x")/365)*100000</f>
        <v>0</v>
      </c>
      <c r="AF57" s="17">
        <f>(W57*SUMIFS(Info!$C:$C,Info!$A:$A,AF$3,Info!$E:$E,"&gt;="&amp;$B57,Info!$D:$D,"&lt;="&amp;$B57,Info!$I:$I,"x")/365)*100000</f>
        <v>0</v>
      </c>
      <c r="AG57" s="17">
        <f>(X57*SUMIFS(Info!$C:$C,Info!$A:$A,AG$3,Info!$E:$E,"&gt;="&amp;$B57,Info!$D:$D,"&lt;="&amp;$B57,Info!$I:$I,"x")/365)*100000</f>
        <v>0</v>
      </c>
      <c r="AH57" s="17">
        <f>(Y57*SUMIFS(Info!$C:$C,Info!$A:$A,AH$3,Info!$E:$E,"&gt;="&amp;$B57,Info!$D:$D,"&lt;="&amp;$B57,Info!$I:$I,"x")/365)*100000</f>
        <v>0</v>
      </c>
      <c r="AI57" s="17">
        <f>(Z57*SUMIFS(Info!$C:$C,Info!$A:$A,AI$3,Info!$E:$E,"&gt;="&amp;$B57,Info!$D:$D,"&lt;="&amp;$B57,Info!$I:$I,"x")/365)*100000</f>
        <v>0</v>
      </c>
      <c r="AJ57" s="17">
        <f>(AA57*SUMIFS(Info!$C:$C,Info!$A:$A,AJ$3,Info!$E:$E,"&gt;="&amp;$B57,Info!$D:$D,"&lt;="&amp;$B57,Info!$I:$I,"x")/365)*100000</f>
        <v>0</v>
      </c>
      <c r="AK57" s="17">
        <f>(AB57*SUMIFS(Info!$C:$C,Info!$A:$A,AK$3,Info!$E:$E,"&gt;="&amp;$B57,Info!$D:$D,"&lt;="&amp;$B57,Info!$I:$I,"x")/365)*100000</f>
        <v>0</v>
      </c>
      <c r="AL57" s="17">
        <f>(AC57*SUMIFS(Info!$C:$C,Info!$A:$A,AL$3,Info!$E:$E,"&gt;="&amp;$B57,Info!$D:$D,"&lt;="&amp;$B57,Info!$I:$I,"x")/365)*100000</f>
        <v>0</v>
      </c>
      <c r="AM57" s="17"/>
    </row>
    <row r="58" spans="1:39">
      <c r="A58" s="14" t="str">
        <f t="shared" si="15"/>
        <v>11/2024</v>
      </c>
      <c r="B58" s="14">
        <v>45622</v>
      </c>
      <c r="C58" s="1">
        <f>(SUMIFS('OD0040 theo Bravo'!$G:$G,'OD0040 theo Bravo'!$G:$G,"&gt;="&amp;0,'OD0040 theo Bravo'!$D:$D,C$3,'OD0040 theo Bravo'!$B:$B,"&lt;="&amp;$B58))</f>
        <v>210721</v>
      </c>
      <c r="D58" s="1">
        <f>(SUMIFS('OD0040 theo Bravo'!$G:$G,'OD0040 theo Bravo'!$G:$G,"&gt;="&amp;0,'OD0040 theo Bravo'!$D:$D,D$3,'OD0040 theo Bravo'!$B:$B,"&lt;="&amp;$B58))</f>
        <v>10150</v>
      </c>
      <c r="E58" s="1">
        <f>(SUMIFS('OD0040 theo Bravo'!$G:$G,'OD0040 theo Bravo'!$G:$G,"&gt;="&amp;0,'OD0040 theo Bravo'!$D:$D,E$3,'OD0040 theo Bravo'!$B:$B,"&lt;="&amp;$B58))</f>
        <v>194409</v>
      </c>
      <c r="F58" s="1">
        <f>(SUMIFS('OD0040 theo Bravo'!$G:$G,'OD0040 theo Bravo'!$G:$G,"&gt;="&amp;0,'OD0040 theo Bravo'!$D:$D,F$3,'OD0040 theo Bravo'!$B:$B,"&lt;="&amp;$B58))</f>
        <v>0</v>
      </c>
      <c r="G58" s="1">
        <f>(SUMIFS('OD0040 theo Bravo'!$G:$G,'OD0040 theo Bravo'!$G:$G,"&gt;="&amp;0,'OD0040 theo Bravo'!$D:$D,G$3,'OD0040 theo Bravo'!$B:$B,"&lt;="&amp;$B58))</f>
        <v>0</v>
      </c>
      <c r="H58" s="1">
        <f>(SUMIFS('OD0040 theo Bravo'!$G:$G,'OD0040 theo Bravo'!$G:$G,"&gt;="&amp;0,'OD0040 theo Bravo'!$D:$D,H$3,'OD0040 theo Bravo'!$B:$B,"&lt;="&amp;$B58))</f>
        <v>0</v>
      </c>
      <c r="I58" s="1">
        <f>(SUMIFS('OD0040 theo Bravo'!$G:$G,'OD0040 theo Bravo'!$G:$G,"&gt;="&amp;0,'OD0040 theo Bravo'!$D:$D,I$3,'OD0040 theo Bravo'!$B:$B,"&lt;="&amp;$B58))</f>
        <v>0</v>
      </c>
      <c r="J58" s="1">
        <f>(SUMIFS('OD0040 theo Bravo'!$G:$G,'OD0040 theo Bravo'!$G:$G,"&gt;="&amp;0,'OD0040 theo Bravo'!$D:$D,J$3,'OD0040 theo Bravo'!$B:$B,"&lt;="&amp;$B58))</f>
        <v>0</v>
      </c>
      <c r="K58" s="1">
        <f>(SUMIFS('OD0040 theo Bravo'!$G:$G,'OD0040 theo Bravo'!$G:$G,"&gt;="&amp;0,'OD0040 theo Bravo'!$D:$D,K$3,'OD0040 theo Bravo'!$B:$B,"&lt;="&amp;$B58))</f>
        <v>0</v>
      </c>
      <c r="L58" s="1">
        <f>-(SUMIFS('OD0040 theo Bravo'!$G:$G,'OD0040 theo Bravo'!$G:$G,"&lt;"&amp;0,'OD0040 theo Bravo'!$D:$D,L$3))</f>
        <v>504722</v>
      </c>
      <c r="M58" s="1">
        <f>-(SUMIFS('OD0040 theo Bravo'!$G:$G,'OD0040 theo Bravo'!$G:$G,"&lt;"&amp;0,'OD0040 theo Bravo'!$D:$D,M$3))</f>
        <v>0</v>
      </c>
      <c r="N58" s="1">
        <f>-(SUMIFS('OD0040 theo Bravo'!$G:$G,'OD0040 theo Bravo'!$G:$G,"&lt;"&amp;0,'OD0040 theo Bravo'!$D:$D,N$3))</f>
        <v>974267</v>
      </c>
      <c r="O58" s="1">
        <f>-(SUMIFS('OD0040 theo Bravo'!$G:$G,'OD0040 theo Bravo'!$G:$G,"&lt;"&amp;0,'OD0040 theo Bravo'!$D:$D,O$3))</f>
        <v>830018</v>
      </c>
      <c r="P58" s="1">
        <f>-(SUMIFS('OD0040 theo Bravo'!$G:$G,'OD0040 theo Bravo'!$G:$G,"&lt;"&amp;0,'OD0040 theo Bravo'!$D:$D,P$3))</f>
        <v>550000</v>
      </c>
      <c r="Q58" s="1">
        <f>-(SUMIFS('OD0040 theo Bravo'!$G:$G,'OD0040 theo Bravo'!$G:$G,"&lt;"&amp;0,'OD0040 theo Bravo'!$D:$D,Q$3))</f>
        <v>449984</v>
      </c>
      <c r="R58" s="1">
        <f>-(SUMIFS('OD0040 theo Bravo'!$G:$G,'OD0040 theo Bravo'!$G:$G,"&lt;"&amp;0,'OD0040 theo Bravo'!$D:$D,R$3))</f>
        <v>550145</v>
      </c>
      <c r="S58" s="1">
        <f>-(SUMIFS('OD0040 theo Bravo'!$G:$G,'OD0040 theo Bravo'!$G:$G,"&lt;"&amp;0,'OD0040 theo Bravo'!$D:$D,S$3))</f>
        <v>0</v>
      </c>
      <c r="T58" s="1">
        <f>-(SUMIFS('OD0040 theo Bravo'!$G:$G,'OD0040 theo Bravo'!$G:$G,"&lt;"&amp;0,'OD0040 theo Bravo'!$D:$D,T$3))</f>
        <v>49247</v>
      </c>
      <c r="U58" s="18">
        <f t="shared" si="16"/>
        <v>0</v>
      </c>
      <c r="V58" s="18">
        <f t="shared" si="17"/>
        <v>10150</v>
      </c>
      <c r="W58" s="18">
        <f t="shared" si="18"/>
        <v>0</v>
      </c>
      <c r="X58" s="18">
        <f t="shared" si="19"/>
        <v>0</v>
      </c>
      <c r="Y58" s="18">
        <f t="shared" si="20"/>
        <v>0</v>
      </c>
      <c r="Z58" s="18">
        <f t="shared" si="21"/>
        <v>0</v>
      </c>
      <c r="AA58" s="18">
        <f t="shared" si="12"/>
        <v>0</v>
      </c>
      <c r="AB58" s="18">
        <f t="shared" si="13"/>
        <v>0</v>
      </c>
      <c r="AC58" s="18">
        <f t="shared" si="13"/>
        <v>0</v>
      </c>
      <c r="AD58" s="17">
        <f>(U58*SUMIFS(Info!$C:$C,Info!$A:$A,AD$3,Info!$E:$E,"&gt;="&amp;$B58,Info!$D:$D,"&lt;="&amp;$B58,Info!$I:$I,"x")/365)*100000</f>
        <v>0</v>
      </c>
      <c r="AE58" s="17">
        <f>(V58*SUMIFS(Info!$C:$C,Info!$A:$A,AE$3,Info!$E:$E,"&gt;="&amp;$B58,Info!$D:$D,"&lt;="&amp;$B58,Info!$I:$I,"x")/365)*100000</f>
        <v>0</v>
      </c>
      <c r="AF58" s="17">
        <f>(W58*SUMIFS(Info!$C:$C,Info!$A:$A,AF$3,Info!$E:$E,"&gt;="&amp;$B58,Info!$D:$D,"&lt;="&amp;$B58,Info!$I:$I,"x")/365)*100000</f>
        <v>0</v>
      </c>
      <c r="AG58" s="17">
        <f>(X58*SUMIFS(Info!$C:$C,Info!$A:$A,AG$3,Info!$E:$E,"&gt;="&amp;$B58,Info!$D:$D,"&lt;="&amp;$B58,Info!$I:$I,"x")/365)*100000</f>
        <v>0</v>
      </c>
      <c r="AH58" s="17">
        <f>(Y58*SUMIFS(Info!$C:$C,Info!$A:$A,AH$3,Info!$E:$E,"&gt;="&amp;$B58,Info!$D:$D,"&lt;="&amp;$B58,Info!$I:$I,"x")/365)*100000</f>
        <v>0</v>
      </c>
      <c r="AI58" s="17">
        <f>(Z58*SUMIFS(Info!$C:$C,Info!$A:$A,AI$3,Info!$E:$E,"&gt;="&amp;$B58,Info!$D:$D,"&lt;="&amp;$B58,Info!$I:$I,"x")/365)*100000</f>
        <v>0</v>
      </c>
      <c r="AJ58" s="17">
        <f>(AA58*SUMIFS(Info!$C:$C,Info!$A:$A,AJ$3,Info!$E:$E,"&gt;="&amp;$B58,Info!$D:$D,"&lt;="&amp;$B58,Info!$I:$I,"x")/365)*100000</f>
        <v>0</v>
      </c>
      <c r="AK58" s="17">
        <f>(AB58*SUMIFS(Info!$C:$C,Info!$A:$A,AK$3,Info!$E:$E,"&gt;="&amp;$B58,Info!$D:$D,"&lt;="&amp;$B58,Info!$I:$I,"x")/365)*100000</f>
        <v>0</v>
      </c>
      <c r="AL58" s="17">
        <f>(AC58*SUMIFS(Info!$C:$C,Info!$A:$A,AL$3,Info!$E:$E,"&gt;="&amp;$B58,Info!$D:$D,"&lt;="&amp;$B58,Info!$I:$I,"x")/365)*100000</f>
        <v>0</v>
      </c>
      <c r="AM58" s="17"/>
    </row>
    <row r="59" spans="1:39">
      <c r="A59" s="14" t="str">
        <f t="shared" si="15"/>
        <v>11/2024</v>
      </c>
      <c r="B59" s="14">
        <v>45623</v>
      </c>
      <c r="C59" s="1">
        <f>(SUMIFS('OD0040 theo Bravo'!$G:$G,'OD0040 theo Bravo'!$G:$G,"&gt;="&amp;0,'OD0040 theo Bravo'!$D:$D,C$3,'OD0040 theo Bravo'!$B:$B,"&lt;="&amp;$B59))</f>
        <v>210721</v>
      </c>
      <c r="D59" s="1">
        <f>(SUMIFS('OD0040 theo Bravo'!$G:$G,'OD0040 theo Bravo'!$G:$G,"&gt;="&amp;0,'OD0040 theo Bravo'!$D:$D,D$3,'OD0040 theo Bravo'!$B:$B,"&lt;="&amp;$B59))</f>
        <v>10150</v>
      </c>
      <c r="E59" s="1">
        <f>(SUMIFS('OD0040 theo Bravo'!$G:$G,'OD0040 theo Bravo'!$G:$G,"&gt;="&amp;0,'OD0040 theo Bravo'!$D:$D,E$3,'OD0040 theo Bravo'!$B:$B,"&lt;="&amp;$B59))</f>
        <v>201004</v>
      </c>
      <c r="F59" s="1">
        <f>(SUMIFS('OD0040 theo Bravo'!$G:$G,'OD0040 theo Bravo'!$G:$G,"&gt;="&amp;0,'OD0040 theo Bravo'!$D:$D,F$3,'OD0040 theo Bravo'!$B:$B,"&lt;="&amp;$B59))</f>
        <v>0</v>
      </c>
      <c r="G59" s="1">
        <f>(SUMIFS('OD0040 theo Bravo'!$G:$G,'OD0040 theo Bravo'!$G:$G,"&gt;="&amp;0,'OD0040 theo Bravo'!$D:$D,G$3,'OD0040 theo Bravo'!$B:$B,"&lt;="&amp;$B59))</f>
        <v>0</v>
      </c>
      <c r="H59" s="1">
        <f>(SUMIFS('OD0040 theo Bravo'!$G:$G,'OD0040 theo Bravo'!$G:$G,"&gt;="&amp;0,'OD0040 theo Bravo'!$D:$D,H$3,'OD0040 theo Bravo'!$B:$B,"&lt;="&amp;$B59))</f>
        <v>0</v>
      </c>
      <c r="I59" s="1">
        <f>(SUMIFS('OD0040 theo Bravo'!$G:$G,'OD0040 theo Bravo'!$G:$G,"&gt;="&amp;0,'OD0040 theo Bravo'!$D:$D,I$3,'OD0040 theo Bravo'!$B:$B,"&lt;="&amp;$B59))</f>
        <v>0</v>
      </c>
      <c r="J59" s="1">
        <f>(SUMIFS('OD0040 theo Bravo'!$G:$G,'OD0040 theo Bravo'!$G:$G,"&gt;="&amp;0,'OD0040 theo Bravo'!$D:$D,J$3,'OD0040 theo Bravo'!$B:$B,"&lt;="&amp;$B59))</f>
        <v>0</v>
      </c>
      <c r="K59" s="1">
        <f>(SUMIFS('OD0040 theo Bravo'!$G:$G,'OD0040 theo Bravo'!$G:$G,"&gt;="&amp;0,'OD0040 theo Bravo'!$D:$D,K$3,'OD0040 theo Bravo'!$B:$B,"&lt;="&amp;$B59))</f>
        <v>0</v>
      </c>
      <c r="L59" s="1">
        <f>-(SUMIFS('OD0040 theo Bravo'!$G:$G,'OD0040 theo Bravo'!$G:$G,"&lt;"&amp;0,'OD0040 theo Bravo'!$D:$D,L$3))</f>
        <v>504722</v>
      </c>
      <c r="M59" s="1">
        <f>-(SUMIFS('OD0040 theo Bravo'!$G:$G,'OD0040 theo Bravo'!$G:$G,"&lt;"&amp;0,'OD0040 theo Bravo'!$D:$D,M$3))</f>
        <v>0</v>
      </c>
      <c r="N59" s="1">
        <f>-(SUMIFS('OD0040 theo Bravo'!$G:$G,'OD0040 theo Bravo'!$G:$G,"&lt;"&amp;0,'OD0040 theo Bravo'!$D:$D,N$3))</f>
        <v>974267</v>
      </c>
      <c r="O59" s="1">
        <f>-(SUMIFS('OD0040 theo Bravo'!$G:$G,'OD0040 theo Bravo'!$G:$G,"&lt;"&amp;0,'OD0040 theo Bravo'!$D:$D,O$3))</f>
        <v>830018</v>
      </c>
      <c r="P59" s="1">
        <f>-(SUMIFS('OD0040 theo Bravo'!$G:$G,'OD0040 theo Bravo'!$G:$G,"&lt;"&amp;0,'OD0040 theo Bravo'!$D:$D,P$3))</f>
        <v>550000</v>
      </c>
      <c r="Q59" s="1">
        <f>-(SUMIFS('OD0040 theo Bravo'!$G:$G,'OD0040 theo Bravo'!$G:$G,"&lt;"&amp;0,'OD0040 theo Bravo'!$D:$D,Q$3))</f>
        <v>449984</v>
      </c>
      <c r="R59" s="1">
        <f>-(SUMIFS('OD0040 theo Bravo'!$G:$G,'OD0040 theo Bravo'!$G:$G,"&lt;"&amp;0,'OD0040 theo Bravo'!$D:$D,R$3))</f>
        <v>550145</v>
      </c>
      <c r="S59" s="1">
        <f>-(SUMIFS('OD0040 theo Bravo'!$G:$G,'OD0040 theo Bravo'!$G:$G,"&lt;"&amp;0,'OD0040 theo Bravo'!$D:$D,S$3))</f>
        <v>0</v>
      </c>
      <c r="T59" s="1">
        <f>-(SUMIFS('OD0040 theo Bravo'!$G:$G,'OD0040 theo Bravo'!$G:$G,"&lt;"&amp;0,'OD0040 theo Bravo'!$D:$D,T$3))</f>
        <v>49247</v>
      </c>
      <c r="U59" s="18">
        <f t="shared" si="16"/>
        <v>0</v>
      </c>
      <c r="V59" s="18">
        <f t="shared" si="17"/>
        <v>10150</v>
      </c>
      <c r="W59" s="18">
        <f t="shared" si="18"/>
        <v>0</v>
      </c>
      <c r="X59" s="18">
        <f t="shared" si="19"/>
        <v>0</v>
      </c>
      <c r="Y59" s="18">
        <f t="shared" si="20"/>
        <v>0</v>
      </c>
      <c r="Z59" s="18">
        <f t="shared" si="21"/>
        <v>0</v>
      </c>
      <c r="AA59" s="18">
        <f t="shared" si="12"/>
        <v>0</v>
      </c>
      <c r="AB59" s="18">
        <f t="shared" si="13"/>
        <v>0</v>
      </c>
      <c r="AC59" s="18">
        <f t="shared" si="13"/>
        <v>0</v>
      </c>
      <c r="AD59" s="17">
        <f>(U59*SUMIFS(Info!$C:$C,Info!$A:$A,AD$3,Info!$E:$E,"&gt;="&amp;$B59,Info!$D:$D,"&lt;="&amp;$B59,Info!$I:$I,"x")/365)*100000</f>
        <v>0</v>
      </c>
      <c r="AE59" s="17">
        <f>(V59*SUMIFS(Info!$C:$C,Info!$A:$A,AE$3,Info!$E:$E,"&gt;="&amp;$B59,Info!$D:$D,"&lt;="&amp;$B59,Info!$I:$I,"x")/365)*100000</f>
        <v>0</v>
      </c>
      <c r="AF59" s="17">
        <f>(W59*SUMIFS(Info!$C:$C,Info!$A:$A,AF$3,Info!$E:$E,"&gt;="&amp;$B59,Info!$D:$D,"&lt;="&amp;$B59,Info!$I:$I,"x")/365)*100000</f>
        <v>0</v>
      </c>
      <c r="AG59" s="17">
        <f>(X59*SUMIFS(Info!$C:$C,Info!$A:$A,AG$3,Info!$E:$E,"&gt;="&amp;$B59,Info!$D:$D,"&lt;="&amp;$B59,Info!$I:$I,"x")/365)*100000</f>
        <v>0</v>
      </c>
      <c r="AH59" s="17">
        <f>(Y59*SUMIFS(Info!$C:$C,Info!$A:$A,AH$3,Info!$E:$E,"&gt;="&amp;$B59,Info!$D:$D,"&lt;="&amp;$B59,Info!$I:$I,"x")/365)*100000</f>
        <v>0</v>
      </c>
      <c r="AI59" s="17">
        <f>(Z59*SUMIFS(Info!$C:$C,Info!$A:$A,AI$3,Info!$E:$E,"&gt;="&amp;$B59,Info!$D:$D,"&lt;="&amp;$B59,Info!$I:$I,"x")/365)*100000</f>
        <v>0</v>
      </c>
      <c r="AJ59" s="17">
        <f>(AA59*SUMIFS(Info!$C:$C,Info!$A:$A,AJ$3,Info!$E:$E,"&gt;="&amp;$B59,Info!$D:$D,"&lt;="&amp;$B59,Info!$I:$I,"x")/365)*100000</f>
        <v>0</v>
      </c>
      <c r="AK59" s="17">
        <f>(AB59*SUMIFS(Info!$C:$C,Info!$A:$A,AK$3,Info!$E:$E,"&gt;="&amp;$B59,Info!$D:$D,"&lt;="&amp;$B59,Info!$I:$I,"x")/365)*100000</f>
        <v>0</v>
      </c>
      <c r="AL59" s="17">
        <f>(AC59*SUMIFS(Info!$C:$C,Info!$A:$A,AL$3,Info!$E:$E,"&gt;="&amp;$B59,Info!$D:$D,"&lt;="&amp;$B59,Info!$I:$I,"x")/365)*100000</f>
        <v>0</v>
      </c>
      <c r="AM59" s="17"/>
    </row>
    <row r="60" spans="1:39">
      <c r="A60" s="14" t="str">
        <f t="shared" si="15"/>
        <v>11/2024</v>
      </c>
      <c r="B60" s="14">
        <v>45624</v>
      </c>
      <c r="C60" s="1">
        <f>(SUMIFS('OD0040 theo Bravo'!$G:$G,'OD0040 theo Bravo'!$G:$G,"&gt;="&amp;0,'OD0040 theo Bravo'!$D:$D,C$3,'OD0040 theo Bravo'!$B:$B,"&lt;="&amp;$B60))</f>
        <v>210721</v>
      </c>
      <c r="D60" s="1">
        <f>(SUMIFS('OD0040 theo Bravo'!$G:$G,'OD0040 theo Bravo'!$G:$G,"&gt;="&amp;0,'OD0040 theo Bravo'!$D:$D,D$3,'OD0040 theo Bravo'!$B:$B,"&lt;="&amp;$B60))</f>
        <v>10150</v>
      </c>
      <c r="E60" s="1">
        <f>(SUMIFS('OD0040 theo Bravo'!$G:$G,'OD0040 theo Bravo'!$G:$G,"&gt;="&amp;0,'OD0040 theo Bravo'!$D:$D,E$3,'OD0040 theo Bravo'!$B:$B,"&lt;="&amp;$B60))</f>
        <v>201004</v>
      </c>
      <c r="F60" s="1">
        <f>(SUMIFS('OD0040 theo Bravo'!$G:$G,'OD0040 theo Bravo'!$G:$G,"&gt;="&amp;0,'OD0040 theo Bravo'!$D:$D,F$3,'OD0040 theo Bravo'!$B:$B,"&lt;="&amp;$B60))</f>
        <v>0</v>
      </c>
      <c r="G60" s="1">
        <f>(SUMIFS('OD0040 theo Bravo'!$G:$G,'OD0040 theo Bravo'!$G:$G,"&gt;="&amp;0,'OD0040 theo Bravo'!$D:$D,G$3,'OD0040 theo Bravo'!$B:$B,"&lt;="&amp;$B60))</f>
        <v>0</v>
      </c>
      <c r="H60" s="1">
        <f>(SUMIFS('OD0040 theo Bravo'!$G:$G,'OD0040 theo Bravo'!$G:$G,"&gt;="&amp;0,'OD0040 theo Bravo'!$D:$D,H$3,'OD0040 theo Bravo'!$B:$B,"&lt;="&amp;$B60))</f>
        <v>0</v>
      </c>
      <c r="I60" s="1">
        <f>(SUMIFS('OD0040 theo Bravo'!$G:$G,'OD0040 theo Bravo'!$G:$G,"&gt;="&amp;0,'OD0040 theo Bravo'!$D:$D,I$3,'OD0040 theo Bravo'!$B:$B,"&lt;="&amp;$B60))</f>
        <v>0</v>
      </c>
      <c r="J60" s="1">
        <f>(SUMIFS('OD0040 theo Bravo'!$G:$G,'OD0040 theo Bravo'!$G:$G,"&gt;="&amp;0,'OD0040 theo Bravo'!$D:$D,J$3,'OD0040 theo Bravo'!$B:$B,"&lt;="&amp;$B60))</f>
        <v>0</v>
      </c>
      <c r="K60" s="1">
        <f>(SUMIFS('OD0040 theo Bravo'!$G:$G,'OD0040 theo Bravo'!$G:$G,"&gt;="&amp;0,'OD0040 theo Bravo'!$D:$D,K$3,'OD0040 theo Bravo'!$B:$B,"&lt;="&amp;$B60))</f>
        <v>0</v>
      </c>
      <c r="L60" s="1">
        <f>-(SUMIFS('OD0040 theo Bravo'!$G:$G,'OD0040 theo Bravo'!$G:$G,"&lt;"&amp;0,'OD0040 theo Bravo'!$D:$D,L$3))</f>
        <v>504722</v>
      </c>
      <c r="M60" s="1">
        <f>-(SUMIFS('OD0040 theo Bravo'!$G:$G,'OD0040 theo Bravo'!$G:$G,"&lt;"&amp;0,'OD0040 theo Bravo'!$D:$D,M$3))</f>
        <v>0</v>
      </c>
      <c r="N60" s="1">
        <f>-(SUMIFS('OD0040 theo Bravo'!$G:$G,'OD0040 theo Bravo'!$G:$G,"&lt;"&amp;0,'OD0040 theo Bravo'!$D:$D,N$3))</f>
        <v>974267</v>
      </c>
      <c r="O60" s="1">
        <f>-(SUMIFS('OD0040 theo Bravo'!$G:$G,'OD0040 theo Bravo'!$G:$G,"&lt;"&amp;0,'OD0040 theo Bravo'!$D:$D,O$3))</f>
        <v>830018</v>
      </c>
      <c r="P60" s="1">
        <f>-(SUMIFS('OD0040 theo Bravo'!$G:$G,'OD0040 theo Bravo'!$G:$G,"&lt;"&amp;0,'OD0040 theo Bravo'!$D:$D,P$3))</f>
        <v>550000</v>
      </c>
      <c r="Q60" s="1">
        <f>-(SUMIFS('OD0040 theo Bravo'!$G:$G,'OD0040 theo Bravo'!$G:$G,"&lt;"&amp;0,'OD0040 theo Bravo'!$D:$D,Q$3))</f>
        <v>449984</v>
      </c>
      <c r="R60" s="1">
        <f>-(SUMIFS('OD0040 theo Bravo'!$G:$G,'OD0040 theo Bravo'!$G:$G,"&lt;"&amp;0,'OD0040 theo Bravo'!$D:$D,R$3))</f>
        <v>550145</v>
      </c>
      <c r="S60" s="1">
        <f>-(SUMIFS('OD0040 theo Bravo'!$G:$G,'OD0040 theo Bravo'!$G:$G,"&lt;"&amp;0,'OD0040 theo Bravo'!$D:$D,S$3))</f>
        <v>0</v>
      </c>
      <c r="T60" s="1">
        <f>-(SUMIFS('OD0040 theo Bravo'!$G:$G,'OD0040 theo Bravo'!$G:$G,"&lt;"&amp;0,'OD0040 theo Bravo'!$D:$D,T$3))</f>
        <v>49247</v>
      </c>
      <c r="U60" s="18">
        <f t="shared" si="16"/>
        <v>0</v>
      </c>
      <c r="V60" s="18">
        <f t="shared" si="17"/>
        <v>10150</v>
      </c>
      <c r="W60" s="18">
        <f t="shared" si="18"/>
        <v>0</v>
      </c>
      <c r="X60" s="18">
        <f t="shared" si="19"/>
        <v>0</v>
      </c>
      <c r="Y60" s="18">
        <f t="shared" si="20"/>
        <v>0</v>
      </c>
      <c r="Z60" s="18">
        <f t="shared" si="21"/>
        <v>0</v>
      </c>
      <c r="AA60" s="18">
        <f t="shared" si="12"/>
        <v>0</v>
      </c>
      <c r="AB60" s="18">
        <f t="shared" si="13"/>
        <v>0</v>
      </c>
      <c r="AC60" s="18">
        <f t="shared" si="13"/>
        <v>0</v>
      </c>
      <c r="AD60" s="17">
        <f>(U60*SUMIFS(Info!$C:$C,Info!$A:$A,AD$3,Info!$E:$E,"&gt;="&amp;$B60,Info!$D:$D,"&lt;="&amp;$B60,Info!$I:$I,"x")/365)*100000</f>
        <v>0</v>
      </c>
      <c r="AE60" s="17">
        <f>(V60*SUMIFS(Info!$C:$C,Info!$A:$A,AE$3,Info!$E:$E,"&gt;="&amp;$B60,Info!$D:$D,"&lt;="&amp;$B60,Info!$I:$I,"x")/365)*100000</f>
        <v>0</v>
      </c>
      <c r="AF60" s="17">
        <f>(W60*SUMIFS(Info!$C:$C,Info!$A:$A,AF$3,Info!$E:$E,"&gt;="&amp;$B60,Info!$D:$D,"&lt;="&amp;$B60,Info!$I:$I,"x")/365)*100000</f>
        <v>0</v>
      </c>
      <c r="AG60" s="17">
        <f>(X60*SUMIFS(Info!$C:$C,Info!$A:$A,AG$3,Info!$E:$E,"&gt;="&amp;$B60,Info!$D:$D,"&lt;="&amp;$B60,Info!$I:$I,"x")/365)*100000</f>
        <v>0</v>
      </c>
      <c r="AH60" s="17">
        <f>(Y60*SUMIFS(Info!$C:$C,Info!$A:$A,AH$3,Info!$E:$E,"&gt;="&amp;$B60,Info!$D:$D,"&lt;="&amp;$B60,Info!$I:$I,"x")/365)*100000</f>
        <v>0</v>
      </c>
      <c r="AI60" s="17">
        <f>(Z60*SUMIFS(Info!$C:$C,Info!$A:$A,AI$3,Info!$E:$E,"&gt;="&amp;$B60,Info!$D:$D,"&lt;="&amp;$B60,Info!$I:$I,"x")/365)*100000</f>
        <v>0</v>
      </c>
      <c r="AJ60" s="17">
        <f>(AA60*SUMIFS(Info!$C:$C,Info!$A:$A,AJ$3,Info!$E:$E,"&gt;="&amp;$B60,Info!$D:$D,"&lt;="&amp;$B60,Info!$I:$I,"x")/365)*100000</f>
        <v>0</v>
      </c>
      <c r="AK60" s="17">
        <f>(AB60*SUMIFS(Info!$C:$C,Info!$A:$A,AK$3,Info!$E:$E,"&gt;="&amp;$B60,Info!$D:$D,"&lt;="&amp;$B60,Info!$I:$I,"x")/365)*100000</f>
        <v>0</v>
      </c>
      <c r="AL60" s="17">
        <f>(AC60*SUMIFS(Info!$C:$C,Info!$A:$A,AL$3,Info!$E:$E,"&gt;="&amp;$B60,Info!$D:$D,"&lt;="&amp;$B60,Info!$I:$I,"x")/365)*100000</f>
        <v>0</v>
      </c>
      <c r="AM60" s="17"/>
    </row>
    <row r="61" spans="1:39">
      <c r="A61" s="14" t="str">
        <f t="shared" si="15"/>
        <v>11/2024</v>
      </c>
      <c r="B61" s="14">
        <v>45625</v>
      </c>
      <c r="C61" s="1">
        <f>(SUMIFS('OD0040 theo Bravo'!$G:$G,'OD0040 theo Bravo'!$G:$G,"&gt;="&amp;0,'OD0040 theo Bravo'!$D:$D,C$3,'OD0040 theo Bravo'!$B:$B,"&lt;="&amp;$B61))</f>
        <v>210730</v>
      </c>
      <c r="D61" s="1">
        <f>(SUMIFS('OD0040 theo Bravo'!$G:$G,'OD0040 theo Bravo'!$G:$G,"&gt;="&amp;0,'OD0040 theo Bravo'!$D:$D,D$3,'OD0040 theo Bravo'!$B:$B,"&lt;="&amp;$B61))</f>
        <v>10150</v>
      </c>
      <c r="E61" s="1">
        <f>(SUMIFS('OD0040 theo Bravo'!$G:$G,'OD0040 theo Bravo'!$G:$G,"&gt;="&amp;0,'OD0040 theo Bravo'!$D:$D,E$3,'OD0040 theo Bravo'!$B:$B,"&lt;="&amp;$B61))</f>
        <v>201004</v>
      </c>
      <c r="F61" s="1">
        <f>(SUMIFS('OD0040 theo Bravo'!$G:$G,'OD0040 theo Bravo'!$G:$G,"&gt;="&amp;0,'OD0040 theo Bravo'!$D:$D,F$3,'OD0040 theo Bravo'!$B:$B,"&lt;="&amp;$B61))</f>
        <v>0</v>
      </c>
      <c r="G61" s="1">
        <f>(SUMIFS('OD0040 theo Bravo'!$G:$G,'OD0040 theo Bravo'!$G:$G,"&gt;="&amp;0,'OD0040 theo Bravo'!$D:$D,G$3,'OD0040 theo Bravo'!$B:$B,"&lt;="&amp;$B61))</f>
        <v>0</v>
      </c>
      <c r="H61" s="1">
        <f>(SUMIFS('OD0040 theo Bravo'!$G:$G,'OD0040 theo Bravo'!$G:$G,"&gt;="&amp;0,'OD0040 theo Bravo'!$D:$D,H$3,'OD0040 theo Bravo'!$B:$B,"&lt;="&amp;$B61))</f>
        <v>0</v>
      </c>
      <c r="I61" s="1">
        <f>(SUMIFS('OD0040 theo Bravo'!$G:$G,'OD0040 theo Bravo'!$G:$G,"&gt;="&amp;0,'OD0040 theo Bravo'!$D:$D,I$3,'OD0040 theo Bravo'!$B:$B,"&lt;="&amp;$B61))</f>
        <v>0</v>
      </c>
      <c r="J61" s="1">
        <f>(SUMIFS('OD0040 theo Bravo'!$G:$G,'OD0040 theo Bravo'!$G:$G,"&gt;="&amp;0,'OD0040 theo Bravo'!$D:$D,J$3,'OD0040 theo Bravo'!$B:$B,"&lt;="&amp;$B61))</f>
        <v>0</v>
      </c>
      <c r="K61" s="1">
        <f>(SUMIFS('OD0040 theo Bravo'!$G:$G,'OD0040 theo Bravo'!$G:$G,"&gt;="&amp;0,'OD0040 theo Bravo'!$D:$D,K$3,'OD0040 theo Bravo'!$B:$B,"&lt;="&amp;$B61))</f>
        <v>0</v>
      </c>
      <c r="L61" s="1">
        <f>-(SUMIFS('OD0040 theo Bravo'!$G:$G,'OD0040 theo Bravo'!$G:$G,"&lt;"&amp;0,'OD0040 theo Bravo'!$D:$D,L$3))</f>
        <v>504722</v>
      </c>
      <c r="M61" s="1">
        <f>-(SUMIFS('OD0040 theo Bravo'!$G:$G,'OD0040 theo Bravo'!$G:$G,"&lt;"&amp;0,'OD0040 theo Bravo'!$D:$D,M$3))</f>
        <v>0</v>
      </c>
      <c r="N61" s="1">
        <f>-(SUMIFS('OD0040 theo Bravo'!$G:$G,'OD0040 theo Bravo'!$G:$G,"&lt;"&amp;0,'OD0040 theo Bravo'!$D:$D,N$3))</f>
        <v>974267</v>
      </c>
      <c r="O61" s="1">
        <f>-(SUMIFS('OD0040 theo Bravo'!$G:$G,'OD0040 theo Bravo'!$G:$G,"&lt;"&amp;0,'OD0040 theo Bravo'!$D:$D,O$3))</f>
        <v>830018</v>
      </c>
      <c r="P61" s="1">
        <f>-(SUMIFS('OD0040 theo Bravo'!$G:$G,'OD0040 theo Bravo'!$G:$G,"&lt;"&amp;0,'OD0040 theo Bravo'!$D:$D,P$3))</f>
        <v>550000</v>
      </c>
      <c r="Q61" s="1">
        <f>-(SUMIFS('OD0040 theo Bravo'!$G:$G,'OD0040 theo Bravo'!$G:$G,"&lt;"&amp;0,'OD0040 theo Bravo'!$D:$D,Q$3))</f>
        <v>449984</v>
      </c>
      <c r="R61" s="1">
        <f>-(SUMIFS('OD0040 theo Bravo'!$G:$G,'OD0040 theo Bravo'!$G:$G,"&lt;"&amp;0,'OD0040 theo Bravo'!$D:$D,R$3))</f>
        <v>550145</v>
      </c>
      <c r="S61" s="1">
        <f>-(SUMIFS('OD0040 theo Bravo'!$G:$G,'OD0040 theo Bravo'!$G:$G,"&lt;"&amp;0,'OD0040 theo Bravo'!$D:$D,S$3))</f>
        <v>0</v>
      </c>
      <c r="T61" s="1">
        <f>-(SUMIFS('OD0040 theo Bravo'!$G:$G,'OD0040 theo Bravo'!$G:$G,"&lt;"&amp;0,'OD0040 theo Bravo'!$D:$D,T$3))</f>
        <v>49247</v>
      </c>
      <c r="U61" s="18">
        <f t="shared" si="16"/>
        <v>0</v>
      </c>
      <c r="V61" s="18">
        <f t="shared" si="17"/>
        <v>10150</v>
      </c>
      <c r="W61" s="18">
        <f t="shared" si="18"/>
        <v>0</v>
      </c>
      <c r="X61" s="18">
        <f t="shared" si="19"/>
        <v>0</v>
      </c>
      <c r="Y61" s="18">
        <f t="shared" si="20"/>
        <v>0</v>
      </c>
      <c r="Z61" s="18">
        <f t="shared" si="21"/>
        <v>0</v>
      </c>
      <c r="AA61" s="18">
        <f t="shared" si="12"/>
        <v>0</v>
      </c>
      <c r="AB61" s="18">
        <f t="shared" si="13"/>
        <v>0</v>
      </c>
      <c r="AC61" s="18">
        <f t="shared" si="13"/>
        <v>0</v>
      </c>
      <c r="AD61" s="17">
        <f>(U61*SUMIFS(Info!$C:$C,Info!$A:$A,AD$3,Info!$E:$E,"&gt;="&amp;$B61,Info!$D:$D,"&lt;="&amp;$B61,Info!$I:$I,"x")/365)*100000</f>
        <v>0</v>
      </c>
      <c r="AE61" s="17">
        <f>(V61*SUMIFS(Info!$C:$C,Info!$A:$A,AE$3,Info!$E:$E,"&gt;="&amp;$B61,Info!$D:$D,"&lt;="&amp;$B61,Info!$I:$I,"x")/365)*100000</f>
        <v>0</v>
      </c>
      <c r="AF61" s="17">
        <f>(W61*SUMIFS(Info!$C:$C,Info!$A:$A,AF$3,Info!$E:$E,"&gt;="&amp;$B61,Info!$D:$D,"&lt;="&amp;$B61,Info!$I:$I,"x")/365)*100000</f>
        <v>0</v>
      </c>
      <c r="AG61" s="17">
        <f>(X61*SUMIFS(Info!$C:$C,Info!$A:$A,AG$3,Info!$E:$E,"&gt;="&amp;$B61,Info!$D:$D,"&lt;="&amp;$B61,Info!$I:$I,"x")/365)*100000</f>
        <v>0</v>
      </c>
      <c r="AH61" s="17">
        <f>(Y61*SUMIFS(Info!$C:$C,Info!$A:$A,AH$3,Info!$E:$E,"&gt;="&amp;$B61,Info!$D:$D,"&lt;="&amp;$B61,Info!$I:$I,"x")/365)*100000</f>
        <v>0</v>
      </c>
      <c r="AI61" s="17">
        <f>(Z61*SUMIFS(Info!$C:$C,Info!$A:$A,AI$3,Info!$E:$E,"&gt;="&amp;$B61,Info!$D:$D,"&lt;="&amp;$B61,Info!$I:$I,"x")/365)*100000</f>
        <v>0</v>
      </c>
      <c r="AJ61" s="17">
        <f>(AA61*SUMIFS(Info!$C:$C,Info!$A:$A,AJ$3,Info!$E:$E,"&gt;="&amp;$B61,Info!$D:$D,"&lt;="&amp;$B61,Info!$I:$I,"x")/365)*100000</f>
        <v>0</v>
      </c>
      <c r="AK61" s="17">
        <f>(AB61*SUMIFS(Info!$C:$C,Info!$A:$A,AK$3,Info!$E:$E,"&gt;="&amp;$B61,Info!$D:$D,"&lt;="&amp;$B61,Info!$I:$I,"x")/365)*100000</f>
        <v>0</v>
      </c>
      <c r="AL61" s="17">
        <f>(AC61*SUMIFS(Info!$C:$C,Info!$A:$A,AL$3,Info!$E:$E,"&gt;="&amp;$B61,Info!$D:$D,"&lt;="&amp;$B61,Info!$I:$I,"x")/365)*100000</f>
        <v>0</v>
      </c>
      <c r="AM61" s="17"/>
    </row>
    <row r="62" spans="1:39">
      <c r="A62" s="14" t="str">
        <f t="shared" ref="A62:A85" si="22">MONTH(B62)&amp;"/"&amp;YEAR(B62)</f>
        <v>11/2024</v>
      </c>
      <c r="B62" s="14">
        <f>B61+1</f>
        <v>45626</v>
      </c>
      <c r="C62" s="1">
        <f>(SUMIFS('OD0040 theo Bravo'!$G:$G,'OD0040 theo Bravo'!$G:$G,"&gt;="&amp;0,'OD0040 theo Bravo'!$D:$D,C$3,'OD0040 theo Bravo'!$B:$B,"&lt;="&amp;$B62))</f>
        <v>210730</v>
      </c>
      <c r="D62" s="1">
        <f>(SUMIFS('OD0040 theo Bravo'!$G:$G,'OD0040 theo Bravo'!$G:$G,"&gt;="&amp;0,'OD0040 theo Bravo'!$D:$D,D$3,'OD0040 theo Bravo'!$B:$B,"&lt;="&amp;$B62))</f>
        <v>10150</v>
      </c>
      <c r="E62" s="1">
        <f>(SUMIFS('OD0040 theo Bravo'!$G:$G,'OD0040 theo Bravo'!$G:$G,"&gt;="&amp;0,'OD0040 theo Bravo'!$D:$D,E$3,'OD0040 theo Bravo'!$B:$B,"&lt;="&amp;$B62))</f>
        <v>201004</v>
      </c>
      <c r="F62" s="1">
        <f>(SUMIFS('OD0040 theo Bravo'!$G:$G,'OD0040 theo Bravo'!$G:$G,"&gt;="&amp;0,'OD0040 theo Bravo'!$D:$D,F$3,'OD0040 theo Bravo'!$B:$B,"&lt;="&amp;$B62))</f>
        <v>0</v>
      </c>
      <c r="G62" s="1">
        <f>(SUMIFS('OD0040 theo Bravo'!$G:$G,'OD0040 theo Bravo'!$G:$G,"&gt;="&amp;0,'OD0040 theo Bravo'!$D:$D,G$3,'OD0040 theo Bravo'!$B:$B,"&lt;="&amp;$B62))</f>
        <v>0</v>
      </c>
      <c r="H62" s="1">
        <f>(SUMIFS('OD0040 theo Bravo'!$G:$G,'OD0040 theo Bravo'!$G:$G,"&gt;="&amp;0,'OD0040 theo Bravo'!$D:$D,H$3,'OD0040 theo Bravo'!$B:$B,"&lt;="&amp;$B62))</f>
        <v>0</v>
      </c>
      <c r="I62" s="1">
        <f>(SUMIFS('OD0040 theo Bravo'!$G:$G,'OD0040 theo Bravo'!$G:$G,"&gt;="&amp;0,'OD0040 theo Bravo'!$D:$D,I$3,'OD0040 theo Bravo'!$B:$B,"&lt;="&amp;$B62))</f>
        <v>0</v>
      </c>
      <c r="J62" s="1">
        <f>(SUMIFS('OD0040 theo Bravo'!$G:$G,'OD0040 theo Bravo'!$G:$G,"&gt;="&amp;0,'OD0040 theo Bravo'!$D:$D,J$3,'OD0040 theo Bravo'!$B:$B,"&lt;="&amp;$B62))</f>
        <v>0</v>
      </c>
      <c r="K62" s="1">
        <f>(SUMIFS('OD0040 theo Bravo'!$G:$G,'OD0040 theo Bravo'!$G:$G,"&gt;="&amp;0,'OD0040 theo Bravo'!$D:$D,K$3,'OD0040 theo Bravo'!$B:$B,"&lt;="&amp;$B62))</f>
        <v>0</v>
      </c>
      <c r="L62" s="1">
        <f>-(SUMIFS('OD0040 theo Bravo'!$G:$G,'OD0040 theo Bravo'!$G:$G,"&lt;"&amp;0,'OD0040 theo Bravo'!$D:$D,L$3))</f>
        <v>504722</v>
      </c>
      <c r="M62" s="1">
        <f>-(SUMIFS('OD0040 theo Bravo'!$G:$G,'OD0040 theo Bravo'!$G:$G,"&lt;"&amp;0,'OD0040 theo Bravo'!$D:$D,M$3))</f>
        <v>0</v>
      </c>
      <c r="N62" s="1">
        <f>-(SUMIFS('OD0040 theo Bravo'!$G:$G,'OD0040 theo Bravo'!$G:$G,"&lt;"&amp;0,'OD0040 theo Bravo'!$D:$D,N$3))</f>
        <v>974267</v>
      </c>
      <c r="O62" s="1">
        <f>-(SUMIFS('OD0040 theo Bravo'!$G:$G,'OD0040 theo Bravo'!$G:$G,"&lt;"&amp;0,'OD0040 theo Bravo'!$D:$D,O$3))</f>
        <v>830018</v>
      </c>
      <c r="P62" s="1">
        <f>-(SUMIFS('OD0040 theo Bravo'!$G:$G,'OD0040 theo Bravo'!$G:$G,"&lt;"&amp;0,'OD0040 theo Bravo'!$D:$D,P$3))</f>
        <v>550000</v>
      </c>
      <c r="Q62" s="1">
        <f>-(SUMIFS('OD0040 theo Bravo'!$G:$G,'OD0040 theo Bravo'!$G:$G,"&lt;"&amp;0,'OD0040 theo Bravo'!$D:$D,Q$3))</f>
        <v>449984</v>
      </c>
      <c r="R62" s="1">
        <f>-(SUMIFS('OD0040 theo Bravo'!$G:$G,'OD0040 theo Bravo'!$G:$G,"&lt;"&amp;0,'OD0040 theo Bravo'!$D:$D,R$3))</f>
        <v>550145</v>
      </c>
      <c r="S62" s="1">
        <f>-(SUMIFS('OD0040 theo Bravo'!$G:$G,'OD0040 theo Bravo'!$G:$G,"&lt;"&amp;0,'OD0040 theo Bravo'!$D:$D,S$3))</f>
        <v>0</v>
      </c>
      <c r="T62" s="1">
        <f>-(SUMIFS('OD0040 theo Bravo'!$G:$G,'OD0040 theo Bravo'!$G:$G,"&lt;"&amp;0,'OD0040 theo Bravo'!$D:$D,T$3))</f>
        <v>49247</v>
      </c>
      <c r="U62" s="18">
        <f t="shared" si="16"/>
        <v>0</v>
      </c>
      <c r="V62" s="18">
        <f t="shared" si="17"/>
        <v>10150</v>
      </c>
      <c r="W62" s="18">
        <f t="shared" si="18"/>
        <v>0</v>
      </c>
      <c r="X62" s="18">
        <f t="shared" si="19"/>
        <v>0</v>
      </c>
      <c r="Y62" s="18">
        <f t="shared" si="20"/>
        <v>0</v>
      </c>
      <c r="Z62" s="18">
        <f t="shared" si="21"/>
        <v>0</v>
      </c>
      <c r="AA62" s="18">
        <f t="shared" si="12"/>
        <v>0</v>
      </c>
      <c r="AB62" s="18">
        <f t="shared" si="13"/>
        <v>0</v>
      </c>
      <c r="AC62" s="18">
        <f t="shared" si="13"/>
        <v>0</v>
      </c>
      <c r="AD62" s="17">
        <f>(U62*SUMIFS(Info!$C:$C,Info!$A:$A,AD$3,Info!$E:$E,"&gt;="&amp;$B62,Info!$D:$D,"&lt;="&amp;$B62,Info!$I:$I,"x")/365)*100000</f>
        <v>0</v>
      </c>
      <c r="AE62" s="17">
        <f>(V62*SUMIFS(Info!$C:$C,Info!$A:$A,AE$3,Info!$E:$E,"&gt;="&amp;$B62,Info!$D:$D,"&lt;="&amp;$B62,Info!$I:$I,"x")/365)*100000</f>
        <v>0</v>
      </c>
      <c r="AF62" s="17">
        <f>(W62*SUMIFS(Info!$C:$C,Info!$A:$A,AF$3,Info!$E:$E,"&gt;="&amp;$B62,Info!$D:$D,"&lt;="&amp;$B62,Info!$I:$I,"x")/365)*100000</f>
        <v>0</v>
      </c>
      <c r="AG62" s="17">
        <f>(X62*SUMIFS(Info!$C:$C,Info!$A:$A,AG$3,Info!$E:$E,"&gt;="&amp;$B62,Info!$D:$D,"&lt;="&amp;$B62,Info!$I:$I,"x")/365)*100000</f>
        <v>0</v>
      </c>
      <c r="AH62" s="17">
        <f>(Y62*SUMIFS(Info!$C:$C,Info!$A:$A,AH$3,Info!$E:$E,"&gt;="&amp;$B62,Info!$D:$D,"&lt;="&amp;$B62,Info!$I:$I,"x")/365)*100000</f>
        <v>0</v>
      </c>
      <c r="AI62" s="17">
        <f>(Z62*SUMIFS(Info!$C:$C,Info!$A:$A,AI$3,Info!$E:$E,"&gt;="&amp;$B62,Info!$D:$D,"&lt;="&amp;$B62,Info!$I:$I,"x")/365)*100000</f>
        <v>0</v>
      </c>
      <c r="AJ62" s="17">
        <f>(AA62*SUMIFS(Info!$C:$C,Info!$A:$A,AJ$3,Info!$E:$E,"&gt;="&amp;$B62,Info!$D:$D,"&lt;="&amp;$B62,Info!$I:$I,"x")/365)*100000</f>
        <v>0</v>
      </c>
      <c r="AK62" s="17">
        <f>(AB62*SUMIFS(Info!$C:$C,Info!$A:$A,AK$3,Info!$E:$E,"&gt;="&amp;$B62,Info!$D:$D,"&lt;="&amp;$B62,Info!$I:$I,"x")/365)*100000</f>
        <v>0</v>
      </c>
      <c r="AL62" s="17">
        <f>(AC62*SUMIFS(Info!$C:$C,Info!$A:$A,AL$3,Info!$E:$E,"&gt;="&amp;$B62,Info!$D:$D,"&lt;="&amp;$B62,Info!$I:$I,"x")/365)*100000</f>
        <v>0</v>
      </c>
      <c r="AM62" s="17"/>
    </row>
    <row r="63" spans="1:39">
      <c r="A63" s="14" t="str">
        <f t="shared" si="22"/>
        <v>12/2024</v>
      </c>
      <c r="B63" s="14">
        <f t="shared" ref="B63:B85" si="23">B62+1</f>
        <v>45627</v>
      </c>
      <c r="C63" s="1">
        <f>(SUMIFS('OD0040 theo Bravo'!$G:$G,'OD0040 theo Bravo'!$G:$G,"&gt;="&amp;0,'OD0040 theo Bravo'!$D:$D,C$3,'OD0040 theo Bravo'!$B:$B,"&lt;="&amp;$B63))</f>
        <v>210730</v>
      </c>
      <c r="D63" s="1">
        <f>(SUMIFS('OD0040 theo Bravo'!$G:$G,'OD0040 theo Bravo'!$G:$G,"&gt;="&amp;0,'OD0040 theo Bravo'!$D:$D,D$3,'OD0040 theo Bravo'!$B:$B,"&lt;="&amp;$B63))</f>
        <v>10150</v>
      </c>
      <c r="E63" s="1">
        <f>(SUMIFS('OD0040 theo Bravo'!$G:$G,'OD0040 theo Bravo'!$G:$G,"&gt;="&amp;0,'OD0040 theo Bravo'!$D:$D,E$3,'OD0040 theo Bravo'!$B:$B,"&lt;="&amp;$B63))</f>
        <v>201004</v>
      </c>
      <c r="F63" s="1">
        <f>(SUMIFS('OD0040 theo Bravo'!$G:$G,'OD0040 theo Bravo'!$G:$G,"&gt;="&amp;0,'OD0040 theo Bravo'!$D:$D,F$3,'OD0040 theo Bravo'!$B:$B,"&lt;="&amp;$B63))</f>
        <v>0</v>
      </c>
      <c r="G63" s="1">
        <f>(SUMIFS('OD0040 theo Bravo'!$G:$G,'OD0040 theo Bravo'!$G:$G,"&gt;="&amp;0,'OD0040 theo Bravo'!$D:$D,G$3,'OD0040 theo Bravo'!$B:$B,"&lt;="&amp;$B63))</f>
        <v>0</v>
      </c>
      <c r="H63" s="1">
        <f>(SUMIFS('OD0040 theo Bravo'!$G:$G,'OD0040 theo Bravo'!$G:$G,"&gt;="&amp;0,'OD0040 theo Bravo'!$D:$D,H$3,'OD0040 theo Bravo'!$B:$B,"&lt;="&amp;$B63))</f>
        <v>0</v>
      </c>
      <c r="I63" s="1">
        <f>(SUMIFS('OD0040 theo Bravo'!$G:$G,'OD0040 theo Bravo'!$G:$G,"&gt;="&amp;0,'OD0040 theo Bravo'!$D:$D,I$3,'OD0040 theo Bravo'!$B:$B,"&lt;="&amp;$B63))</f>
        <v>0</v>
      </c>
      <c r="J63" s="1">
        <f>(SUMIFS('OD0040 theo Bravo'!$G:$G,'OD0040 theo Bravo'!$G:$G,"&gt;="&amp;0,'OD0040 theo Bravo'!$D:$D,J$3,'OD0040 theo Bravo'!$B:$B,"&lt;="&amp;$B63))</f>
        <v>0</v>
      </c>
      <c r="K63" s="1">
        <f>(SUMIFS('OD0040 theo Bravo'!$G:$G,'OD0040 theo Bravo'!$G:$G,"&gt;="&amp;0,'OD0040 theo Bravo'!$D:$D,K$3,'OD0040 theo Bravo'!$B:$B,"&lt;="&amp;$B63))</f>
        <v>0</v>
      </c>
      <c r="L63" s="1">
        <f>-(SUMIFS('OD0040 theo Bravo'!$G:$G,'OD0040 theo Bravo'!$G:$G,"&lt;"&amp;0,'OD0040 theo Bravo'!$D:$D,L$3))</f>
        <v>504722</v>
      </c>
      <c r="M63" s="1">
        <f>-(SUMIFS('OD0040 theo Bravo'!$G:$G,'OD0040 theo Bravo'!$G:$G,"&lt;"&amp;0,'OD0040 theo Bravo'!$D:$D,M$3))</f>
        <v>0</v>
      </c>
      <c r="N63" s="1">
        <f>-(SUMIFS('OD0040 theo Bravo'!$G:$G,'OD0040 theo Bravo'!$G:$G,"&lt;"&amp;0,'OD0040 theo Bravo'!$D:$D,N$3))</f>
        <v>974267</v>
      </c>
      <c r="O63" s="1">
        <f>-(SUMIFS('OD0040 theo Bravo'!$G:$G,'OD0040 theo Bravo'!$G:$G,"&lt;"&amp;0,'OD0040 theo Bravo'!$D:$D,O$3))</f>
        <v>830018</v>
      </c>
      <c r="P63" s="1">
        <f>-(SUMIFS('OD0040 theo Bravo'!$G:$G,'OD0040 theo Bravo'!$G:$G,"&lt;"&amp;0,'OD0040 theo Bravo'!$D:$D,P$3))</f>
        <v>550000</v>
      </c>
      <c r="Q63" s="1">
        <f>-(SUMIFS('OD0040 theo Bravo'!$G:$G,'OD0040 theo Bravo'!$G:$G,"&lt;"&amp;0,'OD0040 theo Bravo'!$D:$D,Q$3))</f>
        <v>449984</v>
      </c>
      <c r="R63" s="1">
        <f>-(SUMIFS('OD0040 theo Bravo'!$G:$G,'OD0040 theo Bravo'!$G:$G,"&lt;"&amp;0,'OD0040 theo Bravo'!$D:$D,R$3))</f>
        <v>550145</v>
      </c>
      <c r="S63" s="1">
        <f>-(SUMIFS('OD0040 theo Bravo'!$G:$G,'OD0040 theo Bravo'!$G:$G,"&lt;"&amp;0,'OD0040 theo Bravo'!$D:$D,S$3))</f>
        <v>0</v>
      </c>
      <c r="T63" s="1">
        <f>-(SUMIFS('OD0040 theo Bravo'!$G:$G,'OD0040 theo Bravo'!$G:$G,"&lt;"&amp;0,'OD0040 theo Bravo'!$D:$D,T$3))</f>
        <v>49247</v>
      </c>
      <c r="U63" s="18">
        <f t="shared" si="16"/>
        <v>0</v>
      </c>
      <c r="V63" s="18">
        <f t="shared" si="17"/>
        <v>10150</v>
      </c>
      <c r="W63" s="18">
        <f t="shared" si="18"/>
        <v>0</v>
      </c>
      <c r="X63" s="18">
        <f t="shared" si="19"/>
        <v>0</v>
      </c>
      <c r="Y63" s="18">
        <f t="shared" si="20"/>
        <v>0</v>
      </c>
      <c r="Z63" s="18">
        <f t="shared" si="21"/>
        <v>0</v>
      </c>
      <c r="AA63" s="18">
        <f t="shared" si="12"/>
        <v>0</v>
      </c>
      <c r="AB63" s="18">
        <f t="shared" si="13"/>
        <v>0</v>
      </c>
      <c r="AC63" s="18">
        <f t="shared" si="13"/>
        <v>0</v>
      </c>
      <c r="AD63" s="17">
        <f>(U63*SUMIFS(Info!$C:$C,Info!$A:$A,AD$3,Info!$E:$E,"&gt;="&amp;$B63,Info!$D:$D,"&lt;="&amp;$B63,Info!$I:$I,"x")/365)*100000</f>
        <v>0</v>
      </c>
      <c r="AE63" s="17">
        <f>(V63*SUMIFS(Info!$C:$C,Info!$A:$A,AE$3,Info!$E:$E,"&gt;="&amp;$B63,Info!$D:$D,"&lt;="&amp;$B63,Info!$I:$I,"x")/365)*100000</f>
        <v>0</v>
      </c>
      <c r="AF63" s="17">
        <f>(W63*SUMIFS(Info!$C:$C,Info!$A:$A,AF$3,Info!$E:$E,"&gt;="&amp;$B63,Info!$D:$D,"&lt;="&amp;$B63,Info!$I:$I,"x")/365)*100000</f>
        <v>0</v>
      </c>
      <c r="AG63" s="17">
        <f>(X63*SUMIFS(Info!$C:$C,Info!$A:$A,AG$3,Info!$E:$E,"&gt;="&amp;$B63,Info!$D:$D,"&lt;="&amp;$B63,Info!$I:$I,"x")/365)*100000</f>
        <v>0</v>
      </c>
      <c r="AH63" s="17">
        <f>(Y63*SUMIFS(Info!$C:$C,Info!$A:$A,AH$3,Info!$E:$E,"&gt;="&amp;$B63,Info!$D:$D,"&lt;="&amp;$B63,Info!$I:$I,"x")/365)*100000</f>
        <v>0</v>
      </c>
      <c r="AI63" s="17">
        <f>(Z63*SUMIFS(Info!$C:$C,Info!$A:$A,AI$3,Info!$E:$E,"&gt;="&amp;$B63,Info!$D:$D,"&lt;="&amp;$B63,Info!$I:$I,"x")/365)*100000</f>
        <v>0</v>
      </c>
      <c r="AJ63" s="17">
        <f>(AA63*SUMIFS(Info!$C:$C,Info!$A:$A,AJ$3,Info!$E:$E,"&gt;="&amp;$B63,Info!$D:$D,"&lt;="&amp;$B63,Info!$I:$I,"x")/365)*100000</f>
        <v>0</v>
      </c>
      <c r="AK63" s="17">
        <f>(AB63*SUMIFS(Info!$C:$C,Info!$A:$A,AK$3,Info!$E:$E,"&gt;="&amp;$B63,Info!$D:$D,"&lt;="&amp;$B63,Info!$I:$I,"x")/365)*100000</f>
        <v>0</v>
      </c>
      <c r="AL63" s="17">
        <f>(AC63*SUMIFS(Info!$C:$C,Info!$A:$A,AL$3,Info!$E:$E,"&gt;="&amp;$B63,Info!$D:$D,"&lt;="&amp;$B63,Info!$I:$I,"x")/365)*100000</f>
        <v>0</v>
      </c>
      <c r="AM63" s="17"/>
    </row>
    <row r="64" spans="1:39">
      <c r="A64" s="14" t="str">
        <f t="shared" si="22"/>
        <v>12/2024</v>
      </c>
      <c r="B64" s="14">
        <f t="shared" si="23"/>
        <v>45628</v>
      </c>
      <c r="C64" s="1">
        <f>(SUMIFS('OD0040 theo Bravo'!$G:$G,'OD0040 theo Bravo'!$G:$G,"&gt;="&amp;0,'OD0040 theo Bravo'!$D:$D,C$3,'OD0040 theo Bravo'!$B:$B,"&lt;="&amp;$B64))</f>
        <v>210730</v>
      </c>
      <c r="D64" s="1">
        <f>(SUMIFS('OD0040 theo Bravo'!$G:$G,'OD0040 theo Bravo'!$G:$G,"&gt;="&amp;0,'OD0040 theo Bravo'!$D:$D,D$3,'OD0040 theo Bravo'!$B:$B,"&lt;="&amp;$B64))</f>
        <v>10150</v>
      </c>
      <c r="E64" s="1">
        <f>(SUMIFS('OD0040 theo Bravo'!$G:$G,'OD0040 theo Bravo'!$G:$G,"&gt;="&amp;0,'OD0040 theo Bravo'!$D:$D,E$3,'OD0040 theo Bravo'!$B:$B,"&lt;="&amp;$B64))</f>
        <v>201004</v>
      </c>
      <c r="F64" s="1">
        <f>(SUMIFS('OD0040 theo Bravo'!$G:$G,'OD0040 theo Bravo'!$G:$G,"&gt;="&amp;0,'OD0040 theo Bravo'!$D:$D,F$3,'OD0040 theo Bravo'!$B:$B,"&lt;="&amp;$B64))</f>
        <v>0</v>
      </c>
      <c r="G64" s="1">
        <f>(SUMIFS('OD0040 theo Bravo'!$G:$G,'OD0040 theo Bravo'!$G:$G,"&gt;="&amp;0,'OD0040 theo Bravo'!$D:$D,G$3,'OD0040 theo Bravo'!$B:$B,"&lt;="&amp;$B64))</f>
        <v>0</v>
      </c>
      <c r="H64" s="1">
        <f>(SUMIFS('OD0040 theo Bravo'!$G:$G,'OD0040 theo Bravo'!$G:$G,"&gt;="&amp;0,'OD0040 theo Bravo'!$D:$D,H$3,'OD0040 theo Bravo'!$B:$B,"&lt;="&amp;$B64))</f>
        <v>0</v>
      </c>
      <c r="I64" s="1">
        <f>(SUMIFS('OD0040 theo Bravo'!$G:$G,'OD0040 theo Bravo'!$G:$G,"&gt;="&amp;0,'OD0040 theo Bravo'!$D:$D,I$3,'OD0040 theo Bravo'!$B:$B,"&lt;="&amp;$B64))</f>
        <v>0</v>
      </c>
      <c r="J64" s="1">
        <f>(SUMIFS('OD0040 theo Bravo'!$G:$G,'OD0040 theo Bravo'!$G:$G,"&gt;="&amp;0,'OD0040 theo Bravo'!$D:$D,J$3,'OD0040 theo Bravo'!$B:$B,"&lt;="&amp;$B64))</f>
        <v>0</v>
      </c>
      <c r="K64" s="1">
        <f>(SUMIFS('OD0040 theo Bravo'!$G:$G,'OD0040 theo Bravo'!$G:$G,"&gt;="&amp;0,'OD0040 theo Bravo'!$D:$D,K$3,'OD0040 theo Bravo'!$B:$B,"&lt;="&amp;$B64))</f>
        <v>0</v>
      </c>
      <c r="L64" s="1">
        <f>-(SUMIFS('OD0040 theo Bravo'!$G:$G,'OD0040 theo Bravo'!$G:$G,"&lt;"&amp;0,'OD0040 theo Bravo'!$D:$D,L$3))</f>
        <v>504722</v>
      </c>
      <c r="M64" s="1">
        <f>-(SUMIFS('OD0040 theo Bravo'!$G:$G,'OD0040 theo Bravo'!$G:$G,"&lt;"&amp;0,'OD0040 theo Bravo'!$D:$D,M$3))</f>
        <v>0</v>
      </c>
      <c r="N64" s="1">
        <f>-(SUMIFS('OD0040 theo Bravo'!$G:$G,'OD0040 theo Bravo'!$G:$G,"&lt;"&amp;0,'OD0040 theo Bravo'!$D:$D,N$3))</f>
        <v>974267</v>
      </c>
      <c r="O64" s="1">
        <f>-(SUMIFS('OD0040 theo Bravo'!$G:$G,'OD0040 theo Bravo'!$G:$G,"&lt;"&amp;0,'OD0040 theo Bravo'!$D:$D,O$3))</f>
        <v>830018</v>
      </c>
      <c r="P64" s="1">
        <f>-(SUMIFS('OD0040 theo Bravo'!$G:$G,'OD0040 theo Bravo'!$G:$G,"&lt;"&amp;0,'OD0040 theo Bravo'!$D:$D,P$3))</f>
        <v>550000</v>
      </c>
      <c r="Q64" s="1">
        <f>-(SUMIFS('OD0040 theo Bravo'!$G:$G,'OD0040 theo Bravo'!$G:$G,"&lt;"&amp;0,'OD0040 theo Bravo'!$D:$D,Q$3))</f>
        <v>449984</v>
      </c>
      <c r="R64" s="1">
        <f>-(SUMIFS('OD0040 theo Bravo'!$G:$G,'OD0040 theo Bravo'!$G:$G,"&lt;"&amp;0,'OD0040 theo Bravo'!$D:$D,R$3))</f>
        <v>550145</v>
      </c>
      <c r="S64" s="1">
        <f>-(SUMIFS('OD0040 theo Bravo'!$G:$G,'OD0040 theo Bravo'!$G:$G,"&lt;"&amp;0,'OD0040 theo Bravo'!$D:$D,S$3))</f>
        <v>0</v>
      </c>
      <c r="T64" s="1">
        <f>-(SUMIFS('OD0040 theo Bravo'!$G:$G,'OD0040 theo Bravo'!$G:$G,"&lt;"&amp;0,'OD0040 theo Bravo'!$D:$D,T$3))</f>
        <v>49247</v>
      </c>
      <c r="U64" s="18">
        <f t="shared" si="16"/>
        <v>0</v>
      </c>
      <c r="V64" s="18">
        <f t="shared" si="17"/>
        <v>10150</v>
      </c>
      <c r="W64" s="18">
        <f t="shared" si="18"/>
        <v>0</v>
      </c>
      <c r="X64" s="18">
        <f t="shared" si="19"/>
        <v>0</v>
      </c>
      <c r="Y64" s="18">
        <f t="shared" si="20"/>
        <v>0</v>
      </c>
      <c r="Z64" s="18">
        <f t="shared" si="21"/>
        <v>0</v>
      </c>
      <c r="AA64" s="18">
        <f t="shared" si="12"/>
        <v>0</v>
      </c>
      <c r="AB64" s="18">
        <f t="shared" si="13"/>
        <v>0</v>
      </c>
      <c r="AC64" s="18">
        <f t="shared" si="13"/>
        <v>0</v>
      </c>
      <c r="AD64" s="17">
        <f>(U64*SUMIFS(Info!$C:$C,Info!$A:$A,AD$3,Info!$E:$E,"&gt;="&amp;$B64,Info!$D:$D,"&lt;="&amp;$B64,Info!$I:$I,"x")/365)*100000</f>
        <v>0</v>
      </c>
      <c r="AE64" s="17">
        <f>(V64*SUMIFS(Info!$C:$C,Info!$A:$A,AE$3,Info!$E:$E,"&gt;="&amp;$B64,Info!$D:$D,"&lt;="&amp;$B64,Info!$I:$I,"x")/365)*100000</f>
        <v>0</v>
      </c>
      <c r="AF64" s="17">
        <f>(W64*SUMIFS(Info!$C:$C,Info!$A:$A,AF$3,Info!$E:$E,"&gt;="&amp;$B64,Info!$D:$D,"&lt;="&amp;$B64,Info!$I:$I,"x")/365)*100000</f>
        <v>0</v>
      </c>
      <c r="AG64" s="17">
        <f>(X64*SUMIFS(Info!$C:$C,Info!$A:$A,AG$3,Info!$E:$E,"&gt;="&amp;$B64,Info!$D:$D,"&lt;="&amp;$B64,Info!$I:$I,"x")/365)*100000</f>
        <v>0</v>
      </c>
      <c r="AH64" s="17">
        <f>(Y64*SUMIFS(Info!$C:$C,Info!$A:$A,AH$3,Info!$E:$E,"&gt;="&amp;$B64,Info!$D:$D,"&lt;="&amp;$B64,Info!$I:$I,"x")/365)*100000</f>
        <v>0</v>
      </c>
      <c r="AI64" s="17">
        <f>(Z64*SUMIFS(Info!$C:$C,Info!$A:$A,AI$3,Info!$E:$E,"&gt;="&amp;$B64,Info!$D:$D,"&lt;="&amp;$B64,Info!$I:$I,"x")/365)*100000</f>
        <v>0</v>
      </c>
      <c r="AJ64" s="17">
        <f>(AA64*SUMIFS(Info!$C:$C,Info!$A:$A,AJ$3,Info!$E:$E,"&gt;="&amp;$B64,Info!$D:$D,"&lt;="&amp;$B64,Info!$I:$I,"x")/365)*100000</f>
        <v>0</v>
      </c>
      <c r="AK64" s="17">
        <f>(AB64*SUMIFS(Info!$C:$C,Info!$A:$A,AK$3,Info!$E:$E,"&gt;="&amp;$B64,Info!$D:$D,"&lt;="&amp;$B64,Info!$I:$I,"x")/365)*100000</f>
        <v>0</v>
      </c>
      <c r="AL64" s="17">
        <f>(AC64*SUMIFS(Info!$C:$C,Info!$A:$A,AL$3,Info!$E:$E,"&gt;="&amp;$B64,Info!$D:$D,"&lt;="&amp;$B64,Info!$I:$I,"x")/365)*100000</f>
        <v>0</v>
      </c>
      <c r="AM64" s="17"/>
    </row>
    <row r="65" spans="1:39">
      <c r="A65" s="14" t="str">
        <f t="shared" si="22"/>
        <v>12/2024</v>
      </c>
      <c r="B65" s="14">
        <f t="shared" si="23"/>
        <v>45629</v>
      </c>
      <c r="C65" s="1">
        <f>(SUMIFS('OD0040 theo Bravo'!$G:$G,'OD0040 theo Bravo'!$G:$G,"&gt;="&amp;0,'OD0040 theo Bravo'!$D:$D,C$3,'OD0040 theo Bravo'!$B:$B,"&lt;="&amp;$B65))</f>
        <v>210730</v>
      </c>
      <c r="D65" s="1">
        <f>(SUMIFS('OD0040 theo Bravo'!$G:$G,'OD0040 theo Bravo'!$G:$G,"&gt;="&amp;0,'OD0040 theo Bravo'!$D:$D,D$3,'OD0040 theo Bravo'!$B:$B,"&lt;="&amp;$B65))</f>
        <v>10150</v>
      </c>
      <c r="E65" s="1">
        <f>(SUMIFS('OD0040 theo Bravo'!$G:$G,'OD0040 theo Bravo'!$G:$G,"&gt;="&amp;0,'OD0040 theo Bravo'!$D:$D,E$3,'OD0040 theo Bravo'!$B:$B,"&lt;="&amp;$B65))</f>
        <v>201004</v>
      </c>
      <c r="F65" s="1">
        <f>(SUMIFS('OD0040 theo Bravo'!$G:$G,'OD0040 theo Bravo'!$G:$G,"&gt;="&amp;0,'OD0040 theo Bravo'!$D:$D,F$3,'OD0040 theo Bravo'!$B:$B,"&lt;="&amp;$B65))</f>
        <v>0</v>
      </c>
      <c r="G65" s="1">
        <f>(SUMIFS('OD0040 theo Bravo'!$G:$G,'OD0040 theo Bravo'!$G:$G,"&gt;="&amp;0,'OD0040 theo Bravo'!$D:$D,G$3,'OD0040 theo Bravo'!$B:$B,"&lt;="&amp;$B65))</f>
        <v>0</v>
      </c>
      <c r="H65" s="1">
        <f>(SUMIFS('OD0040 theo Bravo'!$G:$G,'OD0040 theo Bravo'!$G:$G,"&gt;="&amp;0,'OD0040 theo Bravo'!$D:$D,H$3,'OD0040 theo Bravo'!$B:$B,"&lt;="&amp;$B65))</f>
        <v>0</v>
      </c>
      <c r="I65" s="1">
        <f>(SUMIFS('OD0040 theo Bravo'!$G:$G,'OD0040 theo Bravo'!$G:$G,"&gt;="&amp;0,'OD0040 theo Bravo'!$D:$D,I$3,'OD0040 theo Bravo'!$B:$B,"&lt;="&amp;$B65))</f>
        <v>0</v>
      </c>
      <c r="J65" s="1">
        <f>(SUMIFS('OD0040 theo Bravo'!$G:$G,'OD0040 theo Bravo'!$G:$G,"&gt;="&amp;0,'OD0040 theo Bravo'!$D:$D,J$3,'OD0040 theo Bravo'!$B:$B,"&lt;="&amp;$B65))</f>
        <v>0</v>
      </c>
      <c r="K65" s="1">
        <f>(SUMIFS('OD0040 theo Bravo'!$G:$G,'OD0040 theo Bravo'!$G:$G,"&gt;="&amp;0,'OD0040 theo Bravo'!$D:$D,K$3,'OD0040 theo Bravo'!$B:$B,"&lt;="&amp;$B65))</f>
        <v>0</v>
      </c>
      <c r="L65" s="1">
        <f>-(SUMIFS('OD0040 theo Bravo'!$G:$G,'OD0040 theo Bravo'!$G:$G,"&lt;"&amp;0,'OD0040 theo Bravo'!$D:$D,L$3))</f>
        <v>504722</v>
      </c>
      <c r="M65" s="1">
        <f>-(SUMIFS('OD0040 theo Bravo'!$G:$G,'OD0040 theo Bravo'!$G:$G,"&lt;"&amp;0,'OD0040 theo Bravo'!$D:$D,M$3))</f>
        <v>0</v>
      </c>
      <c r="N65" s="1">
        <f>-(SUMIFS('OD0040 theo Bravo'!$G:$G,'OD0040 theo Bravo'!$G:$G,"&lt;"&amp;0,'OD0040 theo Bravo'!$D:$D,N$3))</f>
        <v>974267</v>
      </c>
      <c r="O65" s="1">
        <f>-(SUMIFS('OD0040 theo Bravo'!$G:$G,'OD0040 theo Bravo'!$G:$G,"&lt;"&amp;0,'OD0040 theo Bravo'!$D:$D,O$3))</f>
        <v>830018</v>
      </c>
      <c r="P65" s="1">
        <f>-(SUMIFS('OD0040 theo Bravo'!$G:$G,'OD0040 theo Bravo'!$G:$G,"&lt;"&amp;0,'OD0040 theo Bravo'!$D:$D,P$3))</f>
        <v>550000</v>
      </c>
      <c r="Q65" s="1">
        <f>-(SUMIFS('OD0040 theo Bravo'!$G:$G,'OD0040 theo Bravo'!$G:$G,"&lt;"&amp;0,'OD0040 theo Bravo'!$D:$D,Q$3))</f>
        <v>449984</v>
      </c>
      <c r="R65" s="1">
        <f>-(SUMIFS('OD0040 theo Bravo'!$G:$G,'OD0040 theo Bravo'!$G:$G,"&lt;"&amp;0,'OD0040 theo Bravo'!$D:$D,R$3))</f>
        <v>550145</v>
      </c>
      <c r="S65" s="1">
        <f>-(SUMIFS('OD0040 theo Bravo'!$G:$G,'OD0040 theo Bravo'!$G:$G,"&lt;"&amp;0,'OD0040 theo Bravo'!$D:$D,S$3))</f>
        <v>0</v>
      </c>
      <c r="T65" s="1">
        <f>-(SUMIFS('OD0040 theo Bravo'!$G:$G,'OD0040 theo Bravo'!$G:$G,"&lt;"&amp;0,'OD0040 theo Bravo'!$D:$D,T$3))</f>
        <v>49247</v>
      </c>
      <c r="U65" s="18">
        <f t="shared" si="16"/>
        <v>0</v>
      </c>
      <c r="V65" s="18">
        <f t="shared" si="17"/>
        <v>10150</v>
      </c>
      <c r="W65" s="18">
        <f t="shared" si="18"/>
        <v>0</v>
      </c>
      <c r="X65" s="18">
        <f t="shared" si="19"/>
        <v>0</v>
      </c>
      <c r="Y65" s="18">
        <f t="shared" si="20"/>
        <v>0</v>
      </c>
      <c r="Z65" s="18">
        <f t="shared" si="21"/>
        <v>0</v>
      </c>
      <c r="AA65" s="18">
        <f t="shared" si="12"/>
        <v>0</v>
      </c>
      <c r="AB65" s="18">
        <f t="shared" si="13"/>
        <v>0</v>
      </c>
      <c r="AC65" s="18">
        <f t="shared" si="13"/>
        <v>0</v>
      </c>
      <c r="AD65" s="17">
        <f>(U65*SUMIFS(Info!$C:$C,Info!$A:$A,AD$3,Info!$E:$E,"&gt;="&amp;$B65,Info!$D:$D,"&lt;="&amp;$B65,Info!$I:$I,"x")/365)*100000</f>
        <v>0</v>
      </c>
      <c r="AE65" s="17">
        <f>(V65*SUMIFS(Info!$C:$C,Info!$A:$A,AE$3,Info!$E:$E,"&gt;="&amp;$B65,Info!$D:$D,"&lt;="&amp;$B65,Info!$I:$I,"x")/365)*100000</f>
        <v>0</v>
      </c>
      <c r="AF65" s="17">
        <f>(W65*SUMIFS(Info!$C:$C,Info!$A:$A,AF$3,Info!$E:$E,"&gt;="&amp;$B65,Info!$D:$D,"&lt;="&amp;$B65,Info!$I:$I,"x")/365)*100000</f>
        <v>0</v>
      </c>
      <c r="AG65" s="17">
        <f>(X65*SUMIFS(Info!$C:$C,Info!$A:$A,AG$3,Info!$E:$E,"&gt;="&amp;$B65,Info!$D:$D,"&lt;="&amp;$B65,Info!$I:$I,"x")/365)*100000</f>
        <v>0</v>
      </c>
      <c r="AH65" s="17">
        <f>(Y65*SUMIFS(Info!$C:$C,Info!$A:$A,AH$3,Info!$E:$E,"&gt;="&amp;$B65,Info!$D:$D,"&lt;="&amp;$B65,Info!$I:$I,"x")/365)*100000</f>
        <v>0</v>
      </c>
      <c r="AI65" s="17">
        <f>(Z65*SUMIFS(Info!$C:$C,Info!$A:$A,AI$3,Info!$E:$E,"&gt;="&amp;$B65,Info!$D:$D,"&lt;="&amp;$B65,Info!$I:$I,"x")/365)*100000</f>
        <v>0</v>
      </c>
      <c r="AJ65" s="17">
        <f>(AA65*SUMIFS(Info!$C:$C,Info!$A:$A,AJ$3,Info!$E:$E,"&gt;="&amp;$B65,Info!$D:$D,"&lt;="&amp;$B65,Info!$I:$I,"x")/365)*100000</f>
        <v>0</v>
      </c>
      <c r="AK65" s="17">
        <f>(AB65*SUMIFS(Info!$C:$C,Info!$A:$A,AK$3,Info!$E:$E,"&gt;="&amp;$B65,Info!$D:$D,"&lt;="&amp;$B65,Info!$I:$I,"x")/365)*100000</f>
        <v>0</v>
      </c>
      <c r="AL65" s="17">
        <f>(AC65*SUMIFS(Info!$C:$C,Info!$A:$A,AL$3,Info!$E:$E,"&gt;="&amp;$B65,Info!$D:$D,"&lt;="&amp;$B65,Info!$I:$I,"x")/365)*100000</f>
        <v>0</v>
      </c>
      <c r="AM65" s="17"/>
    </row>
    <row r="66" spans="1:39">
      <c r="A66" s="14" t="str">
        <f t="shared" si="22"/>
        <v>12/2024</v>
      </c>
      <c r="B66" s="14">
        <f t="shared" si="23"/>
        <v>45630</v>
      </c>
      <c r="C66" s="1">
        <f>(SUMIFS('OD0040 theo Bravo'!$G:$G,'OD0040 theo Bravo'!$G:$G,"&gt;="&amp;0,'OD0040 theo Bravo'!$D:$D,C$3,'OD0040 theo Bravo'!$B:$B,"&lt;="&amp;$B66))</f>
        <v>210730</v>
      </c>
      <c r="D66" s="1">
        <f>(SUMIFS('OD0040 theo Bravo'!$G:$G,'OD0040 theo Bravo'!$G:$G,"&gt;="&amp;0,'OD0040 theo Bravo'!$D:$D,D$3,'OD0040 theo Bravo'!$B:$B,"&lt;="&amp;$B66))</f>
        <v>10150</v>
      </c>
      <c r="E66" s="1">
        <f>(SUMIFS('OD0040 theo Bravo'!$G:$G,'OD0040 theo Bravo'!$G:$G,"&gt;="&amp;0,'OD0040 theo Bravo'!$D:$D,E$3,'OD0040 theo Bravo'!$B:$B,"&lt;="&amp;$B66))</f>
        <v>201004</v>
      </c>
      <c r="F66" s="1">
        <f>(SUMIFS('OD0040 theo Bravo'!$G:$G,'OD0040 theo Bravo'!$G:$G,"&gt;="&amp;0,'OD0040 theo Bravo'!$D:$D,F$3,'OD0040 theo Bravo'!$B:$B,"&lt;="&amp;$B66))</f>
        <v>0</v>
      </c>
      <c r="G66" s="1">
        <f>(SUMIFS('OD0040 theo Bravo'!$G:$G,'OD0040 theo Bravo'!$G:$G,"&gt;="&amp;0,'OD0040 theo Bravo'!$D:$D,G$3,'OD0040 theo Bravo'!$B:$B,"&lt;="&amp;$B66))</f>
        <v>0</v>
      </c>
      <c r="H66" s="1">
        <f>(SUMIFS('OD0040 theo Bravo'!$G:$G,'OD0040 theo Bravo'!$G:$G,"&gt;="&amp;0,'OD0040 theo Bravo'!$D:$D,H$3,'OD0040 theo Bravo'!$B:$B,"&lt;="&amp;$B66))</f>
        <v>0</v>
      </c>
      <c r="I66" s="1">
        <f>(SUMIFS('OD0040 theo Bravo'!$G:$G,'OD0040 theo Bravo'!$G:$G,"&gt;="&amp;0,'OD0040 theo Bravo'!$D:$D,I$3,'OD0040 theo Bravo'!$B:$B,"&lt;="&amp;$B66))</f>
        <v>0</v>
      </c>
      <c r="J66" s="1">
        <f>(SUMIFS('OD0040 theo Bravo'!$G:$G,'OD0040 theo Bravo'!$G:$G,"&gt;="&amp;0,'OD0040 theo Bravo'!$D:$D,J$3,'OD0040 theo Bravo'!$B:$B,"&lt;="&amp;$B66))</f>
        <v>0</v>
      </c>
      <c r="K66" s="1">
        <f>(SUMIFS('OD0040 theo Bravo'!$G:$G,'OD0040 theo Bravo'!$G:$G,"&gt;="&amp;0,'OD0040 theo Bravo'!$D:$D,K$3,'OD0040 theo Bravo'!$B:$B,"&lt;="&amp;$B66))</f>
        <v>0</v>
      </c>
      <c r="L66" s="1">
        <f>-(SUMIFS('OD0040 theo Bravo'!$G:$G,'OD0040 theo Bravo'!$G:$G,"&lt;"&amp;0,'OD0040 theo Bravo'!$D:$D,L$3))</f>
        <v>504722</v>
      </c>
      <c r="M66" s="1">
        <f>-(SUMIFS('OD0040 theo Bravo'!$G:$G,'OD0040 theo Bravo'!$G:$G,"&lt;"&amp;0,'OD0040 theo Bravo'!$D:$D,M$3))</f>
        <v>0</v>
      </c>
      <c r="N66" s="1">
        <f>-(SUMIFS('OD0040 theo Bravo'!$G:$G,'OD0040 theo Bravo'!$G:$G,"&lt;"&amp;0,'OD0040 theo Bravo'!$D:$D,N$3))</f>
        <v>974267</v>
      </c>
      <c r="O66" s="1">
        <f>-(SUMIFS('OD0040 theo Bravo'!$G:$G,'OD0040 theo Bravo'!$G:$G,"&lt;"&amp;0,'OD0040 theo Bravo'!$D:$D,O$3))</f>
        <v>830018</v>
      </c>
      <c r="P66" s="1">
        <f>-(SUMIFS('OD0040 theo Bravo'!$G:$G,'OD0040 theo Bravo'!$G:$G,"&lt;"&amp;0,'OD0040 theo Bravo'!$D:$D,P$3))</f>
        <v>550000</v>
      </c>
      <c r="Q66" s="1">
        <f>-(SUMIFS('OD0040 theo Bravo'!$G:$G,'OD0040 theo Bravo'!$G:$G,"&lt;"&amp;0,'OD0040 theo Bravo'!$D:$D,Q$3))</f>
        <v>449984</v>
      </c>
      <c r="R66" s="1">
        <f>-(SUMIFS('OD0040 theo Bravo'!$G:$G,'OD0040 theo Bravo'!$G:$G,"&lt;"&amp;0,'OD0040 theo Bravo'!$D:$D,R$3))</f>
        <v>550145</v>
      </c>
      <c r="S66" s="1">
        <f>-(SUMIFS('OD0040 theo Bravo'!$G:$G,'OD0040 theo Bravo'!$G:$G,"&lt;"&amp;0,'OD0040 theo Bravo'!$D:$D,S$3))</f>
        <v>0</v>
      </c>
      <c r="T66" s="1">
        <f>-(SUMIFS('OD0040 theo Bravo'!$G:$G,'OD0040 theo Bravo'!$G:$G,"&lt;"&amp;0,'OD0040 theo Bravo'!$D:$D,T$3))</f>
        <v>49247</v>
      </c>
      <c r="U66" s="18">
        <f t="shared" si="16"/>
        <v>0</v>
      </c>
      <c r="V66" s="18">
        <f t="shared" si="17"/>
        <v>10150</v>
      </c>
      <c r="W66" s="18">
        <f t="shared" si="18"/>
        <v>0</v>
      </c>
      <c r="X66" s="18">
        <f t="shared" si="19"/>
        <v>0</v>
      </c>
      <c r="Y66" s="18">
        <f t="shared" si="20"/>
        <v>0</v>
      </c>
      <c r="Z66" s="18">
        <f t="shared" si="21"/>
        <v>0</v>
      </c>
      <c r="AA66" s="18">
        <f t="shared" si="12"/>
        <v>0</v>
      </c>
      <c r="AB66" s="18">
        <f t="shared" si="13"/>
        <v>0</v>
      </c>
      <c r="AC66" s="18">
        <f t="shared" si="13"/>
        <v>0</v>
      </c>
      <c r="AD66" s="17">
        <f>(U66*SUMIFS(Info!$C:$C,Info!$A:$A,AD$3,Info!$E:$E,"&gt;="&amp;$B66,Info!$D:$D,"&lt;="&amp;$B66,Info!$I:$I,"x")/365)*100000</f>
        <v>0</v>
      </c>
      <c r="AE66" s="17">
        <f>(V66*SUMIFS(Info!$C:$C,Info!$A:$A,AE$3,Info!$E:$E,"&gt;="&amp;$B66,Info!$D:$D,"&lt;="&amp;$B66,Info!$I:$I,"x")/365)*100000</f>
        <v>0</v>
      </c>
      <c r="AF66" s="17">
        <f>(W66*SUMIFS(Info!$C:$C,Info!$A:$A,AF$3,Info!$E:$E,"&gt;="&amp;$B66,Info!$D:$D,"&lt;="&amp;$B66,Info!$I:$I,"x")/365)*100000</f>
        <v>0</v>
      </c>
      <c r="AG66" s="17">
        <f>(X66*SUMIFS(Info!$C:$C,Info!$A:$A,AG$3,Info!$E:$E,"&gt;="&amp;$B66,Info!$D:$D,"&lt;="&amp;$B66,Info!$I:$I,"x")/365)*100000</f>
        <v>0</v>
      </c>
      <c r="AH66" s="17">
        <f>(Y66*SUMIFS(Info!$C:$C,Info!$A:$A,AH$3,Info!$E:$E,"&gt;="&amp;$B66,Info!$D:$D,"&lt;="&amp;$B66,Info!$I:$I,"x")/365)*100000</f>
        <v>0</v>
      </c>
      <c r="AI66" s="17">
        <f>(Z66*SUMIFS(Info!$C:$C,Info!$A:$A,AI$3,Info!$E:$E,"&gt;="&amp;$B66,Info!$D:$D,"&lt;="&amp;$B66,Info!$I:$I,"x")/365)*100000</f>
        <v>0</v>
      </c>
      <c r="AJ66" s="17">
        <f>(AA66*SUMIFS(Info!$C:$C,Info!$A:$A,AJ$3,Info!$E:$E,"&gt;="&amp;$B66,Info!$D:$D,"&lt;="&amp;$B66,Info!$I:$I,"x")/365)*100000</f>
        <v>0</v>
      </c>
      <c r="AK66" s="17">
        <f>(AB66*SUMIFS(Info!$C:$C,Info!$A:$A,AK$3,Info!$E:$E,"&gt;="&amp;$B66,Info!$D:$D,"&lt;="&amp;$B66,Info!$I:$I,"x")/365)*100000</f>
        <v>0</v>
      </c>
      <c r="AL66" s="17">
        <f>(AC66*SUMIFS(Info!$C:$C,Info!$A:$A,AL$3,Info!$E:$E,"&gt;="&amp;$B66,Info!$D:$D,"&lt;="&amp;$B66,Info!$I:$I,"x")/365)*100000</f>
        <v>0</v>
      </c>
      <c r="AM66" s="17"/>
    </row>
    <row r="67" spans="1:39">
      <c r="A67" s="14" t="str">
        <f t="shared" si="22"/>
        <v>12/2024</v>
      </c>
      <c r="B67" s="14">
        <f t="shared" si="23"/>
        <v>45631</v>
      </c>
      <c r="C67" s="1">
        <f>(SUMIFS('OD0040 theo Bravo'!$G:$G,'OD0040 theo Bravo'!$G:$G,"&gt;="&amp;0,'OD0040 theo Bravo'!$D:$D,C$3,'OD0040 theo Bravo'!$B:$B,"&lt;="&amp;$B67))</f>
        <v>210748</v>
      </c>
      <c r="D67" s="1">
        <f>(SUMIFS('OD0040 theo Bravo'!$G:$G,'OD0040 theo Bravo'!$G:$G,"&gt;="&amp;0,'OD0040 theo Bravo'!$D:$D,D$3,'OD0040 theo Bravo'!$B:$B,"&lt;="&amp;$B67))</f>
        <v>10150</v>
      </c>
      <c r="E67" s="1">
        <f>(SUMIFS('OD0040 theo Bravo'!$G:$G,'OD0040 theo Bravo'!$G:$G,"&gt;="&amp;0,'OD0040 theo Bravo'!$D:$D,E$3,'OD0040 theo Bravo'!$B:$B,"&lt;="&amp;$B67))</f>
        <v>201004</v>
      </c>
      <c r="F67" s="1">
        <f>(SUMIFS('OD0040 theo Bravo'!$G:$G,'OD0040 theo Bravo'!$G:$G,"&gt;="&amp;0,'OD0040 theo Bravo'!$D:$D,F$3,'OD0040 theo Bravo'!$B:$B,"&lt;="&amp;$B67))</f>
        <v>0</v>
      </c>
      <c r="G67" s="1">
        <f>(SUMIFS('OD0040 theo Bravo'!$G:$G,'OD0040 theo Bravo'!$G:$G,"&gt;="&amp;0,'OD0040 theo Bravo'!$D:$D,G$3,'OD0040 theo Bravo'!$B:$B,"&lt;="&amp;$B67))</f>
        <v>0</v>
      </c>
      <c r="H67" s="1">
        <f>(SUMIFS('OD0040 theo Bravo'!$G:$G,'OD0040 theo Bravo'!$G:$G,"&gt;="&amp;0,'OD0040 theo Bravo'!$D:$D,H$3,'OD0040 theo Bravo'!$B:$B,"&lt;="&amp;$B67))</f>
        <v>0</v>
      </c>
      <c r="I67" s="1">
        <f>(SUMIFS('OD0040 theo Bravo'!$G:$G,'OD0040 theo Bravo'!$G:$G,"&gt;="&amp;0,'OD0040 theo Bravo'!$D:$D,I$3,'OD0040 theo Bravo'!$B:$B,"&lt;="&amp;$B67))</f>
        <v>0</v>
      </c>
      <c r="J67" s="1">
        <f>(SUMIFS('OD0040 theo Bravo'!$G:$G,'OD0040 theo Bravo'!$G:$G,"&gt;="&amp;0,'OD0040 theo Bravo'!$D:$D,J$3,'OD0040 theo Bravo'!$B:$B,"&lt;="&amp;$B67))</f>
        <v>0</v>
      </c>
      <c r="K67" s="1">
        <f>(SUMIFS('OD0040 theo Bravo'!$G:$G,'OD0040 theo Bravo'!$G:$G,"&gt;="&amp;0,'OD0040 theo Bravo'!$D:$D,K$3,'OD0040 theo Bravo'!$B:$B,"&lt;="&amp;$B67))</f>
        <v>0</v>
      </c>
      <c r="L67" s="1">
        <f>-(SUMIFS('OD0040 theo Bravo'!$G:$G,'OD0040 theo Bravo'!$G:$G,"&lt;"&amp;0,'OD0040 theo Bravo'!$D:$D,L$3))</f>
        <v>504722</v>
      </c>
      <c r="M67" s="1">
        <f>-(SUMIFS('OD0040 theo Bravo'!$G:$G,'OD0040 theo Bravo'!$G:$G,"&lt;"&amp;0,'OD0040 theo Bravo'!$D:$D,M$3))</f>
        <v>0</v>
      </c>
      <c r="N67" s="1">
        <f>-(SUMIFS('OD0040 theo Bravo'!$G:$G,'OD0040 theo Bravo'!$G:$G,"&lt;"&amp;0,'OD0040 theo Bravo'!$D:$D,N$3))</f>
        <v>974267</v>
      </c>
      <c r="O67" s="1">
        <f>-(SUMIFS('OD0040 theo Bravo'!$G:$G,'OD0040 theo Bravo'!$G:$G,"&lt;"&amp;0,'OD0040 theo Bravo'!$D:$D,O$3))</f>
        <v>830018</v>
      </c>
      <c r="P67" s="1">
        <f>-(SUMIFS('OD0040 theo Bravo'!$G:$G,'OD0040 theo Bravo'!$G:$G,"&lt;"&amp;0,'OD0040 theo Bravo'!$D:$D,P$3))</f>
        <v>550000</v>
      </c>
      <c r="Q67" s="1">
        <f>-(SUMIFS('OD0040 theo Bravo'!$G:$G,'OD0040 theo Bravo'!$G:$G,"&lt;"&amp;0,'OD0040 theo Bravo'!$D:$D,Q$3))</f>
        <v>449984</v>
      </c>
      <c r="R67" s="1">
        <f>-(SUMIFS('OD0040 theo Bravo'!$G:$G,'OD0040 theo Bravo'!$G:$G,"&lt;"&amp;0,'OD0040 theo Bravo'!$D:$D,R$3))</f>
        <v>550145</v>
      </c>
      <c r="S67" s="1">
        <f>-(SUMIFS('OD0040 theo Bravo'!$G:$G,'OD0040 theo Bravo'!$G:$G,"&lt;"&amp;0,'OD0040 theo Bravo'!$D:$D,S$3))</f>
        <v>0</v>
      </c>
      <c r="T67" s="1">
        <f>-(SUMIFS('OD0040 theo Bravo'!$G:$G,'OD0040 theo Bravo'!$G:$G,"&lt;"&amp;0,'OD0040 theo Bravo'!$D:$D,T$3))</f>
        <v>49247</v>
      </c>
      <c r="U67" s="18">
        <f t="shared" si="16"/>
        <v>0</v>
      </c>
      <c r="V67" s="18">
        <f t="shared" si="17"/>
        <v>10150</v>
      </c>
      <c r="W67" s="18">
        <f t="shared" si="18"/>
        <v>0</v>
      </c>
      <c r="X67" s="18">
        <f t="shared" si="19"/>
        <v>0</v>
      </c>
      <c r="Y67" s="18">
        <f t="shared" si="20"/>
        <v>0</v>
      </c>
      <c r="Z67" s="18">
        <f t="shared" si="21"/>
        <v>0</v>
      </c>
      <c r="AA67" s="18">
        <f t="shared" si="12"/>
        <v>0</v>
      </c>
      <c r="AB67" s="18">
        <f t="shared" si="13"/>
        <v>0</v>
      </c>
      <c r="AC67" s="18">
        <f t="shared" si="13"/>
        <v>0</v>
      </c>
      <c r="AD67" s="17">
        <f>(U67*SUMIFS(Info!$C:$C,Info!$A:$A,AD$3,Info!$E:$E,"&gt;="&amp;$B67,Info!$D:$D,"&lt;="&amp;$B67,Info!$I:$I,"x")/365)*100000</f>
        <v>0</v>
      </c>
      <c r="AE67" s="17">
        <f>(V67*SUMIFS(Info!$C:$C,Info!$A:$A,AE$3,Info!$E:$E,"&gt;="&amp;$B67,Info!$D:$D,"&lt;="&amp;$B67,Info!$I:$I,"x")/365)*100000</f>
        <v>0</v>
      </c>
      <c r="AF67" s="17">
        <f>(W67*SUMIFS(Info!$C:$C,Info!$A:$A,AF$3,Info!$E:$E,"&gt;="&amp;$B67,Info!$D:$D,"&lt;="&amp;$B67,Info!$I:$I,"x")/365)*100000</f>
        <v>0</v>
      </c>
      <c r="AG67" s="17">
        <f>(X67*SUMIFS(Info!$C:$C,Info!$A:$A,AG$3,Info!$E:$E,"&gt;="&amp;$B67,Info!$D:$D,"&lt;="&amp;$B67,Info!$I:$I,"x")/365)*100000</f>
        <v>0</v>
      </c>
      <c r="AH67" s="17">
        <f>(Y67*SUMIFS(Info!$C:$C,Info!$A:$A,AH$3,Info!$E:$E,"&gt;="&amp;$B67,Info!$D:$D,"&lt;="&amp;$B67,Info!$I:$I,"x")/365)*100000</f>
        <v>0</v>
      </c>
      <c r="AI67" s="17">
        <f>(Z67*SUMIFS(Info!$C:$C,Info!$A:$A,AI$3,Info!$E:$E,"&gt;="&amp;$B67,Info!$D:$D,"&lt;="&amp;$B67,Info!$I:$I,"x")/365)*100000</f>
        <v>0</v>
      </c>
      <c r="AJ67" s="17">
        <f>(AA67*SUMIFS(Info!$C:$C,Info!$A:$A,AJ$3,Info!$E:$E,"&gt;="&amp;$B67,Info!$D:$D,"&lt;="&amp;$B67,Info!$I:$I,"x")/365)*100000</f>
        <v>0</v>
      </c>
      <c r="AK67" s="17">
        <f>(AB67*SUMIFS(Info!$C:$C,Info!$A:$A,AK$3,Info!$E:$E,"&gt;="&amp;$B67,Info!$D:$D,"&lt;="&amp;$B67,Info!$I:$I,"x")/365)*100000</f>
        <v>0</v>
      </c>
      <c r="AL67" s="17">
        <f>(AC67*SUMIFS(Info!$C:$C,Info!$A:$A,AL$3,Info!$E:$E,"&gt;="&amp;$B67,Info!$D:$D,"&lt;="&amp;$B67,Info!$I:$I,"x")/365)*100000</f>
        <v>0</v>
      </c>
      <c r="AM67" s="17"/>
    </row>
    <row r="68" spans="1:39">
      <c r="A68" s="14" t="str">
        <f t="shared" si="22"/>
        <v>12/2024</v>
      </c>
      <c r="B68" s="14">
        <f t="shared" si="23"/>
        <v>45632</v>
      </c>
      <c r="C68" s="1">
        <f>(SUMIFS('OD0040 theo Bravo'!$G:$G,'OD0040 theo Bravo'!$G:$G,"&gt;="&amp;0,'OD0040 theo Bravo'!$D:$D,C$3,'OD0040 theo Bravo'!$B:$B,"&lt;="&amp;$B68))</f>
        <v>210748</v>
      </c>
      <c r="D68" s="1">
        <f>(SUMIFS('OD0040 theo Bravo'!$G:$G,'OD0040 theo Bravo'!$G:$G,"&gt;="&amp;0,'OD0040 theo Bravo'!$D:$D,D$3,'OD0040 theo Bravo'!$B:$B,"&lt;="&amp;$B68))</f>
        <v>10150</v>
      </c>
      <c r="E68" s="1">
        <f>(SUMIFS('OD0040 theo Bravo'!$G:$G,'OD0040 theo Bravo'!$G:$G,"&gt;="&amp;0,'OD0040 theo Bravo'!$D:$D,E$3,'OD0040 theo Bravo'!$B:$B,"&lt;="&amp;$B68))</f>
        <v>201004</v>
      </c>
      <c r="F68" s="1">
        <f>(SUMIFS('OD0040 theo Bravo'!$G:$G,'OD0040 theo Bravo'!$G:$G,"&gt;="&amp;0,'OD0040 theo Bravo'!$D:$D,F$3,'OD0040 theo Bravo'!$B:$B,"&lt;="&amp;$B68))</f>
        <v>0</v>
      </c>
      <c r="G68" s="1">
        <f>(SUMIFS('OD0040 theo Bravo'!$G:$G,'OD0040 theo Bravo'!$G:$G,"&gt;="&amp;0,'OD0040 theo Bravo'!$D:$D,G$3,'OD0040 theo Bravo'!$B:$B,"&lt;="&amp;$B68))</f>
        <v>0</v>
      </c>
      <c r="H68" s="1">
        <f>(SUMIFS('OD0040 theo Bravo'!$G:$G,'OD0040 theo Bravo'!$G:$G,"&gt;="&amp;0,'OD0040 theo Bravo'!$D:$D,H$3,'OD0040 theo Bravo'!$B:$B,"&lt;="&amp;$B68))</f>
        <v>0</v>
      </c>
      <c r="I68" s="1">
        <f>(SUMIFS('OD0040 theo Bravo'!$G:$G,'OD0040 theo Bravo'!$G:$G,"&gt;="&amp;0,'OD0040 theo Bravo'!$D:$D,I$3,'OD0040 theo Bravo'!$B:$B,"&lt;="&amp;$B68))</f>
        <v>0</v>
      </c>
      <c r="J68" s="1">
        <f>(SUMIFS('OD0040 theo Bravo'!$G:$G,'OD0040 theo Bravo'!$G:$G,"&gt;="&amp;0,'OD0040 theo Bravo'!$D:$D,J$3,'OD0040 theo Bravo'!$B:$B,"&lt;="&amp;$B68))</f>
        <v>0</v>
      </c>
      <c r="K68" s="1">
        <f>(SUMIFS('OD0040 theo Bravo'!$G:$G,'OD0040 theo Bravo'!$G:$G,"&gt;="&amp;0,'OD0040 theo Bravo'!$D:$D,K$3,'OD0040 theo Bravo'!$B:$B,"&lt;="&amp;$B68))</f>
        <v>0</v>
      </c>
      <c r="L68" s="1">
        <f>-(SUMIFS('OD0040 theo Bravo'!$G:$G,'OD0040 theo Bravo'!$G:$G,"&lt;"&amp;0,'OD0040 theo Bravo'!$D:$D,L$3))</f>
        <v>504722</v>
      </c>
      <c r="M68" s="1">
        <f>-(SUMIFS('OD0040 theo Bravo'!$G:$G,'OD0040 theo Bravo'!$G:$G,"&lt;"&amp;0,'OD0040 theo Bravo'!$D:$D,M$3))</f>
        <v>0</v>
      </c>
      <c r="N68" s="1">
        <f>-(SUMIFS('OD0040 theo Bravo'!$G:$G,'OD0040 theo Bravo'!$G:$G,"&lt;"&amp;0,'OD0040 theo Bravo'!$D:$D,N$3))</f>
        <v>974267</v>
      </c>
      <c r="O68" s="1">
        <f>-(SUMIFS('OD0040 theo Bravo'!$G:$G,'OD0040 theo Bravo'!$G:$G,"&lt;"&amp;0,'OD0040 theo Bravo'!$D:$D,O$3))</f>
        <v>830018</v>
      </c>
      <c r="P68" s="1">
        <f>-(SUMIFS('OD0040 theo Bravo'!$G:$G,'OD0040 theo Bravo'!$G:$G,"&lt;"&amp;0,'OD0040 theo Bravo'!$D:$D,P$3))</f>
        <v>550000</v>
      </c>
      <c r="Q68" s="1">
        <f>-(SUMIFS('OD0040 theo Bravo'!$G:$G,'OD0040 theo Bravo'!$G:$G,"&lt;"&amp;0,'OD0040 theo Bravo'!$D:$D,Q$3))</f>
        <v>449984</v>
      </c>
      <c r="R68" s="1">
        <f>-(SUMIFS('OD0040 theo Bravo'!$G:$G,'OD0040 theo Bravo'!$G:$G,"&lt;"&amp;0,'OD0040 theo Bravo'!$D:$D,R$3))</f>
        <v>550145</v>
      </c>
      <c r="S68" s="1">
        <f>-(SUMIFS('OD0040 theo Bravo'!$G:$G,'OD0040 theo Bravo'!$G:$G,"&lt;"&amp;0,'OD0040 theo Bravo'!$D:$D,S$3))</f>
        <v>0</v>
      </c>
      <c r="T68" s="1">
        <f>-(SUMIFS('OD0040 theo Bravo'!$G:$G,'OD0040 theo Bravo'!$G:$G,"&lt;"&amp;0,'OD0040 theo Bravo'!$D:$D,T$3))</f>
        <v>49247</v>
      </c>
      <c r="U68" s="18">
        <f t="shared" si="16"/>
        <v>0</v>
      </c>
      <c r="V68" s="18">
        <f t="shared" si="17"/>
        <v>10150</v>
      </c>
      <c r="W68" s="18">
        <f t="shared" si="18"/>
        <v>0</v>
      </c>
      <c r="X68" s="18">
        <f t="shared" si="19"/>
        <v>0</v>
      </c>
      <c r="Y68" s="18">
        <f t="shared" si="20"/>
        <v>0</v>
      </c>
      <c r="Z68" s="18">
        <f t="shared" si="21"/>
        <v>0</v>
      </c>
      <c r="AA68" s="18">
        <f t="shared" si="12"/>
        <v>0</v>
      </c>
      <c r="AB68" s="18">
        <f t="shared" si="13"/>
        <v>0</v>
      </c>
      <c r="AC68" s="18">
        <f t="shared" si="13"/>
        <v>0</v>
      </c>
      <c r="AD68" s="17">
        <f>(U68*SUMIFS(Info!$C:$C,Info!$A:$A,AD$3,Info!$E:$E,"&gt;="&amp;$B68,Info!$D:$D,"&lt;="&amp;$B68,Info!$I:$I,"x")/365)*100000</f>
        <v>0</v>
      </c>
      <c r="AE68" s="17">
        <f>(V68*SUMIFS(Info!$C:$C,Info!$A:$A,AE$3,Info!$E:$E,"&gt;="&amp;$B68,Info!$D:$D,"&lt;="&amp;$B68,Info!$I:$I,"x")/365)*100000</f>
        <v>0</v>
      </c>
      <c r="AF68" s="17">
        <f>(W68*SUMIFS(Info!$C:$C,Info!$A:$A,AF$3,Info!$E:$E,"&gt;="&amp;$B68,Info!$D:$D,"&lt;="&amp;$B68,Info!$I:$I,"x")/365)*100000</f>
        <v>0</v>
      </c>
      <c r="AG68" s="17">
        <f>(X68*SUMIFS(Info!$C:$C,Info!$A:$A,AG$3,Info!$E:$E,"&gt;="&amp;$B68,Info!$D:$D,"&lt;="&amp;$B68,Info!$I:$I,"x")/365)*100000</f>
        <v>0</v>
      </c>
      <c r="AH68" s="17">
        <f>(Y68*SUMIFS(Info!$C:$C,Info!$A:$A,AH$3,Info!$E:$E,"&gt;="&amp;$B68,Info!$D:$D,"&lt;="&amp;$B68,Info!$I:$I,"x")/365)*100000</f>
        <v>0</v>
      </c>
      <c r="AI68" s="17">
        <f>(Z68*SUMIFS(Info!$C:$C,Info!$A:$A,AI$3,Info!$E:$E,"&gt;="&amp;$B68,Info!$D:$D,"&lt;="&amp;$B68,Info!$I:$I,"x")/365)*100000</f>
        <v>0</v>
      </c>
      <c r="AJ68" s="17">
        <f>(AA68*SUMIFS(Info!$C:$C,Info!$A:$A,AJ$3,Info!$E:$E,"&gt;="&amp;$B68,Info!$D:$D,"&lt;="&amp;$B68,Info!$I:$I,"x")/365)*100000</f>
        <v>0</v>
      </c>
      <c r="AK68" s="17">
        <f>(AB68*SUMIFS(Info!$C:$C,Info!$A:$A,AK$3,Info!$E:$E,"&gt;="&amp;$B68,Info!$D:$D,"&lt;="&amp;$B68,Info!$I:$I,"x")/365)*100000</f>
        <v>0</v>
      </c>
      <c r="AL68" s="17">
        <f>(AC68*SUMIFS(Info!$C:$C,Info!$A:$A,AL$3,Info!$E:$E,"&gt;="&amp;$B68,Info!$D:$D,"&lt;="&amp;$B68,Info!$I:$I,"x")/365)*100000</f>
        <v>0</v>
      </c>
      <c r="AM68" s="17"/>
    </row>
    <row r="69" spans="1:39">
      <c r="A69" s="14" t="str">
        <f t="shared" si="22"/>
        <v>12/2024</v>
      </c>
      <c r="B69" s="14">
        <f t="shared" si="23"/>
        <v>45633</v>
      </c>
      <c r="C69" s="1">
        <f>(SUMIFS('OD0040 theo Bravo'!$G:$G,'OD0040 theo Bravo'!$G:$G,"&gt;="&amp;0,'OD0040 theo Bravo'!$D:$D,C$3,'OD0040 theo Bravo'!$B:$B,"&lt;="&amp;$B69))</f>
        <v>210748</v>
      </c>
      <c r="D69" s="1">
        <f>(SUMIFS('OD0040 theo Bravo'!$G:$G,'OD0040 theo Bravo'!$G:$G,"&gt;="&amp;0,'OD0040 theo Bravo'!$D:$D,D$3,'OD0040 theo Bravo'!$B:$B,"&lt;="&amp;$B69))</f>
        <v>10150</v>
      </c>
      <c r="E69" s="1">
        <f>(SUMIFS('OD0040 theo Bravo'!$G:$G,'OD0040 theo Bravo'!$G:$G,"&gt;="&amp;0,'OD0040 theo Bravo'!$D:$D,E$3,'OD0040 theo Bravo'!$B:$B,"&lt;="&amp;$B69))</f>
        <v>201004</v>
      </c>
      <c r="F69" s="1">
        <f>(SUMIFS('OD0040 theo Bravo'!$G:$G,'OD0040 theo Bravo'!$G:$G,"&gt;="&amp;0,'OD0040 theo Bravo'!$D:$D,F$3,'OD0040 theo Bravo'!$B:$B,"&lt;="&amp;$B69))</f>
        <v>0</v>
      </c>
      <c r="G69" s="1">
        <f>(SUMIFS('OD0040 theo Bravo'!$G:$G,'OD0040 theo Bravo'!$G:$G,"&gt;="&amp;0,'OD0040 theo Bravo'!$D:$D,G$3,'OD0040 theo Bravo'!$B:$B,"&lt;="&amp;$B69))</f>
        <v>0</v>
      </c>
      <c r="H69" s="1">
        <f>(SUMIFS('OD0040 theo Bravo'!$G:$G,'OD0040 theo Bravo'!$G:$G,"&gt;="&amp;0,'OD0040 theo Bravo'!$D:$D,H$3,'OD0040 theo Bravo'!$B:$B,"&lt;="&amp;$B69))</f>
        <v>0</v>
      </c>
      <c r="I69" s="1">
        <f>(SUMIFS('OD0040 theo Bravo'!$G:$G,'OD0040 theo Bravo'!$G:$G,"&gt;="&amp;0,'OD0040 theo Bravo'!$D:$D,I$3,'OD0040 theo Bravo'!$B:$B,"&lt;="&amp;$B69))</f>
        <v>0</v>
      </c>
      <c r="J69" s="1">
        <f>(SUMIFS('OD0040 theo Bravo'!$G:$G,'OD0040 theo Bravo'!$G:$G,"&gt;="&amp;0,'OD0040 theo Bravo'!$D:$D,J$3,'OD0040 theo Bravo'!$B:$B,"&lt;="&amp;$B69))</f>
        <v>0</v>
      </c>
      <c r="K69" s="1">
        <f>(SUMIFS('OD0040 theo Bravo'!$G:$G,'OD0040 theo Bravo'!$G:$G,"&gt;="&amp;0,'OD0040 theo Bravo'!$D:$D,K$3,'OD0040 theo Bravo'!$B:$B,"&lt;="&amp;$B69))</f>
        <v>0</v>
      </c>
      <c r="L69" s="1">
        <f>-(SUMIFS('OD0040 theo Bravo'!$G:$G,'OD0040 theo Bravo'!$G:$G,"&lt;"&amp;0,'OD0040 theo Bravo'!$D:$D,L$3))</f>
        <v>504722</v>
      </c>
      <c r="M69" s="1">
        <f>-(SUMIFS('OD0040 theo Bravo'!$G:$G,'OD0040 theo Bravo'!$G:$G,"&lt;"&amp;0,'OD0040 theo Bravo'!$D:$D,M$3))</f>
        <v>0</v>
      </c>
      <c r="N69" s="1">
        <f>-(SUMIFS('OD0040 theo Bravo'!$G:$G,'OD0040 theo Bravo'!$G:$G,"&lt;"&amp;0,'OD0040 theo Bravo'!$D:$D,N$3))</f>
        <v>974267</v>
      </c>
      <c r="O69" s="1">
        <f>-(SUMIFS('OD0040 theo Bravo'!$G:$G,'OD0040 theo Bravo'!$G:$G,"&lt;"&amp;0,'OD0040 theo Bravo'!$D:$D,O$3))</f>
        <v>830018</v>
      </c>
      <c r="P69" s="1">
        <f>-(SUMIFS('OD0040 theo Bravo'!$G:$G,'OD0040 theo Bravo'!$G:$G,"&lt;"&amp;0,'OD0040 theo Bravo'!$D:$D,P$3))</f>
        <v>550000</v>
      </c>
      <c r="Q69" s="1">
        <f>-(SUMIFS('OD0040 theo Bravo'!$G:$G,'OD0040 theo Bravo'!$G:$G,"&lt;"&amp;0,'OD0040 theo Bravo'!$D:$D,Q$3))</f>
        <v>449984</v>
      </c>
      <c r="R69" s="1">
        <f>-(SUMIFS('OD0040 theo Bravo'!$G:$G,'OD0040 theo Bravo'!$G:$G,"&lt;"&amp;0,'OD0040 theo Bravo'!$D:$D,R$3))</f>
        <v>550145</v>
      </c>
      <c r="S69" s="1">
        <f>-(SUMIFS('OD0040 theo Bravo'!$G:$G,'OD0040 theo Bravo'!$G:$G,"&lt;"&amp;0,'OD0040 theo Bravo'!$D:$D,S$3))</f>
        <v>0</v>
      </c>
      <c r="T69" s="1">
        <f>-(SUMIFS('OD0040 theo Bravo'!$G:$G,'OD0040 theo Bravo'!$G:$G,"&lt;"&amp;0,'OD0040 theo Bravo'!$D:$D,T$3))</f>
        <v>49247</v>
      </c>
      <c r="U69" s="18">
        <f t="shared" ref="U69:U100" si="24">IF(C69-L69&lt;0,0,C69-L69)</f>
        <v>0</v>
      </c>
      <c r="V69" s="18">
        <f t="shared" ref="V69:V100" si="25">IF(D69-M69&lt;0,0,D69-M69)</f>
        <v>10150</v>
      </c>
      <c r="W69" s="18">
        <f t="shared" ref="W69:W100" si="26">IF(E69-N69&lt;0,0,E69-N69)</f>
        <v>0</v>
      </c>
      <c r="X69" s="18">
        <f t="shared" ref="X69:X100" si="27">IF(F69-O69&lt;0,0,F69-O69)</f>
        <v>0</v>
      </c>
      <c r="Y69" s="18">
        <f t="shared" ref="Y69:Y100" si="28">IF(G69-P69&lt;0,0,G69-P69)</f>
        <v>0</v>
      </c>
      <c r="Z69" s="18">
        <f t="shared" ref="Z69:Z100" si="29">IF(H69-Q69&lt;0,0,H69-Q69)</f>
        <v>0</v>
      </c>
      <c r="AA69" s="18">
        <f t="shared" ref="AA69:AA132" si="30">IF(I69-R69&lt;0,0,I69-R69)</f>
        <v>0</v>
      </c>
      <c r="AB69" s="18">
        <f t="shared" ref="AB69:AC132" si="31">IF(J69-S69&lt;0,0,J69-S69)</f>
        <v>0</v>
      </c>
      <c r="AC69" s="18">
        <f t="shared" si="31"/>
        <v>0</v>
      </c>
      <c r="AD69" s="17">
        <f>(U69*SUMIFS(Info!$C:$C,Info!$A:$A,AD$3,Info!$E:$E,"&gt;="&amp;$B69,Info!$D:$D,"&lt;="&amp;$B69,Info!$I:$I,"x")/365)*100000</f>
        <v>0</v>
      </c>
      <c r="AE69" s="17">
        <f>(V69*SUMIFS(Info!$C:$C,Info!$A:$A,AE$3,Info!$E:$E,"&gt;="&amp;$B69,Info!$D:$D,"&lt;="&amp;$B69,Info!$I:$I,"x")/365)*100000</f>
        <v>0</v>
      </c>
      <c r="AF69" s="17">
        <f>(W69*SUMIFS(Info!$C:$C,Info!$A:$A,AF$3,Info!$E:$E,"&gt;="&amp;$B69,Info!$D:$D,"&lt;="&amp;$B69,Info!$I:$I,"x")/365)*100000</f>
        <v>0</v>
      </c>
      <c r="AG69" s="17">
        <f>(X69*SUMIFS(Info!$C:$C,Info!$A:$A,AG$3,Info!$E:$E,"&gt;="&amp;$B69,Info!$D:$D,"&lt;="&amp;$B69,Info!$I:$I,"x")/365)*100000</f>
        <v>0</v>
      </c>
      <c r="AH69" s="17">
        <f>(Y69*SUMIFS(Info!$C:$C,Info!$A:$A,AH$3,Info!$E:$E,"&gt;="&amp;$B69,Info!$D:$D,"&lt;="&amp;$B69,Info!$I:$I,"x")/365)*100000</f>
        <v>0</v>
      </c>
      <c r="AI69" s="17">
        <f>(Z69*SUMIFS(Info!$C:$C,Info!$A:$A,AI$3,Info!$E:$E,"&gt;="&amp;$B69,Info!$D:$D,"&lt;="&amp;$B69,Info!$I:$I,"x")/365)*100000</f>
        <v>0</v>
      </c>
      <c r="AJ69" s="17">
        <f>(AA69*SUMIFS(Info!$C:$C,Info!$A:$A,AJ$3,Info!$E:$E,"&gt;="&amp;$B69,Info!$D:$D,"&lt;="&amp;$B69,Info!$I:$I,"x")/365)*100000</f>
        <v>0</v>
      </c>
      <c r="AK69" s="17">
        <f>(AB69*SUMIFS(Info!$C:$C,Info!$A:$A,AK$3,Info!$E:$E,"&gt;="&amp;$B69,Info!$D:$D,"&lt;="&amp;$B69,Info!$I:$I,"x")/365)*100000</f>
        <v>0</v>
      </c>
      <c r="AL69" s="17">
        <f>(AC69*SUMIFS(Info!$C:$C,Info!$A:$A,AL$3,Info!$E:$E,"&gt;="&amp;$B69,Info!$D:$D,"&lt;="&amp;$B69,Info!$I:$I,"x")/365)*100000</f>
        <v>0</v>
      </c>
      <c r="AM69" s="17"/>
    </row>
    <row r="70" spans="1:39">
      <c r="A70" s="14" t="str">
        <f t="shared" si="22"/>
        <v>12/2024</v>
      </c>
      <c r="B70" s="14">
        <f t="shared" si="23"/>
        <v>45634</v>
      </c>
      <c r="C70" s="1">
        <f>(SUMIFS('OD0040 theo Bravo'!$G:$G,'OD0040 theo Bravo'!$G:$G,"&gt;="&amp;0,'OD0040 theo Bravo'!$D:$D,C$3,'OD0040 theo Bravo'!$B:$B,"&lt;="&amp;$B70))</f>
        <v>210748</v>
      </c>
      <c r="D70" s="1">
        <f>(SUMIFS('OD0040 theo Bravo'!$G:$G,'OD0040 theo Bravo'!$G:$G,"&gt;="&amp;0,'OD0040 theo Bravo'!$D:$D,D$3,'OD0040 theo Bravo'!$B:$B,"&lt;="&amp;$B70))</f>
        <v>10150</v>
      </c>
      <c r="E70" s="1">
        <f>(SUMIFS('OD0040 theo Bravo'!$G:$G,'OD0040 theo Bravo'!$G:$G,"&gt;="&amp;0,'OD0040 theo Bravo'!$D:$D,E$3,'OD0040 theo Bravo'!$B:$B,"&lt;="&amp;$B70))</f>
        <v>201004</v>
      </c>
      <c r="F70" s="1">
        <f>(SUMIFS('OD0040 theo Bravo'!$G:$G,'OD0040 theo Bravo'!$G:$G,"&gt;="&amp;0,'OD0040 theo Bravo'!$D:$D,F$3,'OD0040 theo Bravo'!$B:$B,"&lt;="&amp;$B70))</f>
        <v>0</v>
      </c>
      <c r="G70" s="1">
        <f>(SUMIFS('OD0040 theo Bravo'!$G:$G,'OD0040 theo Bravo'!$G:$G,"&gt;="&amp;0,'OD0040 theo Bravo'!$D:$D,G$3,'OD0040 theo Bravo'!$B:$B,"&lt;="&amp;$B70))</f>
        <v>0</v>
      </c>
      <c r="H70" s="1">
        <f>(SUMIFS('OD0040 theo Bravo'!$G:$G,'OD0040 theo Bravo'!$G:$G,"&gt;="&amp;0,'OD0040 theo Bravo'!$D:$D,H$3,'OD0040 theo Bravo'!$B:$B,"&lt;="&amp;$B70))</f>
        <v>0</v>
      </c>
      <c r="I70" s="1">
        <f>(SUMIFS('OD0040 theo Bravo'!$G:$G,'OD0040 theo Bravo'!$G:$G,"&gt;="&amp;0,'OD0040 theo Bravo'!$D:$D,I$3,'OD0040 theo Bravo'!$B:$B,"&lt;="&amp;$B70))</f>
        <v>0</v>
      </c>
      <c r="J70" s="1">
        <f>(SUMIFS('OD0040 theo Bravo'!$G:$G,'OD0040 theo Bravo'!$G:$G,"&gt;="&amp;0,'OD0040 theo Bravo'!$D:$D,J$3,'OD0040 theo Bravo'!$B:$B,"&lt;="&amp;$B70))</f>
        <v>0</v>
      </c>
      <c r="K70" s="1">
        <f>(SUMIFS('OD0040 theo Bravo'!$G:$G,'OD0040 theo Bravo'!$G:$G,"&gt;="&amp;0,'OD0040 theo Bravo'!$D:$D,K$3,'OD0040 theo Bravo'!$B:$B,"&lt;="&amp;$B70))</f>
        <v>0</v>
      </c>
      <c r="L70" s="1">
        <f>-(SUMIFS('OD0040 theo Bravo'!$G:$G,'OD0040 theo Bravo'!$G:$G,"&lt;"&amp;0,'OD0040 theo Bravo'!$D:$D,L$3))</f>
        <v>504722</v>
      </c>
      <c r="M70" s="1">
        <f>-(SUMIFS('OD0040 theo Bravo'!$G:$G,'OD0040 theo Bravo'!$G:$G,"&lt;"&amp;0,'OD0040 theo Bravo'!$D:$D,M$3))</f>
        <v>0</v>
      </c>
      <c r="N70" s="1">
        <f>-(SUMIFS('OD0040 theo Bravo'!$G:$G,'OD0040 theo Bravo'!$G:$G,"&lt;"&amp;0,'OD0040 theo Bravo'!$D:$D,N$3))</f>
        <v>974267</v>
      </c>
      <c r="O70" s="1">
        <f>-(SUMIFS('OD0040 theo Bravo'!$G:$G,'OD0040 theo Bravo'!$G:$G,"&lt;"&amp;0,'OD0040 theo Bravo'!$D:$D,O$3))</f>
        <v>830018</v>
      </c>
      <c r="P70" s="1">
        <f>-(SUMIFS('OD0040 theo Bravo'!$G:$G,'OD0040 theo Bravo'!$G:$G,"&lt;"&amp;0,'OD0040 theo Bravo'!$D:$D,P$3))</f>
        <v>550000</v>
      </c>
      <c r="Q70" s="1">
        <f>-(SUMIFS('OD0040 theo Bravo'!$G:$G,'OD0040 theo Bravo'!$G:$G,"&lt;"&amp;0,'OD0040 theo Bravo'!$D:$D,Q$3))</f>
        <v>449984</v>
      </c>
      <c r="R70" s="1">
        <f>-(SUMIFS('OD0040 theo Bravo'!$G:$G,'OD0040 theo Bravo'!$G:$G,"&lt;"&amp;0,'OD0040 theo Bravo'!$D:$D,R$3))</f>
        <v>550145</v>
      </c>
      <c r="S70" s="1">
        <f>-(SUMIFS('OD0040 theo Bravo'!$G:$G,'OD0040 theo Bravo'!$G:$G,"&lt;"&amp;0,'OD0040 theo Bravo'!$D:$D,S$3))</f>
        <v>0</v>
      </c>
      <c r="T70" s="1">
        <f>-(SUMIFS('OD0040 theo Bravo'!$G:$G,'OD0040 theo Bravo'!$G:$G,"&lt;"&amp;0,'OD0040 theo Bravo'!$D:$D,T$3))</f>
        <v>49247</v>
      </c>
      <c r="U70" s="18">
        <f t="shared" si="24"/>
        <v>0</v>
      </c>
      <c r="V70" s="18">
        <f t="shared" si="25"/>
        <v>10150</v>
      </c>
      <c r="W70" s="18">
        <f t="shared" si="26"/>
        <v>0</v>
      </c>
      <c r="X70" s="18">
        <f t="shared" si="27"/>
        <v>0</v>
      </c>
      <c r="Y70" s="18">
        <f t="shared" si="28"/>
        <v>0</v>
      </c>
      <c r="Z70" s="18">
        <f t="shared" si="29"/>
        <v>0</v>
      </c>
      <c r="AA70" s="18">
        <f t="shared" si="30"/>
        <v>0</v>
      </c>
      <c r="AB70" s="18">
        <f t="shared" si="31"/>
        <v>0</v>
      </c>
      <c r="AC70" s="18">
        <f t="shared" si="31"/>
        <v>0</v>
      </c>
      <c r="AD70" s="17">
        <f>(U70*SUMIFS(Info!$C:$C,Info!$A:$A,AD$3,Info!$E:$E,"&gt;="&amp;$B70,Info!$D:$D,"&lt;="&amp;$B70,Info!$I:$I,"x")/365)*100000</f>
        <v>0</v>
      </c>
      <c r="AE70" s="17">
        <f>(V70*SUMIFS(Info!$C:$C,Info!$A:$A,AE$3,Info!$E:$E,"&gt;="&amp;$B70,Info!$D:$D,"&lt;="&amp;$B70,Info!$I:$I,"x")/365)*100000</f>
        <v>0</v>
      </c>
      <c r="AF70" s="17">
        <f>(W70*SUMIFS(Info!$C:$C,Info!$A:$A,AF$3,Info!$E:$E,"&gt;="&amp;$B70,Info!$D:$D,"&lt;="&amp;$B70,Info!$I:$I,"x")/365)*100000</f>
        <v>0</v>
      </c>
      <c r="AG70" s="17">
        <f>(X70*SUMIFS(Info!$C:$C,Info!$A:$A,AG$3,Info!$E:$E,"&gt;="&amp;$B70,Info!$D:$D,"&lt;="&amp;$B70,Info!$I:$I,"x")/365)*100000</f>
        <v>0</v>
      </c>
      <c r="AH70" s="17">
        <f>(Y70*SUMIFS(Info!$C:$C,Info!$A:$A,AH$3,Info!$E:$E,"&gt;="&amp;$B70,Info!$D:$D,"&lt;="&amp;$B70,Info!$I:$I,"x")/365)*100000</f>
        <v>0</v>
      </c>
      <c r="AI70" s="17">
        <f>(Z70*SUMIFS(Info!$C:$C,Info!$A:$A,AI$3,Info!$E:$E,"&gt;="&amp;$B70,Info!$D:$D,"&lt;="&amp;$B70,Info!$I:$I,"x")/365)*100000</f>
        <v>0</v>
      </c>
      <c r="AJ70" s="17">
        <f>(AA70*SUMIFS(Info!$C:$C,Info!$A:$A,AJ$3,Info!$E:$E,"&gt;="&amp;$B70,Info!$D:$D,"&lt;="&amp;$B70,Info!$I:$I,"x")/365)*100000</f>
        <v>0</v>
      </c>
      <c r="AK70" s="17">
        <f>(AB70*SUMIFS(Info!$C:$C,Info!$A:$A,AK$3,Info!$E:$E,"&gt;="&amp;$B70,Info!$D:$D,"&lt;="&amp;$B70,Info!$I:$I,"x")/365)*100000</f>
        <v>0</v>
      </c>
      <c r="AL70" s="17">
        <f>(AC70*SUMIFS(Info!$C:$C,Info!$A:$A,AL$3,Info!$E:$E,"&gt;="&amp;$B70,Info!$D:$D,"&lt;="&amp;$B70,Info!$I:$I,"x")/365)*100000</f>
        <v>0</v>
      </c>
      <c r="AM70" s="17"/>
    </row>
    <row r="71" spans="1:39">
      <c r="A71" s="14" t="str">
        <f t="shared" si="22"/>
        <v>12/2024</v>
      </c>
      <c r="B71" s="14">
        <f t="shared" si="23"/>
        <v>45635</v>
      </c>
      <c r="C71" s="1">
        <f>(SUMIFS('OD0040 theo Bravo'!$G:$G,'OD0040 theo Bravo'!$G:$G,"&gt;="&amp;0,'OD0040 theo Bravo'!$D:$D,C$3,'OD0040 theo Bravo'!$B:$B,"&lt;="&amp;$B71))</f>
        <v>210748</v>
      </c>
      <c r="D71" s="1">
        <f>(SUMIFS('OD0040 theo Bravo'!$G:$G,'OD0040 theo Bravo'!$G:$G,"&gt;="&amp;0,'OD0040 theo Bravo'!$D:$D,D$3,'OD0040 theo Bravo'!$B:$B,"&lt;="&amp;$B71))</f>
        <v>10150</v>
      </c>
      <c r="E71" s="1">
        <f>(SUMIFS('OD0040 theo Bravo'!$G:$G,'OD0040 theo Bravo'!$G:$G,"&gt;="&amp;0,'OD0040 theo Bravo'!$D:$D,E$3,'OD0040 theo Bravo'!$B:$B,"&lt;="&amp;$B71))</f>
        <v>201004</v>
      </c>
      <c r="F71" s="1">
        <f>(SUMIFS('OD0040 theo Bravo'!$G:$G,'OD0040 theo Bravo'!$G:$G,"&gt;="&amp;0,'OD0040 theo Bravo'!$D:$D,F$3,'OD0040 theo Bravo'!$B:$B,"&lt;="&amp;$B71))</f>
        <v>0</v>
      </c>
      <c r="G71" s="1">
        <f>(SUMIFS('OD0040 theo Bravo'!$G:$G,'OD0040 theo Bravo'!$G:$G,"&gt;="&amp;0,'OD0040 theo Bravo'!$D:$D,G$3,'OD0040 theo Bravo'!$B:$B,"&lt;="&amp;$B71))</f>
        <v>0</v>
      </c>
      <c r="H71" s="1">
        <f>(SUMIFS('OD0040 theo Bravo'!$G:$G,'OD0040 theo Bravo'!$G:$G,"&gt;="&amp;0,'OD0040 theo Bravo'!$D:$D,H$3,'OD0040 theo Bravo'!$B:$B,"&lt;="&amp;$B71))</f>
        <v>0</v>
      </c>
      <c r="I71" s="1">
        <f>(SUMIFS('OD0040 theo Bravo'!$G:$G,'OD0040 theo Bravo'!$G:$G,"&gt;="&amp;0,'OD0040 theo Bravo'!$D:$D,I$3,'OD0040 theo Bravo'!$B:$B,"&lt;="&amp;$B71))</f>
        <v>0</v>
      </c>
      <c r="J71" s="1">
        <f>(SUMIFS('OD0040 theo Bravo'!$G:$G,'OD0040 theo Bravo'!$G:$G,"&gt;="&amp;0,'OD0040 theo Bravo'!$D:$D,J$3,'OD0040 theo Bravo'!$B:$B,"&lt;="&amp;$B71))</f>
        <v>0</v>
      </c>
      <c r="K71" s="1">
        <f>(SUMIFS('OD0040 theo Bravo'!$G:$G,'OD0040 theo Bravo'!$G:$G,"&gt;="&amp;0,'OD0040 theo Bravo'!$D:$D,K$3,'OD0040 theo Bravo'!$B:$B,"&lt;="&amp;$B71))</f>
        <v>0</v>
      </c>
      <c r="L71" s="1">
        <f>-(SUMIFS('OD0040 theo Bravo'!$G:$G,'OD0040 theo Bravo'!$G:$G,"&lt;"&amp;0,'OD0040 theo Bravo'!$D:$D,L$3))</f>
        <v>504722</v>
      </c>
      <c r="M71" s="1">
        <f>-(SUMIFS('OD0040 theo Bravo'!$G:$G,'OD0040 theo Bravo'!$G:$G,"&lt;"&amp;0,'OD0040 theo Bravo'!$D:$D,M$3))</f>
        <v>0</v>
      </c>
      <c r="N71" s="1">
        <f>-(SUMIFS('OD0040 theo Bravo'!$G:$G,'OD0040 theo Bravo'!$G:$G,"&lt;"&amp;0,'OD0040 theo Bravo'!$D:$D,N$3))</f>
        <v>974267</v>
      </c>
      <c r="O71" s="1">
        <f>-(SUMIFS('OD0040 theo Bravo'!$G:$G,'OD0040 theo Bravo'!$G:$G,"&lt;"&amp;0,'OD0040 theo Bravo'!$D:$D,O$3))</f>
        <v>830018</v>
      </c>
      <c r="P71" s="1">
        <f>-(SUMIFS('OD0040 theo Bravo'!$G:$G,'OD0040 theo Bravo'!$G:$G,"&lt;"&amp;0,'OD0040 theo Bravo'!$D:$D,P$3))</f>
        <v>550000</v>
      </c>
      <c r="Q71" s="1">
        <f>-(SUMIFS('OD0040 theo Bravo'!$G:$G,'OD0040 theo Bravo'!$G:$G,"&lt;"&amp;0,'OD0040 theo Bravo'!$D:$D,Q$3))</f>
        <v>449984</v>
      </c>
      <c r="R71" s="1">
        <f>-(SUMIFS('OD0040 theo Bravo'!$G:$G,'OD0040 theo Bravo'!$G:$G,"&lt;"&amp;0,'OD0040 theo Bravo'!$D:$D,R$3))</f>
        <v>550145</v>
      </c>
      <c r="S71" s="1">
        <f>-(SUMIFS('OD0040 theo Bravo'!$G:$G,'OD0040 theo Bravo'!$G:$G,"&lt;"&amp;0,'OD0040 theo Bravo'!$D:$D,S$3))</f>
        <v>0</v>
      </c>
      <c r="T71" s="1">
        <f>-(SUMIFS('OD0040 theo Bravo'!$G:$G,'OD0040 theo Bravo'!$G:$G,"&lt;"&amp;0,'OD0040 theo Bravo'!$D:$D,T$3))</f>
        <v>49247</v>
      </c>
      <c r="U71" s="18">
        <f t="shared" si="24"/>
        <v>0</v>
      </c>
      <c r="V71" s="18">
        <f t="shared" si="25"/>
        <v>10150</v>
      </c>
      <c r="W71" s="18">
        <f t="shared" si="26"/>
        <v>0</v>
      </c>
      <c r="X71" s="18">
        <f t="shared" si="27"/>
        <v>0</v>
      </c>
      <c r="Y71" s="18">
        <f t="shared" si="28"/>
        <v>0</v>
      </c>
      <c r="Z71" s="18">
        <f t="shared" si="29"/>
        <v>0</v>
      </c>
      <c r="AA71" s="18">
        <f t="shared" si="30"/>
        <v>0</v>
      </c>
      <c r="AB71" s="18">
        <f t="shared" si="31"/>
        <v>0</v>
      </c>
      <c r="AC71" s="18">
        <f t="shared" si="31"/>
        <v>0</v>
      </c>
      <c r="AD71" s="17">
        <f>(U71*SUMIFS(Info!$C:$C,Info!$A:$A,AD$3,Info!$E:$E,"&gt;="&amp;$B71,Info!$D:$D,"&lt;="&amp;$B71,Info!$I:$I,"x")/365)*100000</f>
        <v>0</v>
      </c>
      <c r="AE71" s="17">
        <f>(V71*SUMIFS(Info!$C:$C,Info!$A:$A,AE$3,Info!$E:$E,"&gt;="&amp;$B71,Info!$D:$D,"&lt;="&amp;$B71,Info!$I:$I,"x")/365)*100000</f>
        <v>0</v>
      </c>
      <c r="AF71" s="17">
        <f>(W71*SUMIFS(Info!$C:$C,Info!$A:$A,AF$3,Info!$E:$E,"&gt;="&amp;$B71,Info!$D:$D,"&lt;="&amp;$B71,Info!$I:$I,"x")/365)*100000</f>
        <v>0</v>
      </c>
      <c r="AG71" s="17">
        <f>(X71*SUMIFS(Info!$C:$C,Info!$A:$A,AG$3,Info!$E:$E,"&gt;="&amp;$B71,Info!$D:$D,"&lt;="&amp;$B71,Info!$I:$I,"x")/365)*100000</f>
        <v>0</v>
      </c>
      <c r="AH71" s="17">
        <f>(Y71*SUMIFS(Info!$C:$C,Info!$A:$A,AH$3,Info!$E:$E,"&gt;="&amp;$B71,Info!$D:$D,"&lt;="&amp;$B71,Info!$I:$I,"x")/365)*100000</f>
        <v>0</v>
      </c>
      <c r="AI71" s="17">
        <f>(Z71*SUMIFS(Info!$C:$C,Info!$A:$A,AI$3,Info!$E:$E,"&gt;="&amp;$B71,Info!$D:$D,"&lt;="&amp;$B71,Info!$I:$I,"x")/365)*100000</f>
        <v>0</v>
      </c>
      <c r="AJ71" s="17">
        <f>(AA71*SUMIFS(Info!$C:$C,Info!$A:$A,AJ$3,Info!$E:$E,"&gt;="&amp;$B71,Info!$D:$D,"&lt;="&amp;$B71,Info!$I:$I,"x")/365)*100000</f>
        <v>0</v>
      </c>
      <c r="AK71" s="17">
        <f>(AB71*SUMIFS(Info!$C:$C,Info!$A:$A,AK$3,Info!$E:$E,"&gt;="&amp;$B71,Info!$D:$D,"&lt;="&amp;$B71,Info!$I:$I,"x")/365)*100000</f>
        <v>0</v>
      </c>
      <c r="AL71" s="17">
        <f>(AC71*SUMIFS(Info!$C:$C,Info!$A:$A,AL$3,Info!$E:$E,"&gt;="&amp;$B71,Info!$D:$D,"&lt;="&amp;$B71,Info!$I:$I,"x")/365)*100000</f>
        <v>0</v>
      </c>
      <c r="AM71" s="17"/>
    </row>
    <row r="72" spans="1:39">
      <c r="A72" s="14" t="str">
        <f t="shared" si="22"/>
        <v>12/2024</v>
      </c>
      <c r="B72" s="14">
        <f t="shared" si="23"/>
        <v>45636</v>
      </c>
      <c r="C72" s="1">
        <f>(SUMIFS('OD0040 theo Bravo'!$G:$G,'OD0040 theo Bravo'!$G:$G,"&gt;="&amp;0,'OD0040 theo Bravo'!$D:$D,C$3,'OD0040 theo Bravo'!$B:$B,"&lt;="&amp;$B72))</f>
        <v>210757</v>
      </c>
      <c r="D72" s="1">
        <f>(SUMIFS('OD0040 theo Bravo'!$G:$G,'OD0040 theo Bravo'!$G:$G,"&gt;="&amp;0,'OD0040 theo Bravo'!$D:$D,D$3,'OD0040 theo Bravo'!$B:$B,"&lt;="&amp;$B72))</f>
        <v>10150</v>
      </c>
      <c r="E72" s="1">
        <f>(SUMIFS('OD0040 theo Bravo'!$G:$G,'OD0040 theo Bravo'!$G:$G,"&gt;="&amp;0,'OD0040 theo Bravo'!$D:$D,E$3,'OD0040 theo Bravo'!$B:$B,"&lt;="&amp;$B72))</f>
        <v>201004</v>
      </c>
      <c r="F72" s="1">
        <f>(SUMIFS('OD0040 theo Bravo'!$G:$G,'OD0040 theo Bravo'!$G:$G,"&gt;="&amp;0,'OD0040 theo Bravo'!$D:$D,F$3,'OD0040 theo Bravo'!$B:$B,"&lt;="&amp;$B72))</f>
        <v>0</v>
      </c>
      <c r="G72" s="1">
        <f>(SUMIFS('OD0040 theo Bravo'!$G:$G,'OD0040 theo Bravo'!$G:$G,"&gt;="&amp;0,'OD0040 theo Bravo'!$D:$D,G$3,'OD0040 theo Bravo'!$B:$B,"&lt;="&amp;$B72))</f>
        <v>0</v>
      </c>
      <c r="H72" s="1">
        <f>(SUMIFS('OD0040 theo Bravo'!$G:$G,'OD0040 theo Bravo'!$G:$G,"&gt;="&amp;0,'OD0040 theo Bravo'!$D:$D,H$3,'OD0040 theo Bravo'!$B:$B,"&lt;="&amp;$B72))</f>
        <v>0</v>
      </c>
      <c r="I72" s="1">
        <f>(SUMIFS('OD0040 theo Bravo'!$G:$G,'OD0040 theo Bravo'!$G:$G,"&gt;="&amp;0,'OD0040 theo Bravo'!$D:$D,I$3,'OD0040 theo Bravo'!$B:$B,"&lt;="&amp;$B72))</f>
        <v>0</v>
      </c>
      <c r="J72" s="1">
        <f>(SUMIFS('OD0040 theo Bravo'!$G:$G,'OD0040 theo Bravo'!$G:$G,"&gt;="&amp;0,'OD0040 theo Bravo'!$D:$D,J$3,'OD0040 theo Bravo'!$B:$B,"&lt;="&amp;$B72))</f>
        <v>0</v>
      </c>
      <c r="K72" s="1">
        <f>(SUMIFS('OD0040 theo Bravo'!$G:$G,'OD0040 theo Bravo'!$G:$G,"&gt;="&amp;0,'OD0040 theo Bravo'!$D:$D,K$3,'OD0040 theo Bravo'!$B:$B,"&lt;="&amp;$B72))</f>
        <v>0</v>
      </c>
      <c r="L72" s="1">
        <f>-(SUMIFS('OD0040 theo Bravo'!$G:$G,'OD0040 theo Bravo'!$G:$G,"&lt;"&amp;0,'OD0040 theo Bravo'!$D:$D,L$3))</f>
        <v>504722</v>
      </c>
      <c r="M72" s="1">
        <f>-(SUMIFS('OD0040 theo Bravo'!$G:$G,'OD0040 theo Bravo'!$G:$G,"&lt;"&amp;0,'OD0040 theo Bravo'!$D:$D,M$3))</f>
        <v>0</v>
      </c>
      <c r="N72" s="1">
        <f>-(SUMIFS('OD0040 theo Bravo'!$G:$G,'OD0040 theo Bravo'!$G:$G,"&lt;"&amp;0,'OD0040 theo Bravo'!$D:$D,N$3))</f>
        <v>974267</v>
      </c>
      <c r="O72" s="1">
        <f>-(SUMIFS('OD0040 theo Bravo'!$G:$G,'OD0040 theo Bravo'!$G:$G,"&lt;"&amp;0,'OD0040 theo Bravo'!$D:$D,O$3))</f>
        <v>830018</v>
      </c>
      <c r="P72" s="1">
        <f>-(SUMIFS('OD0040 theo Bravo'!$G:$G,'OD0040 theo Bravo'!$G:$G,"&lt;"&amp;0,'OD0040 theo Bravo'!$D:$D,P$3))</f>
        <v>550000</v>
      </c>
      <c r="Q72" s="1">
        <f>-(SUMIFS('OD0040 theo Bravo'!$G:$G,'OD0040 theo Bravo'!$G:$G,"&lt;"&amp;0,'OD0040 theo Bravo'!$D:$D,Q$3))</f>
        <v>449984</v>
      </c>
      <c r="R72" s="1">
        <f>-(SUMIFS('OD0040 theo Bravo'!$G:$G,'OD0040 theo Bravo'!$G:$G,"&lt;"&amp;0,'OD0040 theo Bravo'!$D:$D,R$3))</f>
        <v>550145</v>
      </c>
      <c r="S72" s="1">
        <f>-(SUMIFS('OD0040 theo Bravo'!$G:$G,'OD0040 theo Bravo'!$G:$G,"&lt;"&amp;0,'OD0040 theo Bravo'!$D:$D,S$3))</f>
        <v>0</v>
      </c>
      <c r="T72" s="1">
        <f>-(SUMIFS('OD0040 theo Bravo'!$G:$G,'OD0040 theo Bravo'!$G:$G,"&lt;"&amp;0,'OD0040 theo Bravo'!$D:$D,T$3))</f>
        <v>49247</v>
      </c>
      <c r="U72" s="18">
        <f t="shared" si="24"/>
        <v>0</v>
      </c>
      <c r="V72" s="18">
        <f t="shared" si="25"/>
        <v>10150</v>
      </c>
      <c r="W72" s="18">
        <f t="shared" si="26"/>
        <v>0</v>
      </c>
      <c r="X72" s="18">
        <f t="shared" si="27"/>
        <v>0</v>
      </c>
      <c r="Y72" s="18">
        <f t="shared" si="28"/>
        <v>0</v>
      </c>
      <c r="Z72" s="18">
        <f t="shared" si="29"/>
        <v>0</v>
      </c>
      <c r="AA72" s="18">
        <f t="shared" si="30"/>
        <v>0</v>
      </c>
      <c r="AB72" s="18">
        <f t="shared" si="31"/>
        <v>0</v>
      </c>
      <c r="AC72" s="18">
        <f t="shared" si="31"/>
        <v>0</v>
      </c>
      <c r="AD72" s="17">
        <f>(U72*SUMIFS(Info!$C:$C,Info!$A:$A,AD$3,Info!$E:$E,"&gt;="&amp;$B72,Info!$D:$D,"&lt;="&amp;$B72,Info!$I:$I,"x")/365)*100000</f>
        <v>0</v>
      </c>
      <c r="AE72" s="17">
        <f>(V72*SUMIFS(Info!$C:$C,Info!$A:$A,AE$3,Info!$E:$E,"&gt;="&amp;$B72,Info!$D:$D,"&lt;="&amp;$B72,Info!$I:$I,"x")/365)*100000</f>
        <v>0</v>
      </c>
      <c r="AF72" s="17">
        <f>(W72*SUMIFS(Info!$C:$C,Info!$A:$A,AF$3,Info!$E:$E,"&gt;="&amp;$B72,Info!$D:$D,"&lt;="&amp;$B72,Info!$I:$I,"x")/365)*100000</f>
        <v>0</v>
      </c>
      <c r="AG72" s="17">
        <f>(X72*SUMIFS(Info!$C:$C,Info!$A:$A,AG$3,Info!$E:$E,"&gt;="&amp;$B72,Info!$D:$D,"&lt;="&amp;$B72,Info!$I:$I,"x")/365)*100000</f>
        <v>0</v>
      </c>
      <c r="AH72" s="17">
        <f>(Y72*SUMIFS(Info!$C:$C,Info!$A:$A,AH$3,Info!$E:$E,"&gt;="&amp;$B72,Info!$D:$D,"&lt;="&amp;$B72,Info!$I:$I,"x")/365)*100000</f>
        <v>0</v>
      </c>
      <c r="AI72" s="17">
        <f>(Z72*SUMIFS(Info!$C:$C,Info!$A:$A,AI$3,Info!$E:$E,"&gt;="&amp;$B72,Info!$D:$D,"&lt;="&amp;$B72,Info!$I:$I,"x")/365)*100000</f>
        <v>0</v>
      </c>
      <c r="AJ72" s="17">
        <f>(AA72*SUMIFS(Info!$C:$C,Info!$A:$A,AJ$3,Info!$E:$E,"&gt;="&amp;$B72,Info!$D:$D,"&lt;="&amp;$B72,Info!$I:$I,"x")/365)*100000</f>
        <v>0</v>
      </c>
      <c r="AK72" s="17">
        <f>(AB72*SUMIFS(Info!$C:$C,Info!$A:$A,AK$3,Info!$E:$E,"&gt;="&amp;$B72,Info!$D:$D,"&lt;="&amp;$B72,Info!$I:$I,"x")/365)*100000</f>
        <v>0</v>
      </c>
      <c r="AL72" s="17">
        <f>(AC72*SUMIFS(Info!$C:$C,Info!$A:$A,AL$3,Info!$E:$E,"&gt;="&amp;$B72,Info!$D:$D,"&lt;="&amp;$B72,Info!$I:$I,"x")/365)*100000</f>
        <v>0</v>
      </c>
      <c r="AM72" s="17"/>
    </row>
    <row r="73" spans="1:39">
      <c r="A73" s="14" t="str">
        <f t="shared" si="22"/>
        <v>12/2024</v>
      </c>
      <c r="B73" s="14">
        <f t="shared" si="23"/>
        <v>45637</v>
      </c>
      <c r="C73" s="1">
        <f>(SUMIFS('OD0040 theo Bravo'!$G:$G,'OD0040 theo Bravo'!$G:$G,"&gt;="&amp;0,'OD0040 theo Bravo'!$D:$D,C$3,'OD0040 theo Bravo'!$B:$B,"&lt;="&amp;$B73))</f>
        <v>210757</v>
      </c>
      <c r="D73" s="1">
        <f>(SUMIFS('OD0040 theo Bravo'!$G:$G,'OD0040 theo Bravo'!$G:$G,"&gt;="&amp;0,'OD0040 theo Bravo'!$D:$D,D$3,'OD0040 theo Bravo'!$B:$B,"&lt;="&amp;$B73))</f>
        <v>10150</v>
      </c>
      <c r="E73" s="1">
        <f>(SUMIFS('OD0040 theo Bravo'!$G:$G,'OD0040 theo Bravo'!$G:$G,"&gt;="&amp;0,'OD0040 theo Bravo'!$D:$D,E$3,'OD0040 theo Bravo'!$B:$B,"&lt;="&amp;$B73))</f>
        <v>201004</v>
      </c>
      <c r="F73" s="1">
        <f>(SUMIFS('OD0040 theo Bravo'!$G:$G,'OD0040 theo Bravo'!$G:$G,"&gt;="&amp;0,'OD0040 theo Bravo'!$D:$D,F$3,'OD0040 theo Bravo'!$B:$B,"&lt;="&amp;$B73))</f>
        <v>0</v>
      </c>
      <c r="G73" s="1">
        <f>(SUMIFS('OD0040 theo Bravo'!$G:$G,'OD0040 theo Bravo'!$G:$G,"&gt;="&amp;0,'OD0040 theo Bravo'!$D:$D,G$3,'OD0040 theo Bravo'!$B:$B,"&lt;="&amp;$B73))</f>
        <v>0</v>
      </c>
      <c r="H73" s="1">
        <f>(SUMIFS('OD0040 theo Bravo'!$G:$G,'OD0040 theo Bravo'!$G:$G,"&gt;="&amp;0,'OD0040 theo Bravo'!$D:$D,H$3,'OD0040 theo Bravo'!$B:$B,"&lt;="&amp;$B73))</f>
        <v>0</v>
      </c>
      <c r="I73" s="1">
        <f>(SUMIFS('OD0040 theo Bravo'!$G:$G,'OD0040 theo Bravo'!$G:$G,"&gt;="&amp;0,'OD0040 theo Bravo'!$D:$D,I$3,'OD0040 theo Bravo'!$B:$B,"&lt;="&amp;$B73))</f>
        <v>0</v>
      </c>
      <c r="J73" s="1">
        <f>(SUMIFS('OD0040 theo Bravo'!$G:$G,'OD0040 theo Bravo'!$G:$G,"&gt;="&amp;0,'OD0040 theo Bravo'!$D:$D,J$3,'OD0040 theo Bravo'!$B:$B,"&lt;="&amp;$B73))</f>
        <v>0</v>
      </c>
      <c r="K73" s="1">
        <f>(SUMIFS('OD0040 theo Bravo'!$G:$G,'OD0040 theo Bravo'!$G:$G,"&gt;="&amp;0,'OD0040 theo Bravo'!$D:$D,K$3,'OD0040 theo Bravo'!$B:$B,"&lt;="&amp;$B73))</f>
        <v>0</v>
      </c>
      <c r="L73" s="1">
        <f>-(SUMIFS('OD0040 theo Bravo'!$G:$G,'OD0040 theo Bravo'!$G:$G,"&lt;"&amp;0,'OD0040 theo Bravo'!$D:$D,L$3))</f>
        <v>504722</v>
      </c>
      <c r="M73" s="1">
        <f>-(SUMIFS('OD0040 theo Bravo'!$G:$G,'OD0040 theo Bravo'!$G:$G,"&lt;"&amp;0,'OD0040 theo Bravo'!$D:$D,M$3))</f>
        <v>0</v>
      </c>
      <c r="N73" s="1">
        <f>-(SUMIFS('OD0040 theo Bravo'!$G:$G,'OD0040 theo Bravo'!$G:$G,"&lt;"&amp;0,'OD0040 theo Bravo'!$D:$D,N$3))</f>
        <v>974267</v>
      </c>
      <c r="O73" s="1">
        <f>-(SUMIFS('OD0040 theo Bravo'!$G:$G,'OD0040 theo Bravo'!$G:$G,"&lt;"&amp;0,'OD0040 theo Bravo'!$D:$D,O$3))</f>
        <v>830018</v>
      </c>
      <c r="P73" s="1">
        <f>-(SUMIFS('OD0040 theo Bravo'!$G:$G,'OD0040 theo Bravo'!$G:$G,"&lt;"&amp;0,'OD0040 theo Bravo'!$D:$D,P$3))</f>
        <v>550000</v>
      </c>
      <c r="Q73" s="1">
        <f>-(SUMIFS('OD0040 theo Bravo'!$G:$G,'OD0040 theo Bravo'!$G:$G,"&lt;"&amp;0,'OD0040 theo Bravo'!$D:$D,Q$3))</f>
        <v>449984</v>
      </c>
      <c r="R73" s="1">
        <f>-(SUMIFS('OD0040 theo Bravo'!$G:$G,'OD0040 theo Bravo'!$G:$G,"&lt;"&amp;0,'OD0040 theo Bravo'!$D:$D,R$3))</f>
        <v>550145</v>
      </c>
      <c r="S73" s="1">
        <f>-(SUMIFS('OD0040 theo Bravo'!$G:$G,'OD0040 theo Bravo'!$G:$G,"&lt;"&amp;0,'OD0040 theo Bravo'!$D:$D,S$3))</f>
        <v>0</v>
      </c>
      <c r="T73" s="1">
        <f>-(SUMIFS('OD0040 theo Bravo'!$G:$G,'OD0040 theo Bravo'!$G:$G,"&lt;"&amp;0,'OD0040 theo Bravo'!$D:$D,T$3))</f>
        <v>49247</v>
      </c>
      <c r="U73" s="18">
        <f t="shared" si="24"/>
        <v>0</v>
      </c>
      <c r="V73" s="18">
        <f t="shared" si="25"/>
        <v>10150</v>
      </c>
      <c r="W73" s="18">
        <f t="shared" si="26"/>
        <v>0</v>
      </c>
      <c r="X73" s="18">
        <f t="shared" si="27"/>
        <v>0</v>
      </c>
      <c r="Y73" s="18">
        <f t="shared" si="28"/>
        <v>0</v>
      </c>
      <c r="Z73" s="18">
        <f t="shared" si="29"/>
        <v>0</v>
      </c>
      <c r="AA73" s="18">
        <f t="shared" si="30"/>
        <v>0</v>
      </c>
      <c r="AB73" s="18">
        <f t="shared" si="31"/>
        <v>0</v>
      </c>
      <c r="AC73" s="18">
        <f t="shared" si="31"/>
        <v>0</v>
      </c>
      <c r="AD73" s="17">
        <f>(U73*SUMIFS(Info!$C:$C,Info!$A:$A,AD$3,Info!$E:$E,"&gt;="&amp;$B73,Info!$D:$D,"&lt;="&amp;$B73,Info!$I:$I,"x")/365)*100000</f>
        <v>0</v>
      </c>
      <c r="AE73" s="17">
        <f>(V73*SUMIFS(Info!$C:$C,Info!$A:$A,AE$3,Info!$E:$E,"&gt;="&amp;$B73,Info!$D:$D,"&lt;="&amp;$B73,Info!$I:$I,"x")/365)*100000</f>
        <v>0</v>
      </c>
      <c r="AF73" s="17">
        <f>(W73*SUMIFS(Info!$C:$C,Info!$A:$A,AF$3,Info!$E:$E,"&gt;="&amp;$B73,Info!$D:$D,"&lt;="&amp;$B73,Info!$I:$I,"x")/365)*100000</f>
        <v>0</v>
      </c>
      <c r="AG73" s="17">
        <f>(X73*SUMIFS(Info!$C:$C,Info!$A:$A,AG$3,Info!$E:$E,"&gt;="&amp;$B73,Info!$D:$D,"&lt;="&amp;$B73,Info!$I:$I,"x")/365)*100000</f>
        <v>0</v>
      </c>
      <c r="AH73" s="17">
        <f>(Y73*SUMIFS(Info!$C:$C,Info!$A:$A,AH$3,Info!$E:$E,"&gt;="&amp;$B73,Info!$D:$D,"&lt;="&amp;$B73,Info!$I:$I,"x")/365)*100000</f>
        <v>0</v>
      </c>
      <c r="AI73" s="17">
        <f>(Z73*SUMIFS(Info!$C:$C,Info!$A:$A,AI$3,Info!$E:$E,"&gt;="&amp;$B73,Info!$D:$D,"&lt;="&amp;$B73,Info!$I:$I,"x")/365)*100000</f>
        <v>0</v>
      </c>
      <c r="AJ73" s="17">
        <f>(AA73*SUMIFS(Info!$C:$C,Info!$A:$A,AJ$3,Info!$E:$E,"&gt;="&amp;$B73,Info!$D:$D,"&lt;="&amp;$B73,Info!$I:$I,"x")/365)*100000</f>
        <v>0</v>
      </c>
      <c r="AK73" s="17">
        <f>(AB73*SUMIFS(Info!$C:$C,Info!$A:$A,AK$3,Info!$E:$E,"&gt;="&amp;$B73,Info!$D:$D,"&lt;="&amp;$B73,Info!$I:$I,"x")/365)*100000</f>
        <v>0</v>
      </c>
      <c r="AL73" s="17">
        <f>(AC73*SUMIFS(Info!$C:$C,Info!$A:$A,AL$3,Info!$E:$E,"&gt;="&amp;$B73,Info!$D:$D,"&lt;="&amp;$B73,Info!$I:$I,"x")/365)*100000</f>
        <v>0</v>
      </c>
      <c r="AM73" s="17"/>
    </row>
    <row r="74" spans="1:39">
      <c r="A74" s="14" t="str">
        <f t="shared" si="22"/>
        <v>12/2024</v>
      </c>
      <c r="B74" s="14">
        <f t="shared" si="23"/>
        <v>45638</v>
      </c>
      <c r="C74" s="1">
        <f>(SUMIFS('OD0040 theo Bravo'!$G:$G,'OD0040 theo Bravo'!$G:$G,"&gt;="&amp;0,'OD0040 theo Bravo'!$D:$D,C$3,'OD0040 theo Bravo'!$B:$B,"&lt;="&amp;$B74))</f>
        <v>210775</v>
      </c>
      <c r="D74" s="1">
        <f>(SUMIFS('OD0040 theo Bravo'!$G:$G,'OD0040 theo Bravo'!$G:$G,"&gt;="&amp;0,'OD0040 theo Bravo'!$D:$D,D$3,'OD0040 theo Bravo'!$B:$B,"&lt;="&amp;$B74))</f>
        <v>10150</v>
      </c>
      <c r="E74" s="1">
        <f>(SUMIFS('OD0040 theo Bravo'!$G:$G,'OD0040 theo Bravo'!$G:$G,"&gt;="&amp;0,'OD0040 theo Bravo'!$D:$D,E$3,'OD0040 theo Bravo'!$B:$B,"&lt;="&amp;$B74))</f>
        <v>201004</v>
      </c>
      <c r="F74" s="1">
        <f>(SUMIFS('OD0040 theo Bravo'!$G:$G,'OD0040 theo Bravo'!$G:$G,"&gt;="&amp;0,'OD0040 theo Bravo'!$D:$D,F$3,'OD0040 theo Bravo'!$B:$B,"&lt;="&amp;$B74))</f>
        <v>0</v>
      </c>
      <c r="G74" s="1">
        <f>(SUMIFS('OD0040 theo Bravo'!$G:$G,'OD0040 theo Bravo'!$G:$G,"&gt;="&amp;0,'OD0040 theo Bravo'!$D:$D,G$3,'OD0040 theo Bravo'!$B:$B,"&lt;="&amp;$B74))</f>
        <v>0</v>
      </c>
      <c r="H74" s="1">
        <f>(SUMIFS('OD0040 theo Bravo'!$G:$G,'OD0040 theo Bravo'!$G:$G,"&gt;="&amp;0,'OD0040 theo Bravo'!$D:$D,H$3,'OD0040 theo Bravo'!$B:$B,"&lt;="&amp;$B74))</f>
        <v>0</v>
      </c>
      <c r="I74" s="1">
        <f>(SUMIFS('OD0040 theo Bravo'!$G:$G,'OD0040 theo Bravo'!$G:$G,"&gt;="&amp;0,'OD0040 theo Bravo'!$D:$D,I$3,'OD0040 theo Bravo'!$B:$B,"&lt;="&amp;$B74))</f>
        <v>0</v>
      </c>
      <c r="J74" s="1">
        <f>(SUMIFS('OD0040 theo Bravo'!$G:$G,'OD0040 theo Bravo'!$G:$G,"&gt;="&amp;0,'OD0040 theo Bravo'!$D:$D,J$3,'OD0040 theo Bravo'!$B:$B,"&lt;="&amp;$B74))</f>
        <v>0</v>
      </c>
      <c r="K74" s="1">
        <f>(SUMIFS('OD0040 theo Bravo'!$G:$G,'OD0040 theo Bravo'!$G:$G,"&gt;="&amp;0,'OD0040 theo Bravo'!$D:$D,K$3,'OD0040 theo Bravo'!$B:$B,"&lt;="&amp;$B74))</f>
        <v>0</v>
      </c>
      <c r="L74" s="1">
        <f>-(SUMIFS('OD0040 theo Bravo'!$G:$G,'OD0040 theo Bravo'!$G:$G,"&lt;"&amp;0,'OD0040 theo Bravo'!$D:$D,L$3))</f>
        <v>504722</v>
      </c>
      <c r="M74" s="1">
        <f>-(SUMIFS('OD0040 theo Bravo'!$G:$G,'OD0040 theo Bravo'!$G:$G,"&lt;"&amp;0,'OD0040 theo Bravo'!$D:$D,M$3))</f>
        <v>0</v>
      </c>
      <c r="N74" s="1">
        <f>-(SUMIFS('OD0040 theo Bravo'!$G:$G,'OD0040 theo Bravo'!$G:$G,"&lt;"&amp;0,'OD0040 theo Bravo'!$D:$D,N$3))</f>
        <v>974267</v>
      </c>
      <c r="O74" s="1">
        <f>-(SUMIFS('OD0040 theo Bravo'!$G:$G,'OD0040 theo Bravo'!$G:$G,"&lt;"&amp;0,'OD0040 theo Bravo'!$D:$D,O$3))</f>
        <v>830018</v>
      </c>
      <c r="P74" s="1">
        <f>-(SUMIFS('OD0040 theo Bravo'!$G:$G,'OD0040 theo Bravo'!$G:$G,"&lt;"&amp;0,'OD0040 theo Bravo'!$D:$D,P$3))</f>
        <v>550000</v>
      </c>
      <c r="Q74" s="1">
        <f>-(SUMIFS('OD0040 theo Bravo'!$G:$G,'OD0040 theo Bravo'!$G:$G,"&lt;"&amp;0,'OD0040 theo Bravo'!$D:$D,Q$3))</f>
        <v>449984</v>
      </c>
      <c r="R74" s="1">
        <f>-(SUMIFS('OD0040 theo Bravo'!$G:$G,'OD0040 theo Bravo'!$G:$G,"&lt;"&amp;0,'OD0040 theo Bravo'!$D:$D,R$3))</f>
        <v>550145</v>
      </c>
      <c r="S74" s="1">
        <f>-(SUMIFS('OD0040 theo Bravo'!$G:$G,'OD0040 theo Bravo'!$G:$G,"&lt;"&amp;0,'OD0040 theo Bravo'!$D:$D,S$3))</f>
        <v>0</v>
      </c>
      <c r="T74" s="1">
        <f>-(SUMIFS('OD0040 theo Bravo'!$G:$G,'OD0040 theo Bravo'!$G:$G,"&lt;"&amp;0,'OD0040 theo Bravo'!$D:$D,T$3))</f>
        <v>49247</v>
      </c>
      <c r="U74" s="18">
        <f t="shared" si="24"/>
        <v>0</v>
      </c>
      <c r="V74" s="18">
        <f t="shared" si="25"/>
        <v>10150</v>
      </c>
      <c r="W74" s="18">
        <f t="shared" si="26"/>
        <v>0</v>
      </c>
      <c r="X74" s="18">
        <f t="shared" si="27"/>
        <v>0</v>
      </c>
      <c r="Y74" s="18">
        <f t="shared" si="28"/>
        <v>0</v>
      </c>
      <c r="Z74" s="18">
        <f t="shared" si="29"/>
        <v>0</v>
      </c>
      <c r="AA74" s="18">
        <f t="shared" si="30"/>
        <v>0</v>
      </c>
      <c r="AB74" s="18">
        <f t="shared" si="31"/>
        <v>0</v>
      </c>
      <c r="AC74" s="18">
        <f t="shared" si="31"/>
        <v>0</v>
      </c>
      <c r="AD74" s="17">
        <f>(U74*SUMIFS(Info!$C:$C,Info!$A:$A,AD$3,Info!$E:$E,"&gt;="&amp;$B74,Info!$D:$D,"&lt;="&amp;$B74,Info!$I:$I,"x")/365)*100000</f>
        <v>0</v>
      </c>
      <c r="AE74" s="17">
        <f>(V74*SUMIFS(Info!$C:$C,Info!$A:$A,AE$3,Info!$E:$E,"&gt;="&amp;$B74,Info!$D:$D,"&lt;="&amp;$B74,Info!$I:$I,"x")/365)*100000</f>
        <v>0</v>
      </c>
      <c r="AF74" s="17">
        <f>(W74*SUMIFS(Info!$C:$C,Info!$A:$A,AF$3,Info!$E:$E,"&gt;="&amp;$B74,Info!$D:$D,"&lt;="&amp;$B74,Info!$I:$I,"x")/365)*100000</f>
        <v>0</v>
      </c>
      <c r="AG74" s="17">
        <f>(X74*SUMIFS(Info!$C:$C,Info!$A:$A,AG$3,Info!$E:$E,"&gt;="&amp;$B74,Info!$D:$D,"&lt;="&amp;$B74,Info!$I:$I,"x")/365)*100000</f>
        <v>0</v>
      </c>
      <c r="AH74" s="17">
        <f>(Y74*SUMIFS(Info!$C:$C,Info!$A:$A,AH$3,Info!$E:$E,"&gt;="&amp;$B74,Info!$D:$D,"&lt;="&amp;$B74,Info!$I:$I,"x")/365)*100000</f>
        <v>0</v>
      </c>
      <c r="AI74" s="17">
        <f>(Z74*SUMIFS(Info!$C:$C,Info!$A:$A,AI$3,Info!$E:$E,"&gt;="&amp;$B74,Info!$D:$D,"&lt;="&amp;$B74,Info!$I:$I,"x")/365)*100000</f>
        <v>0</v>
      </c>
      <c r="AJ74" s="17">
        <f>(AA74*SUMIFS(Info!$C:$C,Info!$A:$A,AJ$3,Info!$E:$E,"&gt;="&amp;$B74,Info!$D:$D,"&lt;="&amp;$B74,Info!$I:$I,"x")/365)*100000</f>
        <v>0</v>
      </c>
      <c r="AK74" s="17">
        <f>(AB74*SUMIFS(Info!$C:$C,Info!$A:$A,AK$3,Info!$E:$E,"&gt;="&amp;$B74,Info!$D:$D,"&lt;="&amp;$B74,Info!$I:$I,"x")/365)*100000</f>
        <v>0</v>
      </c>
      <c r="AL74" s="17">
        <f>(AC74*SUMIFS(Info!$C:$C,Info!$A:$A,AL$3,Info!$E:$E,"&gt;="&amp;$B74,Info!$D:$D,"&lt;="&amp;$B74,Info!$I:$I,"x")/365)*100000</f>
        <v>0</v>
      </c>
      <c r="AM74" s="17"/>
    </row>
    <row r="75" spans="1:39">
      <c r="A75" s="14" t="str">
        <f t="shared" si="22"/>
        <v>12/2024</v>
      </c>
      <c r="B75" s="14">
        <f t="shared" si="23"/>
        <v>45639</v>
      </c>
      <c r="C75" s="1">
        <f>(SUMIFS('OD0040 theo Bravo'!$G:$G,'OD0040 theo Bravo'!$G:$G,"&gt;="&amp;0,'OD0040 theo Bravo'!$D:$D,C$3,'OD0040 theo Bravo'!$B:$B,"&lt;="&amp;$B75))</f>
        <v>210784</v>
      </c>
      <c r="D75" s="1">
        <f>(SUMIFS('OD0040 theo Bravo'!$G:$G,'OD0040 theo Bravo'!$G:$G,"&gt;="&amp;0,'OD0040 theo Bravo'!$D:$D,D$3,'OD0040 theo Bravo'!$B:$B,"&lt;="&amp;$B75))</f>
        <v>10150</v>
      </c>
      <c r="E75" s="1">
        <f>(SUMIFS('OD0040 theo Bravo'!$G:$G,'OD0040 theo Bravo'!$G:$G,"&gt;="&amp;0,'OD0040 theo Bravo'!$D:$D,E$3,'OD0040 theo Bravo'!$B:$B,"&lt;="&amp;$B75))</f>
        <v>201004</v>
      </c>
      <c r="F75" s="1">
        <f>(SUMIFS('OD0040 theo Bravo'!$G:$G,'OD0040 theo Bravo'!$G:$G,"&gt;="&amp;0,'OD0040 theo Bravo'!$D:$D,F$3,'OD0040 theo Bravo'!$B:$B,"&lt;="&amp;$B75))</f>
        <v>0</v>
      </c>
      <c r="G75" s="1">
        <f>(SUMIFS('OD0040 theo Bravo'!$G:$G,'OD0040 theo Bravo'!$G:$G,"&gt;="&amp;0,'OD0040 theo Bravo'!$D:$D,G$3,'OD0040 theo Bravo'!$B:$B,"&lt;="&amp;$B75))</f>
        <v>0</v>
      </c>
      <c r="H75" s="1">
        <f>(SUMIFS('OD0040 theo Bravo'!$G:$G,'OD0040 theo Bravo'!$G:$G,"&gt;="&amp;0,'OD0040 theo Bravo'!$D:$D,H$3,'OD0040 theo Bravo'!$B:$B,"&lt;="&amp;$B75))</f>
        <v>0</v>
      </c>
      <c r="I75" s="1">
        <f>(SUMIFS('OD0040 theo Bravo'!$G:$G,'OD0040 theo Bravo'!$G:$G,"&gt;="&amp;0,'OD0040 theo Bravo'!$D:$D,I$3,'OD0040 theo Bravo'!$B:$B,"&lt;="&amp;$B75))</f>
        <v>0</v>
      </c>
      <c r="J75" s="1">
        <f>(SUMIFS('OD0040 theo Bravo'!$G:$G,'OD0040 theo Bravo'!$G:$G,"&gt;="&amp;0,'OD0040 theo Bravo'!$D:$D,J$3,'OD0040 theo Bravo'!$B:$B,"&lt;="&amp;$B75))</f>
        <v>0</v>
      </c>
      <c r="K75" s="1">
        <f>(SUMIFS('OD0040 theo Bravo'!$G:$G,'OD0040 theo Bravo'!$G:$G,"&gt;="&amp;0,'OD0040 theo Bravo'!$D:$D,K$3,'OD0040 theo Bravo'!$B:$B,"&lt;="&amp;$B75))</f>
        <v>0</v>
      </c>
      <c r="L75" s="1">
        <f>-(SUMIFS('OD0040 theo Bravo'!$G:$G,'OD0040 theo Bravo'!$G:$G,"&lt;"&amp;0,'OD0040 theo Bravo'!$D:$D,L$3))</f>
        <v>504722</v>
      </c>
      <c r="M75" s="1">
        <f>-(SUMIFS('OD0040 theo Bravo'!$G:$G,'OD0040 theo Bravo'!$G:$G,"&lt;"&amp;0,'OD0040 theo Bravo'!$D:$D,M$3))</f>
        <v>0</v>
      </c>
      <c r="N75" s="1">
        <f>-(SUMIFS('OD0040 theo Bravo'!$G:$G,'OD0040 theo Bravo'!$G:$G,"&lt;"&amp;0,'OD0040 theo Bravo'!$D:$D,N$3))</f>
        <v>974267</v>
      </c>
      <c r="O75" s="1">
        <f>-(SUMIFS('OD0040 theo Bravo'!$G:$G,'OD0040 theo Bravo'!$G:$G,"&lt;"&amp;0,'OD0040 theo Bravo'!$D:$D,O$3))</f>
        <v>830018</v>
      </c>
      <c r="P75" s="1">
        <f>-(SUMIFS('OD0040 theo Bravo'!$G:$G,'OD0040 theo Bravo'!$G:$G,"&lt;"&amp;0,'OD0040 theo Bravo'!$D:$D,P$3))</f>
        <v>550000</v>
      </c>
      <c r="Q75" s="1">
        <f>-(SUMIFS('OD0040 theo Bravo'!$G:$G,'OD0040 theo Bravo'!$G:$G,"&lt;"&amp;0,'OD0040 theo Bravo'!$D:$D,Q$3))</f>
        <v>449984</v>
      </c>
      <c r="R75" s="1">
        <f>-(SUMIFS('OD0040 theo Bravo'!$G:$G,'OD0040 theo Bravo'!$G:$G,"&lt;"&amp;0,'OD0040 theo Bravo'!$D:$D,R$3))</f>
        <v>550145</v>
      </c>
      <c r="S75" s="1">
        <f>-(SUMIFS('OD0040 theo Bravo'!$G:$G,'OD0040 theo Bravo'!$G:$G,"&lt;"&amp;0,'OD0040 theo Bravo'!$D:$D,S$3))</f>
        <v>0</v>
      </c>
      <c r="T75" s="1">
        <f>-(SUMIFS('OD0040 theo Bravo'!$G:$G,'OD0040 theo Bravo'!$G:$G,"&lt;"&amp;0,'OD0040 theo Bravo'!$D:$D,T$3))</f>
        <v>49247</v>
      </c>
      <c r="U75" s="18">
        <f t="shared" si="24"/>
        <v>0</v>
      </c>
      <c r="V75" s="18">
        <f t="shared" si="25"/>
        <v>10150</v>
      </c>
      <c r="W75" s="18">
        <f t="shared" si="26"/>
        <v>0</v>
      </c>
      <c r="X75" s="18">
        <f t="shared" si="27"/>
        <v>0</v>
      </c>
      <c r="Y75" s="18">
        <f t="shared" si="28"/>
        <v>0</v>
      </c>
      <c r="Z75" s="18">
        <f t="shared" si="29"/>
        <v>0</v>
      </c>
      <c r="AA75" s="18">
        <f t="shared" si="30"/>
        <v>0</v>
      </c>
      <c r="AB75" s="18">
        <f t="shared" si="31"/>
        <v>0</v>
      </c>
      <c r="AC75" s="18">
        <f t="shared" si="31"/>
        <v>0</v>
      </c>
      <c r="AD75" s="17">
        <f>(U75*SUMIFS(Info!$C:$C,Info!$A:$A,AD$3,Info!$E:$E,"&gt;="&amp;$B75,Info!$D:$D,"&lt;="&amp;$B75,Info!$I:$I,"x")/365)*100000</f>
        <v>0</v>
      </c>
      <c r="AE75" s="17">
        <f>(V75*SUMIFS(Info!$C:$C,Info!$A:$A,AE$3,Info!$E:$E,"&gt;="&amp;$B75,Info!$D:$D,"&lt;="&amp;$B75,Info!$I:$I,"x")/365)*100000</f>
        <v>0</v>
      </c>
      <c r="AF75" s="17">
        <f>(W75*SUMIFS(Info!$C:$C,Info!$A:$A,AF$3,Info!$E:$E,"&gt;="&amp;$B75,Info!$D:$D,"&lt;="&amp;$B75,Info!$I:$I,"x")/365)*100000</f>
        <v>0</v>
      </c>
      <c r="AG75" s="17">
        <f>(X75*SUMIFS(Info!$C:$C,Info!$A:$A,AG$3,Info!$E:$E,"&gt;="&amp;$B75,Info!$D:$D,"&lt;="&amp;$B75,Info!$I:$I,"x")/365)*100000</f>
        <v>0</v>
      </c>
      <c r="AH75" s="17">
        <f>(Y75*SUMIFS(Info!$C:$C,Info!$A:$A,AH$3,Info!$E:$E,"&gt;="&amp;$B75,Info!$D:$D,"&lt;="&amp;$B75,Info!$I:$I,"x")/365)*100000</f>
        <v>0</v>
      </c>
      <c r="AI75" s="17">
        <f>(Z75*SUMIFS(Info!$C:$C,Info!$A:$A,AI$3,Info!$E:$E,"&gt;="&amp;$B75,Info!$D:$D,"&lt;="&amp;$B75,Info!$I:$I,"x")/365)*100000</f>
        <v>0</v>
      </c>
      <c r="AJ75" s="17">
        <f>(AA75*SUMIFS(Info!$C:$C,Info!$A:$A,AJ$3,Info!$E:$E,"&gt;="&amp;$B75,Info!$D:$D,"&lt;="&amp;$B75,Info!$I:$I,"x")/365)*100000</f>
        <v>0</v>
      </c>
      <c r="AK75" s="17">
        <f>(AB75*SUMIFS(Info!$C:$C,Info!$A:$A,AK$3,Info!$E:$E,"&gt;="&amp;$B75,Info!$D:$D,"&lt;="&amp;$B75,Info!$I:$I,"x")/365)*100000</f>
        <v>0</v>
      </c>
      <c r="AL75" s="17">
        <f>(AC75*SUMIFS(Info!$C:$C,Info!$A:$A,AL$3,Info!$E:$E,"&gt;="&amp;$B75,Info!$D:$D,"&lt;="&amp;$B75,Info!$I:$I,"x")/365)*100000</f>
        <v>0</v>
      </c>
      <c r="AM75" s="17"/>
    </row>
    <row r="76" spans="1:39">
      <c r="A76" s="14" t="str">
        <f t="shared" si="22"/>
        <v>12/2024</v>
      </c>
      <c r="B76" s="14">
        <f t="shared" si="23"/>
        <v>45640</v>
      </c>
      <c r="C76" s="1">
        <f>(SUMIFS('OD0040 theo Bravo'!$G:$G,'OD0040 theo Bravo'!$G:$G,"&gt;="&amp;0,'OD0040 theo Bravo'!$D:$D,C$3,'OD0040 theo Bravo'!$B:$B,"&lt;="&amp;$B76))</f>
        <v>210784</v>
      </c>
      <c r="D76" s="1">
        <f>(SUMIFS('OD0040 theo Bravo'!$G:$G,'OD0040 theo Bravo'!$G:$G,"&gt;="&amp;0,'OD0040 theo Bravo'!$D:$D,D$3,'OD0040 theo Bravo'!$B:$B,"&lt;="&amp;$B76))</f>
        <v>10150</v>
      </c>
      <c r="E76" s="1">
        <f>(SUMIFS('OD0040 theo Bravo'!$G:$G,'OD0040 theo Bravo'!$G:$G,"&gt;="&amp;0,'OD0040 theo Bravo'!$D:$D,E$3,'OD0040 theo Bravo'!$B:$B,"&lt;="&amp;$B76))</f>
        <v>201004</v>
      </c>
      <c r="F76" s="1">
        <f>(SUMIFS('OD0040 theo Bravo'!$G:$G,'OD0040 theo Bravo'!$G:$G,"&gt;="&amp;0,'OD0040 theo Bravo'!$D:$D,F$3,'OD0040 theo Bravo'!$B:$B,"&lt;="&amp;$B76))</f>
        <v>0</v>
      </c>
      <c r="G76" s="1">
        <f>(SUMIFS('OD0040 theo Bravo'!$G:$G,'OD0040 theo Bravo'!$G:$G,"&gt;="&amp;0,'OD0040 theo Bravo'!$D:$D,G$3,'OD0040 theo Bravo'!$B:$B,"&lt;="&amp;$B76))</f>
        <v>0</v>
      </c>
      <c r="H76" s="1">
        <f>(SUMIFS('OD0040 theo Bravo'!$G:$G,'OD0040 theo Bravo'!$G:$G,"&gt;="&amp;0,'OD0040 theo Bravo'!$D:$D,H$3,'OD0040 theo Bravo'!$B:$B,"&lt;="&amp;$B76))</f>
        <v>0</v>
      </c>
      <c r="I76" s="1">
        <f>(SUMIFS('OD0040 theo Bravo'!$G:$G,'OD0040 theo Bravo'!$G:$G,"&gt;="&amp;0,'OD0040 theo Bravo'!$D:$D,I$3,'OD0040 theo Bravo'!$B:$B,"&lt;="&amp;$B76))</f>
        <v>0</v>
      </c>
      <c r="J76" s="1">
        <f>(SUMIFS('OD0040 theo Bravo'!$G:$G,'OD0040 theo Bravo'!$G:$G,"&gt;="&amp;0,'OD0040 theo Bravo'!$D:$D,J$3,'OD0040 theo Bravo'!$B:$B,"&lt;="&amp;$B76))</f>
        <v>0</v>
      </c>
      <c r="K76" s="1">
        <f>(SUMIFS('OD0040 theo Bravo'!$G:$G,'OD0040 theo Bravo'!$G:$G,"&gt;="&amp;0,'OD0040 theo Bravo'!$D:$D,K$3,'OD0040 theo Bravo'!$B:$B,"&lt;="&amp;$B76))</f>
        <v>0</v>
      </c>
      <c r="L76" s="1">
        <f>-(SUMIFS('OD0040 theo Bravo'!$G:$G,'OD0040 theo Bravo'!$G:$G,"&lt;"&amp;0,'OD0040 theo Bravo'!$D:$D,L$3))</f>
        <v>504722</v>
      </c>
      <c r="M76" s="1">
        <f>-(SUMIFS('OD0040 theo Bravo'!$G:$G,'OD0040 theo Bravo'!$G:$G,"&lt;"&amp;0,'OD0040 theo Bravo'!$D:$D,M$3))</f>
        <v>0</v>
      </c>
      <c r="N76" s="1">
        <f>-(SUMIFS('OD0040 theo Bravo'!$G:$G,'OD0040 theo Bravo'!$G:$G,"&lt;"&amp;0,'OD0040 theo Bravo'!$D:$D,N$3))</f>
        <v>974267</v>
      </c>
      <c r="O76" s="1">
        <f>-(SUMIFS('OD0040 theo Bravo'!$G:$G,'OD0040 theo Bravo'!$G:$G,"&lt;"&amp;0,'OD0040 theo Bravo'!$D:$D,O$3))</f>
        <v>830018</v>
      </c>
      <c r="P76" s="1">
        <f>-(SUMIFS('OD0040 theo Bravo'!$G:$G,'OD0040 theo Bravo'!$G:$G,"&lt;"&amp;0,'OD0040 theo Bravo'!$D:$D,P$3))</f>
        <v>550000</v>
      </c>
      <c r="Q76" s="1">
        <f>-(SUMIFS('OD0040 theo Bravo'!$G:$G,'OD0040 theo Bravo'!$G:$G,"&lt;"&amp;0,'OD0040 theo Bravo'!$D:$D,Q$3))</f>
        <v>449984</v>
      </c>
      <c r="R76" s="1">
        <f>-(SUMIFS('OD0040 theo Bravo'!$G:$G,'OD0040 theo Bravo'!$G:$G,"&lt;"&amp;0,'OD0040 theo Bravo'!$D:$D,R$3))</f>
        <v>550145</v>
      </c>
      <c r="S76" s="1">
        <f>-(SUMIFS('OD0040 theo Bravo'!$G:$G,'OD0040 theo Bravo'!$G:$G,"&lt;"&amp;0,'OD0040 theo Bravo'!$D:$D,S$3))</f>
        <v>0</v>
      </c>
      <c r="T76" s="1">
        <f>-(SUMIFS('OD0040 theo Bravo'!$G:$G,'OD0040 theo Bravo'!$G:$G,"&lt;"&amp;0,'OD0040 theo Bravo'!$D:$D,T$3))</f>
        <v>49247</v>
      </c>
      <c r="U76" s="18">
        <f t="shared" si="24"/>
        <v>0</v>
      </c>
      <c r="V76" s="18">
        <f t="shared" si="25"/>
        <v>10150</v>
      </c>
      <c r="W76" s="18">
        <f t="shared" si="26"/>
        <v>0</v>
      </c>
      <c r="X76" s="18">
        <f t="shared" si="27"/>
        <v>0</v>
      </c>
      <c r="Y76" s="18">
        <f t="shared" si="28"/>
        <v>0</v>
      </c>
      <c r="Z76" s="18">
        <f t="shared" si="29"/>
        <v>0</v>
      </c>
      <c r="AA76" s="18">
        <f t="shared" si="30"/>
        <v>0</v>
      </c>
      <c r="AB76" s="18">
        <f t="shared" si="31"/>
        <v>0</v>
      </c>
      <c r="AC76" s="18">
        <f t="shared" si="31"/>
        <v>0</v>
      </c>
      <c r="AD76" s="17">
        <f>(U76*SUMIFS(Info!$C:$C,Info!$A:$A,AD$3,Info!$E:$E,"&gt;="&amp;$B76,Info!$D:$D,"&lt;="&amp;$B76,Info!$I:$I,"x")/365)*100000</f>
        <v>0</v>
      </c>
      <c r="AE76" s="17">
        <f>(V76*SUMIFS(Info!$C:$C,Info!$A:$A,AE$3,Info!$E:$E,"&gt;="&amp;$B76,Info!$D:$D,"&lt;="&amp;$B76,Info!$I:$I,"x")/365)*100000</f>
        <v>0</v>
      </c>
      <c r="AF76" s="17">
        <f>(W76*SUMIFS(Info!$C:$C,Info!$A:$A,AF$3,Info!$E:$E,"&gt;="&amp;$B76,Info!$D:$D,"&lt;="&amp;$B76,Info!$I:$I,"x")/365)*100000</f>
        <v>0</v>
      </c>
      <c r="AG76" s="17">
        <f>(X76*SUMIFS(Info!$C:$C,Info!$A:$A,AG$3,Info!$E:$E,"&gt;="&amp;$B76,Info!$D:$D,"&lt;="&amp;$B76,Info!$I:$I,"x")/365)*100000</f>
        <v>0</v>
      </c>
      <c r="AH76" s="17">
        <f>(Y76*SUMIFS(Info!$C:$C,Info!$A:$A,AH$3,Info!$E:$E,"&gt;="&amp;$B76,Info!$D:$D,"&lt;="&amp;$B76,Info!$I:$I,"x")/365)*100000</f>
        <v>0</v>
      </c>
      <c r="AI76" s="17">
        <f>(Z76*SUMIFS(Info!$C:$C,Info!$A:$A,AI$3,Info!$E:$E,"&gt;="&amp;$B76,Info!$D:$D,"&lt;="&amp;$B76,Info!$I:$I,"x")/365)*100000</f>
        <v>0</v>
      </c>
      <c r="AJ76" s="17">
        <f>(AA76*SUMIFS(Info!$C:$C,Info!$A:$A,AJ$3,Info!$E:$E,"&gt;="&amp;$B76,Info!$D:$D,"&lt;="&amp;$B76,Info!$I:$I,"x")/365)*100000</f>
        <v>0</v>
      </c>
      <c r="AK76" s="17">
        <f>(AB76*SUMIFS(Info!$C:$C,Info!$A:$A,AK$3,Info!$E:$E,"&gt;="&amp;$B76,Info!$D:$D,"&lt;="&amp;$B76,Info!$I:$I,"x")/365)*100000</f>
        <v>0</v>
      </c>
      <c r="AL76" s="17">
        <f>(AC76*SUMIFS(Info!$C:$C,Info!$A:$A,AL$3,Info!$E:$E,"&gt;="&amp;$B76,Info!$D:$D,"&lt;="&amp;$B76,Info!$I:$I,"x")/365)*100000</f>
        <v>0</v>
      </c>
      <c r="AM76" s="17"/>
    </row>
    <row r="77" spans="1:39">
      <c r="A77" s="14" t="str">
        <f t="shared" si="22"/>
        <v>12/2024</v>
      </c>
      <c r="B77" s="14">
        <f t="shared" si="23"/>
        <v>45641</v>
      </c>
      <c r="C77" s="1">
        <f>(SUMIFS('OD0040 theo Bravo'!$G:$G,'OD0040 theo Bravo'!$G:$G,"&gt;="&amp;0,'OD0040 theo Bravo'!$D:$D,C$3,'OD0040 theo Bravo'!$B:$B,"&lt;="&amp;$B77))</f>
        <v>210784</v>
      </c>
      <c r="D77" s="1">
        <f>(SUMIFS('OD0040 theo Bravo'!$G:$G,'OD0040 theo Bravo'!$G:$G,"&gt;="&amp;0,'OD0040 theo Bravo'!$D:$D,D$3,'OD0040 theo Bravo'!$B:$B,"&lt;="&amp;$B77))</f>
        <v>10150</v>
      </c>
      <c r="E77" s="1">
        <f>(SUMIFS('OD0040 theo Bravo'!$G:$G,'OD0040 theo Bravo'!$G:$G,"&gt;="&amp;0,'OD0040 theo Bravo'!$D:$D,E$3,'OD0040 theo Bravo'!$B:$B,"&lt;="&amp;$B77))</f>
        <v>201004</v>
      </c>
      <c r="F77" s="1">
        <f>(SUMIFS('OD0040 theo Bravo'!$G:$G,'OD0040 theo Bravo'!$G:$G,"&gt;="&amp;0,'OD0040 theo Bravo'!$D:$D,F$3,'OD0040 theo Bravo'!$B:$B,"&lt;="&amp;$B77))</f>
        <v>0</v>
      </c>
      <c r="G77" s="1">
        <f>(SUMIFS('OD0040 theo Bravo'!$G:$G,'OD0040 theo Bravo'!$G:$G,"&gt;="&amp;0,'OD0040 theo Bravo'!$D:$D,G$3,'OD0040 theo Bravo'!$B:$B,"&lt;="&amp;$B77))</f>
        <v>0</v>
      </c>
      <c r="H77" s="1">
        <f>(SUMIFS('OD0040 theo Bravo'!$G:$G,'OD0040 theo Bravo'!$G:$G,"&gt;="&amp;0,'OD0040 theo Bravo'!$D:$D,H$3,'OD0040 theo Bravo'!$B:$B,"&lt;="&amp;$B77))</f>
        <v>0</v>
      </c>
      <c r="I77" s="1">
        <f>(SUMIFS('OD0040 theo Bravo'!$G:$G,'OD0040 theo Bravo'!$G:$G,"&gt;="&amp;0,'OD0040 theo Bravo'!$D:$D,I$3,'OD0040 theo Bravo'!$B:$B,"&lt;="&amp;$B77))</f>
        <v>0</v>
      </c>
      <c r="J77" s="1">
        <f>(SUMIFS('OD0040 theo Bravo'!$G:$G,'OD0040 theo Bravo'!$G:$G,"&gt;="&amp;0,'OD0040 theo Bravo'!$D:$D,J$3,'OD0040 theo Bravo'!$B:$B,"&lt;="&amp;$B77))</f>
        <v>0</v>
      </c>
      <c r="K77" s="1">
        <f>(SUMIFS('OD0040 theo Bravo'!$G:$G,'OD0040 theo Bravo'!$G:$G,"&gt;="&amp;0,'OD0040 theo Bravo'!$D:$D,K$3,'OD0040 theo Bravo'!$B:$B,"&lt;="&amp;$B77))</f>
        <v>0</v>
      </c>
      <c r="L77" s="1">
        <f>-(SUMIFS('OD0040 theo Bravo'!$G:$G,'OD0040 theo Bravo'!$G:$G,"&lt;"&amp;0,'OD0040 theo Bravo'!$D:$D,L$3))</f>
        <v>504722</v>
      </c>
      <c r="M77" s="1">
        <f>-(SUMIFS('OD0040 theo Bravo'!$G:$G,'OD0040 theo Bravo'!$G:$G,"&lt;"&amp;0,'OD0040 theo Bravo'!$D:$D,M$3))</f>
        <v>0</v>
      </c>
      <c r="N77" s="1">
        <f>-(SUMIFS('OD0040 theo Bravo'!$G:$G,'OD0040 theo Bravo'!$G:$G,"&lt;"&amp;0,'OD0040 theo Bravo'!$D:$D,N$3))</f>
        <v>974267</v>
      </c>
      <c r="O77" s="1">
        <f>-(SUMIFS('OD0040 theo Bravo'!$G:$G,'OD0040 theo Bravo'!$G:$G,"&lt;"&amp;0,'OD0040 theo Bravo'!$D:$D,O$3))</f>
        <v>830018</v>
      </c>
      <c r="P77" s="1">
        <f>-(SUMIFS('OD0040 theo Bravo'!$G:$G,'OD0040 theo Bravo'!$G:$G,"&lt;"&amp;0,'OD0040 theo Bravo'!$D:$D,P$3))</f>
        <v>550000</v>
      </c>
      <c r="Q77" s="1">
        <f>-(SUMIFS('OD0040 theo Bravo'!$G:$G,'OD0040 theo Bravo'!$G:$G,"&lt;"&amp;0,'OD0040 theo Bravo'!$D:$D,Q$3))</f>
        <v>449984</v>
      </c>
      <c r="R77" s="1">
        <f>-(SUMIFS('OD0040 theo Bravo'!$G:$G,'OD0040 theo Bravo'!$G:$G,"&lt;"&amp;0,'OD0040 theo Bravo'!$D:$D,R$3))</f>
        <v>550145</v>
      </c>
      <c r="S77" s="1">
        <f>-(SUMIFS('OD0040 theo Bravo'!$G:$G,'OD0040 theo Bravo'!$G:$G,"&lt;"&amp;0,'OD0040 theo Bravo'!$D:$D,S$3))</f>
        <v>0</v>
      </c>
      <c r="T77" s="1">
        <f>-(SUMIFS('OD0040 theo Bravo'!$G:$G,'OD0040 theo Bravo'!$G:$G,"&lt;"&amp;0,'OD0040 theo Bravo'!$D:$D,T$3))</f>
        <v>49247</v>
      </c>
      <c r="U77" s="18">
        <f t="shared" si="24"/>
        <v>0</v>
      </c>
      <c r="V77" s="18">
        <f t="shared" si="25"/>
        <v>10150</v>
      </c>
      <c r="W77" s="18">
        <f t="shared" si="26"/>
        <v>0</v>
      </c>
      <c r="X77" s="18">
        <f t="shared" si="27"/>
        <v>0</v>
      </c>
      <c r="Y77" s="18">
        <f t="shared" si="28"/>
        <v>0</v>
      </c>
      <c r="Z77" s="18">
        <f t="shared" si="29"/>
        <v>0</v>
      </c>
      <c r="AA77" s="18">
        <f t="shared" si="30"/>
        <v>0</v>
      </c>
      <c r="AB77" s="18">
        <f t="shared" si="31"/>
        <v>0</v>
      </c>
      <c r="AC77" s="18">
        <f t="shared" si="31"/>
        <v>0</v>
      </c>
      <c r="AD77" s="17">
        <f>(U77*SUMIFS(Info!$C:$C,Info!$A:$A,AD$3,Info!$E:$E,"&gt;="&amp;$B77,Info!$D:$D,"&lt;="&amp;$B77,Info!$I:$I,"x")/365)*100000</f>
        <v>0</v>
      </c>
      <c r="AE77" s="17">
        <f>(V77*SUMIFS(Info!$C:$C,Info!$A:$A,AE$3,Info!$E:$E,"&gt;="&amp;$B77,Info!$D:$D,"&lt;="&amp;$B77,Info!$I:$I,"x")/365)*100000</f>
        <v>0</v>
      </c>
      <c r="AF77" s="17">
        <f>(W77*SUMIFS(Info!$C:$C,Info!$A:$A,AF$3,Info!$E:$E,"&gt;="&amp;$B77,Info!$D:$D,"&lt;="&amp;$B77,Info!$I:$I,"x")/365)*100000</f>
        <v>0</v>
      </c>
      <c r="AG77" s="17">
        <f>(X77*SUMIFS(Info!$C:$C,Info!$A:$A,AG$3,Info!$E:$E,"&gt;="&amp;$B77,Info!$D:$D,"&lt;="&amp;$B77,Info!$I:$I,"x")/365)*100000</f>
        <v>0</v>
      </c>
      <c r="AH77" s="17">
        <f>(Y77*SUMIFS(Info!$C:$C,Info!$A:$A,AH$3,Info!$E:$E,"&gt;="&amp;$B77,Info!$D:$D,"&lt;="&amp;$B77,Info!$I:$I,"x")/365)*100000</f>
        <v>0</v>
      </c>
      <c r="AI77" s="17">
        <f>(Z77*SUMIFS(Info!$C:$C,Info!$A:$A,AI$3,Info!$E:$E,"&gt;="&amp;$B77,Info!$D:$D,"&lt;="&amp;$B77,Info!$I:$I,"x")/365)*100000</f>
        <v>0</v>
      </c>
      <c r="AJ77" s="17">
        <f>(AA77*SUMIFS(Info!$C:$C,Info!$A:$A,AJ$3,Info!$E:$E,"&gt;="&amp;$B77,Info!$D:$D,"&lt;="&amp;$B77,Info!$I:$I,"x")/365)*100000</f>
        <v>0</v>
      </c>
      <c r="AK77" s="17">
        <f>(AB77*SUMIFS(Info!$C:$C,Info!$A:$A,AK$3,Info!$E:$E,"&gt;="&amp;$B77,Info!$D:$D,"&lt;="&amp;$B77,Info!$I:$I,"x")/365)*100000</f>
        <v>0</v>
      </c>
      <c r="AL77" s="17">
        <f>(AC77*SUMIFS(Info!$C:$C,Info!$A:$A,AL$3,Info!$E:$E,"&gt;="&amp;$B77,Info!$D:$D,"&lt;="&amp;$B77,Info!$I:$I,"x")/365)*100000</f>
        <v>0</v>
      </c>
      <c r="AM77" s="17"/>
    </row>
    <row r="78" spans="1:39">
      <c r="A78" s="14" t="str">
        <f t="shared" si="22"/>
        <v>12/2024</v>
      </c>
      <c r="B78" s="14">
        <f t="shared" si="23"/>
        <v>45642</v>
      </c>
      <c r="C78" s="1">
        <f>(SUMIFS('OD0040 theo Bravo'!$G:$G,'OD0040 theo Bravo'!$G:$G,"&gt;="&amp;0,'OD0040 theo Bravo'!$D:$D,C$3,'OD0040 theo Bravo'!$B:$B,"&lt;="&amp;$B78))</f>
        <v>210784</v>
      </c>
      <c r="D78" s="1">
        <f>(SUMIFS('OD0040 theo Bravo'!$G:$G,'OD0040 theo Bravo'!$G:$G,"&gt;="&amp;0,'OD0040 theo Bravo'!$D:$D,D$3,'OD0040 theo Bravo'!$B:$B,"&lt;="&amp;$B78))</f>
        <v>10150</v>
      </c>
      <c r="E78" s="1">
        <f>(SUMIFS('OD0040 theo Bravo'!$G:$G,'OD0040 theo Bravo'!$G:$G,"&gt;="&amp;0,'OD0040 theo Bravo'!$D:$D,E$3,'OD0040 theo Bravo'!$B:$B,"&lt;="&amp;$B78))</f>
        <v>201004</v>
      </c>
      <c r="F78" s="1">
        <f>(SUMIFS('OD0040 theo Bravo'!$G:$G,'OD0040 theo Bravo'!$G:$G,"&gt;="&amp;0,'OD0040 theo Bravo'!$D:$D,F$3,'OD0040 theo Bravo'!$B:$B,"&lt;="&amp;$B78))</f>
        <v>0</v>
      </c>
      <c r="G78" s="1">
        <f>(SUMIFS('OD0040 theo Bravo'!$G:$G,'OD0040 theo Bravo'!$G:$G,"&gt;="&amp;0,'OD0040 theo Bravo'!$D:$D,G$3,'OD0040 theo Bravo'!$B:$B,"&lt;="&amp;$B78))</f>
        <v>0</v>
      </c>
      <c r="H78" s="1">
        <f>(SUMIFS('OD0040 theo Bravo'!$G:$G,'OD0040 theo Bravo'!$G:$G,"&gt;="&amp;0,'OD0040 theo Bravo'!$D:$D,H$3,'OD0040 theo Bravo'!$B:$B,"&lt;="&amp;$B78))</f>
        <v>0</v>
      </c>
      <c r="I78" s="1">
        <f>(SUMIFS('OD0040 theo Bravo'!$G:$G,'OD0040 theo Bravo'!$G:$G,"&gt;="&amp;0,'OD0040 theo Bravo'!$D:$D,I$3,'OD0040 theo Bravo'!$B:$B,"&lt;="&amp;$B78))</f>
        <v>0</v>
      </c>
      <c r="J78" s="1">
        <f>(SUMIFS('OD0040 theo Bravo'!$G:$G,'OD0040 theo Bravo'!$G:$G,"&gt;="&amp;0,'OD0040 theo Bravo'!$D:$D,J$3,'OD0040 theo Bravo'!$B:$B,"&lt;="&amp;$B78))</f>
        <v>0</v>
      </c>
      <c r="K78" s="1">
        <f>(SUMIFS('OD0040 theo Bravo'!$G:$G,'OD0040 theo Bravo'!$G:$G,"&gt;="&amp;0,'OD0040 theo Bravo'!$D:$D,K$3,'OD0040 theo Bravo'!$B:$B,"&lt;="&amp;$B78))</f>
        <v>0</v>
      </c>
      <c r="L78" s="1">
        <f>-(SUMIFS('OD0040 theo Bravo'!$G:$G,'OD0040 theo Bravo'!$G:$G,"&lt;"&amp;0,'OD0040 theo Bravo'!$D:$D,L$3))</f>
        <v>504722</v>
      </c>
      <c r="M78" s="1">
        <f>-(SUMIFS('OD0040 theo Bravo'!$G:$G,'OD0040 theo Bravo'!$G:$G,"&lt;"&amp;0,'OD0040 theo Bravo'!$D:$D,M$3))</f>
        <v>0</v>
      </c>
      <c r="N78" s="1">
        <f>-(SUMIFS('OD0040 theo Bravo'!$G:$G,'OD0040 theo Bravo'!$G:$G,"&lt;"&amp;0,'OD0040 theo Bravo'!$D:$D,N$3))</f>
        <v>974267</v>
      </c>
      <c r="O78" s="1">
        <f>-(SUMIFS('OD0040 theo Bravo'!$G:$G,'OD0040 theo Bravo'!$G:$G,"&lt;"&amp;0,'OD0040 theo Bravo'!$D:$D,O$3))</f>
        <v>830018</v>
      </c>
      <c r="P78" s="1">
        <f>-(SUMIFS('OD0040 theo Bravo'!$G:$G,'OD0040 theo Bravo'!$G:$G,"&lt;"&amp;0,'OD0040 theo Bravo'!$D:$D,P$3))</f>
        <v>550000</v>
      </c>
      <c r="Q78" s="1">
        <f>-(SUMIFS('OD0040 theo Bravo'!$G:$G,'OD0040 theo Bravo'!$G:$G,"&lt;"&amp;0,'OD0040 theo Bravo'!$D:$D,Q$3))</f>
        <v>449984</v>
      </c>
      <c r="R78" s="1">
        <f>-(SUMIFS('OD0040 theo Bravo'!$G:$G,'OD0040 theo Bravo'!$G:$G,"&lt;"&amp;0,'OD0040 theo Bravo'!$D:$D,R$3))</f>
        <v>550145</v>
      </c>
      <c r="S78" s="1">
        <f>-(SUMIFS('OD0040 theo Bravo'!$G:$G,'OD0040 theo Bravo'!$G:$G,"&lt;"&amp;0,'OD0040 theo Bravo'!$D:$D,S$3))</f>
        <v>0</v>
      </c>
      <c r="T78" s="1">
        <f>-(SUMIFS('OD0040 theo Bravo'!$G:$G,'OD0040 theo Bravo'!$G:$G,"&lt;"&amp;0,'OD0040 theo Bravo'!$D:$D,T$3))</f>
        <v>49247</v>
      </c>
      <c r="U78" s="18">
        <f t="shared" si="24"/>
        <v>0</v>
      </c>
      <c r="V78" s="18">
        <f t="shared" si="25"/>
        <v>10150</v>
      </c>
      <c r="W78" s="18">
        <f t="shared" si="26"/>
        <v>0</v>
      </c>
      <c r="X78" s="18">
        <f t="shared" si="27"/>
        <v>0</v>
      </c>
      <c r="Y78" s="18">
        <f t="shared" si="28"/>
        <v>0</v>
      </c>
      <c r="Z78" s="18">
        <f t="shared" si="29"/>
        <v>0</v>
      </c>
      <c r="AA78" s="18">
        <f t="shared" si="30"/>
        <v>0</v>
      </c>
      <c r="AB78" s="18">
        <f t="shared" si="31"/>
        <v>0</v>
      </c>
      <c r="AC78" s="18">
        <f t="shared" si="31"/>
        <v>0</v>
      </c>
      <c r="AD78" s="17">
        <f>(U78*SUMIFS(Info!$C:$C,Info!$A:$A,AD$3,Info!$E:$E,"&gt;="&amp;$B78,Info!$D:$D,"&lt;="&amp;$B78,Info!$I:$I,"x")/365)*100000</f>
        <v>0</v>
      </c>
      <c r="AE78" s="17">
        <f>(V78*SUMIFS(Info!$C:$C,Info!$A:$A,AE$3,Info!$E:$E,"&gt;="&amp;$B78,Info!$D:$D,"&lt;="&amp;$B78,Info!$I:$I,"x")/365)*100000</f>
        <v>0</v>
      </c>
      <c r="AF78" s="17">
        <f>(W78*SUMIFS(Info!$C:$C,Info!$A:$A,AF$3,Info!$E:$E,"&gt;="&amp;$B78,Info!$D:$D,"&lt;="&amp;$B78,Info!$I:$I,"x")/365)*100000</f>
        <v>0</v>
      </c>
      <c r="AG78" s="17">
        <f>(X78*SUMIFS(Info!$C:$C,Info!$A:$A,AG$3,Info!$E:$E,"&gt;="&amp;$B78,Info!$D:$D,"&lt;="&amp;$B78,Info!$I:$I,"x")/365)*100000</f>
        <v>0</v>
      </c>
      <c r="AH78" s="17">
        <f>(Y78*SUMIFS(Info!$C:$C,Info!$A:$A,AH$3,Info!$E:$E,"&gt;="&amp;$B78,Info!$D:$D,"&lt;="&amp;$B78,Info!$I:$I,"x")/365)*100000</f>
        <v>0</v>
      </c>
      <c r="AI78" s="17">
        <f>(Z78*SUMIFS(Info!$C:$C,Info!$A:$A,AI$3,Info!$E:$E,"&gt;="&amp;$B78,Info!$D:$D,"&lt;="&amp;$B78,Info!$I:$I,"x")/365)*100000</f>
        <v>0</v>
      </c>
      <c r="AJ78" s="17">
        <f>(AA78*SUMIFS(Info!$C:$C,Info!$A:$A,AJ$3,Info!$E:$E,"&gt;="&amp;$B78,Info!$D:$D,"&lt;="&amp;$B78,Info!$I:$I,"x")/365)*100000</f>
        <v>0</v>
      </c>
      <c r="AK78" s="17">
        <f>(AB78*SUMIFS(Info!$C:$C,Info!$A:$A,AK$3,Info!$E:$E,"&gt;="&amp;$B78,Info!$D:$D,"&lt;="&amp;$B78,Info!$I:$I,"x")/365)*100000</f>
        <v>0</v>
      </c>
      <c r="AL78" s="17">
        <f>(AC78*SUMIFS(Info!$C:$C,Info!$A:$A,AL$3,Info!$E:$E,"&gt;="&amp;$B78,Info!$D:$D,"&lt;="&amp;$B78,Info!$I:$I,"x")/365)*100000</f>
        <v>0</v>
      </c>
      <c r="AM78" s="17"/>
    </row>
    <row r="79" spans="1:39">
      <c r="A79" s="14" t="str">
        <f t="shared" si="22"/>
        <v>12/2024</v>
      </c>
      <c r="B79" s="14">
        <f t="shared" si="23"/>
        <v>45643</v>
      </c>
      <c r="C79" s="1">
        <f>(SUMIFS('OD0040 theo Bravo'!$G:$G,'OD0040 theo Bravo'!$G:$G,"&gt;="&amp;0,'OD0040 theo Bravo'!$D:$D,C$3,'OD0040 theo Bravo'!$B:$B,"&lt;="&amp;$B79))</f>
        <v>210793</v>
      </c>
      <c r="D79" s="1">
        <f>(SUMIFS('OD0040 theo Bravo'!$G:$G,'OD0040 theo Bravo'!$G:$G,"&gt;="&amp;0,'OD0040 theo Bravo'!$D:$D,D$3,'OD0040 theo Bravo'!$B:$B,"&lt;="&amp;$B79))</f>
        <v>10150</v>
      </c>
      <c r="E79" s="1">
        <f>(SUMIFS('OD0040 theo Bravo'!$G:$G,'OD0040 theo Bravo'!$G:$G,"&gt;="&amp;0,'OD0040 theo Bravo'!$D:$D,E$3,'OD0040 theo Bravo'!$B:$B,"&lt;="&amp;$B79))</f>
        <v>201004</v>
      </c>
      <c r="F79" s="1">
        <f>(SUMIFS('OD0040 theo Bravo'!$G:$G,'OD0040 theo Bravo'!$G:$G,"&gt;="&amp;0,'OD0040 theo Bravo'!$D:$D,F$3,'OD0040 theo Bravo'!$B:$B,"&lt;="&amp;$B79))</f>
        <v>0</v>
      </c>
      <c r="G79" s="1">
        <f>(SUMIFS('OD0040 theo Bravo'!$G:$G,'OD0040 theo Bravo'!$G:$G,"&gt;="&amp;0,'OD0040 theo Bravo'!$D:$D,G$3,'OD0040 theo Bravo'!$B:$B,"&lt;="&amp;$B79))</f>
        <v>0</v>
      </c>
      <c r="H79" s="1">
        <f>(SUMIFS('OD0040 theo Bravo'!$G:$G,'OD0040 theo Bravo'!$G:$G,"&gt;="&amp;0,'OD0040 theo Bravo'!$D:$D,H$3,'OD0040 theo Bravo'!$B:$B,"&lt;="&amp;$B79))</f>
        <v>0</v>
      </c>
      <c r="I79" s="1">
        <f>(SUMIFS('OD0040 theo Bravo'!$G:$G,'OD0040 theo Bravo'!$G:$G,"&gt;="&amp;0,'OD0040 theo Bravo'!$D:$D,I$3,'OD0040 theo Bravo'!$B:$B,"&lt;="&amp;$B79))</f>
        <v>0</v>
      </c>
      <c r="J79" s="1">
        <f>(SUMIFS('OD0040 theo Bravo'!$G:$G,'OD0040 theo Bravo'!$G:$G,"&gt;="&amp;0,'OD0040 theo Bravo'!$D:$D,J$3,'OD0040 theo Bravo'!$B:$B,"&lt;="&amp;$B79))</f>
        <v>0</v>
      </c>
      <c r="K79" s="1">
        <f>(SUMIFS('OD0040 theo Bravo'!$G:$G,'OD0040 theo Bravo'!$G:$G,"&gt;="&amp;0,'OD0040 theo Bravo'!$D:$D,K$3,'OD0040 theo Bravo'!$B:$B,"&lt;="&amp;$B79))</f>
        <v>0</v>
      </c>
      <c r="L79" s="1">
        <f>-(SUMIFS('OD0040 theo Bravo'!$G:$G,'OD0040 theo Bravo'!$G:$G,"&lt;"&amp;0,'OD0040 theo Bravo'!$D:$D,L$3))</f>
        <v>504722</v>
      </c>
      <c r="M79" s="1">
        <f>-(SUMIFS('OD0040 theo Bravo'!$G:$G,'OD0040 theo Bravo'!$G:$G,"&lt;"&amp;0,'OD0040 theo Bravo'!$D:$D,M$3))</f>
        <v>0</v>
      </c>
      <c r="N79" s="1">
        <f>-(SUMIFS('OD0040 theo Bravo'!$G:$G,'OD0040 theo Bravo'!$G:$G,"&lt;"&amp;0,'OD0040 theo Bravo'!$D:$D,N$3))</f>
        <v>974267</v>
      </c>
      <c r="O79" s="1">
        <f>-(SUMIFS('OD0040 theo Bravo'!$G:$G,'OD0040 theo Bravo'!$G:$G,"&lt;"&amp;0,'OD0040 theo Bravo'!$D:$D,O$3))</f>
        <v>830018</v>
      </c>
      <c r="P79" s="1">
        <f>-(SUMIFS('OD0040 theo Bravo'!$G:$G,'OD0040 theo Bravo'!$G:$G,"&lt;"&amp;0,'OD0040 theo Bravo'!$D:$D,P$3))</f>
        <v>550000</v>
      </c>
      <c r="Q79" s="1">
        <f>-(SUMIFS('OD0040 theo Bravo'!$G:$G,'OD0040 theo Bravo'!$G:$G,"&lt;"&amp;0,'OD0040 theo Bravo'!$D:$D,Q$3))</f>
        <v>449984</v>
      </c>
      <c r="R79" s="1">
        <f>-(SUMIFS('OD0040 theo Bravo'!$G:$G,'OD0040 theo Bravo'!$G:$G,"&lt;"&amp;0,'OD0040 theo Bravo'!$D:$D,R$3))</f>
        <v>550145</v>
      </c>
      <c r="S79" s="1">
        <f>-(SUMIFS('OD0040 theo Bravo'!$G:$G,'OD0040 theo Bravo'!$G:$G,"&lt;"&amp;0,'OD0040 theo Bravo'!$D:$D,S$3))</f>
        <v>0</v>
      </c>
      <c r="T79" s="1">
        <f>-(SUMIFS('OD0040 theo Bravo'!$G:$G,'OD0040 theo Bravo'!$G:$G,"&lt;"&amp;0,'OD0040 theo Bravo'!$D:$D,T$3))</f>
        <v>49247</v>
      </c>
      <c r="U79" s="18">
        <f t="shared" si="24"/>
        <v>0</v>
      </c>
      <c r="V79" s="18">
        <f t="shared" si="25"/>
        <v>10150</v>
      </c>
      <c r="W79" s="18">
        <f t="shared" si="26"/>
        <v>0</v>
      </c>
      <c r="X79" s="18">
        <f t="shared" si="27"/>
        <v>0</v>
      </c>
      <c r="Y79" s="18">
        <f t="shared" si="28"/>
        <v>0</v>
      </c>
      <c r="Z79" s="18">
        <f t="shared" si="29"/>
        <v>0</v>
      </c>
      <c r="AA79" s="18">
        <f t="shared" si="30"/>
        <v>0</v>
      </c>
      <c r="AB79" s="18">
        <f t="shared" si="31"/>
        <v>0</v>
      </c>
      <c r="AC79" s="18">
        <f t="shared" si="31"/>
        <v>0</v>
      </c>
      <c r="AD79" s="17">
        <f>(U79*SUMIFS(Info!$C:$C,Info!$A:$A,AD$3,Info!$E:$E,"&gt;="&amp;$B79,Info!$D:$D,"&lt;="&amp;$B79,Info!$I:$I,"x")/365)*100000</f>
        <v>0</v>
      </c>
      <c r="AE79" s="17">
        <f>(V79*SUMIFS(Info!$C:$C,Info!$A:$A,AE$3,Info!$E:$E,"&gt;="&amp;$B79,Info!$D:$D,"&lt;="&amp;$B79,Info!$I:$I,"x")/365)*100000</f>
        <v>0</v>
      </c>
      <c r="AF79" s="17">
        <f>(W79*SUMIFS(Info!$C:$C,Info!$A:$A,AF$3,Info!$E:$E,"&gt;="&amp;$B79,Info!$D:$D,"&lt;="&amp;$B79,Info!$I:$I,"x")/365)*100000</f>
        <v>0</v>
      </c>
      <c r="AG79" s="17">
        <f>(X79*SUMIFS(Info!$C:$C,Info!$A:$A,AG$3,Info!$E:$E,"&gt;="&amp;$B79,Info!$D:$D,"&lt;="&amp;$B79,Info!$I:$I,"x")/365)*100000</f>
        <v>0</v>
      </c>
      <c r="AH79" s="17">
        <f>(Y79*SUMIFS(Info!$C:$C,Info!$A:$A,AH$3,Info!$E:$E,"&gt;="&amp;$B79,Info!$D:$D,"&lt;="&amp;$B79,Info!$I:$I,"x")/365)*100000</f>
        <v>0</v>
      </c>
      <c r="AI79" s="17">
        <f>(Z79*SUMIFS(Info!$C:$C,Info!$A:$A,AI$3,Info!$E:$E,"&gt;="&amp;$B79,Info!$D:$D,"&lt;="&amp;$B79,Info!$I:$I,"x")/365)*100000</f>
        <v>0</v>
      </c>
      <c r="AJ79" s="17">
        <f>(AA79*SUMIFS(Info!$C:$C,Info!$A:$A,AJ$3,Info!$E:$E,"&gt;="&amp;$B79,Info!$D:$D,"&lt;="&amp;$B79,Info!$I:$I,"x")/365)*100000</f>
        <v>0</v>
      </c>
      <c r="AK79" s="17">
        <f>(AB79*SUMIFS(Info!$C:$C,Info!$A:$A,AK$3,Info!$E:$E,"&gt;="&amp;$B79,Info!$D:$D,"&lt;="&amp;$B79,Info!$I:$I,"x")/365)*100000</f>
        <v>0</v>
      </c>
      <c r="AL79" s="17">
        <f>(AC79*SUMIFS(Info!$C:$C,Info!$A:$A,AL$3,Info!$E:$E,"&gt;="&amp;$B79,Info!$D:$D,"&lt;="&amp;$B79,Info!$I:$I,"x")/365)*100000</f>
        <v>0</v>
      </c>
      <c r="AM79" s="17"/>
    </row>
    <row r="80" spans="1:39">
      <c r="A80" s="14" t="str">
        <f t="shared" si="22"/>
        <v>12/2024</v>
      </c>
      <c r="B80" s="14">
        <f t="shared" si="23"/>
        <v>45644</v>
      </c>
      <c r="C80" s="1">
        <f>(SUMIFS('OD0040 theo Bravo'!$G:$G,'OD0040 theo Bravo'!$G:$G,"&gt;="&amp;0,'OD0040 theo Bravo'!$D:$D,C$3,'OD0040 theo Bravo'!$B:$B,"&lt;="&amp;$B80))</f>
        <v>210811</v>
      </c>
      <c r="D80" s="1">
        <f>(SUMIFS('OD0040 theo Bravo'!$G:$G,'OD0040 theo Bravo'!$G:$G,"&gt;="&amp;0,'OD0040 theo Bravo'!$D:$D,D$3,'OD0040 theo Bravo'!$B:$B,"&lt;="&amp;$B80))</f>
        <v>10150</v>
      </c>
      <c r="E80" s="1">
        <f>(SUMIFS('OD0040 theo Bravo'!$G:$G,'OD0040 theo Bravo'!$G:$G,"&gt;="&amp;0,'OD0040 theo Bravo'!$D:$D,E$3,'OD0040 theo Bravo'!$B:$B,"&lt;="&amp;$B80))</f>
        <v>201004</v>
      </c>
      <c r="F80" s="1">
        <f>(SUMIFS('OD0040 theo Bravo'!$G:$G,'OD0040 theo Bravo'!$G:$G,"&gt;="&amp;0,'OD0040 theo Bravo'!$D:$D,F$3,'OD0040 theo Bravo'!$B:$B,"&lt;="&amp;$B80))</f>
        <v>0</v>
      </c>
      <c r="G80" s="1">
        <f>(SUMIFS('OD0040 theo Bravo'!$G:$G,'OD0040 theo Bravo'!$G:$G,"&gt;="&amp;0,'OD0040 theo Bravo'!$D:$D,G$3,'OD0040 theo Bravo'!$B:$B,"&lt;="&amp;$B80))</f>
        <v>0</v>
      </c>
      <c r="H80" s="1">
        <f>(SUMIFS('OD0040 theo Bravo'!$G:$G,'OD0040 theo Bravo'!$G:$G,"&gt;="&amp;0,'OD0040 theo Bravo'!$D:$D,H$3,'OD0040 theo Bravo'!$B:$B,"&lt;="&amp;$B80))</f>
        <v>0</v>
      </c>
      <c r="I80" s="1">
        <f>(SUMIFS('OD0040 theo Bravo'!$G:$G,'OD0040 theo Bravo'!$G:$G,"&gt;="&amp;0,'OD0040 theo Bravo'!$D:$D,I$3,'OD0040 theo Bravo'!$B:$B,"&lt;="&amp;$B80))</f>
        <v>0</v>
      </c>
      <c r="J80" s="1">
        <f>(SUMIFS('OD0040 theo Bravo'!$G:$G,'OD0040 theo Bravo'!$G:$G,"&gt;="&amp;0,'OD0040 theo Bravo'!$D:$D,J$3,'OD0040 theo Bravo'!$B:$B,"&lt;="&amp;$B80))</f>
        <v>0</v>
      </c>
      <c r="K80" s="1">
        <f>(SUMIFS('OD0040 theo Bravo'!$G:$G,'OD0040 theo Bravo'!$G:$G,"&gt;="&amp;0,'OD0040 theo Bravo'!$D:$D,K$3,'OD0040 theo Bravo'!$B:$B,"&lt;="&amp;$B80))</f>
        <v>0</v>
      </c>
      <c r="L80" s="1">
        <f>-(SUMIFS('OD0040 theo Bravo'!$G:$G,'OD0040 theo Bravo'!$G:$G,"&lt;"&amp;0,'OD0040 theo Bravo'!$D:$D,L$3))</f>
        <v>504722</v>
      </c>
      <c r="M80" s="1">
        <f>-(SUMIFS('OD0040 theo Bravo'!$G:$G,'OD0040 theo Bravo'!$G:$G,"&lt;"&amp;0,'OD0040 theo Bravo'!$D:$D,M$3))</f>
        <v>0</v>
      </c>
      <c r="N80" s="1">
        <f>-(SUMIFS('OD0040 theo Bravo'!$G:$G,'OD0040 theo Bravo'!$G:$G,"&lt;"&amp;0,'OD0040 theo Bravo'!$D:$D,N$3))</f>
        <v>974267</v>
      </c>
      <c r="O80" s="1">
        <f>-(SUMIFS('OD0040 theo Bravo'!$G:$G,'OD0040 theo Bravo'!$G:$G,"&lt;"&amp;0,'OD0040 theo Bravo'!$D:$D,O$3))</f>
        <v>830018</v>
      </c>
      <c r="P80" s="1">
        <f>-(SUMIFS('OD0040 theo Bravo'!$G:$G,'OD0040 theo Bravo'!$G:$G,"&lt;"&amp;0,'OD0040 theo Bravo'!$D:$D,P$3))</f>
        <v>550000</v>
      </c>
      <c r="Q80" s="1">
        <f>-(SUMIFS('OD0040 theo Bravo'!$G:$G,'OD0040 theo Bravo'!$G:$G,"&lt;"&amp;0,'OD0040 theo Bravo'!$D:$D,Q$3))</f>
        <v>449984</v>
      </c>
      <c r="R80" s="1">
        <f>-(SUMIFS('OD0040 theo Bravo'!$G:$G,'OD0040 theo Bravo'!$G:$G,"&lt;"&amp;0,'OD0040 theo Bravo'!$D:$D,R$3))</f>
        <v>550145</v>
      </c>
      <c r="S80" s="1">
        <f>-(SUMIFS('OD0040 theo Bravo'!$G:$G,'OD0040 theo Bravo'!$G:$G,"&lt;"&amp;0,'OD0040 theo Bravo'!$D:$D,S$3))</f>
        <v>0</v>
      </c>
      <c r="T80" s="1">
        <f>-(SUMIFS('OD0040 theo Bravo'!$G:$G,'OD0040 theo Bravo'!$G:$G,"&lt;"&amp;0,'OD0040 theo Bravo'!$D:$D,T$3))</f>
        <v>49247</v>
      </c>
      <c r="U80" s="18">
        <f t="shared" si="24"/>
        <v>0</v>
      </c>
      <c r="V80" s="18">
        <f t="shared" si="25"/>
        <v>10150</v>
      </c>
      <c r="W80" s="18">
        <f t="shared" si="26"/>
        <v>0</v>
      </c>
      <c r="X80" s="18">
        <f t="shared" si="27"/>
        <v>0</v>
      </c>
      <c r="Y80" s="18">
        <f t="shared" si="28"/>
        <v>0</v>
      </c>
      <c r="Z80" s="18">
        <f t="shared" si="29"/>
        <v>0</v>
      </c>
      <c r="AA80" s="18">
        <f t="shared" si="30"/>
        <v>0</v>
      </c>
      <c r="AB80" s="18">
        <f t="shared" si="31"/>
        <v>0</v>
      </c>
      <c r="AC80" s="18">
        <f t="shared" si="31"/>
        <v>0</v>
      </c>
      <c r="AD80" s="17">
        <f>(U80*SUMIFS(Info!$C:$C,Info!$A:$A,AD$3,Info!$E:$E,"&gt;="&amp;$B80,Info!$D:$D,"&lt;="&amp;$B80,Info!$I:$I,"x")/365)*100000</f>
        <v>0</v>
      </c>
      <c r="AE80" s="17">
        <f>(V80*SUMIFS(Info!$C:$C,Info!$A:$A,AE$3,Info!$E:$E,"&gt;="&amp;$B80,Info!$D:$D,"&lt;="&amp;$B80,Info!$I:$I,"x")/365)*100000</f>
        <v>0</v>
      </c>
      <c r="AF80" s="17">
        <f>(W80*SUMIFS(Info!$C:$C,Info!$A:$A,AF$3,Info!$E:$E,"&gt;="&amp;$B80,Info!$D:$D,"&lt;="&amp;$B80,Info!$I:$I,"x")/365)*100000</f>
        <v>0</v>
      </c>
      <c r="AG80" s="17">
        <f>(X80*SUMIFS(Info!$C:$C,Info!$A:$A,AG$3,Info!$E:$E,"&gt;="&amp;$B80,Info!$D:$D,"&lt;="&amp;$B80,Info!$I:$I,"x")/365)*100000</f>
        <v>0</v>
      </c>
      <c r="AH80" s="17">
        <f>(Y80*SUMIFS(Info!$C:$C,Info!$A:$A,AH$3,Info!$E:$E,"&gt;="&amp;$B80,Info!$D:$D,"&lt;="&amp;$B80,Info!$I:$I,"x")/365)*100000</f>
        <v>0</v>
      </c>
      <c r="AI80" s="17">
        <f>(Z80*SUMIFS(Info!$C:$C,Info!$A:$A,AI$3,Info!$E:$E,"&gt;="&amp;$B80,Info!$D:$D,"&lt;="&amp;$B80,Info!$I:$I,"x")/365)*100000</f>
        <v>0</v>
      </c>
      <c r="AJ80" s="17">
        <f>(AA80*SUMIFS(Info!$C:$C,Info!$A:$A,AJ$3,Info!$E:$E,"&gt;="&amp;$B80,Info!$D:$D,"&lt;="&amp;$B80,Info!$I:$I,"x")/365)*100000</f>
        <v>0</v>
      </c>
      <c r="AK80" s="17">
        <f>(AB80*SUMIFS(Info!$C:$C,Info!$A:$A,AK$3,Info!$E:$E,"&gt;="&amp;$B80,Info!$D:$D,"&lt;="&amp;$B80,Info!$I:$I,"x")/365)*100000</f>
        <v>0</v>
      </c>
      <c r="AL80" s="17">
        <f>(AC80*SUMIFS(Info!$C:$C,Info!$A:$A,AL$3,Info!$E:$E,"&gt;="&amp;$B80,Info!$D:$D,"&lt;="&amp;$B80,Info!$I:$I,"x")/365)*100000</f>
        <v>0</v>
      </c>
      <c r="AM80" s="17"/>
    </row>
    <row r="81" spans="1:39">
      <c r="A81" s="14" t="str">
        <f t="shared" si="22"/>
        <v>12/2024</v>
      </c>
      <c r="B81" s="14">
        <f t="shared" si="23"/>
        <v>45645</v>
      </c>
      <c r="C81" s="1">
        <f>(SUMIFS('OD0040 theo Bravo'!$G:$G,'OD0040 theo Bravo'!$G:$G,"&gt;="&amp;0,'OD0040 theo Bravo'!$D:$D,C$3,'OD0040 theo Bravo'!$B:$B,"&lt;="&amp;$B81))</f>
        <v>210820</v>
      </c>
      <c r="D81" s="1">
        <f>(SUMIFS('OD0040 theo Bravo'!$G:$G,'OD0040 theo Bravo'!$G:$G,"&gt;="&amp;0,'OD0040 theo Bravo'!$D:$D,D$3,'OD0040 theo Bravo'!$B:$B,"&lt;="&amp;$B81))</f>
        <v>10150</v>
      </c>
      <c r="E81" s="1">
        <f>(SUMIFS('OD0040 theo Bravo'!$G:$G,'OD0040 theo Bravo'!$G:$G,"&gt;="&amp;0,'OD0040 theo Bravo'!$D:$D,E$3,'OD0040 theo Bravo'!$B:$B,"&lt;="&amp;$B81))</f>
        <v>201004</v>
      </c>
      <c r="F81" s="1">
        <f>(SUMIFS('OD0040 theo Bravo'!$G:$G,'OD0040 theo Bravo'!$G:$G,"&gt;="&amp;0,'OD0040 theo Bravo'!$D:$D,F$3,'OD0040 theo Bravo'!$B:$B,"&lt;="&amp;$B81))</f>
        <v>0</v>
      </c>
      <c r="G81" s="1">
        <f>(SUMIFS('OD0040 theo Bravo'!$G:$G,'OD0040 theo Bravo'!$G:$G,"&gt;="&amp;0,'OD0040 theo Bravo'!$D:$D,G$3,'OD0040 theo Bravo'!$B:$B,"&lt;="&amp;$B81))</f>
        <v>0</v>
      </c>
      <c r="H81" s="1">
        <f>(SUMIFS('OD0040 theo Bravo'!$G:$G,'OD0040 theo Bravo'!$G:$G,"&gt;="&amp;0,'OD0040 theo Bravo'!$D:$D,H$3,'OD0040 theo Bravo'!$B:$B,"&lt;="&amp;$B81))</f>
        <v>0</v>
      </c>
      <c r="I81" s="1">
        <f>(SUMIFS('OD0040 theo Bravo'!$G:$G,'OD0040 theo Bravo'!$G:$G,"&gt;="&amp;0,'OD0040 theo Bravo'!$D:$D,I$3,'OD0040 theo Bravo'!$B:$B,"&lt;="&amp;$B81))</f>
        <v>0</v>
      </c>
      <c r="J81" s="1">
        <f>(SUMIFS('OD0040 theo Bravo'!$G:$G,'OD0040 theo Bravo'!$G:$G,"&gt;="&amp;0,'OD0040 theo Bravo'!$D:$D,J$3,'OD0040 theo Bravo'!$B:$B,"&lt;="&amp;$B81))</f>
        <v>0</v>
      </c>
      <c r="K81" s="1">
        <f>(SUMIFS('OD0040 theo Bravo'!$G:$G,'OD0040 theo Bravo'!$G:$G,"&gt;="&amp;0,'OD0040 theo Bravo'!$D:$D,K$3,'OD0040 theo Bravo'!$B:$B,"&lt;="&amp;$B81))</f>
        <v>0</v>
      </c>
      <c r="L81" s="1">
        <f>-(SUMIFS('OD0040 theo Bravo'!$G:$G,'OD0040 theo Bravo'!$G:$G,"&lt;"&amp;0,'OD0040 theo Bravo'!$D:$D,L$3))</f>
        <v>504722</v>
      </c>
      <c r="M81" s="1">
        <f>-(SUMIFS('OD0040 theo Bravo'!$G:$G,'OD0040 theo Bravo'!$G:$G,"&lt;"&amp;0,'OD0040 theo Bravo'!$D:$D,M$3))</f>
        <v>0</v>
      </c>
      <c r="N81" s="1">
        <f>-(SUMIFS('OD0040 theo Bravo'!$G:$G,'OD0040 theo Bravo'!$G:$G,"&lt;"&amp;0,'OD0040 theo Bravo'!$D:$D,N$3))</f>
        <v>974267</v>
      </c>
      <c r="O81" s="1">
        <f>-(SUMIFS('OD0040 theo Bravo'!$G:$G,'OD0040 theo Bravo'!$G:$G,"&lt;"&amp;0,'OD0040 theo Bravo'!$D:$D,O$3))</f>
        <v>830018</v>
      </c>
      <c r="P81" s="1">
        <f>-(SUMIFS('OD0040 theo Bravo'!$G:$G,'OD0040 theo Bravo'!$G:$G,"&lt;"&amp;0,'OD0040 theo Bravo'!$D:$D,P$3))</f>
        <v>550000</v>
      </c>
      <c r="Q81" s="1">
        <f>-(SUMIFS('OD0040 theo Bravo'!$G:$G,'OD0040 theo Bravo'!$G:$G,"&lt;"&amp;0,'OD0040 theo Bravo'!$D:$D,Q$3))</f>
        <v>449984</v>
      </c>
      <c r="R81" s="1">
        <f>-(SUMIFS('OD0040 theo Bravo'!$G:$G,'OD0040 theo Bravo'!$G:$G,"&lt;"&amp;0,'OD0040 theo Bravo'!$D:$D,R$3))</f>
        <v>550145</v>
      </c>
      <c r="S81" s="1">
        <f>-(SUMIFS('OD0040 theo Bravo'!$G:$G,'OD0040 theo Bravo'!$G:$G,"&lt;"&amp;0,'OD0040 theo Bravo'!$D:$D,S$3))</f>
        <v>0</v>
      </c>
      <c r="T81" s="1">
        <f>-(SUMIFS('OD0040 theo Bravo'!$G:$G,'OD0040 theo Bravo'!$G:$G,"&lt;"&amp;0,'OD0040 theo Bravo'!$D:$D,T$3))</f>
        <v>49247</v>
      </c>
      <c r="U81" s="18">
        <f t="shared" si="24"/>
        <v>0</v>
      </c>
      <c r="V81" s="18">
        <f t="shared" si="25"/>
        <v>10150</v>
      </c>
      <c r="W81" s="18">
        <f t="shared" si="26"/>
        <v>0</v>
      </c>
      <c r="X81" s="18">
        <f t="shared" si="27"/>
        <v>0</v>
      </c>
      <c r="Y81" s="18">
        <f t="shared" si="28"/>
        <v>0</v>
      </c>
      <c r="Z81" s="18">
        <f t="shared" si="29"/>
        <v>0</v>
      </c>
      <c r="AA81" s="18">
        <f t="shared" si="30"/>
        <v>0</v>
      </c>
      <c r="AB81" s="18">
        <f t="shared" si="31"/>
        <v>0</v>
      </c>
      <c r="AC81" s="18">
        <f t="shared" si="31"/>
        <v>0</v>
      </c>
      <c r="AD81" s="17">
        <f>(U81*SUMIFS(Info!$C:$C,Info!$A:$A,AD$3,Info!$E:$E,"&gt;="&amp;$B81,Info!$D:$D,"&lt;="&amp;$B81,Info!$I:$I,"x")/365)*100000</f>
        <v>0</v>
      </c>
      <c r="AE81" s="17">
        <f>(V81*SUMIFS(Info!$C:$C,Info!$A:$A,AE$3,Info!$E:$E,"&gt;="&amp;$B81,Info!$D:$D,"&lt;="&amp;$B81,Info!$I:$I,"x")/365)*100000</f>
        <v>0</v>
      </c>
      <c r="AF81" s="17">
        <f>(W81*SUMIFS(Info!$C:$C,Info!$A:$A,AF$3,Info!$E:$E,"&gt;="&amp;$B81,Info!$D:$D,"&lt;="&amp;$B81,Info!$I:$I,"x")/365)*100000</f>
        <v>0</v>
      </c>
      <c r="AG81" s="17">
        <f>(X81*SUMIFS(Info!$C:$C,Info!$A:$A,AG$3,Info!$E:$E,"&gt;="&amp;$B81,Info!$D:$D,"&lt;="&amp;$B81,Info!$I:$I,"x")/365)*100000</f>
        <v>0</v>
      </c>
      <c r="AH81" s="17">
        <f>(Y81*SUMIFS(Info!$C:$C,Info!$A:$A,AH$3,Info!$E:$E,"&gt;="&amp;$B81,Info!$D:$D,"&lt;="&amp;$B81,Info!$I:$I,"x")/365)*100000</f>
        <v>0</v>
      </c>
      <c r="AI81" s="17">
        <f>(Z81*SUMIFS(Info!$C:$C,Info!$A:$A,AI$3,Info!$E:$E,"&gt;="&amp;$B81,Info!$D:$D,"&lt;="&amp;$B81,Info!$I:$I,"x")/365)*100000</f>
        <v>0</v>
      </c>
      <c r="AJ81" s="17">
        <f>(AA81*SUMIFS(Info!$C:$C,Info!$A:$A,AJ$3,Info!$E:$E,"&gt;="&amp;$B81,Info!$D:$D,"&lt;="&amp;$B81,Info!$I:$I,"x")/365)*100000</f>
        <v>0</v>
      </c>
      <c r="AK81" s="17">
        <f>(AB81*SUMIFS(Info!$C:$C,Info!$A:$A,AK$3,Info!$E:$E,"&gt;="&amp;$B81,Info!$D:$D,"&lt;="&amp;$B81,Info!$I:$I,"x")/365)*100000</f>
        <v>0</v>
      </c>
      <c r="AL81" s="17">
        <f>(AC81*SUMIFS(Info!$C:$C,Info!$A:$A,AL$3,Info!$E:$E,"&gt;="&amp;$B81,Info!$D:$D,"&lt;="&amp;$B81,Info!$I:$I,"x")/365)*100000</f>
        <v>0</v>
      </c>
      <c r="AM81" s="17"/>
    </row>
    <row r="82" spans="1:39">
      <c r="A82" s="14" t="str">
        <f t="shared" si="22"/>
        <v>12/2024</v>
      </c>
      <c r="B82" s="14">
        <f t="shared" si="23"/>
        <v>45646</v>
      </c>
      <c r="C82" s="1">
        <f>(SUMIFS('OD0040 theo Bravo'!$G:$G,'OD0040 theo Bravo'!$G:$G,"&gt;="&amp;0,'OD0040 theo Bravo'!$D:$D,C$3,'OD0040 theo Bravo'!$B:$B,"&lt;="&amp;$B82))</f>
        <v>210820</v>
      </c>
      <c r="D82" s="1">
        <f>(SUMIFS('OD0040 theo Bravo'!$G:$G,'OD0040 theo Bravo'!$G:$G,"&gt;="&amp;0,'OD0040 theo Bravo'!$D:$D,D$3,'OD0040 theo Bravo'!$B:$B,"&lt;="&amp;$B82))</f>
        <v>10150</v>
      </c>
      <c r="E82" s="1">
        <f>(SUMIFS('OD0040 theo Bravo'!$G:$G,'OD0040 theo Bravo'!$G:$G,"&gt;="&amp;0,'OD0040 theo Bravo'!$D:$D,E$3,'OD0040 theo Bravo'!$B:$B,"&lt;="&amp;$B82))</f>
        <v>201004</v>
      </c>
      <c r="F82" s="1">
        <f>(SUMIFS('OD0040 theo Bravo'!$G:$G,'OD0040 theo Bravo'!$G:$G,"&gt;="&amp;0,'OD0040 theo Bravo'!$D:$D,F$3,'OD0040 theo Bravo'!$B:$B,"&lt;="&amp;$B82))</f>
        <v>0</v>
      </c>
      <c r="G82" s="1">
        <f>(SUMIFS('OD0040 theo Bravo'!$G:$G,'OD0040 theo Bravo'!$G:$G,"&gt;="&amp;0,'OD0040 theo Bravo'!$D:$D,G$3,'OD0040 theo Bravo'!$B:$B,"&lt;="&amp;$B82))</f>
        <v>0</v>
      </c>
      <c r="H82" s="1">
        <f>(SUMIFS('OD0040 theo Bravo'!$G:$G,'OD0040 theo Bravo'!$G:$G,"&gt;="&amp;0,'OD0040 theo Bravo'!$D:$D,H$3,'OD0040 theo Bravo'!$B:$B,"&lt;="&amp;$B82))</f>
        <v>0</v>
      </c>
      <c r="I82" s="1">
        <f>(SUMIFS('OD0040 theo Bravo'!$G:$G,'OD0040 theo Bravo'!$G:$G,"&gt;="&amp;0,'OD0040 theo Bravo'!$D:$D,I$3,'OD0040 theo Bravo'!$B:$B,"&lt;="&amp;$B82))</f>
        <v>0</v>
      </c>
      <c r="J82" s="1">
        <f>(SUMIFS('OD0040 theo Bravo'!$G:$G,'OD0040 theo Bravo'!$G:$G,"&gt;="&amp;0,'OD0040 theo Bravo'!$D:$D,J$3,'OD0040 theo Bravo'!$B:$B,"&lt;="&amp;$B82))</f>
        <v>0</v>
      </c>
      <c r="K82" s="1">
        <f>(SUMIFS('OD0040 theo Bravo'!$G:$G,'OD0040 theo Bravo'!$G:$G,"&gt;="&amp;0,'OD0040 theo Bravo'!$D:$D,K$3,'OD0040 theo Bravo'!$B:$B,"&lt;="&amp;$B82))</f>
        <v>0</v>
      </c>
      <c r="L82" s="1">
        <f>-(SUMIFS('OD0040 theo Bravo'!$G:$G,'OD0040 theo Bravo'!$G:$G,"&lt;"&amp;0,'OD0040 theo Bravo'!$D:$D,L$3))</f>
        <v>504722</v>
      </c>
      <c r="M82" s="1">
        <f>-(SUMIFS('OD0040 theo Bravo'!$G:$G,'OD0040 theo Bravo'!$G:$G,"&lt;"&amp;0,'OD0040 theo Bravo'!$D:$D,M$3))</f>
        <v>0</v>
      </c>
      <c r="N82" s="1">
        <f>-(SUMIFS('OD0040 theo Bravo'!$G:$G,'OD0040 theo Bravo'!$G:$G,"&lt;"&amp;0,'OD0040 theo Bravo'!$D:$D,N$3))</f>
        <v>974267</v>
      </c>
      <c r="O82" s="1">
        <f>-(SUMIFS('OD0040 theo Bravo'!$G:$G,'OD0040 theo Bravo'!$G:$G,"&lt;"&amp;0,'OD0040 theo Bravo'!$D:$D,O$3))</f>
        <v>830018</v>
      </c>
      <c r="P82" s="1">
        <f>-(SUMIFS('OD0040 theo Bravo'!$G:$G,'OD0040 theo Bravo'!$G:$G,"&lt;"&amp;0,'OD0040 theo Bravo'!$D:$D,P$3))</f>
        <v>550000</v>
      </c>
      <c r="Q82" s="1">
        <f>-(SUMIFS('OD0040 theo Bravo'!$G:$G,'OD0040 theo Bravo'!$G:$G,"&lt;"&amp;0,'OD0040 theo Bravo'!$D:$D,Q$3))</f>
        <v>449984</v>
      </c>
      <c r="R82" s="1">
        <f>-(SUMIFS('OD0040 theo Bravo'!$G:$G,'OD0040 theo Bravo'!$G:$G,"&lt;"&amp;0,'OD0040 theo Bravo'!$D:$D,R$3))</f>
        <v>550145</v>
      </c>
      <c r="S82" s="1">
        <f>-(SUMIFS('OD0040 theo Bravo'!$G:$G,'OD0040 theo Bravo'!$G:$G,"&lt;"&amp;0,'OD0040 theo Bravo'!$D:$D,S$3))</f>
        <v>0</v>
      </c>
      <c r="T82" s="1">
        <f>-(SUMIFS('OD0040 theo Bravo'!$G:$G,'OD0040 theo Bravo'!$G:$G,"&lt;"&amp;0,'OD0040 theo Bravo'!$D:$D,T$3))</f>
        <v>49247</v>
      </c>
      <c r="U82" s="18">
        <f t="shared" si="24"/>
        <v>0</v>
      </c>
      <c r="V82" s="18">
        <f t="shared" si="25"/>
        <v>10150</v>
      </c>
      <c r="W82" s="18">
        <f t="shared" si="26"/>
        <v>0</v>
      </c>
      <c r="X82" s="18">
        <f t="shared" si="27"/>
        <v>0</v>
      </c>
      <c r="Y82" s="18">
        <f t="shared" si="28"/>
        <v>0</v>
      </c>
      <c r="Z82" s="18">
        <f t="shared" si="29"/>
        <v>0</v>
      </c>
      <c r="AA82" s="18">
        <f t="shared" si="30"/>
        <v>0</v>
      </c>
      <c r="AB82" s="18">
        <f t="shared" si="31"/>
        <v>0</v>
      </c>
      <c r="AC82" s="18">
        <f t="shared" si="31"/>
        <v>0</v>
      </c>
      <c r="AD82" s="17">
        <f>(U82*SUMIFS(Info!$C:$C,Info!$A:$A,AD$3,Info!$E:$E,"&gt;="&amp;$B82,Info!$D:$D,"&lt;="&amp;$B82,Info!$I:$I,"x")/365)*100000</f>
        <v>0</v>
      </c>
      <c r="AE82" s="17">
        <f>(V82*SUMIFS(Info!$C:$C,Info!$A:$A,AE$3,Info!$E:$E,"&gt;="&amp;$B82,Info!$D:$D,"&lt;="&amp;$B82,Info!$I:$I,"x")/365)*100000</f>
        <v>0</v>
      </c>
      <c r="AF82" s="17">
        <f>(W82*SUMIFS(Info!$C:$C,Info!$A:$A,AF$3,Info!$E:$E,"&gt;="&amp;$B82,Info!$D:$D,"&lt;="&amp;$B82,Info!$I:$I,"x")/365)*100000</f>
        <v>0</v>
      </c>
      <c r="AG82" s="17">
        <f>(X82*SUMIFS(Info!$C:$C,Info!$A:$A,AG$3,Info!$E:$E,"&gt;="&amp;$B82,Info!$D:$D,"&lt;="&amp;$B82,Info!$I:$I,"x")/365)*100000</f>
        <v>0</v>
      </c>
      <c r="AH82" s="17">
        <f>(Y82*SUMIFS(Info!$C:$C,Info!$A:$A,AH$3,Info!$E:$E,"&gt;="&amp;$B82,Info!$D:$D,"&lt;="&amp;$B82,Info!$I:$I,"x")/365)*100000</f>
        <v>0</v>
      </c>
      <c r="AI82" s="17">
        <f>(Z82*SUMIFS(Info!$C:$C,Info!$A:$A,AI$3,Info!$E:$E,"&gt;="&amp;$B82,Info!$D:$D,"&lt;="&amp;$B82,Info!$I:$I,"x")/365)*100000</f>
        <v>0</v>
      </c>
      <c r="AJ82" s="17">
        <f>(AA82*SUMIFS(Info!$C:$C,Info!$A:$A,AJ$3,Info!$E:$E,"&gt;="&amp;$B82,Info!$D:$D,"&lt;="&amp;$B82,Info!$I:$I,"x")/365)*100000</f>
        <v>0</v>
      </c>
      <c r="AK82" s="17">
        <f>(AB82*SUMIFS(Info!$C:$C,Info!$A:$A,AK$3,Info!$E:$E,"&gt;="&amp;$B82,Info!$D:$D,"&lt;="&amp;$B82,Info!$I:$I,"x")/365)*100000</f>
        <v>0</v>
      </c>
      <c r="AL82" s="17">
        <f>(AC82*SUMIFS(Info!$C:$C,Info!$A:$A,AL$3,Info!$E:$E,"&gt;="&amp;$B82,Info!$D:$D,"&lt;="&amp;$B82,Info!$I:$I,"x")/365)*100000</f>
        <v>0</v>
      </c>
      <c r="AM82" s="17"/>
    </row>
    <row r="83" spans="1:39">
      <c r="A83" s="14" t="str">
        <f t="shared" si="22"/>
        <v>12/2024</v>
      </c>
      <c r="B83" s="14">
        <f t="shared" si="23"/>
        <v>45647</v>
      </c>
      <c r="C83" s="1">
        <f>(SUMIFS('OD0040 theo Bravo'!$G:$G,'OD0040 theo Bravo'!$G:$G,"&gt;="&amp;0,'OD0040 theo Bravo'!$D:$D,C$3,'OD0040 theo Bravo'!$B:$B,"&lt;="&amp;$B83))</f>
        <v>210820</v>
      </c>
      <c r="D83" s="1">
        <f>(SUMIFS('OD0040 theo Bravo'!$G:$G,'OD0040 theo Bravo'!$G:$G,"&gt;="&amp;0,'OD0040 theo Bravo'!$D:$D,D$3,'OD0040 theo Bravo'!$B:$B,"&lt;="&amp;$B83))</f>
        <v>10150</v>
      </c>
      <c r="E83" s="1">
        <f>(SUMIFS('OD0040 theo Bravo'!$G:$G,'OD0040 theo Bravo'!$G:$G,"&gt;="&amp;0,'OD0040 theo Bravo'!$D:$D,E$3,'OD0040 theo Bravo'!$B:$B,"&lt;="&amp;$B83))</f>
        <v>201004</v>
      </c>
      <c r="F83" s="1">
        <f>(SUMIFS('OD0040 theo Bravo'!$G:$G,'OD0040 theo Bravo'!$G:$G,"&gt;="&amp;0,'OD0040 theo Bravo'!$D:$D,F$3,'OD0040 theo Bravo'!$B:$B,"&lt;="&amp;$B83))</f>
        <v>0</v>
      </c>
      <c r="G83" s="1">
        <f>(SUMIFS('OD0040 theo Bravo'!$G:$G,'OD0040 theo Bravo'!$G:$G,"&gt;="&amp;0,'OD0040 theo Bravo'!$D:$D,G$3,'OD0040 theo Bravo'!$B:$B,"&lt;="&amp;$B83))</f>
        <v>0</v>
      </c>
      <c r="H83" s="1">
        <f>(SUMIFS('OD0040 theo Bravo'!$G:$G,'OD0040 theo Bravo'!$G:$G,"&gt;="&amp;0,'OD0040 theo Bravo'!$D:$D,H$3,'OD0040 theo Bravo'!$B:$B,"&lt;="&amp;$B83))</f>
        <v>0</v>
      </c>
      <c r="I83" s="1">
        <f>(SUMIFS('OD0040 theo Bravo'!$G:$G,'OD0040 theo Bravo'!$G:$G,"&gt;="&amp;0,'OD0040 theo Bravo'!$D:$D,I$3,'OD0040 theo Bravo'!$B:$B,"&lt;="&amp;$B83))</f>
        <v>0</v>
      </c>
      <c r="J83" s="1">
        <f>(SUMIFS('OD0040 theo Bravo'!$G:$G,'OD0040 theo Bravo'!$G:$G,"&gt;="&amp;0,'OD0040 theo Bravo'!$D:$D,J$3,'OD0040 theo Bravo'!$B:$B,"&lt;="&amp;$B83))</f>
        <v>0</v>
      </c>
      <c r="K83" s="1">
        <f>(SUMIFS('OD0040 theo Bravo'!$G:$G,'OD0040 theo Bravo'!$G:$G,"&gt;="&amp;0,'OD0040 theo Bravo'!$D:$D,K$3,'OD0040 theo Bravo'!$B:$B,"&lt;="&amp;$B83))</f>
        <v>0</v>
      </c>
      <c r="L83" s="1">
        <f>-(SUMIFS('OD0040 theo Bravo'!$G:$G,'OD0040 theo Bravo'!$G:$G,"&lt;"&amp;0,'OD0040 theo Bravo'!$D:$D,L$3))</f>
        <v>504722</v>
      </c>
      <c r="M83" s="1">
        <f>-(SUMIFS('OD0040 theo Bravo'!$G:$G,'OD0040 theo Bravo'!$G:$G,"&lt;"&amp;0,'OD0040 theo Bravo'!$D:$D,M$3))</f>
        <v>0</v>
      </c>
      <c r="N83" s="1">
        <f>-(SUMIFS('OD0040 theo Bravo'!$G:$G,'OD0040 theo Bravo'!$G:$G,"&lt;"&amp;0,'OD0040 theo Bravo'!$D:$D,N$3))</f>
        <v>974267</v>
      </c>
      <c r="O83" s="1">
        <f>-(SUMIFS('OD0040 theo Bravo'!$G:$G,'OD0040 theo Bravo'!$G:$G,"&lt;"&amp;0,'OD0040 theo Bravo'!$D:$D,O$3))</f>
        <v>830018</v>
      </c>
      <c r="P83" s="1">
        <f>-(SUMIFS('OD0040 theo Bravo'!$G:$G,'OD0040 theo Bravo'!$G:$G,"&lt;"&amp;0,'OD0040 theo Bravo'!$D:$D,P$3))</f>
        <v>550000</v>
      </c>
      <c r="Q83" s="1">
        <f>-(SUMIFS('OD0040 theo Bravo'!$G:$G,'OD0040 theo Bravo'!$G:$G,"&lt;"&amp;0,'OD0040 theo Bravo'!$D:$D,Q$3))</f>
        <v>449984</v>
      </c>
      <c r="R83" s="1">
        <f>-(SUMIFS('OD0040 theo Bravo'!$G:$G,'OD0040 theo Bravo'!$G:$G,"&lt;"&amp;0,'OD0040 theo Bravo'!$D:$D,R$3))</f>
        <v>550145</v>
      </c>
      <c r="S83" s="1">
        <f>-(SUMIFS('OD0040 theo Bravo'!$G:$G,'OD0040 theo Bravo'!$G:$G,"&lt;"&amp;0,'OD0040 theo Bravo'!$D:$D,S$3))</f>
        <v>0</v>
      </c>
      <c r="T83" s="1">
        <f>-(SUMIFS('OD0040 theo Bravo'!$G:$G,'OD0040 theo Bravo'!$G:$G,"&lt;"&amp;0,'OD0040 theo Bravo'!$D:$D,T$3))</f>
        <v>49247</v>
      </c>
      <c r="U83" s="18">
        <f t="shared" si="24"/>
        <v>0</v>
      </c>
      <c r="V83" s="18">
        <f t="shared" si="25"/>
        <v>10150</v>
      </c>
      <c r="W83" s="18">
        <f t="shared" si="26"/>
        <v>0</v>
      </c>
      <c r="X83" s="18">
        <f t="shared" si="27"/>
        <v>0</v>
      </c>
      <c r="Y83" s="18">
        <f t="shared" si="28"/>
        <v>0</v>
      </c>
      <c r="Z83" s="18">
        <f t="shared" si="29"/>
        <v>0</v>
      </c>
      <c r="AA83" s="18">
        <f t="shared" si="30"/>
        <v>0</v>
      </c>
      <c r="AB83" s="18">
        <f t="shared" si="31"/>
        <v>0</v>
      </c>
      <c r="AC83" s="18">
        <f t="shared" si="31"/>
        <v>0</v>
      </c>
      <c r="AD83" s="17">
        <f>(U83*SUMIFS(Info!$C:$C,Info!$A:$A,AD$3,Info!$E:$E,"&gt;="&amp;$B83,Info!$D:$D,"&lt;="&amp;$B83,Info!$I:$I,"x")/365)*100000</f>
        <v>0</v>
      </c>
      <c r="AE83" s="17">
        <f>(V83*SUMIFS(Info!$C:$C,Info!$A:$A,AE$3,Info!$E:$E,"&gt;="&amp;$B83,Info!$D:$D,"&lt;="&amp;$B83,Info!$I:$I,"x")/365)*100000</f>
        <v>0</v>
      </c>
      <c r="AF83" s="17">
        <f>(W83*SUMIFS(Info!$C:$C,Info!$A:$A,AF$3,Info!$E:$E,"&gt;="&amp;$B83,Info!$D:$D,"&lt;="&amp;$B83,Info!$I:$I,"x")/365)*100000</f>
        <v>0</v>
      </c>
      <c r="AG83" s="17">
        <f>(X83*SUMIFS(Info!$C:$C,Info!$A:$A,AG$3,Info!$E:$E,"&gt;="&amp;$B83,Info!$D:$D,"&lt;="&amp;$B83,Info!$I:$I,"x")/365)*100000</f>
        <v>0</v>
      </c>
      <c r="AH83" s="17">
        <f>(Y83*SUMIFS(Info!$C:$C,Info!$A:$A,AH$3,Info!$E:$E,"&gt;="&amp;$B83,Info!$D:$D,"&lt;="&amp;$B83,Info!$I:$I,"x")/365)*100000</f>
        <v>0</v>
      </c>
      <c r="AI83" s="17">
        <f>(Z83*SUMIFS(Info!$C:$C,Info!$A:$A,AI$3,Info!$E:$E,"&gt;="&amp;$B83,Info!$D:$D,"&lt;="&amp;$B83,Info!$I:$I,"x")/365)*100000</f>
        <v>0</v>
      </c>
      <c r="AJ83" s="17">
        <f>(AA83*SUMIFS(Info!$C:$C,Info!$A:$A,AJ$3,Info!$E:$E,"&gt;="&amp;$B83,Info!$D:$D,"&lt;="&amp;$B83,Info!$I:$I,"x")/365)*100000</f>
        <v>0</v>
      </c>
      <c r="AK83" s="17">
        <f>(AB83*SUMIFS(Info!$C:$C,Info!$A:$A,AK$3,Info!$E:$E,"&gt;="&amp;$B83,Info!$D:$D,"&lt;="&amp;$B83,Info!$I:$I,"x")/365)*100000</f>
        <v>0</v>
      </c>
      <c r="AL83" s="17">
        <f>(AC83*SUMIFS(Info!$C:$C,Info!$A:$A,AL$3,Info!$E:$E,"&gt;="&amp;$B83,Info!$D:$D,"&lt;="&amp;$B83,Info!$I:$I,"x")/365)*100000</f>
        <v>0</v>
      </c>
      <c r="AM83" s="17"/>
    </row>
    <row r="84" spans="1:39">
      <c r="A84" s="14" t="str">
        <f t="shared" si="22"/>
        <v>12/2024</v>
      </c>
      <c r="B84" s="14">
        <f t="shared" si="23"/>
        <v>45648</v>
      </c>
      <c r="C84" s="1">
        <f>(SUMIFS('OD0040 theo Bravo'!$G:$G,'OD0040 theo Bravo'!$G:$G,"&gt;="&amp;0,'OD0040 theo Bravo'!$D:$D,C$3,'OD0040 theo Bravo'!$B:$B,"&lt;="&amp;$B84))</f>
        <v>210820</v>
      </c>
      <c r="D84" s="1">
        <f>(SUMIFS('OD0040 theo Bravo'!$G:$G,'OD0040 theo Bravo'!$G:$G,"&gt;="&amp;0,'OD0040 theo Bravo'!$D:$D,D$3,'OD0040 theo Bravo'!$B:$B,"&lt;="&amp;$B84))</f>
        <v>10150</v>
      </c>
      <c r="E84" s="1">
        <f>(SUMIFS('OD0040 theo Bravo'!$G:$G,'OD0040 theo Bravo'!$G:$G,"&gt;="&amp;0,'OD0040 theo Bravo'!$D:$D,E$3,'OD0040 theo Bravo'!$B:$B,"&lt;="&amp;$B84))</f>
        <v>201004</v>
      </c>
      <c r="F84" s="1">
        <f>(SUMIFS('OD0040 theo Bravo'!$G:$G,'OD0040 theo Bravo'!$G:$G,"&gt;="&amp;0,'OD0040 theo Bravo'!$D:$D,F$3,'OD0040 theo Bravo'!$B:$B,"&lt;="&amp;$B84))</f>
        <v>0</v>
      </c>
      <c r="G84" s="1">
        <f>(SUMIFS('OD0040 theo Bravo'!$G:$G,'OD0040 theo Bravo'!$G:$G,"&gt;="&amp;0,'OD0040 theo Bravo'!$D:$D,G$3,'OD0040 theo Bravo'!$B:$B,"&lt;="&amp;$B84))</f>
        <v>0</v>
      </c>
      <c r="H84" s="1">
        <f>(SUMIFS('OD0040 theo Bravo'!$G:$G,'OD0040 theo Bravo'!$G:$G,"&gt;="&amp;0,'OD0040 theo Bravo'!$D:$D,H$3,'OD0040 theo Bravo'!$B:$B,"&lt;="&amp;$B84))</f>
        <v>0</v>
      </c>
      <c r="I84" s="1">
        <f>(SUMIFS('OD0040 theo Bravo'!$G:$G,'OD0040 theo Bravo'!$G:$G,"&gt;="&amp;0,'OD0040 theo Bravo'!$D:$D,I$3,'OD0040 theo Bravo'!$B:$B,"&lt;="&amp;$B84))</f>
        <v>0</v>
      </c>
      <c r="J84" s="1">
        <f>(SUMIFS('OD0040 theo Bravo'!$G:$G,'OD0040 theo Bravo'!$G:$G,"&gt;="&amp;0,'OD0040 theo Bravo'!$D:$D,J$3,'OD0040 theo Bravo'!$B:$B,"&lt;="&amp;$B84))</f>
        <v>0</v>
      </c>
      <c r="K84" s="1">
        <f>(SUMIFS('OD0040 theo Bravo'!$G:$G,'OD0040 theo Bravo'!$G:$G,"&gt;="&amp;0,'OD0040 theo Bravo'!$D:$D,K$3,'OD0040 theo Bravo'!$B:$B,"&lt;="&amp;$B84))</f>
        <v>0</v>
      </c>
      <c r="L84" s="1">
        <f>-(SUMIFS('OD0040 theo Bravo'!$G:$G,'OD0040 theo Bravo'!$G:$G,"&lt;"&amp;0,'OD0040 theo Bravo'!$D:$D,L$3))</f>
        <v>504722</v>
      </c>
      <c r="M84" s="1">
        <f>-(SUMIFS('OD0040 theo Bravo'!$G:$G,'OD0040 theo Bravo'!$G:$G,"&lt;"&amp;0,'OD0040 theo Bravo'!$D:$D,M$3))</f>
        <v>0</v>
      </c>
      <c r="N84" s="1">
        <f>-(SUMIFS('OD0040 theo Bravo'!$G:$G,'OD0040 theo Bravo'!$G:$G,"&lt;"&amp;0,'OD0040 theo Bravo'!$D:$D,N$3))</f>
        <v>974267</v>
      </c>
      <c r="O84" s="1">
        <f>-(SUMIFS('OD0040 theo Bravo'!$G:$G,'OD0040 theo Bravo'!$G:$G,"&lt;"&amp;0,'OD0040 theo Bravo'!$D:$D,O$3))</f>
        <v>830018</v>
      </c>
      <c r="P84" s="1">
        <f>-(SUMIFS('OD0040 theo Bravo'!$G:$G,'OD0040 theo Bravo'!$G:$G,"&lt;"&amp;0,'OD0040 theo Bravo'!$D:$D,P$3))</f>
        <v>550000</v>
      </c>
      <c r="Q84" s="1">
        <f>-(SUMIFS('OD0040 theo Bravo'!$G:$G,'OD0040 theo Bravo'!$G:$G,"&lt;"&amp;0,'OD0040 theo Bravo'!$D:$D,Q$3))</f>
        <v>449984</v>
      </c>
      <c r="R84" s="1">
        <f>-(SUMIFS('OD0040 theo Bravo'!$G:$G,'OD0040 theo Bravo'!$G:$G,"&lt;"&amp;0,'OD0040 theo Bravo'!$D:$D,R$3))</f>
        <v>550145</v>
      </c>
      <c r="S84" s="1">
        <f>-(SUMIFS('OD0040 theo Bravo'!$G:$G,'OD0040 theo Bravo'!$G:$G,"&lt;"&amp;0,'OD0040 theo Bravo'!$D:$D,S$3))</f>
        <v>0</v>
      </c>
      <c r="T84" s="1">
        <f>-(SUMIFS('OD0040 theo Bravo'!$G:$G,'OD0040 theo Bravo'!$G:$G,"&lt;"&amp;0,'OD0040 theo Bravo'!$D:$D,T$3))</f>
        <v>49247</v>
      </c>
      <c r="U84" s="18">
        <f t="shared" si="24"/>
        <v>0</v>
      </c>
      <c r="V84" s="18">
        <f t="shared" si="25"/>
        <v>10150</v>
      </c>
      <c r="W84" s="18">
        <f t="shared" si="26"/>
        <v>0</v>
      </c>
      <c r="X84" s="18">
        <f t="shared" si="27"/>
        <v>0</v>
      </c>
      <c r="Y84" s="18">
        <f t="shared" si="28"/>
        <v>0</v>
      </c>
      <c r="Z84" s="18">
        <f t="shared" si="29"/>
        <v>0</v>
      </c>
      <c r="AA84" s="18">
        <f t="shared" si="30"/>
        <v>0</v>
      </c>
      <c r="AB84" s="18">
        <f t="shared" si="31"/>
        <v>0</v>
      </c>
      <c r="AC84" s="18">
        <f t="shared" si="31"/>
        <v>0</v>
      </c>
      <c r="AD84" s="17">
        <f>(U84*SUMIFS(Info!$C:$C,Info!$A:$A,AD$3,Info!$E:$E,"&gt;="&amp;$B84,Info!$D:$D,"&lt;="&amp;$B84,Info!$I:$I,"x")/365)*100000</f>
        <v>0</v>
      </c>
      <c r="AE84" s="17">
        <f>(V84*SUMIFS(Info!$C:$C,Info!$A:$A,AE$3,Info!$E:$E,"&gt;="&amp;$B84,Info!$D:$D,"&lt;="&amp;$B84,Info!$I:$I,"x")/365)*100000</f>
        <v>0</v>
      </c>
      <c r="AF84" s="17">
        <f>(W84*SUMIFS(Info!$C:$C,Info!$A:$A,AF$3,Info!$E:$E,"&gt;="&amp;$B84,Info!$D:$D,"&lt;="&amp;$B84,Info!$I:$I,"x")/365)*100000</f>
        <v>0</v>
      </c>
      <c r="AG84" s="17">
        <f>(X84*SUMIFS(Info!$C:$C,Info!$A:$A,AG$3,Info!$E:$E,"&gt;="&amp;$B84,Info!$D:$D,"&lt;="&amp;$B84,Info!$I:$I,"x")/365)*100000</f>
        <v>0</v>
      </c>
      <c r="AH84" s="17">
        <f>(Y84*SUMIFS(Info!$C:$C,Info!$A:$A,AH$3,Info!$E:$E,"&gt;="&amp;$B84,Info!$D:$D,"&lt;="&amp;$B84,Info!$I:$I,"x")/365)*100000</f>
        <v>0</v>
      </c>
      <c r="AI84" s="17">
        <f>(Z84*SUMIFS(Info!$C:$C,Info!$A:$A,AI$3,Info!$E:$E,"&gt;="&amp;$B84,Info!$D:$D,"&lt;="&amp;$B84,Info!$I:$I,"x")/365)*100000</f>
        <v>0</v>
      </c>
      <c r="AJ84" s="17">
        <f>(AA84*SUMIFS(Info!$C:$C,Info!$A:$A,AJ$3,Info!$E:$E,"&gt;="&amp;$B84,Info!$D:$D,"&lt;="&amp;$B84,Info!$I:$I,"x")/365)*100000</f>
        <v>0</v>
      </c>
      <c r="AK84" s="17">
        <f>(AB84*SUMIFS(Info!$C:$C,Info!$A:$A,AK$3,Info!$E:$E,"&gt;="&amp;$B84,Info!$D:$D,"&lt;="&amp;$B84,Info!$I:$I,"x")/365)*100000</f>
        <v>0</v>
      </c>
      <c r="AL84" s="17">
        <f>(AC84*SUMIFS(Info!$C:$C,Info!$A:$A,AL$3,Info!$E:$E,"&gt;="&amp;$B84,Info!$D:$D,"&lt;="&amp;$B84,Info!$I:$I,"x")/365)*100000</f>
        <v>0</v>
      </c>
      <c r="AM84" s="17"/>
    </row>
    <row r="85" spans="1:39">
      <c r="A85" s="14" t="str">
        <f t="shared" si="22"/>
        <v>12/2024</v>
      </c>
      <c r="B85" s="14">
        <f t="shared" si="23"/>
        <v>45649</v>
      </c>
      <c r="C85" s="1">
        <f>(SUMIFS('OD0040 theo Bravo'!$G:$G,'OD0040 theo Bravo'!$G:$G,"&gt;="&amp;0,'OD0040 theo Bravo'!$D:$D,C$3,'OD0040 theo Bravo'!$B:$B,"&lt;="&amp;$B85))</f>
        <v>210820</v>
      </c>
      <c r="D85" s="1">
        <f>(SUMIFS('OD0040 theo Bravo'!$G:$G,'OD0040 theo Bravo'!$G:$G,"&gt;="&amp;0,'OD0040 theo Bravo'!$D:$D,D$3,'OD0040 theo Bravo'!$B:$B,"&lt;="&amp;$B85))</f>
        <v>10150</v>
      </c>
      <c r="E85" s="1">
        <f>(SUMIFS('OD0040 theo Bravo'!$G:$G,'OD0040 theo Bravo'!$G:$G,"&gt;="&amp;0,'OD0040 theo Bravo'!$D:$D,E$3,'OD0040 theo Bravo'!$B:$B,"&lt;="&amp;$B85))</f>
        <v>201004</v>
      </c>
      <c r="F85" s="1">
        <f>(SUMIFS('OD0040 theo Bravo'!$G:$G,'OD0040 theo Bravo'!$G:$G,"&gt;="&amp;0,'OD0040 theo Bravo'!$D:$D,F$3,'OD0040 theo Bravo'!$B:$B,"&lt;="&amp;$B85))</f>
        <v>0</v>
      </c>
      <c r="G85" s="1">
        <f>(SUMIFS('OD0040 theo Bravo'!$G:$G,'OD0040 theo Bravo'!$G:$G,"&gt;="&amp;0,'OD0040 theo Bravo'!$D:$D,G$3,'OD0040 theo Bravo'!$B:$B,"&lt;="&amp;$B85))</f>
        <v>0</v>
      </c>
      <c r="H85" s="1">
        <f>(SUMIFS('OD0040 theo Bravo'!$G:$G,'OD0040 theo Bravo'!$G:$G,"&gt;="&amp;0,'OD0040 theo Bravo'!$D:$D,H$3,'OD0040 theo Bravo'!$B:$B,"&lt;="&amp;$B85))</f>
        <v>0</v>
      </c>
      <c r="I85" s="1">
        <f>(SUMIFS('OD0040 theo Bravo'!$G:$G,'OD0040 theo Bravo'!$G:$G,"&gt;="&amp;0,'OD0040 theo Bravo'!$D:$D,I$3,'OD0040 theo Bravo'!$B:$B,"&lt;="&amp;$B85))</f>
        <v>0</v>
      </c>
      <c r="J85" s="1">
        <f>(SUMIFS('OD0040 theo Bravo'!$G:$G,'OD0040 theo Bravo'!$G:$G,"&gt;="&amp;0,'OD0040 theo Bravo'!$D:$D,J$3,'OD0040 theo Bravo'!$B:$B,"&lt;="&amp;$B85))</f>
        <v>0</v>
      </c>
      <c r="K85" s="1">
        <f>(SUMIFS('OD0040 theo Bravo'!$G:$G,'OD0040 theo Bravo'!$G:$G,"&gt;="&amp;0,'OD0040 theo Bravo'!$D:$D,K$3,'OD0040 theo Bravo'!$B:$B,"&lt;="&amp;$B85))</f>
        <v>0</v>
      </c>
      <c r="L85" s="1">
        <f>-(SUMIFS('OD0040 theo Bravo'!$G:$G,'OD0040 theo Bravo'!$G:$G,"&lt;"&amp;0,'OD0040 theo Bravo'!$D:$D,L$3))</f>
        <v>504722</v>
      </c>
      <c r="M85" s="1">
        <f>-(SUMIFS('OD0040 theo Bravo'!$G:$G,'OD0040 theo Bravo'!$G:$G,"&lt;"&amp;0,'OD0040 theo Bravo'!$D:$D,M$3))</f>
        <v>0</v>
      </c>
      <c r="N85" s="1">
        <f>-(SUMIFS('OD0040 theo Bravo'!$G:$G,'OD0040 theo Bravo'!$G:$G,"&lt;"&amp;0,'OD0040 theo Bravo'!$D:$D,N$3))</f>
        <v>974267</v>
      </c>
      <c r="O85" s="1">
        <f>-(SUMIFS('OD0040 theo Bravo'!$G:$G,'OD0040 theo Bravo'!$G:$G,"&lt;"&amp;0,'OD0040 theo Bravo'!$D:$D,O$3))</f>
        <v>830018</v>
      </c>
      <c r="P85" s="1">
        <f>-(SUMIFS('OD0040 theo Bravo'!$G:$G,'OD0040 theo Bravo'!$G:$G,"&lt;"&amp;0,'OD0040 theo Bravo'!$D:$D,P$3))</f>
        <v>550000</v>
      </c>
      <c r="Q85" s="1">
        <f>-(SUMIFS('OD0040 theo Bravo'!$G:$G,'OD0040 theo Bravo'!$G:$G,"&lt;"&amp;0,'OD0040 theo Bravo'!$D:$D,Q$3))</f>
        <v>449984</v>
      </c>
      <c r="R85" s="1">
        <f>-(SUMIFS('OD0040 theo Bravo'!$G:$G,'OD0040 theo Bravo'!$G:$G,"&lt;"&amp;0,'OD0040 theo Bravo'!$D:$D,R$3))</f>
        <v>550145</v>
      </c>
      <c r="S85" s="1">
        <f>-(SUMIFS('OD0040 theo Bravo'!$G:$G,'OD0040 theo Bravo'!$G:$G,"&lt;"&amp;0,'OD0040 theo Bravo'!$D:$D,S$3))</f>
        <v>0</v>
      </c>
      <c r="T85" s="1">
        <f>-(SUMIFS('OD0040 theo Bravo'!$G:$G,'OD0040 theo Bravo'!$G:$G,"&lt;"&amp;0,'OD0040 theo Bravo'!$D:$D,T$3))</f>
        <v>49247</v>
      </c>
      <c r="U85" s="18">
        <f t="shared" si="24"/>
        <v>0</v>
      </c>
      <c r="V85" s="18">
        <f t="shared" si="25"/>
        <v>10150</v>
      </c>
      <c r="W85" s="18">
        <f t="shared" si="26"/>
        <v>0</v>
      </c>
      <c r="X85" s="18">
        <f t="shared" si="27"/>
        <v>0</v>
      </c>
      <c r="Y85" s="18">
        <f t="shared" si="28"/>
        <v>0</v>
      </c>
      <c r="Z85" s="18">
        <f t="shared" si="29"/>
        <v>0</v>
      </c>
      <c r="AA85" s="18">
        <f t="shared" si="30"/>
        <v>0</v>
      </c>
      <c r="AB85" s="18">
        <f t="shared" si="31"/>
        <v>0</v>
      </c>
      <c r="AC85" s="18">
        <f t="shared" si="31"/>
        <v>0</v>
      </c>
      <c r="AD85" s="17">
        <f>(U85*SUMIFS(Info!$C:$C,Info!$A:$A,AD$3,Info!$E:$E,"&gt;="&amp;$B85,Info!$D:$D,"&lt;="&amp;$B85,Info!$I:$I,"x")/365)*100000</f>
        <v>0</v>
      </c>
      <c r="AE85" s="17">
        <f>(V85*SUMIFS(Info!$C:$C,Info!$A:$A,AE$3,Info!$E:$E,"&gt;="&amp;$B85,Info!$D:$D,"&lt;="&amp;$B85,Info!$I:$I,"x")/365)*100000</f>
        <v>0</v>
      </c>
      <c r="AF85" s="17">
        <f>(W85*SUMIFS(Info!$C:$C,Info!$A:$A,AF$3,Info!$E:$E,"&gt;="&amp;$B85,Info!$D:$D,"&lt;="&amp;$B85,Info!$I:$I,"x")/365)*100000</f>
        <v>0</v>
      </c>
      <c r="AG85" s="17">
        <f>(X85*SUMIFS(Info!$C:$C,Info!$A:$A,AG$3,Info!$E:$E,"&gt;="&amp;$B85,Info!$D:$D,"&lt;="&amp;$B85,Info!$I:$I,"x")/365)*100000</f>
        <v>0</v>
      </c>
      <c r="AH85" s="17">
        <f>(Y85*SUMIFS(Info!$C:$C,Info!$A:$A,AH$3,Info!$E:$E,"&gt;="&amp;$B85,Info!$D:$D,"&lt;="&amp;$B85,Info!$I:$I,"x")/365)*100000</f>
        <v>0</v>
      </c>
      <c r="AI85" s="17">
        <f>(Z85*SUMIFS(Info!$C:$C,Info!$A:$A,AI$3,Info!$E:$E,"&gt;="&amp;$B85,Info!$D:$D,"&lt;="&amp;$B85,Info!$I:$I,"x")/365)*100000</f>
        <v>0</v>
      </c>
      <c r="AJ85" s="17">
        <f>(AA85*SUMIFS(Info!$C:$C,Info!$A:$A,AJ$3,Info!$E:$E,"&gt;="&amp;$B85,Info!$D:$D,"&lt;="&amp;$B85,Info!$I:$I,"x")/365)*100000</f>
        <v>0</v>
      </c>
      <c r="AK85" s="17">
        <f>(AB85*SUMIFS(Info!$C:$C,Info!$A:$A,AK$3,Info!$E:$E,"&gt;="&amp;$B85,Info!$D:$D,"&lt;="&amp;$B85,Info!$I:$I,"x")/365)*100000</f>
        <v>0</v>
      </c>
      <c r="AL85" s="17">
        <f>(AC85*SUMIFS(Info!$C:$C,Info!$A:$A,AL$3,Info!$E:$E,"&gt;="&amp;$B85,Info!$D:$D,"&lt;="&amp;$B85,Info!$I:$I,"x")/365)*100000</f>
        <v>0</v>
      </c>
      <c r="AM85" s="17"/>
    </row>
    <row r="86" spans="1:39">
      <c r="A86" s="14" t="str">
        <f t="shared" ref="A86:A124" si="32">MONTH(B86)&amp;"/"&amp;YEAR(B86)</f>
        <v>12/2024</v>
      </c>
      <c r="B86" s="14">
        <f t="shared" ref="B86:B149" si="33">B85+1</f>
        <v>45650</v>
      </c>
      <c r="C86" s="1">
        <f>(SUMIFS('OD0040 theo Bravo'!$G:$G,'OD0040 theo Bravo'!$G:$G,"&gt;="&amp;0,'OD0040 theo Bravo'!$D:$D,C$3,'OD0040 theo Bravo'!$B:$B,"&lt;="&amp;$B86))</f>
        <v>210829</v>
      </c>
      <c r="D86" s="1">
        <f>(SUMIFS('OD0040 theo Bravo'!$G:$G,'OD0040 theo Bravo'!$G:$G,"&gt;="&amp;0,'OD0040 theo Bravo'!$D:$D,D$3,'OD0040 theo Bravo'!$B:$B,"&lt;="&amp;$B86))</f>
        <v>10150</v>
      </c>
      <c r="E86" s="1">
        <f>(SUMIFS('OD0040 theo Bravo'!$G:$G,'OD0040 theo Bravo'!$G:$G,"&gt;="&amp;0,'OD0040 theo Bravo'!$D:$D,E$3,'OD0040 theo Bravo'!$B:$B,"&lt;="&amp;$B86))</f>
        <v>201004</v>
      </c>
      <c r="F86" s="1">
        <f>(SUMIFS('OD0040 theo Bravo'!$G:$G,'OD0040 theo Bravo'!$G:$G,"&gt;="&amp;0,'OD0040 theo Bravo'!$D:$D,F$3,'OD0040 theo Bravo'!$B:$B,"&lt;="&amp;$B86))</f>
        <v>0</v>
      </c>
      <c r="G86" s="1">
        <f>(SUMIFS('OD0040 theo Bravo'!$G:$G,'OD0040 theo Bravo'!$G:$G,"&gt;="&amp;0,'OD0040 theo Bravo'!$D:$D,G$3,'OD0040 theo Bravo'!$B:$B,"&lt;="&amp;$B86))</f>
        <v>0</v>
      </c>
      <c r="H86" s="1">
        <f>(SUMIFS('OD0040 theo Bravo'!$G:$G,'OD0040 theo Bravo'!$G:$G,"&gt;="&amp;0,'OD0040 theo Bravo'!$D:$D,H$3,'OD0040 theo Bravo'!$B:$B,"&lt;="&amp;$B86))</f>
        <v>0</v>
      </c>
      <c r="I86" s="1">
        <f>(SUMIFS('OD0040 theo Bravo'!$G:$G,'OD0040 theo Bravo'!$G:$G,"&gt;="&amp;0,'OD0040 theo Bravo'!$D:$D,I$3,'OD0040 theo Bravo'!$B:$B,"&lt;="&amp;$B86))</f>
        <v>0</v>
      </c>
      <c r="J86" s="1">
        <f>(SUMIFS('OD0040 theo Bravo'!$G:$G,'OD0040 theo Bravo'!$G:$G,"&gt;="&amp;0,'OD0040 theo Bravo'!$D:$D,J$3,'OD0040 theo Bravo'!$B:$B,"&lt;="&amp;$B86))</f>
        <v>0</v>
      </c>
      <c r="K86" s="1">
        <f>(SUMIFS('OD0040 theo Bravo'!$G:$G,'OD0040 theo Bravo'!$G:$G,"&gt;="&amp;0,'OD0040 theo Bravo'!$D:$D,K$3,'OD0040 theo Bravo'!$B:$B,"&lt;="&amp;$B86))</f>
        <v>0</v>
      </c>
      <c r="L86" s="1">
        <f>-(SUMIFS('OD0040 theo Bravo'!$G:$G,'OD0040 theo Bravo'!$G:$G,"&lt;"&amp;0,'OD0040 theo Bravo'!$D:$D,L$3))</f>
        <v>504722</v>
      </c>
      <c r="M86" s="1">
        <f>-(SUMIFS('OD0040 theo Bravo'!$G:$G,'OD0040 theo Bravo'!$G:$G,"&lt;"&amp;0,'OD0040 theo Bravo'!$D:$D,M$3))</f>
        <v>0</v>
      </c>
      <c r="N86" s="1">
        <f>-(SUMIFS('OD0040 theo Bravo'!$G:$G,'OD0040 theo Bravo'!$G:$G,"&lt;"&amp;0,'OD0040 theo Bravo'!$D:$D,N$3))</f>
        <v>974267</v>
      </c>
      <c r="O86" s="1">
        <f>-(SUMIFS('OD0040 theo Bravo'!$G:$G,'OD0040 theo Bravo'!$G:$G,"&lt;"&amp;0,'OD0040 theo Bravo'!$D:$D,O$3))</f>
        <v>830018</v>
      </c>
      <c r="P86" s="1">
        <f>-(SUMIFS('OD0040 theo Bravo'!$G:$G,'OD0040 theo Bravo'!$G:$G,"&lt;"&amp;0,'OD0040 theo Bravo'!$D:$D,P$3))</f>
        <v>550000</v>
      </c>
      <c r="Q86" s="1">
        <f>-(SUMIFS('OD0040 theo Bravo'!$G:$G,'OD0040 theo Bravo'!$G:$G,"&lt;"&amp;0,'OD0040 theo Bravo'!$D:$D,Q$3))</f>
        <v>449984</v>
      </c>
      <c r="R86" s="1">
        <f>-(SUMIFS('OD0040 theo Bravo'!$G:$G,'OD0040 theo Bravo'!$G:$G,"&lt;"&amp;0,'OD0040 theo Bravo'!$D:$D,R$3))</f>
        <v>550145</v>
      </c>
      <c r="S86" s="1">
        <f>-(SUMIFS('OD0040 theo Bravo'!$G:$G,'OD0040 theo Bravo'!$G:$G,"&lt;"&amp;0,'OD0040 theo Bravo'!$D:$D,S$3))</f>
        <v>0</v>
      </c>
      <c r="T86" s="1">
        <f>-(SUMIFS('OD0040 theo Bravo'!$G:$G,'OD0040 theo Bravo'!$G:$G,"&lt;"&amp;0,'OD0040 theo Bravo'!$D:$D,T$3))</f>
        <v>49247</v>
      </c>
      <c r="U86" s="18">
        <f t="shared" si="24"/>
        <v>0</v>
      </c>
      <c r="V86" s="18">
        <f t="shared" si="25"/>
        <v>10150</v>
      </c>
      <c r="W86" s="18">
        <f t="shared" si="26"/>
        <v>0</v>
      </c>
      <c r="X86" s="18">
        <f t="shared" si="27"/>
        <v>0</v>
      </c>
      <c r="Y86" s="18">
        <f t="shared" si="28"/>
        <v>0</v>
      </c>
      <c r="Z86" s="18">
        <f t="shared" si="29"/>
        <v>0</v>
      </c>
      <c r="AA86" s="18">
        <f t="shared" si="30"/>
        <v>0</v>
      </c>
      <c r="AB86" s="18">
        <f t="shared" si="31"/>
        <v>0</v>
      </c>
      <c r="AC86" s="18">
        <f t="shared" si="31"/>
        <v>0</v>
      </c>
      <c r="AD86" s="17">
        <f>(U86*SUMIFS(Info!$C:$C,Info!$A:$A,AD$3,Info!$E:$E,"&gt;="&amp;$B86,Info!$D:$D,"&lt;="&amp;$B86,Info!$I:$I,"x")/365)*100000</f>
        <v>0</v>
      </c>
      <c r="AE86" s="17">
        <f>(V86*SUMIFS(Info!$C:$C,Info!$A:$A,AE$3,Info!$E:$E,"&gt;="&amp;$B86,Info!$D:$D,"&lt;="&amp;$B86,Info!$I:$I,"x")/365)*100000</f>
        <v>0</v>
      </c>
      <c r="AF86" s="17">
        <f>(W86*SUMIFS(Info!$C:$C,Info!$A:$A,AF$3,Info!$E:$E,"&gt;="&amp;$B86,Info!$D:$D,"&lt;="&amp;$B86,Info!$I:$I,"x")/365)*100000</f>
        <v>0</v>
      </c>
      <c r="AG86" s="17">
        <f>(X86*SUMIFS(Info!$C:$C,Info!$A:$A,AG$3,Info!$E:$E,"&gt;="&amp;$B86,Info!$D:$D,"&lt;="&amp;$B86,Info!$I:$I,"x")/365)*100000</f>
        <v>0</v>
      </c>
      <c r="AH86" s="17">
        <f>(Y86*SUMIFS(Info!$C:$C,Info!$A:$A,AH$3,Info!$E:$E,"&gt;="&amp;$B86,Info!$D:$D,"&lt;="&amp;$B86,Info!$I:$I,"x")/365)*100000</f>
        <v>0</v>
      </c>
      <c r="AI86" s="17">
        <f>(Z86*SUMIFS(Info!$C:$C,Info!$A:$A,AI$3,Info!$E:$E,"&gt;="&amp;$B86,Info!$D:$D,"&lt;="&amp;$B86,Info!$I:$I,"x")/365)*100000</f>
        <v>0</v>
      </c>
      <c r="AJ86" s="17">
        <f>(AA86*SUMIFS(Info!$C:$C,Info!$A:$A,AJ$3,Info!$E:$E,"&gt;="&amp;$B86,Info!$D:$D,"&lt;="&amp;$B86,Info!$I:$I,"x")/365)*100000</f>
        <v>0</v>
      </c>
      <c r="AK86" s="17">
        <f>(AB86*SUMIFS(Info!$C:$C,Info!$A:$A,AK$3,Info!$E:$E,"&gt;="&amp;$B86,Info!$D:$D,"&lt;="&amp;$B86,Info!$I:$I,"x")/365)*100000</f>
        <v>0</v>
      </c>
      <c r="AL86" s="17">
        <f>(AC86*SUMIFS(Info!$C:$C,Info!$A:$A,AL$3,Info!$E:$E,"&gt;="&amp;$B86,Info!$D:$D,"&lt;="&amp;$B86,Info!$I:$I,"x")/365)*100000</f>
        <v>0</v>
      </c>
      <c r="AM86" s="17"/>
    </row>
    <row r="87" spans="1:39">
      <c r="A87" s="14" t="str">
        <f t="shared" si="32"/>
        <v>12/2024</v>
      </c>
      <c r="B87" s="14">
        <f t="shared" si="33"/>
        <v>45651</v>
      </c>
      <c r="C87" s="1">
        <f>(SUMIFS('OD0040 theo Bravo'!$G:$G,'OD0040 theo Bravo'!$G:$G,"&gt;="&amp;0,'OD0040 theo Bravo'!$D:$D,C$3,'OD0040 theo Bravo'!$B:$B,"&lt;="&amp;$B87))</f>
        <v>210847</v>
      </c>
      <c r="D87" s="1">
        <f>(SUMIFS('OD0040 theo Bravo'!$G:$G,'OD0040 theo Bravo'!$G:$G,"&gt;="&amp;0,'OD0040 theo Bravo'!$D:$D,D$3,'OD0040 theo Bravo'!$B:$B,"&lt;="&amp;$B87))</f>
        <v>10150</v>
      </c>
      <c r="E87" s="1">
        <f>(SUMIFS('OD0040 theo Bravo'!$G:$G,'OD0040 theo Bravo'!$G:$G,"&gt;="&amp;0,'OD0040 theo Bravo'!$D:$D,E$3,'OD0040 theo Bravo'!$B:$B,"&lt;="&amp;$B87))</f>
        <v>201004</v>
      </c>
      <c r="F87" s="1">
        <f>(SUMIFS('OD0040 theo Bravo'!$G:$G,'OD0040 theo Bravo'!$G:$G,"&gt;="&amp;0,'OD0040 theo Bravo'!$D:$D,F$3,'OD0040 theo Bravo'!$B:$B,"&lt;="&amp;$B87))</f>
        <v>0</v>
      </c>
      <c r="G87" s="1">
        <f>(SUMIFS('OD0040 theo Bravo'!$G:$G,'OD0040 theo Bravo'!$G:$G,"&gt;="&amp;0,'OD0040 theo Bravo'!$D:$D,G$3,'OD0040 theo Bravo'!$B:$B,"&lt;="&amp;$B87))</f>
        <v>0</v>
      </c>
      <c r="H87" s="1">
        <f>(SUMIFS('OD0040 theo Bravo'!$G:$G,'OD0040 theo Bravo'!$G:$G,"&gt;="&amp;0,'OD0040 theo Bravo'!$D:$D,H$3,'OD0040 theo Bravo'!$B:$B,"&lt;="&amp;$B87))</f>
        <v>0</v>
      </c>
      <c r="I87" s="1">
        <f>(SUMIFS('OD0040 theo Bravo'!$G:$G,'OD0040 theo Bravo'!$G:$G,"&gt;="&amp;0,'OD0040 theo Bravo'!$D:$D,I$3,'OD0040 theo Bravo'!$B:$B,"&lt;="&amp;$B87))</f>
        <v>0</v>
      </c>
      <c r="J87" s="1">
        <f>(SUMIFS('OD0040 theo Bravo'!$G:$G,'OD0040 theo Bravo'!$G:$G,"&gt;="&amp;0,'OD0040 theo Bravo'!$D:$D,J$3,'OD0040 theo Bravo'!$B:$B,"&lt;="&amp;$B87))</f>
        <v>0</v>
      </c>
      <c r="K87" s="1">
        <f>(SUMIFS('OD0040 theo Bravo'!$G:$G,'OD0040 theo Bravo'!$G:$G,"&gt;="&amp;0,'OD0040 theo Bravo'!$D:$D,K$3,'OD0040 theo Bravo'!$B:$B,"&lt;="&amp;$B87))</f>
        <v>0</v>
      </c>
      <c r="L87" s="1">
        <f>-(SUMIFS('OD0040 theo Bravo'!$G:$G,'OD0040 theo Bravo'!$G:$G,"&lt;"&amp;0,'OD0040 theo Bravo'!$D:$D,L$3))</f>
        <v>504722</v>
      </c>
      <c r="M87" s="1">
        <f>-(SUMIFS('OD0040 theo Bravo'!$G:$G,'OD0040 theo Bravo'!$G:$G,"&lt;"&amp;0,'OD0040 theo Bravo'!$D:$D,M$3))</f>
        <v>0</v>
      </c>
      <c r="N87" s="1">
        <f>-(SUMIFS('OD0040 theo Bravo'!$G:$G,'OD0040 theo Bravo'!$G:$G,"&lt;"&amp;0,'OD0040 theo Bravo'!$D:$D,N$3))</f>
        <v>974267</v>
      </c>
      <c r="O87" s="1">
        <f>-(SUMIFS('OD0040 theo Bravo'!$G:$G,'OD0040 theo Bravo'!$G:$G,"&lt;"&amp;0,'OD0040 theo Bravo'!$D:$D,O$3))</f>
        <v>830018</v>
      </c>
      <c r="P87" s="1">
        <f>-(SUMIFS('OD0040 theo Bravo'!$G:$G,'OD0040 theo Bravo'!$G:$G,"&lt;"&amp;0,'OD0040 theo Bravo'!$D:$D,P$3))</f>
        <v>550000</v>
      </c>
      <c r="Q87" s="1">
        <f>-(SUMIFS('OD0040 theo Bravo'!$G:$G,'OD0040 theo Bravo'!$G:$G,"&lt;"&amp;0,'OD0040 theo Bravo'!$D:$D,Q$3))</f>
        <v>449984</v>
      </c>
      <c r="R87" s="1">
        <f>-(SUMIFS('OD0040 theo Bravo'!$G:$G,'OD0040 theo Bravo'!$G:$G,"&lt;"&amp;0,'OD0040 theo Bravo'!$D:$D,R$3))</f>
        <v>550145</v>
      </c>
      <c r="S87" s="1">
        <f>-(SUMIFS('OD0040 theo Bravo'!$G:$G,'OD0040 theo Bravo'!$G:$G,"&lt;"&amp;0,'OD0040 theo Bravo'!$D:$D,S$3))</f>
        <v>0</v>
      </c>
      <c r="T87" s="1">
        <f>-(SUMIFS('OD0040 theo Bravo'!$G:$G,'OD0040 theo Bravo'!$G:$G,"&lt;"&amp;0,'OD0040 theo Bravo'!$D:$D,T$3))</f>
        <v>49247</v>
      </c>
      <c r="U87" s="18">
        <f t="shared" si="24"/>
        <v>0</v>
      </c>
      <c r="V87" s="18">
        <f t="shared" si="25"/>
        <v>10150</v>
      </c>
      <c r="W87" s="18">
        <f t="shared" si="26"/>
        <v>0</v>
      </c>
      <c r="X87" s="18">
        <f t="shared" si="27"/>
        <v>0</v>
      </c>
      <c r="Y87" s="18">
        <f t="shared" si="28"/>
        <v>0</v>
      </c>
      <c r="Z87" s="18">
        <f t="shared" si="29"/>
        <v>0</v>
      </c>
      <c r="AA87" s="18">
        <f t="shared" si="30"/>
        <v>0</v>
      </c>
      <c r="AB87" s="18">
        <f t="shared" si="31"/>
        <v>0</v>
      </c>
      <c r="AC87" s="18">
        <f t="shared" si="31"/>
        <v>0</v>
      </c>
      <c r="AD87" s="17">
        <f>(U87*SUMIFS(Info!$C:$C,Info!$A:$A,AD$3,Info!$E:$E,"&gt;="&amp;$B87,Info!$D:$D,"&lt;="&amp;$B87,Info!$I:$I,"x")/365)*100000</f>
        <v>0</v>
      </c>
      <c r="AE87" s="17">
        <f>(V87*SUMIFS(Info!$C:$C,Info!$A:$A,AE$3,Info!$E:$E,"&gt;="&amp;$B87,Info!$D:$D,"&lt;="&amp;$B87,Info!$I:$I,"x")/365)*100000</f>
        <v>0</v>
      </c>
      <c r="AF87" s="17">
        <f>(W87*SUMIFS(Info!$C:$C,Info!$A:$A,AF$3,Info!$E:$E,"&gt;="&amp;$B87,Info!$D:$D,"&lt;="&amp;$B87,Info!$I:$I,"x")/365)*100000</f>
        <v>0</v>
      </c>
      <c r="AG87" s="17">
        <f>(X87*SUMIFS(Info!$C:$C,Info!$A:$A,AG$3,Info!$E:$E,"&gt;="&amp;$B87,Info!$D:$D,"&lt;="&amp;$B87,Info!$I:$I,"x")/365)*100000</f>
        <v>0</v>
      </c>
      <c r="AH87" s="17">
        <f>(Y87*SUMIFS(Info!$C:$C,Info!$A:$A,AH$3,Info!$E:$E,"&gt;="&amp;$B87,Info!$D:$D,"&lt;="&amp;$B87,Info!$I:$I,"x")/365)*100000</f>
        <v>0</v>
      </c>
      <c r="AI87" s="17">
        <f>(Z87*SUMIFS(Info!$C:$C,Info!$A:$A,AI$3,Info!$E:$E,"&gt;="&amp;$B87,Info!$D:$D,"&lt;="&amp;$B87,Info!$I:$I,"x")/365)*100000</f>
        <v>0</v>
      </c>
      <c r="AJ87" s="17">
        <f>(AA87*SUMIFS(Info!$C:$C,Info!$A:$A,AJ$3,Info!$E:$E,"&gt;="&amp;$B87,Info!$D:$D,"&lt;="&amp;$B87,Info!$I:$I,"x")/365)*100000</f>
        <v>0</v>
      </c>
      <c r="AK87" s="17">
        <f>(AB87*SUMIFS(Info!$C:$C,Info!$A:$A,AK$3,Info!$E:$E,"&gt;="&amp;$B87,Info!$D:$D,"&lt;="&amp;$B87,Info!$I:$I,"x")/365)*100000</f>
        <v>0</v>
      </c>
      <c r="AL87" s="17">
        <f>(AC87*SUMIFS(Info!$C:$C,Info!$A:$A,AL$3,Info!$E:$E,"&gt;="&amp;$B87,Info!$D:$D,"&lt;="&amp;$B87,Info!$I:$I,"x")/365)*100000</f>
        <v>0</v>
      </c>
      <c r="AM87" s="17"/>
    </row>
    <row r="88" spans="1:39">
      <c r="A88" s="14" t="str">
        <f t="shared" si="32"/>
        <v>12/2024</v>
      </c>
      <c r="B88" s="14">
        <f t="shared" si="33"/>
        <v>45652</v>
      </c>
      <c r="C88" s="1">
        <f>(SUMIFS('OD0040 theo Bravo'!$G:$G,'OD0040 theo Bravo'!$G:$G,"&gt;="&amp;0,'OD0040 theo Bravo'!$D:$D,C$3,'OD0040 theo Bravo'!$B:$B,"&lt;="&amp;$B88))</f>
        <v>210847</v>
      </c>
      <c r="D88" s="1">
        <f>(SUMIFS('OD0040 theo Bravo'!$G:$G,'OD0040 theo Bravo'!$G:$G,"&gt;="&amp;0,'OD0040 theo Bravo'!$D:$D,D$3,'OD0040 theo Bravo'!$B:$B,"&lt;="&amp;$B88))</f>
        <v>10150</v>
      </c>
      <c r="E88" s="1">
        <f>(SUMIFS('OD0040 theo Bravo'!$G:$G,'OD0040 theo Bravo'!$G:$G,"&gt;="&amp;0,'OD0040 theo Bravo'!$D:$D,E$3,'OD0040 theo Bravo'!$B:$B,"&lt;="&amp;$B88))</f>
        <v>201004</v>
      </c>
      <c r="F88" s="1">
        <f>(SUMIFS('OD0040 theo Bravo'!$G:$G,'OD0040 theo Bravo'!$G:$G,"&gt;="&amp;0,'OD0040 theo Bravo'!$D:$D,F$3,'OD0040 theo Bravo'!$B:$B,"&lt;="&amp;$B88))</f>
        <v>0</v>
      </c>
      <c r="G88" s="1">
        <f>(SUMIFS('OD0040 theo Bravo'!$G:$G,'OD0040 theo Bravo'!$G:$G,"&gt;="&amp;0,'OD0040 theo Bravo'!$D:$D,G$3,'OD0040 theo Bravo'!$B:$B,"&lt;="&amp;$B88))</f>
        <v>0</v>
      </c>
      <c r="H88" s="1">
        <f>(SUMIFS('OD0040 theo Bravo'!$G:$G,'OD0040 theo Bravo'!$G:$G,"&gt;="&amp;0,'OD0040 theo Bravo'!$D:$D,H$3,'OD0040 theo Bravo'!$B:$B,"&lt;="&amp;$B88))</f>
        <v>0</v>
      </c>
      <c r="I88" s="1">
        <f>(SUMIFS('OD0040 theo Bravo'!$G:$G,'OD0040 theo Bravo'!$G:$G,"&gt;="&amp;0,'OD0040 theo Bravo'!$D:$D,I$3,'OD0040 theo Bravo'!$B:$B,"&lt;="&amp;$B88))</f>
        <v>0</v>
      </c>
      <c r="J88" s="1">
        <f>(SUMIFS('OD0040 theo Bravo'!$G:$G,'OD0040 theo Bravo'!$G:$G,"&gt;="&amp;0,'OD0040 theo Bravo'!$D:$D,J$3,'OD0040 theo Bravo'!$B:$B,"&lt;="&amp;$B88))</f>
        <v>0</v>
      </c>
      <c r="K88" s="1">
        <f>(SUMIFS('OD0040 theo Bravo'!$G:$G,'OD0040 theo Bravo'!$G:$G,"&gt;="&amp;0,'OD0040 theo Bravo'!$D:$D,K$3,'OD0040 theo Bravo'!$B:$B,"&lt;="&amp;$B88))</f>
        <v>0</v>
      </c>
      <c r="L88" s="1">
        <f>-(SUMIFS('OD0040 theo Bravo'!$G:$G,'OD0040 theo Bravo'!$G:$G,"&lt;"&amp;0,'OD0040 theo Bravo'!$D:$D,L$3))</f>
        <v>504722</v>
      </c>
      <c r="M88" s="1">
        <f>-(SUMIFS('OD0040 theo Bravo'!$G:$G,'OD0040 theo Bravo'!$G:$G,"&lt;"&amp;0,'OD0040 theo Bravo'!$D:$D,M$3))</f>
        <v>0</v>
      </c>
      <c r="N88" s="1">
        <f>-(SUMIFS('OD0040 theo Bravo'!$G:$G,'OD0040 theo Bravo'!$G:$G,"&lt;"&amp;0,'OD0040 theo Bravo'!$D:$D,N$3))</f>
        <v>974267</v>
      </c>
      <c r="O88" s="1">
        <f>-(SUMIFS('OD0040 theo Bravo'!$G:$G,'OD0040 theo Bravo'!$G:$G,"&lt;"&amp;0,'OD0040 theo Bravo'!$D:$D,O$3))</f>
        <v>830018</v>
      </c>
      <c r="P88" s="1">
        <f>-(SUMIFS('OD0040 theo Bravo'!$G:$G,'OD0040 theo Bravo'!$G:$G,"&lt;"&amp;0,'OD0040 theo Bravo'!$D:$D,P$3))</f>
        <v>550000</v>
      </c>
      <c r="Q88" s="1">
        <f>-(SUMIFS('OD0040 theo Bravo'!$G:$G,'OD0040 theo Bravo'!$G:$G,"&lt;"&amp;0,'OD0040 theo Bravo'!$D:$D,Q$3))</f>
        <v>449984</v>
      </c>
      <c r="R88" s="1">
        <f>-(SUMIFS('OD0040 theo Bravo'!$G:$G,'OD0040 theo Bravo'!$G:$G,"&lt;"&amp;0,'OD0040 theo Bravo'!$D:$D,R$3))</f>
        <v>550145</v>
      </c>
      <c r="S88" s="1">
        <f>-(SUMIFS('OD0040 theo Bravo'!$G:$G,'OD0040 theo Bravo'!$G:$G,"&lt;"&amp;0,'OD0040 theo Bravo'!$D:$D,S$3))</f>
        <v>0</v>
      </c>
      <c r="T88" s="1">
        <f>-(SUMIFS('OD0040 theo Bravo'!$G:$G,'OD0040 theo Bravo'!$G:$G,"&lt;"&amp;0,'OD0040 theo Bravo'!$D:$D,T$3))</f>
        <v>49247</v>
      </c>
      <c r="U88" s="18">
        <f t="shared" si="24"/>
        <v>0</v>
      </c>
      <c r="V88" s="18">
        <f t="shared" si="25"/>
        <v>10150</v>
      </c>
      <c r="W88" s="18">
        <f t="shared" si="26"/>
        <v>0</v>
      </c>
      <c r="X88" s="18">
        <f t="shared" si="27"/>
        <v>0</v>
      </c>
      <c r="Y88" s="18">
        <f t="shared" si="28"/>
        <v>0</v>
      </c>
      <c r="Z88" s="18">
        <f t="shared" si="29"/>
        <v>0</v>
      </c>
      <c r="AA88" s="18">
        <f t="shared" si="30"/>
        <v>0</v>
      </c>
      <c r="AB88" s="18">
        <f t="shared" si="31"/>
        <v>0</v>
      </c>
      <c r="AC88" s="18">
        <f t="shared" si="31"/>
        <v>0</v>
      </c>
      <c r="AD88" s="17">
        <f>(U88*SUMIFS(Info!$C:$C,Info!$A:$A,AD$3,Info!$E:$E,"&gt;="&amp;$B88,Info!$D:$D,"&lt;="&amp;$B88,Info!$I:$I,"x")/365)*100000</f>
        <v>0</v>
      </c>
      <c r="AE88" s="17">
        <f>(V88*SUMIFS(Info!$C:$C,Info!$A:$A,AE$3,Info!$E:$E,"&gt;="&amp;$B88,Info!$D:$D,"&lt;="&amp;$B88,Info!$I:$I,"x")/365)*100000</f>
        <v>0</v>
      </c>
      <c r="AF88" s="17">
        <f>(W88*SUMIFS(Info!$C:$C,Info!$A:$A,AF$3,Info!$E:$E,"&gt;="&amp;$B88,Info!$D:$D,"&lt;="&amp;$B88,Info!$I:$I,"x")/365)*100000</f>
        <v>0</v>
      </c>
      <c r="AG88" s="17">
        <f>(X88*SUMIFS(Info!$C:$C,Info!$A:$A,AG$3,Info!$E:$E,"&gt;="&amp;$B88,Info!$D:$D,"&lt;="&amp;$B88,Info!$I:$I,"x")/365)*100000</f>
        <v>0</v>
      </c>
      <c r="AH88" s="17">
        <f>(Y88*SUMIFS(Info!$C:$C,Info!$A:$A,AH$3,Info!$E:$E,"&gt;="&amp;$B88,Info!$D:$D,"&lt;="&amp;$B88,Info!$I:$I,"x")/365)*100000</f>
        <v>0</v>
      </c>
      <c r="AI88" s="17">
        <f>(Z88*SUMIFS(Info!$C:$C,Info!$A:$A,AI$3,Info!$E:$E,"&gt;="&amp;$B88,Info!$D:$D,"&lt;="&amp;$B88,Info!$I:$I,"x")/365)*100000</f>
        <v>0</v>
      </c>
      <c r="AJ88" s="17">
        <f>(AA88*SUMIFS(Info!$C:$C,Info!$A:$A,AJ$3,Info!$E:$E,"&gt;="&amp;$B88,Info!$D:$D,"&lt;="&amp;$B88,Info!$I:$I,"x")/365)*100000</f>
        <v>0</v>
      </c>
      <c r="AK88" s="17">
        <f>(AB88*SUMIFS(Info!$C:$C,Info!$A:$A,AK$3,Info!$E:$E,"&gt;="&amp;$B88,Info!$D:$D,"&lt;="&amp;$B88,Info!$I:$I,"x")/365)*100000</f>
        <v>0</v>
      </c>
      <c r="AL88" s="17">
        <f>(AC88*SUMIFS(Info!$C:$C,Info!$A:$A,AL$3,Info!$E:$E,"&gt;="&amp;$B88,Info!$D:$D,"&lt;="&amp;$B88,Info!$I:$I,"x")/365)*100000</f>
        <v>0</v>
      </c>
      <c r="AM88" s="17"/>
    </row>
    <row r="89" spans="1:39">
      <c r="A89" s="14" t="str">
        <f t="shared" si="32"/>
        <v>12/2024</v>
      </c>
      <c r="B89" s="14">
        <f t="shared" si="33"/>
        <v>45653</v>
      </c>
      <c r="C89" s="1">
        <f>(SUMIFS('OD0040 theo Bravo'!$G:$G,'OD0040 theo Bravo'!$G:$G,"&gt;="&amp;0,'OD0040 theo Bravo'!$D:$D,C$3,'OD0040 theo Bravo'!$B:$B,"&lt;="&amp;$B89))</f>
        <v>210856</v>
      </c>
      <c r="D89" s="1">
        <f>(SUMIFS('OD0040 theo Bravo'!$G:$G,'OD0040 theo Bravo'!$G:$G,"&gt;="&amp;0,'OD0040 theo Bravo'!$D:$D,D$3,'OD0040 theo Bravo'!$B:$B,"&lt;="&amp;$B89))</f>
        <v>10150</v>
      </c>
      <c r="E89" s="1">
        <f>(SUMIFS('OD0040 theo Bravo'!$G:$G,'OD0040 theo Bravo'!$G:$G,"&gt;="&amp;0,'OD0040 theo Bravo'!$D:$D,E$3,'OD0040 theo Bravo'!$B:$B,"&lt;="&amp;$B89))</f>
        <v>201004</v>
      </c>
      <c r="F89" s="1">
        <f>(SUMIFS('OD0040 theo Bravo'!$G:$G,'OD0040 theo Bravo'!$G:$G,"&gt;="&amp;0,'OD0040 theo Bravo'!$D:$D,F$3,'OD0040 theo Bravo'!$B:$B,"&lt;="&amp;$B89))</f>
        <v>0</v>
      </c>
      <c r="G89" s="1">
        <f>(SUMIFS('OD0040 theo Bravo'!$G:$G,'OD0040 theo Bravo'!$G:$G,"&gt;="&amp;0,'OD0040 theo Bravo'!$D:$D,G$3,'OD0040 theo Bravo'!$B:$B,"&lt;="&amp;$B89))</f>
        <v>0</v>
      </c>
      <c r="H89" s="1">
        <f>(SUMIFS('OD0040 theo Bravo'!$G:$G,'OD0040 theo Bravo'!$G:$G,"&gt;="&amp;0,'OD0040 theo Bravo'!$D:$D,H$3,'OD0040 theo Bravo'!$B:$B,"&lt;="&amp;$B89))</f>
        <v>0</v>
      </c>
      <c r="I89" s="1">
        <f>(SUMIFS('OD0040 theo Bravo'!$G:$G,'OD0040 theo Bravo'!$G:$G,"&gt;="&amp;0,'OD0040 theo Bravo'!$D:$D,I$3,'OD0040 theo Bravo'!$B:$B,"&lt;="&amp;$B89))</f>
        <v>0</v>
      </c>
      <c r="J89" s="1">
        <f>(SUMIFS('OD0040 theo Bravo'!$G:$G,'OD0040 theo Bravo'!$G:$G,"&gt;="&amp;0,'OD0040 theo Bravo'!$D:$D,J$3,'OD0040 theo Bravo'!$B:$B,"&lt;="&amp;$B89))</f>
        <v>0</v>
      </c>
      <c r="K89" s="1">
        <f>(SUMIFS('OD0040 theo Bravo'!$G:$G,'OD0040 theo Bravo'!$G:$G,"&gt;="&amp;0,'OD0040 theo Bravo'!$D:$D,K$3,'OD0040 theo Bravo'!$B:$B,"&lt;="&amp;$B89))</f>
        <v>0</v>
      </c>
      <c r="L89" s="1">
        <f>-(SUMIFS('OD0040 theo Bravo'!$G:$G,'OD0040 theo Bravo'!$G:$G,"&lt;"&amp;0,'OD0040 theo Bravo'!$D:$D,L$3))</f>
        <v>504722</v>
      </c>
      <c r="M89" s="1">
        <f>-(SUMIFS('OD0040 theo Bravo'!$G:$G,'OD0040 theo Bravo'!$G:$G,"&lt;"&amp;0,'OD0040 theo Bravo'!$D:$D,M$3))</f>
        <v>0</v>
      </c>
      <c r="N89" s="1">
        <f>-(SUMIFS('OD0040 theo Bravo'!$G:$G,'OD0040 theo Bravo'!$G:$G,"&lt;"&amp;0,'OD0040 theo Bravo'!$D:$D,N$3))</f>
        <v>974267</v>
      </c>
      <c r="O89" s="1">
        <f>-(SUMIFS('OD0040 theo Bravo'!$G:$G,'OD0040 theo Bravo'!$G:$G,"&lt;"&amp;0,'OD0040 theo Bravo'!$D:$D,O$3))</f>
        <v>830018</v>
      </c>
      <c r="P89" s="1">
        <f>-(SUMIFS('OD0040 theo Bravo'!$G:$G,'OD0040 theo Bravo'!$G:$G,"&lt;"&amp;0,'OD0040 theo Bravo'!$D:$D,P$3))</f>
        <v>550000</v>
      </c>
      <c r="Q89" s="1">
        <f>-(SUMIFS('OD0040 theo Bravo'!$G:$G,'OD0040 theo Bravo'!$G:$G,"&lt;"&amp;0,'OD0040 theo Bravo'!$D:$D,Q$3))</f>
        <v>449984</v>
      </c>
      <c r="R89" s="1">
        <f>-(SUMIFS('OD0040 theo Bravo'!$G:$G,'OD0040 theo Bravo'!$G:$G,"&lt;"&amp;0,'OD0040 theo Bravo'!$D:$D,R$3))</f>
        <v>550145</v>
      </c>
      <c r="S89" s="1">
        <f>-(SUMIFS('OD0040 theo Bravo'!$G:$G,'OD0040 theo Bravo'!$G:$G,"&lt;"&amp;0,'OD0040 theo Bravo'!$D:$D,S$3))</f>
        <v>0</v>
      </c>
      <c r="T89" s="1">
        <f>-(SUMIFS('OD0040 theo Bravo'!$G:$G,'OD0040 theo Bravo'!$G:$G,"&lt;"&amp;0,'OD0040 theo Bravo'!$D:$D,T$3))</f>
        <v>49247</v>
      </c>
      <c r="U89" s="18">
        <f t="shared" si="24"/>
        <v>0</v>
      </c>
      <c r="V89" s="18">
        <f t="shared" si="25"/>
        <v>10150</v>
      </c>
      <c r="W89" s="18">
        <f t="shared" si="26"/>
        <v>0</v>
      </c>
      <c r="X89" s="18">
        <f t="shared" si="27"/>
        <v>0</v>
      </c>
      <c r="Y89" s="18">
        <f t="shared" si="28"/>
        <v>0</v>
      </c>
      <c r="Z89" s="18">
        <f t="shared" si="29"/>
        <v>0</v>
      </c>
      <c r="AA89" s="18">
        <f t="shared" si="30"/>
        <v>0</v>
      </c>
      <c r="AB89" s="18">
        <f t="shared" si="31"/>
        <v>0</v>
      </c>
      <c r="AC89" s="18">
        <f t="shared" si="31"/>
        <v>0</v>
      </c>
      <c r="AD89" s="17">
        <f>(U89*SUMIFS(Info!$C:$C,Info!$A:$A,AD$3,Info!$E:$E,"&gt;="&amp;$B89,Info!$D:$D,"&lt;="&amp;$B89,Info!$I:$I,"x")/365)*100000</f>
        <v>0</v>
      </c>
      <c r="AE89" s="17">
        <f>(V89*SUMIFS(Info!$C:$C,Info!$A:$A,AE$3,Info!$E:$E,"&gt;="&amp;$B89,Info!$D:$D,"&lt;="&amp;$B89,Info!$I:$I,"x")/365)*100000</f>
        <v>0</v>
      </c>
      <c r="AF89" s="17">
        <f>(W89*SUMIFS(Info!$C:$C,Info!$A:$A,AF$3,Info!$E:$E,"&gt;="&amp;$B89,Info!$D:$D,"&lt;="&amp;$B89,Info!$I:$I,"x")/365)*100000</f>
        <v>0</v>
      </c>
      <c r="AG89" s="17">
        <f>(X89*SUMIFS(Info!$C:$C,Info!$A:$A,AG$3,Info!$E:$E,"&gt;="&amp;$B89,Info!$D:$D,"&lt;="&amp;$B89,Info!$I:$I,"x")/365)*100000</f>
        <v>0</v>
      </c>
      <c r="AH89" s="17">
        <f>(Y89*SUMIFS(Info!$C:$C,Info!$A:$A,AH$3,Info!$E:$E,"&gt;="&amp;$B89,Info!$D:$D,"&lt;="&amp;$B89,Info!$I:$I,"x")/365)*100000</f>
        <v>0</v>
      </c>
      <c r="AI89" s="17">
        <f>(Z89*SUMIFS(Info!$C:$C,Info!$A:$A,AI$3,Info!$E:$E,"&gt;="&amp;$B89,Info!$D:$D,"&lt;="&amp;$B89,Info!$I:$I,"x")/365)*100000</f>
        <v>0</v>
      </c>
      <c r="AJ89" s="17">
        <f>(AA89*SUMIFS(Info!$C:$C,Info!$A:$A,AJ$3,Info!$E:$E,"&gt;="&amp;$B89,Info!$D:$D,"&lt;="&amp;$B89,Info!$I:$I,"x")/365)*100000</f>
        <v>0</v>
      </c>
      <c r="AK89" s="17">
        <f>(AB89*SUMIFS(Info!$C:$C,Info!$A:$A,AK$3,Info!$E:$E,"&gt;="&amp;$B89,Info!$D:$D,"&lt;="&amp;$B89,Info!$I:$I,"x")/365)*100000</f>
        <v>0</v>
      </c>
      <c r="AL89" s="17">
        <f>(AC89*SUMIFS(Info!$C:$C,Info!$A:$A,AL$3,Info!$E:$E,"&gt;="&amp;$B89,Info!$D:$D,"&lt;="&amp;$B89,Info!$I:$I,"x")/365)*100000</f>
        <v>0</v>
      </c>
      <c r="AM89" s="17"/>
    </row>
    <row r="90" spans="1:39">
      <c r="A90" s="14" t="str">
        <f t="shared" si="32"/>
        <v>12/2024</v>
      </c>
      <c r="B90" s="14">
        <f t="shared" si="33"/>
        <v>45654</v>
      </c>
      <c r="C90" s="1">
        <f>(SUMIFS('OD0040 theo Bravo'!$G:$G,'OD0040 theo Bravo'!$G:$G,"&gt;="&amp;0,'OD0040 theo Bravo'!$D:$D,C$3,'OD0040 theo Bravo'!$B:$B,"&lt;="&amp;$B90))</f>
        <v>210856</v>
      </c>
      <c r="D90" s="1">
        <f>(SUMIFS('OD0040 theo Bravo'!$G:$G,'OD0040 theo Bravo'!$G:$G,"&gt;="&amp;0,'OD0040 theo Bravo'!$D:$D,D$3,'OD0040 theo Bravo'!$B:$B,"&lt;="&amp;$B90))</f>
        <v>10150</v>
      </c>
      <c r="E90" s="1">
        <f>(SUMIFS('OD0040 theo Bravo'!$G:$G,'OD0040 theo Bravo'!$G:$G,"&gt;="&amp;0,'OD0040 theo Bravo'!$D:$D,E$3,'OD0040 theo Bravo'!$B:$B,"&lt;="&amp;$B90))</f>
        <v>201004</v>
      </c>
      <c r="F90" s="1">
        <f>(SUMIFS('OD0040 theo Bravo'!$G:$G,'OD0040 theo Bravo'!$G:$G,"&gt;="&amp;0,'OD0040 theo Bravo'!$D:$D,F$3,'OD0040 theo Bravo'!$B:$B,"&lt;="&amp;$B90))</f>
        <v>0</v>
      </c>
      <c r="G90" s="1">
        <f>(SUMIFS('OD0040 theo Bravo'!$G:$G,'OD0040 theo Bravo'!$G:$G,"&gt;="&amp;0,'OD0040 theo Bravo'!$D:$D,G$3,'OD0040 theo Bravo'!$B:$B,"&lt;="&amp;$B90))</f>
        <v>0</v>
      </c>
      <c r="H90" s="1">
        <f>(SUMIFS('OD0040 theo Bravo'!$G:$G,'OD0040 theo Bravo'!$G:$G,"&gt;="&amp;0,'OD0040 theo Bravo'!$D:$D,H$3,'OD0040 theo Bravo'!$B:$B,"&lt;="&amp;$B90))</f>
        <v>0</v>
      </c>
      <c r="I90" s="1">
        <f>(SUMIFS('OD0040 theo Bravo'!$G:$G,'OD0040 theo Bravo'!$G:$G,"&gt;="&amp;0,'OD0040 theo Bravo'!$D:$D,I$3,'OD0040 theo Bravo'!$B:$B,"&lt;="&amp;$B90))</f>
        <v>0</v>
      </c>
      <c r="J90" s="1">
        <f>(SUMIFS('OD0040 theo Bravo'!$G:$G,'OD0040 theo Bravo'!$G:$G,"&gt;="&amp;0,'OD0040 theo Bravo'!$D:$D,J$3,'OD0040 theo Bravo'!$B:$B,"&lt;="&amp;$B90))</f>
        <v>0</v>
      </c>
      <c r="K90" s="1">
        <f>(SUMIFS('OD0040 theo Bravo'!$G:$G,'OD0040 theo Bravo'!$G:$G,"&gt;="&amp;0,'OD0040 theo Bravo'!$D:$D,K$3,'OD0040 theo Bravo'!$B:$B,"&lt;="&amp;$B90))</f>
        <v>0</v>
      </c>
      <c r="L90" s="1">
        <f>-(SUMIFS('OD0040 theo Bravo'!$G:$G,'OD0040 theo Bravo'!$G:$G,"&lt;"&amp;0,'OD0040 theo Bravo'!$D:$D,L$3))</f>
        <v>504722</v>
      </c>
      <c r="M90" s="1">
        <f>-(SUMIFS('OD0040 theo Bravo'!$G:$G,'OD0040 theo Bravo'!$G:$G,"&lt;"&amp;0,'OD0040 theo Bravo'!$D:$D,M$3))</f>
        <v>0</v>
      </c>
      <c r="N90" s="1">
        <f>-(SUMIFS('OD0040 theo Bravo'!$G:$G,'OD0040 theo Bravo'!$G:$G,"&lt;"&amp;0,'OD0040 theo Bravo'!$D:$D,N$3))</f>
        <v>974267</v>
      </c>
      <c r="O90" s="1">
        <f>-(SUMIFS('OD0040 theo Bravo'!$G:$G,'OD0040 theo Bravo'!$G:$G,"&lt;"&amp;0,'OD0040 theo Bravo'!$D:$D,O$3))</f>
        <v>830018</v>
      </c>
      <c r="P90" s="1">
        <f>-(SUMIFS('OD0040 theo Bravo'!$G:$G,'OD0040 theo Bravo'!$G:$G,"&lt;"&amp;0,'OD0040 theo Bravo'!$D:$D,P$3))</f>
        <v>550000</v>
      </c>
      <c r="Q90" s="1">
        <f>-(SUMIFS('OD0040 theo Bravo'!$G:$G,'OD0040 theo Bravo'!$G:$G,"&lt;"&amp;0,'OD0040 theo Bravo'!$D:$D,Q$3))</f>
        <v>449984</v>
      </c>
      <c r="R90" s="1">
        <f>-(SUMIFS('OD0040 theo Bravo'!$G:$G,'OD0040 theo Bravo'!$G:$G,"&lt;"&amp;0,'OD0040 theo Bravo'!$D:$D,R$3))</f>
        <v>550145</v>
      </c>
      <c r="S90" s="1">
        <f>-(SUMIFS('OD0040 theo Bravo'!$G:$G,'OD0040 theo Bravo'!$G:$G,"&lt;"&amp;0,'OD0040 theo Bravo'!$D:$D,S$3))</f>
        <v>0</v>
      </c>
      <c r="T90" s="1">
        <f>-(SUMIFS('OD0040 theo Bravo'!$G:$G,'OD0040 theo Bravo'!$G:$G,"&lt;"&amp;0,'OD0040 theo Bravo'!$D:$D,T$3))</f>
        <v>49247</v>
      </c>
      <c r="U90" s="18">
        <f t="shared" si="24"/>
        <v>0</v>
      </c>
      <c r="V90" s="18">
        <f t="shared" si="25"/>
        <v>10150</v>
      </c>
      <c r="W90" s="18">
        <f t="shared" si="26"/>
        <v>0</v>
      </c>
      <c r="X90" s="18">
        <f t="shared" si="27"/>
        <v>0</v>
      </c>
      <c r="Y90" s="18">
        <f t="shared" si="28"/>
        <v>0</v>
      </c>
      <c r="Z90" s="18">
        <f t="shared" si="29"/>
        <v>0</v>
      </c>
      <c r="AA90" s="18">
        <f t="shared" si="30"/>
        <v>0</v>
      </c>
      <c r="AB90" s="18">
        <f t="shared" si="31"/>
        <v>0</v>
      </c>
      <c r="AC90" s="18">
        <f t="shared" si="31"/>
        <v>0</v>
      </c>
      <c r="AD90" s="17">
        <f>(U90*SUMIFS(Info!$C:$C,Info!$A:$A,AD$3,Info!$E:$E,"&gt;="&amp;$B90,Info!$D:$D,"&lt;="&amp;$B90,Info!$I:$I,"x")/365)*100000</f>
        <v>0</v>
      </c>
      <c r="AE90" s="17">
        <f>(V90*SUMIFS(Info!$C:$C,Info!$A:$A,AE$3,Info!$E:$E,"&gt;="&amp;$B90,Info!$D:$D,"&lt;="&amp;$B90,Info!$I:$I,"x")/365)*100000</f>
        <v>0</v>
      </c>
      <c r="AF90" s="17">
        <f>(W90*SUMIFS(Info!$C:$C,Info!$A:$A,AF$3,Info!$E:$E,"&gt;="&amp;$B90,Info!$D:$D,"&lt;="&amp;$B90,Info!$I:$I,"x")/365)*100000</f>
        <v>0</v>
      </c>
      <c r="AG90" s="17">
        <f>(X90*SUMIFS(Info!$C:$C,Info!$A:$A,AG$3,Info!$E:$E,"&gt;="&amp;$B90,Info!$D:$D,"&lt;="&amp;$B90,Info!$I:$I,"x")/365)*100000</f>
        <v>0</v>
      </c>
      <c r="AH90" s="17">
        <f>(Y90*SUMIFS(Info!$C:$C,Info!$A:$A,AH$3,Info!$E:$E,"&gt;="&amp;$B90,Info!$D:$D,"&lt;="&amp;$B90,Info!$I:$I,"x")/365)*100000</f>
        <v>0</v>
      </c>
      <c r="AI90" s="17">
        <f>(Z90*SUMIFS(Info!$C:$C,Info!$A:$A,AI$3,Info!$E:$E,"&gt;="&amp;$B90,Info!$D:$D,"&lt;="&amp;$B90,Info!$I:$I,"x")/365)*100000</f>
        <v>0</v>
      </c>
      <c r="AJ90" s="17">
        <f>(AA90*SUMIFS(Info!$C:$C,Info!$A:$A,AJ$3,Info!$E:$E,"&gt;="&amp;$B90,Info!$D:$D,"&lt;="&amp;$B90,Info!$I:$I,"x")/365)*100000</f>
        <v>0</v>
      </c>
      <c r="AK90" s="17">
        <f>(AB90*SUMIFS(Info!$C:$C,Info!$A:$A,AK$3,Info!$E:$E,"&gt;="&amp;$B90,Info!$D:$D,"&lt;="&amp;$B90,Info!$I:$I,"x")/365)*100000</f>
        <v>0</v>
      </c>
      <c r="AL90" s="17">
        <f>(AC90*SUMIFS(Info!$C:$C,Info!$A:$A,AL$3,Info!$E:$E,"&gt;="&amp;$B90,Info!$D:$D,"&lt;="&amp;$B90,Info!$I:$I,"x")/365)*100000</f>
        <v>0</v>
      </c>
      <c r="AM90" s="17"/>
    </row>
    <row r="91" spans="1:39">
      <c r="A91" s="14" t="str">
        <f t="shared" si="32"/>
        <v>12/2024</v>
      </c>
      <c r="B91" s="14">
        <f t="shared" si="33"/>
        <v>45655</v>
      </c>
      <c r="C91" s="1">
        <f>(SUMIFS('OD0040 theo Bravo'!$G:$G,'OD0040 theo Bravo'!$G:$G,"&gt;="&amp;0,'OD0040 theo Bravo'!$D:$D,C$3,'OD0040 theo Bravo'!$B:$B,"&lt;="&amp;$B91))</f>
        <v>210856</v>
      </c>
      <c r="D91" s="1">
        <f>(SUMIFS('OD0040 theo Bravo'!$G:$G,'OD0040 theo Bravo'!$G:$G,"&gt;="&amp;0,'OD0040 theo Bravo'!$D:$D,D$3,'OD0040 theo Bravo'!$B:$B,"&lt;="&amp;$B91))</f>
        <v>10150</v>
      </c>
      <c r="E91" s="1">
        <f>(SUMIFS('OD0040 theo Bravo'!$G:$G,'OD0040 theo Bravo'!$G:$G,"&gt;="&amp;0,'OD0040 theo Bravo'!$D:$D,E$3,'OD0040 theo Bravo'!$B:$B,"&lt;="&amp;$B91))</f>
        <v>201004</v>
      </c>
      <c r="F91" s="1">
        <f>(SUMIFS('OD0040 theo Bravo'!$G:$G,'OD0040 theo Bravo'!$G:$G,"&gt;="&amp;0,'OD0040 theo Bravo'!$D:$D,F$3,'OD0040 theo Bravo'!$B:$B,"&lt;="&amp;$B91))</f>
        <v>0</v>
      </c>
      <c r="G91" s="1">
        <f>(SUMIFS('OD0040 theo Bravo'!$G:$G,'OD0040 theo Bravo'!$G:$G,"&gt;="&amp;0,'OD0040 theo Bravo'!$D:$D,G$3,'OD0040 theo Bravo'!$B:$B,"&lt;="&amp;$B91))</f>
        <v>0</v>
      </c>
      <c r="H91" s="1">
        <f>(SUMIFS('OD0040 theo Bravo'!$G:$G,'OD0040 theo Bravo'!$G:$G,"&gt;="&amp;0,'OD0040 theo Bravo'!$D:$D,H$3,'OD0040 theo Bravo'!$B:$B,"&lt;="&amp;$B91))</f>
        <v>0</v>
      </c>
      <c r="I91" s="1">
        <f>(SUMIFS('OD0040 theo Bravo'!$G:$G,'OD0040 theo Bravo'!$G:$G,"&gt;="&amp;0,'OD0040 theo Bravo'!$D:$D,I$3,'OD0040 theo Bravo'!$B:$B,"&lt;="&amp;$B91))</f>
        <v>0</v>
      </c>
      <c r="J91" s="1">
        <f>(SUMIFS('OD0040 theo Bravo'!$G:$G,'OD0040 theo Bravo'!$G:$G,"&gt;="&amp;0,'OD0040 theo Bravo'!$D:$D,J$3,'OD0040 theo Bravo'!$B:$B,"&lt;="&amp;$B91))</f>
        <v>0</v>
      </c>
      <c r="K91" s="1">
        <f>(SUMIFS('OD0040 theo Bravo'!$G:$G,'OD0040 theo Bravo'!$G:$G,"&gt;="&amp;0,'OD0040 theo Bravo'!$D:$D,K$3,'OD0040 theo Bravo'!$B:$B,"&lt;="&amp;$B91))</f>
        <v>0</v>
      </c>
      <c r="L91" s="1">
        <f>-(SUMIFS('OD0040 theo Bravo'!$G:$G,'OD0040 theo Bravo'!$G:$G,"&lt;"&amp;0,'OD0040 theo Bravo'!$D:$D,L$3))</f>
        <v>504722</v>
      </c>
      <c r="M91" s="1">
        <f>-(SUMIFS('OD0040 theo Bravo'!$G:$G,'OD0040 theo Bravo'!$G:$G,"&lt;"&amp;0,'OD0040 theo Bravo'!$D:$D,M$3))</f>
        <v>0</v>
      </c>
      <c r="N91" s="1">
        <f>-(SUMIFS('OD0040 theo Bravo'!$G:$G,'OD0040 theo Bravo'!$G:$G,"&lt;"&amp;0,'OD0040 theo Bravo'!$D:$D,N$3))</f>
        <v>974267</v>
      </c>
      <c r="O91" s="1">
        <f>-(SUMIFS('OD0040 theo Bravo'!$G:$G,'OD0040 theo Bravo'!$G:$G,"&lt;"&amp;0,'OD0040 theo Bravo'!$D:$D,O$3))</f>
        <v>830018</v>
      </c>
      <c r="P91" s="1">
        <f>-(SUMIFS('OD0040 theo Bravo'!$G:$G,'OD0040 theo Bravo'!$G:$G,"&lt;"&amp;0,'OD0040 theo Bravo'!$D:$D,P$3))</f>
        <v>550000</v>
      </c>
      <c r="Q91" s="1">
        <f>-(SUMIFS('OD0040 theo Bravo'!$G:$G,'OD0040 theo Bravo'!$G:$G,"&lt;"&amp;0,'OD0040 theo Bravo'!$D:$D,Q$3))</f>
        <v>449984</v>
      </c>
      <c r="R91" s="1">
        <f>-(SUMIFS('OD0040 theo Bravo'!$G:$G,'OD0040 theo Bravo'!$G:$G,"&lt;"&amp;0,'OD0040 theo Bravo'!$D:$D,R$3))</f>
        <v>550145</v>
      </c>
      <c r="S91" s="1">
        <f>-(SUMIFS('OD0040 theo Bravo'!$G:$G,'OD0040 theo Bravo'!$G:$G,"&lt;"&amp;0,'OD0040 theo Bravo'!$D:$D,S$3))</f>
        <v>0</v>
      </c>
      <c r="T91" s="1">
        <f>-(SUMIFS('OD0040 theo Bravo'!$G:$G,'OD0040 theo Bravo'!$G:$G,"&lt;"&amp;0,'OD0040 theo Bravo'!$D:$D,T$3))</f>
        <v>49247</v>
      </c>
      <c r="U91" s="18">
        <f t="shared" si="24"/>
        <v>0</v>
      </c>
      <c r="V91" s="18">
        <f t="shared" si="25"/>
        <v>10150</v>
      </c>
      <c r="W91" s="18">
        <f t="shared" si="26"/>
        <v>0</v>
      </c>
      <c r="X91" s="18">
        <f t="shared" si="27"/>
        <v>0</v>
      </c>
      <c r="Y91" s="18">
        <f t="shared" si="28"/>
        <v>0</v>
      </c>
      <c r="Z91" s="18">
        <f t="shared" si="29"/>
        <v>0</v>
      </c>
      <c r="AA91" s="18">
        <f t="shared" si="30"/>
        <v>0</v>
      </c>
      <c r="AB91" s="18">
        <f t="shared" si="31"/>
        <v>0</v>
      </c>
      <c r="AC91" s="18">
        <f t="shared" si="31"/>
        <v>0</v>
      </c>
      <c r="AD91" s="17">
        <f>(U91*SUMIFS(Info!$C:$C,Info!$A:$A,AD$3,Info!$E:$E,"&gt;="&amp;$B91,Info!$D:$D,"&lt;="&amp;$B91,Info!$I:$I,"x")/365)*100000</f>
        <v>0</v>
      </c>
      <c r="AE91" s="17">
        <f>(V91*SUMIFS(Info!$C:$C,Info!$A:$A,AE$3,Info!$E:$E,"&gt;="&amp;$B91,Info!$D:$D,"&lt;="&amp;$B91,Info!$I:$I,"x")/365)*100000</f>
        <v>0</v>
      </c>
      <c r="AF91" s="17">
        <f>(W91*SUMIFS(Info!$C:$C,Info!$A:$A,AF$3,Info!$E:$E,"&gt;="&amp;$B91,Info!$D:$D,"&lt;="&amp;$B91,Info!$I:$I,"x")/365)*100000</f>
        <v>0</v>
      </c>
      <c r="AG91" s="17">
        <f>(X91*SUMIFS(Info!$C:$C,Info!$A:$A,AG$3,Info!$E:$E,"&gt;="&amp;$B91,Info!$D:$D,"&lt;="&amp;$B91,Info!$I:$I,"x")/365)*100000</f>
        <v>0</v>
      </c>
      <c r="AH91" s="17">
        <f>(Y91*SUMIFS(Info!$C:$C,Info!$A:$A,AH$3,Info!$E:$E,"&gt;="&amp;$B91,Info!$D:$D,"&lt;="&amp;$B91,Info!$I:$I,"x")/365)*100000</f>
        <v>0</v>
      </c>
      <c r="AI91" s="17">
        <f>(Z91*SUMIFS(Info!$C:$C,Info!$A:$A,AI$3,Info!$E:$E,"&gt;="&amp;$B91,Info!$D:$D,"&lt;="&amp;$B91,Info!$I:$I,"x")/365)*100000</f>
        <v>0</v>
      </c>
      <c r="AJ91" s="17">
        <f>(AA91*SUMIFS(Info!$C:$C,Info!$A:$A,AJ$3,Info!$E:$E,"&gt;="&amp;$B91,Info!$D:$D,"&lt;="&amp;$B91,Info!$I:$I,"x")/365)*100000</f>
        <v>0</v>
      </c>
      <c r="AK91" s="17">
        <f>(AB91*SUMIFS(Info!$C:$C,Info!$A:$A,AK$3,Info!$E:$E,"&gt;="&amp;$B91,Info!$D:$D,"&lt;="&amp;$B91,Info!$I:$I,"x")/365)*100000</f>
        <v>0</v>
      </c>
      <c r="AL91" s="17">
        <f>(AC91*SUMIFS(Info!$C:$C,Info!$A:$A,AL$3,Info!$E:$E,"&gt;="&amp;$B91,Info!$D:$D,"&lt;="&amp;$B91,Info!$I:$I,"x")/365)*100000</f>
        <v>0</v>
      </c>
      <c r="AM91" s="17"/>
    </row>
    <row r="92" spans="1:39">
      <c r="A92" s="14" t="str">
        <f t="shared" si="32"/>
        <v>12/2024</v>
      </c>
      <c r="B92" s="14">
        <f t="shared" si="33"/>
        <v>45656</v>
      </c>
      <c r="C92" s="1">
        <f>(SUMIFS('OD0040 theo Bravo'!$G:$G,'OD0040 theo Bravo'!$G:$G,"&gt;="&amp;0,'OD0040 theo Bravo'!$D:$D,C$3,'OD0040 theo Bravo'!$B:$B,"&lt;="&amp;$B92))</f>
        <v>210856</v>
      </c>
      <c r="D92" s="1">
        <f>(SUMIFS('OD0040 theo Bravo'!$G:$G,'OD0040 theo Bravo'!$G:$G,"&gt;="&amp;0,'OD0040 theo Bravo'!$D:$D,D$3,'OD0040 theo Bravo'!$B:$B,"&lt;="&amp;$B92))</f>
        <v>10150</v>
      </c>
      <c r="E92" s="1">
        <f>(SUMIFS('OD0040 theo Bravo'!$G:$G,'OD0040 theo Bravo'!$G:$G,"&gt;="&amp;0,'OD0040 theo Bravo'!$D:$D,E$3,'OD0040 theo Bravo'!$B:$B,"&lt;="&amp;$B92))</f>
        <v>201004</v>
      </c>
      <c r="F92" s="1">
        <f>(SUMIFS('OD0040 theo Bravo'!$G:$G,'OD0040 theo Bravo'!$G:$G,"&gt;="&amp;0,'OD0040 theo Bravo'!$D:$D,F$3,'OD0040 theo Bravo'!$B:$B,"&lt;="&amp;$B92))</f>
        <v>0</v>
      </c>
      <c r="G92" s="1">
        <f>(SUMIFS('OD0040 theo Bravo'!$G:$G,'OD0040 theo Bravo'!$G:$G,"&gt;="&amp;0,'OD0040 theo Bravo'!$D:$D,G$3,'OD0040 theo Bravo'!$B:$B,"&lt;="&amp;$B92))</f>
        <v>0</v>
      </c>
      <c r="H92" s="1">
        <f>(SUMIFS('OD0040 theo Bravo'!$G:$G,'OD0040 theo Bravo'!$G:$G,"&gt;="&amp;0,'OD0040 theo Bravo'!$D:$D,H$3,'OD0040 theo Bravo'!$B:$B,"&lt;="&amp;$B92))</f>
        <v>0</v>
      </c>
      <c r="I92" s="1">
        <f>(SUMIFS('OD0040 theo Bravo'!$G:$G,'OD0040 theo Bravo'!$G:$G,"&gt;="&amp;0,'OD0040 theo Bravo'!$D:$D,I$3,'OD0040 theo Bravo'!$B:$B,"&lt;="&amp;$B92))</f>
        <v>0</v>
      </c>
      <c r="J92" s="1">
        <f>(SUMIFS('OD0040 theo Bravo'!$G:$G,'OD0040 theo Bravo'!$G:$G,"&gt;="&amp;0,'OD0040 theo Bravo'!$D:$D,J$3,'OD0040 theo Bravo'!$B:$B,"&lt;="&amp;$B92))</f>
        <v>0</v>
      </c>
      <c r="K92" s="1">
        <f>(SUMIFS('OD0040 theo Bravo'!$G:$G,'OD0040 theo Bravo'!$G:$G,"&gt;="&amp;0,'OD0040 theo Bravo'!$D:$D,K$3,'OD0040 theo Bravo'!$B:$B,"&lt;="&amp;$B92))</f>
        <v>0</v>
      </c>
      <c r="L92" s="1">
        <f>-(SUMIFS('OD0040 theo Bravo'!$G:$G,'OD0040 theo Bravo'!$G:$G,"&lt;"&amp;0,'OD0040 theo Bravo'!$D:$D,L$3))</f>
        <v>504722</v>
      </c>
      <c r="M92" s="1">
        <f>-(SUMIFS('OD0040 theo Bravo'!$G:$G,'OD0040 theo Bravo'!$G:$G,"&lt;"&amp;0,'OD0040 theo Bravo'!$D:$D,M$3))</f>
        <v>0</v>
      </c>
      <c r="N92" s="1">
        <f>-(SUMIFS('OD0040 theo Bravo'!$G:$G,'OD0040 theo Bravo'!$G:$G,"&lt;"&amp;0,'OD0040 theo Bravo'!$D:$D,N$3))</f>
        <v>974267</v>
      </c>
      <c r="O92" s="1">
        <f>-(SUMIFS('OD0040 theo Bravo'!$G:$G,'OD0040 theo Bravo'!$G:$G,"&lt;"&amp;0,'OD0040 theo Bravo'!$D:$D,O$3))</f>
        <v>830018</v>
      </c>
      <c r="P92" s="1">
        <f>-(SUMIFS('OD0040 theo Bravo'!$G:$G,'OD0040 theo Bravo'!$G:$G,"&lt;"&amp;0,'OD0040 theo Bravo'!$D:$D,P$3))</f>
        <v>550000</v>
      </c>
      <c r="Q92" s="1">
        <f>-(SUMIFS('OD0040 theo Bravo'!$G:$G,'OD0040 theo Bravo'!$G:$G,"&lt;"&amp;0,'OD0040 theo Bravo'!$D:$D,Q$3))</f>
        <v>449984</v>
      </c>
      <c r="R92" s="1">
        <f>-(SUMIFS('OD0040 theo Bravo'!$G:$G,'OD0040 theo Bravo'!$G:$G,"&lt;"&amp;0,'OD0040 theo Bravo'!$D:$D,R$3))</f>
        <v>550145</v>
      </c>
      <c r="S92" s="1">
        <f>-(SUMIFS('OD0040 theo Bravo'!$G:$G,'OD0040 theo Bravo'!$G:$G,"&lt;"&amp;0,'OD0040 theo Bravo'!$D:$D,S$3))</f>
        <v>0</v>
      </c>
      <c r="T92" s="1">
        <f>-(SUMIFS('OD0040 theo Bravo'!$G:$G,'OD0040 theo Bravo'!$G:$G,"&lt;"&amp;0,'OD0040 theo Bravo'!$D:$D,T$3))</f>
        <v>49247</v>
      </c>
      <c r="U92" s="18">
        <f t="shared" si="24"/>
        <v>0</v>
      </c>
      <c r="V92" s="18">
        <f t="shared" si="25"/>
        <v>10150</v>
      </c>
      <c r="W92" s="18">
        <f t="shared" si="26"/>
        <v>0</v>
      </c>
      <c r="X92" s="18">
        <f t="shared" si="27"/>
        <v>0</v>
      </c>
      <c r="Y92" s="18">
        <f t="shared" si="28"/>
        <v>0</v>
      </c>
      <c r="Z92" s="18">
        <f t="shared" si="29"/>
        <v>0</v>
      </c>
      <c r="AA92" s="18">
        <f t="shared" si="30"/>
        <v>0</v>
      </c>
      <c r="AB92" s="18">
        <f t="shared" si="31"/>
        <v>0</v>
      </c>
      <c r="AC92" s="18">
        <f t="shared" si="31"/>
        <v>0</v>
      </c>
      <c r="AD92" s="17">
        <f>(U92*SUMIFS(Info!$C:$C,Info!$A:$A,AD$3,Info!$E:$E,"&gt;="&amp;$B92,Info!$D:$D,"&lt;="&amp;$B92,Info!$I:$I,"x")/365)*100000</f>
        <v>0</v>
      </c>
      <c r="AE92" s="17">
        <f>(V92*SUMIFS(Info!$C:$C,Info!$A:$A,AE$3,Info!$E:$E,"&gt;="&amp;$B92,Info!$D:$D,"&lt;="&amp;$B92,Info!$I:$I,"x")/365)*100000</f>
        <v>174635.61643835614</v>
      </c>
      <c r="AF92" s="17">
        <f>(W92*SUMIFS(Info!$C:$C,Info!$A:$A,AF$3,Info!$E:$E,"&gt;="&amp;$B92,Info!$D:$D,"&lt;="&amp;$B92,Info!$I:$I,"x")/365)*100000</f>
        <v>0</v>
      </c>
      <c r="AG92" s="17">
        <f>(X92*SUMIFS(Info!$C:$C,Info!$A:$A,AG$3,Info!$E:$E,"&gt;="&amp;$B92,Info!$D:$D,"&lt;="&amp;$B92,Info!$I:$I,"x")/365)*100000</f>
        <v>0</v>
      </c>
      <c r="AH92" s="17">
        <f>(Y92*SUMIFS(Info!$C:$C,Info!$A:$A,AH$3,Info!$E:$E,"&gt;="&amp;$B92,Info!$D:$D,"&lt;="&amp;$B92,Info!$I:$I,"x")/365)*100000</f>
        <v>0</v>
      </c>
      <c r="AI92" s="17">
        <f>(Z92*SUMIFS(Info!$C:$C,Info!$A:$A,AI$3,Info!$E:$E,"&gt;="&amp;$B92,Info!$D:$D,"&lt;="&amp;$B92,Info!$I:$I,"x")/365)*100000</f>
        <v>0</v>
      </c>
      <c r="AJ92" s="17">
        <f>(AA92*SUMIFS(Info!$C:$C,Info!$A:$A,AJ$3,Info!$E:$E,"&gt;="&amp;$B92,Info!$D:$D,"&lt;="&amp;$B92,Info!$I:$I,"x")/365)*100000</f>
        <v>0</v>
      </c>
      <c r="AK92" s="17">
        <f>(AB92*SUMIFS(Info!$C:$C,Info!$A:$A,AK$3,Info!$E:$E,"&gt;="&amp;$B92,Info!$D:$D,"&lt;="&amp;$B92,Info!$I:$I,"x")/365)*100000</f>
        <v>0</v>
      </c>
      <c r="AL92" s="17">
        <f>(AC92*SUMIFS(Info!$C:$C,Info!$A:$A,AL$3,Info!$E:$E,"&gt;="&amp;$B92,Info!$D:$D,"&lt;="&amp;$B92,Info!$I:$I,"x")/365)*100000</f>
        <v>0</v>
      </c>
      <c r="AM92" s="17"/>
    </row>
    <row r="93" spans="1:39">
      <c r="A93" s="14" t="str">
        <f t="shared" si="32"/>
        <v>12/2024</v>
      </c>
      <c r="B93" s="14">
        <f t="shared" si="33"/>
        <v>45657</v>
      </c>
      <c r="C93" s="1">
        <f>(SUMIFS('OD0040 theo Bravo'!$G:$G,'OD0040 theo Bravo'!$G:$G,"&gt;="&amp;0,'OD0040 theo Bravo'!$D:$D,C$3,'OD0040 theo Bravo'!$B:$B,"&lt;="&amp;$B93))</f>
        <v>210856</v>
      </c>
      <c r="D93" s="1">
        <f>(SUMIFS('OD0040 theo Bravo'!$G:$G,'OD0040 theo Bravo'!$G:$G,"&gt;="&amp;0,'OD0040 theo Bravo'!$D:$D,D$3,'OD0040 theo Bravo'!$B:$B,"&lt;="&amp;$B93))</f>
        <v>10150</v>
      </c>
      <c r="E93" s="1">
        <f>(SUMIFS('OD0040 theo Bravo'!$G:$G,'OD0040 theo Bravo'!$G:$G,"&gt;="&amp;0,'OD0040 theo Bravo'!$D:$D,E$3,'OD0040 theo Bravo'!$B:$B,"&lt;="&amp;$B93))</f>
        <v>201004</v>
      </c>
      <c r="F93" s="1">
        <f>(SUMIFS('OD0040 theo Bravo'!$G:$G,'OD0040 theo Bravo'!$G:$G,"&gt;="&amp;0,'OD0040 theo Bravo'!$D:$D,F$3,'OD0040 theo Bravo'!$B:$B,"&lt;="&amp;$B93))</f>
        <v>0</v>
      </c>
      <c r="G93" s="1">
        <f>(SUMIFS('OD0040 theo Bravo'!$G:$G,'OD0040 theo Bravo'!$G:$G,"&gt;="&amp;0,'OD0040 theo Bravo'!$D:$D,G$3,'OD0040 theo Bravo'!$B:$B,"&lt;="&amp;$B93))</f>
        <v>0</v>
      </c>
      <c r="H93" s="1">
        <f>(SUMIFS('OD0040 theo Bravo'!$G:$G,'OD0040 theo Bravo'!$G:$G,"&gt;="&amp;0,'OD0040 theo Bravo'!$D:$D,H$3,'OD0040 theo Bravo'!$B:$B,"&lt;="&amp;$B93))</f>
        <v>0</v>
      </c>
      <c r="I93" s="1">
        <f>(SUMIFS('OD0040 theo Bravo'!$G:$G,'OD0040 theo Bravo'!$G:$G,"&gt;="&amp;0,'OD0040 theo Bravo'!$D:$D,I$3,'OD0040 theo Bravo'!$B:$B,"&lt;="&amp;$B93))</f>
        <v>0</v>
      </c>
      <c r="J93" s="1">
        <f>(SUMIFS('OD0040 theo Bravo'!$G:$G,'OD0040 theo Bravo'!$G:$G,"&gt;="&amp;0,'OD0040 theo Bravo'!$D:$D,J$3,'OD0040 theo Bravo'!$B:$B,"&lt;="&amp;$B93))</f>
        <v>0</v>
      </c>
      <c r="K93" s="1">
        <f>(SUMIFS('OD0040 theo Bravo'!$G:$G,'OD0040 theo Bravo'!$G:$G,"&gt;="&amp;0,'OD0040 theo Bravo'!$D:$D,K$3,'OD0040 theo Bravo'!$B:$B,"&lt;="&amp;$B93))</f>
        <v>0</v>
      </c>
      <c r="L93" s="1">
        <f>-(SUMIFS('OD0040 theo Bravo'!$G:$G,'OD0040 theo Bravo'!$G:$G,"&lt;"&amp;0,'OD0040 theo Bravo'!$D:$D,L$3))</f>
        <v>504722</v>
      </c>
      <c r="M93" s="1">
        <f>-(SUMIFS('OD0040 theo Bravo'!$G:$G,'OD0040 theo Bravo'!$G:$G,"&lt;"&amp;0,'OD0040 theo Bravo'!$D:$D,M$3))</f>
        <v>0</v>
      </c>
      <c r="N93" s="1">
        <f>-(SUMIFS('OD0040 theo Bravo'!$G:$G,'OD0040 theo Bravo'!$G:$G,"&lt;"&amp;0,'OD0040 theo Bravo'!$D:$D,N$3))</f>
        <v>974267</v>
      </c>
      <c r="O93" s="1">
        <f>-(SUMIFS('OD0040 theo Bravo'!$G:$G,'OD0040 theo Bravo'!$G:$G,"&lt;"&amp;0,'OD0040 theo Bravo'!$D:$D,O$3))</f>
        <v>830018</v>
      </c>
      <c r="P93" s="1">
        <f>-(SUMIFS('OD0040 theo Bravo'!$G:$G,'OD0040 theo Bravo'!$G:$G,"&lt;"&amp;0,'OD0040 theo Bravo'!$D:$D,P$3))</f>
        <v>550000</v>
      </c>
      <c r="Q93" s="1">
        <f>-(SUMIFS('OD0040 theo Bravo'!$G:$G,'OD0040 theo Bravo'!$G:$G,"&lt;"&amp;0,'OD0040 theo Bravo'!$D:$D,Q$3))</f>
        <v>449984</v>
      </c>
      <c r="R93" s="1">
        <f>-(SUMIFS('OD0040 theo Bravo'!$G:$G,'OD0040 theo Bravo'!$G:$G,"&lt;"&amp;0,'OD0040 theo Bravo'!$D:$D,R$3))</f>
        <v>550145</v>
      </c>
      <c r="S93" s="1">
        <f>-(SUMIFS('OD0040 theo Bravo'!$G:$G,'OD0040 theo Bravo'!$G:$G,"&lt;"&amp;0,'OD0040 theo Bravo'!$D:$D,S$3))</f>
        <v>0</v>
      </c>
      <c r="T93" s="1">
        <f>-(SUMIFS('OD0040 theo Bravo'!$G:$G,'OD0040 theo Bravo'!$G:$G,"&lt;"&amp;0,'OD0040 theo Bravo'!$D:$D,T$3))</f>
        <v>49247</v>
      </c>
      <c r="U93" s="18">
        <f t="shared" si="24"/>
        <v>0</v>
      </c>
      <c r="V93" s="18">
        <f t="shared" si="25"/>
        <v>10150</v>
      </c>
      <c r="W93" s="18">
        <f t="shared" si="26"/>
        <v>0</v>
      </c>
      <c r="X93" s="18">
        <f t="shared" si="27"/>
        <v>0</v>
      </c>
      <c r="Y93" s="18">
        <f t="shared" si="28"/>
        <v>0</v>
      </c>
      <c r="Z93" s="18">
        <f t="shared" si="29"/>
        <v>0</v>
      </c>
      <c r="AA93" s="18">
        <f t="shared" si="30"/>
        <v>0</v>
      </c>
      <c r="AB93" s="18">
        <f t="shared" si="31"/>
        <v>0</v>
      </c>
      <c r="AC93" s="18">
        <f t="shared" si="31"/>
        <v>0</v>
      </c>
      <c r="AD93" s="17">
        <f>(U93*SUMIFS(Info!$C:$C,Info!$A:$A,AD$3,Info!$E:$E,"&gt;="&amp;$B93,Info!$D:$D,"&lt;="&amp;$B93,Info!$I:$I,"x")/365)*100000</f>
        <v>0</v>
      </c>
      <c r="AE93" s="17">
        <f>(V93*SUMIFS(Info!$C:$C,Info!$A:$A,AE$3,Info!$E:$E,"&gt;="&amp;$B93,Info!$D:$D,"&lt;="&amp;$B93,Info!$I:$I,"x")/365)*100000</f>
        <v>174635.61643835614</v>
      </c>
      <c r="AF93" s="17">
        <f>(W93*SUMIFS(Info!$C:$C,Info!$A:$A,AF$3,Info!$E:$E,"&gt;="&amp;$B93,Info!$D:$D,"&lt;="&amp;$B93,Info!$I:$I,"x")/365)*100000</f>
        <v>0</v>
      </c>
      <c r="AG93" s="17">
        <f>(X93*SUMIFS(Info!$C:$C,Info!$A:$A,AG$3,Info!$E:$E,"&gt;="&amp;$B93,Info!$D:$D,"&lt;="&amp;$B93,Info!$I:$I,"x")/365)*100000</f>
        <v>0</v>
      </c>
      <c r="AH93" s="17">
        <f>(Y93*SUMIFS(Info!$C:$C,Info!$A:$A,AH$3,Info!$E:$E,"&gt;="&amp;$B93,Info!$D:$D,"&lt;="&amp;$B93,Info!$I:$I,"x")/365)*100000</f>
        <v>0</v>
      </c>
      <c r="AI93" s="17">
        <f>(Z93*SUMIFS(Info!$C:$C,Info!$A:$A,AI$3,Info!$E:$E,"&gt;="&amp;$B93,Info!$D:$D,"&lt;="&amp;$B93,Info!$I:$I,"x")/365)*100000</f>
        <v>0</v>
      </c>
      <c r="AJ93" s="17">
        <f>(AA93*SUMIFS(Info!$C:$C,Info!$A:$A,AJ$3,Info!$E:$E,"&gt;="&amp;$B93,Info!$D:$D,"&lt;="&amp;$B93,Info!$I:$I,"x")/365)*100000</f>
        <v>0</v>
      </c>
      <c r="AK93" s="17">
        <f>(AB93*SUMIFS(Info!$C:$C,Info!$A:$A,AK$3,Info!$E:$E,"&gt;="&amp;$B93,Info!$D:$D,"&lt;="&amp;$B93,Info!$I:$I,"x")/365)*100000</f>
        <v>0</v>
      </c>
      <c r="AL93" s="17">
        <f>(AC93*SUMIFS(Info!$C:$C,Info!$A:$A,AL$3,Info!$E:$E,"&gt;="&amp;$B93,Info!$D:$D,"&lt;="&amp;$B93,Info!$I:$I,"x")/365)*100000</f>
        <v>0</v>
      </c>
      <c r="AM93" s="17"/>
    </row>
    <row r="94" spans="1:39">
      <c r="A94" s="14" t="str">
        <f t="shared" si="32"/>
        <v>1/2025</v>
      </c>
      <c r="B94" s="14">
        <f t="shared" si="33"/>
        <v>45658</v>
      </c>
      <c r="C94" s="1">
        <f>(SUMIFS('OD0040 theo Bravo'!$G:$G,'OD0040 theo Bravo'!$G:$G,"&gt;="&amp;0,'OD0040 theo Bravo'!$D:$D,C$3,'OD0040 theo Bravo'!$B:$B,"&lt;="&amp;$B94))</f>
        <v>210856</v>
      </c>
      <c r="D94" s="1">
        <f>(SUMIFS('OD0040 theo Bravo'!$G:$G,'OD0040 theo Bravo'!$G:$G,"&gt;="&amp;0,'OD0040 theo Bravo'!$D:$D,D$3,'OD0040 theo Bravo'!$B:$B,"&lt;="&amp;$B94))</f>
        <v>10150</v>
      </c>
      <c r="E94" s="1">
        <f>(SUMIFS('OD0040 theo Bravo'!$G:$G,'OD0040 theo Bravo'!$G:$G,"&gt;="&amp;0,'OD0040 theo Bravo'!$D:$D,E$3,'OD0040 theo Bravo'!$B:$B,"&lt;="&amp;$B94))</f>
        <v>201004</v>
      </c>
      <c r="F94" s="1">
        <f>(SUMIFS('OD0040 theo Bravo'!$G:$G,'OD0040 theo Bravo'!$G:$G,"&gt;="&amp;0,'OD0040 theo Bravo'!$D:$D,F$3,'OD0040 theo Bravo'!$B:$B,"&lt;="&amp;$B94))</f>
        <v>0</v>
      </c>
      <c r="G94" s="1">
        <f>(SUMIFS('OD0040 theo Bravo'!$G:$G,'OD0040 theo Bravo'!$G:$G,"&gt;="&amp;0,'OD0040 theo Bravo'!$D:$D,G$3,'OD0040 theo Bravo'!$B:$B,"&lt;="&amp;$B94))</f>
        <v>0</v>
      </c>
      <c r="H94" s="1">
        <f>(SUMIFS('OD0040 theo Bravo'!$G:$G,'OD0040 theo Bravo'!$G:$G,"&gt;="&amp;0,'OD0040 theo Bravo'!$D:$D,H$3,'OD0040 theo Bravo'!$B:$B,"&lt;="&amp;$B94))</f>
        <v>0</v>
      </c>
      <c r="I94" s="1">
        <f>(SUMIFS('OD0040 theo Bravo'!$G:$G,'OD0040 theo Bravo'!$G:$G,"&gt;="&amp;0,'OD0040 theo Bravo'!$D:$D,I$3,'OD0040 theo Bravo'!$B:$B,"&lt;="&amp;$B94))</f>
        <v>0</v>
      </c>
      <c r="J94" s="1">
        <f>(SUMIFS('OD0040 theo Bravo'!$G:$G,'OD0040 theo Bravo'!$G:$G,"&gt;="&amp;0,'OD0040 theo Bravo'!$D:$D,J$3,'OD0040 theo Bravo'!$B:$B,"&lt;="&amp;$B94))</f>
        <v>0</v>
      </c>
      <c r="K94" s="1">
        <f>(SUMIFS('OD0040 theo Bravo'!$G:$G,'OD0040 theo Bravo'!$G:$G,"&gt;="&amp;0,'OD0040 theo Bravo'!$D:$D,K$3,'OD0040 theo Bravo'!$B:$B,"&lt;="&amp;$B94))</f>
        <v>0</v>
      </c>
      <c r="L94" s="1">
        <f>-(SUMIFS('OD0040 theo Bravo'!$G:$G,'OD0040 theo Bravo'!$G:$G,"&lt;"&amp;0,'OD0040 theo Bravo'!$D:$D,L$3))</f>
        <v>504722</v>
      </c>
      <c r="M94" s="1">
        <f>-(SUMIFS('OD0040 theo Bravo'!$G:$G,'OD0040 theo Bravo'!$G:$G,"&lt;"&amp;0,'OD0040 theo Bravo'!$D:$D,M$3))</f>
        <v>0</v>
      </c>
      <c r="N94" s="1">
        <f>-(SUMIFS('OD0040 theo Bravo'!$G:$G,'OD0040 theo Bravo'!$G:$G,"&lt;"&amp;0,'OD0040 theo Bravo'!$D:$D,N$3))</f>
        <v>974267</v>
      </c>
      <c r="O94" s="1">
        <f>-(SUMIFS('OD0040 theo Bravo'!$G:$G,'OD0040 theo Bravo'!$G:$G,"&lt;"&amp;0,'OD0040 theo Bravo'!$D:$D,O$3))</f>
        <v>830018</v>
      </c>
      <c r="P94" s="1">
        <f>-(SUMIFS('OD0040 theo Bravo'!$G:$G,'OD0040 theo Bravo'!$G:$G,"&lt;"&amp;0,'OD0040 theo Bravo'!$D:$D,P$3))</f>
        <v>550000</v>
      </c>
      <c r="Q94" s="1">
        <f>-(SUMIFS('OD0040 theo Bravo'!$G:$G,'OD0040 theo Bravo'!$G:$G,"&lt;"&amp;0,'OD0040 theo Bravo'!$D:$D,Q$3))</f>
        <v>449984</v>
      </c>
      <c r="R94" s="1">
        <f>-(SUMIFS('OD0040 theo Bravo'!$G:$G,'OD0040 theo Bravo'!$G:$G,"&lt;"&amp;0,'OD0040 theo Bravo'!$D:$D,R$3))</f>
        <v>550145</v>
      </c>
      <c r="S94" s="1">
        <f>-(SUMIFS('OD0040 theo Bravo'!$G:$G,'OD0040 theo Bravo'!$G:$G,"&lt;"&amp;0,'OD0040 theo Bravo'!$D:$D,S$3))</f>
        <v>0</v>
      </c>
      <c r="T94" s="1">
        <f>-(SUMIFS('OD0040 theo Bravo'!$G:$G,'OD0040 theo Bravo'!$G:$G,"&lt;"&amp;0,'OD0040 theo Bravo'!$D:$D,T$3))</f>
        <v>49247</v>
      </c>
      <c r="U94" s="18">
        <f t="shared" si="24"/>
        <v>0</v>
      </c>
      <c r="V94" s="18">
        <f t="shared" si="25"/>
        <v>10150</v>
      </c>
      <c r="W94" s="18">
        <f t="shared" si="26"/>
        <v>0</v>
      </c>
      <c r="X94" s="18">
        <f t="shared" si="27"/>
        <v>0</v>
      </c>
      <c r="Y94" s="18">
        <f t="shared" si="28"/>
        <v>0</v>
      </c>
      <c r="Z94" s="18">
        <f t="shared" si="29"/>
        <v>0</v>
      </c>
      <c r="AA94" s="18">
        <f t="shared" si="30"/>
        <v>0</v>
      </c>
      <c r="AB94" s="18">
        <f t="shared" si="31"/>
        <v>0</v>
      </c>
      <c r="AC94" s="18">
        <f t="shared" si="31"/>
        <v>0</v>
      </c>
      <c r="AD94" s="17">
        <f>(U94*SUMIFS(Info!$C:$C,Info!$A:$A,AD$3,Info!$E:$E,"&gt;="&amp;$B94,Info!$D:$D,"&lt;="&amp;$B94,Info!$I:$I,"x")/365)*100000</f>
        <v>0</v>
      </c>
      <c r="AE94" s="17">
        <f>(V94*SUMIFS(Info!$C:$C,Info!$A:$A,AE$3,Info!$E:$E,"&gt;="&amp;$B94,Info!$D:$D,"&lt;="&amp;$B94,Info!$I:$I,"x")/365)*100000</f>
        <v>174635.61643835614</v>
      </c>
      <c r="AF94" s="17">
        <f>(W94*SUMIFS(Info!$C:$C,Info!$A:$A,AF$3,Info!$E:$E,"&gt;="&amp;$B94,Info!$D:$D,"&lt;="&amp;$B94,Info!$I:$I,"x")/365)*100000</f>
        <v>0</v>
      </c>
      <c r="AG94" s="17">
        <f>(X94*SUMIFS(Info!$C:$C,Info!$A:$A,AG$3,Info!$E:$E,"&gt;="&amp;$B94,Info!$D:$D,"&lt;="&amp;$B94,Info!$I:$I,"x")/365)*100000</f>
        <v>0</v>
      </c>
      <c r="AH94" s="17">
        <f>(Y94*SUMIFS(Info!$C:$C,Info!$A:$A,AH$3,Info!$E:$E,"&gt;="&amp;$B94,Info!$D:$D,"&lt;="&amp;$B94,Info!$I:$I,"x")/365)*100000</f>
        <v>0</v>
      </c>
      <c r="AI94" s="17">
        <f>(Z94*SUMIFS(Info!$C:$C,Info!$A:$A,AI$3,Info!$E:$E,"&gt;="&amp;$B94,Info!$D:$D,"&lt;="&amp;$B94,Info!$I:$I,"x")/365)*100000</f>
        <v>0</v>
      </c>
      <c r="AJ94" s="17">
        <f>(AA94*SUMIFS(Info!$C:$C,Info!$A:$A,AJ$3,Info!$E:$E,"&gt;="&amp;$B94,Info!$D:$D,"&lt;="&amp;$B94,Info!$I:$I,"x")/365)*100000</f>
        <v>0</v>
      </c>
      <c r="AK94" s="17">
        <f>(AB94*SUMIFS(Info!$C:$C,Info!$A:$A,AK$3,Info!$E:$E,"&gt;="&amp;$B94,Info!$D:$D,"&lt;="&amp;$B94,Info!$I:$I,"x")/365)*100000</f>
        <v>0</v>
      </c>
      <c r="AL94" s="17">
        <f>(AC94*SUMIFS(Info!$C:$C,Info!$A:$A,AL$3,Info!$E:$E,"&gt;="&amp;$B94,Info!$D:$D,"&lt;="&amp;$B94,Info!$I:$I,"x")/365)*100000</f>
        <v>0</v>
      </c>
      <c r="AM94" s="17"/>
    </row>
    <row r="95" spans="1:39">
      <c r="A95" s="14" t="str">
        <f t="shared" si="32"/>
        <v>1/2025</v>
      </c>
      <c r="B95" s="14">
        <f t="shared" si="33"/>
        <v>45659</v>
      </c>
      <c r="C95" s="1">
        <f>(SUMIFS('OD0040 theo Bravo'!$G:$G,'OD0040 theo Bravo'!$G:$G,"&gt;="&amp;0,'OD0040 theo Bravo'!$D:$D,C$3,'OD0040 theo Bravo'!$B:$B,"&lt;="&amp;$B95))</f>
        <v>210897</v>
      </c>
      <c r="D95" s="1">
        <f>(SUMIFS('OD0040 theo Bravo'!$G:$G,'OD0040 theo Bravo'!$G:$G,"&gt;="&amp;0,'OD0040 theo Bravo'!$D:$D,D$3,'OD0040 theo Bravo'!$B:$B,"&lt;="&amp;$B95))</f>
        <v>10150</v>
      </c>
      <c r="E95" s="1">
        <f>(SUMIFS('OD0040 theo Bravo'!$G:$G,'OD0040 theo Bravo'!$G:$G,"&gt;="&amp;0,'OD0040 theo Bravo'!$D:$D,E$3,'OD0040 theo Bravo'!$B:$B,"&lt;="&amp;$B95))</f>
        <v>201004</v>
      </c>
      <c r="F95" s="1">
        <f>(SUMIFS('OD0040 theo Bravo'!$G:$G,'OD0040 theo Bravo'!$G:$G,"&gt;="&amp;0,'OD0040 theo Bravo'!$D:$D,F$3,'OD0040 theo Bravo'!$B:$B,"&lt;="&amp;$B95))</f>
        <v>0</v>
      </c>
      <c r="G95" s="1">
        <f>(SUMIFS('OD0040 theo Bravo'!$G:$G,'OD0040 theo Bravo'!$G:$G,"&gt;="&amp;0,'OD0040 theo Bravo'!$D:$D,G$3,'OD0040 theo Bravo'!$B:$B,"&lt;="&amp;$B95))</f>
        <v>0</v>
      </c>
      <c r="H95" s="1">
        <f>(SUMIFS('OD0040 theo Bravo'!$G:$G,'OD0040 theo Bravo'!$G:$G,"&gt;="&amp;0,'OD0040 theo Bravo'!$D:$D,H$3,'OD0040 theo Bravo'!$B:$B,"&lt;="&amp;$B95))</f>
        <v>0</v>
      </c>
      <c r="I95" s="1">
        <f>(SUMIFS('OD0040 theo Bravo'!$G:$G,'OD0040 theo Bravo'!$G:$G,"&gt;="&amp;0,'OD0040 theo Bravo'!$D:$D,I$3,'OD0040 theo Bravo'!$B:$B,"&lt;="&amp;$B95))</f>
        <v>0</v>
      </c>
      <c r="J95" s="1">
        <f>(SUMIFS('OD0040 theo Bravo'!$G:$G,'OD0040 theo Bravo'!$G:$G,"&gt;="&amp;0,'OD0040 theo Bravo'!$D:$D,J$3,'OD0040 theo Bravo'!$B:$B,"&lt;="&amp;$B95))</f>
        <v>0</v>
      </c>
      <c r="K95" s="1">
        <f>(SUMIFS('OD0040 theo Bravo'!$G:$G,'OD0040 theo Bravo'!$G:$G,"&gt;="&amp;0,'OD0040 theo Bravo'!$D:$D,K$3,'OD0040 theo Bravo'!$B:$B,"&lt;="&amp;$B95))</f>
        <v>0</v>
      </c>
      <c r="L95" s="1">
        <f>-(SUMIFS('OD0040 theo Bravo'!$G:$G,'OD0040 theo Bravo'!$G:$G,"&lt;"&amp;0,'OD0040 theo Bravo'!$D:$D,L$3))</f>
        <v>504722</v>
      </c>
      <c r="M95" s="1">
        <f>-(SUMIFS('OD0040 theo Bravo'!$G:$G,'OD0040 theo Bravo'!$G:$G,"&lt;"&amp;0,'OD0040 theo Bravo'!$D:$D,M$3))</f>
        <v>0</v>
      </c>
      <c r="N95" s="1">
        <f>-(SUMIFS('OD0040 theo Bravo'!$G:$G,'OD0040 theo Bravo'!$G:$G,"&lt;"&amp;0,'OD0040 theo Bravo'!$D:$D,N$3))</f>
        <v>974267</v>
      </c>
      <c r="O95" s="1">
        <f>-(SUMIFS('OD0040 theo Bravo'!$G:$G,'OD0040 theo Bravo'!$G:$G,"&lt;"&amp;0,'OD0040 theo Bravo'!$D:$D,O$3))</f>
        <v>830018</v>
      </c>
      <c r="P95" s="1">
        <f>-(SUMIFS('OD0040 theo Bravo'!$G:$G,'OD0040 theo Bravo'!$G:$G,"&lt;"&amp;0,'OD0040 theo Bravo'!$D:$D,P$3))</f>
        <v>550000</v>
      </c>
      <c r="Q95" s="1">
        <f>-(SUMIFS('OD0040 theo Bravo'!$G:$G,'OD0040 theo Bravo'!$G:$G,"&lt;"&amp;0,'OD0040 theo Bravo'!$D:$D,Q$3))</f>
        <v>449984</v>
      </c>
      <c r="R95" s="1">
        <f>-(SUMIFS('OD0040 theo Bravo'!$G:$G,'OD0040 theo Bravo'!$G:$G,"&lt;"&amp;0,'OD0040 theo Bravo'!$D:$D,R$3))</f>
        <v>550145</v>
      </c>
      <c r="S95" s="1">
        <f>-(SUMIFS('OD0040 theo Bravo'!$G:$G,'OD0040 theo Bravo'!$G:$G,"&lt;"&amp;0,'OD0040 theo Bravo'!$D:$D,S$3))</f>
        <v>0</v>
      </c>
      <c r="T95" s="1">
        <f>-(SUMIFS('OD0040 theo Bravo'!$G:$G,'OD0040 theo Bravo'!$G:$G,"&lt;"&amp;0,'OD0040 theo Bravo'!$D:$D,T$3))</f>
        <v>49247</v>
      </c>
      <c r="U95" s="18">
        <f t="shared" si="24"/>
        <v>0</v>
      </c>
      <c r="V95" s="18">
        <f t="shared" si="25"/>
        <v>10150</v>
      </c>
      <c r="W95" s="18">
        <f t="shared" si="26"/>
        <v>0</v>
      </c>
      <c r="X95" s="18">
        <f t="shared" si="27"/>
        <v>0</v>
      </c>
      <c r="Y95" s="18">
        <f t="shared" si="28"/>
        <v>0</v>
      </c>
      <c r="Z95" s="18">
        <f t="shared" si="29"/>
        <v>0</v>
      </c>
      <c r="AA95" s="18">
        <f t="shared" si="30"/>
        <v>0</v>
      </c>
      <c r="AB95" s="18">
        <f t="shared" si="31"/>
        <v>0</v>
      </c>
      <c r="AC95" s="18">
        <f t="shared" si="31"/>
        <v>0</v>
      </c>
      <c r="AD95" s="17">
        <f>(U95*SUMIFS(Info!$C:$C,Info!$A:$A,AD$3,Info!$E:$E,"&gt;="&amp;$B95,Info!$D:$D,"&lt;="&amp;$B95,Info!$I:$I,"x")/365)*100000</f>
        <v>0</v>
      </c>
      <c r="AE95" s="17">
        <f>(V95*SUMIFS(Info!$C:$C,Info!$A:$A,AE$3,Info!$E:$E,"&gt;="&amp;$B95,Info!$D:$D,"&lt;="&amp;$B95,Info!$I:$I,"x")/365)*100000</f>
        <v>174635.61643835614</v>
      </c>
      <c r="AF95" s="17">
        <f>(W95*SUMIFS(Info!$C:$C,Info!$A:$A,AF$3,Info!$E:$E,"&gt;="&amp;$B95,Info!$D:$D,"&lt;="&amp;$B95,Info!$I:$I,"x")/365)*100000</f>
        <v>0</v>
      </c>
      <c r="AG95" s="17">
        <f>(X95*SUMIFS(Info!$C:$C,Info!$A:$A,AG$3,Info!$E:$E,"&gt;="&amp;$B95,Info!$D:$D,"&lt;="&amp;$B95,Info!$I:$I,"x")/365)*100000</f>
        <v>0</v>
      </c>
      <c r="AH95" s="17">
        <f>(Y95*SUMIFS(Info!$C:$C,Info!$A:$A,AH$3,Info!$E:$E,"&gt;="&amp;$B95,Info!$D:$D,"&lt;="&amp;$B95,Info!$I:$I,"x")/365)*100000</f>
        <v>0</v>
      </c>
      <c r="AI95" s="17">
        <f>(Z95*SUMIFS(Info!$C:$C,Info!$A:$A,AI$3,Info!$E:$E,"&gt;="&amp;$B95,Info!$D:$D,"&lt;="&amp;$B95,Info!$I:$I,"x")/365)*100000</f>
        <v>0</v>
      </c>
      <c r="AJ95" s="17">
        <f>(AA95*SUMIFS(Info!$C:$C,Info!$A:$A,AJ$3,Info!$E:$E,"&gt;="&amp;$B95,Info!$D:$D,"&lt;="&amp;$B95,Info!$I:$I,"x")/365)*100000</f>
        <v>0</v>
      </c>
      <c r="AK95" s="17">
        <f>(AB95*SUMIFS(Info!$C:$C,Info!$A:$A,AK$3,Info!$E:$E,"&gt;="&amp;$B95,Info!$D:$D,"&lt;="&amp;$B95,Info!$I:$I,"x")/365)*100000</f>
        <v>0</v>
      </c>
      <c r="AL95" s="17">
        <f>(AC95*SUMIFS(Info!$C:$C,Info!$A:$A,AL$3,Info!$E:$E,"&gt;="&amp;$B95,Info!$D:$D,"&lt;="&amp;$B95,Info!$I:$I,"x")/365)*100000</f>
        <v>0</v>
      </c>
      <c r="AM95" s="17"/>
    </row>
    <row r="96" spans="1:39">
      <c r="A96" s="14" t="str">
        <f t="shared" si="32"/>
        <v>1/2025</v>
      </c>
      <c r="B96" s="14">
        <f t="shared" si="33"/>
        <v>45660</v>
      </c>
      <c r="C96" s="1">
        <f>(SUMIFS('OD0040 theo Bravo'!$G:$G,'OD0040 theo Bravo'!$G:$G,"&gt;="&amp;0,'OD0040 theo Bravo'!$D:$D,C$3,'OD0040 theo Bravo'!$B:$B,"&lt;="&amp;$B96))</f>
        <v>210897</v>
      </c>
      <c r="D96" s="1">
        <f>(SUMIFS('OD0040 theo Bravo'!$G:$G,'OD0040 theo Bravo'!$G:$G,"&gt;="&amp;0,'OD0040 theo Bravo'!$D:$D,D$3,'OD0040 theo Bravo'!$B:$B,"&lt;="&amp;$B96))</f>
        <v>10150</v>
      </c>
      <c r="E96" s="1">
        <f>(SUMIFS('OD0040 theo Bravo'!$G:$G,'OD0040 theo Bravo'!$G:$G,"&gt;="&amp;0,'OD0040 theo Bravo'!$D:$D,E$3,'OD0040 theo Bravo'!$B:$B,"&lt;="&amp;$B96))</f>
        <v>201004</v>
      </c>
      <c r="F96" s="1">
        <f>(SUMIFS('OD0040 theo Bravo'!$G:$G,'OD0040 theo Bravo'!$G:$G,"&gt;="&amp;0,'OD0040 theo Bravo'!$D:$D,F$3,'OD0040 theo Bravo'!$B:$B,"&lt;="&amp;$B96))</f>
        <v>0</v>
      </c>
      <c r="G96" s="1">
        <f>(SUMIFS('OD0040 theo Bravo'!$G:$G,'OD0040 theo Bravo'!$G:$G,"&gt;="&amp;0,'OD0040 theo Bravo'!$D:$D,G$3,'OD0040 theo Bravo'!$B:$B,"&lt;="&amp;$B96))</f>
        <v>0</v>
      </c>
      <c r="H96" s="1">
        <f>(SUMIFS('OD0040 theo Bravo'!$G:$G,'OD0040 theo Bravo'!$G:$G,"&gt;="&amp;0,'OD0040 theo Bravo'!$D:$D,H$3,'OD0040 theo Bravo'!$B:$B,"&lt;="&amp;$B96))</f>
        <v>0</v>
      </c>
      <c r="I96" s="1">
        <f>(SUMIFS('OD0040 theo Bravo'!$G:$G,'OD0040 theo Bravo'!$G:$G,"&gt;="&amp;0,'OD0040 theo Bravo'!$D:$D,I$3,'OD0040 theo Bravo'!$B:$B,"&lt;="&amp;$B96))</f>
        <v>0</v>
      </c>
      <c r="J96" s="1">
        <f>(SUMIFS('OD0040 theo Bravo'!$G:$G,'OD0040 theo Bravo'!$G:$G,"&gt;="&amp;0,'OD0040 theo Bravo'!$D:$D,J$3,'OD0040 theo Bravo'!$B:$B,"&lt;="&amp;$B96))</f>
        <v>0</v>
      </c>
      <c r="K96" s="1">
        <f>(SUMIFS('OD0040 theo Bravo'!$G:$G,'OD0040 theo Bravo'!$G:$G,"&gt;="&amp;0,'OD0040 theo Bravo'!$D:$D,K$3,'OD0040 theo Bravo'!$B:$B,"&lt;="&amp;$B96))</f>
        <v>0</v>
      </c>
      <c r="L96" s="1">
        <f>-(SUMIFS('OD0040 theo Bravo'!$G:$G,'OD0040 theo Bravo'!$G:$G,"&lt;"&amp;0,'OD0040 theo Bravo'!$D:$D,L$3))</f>
        <v>504722</v>
      </c>
      <c r="M96" s="1">
        <f>-(SUMIFS('OD0040 theo Bravo'!$G:$G,'OD0040 theo Bravo'!$G:$G,"&lt;"&amp;0,'OD0040 theo Bravo'!$D:$D,M$3))</f>
        <v>0</v>
      </c>
      <c r="N96" s="1">
        <f>-(SUMIFS('OD0040 theo Bravo'!$G:$G,'OD0040 theo Bravo'!$G:$G,"&lt;"&amp;0,'OD0040 theo Bravo'!$D:$D,N$3))</f>
        <v>974267</v>
      </c>
      <c r="O96" s="1">
        <f>-(SUMIFS('OD0040 theo Bravo'!$G:$G,'OD0040 theo Bravo'!$G:$G,"&lt;"&amp;0,'OD0040 theo Bravo'!$D:$D,O$3))</f>
        <v>830018</v>
      </c>
      <c r="P96" s="1">
        <f>-(SUMIFS('OD0040 theo Bravo'!$G:$G,'OD0040 theo Bravo'!$G:$G,"&lt;"&amp;0,'OD0040 theo Bravo'!$D:$D,P$3))</f>
        <v>550000</v>
      </c>
      <c r="Q96" s="1">
        <f>-(SUMIFS('OD0040 theo Bravo'!$G:$G,'OD0040 theo Bravo'!$G:$G,"&lt;"&amp;0,'OD0040 theo Bravo'!$D:$D,Q$3))</f>
        <v>449984</v>
      </c>
      <c r="R96" s="1">
        <f>-(SUMIFS('OD0040 theo Bravo'!$G:$G,'OD0040 theo Bravo'!$G:$G,"&lt;"&amp;0,'OD0040 theo Bravo'!$D:$D,R$3))</f>
        <v>550145</v>
      </c>
      <c r="S96" s="1">
        <f>-(SUMIFS('OD0040 theo Bravo'!$G:$G,'OD0040 theo Bravo'!$G:$G,"&lt;"&amp;0,'OD0040 theo Bravo'!$D:$D,S$3))</f>
        <v>0</v>
      </c>
      <c r="T96" s="1">
        <f>-(SUMIFS('OD0040 theo Bravo'!$G:$G,'OD0040 theo Bravo'!$G:$G,"&lt;"&amp;0,'OD0040 theo Bravo'!$D:$D,T$3))</f>
        <v>49247</v>
      </c>
      <c r="U96" s="18">
        <f t="shared" si="24"/>
        <v>0</v>
      </c>
      <c r="V96" s="18">
        <f t="shared" si="25"/>
        <v>10150</v>
      </c>
      <c r="W96" s="18">
        <f t="shared" si="26"/>
        <v>0</v>
      </c>
      <c r="X96" s="18">
        <f t="shared" si="27"/>
        <v>0</v>
      </c>
      <c r="Y96" s="18">
        <f t="shared" si="28"/>
        <v>0</v>
      </c>
      <c r="Z96" s="18">
        <f t="shared" si="29"/>
        <v>0</v>
      </c>
      <c r="AA96" s="18">
        <f t="shared" si="30"/>
        <v>0</v>
      </c>
      <c r="AB96" s="18">
        <f t="shared" si="31"/>
        <v>0</v>
      </c>
      <c r="AC96" s="18">
        <f t="shared" si="31"/>
        <v>0</v>
      </c>
      <c r="AD96" s="17">
        <f>(U96*SUMIFS(Info!$C:$C,Info!$A:$A,AD$3,Info!$E:$E,"&gt;="&amp;$B96,Info!$D:$D,"&lt;="&amp;$B96,Info!$I:$I,"x")/365)*100000</f>
        <v>0</v>
      </c>
      <c r="AE96" s="17">
        <f>(V96*SUMIFS(Info!$C:$C,Info!$A:$A,AE$3,Info!$E:$E,"&gt;="&amp;$B96,Info!$D:$D,"&lt;="&amp;$B96,Info!$I:$I,"x")/365)*100000</f>
        <v>174635.61643835614</v>
      </c>
      <c r="AF96" s="17">
        <f>(W96*SUMIFS(Info!$C:$C,Info!$A:$A,AF$3,Info!$E:$E,"&gt;="&amp;$B96,Info!$D:$D,"&lt;="&amp;$B96,Info!$I:$I,"x")/365)*100000</f>
        <v>0</v>
      </c>
      <c r="AG96" s="17">
        <f>(X96*SUMIFS(Info!$C:$C,Info!$A:$A,AG$3,Info!$E:$E,"&gt;="&amp;$B96,Info!$D:$D,"&lt;="&amp;$B96,Info!$I:$I,"x")/365)*100000</f>
        <v>0</v>
      </c>
      <c r="AH96" s="17">
        <f>(Y96*SUMIFS(Info!$C:$C,Info!$A:$A,AH$3,Info!$E:$E,"&gt;="&amp;$B96,Info!$D:$D,"&lt;="&amp;$B96,Info!$I:$I,"x")/365)*100000</f>
        <v>0</v>
      </c>
      <c r="AI96" s="17">
        <f>(Z96*SUMIFS(Info!$C:$C,Info!$A:$A,AI$3,Info!$E:$E,"&gt;="&amp;$B96,Info!$D:$D,"&lt;="&amp;$B96,Info!$I:$I,"x")/365)*100000</f>
        <v>0</v>
      </c>
      <c r="AJ96" s="17">
        <f>(AA96*SUMIFS(Info!$C:$C,Info!$A:$A,AJ$3,Info!$E:$E,"&gt;="&amp;$B96,Info!$D:$D,"&lt;="&amp;$B96,Info!$I:$I,"x")/365)*100000</f>
        <v>0</v>
      </c>
      <c r="AK96" s="17">
        <f>(AB96*SUMIFS(Info!$C:$C,Info!$A:$A,AK$3,Info!$E:$E,"&gt;="&amp;$B96,Info!$D:$D,"&lt;="&amp;$B96,Info!$I:$I,"x")/365)*100000</f>
        <v>0</v>
      </c>
      <c r="AL96" s="17">
        <f>(AC96*SUMIFS(Info!$C:$C,Info!$A:$A,AL$3,Info!$E:$E,"&gt;="&amp;$B96,Info!$D:$D,"&lt;="&amp;$B96,Info!$I:$I,"x")/365)*100000</f>
        <v>0</v>
      </c>
      <c r="AM96" s="17"/>
    </row>
    <row r="97" spans="1:39">
      <c r="A97" s="14" t="str">
        <f t="shared" si="32"/>
        <v>1/2025</v>
      </c>
      <c r="B97" s="14">
        <f t="shared" si="33"/>
        <v>45661</v>
      </c>
      <c r="C97" s="1">
        <f>(SUMIFS('OD0040 theo Bravo'!$G:$G,'OD0040 theo Bravo'!$G:$G,"&gt;="&amp;0,'OD0040 theo Bravo'!$D:$D,C$3,'OD0040 theo Bravo'!$B:$B,"&lt;="&amp;$B97))</f>
        <v>210897</v>
      </c>
      <c r="D97" s="1">
        <f>(SUMIFS('OD0040 theo Bravo'!$G:$G,'OD0040 theo Bravo'!$G:$G,"&gt;="&amp;0,'OD0040 theo Bravo'!$D:$D,D$3,'OD0040 theo Bravo'!$B:$B,"&lt;="&amp;$B97))</f>
        <v>10150</v>
      </c>
      <c r="E97" s="1">
        <f>(SUMIFS('OD0040 theo Bravo'!$G:$G,'OD0040 theo Bravo'!$G:$G,"&gt;="&amp;0,'OD0040 theo Bravo'!$D:$D,E$3,'OD0040 theo Bravo'!$B:$B,"&lt;="&amp;$B97))</f>
        <v>201004</v>
      </c>
      <c r="F97" s="1">
        <f>(SUMIFS('OD0040 theo Bravo'!$G:$G,'OD0040 theo Bravo'!$G:$G,"&gt;="&amp;0,'OD0040 theo Bravo'!$D:$D,F$3,'OD0040 theo Bravo'!$B:$B,"&lt;="&amp;$B97))</f>
        <v>0</v>
      </c>
      <c r="G97" s="1">
        <f>(SUMIFS('OD0040 theo Bravo'!$G:$G,'OD0040 theo Bravo'!$G:$G,"&gt;="&amp;0,'OD0040 theo Bravo'!$D:$D,G$3,'OD0040 theo Bravo'!$B:$B,"&lt;="&amp;$B97))</f>
        <v>0</v>
      </c>
      <c r="H97" s="1">
        <f>(SUMIFS('OD0040 theo Bravo'!$G:$G,'OD0040 theo Bravo'!$G:$G,"&gt;="&amp;0,'OD0040 theo Bravo'!$D:$D,H$3,'OD0040 theo Bravo'!$B:$B,"&lt;="&amp;$B97))</f>
        <v>0</v>
      </c>
      <c r="I97" s="1">
        <f>(SUMIFS('OD0040 theo Bravo'!$G:$G,'OD0040 theo Bravo'!$G:$G,"&gt;="&amp;0,'OD0040 theo Bravo'!$D:$D,I$3,'OD0040 theo Bravo'!$B:$B,"&lt;="&amp;$B97))</f>
        <v>0</v>
      </c>
      <c r="J97" s="1">
        <f>(SUMIFS('OD0040 theo Bravo'!$G:$G,'OD0040 theo Bravo'!$G:$G,"&gt;="&amp;0,'OD0040 theo Bravo'!$D:$D,J$3,'OD0040 theo Bravo'!$B:$B,"&lt;="&amp;$B97))</f>
        <v>0</v>
      </c>
      <c r="K97" s="1">
        <f>(SUMIFS('OD0040 theo Bravo'!$G:$G,'OD0040 theo Bravo'!$G:$G,"&gt;="&amp;0,'OD0040 theo Bravo'!$D:$D,K$3,'OD0040 theo Bravo'!$B:$B,"&lt;="&amp;$B97))</f>
        <v>0</v>
      </c>
      <c r="L97" s="1">
        <f>-(SUMIFS('OD0040 theo Bravo'!$G:$G,'OD0040 theo Bravo'!$G:$G,"&lt;"&amp;0,'OD0040 theo Bravo'!$D:$D,L$3))</f>
        <v>504722</v>
      </c>
      <c r="M97" s="1">
        <f>-(SUMIFS('OD0040 theo Bravo'!$G:$G,'OD0040 theo Bravo'!$G:$G,"&lt;"&amp;0,'OD0040 theo Bravo'!$D:$D,M$3))</f>
        <v>0</v>
      </c>
      <c r="N97" s="1">
        <f>-(SUMIFS('OD0040 theo Bravo'!$G:$G,'OD0040 theo Bravo'!$G:$G,"&lt;"&amp;0,'OD0040 theo Bravo'!$D:$D,N$3))</f>
        <v>974267</v>
      </c>
      <c r="O97" s="1">
        <f>-(SUMIFS('OD0040 theo Bravo'!$G:$G,'OD0040 theo Bravo'!$G:$G,"&lt;"&amp;0,'OD0040 theo Bravo'!$D:$D,O$3))</f>
        <v>830018</v>
      </c>
      <c r="P97" s="1">
        <f>-(SUMIFS('OD0040 theo Bravo'!$G:$G,'OD0040 theo Bravo'!$G:$G,"&lt;"&amp;0,'OD0040 theo Bravo'!$D:$D,P$3))</f>
        <v>550000</v>
      </c>
      <c r="Q97" s="1">
        <f>-(SUMIFS('OD0040 theo Bravo'!$G:$G,'OD0040 theo Bravo'!$G:$G,"&lt;"&amp;0,'OD0040 theo Bravo'!$D:$D,Q$3))</f>
        <v>449984</v>
      </c>
      <c r="R97" s="1">
        <f>-(SUMIFS('OD0040 theo Bravo'!$G:$G,'OD0040 theo Bravo'!$G:$G,"&lt;"&amp;0,'OD0040 theo Bravo'!$D:$D,R$3))</f>
        <v>550145</v>
      </c>
      <c r="S97" s="1">
        <f>-(SUMIFS('OD0040 theo Bravo'!$G:$G,'OD0040 theo Bravo'!$G:$G,"&lt;"&amp;0,'OD0040 theo Bravo'!$D:$D,S$3))</f>
        <v>0</v>
      </c>
      <c r="T97" s="1">
        <f>-(SUMIFS('OD0040 theo Bravo'!$G:$G,'OD0040 theo Bravo'!$G:$G,"&lt;"&amp;0,'OD0040 theo Bravo'!$D:$D,T$3))</f>
        <v>49247</v>
      </c>
      <c r="U97" s="18">
        <f t="shared" si="24"/>
        <v>0</v>
      </c>
      <c r="V97" s="18">
        <f t="shared" si="25"/>
        <v>10150</v>
      </c>
      <c r="W97" s="18">
        <f t="shared" si="26"/>
        <v>0</v>
      </c>
      <c r="X97" s="18">
        <f t="shared" si="27"/>
        <v>0</v>
      </c>
      <c r="Y97" s="18">
        <f t="shared" si="28"/>
        <v>0</v>
      </c>
      <c r="Z97" s="18">
        <f t="shared" si="29"/>
        <v>0</v>
      </c>
      <c r="AA97" s="18">
        <f t="shared" si="30"/>
        <v>0</v>
      </c>
      <c r="AB97" s="18">
        <f t="shared" si="31"/>
        <v>0</v>
      </c>
      <c r="AC97" s="18">
        <f t="shared" si="31"/>
        <v>0</v>
      </c>
      <c r="AD97" s="17">
        <f>(U97*SUMIFS(Info!$C:$C,Info!$A:$A,AD$3,Info!$E:$E,"&gt;="&amp;$B97,Info!$D:$D,"&lt;="&amp;$B97,Info!$I:$I,"x")/365)*100000</f>
        <v>0</v>
      </c>
      <c r="AE97" s="17">
        <f>(V97*SUMIFS(Info!$C:$C,Info!$A:$A,AE$3,Info!$E:$E,"&gt;="&amp;$B97,Info!$D:$D,"&lt;="&amp;$B97,Info!$I:$I,"x")/365)*100000</f>
        <v>174635.61643835614</v>
      </c>
      <c r="AF97" s="17">
        <f>(W97*SUMIFS(Info!$C:$C,Info!$A:$A,AF$3,Info!$E:$E,"&gt;="&amp;$B97,Info!$D:$D,"&lt;="&amp;$B97,Info!$I:$I,"x")/365)*100000</f>
        <v>0</v>
      </c>
      <c r="AG97" s="17">
        <f>(X97*SUMIFS(Info!$C:$C,Info!$A:$A,AG$3,Info!$E:$E,"&gt;="&amp;$B97,Info!$D:$D,"&lt;="&amp;$B97,Info!$I:$I,"x")/365)*100000</f>
        <v>0</v>
      </c>
      <c r="AH97" s="17">
        <f>(Y97*SUMIFS(Info!$C:$C,Info!$A:$A,AH$3,Info!$E:$E,"&gt;="&amp;$B97,Info!$D:$D,"&lt;="&amp;$B97,Info!$I:$I,"x")/365)*100000</f>
        <v>0</v>
      </c>
      <c r="AI97" s="17">
        <f>(Z97*SUMIFS(Info!$C:$C,Info!$A:$A,AI$3,Info!$E:$E,"&gt;="&amp;$B97,Info!$D:$D,"&lt;="&amp;$B97,Info!$I:$I,"x")/365)*100000</f>
        <v>0</v>
      </c>
      <c r="AJ97" s="17">
        <f>(AA97*SUMIFS(Info!$C:$C,Info!$A:$A,AJ$3,Info!$E:$E,"&gt;="&amp;$B97,Info!$D:$D,"&lt;="&amp;$B97,Info!$I:$I,"x")/365)*100000</f>
        <v>0</v>
      </c>
      <c r="AK97" s="17">
        <f>(AB97*SUMIFS(Info!$C:$C,Info!$A:$A,AK$3,Info!$E:$E,"&gt;="&amp;$B97,Info!$D:$D,"&lt;="&amp;$B97,Info!$I:$I,"x")/365)*100000</f>
        <v>0</v>
      </c>
      <c r="AL97" s="17">
        <f>(AC97*SUMIFS(Info!$C:$C,Info!$A:$A,AL$3,Info!$E:$E,"&gt;="&amp;$B97,Info!$D:$D,"&lt;="&amp;$B97,Info!$I:$I,"x")/365)*100000</f>
        <v>0</v>
      </c>
      <c r="AM97" s="17"/>
    </row>
    <row r="98" spans="1:39">
      <c r="A98" s="14" t="str">
        <f t="shared" si="32"/>
        <v>1/2025</v>
      </c>
      <c r="B98" s="14">
        <f t="shared" si="33"/>
        <v>45662</v>
      </c>
      <c r="C98" s="1">
        <f>(SUMIFS('OD0040 theo Bravo'!$G:$G,'OD0040 theo Bravo'!$G:$G,"&gt;="&amp;0,'OD0040 theo Bravo'!$D:$D,C$3,'OD0040 theo Bravo'!$B:$B,"&lt;="&amp;$B98))</f>
        <v>210897</v>
      </c>
      <c r="D98" s="1">
        <f>(SUMIFS('OD0040 theo Bravo'!$G:$G,'OD0040 theo Bravo'!$G:$G,"&gt;="&amp;0,'OD0040 theo Bravo'!$D:$D,D$3,'OD0040 theo Bravo'!$B:$B,"&lt;="&amp;$B98))</f>
        <v>10150</v>
      </c>
      <c r="E98" s="1">
        <f>(SUMIFS('OD0040 theo Bravo'!$G:$G,'OD0040 theo Bravo'!$G:$G,"&gt;="&amp;0,'OD0040 theo Bravo'!$D:$D,E$3,'OD0040 theo Bravo'!$B:$B,"&lt;="&amp;$B98))</f>
        <v>201004</v>
      </c>
      <c r="F98" s="1">
        <f>(SUMIFS('OD0040 theo Bravo'!$G:$G,'OD0040 theo Bravo'!$G:$G,"&gt;="&amp;0,'OD0040 theo Bravo'!$D:$D,F$3,'OD0040 theo Bravo'!$B:$B,"&lt;="&amp;$B98))</f>
        <v>0</v>
      </c>
      <c r="G98" s="1">
        <f>(SUMIFS('OD0040 theo Bravo'!$G:$G,'OD0040 theo Bravo'!$G:$G,"&gt;="&amp;0,'OD0040 theo Bravo'!$D:$D,G$3,'OD0040 theo Bravo'!$B:$B,"&lt;="&amp;$B98))</f>
        <v>0</v>
      </c>
      <c r="H98" s="1">
        <f>(SUMIFS('OD0040 theo Bravo'!$G:$G,'OD0040 theo Bravo'!$G:$G,"&gt;="&amp;0,'OD0040 theo Bravo'!$D:$D,H$3,'OD0040 theo Bravo'!$B:$B,"&lt;="&amp;$B98))</f>
        <v>0</v>
      </c>
      <c r="I98" s="1">
        <f>(SUMIFS('OD0040 theo Bravo'!$G:$G,'OD0040 theo Bravo'!$G:$G,"&gt;="&amp;0,'OD0040 theo Bravo'!$D:$D,I$3,'OD0040 theo Bravo'!$B:$B,"&lt;="&amp;$B98))</f>
        <v>0</v>
      </c>
      <c r="J98" s="1">
        <f>(SUMIFS('OD0040 theo Bravo'!$G:$G,'OD0040 theo Bravo'!$G:$G,"&gt;="&amp;0,'OD0040 theo Bravo'!$D:$D,J$3,'OD0040 theo Bravo'!$B:$B,"&lt;="&amp;$B98))</f>
        <v>0</v>
      </c>
      <c r="K98" s="1">
        <f>(SUMIFS('OD0040 theo Bravo'!$G:$G,'OD0040 theo Bravo'!$G:$G,"&gt;="&amp;0,'OD0040 theo Bravo'!$D:$D,K$3,'OD0040 theo Bravo'!$B:$B,"&lt;="&amp;$B98))</f>
        <v>0</v>
      </c>
      <c r="L98" s="1">
        <f>-(SUMIFS('OD0040 theo Bravo'!$G:$G,'OD0040 theo Bravo'!$G:$G,"&lt;"&amp;0,'OD0040 theo Bravo'!$D:$D,L$3))</f>
        <v>504722</v>
      </c>
      <c r="M98" s="1">
        <f>-(SUMIFS('OD0040 theo Bravo'!$G:$G,'OD0040 theo Bravo'!$G:$G,"&lt;"&amp;0,'OD0040 theo Bravo'!$D:$D,M$3))</f>
        <v>0</v>
      </c>
      <c r="N98" s="1">
        <f>-(SUMIFS('OD0040 theo Bravo'!$G:$G,'OD0040 theo Bravo'!$G:$G,"&lt;"&amp;0,'OD0040 theo Bravo'!$D:$D,N$3))</f>
        <v>974267</v>
      </c>
      <c r="O98" s="1">
        <f>-(SUMIFS('OD0040 theo Bravo'!$G:$G,'OD0040 theo Bravo'!$G:$G,"&lt;"&amp;0,'OD0040 theo Bravo'!$D:$D,O$3))</f>
        <v>830018</v>
      </c>
      <c r="P98" s="1">
        <f>-(SUMIFS('OD0040 theo Bravo'!$G:$G,'OD0040 theo Bravo'!$G:$G,"&lt;"&amp;0,'OD0040 theo Bravo'!$D:$D,P$3))</f>
        <v>550000</v>
      </c>
      <c r="Q98" s="1">
        <f>-(SUMIFS('OD0040 theo Bravo'!$G:$G,'OD0040 theo Bravo'!$G:$G,"&lt;"&amp;0,'OD0040 theo Bravo'!$D:$D,Q$3))</f>
        <v>449984</v>
      </c>
      <c r="R98" s="1">
        <f>-(SUMIFS('OD0040 theo Bravo'!$G:$G,'OD0040 theo Bravo'!$G:$G,"&lt;"&amp;0,'OD0040 theo Bravo'!$D:$D,R$3))</f>
        <v>550145</v>
      </c>
      <c r="S98" s="1">
        <f>-(SUMIFS('OD0040 theo Bravo'!$G:$G,'OD0040 theo Bravo'!$G:$G,"&lt;"&amp;0,'OD0040 theo Bravo'!$D:$D,S$3))</f>
        <v>0</v>
      </c>
      <c r="T98" s="1">
        <f>-(SUMIFS('OD0040 theo Bravo'!$G:$G,'OD0040 theo Bravo'!$G:$G,"&lt;"&amp;0,'OD0040 theo Bravo'!$D:$D,T$3))</f>
        <v>49247</v>
      </c>
      <c r="U98" s="18">
        <f t="shared" si="24"/>
        <v>0</v>
      </c>
      <c r="V98" s="18">
        <f t="shared" si="25"/>
        <v>10150</v>
      </c>
      <c r="W98" s="18">
        <f t="shared" si="26"/>
        <v>0</v>
      </c>
      <c r="X98" s="18">
        <f t="shared" si="27"/>
        <v>0</v>
      </c>
      <c r="Y98" s="18">
        <f t="shared" si="28"/>
        <v>0</v>
      </c>
      <c r="Z98" s="18">
        <f t="shared" si="29"/>
        <v>0</v>
      </c>
      <c r="AA98" s="18">
        <f t="shared" si="30"/>
        <v>0</v>
      </c>
      <c r="AB98" s="18">
        <f t="shared" si="31"/>
        <v>0</v>
      </c>
      <c r="AC98" s="18">
        <f t="shared" si="31"/>
        <v>0</v>
      </c>
      <c r="AD98" s="17">
        <f>(U98*SUMIFS(Info!$C:$C,Info!$A:$A,AD$3,Info!$E:$E,"&gt;="&amp;$B98,Info!$D:$D,"&lt;="&amp;$B98,Info!$I:$I,"x")/365)*100000</f>
        <v>0</v>
      </c>
      <c r="AE98" s="17">
        <f>(V98*SUMIFS(Info!$C:$C,Info!$A:$A,AE$3,Info!$E:$E,"&gt;="&amp;$B98,Info!$D:$D,"&lt;="&amp;$B98,Info!$I:$I,"x")/365)*100000</f>
        <v>174635.61643835614</v>
      </c>
      <c r="AF98" s="17">
        <f>(W98*SUMIFS(Info!$C:$C,Info!$A:$A,AF$3,Info!$E:$E,"&gt;="&amp;$B98,Info!$D:$D,"&lt;="&amp;$B98,Info!$I:$I,"x")/365)*100000</f>
        <v>0</v>
      </c>
      <c r="AG98" s="17">
        <f>(X98*SUMIFS(Info!$C:$C,Info!$A:$A,AG$3,Info!$E:$E,"&gt;="&amp;$B98,Info!$D:$D,"&lt;="&amp;$B98,Info!$I:$I,"x")/365)*100000</f>
        <v>0</v>
      </c>
      <c r="AH98" s="17">
        <f>(Y98*SUMIFS(Info!$C:$C,Info!$A:$A,AH$3,Info!$E:$E,"&gt;="&amp;$B98,Info!$D:$D,"&lt;="&amp;$B98,Info!$I:$I,"x")/365)*100000</f>
        <v>0</v>
      </c>
      <c r="AI98" s="17">
        <f>(Z98*SUMIFS(Info!$C:$C,Info!$A:$A,AI$3,Info!$E:$E,"&gt;="&amp;$B98,Info!$D:$D,"&lt;="&amp;$B98,Info!$I:$I,"x")/365)*100000</f>
        <v>0</v>
      </c>
      <c r="AJ98" s="17">
        <f>(AA98*SUMIFS(Info!$C:$C,Info!$A:$A,AJ$3,Info!$E:$E,"&gt;="&amp;$B98,Info!$D:$D,"&lt;="&amp;$B98,Info!$I:$I,"x")/365)*100000</f>
        <v>0</v>
      </c>
      <c r="AK98" s="17">
        <f>(AB98*SUMIFS(Info!$C:$C,Info!$A:$A,AK$3,Info!$E:$E,"&gt;="&amp;$B98,Info!$D:$D,"&lt;="&amp;$B98,Info!$I:$I,"x")/365)*100000</f>
        <v>0</v>
      </c>
      <c r="AL98" s="17">
        <f>(AC98*SUMIFS(Info!$C:$C,Info!$A:$A,AL$3,Info!$E:$E,"&gt;="&amp;$B98,Info!$D:$D,"&lt;="&amp;$B98,Info!$I:$I,"x")/365)*100000</f>
        <v>0</v>
      </c>
      <c r="AM98" s="17"/>
    </row>
    <row r="99" spans="1:39">
      <c r="A99" s="14" t="str">
        <f t="shared" si="32"/>
        <v>1/2025</v>
      </c>
      <c r="B99" s="14">
        <f t="shared" si="33"/>
        <v>45663</v>
      </c>
      <c r="C99" s="1">
        <f>(SUMIFS('OD0040 theo Bravo'!$G:$G,'OD0040 theo Bravo'!$G:$G,"&gt;="&amp;0,'OD0040 theo Bravo'!$D:$D,C$3,'OD0040 theo Bravo'!$B:$B,"&lt;="&amp;$B99))</f>
        <v>210933</v>
      </c>
      <c r="D99" s="1">
        <f>(SUMIFS('OD0040 theo Bravo'!$G:$G,'OD0040 theo Bravo'!$G:$G,"&gt;="&amp;0,'OD0040 theo Bravo'!$D:$D,D$3,'OD0040 theo Bravo'!$B:$B,"&lt;="&amp;$B99))</f>
        <v>10150</v>
      </c>
      <c r="E99" s="1">
        <f>(SUMIFS('OD0040 theo Bravo'!$G:$G,'OD0040 theo Bravo'!$G:$G,"&gt;="&amp;0,'OD0040 theo Bravo'!$D:$D,E$3,'OD0040 theo Bravo'!$B:$B,"&lt;="&amp;$B99))</f>
        <v>201004</v>
      </c>
      <c r="F99" s="1">
        <f>(SUMIFS('OD0040 theo Bravo'!$G:$G,'OD0040 theo Bravo'!$G:$G,"&gt;="&amp;0,'OD0040 theo Bravo'!$D:$D,F$3,'OD0040 theo Bravo'!$B:$B,"&lt;="&amp;$B99))</f>
        <v>0</v>
      </c>
      <c r="G99" s="1">
        <f>(SUMIFS('OD0040 theo Bravo'!$G:$G,'OD0040 theo Bravo'!$G:$G,"&gt;="&amp;0,'OD0040 theo Bravo'!$D:$D,G$3,'OD0040 theo Bravo'!$B:$B,"&lt;="&amp;$B99))</f>
        <v>0</v>
      </c>
      <c r="H99" s="1">
        <f>(SUMIFS('OD0040 theo Bravo'!$G:$G,'OD0040 theo Bravo'!$G:$G,"&gt;="&amp;0,'OD0040 theo Bravo'!$D:$D,H$3,'OD0040 theo Bravo'!$B:$B,"&lt;="&amp;$B99))</f>
        <v>0</v>
      </c>
      <c r="I99" s="1">
        <f>(SUMIFS('OD0040 theo Bravo'!$G:$G,'OD0040 theo Bravo'!$G:$G,"&gt;="&amp;0,'OD0040 theo Bravo'!$D:$D,I$3,'OD0040 theo Bravo'!$B:$B,"&lt;="&amp;$B99))</f>
        <v>0</v>
      </c>
      <c r="J99" s="1">
        <f>(SUMIFS('OD0040 theo Bravo'!$G:$G,'OD0040 theo Bravo'!$G:$G,"&gt;="&amp;0,'OD0040 theo Bravo'!$D:$D,J$3,'OD0040 theo Bravo'!$B:$B,"&lt;="&amp;$B99))</f>
        <v>0</v>
      </c>
      <c r="K99" s="1">
        <f>(SUMIFS('OD0040 theo Bravo'!$G:$G,'OD0040 theo Bravo'!$G:$G,"&gt;="&amp;0,'OD0040 theo Bravo'!$D:$D,K$3,'OD0040 theo Bravo'!$B:$B,"&lt;="&amp;$B99))</f>
        <v>0</v>
      </c>
      <c r="L99" s="1">
        <f>-(SUMIFS('OD0040 theo Bravo'!$G:$G,'OD0040 theo Bravo'!$G:$G,"&lt;"&amp;0,'OD0040 theo Bravo'!$D:$D,L$3))</f>
        <v>504722</v>
      </c>
      <c r="M99" s="1">
        <f>-(SUMIFS('OD0040 theo Bravo'!$G:$G,'OD0040 theo Bravo'!$G:$G,"&lt;"&amp;0,'OD0040 theo Bravo'!$D:$D,M$3))</f>
        <v>0</v>
      </c>
      <c r="N99" s="1">
        <f>-(SUMIFS('OD0040 theo Bravo'!$G:$G,'OD0040 theo Bravo'!$G:$G,"&lt;"&amp;0,'OD0040 theo Bravo'!$D:$D,N$3))</f>
        <v>974267</v>
      </c>
      <c r="O99" s="1">
        <f>-(SUMIFS('OD0040 theo Bravo'!$G:$G,'OD0040 theo Bravo'!$G:$G,"&lt;"&amp;0,'OD0040 theo Bravo'!$D:$D,O$3))</f>
        <v>830018</v>
      </c>
      <c r="P99" s="1">
        <f>-(SUMIFS('OD0040 theo Bravo'!$G:$G,'OD0040 theo Bravo'!$G:$G,"&lt;"&amp;0,'OD0040 theo Bravo'!$D:$D,P$3))</f>
        <v>550000</v>
      </c>
      <c r="Q99" s="1">
        <f>-(SUMIFS('OD0040 theo Bravo'!$G:$G,'OD0040 theo Bravo'!$G:$G,"&lt;"&amp;0,'OD0040 theo Bravo'!$D:$D,Q$3))</f>
        <v>449984</v>
      </c>
      <c r="R99" s="1">
        <f>-(SUMIFS('OD0040 theo Bravo'!$G:$G,'OD0040 theo Bravo'!$G:$G,"&lt;"&amp;0,'OD0040 theo Bravo'!$D:$D,R$3))</f>
        <v>550145</v>
      </c>
      <c r="S99" s="1">
        <f>-(SUMIFS('OD0040 theo Bravo'!$G:$G,'OD0040 theo Bravo'!$G:$G,"&lt;"&amp;0,'OD0040 theo Bravo'!$D:$D,S$3))</f>
        <v>0</v>
      </c>
      <c r="T99" s="1">
        <f>-(SUMIFS('OD0040 theo Bravo'!$G:$G,'OD0040 theo Bravo'!$G:$G,"&lt;"&amp;0,'OD0040 theo Bravo'!$D:$D,T$3))</f>
        <v>49247</v>
      </c>
      <c r="U99" s="18">
        <f t="shared" si="24"/>
        <v>0</v>
      </c>
      <c r="V99" s="18">
        <f t="shared" si="25"/>
        <v>10150</v>
      </c>
      <c r="W99" s="18">
        <f t="shared" si="26"/>
        <v>0</v>
      </c>
      <c r="X99" s="18">
        <f t="shared" si="27"/>
        <v>0</v>
      </c>
      <c r="Y99" s="18">
        <f t="shared" si="28"/>
        <v>0</v>
      </c>
      <c r="Z99" s="18">
        <f t="shared" si="29"/>
        <v>0</v>
      </c>
      <c r="AA99" s="18">
        <f t="shared" si="30"/>
        <v>0</v>
      </c>
      <c r="AB99" s="18">
        <f t="shared" si="31"/>
        <v>0</v>
      </c>
      <c r="AC99" s="18">
        <f t="shared" si="31"/>
        <v>0</v>
      </c>
      <c r="AD99" s="17">
        <f>(U99*SUMIFS(Info!$C:$C,Info!$A:$A,AD$3,Info!$E:$E,"&gt;="&amp;$B99,Info!$D:$D,"&lt;="&amp;$B99,Info!$I:$I,"x")/365)*100000</f>
        <v>0</v>
      </c>
      <c r="AE99" s="17">
        <f>(V99*SUMIFS(Info!$C:$C,Info!$A:$A,AE$3,Info!$E:$E,"&gt;="&amp;$B99,Info!$D:$D,"&lt;="&amp;$B99,Info!$I:$I,"x")/365)*100000</f>
        <v>174635.61643835614</v>
      </c>
      <c r="AF99" s="17">
        <f>(W99*SUMIFS(Info!$C:$C,Info!$A:$A,AF$3,Info!$E:$E,"&gt;="&amp;$B99,Info!$D:$D,"&lt;="&amp;$B99,Info!$I:$I,"x")/365)*100000</f>
        <v>0</v>
      </c>
      <c r="AG99" s="17">
        <f>(X99*SUMIFS(Info!$C:$C,Info!$A:$A,AG$3,Info!$E:$E,"&gt;="&amp;$B99,Info!$D:$D,"&lt;="&amp;$B99,Info!$I:$I,"x")/365)*100000</f>
        <v>0</v>
      </c>
      <c r="AH99" s="17">
        <f>(Y99*SUMIFS(Info!$C:$C,Info!$A:$A,AH$3,Info!$E:$E,"&gt;="&amp;$B99,Info!$D:$D,"&lt;="&amp;$B99,Info!$I:$I,"x")/365)*100000</f>
        <v>0</v>
      </c>
      <c r="AI99" s="17">
        <f>(Z99*SUMIFS(Info!$C:$C,Info!$A:$A,AI$3,Info!$E:$E,"&gt;="&amp;$B99,Info!$D:$D,"&lt;="&amp;$B99,Info!$I:$I,"x")/365)*100000</f>
        <v>0</v>
      </c>
      <c r="AJ99" s="17">
        <f>(AA99*SUMIFS(Info!$C:$C,Info!$A:$A,AJ$3,Info!$E:$E,"&gt;="&amp;$B99,Info!$D:$D,"&lt;="&amp;$B99,Info!$I:$I,"x")/365)*100000</f>
        <v>0</v>
      </c>
      <c r="AK99" s="17">
        <f>(AB99*SUMIFS(Info!$C:$C,Info!$A:$A,AK$3,Info!$E:$E,"&gt;="&amp;$B99,Info!$D:$D,"&lt;="&amp;$B99,Info!$I:$I,"x")/365)*100000</f>
        <v>0</v>
      </c>
      <c r="AL99" s="17">
        <f>(AC99*SUMIFS(Info!$C:$C,Info!$A:$A,AL$3,Info!$E:$E,"&gt;="&amp;$B99,Info!$D:$D,"&lt;="&amp;$B99,Info!$I:$I,"x")/365)*100000</f>
        <v>0</v>
      </c>
      <c r="AM99" s="17"/>
    </row>
    <row r="100" spans="1:39">
      <c r="A100" s="14" t="str">
        <f t="shared" si="32"/>
        <v>1/2025</v>
      </c>
      <c r="B100" s="14">
        <f t="shared" si="33"/>
        <v>45664</v>
      </c>
      <c r="C100" s="1">
        <f>(SUMIFS('OD0040 theo Bravo'!$G:$G,'OD0040 theo Bravo'!$G:$G,"&gt;="&amp;0,'OD0040 theo Bravo'!$D:$D,C$3,'OD0040 theo Bravo'!$B:$B,"&lt;="&amp;$B100))</f>
        <v>210942</v>
      </c>
      <c r="D100" s="1">
        <f>(SUMIFS('OD0040 theo Bravo'!$G:$G,'OD0040 theo Bravo'!$G:$G,"&gt;="&amp;0,'OD0040 theo Bravo'!$D:$D,D$3,'OD0040 theo Bravo'!$B:$B,"&lt;="&amp;$B100))</f>
        <v>10150</v>
      </c>
      <c r="E100" s="1">
        <f>(SUMIFS('OD0040 theo Bravo'!$G:$G,'OD0040 theo Bravo'!$G:$G,"&gt;="&amp;0,'OD0040 theo Bravo'!$D:$D,E$3,'OD0040 theo Bravo'!$B:$B,"&lt;="&amp;$B100))</f>
        <v>201013</v>
      </c>
      <c r="F100" s="1">
        <f>(SUMIFS('OD0040 theo Bravo'!$G:$G,'OD0040 theo Bravo'!$G:$G,"&gt;="&amp;0,'OD0040 theo Bravo'!$D:$D,F$3,'OD0040 theo Bravo'!$B:$B,"&lt;="&amp;$B100))</f>
        <v>0</v>
      </c>
      <c r="G100" s="1">
        <f>(SUMIFS('OD0040 theo Bravo'!$G:$G,'OD0040 theo Bravo'!$G:$G,"&gt;="&amp;0,'OD0040 theo Bravo'!$D:$D,G$3,'OD0040 theo Bravo'!$B:$B,"&lt;="&amp;$B100))</f>
        <v>0</v>
      </c>
      <c r="H100" s="1">
        <f>(SUMIFS('OD0040 theo Bravo'!$G:$G,'OD0040 theo Bravo'!$G:$G,"&gt;="&amp;0,'OD0040 theo Bravo'!$D:$D,H$3,'OD0040 theo Bravo'!$B:$B,"&lt;="&amp;$B100))</f>
        <v>0</v>
      </c>
      <c r="I100" s="1">
        <f>(SUMIFS('OD0040 theo Bravo'!$G:$G,'OD0040 theo Bravo'!$G:$G,"&gt;="&amp;0,'OD0040 theo Bravo'!$D:$D,I$3,'OD0040 theo Bravo'!$B:$B,"&lt;="&amp;$B100))</f>
        <v>0</v>
      </c>
      <c r="J100" s="1">
        <f>(SUMIFS('OD0040 theo Bravo'!$G:$G,'OD0040 theo Bravo'!$G:$G,"&gt;="&amp;0,'OD0040 theo Bravo'!$D:$D,J$3,'OD0040 theo Bravo'!$B:$B,"&lt;="&amp;$B100))</f>
        <v>0</v>
      </c>
      <c r="K100" s="1">
        <f>(SUMIFS('OD0040 theo Bravo'!$G:$G,'OD0040 theo Bravo'!$G:$G,"&gt;="&amp;0,'OD0040 theo Bravo'!$D:$D,K$3,'OD0040 theo Bravo'!$B:$B,"&lt;="&amp;$B100))</f>
        <v>0</v>
      </c>
      <c r="L100" s="1">
        <f>-(SUMIFS('OD0040 theo Bravo'!$G:$G,'OD0040 theo Bravo'!$G:$G,"&lt;"&amp;0,'OD0040 theo Bravo'!$D:$D,L$3))</f>
        <v>504722</v>
      </c>
      <c r="M100" s="1">
        <f>-(SUMIFS('OD0040 theo Bravo'!$G:$G,'OD0040 theo Bravo'!$G:$G,"&lt;"&amp;0,'OD0040 theo Bravo'!$D:$D,M$3))</f>
        <v>0</v>
      </c>
      <c r="N100" s="1">
        <f>-(SUMIFS('OD0040 theo Bravo'!$G:$G,'OD0040 theo Bravo'!$G:$G,"&lt;"&amp;0,'OD0040 theo Bravo'!$D:$D,N$3))</f>
        <v>974267</v>
      </c>
      <c r="O100" s="1">
        <f>-(SUMIFS('OD0040 theo Bravo'!$G:$G,'OD0040 theo Bravo'!$G:$G,"&lt;"&amp;0,'OD0040 theo Bravo'!$D:$D,O$3))</f>
        <v>830018</v>
      </c>
      <c r="P100" s="1">
        <f>-(SUMIFS('OD0040 theo Bravo'!$G:$G,'OD0040 theo Bravo'!$G:$G,"&lt;"&amp;0,'OD0040 theo Bravo'!$D:$D,P$3))</f>
        <v>550000</v>
      </c>
      <c r="Q100" s="1">
        <f>-(SUMIFS('OD0040 theo Bravo'!$G:$G,'OD0040 theo Bravo'!$G:$G,"&lt;"&amp;0,'OD0040 theo Bravo'!$D:$D,Q$3))</f>
        <v>449984</v>
      </c>
      <c r="R100" s="1">
        <f>-(SUMIFS('OD0040 theo Bravo'!$G:$G,'OD0040 theo Bravo'!$G:$G,"&lt;"&amp;0,'OD0040 theo Bravo'!$D:$D,R$3))</f>
        <v>550145</v>
      </c>
      <c r="S100" s="1">
        <f>-(SUMIFS('OD0040 theo Bravo'!$G:$G,'OD0040 theo Bravo'!$G:$G,"&lt;"&amp;0,'OD0040 theo Bravo'!$D:$D,S$3))</f>
        <v>0</v>
      </c>
      <c r="T100" s="1">
        <f>-(SUMIFS('OD0040 theo Bravo'!$G:$G,'OD0040 theo Bravo'!$G:$G,"&lt;"&amp;0,'OD0040 theo Bravo'!$D:$D,T$3))</f>
        <v>49247</v>
      </c>
      <c r="U100" s="18">
        <f t="shared" si="24"/>
        <v>0</v>
      </c>
      <c r="V100" s="18">
        <f t="shared" si="25"/>
        <v>10150</v>
      </c>
      <c r="W100" s="18">
        <f t="shared" si="26"/>
        <v>0</v>
      </c>
      <c r="X100" s="18">
        <f t="shared" si="27"/>
        <v>0</v>
      </c>
      <c r="Y100" s="18">
        <f t="shared" si="28"/>
        <v>0</v>
      </c>
      <c r="Z100" s="18">
        <f t="shared" si="29"/>
        <v>0</v>
      </c>
      <c r="AA100" s="18">
        <f t="shared" si="30"/>
        <v>0</v>
      </c>
      <c r="AB100" s="18">
        <f t="shared" si="31"/>
        <v>0</v>
      </c>
      <c r="AC100" s="18">
        <f t="shared" si="31"/>
        <v>0</v>
      </c>
      <c r="AD100" s="17">
        <f>(U100*SUMIFS(Info!$C:$C,Info!$A:$A,AD$3,Info!$E:$E,"&gt;="&amp;$B100,Info!$D:$D,"&lt;="&amp;$B100,Info!$I:$I,"x")/365)*100000</f>
        <v>0</v>
      </c>
      <c r="AE100" s="17">
        <f>(V100*SUMIFS(Info!$C:$C,Info!$A:$A,AE$3,Info!$E:$E,"&gt;="&amp;$B100,Info!$D:$D,"&lt;="&amp;$B100,Info!$I:$I,"x")/365)*100000</f>
        <v>174635.61643835614</v>
      </c>
      <c r="AF100" s="17">
        <f>(W100*SUMIFS(Info!$C:$C,Info!$A:$A,AF$3,Info!$E:$E,"&gt;="&amp;$B100,Info!$D:$D,"&lt;="&amp;$B100,Info!$I:$I,"x")/365)*100000</f>
        <v>0</v>
      </c>
      <c r="AG100" s="17">
        <f>(X100*SUMIFS(Info!$C:$C,Info!$A:$A,AG$3,Info!$E:$E,"&gt;="&amp;$B100,Info!$D:$D,"&lt;="&amp;$B100,Info!$I:$I,"x")/365)*100000</f>
        <v>0</v>
      </c>
      <c r="AH100" s="17">
        <f>(Y100*SUMIFS(Info!$C:$C,Info!$A:$A,AH$3,Info!$E:$E,"&gt;="&amp;$B100,Info!$D:$D,"&lt;="&amp;$B100,Info!$I:$I,"x")/365)*100000</f>
        <v>0</v>
      </c>
      <c r="AI100" s="17">
        <f>(Z100*SUMIFS(Info!$C:$C,Info!$A:$A,AI$3,Info!$E:$E,"&gt;="&amp;$B100,Info!$D:$D,"&lt;="&amp;$B100,Info!$I:$I,"x")/365)*100000</f>
        <v>0</v>
      </c>
      <c r="AJ100" s="17">
        <f>(AA100*SUMIFS(Info!$C:$C,Info!$A:$A,AJ$3,Info!$E:$E,"&gt;="&amp;$B100,Info!$D:$D,"&lt;="&amp;$B100,Info!$I:$I,"x")/365)*100000</f>
        <v>0</v>
      </c>
      <c r="AK100" s="17">
        <f>(AB100*SUMIFS(Info!$C:$C,Info!$A:$A,AK$3,Info!$E:$E,"&gt;="&amp;$B100,Info!$D:$D,"&lt;="&amp;$B100,Info!$I:$I,"x")/365)*100000</f>
        <v>0</v>
      </c>
      <c r="AL100" s="17">
        <f>(AC100*SUMIFS(Info!$C:$C,Info!$A:$A,AL$3,Info!$E:$E,"&gt;="&amp;$B100,Info!$D:$D,"&lt;="&amp;$B100,Info!$I:$I,"x")/365)*100000</f>
        <v>0</v>
      </c>
      <c r="AM100" s="17"/>
    </row>
    <row r="101" spans="1:39">
      <c r="A101" s="14" t="str">
        <f t="shared" si="32"/>
        <v>1/2025</v>
      </c>
      <c r="B101" s="14">
        <f t="shared" si="33"/>
        <v>45665</v>
      </c>
      <c r="C101" s="1">
        <f>(SUMIFS('OD0040 theo Bravo'!$G:$G,'OD0040 theo Bravo'!$G:$G,"&gt;="&amp;0,'OD0040 theo Bravo'!$D:$D,C$3,'OD0040 theo Bravo'!$B:$B,"&lt;="&amp;$B101))</f>
        <v>210942</v>
      </c>
      <c r="D101" s="1">
        <f>(SUMIFS('OD0040 theo Bravo'!$G:$G,'OD0040 theo Bravo'!$G:$G,"&gt;="&amp;0,'OD0040 theo Bravo'!$D:$D,D$3,'OD0040 theo Bravo'!$B:$B,"&lt;="&amp;$B101))</f>
        <v>10150</v>
      </c>
      <c r="E101" s="1">
        <f>(SUMIFS('OD0040 theo Bravo'!$G:$G,'OD0040 theo Bravo'!$G:$G,"&gt;="&amp;0,'OD0040 theo Bravo'!$D:$D,E$3,'OD0040 theo Bravo'!$B:$B,"&lt;="&amp;$B101))</f>
        <v>401022</v>
      </c>
      <c r="F101" s="1">
        <f>(SUMIFS('OD0040 theo Bravo'!$G:$G,'OD0040 theo Bravo'!$G:$G,"&gt;="&amp;0,'OD0040 theo Bravo'!$D:$D,F$3,'OD0040 theo Bravo'!$B:$B,"&lt;="&amp;$B101))</f>
        <v>0</v>
      </c>
      <c r="G101" s="1">
        <f>(SUMIFS('OD0040 theo Bravo'!$G:$G,'OD0040 theo Bravo'!$G:$G,"&gt;="&amp;0,'OD0040 theo Bravo'!$D:$D,G$3,'OD0040 theo Bravo'!$B:$B,"&lt;="&amp;$B101))</f>
        <v>0</v>
      </c>
      <c r="H101" s="1">
        <f>(SUMIFS('OD0040 theo Bravo'!$G:$G,'OD0040 theo Bravo'!$G:$G,"&gt;="&amp;0,'OD0040 theo Bravo'!$D:$D,H$3,'OD0040 theo Bravo'!$B:$B,"&lt;="&amp;$B101))</f>
        <v>0</v>
      </c>
      <c r="I101" s="1">
        <f>(SUMIFS('OD0040 theo Bravo'!$G:$G,'OD0040 theo Bravo'!$G:$G,"&gt;="&amp;0,'OD0040 theo Bravo'!$D:$D,I$3,'OD0040 theo Bravo'!$B:$B,"&lt;="&amp;$B101))</f>
        <v>0</v>
      </c>
      <c r="J101" s="1">
        <f>(SUMIFS('OD0040 theo Bravo'!$G:$G,'OD0040 theo Bravo'!$G:$G,"&gt;="&amp;0,'OD0040 theo Bravo'!$D:$D,J$3,'OD0040 theo Bravo'!$B:$B,"&lt;="&amp;$B101))</f>
        <v>0</v>
      </c>
      <c r="K101" s="1">
        <f>(SUMIFS('OD0040 theo Bravo'!$G:$G,'OD0040 theo Bravo'!$G:$G,"&gt;="&amp;0,'OD0040 theo Bravo'!$D:$D,K$3,'OD0040 theo Bravo'!$B:$B,"&lt;="&amp;$B101))</f>
        <v>0</v>
      </c>
      <c r="L101" s="1">
        <f>-(SUMIFS('OD0040 theo Bravo'!$G:$G,'OD0040 theo Bravo'!$G:$G,"&lt;"&amp;0,'OD0040 theo Bravo'!$D:$D,L$3))</f>
        <v>504722</v>
      </c>
      <c r="M101" s="1">
        <f>-(SUMIFS('OD0040 theo Bravo'!$G:$G,'OD0040 theo Bravo'!$G:$G,"&lt;"&amp;0,'OD0040 theo Bravo'!$D:$D,M$3))</f>
        <v>0</v>
      </c>
      <c r="N101" s="1">
        <f>-(SUMIFS('OD0040 theo Bravo'!$G:$G,'OD0040 theo Bravo'!$G:$G,"&lt;"&amp;0,'OD0040 theo Bravo'!$D:$D,N$3))</f>
        <v>974267</v>
      </c>
      <c r="O101" s="1">
        <f>-(SUMIFS('OD0040 theo Bravo'!$G:$G,'OD0040 theo Bravo'!$G:$G,"&lt;"&amp;0,'OD0040 theo Bravo'!$D:$D,O$3))</f>
        <v>830018</v>
      </c>
      <c r="P101" s="1">
        <f>-(SUMIFS('OD0040 theo Bravo'!$G:$G,'OD0040 theo Bravo'!$G:$G,"&lt;"&amp;0,'OD0040 theo Bravo'!$D:$D,P$3))</f>
        <v>550000</v>
      </c>
      <c r="Q101" s="1">
        <f>-(SUMIFS('OD0040 theo Bravo'!$G:$G,'OD0040 theo Bravo'!$G:$G,"&lt;"&amp;0,'OD0040 theo Bravo'!$D:$D,Q$3))</f>
        <v>449984</v>
      </c>
      <c r="R101" s="1">
        <f>-(SUMIFS('OD0040 theo Bravo'!$G:$G,'OD0040 theo Bravo'!$G:$G,"&lt;"&amp;0,'OD0040 theo Bravo'!$D:$D,R$3))</f>
        <v>550145</v>
      </c>
      <c r="S101" s="1">
        <f>-(SUMIFS('OD0040 theo Bravo'!$G:$G,'OD0040 theo Bravo'!$G:$G,"&lt;"&amp;0,'OD0040 theo Bravo'!$D:$D,S$3))</f>
        <v>0</v>
      </c>
      <c r="T101" s="1">
        <f>-(SUMIFS('OD0040 theo Bravo'!$G:$G,'OD0040 theo Bravo'!$G:$G,"&lt;"&amp;0,'OD0040 theo Bravo'!$D:$D,T$3))</f>
        <v>49247</v>
      </c>
      <c r="U101" s="18">
        <f t="shared" ref="U101:U132" si="34">IF(C101-L101&lt;0,0,C101-L101)</f>
        <v>0</v>
      </c>
      <c r="V101" s="18">
        <f t="shared" ref="V101:V132" si="35">IF(D101-M101&lt;0,0,D101-M101)</f>
        <v>10150</v>
      </c>
      <c r="W101" s="18">
        <f t="shared" ref="W101:W132" si="36">IF(E101-N101&lt;0,0,E101-N101)</f>
        <v>0</v>
      </c>
      <c r="X101" s="18">
        <f t="shared" ref="X101:X132" si="37">IF(F101-O101&lt;0,0,F101-O101)</f>
        <v>0</v>
      </c>
      <c r="Y101" s="18">
        <f t="shared" ref="Y101:Y132" si="38">IF(G101-P101&lt;0,0,G101-P101)</f>
        <v>0</v>
      </c>
      <c r="Z101" s="18">
        <f t="shared" ref="Z101:Z132" si="39">IF(H101-Q101&lt;0,0,H101-Q101)</f>
        <v>0</v>
      </c>
      <c r="AA101" s="18">
        <f t="shared" si="30"/>
        <v>0</v>
      </c>
      <c r="AB101" s="18">
        <f t="shared" si="31"/>
        <v>0</v>
      </c>
      <c r="AC101" s="18">
        <f t="shared" si="31"/>
        <v>0</v>
      </c>
      <c r="AD101" s="17">
        <f>(U101*SUMIFS(Info!$C:$C,Info!$A:$A,AD$3,Info!$E:$E,"&gt;="&amp;$B101,Info!$D:$D,"&lt;="&amp;$B101,Info!$I:$I,"x")/365)*100000</f>
        <v>0</v>
      </c>
      <c r="AE101" s="17">
        <f>(V101*SUMIFS(Info!$C:$C,Info!$A:$A,AE$3,Info!$E:$E,"&gt;="&amp;$B101,Info!$D:$D,"&lt;="&amp;$B101,Info!$I:$I,"x")/365)*100000</f>
        <v>174635.61643835614</v>
      </c>
      <c r="AF101" s="17">
        <f>(W101*SUMIFS(Info!$C:$C,Info!$A:$A,AF$3,Info!$E:$E,"&gt;="&amp;$B101,Info!$D:$D,"&lt;="&amp;$B101,Info!$I:$I,"x")/365)*100000</f>
        <v>0</v>
      </c>
      <c r="AG101" s="17">
        <f>(X101*SUMIFS(Info!$C:$C,Info!$A:$A,AG$3,Info!$E:$E,"&gt;="&amp;$B101,Info!$D:$D,"&lt;="&amp;$B101,Info!$I:$I,"x")/365)*100000</f>
        <v>0</v>
      </c>
      <c r="AH101" s="17">
        <f>(Y101*SUMIFS(Info!$C:$C,Info!$A:$A,AH$3,Info!$E:$E,"&gt;="&amp;$B101,Info!$D:$D,"&lt;="&amp;$B101,Info!$I:$I,"x")/365)*100000</f>
        <v>0</v>
      </c>
      <c r="AI101" s="17">
        <f>(Z101*SUMIFS(Info!$C:$C,Info!$A:$A,AI$3,Info!$E:$E,"&gt;="&amp;$B101,Info!$D:$D,"&lt;="&amp;$B101,Info!$I:$I,"x")/365)*100000</f>
        <v>0</v>
      </c>
      <c r="AJ101" s="17">
        <f>(AA101*SUMIFS(Info!$C:$C,Info!$A:$A,AJ$3,Info!$E:$E,"&gt;="&amp;$B101,Info!$D:$D,"&lt;="&amp;$B101,Info!$I:$I,"x")/365)*100000</f>
        <v>0</v>
      </c>
      <c r="AK101" s="17">
        <f>(AB101*SUMIFS(Info!$C:$C,Info!$A:$A,AK$3,Info!$E:$E,"&gt;="&amp;$B101,Info!$D:$D,"&lt;="&amp;$B101,Info!$I:$I,"x")/365)*100000</f>
        <v>0</v>
      </c>
      <c r="AL101" s="17">
        <f>(AC101*SUMIFS(Info!$C:$C,Info!$A:$A,AL$3,Info!$E:$E,"&gt;="&amp;$B101,Info!$D:$D,"&lt;="&amp;$B101,Info!$I:$I,"x")/365)*100000</f>
        <v>0</v>
      </c>
      <c r="AM101" s="17"/>
    </row>
    <row r="102" spans="1:39">
      <c r="A102" s="14" t="str">
        <f t="shared" si="32"/>
        <v>1/2025</v>
      </c>
      <c r="B102" s="14">
        <f t="shared" si="33"/>
        <v>45666</v>
      </c>
      <c r="C102" s="1">
        <f>(SUMIFS('OD0040 theo Bravo'!$G:$G,'OD0040 theo Bravo'!$G:$G,"&gt;="&amp;0,'OD0040 theo Bravo'!$D:$D,C$3,'OD0040 theo Bravo'!$B:$B,"&lt;="&amp;$B102))</f>
        <v>210942</v>
      </c>
      <c r="D102" s="1">
        <f>(SUMIFS('OD0040 theo Bravo'!$G:$G,'OD0040 theo Bravo'!$G:$G,"&gt;="&amp;0,'OD0040 theo Bravo'!$D:$D,D$3,'OD0040 theo Bravo'!$B:$B,"&lt;="&amp;$B102))</f>
        <v>10150</v>
      </c>
      <c r="E102" s="1">
        <f>(SUMIFS('OD0040 theo Bravo'!$G:$G,'OD0040 theo Bravo'!$G:$G,"&gt;="&amp;0,'OD0040 theo Bravo'!$D:$D,E$3,'OD0040 theo Bravo'!$B:$B,"&lt;="&amp;$B102))</f>
        <v>601031</v>
      </c>
      <c r="F102" s="1">
        <f>(SUMIFS('OD0040 theo Bravo'!$G:$G,'OD0040 theo Bravo'!$G:$G,"&gt;="&amp;0,'OD0040 theo Bravo'!$D:$D,F$3,'OD0040 theo Bravo'!$B:$B,"&lt;="&amp;$B102))</f>
        <v>0</v>
      </c>
      <c r="G102" s="1">
        <f>(SUMIFS('OD0040 theo Bravo'!$G:$G,'OD0040 theo Bravo'!$G:$G,"&gt;="&amp;0,'OD0040 theo Bravo'!$D:$D,G$3,'OD0040 theo Bravo'!$B:$B,"&lt;="&amp;$B102))</f>
        <v>0</v>
      </c>
      <c r="H102" s="1">
        <f>(SUMIFS('OD0040 theo Bravo'!$G:$G,'OD0040 theo Bravo'!$G:$G,"&gt;="&amp;0,'OD0040 theo Bravo'!$D:$D,H$3,'OD0040 theo Bravo'!$B:$B,"&lt;="&amp;$B102))</f>
        <v>0</v>
      </c>
      <c r="I102" s="1">
        <f>(SUMIFS('OD0040 theo Bravo'!$G:$G,'OD0040 theo Bravo'!$G:$G,"&gt;="&amp;0,'OD0040 theo Bravo'!$D:$D,I$3,'OD0040 theo Bravo'!$B:$B,"&lt;="&amp;$B102))</f>
        <v>0</v>
      </c>
      <c r="J102" s="1">
        <f>(SUMIFS('OD0040 theo Bravo'!$G:$G,'OD0040 theo Bravo'!$G:$G,"&gt;="&amp;0,'OD0040 theo Bravo'!$D:$D,J$3,'OD0040 theo Bravo'!$B:$B,"&lt;="&amp;$B102))</f>
        <v>0</v>
      </c>
      <c r="K102" s="1">
        <f>(SUMIFS('OD0040 theo Bravo'!$G:$G,'OD0040 theo Bravo'!$G:$G,"&gt;="&amp;0,'OD0040 theo Bravo'!$D:$D,K$3,'OD0040 theo Bravo'!$B:$B,"&lt;="&amp;$B102))</f>
        <v>0</v>
      </c>
      <c r="L102" s="1">
        <f>-(SUMIFS('OD0040 theo Bravo'!$G:$G,'OD0040 theo Bravo'!$G:$G,"&lt;"&amp;0,'OD0040 theo Bravo'!$D:$D,L$3))</f>
        <v>504722</v>
      </c>
      <c r="M102" s="1">
        <f>-(SUMIFS('OD0040 theo Bravo'!$G:$G,'OD0040 theo Bravo'!$G:$G,"&lt;"&amp;0,'OD0040 theo Bravo'!$D:$D,M$3))</f>
        <v>0</v>
      </c>
      <c r="N102" s="1">
        <f>-(SUMIFS('OD0040 theo Bravo'!$G:$G,'OD0040 theo Bravo'!$G:$G,"&lt;"&amp;0,'OD0040 theo Bravo'!$D:$D,N$3))</f>
        <v>974267</v>
      </c>
      <c r="O102" s="1">
        <f>-(SUMIFS('OD0040 theo Bravo'!$G:$G,'OD0040 theo Bravo'!$G:$G,"&lt;"&amp;0,'OD0040 theo Bravo'!$D:$D,O$3))</f>
        <v>830018</v>
      </c>
      <c r="P102" s="1">
        <f>-(SUMIFS('OD0040 theo Bravo'!$G:$G,'OD0040 theo Bravo'!$G:$G,"&lt;"&amp;0,'OD0040 theo Bravo'!$D:$D,P$3))</f>
        <v>550000</v>
      </c>
      <c r="Q102" s="1">
        <f>-(SUMIFS('OD0040 theo Bravo'!$G:$G,'OD0040 theo Bravo'!$G:$G,"&lt;"&amp;0,'OD0040 theo Bravo'!$D:$D,Q$3))</f>
        <v>449984</v>
      </c>
      <c r="R102" s="1">
        <f>-(SUMIFS('OD0040 theo Bravo'!$G:$G,'OD0040 theo Bravo'!$G:$G,"&lt;"&amp;0,'OD0040 theo Bravo'!$D:$D,R$3))</f>
        <v>550145</v>
      </c>
      <c r="S102" s="1">
        <f>-(SUMIFS('OD0040 theo Bravo'!$G:$G,'OD0040 theo Bravo'!$G:$G,"&lt;"&amp;0,'OD0040 theo Bravo'!$D:$D,S$3))</f>
        <v>0</v>
      </c>
      <c r="T102" s="1">
        <f>-(SUMIFS('OD0040 theo Bravo'!$G:$G,'OD0040 theo Bravo'!$G:$G,"&lt;"&amp;0,'OD0040 theo Bravo'!$D:$D,T$3))</f>
        <v>49247</v>
      </c>
      <c r="U102" s="18">
        <f t="shared" si="34"/>
        <v>0</v>
      </c>
      <c r="V102" s="18">
        <f t="shared" si="35"/>
        <v>10150</v>
      </c>
      <c r="W102" s="18">
        <f t="shared" si="36"/>
        <v>0</v>
      </c>
      <c r="X102" s="18">
        <f t="shared" si="37"/>
        <v>0</v>
      </c>
      <c r="Y102" s="18">
        <f t="shared" si="38"/>
        <v>0</v>
      </c>
      <c r="Z102" s="18">
        <f t="shared" si="39"/>
        <v>0</v>
      </c>
      <c r="AA102" s="18">
        <f t="shared" si="30"/>
        <v>0</v>
      </c>
      <c r="AB102" s="18">
        <f t="shared" si="31"/>
        <v>0</v>
      </c>
      <c r="AC102" s="18">
        <f t="shared" si="31"/>
        <v>0</v>
      </c>
      <c r="AD102" s="17">
        <f>(U102*SUMIFS(Info!$C:$C,Info!$A:$A,AD$3,Info!$E:$E,"&gt;="&amp;$B102,Info!$D:$D,"&lt;="&amp;$B102,Info!$I:$I,"x")/365)*100000</f>
        <v>0</v>
      </c>
      <c r="AE102" s="17">
        <f>(V102*SUMIFS(Info!$C:$C,Info!$A:$A,AE$3,Info!$E:$E,"&gt;="&amp;$B102,Info!$D:$D,"&lt;="&amp;$B102,Info!$I:$I,"x")/365)*100000</f>
        <v>174635.61643835614</v>
      </c>
      <c r="AF102" s="17">
        <f>(W102*SUMIFS(Info!$C:$C,Info!$A:$A,AF$3,Info!$E:$E,"&gt;="&amp;$B102,Info!$D:$D,"&lt;="&amp;$B102,Info!$I:$I,"x")/365)*100000</f>
        <v>0</v>
      </c>
      <c r="AG102" s="17">
        <f>(X102*SUMIFS(Info!$C:$C,Info!$A:$A,AG$3,Info!$E:$E,"&gt;="&amp;$B102,Info!$D:$D,"&lt;="&amp;$B102,Info!$I:$I,"x")/365)*100000</f>
        <v>0</v>
      </c>
      <c r="AH102" s="17">
        <f>(Y102*SUMIFS(Info!$C:$C,Info!$A:$A,AH$3,Info!$E:$E,"&gt;="&amp;$B102,Info!$D:$D,"&lt;="&amp;$B102,Info!$I:$I,"x")/365)*100000</f>
        <v>0</v>
      </c>
      <c r="AI102" s="17">
        <f>(Z102*SUMIFS(Info!$C:$C,Info!$A:$A,AI$3,Info!$E:$E,"&gt;="&amp;$B102,Info!$D:$D,"&lt;="&amp;$B102,Info!$I:$I,"x")/365)*100000</f>
        <v>0</v>
      </c>
      <c r="AJ102" s="17">
        <f>(AA102*SUMIFS(Info!$C:$C,Info!$A:$A,AJ$3,Info!$E:$E,"&gt;="&amp;$B102,Info!$D:$D,"&lt;="&amp;$B102,Info!$I:$I,"x")/365)*100000</f>
        <v>0</v>
      </c>
      <c r="AK102" s="17">
        <f>(AB102*SUMIFS(Info!$C:$C,Info!$A:$A,AK$3,Info!$E:$E,"&gt;="&amp;$B102,Info!$D:$D,"&lt;="&amp;$B102,Info!$I:$I,"x")/365)*100000</f>
        <v>0</v>
      </c>
      <c r="AL102" s="17">
        <f>(AC102*SUMIFS(Info!$C:$C,Info!$A:$A,AL$3,Info!$E:$E,"&gt;="&amp;$B102,Info!$D:$D,"&lt;="&amp;$B102,Info!$I:$I,"x")/365)*100000</f>
        <v>0</v>
      </c>
      <c r="AM102" s="17"/>
    </row>
    <row r="103" spans="1:39">
      <c r="A103" s="14" t="str">
        <f t="shared" si="32"/>
        <v>1/2025</v>
      </c>
      <c r="B103" s="14">
        <f t="shared" si="33"/>
        <v>45667</v>
      </c>
      <c r="C103" s="1">
        <f>(SUMIFS('OD0040 theo Bravo'!$G:$G,'OD0040 theo Bravo'!$G:$G,"&gt;="&amp;0,'OD0040 theo Bravo'!$D:$D,C$3,'OD0040 theo Bravo'!$B:$B,"&lt;="&amp;$B103))</f>
        <v>210942</v>
      </c>
      <c r="D103" s="1">
        <f>(SUMIFS('OD0040 theo Bravo'!$G:$G,'OD0040 theo Bravo'!$G:$G,"&gt;="&amp;0,'OD0040 theo Bravo'!$D:$D,D$3,'OD0040 theo Bravo'!$B:$B,"&lt;="&amp;$B103))</f>
        <v>10150</v>
      </c>
      <c r="E103" s="1">
        <f>(SUMIFS('OD0040 theo Bravo'!$G:$G,'OD0040 theo Bravo'!$G:$G,"&gt;="&amp;0,'OD0040 theo Bravo'!$D:$D,E$3,'OD0040 theo Bravo'!$B:$B,"&lt;="&amp;$B103))</f>
        <v>701031</v>
      </c>
      <c r="F103" s="1">
        <f>(SUMIFS('OD0040 theo Bravo'!$G:$G,'OD0040 theo Bravo'!$G:$G,"&gt;="&amp;0,'OD0040 theo Bravo'!$D:$D,F$3,'OD0040 theo Bravo'!$B:$B,"&lt;="&amp;$B103))</f>
        <v>0</v>
      </c>
      <c r="G103" s="1">
        <f>(SUMIFS('OD0040 theo Bravo'!$G:$G,'OD0040 theo Bravo'!$G:$G,"&gt;="&amp;0,'OD0040 theo Bravo'!$D:$D,G$3,'OD0040 theo Bravo'!$B:$B,"&lt;="&amp;$B103))</f>
        <v>0</v>
      </c>
      <c r="H103" s="1">
        <f>(SUMIFS('OD0040 theo Bravo'!$G:$G,'OD0040 theo Bravo'!$G:$G,"&gt;="&amp;0,'OD0040 theo Bravo'!$D:$D,H$3,'OD0040 theo Bravo'!$B:$B,"&lt;="&amp;$B103))</f>
        <v>0</v>
      </c>
      <c r="I103" s="1">
        <f>(SUMIFS('OD0040 theo Bravo'!$G:$G,'OD0040 theo Bravo'!$G:$G,"&gt;="&amp;0,'OD0040 theo Bravo'!$D:$D,I$3,'OD0040 theo Bravo'!$B:$B,"&lt;="&amp;$B103))</f>
        <v>0</v>
      </c>
      <c r="J103" s="1">
        <f>(SUMIFS('OD0040 theo Bravo'!$G:$G,'OD0040 theo Bravo'!$G:$G,"&gt;="&amp;0,'OD0040 theo Bravo'!$D:$D,J$3,'OD0040 theo Bravo'!$B:$B,"&lt;="&amp;$B103))</f>
        <v>0</v>
      </c>
      <c r="K103" s="1">
        <f>(SUMIFS('OD0040 theo Bravo'!$G:$G,'OD0040 theo Bravo'!$G:$G,"&gt;="&amp;0,'OD0040 theo Bravo'!$D:$D,K$3,'OD0040 theo Bravo'!$B:$B,"&lt;="&amp;$B103))</f>
        <v>0</v>
      </c>
      <c r="L103" s="1">
        <f>-(SUMIFS('OD0040 theo Bravo'!$G:$G,'OD0040 theo Bravo'!$G:$G,"&lt;"&amp;0,'OD0040 theo Bravo'!$D:$D,L$3))</f>
        <v>504722</v>
      </c>
      <c r="M103" s="1">
        <f>-(SUMIFS('OD0040 theo Bravo'!$G:$G,'OD0040 theo Bravo'!$G:$G,"&lt;"&amp;0,'OD0040 theo Bravo'!$D:$D,M$3))</f>
        <v>0</v>
      </c>
      <c r="N103" s="1">
        <f>-(SUMIFS('OD0040 theo Bravo'!$G:$G,'OD0040 theo Bravo'!$G:$G,"&lt;"&amp;0,'OD0040 theo Bravo'!$D:$D,N$3))</f>
        <v>974267</v>
      </c>
      <c r="O103" s="1">
        <f>-(SUMIFS('OD0040 theo Bravo'!$G:$G,'OD0040 theo Bravo'!$G:$G,"&lt;"&amp;0,'OD0040 theo Bravo'!$D:$D,O$3))</f>
        <v>830018</v>
      </c>
      <c r="P103" s="1">
        <f>-(SUMIFS('OD0040 theo Bravo'!$G:$G,'OD0040 theo Bravo'!$G:$G,"&lt;"&amp;0,'OD0040 theo Bravo'!$D:$D,P$3))</f>
        <v>550000</v>
      </c>
      <c r="Q103" s="1">
        <f>-(SUMIFS('OD0040 theo Bravo'!$G:$G,'OD0040 theo Bravo'!$G:$G,"&lt;"&amp;0,'OD0040 theo Bravo'!$D:$D,Q$3))</f>
        <v>449984</v>
      </c>
      <c r="R103" s="1">
        <f>-(SUMIFS('OD0040 theo Bravo'!$G:$G,'OD0040 theo Bravo'!$G:$G,"&lt;"&amp;0,'OD0040 theo Bravo'!$D:$D,R$3))</f>
        <v>550145</v>
      </c>
      <c r="S103" s="1">
        <f>-(SUMIFS('OD0040 theo Bravo'!$G:$G,'OD0040 theo Bravo'!$G:$G,"&lt;"&amp;0,'OD0040 theo Bravo'!$D:$D,S$3))</f>
        <v>0</v>
      </c>
      <c r="T103" s="1">
        <f>-(SUMIFS('OD0040 theo Bravo'!$G:$G,'OD0040 theo Bravo'!$G:$G,"&lt;"&amp;0,'OD0040 theo Bravo'!$D:$D,T$3))</f>
        <v>49247</v>
      </c>
      <c r="U103" s="18">
        <f t="shared" si="34"/>
        <v>0</v>
      </c>
      <c r="V103" s="18">
        <f t="shared" si="35"/>
        <v>10150</v>
      </c>
      <c r="W103" s="18">
        <f t="shared" si="36"/>
        <v>0</v>
      </c>
      <c r="X103" s="18">
        <f t="shared" si="37"/>
        <v>0</v>
      </c>
      <c r="Y103" s="18">
        <f t="shared" si="38"/>
        <v>0</v>
      </c>
      <c r="Z103" s="18">
        <f t="shared" si="39"/>
        <v>0</v>
      </c>
      <c r="AA103" s="18">
        <f t="shared" si="30"/>
        <v>0</v>
      </c>
      <c r="AB103" s="18">
        <f t="shared" si="31"/>
        <v>0</v>
      </c>
      <c r="AC103" s="18">
        <f t="shared" si="31"/>
        <v>0</v>
      </c>
      <c r="AD103" s="17">
        <f>(U103*SUMIFS(Info!$C:$C,Info!$A:$A,AD$3,Info!$E:$E,"&gt;="&amp;$B103,Info!$D:$D,"&lt;="&amp;$B103,Info!$I:$I,"x")/365)*100000</f>
        <v>0</v>
      </c>
      <c r="AE103" s="17">
        <f>(V103*SUMIFS(Info!$C:$C,Info!$A:$A,AE$3,Info!$E:$E,"&gt;="&amp;$B103,Info!$D:$D,"&lt;="&amp;$B103,Info!$I:$I,"x")/365)*100000</f>
        <v>174635.61643835614</v>
      </c>
      <c r="AF103" s="17">
        <f>(W103*SUMIFS(Info!$C:$C,Info!$A:$A,AF$3,Info!$E:$E,"&gt;="&amp;$B103,Info!$D:$D,"&lt;="&amp;$B103,Info!$I:$I,"x")/365)*100000</f>
        <v>0</v>
      </c>
      <c r="AG103" s="17">
        <f>(X103*SUMIFS(Info!$C:$C,Info!$A:$A,AG$3,Info!$E:$E,"&gt;="&amp;$B103,Info!$D:$D,"&lt;="&amp;$B103,Info!$I:$I,"x")/365)*100000</f>
        <v>0</v>
      </c>
      <c r="AH103" s="17">
        <f>(Y103*SUMIFS(Info!$C:$C,Info!$A:$A,AH$3,Info!$E:$E,"&gt;="&amp;$B103,Info!$D:$D,"&lt;="&amp;$B103,Info!$I:$I,"x")/365)*100000</f>
        <v>0</v>
      </c>
      <c r="AI103" s="17">
        <f>(Z103*SUMIFS(Info!$C:$C,Info!$A:$A,AI$3,Info!$E:$E,"&gt;="&amp;$B103,Info!$D:$D,"&lt;="&amp;$B103,Info!$I:$I,"x")/365)*100000</f>
        <v>0</v>
      </c>
      <c r="AJ103" s="17">
        <f>(AA103*SUMIFS(Info!$C:$C,Info!$A:$A,AJ$3,Info!$E:$E,"&gt;="&amp;$B103,Info!$D:$D,"&lt;="&amp;$B103,Info!$I:$I,"x")/365)*100000</f>
        <v>0</v>
      </c>
      <c r="AK103" s="17">
        <f>(AB103*SUMIFS(Info!$C:$C,Info!$A:$A,AK$3,Info!$E:$E,"&gt;="&amp;$B103,Info!$D:$D,"&lt;="&amp;$B103,Info!$I:$I,"x")/365)*100000</f>
        <v>0</v>
      </c>
      <c r="AL103" s="17">
        <f>(AC103*SUMIFS(Info!$C:$C,Info!$A:$A,AL$3,Info!$E:$E,"&gt;="&amp;$B103,Info!$D:$D,"&lt;="&amp;$B103,Info!$I:$I,"x")/365)*100000</f>
        <v>0</v>
      </c>
      <c r="AM103" s="17"/>
    </row>
    <row r="104" spans="1:39">
      <c r="A104" s="14" t="str">
        <f t="shared" si="32"/>
        <v>1/2025</v>
      </c>
      <c r="B104" s="14">
        <f t="shared" si="33"/>
        <v>45668</v>
      </c>
      <c r="C104" s="1">
        <f>(SUMIFS('OD0040 theo Bravo'!$G:$G,'OD0040 theo Bravo'!$G:$G,"&gt;="&amp;0,'OD0040 theo Bravo'!$D:$D,C$3,'OD0040 theo Bravo'!$B:$B,"&lt;="&amp;$B104))</f>
        <v>210942</v>
      </c>
      <c r="D104" s="1">
        <f>(SUMIFS('OD0040 theo Bravo'!$G:$G,'OD0040 theo Bravo'!$G:$G,"&gt;="&amp;0,'OD0040 theo Bravo'!$D:$D,D$3,'OD0040 theo Bravo'!$B:$B,"&lt;="&amp;$B104))</f>
        <v>10150</v>
      </c>
      <c r="E104" s="1">
        <f>(SUMIFS('OD0040 theo Bravo'!$G:$G,'OD0040 theo Bravo'!$G:$G,"&gt;="&amp;0,'OD0040 theo Bravo'!$D:$D,E$3,'OD0040 theo Bravo'!$B:$B,"&lt;="&amp;$B104))</f>
        <v>701031</v>
      </c>
      <c r="F104" s="1">
        <f>(SUMIFS('OD0040 theo Bravo'!$G:$G,'OD0040 theo Bravo'!$G:$G,"&gt;="&amp;0,'OD0040 theo Bravo'!$D:$D,F$3,'OD0040 theo Bravo'!$B:$B,"&lt;="&amp;$B104))</f>
        <v>0</v>
      </c>
      <c r="G104" s="1">
        <f>(SUMIFS('OD0040 theo Bravo'!$G:$G,'OD0040 theo Bravo'!$G:$G,"&gt;="&amp;0,'OD0040 theo Bravo'!$D:$D,G$3,'OD0040 theo Bravo'!$B:$B,"&lt;="&amp;$B104))</f>
        <v>0</v>
      </c>
      <c r="H104" s="1">
        <f>(SUMIFS('OD0040 theo Bravo'!$G:$G,'OD0040 theo Bravo'!$G:$G,"&gt;="&amp;0,'OD0040 theo Bravo'!$D:$D,H$3,'OD0040 theo Bravo'!$B:$B,"&lt;="&amp;$B104))</f>
        <v>0</v>
      </c>
      <c r="I104" s="1">
        <f>(SUMIFS('OD0040 theo Bravo'!$G:$G,'OD0040 theo Bravo'!$G:$G,"&gt;="&amp;0,'OD0040 theo Bravo'!$D:$D,I$3,'OD0040 theo Bravo'!$B:$B,"&lt;="&amp;$B104))</f>
        <v>0</v>
      </c>
      <c r="J104" s="1">
        <f>(SUMIFS('OD0040 theo Bravo'!$G:$G,'OD0040 theo Bravo'!$G:$G,"&gt;="&amp;0,'OD0040 theo Bravo'!$D:$D,J$3,'OD0040 theo Bravo'!$B:$B,"&lt;="&amp;$B104))</f>
        <v>0</v>
      </c>
      <c r="K104" s="1">
        <f>(SUMIFS('OD0040 theo Bravo'!$G:$G,'OD0040 theo Bravo'!$G:$G,"&gt;="&amp;0,'OD0040 theo Bravo'!$D:$D,K$3,'OD0040 theo Bravo'!$B:$B,"&lt;="&amp;$B104))</f>
        <v>0</v>
      </c>
      <c r="L104" s="1">
        <f>-(SUMIFS('OD0040 theo Bravo'!$G:$G,'OD0040 theo Bravo'!$G:$G,"&lt;"&amp;0,'OD0040 theo Bravo'!$D:$D,L$3))</f>
        <v>504722</v>
      </c>
      <c r="M104" s="1">
        <f>-(SUMIFS('OD0040 theo Bravo'!$G:$G,'OD0040 theo Bravo'!$G:$G,"&lt;"&amp;0,'OD0040 theo Bravo'!$D:$D,M$3))</f>
        <v>0</v>
      </c>
      <c r="N104" s="1">
        <f>-(SUMIFS('OD0040 theo Bravo'!$G:$G,'OD0040 theo Bravo'!$G:$G,"&lt;"&amp;0,'OD0040 theo Bravo'!$D:$D,N$3))</f>
        <v>974267</v>
      </c>
      <c r="O104" s="1">
        <f>-(SUMIFS('OD0040 theo Bravo'!$G:$G,'OD0040 theo Bravo'!$G:$G,"&lt;"&amp;0,'OD0040 theo Bravo'!$D:$D,O$3))</f>
        <v>830018</v>
      </c>
      <c r="P104" s="1">
        <f>-(SUMIFS('OD0040 theo Bravo'!$G:$G,'OD0040 theo Bravo'!$G:$G,"&lt;"&amp;0,'OD0040 theo Bravo'!$D:$D,P$3))</f>
        <v>550000</v>
      </c>
      <c r="Q104" s="1">
        <f>-(SUMIFS('OD0040 theo Bravo'!$G:$G,'OD0040 theo Bravo'!$G:$G,"&lt;"&amp;0,'OD0040 theo Bravo'!$D:$D,Q$3))</f>
        <v>449984</v>
      </c>
      <c r="R104" s="1">
        <f>-(SUMIFS('OD0040 theo Bravo'!$G:$G,'OD0040 theo Bravo'!$G:$G,"&lt;"&amp;0,'OD0040 theo Bravo'!$D:$D,R$3))</f>
        <v>550145</v>
      </c>
      <c r="S104" s="1">
        <f>-(SUMIFS('OD0040 theo Bravo'!$G:$G,'OD0040 theo Bravo'!$G:$G,"&lt;"&amp;0,'OD0040 theo Bravo'!$D:$D,S$3))</f>
        <v>0</v>
      </c>
      <c r="T104" s="1">
        <f>-(SUMIFS('OD0040 theo Bravo'!$G:$G,'OD0040 theo Bravo'!$G:$G,"&lt;"&amp;0,'OD0040 theo Bravo'!$D:$D,T$3))</f>
        <v>49247</v>
      </c>
      <c r="U104" s="18">
        <f t="shared" si="34"/>
        <v>0</v>
      </c>
      <c r="V104" s="18">
        <f t="shared" si="35"/>
        <v>10150</v>
      </c>
      <c r="W104" s="18">
        <f t="shared" si="36"/>
        <v>0</v>
      </c>
      <c r="X104" s="18">
        <f t="shared" si="37"/>
        <v>0</v>
      </c>
      <c r="Y104" s="18">
        <f t="shared" si="38"/>
        <v>0</v>
      </c>
      <c r="Z104" s="18">
        <f t="shared" si="39"/>
        <v>0</v>
      </c>
      <c r="AA104" s="18">
        <f t="shared" si="30"/>
        <v>0</v>
      </c>
      <c r="AB104" s="18">
        <f t="shared" si="31"/>
        <v>0</v>
      </c>
      <c r="AC104" s="18">
        <f t="shared" si="31"/>
        <v>0</v>
      </c>
      <c r="AD104" s="17">
        <f>(U104*SUMIFS(Info!$C:$C,Info!$A:$A,AD$3,Info!$E:$E,"&gt;="&amp;$B104,Info!$D:$D,"&lt;="&amp;$B104,Info!$I:$I,"x")/365)*100000</f>
        <v>0</v>
      </c>
      <c r="AE104" s="17">
        <f>(V104*SUMIFS(Info!$C:$C,Info!$A:$A,AE$3,Info!$E:$E,"&gt;="&amp;$B104,Info!$D:$D,"&lt;="&amp;$B104,Info!$I:$I,"x")/365)*100000</f>
        <v>174635.61643835614</v>
      </c>
      <c r="AF104" s="17">
        <f>(W104*SUMIFS(Info!$C:$C,Info!$A:$A,AF$3,Info!$E:$E,"&gt;="&amp;$B104,Info!$D:$D,"&lt;="&amp;$B104,Info!$I:$I,"x")/365)*100000</f>
        <v>0</v>
      </c>
      <c r="AG104" s="17">
        <f>(X104*SUMIFS(Info!$C:$C,Info!$A:$A,AG$3,Info!$E:$E,"&gt;="&amp;$B104,Info!$D:$D,"&lt;="&amp;$B104,Info!$I:$I,"x")/365)*100000</f>
        <v>0</v>
      </c>
      <c r="AH104" s="17">
        <f>(Y104*SUMIFS(Info!$C:$C,Info!$A:$A,AH$3,Info!$E:$E,"&gt;="&amp;$B104,Info!$D:$D,"&lt;="&amp;$B104,Info!$I:$I,"x")/365)*100000</f>
        <v>0</v>
      </c>
      <c r="AI104" s="17">
        <f>(Z104*SUMIFS(Info!$C:$C,Info!$A:$A,AI$3,Info!$E:$E,"&gt;="&amp;$B104,Info!$D:$D,"&lt;="&amp;$B104,Info!$I:$I,"x")/365)*100000</f>
        <v>0</v>
      </c>
      <c r="AJ104" s="17">
        <f>(AA104*SUMIFS(Info!$C:$C,Info!$A:$A,AJ$3,Info!$E:$E,"&gt;="&amp;$B104,Info!$D:$D,"&lt;="&amp;$B104,Info!$I:$I,"x")/365)*100000</f>
        <v>0</v>
      </c>
      <c r="AK104" s="17">
        <f>(AB104*SUMIFS(Info!$C:$C,Info!$A:$A,AK$3,Info!$E:$E,"&gt;="&amp;$B104,Info!$D:$D,"&lt;="&amp;$B104,Info!$I:$I,"x")/365)*100000</f>
        <v>0</v>
      </c>
      <c r="AL104" s="17">
        <f>(AC104*SUMIFS(Info!$C:$C,Info!$A:$A,AL$3,Info!$E:$E,"&gt;="&amp;$B104,Info!$D:$D,"&lt;="&amp;$B104,Info!$I:$I,"x")/365)*100000</f>
        <v>0</v>
      </c>
      <c r="AM104" s="17"/>
    </row>
    <row r="105" spans="1:39">
      <c r="A105" s="14" t="str">
        <f t="shared" si="32"/>
        <v>1/2025</v>
      </c>
      <c r="B105" s="14">
        <f t="shared" si="33"/>
        <v>45669</v>
      </c>
      <c r="C105" s="1">
        <f>(SUMIFS('OD0040 theo Bravo'!$G:$G,'OD0040 theo Bravo'!$G:$G,"&gt;="&amp;0,'OD0040 theo Bravo'!$D:$D,C$3,'OD0040 theo Bravo'!$B:$B,"&lt;="&amp;$B105))</f>
        <v>210942</v>
      </c>
      <c r="D105" s="1">
        <f>(SUMIFS('OD0040 theo Bravo'!$G:$G,'OD0040 theo Bravo'!$G:$G,"&gt;="&amp;0,'OD0040 theo Bravo'!$D:$D,D$3,'OD0040 theo Bravo'!$B:$B,"&lt;="&amp;$B105))</f>
        <v>10150</v>
      </c>
      <c r="E105" s="1">
        <f>(SUMIFS('OD0040 theo Bravo'!$G:$G,'OD0040 theo Bravo'!$G:$G,"&gt;="&amp;0,'OD0040 theo Bravo'!$D:$D,E$3,'OD0040 theo Bravo'!$B:$B,"&lt;="&amp;$B105))</f>
        <v>701031</v>
      </c>
      <c r="F105" s="1">
        <f>(SUMIFS('OD0040 theo Bravo'!$G:$G,'OD0040 theo Bravo'!$G:$G,"&gt;="&amp;0,'OD0040 theo Bravo'!$D:$D,F$3,'OD0040 theo Bravo'!$B:$B,"&lt;="&amp;$B105))</f>
        <v>0</v>
      </c>
      <c r="G105" s="1">
        <f>(SUMIFS('OD0040 theo Bravo'!$G:$G,'OD0040 theo Bravo'!$G:$G,"&gt;="&amp;0,'OD0040 theo Bravo'!$D:$D,G$3,'OD0040 theo Bravo'!$B:$B,"&lt;="&amp;$B105))</f>
        <v>0</v>
      </c>
      <c r="H105" s="1">
        <f>(SUMIFS('OD0040 theo Bravo'!$G:$G,'OD0040 theo Bravo'!$G:$G,"&gt;="&amp;0,'OD0040 theo Bravo'!$D:$D,H$3,'OD0040 theo Bravo'!$B:$B,"&lt;="&amp;$B105))</f>
        <v>0</v>
      </c>
      <c r="I105" s="1">
        <f>(SUMIFS('OD0040 theo Bravo'!$G:$G,'OD0040 theo Bravo'!$G:$G,"&gt;="&amp;0,'OD0040 theo Bravo'!$D:$D,I$3,'OD0040 theo Bravo'!$B:$B,"&lt;="&amp;$B105))</f>
        <v>0</v>
      </c>
      <c r="J105" s="1">
        <f>(SUMIFS('OD0040 theo Bravo'!$G:$G,'OD0040 theo Bravo'!$G:$G,"&gt;="&amp;0,'OD0040 theo Bravo'!$D:$D,J$3,'OD0040 theo Bravo'!$B:$B,"&lt;="&amp;$B105))</f>
        <v>0</v>
      </c>
      <c r="K105" s="1">
        <f>(SUMIFS('OD0040 theo Bravo'!$G:$G,'OD0040 theo Bravo'!$G:$G,"&gt;="&amp;0,'OD0040 theo Bravo'!$D:$D,K$3,'OD0040 theo Bravo'!$B:$B,"&lt;="&amp;$B105))</f>
        <v>0</v>
      </c>
      <c r="L105" s="1">
        <f>-(SUMIFS('OD0040 theo Bravo'!$G:$G,'OD0040 theo Bravo'!$G:$G,"&lt;"&amp;0,'OD0040 theo Bravo'!$D:$D,L$3))</f>
        <v>504722</v>
      </c>
      <c r="M105" s="1">
        <f>-(SUMIFS('OD0040 theo Bravo'!$G:$G,'OD0040 theo Bravo'!$G:$G,"&lt;"&amp;0,'OD0040 theo Bravo'!$D:$D,M$3))</f>
        <v>0</v>
      </c>
      <c r="N105" s="1">
        <f>-(SUMIFS('OD0040 theo Bravo'!$G:$G,'OD0040 theo Bravo'!$G:$G,"&lt;"&amp;0,'OD0040 theo Bravo'!$D:$D,N$3))</f>
        <v>974267</v>
      </c>
      <c r="O105" s="1">
        <f>-(SUMIFS('OD0040 theo Bravo'!$G:$G,'OD0040 theo Bravo'!$G:$G,"&lt;"&amp;0,'OD0040 theo Bravo'!$D:$D,O$3))</f>
        <v>830018</v>
      </c>
      <c r="P105" s="1">
        <f>-(SUMIFS('OD0040 theo Bravo'!$G:$G,'OD0040 theo Bravo'!$G:$G,"&lt;"&amp;0,'OD0040 theo Bravo'!$D:$D,P$3))</f>
        <v>550000</v>
      </c>
      <c r="Q105" s="1">
        <f>-(SUMIFS('OD0040 theo Bravo'!$G:$G,'OD0040 theo Bravo'!$G:$G,"&lt;"&amp;0,'OD0040 theo Bravo'!$D:$D,Q$3))</f>
        <v>449984</v>
      </c>
      <c r="R105" s="1">
        <f>-(SUMIFS('OD0040 theo Bravo'!$G:$G,'OD0040 theo Bravo'!$G:$G,"&lt;"&amp;0,'OD0040 theo Bravo'!$D:$D,R$3))</f>
        <v>550145</v>
      </c>
      <c r="S105" s="1">
        <f>-(SUMIFS('OD0040 theo Bravo'!$G:$G,'OD0040 theo Bravo'!$G:$G,"&lt;"&amp;0,'OD0040 theo Bravo'!$D:$D,S$3))</f>
        <v>0</v>
      </c>
      <c r="T105" s="1">
        <f>-(SUMIFS('OD0040 theo Bravo'!$G:$G,'OD0040 theo Bravo'!$G:$G,"&lt;"&amp;0,'OD0040 theo Bravo'!$D:$D,T$3))</f>
        <v>49247</v>
      </c>
      <c r="U105" s="18">
        <f t="shared" si="34"/>
        <v>0</v>
      </c>
      <c r="V105" s="18">
        <f t="shared" si="35"/>
        <v>10150</v>
      </c>
      <c r="W105" s="18">
        <f t="shared" si="36"/>
        <v>0</v>
      </c>
      <c r="X105" s="18">
        <f t="shared" si="37"/>
        <v>0</v>
      </c>
      <c r="Y105" s="18">
        <f t="shared" si="38"/>
        <v>0</v>
      </c>
      <c r="Z105" s="18">
        <f t="shared" si="39"/>
        <v>0</v>
      </c>
      <c r="AA105" s="18">
        <f t="shared" si="30"/>
        <v>0</v>
      </c>
      <c r="AB105" s="18">
        <f t="shared" si="31"/>
        <v>0</v>
      </c>
      <c r="AC105" s="18">
        <f t="shared" si="31"/>
        <v>0</v>
      </c>
      <c r="AD105" s="17">
        <f>(U105*SUMIFS(Info!$C:$C,Info!$A:$A,AD$3,Info!$E:$E,"&gt;="&amp;$B105,Info!$D:$D,"&lt;="&amp;$B105,Info!$I:$I,"x")/365)*100000</f>
        <v>0</v>
      </c>
      <c r="AE105" s="17">
        <f>(V105*SUMIFS(Info!$C:$C,Info!$A:$A,AE$3,Info!$E:$E,"&gt;="&amp;$B105,Info!$D:$D,"&lt;="&amp;$B105,Info!$I:$I,"x")/365)*100000</f>
        <v>174635.61643835614</v>
      </c>
      <c r="AF105" s="17">
        <f>(W105*SUMIFS(Info!$C:$C,Info!$A:$A,AF$3,Info!$E:$E,"&gt;="&amp;$B105,Info!$D:$D,"&lt;="&amp;$B105,Info!$I:$I,"x")/365)*100000</f>
        <v>0</v>
      </c>
      <c r="AG105" s="17">
        <f>(X105*SUMIFS(Info!$C:$C,Info!$A:$A,AG$3,Info!$E:$E,"&gt;="&amp;$B105,Info!$D:$D,"&lt;="&amp;$B105,Info!$I:$I,"x")/365)*100000</f>
        <v>0</v>
      </c>
      <c r="AH105" s="17">
        <f>(Y105*SUMIFS(Info!$C:$C,Info!$A:$A,AH$3,Info!$E:$E,"&gt;="&amp;$B105,Info!$D:$D,"&lt;="&amp;$B105,Info!$I:$I,"x")/365)*100000</f>
        <v>0</v>
      </c>
      <c r="AI105" s="17">
        <f>(Z105*SUMIFS(Info!$C:$C,Info!$A:$A,AI$3,Info!$E:$E,"&gt;="&amp;$B105,Info!$D:$D,"&lt;="&amp;$B105,Info!$I:$I,"x")/365)*100000</f>
        <v>0</v>
      </c>
      <c r="AJ105" s="17">
        <f>(AA105*SUMIFS(Info!$C:$C,Info!$A:$A,AJ$3,Info!$E:$E,"&gt;="&amp;$B105,Info!$D:$D,"&lt;="&amp;$B105,Info!$I:$I,"x")/365)*100000</f>
        <v>0</v>
      </c>
      <c r="AK105" s="17">
        <f>(AB105*SUMIFS(Info!$C:$C,Info!$A:$A,AK$3,Info!$E:$E,"&gt;="&amp;$B105,Info!$D:$D,"&lt;="&amp;$B105,Info!$I:$I,"x")/365)*100000</f>
        <v>0</v>
      </c>
      <c r="AL105" s="17">
        <f>(AC105*SUMIFS(Info!$C:$C,Info!$A:$A,AL$3,Info!$E:$E,"&gt;="&amp;$B105,Info!$D:$D,"&lt;="&amp;$B105,Info!$I:$I,"x")/365)*100000</f>
        <v>0</v>
      </c>
      <c r="AM105" s="17"/>
    </row>
    <row r="106" spans="1:39">
      <c r="A106" s="14" t="str">
        <f t="shared" si="32"/>
        <v>1/2025</v>
      </c>
      <c r="B106" s="14">
        <f t="shared" si="33"/>
        <v>45670</v>
      </c>
      <c r="C106" s="1">
        <f>(SUMIFS('OD0040 theo Bravo'!$G:$G,'OD0040 theo Bravo'!$G:$G,"&gt;="&amp;0,'OD0040 theo Bravo'!$D:$D,C$3,'OD0040 theo Bravo'!$B:$B,"&lt;="&amp;$B106))</f>
        <v>210942</v>
      </c>
      <c r="D106" s="1">
        <f>(SUMIFS('OD0040 theo Bravo'!$G:$G,'OD0040 theo Bravo'!$G:$G,"&gt;="&amp;0,'OD0040 theo Bravo'!$D:$D,D$3,'OD0040 theo Bravo'!$B:$B,"&lt;="&amp;$B106))</f>
        <v>10150</v>
      </c>
      <c r="E106" s="1">
        <f>(SUMIFS('OD0040 theo Bravo'!$G:$G,'OD0040 theo Bravo'!$G:$G,"&gt;="&amp;0,'OD0040 theo Bravo'!$D:$D,E$3,'OD0040 theo Bravo'!$B:$B,"&lt;="&amp;$B106))</f>
        <v>701031</v>
      </c>
      <c r="F106" s="1">
        <f>(SUMIFS('OD0040 theo Bravo'!$G:$G,'OD0040 theo Bravo'!$G:$G,"&gt;="&amp;0,'OD0040 theo Bravo'!$D:$D,F$3,'OD0040 theo Bravo'!$B:$B,"&lt;="&amp;$B106))</f>
        <v>0</v>
      </c>
      <c r="G106" s="1">
        <f>(SUMIFS('OD0040 theo Bravo'!$G:$G,'OD0040 theo Bravo'!$G:$G,"&gt;="&amp;0,'OD0040 theo Bravo'!$D:$D,G$3,'OD0040 theo Bravo'!$B:$B,"&lt;="&amp;$B106))</f>
        <v>0</v>
      </c>
      <c r="H106" s="1">
        <f>(SUMIFS('OD0040 theo Bravo'!$G:$G,'OD0040 theo Bravo'!$G:$G,"&gt;="&amp;0,'OD0040 theo Bravo'!$D:$D,H$3,'OD0040 theo Bravo'!$B:$B,"&lt;="&amp;$B106))</f>
        <v>0</v>
      </c>
      <c r="I106" s="1">
        <f>(SUMIFS('OD0040 theo Bravo'!$G:$G,'OD0040 theo Bravo'!$G:$G,"&gt;="&amp;0,'OD0040 theo Bravo'!$D:$D,I$3,'OD0040 theo Bravo'!$B:$B,"&lt;="&amp;$B106))</f>
        <v>0</v>
      </c>
      <c r="J106" s="1">
        <f>(SUMIFS('OD0040 theo Bravo'!$G:$G,'OD0040 theo Bravo'!$G:$G,"&gt;="&amp;0,'OD0040 theo Bravo'!$D:$D,J$3,'OD0040 theo Bravo'!$B:$B,"&lt;="&amp;$B106))</f>
        <v>0</v>
      </c>
      <c r="K106" s="1">
        <f>(SUMIFS('OD0040 theo Bravo'!$G:$G,'OD0040 theo Bravo'!$G:$G,"&gt;="&amp;0,'OD0040 theo Bravo'!$D:$D,K$3,'OD0040 theo Bravo'!$B:$B,"&lt;="&amp;$B106))</f>
        <v>0</v>
      </c>
      <c r="L106" s="1">
        <f>-(SUMIFS('OD0040 theo Bravo'!$G:$G,'OD0040 theo Bravo'!$G:$G,"&lt;"&amp;0,'OD0040 theo Bravo'!$D:$D,L$3))</f>
        <v>504722</v>
      </c>
      <c r="M106" s="1">
        <f>-(SUMIFS('OD0040 theo Bravo'!$G:$G,'OD0040 theo Bravo'!$G:$G,"&lt;"&amp;0,'OD0040 theo Bravo'!$D:$D,M$3))</f>
        <v>0</v>
      </c>
      <c r="N106" s="1">
        <f>-(SUMIFS('OD0040 theo Bravo'!$G:$G,'OD0040 theo Bravo'!$G:$G,"&lt;"&amp;0,'OD0040 theo Bravo'!$D:$D,N$3))</f>
        <v>974267</v>
      </c>
      <c r="O106" s="1">
        <f>-(SUMIFS('OD0040 theo Bravo'!$G:$G,'OD0040 theo Bravo'!$G:$G,"&lt;"&amp;0,'OD0040 theo Bravo'!$D:$D,O$3))</f>
        <v>830018</v>
      </c>
      <c r="P106" s="1">
        <f>-(SUMIFS('OD0040 theo Bravo'!$G:$G,'OD0040 theo Bravo'!$G:$G,"&lt;"&amp;0,'OD0040 theo Bravo'!$D:$D,P$3))</f>
        <v>550000</v>
      </c>
      <c r="Q106" s="1">
        <f>-(SUMIFS('OD0040 theo Bravo'!$G:$G,'OD0040 theo Bravo'!$G:$G,"&lt;"&amp;0,'OD0040 theo Bravo'!$D:$D,Q$3))</f>
        <v>449984</v>
      </c>
      <c r="R106" s="1">
        <f>-(SUMIFS('OD0040 theo Bravo'!$G:$G,'OD0040 theo Bravo'!$G:$G,"&lt;"&amp;0,'OD0040 theo Bravo'!$D:$D,R$3))</f>
        <v>550145</v>
      </c>
      <c r="S106" s="1">
        <f>-(SUMIFS('OD0040 theo Bravo'!$G:$G,'OD0040 theo Bravo'!$G:$G,"&lt;"&amp;0,'OD0040 theo Bravo'!$D:$D,S$3))</f>
        <v>0</v>
      </c>
      <c r="T106" s="1">
        <f>-(SUMIFS('OD0040 theo Bravo'!$G:$G,'OD0040 theo Bravo'!$G:$G,"&lt;"&amp;0,'OD0040 theo Bravo'!$D:$D,T$3))</f>
        <v>49247</v>
      </c>
      <c r="U106" s="18">
        <f t="shared" si="34"/>
        <v>0</v>
      </c>
      <c r="V106" s="18">
        <f t="shared" si="35"/>
        <v>10150</v>
      </c>
      <c r="W106" s="18">
        <f t="shared" si="36"/>
        <v>0</v>
      </c>
      <c r="X106" s="18">
        <f t="shared" si="37"/>
        <v>0</v>
      </c>
      <c r="Y106" s="18">
        <f t="shared" si="38"/>
        <v>0</v>
      </c>
      <c r="Z106" s="18">
        <f t="shared" si="39"/>
        <v>0</v>
      </c>
      <c r="AA106" s="18">
        <f t="shared" si="30"/>
        <v>0</v>
      </c>
      <c r="AB106" s="18">
        <f t="shared" si="31"/>
        <v>0</v>
      </c>
      <c r="AC106" s="18">
        <f t="shared" si="31"/>
        <v>0</v>
      </c>
      <c r="AD106" s="17">
        <f>(U106*SUMIFS(Info!$C:$C,Info!$A:$A,AD$3,Info!$E:$E,"&gt;="&amp;$B106,Info!$D:$D,"&lt;="&amp;$B106,Info!$I:$I,"x")/365)*100000</f>
        <v>0</v>
      </c>
      <c r="AE106" s="17">
        <f>(V106*SUMIFS(Info!$C:$C,Info!$A:$A,AE$3,Info!$E:$E,"&gt;="&amp;$B106,Info!$D:$D,"&lt;="&amp;$B106,Info!$I:$I,"x")/365)*100000</f>
        <v>174635.61643835614</v>
      </c>
      <c r="AF106" s="17">
        <f>(W106*SUMIFS(Info!$C:$C,Info!$A:$A,AF$3,Info!$E:$E,"&gt;="&amp;$B106,Info!$D:$D,"&lt;="&amp;$B106,Info!$I:$I,"x")/365)*100000</f>
        <v>0</v>
      </c>
      <c r="AG106" s="17">
        <f>(X106*SUMIFS(Info!$C:$C,Info!$A:$A,AG$3,Info!$E:$E,"&gt;="&amp;$B106,Info!$D:$D,"&lt;="&amp;$B106,Info!$I:$I,"x")/365)*100000</f>
        <v>0</v>
      </c>
      <c r="AH106" s="17">
        <f>(Y106*SUMIFS(Info!$C:$C,Info!$A:$A,AH$3,Info!$E:$E,"&gt;="&amp;$B106,Info!$D:$D,"&lt;="&amp;$B106,Info!$I:$I,"x")/365)*100000</f>
        <v>0</v>
      </c>
      <c r="AI106" s="17">
        <f>(Z106*SUMIFS(Info!$C:$C,Info!$A:$A,AI$3,Info!$E:$E,"&gt;="&amp;$B106,Info!$D:$D,"&lt;="&amp;$B106,Info!$I:$I,"x")/365)*100000</f>
        <v>0</v>
      </c>
      <c r="AJ106" s="17">
        <f>(AA106*SUMIFS(Info!$C:$C,Info!$A:$A,AJ$3,Info!$E:$E,"&gt;="&amp;$B106,Info!$D:$D,"&lt;="&amp;$B106,Info!$I:$I,"x")/365)*100000</f>
        <v>0</v>
      </c>
      <c r="AK106" s="17">
        <f>(AB106*SUMIFS(Info!$C:$C,Info!$A:$A,AK$3,Info!$E:$E,"&gt;="&amp;$B106,Info!$D:$D,"&lt;="&amp;$B106,Info!$I:$I,"x")/365)*100000</f>
        <v>0</v>
      </c>
      <c r="AL106" s="17">
        <f>(AC106*SUMIFS(Info!$C:$C,Info!$A:$A,AL$3,Info!$E:$E,"&gt;="&amp;$B106,Info!$D:$D,"&lt;="&amp;$B106,Info!$I:$I,"x")/365)*100000</f>
        <v>0</v>
      </c>
      <c r="AM106" s="17"/>
    </row>
    <row r="107" spans="1:39">
      <c r="A107" s="14" t="str">
        <f t="shared" si="32"/>
        <v>1/2025</v>
      </c>
      <c r="B107" s="14">
        <f t="shared" si="33"/>
        <v>45671</v>
      </c>
      <c r="C107" s="1">
        <f>(SUMIFS('OD0040 theo Bravo'!$G:$G,'OD0040 theo Bravo'!$G:$G,"&gt;="&amp;0,'OD0040 theo Bravo'!$D:$D,C$3,'OD0040 theo Bravo'!$B:$B,"&lt;="&amp;$B107))</f>
        <v>210952</v>
      </c>
      <c r="D107" s="1">
        <f>(SUMIFS('OD0040 theo Bravo'!$G:$G,'OD0040 theo Bravo'!$G:$G,"&gt;="&amp;0,'OD0040 theo Bravo'!$D:$D,D$3,'OD0040 theo Bravo'!$B:$B,"&lt;="&amp;$B107))</f>
        <v>10150</v>
      </c>
      <c r="E107" s="1">
        <f>(SUMIFS('OD0040 theo Bravo'!$G:$G,'OD0040 theo Bravo'!$G:$G,"&gt;="&amp;0,'OD0040 theo Bravo'!$D:$D,E$3,'OD0040 theo Bravo'!$B:$B,"&lt;="&amp;$B107))</f>
        <v>701040</v>
      </c>
      <c r="F107" s="1">
        <f>(SUMIFS('OD0040 theo Bravo'!$G:$G,'OD0040 theo Bravo'!$G:$G,"&gt;="&amp;0,'OD0040 theo Bravo'!$D:$D,F$3,'OD0040 theo Bravo'!$B:$B,"&lt;="&amp;$B107))</f>
        <v>0</v>
      </c>
      <c r="G107" s="1">
        <f>(SUMIFS('OD0040 theo Bravo'!$G:$G,'OD0040 theo Bravo'!$G:$G,"&gt;="&amp;0,'OD0040 theo Bravo'!$D:$D,G$3,'OD0040 theo Bravo'!$B:$B,"&lt;="&amp;$B107))</f>
        <v>0</v>
      </c>
      <c r="H107" s="1">
        <f>(SUMIFS('OD0040 theo Bravo'!$G:$G,'OD0040 theo Bravo'!$G:$G,"&gt;="&amp;0,'OD0040 theo Bravo'!$D:$D,H$3,'OD0040 theo Bravo'!$B:$B,"&lt;="&amp;$B107))</f>
        <v>0</v>
      </c>
      <c r="I107" s="1">
        <f>(SUMIFS('OD0040 theo Bravo'!$G:$G,'OD0040 theo Bravo'!$G:$G,"&gt;="&amp;0,'OD0040 theo Bravo'!$D:$D,I$3,'OD0040 theo Bravo'!$B:$B,"&lt;="&amp;$B107))</f>
        <v>0</v>
      </c>
      <c r="J107" s="1">
        <f>(SUMIFS('OD0040 theo Bravo'!$G:$G,'OD0040 theo Bravo'!$G:$G,"&gt;="&amp;0,'OD0040 theo Bravo'!$D:$D,J$3,'OD0040 theo Bravo'!$B:$B,"&lt;="&amp;$B107))</f>
        <v>0</v>
      </c>
      <c r="K107" s="1">
        <f>(SUMIFS('OD0040 theo Bravo'!$G:$G,'OD0040 theo Bravo'!$G:$G,"&gt;="&amp;0,'OD0040 theo Bravo'!$D:$D,K$3,'OD0040 theo Bravo'!$B:$B,"&lt;="&amp;$B107))</f>
        <v>0</v>
      </c>
      <c r="L107" s="1">
        <f>-(SUMIFS('OD0040 theo Bravo'!$G:$G,'OD0040 theo Bravo'!$G:$G,"&lt;"&amp;0,'OD0040 theo Bravo'!$D:$D,L$3))</f>
        <v>504722</v>
      </c>
      <c r="M107" s="1">
        <f>-(SUMIFS('OD0040 theo Bravo'!$G:$G,'OD0040 theo Bravo'!$G:$G,"&lt;"&amp;0,'OD0040 theo Bravo'!$D:$D,M$3))</f>
        <v>0</v>
      </c>
      <c r="N107" s="1">
        <f>-(SUMIFS('OD0040 theo Bravo'!$G:$G,'OD0040 theo Bravo'!$G:$G,"&lt;"&amp;0,'OD0040 theo Bravo'!$D:$D,N$3))</f>
        <v>974267</v>
      </c>
      <c r="O107" s="1">
        <f>-(SUMIFS('OD0040 theo Bravo'!$G:$G,'OD0040 theo Bravo'!$G:$G,"&lt;"&amp;0,'OD0040 theo Bravo'!$D:$D,O$3))</f>
        <v>830018</v>
      </c>
      <c r="P107" s="1">
        <f>-(SUMIFS('OD0040 theo Bravo'!$G:$G,'OD0040 theo Bravo'!$G:$G,"&lt;"&amp;0,'OD0040 theo Bravo'!$D:$D,P$3))</f>
        <v>550000</v>
      </c>
      <c r="Q107" s="1">
        <f>-(SUMIFS('OD0040 theo Bravo'!$G:$G,'OD0040 theo Bravo'!$G:$G,"&lt;"&amp;0,'OD0040 theo Bravo'!$D:$D,Q$3))</f>
        <v>449984</v>
      </c>
      <c r="R107" s="1">
        <f>-(SUMIFS('OD0040 theo Bravo'!$G:$G,'OD0040 theo Bravo'!$G:$G,"&lt;"&amp;0,'OD0040 theo Bravo'!$D:$D,R$3))</f>
        <v>550145</v>
      </c>
      <c r="S107" s="1">
        <f>-(SUMIFS('OD0040 theo Bravo'!$G:$G,'OD0040 theo Bravo'!$G:$G,"&lt;"&amp;0,'OD0040 theo Bravo'!$D:$D,S$3))</f>
        <v>0</v>
      </c>
      <c r="T107" s="1">
        <f>-(SUMIFS('OD0040 theo Bravo'!$G:$G,'OD0040 theo Bravo'!$G:$G,"&lt;"&amp;0,'OD0040 theo Bravo'!$D:$D,T$3))</f>
        <v>49247</v>
      </c>
      <c r="U107" s="18">
        <f t="shared" si="34"/>
        <v>0</v>
      </c>
      <c r="V107" s="18">
        <f t="shared" si="35"/>
        <v>10150</v>
      </c>
      <c r="W107" s="18">
        <f t="shared" si="36"/>
        <v>0</v>
      </c>
      <c r="X107" s="18">
        <f t="shared" si="37"/>
        <v>0</v>
      </c>
      <c r="Y107" s="18">
        <f t="shared" si="38"/>
        <v>0</v>
      </c>
      <c r="Z107" s="18">
        <f t="shared" si="39"/>
        <v>0</v>
      </c>
      <c r="AA107" s="18">
        <f t="shared" si="30"/>
        <v>0</v>
      </c>
      <c r="AB107" s="18">
        <f t="shared" si="31"/>
        <v>0</v>
      </c>
      <c r="AC107" s="18">
        <f t="shared" si="31"/>
        <v>0</v>
      </c>
      <c r="AD107" s="17">
        <f>(U107*SUMIFS(Info!$C:$C,Info!$A:$A,AD$3,Info!$E:$E,"&gt;="&amp;$B107,Info!$D:$D,"&lt;="&amp;$B107,Info!$I:$I,"x")/365)*100000</f>
        <v>0</v>
      </c>
      <c r="AE107" s="17">
        <f>(V107*SUMIFS(Info!$C:$C,Info!$A:$A,AE$3,Info!$E:$E,"&gt;="&amp;$B107,Info!$D:$D,"&lt;="&amp;$B107,Info!$I:$I,"x")/365)*100000</f>
        <v>174635.61643835614</v>
      </c>
      <c r="AF107" s="17">
        <f>(W107*SUMIFS(Info!$C:$C,Info!$A:$A,AF$3,Info!$E:$E,"&gt;="&amp;$B107,Info!$D:$D,"&lt;="&amp;$B107,Info!$I:$I,"x")/365)*100000</f>
        <v>0</v>
      </c>
      <c r="AG107" s="17">
        <f>(X107*SUMIFS(Info!$C:$C,Info!$A:$A,AG$3,Info!$E:$E,"&gt;="&amp;$B107,Info!$D:$D,"&lt;="&amp;$B107,Info!$I:$I,"x")/365)*100000</f>
        <v>0</v>
      </c>
      <c r="AH107" s="17">
        <f>(Y107*SUMIFS(Info!$C:$C,Info!$A:$A,AH$3,Info!$E:$E,"&gt;="&amp;$B107,Info!$D:$D,"&lt;="&amp;$B107,Info!$I:$I,"x")/365)*100000</f>
        <v>0</v>
      </c>
      <c r="AI107" s="17">
        <f>(Z107*SUMIFS(Info!$C:$C,Info!$A:$A,AI$3,Info!$E:$E,"&gt;="&amp;$B107,Info!$D:$D,"&lt;="&amp;$B107,Info!$I:$I,"x")/365)*100000</f>
        <v>0</v>
      </c>
      <c r="AJ107" s="17">
        <f>(AA107*SUMIFS(Info!$C:$C,Info!$A:$A,AJ$3,Info!$E:$E,"&gt;="&amp;$B107,Info!$D:$D,"&lt;="&amp;$B107,Info!$I:$I,"x")/365)*100000</f>
        <v>0</v>
      </c>
      <c r="AK107" s="17">
        <f>(AB107*SUMIFS(Info!$C:$C,Info!$A:$A,AK$3,Info!$E:$E,"&gt;="&amp;$B107,Info!$D:$D,"&lt;="&amp;$B107,Info!$I:$I,"x")/365)*100000</f>
        <v>0</v>
      </c>
      <c r="AL107" s="17">
        <f>(AC107*SUMIFS(Info!$C:$C,Info!$A:$A,AL$3,Info!$E:$E,"&gt;="&amp;$B107,Info!$D:$D,"&lt;="&amp;$B107,Info!$I:$I,"x")/365)*100000</f>
        <v>0</v>
      </c>
      <c r="AM107" s="17"/>
    </row>
    <row r="108" spans="1:39">
      <c r="A108" s="14" t="str">
        <f t="shared" si="32"/>
        <v>1/2025</v>
      </c>
      <c r="B108" s="14">
        <f t="shared" si="33"/>
        <v>45672</v>
      </c>
      <c r="C108" s="1">
        <f>(SUMIFS('OD0040 theo Bravo'!$G:$G,'OD0040 theo Bravo'!$G:$G,"&gt;="&amp;0,'OD0040 theo Bravo'!$D:$D,C$3,'OD0040 theo Bravo'!$B:$B,"&lt;="&amp;$B108))</f>
        <v>210952</v>
      </c>
      <c r="D108" s="1">
        <f>(SUMIFS('OD0040 theo Bravo'!$G:$G,'OD0040 theo Bravo'!$G:$G,"&gt;="&amp;0,'OD0040 theo Bravo'!$D:$D,D$3,'OD0040 theo Bravo'!$B:$B,"&lt;="&amp;$B108))</f>
        <v>10150</v>
      </c>
      <c r="E108" s="1">
        <f>(SUMIFS('OD0040 theo Bravo'!$G:$G,'OD0040 theo Bravo'!$G:$G,"&gt;="&amp;0,'OD0040 theo Bravo'!$D:$D,E$3,'OD0040 theo Bravo'!$B:$B,"&lt;="&amp;$B108))</f>
        <v>701040</v>
      </c>
      <c r="F108" s="1">
        <f>(SUMIFS('OD0040 theo Bravo'!$G:$G,'OD0040 theo Bravo'!$G:$G,"&gt;="&amp;0,'OD0040 theo Bravo'!$D:$D,F$3,'OD0040 theo Bravo'!$B:$B,"&lt;="&amp;$B108))</f>
        <v>0</v>
      </c>
      <c r="G108" s="1">
        <f>(SUMIFS('OD0040 theo Bravo'!$G:$G,'OD0040 theo Bravo'!$G:$G,"&gt;="&amp;0,'OD0040 theo Bravo'!$D:$D,G$3,'OD0040 theo Bravo'!$B:$B,"&lt;="&amp;$B108))</f>
        <v>0</v>
      </c>
      <c r="H108" s="1">
        <f>(SUMIFS('OD0040 theo Bravo'!$G:$G,'OD0040 theo Bravo'!$G:$G,"&gt;="&amp;0,'OD0040 theo Bravo'!$D:$D,H$3,'OD0040 theo Bravo'!$B:$B,"&lt;="&amp;$B108))</f>
        <v>0</v>
      </c>
      <c r="I108" s="1">
        <f>(SUMIFS('OD0040 theo Bravo'!$G:$G,'OD0040 theo Bravo'!$G:$G,"&gt;="&amp;0,'OD0040 theo Bravo'!$D:$D,I$3,'OD0040 theo Bravo'!$B:$B,"&lt;="&amp;$B108))</f>
        <v>0</v>
      </c>
      <c r="J108" s="1">
        <f>(SUMIFS('OD0040 theo Bravo'!$G:$G,'OD0040 theo Bravo'!$G:$G,"&gt;="&amp;0,'OD0040 theo Bravo'!$D:$D,J$3,'OD0040 theo Bravo'!$B:$B,"&lt;="&amp;$B108))</f>
        <v>0</v>
      </c>
      <c r="K108" s="1">
        <f>(SUMIFS('OD0040 theo Bravo'!$G:$G,'OD0040 theo Bravo'!$G:$G,"&gt;="&amp;0,'OD0040 theo Bravo'!$D:$D,K$3,'OD0040 theo Bravo'!$B:$B,"&lt;="&amp;$B108))</f>
        <v>0</v>
      </c>
      <c r="L108" s="1">
        <f>-(SUMIFS('OD0040 theo Bravo'!$G:$G,'OD0040 theo Bravo'!$G:$G,"&lt;"&amp;0,'OD0040 theo Bravo'!$D:$D,L$3))</f>
        <v>504722</v>
      </c>
      <c r="M108" s="1">
        <f>-(SUMIFS('OD0040 theo Bravo'!$G:$G,'OD0040 theo Bravo'!$G:$G,"&lt;"&amp;0,'OD0040 theo Bravo'!$D:$D,M$3))</f>
        <v>0</v>
      </c>
      <c r="N108" s="1">
        <f>-(SUMIFS('OD0040 theo Bravo'!$G:$G,'OD0040 theo Bravo'!$G:$G,"&lt;"&amp;0,'OD0040 theo Bravo'!$D:$D,N$3))</f>
        <v>974267</v>
      </c>
      <c r="O108" s="1">
        <f>-(SUMIFS('OD0040 theo Bravo'!$G:$G,'OD0040 theo Bravo'!$G:$G,"&lt;"&amp;0,'OD0040 theo Bravo'!$D:$D,O$3))</f>
        <v>830018</v>
      </c>
      <c r="P108" s="1">
        <f>-(SUMIFS('OD0040 theo Bravo'!$G:$G,'OD0040 theo Bravo'!$G:$G,"&lt;"&amp;0,'OD0040 theo Bravo'!$D:$D,P$3))</f>
        <v>550000</v>
      </c>
      <c r="Q108" s="1">
        <f>-(SUMIFS('OD0040 theo Bravo'!$G:$G,'OD0040 theo Bravo'!$G:$G,"&lt;"&amp;0,'OD0040 theo Bravo'!$D:$D,Q$3))</f>
        <v>449984</v>
      </c>
      <c r="R108" s="1">
        <f>-(SUMIFS('OD0040 theo Bravo'!$G:$G,'OD0040 theo Bravo'!$G:$G,"&lt;"&amp;0,'OD0040 theo Bravo'!$D:$D,R$3))</f>
        <v>550145</v>
      </c>
      <c r="S108" s="1">
        <f>-(SUMIFS('OD0040 theo Bravo'!$G:$G,'OD0040 theo Bravo'!$G:$G,"&lt;"&amp;0,'OD0040 theo Bravo'!$D:$D,S$3))</f>
        <v>0</v>
      </c>
      <c r="T108" s="1">
        <f>-(SUMIFS('OD0040 theo Bravo'!$G:$G,'OD0040 theo Bravo'!$G:$G,"&lt;"&amp;0,'OD0040 theo Bravo'!$D:$D,T$3))</f>
        <v>49247</v>
      </c>
      <c r="U108" s="18">
        <f t="shared" si="34"/>
        <v>0</v>
      </c>
      <c r="V108" s="18">
        <f t="shared" si="35"/>
        <v>10150</v>
      </c>
      <c r="W108" s="18">
        <f t="shared" si="36"/>
        <v>0</v>
      </c>
      <c r="X108" s="18">
        <f t="shared" si="37"/>
        <v>0</v>
      </c>
      <c r="Y108" s="18">
        <f t="shared" si="38"/>
        <v>0</v>
      </c>
      <c r="Z108" s="18">
        <f t="shared" si="39"/>
        <v>0</v>
      </c>
      <c r="AA108" s="18">
        <f t="shared" si="30"/>
        <v>0</v>
      </c>
      <c r="AB108" s="18">
        <f t="shared" si="31"/>
        <v>0</v>
      </c>
      <c r="AC108" s="18">
        <f t="shared" si="31"/>
        <v>0</v>
      </c>
      <c r="AD108" s="17">
        <f>(U108*SUMIFS(Info!$C:$C,Info!$A:$A,AD$3,Info!$E:$E,"&gt;="&amp;$B108,Info!$D:$D,"&lt;="&amp;$B108,Info!$I:$I,"x")/365)*100000</f>
        <v>0</v>
      </c>
      <c r="AE108" s="17">
        <f>(V108*SUMIFS(Info!$C:$C,Info!$A:$A,AE$3,Info!$E:$E,"&gt;="&amp;$B108,Info!$D:$D,"&lt;="&amp;$B108,Info!$I:$I,"x")/365)*100000</f>
        <v>174635.61643835614</v>
      </c>
      <c r="AF108" s="17">
        <f>(W108*SUMIFS(Info!$C:$C,Info!$A:$A,AF$3,Info!$E:$E,"&gt;="&amp;$B108,Info!$D:$D,"&lt;="&amp;$B108,Info!$I:$I,"x")/365)*100000</f>
        <v>0</v>
      </c>
      <c r="AG108" s="17">
        <f>(X108*SUMIFS(Info!$C:$C,Info!$A:$A,AG$3,Info!$E:$E,"&gt;="&amp;$B108,Info!$D:$D,"&lt;="&amp;$B108,Info!$I:$I,"x")/365)*100000</f>
        <v>0</v>
      </c>
      <c r="AH108" s="17">
        <f>(Y108*SUMIFS(Info!$C:$C,Info!$A:$A,AH$3,Info!$E:$E,"&gt;="&amp;$B108,Info!$D:$D,"&lt;="&amp;$B108,Info!$I:$I,"x")/365)*100000</f>
        <v>0</v>
      </c>
      <c r="AI108" s="17">
        <f>(Z108*SUMIFS(Info!$C:$C,Info!$A:$A,AI$3,Info!$E:$E,"&gt;="&amp;$B108,Info!$D:$D,"&lt;="&amp;$B108,Info!$I:$I,"x")/365)*100000</f>
        <v>0</v>
      </c>
      <c r="AJ108" s="17">
        <f>(AA108*SUMIFS(Info!$C:$C,Info!$A:$A,AJ$3,Info!$E:$E,"&gt;="&amp;$B108,Info!$D:$D,"&lt;="&amp;$B108,Info!$I:$I,"x")/365)*100000</f>
        <v>0</v>
      </c>
      <c r="AK108" s="17">
        <f>(AB108*SUMIFS(Info!$C:$C,Info!$A:$A,AK$3,Info!$E:$E,"&gt;="&amp;$B108,Info!$D:$D,"&lt;="&amp;$B108,Info!$I:$I,"x")/365)*100000</f>
        <v>0</v>
      </c>
      <c r="AL108" s="17">
        <f>(AC108*SUMIFS(Info!$C:$C,Info!$A:$A,AL$3,Info!$E:$E,"&gt;="&amp;$B108,Info!$D:$D,"&lt;="&amp;$B108,Info!$I:$I,"x")/365)*100000</f>
        <v>0</v>
      </c>
      <c r="AM108" s="17"/>
    </row>
    <row r="109" spans="1:39">
      <c r="A109" s="14" t="str">
        <f t="shared" si="32"/>
        <v>1/2025</v>
      </c>
      <c r="B109" s="14">
        <f t="shared" si="33"/>
        <v>45673</v>
      </c>
      <c r="C109" s="1">
        <f>(SUMIFS('OD0040 theo Bravo'!$G:$G,'OD0040 theo Bravo'!$G:$G,"&gt;="&amp;0,'OD0040 theo Bravo'!$D:$D,C$3,'OD0040 theo Bravo'!$B:$B,"&lt;="&amp;$B109))</f>
        <v>210952</v>
      </c>
      <c r="D109" s="1">
        <f>(SUMIFS('OD0040 theo Bravo'!$G:$G,'OD0040 theo Bravo'!$G:$G,"&gt;="&amp;0,'OD0040 theo Bravo'!$D:$D,D$3,'OD0040 theo Bravo'!$B:$B,"&lt;="&amp;$B109))</f>
        <v>10150</v>
      </c>
      <c r="E109" s="1">
        <f>(SUMIFS('OD0040 theo Bravo'!$G:$G,'OD0040 theo Bravo'!$G:$G,"&gt;="&amp;0,'OD0040 theo Bravo'!$D:$D,E$3,'OD0040 theo Bravo'!$B:$B,"&lt;="&amp;$B109))</f>
        <v>701040</v>
      </c>
      <c r="F109" s="1">
        <f>(SUMIFS('OD0040 theo Bravo'!$G:$G,'OD0040 theo Bravo'!$G:$G,"&gt;="&amp;0,'OD0040 theo Bravo'!$D:$D,F$3,'OD0040 theo Bravo'!$B:$B,"&lt;="&amp;$B109))</f>
        <v>0</v>
      </c>
      <c r="G109" s="1">
        <f>(SUMIFS('OD0040 theo Bravo'!$G:$G,'OD0040 theo Bravo'!$G:$G,"&gt;="&amp;0,'OD0040 theo Bravo'!$D:$D,G$3,'OD0040 theo Bravo'!$B:$B,"&lt;="&amp;$B109))</f>
        <v>0</v>
      </c>
      <c r="H109" s="1">
        <f>(SUMIFS('OD0040 theo Bravo'!$G:$G,'OD0040 theo Bravo'!$G:$G,"&gt;="&amp;0,'OD0040 theo Bravo'!$D:$D,H$3,'OD0040 theo Bravo'!$B:$B,"&lt;="&amp;$B109))</f>
        <v>0</v>
      </c>
      <c r="I109" s="1">
        <f>(SUMIFS('OD0040 theo Bravo'!$G:$G,'OD0040 theo Bravo'!$G:$G,"&gt;="&amp;0,'OD0040 theo Bravo'!$D:$D,I$3,'OD0040 theo Bravo'!$B:$B,"&lt;="&amp;$B109))</f>
        <v>0</v>
      </c>
      <c r="J109" s="1">
        <f>(SUMIFS('OD0040 theo Bravo'!$G:$G,'OD0040 theo Bravo'!$G:$G,"&gt;="&amp;0,'OD0040 theo Bravo'!$D:$D,J$3,'OD0040 theo Bravo'!$B:$B,"&lt;="&amp;$B109))</f>
        <v>0</v>
      </c>
      <c r="K109" s="1">
        <f>(SUMIFS('OD0040 theo Bravo'!$G:$G,'OD0040 theo Bravo'!$G:$G,"&gt;="&amp;0,'OD0040 theo Bravo'!$D:$D,K$3,'OD0040 theo Bravo'!$B:$B,"&lt;="&amp;$B109))</f>
        <v>0</v>
      </c>
      <c r="L109" s="1">
        <f>-(SUMIFS('OD0040 theo Bravo'!$G:$G,'OD0040 theo Bravo'!$G:$G,"&lt;"&amp;0,'OD0040 theo Bravo'!$D:$D,L$3))</f>
        <v>504722</v>
      </c>
      <c r="M109" s="1">
        <f>-(SUMIFS('OD0040 theo Bravo'!$G:$G,'OD0040 theo Bravo'!$G:$G,"&lt;"&amp;0,'OD0040 theo Bravo'!$D:$D,M$3))</f>
        <v>0</v>
      </c>
      <c r="N109" s="1">
        <f>-(SUMIFS('OD0040 theo Bravo'!$G:$G,'OD0040 theo Bravo'!$G:$G,"&lt;"&amp;0,'OD0040 theo Bravo'!$D:$D,N$3))</f>
        <v>974267</v>
      </c>
      <c r="O109" s="1">
        <f>-(SUMIFS('OD0040 theo Bravo'!$G:$G,'OD0040 theo Bravo'!$G:$G,"&lt;"&amp;0,'OD0040 theo Bravo'!$D:$D,O$3))</f>
        <v>830018</v>
      </c>
      <c r="P109" s="1">
        <f>-(SUMIFS('OD0040 theo Bravo'!$G:$G,'OD0040 theo Bravo'!$G:$G,"&lt;"&amp;0,'OD0040 theo Bravo'!$D:$D,P$3))</f>
        <v>550000</v>
      </c>
      <c r="Q109" s="1">
        <f>-(SUMIFS('OD0040 theo Bravo'!$G:$G,'OD0040 theo Bravo'!$G:$G,"&lt;"&amp;0,'OD0040 theo Bravo'!$D:$D,Q$3))</f>
        <v>449984</v>
      </c>
      <c r="R109" s="1">
        <f>-(SUMIFS('OD0040 theo Bravo'!$G:$G,'OD0040 theo Bravo'!$G:$G,"&lt;"&amp;0,'OD0040 theo Bravo'!$D:$D,R$3))</f>
        <v>550145</v>
      </c>
      <c r="S109" s="1">
        <f>-(SUMIFS('OD0040 theo Bravo'!$G:$G,'OD0040 theo Bravo'!$G:$G,"&lt;"&amp;0,'OD0040 theo Bravo'!$D:$D,S$3))</f>
        <v>0</v>
      </c>
      <c r="T109" s="1">
        <f>-(SUMIFS('OD0040 theo Bravo'!$G:$G,'OD0040 theo Bravo'!$G:$G,"&lt;"&amp;0,'OD0040 theo Bravo'!$D:$D,T$3))</f>
        <v>49247</v>
      </c>
      <c r="U109" s="18">
        <f t="shared" si="34"/>
        <v>0</v>
      </c>
      <c r="V109" s="18">
        <f t="shared" si="35"/>
        <v>10150</v>
      </c>
      <c r="W109" s="18">
        <f t="shared" si="36"/>
        <v>0</v>
      </c>
      <c r="X109" s="18">
        <f t="shared" si="37"/>
        <v>0</v>
      </c>
      <c r="Y109" s="18">
        <f t="shared" si="38"/>
        <v>0</v>
      </c>
      <c r="Z109" s="18">
        <f t="shared" si="39"/>
        <v>0</v>
      </c>
      <c r="AA109" s="18">
        <f t="shared" si="30"/>
        <v>0</v>
      </c>
      <c r="AB109" s="18">
        <f t="shared" si="31"/>
        <v>0</v>
      </c>
      <c r="AC109" s="18">
        <f t="shared" si="31"/>
        <v>0</v>
      </c>
      <c r="AD109" s="17">
        <f>(U109*SUMIFS(Info!$C:$C,Info!$A:$A,AD$3,Info!$E:$E,"&gt;="&amp;$B109,Info!$D:$D,"&lt;="&amp;$B109,Info!$I:$I,"x")/365)*100000</f>
        <v>0</v>
      </c>
      <c r="AE109" s="17">
        <f>(V109*SUMIFS(Info!$C:$C,Info!$A:$A,AE$3,Info!$E:$E,"&gt;="&amp;$B109,Info!$D:$D,"&lt;="&amp;$B109,Info!$I:$I,"x")/365)*100000</f>
        <v>174635.61643835614</v>
      </c>
      <c r="AF109" s="17">
        <f>(W109*SUMIFS(Info!$C:$C,Info!$A:$A,AF$3,Info!$E:$E,"&gt;="&amp;$B109,Info!$D:$D,"&lt;="&amp;$B109,Info!$I:$I,"x")/365)*100000</f>
        <v>0</v>
      </c>
      <c r="AG109" s="17">
        <f>(X109*SUMIFS(Info!$C:$C,Info!$A:$A,AG$3,Info!$E:$E,"&gt;="&amp;$B109,Info!$D:$D,"&lt;="&amp;$B109,Info!$I:$I,"x")/365)*100000</f>
        <v>0</v>
      </c>
      <c r="AH109" s="17">
        <f>(Y109*SUMIFS(Info!$C:$C,Info!$A:$A,AH$3,Info!$E:$E,"&gt;="&amp;$B109,Info!$D:$D,"&lt;="&amp;$B109,Info!$I:$I,"x")/365)*100000</f>
        <v>0</v>
      </c>
      <c r="AI109" s="17">
        <f>(Z109*SUMIFS(Info!$C:$C,Info!$A:$A,AI$3,Info!$E:$E,"&gt;="&amp;$B109,Info!$D:$D,"&lt;="&amp;$B109,Info!$I:$I,"x")/365)*100000</f>
        <v>0</v>
      </c>
      <c r="AJ109" s="17">
        <f>(AA109*SUMIFS(Info!$C:$C,Info!$A:$A,AJ$3,Info!$E:$E,"&gt;="&amp;$B109,Info!$D:$D,"&lt;="&amp;$B109,Info!$I:$I,"x")/365)*100000</f>
        <v>0</v>
      </c>
      <c r="AK109" s="17">
        <f>(AB109*SUMIFS(Info!$C:$C,Info!$A:$A,AK$3,Info!$E:$E,"&gt;="&amp;$B109,Info!$D:$D,"&lt;="&amp;$B109,Info!$I:$I,"x")/365)*100000</f>
        <v>0</v>
      </c>
      <c r="AL109" s="17">
        <f>(AC109*SUMIFS(Info!$C:$C,Info!$A:$A,AL$3,Info!$E:$E,"&gt;="&amp;$B109,Info!$D:$D,"&lt;="&amp;$B109,Info!$I:$I,"x")/365)*100000</f>
        <v>0</v>
      </c>
      <c r="AM109" s="17"/>
    </row>
    <row r="110" spans="1:39">
      <c r="A110" s="14" t="str">
        <f t="shared" si="32"/>
        <v>1/2025</v>
      </c>
      <c r="B110" s="14">
        <f t="shared" si="33"/>
        <v>45674</v>
      </c>
      <c r="C110" s="1">
        <f>(SUMIFS('OD0040 theo Bravo'!$G:$G,'OD0040 theo Bravo'!$G:$G,"&gt;="&amp;0,'OD0040 theo Bravo'!$D:$D,C$3,'OD0040 theo Bravo'!$B:$B,"&lt;="&amp;$B110))</f>
        <v>210952</v>
      </c>
      <c r="D110" s="1">
        <f>(SUMIFS('OD0040 theo Bravo'!$G:$G,'OD0040 theo Bravo'!$G:$G,"&gt;="&amp;0,'OD0040 theo Bravo'!$D:$D,D$3,'OD0040 theo Bravo'!$B:$B,"&lt;="&amp;$B110))</f>
        <v>10150</v>
      </c>
      <c r="E110" s="1">
        <f>(SUMIFS('OD0040 theo Bravo'!$G:$G,'OD0040 theo Bravo'!$G:$G,"&gt;="&amp;0,'OD0040 theo Bravo'!$D:$D,E$3,'OD0040 theo Bravo'!$B:$B,"&lt;="&amp;$B110))</f>
        <v>701049</v>
      </c>
      <c r="F110" s="1">
        <f>(SUMIFS('OD0040 theo Bravo'!$G:$G,'OD0040 theo Bravo'!$G:$G,"&gt;="&amp;0,'OD0040 theo Bravo'!$D:$D,F$3,'OD0040 theo Bravo'!$B:$B,"&lt;="&amp;$B110))</f>
        <v>0</v>
      </c>
      <c r="G110" s="1">
        <f>(SUMIFS('OD0040 theo Bravo'!$G:$G,'OD0040 theo Bravo'!$G:$G,"&gt;="&amp;0,'OD0040 theo Bravo'!$D:$D,G$3,'OD0040 theo Bravo'!$B:$B,"&lt;="&amp;$B110))</f>
        <v>0</v>
      </c>
      <c r="H110" s="1">
        <f>(SUMIFS('OD0040 theo Bravo'!$G:$G,'OD0040 theo Bravo'!$G:$G,"&gt;="&amp;0,'OD0040 theo Bravo'!$D:$D,H$3,'OD0040 theo Bravo'!$B:$B,"&lt;="&amp;$B110))</f>
        <v>0</v>
      </c>
      <c r="I110" s="1">
        <f>(SUMIFS('OD0040 theo Bravo'!$G:$G,'OD0040 theo Bravo'!$G:$G,"&gt;="&amp;0,'OD0040 theo Bravo'!$D:$D,I$3,'OD0040 theo Bravo'!$B:$B,"&lt;="&amp;$B110))</f>
        <v>0</v>
      </c>
      <c r="J110" s="1">
        <f>(SUMIFS('OD0040 theo Bravo'!$G:$G,'OD0040 theo Bravo'!$G:$G,"&gt;="&amp;0,'OD0040 theo Bravo'!$D:$D,J$3,'OD0040 theo Bravo'!$B:$B,"&lt;="&amp;$B110))</f>
        <v>0</v>
      </c>
      <c r="K110" s="1">
        <f>(SUMIFS('OD0040 theo Bravo'!$G:$G,'OD0040 theo Bravo'!$G:$G,"&gt;="&amp;0,'OD0040 theo Bravo'!$D:$D,K$3,'OD0040 theo Bravo'!$B:$B,"&lt;="&amp;$B110))</f>
        <v>0</v>
      </c>
      <c r="L110" s="1">
        <f>-(SUMIFS('OD0040 theo Bravo'!$G:$G,'OD0040 theo Bravo'!$G:$G,"&lt;"&amp;0,'OD0040 theo Bravo'!$D:$D,L$3))</f>
        <v>504722</v>
      </c>
      <c r="M110" s="1">
        <f>-(SUMIFS('OD0040 theo Bravo'!$G:$G,'OD0040 theo Bravo'!$G:$G,"&lt;"&amp;0,'OD0040 theo Bravo'!$D:$D,M$3))</f>
        <v>0</v>
      </c>
      <c r="N110" s="1">
        <f>-(SUMIFS('OD0040 theo Bravo'!$G:$G,'OD0040 theo Bravo'!$G:$G,"&lt;"&amp;0,'OD0040 theo Bravo'!$D:$D,N$3))</f>
        <v>974267</v>
      </c>
      <c r="O110" s="1">
        <f>-(SUMIFS('OD0040 theo Bravo'!$G:$G,'OD0040 theo Bravo'!$G:$G,"&lt;"&amp;0,'OD0040 theo Bravo'!$D:$D,O$3))</f>
        <v>830018</v>
      </c>
      <c r="P110" s="1">
        <f>-(SUMIFS('OD0040 theo Bravo'!$G:$G,'OD0040 theo Bravo'!$G:$G,"&lt;"&amp;0,'OD0040 theo Bravo'!$D:$D,P$3))</f>
        <v>550000</v>
      </c>
      <c r="Q110" s="1">
        <f>-(SUMIFS('OD0040 theo Bravo'!$G:$G,'OD0040 theo Bravo'!$G:$G,"&lt;"&amp;0,'OD0040 theo Bravo'!$D:$D,Q$3))</f>
        <v>449984</v>
      </c>
      <c r="R110" s="1">
        <f>-(SUMIFS('OD0040 theo Bravo'!$G:$G,'OD0040 theo Bravo'!$G:$G,"&lt;"&amp;0,'OD0040 theo Bravo'!$D:$D,R$3))</f>
        <v>550145</v>
      </c>
      <c r="S110" s="1">
        <f>-(SUMIFS('OD0040 theo Bravo'!$G:$G,'OD0040 theo Bravo'!$G:$G,"&lt;"&amp;0,'OD0040 theo Bravo'!$D:$D,S$3))</f>
        <v>0</v>
      </c>
      <c r="T110" s="1">
        <f>-(SUMIFS('OD0040 theo Bravo'!$G:$G,'OD0040 theo Bravo'!$G:$G,"&lt;"&amp;0,'OD0040 theo Bravo'!$D:$D,T$3))</f>
        <v>49247</v>
      </c>
      <c r="U110" s="18">
        <f t="shared" si="34"/>
        <v>0</v>
      </c>
      <c r="V110" s="18">
        <f t="shared" si="35"/>
        <v>10150</v>
      </c>
      <c r="W110" s="18">
        <f t="shared" si="36"/>
        <v>0</v>
      </c>
      <c r="X110" s="18">
        <f t="shared" si="37"/>
        <v>0</v>
      </c>
      <c r="Y110" s="18">
        <f t="shared" si="38"/>
        <v>0</v>
      </c>
      <c r="Z110" s="18">
        <f t="shared" si="39"/>
        <v>0</v>
      </c>
      <c r="AA110" s="18">
        <f t="shared" si="30"/>
        <v>0</v>
      </c>
      <c r="AB110" s="18">
        <f t="shared" si="31"/>
        <v>0</v>
      </c>
      <c r="AC110" s="18">
        <f t="shared" si="31"/>
        <v>0</v>
      </c>
      <c r="AD110" s="17">
        <f>(U110*SUMIFS(Info!$C:$C,Info!$A:$A,AD$3,Info!$E:$E,"&gt;="&amp;$B110,Info!$D:$D,"&lt;="&amp;$B110,Info!$I:$I,"x")/365)*100000</f>
        <v>0</v>
      </c>
      <c r="AE110" s="17">
        <f>(V110*SUMIFS(Info!$C:$C,Info!$A:$A,AE$3,Info!$E:$E,"&gt;="&amp;$B110,Info!$D:$D,"&lt;="&amp;$B110,Info!$I:$I,"x")/365)*100000</f>
        <v>174635.61643835614</v>
      </c>
      <c r="AF110" s="17">
        <f>(W110*SUMIFS(Info!$C:$C,Info!$A:$A,AF$3,Info!$E:$E,"&gt;="&amp;$B110,Info!$D:$D,"&lt;="&amp;$B110,Info!$I:$I,"x")/365)*100000</f>
        <v>0</v>
      </c>
      <c r="AG110" s="17">
        <f>(X110*SUMIFS(Info!$C:$C,Info!$A:$A,AG$3,Info!$E:$E,"&gt;="&amp;$B110,Info!$D:$D,"&lt;="&amp;$B110,Info!$I:$I,"x")/365)*100000</f>
        <v>0</v>
      </c>
      <c r="AH110" s="17">
        <f>(Y110*SUMIFS(Info!$C:$C,Info!$A:$A,AH$3,Info!$E:$E,"&gt;="&amp;$B110,Info!$D:$D,"&lt;="&amp;$B110,Info!$I:$I,"x")/365)*100000</f>
        <v>0</v>
      </c>
      <c r="AI110" s="17">
        <f>(Z110*SUMIFS(Info!$C:$C,Info!$A:$A,AI$3,Info!$E:$E,"&gt;="&amp;$B110,Info!$D:$D,"&lt;="&amp;$B110,Info!$I:$I,"x")/365)*100000</f>
        <v>0</v>
      </c>
      <c r="AJ110" s="17">
        <f>(AA110*SUMIFS(Info!$C:$C,Info!$A:$A,AJ$3,Info!$E:$E,"&gt;="&amp;$B110,Info!$D:$D,"&lt;="&amp;$B110,Info!$I:$I,"x")/365)*100000</f>
        <v>0</v>
      </c>
      <c r="AK110" s="17">
        <f>(AB110*SUMIFS(Info!$C:$C,Info!$A:$A,AK$3,Info!$E:$E,"&gt;="&amp;$B110,Info!$D:$D,"&lt;="&amp;$B110,Info!$I:$I,"x")/365)*100000</f>
        <v>0</v>
      </c>
      <c r="AL110" s="17">
        <f>(AC110*SUMIFS(Info!$C:$C,Info!$A:$A,AL$3,Info!$E:$E,"&gt;="&amp;$B110,Info!$D:$D,"&lt;="&amp;$B110,Info!$I:$I,"x")/365)*100000</f>
        <v>0</v>
      </c>
      <c r="AM110" s="17"/>
    </row>
    <row r="111" spans="1:39">
      <c r="A111" s="14" t="str">
        <f t="shared" si="32"/>
        <v>1/2025</v>
      </c>
      <c r="B111" s="14">
        <f t="shared" si="33"/>
        <v>45675</v>
      </c>
      <c r="C111" s="1">
        <f>(SUMIFS('OD0040 theo Bravo'!$G:$G,'OD0040 theo Bravo'!$G:$G,"&gt;="&amp;0,'OD0040 theo Bravo'!$D:$D,C$3,'OD0040 theo Bravo'!$B:$B,"&lt;="&amp;$B111))</f>
        <v>210952</v>
      </c>
      <c r="D111" s="1">
        <f>(SUMIFS('OD0040 theo Bravo'!$G:$G,'OD0040 theo Bravo'!$G:$G,"&gt;="&amp;0,'OD0040 theo Bravo'!$D:$D,D$3,'OD0040 theo Bravo'!$B:$B,"&lt;="&amp;$B111))</f>
        <v>10150</v>
      </c>
      <c r="E111" s="1">
        <f>(SUMIFS('OD0040 theo Bravo'!$G:$G,'OD0040 theo Bravo'!$G:$G,"&gt;="&amp;0,'OD0040 theo Bravo'!$D:$D,E$3,'OD0040 theo Bravo'!$B:$B,"&lt;="&amp;$B111))</f>
        <v>701049</v>
      </c>
      <c r="F111" s="1">
        <f>(SUMIFS('OD0040 theo Bravo'!$G:$G,'OD0040 theo Bravo'!$G:$G,"&gt;="&amp;0,'OD0040 theo Bravo'!$D:$D,F$3,'OD0040 theo Bravo'!$B:$B,"&lt;="&amp;$B111))</f>
        <v>0</v>
      </c>
      <c r="G111" s="1">
        <f>(SUMIFS('OD0040 theo Bravo'!$G:$G,'OD0040 theo Bravo'!$G:$G,"&gt;="&amp;0,'OD0040 theo Bravo'!$D:$D,G$3,'OD0040 theo Bravo'!$B:$B,"&lt;="&amp;$B111))</f>
        <v>0</v>
      </c>
      <c r="H111" s="1">
        <f>(SUMIFS('OD0040 theo Bravo'!$G:$G,'OD0040 theo Bravo'!$G:$G,"&gt;="&amp;0,'OD0040 theo Bravo'!$D:$D,H$3,'OD0040 theo Bravo'!$B:$B,"&lt;="&amp;$B111))</f>
        <v>0</v>
      </c>
      <c r="I111" s="1">
        <f>(SUMIFS('OD0040 theo Bravo'!$G:$G,'OD0040 theo Bravo'!$G:$G,"&gt;="&amp;0,'OD0040 theo Bravo'!$D:$D,I$3,'OD0040 theo Bravo'!$B:$B,"&lt;="&amp;$B111))</f>
        <v>0</v>
      </c>
      <c r="J111" s="1">
        <f>(SUMIFS('OD0040 theo Bravo'!$G:$G,'OD0040 theo Bravo'!$G:$G,"&gt;="&amp;0,'OD0040 theo Bravo'!$D:$D,J$3,'OD0040 theo Bravo'!$B:$B,"&lt;="&amp;$B111))</f>
        <v>0</v>
      </c>
      <c r="K111" s="1">
        <f>(SUMIFS('OD0040 theo Bravo'!$G:$G,'OD0040 theo Bravo'!$G:$G,"&gt;="&amp;0,'OD0040 theo Bravo'!$D:$D,K$3,'OD0040 theo Bravo'!$B:$B,"&lt;="&amp;$B111))</f>
        <v>0</v>
      </c>
      <c r="L111" s="1">
        <f>-(SUMIFS('OD0040 theo Bravo'!$G:$G,'OD0040 theo Bravo'!$G:$G,"&lt;"&amp;0,'OD0040 theo Bravo'!$D:$D,L$3))</f>
        <v>504722</v>
      </c>
      <c r="M111" s="1">
        <f>-(SUMIFS('OD0040 theo Bravo'!$G:$G,'OD0040 theo Bravo'!$G:$G,"&lt;"&amp;0,'OD0040 theo Bravo'!$D:$D,M$3))</f>
        <v>0</v>
      </c>
      <c r="N111" s="1">
        <f>-(SUMIFS('OD0040 theo Bravo'!$G:$G,'OD0040 theo Bravo'!$G:$G,"&lt;"&amp;0,'OD0040 theo Bravo'!$D:$D,N$3))</f>
        <v>974267</v>
      </c>
      <c r="O111" s="1">
        <f>-(SUMIFS('OD0040 theo Bravo'!$G:$G,'OD0040 theo Bravo'!$G:$G,"&lt;"&amp;0,'OD0040 theo Bravo'!$D:$D,O$3))</f>
        <v>830018</v>
      </c>
      <c r="P111" s="1">
        <f>-(SUMIFS('OD0040 theo Bravo'!$G:$G,'OD0040 theo Bravo'!$G:$G,"&lt;"&amp;0,'OD0040 theo Bravo'!$D:$D,P$3))</f>
        <v>550000</v>
      </c>
      <c r="Q111" s="1">
        <f>-(SUMIFS('OD0040 theo Bravo'!$G:$G,'OD0040 theo Bravo'!$G:$G,"&lt;"&amp;0,'OD0040 theo Bravo'!$D:$D,Q$3))</f>
        <v>449984</v>
      </c>
      <c r="R111" s="1">
        <f>-(SUMIFS('OD0040 theo Bravo'!$G:$G,'OD0040 theo Bravo'!$G:$G,"&lt;"&amp;0,'OD0040 theo Bravo'!$D:$D,R$3))</f>
        <v>550145</v>
      </c>
      <c r="S111" s="1">
        <f>-(SUMIFS('OD0040 theo Bravo'!$G:$G,'OD0040 theo Bravo'!$G:$G,"&lt;"&amp;0,'OD0040 theo Bravo'!$D:$D,S$3))</f>
        <v>0</v>
      </c>
      <c r="T111" s="1">
        <f>-(SUMIFS('OD0040 theo Bravo'!$G:$G,'OD0040 theo Bravo'!$G:$G,"&lt;"&amp;0,'OD0040 theo Bravo'!$D:$D,T$3))</f>
        <v>49247</v>
      </c>
      <c r="U111" s="18">
        <f t="shared" si="34"/>
        <v>0</v>
      </c>
      <c r="V111" s="18">
        <f t="shared" si="35"/>
        <v>10150</v>
      </c>
      <c r="W111" s="18">
        <f t="shared" si="36"/>
        <v>0</v>
      </c>
      <c r="X111" s="18">
        <f t="shared" si="37"/>
        <v>0</v>
      </c>
      <c r="Y111" s="18">
        <f t="shared" si="38"/>
        <v>0</v>
      </c>
      <c r="Z111" s="18">
        <f t="shared" si="39"/>
        <v>0</v>
      </c>
      <c r="AA111" s="18">
        <f t="shared" si="30"/>
        <v>0</v>
      </c>
      <c r="AB111" s="18">
        <f t="shared" si="31"/>
        <v>0</v>
      </c>
      <c r="AC111" s="18">
        <f t="shared" si="31"/>
        <v>0</v>
      </c>
      <c r="AD111" s="17">
        <f>(U111*SUMIFS(Info!$C:$C,Info!$A:$A,AD$3,Info!$E:$E,"&gt;="&amp;$B111,Info!$D:$D,"&lt;="&amp;$B111,Info!$I:$I,"x")/365)*100000</f>
        <v>0</v>
      </c>
      <c r="AE111" s="17">
        <f>(V111*SUMIFS(Info!$C:$C,Info!$A:$A,AE$3,Info!$E:$E,"&gt;="&amp;$B111,Info!$D:$D,"&lt;="&amp;$B111,Info!$I:$I,"x")/365)*100000</f>
        <v>174635.61643835614</v>
      </c>
      <c r="AF111" s="17">
        <f>(W111*SUMIFS(Info!$C:$C,Info!$A:$A,AF$3,Info!$E:$E,"&gt;="&amp;$B111,Info!$D:$D,"&lt;="&amp;$B111,Info!$I:$I,"x")/365)*100000</f>
        <v>0</v>
      </c>
      <c r="AG111" s="17">
        <f>(X111*SUMIFS(Info!$C:$C,Info!$A:$A,AG$3,Info!$E:$E,"&gt;="&amp;$B111,Info!$D:$D,"&lt;="&amp;$B111,Info!$I:$I,"x")/365)*100000</f>
        <v>0</v>
      </c>
      <c r="AH111" s="17">
        <f>(Y111*SUMIFS(Info!$C:$C,Info!$A:$A,AH$3,Info!$E:$E,"&gt;="&amp;$B111,Info!$D:$D,"&lt;="&amp;$B111,Info!$I:$I,"x")/365)*100000</f>
        <v>0</v>
      </c>
      <c r="AI111" s="17">
        <f>(Z111*SUMIFS(Info!$C:$C,Info!$A:$A,AI$3,Info!$E:$E,"&gt;="&amp;$B111,Info!$D:$D,"&lt;="&amp;$B111,Info!$I:$I,"x")/365)*100000</f>
        <v>0</v>
      </c>
      <c r="AJ111" s="17">
        <f>(AA111*SUMIFS(Info!$C:$C,Info!$A:$A,AJ$3,Info!$E:$E,"&gt;="&amp;$B111,Info!$D:$D,"&lt;="&amp;$B111,Info!$I:$I,"x")/365)*100000</f>
        <v>0</v>
      </c>
      <c r="AK111" s="17">
        <f>(AB111*SUMIFS(Info!$C:$C,Info!$A:$A,AK$3,Info!$E:$E,"&gt;="&amp;$B111,Info!$D:$D,"&lt;="&amp;$B111,Info!$I:$I,"x")/365)*100000</f>
        <v>0</v>
      </c>
      <c r="AL111" s="17">
        <f>(AC111*SUMIFS(Info!$C:$C,Info!$A:$A,AL$3,Info!$E:$E,"&gt;="&amp;$B111,Info!$D:$D,"&lt;="&amp;$B111,Info!$I:$I,"x")/365)*100000</f>
        <v>0</v>
      </c>
      <c r="AM111" s="17"/>
    </row>
    <row r="112" spans="1:39">
      <c r="A112" s="14" t="str">
        <f t="shared" si="32"/>
        <v>1/2025</v>
      </c>
      <c r="B112" s="14">
        <f t="shared" si="33"/>
        <v>45676</v>
      </c>
      <c r="C112" s="1">
        <f>(SUMIFS('OD0040 theo Bravo'!$G:$G,'OD0040 theo Bravo'!$G:$G,"&gt;="&amp;0,'OD0040 theo Bravo'!$D:$D,C$3,'OD0040 theo Bravo'!$B:$B,"&lt;="&amp;$B112))</f>
        <v>210952</v>
      </c>
      <c r="D112" s="1">
        <f>(SUMIFS('OD0040 theo Bravo'!$G:$G,'OD0040 theo Bravo'!$G:$G,"&gt;="&amp;0,'OD0040 theo Bravo'!$D:$D,D$3,'OD0040 theo Bravo'!$B:$B,"&lt;="&amp;$B112))</f>
        <v>10150</v>
      </c>
      <c r="E112" s="1">
        <f>(SUMIFS('OD0040 theo Bravo'!$G:$G,'OD0040 theo Bravo'!$G:$G,"&gt;="&amp;0,'OD0040 theo Bravo'!$D:$D,E$3,'OD0040 theo Bravo'!$B:$B,"&lt;="&amp;$B112))</f>
        <v>701049</v>
      </c>
      <c r="F112" s="1">
        <f>(SUMIFS('OD0040 theo Bravo'!$G:$G,'OD0040 theo Bravo'!$G:$G,"&gt;="&amp;0,'OD0040 theo Bravo'!$D:$D,F$3,'OD0040 theo Bravo'!$B:$B,"&lt;="&amp;$B112))</f>
        <v>0</v>
      </c>
      <c r="G112" s="1">
        <f>(SUMIFS('OD0040 theo Bravo'!$G:$G,'OD0040 theo Bravo'!$G:$G,"&gt;="&amp;0,'OD0040 theo Bravo'!$D:$D,G$3,'OD0040 theo Bravo'!$B:$B,"&lt;="&amp;$B112))</f>
        <v>0</v>
      </c>
      <c r="H112" s="1">
        <f>(SUMIFS('OD0040 theo Bravo'!$G:$G,'OD0040 theo Bravo'!$G:$G,"&gt;="&amp;0,'OD0040 theo Bravo'!$D:$D,H$3,'OD0040 theo Bravo'!$B:$B,"&lt;="&amp;$B112))</f>
        <v>0</v>
      </c>
      <c r="I112" s="1">
        <f>(SUMIFS('OD0040 theo Bravo'!$G:$G,'OD0040 theo Bravo'!$G:$G,"&gt;="&amp;0,'OD0040 theo Bravo'!$D:$D,I$3,'OD0040 theo Bravo'!$B:$B,"&lt;="&amp;$B112))</f>
        <v>0</v>
      </c>
      <c r="J112" s="1">
        <f>(SUMIFS('OD0040 theo Bravo'!$G:$G,'OD0040 theo Bravo'!$G:$G,"&gt;="&amp;0,'OD0040 theo Bravo'!$D:$D,J$3,'OD0040 theo Bravo'!$B:$B,"&lt;="&amp;$B112))</f>
        <v>0</v>
      </c>
      <c r="K112" s="1">
        <f>(SUMIFS('OD0040 theo Bravo'!$G:$G,'OD0040 theo Bravo'!$G:$G,"&gt;="&amp;0,'OD0040 theo Bravo'!$D:$D,K$3,'OD0040 theo Bravo'!$B:$B,"&lt;="&amp;$B112))</f>
        <v>0</v>
      </c>
      <c r="L112" s="1">
        <f>-(SUMIFS('OD0040 theo Bravo'!$G:$G,'OD0040 theo Bravo'!$G:$G,"&lt;"&amp;0,'OD0040 theo Bravo'!$D:$D,L$3))</f>
        <v>504722</v>
      </c>
      <c r="M112" s="1">
        <f>-(SUMIFS('OD0040 theo Bravo'!$G:$G,'OD0040 theo Bravo'!$G:$G,"&lt;"&amp;0,'OD0040 theo Bravo'!$D:$D,M$3))</f>
        <v>0</v>
      </c>
      <c r="N112" s="1">
        <f>-(SUMIFS('OD0040 theo Bravo'!$G:$G,'OD0040 theo Bravo'!$G:$G,"&lt;"&amp;0,'OD0040 theo Bravo'!$D:$D,N$3))</f>
        <v>974267</v>
      </c>
      <c r="O112" s="1">
        <f>-(SUMIFS('OD0040 theo Bravo'!$G:$G,'OD0040 theo Bravo'!$G:$G,"&lt;"&amp;0,'OD0040 theo Bravo'!$D:$D,O$3))</f>
        <v>830018</v>
      </c>
      <c r="P112" s="1">
        <f>-(SUMIFS('OD0040 theo Bravo'!$G:$G,'OD0040 theo Bravo'!$G:$G,"&lt;"&amp;0,'OD0040 theo Bravo'!$D:$D,P$3))</f>
        <v>550000</v>
      </c>
      <c r="Q112" s="1">
        <f>-(SUMIFS('OD0040 theo Bravo'!$G:$G,'OD0040 theo Bravo'!$G:$G,"&lt;"&amp;0,'OD0040 theo Bravo'!$D:$D,Q$3))</f>
        <v>449984</v>
      </c>
      <c r="R112" s="1">
        <f>-(SUMIFS('OD0040 theo Bravo'!$G:$G,'OD0040 theo Bravo'!$G:$G,"&lt;"&amp;0,'OD0040 theo Bravo'!$D:$D,R$3))</f>
        <v>550145</v>
      </c>
      <c r="S112" s="1">
        <f>-(SUMIFS('OD0040 theo Bravo'!$G:$G,'OD0040 theo Bravo'!$G:$G,"&lt;"&amp;0,'OD0040 theo Bravo'!$D:$D,S$3))</f>
        <v>0</v>
      </c>
      <c r="T112" s="1">
        <f>-(SUMIFS('OD0040 theo Bravo'!$G:$G,'OD0040 theo Bravo'!$G:$G,"&lt;"&amp;0,'OD0040 theo Bravo'!$D:$D,T$3))</f>
        <v>49247</v>
      </c>
      <c r="U112" s="18">
        <f t="shared" si="34"/>
        <v>0</v>
      </c>
      <c r="V112" s="18">
        <f t="shared" si="35"/>
        <v>10150</v>
      </c>
      <c r="W112" s="18">
        <f t="shared" si="36"/>
        <v>0</v>
      </c>
      <c r="X112" s="18">
        <f t="shared" si="37"/>
        <v>0</v>
      </c>
      <c r="Y112" s="18">
        <f t="shared" si="38"/>
        <v>0</v>
      </c>
      <c r="Z112" s="18">
        <f t="shared" si="39"/>
        <v>0</v>
      </c>
      <c r="AA112" s="18">
        <f t="shared" si="30"/>
        <v>0</v>
      </c>
      <c r="AB112" s="18">
        <f t="shared" si="31"/>
        <v>0</v>
      </c>
      <c r="AC112" s="18">
        <f t="shared" si="31"/>
        <v>0</v>
      </c>
      <c r="AD112" s="17">
        <f>(U112*SUMIFS(Info!$C:$C,Info!$A:$A,AD$3,Info!$E:$E,"&gt;="&amp;$B112,Info!$D:$D,"&lt;="&amp;$B112,Info!$I:$I,"x")/365)*100000</f>
        <v>0</v>
      </c>
      <c r="AE112" s="17">
        <f>(V112*SUMIFS(Info!$C:$C,Info!$A:$A,AE$3,Info!$E:$E,"&gt;="&amp;$B112,Info!$D:$D,"&lt;="&amp;$B112,Info!$I:$I,"x")/365)*100000</f>
        <v>174635.61643835614</v>
      </c>
      <c r="AF112" s="17">
        <f>(W112*SUMIFS(Info!$C:$C,Info!$A:$A,AF$3,Info!$E:$E,"&gt;="&amp;$B112,Info!$D:$D,"&lt;="&amp;$B112,Info!$I:$I,"x")/365)*100000</f>
        <v>0</v>
      </c>
      <c r="AG112" s="17">
        <f>(X112*SUMIFS(Info!$C:$C,Info!$A:$A,AG$3,Info!$E:$E,"&gt;="&amp;$B112,Info!$D:$D,"&lt;="&amp;$B112,Info!$I:$I,"x")/365)*100000</f>
        <v>0</v>
      </c>
      <c r="AH112" s="17">
        <f>(Y112*SUMIFS(Info!$C:$C,Info!$A:$A,AH$3,Info!$E:$E,"&gt;="&amp;$B112,Info!$D:$D,"&lt;="&amp;$B112,Info!$I:$I,"x")/365)*100000</f>
        <v>0</v>
      </c>
      <c r="AI112" s="17">
        <f>(Z112*SUMIFS(Info!$C:$C,Info!$A:$A,AI$3,Info!$E:$E,"&gt;="&amp;$B112,Info!$D:$D,"&lt;="&amp;$B112,Info!$I:$I,"x")/365)*100000</f>
        <v>0</v>
      </c>
      <c r="AJ112" s="17">
        <f>(AA112*SUMIFS(Info!$C:$C,Info!$A:$A,AJ$3,Info!$E:$E,"&gt;="&amp;$B112,Info!$D:$D,"&lt;="&amp;$B112,Info!$I:$I,"x")/365)*100000</f>
        <v>0</v>
      </c>
      <c r="AK112" s="17">
        <f>(AB112*SUMIFS(Info!$C:$C,Info!$A:$A,AK$3,Info!$E:$E,"&gt;="&amp;$B112,Info!$D:$D,"&lt;="&amp;$B112,Info!$I:$I,"x")/365)*100000</f>
        <v>0</v>
      </c>
      <c r="AL112" s="17">
        <f>(AC112*SUMIFS(Info!$C:$C,Info!$A:$A,AL$3,Info!$E:$E,"&gt;="&amp;$B112,Info!$D:$D,"&lt;="&amp;$B112,Info!$I:$I,"x")/365)*100000</f>
        <v>0</v>
      </c>
      <c r="AM112" s="17"/>
    </row>
    <row r="113" spans="1:39">
      <c r="A113" s="14" t="str">
        <f t="shared" si="32"/>
        <v>1/2025</v>
      </c>
      <c r="B113" s="14">
        <f t="shared" si="33"/>
        <v>45677</v>
      </c>
      <c r="C113" s="1">
        <f>(SUMIFS('OD0040 theo Bravo'!$G:$G,'OD0040 theo Bravo'!$G:$G,"&gt;="&amp;0,'OD0040 theo Bravo'!$D:$D,C$3,'OD0040 theo Bravo'!$B:$B,"&lt;="&amp;$B113))</f>
        <v>210952</v>
      </c>
      <c r="D113" s="1">
        <f>(SUMIFS('OD0040 theo Bravo'!$G:$G,'OD0040 theo Bravo'!$G:$G,"&gt;="&amp;0,'OD0040 theo Bravo'!$D:$D,D$3,'OD0040 theo Bravo'!$B:$B,"&lt;="&amp;$B113))</f>
        <v>10150</v>
      </c>
      <c r="E113" s="1">
        <f>(SUMIFS('OD0040 theo Bravo'!$G:$G,'OD0040 theo Bravo'!$G:$G,"&gt;="&amp;0,'OD0040 theo Bravo'!$D:$D,E$3,'OD0040 theo Bravo'!$B:$B,"&lt;="&amp;$B113))</f>
        <v>701049</v>
      </c>
      <c r="F113" s="1">
        <f>(SUMIFS('OD0040 theo Bravo'!$G:$G,'OD0040 theo Bravo'!$G:$G,"&gt;="&amp;0,'OD0040 theo Bravo'!$D:$D,F$3,'OD0040 theo Bravo'!$B:$B,"&lt;="&amp;$B113))</f>
        <v>0</v>
      </c>
      <c r="G113" s="1">
        <f>(SUMIFS('OD0040 theo Bravo'!$G:$G,'OD0040 theo Bravo'!$G:$G,"&gt;="&amp;0,'OD0040 theo Bravo'!$D:$D,G$3,'OD0040 theo Bravo'!$B:$B,"&lt;="&amp;$B113))</f>
        <v>0</v>
      </c>
      <c r="H113" s="1">
        <f>(SUMIFS('OD0040 theo Bravo'!$G:$G,'OD0040 theo Bravo'!$G:$G,"&gt;="&amp;0,'OD0040 theo Bravo'!$D:$D,H$3,'OD0040 theo Bravo'!$B:$B,"&lt;="&amp;$B113))</f>
        <v>0</v>
      </c>
      <c r="I113" s="1">
        <f>(SUMIFS('OD0040 theo Bravo'!$G:$G,'OD0040 theo Bravo'!$G:$G,"&gt;="&amp;0,'OD0040 theo Bravo'!$D:$D,I$3,'OD0040 theo Bravo'!$B:$B,"&lt;="&amp;$B113))</f>
        <v>0</v>
      </c>
      <c r="J113" s="1">
        <f>(SUMIFS('OD0040 theo Bravo'!$G:$G,'OD0040 theo Bravo'!$G:$G,"&gt;="&amp;0,'OD0040 theo Bravo'!$D:$D,J$3,'OD0040 theo Bravo'!$B:$B,"&lt;="&amp;$B113))</f>
        <v>0</v>
      </c>
      <c r="K113" s="1">
        <f>(SUMIFS('OD0040 theo Bravo'!$G:$G,'OD0040 theo Bravo'!$G:$G,"&gt;="&amp;0,'OD0040 theo Bravo'!$D:$D,K$3,'OD0040 theo Bravo'!$B:$B,"&lt;="&amp;$B113))</f>
        <v>0</v>
      </c>
      <c r="L113" s="1">
        <f>-(SUMIFS('OD0040 theo Bravo'!$G:$G,'OD0040 theo Bravo'!$G:$G,"&lt;"&amp;0,'OD0040 theo Bravo'!$D:$D,L$3))</f>
        <v>504722</v>
      </c>
      <c r="M113" s="1">
        <f>-(SUMIFS('OD0040 theo Bravo'!$G:$G,'OD0040 theo Bravo'!$G:$G,"&lt;"&amp;0,'OD0040 theo Bravo'!$D:$D,M$3))</f>
        <v>0</v>
      </c>
      <c r="N113" s="1">
        <f>-(SUMIFS('OD0040 theo Bravo'!$G:$G,'OD0040 theo Bravo'!$G:$G,"&lt;"&amp;0,'OD0040 theo Bravo'!$D:$D,N$3))</f>
        <v>974267</v>
      </c>
      <c r="O113" s="1">
        <f>-(SUMIFS('OD0040 theo Bravo'!$G:$G,'OD0040 theo Bravo'!$G:$G,"&lt;"&amp;0,'OD0040 theo Bravo'!$D:$D,O$3))</f>
        <v>830018</v>
      </c>
      <c r="P113" s="1">
        <f>-(SUMIFS('OD0040 theo Bravo'!$G:$G,'OD0040 theo Bravo'!$G:$G,"&lt;"&amp;0,'OD0040 theo Bravo'!$D:$D,P$3))</f>
        <v>550000</v>
      </c>
      <c r="Q113" s="1">
        <f>-(SUMIFS('OD0040 theo Bravo'!$G:$G,'OD0040 theo Bravo'!$G:$G,"&lt;"&amp;0,'OD0040 theo Bravo'!$D:$D,Q$3))</f>
        <v>449984</v>
      </c>
      <c r="R113" s="1">
        <f>-(SUMIFS('OD0040 theo Bravo'!$G:$G,'OD0040 theo Bravo'!$G:$G,"&lt;"&amp;0,'OD0040 theo Bravo'!$D:$D,R$3))</f>
        <v>550145</v>
      </c>
      <c r="S113" s="1">
        <f>-(SUMIFS('OD0040 theo Bravo'!$G:$G,'OD0040 theo Bravo'!$G:$G,"&lt;"&amp;0,'OD0040 theo Bravo'!$D:$D,S$3))</f>
        <v>0</v>
      </c>
      <c r="T113" s="1">
        <f>-(SUMIFS('OD0040 theo Bravo'!$G:$G,'OD0040 theo Bravo'!$G:$G,"&lt;"&amp;0,'OD0040 theo Bravo'!$D:$D,T$3))</f>
        <v>49247</v>
      </c>
      <c r="U113" s="18">
        <f t="shared" si="34"/>
        <v>0</v>
      </c>
      <c r="V113" s="18">
        <f t="shared" si="35"/>
        <v>10150</v>
      </c>
      <c r="W113" s="18">
        <f t="shared" si="36"/>
        <v>0</v>
      </c>
      <c r="X113" s="18">
        <f t="shared" si="37"/>
        <v>0</v>
      </c>
      <c r="Y113" s="18">
        <f t="shared" si="38"/>
        <v>0</v>
      </c>
      <c r="Z113" s="18">
        <f t="shared" si="39"/>
        <v>0</v>
      </c>
      <c r="AA113" s="18">
        <f t="shared" si="30"/>
        <v>0</v>
      </c>
      <c r="AB113" s="18">
        <f t="shared" si="31"/>
        <v>0</v>
      </c>
      <c r="AC113" s="18">
        <f t="shared" si="31"/>
        <v>0</v>
      </c>
      <c r="AD113" s="17">
        <f>(U113*SUMIFS(Info!$C:$C,Info!$A:$A,AD$3,Info!$E:$E,"&gt;="&amp;$B113,Info!$D:$D,"&lt;="&amp;$B113,Info!$I:$I,"x")/365)*100000</f>
        <v>0</v>
      </c>
      <c r="AE113" s="17">
        <f>(V113*SUMIFS(Info!$C:$C,Info!$A:$A,AE$3,Info!$E:$E,"&gt;="&amp;$B113,Info!$D:$D,"&lt;="&amp;$B113,Info!$I:$I,"x")/365)*100000</f>
        <v>174635.61643835614</v>
      </c>
      <c r="AF113" s="17">
        <f>(W113*SUMIFS(Info!$C:$C,Info!$A:$A,AF$3,Info!$E:$E,"&gt;="&amp;$B113,Info!$D:$D,"&lt;="&amp;$B113,Info!$I:$I,"x")/365)*100000</f>
        <v>0</v>
      </c>
      <c r="AG113" s="17">
        <f>(X113*SUMIFS(Info!$C:$C,Info!$A:$A,AG$3,Info!$E:$E,"&gt;="&amp;$B113,Info!$D:$D,"&lt;="&amp;$B113,Info!$I:$I,"x")/365)*100000</f>
        <v>0</v>
      </c>
      <c r="AH113" s="17">
        <f>(Y113*SUMIFS(Info!$C:$C,Info!$A:$A,AH$3,Info!$E:$E,"&gt;="&amp;$B113,Info!$D:$D,"&lt;="&amp;$B113,Info!$I:$I,"x")/365)*100000</f>
        <v>0</v>
      </c>
      <c r="AI113" s="17">
        <f>(Z113*SUMIFS(Info!$C:$C,Info!$A:$A,AI$3,Info!$E:$E,"&gt;="&amp;$B113,Info!$D:$D,"&lt;="&amp;$B113,Info!$I:$I,"x")/365)*100000</f>
        <v>0</v>
      </c>
      <c r="AJ113" s="17">
        <f>(AA113*SUMIFS(Info!$C:$C,Info!$A:$A,AJ$3,Info!$E:$E,"&gt;="&amp;$B113,Info!$D:$D,"&lt;="&amp;$B113,Info!$I:$I,"x")/365)*100000</f>
        <v>0</v>
      </c>
      <c r="AK113" s="17">
        <f>(AB113*SUMIFS(Info!$C:$C,Info!$A:$A,AK$3,Info!$E:$E,"&gt;="&amp;$B113,Info!$D:$D,"&lt;="&amp;$B113,Info!$I:$I,"x")/365)*100000</f>
        <v>0</v>
      </c>
      <c r="AL113" s="17">
        <f>(AC113*SUMIFS(Info!$C:$C,Info!$A:$A,AL$3,Info!$E:$E,"&gt;="&amp;$B113,Info!$D:$D,"&lt;="&amp;$B113,Info!$I:$I,"x")/365)*100000</f>
        <v>0</v>
      </c>
      <c r="AM113" s="17"/>
    </row>
    <row r="114" spans="1:39">
      <c r="A114" s="14" t="str">
        <f t="shared" si="32"/>
        <v>1/2025</v>
      </c>
      <c r="B114" s="14">
        <f t="shared" si="33"/>
        <v>45678</v>
      </c>
      <c r="C114" s="1">
        <f>(SUMIFS('OD0040 theo Bravo'!$G:$G,'OD0040 theo Bravo'!$G:$G,"&gt;="&amp;0,'OD0040 theo Bravo'!$D:$D,C$3,'OD0040 theo Bravo'!$B:$B,"&lt;="&amp;$B114))</f>
        <v>210952</v>
      </c>
      <c r="D114" s="1">
        <f>(SUMIFS('OD0040 theo Bravo'!$G:$G,'OD0040 theo Bravo'!$G:$G,"&gt;="&amp;0,'OD0040 theo Bravo'!$D:$D,D$3,'OD0040 theo Bravo'!$B:$B,"&lt;="&amp;$B114))</f>
        <v>10150</v>
      </c>
      <c r="E114" s="1">
        <f>(SUMIFS('OD0040 theo Bravo'!$G:$G,'OD0040 theo Bravo'!$G:$G,"&gt;="&amp;0,'OD0040 theo Bravo'!$D:$D,E$3,'OD0040 theo Bravo'!$B:$B,"&lt;="&amp;$B114))</f>
        <v>701049</v>
      </c>
      <c r="F114" s="1">
        <f>(SUMIFS('OD0040 theo Bravo'!$G:$G,'OD0040 theo Bravo'!$G:$G,"&gt;="&amp;0,'OD0040 theo Bravo'!$D:$D,F$3,'OD0040 theo Bravo'!$B:$B,"&lt;="&amp;$B114))</f>
        <v>0</v>
      </c>
      <c r="G114" s="1">
        <f>(SUMIFS('OD0040 theo Bravo'!$G:$G,'OD0040 theo Bravo'!$G:$G,"&gt;="&amp;0,'OD0040 theo Bravo'!$D:$D,G$3,'OD0040 theo Bravo'!$B:$B,"&lt;="&amp;$B114))</f>
        <v>0</v>
      </c>
      <c r="H114" s="1">
        <f>(SUMIFS('OD0040 theo Bravo'!$G:$G,'OD0040 theo Bravo'!$G:$G,"&gt;="&amp;0,'OD0040 theo Bravo'!$D:$D,H$3,'OD0040 theo Bravo'!$B:$B,"&lt;="&amp;$B114))</f>
        <v>0</v>
      </c>
      <c r="I114" s="1">
        <f>(SUMIFS('OD0040 theo Bravo'!$G:$G,'OD0040 theo Bravo'!$G:$G,"&gt;="&amp;0,'OD0040 theo Bravo'!$D:$D,I$3,'OD0040 theo Bravo'!$B:$B,"&lt;="&amp;$B114))</f>
        <v>0</v>
      </c>
      <c r="J114" s="1">
        <f>(SUMIFS('OD0040 theo Bravo'!$G:$G,'OD0040 theo Bravo'!$G:$G,"&gt;="&amp;0,'OD0040 theo Bravo'!$D:$D,J$3,'OD0040 theo Bravo'!$B:$B,"&lt;="&amp;$B114))</f>
        <v>0</v>
      </c>
      <c r="K114" s="1">
        <f>(SUMIFS('OD0040 theo Bravo'!$G:$G,'OD0040 theo Bravo'!$G:$G,"&gt;="&amp;0,'OD0040 theo Bravo'!$D:$D,K$3,'OD0040 theo Bravo'!$B:$B,"&lt;="&amp;$B114))</f>
        <v>0</v>
      </c>
      <c r="L114" s="1">
        <f>-(SUMIFS('OD0040 theo Bravo'!$G:$G,'OD0040 theo Bravo'!$G:$G,"&lt;"&amp;0,'OD0040 theo Bravo'!$D:$D,L$3))</f>
        <v>504722</v>
      </c>
      <c r="M114" s="1">
        <f>-(SUMIFS('OD0040 theo Bravo'!$G:$G,'OD0040 theo Bravo'!$G:$G,"&lt;"&amp;0,'OD0040 theo Bravo'!$D:$D,M$3))</f>
        <v>0</v>
      </c>
      <c r="N114" s="1">
        <f>-(SUMIFS('OD0040 theo Bravo'!$G:$G,'OD0040 theo Bravo'!$G:$G,"&lt;"&amp;0,'OD0040 theo Bravo'!$D:$D,N$3))</f>
        <v>974267</v>
      </c>
      <c r="O114" s="1">
        <f>-(SUMIFS('OD0040 theo Bravo'!$G:$G,'OD0040 theo Bravo'!$G:$G,"&lt;"&amp;0,'OD0040 theo Bravo'!$D:$D,O$3))</f>
        <v>830018</v>
      </c>
      <c r="P114" s="1">
        <f>-(SUMIFS('OD0040 theo Bravo'!$G:$G,'OD0040 theo Bravo'!$G:$G,"&lt;"&amp;0,'OD0040 theo Bravo'!$D:$D,P$3))</f>
        <v>550000</v>
      </c>
      <c r="Q114" s="1">
        <f>-(SUMIFS('OD0040 theo Bravo'!$G:$G,'OD0040 theo Bravo'!$G:$G,"&lt;"&amp;0,'OD0040 theo Bravo'!$D:$D,Q$3))</f>
        <v>449984</v>
      </c>
      <c r="R114" s="1">
        <f>-(SUMIFS('OD0040 theo Bravo'!$G:$G,'OD0040 theo Bravo'!$G:$G,"&lt;"&amp;0,'OD0040 theo Bravo'!$D:$D,R$3))</f>
        <v>550145</v>
      </c>
      <c r="S114" s="1">
        <f>-(SUMIFS('OD0040 theo Bravo'!$G:$G,'OD0040 theo Bravo'!$G:$G,"&lt;"&amp;0,'OD0040 theo Bravo'!$D:$D,S$3))</f>
        <v>0</v>
      </c>
      <c r="T114" s="1">
        <f>-(SUMIFS('OD0040 theo Bravo'!$G:$G,'OD0040 theo Bravo'!$G:$G,"&lt;"&amp;0,'OD0040 theo Bravo'!$D:$D,T$3))</f>
        <v>49247</v>
      </c>
      <c r="U114" s="18">
        <f t="shared" si="34"/>
        <v>0</v>
      </c>
      <c r="V114" s="18">
        <f t="shared" si="35"/>
        <v>10150</v>
      </c>
      <c r="W114" s="18">
        <f t="shared" si="36"/>
        <v>0</v>
      </c>
      <c r="X114" s="18">
        <f t="shared" si="37"/>
        <v>0</v>
      </c>
      <c r="Y114" s="18">
        <f t="shared" si="38"/>
        <v>0</v>
      </c>
      <c r="Z114" s="18">
        <f t="shared" si="39"/>
        <v>0</v>
      </c>
      <c r="AA114" s="18">
        <f t="shared" si="30"/>
        <v>0</v>
      </c>
      <c r="AB114" s="18">
        <f t="shared" si="31"/>
        <v>0</v>
      </c>
      <c r="AC114" s="18">
        <f t="shared" si="31"/>
        <v>0</v>
      </c>
      <c r="AD114" s="17">
        <f>(U114*SUMIFS(Info!$C:$C,Info!$A:$A,AD$3,Info!$E:$E,"&gt;="&amp;$B114,Info!$D:$D,"&lt;="&amp;$B114,Info!$I:$I,"x")/365)*100000</f>
        <v>0</v>
      </c>
      <c r="AE114" s="17">
        <f>(V114*SUMIFS(Info!$C:$C,Info!$A:$A,AE$3,Info!$E:$E,"&gt;="&amp;$B114,Info!$D:$D,"&lt;="&amp;$B114,Info!$I:$I,"x")/365)*100000</f>
        <v>174635.61643835614</v>
      </c>
      <c r="AF114" s="17">
        <f>(W114*SUMIFS(Info!$C:$C,Info!$A:$A,AF$3,Info!$E:$E,"&gt;="&amp;$B114,Info!$D:$D,"&lt;="&amp;$B114,Info!$I:$I,"x")/365)*100000</f>
        <v>0</v>
      </c>
      <c r="AG114" s="17">
        <f>(X114*SUMIFS(Info!$C:$C,Info!$A:$A,AG$3,Info!$E:$E,"&gt;="&amp;$B114,Info!$D:$D,"&lt;="&amp;$B114,Info!$I:$I,"x")/365)*100000</f>
        <v>0</v>
      </c>
      <c r="AH114" s="17">
        <f>(Y114*SUMIFS(Info!$C:$C,Info!$A:$A,AH$3,Info!$E:$E,"&gt;="&amp;$B114,Info!$D:$D,"&lt;="&amp;$B114,Info!$I:$I,"x")/365)*100000</f>
        <v>0</v>
      </c>
      <c r="AI114" s="17">
        <f>(Z114*SUMIFS(Info!$C:$C,Info!$A:$A,AI$3,Info!$E:$E,"&gt;="&amp;$B114,Info!$D:$D,"&lt;="&amp;$B114,Info!$I:$I,"x")/365)*100000</f>
        <v>0</v>
      </c>
      <c r="AJ114" s="17">
        <f>(AA114*SUMIFS(Info!$C:$C,Info!$A:$A,AJ$3,Info!$E:$E,"&gt;="&amp;$B114,Info!$D:$D,"&lt;="&amp;$B114,Info!$I:$I,"x")/365)*100000</f>
        <v>0</v>
      </c>
      <c r="AK114" s="17">
        <f>(AB114*SUMIFS(Info!$C:$C,Info!$A:$A,AK$3,Info!$E:$E,"&gt;="&amp;$B114,Info!$D:$D,"&lt;="&amp;$B114,Info!$I:$I,"x")/365)*100000</f>
        <v>0</v>
      </c>
      <c r="AL114" s="17">
        <f>(AC114*SUMIFS(Info!$C:$C,Info!$A:$A,AL$3,Info!$E:$E,"&gt;="&amp;$B114,Info!$D:$D,"&lt;="&amp;$B114,Info!$I:$I,"x")/365)*100000</f>
        <v>0</v>
      </c>
      <c r="AM114" s="17"/>
    </row>
    <row r="115" spans="1:39">
      <c r="A115" s="14" t="str">
        <f t="shared" si="32"/>
        <v>1/2025</v>
      </c>
      <c r="B115" s="14">
        <f t="shared" si="33"/>
        <v>45679</v>
      </c>
      <c r="C115" s="1">
        <f>(SUMIFS('OD0040 theo Bravo'!$G:$G,'OD0040 theo Bravo'!$G:$G,"&gt;="&amp;0,'OD0040 theo Bravo'!$D:$D,C$3,'OD0040 theo Bravo'!$B:$B,"&lt;="&amp;$B115))</f>
        <v>219620</v>
      </c>
      <c r="D115" s="1">
        <f>(SUMIFS('OD0040 theo Bravo'!$G:$G,'OD0040 theo Bravo'!$G:$G,"&gt;="&amp;0,'OD0040 theo Bravo'!$D:$D,D$3,'OD0040 theo Bravo'!$B:$B,"&lt;="&amp;$B115))</f>
        <v>10150</v>
      </c>
      <c r="E115" s="1">
        <f>(SUMIFS('OD0040 theo Bravo'!$G:$G,'OD0040 theo Bravo'!$G:$G,"&gt;="&amp;0,'OD0040 theo Bravo'!$D:$D,E$3,'OD0040 theo Bravo'!$B:$B,"&lt;="&amp;$B115))</f>
        <v>703567</v>
      </c>
      <c r="F115" s="1">
        <f>(SUMIFS('OD0040 theo Bravo'!$G:$G,'OD0040 theo Bravo'!$G:$G,"&gt;="&amp;0,'OD0040 theo Bravo'!$D:$D,F$3,'OD0040 theo Bravo'!$B:$B,"&lt;="&amp;$B115))</f>
        <v>0</v>
      </c>
      <c r="G115" s="1">
        <f>(SUMIFS('OD0040 theo Bravo'!$G:$G,'OD0040 theo Bravo'!$G:$G,"&gt;="&amp;0,'OD0040 theo Bravo'!$D:$D,G$3,'OD0040 theo Bravo'!$B:$B,"&lt;="&amp;$B115))</f>
        <v>0</v>
      </c>
      <c r="H115" s="1">
        <f>(SUMIFS('OD0040 theo Bravo'!$G:$G,'OD0040 theo Bravo'!$G:$G,"&gt;="&amp;0,'OD0040 theo Bravo'!$D:$D,H$3,'OD0040 theo Bravo'!$B:$B,"&lt;="&amp;$B115))</f>
        <v>0</v>
      </c>
      <c r="I115" s="1">
        <f>(SUMIFS('OD0040 theo Bravo'!$G:$G,'OD0040 theo Bravo'!$G:$G,"&gt;="&amp;0,'OD0040 theo Bravo'!$D:$D,I$3,'OD0040 theo Bravo'!$B:$B,"&lt;="&amp;$B115))</f>
        <v>0</v>
      </c>
      <c r="J115" s="1">
        <f>(SUMIFS('OD0040 theo Bravo'!$G:$G,'OD0040 theo Bravo'!$G:$G,"&gt;="&amp;0,'OD0040 theo Bravo'!$D:$D,J$3,'OD0040 theo Bravo'!$B:$B,"&lt;="&amp;$B115))</f>
        <v>0</v>
      </c>
      <c r="K115" s="1">
        <f>(SUMIFS('OD0040 theo Bravo'!$G:$G,'OD0040 theo Bravo'!$G:$G,"&gt;="&amp;0,'OD0040 theo Bravo'!$D:$D,K$3,'OD0040 theo Bravo'!$B:$B,"&lt;="&amp;$B115))</f>
        <v>0</v>
      </c>
      <c r="L115" s="1">
        <f>-(SUMIFS('OD0040 theo Bravo'!$G:$G,'OD0040 theo Bravo'!$G:$G,"&lt;"&amp;0,'OD0040 theo Bravo'!$D:$D,L$3))</f>
        <v>504722</v>
      </c>
      <c r="M115" s="1">
        <f>-(SUMIFS('OD0040 theo Bravo'!$G:$G,'OD0040 theo Bravo'!$G:$G,"&lt;"&amp;0,'OD0040 theo Bravo'!$D:$D,M$3))</f>
        <v>0</v>
      </c>
      <c r="N115" s="1">
        <f>-(SUMIFS('OD0040 theo Bravo'!$G:$G,'OD0040 theo Bravo'!$G:$G,"&lt;"&amp;0,'OD0040 theo Bravo'!$D:$D,N$3))</f>
        <v>974267</v>
      </c>
      <c r="O115" s="1">
        <f>-(SUMIFS('OD0040 theo Bravo'!$G:$G,'OD0040 theo Bravo'!$G:$G,"&lt;"&amp;0,'OD0040 theo Bravo'!$D:$D,O$3))</f>
        <v>830018</v>
      </c>
      <c r="P115" s="1">
        <f>-(SUMIFS('OD0040 theo Bravo'!$G:$G,'OD0040 theo Bravo'!$G:$G,"&lt;"&amp;0,'OD0040 theo Bravo'!$D:$D,P$3))</f>
        <v>550000</v>
      </c>
      <c r="Q115" s="1">
        <f>-(SUMIFS('OD0040 theo Bravo'!$G:$G,'OD0040 theo Bravo'!$G:$G,"&lt;"&amp;0,'OD0040 theo Bravo'!$D:$D,Q$3))</f>
        <v>449984</v>
      </c>
      <c r="R115" s="1">
        <f>-(SUMIFS('OD0040 theo Bravo'!$G:$G,'OD0040 theo Bravo'!$G:$G,"&lt;"&amp;0,'OD0040 theo Bravo'!$D:$D,R$3))</f>
        <v>550145</v>
      </c>
      <c r="S115" s="1">
        <f>-(SUMIFS('OD0040 theo Bravo'!$G:$G,'OD0040 theo Bravo'!$G:$G,"&lt;"&amp;0,'OD0040 theo Bravo'!$D:$D,S$3))</f>
        <v>0</v>
      </c>
      <c r="T115" s="1">
        <f>-(SUMIFS('OD0040 theo Bravo'!$G:$G,'OD0040 theo Bravo'!$G:$G,"&lt;"&amp;0,'OD0040 theo Bravo'!$D:$D,T$3))</f>
        <v>49247</v>
      </c>
      <c r="U115" s="18">
        <f t="shared" si="34"/>
        <v>0</v>
      </c>
      <c r="V115" s="18">
        <f t="shared" si="35"/>
        <v>10150</v>
      </c>
      <c r="W115" s="18">
        <f t="shared" si="36"/>
        <v>0</v>
      </c>
      <c r="X115" s="18">
        <f t="shared" si="37"/>
        <v>0</v>
      </c>
      <c r="Y115" s="18">
        <f t="shared" si="38"/>
        <v>0</v>
      </c>
      <c r="Z115" s="18">
        <f t="shared" si="39"/>
        <v>0</v>
      </c>
      <c r="AA115" s="18">
        <f t="shared" si="30"/>
        <v>0</v>
      </c>
      <c r="AB115" s="18">
        <f t="shared" si="31"/>
        <v>0</v>
      </c>
      <c r="AC115" s="18">
        <f t="shared" si="31"/>
        <v>0</v>
      </c>
      <c r="AD115" s="17">
        <f>(U115*SUMIFS(Info!$C:$C,Info!$A:$A,AD$3,Info!$E:$E,"&gt;="&amp;$B115,Info!$D:$D,"&lt;="&amp;$B115,Info!$I:$I,"x")/365)*100000</f>
        <v>0</v>
      </c>
      <c r="AE115" s="17">
        <f>(V115*SUMIFS(Info!$C:$C,Info!$A:$A,AE$3,Info!$E:$E,"&gt;="&amp;$B115,Info!$D:$D,"&lt;="&amp;$B115,Info!$I:$I,"x")/365)*100000</f>
        <v>174635.61643835614</v>
      </c>
      <c r="AF115" s="17">
        <f>(W115*SUMIFS(Info!$C:$C,Info!$A:$A,AF$3,Info!$E:$E,"&gt;="&amp;$B115,Info!$D:$D,"&lt;="&amp;$B115,Info!$I:$I,"x")/365)*100000</f>
        <v>0</v>
      </c>
      <c r="AG115" s="17">
        <f>(X115*SUMIFS(Info!$C:$C,Info!$A:$A,AG$3,Info!$E:$E,"&gt;="&amp;$B115,Info!$D:$D,"&lt;="&amp;$B115,Info!$I:$I,"x")/365)*100000</f>
        <v>0</v>
      </c>
      <c r="AH115" s="17">
        <f>(Y115*SUMIFS(Info!$C:$C,Info!$A:$A,AH$3,Info!$E:$E,"&gt;="&amp;$B115,Info!$D:$D,"&lt;="&amp;$B115,Info!$I:$I,"x")/365)*100000</f>
        <v>0</v>
      </c>
      <c r="AI115" s="17">
        <f>(Z115*SUMIFS(Info!$C:$C,Info!$A:$A,AI$3,Info!$E:$E,"&gt;="&amp;$B115,Info!$D:$D,"&lt;="&amp;$B115,Info!$I:$I,"x")/365)*100000</f>
        <v>0</v>
      </c>
      <c r="AJ115" s="17">
        <f>(AA115*SUMIFS(Info!$C:$C,Info!$A:$A,AJ$3,Info!$E:$E,"&gt;="&amp;$B115,Info!$D:$D,"&lt;="&amp;$B115,Info!$I:$I,"x")/365)*100000</f>
        <v>0</v>
      </c>
      <c r="AK115" s="17">
        <f>(AB115*SUMIFS(Info!$C:$C,Info!$A:$A,AK$3,Info!$E:$E,"&gt;="&amp;$B115,Info!$D:$D,"&lt;="&amp;$B115,Info!$I:$I,"x")/365)*100000</f>
        <v>0</v>
      </c>
      <c r="AL115" s="17">
        <f>(AC115*SUMIFS(Info!$C:$C,Info!$A:$A,AL$3,Info!$E:$E,"&gt;="&amp;$B115,Info!$D:$D,"&lt;="&amp;$B115,Info!$I:$I,"x")/365)*100000</f>
        <v>0</v>
      </c>
      <c r="AM115" s="17"/>
    </row>
    <row r="116" spans="1:39">
      <c r="A116" s="14" t="str">
        <f t="shared" si="32"/>
        <v>1/2025</v>
      </c>
      <c r="B116" s="14">
        <f t="shared" si="33"/>
        <v>45680</v>
      </c>
      <c r="C116" s="1">
        <f>(SUMIFS('OD0040 theo Bravo'!$G:$G,'OD0040 theo Bravo'!$G:$G,"&gt;="&amp;0,'OD0040 theo Bravo'!$D:$D,C$3,'OD0040 theo Bravo'!$B:$B,"&lt;="&amp;$B116))</f>
        <v>219629</v>
      </c>
      <c r="D116" s="1">
        <f>(SUMIFS('OD0040 theo Bravo'!$G:$G,'OD0040 theo Bravo'!$G:$G,"&gt;="&amp;0,'OD0040 theo Bravo'!$D:$D,D$3,'OD0040 theo Bravo'!$B:$B,"&lt;="&amp;$B116))</f>
        <v>10150</v>
      </c>
      <c r="E116" s="1">
        <f>(SUMIFS('OD0040 theo Bravo'!$G:$G,'OD0040 theo Bravo'!$G:$G,"&gt;="&amp;0,'OD0040 theo Bravo'!$D:$D,E$3,'OD0040 theo Bravo'!$B:$B,"&lt;="&amp;$B116))</f>
        <v>703585</v>
      </c>
      <c r="F116" s="1">
        <f>(SUMIFS('OD0040 theo Bravo'!$G:$G,'OD0040 theo Bravo'!$G:$G,"&gt;="&amp;0,'OD0040 theo Bravo'!$D:$D,F$3,'OD0040 theo Bravo'!$B:$B,"&lt;="&amp;$B116))</f>
        <v>0</v>
      </c>
      <c r="G116" s="1">
        <f>(SUMIFS('OD0040 theo Bravo'!$G:$G,'OD0040 theo Bravo'!$G:$G,"&gt;="&amp;0,'OD0040 theo Bravo'!$D:$D,G$3,'OD0040 theo Bravo'!$B:$B,"&lt;="&amp;$B116))</f>
        <v>0</v>
      </c>
      <c r="H116" s="1">
        <f>(SUMIFS('OD0040 theo Bravo'!$G:$G,'OD0040 theo Bravo'!$G:$G,"&gt;="&amp;0,'OD0040 theo Bravo'!$D:$D,H$3,'OD0040 theo Bravo'!$B:$B,"&lt;="&amp;$B116))</f>
        <v>0</v>
      </c>
      <c r="I116" s="1">
        <f>(SUMIFS('OD0040 theo Bravo'!$G:$G,'OD0040 theo Bravo'!$G:$G,"&gt;="&amp;0,'OD0040 theo Bravo'!$D:$D,I$3,'OD0040 theo Bravo'!$B:$B,"&lt;="&amp;$B116))</f>
        <v>0</v>
      </c>
      <c r="J116" s="1">
        <f>(SUMIFS('OD0040 theo Bravo'!$G:$G,'OD0040 theo Bravo'!$G:$G,"&gt;="&amp;0,'OD0040 theo Bravo'!$D:$D,J$3,'OD0040 theo Bravo'!$B:$B,"&lt;="&amp;$B116))</f>
        <v>0</v>
      </c>
      <c r="K116" s="1">
        <f>(SUMIFS('OD0040 theo Bravo'!$G:$G,'OD0040 theo Bravo'!$G:$G,"&gt;="&amp;0,'OD0040 theo Bravo'!$D:$D,K$3,'OD0040 theo Bravo'!$B:$B,"&lt;="&amp;$B116))</f>
        <v>0</v>
      </c>
      <c r="L116" s="1">
        <f>-(SUMIFS('OD0040 theo Bravo'!$G:$G,'OD0040 theo Bravo'!$G:$G,"&lt;"&amp;0,'OD0040 theo Bravo'!$D:$D,L$3))</f>
        <v>504722</v>
      </c>
      <c r="M116" s="1">
        <f>-(SUMIFS('OD0040 theo Bravo'!$G:$G,'OD0040 theo Bravo'!$G:$G,"&lt;"&amp;0,'OD0040 theo Bravo'!$D:$D,M$3))</f>
        <v>0</v>
      </c>
      <c r="N116" s="1">
        <f>-(SUMIFS('OD0040 theo Bravo'!$G:$G,'OD0040 theo Bravo'!$G:$G,"&lt;"&amp;0,'OD0040 theo Bravo'!$D:$D,N$3))</f>
        <v>974267</v>
      </c>
      <c r="O116" s="1">
        <f>-(SUMIFS('OD0040 theo Bravo'!$G:$G,'OD0040 theo Bravo'!$G:$G,"&lt;"&amp;0,'OD0040 theo Bravo'!$D:$D,O$3))</f>
        <v>830018</v>
      </c>
      <c r="P116" s="1">
        <f>-(SUMIFS('OD0040 theo Bravo'!$G:$G,'OD0040 theo Bravo'!$G:$G,"&lt;"&amp;0,'OD0040 theo Bravo'!$D:$D,P$3))</f>
        <v>550000</v>
      </c>
      <c r="Q116" s="1">
        <f>-(SUMIFS('OD0040 theo Bravo'!$G:$G,'OD0040 theo Bravo'!$G:$G,"&lt;"&amp;0,'OD0040 theo Bravo'!$D:$D,Q$3))</f>
        <v>449984</v>
      </c>
      <c r="R116" s="1">
        <f>-(SUMIFS('OD0040 theo Bravo'!$G:$G,'OD0040 theo Bravo'!$G:$G,"&lt;"&amp;0,'OD0040 theo Bravo'!$D:$D,R$3))</f>
        <v>550145</v>
      </c>
      <c r="S116" s="1">
        <f>-(SUMIFS('OD0040 theo Bravo'!$G:$G,'OD0040 theo Bravo'!$G:$G,"&lt;"&amp;0,'OD0040 theo Bravo'!$D:$D,S$3))</f>
        <v>0</v>
      </c>
      <c r="T116" s="1">
        <f>-(SUMIFS('OD0040 theo Bravo'!$G:$G,'OD0040 theo Bravo'!$G:$G,"&lt;"&amp;0,'OD0040 theo Bravo'!$D:$D,T$3))</f>
        <v>49247</v>
      </c>
      <c r="U116" s="18">
        <f t="shared" si="34"/>
        <v>0</v>
      </c>
      <c r="V116" s="18">
        <f t="shared" si="35"/>
        <v>10150</v>
      </c>
      <c r="W116" s="18">
        <f t="shared" si="36"/>
        <v>0</v>
      </c>
      <c r="X116" s="18">
        <f t="shared" si="37"/>
        <v>0</v>
      </c>
      <c r="Y116" s="18">
        <f t="shared" si="38"/>
        <v>0</v>
      </c>
      <c r="Z116" s="18">
        <f t="shared" si="39"/>
        <v>0</v>
      </c>
      <c r="AA116" s="18">
        <f t="shared" si="30"/>
        <v>0</v>
      </c>
      <c r="AB116" s="18">
        <f t="shared" si="31"/>
        <v>0</v>
      </c>
      <c r="AC116" s="18">
        <f t="shared" si="31"/>
        <v>0</v>
      </c>
      <c r="AD116" s="17">
        <f>(U116*SUMIFS(Info!$C:$C,Info!$A:$A,AD$3,Info!$E:$E,"&gt;="&amp;$B116,Info!$D:$D,"&lt;="&amp;$B116,Info!$I:$I,"x")/365)*100000</f>
        <v>0</v>
      </c>
      <c r="AE116" s="17">
        <f>(V116*SUMIFS(Info!$C:$C,Info!$A:$A,AE$3,Info!$E:$E,"&gt;="&amp;$B116,Info!$D:$D,"&lt;="&amp;$B116,Info!$I:$I,"x")/365)*100000</f>
        <v>174635.61643835614</v>
      </c>
      <c r="AF116" s="17">
        <f>(W116*SUMIFS(Info!$C:$C,Info!$A:$A,AF$3,Info!$E:$E,"&gt;="&amp;$B116,Info!$D:$D,"&lt;="&amp;$B116,Info!$I:$I,"x")/365)*100000</f>
        <v>0</v>
      </c>
      <c r="AG116" s="17">
        <f>(X116*SUMIFS(Info!$C:$C,Info!$A:$A,AG$3,Info!$E:$E,"&gt;="&amp;$B116,Info!$D:$D,"&lt;="&amp;$B116,Info!$I:$I,"x")/365)*100000</f>
        <v>0</v>
      </c>
      <c r="AH116" s="17">
        <f>(Y116*SUMIFS(Info!$C:$C,Info!$A:$A,AH$3,Info!$E:$E,"&gt;="&amp;$B116,Info!$D:$D,"&lt;="&amp;$B116,Info!$I:$I,"x")/365)*100000</f>
        <v>0</v>
      </c>
      <c r="AI116" s="17">
        <f>(Z116*SUMIFS(Info!$C:$C,Info!$A:$A,AI$3,Info!$E:$E,"&gt;="&amp;$B116,Info!$D:$D,"&lt;="&amp;$B116,Info!$I:$I,"x")/365)*100000</f>
        <v>0</v>
      </c>
      <c r="AJ116" s="17">
        <f>(AA116*SUMIFS(Info!$C:$C,Info!$A:$A,AJ$3,Info!$E:$E,"&gt;="&amp;$B116,Info!$D:$D,"&lt;="&amp;$B116,Info!$I:$I,"x")/365)*100000</f>
        <v>0</v>
      </c>
      <c r="AK116" s="17">
        <f>(AB116*SUMIFS(Info!$C:$C,Info!$A:$A,AK$3,Info!$E:$E,"&gt;="&amp;$B116,Info!$D:$D,"&lt;="&amp;$B116,Info!$I:$I,"x")/365)*100000</f>
        <v>0</v>
      </c>
      <c r="AL116" s="17">
        <f>(AC116*SUMIFS(Info!$C:$C,Info!$A:$A,AL$3,Info!$E:$E,"&gt;="&amp;$B116,Info!$D:$D,"&lt;="&amp;$B116,Info!$I:$I,"x")/365)*100000</f>
        <v>0</v>
      </c>
      <c r="AM116" s="17"/>
    </row>
    <row r="117" spans="1:39">
      <c r="A117" s="14" t="str">
        <f t="shared" si="32"/>
        <v>1/2025</v>
      </c>
      <c r="B117" s="14">
        <f t="shared" si="33"/>
        <v>45681</v>
      </c>
      <c r="C117" s="1">
        <f>(SUMIFS('OD0040 theo Bravo'!$G:$G,'OD0040 theo Bravo'!$G:$G,"&gt;="&amp;0,'OD0040 theo Bravo'!$D:$D,C$3,'OD0040 theo Bravo'!$B:$B,"&lt;="&amp;$B117))</f>
        <v>219629</v>
      </c>
      <c r="D117" s="1">
        <f>(SUMIFS('OD0040 theo Bravo'!$G:$G,'OD0040 theo Bravo'!$G:$G,"&gt;="&amp;0,'OD0040 theo Bravo'!$D:$D,D$3,'OD0040 theo Bravo'!$B:$B,"&lt;="&amp;$B117))</f>
        <v>10150</v>
      </c>
      <c r="E117" s="1">
        <f>(SUMIFS('OD0040 theo Bravo'!$G:$G,'OD0040 theo Bravo'!$G:$G,"&gt;="&amp;0,'OD0040 theo Bravo'!$D:$D,E$3,'OD0040 theo Bravo'!$B:$B,"&lt;="&amp;$B117))</f>
        <v>703594</v>
      </c>
      <c r="F117" s="1">
        <f>(SUMIFS('OD0040 theo Bravo'!$G:$G,'OD0040 theo Bravo'!$G:$G,"&gt;="&amp;0,'OD0040 theo Bravo'!$D:$D,F$3,'OD0040 theo Bravo'!$B:$B,"&lt;="&amp;$B117))</f>
        <v>0</v>
      </c>
      <c r="G117" s="1">
        <f>(SUMIFS('OD0040 theo Bravo'!$G:$G,'OD0040 theo Bravo'!$G:$G,"&gt;="&amp;0,'OD0040 theo Bravo'!$D:$D,G$3,'OD0040 theo Bravo'!$B:$B,"&lt;="&amp;$B117))</f>
        <v>0</v>
      </c>
      <c r="H117" s="1">
        <f>(SUMIFS('OD0040 theo Bravo'!$G:$G,'OD0040 theo Bravo'!$G:$G,"&gt;="&amp;0,'OD0040 theo Bravo'!$D:$D,H$3,'OD0040 theo Bravo'!$B:$B,"&lt;="&amp;$B117))</f>
        <v>0</v>
      </c>
      <c r="I117" s="1">
        <f>(SUMIFS('OD0040 theo Bravo'!$G:$G,'OD0040 theo Bravo'!$G:$G,"&gt;="&amp;0,'OD0040 theo Bravo'!$D:$D,I$3,'OD0040 theo Bravo'!$B:$B,"&lt;="&amp;$B117))</f>
        <v>0</v>
      </c>
      <c r="J117" s="1">
        <f>(SUMIFS('OD0040 theo Bravo'!$G:$G,'OD0040 theo Bravo'!$G:$G,"&gt;="&amp;0,'OD0040 theo Bravo'!$D:$D,J$3,'OD0040 theo Bravo'!$B:$B,"&lt;="&amp;$B117))</f>
        <v>0</v>
      </c>
      <c r="K117" s="1">
        <f>(SUMIFS('OD0040 theo Bravo'!$G:$G,'OD0040 theo Bravo'!$G:$G,"&gt;="&amp;0,'OD0040 theo Bravo'!$D:$D,K$3,'OD0040 theo Bravo'!$B:$B,"&lt;="&amp;$B117))</f>
        <v>0</v>
      </c>
      <c r="L117" s="1">
        <f>-(SUMIFS('OD0040 theo Bravo'!$G:$G,'OD0040 theo Bravo'!$G:$G,"&lt;"&amp;0,'OD0040 theo Bravo'!$D:$D,L$3))</f>
        <v>504722</v>
      </c>
      <c r="M117" s="1">
        <f>-(SUMIFS('OD0040 theo Bravo'!$G:$G,'OD0040 theo Bravo'!$G:$G,"&lt;"&amp;0,'OD0040 theo Bravo'!$D:$D,M$3))</f>
        <v>0</v>
      </c>
      <c r="N117" s="1">
        <f>-(SUMIFS('OD0040 theo Bravo'!$G:$G,'OD0040 theo Bravo'!$G:$G,"&lt;"&amp;0,'OD0040 theo Bravo'!$D:$D,N$3))</f>
        <v>974267</v>
      </c>
      <c r="O117" s="1">
        <f>-(SUMIFS('OD0040 theo Bravo'!$G:$G,'OD0040 theo Bravo'!$G:$G,"&lt;"&amp;0,'OD0040 theo Bravo'!$D:$D,O$3))</f>
        <v>830018</v>
      </c>
      <c r="P117" s="1">
        <f>-(SUMIFS('OD0040 theo Bravo'!$G:$G,'OD0040 theo Bravo'!$G:$G,"&lt;"&amp;0,'OD0040 theo Bravo'!$D:$D,P$3))</f>
        <v>550000</v>
      </c>
      <c r="Q117" s="1">
        <f>-(SUMIFS('OD0040 theo Bravo'!$G:$G,'OD0040 theo Bravo'!$G:$G,"&lt;"&amp;0,'OD0040 theo Bravo'!$D:$D,Q$3))</f>
        <v>449984</v>
      </c>
      <c r="R117" s="1">
        <f>-(SUMIFS('OD0040 theo Bravo'!$G:$G,'OD0040 theo Bravo'!$G:$G,"&lt;"&amp;0,'OD0040 theo Bravo'!$D:$D,R$3))</f>
        <v>550145</v>
      </c>
      <c r="S117" s="1">
        <f>-(SUMIFS('OD0040 theo Bravo'!$G:$G,'OD0040 theo Bravo'!$G:$G,"&lt;"&amp;0,'OD0040 theo Bravo'!$D:$D,S$3))</f>
        <v>0</v>
      </c>
      <c r="T117" s="1">
        <f>-(SUMIFS('OD0040 theo Bravo'!$G:$G,'OD0040 theo Bravo'!$G:$G,"&lt;"&amp;0,'OD0040 theo Bravo'!$D:$D,T$3))</f>
        <v>49247</v>
      </c>
      <c r="U117" s="18">
        <f t="shared" si="34"/>
        <v>0</v>
      </c>
      <c r="V117" s="18">
        <f t="shared" si="35"/>
        <v>10150</v>
      </c>
      <c r="W117" s="18">
        <f t="shared" si="36"/>
        <v>0</v>
      </c>
      <c r="X117" s="18">
        <f t="shared" si="37"/>
        <v>0</v>
      </c>
      <c r="Y117" s="18">
        <f t="shared" si="38"/>
        <v>0</v>
      </c>
      <c r="Z117" s="18">
        <f t="shared" si="39"/>
        <v>0</v>
      </c>
      <c r="AA117" s="18">
        <f t="shared" si="30"/>
        <v>0</v>
      </c>
      <c r="AB117" s="18">
        <f t="shared" si="31"/>
        <v>0</v>
      </c>
      <c r="AC117" s="18">
        <f t="shared" si="31"/>
        <v>0</v>
      </c>
      <c r="AD117" s="17">
        <f>(U117*SUMIFS(Info!$C:$C,Info!$A:$A,AD$3,Info!$E:$E,"&gt;="&amp;$B117,Info!$D:$D,"&lt;="&amp;$B117,Info!$I:$I,"x")/365)*100000</f>
        <v>0</v>
      </c>
      <c r="AE117" s="17">
        <f>(V117*SUMIFS(Info!$C:$C,Info!$A:$A,AE$3,Info!$E:$E,"&gt;="&amp;$B117,Info!$D:$D,"&lt;="&amp;$B117,Info!$I:$I,"x")/365)*100000</f>
        <v>174635.61643835614</v>
      </c>
      <c r="AF117" s="17">
        <f>(W117*SUMIFS(Info!$C:$C,Info!$A:$A,AF$3,Info!$E:$E,"&gt;="&amp;$B117,Info!$D:$D,"&lt;="&amp;$B117,Info!$I:$I,"x")/365)*100000</f>
        <v>0</v>
      </c>
      <c r="AG117" s="17">
        <f>(X117*SUMIFS(Info!$C:$C,Info!$A:$A,AG$3,Info!$E:$E,"&gt;="&amp;$B117,Info!$D:$D,"&lt;="&amp;$B117,Info!$I:$I,"x")/365)*100000</f>
        <v>0</v>
      </c>
      <c r="AH117" s="17">
        <f>(Y117*SUMIFS(Info!$C:$C,Info!$A:$A,AH$3,Info!$E:$E,"&gt;="&amp;$B117,Info!$D:$D,"&lt;="&amp;$B117,Info!$I:$I,"x")/365)*100000</f>
        <v>0</v>
      </c>
      <c r="AI117" s="17">
        <f>(Z117*SUMIFS(Info!$C:$C,Info!$A:$A,AI$3,Info!$E:$E,"&gt;="&amp;$B117,Info!$D:$D,"&lt;="&amp;$B117,Info!$I:$I,"x")/365)*100000</f>
        <v>0</v>
      </c>
      <c r="AJ117" s="17">
        <f>(AA117*SUMIFS(Info!$C:$C,Info!$A:$A,AJ$3,Info!$E:$E,"&gt;="&amp;$B117,Info!$D:$D,"&lt;="&amp;$B117,Info!$I:$I,"x")/365)*100000</f>
        <v>0</v>
      </c>
      <c r="AK117" s="17">
        <f>(AB117*SUMIFS(Info!$C:$C,Info!$A:$A,AK$3,Info!$E:$E,"&gt;="&amp;$B117,Info!$D:$D,"&lt;="&amp;$B117,Info!$I:$I,"x")/365)*100000</f>
        <v>0</v>
      </c>
      <c r="AL117" s="17">
        <f>(AC117*SUMIFS(Info!$C:$C,Info!$A:$A,AL$3,Info!$E:$E,"&gt;="&amp;$B117,Info!$D:$D,"&lt;="&amp;$B117,Info!$I:$I,"x")/365)*100000</f>
        <v>0</v>
      </c>
      <c r="AM117" s="17"/>
    </row>
    <row r="118" spans="1:39">
      <c r="A118" s="14" t="str">
        <f t="shared" si="32"/>
        <v>1/2025</v>
      </c>
      <c r="B118" s="14">
        <f t="shared" si="33"/>
        <v>45682</v>
      </c>
      <c r="C118" s="1">
        <f>(SUMIFS('OD0040 theo Bravo'!$G:$G,'OD0040 theo Bravo'!$G:$G,"&gt;="&amp;0,'OD0040 theo Bravo'!$D:$D,C$3,'OD0040 theo Bravo'!$B:$B,"&lt;="&amp;$B118))</f>
        <v>219629</v>
      </c>
      <c r="D118" s="1">
        <f>(SUMIFS('OD0040 theo Bravo'!$G:$G,'OD0040 theo Bravo'!$G:$G,"&gt;="&amp;0,'OD0040 theo Bravo'!$D:$D,D$3,'OD0040 theo Bravo'!$B:$B,"&lt;="&amp;$B118))</f>
        <v>10150</v>
      </c>
      <c r="E118" s="1">
        <f>(SUMIFS('OD0040 theo Bravo'!$G:$G,'OD0040 theo Bravo'!$G:$G,"&gt;="&amp;0,'OD0040 theo Bravo'!$D:$D,E$3,'OD0040 theo Bravo'!$B:$B,"&lt;="&amp;$B118))</f>
        <v>703594</v>
      </c>
      <c r="F118" s="1">
        <f>(SUMIFS('OD0040 theo Bravo'!$G:$G,'OD0040 theo Bravo'!$G:$G,"&gt;="&amp;0,'OD0040 theo Bravo'!$D:$D,F$3,'OD0040 theo Bravo'!$B:$B,"&lt;="&amp;$B118))</f>
        <v>0</v>
      </c>
      <c r="G118" s="1">
        <f>(SUMIFS('OD0040 theo Bravo'!$G:$G,'OD0040 theo Bravo'!$G:$G,"&gt;="&amp;0,'OD0040 theo Bravo'!$D:$D,G$3,'OD0040 theo Bravo'!$B:$B,"&lt;="&amp;$B118))</f>
        <v>0</v>
      </c>
      <c r="H118" s="1">
        <f>(SUMIFS('OD0040 theo Bravo'!$G:$G,'OD0040 theo Bravo'!$G:$G,"&gt;="&amp;0,'OD0040 theo Bravo'!$D:$D,H$3,'OD0040 theo Bravo'!$B:$B,"&lt;="&amp;$B118))</f>
        <v>0</v>
      </c>
      <c r="I118" s="1">
        <f>(SUMIFS('OD0040 theo Bravo'!$G:$G,'OD0040 theo Bravo'!$G:$G,"&gt;="&amp;0,'OD0040 theo Bravo'!$D:$D,I$3,'OD0040 theo Bravo'!$B:$B,"&lt;="&amp;$B118))</f>
        <v>0</v>
      </c>
      <c r="J118" s="1">
        <f>(SUMIFS('OD0040 theo Bravo'!$G:$G,'OD0040 theo Bravo'!$G:$G,"&gt;="&amp;0,'OD0040 theo Bravo'!$D:$D,J$3,'OD0040 theo Bravo'!$B:$B,"&lt;="&amp;$B118))</f>
        <v>0</v>
      </c>
      <c r="K118" s="1">
        <f>(SUMIFS('OD0040 theo Bravo'!$G:$G,'OD0040 theo Bravo'!$G:$G,"&gt;="&amp;0,'OD0040 theo Bravo'!$D:$D,K$3,'OD0040 theo Bravo'!$B:$B,"&lt;="&amp;$B118))</f>
        <v>0</v>
      </c>
      <c r="L118" s="1">
        <f>-(SUMIFS('OD0040 theo Bravo'!$G:$G,'OD0040 theo Bravo'!$G:$G,"&lt;"&amp;0,'OD0040 theo Bravo'!$D:$D,L$3))</f>
        <v>504722</v>
      </c>
      <c r="M118" s="1">
        <f>-(SUMIFS('OD0040 theo Bravo'!$G:$G,'OD0040 theo Bravo'!$G:$G,"&lt;"&amp;0,'OD0040 theo Bravo'!$D:$D,M$3))</f>
        <v>0</v>
      </c>
      <c r="N118" s="1">
        <f>-(SUMIFS('OD0040 theo Bravo'!$G:$G,'OD0040 theo Bravo'!$G:$G,"&lt;"&amp;0,'OD0040 theo Bravo'!$D:$D,N$3))</f>
        <v>974267</v>
      </c>
      <c r="O118" s="1">
        <f>-(SUMIFS('OD0040 theo Bravo'!$G:$G,'OD0040 theo Bravo'!$G:$G,"&lt;"&amp;0,'OD0040 theo Bravo'!$D:$D,O$3))</f>
        <v>830018</v>
      </c>
      <c r="P118" s="1">
        <f>-(SUMIFS('OD0040 theo Bravo'!$G:$G,'OD0040 theo Bravo'!$G:$G,"&lt;"&amp;0,'OD0040 theo Bravo'!$D:$D,P$3))</f>
        <v>550000</v>
      </c>
      <c r="Q118" s="1">
        <f>-(SUMIFS('OD0040 theo Bravo'!$G:$G,'OD0040 theo Bravo'!$G:$G,"&lt;"&amp;0,'OD0040 theo Bravo'!$D:$D,Q$3))</f>
        <v>449984</v>
      </c>
      <c r="R118" s="1">
        <f>-(SUMIFS('OD0040 theo Bravo'!$G:$G,'OD0040 theo Bravo'!$G:$G,"&lt;"&amp;0,'OD0040 theo Bravo'!$D:$D,R$3))</f>
        <v>550145</v>
      </c>
      <c r="S118" s="1">
        <f>-(SUMIFS('OD0040 theo Bravo'!$G:$G,'OD0040 theo Bravo'!$G:$G,"&lt;"&amp;0,'OD0040 theo Bravo'!$D:$D,S$3))</f>
        <v>0</v>
      </c>
      <c r="T118" s="1">
        <f>-(SUMIFS('OD0040 theo Bravo'!$G:$G,'OD0040 theo Bravo'!$G:$G,"&lt;"&amp;0,'OD0040 theo Bravo'!$D:$D,T$3))</f>
        <v>49247</v>
      </c>
      <c r="U118" s="18">
        <f t="shared" si="34"/>
        <v>0</v>
      </c>
      <c r="V118" s="18">
        <f t="shared" si="35"/>
        <v>10150</v>
      </c>
      <c r="W118" s="18">
        <f t="shared" si="36"/>
        <v>0</v>
      </c>
      <c r="X118" s="18">
        <f t="shared" si="37"/>
        <v>0</v>
      </c>
      <c r="Y118" s="18">
        <f t="shared" si="38"/>
        <v>0</v>
      </c>
      <c r="Z118" s="18">
        <f t="shared" si="39"/>
        <v>0</v>
      </c>
      <c r="AA118" s="18">
        <f t="shared" si="30"/>
        <v>0</v>
      </c>
      <c r="AB118" s="18">
        <f t="shared" si="31"/>
        <v>0</v>
      </c>
      <c r="AC118" s="18">
        <f t="shared" si="31"/>
        <v>0</v>
      </c>
      <c r="AD118" s="17">
        <f>(U118*SUMIFS(Info!$C:$C,Info!$A:$A,AD$3,Info!$E:$E,"&gt;="&amp;$B118,Info!$D:$D,"&lt;="&amp;$B118,Info!$I:$I,"x")/365)*100000</f>
        <v>0</v>
      </c>
      <c r="AE118" s="17">
        <f>(V118*SUMIFS(Info!$C:$C,Info!$A:$A,AE$3,Info!$E:$E,"&gt;="&amp;$B118,Info!$D:$D,"&lt;="&amp;$B118,Info!$I:$I,"x")/365)*100000</f>
        <v>174635.61643835614</v>
      </c>
      <c r="AF118" s="17">
        <f>(W118*SUMIFS(Info!$C:$C,Info!$A:$A,AF$3,Info!$E:$E,"&gt;="&amp;$B118,Info!$D:$D,"&lt;="&amp;$B118,Info!$I:$I,"x")/365)*100000</f>
        <v>0</v>
      </c>
      <c r="AG118" s="17">
        <f>(X118*SUMIFS(Info!$C:$C,Info!$A:$A,AG$3,Info!$E:$E,"&gt;="&amp;$B118,Info!$D:$D,"&lt;="&amp;$B118,Info!$I:$I,"x")/365)*100000</f>
        <v>0</v>
      </c>
      <c r="AH118" s="17">
        <f>(Y118*SUMIFS(Info!$C:$C,Info!$A:$A,AH$3,Info!$E:$E,"&gt;="&amp;$B118,Info!$D:$D,"&lt;="&amp;$B118,Info!$I:$I,"x")/365)*100000</f>
        <v>0</v>
      </c>
      <c r="AI118" s="17">
        <f>(Z118*SUMIFS(Info!$C:$C,Info!$A:$A,AI$3,Info!$E:$E,"&gt;="&amp;$B118,Info!$D:$D,"&lt;="&amp;$B118,Info!$I:$I,"x")/365)*100000</f>
        <v>0</v>
      </c>
      <c r="AJ118" s="17">
        <f>(AA118*SUMIFS(Info!$C:$C,Info!$A:$A,AJ$3,Info!$E:$E,"&gt;="&amp;$B118,Info!$D:$D,"&lt;="&amp;$B118,Info!$I:$I,"x")/365)*100000</f>
        <v>0</v>
      </c>
      <c r="AK118" s="17">
        <f>(AB118*SUMIFS(Info!$C:$C,Info!$A:$A,AK$3,Info!$E:$E,"&gt;="&amp;$B118,Info!$D:$D,"&lt;="&amp;$B118,Info!$I:$I,"x")/365)*100000</f>
        <v>0</v>
      </c>
      <c r="AL118" s="17">
        <f>(AC118*SUMIFS(Info!$C:$C,Info!$A:$A,AL$3,Info!$E:$E,"&gt;="&amp;$B118,Info!$D:$D,"&lt;="&amp;$B118,Info!$I:$I,"x")/365)*100000</f>
        <v>0</v>
      </c>
      <c r="AM118" s="17"/>
    </row>
    <row r="119" spans="1:39">
      <c r="A119" s="14" t="str">
        <f t="shared" si="32"/>
        <v>1/2025</v>
      </c>
      <c r="B119" s="14">
        <f t="shared" si="33"/>
        <v>45683</v>
      </c>
      <c r="C119" s="1">
        <f>(SUMIFS('OD0040 theo Bravo'!$G:$G,'OD0040 theo Bravo'!$G:$G,"&gt;="&amp;0,'OD0040 theo Bravo'!$D:$D,C$3,'OD0040 theo Bravo'!$B:$B,"&lt;="&amp;$B119))</f>
        <v>219629</v>
      </c>
      <c r="D119" s="1">
        <f>(SUMIFS('OD0040 theo Bravo'!$G:$G,'OD0040 theo Bravo'!$G:$G,"&gt;="&amp;0,'OD0040 theo Bravo'!$D:$D,D$3,'OD0040 theo Bravo'!$B:$B,"&lt;="&amp;$B119))</f>
        <v>10150</v>
      </c>
      <c r="E119" s="1">
        <f>(SUMIFS('OD0040 theo Bravo'!$G:$G,'OD0040 theo Bravo'!$G:$G,"&gt;="&amp;0,'OD0040 theo Bravo'!$D:$D,E$3,'OD0040 theo Bravo'!$B:$B,"&lt;="&amp;$B119))</f>
        <v>703594</v>
      </c>
      <c r="F119" s="1">
        <f>(SUMIFS('OD0040 theo Bravo'!$G:$G,'OD0040 theo Bravo'!$G:$G,"&gt;="&amp;0,'OD0040 theo Bravo'!$D:$D,F$3,'OD0040 theo Bravo'!$B:$B,"&lt;="&amp;$B119))</f>
        <v>0</v>
      </c>
      <c r="G119" s="1">
        <f>(SUMIFS('OD0040 theo Bravo'!$G:$G,'OD0040 theo Bravo'!$G:$G,"&gt;="&amp;0,'OD0040 theo Bravo'!$D:$D,G$3,'OD0040 theo Bravo'!$B:$B,"&lt;="&amp;$B119))</f>
        <v>0</v>
      </c>
      <c r="H119" s="1">
        <f>(SUMIFS('OD0040 theo Bravo'!$G:$G,'OD0040 theo Bravo'!$G:$G,"&gt;="&amp;0,'OD0040 theo Bravo'!$D:$D,H$3,'OD0040 theo Bravo'!$B:$B,"&lt;="&amp;$B119))</f>
        <v>0</v>
      </c>
      <c r="I119" s="1">
        <f>(SUMIFS('OD0040 theo Bravo'!$G:$G,'OD0040 theo Bravo'!$G:$G,"&gt;="&amp;0,'OD0040 theo Bravo'!$D:$D,I$3,'OD0040 theo Bravo'!$B:$B,"&lt;="&amp;$B119))</f>
        <v>0</v>
      </c>
      <c r="J119" s="1">
        <f>(SUMIFS('OD0040 theo Bravo'!$G:$G,'OD0040 theo Bravo'!$G:$G,"&gt;="&amp;0,'OD0040 theo Bravo'!$D:$D,J$3,'OD0040 theo Bravo'!$B:$B,"&lt;="&amp;$B119))</f>
        <v>0</v>
      </c>
      <c r="K119" s="1">
        <f>(SUMIFS('OD0040 theo Bravo'!$G:$G,'OD0040 theo Bravo'!$G:$G,"&gt;="&amp;0,'OD0040 theo Bravo'!$D:$D,K$3,'OD0040 theo Bravo'!$B:$B,"&lt;="&amp;$B119))</f>
        <v>0</v>
      </c>
      <c r="L119" s="1">
        <f>-(SUMIFS('OD0040 theo Bravo'!$G:$G,'OD0040 theo Bravo'!$G:$G,"&lt;"&amp;0,'OD0040 theo Bravo'!$D:$D,L$3))</f>
        <v>504722</v>
      </c>
      <c r="M119" s="1">
        <f>-(SUMIFS('OD0040 theo Bravo'!$G:$G,'OD0040 theo Bravo'!$G:$G,"&lt;"&amp;0,'OD0040 theo Bravo'!$D:$D,M$3))</f>
        <v>0</v>
      </c>
      <c r="N119" s="1">
        <f>-(SUMIFS('OD0040 theo Bravo'!$G:$G,'OD0040 theo Bravo'!$G:$G,"&lt;"&amp;0,'OD0040 theo Bravo'!$D:$D,N$3))</f>
        <v>974267</v>
      </c>
      <c r="O119" s="1">
        <f>-(SUMIFS('OD0040 theo Bravo'!$G:$G,'OD0040 theo Bravo'!$G:$G,"&lt;"&amp;0,'OD0040 theo Bravo'!$D:$D,O$3))</f>
        <v>830018</v>
      </c>
      <c r="P119" s="1">
        <f>-(SUMIFS('OD0040 theo Bravo'!$G:$G,'OD0040 theo Bravo'!$G:$G,"&lt;"&amp;0,'OD0040 theo Bravo'!$D:$D,P$3))</f>
        <v>550000</v>
      </c>
      <c r="Q119" s="1">
        <f>-(SUMIFS('OD0040 theo Bravo'!$G:$G,'OD0040 theo Bravo'!$G:$G,"&lt;"&amp;0,'OD0040 theo Bravo'!$D:$D,Q$3))</f>
        <v>449984</v>
      </c>
      <c r="R119" s="1">
        <f>-(SUMIFS('OD0040 theo Bravo'!$G:$G,'OD0040 theo Bravo'!$G:$G,"&lt;"&amp;0,'OD0040 theo Bravo'!$D:$D,R$3))</f>
        <v>550145</v>
      </c>
      <c r="S119" s="1">
        <f>-(SUMIFS('OD0040 theo Bravo'!$G:$G,'OD0040 theo Bravo'!$G:$G,"&lt;"&amp;0,'OD0040 theo Bravo'!$D:$D,S$3))</f>
        <v>0</v>
      </c>
      <c r="T119" s="1">
        <f>-(SUMIFS('OD0040 theo Bravo'!$G:$G,'OD0040 theo Bravo'!$G:$G,"&lt;"&amp;0,'OD0040 theo Bravo'!$D:$D,T$3))</f>
        <v>49247</v>
      </c>
      <c r="U119" s="18">
        <f t="shared" si="34"/>
        <v>0</v>
      </c>
      <c r="V119" s="18">
        <f t="shared" si="35"/>
        <v>10150</v>
      </c>
      <c r="W119" s="18">
        <f t="shared" si="36"/>
        <v>0</v>
      </c>
      <c r="X119" s="18">
        <f t="shared" si="37"/>
        <v>0</v>
      </c>
      <c r="Y119" s="18">
        <f t="shared" si="38"/>
        <v>0</v>
      </c>
      <c r="Z119" s="18">
        <f t="shared" si="39"/>
        <v>0</v>
      </c>
      <c r="AA119" s="18">
        <f t="shared" si="30"/>
        <v>0</v>
      </c>
      <c r="AB119" s="18">
        <f t="shared" si="31"/>
        <v>0</v>
      </c>
      <c r="AC119" s="18">
        <f t="shared" si="31"/>
        <v>0</v>
      </c>
      <c r="AD119" s="17">
        <f>(U119*SUMIFS(Info!$C:$C,Info!$A:$A,AD$3,Info!$E:$E,"&gt;="&amp;$B119,Info!$D:$D,"&lt;="&amp;$B119,Info!$I:$I,"x")/365)*100000</f>
        <v>0</v>
      </c>
      <c r="AE119" s="17">
        <f>(V119*SUMIFS(Info!$C:$C,Info!$A:$A,AE$3,Info!$E:$E,"&gt;="&amp;$B119,Info!$D:$D,"&lt;="&amp;$B119,Info!$I:$I,"x")/365)*100000</f>
        <v>174635.61643835614</v>
      </c>
      <c r="AF119" s="17">
        <f>(W119*SUMIFS(Info!$C:$C,Info!$A:$A,AF$3,Info!$E:$E,"&gt;="&amp;$B119,Info!$D:$D,"&lt;="&amp;$B119,Info!$I:$I,"x")/365)*100000</f>
        <v>0</v>
      </c>
      <c r="AG119" s="17">
        <f>(X119*SUMIFS(Info!$C:$C,Info!$A:$A,AG$3,Info!$E:$E,"&gt;="&amp;$B119,Info!$D:$D,"&lt;="&amp;$B119,Info!$I:$I,"x")/365)*100000</f>
        <v>0</v>
      </c>
      <c r="AH119" s="17">
        <f>(Y119*SUMIFS(Info!$C:$C,Info!$A:$A,AH$3,Info!$E:$E,"&gt;="&amp;$B119,Info!$D:$D,"&lt;="&amp;$B119,Info!$I:$I,"x")/365)*100000</f>
        <v>0</v>
      </c>
      <c r="AI119" s="17">
        <f>(Z119*SUMIFS(Info!$C:$C,Info!$A:$A,AI$3,Info!$E:$E,"&gt;="&amp;$B119,Info!$D:$D,"&lt;="&amp;$B119,Info!$I:$I,"x")/365)*100000</f>
        <v>0</v>
      </c>
      <c r="AJ119" s="17">
        <f>(AA119*SUMIFS(Info!$C:$C,Info!$A:$A,AJ$3,Info!$E:$E,"&gt;="&amp;$B119,Info!$D:$D,"&lt;="&amp;$B119,Info!$I:$I,"x")/365)*100000</f>
        <v>0</v>
      </c>
      <c r="AK119" s="17">
        <f>(AB119*SUMIFS(Info!$C:$C,Info!$A:$A,AK$3,Info!$E:$E,"&gt;="&amp;$B119,Info!$D:$D,"&lt;="&amp;$B119,Info!$I:$I,"x")/365)*100000</f>
        <v>0</v>
      </c>
      <c r="AL119" s="17">
        <f>(AC119*SUMIFS(Info!$C:$C,Info!$A:$A,AL$3,Info!$E:$E,"&gt;="&amp;$B119,Info!$D:$D,"&lt;="&amp;$B119,Info!$I:$I,"x")/365)*100000</f>
        <v>0</v>
      </c>
      <c r="AM119" s="17"/>
    </row>
    <row r="120" spans="1:39">
      <c r="A120" s="14" t="str">
        <f t="shared" si="32"/>
        <v>1/2025</v>
      </c>
      <c r="B120" s="14">
        <f t="shared" si="33"/>
        <v>45684</v>
      </c>
      <c r="C120" s="1">
        <f>(SUMIFS('OD0040 theo Bravo'!$G:$G,'OD0040 theo Bravo'!$G:$G,"&gt;="&amp;0,'OD0040 theo Bravo'!$D:$D,C$3,'OD0040 theo Bravo'!$B:$B,"&lt;="&amp;$B120))</f>
        <v>219629</v>
      </c>
      <c r="D120" s="1">
        <f>(SUMIFS('OD0040 theo Bravo'!$G:$G,'OD0040 theo Bravo'!$G:$G,"&gt;="&amp;0,'OD0040 theo Bravo'!$D:$D,D$3,'OD0040 theo Bravo'!$B:$B,"&lt;="&amp;$B120))</f>
        <v>10150</v>
      </c>
      <c r="E120" s="1">
        <f>(SUMIFS('OD0040 theo Bravo'!$G:$G,'OD0040 theo Bravo'!$G:$G,"&gt;="&amp;0,'OD0040 theo Bravo'!$D:$D,E$3,'OD0040 theo Bravo'!$B:$B,"&lt;="&amp;$B120))</f>
        <v>703594</v>
      </c>
      <c r="F120" s="1">
        <f>(SUMIFS('OD0040 theo Bravo'!$G:$G,'OD0040 theo Bravo'!$G:$G,"&gt;="&amp;0,'OD0040 theo Bravo'!$D:$D,F$3,'OD0040 theo Bravo'!$B:$B,"&lt;="&amp;$B120))</f>
        <v>0</v>
      </c>
      <c r="G120" s="1">
        <f>(SUMIFS('OD0040 theo Bravo'!$G:$G,'OD0040 theo Bravo'!$G:$G,"&gt;="&amp;0,'OD0040 theo Bravo'!$D:$D,G$3,'OD0040 theo Bravo'!$B:$B,"&lt;="&amp;$B120))</f>
        <v>0</v>
      </c>
      <c r="H120" s="1">
        <f>(SUMIFS('OD0040 theo Bravo'!$G:$G,'OD0040 theo Bravo'!$G:$G,"&gt;="&amp;0,'OD0040 theo Bravo'!$D:$D,H$3,'OD0040 theo Bravo'!$B:$B,"&lt;="&amp;$B120))</f>
        <v>0</v>
      </c>
      <c r="I120" s="1">
        <f>(SUMIFS('OD0040 theo Bravo'!$G:$G,'OD0040 theo Bravo'!$G:$G,"&gt;="&amp;0,'OD0040 theo Bravo'!$D:$D,I$3,'OD0040 theo Bravo'!$B:$B,"&lt;="&amp;$B120))</f>
        <v>0</v>
      </c>
      <c r="J120" s="1">
        <f>(SUMIFS('OD0040 theo Bravo'!$G:$G,'OD0040 theo Bravo'!$G:$G,"&gt;="&amp;0,'OD0040 theo Bravo'!$D:$D,J$3,'OD0040 theo Bravo'!$B:$B,"&lt;="&amp;$B120))</f>
        <v>0</v>
      </c>
      <c r="K120" s="1">
        <f>(SUMIFS('OD0040 theo Bravo'!$G:$G,'OD0040 theo Bravo'!$G:$G,"&gt;="&amp;0,'OD0040 theo Bravo'!$D:$D,K$3,'OD0040 theo Bravo'!$B:$B,"&lt;="&amp;$B120))</f>
        <v>0</v>
      </c>
      <c r="L120" s="1">
        <f>-(SUMIFS('OD0040 theo Bravo'!$G:$G,'OD0040 theo Bravo'!$G:$G,"&lt;"&amp;0,'OD0040 theo Bravo'!$D:$D,L$3))</f>
        <v>504722</v>
      </c>
      <c r="M120" s="1">
        <f>-(SUMIFS('OD0040 theo Bravo'!$G:$G,'OD0040 theo Bravo'!$G:$G,"&lt;"&amp;0,'OD0040 theo Bravo'!$D:$D,M$3))</f>
        <v>0</v>
      </c>
      <c r="N120" s="1">
        <f>-(SUMIFS('OD0040 theo Bravo'!$G:$G,'OD0040 theo Bravo'!$G:$G,"&lt;"&amp;0,'OD0040 theo Bravo'!$D:$D,N$3))</f>
        <v>974267</v>
      </c>
      <c r="O120" s="1">
        <f>-(SUMIFS('OD0040 theo Bravo'!$G:$G,'OD0040 theo Bravo'!$G:$G,"&lt;"&amp;0,'OD0040 theo Bravo'!$D:$D,O$3))</f>
        <v>830018</v>
      </c>
      <c r="P120" s="1">
        <f>-(SUMIFS('OD0040 theo Bravo'!$G:$G,'OD0040 theo Bravo'!$G:$G,"&lt;"&amp;0,'OD0040 theo Bravo'!$D:$D,P$3))</f>
        <v>550000</v>
      </c>
      <c r="Q120" s="1">
        <f>-(SUMIFS('OD0040 theo Bravo'!$G:$G,'OD0040 theo Bravo'!$G:$G,"&lt;"&amp;0,'OD0040 theo Bravo'!$D:$D,Q$3))</f>
        <v>449984</v>
      </c>
      <c r="R120" s="1">
        <f>-(SUMIFS('OD0040 theo Bravo'!$G:$G,'OD0040 theo Bravo'!$G:$G,"&lt;"&amp;0,'OD0040 theo Bravo'!$D:$D,R$3))</f>
        <v>550145</v>
      </c>
      <c r="S120" s="1">
        <f>-(SUMIFS('OD0040 theo Bravo'!$G:$G,'OD0040 theo Bravo'!$G:$G,"&lt;"&amp;0,'OD0040 theo Bravo'!$D:$D,S$3))</f>
        <v>0</v>
      </c>
      <c r="T120" s="1">
        <f>-(SUMIFS('OD0040 theo Bravo'!$G:$G,'OD0040 theo Bravo'!$G:$G,"&lt;"&amp;0,'OD0040 theo Bravo'!$D:$D,T$3))</f>
        <v>49247</v>
      </c>
      <c r="U120" s="18">
        <f t="shared" si="34"/>
        <v>0</v>
      </c>
      <c r="V120" s="18">
        <f t="shared" si="35"/>
        <v>10150</v>
      </c>
      <c r="W120" s="18">
        <f t="shared" si="36"/>
        <v>0</v>
      </c>
      <c r="X120" s="18">
        <f t="shared" si="37"/>
        <v>0</v>
      </c>
      <c r="Y120" s="18">
        <f t="shared" si="38"/>
        <v>0</v>
      </c>
      <c r="Z120" s="18">
        <f t="shared" si="39"/>
        <v>0</v>
      </c>
      <c r="AA120" s="18">
        <f t="shared" si="30"/>
        <v>0</v>
      </c>
      <c r="AB120" s="18">
        <f t="shared" si="31"/>
        <v>0</v>
      </c>
      <c r="AC120" s="18">
        <f t="shared" si="31"/>
        <v>0</v>
      </c>
      <c r="AD120" s="17">
        <f>(U120*SUMIFS(Info!$C:$C,Info!$A:$A,AD$3,Info!$E:$E,"&gt;="&amp;$B120,Info!$D:$D,"&lt;="&amp;$B120,Info!$I:$I,"x")/365)*100000</f>
        <v>0</v>
      </c>
      <c r="AE120" s="17">
        <f>(V120*SUMIFS(Info!$C:$C,Info!$A:$A,AE$3,Info!$E:$E,"&gt;="&amp;$B120,Info!$D:$D,"&lt;="&amp;$B120,Info!$I:$I,"x")/365)*100000</f>
        <v>174635.61643835614</v>
      </c>
      <c r="AF120" s="17">
        <f>(W120*SUMIFS(Info!$C:$C,Info!$A:$A,AF$3,Info!$E:$E,"&gt;="&amp;$B120,Info!$D:$D,"&lt;="&amp;$B120,Info!$I:$I,"x")/365)*100000</f>
        <v>0</v>
      </c>
      <c r="AG120" s="17">
        <f>(X120*SUMIFS(Info!$C:$C,Info!$A:$A,AG$3,Info!$E:$E,"&gt;="&amp;$B120,Info!$D:$D,"&lt;="&amp;$B120,Info!$I:$I,"x")/365)*100000</f>
        <v>0</v>
      </c>
      <c r="AH120" s="17">
        <f>(Y120*SUMIFS(Info!$C:$C,Info!$A:$A,AH$3,Info!$E:$E,"&gt;="&amp;$B120,Info!$D:$D,"&lt;="&amp;$B120,Info!$I:$I,"x")/365)*100000</f>
        <v>0</v>
      </c>
      <c r="AI120" s="17">
        <f>(Z120*SUMIFS(Info!$C:$C,Info!$A:$A,AI$3,Info!$E:$E,"&gt;="&amp;$B120,Info!$D:$D,"&lt;="&amp;$B120,Info!$I:$I,"x")/365)*100000</f>
        <v>0</v>
      </c>
      <c r="AJ120" s="17">
        <f>(AA120*SUMIFS(Info!$C:$C,Info!$A:$A,AJ$3,Info!$E:$E,"&gt;="&amp;$B120,Info!$D:$D,"&lt;="&amp;$B120,Info!$I:$I,"x")/365)*100000</f>
        <v>0</v>
      </c>
      <c r="AK120" s="17">
        <f>(AB120*SUMIFS(Info!$C:$C,Info!$A:$A,AK$3,Info!$E:$E,"&gt;="&amp;$B120,Info!$D:$D,"&lt;="&amp;$B120,Info!$I:$I,"x")/365)*100000</f>
        <v>0</v>
      </c>
      <c r="AL120" s="17">
        <f>(AC120*SUMIFS(Info!$C:$C,Info!$A:$A,AL$3,Info!$E:$E,"&gt;="&amp;$B120,Info!$D:$D,"&lt;="&amp;$B120,Info!$I:$I,"x")/365)*100000</f>
        <v>0</v>
      </c>
      <c r="AM120" s="17"/>
    </row>
    <row r="121" spans="1:39">
      <c r="A121" s="14" t="str">
        <f t="shared" si="32"/>
        <v>1/2025</v>
      </c>
      <c r="B121" s="14">
        <f t="shared" si="33"/>
        <v>45685</v>
      </c>
      <c r="C121" s="1">
        <f>(SUMIFS('OD0040 theo Bravo'!$G:$G,'OD0040 theo Bravo'!$G:$G,"&gt;="&amp;0,'OD0040 theo Bravo'!$D:$D,C$3,'OD0040 theo Bravo'!$B:$B,"&lt;="&amp;$B121))</f>
        <v>219629</v>
      </c>
      <c r="D121" s="1">
        <f>(SUMIFS('OD0040 theo Bravo'!$G:$G,'OD0040 theo Bravo'!$G:$G,"&gt;="&amp;0,'OD0040 theo Bravo'!$D:$D,D$3,'OD0040 theo Bravo'!$B:$B,"&lt;="&amp;$B121))</f>
        <v>10150</v>
      </c>
      <c r="E121" s="1">
        <f>(SUMIFS('OD0040 theo Bravo'!$G:$G,'OD0040 theo Bravo'!$G:$G,"&gt;="&amp;0,'OD0040 theo Bravo'!$D:$D,E$3,'OD0040 theo Bravo'!$B:$B,"&lt;="&amp;$B121))</f>
        <v>703594</v>
      </c>
      <c r="F121" s="1">
        <f>(SUMIFS('OD0040 theo Bravo'!$G:$G,'OD0040 theo Bravo'!$G:$G,"&gt;="&amp;0,'OD0040 theo Bravo'!$D:$D,F$3,'OD0040 theo Bravo'!$B:$B,"&lt;="&amp;$B121))</f>
        <v>0</v>
      </c>
      <c r="G121" s="1">
        <f>(SUMIFS('OD0040 theo Bravo'!$G:$G,'OD0040 theo Bravo'!$G:$G,"&gt;="&amp;0,'OD0040 theo Bravo'!$D:$D,G$3,'OD0040 theo Bravo'!$B:$B,"&lt;="&amp;$B121))</f>
        <v>0</v>
      </c>
      <c r="H121" s="1">
        <f>(SUMIFS('OD0040 theo Bravo'!$G:$G,'OD0040 theo Bravo'!$G:$G,"&gt;="&amp;0,'OD0040 theo Bravo'!$D:$D,H$3,'OD0040 theo Bravo'!$B:$B,"&lt;="&amp;$B121))</f>
        <v>0</v>
      </c>
      <c r="I121" s="1">
        <f>(SUMIFS('OD0040 theo Bravo'!$G:$G,'OD0040 theo Bravo'!$G:$G,"&gt;="&amp;0,'OD0040 theo Bravo'!$D:$D,I$3,'OD0040 theo Bravo'!$B:$B,"&lt;="&amp;$B121))</f>
        <v>0</v>
      </c>
      <c r="J121" s="1">
        <f>(SUMIFS('OD0040 theo Bravo'!$G:$G,'OD0040 theo Bravo'!$G:$G,"&gt;="&amp;0,'OD0040 theo Bravo'!$D:$D,J$3,'OD0040 theo Bravo'!$B:$B,"&lt;="&amp;$B121))</f>
        <v>0</v>
      </c>
      <c r="K121" s="1">
        <f>(SUMIFS('OD0040 theo Bravo'!$G:$G,'OD0040 theo Bravo'!$G:$G,"&gt;="&amp;0,'OD0040 theo Bravo'!$D:$D,K$3,'OD0040 theo Bravo'!$B:$B,"&lt;="&amp;$B121))</f>
        <v>0</v>
      </c>
      <c r="L121" s="1">
        <f>-(SUMIFS('OD0040 theo Bravo'!$G:$G,'OD0040 theo Bravo'!$G:$G,"&lt;"&amp;0,'OD0040 theo Bravo'!$D:$D,L$3))</f>
        <v>504722</v>
      </c>
      <c r="M121" s="1">
        <f>-(SUMIFS('OD0040 theo Bravo'!$G:$G,'OD0040 theo Bravo'!$G:$G,"&lt;"&amp;0,'OD0040 theo Bravo'!$D:$D,M$3))</f>
        <v>0</v>
      </c>
      <c r="N121" s="1">
        <f>-(SUMIFS('OD0040 theo Bravo'!$G:$G,'OD0040 theo Bravo'!$G:$G,"&lt;"&amp;0,'OD0040 theo Bravo'!$D:$D,N$3))</f>
        <v>974267</v>
      </c>
      <c r="O121" s="1">
        <f>-(SUMIFS('OD0040 theo Bravo'!$G:$G,'OD0040 theo Bravo'!$G:$G,"&lt;"&amp;0,'OD0040 theo Bravo'!$D:$D,O$3))</f>
        <v>830018</v>
      </c>
      <c r="P121" s="1">
        <f>-(SUMIFS('OD0040 theo Bravo'!$G:$G,'OD0040 theo Bravo'!$G:$G,"&lt;"&amp;0,'OD0040 theo Bravo'!$D:$D,P$3))</f>
        <v>550000</v>
      </c>
      <c r="Q121" s="1">
        <f>-(SUMIFS('OD0040 theo Bravo'!$G:$G,'OD0040 theo Bravo'!$G:$G,"&lt;"&amp;0,'OD0040 theo Bravo'!$D:$D,Q$3))</f>
        <v>449984</v>
      </c>
      <c r="R121" s="1">
        <f>-(SUMIFS('OD0040 theo Bravo'!$G:$G,'OD0040 theo Bravo'!$G:$G,"&lt;"&amp;0,'OD0040 theo Bravo'!$D:$D,R$3))</f>
        <v>550145</v>
      </c>
      <c r="S121" s="1">
        <f>-(SUMIFS('OD0040 theo Bravo'!$G:$G,'OD0040 theo Bravo'!$G:$G,"&lt;"&amp;0,'OD0040 theo Bravo'!$D:$D,S$3))</f>
        <v>0</v>
      </c>
      <c r="T121" s="1">
        <f>-(SUMIFS('OD0040 theo Bravo'!$G:$G,'OD0040 theo Bravo'!$G:$G,"&lt;"&amp;0,'OD0040 theo Bravo'!$D:$D,T$3))</f>
        <v>49247</v>
      </c>
      <c r="U121" s="18">
        <f t="shared" si="34"/>
        <v>0</v>
      </c>
      <c r="V121" s="18">
        <f t="shared" si="35"/>
        <v>10150</v>
      </c>
      <c r="W121" s="18">
        <f t="shared" si="36"/>
        <v>0</v>
      </c>
      <c r="X121" s="18">
        <f t="shared" si="37"/>
        <v>0</v>
      </c>
      <c r="Y121" s="18">
        <f t="shared" si="38"/>
        <v>0</v>
      </c>
      <c r="Z121" s="18">
        <f t="shared" si="39"/>
        <v>0</v>
      </c>
      <c r="AA121" s="18">
        <f t="shared" si="30"/>
        <v>0</v>
      </c>
      <c r="AB121" s="18">
        <f t="shared" si="31"/>
        <v>0</v>
      </c>
      <c r="AC121" s="18">
        <f t="shared" si="31"/>
        <v>0</v>
      </c>
      <c r="AD121" s="17">
        <f>(U121*SUMIFS(Info!$C:$C,Info!$A:$A,AD$3,Info!$E:$E,"&gt;="&amp;$B121,Info!$D:$D,"&lt;="&amp;$B121,Info!$I:$I,"x")/365)*100000</f>
        <v>0</v>
      </c>
      <c r="AE121" s="17">
        <f>(V121*SUMIFS(Info!$C:$C,Info!$A:$A,AE$3,Info!$E:$E,"&gt;="&amp;$B121,Info!$D:$D,"&lt;="&amp;$B121,Info!$I:$I,"x")/365)*100000</f>
        <v>174635.61643835614</v>
      </c>
      <c r="AF121" s="17">
        <f>(W121*SUMIFS(Info!$C:$C,Info!$A:$A,AF$3,Info!$E:$E,"&gt;="&amp;$B121,Info!$D:$D,"&lt;="&amp;$B121,Info!$I:$I,"x")/365)*100000</f>
        <v>0</v>
      </c>
      <c r="AG121" s="17">
        <f>(X121*SUMIFS(Info!$C:$C,Info!$A:$A,AG$3,Info!$E:$E,"&gt;="&amp;$B121,Info!$D:$D,"&lt;="&amp;$B121,Info!$I:$I,"x")/365)*100000</f>
        <v>0</v>
      </c>
      <c r="AH121" s="17">
        <f>(Y121*SUMIFS(Info!$C:$C,Info!$A:$A,AH$3,Info!$E:$E,"&gt;="&amp;$B121,Info!$D:$D,"&lt;="&amp;$B121,Info!$I:$I,"x")/365)*100000</f>
        <v>0</v>
      </c>
      <c r="AI121" s="17">
        <f>(Z121*SUMIFS(Info!$C:$C,Info!$A:$A,AI$3,Info!$E:$E,"&gt;="&amp;$B121,Info!$D:$D,"&lt;="&amp;$B121,Info!$I:$I,"x")/365)*100000</f>
        <v>0</v>
      </c>
      <c r="AJ121" s="17">
        <f>(AA121*SUMIFS(Info!$C:$C,Info!$A:$A,AJ$3,Info!$E:$E,"&gt;="&amp;$B121,Info!$D:$D,"&lt;="&amp;$B121,Info!$I:$I,"x")/365)*100000</f>
        <v>0</v>
      </c>
      <c r="AK121" s="17">
        <f>(AB121*SUMIFS(Info!$C:$C,Info!$A:$A,AK$3,Info!$E:$E,"&gt;="&amp;$B121,Info!$D:$D,"&lt;="&amp;$B121,Info!$I:$I,"x")/365)*100000</f>
        <v>0</v>
      </c>
      <c r="AL121" s="17">
        <f>(AC121*SUMIFS(Info!$C:$C,Info!$A:$A,AL$3,Info!$E:$E,"&gt;="&amp;$B121,Info!$D:$D,"&lt;="&amp;$B121,Info!$I:$I,"x")/365)*100000</f>
        <v>0</v>
      </c>
      <c r="AM121" s="17"/>
    </row>
    <row r="122" spans="1:39">
      <c r="A122" s="14" t="str">
        <f t="shared" si="32"/>
        <v>1/2025</v>
      </c>
      <c r="B122" s="14">
        <f t="shared" si="33"/>
        <v>45686</v>
      </c>
      <c r="C122" s="1">
        <f>(SUMIFS('OD0040 theo Bravo'!$G:$G,'OD0040 theo Bravo'!$G:$G,"&gt;="&amp;0,'OD0040 theo Bravo'!$D:$D,C$3,'OD0040 theo Bravo'!$B:$B,"&lt;="&amp;$B122))</f>
        <v>219629</v>
      </c>
      <c r="D122" s="1">
        <f>(SUMIFS('OD0040 theo Bravo'!$G:$G,'OD0040 theo Bravo'!$G:$G,"&gt;="&amp;0,'OD0040 theo Bravo'!$D:$D,D$3,'OD0040 theo Bravo'!$B:$B,"&lt;="&amp;$B122))</f>
        <v>10150</v>
      </c>
      <c r="E122" s="1">
        <f>(SUMIFS('OD0040 theo Bravo'!$G:$G,'OD0040 theo Bravo'!$G:$G,"&gt;="&amp;0,'OD0040 theo Bravo'!$D:$D,E$3,'OD0040 theo Bravo'!$B:$B,"&lt;="&amp;$B122))</f>
        <v>703594</v>
      </c>
      <c r="F122" s="1">
        <f>(SUMIFS('OD0040 theo Bravo'!$G:$G,'OD0040 theo Bravo'!$G:$G,"&gt;="&amp;0,'OD0040 theo Bravo'!$D:$D,F$3,'OD0040 theo Bravo'!$B:$B,"&lt;="&amp;$B122))</f>
        <v>0</v>
      </c>
      <c r="G122" s="1">
        <f>(SUMIFS('OD0040 theo Bravo'!$G:$G,'OD0040 theo Bravo'!$G:$G,"&gt;="&amp;0,'OD0040 theo Bravo'!$D:$D,G$3,'OD0040 theo Bravo'!$B:$B,"&lt;="&amp;$B122))</f>
        <v>0</v>
      </c>
      <c r="H122" s="1">
        <f>(SUMIFS('OD0040 theo Bravo'!$G:$G,'OD0040 theo Bravo'!$G:$G,"&gt;="&amp;0,'OD0040 theo Bravo'!$D:$D,H$3,'OD0040 theo Bravo'!$B:$B,"&lt;="&amp;$B122))</f>
        <v>0</v>
      </c>
      <c r="I122" s="1">
        <f>(SUMIFS('OD0040 theo Bravo'!$G:$G,'OD0040 theo Bravo'!$G:$G,"&gt;="&amp;0,'OD0040 theo Bravo'!$D:$D,I$3,'OD0040 theo Bravo'!$B:$B,"&lt;="&amp;$B122))</f>
        <v>0</v>
      </c>
      <c r="J122" s="1">
        <f>(SUMIFS('OD0040 theo Bravo'!$G:$G,'OD0040 theo Bravo'!$G:$G,"&gt;="&amp;0,'OD0040 theo Bravo'!$D:$D,J$3,'OD0040 theo Bravo'!$B:$B,"&lt;="&amp;$B122))</f>
        <v>0</v>
      </c>
      <c r="K122" s="1">
        <f>(SUMIFS('OD0040 theo Bravo'!$G:$G,'OD0040 theo Bravo'!$G:$G,"&gt;="&amp;0,'OD0040 theo Bravo'!$D:$D,K$3,'OD0040 theo Bravo'!$B:$B,"&lt;="&amp;$B122))</f>
        <v>0</v>
      </c>
      <c r="L122" s="1">
        <f>-(SUMIFS('OD0040 theo Bravo'!$G:$G,'OD0040 theo Bravo'!$G:$G,"&lt;"&amp;0,'OD0040 theo Bravo'!$D:$D,L$3))</f>
        <v>504722</v>
      </c>
      <c r="M122" s="1">
        <f>-(SUMIFS('OD0040 theo Bravo'!$G:$G,'OD0040 theo Bravo'!$G:$G,"&lt;"&amp;0,'OD0040 theo Bravo'!$D:$D,M$3))</f>
        <v>0</v>
      </c>
      <c r="N122" s="1">
        <f>-(SUMIFS('OD0040 theo Bravo'!$G:$G,'OD0040 theo Bravo'!$G:$G,"&lt;"&amp;0,'OD0040 theo Bravo'!$D:$D,N$3))</f>
        <v>974267</v>
      </c>
      <c r="O122" s="1">
        <f>-(SUMIFS('OD0040 theo Bravo'!$G:$G,'OD0040 theo Bravo'!$G:$G,"&lt;"&amp;0,'OD0040 theo Bravo'!$D:$D,O$3))</f>
        <v>830018</v>
      </c>
      <c r="P122" s="1">
        <f>-(SUMIFS('OD0040 theo Bravo'!$G:$G,'OD0040 theo Bravo'!$G:$G,"&lt;"&amp;0,'OD0040 theo Bravo'!$D:$D,P$3))</f>
        <v>550000</v>
      </c>
      <c r="Q122" s="1">
        <f>-(SUMIFS('OD0040 theo Bravo'!$G:$G,'OD0040 theo Bravo'!$G:$G,"&lt;"&amp;0,'OD0040 theo Bravo'!$D:$D,Q$3))</f>
        <v>449984</v>
      </c>
      <c r="R122" s="1">
        <f>-(SUMIFS('OD0040 theo Bravo'!$G:$G,'OD0040 theo Bravo'!$G:$G,"&lt;"&amp;0,'OD0040 theo Bravo'!$D:$D,R$3))</f>
        <v>550145</v>
      </c>
      <c r="S122" s="1">
        <f>-(SUMIFS('OD0040 theo Bravo'!$G:$G,'OD0040 theo Bravo'!$G:$G,"&lt;"&amp;0,'OD0040 theo Bravo'!$D:$D,S$3))</f>
        <v>0</v>
      </c>
      <c r="T122" s="1">
        <f>-(SUMIFS('OD0040 theo Bravo'!$G:$G,'OD0040 theo Bravo'!$G:$G,"&lt;"&amp;0,'OD0040 theo Bravo'!$D:$D,T$3))</f>
        <v>49247</v>
      </c>
      <c r="U122" s="18">
        <f t="shared" si="34"/>
        <v>0</v>
      </c>
      <c r="V122" s="18">
        <f t="shared" si="35"/>
        <v>10150</v>
      </c>
      <c r="W122" s="18">
        <f t="shared" si="36"/>
        <v>0</v>
      </c>
      <c r="X122" s="18">
        <f t="shared" si="37"/>
        <v>0</v>
      </c>
      <c r="Y122" s="18">
        <f t="shared" si="38"/>
        <v>0</v>
      </c>
      <c r="Z122" s="18">
        <f t="shared" si="39"/>
        <v>0</v>
      </c>
      <c r="AA122" s="18">
        <f t="shared" si="30"/>
        <v>0</v>
      </c>
      <c r="AB122" s="18">
        <f t="shared" si="31"/>
        <v>0</v>
      </c>
      <c r="AC122" s="18">
        <f t="shared" si="31"/>
        <v>0</v>
      </c>
      <c r="AD122" s="17">
        <f>(U122*SUMIFS(Info!$C:$C,Info!$A:$A,AD$3,Info!$E:$E,"&gt;="&amp;$B122,Info!$D:$D,"&lt;="&amp;$B122,Info!$I:$I,"x")/365)*100000</f>
        <v>0</v>
      </c>
      <c r="AE122" s="17">
        <f>(V122*SUMIFS(Info!$C:$C,Info!$A:$A,AE$3,Info!$E:$E,"&gt;="&amp;$B122,Info!$D:$D,"&lt;="&amp;$B122,Info!$I:$I,"x")/365)*100000</f>
        <v>174635.61643835614</v>
      </c>
      <c r="AF122" s="17">
        <f>(W122*SUMIFS(Info!$C:$C,Info!$A:$A,AF$3,Info!$E:$E,"&gt;="&amp;$B122,Info!$D:$D,"&lt;="&amp;$B122,Info!$I:$I,"x")/365)*100000</f>
        <v>0</v>
      </c>
      <c r="AG122" s="17">
        <f>(X122*SUMIFS(Info!$C:$C,Info!$A:$A,AG$3,Info!$E:$E,"&gt;="&amp;$B122,Info!$D:$D,"&lt;="&amp;$B122,Info!$I:$I,"x")/365)*100000</f>
        <v>0</v>
      </c>
      <c r="AH122" s="17">
        <f>(Y122*SUMIFS(Info!$C:$C,Info!$A:$A,AH$3,Info!$E:$E,"&gt;="&amp;$B122,Info!$D:$D,"&lt;="&amp;$B122,Info!$I:$I,"x")/365)*100000</f>
        <v>0</v>
      </c>
      <c r="AI122" s="17">
        <f>(Z122*SUMIFS(Info!$C:$C,Info!$A:$A,AI$3,Info!$E:$E,"&gt;="&amp;$B122,Info!$D:$D,"&lt;="&amp;$B122,Info!$I:$I,"x")/365)*100000</f>
        <v>0</v>
      </c>
      <c r="AJ122" s="17">
        <f>(AA122*SUMIFS(Info!$C:$C,Info!$A:$A,AJ$3,Info!$E:$E,"&gt;="&amp;$B122,Info!$D:$D,"&lt;="&amp;$B122,Info!$I:$I,"x")/365)*100000</f>
        <v>0</v>
      </c>
      <c r="AK122" s="17">
        <f>(AB122*SUMIFS(Info!$C:$C,Info!$A:$A,AK$3,Info!$E:$E,"&gt;="&amp;$B122,Info!$D:$D,"&lt;="&amp;$B122,Info!$I:$I,"x")/365)*100000</f>
        <v>0</v>
      </c>
      <c r="AL122" s="17">
        <f>(AC122*SUMIFS(Info!$C:$C,Info!$A:$A,AL$3,Info!$E:$E,"&gt;="&amp;$B122,Info!$D:$D,"&lt;="&amp;$B122,Info!$I:$I,"x")/365)*100000</f>
        <v>0</v>
      </c>
      <c r="AM122" s="17"/>
    </row>
    <row r="123" spans="1:39">
      <c r="A123" s="14" t="str">
        <f t="shared" si="32"/>
        <v>1/2025</v>
      </c>
      <c r="B123" s="14">
        <f t="shared" si="33"/>
        <v>45687</v>
      </c>
      <c r="C123" s="1">
        <f>(SUMIFS('OD0040 theo Bravo'!$G:$G,'OD0040 theo Bravo'!$G:$G,"&gt;="&amp;0,'OD0040 theo Bravo'!$D:$D,C$3,'OD0040 theo Bravo'!$B:$B,"&lt;="&amp;$B123))</f>
        <v>219629</v>
      </c>
      <c r="D123" s="1">
        <f>(SUMIFS('OD0040 theo Bravo'!$G:$G,'OD0040 theo Bravo'!$G:$G,"&gt;="&amp;0,'OD0040 theo Bravo'!$D:$D,D$3,'OD0040 theo Bravo'!$B:$B,"&lt;="&amp;$B123))</f>
        <v>10150</v>
      </c>
      <c r="E123" s="1">
        <f>(SUMIFS('OD0040 theo Bravo'!$G:$G,'OD0040 theo Bravo'!$G:$G,"&gt;="&amp;0,'OD0040 theo Bravo'!$D:$D,E$3,'OD0040 theo Bravo'!$B:$B,"&lt;="&amp;$B123))</f>
        <v>703594</v>
      </c>
      <c r="F123" s="1">
        <f>(SUMIFS('OD0040 theo Bravo'!$G:$G,'OD0040 theo Bravo'!$G:$G,"&gt;="&amp;0,'OD0040 theo Bravo'!$D:$D,F$3,'OD0040 theo Bravo'!$B:$B,"&lt;="&amp;$B123))</f>
        <v>0</v>
      </c>
      <c r="G123" s="1">
        <f>(SUMIFS('OD0040 theo Bravo'!$G:$G,'OD0040 theo Bravo'!$G:$G,"&gt;="&amp;0,'OD0040 theo Bravo'!$D:$D,G$3,'OD0040 theo Bravo'!$B:$B,"&lt;="&amp;$B123))</f>
        <v>0</v>
      </c>
      <c r="H123" s="1">
        <f>(SUMIFS('OD0040 theo Bravo'!$G:$G,'OD0040 theo Bravo'!$G:$G,"&gt;="&amp;0,'OD0040 theo Bravo'!$D:$D,H$3,'OD0040 theo Bravo'!$B:$B,"&lt;="&amp;$B123))</f>
        <v>0</v>
      </c>
      <c r="I123" s="1">
        <f>(SUMIFS('OD0040 theo Bravo'!$G:$G,'OD0040 theo Bravo'!$G:$G,"&gt;="&amp;0,'OD0040 theo Bravo'!$D:$D,I$3,'OD0040 theo Bravo'!$B:$B,"&lt;="&amp;$B123))</f>
        <v>0</v>
      </c>
      <c r="J123" s="1">
        <f>(SUMIFS('OD0040 theo Bravo'!$G:$G,'OD0040 theo Bravo'!$G:$G,"&gt;="&amp;0,'OD0040 theo Bravo'!$D:$D,J$3,'OD0040 theo Bravo'!$B:$B,"&lt;="&amp;$B123))</f>
        <v>0</v>
      </c>
      <c r="K123" s="1">
        <f>(SUMIFS('OD0040 theo Bravo'!$G:$G,'OD0040 theo Bravo'!$G:$G,"&gt;="&amp;0,'OD0040 theo Bravo'!$D:$D,K$3,'OD0040 theo Bravo'!$B:$B,"&lt;="&amp;$B123))</f>
        <v>0</v>
      </c>
      <c r="L123" s="1">
        <f>-(SUMIFS('OD0040 theo Bravo'!$G:$G,'OD0040 theo Bravo'!$G:$G,"&lt;"&amp;0,'OD0040 theo Bravo'!$D:$D,L$3))</f>
        <v>504722</v>
      </c>
      <c r="M123" s="1">
        <f>-(SUMIFS('OD0040 theo Bravo'!$G:$G,'OD0040 theo Bravo'!$G:$G,"&lt;"&amp;0,'OD0040 theo Bravo'!$D:$D,M$3))</f>
        <v>0</v>
      </c>
      <c r="N123" s="1">
        <f>-(SUMIFS('OD0040 theo Bravo'!$G:$G,'OD0040 theo Bravo'!$G:$G,"&lt;"&amp;0,'OD0040 theo Bravo'!$D:$D,N$3))</f>
        <v>974267</v>
      </c>
      <c r="O123" s="1">
        <f>-(SUMIFS('OD0040 theo Bravo'!$G:$G,'OD0040 theo Bravo'!$G:$G,"&lt;"&amp;0,'OD0040 theo Bravo'!$D:$D,O$3))</f>
        <v>830018</v>
      </c>
      <c r="P123" s="1">
        <f>-(SUMIFS('OD0040 theo Bravo'!$G:$G,'OD0040 theo Bravo'!$G:$G,"&lt;"&amp;0,'OD0040 theo Bravo'!$D:$D,P$3))</f>
        <v>550000</v>
      </c>
      <c r="Q123" s="1">
        <f>-(SUMIFS('OD0040 theo Bravo'!$G:$G,'OD0040 theo Bravo'!$G:$G,"&lt;"&amp;0,'OD0040 theo Bravo'!$D:$D,Q$3))</f>
        <v>449984</v>
      </c>
      <c r="R123" s="1">
        <f>-(SUMIFS('OD0040 theo Bravo'!$G:$G,'OD0040 theo Bravo'!$G:$G,"&lt;"&amp;0,'OD0040 theo Bravo'!$D:$D,R$3))</f>
        <v>550145</v>
      </c>
      <c r="S123" s="1">
        <f>-(SUMIFS('OD0040 theo Bravo'!$G:$G,'OD0040 theo Bravo'!$G:$G,"&lt;"&amp;0,'OD0040 theo Bravo'!$D:$D,S$3))</f>
        <v>0</v>
      </c>
      <c r="T123" s="1">
        <f>-(SUMIFS('OD0040 theo Bravo'!$G:$G,'OD0040 theo Bravo'!$G:$G,"&lt;"&amp;0,'OD0040 theo Bravo'!$D:$D,T$3))</f>
        <v>49247</v>
      </c>
      <c r="U123" s="18">
        <f t="shared" si="34"/>
        <v>0</v>
      </c>
      <c r="V123" s="18">
        <f t="shared" si="35"/>
        <v>10150</v>
      </c>
      <c r="W123" s="18">
        <f t="shared" si="36"/>
        <v>0</v>
      </c>
      <c r="X123" s="18">
        <f t="shared" si="37"/>
        <v>0</v>
      </c>
      <c r="Y123" s="18">
        <f t="shared" si="38"/>
        <v>0</v>
      </c>
      <c r="Z123" s="18">
        <f t="shared" si="39"/>
        <v>0</v>
      </c>
      <c r="AA123" s="18">
        <f t="shared" si="30"/>
        <v>0</v>
      </c>
      <c r="AB123" s="18">
        <f t="shared" si="31"/>
        <v>0</v>
      </c>
      <c r="AC123" s="18">
        <f t="shared" si="31"/>
        <v>0</v>
      </c>
      <c r="AD123" s="17">
        <f>(U123*SUMIFS(Info!$C:$C,Info!$A:$A,AD$3,Info!$E:$E,"&gt;="&amp;$B123,Info!$D:$D,"&lt;="&amp;$B123,Info!$I:$I,"x")/365)*100000</f>
        <v>0</v>
      </c>
      <c r="AE123" s="17">
        <f>(V123*SUMIFS(Info!$C:$C,Info!$A:$A,AE$3,Info!$E:$E,"&gt;="&amp;$B123,Info!$D:$D,"&lt;="&amp;$B123,Info!$I:$I,"x")/365)*100000</f>
        <v>174635.61643835614</v>
      </c>
      <c r="AF123" s="17">
        <f>(W123*SUMIFS(Info!$C:$C,Info!$A:$A,AF$3,Info!$E:$E,"&gt;="&amp;$B123,Info!$D:$D,"&lt;="&amp;$B123,Info!$I:$I,"x")/365)*100000</f>
        <v>0</v>
      </c>
      <c r="AG123" s="17">
        <f>(X123*SUMIFS(Info!$C:$C,Info!$A:$A,AG$3,Info!$E:$E,"&gt;="&amp;$B123,Info!$D:$D,"&lt;="&amp;$B123,Info!$I:$I,"x")/365)*100000</f>
        <v>0</v>
      </c>
      <c r="AH123" s="17">
        <f>(Y123*SUMIFS(Info!$C:$C,Info!$A:$A,AH$3,Info!$E:$E,"&gt;="&amp;$B123,Info!$D:$D,"&lt;="&amp;$B123,Info!$I:$I,"x")/365)*100000</f>
        <v>0</v>
      </c>
      <c r="AI123" s="17">
        <f>(Z123*SUMIFS(Info!$C:$C,Info!$A:$A,AI$3,Info!$E:$E,"&gt;="&amp;$B123,Info!$D:$D,"&lt;="&amp;$B123,Info!$I:$I,"x")/365)*100000</f>
        <v>0</v>
      </c>
      <c r="AJ123" s="17">
        <f>(AA123*SUMIFS(Info!$C:$C,Info!$A:$A,AJ$3,Info!$E:$E,"&gt;="&amp;$B123,Info!$D:$D,"&lt;="&amp;$B123,Info!$I:$I,"x")/365)*100000</f>
        <v>0</v>
      </c>
      <c r="AK123" s="17">
        <f>(AB123*SUMIFS(Info!$C:$C,Info!$A:$A,AK$3,Info!$E:$E,"&gt;="&amp;$B123,Info!$D:$D,"&lt;="&amp;$B123,Info!$I:$I,"x")/365)*100000</f>
        <v>0</v>
      </c>
      <c r="AL123" s="17">
        <f>(AC123*SUMIFS(Info!$C:$C,Info!$A:$A,AL$3,Info!$E:$E,"&gt;="&amp;$B123,Info!$D:$D,"&lt;="&amp;$B123,Info!$I:$I,"x")/365)*100000</f>
        <v>0</v>
      </c>
      <c r="AM123" s="17"/>
    </row>
    <row r="124" spans="1:39">
      <c r="A124" s="14" t="str">
        <f t="shared" si="32"/>
        <v>1/2025</v>
      </c>
      <c r="B124" s="14">
        <f t="shared" si="33"/>
        <v>45688</v>
      </c>
      <c r="C124" s="1">
        <f>(SUMIFS('OD0040 theo Bravo'!$G:$G,'OD0040 theo Bravo'!$G:$G,"&gt;="&amp;0,'OD0040 theo Bravo'!$D:$D,C$3,'OD0040 theo Bravo'!$B:$B,"&lt;="&amp;$B124))</f>
        <v>219629</v>
      </c>
      <c r="D124" s="1">
        <f>(SUMIFS('OD0040 theo Bravo'!$G:$G,'OD0040 theo Bravo'!$G:$G,"&gt;="&amp;0,'OD0040 theo Bravo'!$D:$D,D$3,'OD0040 theo Bravo'!$B:$B,"&lt;="&amp;$B124))</f>
        <v>10150</v>
      </c>
      <c r="E124" s="1">
        <f>(SUMIFS('OD0040 theo Bravo'!$G:$G,'OD0040 theo Bravo'!$G:$G,"&gt;="&amp;0,'OD0040 theo Bravo'!$D:$D,E$3,'OD0040 theo Bravo'!$B:$B,"&lt;="&amp;$B124))</f>
        <v>703594</v>
      </c>
      <c r="F124" s="1">
        <f>(SUMIFS('OD0040 theo Bravo'!$G:$G,'OD0040 theo Bravo'!$G:$G,"&gt;="&amp;0,'OD0040 theo Bravo'!$D:$D,F$3,'OD0040 theo Bravo'!$B:$B,"&lt;="&amp;$B124))</f>
        <v>0</v>
      </c>
      <c r="G124" s="1">
        <f>(SUMIFS('OD0040 theo Bravo'!$G:$G,'OD0040 theo Bravo'!$G:$G,"&gt;="&amp;0,'OD0040 theo Bravo'!$D:$D,G$3,'OD0040 theo Bravo'!$B:$B,"&lt;="&amp;$B124))</f>
        <v>0</v>
      </c>
      <c r="H124" s="1">
        <f>(SUMIFS('OD0040 theo Bravo'!$G:$G,'OD0040 theo Bravo'!$G:$G,"&gt;="&amp;0,'OD0040 theo Bravo'!$D:$D,H$3,'OD0040 theo Bravo'!$B:$B,"&lt;="&amp;$B124))</f>
        <v>0</v>
      </c>
      <c r="I124" s="1">
        <f>(SUMIFS('OD0040 theo Bravo'!$G:$G,'OD0040 theo Bravo'!$G:$G,"&gt;="&amp;0,'OD0040 theo Bravo'!$D:$D,I$3,'OD0040 theo Bravo'!$B:$B,"&lt;="&amp;$B124))</f>
        <v>0</v>
      </c>
      <c r="J124" s="1">
        <f>(SUMIFS('OD0040 theo Bravo'!$G:$G,'OD0040 theo Bravo'!$G:$G,"&gt;="&amp;0,'OD0040 theo Bravo'!$D:$D,J$3,'OD0040 theo Bravo'!$B:$B,"&lt;="&amp;$B124))</f>
        <v>0</v>
      </c>
      <c r="K124" s="1">
        <f>(SUMIFS('OD0040 theo Bravo'!$G:$G,'OD0040 theo Bravo'!$G:$G,"&gt;="&amp;0,'OD0040 theo Bravo'!$D:$D,K$3,'OD0040 theo Bravo'!$B:$B,"&lt;="&amp;$B124))</f>
        <v>0</v>
      </c>
      <c r="L124" s="1">
        <f>-(SUMIFS('OD0040 theo Bravo'!$G:$G,'OD0040 theo Bravo'!$G:$G,"&lt;"&amp;0,'OD0040 theo Bravo'!$D:$D,L$3))</f>
        <v>504722</v>
      </c>
      <c r="M124" s="1">
        <f>-(SUMIFS('OD0040 theo Bravo'!$G:$G,'OD0040 theo Bravo'!$G:$G,"&lt;"&amp;0,'OD0040 theo Bravo'!$D:$D,M$3))</f>
        <v>0</v>
      </c>
      <c r="N124" s="1">
        <f>-(SUMIFS('OD0040 theo Bravo'!$G:$G,'OD0040 theo Bravo'!$G:$G,"&lt;"&amp;0,'OD0040 theo Bravo'!$D:$D,N$3))</f>
        <v>974267</v>
      </c>
      <c r="O124" s="1">
        <f>-(SUMIFS('OD0040 theo Bravo'!$G:$G,'OD0040 theo Bravo'!$G:$G,"&lt;"&amp;0,'OD0040 theo Bravo'!$D:$D,O$3))</f>
        <v>830018</v>
      </c>
      <c r="P124" s="1">
        <f>-(SUMIFS('OD0040 theo Bravo'!$G:$G,'OD0040 theo Bravo'!$G:$G,"&lt;"&amp;0,'OD0040 theo Bravo'!$D:$D,P$3))</f>
        <v>550000</v>
      </c>
      <c r="Q124" s="1">
        <f>-(SUMIFS('OD0040 theo Bravo'!$G:$G,'OD0040 theo Bravo'!$G:$G,"&lt;"&amp;0,'OD0040 theo Bravo'!$D:$D,Q$3))</f>
        <v>449984</v>
      </c>
      <c r="R124" s="1">
        <f>-(SUMIFS('OD0040 theo Bravo'!$G:$G,'OD0040 theo Bravo'!$G:$G,"&lt;"&amp;0,'OD0040 theo Bravo'!$D:$D,R$3))</f>
        <v>550145</v>
      </c>
      <c r="S124" s="1">
        <f>-(SUMIFS('OD0040 theo Bravo'!$G:$G,'OD0040 theo Bravo'!$G:$G,"&lt;"&amp;0,'OD0040 theo Bravo'!$D:$D,S$3))</f>
        <v>0</v>
      </c>
      <c r="T124" s="1">
        <f>-(SUMIFS('OD0040 theo Bravo'!$G:$G,'OD0040 theo Bravo'!$G:$G,"&lt;"&amp;0,'OD0040 theo Bravo'!$D:$D,T$3))</f>
        <v>49247</v>
      </c>
      <c r="U124" s="18">
        <f t="shared" si="34"/>
        <v>0</v>
      </c>
      <c r="V124" s="18">
        <f t="shared" si="35"/>
        <v>10150</v>
      </c>
      <c r="W124" s="18">
        <f t="shared" si="36"/>
        <v>0</v>
      </c>
      <c r="X124" s="18">
        <f t="shared" si="37"/>
        <v>0</v>
      </c>
      <c r="Y124" s="18">
        <f t="shared" si="38"/>
        <v>0</v>
      </c>
      <c r="Z124" s="18">
        <f t="shared" si="39"/>
        <v>0</v>
      </c>
      <c r="AA124" s="18">
        <f t="shared" si="30"/>
        <v>0</v>
      </c>
      <c r="AB124" s="18">
        <f t="shared" si="31"/>
        <v>0</v>
      </c>
      <c r="AC124" s="18">
        <f t="shared" si="31"/>
        <v>0</v>
      </c>
      <c r="AD124" s="17">
        <f>(U124*SUMIFS(Info!$C:$C,Info!$A:$A,AD$3,Info!$E:$E,"&gt;="&amp;$B124,Info!$D:$D,"&lt;="&amp;$B124,Info!$I:$I,"x")/365)*100000</f>
        <v>0</v>
      </c>
      <c r="AE124" s="17">
        <f>(V124*SUMIFS(Info!$C:$C,Info!$A:$A,AE$3,Info!$E:$E,"&gt;="&amp;$B124,Info!$D:$D,"&lt;="&amp;$B124,Info!$I:$I,"x")/365)*100000</f>
        <v>174635.61643835614</v>
      </c>
      <c r="AF124" s="17">
        <f>(W124*SUMIFS(Info!$C:$C,Info!$A:$A,AF$3,Info!$E:$E,"&gt;="&amp;$B124,Info!$D:$D,"&lt;="&amp;$B124,Info!$I:$I,"x")/365)*100000</f>
        <v>0</v>
      </c>
      <c r="AG124" s="17">
        <f>(X124*SUMIFS(Info!$C:$C,Info!$A:$A,AG$3,Info!$E:$E,"&gt;="&amp;$B124,Info!$D:$D,"&lt;="&amp;$B124,Info!$I:$I,"x")/365)*100000</f>
        <v>0</v>
      </c>
      <c r="AH124" s="17">
        <f>(Y124*SUMIFS(Info!$C:$C,Info!$A:$A,AH$3,Info!$E:$E,"&gt;="&amp;$B124,Info!$D:$D,"&lt;="&amp;$B124,Info!$I:$I,"x")/365)*100000</f>
        <v>0</v>
      </c>
      <c r="AI124" s="17">
        <f>(Z124*SUMIFS(Info!$C:$C,Info!$A:$A,AI$3,Info!$E:$E,"&gt;="&amp;$B124,Info!$D:$D,"&lt;="&amp;$B124,Info!$I:$I,"x")/365)*100000</f>
        <v>0</v>
      </c>
      <c r="AJ124" s="17">
        <f>(AA124*SUMIFS(Info!$C:$C,Info!$A:$A,AJ$3,Info!$E:$E,"&gt;="&amp;$B124,Info!$D:$D,"&lt;="&amp;$B124,Info!$I:$I,"x")/365)*100000</f>
        <v>0</v>
      </c>
      <c r="AK124" s="17">
        <f>(AB124*SUMIFS(Info!$C:$C,Info!$A:$A,AK$3,Info!$E:$E,"&gt;="&amp;$B124,Info!$D:$D,"&lt;="&amp;$B124,Info!$I:$I,"x")/365)*100000</f>
        <v>0</v>
      </c>
      <c r="AL124" s="17">
        <f>(AC124*SUMIFS(Info!$C:$C,Info!$A:$A,AL$3,Info!$E:$E,"&gt;="&amp;$B124,Info!$D:$D,"&lt;="&amp;$B124,Info!$I:$I,"x")/365)*100000</f>
        <v>0</v>
      </c>
      <c r="AM124" s="17"/>
    </row>
    <row r="125" spans="1:39">
      <c r="A125" s="14" t="str">
        <f t="shared" ref="A125:A145" si="40">MONTH(B125)&amp;"/"&amp;YEAR(B125)</f>
        <v>2/2025</v>
      </c>
      <c r="B125" s="14">
        <f t="shared" si="33"/>
        <v>45689</v>
      </c>
      <c r="C125" s="1">
        <f>(SUMIFS('OD0040 theo Bravo'!$G:$G,'OD0040 theo Bravo'!$G:$G,"&gt;="&amp;0,'OD0040 theo Bravo'!$D:$D,C$3,'OD0040 theo Bravo'!$B:$B,"&lt;="&amp;$B125))</f>
        <v>219629</v>
      </c>
      <c r="D125" s="1">
        <f>(SUMIFS('OD0040 theo Bravo'!$G:$G,'OD0040 theo Bravo'!$G:$G,"&gt;="&amp;0,'OD0040 theo Bravo'!$D:$D,D$3,'OD0040 theo Bravo'!$B:$B,"&lt;="&amp;$B125))</f>
        <v>10150</v>
      </c>
      <c r="E125" s="1">
        <f>(SUMIFS('OD0040 theo Bravo'!$G:$G,'OD0040 theo Bravo'!$G:$G,"&gt;="&amp;0,'OD0040 theo Bravo'!$D:$D,E$3,'OD0040 theo Bravo'!$B:$B,"&lt;="&amp;$B125))</f>
        <v>703594</v>
      </c>
      <c r="F125" s="1">
        <f>(SUMIFS('OD0040 theo Bravo'!$G:$G,'OD0040 theo Bravo'!$G:$G,"&gt;="&amp;0,'OD0040 theo Bravo'!$D:$D,F$3,'OD0040 theo Bravo'!$B:$B,"&lt;="&amp;$B125))</f>
        <v>0</v>
      </c>
      <c r="G125" s="1">
        <f>(SUMIFS('OD0040 theo Bravo'!$G:$G,'OD0040 theo Bravo'!$G:$G,"&gt;="&amp;0,'OD0040 theo Bravo'!$D:$D,G$3,'OD0040 theo Bravo'!$B:$B,"&lt;="&amp;$B125))</f>
        <v>0</v>
      </c>
      <c r="H125" s="1">
        <f>(SUMIFS('OD0040 theo Bravo'!$G:$G,'OD0040 theo Bravo'!$G:$G,"&gt;="&amp;0,'OD0040 theo Bravo'!$D:$D,H$3,'OD0040 theo Bravo'!$B:$B,"&lt;="&amp;$B125))</f>
        <v>0</v>
      </c>
      <c r="I125" s="1">
        <f>(SUMIFS('OD0040 theo Bravo'!$G:$G,'OD0040 theo Bravo'!$G:$G,"&gt;="&amp;0,'OD0040 theo Bravo'!$D:$D,I$3,'OD0040 theo Bravo'!$B:$B,"&lt;="&amp;$B125))</f>
        <v>0</v>
      </c>
      <c r="J125" s="1">
        <f>(SUMIFS('OD0040 theo Bravo'!$G:$G,'OD0040 theo Bravo'!$G:$G,"&gt;="&amp;0,'OD0040 theo Bravo'!$D:$D,J$3,'OD0040 theo Bravo'!$B:$B,"&lt;="&amp;$B125))</f>
        <v>0</v>
      </c>
      <c r="K125" s="1">
        <f>(SUMIFS('OD0040 theo Bravo'!$G:$G,'OD0040 theo Bravo'!$G:$G,"&gt;="&amp;0,'OD0040 theo Bravo'!$D:$D,K$3,'OD0040 theo Bravo'!$B:$B,"&lt;="&amp;$B125))</f>
        <v>0</v>
      </c>
      <c r="L125" s="1">
        <f>-(SUMIFS('OD0040 theo Bravo'!$G:$G,'OD0040 theo Bravo'!$G:$G,"&lt;"&amp;0,'OD0040 theo Bravo'!$D:$D,L$3))</f>
        <v>504722</v>
      </c>
      <c r="M125" s="1">
        <f>-(SUMIFS('OD0040 theo Bravo'!$G:$G,'OD0040 theo Bravo'!$G:$G,"&lt;"&amp;0,'OD0040 theo Bravo'!$D:$D,M$3))</f>
        <v>0</v>
      </c>
      <c r="N125" s="1">
        <f>-(SUMIFS('OD0040 theo Bravo'!$G:$G,'OD0040 theo Bravo'!$G:$G,"&lt;"&amp;0,'OD0040 theo Bravo'!$D:$D,N$3))</f>
        <v>974267</v>
      </c>
      <c r="O125" s="1">
        <f>-(SUMIFS('OD0040 theo Bravo'!$G:$G,'OD0040 theo Bravo'!$G:$G,"&lt;"&amp;0,'OD0040 theo Bravo'!$D:$D,O$3))</f>
        <v>830018</v>
      </c>
      <c r="P125" s="1">
        <f>-(SUMIFS('OD0040 theo Bravo'!$G:$G,'OD0040 theo Bravo'!$G:$G,"&lt;"&amp;0,'OD0040 theo Bravo'!$D:$D,P$3))</f>
        <v>550000</v>
      </c>
      <c r="Q125" s="1">
        <f>-(SUMIFS('OD0040 theo Bravo'!$G:$G,'OD0040 theo Bravo'!$G:$G,"&lt;"&amp;0,'OD0040 theo Bravo'!$D:$D,Q$3))</f>
        <v>449984</v>
      </c>
      <c r="R125" s="1">
        <f>-(SUMIFS('OD0040 theo Bravo'!$G:$G,'OD0040 theo Bravo'!$G:$G,"&lt;"&amp;0,'OD0040 theo Bravo'!$D:$D,R$3))</f>
        <v>550145</v>
      </c>
      <c r="S125" s="1">
        <f>-(SUMIFS('OD0040 theo Bravo'!$G:$G,'OD0040 theo Bravo'!$G:$G,"&lt;"&amp;0,'OD0040 theo Bravo'!$D:$D,S$3))</f>
        <v>0</v>
      </c>
      <c r="T125" s="1">
        <f>-(SUMIFS('OD0040 theo Bravo'!$G:$G,'OD0040 theo Bravo'!$G:$G,"&lt;"&amp;0,'OD0040 theo Bravo'!$D:$D,T$3))</f>
        <v>49247</v>
      </c>
      <c r="U125" s="18">
        <f t="shared" si="34"/>
        <v>0</v>
      </c>
      <c r="V125" s="18">
        <f t="shared" si="35"/>
        <v>10150</v>
      </c>
      <c r="W125" s="18">
        <f t="shared" si="36"/>
        <v>0</v>
      </c>
      <c r="X125" s="18">
        <f t="shared" si="37"/>
        <v>0</v>
      </c>
      <c r="Y125" s="18">
        <f t="shared" si="38"/>
        <v>0</v>
      </c>
      <c r="Z125" s="18">
        <f t="shared" si="39"/>
        <v>0</v>
      </c>
      <c r="AA125" s="18">
        <f t="shared" si="30"/>
        <v>0</v>
      </c>
      <c r="AB125" s="18">
        <f t="shared" si="31"/>
        <v>0</v>
      </c>
      <c r="AC125" s="18">
        <f t="shared" si="31"/>
        <v>0</v>
      </c>
      <c r="AD125" s="17">
        <f>(U125*SUMIFS(Info!$C:$C,Info!$A:$A,AD$3,Info!$E:$E,"&gt;="&amp;$B125,Info!$D:$D,"&lt;="&amp;$B125,Info!$I:$I,"x")/365)*100000</f>
        <v>0</v>
      </c>
      <c r="AE125" s="17">
        <f>(V125*SUMIFS(Info!$C:$C,Info!$A:$A,AE$3,Info!$E:$E,"&gt;="&amp;$B125,Info!$D:$D,"&lt;="&amp;$B125,Info!$I:$I,"x")/365)*100000</f>
        <v>174635.61643835614</v>
      </c>
      <c r="AF125" s="17">
        <f>(W125*SUMIFS(Info!$C:$C,Info!$A:$A,AF$3,Info!$E:$E,"&gt;="&amp;$B125,Info!$D:$D,"&lt;="&amp;$B125,Info!$I:$I,"x")/365)*100000</f>
        <v>0</v>
      </c>
      <c r="AG125" s="17">
        <f>(X125*SUMIFS(Info!$C:$C,Info!$A:$A,AG$3,Info!$E:$E,"&gt;="&amp;$B125,Info!$D:$D,"&lt;="&amp;$B125,Info!$I:$I,"x")/365)*100000</f>
        <v>0</v>
      </c>
      <c r="AH125" s="17">
        <f>(Y125*SUMIFS(Info!$C:$C,Info!$A:$A,AH$3,Info!$E:$E,"&gt;="&amp;$B125,Info!$D:$D,"&lt;="&amp;$B125,Info!$I:$I,"x")/365)*100000</f>
        <v>0</v>
      </c>
      <c r="AI125" s="17">
        <f>(Z125*SUMIFS(Info!$C:$C,Info!$A:$A,AI$3,Info!$E:$E,"&gt;="&amp;$B125,Info!$D:$D,"&lt;="&amp;$B125,Info!$I:$I,"x")/365)*100000</f>
        <v>0</v>
      </c>
      <c r="AJ125" s="17">
        <f>(AA125*SUMIFS(Info!$C:$C,Info!$A:$A,AJ$3,Info!$E:$E,"&gt;="&amp;$B125,Info!$D:$D,"&lt;="&amp;$B125,Info!$I:$I,"x")/365)*100000</f>
        <v>0</v>
      </c>
      <c r="AK125" s="17">
        <f>(AB125*SUMIFS(Info!$C:$C,Info!$A:$A,AK$3,Info!$E:$E,"&gt;="&amp;$B125,Info!$D:$D,"&lt;="&amp;$B125,Info!$I:$I,"x")/365)*100000</f>
        <v>0</v>
      </c>
      <c r="AL125" s="17">
        <f>(AC125*SUMIFS(Info!$C:$C,Info!$A:$A,AL$3,Info!$E:$E,"&gt;="&amp;$B125,Info!$D:$D,"&lt;="&amp;$B125,Info!$I:$I,"x")/365)*100000</f>
        <v>0</v>
      </c>
    </row>
    <row r="126" spans="1:39">
      <c r="A126" s="14" t="str">
        <f t="shared" si="40"/>
        <v>2/2025</v>
      </c>
      <c r="B126" s="14">
        <f t="shared" si="33"/>
        <v>45690</v>
      </c>
      <c r="C126" s="1">
        <f>(SUMIFS('OD0040 theo Bravo'!$G:$G,'OD0040 theo Bravo'!$G:$G,"&gt;="&amp;0,'OD0040 theo Bravo'!$D:$D,C$3,'OD0040 theo Bravo'!$B:$B,"&lt;="&amp;$B126))</f>
        <v>219629</v>
      </c>
      <c r="D126" s="1">
        <f>(SUMIFS('OD0040 theo Bravo'!$G:$G,'OD0040 theo Bravo'!$G:$G,"&gt;="&amp;0,'OD0040 theo Bravo'!$D:$D,D$3,'OD0040 theo Bravo'!$B:$B,"&lt;="&amp;$B126))</f>
        <v>10150</v>
      </c>
      <c r="E126" s="1">
        <f>(SUMIFS('OD0040 theo Bravo'!$G:$G,'OD0040 theo Bravo'!$G:$G,"&gt;="&amp;0,'OD0040 theo Bravo'!$D:$D,E$3,'OD0040 theo Bravo'!$B:$B,"&lt;="&amp;$B126))</f>
        <v>703594</v>
      </c>
      <c r="F126" s="1">
        <f>(SUMIFS('OD0040 theo Bravo'!$G:$G,'OD0040 theo Bravo'!$G:$G,"&gt;="&amp;0,'OD0040 theo Bravo'!$D:$D,F$3,'OD0040 theo Bravo'!$B:$B,"&lt;="&amp;$B126))</f>
        <v>0</v>
      </c>
      <c r="G126" s="1">
        <f>(SUMIFS('OD0040 theo Bravo'!$G:$G,'OD0040 theo Bravo'!$G:$G,"&gt;="&amp;0,'OD0040 theo Bravo'!$D:$D,G$3,'OD0040 theo Bravo'!$B:$B,"&lt;="&amp;$B126))</f>
        <v>0</v>
      </c>
      <c r="H126" s="1">
        <f>(SUMIFS('OD0040 theo Bravo'!$G:$G,'OD0040 theo Bravo'!$G:$G,"&gt;="&amp;0,'OD0040 theo Bravo'!$D:$D,H$3,'OD0040 theo Bravo'!$B:$B,"&lt;="&amp;$B126))</f>
        <v>0</v>
      </c>
      <c r="I126" s="1">
        <f>(SUMIFS('OD0040 theo Bravo'!$G:$G,'OD0040 theo Bravo'!$G:$G,"&gt;="&amp;0,'OD0040 theo Bravo'!$D:$D,I$3,'OD0040 theo Bravo'!$B:$B,"&lt;="&amp;$B126))</f>
        <v>0</v>
      </c>
      <c r="J126" s="1">
        <f>(SUMIFS('OD0040 theo Bravo'!$G:$G,'OD0040 theo Bravo'!$G:$G,"&gt;="&amp;0,'OD0040 theo Bravo'!$D:$D,J$3,'OD0040 theo Bravo'!$B:$B,"&lt;="&amp;$B126))</f>
        <v>0</v>
      </c>
      <c r="K126" s="1">
        <f>(SUMIFS('OD0040 theo Bravo'!$G:$G,'OD0040 theo Bravo'!$G:$G,"&gt;="&amp;0,'OD0040 theo Bravo'!$D:$D,K$3,'OD0040 theo Bravo'!$B:$B,"&lt;="&amp;$B126))</f>
        <v>0</v>
      </c>
      <c r="L126" s="1">
        <f>-(SUMIFS('OD0040 theo Bravo'!$G:$G,'OD0040 theo Bravo'!$G:$G,"&lt;"&amp;0,'OD0040 theo Bravo'!$D:$D,L$3))</f>
        <v>504722</v>
      </c>
      <c r="M126" s="1">
        <f>-(SUMIFS('OD0040 theo Bravo'!$G:$G,'OD0040 theo Bravo'!$G:$G,"&lt;"&amp;0,'OD0040 theo Bravo'!$D:$D,M$3))</f>
        <v>0</v>
      </c>
      <c r="N126" s="1">
        <f>-(SUMIFS('OD0040 theo Bravo'!$G:$G,'OD0040 theo Bravo'!$G:$G,"&lt;"&amp;0,'OD0040 theo Bravo'!$D:$D,N$3))</f>
        <v>974267</v>
      </c>
      <c r="O126" s="1">
        <f>-(SUMIFS('OD0040 theo Bravo'!$G:$G,'OD0040 theo Bravo'!$G:$G,"&lt;"&amp;0,'OD0040 theo Bravo'!$D:$D,O$3))</f>
        <v>830018</v>
      </c>
      <c r="P126" s="1">
        <f>-(SUMIFS('OD0040 theo Bravo'!$G:$G,'OD0040 theo Bravo'!$G:$G,"&lt;"&amp;0,'OD0040 theo Bravo'!$D:$D,P$3))</f>
        <v>550000</v>
      </c>
      <c r="Q126" s="1">
        <f>-(SUMIFS('OD0040 theo Bravo'!$G:$G,'OD0040 theo Bravo'!$G:$G,"&lt;"&amp;0,'OD0040 theo Bravo'!$D:$D,Q$3))</f>
        <v>449984</v>
      </c>
      <c r="R126" s="1">
        <f>-(SUMIFS('OD0040 theo Bravo'!$G:$G,'OD0040 theo Bravo'!$G:$G,"&lt;"&amp;0,'OD0040 theo Bravo'!$D:$D,R$3))</f>
        <v>550145</v>
      </c>
      <c r="S126" s="1">
        <f>-(SUMIFS('OD0040 theo Bravo'!$G:$G,'OD0040 theo Bravo'!$G:$G,"&lt;"&amp;0,'OD0040 theo Bravo'!$D:$D,S$3))</f>
        <v>0</v>
      </c>
      <c r="T126" s="1">
        <f>-(SUMIFS('OD0040 theo Bravo'!$G:$G,'OD0040 theo Bravo'!$G:$G,"&lt;"&amp;0,'OD0040 theo Bravo'!$D:$D,T$3))</f>
        <v>49247</v>
      </c>
      <c r="U126" s="18">
        <f t="shared" si="34"/>
        <v>0</v>
      </c>
      <c r="V126" s="18">
        <f t="shared" si="35"/>
        <v>10150</v>
      </c>
      <c r="W126" s="18">
        <f t="shared" si="36"/>
        <v>0</v>
      </c>
      <c r="X126" s="18">
        <f t="shared" si="37"/>
        <v>0</v>
      </c>
      <c r="Y126" s="18">
        <f t="shared" si="38"/>
        <v>0</v>
      </c>
      <c r="Z126" s="18">
        <f t="shared" si="39"/>
        <v>0</v>
      </c>
      <c r="AA126" s="18">
        <f t="shared" si="30"/>
        <v>0</v>
      </c>
      <c r="AB126" s="18">
        <f t="shared" si="31"/>
        <v>0</v>
      </c>
      <c r="AC126" s="18">
        <f t="shared" si="31"/>
        <v>0</v>
      </c>
      <c r="AD126" s="17">
        <f>(U126*SUMIFS(Info!$C:$C,Info!$A:$A,AD$3,Info!$E:$E,"&gt;="&amp;$B126,Info!$D:$D,"&lt;="&amp;$B126,Info!$I:$I,"x")/365)*100000</f>
        <v>0</v>
      </c>
      <c r="AE126" s="17">
        <f>(V126*SUMIFS(Info!$C:$C,Info!$A:$A,AE$3,Info!$E:$E,"&gt;="&amp;$B126,Info!$D:$D,"&lt;="&amp;$B126,Info!$I:$I,"x")/365)*100000</f>
        <v>174635.61643835614</v>
      </c>
      <c r="AF126" s="17">
        <f>(W126*SUMIFS(Info!$C:$C,Info!$A:$A,AF$3,Info!$E:$E,"&gt;="&amp;$B126,Info!$D:$D,"&lt;="&amp;$B126,Info!$I:$I,"x")/365)*100000</f>
        <v>0</v>
      </c>
      <c r="AG126" s="17">
        <f>(X126*SUMIFS(Info!$C:$C,Info!$A:$A,AG$3,Info!$E:$E,"&gt;="&amp;$B126,Info!$D:$D,"&lt;="&amp;$B126,Info!$I:$I,"x")/365)*100000</f>
        <v>0</v>
      </c>
      <c r="AH126" s="17">
        <f>(Y126*SUMIFS(Info!$C:$C,Info!$A:$A,AH$3,Info!$E:$E,"&gt;="&amp;$B126,Info!$D:$D,"&lt;="&amp;$B126,Info!$I:$I,"x")/365)*100000</f>
        <v>0</v>
      </c>
      <c r="AI126" s="17">
        <f>(Z126*SUMIFS(Info!$C:$C,Info!$A:$A,AI$3,Info!$E:$E,"&gt;="&amp;$B126,Info!$D:$D,"&lt;="&amp;$B126,Info!$I:$I,"x")/365)*100000</f>
        <v>0</v>
      </c>
      <c r="AJ126" s="17">
        <f>(AA126*SUMIFS(Info!$C:$C,Info!$A:$A,AJ$3,Info!$E:$E,"&gt;="&amp;$B126,Info!$D:$D,"&lt;="&amp;$B126,Info!$I:$I,"x")/365)*100000</f>
        <v>0</v>
      </c>
      <c r="AK126" s="17">
        <f>(AB126*SUMIFS(Info!$C:$C,Info!$A:$A,AK$3,Info!$E:$E,"&gt;="&amp;$B126,Info!$D:$D,"&lt;="&amp;$B126,Info!$I:$I,"x")/365)*100000</f>
        <v>0</v>
      </c>
      <c r="AL126" s="17">
        <f>(AC126*SUMIFS(Info!$C:$C,Info!$A:$A,AL$3,Info!$E:$E,"&gt;="&amp;$B126,Info!$D:$D,"&lt;="&amp;$B126,Info!$I:$I,"x")/365)*100000</f>
        <v>0</v>
      </c>
    </row>
    <row r="127" spans="1:39">
      <c r="A127" s="14" t="str">
        <f t="shared" si="40"/>
        <v>2/2025</v>
      </c>
      <c r="B127" s="14">
        <f t="shared" si="33"/>
        <v>45691</v>
      </c>
      <c r="C127" s="1">
        <f>(SUMIFS('OD0040 theo Bravo'!$G:$G,'OD0040 theo Bravo'!$G:$G,"&gt;="&amp;0,'OD0040 theo Bravo'!$D:$D,C$3,'OD0040 theo Bravo'!$B:$B,"&lt;="&amp;$B127))</f>
        <v>219629</v>
      </c>
      <c r="D127" s="1">
        <f>(SUMIFS('OD0040 theo Bravo'!$G:$G,'OD0040 theo Bravo'!$G:$G,"&gt;="&amp;0,'OD0040 theo Bravo'!$D:$D,D$3,'OD0040 theo Bravo'!$B:$B,"&lt;="&amp;$B127))</f>
        <v>10150</v>
      </c>
      <c r="E127" s="1">
        <f>(SUMIFS('OD0040 theo Bravo'!$G:$G,'OD0040 theo Bravo'!$G:$G,"&gt;="&amp;0,'OD0040 theo Bravo'!$D:$D,E$3,'OD0040 theo Bravo'!$B:$B,"&lt;="&amp;$B127))</f>
        <v>704803</v>
      </c>
      <c r="F127" s="1">
        <f>(SUMIFS('OD0040 theo Bravo'!$G:$G,'OD0040 theo Bravo'!$G:$G,"&gt;="&amp;0,'OD0040 theo Bravo'!$D:$D,F$3,'OD0040 theo Bravo'!$B:$B,"&lt;="&amp;$B127))</f>
        <v>0</v>
      </c>
      <c r="G127" s="1">
        <f>(SUMIFS('OD0040 theo Bravo'!$G:$G,'OD0040 theo Bravo'!$G:$G,"&gt;="&amp;0,'OD0040 theo Bravo'!$D:$D,G$3,'OD0040 theo Bravo'!$B:$B,"&lt;="&amp;$B127))</f>
        <v>0</v>
      </c>
      <c r="H127" s="1">
        <f>(SUMIFS('OD0040 theo Bravo'!$G:$G,'OD0040 theo Bravo'!$G:$G,"&gt;="&amp;0,'OD0040 theo Bravo'!$D:$D,H$3,'OD0040 theo Bravo'!$B:$B,"&lt;="&amp;$B127))</f>
        <v>0</v>
      </c>
      <c r="I127" s="1">
        <f>(SUMIFS('OD0040 theo Bravo'!$G:$G,'OD0040 theo Bravo'!$G:$G,"&gt;="&amp;0,'OD0040 theo Bravo'!$D:$D,I$3,'OD0040 theo Bravo'!$B:$B,"&lt;="&amp;$B127))</f>
        <v>0</v>
      </c>
      <c r="J127" s="1">
        <f>(SUMIFS('OD0040 theo Bravo'!$G:$G,'OD0040 theo Bravo'!$G:$G,"&gt;="&amp;0,'OD0040 theo Bravo'!$D:$D,J$3,'OD0040 theo Bravo'!$B:$B,"&lt;="&amp;$B127))</f>
        <v>0</v>
      </c>
      <c r="K127" s="1">
        <f>(SUMIFS('OD0040 theo Bravo'!$G:$G,'OD0040 theo Bravo'!$G:$G,"&gt;="&amp;0,'OD0040 theo Bravo'!$D:$D,K$3,'OD0040 theo Bravo'!$B:$B,"&lt;="&amp;$B127))</f>
        <v>0</v>
      </c>
      <c r="L127" s="1">
        <f>-(SUMIFS('OD0040 theo Bravo'!$G:$G,'OD0040 theo Bravo'!$G:$G,"&lt;"&amp;0,'OD0040 theo Bravo'!$D:$D,L$3))</f>
        <v>504722</v>
      </c>
      <c r="M127" s="1">
        <f>-(SUMIFS('OD0040 theo Bravo'!$G:$G,'OD0040 theo Bravo'!$G:$G,"&lt;"&amp;0,'OD0040 theo Bravo'!$D:$D,M$3))</f>
        <v>0</v>
      </c>
      <c r="N127" s="1">
        <f>-(SUMIFS('OD0040 theo Bravo'!$G:$G,'OD0040 theo Bravo'!$G:$G,"&lt;"&amp;0,'OD0040 theo Bravo'!$D:$D,N$3))</f>
        <v>974267</v>
      </c>
      <c r="O127" s="1">
        <f>-(SUMIFS('OD0040 theo Bravo'!$G:$G,'OD0040 theo Bravo'!$G:$G,"&lt;"&amp;0,'OD0040 theo Bravo'!$D:$D,O$3))</f>
        <v>830018</v>
      </c>
      <c r="P127" s="1">
        <f>-(SUMIFS('OD0040 theo Bravo'!$G:$G,'OD0040 theo Bravo'!$G:$G,"&lt;"&amp;0,'OD0040 theo Bravo'!$D:$D,P$3))</f>
        <v>550000</v>
      </c>
      <c r="Q127" s="1">
        <f>-(SUMIFS('OD0040 theo Bravo'!$G:$G,'OD0040 theo Bravo'!$G:$G,"&lt;"&amp;0,'OD0040 theo Bravo'!$D:$D,Q$3))</f>
        <v>449984</v>
      </c>
      <c r="R127" s="1">
        <f>-(SUMIFS('OD0040 theo Bravo'!$G:$G,'OD0040 theo Bravo'!$G:$G,"&lt;"&amp;0,'OD0040 theo Bravo'!$D:$D,R$3))</f>
        <v>550145</v>
      </c>
      <c r="S127" s="1">
        <f>-(SUMIFS('OD0040 theo Bravo'!$G:$G,'OD0040 theo Bravo'!$G:$G,"&lt;"&amp;0,'OD0040 theo Bravo'!$D:$D,S$3))</f>
        <v>0</v>
      </c>
      <c r="T127" s="1">
        <f>-(SUMIFS('OD0040 theo Bravo'!$G:$G,'OD0040 theo Bravo'!$G:$G,"&lt;"&amp;0,'OD0040 theo Bravo'!$D:$D,T$3))</f>
        <v>49247</v>
      </c>
      <c r="U127" s="18">
        <f t="shared" si="34"/>
        <v>0</v>
      </c>
      <c r="V127" s="18">
        <f t="shared" si="35"/>
        <v>10150</v>
      </c>
      <c r="W127" s="18">
        <f t="shared" si="36"/>
        <v>0</v>
      </c>
      <c r="X127" s="18">
        <f t="shared" si="37"/>
        <v>0</v>
      </c>
      <c r="Y127" s="18">
        <f t="shared" si="38"/>
        <v>0</v>
      </c>
      <c r="Z127" s="18">
        <f t="shared" si="39"/>
        <v>0</v>
      </c>
      <c r="AA127" s="18">
        <f t="shared" si="30"/>
        <v>0</v>
      </c>
      <c r="AB127" s="18">
        <f t="shared" si="31"/>
        <v>0</v>
      </c>
      <c r="AC127" s="18">
        <f t="shared" si="31"/>
        <v>0</v>
      </c>
      <c r="AD127" s="17">
        <f>(U127*SUMIFS(Info!$C:$C,Info!$A:$A,AD$3,Info!$E:$E,"&gt;="&amp;$B127,Info!$D:$D,"&lt;="&amp;$B127,Info!$I:$I,"x")/365)*100000</f>
        <v>0</v>
      </c>
      <c r="AE127" s="17">
        <f>(V127*SUMIFS(Info!$C:$C,Info!$A:$A,AE$3,Info!$E:$E,"&gt;="&amp;$B127,Info!$D:$D,"&lt;="&amp;$B127,Info!$I:$I,"x")/365)*100000</f>
        <v>174635.61643835614</v>
      </c>
      <c r="AF127" s="17">
        <f>(W127*SUMIFS(Info!$C:$C,Info!$A:$A,AF$3,Info!$E:$E,"&gt;="&amp;$B127,Info!$D:$D,"&lt;="&amp;$B127,Info!$I:$I,"x")/365)*100000</f>
        <v>0</v>
      </c>
      <c r="AG127" s="17">
        <f>(X127*SUMIFS(Info!$C:$C,Info!$A:$A,AG$3,Info!$E:$E,"&gt;="&amp;$B127,Info!$D:$D,"&lt;="&amp;$B127,Info!$I:$I,"x")/365)*100000</f>
        <v>0</v>
      </c>
      <c r="AH127" s="17">
        <f>(Y127*SUMIFS(Info!$C:$C,Info!$A:$A,AH$3,Info!$E:$E,"&gt;="&amp;$B127,Info!$D:$D,"&lt;="&amp;$B127,Info!$I:$I,"x")/365)*100000</f>
        <v>0</v>
      </c>
      <c r="AI127" s="17">
        <f>(Z127*SUMIFS(Info!$C:$C,Info!$A:$A,AI$3,Info!$E:$E,"&gt;="&amp;$B127,Info!$D:$D,"&lt;="&amp;$B127,Info!$I:$I,"x")/365)*100000</f>
        <v>0</v>
      </c>
      <c r="AJ127" s="17">
        <f>(AA127*SUMIFS(Info!$C:$C,Info!$A:$A,AJ$3,Info!$E:$E,"&gt;="&amp;$B127,Info!$D:$D,"&lt;="&amp;$B127,Info!$I:$I,"x")/365)*100000</f>
        <v>0</v>
      </c>
      <c r="AK127" s="17">
        <f>(AB127*SUMIFS(Info!$C:$C,Info!$A:$A,AK$3,Info!$E:$E,"&gt;="&amp;$B127,Info!$D:$D,"&lt;="&amp;$B127,Info!$I:$I,"x")/365)*100000</f>
        <v>0</v>
      </c>
      <c r="AL127" s="17">
        <f>(AC127*SUMIFS(Info!$C:$C,Info!$A:$A,AL$3,Info!$E:$E,"&gt;="&amp;$B127,Info!$D:$D,"&lt;="&amp;$B127,Info!$I:$I,"x")/365)*100000</f>
        <v>0</v>
      </c>
    </row>
    <row r="128" spans="1:39">
      <c r="A128" s="14" t="str">
        <f t="shared" si="40"/>
        <v>2/2025</v>
      </c>
      <c r="B128" s="14">
        <f t="shared" si="33"/>
        <v>45692</v>
      </c>
      <c r="C128" s="1">
        <f>(SUMIFS('OD0040 theo Bravo'!$G:$G,'OD0040 theo Bravo'!$G:$G,"&gt;="&amp;0,'OD0040 theo Bravo'!$D:$D,C$3,'OD0040 theo Bravo'!$B:$B,"&lt;="&amp;$B128))</f>
        <v>219631</v>
      </c>
      <c r="D128" s="1">
        <f>(SUMIFS('OD0040 theo Bravo'!$G:$G,'OD0040 theo Bravo'!$G:$G,"&gt;="&amp;0,'OD0040 theo Bravo'!$D:$D,D$3,'OD0040 theo Bravo'!$B:$B,"&lt;="&amp;$B128))</f>
        <v>10150</v>
      </c>
      <c r="E128" s="1">
        <f>(SUMIFS('OD0040 theo Bravo'!$G:$G,'OD0040 theo Bravo'!$G:$G,"&gt;="&amp;0,'OD0040 theo Bravo'!$D:$D,E$3,'OD0040 theo Bravo'!$B:$B,"&lt;="&amp;$B128))</f>
        <v>709469</v>
      </c>
      <c r="F128" s="1">
        <f>(SUMIFS('OD0040 theo Bravo'!$G:$G,'OD0040 theo Bravo'!$G:$G,"&gt;="&amp;0,'OD0040 theo Bravo'!$D:$D,F$3,'OD0040 theo Bravo'!$B:$B,"&lt;="&amp;$B128))</f>
        <v>0</v>
      </c>
      <c r="G128" s="1">
        <f>(SUMIFS('OD0040 theo Bravo'!$G:$G,'OD0040 theo Bravo'!$G:$G,"&gt;="&amp;0,'OD0040 theo Bravo'!$D:$D,G$3,'OD0040 theo Bravo'!$B:$B,"&lt;="&amp;$B128))</f>
        <v>0</v>
      </c>
      <c r="H128" s="1">
        <f>(SUMIFS('OD0040 theo Bravo'!$G:$G,'OD0040 theo Bravo'!$G:$G,"&gt;="&amp;0,'OD0040 theo Bravo'!$D:$D,H$3,'OD0040 theo Bravo'!$B:$B,"&lt;="&amp;$B128))</f>
        <v>0</v>
      </c>
      <c r="I128" s="1">
        <f>(SUMIFS('OD0040 theo Bravo'!$G:$G,'OD0040 theo Bravo'!$G:$G,"&gt;="&amp;0,'OD0040 theo Bravo'!$D:$D,I$3,'OD0040 theo Bravo'!$B:$B,"&lt;="&amp;$B128))</f>
        <v>0</v>
      </c>
      <c r="J128" s="1">
        <f>(SUMIFS('OD0040 theo Bravo'!$G:$G,'OD0040 theo Bravo'!$G:$G,"&gt;="&amp;0,'OD0040 theo Bravo'!$D:$D,J$3,'OD0040 theo Bravo'!$B:$B,"&lt;="&amp;$B128))</f>
        <v>0</v>
      </c>
      <c r="K128" s="1">
        <f>(SUMIFS('OD0040 theo Bravo'!$G:$G,'OD0040 theo Bravo'!$G:$G,"&gt;="&amp;0,'OD0040 theo Bravo'!$D:$D,K$3,'OD0040 theo Bravo'!$B:$B,"&lt;="&amp;$B128))</f>
        <v>0</v>
      </c>
      <c r="L128" s="1">
        <f>-(SUMIFS('OD0040 theo Bravo'!$G:$G,'OD0040 theo Bravo'!$G:$G,"&lt;"&amp;0,'OD0040 theo Bravo'!$D:$D,L$3))</f>
        <v>504722</v>
      </c>
      <c r="M128" s="1">
        <f>-(SUMIFS('OD0040 theo Bravo'!$G:$G,'OD0040 theo Bravo'!$G:$G,"&lt;"&amp;0,'OD0040 theo Bravo'!$D:$D,M$3))</f>
        <v>0</v>
      </c>
      <c r="N128" s="1">
        <f>-(SUMIFS('OD0040 theo Bravo'!$G:$G,'OD0040 theo Bravo'!$G:$G,"&lt;"&amp;0,'OD0040 theo Bravo'!$D:$D,N$3))</f>
        <v>974267</v>
      </c>
      <c r="O128" s="1">
        <f>-(SUMIFS('OD0040 theo Bravo'!$G:$G,'OD0040 theo Bravo'!$G:$G,"&lt;"&amp;0,'OD0040 theo Bravo'!$D:$D,O$3))</f>
        <v>830018</v>
      </c>
      <c r="P128" s="1">
        <f>-(SUMIFS('OD0040 theo Bravo'!$G:$G,'OD0040 theo Bravo'!$G:$G,"&lt;"&amp;0,'OD0040 theo Bravo'!$D:$D,P$3))</f>
        <v>550000</v>
      </c>
      <c r="Q128" s="1">
        <f>-(SUMIFS('OD0040 theo Bravo'!$G:$G,'OD0040 theo Bravo'!$G:$G,"&lt;"&amp;0,'OD0040 theo Bravo'!$D:$D,Q$3))</f>
        <v>449984</v>
      </c>
      <c r="R128" s="1">
        <f>-(SUMIFS('OD0040 theo Bravo'!$G:$G,'OD0040 theo Bravo'!$G:$G,"&lt;"&amp;0,'OD0040 theo Bravo'!$D:$D,R$3))</f>
        <v>550145</v>
      </c>
      <c r="S128" s="1">
        <f>-(SUMIFS('OD0040 theo Bravo'!$G:$G,'OD0040 theo Bravo'!$G:$G,"&lt;"&amp;0,'OD0040 theo Bravo'!$D:$D,S$3))</f>
        <v>0</v>
      </c>
      <c r="T128" s="1">
        <f>-(SUMIFS('OD0040 theo Bravo'!$G:$G,'OD0040 theo Bravo'!$G:$G,"&lt;"&amp;0,'OD0040 theo Bravo'!$D:$D,T$3))</f>
        <v>49247</v>
      </c>
      <c r="U128" s="18">
        <f t="shared" si="34"/>
        <v>0</v>
      </c>
      <c r="V128" s="18">
        <f t="shared" si="35"/>
        <v>10150</v>
      </c>
      <c r="W128" s="18">
        <f t="shared" si="36"/>
        <v>0</v>
      </c>
      <c r="X128" s="18">
        <f t="shared" si="37"/>
        <v>0</v>
      </c>
      <c r="Y128" s="18">
        <f t="shared" si="38"/>
        <v>0</v>
      </c>
      <c r="Z128" s="18">
        <f t="shared" si="39"/>
        <v>0</v>
      </c>
      <c r="AA128" s="18">
        <f t="shared" si="30"/>
        <v>0</v>
      </c>
      <c r="AB128" s="18">
        <f t="shared" si="31"/>
        <v>0</v>
      </c>
      <c r="AC128" s="18">
        <f t="shared" si="31"/>
        <v>0</v>
      </c>
      <c r="AD128" s="17">
        <f>(U128*SUMIFS(Info!$C:$C,Info!$A:$A,AD$3,Info!$E:$E,"&gt;="&amp;$B128,Info!$D:$D,"&lt;="&amp;$B128,Info!$I:$I,"x")/365)*100000</f>
        <v>0</v>
      </c>
      <c r="AE128" s="17">
        <f>(V128*SUMIFS(Info!$C:$C,Info!$A:$A,AE$3,Info!$E:$E,"&gt;="&amp;$B128,Info!$D:$D,"&lt;="&amp;$B128,Info!$I:$I,"x")/365)*100000</f>
        <v>174635.61643835614</v>
      </c>
      <c r="AF128" s="17">
        <f>(W128*SUMIFS(Info!$C:$C,Info!$A:$A,AF$3,Info!$E:$E,"&gt;="&amp;$B128,Info!$D:$D,"&lt;="&amp;$B128,Info!$I:$I,"x")/365)*100000</f>
        <v>0</v>
      </c>
      <c r="AG128" s="17">
        <f>(X128*SUMIFS(Info!$C:$C,Info!$A:$A,AG$3,Info!$E:$E,"&gt;="&amp;$B128,Info!$D:$D,"&lt;="&amp;$B128,Info!$I:$I,"x")/365)*100000</f>
        <v>0</v>
      </c>
      <c r="AH128" s="17">
        <f>(Y128*SUMIFS(Info!$C:$C,Info!$A:$A,AH$3,Info!$E:$E,"&gt;="&amp;$B128,Info!$D:$D,"&lt;="&amp;$B128,Info!$I:$I,"x")/365)*100000</f>
        <v>0</v>
      </c>
      <c r="AI128" s="17">
        <f>(Z128*SUMIFS(Info!$C:$C,Info!$A:$A,AI$3,Info!$E:$E,"&gt;="&amp;$B128,Info!$D:$D,"&lt;="&amp;$B128,Info!$I:$I,"x")/365)*100000</f>
        <v>0</v>
      </c>
      <c r="AJ128" s="17">
        <f>(AA128*SUMIFS(Info!$C:$C,Info!$A:$A,AJ$3,Info!$E:$E,"&gt;="&amp;$B128,Info!$D:$D,"&lt;="&amp;$B128,Info!$I:$I,"x")/365)*100000</f>
        <v>0</v>
      </c>
      <c r="AK128" s="17">
        <f>(AB128*SUMIFS(Info!$C:$C,Info!$A:$A,AK$3,Info!$E:$E,"&gt;="&amp;$B128,Info!$D:$D,"&lt;="&amp;$B128,Info!$I:$I,"x")/365)*100000</f>
        <v>0</v>
      </c>
      <c r="AL128" s="17">
        <f>(AC128*SUMIFS(Info!$C:$C,Info!$A:$A,AL$3,Info!$E:$E,"&gt;="&amp;$B128,Info!$D:$D,"&lt;="&amp;$B128,Info!$I:$I,"x")/365)*100000</f>
        <v>0</v>
      </c>
    </row>
    <row r="129" spans="1:38">
      <c r="A129" s="14" t="str">
        <f t="shared" si="40"/>
        <v>2/2025</v>
      </c>
      <c r="B129" s="14">
        <f t="shared" si="33"/>
        <v>45693</v>
      </c>
      <c r="C129" s="1">
        <f>(SUMIFS('OD0040 theo Bravo'!$G:$G,'OD0040 theo Bravo'!$G:$G,"&gt;="&amp;0,'OD0040 theo Bravo'!$D:$D,C$3,'OD0040 theo Bravo'!$B:$B,"&lt;="&amp;$B129))</f>
        <v>219660</v>
      </c>
      <c r="D129" s="1">
        <f>(SUMIFS('OD0040 theo Bravo'!$G:$G,'OD0040 theo Bravo'!$G:$G,"&gt;="&amp;0,'OD0040 theo Bravo'!$D:$D,D$3,'OD0040 theo Bravo'!$B:$B,"&lt;="&amp;$B129))</f>
        <v>10150</v>
      </c>
      <c r="E129" s="1">
        <f>(SUMIFS('OD0040 theo Bravo'!$G:$G,'OD0040 theo Bravo'!$G:$G,"&gt;="&amp;0,'OD0040 theo Bravo'!$D:$D,E$3,'OD0040 theo Bravo'!$B:$B,"&lt;="&amp;$B129))</f>
        <v>710939</v>
      </c>
      <c r="F129" s="1">
        <f>(SUMIFS('OD0040 theo Bravo'!$G:$G,'OD0040 theo Bravo'!$G:$G,"&gt;="&amp;0,'OD0040 theo Bravo'!$D:$D,F$3,'OD0040 theo Bravo'!$B:$B,"&lt;="&amp;$B129))</f>
        <v>0</v>
      </c>
      <c r="G129" s="1">
        <f>(SUMIFS('OD0040 theo Bravo'!$G:$G,'OD0040 theo Bravo'!$G:$G,"&gt;="&amp;0,'OD0040 theo Bravo'!$D:$D,G$3,'OD0040 theo Bravo'!$B:$B,"&lt;="&amp;$B129))</f>
        <v>0</v>
      </c>
      <c r="H129" s="1">
        <f>(SUMIFS('OD0040 theo Bravo'!$G:$G,'OD0040 theo Bravo'!$G:$G,"&gt;="&amp;0,'OD0040 theo Bravo'!$D:$D,H$3,'OD0040 theo Bravo'!$B:$B,"&lt;="&amp;$B129))</f>
        <v>0</v>
      </c>
      <c r="I129" s="1">
        <f>(SUMIFS('OD0040 theo Bravo'!$G:$G,'OD0040 theo Bravo'!$G:$G,"&gt;="&amp;0,'OD0040 theo Bravo'!$D:$D,I$3,'OD0040 theo Bravo'!$B:$B,"&lt;="&amp;$B129))</f>
        <v>0</v>
      </c>
      <c r="J129" s="1">
        <f>(SUMIFS('OD0040 theo Bravo'!$G:$G,'OD0040 theo Bravo'!$G:$G,"&gt;="&amp;0,'OD0040 theo Bravo'!$D:$D,J$3,'OD0040 theo Bravo'!$B:$B,"&lt;="&amp;$B129))</f>
        <v>0</v>
      </c>
      <c r="K129" s="1">
        <f>(SUMIFS('OD0040 theo Bravo'!$G:$G,'OD0040 theo Bravo'!$G:$G,"&gt;="&amp;0,'OD0040 theo Bravo'!$D:$D,K$3,'OD0040 theo Bravo'!$B:$B,"&lt;="&amp;$B129))</f>
        <v>0</v>
      </c>
      <c r="L129" s="1">
        <f>-(SUMIFS('OD0040 theo Bravo'!$G:$G,'OD0040 theo Bravo'!$G:$G,"&lt;"&amp;0,'OD0040 theo Bravo'!$D:$D,L$3))</f>
        <v>504722</v>
      </c>
      <c r="M129" s="1">
        <f>-(SUMIFS('OD0040 theo Bravo'!$G:$G,'OD0040 theo Bravo'!$G:$G,"&lt;"&amp;0,'OD0040 theo Bravo'!$D:$D,M$3))</f>
        <v>0</v>
      </c>
      <c r="N129" s="1">
        <f>-(SUMIFS('OD0040 theo Bravo'!$G:$G,'OD0040 theo Bravo'!$G:$G,"&lt;"&amp;0,'OD0040 theo Bravo'!$D:$D,N$3))</f>
        <v>974267</v>
      </c>
      <c r="O129" s="1">
        <f>-(SUMIFS('OD0040 theo Bravo'!$G:$G,'OD0040 theo Bravo'!$G:$G,"&lt;"&amp;0,'OD0040 theo Bravo'!$D:$D,O$3))</f>
        <v>830018</v>
      </c>
      <c r="P129" s="1">
        <f>-(SUMIFS('OD0040 theo Bravo'!$G:$G,'OD0040 theo Bravo'!$G:$G,"&lt;"&amp;0,'OD0040 theo Bravo'!$D:$D,P$3))</f>
        <v>550000</v>
      </c>
      <c r="Q129" s="1">
        <f>-(SUMIFS('OD0040 theo Bravo'!$G:$G,'OD0040 theo Bravo'!$G:$G,"&lt;"&amp;0,'OD0040 theo Bravo'!$D:$D,Q$3))</f>
        <v>449984</v>
      </c>
      <c r="R129" s="1">
        <f>-(SUMIFS('OD0040 theo Bravo'!$G:$G,'OD0040 theo Bravo'!$G:$G,"&lt;"&amp;0,'OD0040 theo Bravo'!$D:$D,R$3))</f>
        <v>550145</v>
      </c>
      <c r="S129" s="1">
        <f>-(SUMIFS('OD0040 theo Bravo'!$G:$G,'OD0040 theo Bravo'!$G:$G,"&lt;"&amp;0,'OD0040 theo Bravo'!$D:$D,S$3))</f>
        <v>0</v>
      </c>
      <c r="T129" s="1">
        <f>-(SUMIFS('OD0040 theo Bravo'!$G:$G,'OD0040 theo Bravo'!$G:$G,"&lt;"&amp;0,'OD0040 theo Bravo'!$D:$D,T$3))</f>
        <v>49247</v>
      </c>
      <c r="U129" s="18">
        <f t="shared" si="34"/>
        <v>0</v>
      </c>
      <c r="V129" s="18">
        <f t="shared" si="35"/>
        <v>10150</v>
      </c>
      <c r="W129" s="18">
        <f t="shared" si="36"/>
        <v>0</v>
      </c>
      <c r="X129" s="18">
        <f t="shared" si="37"/>
        <v>0</v>
      </c>
      <c r="Y129" s="18">
        <f t="shared" si="38"/>
        <v>0</v>
      </c>
      <c r="Z129" s="18">
        <f t="shared" si="39"/>
        <v>0</v>
      </c>
      <c r="AA129" s="18">
        <f t="shared" si="30"/>
        <v>0</v>
      </c>
      <c r="AB129" s="18">
        <f t="shared" si="31"/>
        <v>0</v>
      </c>
      <c r="AC129" s="18">
        <f t="shared" si="31"/>
        <v>0</v>
      </c>
      <c r="AD129" s="17">
        <f>(U129*SUMIFS(Info!$C:$C,Info!$A:$A,AD$3,Info!$E:$E,"&gt;="&amp;$B129,Info!$D:$D,"&lt;="&amp;$B129,Info!$I:$I,"x")/365)*100000</f>
        <v>0</v>
      </c>
      <c r="AE129" s="17">
        <f>(V129*SUMIFS(Info!$C:$C,Info!$A:$A,AE$3,Info!$E:$E,"&gt;="&amp;$B129,Info!$D:$D,"&lt;="&amp;$B129,Info!$I:$I,"x")/365)*100000</f>
        <v>174635.61643835614</v>
      </c>
      <c r="AF129" s="17">
        <f>(W129*SUMIFS(Info!$C:$C,Info!$A:$A,AF$3,Info!$E:$E,"&gt;="&amp;$B129,Info!$D:$D,"&lt;="&amp;$B129,Info!$I:$I,"x")/365)*100000</f>
        <v>0</v>
      </c>
      <c r="AG129" s="17">
        <f>(X129*SUMIFS(Info!$C:$C,Info!$A:$A,AG$3,Info!$E:$E,"&gt;="&amp;$B129,Info!$D:$D,"&lt;="&amp;$B129,Info!$I:$I,"x")/365)*100000</f>
        <v>0</v>
      </c>
      <c r="AH129" s="17">
        <f>(Y129*SUMIFS(Info!$C:$C,Info!$A:$A,AH$3,Info!$E:$E,"&gt;="&amp;$B129,Info!$D:$D,"&lt;="&amp;$B129,Info!$I:$I,"x")/365)*100000</f>
        <v>0</v>
      </c>
      <c r="AI129" s="17">
        <f>(Z129*SUMIFS(Info!$C:$C,Info!$A:$A,AI$3,Info!$E:$E,"&gt;="&amp;$B129,Info!$D:$D,"&lt;="&amp;$B129,Info!$I:$I,"x")/365)*100000</f>
        <v>0</v>
      </c>
      <c r="AJ129" s="17">
        <f>(AA129*SUMIFS(Info!$C:$C,Info!$A:$A,AJ$3,Info!$E:$E,"&gt;="&amp;$B129,Info!$D:$D,"&lt;="&amp;$B129,Info!$I:$I,"x")/365)*100000</f>
        <v>0</v>
      </c>
      <c r="AK129" s="17">
        <f>(AB129*SUMIFS(Info!$C:$C,Info!$A:$A,AK$3,Info!$E:$E,"&gt;="&amp;$B129,Info!$D:$D,"&lt;="&amp;$B129,Info!$I:$I,"x")/365)*100000</f>
        <v>0</v>
      </c>
      <c r="AL129" s="17">
        <f>(AC129*SUMIFS(Info!$C:$C,Info!$A:$A,AL$3,Info!$E:$E,"&gt;="&amp;$B129,Info!$D:$D,"&lt;="&amp;$B129,Info!$I:$I,"x")/365)*100000</f>
        <v>0</v>
      </c>
    </row>
    <row r="130" spans="1:38">
      <c r="A130" s="14" t="str">
        <f t="shared" si="40"/>
        <v>2/2025</v>
      </c>
      <c r="B130" s="14">
        <f t="shared" si="33"/>
        <v>45694</v>
      </c>
      <c r="C130" s="1">
        <f>(SUMIFS('OD0040 theo Bravo'!$G:$G,'OD0040 theo Bravo'!$G:$G,"&gt;="&amp;0,'OD0040 theo Bravo'!$D:$D,C$3,'OD0040 theo Bravo'!$B:$B,"&lt;="&amp;$B130))</f>
        <v>219660</v>
      </c>
      <c r="D130" s="1">
        <f>(SUMIFS('OD0040 theo Bravo'!$G:$G,'OD0040 theo Bravo'!$G:$G,"&gt;="&amp;0,'OD0040 theo Bravo'!$D:$D,D$3,'OD0040 theo Bravo'!$B:$B,"&lt;="&amp;$B130))</f>
        <v>10150</v>
      </c>
      <c r="E130" s="1">
        <f>(SUMIFS('OD0040 theo Bravo'!$G:$G,'OD0040 theo Bravo'!$G:$G,"&gt;="&amp;0,'OD0040 theo Bravo'!$D:$D,E$3,'OD0040 theo Bravo'!$B:$B,"&lt;="&amp;$B130))</f>
        <v>716670</v>
      </c>
      <c r="F130" s="1">
        <f>(SUMIFS('OD0040 theo Bravo'!$G:$G,'OD0040 theo Bravo'!$G:$G,"&gt;="&amp;0,'OD0040 theo Bravo'!$D:$D,F$3,'OD0040 theo Bravo'!$B:$B,"&lt;="&amp;$B130))</f>
        <v>0</v>
      </c>
      <c r="G130" s="1">
        <f>(SUMIFS('OD0040 theo Bravo'!$G:$G,'OD0040 theo Bravo'!$G:$G,"&gt;="&amp;0,'OD0040 theo Bravo'!$D:$D,G$3,'OD0040 theo Bravo'!$B:$B,"&lt;="&amp;$B130))</f>
        <v>0</v>
      </c>
      <c r="H130" s="1">
        <f>(SUMIFS('OD0040 theo Bravo'!$G:$G,'OD0040 theo Bravo'!$G:$G,"&gt;="&amp;0,'OD0040 theo Bravo'!$D:$D,H$3,'OD0040 theo Bravo'!$B:$B,"&lt;="&amp;$B130))</f>
        <v>0</v>
      </c>
      <c r="I130" s="1">
        <f>(SUMIFS('OD0040 theo Bravo'!$G:$G,'OD0040 theo Bravo'!$G:$G,"&gt;="&amp;0,'OD0040 theo Bravo'!$D:$D,I$3,'OD0040 theo Bravo'!$B:$B,"&lt;="&amp;$B130))</f>
        <v>0</v>
      </c>
      <c r="J130" s="1">
        <f>(SUMIFS('OD0040 theo Bravo'!$G:$G,'OD0040 theo Bravo'!$G:$G,"&gt;="&amp;0,'OD0040 theo Bravo'!$D:$D,J$3,'OD0040 theo Bravo'!$B:$B,"&lt;="&amp;$B130))</f>
        <v>0</v>
      </c>
      <c r="K130" s="1">
        <f>(SUMIFS('OD0040 theo Bravo'!$G:$G,'OD0040 theo Bravo'!$G:$G,"&gt;="&amp;0,'OD0040 theo Bravo'!$D:$D,K$3,'OD0040 theo Bravo'!$B:$B,"&lt;="&amp;$B130))</f>
        <v>0</v>
      </c>
      <c r="L130" s="1">
        <f>-(SUMIFS('OD0040 theo Bravo'!$G:$G,'OD0040 theo Bravo'!$G:$G,"&lt;"&amp;0,'OD0040 theo Bravo'!$D:$D,L$3))</f>
        <v>504722</v>
      </c>
      <c r="M130" s="1">
        <f>-(SUMIFS('OD0040 theo Bravo'!$G:$G,'OD0040 theo Bravo'!$G:$G,"&lt;"&amp;0,'OD0040 theo Bravo'!$D:$D,M$3))</f>
        <v>0</v>
      </c>
      <c r="N130" s="1">
        <f>-(SUMIFS('OD0040 theo Bravo'!$G:$G,'OD0040 theo Bravo'!$G:$G,"&lt;"&amp;0,'OD0040 theo Bravo'!$D:$D,N$3))</f>
        <v>974267</v>
      </c>
      <c r="O130" s="1">
        <f>-(SUMIFS('OD0040 theo Bravo'!$G:$G,'OD0040 theo Bravo'!$G:$G,"&lt;"&amp;0,'OD0040 theo Bravo'!$D:$D,O$3))</f>
        <v>830018</v>
      </c>
      <c r="P130" s="1">
        <f>-(SUMIFS('OD0040 theo Bravo'!$G:$G,'OD0040 theo Bravo'!$G:$G,"&lt;"&amp;0,'OD0040 theo Bravo'!$D:$D,P$3))</f>
        <v>550000</v>
      </c>
      <c r="Q130" s="1">
        <f>-(SUMIFS('OD0040 theo Bravo'!$G:$G,'OD0040 theo Bravo'!$G:$G,"&lt;"&amp;0,'OD0040 theo Bravo'!$D:$D,Q$3))</f>
        <v>449984</v>
      </c>
      <c r="R130" s="1">
        <f>-(SUMIFS('OD0040 theo Bravo'!$G:$G,'OD0040 theo Bravo'!$G:$G,"&lt;"&amp;0,'OD0040 theo Bravo'!$D:$D,R$3))</f>
        <v>550145</v>
      </c>
      <c r="S130" s="1">
        <f>-(SUMIFS('OD0040 theo Bravo'!$G:$G,'OD0040 theo Bravo'!$G:$G,"&lt;"&amp;0,'OD0040 theo Bravo'!$D:$D,S$3))</f>
        <v>0</v>
      </c>
      <c r="T130" s="1">
        <f>-(SUMIFS('OD0040 theo Bravo'!$G:$G,'OD0040 theo Bravo'!$G:$G,"&lt;"&amp;0,'OD0040 theo Bravo'!$D:$D,T$3))</f>
        <v>49247</v>
      </c>
      <c r="U130" s="18">
        <f t="shared" si="34"/>
        <v>0</v>
      </c>
      <c r="V130" s="18">
        <f t="shared" si="35"/>
        <v>10150</v>
      </c>
      <c r="W130" s="18">
        <f t="shared" si="36"/>
        <v>0</v>
      </c>
      <c r="X130" s="18">
        <f t="shared" si="37"/>
        <v>0</v>
      </c>
      <c r="Y130" s="18">
        <f t="shared" si="38"/>
        <v>0</v>
      </c>
      <c r="Z130" s="18">
        <f t="shared" si="39"/>
        <v>0</v>
      </c>
      <c r="AA130" s="18">
        <f t="shared" si="30"/>
        <v>0</v>
      </c>
      <c r="AB130" s="18">
        <f t="shared" si="31"/>
        <v>0</v>
      </c>
      <c r="AC130" s="18">
        <f t="shared" si="31"/>
        <v>0</v>
      </c>
      <c r="AD130" s="17">
        <f>(U130*SUMIFS(Info!$C:$C,Info!$A:$A,AD$3,Info!$E:$E,"&gt;="&amp;$B130,Info!$D:$D,"&lt;="&amp;$B130,Info!$I:$I,"x")/365)*100000</f>
        <v>0</v>
      </c>
      <c r="AE130" s="17">
        <f>(V130*SUMIFS(Info!$C:$C,Info!$A:$A,AE$3,Info!$E:$E,"&gt;="&amp;$B130,Info!$D:$D,"&lt;="&amp;$B130,Info!$I:$I,"x")/365)*100000</f>
        <v>174635.61643835614</v>
      </c>
      <c r="AF130" s="17">
        <f>(W130*SUMIFS(Info!$C:$C,Info!$A:$A,AF$3,Info!$E:$E,"&gt;="&amp;$B130,Info!$D:$D,"&lt;="&amp;$B130,Info!$I:$I,"x")/365)*100000</f>
        <v>0</v>
      </c>
      <c r="AG130" s="17">
        <f>(X130*SUMIFS(Info!$C:$C,Info!$A:$A,AG$3,Info!$E:$E,"&gt;="&amp;$B130,Info!$D:$D,"&lt;="&amp;$B130,Info!$I:$I,"x")/365)*100000</f>
        <v>0</v>
      </c>
      <c r="AH130" s="17">
        <f>(Y130*SUMIFS(Info!$C:$C,Info!$A:$A,AH$3,Info!$E:$E,"&gt;="&amp;$B130,Info!$D:$D,"&lt;="&amp;$B130,Info!$I:$I,"x")/365)*100000</f>
        <v>0</v>
      </c>
      <c r="AI130" s="17">
        <f>(Z130*SUMIFS(Info!$C:$C,Info!$A:$A,AI$3,Info!$E:$E,"&gt;="&amp;$B130,Info!$D:$D,"&lt;="&amp;$B130,Info!$I:$I,"x")/365)*100000</f>
        <v>0</v>
      </c>
      <c r="AJ130" s="17">
        <f>(AA130*SUMIFS(Info!$C:$C,Info!$A:$A,AJ$3,Info!$E:$E,"&gt;="&amp;$B130,Info!$D:$D,"&lt;="&amp;$B130,Info!$I:$I,"x")/365)*100000</f>
        <v>0</v>
      </c>
      <c r="AK130" s="17">
        <f>(AB130*SUMIFS(Info!$C:$C,Info!$A:$A,AK$3,Info!$E:$E,"&gt;="&amp;$B130,Info!$D:$D,"&lt;="&amp;$B130,Info!$I:$I,"x")/365)*100000</f>
        <v>0</v>
      </c>
      <c r="AL130" s="17">
        <f>(AC130*SUMIFS(Info!$C:$C,Info!$A:$A,AL$3,Info!$E:$E,"&gt;="&amp;$B130,Info!$D:$D,"&lt;="&amp;$B130,Info!$I:$I,"x")/365)*100000</f>
        <v>0</v>
      </c>
    </row>
    <row r="131" spans="1:38">
      <c r="A131" s="14" t="str">
        <f t="shared" si="40"/>
        <v>2/2025</v>
      </c>
      <c r="B131" s="14">
        <f t="shared" si="33"/>
        <v>45695</v>
      </c>
      <c r="C131" s="1">
        <f>(SUMIFS('OD0040 theo Bravo'!$G:$G,'OD0040 theo Bravo'!$G:$G,"&gt;="&amp;0,'OD0040 theo Bravo'!$D:$D,C$3,'OD0040 theo Bravo'!$B:$B,"&lt;="&amp;$B131))</f>
        <v>219660</v>
      </c>
      <c r="D131" s="1">
        <f>(SUMIFS('OD0040 theo Bravo'!$G:$G,'OD0040 theo Bravo'!$G:$G,"&gt;="&amp;0,'OD0040 theo Bravo'!$D:$D,D$3,'OD0040 theo Bravo'!$B:$B,"&lt;="&amp;$B131))</f>
        <v>10150</v>
      </c>
      <c r="E131" s="1">
        <f>(SUMIFS('OD0040 theo Bravo'!$G:$G,'OD0040 theo Bravo'!$G:$G,"&gt;="&amp;0,'OD0040 theo Bravo'!$D:$D,E$3,'OD0040 theo Bravo'!$B:$B,"&lt;="&amp;$B131))</f>
        <v>717578</v>
      </c>
      <c r="F131" s="1">
        <f>(SUMIFS('OD0040 theo Bravo'!$G:$G,'OD0040 theo Bravo'!$G:$G,"&gt;="&amp;0,'OD0040 theo Bravo'!$D:$D,F$3,'OD0040 theo Bravo'!$B:$B,"&lt;="&amp;$B131))</f>
        <v>0</v>
      </c>
      <c r="G131" s="1">
        <f>(SUMIFS('OD0040 theo Bravo'!$G:$G,'OD0040 theo Bravo'!$G:$G,"&gt;="&amp;0,'OD0040 theo Bravo'!$D:$D,G$3,'OD0040 theo Bravo'!$B:$B,"&lt;="&amp;$B131))</f>
        <v>0</v>
      </c>
      <c r="H131" s="1">
        <f>(SUMIFS('OD0040 theo Bravo'!$G:$G,'OD0040 theo Bravo'!$G:$G,"&gt;="&amp;0,'OD0040 theo Bravo'!$D:$D,H$3,'OD0040 theo Bravo'!$B:$B,"&lt;="&amp;$B131))</f>
        <v>0</v>
      </c>
      <c r="I131" s="1">
        <f>(SUMIFS('OD0040 theo Bravo'!$G:$G,'OD0040 theo Bravo'!$G:$G,"&gt;="&amp;0,'OD0040 theo Bravo'!$D:$D,I$3,'OD0040 theo Bravo'!$B:$B,"&lt;="&amp;$B131))</f>
        <v>0</v>
      </c>
      <c r="J131" s="1">
        <f>(SUMIFS('OD0040 theo Bravo'!$G:$G,'OD0040 theo Bravo'!$G:$G,"&gt;="&amp;0,'OD0040 theo Bravo'!$D:$D,J$3,'OD0040 theo Bravo'!$B:$B,"&lt;="&amp;$B131))</f>
        <v>0</v>
      </c>
      <c r="K131" s="1">
        <f>(SUMIFS('OD0040 theo Bravo'!$G:$G,'OD0040 theo Bravo'!$G:$G,"&gt;="&amp;0,'OD0040 theo Bravo'!$D:$D,K$3,'OD0040 theo Bravo'!$B:$B,"&lt;="&amp;$B131))</f>
        <v>0</v>
      </c>
      <c r="L131" s="1">
        <f>-(SUMIFS('OD0040 theo Bravo'!$G:$G,'OD0040 theo Bravo'!$G:$G,"&lt;"&amp;0,'OD0040 theo Bravo'!$D:$D,L$3))</f>
        <v>504722</v>
      </c>
      <c r="M131" s="1">
        <f>-(SUMIFS('OD0040 theo Bravo'!$G:$G,'OD0040 theo Bravo'!$G:$G,"&lt;"&amp;0,'OD0040 theo Bravo'!$D:$D,M$3))</f>
        <v>0</v>
      </c>
      <c r="N131" s="1">
        <f>-(SUMIFS('OD0040 theo Bravo'!$G:$G,'OD0040 theo Bravo'!$G:$G,"&lt;"&amp;0,'OD0040 theo Bravo'!$D:$D,N$3))</f>
        <v>974267</v>
      </c>
      <c r="O131" s="1">
        <f>-(SUMIFS('OD0040 theo Bravo'!$G:$G,'OD0040 theo Bravo'!$G:$G,"&lt;"&amp;0,'OD0040 theo Bravo'!$D:$D,O$3))</f>
        <v>830018</v>
      </c>
      <c r="P131" s="1">
        <f>-(SUMIFS('OD0040 theo Bravo'!$G:$G,'OD0040 theo Bravo'!$G:$G,"&lt;"&amp;0,'OD0040 theo Bravo'!$D:$D,P$3))</f>
        <v>550000</v>
      </c>
      <c r="Q131" s="1">
        <f>-(SUMIFS('OD0040 theo Bravo'!$G:$G,'OD0040 theo Bravo'!$G:$G,"&lt;"&amp;0,'OD0040 theo Bravo'!$D:$D,Q$3))</f>
        <v>449984</v>
      </c>
      <c r="R131" s="1">
        <f>-(SUMIFS('OD0040 theo Bravo'!$G:$G,'OD0040 theo Bravo'!$G:$G,"&lt;"&amp;0,'OD0040 theo Bravo'!$D:$D,R$3))</f>
        <v>550145</v>
      </c>
      <c r="S131" s="1">
        <f>-(SUMIFS('OD0040 theo Bravo'!$G:$G,'OD0040 theo Bravo'!$G:$G,"&lt;"&amp;0,'OD0040 theo Bravo'!$D:$D,S$3))</f>
        <v>0</v>
      </c>
      <c r="T131" s="1">
        <f>-(SUMIFS('OD0040 theo Bravo'!$G:$G,'OD0040 theo Bravo'!$G:$G,"&lt;"&amp;0,'OD0040 theo Bravo'!$D:$D,T$3))</f>
        <v>49247</v>
      </c>
      <c r="U131" s="18">
        <f t="shared" si="34"/>
        <v>0</v>
      </c>
      <c r="V131" s="18">
        <f t="shared" si="35"/>
        <v>10150</v>
      </c>
      <c r="W131" s="18">
        <f t="shared" si="36"/>
        <v>0</v>
      </c>
      <c r="X131" s="18">
        <f t="shared" si="37"/>
        <v>0</v>
      </c>
      <c r="Y131" s="18">
        <f t="shared" si="38"/>
        <v>0</v>
      </c>
      <c r="Z131" s="18">
        <f t="shared" si="39"/>
        <v>0</v>
      </c>
      <c r="AA131" s="18">
        <f t="shared" si="30"/>
        <v>0</v>
      </c>
      <c r="AB131" s="18">
        <f t="shared" si="31"/>
        <v>0</v>
      </c>
      <c r="AC131" s="18">
        <f t="shared" si="31"/>
        <v>0</v>
      </c>
      <c r="AD131" s="17">
        <f>(U131*SUMIFS(Info!$C:$C,Info!$A:$A,AD$3,Info!$E:$E,"&gt;="&amp;$B131,Info!$D:$D,"&lt;="&amp;$B131,Info!$I:$I,"x")/365)*100000</f>
        <v>0</v>
      </c>
      <c r="AE131" s="17">
        <f>(V131*SUMIFS(Info!$C:$C,Info!$A:$A,AE$3,Info!$E:$E,"&gt;="&amp;$B131,Info!$D:$D,"&lt;="&amp;$B131,Info!$I:$I,"x")/365)*100000</f>
        <v>174635.61643835614</v>
      </c>
      <c r="AF131" s="17">
        <f>(W131*SUMIFS(Info!$C:$C,Info!$A:$A,AF$3,Info!$E:$E,"&gt;="&amp;$B131,Info!$D:$D,"&lt;="&amp;$B131,Info!$I:$I,"x")/365)*100000</f>
        <v>0</v>
      </c>
      <c r="AG131" s="17">
        <f>(X131*SUMIFS(Info!$C:$C,Info!$A:$A,AG$3,Info!$E:$E,"&gt;="&amp;$B131,Info!$D:$D,"&lt;="&amp;$B131,Info!$I:$I,"x")/365)*100000</f>
        <v>0</v>
      </c>
      <c r="AH131" s="17">
        <f>(Y131*SUMIFS(Info!$C:$C,Info!$A:$A,AH$3,Info!$E:$E,"&gt;="&amp;$B131,Info!$D:$D,"&lt;="&amp;$B131,Info!$I:$I,"x")/365)*100000</f>
        <v>0</v>
      </c>
      <c r="AI131" s="17">
        <f>(Z131*SUMIFS(Info!$C:$C,Info!$A:$A,AI$3,Info!$E:$E,"&gt;="&amp;$B131,Info!$D:$D,"&lt;="&amp;$B131,Info!$I:$I,"x")/365)*100000</f>
        <v>0</v>
      </c>
      <c r="AJ131" s="17">
        <f>(AA131*SUMIFS(Info!$C:$C,Info!$A:$A,AJ$3,Info!$E:$E,"&gt;="&amp;$B131,Info!$D:$D,"&lt;="&amp;$B131,Info!$I:$I,"x")/365)*100000</f>
        <v>0</v>
      </c>
      <c r="AK131" s="17">
        <f>(AB131*SUMIFS(Info!$C:$C,Info!$A:$A,AK$3,Info!$E:$E,"&gt;="&amp;$B131,Info!$D:$D,"&lt;="&amp;$B131,Info!$I:$I,"x")/365)*100000</f>
        <v>0</v>
      </c>
      <c r="AL131" s="17">
        <f>(AC131*SUMIFS(Info!$C:$C,Info!$A:$A,AL$3,Info!$E:$E,"&gt;="&amp;$B131,Info!$D:$D,"&lt;="&amp;$B131,Info!$I:$I,"x")/365)*100000</f>
        <v>0</v>
      </c>
    </row>
    <row r="132" spans="1:38">
      <c r="A132" s="14" t="str">
        <f t="shared" si="40"/>
        <v>2/2025</v>
      </c>
      <c r="B132" s="14">
        <f t="shared" si="33"/>
        <v>45696</v>
      </c>
      <c r="C132" s="1">
        <f>(SUMIFS('OD0040 theo Bravo'!$G:$G,'OD0040 theo Bravo'!$G:$G,"&gt;="&amp;0,'OD0040 theo Bravo'!$D:$D,C$3,'OD0040 theo Bravo'!$B:$B,"&lt;="&amp;$B132))</f>
        <v>219660</v>
      </c>
      <c r="D132" s="1">
        <f>(SUMIFS('OD0040 theo Bravo'!$G:$G,'OD0040 theo Bravo'!$G:$G,"&gt;="&amp;0,'OD0040 theo Bravo'!$D:$D,D$3,'OD0040 theo Bravo'!$B:$B,"&lt;="&amp;$B132))</f>
        <v>10150</v>
      </c>
      <c r="E132" s="1">
        <f>(SUMIFS('OD0040 theo Bravo'!$G:$G,'OD0040 theo Bravo'!$G:$G,"&gt;="&amp;0,'OD0040 theo Bravo'!$D:$D,E$3,'OD0040 theo Bravo'!$B:$B,"&lt;="&amp;$B132))</f>
        <v>717578</v>
      </c>
      <c r="F132" s="1">
        <f>(SUMIFS('OD0040 theo Bravo'!$G:$G,'OD0040 theo Bravo'!$G:$G,"&gt;="&amp;0,'OD0040 theo Bravo'!$D:$D,F$3,'OD0040 theo Bravo'!$B:$B,"&lt;="&amp;$B132))</f>
        <v>0</v>
      </c>
      <c r="G132" s="1">
        <f>(SUMIFS('OD0040 theo Bravo'!$G:$G,'OD0040 theo Bravo'!$G:$G,"&gt;="&amp;0,'OD0040 theo Bravo'!$D:$D,G$3,'OD0040 theo Bravo'!$B:$B,"&lt;="&amp;$B132))</f>
        <v>0</v>
      </c>
      <c r="H132" s="1">
        <f>(SUMIFS('OD0040 theo Bravo'!$G:$G,'OD0040 theo Bravo'!$G:$G,"&gt;="&amp;0,'OD0040 theo Bravo'!$D:$D,H$3,'OD0040 theo Bravo'!$B:$B,"&lt;="&amp;$B132))</f>
        <v>0</v>
      </c>
      <c r="I132" s="1">
        <f>(SUMIFS('OD0040 theo Bravo'!$G:$G,'OD0040 theo Bravo'!$G:$G,"&gt;="&amp;0,'OD0040 theo Bravo'!$D:$D,I$3,'OD0040 theo Bravo'!$B:$B,"&lt;="&amp;$B132))</f>
        <v>0</v>
      </c>
      <c r="J132" s="1">
        <f>(SUMIFS('OD0040 theo Bravo'!$G:$G,'OD0040 theo Bravo'!$G:$G,"&gt;="&amp;0,'OD0040 theo Bravo'!$D:$D,J$3,'OD0040 theo Bravo'!$B:$B,"&lt;="&amp;$B132))</f>
        <v>0</v>
      </c>
      <c r="K132" s="1">
        <f>(SUMIFS('OD0040 theo Bravo'!$G:$G,'OD0040 theo Bravo'!$G:$G,"&gt;="&amp;0,'OD0040 theo Bravo'!$D:$D,K$3,'OD0040 theo Bravo'!$B:$B,"&lt;="&amp;$B132))</f>
        <v>0</v>
      </c>
      <c r="L132" s="1">
        <f>-(SUMIFS('OD0040 theo Bravo'!$G:$G,'OD0040 theo Bravo'!$G:$G,"&lt;"&amp;0,'OD0040 theo Bravo'!$D:$D,L$3))</f>
        <v>504722</v>
      </c>
      <c r="M132" s="1">
        <f>-(SUMIFS('OD0040 theo Bravo'!$G:$G,'OD0040 theo Bravo'!$G:$G,"&lt;"&amp;0,'OD0040 theo Bravo'!$D:$D,M$3))</f>
        <v>0</v>
      </c>
      <c r="N132" s="1">
        <f>-(SUMIFS('OD0040 theo Bravo'!$G:$G,'OD0040 theo Bravo'!$G:$G,"&lt;"&amp;0,'OD0040 theo Bravo'!$D:$D,N$3))</f>
        <v>974267</v>
      </c>
      <c r="O132" s="1">
        <f>-(SUMIFS('OD0040 theo Bravo'!$G:$G,'OD0040 theo Bravo'!$G:$G,"&lt;"&amp;0,'OD0040 theo Bravo'!$D:$D,O$3))</f>
        <v>830018</v>
      </c>
      <c r="P132" s="1">
        <f>-(SUMIFS('OD0040 theo Bravo'!$G:$G,'OD0040 theo Bravo'!$G:$G,"&lt;"&amp;0,'OD0040 theo Bravo'!$D:$D,P$3))</f>
        <v>550000</v>
      </c>
      <c r="Q132" s="1">
        <f>-(SUMIFS('OD0040 theo Bravo'!$G:$G,'OD0040 theo Bravo'!$G:$G,"&lt;"&amp;0,'OD0040 theo Bravo'!$D:$D,Q$3))</f>
        <v>449984</v>
      </c>
      <c r="R132" s="1">
        <f>-(SUMIFS('OD0040 theo Bravo'!$G:$G,'OD0040 theo Bravo'!$G:$G,"&lt;"&amp;0,'OD0040 theo Bravo'!$D:$D,R$3))</f>
        <v>550145</v>
      </c>
      <c r="S132" s="1">
        <f>-(SUMIFS('OD0040 theo Bravo'!$G:$G,'OD0040 theo Bravo'!$G:$G,"&lt;"&amp;0,'OD0040 theo Bravo'!$D:$D,S$3))</f>
        <v>0</v>
      </c>
      <c r="T132" s="1">
        <f>-(SUMIFS('OD0040 theo Bravo'!$G:$G,'OD0040 theo Bravo'!$G:$G,"&lt;"&amp;0,'OD0040 theo Bravo'!$D:$D,T$3))</f>
        <v>49247</v>
      </c>
      <c r="U132" s="18">
        <f t="shared" si="34"/>
        <v>0</v>
      </c>
      <c r="V132" s="18">
        <f t="shared" si="35"/>
        <v>10150</v>
      </c>
      <c r="W132" s="18">
        <f t="shared" si="36"/>
        <v>0</v>
      </c>
      <c r="X132" s="18">
        <f t="shared" si="37"/>
        <v>0</v>
      </c>
      <c r="Y132" s="18">
        <f t="shared" si="38"/>
        <v>0</v>
      </c>
      <c r="Z132" s="18">
        <f t="shared" si="39"/>
        <v>0</v>
      </c>
      <c r="AA132" s="18">
        <f t="shared" si="30"/>
        <v>0</v>
      </c>
      <c r="AB132" s="18">
        <f t="shared" si="31"/>
        <v>0</v>
      </c>
      <c r="AC132" s="18">
        <f t="shared" si="31"/>
        <v>0</v>
      </c>
      <c r="AD132" s="17">
        <f>(U132*SUMIFS(Info!$C:$C,Info!$A:$A,AD$3,Info!$E:$E,"&gt;="&amp;$B132,Info!$D:$D,"&lt;="&amp;$B132,Info!$I:$I,"x")/365)*100000</f>
        <v>0</v>
      </c>
      <c r="AE132" s="17">
        <f>(V132*SUMIFS(Info!$C:$C,Info!$A:$A,AE$3,Info!$E:$E,"&gt;="&amp;$B132,Info!$D:$D,"&lt;="&amp;$B132,Info!$I:$I,"x")/365)*100000</f>
        <v>174635.61643835614</v>
      </c>
      <c r="AF132" s="17">
        <f>(W132*SUMIFS(Info!$C:$C,Info!$A:$A,AF$3,Info!$E:$E,"&gt;="&amp;$B132,Info!$D:$D,"&lt;="&amp;$B132,Info!$I:$I,"x")/365)*100000</f>
        <v>0</v>
      </c>
      <c r="AG132" s="17">
        <f>(X132*SUMIFS(Info!$C:$C,Info!$A:$A,AG$3,Info!$E:$E,"&gt;="&amp;$B132,Info!$D:$D,"&lt;="&amp;$B132,Info!$I:$I,"x")/365)*100000</f>
        <v>0</v>
      </c>
      <c r="AH132" s="17">
        <f>(Y132*SUMIFS(Info!$C:$C,Info!$A:$A,AH$3,Info!$E:$E,"&gt;="&amp;$B132,Info!$D:$D,"&lt;="&amp;$B132,Info!$I:$I,"x")/365)*100000</f>
        <v>0</v>
      </c>
      <c r="AI132" s="17">
        <f>(Z132*SUMIFS(Info!$C:$C,Info!$A:$A,AI$3,Info!$E:$E,"&gt;="&amp;$B132,Info!$D:$D,"&lt;="&amp;$B132,Info!$I:$I,"x")/365)*100000</f>
        <v>0</v>
      </c>
      <c r="AJ132" s="17">
        <f>(AA132*SUMIFS(Info!$C:$C,Info!$A:$A,AJ$3,Info!$E:$E,"&gt;="&amp;$B132,Info!$D:$D,"&lt;="&amp;$B132,Info!$I:$I,"x")/365)*100000</f>
        <v>0</v>
      </c>
      <c r="AK132" s="17">
        <f>(AB132*SUMIFS(Info!$C:$C,Info!$A:$A,AK$3,Info!$E:$E,"&gt;="&amp;$B132,Info!$D:$D,"&lt;="&amp;$B132,Info!$I:$I,"x")/365)*100000</f>
        <v>0</v>
      </c>
      <c r="AL132" s="17">
        <f>(AC132*SUMIFS(Info!$C:$C,Info!$A:$A,AL$3,Info!$E:$E,"&gt;="&amp;$B132,Info!$D:$D,"&lt;="&amp;$B132,Info!$I:$I,"x")/365)*100000</f>
        <v>0</v>
      </c>
    </row>
    <row r="133" spans="1:38">
      <c r="A133" s="14" t="str">
        <f t="shared" si="40"/>
        <v>2/2025</v>
      </c>
      <c r="B133" s="14">
        <f t="shared" si="33"/>
        <v>45697</v>
      </c>
      <c r="C133" s="1">
        <f>(SUMIFS('OD0040 theo Bravo'!$G:$G,'OD0040 theo Bravo'!$G:$G,"&gt;="&amp;0,'OD0040 theo Bravo'!$D:$D,C$3,'OD0040 theo Bravo'!$B:$B,"&lt;="&amp;$B133))</f>
        <v>219660</v>
      </c>
      <c r="D133" s="1">
        <f>(SUMIFS('OD0040 theo Bravo'!$G:$G,'OD0040 theo Bravo'!$G:$G,"&gt;="&amp;0,'OD0040 theo Bravo'!$D:$D,D$3,'OD0040 theo Bravo'!$B:$B,"&lt;="&amp;$B133))</f>
        <v>10150</v>
      </c>
      <c r="E133" s="1">
        <f>(SUMIFS('OD0040 theo Bravo'!$G:$G,'OD0040 theo Bravo'!$G:$G,"&gt;="&amp;0,'OD0040 theo Bravo'!$D:$D,E$3,'OD0040 theo Bravo'!$B:$B,"&lt;="&amp;$B133))</f>
        <v>717578</v>
      </c>
      <c r="F133" s="1">
        <f>(SUMIFS('OD0040 theo Bravo'!$G:$G,'OD0040 theo Bravo'!$G:$G,"&gt;="&amp;0,'OD0040 theo Bravo'!$D:$D,F$3,'OD0040 theo Bravo'!$B:$B,"&lt;="&amp;$B133))</f>
        <v>0</v>
      </c>
      <c r="G133" s="1">
        <f>(SUMIFS('OD0040 theo Bravo'!$G:$G,'OD0040 theo Bravo'!$G:$G,"&gt;="&amp;0,'OD0040 theo Bravo'!$D:$D,G$3,'OD0040 theo Bravo'!$B:$B,"&lt;="&amp;$B133))</f>
        <v>0</v>
      </c>
      <c r="H133" s="1">
        <f>(SUMIFS('OD0040 theo Bravo'!$G:$G,'OD0040 theo Bravo'!$G:$G,"&gt;="&amp;0,'OD0040 theo Bravo'!$D:$D,H$3,'OD0040 theo Bravo'!$B:$B,"&lt;="&amp;$B133))</f>
        <v>0</v>
      </c>
      <c r="I133" s="1">
        <f>(SUMIFS('OD0040 theo Bravo'!$G:$G,'OD0040 theo Bravo'!$G:$G,"&gt;="&amp;0,'OD0040 theo Bravo'!$D:$D,I$3,'OD0040 theo Bravo'!$B:$B,"&lt;="&amp;$B133))</f>
        <v>0</v>
      </c>
      <c r="J133" s="1">
        <f>(SUMIFS('OD0040 theo Bravo'!$G:$G,'OD0040 theo Bravo'!$G:$G,"&gt;="&amp;0,'OD0040 theo Bravo'!$D:$D,J$3,'OD0040 theo Bravo'!$B:$B,"&lt;="&amp;$B133))</f>
        <v>0</v>
      </c>
      <c r="K133" s="1">
        <f>(SUMIFS('OD0040 theo Bravo'!$G:$G,'OD0040 theo Bravo'!$G:$G,"&gt;="&amp;0,'OD0040 theo Bravo'!$D:$D,K$3,'OD0040 theo Bravo'!$B:$B,"&lt;="&amp;$B133))</f>
        <v>0</v>
      </c>
      <c r="L133" s="1">
        <f>-(SUMIFS('OD0040 theo Bravo'!$G:$G,'OD0040 theo Bravo'!$G:$G,"&lt;"&amp;0,'OD0040 theo Bravo'!$D:$D,L$3))</f>
        <v>504722</v>
      </c>
      <c r="M133" s="1">
        <f>-(SUMIFS('OD0040 theo Bravo'!$G:$G,'OD0040 theo Bravo'!$G:$G,"&lt;"&amp;0,'OD0040 theo Bravo'!$D:$D,M$3))</f>
        <v>0</v>
      </c>
      <c r="N133" s="1">
        <f>-(SUMIFS('OD0040 theo Bravo'!$G:$G,'OD0040 theo Bravo'!$G:$G,"&lt;"&amp;0,'OD0040 theo Bravo'!$D:$D,N$3))</f>
        <v>974267</v>
      </c>
      <c r="O133" s="1">
        <f>-(SUMIFS('OD0040 theo Bravo'!$G:$G,'OD0040 theo Bravo'!$G:$G,"&lt;"&amp;0,'OD0040 theo Bravo'!$D:$D,O$3))</f>
        <v>830018</v>
      </c>
      <c r="P133" s="1">
        <f>-(SUMIFS('OD0040 theo Bravo'!$G:$G,'OD0040 theo Bravo'!$G:$G,"&lt;"&amp;0,'OD0040 theo Bravo'!$D:$D,P$3))</f>
        <v>550000</v>
      </c>
      <c r="Q133" s="1">
        <f>-(SUMIFS('OD0040 theo Bravo'!$G:$G,'OD0040 theo Bravo'!$G:$G,"&lt;"&amp;0,'OD0040 theo Bravo'!$D:$D,Q$3))</f>
        <v>449984</v>
      </c>
      <c r="R133" s="1">
        <f>-(SUMIFS('OD0040 theo Bravo'!$G:$G,'OD0040 theo Bravo'!$G:$G,"&lt;"&amp;0,'OD0040 theo Bravo'!$D:$D,R$3))</f>
        <v>550145</v>
      </c>
      <c r="S133" s="1">
        <f>-(SUMIFS('OD0040 theo Bravo'!$G:$G,'OD0040 theo Bravo'!$G:$G,"&lt;"&amp;0,'OD0040 theo Bravo'!$D:$D,S$3))</f>
        <v>0</v>
      </c>
      <c r="T133" s="1">
        <f>-(SUMIFS('OD0040 theo Bravo'!$G:$G,'OD0040 theo Bravo'!$G:$G,"&lt;"&amp;0,'OD0040 theo Bravo'!$D:$D,T$3))</f>
        <v>49247</v>
      </c>
      <c r="U133" s="18">
        <f t="shared" ref="U133:U151" si="41">IF(C133-L133&lt;0,0,C133-L133)</f>
        <v>0</v>
      </c>
      <c r="V133" s="18">
        <f t="shared" ref="V133:V151" si="42">IF(D133-M133&lt;0,0,D133-M133)</f>
        <v>10150</v>
      </c>
      <c r="W133" s="18">
        <f t="shared" ref="W133:W151" si="43">IF(E133-N133&lt;0,0,E133-N133)</f>
        <v>0</v>
      </c>
      <c r="X133" s="18">
        <f t="shared" ref="X133:X151" si="44">IF(F133-O133&lt;0,0,F133-O133)</f>
        <v>0</v>
      </c>
      <c r="Y133" s="18">
        <f t="shared" ref="Y133:Y151" si="45">IF(G133-P133&lt;0,0,G133-P133)</f>
        <v>0</v>
      </c>
      <c r="Z133" s="18">
        <f t="shared" ref="Z133:Z151" si="46">IF(H133-Q133&lt;0,0,H133-Q133)</f>
        <v>0</v>
      </c>
      <c r="AA133" s="18">
        <f t="shared" ref="AA133:AA196" si="47">IF(I133-R133&lt;0,0,I133-R133)</f>
        <v>0</v>
      </c>
      <c r="AB133" s="18">
        <f t="shared" ref="AB133:AC196" si="48">IF(J133-S133&lt;0,0,J133-S133)</f>
        <v>0</v>
      </c>
      <c r="AC133" s="18">
        <f t="shared" si="48"/>
        <v>0</v>
      </c>
      <c r="AD133" s="17">
        <f>(U133*SUMIFS(Info!$C:$C,Info!$A:$A,AD$3,Info!$E:$E,"&gt;="&amp;$B133,Info!$D:$D,"&lt;="&amp;$B133,Info!$I:$I,"x")/365)*100000</f>
        <v>0</v>
      </c>
      <c r="AE133" s="17">
        <f>(V133*SUMIFS(Info!$C:$C,Info!$A:$A,AE$3,Info!$E:$E,"&gt;="&amp;$B133,Info!$D:$D,"&lt;="&amp;$B133,Info!$I:$I,"x")/365)*100000</f>
        <v>174635.61643835614</v>
      </c>
      <c r="AF133" s="17">
        <f>(W133*SUMIFS(Info!$C:$C,Info!$A:$A,AF$3,Info!$E:$E,"&gt;="&amp;$B133,Info!$D:$D,"&lt;="&amp;$B133,Info!$I:$I,"x")/365)*100000</f>
        <v>0</v>
      </c>
      <c r="AG133" s="17">
        <f>(X133*SUMIFS(Info!$C:$C,Info!$A:$A,AG$3,Info!$E:$E,"&gt;="&amp;$B133,Info!$D:$D,"&lt;="&amp;$B133,Info!$I:$I,"x")/365)*100000</f>
        <v>0</v>
      </c>
      <c r="AH133" s="17">
        <f>(Y133*SUMIFS(Info!$C:$C,Info!$A:$A,AH$3,Info!$E:$E,"&gt;="&amp;$B133,Info!$D:$D,"&lt;="&amp;$B133,Info!$I:$I,"x")/365)*100000</f>
        <v>0</v>
      </c>
      <c r="AI133" s="17">
        <f>(Z133*SUMIFS(Info!$C:$C,Info!$A:$A,AI$3,Info!$E:$E,"&gt;="&amp;$B133,Info!$D:$D,"&lt;="&amp;$B133,Info!$I:$I,"x")/365)*100000</f>
        <v>0</v>
      </c>
      <c r="AJ133" s="17">
        <f>(AA133*SUMIFS(Info!$C:$C,Info!$A:$A,AJ$3,Info!$E:$E,"&gt;="&amp;$B133,Info!$D:$D,"&lt;="&amp;$B133,Info!$I:$I,"x")/365)*100000</f>
        <v>0</v>
      </c>
      <c r="AK133" s="17">
        <f>(AB133*SUMIFS(Info!$C:$C,Info!$A:$A,AK$3,Info!$E:$E,"&gt;="&amp;$B133,Info!$D:$D,"&lt;="&amp;$B133,Info!$I:$I,"x")/365)*100000</f>
        <v>0</v>
      </c>
      <c r="AL133" s="17">
        <f>(AC133*SUMIFS(Info!$C:$C,Info!$A:$A,AL$3,Info!$E:$E,"&gt;="&amp;$B133,Info!$D:$D,"&lt;="&amp;$B133,Info!$I:$I,"x")/365)*100000</f>
        <v>0</v>
      </c>
    </row>
    <row r="134" spans="1:38">
      <c r="A134" s="14" t="str">
        <f t="shared" si="40"/>
        <v>2/2025</v>
      </c>
      <c r="B134" s="14">
        <f t="shared" si="33"/>
        <v>45698</v>
      </c>
      <c r="C134" s="1">
        <f>(SUMIFS('OD0040 theo Bravo'!$G:$G,'OD0040 theo Bravo'!$G:$G,"&gt;="&amp;0,'OD0040 theo Bravo'!$D:$D,C$3,'OD0040 theo Bravo'!$B:$B,"&lt;="&amp;$B134))</f>
        <v>219661</v>
      </c>
      <c r="D134" s="1">
        <f>(SUMIFS('OD0040 theo Bravo'!$G:$G,'OD0040 theo Bravo'!$G:$G,"&gt;="&amp;0,'OD0040 theo Bravo'!$D:$D,D$3,'OD0040 theo Bravo'!$B:$B,"&lt;="&amp;$B134))</f>
        <v>10150</v>
      </c>
      <c r="E134" s="1">
        <f>(SUMIFS('OD0040 theo Bravo'!$G:$G,'OD0040 theo Bravo'!$G:$G,"&gt;="&amp;0,'OD0040 theo Bravo'!$D:$D,E$3,'OD0040 theo Bravo'!$B:$B,"&lt;="&amp;$B134))</f>
        <v>721243</v>
      </c>
      <c r="F134" s="1">
        <f>(SUMIFS('OD0040 theo Bravo'!$G:$G,'OD0040 theo Bravo'!$G:$G,"&gt;="&amp;0,'OD0040 theo Bravo'!$D:$D,F$3,'OD0040 theo Bravo'!$B:$B,"&lt;="&amp;$B134))</f>
        <v>0</v>
      </c>
      <c r="G134" s="1">
        <f>(SUMIFS('OD0040 theo Bravo'!$G:$G,'OD0040 theo Bravo'!$G:$G,"&gt;="&amp;0,'OD0040 theo Bravo'!$D:$D,G$3,'OD0040 theo Bravo'!$B:$B,"&lt;="&amp;$B134))</f>
        <v>0</v>
      </c>
      <c r="H134" s="1">
        <f>(SUMIFS('OD0040 theo Bravo'!$G:$G,'OD0040 theo Bravo'!$G:$G,"&gt;="&amp;0,'OD0040 theo Bravo'!$D:$D,H$3,'OD0040 theo Bravo'!$B:$B,"&lt;="&amp;$B134))</f>
        <v>0</v>
      </c>
      <c r="I134" s="1">
        <f>(SUMIFS('OD0040 theo Bravo'!$G:$G,'OD0040 theo Bravo'!$G:$G,"&gt;="&amp;0,'OD0040 theo Bravo'!$D:$D,I$3,'OD0040 theo Bravo'!$B:$B,"&lt;="&amp;$B134))</f>
        <v>0</v>
      </c>
      <c r="J134" s="1">
        <f>(SUMIFS('OD0040 theo Bravo'!$G:$G,'OD0040 theo Bravo'!$G:$G,"&gt;="&amp;0,'OD0040 theo Bravo'!$D:$D,J$3,'OD0040 theo Bravo'!$B:$B,"&lt;="&amp;$B134))</f>
        <v>0</v>
      </c>
      <c r="K134" s="1">
        <f>(SUMIFS('OD0040 theo Bravo'!$G:$G,'OD0040 theo Bravo'!$G:$G,"&gt;="&amp;0,'OD0040 theo Bravo'!$D:$D,K$3,'OD0040 theo Bravo'!$B:$B,"&lt;="&amp;$B134))</f>
        <v>0</v>
      </c>
      <c r="L134" s="1">
        <f>-(SUMIFS('OD0040 theo Bravo'!$G:$G,'OD0040 theo Bravo'!$G:$G,"&lt;"&amp;0,'OD0040 theo Bravo'!$D:$D,L$3))</f>
        <v>504722</v>
      </c>
      <c r="M134" s="1">
        <f>-(SUMIFS('OD0040 theo Bravo'!$G:$G,'OD0040 theo Bravo'!$G:$G,"&lt;"&amp;0,'OD0040 theo Bravo'!$D:$D,M$3))</f>
        <v>0</v>
      </c>
      <c r="N134" s="1">
        <f>-(SUMIFS('OD0040 theo Bravo'!$G:$G,'OD0040 theo Bravo'!$G:$G,"&lt;"&amp;0,'OD0040 theo Bravo'!$D:$D,N$3))</f>
        <v>974267</v>
      </c>
      <c r="O134" s="1">
        <f>-(SUMIFS('OD0040 theo Bravo'!$G:$G,'OD0040 theo Bravo'!$G:$G,"&lt;"&amp;0,'OD0040 theo Bravo'!$D:$D,O$3))</f>
        <v>830018</v>
      </c>
      <c r="P134" s="1">
        <f>-(SUMIFS('OD0040 theo Bravo'!$G:$G,'OD0040 theo Bravo'!$G:$G,"&lt;"&amp;0,'OD0040 theo Bravo'!$D:$D,P$3))</f>
        <v>550000</v>
      </c>
      <c r="Q134" s="1">
        <f>-(SUMIFS('OD0040 theo Bravo'!$G:$G,'OD0040 theo Bravo'!$G:$G,"&lt;"&amp;0,'OD0040 theo Bravo'!$D:$D,Q$3))</f>
        <v>449984</v>
      </c>
      <c r="R134" s="1">
        <f>-(SUMIFS('OD0040 theo Bravo'!$G:$G,'OD0040 theo Bravo'!$G:$G,"&lt;"&amp;0,'OD0040 theo Bravo'!$D:$D,R$3))</f>
        <v>550145</v>
      </c>
      <c r="S134" s="1">
        <f>-(SUMIFS('OD0040 theo Bravo'!$G:$G,'OD0040 theo Bravo'!$G:$G,"&lt;"&amp;0,'OD0040 theo Bravo'!$D:$D,S$3))</f>
        <v>0</v>
      </c>
      <c r="T134" s="1">
        <f>-(SUMIFS('OD0040 theo Bravo'!$G:$G,'OD0040 theo Bravo'!$G:$G,"&lt;"&amp;0,'OD0040 theo Bravo'!$D:$D,T$3))</f>
        <v>49247</v>
      </c>
      <c r="U134" s="18">
        <f t="shared" si="41"/>
        <v>0</v>
      </c>
      <c r="V134" s="18">
        <f t="shared" si="42"/>
        <v>10150</v>
      </c>
      <c r="W134" s="18">
        <f t="shared" si="43"/>
        <v>0</v>
      </c>
      <c r="X134" s="18">
        <f t="shared" si="44"/>
        <v>0</v>
      </c>
      <c r="Y134" s="18">
        <f t="shared" si="45"/>
        <v>0</v>
      </c>
      <c r="Z134" s="18">
        <f t="shared" si="46"/>
        <v>0</v>
      </c>
      <c r="AA134" s="18">
        <f t="shared" si="47"/>
        <v>0</v>
      </c>
      <c r="AB134" s="18">
        <f t="shared" si="48"/>
        <v>0</v>
      </c>
      <c r="AC134" s="18">
        <f t="shared" si="48"/>
        <v>0</v>
      </c>
      <c r="AD134" s="17">
        <f>(U134*SUMIFS(Info!$C:$C,Info!$A:$A,AD$3,Info!$E:$E,"&gt;="&amp;$B134,Info!$D:$D,"&lt;="&amp;$B134,Info!$I:$I,"x")/365)*100000</f>
        <v>0</v>
      </c>
      <c r="AE134" s="17">
        <f>(V134*SUMIFS(Info!$C:$C,Info!$A:$A,AE$3,Info!$E:$E,"&gt;="&amp;$B134,Info!$D:$D,"&lt;="&amp;$B134,Info!$I:$I,"x")/365)*100000</f>
        <v>174635.61643835614</v>
      </c>
      <c r="AF134" s="17">
        <f>(W134*SUMIFS(Info!$C:$C,Info!$A:$A,AF$3,Info!$E:$E,"&gt;="&amp;$B134,Info!$D:$D,"&lt;="&amp;$B134,Info!$I:$I,"x")/365)*100000</f>
        <v>0</v>
      </c>
      <c r="AG134" s="17">
        <f>(X134*SUMIFS(Info!$C:$C,Info!$A:$A,AG$3,Info!$E:$E,"&gt;="&amp;$B134,Info!$D:$D,"&lt;="&amp;$B134,Info!$I:$I,"x")/365)*100000</f>
        <v>0</v>
      </c>
      <c r="AH134" s="17">
        <f>(Y134*SUMIFS(Info!$C:$C,Info!$A:$A,AH$3,Info!$E:$E,"&gt;="&amp;$B134,Info!$D:$D,"&lt;="&amp;$B134,Info!$I:$I,"x")/365)*100000</f>
        <v>0</v>
      </c>
      <c r="AI134" s="17">
        <f>(Z134*SUMIFS(Info!$C:$C,Info!$A:$A,AI$3,Info!$E:$E,"&gt;="&amp;$B134,Info!$D:$D,"&lt;="&amp;$B134,Info!$I:$I,"x")/365)*100000</f>
        <v>0</v>
      </c>
      <c r="AJ134" s="17">
        <f>(AA134*SUMIFS(Info!$C:$C,Info!$A:$A,AJ$3,Info!$E:$E,"&gt;="&amp;$B134,Info!$D:$D,"&lt;="&amp;$B134,Info!$I:$I,"x")/365)*100000</f>
        <v>0</v>
      </c>
      <c r="AK134" s="17">
        <f>(AB134*SUMIFS(Info!$C:$C,Info!$A:$A,AK$3,Info!$E:$E,"&gt;="&amp;$B134,Info!$D:$D,"&lt;="&amp;$B134,Info!$I:$I,"x")/365)*100000</f>
        <v>0</v>
      </c>
      <c r="AL134" s="17">
        <f>(AC134*SUMIFS(Info!$C:$C,Info!$A:$A,AL$3,Info!$E:$E,"&gt;="&amp;$B134,Info!$D:$D,"&lt;="&amp;$B134,Info!$I:$I,"x")/365)*100000</f>
        <v>0</v>
      </c>
    </row>
    <row r="135" spans="1:38">
      <c r="A135" s="14" t="str">
        <f t="shared" si="40"/>
        <v>2/2025</v>
      </c>
      <c r="B135" s="14">
        <f t="shared" si="33"/>
        <v>45699</v>
      </c>
      <c r="C135" s="1">
        <f>(SUMIFS('OD0040 theo Bravo'!$G:$G,'OD0040 theo Bravo'!$G:$G,"&gt;="&amp;0,'OD0040 theo Bravo'!$D:$D,C$3,'OD0040 theo Bravo'!$B:$B,"&lt;="&amp;$B135))</f>
        <v>219661</v>
      </c>
      <c r="D135" s="1">
        <f>(SUMIFS('OD0040 theo Bravo'!$G:$G,'OD0040 theo Bravo'!$G:$G,"&gt;="&amp;0,'OD0040 theo Bravo'!$D:$D,D$3,'OD0040 theo Bravo'!$B:$B,"&lt;="&amp;$B135))</f>
        <v>10150</v>
      </c>
      <c r="E135" s="1">
        <f>(SUMIFS('OD0040 theo Bravo'!$G:$G,'OD0040 theo Bravo'!$G:$G,"&gt;="&amp;0,'OD0040 theo Bravo'!$D:$D,E$3,'OD0040 theo Bravo'!$B:$B,"&lt;="&amp;$B135))</f>
        <v>722551</v>
      </c>
      <c r="F135" s="1">
        <f>(SUMIFS('OD0040 theo Bravo'!$G:$G,'OD0040 theo Bravo'!$G:$G,"&gt;="&amp;0,'OD0040 theo Bravo'!$D:$D,F$3,'OD0040 theo Bravo'!$B:$B,"&lt;="&amp;$B135))</f>
        <v>0</v>
      </c>
      <c r="G135" s="1">
        <f>(SUMIFS('OD0040 theo Bravo'!$G:$G,'OD0040 theo Bravo'!$G:$G,"&gt;="&amp;0,'OD0040 theo Bravo'!$D:$D,G$3,'OD0040 theo Bravo'!$B:$B,"&lt;="&amp;$B135))</f>
        <v>0</v>
      </c>
      <c r="H135" s="1">
        <f>(SUMIFS('OD0040 theo Bravo'!$G:$G,'OD0040 theo Bravo'!$G:$G,"&gt;="&amp;0,'OD0040 theo Bravo'!$D:$D,H$3,'OD0040 theo Bravo'!$B:$B,"&lt;="&amp;$B135))</f>
        <v>0</v>
      </c>
      <c r="I135" s="1">
        <f>(SUMIFS('OD0040 theo Bravo'!$G:$G,'OD0040 theo Bravo'!$G:$G,"&gt;="&amp;0,'OD0040 theo Bravo'!$D:$D,I$3,'OD0040 theo Bravo'!$B:$B,"&lt;="&amp;$B135))</f>
        <v>0</v>
      </c>
      <c r="J135" s="1">
        <f>(SUMIFS('OD0040 theo Bravo'!$G:$G,'OD0040 theo Bravo'!$G:$G,"&gt;="&amp;0,'OD0040 theo Bravo'!$D:$D,J$3,'OD0040 theo Bravo'!$B:$B,"&lt;="&amp;$B135))</f>
        <v>0</v>
      </c>
      <c r="K135" s="1">
        <f>(SUMIFS('OD0040 theo Bravo'!$G:$G,'OD0040 theo Bravo'!$G:$G,"&gt;="&amp;0,'OD0040 theo Bravo'!$D:$D,K$3,'OD0040 theo Bravo'!$B:$B,"&lt;="&amp;$B135))</f>
        <v>0</v>
      </c>
      <c r="L135" s="1">
        <f>-(SUMIFS('OD0040 theo Bravo'!$G:$G,'OD0040 theo Bravo'!$G:$G,"&lt;"&amp;0,'OD0040 theo Bravo'!$D:$D,L$3))</f>
        <v>504722</v>
      </c>
      <c r="M135" s="1">
        <f>-(SUMIFS('OD0040 theo Bravo'!$G:$G,'OD0040 theo Bravo'!$G:$G,"&lt;"&amp;0,'OD0040 theo Bravo'!$D:$D,M$3))</f>
        <v>0</v>
      </c>
      <c r="N135" s="1">
        <f>-(SUMIFS('OD0040 theo Bravo'!$G:$G,'OD0040 theo Bravo'!$G:$G,"&lt;"&amp;0,'OD0040 theo Bravo'!$D:$D,N$3))</f>
        <v>974267</v>
      </c>
      <c r="O135" s="1">
        <f>-(SUMIFS('OD0040 theo Bravo'!$G:$G,'OD0040 theo Bravo'!$G:$G,"&lt;"&amp;0,'OD0040 theo Bravo'!$D:$D,O$3))</f>
        <v>830018</v>
      </c>
      <c r="P135" s="1">
        <f>-(SUMIFS('OD0040 theo Bravo'!$G:$G,'OD0040 theo Bravo'!$G:$G,"&lt;"&amp;0,'OD0040 theo Bravo'!$D:$D,P$3))</f>
        <v>550000</v>
      </c>
      <c r="Q135" s="1">
        <f>-(SUMIFS('OD0040 theo Bravo'!$G:$G,'OD0040 theo Bravo'!$G:$G,"&lt;"&amp;0,'OD0040 theo Bravo'!$D:$D,Q$3))</f>
        <v>449984</v>
      </c>
      <c r="R135" s="1">
        <f>-(SUMIFS('OD0040 theo Bravo'!$G:$G,'OD0040 theo Bravo'!$G:$G,"&lt;"&amp;0,'OD0040 theo Bravo'!$D:$D,R$3))</f>
        <v>550145</v>
      </c>
      <c r="S135" s="1">
        <f>-(SUMIFS('OD0040 theo Bravo'!$G:$G,'OD0040 theo Bravo'!$G:$G,"&lt;"&amp;0,'OD0040 theo Bravo'!$D:$D,S$3))</f>
        <v>0</v>
      </c>
      <c r="T135" s="1">
        <f>-(SUMIFS('OD0040 theo Bravo'!$G:$G,'OD0040 theo Bravo'!$G:$G,"&lt;"&amp;0,'OD0040 theo Bravo'!$D:$D,T$3))</f>
        <v>49247</v>
      </c>
      <c r="U135" s="18">
        <f t="shared" si="41"/>
        <v>0</v>
      </c>
      <c r="V135" s="18">
        <f t="shared" si="42"/>
        <v>10150</v>
      </c>
      <c r="W135" s="18">
        <f t="shared" si="43"/>
        <v>0</v>
      </c>
      <c r="X135" s="18">
        <f t="shared" si="44"/>
        <v>0</v>
      </c>
      <c r="Y135" s="18">
        <f t="shared" si="45"/>
        <v>0</v>
      </c>
      <c r="Z135" s="18">
        <f t="shared" si="46"/>
        <v>0</v>
      </c>
      <c r="AA135" s="18">
        <f t="shared" si="47"/>
        <v>0</v>
      </c>
      <c r="AB135" s="18">
        <f t="shared" si="48"/>
        <v>0</v>
      </c>
      <c r="AC135" s="18">
        <f t="shared" si="48"/>
        <v>0</v>
      </c>
      <c r="AD135" s="17">
        <f>(U135*SUMIFS(Info!$C:$C,Info!$A:$A,AD$3,Info!$E:$E,"&gt;="&amp;$B135,Info!$D:$D,"&lt;="&amp;$B135,Info!$I:$I,"x")/365)*100000</f>
        <v>0</v>
      </c>
      <c r="AE135" s="17">
        <f>(V135*SUMIFS(Info!$C:$C,Info!$A:$A,AE$3,Info!$E:$E,"&gt;="&amp;$B135,Info!$D:$D,"&lt;="&amp;$B135,Info!$I:$I,"x")/365)*100000</f>
        <v>174635.61643835614</v>
      </c>
      <c r="AF135" s="17">
        <f>(W135*SUMIFS(Info!$C:$C,Info!$A:$A,AF$3,Info!$E:$E,"&gt;="&amp;$B135,Info!$D:$D,"&lt;="&amp;$B135,Info!$I:$I,"x")/365)*100000</f>
        <v>0</v>
      </c>
      <c r="AG135" s="17">
        <f>(X135*SUMIFS(Info!$C:$C,Info!$A:$A,AG$3,Info!$E:$E,"&gt;="&amp;$B135,Info!$D:$D,"&lt;="&amp;$B135,Info!$I:$I,"x")/365)*100000</f>
        <v>0</v>
      </c>
      <c r="AH135" s="17">
        <f>(Y135*SUMIFS(Info!$C:$C,Info!$A:$A,AH$3,Info!$E:$E,"&gt;="&amp;$B135,Info!$D:$D,"&lt;="&amp;$B135,Info!$I:$I,"x")/365)*100000</f>
        <v>0</v>
      </c>
      <c r="AI135" s="17">
        <f>(Z135*SUMIFS(Info!$C:$C,Info!$A:$A,AI$3,Info!$E:$E,"&gt;="&amp;$B135,Info!$D:$D,"&lt;="&amp;$B135,Info!$I:$I,"x")/365)*100000</f>
        <v>0</v>
      </c>
      <c r="AJ135" s="17">
        <f>(AA135*SUMIFS(Info!$C:$C,Info!$A:$A,AJ$3,Info!$E:$E,"&gt;="&amp;$B135,Info!$D:$D,"&lt;="&amp;$B135,Info!$I:$I,"x")/365)*100000</f>
        <v>0</v>
      </c>
      <c r="AK135" s="17">
        <f>(AB135*SUMIFS(Info!$C:$C,Info!$A:$A,AK$3,Info!$E:$E,"&gt;="&amp;$B135,Info!$D:$D,"&lt;="&amp;$B135,Info!$I:$I,"x")/365)*100000</f>
        <v>0</v>
      </c>
      <c r="AL135" s="17">
        <f>(AC135*SUMIFS(Info!$C:$C,Info!$A:$A,AL$3,Info!$E:$E,"&gt;="&amp;$B135,Info!$D:$D,"&lt;="&amp;$B135,Info!$I:$I,"x")/365)*100000</f>
        <v>0</v>
      </c>
    </row>
    <row r="136" spans="1:38">
      <c r="A136" s="14" t="str">
        <f t="shared" si="40"/>
        <v>2/2025</v>
      </c>
      <c r="B136" s="14">
        <f t="shared" si="33"/>
        <v>45700</v>
      </c>
      <c r="C136" s="1">
        <f>(SUMIFS('OD0040 theo Bravo'!$G:$G,'OD0040 theo Bravo'!$G:$G,"&gt;="&amp;0,'OD0040 theo Bravo'!$D:$D,C$3,'OD0040 theo Bravo'!$B:$B,"&lt;="&amp;$B136))</f>
        <v>219689</v>
      </c>
      <c r="D136" s="1">
        <f>(SUMIFS('OD0040 theo Bravo'!$G:$G,'OD0040 theo Bravo'!$G:$G,"&gt;="&amp;0,'OD0040 theo Bravo'!$D:$D,D$3,'OD0040 theo Bravo'!$B:$B,"&lt;="&amp;$B136))</f>
        <v>10150</v>
      </c>
      <c r="E136" s="1">
        <f>(SUMIFS('OD0040 theo Bravo'!$G:$G,'OD0040 theo Bravo'!$G:$G,"&gt;="&amp;0,'OD0040 theo Bravo'!$D:$D,E$3,'OD0040 theo Bravo'!$B:$B,"&lt;="&amp;$B136))</f>
        <v>724086</v>
      </c>
      <c r="F136" s="1">
        <f>(SUMIFS('OD0040 theo Bravo'!$G:$G,'OD0040 theo Bravo'!$G:$G,"&gt;="&amp;0,'OD0040 theo Bravo'!$D:$D,F$3,'OD0040 theo Bravo'!$B:$B,"&lt;="&amp;$B136))</f>
        <v>100000</v>
      </c>
      <c r="G136" s="1">
        <f>(SUMIFS('OD0040 theo Bravo'!$G:$G,'OD0040 theo Bravo'!$G:$G,"&gt;="&amp;0,'OD0040 theo Bravo'!$D:$D,G$3,'OD0040 theo Bravo'!$B:$B,"&lt;="&amp;$B136))</f>
        <v>50000</v>
      </c>
      <c r="H136" s="1">
        <f>(SUMIFS('OD0040 theo Bravo'!$G:$G,'OD0040 theo Bravo'!$G:$G,"&gt;="&amp;0,'OD0040 theo Bravo'!$D:$D,H$3,'OD0040 theo Bravo'!$B:$B,"&lt;="&amp;$B136))</f>
        <v>0</v>
      </c>
      <c r="I136" s="1">
        <f>(SUMIFS('OD0040 theo Bravo'!$G:$G,'OD0040 theo Bravo'!$G:$G,"&gt;="&amp;0,'OD0040 theo Bravo'!$D:$D,I$3,'OD0040 theo Bravo'!$B:$B,"&lt;="&amp;$B136))</f>
        <v>0</v>
      </c>
      <c r="J136" s="1">
        <f>(SUMIFS('OD0040 theo Bravo'!$G:$G,'OD0040 theo Bravo'!$G:$G,"&gt;="&amp;0,'OD0040 theo Bravo'!$D:$D,J$3,'OD0040 theo Bravo'!$B:$B,"&lt;="&amp;$B136))</f>
        <v>0</v>
      </c>
      <c r="K136" s="1">
        <f>(SUMIFS('OD0040 theo Bravo'!$G:$G,'OD0040 theo Bravo'!$G:$G,"&gt;="&amp;0,'OD0040 theo Bravo'!$D:$D,K$3,'OD0040 theo Bravo'!$B:$B,"&lt;="&amp;$B136))</f>
        <v>0</v>
      </c>
      <c r="L136" s="1">
        <f>-(SUMIFS('OD0040 theo Bravo'!$G:$G,'OD0040 theo Bravo'!$G:$G,"&lt;"&amp;0,'OD0040 theo Bravo'!$D:$D,L$3))</f>
        <v>504722</v>
      </c>
      <c r="M136" s="1">
        <f>-(SUMIFS('OD0040 theo Bravo'!$G:$G,'OD0040 theo Bravo'!$G:$G,"&lt;"&amp;0,'OD0040 theo Bravo'!$D:$D,M$3))</f>
        <v>0</v>
      </c>
      <c r="N136" s="1">
        <f>-(SUMIFS('OD0040 theo Bravo'!$G:$G,'OD0040 theo Bravo'!$G:$G,"&lt;"&amp;0,'OD0040 theo Bravo'!$D:$D,N$3))</f>
        <v>974267</v>
      </c>
      <c r="O136" s="1">
        <f>-(SUMIFS('OD0040 theo Bravo'!$G:$G,'OD0040 theo Bravo'!$G:$G,"&lt;"&amp;0,'OD0040 theo Bravo'!$D:$D,O$3))</f>
        <v>830018</v>
      </c>
      <c r="P136" s="1">
        <f>-(SUMIFS('OD0040 theo Bravo'!$G:$G,'OD0040 theo Bravo'!$G:$G,"&lt;"&amp;0,'OD0040 theo Bravo'!$D:$D,P$3))</f>
        <v>550000</v>
      </c>
      <c r="Q136" s="1">
        <f>-(SUMIFS('OD0040 theo Bravo'!$G:$G,'OD0040 theo Bravo'!$G:$G,"&lt;"&amp;0,'OD0040 theo Bravo'!$D:$D,Q$3))</f>
        <v>449984</v>
      </c>
      <c r="R136" s="1">
        <f>-(SUMIFS('OD0040 theo Bravo'!$G:$G,'OD0040 theo Bravo'!$G:$G,"&lt;"&amp;0,'OD0040 theo Bravo'!$D:$D,R$3))</f>
        <v>550145</v>
      </c>
      <c r="S136" s="1">
        <f>-(SUMIFS('OD0040 theo Bravo'!$G:$G,'OD0040 theo Bravo'!$G:$G,"&lt;"&amp;0,'OD0040 theo Bravo'!$D:$D,S$3))</f>
        <v>0</v>
      </c>
      <c r="T136" s="1">
        <f>-(SUMIFS('OD0040 theo Bravo'!$G:$G,'OD0040 theo Bravo'!$G:$G,"&lt;"&amp;0,'OD0040 theo Bravo'!$D:$D,T$3))</f>
        <v>49247</v>
      </c>
      <c r="U136" s="18">
        <f t="shared" si="41"/>
        <v>0</v>
      </c>
      <c r="V136" s="18">
        <f t="shared" si="42"/>
        <v>10150</v>
      </c>
      <c r="W136" s="18">
        <f t="shared" si="43"/>
        <v>0</v>
      </c>
      <c r="X136" s="18">
        <f t="shared" si="44"/>
        <v>0</v>
      </c>
      <c r="Y136" s="18">
        <f t="shared" si="45"/>
        <v>0</v>
      </c>
      <c r="Z136" s="18">
        <f t="shared" si="46"/>
        <v>0</v>
      </c>
      <c r="AA136" s="18">
        <f t="shared" si="47"/>
        <v>0</v>
      </c>
      <c r="AB136" s="18">
        <f t="shared" si="48"/>
        <v>0</v>
      </c>
      <c r="AC136" s="18">
        <f t="shared" si="48"/>
        <v>0</v>
      </c>
      <c r="AD136" s="17">
        <f>(U136*SUMIFS(Info!$C:$C,Info!$A:$A,AD$3,Info!$E:$E,"&gt;="&amp;$B136,Info!$D:$D,"&lt;="&amp;$B136,Info!$I:$I,"x")/365)*100000</f>
        <v>0</v>
      </c>
      <c r="AE136" s="17">
        <f>(V136*SUMIFS(Info!$C:$C,Info!$A:$A,AE$3,Info!$E:$E,"&gt;="&amp;$B136,Info!$D:$D,"&lt;="&amp;$B136,Info!$I:$I,"x")/365)*100000</f>
        <v>174635.61643835614</v>
      </c>
      <c r="AF136" s="17">
        <f>(W136*SUMIFS(Info!$C:$C,Info!$A:$A,AF$3,Info!$E:$E,"&gt;="&amp;$B136,Info!$D:$D,"&lt;="&amp;$B136,Info!$I:$I,"x")/365)*100000</f>
        <v>0</v>
      </c>
      <c r="AG136" s="17">
        <f>(X136*SUMIFS(Info!$C:$C,Info!$A:$A,AG$3,Info!$E:$E,"&gt;="&amp;$B136,Info!$D:$D,"&lt;="&amp;$B136,Info!$I:$I,"x")/365)*100000</f>
        <v>0</v>
      </c>
      <c r="AH136" s="17">
        <f>(Y136*SUMIFS(Info!$C:$C,Info!$A:$A,AH$3,Info!$E:$E,"&gt;="&amp;$B136,Info!$D:$D,"&lt;="&amp;$B136,Info!$I:$I,"x")/365)*100000</f>
        <v>0</v>
      </c>
      <c r="AI136" s="17">
        <f>(Z136*SUMIFS(Info!$C:$C,Info!$A:$A,AI$3,Info!$E:$E,"&gt;="&amp;$B136,Info!$D:$D,"&lt;="&amp;$B136,Info!$I:$I,"x")/365)*100000</f>
        <v>0</v>
      </c>
      <c r="AJ136" s="17">
        <f>(AA136*SUMIFS(Info!$C:$C,Info!$A:$A,AJ$3,Info!$E:$E,"&gt;="&amp;$B136,Info!$D:$D,"&lt;="&amp;$B136,Info!$I:$I,"x")/365)*100000</f>
        <v>0</v>
      </c>
      <c r="AK136" s="17">
        <f>(AB136*SUMIFS(Info!$C:$C,Info!$A:$A,AK$3,Info!$E:$E,"&gt;="&amp;$B136,Info!$D:$D,"&lt;="&amp;$B136,Info!$I:$I,"x")/365)*100000</f>
        <v>0</v>
      </c>
      <c r="AL136" s="17">
        <f>(AC136*SUMIFS(Info!$C:$C,Info!$A:$A,AL$3,Info!$E:$E,"&gt;="&amp;$B136,Info!$D:$D,"&lt;="&amp;$B136,Info!$I:$I,"x")/365)*100000</f>
        <v>0</v>
      </c>
    </row>
    <row r="137" spans="1:38">
      <c r="A137" s="14" t="str">
        <f t="shared" si="40"/>
        <v>2/2025</v>
      </c>
      <c r="B137" s="14">
        <f t="shared" si="33"/>
        <v>45701</v>
      </c>
      <c r="C137" s="1">
        <f>(SUMIFS('OD0040 theo Bravo'!$G:$G,'OD0040 theo Bravo'!$G:$G,"&gt;="&amp;0,'OD0040 theo Bravo'!$D:$D,C$3,'OD0040 theo Bravo'!$B:$B,"&lt;="&amp;$B137))</f>
        <v>219689</v>
      </c>
      <c r="D137" s="1">
        <f>(SUMIFS('OD0040 theo Bravo'!$G:$G,'OD0040 theo Bravo'!$G:$G,"&gt;="&amp;0,'OD0040 theo Bravo'!$D:$D,D$3,'OD0040 theo Bravo'!$B:$B,"&lt;="&amp;$B137))</f>
        <v>10150</v>
      </c>
      <c r="E137" s="1">
        <f>(SUMIFS('OD0040 theo Bravo'!$G:$G,'OD0040 theo Bravo'!$G:$G,"&gt;="&amp;0,'OD0040 theo Bravo'!$D:$D,E$3,'OD0040 theo Bravo'!$B:$B,"&lt;="&amp;$B137))</f>
        <v>724248</v>
      </c>
      <c r="F137" s="1">
        <f>(SUMIFS('OD0040 theo Bravo'!$G:$G,'OD0040 theo Bravo'!$G:$G,"&gt;="&amp;0,'OD0040 theo Bravo'!$D:$D,F$3,'OD0040 theo Bravo'!$B:$B,"&lt;="&amp;$B137))</f>
        <v>100000</v>
      </c>
      <c r="G137" s="1">
        <f>(SUMIFS('OD0040 theo Bravo'!$G:$G,'OD0040 theo Bravo'!$G:$G,"&gt;="&amp;0,'OD0040 theo Bravo'!$D:$D,G$3,'OD0040 theo Bravo'!$B:$B,"&lt;="&amp;$B137))</f>
        <v>50000</v>
      </c>
      <c r="H137" s="1">
        <f>(SUMIFS('OD0040 theo Bravo'!$G:$G,'OD0040 theo Bravo'!$G:$G,"&gt;="&amp;0,'OD0040 theo Bravo'!$D:$D,H$3,'OD0040 theo Bravo'!$B:$B,"&lt;="&amp;$B137))</f>
        <v>0</v>
      </c>
      <c r="I137" s="1">
        <f>(SUMIFS('OD0040 theo Bravo'!$G:$G,'OD0040 theo Bravo'!$G:$G,"&gt;="&amp;0,'OD0040 theo Bravo'!$D:$D,I$3,'OD0040 theo Bravo'!$B:$B,"&lt;="&amp;$B137))</f>
        <v>0</v>
      </c>
      <c r="J137" s="1">
        <f>(SUMIFS('OD0040 theo Bravo'!$G:$G,'OD0040 theo Bravo'!$G:$G,"&gt;="&amp;0,'OD0040 theo Bravo'!$D:$D,J$3,'OD0040 theo Bravo'!$B:$B,"&lt;="&amp;$B137))</f>
        <v>0</v>
      </c>
      <c r="K137" s="1">
        <f>(SUMIFS('OD0040 theo Bravo'!$G:$G,'OD0040 theo Bravo'!$G:$G,"&gt;="&amp;0,'OD0040 theo Bravo'!$D:$D,K$3,'OD0040 theo Bravo'!$B:$B,"&lt;="&amp;$B137))</f>
        <v>0</v>
      </c>
      <c r="L137" s="1">
        <f>-(SUMIFS('OD0040 theo Bravo'!$G:$G,'OD0040 theo Bravo'!$G:$G,"&lt;"&amp;0,'OD0040 theo Bravo'!$D:$D,L$3))</f>
        <v>504722</v>
      </c>
      <c r="M137" s="1">
        <f>-(SUMIFS('OD0040 theo Bravo'!$G:$G,'OD0040 theo Bravo'!$G:$G,"&lt;"&amp;0,'OD0040 theo Bravo'!$D:$D,M$3))</f>
        <v>0</v>
      </c>
      <c r="N137" s="1">
        <f>-(SUMIFS('OD0040 theo Bravo'!$G:$G,'OD0040 theo Bravo'!$G:$G,"&lt;"&amp;0,'OD0040 theo Bravo'!$D:$D,N$3))</f>
        <v>974267</v>
      </c>
      <c r="O137" s="1">
        <f>-(SUMIFS('OD0040 theo Bravo'!$G:$G,'OD0040 theo Bravo'!$G:$G,"&lt;"&amp;0,'OD0040 theo Bravo'!$D:$D,O$3))</f>
        <v>830018</v>
      </c>
      <c r="P137" s="1">
        <f>-(SUMIFS('OD0040 theo Bravo'!$G:$G,'OD0040 theo Bravo'!$G:$G,"&lt;"&amp;0,'OD0040 theo Bravo'!$D:$D,P$3))</f>
        <v>550000</v>
      </c>
      <c r="Q137" s="1">
        <f>-(SUMIFS('OD0040 theo Bravo'!$G:$G,'OD0040 theo Bravo'!$G:$G,"&lt;"&amp;0,'OD0040 theo Bravo'!$D:$D,Q$3))</f>
        <v>449984</v>
      </c>
      <c r="R137" s="1">
        <f>-(SUMIFS('OD0040 theo Bravo'!$G:$G,'OD0040 theo Bravo'!$G:$G,"&lt;"&amp;0,'OD0040 theo Bravo'!$D:$D,R$3))</f>
        <v>550145</v>
      </c>
      <c r="S137" s="1">
        <f>-(SUMIFS('OD0040 theo Bravo'!$G:$G,'OD0040 theo Bravo'!$G:$G,"&lt;"&amp;0,'OD0040 theo Bravo'!$D:$D,S$3))</f>
        <v>0</v>
      </c>
      <c r="T137" s="1">
        <f>-(SUMIFS('OD0040 theo Bravo'!$G:$G,'OD0040 theo Bravo'!$G:$G,"&lt;"&amp;0,'OD0040 theo Bravo'!$D:$D,T$3))</f>
        <v>49247</v>
      </c>
      <c r="U137" s="18">
        <f t="shared" si="41"/>
        <v>0</v>
      </c>
      <c r="V137" s="18">
        <f t="shared" si="42"/>
        <v>10150</v>
      </c>
      <c r="W137" s="18">
        <f t="shared" si="43"/>
        <v>0</v>
      </c>
      <c r="X137" s="18">
        <f t="shared" si="44"/>
        <v>0</v>
      </c>
      <c r="Y137" s="18">
        <f t="shared" si="45"/>
        <v>0</v>
      </c>
      <c r="Z137" s="18">
        <f t="shared" si="46"/>
        <v>0</v>
      </c>
      <c r="AA137" s="18">
        <f t="shared" si="47"/>
        <v>0</v>
      </c>
      <c r="AB137" s="18">
        <f t="shared" si="48"/>
        <v>0</v>
      </c>
      <c r="AC137" s="18">
        <f t="shared" si="48"/>
        <v>0</v>
      </c>
      <c r="AD137" s="17">
        <f>(U137*SUMIFS(Info!$C:$C,Info!$A:$A,AD$3,Info!$E:$E,"&gt;="&amp;$B137,Info!$D:$D,"&lt;="&amp;$B137,Info!$I:$I,"x")/365)*100000</f>
        <v>0</v>
      </c>
      <c r="AE137" s="17">
        <f>(V137*SUMIFS(Info!$C:$C,Info!$A:$A,AE$3,Info!$E:$E,"&gt;="&amp;$B137,Info!$D:$D,"&lt;="&amp;$B137,Info!$I:$I,"x")/365)*100000</f>
        <v>174635.61643835614</v>
      </c>
      <c r="AF137" s="17">
        <f>(W137*SUMIFS(Info!$C:$C,Info!$A:$A,AF$3,Info!$E:$E,"&gt;="&amp;$B137,Info!$D:$D,"&lt;="&amp;$B137,Info!$I:$I,"x")/365)*100000</f>
        <v>0</v>
      </c>
      <c r="AG137" s="17">
        <f>(X137*SUMIFS(Info!$C:$C,Info!$A:$A,AG$3,Info!$E:$E,"&gt;="&amp;$B137,Info!$D:$D,"&lt;="&amp;$B137,Info!$I:$I,"x")/365)*100000</f>
        <v>0</v>
      </c>
      <c r="AH137" s="17">
        <f>(Y137*SUMIFS(Info!$C:$C,Info!$A:$A,AH$3,Info!$E:$E,"&gt;="&amp;$B137,Info!$D:$D,"&lt;="&amp;$B137,Info!$I:$I,"x")/365)*100000</f>
        <v>0</v>
      </c>
      <c r="AI137" s="17">
        <f>(Z137*SUMIFS(Info!$C:$C,Info!$A:$A,AI$3,Info!$E:$E,"&gt;="&amp;$B137,Info!$D:$D,"&lt;="&amp;$B137,Info!$I:$I,"x")/365)*100000</f>
        <v>0</v>
      </c>
      <c r="AJ137" s="17">
        <f>(AA137*SUMIFS(Info!$C:$C,Info!$A:$A,AJ$3,Info!$E:$E,"&gt;="&amp;$B137,Info!$D:$D,"&lt;="&amp;$B137,Info!$I:$I,"x")/365)*100000</f>
        <v>0</v>
      </c>
      <c r="AK137" s="17">
        <f>(AB137*SUMIFS(Info!$C:$C,Info!$A:$A,AK$3,Info!$E:$E,"&gt;="&amp;$B137,Info!$D:$D,"&lt;="&amp;$B137,Info!$I:$I,"x")/365)*100000</f>
        <v>0</v>
      </c>
      <c r="AL137" s="17">
        <f>(AC137*SUMIFS(Info!$C:$C,Info!$A:$A,AL$3,Info!$E:$E,"&gt;="&amp;$B137,Info!$D:$D,"&lt;="&amp;$B137,Info!$I:$I,"x")/365)*100000</f>
        <v>0</v>
      </c>
    </row>
    <row r="138" spans="1:38">
      <c r="A138" s="14" t="str">
        <f t="shared" si="40"/>
        <v>2/2025</v>
      </c>
      <c r="B138" s="14">
        <f t="shared" si="33"/>
        <v>45702</v>
      </c>
      <c r="C138" s="1">
        <f>(SUMIFS('OD0040 theo Bravo'!$G:$G,'OD0040 theo Bravo'!$G:$G,"&gt;="&amp;0,'OD0040 theo Bravo'!$D:$D,C$3,'OD0040 theo Bravo'!$B:$B,"&lt;="&amp;$B138))</f>
        <v>219689</v>
      </c>
      <c r="D138" s="1">
        <f>(SUMIFS('OD0040 theo Bravo'!$G:$G,'OD0040 theo Bravo'!$G:$G,"&gt;="&amp;0,'OD0040 theo Bravo'!$D:$D,D$3,'OD0040 theo Bravo'!$B:$B,"&lt;="&amp;$B138))</f>
        <v>10150</v>
      </c>
      <c r="E138" s="1">
        <f>(SUMIFS('OD0040 theo Bravo'!$G:$G,'OD0040 theo Bravo'!$G:$G,"&gt;="&amp;0,'OD0040 theo Bravo'!$D:$D,E$3,'OD0040 theo Bravo'!$B:$B,"&lt;="&amp;$B138))</f>
        <v>724528</v>
      </c>
      <c r="F138" s="1">
        <f>(SUMIFS('OD0040 theo Bravo'!$G:$G,'OD0040 theo Bravo'!$G:$G,"&gt;="&amp;0,'OD0040 theo Bravo'!$D:$D,F$3,'OD0040 theo Bravo'!$B:$B,"&lt;="&amp;$B138))</f>
        <v>100000</v>
      </c>
      <c r="G138" s="1">
        <f>(SUMIFS('OD0040 theo Bravo'!$G:$G,'OD0040 theo Bravo'!$G:$G,"&gt;="&amp;0,'OD0040 theo Bravo'!$D:$D,G$3,'OD0040 theo Bravo'!$B:$B,"&lt;="&amp;$B138))</f>
        <v>50000</v>
      </c>
      <c r="H138" s="1">
        <f>(SUMIFS('OD0040 theo Bravo'!$G:$G,'OD0040 theo Bravo'!$G:$G,"&gt;="&amp;0,'OD0040 theo Bravo'!$D:$D,H$3,'OD0040 theo Bravo'!$B:$B,"&lt;="&amp;$B138))</f>
        <v>0</v>
      </c>
      <c r="I138" s="1">
        <f>(SUMIFS('OD0040 theo Bravo'!$G:$G,'OD0040 theo Bravo'!$G:$G,"&gt;="&amp;0,'OD0040 theo Bravo'!$D:$D,I$3,'OD0040 theo Bravo'!$B:$B,"&lt;="&amp;$B138))</f>
        <v>0</v>
      </c>
      <c r="J138" s="1">
        <f>(SUMIFS('OD0040 theo Bravo'!$G:$G,'OD0040 theo Bravo'!$G:$G,"&gt;="&amp;0,'OD0040 theo Bravo'!$D:$D,J$3,'OD0040 theo Bravo'!$B:$B,"&lt;="&amp;$B138))</f>
        <v>0</v>
      </c>
      <c r="K138" s="1">
        <f>(SUMIFS('OD0040 theo Bravo'!$G:$G,'OD0040 theo Bravo'!$G:$G,"&gt;="&amp;0,'OD0040 theo Bravo'!$D:$D,K$3,'OD0040 theo Bravo'!$B:$B,"&lt;="&amp;$B138))</f>
        <v>0</v>
      </c>
      <c r="L138" s="1">
        <f>-(SUMIFS('OD0040 theo Bravo'!$G:$G,'OD0040 theo Bravo'!$G:$G,"&lt;"&amp;0,'OD0040 theo Bravo'!$D:$D,L$3))</f>
        <v>504722</v>
      </c>
      <c r="M138" s="1">
        <f>-(SUMIFS('OD0040 theo Bravo'!$G:$G,'OD0040 theo Bravo'!$G:$G,"&lt;"&amp;0,'OD0040 theo Bravo'!$D:$D,M$3))</f>
        <v>0</v>
      </c>
      <c r="N138" s="1">
        <f>-(SUMIFS('OD0040 theo Bravo'!$G:$G,'OD0040 theo Bravo'!$G:$G,"&lt;"&amp;0,'OD0040 theo Bravo'!$D:$D,N$3))</f>
        <v>974267</v>
      </c>
      <c r="O138" s="1">
        <f>-(SUMIFS('OD0040 theo Bravo'!$G:$G,'OD0040 theo Bravo'!$G:$G,"&lt;"&amp;0,'OD0040 theo Bravo'!$D:$D,O$3))</f>
        <v>830018</v>
      </c>
      <c r="P138" s="1">
        <f>-(SUMIFS('OD0040 theo Bravo'!$G:$G,'OD0040 theo Bravo'!$G:$G,"&lt;"&amp;0,'OD0040 theo Bravo'!$D:$D,P$3))</f>
        <v>550000</v>
      </c>
      <c r="Q138" s="1">
        <f>-(SUMIFS('OD0040 theo Bravo'!$G:$G,'OD0040 theo Bravo'!$G:$G,"&lt;"&amp;0,'OD0040 theo Bravo'!$D:$D,Q$3))</f>
        <v>449984</v>
      </c>
      <c r="R138" s="1">
        <f>-(SUMIFS('OD0040 theo Bravo'!$G:$G,'OD0040 theo Bravo'!$G:$G,"&lt;"&amp;0,'OD0040 theo Bravo'!$D:$D,R$3))</f>
        <v>550145</v>
      </c>
      <c r="S138" s="1">
        <f>-(SUMIFS('OD0040 theo Bravo'!$G:$G,'OD0040 theo Bravo'!$G:$G,"&lt;"&amp;0,'OD0040 theo Bravo'!$D:$D,S$3))</f>
        <v>0</v>
      </c>
      <c r="T138" s="1">
        <f>-(SUMIFS('OD0040 theo Bravo'!$G:$G,'OD0040 theo Bravo'!$G:$G,"&lt;"&amp;0,'OD0040 theo Bravo'!$D:$D,T$3))</f>
        <v>49247</v>
      </c>
      <c r="U138" s="18">
        <f t="shared" si="41"/>
        <v>0</v>
      </c>
      <c r="V138" s="18">
        <f t="shared" si="42"/>
        <v>10150</v>
      </c>
      <c r="W138" s="18">
        <f t="shared" si="43"/>
        <v>0</v>
      </c>
      <c r="X138" s="18">
        <f t="shared" si="44"/>
        <v>0</v>
      </c>
      <c r="Y138" s="18">
        <f t="shared" si="45"/>
        <v>0</v>
      </c>
      <c r="Z138" s="18">
        <f t="shared" si="46"/>
        <v>0</v>
      </c>
      <c r="AA138" s="18">
        <f t="shared" si="47"/>
        <v>0</v>
      </c>
      <c r="AB138" s="18">
        <f t="shared" si="48"/>
        <v>0</v>
      </c>
      <c r="AC138" s="18">
        <f t="shared" si="48"/>
        <v>0</v>
      </c>
      <c r="AD138" s="17">
        <f>(U138*SUMIFS(Info!$C:$C,Info!$A:$A,AD$3,Info!$E:$E,"&gt;="&amp;$B138,Info!$D:$D,"&lt;="&amp;$B138,Info!$I:$I,"x")/365)*100000</f>
        <v>0</v>
      </c>
      <c r="AE138" s="17">
        <f>(V138*SUMIFS(Info!$C:$C,Info!$A:$A,AE$3,Info!$E:$E,"&gt;="&amp;$B138,Info!$D:$D,"&lt;="&amp;$B138,Info!$I:$I,"x")/365)*100000</f>
        <v>174635.61643835614</v>
      </c>
      <c r="AF138" s="17">
        <f>(W138*SUMIFS(Info!$C:$C,Info!$A:$A,AF$3,Info!$E:$E,"&gt;="&amp;$B138,Info!$D:$D,"&lt;="&amp;$B138,Info!$I:$I,"x")/365)*100000</f>
        <v>0</v>
      </c>
      <c r="AG138" s="17">
        <f>(X138*SUMIFS(Info!$C:$C,Info!$A:$A,AG$3,Info!$E:$E,"&gt;="&amp;$B138,Info!$D:$D,"&lt;="&amp;$B138,Info!$I:$I,"x")/365)*100000</f>
        <v>0</v>
      </c>
      <c r="AH138" s="17">
        <f>(Y138*SUMIFS(Info!$C:$C,Info!$A:$A,AH$3,Info!$E:$E,"&gt;="&amp;$B138,Info!$D:$D,"&lt;="&amp;$B138,Info!$I:$I,"x")/365)*100000</f>
        <v>0</v>
      </c>
      <c r="AI138" s="17">
        <f>(Z138*SUMIFS(Info!$C:$C,Info!$A:$A,AI$3,Info!$E:$E,"&gt;="&amp;$B138,Info!$D:$D,"&lt;="&amp;$B138,Info!$I:$I,"x")/365)*100000</f>
        <v>0</v>
      </c>
      <c r="AJ138" s="17">
        <f>(AA138*SUMIFS(Info!$C:$C,Info!$A:$A,AJ$3,Info!$E:$E,"&gt;="&amp;$B138,Info!$D:$D,"&lt;="&amp;$B138,Info!$I:$I,"x")/365)*100000</f>
        <v>0</v>
      </c>
      <c r="AK138" s="17">
        <f>(AB138*SUMIFS(Info!$C:$C,Info!$A:$A,AK$3,Info!$E:$E,"&gt;="&amp;$B138,Info!$D:$D,"&lt;="&amp;$B138,Info!$I:$I,"x")/365)*100000</f>
        <v>0</v>
      </c>
      <c r="AL138" s="17">
        <f>(AC138*SUMIFS(Info!$C:$C,Info!$A:$A,AL$3,Info!$E:$E,"&gt;="&amp;$B138,Info!$D:$D,"&lt;="&amp;$B138,Info!$I:$I,"x")/365)*100000</f>
        <v>0</v>
      </c>
    </row>
    <row r="139" spans="1:38">
      <c r="A139" s="14" t="str">
        <f t="shared" si="40"/>
        <v>2/2025</v>
      </c>
      <c r="B139" s="14">
        <f t="shared" si="33"/>
        <v>45703</v>
      </c>
      <c r="C139" s="1">
        <f>(SUMIFS('OD0040 theo Bravo'!$G:$G,'OD0040 theo Bravo'!$G:$G,"&gt;="&amp;0,'OD0040 theo Bravo'!$D:$D,C$3,'OD0040 theo Bravo'!$B:$B,"&lt;="&amp;$B139))</f>
        <v>219689</v>
      </c>
      <c r="D139" s="1">
        <f>(SUMIFS('OD0040 theo Bravo'!$G:$G,'OD0040 theo Bravo'!$G:$G,"&gt;="&amp;0,'OD0040 theo Bravo'!$D:$D,D$3,'OD0040 theo Bravo'!$B:$B,"&lt;="&amp;$B139))</f>
        <v>10150</v>
      </c>
      <c r="E139" s="1">
        <f>(SUMIFS('OD0040 theo Bravo'!$G:$G,'OD0040 theo Bravo'!$G:$G,"&gt;="&amp;0,'OD0040 theo Bravo'!$D:$D,E$3,'OD0040 theo Bravo'!$B:$B,"&lt;="&amp;$B139))</f>
        <v>724528</v>
      </c>
      <c r="F139" s="1">
        <f>(SUMIFS('OD0040 theo Bravo'!$G:$G,'OD0040 theo Bravo'!$G:$G,"&gt;="&amp;0,'OD0040 theo Bravo'!$D:$D,F$3,'OD0040 theo Bravo'!$B:$B,"&lt;="&amp;$B139))</f>
        <v>100000</v>
      </c>
      <c r="G139" s="1">
        <f>(SUMIFS('OD0040 theo Bravo'!$G:$G,'OD0040 theo Bravo'!$G:$G,"&gt;="&amp;0,'OD0040 theo Bravo'!$D:$D,G$3,'OD0040 theo Bravo'!$B:$B,"&lt;="&amp;$B139))</f>
        <v>50000</v>
      </c>
      <c r="H139" s="1">
        <f>(SUMIFS('OD0040 theo Bravo'!$G:$G,'OD0040 theo Bravo'!$G:$G,"&gt;="&amp;0,'OD0040 theo Bravo'!$D:$D,H$3,'OD0040 theo Bravo'!$B:$B,"&lt;="&amp;$B139))</f>
        <v>0</v>
      </c>
      <c r="I139" s="1">
        <f>(SUMIFS('OD0040 theo Bravo'!$G:$G,'OD0040 theo Bravo'!$G:$G,"&gt;="&amp;0,'OD0040 theo Bravo'!$D:$D,I$3,'OD0040 theo Bravo'!$B:$B,"&lt;="&amp;$B139))</f>
        <v>0</v>
      </c>
      <c r="J139" s="1">
        <f>(SUMIFS('OD0040 theo Bravo'!$G:$G,'OD0040 theo Bravo'!$G:$G,"&gt;="&amp;0,'OD0040 theo Bravo'!$D:$D,J$3,'OD0040 theo Bravo'!$B:$B,"&lt;="&amp;$B139))</f>
        <v>0</v>
      </c>
      <c r="K139" s="1">
        <f>(SUMIFS('OD0040 theo Bravo'!$G:$G,'OD0040 theo Bravo'!$G:$G,"&gt;="&amp;0,'OD0040 theo Bravo'!$D:$D,K$3,'OD0040 theo Bravo'!$B:$B,"&lt;="&amp;$B139))</f>
        <v>0</v>
      </c>
      <c r="L139" s="1">
        <f>-(SUMIFS('OD0040 theo Bravo'!$G:$G,'OD0040 theo Bravo'!$G:$G,"&lt;"&amp;0,'OD0040 theo Bravo'!$D:$D,L$3))</f>
        <v>504722</v>
      </c>
      <c r="M139" s="1">
        <f>-(SUMIFS('OD0040 theo Bravo'!$G:$G,'OD0040 theo Bravo'!$G:$G,"&lt;"&amp;0,'OD0040 theo Bravo'!$D:$D,M$3))</f>
        <v>0</v>
      </c>
      <c r="N139" s="1">
        <f>-(SUMIFS('OD0040 theo Bravo'!$G:$G,'OD0040 theo Bravo'!$G:$G,"&lt;"&amp;0,'OD0040 theo Bravo'!$D:$D,N$3))</f>
        <v>974267</v>
      </c>
      <c r="O139" s="1">
        <f>-(SUMIFS('OD0040 theo Bravo'!$G:$G,'OD0040 theo Bravo'!$G:$G,"&lt;"&amp;0,'OD0040 theo Bravo'!$D:$D,O$3))</f>
        <v>830018</v>
      </c>
      <c r="P139" s="1">
        <f>-(SUMIFS('OD0040 theo Bravo'!$G:$G,'OD0040 theo Bravo'!$G:$G,"&lt;"&amp;0,'OD0040 theo Bravo'!$D:$D,P$3))</f>
        <v>550000</v>
      </c>
      <c r="Q139" s="1">
        <f>-(SUMIFS('OD0040 theo Bravo'!$G:$G,'OD0040 theo Bravo'!$G:$G,"&lt;"&amp;0,'OD0040 theo Bravo'!$D:$D,Q$3))</f>
        <v>449984</v>
      </c>
      <c r="R139" s="1">
        <f>-(SUMIFS('OD0040 theo Bravo'!$G:$G,'OD0040 theo Bravo'!$G:$G,"&lt;"&amp;0,'OD0040 theo Bravo'!$D:$D,R$3))</f>
        <v>550145</v>
      </c>
      <c r="S139" s="1">
        <f>-(SUMIFS('OD0040 theo Bravo'!$G:$G,'OD0040 theo Bravo'!$G:$G,"&lt;"&amp;0,'OD0040 theo Bravo'!$D:$D,S$3))</f>
        <v>0</v>
      </c>
      <c r="T139" s="1">
        <f>-(SUMIFS('OD0040 theo Bravo'!$G:$G,'OD0040 theo Bravo'!$G:$G,"&lt;"&amp;0,'OD0040 theo Bravo'!$D:$D,T$3))</f>
        <v>49247</v>
      </c>
      <c r="U139" s="18">
        <f t="shared" si="41"/>
        <v>0</v>
      </c>
      <c r="V139" s="18">
        <f t="shared" si="42"/>
        <v>10150</v>
      </c>
      <c r="W139" s="18">
        <f t="shared" si="43"/>
        <v>0</v>
      </c>
      <c r="X139" s="18">
        <f t="shared" si="44"/>
        <v>0</v>
      </c>
      <c r="Y139" s="18">
        <f t="shared" si="45"/>
        <v>0</v>
      </c>
      <c r="Z139" s="18">
        <f t="shared" si="46"/>
        <v>0</v>
      </c>
      <c r="AA139" s="18">
        <f t="shared" si="47"/>
        <v>0</v>
      </c>
      <c r="AB139" s="18">
        <f t="shared" si="48"/>
        <v>0</v>
      </c>
      <c r="AC139" s="18">
        <f t="shared" si="48"/>
        <v>0</v>
      </c>
      <c r="AD139" s="17">
        <f>(U139*SUMIFS(Info!$C:$C,Info!$A:$A,AD$3,Info!$E:$E,"&gt;="&amp;$B139,Info!$D:$D,"&lt;="&amp;$B139,Info!$I:$I,"x")/365)*100000</f>
        <v>0</v>
      </c>
      <c r="AE139" s="17">
        <f>(V139*SUMIFS(Info!$C:$C,Info!$A:$A,AE$3,Info!$E:$E,"&gt;="&amp;$B139,Info!$D:$D,"&lt;="&amp;$B139,Info!$I:$I,"x")/365)*100000</f>
        <v>174635.61643835614</v>
      </c>
      <c r="AF139" s="17">
        <f>(W139*SUMIFS(Info!$C:$C,Info!$A:$A,AF$3,Info!$E:$E,"&gt;="&amp;$B139,Info!$D:$D,"&lt;="&amp;$B139,Info!$I:$I,"x")/365)*100000</f>
        <v>0</v>
      </c>
      <c r="AG139" s="17">
        <f>(X139*SUMIFS(Info!$C:$C,Info!$A:$A,AG$3,Info!$E:$E,"&gt;="&amp;$B139,Info!$D:$D,"&lt;="&amp;$B139,Info!$I:$I,"x")/365)*100000</f>
        <v>0</v>
      </c>
      <c r="AH139" s="17">
        <f>(Y139*SUMIFS(Info!$C:$C,Info!$A:$A,AH$3,Info!$E:$E,"&gt;="&amp;$B139,Info!$D:$D,"&lt;="&amp;$B139,Info!$I:$I,"x")/365)*100000</f>
        <v>0</v>
      </c>
      <c r="AI139" s="17">
        <f>(Z139*SUMIFS(Info!$C:$C,Info!$A:$A,AI$3,Info!$E:$E,"&gt;="&amp;$B139,Info!$D:$D,"&lt;="&amp;$B139,Info!$I:$I,"x")/365)*100000</f>
        <v>0</v>
      </c>
      <c r="AJ139" s="17">
        <f>(AA139*SUMIFS(Info!$C:$C,Info!$A:$A,AJ$3,Info!$E:$E,"&gt;="&amp;$B139,Info!$D:$D,"&lt;="&amp;$B139,Info!$I:$I,"x")/365)*100000</f>
        <v>0</v>
      </c>
      <c r="AK139" s="17">
        <f>(AB139*SUMIFS(Info!$C:$C,Info!$A:$A,AK$3,Info!$E:$E,"&gt;="&amp;$B139,Info!$D:$D,"&lt;="&amp;$B139,Info!$I:$I,"x")/365)*100000</f>
        <v>0</v>
      </c>
      <c r="AL139" s="17">
        <f>(AC139*SUMIFS(Info!$C:$C,Info!$A:$A,AL$3,Info!$E:$E,"&gt;="&amp;$B139,Info!$D:$D,"&lt;="&amp;$B139,Info!$I:$I,"x")/365)*100000</f>
        <v>0</v>
      </c>
    </row>
    <row r="140" spans="1:38">
      <c r="A140" s="14" t="str">
        <f t="shared" si="40"/>
        <v>2/2025</v>
      </c>
      <c r="B140" s="14">
        <f t="shared" si="33"/>
        <v>45704</v>
      </c>
      <c r="C140" s="1">
        <f>(SUMIFS('OD0040 theo Bravo'!$G:$G,'OD0040 theo Bravo'!$G:$G,"&gt;="&amp;0,'OD0040 theo Bravo'!$D:$D,C$3,'OD0040 theo Bravo'!$B:$B,"&lt;="&amp;$B140))</f>
        <v>219689</v>
      </c>
      <c r="D140" s="1">
        <f>(SUMIFS('OD0040 theo Bravo'!$G:$G,'OD0040 theo Bravo'!$G:$G,"&gt;="&amp;0,'OD0040 theo Bravo'!$D:$D,D$3,'OD0040 theo Bravo'!$B:$B,"&lt;="&amp;$B140))</f>
        <v>10150</v>
      </c>
      <c r="E140" s="1">
        <f>(SUMIFS('OD0040 theo Bravo'!$G:$G,'OD0040 theo Bravo'!$G:$G,"&gt;="&amp;0,'OD0040 theo Bravo'!$D:$D,E$3,'OD0040 theo Bravo'!$B:$B,"&lt;="&amp;$B140))</f>
        <v>724528</v>
      </c>
      <c r="F140" s="1">
        <f>(SUMIFS('OD0040 theo Bravo'!$G:$G,'OD0040 theo Bravo'!$G:$G,"&gt;="&amp;0,'OD0040 theo Bravo'!$D:$D,F$3,'OD0040 theo Bravo'!$B:$B,"&lt;="&amp;$B140))</f>
        <v>100000</v>
      </c>
      <c r="G140" s="1">
        <f>(SUMIFS('OD0040 theo Bravo'!$G:$G,'OD0040 theo Bravo'!$G:$G,"&gt;="&amp;0,'OD0040 theo Bravo'!$D:$D,G$3,'OD0040 theo Bravo'!$B:$B,"&lt;="&amp;$B140))</f>
        <v>50000</v>
      </c>
      <c r="H140" s="1">
        <f>(SUMIFS('OD0040 theo Bravo'!$G:$G,'OD0040 theo Bravo'!$G:$G,"&gt;="&amp;0,'OD0040 theo Bravo'!$D:$D,H$3,'OD0040 theo Bravo'!$B:$B,"&lt;="&amp;$B140))</f>
        <v>0</v>
      </c>
      <c r="I140" s="1">
        <f>(SUMIFS('OD0040 theo Bravo'!$G:$G,'OD0040 theo Bravo'!$G:$G,"&gt;="&amp;0,'OD0040 theo Bravo'!$D:$D,I$3,'OD0040 theo Bravo'!$B:$B,"&lt;="&amp;$B140))</f>
        <v>0</v>
      </c>
      <c r="J140" s="1">
        <f>(SUMIFS('OD0040 theo Bravo'!$G:$G,'OD0040 theo Bravo'!$G:$G,"&gt;="&amp;0,'OD0040 theo Bravo'!$D:$D,J$3,'OD0040 theo Bravo'!$B:$B,"&lt;="&amp;$B140))</f>
        <v>0</v>
      </c>
      <c r="K140" s="1">
        <f>(SUMIFS('OD0040 theo Bravo'!$G:$G,'OD0040 theo Bravo'!$G:$G,"&gt;="&amp;0,'OD0040 theo Bravo'!$D:$D,K$3,'OD0040 theo Bravo'!$B:$B,"&lt;="&amp;$B140))</f>
        <v>0</v>
      </c>
      <c r="L140" s="1">
        <f>-(SUMIFS('OD0040 theo Bravo'!$G:$G,'OD0040 theo Bravo'!$G:$G,"&lt;"&amp;0,'OD0040 theo Bravo'!$D:$D,L$3))</f>
        <v>504722</v>
      </c>
      <c r="M140" s="1">
        <f>-(SUMIFS('OD0040 theo Bravo'!$G:$G,'OD0040 theo Bravo'!$G:$G,"&lt;"&amp;0,'OD0040 theo Bravo'!$D:$D,M$3))</f>
        <v>0</v>
      </c>
      <c r="N140" s="1">
        <f>-(SUMIFS('OD0040 theo Bravo'!$G:$G,'OD0040 theo Bravo'!$G:$G,"&lt;"&amp;0,'OD0040 theo Bravo'!$D:$D,N$3))</f>
        <v>974267</v>
      </c>
      <c r="O140" s="1">
        <f>-(SUMIFS('OD0040 theo Bravo'!$G:$G,'OD0040 theo Bravo'!$G:$G,"&lt;"&amp;0,'OD0040 theo Bravo'!$D:$D,O$3))</f>
        <v>830018</v>
      </c>
      <c r="P140" s="1">
        <f>-(SUMIFS('OD0040 theo Bravo'!$G:$G,'OD0040 theo Bravo'!$G:$G,"&lt;"&amp;0,'OD0040 theo Bravo'!$D:$D,P$3))</f>
        <v>550000</v>
      </c>
      <c r="Q140" s="1">
        <f>-(SUMIFS('OD0040 theo Bravo'!$G:$G,'OD0040 theo Bravo'!$G:$G,"&lt;"&amp;0,'OD0040 theo Bravo'!$D:$D,Q$3))</f>
        <v>449984</v>
      </c>
      <c r="R140" s="1">
        <f>-(SUMIFS('OD0040 theo Bravo'!$G:$G,'OD0040 theo Bravo'!$G:$G,"&lt;"&amp;0,'OD0040 theo Bravo'!$D:$D,R$3))</f>
        <v>550145</v>
      </c>
      <c r="S140" s="1">
        <f>-(SUMIFS('OD0040 theo Bravo'!$G:$G,'OD0040 theo Bravo'!$G:$G,"&lt;"&amp;0,'OD0040 theo Bravo'!$D:$D,S$3))</f>
        <v>0</v>
      </c>
      <c r="T140" s="1">
        <f>-(SUMIFS('OD0040 theo Bravo'!$G:$G,'OD0040 theo Bravo'!$G:$G,"&lt;"&amp;0,'OD0040 theo Bravo'!$D:$D,T$3))</f>
        <v>49247</v>
      </c>
      <c r="U140" s="18">
        <f t="shared" si="41"/>
        <v>0</v>
      </c>
      <c r="V140" s="18">
        <f t="shared" si="42"/>
        <v>10150</v>
      </c>
      <c r="W140" s="18">
        <f t="shared" si="43"/>
        <v>0</v>
      </c>
      <c r="X140" s="18">
        <f t="shared" si="44"/>
        <v>0</v>
      </c>
      <c r="Y140" s="18">
        <f t="shared" si="45"/>
        <v>0</v>
      </c>
      <c r="Z140" s="18">
        <f t="shared" si="46"/>
        <v>0</v>
      </c>
      <c r="AA140" s="18">
        <f t="shared" si="47"/>
        <v>0</v>
      </c>
      <c r="AB140" s="18">
        <f t="shared" si="48"/>
        <v>0</v>
      </c>
      <c r="AC140" s="18">
        <f t="shared" si="48"/>
        <v>0</v>
      </c>
      <c r="AD140" s="17">
        <f>(U140*SUMIFS(Info!$C:$C,Info!$A:$A,AD$3,Info!$E:$E,"&gt;="&amp;$B140,Info!$D:$D,"&lt;="&amp;$B140,Info!$I:$I,"x")/365)*100000</f>
        <v>0</v>
      </c>
      <c r="AE140" s="17">
        <f>(V140*SUMIFS(Info!$C:$C,Info!$A:$A,AE$3,Info!$E:$E,"&gt;="&amp;$B140,Info!$D:$D,"&lt;="&amp;$B140,Info!$I:$I,"x")/365)*100000</f>
        <v>174635.61643835614</v>
      </c>
      <c r="AF140" s="17">
        <f>(W140*SUMIFS(Info!$C:$C,Info!$A:$A,AF$3,Info!$E:$E,"&gt;="&amp;$B140,Info!$D:$D,"&lt;="&amp;$B140,Info!$I:$I,"x")/365)*100000</f>
        <v>0</v>
      </c>
      <c r="AG140" s="17">
        <f>(X140*SUMIFS(Info!$C:$C,Info!$A:$A,AG$3,Info!$E:$E,"&gt;="&amp;$B140,Info!$D:$D,"&lt;="&amp;$B140,Info!$I:$I,"x")/365)*100000</f>
        <v>0</v>
      </c>
      <c r="AH140" s="17">
        <f>(Y140*SUMIFS(Info!$C:$C,Info!$A:$A,AH$3,Info!$E:$E,"&gt;="&amp;$B140,Info!$D:$D,"&lt;="&amp;$B140,Info!$I:$I,"x")/365)*100000</f>
        <v>0</v>
      </c>
      <c r="AI140" s="17">
        <f>(Z140*SUMIFS(Info!$C:$C,Info!$A:$A,AI$3,Info!$E:$E,"&gt;="&amp;$B140,Info!$D:$D,"&lt;="&amp;$B140,Info!$I:$I,"x")/365)*100000</f>
        <v>0</v>
      </c>
      <c r="AJ140" s="17">
        <f>(AA140*SUMIFS(Info!$C:$C,Info!$A:$A,AJ$3,Info!$E:$E,"&gt;="&amp;$B140,Info!$D:$D,"&lt;="&amp;$B140,Info!$I:$I,"x")/365)*100000</f>
        <v>0</v>
      </c>
      <c r="AK140" s="17">
        <f>(AB140*SUMIFS(Info!$C:$C,Info!$A:$A,AK$3,Info!$E:$E,"&gt;="&amp;$B140,Info!$D:$D,"&lt;="&amp;$B140,Info!$I:$I,"x")/365)*100000</f>
        <v>0</v>
      </c>
      <c r="AL140" s="17">
        <f>(AC140*SUMIFS(Info!$C:$C,Info!$A:$A,AL$3,Info!$E:$E,"&gt;="&amp;$B140,Info!$D:$D,"&lt;="&amp;$B140,Info!$I:$I,"x")/365)*100000</f>
        <v>0</v>
      </c>
    </row>
    <row r="141" spans="1:38">
      <c r="A141" s="14" t="str">
        <f t="shared" si="40"/>
        <v>2/2025</v>
      </c>
      <c r="B141" s="14">
        <f t="shared" si="33"/>
        <v>45705</v>
      </c>
      <c r="C141" s="1">
        <f>(SUMIFS('OD0040 theo Bravo'!$G:$G,'OD0040 theo Bravo'!$G:$G,"&gt;="&amp;0,'OD0040 theo Bravo'!$D:$D,C$3,'OD0040 theo Bravo'!$B:$B,"&lt;="&amp;$B141))</f>
        <v>219698</v>
      </c>
      <c r="D141" s="1">
        <f>(SUMIFS('OD0040 theo Bravo'!$G:$G,'OD0040 theo Bravo'!$G:$G,"&gt;="&amp;0,'OD0040 theo Bravo'!$D:$D,D$3,'OD0040 theo Bravo'!$B:$B,"&lt;="&amp;$B141))</f>
        <v>10150</v>
      </c>
      <c r="E141" s="1">
        <f>(SUMIFS('OD0040 theo Bravo'!$G:$G,'OD0040 theo Bravo'!$G:$G,"&gt;="&amp;0,'OD0040 theo Bravo'!$D:$D,E$3,'OD0040 theo Bravo'!$B:$B,"&lt;="&amp;$B141))</f>
        <v>724848</v>
      </c>
      <c r="F141" s="1">
        <f>(SUMIFS('OD0040 theo Bravo'!$G:$G,'OD0040 theo Bravo'!$G:$G,"&gt;="&amp;0,'OD0040 theo Bravo'!$D:$D,F$3,'OD0040 theo Bravo'!$B:$B,"&lt;="&amp;$B141))</f>
        <v>100000</v>
      </c>
      <c r="G141" s="1">
        <f>(SUMIFS('OD0040 theo Bravo'!$G:$G,'OD0040 theo Bravo'!$G:$G,"&gt;="&amp;0,'OD0040 theo Bravo'!$D:$D,G$3,'OD0040 theo Bravo'!$B:$B,"&lt;="&amp;$B141))</f>
        <v>50000</v>
      </c>
      <c r="H141" s="1">
        <f>(SUMIFS('OD0040 theo Bravo'!$G:$G,'OD0040 theo Bravo'!$G:$G,"&gt;="&amp;0,'OD0040 theo Bravo'!$D:$D,H$3,'OD0040 theo Bravo'!$B:$B,"&lt;="&amp;$B141))</f>
        <v>0</v>
      </c>
      <c r="I141" s="1">
        <f>(SUMIFS('OD0040 theo Bravo'!$G:$G,'OD0040 theo Bravo'!$G:$G,"&gt;="&amp;0,'OD0040 theo Bravo'!$D:$D,I$3,'OD0040 theo Bravo'!$B:$B,"&lt;="&amp;$B141))</f>
        <v>0</v>
      </c>
      <c r="J141" s="1">
        <f>(SUMIFS('OD0040 theo Bravo'!$G:$G,'OD0040 theo Bravo'!$G:$G,"&gt;="&amp;0,'OD0040 theo Bravo'!$D:$D,J$3,'OD0040 theo Bravo'!$B:$B,"&lt;="&amp;$B141))</f>
        <v>0</v>
      </c>
      <c r="K141" s="1">
        <f>(SUMIFS('OD0040 theo Bravo'!$G:$G,'OD0040 theo Bravo'!$G:$G,"&gt;="&amp;0,'OD0040 theo Bravo'!$D:$D,K$3,'OD0040 theo Bravo'!$B:$B,"&lt;="&amp;$B141))</f>
        <v>0</v>
      </c>
      <c r="L141" s="1">
        <f>-(SUMIFS('OD0040 theo Bravo'!$G:$G,'OD0040 theo Bravo'!$G:$G,"&lt;"&amp;0,'OD0040 theo Bravo'!$D:$D,L$3))</f>
        <v>504722</v>
      </c>
      <c r="M141" s="1">
        <f>-(SUMIFS('OD0040 theo Bravo'!$G:$G,'OD0040 theo Bravo'!$G:$G,"&lt;"&amp;0,'OD0040 theo Bravo'!$D:$D,M$3))</f>
        <v>0</v>
      </c>
      <c r="N141" s="1">
        <f>-(SUMIFS('OD0040 theo Bravo'!$G:$G,'OD0040 theo Bravo'!$G:$G,"&lt;"&amp;0,'OD0040 theo Bravo'!$D:$D,N$3))</f>
        <v>974267</v>
      </c>
      <c r="O141" s="1">
        <f>-(SUMIFS('OD0040 theo Bravo'!$G:$G,'OD0040 theo Bravo'!$G:$G,"&lt;"&amp;0,'OD0040 theo Bravo'!$D:$D,O$3))</f>
        <v>830018</v>
      </c>
      <c r="P141" s="1">
        <f>-(SUMIFS('OD0040 theo Bravo'!$G:$G,'OD0040 theo Bravo'!$G:$G,"&lt;"&amp;0,'OD0040 theo Bravo'!$D:$D,P$3))</f>
        <v>550000</v>
      </c>
      <c r="Q141" s="1">
        <f>-(SUMIFS('OD0040 theo Bravo'!$G:$G,'OD0040 theo Bravo'!$G:$G,"&lt;"&amp;0,'OD0040 theo Bravo'!$D:$D,Q$3))</f>
        <v>449984</v>
      </c>
      <c r="R141" s="1">
        <f>-(SUMIFS('OD0040 theo Bravo'!$G:$G,'OD0040 theo Bravo'!$G:$G,"&lt;"&amp;0,'OD0040 theo Bravo'!$D:$D,R$3))</f>
        <v>550145</v>
      </c>
      <c r="S141" s="1">
        <f>-(SUMIFS('OD0040 theo Bravo'!$G:$G,'OD0040 theo Bravo'!$G:$G,"&lt;"&amp;0,'OD0040 theo Bravo'!$D:$D,S$3))</f>
        <v>0</v>
      </c>
      <c r="T141" s="1">
        <f>-(SUMIFS('OD0040 theo Bravo'!$G:$G,'OD0040 theo Bravo'!$G:$G,"&lt;"&amp;0,'OD0040 theo Bravo'!$D:$D,T$3))</f>
        <v>49247</v>
      </c>
      <c r="U141" s="18">
        <f t="shared" si="41"/>
        <v>0</v>
      </c>
      <c r="V141" s="18">
        <f t="shared" si="42"/>
        <v>10150</v>
      </c>
      <c r="W141" s="18">
        <f t="shared" si="43"/>
        <v>0</v>
      </c>
      <c r="X141" s="18">
        <f t="shared" si="44"/>
        <v>0</v>
      </c>
      <c r="Y141" s="18">
        <f t="shared" si="45"/>
        <v>0</v>
      </c>
      <c r="Z141" s="18">
        <f t="shared" si="46"/>
        <v>0</v>
      </c>
      <c r="AA141" s="18">
        <f t="shared" si="47"/>
        <v>0</v>
      </c>
      <c r="AB141" s="18">
        <f t="shared" si="48"/>
        <v>0</v>
      </c>
      <c r="AC141" s="18">
        <f t="shared" si="48"/>
        <v>0</v>
      </c>
      <c r="AD141" s="17">
        <f>(U141*SUMIFS(Info!$C:$C,Info!$A:$A,AD$3,Info!$E:$E,"&gt;="&amp;$B141,Info!$D:$D,"&lt;="&amp;$B141,Info!$I:$I,"x")/365)*100000</f>
        <v>0</v>
      </c>
      <c r="AE141" s="17">
        <f>(V141*SUMIFS(Info!$C:$C,Info!$A:$A,AE$3,Info!$E:$E,"&gt;="&amp;$B141,Info!$D:$D,"&lt;="&amp;$B141,Info!$I:$I,"x")/365)*100000</f>
        <v>174635.61643835614</v>
      </c>
      <c r="AF141" s="17">
        <f>(W141*SUMIFS(Info!$C:$C,Info!$A:$A,AF$3,Info!$E:$E,"&gt;="&amp;$B141,Info!$D:$D,"&lt;="&amp;$B141,Info!$I:$I,"x")/365)*100000</f>
        <v>0</v>
      </c>
      <c r="AG141" s="17">
        <f>(X141*SUMIFS(Info!$C:$C,Info!$A:$A,AG$3,Info!$E:$E,"&gt;="&amp;$B141,Info!$D:$D,"&lt;="&amp;$B141,Info!$I:$I,"x")/365)*100000</f>
        <v>0</v>
      </c>
      <c r="AH141" s="17">
        <f>(Y141*SUMIFS(Info!$C:$C,Info!$A:$A,AH$3,Info!$E:$E,"&gt;="&amp;$B141,Info!$D:$D,"&lt;="&amp;$B141,Info!$I:$I,"x")/365)*100000</f>
        <v>0</v>
      </c>
      <c r="AI141" s="17">
        <f>(Z141*SUMIFS(Info!$C:$C,Info!$A:$A,AI$3,Info!$E:$E,"&gt;="&amp;$B141,Info!$D:$D,"&lt;="&amp;$B141,Info!$I:$I,"x")/365)*100000</f>
        <v>0</v>
      </c>
      <c r="AJ141" s="17">
        <f>(AA141*SUMIFS(Info!$C:$C,Info!$A:$A,AJ$3,Info!$E:$E,"&gt;="&amp;$B141,Info!$D:$D,"&lt;="&amp;$B141,Info!$I:$I,"x")/365)*100000</f>
        <v>0</v>
      </c>
      <c r="AK141" s="17">
        <f>(AB141*SUMIFS(Info!$C:$C,Info!$A:$A,AK$3,Info!$E:$E,"&gt;="&amp;$B141,Info!$D:$D,"&lt;="&amp;$B141,Info!$I:$I,"x")/365)*100000</f>
        <v>0</v>
      </c>
      <c r="AL141" s="17">
        <f>(AC141*SUMIFS(Info!$C:$C,Info!$A:$A,AL$3,Info!$E:$E,"&gt;="&amp;$B141,Info!$D:$D,"&lt;="&amp;$B141,Info!$I:$I,"x")/365)*100000</f>
        <v>0</v>
      </c>
    </row>
    <row r="142" spans="1:38">
      <c r="A142" s="14" t="str">
        <f t="shared" si="40"/>
        <v>2/2025</v>
      </c>
      <c r="B142" s="14">
        <f t="shared" si="33"/>
        <v>45706</v>
      </c>
      <c r="C142" s="1">
        <f>(SUMIFS('OD0040 theo Bravo'!$G:$G,'OD0040 theo Bravo'!$G:$G,"&gt;="&amp;0,'OD0040 theo Bravo'!$D:$D,C$3,'OD0040 theo Bravo'!$B:$B,"&lt;="&amp;$B142))</f>
        <v>219954</v>
      </c>
      <c r="D142" s="1">
        <f>(SUMIFS('OD0040 theo Bravo'!$G:$G,'OD0040 theo Bravo'!$G:$G,"&gt;="&amp;0,'OD0040 theo Bravo'!$D:$D,D$3,'OD0040 theo Bravo'!$B:$B,"&lt;="&amp;$B142))</f>
        <v>10150</v>
      </c>
      <c r="E142" s="1">
        <f>(SUMIFS('OD0040 theo Bravo'!$G:$G,'OD0040 theo Bravo'!$G:$G,"&gt;="&amp;0,'OD0040 theo Bravo'!$D:$D,E$3,'OD0040 theo Bravo'!$B:$B,"&lt;="&amp;$B142))</f>
        <v>726245</v>
      </c>
      <c r="F142" s="1">
        <f>(SUMIFS('OD0040 theo Bravo'!$G:$G,'OD0040 theo Bravo'!$G:$G,"&gt;="&amp;0,'OD0040 theo Bravo'!$D:$D,F$3,'OD0040 theo Bravo'!$B:$B,"&lt;="&amp;$B142))</f>
        <v>100000</v>
      </c>
      <c r="G142" s="1">
        <f>(SUMIFS('OD0040 theo Bravo'!$G:$G,'OD0040 theo Bravo'!$G:$G,"&gt;="&amp;0,'OD0040 theo Bravo'!$D:$D,G$3,'OD0040 theo Bravo'!$B:$B,"&lt;="&amp;$B142))</f>
        <v>50000</v>
      </c>
      <c r="H142" s="1">
        <f>(SUMIFS('OD0040 theo Bravo'!$G:$G,'OD0040 theo Bravo'!$G:$G,"&gt;="&amp;0,'OD0040 theo Bravo'!$D:$D,H$3,'OD0040 theo Bravo'!$B:$B,"&lt;="&amp;$B142))</f>
        <v>0</v>
      </c>
      <c r="I142" s="1">
        <f>(SUMIFS('OD0040 theo Bravo'!$G:$G,'OD0040 theo Bravo'!$G:$G,"&gt;="&amp;0,'OD0040 theo Bravo'!$D:$D,I$3,'OD0040 theo Bravo'!$B:$B,"&lt;="&amp;$B142))</f>
        <v>0</v>
      </c>
      <c r="J142" s="1">
        <f>(SUMIFS('OD0040 theo Bravo'!$G:$G,'OD0040 theo Bravo'!$G:$G,"&gt;="&amp;0,'OD0040 theo Bravo'!$D:$D,J$3,'OD0040 theo Bravo'!$B:$B,"&lt;="&amp;$B142))</f>
        <v>0</v>
      </c>
      <c r="K142" s="1">
        <f>(SUMIFS('OD0040 theo Bravo'!$G:$G,'OD0040 theo Bravo'!$G:$G,"&gt;="&amp;0,'OD0040 theo Bravo'!$D:$D,K$3,'OD0040 theo Bravo'!$B:$B,"&lt;="&amp;$B142))</f>
        <v>0</v>
      </c>
      <c r="L142" s="1">
        <f>-(SUMIFS('OD0040 theo Bravo'!$G:$G,'OD0040 theo Bravo'!$G:$G,"&lt;"&amp;0,'OD0040 theo Bravo'!$D:$D,L$3))</f>
        <v>504722</v>
      </c>
      <c r="M142" s="1">
        <f>-(SUMIFS('OD0040 theo Bravo'!$G:$G,'OD0040 theo Bravo'!$G:$G,"&lt;"&amp;0,'OD0040 theo Bravo'!$D:$D,M$3))</f>
        <v>0</v>
      </c>
      <c r="N142" s="1">
        <f>-(SUMIFS('OD0040 theo Bravo'!$G:$G,'OD0040 theo Bravo'!$G:$G,"&lt;"&amp;0,'OD0040 theo Bravo'!$D:$D,N$3))</f>
        <v>974267</v>
      </c>
      <c r="O142" s="1">
        <f>-(SUMIFS('OD0040 theo Bravo'!$G:$G,'OD0040 theo Bravo'!$G:$G,"&lt;"&amp;0,'OD0040 theo Bravo'!$D:$D,O$3))</f>
        <v>830018</v>
      </c>
      <c r="P142" s="1">
        <f>-(SUMIFS('OD0040 theo Bravo'!$G:$G,'OD0040 theo Bravo'!$G:$G,"&lt;"&amp;0,'OD0040 theo Bravo'!$D:$D,P$3))</f>
        <v>550000</v>
      </c>
      <c r="Q142" s="1">
        <f>-(SUMIFS('OD0040 theo Bravo'!$G:$G,'OD0040 theo Bravo'!$G:$G,"&lt;"&amp;0,'OD0040 theo Bravo'!$D:$D,Q$3))</f>
        <v>449984</v>
      </c>
      <c r="R142" s="1">
        <f>-(SUMIFS('OD0040 theo Bravo'!$G:$G,'OD0040 theo Bravo'!$G:$G,"&lt;"&amp;0,'OD0040 theo Bravo'!$D:$D,R$3))</f>
        <v>550145</v>
      </c>
      <c r="S142" s="1">
        <f>-(SUMIFS('OD0040 theo Bravo'!$G:$G,'OD0040 theo Bravo'!$G:$G,"&lt;"&amp;0,'OD0040 theo Bravo'!$D:$D,S$3))</f>
        <v>0</v>
      </c>
      <c r="T142" s="1">
        <f>-(SUMIFS('OD0040 theo Bravo'!$G:$G,'OD0040 theo Bravo'!$G:$G,"&lt;"&amp;0,'OD0040 theo Bravo'!$D:$D,T$3))</f>
        <v>49247</v>
      </c>
      <c r="U142" s="18">
        <f t="shared" si="41"/>
        <v>0</v>
      </c>
      <c r="V142" s="18">
        <f t="shared" si="42"/>
        <v>10150</v>
      </c>
      <c r="W142" s="18">
        <f t="shared" si="43"/>
        <v>0</v>
      </c>
      <c r="X142" s="18">
        <f t="shared" si="44"/>
        <v>0</v>
      </c>
      <c r="Y142" s="18">
        <f t="shared" si="45"/>
        <v>0</v>
      </c>
      <c r="Z142" s="18">
        <f t="shared" si="46"/>
        <v>0</v>
      </c>
      <c r="AA142" s="18">
        <f t="shared" si="47"/>
        <v>0</v>
      </c>
      <c r="AB142" s="18">
        <f t="shared" si="48"/>
        <v>0</v>
      </c>
      <c r="AC142" s="18">
        <f t="shared" si="48"/>
        <v>0</v>
      </c>
      <c r="AD142" s="17">
        <f>(U142*SUMIFS(Info!$C:$C,Info!$A:$A,AD$3,Info!$E:$E,"&gt;="&amp;$B142,Info!$D:$D,"&lt;="&amp;$B142,Info!$I:$I,"x")/365)*100000</f>
        <v>0</v>
      </c>
      <c r="AE142" s="17">
        <f>(V142*SUMIFS(Info!$C:$C,Info!$A:$A,AE$3,Info!$E:$E,"&gt;="&amp;$B142,Info!$D:$D,"&lt;="&amp;$B142,Info!$I:$I,"x")/365)*100000</f>
        <v>174635.61643835614</v>
      </c>
      <c r="AF142" s="17">
        <f>(W142*SUMIFS(Info!$C:$C,Info!$A:$A,AF$3,Info!$E:$E,"&gt;="&amp;$B142,Info!$D:$D,"&lt;="&amp;$B142,Info!$I:$I,"x")/365)*100000</f>
        <v>0</v>
      </c>
      <c r="AG142" s="17">
        <f>(X142*SUMIFS(Info!$C:$C,Info!$A:$A,AG$3,Info!$E:$E,"&gt;="&amp;$B142,Info!$D:$D,"&lt;="&amp;$B142,Info!$I:$I,"x")/365)*100000</f>
        <v>0</v>
      </c>
      <c r="AH142" s="17">
        <f>(Y142*SUMIFS(Info!$C:$C,Info!$A:$A,AH$3,Info!$E:$E,"&gt;="&amp;$B142,Info!$D:$D,"&lt;="&amp;$B142,Info!$I:$I,"x")/365)*100000</f>
        <v>0</v>
      </c>
      <c r="AI142" s="17">
        <f>(Z142*SUMIFS(Info!$C:$C,Info!$A:$A,AI$3,Info!$E:$E,"&gt;="&amp;$B142,Info!$D:$D,"&lt;="&amp;$B142,Info!$I:$I,"x")/365)*100000</f>
        <v>0</v>
      </c>
      <c r="AJ142" s="17">
        <f>(AA142*SUMIFS(Info!$C:$C,Info!$A:$A,AJ$3,Info!$E:$E,"&gt;="&amp;$B142,Info!$D:$D,"&lt;="&amp;$B142,Info!$I:$I,"x")/365)*100000</f>
        <v>0</v>
      </c>
      <c r="AK142" s="17">
        <f>(AB142*SUMIFS(Info!$C:$C,Info!$A:$A,AK$3,Info!$E:$E,"&gt;="&amp;$B142,Info!$D:$D,"&lt;="&amp;$B142,Info!$I:$I,"x")/365)*100000</f>
        <v>0</v>
      </c>
      <c r="AL142" s="17">
        <f>(AC142*SUMIFS(Info!$C:$C,Info!$A:$A,AL$3,Info!$E:$E,"&gt;="&amp;$B142,Info!$D:$D,"&lt;="&amp;$B142,Info!$I:$I,"x")/365)*100000</f>
        <v>0</v>
      </c>
    </row>
    <row r="143" spans="1:38">
      <c r="A143" s="14" t="str">
        <f t="shared" si="40"/>
        <v>2/2025</v>
      </c>
      <c r="B143" s="14">
        <f t="shared" si="33"/>
        <v>45707</v>
      </c>
      <c r="C143" s="1">
        <f>(SUMIFS('OD0040 theo Bravo'!$G:$G,'OD0040 theo Bravo'!$G:$G,"&gt;="&amp;0,'OD0040 theo Bravo'!$D:$D,C$3,'OD0040 theo Bravo'!$B:$B,"&lt;="&amp;$B143))</f>
        <v>219954</v>
      </c>
      <c r="D143" s="1">
        <f>(SUMIFS('OD0040 theo Bravo'!$G:$G,'OD0040 theo Bravo'!$G:$G,"&gt;="&amp;0,'OD0040 theo Bravo'!$D:$D,D$3,'OD0040 theo Bravo'!$B:$B,"&lt;="&amp;$B143))</f>
        <v>10150</v>
      </c>
      <c r="E143" s="1">
        <f>(SUMIFS('OD0040 theo Bravo'!$G:$G,'OD0040 theo Bravo'!$G:$G,"&gt;="&amp;0,'OD0040 theo Bravo'!$D:$D,E$3,'OD0040 theo Bravo'!$B:$B,"&lt;="&amp;$B143))</f>
        <v>726263</v>
      </c>
      <c r="F143" s="1">
        <f>(SUMIFS('OD0040 theo Bravo'!$G:$G,'OD0040 theo Bravo'!$G:$G,"&gt;="&amp;0,'OD0040 theo Bravo'!$D:$D,F$3,'OD0040 theo Bravo'!$B:$B,"&lt;="&amp;$B143))</f>
        <v>250000</v>
      </c>
      <c r="G143" s="1">
        <f>(SUMIFS('OD0040 theo Bravo'!$G:$G,'OD0040 theo Bravo'!$G:$G,"&gt;="&amp;0,'OD0040 theo Bravo'!$D:$D,G$3,'OD0040 theo Bravo'!$B:$B,"&lt;="&amp;$B143))</f>
        <v>50000</v>
      </c>
      <c r="H143" s="1">
        <f>(SUMIFS('OD0040 theo Bravo'!$G:$G,'OD0040 theo Bravo'!$G:$G,"&gt;="&amp;0,'OD0040 theo Bravo'!$D:$D,H$3,'OD0040 theo Bravo'!$B:$B,"&lt;="&amp;$B143))</f>
        <v>0</v>
      </c>
      <c r="I143" s="1">
        <f>(SUMIFS('OD0040 theo Bravo'!$G:$G,'OD0040 theo Bravo'!$G:$G,"&gt;="&amp;0,'OD0040 theo Bravo'!$D:$D,I$3,'OD0040 theo Bravo'!$B:$B,"&lt;="&amp;$B143))</f>
        <v>0</v>
      </c>
      <c r="J143" s="1">
        <f>(SUMIFS('OD0040 theo Bravo'!$G:$G,'OD0040 theo Bravo'!$G:$G,"&gt;="&amp;0,'OD0040 theo Bravo'!$D:$D,J$3,'OD0040 theo Bravo'!$B:$B,"&lt;="&amp;$B143))</f>
        <v>0</v>
      </c>
      <c r="K143" s="1">
        <f>(SUMIFS('OD0040 theo Bravo'!$G:$G,'OD0040 theo Bravo'!$G:$G,"&gt;="&amp;0,'OD0040 theo Bravo'!$D:$D,K$3,'OD0040 theo Bravo'!$B:$B,"&lt;="&amp;$B143))</f>
        <v>0</v>
      </c>
      <c r="L143" s="1">
        <f>-(SUMIFS('OD0040 theo Bravo'!$G:$G,'OD0040 theo Bravo'!$G:$G,"&lt;"&amp;0,'OD0040 theo Bravo'!$D:$D,L$3))</f>
        <v>504722</v>
      </c>
      <c r="M143" s="1">
        <f>-(SUMIFS('OD0040 theo Bravo'!$G:$G,'OD0040 theo Bravo'!$G:$G,"&lt;"&amp;0,'OD0040 theo Bravo'!$D:$D,M$3))</f>
        <v>0</v>
      </c>
      <c r="N143" s="1">
        <f>-(SUMIFS('OD0040 theo Bravo'!$G:$G,'OD0040 theo Bravo'!$G:$G,"&lt;"&amp;0,'OD0040 theo Bravo'!$D:$D,N$3))</f>
        <v>974267</v>
      </c>
      <c r="O143" s="1">
        <f>-(SUMIFS('OD0040 theo Bravo'!$G:$G,'OD0040 theo Bravo'!$G:$G,"&lt;"&amp;0,'OD0040 theo Bravo'!$D:$D,O$3))</f>
        <v>830018</v>
      </c>
      <c r="P143" s="1">
        <f>-(SUMIFS('OD0040 theo Bravo'!$G:$G,'OD0040 theo Bravo'!$G:$G,"&lt;"&amp;0,'OD0040 theo Bravo'!$D:$D,P$3))</f>
        <v>550000</v>
      </c>
      <c r="Q143" s="1">
        <f>-(SUMIFS('OD0040 theo Bravo'!$G:$G,'OD0040 theo Bravo'!$G:$G,"&lt;"&amp;0,'OD0040 theo Bravo'!$D:$D,Q$3))</f>
        <v>449984</v>
      </c>
      <c r="R143" s="1">
        <f>-(SUMIFS('OD0040 theo Bravo'!$G:$G,'OD0040 theo Bravo'!$G:$G,"&lt;"&amp;0,'OD0040 theo Bravo'!$D:$D,R$3))</f>
        <v>550145</v>
      </c>
      <c r="S143" s="1">
        <f>-(SUMIFS('OD0040 theo Bravo'!$G:$G,'OD0040 theo Bravo'!$G:$G,"&lt;"&amp;0,'OD0040 theo Bravo'!$D:$D,S$3))</f>
        <v>0</v>
      </c>
      <c r="T143" s="1">
        <f>-(SUMIFS('OD0040 theo Bravo'!$G:$G,'OD0040 theo Bravo'!$G:$G,"&lt;"&amp;0,'OD0040 theo Bravo'!$D:$D,T$3))</f>
        <v>49247</v>
      </c>
      <c r="U143" s="18">
        <f t="shared" si="41"/>
        <v>0</v>
      </c>
      <c r="V143" s="18">
        <f t="shared" si="42"/>
        <v>10150</v>
      </c>
      <c r="W143" s="18">
        <f t="shared" si="43"/>
        <v>0</v>
      </c>
      <c r="X143" s="18">
        <f t="shared" si="44"/>
        <v>0</v>
      </c>
      <c r="Y143" s="18">
        <f t="shared" si="45"/>
        <v>0</v>
      </c>
      <c r="Z143" s="18">
        <f t="shared" si="46"/>
        <v>0</v>
      </c>
      <c r="AA143" s="18">
        <f t="shared" si="47"/>
        <v>0</v>
      </c>
      <c r="AB143" s="18">
        <f t="shared" si="48"/>
        <v>0</v>
      </c>
      <c r="AC143" s="18">
        <f t="shared" si="48"/>
        <v>0</v>
      </c>
      <c r="AD143" s="17">
        <f>(U143*SUMIFS(Info!$C:$C,Info!$A:$A,AD$3,Info!$E:$E,"&gt;="&amp;$B143,Info!$D:$D,"&lt;="&amp;$B143,Info!$I:$I,"x")/365)*100000</f>
        <v>0</v>
      </c>
      <c r="AE143" s="17">
        <f>(V143*SUMIFS(Info!$C:$C,Info!$A:$A,AE$3,Info!$E:$E,"&gt;="&amp;$B143,Info!$D:$D,"&lt;="&amp;$B143,Info!$I:$I,"x")/365)*100000</f>
        <v>174635.61643835614</v>
      </c>
      <c r="AF143" s="17">
        <f>(W143*SUMIFS(Info!$C:$C,Info!$A:$A,AF$3,Info!$E:$E,"&gt;="&amp;$B143,Info!$D:$D,"&lt;="&amp;$B143,Info!$I:$I,"x")/365)*100000</f>
        <v>0</v>
      </c>
      <c r="AG143" s="17">
        <f>(X143*SUMIFS(Info!$C:$C,Info!$A:$A,AG$3,Info!$E:$E,"&gt;="&amp;$B143,Info!$D:$D,"&lt;="&amp;$B143,Info!$I:$I,"x")/365)*100000</f>
        <v>0</v>
      </c>
      <c r="AH143" s="17">
        <f>(Y143*SUMIFS(Info!$C:$C,Info!$A:$A,AH$3,Info!$E:$E,"&gt;="&amp;$B143,Info!$D:$D,"&lt;="&amp;$B143,Info!$I:$I,"x")/365)*100000</f>
        <v>0</v>
      </c>
      <c r="AI143" s="17">
        <f>(Z143*SUMIFS(Info!$C:$C,Info!$A:$A,AI$3,Info!$E:$E,"&gt;="&amp;$B143,Info!$D:$D,"&lt;="&amp;$B143,Info!$I:$I,"x")/365)*100000</f>
        <v>0</v>
      </c>
      <c r="AJ143" s="17">
        <f>(AA143*SUMIFS(Info!$C:$C,Info!$A:$A,AJ$3,Info!$E:$E,"&gt;="&amp;$B143,Info!$D:$D,"&lt;="&amp;$B143,Info!$I:$I,"x")/365)*100000</f>
        <v>0</v>
      </c>
      <c r="AK143" s="17">
        <f>(AB143*SUMIFS(Info!$C:$C,Info!$A:$A,AK$3,Info!$E:$E,"&gt;="&amp;$B143,Info!$D:$D,"&lt;="&amp;$B143,Info!$I:$I,"x")/365)*100000</f>
        <v>0</v>
      </c>
      <c r="AL143" s="17">
        <f>(AC143*SUMIFS(Info!$C:$C,Info!$A:$A,AL$3,Info!$E:$E,"&gt;="&amp;$B143,Info!$D:$D,"&lt;="&amp;$B143,Info!$I:$I,"x")/365)*100000</f>
        <v>0</v>
      </c>
    </row>
    <row r="144" spans="1:38">
      <c r="A144" s="14" t="str">
        <f t="shared" si="40"/>
        <v>2/2025</v>
      </c>
      <c r="B144" s="14">
        <f t="shared" si="33"/>
        <v>45708</v>
      </c>
      <c r="C144" s="1">
        <f>(SUMIFS('OD0040 theo Bravo'!$G:$G,'OD0040 theo Bravo'!$G:$G,"&gt;="&amp;0,'OD0040 theo Bravo'!$D:$D,C$3,'OD0040 theo Bravo'!$B:$B,"&lt;="&amp;$B144))</f>
        <v>219954</v>
      </c>
      <c r="D144" s="1">
        <f>(SUMIFS('OD0040 theo Bravo'!$G:$G,'OD0040 theo Bravo'!$G:$G,"&gt;="&amp;0,'OD0040 theo Bravo'!$D:$D,D$3,'OD0040 theo Bravo'!$B:$B,"&lt;="&amp;$B144))</f>
        <v>10150</v>
      </c>
      <c r="E144" s="1">
        <f>(SUMIFS('OD0040 theo Bravo'!$G:$G,'OD0040 theo Bravo'!$G:$G,"&gt;="&amp;0,'OD0040 theo Bravo'!$D:$D,E$3,'OD0040 theo Bravo'!$B:$B,"&lt;="&amp;$B144))</f>
        <v>726693</v>
      </c>
      <c r="F144" s="1">
        <f>(SUMIFS('OD0040 theo Bravo'!$G:$G,'OD0040 theo Bravo'!$G:$G,"&gt;="&amp;0,'OD0040 theo Bravo'!$D:$D,F$3,'OD0040 theo Bravo'!$B:$B,"&lt;="&amp;$B144))</f>
        <v>250000</v>
      </c>
      <c r="G144" s="1">
        <f>(SUMIFS('OD0040 theo Bravo'!$G:$G,'OD0040 theo Bravo'!$G:$G,"&gt;="&amp;0,'OD0040 theo Bravo'!$D:$D,G$3,'OD0040 theo Bravo'!$B:$B,"&lt;="&amp;$B144))</f>
        <v>50000</v>
      </c>
      <c r="H144" s="1">
        <f>(SUMIFS('OD0040 theo Bravo'!$G:$G,'OD0040 theo Bravo'!$G:$G,"&gt;="&amp;0,'OD0040 theo Bravo'!$D:$D,H$3,'OD0040 theo Bravo'!$B:$B,"&lt;="&amp;$B144))</f>
        <v>0</v>
      </c>
      <c r="I144" s="1">
        <f>(SUMIFS('OD0040 theo Bravo'!$G:$G,'OD0040 theo Bravo'!$G:$G,"&gt;="&amp;0,'OD0040 theo Bravo'!$D:$D,I$3,'OD0040 theo Bravo'!$B:$B,"&lt;="&amp;$B144))</f>
        <v>0</v>
      </c>
      <c r="J144" s="1">
        <f>(SUMIFS('OD0040 theo Bravo'!$G:$G,'OD0040 theo Bravo'!$G:$G,"&gt;="&amp;0,'OD0040 theo Bravo'!$D:$D,J$3,'OD0040 theo Bravo'!$B:$B,"&lt;="&amp;$B144))</f>
        <v>0</v>
      </c>
      <c r="K144" s="1">
        <f>(SUMIFS('OD0040 theo Bravo'!$G:$G,'OD0040 theo Bravo'!$G:$G,"&gt;="&amp;0,'OD0040 theo Bravo'!$D:$D,K$3,'OD0040 theo Bravo'!$B:$B,"&lt;="&amp;$B144))</f>
        <v>0</v>
      </c>
      <c r="L144" s="1">
        <f>-(SUMIFS('OD0040 theo Bravo'!$G:$G,'OD0040 theo Bravo'!$G:$G,"&lt;"&amp;0,'OD0040 theo Bravo'!$D:$D,L$3))</f>
        <v>504722</v>
      </c>
      <c r="M144" s="1">
        <f>-(SUMIFS('OD0040 theo Bravo'!$G:$G,'OD0040 theo Bravo'!$G:$G,"&lt;"&amp;0,'OD0040 theo Bravo'!$D:$D,M$3))</f>
        <v>0</v>
      </c>
      <c r="N144" s="1">
        <f>-(SUMIFS('OD0040 theo Bravo'!$G:$G,'OD0040 theo Bravo'!$G:$G,"&lt;"&amp;0,'OD0040 theo Bravo'!$D:$D,N$3))</f>
        <v>974267</v>
      </c>
      <c r="O144" s="1">
        <f>-(SUMIFS('OD0040 theo Bravo'!$G:$G,'OD0040 theo Bravo'!$G:$G,"&lt;"&amp;0,'OD0040 theo Bravo'!$D:$D,O$3))</f>
        <v>830018</v>
      </c>
      <c r="P144" s="1">
        <f>-(SUMIFS('OD0040 theo Bravo'!$G:$G,'OD0040 theo Bravo'!$G:$G,"&lt;"&amp;0,'OD0040 theo Bravo'!$D:$D,P$3))</f>
        <v>550000</v>
      </c>
      <c r="Q144" s="1">
        <f>-(SUMIFS('OD0040 theo Bravo'!$G:$G,'OD0040 theo Bravo'!$G:$G,"&lt;"&amp;0,'OD0040 theo Bravo'!$D:$D,Q$3))</f>
        <v>449984</v>
      </c>
      <c r="R144" s="1">
        <f>-(SUMIFS('OD0040 theo Bravo'!$G:$G,'OD0040 theo Bravo'!$G:$G,"&lt;"&amp;0,'OD0040 theo Bravo'!$D:$D,R$3))</f>
        <v>550145</v>
      </c>
      <c r="S144" s="1">
        <f>-(SUMIFS('OD0040 theo Bravo'!$G:$G,'OD0040 theo Bravo'!$G:$G,"&lt;"&amp;0,'OD0040 theo Bravo'!$D:$D,S$3))</f>
        <v>0</v>
      </c>
      <c r="T144" s="1">
        <f>-(SUMIFS('OD0040 theo Bravo'!$G:$G,'OD0040 theo Bravo'!$G:$G,"&lt;"&amp;0,'OD0040 theo Bravo'!$D:$D,T$3))</f>
        <v>49247</v>
      </c>
      <c r="U144" s="18">
        <f t="shared" si="41"/>
        <v>0</v>
      </c>
      <c r="V144" s="18">
        <f t="shared" si="42"/>
        <v>10150</v>
      </c>
      <c r="W144" s="18">
        <f t="shared" si="43"/>
        <v>0</v>
      </c>
      <c r="X144" s="18">
        <f t="shared" si="44"/>
        <v>0</v>
      </c>
      <c r="Y144" s="18">
        <f t="shared" si="45"/>
        <v>0</v>
      </c>
      <c r="Z144" s="18">
        <f t="shared" si="46"/>
        <v>0</v>
      </c>
      <c r="AA144" s="18">
        <f t="shared" si="47"/>
        <v>0</v>
      </c>
      <c r="AB144" s="18">
        <f t="shared" si="48"/>
        <v>0</v>
      </c>
      <c r="AC144" s="18">
        <f t="shared" si="48"/>
        <v>0</v>
      </c>
      <c r="AD144" s="17">
        <f>(U144*SUMIFS(Info!$C:$C,Info!$A:$A,AD$3,Info!$E:$E,"&gt;="&amp;$B144,Info!$D:$D,"&lt;="&amp;$B144,Info!$I:$I,"x")/365)*100000</f>
        <v>0</v>
      </c>
      <c r="AE144" s="17">
        <f>(V144*SUMIFS(Info!$C:$C,Info!$A:$A,AE$3,Info!$E:$E,"&gt;="&amp;$B144,Info!$D:$D,"&lt;="&amp;$B144,Info!$I:$I,"x")/365)*100000</f>
        <v>174635.61643835614</v>
      </c>
      <c r="AF144" s="17">
        <f>(W144*SUMIFS(Info!$C:$C,Info!$A:$A,AF$3,Info!$E:$E,"&gt;="&amp;$B144,Info!$D:$D,"&lt;="&amp;$B144,Info!$I:$I,"x")/365)*100000</f>
        <v>0</v>
      </c>
      <c r="AG144" s="17">
        <f>(X144*SUMIFS(Info!$C:$C,Info!$A:$A,AG$3,Info!$E:$E,"&gt;="&amp;$B144,Info!$D:$D,"&lt;="&amp;$B144,Info!$I:$I,"x")/365)*100000</f>
        <v>0</v>
      </c>
      <c r="AH144" s="17">
        <f>(Y144*SUMIFS(Info!$C:$C,Info!$A:$A,AH$3,Info!$E:$E,"&gt;="&amp;$B144,Info!$D:$D,"&lt;="&amp;$B144,Info!$I:$I,"x")/365)*100000</f>
        <v>0</v>
      </c>
      <c r="AI144" s="17">
        <f>(Z144*SUMIFS(Info!$C:$C,Info!$A:$A,AI$3,Info!$E:$E,"&gt;="&amp;$B144,Info!$D:$D,"&lt;="&amp;$B144,Info!$I:$I,"x")/365)*100000</f>
        <v>0</v>
      </c>
      <c r="AJ144" s="17">
        <f>(AA144*SUMIFS(Info!$C:$C,Info!$A:$A,AJ$3,Info!$E:$E,"&gt;="&amp;$B144,Info!$D:$D,"&lt;="&amp;$B144,Info!$I:$I,"x")/365)*100000</f>
        <v>0</v>
      </c>
      <c r="AK144" s="17">
        <f>(AB144*SUMIFS(Info!$C:$C,Info!$A:$A,AK$3,Info!$E:$E,"&gt;="&amp;$B144,Info!$D:$D,"&lt;="&amp;$B144,Info!$I:$I,"x")/365)*100000</f>
        <v>0</v>
      </c>
      <c r="AL144" s="17">
        <f>(AC144*SUMIFS(Info!$C:$C,Info!$A:$A,AL$3,Info!$E:$E,"&gt;="&amp;$B144,Info!$D:$D,"&lt;="&amp;$B144,Info!$I:$I,"x")/365)*100000</f>
        <v>0</v>
      </c>
    </row>
    <row r="145" spans="1:38">
      <c r="A145" s="14" t="str">
        <f t="shared" si="40"/>
        <v>2/2025</v>
      </c>
      <c r="B145" s="14">
        <f t="shared" si="33"/>
        <v>45709</v>
      </c>
      <c r="C145" s="1">
        <f>(SUMIFS('OD0040 theo Bravo'!$G:$G,'OD0040 theo Bravo'!$G:$G,"&gt;="&amp;0,'OD0040 theo Bravo'!$D:$D,C$3,'OD0040 theo Bravo'!$B:$B,"&lt;="&amp;$B145))</f>
        <v>219954</v>
      </c>
      <c r="D145" s="1">
        <f>(SUMIFS('OD0040 theo Bravo'!$G:$G,'OD0040 theo Bravo'!$G:$G,"&gt;="&amp;0,'OD0040 theo Bravo'!$D:$D,D$3,'OD0040 theo Bravo'!$B:$B,"&lt;="&amp;$B145))</f>
        <v>10150</v>
      </c>
      <c r="E145" s="1">
        <f>(SUMIFS('OD0040 theo Bravo'!$G:$G,'OD0040 theo Bravo'!$G:$G,"&gt;="&amp;0,'OD0040 theo Bravo'!$D:$D,E$3,'OD0040 theo Bravo'!$B:$B,"&lt;="&amp;$B145))</f>
        <v>728252</v>
      </c>
      <c r="F145" s="1">
        <f>(SUMIFS('OD0040 theo Bravo'!$G:$G,'OD0040 theo Bravo'!$G:$G,"&gt;="&amp;0,'OD0040 theo Bravo'!$D:$D,F$3,'OD0040 theo Bravo'!$B:$B,"&lt;="&amp;$B145))</f>
        <v>250000</v>
      </c>
      <c r="G145" s="1">
        <f>(SUMIFS('OD0040 theo Bravo'!$G:$G,'OD0040 theo Bravo'!$G:$G,"&gt;="&amp;0,'OD0040 theo Bravo'!$D:$D,G$3,'OD0040 theo Bravo'!$B:$B,"&lt;="&amp;$B145))</f>
        <v>450000</v>
      </c>
      <c r="H145" s="1">
        <f>(SUMIFS('OD0040 theo Bravo'!$G:$G,'OD0040 theo Bravo'!$G:$G,"&gt;="&amp;0,'OD0040 theo Bravo'!$D:$D,H$3,'OD0040 theo Bravo'!$B:$B,"&lt;="&amp;$B145))</f>
        <v>0</v>
      </c>
      <c r="I145" s="1">
        <f>(SUMIFS('OD0040 theo Bravo'!$G:$G,'OD0040 theo Bravo'!$G:$G,"&gt;="&amp;0,'OD0040 theo Bravo'!$D:$D,I$3,'OD0040 theo Bravo'!$B:$B,"&lt;="&amp;$B145))</f>
        <v>0</v>
      </c>
      <c r="J145" s="1">
        <f>(SUMIFS('OD0040 theo Bravo'!$G:$G,'OD0040 theo Bravo'!$G:$G,"&gt;="&amp;0,'OD0040 theo Bravo'!$D:$D,J$3,'OD0040 theo Bravo'!$B:$B,"&lt;="&amp;$B145))</f>
        <v>0</v>
      </c>
      <c r="K145" s="1">
        <f>(SUMIFS('OD0040 theo Bravo'!$G:$G,'OD0040 theo Bravo'!$G:$G,"&gt;="&amp;0,'OD0040 theo Bravo'!$D:$D,K$3,'OD0040 theo Bravo'!$B:$B,"&lt;="&amp;$B145))</f>
        <v>0</v>
      </c>
      <c r="L145" s="1">
        <f>-(SUMIFS('OD0040 theo Bravo'!$G:$G,'OD0040 theo Bravo'!$G:$G,"&lt;"&amp;0,'OD0040 theo Bravo'!$D:$D,L$3))</f>
        <v>504722</v>
      </c>
      <c r="M145" s="1">
        <f>-(SUMIFS('OD0040 theo Bravo'!$G:$G,'OD0040 theo Bravo'!$G:$G,"&lt;"&amp;0,'OD0040 theo Bravo'!$D:$D,M$3))</f>
        <v>0</v>
      </c>
      <c r="N145" s="1">
        <f>-(SUMIFS('OD0040 theo Bravo'!$G:$G,'OD0040 theo Bravo'!$G:$G,"&lt;"&amp;0,'OD0040 theo Bravo'!$D:$D,N$3))</f>
        <v>974267</v>
      </c>
      <c r="O145" s="1">
        <f>-(SUMIFS('OD0040 theo Bravo'!$G:$G,'OD0040 theo Bravo'!$G:$G,"&lt;"&amp;0,'OD0040 theo Bravo'!$D:$D,O$3))</f>
        <v>830018</v>
      </c>
      <c r="P145" s="1">
        <f>-(SUMIFS('OD0040 theo Bravo'!$G:$G,'OD0040 theo Bravo'!$G:$G,"&lt;"&amp;0,'OD0040 theo Bravo'!$D:$D,P$3))</f>
        <v>550000</v>
      </c>
      <c r="Q145" s="1">
        <f>-(SUMIFS('OD0040 theo Bravo'!$G:$G,'OD0040 theo Bravo'!$G:$G,"&lt;"&amp;0,'OD0040 theo Bravo'!$D:$D,Q$3))</f>
        <v>449984</v>
      </c>
      <c r="R145" s="1">
        <f>-(SUMIFS('OD0040 theo Bravo'!$G:$G,'OD0040 theo Bravo'!$G:$G,"&lt;"&amp;0,'OD0040 theo Bravo'!$D:$D,R$3))</f>
        <v>550145</v>
      </c>
      <c r="S145" s="1">
        <f>-(SUMIFS('OD0040 theo Bravo'!$G:$G,'OD0040 theo Bravo'!$G:$G,"&lt;"&amp;0,'OD0040 theo Bravo'!$D:$D,S$3))</f>
        <v>0</v>
      </c>
      <c r="T145" s="1">
        <f>-(SUMIFS('OD0040 theo Bravo'!$G:$G,'OD0040 theo Bravo'!$G:$G,"&lt;"&amp;0,'OD0040 theo Bravo'!$D:$D,T$3))</f>
        <v>49247</v>
      </c>
      <c r="U145" s="18">
        <f t="shared" si="41"/>
        <v>0</v>
      </c>
      <c r="V145" s="18">
        <f t="shared" si="42"/>
        <v>10150</v>
      </c>
      <c r="W145" s="18">
        <f t="shared" si="43"/>
        <v>0</v>
      </c>
      <c r="X145" s="18">
        <f t="shared" si="44"/>
        <v>0</v>
      </c>
      <c r="Y145" s="18">
        <f t="shared" si="45"/>
        <v>0</v>
      </c>
      <c r="Z145" s="18">
        <f t="shared" si="46"/>
        <v>0</v>
      </c>
      <c r="AA145" s="18">
        <f t="shared" si="47"/>
        <v>0</v>
      </c>
      <c r="AB145" s="18">
        <f t="shared" si="48"/>
        <v>0</v>
      </c>
      <c r="AC145" s="18">
        <f t="shared" si="48"/>
        <v>0</v>
      </c>
      <c r="AD145" s="17">
        <f>(U145*SUMIFS(Info!$C:$C,Info!$A:$A,AD$3,Info!$E:$E,"&gt;="&amp;$B145,Info!$D:$D,"&lt;="&amp;$B145,Info!$I:$I,"x")/365)*100000</f>
        <v>0</v>
      </c>
      <c r="AE145" s="17">
        <f>(V145*SUMIFS(Info!$C:$C,Info!$A:$A,AE$3,Info!$E:$E,"&gt;="&amp;$B145,Info!$D:$D,"&lt;="&amp;$B145,Info!$I:$I,"x")/365)*100000</f>
        <v>174635.61643835614</v>
      </c>
      <c r="AF145" s="17">
        <f>(W145*SUMIFS(Info!$C:$C,Info!$A:$A,AF$3,Info!$E:$E,"&gt;="&amp;$B145,Info!$D:$D,"&lt;="&amp;$B145,Info!$I:$I,"x")/365)*100000</f>
        <v>0</v>
      </c>
      <c r="AG145" s="17">
        <f>(X145*SUMIFS(Info!$C:$C,Info!$A:$A,AG$3,Info!$E:$E,"&gt;="&amp;$B145,Info!$D:$D,"&lt;="&amp;$B145,Info!$I:$I,"x")/365)*100000</f>
        <v>0</v>
      </c>
      <c r="AH145" s="17">
        <f>(Y145*SUMIFS(Info!$C:$C,Info!$A:$A,AH$3,Info!$E:$E,"&gt;="&amp;$B145,Info!$D:$D,"&lt;="&amp;$B145,Info!$I:$I,"x")/365)*100000</f>
        <v>0</v>
      </c>
      <c r="AI145" s="17">
        <f>(Z145*SUMIFS(Info!$C:$C,Info!$A:$A,AI$3,Info!$E:$E,"&gt;="&amp;$B145,Info!$D:$D,"&lt;="&amp;$B145,Info!$I:$I,"x")/365)*100000</f>
        <v>0</v>
      </c>
      <c r="AJ145" s="17">
        <f>(AA145*SUMIFS(Info!$C:$C,Info!$A:$A,AJ$3,Info!$E:$E,"&gt;="&amp;$B145,Info!$D:$D,"&lt;="&amp;$B145,Info!$I:$I,"x")/365)*100000</f>
        <v>0</v>
      </c>
      <c r="AK145" s="17">
        <f>(AB145*SUMIFS(Info!$C:$C,Info!$A:$A,AK$3,Info!$E:$E,"&gt;="&amp;$B145,Info!$D:$D,"&lt;="&amp;$B145,Info!$I:$I,"x")/365)*100000</f>
        <v>0</v>
      </c>
      <c r="AL145" s="17">
        <f>(AC145*SUMIFS(Info!$C:$C,Info!$A:$A,AL$3,Info!$E:$E,"&gt;="&amp;$B145,Info!$D:$D,"&lt;="&amp;$B145,Info!$I:$I,"x")/365)*100000</f>
        <v>0</v>
      </c>
    </row>
    <row r="146" spans="1:38">
      <c r="A146" s="14" t="str">
        <f t="shared" ref="A146:A152" si="49">MONTH(B146)&amp;"/"&amp;YEAR(B146)</f>
        <v>2/2025</v>
      </c>
      <c r="B146" s="14">
        <f t="shared" si="33"/>
        <v>45710</v>
      </c>
      <c r="C146" s="1">
        <f>(SUMIFS('OD0040 theo Bravo'!$G:$G,'OD0040 theo Bravo'!$G:$G,"&gt;="&amp;0,'OD0040 theo Bravo'!$D:$D,C$3,'OD0040 theo Bravo'!$B:$B,"&lt;="&amp;$B146))</f>
        <v>219954</v>
      </c>
      <c r="D146" s="1">
        <f>(SUMIFS('OD0040 theo Bravo'!$G:$G,'OD0040 theo Bravo'!$G:$G,"&gt;="&amp;0,'OD0040 theo Bravo'!$D:$D,D$3,'OD0040 theo Bravo'!$B:$B,"&lt;="&amp;$B146))</f>
        <v>10150</v>
      </c>
      <c r="E146" s="1">
        <f>(SUMIFS('OD0040 theo Bravo'!$G:$G,'OD0040 theo Bravo'!$G:$G,"&gt;="&amp;0,'OD0040 theo Bravo'!$D:$D,E$3,'OD0040 theo Bravo'!$B:$B,"&lt;="&amp;$B146))</f>
        <v>728252</v>
      </c>
      <c r="F146" s="1">
        <f>(SUMIFS('OD0040 theo Bravo'!$G:$G,'OD0040 theo Bravo'!$G:$G,"&gt;="&amp;0,'OD0040 theo Bravo'!$D:$D,F$3,'OD0040 theo Bravo'!$B:$B,"&lt;="&amp;$B146))</f>
        <v>250000</v>
      </c>
      <c r="G146" s="1">
        <f>(SUMIFS('OD0040 theo Bravo'!$G:$G,'OD0040 theo Bravo'!$G:$G,"&gt;="&amp;0,'OD0040 theo Bravo'!$D:$D,G$3,'OD0040 theo Bravo'!$B:$B,"&lt;="&amp;$B146))</f>
        <v>450000</v>
      </c>
      <c r="H146" s="1">
        <f>(SUMIFS('OD0040 theo Bravo'!$G:$G,'OD0040 theo Bravo'!$G:$G,"&gt;="&amp;0,'OD0040 theo Bravo'!$D:$D,H$3,'OD0040 theo Bravo'!$B:$B,"&lt;="&amp;$B146))</f>
        <v>0</v>
      </c>
      <c r="I146" s="1">
        <f>(SUMIFS('OD0040 theo Bravo'!$G:$G,'OD0040 theo Bravo'!$G:$G,"&gt;="&amp;0,'OD0040 theo Bravo'!$D:$D,I$3,'OD0040 theo Bravo'!$B:$B,"&lt;="&amp;$B146))</f>
        <v>0</v>
      </c>
      <c r="J146" s="1">
        <f>(SUMIFS('OD0040 theo Bravo'!$G:$G,'OD0040 theo Bravo'!$G:$G,"&gt;="&amp;0,'OD0040 theo Bravo'!$D:$D,J$3,'OD0040 theo Bravo'!$B:$B,"&lt;="&amp;$B146))</f>
        <v>0</v>
      </c>
      <c r="K146" s="1">
        <f>(SUMIFS('OD0040 theo Bravo'!$G:$G,'OD0040 theo Bravo'!$G:$G,"&gt;="&amp;0,'OD0040 theo Bravo'!$D:$D,K$3,'OD0040 theo Bravo'!$B:$B,"&lt;="&amp;$B146))</f>
        <v>0</v>
      </c>
      <c r="L146" s="1">
        <f>-(SUMIFS('OD0040 theo Bravo'!$G:$G,'OD0040 theo Bravo'!$G:$G,"&lt;"&amp;0,'OD0040 theo Bravo'!$D:$D,L$3))</f>
        <v>504722</v>
      </c>
      <c r="M146" s="1">
        <f>-(SUMIFS('OD0040 theo Bravo'!$G:$G,'OD0040 theo Bravo'!$G:$G,"&lt;"&amp;0,'OD0040 theo Bravo'!$D:$D,M$3))</f>
        <v>0</v>
      </c>
      <c r="N146" s="1">
        <f>-(SUMIFS('OD0040 theo Bravo'!$G:$G,'OD0040 theo Bravo'!$G:$G,"&lt;"&amp;0,'OD0040 theo Bravo'!$D:$D,N$3))</f>
        <v>974267</v>
      </c>
      <c r="O146" s="1">
        <f>-(SUMIFS('OD0040 theo Bravo'!$G:$G,'OD0040 theo Bravo'!$G:$G,"&lt;"&amp;0,'OD0040 theo Bravo'!$D:$D,O$3))</f>
        <v>830018</v>
      </c>
      <c r="P146" s="1">
        <f>-(SUMIFS('OD0040 theo Bravo'!$G:$G,'OD0040 theo Bravo'!$G:$G,"&lt;"&amp;0,'OD0040 theo Bravo'!$D:$D,P$3))</f>
        <v>550000</v>
      </c>
      <c r="Q146" s="1">
        <f>-(SUMIFS('OD0040 theo Bravo'!$G:$G,'OD0040 theo Bravo'!$G:$G,"&lt;"&amp;0,'OD0040 theo Bravo'!$D:$D,Q$3))</f>
        <v>449984</v>
      </c>
      <c r="R146" s="1">
        <f>-(SUMIFS('OD0040 theo Bravo'!$G:$G,'OD0040 theo Bravo'!$G:$G,"&lt;"&amp;0,'OD0040 theo Bravo'!$D:$D,R$3))</f>
        <v>550145</v>
      </c>
      <c r="S146" s="1">
        <f>-(SUMIFS('OD0040 theo Bravo'!$G:$G,'OD0040 theo Bravo'!$G:$G,"&lt;"&amp;0,'OD0040 theo Bravo'!$D:$D,S$3))</f>
        <v>0</v>
      </c>
      <c r="T146" s="1">
        <f>-(SUMIFS('OD0040 theo Bravo'!$G:$G,'OD0040 theo Bravo'!$G:$G,"&lt;"&amp;0,'OD0040 theo Bravo'!$D:$D,T$3))</f>
        <v>49247</v>
      </c>
      <c r="U146" s="18">
        <f t="shared" si="41"/>
        <v>0</v>
      </c>
      <c r="V146" s="18">
        <f t="shared" si="42"/>
        <v>10150</v>
      </c>
      <c r="W146" s="18">
        <f t="shared" si="43"/>
        <v>0</v>
      </c>
      <c r="X146" s="18">
        <f t="shared" si="44"/>
        <v>0</v>
      </c>
      <c r="Y146" s="18">
        <f t="shared" si="45"/>
        <v>0</v>
      </c>
      <c r="Z146" s="18">
        <f t="shared" si="46"/>
        <v>0</v>
      </c>
      <c r="AA146" s="18">
        <f t="shared" si="47"/>
        <v>0</v>
      </c>
      <c r="AB146" s="18">
        <f t="shared" si="48"/>
        <v>0</v>
      </c>
      <c r="AC146" s="18">
        <f t="shared" si="48"/>
        <v>0</v>
      </c>
      <c r="AD146" s="17">
        <f>(U146*SUMIFS(Info!$C:$C,Info!$A:$A,AD$3,Info!$E:$E,"&gt;="&amp;$B146,Info!$D:$D,"&lt;="&amp;$B146,Info!$I:$I,"x")/365)*100000</f>
        <v>0</v>
      </c>
      <c r="AE146" s="17">
        <f>(V146*SUMIFS(Info!$C:$C,Info!$A:$A,AE$3,Info!$E:$E,"&gt;="&amp;$B146,Info!$D:$D,"&lt;="&amp;$B146,Info!$I:$I,"x")/365)*100000</f>
        <v>174635.61643835614</v>
      </c>
      <c r="AF146" s="17">
        <f>(W146*SUMIFS(Info!$C:$C,Info!$A:$A,AF$3,Info!$E:$E,"&gt;="&amp;$B146,Info!$D:$D,"&lt;="&amp;$B146,Info!$I:$I,"x")/365)*100000</f>
        <v>0</v>
      </c>
      <c r="AG146" s="17">
        <f>(X146*SUMIFS(Info!$C:$C,Info!$A:$A,AG$3,Info!$E:$E,"&gt;="&amp;$B146,Info!$D:$D,"&lt;="&amp;$B146,Info!$I:$I,"x")/365)*100000</f>
        <v>0</v>
      </c>
      <c r="AH146" s="17">
        <f>(Y146*SUMIFS(Info!$C:$C,Info!$A:$A,AH$3,Info!$E:$E,"&gt;="&amp;$B146,Info!$D:$D,"&lt;="&amp;$B146,Info!$I:$I,"x")/365)*100000</f>
        <v>0</v>
      </c>
      <c r="AI146" s="17">
        <f>(Z146*SUMIFS(Info!$C:$C,Info!$A:$A,AI$3,Info!$E:$E,"&gt;="&amp;$B146,Info!$D:$D,"&lt;="&amp;$B146,Info!$I:$I,"x")/365)*100000</f>
        <v>0</v>
      </c>
      <c r="AJ146" s="17">
        <f>(AA146*SUMIFS(Info!$C:$C,Info!$A:$A,AJ$3,Info!$E:$E,"&gt;="&amp;$B146,Info!$D:$D,"&lt;="&amp;$B146,Info!$I:$I,"x")/365)*100000</f>
        <v>0</v>
      </c>
      <c r="AK146" s="17">
        <f>(AB146*SUMIFS(Info!$C:$C,Info!$A:$A,AK$3,Info!$E:$E,"&gt;="&amp;$B146,Info!$D:$D,"&lt;="&amp;$B146,Info!$I:$I,"x")/365)*100000</f>
        <v>0</v>
      </c>
      <c r="AL146" s="17">
        <f>(AC146*SUMIFS(Info!$C:$C,Info!$A:$A,AL$3,Info!$E:$E,"&gt;="&amp;$B146,Info!$D:$D,"&lt;="&amp;$B146,Info!$I:$I,"x")/365)*100000</f>
        <v>0</v>
      </c>
    </row>
    <row r="147" spans="1:38">
      <c r="A147" s="14" t="str">
        <f t="shared" si="49"/>
        <v>2/2025</v>
      </c>
      <c r="B147" s="14">
        <f t="shared" si="33"/>
        <v>45711</v>
      </c>
      <c r="C147" s="1">
        <f>(SUMIFS('OD0040 theo Bravo'!$G:$G,'OD0040 theo Bravo'!$G:$G,"&gt;="&amp;0,'OD0040 theo Bravo'!$D:$D,C$3,'OD0040 theo Bravo'!$B:$B,"&lt;="&amp;$B147))</f>
        <v>219954</v>
      </c>
      <c r="D147" s="1">
        <f>(SUMIFS('OD0040 theo Bravo'!$G:$G,'OD0040 theo Bravo'!$G:$G,"&gt;="&amp;0,'OD0040 theo Bravo'!$D:$D,D$3,'OD0040 theo Bravo'!$B:$B,"&lt;="&amp;$B147))</f>
        <v>10150</v>
      </c>
      <c r="E147" s="1">
        <f>(SUMIFS('OD0040 theo Bravo'!$G:$G,'OD0040 theo Bravo'!$G:$G,"&gt;="&amp;0,'OD0040 theo Bravo'!$D:$D,E$3,'OD0040 theo Bravo'!$B:$B,"&lt;="&amp;$B147))</f>
        <v>728252</v>
      </c>
      <c r="F147" s="1">
        <f>(SUMIFS('OD0040 theo Bravo'!$G:$G,'OD0040 theo Bravo'!$G:$G,"&gt;="&amp;0,'OD0040 theo Bravo'!$D:$D,F$3,'OD0040 theo Bravo'!$B:$B,"&lt;="&amp;$B147))</f>
        <v>250000</v>
      </c>
      <c r="G147" s="1">
        <f>(SUMIFS('OD0040 theo Bravo'!$G:$G,'OD0040 theo Bravo'!$G:$G,"&gt;="&amp;0,'OD0040 theo Bravo'!$D:$D,G$3,'OD0040 theo Bravo'!$B:$B,"&lt;="&amp;$B147))</f>
        <v>450000</v>
      </c>
      <c r="H147" s="1">
        <f>(SUMIFS('OD0040 theo Bravo'!$G:$G,'OD0040 theo Bravo'!$G:$G,"&gt;="&amp;0,'OD0040 theo Bravo'!$D:$D,H$3,'OD0040 theo Bravo'!$B:$B,"&lt;="&amp;$B147))</f>
        <v>0</v>
      </c>
      <c r="I147" s="1">
        <f>(SUMIFS('OD0040 theo Bravo'!$G:$G,'OD0040 theo Bravo'!$G:$G,"&gt;="&amp;0,'OD0040 theo Bravo'!$D:$D,I$3,'OD0040 theo Bravo'!$B:$B,"&lt;="&amp;$B147))</f>
        <v>0</v>
      </c>
      <c r="J147" s="1">
        <f>(SUMIFS('OD0040 theo Bravo'!$G:$G,'OD0040 theo Bravo'!$G:$G,"&gt;="&amp;0,'OD0040 theo Bravo'!$D:$D,J$3,'OD0040 theo Bravo'!$B:$B,"&lt;="&amp;$B147))</f>
        <v>0</v>
      </c>
      <c r="K147" s="1">
        <f>(SUMIFS('OD0040 theo Bravo'!$G:$G,'OD0040 theo Bravo'!$G:$G,"&gt;="&amp;0,'OD0040 theo Bravo'!$D:$D,K$3,'OD0040 theo Bravo'!$B:$B,"&lt;="&amp;$B147))</f>
        <v>0</v>
      </c>
      <c r="L147" s="1">
        <f>-(SUMIFS('OD0040 theo Bravo'!$G:$G,'OD0040 theo Bravo'!$G:$G,"&lt;"&amp;0,'OD0040 theo Bravo'!$D:$D,L$3))</f>
        <v>504722</v>
      </c>
      <c r="M147" s="1">
        <f>-(SUMIFS('OD0040 theo Bravo'!$G:$G,'OD0040 theo Bravo'!$G:$G,"&lt;"&amp;0,'OD0040 theo Bravo'!$D:$D,M$3))</f>
        <v>0</v>
      </c>
      <c r="N147" s="1">
        <f>-(SUMIFS('OD0040 theo Bravo'!$G:$G,'OD0040 theo Bravo'!$G:$G,"&lt;"&amp;0,'OD0040 theo Bravo'!$D:$D,N$3))</f>
        <v>974267</v>
      </c>
      <c r="O147" s="1">
        <f>-(SUMIFS('OD0040 theo Bravo'!$G:$G,'OD0040 theo Bravo'!$G:$G,"&lt;"&amp;0,'OD0040 theo Bravo'!$D:$D,O$3))</f>
        <v>830018</v>
      </c>
      <c r="P147" s="1">
        <f>-(SUMIFS('OD0040 theo Bravo'!$G:$G,'OD0040 theo Bravo'!$G:$G,"&lt;"&amp;0,'OD0040 theo Bravo'!$D:$D,P$3))</f>
        <v>550000</v>
      </c>
      <c r="Q147" s="1">
        <f>-(SUMIFS('OD0040 theo Bravo'!$G:$G,'OD0040 theo Bravo'!$G:$G,"&lt;"&amp;0,'OD0040 theo Bravo'!$D:$D,Q$3))</f>
        <v>449984</v>
      </c>
      <c r="R147" s="1">
        <f>-(SUMIFS('OD0040 theo Bravo'!$G:$G,'OD0040 theo Bravo'!$G:$G,"&lt;"&amp;0,'OD0040 theo Bravo'!$D:$D,R$3))</f>
        <v>550145</v>
      </c>
      <c r="S147" s="1">
        <f>-(SUMIFS('OD0040 theo Bravo'!$G:$G,'OD0040 theo Bravo'!$G:$G,"&lt;"&amp;0,'OD0040 theo Bravo'!$D:$D,S$3))</f>
        <v>0</v>
      </c>
      <c r="T147" s="1">
        <f>-(SUMIFS('OD0040 theo Bravo'!$G:$G,'OD0040 theo Bravo'!$G:$G,"&lt;"&amp;0,'OD0040 theo Bravo'!$D:$D,T$3))</f>
        <v>49247</v>
      </c>
      <c r="U147" s="18">
        <f t="shared" si="41"/>
        <v>0</v>
      </c>
      <c r="V147" s="18">
        <f t="shared" si="42"/>
        <v>10150</v>
      </c>
      <c r="W147" s="18">
        <f t="shared" si="43"/>
        <v>0</v>
      </c>
      <c r="X147" s="18">
        <f t="shared" si="44"/>
        <v>0</v>
      </c>
      <c r="Y147" s="18">
        <f t="shared" si="45"/>
        <v>0</v>
      </c>
      <c r="Z147" s="18">
        <f t="shared" si="46"/>
        <v>0</v>
      </c>
      <c r="AA147" s="18">
        <f t="shared" si="47"/>
        <v>0</v>
      </c>
      <c r="AB147" s="18">
        <f t="shared" si="48"/>
        <v>0</v>
      </c>
      <c r="AC147" s="18">
        <f t="shared" si="48"/>
        <v>0</v>
      </c>
      <c r="AD147" s="17">
        <f>(U147*SUMIFS(Info!$C:$C,Info!$A:$A,AD$3,Info!$E:$E,"&gt;="&amp;$B147,Info!$D:$D,"&lt;="&amp;$B147,Info!$I:$I,"x")/365)*100000</f>
        <v>0</v>
      </c>
      <c r="AE147" s="17">
        <f>(V147*SUMIFS(Info!$C:$C,Info!$A:$A,AE$3,Info!$E:$E,"&gt;="&amp;$B147,Info!$D:$D,"&lt;="&amp;$B147,Info!$I:$I,"x")/365)*100000</f>
        <v>174635.61643835614</v>
      </c>
      <c r="AF147" s="17">
        <f>(W147*SUMIFS(Info!$C:$C,Info!$A:$A,AF$3,Info!$E:$E,"&gt;="&amp;$B147,Info!$D:$D,"&lt;="&amp;$B147,Info!$I:$I,"x")/365)*100000</f>
        <v>0</v>
      </c>
      <c r="AG147" s="17">
        <f>(X147*SUMIFS(Info!$C:$C,Info!$A:$A,AG$3,Info!$E:$E,"&gt;="&amp;$B147,Info!$D:$D,"&lt;="&amp;$B147,Info!$I:$I,"x")/365)*100000</f>
        <v>0</v>
      </c>
      <c r="AH147" s="17">
        <f>(Y147*SUMIFS(Info!$C:$C,Info!$A:$A,AH$3,Info!$E:$E,"&gt;="&amp;$B147,Info!$D:$D,"&lt;="&amp;$B147,Info!$I:$I,"x")/365)*100000</f>
        <v>0</v>
      </c>
      <c r="AI147" s="17">
        <f>(Z147*SUMIFS(Info!$C:$C,Info!$A:$A,AI$3,Info!$E:$E,"&gt;="&amp;$B147,Info!$D:$D,"&lt;="&amp;$B147,Info!$I:$I,"x")/365)*100000</f>
        <v>0</v>
      </c>
      <c r="AJ147" s="17">
        <f>(AA147*SUMIFS(Info!$C:$C,Info!$A:$A,AJ$3,Info!$E:$E,"&gt;="&amp;$B147,Info!$D:$D,"&lt;="&amp;$B147,Info!$I:$I,"x")/365)*100000</f>
        <v>0</v>
      </c>
      <c r="AK147" s="17">
        <f>(AB147*SUMIFS(Info!$C:$C,Info!$A:$A,AK$3,Info!$E:$E,"&gt;="&amp;$B147,Info!$D:$D,"&lt;="&amp;$B147,Info!$I:$I,"x")/365)*100000</f>
        <v>0</v>
      </c>
      <c r="AL147" s="17">
        <f>(AC147*SUMIFS(Info!$C:$C,Info!$A:$A,AL$3,Info!$E:$E,"&gt;="&amp;$B147,Info!$D:$D,"&lt;="&amp;$B147,Info!$I:$I,"x")/365)*100000</f>
        <v>0</v>
      </c>
    </row>
    <row r="148" spans="1:38">
      <c r="A148" s="14" t="str">
        <f t="shared" si="49"/>
        <v>2/2025</v>
      </c>
      <c r="B148" s="14">
        <f t="shared" si="33"/>
        <v>45712</v>
      </c>
      <c r="C148" s="1">
        <f>(SUMIFS('OD0040 theo Bravo'!$G:$G,'OD0040 theo Bravo'!$G:$G,"&gt;="&amp;0,'OD0040 theo Bravo'!$D:$D,C$3,'OD0040 theo Bravo'!$B:$B,"&lt;="&amp;$B148))</f>
        <v>220149</v>
      </c>
      <c r="D148" s="1">
        <f>(SUMIFS('OD0040 theo Bravo'!$G:$G,'OD0040 theo Bravo'!$G:$G,"&gt;="&amp;0,'OD0040 theo Bravo'!$D:$D,D$3,'OD0040 theo Bravo'!$B:$B,"&lt;="&amp;$B148))</f>
        <v>10150</v>
      </c>
      <c r="E148" s="1">
        <f>(SUMIFS('OD0040 theo Bravo'!$G:$G,'OD0040 theo Bravo'!$G:$G,"&gt;="&amp;0,'OD0040 theo Bravo'!$D:$D,E$3,'OD0040 theo Bravo'!$B:$B,"&lt;="&amp;$B148))</f>
        <v>729175</v>
      </c>
      <c r="F148" s="1">
        <f>(SUMIFS('OD0040 theo Bravo'!$G:$G,'OD0040 theo Bravo'!$G:$G,"&gt;="&amp;0,'OD0040 theo Bravo'!$D:$D,F$3,'OD0040 theo Bravo'!$B:$B,"&lt;="&amp;$B148))</f>
        <v>250000</v>
      </c>
      <c r="G148" s="1">
        <f>(SUMIFS('OD0040 theo Bravo'!$G:$G,'OD0040 theo Bravo'!$G:$G,"&gt;="&amp;0,'OD0040 theo Bravo'!$D:$D,G$3,'OD0040 theo Bravo'!$B:$B,"&lt;="&amp;$B148))</f>
        <v>450000</v>
      </c>
      <c r="H148" s="1">
        <f>(SUMIFS('OD0040 theo Bravo'!$G:$G,'OD0040 theo Bravo'!$G:$G,"&gt;="&amp;0,'OD0040 theo Bravo'!$D:$D,H$3,'OD0040 theo Bravo'!$B:$B,"&lt;="&amp;$B148))</f>
        <v>0</v>
      </c>
      <c r="I148" s="1">
        <f>(SUMIFS('OD0040 theo Bravo'!$G:$G,'OD0040 theo Bravo'!$G:$G,"&gt;="&amp;0,'OD0040 theo Bravo'!$D:$D,I$3,'OD0040 theo Bravo'!$B:$B,"&lt;="&amp;$B148))</f>
        <v>0</v>
      </c>
      <c r="J148" s="1">
        <f>(SUMIFS('OD0040 theo Bravo'!$G:$G,'OD0040 theo Bravo'!$G:$G,"&gt;="&amp;0,'OD0040 theo Bravo'!$D:$D,J$3,'OD0040 theo Bravo'!$B:$B,"&lt;="&amp;$B148))</f>
        <v>0</v>
      </c>
      <c r="K148" s="1">
        <f>(SUMIFS('OD0040 theo Bravo'!$G:$G,'OD0040 theo Bravo'!$G:$G,"&gt;="&amp;0,'OD0040 theo Bravo'!$D:$D,K$3,'OD0040 theo Bravo'!$B:$B,"&lt;="&amp;$B148))</f>
        <v>0</v>
      </c>
      <c r="L148" s="1">
        <f>-(SUMIFS('OD0040 theo Bravo'!$G:$G,'OD0040 theo Bravo'!$G:$G,"&lt;"&amp;0,'OD0040 theo Bravo'!$D:$D,L$3))</f>
        <v>504722</v>
      </c>
      <c r="M148" s="1">
        <f>-(SUMIFS('OD0040 theo Bravo'!$G:$G,'OD0040 theo Bravo'!$G:$G,"&lt;"&amp;0,'OD0040 theo Bravo'!$D:$D,M$3))</f>
        <v>0</v>
      </c>
      <c r="N148" s="1">
        <f>-(SUMIFS('OD0040 theo Bravo'!$G:$G,'OD0040 theo Bravo'!$G:$G,"&lt;"&amp;0,'OD0040 theo Bravo'!$D:$D,N$3))</f>
        <v>974267</v>
      </c>
      <c r="O148" s="1">
        <f>-(SUMIFS('OD0040 theo Bravo'!$G:$G,'OD0040 theo Bravo'!$G:$G,"&lt;"&amp;0,'OD0040 theo Bravo'!$D:$D,O$3))</f>
        <v>830018</v>
      </c>
      <c r="P148" s="1">
        <f>-(SUMIFS('OD0040 theo Bravo'!$G:$G,'OD0040 theo Bravo'!$G:$G,"&lt;"&amp;0,'OD0040 theo Bravo'!$D:$D,P$3))</f>
        <v>550000</v>
      </c>
      <c r="Q148" s="1">
        <f>-(SUMIFS('OD0040 theo Bravo'!$G:$G,'OD0040 theo Bravo'!$G:$G,"&lt;"&amp;0,'OD0040 theo Bravo'!$D:$D,Q$3))</f>
        <v>449984</v>
      </c>
      <c r="R148" s="1">
        <f>-(SUMIFS('OD0040 theo Bravo'!$G:$G,'OD0040 theo Bravo'!$G:$G,"&lt;"&amp;0,'OD0040 theo Bravo'!$D:$D,R$3))</f>
        <v>550145</v>
      </c>
      <c r="S148" s="1">
        <f>-(SUMIFS('OD0040 theo Bravo'!$G:$G,'OD0040 theo Bravo'!$G:$G,"&lt;"&amp;0,'OD0040 theo Bravo'!$D:$D,S$3))</f>
        <v>0</v>
      </c>
      <c r="T148" s="1">
        <f>-(SUMIFS('OD0040 theo Bravo'!$G:$G,'OD0040 theo Bravo'!$G:$G,"&lt;"&amp;0,'OD0040 theo Bravo'!$D:$D,T$3))</f>
        <v>49247</v>
      </c>
      <c r="U148" s="18">
        <f t="shared" si="41"/>
        <v>0</v>
      </c>
      <c r="V148" s="18">
        <f t="shared" si="42"/>
        <v>10150</v>
      </c>
      <c r="W148" s="18">
        <f t="shared" si="43"/>
        <v>0</v>
      </c>
      <c r="X148" s="18">
        <f t="shared" si="44"/>
        <v>0</v>
      </c>
      <c r="Y148" s="18">
        <f t="shared" si="45"/>
        <v>0</v>
      </c>
      <c r="Z148" s="18">
        <f t="shared" si="46"/>
        <v>0</v>
      </c>
      <c r="AA148" s="18">
        <f t="shared" si="47"/>
        <v>0</v>
      </c>
      <c r="AB148" s="18">
        <f t="shared" si="48"/>
        <v>0</v>
      </c>
      <c r="AC148" s="18">
        <f t="shared" si="48"/>
        <v>0</v>
      </c>
      <c r="AD148" s="17">
        <f>(U148*SUMIFS(Info!$C:$C,Info!$A:$A,AD$3,Info!$E:$E,"&gt;="&amp;$B148,Info!$D:$D,"&lt;="&amp;$B148,Info!$I:$I,"x")/365)*100000</f>
        <v>0</v>
      </c>
      <c r="AE148" s="17">
        <f>(V148*SUMIFS(Info!$C:$C,Info!$A:$A,AE$3,Info!$E:$E,"&gt;="&amp;$B148,Info!$D:$D,"&lt;="&amp;$B148,Info!$I:$I,"x")/365)*100000</f>
        <v>174635.61643835614</v>
      </c>
      <c r="AF148" s="17">
        <f>(W148*SUMIFS(Info!$C:$C,Info!$A:$A,AF$3,Info!$E:$E,"&gt;="&amp;$B148,Info!$D:$D,"&lt;="&amp;$B148,Info!$I:$I,"x")/365)*100000</f>
        <v>0</v>
      </c>
      <c r="AG148" s="17">
        <f>(X148*SUMIFS(Info!$C:$C,Info!$A:$A,AG$3,Info!$E:$E,"&gt;="&amp;$B148,Info!$D:$D,"&lt;="&amp;$B148,Info!$I:$I,"x")/365)*100000</f>
        <v>0</v>
      </c>
      <c r="AH148" s="17">
        <f>(Y148*SUMIFS(Info!$C:$C,Info!$A:$A,AH$3,Info!$E:$E,"&gt;="&amp;$B148,Info!$D:$D,"&lt;="&amp;$B148,Info!$I:$I,"x")/365)*100000</f>
        <v>0</v>
      </c>
      <c r="AI148" s="17">
        <f>(Z148*SUMIFS(Info!$C:$C,Info!$A:$A,AI$3,Info!$E:$E,"&gt;="&amp;$B148,Info!$D:$D,"&lt;="&amp;$B148,Info!$I:$I,"x")/365)*100000</f>
        <v>0</v>
      </c>
      <c r="AJ148" s="17">
        <f>(AA148*SUMIFS(Info!$C:$C,Info!$A:$A,AJ$3,Info!$E:$E,"&gt;="&amp;$B148,Info!$D:$D,"&lt;="&amp;$B148,Info!$I:$I,"x")/365)*100000</f>
        <v>0</v>
      </c>
      <c r="AK148" s="17">
        <f>(AB148*SUMIFS(Info!$C:$C,Info!$A:$A,AK$3,Info!$E:$E,"&gt;="&amp;$B148,Info!$D:$D,"&lt;="&amp;$B148,Info!$I:$I,"x")/365)*100000</f>
        <v>0</v>
      </c>
      <c r="AL148" s="17">
        <f>(AC148*SUMIFS(Info!$C:$C,Info!$A:$A,AL$3,Info!$E:$E,"&gt;="&amp;$B148,Info!$D:$D,"&lt;="&amp;$B148,Info!$I:$I,"x")/365)*100000</f>
        <v>0</v>
      </c>
    </row>
    <row r="149" spans="1:38">
      <c r="A149" s="14" t="str">
        <f t="shared" si="49"/>
        <v>2/2025</v>
      </c>
      <c r="B149" s="14">
        <f t="shared" si="33"/>
        <v>45713</v>
      </c>
      <c r="C149" s="1">
        <f>(SUMIFS('OD0040 theo Bravo'!$G:$G,'OD0040 theo Bravo'!$G:$G,"&gt;="&amp;0,'OD0040 theo Bravo'!$D:$D,C$3,'OD0040 theo Bravo'!$B:$B,"&lt;="&amp;$B149))</f>
        <v>220188</v>
      </c>
      <c r="D149" s="1">
        <f>(SUMIFS('OD0040 theo Bravo'!$G:$G,'OD0040 theo Bravo'!$G:$G,"&gt;="&amp;0,'OD0040 theo Bravo'!$D:$D,D$3,'OD0040 theo Bravo'!$B:$B,"&lt;="&amp;$B149))</f>
        <v>10150</v>
      </c>
      <c r="E149" s="1">
        <f>(SUMIFS('OD0040 theo Bravo'!$G:$G,'OD0040 theo Bravo'!$G:$G,"&gt;="&amp;0,'OD0040 theo Bravo'!$D:$D,E$3,'OD0040 theo Bravo'!$B:$B,"&lt;="&amp;$B149))</f>
        <v>729342</v>
      </c>
      <c r="F149" s="1">
        <f>(SUMIFS('OD0040 theo Bravo'!$G:$G,'OD0040 theo Bravo'!$G:$G,"&gt;="&amp;0,'OD0040 theo Bravo'!$D:$D,F$3,'OD0040 theo Bravo'!$B:$B,"&lt;="&amp;$B149))</f>
        <v>250000</v>
      </c>
      <c r="G149" s="1">
        <f>(SUMIFS('OD0040 theo Bravo'!$G:$G,'OD0040 theo Bravo'!$G:$G,"&gt;="&amp;0,'OD0040 theo Bravo'!$D:$D,G$3,'OD0040 theo Bravo'!$B:$B,"&lt;="&amp;$B149))</f>
        <v>500000</v>
      </c>
      <c r="H149" s="1">
        <f>(SUMIFS('OD0040 theo Bravo'!$G:$G,'OD0040 theo Bravo'!$G:$G,"&gt;="&amp;0,'OD0040 theo Bravo'!$D:$D,H$3,'OD0040 theo Bravo'!$B:$B,"&lt;="&amp;$B149))</f>
        <v>0</v>
      </c>
      <c r="I149" s="1">
        <f>(SUMIFS('OD0040 theo Bravo'!$G:$G,'OD0040 theo Bravo'!$G:$G,"&gt;="&amp;0,'OD0040 theo Bravo'!$D:$D,I$3,'OD0040 theo Bravo'!$B:$B,"&lt;="&amp;$B149))</f>
        <v>0</v>
      </c>
      <c r="J149" s="1">
        <f>(SUMIFS('OD0040 theo Bravo'!$G:$G,'OD0040 theo Bravo'!$G:$G,"&gt;="&amp;0,'OD0040 theo Bravo'!$D:$D,J$3,'OD0040 theo Bravo'!$B:$B,"&lt;="&amp;$B149))</f>
        <v>0</v>
      </c>
      <c r="K149" s="1">
        <f>(SUMIFS('OD0040 theo Bravo'!$G:$G,'OD0040 theo Bravo'!$G:$G,"&gt;="&amp;0,'OD0040 theo Bravo'!$D:$D,K$3,'OD0040 theo Bravo'!$B:$B,"&lt;="&amp;$B149))</f>
        <v>0</v>
      </c>
      <c r="L149" s="1">
        <f>-(SUMIFS('OD0040 theo Bravo'!$G:$G,'OD0040 theo Bravo'!$G:$G,"&lt;"&amp;0,'OD0040 theo Bravo'!$D:$D,L$3))</f>
        <v>504722</v>
      </c>
      <c r="M149" s="1">
        <f>-(SUMIFS('OD0040 theo Bravo'!$G:$G,'OD0040 theo Bravo'!$G:$G,"&lt;"&amp;0,'OD0040 theo Bravo'!$D:$D,M$3))</f>
        <v>0</v>
      </c>
      <c r="N149" s="1">
        <f>-(SUMIFS('OD0040 theo Bravo'!$G:$G,'OD0040 theo Bravo'!$G:$G,"&lt;"&amp;0,'OD0040 theo Bravo'!$D:$D,N$3))</f>
        <v>974267</v>
      </c>
      <c r="O149" s="1">
        <f>-(SUMIFS('OD0040 theo Bravo'!$G:$G,'OD0040 theo Bravo'!$G:$G,"&lt;"&amp;0,'OD0040 theo Bravo'!$D:$D,O$3))</f>
        <v>830018</v>
      </c>
      <c r="P149" s="1">
        <f>-(SUMIFS('OD0040 theo Bravo'!$G:$G,'OD0040 theo Bravo'!$G:$G,"&lt;"&amp;0,'OD0040 theo Bravo'!$D:$D,P$3))</f>
        <v>550000</v>
      </c>
      <c r="Q149" s="1">
        <f>-(SUMIFS('OD0040 theo Bravo'!$G:$G,'OD0040 theo Bravo'!$G:$G,"&lt;"&amp;0,'OD0040 theo Bravo'!$D:$D,Q$3))</f>
        <v>449984</v>
      </c>
      <c r="R149" s="1">
        <f>-(SUMIFS('OD0040 theo Bravo'!$G:$G,'OD0040 theo Bravo'!$G:$G,"&lt;"&amp;0,'OD0040 theo Bravo'!$D:$D,R$3))</f>
        <v>550145</v>
      </c>
      <c r="S149" s="1">
        <f>-(SUMIFS('OD0040 theo Bravo'!$G:$G,'OD0040 theo Bravo'!$G:$G,"&lt;"&amp;0,'OD0040 theo Bravo'!$D:$D,S$3))</f>
        <v>0</v>
      </c>
      <c r="T149" s="1">
        <f>-(SUMIFS('OD0040 theo Bravo'!$G:$G,'OD0040 theo Bravo'!$G:$G,"&lt;"&amp;0,'OD0040 theo Bravo'!$D:$D,T$3))</f>
        <v>49247</v>
      </c>
      <c r="U149" s="18">
        <f t="shared" si="41"/>
        <v>0</v>
      </c>
      <c r="V149" s="18">
        <f t="shared" si="42"/>
        <v>10150</v>
      </c>
      <c r="W149" s="18">
        <f t="shared" si="43"/>
        <v>0</v>
      </c>
      <c r="X149" s="18">
        <f t="shared" si="44"/>
        <v>0</v>
      </c>
      <c r="Y149" s="18">
        <f t="shared" si="45"/>
        <v>0</v>
      </c>
      <c r="Z149" s="18">
        <f t="shared" si="46"/>
        <v>0</v>
      </c>
      <c r="AA149" s="18">
        <f t="shared" si="47"/>
        <v>0</v>
      </c>
      <c r="AB149" s="18">
        <f t="shared" si="48"/>
        <v>0</v>
      </c>
      <c r="AC149" s="18">
        <f t="shared" si="48"/>
        <v>0</v>
      </c>
      <c r="AD149" s="17">
        <f>(U149*SUMIFS(Info!$C:$C,Info!$A:$A,AD$3,Info!$E:$E,"&gt;="&amp;$B149,Info!$D:$D,"&lt;="&amp;$B149,Info!$I:$I,"x")/365)*100000</f>
        <v>0</v>
      </c>
      <c r="AE149" s="17">
        <f>(V149*SUMIFS(Info!$C:$C,Info!$A:$A,AE$3,Info!$E:$E,"&gt;="&amp;$B149,Info!$D:$D,"&lt;="&amp;$B149,Info!$I:$I,"x")/365)*100000</f>
        <v>174635.61643835614</v>
      </c>
      <c r="AF149" s="17">
        <f>(W149*SUMIFS(Info!$C:$C,Info!$A:$A,AF$3,Info!$E:$E,"&gt;="&amp;$B149,Info!$D:$D,"&lt;="&amp;$B149,Info!$I:$I,"x")/365)*100000</f>
        <v>0</v>
      </c>
      <c r="AG149" s="17">
        <f>(X149*SUMIFS(Info!$C:$C,Info!$A:$A,AG$3,Info!$E:$E,"&gt;="&amp;$B149,Info!$D:$D,"&lt;="&amp;$B149,Info!$I:$I,"x")/365)*100000</f>
        <v>0</v>
      </c>
      <c r="AH149" s="17">
        <f>(Y149*SUMIFS(Info!$C:$C,Info!$A:$A,AH$3,Info!$E:$E,"&gt;="&amp;$B149,Info!$D:$D,"&lt;="&amp;$B149,Info!$I:$I,"x")/365)*100000</f>
        <v>0</v>
      </c>
      <c r="AI149" s="17">
        <f>(Z149*SUMIFS(Info!$C:$C,Info!$A:$A,AI$3,Info!$E:$E,"&gt;="&amp;$B149,Info!$D:$D,"&lt;="&amp;$B149,Info!$I:$I,"x")/365)*100000</f>
        <v>0</v>
      </c>
      <c r="AJ149" s="17">
        <f>(AA149*SUMIFS(Info!$C:$C,Info!$A:$A,AJ$3,Info!$E:$E,"&gt;="&amp;$B149,Info!$D:$D,"&lt;="&amp;$B149,Info!$I:$I,"x")/365)*100000</f>
        <v>0</v>
      </c>
      <c r="AK149" s="17">
        <f>(AB149*SUMIFS(Info!$C:$C,Info!$A:$A,AK$3,Info!$E:$E,"&gt;="&amp;$B149,Info!$D:$D,"&lt;="&amp;$B149,Info!$I:$I,"x")/365)*100000</f>
        <v>0</v>
      </c>
      <c r="AL149" s="17">
        <f>(AC149*SUMIFS(Info!$C:$C,Info!$A:$A,AL$3,Info!$E:$E,"&gt;="&amp;$B149,Info!$D:$D,"&lt;="&amp;$B149,Info!$I:$I,"x")/365)*100000</f>
        <v>0</v>
      </c>
    </row>
    <row r="150" spans="1:38">
      <c r="A150" s="14" t="str">
        <f t="shared" si="49"/>
        <v>2/2025</v>
      </c>
      <c r="B150" s="14">
        <f t="shared" ref="B150:B214" si="50">B149+1</f>
        <v>45714</v>
      </c>
      <c r="C150" s="1">
        <f>(SUMIFS('OD0040 theo Bravo'!$G:$G,'OD0040 theo Bravo'!$G:$G,"&gt;="&amp;0,'OD0040 theo Bravo'!$D:$D,C$3,'OD0040 theo Bravo'!$B:$B,"&lt;="&amp;$B150))</f>
        <v>221886</v>
      </c>
      <c r="D150" s="1">
        <f>(SUMIFS('OD0040 theo Bravo'!$G:$G,'OD0040 theo Bravo'!$G:$G,"&gt;="&amp;0,'OD0040 theo Bravo'!$D:$D,D$3,'OD0040 theo Bravo'!$B:$B,"&lt;="&amp;$B150))</f>
        <v>10150</v>
      </c>
      <c r="E150" s="1">
        <f>(SUMIFS('OD0040 theo Bravo'!$G:$G,'OD0040 theo Bravo'!$G:$G,"&gt;="&amp;0,'OD0040 theo Bravo'!$D:$D,E$3,'OD0040 theo Bravo'!$B:$B,"&lt;="&amp;$B150))</f>
        <v>730024</v>
      </c>
      <c r="F150" s="1">
        <f>(SUMIFS('OD0040 theo Bravo'!$G:$G,'OD0040 theo Bravo'!$G:$G,"&gt;="&amp;0,'OD0040 theo Bravo'!$D:$D,F$3,'OD0040 theo Bravo'!$B:$B,"&lt;="&amp;$B150))</f>
        <v>250000</v>
      </c>
      <c r="G150" s="1">
        <f>(SUMIFS('OD0040 theo Bravo'!$G:$G,'OD0040 theo Bravo'!$G:$G,"&gt;="&amp;0,'OD0040 theo Bravo'!$D:$D,G$3,'OD0040 theo Bravo'!$B:$B,"&lt;="&amp;$B150))</f>
        <v>500000</v>
      </c>
      <c r="H150" s="1">
        <f>(SUMIFS('OD0040 theo Bravo'!$G:$G,'OD0040 theo Bravo'!$G:$G,"&gt;="&amp;0,'OD0040 theo Bravo'!$D:$D,H$3,'OD0040 theo Bravo'!$B:$B,"&lt;="&amp;$B150))</f>
        <v>0</v>
      </c>
      <c r="I150" s="1">
        <f>(SUMIFS('OD0040 theo Bravo'!$G:$G,'OD0040 theo Bravo'!$G:$G,"&gt;="&amp;0,'OD0040 theo Bravo'!$D:$D,I$3,'OD0040 theo Bravo'!$B:$B,"&lt;="&amp;$B150))</f>
        <v>0</v>
      </c>
      <c r="J150" s="1">
        <f>(SUMIFS('OD0040 theo Bravo'!$G:$G,'OD0040 theo Bravo'!$G:$G,"&gt;="&amp;0,'OD0040 theo Bravo'!$D:$D,J$3,'OD0040 theo Bravo'!$B:$B,"&lt;="&amp;$B150))</f>
        <v>0</v>
      </c>
      <c r="K150" s="1">
        <f>(SUMIFS('OD0040 theo Bravo'!$G:$G,'OD0040 theo Bravo'!$G:$G,"&gt;="&amp;0,'OD0040 theo Bravo'!$D:$D,K$3,'OD0040 theo Bravo'!$B:$B,"&lt;="&amp;$B150))</f>
        <v>0</v>
      </c>
      <c r="L150" s="1">
        <f>-(SUMIFS('OD0040 theo Bravo'!$G:$G,'OD0040 theo Bravo'!$G:$G,"&lt;"&amp;0,'OD0040 theo Bravo'!$D:$D,L$3))</f>
        <v>504722</v>
      </c>
      <c r="M150" s="1">
        <f>-(SUMIFS('OD0040 theo Bravo'!$G:$G,'OD0040 theo Bravo'!$G:$G,"&lt;"&amp;0,'OD0040 theo Bravo'!$D:$D,M$3))</f>
        <v>0</v>
      </c>
      <c r="N150" s="1">
        <f>-(SUMIFS('OD0040 theo Bravo'!$G:$G,'OD0040 theo Bravo'!$G:$G,"&lt;"&amp;0,'OD0040 theo Bravo'!$D:$D,N$3))</f>
        <v>974267</v>
      </c>
      <c r="O150" s="1">
        <f>-(SUMIFS('OD0040 theo Bravo'!$G:$G,'OD0040 theo Bravo'!$G:$G,"&lt;"&amp;0,'OD0040 theo Bravo'!$D:$D,O$3))</f>
        <v>830018</v>
      </c>
      <c r="P150" s="1">
        <f>-(SUMIFS('OD0040 theo Bravo'!$G:$G,'OD0040 theo Bravo'!$G:$G,"&lt;"&amp;0,'OD0040 theo Bravo'!$D:$D,P$3))</f>
        <v>550000</v>
      </c>
      <c r="Q150" s="1">
        <f>-(SUMIFS('OD0040 theo Bravo'!$G:$G,'OD0040 theo Bravo'!$G:$G,"&lt;"&amp;0,'OD0040 theo Bravo'!$D:$D,Q$3))</f>
        <v>449984</v>
      </c>
      <c r="R150" s="1">
        <f>-(SUMIFS('OD0040 theo Bravo'!$G:$G,'OD0040 theo Bravo'!$G:$G,"&lt;"&amp;0,'OD0040 theo Bravo'!$D:$D,R$3))</f>
        <v>550145</v>
      </c>
      <c r="S150" s="1">
        <f>-(SUMIFS('OD0040 theo Bravo'!$G:$G,'OD0040 theo Bravo'!$G:$G,"&lt;"&amp;0,'OD0040 theo Bravo'!$D:$D,S$3))</f>
        <v>0</v>
      </c>
      <c r="T150" s="1">
        <f>-(SUMIFS('OD0040 theo Bravo'!$G:$G,'OD0040 theo Bravo'!$G:$G,"&lt;"&amp;0,'OD0040 theo Bravo'!$D:$D,T$3))</f>
        <v>49247</v>
      </c>
      <c r="U150" s="18">
        <f t="shared" si="41"/>
        <v>0</v>
      </c>
      <c r="V150" s="18">
        <f t="shared" si="42"/>
        <v>10150</v>
      </c>
      <c r="W150" s="18">
        <f t="shared" si="43"/>
        <v>0</v>
      </c>
      <c r="X150" s="18">
        <f t="shared" si="44"/>
        <v>0</v>
      </c>
      <c r="Y150" s="18">
        <f t="shared" si="45"/>
        <v>0</v>
      </c>
      <c r="Z150" s="18">
        <f t="shared" si="46"/>
        <v>0</v>
      </c>
      <c r="AA150" s="18">
        <f t="shared" si="47"/>
        <v>0</v>
      </c>
      <c r="AB150" s="18">
        <f t="shared" si="48"/>
        <v>0</v>
      </c>
      <c r="AC150" s="18">
        <f t="shared" si="48"/>
        <v>0</v>
      </c>
      <c r="AD150" s="17">
        <f>(U150*SUMIFS(Info!$C:$C,Info!$A:$A,AD$3,Info!$E:$E,"&gt;="&amp;$B150,Info!$D:$D,"&lt;="&amp;$B150,Info!$I:$I,"x")/365)*100000</f>
        <v>0</v>
      </c>
      <c r="AE150" s="17">
        <f>(V150*SUMIFS(Info!$C:$C,Info!$A:$A,AE$3,Info!$E:$E,"&gt;="&amp;$B150,Info!$D:$D,"&lt;="&amp;$B150,Info!$I:$I,"x")/365)*100000</f>
        <v>174635.61643835614</v>
      </c>
      <c r="AF150" s="17">
        <f>(W150*SUMIFS(Info!$C:$C,Info!$A:$A,AF$3,Info!$E:$E,"&gt;="&amp;$B150,Info!$D:$D,"&lt;="&amp;$B150,Info!$I:$I,"x")/365)*100000</f>
        <v>0</v>
      </c>
      <c r="AG150" s="17">
        <f>(X150*SUMIFS(Info!$C:$C,Info!$A:$A,AG$3,Info!$E:$E,"&gt;="&amp;$B150,Info!$D:$D,"&lt;="&amp;$B150,Info!$I:$I,"x")/365)*100000</f>
        <v>0</v>
      </c>
      <c r="AH150" s="17">
        <f>(Y150*SUMIFS(Info!$C:$C,Info!$A:$A,AH$3,Info!$E:$E,"&gt;="&amp;$B150,Info!$D:$D,"&lt;="&amp;$B150,Info!$I:$I,"x")/365)*100000</f>
        <v>0</v>
      </c>
      <c r="AI150" s="17">
        <f>(Z150*SUMIFS(Info!$C:$C,Info!$A:$A,AI$3,Info!$E:$E,"&gt;="&amp;$B150,Info!$D:$D,"&lt;="&amp;$B150,Info!$I:$I,"x")/365)*100000</f>
        <v>0</v>
      </c>
      <c r="AJ150" s="17">
        <f>(AA150*SUMIFS(Info!$C:$C,Info!$A:$A,AJ$3,Info!$E:$E,"&gt;="&amp;$B150,Info!$D:$D,"&lt;="&amp;$B150,Info!$I:$I,"x")/365)*100000</f>
        <v>0</v>
      </c>
      <c r="AK150" s="17">
        <f>(AB150*SUMIFS(Info!$C:$C,Info!$A:$A,AK$3,Info!$E:$E,"&gt;="&amp;$B150,Info!$D:$D,"&lt;="&amp;$B150,Info!$I:$I,"x")/365)*100000</f>
        <v>0</v>
      </c>
      <c r="AL150" s="17">
        <f>(AC150*SUMIFS(Info!$C:$C,Info!$A:$A,AL$3,Info!$E:$E,"&gt;="&amp;$B150,Info!$D:$D,"&lt;="&amp;$B150,Info!$I:$I,"x")/365)*100000</f>
        <v>0</v>
      </c>
    </row>
    <row r="151" spans="1:38">
      <c r="A151" s="14" t="str">
        <f t="shared" si="49"/>
        <v>2/2025</v>
      </c>
      <c r="B151" s="14">
        <f t="shared" si="50"/>
        <v>45715</v>
      </c>
      <c r="C151" s="1">
        <f>(SUMIFS('OD0040 theo Bravo'!$G:$G,'OD0040 theo Bravo'!$G:$G,"&gt;="&amp;0,'OD0040 theo Bravo'!$D:$D,C$3,'OD0040 theo Bravo'!$B:$B,"&lt;="&amp;$B151))</f>
        <v>221914</v>
      </c>
      <c r="D151" s="1">
        <f>(SUMIFS('OD0040 theo Bravo'!$G:$G,'OD0040 theo Bravo'!$G:$G,"&gt;="&amp;0,'OD0040 theo Bravo'!$D:$D,D$3,'OD0040 theo Bravo'!$B:$B,"&lt;="&amp;$B151))</f>
        <v>10150</v>
      </c>
      <c r="E151" s="1">
        <f>(SUMIFS('OD0040 theo Bravo'!$G:$G,'OD0040 theo Bravo'!$G:$G,"&gt;="&amp;0,'OD0040 theo Bravo'!$D:$D,E$3,'OD0040 theo Bravo'!$B:$B,"&lt;="&amp;$B151))</f>
        <v>731459</v>
      </c>
      <c r="F151" s="1">
        <f>(SUMIFS('OD0040 theo Bravo'!$G:$G,'OD0040 theo Bravo'!$G:$G,"&gt;="&amp;0,'OD0040 theo Bravo'!$D:$D,F$3,'OD0040 theo Bravo'!$B:$B,"&lt;="&amp;$B151))</f>
        <v>400000</v>
      </c>
      <c r="G151" s="1">
        <f>(SUMIFS('OD0040 theo Bravo'!$G:$G,'OD0040 theo Bravo'!$G:$G,"&gt;="&amp;0,'OD0040 theo Bravo'!$D:$D,G$3,'OD0040 theo Bravo'!$B:$B,"&lt;="&amp;$B151))</f>
        <v>500000</v>
      </c>
      <c r="H151" s="1">
        <f>(SUMIFS('OD0040 theo Bravo'!$G:$G,'OD0040 theo Bravo'!$G:$G,"&gt;="&amp;0,'OD0040 theo Bravo'!$D:$D,H$3,'OD0040 theo Bravo'!$B:$B,"&lt;="&amp;$B151))</f>
        <v>0</v>
      </c>
      <c r="I151" s="1">
        <f>(SUMIFS('OD0040 theo Bravo'!$G:$G,'OD0040 theo Bravo'!$G:$G,"&gt;="&amp;0,'OD0040 theo Bravo'!$D:$D,I$3,'OD0040 theo Bravo'!$B:$B,"&lt;="&amp;$B151))</f>
        <v>0</v>
      </c>
      <c r="J151" s="1">
        <f>(SUMIFS('OD0040 theo Bravo'!$G:$G,'OD0040 theo Bravo'!$G:$G,"&gt;="&amp;0,'OD0040 theo Bravo'!$D:$D,J$3,'OD0040 theo Bravo'!$B:$B,"&lt;="&amp;$B151))</f>
        <v>0</v>
      </c>
      <c r="K151" s="1">
        <f>(SUMIFS('OD0040 theo Bravo'!$G:$G,'OD0040 theo Bravo'!$G:$G,"&gt;="&amp;0,'OD0040 theo Bravo'!$D:$D,K$3,'OD0040 theo Bravo'!$B:$B,"&lt;="&amp;$B151))</f>
        <v>0</v>
      </c>
      <c r="L151" s="1">
        <f>-(SUMIFS('OD0040 theo Bravo'!$G:$G,'OD0040 theo Bravo'!$G:$G,"&lt;"&amp;0,'OD0040 theo Bravo'!$D:$D,L$3))</f>
        <v>504722</v>
      </c>
      <c r="M151" s="1">
        <f>-(SUMIFS('OD0040 theo Bravo'!$G:$G,'OD0040 theo Bravo'!$G:$G,"&lt;"&amp;0,'OD0040 theo Bravo'!$D:$D,M$3))</f>
        <v>0</v>
      </c>
      <c r="N151" s="1">
        <f>-(SUMIFS('OD0040 theo Bravo'!$G:$G,'OD0040 theo Bravo'!$G:$G,"&lt;"&amp;0,'OD0040 theo Bravo'!$D:$D,N$3))</f>
        <v>974267</v>
      </c>
      <c r="O151" s="1">
        <f>-(SUMIFS('OD0040 theo Bravo'!$G:$G,'OD0040 theo Bravo'!$G:$G,"&lt;"&amp;0,'OD0040 theo Bravo'!$D:$D,O$3))</f>
        <v>830018</v>
      </c>
      <c r="P151" s="1">
        <f>-(SUMIFS('OD0040 theo Bravo'!$G:$G,'OD0040 theo Bravo'!$G:$G,"&lt;"&amp;0,'OD0040 theo Bravo'!$D:$D,P$3))</f>
        <v>550000</v>
      </c>
      <c r="Q151" s="1">
        <f>-(SUMIFS('OD0040 theo Bravo'!$G:$G,'OD0040 theo Bravo'!$G:$G,"&lt;"&amp;0,'OD0040 theo Bravo'!$D:$D,Q$3))</f>
        <v>449984</v>
      </c>
      <c r="R151" s="1">
        <f>-(SUMIFS('OD0040 theo Bravo'!$G:$G,'OD0040 theo Bravo'!$G:$G,"&lt;"&amp;0,'OD0040 theo Bravo'!$D:$D,R$3))</f>
        <v>550145</v>
      </c>
      <c r="S151" s="1">
        <f>-(SUMIFS('OD0040 theo Bravo'!$G:$G,'OD0040 theo Bravo'!$G:$G,"&lt;"&amp;0,'OD0040 theo Bravo'!$D:$D,S$3))</f>
        <v>0</v>
      </c>
      <c r="T151" s="1">
        <f>-(SUMIFS('OD0040 theo Bravo'!$G:$G,'OD0040 theo Bravo'!$G:$G,"&lt;"&amp;0,'OD0040 theo Bravo'!$D:$D,T$3))</f>
        <v>49247</v>
      </c>
      <c r="U151" s="18">
        <f t="shared" si="41"/>
        <v>0</v>
      </c>
      <c r="V151" s="18">
        <f t="shared" si="42"/>
        <v>10150</v>
      </c>
      <c r="W151" s="18">
        <f t="shared" si="43"/>
        <v>0</v>
      </c>
      <c r="X151" s="18">
        <f t="shared" si="44"/>
        <v>0</v>
      </c>
      <c r="Y151" s="18">
        <f t="shared" si="45"/>
        <v>0</v>
      </c>
      <c r="Z151" s="18">
        <f t="shared" si="46"/>
        <v>0</v>
      </c>
      <c r="AA151" s="18">
        <f t="shared" si="47"/>
        <v>0</v>
      </c>
      <c r="AB151" s="18">
        <f t="shared" si="48"/>
        <v>0</v>
      </c>
      <c r="AC151" s="18">
        <f t="shared" si="48"/>
        <v>0</v>
      </c>
      <c r="AD151" s="17">
        <f>(U151*SUMIFS(Info!$C:$C,Info!$A:$A,AD$3,Info!$E:$E,"&gt;="&amp;$B151,Info!$D:$D,"&lt;="&amp;$B151,Info!$I:$I,"x")/365)*100000</f>
        <v>0</v>
      </c>
      <c r="AE151" s="17">
        <f>(V151*SUMIFS(Info!$C:$C,Info!$A:$A,AE$3,Info!$E:$E,"&gt;="&amp;$B151,Info!$D:$D,"&lt;="&amp;$B151,Info!$I:$I,"x")/365)*100000</f>
        <v>174635.61643835614</v>
      </c>
      <c r="AF151" s="17">
        <f>(W151*SUMIFS(Info!$C:$C,Info!$A:$A,AF$3,Info!$E:$E,"&gt;="&amp;$B151,Info!$D:$D,"&lt;="&amp;$B151,Info!$I:$I,"x")/365)*100000</f>
        <v>0</v>
      </c>
      <c r="AG151" s="17">
        <f>(X151*SUMIFS(Info!$C:$C,Info!$A:$A,AG$3,Info!$E:$E,"&gt;="&amp;$B151,Info!$D:$D,"&lt;="&amp;$B151,Info!$I:$I,"x")/365)*100000</f>
        <v>0</v>
      </c>
      <c r="AH151" s="17">
        <f>(Y151*SUMIFS(Info!$C:$C,Info!$A:$A,AH$3,Info!$E:$E,"&gt;="&amp;$B151,Info!$D:$D,"&lt;="&amp;$B151,Info!$I:$I,"x")/365)*100000</f>
        <v>0</v>
      </c>
      <c r="AI151" s="17">
        <f>(Z151*SUMIFS(Info!$C:$C,Info!$A:$A,AI$3,Info!$E:$E,"&gt;="&amp;$B151,Info!$D:$D,"&lt;="&amp;$B151,Info!$I:$I,"x")/365)*100000</f>
        <v>0</v>
      </c>
      <c r="AJ151" s="17">
        <f>(AA151*SUMIFS(Info!$C:$C,Info!$A:$A,AJ$3,Info!$E:$E,"&gt;="&amp;$B151,Info!$D:$D,"&lt;="&amp;$B151,Info!$I:$I,"x")/365)*100000</f>
        <v>0</v>
      </c>
      <c r="AK151" s="17">
        <f>(AB151*SUMIFS(Info!$C:$C,Info!$A:$A,AK$3,Info!$E:$E,"&gt;="&amp;$B151,Info!$D:$D,"&lt;="&amp;$B151,Info!$I:$I,"x")/365)*100000</f>
        <v>0</v>
      </c>
      <c r="AL151" s="17">
        <f>(AC151*SUMIFS(Info!$C:$C,Info!$A:$A,AL$3,Info!$E:$E,"&gt;="&amp;$B151,Info!$D:$D,"&lt;="&amp;$B151,Info!$I:$I,"x")/365)*100000</f>
        <v>0</v>
      </c>
    </row>
    <row r="152" spans="1:38">
      <c r="A152" s="14" t="str">
        <f t="shared" si="49"/>
        <v>2/2025</v>
      </c>
      <c r="B152" s="14">
        <f t="shared" si="50"/>
        <v>45716</v>
      </c>
      <c r="C152" s="1">
        <f>(SUMIFS('OD0040 theo Bravo'!$G:$G,'OD0040 theo Bravo'!$G:$G,"&gt;="&amp;0,'OD0040 theo Bravo'!$D:$D,C$3,'OD0040 theo Bravo'!$B:$B,"&lt;="&amp;$B152))</f>
        <v>221923</v>
      </c>
      <c r="D152" s="1">
        <f>(SUMIFS('OD0040 theo Bravo'!$G:$G,'OD0040 theo Bravo'!$G:$G,"&gt;="&amp;0,'OD0040 theo Bravo'!$D:$D,D$3,'OD0040 theo Bravo'!$B:$B,"&lt;="&amp;$B152))</f>
        <v>10150</v>
      </c>
      <c r="E152" s="1">
        <f>(SUMIFS('OD0040 theo Bravo'!$G:$G,'OD0040 theo Bravo'!$G:$G,"&gt;="&amp;0,'OD0040 theo Bravo'!$D:$D,E$3,'OD0040 theo Bravo'!$B:$B,"&lt;="&amp;$B152))</f>
        <v>731634</v>
      </c>
      <c r="F152" s="1">
        <f>(SUMIFS('OD0040 theo Bravo'!$G:$G,'OD0040 theo Bravo'!$G:$G,"&gt;="&amp;0,'OD0040 theo Bravo'!$D:$D,F$3,'OD0040 theo Bravo'!$B:$B,"&lt;="&amp;$B152))</f>
        <v>400000</v>
      </c>
      <c r="G152" s="1">
        <f>(SUMIFS('OD0040 theo Bravo'!$G:$G,'OD0040 theo Bravo'!$G:$G,"&gt;="&amp;0,'OD0040 theo Bravo'!$D:$D,G$3,'OD0040 theo Bravo'!$B:$B,"&lt;="&amp;$B152))</f>
        <v>500000</v>
      </c>
      <c r="H152" s="1">
        <f>(SUMIFS('OD0040 theo Bravo'!$G:$G,'OD0040 theo Bravo'!$G:$G,"&gt;="&amp;0,'OD0040 theo Bravo'!$D:$D,H$3,'OD0040 theo Bravo'!$B:$B,"&lt;="&amp;$B152))</f>
        <v>0</v>
      </c>
      <c r="I152" s="1">
        <f>(SUMIFS('OD0040 theo Bravo'!$G:$G,'OD0040 theo Bravo'!$G:$G,"&gt;="&amp;0,'OD0040 theo Bravo'!$D:$D,I$3,'OD0040 theo Bravo'!$B:$B,"&lt;="&amp;$B152))</f>
        <v>0</v>
      </c>
      <c r="J152" s="1">
        <f>(SUMIFS('OD0040 theo Bravo'!$G:$G,'OD0040 theo Bravo'!$G:$G,"&gt;="&amp;0,'OD0040 theo Bravo'!$D:$D,J$3,'OD0040 theo Bravo'!$B:$B,"&lt;="&amp;$B152))</f>
        <v>0</v>
      </c>
      <c r="K152" s="1">
        <f>(SUMIFS('OD0040 theo Bravo'!$G:$G,'OD0040 theo Bravo'!$G:$G,"&gt;="&amp;0,'OD0040 theo Bravo'!$D:$D,K$3,'OD0040 theo Bravo'!$B:$B,"&lt;="&amp;$B152))</f>
        <v>0</v>
      </c>
      <c r="L152" s="1">
        <f>-(SUMIFS('OD0040 theo Bravo'!$G:$G,'OD0040 theo Bravo'!$G:$G,"&lt;"&amp;0,'OD0040 theo Bravo'!$D:$D,L$3))</f>
        <v>504722</v>
      </c>
      <c r="M152" s="1">
        <f>-(SUMIFS('OD0040 theo Bravo'!$G:$G,'OD0040 theo Bravo'!$G:$G,"&lt;"&amp;0,'OD0040 theo Bravo'!$D:$D,M$3))</f>
        <v>0</v>
      </c>
      <c r="N152" s="1">
        <f>-(SUMIFS('OD0040 theo Bravo'!$G:$G,'OD0040 theo Bravo'!$G:$G,"&lt;"&amp;0,'OD0040 theo Bravo'!$D:$D,N$3))</f>
        <v>974267</v>
      </c>
      <c r="O152" s="1">
        <f>-(SUMIFS('OD0040 theo Bravo'!$G:$G,'OD0040 theo Bravo'!$G:$G,"&lt;"&amp;0,'OD0040 theo Bravo'!$D:$D,O$3))</f>
        <v>830018</v>
      </c>
      <c r="P152" s="1">
        <f>-(SUMIFS('OD0040 theo Bravo'!$G:$G,'OD0040 theo Bravo'!$G:$G,"&lt;"&amp;0,'OD0040 theo Bravo'!$D:$D,P$3))</f>
        <v>550000</v>
      </c>
      <c r="Q152" s="1">
        <f>-(SUMIFS('OD0040 theo Bravo'!$G:$G,'OD0040 theo Bravo'!$G:$G,"&lt;"&amp;0,'OD0040 theo Bravo'!$D:$D,Q$3))</f>
        <v>449984</v>
      </c>
      <c r="R152" s="1">
        <f>-(SUMIFS('OD0040 theo Bravo'!$G:$G,'OD0040 theo Bravo'!$G:$G,"&lt;"&amp;0,'OD0040 theo Bravo'!$D:$D,R$3))</f>
        <v>550145</v>
      </c>
      <c r="S152" s="1">
        <f>-(SUMIFS('OD0040 theo Bravo'!$G:$G,'OD0040 theo Bravo'!$G:$G,"&lt;"&amp;0,'OD0040 theo Bravo'!$D:$D,S$3))</f>
        <v>0</v>
      </c>
      <c r="T152" s="1">
        <f>-(SUMIFS('OD0040 theo Bravo'!$G:$G,'OD0040 theo Bravo'!$G:$G,"&lt;"&amp;0,'OD0040 theo Bravo'!$D:$D,T$3))</f>
        <v>49247</v>
      </c>
      <c r="U152" s="18">
        <f t="shared" ref="U152:U183" si="51">IF(C152-L152&lt;0,0,C152-L152)</f>
        <v>0</v>
      </c>
      <c r="V152" s="18">
        <f t="shared" ref="V152:V183" si="52">IF(D152-M152&lt;0,0,D152-M152)</f>
        <v>10150</v>
      </c>
      <c r="W152" s="18">
        <f t="shared" ref="W152:W183" si="53">IF(E152-N152&lt;0,0,E152-N152)</f>
        <v>0</v>
      </c>
      <c r="X152" s="18">
        <f t="shared" ref="X152:X183" si="54">IF(F152-O152&lt;0,0,F152-O152)</f>
        <v>0</v>
      </c>
      <c r="Y152" s="18">
        <f t="shared" ref="Y152:Y183" si="55">IF(G152-P152&lt;0,0,G152-P152)</f>
        <v>0</v>
      </c>
      <c r="Z152" s="18">
        <f t="shared" ref="Z152:Z183" si="56">IF(H152-Q152&lt;0,0,H152-Q152)</f>
        <v>0</v>
      </c>
      <c r="AA152" s="18">
        <f t="shared" si="47"/>
        <v>0</v>
      </c>
      <c r="AB152" s="18">
        <f t="shared" si="48"/>
        <v>0</v>
      </c>
      <c r="AC152" s="18">
        <f t="shared" si="48"/>
        <v>0</v>
      </c>
      <c r="AD152" s="17">
        <f>(U152*SUMIFS(Info!$C:$C,Info!$A:$A,AD$3,Info!$E:$E,"&gt;="&amp;$B152,Info!$D:$D,"&lt;="&amp;$B152,Info!$I:$I,"x")/365)*100000</f>
        <v>0</v>
      </c>
      <c r="AE152" s="17">
        <f>(V152*SUMIFS(Info!$C:$C,Info!$A:$A,AE$3,Info!$E:$E,"&gt;="&amp;$B152,Info!$D:$D,"&lt;="&amp;$B152,Info!$I:$I,"x")/365)*100000</f>
        <v>174635.61643835614</v>
      </c>
      <c r="AF152" s="17">
        <f>(W152*SUMIFS(Info!$C:$C,Info!$A:$A,AF$3,Info!$E:$E,"&gt;="&amp;$B152,Info!$D:$D,"&lt;="&amp;$B152,Info!$I:$I,"x")/365)*100000</f>
        <v>0</v>
      </c>
      <c r="AG152" s="17">
        <f>(X152*SUMIFS(Info!$C:$C,Info!$A:$A,AG$3,Info!$E:$E,"&gt;="&amp;$B152,Info!$D:$D,"&lt;="&amp;$B152,Info!$I:$I,"x")/365)*100000</f>
        <v>0</v>
      </c>
      <c r="AH152" s="17">
        <f>(Y152*SUMIFS(Info!$C:$C,Info!$A:$A,AH$3,Info!$E:$E,"&gt;="&amp;$B152,Info!$D:$D,"&lt;="&amp;$B152,Info!$I:$I,"x")/365)*100000</f>
        <v>0</v>
      </c>
      <c r="AI152" s="17">
        <f>(Z152*SUMIFS(Info!$C:$C,Info!$A:$A,AI$3,Info!$E:$E,"&gt;="&amp;$B152,Info!$D:$D,"&lt;="&amp;$B152,Info!$I:$I,"x")/365)*100000</f>
        <v>0</v>
      </c>
      <c r="AJ152" s="17">
        <f>(AA152*SUMIFS(Info!$C:$C,Info!$A:$A,AJ$3,Info!$E:$E,"&gt;="&amp;$B152,Info!$D:$D,"&lt;="&amp;$B152,Info!$I:$I,"x")/365)*100000</f>
        <v>0</v>
      </c>
      <c r="AK152" s="17">
        <f>(AB152*SUMIFS(Info!$C:$C,Info!$A:$A,AK$3,Info!$E:$E,"&gt;="&amp;$B152,Info!$D:$D,"&lt;="&amp;$B152,Info!$I:$I,"x")/365)*100000</f>
        <v>0</v>
      </c>
      <c r="AL152" s="17">
        <f>(AC152*SUMIFS(Info!$C:$C,Info!$A:$A,AL$3,Info!$E:$E,"&gt;="&amp;$B152,Info!$D:$D,"&lt;="&amp;$B152,Info!$I:$I,"x")/365)*100000</f>
        <v>0</v>
      </c>
    </row>
    <row r="153" spans="1:38">
      <c r="A153" s="14" t="str">
        <f t="shared" ref="A153" si="57">MONTH(B153)&amp;"/"&amp;YEAR(B153)</f>
        <v>3/2025</v>
      </c>
      <c r="B153" s="14">
        <f t="shared" si="50"/>
        <v>45717</v>
      </c>
      <c r="C153" s="1">
        <f>(SUMIFS('OD0040 theo Bravo'!$G:$G,'OD0040 theo Bravo'!$G:$G,"&gt;="&amp;0,'OD0040 theo Bravo'!$D:$D,C$3,'OD0040 theo Bravo'!$B:$B,"&lt;="&amp;$B153))</f>
        <v>221923</v>
      </c>
      <c r="D153" s="1">
        <f>(SUMIFS('OD0040 theo Bravo'!$G:$G,'OD0040 theo Bravo'!$G:$G,"&gt;="&amp;0,'OD0040 theo Bravo'!$D:$D,D$3,'OD0040 theo Bravo'!$B:$B,"&lt;="&amp;$B153))</f>
        <v>10150</v>
      </c>
      <c r="E153" s="1">
        <f>(SUMIFS('OD0040 theo Bravo'!$G:$G,'OD0040 theo Bravo'!$G:$G,"&gt;="&amp;0,'OD0040 theo Bravo'!$D:$D,E$3,'OD0040 theo Bravo'!$B:$B,"&lt;="&amp;$B153))</f>
        <v>731634</v>
      </c>
      <c r="F153" s="1">
        <f>(SUMIFS('OD0040 theo Bravo'!$G:$G,'OD0040 theo Bravo'!$G:$G,"&gt;="&amp;0,'OD0040 theo Bravo'!$D:$D,F$3,'OD0040 theo Bravo'!$B:$B,"&lt;="&amp;$B153))</f>
        <v>400000</v>
      </c>
      <c r="G153" s="1">
        <f>(SUMIFS('OD0040 theo Bravo'!$G:$G,'OD0040 theo Bravo'!$G:$G,"&gt;="&amp;0,'OD0040 theo Bravo'!$D:$D,G$3,'OD0040 theo Bravo'!$B:$B,"&lt;="&amp;$B153))</f>
        <v>500000</v>
      </c>
      <c r="H153" s="1">
        <f>(SUMIFS('OD0040 theo Bravo'!$G:$G,'OD0040 theo Bravo'!$G:$G,"&gt;="&amp;0,'OD0040 theo Bravo'!$D:$D,H$3,'OD0040 theo Bravo'!$B:$B,"&lt;="&amp;$B153))</f>
        <v>0</v>
      </c>
      <c r="I153" s="1">
        <f>(SUMIFS('OD0040 theo Bravo'!$G:$G,'OD0040 theo Bravo'!$G:$G,"&gt;="&amp;0,'OD0040 theo Bravo'!$D:$D,I$3,'OD0040 theo Bravo'!$B:$B,"&lt;="&amp;$B153))</f>
        <v>0</v>
      </c>
      <c r="J153" s="1">
        <f>(SUMIFS('OD0040 theo Bravo'!$G:$G,'OD0040 theo Bravo'!$G:$G,"&gt;="&amp;0,'OD0040 theo Bravo'!$D:$D,J$3,'OD0040 theo Bravo'!$B:$B,"&lt;="&amp;$B153))</f>
        <v>0</v>
      </c>
      <c r="K153" s="1">
        <f>(SUMIFS('OD0040 theo Bravo'!$G:$G,'OD0040 theo Bravo'!$G:$G,"&gt;="&amp;0,'OD0040 theo Bravo'!$D:$D,K$3,'OD0040 theo Bravo'!$B:$B,"&lt;="&amp;$B153))</f>
        <v>0</v>
      </c>
      <c r="L153" s="1">
        <f>-(SUMIFS('OD0040 theo Bravo'!$G:$G,'OD0040 theo Bravo'!$G:$G,"&lt;"&amp;0,'OD0040 theo Bravo'!$D:$D,L$3))</f>
        <v>504722</v>
      </c>
      <c r="M153" s="1">
        <f>-(SUMIFS('OD0040 theo Bravo'!$G:$G,'OD0040 theo Bravo'!$G:$G,"&lt;"&amp;0,'OD0040 theo Bravo'!$D:$D,M$3))</f>
        <v>0</v>
      </c>
      <c r="N153" s="1">
        <f>-(SUMIFS('OD0040 theo Bravo'!$G:$G,'OD0040 theo Bravo'!$G:$G,"&lt;"&amp;0,'OD0040 theo Bravo'!$D:$D,N$3))</f>
        <v>974267</v>
      </c>
      <c r="O153" s="1">
        <f>-(SUMIFS('OD0040 theo Bravo'!$G:$G,'OD0040 theo Bravo'!$G:$G,"&lt;"&amp;0,'OD0040 theo Bravo'!$D:$D,O$3))</f>
        <v>830018</v>
      </c>
      <c r="P153" s="1">
        <f>-(SUMIFS('OD0040 theo Bravo'!$G:$G,'OD0040 theo Bravo'!$G:$G,"&lt;"&amp;0,'OD0040 theo Bravo'!$D:$D,P$3))</f>
        <v>550000</v>
      </c>
      <c r="Q153" s="1">
        <f>-(SUMIFS('OD0040 theo Bravo'!$G:$G,'OD0040 theo Bravo'!$G:$G,"&lt;"&amp;0,'OD0040 theo Bravo'!$D:$D,Q$3))</f>
        <v>449984</v>
      </c>
      <c r="R153" s="1">
        <f>-(SUMIFS('OD0040 theo Bravo'!$G:$G,'OD0040 theo Bravo'!$G:$G,"&lt;"&amp;0,'OD0040 theo Bravo'!$D:$D,R$3))</f>
        <v>550145</v>
      </c>
      <c r="S153" s="1">
        <f>-(SUMIFS('OD0040 theo Bravo'!$G:$G,'OD0040 theo Bravo'!$G:$G,"&lt;"&amp;0,'OD0040 theo Bravo'!$D:$D,S$3))</f>
        <v>0</v>
      </c>
      <c r="T153" s="1">
        <f>-(SUMIFS('OD0040 theo Bravo'!$G:$G,'OD0040 theo Bravo'!$G:$G,"&lt;"&amp;0,'OD0040 theo Bravo'!$D:$D,T$3))</f>
        <v>49247</v>
      </c>
      <c r="U153" s="18">
        <f t="shared" si="51"/>
        <v>0</v>
      </c>
      <c r="V153" s="18">
        <f t="shared" si="52"/>
        <v>10150</v>
      </c>
      <c r="W153" s="18">
        <f t="shared" si="53"/>
        <v>0</v>
      </c>
      <c r="X153" s="18">
        <f t="shared" si="54"/>
        <v>0</v>
      </c>
      <c r="Y153" s="18">
        <f t="shared" si="55"/>
        <v>0</v>
      </c>
      <c r="Z153" s="18">
        <f t="shared" si="56"/>
        <v>0</v>
      </c>
      <c r="AA153" s="18">
        <f t="shared" si="47"/>
        <v>0</v>
      </c>
      <c r="AB153" s="18">
        <f t="shared" si="48"/>
        <v>0</v>
      </c>
      <c r="AC153" s="18">
        <f t="shared" si="48"/>
        <v>0</v>
      </c>
      <c r="AD153" s="17">
        <f>(U153*SUMIFS(Info!$C:$C,Info!$A:$A,AD$3,Info!$E:$E,"&gt;="&amp;$B153,Info!$D:$D,"&lt;="&amp;$B153,Info!$I:$I,"x")/365)*100000</f>
        <v>0</v>
      </c>
      <c r="AE153" s="17">
        <f>(V153*SUMIFS(Info!$C:$C,Info!$A:$A,AE$3,Info!$E:$E,"&gt;="&amp;$B153,Info!$D:$D,"&lt;="&amp;$B153,Info!$I:$I,"x")/365)*100000</f>
        <v>174635.61643835614</v>
      </c>
      <c r="AF153" s="17">
        <f>(W153*SUMIFS(Info!$C:$C,Info!$A:$A,AF$3,Info!$E:$E,"&gt;="&amp;$B153,Info!$D:$D,"&lt;="&amp;$B153,Info!$I:$I,"x")/365)*100000</f>
        <v>0</v>
      </c>
      <c r="AG153" s="17">
        <f>(X153*SUMIFS(Info!$C:$C,Info!$A:$A,AG$3,Info!$E:$E,"&gt;="&amp;$B153,Info!$D:$D,"&lt;="&amp;$B153,Info!$I:$I,"x")/365)*100000</f>
        <v>0</v>
      </c>
      <c r="AH153" s="17">
        <f>(Y153*SUMIFS(Info!$C:$C,Info!$A:$A,AH$3,Info!$E:$E,"&gt;="&amp;$B153,Info!$D:$D,"&lt;="&amp;$B153,Info!$I:$I,"x")/365)*100000</f>
        <v>0</v>
      </c>
      <c r="AI153" s="17">
        <f>(Z153*SUMIFS(Info!$C:$C,Info!$A:$A,AI$3,Info!$E:$E,"&gt;="&amp;$B153,Info!$D:$D,"&lt;="&amp;$B153,Info!$I:$I,"x")/365)*100000</f>
        <v>0</v>
      </c>
      <c r="AJ153" s="17">
        <f>(AA153*SUMIFS(Info!$C:$C,Info!$A:$A,AJ$3,Info!$E:$E,"&gt;="&amp;$B153,Info!$D:$D,"&lt;="&amp;$B153,Info!$I:$I,"x")/365)*100000</f>
        <v>0</v>
      </c>
      <c r="AK153" s="17">
        <f>(AB153*SUMIFS(Info!$C:$C,Info!$A:$A,AK$3,Info!$E:$E,"&gt;="&amp;$B153,Info!$D:$D,"&lt;="&amp;$B153,Info!$I:$I,"x")/365)*100000</f>
        <v>0</v>
      </c>
      <c r="AL153" s="17">
        <f>(AC153*SUMIFS(Info!$C:$C,Info!$A:$A,AL$3,Info!$E:$E,"&gt;="&amp;$B153,Info!$D:$D,"&lt;="&amp;$B153,Info!$I:$I,"x")/365)*100000</f>
        <v>0</v>
      </c>
    </row>
    <row r="154" spans="1:38">
      <c r="A154" s="14" t="str">
        <f t="shared" ref="A154:A171" si="58">MONTH(B154)&amp;"/"&amp;YEAR(B154)</f>
        <v>3/2025</v>
      </c>
      <c r="B154" s="14">
        <f t="shared" si="50"/>
        <v>45718</v>
      </c>
      <c r="C154" s="1">
        <f>(SUMIFS('OD0040 theo Bravo'!$G:$G,'OD0040 theo Bravo'!$G:$G,"&gt;="&amp;0,'OD0040 theo Bravo'!$D:$D,C$3,'OD0040 theo Bravo'!$B:$B,"&lt;="&amp;$B154))</f>
        <v>221923</v>
      </c>
      <c r="D154" s="1">
        <f>(SUMIFS('OD0040 theo Bravo'!$G:$G,'OD0040 theo Bravo'!$G:$G,"&gt;="&amp;0,'OD0040 theo Bravo'!$D:$D,D$3,'OD0040 theo Bravo'!$B:$B,"&lt;="&amp;$B154))</f>
        <v>10150</v>
      </c>
      <c r="E154" s="1">
        <f>(SUMIFS('OD0040 theo Bravo'!$G:$G,'OD0040 theo Bravo'!$G:$G,"&gt;="&amp;0,'OD0040 theo Bravo'!$D:$D,E$3,'OD0040 theo Bravo'!$B:$B,"&lt;="&amp;$B154))</f>
        <v>731634</v>
      </c>
      <c r="F154" s="1">
        <f>(SUMIFS('OD0040 theo Bravo'!$G:$G,'OD0040 theo Bravo'!$G:$G,"&gt;="&amp;0,'OD0040 theo Bravo'!$D:$D,F$3,'OD0040 theo Bravo'!$B:$B,"&lt;="&amp;$B154))</f>
        <v>400000</v>
      </c>
      <c r="G154" s="1">
        <f>(SUMIFS('OD0040 theo Bravo'!$G:$G,'OD0040 theo Bravo'!$G:$G,"&gt;="&amp;0,'OD0040 theo Bravo'!$D:$D,G$3,'OD0040 theo Bravo'!$B:$B,"&lt;="&amp;$B154))</f>
        <v>500000</v>
      </c>
      <c r="H154" s="1">
        <f>(SUMIFS('OD0040 theo Bravo'!$G:$G,'OD0040 theo Bravo'!$G:$G,"&gt;="&amp;0,'OD0040 theo Bravo'!$D:$D,H$3,'OD0040 theo Bravo'!$B:$B,"&lt;="&amp;$B154))</f>
        <v>0</v>
      </c>
      <c r="I154" s="1">
        <f>(SUMIFS('OD0040 theo Bravo'!$G:$G,'OD0040 theo Bravo'!$G:$G,"&gt;="&amp;0,'OD0040 theo Bravo'!$D:$D,I$3,'OD0040 theo Bravo'!$B:$B,"&lt;="&amp;$B154))</f>
        <v>0</v>
      </c>
      <c r="J154" s="1">
        <f>(SUMIFS('OD0040 theo Bravo'!$G:$G,'OD0040 theo Bravo'!$G:$G,"&gt;="&amp;0,'OD0040 theo Bravo'!$D:$D,J$3,'OD0040 theo Bravo'!$B:$B,"&lt;="&amp;$B154))</f>
        <v>0</v>
      </c>
      <c r="K154" s="1">
        <f>(SUMIFS('OD0040 theo Bravo'!$G:$G,'OD0040 theo Bravo'!$G:$G,"&gt;="&amp;0,'OD0040 theo Bravo'!$D:$D,K$3,'OD0040 theo Bravo'!$B:$B,"&lt;="&amp;$B154))</f>
        <v>0</v>
      </c>
      <c r="L154" s="1">
        <f>-(SUMIFS('OD0040 theo Bravo'!$G:$G,'OD0040 theo Bravo'!$G:$G,"&lt;"&amp;0,'OD0040 theo Bravo'!$D:$D,L$3))</f>
        <v>504722</v>
      </c>
      <c r="M154" s="1">
        <f>-(SUMIFS('OD0040 theo Bravo'!$G:$G,'OD0040 theo Bravo'!$G:$G,"&lt;"&amp;0,'OD0040 theo Bravo'!$D:$D,M$3))</f>
        <v>0</v>
      </c>
      <c r="N154" s="1">
        <f>-(SUMIFS('OD0040 theo Bravo'!$G:$G,'OD0040 theo Bravo'!$G:$G,"&lt;"&amp;0,'OD0040 theo Bravo'!$D:$D,N$3))</f>
        <v>974267</v>
      </c>
      <c r="O154" s="1">
        <f>-(SUMIFS('OD0040 theo Bravo'!$G:$G,'OD0040 theo Bravo'!$G:$G,"&lt;"&amp;0,'OD0040 theo Bravo'!$D:$D,O$3))</f>
        <v>830018</v>
      </c>
      <c r="P154" s="1">
        <f>-(SUMIFS('OD0040 theo Bravo'!$G:$G,'OD0040 theo Bravo'!$G:$G,"&lt;"&amp;0,'OD0040 theo Bravo'!$D:$D,P$3))</f>
        <v>550000</v>
      </c>
      <c r="Q154" s="1">
        <f>-(SUMIFS('OD0040 theo Bravo'!$G:$G,'OD0040 theo Bravo'!$G:$G,"&lt;"&amp;0,'OD0040 theo Bravo'!$D:$D,Q$3))</f>
        <v>449984</v>
      </c>
      <c r="R154" s="1">
        <f>-(SUMIFS('OD0040 theo Bravo'!$G:$G,'OD0040 theo Bravo'!$G:$G,"&lt;"&amp;0,'OD0040 theo Bravo'!$D:$D,R$3))</f>
        <v>550145</v>
      </c>
      <c r="S154" s="1">
        <f>-(SUMIFS('OD0040 theo Bravo'!$G:$G,'OD0040 theo Bravo'!$G:$G,"&lt;"&amp;0,'OD0040 theo Bravo'!$D:$D,S$3))</f>
        <v>0</v>
      </c>
      <c r="T154" s="1">
        <f>-(SUMIFS('OD0040 theo Bravo'!$G:$G,'OD0040 theo Bravo'!$G:$G,"&lt;"&amp;0,'OD0040 theo Bravo'!$D:$D,T$3))</f>
        <v>49247</v>
      </c>
      <c r="U154" s="18">
        <f t="shared" si="51"/>
        <v>0</v>
      </c>
      <c r="V154" s="18">
        <f t="shared" si="52"/>
        <v>10150</v>
      </c>
      <c r="W154" s="18">
        <f t="shared" si="53"/>
        <v>0</v>
      </c>
      <c r="X154" s="18">
        <f t="shared" si="54"/>
        <v>0</v>
      </c>
      <c r="Y154" s="18">
        <f t="shared" si="55"/>
        <v>0</v>
      </c>
      <c r="Z154" s="18">
        <f t="shared" si="56"/>
        <v>0</v>
      </c>
      <c r="AA154" s="18">
        <f t="shared" si="47"/>
        <v>0</v>
      </c>
      <c r="AB154" s="18">
        <f t="shared" si="48"/>
        <v>0</v>
      </c>
      <c r="AC154" s="18">
        <f t="shared" si="48"/>
        <v>0</v>
      </c>
      <c r="AD154" s="17">
        <f>(U154*SUMIFS(Info!$C:$C,Info!$A:$A,AD$3,Info!$E:$E,"&gt;="&amp;$B154,Info!$D:$D,"&lt;="&amp;$B154,Info!$I:$I,"x")/365)*100000</f>
        <v>0</v>
      </c>
      <c r="AE154" s="17">
        <f>(V154*SUMIFS(Info!$C:$C,Info!$A:$A,AE$3,Info!$E:$E,"&gt;="&amp;$B154,Info!$D:$D,"&lt;="&amp;$B154,Info!$I:$I,"x")/365)*100000</f>
        <v>174635.61643835614</v>
      </c>
      <c r="AF154" s="17">
        <f>(W154*SUMIFS(Info!$C:$C,Info!$A:$A,AF$3,Info!$E:$E,"&gt;="&amp;$B154,Info!$D:$D,"&lt;="&amp;$B154,Info!$I:$I,"x")/365)*100000</f>
        <v>0</v>
      </c>
      <c r="AG154" s="17">
        <f>(X154*SUMIFS(Info!$C:$C,Info!$A:$A,AG$3,Info!$E:$E,"&gt;="&amp;$B154,Info!$D:$D,"&lt;="&amp;$B154,Info!$I:$I,"x")/365)*100000</f>
        <v>0</v>
      </c>
      <c r="AH154" s="17">
        <f>(Y154*SUMIFS(Info!$C:$C,Info!$A:$A,AH$3,Info!$E:$E,"&gt;="&amp;$B154,Info!$D:$D,"&lt;="&amp;$B154,Info!$I:$I,"x")/365)*100000</f>
        <v>0</v>
      </c>
      <c r="AI154" s="17">
        <f>(Z154*SUMIFS(Info!$C:$C,Info!$A:$A,AI$3,Info!$E:$E,"&gt;="&amp;$B154,Info!$D:$D,"&lt;="&amp;$B154,Info!$I:$I,"x")/365)*100000</f>
        <v>0</v>
      </c>
      <c r="AJ154" s="17">
        <f>(AA154*SUMIFS(Info!$C:$C,Info!$A:$A,AJ$3,Info!$E:$E,"&gt;="&amp;$B154,Info!$D:$D,"&lt;="&amp;$B154,Info!$I:$I,"x")/365)*100000</f>
        <v>0</v>
      </c>
      <c r="AK154" s="17">
        <f>(AB154*SUMIFS(Info!$C:$C,Info!$A:$A,AK$3,Info!$E:$E,"&gt;="&amp;$B154,Info!$D:$D,"&lt;="&amp;$B154,Info!$I:$I,"x")/365)*100000</f>
        <v>0</v>
      </c>
      <c r="AL154" s="17">
        <f>(AC154*SUMIFS(Info!$C:$C,Info!$A:$A,AL$3,Info!$E:$E,"&gt;="&amp;$B154,Info!$D:$D,"&lt;="&amp;$B154,Info!$I:$I,"x")/365)*100000</f>
        <v>0</v>
      </c>
    </row>
    <row r="155" spans="1:38">
      <c r="A155" s="14" t="str">
        <f t="shared" si="58"/>
        <v>3/2025</v>
      </c>
      <c r="B155" s="14">
        <f t="shared" si="50"/>
        <v>45719</v>
      </c>
      <c r="C155" s="1">
        <f>(SUMIFS('OD0040 theo Bravo'!$G:$G,'OD0040 theo Bravo'!$G:$G,"&gt;="&amp;0,'OD0040 theo Bravo'!$D:$D,C$3,'OD0040 theo Bravo'!$B:$B,"&lt;="&amp;$B155))</f>
        <v>221942</v>
      </c>
      <c r="D155" s="1">
        <f>(SUMIFS('OD0040 theo Bravo'!$G:$G,'OD0040 theo Bravo'!$G:$G,"&gt;="&amp;0,'OD0040 theo Bravo'!$D:$D,D$3,'OD0040 theo Bravo'!$B:$B,"&lt;="&amp;$B155))</f>
        <v>10150</v>
      </c>
      <c r="E155" s="1">
        <f>(SUMIFS('OD0040 theo Bravo'!$G:$G,'OD0040 theo Bravo'!$G:$G,"&gt;="&amp;0,'OD0040 theo Bravo'!$D:$D,E$3,'OD0040 theo Bravo'!$B:$B,"&lt;="&amp;$B155))</f>
        <v>733605</v>
      </c>
      <c r="F155" s="1">
        <f>(SUMIFS('OD0040 theo Bravo'!$G:$G,'OD0040 theo Bravo'!$G:$G,"&gt;="&amp;0,'OD0040 theo Bravo'!$D:$D,F$3,'OD0040 theo Bravo'!$B:$B,"&lt;="&amp;$B155))</f>
        <v>400000</v>
      </c>
      <c r="G155" s="1">
        <f>(SUMIFS('OD0040 theo Bravo'!$G:$G,'OD0040 theo Bravo'!$G:$G,"&gt;="&amp;0,'OD0040 theo Bravo'!$D:$D,G$3,'OD0040 theo Bravo'!$B:$B,"&lt;="&amp;$B155))</f>
        <v>500000</v>
      </c>
      <c r="H155" s="1">
        <f>(SUMIFS('OD0040 theo Bravo'!$G:$G,'OD0040 theo Bravo'!$G:$G,"&gt;="&amp;0,'OD0040 theo Bravo'!$D:$D,H$3,'OD0040 theo Bravo'!$B:$B,"&lt;="&amp;$B155))</f>
        <v>0</v>
      </c>
      <c r="I155" s="1">
        <f>(SUMIFS('OD0040 theo Bravo'!$G:$G,'OD0040 theo Bravo'!$G:$G,"&gt;="&amp;0,'OD0040 theo Bravo'!$D:$D,I$3,'OD0040 theo Bravo'!$B:$B,"&lt;="&amp;$B155))</f>
        <v>0</v>
      </c>
      <c r="J155" s="1">
        <f>(SUMIFS('OD0040 theo Bravo'!$G:$G,'OD0040 theo Bravo'!$G:$G,"&gt;="&amp;0,'OD0040 theo Bravo'!$D:$D,J$3,'OD0040 theo Bravo'!$B:$B,"&lt;="&amp;$B155))</f>
        <v>0</v>
      </c>
      <c r="K155" s="1">
        <f>(SUMIFS('OD0040 theo Bravo'!$G:$G,'OD0040 theo Bravo'!$G:$G,"&gt;="&amp;0,'OD0040 theo Bravo'!$D:$D,K$3,'OD0040 theo Bravo'!$B:$B,"&lt;="&amp;$B155))</f>
        <v>0</v>
      </c>
      <c r="L155" s="1">
        <f>-(SUMIFS('OD0040 theo Bravo'!$G:$G,'OD0040 theo Bravo'!$G:$G,"&lt;"&amp;0,'OD0040 theo Bravo'!$D:$D,L$3))</f>
        <v>504722</v>
      </c>
      <c r="M155" s="1">
        <f>-(SUMIFS('OD0040 theo Bravo'!$G:$G,'OD0040 theo Bravo'!$G:$G,"&lt;"&amp;0,'OD0040 theo Bravo'!$D:$D,M$3))</f>
        <v>0</v>
      </c>
      <c r="N155" s="1">
        <f>-(SUMIFS('OD0040 theo Bravo'!$G:$G,'OD0040 theo Bravo'!$G:$G,"&lt;"&amp;0,'OD0040 theo Bravo'!$D:$D,N$3))</f>
        <v>974267</v>
      </c>
      <c r="O155" s="1">
        <f>-(SUMIFS('OD0040 theo Bravo'!$G:$G,'OD0040 theo Bravo'!$G:$G,"&lt;"&amp;0,'OD0040 theo Bravo'!$D:$D,O$3))</f>
        <v>830018</v>
      </c>
      <c r="P155" s="1">
        <f>-(SUMIFS('OD0040 theo Bravo'!$G:$G,'OD0040 theo Bravo'!$G:$G,"&lt;"&amp;0,'OD0040 theo Bravo'!$D:$D,P$3))</f>
        <v>550000</v>
      </c>
      <c r="Q155" s="1">
        <f>-(SUMIFS('OD0040 theo Bravo'!$G:$G,'OD0040 theo Bravo'!$G:$G,"&lt;"&amp;0,'OD0040 theo Bravo'!$D:$D,Q$3))</f>
        <v>449984</v>
      </c>
      <c r="R155" s="1">
        <f>-(SUMIFS('OD0040 theo Bravo'!$G:$G,'OD0040 theo Bravo'!$G:$G,"&lt;"&amp;0,'OD0040 theo Bravo'!$D:$D,R$3))</f>
        <v>550145</v>
      </c>
      <c r="S155" s="1">
        <f>-(SUMIFS('OD0040 theo Bravo'!$G:$G,'OD0040 theo Bravo'!$G:$G,"&lt;"&amp;0,'OD0040 theo Bravo'!$D:$D,S$3))</f>
        <v>0</v>
      </c>
      <c r="T155" s="1">
        <f>-(SUMIFS('OD0040 theo Bravo'!$G:$G,'OD0040 theo Bravo'!$G:$G,"&lt;"&amp;0,'OD0040 theo Bravo'!$D:$D,T$3))</f>
        <v>49247</v>
      </c>
      <c r="U155" s="18">
        <f t="shared" si="51"/>
        <v>0</v>
      </c>
      <c r="V155" s="18">
        <f t="shared" si="52"/>
        <v>10150</v>
      </c>
      <c r="W155" s="18">
        <f t="shared" si="53"/>
        <v>0</v>
      </c>
      <c r="X155" s="18">
        <f t="shared" si="54"/>
        <v>0</v>
      </c>
      <c r="Y155" s="18">
        <f t="shared" si="55"/>
        <v>0</v>
      </c>
      <c r="Z155" s="18">
        <f t="shared" si="56"/>
        <v>0</v>
      </c>
      <c r="AA155" s="18">
        <f t="shared" si="47"/>
        <v>0</v>
      </c>
      <c r="AB155" s="18">
        <f t="shared" si="48"/>
        <v>0</v>
      </c>
      <c r="AC155" s="18">
        <f t="shared" si="48"/>
        <v>0</v>
      </c>
      <c r="AD155" s="17">
        <f>(U155*SUMIFS(Info!$C:$C,Info!$A:$A,AD$3,Info!$E:$E,"&gt;="&amp;$B155,Info!$D:$D,"&lt;="&amp;$B155,Info!$I:$I,"x")/365)*100000</f>
        <v>0</v>
      </c>
      <c r="AE155" s="17">
        <f>(V155*SUMIFS(Info!$C:$C,Info!$A:$A,AE$3,Info!$E:$E,"&gt;="&amp;$B155,Info!$D:$D,"&lt;="&amp;$B155,Info!$I:$I,"x")/365)*100000</f>
        <v>174635.61643835614</v>
      </c>
      <c r="AF155" s="17">
        <f>(W155*SUMIFS(Info!$C:$C,Info!$A:$A,AF$3,Info!$E:$E,"&gt;="&amp;$B155,Info!$D:$D,"&lt;="&amp;$B155,Info!$I:$I,"x")/365)*100000</f>
        <v>0</v>
      </c>
      <c r="AG155" s="17">
        <f>(X155*SUMIFS(Info!$C:$C,Info!$A:$A,AG$3,Info!$E:$E,"&gt;="&amp;$B155,Info!$D:$D,"&lt;="&amp;$B155,Info!$I:$I,"x")/365)*100000</f>
        <v>0</v>
      </c>
      <c r="AH155" s="17">
        <f>(Y155*SUMIFS(Info!$C:$C,Info!$A:$A,AH$3,Info!$E:$E,"&gt;="&amp;$B155,Info!$D:$D,"&lt;="&amp;$B155,Info!$I:$I,"x")/365)*100000</f>
        <v>0</v>
      </c>
      <c r="AI155" s="17">
        <f>(Z155*SUMIFS(Info!$C:$C,Info!$A:$A,AI$3,Info!$E:$E,"&gt;="&amp;$B155,Info!$D:$D,"&lt;="&amp;$B155,Info!$I:$I,"x")/365)*100000</f>
        <v>0</v>
      </c>
      <c r="AJ155" s="17">
        <f>(AA155*SUMIFS(Info!$C:$C,Info!$A:$A,AJ$3,Info!$E:$E,"&gt;="&amp;$B155,Info!$D:$D,"&lt;="&amp;$B155,Info!$I:$I,"x")/365)*100000</f>
        <v>0</v>
      </c>
      <c r="AK155" s="17">
        <f>(AB155*SUMIFS(Info!$C:$C,Info!$A:$A,AK$3,Info!$E:$E,"&gt;="&amp;$B155,Info!$D:$D,"&lt;="&amp;$B155,Info!$I:$I,"x")/365)*100000</f>
        <v>0</v>
      </c>
      <c r="AL155" s="17">
        <f>(AC155*SUMIFS(Info!$C:$C,Info!$A:$A,AL$3,Info!$E:$E,"&gt;="&amp;$B155,Info!$D:$D,"&lt;="&amp;$B155,Info!$I:$I,"x")/365)*100000</f>
        <v>0</v>
      </c>
    </row>
    <row r="156" spans="1:38">
      <c r="A156" s="14" t="str">
        <f t="shared" si="58"/>
        <v>3/2025</v>
      </c>
      <c r="B156" s="14">
        <f t="shared" si="50"/>
        <v>45720</v>
      </c>
      <c r="C156" s="1">
        <f>(SUMIFS('OD0040 theo Bravo'!$G:$G,'OD0040 theo Bravo'!$G:$G,"&gt;="&amp;0,'OD0040 theo Bravo'!$D:$D,C$3,'OD0040 theo Bravo'!$B:$B,"&lt;="&amp;$B156))</f>
        <v>221968</v>
      </c>
      <c r="D156" s="1">
        <f>(SUMIFS('OD0040 theo Bravo'!$G:$G,'OD0040 theo Bravo'!$G:$G,"&gt;="&amp;0,'OD0040 theo Bravo'!$D:$D,D$3,'OD0040 theo Bravo'!$B:$B,"&lt;="&amp;$B156))</f>
        <v>10150</v>
      </c>
      <c r="E156" s="1">
        <f>(SUMIFS('OD0040 theo Bravo'!$G:$G,'OD0040 theo Bravo'!$G:$G,"&gt;="&amp;0,'OD0040 theo Bravo'!$D:$D,E$3,'OD0040 theo Bravo'!$B:$B,"&lt;="&amp;$B156))</f>
        <v>736379</v>
      </c>
      <c r="F156" s="1">
        <f>(SUMIFS('OD0040 theo Bravo'!$G:$G,'OD0040 theo Bravo'!$G:$G,"&gt;="&amp;0,'OD0040 theo Bravo'!$D:$D,F$3,'OD0040 theo Bravo'!$B:$B,"&lt;="&amp;$B156))</f>
        <v>400054</v>
      </c>
      <c r="G156" s="1">
        <f>(SUMIFS('OD0040 theo Bravo'!$G:$G,'OD0040 theo Bravo'!$G:$G,"&gt;="&amp;0,'OD0040 theo Bravo'!$D:$D,G$3,'OD0040 theo Bravo'!$B:$B,"&lt;="&amp;$B156))</f>
        <v>500000</v>
      </c>
      <c r="H156" s="1">
        <f>(SUMIFS('OD0040 theo Bravo'!$G:$G,'OD0040 theo Bravo'!$G:$G,"&gt;="&amp;0,'OD0040 theo Bravo'!$D:$D,H$3,'OD0040 theo Bravo'!$B:$B,"&lt;="&amp;$B156))</f>
        <v>0</v>
      </c>
      <c r="I156" s="1">
        <f>(SUMIFS('OD0040 theo Bravo'!$G:$G,'OD0040 theo Bravo'!$G:$G,"&gt;="&amp;0,'OD0040 theo Bravo'!$D:$D,I$3,'OD0040 theo Bravo'!$B:$B,"&lt;="&amp;$B156))</f>
        <v>0</v>
      </c>
      <c r="J156" s="1">
        <f>(SUMIFS('OD0040 theo Bravo'!$G:$G,'OD0040 theo Bravo'!$G:$G,"&gt;="&amp;0,'OD0040 theo Bravo'!$D:$D,J$3,'OD0040 theo Bravo'!$B:$B,"&lt;="&amp;$B156))</f>
        <v>0</v>
      </c>
      <c r="K156" s="1">
        <f>(SUMIFS('OD0040 theo Bravo'!$G:$G,'OD0040 theo Bravo'!$G:$G,"&gt;="&amp;0,'OD0040 theo Bravo'!$D:$D,K$3,'OD0040 theo Bravo'!$B:$B,"&lt;="&amp;$B156))</f>
        <v>0</v>
      </c>
      <c r="L156" s="1">
        <f>-(SUMIFS('OD0040 theo Bravo'!$G:$G,'OD0040 theo Bravo'!$G:$G,"&lt;"&amp;0,'OD0040 theo Bravo'!$D:$D,L$3))</f>
        <v>504722</v>
      </c>
      <c r="M156" s="1">
        <f>-(SUMIFS('OD0040 theo Bravo'!$G:$G,'OD0040 theo Bravo'!$G:$G,"&lt;"&amp;0,'OD0040 theo Bravo'!$D:$D,M$3))</f>
        <v>0</v>
      </c>
      <c r="N156" s="1">
        <f>-(SUMIFS('OD0040 theo Bravo'!$G:$G,'OD0040 theo Bravo'!$G:$G,"&lt;"&amp;0,'OD0040 theo Bravo'!$D:$D,N$3))</f>
        <v>974267</v>
      </c>
      <c r="O156" s="1">
        <f>-(SUMIFS('OD0040 theo Bravo'!$G:$G,'OD0040 theo Bravo'!$G:$G,"&lt;"&amp;0,'OD0040 theo Bravo'!$D:$D,O$3))</f>
        <v>830018</v>
      </c>
      <c r="P156" s="1">
        <f>-(SUMIFS('OD0040 theo Bravo'!$G:$G,'OD0040 theo Bravo'!$G:$G,"&lt;"&amp;0,'OD0040 theo Bravo'!$D:$D,P$3))</f>
        <v>550000</v>
      </c>
      <c r="Q156" s="1">
        <f>-(SUMIFS('OD0040 theo Bravo'!$G:$G,'OD0040 theo Bravo'!$G:$G,"&lt;"&amp;0,'OD0040 theo Bravo'!$D:$D,Q$3))</f>
        <v>449984</v>
      </c>
      <c r="R156" s="1">
        <f>-(SUMIFS('OD0040 theo Bravo'!$G:$G,'OD0040 theo Bravo'!$G:$G,"&lt;"&amp;0,'OD0040 theo Bravo'!$D:$D,R$3))</f>
        <v>550145</v>
      </c>
      <c r="S156" s="1">
        <f>-(SUMIFS('OD0040 theo Bravo'!$G:$G,'OD0040 theo Bravo'!$G:$G,"&lt;"&amp;0,'OD0040 theo Bravo'!$D:$D,S$3))</f>
        <v>0</v>
      </c>
      <c r="T156" s="1">
        <f>-(SUMIFS('OD0040 theo Bravo'!$G:$G,'OD0040 theo Bravo'!$G:$G,"&lt;"&amp;0,'OD0040 theo Bravo'!$D:$D,T$3))</f>
        <v>49247</v>
      </c>
      <c r="U156" s="18">
        <f t="shared" si="51"/>
        <v>0</v>
      </c>
      <c r="V156" s="18">
        <f t="shared" si="52"/>
        <v>10150</v>
      </c>
      <c r="W156" s="18">
        <f t="shared" si="53"/>
        <v>0</v>
      </c>
      <c r="X156" s="18">
        <f t="shared" si="54"/>
        <v>0</v>
      </c>
      <c r="Y156" s="18">
        <f t="shared" si="55"/>
        <v>0</v>
      </c>
      <c r="Z156" s="18">
        <f t="shared" si="56"/>
        <v>0</v>
      </c>
      <c r="AA156" s="18">
        <f t="shared" si="47"/>
        <v>0</v>
      </c>
      <c r="AB156" s="18">
        <f t="shared" si="48"/>
        <v>0</v>
      </c>
      <c r="AC156" s="18">
        <f t="shared" si="48"/>
        <v>0</v>
      </c>
      <c r="AD156" s="17">
        <f>(U156*SUMIFS(Info!$C:$C,Info!$A:$A,AD$3,Info!$E:$E,"&gt;="&amp;$B156,Info!$D:$D,"&lt;="&amp;$B156,Info!$I:$I,"x")/365)*100000</f>
        <v>0</v>
      </c>
      <c r="AE156" s="17">
        <f>(V156*SUMIFS(Info!$C:$C,Info!$A:$A,AE$3,Info!$E:$E,"&gt;="&amp;$B156,Info!$D:$D,"&lt;="&amp;$B156,Info!$I:$I,"x")/365)*100000</f>
        <v>174635.61643835614</v>
      </c>
      <c r="AF156" s="17">
        <f>(W156*SUMIFS(Info!$C:$C,Info!$A:$A,AF$3,Info!$E:$E,"&gt;="&amp;$B156,Info!$D:$D,"&lt;="&amp;$B156,Info!$I:$I,"x")/365)*100000</f>
        <v>0</v>
      </c>
      <c r="AG156" s="17">
        <f>(X156*SUMIFS(Info!$C:$C,Info!$A:$A,AG$3,Info!$E:$E,"&gt;="&amp;$B156,Info!$D:$D,"&lt;="&amp;$B156,Info!$I:$I,"x")/365)*100000</f>
        <v>0</v>
      </c>
      <c r="AH156" s="17">
        <f>(Y156*SUMIFS(Info!$C:$C,Info!$A:$A,AH$3,Info!$E:$E,"&gt;="&amp;$B156,Info!$D:$D,"&lt;="&amp;$B156,Info!$I:$I,"x")/365)*100000</f>
        <v>0</v>
      </c>
      <c r="AI156" s="17">
        <f>(Z156*SUMIFS(Info!$C:$C,Info!$A:$A,AI$3,Info!$E:$E,"&gt;="&amp;$B156,Info!$D:$D,"&lt;="&amp;$B156,Info!$I:$I,"x")/365)*100000</f>
        <v>0</v>
      </c>
      <c r="AJ156" s="17">
        <f>(AA156*SUMIFS(Info!$C:$C,Info!$A:$A,AJ$3,Info!$E:$E,"&gt;="&amp;$B156,Info!$D:$D,"&lt;="&amp;$B156,Info!$I:$I,"x")/365)*100000</f>
        <v>0</v>
      </c>
      <c r="AK156" s="17">
        <f>(AB156*SUMIFS(Info!$C:$C,Info!$A:$A,AK$3,Info!$E:$E,"&gt;="&amp;$B156,Info!$D:$D,"&lt;="&amp;$B156,Info!$I:$I,"x")/365)*100000</f>
        <v>0</v>
      </c>
      <c r="AL156" s="17">
        <f>(AC156*SUMIFS(Info!$C:$C,Info!$A:$A,AL$3,Info!$E:$E,"&gt;="&amp;$B156,Info!$D:$D,"&lt;="&amp;$B156,Info!$I:$I,"x")/365)*100000</f>
        <v>0</v>
      </c>
    </row>
    <row r="157" spans="1:38">
      <c r="A157" s="14" t="str">
        <f t="shared" si="58"/>
        <v>3/2025</v>
      </c>
      <c r="B157" s="14">
        <f t="shared" si="50"/>
        <v>45721</v>
      </c>
      <c r="C157" s="1">
        <f>(SUMIFS('OD0040 theo Bravo'!$G:$G,'OD0040 theo Bravo'!$G:$G,"&gt;="&amp;0,'OD0040 theo Bravo'!$D:$D,C$3,'OD0040 theo Bravo'!$B:$B,"&lt;="&amp;$B157))</f>
        <v>221968</v>
      </c>
      <c r="D157" s="1">
        <f>(SUMIFS('OD0040 theo Bravo'!$G:$G,'OD0040 theo Bravo'!$G:$G,"&gt;="&amp;0,'OD0040 theo Bravo'!$D:$D,D$3,'OD0040 theo Bravo'!$B:$B,"&lt;="&amp;$B157))</f>
        <v>10150</v>
      </c>
      <c r="E157" s="1">
        <f>(SUMIFS('OD0040 theo Bravo'!$G:$G,'OD0040 theo Bravo'!$G:$G,"&gt;="&amp;0,'OD0040 theo Bravo'!$D:$D,E$3,'OD0040 theo Bravo'!$B:$B,"&lt;="&amp;$B157))</f>
        <v>736408</v>
      </c>
      <c r="F157" s="1">
        <f>(SUMIFS('OD0040 theo Bravo'!$G:$G,'OD0040 theo Bravo'!$G:$G,"&gt;="&amp;0,'OD0040 theo Bravo'!$D:$D,F$3,'OD0040 theo Bravo'!$B:$B,"&lt;="&amp;$B157))</f>
        <v>400118</v>
      </c>
      <c r="G157" s="1">
        <f>(SUMIFS('OD0040 theo Bravo'!$G:$G,'OD0040 theo Bravo'!$G:$G,"&gt;="&amp;0,'OD0040 theo Bravo'!$D:$D,G$3,'OD0040 theo Bravo'!$B:$B,"&lt;="&amp;$B157))</f>
        <v>550000</v>
      </c>
      <c r="H157" s="1">
        <f>(SUMIFS('OD0040 theo Bravo'!$G:$G,'OD0040 theo Bravo'!$G:$G,"&gt;="&amp;0,'OD0040 theo Bravo'!$D:$D,H$3,'OD0040 theo Bravo'!$B:$B,"&lt;="&amp;$B157))</f>
        <v>250000</v>
      </c>
      <c r="I157" s="1">
        <f>(SUMIFS('OD0040 theo Bravo'!$G:$G,'OD0040 theo Bravo'!$G:$G,"&gt;="&amp;0,'OD0040 theo Bravo'!$D:$D,I$3,'OD0040 theo Bravo'!$B:$B,"&lt;="&amp;$B157))</f>
        <v>0</v>
      </c>
      <c r="J157" s="1">
        <f>(SUMIFS('OD0040 theo Bravo'!$G:$G,'OD0040 theo Bravo'!$G:$G,"&gt;="&amp;0,'OD0040 theo Bravo'!$D:$D,J$3,'OD0040 theo Bravo'!$B:$B,"&lt;="&amp;$B157))</f>
        <v>0</v>
      </c>
      <c r="K157" s="1">
        <f>(SUMIFS('OD0040 theo Bravo'!$G:$G,'OD0040 theo Bravo'!$G:$G,"&gt;="&amp;0,'OD0040 theo Bravo'!$D:$D,K$3,'OD0040 theo Bravo'!$B:$B,"&lt;="&amp;$B157))</f>
        <v>0</v>
      </c>
      <c r="L157" s="1">
        <f>-(SUMIFS('OD0040 theo Bravo'!$G:$G,'OD0040 theo Bravo'!$G:$G,"&lt;"&amp;0,'OD0040 theo Bravo'!$D:$D,L$3))</f>
        <v>504722</v>
      </c>
      <c r="M157" s="1">
        <f>-(SUMIFS('OD0040 theo Bravo'!$G:$G,'OD0040 theo Bravo'!$G:$G,"&lt;"&amp;0,'OD0040 theo Bravo'!$D:$D,M$3))</f>
        <v>0</v>
      </c>
      <c r="N157" s="1">
        <f>-(SUMIFS('OD0040 theo Bravo'!$G:$G,'OD0040 theo Bravo'!$G:$G,"&lt;"&amp;0,'OD0040 theo Bravo'!$D:$D,N$3))</f>
        <v>974267</v>
      </c>
      <c r="O157" s="1">
        <f>-(SUMIFS('OD0040 theo Bravo'!$G:$G,'OD0040 theo Bravo'!$G:$G,"&lt;"&amp;0,'OD0040 theo Bravo'!$D:$D,O$3))</f>
        <v>830018</v>
      </c>
      <c r="P157" s="1">
        <f>-(SUMIFS('OD0040 theo Bravo'!$G:$G,'OD0040 theo Bravo'!$G:$G,"&lt;"&amp;0,'OD0040 theo Bravo'!$D:$D,P$3))</f>
        <v>550000</v>
      </c>
      <c r="Q157" s="1">
        <f>-(SUMIFS('OD0040 theo Bravo'!$G:$G,'OD0040 theo Bravo'!$G:$G,"&lt;"&amp;0,'OD0040 theo Bravo'!$D:$D,Q$3))</f>
        <v>449984</v>
      </c>
      <c r="R157" s="1">
        <f>-(SUMIFS('OD0040 theo Bravo'!$G:$G,'OD0040 theo Bravo'!$G:$G,"&lt;"&amp;0,'OD0040 theo Bravo'!$D:$D,R$3))</f>
        <v>550145</v>
      </c>
      <c r="S157" s="1">
        <f>-(SUMIFS('OD0040 theo Bravo'!$G:$G,'OD0040 theo Bravo'!$G:$G,"&lt;"&amp;0,'OD0040 theo Bravo'!$D:$D,S$3))</f>
        <v>0</v>
      </c>
      <c r="T157" s="1">
        <f>-(SUMIFS('OD0040 theo Bravo'!$G:$G,'OD0040 theo Bravo'!$G:$G,"&lt;"&amp;0,'OD0040 theo Bravo'!$D:$D,T$3))</f>
        <v>49247</v>
      </c>
      <c r="U157" s="18">
        <f t="shared" si="51"/>
        <v>0</v>
      </c>
      <c r="V157" s="18">
        <f t="shared" si="52"/>
        <v>10150</v>
      </c>
      <c r="W157" s="18">
        <f t="shared" si="53"/>
        <v>0</v>
      </c>
      <c r="X157" s="18">
        <f t="shared" si="54"/>
        <v>0</v>
      </c>
      <c r="Y157" s="18">
        <f t="shared" si="55"/>
        <v>0</v>
      </c>
      <c r="Z157" s="18">
        <f t="shared" si="56"/>
        <v>0</v>
      </c>
      <c r="AA157" s="18">
        <f t="shared" si="47"/>
        <v>0</v>
      </c>
      <c r="AB157" s="18">
        <f t="shared" si="48"/>
        <v>0</v>
      </c>
      <c r="AC157" s="18">
        <f t="shared" si="48"/>
        <v>0</v>
      </c>
      <c r="AD157" s="17">
        <f>(U157*SUMIFS(Info!$C:$C,Info!$A:$A,AD$3,Info!$E:$E,"&gt;="&amp;$B157,Info!$D:$D,"&lt;="&amp;$B157,Info!$I:$I,"x")/365)*100000</f>
        <v>0</v>
      </c>
      <c r="AE157" s="17">
        <f>(V157*SUMIFS(Info!$C:$C,Info!$A:$A,AE$3,Info!$E:$E,"&gt;="&amp;$B157,Info!$D:$D,"&lt;="&amp;$B157,Info!$I:$I,"x")/365)*100000</f>
        <v>174635.61643835614</v>
      </c>
      <c r="AF157" s="17">
        <f>(W157*SUMIFS(Info!$C:$C,Info!$A:$A,AF$3,Info!$E:$E,"&gt;="&amp;$B157,Info!$D:$D,"&lt;="&amp;$B157,Info!$I:$I,"x")/365)*100000</f>
        <v>0</v>
      </c>
      <c r="AG157" s="17">
        <f>(X157*SUMIFS(Info!$C:$C,Info!$A:$A,AG$3,Info!$E:$E,"&gt;="&amp;$B157,Info!$D:$D,"&lt;="&amp;$B157,Info!$I:$I,"x")/365)*100000</f>
        <v>0</v>
      </c>
      <c r="AH157" s="17">
        <f>(Y157*SUMIFS(Info!$C:$C,Info!$A:$A,AH$3,Info!$E:$E,"&gt;="&amp;$B157,Info!$D:$D,"&lt;="&amp;$B157,Info!$I:$I,"x")/365)*100000</f>
        <v>0</v>
      </c>
      <c r="AI157" s="17">
        <f>(Z157*SUMIFS(Info!$C:$C,Info!$A:$A,AI$3,Info!$E:$E,"&gt;="&amp;$B157,Info!$D:$D,"&lt;="&amp;$B157,Info!$I:$I,"x")/365)*100000</f>
        <v>0</v>
      </c>
      <c r="AJ157" s="17">
        <f>(AA157*SUMIFS(Info!$C:$C,Info!$A:$A,AJ$3,Info!$E:$E,"&gt;="&amp;$B157,Info!$D:$D,"&lt;="&amp;$B157,Info!$I:$I,"x")/365)*100000</f>
        <v>0</v>
      </c>
      <c r="AK157" s="17">
        <f>(AB157*SUMIFS(Info!$C:$C,Info!$A:$A,AK$3,Info!$E:$E,"&gt;="&amp;$B157,Info!$D:$D,"&lt;="&amp;$B157,Info!$I:$I,"x")/365)*100000</f>
        <v>0</v>
      </c>
      <c r="AL157" s="17">
        <f>(AC157*SUMIFS(Info!$C:$C,Info!$A:$A,AL$3,Info!$E:$E,"&gt;="&amp;$B157,Info!$D:$D,"&lt;="&amp;$B157,Info!$I:$I,"x")/365)*100000</f>
        <v>0</v>
      </c>
    </row>
    <row r="158" spans="1:38">
      <c r="A158" s="14" t="str">
        <f t="shared" si="58"/>
        <v>3/2025</v>
      </c>
      <c r="B158" s="14">
        <f t="shared" si="50"/>
        <v>45722</v>
      </c>
      <c r="C158" s="1">
        <f>(SUMIFS('OD0040 theo Bravo'!$G:$G,'OD0040 theo Bravo'!$G:$G,"&gt;="&amp;0,'OD0040 theo Bravo'!$D:$D,C$3,'OD0040 theo Bravo'!$B:$B,"&lt;="&amp;$B158))</f>
        <v>222086</v>
      </c>
      <c r="D158" s="1">
        <f>(SUMIFS('OD0040 theo Bravo'!$G:$G,'OD0040 theo Bravo'!$G:$G,"&gt;="&amp;0,'OD0040 theo Bravo'!$D:$D,D$3,'OD0040 theo Bravo'!$B:$B,"&lt;="&amp;$B158))</f>
        <v>10150</v>
      </c>
      <c r="E158" s="1">
        <f>(SUMIFS('OD0040 theo Bravo'!$G:$G,'OD0040 theo Bravo'!$G:$G,"&gt;="&amp;0,'OD0040 theo Bravo'!$D:$D,E$3,'OD0040 theo Bravo'!$B:$B,"&lt;="&amp;$B158))</f>
        <v>739420</v>
      </c>
      <c r="F158" s="1">
        <f>(SUMIFS('OD0040 theo Bravo'!$G:$G,'OD0040 theo Bravo'!$G:$G,"&gt;="&amp;0,'OD0040 theo Bravo'!$D:$D,F$3,'OD0040 theo Bravo'!$B:$B,"&lt;="&amp;$B158))</f>
        <v>400187</v>
      </c>
      <c r="G158" s="1">
        <f>(SUMIFS('OD0040 theo Bravo'!$G:$G,'OD0040 theo Bravo'!$G:$G,"&gt;="&amp;0,'OD0040 theo Bravo'!$D:$D,G$3,'OD0040 theo Bravo'!$B:$B,"&lt;="&amp;$B158))</f>
        <v>550000</v>
      </c>
      <c r="H158" s="1">
        <f>(SUMIFS('OD0040 theo Bravo'!$G:$G,'OD0040 theo Bravo'!$G:$G,"&gt;="&amp;0,'OD0040 theo Bravo'!$D:$D,H$3,'OD0040 theo Bravo'!$B:$B,"&lt;="&amp;$B158))</f>
        <v>250000</v>
      </c>
      <c r="I158" s="1">
        <f>(SUMIFS('OD0040 theo Bravo'!$G:$G,'OD0040 theo Bravo'!$G:$G,"&gt;="&amp;0,'OD0040 theo Bravo'!$D:$D,I$3,'OD0040 theo Bravo'!$B:$B,"&lt;="&amp;$B158))</f>
        <v>0</v>
      </c>
      <c r="J158" s="1">
        <f>(SUMIFS('OD0040 theo Bravo'!$G:$G,'OD0040 theo Bravo'!$G:$G,"&gt;="&amp;0,'OD0040 theo Bravo'!$D:$D,J$3,'OD0040 theo Bravo'!$B:$B,"&lt;="&amp;$B158))</f>
        <v>0</v>
      </c>
      <c r="K158" s="1">
        <f>(SUMIFS('OD0040 theo Bravo'!$G:$G,'OD0040 theo Bravo'!$G:$G,"&gt;="&amp;0,'OD0040 theo Bravo'!$D:$D,K$3,'OD0040 theo Bravo'!$B:$B,"&lt;="&amp;$B158))</f>
        <v>0</v>
      </c>
      <c r="L158" s="1">
        <f>-(SUMIFS('OD0040 theo Bravo'!$G:$G,'OD0040 theo Bravo'!$G:$G,"&lt;"&amp;0,'OD0040 theo Bravo'!$D:$D,L$3))</f>
        <v>504722</v>
      </c>
      <c r="M158" s="1">
        <f>-(SUMIFS('OD0040 theo Bravo'!$G:$G,'OD0040 theo Bravo'!$G:$G,"&lt;"&amp;0,'OD0040 theo Bravo'!$D:$D,M$3))</f>
        <v>0</v>
      </c>
      <c r="N158" s="1">
        <f>-(SUMIFS('OD0040 theo Bravo'!$G:$G,'OD0040 theo Bravo'!$G:$G,"&lt;"&amp;0,'OD0040 theo Bravo'!$D:$D,N$3))</f>
        <v>974267</v>
      </c>
      <c r="O158" s="1">
        <f>-(SUMIFS('OD0040 theo Bravo'!$G:$G,'OD0040 theo Bravo'!$G:$G,"&lt;"&amp;0,'OD0040 theo Bravo'!$D:$D,O$3))</f>
        <v>830018</v>
      </c>
      <c r="P158" s="1">
        <f>-(SUMIFS('OD0040 theo Bravo'!$G:$G,'OD0040 theo Bravo'!$G:$G,"&lt;"&amp;0,'OD0040 theo Bravo'!$D:$D,P$3))</f>
        <v>550000</v>
      </c>
      <c r="Q158" s="1">
        <f>-(SUMIFS('OD0040 theo Bravo'!$G:$G,'OD0040 theo Bravo'!$G:$G,"&lt;"&amp;0,'OD0040 theo Bravo'!$D:$D,Q$3))</f>
        <v>449984</v>
      </c>
      <c r="R158" s="1">
        <f>-(SUMIFS('OD0040 theo Bravo'!$G:$G,'OD0040 theo Bravo'!$G:$G,"&lt;"&amp;0,'OD0040 theo Bravo'!$D:$D,R$3))</f>
        <v>550145</v>
      </c>
      <c r="S158" s="1">
        <f>-(SUMIFS('OD0040 theo Bravo'!$G:$G,'OD0040 theo Bravo'!$G:$G,"&lt;"&amp;0,'OD0040 theo Bravo'!$D:$D,S$3))</f>
        <v>0</v>
      </c>
      <c r="T158" s="1">
        <f>-(SUMIFS('OD0040 theo Bravo'!$G:$G,'OD0040 theo Bravo'!$G:$G,"&lt;"&amp;0,'OD0040 theo Bravo'!$D:$D,T$3))</f>
        <v>49247</v>
      </c>
      <c r="U158" s="18">
        <f t="shared" si="51"/>
        <v>0</v>
      </c>
      <c r="V158" s="18">
        <f t="shared" si="52"/>
        <v>10150</v>
      </c>
      <c r="W158" s="18">
        <f t="shared" si="53"/>
        <v>0</v>
      </c>
      <c r="X158" s="18">
        <f t="shared" si="54"/>
        <v>0</v>
      </c>
      <c r="Y158" s="18">
        <f t="shared" si="55"/>
        <v>0</v>
      </c>
      <c r="Z158" s="18">
        <f t="shared" si="56"/>
        <v>0</v>
      </c>
      <c r="AA158" s="18">
        <f t="shared" si="47"/>
        <v>0</v>
      </c>
      <c r="AB158" s="18">
        <f t="shared" si="48"/>
        <v>0</v>
      </c>
      <c r="AC158" s="18">
        <f t="shared" si="48"/>
        <v>0</v>
      </c>
      <c r="AD158" s="17">
        <f>(U158*SUMIFS(Info!$C:$C,Info!$A:$A,AD$3,Info!$E:$E,"&gt;="&amp;$B158,Info!$D:$D,"&lt;="&amp;$B158,Info!$I:$I,"x")/365)*100000</f>
        <v>0</v>
      </c>
      <c r="AE158" s="17">
        <f>(V158*SUMIFS(Info!$C:$C,Info!$A:$A,AE$3,Info!$E:$E,"&gt;="&amp;$B158,Info!$D:$D,"&lt;="&amp;$B158,Info!$I:$I,"x")/365)*100000</f>
        <v>174635.61643835614</v>
      </c>
      <c r="AF158" s="17">
        <f>(W158*SUMIFS(Info!$C:$C,Info!$A:$A,AF$3,Info!$E:$E,"&gt;="&amp;$B158,Info!$D:$D,"&lt;="&amp;$B158,Info!$I:$I,"x")/365)*100000</f>
        <v>0</v>
      </c>
      <c r="AG158" s="17">
        <f>(X158*SUMIFS(Info!$C:$C,Info!$A:$A,AG$3,Info!$E:$E,"&gt;="&amp;$B158,Info!$D:$D,"&lt;="&amp;$B158,Info!$I:$I,"x")/365)*100000</f>
        <v>0</v>
      </c>
      <c r="AH158" s="17">
        <f>(Y158*SUMIFS(Info!$C:$C,Info!$A:$A,AH$3,Info!$E:$E,"&gt;="&amp;$B158,Info!$D:$D,"&lt;="&amp;$B158,Info!$I:$I,"x")/365)*100000</f>
        <v>0</v>
      </c>
      <c r="AI158" s="17">
        <f>(Z158*SUMIFS(Info!$C:$C,Info!$A:$A,AI$3,Info!$E:$E,"&gt;="&amp;$B158,Info!$D:$D,"&lt;="&amp;$B158,Info!$I:$I,"x")/365)*100000</f>
        <v>0</v>
      </c>
      <c r="AJ158" s="17">
        <f>(AA158*SUMIFS(Info!$C:$C,Info!$A:$A,AJ$3,Info!$E:$E,"&gt;="&amp;$B158,Info!$D:$D,"&lt;="&amp;$B158,Info!$I:$I,"x")/365)*100000</f>
        <v>0</v>
      </c>
      <c r="AK158" s="17">
        <f>(AB158*SUMIFS(Info!$C:$C,Info!$A:$A,AK$3,Info!$E:$E,"&gt;="&amp;$B158,Info!$D:$D,"&lt;="&amp;$B158,Info!$I:$I,"x")/365)*100000</f>
        <v>0</v>
      </c>
      <c r="AL158" s="17">
        <f>(AC158*SUMIFS(Info!$C:$C,Info!$A:$A,AL$3,Info!$E:$E,"&gt;="&amp;$B158,Info!$D:$D,"&lt;="&amp;$B158,Info!$I:$I,"x")/365)*100000</f>
        <v>0</v>
      </c>
    </row>
    <row r="159" spans="1:38">
      <c r="A159" s="14" t="str">
        <f t="shared" si="58"/>
        <v>3/2025</v>
      </c>
      <c r="B159" s="14">
        <f t="shared" si="50"/>
        <v>45723</v>
      </c>
      <c r="C159" s="1">
        <f>(SUMIFS('OD0040 theo Bravo'!$G:$G,'OD0040 theo Bravo'!$G:$G,"&gt;="&amp;0,'OD0040 theo Bravo'!$D:$D,C$3,'OD0040 theo Bravo'!$B:$B,"&lt;="&amp;$B159))</f>
        <v>222086</v>
      </c>
      <c r="D159" s="1">
        <f>(SUMIFS('OD0040 theo Bravo'!$G:$G,'OD0040 theo Bravo'!$G:$G,"&gt;="&amp;0,'OD0040 theo Bravo'!$D:$D,D$3,'OD0040 theo Bravo'!$B:$B,"&lt;="&amp;$B159))</f>
        <v>10150</v>
      </c>
      <c r="E159" s="1">
        <f>(SUMIFS('OD0040 theo Bravo'!$G:$G,'OD0040 theo Bravo'!$G:$G,"&gt;="&amp;0,'OD0040 theo Bravo'!$D:$D,E$3,'OD0040 theo Bravo'!$B:$B,"&lt;="&amp;$B159))</f>
        <v>739769</v>
      </c>
      <c r="F159" s="1">
        <f>(SUMIFS('OD0040 theo Bravo'!$G:$G,'OD0040 theo Bravo'!$G:$G,"&gt;="&amp;0,'OD0040 theo Bravo'!$D:$D,F$3,'OD0040 theo Bravo'!$B:$B,"&lt;="&amp;$B159))</f>
        <v>400461</v>
      </c>
      <c r="G159" s="1">
        <f>(SUMIFS('OD0040 theo Bravo'!$G:$G,'OD0040 theo Bravo'!$G:$G,"&gt;="&amp;0,'OD0040 theo Bravo'!$D:$D,G$3,'OD0040 theo Bravo'!$B:$B,"&lt;="&amp;$B159))</f>
        <v>550000</v>
      </c>
      <c r="H159" s="1">
        <f>(SUMIFS('OD0040 theo Bravo'!$G:$G,'OD0040 theo Bravo'!$G:$G,"&gt;="&amp;0,'OD0040 theo Bravo'!$D:$D,H$3,'OD0040 theo Bravo'!$B:$B,"&lt;="&amp;$B159))</f>
        <v>250000</v>
      </c>
      <c r="I159" s="1">
        <f>(SUMIFS('OD0040 theo Bravo'!$G:$G,'OD0040 theo Bravo'!$G:$G,"&gt;="&amp;0,'OD0040 theo Bravo'!$D:$D,I$3,'OD0040 theo Bravo'!$B:$B,"&lt;="&amp;$B159))</f>
        <v>0</v>
      </c>
      <c r="J159" s="1">
        <f>(SUMIFS('OD0040 theo Bravo'!$G:$G,'OD0040 theo Bravo'!$G:$G,"&gt;="&amp;0,'OD0040 theo Bravo'!$D:$D,J$3,'OD0040 theo Bravo'!$B:$B,"&lt;="&amp;$B159))</f>
        <v>0</v>
      </c>
      <c r="K159" s="1">
        <f>(SUMIFS('OD0040 theo Bravo'!$G:$G,'OD0040 theo Bravo'!$G:$G,"&gt;="&amp;0,'OD0040 theo Bravo'!$D:$D,K$3,'OD0040 theo Bravo'!$B:$B,"&lt;="&amp;$B159))</f>
        <v>0</v>
      </c>
      <c r="L159" s="1">
        <f>-(SUMIFS('OD0040 theo Bravo'!$G:$G,'OD0040 theo Bravo'!$G:$G,"&lt;"&amp;0,'OD0040 theo Bravo'!$D:$D,L$3))</f>
        <v>504722</v>
      </c>
      <c r="M159" s="1">
        <f>-(SUMIFS('OD0040 theo Bravo'!$G:$G,'OD0040 theo Bravo'!$G:$G,"&lt;"&amp;0,'OD0040 theo Bravo'!$D:$D,M$3))</f>
        <v>0</v>
      </c>
      <c r="N159" s="1">
        <f>-(SUMIFS('OD0040 theo Bravo'!$G:$G,'OD0040 theo Bravo'!$G:$G,"&lt;"&amp;0,'OD0040 theo Bravo'!$D:$D,N$3))</f>
        <v>974267</v>
      </c>
      <c r="O159" s="1">
        <f>-(SUMIFS('OD0040 theo Bravo'!$G:$G,'OD0040 theo Bravo'!$G:$G,"&lt;"&amp;0,'OD0040 theo Bravo'!$D:$D,O$3))</f>
        <v>830018</v>
      </c>
      <c r="P159" s="1">
        <f>-(SUMIFS('OD0040 theo Bravo'!$G:$G,'OD0040 theo Bravo'!$G:$G,"&lt;"&amp;0,'OD0040 theo Bravo'!$D:$D,P$3))</f>
        <v>550000</v>
      </c>
      <c r="Q159" s="1">
        <f>-(SUMIFS('OD0040 theo Bravo'!$G:$G,'OD0040 theo Bravo'!$G:$G,"&lt;"&amp;0,'OD0040 theo Bravo'!$D:$D,Q$3))</f>
        <v>449984</v>
      </c>
      <c r="R159" s="1">
        <f>-(SUMIFS('OD0040 theo Bravo'!$G:$G,'OD0040 theo Bravo'!$G:$G,"&lt;"&amp;0,'OD0040 theo Bravo'!$D:$D,R$3))</f>
        <v>550145</v>
      </c>
      <c r="S159" s="1">
        <f>-(SUMIFS('OD0040 theo Bravo'!$G:$G,'OD0040 theo Bravo'!$G:$G,"&lt;"&amp;0,'OD0040 theo Bravo'!$D:$D,S$3))</f>
        <v>0</v>
      </c>
      <c r="T159" s="1">
        <f>-(SUMIFS('OD0040 theo Bravo'!$G:$G,'OD0040 theo Bravo'!$G:$G,"&lt;"&amp;0,'OD0040 theo Bravo'!$D:$D,T$3))</f>
        <v>49247</v>
      </c>
      <c r="U159" s="18">
        <f t="shared" si="51"/>
        <v>0</v>
      </c>
      <c r="V159" s="18">
        <f t="shared" si="52"/>
        <v>10150</v>
      </c>
      <c r="W159" s="18">
        <f t="shared" si="53"/>
        <v>0</v>
      </c>
      <c r="X159" s="18">
        <f t="shared" si="54"/>
        <v>0</v>
      </c>
      <c r="Y159" s="18">
        <f t="shared" si="55"/>
        <v>0</v>
      </c>
      <c r="Z159" s="18">
        <f t="shared" si="56"/>
        <v>0</v>
      </c>
      <c r="AA159" s="18">
        <f t="shared" si="47"/>
        <v>0</v>
      </c>
      <c r="AB159" s="18">
        <f t="shared" si="48"/>
        <v>0</v>
      </c>
      <c r="AC159" s="18">
        <f t="shared" si="48"/>
        <v>0</v>
      </c>
      <c r="AD159" s="17">
        <f>(U159*SUMIFS(Info!$C:$C,Info!$A:$A,AD$3,Info!$E:$E,"&gt;="&amp;$B159,Info!$D:$D,"&lt;="&amp;$B159,Info!$I:$I,"x")/365)*100000</f>
        <v>0</v>
      </c>
      <c r="AE159" s="17">
        <f>(V159*SUMIFS(Info!$C:$C,Info!$A:$A,AE$3,Info!$E:$E,"&gt;="&amp;$B159,Info!$D:$D,"&lt;="&amp;$B159,Info!$I:$I,"x")/365)*100000</f>
        <v>174635.61643835614</v>
      </c>
      <c r="AF159" s="17">
        <f>(W159*SUMIFS(Info!$C:$C,Info!$A:$A,AF$3,Info!$E:$E,"&gt;="&amp;$B159,Info!$D:$D,"&lt;="&amp;$B159,Info!$I:$I,"x")/365)*100000</f>
        <v>0</v>
      </c>
      <c r="AG159" s="17">
        <f>(X159*SUMIFS(Info!$C:$C,Info!$A:$A,AG$3,Info!$E:$E,"&gt;="&amp;$B159,Info!$D:$D,"&lt;="&amp;$B159,Info!$I:$I,"x")/365)*100000</f>
        <v>0</v>
      </c>
      <c r="AH159" s="17">
        <f>(Y159*SUMIFS(Info!$C:$C,Info!$A:$A,AH$3,Info!$E:$E,"&gt;="&amp;$B159,Info!$D:$D,"&lt;="&amp;$B159,Info!$I:$I,"x")/365)*100000</f>
        <v>0</v>
      </c>
      <c r="AI159" s="17">
        <f>(Z159*SUMIFS(Info!$C:$C,Info!$A:$A,AI$3,Info!$E:$E,"&gt;="&amp;$B159,Info!$D:$D,"&lt;="&amp;$B159,Info!$I:$I,"x")/365)*100000</f>
        <v>0</v>
      </c>
      <c r="AJ159" s="17">
        <f>(AA159*SUMIFS(Info!$C:$C,Info!$A:$A,AJ$3,Info!$E:$E,"&gt;="&amp;$B159,Info!$D:$D,"&lt;="&amp;$B159,Info!$I:$I,"x")/365)*100000</f>
        <v>0</v>
      </c>
      <c r="AK159" s="17">
        <f>(AB159*SUMIFS(Info!$C:$C,Info!$A:$A,AK$3,Info!$E:$E,"&gt;="&amp;$B159,Info!$D:$D,"&lt;="&amp;$B159,Info!$I:$I,"x")/365)*100000</f>
        <v>0</v>
      </c>
      <c r="AL159" s="17">
        <f>(AC159*SUMIFS(Info!$C:$C,Info!$A:$A,AL$3,Info!$E:$E,"&gt;="&amp;$B159,Info!$D:$D,"&lt;="&amp;$B159,Info!$I:$I,"x")/365)*100000</f>
        <v>0</v>
      </c>
    </row>
    <row r="160" spans="1:38">
      <c r="A160" s="14" t="str">
        <f t="shared" si="58"/>
        <v>3/2025</v>
      </c>
      <c r="B160" s="14">
        <f t="shared" si="50"/>
        <v>45724</v>
      </c>
      <c r="C160" s="1">
        <f>(SUMIFS('OD0040 theo Bravo'!$G:$G,'OD0040 theo Bravo'!$G:$G,"&gt;="&amp;0,'OD0040 theo Bravo'!$D:$D,C$3,'OD0040 theo Bravo'!$B:$B,"&lt;="&amp;$B160))</f>
        <v>222086</v>
      </c>
      <c r="D160" s="1">
        <f>(SUMIFS('OD0040 theo Bravo'!$G:$G,'OD0040 theo Bravo'!$G:$G,"&gt;="&amp;0,'OD0040 theo Bravo'!$D:$D,D$3,'OD0040 theo Bravo'!$B:$B,"&lt;="&amp;$B160))</f>
        <v>10150</v>
      </c>
      <c r="E160" s="1">
        <f>(SUMIFS('OD0040 theo Bravo'!$G:$G,'OD0040 theo Bravo'!$G:$G,"&gt;="&amp;0,'OD0040 theo Bravo'!$D:$D,E$3,'OD0040 theo Bravo'!$B:$B,"&lt;="&amp;$B160))</f>
        <v>739769</v>
      </c>
      <c r="F160" s="1">
        <f>(SUMIFS('OD0040 theo Bravo'!$G:$G,'OD0040 theo Bravo'!$G:$G,"&gt;="&amp;0,'OD0040 theo Bravo'!$D:$D,F$3,'OD0040 theo Bravo'!$B:$B,"&lt;="&amp;$B160))</f>
        <v>400461</v>
      </c>
      <c r="G160" s="1">
        <f>(SUMIFS('OD0040 theo Bravo'!$G:$G,'OD0040 theo Bravo'!$G:$G,"&gt;="&amp;0,'OD0040 theo Bravo'!$D:$D,G$3,'OD0040 theo Bravo'!$B:$B,"&lt;="&amp;$B160))</f>
        <v>550000</v>
      </c>
      <c r="H160" s="1">
        <f>(SUMIFS('OD0040 theo Bravo'!$G:$G,'OD0040 theo Bravo'!$G:$G,"&gt;="&amp;0,'OD0040 theo Bravo'!$D:$D,H$3,'OD0040 theo Bravo'!$B:$B,"&lt;="&amp;$B160))</f>
        <v>250000</v>
      </c>
      <c r="I160" s="1">
        <f>(SUMIFS('OD0040 theo Bravo'!$G:$G,'OD0040 theo Bravo'!$G:$G,"&gt;="&amp;0,'OD0040 theo Bravo'!$D:$D,I$3,'OD0040 theo Bravo'!$B:$B,"&lt;="&amp;$B160))</f>
        <v>0</v>
      </c>
      <c r="J160" s="1">
        <f>(SUMIFS('OD0040 theo Bravo'!$G:$G,'OD0040 theo Bravo'!$G:$G,"&gt;="&amp;0,'OD0040 theo Bravo'!$D:$D,J$3,'OD0040 theo Bravo'!$B:$B,"&lt;="&amp;$B160))</f>
        <v>0</v>
      </c>
      <c r="K160" s="1">
        <f>(SUMIFS('OD0040 theo Bravo'!$G:$G,'OD0040 theo Bravo'!$G:$G,"&gt;="&amp;0,'OD0040 theo Bravo'!$D:$D,K$3,'OD0040 theo Bravo'!$B:$B,"&lt;="&amp;$B160))</f>
        <v>0</v>
      </c>
      <c r="L160" s="1">
        <f>-(SUMIFS('OD0040 theo Bravo'!$G:$G,'OD0040 theo Bravo'!$G:$G,"&lt;"&amp;0,'OD0040 theo Bravo'!$D:$D,L$3))</f>
        <v>504722</v>
      </c>
      <c r="M160" s="1">
        <f>-(SUMIFS('OD0040 theo Bravo'!$G:$G,'OD0040 theo Bravo'!$G:$G,"&lt;"&amp;0,'OD0040 theo Bravo'!$D:$D,M$3))</f>
        <v>0</v>
      </c>
      <c r="N160" s="1">
        <f>-(SUMIFS('OD0040 theo Bravo'!$G:$G,'OD0040 theo Bravo'!$G:$G,"&lt;"&amp;0,'OD0040 theo Bravo'!$D:$D,N$3))</f>
        <v>974267</v>
      </c>
      <c r="O160" s="1">
        <f>-(SUMIFS('OD0040 theo Bravo'!$G:$G,'OD0040 theo Bravo'!$G:$G,"&lt;"&amp;0,'OD0040 theo Bravo'!$D:$D,O$3))</f>
        <v>830018</v>
      </c>
      <c r="P160" s="1">
        <f>-(SUMIFS('OD0040 theo Bravo'!$G:$G,'OD0040 theo Bravo'!$G:$G,"&lt;"&amp;0,'OD0040 theo Bravo'!$D:$D,P$3))</f>
        <v>550000</v>
      </c>
      <c r="Q160" s="1">
        <f>-(SUMIFS('OD0040 theo Bravo'!$G:$G,'OD0040 theo Bravo'!$G:$G,"&lt;"&amp;0,'OD0040 theo Bravo'!$D:$D,Q$3))</f>
        <v>449984</v>
      </c>
      <c r="R160" s="1">
        <f>-(SUMIFS('OD0040 theo Bravo'!$G:$G,'OD0040 theo Bravo'!$G:$G,"&lt;"&amp;0,'OD0040 theo Bravo'!$D:$D,R$3))</f>
        <v>550145</v>
      </c>
      <c r="S160" s="1">
        <f>-(SUMIFS('OD0040 theo Bravo'!$G:$G,'OD0040 theo Bravo'!$G:$G,"&lt;"&amp;0,'OD0040 theo Bravo'!$D:$D,S$3))</f>
        <v>0</v>
      </c>
      <c r="T160" s="1">
        <f>-(SUMIFS('OD0040 theo Bravo'!$G:$G,'OD0040 theo Bravo'!$G:$G,"&lt;"&amp;0,'OD0040 theo Bravo'!$D:$D,T$3))</f>
        <v>49247</v>
      </c>
      <c r="U160" s="18">
        <f t="shared" si="51"/>
        <v>0</v>
      </c>
      <c r="V160" s="18">
        <f t="shared" si="52"/>
        <v>10150</v>
      </c>
      <c r="W160" s="18">
        <f t="shared" si="53"/>
        <v>0</v>
      </c>
      <c r="X160" s="18">
        <f t="shared" si="54"/>
        <v>0</v>
      </c>
      <c r="Y160" s="18">
        <f t="shared" si="55"/>
        <v>0</v>
      </c>
      <c r="Z160" s="18">
        <f t="shared" si="56"/>
        <v>0</v>
      </c>
      <c r="AA160" s="18">
        <f t="shared" si="47"/>
        <v>0</v>
      </c>
      <c r="AB160" s="18">
        <f t="shared" si="48"/>
        <v>0</v>
      </c>
      <c r="AC160" s="18">
        <f t="shared" si="48"/>
        <v>0</v>
      </c>
      <c r="AD160" s="17">
        <f>(U160*SUMIFS(Info!$C:$C,Info!$A:$A,AD$3,Info!$E:$E,"&gt;="&amp;$B160,Info!$D:$D,"&lt;="&amp;$B160,Info!$I:$I,"x")/365)*100000</f>
        <v>0</v>
      </c>
      <c r="AE160" s="17">
        <f>(V160*SUMIFS(Info!$C:$C,Info!$A:$A,AE$3,Info!$E:$E,"&gt;="&amp;$B160,Info!$D:$D,"&lt;="&amp;$B160,Info!$I:$I,"x")/365)*100000</f>
        <v>174635.61643835614</v>
      </c>
      <c r="AF160" s="17">
        <f>(W160*SUMIFS(Info!$C:$C,Info!$A:$A,AF$3,Info!$E:$E,"&gt;="&amp;$B160,Info!$D:$D,"&lt;="&amp;$B160,Info!$I:$I,"x")/365)*100000</f>
        <v>0</v>
      </c>
      <c r="AG160" s="17">
        <f>(X160*SUMIFS(Info!$C:$C,Info!$A:$A,AG$3,Info!$E:$E,"&gt;="&amp;$B160,Info!$D:$D,"&lt;="&amp;$B160,Info!$I:$I,"x")/365)*100000</f>
        <v>0</v>
      </c>
      <c r="AH160" s="17">
        <f>(Y160*SUMIFS(Info!$C:$C,Info!$A:$A,AH$3,Info!$E:$E,"&gt;="&amp;$B160,Info!$D:$D,"&lt;="&amp;$B160,Info!$I:$I,"x")/365)*100000</f>
        <v>0</v>
      </c>
      <c r="AI160" s="17">
        <f>(Z160*SUMIFS(Info!$C:$C,Info!$A:$A,AI$3,Info!$E:$E,"&gt;="&amp;$B160,Info!$D:$D,"&lt;="&amp;$B160,Info!$I:$I,"x")/365)*100000</f>
        <v>0</v>
      </c>
      <c r="AJ160" s="17">
        <f>(AA160*SUMIFS(Info!$C:$C,Info!$A:$A,AJ$3,Info!$E:$E,"&gt;="&amp;$B160,Info!$D:$D,"&lt;="&amp;$B160,Info!$I:$I,"x")/365)*100000</f>
        <v>0</v>
      </c>
      <c r="AK160" s="17">
        <f>(AB160*SUMIFS(Info!$C:$C,Info!$A:$A,AK$3,Info!$E:$E,"&gt;="&amp;$B160,Info!$D:$D,"&lt;="&amp;$B160,Info!$I:$I,"x")/365)*100000</f>
        <v>0</v>
      </c>
      <c r="AL160" s="17">
        <f>(AC160*SUMIFS(Info!$C:$C,Info!$A:$A,AL$3,Info!$E:$E,"&gt;="&amp;$B160,Info!$D:$D,"&lt;="&amp;$B160,Info!$I:$I,"x")/365)*100000</f>
        <v>0</v>
      </c>
    </row>
    <row r="161" spans="1:38">
      <c r="A161" s="14" t="str">
        <f t="shared" si="58"/>
        <v>3/2025</v>
      </c>
      <c r="B161" s="14">
        <f t="shared" si="50"/>
        <v>45725</v>
      </c>
      <c r="C161" s="1">
        <f>(SUMIFS('OD0040 theo Bravo'!$G:$G,'OD0040 theo Bravo'!$G:$G,"&gt;="&amp;0,'OD0040 theo Bravo'!$D:$D,C$3,'OD0040 theo Bravo'!$B:$B,"&lt;="&amp;$B161))</f>
        <v>222086</v>
      </c>
      <c r="D161" s="1">
        <f>(SUMIFS('OD0040 theo Bravo'!$G:$G,'OD0040 theo Bravo'!$G:$G,"&gt;="&amp;0,'OD0040 theo Bravo'!$D:$D,D$3,'OD0040 theo Bravo'!$B:$B,"&lt;="&amp;$B161))</f>
        <v>10150</v>
      </c>
      <c r="E161" s="1">
        <f>(SUMIFS('OD0040 theo Bravo'!$G:$G,'OD0040 theo Bravo'!$G:$G,"&gt;="&amp;0,'OD0040 theo Bravo'!$D:$D,E$3,'OD0040 theo Bravo'!$B:$B,"&lt;="&amp;$B161))</f>
        <v>739769</v>
      </c>
      <c r="F161" s="1">
        <f>(SUMIFS('OD0040 theo Bravo'!$G:$G,'OD0040 theo Bravo'!$G:$G,"&gt;="&amp;0,'OD0040 theo Bravo'!$D:$D,F$3,'OD0040 theo Bravo'!$B:$B,"&lt;="&amp;$B161))</f>
        <v>400461</v>
      </c>
      <c r="G161" s="1">
        <f>(SUMIFS('OD0040 theo Bravo'!$G:$G,'OD0040 theo Bravo'!$G:$G,"&gt;="&amp;0,'OD0040 theo Bravo'!$D:$D,G$3,'OD0040 theo Bravo'!$B:$B,"&lt;="&amp;$B161))</f>
        <v>550000</v>
      </c>
      <c r="H161" s="1">
        <f>(SUMIFS('OD0040 theo Bravo'!$G:$G,'OD0040 theo Bravo'!$G:$G,"&gt;="&amp;0,'OD0040 theo Bravo'!$D:$D,H$3,'OD0040 theo Bravo'!$B:$B,"&lt;="&amp;$B161))</f>
        <v>250000</v>
      </c>
      <c r="I161" s="1">
        <f>(SUMIFS('OD0040 theo Bravo'!$G:$G,'OD0040 theo Bravo'!$G:$G,"&gt;="&amp;0,'OD0040 theo Bravo'!$D:$D,I$3,'OD0040 theo Bravo'!$B:$B,"&lt;="&amp;$B161))</f>
        <v>0</v>
      </c>
      <c r="J161" s="1">
        <f>(SUMIFS('OD0040 theo Bravo'!$G:$G,'OD0040 theo Bravo'!$G:$G,"&gt;="&amp;0,'OD0040 theo Bravo'!$D:$D,J$3,'OD0040 theo Bravo'!$B:$B,"&lt;="&amp;$B161))</f>
        <v>0</v>
      </c>
      <c r="K161" s="1">
        <f>(SUMIFS('OD0040 theo Bravo'!$G:$G,'OD0040 theo Bravo'!$G:$G,"&gt;="&amp;0,'OD0040 theo Bravo'!$D:$D,K$3,'OD0040 theo Bravo'!$B:$B,"&lt;="&amp;$B161))</f>
        <v>0</v>
      </c>
      <c r="L161" s="1">
        <f>-(SUMIFS('OD0040 theo Bravo'!$G:$G,'OD0040 theo Bravo'!$G:$G,"&lt;"&amp;0,'OD0040 theo Bravo'!$D:$D,L$3))</f>
        <v>504722</v>
      </c>
      <c r="M161" s="1">
        <f>-(SUMIFS('OD0040 theo Bravo'!$G:$G,'OD0040 theo Bravo'!$G:$G,"&lt;"&amp;0,'OD0040 theo Bravo'!$D:$D,M$3))</f>
        <v>0</v>
      </c>
      <c r="N161" s="1">
        <f>-(SUMIFS('OD0040 theo Bravo'!$G:$G,'OD0040 theo Bravo'!$G:$G,"&lt;"&amp;0,'OD0040 theo Bravo'!$D:$D,N$3))</f>
        <v>974267</v>
      </c>
      <c r="O161" s="1">
        <f>-(SUMIFS('OD0040 theo Bravo'!$G:$G,'OD0040 theo Bravo'!$G:$G,"&lt;"&amp;0,'OD0040 theo Bravo'!$D:$D,O$3))</f>
        <v>830018</v>
      </c>
      <c r="P161" s="1">
        <f>-(SUMIFS('OD0040 theo Bravo'!$G:$G,'OD0040 theo Bravo'!$G:$G,"&lt;"&amp;0,'OD0040 theo Bravo'!$D:$D,P$3))</f>
        <v>550000</v>
      </c>
      <c r="Q161" s="1">
        <f>-(SUMIFS('OD0040 theo Bravo'!$G:$G,'OD0040 theo Bravo'!$G:$G,"&lt;"&amp;0,'OD0040 theo Bravo'!$D:$D,Q$3))</f>
        <v>449984</v>
      </c>
      <c r="R161" s="1">
        <f>-(SUMIFS('OD0040 theo Bravo'!$G:$G,'OD0040 theo Bravo'!$G:$G,"&lt;"&amp;0,'OD0040 theo Bravo'!$D:$D,R$3))</f>
        <v>550145</v>
      </c>
      <c r="S161" s="1">
        <f>-(SUMIFS('OD0040 theo Bravo'!$G:$G,'OD0040 theo Bravo'!$G:$G,"&lt;"&amp;0,'OD0040 theo Bravo'!$D:$D,S$3))</f>
        <v>0</v>
      </c>
      <c r="T161" s="1">
        <f>-(SUMIFS('OD0040 theo Bravo'!$G:$G,'OD0040 theo Bravo'!$G:$G,"&lt;"&amp;0,'OD0040 theo Bravo'!$D:$D,T$3))</f>
        <v>49247</v>
      </c>
      <c r="U161" s="18">
        <f t="shared" si="51"/>
        <v>0</v>
      </c>
      <c r="V161" s="18">
        <f t="shared" si="52"/>
        <v>10150</v>
      </c>
      <c r="W161" s="18">
        <f t="shared" si="53"/>
        <v>0</v>
      </c>
      <c r="X161" s="18">
        <f t="shared" si="54"/>
        <v>0</v>
      </c>
      <c r="Y161" s="18">
        <f t="shared" si="55"/>
        <v>0</v>
      </c>
      <c r="Z161" s="18">
        <f t="shared" si="56"/>
        <v>0</v>
      </c>
      <c r="AA161" s="18">
        <f t="shared" si="47"/>
        <v>0</v>
      </c>
      <c r="AB161" s="18">
        <f t="shared" si="48"/>
        <v>0</v>
      </c>
      <c r="AC161" s="18">
        <f t="shared" si="48"/>
        <v>0</v>
      </c>
      <c r="AD161" s="17">
        <f>(U161*SUMIFS(Info!$C:$C,Info!$A:$A,AD$3,Info!$E:$E,"&gt;="&amp;$B161,Info!$D:$D,"&lt;="&amp;$B161,Info!$I:$I,"x")/365)*100000</f>
        <v>0</v>
      </c>
      <c r="AE161" s="17">
        <f>(V161*SUMIFS(Info!$C:$C,Info!$A:$A,AE$3,Info!$E:$E,"&gt;="&amp;$B161,Info!$D:$D,"&lt;="&amp;$B161,Info!$I:$I,"x")/365)*100000</f>
        <v>174635.61643835614</v>
      </c>
      <c r="AF161" s="17">
        <f>(W161*SUMIFS(Info!$C:$C,Info!$A:$A,AF$3,Info!$E:$E,"&gt;="&amp;$B161,Info!$D:$D,"&lt;="&amp;$B161,Info!$I:$I,"x")/365)*100000</f>
        <v>0</v>
      </c>
      <c r="AG161" s="17">
        <f>(X161*SUMIFS(Info!$C:$C,Info!$A:$A,AG$3,Info!$E:$E,"&gt;="&amp;$B161,Info!$D:$D,"&lt;="&amp;$B161,Info!$I:$I,"x")/365)*100000</f>
        <v>0</v>
      </c>
      <c r="AH161" s="17">
        <f>(Y161*SUMIFS(Info!$C:$C,Info!$A:$A,AH$3,Info!$E:$E,"&gt;="&amp;$B161,Info!$D:$D,"&lt;="&amp;$B161,Info!$I:$I,"x")/365)*100000</f>
        <v>0</v>
      </c>
      <c r="AI161" s="17">
        <f>(Z161*SUMIFS(Info!$C:$C,Info!$A:$A,AI$3,Info!$E:$E,"&gt;="&amp;$B161,Info!$D:$D,"&lt;="&amp;$B161,Info!$I:$I,"x")/365)*100000</f>
        <v>0</v>
      </c>
      <c r="AJ161" s="17">
        <f>(AA161*SUMIFS(Info!$C:$C,Info!$A:$A,AJ$3,Info!$E:$E,"&gt;="&amp;$B161,Info!$D:$D,"&lt;="&amp;$B161,Info!$I:$I,"x")/365)*100000</f>
        <v>0</v>
      </c>
      <c r="AK161" s="17">
        <f>(AB161*SUMIFS(Info!$C:$C,Info!$A:$A,AK$3,Info!$E:$E,"&gt;="&amp;$B161,Info!$D:$D,"&lt;="&amp;$B161,Info!$I:$I,"x")/365)*100000</f>
        <v>0</v>
      </c>
      <c r="AL161" s="17">
        <f>(AC161*SUMIFS(Info!$C:$C,Info!$A:$A,AL$3,Info!$E:$E,"&gt;="&amp;$B161,Info!$D:$D,"&lt;="&amp;$B161,Info!$I:$I,"x")/365)*100000</f>
        <v>0</v>
      </c>
    </row>
    <row r="162" spans="1:38">
      <c r="A162" s="14" t="str">
        <f t="shared" si="58"/>
        <v>3/2025</v>
      </c>
      <c r="B162" s="14">
        <f t="shared" si="50"/>
        <v>45726</v>
      </c>
      <c r="C162" s="1">
        <f>(SUMIFS('OD0040 theo Bravo'!$G:$G,'OD0040 theo Bravo'!$G:$G,"&gt;="&amp;0,'OD0040 theo Bravo'!$D:$D,C$3,'OD0040 theo Bravo'!$B:$B,"&lt;="&amp;$B162))</f>
        <v>222361</v>
      </c>
      <c r="D162" s="1">
        <f>(SUMIFS('OD0040 theo Bravo'!$G:$G,'OD0040 theo Bravo'!$G:$G,"&gt;="&amp;0,'OD0040 theo Bravo'!$D:$D,D$3,'OD0040 theo Bravo'!$B:$B,"&lt;="&amp;$B162))</f>
        <v>10150</v>
      </c>
      <c r="E162" s="1">
        <f>(SUMIFS('OD0040 theo Bravo'!$G:$G,'OD0040 theo Bravo'!$G:$G,"&gt;="&amp;0,'OD0040 theo Bravo'!$D:$D,E$3,'OD0040 theo Bravo'!$B:$B,"&lt;="&amp;$B162))</f>
        <v>741660</v>
      </c>
      <c r="F162" s="1">
        <f>(SUMIFS('OD0040 theo Bravo'!$G:$G,'OD0040 theo Bravo'!$G:$G,"&gt;="&amp;0,'OD0040 theo Bravo'!$D:$D,F$3,'OD0040 theo Bravo'!$B:$B,"&lt;="&amp;$B162))</f>
        <v>400707</v>
      </c>
      <c r="G162" s="1">
        <f>(SUMIFS('OD0040 theo Bravo'!$G:$G,'OD0040 theo Bravo'!$G:$G,"&gt;="&amp;0,'OD0040 theo Bravo'!$D:$D,G$3,'OD0040 theo Bravo'!$B:$B,"&lt;="&amp;$B162))</f>
        <v>550000</v>
      </c>
      <c r="H162" s="1">
        <f>(SUMIFS('OD0040 theo Bravo'!$G:$G,'OD0040 theo Bravo'!$G:$G,"&gt;="&amp;0,'OD0040 theo Bravo'!$D:$D,H$3,'OD0040 theo Bravo'!$B:$B,"&lt;="&amp;$B162))</f>
        <v>250000</v>
      </c>
      <c r="I162" s="1">
        <f>(SUMIFS('OD0040 theo Bravo'!$G:$G,'OD0040 theo Bravo'!$G:$G,"&gt;="&amp;0,'OD0040 theo Bravo'!$D:$D,I$3,'OD0040 theo Bravo'!$B:$B,"&lt;="&amp;$B162))</f>
        <v>0</v>
      </c>
      <c r="J162" s="1">
        <f>(SUMIFS('OD0040 theo Bravo'!$G:$G,'OD0040 theo Bravo'!$G:$G,"&gt;="&amp;0,'OD0040 theo Bravo'!$D:$D,J$3,'OD0040 theo Bravo'!$B:$B,"&lt;="&amp;$B162))</f>
        <v>0</v>
      </c>
      <c r="K162" s="1">
        <f>(SUMIFS('OD0040 theo Bravo'!$G:$G,'OD0040 theo Bravo'!$G:$G,"&gt;="&amp;0,'OD0040 theo Bravo'!$D:$D,K$3,'OD0040 theo Bravo'!$B:$B,"&lt;="&amp;$B162))</f>
        <v>0</v>
      </c>
      <c r="L162" s="1">
        <f>-(SUMIFS('OD0040 theo Bravo'!$G:$G,'OD0040 theo Bravo'!$G:$G,"&lt;"&amp;0,'OD0040 theo Bravo'!$D:$D,L$3))</f>
        <v>504722</v>
      </c>
      <c r="M162" s="1">
        <f>-(SUMIFS('OD0040 theo Bravo'!$G:$G,'OD0040 theo Bravo'!$G:$G,"&lt;"&amp;0,'OD0040 theo Bravo'!$D:$D,M$3))</f>
        <v>0</v>
      </c>
      <c r="N162" s="1">
        <f>-(SUMIFS('OD0040 theo Bravo'!$G:$G,'OD0040 theo Bravo'!$G:$G,"&lt;"&amp;0,'OD0040 theo Bravo'!$D:$D,N$3))</f>
        <v>974267</v>
      </c>
      <c r="O162" s="1">
        <f>-(SUMIFS('OD0040 theo Bravo'!$G:$G,'OD0040 theo Bravo'!$G:$G,"&lt;"&amp;0,'OD0040 theo Bravo'!$D:$D,O$3))</f>
        <v>830018</v>
      </c>
      <c r="P162" s="1">
        <f>-(SUMIFS('OD0040 theo Bravo'!$G:$G,'OD0040 theo Bravo'!$G:$G,"&lt;"&amp;0,'OD0040 theo Bravo'!$D:$D,P$3))</f>
        <v>550000</v>
      </c>
      <c r="Q162" s="1">
        <f>-(SUMIFS('OD0040 theo Bravo'!$G:$G,'OD0040 theo Bravo'!$G:$G,"&lt;"&amp;0,'OD0040 theo Bravo'!$D:$D,Q$3))</f>
        <v>449984</v>
      </c>
      <c r="R162" s="1">
        <f>-(SUMIFS('OD0040 theo Bravo'!$G:$G,'OD0040 theo Bravo'!$G:$G,"&lt;"&amp;0,'OD0040 theo Bravo'!$D:$D,R$3))</f>
        <v>550145</v>
      </c>
      <c r="S162" s="1">
        <f>-(SUMIFS('OD0040 theo Bravo'!$G:$G,'OD0040 theo Bravo'!$G:$G,"&lt;"&amp;0,'OD0040 theo Bravo'!$D:$D,S$3))</f>
        <v>0</v>
      </c>
      <c r="T162" s="1">
        <f>-(SUMIFS('OD0040 theo Bravo'!$G:$G,'OD0040 theo Bravo'!$G:$G,"&lt;"&amp;0,'OD0040 theo Bravo'!$D:$D,T$3))</f>
        <v>49247</v>
      </c>
      <c r="U162" s="18">
        <f t="shared" si="51"/>
        <v>0</v>
      </c>
      <c r="V162" s="18">
        <f t="shared" si="52"/>
        <v>10150</v>
      </c>
      <c r="W162" s="18">
        <f t="shared" si="53"/>
        <v>0</v>
      </c>
      <c r="X162" s="18">
        <f t="shared" si="54"/>
        <v>0</v>
      </c>
      <c r="Y162" s="18">
        <f t="shared" si="55"/>
        <v>0</v>
      </c>
      <c r="Z162" s="18">
        <f t="shared" si="56"/>
        <v>0</v>
      </c>
      <c r="AA162" s="18">
        <f t="shared" si="47"/>
        <v>0</v>
      </c>
      <c r="AB162" s="18">
        <f t="shared" si="48"/>
        <v>0</v>
      </c>
      <c r="AC162" s="18">
        <f t="shared" si="48"/>
        <v>0</v>
      </c>
      <c r="AD162" s="17">
        <f>(U162*SUMIFS(Info!$C:$C,Info!$A:$A,AD$3,Info!$E:$E,"&gt;="&amp;$B162,Info!$D:$D,"&lt;="&amp;$B162,Info!$I:$I,"x")/365)*100000</f>
        <v>0</v>
      </c>
      <c r="AE162" s="17">
        <f>(V162*SUMIFS(Info!$C:$C,Info!$A:$A,AE$3,Info!$E:$E,"&gt;="&amp;$B162,Info!$D:$D,"&lt;="&amp;$B162,Info!$I:$I,"x")/365)*100000</f>
        <v>174635.61643835614</v>
      </c>
      <c r="AF162" s="17">
        <f>(W162*SUMIFS(Info!$C:$C,Info!$A:$A,AF$3,Info!$E:$E,"&gt;="&amp;$B162,Info!$D:$D,"&lt;="&amp;$B162,Info!$I:$I,"x")/365)*100000</f>
        <v>0</v>
      </c>
      <c r="AG162" s="17">
        <f>(X162*SUMIFS(Info!$C:$C,Info!$A:$A,AG$3,Info!$E:$E,"&gt;="&amp;$B162,Info!$D:$D,"&lt;="&amp;$B162,Info!$I:$I,"x")/365)*100000</f>
        <v>0</v>
      </c>
      <c r="AH162" s="17">
        <f>(Y162*SUMIFS(Info!$C:$C,Info!$A:$A,AH$3,Info!$E:$E,"&gt;="&amp;$B162,Info!$D:$D,"&lt;="&amp;$B162,Info!$I:$I,"x")/365)*100000</f>
        <v>0</v>
      </c>
      <c r="AI162" s="17">
        <f>(Z162*SUMIFS(Info!$C:$C,Info!$A:$A,AI$3,Info!$E:$E,"&gt;="&amp;$B162,Info!$D:$D,"&lt;="&amp;$B162,Info!$I:$I,"x")/365)*100000</f>
        <v>0</v>
      </c>
      <c r="AJ162" s="17">
        <f>(AA162*SUMIFS(Info!$C:$C,Info!$A:$A,AJ$3,Info!$E:$E,"&gt;="&amp;$B162,Info!$D:$D,"&lt;="&amp;$B162,Info!$I:$I,"x")/365)*100000</f>
        <v>0</v>
      </c>
      <c r="AK162" s="17">
        <f>(AB162*SUMIFS(Info!$C:$C,Info!$A:$A,AK$3,Info!$E:$E,"&gt;="&amp;$B162,Info!$D:$D,"&lt;="&amp;$B162,Info!$I:$I,"x")/365)*100000</f>
        <v>0</v>
      </c>
      <c r="AL162" s="17">
        <f>(AC162*SUMIFS(Info!$C:$C,Info!$A:$A,AL$3,Info!$E:$E,"&gt;="&amp;$B162,Info!$D:$D,"&lt;="&amp;$B162,Info!$I:$I,"x")/365)*100000</f>
        <v>0</v>
      </c>
    </row>
    <row r="163" spans="1:38">
      <c r="A163" s="14" t="str">
        <f t="shared" si="58"/>
        <v>3/2025</v>
      </c>
      <c r="B163" s="14">
        <f t="shared" si="50"/>
        <v>45727</v>
      </c>
      <c r="C163" s="1">
        <f>(SUMIFS('OD0040 theo Bravo'!$G:$G,'OD0040 theo Bravo'!$G:$G,"&gt;="&amp;0,'OD0040 theo Bravo'!$D:$D,C$3,'OD0040 theo Bravo'!$B:$B,"&lt;="&amp;$B163))</f>
        <v>222436</v>
      </c>
      <c r="D163" s="1">
        <f>(SUMIFS('OD0040 theo Bravo'!$G:$G,'OD0040 theo Bravo'!$G:$G,"&gt;="&amp;0,'OD0040 theo Bravo'!$D:$D,D$3,'OD0040 theo Bravo'!$B:$B,"&lt;="&amp;$B163))</f>
        <v>10150</v>
      </c>
      <c r="E163" s="1">
        <f>(SUMIFS('OD0040 theo Bravo'!$G:$G,'OD0040 theo Bravo'!$G:$G,"&gt;="&amp;0,'OD0040 theo Bravo'!$D:$D,E$3,'OD0040 theo Bravo'!$B:$B,"&lt;="&amp;$B163))</f>
        <v>742730</v>
      </c>
      <c r="F163" s="1">
        <f>(SUMIFS('OD0040 theo Bravo'!$G:$G,'OD0040 theo Bravo'!$G:$G,"&gt;="&amp;0,'OD0040 theo Bravo'!$D:$D,F$3,'OD0040 theo Bravo'!$B:$B,"&lt;="&amp;$B163))</f>
        <v>400707</v>
      </c>
      <c r="G163" s="1">
        <f>(SUMIFS('OD0040 theo Bravo'!$G:$G,'OD0040 theo Bravo'!$G:$G,"&gt;="&amp;0,'OD0040 theo Bravo'!$D:$D,G$3,'OD0040 theo Bravo'!$B:$B,"&lt;="&amp;$B163))</f>
        <v>550000</v>
      </c>
      <c r="H163" s="1">
        <f>(SUMIFS('OD0040 theo Bravo'!$G:$G,'OD0040 theo Bravo'!$G:$G,"&gt;="&amp;0,'OD0040 theo Bravo'!$D:$D,H$3,'OD0040 theo Bravo'!$B:$B,"&lt;="&amp;$B163))</f>
        <v>250000</v>
      </c>
      <c r="I163" s="1">
        <f>(SUMIFS('OD0040 theo Bravo'!$G:$G,'OD0040 theo Bravo'!$G:$G,"&gt;="&amp;0,'OD0040 theo Bravo'!$D:$D,I$3,'OD0040 theo Bravo'!$B:$B,"&lt;="&amp;$B163))</f>
        <v>0</v>
      </c>
      <c r="J163" s="1">
        <f>(SUMIFS('OD0040 theo Bravo'!$G:$G,'OD0040 theo Bravo'!$G:$G,"&gt;="&amp;0,'OD0040 theo Bravo'!$D:$D,J$3,'OD0040 theo Bravo'!$B:$B,"&lt;="&amp;$B163))</f>
        <v>0</v>
      </c>
      <c r="K163" s="1">
        <f>(SUMIFS('OD0040 theo Bravo'!$G:$G,'OD0040 theo Bravo'!$G:$G,"&gt;="&amp;0,'OD0040 theo Bravo'!$D:$D,K$3,'OD0040 theo Bravo'!$B:$B,"&lt;="&amp;$B163))</f>
        <v>0</v>
      </c>
      <c r="L163" s="1">
        <f>-(SUMIFS('OD0040 theo Bravo'!$G:$G,'OD0040 theo Bravo'!$G:$G,"&lt;"&amp;0,'OD0040 theo Bravo'!$D:$D,L$3))</f>
        <v>504722</v>
      </c>
      <c r="M163" s="1">
        <f>-(SUMIFS('OD0040 theo Bravo'!$G:$G,'OD0040 theo Bravo'!$G:$G,"&lt;"&amp;0,'OD0040 theo Bravo'!$D:$D,M$3))</f>
        <v>0</v>
      </c>
      <c r="N163" s="1">
        <f>-(SUMIFS('OD0040 theo Bravo'!$G:$G,'OD0040 theo Bravo'!$G:$G,"&lt;"&amp;0,'OD0040 theo Bravo'!$D:$D,N$3))</f>
        <v>974267</v>
      </c>
      <c r="O163" s="1">
        <f>-(SUMIFS('OD0040 theo Bravo'!$G:$G,'OD0040 theo Bravo'!$G:$G,"&lt;"&amp;0,'OD0040 theo Bravo'!$D:$D,O$3))</f>
        <v>830018</v>
      </c>
      <c r="P163" s="1">
        <f>-(SUMIFS('OD0040 theo Bravo'!$G:$G,'OD0040 theo Bravo'!$G:$G,"&lt;"&amp;0,'OD0040 theo Bravo'!$D:$D,P$3))</f>
        <v>550000</v>
      </c>
      <c r="Q163" s="1">
        <f>-(SUMIFS('OD0040 theo Bravo'!$G:$G,'OD0040 theo Bravo'!$G:$G,"&lt;"&amp;0,'OD0040 theo Bravo'!$D:$D,Q$3))</f>
        <v>449984</v>
      </c>
      <c r="R163" s="1">
        <f>-(SUMIFS('OD0040 theo Bravo'!$G:$G,'OD0040 theo Bravo'!$G:$G,"&lt;"&amp;0,'OD0040 theo Bravo'!$D:$D,R$3))</f>
        <v>550145</v>
      </c>
      <c r="S163" s="1">
        <f>-(SUMIFS('OD0040 theo Bravo'!$G:$G,'OD0040 theo Bravo'!$G:$G,"&lt;"&amp;0,'OD0040 theo Bravo'!$D:$D,S$3))</f>
        <v>0</v>
      </c>
      <c r="T163" s="1">
        <f>-(SUMIFS('OD0040 theo Bravo'!$G:$G,'OD0040 theo Bravo'!$G:$G,"&lt;"&amp;0,'OD0040 theo Bravo'!$D:$D,T$3))</f>
        <v>49247</v>
      </c>
      <c r="U163" s="18">
        <f t="shared" si="51"/>
        <v>0</v>
      </c>
      <c r="V163" s="18">
        <f t="shared" si="52"/>
        <v>10150</v>
      </c>
      <c r="W163" s="18">
        <f t="shared" si="53"/>
        <v>0</v>
      </c>
      <c r="X163" s="18">
        <f t="shared" si="54"/>
        <v>0</v>
      </c>
      <c r="Y163" s="18">
        <f t="shared" si="55"/>
        <v>0</v>
      </c>
      <c r="Z163" s="18">
        <f t="shared" si="56"/>
        <v>0</v>
      </c>
      <c r="AA163" s="18">
        <f t="shared" si="47"/>
        <v>0</v>
      </c>
      <c r="AB163" s="18">
        <f t="shared" si="48"/>
        <v>0</v>
      </c>
      <c r="AC163" s="18">
        <f t="shared" si="48"/>
        <v>0</v>
      </c>
      <c r="AD163" s="17">
        <f>(U163*SUMIFS(Info!$C:$C,Info!$A:$A,AD$3,Info!$E:$E,"&gt;="&amp;$B163,Info!$D:$D,"&lt;="&amp;$B163,Info!$I:$I,"x")/365)*100000</f>
        <v>0</v>
      </c>
      <c r="AE163" s="17">
        <f>(V163*SUMIFS(Info!$C:$C,Info!$A:$A,AE$3,Info!$E:$E,"&gt;="&amp;$B163,Info!$D:$D,"&lt;="&amp;$B163,Info!$I:$I,"x")/365)*100000</f>
        <v>174635.61643835614</v>
      </c>
      <c r="AF163" s="17">
        <f>(W163*SUMIFS(Info!$C:$C,Info!$A:$A,AF$3,Info!$E:$E,"&gt;="&amp;$B163,Info!$D:$D,"&lt;="&amp;$B163,Info!$I:$I,"x")/365)*100000</f>
        <v>0</v>
      </c>
      <c r="AG163" s="17">
        <f>(X163*SUMIFS(Info!$C:$C,Info!$A:$A,AG$3,Info!$E:$E,"&gt;="&amp;$B163,Info!$D:$D,"&lt;="&amp;$B163,Info!$I:$I,"x")/365)*100000</f>
        <v>0</v>
      </c>
      <c r="AH163" s="17">
        <f>(Y163*SUMIFS(Info!$C:$C,Info!$A:$A,AH$3,Info!$E:$E,"&gt;="&amp;$B163,Info!$D:$D,"&lt;="&amp;$B163,Info!$I:$I,"x")/365)*100000</f>
        <v>0</v>
      </c>
      <c r="AI163" s="17">
        <f>(Z163*SUMIFS(Info!$C:$C,Info!$A:$A,AI$3,Info!$E:$E,"&gt;="&amp;$B163,Info!$D:$D,"&lt;="&amp;$B163,Info!$I:$I,"x")/365)*100000</f>
        <v>0</v>
      </c>
      <c r="AJ163" s="17">
        <f>(AA163*SUMIFS(Info!$C:$C,Info!$A:$A,AJ$3,Info!$E:$E,"&gt;="&amp;$B163,Info!$D:$D,"&lt;="&amp;$B163,Info!$I:$I,"x")/365)*100000</f>
        <v>0</v>
      </c>
      <c r="AK163" s="17">
        <f>(AB163*SUMIFS(Info!$C:$C,Info!$A:$A,AK$3,Info!$E:$E,"&gt;="&amp;$B163,Info!$D:$D,"&lt;="&amp;$B163,Info!$I:$I,"x")/365)*100000</f>
        <v>0</v>
      </c>
      <c r="AL163" s="17">
        <f>(AC163*SUMIFS(Info!$C:$C,Info!$A:$A,AL$3,Info!$E:$E,"&gt;="&amp;$B163,Info!$D:$D,"&lt;="&amp;$B163,Info!$I:$I,"x")/365)*100000</f>
        <v>0</v>
      </c>
    </row>
    <row r="164" spans="1:38">
      <c r="A164" s="14" t="str">
        <f t="shared" si="58"/>
        <v>3/2025</v>
      </c>
      <c r="B164" s="14">
        <f t="shared" si="50"/>
        <v>45728</v>
      </c>
      <c r="C164" s="1">
        <f>(SUMIFS('OD0040 theo Bravo'!$G:$G,'OD0040 theo Bravo'!$G:$G,"&gt;="&amp;0,'OD0040 theo Bravo'!$D:$D,C$3,'OD0040 theo Bravo'!$B:$B,"&lt;="&amp;$B164))</f>
        <v>222624</v>
      </c>
      <c r="D164" s="1">
        <f>(SUMIFS('OD0040 theo Bravo'!$G:$G,'OD0040 theo Bravo'!$G:$G,"&gt;="&amp;0,'OD0040 theo Bravo'!$D:$D,D$3,'OD0040 theo Bravo'!$B:$B,"&lt;="&amp;$B164))</f>
        <v>10150</v>
      </c>
      <c r="E164" s="1">
        <f>(SUMIFS('OD0040 theo Bravo'!$G:$G,'OD0040 theo Bravo'!$G:$G,"&gt;="&amp;0,'OD0040 theo Bravo'!$D:$D,E$3,'OD0040 theo Bravo'!$B:$B,"&lt;="&amp;$B164))</f>
        <v>743833</v>
      </c>
      <c r="F164" s="1">
        <f>(SUMIFS('OD0040 theo Bravo'!$G:$G,'OD0040 theo Bravo'!$G:$G,"&gt;="&amp;0,'OD0040 theo Bravo'!$D:$D,F$3,'OD0040 theo Bravo'!$B:$B,"&lt;="&amp;$B164))</f>
        <v>401190</v>
      </c>
      <c r="G164" s="1">
        <f>(SUMIFS('OD0040 theo Bravo'!$G:$G,'OD0040 theo Bravo'!$G:$G,"&gt;="&amp;0,'OD0040 theo Bravo'!$D:$D,G$3,'OD0040 theo Bravo'!$B:$B,"&lt;="&amp;$B164))</f>
        <v>550000</v>
      </c>
      <c r="H164" s="1">
        <f>(SUMIFS('OD0040 theo Bravo'!$G:$G,'OD0040 theo Bravo'!$G:$G,"&gt;="&amp;0,'OD0040 theo Bravo'!$D:$D,H$3,'OD0040 theo Bravo'!$B:$B,"&lt;="&amp;$B164))</f>
        <v>250000</v>
      </c>
      <c r="I164" s="1">
        <f>(SUMIFS('OD0040 theo Bravo'!$G:$G,'OD0040 theo Bravo'!$G:$G,"&gt;="&amp;0,'OD0040 theo Bravo'!$D:$D,I$3,'OD0040 theo Bravo'!$B:$B,"&lt;="&amp;$B164))</f>
        <v>0</v>
      </c>
      <c r="J164" s="1">
        <f>(SUMIFS('OD0040 theo Bravo'!$G:$G,'OD0040 theo Bravo'!$G:$G,"&gt;="&amp;0,'OD0040 theo Bravo'!$D:$D,J$3,'OD0040 theo Bravo'!$B:$B,"&lt;="&amp;$B164))</f>
        <v>0</v>
      </c>
      <c r="K164" s="1">
        <f>(SUMIFS('OD0040 theo Bravo'!$G:$G,'OD0040 theo Bravo'!$G:$G,"&gt;="&amp;0,'OD0040 theo Bravo'!$D:$D,K$3,'OD0040 theo Bravo'!$B:$B,"&lt;="&amp;$B164))</f>
        <v>0</v>
      </c>
      <c r="L164" s="1">
        <f>-(SUMIFS('OD0040 theo Bravo'!$G:$G,'OD0040 theo Bravo'!$G:$G,"&lt;"&amp;0,'OD0040 theo Bravo'!$D:$D,L$3))</f>
        <v>504722</v>
      </c>
      <c r="M164" s="1">
        <f>-(SUMIFS('OD0040 theo Bravo'!$G:$G,'OD0040 theo Bravo'!$G:$G,"&lt;"&amp;0,'OD0040 theo Bravo'!$D:$D,M$3))</f>
        <v>0</v>
      </c>
      <c r="N164" s="1">
        <f>-(SUMIFS('OD0040 theo Bravo'!$G:$G,'OD0040 theo Bravo'!$G:$G,"&lt;"&amp;0,'OD0040 theo Bravo'!$D:$D,N$3))</f>
        <v>974267</v>
      </c>
      <c r="O164" s="1">
        <f>-(SUMIFS('OD0040 theo Bravo'!$G:$G,'OD0040 theo Bravo'!$G:$G,"&lt;"&amp;0,'OD0040 theo Bravo'!$D:$D,O$3))</f>
        <v>830018</v>
      </c>
      <c r="P164" s="1">
        <f>-(SUMIFS('OD0040 theo Bravo'!$G:$G,'OD0040 theo Bravo'!$G:$G,"&lt;"&amp;0,'OD0040 theo Bravo'!$D:$D,P$3))</f>
        <v>550000</v>
      </c>
      <c r="Q164" s="1">
        <f>-(SUMIFS('OD0040 theo Bravo'!$G:$G,'OD0040 theo Bravo'!$G:$G,"&lt;"&amp;0,'OD0040 theo Bravo'!$D:$D,Q$3))</f>
        <v>449984</v>
      </c>
      <c r="R164" s="1">
        <f>-(SUMIFS('OD0040 theo Bravo'!$G:$G,'OD0040 theo Bravo'!$G:$G,"&lt;"&amp;0,'OD0040 theo Bravo'!$D:$D,R$3))</f>
        <v>550145</v>
      </c>
      <c r="S164" s="1">
        <f>-(SUMIFS('OD0040 theo Bravo'!$G:$G,'OD0040 theo Bravo'!$G:$G,"&lt;"&amp;0,'OD0040 theo Bravo'!$D:$D,S$3))</f>
        <v>0</v>
      </c>
      <c r="T164" s="1">
        <f>-(SUMIFS('OD0040 theo Bravo'!$G:$G,'OD0040 theo Bravo'!$G:$G,"&lt;"&amp;0,'OD0040 theo Bravo'!$D:$D,T$3))</f>
        <v>49247</v>
      </c>
      <c r="U164" s="18">
        <f t="shared" si="51"/>
        <v>0</v>
      </c>
      <c r="V164" s="18">
        <f t="shared" si="52"/>
        <v>10150</v>
      </c>
      <c r="W164" s="18">
        <f t="shared" si="53"/>
        <v>0</v>
      </c>
      <c r="X164" s="18">
        <f t="shared" si="54"/>
        <v>0</v>
      </c>
      <c r="Y164" s="18">
        <f t="shared" si="55"/>
        <v>0</v>
      </c>
      <c r="Z164" s="18">
        <f t="shared" si="56"/>
        <v>0</v>
      </c>
      <c r="AA164" s="18">
        <f t="shared" si="47"/>
        <v>0</v>
      </c>
      <c r="AB164" s="18">
        <f t="shared" si="48"/>
        <v>0</v>
      </c>
      <c r="AC164" s="18">
        <f t="shared" si="48"/>
        <v>0</v>
      </c>
      <c r="AD164" s="17">
        <f>(U164*SUMIFS(Info!$C:$C,Info!$A:$A,AD$3,Info!$E:$E,"&gt;="&amp;$B164,Info!$D:$D,"&lt;="&amp;$B164,Info!$I:$I,"x")/365)*100000</f>
        <v>0</v>
      </c>
      <c r="AE164" s="17">
        <f>(V164*SUMIFS(Info!$C:$C,Info!$A:$A,AE$3,Info!$E:$E,"&gt;="&amp;$B164,Info!$D:$D,"&lt;="&amp;$B164,Info!$I:$I,"x")/365)*100000</f>
        <v>174635.61643835614</v>
      </c>
      <c r="AF164" s="17">
        <f>(W164*SUMIFS(Info!$C:$C,Info!$A:$A,AF$3,Info!$E:$E,"&gt;="&amp;$B164,Info!$D:$D,"&lt;="&amp;$B164,Info!$I:$I,"x")/365)*100000</f>
        <v>0</v>
      </c>
      <c r="AG164" s="17">
        <f>(X164*SUMIFS(Info!$C:$C,Info!$A:$A,AG$3,Info!$E:$E,"&gt;="&amp;$B164,Info!$D:$D,"&lt;="&amp;$B164,Info!$I:$I,"x")/365)*100000</f>
        <v>0</v>
      </c>
      <c r="AH164" s="17">
        <f>(Y164*SUMIFS(Info!$C:$C,Info!$A:$A,AH$3,Info!$E:$E,"&gt;="&amp;$B164,Info!$D:$D,"&lt;="&amp;$B164,Info!$I:$I,"x")/365)*100000</f>
        <v>0</v>
      </c>
      <c r="AI164" s="17">
        <f>(Z164*SUMIFS(Info!$C:$C,Info!$A:$A,AI$3,Info!$E:$E,"&gt;="&amp;$B164,Info!$D:$D,"&lt;="&amp;$B164,Info!$I:$I,"x")/365)*100000</f>
        <v>0</v>
      </c>
      <c r="AJ164" s="17">
        <f>(AA164*SUMIFS(Info!$C:$C,Info!$A:$A,AJ$3,Info!$E:$E,"&gt;="&amp;$B164,Info!$D:$D,"&lt;="&amp;$B164,Info!$I:$I,"x")/365)*100000</f>
        <v>0</v>
      </c>
      <c r="AK164" s="17">
        <f>(AB164*SUMIFS(Info!$C:$C,Info!$A:$A,AK$3,Info!$E:$E,"&gt;="&amp;$B164,Info!$D:$D,"&lt;="&amp;$B164,Info!$I:$I,"x")/365)*100000</f>
        <v>0</v>
      </c>
      <c r="AL164" s="17">
        <f>(AC164*SUMIFS(Info!$C:$C,Info!$A:$A,AL$3,Info!$E:$E,"&gt;="&amp;$B164,Info!$D:$D,"&lt;="&amp;$B164,Info!$I:$I,"x")/365)*100000</f>
        <v>0</v>
      </c>
    </row>
    <row r="165" spans="1:38">
      <c r="A165" s="14" t="str">
        <f t="shared" si="58"/>
        <v>3/2025</v>
      </c>
      <c r="B165" s="14">
        <f t="shared" si="50"/>
        <v>45729</v>
      </c>
      <c r="C165" s="1">
        <f>(SUMIFS('OD0040 theo Bravo'!$G:$G,'OD0040 theo Bravo'!$G:$G,"&gt;="&amp;0,'OD0040 theo Bravo'!$D:$D,C$3,'OD0040 theo Bravo'!$B:$B,"&lt;="&amp;$B165))</f>
        <v>222644</v>
      </c>
      <c r="D165" s="1">
        <f>(SUMIFS('OD0040 theo Bravo'!$G:$G,'OD0040 theo Bravo'!$G:$G,"&gt;="&amp;0,'OD0040 theo Bravo'!$D:$D,D$3,'OD0040 theo Bravo'!$B:$B,"&lt;="&amp;$B165))</f>
        <v>10150</v>
      </c>
      <c r="E165" s="1">
        <f>(SUMIFS('OD0040 theo Bravo'!$G:$G,'OD0040 theo Bravo'!$G:$G,"&gt;="&amp;0,'OD0040 theo Bravo'!$D:$D,E$3,'OD0040 theo Bravo'!$B:$B,"&lt;="&amp;$B165))</f>
        <v>744231</v>
      </c>
      <c r="F165" s="1">
        <f>(SUMIFS('OD0040 theo Bravo'!$G:$G,'OD0040 theo Bravo'!$G:$G,"&gt;="&amp;0,'OD0040 theo Bravo'!$D:$D,F$3,'OD0040 theo Bravo'!$B:$B,"&lt;="&amp;$B165))</f>
        <v>401254</v>
      </c>
      <c r="G165" s="1">
        <f>(SUMIFS('OD0040 theo Bravo'!$G:$G,'OD0040 theo Bravo'!$G:$G,"&gt;="&amp;0,'OD0040 theo Bravo'!$D:$D,G$3,'OD0040 theo Bravo'!$B:$B,"&lt;="&amp;$B165))</f>
        <v>550000</v>
      </c>
      <c r="H165" s="1">
        <f>(SUMIFS('OD0040 theo Bravo'!$G:$G,'OD0040 theo Bravo'!$G:$G,"&gt;="&amp;0,'OD0040 theo Bravo'!$D:$D,H$3,'OD0040 theo Bravo'!$B:$B,"&lt;="&amp;$B165))</f>
        <v>250000</v>
      </c>
      <c r="I165" s="1">
        <f>(SUMIFS('OD0040 theo Bravo'!$G:$G,'OD0040 theo Bravo'!$G:$G,"&gt;="&amp;0,'OD0040 theo Bravo'!$D:$D,I$3,'OD0040 theo Bravo'!$B:$B,"&lt;="&amp;$B165))</f>
        <v>0</v>
      </c>
      <c r="J165" s="1">
        <f>(SUMIFS('OD0040 theo Bravo'!$G:$G,'OD0040 theo Bravo'!$G:$G,"&gt;="&amp;0,'OD0040 theo Bravo'!$D:$D,J$3,'OD0040 theo Bravo'!$B:$B,"&lt;="&amp;$B165))</f>
        <v>0</v>
      </c>
      <c r="K165" s="1">
        <f>(SUMIFS('OD0040 theo Bravo'!$G:$G,'OD0040 theo Bravo'!$G:$G,"&gt;="&amp;0,'OD0040 theo Bravo'!$D:$D,K$3,'OD0040 theo Bravo'!$B:$B,"&lt;="&amp;$B165))</f>
        <v>0</v>
      </c>
      <c r="L165" s="1">
        <f>-(SUMIFS('OD0040 theo Bravo'!$G:$G,'OD0040 theo Bravo'!$G:$G,"&lt;"&amp;0,'OD0040 theo Bravo'!$D:$D,L$3))</f>
        <v>504722</v>
      </c>
      <c r="M165" s="1">
        <f>-(SUMIFS('OD0040 theo Bravo'!$G:$G,'OD0040 theo Bravo'!$G:$G,"&lt;"&amp;0,'OD0040 theo Bravo'!$D:$D,M$3))</f>
        <v>0</v>
      </c>
      <c r="N165" s="1">
        <f>-(SUMIFS('OD0040 theo Bravo'!$G:$G,'OD0040 theo Bravo'!$G:$G,"&lt;"&amp;0,'OD0040 theo Bravo'!$D:$D,N$3))</f>
        <v>974267</v>
      </c>
      <c r="O165" s="1">
        <f>-(SUMIFS('OD0040 theo Bravo'!$G:$G,'OD0040 theo Bravo'!$G:$G,"&lt;"&amp;0,'OD0040 theo Bravo'!$D:$D,O$3))</f>
        <v>830018</v>
      </c>
      <c r="P165" s="1">
        <f>-(SUMIFS('OD0040 theo Bravo'!$G:$G,'OD0040 theo Bravo'!$G:$G,"&lt;"&amp;0,'OD0040 theo Bravo'!$D:$D,P$3))</f>
        <v>550000</v>
      </c>
      <c r="Q165" s="1">
        <f>-(SUMIFS('OD0040 theo Bravo'!$G:$G,'OD0040 theo Bravo'!$G:$G,"&lt;"&amp;0,'OD0040 theo Bravo'!$D:$D,Q$3))</f>
        <v>449984</v>
      </c>
      <c r="R165" s="1">
        <f>-(SUMIFS('OD0040 theo Bravo'!$G:$G,'OD0040 theo Bravo'!$G:$G,"&lt;"&amp;0,'OD0040 theo Bravo'!$D:$D,R$3))</f>
        <v>550145</v>
      </c>
      <c r="S165" s="1">
        <f>-(SUMIFS('OD0040 theo Bravo'!$G:$G,'OD0040 theo Bravo'!$G:$G,"&lt;"&amp;0,'OD0040 theo Bravo'!$D:$D,S$3))</f>
        <v>0</v>
      </c>
      <c r="T165" s="1">
        <f>-(SUMIFS('OD0040 theo Bravo'!$G:$G,'OD0040 theo Bravo'!$G:$G,"&lt;"&amp;0,'OD0040 theo Bravo'!$D:$D,T$3))</f>
        <v>49247</v>
      </c>
      <c r="U165" s="18">
        <f t="shared" si="51"/>
        <v>0</v>
      </c>
      <c r="V165" s="18">
        <f t="shared" si="52"/>
        <v>10150</v>
      </c>
      <c r="W165" s="18">
        <f t="shared" si="53"/>
        <v>0</v>
      </c>
      <c r="X165" s="18">
        <f t="shared" si="54"/>
        <v>0</v>
      </c>
      <c r="Y165" s="18">
        <f t="shared" si="55"/>
        <v>0</v>
      </c>
      <c r="Z165" s="18">
        <f t="shared" si="56"/>
        <v>0</v>
      </c>
      <c r="AA165" s="18">
        <f t="shared" si="47"/>
        <v>0</v>
      </c>
      <c r="AB165" s="18">
        <f t="shared" si="48"/>
        <v>0</v>
      </c>
      <c r="AC165" s="18">
        <f t="shared" si="48"/>
        <v>0</v>
      </c>
      <c r="AD165" s="17">
        <f>(U165*SUMIFS(Info!$C:$C,Info!$A:$A,AD$3,Info!$E:$E,"&gt;="&amp;$B165,Info!$D:$D,"&lt;="&amp;$B165,Info!$I:$I,"x")/365)*100000</f>
        <v>0</v>
      </c>
      <c r="AE165" s="17">
        <f>(V165*SUMIFS(Info!$C:$C,Info!$A:$A,AE$3,Info!$E:$E,"&gt;="&amp;$B165,Info!$D:$D,"&lt;="&amp;$B165,Info!$I:$I,"x")/365)*100000</f>
        <v>174635.61643835614</v>
      </c>
      <c r="AF165" s="17">
        <f>(W165*SUMIFS(Info!$C:$C,Info!$A:$A,AF$3,Info!$E:$E,"&gt;="&amp;$B165,Info!$D:$D,"&lt;="&amp;$B165,Info!$I:$I,"x")/365)*100000</f>
        <v>0</v>
      </c>
      <c r="AG165" s="17">
        <f>(X165*SUMIFS(Info!$C:$C,Info!$A:$A,AG$3,Info!$E:$E,"&gt;="&amp;$B165,Info!$D:$D,"&lt;="&amp;$B165,Info!$I:$I,"x")/365)*100000</f>
        <v>0</v>
      </c>
      <c r="AH165" s="17">
        <f>(Y165*SUMIFS(Info!$C:$C,Info!$A:$A,AH$3,Info!$E:$E,"&gt;="&amp;$B165,Info!$D:$D,"&lt;="&amp;$B165,Info!$I:$I,"x")/365)*100000</f>
        <v>0</v>
      </c>
      <c r="AI165" s="17">
        <f>(Z165*SUMIFS(Info!$C:$C,Info!$A:$A,AI$3,Info!$E:$E,"&gt;="&amp;$B165,Info!$D:$D,"&lt;="&amp;$B165,Info!$I:$I,"x")/365)*100000</f>
        <v>0</v>
      </c>
      <c r="AJ165" s="17">
        <f>(AA165*SUMIFS(Info!$C:$C,Info!$A:$A,AJ$3,Info!$E:$E,"&gt;="&amp;$B165,Info!$D:$D,"&lt;="&amp;$B165,Info!$I:$I,"x")/365)*100000</f>
        <v>0</v>
      </c>
      <c r="AK165" s="17">
        <f>(AB165*SUMIFS(Info!$C:$C,Info!$A:$A,AK$3,Info!$E:$E,"&gt;="&amp;$B165,Info!$D:$D,"&lt;="&amp;$B165,Info!$I:$I,"x")/365)*100000</f>
        <v>0</v>
      </c>
      <c r="AL165" s="17">
        <f>(AC165*SUMIFS(Info!$C:$C,Info!$A:$A,AL$3,Info!$E:$E,"&gt;="&amp;$B165,Info!$D:$D,"&lt;="&amp;$B165,Info!$I:$I,"x")/365)*100000</f>
        <v>0</v>
      </c>
    </row>
    <row r="166" spans="1:38">
      <c r="A166" s="14" t="str">
        <f t="shared" si="58"/>
        <v>3/2025</v>
      </c>
      <c r="B166" s="14">
        <f t="shared" si="50"/>
        <v>45730</v>
      </c>
      <c r="C166" s="1">
        <f>(SUMIFS('OD0040 theo Bravo'!$G:$G,'OD0040 theo Bravo'!$G:$G,"&gt;="&amp;0,'OD0040 theo Bravo'!$D:$D,C$3,'OD0040 theo Bravo'!$B:$B,"&lt;="&amp;$B166))</f>
        <v>222672</v>
      </c>
      <c r="D166" s="1">
        <f>(SUMIFS('OD0040 theo Bravo'!$G:$G,'OD0040 theo Bravo'!$G:$G,"&gt;="&amp;0,'OD0040 theo Bravo'!$D:$D,D$3,'OD0040 theo Bravo'!$B:$B,"&lt;="&amp;$B166))</f>
        <v>10150</v>
      </c>
      <c r="E166" s="1">
        <f>(SUMIFS('OD0040 theo Bravo'!$G:$G,'OD0040 theo Bravo'!$G:$G,"&gt;="&amp;0,'OD0040 theo Bravo'!$D:$D,E$3,'OD0040 theo Bravo'!$B:$B,"&lt;="&amp;$B166))</f>
        <v>744548</v>
      </c>
      <c r="F166" s="1">
        <f>(SUMIFS('OD0040 theo Bravo'!$G:$G,'OD0040 theo Bravo'!$G:$G,"&gt;="&amp;0,'OD0040 theo Bravo'!$D:$D,F$3,'OD0040 theo Bravo'!$B:$B,"&lt;="&amp;$B166))</f>
        <v>401531</v>
      </c>
      <c r="G166" s="1">
        <f>(SUMIFS('OD0040 theo Bravo'!$G:$G,'OD0040 theo Bravo'!$G:$G,"&gt;="&amp;0,'OD0040 theo Bravo'!$D:$D,G$3,'OD0040 theo Bravo'!$B:$B,"&lt;="&amp;$B166))</f>
        <v>550000</v>
      </c>
      <c r="H166" s="1">
        <f>(SUMIFS('OD0040 theo Bravo'!$G:$G,'OD0040 theo Bravo'!$G:$G,"&gt;="&amp;0,'OD0040 theo Bravo'!$D:$D,H$3,'OD0040 theo Bravo'!$B:$B,"&lt;="&amp;$B166))</f>
        <v>250000</v>
      </c>
      <c r="I166" s="1">
        <f>(SUMIFS('OD0040 theo Bravo'!$G:$G,'OD0040 theo Bravo'!$G:$G,"&gt;="&amp;0,'OD0040 theo Bravo'!$D:$D,I$3,'OD0040 theo Bravo'!$B:$B,"&lt;="&amp;$B166))</f>
        <v>0</v>
      </c>
      <c r="J166" s="1">
        <f>(SUMIFS('OD0040 theo Bravo'!$G:$G,'OD0040 theo Bravo'!$G:$G,"&gt;="&amp;0,'OD0040 theo Bravo'!$D:$D,J$3,'OD0040 theo Bravo'!$B:$B,"&lt;="&amp;$B166))</f>
        <v>0</v>
      </c>
      <c r="K166" s="1">
        <f>(SUMIFS('OD0040 theo Bravo'!$G:$G,'OD0040 theo Bravo'!$G:$G,"&gt;="&amp;0,'OD0040 theo Bravo'!$D:$D,K$3,'OD0040 theo Bravo'!$B:$B,"&lt;="&amp;$B166))</f>
        <v>0</v>
      </c>
      <c r="L166" s="1">
        <f>-(SUMIFS('OD0040 theo Bravo'!$G:$G,'OD0040 theo Bravo'!$G:$G,"&lt;"&amp;0,'OD0040 theo Bravo'!$D:$D,L$3))</f>
        <v>504722</v>
      </c>
      <c r="M166" s="1">
        <f>-(SUMIFS('OD0040 theo Bravo'!$G:$G,'OD0040 theo Bravo'!$G:$G,"&lt;"&amp;0,'OD0040 theo Bravo'!$D:$D,M$3))</f>
        <v>0</v>
      </c>
      <c r="N166" s="1">
        <f>-(SUMIFS('OD0040 theo Bravo'!$G:$G,'OD0040 theo Bravo'!$G:$G,"&lt;"&amp;0,'OD0040 theo Bravo'!$D:$D,N$3))</f>
        <v>974267</v>
      </c>
      <c r="O166" s="1">
        <f>-(SUMIFS('OD0040 theo Bravo'!$G:$G,'OD0040 theo Bravo'!$G:$G,"&lt;"&amp;0,'OD0040 theo Bravo'!$D:$D,O$3))</f>
        <v>830018</v>
      </c>
      <c r="P166" s="1">
        <f>-(SUMIFS('OD0040 theo Bravo'!$G:$G,'OD0040 theo Bravo'!$G:$G,"&lt;"&amp;0,'OD0040 theo Bravo'!$D:$D,P$3))</f>
        <v>550000</v>
      </c>
      <c r="Q166" s="1">
        <f>-(SUMIFS('OD0040 theo Bravo'!$G:$G,'OD0040 theo Bravo'!$G:$G,"&lt;"&amp;0,'OD0040 theo Bravo'!$D:$D,Q$3))</f>
        <v>449984</v>
      </c>
      <c r="R166" s="1">
        <f>-(SUMIFS('OD0040 theo Bravo'!$G:$G,'OD0040 theo Bravo'!$G:$G,"&lt;"&amp;0,'OD0040 theo Bravo'!$D:$D,R$3))</f>
        <v>550145</v>
      </c>
      <c r="S166" s="1">
        <f>-(SUMIFS('OD0040 theo Bravo'!$G:$G,'OD0040 theo Bravo'!$G:$G,"&lt;"&amp;0,'OD0040 theo Bravo'!$D:$D,S$3))</f>
        <v>0</v>
      </c>
      <c r="T166" s="1">
        <f>-(SUMIFS('OD0040 theo Bravo'!$G:$G,'OD0040 theo Bravo'!$G:$G,"&lt;"&amp;0,'OD0040 theo Bravo'!$D:$D,T$3))</f>
        <v>49247</v>
      </c>
      <c r="U166" s="18">
        <f t="shared" si="51"/>
        <v>0</v>
      </c>
      <c r="V166" s="18">
        <f t="shared" si="52"/>
        <v>10150</v>
      </c>
      <c r="W166" s="18">
        <f t="shared" si="53"/>
        <v>0</v>
      </c>
      <c r="X166" s="18">
        <f t="shared" si="54"/>
        <v>0</v>
      </c>
      <c r="Y166" s="18">
        <f t="shared" si="55"/>
        <v>0</v>
      </c>
      <c r="Z166" s="18">
        <f t="shared" si="56"/>
        <v>0</v>
      </c>
      <c r="AA166" s="18">
        <f t="shared" si="47"/>
        <v>0</v>
      </c>
      <c r="AB166" s="18">
        <f t="shared" si="48"/>
        <v>0</v>
      </c>
      <c r="AC166" s="18">
        <f t="shared" si="48"/>
        <v>0</v>
      </c>
      <c r="AD166" s="17">
        <f>(U166*SUMIFS(Info!$C:$C,Info!$A:$A,AD$3,Info!$E:$E,"&gt;="&amp;$B166,Info!$D:$D,"&lt;="&amp;$B166,Info!$I:$I,"x")/365)*100000</f>
        <v>0</v>
      </c>
      <c r="AE166" s="17">
        <f>(V166*SUMIFS(Info!$C:$C,Info!$A:$A,AE$3,Info!$E:$E,"&gt;="&amp;$B166,Info!$D:$D,"&lt;="&amp;$B166,Info!$I:$I,"x")/365)*100000</f>
        <v>174635.61643835614</v>
      </c>
      <c r="AF166" s="17">
        <f>(W166*SUMIFS(Info!$C:$C,Info!$A:$A,AF$3,Info!$E:$E,"&gt;="&amp;$B166,Info!$D:$D,"&lt;="&amp;$B166,Info!$I:$I,"x")/365)*100000</f>
        <v>0</v>
      </c>
      <c r="AG166" s="17">
        <f>(X166*SUMIFS(Info!$C:$C,Info!$A:$A,AG$3,Info!$E:$E,"&gt;="&amp;$B166,Info!$D:$D,"&lt;="&amp;$B166,Info!$I:$I,"x")/365)*100000</f>
        <v>0</v>
      </c>
      <c r="AH166" s="17">
        <f>(Y166*SUMIFS(Info!$C:$C,Info!$A:$A,AH$3,Info!$E:$E,"&gt;="&amp;$B166,Info!$D:$D,"&lt;="&amp;$B166,Info!$I:$I,"x")/365)*100000</f>
        <v>0</v>
      </c>
      <c r="AI166" s="17">
        <f>(Z166*SUMIFS(Info!$C:$C,Info!$A:$A,AI$3,Info!$E:$E,"&gt;="&amp;$B166,Info!$D:$D,"&lt;="&amp;$B166,Info!$I:$I,"x")/365)*100000</f>
        <v>0</v>
      </c>
      <c r="AJ166" s="17">
        <f>(AA166*SUMIFS(Info!$C:$C,Info!$A:$A,AJ$3,Info!$E:$E,"&gt;="&amp;$B166,Info!$D:$D,"&lt;="&amp;$B166,Info!$I:$I,"x")/365)*100000</f>
        <v>0</v>
      </c>
      <c r="AK166" s="17">
        <f>(AB166*SUMIFS(Info!$C:$C,Info!$A:$A,AK$3,Info!$E:$E,"&gt;="&amp;$B166,Info!$D:$D,"&lt;="&amp;$B166,Info!$I:$I,"x")/365)*100000</f>
        <v>0</v>
      </c>
      <c r="AL166" s="17">
        <f>(AC166*SUMIFS(Info!$C:$C,Info!$A:$A,AL$3,Info!$E:$E,"&gt;="&amp;$B166,Info!$D:$D,"&lt;="&amp;$B166,Info!$I:$I,"x")/365)*100000</f>
        <v>0</v>
      </c>
    </row>
    <row r="167" spans="1:38">
      <c r="A167" s="14" t="str">
        <f t="shared" si="58"/>
        <v>3/2025</v>
      </c>
      <c r="B167" s="14">
        <f t="shared" si="50"/>
        <v>45731</v>
      </c>
      <c r="C167" s="1">
        <f>(SUMIFS('OD0040 theo Bravo'!$G:$G,'OD0040 theo Bravo'!$G:$G,"&gt;="&amp;0,'OD0040 theo Bravo'!$D:$D,C$3,'OD0040 theo Bravo'!$B:$B,"&lt;="&amp;$B167))</f>
        <v>222672</v>
      </c>
      <c r="D167" s="1">
        <f>(SUMIFS('OD0040 theo Bravo'!$G:$G,'OD0040 theo Bravo'!$G:$G,"&gt;="&amp;0,'OD0040 theo Bravo'!$D:$D,D$3,'OD0040 theo Bravo'!$B:$B,"&lt;="&amp;$B167))</f>
        <v>10150</v>
      </c>
      <c r="E167" s="1">
        <f>(SUMIFS('OD0040 theo Bravo'!$G:$G,'OD0040 theo Bravo'!$G:$G,"&gt;="&amp;0,'OD0040 theo Bravo'!$D:$D,E$3,'OD0040 theo Bravo'!$B:$B,"&lt;="&amp;$B167))</f>
        <v>744548</v>
      </c>
      <c r="F167" s="1">
        <f>(SUMIFS('OD0040 theo Bravo'!$G:$G,'OD0040 theo Bravo'!$G:$G,"&gt;="&amp;0,'OD0040 theo Bravo'!$D:$D,F$3,'OD0040 theo Bravo'!$B:$B,"&lt;="&amp;$B167))</f>
        <v>401531</v>
      </c>
      <c r="G167" s="1">
        <f>(SUMIFS('OD0040 theo Bravo'!$G:$G,'OD0040 theo Bravo'!$G:$G,"&gt;="&amp;0,'OD0040 theo Bravo'!$D:$D,G$3,'OD0040 theo Bravo'!$B:$B,"&lt;="&amp;$B167))</f>
        <v>550000</v>
      </c>
      <c r="H167" s="1">
        <f>(SUMIFS('OD0040 theo Bravo'!$G:$G,'OD0040 theo Bravo'!$G:$G,"&gt;="&amp;0,'OD0040 theo Bravo'!$D:$D,H$3,'OD0040 theo Bravo'!$B:$B,"&lt;="&amp;$B167))</f>
        <v>250000</v>
      </c>
      <c r="I167" s="1">
        <f>(SUMIFS('OD0040 theo Bravo'!$G:$G,'OD0040 theo Bravo'!$G:$G,"&gt;="&amp;0,'OD0040 theo Bravo'!$D:$D,I$3,'OD0040 theo Bravo'!$B:$B,"&lt;="&amp;$B167))</f>
        <v>0</v>
      </c>
      <c r="J167" s="1">
        <f>(SUMIFS('OD0040 theo Bravo'!$G:$G,'OD0040 theo Bravo'!$G:$G,"&gt;="&amp;0,'OD0040 theo Bravo'!$D:$D,J$3,'OD0040 theo Bravo'!$B:$B,"&lt;="&amp;$B167))</f>
        <v>0</v>
      </c>
      <c r="K167" s="1">
        <f>(SUMIFS('OD0040 theo Bravo'!$G:$G,'OD0040 theo Bravo'!$G:$G,"&gt;="&amp;0,'OD0040 theo Bravo'!$D:$D,K$3,'OD0040 theo Bravo'!$B:$B,"&lt;="&amp;$B167))</f>
        <v>0</v>
      </c>
      <c r="L167" s="1">
        <f>-(SUMIFS('OD0040 theo Bravo'!$G:$G,'OD0040 theo Bravo'!$G:$G,"&lt;"&amp;0,'OD0040 theo Bravo'!$D:$D,L$3))</f>
        <v>504722</v>
      </c>
      <c r="M167" s="1">
        <f>-(SUMIFS('OD0040 theo Bravo'!$G:$G,'OD0040 theo Bravo'!$G:$G,"&lt;"&amp;0,'OD0040 theo Bravo'!$D:$D,M$3))</f>
        <v>0</v>
      </c>
      <c r="N167" s="1">
        <f>-(SUMIFS('OD0040 theo Bravo'!$G:$G,'OD0040 theo Bravo'!$G:$G,"&lt;"&amp;0,'OD0040 theo Bravo'!$D:$D,N$3))</f>
        <v>974267</v>
      </c>
      <c r="O167" s="1">
        <f>-(SUMIFS('OD0040 theo Bravo'!$G:$G,'OD0040 theo Bravo'!$G:$G,"&lt;"&amp;0,'OD0040 theo Bravo'!$D:$D,O$3))</f>
        <v>830018</v>
      </c>
      <c r="P167" s="1">
        <f>-(SUMIFS('OD0040 theo Bravo'!$G:$G,'OD0040 theo Bravo'!$G:$G,"&lt;"&amp;0,'OD0040 theo Bravo'!$D:$D,P$3))</f>
        <v>550000</v>
      </c>
      <c r="Q167" s="1">
        <f>-(SUMIFS('OD0040 theo Bravo'!$G:$G,'OD0040 theo Bravo'!$G:$G,"&lt;"&amp;0,'OD0040 theo Bravo'!$D:$D,Q$3))</f>
        <v>449984</v>
      </c>
      <c r="R167" s="1">
        <f>-(SUMIFS('OD0040 theo Bravo'!$G:$G,'OD0040 theo Bravo'!$G:$G,"&lt;"&amp;0,'OD0040 theo Bravo'!$D:$D,R$3))</f>
        <v>550145</v>
      </c>
      <c r="S167" s="1">
        <f>-(SUMIFS('OD0040 theo Bravo'!$G:$G,'OD0040 theo Bravo'!$G:$G,"&lt;"&amp;0,'OD0040 theo Bravo'!$D:$D,S$3))</f>
        <v>0</v>
      </c>
      <c r="T167" s="1">
        <f>-(SUMIFS('OD0040 theo Bravo'!$G:$G,'OD0040 theo Bravo'!$G:$G,"&lt;"&amp;0,'OD0040 theo Bravo'!$D:$D,T$3))</f>
        <v>49247</v>
      </c>
      <c r="U167" s="18">
        <f t="shared" si="51"/>
        <v>0</v>
      </c>
      <c r="V167" s="18">
        <f t="shared" si="52"/>
        <v>10150</v>
      </c>
      <c r="W167" s="18">
        <f t="shared" si="53"/>
        <v>0</v>
      </c>
      <c r="X167" s="18">
        <f t="shared" si="54"/>
        <v>0</v>
      </c>
      <c r="Y167" s="18">
        <f t="shared" si="55"/>
        <v>0</v>
      </c>
      <c r="Z167" s="18">
        <f t="shared" si="56"/>
        <v>0</v>
      </c>
      <c r="AA167" s="18">
        <f t="shared" si="47"/>
        <v>0</v>
      </c>
      <c r="AB167" s="18">
        <f t="shared" si="48"/>
        <v>0</v>
      </c>
      <c r="AC167" s="18">
        <f t="shared" si="48"/>
        <v>0</v>
      </c>
      <c r="AD167" s="17">
        <f>(U167*SUMIFS(Info!$C:$C,Info!$A:$A,AD$3,Info!$E:$E,"&gt;="&amp;$B167,Info!$D:$D,"&lt;="&amp;$B167,Info!$I:$I,"x")/365)*100000</f>
        <v>0</v>
      </c>
      <c r="AE167" s="17">
        <f>(V167*SUMIFS(Info!$C:$C,Info!$A:$A,AE$3,Info!$E:$E,"&gt;="&amp;$B167,Info!$D:$D,"&lt;="&amp;$B167,Info!$I:$I,"x")/365)*100000</f>
        <v>174635.61643835614</v>
      </c>
      <c r="AF167" s="17">
        <f>(W167*SUMIFS(Info!$C:$C,Info!$A:$A,AF$3,Info!$E:$E,"&gt;="&amp;$B167,Info!$D:$D,"&lt;="&amp;$B167,Info!$I:$I,"x")/365)*100000</f>
        <v>0</v>
      </c>
      <c r="AG167" s="17">
        <f>(X167*SUMIFS(Info!$C:$C,Info!$A:$A,AG$3,Info!$E:$E,"&gt;="&amp;$B167,Info!$D:$D,"&lt;="&amp;$B167,Info!$I:$I,"x")/365)*100000</f>
        <v>0</v>
      </c>
      <c r="AH167" s="17">
        <f>(Y167*SUMIFS(Info!$C:$C,Info!$A:$A,AH$3,Info!$E:$E,"&gt;="&amp;$B167,Info!$D:$D,"&lt;="&amp;$B167,Info!$I:$I,"x")/365)*100000</f>
        <v>0</v>
      </c>
      <c r="AI167" s="17">
        <f>(Z167*SUMIFS(Info!$C:$C,Info!$A:$A,AI$3,Info!$E:$E,"&gt;="&amp;$B167,Info!$D:$D,"&lt;="&amp;$B167,Info!$I:$I,"x")/365)*100000</f>
        <v>0</v>
      </c>
      <c r="AJ167" s="17">
        <f>(AA167*SUMIFS(Info!$C:$C,Info!$A:$A,AJ$3,Info!$E:$E,"&gt;="&amp;$B167,Info!$D:$D,"&lt;="&amp;$B167,Info!$I:$I,"x")/365)*100000</f>
        <v>0</v>
      </c>
      <c r="AK167" s="17">
        <f>(AB167*SUMIFS(Info!$C:$C,Info!$A:$A,AK$3,Info!$E:$E,"&gt;="&amp;$B167,Info!$D:$D,"&lt;="&amp;$B167,Info!$I:$I,"x")/365)*100000</f>
        <v>0</v>
      </c>
      <c r="AL167" s="17">
        <f>(AC167*SUMIFS(Info!$C:$C,Info!$A:$A,AL$3,Info!$E:$E,"&gt;="&amp;$B167,Info!$D:$D,"&lt;="&amp;$B167,Info!$I:$I,"x")/365)*100000</f>
        <v>0</v>
      </c>
    </row>
    <row r="168" spans="1:38">
      <c r="A168" s="14" t="str">
        <f t="shared" si="58"/>
        <v>3/2025</v>
      </c>
      <c r="B168" s="14">
        <f t="shared" si="50"/>
        <v>45732</v>
      </c>
      <c r="C168" s="1">
        <f>(SUMIFS('OD0040 theo Bravo'!$G:$G,'OD0040 theo Bravo'!$G:$G,"&gt;="&amp;0,'OD0040 theo Bravo'!$D:$D,C$3,'OD0040 theo Bravo'!$B:$B,"&lt;="&amp;$B168))</f>
        <v>222672</v>
      </c>
      <c r="D168" s="1">
        <f>(SUMIFS('OD0040 theo Bravo'!$G:$G,'OD0040 theo Bravo'!$G:$G,"&gt;="&amp;0,'OD0040 theo Bravo'!$D:$D,D$3,'OD0040 theo Bravo'!$B:$B,"&lt;="&amp;$B168))</f>
        <v>10150</v>
      </c>
      <c r="E168" s="1">
        <f>(SUMIFS('OD0040 theo Bravo'!$G:$G,'OD0040 theo Bravo'!$G:$G,"&gt;="&amp;0,'OD0040 theo Bravo'!$D:$D,E$3,'OD0040 theo Bravo'!$B:$B,"&lt;="&amp;$B168))</f>
        <v>744548</v>
      </c>
      <c r="F168" s="1">
        <f>(SUMIFS('OD0040 theo Bravo'!$G:$G,'OD0040 theo Bravo'!$G:$G,"&gt;="&amp;0,'OD0040 theo Bravo'!$D:$D,F$3,'OD0040 theo Bravo'!$B:$B,"&lt;="&amp;$B168))</f>
        <v>401531</v>
      </c>
      <c r="G168" s="1">
        <f>(SUMIFS('OD0040 theo Bravo'!$G:$G,'OD0040 theo Bravo'!$G:$G,"&gt;="&amp;0,'OD0040 theo Bravo'!$D:$D,G$3,'OD0040 theo Bravo'!$B:$B,"&lt;="&amp;$B168))</f>
        <v>550000</v>
      </c>
      <c r="H168" s="1">
        <f>(SUMIFS('OD0040 theo Bravo'!$G:$G,'OD0040 theo Bravo'!$G:$G,"&gt;="&amp;0,'OD0040 theo Bravo'!$D:$D,H$3,'OD0040 theo Bravo'!$B:$B,"&lt;="&amp;$B168))</f>
        <v>250000</v>
      </c>
      <c r="I168" s="1">
        <f>(SUMIFS('OD0040 theo Bravo'!$G:$G,'OD0040 theo Bravo'!$G:$G,"&gt;="&amp;0,'OD0040 theo Bravo'!$D:$D,I$3,'OD0040 theo Bravo'!$B:$B,"&lt;="&amp;$B168))</f>
        <v>0</v>
      </c>
      <c r="J168" s="1">
        <f>(SUMIFS('OD0040 theo Bravo'!$G:$G,'OD0040 theo Bravo'!$G:$G,"&gt;="&amp;0,'OD0040 theo Bravo'!$D:$D,J$3,'OD0040 theo Bravo'!$B:$B,"&lt;="&amp;$B168))</f>
        <v>0</v>
      </c>
      <c r="K168" s="1">
        <f>(SUMIFS('OD0040 theo Bravo'!$G:$G,'OD0040 theo Bravo'!$G:$G,"&gt;="&amp;0,'OD0040 theo Bravo'!$D:$D,K$3,'OD0040 theo Bravo'!$B:$B,"&lt;="&amp;$B168))</f>
        <v>0</v>
      </c>
      <c r="L168" s="1">
        <f>-(SUMIFS('OD0040 theo Bravo'!$G:$G,'OD0040 theo Bravo'!$G:$G,"&lt;"&amp;0,'OD0040 theo Bravo'!$D:$D,L$3))</f>
        <v>504722</v>
      </c>
      <c r="M168" s="1">
        <f>-(SUMIFS('OD0040 theo Bravo'!$G:$G,'OD0040 theo Bravo'!$G:$G,"&lt;"&amp;0,'OD0040 theo Bravo'!$D:$D,M$3))</f>
        <v>0</v>
      </c>
      <c r="N168" s="1">
        <f>-(SUMIFS('OD0040 theo Bravo'!$G:$G,'OD0040 theo Bravo'!$G:$G,"&lt;"&amp;0,'OD0040 theo Bravo'!$D:$D,N$3))</f>
        <v>974267</v>
      </c>
      <c r="O168" s="1">
        <f>-(SUMIFS('OD0040 theo Bravo'!$G:$G,'OD0040 theo Bravo'!$G:$G,"&lt;"&amp;0,'OD0040 theo Bravo'!$D:$D,O$3))</f>
        <v>830018</v>
      </c>
      <c r="P168" s="1">
        <f>-(SUMIFS('OD0040 theo Bravo'!$G:$G,'OD0040 theo Bravo'!$G:$G,"&lt;"&amp;0,'OD0040 theo Bravo'!$D:$D,P$3))</f>
        <v>550000</v>
      </c>
      <c r="Q168" s="1">
        <f>-(SUMIFS('OD0040 theo Bravo'!$G:$G,'OD0040 theo Bravo'!$G:$G,"&lt;"&amp;0,'OD0040 theo Bravo'!$D:$D,Q$3))</f>
        <v>449984</v>
      </c>
      <c r="R168" s="1">
        <f>-(SUMIFS('OD0040 theo Bravo'!$G:$G,'OD0040 theo Bravo'!$G:$G,"&lt;"&amp;0,'OD0040 theo Bravo'!$D:$D,R$3))</f>
        <v>550145</v>
      </c>
      <c r="S168" s="1">
        <f>-(SUMIFS('OD0040 theo Bravo'!$G:$G,'OD0040 theo Bravo'!$G:$G,"&lt;"&amp;0,'OD0040 theo Bravo'!$D:$D,S$3))</f>
        <v>0</v>
      </c>
      <c r="T168" s="1">
        <f>-(SUMIFS('OD0040 theo Bravo'!$G:$G,'OD0040 theo Bravo'!$G:$G,"&lt;"&amp;0,'OD0040 theo Bravo'!$D:$D,T$3))</f>
        <v>49247</v>
      </c>
      <c r="U168" s="18">
        <f t="shared" si="51"/>
        <v>0</v>
      </c>
      <c r="V168" s="18">
        <f t="shared" si="52"/>
        <v>10150</v>
      </c>
      <c r="W168" s="18">
        <f t="shared" si="53"/>
        <v>0</v>
      </c>
      <c r="X168" s="18">
        <f t="shared" si="54"/>
        <v>0</v>
      </c>
      <c r="Y168" s="18">
        <f t="shared" si="55"/>
        <v>0</v>
      </c>
      <c r="Z168" s="18">
        <f t="shared" si="56"/>
        <v>0</v>
      </c>
      <c r="AA168" s="18">
        <f t="shared" si="47"/>
        <v>0</v>
      </c>
      <c r="AB168" s="18">
        <f t="shared" si="48"/>
        <v>0</v>
      </c>
      <c r="AC168" s="18">
        <f t="shared" si="48"/>
        <v>0</v>
      </c>
      <c r="AD168" s="17">
        <f>(U168*SUMIFS(Info!$C:$C,Info!$A:$A,AD$3,Info!$E:$E,"&gt;="&amp;$B168,Info!$D:$D,"&lt;="&amp;$B168,Info!$I:$I,"x")/365)*100000</f>
        <v>0</v>
      </c>
      <c r="AE168" s="17">
        <f>(V168*SUMIFS(Info!$C:$C,Info!$A:$A,AE$3,Info!$E:$E,"&gt;="&amp;$B168,Info!$D:$D,"&lt;="&amp;$B168,Info!$I:$I,"x")/365)*100000</f>
        <v>174635.61643835614</v>
      </c>
      <c r="AF168" s="17">
        <f>(W168*SUMIFS(Info!$C:$C,Info!$A:$A,AF$3,Info!$E:$E,"&gt;="&amp;$B168,Info!$D:$D,"&lt;="&amp;$B168,Info!$I:$I,"x")/365)*100000</f>
        <v>0</v>
      </c>
      <c r="AG168" s="17">
        <f>(X168*SUMIFS(Info!$C:$C,Info!$A:$A,AG$3,Info!$E:$E,"&gt;="&amp;$B168,Info!$D:$D,"&lt;="&amp;$B168,Info!$I:$I,"x")/365)*100000</f>
        <v>0</v>
      </c>
      <c r="AH168" s="17">
        <f>(Y168*SUMIFS(Info!$C:$C,Info!$A:$A,AH$3,Info!$E:$E,"&gt;="&amp;$B168,Info!$D:$D,"&lt;="&amp;$B168,Info!$I:$I,"x")/365)*100000</f>
        <v>0</v>
      </c>
      <c r="AI168" s="17">
        <f>(Z168*SUMIFS(Info!$C:$C,Info!$A:$A,AI$3,Info!$E:$E,"&gt;="&amp;$B168,Info!$D:$D,"&lt;="&amp;$B168,Info!$I:$I,"x")/365)*100000</f>
        <v>0</v>
      </c>
      <c r="AJ168" s="17">
        <f>(AA168*SUMIFS(Info!$C:$C,Info!$A:$A,AJ$3,Info!$E:$E,"&gt;="&amp;$B168,Info!$D:$D,"&lt;="&amp;$B168,Info!$I:$I,"x")/365)*100000</f>
        <v>0</v>
      </c>
      <c r="AK168" s="17">
        <f>(AB168*SUMIFS(Info!$C:$C,Info!$A:$A,AK$3,Info!$E:$E,"&gt;="&amp;$B168,Info!$D:$D,"&lt;="&amp;$B168,Info!$I:$I,"x")/365)*100000</f>
        <v>0</v>
      </c>
      <c r="AL168" s="17">
        <f>(AC168*SUMIFS(Info!$C:$C,Info!$A:$A,AL$3,Info!$E:$E,"&gt;="&amp;$B168,Info!$D:$D,"&lt;="&amp;$B168,Info!$I:$I,"x")/365)*100000</f>
        <v>0</v>
      </c>
    </row>
    <row r="169" spans="1:38">
      <c r="A169" s="14" t="str">
        <f t="shared" si="58"/>
        <v>3/2025</v>
      </c>
      <c r="B169" s="14">
        <f t="shared" si="50"/>
        <v>45733</v>
      </c>
      <c r="C169" s="1">
        <f>(SUMIFS('OD0040 theo Bravo'!$G:$G,'OD0040 theo Bravo'!$G:$G,"&gt;="&amp;0,'OD0040 theo Bravo'!$D:$D,C$3,'OD0040 theo Bravo'!$B:$B,"&lt;="&amp;$B169))</f>
        <v>222785</v>
      </c>
      <c r="D169" s="1">
        <f>(SUMIFS('OD0040 theo Bravo'!$G:$G,'OD0040 theo Bravo'!$G:$G,"&gt;="&amp;0,'OD0040 theo Bravo'!$D:$D,D$3,'OD0040 theo Bravo'!$B:$B,"&lt;="&amp;$B169))</f>
        <v>10150</v>
      </c>
      <c r="E169" s="1">
        <f>(SUMIFS('OD0040 theo Bravo'!$G:$G,'OD0040 theo Bravo'!$G:$G,"&gt;="&amp;0,'OD0040 theo Bravo'!$D:$D,E$3,'OD0040 theo Bravo'!$B:$B,"&lt;="&amp;$B169))</f>
        <v>749316</v>
      </c>
      <c r="F169" s="1">
        <f>(SUMIFS('OD0040 theo Bravo'!$G:$G,'OD0040 theo Bravo'!$G:$G,"&gt;="&amp;0,'OD0040 theo Bravo'!$D:$D,F$3,'OD0040 theo Bravo'!$B:$B,"&lt;="&amp;$B169))</f>
        <v>574885</v>
      </c>
      <c r="G169" s="1">
        <f>(SUMIFS('OD0040 theo Bravo'!$G:$G,'OD0040 theo Bravo'!$G:$G,"&gt;="&amp;0,'OD0040 theo Bravo'!$D:$D,G$3,'OD0040 theo Bravo'!$B:$B,"&lt;="&amp;$B169))</f>
        <v>550000</v>
      </c>
      <c r="H169" s="1">
        <f>(SUMIFS('OD0040 theo Bravo'!$G:$G,'OD0040 theo Bravo'!$G:$G,"&gt;="&amp;0,'OD0040 theo Bravo'!$D:$D,H$3,'OD0040 theo Bravo'!$B:$B,"&lt;="&amp;$B169))</f>
        <v>250000</v>
      </c>
      <c r="I169" s="1">
        <f>(SUMIFS('OD0040 theo Bravo'!$G:$G,'OD0040 theo Bravo'!$G:$G,"&gt;="&amp;0,'OD0040 theo Bravo'!$D:$D,I$3,'OD0040 theo Bravo'!$B:$B,"&lt;="&amp;$B169))</f>
        <v>0</v>
      </c>
      <c r="J169" s="1">
        <f>(SUMIFS('OD0040 theo Bravo'!$G:$G,'OD0040 theo Bravo'!$G:$G,"&gt;="&amp;0,'OD0040 theo Bravo'!$D:$D,J$3,'OD0040 theo Bravo'!$B:$B,"&lt;="&amp;$B169))</f>
        <v>0</v>
      </c>
      <c r="K169" s="1">
        <f>(SUMIFS('OD0040 theo Bravo'!$G:$G,'OD0040 theo Bravo'!$G:$G,"&gt;="&amp;0,'OD0040 theo Bravo'!$D:$D,K$3,'OD0040 theo Bravo'!$B:$B,"&lt;="&amp;$B169))</f>
        <v>0</v>
      </c>
      <c r="L169" s="1">
        <f>-(SUMIFS('OD0040 theo Bravo'!$G:$G,'OD0040 theo Bravo'!$G:$G,"&lt;"&amp;0,'OD0040 theo Bravo'!$D:$D,L$3))</f>
        <v>504722</v>
      </c>
      <c r="M169" s="1">
        <f>-(SUMIFS('OD0040 theo Bravo'!$G:$G,'OD0040 theo Bravo'!$G:$G,"&lt;"&amp;0,'OD0040 theo Bravo'!$D:$D,M$3))</f>
        <v>0</v>
      </c>
      <c r="N169" s="1">
        <f>-(SUMIFS('OD0040 theo Bravo'!$G:$G,'OD0040 theo Bravo'!$G:$G,"&lt;"&amp;0,'OD0040 theo Bravo'!$D:$D,N$3))</f>
        <v>974267</v>
      </c>
      <c r="O169" s="1">
        <f>-(SUMIFS('OD0040 theo Bravo'!$G:$G,'OD0040 theo Bravo'!$G:$G,"&lt;"&amp;0,'OD0040 theo Bravo'!$D:$D,O$3))</f>
        <v>830018</v>
      </c>
      <c r="P169" s="1">
        <f>-(SUMIFS('OD0040 theo Bravo'!$G:$G,'OD0040 theo Bravo'!$G:$G,"&lt;"&amp;0,'OD0040 theo Bravo'!$D:$D,P$3))</f>
        <v>550000</v>
      </c>
      <c r="Q169" s="1">
        <f>-(SUMIFS('OD0040 theo Bravo'!$G:$G,'OD0040 theo Bravo'!$G:$G,"&lt;"&amp;0,'OD0040 theo Bravo'!$D:$D,Q$3))</f>
        <v>449984</v>
      </c>
      <c r="R169" s="1">
        <f>-(SUMIFS('OD0040 theo Bravo'!$G:$G,'OD0040 theo Bravo'!$G:$G,"&lt;"&amp;0,'OD0040 theo Bravo'!$D:$D,R$3))</f>
        <v>550145</v>
      </c>
      <c r="S169" s="1">
        <f>-(SUMIFS('OD0040 theo Bravo'!$G:$G,'OD0040 theo Bravo'!$G:$G,"&lt;"&amp;0,'OD0040 theo Bravo'!$D:$D,S$3))</f>
        <v>0</v>
      </c>
      <c r="T169" s="1">
        <f>-(SUMIFS('OD0040 theo Bravo'!$G:$G,'OD0040 theo Bravo'!$G:$G,"&lt;"&amp;0,'OD0040 theo Bravo'!$D:$D,T$3))</f>
        <v>49247</v>
      </c>
      <c r="U169" s="18">
        <f t="shared" si="51"/>
        <v>0</v>
      </c>
      <c r="V169" s="18">
        <f t="shared" si="52"/>
        <v>10150</v>
      </c>
      <c r="W169" s="18">
        <f t="shared" si="53"/>
        <v>0</v>
      </c>
      <c r="X169" s="18">
        <f t="shared" si="54"/>
        <v>0</v>
      </c>
      <c r="Y169" s="18">
        <f t="shared" si="55"/>
        <v>0</v>
      </c>
      <c r="Z169" s="18">
        <f t="shared" si="56"/>
        <v>0</v>
      </c>
      <c r="AA169" s="18">
        <f t="shared" si="47"/>
        <v>0</v>
      </c>
      <c r="AB169" s="18">
        <f t="shared" si="48"/>
        <v>0</v>
      </c>
      <c r="AC169" s="18">
        <f t="shared" si="48"/>
        <v>0</v>
      </c>
      <c r="AD169" s="17">
        <f>(U169*SUMIFS(Info!$C:$C,Info!$A:$A,AD$3,Info!$E:$E,"&gt;="&amp;$B169,Info!$D:$D,"&lt;="&amp;$B169,Info!$I:$I,"x")/365)*100000</f>
        <v>0</v>
      </c>
      <c r="AE169" s="17">
        <f>(V169*SUMIFS(Info!$C:$C,Info!$A:$A,AE$3,Info!$E:$E,"&gt;="&amp;$B169,Info!$D:$D,"&lt;="&amp;$B169,Info!$I:$I,"x")/365)*100000</f>
        <v>174635.61643835614</v>
      </c>
      <c r="AF169" s="17">
        <f>(W169*SUMIFS(Info!$C:$C,Info!$A:$A,AF$3,Info!$E:$E,"&gt;="&amp;$B169,Info!$D:$D,"&lt;="&amp;$B169,Info!$I:$I,"x")/365)*100000</f>
        <v>0</v>
      </c>
      <c r="AG169" s="17">
        <f>(X169*SUMIFS(Info!$C:$C,Info!$A:$A,AG$3,Info!$E:$E,"&gt;="&amp;$B169,Info!$D:$D,"&lt;="&amp;$B169,Info!$I:$I,"x")/365)*100000</f>
        <v>0</v>
      </c>
      <c r="AH169" s="17">
        <f>(Y169*SUMIFS(Info!$C:$C,Info!$A:$A,AH$3,Info!$E:$E,"&gt;="&amp;$B169,Info!$D:$D,"&lt;="&amp;$B169,Info!$I:$I,"x")/365)*100000</f>
        <v>0</v>
      </c>
      <c r="AI169" s="17">
        <f>(Z169*SUMIFS(Info!$C:$C,Info!$A:$A,AI$3,Info!$E:$E,"&gt;="&amp;$B169,Info!$D:$D,"&lt;="&amp;$B169,Info!$I:$I,"x")/365)*100000</f>
        <v>0</v>
      </c>
      <c r="AJ169" s="17">
        <f>(AA169*SUMIFS(Info!$C:$C,Info!$A:$A,AJ$3,Info!$E:$E,"&gt;="&amp;$B169,Info!$D:$D,"&lt;="&amp;$B169,Info!$I:$I,"x")/365)*100000</f>
        <v>0</v>
      </c>
      <c r="AK169" s="17">
        <f>(AB169*SUMIFS(Info!$C:$C,Info!$A:$A,AK$3,Info!$E:$E,"&gt;="&amp;$B169,Info!$D:$D,"&lt;="&amp;$B169,Info!$I:$I,"x")/365)*100000</f>
        <v>0</v>
      </c>
      <c r="AL169" s="17">
        <f>(AC169*SUMIFS(Info!$C:$C,Info!$A:$A,AL$3,Info!$E:$E,"&gt;="&amp;$B169,Info!$D:$D,"&lt;="&amp;$B169,Info!$I:$I,"x")/365)*100000</f>
        <v>0</v>
      </c>
    </row>
    <row r="170" spans="1:38">
      <c r="A170" s="14" t="str">
        <f t="shared" si="58"/>
        <v>3/2025</v>
      </c>
      <c r="B170" s="14">
        <f t="shared" si="50"/>
        <v>45734</v>
      </c>
      <c r="C170" s="1">
        <f>(SUMIFS('OD0040 theo Bravo'!$G:$G,'OD0040 theo Bravo'!$G:$G,"&gt;="&amp;0,'OD0040 theo Bravo'!$D:$D,C$3,'OD0040 theo Bravo'!$B:$B,"&lt;="&amp;$B170))</f>
        <v>222785</v>
      </c>
      <c r="D170" s="1">
        <f>(SUMIFS('OD0040 theo Bravo'!$G:$G,'OD0040 theo Bravo'!$G:$G,"&gt;="&amp;0,'OD0040 theo Bravo'!$D:$D,D$3,'OD0040 theo Bravo'!$B:$B,"&lt;="&amp;$B170))</f>
        <v>10150</v>
      </c>
      <c r="E170" s="1">
        <f>(SUMIFS('OD0040 theo Bravo'!$G:$G,'OD0040 theo Bravo'!$G:$G,"&gt;="&amp;0,'OD0040 theo Bravo'!$D:$D,E$3,'OD0040 theo Bravo'!$B:$B,"&lt;="&amp;$B170))</f>
        <v>750854</v>
      </c>
      <c r="F170" s="1">
        <f>(SUMIFS('OD0040 theo Bravo'!$G:$G,'OD0040 theo Bravo'!$G:$G,"&gt;="&amp;0,'OD0040 theo Bravo'!$D:$D,F$3,'OD0040 theo Bravo'!$B:$B,"&lt;="&amp;$B170))</f>
        <v>625914</v>
      </c>
      <c r="G170" s="1">
        <f>(SUMIFS('OD0040 theo Bravo'!$G:$G,'OD0040 theo Bravo'!$G:$G,"&gt;="&amp;0,'OD0040 theo Bravo'!$D:$D,G$3,'OD0040 theo Bravo'!$B:$B,"&lt;="&amp;$B170))</f>
        <v>550000</v>
      </c>
      <c r="H170" s="1">
        <f>(SUMIFS('OD0040 theo Bravo'!$G:$G,'OD0040 theo Bravo'!$G:$G,"&gt;="&amp;0,'OD0040 theo Bravo'!$D:$D,H$3,'OD0040 theo Bravo'!$B:$B,"&lt;="&amp;$B170))</f>
        <v>250000</v>
      </c>
      <c r="I170" s="1">
        <f>(SUMIFS('OD0040 theo Bravo'!$G:$G,'OD0040 theo Bravo'!$G:$G,"&gt;="&amp;0,'OD0040 theo Bravo'!$D:$D,I$3,'OD0040 theo Bravo'!$B:$B,"&lt;="&amp;$B170))</f>
        <v>0</v>
      </c>
      <c r="J170" s="1">
        <f>(SUMIFS('OD0040 theo Bravo'!$G:$G,'OD0040 theo Bravo'!$G:$G,"&gt;="&amp;0,'OD0040 theo Bravo'!$D:$D,J$3,'OD0040 theo Bravo'!$B:$B,"&lt;="&amp;$B170))</f>
        <v>0</v>
      </c>
      <c r="K170" s="1">
        <f>(SUMIFS('OD0040 theo Bravo'!$G:$G,'OD0040 theo Bravo'!$G:$G,"&gt;="&amp;0,'OD0040 theo Bravo'!$D:$D,K$3,'OD0040 theo Bravo'!$B:$B,"&lt;="&amp;$B170))</f>
        <v>0</v>
      </c>
      <c r="L170" s="1">
        <f>-(SUMIFS('OD0040 theo Bravo'!$G:$G,'OD0040 theo Bravo'!$G:$G,"&lt;"&amp;0,'OD0040 theo Bravo'!$D:$D,L$3))</f>
        <v>504722</v>
      </c>
      <c r="M170" s="1">
        <f>-(SUMIFS('OD0040 theo Bravo'!$G:$G,'OD0040 theo Bravo'!$G:$G,"&lt;"&amp;0,'OD0040 theo Bravo'!$D:$D,M$3))</f>
        <v>0</v>
      </c>
      <c r="N170" s="1">
        <f>-(SUMIFS('OD0040 theo Bravo'!$G:$G,'OD0040 theo Bravo'!$G:$G,"&lt;"&amp;0,'OD0040 theo Bravo'!$D:$D,N$3))</f>
        <v>974267</v>
      </c>
      <c r="O170" s="1">
        <f>-(SUMIFS('OD0040 theo Bravo'!$G:$G,'OD0040 theo Bravo'!$G:$G,"&lt;"&amp;0,'OD0040 theo Bravo'!$D:$D,O$3))</f>
        <v>830018</v>
      </c>
      <c r="P170" s="1">
        <f>-(SUMIFS('OD0040 theo Bravo'!$G:$G,'OD0040 theo Bravo'!$G:$G,"&lt;"&amp;0,'OD0040 theo Bravo'!$D:$D,P$3))</f>
        <v>550000</v>
      </c>
      <c r="Q170" s="1">
        <f>-(SUMIFS('OD0040 theo Bravo'!$G:$G,'OD0040 theo Bravo'!$G:$G,"&lt;"&amp;0,'OD0040 theo Bravo'!$D:$D,Q$3))</f>
        <v>449984</v>
      </c>
      <c r="R170" s="1">
        <f>-(SUMIFS('OD0040 theo Bravo'!$G:$G,'OD0040 theo Bravo'!$G:$G,"&lt;"&amp;0,'OD0040 theo Bravo'!$D:$D,R$3))</f>
        <v>550145</v>
      </c>
      <c r="S170" s="1">
        <f>-(SUMIFS('OD0040 theo Bravo'!$G:$G,'OD0040 theo Bravo'!$G:$G,"&lt;"&amp;0,'OD0040 theo Bravo'!$D:$D,S$3))</f>
        <v>0</v>
      </c>
      <c r="T170" s="1">
        <f>-(SUMIFS('OD0040 theo Bravo'!$G:$G,'OD0040 theo Bravo'!$G:$G,"&lt;"&amp;0,'OD0040 theo Bravo'!$D:$D,T$3))</f>
        <v>49247</v>
      </c>
      <c r="U170" s="18">
        <f t="shared" si="51"/>
        <v>0</v>
      </c>
      <c r="V170" s="18">
        <f t="shared" si="52"/>
        <v>10150</v>
      </c>
      <c r="W170" s="18">
        <f t="shared" si="53"/>
        <v>0</v>
      </c>
      <c r="X170" s="18">
        <f t="shared" si="54"/>
        <v>0</v>
      </c>
      <c r="Y170" s="18">
        <f t="shared" si="55"/>
        <v>0</v>
      </c>
      <c r="Z170" s="18">
        <f t="shared" si="56"/>
        <v>0</v>
      </c>
      <c r="AA170" s="18">
        <f t="shared" si="47"/>
        <v>0</v>
      </c>
      <c r="AB170" s="18">
        <f t="shared" si="48"/>
        <v>0</v>
      </c>
      <c r="AC170" s="18">
        <f t="shared" si="48"/>
        <v>0</v>
      </c>
      <c r="AD170" s="17">
        <f>(U170*SUMIFS(Info!$C:$C,Info!$A:$A,AD$3,Info!$E:$E,"&gt;="&amp;$B170,Info!$D:$D,"&lt;="&amp;$B170,Info!$I:$I,"x")/365)*100000</f>
        <v>0</v>
      </c>
      <c r="AE170" s="17">
        <f>(V170*SUMIFS(Info!$C:$C,Info!$A:$A,AE$3,Info!$E:$E,"&gt;="&amp;$B170,Info!$D:$D,"&lt;="&amp;$B170,Info!$I:$I,"x")/365)*100000</f>
        <v>174635.61643835614</v>
      </c>
      <c r="AF170" s="17">
        <f>(W170*SUMIFS(Info!$C:$C,Info!$A:$A,AF$3,Info!$E:$E,"&gt;="&amp;$B170,Info!$D:$D,"&lt;="&amp;$B170,Info!$I:$I,"x")/365)*100000</f>
        <v>0</v>
      </c>
      <c r="AG170" s="17">
        <f>(X170*SUMIFS(Info!$C:$C,Info!$A:$A,AG$3,Info!$E:$E,"&gt;="&amp;$B170,Info!$D:$D,"&lt;="&amp;$B170,Info!$I:$I,"x")/365)*100000</f>
        <v>0</v>
      </c>
      <c r="AH170" s="17">
        <f>(Y170*SUMIFS(Info!$C:$C,Info!$A:$A,AH$3,Info!$E:$E,"&gt;="&amp;$B170,Info!$D:$D,"&lt;="&amp;$B170,Info!$I:$I,"x")/365)*100000</f>
        <v>0</v>
      </c>
      <c r="AI170" s="17">
        <f>(Z170*SUMIFS(Info!$C:$C,Info!$A:$A,AI$3,Info!$E:$E,"&gt;="&amp;$B170,Info!$D:$D,"&lt;="&amp;$B170,Info!$I:$I,"x")/365)*100000</f>
        <v>0</v>
      </c>
      <c r="AJ170" s="17">
        <f>(AA170*SUMIFS(Info!$C:$C,Info!$A:$A,AJ$3,Info!$E:$E,"&gt;="&amp;$B170,Info!$D:$D,"&lt;="&amp;$B170,Info!$I:$I,"x")/365)*100000</f>
        <v>0</v>
      </c>
      <c r="AK170" s="17">
        <f>(AB170*SUMIFS(Info!$C:$C,Info!$A:$A,AK$3,Info!$E:$E,"&gt;="&amp;$B170,Info!$D:$D,"&lt;="&amp;$B170,Info!$I:$I,"x")/365)*100000</f>
        <v>0</v>
      </c>
      <c r="AL170" s="17">
        <f>(AC170*SUMIFS(Info!$C:$C,Info!$A:$A,AL$3,Info!$E:$E,"&gt;="&amp;$B170,Info!$D:$D,"&lt;="&amp;$B170,Info!$I:$I,"x")/365)*100000</f>
        <v>0</v>
      </c>
    </row>
    <row r="171" spans="1:38">
      <c r="A171" s="14" t="str">
        <f t="shared" si="58"/>
        <v>3/2025</v>
      </c>
      <c r="B171" s="14">
        <f t="shared" si="50"/>
        <v>45735</v>
      </c>
      <c r="C171" s="1">
        <f>(SUMIFS('OD0040 theo Bravo'!$G:$G,'OD0040 theo Bravo'!$G:$G,"&gt;="&amp;0,'OD0040 theo Bravo'!$D:$D,C$3,'OD0040 theo Bravo'!$B:$B,"&lt;="&amp;$B171))</f>
        <v>222794</v>
      </c>
      <c r="D171" s="1">
        <f>(SUMIFS('OD0040 theo Bravo'!$G:$G,'OD0040 theo Bravo'!$G:$G,"&gt;="&amp;0,'OD0040 theo Bravo'!$D:$D,D$3,'OD0040 theo Bravo'!$B:$B,"&lt;="&amp;$B171))</f>
        <v>10150</v>
      </c>
      <c r="E171" s="1">
        <f>(SUMIFS('OD0040 theo Bravo'!$G:$G,'OD0040 theo Bravo'!$G:$G,"&gt;="&amp;0,'OD0040 theo Bravo'!$D:$D,E$3,'OD0040 theo Bravo'!$B:$B,"&lt;="&amp;$B171))</f>
        <v>752984</v>
      </c>
      <c r="F171" s="1">
        <f>(SUMIFS('OD0040 theo Bravo'!$G:$G,'OD0040 theo Bravo'!$G:$G,"&gt;="&amp;0,'OD0040 theo Bravo'!$D:$D,F$3,'OD0040 theo Bravo'!$B:$B,"&lt;="&amp;$B171))</f>
        <v>626114</v>
      </c>
      <c r="G171" s="1">
        <f>(SUMIFS('OD0040 theo Bravo'!$G:$G,'OD0040 theo Bravo'!$G:$G,"&gt;="&amp;0,'OD0040 theo Bravo'!$D:$D,G$3,'OD0040 theo Bravo'!$B:$B,"&lt;="&amp;$B171))</f>
        <v>550000</v>
      </c>
      <c r="H171" s="1">
        <f>(SUMIFS('OD0040 theo Bravo'!$G:$G,'OD0040 theo Bravo'!$G:$G,"&gt;="&amp;0,'OD0040 theo Bravo'!$D:$D,H$3,'OD0040 theo Bravo'!$B:$B,"&lt;="&amp;$B171))</f>
        <v>250000</v>
      </c>
      <c r="I171" s="1">
        <f>(SUMIFS('OD0040 theo Bravo'!$G:$G,'OD0040 theo Bravo'!$G:$G,"&gt;="&amp;0,'OD0040 theo Bravo'!$D:$D,I$3,'OD0040 theo Bravo'!$B:$B,"&lt;="&amp;$B171))</f>
        <v>0</v>
      </c>
      <c r="J171" s="1">
        <f>(SUMIFS('OD0040 theo Bravo'!$G:$G,'OD0040 theo Bravo'!$G:$G,"&gt;="&amp;0,'OD0040 theo Bravo'!$D:$D,J$3,'OD0040 theo Bravo'!$B:$B,"&lt;="&amp;$B171))</f>
        <v>0</v>
      </c>
      <c r="K171" s="1">
        <f>(SUMIFS('OD0040 theo Bravo'!$G:$G,'OD0040 theo Bravo'!$G:$G,"&gt;="&amp;0,'OD0040 theo Bravo'!$D:$D,K$3,'OD0040 theo Bravo'!$B:$B,"&lt;="&amp;$B171))</f>
        <v>0</v>
      </c>
      <c r="L171" s="1">
        <f>-(SUMIFS('OD0040 theo Bravo'!$G:$G,'OD0040 theo Bravo'!$G:$G,"&lt;"&amp;0,'OD0040 theo Bravo'!$D:$D,L$3))</f>
        <v>504722</v>
      </c>
      <c r="M171" s="1">
        <f>-(SUMIFS('OD0040 theo Bravo'!$G:$G,'OD0040 theo Bravo'!$G:$G,"&lt;"&amp;0,'OD0040 theo Bravo'!$D:$D,M$3))</f>
        <v>0</v>
      </c>
      <c r="N171" s="1">
        <f>-(SUMIFS('OD0040 theo Bravo'!$G:$G,'OD0040 theo Bravo'!$G:$G,"&lt;"&amp;0,'OD0040 theo Bravo'!$D:$D,N$3))</f>
        <v>974267</v>
      </c>
      <c r="O171" s="1">
        <f>-(SUMIFS('OD0040 theo Bravo'!$G:$G,'OD0040 theo Bravo'!$G:$G,"&lt;"&amp;0,'OD0040 theo Bravo'!$D:$D,O$3))</f>
        <v>830018</v>
      </c>
      <c r="P171" s="1">
        <f>-(SUMIFS('OD0040 theo Bravo'!$G:$G,'OD0040 theo Bravo'!$G:$G,"&lt;"&amp;0,'OD0040 theo Bravo'!$D:$D,P$3))</f>
        <v>550000</v>
      </c>
      <c r="Q171" s="1">
        <f>-(SUMIFS('OD0040 theo Bravo'!$G:$G,'OD0040 theo Bravo'!$G:$G,"&lt;"&amp;0,'OD0040 theo Bravo'!$D:$D,Q$3))</f>
        <v>449984</v>
      </c>
      <c r="R171" s="1">
        <f>-(SUMIFS('OD0040 theo Bravo'!$G:$G,'OD0040 theo Bravo'!$G:$G,"&lt;"&amp;0,'OD0040 theo Bravo'!$D:$D,R$3))</f>
        <v>550145</v>
      </c>
      <c r="S171" s="1">
        <f>-(SUMIFS('OD0040 theo Bravo'!$G:$G,'OD0040 theo Bravo'!$G:$G,"&lt;"&amp;0,'OD0040 theo Bravo'!$D:$D,S$3))</f>
        <v>0</v>
      </c>
      <c r="T171" s="1">
        <f>-(SUMIFS('OD0040 theo Bravo'!$G:$G,'OD0040 theo Bravo'!$G:$G,"&lt;"&amp;0,'OD0040 theo Bravo'!$D:$D,T$3))</f>
        <v>49247</v>
      </c>
      <c r="U171" s="18">
        <f t="shared" si="51"/>
        <v>0</v>
      </c>
      <c r="V171" s="18">
        <f t="shared" si="52"/>
        <v>10150</v>
      </c>
      <c r="W171" s="18">
        <f t="shared" si="53"/>
        <v>0</v>
      </c>
      <c r="X171" s="18">
        <f t="shared" si="54"/>
        <v>0</v>
      </c>
      <c r="Y171" s="18">
        <f t="shared" si="55"/>
        <v>0</v>
      </c>
      <c r="Z171" s="18">
        <f t="shared" si="56"/>
        <v>0</v>
      </c>
      <c r="AA171" s="18">
        <f t="shared" si="47"/>
        <v>0</v>
      </c>
      <c r="AB171" s="18">
        <f t="shared" si="48"/>
        <v>0</v>
      </c>
      <c r="AC171" s="18">
        <f t="shared" si="48"/>
        <v>0</v>
      </c>
      <c r="AD171" s="17">
        <f>(U171*SUMIFS(Info!$C:$C,Info!$A:$A,AD$3,Info!$E:$E,"&gt;="&amp;$B171,Info!$D:$D,"&lt;="&amp;$B171,Info!$I:$I,"x")/365)*100000</f>
        <v>0</v>
      </c>
      <c r="AE171" s="17">
        <f>(V171*SUMIFS(Info!$C:$C,Info!$A:$A,AE$3,Info!$E:$E,"&gt;="&amp;$B171,Info!$D:$D,"&lt;="&amp;$B171,Info!$I:$I,"x")/365)*100000</f>
        <v>174635.61643835614</v>
      </c>
      <c r="AF171" s="17">
        <f>(W171*SUMIFS(Info!$C:$C,Info!$A:$A,AF$3,Info!$E:$E,"&gt;="&amp;$B171,Info!$D:$D,"&lt;="&amp;$B171,Info!$I:$I,"x")/365)*100000</f>
        <v>0</v>
      </c>
      <c r="AG171" s="17">
        <f>(X171*SUMIFS(Info!$C:$C,Info!$A:$A,AG$3,Info!$E:$E,"&gt;="&amp;$B171,Info!$D:$D,"&lt;="&amp;$B171,Info!$I:$I,"x")/365)*100000</f>
        <v>0</v>
      </c>
      <c r="AH171" s="17">
        <f>(Y171*SUMIFS(Info!$C:$C,Info!$A:$A,AH$3,Info!$E:$E,"&gt;="&amp;$B171,Info!$D:$D,"&lt;="&amp;$B171,Info!$I:$I,"x")/365)*100000</f>
        <v>0</v>
      </c>
      <c r="AI171" s="17">
        <f>(Z171*SUMIFS(Info!$C:$C,Info!$A:$A,AI$3,Info!$E:$E,"&gt;="&amp;$B171,Info!$D:$D,"&lt;="&amp;$B171,Info!$I:$I,"x")/365)*100000</f>
        <v>0</v>
      </c>
      <c r="AJ171" s="17">
        <f>(AA171*SUMIFS(Info!$C:$C,Info!$A:$A,AJ$3,Info!$E:$E,"&gt;="&amp;$B171,Info!$D:$D,"&lt;="&amp;$B171,Info!$I:$I,"x")/365)*100000</f>
        <v>0</v>
      </c>
      <c r="AK171" s="17">
        <f>(AB171*SUMIFS(Info!$C:$C,Info!$A:$A,AK$3,Info!$E:$E,"&gt;="&amp;$B171,Info!$D:$D,"&lt;="&amp;$B171,Info!$I:$I,"x")/365)*100000</f>
        <v>0</v>
      </c>
      <c r="AL171" s="17">
        <f>(AC171*SUMIFS(Info!$C:$C,Info!$A:$A,AL$3,Info!$E:$E,"&gt;="&amp;$B171,Info!$D:$D,"&lt;="&amp;$B171,Info!$I:$I,"x")/365)*100000</f>
        <v>0</v>
      </c>
    </row>
    <row r="172" spans="1:38">
      <c r="A172" s="14" t="str">
        <f t="shared" ref="A172:A177" si="59">MONTH(B172)&amp;"/"&amp;YEAR(B172)</f>
        <v>3/2025</v>
      </c>
      <c r="B172" s="14">
        <f t="shared" si="50"/>
        <v>45736</v>
      </c>
      <c r="C172" s="1">
        <f>(SUMIFS('OD0040 theo Bravo'!$G:$G,'OD0040 theo Bravo'!$G:$G,"&gt;="&amp;0,'OD0040 theo Bravo'!$D:$D,C$3,'OD0040 theo Bravo'!$B:$B,"&lt;="&amp;$B172))</f>
        <v>222849</v>
      </c>
      <c r="D172" s="1">
        <f>(SUMIFS('OD0040 theo Bravo'!$G:$G,'OD0040 theo Bravo'!$G:$G,"&gt;="&amp;0,'OD0040 theo Bravo'!$D:$D,D$3,'OD0040 theo Bravo'!$B:$B,"&lt;="&amp;$B172))</f>
        <v>10150</v>
      </c>
      <c r="E172" s="1">
        <f>(SUMIFS('OD0040 theo Bravo'!$G:$G,'OD0040 theo Bravo'!$G:$G,"&gt;="&amp;0,'OD0040 theo Bravo'!$D:$D,E$3,'OD0040 theo Bravo'!$B:$B,"&lt;="&amp;$B172))</f>
        <v>753550</v>
      </c>
      <c r="F172" s="1">
        <f>(SUMIFS('OD0040 theo Bravo'!$G:$G,'OD0040 theo Bravo'!$G:$G,"&gt;="&amp;0,'OD0040 theo Bravo'!$D:$D,F$3,'OD0040 theo Bravo'!$B:$B,"&lt;="&amp;$B172))</f>
        <v>626877</v>
      </c>
      <c r="G172" s="1">
        <f>(SUMIFS('OD0040 theo Bravo'!$G:$G,'OD0040 theo Bravo'!$G:$G,"&gt;="&amp;0,'OD0040 theo Bravo'!$D:$D,G$3,'OD0040 theo Bravo'!$B:$B,"&lt;="&amp;$B172))</f>
        <v>550000</v>
      </c>
      <c r="H172" s="1">
        <f>(SUMIFS('OD0040 theo Bravo'!$G:$G,'OD0040 theo Bravo'!$G:$G,"&gt;="&amp;0,'OD0040 theo Bravo'!$D:$D,H$3,'OD0040 theo Bravo'!$B:$B,"&lt;="&amp;$B172))</f>
        <v>250000</v>
      </c>
      <c r="I172" s="1">
        <f>(SUMIFS('OD0040 theo Bravo'!$G:$G,'OD0040 theo Bravo'!$G:$G,"&gt;="&amp;0,'OD0040 theo Bravo'!$D:$D,I$3,'OD0040 theo Bravo'!$B:$B,"&lt;="&amp;$B172))</f>
        <v>0</v>
      </c>
      <c r="J172" s="1">
        <f>(SUMIFS('OD0040 theo Bravo'!$G:$G,'OD0040 theo Bravo'!$G:$G,"&gt;="&amp;0,'OD0040 theo Bravo'!$D:$D,J$3,'OD0040 theo Bravo'!$B:$B,"&lt;="&amp;$B172))</f>
        <v>0</v>
      </c>
      <c r="K172" s="1">
        <f>(SUMIFS('OD0040 theo Bravo'!$G:$G,'OD0040 theo Bravo'!$G:$G,"&gt;="&amp;0,'OD0040 theo Bravo'!$D:$D,K$3,'OD0040 theo Bravo'!$B:$B,"&lt;="&amp;$B172))</f>
        <v>0</v>
      </c>
      <c r="L172" s="1">
        <f>-(SUMIFS('OD0040 theo Bravo'!$G:$G,'OD0040 theo Bravo'!$G:$G,"&lt;"&amp;0,'OD0040 theo Bravo'!$D:$D,L$3))</f>
        <v>504722</v>
      </c>
      <c r="M172" s="1">
        <f>-(SUMIFS('OD0040 theo Bravo'!$G:$G,'OD0040 theo Bravo'!$G:$G,"&lt;"&amp;0,'OD0040 theo Bravo'!$D:$D,M$3))</f>
        <v>0</v>
      </c>
      <c r="N172" s="1">
        <f>-(SUMIFS('OD0040 theo Bravo'!$G:$G,'OD0040 theo Bravo'!$G:$G,"&lt;"&amp;0,'OD0040 theo Bravo'!$D:$D,N$3))</f>
        <v>974267</v>
      </c>
      <c r="O172" s="1">
        <f>-(SUMIFS('OD0040 theo Bravo'!$G:$G,'OD0040 theo Bravo'!$G:$G,"&lt;"&amp;0,'OD0040 theo Bravo'!$D:$D,O$3))</f>
        <v>830018</v>
      </c>
      <c r="P172" s="1">
        <f>-(SUMIFS('OD0040 theo Bravo'!$G:$G,'OD0040 theo Bravo'!$G:$G,"&lt;"&amp;0,'OD0040 theo Bravo'!$D:$D,P$3))</f>
        <v>550000</v>
      </c>
      <c r="Q172" s="1">
        <f>-(SUMIFS('OD0040 theo Bravo'!$G:$G,'OD0040 theo Bravo'!$G:$G,"&lt;"&amp;0,'OD0040 theo Bravo'!$D:$D,Q$3))</f>
        <v>449984</v>
      </c>
      <c r="R172" s="1">
        <f>-(SUMIFS('OD0040 theo Bravo'!$G:$G,'OD0040 theo Bravo'!$G:$G,"&lt;"&amp;0,'OD0040 theo Bravo'!$D:$D,R$3))</f>
        <v>550145</v>
      </c>
      <c r="S172" s="1">
        <f>-(SUMIFS('OD0040 theo Bravo'!$G:$G,'OD0040 theo Bravo'!$G:$G,"&lt;"&amp;0,'OD0040 theo Bravo'!$D:$D,S$3))</f>
        <v>0</v>
      </c>
      <c r="T172" s="1">
        <f>-(SUMIFS('OD0040 theo Bravo'!$G:$G,'OD0040 theo Bravo'!$G:$G,"&lt;"&amp;0,'OD0040 theo Bravo'!$D:$D,T$3))</f>
        <v>49247</v>
      </c>
      <c r="U172" s="18">
        <f t="shared" si="51"/>
        <v>0</v>
      </c>
      <c r="V172" s="18">
        <f t="shared" si="52"/>
        <v>10150</v>
      </c>
      <c r="W172" s="18">
        <f t="shared" si="53"/>
        <v>0</v>
      </c>
      <c r="X172" s="18">
        <f t="shared" si="54"/>
        <v>0</v>
      </c>
      <c r="Y172" s="18">
        <f t="shared" si="55"/>
        <v>0</v>
      </c>
      <c r="Z172" s="18">
        <f t="shared" si="56"/>
        <v>0</v>
      </c>
      <c r="AA172" s="18">
        <f t="shared" si="47"/>
        <v>0</v>
      </c>
      <c r="AB172" s="18">
        <f t="shared" si="48"/>
        <v>0</v>
      </c>
      <c r="AC172" s="18">
        <f t="shared" si="48"/>
        <v>0</v>
      </c>
      <c r="AD172" s="17">
        <f>(U172*SUMIFS(Info!$C:$C,Info!$A:$A,AD$3,Info!$E:$E,"&gt;="&amp;$B172,Info!$D:$D,"&lt;="&amp;$B172,Info!$I:$I,"x")/365)*100000</f>
        <v>0</v>
      </c>
      <c r="AE172" s="17">
        <f>(V172*SUMIFS(Info!$C:$C,Info!$A:$A,AE$3,Info!$E:$E,"&gt;="&amp;$B172,Info!$D:$D,"&lt;="&amp;$B172,Info!$I:$I,"x")/365)*100000</f>
        <v>174635.61643835614</v>
      </c>
      <c r="AF172" s="17">
        <f>(W172*SUMIFS(Info!$C:$C,Info!$A:$A,AF$3,Info!$E:$E,"&gt;="&amp;$B172,Info!$D:$D,"&lt;="&amp;$B172,Info!$I:$I,"x")/365)*100000</f>
        <v>0</v>
      </c>
      <c r="AG172" s="17">
        <f>(X172*SUMIFS(Info!$C:$C,Info!$A:$A,AG$3,Info!$E:$E,"&gt;="&amp;$B172,Info!$D:$D,"&lt;="&amp;$B172,Info!$I:$I,"x")/365)*100000</f>
        <v>0</v>
      </c>
      <c r="AH172" s="17">
        <f>(Y172*SUMIFS(Info!$C:$C,Info!$A:$A,AH$3,Info!$E:$E,"&gt;="&amp;$B172,Info!$D:$D,"&lt;="&amp;$B172,Info!$I:$I,"x")/365)*100000</f>
        <v>0</v>
      </c>
      <c r="AI172" s="17">
        <f>(Z172*SUMIFS(Info!$C:$C,Info!$A:$A,AI$3,Info!$E:$E,"&gt;="&amp;$B172,Info!$D:$D,"&lt;="&amp;$B172,Info!$I:$I,"x")/365)*100000</f>
        <v>0</v>
      </c>
      <c r="AJ172" s="17">
        <f>(AA172*SUMIFS(Info!$C:$C,Info!$A:$A,AJ$3,Info!$E:$E,"&gt;="&amp;$B172,Info!$D:$D,"&lt;="&amp;$B172,Info!$I:$I,"x")/365)*100000</f>
        <v>0</v>
      </c>
      <c r="AK172" s="17">
        <f>(AB172*SUMIFS(Info!$C:$C,Info!$A:$A,AK$3,Info!$E:$E,"&gt;="&amp;$B172,Info!$D:$D,"&lt;="&amp;$B172,Info!$I:$I,"x")/365)*100000</f>
        <v>0</v>
      </c>
      <c r="AL172" s="17">
        <f>(AC172*SUMIFS(Info!$C:$C,Info!$A:$A,AL$3,Info!$E:$E,"&gt;="&amp;$B172,Info!$D:$D,"&lt;="&amp;$B172,Info!$I:$I,"x")/365)*100000</f>
        <v>0</v>
      </c>
    </row>
    <row r="173" spans="1:38">
      <c r="A173" s="14" t="str">
        <f t="shared" si="59"/>
        <v>3/2025</v>
      </c>
      <c r="B173" s="14">
        <f t="shared" si="50"/>
        <v>45737</v>
      </c>
      <c r="C173" s="1">
        <f>(SUMIFS('OD0040 theo Bravo'!$G:$G,'OD0040 theo Bravo'!$G:$G,"&gt;="&amp;0,'OD0040 theo Bravo'!$D:$D,C$3,'OD0040 theo Bravo'!$B:$B,"&lt;="&amp;$B173))</f>
        <v>238876</v>
      </c>
      <c r="D173" s="1">
        <f>(SUMIFS('OD0040 theo Bravo'!$G:$G,'OD0040 theo Bravo'!$G:$G,"&gt;="&amp;0,'OD0040 theo Bravo'!$D:$D,D$3,'OD0040 theo Bravo'!$B:$B,"&lt;="&amp;$B173))</f>
        <v>10150</v>
      </c>
      <c r="E173" s="1">
        <f>(SUMIFS('OD0040 theo Bravo'!$G:$G,'OD0040 theo Bravo'!$G:$G,"&gt;="&amp;0,'OD0040 theo Bravo'!$D:$D,E$3,'OD0040 theo Bravo'!$B:$B,"&lt;="&amp;$B173))</f>
        <v>755983</v>
      </c>
      <c r="F173" s="1">
        <f>(SUMIFS('OD0040 theo Bravo'!$G:$G,'OD0040 theo Bravo'!$G:$G,"&gt;="&amp;0,'OD0040 theo Bravo'!$D:$D,F$3,'OD0040 theo Bravo'!$B:$B,"&lt;="&amp;$B173))</f>
        <v>626977</v>
      </c>
      <c r="G173" s="1">
        <f>(SUMIFS('OD0040 theo Bravo'!$G:$G,'OD0040 theo Bravo'!$G:$G,"&gt;="&amp;0,'OD0040 theo Bravo'!$D:$D,G$3,'OD0040 theo Bravo'!$B:$B,"&lt;="&amp;$B173))</f>
        <v>550000</v>
      </c>
      <c r="H173" s="1">
        <f>(SUMIFS('OD0040 theo Bravo'!$G:$G,'OD0040 theo Bravo'!$G:$G,"&gt;="&amp;0,'OD0040 theo Bravo'!$D:$D,H$3,'OD0040 theo Bravo'!$B:$B,"&lt;="&amp;$B173))</f>
        <v>250000</v>
      </c>
      <c r="I173" s="1">
        <f>(SUMIFS('OD0040 theo Bravo'!$G:$G,'OD0040 theo Bravo'!$G:$G,"&gt;="&amp;0,'OD0040 theo Bravo'!$D:$D,I$3,'OD0040 theo Bravo'!$B:$B,"&lt;="&amp;$B173))</f>
        <v>0</v>
      </c>
      <c r="J173" s="1">
        <f>(SUMIFS('OD0040 theo Bravo'!$G:$G,'OD0040 theo Bravo'!$G:$G,"&gt;="&amp;0,'OD0040 theo Bravo'!$D:$D,J$3,'OD0040 theo Bravo'!$B:$B,"&lt;="&amp;$B173))</f>
        <v>0</v>
      </c>
      <c r="K173" s="1">
        <f>(SUMIFS('OD0040 theo Bravo'!$G:$G,'OD0040 theo Bravo'!$G:$G,"&gt;="&amp;0,'OD0040 theo Bravo'!$D:$D,K$3,'OD0040 theo Bravo'!$B:$B,"&lt;="&amp;$B173))</f>
        <v>0</v>
      </c>
      <c r="L173" s="1">
        <f>-(SUMIFS('OD0040 theo Bravo'!$G:$G,'OD0040 theo Bravo'!$G:$G,"&lt;"&amp;0,'OD0040 theo Bravo'!$D:$D,L$3))</f>
        <v>504722</v>
      </c>
      <c r="M173" s="1">
        <f>-(SUMIFS('OD0040 theo Bravo'!$G:$G,'OD0040 theo Bravo'!$G:$G,"&lt;"&amp;0,'OD0040 theo Bravo'!$D:$D,M$3))</f>
        <v>0</v>
      </c>
      <c r="N173" s="1">
        <f>-(SUMIFS('OD0040 theo Bravo'!$G:$G,'OD0040 theo Bravo'!$G:$G,"&lt;"&amp;0,'OD0040 theo Bravo'!$D:$D,N$3))</f>
        <v>974267</v>
      </c>
      <c r="O173" s="1">
        <f>-(SUMIFS('OD0040 theo Bravo'!$G:$G,'OD0040 theo Bravo'!$G:$G,"&lt;"&amp;0,'OD0040 theo Bravo'!$D:$D,O$3))</f>
        <v>830018</v>
      </c>
      <c r="P173" s="1">
        <f>-(SUMIFS('OD0040 theo Bravo'!$G:$G,'OD0040 theo Bravo'!$G:$G,"&lt;"&amp;0,'OD0040 theo Bravo'!$D:$D,P$3))</f>
        <v>550000</v>
      </c>
      <c r="Q173" s="1">
        <f>-(SUMIFS('OD0040 theo Bravo'!$G:$G,'OD0040 theo Bravo'!$G:$G,"&lt;"&amp;0,'OD0040 theo Bravo'!$D:$D,Q$3))</f>
        <v>449984</v>
      </c>
      <c r="R173" s="1">
        <f>-(SUMIFS('OD0040 theo Bravo'!$G:$G,'OD0040 theo Bravo'!$G:$G,"&lt;"&amp;0,'OD0040 theo Bravo'!$D:$D,R$3))</f>
        <v>550145</v>
      </c>
      <c r="S173" s="1">
        <f>-(SUMIFS('OD0040 theo Bravo'!$G:$G,'OD0040 theo Bravo'!$G:$G,"&lt;"&amp;0,'OD0040 theo Bravo'!$D:$D,S$3))</f>
        <v>0</v>
      </c>
      <c r="T173" s="1">
        <f>-(SUMIFS('OD0040 theo Bravo'!$G:$G,'OD0040 theo Bravo'!$G:$G,"&lt;"&amp;0,'OD0040 theo Bravo'!$D:$D,T$3))</f>
        <v>49247</v>
      </c>
      <c r="U173" s="18">
        <f t="shared" si="51"/>
        <v>0</v>
      </c>
      <c r="V173" s="18">
        <f t="shared" si="52"/>
        <v>10150</v>
      </c>
      <c r="W173" s="18">
        <f t="shared" si="53"/>
        <v>0</v>
      </c>
      <c r="X173" s="18">
        <f t="shared" si="54"/>
        <v>0</v>
      </c>
      <c r="Y173" s="18">
        <f t="shared" si="55"/>
        <v>0</v>
      </c>
      <c r="Z173" s="18">
        <f t="shared" si="56"/>
        <v>0</v>
      </c>
      <c r="AA173" s="18">
        <f t="shared" si="47"/>
        <v>0</v>
      </c>
      <c r="AB173" s="18">
        <f t="shared" si="48"/>
        <v>0</v>
      </c>
      <c r="AC173" s="18">
        <f t="shared" si="48"/>
        <v>0</v>
      </c>
      <c r="AD173" s="17">
        <f>(U173*SUMIFS(Info!$C:$C,Info!$A:$A,AD$3,Info!$E:$E,"&gt;="&amp;$B173,Info!$D:$D,"&lt;="&amp;$B173,Info!$I:$I,"x")/365)*100000</f>
        <v>0</v>
      </c>
      <c r="AE173" s="17">
        <f>(V173*SUMIFS(Info!$C:$C,Info!$A:$A,AE$3,Info!$E:$E,"&gt;="&amp;$B173,Info!$D:$D,"&lt;="&amp;$B173,Info!$I:$I,"x")/365)*100000</f>
        <v>174635.61643835614</v>
      </c>
      <c r="AF173" s="17">
        <f>(W173*SUMIFS(Info!$C:$C,Info!$A:$A,AF$3,Info!$E:$E,"&gt;="&amp;$B173,Info!$D:$D,"&lt;="&amp;$B173,Info!$I:$I,"x")/365)*100000</f>
        <v>0</v>
      </c>
      <c r="AG173" s="17">
        <f>(X173*SUMIFS(Info!$C:$C,Info!$A:$A,AG$3,Info!$E:$E,"&gt;="&amp;$B173,Info!$D:$D,"&lt;="&amp;$B173,Info!$I:$I,"x")/365)*100000</f>
        <v>0</v>
      </c>
      <c r="AH173" s="17">
        <f>(Y173*SUMIFS(Info!$C:$C,Info!$A:$A,AH$3,Info!$E:$E,"&gt;="&amp;$B173,Info!$D:$D,"&lt;="&amp;$B173,Info!$I:$I,"x")/365)*100000</f>
        <v>0</v>
      </c>
      <c r="AI173" s="17">
        <f>(Z173*SUMIFS(Info!$C:$C,Info!$A:$A,AI$3,Info!$E:$E,"&gt;="&amp;$B173,Info!$D:$D,"&lt;="&amp;$B173,Info!$I:$I,"x")/365)*100000</f>
        <v>0</v>
      </c>
      <c r="AJ173" s="17">
        <f>(AA173*SUMIFS(Info!$C:$C,Info!$A:$A,AJ$3,Info!$E:$E,"&gt;="&amp;$B173,Info!$D:$D,"&lt;="&amp;$B173,Info!$I:$I,"x")/365)*100000</f>
        <v>0</v>
      </c>
      <c r="AK173" s="17">
        <f>(AB173*SUMIFS(Info!$C:$C,Info!$A:$A,AK$3,Info!$E:$E,"&gt;="&amp;$B173,Info!$D:$D,"&lt;="&amp;$B173,Info!$I:$I,"x")/365)*100000</f>
        <v>0</v>
      </c>
      <c r="AL173" s="17">
        <f>(AC173*SUMIFS(Info!$C:$C,Info!$A:$A,AL$3,Info!$E:$E,"&gt;="&amp;$B173,Info!$D:$D,"&lt;="&amp;$B173,Info!$I:$I,"x")/365)*100000</f>
        <v>0</v>
      </c>
    </row>
    <row r="174" spans="1:38">
      <c r="A174" s="14" t="str">
        <f t="shared" si="59"/>
        <v>3/2025</v>
      </c>
      <c r="B174" s="14">
        <f t="shared" si="50"/>
        <v>45738</v>
      </c>
      <c r="C174" s="1">
        <f>(SUMIFS('OD0040 theo Bravo'!$G:$G,'OD0040 theo Bravo'!$G:$G,"&gt;="&amp;0,'OD0040 theo Bravo'!$D:$D,C$3,'OD0040 theo Bravo'!$B:$B,"&lt;="&amp;$B174))</f>
        <v>238876</v>
      </c>
      <c r="D174" s="1">
        <f>(SUMIFS('OD0040 theo Bravo'!$G:$G,'OD0040 theo Bravo'!$G:$G,"&gt;="&amp;0,'OD0040 theo Bravo'!$D:$D,D$3,'OD0040 theo Bravo'!$B:$B,"&lt;="&amp;$B174))</f>
        <v>10150</v>
      </c>
      <c r="E174" s="1">
        <f>(SUMIFS('OD0040 theo Bravo'!$G:$G,'OD0040 theo Bravo'!$G:$G,"&gt;="&amp;0,'OD0040 theo Bravo'!$D:$D,E$3,'OD0040 theo Bravo'!$B:$B,"&lt;="&amp;$B174))</f>
        <v>755983</v>
      </c>
      <c r="F174" s="1">
        <f>(SUMIFS('OD0040 theo Bravo'!$G:$G,'OD0040 theo Bravo'!$G:$G,"&gt;="&amp;0,'OD0040 theo Bravo'!$D:$D,F$3,'OD0040 theo Bravo'!$B:$B,"&lt;="&amp;$B174))</f>
        <v>626977</v>
      </c>
      <c r="G174" s="1">
        <f>(SUMIFS('OD0040 theo Bravo'!$G:$G,'OD0040 theo Bravo'!$G:$G,"&gt;="&amp;0,'OD0040 theo Bravo'!$D:$D,G$3,'OD0040 theo Bravo'!$B:$B,"&lt;="&amp;$B174))</f>
        <v>550000</v>
      </c>
      <c r="H174" s="1">
        <f>(SUMIFS('OD0040 theo Bravo'!$G:$G,'OD0040 theo Bravo'!$G:$G,"&gt;="&amp;0,'OD0040 theo Bravo'!$D:$D,H$3,'OD0040 theo Bravo'!$B:$B,"&lt;="&amp;$B174))</f>
        <v>250000</v>
      </c>
      <c r="I174" s="1">
        <f>(SUMIFS('OD0040 theo Bravo'!$G:$G,'OD0040 theo Bravo'!$G:$G,"&gt;="&amp;0,'OD0040 theo Bravo'!$D:$D,I$3,'OD0040 theo Bravo'!$B:$B,"&lt;="&amp;$B174))</f>
        <v>0</v>
      </c>
      <c r="J174" s="1">
        <f>(SUMIFS('OD0040 theo Bravo'!$G:$G,'OD0040 theo Bravo'!$G:$G,"&gt;="&amp;0,'OD0040 theo Bravo'!$D:$D,J$3,'OD0040 theo Bravo'!$B:$B,"&lt;="&amp;$B174))</f>
        <v>0</v>
      </c>
      <c r="K174" s="1">
        <f>(SUMIFS('OD0040 theo Bravo'!$G:$G,'OD0040 theo Bravo'!$G:$G,"&gt;="&amp;0,'OD0040 theo Bravo'!$D:$D,K$3,'OD0040 theo Bravo'!$B:$B,"&lt;="&amp;$B174))</f>
        <v>0</v>
      </c>
      <c r="L174" s="1">
        <f>-(SUMIFS('OD0040 theo Bravo'!$G:$G,'OD0040 theo Bravo'!$G:$G,"&lt;"&amp;0,'OD0040 theo Bravo'!$D:$D,L$3))</f>
        <v>504722</v>
      </c>
      <c r="M174" s="1">
        <f>-(SUMIFS('OD0040 theo Bravo'!$G:$G,'OD0040 theo Bravo'!$G:$G,"&lt;"&amp;0,'OD0040 theo Bravo'!$D:$D,M$3))</f>
        <v>0</v>
      </c>
      <c r="N174" s="1">
        <f>-(SUMIFS('OD0040 theo Bravo'!$G:$G,'OD0040 theo Bravo'!$G:$G,"&lt;"&amp;0,'OD0040 theo Bravo'!$D:$D,N$3))</f>
        <v>974267</v>
      </c>
      <c r="O174" s="1">
        <f>-(SUMIFS('OD0040 theo Bravo'!$G:$G,'OD0040 theo Bravo'!$G:$G,"&lt;"&amp;0,'OD0040 theo Bravo'!$D:$D,O$3))</f>
        <v>830018</v>
      </c>
      <c r="P174" s="1">
        <f>-(SUMIFS('OD0040 theo Bravo'!$G:$G,'OD0040 theo Bravo'!$G:$G,"&lt;"&amp;0,'OD0040 theo Bravo'!$D:$D,P$3))</f>
        <v>550000</v>
      </c>
      <c r="Q174" s="1">
        <f>-(SUMIFS('OD0040 theo Bravo'!$G:$G,'OD0040 theo Bravo'!$G:$G,"&lt;"&amp;0,'OD0040 theo Bravo'!$D:$D,Q$3))</f>
        <v>449984</v>
      </c>
      <c r="R174" s="1">
        <f>-(SUMIFS('OD0040 theo Bravo'!$G:$G,'OD0040 theo Bravo'!$G:$G,"&lt;"&amp;0,'OD0040 theo Bravo'!$D:$D,R$3))</f>
        <v>550145</v>
      </c>
      <c r="S174" s="1">
        <f>-(SUMIFS('OD0040 theo Bravo'!$G:$G,'OD0040 theo Bravo'!$G:$G,"&lt;"&amp;0,'OD0040 theo Bravo'!$D:$D,S$3))</f>
        <v>0</v>
      </c>
      <c r="T174" s="1">
        <f>-(SUMIFS('OD0040 theo Bravo'!$G:$G,'OD0040 theo Bravo'!$G:$G,"&lt;"&amp;0,'OD0040 theo Bravo'!$D:$D,T$3))</f>
        <v>49247</v>
      </c>
      <c r="U174" s="18">
        <f t="shared" si="51"/>
        <v>0</v>
      </c>
      <c r="V174" s="18">
        <f t="shared" si="52"/>
        <v>10150</v>
      </c>
      <c r="W174" s="18">
        <f t="shared" si="53"/>
        <v>0</v>
      </c>
      <c r="X174" s="18">
        <f t="shared" si="54"/>
        <v>0</v>
      </c>
      <c r="Y174" s="18">
        <f t="shared" si="55"/>
        <v>0</v>
      </c>
      <c r="Z174" s="18">
        <f t="shared" si="56"/>
        <v>0</v>
      </c>
      <c r="AA174" s="18">
        <f t="shared" si="47"/>
        <v>0</v>
      </c>
      <c r="AB174" s="18">
        <f t="shared" si="48"/>
        <v>0</v>
      </c>
      <c r="AC174" s="18">
        <f t="shared" si="48"/>
        <v>0</v>
      </c>
      <c r="AD174" s="17">
        <f>(U174*SUMIFS(Info!$C:$C,Info!$A:$A,AD$3,Info!$E:$E,"&gt;="&amp;$B174,Info!$D:$D,"&lt;="&amp;$B174,Info!$I:$I,"x")/365)*100000</f>
        <v>0</v>
      </c>
      <c r="AE174" s="17">
        <f>(V174*SUMIFS(Info!$C:$C,Info!$A:$A,AE$3,Info!$E:$E,"&gt;="&amp;$B174,Info!$D:$D,"&lt;="&amp;$B174,Info!$I:$I,"x")/365)*100000</f>
        <v>174635.61643835614</v>
      </c>
      <c r="AF174" s="17">
        <f>(W174*SUMIFS(Info!$C:$C,Info!$A:$A,AF$3,Info!$E:$E,"&gt;="&amp;$B174,Info!$D:$D,"&lt;="&amp;$B174,Info!$I:$I,"x")/365)*100000</f>
        <v>0</v>
      </c>
      <c r="AG174" s="17">
        <f>(X174*SUMIFS(Info!$C:$C,Info!$A:$A,AG$3,Info!$E:$E,"&gt;="&amp;$B174,Info!$D:$D,"&lt;="&amp;$B174,Info!$I:$I,"x")/365)*100000</f>
        <v>0</v>
      </c>
      <c r="AH174" s="17">
        <f>(Y174*SUMIFS(Info!$C:$C,Info!$A:$A,AH$3,Info!$E:$E,"&gt;="&amp;$B174,Info!$D:$D,"&lt;="&amp;$B174,Info!$I:$I,"x")/365)*100000</f>
        <v>0</v>
      </c>
      <c r="AI174" s="17">
        <f>(Z174*SUMIFS(Info!$C:$C,Info!$A:$A,AI$3,Info!$E:$E,"&gt;="&amp;$B174,Info!$D:$D,"&lt;="&amp;$B174,Info!$I:$I,"x")/365)*100000</f>
        <v>0</v>
      </c>
      <c r="AJ174" s="17">
        <f>(AA174*SUMIFS(Info!$C:$C,Info!$A:$A,AJ$3,Info!$E:$E,"&gt;="&amp;$B174,Info!$D:$D,"&lt;="&amp;$B174,Info!$I:$I,"x")/365)*100000</f>
        <v>0</v>
      </c>
      <c r="AK174" s="17">
        <f>(AB174*SUMIFS(Info!$C:$C,Info!$A:$A,AK$3,Info!$E:$E,"&gt;="&amp;$B174,Info!$D:$D,"&lt;="&amp;$B174,Info!$I:$I,"x")/365)*100000</f>
        <v>0</v>
      </c>
      <c r="AL174" s="17">
        <f>(AC174*SUMIFS(Info!$C:$C,Info!$A:$A,AL$3,Info!$E:$E,"&gt;="&amp;$B174,Info!$D:$D,"&lt;="&amp;$B174,Info!$I:$I,"x")/365)*100000</f>
        <v>0</v>
      </c>
    </row>
    <row r="175" spans="1:38">
      <c r="A175" s="14" t="str">
        <f t="shared" si="59"/>
        <v>3/2025</v>
      </c>
      <c r="B175" s="14">
        <f t="shared" si="50"/>
        <v>45739</v>
      </c>
      <c r="C175" s="1">
        <f>(SUMIFS('OD0040 theo Bravo'!$G:$G,'OD0040 theo Bravo'!$G:$G,"&gt;="&amp;0,'OD0040 theo Bravo'!$D:$D,C$3,'OD0040 theo Bravo'!$B:$B,"&lt;="&amp;$B175))</f>
        <v>238876</v>
      </c>
      <c r="D175" s="1">
        <f>(SUMIFS('OD0040 theo Bravo'!$G:$G,'OD0040 theo Bravo'!$G:$G,"&gt;="&amp;0,'OD0040 theo Bravo'!$D:$D,D$3,'OD0040 theo Bravo'!$B:$B,"&lt;="&amp;$B175))</f>
        <v>10150</v>
      </c>
      <c r="E175" s="1">
        <f>(SUMIFS('OD0040 theo Bravo'!$G:$G,'OD0040 theo Bravo'!$G:$G,"&gt;="&amp;0,'OD0040 theo Bravo'!$D:$D,E$3,'OD0040 theo Bravo'!$B:$B,"&lt;="&amp;$B175))</f>
        <v>755983</v>
      </c>
      <c r="F175" s="1">
        <f>(SUMIFS('OD0040 theo Bravo'!$G:$G,'OD0040 theo Bravo'!$G:$G,"&gt;="&amp;0,'OD0040 theo Bravo'!$D:$D,F$3,'OD0040 theo Bravo'!$B:$B,"&lt;="&amp;$B175))</f>
        <v>626977</v>
      </c>
      <c r="G175" s="1">
        <f>(SUMIFS('OD0040 theo Bravo'!$G:$G,'OD0040 theo Bravo'!$G:$G,"&gt;="&amp;0,'OD0040 theo Bravo'!$D:$D,G$3,'OD0040 theo Bravo'!$B:$B,"&lt;="&amp;$B175))</f>
        <v>550000</v>
      </c>
      <c r="H175" s="1">
        <f>(SUMIFS('OD0040 theo Bravo'!$G:$G,'OD0040 theo Bravo'!$G:$G,"&gt;="&amp;0,'OD0040 theo Bravo'!$D:$D,H$3,'OD0040 theo Bravo'!$B:$B,"&lt;="&amp;$B175))</f>
        <v>250000</v>
      </c>
      <c r="I175" s="1">
        <f>(SUMIFS('OD0040 theo Bravo'!$G:$G,'OD0040 theo Bravo'!$G:$G,"&gt;="&amp;0,'OD0040 theo Bravo'!$D:$D,I$3,'OD0040 theo Bravo'!$B:$B,"&lt;="&amp;$B175))</f>
        <v>0</v>
      </c>
      <c r="J175" s="1">
        <f>(SUMIFS('OD0040 theo Bravo'!$G:$G,'OD0040 theo Bravo'!$G:$G,"&gt;="&amp;0,'OD0040 theo Bravo'!$D:$D,J$3,'OD0040 theo Bravo'!$B:$B,"&lt;="&amp;$B175))</f>
        <v>0</v>
      </c>
      <c r="K175" s="1">
        <f>(SUMIFS('OD0040 theo Bravo'!$G:$G,'OD0040 theo Bravo'!$G:$G,"&gt;="&amp;0,'OD0040 theo Bravo'!$D:$D,K$3,'OD0040 theo Bravo'!$B:$B,"&lt;="&amp;$B175))</f>
        <v>0</v>
      </c>
      <c r="L175" s="1">
        <f>-(SUMIFS('OD0040 theo Bravo'!$G:$G,'OD0040 theo Bravo'!$G:$G,"&lt;"&amp;0,'OD0040 theo Bravo'!$D:$D,L$3))</f>
        <v>504722</v>
      </c>
      <c r="M175" s="1">
        <f>-(SUMIFS('OD0040 theo Bravo'!$G:$G,'OD0040 theo Bravo'!$G:$G,"&lt;"&amp;0,'OD0040 theo Bravo'!$D:$D,M$3))</f>
        <v>0</v>
      </c>
      <c r="N175" s="1">
        <f>-(SUMIFS('OD0040 theo Bravo'!$G:$G,'OD0040 theo Bravo'!$G:$G,"&lt;"&amp;0,'OD0040 theo Bravo'!$D:$D,N$3))</f>
        <v>974267</v>
      </c>
      <c r="O175" s="1">
        <f>-(SUMIFS('OD0040 theo Bravo'!$G:$G,'OD0040 theo Bravo'!$G:$G,"&lt;"&amp;0,'OD0040 theo Bravo'!$D:$D,O$3))</f>
        <v>830018</v>
      </c>
      <c r="P175" s="1">
        <f>-(SUMIFS('OD0040 theo Bravo'!$G:$G,'OD0040 theo Bravo'!$G:$G,"&lt;"&amp;0,'OD0040 theo Bravo'!$D:$D,P$3))</f>
        <v>550000</v>
      </c>
      <c r="Q175" s="1">
        <f>-(SUMIFS('OD0040 theo Bravo'!$G:$G,'OD0040 theo Bravo'!$G:$G,"&lt;"&amp;0,'OD0040 theo Bravo'!$D:$D,Q$3))</f>
        <v>449984</v>
      </c>
      <c r="R175" s="1">
        <f>-(SUMIFS('OD0040 theo Bravo'!$G:$G,'OD0040 theo Bravo'!$G:$G,"&lt;"&amp;0,'OD0040 theo Bravo'!$D:$D,R$3))</f>
        <v>550145</v>
      </c>
      <c r="S175" s="1">
        <f>-(SUMIFS('OD0040 theo Bravo'!$G:$G,'OD0040 theo Bravo'!$G:$G,"&lt;"&amp;0,'OD0040 theo Bravo'!$D:$D,S$3))</f>
        <v>0</v>
      </c>
      <c r="T175" s="1">
        <f>-(SUMIFS('OD0040 theo Bravo'!$G:$G,'OD0040 theo Bravo'!$G:$G,"&lt;"&amp;0,'OD0040 theo Bravo'!$D:$D,T$3))</f>
        <v>49247</v>
      </c>
      <c r="U175" s="18">
        <f t="shared" si="51"/>
        <v>0</v>
      </c>
      <c r="V175" s="18">
        <f t="shared" si="52"/>
        <v>10150</v>
      </c>
      <c r="W175" s="18">
        <f t="shared" si="53"/>
        <v>0</v>
      </c>
      <c r="X175" s="18">
        <f t="shared" si="54"/>
        <v>0</v>
      </c>
      <c r="Y175" s="18">
        <f t="shared" si="55"/>
        <v>0</v>
      </c>
      <c r="Z175" s="18">
        <f t="shared" si="56"/>
        <v>0</v>
      </c>
      <c r="AA175" s="18">
        <f t="shared" si="47"/>
        <v>0</v>
      </c>
      <c r="AB175" s="18">
        <f t="shared" si="48"/>
        <v>0</v>
      </c>
      <c r="AC175" s="18">
        <f t="shared" si="48"/>
        <v>0</v>
      </c>
      <c r="AD175" s="17">
        <f>(U175*SUMIFS(Info!$C:$C,Info!$A:$A,AD$3,Info!$E:$E,"&gt;="&amp;$B175,Info!$D:$D,"&lt;="&amp;$B175,Info!$I:$I,"x")/365)*100000</f>
        <v>0</v>
      </c>
      <c r="AE175" s="17">
        <f>(V175*SUMIFS(Info!$C:$C,Info!$A:$A,AE$3,Info!$E:$E,"&gt;="&amp;$B175,Info!$D:$D,"&lt;="&amp;$B175,Info!$I:$I,"x")/365)*100000</f>
        <v>174635.61643835614</v>
      </c>
      <c r="AF175" s="17">
        <f>(W175*SUMIFS(Info!$C:$C,Info!$A:$A,AF$3,Info!$E:$E,"&gt;="&amp;$B175,Info!$D:$D,"&lt;="&amp;$B175,Info!$I:$I,"x")/365)*100000</f>
        <v>0</v>
      </c>
      <c r="AG175" s="17">
        <f>(X175*SUMIFS(Info!$C:$C,Info!$A:$A,AG$3,Info!$E:$E,"&gt;="&amp;$B175,Info!$D:$D,"&lt;="&amp;$B175,Info!$I:$I,"x")/365)*100000</f>
        <v>0</v>
      </c>
      <c r="AH175" s="17">
        <f>(Y175*SUMIFS(Info!$C:$C,Info!$A:$A,AH$3,Info!$E:$E,"&gt;="&amp;$B175,Info!$D:$D,"&lt;="&amp;$B175,Info!$I:$I,"x")/365)*100000</f>
        <v>0</v>
      </c>
      <c r="AI175" s="17">
        <f>(Z175*SUMIFS(Info!$C:$C,Info!$A:$A,AI$3,Info!$E:$E,"&gt;="&amp;$B175,Info!$D:$D,"&lt;="&amp;$B175,Info!$I:$I,"x")/365)*100000</f>
        <v>0</v>
      </c>
      <c r="AJ175" s="17">
        <f>(AA175*SUMIFS(Info!$C:$C,Info!$A:$A,AJ$3,Info!$E:$E,"&gt;="&amp;$B175,Info!$D:$D,"&lt;="&amp;$B175,Info!$I:$I,"x")/365)*100000</f>
        <v>0</v>
      </c>
      <c r="AK175" s="17">
        <f>(AB175*SUMIFS(Info!$C:$C,Info!$A:$A,AK$3,Info!$E:$E,"&gt;="&amp;$B175,Info!$D:$D,"&lt;="&amp;$B175,Info!$I:$I,"x")/365)*100000</f>
        <v>0</v>
      </c>
      <c r="AL175" s="17">
        <f>(AC175*SUMIFS(Info!$C:$C,Info!$A:$A,AL$3,Info!$E:$E,"&gt;="&amp;$B175,Info!$D:$D,"&lt;="&amp;$B175,Info!$I:$I,"x")/365)*100000</f>
        <v>0</v>
      </c>
    </row>
    <row r="176" spans="1:38">
      <c r="A176" s="14" t="str">
        <f t="shared" si="59"/>
        <v>3/2025</v>
      </c>
      <c r="B176" s="14">
        <f t="shared" si="50"/>
        <v>45740</v>
      </c>
      <c r="C176" s="1">
        <f>(SUMIFS('OD0040 theo Bravo'!$G:$G,'OD0040 theo Bravo'!$G:$G,"&gt;="&amp;0,'OD0040 theo Bravo'!$D:$D,C$3,'OD0040 theo Bravo'!$B:$B,"&lt;="&amp;$B176))</f>
        <v>245429</v>
      </c>
      <c r="D176" s="1">
        <f>(SUMIFS('OD0040 theo Bravo'!$G:$G,'OD0040 theo Bravo'!$G:$G,"&gt;="&amp;0,'OD0040 theo Bravo'!$D:$D,D$3,'OD0040 theo Bravo'!$B:$B,"&lt;="&amp;$B176))</f>
        <v>10150</v>
      </c>
      <c r="E176" s="1">
        <f>(SUMIFS('OD0040 theo Bravo'!$G:$G,'OD0040 theo Bravo'!$G:$G,"&gt;="&amp;0,'OD0040 theo Bravo'!$D:$D,E$3,'OD0040 theo Bravo'!$B:$B,"&lt;="&amp;$B176))</f>
        <v>758645</v>
      </c>
      <c r="F176" s="1">
        <f>(SUMIFS('OD0040 theo Bravo'!$G:$G,'OD0040 theo Bravo'!$G:$G,"&gt;="&amp;0,'OD0040 theo Bravo'!$D:$D,F$3,'OD0040 theo Bravo'!$B:$B,"&lt;="&amp;$B176))</f>
        <v>627185</v>
      </c>
      <c r="G176" s="1">
        <f>(SUMIFS('OD0040 theo Bravo'!$G:$G,'OD0040 theo Bravo'!$G:$G,"&gt;="&amp;0,'OD0040 theo Bravo'!$D:$D,G$3,'OD0040 theo Bravo'!$B:$B,"&lt;="&amp;$B176))</f>
        <v>550000</v>
      </c>
      <c r="H176" s="1">
        <f>(SUMIFS('OD0040 theo Bravo'!$G:$G,'OD0040 theo Bravo'!$G:$G,"&gt;="&amp;0,'OD0040 theo Bravo'!$D:$D,H$3,'OD0040 theo Bravo'!$B:$B,"&lt;="&amp;$B176))</f>
        <v>250000</v>
      </c>
      <c r="I176" s="1">
        <f>(SUMIFS('OD0040 theo Bravo'!$G:$G,'OD0040 theo Bravo'!$G:$G,"&gt;="&amp;0,'OD0040 theo Bravo'!$D:$D,I$3,'OD0040 theo Bravo'!$B:$B,"&lt;="&amp;$B176))</f>
        <v>0</v>
      </c>
      <c r="J176" s="1">
        <f>(SUMIFS('OD0040 theo Bravo'!$G:$G,'OD0040 theo Bravo'!$G:$G,"&gt;="&amp;0,'OD0040 theo Bravo'!$D:$D,J$3,'OD0040 theo Bravo'!$B:$B,"&lt;="&amp;$B176))</f>
        <v>0</v>
      </c>
      <c r="K176" s="1">
        <f>(SUMIFS('OD0040 theo Bravo'!$G:$G,'OD0040 theo Bravo'!$G:$G,"&gt;="&amp;0,'OD0040 theo Bravo'!$D:$D,K$3,'OD0040 theo Bravo'!$B:$B,"&lt;="&amp;$B176))</f>
        <v>0</v>
      </c>
      <c r="L176" s="1">
        <f>-(SUMIFS('OD0040 theo Bravo'!$G:$G,'OD0040 theo Bravo'!$G:$G,"&lt;"&amp;0,'OD0040 theo Bravo'!$D:$D,L$3))</f>
        <v>504722</v>
      </c>
      <c r="M176" s="1">
        <f>-(SUMIFS('OD0040 theo Bravo'!$G:$G,'OD0040 theo Bravo'!$G:$G,"&lt;"&amp;0,'OD0040 theo Bravo'!$D:$D,M$3))</f>
        <v>0</v>
      </c>
      <c r="N176" s="1">
        <f>-(SUMIFS('OD0040 theo Bravo'!$G:$G,'OD0040 theo Bravo'!$G:$G,"&lt;"&amp;0,'OD0040 theo Bravo'!$D:$D,N$3))</f>
        <v>974267</v>
      </c>
      <c r="O176" s="1">
        <f>-(SUMIFS('OD0040 theo Bravo'!$G:$G,'OD0040 theo Bravo'!$G:$G,"&lt;"&amp;0,'OD0040 theo Bravo'!$D:$D,O$3))</f>
        <v>830018</v>
      </c>
      <c r="P176" s="1">
        <f>-(SUMIFS('OD0040 theo Bravo'!$G:$G,'OD0040 theo Bravo'!$G:$G,"&lt;"&amp;0,'OD0040 theo Bravo'!$D:$D,P$3))</f>
        <v>550000</v>
      </c>
      <c r="Q176" s="1">
        <f>-(SUMIFS('OD0040 theo Bravo'!$G:$G,'OD0040 theo Bravo'!$G:$G,"&lt;"&amp;0,'OD0040 theo Bravo'!$D:$D,Q$3))</f>
        <v>449984</v>
      </c>
      <c r="R176" s="1">
        <f>-(SUMIFS('OD0040 theo Bravo'!$G:$G,'OD0040 theo Bravo'!$G:$G,"&lt;"&amp;0,'OD0040 theo Bravo'!$D:$D,R$3))</f>
        <v>550145</v>
      </c>
      <c r="S176" s="1">
        <f>-(SUMIFS('OD0040 theo Bravo'!$G:$G,'OD0040 theo Bravo'!$G:$G,"&lt;"&amp;0,'OD0040 theo Bravo'!$D:$D,S$3))</f>
        <v>0</v>
      </c>
      <c r="T176" s="1">
        <f>-(SUMIFS('OD0040 theo Bravo'!$G:$G,'OD0040 theo Bravo'!$G:$G,"&lt;"&amp;0,'OD0040 theo Bravo'!$D:$D,T$3))</f>
        <v>49247</v>
      </c>
      <c r="U176" s="18">
        <f t="shared" si="51"/>
        <v>0</v>
      </c>
      <c r="V176" s="18">
        <f t="shared" si="52"/>
        <v>10150</v>
      </c>
      <c r="W176" s="18">
        <f t="shared" si="53"/>
        <v>0</v>
      </c>
      <c r="X176" s="18">
        <f t="shared" si="54"/>
        <v>0</v>
      </c>
      <c r="Y176" s="18">
        <f t="shared" si="55"/>
        <v>0</v>
      </c>
      <c r="Z176" s="18">
        <f t="shared" si="56"/>
        <v>0</v>
      </c>
      <c r="AA176" s="18">
        <f t="shared" si="47"/>
        <v>0</v>
      </c>
      <c r="AB176" s="18">
        <f t="shared" si="48"/>
        <v>0</v>
      </c>
      <c r="AC176" s="18">
        <f t="shared" si="48"/>
        <v>0</v>
      </c>
      <c r="AD176" s="17">
        <f>(U176*SUMIFS(Info!$C:$C,Info!$A:$A,AD$3,Info!$E:$E,"&gt;="&amp;$B176,Info!$D:$D,"&lt;="&amp;$B176,Info!$I:$I,"x")/365)*100000</f>
        <v>0</v>
      </c>
      <c r="AE176" s="17">
        <f>(V176*SUMIFS(Info!$C:$C,Info!$A:$A,AE$3,Info!$E:$E,"&gt;="&amp;$B176,Info!$D:$D,"&lt;="&amp;$B176,Info!$I:$I,"x")/365)*100000</f>
        <v>174635.61643835614</v>
      </c>
      <c r="AF176" s="17">
        <f>(W176*SUMIFS(Info!$C:$C,Info!$A:$A,AF$3,Info!$E:$E,"&gt;="&amp;$B176,Info!$D:$D,"&lt;="&amp;$B176,Info!$I:$I,"x")/365)*100000</f>
        <v>0</v>
      </c>
      <c r="AG176" s="17">
        <f>(X176*SUMIFS(Info!$C:$C,Info!$A:$A,AG$3,Info!$E:$E,"&gt;="&amp;$B176,Info!$D:$D,"&lt;="&amp;$B176,Info!$I:$I,"x")/365)*100000</f>
        <v>0</v>
      </c>
      <c r="AH176" s="17">
        <f>(Y176*SUMIFS(Info!$C:$C,Info!$A:$A,AH$3,Info!$E:$E,"&gt;="&amp;$B176,Info!$D:$D,"&lt;="&amp;$B176,Info!$I:$I,"x")/365)*100000</f>
        <v>0</v>
      </c>
      <c r="AI176" s="17">
        <f>(Z176*SUMIFS(Info!$C:$C,Info!$A:$A,AI$3,Info!$E:$E,"&gt;="&amp;$B176,Info!$D:$D,"&lt;="&amp;$B176,Info!$I:$I,"x")/365)*100000</f>
        <v>0</v>
      </c>
      <c r="AJ176" s="17">
        <f>(AA176*SUMIFS(Info!$C:$C,Info!$A:$A,AJ$3,Info!$E:$E,"&gt;="&amp;$B176,Info!$D:$D,"&lt;="&amp;$B176,Info!$I:$I,"x")/365)*100000</f>
        <v>0</v>
      </c>
      <c r="AK176" s="17">
        <f>(AB176*SUMIFS(Info!$C:$C,Info!$A:$A,AK$3,Info!$E:$E,"&gt;="&amp;$B176,Info!$D:$D,"&lt;="&amp;$B176,Info!$I:$I,"x")/365)*100000</f>
        <v>0</v>
      </c>
      <c r="AL176" s="17">
        <f>(AC176*SUMIFS(Info!$C:$C,Info!$A:$A,AL$3,Info!$E:$E,"&gt;="&amp;$B176,Info!$D:$D,"&lt;="&amp;$B176,Info!$I:$I,"x")/365)*100000</f>
        <v>0</v>
      </c>
    </row>
    <row r="177" spans="1:38">
      <c r="A177" s="14" t="str">
        <f t="shared" si="59"/>
        <v>3/2025</v>
      </c>
      <c r="B177" s="14">
        <f t="shared" si="50"/>
        <v>45741</v>
      </c>
      <c r="C177" s="1">
        <f>(SUMIFS('OD0040 theo Bravo'!$G:$G,'OD0040 theo Bravo'!$G:$G,"&gt;="&amp;0,'OD0040 theo Bravo'!$D:$D,C$3,'OD0040 theo Bravo'!$B:$B,"&lt;="&amp;$B177))</f>
        <v>246485</v>
      </c>
      <c r="D177" s="1">
        <f>(SUMIFS('OD0040 theo Bravo'!$G:$G,'OD0040 theo Bravo'!$G:$G,"&gt;="&amp;0,'OD0040 theo Bravo'!$D:$D,D$3,'OD0040 theo Bravo'!$B:$B,"&lt;="&amp;$B177))</f>
        <v>10150</v>
      </c>
      <c r="E177" s="1">
        <f>(SUMIFS('OD0040 theo Bravo'!$G:$G,'OD0040 theo Bravo'!$G:$G,"&gt;="&amp;0,'OD0040 theo Bravo'!$D:$D,E$3,'OD0040 theo Bravo'!$B:$B,"&lt;="&amp;$B177))</f>
        <v>758733</v>
      </c>
      <c r="F177" s="1">
        <f>(SUMIFS('OD0040 theo Bravo'!$G:$G,'OD0040 theo Bravo'!$G:$G,"&gt;="&amp;0,'OD0040 theo Bravo'!$D:$D,F$3,'OD0040 theo Bravo'!$B:$B,"&lt;="&amp;$B177))</f>
        <v>629642</v>
      </c>
      <c r="G177" s="1">
        <f>(SUMIFS('OD0040 theo Bravo'!$G:$G,'OD0040 theo Bravo'!$G:$G,"&gt;="&amp;0,'OD0040 theo Bravo'!$D:$D,G$3,'OD0040 theo Bravo'!$B:$B,"&lt;="&amp;$B177))</f>
        <v>550000</v>
      </c>
      <c r="H177" s="1">
        <f>(SUMIFS('OD0040 theo Bravo'!$G:$G,'OD0040 theo Bravo'!$G:$G,"&gt;="&amp;0,'OD0040 theo Bravo'!$D:$D,H$3,'OD0040 theo Bravo'!$B:$B,"&lt;="&amp;$B177))</f>
        <v>250000</v>
      </c>
      <c r="I177" s="1">
        <f>(SUMIFS('OD0040 theo Bravo'!$G:$G,'OD0040 theo Bravo'!$G:$G,"&gt;="&amp;0,'OD0040 theo Bravo'!$D:$D,I$3,'OD0040 theo Bravo'!$B:$B,"&lt;="&amp;$B177))</f>
        <v>0</v>
      </c>
      <c r="J177" s="1">
        <f>(SUMIFS('OD0040 theo Bravo'!$G:$G,'OD0040 theo Bravo'!$G:$G,"&gt;="&amp;0,'OD0040 theo Bravo'!$D:$D,J$3,'OD0040 theo Bravo'!$B:$B,"&lt;="&amp;$B177))</f>
        <v>0</v>
      </c>
      <c r="K177" s="1">
        <f>(SUMIFS('OD0040 theo Bravo'!$G:$G,'OD0040 theo Bravo'!$G:$G,"&gt;="&amp;0,'OD0040 theo Bravo'!$D:$D,K$3,'OD0040 theo Bravo'!$B:$B,"&lt;="&amp;$B177))</f>
        <v>0</v>
      </c>
      <c r="L177" s="1">
        <f>-(SUMIFS('OD0040 theo Bravo'!$G:$G,'OD0040 theo Bravo'!$G:$G,"&lt;"&amp;0,'OD0040 theo Bravo'!$D:$D,L$3))</f>
        <v>504722</v>
      </c>
      <c r="M177" s="1">
        <f>-(SUMIFS('OD0040 theo Bravo'!$G:$G,'OD0040 theo Bravo'!$G:$G,"&lt;"&amp;0,'OD0040 theo Bravo'!$D:$D,M$3))</f>
        <v>0</v>
      </c>
      <c r="N177" s="1">
        <f>-(SUMIFS('OD0040 theo Bravo'!$G:$G,'OD0040 theo Bravo'!$G:$G,"&lt;"&amp;0,'OD0040 theo Bravo'!$D:$D,N$3))</f>
        <v>974267</v>
      </c>
      <c r="O177" s="1">
        <f>-(SUMIFS('OD0040 theo Bravo'!$G:$G,'OD0040 theo Bravo'!$G:$G,"&lt;"&amp;0,'OD0040 theo Bravo'!$D:$D,O$3))</f>
        <v>830018</v>
      </c>
      <c r="P177" s="1">
        <f>-(SUMIFS('OD0040 theo Bravo'!$G:$G,'OD0040 theo Bravo'!$G:$G,"&lt;"&amp;0,'OD0040 theo Bravo'!$D:$D,P$3))</f>
        <v>550000</v>
      </c>
      <c r="Q177" s="1">
        <f>-(SUMIFS('OD0040 theo Bravo'!$G:$G,'OD0040 theo Bravo'!$G:$G,"&lt;"&amp;0,'OD0040 theo Bravo'!$D:$D,Q$3))</f>
        <v>449984</v>
      </c>
      <c r="R177" s="1">
        <f>-(SUMIFS('OD0040 theo Bravo'!$G:$G,'OD0040 theo Bravo'!$G:$G,"&lt;"&amp;0,'OD0040 theo Bravo'!$D:$D,R$3))</f>
        <v>550145</v>
      </c>
      <c r="S177" s="1">
        <f>-(SUMIFS('OD0040 theo Bravo'!$G:$G,'OD0040 theo Bravo'!$G:$G,"&lt;"&amp;0,'OD0040 theo Bravo'!$D:$D,S$3))</f>
        <v>0</v>
      </c>
      <c r="T177" s="1">
        <f>-(SUMIFS('OD0040 theo Bravo'!$G:$G,'OD0040 theo Bravo'!$G:$G,"&lt;"&amp;0,'OD0040 theo Bravo'!$D:$D,T$3))</f>
        <v>49247</v>
      </c>
      <c r="U177" s="18">
        <f t="shared" si="51"/>
        <v>0</v>
      </c>
      <c r="V177" s="18">
        <f t="shared" si="52"/>
        <v>10150</v>
      </c>
      <c r="W177" s="18">
        <f t="shared" si="53"/>
        <v>0</v>
      </c>
      <c r="X177" s="18">
        <f t="shared" si="54"/>
        <v>0</v>
      </c>
      <c r="Y177" s="18">
        <f t="shared" si="55"/>
        <v>0</v>
      </c>
      <c r="Z177" s="18">
        <f t="shared" si="56"/>
        <v>0</v>
      </c>
      <c r="AA177" s="18">
        <f t="shared" si="47"/>
        <v>0</v>
      </c>
      <c r="AB177" s="18">
        <f t="shared" si="48"/>
        <v>0</v>
      </c>
      <c r="AC177" s="18">
        <f t="shared" si="48"/>
        <v>0</v>
      </c>
      <c r="AD177" s="17">
        <f>(U177*SUMIFS(Info!$C:$C,Info!$A:$A,AD$3,Info!$E:$E,"&gt;="&amp;$B177,Info!$D:$D,"&lt;="&amp;$B177,Info!$I:$I,"x")/365)*100000</f>
        <v>0</v>
      </c>
      <c r="AE177" s="17">
        <f>(V177*SUMIFS(Info!$C:$C,Info!$A:$A,AE$3,Info!$E:$E,"&gt;="&amp;$B177,Info!$D:$D,"&lt;="&amp;$B177,Info!$I:$I,"x")/365)*100000</f>
        <v>174635.61643835614</v>
      </c>
      <c r="AF177" s="17">
        <f>(W177*SUMIFS(Info!$C:$C,Info!$A:$A,AF$3,Info!$E:$E,"&gt;="&amp;$B177,Info!$D:$D,"&lt;="&amp;$B177,Info!$I:$I,"x")/365)*100000</f>
        <v>0</v>
      </c>
      <c r="AG177" s="17">
        <f>(X177*SUMIFS(Info!$C:$C,Info!$A:$A,AG$3,Info!$E:$E,"&gt;="&amp;$B177,Info!$D:$D,"&lt;="&amp;$B177,Info!$I:$I,"x")/365)*100000</f>
        <v>0</v>
      </c>
      <c r="AH177" s="17">
        <f>(Y177*SUMIFS(Info!$C:$C,Info!$A:$A,AH$3,Info!$E:$E,"&gt;="&amp;$B177,Info!$D:$D,"&lt;="&amp;$B177,Info!$I:$I,"x")/365)*100000</f>
        <v>0</v>
      </c>
      <c r="AI177" s="17">
        <f>(Z177*SUMIFS(Info!$C:$C,Info!$A:$A,AI$3,Info!$E:$E,"&gt;="&amp;$B177,Info!$D:$D,"&lt;="&amp;$B177,Info!$I:$I,"x")/365)*100000</f>
        <v>0</v>
      </c>
      <c r="AJ177" s="17">
        <f>(AA177*SUMIFS(Info!$C:$C,Info!$A:$A,AJ$3,Info!$E:$E,"&gt;="&amp;$B177,Info!$D:$D,"&lt;="&amp;$B177,Info!$I:$I,"x")/365)*100000</f>
        <v>0</v>
      </c>
      <c r="AK177" s="17">
        <f>(AB177*SUMIFS(Info!$C:$C,Info!$A:$A,AK$3,Info!$E:$E,"&gt;="&amp;$B177,Info!$D:$D,"&lt;="&amp;$B177,Info!$I:$I,"x")/365)*100000</f>
        <v>0</v>
      </c>
      <c r="AL177" s="17">
        <f>(AC177*SUMIFS(Info!$C:$C,Info!$A:$A,AL$3,Info!$E:$E,"&gt;="&amp;$B177,Info!$D:$D,"&lt;="&amp;$B177,Info!$I:$I,"x")/365)*100000</f>
        <v>0</v>
      </c>
    </row>
    <row r="178" spans="1:38">
      <c r="A178" s="14" t="str">
        <f t="shared" ref="A178:A182" si="60">MONTH(B178)&amp;"/"&amp;YEAR(B178)</f>
        <v>3/2025</v>
      </c>
      <c r="B178" s="14">
        <f t="shared" si="50"/>
        <v>45742</v>
      </c>
      <c r="C178" s="1">
        <f>(SUMIFS('OD0040 theo Bravo'!$G:$G,'OD0040 theo Bravo'!$G:$G,"&gt;="&amp;0,'OD0040 theo Bravo'!$D:$D,C$3,'OD0040 theo Bravo'!$B:$B,"&lt;="&amp;$B178))</f>
        <v>246503</v>
      </c>
      <c r="D178" s="1">
        <f>(SUMIFS('OD0040 theo Bravo'!$G:$G,'OD0040 theo Bravo'!$G:$G,"&gt;="&amp;0,'OD0040 theo Bravo'!$D:$D,D$3,'OD0040 theo Bravo'!$B:$B,"&lt;="&amp;$B178))</f>
        <v>10150</v>
      </c>
      <c r="E178" s="1">
        <f>(SUMIFS('OD0040 theo Bravo'!$G:$G,'OD0040 theo Bravo'!$G:$G,"&gt;="&amp;0,'OD0040 theo Bravo'!$D:$D,E$3,'OD0040 theo Bravo'!$B:$B,"&lt;="&amp;$B178))</f>
        <v>759076</v>
      </c>
      <c r="F178" s="1">
        <f>(SUMIFS('OD0040 theo Bravo'!$G:$G,'OD0040 theo Bravo'!$G:$G,"&gt;="&amp;0,'OD0040 theo Bravo'!$D:$D,F$3,'OD0040 theo Bravo'!$B:$B,"&lt;="&amp;$B178))</f>
        <v>629661</v>
      </c>
      <c r="G178" s="1">
        <f>(SUMIFS('OD0040 theo Bravo'!$G:$G,'OD0040 theo Bravo'!$G:$G,"&gt;="&amp;0,'OD0040 theo Bravo'!$D:$D,G$3,'OD0040 theo Bravo'!$B:$B,"&lt;="&amp;$B178))</f>
        <v>550000</v>
      </c>
      <c r="H178" s="1">
        <f>(SUMIFS('OD0040 theo Bravo'!$G:$G,'OD0040 theo Bravo'!$G:$G,"&gt;="&amp;0,'OD0040 theo Bravo'!$D:$D,H$3,'OD0040 theo Bravo'!$B:$B,"&lt;="&amp;$B178))</f>
        <v>250000</v>
      </c>
      <c r="I178" s="1">
        <f>(SUMIFS('OD0040 theo Bravo'!$G:$G,'OD0040 theo Bravo'!$G:$G,"&gt;="&amp;0,'OD0040 theo Bravo'!$D:$D,I$3,'OD0040 theo Bravo'!$B:$B,"&lt;="&amp;$B178))</f>
        <v>0</v>
      </c>
      <c r="J178" s="1">
        <f>(SUMIFS('OD0040 theo Bravo'!$G:$G,'OD0040 theo Bravo'!$G:$G,"&gt;="&amp;0,'OD0040 theo Bravo'!$D:$D,J$3,'OD0040 theo Bravo'!$B:$B,"&lt;="&amp;$B178))</f>
        <v>0</v>
      </c>
      <c r="K178" s="1">
        <f>(SUMIFS('OD0040 theo Bravo'!$G:$G,'OD0040 theo Bravo'!$G:$G,"&gt;="&amp;0,'OD0040 theo Bravo'!$D:$D,K$3,'OD0040 theo Bravo'!$B:$B,"&lt;="&amp;$B178))</f>
        <v>0</v>
      </c>
      <c r="L178" s="1">
        <f>-(SUMIFS('OD0040 theo Bravo'!$G:$G,'OD0040 theo Bravo'!$G:$G,"&lt;"&amp;0,'OD0040 theo Bravo'!$D:$D,L$3))</f>
        <v>504722</v>
      </c>
      <c r="M178" s="1">
        <f>-(SUMIFS('OD0040 theo Bravo'!$G:$G,'OD0040 theo Bravo'!$G:$G,"&lt;"&amp;0,'OD0040 theo Bravo'!$D:$D,M$3))</f>
        <v>0</v>
      </c>
      <c r="N178" s="1">
        <f>-(SUMIFS('OD0040 theo Bravo'!$G:$G,'OD0040 theo Bravo'!$G:$G,"&lt;"&amp;0,'OD0040 theo Bravo'!$D:$D,N$3))</f>
        <v>974267</v>
      </c>
      <c r="O178" s="1">
        <f>-(SUMIFS('OD0040 theo Bravo'!$G:$G,'OD0040 theo Bravo'!$G:$G,"&lt;"&amp;0,'OD0040 theo Bravo'!$D:$D,O$3))</f>
        <v>830018</v>
      </c>
      <c r="P178" s="1">
        <f>-(SUMIFS('OD0040 theo Bravo'!$G:$G,'OD0040 theo Bravo'!$G:$G,"&lt;"&amp;0,'OD0040 theo Bravo'!$D:$D,P$3))</f>
        <v>550000</v>
      </c>
      <c r="Q178" s="1">
        <f>-(SUMIFS('OD0040 theo Bravo'!$G:$G,'OD0040 theo Bravo'!$G:$G,"&lt;"&amp;0,'OD0040 theo Bravo'!$D:$D,Q$3))</f>
        <v>449984</v>
      </c>
      <c r="R178" s="1">
        <f>-(SUMIFS('OD0040 theo Bravo'!$G:$G,'OD0040 theo Bravo'!$G:$G,"&lt;"&amp;0,'OD0040 theo Bravo'!$D:$D,R$3))</f>
        <v>550145</v>
      </c>
      <c r="S178" s="1">
        <f>-(SUMIFS('OD0040 theo Bravo'!$G:$G,'OD0040 theo Bravo'!$G:$G,"&lt;"&amp;0,'OD0040 theo Bravo'!$D:$D,S$3))</f>
        <v>0</v>
      </c>
      <c r="T178" s="1">
        <f>-(SUMIFS('OD0040 theo Bravo'!$G:$G,'OD0040 theo Bravo'!$G:$G,"&lt;"&amp;0,'OD0040 theo Bravo'!$D:$D,T$3))</f>
        <v>49247</v>
      </c>
      <c r="U178" s="18">
        <f t="shared" si="51"/>
        <v>0</v>
      </c>
      <c r="V178" s="18">
        <f t="shared" si="52"/>
        <v>10150</v>
      </c>
      <c r="W178" s="18">
        <f t="shared" si="53"/>
        <v>0</v>
      </c>
      <c r="X178" s="18">
        <f t="shared" si="54"/>
        <v>0</v>
      </c>
      <c r="Y178" s="18">
        <f t="shared" si="55"/>
        <v>0</v>
      </c>
      <c r="Z178" s="18">
        <f t="shared" si="56"/>
        <v>0</v>
      </c>
      <c r="AA178" s="18">
        <f t="shared" si="47"/>
        <v>0</v>
      </c>
      <c r="AB178" s="18">
        <f t="shared" si="48"/>
        <v>0</v>
      </c>
      <c r="AC178" s="18">
        <f t="shared" si="48"/>
        <v>0</v>
      </c>
      <c r="AD178" s="17">
        <f>(U178*SUMIFS(Info!$C:$C,Info!$A:$A,AD$3,Info!$E:$E,"&gt;="&amp;$B178,Info!$D:$D,"&lt;="&amp;$B178,Info!$I:$I,"x")/365)*100000</f>
        <v>0</v>
      </c>
      <c r="AE178" s="17">
        <f>(V178*SUMIFS(Info!$C:$C,Info!$A:$A,AE$3,Info!$E:$E,"&gt;="&amp;$B178,Info!$D:$D,"&lt;="&amp;$B178,Info!$I:$I,"x")/365)*100000</f>
        <v>174635.61643835614</v>
      </c>
      <c r="AF178" s="17">
        <f>(W178*SUMIFS(Info!$C:$C,Info!$A:$A,AF$3,Info!$E:$E,"&gt;="&amp;$B178,Info!$D:$D,"&lt;="&amp;$B178,Info!$I:$I,"x")/365)*100000</f>
        <v>0</v>
      </c>
      <c r="AG178" s="17">
        <f>(X178*SUMIFS(Info!$C:$C,Info!$A:$A,AG$3,Info!$E:$E,"&gt;="&amp;$B178,Info!$D:$D,"&lt;="&amp;$B178,Info!$I:$I,"x")/365)*100000</f>
        <v>0</v>
      </c>
      <c r="AH178" s="17">
        <f>(Y178*SUMIFS(Info!$C:$C,Info!$A:$A,AH$3,Info!$E:$E,"&gt;="&amp;$B178,Info!$D:$D,"&lt;="&amp;$B178,Info!$I:$I,"x")/365)*100000</f>
        <v>0</v>
      </c>
      <c r="AI178" s="17">
        <f>(Z178*SUMIFS(Info!$C:$C,Info!$A:$A,AI$3,Info!$E:$E,"&gt;="&amp;$B178,Info!$D:$D,"&lt;="&amp;$B178,Info!$I:$I,"x")/365)*100000</f>
        <v>0</v>
      </c>
      <c r="AJ178" s="17">
        <f>(AA178*SUMIFS(Info!$C:$C,Info!$A:$A,AJ$3,Info!$E:$E,"&gt;="&amp;$B178,Info!$D:$D,"&lt;="&amp;$B178,Info!$I:$I,"x")/365)*100000</f>
        <v>0</v>
      </c>
      <c r="AK178" s="17">
        <f>(AB178*SUMIFS(Info!$C:$C,Info!$A:$A,AK$3,Info!$E:$E,"&gt;="&amp;$B178,Info!$D:$D,"&lt;="&amp;$B178,Info!$I:$I,"x")/365)*100000</f>
        <v>0</v>
      </c>
      <c r="AL178" s="17">
        <f>(AC178*SUMIFS(Info!$C:$C,Info!$A:$A,AL$3,Info!$E:$E,"&gt;="&amp;$B178,Info!$D:$D,"&lt;="&amp;$B178,Info!$I:$I,"x")/365)*100000</f>
        <v>0</v>
      </c>
    </row>
    <row r="179" spans="1:38">
      <c r="A179" s="14" t="str">
        <f t="shared" si="60"/>
        <v>3/2025</v>
      </c>
      <c r="B179" s="14">
        <f t="shared" si="50"/>
        <v>45743</v>
      </c>
      <c r="C179" s="1">
        <f>(SUMIFS('OD0040 theo Bravo'!$G:$G,'OD0040 theo Bravo'!$G:$G,"&gt;="&amp;0,'OD0040 theo Bravo'!$D:$D,C$3,'OD0040 theo Bravo'!$B:$B,"&lt;="&amp;$B179))</f>
        <v>246821</v>
      </c>
      <c r="D179" s="1">
        <f>(SUMIFS('OD0040 theo Bravo'!$G:$G,'OD0040 theo Bravo'!$G:$G,"&gt;="&amp;0,'OD0040 theo Bravo'!$D:$D,D$3,'OD0040 theo Bravo'!$B:$B,"&lt;="&amp;$B179))</f>
        <v>10150</v>
      </c>
      <c r="E179" s="1">
        <f>(SUMIFS('OD0040 theo Bravo'!$G:$G,'OD0040 theo Bravo'!$G:$G,"&gt;="&amp;0,'OD0040 theo Bravo'!$D:$D,E$3,'OD0040 theo Bravo'!$B:$B,"&lt;="&amp;$B179))</f>
        <v>770571</v>
      </c>
      <c r="F179" s="1">
        <f>(SUMIFS('OD0040 theo Bravo'!$G:$G,'OD0040 theo Bravo'!$G:$G,"&gt;="&amp;0,'OD0040 theo Bravo'!$D:$D,F$3,'OD0040 theo Bravo'!$B:$B,"&lt;="&amp;$B179))</f>
        <v>631129</v>
      </c>
      <c r="G179" s="1">
        <f>(SUMIFS('OD0040 theo Bravo'!$G:$G,'OD0040 theo Bravo'!$G:$G,"&gt;="&amp;0,'OD0040 theo Bravo'!$D:$D,G$3,'OD0040 theo Bravo'!$B:$B,"&lt;="&amp;$B179))</f>
        <v>550000</v>
      </c>
      <c r="H179" s="1">
        <f>(SUMIFS('OD0040 theo Bravo'!$G:$G,'OD0040 theo Bravo'!$G:$G,"&gt;="&amp;0,'OD0040 theo Bravo'!$D:$D,H$3,'OD0040 theo Bravo'!$B:$B,"&lt;="&amp;$B179))</f>
        <v>250000</v>
      </c>
      <c r="I179" s="1">
        <f>(SUMIFS('OD0040 theo Bravo'!$G:$G,'OD0040 theo Bravo'!$G:$G,"&gt;="&amp;0,'OD0040 theo Bravo'!$D:$D,I$3,'OD0040 theo Bravo'!$B:$B,"&lt;="&amp;$B179))</f>
        <v>0</v>
      </c>
      <c r="J179" s="1">
        <f>(SUMIFS('OD0040 theo Bravo'!$G:$G,'OD0040 theo Bravo'!$G:$G,"&gt;="&amp;0,'OD0040 theo Bravo'!$D:$D,J$3,'OD0040 theo Bravo'!$B:$B,"&lt;="&amp;$B179))</f>
        <v>0</v>
      </c>
      <c r="K179" s="1">
        <f>(SUMIFS('OD0040 theo Bravo'!$G:$G,'OD0040 theo Bravo'!$G:$G,"&gt;="&amp;0,'OD0040 theo Bravo'!$D:$D,K$3,'OD0040 theo Bravo'!$B:$B,"&lt;="&amp;$B179))</f>
        <v>0</v>
      </c>
      <c r="L179" s="1">
        <f>-(SUMIFS('OD0040 theo Bravo'!$G:$G,'OD0040 theo Bravo'!$G:$G,"&lt;"&amp;0,'OD0040 theo Bravo'!$D:$D,L$3))</f>
        <v>504722</v>
      </c>
      <c r="M179" s="1">
        <f>-(SUMIFS('OD0040 theo Bravo'!$G:$G,'OD0040 theo Bravo'!$G:$G,"&lt;"&amp;0,'OD0040 theo Bravo'!$D:$D,M$3))</f>
        <v>0</v>
      </c>
      <c r="N179" s="1">
        <f>-(SUMIFS('OD0040 theo Bravo'!$G:$G,'OD0040 theo Bravo'!$G:$G,"&lt;"&amp;0,'OD0040 theo Bravo'!$D:$D,N$3))</f>
        <v>974267</v>
      </c>
      <c r="O179" s="1">
        <f>-(SUMIFS('OD0040 theo Bravo'!$G:$G,'OD0040 theo Bravo'!$G:$G,"&lt;"&amp;0,'OD0040 theo Bravo'!$D:$D,O$3))</f>
        <v>830018</v>
      </c>
      <c r="P179" s="1">
        <f>-(SUMIFS('OD0040 theo Bravo'!$G:$G,'OD0040 theo Bravo'!$G:$G,"&lt;"&amp;0,'OD0040 theo Bravo'!$D:$D,P$3))</f>
        <v>550000</v>
      </c>
      <c r="Q179" s="1">
        <f>-(SUMIFS('OD0040 theo Bravo'!$G:$G,'OD0040 theo Bravo'!$G:$G,"&lt;"&amp;0,'OD0040 theo Bravo'!$D:$D,Q$3))</f>
        <v>449984</v>
      </c>
      <c r="R179" s="1">
        <f>-(SUMIFS('OD0040 theo Bravo'!$G:$G,'OD0040 theo Bravo'!$G:$G,"&lt;"&amp;0,'OD0040 theo Bravo'!$D:$D,R$3))</f>
        <v>550145</v>
      </c>
      <c r="S179" s="1">
        <f>-(SUMIFS('OD0040 theo Bravo'!$G:$G,'OD0040 theo Bravo'!$G:$G,"&lt;"&amp;0,'OD0040 theo Bravo'!$D:$D,S$3))</f>
        <v>0</v>
      </c>
      <c r="T179" s="1">
        <f>-(SUMIFS('OD0040 theo Bravo'!$G:$G,'OD0040 theo Bravo'!$G:$G,"&lt;"&amp;0,'OD0040 theo Bravo'!$D:$D,T$3))</f>
        <v>49247</v>
      </c>
      <c r="U179" s="18">
        <f t="shared" si="51"/>
        <v>0</v>
      </c>
      <c r="V179" s="18">
        <f t="shared" si="52"/>
        <v>10150</v>
      </c>
      <c r="W179" s="18">
        <f t="shared" si="53"/>
        <v>0</v>
      </c>
      <c r="X179" s="18">
        <f t="shared" si="54"/>
        <v>0</v>
      </c>
      <c r="Y179" s="18">
        <f t="shared" si="55"/>
        <v>0</v>
      </c>
      <c r="Z179" s="18">
        <f t="shared" si="56"/>
        <v>0</v>
      </c>
      <c r="AA179" s="18">
        <f t="shared" si="47"/>
        <v>0</v>
      </c>
      <c r="AB179" s="18">
        <f t="shared" si="48"/>
        <v>0</v>
      </c>
      <c r="AC179" s="18">
        <f t="shared" si="48"/>
        <v>0</v>
      </c>
      <c r="AD179" s="17">
        <f>(U179*SUMIFS(Info!$C:$C,Info!$A:$A,AD$3,Info!$E:$E,"&gt;="&amp;$B179,Info!$D:$D,"&lt;="&amp;$B179,Info!$I:$I,"x")/365)*100000</f>
        <v>0</v>
      </c>
      <c r="AE179" s="17">
        <f>(V179*SUMIFS(Info!$C:$C,Info!$A:$A,AE$3,Info!$E:$E,"&gt;="&amp;$B179,Info!$D:$D,"&lt;="&amp;$B179,Info!$I:$I,"x")/365)*100000</f>
        <v>174635.61643835614</v>
      </c>
      <c r="AF179" s="17">
        <f>(W179*SUMIFS(Info!$C:$C,Info!$A:$A,AF$3,Info!$E:$E,"&gt;="&amp;$B179,Info!$D:$D,"&lt;="&amp;$B179,Info!$I:$I,"x")/365)*100000</f>
        <v>0</v>
      </c>
      <c r="AG179" s="17">
        <f>(X179*SUMIFS(Info!$C:$C,Info!$A:$A,AG$3,Info!$E:$E,"&gt;="&amp;$B179,Info!$D:$D,"&lt;="&amp;$B179,Info!$I:$I,"x")/365)*100000</f>
        <v>0</v>
      </c>
      <c r="AH179" s="17">
        <f>(Y179*SUMIFS(Info!$C:$C,Info!$A:$A,AH$3,Info!$E:$E,"&gt;="&amp;$B179,Info!$D:$D,"&lt;="&amp;$B179,Info!$I:$I,"x")/365)*100000</f>
        <v>0</v>
      </c>
      <c r="AI179" s="17">
        <f>(Z179*SUMIFS(Info!$C:$C,Info!$A:$A,AI$3,Info!$E:$E,"&gt;="&amp;$B179,Info!$D:$D,"&lt;="&amp;$B179,Info!$I:$I,"x")/365)*100000</f>
        <v>0</v>
      </c>
      <c r="AJ179" s="17">
        <f>(AA179*SUMIFS(Info!$C:$C,Info!$A:$A,AJ$3,Info!$E:$E,"&gt;="&amp;$B179,Info!$D:$D,"&lt;="&amp;$B179,Info!$I:$I,"x")/365)*100000</f>
        <v>0</v>
      </c>
      <c r="AK179" s="17">
        <f>(AB179*SUMIFS(Info!$C:$C,Info!$A:$A,AK$3,Info!$E:$E,"&gt;="&amp;$B179,Info!$D:$D,"&lt;="&amp;$B179,Info!$I:$I,"x")/365)*100000</f>
        <v>0</v>
      </c>
      <c r="AL179" s="17">
        <f>(AC179*SUMIFS(Info!$C:$C,Info!$A:$A,AL$3,Info!$E:$E,"&gt;="&amp;$B179,Info!$D:$D,"&lt;="&amp;$B179,Info!$I:$I,"x")/365)*100000</f>
        <v>0</v>
      </c>
    </row>
    <row r="180" spans="1:38">
      <c r="A180" s="14" t="str">
        <f t="shared" si="60"/>
        <v>3/2025</v>
      </c>
      <c r="B180" s="14">
        <f t="shared" si="50"/>
        <v>45744</v>
      </c>
      <c r="C180" s="1">
        <f>(SUMIFS('OD0040 theo Bravo'!$G:$G,'OD0040 theo Bravo'!$G:$G,"&gt;="&amp;0,'OD0040 theo Bravo'!$D:$D,C$3,'OD0040 theo Bravo'!$B:$B,"&lt;="&amp;$B180))</f>
        <v>247497</v>
      </c>
      <c r="D180" s="1">
        <f>(SUMIFS('OD0040 theo Bravo'!$G:$G,'OD0040 theo Bravo'!$G:$G,"&gt;="&amp;0,'OD0040 theo Bravo'!$D:$D,D$3,'OD0040 theo Bravo'!$B:$B,"&lt;="&amp;$B180))</f>
        <v>10150</v>
      </c>
      <c r="E180" s="1">
        <f>(SUMIFS('OD0040 theo Bravo'!$G:$G,'OD0040 theo Bravo'!$G:$G,"&gt;="&amp;0,'OD0040 theo Bravo'!$D:$D,E$3,'OD0040 theo Bravo'!$B:$B,"&lt;="&amp;$B180))</f>
        <v>771020</v>
      </c>
      <c r="F180" s="1">
        <f>(SUMIFS('OD0040 theo Bravo'!$G:$G,'OD0040 theo Bravo'!$G:$G,"&gt;="&amp;0,'OD0040 theo Bravo'!$D:$D,F$3,'OD0040 theo Bravo'!$B:$B,"&lt;="&amp;$B180))</f>
        <v>631374</v>
      </c>
      <c r="G180" s="1">
        <f>(SUMIFS('OD0040 theo Bravo'!$G:$G,'OD0040 theo Bravo'!$G:$G,"&gt;="&amp;0,'OD0040 theo Bravo'!$D:$D,G$3,'OD0040 theo Bravo'!$B:$B,"&lt;="&amp;$B180))</f>
        <v>550000</v>
      </c>
      <c r="H180" s="1">
        <f>(SUMIFS('OD0040 theo Bravo'!$G:$G,'OD0040 theo Bravo'!$G:$G,"&gt;="&amp;0,'OD0040 theo Bravo'!$D:$D,H$3,'OD0040 theo Bravo'!$B:$B,"&lt;="&amp;$B180))</f>
        <v>250000</v>
      </c>
      <c r="I180" s="1">
        <f>(SUMIFS('OD0040 theo Bravo'!$G:$G,'OD0040 theo Bravo'!$G:$G,"&gt;="&amp;0,'OD0040 theo Bravo'!$D:$D,I$3,'OD0040 theo Bravo'!$B:$B,"&lt;="&amp;$B180))</f>
        <v>0</v>
      </c>
      <c r="J180" s="1">
        <f>(SUMIFS('OD0040 theo Bravo'!$G:$G,'OD0040 theo Bravo'!$G:$G,"&gt;="&amp;0,'OD0040 theo Bravo'!$D:$D,J$3,'OD0040 theo Bravo'!$B:$B,"&lt;="&amp;$B180))</f>
        <v>0</v>
      </c>
      <c r="K180" s="1">
        <f>(SUMIFS('OD0040 theo Bravo'!$G:$G,'OD0040 theo Bravo'!$G:$G,"&gt;="&amp;0,'OD0040 theo Bravo'!$D:$D,K$3,'OD0040 theo Bravo'!$B:$B,"&lt;="&amp;$B180))</f>
        <v>0</v>
      </c>
      <c r="L180" s="1">
        <f>-(SUMIFS('OD0040 theo Bravo'!$G:$G,'OD0040 theo Bravo'!$G:$G,"&lt;"&amp;0,'OD0040 theo Bravo'!$D:$D,L$3))</f>
        <v>504722</v>
      </c>
      <c r="M180" s="1">
        <f>-(SUMIFS('OD0040 theo Bravo'!$G:$G,'OD0040 theo Bravo'!$G:$G,"&lt;"&amp;0,'OD0040 theo Bravo'!$D:$D,M$3))</f>
        <v>0</v>
      </c>
      <c r="N180" s="1">
        <f>-(SUMIFS('OD0040 theo Bravo'!$G:$G,'OD0040 theo Bravo'!$G:$G,"&lt;"&amp;0,'OD0040 theo Bravo'!$D:$D,N$3))</f>
        <v>974267</v>
      </c>
      <c r="O180" s="1">
        <f>-(SUMIFS('OD0040 theo Bravo'!$G:$G,'OD0040 theo Bravo'!$G:$G,"&lt;"&amp;0,'OD0040 theo Bravo'!$D:$D,O$3))</f>
        <v>830018</v>
      </c>
      <c r="P180" s="1">
        <f>-(SUMIFS('OD0040 theo Bravo'!$G:$G,'OD0040 theo Bravo'!$G:$G,"&lt;"&amp;0,'OD0040 theo Bravo'!$D:$D,P$3))</f>
        <v>550000</v>
      </c>
      <c r="Q180" s="1">
        <f>-(SUMIFS('OD0040 theo Bravo'!$G:$G,'OD0040 theo Bravo'!$G:$G,"&lt;"&amp;0,'OD0040 theo Bravo'!$D:$D,Q$3))</f>
        <v>449984</v>
      </c>
      <c r="R180" s="1">
        <f>-(SUMIFS('OD0040 theo Bravo'!$G:$G,'OD0040 theo Bravo'!$G:$G,"&lt;"&amp;0,'OD0040 theo Bravo'!$D:$D,R$3))</f>
        <v>550145</v>
      </c>
      <c r="S180" s="1">
        <f>-(SUMIFS('OD0040 theo Bravo'!$G:$G,'OD0040 theo Bravo'!$G:$G,"&lt;"&amp;0,'OD0040 theo Bravo'!$D:$D,S$3))</f>
        <v>0</v>
      </c>
      <c r="T180" s="1">
        <f>-(SUMIFS('OD0040 theo Bravo'!$G:$G,'OD0040 theo Bravo'!$G:$G,"&lt;"&amp;0,'OD0040 theo Bravo'!$D:$D,T$3))</f>
        <v>49247</v>
      </c>
      <c r="U180" s="18">
        <f t="shared" si="51"/>
        <v>0</v>
      </c>
      <c r="V180" s="18">
        <f t="shared" si="52"/>
        <v>10150</v>
      </c>
      <c r="W180" s="18">
        <f t="shared" si="53"/>
        <v>0</v>
      </c>
      <c r="X180" s="18">
        <f t="shared" si="54"/>
        <v>0</v>
      </c>
      <c r="Y180" s="18">
        <f t="shared" si="55"/>
        <v>0</v>
      </c>
      <c r="Z180" s="18">
        <f t="shared" si="56"/>
        <v>0</v>
      </c>
      <c r="AA180" s="18">
        <f t="shared" si="47"/>
        <v>0</v>
      </c>
      <c r="AB180" s="18">
        <f t="shared" si="48"/>
        <v>0</v>
      </c>
      <c r="AC180" s="18">
        <f t="shared" si="48"/>
        <v>0</v>
      </c>
      <c r="AD180" s="17">
        <f>(U180*SUMIFS(Info!$C:$C,Info!$A:$A,AD$3,Info!$E:$E,"&gt;="&amp;$B180,Info!$D:$D,"&lt;="&amp;$B180,Info!$I:$I,"x")/365)*100000</f>
        <v>0</v>
      </c>
      <c r="AE180" s="17">
        <f>(V180*SUMIFS(Info!$C:$C,Info!$A:$A,AE$3,Info!$E:$E,"&gt;="&amp;$B180,Info!$D:$D,"&lt;="&amp;$B180,Info!$I:$I,"x")/365)*100000</f>
        <v>174635.61643835614</v>
      </c>
      <c r="AF180" s="17">
        <f>(W180*SUMIFS(Info!$C:$C,Info!$A:$A,AF$3,Info!$E:$E,"&gt;="&amp;$B180,Info!$D:$D,"&lt;="&amp;$B180,Info!$I:$I,"x")/365)*100000</f>
        <v>0</v>
      </c>
      <c r="AG180" s="17">
        <f>(X180*SUMIFS(Info!$C:$C,Info!$A:$A,AG$3,Info!$E:$E,"&gt;="&amp;$B180,Info!$D:$D,"&lt;="&amp;$B180,Info!$I:$I,"x")/365)*100000</f>
        <v>0</v>
      </c>
      <c r="AH180" s="17">
        <f>(Y180*SUMIFS(Info!$C:$C,Info!$A:$A,AH$3,Info!$E:$E,"&gt;="&amp;$B180,Info!$D:$D,"&lt;="&amp;$B180,Info!$I:$I,"x")/365)*100000</f>
        <v>0</v>
      </c>
      <c r="AI180" s="17">
        <f>(Z180*SUMIFS(Info!$C:$C,Info!$A:$A,AI$3,Info!$E:$E,"&gt;="&amp;$B180,Info!$D:$D,"&lt;="&amp;$B180,Info!$I:$I,"x")/365)*100000</f>
        <v>0</v>
      </c>
      <c r="AJ180" s="17">
        <f>(AA180*SUMIFS(Info!$C:$C,Info!$A:$A,AJ$3,Info!$E:$E,"&gt;="&amp;$B180,Info!$D:$D,"&lt;="&amp;$B180,Info!$I:$I,"x")/365)*100000</f>
        <v>0</v>
      </c>
      <c r="AK180" s="17">
        <f>(AB180*SUMIFS(Info!$C:$C,Info!$A:$A,AK$3,Info!$E:$E,"&gt;="&amp;$B180,Info!$D:$D,"&lt;="&amp;$B180,Info!$I:$I,"x")/365)*100000</f>
        <v>0</v>
      </c>
      <c r="AL180" s="17">
        <f>(AC180*SUMIFS(Info!$C:$C,Info!$A:$A,AL$3,Info!$E:$E,"&gt;="&amp;$B180,Info!$D:$D,"&lt;="&amp;$B180,Info!$I:$I,"x")/365)*100000</f>
        <v>0</v>
      </c>
    </row>
    <row r="181" spans="1:38">
      <c r="A181" s="14" t="str">
        <f t="shared" si="60"/>
        <v>3/2025</v>
      </c>
      <c r="B181" s="14">
        <f t="shared" si="50"/>
        <v>45745</v>
      </c>
      <c r="C181" s="1">
        <f>(SUMIFS('OD0040 theo Bravo'!$G:$G,'OD0040 theo Bravo'!$G:$G,"&gt;="&amp;0,'OD0040 theo Bravo'!$D:$D,C$3,'OD0040 theo Bravo'!$B:$B,"&lt;="&amp;$B181))</f>
        <v>247497</v>
      </c>
      <c r="D181" s="1">
        <f>(SUMIFS('OD0040 theo Bravo'!$G:$G,'OD0040 theo Bravo'!$G:$G,"&gt;="&amp;0,'OD0040 theo Bravo'!$D:$D,D$3,'OD0040 theo Bravo'!$B:$B,"&lt;="&amp;$B181))</f>
        <v>10150</v>
      </c>
      <c r="E181" s="1">
        <f>(SUMIFS('OD0040 theo Bravo'!$G:$G,'OD0040 theo Bravo'!$G:$G,"&gt;="&amp;0,'OD0040 theo Bravo'!$D:$D,E$3,'OD0040 theo Bravo'!$B:$B,"&lt;="&amp;$B181))</f>
        <v>771020</v>
      </c>
      <c r="F181" s="1">
        <f>(SUMIFS('OD0040 theo Bravo'!$G:$G,'OD0040 theo Bravo'!$G:$G,"&gt;="&amp;0,'OD0040 theo Bravo'!$D:$D,F$3,'OD0040 theo Bravo'!$B:$B,"&lt;="&amp;$B181))</f>
        <v>631374</v>
      </c>
      <c r="G181" s="1">
        <f>(SUMIFS('OD0040 theo Bravo'!$G:$G,'OD0040 theo Bravo'!$G:$G,"&gt;="&amp;0,'OD0040 theo Bravo'!$D:$D,G$3,'OD0040 theo Bravo'!$B:$B,"&lt;="&amp;$B181))</f>
        <v>550000</v>
      </c>
      <c r="H181" s="1">
        <f>(SUMIFS('OD0040 theo Bravo'!$G:$G,'OD0040 theo Bravo'!$G:$G,"&gt;="&amp;0,'OD0040 theo Bravo'!$D:$D,H$3,'OD0040 theo Bravo'!$B:$B,"&lt;="&amp;$B181))</f>
        <v>250000</v>
      </c>
      <c r="I181" s="1">
        <f>(SUMIFS('OD0040 theo Bravo'!$G:$G,'OD0040 theo Bravo'!$G:$G,"&gt;="&amp;0,'OD0040 theo Bravo'!$D:$D,I$3,'OD0040 theo Bravo'!$B:$B,"&lt;="&amp;$B181))</f>
        <v>0</v>
      </c>
      <c r="J181" s="1">
        <f>(SUMIFS('OD0040 theo Bravo'!$G:$G,'OD0040 theo Bravo'!$G:$G,"&gt;="&amp;0,'OD0040 theo Bravo'!$D:$D,J$3,'OD0040 theo Bravo'!$B:$B,"&lt;="&amp;$B181))</f>
        <v>0</v>
      </c>
      <c r="K181" s="1">
        <f>(SUMIFS('OD0040 theo Bravo'!$G:$G,'OD0040 theo Bravo'!$G:$G,"&gt;="&amp;0,'OD0040 theo Bravo'!$D:$D,K$3,'OD0040 theo Bravo'!$B:$B,"&lt;="&amp;$B181))</f>
        <v>0</v>
      </c>
      <c r="L181" s="1">
        <f>-(SUMIFS('OD0040 theo Bravo'!$G:$G,'OD0040 theo Bravo'!$G:$G,"&lt;"&amp;0,'OD0040 theo Bravo'!$D:$D,L$3))</f>
        <v>504722</v>
      </c>
      <c r="M181" s="1">
        <f>-(SUMIFS('OD0040 theo Bravo'!$G:$G,'OD0040 theo Bravo'!$G:$G,"&lt;"&amp;0,'OD0040 theo Bravo'!$D:$D,M$3))</f>
        <v>0</v>
      </c>
      <c r="N181" s="1">
        <f>-(SUMIFS('OD0040 theo Bravo'!$G:$G,'OD0040 theo Bravo'!$G:$G,"&lt;"&amp;0,'OD0040 theo Bravo'!$D:$D,N$3))</f>
        <v>974267</v>
      </c>
      <c r="O181" s="1">
        <f>-(SUMIFS('OD0040 theo Bravo'!$G:$G,'OD0040 theo Bravo'!$G:$G,"&lt;"&amp;0,'OD0040 theo Bravo'!$D:$D,O$3))</f>
        <v>830018</v>
      </c>
      <c r="P181" s="1">
        <f>-(SUMIFS('OD0040 theo Bravo'!$G:$G,'OD0040 theo Bravo'!$G:$G,"&lt;"&amp;0,'OD0040 theo Bravo'!$D:$D,P$3))</f>
        <v>550000</v>
      </c>
      <c r="Q181" s="1">
        <f>-(SUMIFS('OD0040 theo Bravo'!$G:$G,'OD0040 theo Bravo'!$G:$G,"&lt;"&amp;0,'OD0040 theo Bravo'!$D:$D,Q$3))</f>
        <v>449984</v>
      </c>
      <c r="R181" s="1">
        <f>-(SUMIFS('OD0040 theo Bravo'!$G:$G,'OD0040 theo Bravo'!$G:$G,"&lt;"&amp;0,'OD0040 theo Bravo'!$D:$D,R$3))</f>
        <v>550145</v>
      </c>
      <c r="S181" s="1">
        <f>-(SUMIFS('OD0040 theo Bravo'!$G:$G,'OD0040 theo Bravo'!$G:$G,"&lt;"&amp;0,'OD0040 theo Bravo'!$D:$D,S$3))</f>
        <v>0</v>
      </c>
      <c r="T181" s="1">
        <f>-(SUMIFS('OD0040 theo Bravo'!$G:$G,'OD0040 theo Bravo'!$G:$G,"&lt;"&amp;0,'OD0040 theo Bravo'!$D:$D,T$3))</f>
        <v>49247</v>
      </c>
      <c r="U181" s="18">
        <f t="shared" si="51"/>
        <v>0</v>
      </c>
      <c r="V181" s="18">
        <f t="shared" si="52"/>
        <v>10150</v>
      </c>
      <c r="W181" s="18">
        <f t="shared" si="53"/>
        <v>0</v>
      </c>
      <c r="X181" s="18">
        <f t="shared" si="54"/>
        <v>0</v>
      </c>
      <c r="Y181" s="18">
        <f t="shared" si="55"/>
        <v>0</v>
      </c>
      <c r="Z181" s="18">
        <f t="shared" si="56"/>
        <v>0</v>
      </c>
      <c r="AA181" s="18">
        <f t="shared" si="47"/>
        <v>0</v>
      </c>
      <c r="AB181" s="18">
        <f t="shared" si="48"/>
        <v>0</v>
      </c>
      <c r="AC181" s="18">
        <f t="shared" si="48"/>
        <v>0</v>
      </c>
      <c r="AD181" s="17">
        <f>(U181*SUMIFS(Info!$C:$C,Info!$A:$A,AD$3,Info!$E:$E,"&gt;="&amp;$B181,Info!$D:$D,"&lt;="&amp;$B181,Info!$I:$I,"x")/365)*100000</f>
        <v>0</v>
      </c>
      <c r="AE181" s="17">
        <f>(V181*SUMIFS(Info!$C:$C,Info!$A:$A,AE$3,Info!$E:$E,"&gt;="&amp;$B181,Info!$D:$D,"&lt;="&amp;$B181,Info!$I:$I,"x")/365)*100000</f>
        <v>174635.61643835614</v>
      </c>
      <c r="AF181" s="17">
        <f>(W181*SUMIFS(Info!$C:$C,Info!$A:$A,AF$3,Info!$E:$E,"&gt;="&amp;$B181,Info!$D:$D,"&lt;="&amp;$B181,Info!$I:$I,"x")/365)*100000</f>
        <v>0</v>
      </c>
      <c r="AG181" s="17">
        <f>(X181*SUMIFS(Info!$C:$C,Info!$A:$A,AG$3,Info!$E:$E,"&gt;="&amp;$B181,Info!$D:$D,"&lt;="&amp;$B181,Info!$I:$I,"x")/365)*100000</f>
        <v>0</v>
      </c>
      <c r="AH181" s="17">
        <f>(Y181*SUMIFS(Info!$C:$C,Info!$A:$A,AH$3,Info!$E:$E,"&gt;="&amp;$B181,Info!$D:$D,"&lt;="&amp;$B181,Info!$I:$I,"x")/365)*100000</f>
        <v>0</v>
      </c>
      <c r="AI181" s="17">
        <f>(Z181*SUMIFS(Info!$C:$C,Info!$A:$A,AI$3,Info!$E:$E,"&gt;="&amp;$B181,Info!$D:$D,"&lt;="&amp;$B181,Info!$I:$I,"x")/365)*100000</f>
        <v>0</v>
      </c>
      <c r="AJ181" s="17">
        <f>(AA181*SUMIFS(Info!$C:$C,Info!$A:$A,AJ$3,Info!$E:$E,"&gt;="&amp;$B181,Info!$D:$D,"&lt;="&amp;$B181,Info!$I:$I,"x")/365)*100000</f>
        <v>0</v>
      </c>
      <c r="AK181" s="17">
        <f>(AB181*SUMIFS(Info!$C:$C,Info!$A:$A,AK$3,Info!$E:$E,"&gt;="&amp;$B181,Info!$D:$D,"&lt;="&amp;$B181,Info!$I:$I,"x")/365)*100000</f>
        <v>0</v>
      </c>
      <c r="AL181" s="17">
        <f>(AC181*SUMIFS(Info!$C:$C,Info!$A:$A,AL$3,Info!$E:$E,"&gt;="&amp;$B181,Info!$D:$D,"&lt;="&amp;$B181,Info!$I:$I,"x")/365)*100000</f>
        <v>0</v>
      </c>
    </row>
    <row r="182" spans="1:38">
      <c r="A182" s="14" t="str">
        <f t="shared" si="60"/>
        <v>3/2025</v>
      </c>
      <c r="B182" s="14">
        <f t="shared" si="50"/>
        <v>45746</v>
      </c>
      <c r="C182" s="1">
        <f>(SUMIFS('OD0040 theo Bravo'!$G:$G,'OD0040 theo Bravo'!$G:$G,"&gt;="&amp;0,'OD0040 theo Bravo'!$D:$D,C$3,'OD0040 theo Bravo'!$B:$B,"&lt;="&amp;$B182))</f>
        <v>247497</v>
      </c>
      <c r="D182" s="1">
        <f>(SUMIFS('OD0040 theo Bravo'!$G:$G,'OD0040 theo Bravo'!$G:$G,"&gt;="&amp;0,'OD0040 theo Bravo'!$D:$D,D$3,'OD0040 theo Bravo'!$B:$B,"&lt;="&amp;$B182))</f>
        <v>10150</v>
      </c>
      <c r="E182" s="1">
        <f>(SUMIFS('OD0040 theo Bravo'!$G:$G,'OD0040 theo Bravo'!$G:$G,"&gt;="&amp;0,'OD0040 theo Bravo'!$D:$D,E$3,'OD0040 theo Bravo'!$B:$B,"&lt;="&amp;$B182))</f>
        <v>771020</v>
      </c>
      <c r="F182" s="1">
        <f>(SUMIFS('OD0040 theo Bravo'!$G:$G,'OD0040 theo Bravo'!$G:$G,"&gt;="&amp;0,'OD0040 theo Bravo'!$D:$D,F$3,'OD0040 theo Bravo'!$B:$B,"&lt;="&amp;$B182))</f>
        <v>631374</v>
      </c>
      <c r="G182" s="1">
        <f>(SUMIFS('OD0040 theo Bravo'!$G:$G,'OD0040 theo Bravo'!$G:$G,"&gt;="&amp;0,'OD0040 theo Bravo'!$D:$D,G$3,'OD0040 theo Bravo'!$B:$B,"&lt;="&amp;$B182))</f>
        <v>550000</v>
      </c>
      <c r="H182" s="1">
        <f>(SUMIFS('OD0040 theo Bravo'!$G:$G,'OD0040 theo Bravo'!$G:$G,"&gt;="&amp;0,'OD0040 theo Bravo'!$D:$D,H$3,'OD0040 theo Bravo'!$B:$B,"&lt;="&amp;$B182))</f>
        <v>250000</v>
      </c>
      <c r="I182" s="1">
        <f>(SUMIFS('OD0040 theo Bravo'!$G:$G,'OD0040 theo Bravo'!$G:$G,"&gt;="&amp;0,'OD0040 theo Bravo'!$D:$D,I$3,'OD0040 theo Bravo'!$B:$B,"&lt;="&amp;$B182))</f>
        <v>0</v>
      </c>
      <c r="J182" s="1">
        <f>(SUMIFS('OD0040 theo Bravo'!$G:$G,'OD0040 theo Bravo'!$G:$G,"&gt;="&amp;0,'OD0040 theo Bravo'!$D:$D,J$3,'OD0040 theo Bravo'!$B:$B,"&lt;="&amp;$B182))</f>
        <v>0</v>
      </c>
      <c r="K182" s="1">
        <f>(SUMIFS('OD0040 theo Bravo'!$G:$G,'OD0040 theo Bravo'!$G:$G,"&gt;="&amp;0,'OD0040 theo Bravo'!$D:$D,K$3,'OD0040 theo Bravo'!$B:$B,"&lt;="&amp;$B182))</f>
        <v>0</v>
      </c>
      <c r="L182" s="1">
        <f>-(SUMIFS('OD0040 theo Bravo'!$G:$G,'OD0040 theo Bravo'!$G:$G,"&lt;"&amp;0,'OD0040 theo Bravo'!$D:$D,L$3))</f>
        <v>504722</v>
      </c>
      <c r="M182" s="1">
        <f>-(SUMIFS('OD0040 theo Bravo'!$G:$G,'OD0040 theo Bravo'!$G:$G,"&lt;"&amp;0,'OD0040 theo Bravo'!$D:$D,M$3))</f>
        <v>0</v>
      </c>
      <c r="N182" s="1">
        <f>-(SUMIFS('OD0040 theo Bravo'!$G:$G,'OD0040 theo Bravo'!$G:$G,"&lt;"&amp;0,'OD0040 theo Bravo'!$D:$D,N$3))</f>
        <v>974267</v>
      </c>
      <c r="O182" s="1">
        <f>-(SUMIFS('OD0040 theo Bravo'!$G:$G,'OD0040 theo Bravo'!$G:$G,"&lt;"&amp;0,'OD0040 theo Bravo'!$D:$D,O$3))</f>
        <v>830018</v>
      </c>
      <c r="P182" s="1">
        <f>-(SUMIFS('OD0040 theo Bravo'!$G:$G,'OD0040 theo Bravo'!$G:$G,"&lt;"&amp;0,'OD0040 theo Bravo'!$D:$D,P$3))</f>
        <v>550000</v>
      </c>
      <c r="Q182" s="1">
        <f>-(SUMIFS('OD0040 theo Bravo'!$G:$G,'OD0040 theo Bravo'!$G:$G,"&lt;"&amp;0,'OD0040 theo Bravo'!$D:$D,Q$3))</f>
        <v>449984</v>
      </c>
      <c r="R182" s="1">
        <f>-(SUMIFS('OD0040 theo Bravo'!$G:$G,'OD0040 theo Bravo'!$G:$G,"&lt;"&amp;0,'OD0040 theo Bravo'!$D:$D,R$3))</f>
        <v>550145</v>
      </c>
      <c r="S182" s="1">
        <f>-(SUMIFS('OD0040 theo Bravo'!$G:$G,'OD0040 theo Bravo'!$G:$G,"&lt;"&amp;0,'OD0040 theo Bravo'!$D:$D,S$3))</f>
        <v>0</v>
      </c>
      <c r="T182" s="1">
        <f>-(SUMIFS('OD0040 theo Bravo'!$G:$G,'OD0040 theo Bravo'!$G:$G,"&lt;"&amp;0,'OD0040 theo Bravo'!$D:$D,T$3))</f>
        <v>49247</v>
      </c>
      <c r="U182" s="18">
        <f t="shared" si="51"/>
        <v>0</v>
      </c>
      <c r="V182" s="18">
        <f t="shared" si="52"/>
        <v>10150</v>
      </c>
      <c r="W182" s="18">
        <f t="shared" si="53"/>
        <v>0</v>
      </c>
      <c r="X182" s="18">
        <f t="shared" si="54"/>
        <v>0</v>
      </c>
      <c r="Y182" s="18">
        <f t="shared" si="55"/>
        <v>0</v>
      </c>
      <c r="Z182" s="18">
        <f t="shared" si="56"/>
        <v>0</v>
      </c>
      <c r="AA182" s="18">
        <f t="shared" si="47"/>
        <v>0</v>
      </c>
      <c r="AB182" s="18">
        <f t="shared" si="48"/>
        <v>0</v>
      </c>
      <c r="AC182" s="18">
        <f t="shared" si="48"/>
        <v>0</v>
      </c>
      <c r="AD182" s="17">
        <f>(U182*SUMIFS(Info!$C:$C,Info!$A:$A,AD$3,Info!$E:$E,"&gt;="&amp;$B182,Info!$D:$D,"&lt;="&amp;$B182,Info!$I:$I,"x")/365)*100000</f>
        <v>0</v>
      </c>
      <c r="AE182" s="17">
        <f>(V182*SUMIFS(Info!$C:$C,Info!$A:$A,AE$3,Info!$E:$E,"&gt;="&amp;$B182,Info!$D:$D,"&lt;="&amp;$B182,Info!$I:$I,"x")/365)*100000</f>
        <v>174635.61643835614</v>
      </c>
      <c r="AF182" s="17">
        <f>(W182*SUMIFS(Info!$C:$C,Info!$A:$A,AF$3,Info!$E:$E,"&gt;="&amp;$B182,Info!$D:$D,"&lt;="&amp;$B182,Info!$I:$I,"x")/365)*100000</f>
        <v>0</v>
      </c>
      <c r="AG182" s="17">
        <f>(X182*SUMIFS(Info!$C:$C,Info!$A:$A,AG$3,Info!$E:$E,"&gt;="&amp;$B182,Info!$D:$D,"&lt;="&amp;$B182,Info!$I:$I,"x")/365)*100000</f>
        <v>0</v>
      </c>
      <c r="AH182" s="17">
        <f>(Y182*SUMIFS(Info!$C:$C,Info!$A:$A,AH$3,Info!$E:$E,"&gt;="&amp;$B182,Info!$D:$D,"&lt;="&amp;$B182,Info!$I:$I,"x")/365)*100000</f>
        <v>0</v>
      </c>
      <c r="AI182" s="17">
        <f>(Z182*SUMIFS(Info!$C:$C,Info!$A:$A,AI$3,Info!$E:$E,"&gt;="&amp;$B182,Info!$D:$D,"&lt;="&amp;$B182,Info!$I:$I,"x")/365)*100000</f>
        <v>0</v>
      </c>
      <c r="AJ182" s="17">
        <f>(AA182*SUMIFS(Info!$C:$C,Info!$A:$A,AJ$3,Info!$E:$E,"&gt;="&amp;$B182,Info!$D:$D,"&lt;="&amp;$B182,Info!$I:$I,"x")/365)*100000</f>
        <v>0</v>
      </c>
      <c r="AK182" s="17">
        <f>(AB182*SUMIFS(Info!$C:$C,Info!$A:$A,AK$3,Info!$E:$E,"&gt;="&amp;$B182,Info!$D:$D,"&lt;="&amp;$B182,Info!$I:$I,"x")/365)*100000</f>
        <v>0</v>
      </c>
      <c r="AL182" s="17">
        <f>(AC182*SUMIFS(Info!$C:$C,Info!$A:$A,AL$3,Info!$E:$E,"&gt;="&amp;$B182,Info!$D:$D,"&lt;="&amp;$B182,Info!$I:$I,"x")/365)*100000</f>
        <v>0</v>
      </c>
    </row>
    <row r="183" spans="1:38">
      <c r="A183" s="14" t="str">
        <f t="shared" ref="A183:A196" si="61">MONTH(B183)&amp;"/"&amp;YEAR(B183)</f>
        <v>3/2025</v>
      </c>
      <c r="B183" s="14">
        <f t="shared" si="50"/>
        <v>45747</v>
      </c>
      <c r="C183" s="1">
        <f>(SUMIFS('OD0040 theo Bravo'!$G:$G,'OD0040 theo Bravo'!$G:$G,"&gt;="&amp;0,'OD0040 theo Bravo'!$D:$D,C$3,'OD0040 theo Bravo'!$B:$B,"&lt;="&amp;$B183))</f>
        <v>247656</v>
      </c>
      <c r="D183" s="1">
        <f>(SUMIFS('OD0040 theo Bravo'!$G:$G,'OD0040 theo Bravo'!$G:$G,"&gt;="&amp;0,'OD0040 theo Bravo'!$D:$D,D$3,'OD0040 theo Bravo'!$B:$B,"&lt;="&amp;$B183))</f>
        <v>10150</v>
      </c>
      <c r="E183" s="1">
        <f>(SUMIFS('OD0040 theo Bravo'!$G:$G,'OD0040 theo Bravo'!$G:$G,"&gt;="&amp;0,'OD0040 theo Bravo'!$D:$D,E$3,'OD0040 theo Bravo'!$B:$B,"&lt;="&amp;$B183))</f>
        <v>771587</v>
      </c>
      <c r="F183" s="1">
        <f>(SUMIFS('OD0040 theo Bravo'!$G:$G,'OD0040 theo Bravo'!$G:$G,"&gt;="&amp;0,'OD0040 theo Bravo'!$D:$D,F$3,'OD0040 theo Bravo'!$B:$B,"&lt;="&amp;$B183))</f>
        <v>635232</v>
      </c>
      <c r="G183" s="1">
        <f>(SUMIFS('OD0040 theo Bravo'!$G:$G,'OD0040 theo Bravo'!$G:$G,"&gt;="&amp;0,'OD0040 theo Bravo'!$D:$D,G$3,'OD0040 theo Bravo'!$B:$B,"&lt;="&amp;$B183))</f>
        <v>550000</v>
      </c>
      <c r="H183" s="1">
        <f>(SUMIFS('OD0040 theo Bravo'!$G:$G,'OD0040 theo Bravo'!$G:$G,"&gt;="&amp;0,'OD0040 theo Bravo'!$D:$D,H$3,'OD0040 theo Bravo'!$B:$B,"&lt;="&amp;$B183))</f>
        <v>250000</v>
      </c>
      <c r="I183" s="1">
        <f>(SUMIFS('OD0040 theo Bravo'!$G:$G,'OD0040 theo Bravo'!$G:$G,"&gt;="&amp;0,'OD0040 theo Bravo'!$D:$D,I$3,'OD0040 theo Bravo'!$B:$B,"&lt;="&amp;$B183))</f>
        <v>0</v>
      </c>
      <c r="J183" s="1">
        <f>(SUMIFS('OD0040 theo Bravo'!$G:$G,'OD0040 theo Bravo'!$G:$G,"&gt;="&amp;0,'OD0040 theo Bravo'!$D:$D,J$3,'OD0040 theo Bravo'!$B:$B,"&lt;="&amp;$B183))</f>
        <v>0</v>
      </c>
      <c r="K183" s="1">
        <f>(SUMIFS('OD0040 theo Bravo'!$G:$G,'OD0040 theo Bravo'!$G:$G,"&gt;="&amp;0,'OD0040 theo Bravo'!$D:$D,K$3,'OD0040 theo Bravo'!$B:$B,"&lt;="&amp;$B183))</f>
        <v>0</v>
      </c>
      <c r="L183" s="1">
        <f>-(SUMIFS('OD0040 theo Bravo'!$G:$G,'OD0040 theo Bravo'!$G:$G,"&lt;"&amp;0,'OD0040 theo Bravo'!$D:$D,L$3))</f>
        <v>504722</v>
      </c>
      <c r="M183" s="1">
        <f>-(SUMIFS('OD0040 theo Bravo'!$G:$G,'OD0040 theo Bravo'!$G:$G,"&lt;"&amp;0,'OD0040 theo Bravo'!$D:$D,M$3))</f>
        <v>0</v>
      </c>
      <c r="N183" s="1">
        <f>-(SUMIFS('OD0040 theo Bravo'!$G:$G,'OD0040 theo Bravo'!$G:$G,"&lt;"&amp;0,'OD0040 theo Bravo'!$D:$D,N$3))</f>
        <v>974267</v>
      </c>
      <c r="O183" s="1">
        <f>-(SUMIFS('OD0040 theo Bravo'!$G:$G,'OD0040 theo Bravo'!$G:$G,"&lt;"&amp;0,'OD0040 theo Bravo'!$D:$D,O$3))</f>
        <v>830018</v>
      </c>
      <c r="P183" s="1">
        <f>-(SUMIFS('OD0040 theo Bravo'!$G:$G,'OD0040 theo Bravo'!$G:$G,"&lt;"&amp;0,'OD0040 theo Bravo'!$D:$D,P$3))</f>
        <v>550000</v>
      </c>
      <c r="Q183" s="1">
        <f>-(SUMIFS('OD0040 theo Bravo'!$G:$G,'OD0040 theo Bravo'!$G:$G,"&lt;"&amp;0,'OD0040 theo Bravo'!$D:$D,Q$3))</f>
        <v>449984</v>
      </c>
      <c r="R183" s="1">
        <f>-(SUMIFS('OD0040 theo Bravo'!$G:$G,'OD0040 theo Bravo'!$G:$G,"&lt;"&amp;0,'OD0040 theo Bravo'!$D:$D,R$3))</f>
        <v>550145</v>
      </c>
      <c r="S183" s="1">
        <f>-(SUMIFS('OD0040 theo Bravo'!$G:$G,'OD0040 theo Bravo'!$G:$G,"&lt;"&amp;0,'OD0040 theo Bravo'!$D:$D,S$3))</f>
        <v>0</v>
      </c>
      <c r="T183" s="1">
        <f>-(SUMIFS('OD0040 theo Bravo'!$G:$G,'OD0040 theo Bravo'!$G:$G,"&lt;"&amp;0,'OD0040 theo Bravo'!$D:$D,T$3))</f>
        <v>49247</v>
      </c>
      <c r="U183" s="18">
        <f t="shared" si="51"/>
        <v>0</v>
      </c>
      <c r="V183" s="18">
        <f t="shared" si="52"/>
        <v>10150</v>
      </c>
      <c r="W183" s="18">
        <f t="shared" si="53"/>
        <v>0</v>
      </c>
      <c r="X183" s="18">
        <f t="shared" si="54"/>
        <v>0</v>
      </c>
      <c r="Y183" s="18">
        <f t="shared" si="55"/>
        <v>0</v>
      </c>
      <c r="Z183" s="18">
        <f t="shared" si="56"/>
        <v>0</v>
      </c>
      <c r="AA183" s="18">
        <f t="shared" si="47"/>
        <v>0</v>
      </c>
      <c r="AB183" s="18">
        <f t="shared" si="48"/>
        <v>0</v>
      </c>
      <c r="AC183" s="18">
        <f t="shared" si="48"/>
        <v>0</v>
      </c>
      <c r="AD183" s="17">
        <f>(U183*SUMIFS(Info!$C:$C,Info!$A:$A,AD$3,Info!$E:$E,"&gt;="&amp;$B183,Info!$D:$D,"&lt;="&amp;$B183,Info!$I:$I,"x")/365)*100000</f>
        <v>0</v>
      </c>
      <c r="AE183" s="17">
        <f>(V183*SUMIFS(Info!$C:$C,Info!$A:$A,AE$3,Info!$E:$E,"&gt;="&amp;$B183,Info!$D:$D,"&lt;="&amp;$B183,Info!$I:$I,"x")/365)*100000</f>
        <v>174635.61643835614</v>
      </c>
      <c r="AF183" s="17">
        <f>(W183*SUMIFS(Info!$C:$C,Info!$A:$A,AF$3,Info!$E:$E,"&gt;="&amp;$B183,Info!$D:$D,"&lt;="&amp;$B183,Info!$I:$I,"x")/365)*100000</f>
        <v>0</v>
      </c>
      <c r="AG183" s="17">
        <f>(X183*SUMIFS(Info!$C:$C,Info!$A:$A,AG$3,Info!$E:$E,"&gt;="&amp;$B183,Info!$D:$D,"&lt;="&amp;$B183,Info!$I:$I,"x")/365)*100000</f>
        <v>0</v>
      </c>
      <c r="AH183" s="17">
        <f>(Y183*SUMIFS(Info!$C:$C,Info!$A:$A,AH$3,Info!$E:$E,"&gt;="&amp;$B183,Info!$D:$D,"&lt;="&amp;$B183,Info!$I:$I,"x")/365)*100000</f>
        <v>0</v>
      </c>
      <c r="AI183" s="17">
        <f>(Z183*SUMIFS(Info!$C:$C,Info!$A:$A,AI$3,Info!$E:$E,"&gt;="&amp;$B183,Info!$D:$D,"&lt;="&amp;$B183,Info!$I:$I,"x")/365)*100000</f>
        <v>0</v>
      </c>
      <c r="AJ183" s="17">
        <f>(AA183*SUMIFS(Info!$C:$C,Info!$A:$A,AJ$3,Info!$E:$E,"&gt;="&amp;$B183,Info!$D:$D,"&lt;="&amp;$B183,Info!$I:$I,"x")/365)*100000</f>
        <v>0</v>
      </c>
      <c r="AK183" s="17">
        <f>(AB183*SUMIFS(Info!$C:$C,Info!$A:$A,AK$3,Info!$E:$E,"&gt;="&amp;$B183,Info!$D:$D,"&lt;="&amp;$B183,Info!$I:$I,"x")/365)*100000</f>
        <v>0</v>
      </c>
      <c r="AL183" s="17">
        <f>(AC183*SUMIFS(Info!$C:$C,Info!$A:$A,AL$3,Info!$E:$E,"&gt;="&amp;$B183,Info!$D:$D,"&lt;="&amp;$B183,Info!$I:$I,"x")/365)*100000</f>
        <v>0</v>
      </c>
    </row>
    <row r="184" spans="1:38">
      <c r="A184" s="14" t="str">
        <f t="shared" si="61"/>
        <v>4/2025</v>
      </c>
      <c r="B184" s="14">
        <f t="shared" si="50"/>
        <v>45748</v>
      </c>
      <c r="C184" s="1">
        <f>(SUMIFS('OD0040 theo Bravo'!$G:$G,'OD0040 theo Bravo'!$G:$G,"&gt;="&amp;0,'OD0040 theo Bravo'!$D:$D,C$3,'OD0040 theo Bravo'!$B:$B,"&lt;="&amp;$B184))</f>
        <v>247656</v>
      </c>
      <c r="D184" s="1">
        <f>(SUMIFS('OD0040 theo Bravo'!$G:$G,'OD0040 theo Bravo'!$G:$G,"&gt;="&amp;0,'OD0040 theo Bravo'!$D:$D,D$3,'OD0040 theo Bravo'!$B:$B,"&lt;="&amp;$B184))</f>
        <v>10150</v>
      </c>
      <c r="E184" s="1">
        <f>(SUMIFS('OD0040 theo Bravo'!$G:$G,'OD0040 theo Bravo'!$G:$G,"&gt;="&amp;0,'OD0040 theo Bravo'!$D:$D,E$3,'OD0040 theo Bravo'!$B:$B,"&lt;="&amp;$B184))</f>
        <v>771893</v>
      </c>
      <c r="F184" s="1">
        <f>(SUMIFS('OD0040 theo Bravo'!$G:$G,'OD0040 theo Bravo'!$G:$G,"&gt;="&amp;0,'OD0040 theo Bravo'!$D:$D,F$3,'OD0040 theo Bravo'!$B:$B,"&lt;="&amp;$B184))</f>
        <v>638486</v>
      </c>
      <c r="G184" s="1">
        <f>(SUMIFS('OD0040 theo Bravo'!$G:$G,'OD0040 theo Bravo'!$G:$G,"&gt;="&amp;0,'OD0040 theo Bravo'!$D:$D,G$3,'OD0040 theo Bravo'!$B:$B,"&lt;="&amp;$B184))</f>
        <v>550000</v>
      </c>
      <c r="H184" s="1">
        <f>(SUMIFS('OD0040 theo Bravo'!$G:$G,'OD0040 theo Bravo'!$G:$G,"&gt;="&amp;0,'OD0040 theo Bravo'!$D:$D,H$3,'OD0040 theo Bravo'!$B:$B,"&lt;="&amp;$B184))</f>
        <v>250000</v>
      </c>
      <c r="I184" s="1">
        <f>(SUMIFS('OD0040 theo Bravo'!$G:$G,'OD0040 theo Bravo'!$G:$G,"&gt;="&amp;0,'OD0040 theo Bravo'!$D:$D,I$3,'OD0040 theo Bravo'!$B:$B,"&lt;="&amp;$B184))</f>
        <v>0</v>
      </c>
      <c r="J184" s="1">
        <f>(SUMIFS('OD0040 theo Bravo'!$G:$G,'OD0040 theo Bravo'!$G:$G,"&gt;="&amp;0,'OD0040 theo Bravo'!$D:$D,J$3,'OD0040 theo Bravo'!$B:$B,"&lt;="&amp;$B184))</f>
        <v>0</v>
      </c>
      <c r="K184" s="1">
        <f>(SUMIFS('OD0040 theo Bravo'!$G:$G,'OD0040 theo Bravo'!$G:$G,"&gt;="&amp;0,'OD0040 theo Bravo'!$D:$D,K$3,'OD0040 theo Bravo'!$B:$B,"&lt;="&amp;$B184))</f>
        <v>0</v>
      </c>
      <c r="L184" s="1">
        <f>-(SUMIFS('OD0040 theo Bravo'!$G:$G,'OD0040 theo Bravo'!$G:$G,"&lt;"&amp;0,'OD0040 theo Bravo'!$D:$D,L$3))</f>
        <v>504722</v>
      </c>
      <c r="M184" s="1">
        <f>-(SUMIFS('OD0040 theo Bravo'!$G:$G,'OD0040 theo Bravo'!$G:$G,"&lt;"&amp;0,'OD0040 theo Bravo'!$D:$D,M$3))</f>
        <v>0</v>
      </c>
      <c r="N184" s="1">
        <f>-(SUMIFS('OD0040 theo Bravo'!$G:$G,'OD0040 theo Bravo'!$G:$G,"&lt;"&amp;0,'OD0040 theo Bravo'!$D:$D,N$3))</f>
        <v>974267</v>
      </c>
      <c r="O184" s="1">
        <f>-(SUMIFS('OD0040 theo Bravo'!$G:$G,'OD0040 theo Bravo'!$G:$G,"&lt;"&amp;0,'OD0040 theo Bravo'!$D:$D,O$3))</f>
        <v>830018</v>
      </c>
      <c r="P184" s="1">
        <f>-(SUMIFS('OD0040 theo Bravo'!$G:$G,'OD0040 theo Bravo'!$G:$G,"&lt;"&amp;0,'OD0040 theo Bravo'!$D:$D,P$3))</f>
        <v>550000</v>
      </c>
      <c r="Q184" s="1">
        <f>-(SUMIFS('OD0040 theo Bravo'!$G:$G,'OD0040 theo Bravo'!$G:$G,"&lt;"&amp;0,'OD0040 theo Bravo'!$D:$D,Q$3))</f>
        <v>449984</v>
      </c>
      <c r="R184" s="1">
        <f>-(SUMIFS('OD0040 theo Bravo'!$G:$G,'OD0040 theo Bravo'!$G:$G,"&lt;"&amp;0,'OD0040 theo Bravo'!$D:$D,R$3))</f>
        <v>550145</v>
      </c>
      <c r="S184" s="1">
        <f>-(SUMIFS('OD0040 theo Bravo'!$G:$G,'OD0040 theo Bravo'!$G:$G,"&lt;"&amp;0,'OD0040 theo Bravo'!$D:$D,S$3))</f>
        <v>0</v>
      </c>
      <c r="T184" s="1">
        <f>-(SUMIFS('OD0040 theo Bravo'!$G:$G,'OD0040 theo Bravo'!$G:$G,"&lt;"&amp;0,'OD0040 theo Bravo'!$D:$D,T$3))</f>
        <v>49247</v>
      </c>
      <c r="U184" s="18">
        <f t="shared" ref="U184:U213" si="62">IF(C184-L184&lt;0,0,C184-L184)</f>
        <v>0</v>
      </c>
      <c r="V184" s="18">
        <f t="shared" ref="V184:V213" si="63">IF(D184-M184&lt;0,0,D184-M184)</f>
        <v>10150</v>
      </c>
      <c r="W184" s="18">
        <f t="shared" ref="W184:W213" si="64">IF(E184-N184&lt;0,0,E184-N184)</f>
        <v>0</v>
      </c>
      <c r="X184" s="18">
        <f t="shared" ref="X184:X213" si="65">IF(F184-O184&lt;0,0,F184-O184)</f>
        <v>0</v>
      </c>
      <c r="Y184" s="18">
        <f t="shared" ref="Y184:Y213" si="66">IF(G184-P184&lt;0,0,G184-P184)</f>
        <v>0</v>
      </c>
      <c r="Z184" s="18">
        <f t="shared" ref="Z184:Z213" si="67">IF(H184-Q184&lt;0,0,H184-Q184)</f>
        <v>0</v>
      </c>
      <c r="AA184" s="18">
        <f t="shared" si="47"/>
        <v>0</v>
      </c>
      <c r="AB184" s="18">
        <f t="shared" si="48"/>
        <v>0</v>
      </c>
      <c r="AC184" s="18">
        <f t="shared" si="48"/>
        <v>0</v>
      </c>
      <c r="AD184" s="17">
        <f>(U184*SUMIFS(Info!$C:$C,Info!$A:$A,AD$3,Info!$E:$E,"&gt;="&amp;$B184,Info!$D:$D,"&lt;="&amp;$B184,Info!$I:$I,"x")/365)*100000</f>
        <v>0</v>
      </c>
      <c r="AE184" s="17">
        <f>(V184*SUMIFS(Info!$C:$C,Info!$A:$A,AE$3,Info!$E:$E,"&gt;="&amp;$B184,Info!$D:$D,"&lt;="&amp;$B184,Info!$I:$I,"x")/365)*100000</f>
        <v>174635.61643835614</v>
      </c>
      <c r="AF184" s="17">
        <f>(W184*SUMIFS(Info!$C:$C,Info!$A:$A,AF$3,Info!$E:$E,"&gt;="&amp;$B184,Info!$D:$D,"&lt;="&amp;$B184,Info!$I:$I,"x")/365)*100000</f>
        <v>0</v>
      </c>
      <c r="AG184" s="17">
        <f>(X184*SUMIFS(Info!$C:$C,Info!$A:$A,AG$3,Info!$E:$E,"&gt;="&amp;$B184,Info!$D:$D,"&lt;="&amp;$B184,Info!$I:$I,"x")/365)*100000</f>
        <v>0</v>
      </c>
      <c r="AH184" s="17">
        <f>(Y184*SUMIFS(Info!$C:$C,Info!$A:$A,AH$3,Info!$E:$E,"&gt;="&amp;$B184,Info!$D:$D,"&lt;="&amp;$B184,Info!$I:$I,"x")/365)*100000</f>
        <v>0</v>
      </c>
      <c r="AI184" s="17">
        <f>(Z184*SUMIFS(Info!$C:$C,Info!$A:$A,AI$3,Info!$E:$E,"&gt;="&amp;$B184,Info!$D:$D,"&lt;="&amp;$B184,Info!$I:$I,"x")/365)*100000</f>
        <v>0</v>
      </c>
      <c r="AJ184" s="17">
        <f>(AA184*SUMIFS(Info!$C:$C,Info!$A:$A,AJ$3,Info!$E:$E,"&gt;="&amp;$B184,Info!$D:$D,"&lt;="&amp;$B184,Info!$I:$I,"x")/365)*100000</f>
        <v>0</v>
      </c>
      <c r="AK184" s="17">
        <f>(AB184*SUMIFS(Info!$C:$C,Info!$A:$A,AK$3,Info!$E:$E,"&gt;="&amp;$B184,Info!$D:$D,"&lt;="&amp;$B184,Info!$I:$I,"x")/365)*100000</f>
        <v>0</v>
      </c>
      <c r="AL184" s="17">
        <f>(AC184*SUMIFS(Info!$C:$C,Info!$A:$A,AL$3,Info!$E:$E,"&gt;="&amp;$B184,Info!$D:$D,"&lt;="&amp;$B184,Info!$I:$I,"x")/365)*100000</f>
        <v>0</v>
      </c>
    </row>
    <row r="185" spans="1:38">
      <c r="A185" s="14" t="str">
        <f t="shared" si="61"/>
        <v>4/2025</v>
      </c>
      <c r="B185" s="14">
        <f t="shared" si="50"/>
        <v>45749</v>
      </c>
      <c r="C185" s="1">
        <f>(SUMIFS('OD0040 theo Bravo'!$G:$G,'OD0040 theo Bravo'!$G:$G,"&gt;="&amp;0,'OD0040 theo Bravo'!$D:$D,C$3,'OD0040 theo Bravo'!$B:$B,"&lt;="&amp;$B185))</f>
        <v>247703</v>
      </c>
      <c r="D185" s="1">
        <f>(SUMIFS('OD0040 theo Bravo'!$G:$G,'OD0040 theo Bravo'!$G:$G,"&gt;="&amp;0,'OD0040 theo Bravo'!$D:$D,D$3,'OD0040 theo Bravo'!$B:$B,"&lt;="&amp;$B185))</f>
        <v>10150</v>
      </c>
      <c r="E185" s="1">
        <f>(SUMIFS('OD0040 theo Bravo'!$G:$G,'OD0040 theo Bravo'!$G:$G,"&gt;="&amp;0,'OD0040 theo Bravo'!$D:$D,E$3,'OD0040 theo Bravo'!$B:$B,"&lt;="&amp;$B185))</f>
        <v>778573</v>
      </c>
      <c r="F185" s="1">
        <f>(SUMIFS('OD0040 theo Bravo'!$G:$G,'OD0040 theo Bravo'!$G:$G,"&gt;="&amp;0,'OD0040 theo Bravo'!$D:$D,F$3,'OD0040 theo Bravo'!$B:$B,"&lt;="&amp;$B185))</f>
        <v>638839</v>
      </c>
      <c r="G185" s="1">
        <f>(SUMIFS('OD0040 theo Bravo'!$G:$G,'OD0040 theo Bravo'!$G:$G,"&gt;="&amp;0,'OD0040 theo Bravo'!$D:$D,G$3,'OD0040 theo Bravo'!$B:$B,"&lt;="&amp;$B185))</f>
        <v>550000</v>
      </c>
      <c r="H185" s="1">
        <f>(SUMIFS('OD0040 theo Bravo'!$G:$G,'OD0040 theo Bravo'!$G:$G,"&gt;="&amp;0,'OD0040 theo Bravo'!$D:$D,H$3,'OD0040 theo Bravo'!$B:$B,"&lt;="&amp;$B185))</f>
        <v>250000</v>
      </c>
      <c r="I185" s="1">
        <f>(SUMIFS('OD0040 theo Bravo'!$G:$G,'OD0040 theo Bravo'!$G:$G,"&gt;="&amp;0,'OD0040 theo Bravo'!$D:$D,I$3,'OD0040 theo Bravo'!$B:$B,"&lt;="&amp;$B185))</f>
        <v>0</v>
      </c>
      <c r="J185" s="1">
        <f>(SUMIFS('OD0040 theo Bravo'!$G:$G,'OD0040 theo Bravo'!$G:$G,"&gt;="&amp;0,'OD0040 theo Bravo'!$D:$D,J$3,'OD0040 theo Bravo'!$B:$B,"&lt;="&amp;$B185))</f>
        <v>0</v>
      </c>
      <c r="K185" s="1">
        <f>(SUMIFS('OD0040 theo Bravo'!$G:$G,'OD0040 theo Bravo'!$G:$G,"&gt;="&amp;0,'OD0040 theo Bravo'!$D:$D,K$3,'OD0040 theo Bravo'!$B:$B,"&lt;="&amp;$B185))</f>
        <v>0</v>
      </c>
      <c r="L185" s="1">
        <f>-(SUMIFS('OD0040 theo Bravo'!$G:$G,'OD0040 theo Bravo'!$G:$G,"&lt;"&amp;0,'OD0040 theo Bravo'!$D:$D,L$3))</f>
        <v>504722</v>
      </c>
      <c r="M185" s="1">
        <f>-(SUMIFS('OD0040 theo Bravo'!$G:$G,'OD0040 theo Bravo'!$G:$G,"&lt;"&amp;0,'OD0040 theo Bravo'!$D:$D,M$3))</f>
        <v>0</v>
      </c>
      <c r="N185" s="1">
        <f>-(SUMIFS('OD0040 theo Bravo'!$G:$G,'OD0040 theo Bravo'!$G:$G,"&lt;"&amp;0,'OD0040 theo Bravo'!$D:$D,N$3))</f>
        <v>974267</v>
      </c>
      <c r="O185" s="1">
        <f>-(SUMIFS('OD0040 theo Bravo'!$G:$G,'OD0040 theo Bravo'!$G:$G,"&lt;"&amp;0,'OD0040 theo Bravo'!$D:$D,O$3))</f>
        <v>830018</v>
      </c>
      <c r="P185" s="1">
        <f>-(SUMIFS('OD0040 theo Bravo'!$G:$G,'OD0040 theo Bravo'!$G:$G,"&lt;"&amp;0,'OD0040 theo Bravo'!$D:$D,P$3))</f>
        <v>550000</v>
      </c>
      <c r="Q185" s="1">
        <f>-(SUMIFS('OD0040 theo Bravo'!$G:$G,'OD0040 theo Bravo'!$G:$G,"&lt;"&amp;0,'OD0040 theo Bravo'!$D:$D,Q$3))</f>
        <v>449984</v>
      </c>
      <c r="R185" s="1">
        <f>-(SUMIFS('OD0040 theo Bravo'!$G:$G,'OD0040 theo Bravo'!$G:$G,"&lt;"&amp;0,'OD0040 theo Bravo'!$D:$D,R$3))</f>
        <v>550145</v>
      </c>
      <c r="S185" s="1">
        <f>-(SUMIFS('OD0040 theo Bravo'!$G:$G,'OD0040 theo Bravo'!$G:$G,"&lt;"&amp;0,'OD0040 theo Bravo'!$D:$D,S$3))</f>
        <v>0</v>
      </c>
      <c r="T185" s="1">
        <f>-(SUMIFS('OD0040 theo Bravo'!$G:$G,'OD0040 theo Bravo'!$G:$G,"&lt;"&amp;0,'OD0040 theo Bravo'!$D:$D,T$3))</f>
        <v>49247</v>
      </c>
      <c r="U185" s="18">
        <f t="shared" si="62"/>
        <v>0</v>
      </c>
      <c r="V185" s="18">
        <f t="shared" si="63"/>
        <v>10150</v>
      </c>
      <c r="W185" s="18">
        <f t="shared" si="64"/>
        <v>0</v>
      </c>
      <c r="X185" s="18">
        <f t="shared" si="65"/>
        <v>0</v>
      </c>
      <c r="Y185" s="18">
        <f t="shared" si="66"/>
        <v>0</v>
      </c>
      <c r="Z185" s="18">
        <f t="shared" si="67"/>
        <v>0</v>
      </c>
      <c r="AA185" s="18">
        <f t="shared" si="47"/>
        <v>0</v>
      </c>
      <c r="AB185" s="18">
        <f t="shared" si="48"/>
        <v>0</v>
      </c>
      <c r="AC185" s="18">
        <f t="shared" si="48"/>
        <v>0</v>
      </c>
      <c r="AD185" s="17">
        <f>(U185*SUMIFS(Info!$C:$C,Info!$A:$A,AD$3,Info!$E:$E,"&gt;="&amp;$B185,Info!$D:$D,"&lt;="&amp;$B185,Info!$I:$I,"x")/365)*100000</f>
        <v>0</v>
      </c>
      <c r="AE185" s="17">
        <f>(V185*SUMIFS(Info!$C:$C,Info!$A:$A,AE$3,Info!$E:$E,"&gt;="&amp;$B185,Info!$D:$D,"&lt;="&amp;$B185,Info!$I:$I,"x")/365)*100000</f>
        <v>174635.61643835614</v>
      </c>
      <c r="AF185" s="17">
        <f>(W185*SUMIFS(Info!$C:$C,Info!$A:$A,AF$3,Info!$E:$E,"&gt;="&amp;$B185,Info!$D:$D,"&lt;="&amp;$B185,Info!$I:$I,"x")/365)*100000</f>
        <v>0</v>
      </c>
      <c r="AG185" s="17">
        <f>(X185*SUMIFS(Info!$C:$C,Info!$A:$A,AG$3,Info!$E:$E,"&gt;="&amp;$B185,Info!$D:$D,"&lt;="&amp;$B185,Info!$I:$I,"x")/365)*100000</f>
        <v>0</v>
      </c>
      <c r="AH185" s="17">
        <f>(Y185*SUMIFS(Info!$C:$C,Info!$A:$A,AH$3,Info!$E:$E,"&gt;="&amp;$B185,Info!$D:$D,"&lt;="&amp;$B185,Info!$I:$I,"x")/365)*100000</f>
        <v>0</v>
      </c>
      <c r="AI185" s="17">
        <f>(Z185*SUMIFS(Info!$C:$C,Info!$A:$A,AI$3,Info!$E:$E,"&gt;="&amp;$B185,Info!$D:$D,"&lt;="&amp;$B185,Info!$I:$I,"x")/365)*100000</f>
        <v>0</v>
      </c>
      <c r="AJ185" s="17">
        <f>(AA185*SUMIFS(Info!$C:$C,Info!$A:$A,AJ$3,Info!$E:$E,"&gt;="&amp;$B185,Info!$D:$D,"&lt;="&amp;$B185,Info!$I:$I,"x")/365)*100000</f>
        <v>0</v>
      </c>
      <c r="AK185" s="17">
        <f>(AB185*SUMIFS(Info!$C:$C,Info!$A:$A,AK$3,Info!$E:$E,"&gt;="&amp;$B185,Info!$D:$D,"&lt;="&amp;$B185,Info!$I:$I,"x")/365)*100000</f>
        <v>0</v>
      </c>
      <c r="AL185" s="17">
        <f>(AC185*SUMIFS(Info!$C:$C,Info!$A:$A,AL$3,Info!$E:$E,"&gt;="&amp;$B185,Info!$D:$D,"&lt;="&amp;$B185,Info!$I:$I,"x")/365)*100000</f>
        <v>0</v>
      </c>
    </row>
    <row r="186" spans="1:38">
      <c r="A186" s="14" t="str">
        <f t="shared" si="61"/>
        <v>4/2025</v>
      </c>
      <c r="B186" s="14">
        <f t="shared" si="50"/>
        <v>45750</v>
      </c>
      <c r="C186" s="1">
        <f>(SUMIFS('OD0040 theo Bravo'!$G:$G,'OD0040 theo Bravo'!$G:$G,"&gt;="&amp;0,'OD0040 theo Bravo'!$D:$D,C$3,'OD0040 theo Bravo'!$B:$B,"&lt;="&amp;$B186))</f>
        <v>248060</v>
      </c>
      <c r="D186" s="1">
        <f>(SUMIFS('OD0040 theo Bravo'!$G:$G,'OD0040 theo Bravo'!$G:$G,"&gt;="&amp;0,'OD0040 theo Bravo'!$D:$D,D$3,'OD0040 theo Bravo'!$B:$B,"&lt;="&amp;$B186))</f>
        <v>10150</v>
      </c>
      <c r="E186" s="1">
        <f>(SUMIFS('OD0040 theo Bravo'!$G:$G,'OD0040 theo Bravo'!$G:$G,"&gt;="&amp;0,'OD0040 theo Bravo'!$D:$D,E$3,'OD0040 theo Bravo'!$B:$B,"&lt;="&amp;$B186))</f>
        <v>779279</v>
      </c>
      <c r="F186" s="1">
        <f>(SUMIFS('OD0040 theo Bravo'!$G:$G,'OD0040 theo Bravo'!$G:$G,"&gt;="&amp;0,'OD0040 theo Bravo'!$D:$D,F$3,'OD0040 theo Bravo'!$B:$B,"&lt;="&amp;$B186))</f>
        <v>641135</v>
      </c>
      <c r="G186" s="1">
        <f>(SUMIFS('OD0040 theo Bravo'!$G:$G,'OD0040 theo Bravo'!$G:$G,"&gt;="&amp;0,'OD0040 theo Bravo'!$D:$D,G$3,'OD0040 theo Bravo'!$B:$B,"&lt;="&amp;$B186))</f>
        <v>550000</v>
      </c>
      <c r="H186" s="1">
        <f>(SUMIFS('OD0040 theo Bravo'!$G:$G,'OD0040 theo Bravo'!$G:$G,"&gt;="&amp;0,'OD0040 theo Bravo'!$D:$D,H$3,'OD0040 theo Bravo'!$B:$B,"&lt;="&amp;$B186))</f>
        <v>250000</v>
      </c>
      <c r="I186" s="1">
        <f>(SUMIFS('OD0040 theo Bravo'!$G:$G,'OD0040 theo Bravo'!$G:$G,"&gt;="&amp;0,'OD0040 theo Bravo'!$D:$D,I$3,'OD0040 theo Bravo'!$B:$B,"&lt;="&amp;$B186))</f>
        <v>0</v>
      </c>
      <c r="J186" s="1">
        <f>(SUMIFS('OD0040 theo Bravo'!$G:$G,'OD0040 theo Bravo'!$G:$G,"&gt;="&amp;0,'OD0040 theo Bravo'!$D:$D,J$3,'OD0040 theo Bravo'!$B:$B,"&lt;="&amp;$B186))</f>
        <v>0</v>
      </c>
      <c r="K186" s="1">
        <f>(SUMIFS('OD0040 theo Bravo'!$G:$G,'OD0040 theo Bravo'!$G:$G,"&gt;="&amp;0,'OD0040 theo Bravo'!$D:$D,K$3,'OD0040 theo Bravo'!$B:$B,"&lt;="&amp;$B186))</f>
        <v>0</v>
      </c>
      <c r="L186" s="1">
        <f>-(SUMIFS('OD0040 theo Bravo'!$G:$G,'OD0040 theo Bravo'!$G:$G,"&lt;"&amp;0,'OD0040 theo Bravo'!$D:$D,L$3))</f>
        <v>504722</v>
      </c>
      <c r="M186" s="1">
        <f>-(SUMIFS('OD0040 theo Bravo'!$G:$G,'OD0040 theo Bravo'!$G:$G,"&lt;"&amp;0,'OD0040 theo Bravo'!$D:$D,M$3))</f>
        <v>0</v>
      </c>
      <c r="N186" s="1">
        <f>-(SUMIFS('OD0040 theo Bravo'!$G:$G,'OD0040 theo Bravo'!$G:$G,"&lt;"&amp;0,'OD0040 theo Bravo'!$D:$D,N$3))</f>
        <v>974267</v>
      </c>
      <c r="O186" s="1">
        <f>-(SUMIFS('OD0040 theo Bravo'!$G:$G,'OD0040 theo Bravo'!$G:$G,"&lt;"&amp;0,'OD0040 theo Bravo'!$D:$D,O$3))</f>
        <v>830018</v>
      </c>
      <c r="P186" s="1">
        <f>-(SUMIFS('OD0040 theo Bravo'!$G:$G,'OD0040 theo Bravo'!$G:$G,"&lt;"&amp;0,'OD0040 theo Bravo'!$D:$D,P$3))</f>
        <v>550000</v>
      </c>
      <c r="Q186" s="1">
        <f>-(SUMIFS('OD0040 theo Bravo'!$G:$G,'OD0040 theo Bravo'!$G:$G,"&lt;"&amp;0,'OD0040 theo Bravo'!$D:$D,Q$3))</f>
        <v>449984</v>
      </c>
      <c r="R186" s="1">
        <f>-(SUMIFS('OD0040 theo Bravo'!$G:$G,'OD0040 theo Bravo'!$G:$G,"&lt;"&amp;0,'OD0040 theo Bravo'!$D:$D,R$3))</f>
        <v>550145</v>
      </c>
      <c r="S186" s="1">
        <f>-(SUMIFS('OD0040 theo Bravo'!$G:$G,'OD0040 theo Bravo'!$G:$G,"&lt;"&amp;0,'OD0040 theo Bravo'!$D:$D,S$3))</f>
        <v>0</v>
      </c>
      <c r="T186" s="1">
        <f>-(SUMIFS('OD0040 theo Bravo'!$G:$G,'OD0040 theo Bravo'!$G:$G,"&lt;"&amp;0,'OD0040 theo Bravo'!$D:$D,T$3))</f>
        <v>49247</v>
      </c>
      <c r="U186" s="18">
        <f t="shared" si="62"/>
        <v>0</v>
      </c>
      <c r="V186" s="18">
        <f t="shared" si="63"/>
        <v>10150</v>
      </c>
      <c r="W186" s="18">
        <f t="shared" si="64"/>
        <v>0</v>
      </c>
      <c r="X186" s="18">
        <f t="shared" si="65"/>
        <v>0</v>
      </c>
      <c r="Y186" s="18">
        <f t="shared" si="66"/>
        <v>0</v>
      </c>
      <c r="Z186" s="18">
        <f t="shared" si="67"/>
        <v>0</v>
      </c>
      <c r="AA186" s="18">
        <f t="shared" si="47"/>
        <v>0</v>
      </c>
      <c r="AB186" s="18">
        <f t="shared" si="48"/>
        <v>0</v>
      </c>
      <c r="AC186" s="18">
        <f t="shared" si="48"/>
        <v>0</v>
      </c>
      <c r="AD186" s="17">
        <f>(U186*SUMIFS(Info!$C:$C,Info!$A:$A,AD$3,Info!$E:$E,"&gt;="&amp;$B186,Info!$D:$D,"&lt;="&amp;$B186,Info!$I:$I,"x")/365)*100000</f>
        <v>0</v>
      </c>
      <c r="AE186" s="17">
        <f>(V186*SUMIFS(Info!$C:$C,Info!$A:$A,AE$3,Info!$E:$E,"&gt;="&amp;$B186,Info!$D:$D,"&lt;="&amp;$B186,Info!$I:$I,"x")/365)*100000</f>
        <v>174635.61643835614</v>
      </c>
      <c r="AF186" s="17">
        <f>(W186*SUMIFS(Info!$C:$C,Info!$A:$A,AF$3,Info!$E:$E,"&gt;="&amp;$B186,Info!$D:$D,"&lt;="&amp;$B186,Info!$I:$I,"x")/365)*100000</f>
        <v>0</v>
      </c>
      <c r="AG186" s="17">
        <f>(X186*SUMIFS(Info!$C:$C,Info!$A:$A,AG$3,Info!$E:$E,"&gt;="&amp;$B186,Info!$D:$D,"&lt;="&amp;$B186,Info!$I:$I,"x")/365)*100000</f>
        <v>0</v>
      </c>
      <c r="AH186" s="17">
        <f>(Y186*SUMIFS(Info!$C:$C,Info!$A:$A,AH$3,Info!$E:$E,"&gt;="&amp;$B186,Info!$D:$D,"&lt;="&amp;$B186,Info!$I:$I,"x")/365)*100000</f>
        <v>0</v>
      </c>
      <c r="AI186" s="17">
        <f>(Z186*SUMIFS(Info!$C:$C,Info!$A:$A,AI$3,Info!$E:$E,"&gt;="&amp;$B186,Info!$D:$D,"&lt;="&amp;$B186,Info!$I:$I,"x")/365)*100000</f>
        <v>0</v>
      </c>
      <c r="AJ186" s="17">
        <f>(AA186*SUMIFS(Info!$C:$C,Info!$A:$A,AJ$3,Info!$E:$E,"&gt;="&amp;$B186,Info!$D:$D,"&lt;="&amp;$B186,Info!$I:$I,"x")/365)*100000</f>
        <v>0</v>
      </c>
      <c r="AK186" s="17">
        <f>(AB186*SUMIFS(Info!$C:$C,Info!$A:$A,AK$3,Info!$E:$E,"&gt;="&amp;$B186,Info!$D:$D,"&lt;="&amp;$B186,Info!$I:$I,"x")/365)*100000</f>
        <v>0</v>
      </c>
      <c r="AL186" s="17">
        <f>(AC186*SUMIFS(Info!$C:$C,Info!$A:$A,AL$3,Info!$E:$E,"&gt;="&amp;$B186,Info!$D:$D,"&lt;="&amp;$B186,Info!$I:$I,"x")/365)*100000</f>
        <v>0</v>
      </c>
    </row>
    <row r="187" spans="1:38">
      <c r="A187" s="14" t="str">
        <f t="shared" si="61"/>
        <v>4/2025</v>
      </c>
      <c r="B187" s="14">
        <f t="shared" si="50"/>
        <v>45751</v>
      </c>
      <c r="C187" s="1">
        <f>(SUMIFS('OD0040 theo Bravo'!$G:$G,'OD0040 theo Bravo'!$G:$G,"&gt;="&amp;0,'OD0040 theo Bravo'!$D:$D,C$3,'OD0040 theo Bravo'!$B:$B,"&lt;="&amp;$B187))</f>
        <v>251651</v>
      </c>
      <c r="D187" s="1">
        <f>(SUMIFS('OD0040 theo Bravo'!$G:$G,'OD0040 theo Bravo'!$G:$G,"&gt;="&amp;0,'OD0040 theo Bravo'!$D:$D,D$3,'OD0040 theo Bravo'!$B:$B,"&lt;="&amp;$B187))</f>
        <v>10150</v>
      </c>
      <c r="E187" s="1">
        <f>(SUMIFS('OD0040 theo Bravo'!$G:$G,'OD0040 theo Bravo'!$G:$G,"&gt;="&amp;0,'OD0040 theo Bravo'!$D:$D,E$3,'OD0040 theo Bravo'!$B:$B,"&lt;="&amp;$B187))</f>
        <v>779697</v>
      </c>
      <c r="F187" s="1">
        <f>(SUMIFS('OD0040 theo Bravo'!$G:$G,'OD0040 theo Bravo'!$G:$G,"&gt;="&amp;0,'OD0040 theo Bravo'!$D:$D,F$3,'OD0040 theo Bravo'!$B:$B,"&lt;="&amp;$B187))</f>
        <v>643511</v>
      </c>
      <c r="G187" s="1">
        <f>(SUMIFS('OD0040 theo Bravo'!$G:$G,'OD0040 theo Bravo'!$G:$G,"&gt;="&amp;0,'OD0040 theo Bravo'!$D:$D,G$3,'OD0040 theo Bravo'!$B:$B,"&lt;="&amp;$B187))</f>
        <v>550000</v>
      </c>
      <c r="H187" s="1">
        <f>(SUMIFS('OD0040 theo Bravo'!$G:$G,'OD0040 theo Bravo'!$G:$G,"&gt;="&amp;0,'OD0040 theo Bravo'!$D:$D,H$3,'OD0040 theo Bravo'!$B:$B,"&lt;="&amp;$B187))</f>
        <v>250000</v>
      </c>
      <c r="I187" s="1">
        <f>(SUMIFS('OD0040 theo Bravo'!$G:$G,'OD0040 theo Bravo'!$G:$G,"&gt;="&amp;0,'OD0040 theo Bravo'!$D:$D,I$3,'OD0040 theo Bravo'!$B:$B,"&lt;="&amp;$B187))</f>
        <v>0</v>
      </c>
      <c r="J187" s="1">
        <f>(SUMIFS('OD0040 theo Bravo'!$G:$G,'OD0040 theo Bravo'!$G:$G,"&gt;="&amp;0,'OD0040 theo Bravo'!$D:$D,J$3,'OD0040 theo Bravo'!$B:$B,"&lt;="&amp;$B187))</f>
        <v>0</v>
      </c>
      <c r="K187" s="1">
        <f>(SUMIFS('OD0040 theo Bravo'!$G:$G,'OD0040 theo Bravo'!$G:$G,"&gt;="&amp;0,'OD0040 theo Bravo'!$D:$D,K$3,'OD0040 theo Bravo'!$B:$B,"&lt;="&amp;$B187))</f>
        <v>0</v>
      </c>
      <c r="L187" s="1">
        <f>-(SUMIFS('OD0040 theo Bravo'!$G:$G,'OD0040 theo Bravo'!$G:$G,"&lt;"&amp;0,'OD0040 theo Bravo'!$D:$D,L$3))</f>
        <v>504722</v>
      </c>
      <c r="M187" s="1">
        <f>-(SUMIFS('OD0040 theo Bravo'!$G:$G,'OD0040 theo Bravo'!$G:$G,"&lt;"&amp;0,'OD0040 theo Bravo'!$D:$D,M$3))</f>
        <v>0</v>
      </c>
      <c r="N187" s="1">
        <f>-(SUMIFS('OD0040 theo Bravo'!$G:$G,'OD0040 theo Bravo'!$G:$G,"&lt;"&amp;0,'OD0040 theo Bravo'!$D:$D,N$3))</f>
        <v>974267</v>
      </c>
      <c r="O187" s="1">
        <f>-(SUMIFS('OD0040 theo Bravo'!$G:$G,'OD0040 theo Bravo'!$G:$G,"&lt;"&amp;0,'OD0040 theo Bravo'!$D:$D,O$3))</f>
        <v>830018</v>
      </c>
      <c r="P187" s="1">
        <f>-(SUMIFS('OD0040 theo Bravo'!$G:$G,'OD0040 theo Bravo'!$G:$G,"&lt;"&amp;0,'OD0040 theo Bravo'!$D:$D,P$3))</f>
        <v>550000</v>
      </c>
      <c r="Q187" s="1">
        <f>-(SUMIFS('OD0040 theo Bravo'!$G:$G,'OD0040 theo Bravo'!$G:$G,"&lt;"&amp;0,'OD0040 theo Bravo'!$D:$D,Q$3))</f>
        <v>449984</v>
      </c>
      <c r="R187" s="1">
        <f>-(SUMIFS('OD0040 theo Bravo'!$G:$G,'OD0040 theo Bravo'!$G:$G,"&lt;"&amp;0,'OD0040 theo Bravo'!$D:$D,R$3))</f>
        <v>550145</v>
      </c>
      <c r="S187" s="1">
        <f>-(SUMIFS('OD0040 theo Bravo'!$G:$G,'OD0040 theo Bravo'!$G:$G,"&lt;"&amp;0,'OD0040 theo Bravo'!$D:$D,S$3))</f>
        <v>0</v>
      </c>
      <c r="T187" s="1">
        <f>-(SUMIFS('OD0040 theo Bravo'!$G:$G,'OD0040 theo Bravo'!$G:$G,"&lt;"&amp;0,'OD0040 theo Bravo'!$D:$D,T$3))</f>
        <v>49247</v>
      </c>
      <c r="U187" s="18">
        <f t="shared" si="62"/>
        <v>0</v>
      </c>
      <c r="V187" s="18">
        <f t="shared" si="63"/>
        <v>10150</v>
      </c>
      <c r="W187" s="18">
        <f t="shared" si="64"/>
        <v>0</v>
      </c>
      <c r="X187" s="18">
        <f t="shared" si="65"/>
        <v>0</v>
      </c>
      <c r="Y187" s="18">
        <f t="shared" si="66"/>
        <v>0</v>
      </c>
      <c r="Z187" s="18">
        <f t="shared" si="67"/>
        <v>0</v>
      </c>
      <c r="AA187" s="18">
        <f t="shared" si="47"/>
        <v>0</v>
      </c>
      <c r="AB187" s="18">
        <f t="shared" si="48"/>
        <v>0</v>
      </c>
      <c r="AC187" s="18">
        <f t="shared" si="48"/>
        <v>0</v>
      </c>
      <c r="AD187" s="17">
        <f>(U187*SUMIFS(Info!$C:$C,Info!$A:$A,AD$3,Info!$E:$E,"&gt;="&amp;$B187,Info!$D:$D,"&lt;="&amp;$B187,Info!$I:$I,"x")/365)*100000</f>
        <v>0</v>
      </c>
      <c r="AE187" s="17">
        <f>(V187*SUMIFS(Info!$C:$C,Info!$A:$A,AE$3,Info!$E:$E,"&gt;="&amp;$B187,Info!$D:$D,"&lt;="&amp;$B187,Info!$I:$I,"x")/365)*100000</f>
        <v>174635.61643835614</v>
      </c>
      <c r="AF187" s="17">
        <f>(W187*SUMIFS(Info!$C:$C,Info!$A:$A,AF$3,Info!$E:$E,"&gt;="&amp;$B187,Info!$D:$D,"&lt;="&amp;$B187,Info!$I:$I,"x")/365)*100000</f>
        <v>0</v>
      </c>
      <c r="AG187" s="17">
        <f>(X187*SUMIFS(Info!$C:$C,Info!$A:$A,AG$3,Info!$E:$E,"&gt;="&amp;$B187,Info!$D:$D,"&lt;="&amp;$B187,Info!$I:$I,"x")/365)*100000</f>
        <v>0</v>
      </c>
      <c r="AH187" s="17">
        <f>(Y187*SUMIFS(Info!$C:$C,Info!$A:$A,AH$3,Info!$E:$E,"&gt;="&amp;$B187,Info!$D:$D,"&lt;="&amp;$B187,Info!$I:$I,"x")/365)*100000</f>
        <v>0</v>
      </c>
      <c r="AI187" s="17">
        <f>(Z187*SUMIFS(Info!$C:$C,Info!$A:$A,AI$3,Info!$E:$E,"&gt;="&amp;$B187,Info!$D:$D,"&lt;="&amp;$B187,Info!$I:$I,"x")/365)*100000</f>
        <v>0</v>
      </c>
      <c r="AJ187" s="17">
        <f>(AA187*SUMIFS(Info!$C:$C,Info!$A:$A,AJ$3,Info!$E:$E,"&gt;="&amp;$B187,Info!$D:$D,"&lt;="&amp;$B187,Info!$I:$I,"x")/365)*100000</f>
        <v>0</v>
      </c>
      <c r="AK187" s="17">
        <f>(AB187*SUMIFS(Info!$C:$C,Info!$A:$A,AK$3,Info!$E:$E,"&gt;="&amp;$B187,Info!$D:$D,"&lt;="&amp;$B187,Info!$I:$I,"x")/365)*100000</f>
        <v>0</v>
      </c>
      <c r="AL187" s="17">
        <f>(AC187*SUMIFS(Info!$C:$C,Info!$A:$A,AL$3,Info!$E:$E,"&gt;="&amp;$B187,Info!$D:$D,"&lt;="&amp;$B187,Info!$I:$I,"x")/365)*100000</f>
        <v>0</v>
      </c>
    </row>
    <row r="188" spans="1:38">
      <c r="A188" s="14" t="str">
        <f t="shared" si="61"/>
        <v>4/2025</v>
      </c>
      <c r="B188" s="14">
        <f t="shared" si="50"/>
        <v>45752</v>
      </c>
      <c r="C188" s="1">
        <f>(SUMIFS('OD0040 theo Bravo'!$G:$G,'OD0040 theo Bravo'!$G:$G,"&gt;="&amp;0,'OD0040 theo Bravo'!$D:$D,C$3,'OD0040 theo Bravo'!$B:$B,"&lt;="&amp;$B188))</f>
        <v>251651</v>
      </c>
      <c r="D188" s="1">
        <f>(SUMIFS('OD0040 theo Bravo'!$G:$G,'OD0040 theo Bravo'!$G:$G,"&gt;="&amp;0,'OD0040 theo Bravo'!$D:$D,D$3,'OD0040 theo Bravo'!$B:$B,"&lt;="&amp;$B188))</f>
        <v>10150</v>
      </c>
      <c r="E188" s="1">
        <f>(SUMIFS('OD0040 theo Bravo'!$G:$G,'OD0040 theo Bravo'!$G:$G,"&gt;="&amp;0,'OD0040 theo Bravo'!$D:$D,E$3,'OD0040 theo Bravo'!$B:$B,"&lt;="&amp;$B188))</f>
        <v>779697</v>
      </c>
      <c r="F188" s="1">
        <f>(SUMIFS('OD0040 theo Bravo'!$G:$G,'OD0040 theo Bravo'!$G:$G,"&gt;="&amp;0,'OD0040 theo Bravo'!$D:$D,F$3,'OD0040 theo Bravo'!$B:$B,"&lt;="&amp;$B188))</f>
        <v>643511</v>
      </c>
      <c r="G188" s="1">
        <f>(SUMIFS('OD0040 theo Bravo'!$G:$G,'OD0040 theo Bravo'!$G:$G,"&gt;="&amp;0,'OD0040 theo Bravo'!$D:$D,G$3,'OD0040 theo Bravo'!$B:$B,"&lt;="&amp;$B188))</f>
        <v>550000</v>
      </c>
      <c r="H188" s="1">
        <f>(SUMIFS('OD0040 theo Bravo'!$G:$G,'OD0040 theo Bravo'!$G:$G,"&gt;="&amp;0,'OD0040 theo Bravo'!$D:$D,H$3,'OD0040 theo Bravo'!$B:$B,"&lt;="&amp;$B188))</f>
        <v>250000</v>
      </c>
      <c r="I188" s="1">
        <f>(SUMIFS('OD0040 theo Bravo'!$G:$G,'OD0040 theo Bravo'!$G:$G,"&gt;="&amp;0,'OD0040 theo Bravo'!$D:$D,I$3,'OD0040 theo Bravo'!$B:$B,"&lt;="&amp;$B188))</f>
        <v>0</v>
      </c>
      <c r="J188" s="1">
        <f>(SUMIFS('OD0040 theo Bravo'!$G:$G,'OD0040 theo Bravo'!$G:$G,"&gt;="&amp;0,'OD0040 theo Bravo'!$D:$D,J$3,'OD0040 theo Bravo'!$B:$B,"&lt;="&amp;$B188))</f>
        <v>0</v>
      </c>
      <c r="K188" s="1">
        <f>(SUMIFS('OD0040 theo Bravo'!$G:$G,'OD0040 theo Bravo'!$G:$G,"&gt;="&amp;0,'OD0040 theo Bravo'!$D:$D,K$3,'OD0040 theo Bravo'!$B:$B,"&lt;="&amp;$B188))</f>
        <v>0</v>
      </c>
      <c r="L188" s="1">
        <f>-(SUMIFS('OD0040 theo Bravo'!$G:$G,'OD0040 theo Bravo'!$G:$G,"&lt;"&amp;0,'OD0040 theo Bravo'!$D:$D,L$3))</f>
        <v>504722</v>
      </c>
      <c r="M188" s="1">
        <f>-(SUMIFS('OD0040 theo Bravo'!$G:$G,'OD0040 theo Bravo'!$G:$G,"&lt;"&amp;0,'OD0040 theo Bravo'!$D:$D,M$3))</f>
        <v>0</v>
      </c>
      <c r="N188" s="1">
        <f>-(SUMIFS('OD0040 theo Bravo'!$G:$G,'OD0040 theo Bravo'!$G:$G,"&lt;"&amp;0,'OD0040 theo Bravo'!$D:$D,N$3))</f>
        <v>974267</v>
      </c>
      <c r="O188" s="1">
        <f>-(SUMIFS('OD0040 theo Bravo'!$G:$G,'OD0040 theo Bravo'!$G:$G,"&lt;"&amp;0,'OD0040 theo Bravo'!$D:$D,O$3))</f>
        <v>830018</v>
      </c>
      <c r="P188" s="1">
        <f>-(SUMIFS('OD0040 theo Bravo'!$G:$G,'OD0040 theo Bravo'!$G:$G,"&lt;"&amp;0,'OD0040 theo Bravo'!$D:$D,P$3))</f>
        <v>550000</v>
      </c>
      <c r="Q188" s="1">
        <f>-(SUMIFS('OD0040 theo Bravo'!$G:$G,'OD0040 theo Bravo'!$G:$G,"&lt;"&amp;0,'OD0040 theo Bravo'!$D:$D,Q$3))</f>
        <v>449984</v>
      </c>
      <c r="R188" s="1">
        <f>-(SUMIFS('OD0040 theo Bravo'!$G:$G,'OD0040 theo Bravo'!$G:$G,"&lt;"&amp;0,'OD0040 theo Bravo'!$D:$D,R$3))</f>
        <v>550145</v>
      </c>
      <c r="S188" s="1">
        <f>-(SUMIFS('OD0040 theo Bravo'!$G:$G,'OD0040 theo Bravo'!$G:$G,"&lt;"&amp;0,'OD0040 theo Bravo'!$D:$D,S$3))</f>
        <v>0</v>
      </c>
      <c r="T188" s="1">
        <f>-(SUMIFS('OD0040 theo Bravo'!$G:$G,'OD0040 theo Bravo'!$G:$G,"&lt;"&amp;0,'OD0040 theo Bravo'!$D:$D,T$3))</f>
        <v>49247</v>
      </c>
      <c r="U188" s="18">
        <f t="shared" si="62"/>
        <v>0</v>
      </c>
      <c r="V188" s="18">
        <f t="shared" si="63"/>
        <v>10150</v>
      </c>
      <c r="W188" s="18">
        <f t="shared" si="64"/>
        <v>0</v>
      </c>
      <c r="X188" s="18">
        <f t="shared" si="65"/>
        <v>0</v>
      </c>
      <c r="Y188" s="18">
        <f t="shared" si="66"/>
        <v>0</v>
      </c>
      <c r="Z188" s="18">
        <f t="shared" si="67"/>
        <v>0</v>
      </c>
      <c r="AA188" s="18">
        <f t="shared" si="47"/>
        <v>0</v>
      </c>
      <c r="AB188" s="18">
        <f t="shared" si="48"/>
        <v>0</v>
      </c>
      <c r="AC188" s="18">
        <f t="shared" si="48"/>
        <v>0</v>
      </c>
      <c r="AD188" s="17">
        <f>(U188*SUMIFS(Info!$C:$C,Info!$A:$A,AD$3,Info!$E:$E,"&gt;="&amp;$B188,Info!$D:$D,"&lt;="&amp;$B188,Info!$I:$I,"x")/365)*100000</f>
        <v>0</v>
      </c>
      <c r="AE188" s="17">
        <f>(V188*SUMIFS(Info!$C:$C,Info!$A:$A,AE$3,Info!$E:$E,"&gt;="&amp;$B188,Info!$D:$D,"&lt;="&amp;$B188,Info!$I:$I,"x")/365)*100000</f>
        <v>174635.61643835614</v>
      </c>
      <c r="AF188" s="17">
        <f>(W188*SUMIFS(Info!$C:$C,Info!$A:$A,AF$3,Info!$E:$E,"&gt;="&amp;$B188,Info!$D:$D,"&lt;="&amp;$B188,Info!$I:$I,"x")/365)*100000</f>
        <v>0</v>
      </c>
      <c r="AG188" s="17">
        <f>(X188*SUMIFS(Info!$C:$C,Info!$A:$A,AG$3,Info!$E:$E,"&gt;="&amp;$B188,Info!$D:$D,"&lt;="&amp;$B188,Info!$I:$I,"x")/365)*100000</f>
        <v>0</v>
      </c>
      <c r="AH188" s="17">
        <f>(Y188*SUMIFS(Info!$C:$C,Info!$A:$A,AH$3,Info!$E:$E,"&gt;="&amp;$B188,Info!$D:$D,"&lt;="&amp;$B188,Info!$I:$I,"x")/365)*100000</f>
        <v>0</v>
      </c>
      <c r="AI188" s="17">
        <f>(Z188*SUMIFS(Info!$C:$C,Info!$A:$A,AI$3,Info!$E:$E,"&gt;="&amp;$B188,Info!$D:$D,"&lt;="&amp;$B188,Info!$I:$I,"x")/365)*100000</f>
        <v>0</v>
      </c>
      <c r="AJ188" s="17">
        <f>(AA188*SUMIFS(Info!$C:$C,Info!$A:$A,AJ$3,Info!$E:$E,"&gt;="&amp;$B188,Info!$D:$D,"&lt;="&amp;$B188,Info!$I:$I,"x")/365)*100000</f>
        <v>0</v>
      </c>
      <c r="AK188" s="17">
        <f>(AB188*SUMIFS(Info!$C:$C,Info!$A:$A,AK$3,Info!$E:$E,"&gt;="&amp;$B188,Info!$D:$D,"&lt;="&amp;$B188,Info!$I:$I,"x")/365)*100000</f>
        <v>0</v>
      </c>
      <c r="AL188" s="17">
        <f>(AC188*SUMIFS(Info!$C:$C,Info!$A:$A,AL$3,Info!$E:$E,"&gt;="&amp;$B188,Info!$D:$D,"&lt;="&amp;$B188,Info!$I:$I,"x")/365)*100000</f>
        <v>0</v>
      </c>
    </row>
    <row r="189" spans="1:38">
      <c r="A189" s="14" t="str">
        <f t="shared" si="61"/>
        <v>4/2025</v>
      </c>
      <c r="B189" s="14">
        <f t="shared" si="50"/>
        <v>45753</v>
      </c>
      <c r="C189" s="1">
        <f>(SUMIFS('OD0040 theo Bravo'!$G:$G,'OD0040 theo Bravo'!$G:$G,"&gt;="&amp;0,'OD0040 theo Bravo'!$D:$D,C$3,'OD0040 theo Bravo'!$B:$B,"&lt;="&amp;$B189))</f>
        <v>251651</v>
      </c>
      <c r="D189" s="1">
        <f>(SUMIFS('OD0040 theo Bravo'!$G:$G,'OD0040 theo Bravo'!$G:$G,"&gt;="&amp;0,'OD0040 theo Bravo'!$D:$D,D$3,'OD0040 theo Bravo'!$B:$B,"&lt;="&amp;$B189))</f>
        <v>10150</v>
      </c>
      <c r="E189" s="1">
        <f>(SUMIFS('OD0040 theo Bravo'!$G:$G,'OD0040 theo Bravo'!$G:$G,"&gt;="&amp;0,'OD0040 theo Bravo'!$D:$D,E$3,'OD0040 theo Bravo'!$B:$B,"&lt;="&amp;$B189))</f>
        <v>779697</v>
      </c>
      <c r="F189" s="1">
        <f>(SUMIFS('OD0040 theo Bravo'!$G:$G,'OD0040 theo Bravo'!$G:$G,"&gt;="&amp;0,'OD0040 theo Bravo'!$D:$D,F$3,'OD0040 theo Bravo'!$B:$B,"&lt;="&amp;$B189))</f>
        <v>643511</v>
      </c>
      <c r="G189" s="1">
        <f>(SUMIFS('OD0040 theo Bravo'!$G:$G,'OD0040 theo Bravo'!$G:$G,"&gt;="&amp;0,'OD0040 theo Bravo'!$D:$D,G$3,'OD0040 theo Bravo'!$B:$B,"&lt;="&amp;$B189))</f>
        <v>550000</v>
      </c>
      <c r="H189" s="1">
        <f>(SUMIFS('OD0040 theo Bravo'!$G:$G,'OD0040 theo Bravo'!$G:$G,"&gt;="&amp;0,'OD0040 theo Bravo'!$D:$D,H$3,'OD0040 theo Bravo'!$B:$B,"&lt;="&amp;$B189))</f>
        <v>250000</v>
      </c>
      <c r="I189" s="1">
        <f>(SUMIFS('OD0040 theo Bravo'!$G:$G,'OD0040 theo Bravo'!$G:$G,"&gt;="&amp;0,'OD0040 theo Bravo'!$D:$D,I$3,'OD0040 theo Bravo'!$B:$B,"&lt;="&amp;$B189))</f>
        <v>0</v>
      </c>
      <c r="J189" s="1">
        <f>(SUMIFS('OD0040 theo Bravo'!$G:$G,'OD0040 theo Bravo'!$G:$G,"&gt;="&amp;0,'OD0040 theo Bravo'!$D:$D,J$3,'OD0040 theo Bravo'!$B:$B,"&lt;="&amp;$B189))</f>
        <v>0</v>
      </c>
      <c r="K189" s="1">
        <f>(SUMIFS('OD0040 theo Bravo'!$G:$G,'OD0040 theo Bravo'!$G:$G,"&gt;="&amp;0,'OD0040 theo Bravo'!$D:$D,K$3,'OD0040 theo Bravo'!$B:$B,"&lt;="&amp;$B189))</f>
        <v>0</v>
      </c>
      <c r="L189" s="1">
        <f>-(SUMIFS('OD0040 theo Bravo'!$G:$G,'OD0040 theo Bravo'!$G:$G,"&lt;"&amp;0,'OD0040 theo Bravo'!$D:$D,L$3))</f>
        <v>504722</v>
      </c>
      <c r="M189" s="1">
        <f>-(SUMIFS('OD0040 theo Bravo'!$G:$G,'OD0040 theo Bravo'!$G:$G,"&lt;"&amp;0,'OD0040 theo Bravo'!$D:$D,M$3))</f>
        <v>0</v>
      </c>
      <c r="N189" s="1">
        <f>-(SUMIFS('OD0040 theo Bravo'!$G:$G,'OD0040 theo Bravo'!$G:$G,"&lt;"&amp;0,'OD0040 theo Bravo'!$D:$D,N$3))</f>
        <v>974267</v>
      </c>
      <c r="O189" s="1">
        <f>-(SUMIFS('OD0040 theo Bravo'!$G:$G,'OD0040 theo Bravo'!$G:$G,"&lt;"&amp;0,'OD0040 theo Bravo'!$D:$D,O$3))</f>
        <v>830018</v>
      </c>
      <c r="P189" s="1">
        <f>-(SUMIFS('OD0040 theo Bravo'!$G:$G,'OD0040 theo Bravo'!$G:$G,"&lt;"&amp;0,'OD0040 theo Bravo'!$D:$D,P$3))</f>
        <v>550000</v>
      </c>
      <c r="Q189" s="1">
        <f>-(SUMIFS('OD0040 theo Bravo'!$G:$G,'OD0040 theo Bravo'!$G:$G,"&lt;"&amp;0,'OD0040 theo Bravo'!$D:$D,Q$3))</f>
        <v>449984</v>
      </c>
      <c r="R189" s="1">
        <f>-(SUMIFS('OD0040 theo Bravo'!$G:$G,'OD0040 theo Bravo'!$G:$G,"&lt;"&amp;0,'OD0040 theo Bravo'!$D:$D,R$3))</f>
        <v>550145</v>
      </c>
      <c r="S189" s="1">
        <f>-(SUMIFS('OD0040 theo Bravo'!$G:$G,'OD0040 theo Bravo'!$G:$G,"&lt;"&amp;0,'OD0040 theo Bravo'!$D:$D,S$3))</f>
        <v>0</v>
      </c>
      <c r="T189" s="1">
        <f>-(SUMIFS('OD0040 theo Bravo'!$G:$G,'OD0040 theo Bravo'!$G:$G,"&lt;"&amp;0,'OD0040 theo Bravo'!$D:$D,T$3))</f>
        <v>49247</v>
      </c>
      <c r="U189" s="18">
        <f t="shared" si="62"/>
        <v>0</v>
      </c>
      <c r="V189" s="18">
        <f t="shared" si="63"/>
        <v>10150</v>
      </c>
      <c r="W189" s="18">
        <f t="shared" si="64"/>
        <v>0</v>
      </c>
      <c r="X189" s="18">
        <f t="shared" si="65"/>
        <v>0</v>
      </c>
      <c r="Y189" s="18">
        <f t="shared" si="66"/>
        <v>0</v>
      </c>
      <c r="Z189" s="18">
        <f t="shared" si="67"/>
        <v>0</v>
      </c>
      <c r="AA189" s="18">
        <f t="shared" si="47"/>
        <v>0</v>
      </c>
      <c r="AB189" s="18">
        <f t="shared" si="48"/>
        <v>0</v>
      </c>
      <c r="AC189" s="18">
        <f t="shared" si="48"/>
        <v>0</v>
      </c>
      <c r="AD189" s="17">
        <f>(U189*SUMIFS(Info!$C:$C,Info!$A:$A,AD$3,Info!$E:$E,"&gt;="&amp;$B189,Info!$D:$D,"&lt;="&amp;$B189,Info!$I:$I,"x")/365)*100000</f>
        <v>0</v>
      </c>
      <c r="AE189" s="17">
        <f>(V189*SUMIFS(Info!$C:$C,Info!$A:$A,AE$3,Info!$E:$E,"&gt;="&amp;$B189,Info!$D:$D,"&lt;="&amp;$B189,Info!$I:$I,"x")/365)*100000</f>
        <v>174635.61643835614</v>
      </c>
      <c r="AF189" s="17">
        <f>(W189*SUMIFS(Info!$C:$C,Info!$A:$A,AF$3,Info!$E:$E,"&gt;="&amp;$B189,Info!$D:$D,"&lt;="&amp;$B189,Info!$I:$I,"x")/365)*100000</f>
        <v>0</v>
      </c>
      <c r="AG189" s="17">
        <f>(X189*SUMIFS(Info!$C:$C,Info!$A:$A,AG$3,Info!$E:$E,"&gt;="&amp;$B189,Info!$D:$D,"&lt;="&amp;$B189,Info!$I:$I,"x")/365)*100000</f>
        <v>0</v>
      </c>
      <c r="AH189" s="17">
        <f>(Y189*SUMIFS(Info!$C:$C,Info!$A:$A,AH$3,Info!$E:$E,"&gt;="&amp;$B189,Info!$D:$D,"&lt;="&amp;$B189,Info!$I:$I,"x")/365)*100000</f>
        <v>0</v>
      </c>
      <c r="AI189" s="17">
        <f>(Z189*SUMIFS(Info!$C:$C,Info!$A:$A,AI$3,Info!$E:$E,"&gt;="&amp;$B189,Info!$D:$D,"&lt;="&amp;$B189,Info!$I:$I,"x")/365)*100000</f>
        <v>0</v>
      </c>
      <c r="AJ189" s="17">
        <f>(AA189*SUMIFS(Info!$C:$C,Info!$A:$A,AJ$3,Info!$E:$E,"&gt;="&amp;$B189,Info!$D:$D,"&lt;="&amp;$B189,Info!$I:$I,"x")/365)*100000</f>
        <v>0</v>
      </c>
      <c r="AK189" s="17">
        <f>(AB189*SUMIFS(Info!$C:$C,Info!$A:$A,AK$3,Info!$E:$E,"&gt;="&amp;$B189,Info!$D:$D,"&lt;="&amp;$B189,Info!$I:$I,"x")/365)*100000</f>
        <v>0</v>
      </c>
      <c r="AL189" s="17">
        <f>(AC189*SUMIFS(Info!$C:$C,Info!$A:$A,AL$3,Info!$E:$E,"&gt;="&amp;$B189,Info!$D:$D,"&lt;="&amp;$B189,Info!$I:$I,"x")/365)*100000</f>
        <v>0</v>
      </c>
    </row>
    <row r="190" spans="1:38">
      <c r="A190" s="14" t="str">
        <f t="shared" si="61"/>
        <v>4/2025</v>
      </c>
      <c r="B190" s="14">
        <f t="shared" si="50"/>
        <v>45754</v>
      </c>
      <c r="C190" s="1">
        <f>(SUMIFS('OD0040 theo Bravo'!$G:$G,'OD0040 theo Bravo'!$G:$G,"&gt;="&amp;0,'OD0040 theo Bravo'!$D:$D,C$3,'OD0040 theo Bravo'!$B:$B,"&lt;="&amp;$B190))</f>
        <v>251651</v>
      </c>
      <c r="D190" s="1">
        <f>(SUMIFS('OD0040 theo Bravo'!$G:$G,'OD0040 theo Bravo'!$G:$G,"&gt;="&amp;0,'OD0040 theo Bravo'!$D:$D,D$3,'OD0040 theo Bravo'!$B:$B,"&lt;="&amp;$B190))</f>
        <v>10150</v>
      </c>
      <c r="E190" s="1">
        <f>(SUMIFS('OD0040 theo Bravo'!$G:$G,'OD0040 theo Bravo'!$G:$G,"&gt;="&amp;0,'OD0040 theo Bravo'!$D:$D,E$3,'OD0040 theo Bravo'!$B:$B,"&lt;="&amp;$B190))</f>
        <v>779697</v>
      </c>
      <c r="F190" s="1">
        <f>(SUMIFS('OD0040 theo Bravo'!$G:$G,'OD0040 theo Bravo'!$G:$G,"&gt;="&amp;0,'OD0040 theo Bravo'!$D:$D,F$3,'OD0040 theo Bravo'!$B:$B,"&lt;="&amp;$B190))</f>
        <v>643511</v>
      </c>
      <c r="G190" s="1">
        <f>(SUMIFS('OD0040 theo Bravo'!$G:$G,'OD0040 theo Bravo'!$G:$G,"&gt;="&amp;0,'OD0040 theo Bravo'!$D:$D,G$3,'OD0040 theo Bravo'!$B:$B,"&lt;="&amp;$B190))</f>
        <v>550000</v>
      </c>
      <c r="H190" s="1">
        <f>(SUMIFS('OD0040 theo Bravo'!$G:$G,'OD0040 theo Bravo'!$G:$G,"&gt;="&amp;0,'OD0040 theo Bravo'!$D:$D,H$3,'OD0040 theo Bravo'!$B:$B,"&lt;="&amp;$B190))</f>
        <v>250000</v>
      </c>
      <c r="I190" s="1">
        <f>(SUMIFS('OD0040 theo Bravo'!$G:$G,'OD0040 theo Bravo'!$G:$G,"&gt;="&amp;0,'OD0040 theo Bravo'!$D:$D,I$3,'OD0040 theo Bravo'!$B:$B,"&lt;="&amp;$B190))</f>
        <v>0</v>
      </c>
      <c r="J190" s="1">
        <f>(SUMIFS('OD0040 theo Bravo'!$G:$G,'OD0040 theo Bravo'!$G:$G,"&gt;="&amp;0,'OD0040 theo Bravo'!$D:$D,J$3,'OD0040 theo Bravo'!$B:$B,"&lt;="&amp;$B190))</f>
        <v>0</v>
      </c>
      <c r="K190" s="1">
        <f>(SUMIFS('OD0040 theo Bravo'!$G:$G,'OD0040 theo Bravo'!$G:$G,"&gt;="&amp;0,'OD0040 theo Bravo'!$D:$D,K$3,'OD0040 theo Bravo'!$B:$B,"&lt;="&amp;$B190))</f>
        <v>0</v>
      </c>
      <c r="L190" s="1">
        <f>-(SUMIFS('OD0040 theo Bravo'!$G:$G,'OD0040 theo Bravo'!$G:$G,"&lt;"&amp;0,'OD0040 theo Bravo'!$D:$D,L$3))</f>
        <v>504722</v>
      </c>
      <c r="M190" s="1">
        <f>-(SUMIFS('OD0040 theo Bravo'!$G:$G,'OD0040 theo Bravo'!$G:$G,"&lt;"&amp;0,'OD0040 theo Bravo'!$D:$D,M$3))</f>
        <v>0</v>
      </c>
      <c r="N190" s="1">
        <f>-(SUMIFS('OD0040 theo Bravo'!$G:$G,'OD0040 theo Bravo'!$G:$G,"&lt;"&amp;0,'OD0040 theo Bravo'!$D:$D,N$3))</f>
        <v>974267</v>
      </c>
      <c r="O190" s="1">
        <f>-(SUMIFS('OD0040 theo Bravo'!$G:$G,'OD0040 theo Bravo'!$G:$G,"&lt;"&amp;0,'OD0040 theo Bravo'!$D:$D,O$3))</f>
        <v>830018</v>
      </c>
      <c r="P190" s="1">
        <f>-(SUMIFS('OD0040 theo Bravo'!$G:$G,'OD0040 theo Bravo'!$G:$G,"&lt;"&amp;0,'OD0040 theo Bravo'!$D:$D,P$3))</f>
        <v>550000</v>
      </c>
      <c r="Q190" s="1">
        <f>-(SUMIFS('OD0040 theo Bravo'!$G:$G,'OD0040 theo Bravo'!$G:$G,"&lt;"&amp;0,'OD0040 theo Bravo'!$D:$D,Q$3))</f>
        <v>449984</v>
      </c>
      <c r="R190" s="1">
        <f>-(SUMIFS('OD0040 theo Bravo'!$G:$G,'OD0040 theo Bravo'!$G:$G,"&lt;"&amp;0,'OD0040 theo Bravo'!$D:$D,R$3))</f>
        <v>550145</v>
      </c>
      <c r="S190" s="1">
        <f>-(SUMIFS('OD0040 theo Bravo'!$G:$G,'OD0040 theo Bravo'!$G:$G,"&lt;"&amp;0,'OD0040 theo Bravo'!$D:$D,S$3))</f>
        <v>0</v>
      </c>
      <c r="T190" s="1">
        <f>-(SUMIFS('OD0040 theo Bravo'!$G:$G,'OD0040 theo Bravo'!$G:$G,"&lt;"&amp;0,'OD0040 theo Bravo'!$D:$D,T$3))</f>
        <v>49247</v>
      </c>
      <c r="U190" s="18">
        <f t="shared" si="62"/>
        <v>0</v>
      </c>
      <c r="V190" s="18">
        <f t="shared" si="63"/>
        <v>10150</v>
      </c>
      <c r="W190" s="18">
        <f t="shared" si="64"/>
        <v>0</v>
      </c>
      <c r="X190" s="18">
        <f t="shared" si="65"/>
        <v>0</v>
      </c>
      <c r="Y190" s="18">
        <f t="shared" si="66"/>
        <v>0</v>
      </c>
      <c r="Z190" s="18">
        <f t="shared" si="67"/>
        <v>0</v>
      </c>
      <c r="AA190" s="18">
        <f t="shared" si="47"/>
        <v>0</v>
      </c>
      <c r="AB190" s="18">
        <f t="shared" si="48"/>
        <v>0</v>
      </c>
      <c r="AC190" s="18">
        <f t="shared" si="48"/>
        <v>0</v>
      </c>
      <c r="AD190" s="17">
        <f>(U190*SUMIFS(Info!$C:$C,Info!$A:$A,AD$3,Info!$E:$E,"&gt;="&amp;$B190,Info!$D:$D,"&lt;="&amp;$B190,Info!$I:$I,"x")/365)*100000</f>
        <v>0</v>
      </c>
      <c r="AE190" s="17">
        <f>(V190*SUMIFS(Info!$C:$C,Info!$A:$A,AE$3,Info!$E:$E,"&gt;="&amp;$B190,Info!$D:$D,"&lt;="&amp;$B190,Info!$I:$I,"x")/365)*100000</f>
        <v>174635.61643835614</v>
      </c>
      <c r="AF190" s="17">
        <f>(W190*SUMIFS(Info!$C:$C,Info!$A:$A,AF$3,Info!$E:$E,"&gt;="&amp;$B190,Info!$D:$D,"&lt;="&amp;$B190,Info!$I:$I,"x")/365)*100000</f>
        <v>0</v>
      </c>
      <c r="AG190" s="17">
        <f>(X190*SUMIFS(Info!$C:$C,Info!$A:$A,AG$3,Info!$E:$E,"&gt;="&amp;$B190,Info!$D:$D,"&lt;="&amp;$B190,Info!$I:$I,"x")/365)*100000</f>
        <v>0</v>
      </c>
      <c r="AH190" s="17">
        <f>(Y190*SUMIFS(Info!$C:$C,Info!$A:$A,AH$3,Info!$E:$E,"&gt;="&amp;$B190,Info!$D:$D,"&lt;="&amp;$B190,Info!$I:$I,"x")/365)*100000</f>
        <v>0</v>
      </c>
      <c r="AI190" s="17">
        <f>(Z190*SUMIFS(Info!$C:$C,Info!$A:$A,AI$3,Info!$E:$E,"&gt;="&amp;$B190,Info!$D:$D,"&lt;="&amp;$B190,Info!$I:$I,"x")/365)*100000</f>
        <v>0</v>
      </c>
      <c r="AJ190" s="17">
        <f>(AA190*SUMIFS(Info!$C:$C,Info!$A:$A,AJ$3,Info!$E:$E,"&gt;="&amp;$B190,Info!$D:$D,"&lt;="&amp;$B190,Info!$I:$I,"x")/365)*100000</f>
        <v>0</v>
      </c>
      <c r="AK190" s="17">
        <f>(AB190*SUMIFS(Info!$C:$C,Info!$A:$A,AK$3,Info!$E:$E,"&gt;="&amp;$B190,Info!$D:$D,"&lt;="&amp;$B190,Info!$I:$I,"x")/365)*100000</f>
        <v>0</v>
      </c>
      <c r="AL190" s="17">
        <f>(AC190*SUMIFS(Info!$C:$C,Info!$A:$A,AL$3,Info!$E:$E,"&gt;="&amp;$B190,Info!$D:$D,"&lt;="&amp;$B190,Info!$I:$I,"x")/365)*100000</f>
        <v>0</v>
      </c>
    </row>
    <row r="191" spans="1:38">
      <c r="A191" s="14" t="str">
        <f t="shared" si="61"/>
        <v>4/2025</v>
      </c>
      <c r="B191" s="14">
        <f t="shared" si="50"/>
        <v>45755</v>
      </c>
      <c r="C191" s="1">
        <f>(SUMIFS('OD0040 theo Bravo'!$G:$G,'OD0040 theo Bravo'!$G:$G,"&gt;="&amp;0,'OD0040 theo Bravo'!$D:$D,C$3,'OD0040 theo Bravo'!$B:$B,"&lt;="&amp;$B191))</f>
        <v>252657</v>
      </c>
      <c r="D191" s="1">
        <f>(SUMIFS('OD0040 theo Bravo'!$G:$G,'OD0040 theo Bravo'!$G:$G,"&gt;="&amp;0,'OD0040 theo Bravo'!$D:$D,D$3,'OD0040 theo Bravo'!$B:$B,"&lt;="&amp;$B191))</f>
        <v>10150</v>
      </c>
      <c r="E191" s="1">
        <f>(SUMIFS('OD0040 theo Bravo'!$G:$G,'OD0040 theo Bravo'!$G:$G,"&gt;="&amp;0,'OD0040 theo Bravo'!$D:$D,E$3,'OD0040 theo Bravo'!$B:$B,"&lt;="&amp;$B191))</f>
        <v>785059</v>
      </c>
      <c r="F191" s="1">
        <f>(SUMIFS('OD0040 theo Bravo'!$G:$G,'OD0040 theo Bravo'!$G:$G,"&gt;="&amp;0,'OD0040 theo Bravo'!$D:$D,F$3,'OD0040 theo Bravo'!$B:$B,"&lt;="&amp;$B191))</f>
        <v>679789</v>
      </c>
      <c r="G191" s="1">
        <f>(SUMIFS('OD0040 theo Bravo'!$G:$G,'OD0040 theo Bravo'!$G:$G,"&gt;="&amp;0,'OD0040 theo Bravo'!$D:$D,G$3,'OD0040 theo Bravo'!$B:$B,"&lt;="&amp;$B191))</f>
        <v>550000</v>
      </c>
      <c r="H191" s="1">
        <f>(SUMIFS('OD0040 theo Bravo'!$G:$G,'OD0040 theo Bravo'!$G:$G,"&gt;="&amp;0,'OD0040 theo Bravo'!$D:$D,H$3,'OD0040 theo Bravo'!$B:$B,"&lt;="&amp;$B191))</f>
        <v>250000</v>
      </c>
      <c r="I191" s="1">
        <f>(SUMIFS('OD0040 theo Bravo'!$G:$G,'OD0040 theo Bravo'!$G:$G,"&gt;="&amp;0,'OD0040 theo Bravo'!$D:$D,I$3,'OD0040 theo Bravo'!$B:$B,"&lt;="&amp;$B191))</f>
        <v>0</v>
      </c>
      <c r="J191" s="1">
        <f>(SUMIFS('OD0040 theo Bravo'!$G:$G,'OD0040 theo Bravo'!$G:$G,"&gt;="&amp;0,'OD0040 theo Bravo'!$D:$D,J$3,'OD0040 theo Bravo'!$B:$B,"&lt;="&amp;$B191))</f>
        <v>0</v>
      </c>
      <c r="K191" s="1">
        <f>(SUMIFS('OD0040 theo Bravo'!$G:$G,'OD0040 theo Bravo'!$G:$G,"&gt;="&amp;0,'OD0040 theo Bravo'!$D:$D,K$3,'OD0040 theo Bravo'!$B:$B,"&lt;="&amp;$B191))</f>
        <v>0</v>
      </c>
      <c r="L191" s="1">
        <f>-(SUMIFS('OD0040 theo Bravo'!$G:$G,'OD0040 theo Bravo'!$G:$G,"&lt;"&amp;0,'OD0040 theo Bravo'!$D:$D,L$3))</f>
        <v>504722</v>
      </c>
      <c r="M191" s="1">
        <f>-(SUMIFS('OD0040 theo Bravo'!$G:$G,'OD0040 theo Bravo'!$G:$G,"&lt;"&amp;0,'OD0040 theo Bravo'!$D:$D,M$3))</f>
        <v>0</v>
      </c>
      <c r="N191" s="1">
        <f>-(SUMIFS('OD0040 theo Bravo'!$G:$G,'OD0040 theo Bravo'!$G:$G,"&lt;"&amp;0,'OD0040 theo Bravo'!$D:$D,N$3))</f>
        <v>974267</v>
      </c>
      <c r="O191" s="1">
        <f>-(SUMIFS('OD0040 theo Bravo'!$G:$G,'OD0040 theo Bravo'!$G:$G,"&lt;"&amp;0,'OD0040 theo Bravo'!$D:$D,O$3))</f>
        <v>830018</v>
      </c>
      <c r="P191" s="1">
        <f>-(SUMIFS('OD0040 theo Bravo'!$G:$G,'OD0040 theo Bravo'!$G:$G,"&lt;"&amp;0,'OD0040 theo Bravo'!$D:$D,P$3))</f>
        <v>550000</v>
      </c>
      <c r="Q191" s="1">
        <f>-(SUMIFS('OD0040 theo Bravo'!$G:$G,'OD0040 theo Bravo'!$G:$G,"&lt;"&amp;0,'OD0040 theo Bravo'!$D:$D,Q$3))</f>
        <v>449984</v>
      </c>
      <c r="R191" s="1">
        <f>-(SUMIFS('OD0040 theo Bravo'!$G:$G,'OD0040 theo Bravo'!$G:$G,"&lt;"&amp;0,'OD0040 theo Bravo'!$D:$D,R$3))</f>
        <v>550145</v>
      </c>
      <c r="S191" s="1">
        <f>-(SUMIFS('OD0040 theo Bravo'!$G:$G,'OD0040 theo Bravo'!$G:$G,"&lt;"&amp;0,'OD0040 theo Bravo'!$D:$D,S$3))</f>
        <v>0</v>
      </c>
      <c r="T191" s="1">
        <f>-(SUMIFS('OD0040 theo Bravo'!$G:$G,'OD0040 theo Bravo'!$G:$G,"&lt;"&amp;0,'OD0040 theo Bravo'!$D:$D,T$3))</f>
        <v>49247</v>
      </c>
      <c r="U191" s="18">
        <f t="shared" si="62"/>
        <v>0</v>
      </c>
      <c r="V191" s="18">
        <f t="shared" si="63"/>
        <v>10150</v>
      </c>
      <c r="W191" s="18">
        <f t="shared" si="64"/>
        <v>0</v>
      </c>
      <c r="X191" s="18">
        <f t="shared" si="65"/>
        <v>0</v>
      </c>
      <c r="Y191" s="18">
        <f t="shared" si="66"/>
        <v>0</v>
      </c>
      <c r="Z191" s="18">
        <f t="shared" si="67"/>
        <v>0</v>
      </c>
      <c r="AA191" s="18">
        <f t="shared" si="47"/>
        <v>0</v>
      </c>
      <c r="AB191" s="18">
        <f t="shared" si="48"/>
        <v>0</v>
      </c>
      <c r="AC191" s="18">
        <f t="shared" si="48"/>
        <v>0</v>
      </c>
      <c r="AD191" s="17">
        <f>(U191*SUMIFS(Info!$C:$C,Info!$A:$A,AD$3,Info!$E:$E,"&gt;="&amp;$B191,Info!$D:$D,"&lt;="&amp;$B191,Info!$I:$I,"x")/365)*100000</f>
        <v>0</v>
      </c>
      <c r="AE191" s="17">
        <f>(V191*SUMIFS(Info!$C:$C,Info!$A:$A,AE$3,Info!$E:$E,"&gt;="&amp;$B191,Info!$D:$D,"&lt;="&amp;$B191,Info!$I:$I,"x")/365)*100000</f>
        <v>174635.61643835614</v>
      </c>
      <c r="AF191" s="17">
        <f>(W191*SUMIFS(Info!$C:$C,Info!$A:$A,AF$3,Info!$E:$E,"&gt;="&amp;$B191,Info!$D:$D,"&lt;="&amp;$B191,Info!$I:$I,"x")/365)*100000</f>
        <v>0</v>
      </c>
      <c r="AG191" s="17">
        <f>(X191*SUMIFS(Info!$C:$C,Info!$A:$A,AG$3,Info!$E:$E,"&gt;="&amp;$B191,Info!$D:$D,"&lt;="&amp;$B191,Info!$I:$I,"x")/365)*100000</f>
        <v>0</v>
      </c>
      <c r="AH191" s="17">
        <f>(Y191*SUMIFS(Info!$C:$C,Info!$A:$A,AH$3,Info!$E:$E,"&gt;="&amp;$B191,Info!$D:$D,"&lt;="&amp;$B191,Info!$I:$I,"x")/365)*100000</f>
        <v>0</v>
      </c>
      <c r="AI191" s="17">
        <f>(Z191*SUMIFS(Info!$C:$C,Info!$A:$A,AI$3,Info!$E:$E,"&gt;="&amp;$B191,Info!$D:$D,"&lt;="&amp;$B191,Info!$I:$I,"x")/365)*100000</f>
        <v>0</v>
      </c>
      <c r="AJ191" s="17">
        <f>(AA191*SUMIFS(Info!$C:$C,Info!$A:$A,AJ$3,Info!$E:$E,"&gt;="&amp;$B191,Info!$D:$D,"&lt;="&amp;$B191,Info!$I:$I,"x")/365)*100000</f>
        <v>0</v>
      </c>
      <c r="AK191" s="17">
        <f>(AB191*SUMIFS(Info!$C:$C,Info!$A:$A,AK$3,Info!$E:$E,"&gt;="&amp;$B191,Info!$D:$D,"&lt;="&amp;$B191,Info!$I:$I,"x")/365)*100000</f>
        <v>0</v>
      </c>
      <c r="AL191" s="17">
        <f>(AC191*SUMIFS(Info!$C:$C,Info!$A:$A,AL$3,Info!$E:$E,"&gt;="&amp;$B191,Info!$D:$D,"&lt;="&amp;$B191,Info!$I:$I,"x")/365)*100000</f>
        <v>0</v>
      </c>
    </row>
    <row r="192" spans="1:38">
      <c r="A192" s="14" t="str">
        <f t="shared" si="61"/>
        <v>4/2025</v>
      </c>
      <c r="B192" s="14">
        <f t="shared" si="50"/>
        <v>45756</v>
      </c>
      <c r="C192" s="1">
        <f>(SUMIFS('OD0040 theo Bravo'!$G:$G,'OD0040 theo Bravo'!$G:$G,"&gt;="&amp;0,'OD0040 theo Bravo'!$D:$D,C$3,'OD0040 theo Bravo'!$B:$B,"&lt;="&amp;$B192))</f>
        <v>252751</v>
      </c>
      <c r="D192" s="1">
        <f>(SUMIFS('OD0040 theo Bravo'!$G:$G,'OD0040 theo Bravo'!$G:$G,"&gt;="&amp;0,'OD0040 theo Bravo'!$D:$D,D$3,'OD0040 theo Bravo'!$B:$B,"&lt;="&amp;$B192))</f>
        <v>10150</v>
      </c>
      <c r="E192" s="1">
        <f>(SUMIFS('OD0040 theo Bravo'!$G:$G,'OD0040 theo Bravo'!$G:$G,"&gt;="&amp;0,'OD0040 theo Bravo'!$D:$D,E$3,'OD0040 theo Bravo'!$B:$B,"&lt;="&amp;$B192))</f>
        <v>785914</v>
      </c>
      <c r="F192" s="1">
        <f>(SUMIFS('OD0040 theo Bravo'!$G:$G,'OD0040 theo Bravo'!$G:$G,"&gt;="&amp;0,'OD0040 theo Bravo'!$D:$D,F$3,'OD0040 theo Bravo'!$B:$B,"&lt;="&amp;$B192))</f>
        <v>680588</v>
      </c>
      <c r="G192" s="1">
        <f>(SUMIFS('OD0040 theo Bravo'!$G:$G,'OD0040 theo Bravo'!$G:$G,"&gt;="&amp;0,'OD0040 theo Bravo'!$D:$D,G$3,'OD0040 theo Bravo'!$B:$B,"&lt;="&amp;$B192))</f>
        <v>550000</v>
      </c>
      <c r="H192" s="1">
        <f>(SUMIFS('OD0040 theo Bravo'!$G:$G,'OD0040 theo Bravo'!$G:$G,"&gt;="&amp;0,'OD0040 theo Bravo'!$D:$D,H$3,'OD0040 theo Bravo'!$B:$B,"&lt;="&amp;$B192))</f>
        <v>250000</v>
      </c>
      <c r="I192" s="1">
        <f>(SUMIFS('OD0040 theo Bravo'!$G:$G,'OD0040 theo Bravo'!$G:$G,"&gt;="&amp;0,'OD0040 theo Bravo'!$D:$D,I$3,'OD0040 theo Bravo'!$B:$B,"&lt;="&amp;$B192))</f>
        <v>0</v>
      </c>
      <c r="J192" s="1">
        <f>(SUMIFS('OD0040 theo Bravo'!$G:$G,'OD0040 theo Bravo'!$G:$G,"&gt;="&amp;0,'OD0040 theo Bravo'!$D:$D,J$3,'OD0040 theo Bravo'!$B:$B,"&lt;="&amp;$B192))</f>
        <v>0</v>
      </c>
      <c r="K192" s="1">
        <f>(SUMIFS('OD0040 theo Bravo'!$G:$G,'OD0040 theo Bravo'!$G:$G,"&gt;="&amp;0,'OD0040 theo Bravo'!$D:$D,K$3,'OD0040 theo Bravo'!$B:$B,"&lt;="&amp;$B192))</f>
        <v>0</v>
      </c>
      <c r="L192" s="1">
        <f>-(SUMIFS('OD0040 theo Bravo'!$G:$G,'OD0040 theo Bravo'!$G:$G,"&lt;"&amp;0,'OD0040 theo Bravo'!$D:$D,L$3))</f>
        <v>504722</v>
      </c>
      <c r="M192" s="1">
        <f>-(SUMIFS('OD0040 theo Bravo'!$G:$G,'OD0040 theo Bravo'!$G:$G,"&lt;"&amp;0,'OD0040 theo Bravo'!$D:$D,M$3))</f>
        <v>0</v>
      </c>
      <c r="N192" s="1">
        <f>-(SUMIFS('OD0040 theo Bravo'!$G:$G,'OD0040 theo Bravo'!$G:$G,"&lt;"&amp;0,'OD0040 theo Bravo'!$D:$D,N$3))</f>
        <v>974267</v>
      </c>
      <c r="O192" s="1">
        <f>-(SUMIFS('OD0040 theo Bravo'!$G:$G,'OD0040 theo Bravo'!$G:$G,"&lt;"&amp;0,'OD0040 theo Bravo'!$D:$D,O$3))</f>
        <v>830018</v>
      </c>
      <c r="P192" s="1">
        <f>-(SUMIFS('OD0040 theo Bravo'!$G:$G,'OD0040 theo Bravo'!$G:$G,"&lt;"&amp;0,'OD0040 theo Bravo'!$D:$D,P$3))</f>
        <v>550000</v>
      </c>
      <c r="Q192" s="1">
        <f>-(SUMIFS('OD0040 theo Bravo'!$G:$G,'OD0040 theo Bravo'!$G:$G,"&lt;"&amp;0,'OD0040 theo Bravo'!$D:$D,Q$3))</f>
        <v>449984</v>
      </c>
      <c r="R192" s="1">
        <f>-(SUMIFS('OD0040 theo Bravo'!$G:$G,'OD0040 theo Bravo'!$G:$G,"&lt;"&amp;0,'OD0040 theo Bravo'!$D:$D,R$3))</f>
        <v>550145</v>
      </c>
      <c r="S192" s="1">
        <f>-(SUMIFS('OD0040 theo Bravo'!$G:$G,'OD0040 theo Bravo'!$G:$G,"&lt;"&amp;0,'OD0040 theo Bravo'!$D:$D,S$3))</f>
        <v>0</v>
      </c>
      <c r="T192" s="1">
        <f>-(SUMIFS('OD0040 theo Bravo'!$G:$G,'OD0040 theo Bravo'!$G:$G,"&lt;"&amp;0,'OD0040 theo Bravo'!$D:$D,T$3))</f>
        <v>49247</v>
      </c>
      <c r="U192" s="18">
        <f t="shared" si="62"/>
        <v>0</v>
      </c>
      <c r="V192" s="18">
        <f t="shared" si="63"/>
        <v>10150</v>
      </c>
      <c r="W192" s="18">
        <f t="shared" si="64"/>
        <v>0</v>
      </c>
      <c r="X192" s="18">
        <f t="shared" si="65"/>
        <v>0</v>
      </c>
      <c r="Y192" s="18">
        <f t="shared" si="66"/>
        <v>0</v>
      </c>
      <c r="Z192" s="18">
        <f t="shared" si="67"/>
        <v>0</v>
      </c>
      <c r="AA192" s="18">
        <f t="shared" si="47"/>
        <v>0</v>
      </c>
      <c r="AB192" s="18">
        <f t="shared" si="48"/>
        <v>0</v>
      </c>
      <c r="AC192" s="18">
        <f t="shared" si="48"/>
        <v>0</v>
      </c>
      <c r="AD192" s="17">
        <f>(U192*SUMIFS(Info!$C:$C,Info!$A:$A,AD$3,Info!$E:$E,"&gt;="&amp;$B192,Info!$D:$D,"&lt;="&amp;$B192,Info!$I:$I,"x")/365)*100000</f>
        <v>0</v>
      </c>
      <c r="AE192" s="17">
        <f>(V192*SUMIFS(Info!$C:$C,Info!$A:$A,AE$3,Info!$E:$E,"&gt;="&amp;$B192,Info!$D:$D,"&lt;="&amp;$B192,Info!$I:$I,"x")/365)*100000</f>
        <v>174635.61643835614</v>
      </c>
      <c r="AF192" s="17">
        <f>(W192*SUMIFS(Info!$C:$C,Info!$A:$A,AF$3,Info!$E:$E,"&gt;="&amp;$B192,Info!$D:$D,"&lt;="&amp;$B192,Info!$I:$I,"x")/365)*100000</f>
        <v>0</v>
      </c>
      <c r="AG192" s="17">
        <f>(X192*SUMIFS(Info!$C:$C,Info!$A:$A,AG$3,Info!$E:$E,"&gt;="&amp;$B192,Info!$D:$D,"&lt;="&amp;$B192,Info!$I:$I,"x")/365)*100000</f>
        <v>0</v>
      </c>
      <c r="AH192" s="17">
        <f>(Y192*SUMIFS(Info!$C:$C,Info!$A:$A,AH$3,Info!$E:$E,"&gt;="&amp;$B192,Info!$D:$D,"&lt;="&amp;$B192,Info!$I:$I,"x")/365)*100000</f>
        <v>0</v>
      </c>
      <c r="AI192" s="17">
        <f>(Z192*SUMIFS(Info!$C:$C,Info!$A:$A,AI$3,Info!$E:$E,"&gt;="&amp;$B192,Info!$D:$D,"&lt;="&amp;$B192,Info!$I:$I,"x")/365)*100000</f>
        <v>0</v>
      </c>
      <c r="AJ192" s="17">
        <f>(AA192*SUMIFS(Info!$C:$C,Info!$A:$A,AJ$3,Info!$E:$E,"&gt;="&amp;$B192,Info!$D:$D,"&lt;="&amp;$B192,Info!$I:$I,"x")/365)*100000</f>
        <v>0</v>
      </c>
      <c r="AK192" s="17">
        <f>(AB192*SUMIFS(Info!$C:$C,Info!$A:$A,AK$3,Info!$E:$E,"&gt;="&amp;$B192,Info!$D:$D,"&lt;="&amp;$B192,Info!$I:$I,"x")/365)*100000</f>
        <v>0</v>
      </c>
      <c r="AL192" s="17">
        <f>(AC192*SUMIFS(Info!$C:$C,Info!$A:$A,AL$3,Info!$E:$E,"&gt;="&amp;$B192,Info!$D:$D,"&lt;="&amp;$B192,Info!$I:$I,"x")/365)*100000</f>
        <v>0</v>
      </c>
    </row>
    <row r="193" spans="1:38">
      <c r="A193" s="14" t="str">
        <f t="shared" si="61"/>
        <v>4/2025</v>
      </c>
      <c r="B193" s="14">
        <f t="shared" si="50"/>
        <v>45757</v>
      </c>
      <c r="C193" s="1">
        <f>(SUMIFS('OD0040 theo Bravo'!$G:$G,'OD0040 theo Bravo'!$G:$G,"&gt;="&amp;0,'OD0040 theo Bravo'!$D:$D,C$3,'OD0040 theo Bravo'!$B:$B,"&lt;="&amp;$B193))</f>
        <v>257159</v>
      </c>
      <c r="D193" s="1">
        <f>(SUMIFS('OD0040 theo Bravo'!$G:$G,'OD0040 theo Bravo'!$G:$G,"&gt;="&amp;0,'OD0040 theo Bravo'!$D:$D,D$3,'OD0040 theo Bravo'!$B:$B,"&lt;="&amp;$B193))</f>
        <v>10150</v>
      </c>
      <c r="E193" s="1">
        <f>(SUMIFS('OD0040 theo Bravo'!$G:$G,'OD0040 theo Bravo'!$G:$G,"&gt;="&amp;0,'OD0040 theo Bravo'!$D:$D,E$3,'OD0040 theo Bravo'!$B:$B,"&lt;="&amp;$B193))</f>
        <v>791202</v>
      </c>
      <c r="F193" s="1">
        <f>(SUMIFS('OD0040 theo Bravo'!$G:$G,'OD0040 theo Bravo'!$G:$G,"&gt;="&amp;0,'OD0040 theo Bravo'!$D:$D,F$3,'OD0040 theo Bravo'!$B:$B,"&lt;="&amp;$B193))</f>
        <v>682507</v>
      </c>
      <c r="G193" s="1">
        <f>(SUMIFS('OD0040 theo Bravo'!$G:$G,'OD0040 theo Bravo'!$G:$G,"&gt;="&amp;0,'OD0040 theo Bravo'!$D:$D,G$3,'OD0040 theo Bravo'!$B:$B,"&lt;="&amp;$B193))</f>
        <v>550000</v>
      </c>
      <c r="H193" s="1">
        <f>(SUMIFS('OD0040 theo Bravo'!$G:$G,'OD0040 theo Bravo'!$G:$G,"&gt;="&amp;0,'OD0040 theo Bravo'!$D:$D,H$3,'OD0040 theo Bravo'!$B:$B,"&lt;="&amp;$B193))</f>
        <v>250000</v>
      </c>
      <c r="I193" s="1">
        <f>(SUMIFS('OD0040 theo Bravo'!$G:$G,'OD0040 theo Bravo'!$G:$G,"&gt;="&amp;0,'OD0040 theo Bravo'!$D:$D,I$3,'OD0040 theo Bravo'!$B:$B,"&lt;="&amp;$B193))</f>
        <v>0</v>
      </c>
      <c r="J193" s="1">
        <f>(SUMIFS('OD0040 theo Bravo'!$G:$G,'OD0040 theo Bravo'!$G:$G,"&gt;="&amp;0,'OD0040 theo Bravo'!$D:$D,J$3,'OD0040 theo Bravo'!$B:$B,"&lt;="&amp;$B193))</f>
        <v>0</v>
      </c>
      <c r="K193" s="1">
        <f>(SUMIFS('OD0040 theo Bravo'!$G:$G,'OD0040 theo Bravo'!$G:$G,"&gt;="&amp;0,'OD0040 theo Bravo'!$D:$D,K$3,'OD0040 theo Bravo'!$B:$B,"&lt;="&amp;$B193))</f>
        <v>0</v>
      </c>
      <c r="L193" s="1">
        <f>-(SUMIFS('OD0040 theo Bravo'!$G:$G,'OD0040 theo Bravo'!$G:$G,"&lt;"&amp;0,'OD0040 theo Bravo'!$D:$D,L$3))</f>
        <v>504722</v>
      </c>
      <c r="M193" s="1">
        <f>-(SUMIFS('OD0040 theo Bravo'!$G:$G,'OD0040 theo Bravo'!$G:$G,"&lt;"&amp;0,'OD0040 theo Bravo'!$D:$D,M$3))</f>
        <v>0</v>
      </c>
      <c r="N193" s="1">
        <f>-(SUMIFS('OD0040 theo Bravo'!$G:$G,'OD0040 theo Bravo'!$G:$G,"&lt;"&amp;0,'OD0040 theo Bravo'!$D:$D,N$3))</f>
        <v>974267</v>
      </c>
      <c r="O193" s="1">
        <f>-(SUMIFS('OD0040 theo Bravo'!$G:$G,'OD0040 theo Bravo'!$G:$G,"&lt;"&amp;0,'OD0040 theo Bravo'!$D:$D,O$3))</f>
        <v>830018</v>
      </c>
      <c r="P193" s="1">
        <f>-(SUMIFS('OD0040 theo Bravo'!$G:$G,'OD0040 theo Bravo'!$G:$G,"&lt;"&amp;0,'OD0040 theo Bravo'!$D:$D,P$3))</f>
        <v>550000</v>
      </c>
      <c r="Q193" s="1">
        <f>-(SUMIFS('OD0040 theo Bravo'!$G:$G,'OD0040 theo Bravo'!$G:$G,"&lt;"&amp;0,'OD0040 theo Bravo'!$D:$D,Q$3))</f>
        <v>449984</v>
      </c>
      <c r="R193" s="1">
        <f>-(SUMIFS('OD0040 theo Bravo'!$G:$G,'OD0040 theo Bravo'!$G:$G,"&lt;"&amp;0,'OD0040 theo Bravo'!$D:$D,R$3))</f>
        <v>550145</v>
      </c>
      <c r="S193" s="1">
        <f>-(SUMIFS('OD0040 theo Bravo'!$G:$G,'OD0040 theo Bravo'!$G:$G,"&lt;"&amp;0,'OD0040 theo Bravo'!$D:$D,S$3))</f>
        <v>0</v>
      </c>
      <c r="T193" s="1">
        <f>-(SUMIFS('OD0040 theo Bravo'!$G:$G,'OD0040 theo Bravo'!$G:$G,"&lt;"&amp;0,'OD0040 theo Bravo'!$D:$D,T$3))</f>
        <v>49247</v>
      </c>
      <c r="U193" s="18">
        <f t="shared" si="62"/>
        <v>0</v>
      </c>
      <c r="V193" s="18">
        <f t="shared" si="63"/>
        <v>10150</v>
      </c>
      <c r="W193" s="18">
        <f t="shared" si="64"/>
        <v>0</v>
      </c>
      <c r="X193" s="18">
        <f t="shared" si="65"/>
        <v>0</v>
      </c>
      <c r="Y193" s="18">
        <f t="shared" si="66"/>
        <v>0</v>
      </c>
      <c r="Z193" s="18">
        <f t="shared" si="67"/>
        <v>0</v>
      </c>
      <c r="AA193" s="18">
        <f t="shared" si="47"/>
        <v>0</v>
      </c>
      <c r="AB193" s="18">
        <f t="shared" si="48"/>
        <v>0</v>
      </c>
      <c r="AC193" s="18">
        <f t="shared" si="48"/>
        <v>0</v>
      </c>
      <c r="AD193" s="17">
        <f>(U193*SUMIFS(Info!$C:$C,Info!$A:$A,AD$3,Info!$E:$E,"&gt;="&amp;$B193,Info!$D:$D,"&lt;="&amp;$B193,Info!$I:$I,"x")/365)*100000</f>
        <v>0</v>
      </c>
      <c r="AE193" s="17">
        <f>(V193*SUMIFS(Info!$C:$C,Info!$A:$A,AE$3,Info!$E:$E,"&gt;="&amp;$B193,Info!$D:$D,"&lt;="&amp;$B193,Info!$I:$I,"x")/365)*100000</f>
        <v>174635.61643835614</v>
      </c>
      <c r="AF193" s="17">
        <f>(W193*SUMIFS(Info!$C:$C,Info!$A:$A,AF$3,Info!$E:$E,"&gt;="&amp;$B193,Info!$D:$D,"&lt;="&amp;$B193,Info!$I:$I,"x")/365)*100000</f>
        <v>0</v>
      </c>
      <c r="AG193" s="17">
        <f>(X193*SUMIFS(Info!$C:$C,Info!$A:$A,AG$3,Info!$E:$E,"&gt;="&amp;$B193,Info!$D:$D,"&lt;="&amp;$B193,Info!$I:$I,"x")/365)*100000</f>
        <v>0</v>
      </c>
      <c r="AH193" s="17">
        <f>(Y193*SUMIFS(Info!$C:$C,Info!$A:$A,AH$3,Info!$E:$E,"&gt;="&amp;$B193,Info!$D:$D,"&lt;="&amp;$B193,Info!$I:$I,"x")/365)*100000</f>
        <v>0</v>
      </c>
      <c r="AI193" s="17">
        <f>(Z193*SUMIFS(Info!$C:$C,Info!$A:$A,AI$3,Info!$E:$E,"&gt;="&amp;$B193,Info!$D:$D,"&lt;="&amp;$B193,Info!$I:$I,"x")/365)*100000</f>
        <v>0</v>
      </c>
      <c r="AJ193" s="17">
        <f>(AA193*SUMIFS(Info!$C:$C,Info!$A:$A,AJ$3,Info!$E:$E,"&gt;="&amp;$B193,Info!$D:$D,"&lt;="&amp;$B193,Info!$I:$I,"x")/365)*100000</f>
        <v>0</v>
      </c>
      <c r="AK193" s="17">
        <f>(AB193*SUMIFS(Info!$C:$C,Info!$A:$A,AK$3,Info!$E:$E,"&gt;="&amp;$B193,Info!$D:$D,"&lt;="&amp;$B193,Info!$I:$I,"x")/365)*100000</f>
        <v>0</v>
      </c>
      <c r="AL193" s="17">
        <f>(AC193*SUMIFS(Info!$C:$C,Info!$A:$A,AL$3,Info!$E:$E,"&gt;="&amp;$B193,Info!$D:$D,"&lt;="&amp;$B193,Info!$I:$I,"x")/365)*100000</f>
        <v>0</v>
      </c>
    </row>
    <row r="194" spans="1:38">
      <c r="A194" s="14" t="str">
        <f t="shared" si="61"/>
        <v>4/2025</v>
      </c>
      <c r="B194" s="14">
        <f t="shared" si="50"/>
        <v>45758</v>
      </c>
      <c r="C194" s="1">
        <f>(SUMIFS('OD0040 theo Bravo'!$G:$G,'OD0040 theo Bravo'!$G:$G,"&gt;="&amp;0,'OD0040 theo Bravo'!$D:$D,C$3,'OD0040 theo Bravo'!$B:$B,"&lt;="&amp;$B194))</f>
        <v>259054</v>
      </c>
      <c r="D194" s="1">
        <f>(SUMIFS('OD0040 theo Bravo'!$G:$G,'OD0040 theo Bravo'!$G:$G,"&gt;="&amp;0,'OD0040 theo Bravo'!$D:$D,D$3,'OD0040 theo Bravo'!$B:$B,"&lt;="&amp;$B194))</f>
        <v>10150</v>
      </c>
      <c r="E194" s="1">
        <f>(SUMIFS('OD0040 theo Bravo'!$G:$G,'OD0040 theo Bravo'!$G:$G,"&gt;="&amp;0,'OD0040 theo Bravo'!$D:$D,E$3,'OD0040 theo Bravo'!$B:$B,"&lt;="&amp;$B194))</f>
        <v>791350</v>
      </c>
      <c r="F194" s="1">
        <f>(SUMIFS('OD0040 theo Bravo'!$G:$G,'OD0040 theo Bravo'!$G:$G,"&gt;="&amp;0,'OD0040 theo Bravo'!$D:$D,F$3,'OD0040 theo Bravo'!$B:$B,"&lt;="&amp;$B194))</f>
        <v>684035</v>
      </c>
      <c r="G194" s="1">
        <f>(SUMIFS('OD0040 theo Bravo'!$G:$G,'OD0040 theo Bravo'!$G:$G,"&gt;="&amp;0,'OD0040 theo Bravo'!$D:$D,G$3,'OD0040 theo Bravo'!$B:$B,"&lt;="&amp;$B194))</f>
        <v>550000</v>
      </c>
      <c r="H194" s="1">
        <f>(SUMIFS('OD0040 theo Bravo'!$G:$G,'OD0040 theo Bravo'!$G:$G,"&gt;="&amp;0,'OD0040 theo Bravo'!$D:$D,H$3,'OD0040 theo Bravo'!$B:$B,"&lt;="&amp;$B194))</f>
        <v>250000</v>
      </c>
      <c r="I194" s="1">
        <f>(SUMIFS('OD0040 theo Bravo'!$G:$G,'OD0040 theo Bravo'!$G:$G,"&gt;="&amp;0,'OD0040 theo Bravo'!$D:$D,I$3,'OD0040 theo Bravo'!$B:$B,"&lt;="&amp;$B194))</f>
        <v>0</v>
      </c>
      <c r="J194" s="1">
        <f>(SUMIFS('OD0040 theo Bravo'!$G:$G,'OD0040 theo Bravo'!$G:$G,"&gt;="&amp;0,'OD0040 theo Bravo'!$D:$D,J$3,'OD0040 theo Bravo'!$B:$B,"&lt;="&amp;$B194))</f>
        <v>0</v>
      </c>
      <c r="K194" s="1">
        <f>(SUMIFS('OD0040 theo Bravo'!$G:$G,'OD0040 theo Bravo'!$G:$G,"&gt;="&amp;0,'OD0040 theo Bravo'!$D:$D,K$3,'OD0040 theo Bravo'!$B:$B,"&lt;="&amp;$B194))</f>
        <v>0</v>
      </c>
      <c r="L194" s="1">
        <f>-(SUMIFS('OD0040 theo Bravo'!$G:$G,'OD0040 theo Bravo'!$G:$G,"&lt;"&amp;0,'OD0040 theo Bravo'!$D:$D,L$3))</f>
        <v>504722</v>
      </c>
      <c r="M194" s="1">
        <f>-(SUMIFS('OD0040 theo Bravo'!$G:$G,'OD0040 theo Bravo'!$G:$G,"&lt;"&amp;0,'OD0040 theo Bravo'!$D:$D,M$3))</f>
        <v>0</v>
      </c>
      <c r="N194" s="1">
        <f>-(SUMIFS('OD0040 theo Bravo'!$G:$G,'OD0040 theo Bravo'!$G:$G,"&lt;"&amp;0,'OD0040 theo Bravo'!$D:$D,N$3))</f>
        <v>974267</v>
      </c>
      <c r="O194" s="1">
        <f>-(SUMIFS('OD0040 theo Bravo'!$G:$G,'OD0040 theo Bravo'!$G:$G,"&lt;"&amp;0,'OD0040 theo Bravo'!$D:$D,O$3))</f>
        <v>830018</v>
      </c>
      <c r="P194" s="1">
        <f>-(SUMIFS('OD0040 theo Bravo'!$G:$G,'OD0040 theo Bravo'!$G:$G,"&lt;"&amp;0,'OD0040 theo Bravo'!$D:$D,P$3))</f>
        <v>550000</v>
      </c>
      <c r="Q194" s="1">
        <f>-(SUMIFS('OD0040 theo Bravo'!$G:$G,'OD0040 theo Bravo'!$G:$G,"&lt;"&amp;0,'OD0040 theo Bravo'!$D:$D,Q$3))</f>
        <v>449984</v>
      </c>
      <c r="R194" s="1">
        <f>-(SUMIFS('OD0040 theo Bravo'!$G:$G,'OD0040 theo Bravo'!$G:$G,"&lt;"&amp;0,'OD0040 theo Bravo'!$D:$D,R$3))</f>
        <v>550145</v>
      </c>
      <c r="S194" s="1">
        <f>-(SUMIFS('OD0040 theo Bravo'!$G:$G,'OD0040 theo Bravo'!$G:$G,"&lt;"&amp;0,'OD0040 theo Bravo'!$D:$D,S$3))</f>
        <v>0</v>
      </c>
      <c r="T194" s="1">
        <f>-(SUMIFS('OD0040 theo Bravo'!$G:$G,'OD0040 theo Bravo'!$G:$G,"&lt;"&amp;0,'OD0040 theo Bravo'!$D:$D,T$3))</f>
        <v>49247</v>
      </c>
      <c r="U194" s="18">
        <f t="shared" si="62"/>
        <v>0</v>
      </c>
      <c r="V194" s="18">
        <f t="shared" si="63"/>
        <v>10150</v>
      </c>
      <c r="W194" s="18">
        <f t="shared" si="64"/>
        <v>0</v>
      </c>
      <c r="X194" s="18">
        <f t="shared" si="65"/>
        <v>0</v>
      </c>
      <c r="Y194" s="18">
        <f t="shared" si="66"/>
        <v>0</v>
      </c>
      <c r="Z194" s="18">
        <f t="shared" si="67"/>
        <v>0</v>
      </c>
      <c r="AA194" s="18">
        <f t="shared" si="47"/>
        <v>0</v>
      </c>
      <c r="AB194" s="18">
        <f t="shared" si="48"/>
        <v>0</v>
      </c>
      <c r="AC194" s="18">
        <f t="shared" si="48"/>
        <v>0</v>
      </c>
      <c r="AD194" s="17">
        <f>(U194*SUMIFS(Info!$C:$C,Info!$A:$A,AD$3,Info!$E:$E,"&gt;="&amp;$B194,Info!$D:$D,"&lt;="&amp;$B194,Info!$I:$I,"x")/365)*100000</f>
        <v>0</v>
      </c>
      <c r="AE194" s="17">
        <f>(V194*SUMIFS(Info!$C:$C,Info!$A:$A,AE$3,Info!$E:$E,"&gt;="&amp;$B194,Info!$D:$D,"&lt;="&amp;$B194,Info!$I:$I,"x")/365)*100000</f>
        <v>174635.61643835614</v>
      </c>
      <c r="AF194" s="17">
        <f>(W194*SUMIFS(Info!$C:$C,Info!$A:$A,AF$3,Info!$E:$E,"&gt;="&amp;$B194,Info!$D:$D,"&lt;="&amp;$B194,Info!$I:$I,"x")/365)*100000</f>
        <v>0</v>
      </c>
      <c r="AG194" s="17">
        <f>(X194*SUMIFS(Info!$C:$C,Info!$A:$A,AG$3,Info!$E:$E,"&gt;="&amp;$B194,Info!$D:$D,"&lt;="&amp;$B194,Info!$I:$I,"x")/365)*100000</f>
        <v>0</v>
      </c>
      <c r="AH194" s="17">
        <f>(Y194*SUMIFS(Info!$C:$C,Info!$A:$A,AH$3,Info!$E:$E,"&gt;="&amp;$B194,Info!$D:$D,"&lt;="&amp;$B194,Info!$I:$I,"x")/365)*100000</f>
        <v>0</v>
      </c>
      <c r="AI194" s="17">
        <f>(Z194*SUMIFS(Info!$C:$C,Info!$A:$A,AI$3,Info!$E:$E,"&gt;="&amp;$B194,Info!$D:$D,"&lt;="&amp;$B194,Info!$I:$I,"x")/365)*100000</f>
        <v>0</v>
      </c>
      <c r="AJ194" s="17">
        <f>(AA194*SUMIFS(Info!$C:$C,Info!$A:$A,AJ$3,Info!$E:$E,"&gt;="&amp;$B194,Info!$D:$D,"&lt;="&amp;$B194,Info!$I:$I,"x")/365)*100000</f>
        <v>0</v>
      </c>
      <c r="AK194" s="17">
        <f>(AB194*SUMIFS(Info!$C:$C,Info!$A:$A,AK$3,Info!$E:$E,"&gt;="&amp;$B194,Info!$D:$D,"&lt;="&amp;$B194,Info!$I:$I,"x")/365)*100000</f>
        <v>0</v>
      </c>
      <c r="AL194" s="17">
        <f>(AC194*SUMIFS(Info!$C:$C,Info!$A:$A,AL$3,Info!$E:$E,"&gt;="&amp;$B194,Info!$D:$D,"&lt;="&amp;$B194,Info!$I:$I,"x")/365)*100000</f>
        <v>0</v>
      </c>
    </row>
    <row r="195" spans="1:38">
      <c r="A195" s="14" t="str">
        <f t="shared" si="61"/>
        <v>4/2025</v>
      </c>
      <c r="B195" s="14">
        <f t="shared" si="50"/>
        <v>45759</v>
      </c>
      <c r="C195" s="1">
        <f>(SUMIFS('OD0040 theo Bravo'!$G:$G,'OD0040 theo Bravo'!$G:$G,"&gt;="&amp;0,'OD0040 theo Bravo'!$D:$D,C$3,'OD0040 theo Bravo'!$B:$B,"&lt;="&amp;$B195))</f>
        <v>259054</v>
      </c>
      <c r="D195" s="1">
        <f>(SUMIFS('OD0040 theo Bravo'!$G:$G,'OD0040 theo Bravo'!$G:$G,"&gt;="&amp;0,'OD0040 theo Bravo'!$D:$D,D$3,'OD0040 theo Bravo'!$B:$B,"&lt;="&amp;$B195))</f>
        <v>10150</v>
      </c>
      <c r="E195" s="1">
        <f>(SUMIFS('OD0040 theo Bravo'!$G:$G,'OD0040 theo Bravo'!$G:$G,"&gt;="&amp;0,'OD0040 theo Bravo'!$D:$D,E$3,'OD0040 theo Bravo'!$B:$B,"&lt;="&amp;$B195))</f>
        <v>791350</v>
      </c>
      <c r="F195" s="1">
        <f>(SUMIFS('OD0040 theo Bravo'!$G:$G,'OD0040 theo Bravo'!$G:$G,"&gt;="&amp;0,'OD0040 theo Bravo'!$D:$D,F$3,'OD0040 theo Bravo'!$B:$B,"&lt;="&amp;$B195))</f>
        <v>684035</v>
      </c>
      <c r="G195" s="1">
        <f>(SUMIFS('OD0040 theo Bravo'!$G:$G,'OD0040 theo Bravo'!$G:$G,"&gt;="&amp;0,'OD0040 theo Bravo'!$D:$D,G$3,'OD0040 theo Bravo'!$B:$B,"&lt;="&amp;$B195))</f>
        <v>550000</v>
      </c>
      <c r="H195" s="1">
        <f>(SUMIFS('OD0040 theo Bravo'!$G:$G,'OD0040 theo Bravo'!$G:$G,"&gt;="&amp;0,'OD0040 theo Bravo'!$D:$D,H$3,'OD0040 theo Bravo'!$B:$B,"&lt;="&amp;$B195))</f>
        <v>250000</v>
      </c>
      <c r="I195" s="1">
        <f>(SUMIFS('OD0040 theo Bravo'!$G:$G,'OD0040 theo Bravo'!$G:$G,"&gt;="&amp;0,'OD0040 theo Bravo'!$D:$D,I$3,'OD0040 theo Bravo'!$B:$B,"&lt;="&amp;$B195))</f>
        <v>0</v>
      </c>
      <c r="J195" s="1">
        <f>(SUMIFS('OD0040 theo Bravo'!$G:$G,'OD0040 theo Bravo'!$G:$G,"&gt;="&amp;0,'OD0040 theo Bravo'!$D:$D,J$3,'OD0040 theo Bravo'!$B:$B,"&lt;="&amp;$B195))</f>
        <v>0</v>
      </c>
      <c r="K195" s="1">
        <f>(SUMIFS('OD0040 theo Bravo'!$G:$G,'OD0040 theo Bravo'!$G:$G,"&gt;="&amp;0,'OD0040 theo Bravo'!$D:$D,K$3,'OD0040 theo Bravo'!$B:$B,"&lt;="&amp;$B195))</f>
        <v>0</v>
      </c>
      <c r="L195" s="1">
        <f>-(SUMIFS('OD0040 theo Bravo'!$G:$G,'OD0040 theo Bravo'!$G:$G,"&lt;"&amp;0,'OD0040 theo Bravo'!$D:$D,L$3))</f>
        <v>504722</v>
      </c>
      <c r="M195" s="1">
        <f>-(SUMIFS('OD0040 theo Bravo'!$G:$G,'OD0040 theo Bravo'!$G:$G,"&lt;"&amp;0,'OD0040 theo Bravo'!$D:$D,M$3))</f>
        <v>0</v>
      </c>
      <c r="N195" s="1">
        <f>-(SUMIFS('OD0040 theo Bravo'!$G:$G,'OD0040 theo Bravo'!$G:$G,"&lt;"&amp;0,'OD0040 theo Bravo'!$D:$D,N$3))</f>
        <v>974267</v>
      </c>
      <c r="O195" s="1">
        <f>-(SUMIFS('OD0040 theo Bravo'!$G:$G,'OD0040 theo Bravo'!$G:$G,"&lt;"&amp;0,'OD0040 theo Bravo'!$D:$D,O$3))</f>
        <v>830018</v>
      </c>
      <c r="P195" s="1">
        <f>-(SUMIFS('OD0040 theo Bravo'!$G:$G,'OD0040 theo Bravo'!$G:$G,"&lt;"&amp;0,'OD0040 theo Bravo'!$D:$D,P$3))</f>
        <v>550000</v>
      </c>
      <c r="Q195" s="1">
        <f>-(SUMIFS('OD0040 theo Bravo'!$G:$G,'OD0040 theo Bravo'!$G:$G,"&lt;"&amp;0,'OD0040 theo Bravo'!$D:$D,Q$3))</f>
        <v>449984</v>
      </c>
      <c r="R195" s="1">
        <f>-(SUMIFS('OD0040 theo Bravo'!$G:$G,'OD0040 theo Bravo'!$G:$G,"&lt;"&amp;0,'OD0040 theo Bravo'!$D:$D,R$3))</f>
        <v>550145</v>
      </c>
      <c r="S195" s="1">
        <f>-(SUMIFS('OD0040 theo Bravo'!$G:$G,'OD0040 theo Bravo'!$G:$G,"&lt;"&amp;0,'OD0040 theo Bravo'!$D:$D,S$3))</f>
        <v>0</v>
      </c>
      <c r="T195" s="1">
        <f>-(SUMIFS('OD0040 theo Bravo'!$G:$G,'OD0040 theo Bravo'!$G:$G,"&lt;"&amp;0,'OD0040 theo Bravo'!$D:$D,T$3))</f>
        <v>49247</v>
      </c>
      <c r="U195" s="18">
        <f t="shared" si="62"/>
        <v>0</v>
      </c>
      <c r="V195" s="18">
        <f t="shared" si="63"/>
        <v>10150</v>
      </c>
      <c r="W195" s="18">
        <f t="shared" si="64"/>
        <v>0</v>
      </c>
      <c r="X195" s="18">
        <f t="shared" si="65"/>
        <v>0</v>
      </c>
      <c r="Y195" s="18">
        <f t="shared" si="66"/>
        <v>0</v>
      </c>
      <c r="Z195" s="18">
        <f t="shared" si="67"/>
        <v>0</v>
      </c>
      <c r="AA195" s="18">
        <f t="shared" si="47"/>
        <v>0</v>
      </c>
      <c r="AB195" s="18">
        <f t="shared" si="48"/>
        <v>0</v>
      </c>
      <c r="AC195" s="18">
        <f t="shared" si="48"/>
        <v>0</v>
      </c>
      <c r="AD195" s="17">
        <f>(U195*SUMIFS(Info!$C:$C,Info!$A:$A,AD$3,Info!$E:$E,"&gt;="&amp;$B195,Info!$D:$D,"&lt;="&amp;$B195,Info!$I:$I,"x")/365)*100000</f>
        <v>0</v>
      </c>
      <c r="AE195" s="17">
        <f>(V195*SUMIFS(Info!$C:$C,Info!$A:$A,AE$3,Info!$E:$E,"&gt;="&amp;$B195,Info!$D:$D,"&lt;="&amp;$B195,Info!$I:$I,"x")/365)*100000</f>
        <v>174635.61643835614</v>
      </c>
      <c r="AF195" s="17">
        <f>(W195*SUMIFS(Info!$C:$C,Info!$A:$A,AF$3,Info!$E:$E,"&gt;="&amp;$B195,Info!$D:$D,"&lt;="&amp;$B195,Info!$I:$I,"x")/365)*100000</f>
        <v>0</v>
      </c>
      <c r="AG195" s="17">
        <f>(X195*SUMIFS(Info!$C:$C,Info!$A:$A,AG$3,Info!$E:$E,"&gt;="&amp;$B195,Info!$D:$D,"&lt;="&amp;$B195,Info!$I:$I,"x")/365)*100000</f>
        <v>0</v>
      </c>
      <c r="AH195" s="17">
        <f>(Y195*SUMIFS(Info!$C:$C,Info!$A:$A,AH$3,Info!$E:$E,"&gt;="&amp;$B195,Info!$D:$D,"&lt;="&amp;$B195,Info!$I:$I,"x")/365)*100000</f>
        <v>0</v>
      </c>
      <c r="AI195" s="17">
        <f>(Z195*SUMIFS(Info!$C:$C,Info!$A:$A,AI$3,Info!$E:$E,"&gt;="&amp;$B195,Info!$D:$D,"&lt;="&amp;$B195,Info!$I:$I,"x")/365)*100000</f>
        <v>0</v>
      </c>
      <c r="AJ195" s="17">
        <f>(AA195*SUMIFS(Info!$C:$C,Info!$A:$A,AJ$3,Info!$E:$E,"&gt;="&amp;$B195,Info!$D:$D,"&lt;="&amp;$B195,Info!$I:$I,"x")/365)*100000</f>
        <v>0</v>
      </c>
      <c r="AK195" s="17">
        <f>(AB195*SUMIFS(Info!$C:$C,Info!$A:$A,AK$3,Info!$E:$E,"&gt;="&amp;$B195,Info!$D:$D,"&lt;="&amp;$B195,Info!$I:$I,"x")/365)*100000</f>
        <v>0</v>
      </c>
      <c r="AL195" s="17">
        <f>(AC195*SUMIFS(Info!$C:$C,Info!$A:$A,AL$3,Info!$E:$E,"&gt;="&amp;$B195,Info!$D:$D,"&lt;="&amp;$B195,Info!$I:$I,"x")/365)*100000</f>
        <v>0</v>
      </c>
    </row>
    <row r="196" spans="1:38">
      <c r="A196" s="14" t="str">
        <f t="shared" si="61"/>
        <v>4/2025</v>
      </c>
      <c r="B196" s="14">
        <f t="shared" si="50"/>
        <v>45760</v>
      </c>
      <c r="C196" s="1">
        <f>(SUMIFS('OD0040 theo Bravo'!$G:$G,'OD0040 theo Bravo'!$G:$G,"&gt;="&amp;0,'OD0040 theo Bravo'!$D:$D,C$3,'OD0040 theo Bravo'!$B:$B,"&lt;="&amp;$B196))</f>
        <v>259054</v>
      </c>
      <c r="D196" s="1">
        <f>(SUMIFS('OD0040 theo Bravo'!$G:$G,'OD0040 theo Bravo'!$G:$G,"&gt;="&amp;0,'OD0040 theo Bravo'!$D:$D,D$3,'OD0040 theo Bravo'!$B:$B,"&lt;="&amp;$B196))</f>
        <v>10150</v>
      </c>
      <c r="E196" s="1">
        <f>(SUMIFS('OD0040 theo Bravo'!$G:$G,'OD0040 theo Bravo'!$G:$G,"&gt;="&amp;0,'OD0040 theo Bravo'!$D:$D,E$3,'OD0040 theo Bravo'!$B:$B,"&lt;="&amp;$B196))</f>
        <v>791350</v>
      </c>
      <c r="F196" s="1">
        <f>(SUMIFS('OD0040 theo Bravo'!$G:$G,'OD0040 theo Bravo'!$G:$G,"&gt;="&amp;0,'OD0040 theo Bravo'!$D:$D,F$3,'OD0040 theo Bravo'!$B:$B,"&lt;="&amp;$B196))</f>
        <v>684035</v>
      </c>
      <c r="G196" s="1">
        <f>(SUMIFS('OD0040 theo Bravo'!$G:$G,'OD0040 theo Bravo'!$G:$G,"&gt;="&amp;0,'OD0040 theo Bravo'!$D:$D,G$3,'OD0040 theo Bravo'!$B:$B,"&lt;="&amp;$B196))</f>
        <v>550000</v>
      </c>
      <c r="H196" s="1">
        <f>(SUMIFS('OD0040 theo Bravo'!$G:$G,'OD0040 theo Bravo'!$G:$G,"&gt;="&amp;0,'OD0040 theo Bravo'!$D:$D,H$3,'OD0040 theo Bravo'!$B:$B,"&lt;="&amp;$B196))</f>
        <v>250000</v>
      </c>
      <c r="I196" s="1">
        <f>(SUMIFS('OD0040 theo Bravo'!$G:$G,'OD0040 theo Bravo'!$G:$G,"&gt;="&amp;0,'OD0040 theo Bravo'!$D:$D,I$3,'OD0040 theo Bravo'!$B:$B,"&lt;="&amp;$B196))</f>
        <v>0</v>
      </c>
      <c r="J196" s="1">
        <f>(SUMIFS('OD0040 theo Bravo'!$G:$G,'OD0040 theo Bravo'!$G:$G,"&gt;="&amp;0,'OD0040 theo Bravo'!$D:$D,J$3,'OD0040 theo Bravo'!$B:$B,"&lt;="&amp;$B196))</f>
        <v>0</v>
      </c>
      <c r="K196" s="1">
        <f>(SUMIFS('OD0040 theo Bravo'!$G:$G,'OD0040 theo Bravo'!$G:$G,"&gt;="&amp;0,'OD0040 theo Bravo'!$D:$D,K$3,'OD0040 theo Bravo'!$B:$B,"&lt;="&amp;$B196))</f>
        <v>0</v>
      </c>
      <c r="L196" s="1">
        <f>-(SUMIFS('OD0040 theo Bravo'!$G:$G,'OD0040 theo Bravo'!$G:$G,"&lt;"&amp;0,'OD0040 theo Bravo'!$D:$D,L$3))</f>
        <v>504722</v>
      </c>
      <c r="M196" s="1">
        <f>-(SUMIFS('OD0040 theo Bravo'!$G:$G,'OD0040 theo Bravo'!$G:$G,"&lt;"&amp;0,'OD0040 theo Bravo'!$D:$D,M$3))</f>
        <v>0</v>
      </c>
      <c r="N196" s="1">
        <f>-(SUMIFS('OD0040 theo Bravo'!$G:$G,'OD0040 theo Bravo'!$G:$G,"&lt;"&amp;0,'OD0040 theo Bravo'!$D:$D,N$3))</f>
        <v>974267</v>
      </c>
      <c r="O196" s="1">
        <f>-(SUMIFS('OD0040 theo Bravo'!$G:$G,'OD0040 theo Bravo'!$G:$G,"&lt;"&amp;0,'OD0040 theo Bravo'!$D:$D,O$3))</f>
        <v>830018</v>
      </c>
      <c r="P196" s="1">
        <f>-(SUMIFS('OD0040 theo Bravo'!$G:$G,'OD0040 theo Bravo'!$G:$G,"&lt;"&amp;0,'OD0040 theo Bravo'!$D:$D,P$3))</f>
        <v>550000</v>
      </c>
      <c r="Q196" s="1">
        <f>-(SUMIFS('OD0040 theo Bravo'!$G:$G,'OD0040 theo Bravo'!$G:$G,"&lt;"&amp;0,'OD0040 theo Bravo'!$D:$D,Q$3))</f>
        <v>449984</v>
      </c>
      <c r="R196" s="1">
        <f>-(SUMIFS('OD0040 theo Bravo'!$G:$G,'OD0040 theo Bravo'!$G:$G,"&lt;"&amp;0,'OD0040 theo Bravo'!$D:$D,R$3))</f>
        <v>550145</v>
      </c>
      <c r="S196" s="1">
        <f>-(SUMIFS('OD0040 theo Bravo'!$G:$G,'OD0040 theo Bravo'!$G:$G,"&lt;"&amp;0,'OD0040 theo Bravo'!$D:$D,S$3))</f>
        <v>0</v>
      </c>
      <c r="T196" s="1">
        <f>-(SUMIFS('OD0040 theo Bravo'!$G:$G,'OD0040 theo Bravo'!$G:$G,"&lt;"&amp;0,'OD0040 theo Bravo'!$D:$D,T$3))</f>
        <v>49247</v>
      </c>
      <c r="U196" s="18">
        <f t="shared" si="62"/>
        <v>0</v>
      </c>
      <c r="V196" s="18">
        <f t="shared" si="63"/>
        <v>10150</v>
      </c>
      <c r="W196" s="18">
        <f t="shared" si="64"/>
        <v>0</v>
      </c>
      <c r="X196" s="18">
        <f t="shared" si="65"/>
        <v>0</v>
      </c>
      <c r="Y196" s="18">
        <f t="shared" si="66"/>
        <v>0</v>
      </c>
      <c r="Z196" s="18">
        <f t="shared" si="67"/>
        <v>0</v>
      </c>
      <c r="AA196" s="18">
        <f t="shared" si="47"/>
        <v>0</v>
      </c>
      <c r="AB196" s="18">
        <f t="shared" si="48"/>
        <v>0</v>
      </c>
      <c r="AC196" s="18">
        <f t="shared" si="48"/>
        <v>0</v>
      </c>
      <c r="AD196" s="17">
        <f>(U196*SUMIFS(Info!$C:$C,Info!$A:$A,AD$3,Info!$E:$E,"&gt;="&amp;$B196,Info!$D:$D,"&lt;="&amp;$B196,Info!$I:$I,"x")/365)*100000</f>
        <v>0</v>
      </c>
      <c r="AE196" s="17">
        <f>(V196*SUMIFS(Info!$C:$C,Info!$A:$A,AE$3,Info!$E:$E,"&gt;="&amp;$B196,Info!$D:$D,"&lt;="&amp;$B196,Info!$I:$I,"x")/365)*100000</f>
        <v>174635.61643835614</v>
      </c>
      <c r="AF196" s="17">
        <f>(W196*SUMIFS(Info!$C:$C,Info!$A:$A,AF$3,Info!$E:$E,"&gt;="&amp;$B196,Info!$D:$D,"&lt;="&amp;$B196,Info!$I:$I,"x")/365)*100000</f>
        <v>0</v>
      </c>
      <c r="AG196" s="17">
        <f>(X196*SUMIFS(Info!$C:$C,Info!$A:$A,AG$3,Info!$E:$E,"&gt;="&amp;$B196,Info!$D:$D,"&lt;="&amp;$B196,Info!$I:$I,"x")/365)*100000</f>
        <v>0</v>
      </c>
      <c r="AH196" s="17">
        <f>(Y196*SUMIFS(Info!$C:$C,Info!$A:$A,AH$3,Info!$E:$E,"&gt;="&amp;$B196,Info!$D:$D,"&lt;="&amp;$B196,Info!$I:$I,"x")/365)*100000</f>
        <v>0</v>
      </c>
      <c r="AI196" s="17">
        <f>(Z196*SUMIFS(Info!$C:$C,Info!$A:$A,AI$3,Info!$E:$E,"&gt;="&amp;$B196,Info!$D:$D,"&lt;="&amp;$B196,Info!$I:$I,"x")/365)*100000</f>
        <v>0</v>
      </c>
      <c r="AJ196" s="17">
        <f>(AA196*SUMIFS(Info!$C:$C,Info!$A:$A,AJ$3,Info!$E:$E,"&gt;="&amp;$B196,Info!$D:$D,"&lt;="&amp;$B196,Info!$I:$I,"x")/365)*100000</f>
        <v>0</v>
      </c>
      <c r="AK196" s="17">
        <f>(AB196*SUMIFS(Info!$C:$C,Info!$A:$A,AK$3,Info!$E:$E,"&gt;="&amp;$B196,Info!$D:$D,"&lt;="&amp;$B196,Info!$I:$I,"x")/365)*100000</f>
        <v>0</v>
      </c>
      <c r="AL196" s="17">
        <f>(AC196*SUMIFS(Info!$C:$C,Info!$A:$A,AL$3,Info!$E:$E,"&gt;="&amp;$B196,Info!$D:$D,"&lt;="&amp;$B196,Info!$I:$I,"x")/365)*100000</f>
        <v>0</v>
      </c>
    </row>
    <row r="197" spans="1:38">
      <c r="A197" s="14" t="str">
        <f t="shared" ref="A197:A208" si="68">MONTH(B197)&amp;"/"&amp;YEAR(B197)</f>
        <v>4/2025</v>
      </c>
      <c r="B197" s="14">
        <f t="shared" si="50"/>
        <v>45761</v>
      </c>
      <c r="C197" s="1">
        <f>(SUMIFS('OD0040 theo Bravo'!$G:$G,'OD0040 theo Bravo'!$G:$G,"&gt;="&amp;0,'OD0040 theo Bravo'!$D:$D,C$3,'OD0040 theo Bravo'!$B:$B,"&lt;="&amp;$B197))</f>
        <v>259184</v>
      </c>
      <c r="D197" s="1">
        <f>(SUMIFS('OD0040 theo Bravo'!$G:$G,'OD0040 theo Bravo'!$G:$G,"&gt;="&amp;0,'OD0040 theo Bravo'!$D:$D,D$3,'OD0040 theo Bravo'!$B:$B,"&lt;="&amp;$B197))</f>
        <v>10150</v>
      </c>
      <c r="E197" s="1">
        <f>(SUMIFS('OD0040 theo Bravo'!$G:$G,'OD0040 theo Bravo'!$G:$G,"&gt;="&amp;0,'OD0040 theo Bravo'!$D:$D,E$3,'OD0040 theo Bravo'!$B:$B,"&lt;="&amp;$B197))</f>
        <v>792939</v>
      </c>
      <c r="F197" s="1">
        <f>(SUMIFS('OD0040 theo Bravo'!$G:$G,'OD0040 theo Bravo'!$G:$G,"&gt;="&amp;0,'OD0040 theo Bravo'!$D:$D,F$3,'OD0040 theo Bravo'!$B:$B,"&lt;="&amp;$B197))</f>
        <v>686448</v>
      </c>
      <c r="G197" s="1">
        <f>(SUMIFS('OD0040 theo Bravo'!$G:$G,'OD0040 theo Bravo'!$G:$G,"&gt;="&amp;0,'OD0040 theo Bravo'!$D:$D,G$3,'OD0040 theo Bravo'!$B:$B,"&lt;="&amp;$B197))</f>
        <v>550000</v>
      </c>
      <c r="H197" s="1">
        <f>(SUMIFS('OD0040 theo Bravo'!$G:$G,'OD0040 theo Bravo'!$G:$G,"&gt;="&amp;0,'OD0040 theo Bravo'!$D:$D,H$3,'OD0040 theo Bravo'!$B:$B,"&lt;="&amp;$B197))</f>
        <v>250000</v>
      </c>
      <c r="I197" s="1">
        <f>(SUMIFS('OD0040 theo Bravo'!$G:$G,'OD0040 theo Bravo'!$G:$G,"&gt;="&amp;0,'OD0040 theo Bravo'!$D:$D,I$3,'OD0040 theo Bravo'!$B:$B,"&lt;="&amp;$B197))</f>
        <v>0</v>
      </c>
      <c r="J197" s="1">
        <f>(SUMIFS('OD0040 theo Bravo'!$G:$G,'OD0040 theo Bravo'!$G:$G,"&gt;="&amp;0,'OD0040 theo Bravo'!$D:$D,J$3,'OD0040 theo Bravo'!$B:$B,"&lt;="&amp;$B197))</f>
        <v>0</v>
      </c>
      <c r="K197" s="1">
        <f>(SUMIFS('OD0040 theo Bravo'!$G:$G,'OD0040 theo Bravo'!$G:$G,"&gt;="&amp;0,'OD0040 theo Bravo'!$D:$D,K$3,'OD0040 theo Bravo'!$B:$B,"&lt;="&amp;$B197))</f>
        <v>0</v>
      </c>
      <c r="L197" s="1">
        <f>-(SUMIFS('OD0040 theo Bravo'!$G:$G,'OD0040 theo Bravo'!$G:$G,"&lt;"&amp;0,'OD0040 theo Bravo'!$D:$D,L$3))</f>
        <v>504722</v>
      </c>
      <c r="M197" s="1">
        <f>-(SUMIFS('OD0040 theo Bravo'!$G:$G,'OD0040 theo Bravo'!$G:$G,"&lt;"&amp;0,'OD0040 theo Bravo'!$D:$D,M$3))</f>
        <v>0</v>
      </c>
      <c r="N197" s="1">
        <f>-(SUMIFS('OD0040 theo Bravo'!$G:$G,'OD0040 theo Bravo'!$G:$G,"&lt;"&amp;0,'OD0040 theo Bravo'!$D:$D,N$3))</f>
        <v>974267</v>
      </c>
      <c r="O197" s="1">
        <f>-(SUMIFS('OD0040 theo Bravo'!$G:$G,'OD0040 theo Bravo'!$G:$G,"&lt;"&amp;0,'OD0040 theo Bravo'!$D:$D,O$3))</f>
        <v>830018</v>
      </c>
      <c r="P197" s="1">
        <f>-(SUMIFS('OD0040 theo Bravo'!$G:$G,'OD0040 theo Bravo'!$G:$G,"&lt;"&amp;0,'OD0040 theo Bravo'!$D:$D,P$3))</f>
        <v>550000</v>
      </c>
      <c r="Q197" s="1">
        <f>-(SUMIFS('OD0040 theo Bravo'!$G:$G,'OD0040 theo Bravo'!$G:$G,"&lt;"&amp;0,'OD0040 theo Bravo'!$D:$D,Q$3))</f>
        <v>449984</v>
      </c>
      <c r="R197" s="1">
        <f>-(SUMIFS('OD0040 theo Bravo'!$G:$G,'OD0040 theo Bravo'!$G:$G,"&lt;"&amp;0,'OD0040 theo Bravo'!$D:$D,R$3))</f>
        <v>550145</v>
      </c>
      <c r="S197" s="1">
        <f>-(SUMIFS('OD0040 theo Bravo'!$G:$G,'OD0040 theo Bravo'!$G:$G,"&lt;"&amp;0,'OD0040 theo Bravo'!$D:$D,S$3))</f>
        <v>0</v>
      </c>
      <c r="T197" s="1">
        <f>-(SUMIFS('OD0040 theo Bravo'!$G:$G,'OD0040 theo Bravo'!$G:$G,"&lt;"&amp;0,'OD0040 theo Bravo'!$D:$D,T$3))</f>
        <v>49247</v>
      </c>
      <c r="U197" s="18">
        <f t="shared" si="62"/>
        <v>0</v>
      </c>
      <c r="V197" s="18">
        <f t="shared" si="63"/>
        <v>10150</v>
      </c>
      <c r="W197" s="18">
        <f t="shared" si="64"/>
        <v>0</v>
      </c>
      <c r="X197" s="18">
        <f t="shared" si="65"/>
        <v>0</v>
      </c>
      <c r="Y197" s="18">
        <f t="shared" si="66"/>
        <v>0</v>
      </c>
      <c r="Z197" s="18">
        <f t="shared" si="67"/>
        <v>0</v>
      </c>
      <c r="AA197" s="18">
        <f t="shared" ref="AA197:AA213" si="69">IF(I197-R197&lt;0,0,I197-R197)</f>
        <v>0</v>
      </c>
      <c r="AB197" s="18">
        <f t="shared" ref="AB197:AC213" si="70">IF(J197-S197&lt;0,0,J197-S197)</f>
        <v>0</v>
      </c>
      <c r="AC197" s="18">
        <f t="shared" si="70"/>
        <v>0</v>
      </c>
      <c r="AD197" s="17">
        <f>(U197*SUMIFS(Info!$C:$C,Info!$A:$A,AD$3,Info!$E:$E,"&gt;="&amp;$B197,Info!$D:$D,"&lt;="&amp;$B197,Info!$I:$I,"x")/365)*100000</f>
        <v>0</v>
      </c>
      <c r="AE197" s="17">
        <f>(V197*SUMIFS(Info!$C:$C,Info!$A:$A,AE$3,Info!$E:$E,"&gt;="&amp;$B197,Info!$D:$D,"&lt;="&amp;$B197,Info!$I:$I,"x")/365)*100000</f>
        <v>174635.61643835614</v>
      </c>
      <c r="AF197" s="17">
        <f>(W197*SUMIFS(Info!$C:$C,Info!$A:$A,AF$3,Info!$E:$E,"&gt;="&amp;$B197,Info!$D:$D,"&lt;="&amp;$B197,Info!$I:$I,"x")/365)*100000</f>
        <v>0</v>
      </c>
      <c r="AG197" s="17">
        <f>(X197*SUMIFS(Info!$C:$C,Info!$A:$A,AG$3,Info!$E:$E,"&gt;="&amp;$B197,Info!$D:$D,"&lt;="&amp;$B197,Info!$I:$I,"x")/365)*100000</f>
        <v>0</v>
      </c>
      <c r="AH197" s="17">
        <f>(Y197*SUMIFS(Info!$C:$C,Info!$A:$A,AH$3,Info!$E:$E,"&gt;="&amp;$B197,Info!$D:$D,"&lt;="&amp;$B197,Info!$I:$I,"x")/365)*100000</f>
        <v>0</v>
      </c>
      <c r="AI197" s="17">
        <f>(Z197*SUMIFS(Info!$C:$C,Info!$A:$A,AI$3,Info!$E:$E,"&gt;="&amp;$B197,Info!$D:$D,"&lt;="&amp;$B197,Info!$I:$I,"x")/365)*100000</f>
        <v>0</v>
      </c>
      <c r="AJ197" s="17">
        <f>(AA197*SUMIFS(Info!$C:$C,Info!$A:$A,AJ$3,Info!$E:$E,"&gt;="&amp;$B197,Info!$D:$D,"&lt;="&amp;$B197,Info!$I:$I,"x")/365)*100000</f>
        <v>0</v>
      </c>
      <c r="AK197" s="17">
        <f>(AB197*SUMIFS(Info!$C:$C,Info!$A:$A,AK$3,Info!$E:$E,"&gt;="&amp;$B197,Info!$D:$D,"&lt;="&amp;$B197,Info!$I:$I,"x")/365)*100000</f>
        <v>0</v>
      </c>
      <c r="AL197" s="17">
        <f>(AC197*SUMIFS(Info!$C:$C,Info!$A:$A,AL$3,Info!$E:$E,"&gt;="&amp;$B197,Info!$D:$D,"&lt;="&amp;$B197,Info!$I:$I,"x")/365)*100000</f>
        <v>0</v>
      </c>
    </row>
    <row r="198" spans="1:38">
      <c r="A198" s="14" t="str">
        <f t="shared" si="68"/>
        <v>4/2025</v>
      </c>
      <c r="B198" s="14">
        <f t="shared" si="50"/>
        <v>45762</v>
      </c>
      <c r="C198" s="1">
        <f>(SUMIFS('OD0040 theo Bravo'!$G:$G,'OD0040 theo Bravo'!$G:$G,"&gt;="&amp;0,'OD0040 theo Bravo'!$D:$D,C$3,'OD0040 theo Bravo'!$B:$B,"&lt;="&amp;$B198))</f>
        <v>259305</v>
      </c>
      <c r="D198" s="1">
        <f>(SUMIFS('OD0040 theo Bravo'!$G:$G,'OD0040 theo Bravo'!$G:$G,"&gt;="&amp;0,'OD0040 theo Bravo'!$D:$D,D$3,'OD0040 theo Bravo'!$B:$B,"&lt;="&amp;$B198))</f>
        <v>10150</v>
      </c>
      <c r="E198" s="1">
        <f>(SUMIFS('OD0040 theo Bravo'!$G:$G,'OD0040 theo Bravo'!$G:$G,"&gt;="&amp;0,'OD0040 theo Bravo'!$D:$D,E$3,'OD0040 theo Bravo'!$B:$B,"&lt;="&amp;$B198))</f>
        <v>793013</v>
      </c>
      <c r="F198" s="1">
        <f>(SUMIFS('OD0040 theo Bravo'!$G:$G,'OD0040 theo Bravo'!$G:$G,"&gt;="&amp;0,'OD0040 theo Bravo'!$D:$D,F$3,'OD0040 theo Bravo'!$B:$B,"&lt;="&amp;$B198))</f>
        <v>689293</v>
      </c>
      <c r="G198" s="1">
        <f>(SUMIFS('OD0040 theo Bravo'!$G:$G,'OD0040 theo Bravo'!$G:$G,"&gt;="&amp;0,'OD0040 theo Bravo'!$D:$D,G$3,'OD0040 theo Bravo'!$B:$B,"&lt;="&amp;$B198))</f>
        <v>550000</v>
      </c>
      <c r="H198" s="1">
        <f>(SUMIFS('OD0040 theo Bravo'!$G:$G,'OD0040 theo Bravo'!$G:$G,"&gt;="&amp;0,'OD0040 theo Bravo'!$D:$D,H$3,'OD0040 theo Bravo'!$B:$B,"&lt;="&amp;$B198))</f>
        <v>250000</v>
      </c>
      <c r="I198" s="1">
        <f>(SUMIFS('OD0040 theo Bravo'!$G:$G,'OD0040 theo Bravo'!$G:$G,"&gt;="&amp;0,'OD0040 theo Bravo'!$D:$D,I$3,'OD0040 theo Bravo'!$B:$B,"&lt;="&amp;$B198))</f>
        <v>200000</v>
      </c>
      <c r="J198" s="1">
        <f>(SUMIFS('OD0040 theo Bravo'!$G:$G,'OD0040 theo Bravo'!$G:$G,"&gt;="&amp;0,'OD0040 theo Bravo'!$D:$D,J$3,'OD0040 theo Bravo'!$B:$B,"&lt;="&amp;$B198))</f>
        <v>0</v>
      </c>
      <c r="K198" s="1">
        <f>(SUMIFS('OD0040 theo Bravo'!$G:$G,'OD0040 theo Bravo'!$G:$G,"&gt;="&amp;0,'OD0040 theo Bravo'!$D:$D,K$3,'OD0040 theo Bravo'!$B:$B,"&lt;="&amp;$B198))</f>
        <v>0</v>
      </c>
      <c r="L198" s="1">
        <f>-(SUMIFS('OD0040 theo Bravo'!$G:$G,'OD0040 theo Bravo'!$G:$G,"&lt;"&amp;0,'OD0040 theo Bravo'!$D:$D,L$3))</f>
        <v>504722</v>
      </c>
      <c r="M198" s="1">
        <f>-(SUMIFS('OD0040 theo Bravo'!$G:$G,'OD0040 theo Bravo'!$G:$G,"&lt;"&amp;0,'OD0040 theo Bravo'!$D:$D,M$3))</f>
        <v>0</v>
      </c>
      <c r="N198" s="1">
        <f>-(SUMIFS('OD0040 theo Bravo'!$G:$G,'OD0040 theo Bravo'!$G:$G,"&lt;"&amp;0,'OD0040 theo Bravo'!$D:$D,N$3))</f>
        <v>974267</v>
      </c>
      <c r="O198" s="1">
        <f>-(SUMIFS('OD0040 theo Bravo'!$G:$G,'OD0040 theo Bravo'!$G:$G,"&lt;"&amp;0,'OD0040 theo Bravo'!$D:$D,O$3))</f>
        <v>830018</v>
      </c>
      <c r="P198" s="1">
        <f>-(SUMIFS('OD0040 theo Bravo'!$G:$G,'OD0040 theo Bravo'!$G:$G,"&lt;"&amp;0,'OD0040 theo Bravo'!$D:$D,P$3))</f>
        <v>550000</v>
      </c>
      <c r="Q198" s="1">
        <f>-(SUMIFS('OD0040 theo Bravo'!$G:$G,'OD0040 theo Bravo'!$G:$G,"&lt;"&amp;0,'OD0040 theo Bravo'!$D:$D,Q$3))</f>
        <v>449984</v>
      </c>
      <c r="R198" s="1">
        <f>-(SUMIFS('OD0040 theo Bravo'!$G:$G,'OD0040 theo Bravo'!$G:$G,"&lt;"&amp;0,'OD0040 theo Bravo'!$D:$D,R$3))</f>
        <v>550145</v>
      </c>
      <c r="S198" s="1">
        <f>-(SUMIFS('OD0040 theo Bravo'!$G:$G,'OD0040 theo Bravo'!$G:$G,"&lt;"&amp;0,'OD0040 theo Bravo'!$D:$D,S$3))</f>
        <v>0</v>
      </c>
      <c r="T198" s="1">
        <f>-(SUMIFS('OD0040 theo Bravo'!$G:$G,'OD0040 theo Bravo'!$G:$G,"&lt;"&amp;0,'OD0040 theo Bravo'!$D:$D,T$3))</f>
        <v>49247</v>
      </c>
      <c r="U198" s="18">
        <f t="shared" si="62"/>
        <v>0</v>
      </c>
      <c r="V198" s="18">
        <f t="shared" si="63"/>
        <v>10150</v>
      </c>
      <c r="W198" s="18">
        <f t="shared" si="64"/>
        <v>0</v>
      </c>
      <c r="X198" s="18">
        <f t="shared" si="65"/>
        <v>0</v>
      </c>
      <c r="Y198" s="18">
        <f t="shared" si="66"/>
        <v>0</v>
      </c>
      <c r="Z198" s="18">
        <f t="shared" si="67"/>
        <v>0</v>
      </c>
      <c r="AA198" s="18">
        <f t="shared" si="69"/>
        <v>0</v>
      </c>
      <c r="AB198" s="18">
        <f t="shared" si="70"/>
        <v>0</v>
      </c>
      <c r="AC198" s="18">
        <f t="shared" si="70"/>
        <v>0</v>
      </c>
      <c r="AD198" s="17">
        <f>(U198*SUMIFS(Info!$C:$C,Info!$A:$A,AD$3,Info!$E:$E,"&gt;="&amp;$B198,Info!$D:$D,"&lt;="&amp;$B198,Info!$I:$I,"x")/365)*100000</f>
        <v>0</v>
      </c>
      <c r="AE198" s="17">
        <f>(V198*SUMIFS(Info!$C:$C,Info!$A:$A,AE$3,Info!$E:$E,"&gt;="&amp;$B198,Info!$D:$D,"&lt;="&amp;$B198,Info!$I:$I,"x")/365)*100000</f>
        <v>174635.61643835614</v>
      </c>
      <c r="AF198" s="17">
        <f>(W198*SUMIFS(Info!$C:$C,Info!$A:$A,AF$3,Info!$E:$E,"&gt;="&amp;$B198,Info!$D:$D,"&lt;="&amp;$B198,Info!$I:$I,"x")/365)*100000</f>
        <v>0</v>
      </c>
      <c r="AG198" s="17">
        <f>(X198*SUMIFS(Info!$C:$C,Info!$A:$A,AG$3,Info!$E:$E,"&gt;="&amp;$B198,Info!$D:$D,"&lt;="&amp;$B198,Info!$I:$I,"x")/365)*100000</f>
        <v>0</v>
      </c>
      <c r="AH198" s="17">
        <f>(Y198*SUMIFS(Info!$C:$C,Info!$A:$A,AH$3,Info!$E:$E,"&gt;="&amp;$B198,Info!$D:$D,"&lt;="&amp;$B198,Info!$I:$I,"x")/365)*100000</f>
        <v>0</v>
      </c>
      <c r="AI198" s="17">
        <f>(Z198*SUMIFS(Info!$C:$C,Info!$A:$A,AI$3,Info!$E:$E,"&gt;="&amp;$B198,Info!$D:$D,"&lt;="&amp;$B198,Info!$I:$I,"x")/365)*100000</f>
        <v>0</v>
      </c>
      <c r="AJ198" s="17">
        <f>(AA198*SUMIFS(Info!$C:$C,Info!$A:$A,AJ$3,Info!$E:$E,"&gt;="&amp;$B198,Info!$D:$D,"&lt;="&amp;$B198,Info!$I:$I,"x")/365)*100000</f>
        <v>0</v>
      </c>
      <c r="AK198" s="17">
        <f>(AB198*SUMIFS(Info!$C:$C,Info!$A:$A,AK$3,Info!$E:$E,"&gt;="&amp;$B198,Info!$D:$D,"&lt;="&amp;$B198,Info!$I:$I,"x")/365)*100000</f>
        <v>0</v>
      </c>
      <c r="AL198" s="17">
        <f>(AC198*SUMIFS(Info!$C:$C,Info!$A:$A,AL$3,Info!$E:$E,"&gt;="&amp;$B198,Info!$D:$D,"&lt;="&amp;$B198,Info!$I:$I,"x")/365)*100000</f>
        <v>0</v>
      </c>
    </row>
    <row r="199" spans="1:38">
      <c r="A199" s="14" t="str">
        <f t="shared" si="68"/>
        <v>4/2025</v>
      </c>
      <c r="B199" s="14">
        <f t="shared" si="50"/>
        <v>45763</v>
      </c>
      <c r="C199" s="1">
        <f>(SUMIFS('OD0040 theo Bravo'!$G:$G,'OD0040 theo Bravo'!$G:$G,"&gt;="&amp;0,'OD0040 theo Bravo'!$D:$D,C$3,'OD0040 theo Bravo'!$B:$B,"&lt;="&amp;$B199))</f>
        <v>259671</v>
      </c>
      <c r="D199" s="1">
        <f>(SUMIFS('OD0040 theo Bravo'!$G:$G,'OD0040 theo Bravo'!$G:$G,"&gt;="&amp;0,'OD0040 theo Bravo'!$D:$D,D$3,'OD0040 theo Bravo'!$B:$B,"&lt;="&amp;$B199))</f>
        <v>10150</v>
      </c>
      <c r="E199" s="1">
        <f>(SUMIFS('OD0040 theo Bravo'!$G:$G,'OD0040 theo Bravo'!$G:$G,"&gt;="&amp;0,'OD0040 theo Bravo'!$D:$D,E$3,'OD0040 theo Bravo'!$B:$B,"&lt;="&amp;$B199))</f>
        <v>793063</v>
      </c>
      <c r="F199" s="1">
        <f>(SUMIFS('OD0040 theo Bravo'!$G:$G,'OD0040 theo Bravo'!$G:$G,"&gt;="&amp;0,'OD0040 theo Bravo'!$D:$D,F$3,'OD0040 theo Bravo'!$B:$B,"&lt;="&amp;$B199))</f>
        <v>689555</v>
      </c>
      <c r="G199" s="1">
        <f>(SUMIFS('OD0040 theo Bravo'!$G:$G,'OD0040 theo Bravo'!$G:$G,"&gt;="&amp;0,'OD0040 theo Bravo'!$D:$D,G$3,'OD0040 theo Bravo'!$B:$B,"&lt;="&amp;$B199))</f>
        <v>550000</v>
      </c>
      <c r="H199" s="1">
        <f>(SUMIFS('OD0040 theo Bravo'!$G:$G,'OD0040 theo Bravo'!$G:$G,"&gt;="&amp;0,'OD0040 theo Bravo'!$D:$D,H$3,'OD0040 theo Bravo'!$B:$B,"&lt;="&amp;$B199))</f>
        <v>250000</v>
      </c>
      <c r="I199" s="1">
        <f>(SUMIFS('OD0040 theo Bravo'!$G:$G,'OD0040 theo Bravo'!$G:$G,"&gt;="&amp;0,'OD0040 theo Bravo'!$D:$D,I$3,'OD0040 theo Bravo'!$B:$B,"&lt;="&amp;$B199))</f>
        <v>200000</v>
      </c>
      <c r="J199" s="1">
        <f>(SUMIFS('OD0040 theo Bravo'!$G:$G,'OD0040 theo Bravo'!$G:$G,"&gt;="&amp;0,'OD0040 theo Bravo'!$D:$D,J$3,'OD0040 theo Bravo'!$B:$B,"&lt;="&amp;$B199))</f>
        <v>0</v>
      </c>
      <c r="K199" s="1">
        <f>(SUMIFS('OD0040 theo Bravo'!$G:$G,'OD0040 theo Bravo'!$G:$G,"&gt;="&amp;0,'OD0040 theo Bravo'!$D:$D,K$3,'OD0040 theo Bravo'!$B:$B,"&lt;="&amp;$B199))</f>
        <v>0</v>
      </c>
      <c r="L199" s="1">
        <f>-(SUMIFS('OD0040 theo Bravo'!$G:$G,'OD0040 theo Bravo'!$G:$G,"&lt;"&amp;0,'OD0040 theo Bravo'!$D:$D,L$3))</f>
        <v>504722</v>
      </c>
      <c r="M199" s="1">
        <f>-(SUMIFS('OD0040 theo Bravo'!$G:$G,'OD0040 theo Bravo'!$G:$G,"&lt;"&amp;0,'OD0040 theo Bravo'!$D:$D,M$3))</f>
        <v>0</v>
      </c>
      <c r="N199" s="1">
        <f>-(SUMIFS('OD0040 theo Bravo'!$G:$G,'OD0040 theo Bravo'!$G:$G,"&lt;"&amp;0,'OD0040 theo Bravo'!$D:$D,N$3))</f>
        <v>974267</v>
      </c>
      <c r="O199" s="1">
        <f>-(SUMIFS('OD0040 theo Bravo'!$G:$G,'OD0040 theo Bravo'!$G:$G,"&lt;"&amp;0,'OD0040 theo Bravo'!$D:$D,O$3))</f>
        <v>830018</v>
      </c>
      <c r="P199" s="1">
        <f>-(SUMIFS('OD0040 theo Bravo'!$G:$G,'OD0040 theo Bravo'!$G:$G,"&lt;"&amp;0,'OD0040 theo Bravo'!$D:$D,P$3))</f>
        <v>550000</v>
      </c>
      <c r="Q199" s="1">
        <f>-(SUMIFS('OD0040 theo Bravo'!$G:$G,'OD0040 theo Bravo'!$G:$G,"&lt;"&amp;0,'OD0040 theo Bravo'!$D:$D,Q$3))</f>
        <v>449984</v>
      </c>
      <c r="R199" s="1">
        <f>-(SUMIFS('OD0040 theo Bravo'!$G:$G,'OD0040 theo Bravo'!$G:$G,"&lt;"&amp;0,'OD0040 theo Bravo'!$D:$D,R$3))</f>
        <v>550145</v>
      </c>
      <c r="S199" s="1">
        <f>-(SUMIFS('OD0040 theo Bravo'!$G:$G,'OD0040 theo Bravo'!$G:$G,"&lt;"&amp;0,'OD0040 theo Bravo'!$D:$D,S$3))</f>
        <v>0</v>
      </c>
      <c r="T199" s="1">
        <f>-(SUMIFS('OD0040 theo Bravo'!$G:$G,'OD0040 theo Bravo'!$G:$G,"&lt;"&amp;0,'OD0040 theo Bravo'!$D:$D,T$3))</f>
        <v>49247</v>
      </c>
      <c r="U199" s="18">
        <f t="shared" si="62"/>
        <v>0</v>
      </c>
      <c r="V199" s="18">
        <f t="shared" si="63"/>
        <v>10150</v>
      </c>
      <c r="W199" s="18">
        <f t="shared" si="64"/>
        <v>0</v>
      </c>
      <c r="X199" s="18">
        <f t="shared" si="65"/>
        <v>0</v>
      </c>
      <c r="Y199" s="18">
        <f t="shared" si="66"/>
        <v>0</v>
      </c>
      <c r="Z199" s="18">
        <f t="shared" si="67"/>
        <v>0</v>
      </c>
      <c r="AA199" s="18">
        <f t="shared" si="69"/>
        <v>0</v>
      </c>
      <c r="AB199" s="18">
        <f t="shared" si="70"/>
        <v>0</v>
      </c>
      <c r="AC199" s="18">
        <f t="shared" si="70"/>
        <v>0</v>
      </c>
      <c r="AD199" s="17">
        <f>(U199*SUMIFS(Info!$C:$C,Info!$A:$A,AD$3,Info!$E:$E,"&gt;="&amp;$B199,Info!$D:$D,"&lt;="&amp;$B199,Info!$I:$I,"x")/365)*100000</f>
        <v>0</v>
      </c>
      <c r="AE199" s="17">
        <f>(V199*SUMIFS(Info!$C:$C,Info!$A:$A,AE$3,Info!$E:$E,"&gt;="&amp;$B199,Info!$D:$D,"&lt;="&amp;$B199,Info!$I:$I,"x")/365)*100000</f>
        <v>174635.61643835614</v>
      </c>
      <c r="AF199" s="17">
        <f>(W199*SUMIFS(Info!$C:$C,Info!$A:$A,AF$3,Info!$E:$E,"&gt;="&amp;$B199,Info!$D:$D,"&lt;="&amp;$B199,Info!$I:$I,"x")/365)*100000</f>
        <v>0</v>
      </c>
      <c r="AG199" s="17">
        <f>(X199*SUMIFS(Info!$C:$C,Info!$A:$A,AG$3,Info!$E:$E,"&gt;="&amp;$B199,Info!$D:$D,"&lt;="&amp;$B199,Info!$I:$I,"x")/365)*100000</f>
        <v>0</v>
      </c>
      <c r="AH199" s="17">
        <f>(Y199*SUMIFS(Info!$C:$C,Info!$A:$A,AH$3,Info!$E:$E,"&gt;="&amp;$B199,Info!$D:$D,"&lt;="&amp;$B199,Info!$I:$I,"x")/365)*100000</f>
        <v>0</v>
      </c>
      <c r="AI199" s="17">
        <f>(Z199*SUMIFS(Info!$C:$C,Info!$A:$A,AI$3,Info!$E:$E,"&gt;="&amp;$B199,Info!$D:$D,"&lt;="&amp;$B199,Info!$I:$I,"x")/365)*100000</f>
        <v>0</v>
      </c>
      <c r="AJ199" s="17">
        <f>(AA199*SUMIFS(Info!$C:$C,Info!$A:$A,AJ$3,Info!$E:$E,"&gt;="&amp;$B199,Info!$D:$D,"&lt;="&amp;$B199,Info!$I:$I,"x")/365)*100000</f>
        <v>0</v>
      </c>
      <c r="AK199" s="17">
        <f>(AB199*SUMIFS(Info!$C:$C,Info!$A:$A,AK$3,Info!$E:$E,"&gt;="&amp;$B199,Info!$D:$D,"&lt;="&amp;$B199,Info!$I:$I,"x")/365)*100000</f>
        <v>0</v>
      </c>
      <c r="AL199" s="17">
        <f>(AC199*SUMIFS(Info!$C:$C,Info!$A:$A,AL$3,Info!$E:$E,"&gt;="&amp;$B199,Info!$D:$D,"&lt;="&amp;$B199,Info!$I:$I,"x")/365)*100000</f>
        <v>0</v>
      </c>
    </row>
    <row r="200" spans="1:38">
      <c r="A200" s="14" t="str">
        <f t="shared" si="68"/>
        <v>4/2025</v>
      </c>
      <c r="B200" s="14">
        <f t="shared" si="50"/>
        <v>45764</v>
      </c>
      <c r="C200" s="1">
        <f>(SUMIFS('OD0040 theo Bravo'!$G:$G,'OD0040 theo Bravo'!$G:$G,"&gt;="&amp;0,'OD0040 theo Bravo'!$D:$D,C$3,'OD0040 theo Bravo'!$B:$B,"&lt;="&amp;$B200))</f>
        <v>259989</v>
      </c>
      <c r="D200" s="1">
        <f>(SUMIFS('OD0040 theo Bravo'!$G:$G,'OD0040 theo Bravo'!$G:$G,"&gt;="&amp;0,'OD0040 theo Bravo'!$D:$D,D$3,'OD0040 theo Bravo'!$B:$B,"&lt;="&amp;$B200))</f>
        <v>10150</v>
      </c>
      <c r="E200" s="1">
        <f>(SUMIFS('OD0040 theo Bravo'!$G:$G,'OD0040 theo Bravo'!$G:$G,"&gt;="&amp;0,'OD0040 theo Bravo'!$D:$D,E$3,'OD0040 theo Bravo'!$B:$B,"&lt;="&amp;$B200))</f>
        <v>794210</v>
      </c>
      <c r="F200" s="1">
        <f>(SUMIFS('OD0040 theo Bravo'!$G:$G,'OD0040 theo Bravo'!$G:$G,"&gt;="&amp;0,'OD0040 theo Bravo'!$D:$D,F$3,'OD0040 theo Bravo'!$B:$B,"&lt;="&amp;$B200))</f>
        <v>689752</v>
      </c>
      <c r="G200" s="1">
        <f>(SUMIFS('OD0040 theo Bravo'!$G:$G,'OD0040 theo Bravo'!$G:$G,"&gt;="&amp;0,'OD0040 theo Bravo'!$D:$D,G$3,'OD0040 theo Bravo'!$B:$B,"&lt;="&amp;$B200))</f>
        <v>550000</v>
      </c>
      <c r="H200" s="1">
        <f>(SUMIFS('OD0040 theo Bravo'!$G:$G,'OD0040 theo Bravo'!$G:$G,"&gt;="&amp;0,'OD0040 theo Bravo'!$D:$D,H$3,'OD0040 theo Bravo'!$B:$B,"&lt;="&amp;$B200))</f>
        <v>250000</v>
      </c>
      <c r="I200" s="1">
        <f>(SUMIFS('OD0040 theo Bravo'!$G:$G,'OD0040 theo Bravo'!$G:$G,"&gt;="&amp;0,'OD0040 theo Bravo'!$D:$D,I$3,'OD0040 theo Bravo'!$B:$B,"&lt;="&amp;$B200))</f>
        <v>200000</v>
      </c>
      <c r="J200" s="1">
        <f>(SUMIFS('OD0040 theo Bravo'!$G:$G,'OD0040 theo Bravo'!$G:$G,"&gt;="&amp;0,'OD0040 theo Bravo'!$D:$D,J$3,'OD0040 theo Bravo'!$B:$B,"&lt;="&amp;$B200))</f>
        <v>0</v>
      </c>
      <c r="K200" s="1">
        <f>(SUMIFS('OD0040 theo Bravo'!$G:$G,'OD0040 theo Bravo'!$G:$G,"&gt;="&amp;0,'OD0040 theo Bravo'!$D:$D,K$3,'OD0040 theo Bravo'!$B:$B,"&lt;="&amp;$B200))</f>
        <v>0</v>
      </c>
      <c r="L200" s="1">
        <f>-(SUMIFS('OD0040 theo Bravo'!$G:$G,'OD0040 theo Bravo'!$G:$G,"&lt;"&amp;0,'OD0040 theo Bravo'!$D:$D,L$3))</f>
        <v>504722</v>
      </c>
      <c r="M200" s="1">
        <f>-(SUMIFS('OD0040 theo Bravo'!$G:$G,'OD0040 theo Bravo'!$G:$G,"&lt;"&amp;0,'OD0040 theo Bravo'!$D:$D,M$3))</f>
        <v>0</v>
      </c>
      <c r="N200" s="1">
        <f>-(SUMIFS('OD0040 theo Bravo'!$G:$G,'OD0040 theo Bravo'!$G:$G,"&lt;"&amp;0,'OD0040 theo Bravo'!$D:$D,N$3))</f>
        <v>974267</v>
      </c>
      <c r="O200" s="1">
        <f>-(SUMIFS('OD0040 theo Bravo'!$G:$G,'OD0040 theo Bravo'!$G:$G,"&lt;"&amp;0,'OD0040 theo Bravo'!$D:$D,O$3))</f>
        <v>830018</v>
      </c>
      <c r="P200" s="1">
        <f>-(SUMIFS('OD0040 theo Bravo'!$G:$G,'OD0040 theo Bravo'!$G:$G,"&lt;"&amp;0,'OD0040 theo Bravo'!$D:$D,P$3))</f>
        <v>550000</v>
      </c>
      <c r="Q200" s="1">
        <f>-(SUMIFS('OD0040 theo Bravo'!$G:$G,'OD0040 theo Bravo'!$G:$G,"&lt;"&amp;0,'OD0040 theo Bravo'!$D:$D,Q$3))</f>
        <v>449984</v>
      </c>
      <c r="R200" s="1">
        <f>-(SUMIFS('OD0040 theo Bravo'!$G:$G,'OD0040 theo Bravo'!$G:$G,"&lt;"&amp;0,'OD0040 theo Bravo'!$D:$D,R$3))</f>
        <v>550145</v>
      </c>
      <c r="S200" s="1">
        <f>-(SUMIFS('OD0040 theo Bravo'!$G:$G,'OD0040 theo Bravo'!$G:$G,"&lt;"&amp;0,'OD0040 theo Bravo'!$D:$D,S$3))</f>
        <v>0</v>
      </c>
      <c r="T200" s="1">
        <f>-(SUMIFS('OD0040 theo Bravo'!$G:$G,'OD0040 theo Bravo'!$G:$G,"&lt;"&amp;0,'OD0040 theo Bravo'!$D:$D,T$3))</f>
        <v>49247</v>
      </c>
      <c r="U200" s="18">
        <f t="shared" si="62"/>
        <v>0</v>
      </c>
      <c r="V200" s="18">
        <f t="shared" si="63"/>
        <v>10150</v>
      </c>
      <c r="W200" s="18">
        <f t="shared" si="64"/>
        <v>0</v>
      </c>
      <c r="X200" s="18">
        <f t="shared" si="65"/>
        <v>0</v>
      </c>
      <c r="Y200" s="18">
        <f t="shared" si="66"/>
        <v>0</v>
      </c>
      <c r="Z200" s="18">
        <f t="shared" si="67"/>
        <v>0</v>
      </c>
      <c r="AA200" s="18">
        <f t="shared" si="69"/>
        <v>0</v>
      </c>
      <c r="AB200" s="18">
        <f t="shared" si="70"/>
        <v>0</v>
      </c>
      <c r="AC200" s="18">
        <f t="shared" si="70"/>
        <v>0</v>
      </c>
      <c r="AD200" s="17">
        <f>(U200*SUMIFS(Info!$C:$C,Info!$A:$A,AD$3,Info!$E:$E,"&gt;="&amp;$B200,Info!$D:$D,"&lt;="&amp;$B200,Info!$I:$I,"x")/365)*100000</f>
        <v>0</v>
      </c>
      <c r="AE200" s="17">
        <f>(V200*SUMIFS(Info!$C:$C,Info!$A:$A,AE$3,Info!$E:$E,"&gt;="&amp;$B200,Info!$D:$D,"&lt;="&amp;$B200,Info!$I:$I,"x")/365)*100000</f>
        <v>174635.61643835614</v>
      </c>
      <c r="AF200" s="17">
        <f>(W200*SUMIFS(Info!$C:$C,Info!$A:$A,AF$3,Info!$E:$E,"&gt;="&amp;$B200,Info!$D:$D,"&lt;="&amp;$B200,Info!$I:$I,"x")/365)*100000</f>
        <v>0</v>
      </c>
      <c r="AG200" s="17">
        <f>(X200*SUMIFS(Info!$C:$C,Info!$A:$A,AG$3,Info!$E:$E,"&gt;="&amp;$B200,Info!$D:$D,"&lt;="&amp;$B200,Info!$I:$I,"x")/365)*100000</f>
        <v>0</v>
      </c>
      <c r="AH200" s="17">
        <f>(Y200*SUMIFS(Info!$C:$C,Info!$A:$A,AH$3,Info!$E:$E,"&gt;="&amp;$B200,Info!$D:$D,"&lt;="&amp;$B200,Info!$I:$I,"x")/365)*100000</f>
        <v>0</v>
      </c>
      <c r="AI200" s="17">
        <f>(Z200*SUMIFS(Info!$C:$C,Info!$A:$A,AI$3,Info!$E:$E,"&gt;="&amp;$B200,Info!$D:$D,"&lt;="&amp;$B200,Info!$I:$I,"x")/365)*100000</f>
        <v>0</v>
      </c>
      <c r="AJ200" s="17">
        <f>(AA200*SUMIFS(Info!$C:$C,Info!$A:$A,AJ$3,Info!$E:$E,"&gt;="&amp;$B200,Info!$D:$D,"&lt;="&amp;$B200,Info!$I:$I,"x")/365)*100000</f>
        <v>0</v>
      </c>
      <c r="AK200" s="17">
        <f>(AB200*SUMIFS(Info!$C:$C,Info!$A:$A,AK$3,Info!$E:$E,"&gt;="&amp;$B200,Info!$D:$D,"&lt;="&amp;$B200,Info!$I:$I,"x")/365)*100000</f>
        <v>0</v>
      </c>
      <c r="AL200" s="17">
        <f>(AC200*SUMIFS(Info!$C:$C,Info!$A:$A,AL$3,Info!$E:$E,"&gt;="&amp;$B200,Info!$D:$D,"&lt;="&amp;$B200,Info!$I:$I,"x")/365)*100000</f>
        <v>0</v>
      </c>
    </row>
    <row r="201" spans="1:38">
      <c r="A201" s="14" t="str">
        <f t="shared" si="68"/>
        <v>4/2025</v>
      </c>
      <c r="B201" s="14">
        <f t="shared" si="50"/>
        <v>45765</v>
      </c>
      <c r="C201" s="1">
        <f>(SUMIFS('OD0040 theo Bravo'!$G:$G,'OD0040 theo Bravo'!$G:$G,"&gt;="&amp;0,'OD0040 theo Bravo'!$D:$D,C$3,'OD0040 theo Bravo'!$B:$B,"&lt;="&amp;$B201))</f>
        <v>260348</v>
      </c>
      <c r="D201" s="1">
        <f>(SUMIFS('OD0040 theo Bravo'!$G:$G,'OD0040 theo Bravo'!$G:$G,"&gt;="&amp;0,'OD0040 theo Bravo'!$D:$D,D$3,'OD0040 theo Bravo'!$B:$B,"&lt;="&amp;$B201))</f>
        <v>10150</v>
      </c>
      <c r="E201" s="1">
        <f>(SUMIFS('OD0040 theo Bravo'!$G:$G,'OD0040 theo Bravo'!$G:$G,"&gt;="&amp;0,'OD0040 theo Bravo'!$D:$D,E$3,'OD0040 theo Bravo'!$B:$B,"&lt;="&amp;$B201))</f>
        <v>805299</v>
      </c>
      <c r="F201" s="1">
        <f>(SUMIFS('OD0040 theo Bravo'!$G:$G,'OD0040 theo Bravo'!$G:$G,"&gt;="&amp;0,'OD0040 theo Bravo'!$D:$D,F$3,'OD0040 theo Bravo'!$B:$B,"&lt;="&amp;$B201))</f>
        <v>689987</v>
      </c>
      <c r="G201" s="1">
        <f>(SUMIFS('OD0040 theo Bravo'!$G:$G,'OD0040 theo Bravo'!$G:$G,"&gt;="&amp;0,'OD0040 theo Bravo'!$D:$D,G$3,'OD0040 theo Bravo'!$B:$B,"&lt;="&amp;$B201))</f>
        <v>550000</v>
      </c>
      <c r="H201" s="1">
        <f>(SUMIFS('OD0040 theo Bravo'!$G:$G,'OD0040 theo Bravo'!$G:$G,"&gt;="&amp;0,'OD0040 theo Bravo'!$D:$D,H$3,'OD0040 theo Bravo'!$B:$B,"&lt;="&amp;$B201))</f>
        <v>250000</v>
      </c>
      <c r="I201" s="1">
        <f>(SUMIFS('OD0040 theo Bravo'!$G:$G,'OD0040 theo Bravo'!$G:$G,"&gt;="&amp;0,'OD0040 theo Bravo'!$D:$D,I$3,'OD0040 theo Bravo'!$B:$B,"&lt;="&amp;$B201))</f>
        <v>200000</v>
      </c>
      <c r="J201" s="1">
        <f>(SUMIFS('OD0040 theo Bravo'!$G:$G,'OD0040 theo Bravo'!$G:$G,"&gt;="&amp;0,'OD0040 theo Bravo'!$D:$D,J$3,'OD0040 theo Bravo'!$B:$B,"&lt;="&amp;$B201))</f>
        <v>0</v>
      </c>
      <c r="K201" s="1">
        <f>(SUMIFS('OD0040 theo Bravo'!$G:$G,'OD0040 theo Bravo'!$G:$G,"&gt;="&amp;0,'OD0040 theo Bravo'!$D:$D,K$3,'OD0040 theo Bravo'!$B:$B,"&lt;="&amp;$B201))</f>
        <v>0</v>
      </c>
      <c r="L201" s="1">
        <f>-(SUMIFS('OD0040 theo Bravo'!$G:$G,'OD0040 theo Bravo'!$G:$G,"&lt;"&amp;0,'OD0040 theo Bravo'!$D:$D,L$3))</f>
        <v>504722</v>
      </c>
      <c r="M201" s="1">
        <f>-(SUMIFS('OD0040 theo Bravo'!$G:$G,'OD0040 theo Bravo'!$G:$G,"&lt;"&amp;0,'OD0040 theo Bravo'!$D:$D,M$3))</f>
        <v>0</v>
      </c>
      <c r="N201" s="1">
        <f>-(SUMIFS('OD0040 theo Bravo'!$G:$G,'OD0040 theo Bravo'!$G:$G,"&lt;"&amp;0,'OD0040 theo Bravo'!$D:$D,N$3))</f>
        <v>974267</v>
      </c>
      <c r="O201" s="1">
        <f>-(SUMIFS('OD0040 theo Bravo'!$G:$G,'OD0040 theo Bravo'!$G:$G,"&lt;"&amp;0,'OD0040 theo Bravo'!$D:$D,O$3))</f>
        <v>830018</v>
      </c>
      <c r="P201" s="1">
        <f>-(SUMIFS('OD0040 theo Bravo'!$G:$G,'OD0040 theo Bravo'!$G:$G,"&lt;"&amp;0,'OD0040 theo Bravo'!$D:$D,P$3))</f>
        <v>550000</v>
      </c>
      <c r="Q201" s="1">
        <f>-(SUMIFS('OD0040 theo Bravo'!$G:$G,'OD0040 theo Bravo'!$G:$G,"&lt;"&amp;0,'OD0040 theo Bravo'!$D:$D,Q$3))</f>
        <v>449984</v>
      </c>
      <c r="R201" s="1">
        <f>-(SUMIFS('OD0040 theo Bravo'!$G:$G,'OD0040 theo Bravo'!$G:$G,"&lt;"&amp;0,'OD0040 theo Bravo'!$D:$D,R$3))</f>
        <v>550145</v>
      </c>
      <c r="S201" s="1">
        <f>-(SUMIFS('OD0040 theo Bravo'!$G:$G,'OD0040 theo Bravo'!$G:$G,"&lt;"&amp;0,'OD0040 theo Bravo'!$D:$D,S$3))</f>
        <v>0</v>
      </c>
      <c r="T201" s="1">
        <f>-(SUMIFS('OD0040 theo Bravo'!$G:$G,'OD0040 theo Bravo'!$G:$G,"&lt;"&amp;0,'OD0040 theo Bravo'!$D:$D,T$3))</f>
        <v>49247</v>
      </c>
      <c r="U201" s="18">
        <f t="shared" si="62"/>
        <v>0</v>
      </c>
      <c r="V201" s="18">
        <f t="shared" si="63"/>
        <v>10150</v>
      </c>
      <c r="W201" s="18">
        <f t="shared" si="64"/>
        <v>0</v>
      </c>
      <c r="X201" s="18">
        <f t="shared" si="65"/>
        <v>0</v>
      </c>
      <c r="Y201" s="18">
        <f t="shared" si="66"/>
        <v>0</v>
      </c>
      <c r="Z201" s="18">
        <f t="shared" si="67"/>
        <v>0</v>
      </c>
      <c r="AA201" s="18">
        <f t="shared" si="69"/>
        <v>0</v>
      </c>
      <c r="AB201" s="18">
        <f t="shared" si="70"/>
        <v>0</v>
      </c>
      <c r="AC201" s="18">
        <f t="shared" si="70"/>
        <v>0</v>
      </c>
      <c r="AD201" s="17">
        <f>(U201*SUMIFS(Info!$C:$C,Info!$A:$A,AD$3,Info!$E:$E,"&gt;="&amp;$B201,Info!$D:$D,"&lt;="&amp;$B201,Info!$I:$I,"x")/365)*100000</f>
        <v>0</v>
      </c>
      <c r="AE201" s="17">
        <f>(V201*SUMIFS(Info!$C:$C,Info!$A:$A,AE$3,Info!$E:$E,"&gt;="&amp;$B201,Info!$D:$D,"&lt;="&amp;$B201,Info!$I:$I,"x")/365)*100000</f>
        <v>174635.61643835614</v>
      </c>
      <c r="AF201" s="17">
        <f>(W201*SUMIFS(Info!$C:$C,Info!$A:$A,AF$3,Info!$E:$E,"&gt;="&amp;$B201,Info!$D:$D,"&lt;="&amp;$B201,Info!$I:$I,"x")/365)*100000</f>
        <v>0</v>
      </c>
      <c r="AG201" s="17">
        <f>(X201*SUMIFS(Info!$C:$C,Info!$A:$A,AG$3,Info!$E:$E,"&gt;="&amp;$B201,Info!$D:$D,"&lt;="&amp;$B201,Info!$I:$I,"x")/365)*100000</f>
        <v>0</v>
      </c>
      <c r="AH201" s="17">
        <f>(Y201*SUMIFS(Info!$C:$C,Info!$A:$A,AH$3,Info!$E:$E,"&gt;="&amp;$B201,Info!$D:$D,"&lt;="&amp;$B201,Info!$I:$I,"x")/365)*100000</f>
        <v>0</v>
      </c>
      <c r="AI201" s="17">
        <f>(Z201*SUMIFS(Info!$C:$C,Info!$A:$A,AI$3,Info!$E:$E,"&gt;="&amp;$B201,Info!$D:$D,"&lt;="&amp;$B201,Info!$I:$I,"x")/365)*100000</f>
        <v>0</v>
      </c>
      <c r="AJ201" s="17">
        <f>(AA201*SUMIFS(Info!$C:$C,Info!$A:$A,AJ$3,Info!$E:$E,"&gt;="&amp;$B201,Info!$D:$D,"&lt;="&amp;$B201,Info!$I:$I,"x")/365)*100000</f>
        <v>0</v>
      </c>
      <c r="AK201" s="17">
        <f>(AB201*SUMIFS(Info!$C:$C,Info!$A:$A,AK$3,Info!$E:$E,"&gt;="&amp;$B201,Info!$D:$D,"&lt;="&amp;$B201,Info!$I:$I,"x")/365)*100000</f>
        <v>0</v>
      </c>
      <c r="AL201" s="17">
        <f>(AC201*SUMIFS(Info!$C:$C,Info!$A:$A,AL$3,Info!$E:$E,"&gt;="&amp;$B201,Info!$D:$D,"&lt;="&amp;$B201,Info!$I:$I,"x")/365)*100000</f>
        <v>0</v>
      </c>
    </row>
    <row r="202" spans="1:38">
      <c r="A202" s="14" t="str">
        <f t="shared" si="68"/>
        <v>4/2025</v>
      </c>
      <c r="B202" s="14">
        <f t="shared" si="50"/>
        <v>45766</v>
      </c>
      <c r="C202" s="1">
        <f>(SUMIFS('OD0040 theo Bravo'!$G:$G,'OD0040 theo Bravo'!$G:$G,"&gt;="&amp;0,'OD0040 theo Bravo'!$D:$D,C$3,'OD0040 theo Bravo'!$B:$B,"&lt;="&amp;$B202))</f>
        <v>260348</v>
      </c>
      <c r="D202" s="1">
        <f>(SUMIFS('OD0040 theo Bravo'!$G:$G,'OD0040 theo Bravo'!$G:$G,"&gt;="&amp;0,'OD0040 theo Bravo'!$D:$D,D$3,'OD0040 theo Bravo'!$B:$B,"&lt;="&amp;$B202))</f>
        <v>10150</v>
      </c>
      <c r="E202" s="1">
        <f>(SUMIFS('OD0040 theo Bravo'!$G:$G,'OD0040 theo Bravo'!$G:$G,"&gt;="&amp;0,'OD0040 theo Bravo'!$D:$D,E$3,'OD0040 theo Bravo'!$B:$B,"&lt;="&amp;$B202))</f>
        <v>805299</v>
      </c>
      <c r="F202" s="1">
        <f>(SUMIFS('OD0040 theo Bravo'!$G:$G,'OD0040 theo Bravo'!$G:$G,"&gt;="&amp;0,'OD0040 theo Bravo'!$D:$D,F$3,'OD0040 theo Bravo'!$B:$B,"&lt;="&amp;$B202))</f>
        <v>689987</v>
      </c>
      <c r="G202" s="1">
        <f>(SUMIFS('OD0040 theo Bravo'!$G:$G,'OD0040 theo Bravo'!$G:$G,"&gt;="&amp;0,'OD0040 theo Bravo'!$D:$D,G$3,'OD0040 theo Bravo'!$B:$B,"&lt;="&amp;$B202))</f>
        <v>550000</v>
      </c>
      <c r="H202" s="1">
        <f>(SUMIFS('OD0040 theo Bravo'!$G:$G,'OD0040 theo Bravo'!$G:$G,"&gt;="&amp;0,'OD0040 theo Bravo'!$D:$D,H$3,'OD0040 theo Bravo'!$B:$B,"&lt;="&amp;$B202))</f>
        <v>250000</v>
      </c>
      <c r="I202" s="1">
        <f>(SUMIFS('OD0040 theo Bravo'!$G:$G,'OD0040 theo Bravo'!$G:$G,"&gt;="&amp;0,'OD0040 theo Bravo'!$D:$D,I$3,'OD0040 theo Bravo'!$B:$B,"&lt;="&amp;$B202))</f>
        <v>200000</v>
      </c>
      <c r="J202" s="1">
        <f>(SUMIFS('OD0040 theo Bravo'!$G:$G,'OD0040 theo Bravo'!$G:$G,"&gt;="&amp;0,'OD0040 theo Bravo'!$D:$D,J$3,'OD0040 theo Bravo'!$B:$B,"&lt;="&amp;$B202))</f>
        <v>0</v>
      </c>
      <c r="K202" s="1">
        <f>(SUMIFS('OD0040 theo Bravo'!$G:$G,'OD0040 theo Bravo'!$G:$G,"&gt;="&amp;0,'OD0040 theo Bravo'!$D:$D,K$3,'OD0040 theo Bravo'!$B:$B,"&lt;="&amp;$B202))</f>
        <v>0</v>
      </c>
      <c r="L202" s="1">
        <f>-(SUMIFS('OD0040 theo Bravo'!$G:$G,'OD0040 theo Bravo'!$G:$G,"&lt;"&amp;0,'OD0040 theo Bravo'!$D:$D,L$3))</f>
        <v>504722</v>
      </c>
      <c r="M202" s="1">
        <f>-(SUMIFS('OD0040 theo Bravo'!$G:$G,'OD0040 theo Bravo'!$G:$G,"&lt;"&amp;0,'OD0040 theo Bravo'!$D:$D,M$3))</f>
        <v>0</v>
      </c>
      <c r="N202" s="1">
        <f>-(SUMIFS('OD0040 theo Bravo'!$G:$G,'OD0040 theo Bravo'!$G:$G,"&lt;"&amp;0,'OD0040 theo Bravo'!$D:$D,N$3))</f>
        <v>974267</v>
      </c>
      <c r="O202" s="1">
        <f>-(SUMIFS('OD0040 theo Bravo'!$G:$G,'OD0040 theo Bravo'!$G:$G,"&lt;"&amp;0,'OD0040 theo Bravo'!$D:$D,O$3))</f>
        <v>830018</v>
      </c>
      <c r="P202" s="1">
        <f>-(SUMIFS('OD0040 theo Bravo'!$G:$G,'OD0040 theo Bravo'!$G:$G,"&lt;"&amp;0,'OD0040 theo Bravo'!$D:$D,P$3))</f>
        <v>550000</v>
      </c>
      <c r="Q202" s="1">
        <f>-(SUMIFS('OD0040 theo Bravo'!$G:$G,'OD0040 theo Bravo'!$G:$G,"&lt;"&amp;0,'OD0040 theo Bravo'!$D:$D,Q$3))</f>
        <v>449984</v>
      </c>
      <c r="R202" s="1">
        <f>-(SUMIFS('OD0040 theo Bravo'!$G:$G,'OD0040 theo Bravo'!$G:$G,"&lt;"&amp;0,'OD0040 theo Bravo'!$D:$D,R$3))</f>
        <v>550145</v>
      </c>
      <c r="S202" s="1">
        <f>-(SUMIFS('OD0040 theo Bravo'!$G:$G,'OD0040 theo Bravo'!$G:$G,"&lt;"&amp;0,'OD0040 theo Bravo'!$D:$D,S$3))</f>
        <v>0</v>
      </c>
      <c r="T202" s="1">
        <f>-(SUMIFS('OD0040 theo Bravo'!$G:$G,'OD0040 theo Bravo'!$G:$G,"&lt;"&amp;0,'OD0040 theo Bravo'!$D:$D,T$3))</f>
        <v>49247</v>
      </c>
      <c r="U202" s="18">
        <f t="shared" si="62"/>
        <v>0</v>
      </c>
      <c r="V202" s="18">
        <f t="shared" si="63"/>
        <v>10150</v>
      </c>
      <c r="W202" s="18">
        <f t="shared" si="64"/>
        <v>0</v>
      </c>
      <c r="X202" s="18">
        <f t="shared" si="65"/>
        <v>0</v>
      </c>
      <c r="Y202" s="18">
        <f t="shared" si="66"/>
        <v>0</v>
      </c>
      <c r="Z202" s="18">
        <f t="shared" si="67"/>
        <v>0</v>
      </c>
      <c r="AA202" s="18">
        <f t="shared" si="69"/>
        <v>0</v>
      </c>
      <c r="AB202" s="18">
        <f t="shared" si="70"/>
        <v>0</v>
      </c>
      <c r="AC202" s="18">
        <f t="shared" si="70"/>
        <v>0</v>
      </c>
      <c r="AD202" s="17">
        <f>(U202*SUMIFS(Info!$C:$C,Info!$A:$A,AD$3,Info!$E:$E,"&gt;="&amp;$B202,Info!$D:$D,"&lt;="&amp;$B202,Info!$I:$I,"x")/365)*100000</f>
        <v>0</v>
      </c>
      <c r="AE202" s="17">
        <f>(V202*SUMIFS(Info!$C:$C,Info!$A:$A,AE$3,Info!$E:$E,"&gt;="&amp;$B202,Info!$D:$D,"&lt;="&amp;$B202,Info!$I:$I,"x")/365)*100000</f>
        <v>174635.61643835614</v>
      </c>
      <c r="AF202" s="17">
        <f>(W202*SUMIFS(Info!$C:$C,Info!$A:$A,AF$3,Info!$E:$E,"&gt;="&amp;$B202,Info!$D:$D,"&lt;="&amp;$B202,Info!$I:$I,"x")/365)*100000</f>
        <v>0</v>
      </c>
      <c r="AG202" s="17">
        <f>(X202*SUMIFS(Info!$C:$C,Info!$A:$A,AG$3,Info!$E:$E,"&gt;="&amp;$B202,Info!$D:$D,"&lt;="&amp;$B202,Info!$I:$I,"x")/365)*100000</f>
        <v>0</v>
      </c>
      <c r="AH202" s="17">
        <f>(Y202*SUMIFS(Info!$C:$C,Info!$A:$A,AH$3,Info!$E:$E,"&gt;="&amp;$B202,Info!$D:$D,"&lt;="&amp;$B202,Info!$I:$I,"x")/365)*100000</f>
        <v>0</v>
      </c>
      <c r="AI202" s="17">
        <f>(Z202*SUMIFS(Info!$C:$C,Info!$A:$A,AI$3,Info!$E:$E,"&gt;="&amp;$B202,Info!$D:$D,"&lt;="&amp;$B202,Info!$I:$I,"x")/365)*100000</f>
        <v>0</v>
      </c>
      <c r="AJ202" s="17">
        <f>(AA202*SUMIFS(Info!$C:$C,Info!$A:$A,AJ$3,Info!$E:$E,"&gt;="&amp;$B202,Info!$D:$D,"&lt;="&amp;$B202,Info!$I:$I,"x")/365)*100000</f>
        <v>0</v>
      </c>
      <c r="AK202" s="17">
        <f>(AB202*SUMIFS(Info!$C:$C,Info!$A:$A,AK$3,Info!$E:$E,"&gt;="&amp;$B202,Info!$D:$D,"&lt;="&amp;$B202,Info!$I:$I,"x")/365)*100000</f>
        <v>0</v>
      </c>
      <c r="AL202" s="17">
        <f>(AC202*SUMIFS(Info!$C:$C,Info!$A:$A,AL$3,Info!$E:$E,"&gt;="&amp;$B202,Info!$D:$D,"&lt;="&amp;$B202,Info!$I:$I,"x")/365)*100000</f>
        <v>0</v>
      </c>
    </row>
    <row r="203" spans="1:38">
      <c r="A203" s="14" t="str">
        <f t="shared" si="68"/>
        <v>4/2025</v>
      </c>
      <c r="B203" s="14">
        <f t="shared" si="50"/>
        <v>45767</v>
      </c>
      <c r="C203" s="1">
        <f>(SUMIFS('OD0040 theo Bravo'!$G:$G,'OD0040 theo Bravo'!$G:$G,"&gt;="&amp;0,'OD0040 theo Bravo'!$D:$D,C$3,'OD0040 theo Bravo'!$B:$B,"&lt;="&amp;$B203))</f>
        <v>260348</v>
      </c>
      <c r="D203" s="1">
        <f>(SUMIFS('OD0040 theo Bravo'!$G:$G,'OD0040 theo Bravo'!$G:$G,"&gt;="&amp;0,'OD0040 theo Bravo'!$D:$D,D$3,'OD0040 theo Bravo'!$B:$B,"&lt;="&amp;$B203))</f>
        <v>10150</v>
      </c>
      <c r="E203" s="1">
        <f>(SUMIFS('OD0040 theo Bravo'!$G:$G,'OD0040 theo Bravo'!$G:$G,"&gt;="&amp;0,'OD0040 theo Bravo'!$D:$D,E$3,'OD0040 theo Bravo'!$B:$B,"&lt;="&amp;$B203))</f>
        <v>805299</v>
      </c>
      <c r="F203" s="1">
        <f>(SUMIFS('OD0040 theo Bravo'!$G:$G,'OD0040 theo Bravo'!$G:$G,"&gt;="&amp;0,'OD0040 theo Bravo'!$D:$D,F$3,'OD0040 theo Bravo'!$B:$B,"&lt;="&amp;$B203))</f>
        <v>689987</v>
      </c>
      <c r="G203" s="1">
        <f>(SUMIFS('OD0040 theo Bravo'!$G:$G,'OD0040 theo Bravo'!$G:$G,"&gt;="&amp;0,'OD0040 theo Bravo'!$D:$D,G$3,'OD0040 theo Bravo'!$B:$B,"&lt;="&amp;$B203))</f>
        <v>550000</v>
      </c>
      <c r="H203" s="1">
        <f>(SUMIFS('OD0040 theo Bravo'!$G:$G,'OD0040 theo Bravo'!$G:$G,"&gt;="&amp;0,'OD0040 theo Bravo'!$D:$D,H$3,'OD0040 theo Bravo'!$B:$B,"&lt;="&amp;$B203))</f>
        <v>250000</v>
      </c>
      <c r="I203" s="1">
        <f>(SUMIFS('OD0040 theo Bravo'!$G:$G,'OD0040 theo Bravo'!$G:$G,"&gt;="&amp;0,'OD0040 theo Bravo'!$D:$D,I$3,'OD0040 theo Bravo'!$B:$B,"&lt;="&amp;$B203))</f>
        <v>200000</v>
      </c>
      <c r="J203" s="1">
        <f>(SUMIFS('OD0040 theo Bravo'!$G:$G,'OD0040 theo Bravo'!$G:$G,"&gt;="&amp;0,'OD0040 theo Bravo'!$D:$D,J$3,'OD0040 theo Bravo'!$B:$B,"&lt;="&amp;$B203))</f>
        <v>0</v>
      </c>
      <c r="K203" s="1">
        <f>(SUMIFS('OD0040 theo Bravo'!$G:$G,'OD0040 theo Bravo'!$G:$G,"&gt;="&amp;0,'OD0040 theo Bravo'!$D:$D,K$3,'OD0040 theo Bravo'!$B:$B,"&lt;="&amp;$B203))</f>
        <v>0</v>
      </c>
      <c r="L203" s="1">
        <f>-(SUMIFS('OD0040 theo Bravo'!$G:$G,'OD0040 theo Bravo'!$G:$G,"&lt;"&amp;0,'OD0040 theo Bravo'!$D:$D,L$3))</f>
        <v>504722</v>
      </c>
      <c r="M203" s="1">
        <f>-(SUMIFS('OD0040 theo Bravo'!$G:$G,'OD0040 theo Bravo'!$G:$G,"&lt;"&amp;0,'OD0040 theo Bravo'!$D:$D,M$3))</f>
        <v>0</v>
      </c>
      <c r="N203" s="1">
        <f>-(SUMIFS('OD0040 theo Bravo'!$G:$G,'OD0040 theo Bravo'!$G:$G,"&lt;"&amp;0,'OD0040 theo Bravo'!$D:$D,N$3))</f>
        <v>974267</v>
      </c>
      <c r="O203" s="1">
        <f>-(SUMIFS('OD0040 theo Bravo'!$G:$G,'OD0040 theo Bravo'!$G:$G,"&lt;"&amp;0,'OD0040 theo Bravo'!$D:$D,O$3))</f>
        <v>830018</v>
      </c>
      <c r="P203" s="1">
        <f>-(SUMIFS('OD0040 theo Bravo'!$G:$G,'OD0040 theo Bravo'!$G:$G,"&lt;"&amp;0,'OD0040 theo Bravo'!$D:$D,P$3))</f>
        <v>550000</v>
      </c>
      <c r="Q203" s="1">
        <f>-(SUMIFS('OD0040 theo Bravo'!$G:$G,'OD0040 theo Bravo'!$G:$G,"&lt;"&amp;0,'OD0040 theo Bravo'!$D:$D,Q$3))</f>
        <v>449984</v>
      </c>
      <c r="R203" s="1">
        <f>-(SUMIFS('OD0040 theo Bravo'!$G:$G,'OD0040 theo Bravo'!$G:$G,"&lt;"&amp;0,'OD0040 theo Bravo'!$D:$D,R$3))</f>
        <v>550145</v>
      </c>
      <c r="S203" s="1">
        <f>-(SUMIFS('OD0040 theo Bravo'!$G:$G,'OD0040 theo Bravo'!$G:$G,"&lt;"&amp;0,'OD0040 theo Bravo'!$D:$D,S$3))</f>
        <v>0</v>
      </c>
      <c r="T203" s="1">
        <f>-(SUMIFS('OD0040 theo Bravo'!$G:$G,'OD0040 theo Bravo'!$G:$G,"&lt;"&amp;0,'OD0040 theo Bravo'!$D:$D,T$3))</f>
        <v>49247</v>
      </c>
      <c r="U203" s="18">
        <f t="shared" si="62"/>
        <v>0</v>
      </c>
      <c r="V203" s="18">
        <f t="shared" si="63"/>
        <v>10150</v>
      </c>
      <c r="W203" s="18">
        <f t="shared" si="64"/>
        <v>0</v>
      </c>
      <c r="X203" s="18">
        <f t="shared" si="65"/>
        <v>0</v>
      </c>
      <c r="Y203" s="18">
        <f t="shared" si="66"/>
        <v>0</v>
      </c>
      <c r="Z203" s="18">
        <f t="shared" si="67"/>
        <v>0</v>
      </c>
      <c r="AA203" s="18">
        <f t="shared" si="69"/>
        <v>0</v>
      </c>
      <c r="AB203" s="18">
        <f t="shared" si="70"/>
        <v>0</v>
      </c>
      <c r="AC203" s="18">
        <f t="shared" si="70"/>
        <v>0</v>
      </c>
      <c r="AD203" s="17">
        <f>(U203*SUMIFS(Info!$C:$C,Info!$A:$A,AD$3,Info!$E:$E,"&gt;="&amp;$B203,Info!$D:$D,"&lt;="&amp;$B203,Info!$I:$I,"x")/365)*100000</f>
        <v>0</v>
      </c>
      <c r="AE203" s="17">
        <f>(V203*SUMIFS(Info!$C:$C,Info!$A:$A,AE$3,Info!$E:$E,"&gt;="&amp;$B203,Info!$D:$D,"&lt;="&amp;$B203,Info!$I:$I,"x")/365)*100000</f>
        <v>174635.61643835614</v>
      </c>
      <c r="AF203" s="17">
        <f>(W203*SUMIFS(Info!$C:$C,Info!$A:$A,AF$3,Info!$E:$E,"&gt;="&amp;$B203,Info!$D:$D,"&lt;="&amp;$B203,Info!$I:$I,"x")/365)*100000</f>
        <v>0</v>
      </c>
      <c r="AG203" s="17">
        <f>(X203*SUMIFS(Info!$C:$C,Info!$A:$A,AG$3,Info!$E:$E,"&gt;="&amp;$B203,Info!$D:$D,"&lt;="&amp;$B203,Info!$I:$I,"x")/365)*100000</f>
        <v>0</v>
      </c>
      <c r="AH203" s="17">
        <f>(Y203*SUMIFS(Info!$C:$C,Info!$A:$A,AH$3,Info!$E:$E,"&gt;="&amp;$B203,Info!$D:$D,"&lt;="&amp;$B203,Info!$I:$I,"x")/365)*100000</f>
        <v>0</v>
      </c>
      <c r="AI203" s="17">
        <f>(Z203*SUMIFS(Info!$C:$C,Info!$A:$A,AI$3,Info!$E:$E,"&gt;="&amp;$B203,Info!$D:$D,"&lt;="&amp;$B203,Info!$I:$I,"x")/365)*100000</f>
        <v>0</v>
      </c>
      <c r="AJ203" s="17">
        <f>(AA203*SUMIFS(Info!$C:$C,Info!$A:$A,AJ$3,Info!$E:$E,"&gt;="&amp;$B203,Info!$D:$D,"&lt;="&amp;$B203,Info!$I:$I,"x")/365)*100000</f>
        <v>0</v>
      </c>
      <c r="AK203" s="17">
        <f>(AB203*SUMIFS(Info!$C:$C,Info!$A:$A,AK$3,Info!$E:$E,"&gt;="&amp;$B203,Info!$D:$D,"&lt;="&amp;$B203,Info!$I:$I,"x")/365)*100000</f>
        <v>0</v>
      </c>
      <c r="AL203" s="17">
        <f>(AC203*SUMIFS(Info!$C:$C,Info!$A:$A,AL$3,Info!$E:$E,"&gt;="&amp;$B203,Info!$D:$D,"&lt;="&amp;$B203,Info!$I:$I,"x")/365)*100000</f>
        <v>0</v>
      </c>
    </row>
    <row r="204" spans="1:38">
      <c r="A204" s="14" t="str">
        <f t="shared" si="68"/>
        <v>4/2025</v>
      </c>
      <c r="B204" s="14">
        <f t="shared" si="50"/>
        <v>45768</v>
      </c>
      <c r="C204" s="1">
        <f>(SUMIFS('OD0040 theo Bravo'!$G:$G,'OD0040 theo Bravo'!$G:$G,"&gt;="&amp;0,'OD0040 theo Bravo'!$D:$D,C$3,'OD0040 theo Bravo'!$B:$B,"&lt;="&amp;$B204))</f>
        <v>260931</v>
      </c>
      <c r="D204" s="1">
        <f>(SUMIFS('OD0040 theo Bravo'!$G:$G,'OD0040 theo Bravo'!$G:$G,"&gt;="&amp;0,'OD0040 theo Bravo'!$D:$D,D$3,'OD0040 theo Bravo'!$B:$B,"&lt;="&amp;$B204))</f>
        <v>10150</v>
      </c>
      <c r="E204" s="1">
        <f>(SUMIFS('OD0040 theo Bravo'!$G:$G,'OD0040 theo Bravo'!$G:$G,"&gt;="&amp;0,'OD0040 theo Bravo'!$D:$D,E$3,'OD0040 theo Bravo'!$B:$B,"&lt;="&amp;$B204))</f>
        <v>807372</v>
      </c>
      <c r="F204" s="1">
        <f>(SUMIFS('OD0040 theo Bravo'!$G:$G,'OD0040 theo Bravo'!$G:$G,"&gt;="&amp;0,'OD0040 theo Bravo'!$D:$D,F$3,'OD0040 theo Bravo'!$B:$B,"&lt;="&amp;$B204))</f>
        <v>696814</v>
      </c>
      <c r="G204" s="1">
        <f>(SUMIFS('OD0040 theo Bravo'!$G:$G,'OD0040 theo Bravo'!$G:$G,"&gt;="&amp;0,'OD0040 theo Bravo'!$D:$D,G$3,'OD0040 theo Bravo'!$B:$B,"&lt;="&amp;$B204))</f>
        <v>550000</v>
      </c>
      <c r="H204" s="1">
        <f>(SUMIFS('OD0040 theo Bravo'!$G:$G,'OD0040 theo Bravo'!$G:$G,"&gt;="&amp;0,'OD0040 theo Bravo'!$D:$D,H$3,'OD0040 theo Bravo'!$B:$B,"&lt;="&amp;$B204))</f>
        <v>250000</v>
      </c>
      <c r="I204" s="1">
        <f>(SUMIFS('OD0040 theo Bravo'!$G:$G,'OD0040 theo Bravo'!$G:$G,"&gt;="&amp;0,'OD0040 theo Bravo'!$D:$D,I$3,'OD0040 theo Bravo'!$B:$B,"&lt;="&amp;$B204))</f>
        <v>200000</v>
      </c>
      <c r="J204" s="1">
        <f>(SUMIFS('OD0040 theo Bravo'!$G:$G,'OD0040 theo Bravo'!$G:$G,"&gt;="&amp;0,'OD0040 theo Bravo'!$D:$D,J$3,'OD0040 theo Bravo'!$B:$B,"&lt;="&amp;$B204))</f>
        <v>0</v>
      </c>
      <c r="K204" s="1">
        <f>(SUMIFS('OD0040 theo Bravo'!$G:$G,'OD0040 theo Bravo'!$G:$G,"&gt;="&amp;0,'OD0040 theo Bravo'!$D:$D,K$3,'OD0040 theo Bravo'!$B:$B,"&lt;="&amp;$B204))</f>
        <v>0</v>
      </c>
      <c r="L204" s="1">
        <f>-(SUMIFS('OD0040 theo Bravo'!$G:$G,'OD0040 theo Bravo'!$G:$G,"&lt;"&amp;0,'OD0040 theo Bravo'!$D:$D,L$3))</f>
        <v>504722</v>
      </c>
      <c r="M204" s="1">
        <f>-(SUMIFS('OD0040 theo Bravo'!$G:$G,'OD0040 theo Bravo'!$G:$G,"&lt;"&amp;0,'OD0040 theo Bravo'!$D:$D,M$3))</f>
        <v>0</v>
      </c>
      <c r="N204" s="1">
        <f>-(SUMIFS('OD0040 theo Bravo'!$G:$G,'OD0040 theo Bravo'!$G:$G,"&lt;"&amp;0,'OD0040 theo Bravo'!$D:$D,N$3))</f>
        <v>974267</v>
      </c>
      <c r="O204" s="1">
        <f>-(SUMIFS('OD0040 theo Bravo'!$G:$G,'OD0040 theo Bravo'!$G:$G,"&lt;"&amp;0,'OD0040 theo Bravo'!$D:$D,O$3))</f>
        <v>830018</v>
      </c>
      <c r="P204" s="1">
        <f>-(SUMIFS('OD0040 theo Bravo'!$G:$G,'OD0040 theo Bravo'!$G:$G,"&lt;"&amp;0,'OD0040 theo Bravo'!$D:$D,P$3))</f>
        <v>550000</v>
      </c>
      <c r="Q204" s="1">
        <f>-(SUMIFS('OD0040 theo Bravo'!$G:$G,'OD0040 theo Bravo'!$G:$G,"&lt;"&amp;0,'OD0040 theo Bravo'!$D:$D,Q$3))</f>
        <v>449984</v>
      </c>
      <c r="R204" s="1">
        <f>-(SUMIFS('OD0040 theo Bravo'!$G:$G,'OD0040 theo Bravo'!$G:$G,"&lt;"&amp;0,'OD0040 theo Bravo'!$D:$D,R$3))</f>
        <v>550145</v>
      </c>
      <c r="S204" s="1">
        <f>-(SUMIFS('OD0040 theo Bravo'!$G:$G,'OD0040 theo Bravo'!$G:$G,"&lt;"&amp;0,'OD0040 theo Bravo'!$D:$D,S$3))</f>
        <v>0</v>
      </c>
      <c r="T204" s="1">
        <f>-(SUMIFS('OD0040 theo Bravo'!$G:$G,'OD0040 theo Bravo'!$G:$G,"&lt;"&amp;0,'OD0040 theo Bravo'!$D:$D,T$3))</f>
        <v>49247</v>
      </c>
      <c r="U204" s="18">
        <f t="shared" si="62"/>
        <v>0</v>
      </c>
      <c r="V204" s="18">
        <f t="shared" si="63"/>
        <v>10150</v>
      </c>
      <c r="W204" s="18">
        <f t="shared" si="64"/>
        <v>0</v>
      </c>
      <c r="X204" s="18">
        <f t="shared" si="65"/>
        <v>0</v>
      </c>
      <c r="Y204" s="18">
        <f t="shared" si="66"/>
        <v>0</v>
      </c>
      <c r="Z204" s="18">
        <f t="shared" si="67"/>
        <v>0</v>
      </c>
      <c r="AA204" s="18">
        <f t="shared" si="69"/>
        <v>0</v>
      </c>
      <c r="AB204" s="18">
        <f t="shared" si="70"/>
        <v>0</v>
      </c>
      <c r="AC204" s="18">
        <f t="shared" si="70"/>
        <v>0</v>
      </c>
      <c r="AD204" s="17">
        <f>(U204*SUMIFS(Info!$C:$C,Info!$A:$A,AD$3,Info!$E:$E,"&gt;="&amp;$B204,Info!$D:$D,"&lt;="&amp;$B204,Info!$I:$I,"x")/365)*100000</f>
        <v>0</v>
      </c>
      <c r="AE204" s="17">
        <f>(V204*SUMIFS(Info!$C:$C,Info!$A:$A,AE$3,Info!$E:$E,"&gt;="&amp;$B204,Info!$D:$D,"&lt;="&amp;$B204,Info!$I:$I,"x")/365)*100000</f>
        <v>174635.61643835614</v>
      </c>
      <c r="AF204" s="17">
        <f>(W204*SUMIFS(Info!$C:$C,Info!$A:$A,AF$3,Info!$E:$E,"&gt;="&amp;$B204,Info!$D:$D,"&lt;="&amp;$B204,Info!$I:$I,"x")/365)*100000</f>
        <v>0</v>
      </c>
      <c r="AG204" s="17">
        <f>(X204*SUMIFS(Info!$C:$C,Info!$A:$A,AG$3,Info!$E:$E,"&gt;="&amp;$B204,Info!$D:$D,"&lt;="&amp;$B204,Info!$I:$I,"x")/365)*100000</f>
        <v>0</v>
      </c>
      <c r="AH204" s="17">
        <f>(Y204*SUMIFS(Info!$C:$C,Info!$A:$A,AH$3,Info!$E:$E,"&gt;="&amp;$B204,Info!$D:$D,"&lt;="&amp;$B204,Info!$I:$I,"x")/365)*100000</f>
        <v>0</v>
      </c>
      <c r="AI204" s="17">
        <f>(Z204*SUMIFS(Info!$C:$C,Info!$A:$A,AI$3,Info!$E:$E,"&gt;="&amp;$B204,Info!$D:$D,"&lt;="&amp;$B204,Info!$I:$I,"x")/365)*100000</f>
        <v>0</v>
      </c>
      <c r="AJ204" s="17">
        <f>(AA204*SUMIFS(Info!$C:$C,Info!$A:$A,AJ$3,Info!$E:$E,"&gt;="&amp;$B204,Info!$D:$D,"&lt;="&amp;$B204,Info!$I:$I,"x")/365)*100000</f>
        <v>0</v>
      </c>
      <c r="AK204" s="17">
        <f>(AB204*SUMIFS(Info!$C:$C,Info!$A:$A,AK$3,Info!$E:$E,"&gt;="&amp;$B204,Info!$D:$D,"&lt;="&amp;$B204,Info!$I:$I,"x")/365)*100000</f>
        <v>0</v>
      </c>
      <c r="AL204" s="17">
        <f>(AC204*SUMIFS(Info!$C:$C,Info!$A:$A,AL$3,Info!$E:$E,"&gt;="&amp;$B204,Info!$D:$D,"&lt;="&amp;$B204,Info!$I:$I,"x")/365)*100000</f>
        <v>0</v>
      </c>
    </row>
    <row r="205" spans="1:38">
      <c r="A205" s="14" t="str">
        <f t="shared" si="68"/>
        <v>4/2025</v>
      </c>
      <c r="B205" s="14">
        <f t="shared" si="50"/>
        <v>45769</v>
      </c>
      <c r="C205" s="1">
        <f>(SUMIFS('OD0040 theo Bravo'!$G:$G,'OD0040 theo Bravo'!$G:$G,"&gt;="&amp;0,'OD0040 theo Bravo'!$D:$D,C$3,'OD0040 theo Bravo'!$B:$B,"&lt;="&amp;$B205))</f>
        <v>261044</v>
      </c>
      <c r="D205" s="1">
        <f>(SUMIFS('OD0040 theo Bravo'!$G:$G,'OD0040 theo Bravo'!$G:$G,"&gt;="&amp;0,'OD0040 theo Bravo'!$D:$D,D$3,'OD0040 theo Bravo'!$B:$B,"&lt;="&amp;$B205))</f>
        <v>10150</v>
      </c>
      <c r="E205" s="1">
        <f>(SUMIFS('OD0040 theo Bravo'!$G:$G,'OD0040 theo Bravo'!$G:$G,"&gt;="&amp;0,'OD0040 theo Bravo'!$D:$D,E$3,'OD0040 theo Bravo'!$B:$B,"&lt;="&amp;$B205))</f>
        <v>808625</v>
      </c>
      <c r="F205" s="1">
        <f>(SUMIFS('OD0040 theo Bravo'!$G:$G,'OD0040 theo Bravo'!$G:$G,"&gt;="&amp;0,'OD0040 theo Bravo'!$D:$D,F$3,'OD0040 theo Bravo'!$B:$B,"&lt;="&amp;$B205))</f>
        <v>699278</v>
      </c>
      <c r="G205" s="1">
        <f>(SUMIFS('OD0040 theo Bravo'!$G:$G,'OD0040 theo Bravo'!$G:$G,"&gt;="&amp;0,'OD0040 theo Bravo'!$D:$D,G$3,'OD0040 theo Bravo'!$B:$B,"&lt;="&amp;$B205))</f>
        <v>550000</v>
      </c>
      <c r="H205" s="1">
        <f>(SUMIFS('OD0040 theo Bravo'!$G:$G,'OD0040 theo Bravo'!$G:$G,"&gt;="&amp;0,'OD0040 theo Bravo'!$D:$D,H$3,'OD0040 theo Bravo'!$B:$B,"&lt;="&amp;$B205))</f>
        <v>250000</v>
      </c>
      <c r="I205" s="1">
        <f>(SUMIFS('OD0040 theo Bravo'!$G:$G,'OD0040 theo Bravo'!$G:$G,"&gt;="&amp;0,'OD0040 theo Bravo'!$D:$D,I$3,'OD0040 theo Bravo'!$B:$B,"&lt;="&amp;$B205))</f>
        <v>200084</v>
      </c>
      <c r="J205" s="1">
        <f>(SUMIFS('OD0040 theo Bravo'!$G:$G,'OD0040 theo Bravo'!$G:$G,"&gt;="&amp;0,'OD0040 theo Bravo'!$D:$D,J$3,'OD0040 theo Bravo'!$B:$B,"&lt;="&amp;$B205))</f>
        <v>0</v>
      </c>
      <c r="K205" s="1">
        <f>(SUMIFS('OD0040 theo Bravo'!$G:$G,'OD0040 theo Bravo'!$G:$G,"&gt;="&amp;0,'OD0040 theo Bravo'!$D:$D,K$3,'OD0040 theo Bravo'!$B:$B,"&lt;="&amp;$B205))</f>
        <v>0</v>
      </c>
      <c r="L205" s="1">
        <f>-(SUMIFS('OD0040 theo Bravo'!$G:$G,'OD0040 theo Bravo'!$G:$G,"&lt;"&amp;0,'OD0040 theo Bravo'!$D:$D,L$3))</f>
        <v>504722</v>
      </c>
      <c r="M205" s="1">
        <f>-(SUMIFS('OD0040 theo Bravo'!$G:$G,'OD0040 theo Bravo'!$G:$G,"&lt;"&amp;0,'OD0040 theo Bravo'!$D:$D,M$3))</f>
        <v>0</v>
      </c>
      <c r="N205" s="1">
        <f>-(SUMIFS('OD0040 theo Bravo'!$G:$G,'OD0040 theo Bravo'!$G:$G,"&lt;"&amp;0,'OD0040 theo Bravo'!$D:$D,N$3))</f>
        <v>974267</v>
      </c>
      <c r="O205" s="1">
        <f>-(SUMIFS('OD0040 theo Bravo'!$G:$G,'OD0040 theo Bravo'!$G:$G,"&lt;"&amp;0,'OD0040 theo Bravo'!$D:$D,O$3))</f>
        <v>830018</v>
      </c>
      <c r="P205" s="1">
        <f>-(SUMIFS('OD0040 theo Bravo'!$G:$G,'OD0040 theo Bravo'!$G:$G,"&lt;"&amp;0,'OD0040 theo Bravo'!$D:$D,P$3))</f>
        <v>550000</v>
      </c>
      <c r="Q205" s="1">
        <f>-(SUMIFS('OD0040 theo Bravo'!$G:$G,'OD0040 theo Bravo'!$G:$G,"&lt;"&amp;0,'OD0040 theo Bravo'!$D:$D,Q$3))</f>
        <v>449984</v>
      </c>
      <c r="R205" s="1">
        <f>-(SUMIFS('OD0040 theo Bravo'!$G:$G,'OD0040 theo Bravo'!$G:$G,"&lt;"&amp;0,'OD0040 theo Bravo'!$D:$D,R$3))</f>
        <v>550145</v>
      </c>
      <c r="S205" s="1">
        <f>-(SUMIFS('OD0040 theo Bravo'!$G:$G,'OD0040 theo Bravo'!$G:$G,"&lt;"&amp;0,'OD0040 theo Bravo'!$D:$D,S$3))</f>
        <v>0</v>
      </c>
      <c r="T205" s="1">
        <f>-(SUMIFS('OD0040 theo Bravo'!$G:$G,'OD0040 theo Bravo'!$G:$G,"&lt;"&amp;0,'OD0040 theo Bravo'!$D:$D,T$3))</f>
        <v>49247</v>
      </c>
      <c r="U205" s="18">
        <f t="shared" si="62"/>
        <v>0</v>
      </c>
      <c r="V205" s="18">
        <f t="shared" si="63"/>
        <v>10150</v>
      </c>
      <c r="W205" s="18">
        <f t="shared" si="64"/>
        <v>0</v>
      </c>
      <c r="X205" s="18">
        <f t="shared" si="65"/>
        <v>0</v>
      </c>
      <c r="Y205" s="18">
        <f t="shared" si="66"/>
        <v>0</v>
      </c>
      <c r="Z205" s="18">
        <f t="shared" si="67"/>
        <v>0</v>
      </c>
      <c r="AA205" s="18">
        <f t="shared" si="69"/>
        <v>0</v>
      </c>
      <c r="AB205" s="18">
        <f t="shared" si="70"/>
        <v>0</v>
      </c>
      <c r="AC205" s="18">
        <f t="shared" si="70"/>
        <v>0</v>
      </c>
      <c r="AD205" s="17">
        <f>(U205*SUMIFS(Info!$C:$C,Info!$A:$A,AD$3,Info!$E:$E,"&gt;="&amp;$B205,Info!$D:$D,"&lt;="&amp;$B205,Info!$I:$I,"x")/365)*100000</f>
        <v>0</v>
      </c>
      <c r="AE205" s="17">
        <f>(V205*SUMIFS(Info!$C:$C,Info!$A:$A,AE$3,Info!$E:$E,"&gt;="&amp;$B205,Info!$D:$D,"&lt;="&amp;$B205,Info!$I:$I,"x")/365)*100000</f>
        <v>174635.61643835614</v>
      </c>
      <c r="AF205" s="17">
        <f>(W205*SUMIFS(Info!$C:$C,Info!$A:$A,AF$3,Info!$E:$E,"&gt;="&amp;$B205,Info!$D:$D,"&lt;="&amp;$B205,Info!$I:$I,"x")/365)*100000</f>
        <v>0</v>
      </c>
      <c r="AG205" s="17">
        <f>(X205*SUMIFS(Info!$C:$C,Info!$A:$A,AG$3,Info!$E:$E,"&gt;="&amp;$B205,Info!$D:$D,"&lt;="&amp;$B205,Info!$I:$I,"x")/365)*100000</f>
        <v>0</v>
      </c>
      <c r="AH205" s="17">
        <f>(Y205*SUMIFS(Info!$C:$C,Info!$A:$A,AH$3,Info!$E:$E,"&gt;="&amp;$B205,Info!$D:$D,"&lt;="&amp;$B205,Info!$I:$I,"x")/365)*100000</f>
        <v>0</v>
      </c>
      <c r="AI205" s="17">
        <f>(Z205*SUMIFS(Info!$C:$C,Info!$A:$A,AI$3,Info!$E:$E,"&gt;="&amp;$B205,Info!$D:$D,"&lt;="&amp;$B205,Info!$I:$I,"x")/365)*100000</f>
        <v>0</v>
      </c>
      <c r="AJ205" s="17">
        <f>(AA205*SUMIFS(Info!$C:$C,Info!$A:$A,AJ$3,Info!$E:$E,"&gt;="&amp;$B205,Info!$D:$D,"&lt;="&amp;$B205,Info!$I:$I,"x")/365)*100000</f>
        <v>0</v>
      </c>
      <c r="AK205" s="17">
        <f>(AB205*SUMIFS(Info!$C:$C,Info!$A:$A,AK$3,Info!$E:$E,"&gt;="&amp;$B205,Info!$D:$D,"&lt;="&amp;$B205,Info!$I:$I,"x")/365)*100000</f>
        <v>0</v>
      </c>
      <c r="AL205" s="17">
        <f>(AC205*SUMIFS(Info!$C:$C,Info!$A:$A,AL$3,Info!$E:$E,"&gt;="&amp;$B205,Info!$D:$D,"&lt;="&amp;$B205,Info!$I:$I,"x")/365)*100000</f>
        <v>0</v>
      </c>
    </row>
    <row r="206" spans="1:38">
      <c r="A206" s="14" t="str">
        <f t="shared" si="68"/>
        <v>4/2025</v>
      </c>
      <c r="B206" s="14">
        <f t="shared" si="50"/>
        <v>45770</v>
      </c>
      <c r="C206" s="1">
        <f>(SUMIFS('OD0040 theo Bravo'!$G:$G,'OD0040 theo Bravo'!$G:$G,"&gt;="&amp;0,'OD0040 theo Bravo'!$D:$D,C$3,'OD0040 theo Bravo'!$B:$B,"&lt;="&amp;$B206))</f>
        <v>261348</v>
      </c>
      <c r="D206" s="1">
        <f>(SUMIFS('OD0040 theo Bravo'!$G:$G,'OD0040 theo Bravo'!$G:$G,"&gt;="&amp;0,'OD0040 theo Bravo'!$D:$D,D$3,'OD0040 theo Bravo'!$B:$B,"&lt;="&amp;$B206))</f>
        <v>10150</v>
      </c>
      <c r="E206" s="1">
        <f>(SUMIFS('OD0040 theo Bravo'!$G:$G,'OD0040 theo Bravo'!$G:$G,"&gt;="&amp;0,'OD0040 theo Bravo'!$D:$D,E$3,'OD0040 theo Bravo'!$B:$B,"&lt;="&amp;$B206))</f>
        <v>813736</v>
      </c>
      <c r="F206" s="1">
        <f>(SUMIFS('OD0040 theo Bravo'!$G:$G,'OD0040 theo Bravo'!$G:$G,"&gt;="&amp;0,'OD0040 theo Bravo'!$D:$D,F$3,'OD0040 theo Bravo'!$B:$B,"&lt;="&amp;$B206))</f>
        <v>703909</v>
      </c>
      <c r="G206" s="1">
        <f>(SUMIFS('OD0040 theo Bravo'!$G:$G,'OD0040 theo Bravo'!$G:$G,"&gt;="&amp;0,'OD0040 theo Bravo'!$D:$D,G$3,'OD0040 theo Bravo'!$B:$B,"&lt;="&amp;$B206))</f>
        <v>550000</v>
      </c>
      <c r="H206" s="1">
        <f>(SUMIFS('OD0040 theo Bravo'!$G:$G,'OD0040 theo Bravo'!$G:$G,"&gt;="&amp;0,'OD0040 theo Bravo'!$D:$D,H$3,'OD0040 theo Bravo'!$B:$B,"&lt;="&amp;$B206))</f>
        <v>250000</v>
      </c>
      <c r="I206" s="1">
        <f>(SUMIFS('OD0040 theo Bravo'!$G:$G,'OD0040 theo Bravo'!$G:$G,"&gt;="&amp;0,'OD0040 theo Bravo'!$D:$D,I$3,'OD0040 theo Bravo'!$B:$B,"&lt;="&amp;$B206))</f>
        <v>200111</v>
      </c>
      <c r="J206" s="1">
        <f>(SUMIFS('OD0040 theo Bravo'!$G:$G,'OD0040 theo Bravo'!$G:$G,"&gt;="&amp;0,'OD0040 theo Bravo'!$D:$D,J$3,'OD0040 theo Bravo'!$B:$B,"&lt;="&amp;$B206))</f>
        <v>0</v>
      </c>
      <c r="K206" s="1">
        <f>(SUMIFS('OD0040 theo Bravo'!$G:$G,'OD0040 theo Bravo'!$G:$G,"&gt;="&amp;0,'OD0040 theo Bravo'!$D:$D,K$3,'OD0040 theo Bravo'!$B:$B,"&lt;="&amp;$B206))</f>
        <v>0</v>
      </c>
      <c r="L206" s="1">
        <f>-(SUMIFS('OD0040 theo Bravo'!$G:$G,'OD0040 theo Bravo'!$G:$G,"&lt;"&amp;0,'OD0040 theo Bravo'!$D:$D,L$3))</f>
        <v>504722</v>
      </c>
      <c r="M206" s="1">
        <f>-(SUMIFS('OD0040 theo Bravo'!$G:$G,'OD0040 theo Bravo'!$G:$G,"&lt;"&amp;0,'OD0040 theo Bravo'!$D:$D,M$3))</f>
        <v>0</v>
      </c>
      <c r="N206" s="1">
        <f>-(SUMIFS('OD0040 theo Bravo'!$G:$G,'OD0040 theo Bravo'!$G:$G,"&lt;"&amp;0,'OD0040 theo Bravo'!$D:$D,N$3))</f>
        <v>974267</v>
      </c>
      <c r="O206" s="1">
        <f>-(SUMIFS('OD0040 theo Bravo'!$G:$G,'OD0040 theo Bravo'!$G:$G,"&lt;"&amp;0,'OD0040 theo Bravo'!$D:$D,O$3))</f>
        <v>830018</v>
      </c>
      <c r="P206" s="1">
        <f>-(SUMIFS('OD0040 theo Bravo'!$G:$G,'OD0040 theo Bravo'!$G:$G,"&lt;"&amp;0,'OD0040 theo Bravo'!$D:$D,P$3))</f>
        <v>550000</v>
      </c>
      <c r="Q206" s="1">
        <f>-(SUMIFS('OD0040 theo Bravo'!$G:$G,'OD0040 theo Bravo'!$G:$G,"&lt;"&amp;0,'OD0040 theo Bravo'!$D:$D,Q$3))</f>
        <v>449984</v>
      </c>
      <c r="R206" s="1">
        <f>-(SUMIFS('OD0040 theo Bravo'!$G:$G,'OD0040 theo Bravo'!$G:$G,"&lt;"&amp;0,'OD0040 theo Bravo'!$D:$D,R$3))</f>
        <v>550145</v>
      </c>
      <c r="S206" s="1">
        <f>-(SUMIFS('OD0040 theo Bravo'!$G:$G,'OD0040 theo Bravo'!$G:$G,"&lt;"&amp;0,'OD0040 theo Bravo'!$D:$D,S$3))</f>
        <v>0</v>
      </c>
      <c r="T206" s="1">
        <f>-(SUMIFS('OD0040 theo Bravo'!$G:$G,'OD0040 theo Bravo'!$G:$G,"&lt;"&amp;0,'OD0040 theo Bravo'!$D:$D,T$3))</f>
        <v>49247</v>
      </c>
      <c r="U206" s="18">
        <f t="shared" si="62"/>
        <v>0</v>
      </c>
      <c r="V206" s="18">
        <f t="shared" si="63"/>
        <v>10150</v>
      </c>
      <c r="W206" s="18">
        <f t="shared" si="64"/>
        <v>0</v>
      </c>
      <c r="X206" s="18">
        <f t="shared" si="65"/>
        <v>0</v>
      </c>
      <c r="Y206" s="18">
        <f t="shared" si="66"/>
        <v>0</v>
      </c>
      <c r="Z206" s="18">
        <f t="shared" si="67"/>
        <v>0</v>
      </c>
      <c r="AA206" s="18">
        <f t="shared" si="69"/>
        <v>0</v>
      </c>
      <c r="AB206" s="18">
        <f t="shared" si="70"/>
        <v>0</v>
      </c>
      <c r="AC206" s="18">
        <f t="shared" si="70"/>
        <v>0</v>
      </c>
      <c r="AD206" s="17">
        <f>(U206*SUMIFS(Info!$C:$C,Info!$A:$A,AD$3,Info!$E:$E,"&gt;="&amp;$B206,Info!$D:$D,"&lt;="&amp;$B206,Info!$I:$I,"x")/365)*100000</f>
        <v>0</v>
      </c>
      <c r="AE206" s="17">
        <f>(V206*SUMIFS(Info!$C:$C,Info!$A:$A,AE$3,Info!$E:$E,"&gt;="&amp;$B206,Info!$D:$D,"&lt;="&amp;$B206,Info!$I:$I,"x")/365)*100000</f>
        <v>174635.61643835614</v>
      </c>
      <c r="AF206" s="17">
        <f>(W206*SUMIFS(Info!$C:$C,Info!$A:$A,AF$3,Info!$E:$E,"&gt;="&amp;$B206,Info!$D:$D,"&lt;="&amp;$B206,Info!$I:$I,"x")/365)*100000</f>
        <v>0</v>
      </c>
      <c r="AG206" s="17">
        <f>(X206*SUMIFS(Info!$C:$C,Info!$A:$A,AG$3,Info!$E:$E,"&gt;="&amp;$B206,Info!$D:$D,"&lt;="&amp;$B206,Info!$I:$I,"x")/365)*100000</f>
        <v>0</v>
      </c>
      <c r="AH206" s="17">
        <f>(Y206*SUMIFS(Info!$C:$C,Info!$A:$A,AH$3,Info!$E:$E,"&gt;="&amp;$B206,Info!$D:$D,"&lt;="&amp;$B206,Info!$I:$I,"x")/365)*100000</f>
        <v>0</v>
      </c>
      <c r="AI206" s="17">
        <f>(Z206*SUMIFS(Info!$C:$C,Info!$A:$A,AI$3,Info!$E:$E,"&gt;="&amp;$B206,Info!$D:$D,"&lt;="&amp;$B206,Info!$I:$I,"x")/365)*100000</f>
        <v>0</v>
      </c>
      <c r="AJ206" s="17">
        <f>(AA206*SUMIFS(Info!$C:$C,Info!$A:$A,AJ$3,Info!$E:$E,"&gt;="&amp;$B206,Info!$D:$D,"&lt;="&amp;$B206,Info!$I:$I,"x")/365)*100000</f>
        <v>0</v>
      </c>
      <c r="AK206" s="17">
        <f>(AB206*SUMIFS(Info!$C:$C,Info!$A:$A,AK$3,Info!$E:$E,"&gt;="&amp;$B206,Info!$D:$D,"&lt;="&amp;$B206,Info!$I:$I,"x")/365)*100000</f>
        <v>0</v>
      </c>
      <c r="AL206" s="17">
        <f>(AC206*SUMIFS(Info!$C:$C,Info!$A:$A,AL$3,Info!$E:$E,"&gt;="&amp;$B206,Info!$D:$D,"&lt;="&amp;$B206,Info!$I:$I,"x")/365)*100000</f>
        <v>0</v>
      </c>
    </row>
    <row r="207" spans="1:38">
      <c r="A207" s="14" t="str">
        <f t="shared" si="68"/>
        <v>4/2025</v>
      </c>
      <c r="B207" s="14">
        <f t="shared" si="50"/>
        <v>45771</v>
      </c>
      <c r="C207" s="1">
        <f>(SUMIFS('OD0040 theo Bravo'!$G:$G,'OD0040 theo Bravo'!$G:$G,"&gt;="&amp;0,'OD0040 theo Bravo'!$D:$D,C$3,'OD0040 theo Bravo'!$B:$B,"&lt;="&amp;$B207))</f>
        <v>261404</v>
      </c>
      <c r="D207" s="1">
        <f>(SUMIFS('OD0040 theo Bravo'!$G:$G,'OD0040 theo Bravo'!$G:$G,"&gt;="&amp;0,'OD0040 theo Bravo'!$D:$D,D$3,'OD0040 theo Bravo'!$B:$B,"&lt;="&amp;$B207))</f>
        <v>10150</v>
      </c>
      <c r="E207" s="1">
        <f>(SUMIFS('OD0040 theo Bravo'!$G:$G,'OD0040 theo Bravo'!$G:$G,"&gt;="&amp;0,'OD0040 theo Bravo'!$D:$D,E$3,'OD0040 theo Bravo'!$B:$B,"&lt;="&amp;$B207))</f>
        <v>820461</v>
      </c>
      <c r="F207" s="1">
        <f>(SUMIFS('OD0040 theo Bravo'!$G:$G,'OD0040 theo Bravo'!$G:$G,"&gt;="&amp;0,'OD0040 theo Bravo'!$D:$D,F$3,'OD0040 theo Bravo'!$B:$B,"&lt;="&amp;$B207))</f>
        <v>711269</v>
      </c>
      <c r="G207" s="1">
        <f>(SUMIFS('OD0040 theo Bravo'!$G:$G,'OD0040 theo Bravo'!$G:$G,"&gt;="&amp;0,'OD0040 theo Bravo'!$D:$D,G$3,'OD0040 theo Bravo'!$B:$B,"&lt;="&amp;$B207))</f>
        <v>550000</v>
      </c>
      <c r="H207" s="1">
        <f>(SUMIFS('OD0040 theo Bravo'!$G:$G,'OD0040 theo Bravo'!$G:$G,"&gt;="&amp;0,'OD0040 theo Bravo'!$D:$D,H$3,'OD0040 theo Bravo'!$B:$B,"&lt;="&amp;$B207))</f>
        <v>250000</v>
      </c>
      <c r="I207" s="1">
        <f>(SUMIFS('OD0040 theo Bravo'!$G:$G,'OD0040 theo Bravo'!$G:$G,"&gt;="&amp;0,'OD0040 theo Bravo'!$D:$D,I$3,'OD0040 theo Bravo'!$B:$B,"&lt;="&amp;$B207))</f>
        <v>352011</v>
      </c>
      <c r="J207" s="1">
        <f>(SUMIFS('OD0040 theo Bravo'!$G:$G,'OD0040 theo Bravo'!$G:$G,"&gt;="&amp;0,'OD0040 theo Bravo'!$D:$D,J$3,'OD0040 theo Bravo'!$B:$B,"&lt;="&amp;$B207))</f>
        <v>0</v>
      </c>
      <c r="K207" s="1">
        <f>(SUMIFS('OD0040 theo Bravo'!$G:$G,'OD0040 theo Bravo'!$G:$G,"&gt;="&amp;0,'OD0040 theo Bravo'!$D:$D,K$3,'OD0040 theo Bravo'!$B:$B,"&lt;="&amp;$B207))</f>
        <v>0</v>
      </c>
      <c r="L207" s="1">
        <f>-(SUMIFS('OD0040 theo Bravo'!$G:$G,'OD0040 theo Bravo'!$G:$G,"&lt;"&amp;0,'OD0040 theo Bravo'!$D:$D,L$3))</f>
        <v>504722</v>
      </c>
      <c r="M207" s="1">
        <f>-(SUMIFS('OD0040 theo Bravo'!$G:$G,'OD0040 theo Bravo'!$G:$G,"&lt;"&amp;0,'OD0040 theo Bravo'!$D:$D,M$3))</f>
        <v>0</v>
      </c>
      <c r="N207" s="1">
        <f>-(SUMIFS('OD0040 theo Bravo'!$G:$G,'OD0040 theo Bravo'!$G:$G,"&lt;"&amp;0,'OD0040 theo Bravo'!$D:$D,N$3))</f>
        <v>974267</v>
      </c>
      <c r="O207" s="1">
        <f>-(SUMIFS('OD0040 theo Bravo'!$G:$G,'OD0040 theo Bravo'!$G:$G,"&lt;"&amp;0,'OD0040 theo Bravo'!$D:$D,O$3))</f>
        <v>830018</v>
      </c>
      <c r="P207" s="1">
        <f>-(SUMIFS('OD0040 theo Bravo'!$G:$G,'OD0040 theo Bravo'!$G:$G,"&lt;"&amp;0,'OD0040 theo Bravo'!$D:$D,P$3))</f>
        <v>550000</v>
      </c>
      <c r="Q207" s="1">
        <f>-(SUMIFS('OD0040 theo Bravo'!$G:$G,'OD0040 theo Bravo'!$G:$G,"&lt;"&amp;0,'OD0040 theo Bravo'!$D:$D,Q$3))</f>
        <v>449984</v>
      </c>
      <c r="R207" s="1">
        <f>-(SUMIFS('OD0040 theo Bravo'!$G:$G,'OD0040 theo Bravo'!$G:$G,"&lt;"&amp;0,'OD0040 theo Bravo'!$D:$D,R$3))</f>
        <v>550145</v>
      </c>
      <c r="S207" s="1">
        <f>-(SUMIFS('OD0040 theo Bravo'!$G:$G,'OD0040 theo Bravo'!$G:$G,"&lt;"&amp;0,'OD0040 theo Bravo'!$D:$D,S$3))</f>
        <v>0</v>
      </c>
      <c r="T207" s="1">
        <f>-(SUMIFS('OD0040 theo Bravo'!$G:$G,'OD0040 theo Bravo'!$G:$G,"&lt;"&amp;0,'OD0040 theo Bravo'!$D:$D,T$3))</f>
        <v>49247</v>
      </c>
      <c r="U207" s="18">
        <f t="shared" si="62"/>
        <v>0</v>
      </c>
      <c r="V207" s="18">
        <f t="shared" si="63"/>
        <v>10150</v>
      </c>
      <c r="W207" s="18">
        <f t="shared" si="64"/>
        <v>0</v>
      </c>
      <c r="X207" s="18">
        <f t="shared" si="65"/>
        <v>0</v>
      </c>
      <c r="Y207" s="18">
        <f t="shared" si="66"/>
        <v>0</v>
      </c>
      <c r="Z207" s="18">
        <f t="shared" si="67"/>
        <v>0</v>
      </c>
      <c r="AA207" s="18">
        <f t="shared" si="69"/>
        <v>0</v>
      </c>
      <c r="AB207" s="18">
        <f t="shared" si="70"/>
        <v>0</v>
      </c>
      <c r="AC207" s="18">
        <f t="shared" si="70"/>
        <v>0</v>
      </c>
      <c r="AD207" s="17">
        <f>(U207*SUMIFS(Info!$C:$C,Info!$A:$A,AD$3,Info!$E:$E,"&gt;="&amp;$B207,Info!$D:$D,"&lt;="&amp;$B207,Info!$I:$I,"x")/365)*100000</f>
        <v>0</v>
      </c>
      <c r="AE207" s="17">
        <f>(V207*SUMIFS(Info!$C:$C,Info!$A:$A,AE$3,Info!$E:$E,"&gt;="&amp;$B207,Info!$D:$D,"&lt;="&amp;$B207,Info!$I:$I,"x")/365)*100000</f>
        <v>174635.61643835614</v>
      </c>
      <c r="AF207" s="17">
        <f>(W207*SUMIFS(Info!$C:$C,Info!$A:$A,AF$3,Info!$E:$E,"&gt;="&amp;$B207,Info!$D:$D,"&lt;="&amp;$B207,Info!$I:$I,"x")/365)*100000</f>
        <v>0</v>
      </c>
      <c r="AG207" s="17">
        <f>(X207*SUMIFS(Info!$C:$C,Info!$A:$A,AG$3,Info!$E:$E,"&gt;="&amp;$B207,Info!$D:$D,"&lt;="&amp;$B207,Info!$I:$I,"x")/365)*100000</f>
        <v>0</v>
      </c>
      <c r="AH207" s="17">
        <f>(Y207*SUMIFS(Info!$C:$C,Info!$A:$A,AH$3,Info!$E:$E,"&gt;="&amp;$B207,Info!$D:$D,"&lt;="&amp;$B207,Info!$I:$I,"x")/365)*100000</f>
        <v>0</v>
      </c>
      <c r="AI207" s="17">
        <f>(Z207*SUMIFS(Info!$C:$C,Info!$A:$A,AI$3,Info!$E:$E,"&gt;="&amp;$B207,Info!$D:$D,"&lt;="&amp;$B207,Info!$I:$I,"x")/365)*100000</f>
        <v>0</v>
      </c>
      <c r="AJ207" s="17">
        <f>(AA207*SUMIFS(Info!$C:$C,Info!$A:$A,AJ$3,Info!$E:$E,"&gt;="&amp;$B207,Info!$D:$D,"&lt;="&amp;$B207,Info!$I:$I,"x")/365)*100000</f>
        <v>0</v>
      </c>
      <c r="AK207" s="17">
        <f>(AB207*SUMIFS(Info!$C:$C,Info!$A:$A,AK$3,Info!$E:$E,"&gt;="&amp;$B207,Info!$D:$D,"&lt;="&amp;$B207,Info!$I:$I,"x")/365)*100000</f>
        <v>0</v>
      </c>
      <c r="AL207" s="17">
        <f>(AC207*SUMIFS(Info!$C:$C,Info!$A:$A,AL$3,Info!$E:$E,"&gt;="&amp;$B207,Info!$D:$D,"&lt;="&amp;$B207,Info!$I:$I,"x")/365)*100000</f>
        <v>0</v>
      </c>
    </row>
    <row r="208" spans="1:38">
      <c r="A208" s="14" t="str">
        <f t="shared" si="68"/>
        <v>4/2025</v>
      </c>
      <c r="B208" s="14">
        <f t="shared" si="50"/>
        <v>45772</v>
      </c>
      <c r="C208" s="1">
        <f>(SUMIFS('OD0040 theo Bravo'!$G:$G,'OD0040 theo Bravo'!$G:$G,"&gt;="&amp;0,'OD0040 theo Bravo'!$D:$D,C$3,'OD0040 theo Bravo'!$B:$B,"&lt;="&amp;$B208))</f>
        <v>262115</v>
      </c>
      <c r="D208" s="1">
        <f>(SUMIFS('OD0040 theo Bravo'!$G:$G,'OD0040 theo Bravo'!$G:$G,"&gt;="&amp;0,'OD0040 theo Bravo'!$D:$D,D$3,'OD0040 theo Bravo'!$B:$B,"&lt;="&amp;$B208))</f>
        <v>10150</v>
      </c>
      <c r="E208" s="1">
        <f>(SUMIFS('OD0040 theo Bravo'!$G:$G,'OD0040 theo Bravo'!$G:$G,"&gt;="&amp;0,'OD0040 theo Bravo'!$D:$D,E$3,'OD0040 theo Bravo'!$B:$B,"&lt;="&amp;$B208))</f>
        <v>820590</v>
      </c>
      <c r="F208" s="1">
        <f>(SUMIFS('OD0040 theo Bravo'!$G:$G,'OD0040 theo Bravo'!$G:$G,"&gt;="&amp;0,'OD0040 theo Bravo'!$D:$D,F$3,'OD0040 theo Bravo'!$B:$B,"&lt;="&amp;$B208))</f>
        <v>711567</v>
      </c>
      <c r="G208" s="1">
        <f>(SUMIFS('OD0040 theo Bravo'!$G:$G,'OD0040 theo Bravo'!$G:$G,"&gt;="&amp;0,'OD0040 theo Bravo'!$D:$D,G$3,'OD0040 theo Bravo'!$B:$B,"&lt;="&amp;$B208))</f>
        <v>550000</v>
      </c>
      <c r="H208" s="1">
        <f>(SUMIFS('OD0040 theo Bravo'!$G:$G,'OD0040 theo Bravo'!$G:$G,"&gt;="&amp;0,'OD0040 theo Bravo'!$D:$D,H$3,'OD0040 theo Bravo'!$B:$B,"&lt;="&amp;$B208))</f>
        <v>250000</v>
      </c>
      <c r="I208" s="1">
        <f>(SUMIFS('OD0040 theo Bravo'!$G:$G,'OD0040 theo Bravo'!$G:$G,"&gt;="&amp;0,'OD0040 theo Bravo'!$D:$D,I$3,'OD0040 theo Bravo'!$B:$B,"&lt;="&amp;$B208))</f>
        <v>352203</v>
      </c>
      <c r="J208" s="1">
        <f>(SUMIFS('OD0040 theo Bravo'!$G:$G,'OD0040 theo Bravo'!$G:$G,"&gt;="&amp;0,'OD0040 theo Bravo'!$D:$D,J$3,'OD0040 theo Bravo'!$B:$B,"&lt;="&amp;$B208))</f>
        <v>0</v>
      </c>
      <c r="K208" s="1">
        <f>(SUMIFS('OD0040 theo Bravo'!$G:$G,'OD0040 theo Bravo'!$G:$G,"&gt;="&amp;0,'OD0040 theo Bravo'!$D:$D,K$3,'OD0040 theo Bravo'!$B:$B,"&lt;="&amp;$B208))</f>
        <v>0</v>
      </c>
      <c r="L208" s="1">
        <f>-(SUMIFS('OD0040 theo Bravo'!$G:$G,'OD0040 theo Bravo'!$G:$G,"&lt;"&amp;0,'OD0040 theo Bravo'!$D:$D,L$3))</f>
        <v>504722</v>
      </c>
      <c r="M208" s="1">
        <f>-(SUMIFS('OD0040 theo Bravo'!$G:$G,'OD0040 theo Bravo'!$G:$G,"&lt;"&amp;0,'OD0040 theo Bravo'!$D:$D,M$3))</f>
        <v>0</v>
      </c>
      <c r="N208" s="1">
        <f>-(SUMIFS('OD0040 theo Bravo'!$G:$G,'OD0040 theo Bravo'!$G:$G,"&lt;"&amp;0,'OD0040 theo Bravo'!$D:$D,N$3))</f>
        <v>974267</v>
      </c>
      <c r="O208" s="1">
        <f>-(SUMIFS('OD0040 theo Bravo'!$G:$G,'OD0040 theo Bravo'!$G:$G,"&lt;"&amp;0,'OD0040 theo Bravo'!$D:$D,O$3))</f>
        <v>830018</v>
      </c>
      <c r="P208" s="1">
        <f>-(SUMIFS('OD0040 theo Bravo'!$G:$G,'OD0040 theo Bravo'!$G:$G,"&lt;"&amp;0,'OD0040 theo Bravo'!$D:$D,P$3))</f>
        <v>550000</v>
      </c>
      <c r="Q208" s="1">
        <f>-(SUMIFS('OD0040 theo Bravo'!$G:$G,'OD0040 theo Bravo'!$G:$G,"&lt;"&amp;0,'OD0040 theo Bravo'!$D:$D,Q$3))</f>
        <v>449984</v>
      </c>
      <c r="R208" s="1">
        <f>-(SUMIFS('OD0040 theo Bravo'!$G:$G,'OD0040 theo Bravo'!$G:$G,"&lt;"&amp;0,'OD0040 theo Bravo'!$D:$D,R$3))</f>
        <v>550145</v>
      </c>
      <c r="S208" s="1">
        <f>-(SUMIFS('OD0040 theo Bravo'!$G:$G,'OD0040 theo Bravo'!$G:$G,"&lt;"&amp;0,'OD0040 theo Bravo'!$D:$D,S$3))</f>
        <v>0</v>
      </c>
      <c r="T208" s="1">
        <f>-(SUMIFS('OD0040 theo Bravo'!$G:$G,'OD0040 theo Bravo'!$G:$G,"&lt;"&amp;0,'OD0040 theo Bravo'!$D:$D,T$3))</f>
        <v>49247</v>
      </c>
      <c r="U208" s="18">
        <f t="shared" si="62"/>
        <v>0</v>
      </c>
      <c r="V208" s="18">
        <f t="shared" si="63"/>
        <v>10150</v>
      </c>
      <c r="W208" s="18">
        <f t="shared" si="64"/>
        <v>0</v>
      </c>
      <c r="X208" s="18">
        <f t="shared" si="65"/>
        <v>0</v>
      </c>
      <c r="Y208" s="18">
        <f t="shared" si="66"/>
        <v>0</v>
      </c>
      <c r="Z208" s="18">
        <f t="shared" si="67"/>
        <v>0</v>
      </c>
      <c r="AA208" s="18">
        <f t="shared" si="69"/>
        <v>0</v>
      </c>
      <c r="AB208" s="18">
        <f t="shared" si="70"/>
        <v>0</v>
      </c>
      <c r="AC208" s="18">
        <f t="shared" si="70"/>
        <v>0</v>
      </c>
      <c r="AD208" s="17">
        <f>(U208*SUMIFS(Info!$C:$C,Info!$A:$A,AD$3,Info!$E:$E,"&gt;="&amp;$B208,Info!$D:$D,"&lt;="&amp;$B208,Info!$I:$I,"x")/365)*100000</f>
        <v>0</v>
      </c>
      <c r="AE208" s="17">
        <f>(V208*SUMIFS(Info!$C:$C,Info!$A:$A,AE$3,Info!$E:$E,"&gt;="&amp;$B208,Info!$D:$D,"&lt;="&amp;$B208,Info!$I:$I,"x")/365)*100000</f>
        <v>174635.61643835614</v>
      </c>
      <c r="AF208" s="17">
        <f>(W208*SUMIFS(Info!$C:$C,Info!$A:$A,AF$3,Info!$E:$E,"&gt;="&amp;$B208,Info!$D:$D,"&lt;="&amp;$B208,Info!$I:$I,"x")/365)*100000</f>
        <v>0</v>
      </c>
      <c r="AG208" s="17">
        <f>(X208*SUMIFS(Info!$C:$C,Info!$A:$A,AG$3,Info!$E:$E,"&gt;="&amp;$B208,Info!$D:$D,"&lt;="&amp;$B208,Info!$I:$I,"x")/365)*100000</f>
        <v>0</v>
      </c>
      <c r="AH208" s="17">
        <f>(Y208*SUMIFS(Info!$C:$C,Info!$A:$A,AH$3,Info!$E:$E,"&gt;="&amp;$B208,Info!$D:$D,"&lt;="&amp;$B208,Info!$I:$I,"x")/365)*100000</f>
        <v>0</v>
      </c>
      <c r="AI208" s="17">
        <f>(Z208*SUMIFS(Info!$C:$C,Info!$A:$A,AI$3,Info!$E:$E,"&gt;="&amp;$B208,Info!$D:$D,"&lt;="&amp;$B208,Info!$I:$I,"x")/365)*100000</f>
        <v>0</v>
      </c>
      <c r="AJ208" s="17">
        <f>(AA208*SUMIFS(Info!$C:$C,Info!$A:$A,AJ$3,Info!$E:$E,"&gt;="&amp;$B208,Info!$D:$D,"&lt;="&amp;$B208,Info!$I:$I,"x")/365)*100000</f>
        <v>0</v>
      </c>
      <c r="AK208" s="17">
        <f>(AB208*SUMIFS(Info!$C:$C,Info!$A:$A,AK$3,Info!$E:$E,"&gt;="&amp;$B208,Info!$D:$D,"&lt;="&amp;$B208,Info!$I:$I,"x")/365)*100000</f>
        <v>0</v>
      </c>
      <c r="AL208" s="17">
        <f>(AC208*SUMIFS(Info!$C:$C,Info!$A:$A,AL$3,Info!$E:$E,"&gt;="&amp;$B208,Info!$D:$D,"&lt;="&amp;$B208,Info!$I:$I,"x")/365)*100000</f>
        <v>0</v>
      </c>
    </row>
    <row r="209" spans="1:38">
      <c r="A209" s="14" t="str">
        <f t="shared" ref="A209:A213" si="71">MONTH(B209)&amp;"/"&amp;YEAR(B209)</f>
        <v>4/2025</v>
      </c>
      <c r="B209" s="14">
        <f t="shared" si="50"/>
        <v>45773</v>
      </c>
      <c r="C209" s="1">
        <f>(SUMIFS('OD0040 theo Bravo'!$G:$G,'OD0040 theo Bravo'!$G:$G,"&gt;="&amp;0,'OD0040 theo Bravo'!$D:$D,C$3,'OD0040 theo Bravo'!$B:$B,"&lt;="&amp;$B209))</f>
        <v>262115</v>
      </c>
      <c r="D209" s="1">
        <f>(SUMIFS('OD0040 theo Bravo'!$G:$G,'OD0040 theo Bravo'!$G:$G,"&gt;="&amp;0,'OD0040 theo Bravo'!$D:$D,D$3,'OD0040 theo Bravo'!$B:$B,"&lt;="&amp;$B209))</f>
        <v>10150</v>
      </c>
      <c r="E209" s="1">
        <f>(SUMIFS('OD0040 theo Bravo'!$G:$G,'OD0040 theo Bravo'!$G:$G,"&gt;="&amp;0,'OD0040 theo Bravo'!$D:$D,E$3,'OD0040 theo Bravo'!$B:$B,"&lt;="&amp;$B209))</f>
        <v>820590</v>
      </c>
      <c r="F209" s="1">
        <f>(SUMIFS('OD0040 theo Bravo'!$G:$G,'OD0040 theo Bravo'!$G:$G,"&gt;="&amp;0,'OD0040 theo Bravo'!$D:$D,F$3,'OD0040 theo Bravo'!$B:$B,"&lt;="&amp;$B209))</f>
        <v>711567</v>
      </c>
      <c r="G209" s="1">
        <f>(SUMIFS('OD0040 theo Bravo'!$G:$G,'OD0040 theo Bravo'!$G:$G,"&gt;="&amp;0,'OD0040 theo Bravo'!$D:$D,G$3,'OD0040 theo Bravo'!$B:$B,"&lt;="&amp;$B209))</f>
        <v>550000</v>
      </c>
      <c r="H209" s="1">
        <f>(SUMIFS('OD0040 theo Bravo'!$G:$G,'OD0040 theo Bravo'!$G:$G,"&gt;="&amp;0,'OD0040 theo Bravo'!$D:$D,H$3,'OD0040 theo Bravo'!$B:$B,"&lt;="&amp;$B209))</f>
        <v>250000</v>
      </c>
      <c r="I209" s="1">
        <f>(SUMIFS('OD0040 theo Bravo'!$G:$G,'OD0040 theo Bravo'!$G:$G,"&gt;="&amp;0,'OD0040 theo Bravo'!$D:$D,I$3,'OD0040 theo Bravo'!$B:$B,"&lt;="&amp;$B209))</f>
        <v>352203</v>
      </c>
      <c r="J209" s="1">
        <f>(SUMIFS('OD0040 theo Bravo'!$G:$G,'OD0040 theo Bravo'!$G:$G,"&gt;="&amp;0,'OD0040 theo Bravo'!$D:$D,J$3,'OD0040 theo Bravo'!$B:$B,"&lt;="&amp;$B209))</f>
        <v>0</v>
      </c>
      <c r="K209" s="1">
        <f>(SUMIFS('OD0040 theo Bravo'!$G:$G,'OD0040 theo Bravo'!$G:$G,"&gt;="&amp;0,'OD0040 theo Bravo'!$D:$D,K$3,'OD0040 theo Bravo'!$B:$B,"&lt;="&amp;$B209))</f>
        <v>0</v>
      </c>
      <c r="L209" s="1">
        <f>-(SUMIFS('OD0040 theo Bravo'!$G:$G,'OD0040 theo Bravo'!$G:$G,"&lt;"&amp;0,'OD0040 theo Bravo'!$D:$D,L$3))</f>
        <v>504722</v>
      </c>
      <c r="M209" s="1">
        <f>-(SUMIFS('OD0040 theo Bravo'!$G:$G,'OD0040 theo Bravo'!$G:$G,"&lt;"&amp;0,'OD0040 theo Bravo'!$D:$D,M$3))</f>
        <v>0</v>
      </c>
      <c r="N209" s="1">
        <f>-(SUMIFS('OD0040 theo Bravo'!$G:$G,'OD0040 theo Bravo'!$G:$G,"&lt;"&amp;0,'OD0040 theo Bravo'!$D:$D,N$3))</f>
        <v>974267</v>
      </c>
      <c r="O209" s="1">
        <f>-(SUMIFS('OD0040 theo Bravo'!$G:$G,'OD0040 theo Bravo'!$G:$G,"&lt;"&amp;0,'OD0040 theo Bravo'!$D:$D,O$3))</f>
        <v>830018</v>
      </c>
      <c r="P209" s="1">
        <f>-(SUMIFS('OD0040 theo Bravo'!$G:$G,'OD0040 theo Bravo'!$G:$G,"&lt;"&amp;0,'OD0040 theo Bravo'!$D:$D,P$3))</f>
        <v>550000</v>
      </c>
      <c r="Q209" s="1">
        <f>-(SUMIFS('OD0040 theo Bravo'!$G:$G,'OD0040 theo Bravo'!$G:$G,"&lt;"&amp;0,'OD0040 theo Bravo'!$D:$D,Q$3))</f>
        <v>449984</v>
      </c>
      <c r="R209" s="1">
        <f>-(SUMIFS('OD0040 theo Bravo'!$G:$G,'OD0040 theo Bravo'!$G:$G,"&lt;"&amp;0,'OD0040 theo Bravo'!$D:$D,R$3))</f>
        <v>550145</v>
      </c>
      <c r="S209" s="1">
        <f>-(SUMIFS('OD0040 theo Bravo'!$G:$G,'OD0040 theo Bravo'!$G:$G,"&lt;"&amp;0,'OD0040 theo Bravo'!$D:$D,S$3))</f>
        <v>0</v>
      </c>
      <c r="T209" s="1">
        <f>-(SUMIFS('OD0040 theo Bravo'!$G:$G,'OD0040 theo Bravo'!$G:$G,"&lt;"&amp;0,'OD0040 theo Bravo'!$D:$D,T$3))</f>
        <v>49247</v>
      </c>
      <c r="U209" s="18">
        <f t="shared" si="62"/>
        <v>0</v>
      </c>
      <c r="V209" s="18">
        <f t="shared" si="63"/>
        <v>10150</v>
      </c>
      <c r="W209" s="18">
        <f t="shared" si="64"/>
        <v>0</v>
      </c>
      <c r="X209" s="18">
        <f t="shared" si="65"/>
        <v>0</v>
      </c>
      <c r="Y209" s="18">
        <f t="shared" si="66"/>
        <v>0</v>
      </c>
      <c r="Z209" s="18">
        <f t="shared" si="67"/>
        <v>0</v>
      </c>
      <c r="AA209" s="18">
        <f t="shared" si="69"/>
        <v>0</v>
      </c>
      <c r="AB209" s="18">
        <f t="shared" si="70"/>
        <v>0</v>
      </c>
      <c r="AC209" s="18">
        <f t="shared" si="70"/>
        <v>0</v>
      </c>
      <c r="AD209" s="17">
        <f>(U209*SUMIFS(Info!$C:$C,Info!$A:$A,AD$3,Info!$E:$E,"&gt;="&amp;$B209,Info!$D:$D,"&lt;="&amp;$B209,Info!$I:$I,"x")/365)*100000</f>
        <v>0</v>
      </c>
      <c r="AE209" s="17">
        <f>(V209*SUMIFS(Info!$C:$C,Info!$A:$A,AE$3,Info!$E:$E,"&gt;="&amp;$B209,Info!$D:$D,"&lt;="&amp;$B209,Info!$I:$I,"x")/365)*100000</f>
        <v>174635.61643835614</v>
      </c>
      <c r="AF209" s="17">
        <f>(W209*SUMIFS(Info!$C:$C,Info!$A:$A,AF$3,Info!$E:$E,"&gt;="&amp;$B209,Info!$D:$D,"&lt;="&amp;$B209,Info!$I:$I,"x")/365)*100000</f>
        <v>0</v>
      </c>
      <c r="AG209" s="17">
        <f>(X209*SUMIFS(Info!$C:$C,Info!$A:$A,AG$3,Info!$E:$E,"&gt;="&amp;$B209,Info!$D:$D,"&lt;="&amp;$B209,Info!$I:$I,"x")/365)*100000</f>
        <v>0</v>
      </c>
      <c r="AH209" s="17">
        <f>(Y209*SUMIFS(Info!$C:$C,Info!$A:$A,AH$3,Info!$E:$E,"&gt;="&amp;$B209,Info!$D:$D,"&lt;="&amp;$B209,Info!$I:$I,"x")/365)*100000</f>
        <v>0</v>
      </c>
      <c r="AI209" s="17">
        <f>(Z209*SUMIFS(Info!$C:$C,Info!$A:$A,AI$3,Info!$E:$E,"&gt;="&amp;$B209,Info!$D:$D,"&lt;="&amp;$B209,Info!$I:$I,"x")/365)*100000</f>
        <v>0</v>
      </c>
      <c r="AJ209" s="17">
        <f>(AA209*SUMIFS(Info!$C:$C,Info!$A:$A,AJ$3,Info!$E:$E,"&gt;="&amp;$B209,Info!$D:$D,"&lt;="&amp;$B209,Info!$I:$I,"x")/365)*100000</f>
        <v>0</v>
      </c>
      <c r="AK209" s="17">
        <f>(AB209*SUMIFS(Info!$C:$C,Info!$A:$A,AK$3,Info!$E:$E,"&gt;="&amp;$B209,Info!$D:$D,"&lt;="&amp;$B209,Info!$I:$I,"x")/365)*100000</f>
        <v>0</v>
      </c>
      <c r="AL209" s="17">
        <f>(AC209*SUMIFS(Info!$C:$C,Info!$A:$A,AL$3,Info!$E:$E,"&gt;="&amp;$B209,Info!$D:$D,"&lt;="&amp;$B209,Info!$I:$I,"x")/365)*100000</f>
        <v>0</v>
      </c>
    </row>
    <row r="210" spans="1:38">
      <c r="A210" s="14" t="str">
        <f t="shared" si="71"/>
        <v>4/2025</v>
      </c>
      <c r="B210" s="14">
        <f t="shared" si="50"/>
        <v>45774</v>
      </c>
      <c r="C210" s="1">
        <f>(SUMIFS('OD0040 theo Bravo'!$G:$G,'OD0040 theo Bravo'!$G:$G,"&gt;="&amp;0,'OD0040 theo Bravo'!$D:$D,C$3,'OD0040 theo Bravo'!$B:$B,"&lt;="&amp;$B210))</f>
        <v>262115</v>
      </c>
      <c r="D210" s="1">
        <f>(SUMIFS('OD0040 theo Bravo'!$G:$G,'OD0040 theo Bravo'!$G:$G,"&gt;="&amp;0,'OD0040 theo Bravo'!$D:$D,D$3,'OD0040 theo Bravo'!$B:$B,"&lt;="&amp;$B210))</f>
        <v>10150</v>
      </c>
      <c r="E210" s="1">
        <f>(SUMIFS('OD0040 theo Bravo'!$G:$G,'OD0040 theo Bravo'!$G:$G,"&gt;="&amp;0,'OD0040 theo Bravo'!$D:$D,E$3,'OD0040 theo Bravo'!$B:$B,"&lt;="&amp;$B210))</f>
        <v>820590</v>
      </c>
      <c r="F210" s="1">
        <f>(SUMIFS('OD0040 theo Bravo'!$G:$G,'OD0040 theo Bravo'!$G:$G,"&gt;="&amp;0,'OD0040 theo Bravo'!$D:$D,F$3,'OD0040 theo Bravo'!$B:$B,"&lt;="&amp;$B210))</f>
        <v>711567</v>
      </c>
      <c r="G210" s="1">
        <f>(SUMIFS('OD0040 theo Bravo'!$G:$G,'OD0040 theo Bravo'!$G:$G,"&gt;="&amp;0,'OD0040 theo Bravo'!$D:$D,G$3,'OD0040 theo Bravo'!$B:$B,"&lt;="&amp;$B210))</f>
        <v>550000</v>
      </c>
      <c r="H210" s="1">
        <f>(SUMIFS('OD0040 theo Bravo'!$G:$G,'OD0040 theo Bravo'!$G:$G,"&gt;="&amp;0,'OD0040 theo Bravo'!$D:$D,H$3,'OD0040 theo Bravo'!$B:$B,"&lt;="&amp;$B210))</f>
        <v>250000</v>
      </c>
      <c r="I210" s="1">
        <f>(SUMIFS('OD0040 theo Bravo'!$G:$G,'OD0040 theo Bravo'!$G:$G,"&gt;="&amp;0,'OD0040 theo Bravo'!$D:$D,I$3,'OD0040 theo Bravo'!$B:$B,"&lt;="&amp;$B210))</f>
        <v>352203</v>
      </c>
      <c r="J210" s="1">
        <f>(SUMIFS('OD0040 theo Bravo'!$G:$G,'OD0040 theo Bravo'!$G:$G,"&gt;="&amp;0,'OD0040 theo Bravo'!$D:$D,J$3,'OD0040 theo Bravo'!$B:$B,"&lt;="&amp;$B210))</f>
        <v>0</v>
      </c>
      <c r="K210" s="1">
        <f>(SUMIFS('OD0040 theo Bravo'!$G:$G,'OD0040 theo Bravo'!$G:$G,"&gt;="&amp;0,'OD0040 theo Bravo'!$D:$D,K$3,'OD0040 theo Bravo'!$B:$B,"&lt;="&amp;$B210))</f>
        <v>0</v>
      </c>
      <c r="L210" s="1">
        <f>-(SUMIFS('OD0040 theo Bravo'!$G:$G,'OD0040 theo Bravo'!$G:$G,"&lt;"&amp;0,'OD0040 theo Bravo'!$D:$D,L$3))</f>
        <v>504722</v>
      </c>
      <c r="M210" s="1">
        <f>-(SUMIFS('OD0040 theo Bravo'!$G:$G,'OD0040 theo Bravo'!$G:$G,"&lt;"&amp;0,'OD0040 theo Bravo'!$D:$D,M$3))</f>
        <v>0</v>
      </c>
      <c r="N210" s="1">
        <f>-(SUMIFS('OD0040 theo Bravo'!$G:$G,'OD0040 theo Bravo'!$G:$G,"&lt;"&amp;0,'OD0040 theo Bravo'!$D:$D,N$3))</f>
        <v>974267</v>
      </c>
      <c r="O210" s="1">
        <f>-(SUMIFS('OD0040 theo Bravo'!$G:$G,'OD0040 theo Bravo'!$G:$G,"&lt;"&amp;0,'OD0040 theo Bravo'!$D:$D,O$3))</f>
        <v>830018</v>
      </c>
      <c r="P210" s="1">
        <f>-(SUMIFS('OD0040 theo Bravo'!$G:$G,'OD0040 theo Bravo'!$G:$G,"&lt;"&amp;0,'OD0040 theo Bravo'!$D:$D,P$3))</f>
        <v>550000</v>
      </c>
      <c r="Q210" s="1">
        <f>-(SUMIFS('OD0040 theo Bravo'!$G:$G,'OD0040 theo Bravo'!$G:$G,"&lt;"&amp;0,'OD0040 theo Bravo'!$D:$D,Q$3))</f>
        <v>449984</v>
      </c>
      <c r="R210" s="1">
        <f>-(SUMIFS('OD0040 theo Bravo'!$G:$G,'OD0040 theo Bravo'!$G:$G,"&lt;"&amp;0,'OD0040 theo Bravo'!$D:$D,R$3))</f>
        <v>550145</v>
      </c>
      <c r="S210" s="1">
        <f>-(SUMIFS('OD0040 theo Bravo'!$G:$G,'OD0040 theo Bravo'!$G:$G,"&lt;"&amp;0,'OD0040 theo Bravo'!$D:$D,S$3))</f>
        <v>0</v>
      </c>
      <c r="T210" s="1">
        <f>-(SUMIFS('OD0040 theo Bravo'!$G:$G,'OD0040 theo Bravo'!$G:$G,"&lt;"&amp;0,'OD0040 theo Bravo'!$D:$D,T$3))</f>
        <v>49247</v>
      </c>
      <c r="U210" s="18">
        <f t="shared" si="62"/>
        <v>0</v>
      </c>
      <c r="V210" s="18">
        <f t="shared" si="63"/>
        <v>10150</v>
      </c>
      <c r="W210" s="18">
        <f t="shared" si="64"/>
        <v>0</v>
      </c>
      <c r="X210" s="18">
        <f t="shared" si="65"/>
        <v>0</v>
      </c>
      <c r="Y210" s="18">
        <f t="shared" si="66"/>
        <v>0</v>
      </c>
      <c r="Z210" s="18">
        <f t="shared" si="67"/>
        <v>0</v>
      </c>
      <c r="AA210" s="18">
        <f t="shared" si="69"/>
        <v>0</v>
      </c>
      <c r="AB210" s="18">
        <f t="shared" si="70"/>
        <v>0</v>
      </c>
      <c r="AC210" s="18">
        <f t="shared" si="70"/>
        <v>0</v>
      </c>
      <c r="AD210" s="17">
        <f>(U210*SUMIFS(Info!$C:$C,Info!$A:$A,AD$3,Info!$E:$E,"&gt;="&amp;$B210,Info!$D:$D,"&lt;="&amp;$B210,Info!$I:$I,"x")/365)*100000</f>
        <v>0</v>
      </c>
      <c r="AE210" s="17">
        <f>(V210*SUMIFS(Info!$C:$C,Info!$A:$A,AE$3,Info!$E:$E,"&gt;="&amp;$B210,Info!$D:$D,"&lt;="&amp;$B210,Info!$I:$I,"x")/365)*100000</f>
        <v>174635.61643835614</v>
      </c>
      <c r="AF210" s="17">
        <f>(W210*SUMIFS(Info!$C:$C,Info!$A:$A,AF$3,Info!$E:$E,"&gt;="&amp;$B210,Info!$D:$D,"&lt;="&amp;$B210,Info!$I:$I,"x")/365)*100000</f>
        <v>0</v>
      </c>
      <c r="AG210" s="17">
        <f>(X210*SUMIFS(Info!$C:$C,Info!$A:$A,AG$3,Info!$E:$E,"&gt;="&amp;$B210,Info!$D:$D,"&lt;="&amp;$B210,Info!$I:$I,"x")/365)*100000</f>
        <v>0</v>
      </c>
      <c r="AH210" s="17">
        <f>(Y210*SUMIFS(Info!$C:$C,Info!$A:$A,AH$3,Info!$E:$E,"&gt;="&amp;$B210,Info!$D:$D,"&lt;="&amp;$B210,Info!$I:$I,"x")/365)*100000</f>
        <v>0</v>
      </c>
      <c r="AI210" s="17">
        <f>(Z210*SUMIFS(Info!$C:$C,Info!$A:$A,AI$3,Info!$E:$E,"&gt;="&amp;$B210,Info!$D:$D,"&lt;="&amp;$B210,Info!$I:$I,"x")/365)*100000</f>
        <v>0</v>
      </c>
      <c r="AJ210" s="17">
        <f>(AA210*SUMIFS(Info!$C:$C,Info!$A:$A,AJ$3,Info!$E:$E,"&gt;="&amp;$B210,Info!$D:$D,"&lt;="&amp;$B210,Info!$I:$I,"x")/365)*100000</f>
        <v>0</v>
      </c>
      <c r="AK210" s="17">
        <f>(AB210*SUMIFS(Info!$C:$C,Info!$A:$A,AK$3,Info!$E:$E,"&gt;="&amp;$B210,Info!$D:$D,"&lt;="&amp;$B210,Info!$I:$I,"x")/365)*100000</f>
        <v>0</v>
      </c>
      <c r="AL210" s="17">
        <f>(AC210*SUMIFS(Info!$C:$C,Info!$A:$A,AL$3,Info!$E:$E,"&gt;="&amp;$B210,Info!$D:$D,"&lt;="&amp;$B210,Info!$I:$I,"x")/365)*100000</f>
        <v>0</v>
      </c>
    </row>
    <row r="211" spans="1:38">
      <c r="A211" s="14" t="str">
        <f t="shared" si="71"/>
        <v>4/2025</v>
      </c>
      <c r="B211" s="14">
        <f t="shared" si="50"/>
        <v>45775</v>
      </c>
      <c r="C211" s="1">
        <f>(SUMIFS('OD0040 theo Bravo'!$G:$G,'OD0040 theo Bravo'!$G:$G,"&gt;="&amp;0,'OD0040 theo Bravo'!$D:$D,C$3,'OD0040 theo Bravo'!$B:$B,"&lt;="&amp;$B211))</f>
        <v>262440</v>
      </c>
      <c r="D211" s="1">
        <f>(SUMIFS('OD0040 theo Bravo'!$G:$G,'OD0040 theo Bravo'!$G:$G,"&gt;="&amp;0,'OD0040 theo Bravo'!$D:$D,D$3,'OD0040 theo Bravo'!$B:$B,"&lt;="&amp;$B211))</f>
        <v>10150</v>
      </c>
      <c r="E211" s="1">
        <f>(SUMIFS('OD0040 theo Bravo'!$G:$G,'OD0040 theo Bravo'!$G:$G,"&gt;="&amp;0,'OD0040 theo Bravo'!$D:$D,E$3,'OD0040 theo Bravo'!$B:$B,"&lt;="&amp;$B211))</f>
        <v>821958</v>
      </c>
      <c r="F211" s="1">
        <f>(SUMIFS('OD0040 theo Bravo'!$G:$G,'OD0040 theo Bravo'!$G:$G,"&gt;="&amp;0,'OD0040 theo Bravo'!$D:$D,F$3,'OD0040 theo Bravo'!$B:$B,"&lt;="&amp;$B211))</f>
        <v>713907</v>
      </c>
      <c r="G211" s="1">
        <f>(SUMIFS('OD0040 theo Bravo'!$G:$G,'OD0040 theo Bravo'!$G:$G,"&gt;="&amp;0,'OD0040 theo Bravo'!$D:$D,G$3,'OD0040 theo Bravo'!$B:$B,"&lt;="&amp;$B211))</f>
        <v>550000</v>
      </c>
      <c r="H211" s="1">
        <f>(SUMIFS('OD0040 theo Bravo'!$G:$G,'OD0040 theo Bravo'!$G:$G,"&gt;="&amp;0,'OD0040 theo Bravo'!$D:$D,H$3,'OD0040 theo Bravo'!$B:$B,"&lt;="&amp;$B211))</f>
        <v>250000</v>
      </c>
      <c r="I211" s="1">
        <f>(SUMIFS('OD0040 theo Bravo'!$G:$G,'OD0040 theo Bravo'!$G:$G,"&gt;="&amp;0,'OD0040 theo Bravo'!$D:$D,I$3,'OD0040 theo Bravo'!$B:$B,"&lt;="&amp;$B211))</f>
        <v>352221</v>
      </c>
      <c r="J211" s="1">
        <f>(SUMIFS('OD0040 theo Bravo'!$G:$G,'OD0040 theo Bravo'!$G:$G,"&gt;="&amp;0,'OD0040 theo Bravo'!$D:$D,J$3,'OD0040 theo Bravo'!$B:$B,"&lt;="&amp;$B211))</f>
        <v>0</v>
      </c>
      <c r="K211" s="1">
        <f>(SUMIFS('OD0040 theo Bravo'!$G:$G,'OD0040 theo Bravo'!$G:$G,"&gt;="&amp;0,'OD0040 theo Bravo'!$D:$D,K$3,'OD0040 theo Bravo'!$B:$B,"&lt;="&amp;$B211))</f>
        <v>0</v>
      </c>
      <c r="L211" s="1">
        <f>-(SUMIFS('OD0040 theo Bravo'!$G:$G,'OD0040 theo Bravo'!$G:$G,"&lt;"&amp;0,'OD0040 theo Bravo'!$D:$D,L$3))</f>
        <v>504722</v>
      </c>
      <c r="M211" s="1">
        <f>-(SUMIFS('OD0040 theo Bravo'!$G:$G,'OD0040 theo Bravo'!$G:$G,"&lt;"&amp;0,'OD0040 theo Bravo'!$D:$D,M$3))</f>
        <v>0</v>
      </c>
      <c r="N211" s="1">
        <f>-(SUMIFS('OD0040 theo Bravo'!$G:$G,'OD0040 theo Bravo'!$G:$G,"&lt;"&amp;0,'OD0040 theo Bravo'!$D:$D,N$3))</f>
        <v>974267</v>
      </c>
      <c r="O211" s="1">
        <f>-(SUMIFS('OD0040 theo Bravo'!$G:$G,'OD0040 theo Bravo'!$G:$G,"&lt;"&amp;0,'OD0040 theo Bravo'!$D:$D,O$3))</f>
        <v>830018</v>
      </c>
      <c r="P211" s="1">
        <f>-(SUMIFS('OD0040 theo Bravo'!$G:$G,'OD0040 theo Bravo'!$G:$G,"&lt;"&amp;0,'OD0040 theo Bravo'!$D:$D,P$3))</f>
        <v>550000</v>
      </c>
      <c r="Q211" s="1">
        <f>-(SUMIFS('OD0040 theo Bravo'!$G:$G,'OD0040 theo Bravo'!$G:$G,"&lt;"&amp;0,'OD0040 theo Bravo'!$D:$D,Q$3))</f>
        <v>449984</v>
      </c>
      <c r="R211" s="1">
        <f>-(SUMIFS('OD0040 theo Bravo'!$G:$G,'OD0040 theo Bravo'!$G:$G,"&lt;"&amp;0,'OD0040 theo Bravo'!$D:$D,R$3))</f>
        <v>550145</v>
      </c>
      <c r="S211" s="1">
        <f>-(SUMIFS('OD0040 theo Bravo'!$G:$G,'OD0040 theo Bravo'!$G:$G,"&lt;"&amp;0,'OD0040 theo Bravo'!$D:$D,S$3))</f>
        <v>0</v>
      </c>
      <c r="T211" s="1">
        <f>-(SUMIFS('OD0040 theo Bravo'!$G:$G,'OD0040 theo Bravo'!$G:$G,"&lt;"&amp;0,'OD0040 theo Bravo'!$D:$D,T$3))</f>
        <v>49247</v>
      </c>
      <c r="U211" s="18">
        <f t="shared" si="62"/>
        <v>0</v>
      </c>
      <c r="V211" s="18">
        <f t="shared" si="63"/>
        <v>10150</v>
      </c>
      <c r="W211" s="18">
        <f t="shared" si="64"/>
        <v>0</v>
      </c>
      <c r="X211" s="18">
        <f t="shared" si="65"/>
        <v>0</v>
      </c>
      <c r="Y211" s="18">
        <f t="shared" si="66"/>
        <v>0</v>
      </c>
      <c r="Z211" s="18">
        <f t="shared" si="67"/>
        <v>0</v>
      </c>
      <c r="AA211" s="18">
        <f t="shared" si="69"/>
        <v>0</v>
      </c>
      <c r="AB211" s="18">
        <f t="shared" si="70"/>
        <v>0</v>
      </c>
      <c r="AC211" s="18">
        <f t="shared" si="70"/>
        <v>0</v>
      </c>
      <c r="AD211" s="17">
        <f>(U211*SUMIFS(Info!$C:$C,Info!$A:$A,AD$3,Info!$E:$E,"&gt;="&amp;$B211,Info!$D:$D,"&lt;="&amp;$B211,Info!$I:$I,"x")/365)*100000</f>
        <v>0</v>
      </c>
      <c r="AE211" s="17">
        <f>(V211*SUMIFS(Info!$C:$C,Info!$A:$A,AE$3,Info!$E:$E,"&gt;="&amp;$B211,Info!$D:$D,"&lt;="&amp;$B211,Info!$I:$I,"x")/365)*100000</f>
        <v>174635.61643835614</v>
      </c>
      <c r="AF211" s="17">
        <f>(W211*SUMIFS(Info!$C:$C,Info!$A:$A,AF$3,Info!$E:$E,"&gt;="&amp;$B211,Info!$D:$D,"&lt;="&amp;$B211,Info!$I:$I,"x")/365)*100000</f>
        <v>0</v>
      </c>
      <c r="AG211" s="17">
        <f>(X211*SUMIFS(Info!$C:$C,Info!$A:$A,AG$3,Info!$E:$E,"&gt;="&amp;$B211,Info!$D:$D,"&lt;="&amp;$B211,Info!$I:$I,"x")/365)*100000</f>
        <v>0</v>
      </c>
      <c r="AH211" s="17">
        <f>(Y211*SUMIFS(Info!$C:$C,Info!$A:$A,AH$3,Info!$E:$E,"&gt;="&amp;$B211,Info!$D:$D,"&lt;="&amp;$B211,Info!$I:$I,"x")/365)*100000</f>
        <v>0</v>
      </c>
      <c r="AI211" s="17">
        <f>(Z211*SUMIFS(Info!$C:$C,Info!$A:$A,AI$3,Info!$E:$E,"&gt;="&amp;$B211,Info!$D:$D,"&lt;="&amp;$B211,Info!$I:$I,"x")/365)*100000</f>
        <v>0</v>
      </c>
      <c r="AJ211" s="17">
        <f>(AA211*SUMIFS(Info!$C:$C,Info!$A:$A,AJ$3,Info!$E:$E,"&gt;="&amp;$B211,Info!$D:$D,"&lt;="&amp;$B211,Info!$I:$I,"x")/365)*100000</f>
        <v>0</v>
      </c>
      <c r="AK211" s="17">
        <f>(AB211*SUMIFS(Info!$C:$C,Info!$A:$A,AK$3,Info!$E:$E,"&gt;="&amp;$B211,Info!$D:$D,"&lt;="&amp;$B211,Info!$I:$I,"x")/365)*100000</f>
        <v>0</v>
      </c>
      <c r="AL211" s="17">
        <f>(AC211*SUMIFS(Info!$C:$C,Info!$A:$A,AL$3,Info!$E:$E,"&gt;="&amp;$B211,Info!$D:$D,"&lt;="&amp;$B211,Info!$I:$I,"x")/365)*100000</f>
        <v>0</v>
      </c>
    </row>
    <row r="212" spans="1:38">
      <c r="A212" s="14" t="str">
        <f t="shared" si="71"/>
        <v>4/2025</v>
      </c>
      <c r="B212" s="14">
        <f t="shared" si="50"/>
        <v>45776</v>
      </c>
      <c r="C212" s="1">
        <f>(SUMIFS('OD0040 theo Bravo'!$G:$G,'OD0040 theo Bravo'!$G:$G,"&gt;="&amp;0,'OD0040 theo Bravo'!$D:$D,C$3,'OD0040 theo Bravo'!$B:$B,"&lt;="&amp;$B212))</f>
        <v>264739</v>
      </c>
      <c r="D212" s="1">
        <f>(SUMIFS('OD0040 theo Bravo'!$G:$G,'OD0040 theo Bravo'!$G:$G,"&gt;="&amp;0,'OD0040 theo Bravo'!$D:$D,D$3,'OD0040 theo Bravo'!$B:$B,"&lt;="&amp;$B212))</f>
        <v>10150</v>
      </c>
      <c r="E212" s="1">
        <f>(SUMIFS('OD0040 theo Bravo'!$G:$G,'OD0040 theo Bravo'!$G:$G,"&gt;="&amp;0,'OD0040 theo Bravo'!$D:$D,E$3,'OD0040 theo Bravo'!$B:$B,"&lt;="&amp;$B212))</f>
        <v>834134</v>
      </c>
      <c r="F212" s="1">
        <f>(SUMIFS('OD0040 theo Bravo'!$G:$G,'OD0040 theo Bravo'!$G:$G,"&gt;="&amp;0,'OD0040 theo Bravo'!$D:$D,F$3,'OD0040 theo Bravo'!$B:$B,"&lt;="&amp;$B212))</f>
        <v>717195</v>
      </c>
      <c r="G212" s="1">
        <f>(SUMIFS('OD0040 theo Bravo'!$G:$G,'OD0040 theo Bravo'!$G:$G,"&gt;="&amp;0,'OD0040 theo Bravo'!$D:$D,G$3,'OD0040 theo Bravo'!$B:$B,"&lt;="&amp;$B212))</f>
        <v>550000</v>
      </c>
      <c r="H212" s="1">
        <f>(SUMIFS('OD0040 theo Bravo'!$G:$G,'OD0040 theo Bravo'!$G:$G,"&gt;="&amp;0,'OD0040 theo Bravo'!$D:$D,H$3,'OD0040 theo Bravo'!$B:$B,"&lt;="&amp;$B212))</f>
        <v>250000</v>
      </c>
      <c r="I212" s="1">
        <f>(SUMIFS('OD0040 theo Bravo'!$G:$G,'OD0040 theo Bravo'!$G:$G,"&gt;="&amp;0,'OD0040 theo Bravo'!$D:$D,I$3,'OD0040 theo Bravo'!$B:$B,"&lt;="&amp;$B212))</f>
        <v>352221</v>
      </c>
      <c r="J212" s="1">
        <f>(SUMIFS('OD0040 theo Bravo'!$G:$G,'OD0040 theo Bravo'!$G:$G,"&gt;="&amp;0,'OD0040 theo Bravo'!$D:$D,J$3,'OD0040 theo Bravo'!$B:$B,"&lt;="&amp;$B212))</f>
        <v>0</v>
      </c>
      <c r="K212" s="1">
        <f>(SUMIFS('OD0040 theo Bravo'!$G:$G,'OD0040 theo Bravo'!$G:$G,"&gt;="&amp;0,'OD0040 theo Bravo'!$D:$D,K$3,'OD0040 theo Bravo'!$B:$B,"&lt;="&amp;$B212))</f>
        <v>0</v>
      </c>
      <c r="L212" s="1">
        <f>-(SUMIFS('OD0040 theo Bravo'!$G:$G,'OD0040 theo Bravo'!$G:$G,"&lt;"&amp;0,'OD0040 theo Bravo'!$D:$D,L$3))</f>
        <v>504722</v>
      </c>
      <c r="M212" s="1">
        <f>-(SUMIFS('OD0040 theo Bravo'!$G:$G,'OD0040 theo Bravo'!$G:$G,"&lt;"&amp;0,'OD0040 theo Bravo'!$D:$D,M$3))</f>
        <v>0</v>
      </c>
      <c r="N212" s="1">
        <f>-(SUMIFS('OD0040 theo Bravo'!$G:$G,'OD0040 theo Bravo'!$G:$G,"&lt;"&amp;0,'OD0040 theo Bravo'!$D:$D,N$3))</f>
        <v>974267</v>
      </c>
      <c r="O212" s="1">
        <f>-(SUMIFS('OD0040 theo Bravo'!$G:$G,'OD0040 theo Bravo'!$G:$G,"&lt;"&amp;0,'OD0040 theo Bravo'!$D:$D,O$3))</f>
        <v>830018</v>
      </c>
      <c r="P212" s="1">
        <f>-(SUMIFS('OD0040 theo Bravo'!$G:$G,'OD0040 theo Bravo'!$G:$G,"&lt;"&amp;0,'OD0040 theo Bravo'!$D:$D,P$3))</f>
        <v>550000</v>
      </c>
      <c r="Q212" s="1">
        <f>-(SUMIFS('OD0040 theo Bravo'!$G:$G,'OD0040 theo Bravo'!$G:$G,"&lt;"&amp;0,'OD0040 theo Bravo'!$D:$D,Q$3))</f>
        <v>449984</v>
      </c>
      <c r="R212" s="1">
        <f>-(SUMIFS('OD0040 theo Bravo'!$G:$G,'OD0040 theo Bravo'!$G:$G,"&lt;"&amp;0,'OD0040 theo Bravo'!$D:$D,R$3))</f>
        <v>550145</v>
      </c>
      <c r="S212" s="1">
        <f>-(SUMIFS('OD0040 theo Bravo'!$G:$G,'OD0040 theo Bravo'!$G:$G,"&lt;"&amp;0,'OD0040 theo Bravo'!$D:$D,S$3))</f>
        <v>0</v>
      </c>
      <c r="T212" s="1">
        <f>-(SUMIFS('OD0040 theo Bravo'!$G:$G,'OD0040 theo Bravo'!$G:$G,"&lt;"&amp;0,'OD0040 theo Bravo'!$D:$D,T$3))</f>
        <v>49247</v>
      </c>
      <c r="U212" s="18">
        <f t="shared" si="62"/>
        <v>0</v>
      </c>
      <c r="V212" s="18">
        <f t="shared" si="63"/>
        <v>10150</v>
      </c>
      <c r="W212" s="18">
        <f t="shared" si="64"/>
        <v>0</v>
      </c>
      <c r="X212" s="18">
        <f t="shared" si="65"/>
        <v>0</v>
      </c>
      <c r="Y212" s="18">
        <f t="shared" si="66"/>
        <v>0</v>
      </c>
      <c r="Z212" s="18">
        <f t="shared" si="67"/>
        <v>0</v>
      </c>
      <c r="AA212" s="18">
        <f t="shared" si="69"/>
        <v>0</v>
      </c>
      <c r="AB212" s="18">
        <f t="shared" si="70"/>
        <v>0</v>
      </c>
      <c r="AC212" s="18">
        <f t="shared" si="70"/>
        <v>0</v>
      </c>
      <c r="AD212" s="17">
        <f>(U212*SUMIFS(Info!$C:$C,Info!$A:$A,AD$3,Info!$E:$E,"&gt;="&amp;$B212,Info!$D:$D,"&lt;="&amp;$B212,Info!$I:$I,"x")/365)*100000</f>
        <v>0</v>
      </c>
      <c r="AE212" s="17">
        <f>(V212*SUMIFS(Info!$C:$C,Info!$A:$A,AE$3,Info!$E:$E,"&gt;="&amp;$B212,Info!$D:$D,"&lt;="&amp;$B212,Info!$I:$I,"x")/365)*100000</f>
        <v>174635.61643835614</v>
      </c>
      <c r="AF212" s="17">
        <f>(W212*SUMIFS(Info!$C:$C,Info!$A:$A,AF$3,Info!$E:$E,"&gt;="&amp;$B212,Info!$D:$D,"&lt;="&amp;$B212,Info!$I:$I,"x")/365)*100000</f>
        <v>0</v>
      </c>
      <c r="AG212" s="17">
        <f>(X212*SUMIFS(Info!$C:$C,Info!$A:$A,AG$3,Info!$E:$E,"&gt;="&amp;$B212,Info!$D:$D,"&lt;="&amp;$B212,Info!$I:$I,"x")/365)*100000</f>
        <v>0</v>
      </c>
      <c r="AH212" s="17">
        <f>(Y212*SUMIFS(Info!$C:$C,Info!$A:$A,AH$3,Info!$E:$E,"&gt;="&amp;$B212,Info!$D:$D,"&lt;="&amp;$B212,Info!$I:$I,"x")/365)*100000</f>
        <v>0</v>
      </c>
      <c r="AI212" s="17">
        <f>(Z212*SUMIFS(Info!$C:$C,Info!$A:$A,AI$3,Info!$E:$E,"&gt;="&amp;$B212,Info!$D:$D,"&lt;="&amp;$B212,Info!$I:$I,"x")/365)*100000</f>
        <v>0</v>
      </c>
      <c r="AJ212" s="17">
        <f>(AA212*SUMIFS(Info!$C:$C,Info!$A:$A,AJ$3,Info!$E:$E,"&gt;="&amp;$B212,Info!$D:$D,"&lt;="&amp;$B212,Info!$I:$I,"x")/365)*100000</f>
        <v>0</v>
      </c>
      <c r="AK212" s="17">
        <f>(AB212*SUMIFS(Info!$C:$C,Info!$A:$A,AK$3,Info!$E:$E,"&gt;="&amp;$B212,Info!$D:$D,"&lt;="&amp;$B212,Info!$I:$I,"x")/365)*100000</f>
        <v>0</v>
      </c>
      <c r="AL212" s="17">
        <f>(AC212*SUMIFS(Info!$C:$C,Info!$A:$A,AL$3,Info!$E:$E,"&gt;="&amp;$B212,Info!$D:$D,"&lt;="&amp;$B212,Info!$I:$I,"x")/365)*100000</f>
        <v>0</v>
      </c>
    </row>
    <row r="213" spans="1:38">
      <c r="A213" s="14" t="str">
        <f t="shared" si="71"/>
        <v>4/2025</v>
      </c>
      <c r="B213" s="14">
        <f t="shared" si="50"/>
        <v>45777</v>
      </c>
      <c r="C213" s="1">
        <f>(SUMIFS('OD0040 theo Bravo'!$G:$G,'OD0040 theo Bravo'!$G:$G,"&gt;="&amp;0,'OD0040 theo Bravo'!$D:$D,C$3,'OD0040 theo Bravo'!$B:$B,"&lt;="&amp;$B213))</f>
        <v>264739</v>
      </c>
      <c r="D213" s="1">
        <f>(SUMIFS('OD0040 theo Bravo'!$G:$G,'OD0040 theo Bravo'!$G:$G,"&gt;="&amp;0,'OD0040 theo Bravo'!$D:$D,D$3,'OD0040 theo Bravo'!$B:$B,"&lt;="&amp;$B213))</f>
        <v>10150</v>
      </c>
      <c r="E213" s="1">
        <f>(SUMIFS('OD0040 theo Bravo'!$G:$G,'OD0040 theo Bravo'!$G:$G,"&gt;="&amp;0,'OD0040 theo Bravo'!$D:$D,E$3,'OD0040 theo Bravo'!$B:$B,"&lt;="&amp;$B213))</f>
        <v>834134</v>
      </c>
      <c r="F213" s="1">
        <f>(SUMIFS('OD0040 theo Bravo'!$G:$G,'OD0040 theo Bravo'!$G:$G,"&gt;="&amp;0,'OD0040 theo Bravo'!$D:$D,F$3,'OD0040 theo Bravo'!$B:$B,"&lt;="&amp;$B213))</f>
        <v>717195</v>
      </c>
      <c r="G213" s="1">
        <f>(SUMIFS('OD0040 theo Bravo'!$G:$G,'OD0040 theo Bravo'!$G:$G,"&gt;="&amp;0,'OD0040 theo Bravo'!$D:$D,G$3,'OD0040 theo Bravo'!$B:$B,"&lt;="&amp;$B213))</f>
        <v>550000</v>
      </c>
      <c r="H213" s="1">
        <f>(SUMIFS('OD0040 theo Bravo'!$G:$G,'OD0040 theo Bravo'!$G:$G,"&gt;="&amp;0,'OD0040 theo Bravo'!$D:$D,H$3,'OD0040 theo Bravo'!$B:$B,"&lt;="&amp;$B213))</f>
        <v>250000</v>
      </c>
      <c r="I213" s="1">
        <f>(SUMIFS('OD0040 theo Bravo'!$G:$G,'OD0040 theo Bravo'!$G:$G,"&gt;="&amp;0,'OD0040 theo Bravo'!$D:$D,I$3,'OD0040 theo Bravo'!$B:$B,"&lt;="&amp;$B213))</f>
        <v>352221</v>
      </c>
      <c r="J213" s="1">
        <f>(SUMIFS('OD0040 theo Bravo'!$G:$G,'OD0040 theo Bravo'!$G:$G,"&gt;="&amp;0,'OD0040 theo Bravo'!$D:$D,J$3,'OD0040 theo Bravo'!$B:$B,"&lt;="&amp;$B213))</f>
        <v>0</v>
      </c>
      <c r="K213" s="1">
        <f>(SUMIFS('OD0040 theo Bravo'!$G:$G,'OD0040 theo Bravo'!$G:$G,"&gt;="&amp;0,'OD0040 theo Bravo'!$D:$D,K$3,'OD0040 theo Bravo'!$B:$B,"&lt;="&amp;$B213))</f>
        <v>0</v>
      </c>
      <c r="L213" s="1">
        <f>-(SUMIFS('OD0040 theo Bravo'!$G:$G,'OD0040 theo Bravo'!$G:$G,"&lt;"&amp;0,'OD0040 theo Bravo'!$D:$D,L$3))</f>
        <v>504722</v>
      </c>
      <c r="M213" s="1">
        <f>-(SUMIFS('OD0040 theo Bravo'!$G:$G,'OD0040 theo Bravo'!$G:$G,"&lt;"&amp;0,'OD0040 theo Bravo'!$D:$D,M$3))</f>
        <v>0</v>
      </c>
      <c r="N213" s="1">
        <f>-(SUMIFS('OD0040 theo Bravo'!$G:$G,'OD0040 theo Bravo'!$G:$G,"&lt;"&amp;0,'OD0040 theo Bravo'!$D:$D,N$3))</f>
        <v>974267</v>
      </c>
      <c r="O213" s="1">
        <f>-(SUMIFS('OD0040 theo Bravo'!$G:$G,'OD0040 theo Bravo'!$G:$G,"&lt;"&amp;0,'OD0040 theo Bravo'!$D:$D,O$3))</f>
        <v>830018</v>
      </c>
      <c r="P213" s="1">
        <f>-(SUMIFS('OD0040 theo Bravo'!$G:$G,'OD0040 theo Bravo'!$G:$G,"&lt;"&amp;0,'OD0040 theo Bravo'!$D:$D,P$3))</f>
        <v>550000</v>
      </c>
      <c r="Q213" s="1">
        <f>-(SUMIFS('OD0040 theo Bravo'!$G:$G,'OD0040 theo Bravo'!$G:$G,"&lt;"&amp;0,'OD0040 theo Bravo'!$D:$D,Q$3))</f>
        <v>449984</v>
      </c>
      <c r="R213" s="1">
        <f>-(SUMIFS('OD0040 theo Bravo'!$G:$G,'OD0040 theo Bravo'!$G:$G,"&lt;"&amp;0,'OD0040 theo Bravo'!$D:$D,R$3))</f>
        <v>550145</v>
      </c>
      <c r="S213" s="1">
        <f>-(SUMIFS('OD0040 theo Bravo'!$G:$G,'OD0040 theo Bravo'!$G:$G,"&lt;"&amp;0,'OD0040 theo Bravo'!$D:$D,S$3))</f>
        <v>0</v>
      </c>
      <c r="T213" s="1">
        <f>-(SUMIFS('OD0040 theo Bravo'!$G:$G,'OD0040 theo Bravo'!$G:$G,"&lt;"&amp;0,'OD0040 theo Bravo'!$D:$D,T$3))</f>
        <v>49247</v>
      </c>
      <c r="U213" s="18">
        <f t="shared" si="62"/>
        <v>0</v>
      </c>
      <c r="V213" s="18">
        <f t="shared" si="63"/>
        <v>10150</v>
      </c>
      <c r="W213" s="18">
        <f t="shared" si="64"/>
        <v>0</v>
      </c>
      <c r="X213" s="18">
        <f t="shared" si="65"/>
        <v>0</v>
      </c>
      <c r="Y213" s="18">
        <f t="shared" si="66"/>
        <v>0</v>
      </c>
      <c r="Z213" s="18">
        <f t="shared" si="67"/>
        <v>0</v>
      </c>
      <c r="AA213" s="18">
        <f t="shared" si="69"/>
        <v>0</v>
      </c>
      <c r="AB213" s="18">
        <f t="shared" si="70"/>
        <v>0</v>
      </c>
      <c r="AC213" s="18">
        <f t="shared" si="70"/>
        <v>0</v>
      </c>
      <c r="AD213" s="17">
        <f>(U213*SUMIFS(Info!$C:$C,Info!$A:$A,AD$3,Info!$E:$E,"&gt;="&amp;$B213,Info!$D:$D,"&lt;="&amp;$B213,Info!$I:$I,"x")/365)*100000</f>
        <v>0</v>
      </c>
      <c r="AE213" s="17">
        <f>(V213*SUMIFS(Info!$C:$C,Info!$A:$A,AE$3,Info!$E:$E,"&gt;="&amp;$B213,Info!$D:$D,"&lt;="&amp;$B213,Info!$I:$I,"x")/365)*100000</f>
        <v>174635.61643835614</v>
      </c>
      <c r="AF213" s="17">
        <f>(W213*SUMIFS(Info!$C:$C,Info!$A:$A,AF$3,Info!$E:$E,"&gt;="&amp;$B213,Info!$D:$D,"&lt;="&amp;$B213,Info!$I:$I,"x")/365)*100000</f>
        <v>0</v>
      </c>
      <c r="AG213" s="17">
        <f>(X213*SUMIFS(Info!$C:$C,Info!$A:$A,AG$3,Info!$E:$E,"&gt;="&amp;$B213,Info!$D:$D,"&lt;="&amp;$B213,Info!$I:$I,"x")/365)*100000</f>
        <v>0</v>
      </c>
      <c r="AH213" s="17">
        <f>(Y213*SUMIFS(Info!$C:$C,Info!$A:$A,AH$3,Info!$E:$E,"&gt;="&amp;$B213,Info!$D:$D,"&lt;="&amp;$B213,Info!$I:$I,"x")/365)*100000</f>
        <v>0</v>
      </c>
      <c r="AI213" s="17">
        <f>(Z213*SUMIFS(Info!$C:$C,Info!$A:$A,AI$3,Info!$E:$E,"&gt;="&amp;$B213,Info!$D:$D,"&lt;="&amp;$B213,Info!$I:$I,"x")/365)*100000</f>
        <v>0</v>
      </c>
      <c r="AJ213" s="17">
        <f>(AA213*SUMIFS(Info!$C:$C,Info!$A:$A,AJ$3,Info!$E:$E,"&gt;="&amp;$B213,Info!$D:$D,"&lt;="&amp;$B213,Info!$I:$I,"x")/365)*100000</f>
        <v>0</v>
      </c>
      <c r="AK213" s="17">
        <f>(AB213*SUMIFS(Info!$C:$C,Info!$A:$A,AK$3,Info!$E:$E,"&gt;="&amp;$B213,Info!$D:$D,"&lt;="&amp;$B213,Info!$I:$I,"x")/365)*100000</f>
        <v>0</v>
      </c>
      <c r="AL213" s="17">
        <f>(AC213*SUMIFS(Info!$C:$C,Info!$A:$A,AL$3,Info!$E:$E,"&gt;="&amp;$B213,Info!$D:$D,"&lt;="&amp;$B213,Info!$I:$I,"x")/365)*100000</f>
        <v>0</v>
      </c>
    </row>
    <row r="214" spans="1:38">
      <c r="A214" s="14"/>
      <c r="B214" s="14">
        <f t="shared" si="50"/>
        <v>45778</v>
      </c>
      <c r="C214" s="1">
        <f>(SUMIFS('OD0040 theo Bravo'!$G:$G,'OD0040 theo Bravo'!$G:$G,"&gt;="&amp;0,'OD0040 theo Bravo'!$D:$D,C$3,'OD0040 theo Bravo'!$B:$B,"&lt;="&amp;$B214))</f>
        <v>264739</v>
      </c>
      <c r="D214" s="1">
        <f>(SUMIFS('OD0040 theo Bravo'!$G:$G,'OD0040 theo Bravo'!$G:$G,"&gt;="&amp;0,'OD0040 theo Bravo'!$D:$D,D$3,'OD0040 theo Bravo'!$B:$B,"&lt;="&amp;$B214))</f>
        <v>10150</v>
      </c>
      <c r="E214" s="1">
        <f>(SUMIFS('OD0040 theo Bravo'!$G:$G,'OD0040 theo Bravo'!$G:$G,"&gt;="&amp;0,'OD0040 theo Bravo'!$D:$D,E$3,'OD0040 theo Bravo'!$B:$B,"&lt;="&amp;$B214))</f>
        <v>834134</v>
      </c>
      <c r="F214" s="1">
        <f>(SUMIFS('OD0040 theo Bravo'!$G:$G,'OD0040 theo Bravo'!$G:$G,"&gt;="&amp;0,'OD0040 theo Bravo'!$D:$D,F$3,'OD0040 theo Bravo'!$B:$B,"&lt;="&amp;$B214))</f>
        <v>717195</v>
      </c>
      <c r="G214" s="1">
        <f>(SUMIFS('OD0040 theo Bravo'!$G:$G,'OD0040 theo Bravo'!$G:$G,"&gt;="&amp;0,'OD0040 theo Bravo'!$D:$D,G$3,'OD0040 theo Bravo'!$B:$B,"&lt;="&amp;$B214))</f>
        <v>550000</v>
      </c>
      <c r="H214" s="1">
        <f>(SUMIFS('OD0040 theo Bravo'!$G:$G,'OD0040 theo Bravo'!$G:$G,"&gt;="&amp;0,'OD0040 theo Bravo'!$D:$D,H$3,'OD0040 theo Bravo'!$B:$B,"&lt;="&amp;$B214))</f>
        <v>250000</v>
      </c>
      <c r="I214" s="1">
        <f>(SUMIFS('OD0040 theo Bravo'!$G:$G,'OD0040 theo Bravo'!$G:$G,"&gt;="&amp;0,'OD0040 theo Bravo'!$D:$D,I$3,'OD0040 theo Bravo'!$B:$B,"&lt;="&amp;$B214))</f>
        <v>352221</v>
      </c>
      <c r="J214" s="1">
        <f>(SUMIFS('OD0040 theo Bravo'!$G:$G,'OD0040 theo Bravo'!$G:$G,"&gt;="&amp;0,'OD0040 theo Bravo'!$D:$D,J$3,'OD0040 theo Bravo'!$B:$B,"&lt;="&amp;$B214))</f>
        <v>0</v>
      </c>
      <c r="K214" s="1">
        <f>(SUMIFS('OD0040 theo Bravo'!$G:$G,'OD0040 theo Bravo'!$G:$G,"&gt;="&amp;0,'OD0040 theo Bravo'!$D:$D,K$3,'OD0040 theo Bravo'!$B:$B,"&lt;="&amp;$B214))</f>
        <v>0</v>
      </c>
      <c r="L214" s="1">
        <f>-(SUMIFS('OD0040 theo Bravo'!$G:$G,'OD0040 theo Bravo'!$G:$G,"&lt;"&amp;0,'OD0040 theo Bravo'!$D:$D,L$3))</f>
        <v>504722</v>
      </c>
      <c r="M214" s="1">
        <f>-(SUMIFS('OD0040 theo Bravo'!$G:$G,'OD0040 theo Bravo'!$G:$G,"&lt;"&amp;0,'OD0040 theo Bravo'!$D:$D,M$3))</f>
        <v>0</v>
      </c>
      <c r="N214" s="1">
        <f>-(SUMIFS('OD0040 theo Bravo'!$G:$G,'OD0040 theo Bravo'!$G:$G,"&lt;"&amp;0,'OD0040 theo Bravo'!$D:$D,N$3))</f>
        <v>974267</v>
      </c>
      <c r="O214" s="1">
        <f>-(SUMIFS('OD0040 theo Bravo'!$G:$G,'OD0040 theo Bravo'!$G:$G,"&lt;"&amp;0,'OD0040 theo Bravo'!$D:$D,O$3))</f>
        <v>830018</v>
      </c>
      <c r="P214" s="1">
        <f>-(SUMIFS('OD0040 theo Bravo'!$G:$G,'OD0040 theo Bravo'!$G:$G,"&lt;"&amp;0,'OD0040 theo Bravo'!$D:$D,P$3))</f>
        <v>550000</v>
      </c>
      <c r="Q214" s="1">
        <f>-(SUMIFS('OD0040 theo Bravo'!$G:$G,'OD0040 theo Bravo'!$G:$G,"&lt;"&amp;0,'OD0040 theo Bravo'!$D:$D,Q$3))</f>
        <v>449984</v>
      </c>
      <c r="R214" s="1">
        <f>-(SUMIFS('OD0040 theo Bravo'!$G:$G,'OD0040 theo Bravo'!$G:$G,"&lt;"&amp;0,'OD0040 theo Bravo'!$D:$D,R$3))</f>
        <v>550145</v>
      </c>
      <c r="S214" s="1">
        <f>-(SUMIFS('OD0040 theo Bravo'!$G:$G,'OD0040 theo Bravo'!$G:$G,"&lt;"&amp;0,'OD0040 theo Bravo'!$D:$D,S$3))</f>
        <v>0</v>
      </c>
      <c r="T214" s="1">
        <f>-(SUMIFS('OD0040 theo Bravo'!$G:$G,'OD0040 theo Bravo'!$G:$G,"&lt;"&amp;0,'OD0040 theo Bravo'!$D:$D,T$3))</f>
        <v>49247</v>
      </c>
      <c r="U214" s="18">
        <f t="shared" ref="U214:U237" si="72">IF(C214-L214&lt;0,0,C214-L214)</f>
        <v>0</v>
      </c>
      <c r="V214" s="18">
        <f t="shared" ref="V214:V237" si="73">IF(D214-M214&lt;0,0,D214-M214)</f>
        <v>10150</v>
      </c>
      <c r="W214" s="18">
        <f t="shared" ref="W214:W237" si="74">IF(E214-N214&lt;0,0,E214-N214)</f>
        <v>0</v>
      </c>
      <c r="X214" s="18">
        <f t="shared" ref="X214:X237" si="75">IF(F214-O214&lt;0,0,F214-O214)</f>
        <v>0</v>
      </c>
      <c r="Y214" s="18">
        <f t="shared" ref="Y214:Y237" si="76">IF(G214-P214&lt;0,0,G214-P214)</f>
        <v>0</v>
      </c>
      <c r="Z214" s="18">
        <f t="shared" ref="Z214:Z237" si="77">IF(H214-Q214&lt;0,0,H214-Q214)</f>
        <v>0</v>
      </c>
      <c r="AA214" s="18">
        <f t="shared" ref="AA214:AA245" si="78">IF(I214-R214&lt;0,0,I214-R214)</f>
        <v>0</v>
      </c>
      <c r="AB214" s="18">
        <f t="shared" ref="AB214:AB245" si="79">IF(J214-S214&lt;0,0,J214-S214)</f>
        <v>0</v>
      </c>
      <c r="AC214" s="18">
        <f t="shared" ref="AC214:AC245" si="80">IF(K214-T214&lt;0,0,K214-T214)</f>
        <v>0</v>
      </c>
      <c r="AD214" s="17">
        <f>(U214*SUMIFS(Info!$C:$C,Info!$A:$A,AD$3,Info!$E:$E,"&gt;="&amp;$B214,Info!$D:$D,"&lt;="&amp;$B214,Info!$I:$I,"x")/365)*100000</f>
        <v>0</v>
      </c>
      <c r="AE214" s="17">
        <f>(V214*SUMIFS(Info!$C:$C,Info!$A:$A,AE$3,Info!$E:$E,"&gt;="&amp;$B214,Info!$D:$D,"&lt;="&amp;$B214,Info!$I:$I,"x")/365)*100000</f>
        <v>174635.61643835614</v>
      </c>
      <c r="AF214" s="17">
        <f>(W214*SUMIFS(Info!$C:$C,Info!$A:$A,AF$3,Info!$E:$E,"&gt;="&amp;$B214,Info!$D:$D,"&lt;="&amp;$B214,Info!$I:$I,"x")/365)*100000</f>
        <v>0</v>
      </c>
      <c r="AG214" s="17">
        <f>(X214*SUMIFS(Info!$C:$C,Info!$A:$A,AG$3,Info!$E:$E,"&gt;="&amp;$B214,Info!$D:$D,"&lt;="&amp;$B214,Info!$I:$I,"x")/365)*100000</f>
        <v>0</v>
      </c>
      <c r="AH214" s="17">
        <f>(Y214*SUMIFS(Info!$C:$C,Info!$A:$A,AH$3,Info!$E:$E,"&gt;="&amp;$B214,Info!$D:$D,"&lt;="&amp;$B214,Info!$I:$I,"x")/365)*100000</f>
        <v>0</v>
      </c>
      <c r="AI214" s="17">
        <f>(Z214*SUMIFS(Info!$C:$C,Info!$A:$A,AI$3,Info!$E:$E,"&gt;="&amp;$B214,Info!$D:$D,"&lt;="&amp;$B214,Info!$I:$I,"x")/365)*100000</f>
        <v>0</v>
      </c>
      <c r="AJ214" s="17">
        <f>(AA214*SUMIFS(Info!$C:$C,Info!$A:$A,AJ$3,Info!$E:$E,"&gt;="&amp;$B214,Info!$D:$D,"&lt;="&amp;$B214,Info!$I:$I,"x")/365)*100000</f>
        <v>0</v>
      </c>
      <c r="AK214" s="17">
        <f>(AB214*SUMIFS(Info!$C:$C,Info!$A:$A,AK$3,Info!$E:$E,"&gt;="&amp;$B214,Info!$D:$D,"&lt;="&amp;$B214,Info!$I:$I,"x")/365)*100000</f>
        <v>0</v>
      </c>
      <c r="AL214" s="17">
        <f>(AC214*SUMIFS(Info!$C:$C,Info!$A:$A,AL$3,Info!$E:$E,"&gt;="&amp;$B214,Info!$D:$D,"&lt;="&amp;$B214,Info!$I:$I,"x")/365)*100000</f>
        <v>0</v>
      </c>
    </row>
    <row r="215" spans="1:38">
      <c r="B215" s="14">
        <f t="shared" ref="B215:B278" si="81">B214+1</f>
        <v>45779</v>
      </c>
      <c r="C215" s="1">
        <f>(SUMIFS('OD0040 theo Bravo'!$G:$G,'OD0040 theo Bravo'!$G:$G,"&gt;="&amp;0,'OD0040 theo Bravo'!$D:$D,C$3,'OD0040 theo Bravo'!$B:$B,"&lt;="&amp;$B215))</f>
        <v>264739</v>
      </c>
      <c r="D215" s="1">
        <f>(SUMIFS('OD0040 theo Bravo'!$G:$G,'OD0040 theo Bravo'!$G:$G,"&gt;="&amp;0,'OD0040 theo Bravo'!$D:$D,D$3,'OD0040 theo Bravo'!$B:$B,"&lt;="&amp;$B215))</f>
        <v>10150</v>
      </c>
      <c r="E215" s="1">
        <f>(SUMIFS('OD0040 theo Bravo'!$G:$G,'OD0040 theo Bravo'!$G:$G,"&gt;="&amp;0,'OD0040 theo Bravo'!$D:$D,E$3,'OD0040 theo Bravo'!$B:$B,"&lt;="&amp;$B215))</f>
        <v>834134</v>
      </c>
      <c r="F215" s="1">
        <f>(SUMIFS('OD0040 theo Bravo'!$G:$G,'OD0040 theo Bravo'!$G:$G,"&gt;="&amp;0,'OD0040 theo Bravo'!$D:$D,F$3,'OD0040 theo Bravo'!$B:$B,"&lt;="&amp;$B215))</f>
        <v>717195</v>
      </c>
      <c r="G215" s="1">
        <f>(SUMIFS('OD0040 theo Bravo'!$G:$G,'OD0040 theo Bravo'!$G:$G,"&gt;="&amp;0,'OD0040 theo Bravo'!$D:$D,G$3,'OD0040 theo Bravo'!$B:$B,"&lt;="&amp;$B215))</f>
        <v>550000</v>
      </c>
      <c r="H215" s="1">
        <f>(SUMIFS('OD0040 theo Bravo'!$G:$G,'OD0040 theo Bravo'!$G:$G,"&gt;="&amp;0,'OD0040 theo Bravo'!$D:$D,H$3,'OD0040 theo Bravo'!$B:$B,"&lt;="&amp;$B215))</f>
        <v>250000</v>
      </c>
      <c r="I215" s="1">
        <f>(SUMIFS('OD0040 theo Bravo'!$G:$G,'OD0040 theo Bravo'!$G:$G,"&gt;="&amp;0,'OD0040 theo Bravo'!$D:$D,I$3,'OD0040 theo Bravo'!$B:$B,"&lt;="&amp;$B215))</f>
        <v>352221</v>
      </c>
      <c r="J215" s="1">
        <f>(SUMIFS('OD0040 theo Bravo'!$G:$G,'OD0040 theo Bravo'!$G:$G,"&gt;="&amp;0,'OD0040 theo Bravo'!$D:$D,J$3,'OD0040 theo Bravo'!$B:$B,"&lt;="&amp;$B215))</f>
        <v>0</v>
      </c>
      <c r="K215" s="1">
        <f>(SUMIFS('OD0040 theo Bravo'!$G:$G,'OD0040 theo Bravo'!$G:$G,"&gt;="&amp;0,'OD0040 theo Bravo'!$D:$D,K$3,'OD0040 theo Bravo'!$B:$B,"&lt;="&amp;$B215))</f>
        <v>0</v>
      </c>
      <c r="L215" s="1">
        <f>-(SUMIFS('OD0040 theo Bravo'!$G:$G,'OD0040 theo Bravo'!$G:$G,"&lt;"&amp;0,'OD0040 theo Bravo'!$D:$D,L$3))</f>
        <v>504722</v>
      </c>
      <c r="M215" s="1">
        <f>-(SUMIFS('OD0040 theo Bravo'!$G:$G,'OD0040 theo Bravo'!$G:$G,"&lt;"&amp;0,'OD0040 theo Bravo'!$D:$D,M$3))</f>
        <v>0</v>
      </c>
      <c r="N215" s="1">
        <f>-(SUMIFS('OD0040 theo Bravo'!$G:$G,'OD0040 theo Bravo'!$G:$G,"&lt;"&amp;0,'OD0040 theo Bravo'!$D:$D,N$3))</f>
        <v>974267</v>
      </c>
      <c r="O215" s="1">
        <f>-(SUMIFS('OD0040 theo Bravo'!$G:$G,'OD0040 theo Bravo'!$G:$G,"&lt;"&amp;0,'OD0040 theo Bravo'!$D:$D,O$3))</f>
        <v>830018</v>
      </c>
      <c r="P215" s="1">
        <f>-(SUMIFS('OD0040 theo Bravo'!$G:$G,'OD0040 theo Bravo'!$G:$G,"&lt;"&amp;0,'OD0040 theo Bravo'!$D:$D,P$3))</f>
        <v>550000</v>
      </c>
      <c r="Q215" s="1">
        <f>-(SUMIFS('OD0040 theo Bravo'!$G:$G,'OD0040 theo Bravo'!$G:$G,"&lt;"&amp;0,'OD0040 theo Bravo'!$D:$D,Q$3))</f>
        <v>449984</v>
      </c>
      <c r="R215" s="1">
        <f>-(SUMIFS('OD0040 theo Bravo'!$G:$G,'OD0040 theo Bravo'!$G:$G,"&lt;"&amp;0,'OD0040 theo Bravo'!$D:$D,R$3))</f>
        <v>550145</v>
      </c>
      <c r="S215" s="1">
        <f>-(SUMIFS('OD0040 theo Bravo'!$G:$G,'OD0040 theo Bravo'!$G:$G,"&lt;"&amp;0,'OD0040 theo Bravo'!$D:$D,S$3))</f>
        <v>0</v>
      </c>
      <c r="T215" s="1">
        <f>-(SUMIFS('OD0040 theo Bravo'!$G:$G,'OD0040 theo Bravo'!$G:$G,"&lt;"&amp;0,'OD0040 theo Bravo'!$D:$D,T$3))</f>
        <v>49247</v>
      </c>
      <c r="U215" s="18">
        <f t="shared" si="72"/>
        <v>0</v>
      </c>
      <c r="V215" s="18">
        <f t="shared" si="73"/>
        <v>10150</v>
      </c>
      <c r="W215" s="18">
        <f t="shared" si="74"/>
        <v>0</v>
      </c>
      <c r="X215" s="18">
        <f t="shared" si="75"/>
        <v>0</v>
      </c>
      <c r="Y215" s="18">
        <f t="shared" si="76"/>
        <v>0</v>
      </c>
      <c r="Z215" s="18">
        <f t="shared" si="77"/>
        <v>0</v>
      </c>
      <c r="AA215" s="18">
        <f t="shared" si="78"/>
        <v>0</v>
      </c>
      <c r="AB215" s="18">
        <f t="shared" si="79"/>
        <v>0</v>
      </c>
      <c r="AC215" s="18">
        <f t="shared" si="80"/>
        <v>0</v>
      </c>
      <c r="AD215" s="17">
        <f>(U215*SUMIFS(Info!$C:$C,Info!$A:$A,AD$3,Info!$E:$E,"&gt;="&amp;$B215,Info!$D:$D,"&lt;="&amp;$B215,Info!$I:$I,"x")/365)*100000</f>
        <v>0</v>
      </c>
      <c r="AE215" s="17">
        <f>(V215*SUMIFS(Info!$C:$C,Info!$A:$A,AE$3,Info!$E:$E,"&gt;="&amp;$B215,Info!$D:$D,"&lt;="&amp;$B215,Info!$I:$I,"x")/365)*100000</f>
        <v>174635.61643835614</v>
      </c>
      <c r="AF215" s="17">
        <f>(W215*SUMIFS(Info!$C:$C,Info!$A:$A,AF$3,Info!$E:$E,"&gt;="&amp;$B215,Info!$D:$D,"&lt;="&amp;$B215,Info!$I:$I,"x")/365)*100000</f>
        <v>0</v>
      </c>
      <c r="AG215" s="17">
        <f>(X215*SUMIFS(Info!$C:$C,Info!$A:$A,AG$3,Info!$E:$E,"&gt;="&amp;$B215,Info!$D:$D,"&lt;="&amp;$B215,Info!$I:$I,"x")/365)*100000</f>
        <v>0</v>
      </c>
      <c r="AH215" s="17">
        <f>(Y215*SUMIFS(Info!$C:$C,Info!$A:$A,AH$3,Info!$E:$E,"&gt;="&amp;$B215,Info!$D:$D,"&lt;="&amp;$B215,Info!$I:$I,"x")/365)*100000</f>
        <v>0</v>
      </c>
      <c r="AI215" s="17">
        <f>(Z215*SUMIFS(Info!$C:$C,Info!$A:$A,AI$3,Info!$E:$E,"&gt;="&amp;$B215,Info!$D:$D,"&lt;="&amp;$B215,Info!$I:$I,"x")/365)*100000</f>
        <v>0</v>
      </c>
      <c r="AJ215" s="17">
        <f>(AA215*SUMIFS(Info!$C:$C,Info!$A:$A,AJ$3,Info!$E:$E,"&gt;="&amp;$B215,Info!$D:$D,"&lt;="&amp;$B215,Info!$I:$I,"x")/365)*100000</f>
        <v>0</v>
      </c>
      <c r="AK215" s="17">
        <f>(AB215*SUMIFS(Info!$C:$C,Info!$A:$A,AK$3,Info!$E:$E,"&gt;="&amp;$B215,Info!$D:$D,"&lt;="&amp;$B215,Info!$I:$I,"x")/365)*100000</f>
        <v>0</v>
      </c>
      <c r="AL215" s="17">
        <f>(AC215*SUMIFS(Info!$C:$C,Info!$A:$A,AL$3,Info!$E:$E,"&gt;="&amp;$B215,Info!$D:$D,"&lt;="&amp;$B215,Info!$I:$I,"x")/365)*100000</f>
        <v>0</v>
      </c>
    </row>
    <row r="216" spans="1:38">
      <c r="B216" s="14">
        <f t="shared" si="81"/>
        <v>45780</v>
      </c>
      <c r="C216" s="1">
        <f>(SUMIFS('OD0040 theo Bravo'!$G:$G,'OD0040 theo Bravo'!$G:$G,"&gt;="&amp;0,'OD0040 theo Bravo'!$D:$D,C$3,'OD0040 theo Bravo'!$B:$B,"&lt;="&amp;$B216))</f>
        <v>264739</v>
      </c>
      <c r="D216" s="1">
        <f>(SUMIFS('OD0040 theo Bravo'!$G:$G,'OD0040 theo Bravo'!$G:$G,"&gt;="&amp;0,'OD0040 theo Bravo'!$D:$D,D$3,'OD0040 theo Bravo'!$B:$B,"&lt;="&amp;$B216))</f>
        <v>10150</v>
      </c>
      <c r="E216" s="1">
        <f>(SUMIFS('OD0040 theo Bravo'!$G:$G,'OD0040 theo Bravo'!$G:$G,"&gt;="&amp;0,'OD0040 theo Bravo'!$D:$D,E$3,'OD0040 theo Bravo'!$B:$B,"&lt;="&amp;$B216))</f>
        <v>834134</v>
      </c>
      <c r="F216" s="1">
        <f>(SUMIFS('OD0040 theo Bravo'!$G:$G,'OD0040 theo Bravo'!$G:$G,"&gt;="&amp;0,'OD0040 theo Bravo'!$D:$D,F$3,'OD0040 theo Bravo'!$B:$B,"&lt;="&amp;$B216))</f>
        <v>717195</v>
      </c>
      <c r="G216" s="1">
        <f>(SUMIFS('OD0040 theo Bravo'!$G:$G,'OD0040 theo Bravo'!$G:$G,"&gt;="&amp;0,'OD0040 theo Bravo'!$D:$D,G$3,'OD0040 theo Bravo'!$B:$B,"&lt;="&amp;$B216))</f>
        <v>550000</v>
      </c>
      <c r="H216" s="1">
        <f>(SUMIFS('OD0040 theo Bravo'!$G:$G,'OD0040 theo Bravo'!$G:$G,"&gt;="&amp;0,'OD0040 theo Bravo'!$D:$D,H$3,'OD0040 theo Bravo'!$B:$B,"&lt;="&amp;$B216))</f>
        <v>250000</v>
      </c>
      <c r="I216" s="1">
        <f>(SUMIFS('OD0040 theo Bravo'!$G:$G,'OD0040 theo Bravo'!$G:$G,"&gt;="&amp;0,'OD0040 theo Bravo'!$D:$D,I$3,'OD0040 theo Bravo'!$B:$B,"&lt;="&amp;$B216))</f>
        <v>352221</v>
      </c>
      <c r="J216" s="1">
        <f>(SUMIFS('OD0040 theo Bravo'!$G:$G,'OD0040 theo Bravo'!$G:$G,"&gt;="&amp;0,'OD0040 theo Bravo'!$D:$D,J$3,'OD0040 theo Bravo'!$B:$B,"&lt;="&amp;$B216))</f>
        <v>0</v>
      </c>
      <c r="K216" s="1">
        <f>(SUMIFS('OD0040 theo Bravo'!$G:$G,'OD0040 theo Bravo'!$G:$G,"&gt;="&amp;0,'OD0040 theo Bravo'!$D:$D,K$3,'OD0040 theo Bravo'!$B:$B,"&lt;="&amp;$B216))</f>
        <v>0</v>
      </c>
      <c r="L216" s="1">
        <f>-(SUMIFS('OD0040 theo Bravo'!$G:$G,'OD0040 theo Bravo'!$G:$G,"&lt;"&amp;0,'OD0040 theo Bravo'!$D:$D,L$3))</f>
        <v>504722</v>
      </c>
      <c r="M216" s="1">
        <f>-(SUMIFS('OD0040 theo Bravo'!$G:$G,'OD0040 theo Bravo'!$G:$G,"&lt;"&amp;0,'OD0040 theo Bravo'!$D:$D,M$3))</f>
        <v>0</v>
      </c>
      <c r="N216" s="1">
        <f>-(SUMIFS('OD0040 theo Bravo'!$G:$G,'OD0040 theo Bravo'!$G:$G,"&lt;"&amp;0,'OD0040 theo Bravo'!$D:$D,N$3))</f>
        <v>974267</v>
      </c>
      <c r="O216" s="1">
        <f>-(SUMIFS('OD0040 theo Bravo'!$G:$G,'OD0040 theo Bravo'!$G:$G,"&lt;"&amp;0,'OD0040 theo Bravo'!$D:$D,O$3))</f>
        <v>830018</v>
      </c>
      <c r="P216" s="1">
        <f>-(SUMIFS('OD0040 theo Bravo'!$G:$G,'OD0040 theo Bravo'!$G:$G,"&lt;"&amp;0,'OD0040 theo Bravo'!$D:$D,P$3))</f>
        <v>550000</v>
      </c>
      <c r="Q216" s="1">
        <f>-(SUMIFS('OD0040 theo Bravo'!$G:$G,'OD0040 theo Bravo'!$G:$G,"&lt;"&amp;0,'OD0040 theo Bravo'!$D:$D,Q$3))</f>
        <v>449984</v>
      </c>
      <c r="R216" s="1">
        <f>-(SUMIFS('OD0040 theo Bravo'!$G:$G,'OD0040 theo Bravo'!$G:$G,"&lt;"&amp;0,'OD0040 theo Bravo'!$D:$D,R$3))</f>
        <v>550145</v>
      </c>
      <c r="S216" s="1">
        <f>-(SUMIFS('OD0040 theo Bravo'!$G:$G,'OD0040 theo Bravo'!$G:$G,"&lt;"&amp;0,'OD0040 theo Bravo'!$D:$D,S$3))</f>
        <v>0</v>
      </c>
      <c r="T216" s="1">
        <f>-(SUMIFS('OD0040 theo Bravo'!$G:$G,'OD0040 theo Bravo'!$G:$G,"&lt;"&amp;0,'OD0040 theo Bravo'!$D:$D,T$3))</f>
        <v>49247</v>
      </c>
      <c r="U216" s="18">
        <f t="shared" si="72"/>
        <v>0</v>
      </c>
      <c r="V216" s="18">
        <f t="shared" si="73"/>
        <v>10150</v>
      </c>
      <c r="W216" s="18">
        <f t="shared" si="74"/>
        <v>0</v>
      </c>
      <c r="X216" s="18">
        <f t="shared" si="75"/>
        <v>0</v>
      </c>
      <c r="Y216" s="18">
        <f t="shared" si="76"/>
        <v>0</v>
      </c>
      <c r="Z216" s="18">
        <f t="shared" si="77"/>
        <v>0</v>
      </c>
      <c r="AA216" s="18">
        <f t="shared" si="78"/>
        <v>0</v>
      </c>
      <c r="AB216" s="18">
        <f t="shared" si="79"/>
        <v>0</v>
      </c>
      <c r="AC216" s="18">
        <f t="shared" si="80"/>
        <v>0</v>
      </c>
      <c r="AD216" s="17">
        <f>(U216*SUMIFS(Info!$C:$C,Info!$A:$A,AD$3,Info!$E:$E,"&gt;="&amp;$B216,Info!$D:$D,"&lt;="&amp;$B216,Info!$I:$I,"x")/365)*100000</f>
        <v>0</v>
      </c>
      <c r="AE216" s="17">
        <f>(V216*SUMIFS(Info!$C:$C,Info!$A:$A,AE$3,Info!$E:$E,"&gt;="&amp;$B216,Info!$D:$D,"&lt;="&amp;$B216,Info!$I:$I,"x")/365)*100000</f>
        <v>174635.61643835614</v>
      </c>
      <c r="AF216" s="17">
        <f>(W216*SUMIFS(Info!$C:$C,Info!$A:$A,AF$3,Info!$E:$E,"&gt;="&amp;$B216,Info!$D:$D,"&lt;="&amp;$B216,Info!$I:$I,"x")/365)*100000</f>
        <v>0</v>
      </c>
      <c r="AG216" s="17">
        <f>(X216*SUMIFS(Info!$C:$C,Info!$A:$A,AG$3,Info!$E:$E,"&gt;="&amp;$B216,Info!$D:$D,"&lt;="&amp;$B216,Info!$I:$I,"x")/365)*100000</f>
        <v>0</v>
      </c>
      <c r="AH216" s="17">
        <f>(Y216*SUMIFS(Info!$C:$C,Info!$A:$A,AH$3,Info!$E:$E,"&gt;="&amp;$B216,Info!$D:$D,"&lt;="&amp;$B216,Info!$I:$I,"x")/365)*100000</f>
        <v>0</v>
      </c>
      <c r="AI216" s="17">
        <f>(Z216*SUMIFS(Info!$C:$C,Info!$A:$A,AI$3,Info!$E:$E,"&gt;="&amp;$B216,Info!$D:$D,"&lt;="&amp;$B216,Info!$I:$I,"x")/365)*100000</f>
        <v>0</v>
      </c>
      <c r="AJ216" s="17">
        <f>(AA216*SUMIFS(Info!$C:$C,Info!$A:$A,AJ$3,Info!$E:$E,"&gt;="&amp;$B216,Info!$D:$D,"&lt;="&amp;$B216,Info!$I:$I,"x")/365)*100000</f>
        <v>0</v>
      </c>
      <c r="AK216" s="17">
        <f>(AB216*SUMIFS(Info!$C:$C,Info!$A:$A,AK$3,Info!$E:$E,"&gt;="&amp;$B216,Info!$D:$D,"&lt;="&amp;$B216,Info!$I:$I,"x")/365)*100000</f>
        <v>0</v>
      </c>
      <c r="AL216" s="17">
        <f>(AC216*SUMIFS(Info!$C:$C,Info!$A:$A,AL$3,Info!$E:$E,"&gt;="&amp;$B216,Info!$D:$D,"&lt;="&amp;$B216,Info!$I:$I,"x")/365)*100000</f>
        <v>0</v>
      </c>
    </row>
    <row r="217" spans="1:38">
      <c r="B217" s="14">
        <f t="shared" si="81"/>
        <v>45781</v>
      </c>
      <c r="C217" s="1">
        <f>(SUMIFS('OD0040 theo Bravo'!$G:$G,'OD0040 theo Bravo'!$G:$G,"&gt;="&amp;0,'OD0040 theo Bravo'!$D:$D,C$3,'OD0040 theo Bravo'!$B:$B,"&lt;="&amp;$B217))</f>
        <v>264739</v>
      </c>
      <c r="D217" s="1">
        <f>(SUMIFS('OD0040 theo Bravo'!$G:$G,'OD0040 theo Bravo'!$G:$G,"&gt;="&amp;0,'OD0040 theo Bravo'!$D:$D,D$3,'OD0040 theo Bravo'!$B:$B,"&lt;="&amp;$B217))</f>
        <v>10150</v>
      </c>
      <c r="E217" s="1">
        <f>(SUMIFS('OD0040 theo Bravo'!$G:$G,'OD0040 theo Bravo'!$G:$G,"&gt;="&amp;0,'OD0040 theo Bravo'!$D:$D,E$3,'OD0040 theo Bravo'!$B:$B,"&lt;="&amp;$B217))</f>
        <v>834134</v>
      </c>
      <c r="F217" s="1">
        <f>(SUMIFS('OD0040 theo Bravo'!$G:$G,'OD0040 theo Bravo'!$G:$G,"&gt;="&amp;0,'OD0040 theo Bravo'!$D:$D,F$3,'OD0040 theo Bravo'!$B:$B,"&lt;="&amp;$B217))</f>
        <v>717195</v>
      </c>
      <c r="G217" s="1">
        <f>(SUMIFS('OD0040 theo Bravo'!$G:$G,'OD0040 theo Bravo'!$G:$G,"&gt;="&amp;0,'OD0040 theo Bravo'!$D:$D,G$3,'OD0040 theo Bravo'!$B:$B,"&lt;="&amp;$B217))</f>
        <v>550000</v>
      </c>
      <c r="H217" s="1">
        <f>(SUMIFS('OD0040 theo Bravo'!$G:$G,'OD0040 theo Bravo'!$G:$G,"&gt;="&amp;0,'OD0040 theo Bravo'!$D:$D,H$3,'OD0040 theo Bravo'!$B:$B,"&lt;="&amp;$B217))</f>
        <v>250000</v>
      </c>
      <c r="I217" s="1">
        <f>(SUMIFS('OD0040 theo Bravo'!$G:$G,'OD0040 theo Bravo'!$G:$G,"&gt;="&amp;0,'OD0040 theo Bravo'!$D:$D,I$3,'OD0040 theo Bravo'!$B:$B,"&lt;="&amp;$B217))</f>
        <v>352221</v>
      </c>
      <c r="J217" s="1">
        <f>(SUMIFS('OD0040 theo Bravo'!$G:$G,'OD0040 theo Bravo'!$G:$G,"&gt;="&amp;0,'OD0040 theo Bravo'!$D:$D,J$3,'OD0040 theo Bravo'!$B:$B,"&lt;="&amp;$B217))</f>
        <v>0</v>
      </c>
      <c r="K217" s="1">
        <f>(SUMIFS('OD0040 theo Bravo'!$G:$G,'OD0040 theo Bravo'!$G:$G,"&gt;="&amp;0,'OD0040 theo Bravo'!$D:$D,K$3,'OD0040 theo Bravo'!$B:$B,"&lt;="&amp;$B217))</f>
        <v>0</v>
      </c>
      <c r="L217" s="1">
        <f>-(SUMIFS('OD0040 theo Bravo'!$G:$G,'OD0040 theo Bravo'!$G:$G,"&lt;"&amp;0,'OD0040 theo Bravo'!$D:$D,L$3))</f>
        <v>504722</v>
      </c>
      <c r="M217" s="1">
        <f>-(SUMIFS('OD0040 theo Bravo'!$G:$G,'OD0040 theo Bravo'!$G:$G,"&lt;"&amp;0,'OD0040 theo Bravo'!$D:$D,M$3))</f>
        <v>0</v>
      </c>
      <c r="N217" s="1">
        <f>-(SUMIFS('OD0040 theo Bravo'!$G:$G,'OD0040 theo Bravo'!$G:$G,"&lt;"&amp;0,'OD0040 theo Bravo'!$D:$D,N$3))</f>
        <v>974267</v>
      </c>
      <c r="O217" s="1">
        <f>-(SUMIFS('OD0040 theo Bravo'!$G:$G,'OD0040 theo Bravo'!$G:$G,"&lt;"&amp;0,'OD0040 theo Bravo'!$D:$D,O$3))</f>
        <v>830018</v>
      </c>
      <c r="P217" s="1">
        <f>-(SUMIFS('OD0040 theo Bravo'!$G:$G,'OD0040 theo Bravo'!$G:$G,"&lt;"&amp;0,'OD0040 theo Bravo'!$D:$D,P$3))</f>
        <v>550000</v>
      </c>
      <c r="Q217" s="1">
        <f>-(SUMIFS('OD0040 theo Bravo'!$G:$G,'OD0040 theo Bravo'!$G:$G,"&lt;"&amp;0,'OD0040 theo Bravo'!$D:$D,Q$3))</f>
        <v>449984</v>
      </c>
      <c r="R217" s="1">
        <f>-(SUMIFS('OD0040 theo Bravo'!$G:$G,'OD0040 theo Bravo'!$G:$G,"&lt;"&amp;0,'OD0040 theo Bravo'!$D:$D,R$3))</f>
        <v>550145</v>
      </c>
      <c r="S217" s="1">
        <f>-(SUMIFS('OD0040 theo Bravo'!$G:$G,'OD0040 theo Bravo'!$G:$G,"&lt;"&amp;0,'OD0040 theo Bravo'!$D:$D,S$3))</f>
        <v>0</v>
      </c>
      <c r="T217" s="1">
        <f>-(SUMIFS('OD0040 theo Bravo'!$G:$G,'OD0040 theo Bravo'!$G:$G,"&lt;"&amp;0,'OD0040 theo Bravo'!$D:$D,T$3))</f>
        <v>49247</v>
      </c>
      <c r="U217" s="18">
        <f t="shared" si="72"/>
        <v>0</v>
      </c>
      <c r="V217" s="18">
        <f t="shared" si="73"/>
        <v>10150</v>
      </c>
      <c r="W217" s="18">
        <f t="shared" si="74"/>
        <v>0</v>
      </c>
      <c r="X217" s="18">
        <f t="shared" si="75"/>
        <v>0</v>
      </c>
      <c r="Y217" s="18">
        <f t="shared" si="76"/>
        <v>0</v>
      </c>
      <c r="Z217" s="18">
        <f t="shared" si="77"/>
        <v>0</v>
      </c>
      <c r="AA217" s="18">
        <f t="shared" si="78"/>
        <v>0</v>
      </c>
      <c r="AB217" s="18">
        <f t="shared" si="79"/>
        <v>0</v>
      </c>
      <c r="AC217" s="18">
        <f t="shared" si="80"/>
        <v>0</v>
      </c>
      <c r="AD217" s="17">
        <f>(U217*SUMIFS(Info!$C:$C,Info!$A:$A,AD$3,Info!$E:$E,"&gt;="&amp;$B217,Info!$D:$D,"&lt;="&amp;$B217,Info!$I:$I,"x")/365)*100000</f>
        <v>0</v>
      </c>
      <c r="AE217" s="17">
        <f>(V217*SUMIFS(Info!$C:$C,Info!$A:$A,AE$3,Info!$E:$E,"&gt;="&amp;$B217,Info!$D:$D,"&lt;="&amp;$B217,Info!$I:$I,"x")/365)*100000</f>
        <v>174635.61643835614</v>
      </c>
      <c r="AF217" s="17">
        <f>(W217*SUMIFS(Info!$C:$C,Info!$A:$A,AF$3,Info!$E:$E,"&gt;="&amp;$B217,Info!$D:$D,"&lt;="&amp;$B217,Info!$I:$I,"x")/365)*100000</f>
        <v>0</v>
      </c>
      <c r="AG217" s="17">
        <f>(X217*SUMIFS(Info!$C:$C,Info!$A:$A,AG$3,Info!$E:$E,"&gt;="&amp;$B217,Info!$D:$D,"&lt;="&amp;$B217,Info!$I:$I,"x")/365)*100000</f>
        <v>0</v>
      </c>
      <c r="AH217" s="17">
        <f>(Y217*SUMIFS(Info!$C:$C,Info!$A:$A,AH$3,Info!$E:$E,"&gt;="&amp;$B217,Info!$D:$D,"&lt;="&amp;$B217,Info!$I:$I,"x")/365)*100000</f>
        <v>0</v>
      </c>
      <c r="AI217" s="17">
        <f>(Z217*SUMIFS(Info!$C:$C,Info!$A:$A,AI$3,Info!$E:$E,"&gt;="&amp;$B217,Info!$D:$D,"&lt;="&amp;$B217,Info!$I:$I,"x")/365)*100000</f>
        <v>0</v>
      </c>
      <c r="AJ217" s="17">
        <f>(AA217*SUMIFS(Info!$C:$C,Info!$A:$A,AJ$3,Info!$E:$E,"&gt;="&amp;$B217,Info!$D:$D,"&lt;="&amp;$B217,Info!$I:$I,"x")/365)*100000</f>
        <v>0</v>
      </c>
      <c r="AK217" s="17">
        <f>(AB217*SUMIFS(Info!$C:$C,Info!$A:$A,AK$3,Info!$E:$E,"&gt;="&amp;$B217,Info!$D:$D,"&lt;="&amp;$B217,Info!$I:$I,"x")/365)*100000</f>
        <v>0</v>
      </c>
      <c r="AL217" s="17">
        <f>(AC217*SUMIFS(Info!$C:$C,Info!$A:$A,AL$3,Info!$E:$E,"&gt;="&amp;$B217,Info!$D:$D,"&lt;="&amp;$B217,Info!$I:$I,"x")/365)*100000</f>
        <v>0</v>
      </c>
    </row>
    <row r="218" spans="1:38">
      <c r="B218" s="14">
        <f t="shared" si="81"/>
        <v>45782</v>
      </c>
      <c r="C218" s="1">
        <f>(SUMIFS('OD0040 theo Bravo'!$G:$G,'OD0040 theo Bravo'!$G:$G,"&gt;="&amp;0,'OD0040 theo Bravo'!$D:$D,C$3,'OD0040 theo Bravo'!$B:$B,"&lt;="&amp;$B218))</f>
        <v>265098</v>
      </c>
      <c r="D218" s="1">
        <f>(SUMIFS('OD0040 theo Bravo'!$G:$G,'OD0040 theo Bravo'!$G:$G,"&gt;="&amp;0,'OD0040 theo Bravo'!$D:$D,D$3,'OD0040 theo Bravo'!$B:$B,"&lt;="&amp;$B218))</f>
        <v>10150</v>
      </c>
      <c r="E218" s="1">
        <f>(SUMIFS('OD0040 theo Bravo'!$G:$G,'OD0040 theo Bravo'!$G:$G,"&gt;="&amp;0,'OD0040 theo Bravo'!$D:$D,E$3,'OD0040 theo Bravo'!$B:$B,"&lt;="&amp;$B218))</f>
        <v>848146</v>
      </c>
      <c r="F218" s="1">
        <f>(SUMIFS('OD0040 theo Bravo'!$G:$G,'OD0040 theo Bravo'!$G:$G,"&gt;="&amp;0,'OD0040 theo Bravo'!$D:$D,F$3,'OD0040 theo Bravo'!$B:$B,"&lt;="&amp;$B218))</f>
        <v>718795</v>
      </c>
      <c r="G218" s="1">
        <f>(SUMIFS('OD0040 theo Bravo'!$G:$G,'OD0040 theo Bravo'!$G:$G,"&gt;="&amp;0,'OD0040 theo Bravo'!$D:$D,G$3,'OD0040 theo Bravo'!$B:$B,"&lt;="&amp;$B218))</f>
        <v>550000</v>
      </c>
      <c r="H218" s="1">
        <f>(SUMIFS('OD0040 theo Bravo'!$G:$G,'OD0040 theo Bravo'!$G:$G,"&gt;="&amp;0,'OD0040 theo Bravo'!$D:$D,H$3,'OD0040 theo Bravo'!$B:$B,"&lt;="&amp;$B218))</f>
        <v>250000</v>
      </c>
      <c r="I218" s="1">
        <f>(SUMIFS('OD0040 theo Bravo'!$G:$G,'OD0040 theo Bravo'!$G:$G,"&gt;="&amp;0,'OD0040 theo Bravo'!$D:$D,I$3,'OD0040 theo Bravo'!$B:$B,"&lt;="&amp;$B218))</f>
        <v>352789</v>
      </c>
      <c r="J218" s="1">
        <f>(SUMIFS('OD0040 theo Bravo'!$G:$G,'OD0040 theo Bravo'!$G:$G,"&gt;="&amp;0,'OD0040 theo Bravo'!$D:$D,J$3,'OD0040 theo Bravo'!$B:$B,"&lt;="&amp;$B218))</f>
        <v>0</v>
      </c>
      <c r="K218" s="1">
        <f>(SUMIFS('OD0040 theo Bravo'!$G:$G,'OD0040 theo Bravo'!$G:$G,"&gt;="&amp;0,'OD0040 theo Bravo'!$D:$D,K$3,'OD0040 theo Bravo'!$B:$B,"&lt;="&amp;$B218))</f>
        <v>0</v>
      </c>
      <c r="L218" s="1">
        <f>-(SUMIFS('OD0040 theo Bravo'!$G:$G,'OD0040 theo Bravo'!$G:$G,"&lt;"&amp;0,'OD0040 theo Bravo'!$D:$D,L$3))</f>
        <v>504722</v>
      </c>
      <c r="M218" s="1">
        <f>-(SUMIFS('OD0040 theo Bravo'!$G:$G,'OD0040 theo Bravo'!$G:$G,"&lt;"&amp;0,'OD0040 theo Bravo'!$D:$D,M$3))</f>
        <v>0</v>
      </c>
      <c r="N218" s="1">
        <f>-(SUMIFS('OD0040 theo Bravo'!$G:$G,'OD0040 theo Bravo'!$G:$G,"&lt;"&amp;0,'OD0040 theo Bravo'!$D:$D,N$3))</f>
        <v>974267</v>
      </c>
      <c r="O218" s="1">
        <f>-(SUMIFS('OD0040 theo Bravo'!$G:$G,'OD0040 theo Bravo'!$G:$G,"&lt;"&amp;0,'OD0040 theo Bravo'!$D:$D,O$3))</f>
        <v>830018</v>
      </c>
      <c r="P218" s="1">
        <f>-(SUMIFS('OD0040 theo Bravo'!$G:$G,'OD0040 theo Bravo'!$G:$G,"&lt;"&amp;0,'OD0040 theo Bravo'!$D:$D,P$3))</f>
        <v>550000</v>
      </c>
      <c r="Q218" s="1">
        <f>-(SUMIFS('OD0040 theo Bravo'!$G:$G,'OD0040 theo Bravo'!$G:$G,"&lt;"&amp;0,'OD0040 theo Bravo'!$D:$D,Q$3))</f>
        <v>449984</v>
      </c>
      <c r="R218" s="1">
        <f>-(SUMIFS('OD0040 theo Bravo'!$G:$G,'OD0040 theo Bravo'!$G:$G,"&lt;"&amp;0,'OD0040 theo Bravo'!$D:$D,R$3))</f>
        <v>550145</v>
      </c>
      <c r="S218" s="1">
        <f>-(SUMIFS('OD0040 theo Bravo'!$G:$G,'OD0040 theo Bravo'!$G:$G,"&lt;"&amp;0,'OD0040 theo Bravo'!$D:$D,S$3))</f>
        <v>0</v>
      </c>
      <c r="T218" s="1">
        <f>-(SUMIFS('OD0040 theo Bravo'!$G:$G,'OD0040 theo Bravo'!$G:$G,"&lt;"&amp;0,'OD0040 theo Bravo'!$D:$D,T$3))</f>
        <v>49247</v>
      </c>
      <c r="U218" s="18">
        <f t="shared" si="72"/>
        <v>0</v>
      </c>
      <c r="V218" s="18">
        <f t="shared" si="73"/>
        <v>10150</v>
      </c>
      <c r="W218" s="18">
        <f t="shared" si="74"/>
        <v>0</v>
      </c>
      <c r="X218" s="18">
        <f t="shared" si="75"/>
        <v>0</v>
      </c>
      <c r="Y218" s="18">
        <f t="shared" si="76"/>
        <v>0</v>
      </c>
      <c r="Z218" s="18">
        <f t="shared" si="77"/>
        <v>0</v>
      </c>
      <c r="AA218" s="18">
        <f t="shared" si="78"/>
        <v>0</v>
      </c>
      <c r="AB218" s="18">
        <f t="shared" si="79"/>
        <v>0</v>
      </c>
      <c r="AC218" s="18">
        <f t="shared" si="80"/>
        <v>0</v>
      </c>
      <c r="AD218" s="17">
        <f>(U218*SUMIFS(Info!$C:$C,Info!$A:$A,AD$3,Info!$E:$E,"&gt;="&amp;$B218,Info!$D:$D,"&lt;="&amp;$B218,Info!$I:$I,"x")/365)*100000</f>
        <v>0</v>
      </c>
      <c r="AE218" s="17">
        <f>(V218*SUMIFS(Info!$C:$C,Info!$A:$A,AE$3,Info!$E:$E,"&gt;="&amp;$B218,Info!$D:$D,"&lt;="&amp;$B218,Info!$I:$I,"x")/365)*100000</f>
        <v>174635.61643835614</v>
      </c>
      <c r="AF218" s="17">
        <f>(W218*SUMIFS(Info!$C:$C,Info!$A:$A,AF$3,Info!$E:$E,"&gt;="&amp;$B218,Info!$D:$D,"&lt;="&amp;$B218,Info!$I:$I,"x")/365)*100000</f>
        <v>0</v>
      </c>
      <c r="AG218" s="17">
        <f>(X218*SUMIFS(Info!$C:$C,Info!$A:$A,AG$3,Info!$E:$E,"&gt;="&amp;$B218,Info!$D:$D,"&lt;="&amp;$B218,Info!$I:$I,"x")/365)*100000</f>
        <v>0</v>
      </c>
      <c r="AH218" s="17">
        <f>(Y218*SUMIFS(Info!$C:$C,Info!$A:$A,AH$3,Info!$E:$E,"&gt;="&amp;$B218,Info!$D:$D,"&lt;="&amp;$B218,Info!$I:$I,"x")/365)*100000</f>
        <v>0</v>
      </c>
      <c r="AI218" s="17">
        <f>(Z218*SUMIFS(Info!$C:$C,Info!$A:$A,AI$3,Info!$E:$E,"&gt;="&amp;$B218,Info!$D:$D,"&lt;="&amp;$B218,Info!$I:$I,"x")/365)*100000</f>
        <v>0</v>
      </c>
      <c r="AJ218" s="17">
        <f>(AA218*SUMIFS(Info!$C:$C,Info!$A:$A,AJ$3,Info!$E:$E,"&gt;="&amp;$B218,Info!$D:$D,"&lt;="&amp;$B218,Info!$I:$I,"x")/365)*100000</f>
        <v>0</v>
      </c>
      <c r="AK218" s="17">
        <f>(AB218*SUMIFS(Info!$C:$C,Info!$A:$A,AK$3,Info!$E:$E,"&gt;="&amp;$B218,Info!$D:$D,"&lt;="&amp;$B218,Info!$I:$I,"x")/365)*100000</f>
        <v>0</v>
      </c>
      <c r="AL218" s="17">
        <f>(AC218*SUMIFS(Info!$C:$C,Info!$A:$A,AL$3,Info!$E:$E,"&gt;="&amp;$B218,Info!$D:$D,"&lt;="&amp;$B218,Info!$I:$I,"x")/365)*100000</f>
        <v>0</v>
      </c>
    </row>
    <row r="219" spans="1:38">
      <c r="B219" s="14">
        <f t="shared" si="81"/>
        <v>45783</v>
      </c>
      <c r="C219" s="1">
        <f>(SUMIFS('OD0040 theo Bravo'!$G:$G,'OD0040 theo Bravo'!$G:$G,"&gt;="&amp;0,'OD0040 theo Bravo'!$D:$D,C$3,'OD0040 theo Bravo'!$B:$B,"&lt;="&amp;$B219))</f>
        <v>265351</v>
      </c>
      <c r="D219" s="1">
        <f>(SUMIFS('OD0040 theo Bravo'!$G:$G,'OD0040 theo Bravo'!$G:$G,"&gt;="&amp;0,'OD0040 theo Bravo'!$D:$D,D$3,'OD0040 theo Bravo'!$B:$B,"&lt;="&amp;$B219))</f>
        <v>10150</v>
      </c>
      <c r="E219" s="1">
        <f>(SUMIFS('OD0040 theo Bravo'!$G:$G,'OD0040 theo Bravo'!$G:$G,"&gt;="&amp;0,'OD0040 theo Bravo'!$D:$D,E$3,'OD0040 theo Bravo'!$B:$B,"&lt;="&amp;$B219))</f>
        <v>852991</v>
      </c>
      <c r="F219" s="1">
        <f>(SUMIFS('OD0040 theo Bravo'!$G:$G,'OD0040 theo Bravo'!$G:$G,"&gt;="&amp;0,'OD0040 theo Bravo'!$D:$D,F$3,'OD0040 theo Bravo'!$B:$B,"&lt;="&amp;$B219))</f>
        <v>719012</v>
      </c>
      <c r="G219" s="1">
        <f>(SUMIFS('OD0040 theo Bravo'!$G:$G,'OD0040 theo Bravo'!$G:$G,"&gt;="&amp;0,'OD0040 theo Bravo'!$D:$D,G$3,'OD0040 theo Bravo'!$B:$B,"&lt;="&amp;$B219))</f>
        <v>550000</v>
      </c>
      <c r="H219" s="1">
        <f>(SUMIFS('OD0040 theo Bravo'!$G:$G,'OD0040 theo Bravo'!$G:$G,"&gt;="&amp;0,'OD0040 theo Bravo'!$D:$D,H$3,'OD0040 theo Bravo'!$B:$B,"&lt;="&amp;$B219))</f>
        <v>250000</v>
      </c>
      <c r="I219" s="1">
        <f>(SUMIFS('OD0040 theo Bravo'!$G:$G,'OD0040 theo Bravo'!$G:$G,"&gt;="&amp;0,'OD0040 theo Bravo'!$D:$D,I$3,'OD0040 theo Bravo'!$B:$B,"&lt;="&amp;$B219))</f>
        <v>352798</v>
      </c>
      <c r="J219" s="1">
        <f>(SUMIFS('OD0040 theo Bravo'!$G:$G,'OD0040 theo Bravo'!$G:$G,"&gt;="&amp;0,'OD0040 theo Bravo'!$D:$D,J$3,'OD0040 theo Bravo'!$B:$B,"&lt;="&amp;$B219))</f>
        <v>0</v>
      </c>
      <c r="K219" s="1">
        <f>(SUMIFS('OD0040 theo Bravo'!$G:$G,'OD0040 theo Bravo'!$G:$G,"&gt;="&amp;0,'OD0040 theo Bravo'!$D:$D,K$3,'OD0040 theo Bravo'!$B:$B,"&lt;="&amp;$B219))</f>
        <v>0</v>
      </c>
      <c r="L219" s="1">
        <f>-(SUMIFS('OD0040 theo Bravo'!$G:$G,'OD0040 theo Bravo'!$G:$G,"&lt;"&amp;0,'OD0040 theo Bravo'!$D:$D,L$3))</f>
        <v>504722</v>
      </c>
      <c r="M219" s="1">
        <f>-(SUMIFS('OD0040 theo Bravo'!$G:$G,'OD0040 theo Bravo'!$G:$G,"&lt;"&amp;0,'OD0040 theo Bravo'!$D:$D,M$3))</f>
        <v>0</v>
      </c>
      <c r="N219" s="1">
        <f>-(SUMIFS('OD0040 theo Bravo'!$G:$G,'OD0040 theo Bravo'!$G:$G,"&lt;"&amp;0,'OD0040 theo Bravo'!$D:$D,N$3))</f>
        <v>974267</v>
      </c>
      <c r="O219" s="1">
        <f>-(SUMIFS('OD0040 theo Bravo'!$G:$G,'OD0040 theo Bravo'!$G:$G,"&lt;"&amp;0,'OD0040 theo Bravo'!$D:$D,O$3))</f>
        <v>830018</v>
      </c>
      <c r="P219" s="1">
        <f>-(SUMIFS('OD0040 theo Bravo'!$G:$G,'OD0040 theo Bravo'!$G:$G,"&lt;"&amp;0,'OD0040 theo Bravo'!$D:$D,P$3))</f>
        <v>550000</v>
      </c>
      <c r="Q219" s="1">
        <f>-(SUMIFS('OD0040 theo Bravo'!$G:$G,'OD0040 theo Bravo'!$G:$G,"&lt;"&amp;0,'OD0040 theo Bravo'!$D:$D,Q$3))</f>
        <v>449984</v>
      </c>
      <c r="R219" s="1">
        <f>-(SUMIFS('OD0040 theo Bravo'!$G:$G,'OD0040 theo Bravo'!$G:$G,"&lt;"&amp;0,'OD0040 theo Bravo'!$D:$D,R$3))</f>
        <v>550145</v>
      </c>
      <c r="S219" s="1">
        <f>-(SUMIFS('OD0040 theo Bravo'!$G:$G,'OD0040 theo Bravo'!$G:$G,"&lt;"&amp;0,'OD0040 theo Bravo'!$D:$D,S$3))</f>
        <v>0</v>
      </c>
      <c r="T219" s="1">
        <f>-(SUMIFS('OD0040 theo Bravo'!$G:$G,'OD0040 theo Bravo'!$G:$G,"&lt;"&amp;0,'OD0040 theo Bravo'!$D:$D,T$3))</f>
        <v>49247</v>
      </c>
      <c r="U219" s="18">
        <f t="shared" si="72"/>
        <v>0</v>
      </c>
      <c r="V219" s="18">
        <f t="shared" si="73"/>
        <v>10150</v>
      </c>
      <c r="W219" s="18">
        <f t="shared" si="74"/>
        <v>0</v>
      </c>
      <c r="X219" s="18">
        <f t="shared" si="75"/>
        <v>0</v>
      </c>
      <c r="Y219" s="18">
        <f t="shared" si="76"/>
        <v>0</v>
      </c>
      <c r="Z219" s="18">
        <f t="shared" si="77"/>
        <v>0</v>
      </c>
      <c r="AA219" s="18">
        <f t="shared" si="78"/>
        <v>0</v>
      </c>
      <c r="AB219" s="18">
        <f t="shared" si="79"/>
        <v>0</v>
      </c>
      <c r="AC219" s="18">
        <f t="shared" si="80"/>
        <v>0</v>
      </c>
      <c r="AD219" s="17">
        <f>(U219*SUMIFS(Info!$C:$C,Info!$A:$A,AD$3,Info!$E:$E,"&gt;="&amp;$B219,Info!$D:$D,"&lt;="&amp;$B219,Info!$I:$I,"x")/365)*100000</f>
        <v>0</v>
      </c>
      <c r="AE219" s="17">
        <f>(V219*SUMIFS(Info!$C:$C,Info!$A:$A,AE$3,Info!$E:$E,"&gt;="&amp;$B219,Info!$D:$D,"&lt;="&amp;$B219,Info!$I:$I,"x")/365)*100000</f>
        <v>174635.61643835614</v>
      </c>
      <c r="AF219" s="17">
        <f>(W219*SUMIFS(Info!$C:$C,Info!$A:$A,AF$3,Info!$E:$E,"&gt;="&amp;$B219,Info!$D:$D,"&lt;="&amp;$B219,Info!$I:$I,"x")/365)*100000</f>
        <v>0</v>
      </c>
      <c r="AG219" s="17">
        <f>(X219*SUMIFS(Info!$C:$C,Info!$A:$A,AG$3,Info!$E:$E,"&gt;="&amp;$B219,Info!$D:$D,"&lt;="&amp;$B219,Info!$I:$I,"x")/365)*100000</f>
        <v>0</v>
      </c>
      <c r="AH219" s="17">
        <f>(Y219*SUMIFS(Info!$C:$C,Info!$A:$A,AH$3,Info!$E:$E,"&gt;="&amp;$B219,Info!$D:$D,"&lt;="&amp;$B219,Info!$I:$I,"x")/365)*100000</f>
        <v>0</v>
      </c>
      <c r="AI219" s="17">
        <f>(Z219*SUMIFS(Info!$C:$C,Info!$A:$A,AI$3,Info!$E:$E,"&gt;="&amp;$B219,Info!$D:$D,"&lt;="&amp;$B219,Info!$I:$I,"x")/365)*100000</f>
        <v>0</v>
      </c>
      <c r="AJ219" s="17">
        <f>(AA219*SUMIFS(Info!$C:$C,Info!$A:$A,AJ$3,Info!$E:$E,"&gt;="&amp;$B219,Info!$D:$D,"&lt;="&amp;$B219,Info!$I:$I,"x")/365)*100000</f>
        <v>0</v>
      </c>
      <c r="AK219" s="17">
        <f>(AB219*SUMIFS(Info!$C:$C,Info!$A:$A,AK$3,Info!$E:$E,"&gt;="&amp;$B219,Info!$D:$D,"&lt;="&amp;$B219,Info!$I:$I,"x")/365)*100000</f>
        <v>0</v>
      </c>
      <c r="AL219" s="17">
        <f>(AC219*SUMIFS(Info!$C:$C,Info!$A:$A,AL$3,Info!$E:$E,"&gt;="&amp;$B219,Info!$D:$D,"&lt;="&amp;$B219,Info!$I:$I,"x")/365)*100000</f>
        <v>0</v>
      </c>
    </row>
    <row r="220" spans="1:38">
      <c r="B220" s="14">
        <f t="shared" si="81"/>
        <v>45784</v>
      </c>
      <c r="C220" s="1">
        <f>(SUMIFS('OD0040 theo Bravo'!$G:$G,'OD0040 theo Bravo'!$G:$G,"&gt;="&amp;0,'OD0040 theo Bravo'!$D:$D,C$3,'OD0040 theo Bravo'!$B:$B,"&lt;="&amp;$B220))</f>
        <v>265452</v>
      </c>
      <c r="D220" s="1">
        <f>(SUMIFS('OD0040 theo Bravo'!$G:$G,'OD0040 theo Bravo'!$G:$G,"&gt;="&amp;0,'OD0040 theo Bravo'!$D:$D,D$3,'OD0040 theo Bravo'!$B:$B,"&lt;="&amp;$B220))</f>
        <v>10150</v>
      </c>
      <c r="E220" s="1">
        <f>(SUMIFS('OD0040 theo Bravo'!$G:$G,'OD0040 theo Bravo'!$G:$G,"&gt;="&amp;0,'OD0040 theo Bravo'!$D:$D,E$3,'OD0040 theo Bravo'!$B:$B,"&lt;="&amp;$B220))</f>
        <v>852991</v>
      </c>
      <c r="F220" s="1">
        <f>(SUMIFS('OD0040 theo Bravo'!$G:$G,'OD0040 theo Bravo'!$G:$G,"&gt;="&amp;0,'OD0040 theo Bravo'!$D:$D,F$3,'OD0040 theo Bravo'!$B:$B,"&lt;="&amp;$B220))</f>
        <v>719570</v>
      </c>
      <c r="G220" s="1">
        <f>(SUMIFS('OD0040 theo Bravo'!$G:$G,'OD0040 theo Bravo'!$G:$G,"&gt;="&amp;0,'OD0040 theo Bravo'!$D:$D,G$3,'OD0040 theo Bravo'!$B:$B,"&lt;="&amp;$B220))</f>
        <v>550000</v>
      </c>
      <c r="H220" s="1">
        <f>(SUMIFS('OD0040 theo Bravo'!$G:$G,'OD0040 theo Bravo'!$G:$G,"&gt;="&amp;0,'OD0040 theo Bravo'!$D:$D,H$3,'OD0040 theo Bravo'!$B:$B,"&lt;="&amp;$B220))</f>
        <v>250000</v>
      </c>
      <c r="I220" s="1">
        <f>(SUMIFS('OD0040 theo Bravo'!$G:$G,'OD0040 theo Bravo'!$G:$G,"&gt;="&amp;0,'OD0040 theo Bravo'!$D:$D,I$3,'OD0040 theo Bravo'!$B:$B,"&lt;="&amp;$B220))</f>
        <v>352807</v>
      </c>
      <c r="J220" s="1">
        <f>(SUMIFS('OD0040 theo Bravo'!$G:$G,'OD0040 theo Bravo'!$G:$G,"&gt;="&amp;0,'OD0040 theo Bravo'!$D:$D,J$3,'OD0040 theo Bravo'!$B:$B,"&lt;="&amp;$B220))</f>
        <v>0</v>
      </c>
      <c r="K220" s="1">
        <f>(SUMIFS('OD0040 theo Bravo'!$G:$G,'OD0040 theo Bravo'!$G:$G,"&gt;="&amp;0,'OD0040 theo Bravo'!$D:$D,K$3,'OD0040 theo Bravo'!$B:$B,"&lt;="&amp;$B220))</f>
        <v>0</v>
      </c>
      <c r="L220" s="1">
        <f>-(SUMIFS('OD0040 theo Bravo'!$G:$G,'OD0040 theo Bravo'!$G:$G,"&lt;"&amp;0,'OD0040 theo Bravo'!$D:$D,L$3))</f>
        <v>504722</v>
      </c>
      <c r="M220" s="1">
        <f>-(SUMIFS('OD0040 theo Bravo'!$G:$G,'OD0040 theo Bravo'!$G:$G,"&lt;"&amp;0,'OD0040 theo Bravo'!$D:$D,M$3))</f>
        <v>0</v>
      </c>
      <c r="N220" s="1">
        <f>-(SUMIFS('OD0040 theo Bravo'!$G:$G,'OD0040 theo Bravo'!$G:$G,"&lt;"&amp;0,'OD0040 theo Bravo'!$D:$D,N$3))</f>
        <v>974267</v>
      </c>
      <c r="O220" s="1">
        <f>-(SUMIFS('OD0040 theo Bravo'!$G:$G,'OD0040 theo Bravo'!$G:$G,"&lt;"&amp;0,'OD0040 theo Bravo'!$D:$D,O$3))</f>
        <v>830018</v>
      </c>
      <c r="P220" s="1">
        <f>-(SUMIFS('OD0040 theo Bravo'!$G:$G,'OD0040 theo Bravo'!$G:$G,"&lt;"&amp;0,'OD0040 theo Bravo'!$D:$D,P$3))</f>
        <v>550000</v>
      </c>
      <c r="Q220" s="1">
        <f>-(SUMIFS('OD0040 theo Bravo'!$G:$G,'OD0040 theo Bravo'!$G:$G,"&lt;"&amp;0,'OD0040 theo Bravo'!$D:$D,Q$3))</f>
        <v>449984</v>
      </c>
      <c r="R220" s="1">
        <f>-(SUMIFS('OD0040 theo Bravo'!$G:$G,'OD0040 theo Bravo'!$G:$G,"&lt;"&amp;0,'OD0040 theo Bravo'!$D:$D,R$3))</f>
        <v>550145</v>
      </c>
      <c r="S220" s="1">
        <f>-(SUMIFS('OD0040 theo Bravo'!$G:$G,'OD0040 theo Bravo'!$G:$G,"&lt;"&amp;0,'OD0040 theo Bravo'!$D:$D,S$3))</f>
        <v>0</v>
      </c>
      <c r="T220" s="1">
        <f>-(SUMIFS('OD0040 theo Bravo'!$G:$G,'OD0040 theo Bravo'!$G:$G,"&lt;"&amp;0,'OD0040 theo Bravo'!$D:$D,T$3))</f>
        <v>49247</v>
      </c>
      <c r="U220" s="18">
        <f t="shared" si="72"/>
        <v>0</v>
      </c>
      <c r="V220" s="18">
        <f t="shared" si="73"/>
        <v>10150</v>
      </c>
      <c r="W220" s="18">
        <f t="shared" si="74"/>
        <v>0</v>
      </c>
      <c r="X220" s="18">
        <f t="shared" si="75"/>
        <v>0</v>
      </c>
      <c r="Y220" s="18">
        <f t="shared" si="76"/>
        <v>0</v>
      </c>
      <c r="Z220" s="18">
        <f t="shared" si="77"/>
        <v>0</v>
      </c>
      <c r="AA220" s="18">
        <f t="shared" si="78"/>
        <v>0</v>
      </c>
      <c r="AB220" s="18">
        <f t="shared" si="79"/>
        <v>0</v>
      </c>
      <c r="AC220" s="18">
        <f t="shared" si="80"/>
        <v>0</v>
      </c>
      <c r="AD220" s="17">
        <f>(U220*SUMIFS(Info!$C:$C,Info!$A:$A,AD$3,Info!$E:$E,"&gt;="&amp;$B220,Info!$D:$D,"&lt;="&amp;$B220,Info!$I:$I,"x")/365)*100000</f>
        <v>0</v>
      </c>
      <c r="AE220" s="17">
        <f>(V220*SUMIFS(Info!$C:$C,Info!$A:$A,AE$3,Info!$E:$E,"&gt;="&amp;$B220,Info!$D:$D,"&lt;="&amp;$B220,Info!$I:$I,"x")/365)*100000</f>
        <v>174635.61643835614</v>
      </c>
      <c r="AF220" s="17">
        <f>(W220*SUMIFS(Info!$C:$C,Info!$A:$A,AF$3,Info!$E:$E,"&gt;="&amp;$B220,Info!$D:$D,"&lt;="&amp;$B220,Info!$I:$I,"x")/365)*100000</f>
        <v>0</v>
      </c>
      <c r="AG220" s="17">
        <f>(X220*SUMIFS(Info!$C:$C,Info!$A:$A,AG$3,Info!$E:$E,"&gt;="&amp;$B220,Info!$D:$D,"&lt;="&amp;$B220,Info!$I:$I,"x")/365)*100000</f>
        <v>0</v>
      </c>
      <c r="AH220" s="17">
        <f>(Y220*SUMIFS(Info!$C:$C,Info!$A:$A,AH$3,Info!$E:$E,"&gt;="&amp;$B220,Info!$D:$D,"&lt;="&amp;$B220,Info!$I:$I,"x")/365)*100000</f>
        <v>0</v>
      </c>
      <c r="AI220" s="17">
        <f>(Z220*SUMIFS(Info!$C:$C,Info!$A:$A,AI$3,Info!$E:$E,"&gt;="&amp;$B220,Info!$D:$D,"&lt;="&amp;$B220,Info!$I:$I,"x")/365)*100000</f>
        <v>0</v>
      </c>
      <c r="AJ220" s="17">
        <f>(AA220*SUMIFS(Info!$C:$C,Info!$A:$A,AJ$3,Info!$E:$E,"&gt;="&amp;$B220,Info!$D:$D,"&lt;="&amp;$B220,Info!$I:$I,"x")/365)*100000</f>
        <v>0</v>
      </c>
      <c r="AK220" s="17">
        <f>(AB220*SUMIFS(Info!$C:$C,Info!$A:$A,AK$3,Info!$E:$E,"&gt;="&amp;$B220,Info!$D:$D,"&lt;="&amp;$B220,Info!$I:$I,"x")/365)*100000</f>
        <v>0</v>
      </c>
      <c r="AL220" s="17">
        <f>(AC220*SUMIFS(Info!$C:$C,Info!$A:$A,AL$3,Info!$E:$E,"&gt;="&amp;$B220,Info!$D:$D,"&lt;="&amp;$B220,Info!$I:$I,"x")/365)*100000</f>
        <v>0</v>
      </c>
    </row>
    <row r="221" spans="1:38">
      <c r="B221" s="14">
        <f t="shared" si="81"/>
        <v>45785</v>
      </c>
      <c r="C221" s="1">
        <f>(SUMIFS('OD0040 theo Bravo'!$G:$G,'OD0040 theo Bravo'!$G:$G,"&gt;="&amp;0,'OD0040 theo Bravo'!$D:$D,C$3,'OD0040 theo Bravo'!$B:$B,"&lt;="&amp;$B221))</f>
        <v>265452</v>
      </c>
      <c r="D221" s="1">
        <f>(SUMIFS('OD0040 theo Bravo'!$G:$G,'OD0040 theo Bravo'!$G:$G,"&gt;="&amp;0,'OD0040 theo Bravo'!$D:$D,D$3,'OD0040 theo Bravo'!$B:$B,"&lt;="&amp;$B221))</f>
        <v>10150</v>
      </c>
      <c r="E221" s="1">
        <f>(SUMIFS('OD0040 theo Bravo'!$G:$G,'OD0040 theo Bravo'!$G:$G,"&gt;="&amp;0,'OD0040 theo Bravo'!$D:$D,E$3,'OD0040 theo Bravo'!$B:$B,"&lt;="&amp;$B221))</f>
        <v>853184</v>
      </c>
      <c r="F221" s="1">
        <f>(SUMIFS('OD0040 theo Bravo'!$G:$G,'OD0040 theo Bravo'!$G:$G,"&gt;="&amp;0,'OD0040 theo Bravo'!$D:$D,F$3,'OD0040 theo Bravo'!$B:$B,"&lt;="&amp;$B221))</f>
        <v>719699</v>
      </c>
      <c r="G221" s="1">
        <f>(SUMIFS('OD0040 theo Bravo'!$G:$G,'OD0040 theo Bravo'!$G:$G,"&gt;="&amp;0,'OD0040 theo Bravo'!$D:$D,G$3,'OD0040 theo Bravo'!$B:$B,"&lt;="&amp;$B221))</f>
        <v>550000</v>
      </c>
      <c r="H221" s="1">
        <f>(SUMIFS('OD0040 theo Bravo'!$G:$G,'OD0040 theo Bravo'!$G:$G,"&gt;="&amp;0,'OD0040 theo Bravo'!$D:$D,H$3,'OD0040 theo Bravo'!$B:$B,"&lt;="&amp;$B221))</f>
        <v>250000</v>
      </c>
      <c r="I221" s="1">
        <f>(SUMIFS('OD0040 theo Bravo'!$G:$G,'OD0040 theo Bravo'!$G:$G,"&gt;="&amp;0,'OD0040 theo Bravo'!$D:$D,I$3,'OD0040 theo Bravo'!$B:$B,"&lt;="&amp;$B221))</f>
        <v>353481</v>
      </c>
      <c r="J221" s="1">
        <f>(SUMIFS('OD0040 theo Bravo'!$G:$G,'OD0040 theo Bravo'!$G:$G,"&gt;="&amp;0,'OD0040 theo Bravo'!$D:$D,J$3,'OD0040 theo Bravo'!$B:$B,"&lt;="&amp;$B221))</f>
        <v>0</v>
      </c>
      <c r="K221" s="1">
        <f>(SUMIFS('OD0040 theo Bravo'!$G:$G,'OD0040 theo Bravo'!$G:$G,"&gt;="&amp;0,'OD0040 theo Bravo'!$D:$D,K$3,'OD0040 theo Bravo'!$B:$B,"&lt;="&amp;$B221))</f>
        <v>0</v>
      </c>
      <c r="L221" s="1">
        <f>-(SUMIFS('OD0040 theo Bravo'!$G:$G,'OD0040 theo Bravo'!$G:$G,"&lt;"&amp;0,'OD0040 theo Bravo'!$D:$D,L$3))</f>
        <v>504722</v>
      </c>
      <c r="M221" s="1">
        <f>-(SUMIFS('OD0040 theo Bravo'!$G:$G,'OD0040 theo Bravo'!$G:$G,"&lt;"&amp;0,'OD0040 theo Bravo'!$D:$D,M$3))</f>
        <v>0</v>
      </c>
      <c r="N221" s="1">
        <f>-(SUMIFS('OD0040 theo Bravo'!$G:$G,'OD0040 theo Bravo'!$G:$G,"&lt;"&amp;0,'OD0040 theo Bravo'!$D:$D,N$3))</f>
        <v>974267</v>
      </c>
      <c r="O221" s="1">
        <f>-(SUMIFS('OD0040 theo Bravo'!$G:$G,'OD0040 theo Bravo'!$G:$G,"&lt;"&amp;0,'OD0040 theo Bravo'!$D:$D,O$3))</f>
        <v>830018</v>
      </c>
      <c r="P221" s="1">
        <f>-(SUMIFS('OD0040 theo Bravo'!$G:$G,'OD0040 theo Bravo'!$G:$G,"&lt;"&amp;0,'OD0040 theo Bravo'!$D:$D,P$3))</f>
        <v>550000</v>
      </c>
      <c r="Q221" s="1">
        <f>-(SUMIFS('OD0040 theo Bravo'!$G:$G,'OD0040 theo Bravo'!$G:$G,"&lt;"&amp;0,'OD0040 theo Bravo'!$D:$D,Q$3))</f>
        <v>449984</v>
      </c>
      <c r="R221" s="1">
        <f>-(SUMIFS('OD0040 theo Bravo'!$G:$G,'OD0040 theo Bravo'!$G:$G,"&lt;"&amp;0,'OD0040 theo Bravo'!$D:$D,R$3))</f>
        <v>550145</v>
      </c>
      <c r="S221" s="1">
        <f>-(SUMIFS('OD0040 theo Bravo'!$G:$G,'OD0040 theo Bravo'!$G:$G,"&lt;"&amp;0,'OD0040 theo Bravo'!$D:$D,S$3))</f>
        <v>0</v>
      </c>
      <c r="T221" s="1">
        <f>-(SUMIFS('OD0040 theo Bravo'!$G:$G,'OD0040 theo Bravo'!$G:$G,"&lt;"&amp;0,'OD0040 theo Bravo'!$D:$D,T$3))</f>
        <v>49247</v>
      </c>
      <c r="U221" s="18">
        <f t="shared" si="72"/>
        <v>0</v>
      </c>
      <c r="V221" s="18">
        <f t="shared" si="73"/>
        <v>10150</v>
      </c>
      <c r="W221" s="18">
        <f t="shared" si="74"/>
        <v>0</v>
      </c>
      <c r="X221" s="18">
        <f t="shared" si="75"/>
        <v>0</v>
      </c>
      <c r="Y221" s="18">
        <f t="shared" si="76"/>
        <v>0</v>
      </c>
      <c r="Z221" s="18">
        <f t="shared" si="77"/>
        <v>0</v>
      </c>
      <c r="AA221" s="18">
        <f t="shared" si="78"/>
        <v>0</v>
      </c>
      <c r="AB221" s="18">
        <f t="shared" si="79"/>
        <v>0</v>
      </c>
      <c r="AC221" s="18">
        <f t="shared" si="80"/>
        <v>0</v>
      </c>
      <c r="AD221" s="17">
        <f>(U221*SUMIFS(Info!$C:$C,Info!$A:$A,AD$3,Info!$E:$E,"&gt;="&amp;$B221,Info!$D:$D,"&lt;="&amp;$B221,Info!$I:$I,"x")/365)*100000</f>
        <v>0</v>
      </c>
      <c r="AE221" s="17">
        <f>(V221*SUMIFS(Info!$C:$C,Info!$A:$A,AE$3,Info!$E:$E,"&gt;="&amp;$B221,Info!$D:$D,"&lt;="&amp;$B221,Info!$I:$I,"x")/365)*100000</f>
        <v>174635.61643835614</v>
      </c>
      <c r="AF221" s="17">
        <f>(W221*SUMIFS(Info!$C:$C,Info!$A:$A,AF$3,Info!$E:$E,"&gt;="&amp;$B221,Info!$D:$D,"&lt;="&amp;$B221,Info!$I:$I,"x")/365)*100000</f>
        <v>0</v>
      </c>
      <c r="AG221" s="17">
        <f>(X221*SUMIFS(Info!$C:$C,Info!$A:$A,AG$3,Info!$E:$E,"&gt;="&amp;$B221,Info!$D:$D,"&lt;="&amp;$B221,Info!$I:$I,"x")/365)*100000</f>
        <v>0</v>
      </c>
      <c r="AH221" s="17">
        <f>(Y221*SUMIFS(Info!$C:$C,Info!$A:$A,AH$3,Info!$E:$E,"&gt;="&amp;$B221,Info!$D:$D,"&lt;="&amp;$B221,Info!$I:$I,"x")/365)*100000</f>
        <v>0</v>
      </c>
      <c r="AI221" s="17">
        <f>(Z221*SUMIFS(Info!$C:$C,Info!$A:$A,AI$3,Info!$E:$E,"&gt;="&amp;$B221,Info!$D:$D,"&lt;="&amp;$B221,Info!$I:$I,"x")/365)*100000</f>
        <v>0</v>
      </c>
      <c r="AJ221" s="17">
        <f>(AA221*SUMIFS(Info!$C:$C,Info!$A:$A,AJ$3,Info!$E:$E,"&gt;="&amp;$B221,Info!$D:$D,"&lt;="&amp;$B221,Info!$I:$I,"x")/365)*100000</f>
        <v>0</v>
      </c>
      <c r="AK221" s="17">
        <f>(AB221*SUMIFS(Info!$C:$C,Info!$A:$A,AK$3,Info!$E:$E,"&gt;="&amp;$B221,Info!$D:$D,"&lt;="&amp;$B221,Info!$I:$I,"x")/365)*100000</f>
        <v>0</v>
      </c>
      <c r="AL221" s="17">
        <f>(AC221*SUMIFS(Info!$C:$C,Info!$A:$A,AL$3,Info!$E:$E,"&gt;="&amp;$B221,Info!$D:$D,"&lt;="&amp;$B221,Info!$I:$I,"x")/365)*100000</f>
        <v>0</v>
      </c>
    </row>
    <row r="222" spans="1:38">
      <c r="B222" s="14">
        <f t="shared" si="81"/>
        <v>45786</v>
      </c>
      <c r="C222" s="1">
        <f>(SUMIFS('OD0040 theo Bravo'!$G:$G,'OD0040 theo Bravo'!$G:$G,"&gt;="&amp;0,'OD0040 theo Bravo'!$D:$D,C$3,'OD0040 theo Bravo'!$B:$B,"&lt;="&amp;$B222))</f>
        <v>265586</v>
      </c>
      <c r="D222" s="1">
        <f>(SUMIFS('OD0040 theo Bravo'!$G:$G,'OD0040 theo Bravo'!$G:$G,"&gt;="&amp;0,'OD0040 theo Bravo'!$D:$D,D$3,'OD0040 theo Bravo'!$B:$B,"&lt;="&amp;$B222))</f>
        <v>10150</v>
      </c>
      <c r="E222" s="1">
        <f>(SUMIFS('OD0040 theo Bravo'!$G:$G,'OD0040 theo Bravo'!$G:$G,"&gt;="&amp;0,'OD0040 theo Bravo'!$D:$D,E$3,'OD0040 theo Bravo'!$B:$B,"&lt;="&amp;$B222))</f>
        <v>863121</v>
      </c>
      <c r="F222" s="1">
        <f>(SUMIFS('OD0040 theo Bravo'!$G:$G,'OD0040 theo Bravo'!$G:$G,"&gt;="&amp;0,'OD0040 theo Bravo'!$D:$D,F$3,'OD0040 theo Bravo'!$B:$B,"&lt;="&amp;$B222))</f>
        <v>720296</v>
      </c>
      <c r="G222" s="1">
        <f>(SUMIFS('OD0040 theo Bravo'!$G:$G,'OD0040 theo Bravo'!$G:$G,"&gt;="&amp;0,'OD0040 theo Bravo'!$D:$D,G$3,'OD0040 theo Bravo'!$B:$B,"&lt;="&amp;$B222))</f>
        <v>550000</v>
      </c>
      <c r="H222" s="1">
        <f>(SUMIFS('OD0040 theo Bravo'!$G:$G,'OD0040 theo Bravo'!$G:$G,"&gt;="&amp;0,'OD0040 theo Bravo'!$D:$D,H$3,'OD0040 theo Bravo'!$B:$B,"&lt;="&amp;$B222))</f>
        <v>250000</v>
      </c>
      <c r="I222" s="1">
        <f>(SUMIFS('OD0040 theo Bravo'!$G:$G,'OD0040 theo Bravo'!$G:$G,"&gt;="&amp;0,'OD0040 theo Bravo'!$D:$D,I$3,'OD0040 theo Bravo'!$B:$B,"&lt;="&amp;$B222))</f>
        <v>353536</v>
      </c>
      <c r="J222" s="1">
        <f>(SUMIFS('OD0040 theo Bravo'!$G:$G,'OD0040 theo Bravo'!$G:$G,"&gt;="&amp;0,'OD0040 theo Bravo'!$D:$D,J$3,'OD0040 theo Bravo'!$B:$B,"&lt;="&amp;$B222))</f>
        <v>0</v>
      </c>
      <c r="K222" s="1">
        <f>(SUMIFS('OD0040 theo Bravo'!$G:$G,'OD0040 theo Bravo'!$G:$G,"&gt;="&amp;0,'OD0040 theo Bravo'!$D:$D,K$3,'OD0040 theo Bravo'!$B:$B,"&lt;="&amp;$B222))</f>
        <v>0</v>
      </c>
      <c r="L222" s="1">
        <f>-(SUMIFS('OD0040 theo Bravo'!$G:$G,'OD0040 theo Bravo'!$G:$G,"&lt;"&amp;0,'OD0040 theo Bravo'!$D:$D,L$3))</f>
        <v>504722</v>
      </c>
      <c r="M222" s="1">
        <f>-(SUMIFS('OD0040 theo Bravo'!$G:$G,'OD0040 theo Bravo'!$G:$G,"&lt;"&amp;0,'OD0040 theo Bravo'!$D:$D,M$3))</f>
        <v>0</v>
      </c>
      <c r="N222" s="1">
        <f>-(SUMIFS('OD0040 theo Bravo'!$G:$G,'OD0040 theo Bravo'!$G:$G,"&lt;"&amp;0,'OD0040 theo Bravo'!$D:$D,N$3))</f>
        <v>974267</v>
      </c>
      <c r="O222" s="1">
        <f>-(SUMIFS('OD0040 theo Bravo'!$G:$G,'OD0040 theo Bravo'!$G:$G,"&lt;"&amp;0,'OD0040 theo Bravo'!$D:$D,O$3))</f>
        <v>830018</v>
      </c>
      <c r="P222" s="1">
        <f>-(SUMIFS('OD0040 theo Bravo'!$G:$G,'OD0040 theo Bravo'!$G:$G,"&lt;"&amp;0,'OD0040 theo Bravo'!$D:$D,P$3))</f>
        <v>550000</v>
      </c>
      <c r="Q222" s="1">
        <f>-(SUMIFS('OD0040 theo Bravo'!$G:$G,'OD0040 theo Bravo'!$G:$G,"&lt;"&amp;0,'OD0040 theo Bravo'!$D:$D,Q$3))</f>
        <v>449984</v>
      </c>
      <c r="R222" s="1">
        <f>-(SUMIFS('OD0040 theo Bravo'!$G:$G,'OD0040 theo Bravo'!$G:$G,"&lt;"&amp;0,'OD0040 theo Bravo'!$D:$D,R$3))</f>
        <v>550145</v>
      </c>
      <c r="S222" s="1">
        <f>-(SUMIFS('OD0040 theo Bravo'!$G:$G,'OD0040 theo Bravo'!$G:$G,"&lt;"&amp;0,'OD0040 theo Bravo'!$D:$D,S$3))</f>
        <v>0</v>
      </c>
      <c r="T222" s="1">
        <f>-(SUMIFS('OD0040 theo Bravo'!$G:$G,'OD0040 theo Bravo'!$G:$G,"&lt;"&amp;0,'OD0040 theo Bravo'!$D:$D,T$3))</f>
        <v>49247</v>
      </c>
      <c r="U222" s="18">
        <f t="shared" si="72"/>
        <v>0</v>
      </c>
      <c r="V222" s="18">
        <f t="shared" si="73"/>
        <v>10150</v>
      </c>
      <c r="W222" s="18">
        <f t="shared" si="74"/>
        <v>0</v>
      </c>
      <c r="X222" s="18">
        <f t="shared" si="75"/>
        <v>0</v>
      </c>
      <c r="Y222" s="18">
        <f t="shared" si="76"/>
        <v>0</v>
      </c>
      <c r="Z222" s="18">
        <f t="shared" si="77"/>
        <v>0</v>
      </c>
      <c r="AA222" s="18">
        <f t="shared" si="78"/>
        <v>0</v>
      </c>
      <c r="AB222" s="18">
        <f t="shared" si="79"/>
        <v>0</v>
      </c>
      <c r="AC222" s="18">
        <f t="shared" si="80"/>
        <v>0</v>
      </c>
      <c r="AD222" s="17">
        <f>(U222*SUMIFS(Info!$C:$C,Info!$A:$A,AD$3,Info!$E:$E,"&gt;="&amp;$B222,Info!$D:$D,"&lt;="&amp;$B222,Info!$I:$I,"x")/365)*100000</f>
        <v>0</v>
      </c>
      <c r="AE222" s="17">
        <f>(V222*SUMIFS(Info!$C:$C,Info!$A:$A,AE$3,Info!$E:$E,"&gt;="&amp;$B222,Info!$D:$D,"&lt;="&amp;$B222,Info!$I:$I,"x")/365)*100000</f>
        <v>174635.61643835614</v>
      </c>
      <c r="AF222" s="17">
        <f>(W222*SUMIFS(Info!$C:$C,Info!$A:$A,AF$3,Info!$E:$E,"&gt;="&amp;$B222,Info!$D:$D,"&lt;="&amp;$B222,Info!$I:$I,"x")/365)*100000</f>
        <v>0</v>
      </c>
      <c r="AG222" s="17">
        <f>(X222*SUMIFS(Info!$C:$C,Info!$A:$A,AG$3,Info!$E:$E,"&gt;="&amp;$B222,Info!$D:$D,"&lt;="&amp;$B222,Info!$I:$I,"x")/365)*100000</f>
        <v>0</v>
      </c>
      <c r="AH222" s="17">
        <f>(Y222*SUMIFS(Info!$C:$C,Info!$A:$A,AH$3,Info!$E:$E,"&gt;="&amp;$B222,Info!$D:$D,"&lt;="&amp;$B222,Info!$I:$I,"x")/365)*100000</f>
        <v>0</v>
      </c>
      <c r="AI222" s="17">
        <f>(Z222*SUMIFS(Info!$C:$C,Info!$A:$A,AI$3,Info!$E:$E,"&gt;="&amp;$B222,Info!$D:$D,"&lt;="&amp;$B222,Info!$I:$I,"x")/365)*100000</f>
        <v>0</v>
      </c>
      <c r="AJ222" s="17">
        <f>(AA222*SUMIFS(Info!$C:$C,Info!$A:$A,AJ$3,Info!$E:$E,"&gt;="&amp;$B222,Info!$D:$D,"&lt;="&amp;$B222,Info!$I:$I,"x")/365)*100000</f>
        <v>0</v>
      </c>
      <c r="AK222" s="17">
        <f>(AB222*SUMIFS(Info!$C:$C,Info!$A:$A,AK$3,Info!$E:$E,"&gt;="&amp;$B222,Info!$D:$D,"&lt;="&amp;$B222,Info!$I:$I,"x")/365)*100000</f>
        <v>0</v>
      </c>
      <c r="AL222" s="17">
        <f>(AC222*SUMIFS(Info!$C:$C,Info!$A:$A,AL$3,Info!$E:$E,"&gt;="&amp;$B222,Info!$D:$D,"&lt;="&amp;$B222,Info!$I:$I,"x")/365)*100000</f>
        <v>0</v>
      </c>
    </row>
    <row r="223" spans="1:38">
      <c r="B223" s="14">
        <f t="shared" si="81"/>
        <v>45787</v>
      </c>
      <c r="C223" s="1">
        <f>(SUMIFS('OD0040 theo Bravo'!$G:$G,'OD0040 theo Bravo'!$G:$G,"&gt;="&amp;0,'OD0040 theo Bravo'!$D:$D,C$3,'OD0040 theo Bravo'!$B:$B,"&lt;="&amp;$B223))</f>
        <v>265586</v>
      </c>
      <c r="D223" s="1">
        <f>(SUMIFS('OD0040 theo Bravo'!$G:$G,'OD0040 theo Bravo'!$G:$G,"&gt;="&amp;0,'OD0040 theo Bravo'!$D:$D,D$3,'OD0040 theo Bravo'!$B:$B,"&lt;="&amp;$B223))</f>
        <v>10150</v>
      </c>
      <c r="E223" s="1">
        <f>(SUMIFS('OD0040 theo Bravo'!$G:$G,'OD0040 theo Bravo'!$G:$G,"&gt;="&amp;0,'OD0040 theo Bravo'!$D:$D,E$3,'OD0040 theo Bravo'!$B:$B,"&lt;="&amp;$B223))</f>
        <v>863121</v>
      </c>
      <c r="F223" s="1">
        <f>(SUMIFS('OD0040 theo Bravo'!$G:$G,'OD0040 theo Bravo'!$G:$G,"&gt;="&amp;0,'OD0040 theo Bravo'!$D:$D,F$3,'OD0040 theo Bravo'!$B:$B,"&lt;="&amp;$B223))</f>
        <v>720296</v>
      </c>
      <c r="G223" s="1">
        <f>(SUMIFS('OD0040 theo Bravo'!$G:$G,'OD0040 theo Bravo'!$G:$G,"&gt;="&amp;0,'OD0040 theo Bravo'!$D:$D,G$3,'OD0040 theo Bravo'!$B:$B,"&lt;="&amp;$B223))</f>
        <v>550000</v>
      </c>
      <c r="H223" s="1">
        <f>(SUMIFS('OD0040 theo Bravo'!$G:$G,'OD0040 theo Bravo'!$G:$G,"&gt;="&amp;0,'OD0040 theo Bravo'!$D:$D,H$3,'OD0040 theo Bravo'!$B:$B,"&lt;="&amp;$B223))</f>
        <v>250000</v>
      </c>
      <c r="I223" s="1">
        <f>(SUMIFS('OD0040 theo Bravo'!$G:$G,'OD0040 theo Bravo'!$G:$G,"&gt;="&amp;0,'OD0040 theo Bravo'!$D:$D,I$3,'OD0040 theo Bravo'!$B:$B,"&lt;="&amp;$B223))</f>
        <v>353536</v>
      </c>
      <c r="J223" s="1">
        <f>(SUMIFS('OD0040 theo Bravo'!$G:$G,'OD0040 theo Bravo'!$G:$G,"&gt;="&amp;0,'OD0040 theo Bravo'!$D:$D,J$3,'OD0040 theo Bravo'!$B:$B,"&lt;="&amp;$B223))</f>
        <v>0</v>
      </c>
      <c r="K223" s="1">
        <f>(SUMIFS('OD0040 theo Bravo'!$G:$G,'OD0040 theo Bravo'!$G:$G,"&gt;="&amp;0,'OD0040 theo Bravo'!$D:$D,K$3,'OD0040 theo Bravo'!$B:$B,"&lt;="&amp;$B223))</f>
        <v>0</v>
      </c>
      <c r="L223" s="1">
        <f>-(SUMIFS('OD0040 theo Bravo'!$G:$G,'OD0040 theo Bravo'!$G:$G,"&lt;"&amp;0,'OD0040 theo Bravo'!$D:$D,L$3))</f>
        <v>504722</v>
      </c>
      <c r="M223" s="1">
        <f>-(SUMIFS('OD0040 theo Bravo'!$G:$G,'OD0040 theo Bravo'!$G:$G,"&lt;"&amp;0,'OD0040 theo Bravo'!$D:$D,M$3))</f>
        <v>0</v>
      </c>
      <c r="N223" s="1">
        <f>-(SUMIFS('OD0040 theo Bravo'!$G:$G,'OD0040 theo Bravo'!$G:$G,"&lt;"&amp;0,'OD0040 theo Bravo'!$D:$D,N$3))</f>
        <v>974267</v>
      </c>
      <c r="O223" s="1">
        <f>-(SUMIFS('OD0040 theo Bravo'!$G:$G,'OD0040 theo Bravo'!$G:$G,"&lt;"&amp;0,'OD0040 theo Bravo'!$D:$D,O$3))</f>
        <v>830018</v>
      </c>
      <c r="P223" s="1">
        <f>-(SUMIFS('OD0040 theo Bravo'!$G:$G,'OD0040 theo Bravo'!$G:$G,"&lt;"&amp;0,'OD0040 theo Bravo'!$D:$D,P$3))</f>
        <v>550000</v>
      </c>
      <c r="Q223" s="1">
        <f>-(SUMIFS('OD0040 theo Bravo'!$G:$G,'OD0040 theo Bravo'!$G:$G,"&lt;"&amp;0,'OD0040 theo Bravo'!$D:$D,Q$3))</f>
        <v>449984</v>
      </c>
      <c r="R223" s="1">
        <f>-(SUMIFS('OD0040 theo Bravo'!$G:$G,'OD0040 theo Bravo'!$G:$G,"&lt;"&amp;0,'OD0040 theo Bravo'!$D:$D,R$3))</f>
        <v>550145</v>
      </c>
      <c r="S223" s="1">
        <f>-(SUMIFS('OD0040 theo Bravo'!$G:$G,'OD0040 theo Bravo'!$G:$G,"&lt;"&amp;0,'OD0040 theo Bravo'!$D:$D,S$3))</f>
        <v>0</v>
      </c>
      <c r="T223" s="1">
        <f>-(SUMIFS('OD0040 theo Bravo'!$G:$G,'OD0040 theo Bravo'!$G:$G,"&lt;"&amp;0,'OD0040 theo Bravo'!$D:$D,T$3))</f>
        <v>49247</v>
      </c>
      <c r="U223" s="18">
        <f t="shared" si="72"/>
        <v>0</v>
      </c>
      <c r="V223" s="18">
        <f t="shared" si="73"/>
        <v>10150</v>
      </c>
      <c r="W223" s="18">
        <f t="shared" si="74"/>
        <v>0</v>
      </c>
      <c r="X223" s="18">
        <f t="shared" si="75"/>
        <v>0</v>
      </c>
      <c r="Y223" s="18">
        <f t="shared" si="76"/>
        <v>0</v>
      </c>
      <c r="Z223" s="18">
        <f t="shared" si="77"/>
        <v>0</v>
      </c>
      <c r="AA223" s="18">
        <f t="shared" si="78"/>
        <v>0</v>
      </c>
      <c r="AB223" s="18">
        <f t="shared" si="79"/>
        <v>0</v>
      </c>
      <c r="AC223" s="18">
        <f t="shared" si="80"/>
        <v>0</v>
      </c>
      <c r="AD223" s="17">
        <f>(U223*SUMIFS(Info!$C:$C,Info!$A:$A,AD$3,Info!$E:$E,"&gt;="&amp;$B223,Info!$D:$D,"&lt;="&amp;$B223,Info!$I:$I,"x")/365)*100000</f>
        <v>0</v>
      </c>
      <c r="AE223" s="17">
        <f>(V223*SUMIFS(Info!$C:$C,Info!$A:$A,AE$3,Info!$E:$E,"&gt;="&amp;$B223,Info!$D:$D,"&lt;="&amp;$B223,Info!$I:$I,"x")/365)*100000</f>
        <v>174635.61643835614</v>
      </c>
      <c r="AF223" s="17">
        <f>(W223*SUMIFS(Info!$C:$C,Info!$A:$A,AF$3,Info!$E:$E,"&gt;="&amp;$B223,Info!$D:$D,"&lt;="&amp;$B223,Info!$I:$I,"x")/365)*100000</f>
        <v>0</v>
      </c>
      <c r="AG223" s="17">
        <f>(X223*SUMIFS(Info!$C:$C,Info!$A:$A,AG$3,Info!$E:$E,"&gt;="&amp;$B223,Info!$D:$D,"&lt;="&amp;$B223,Info!$I:$I,"x")/365)*100000</f>
        <v>0</v>
      </c>
      <c r="AH223" s="17">
        <f>(Y223*SUMIFS(Info!$C:$C,Info!$A:$A,AH$3,Info!$E:$E,"&gt;="&amp;$B223,Info!$D:$D,"&lt;="&amp;$B223,Info!$I:$I,"x")/365)*100000</f>
        <v>0</v>
      </c>
      <c r="AI223" s="17">
        <f>(Z223*SUMIFS(Info!$C:$C,Info!$A:$A,AI$3,Info!$E:$E,"&gt;="&amp;$B223,Info!$D:$D,"&lt;="&amp;$B223,Info!$I:$I,"x")/365)*100000</f>
        <v>0</v>
      </c>
      <c r="AJ223" s="17">
        <f>(AA223*SUMIFS(Info!$C:$C,Info!$A:$A,AJ$3,Info!$E:$E,"&gt;="&amp;$B223,Info!$D:$D,"&lt;="&amp;$B223,Info!$I:$I,"x")/365)*100000</f>
        <v>0</v>
      </c>
      <c r="AK223" s="17">
        <f>(AB223*SUMIFS(Info!$C:$C,Info!$A:$A,AK$3,Info!$E:$E,"&gt;="&amp;$B223,Info!$D:$D,"&lt;="&amp;$B223,Info!$I:$I,"x")/365)*100000</f>
        <v>0</v>
      </c>
      <c r="AL223" s="17">
        <f>(AC223*SUMIFS(Info!$C:$C,Info!$A:$A,AL$3,Info!$E:$E,"&gt;="&amp;$B223,Info!$D:$D,"&lt;="&amp;$B223,Info!$I:$I,"x")/365)*100000</f>
        <v>0</v>
      </c>
    </row>
    <row r="224" spans="1:38">
      <c r="B224" s="14">
        <f t="shared" si="81"/>
        <v>45788</v>
      </c>
      <c r="C224" s="1">
        <f>(SUMIFS('OD0040 theo Bravo'!$G:$G,'OD0040 theo Bravo'!$G:$G,"&gt;="&amp;0,'OD0040 theo Bravo'!$D:$D,C$3,'OD0040 theo Bravo'!$B:$B,"&lt;="&amp;$B224))</f>
        <v>265586</v>
      </c>
      <c r="D224" s="1">
        <f>(SUMIFS('OD0040 theo Bravo'!$G:$G,'OD0040 theo Bravo'!$G:$G,"&gt;="&amp;0,'OD0040 theo Bravo'!$D:$D,D$3,'OD0040 theo Bravo'!$B:$B,"&lt;="&amp;$B224))</f>
        <v>10150</v>
      </c>
      <c r="E224" s="1">
        <f>(SUMIFS('OD0040 theo Bravo'!$G:$G,'OD0040 theo Bravo'!$G:$G,"&gt;="&amp;0,'OD0040 theo Bravo'!$D:$D,E$3,'OD0040 theo Bravo'!$B:$B,"&lt;="&amp;$B224))</f>
        <v>863121</v>
      </c>
      <c r="F224" s="1">
        <f>(SUMIFS('OD0040 theo Bravo'!$G:$G,'OD0040 theo Bravo'!$G:$G,"&gt;="&amp;0,'OD0040 theo Bravo'!$D:$D,F$3,'OD0040 theo Bravo'!$B:$B,"&lt;="&amp;$B224))</f>
        <v>720296</v>
      </c>
      <c r="G224" s="1">
        <f>(SUMIFS('OD0040 theo Bravo'!$G:$G,'OD0040 theo Bravo'!$G:$G,"&gt;="&amp;0,'OD0040 theo Bravo'!$D:$D,G$3,'OD0040 theo Bravo'!$B:$B,"&lt;="&amp;$B224))</f>
        <v>550000</v>
      </c>
      <c r="H224" s="1">
        <f>(SUMIFS('OD0040 theo Bravo'!$G:$G,'OD0040 theo Bravo'!$G:$G,"&gt;="&amp;0,'OD0040 theo Bravo'!$D:$D,H$3,'OD0040 theo Bravo'!$B:$B,"&lt;="&amp;$B224))</f>
        <v>250000</v>
      </c>
      <c r="I224" s="1">
        <f>(SUMIFS('OD0040 theo Bravo'!$G:$G,'OD0040 theo Bravo'!$G:$G,"&gt;="&amp;0,'OD0040 theo Bravo'!$D:$D,I$3,'OD0040 theo Bravo'!$B:$B,"&lt;="&amp;$B224))</f>
        <v>353536</v>
      </c>
      <c r="J224" s="1">
        <f>(SUMIFS('OD0040 theo Bravo'!$G:$G,'OD0040 theo Bravo'!$G:$G,"&gt;="&amp;0,'OD0040 theo Bravo'!$D:$D,J$3,'OD0040 theo Bravo'!$B:$B,"&lt;="&amp;$B224))</f>
        <v>0</v>
      </c>
      <c r="K224" s="1">
        <f>(SUMIFS('OD0040 theo Bravo'!$G:$G,'OD0040 theo Bravo'!$G:$G,"&gt;="&amp;0,'OD0040 theo Bravo'!$D:$D,K$3,'OD0040 theo Bravo'!$B:$B,"&lt;="&amp;$B224))</f>
        <v>0</v>
      </c>
      <c r="L224" s="1">
        <f>-(SUMIFS('OD0040 theo Bravo'!$G:$G,'OD0040 theo Bravo'!$G:$G,"&lt;"&amp;0,'OD0040 theo Bravo'!$D:$D,L$3))</f>
        <v>504722</v>
      </c>
      <c r="M224" s="1">
        <f>-(SUMIFS('OD0040 theo Bravo'!$G:$G,'OD0040 theo Bravo'!$G:$G,"&lt;"&amp;0,'OD0040 theo Bravo'!$D:$D,M$3))</f>
        <v>0</v>
      </c>
      <c r="N224" s="1">
        <f>-(SUMIFS('OD0040 theo Bravo'!$G:$G,'OD0040 theo Bravo'!$G:$G,"&lt;"&amp;0,'OD0040 theo Bravo'!$D:$D,N$3))</f>
        <v>974267</v>
      </c>
      <c r="O224" s="1">
        <f>-(SUMIFS('OD0040 theo Bravo'!$G:$G,'OD0040 theo Bravo'!$G:$G,"&lt;"&amp;0,'OD0040 theo Bravo'!$D:$D,O$3))</f>
        <v>830018</v>
      </c>
      <c r="P224" s="1">
        <f>-(SUMIFS('OD0040 theo Bravo'!$G:$G,'OD0040 theo Bravo'!$G:$G,"&lt;"&amp;0,'OD0040 theo Bravo'!$D:$D,P$3))</f>
        <v>550000</v>
      </c>
      <c r="Q224" s="1">
        <f>-(SUMIFS('OD0040 theo Bravo'!$G:$G,'OD0040 theo Bravo'!$G:$G,"&lt;"&amp;0,'OD0040 theo Bravo'!$D:$D,Q$3))</f>
        <v>449984</v>
      </c>
      <c r="R224" s="1">
        <f>-(SUMIFS('OD0040 theo Bravo'!$G:$G,'OD0040 theo Bravo'!$G:$G,"&lt;"&amp;0,'OD0040 theo Bravo'!$D:$D,R$3))</f>
        <v>550145</v>
      </c>
      <c r="S224" s="1">
        <f>-(SUMIFS('OD0040 theo Bravo'!$G:$G,'OD0040 theo Bravo'!$G:$G,"&lt;"&amp;0,'OD0040 theo Bravo'!$D:$D,S$3))</f>
        <v>0</v>
      </c>
      <c r="T224" s="1">
        <f>-(SUMIFS('OD0040 theo Bravo'!$G:$G,'OD0040 theo Bravo'!$G:$G,"&lt;"&amp;0,'OD0040 theo Bravo'!$D:$D,T$3))</f>
        <v>49247</v>
      </c>
      <c r="U224" s="18">
        <f t="shared" si="72"/>
        <v>0</v>
      </c>
      <c r="V224" s="18">
        <f t="shared" si="73"/>
        <v>10150</v>
      </c>
      <c r="W224" s="18">
        <f t="shared" si="74"/>
        <v>0</v>
      </c>
      <c r="X224" s="18">
        <f t="shared" si="75"/>
        <v>0</v>
      </c>
      <c r="Y224" s="18">
        <f t="shared" si="76"/>
        <v>0</v>
      </c>
      <c r="Z224" s="18">
        <f t="shared" si="77"/>
        <v>0</v>
      </c>
      <c r="AA224" s="18">
        <f t="shared" si="78"/>
        <v>0</v>
      </c>
      <c r="AB224" s="18">
        <f t="shared" si="79"/>
        <v>0</v>
      </c>
      <c r="AC224" s="18">
        <f t="shared" si="80"/>
        <v>0</v>
      </c>
      <c r="AD224" s="17">
        <f>(U224*SUMIFS(Info!$C:$C,Info!$A:$A,AD$3,Info!$E:$E,"&gt;="&amp;$B224,Info!$D:$D,"&lt;="&amp;$B224,Info!$I:$I,"x")/365)*100000</f>
        <v>0</v>
      </c>
      <c r="AE224" s="17">
        <f>(V224*SUMIFS(Info!$C:$C,Info!$A:$A,AE$3,Info!$E:$E,"&gt;="&amp;$B224,Info!$D:$D,"&lt;="&amp;$B224,Info!$I:$I,"x")/365)*100000</f>
        <v>174635.61643835614</v>
      </c>
      <c r="AF224" s="17">
        <f>(W224*SUMIFS(Info!$C:$C,Info!$A:$A,AF$3,Info!$E:$E,"&gt;="&amp;$B224,Info!$D:$D,"&lt;="&amp;$B224,Info!$I:$I,"x")/365)*100000</f>
        <v>0</v>
      </c>
      <c r="AG224" s="17">
        <f>(X224*SUMIFS(Info!$C:$C,Info!$A:$A,AG$3,Info!$E:$E,"&gt;="&amp;$B224,Info!$D:$D,"&lt;="&amp;$B224,Info!$I:$I,"x")/365)*100000</f>
        <v>0</v>
      </c>
      <c r="AH224" s="17">
        <f>(Y224*SUMIFS(Info!$C:$C,Info!$A:$A,AH$3,Info!$E:$E,"&gt;="&amp;$B224,Info!$D:$D,"&lt;="&amp;$B224,Info!$I:$I,"x")/365)*100000</f>
        <v>0</v>
      </c>
      <c r="AI224" s="17">
        <f>(Z224*SUMIFS(Info!$C:$C,Info!$A:$A,AI$3,Info!$E:$E,"&gt;="&amp;$B224,Info!$D:$D,"&lt;="&amp;$B224,Info!$I:$I,"x")/365)*100000</f>
        <v>0</v>
      </c>
      <c r="AJ224" s="17">
        <f>(AA224*SUMIFS(Info!$C:$C,Info!$A:$A,AJ$3,Info!$E:$E,"&gt;="&amp;$B224,Info!$D:$D,"&lt;="&amp;$B224,Info!$I:$I,"x")/365)*100000</f>
        <v>0</v>
      </c>
      <c r="AK224" s="17">
        <f>(AB224*SUMIFS(Info!$C:$C,Info!$A:$A,AK$3,Info!$E:$E,"&gt;="&amp;$B224,Info!$D:$D,"&lt;="&amp;$B224,Info!$I:$I,"x")/365)*100000</f>
        <v>0</v>
      </c>
      <c r="AL224" s="17">
        <f>(AC224*SUMIFS(Info!$C:$C,Info!$A:$A,AL$3,Info!$E:$E,"&gt;="&amp;$B224,Info!$D:$D,"&lt;="&amp;$B224,Info!$I:$I,"x")/365)*100000</f>
        <v>0</v>
      </c>
    </row>
    <row r="225" spans="2:38">
      <c r="B225" s="14">
        <f t="shared" si="81"/>
        <v>45789</v>
      </c>
      <c r="C225" s="1">
        <f>(SUMIFS('OD0040 theo Bravo'!$G:$G,'OD0040 theo Bravo'!$G:$G,"&gt;="&amp;0,'OD0040 theo Bravo'!$D:$D,C$3,'OD0040 theo Bravo'!$B:$B,"&lt;="&amp;$B225))</f>
        <v>265996</v>
      </c>
      <c r="D225" s="1">
        <f>(SUMIFS('OD0040 theo Bravo'!$G:$G,'OD0040 theo Bravo'!$G:$G,"&gt;="&amp;0,'OD0040 theo Bravo'!$D:$D,D$3,'OD0040 theo Bravo'!$B:$B,"&lt;="&amp;$B225))</f>
        <v>10150</v>
      </c>
      <c r="E225" s="1">
        <f>(SUMIFS('OD0040 theo Bravo'!$G:$G,'OD0040 theo Bravo'!$G:$G,"&gt;="&amp;0,'OD0040 theo Bravo'!$D:$D,E$3,'OD0040 theo Bravo'!$B:$B,"&lt;="&amp;$B225))</f>
        <v>878904</v>
      </c>
      <c r="F225" s="1">
        <f>(SUMIFS('OD0040 theo Bravo'!$G:$G,'OD0040 theo Bravo'!$G:$G,"&gt;="&amp;0,'OD0040 theo Bravo'!$D:$D,F$3,'OD0040 theo Bravo'!$B:$B,"&lt;="&amp;$B225))</f>
        <v>720869</v>
      </c>
      <c r="G225" s="1">
        <f>(SUMIFS('OD0040 theo Bravo'!$G:$G,'OD0040 theo Bravo'!$G:$G,"&gt;="&amp;0,'OD0040 theo Bravo'!$D:$D,G$3,'OD0040 theo Bravo'!$B:$B,"&lt;="&amp;$B225))</f>
        <v>550000</v>
      </c>
      <c r="H225" s="1">
        <f>(SUMIFS('OD0040 theo Bravo'!$G:$G,'OD0040 theo Bravo'!$G:$G,"&gt;="&amp;0,'OD0040 theo Bravo'!$D:$D,H$3,'OD0040 theo Bravo'!$B:$B,"&lt;="&amp;$B225))</f>
        <v>250000</v>
      </c>
      <c r="I225" s="1">
        <f>(SUMIFS('OD0040 theo Bravo'!$G:$G,'OD0040 theo Bravo'!$G:$G,"&gt;="&amp;0,'OD0040 theo Bravo'!$D:$D,I$3,'OD0040 theo Bravo'!$B:$B,"&lt;="&amp;$B225))</f>
        <v>353842</v>
      </c>
      <c r="J225" s="1">
        <f>(SUMIFS('OD0040 theo Bravo'!$G:$G,'OD0040 theo Bravo'!$G:$G,"&gt;="&amp;0,'OD0040 theo Bravo'!$D:$D,J$3,'OD0040 theo Bravo'!$B:$B,"&lt;="&amp;$B225))</f>
        <v>0</v>
      </c>
      <c r="K225" s="1">
        <f>(SUMIFS('OD0040 theo Bravo'!$G:$G,'OD0040 theo Bravo'!$G:$G,"&gt;="&amp;0,'OD0040 theo Bravo'!$D:$D,K$3,'OD0040 theo Bravo'!$B:$B,"&lt;="&amp;$B225))</f>
        <v>0</v>
      </c>
      <c r="L225" s="1">
        <f>-(SUMIFS('OD0040 theo Bravo'!$G:$G,'OD0040 theo Bravo'!$G:$G,"&lt;"&amp;0,'OD0040 theo Bravo'!$D:$D,L$3))</f>
        <v>504722</v>
      </c>
      <c r="M225" s="1">
        <f>-(SUMIFS('OD0040 theo Bravo'!$G:$G,'OD0040 theo Bravo'!$G:$G,"&lt;"&amp;0,'OD0040 theo Bravo'!$D:$D,M$3))</f>
        <v>0</v>
      </c>
      <c r="N225" s="1">
        <f>-(SUMIFS('OD0040 theo Bravo'!$G:$G,'OD0040 theo Bravo'!$G:$G,"&lt;"&amp;0,'OD0040 theo Bravo'!$D:$D,N$3))</f>
        <v>974267</v>
      </c>
      <c r="O225" s="1">
        <f>-(SUMIFS('OD0040 theo Bravo'!$G:$G,'OD0040 theo Bravo'!$G:$G,"&lt;"&amp;0,'OD0040 theo Bravo'!$D:$D,O$3))</f>
        <v>830018</v>
      </c>
      <c r="P225" s="1">
        <f>-(SUMIFS('OD0040 theo Bravo'!$G:$G,'OD0040 theo Bravo'!$G:$G,"&lt;"&amp;0,'OD0040 theo Bravo'!$D:$D,P$3))</f>
        <v>550000</v>
      </c>
      <c r="Q225" s="1">
        <f>-(SUMIFS('OD0040 theo Bravo'!$G:$G,'OD0040 theo Bravo'!$G:$G,"&lt;"&amp;0,'OD0040 theo Bravo'!$D:$D,Q$3))</f>
        <v>449984</v>
      </c>
      <c r="R225" s="1">
        <f>-(SUMIFS('OD0040 theo Bravo'!$G:$G,'OD0040 theo Bravo'!$G:$G,"&lt;"&amp;0,'OD0040 theo Bravo'!$D:$D,R$3))</f>
        <v>550145</v>
      </c>
      <c r="S225" s="1">
        <f>-(SUMIFS('OD0040 theo Bravo'!$G:$G,'OD0040 theo Bravo'!$G:$G,"&lt;"&amp;0,'OD0040 theo Bravo'!$D:$D,S$3))</f>
        <v>0</v>
      </c>
      <c r="T225" s="1">
        <f>-(SUMIFS('OD0040 theo Bravo'!$G:$G,'OD0040 theo Bravo'!$G:$G,"&lt;"&amp;0,'OD0040 theo Bravo'!$D:$D,T$3))</f>
        <v>49247</v>
      </c>
      <c r="U225" s="18">
        <f t="shared" si="72"/>
        <v>0</v>
      </c>
      <c r="V225" s="18">
        <f t="shared" si="73"/>
        <v>10150</v>
      </c>
      <c r="W225" s="18">
        <f t="shared" si="74"/>
        <v>0</v>
      </c>
      <c r="X225" s="18">
        <f t="shared" si="75"/>
        <v>0</v>
      </c>
      <c r="Y225" s="18">
        <f t="shared" si="76"/>
        <v>0</v>
      </c>
      <c r="Z225" s="18">
        <f t="shared" si="77"/>
        <v>0</v>
      </c>
      <c r="AA225" s="18">
        <f t="shared" si="78"/>
        <v>0</v>
      </c>
      <c r="AB225" s="18">
        <f t="shared" si="79"/>
        <v>0</v>
      </c>
      <c r="AC225" s="18">
        <f t="shared" si="80"/>
        <v>0</v>
      </c>
      <c r="AD225" s="17">
        <f>(U225*SUMIFS(Info!$C:$C,Info!$A:$A,AD$3,Info!$E:$E,"&gt;="&amp;$B225,Info!$D:$D,"&lt;="&amp;$B225,Info!$I:$I,"x")/365)*100000</f>
        <v>0</v>
      </c>
      <c r="AE225" s="17">
        <f>(V225*SUMIFS(Info!$C:$C,Info!$A:$A,AE$3,Info!$E:$E,"&gt;="&amp;$B225,Info!$D:$D,"&lt;="&amp;$B225,Info!$I:$I,"x")/365)*100000</f>
        <v>174635.61643835614</v>
      </c>
      <c r="AF225" s="17">
        <f>(W225*SUMIFS(Info!$C:$C,Info!$A:$A,AF$3,Info!$E:$E,"&gt;="&amp;$B225,Info!$D:$D,"&lt;="&amp;$B225,Info!$I:$I,"x")/365)*100000</f>
        <v>0</v>
      </c>
      <c r="AG225" s="17">
        <f>(X225*SUMIFS(Info!$C:$C,Info!$A:$A,AG$3,Info!$E:$E,"&gt;="&amp;$B225,Info!$D:$D,"&lt;="&amp;$B225,Info!$I:$I,"x")/365)*100000</f>
        <v>0</v>
      </c>
      <c r="AH225" s="17">
        <f>(Y225*SUMIFS(Info!$C:$C,Info!$A:$A,AH$3,Info!$E:$E,"&gt;="&amp;$B225,Info!$D:$D,"&lt;="&amp;$B225,Info!$I:$I,"x")/365)*100000</f>
        <v>0</v>
      </c>
      <c r="AI225" s="17">
        <f>(Z225*SUMIFS(Info!$C:$C,Info!$A:$A,AI$3,Info!$E:$E,"&gt;="&amp;$B225,Info!$D:$D,"&lt;="&amp;$B225,Info!$I:$I,"x")/365)*100000</f>
        <v>0</v>
      </c>
      <c r="AJ225" s="17">
        <f>(AA225*SUMIFS(Info!$C:$C,Info!$A:$A,AJ$3,Info!$E:$E,"&gt;="&amp;$B225,Info!$D:$D,"&lt;="&amp;$B225,Info!$I:$I,"x")/365)*100000</f>
        <v>0</v>
      </c>
      <c r="AK225" s="17">
        <f>(AB225*SUMIFS(Info!$C:$C,Info!$A:$A,AK$3,Info!$E:$E,"&gt;="&amp;$B225,Info!$D:$D,"&lt;="&amp;$B225,Info!$I:$I,"x")/365)*100000</f>
        <v>0</v>
      </c>
      <c r="AL225" s="17">
        <f>(AC225*SUMIFS(Info!$C:$C,Info!$A:$A,AL$3,Info!$E:$E,"&gt;="&amp;$B225,Info!$D:$D,"&lt;="&amp;$B225,Info!$I:$I,"x")/365)*100000</f>
        <v>0</v>
      </c>
    </row>
    <row r="226" spans="2:38">
      <c r="B226" s="14">
        <f t="shared" si="81"/>
        <v>45790</v>
      </c>
      <c r="C226" s="1">
        <f>(SUMIFS('OD0040 theo Bravo'!$G:$G,'OD0040 theo Bravo'!$G:$G,"&gt;="&amp;0,'OD0040 theo Bravo'!$D:$D,C$3,'OD0040 theo Bravo'!$B:$B,"&lt;="&amp;$B226))</f>
        <v>265996</v>
      </c>
      <c r="D226" s="1">
        <f>(SUMIFS('OD0040 theo Bravo'!$G:$G,'OD0040 theo Bravo'!$G:$G,"&gt;="&amp;0,'OD0040 theo Bravo'!$D:$D,D$3,'OD0040 theo Bravo'!$B:$B,"&lt;="&amp;$B226))</f>
        <v>10150</v>
      </c>
      <c r="E226" s="1">
        <f>(SUMIFS('OD0040 theo Bravo'!$G:$G,'OD0040 theo Bravo'!$G:$G,"&gt;="&amp;0,'OD0040 theo Bravo'!$D:$D,E$3,'OD0040 theo Bravo'!$B:$B,"&lt;="&amp;$B226))</f>
        <v>888859</v>
      </c>
      <c r="F226" s="1">
        <f>(SUMIFS('OD0040 theo Bravo'!$G:$G,'OD0040 theo Bravo'!$G:$G,"&gt;="&amp;0,'OD0040 theo Bravo'!$D:$D,F$3,'OD0040 theo Bravo'!$B:$B,"&lt;="&amp;$B226))</f>
        <v>721050</v>
      </c>
      <c r="G226" s="1">
        <f>(SUMIFS('OD0040 theo Bravo'!$G:$G,'OD0040 theo Bravo'!$G:$G,"&gt;="&amp;0,'OD0040 theo Bravo'!$D:$D,G$3,'OD0040 theo Bravo'!$B:$B,"&lt;="&amp;$B226))</f>
        <v>550000</v>
      </c>
      <c r="H226" s="1">
        <f>(SUMIFS('OD0040 theo Bravo'!$G:$G,'OD0040 theo Bravo'!$G:$G,"&gt;="&amp;0,'OD0040 theo Bravo'!$D:$D,H$3,'OD0040 theo Bravo'!$B:$B,"&lt;="&amp;$B226))</f>
        <v>250000</v>
      </c>
      <c r="I226" s="1">
        <f>(SUMIFS('OD0040 theo Bravo'!$G:$G,'OD0040 theo Bravo'!$G:$G,"&gt;="&amp;0,'OD0040 theo Bravo'!$D:$D,I$3,'OD0040 theo Bravo'!$B:$B,"&lt;="&amp;$B226))</f>
        <v>356783</v>
      </c>
      <c r="J226" s="1">
        <f>(SUMIFS('OD0040 theo Bravo'!$G:$G,'OD0040 theo Bravo'!$G:$G,"&gt;="&amp;0,'OD0040 theo Bravo'!$D:$D,J$3,'OD0040 theo Bravo'!$B:$B,"&lt;="&amp;$B226))</f>
        <v>0</v>
      </c>
      <c r="K226" s="1">
        <f>(SUMIFS('OD0040 theo Bravo'!$G:$G,'OD0040 theo Bravo'!$G:$G,"&gt;="&amp;0,'OD0040 theo Bravo'!$D:$D,K$3,'OD0040 theo Bravo'!$B:$B,"&lt;="&amp;$B226))</f>
        <v>0</v>
      </c>
      <c r="L226" s="1">
        <f>-(SUMIFS('OD0040 theo Bravo'!$G:$G,'OD0040 theo Bravo'!$G:$G,"&lt;"&amp;0,'OD0040 theo Bravo'!$D:$D,L$3))</f>
        <v>504722</v>
      </c>
      <c r="M226" s="1">
        <f>-(SUMIFS('OD0040 theo Bravo'!$G:$G,'OD0040 theo Bravo'!$G:$G,"&lt;"&amp;0,'OD0040 theo Bravo'!$D:$D,M$3))</f>
        <v>0</v>
      </c>
      <c r="N226" s="1">
        <f>-(SUMIFS('OD0040 theo Bravo'!$G:$G,'OD0040 theo Bravo'!$G:$G,"&lt;"&amp;0,'OD0040 theo Bravo'!$D:$D,N$3))</f>
        <v>974267</v>
      </c>
      <c r="O226" s="1">
        <f>-(SUMIFS('OD0040 theo Bravo'!$G:$G,'OD0040 theo Bravo'!$G:$G,"&lt;"&amp;0,'OD0040 theo Bravo'!$D:$D,O$3))</f>
        <v>830018</v>
      </c>
      <c r="P226" s="1">
        <f>-(SUMIFS('OD0040 theo Bravo'!$G:$G,'OD0040 theo Bravo'!$G:$G,"&lt;"&amp;0,'OD0040 theo Bravo'!$D:$D,P$3))</f>
        <v>550000</v>
      </c>
      <c r="Q226" s="1">
        <f>-(SUMIFS('OD0040 theo Bravo'!$G:$G,'OD0040 theo Bravo'!$G:$G,"&lt;"&amp;0,'OD0040 theo Bravo'!$D:$D,Q$3))</f>
        <v>449984</v>
      </c>
      <c r="R226" s="1">
        <f>-(SUMIFS('OD0040 theo Bravo'!$G:$G,'OD0040 theo Bravo'!$G:$G,"&lt;"&amp;0,'OD0040 theo Bravo'!$D:$D,R$3))</f>
        <v>550145</v>
      </c>
      <c r="S226" s="1">
        <f>-(SUMIFS('OD0040 theo Bravo'!$G:$G,'OD0040 theo Bravo'!$G:$G,"&lt;"&amp;0,'OD0040 theo Bravo'!$D:$D,S$3))</f>
        <v>0</v>
      </c>
      <c r="T226" s="1">
        <f>-(SUMIFS('OD0040 theo Bravo'!$G:$G,'OD0040 theo Bravo'!$G:$G,"&lt;"&amp;0,'OD0040 theo Bravo'!$D:$D,T$3))</f>
        <v>49247</v>
      </c>
      <c r="U226" s="18">
        <f t="shared" si="72"/>
        <v>0</v>
      </c>
      <c r="V226" s="18">
        <f t="shared" si="73"/>
        <v>10150</v>
      </c>
      <c r="W226" s="18">
        <f t="shared" si="74"/>
        <v>0</v>
      </c>
      <c r="X226" s="18">
        <f t="shared" si="75"/>
        <v>0</v>
      </c>
      <c r="Y226" s="18">
        <f t="shared" si="76"/>
        <v>0</v>
      </c>
      <c r="Z226" s="18">
        <f t="shared" si="77"/>
        <v>0</v>
      </c>
      <c r="AA226" s="18">
        <f t="shared" si="78"/>
        <v>0</v>
      </c>
      <c r="AB226" s="18">
        <f t="shared" si="79"/>
        <v>0</v>
      </c>
      <c r="AC226" s="18">
        <f t="shared" si="80"/>
        <v>0</v>
      </c>
      <c r="AD226" s="17">
        <f>(U226*SUMIFS(Info!$C:$C,Info!$A:$A,AD$3,Info!$E:$E,"&gt;="&amp;$B226,Info!$D:$D,"&lt;="&amp;$B226,Info!$I:$I,"x")/365)*100000</f>
        <v>0</v>
      </c>
      <c r="AE226" s="17">
        <f>(V226*SUMIFS(Info!$C:$C,Info!$A:$A,AE$3,Info!$E:$E,"&gt;="&amp;$B226,Info!$D:$D,"&lt;="&amp;$B226,Info!$I:$I,"x")/365)*100000</f>
        <v>174635.61643835614</v>
      </c>
      <c r="AF226" s="17">
        <f>(W226*SUMIFS(Info!$C:$C,Info!$A:$A,AF$3,Info!$E:$E,"&gt;="&amp;$B226,Info!$D:$D,"&lt;="&amp;$B226,Info!$I:$I,"x")/365)*100000</f>
        <v>0</v>
      </c>
      <c r="AG226" s="17">
        <f>(X226*SUMIFS(Info!$C:$C,Info!$A:$A,AG$3,Info!$E:$E,"&gt;="&amp;$B226,Info!$D:$D,"&lt;="&amp;$B226,Info!$I:$I,"x")/365)*100000</f>
        <v>0</v>
      </c>
      <c r="AH226" s="17">
        <f>(Y226*SUMIFS(Info!$C:$C,Info!$A:$A,AH$3,Info!$E:$E,"&gt;="&amp;$B226,Info!$D:$D,"&lt;="&amp;$B226,Info!$I:$I,"x")/365)*100000</f>
        <v>0</v>
      </c>
      <c r="AI226" s="17">
        <f>(Z226*SUMIFS(Info!$C:$C,Info!$A:$A,AI$3,Info!$E:$E,"&gt;="&amp;$B226,Info!$D:$D,"&lt;="&amp;$B226,Info!$I:$I,"x")/365)*100000</f>
        <v>0</v>
      </c>
      <c r="AJ226" s="17">
        <f>(AA226*SUMIFS(Info!$C:$C,Info!$A:$A,AJ$3,Info!$E:$E,"&gt;="&amp;$B226,Info!$D:$D,"&lt;="&amp;$B226,Info!$I:$I,"x")/365)*100000</f>
        <v>0</v>
      </c>
      <c r="AK226" s="17">
        <f>(AB226*SUMIFS(Info!$C:$C,Info!$A:$A,AK$3,Info!$E:$E,"&gt;="&amp;$B226,Info!$D:$D,"&lt;="&amp;$B226,Info!$I:$I,"x")/365)*100000</f>
        <v>0</v>
      </c>
      <c r="AL226" s="17">
        <f>(AC226*SUMIFS(Info!$C:$C,Info!$A:$A,AL$3,Info!$E:$E,"&gt;="&amp;$B226,Info!$D:$D,"&lt;="&amp;$B226,Info!$I:$I,"x")/365)*100000</f>
        <v>0</v>
      </c>
    </row>
    <row r="227" spans="2:38">
      <c r="B227" s="14">
        <f t="shared" si="81"/>
        <v>45791</v>
      </c>
      <c r="C227" s="1">
        <f>(SUMIFS('OD0040 theo Bravo'!$G:$G,'OD0040 theo Bravo'!$G:$G,"&gt;="&amp;0,'OD0040 theo Bravo'!$D:$D,C$3,'OD0040 theo Bravo'!$B:$B,"&lt;="&amp;$B227))</f>
        <v>267244</v>
      </c>
      <c r="D227" s="1">
        <f>(SUMIFS('OD0040 theo Bravo'!$G:$G,'OD0040 theo Bravo'!$G:$G,"&gt;="&amp;0,'OD0040 theo Bravo'!$D:$D,D$3,'OD0040 theo Bravo'!$B:$B,"&lt;="&amp;$B227))</f>
        <v>10150</v>
      </c>
      <c r="E227" s="1">
        <f>(SUMIFS('OD0040 theo Bravo'!$G:$G,'OD0040 theo Bravo'!$G:$G,"&gt;="&amp;0,'OD0040 theo Bravo'!$D:$D,E$3,'OD0040 theo Bravo'!$B:$B,"&lt;="&amp;$B227))</f>
        <v>893520</v>
      </c>
      <c r="F227" s="1">
        <f>(SUMIFS('OD0040 theo Bravo'!$G:$G,'OD0040 theo Bravo'!$G:$G,"&gt;="&amp;0,'OD0040 theo Bravo'!$D:$D,F$3,'OD0040 theo Bravo'!$B:$B,"&lt;="&amp;$B227))</f>
        <v>721373</v>
      </c>
      <c r="G227" s="1">
        <f>(SUMIFS('OD0040 theo Bravo'!$G:$G,'OD0040 theo Bravo'!$G:$G,"&gt;="&amp;0,'OD0040 theo Bravo'!$D:$D,G$3,'OD0040 theo Bravo'!$B:$B,"&lt;="&amp;$B227))</f>
        <v>550000</v>
      </c>
      <c r="H227" s="1">
        <f>(SUMIFS('OD0040 theo Bravo'!$G:$G,'OD0040 theo Bravo'!$G:$G,"&gt;="&amp;0,'OD0040 theo Bravo'!$D:$D,H$3,'OD0040 theo Bravo'!$B:$B,"&lt;="&amp;$B227))</f>
        <v>250000</v>
      </c>
      <c r="I227" s="1">
        <f>(SUMIFS('OD0040 theo Bravo'!$G:$G,'OD0040 theo Bravo'!$G:$G,"&gt;="&amp;0,'OD0040 theo Bravo'!$D:$D,I$3,'OD0040 theo Bravo'!$B:$B,"&lt;="&amp;$B227))</f>
        <v>359709</v>
      </c>
      <c r="J227" s="1">
        <f>(SUMIFS('OD0040 theo Bravo'!$G:$G,'OD0040 theo Bravo'!$G:$G,"&gt;="&amp;0,'OD0040 theo Bravo'!$D:$D,J$3,'OD0040 theo Bravo'!$B:$B,"&lt;="&amp;$B227))</f>
        <v>0</v>
      </c>
      <c r="K227" s="1">
        <f>(SUMIFS('OD0040 theo Bravo'!$G:$G,'OD0040 theo Bravo'!$G:$G,"&gt;="&amp;0,'OD0040 theo Bravo'!$D:$D,K$3,'OD0040 theo Bravo'!$B:$B,"&lt;="&amp;$B227))</f>
        <v>0</v>
      </c>
      <c r="L227" s="1">
        <f>-(SUMIFS('OD0040 theo Bravo'!$G:$G,'OD0040 theo Bravo'!$G:$G,"&lt;"&amp;0,'OD0040 theo Bravo'!$D:$D,L$3))</f>
        <v>504722</v>
      </c>
      <c r="M227" s="1">
        <f>-(SUMIFS('OD0040 theo Bravo'!$G:$G,'OD0040 theo Bravo'!$G:$G,"&lt;"&amp;0,'OD0040 theo Bravo'!$D:$D,M$3))</f>
        <v>0</v>
      </c>
      <c r="N227" s="1">
        <f>-(SUMIFS('OD0040 theo Bravo'!$G:$G,'OD0040 theo Bravo'!$G:$G,"&lt;"&amp;0,'OD0040 theo Bravo'!$D:$D,N$3))</f>
        <v>974267</v>
      </c>
      <c r="O227" s="1">
        <f>-(SUMIFS('OD0040 theo Bravo'!$G:$G,'OD0040 theo Bravo'!$G:$G,"&lt;"&amp;0,'OD0040 theo Bravo'!$D:$D,O$3))</f>
        <v>830018</v>
      </c>
      <c r="P227" s="1">
        <f>-(SUMIFS('OD0040 theo Bravo'!$G:$G,'OD0040 theo Bravo'!$G:$G,"&lt;"&amp;0,'OD0040 theo Bravo'!$D:$D,P$3))</f>
        <v>550000</v>
      </c>
      <c r="Q227" s="1">
        <f>-(SUMIFS('OD0040 theo Bravo'!$G:$G,'OD0040 theo Bravo'!$G:$G,"&lt;"&amp;0,'OD0040 theo Bravo'!$D:$D,Q$3))</f>
        <v>449984</v>
      </c>
      <c r="R227" s="1">
        <f>-(SUMIFS('OD0040 theo Bravo'!$G:$G,'OD0040 theo Bravo'!$G:$G,"&lt;"&amp;0,'OD0040 theo Bravo'!$D:$D,R$3))</f>
        <v>550145</v>
      </c>
      <c r="S227" s="1">
        <f>-(SUMIFS('OD0040 theo Bravo'!$G:$G,'OD0040 theo Bravo'!$G:$G,"&lt;"&amp;0,'OD0040 theo Bravo'!$D:$D,S$3))</f>
        <v>0</v>
      </c>
      <c r="T227" s="1">
        <f>-(SUMIFS('OD0040 theo Bravo'!$G:$G,'OD0040 theo Bravo'!$G:$G,"&lt;"&amp;0,'OD0040 theo Bravo'!$D:$D,T$3))</f>
        <v>49247</v>
      </c>
      <c r="U227" s="18">
        <f t="shared" si="72"/>
        <v>0</v>
      </c>
      <c r="V227" s="18">
        <f t="shared" si="73"/>
        <v>10150</v>
      </c>
      <c r="W227" s="18">
        <f t="shared" si="74"/>
        <v>0</v>
      </c>
      <c r="X227" s="18">
        <f t="shared" si="75"/>
        <v>0</v>
      </c>
      <c r="Y227" s="18">
        <f t="shared" si="76"/>
        <v>0</v>
      </c>
      <c r="Z227" s="18">
        <f t="shared" si="77"/>
        <v>0</v>
      </c>
      <c r="AA227" s="18">
        <f t="shared" si="78"/>
        <v>0</v>
      </c>
      <c r="AB227" s="18">
        <f t="shared" si="79"/>
        <v>0</v>
      </c>
      <c r="AC227" s="18">
        <f t="shared" si="80"/>
        <v>0</v>
      </c>
      <c r="AD227" s="17">
        <f>(U227*SUMIFS(Info!$C:$C,Info!$A:$A,AD$3,Info!$E:$E,"&gt;="&amp;$B227,Info!$D:$D,"&lt;="&amp;$B227,Info!$I:$I,"x")/365)*100000</f>
        <v>0</v>
      </c>
      <c r="AE227" s="17">
        <f>(V227*SUMIFS(Info!$C:$C,Info!$A:$A,AE$3,Info!$E:$E,"&gt;="&amp;$B227,Info!$D:$D,"&lt;="&amp;$B227,Info!$I:$I,"x")/365)*100000</f>
        <v>174635.61643835614</v>
      </c>
      <c r="AF227" s="17">
        <f>(W227*SUMIFS(Info!$C:$C,Info!$A:$A,AF$3,Info!$E:$E,"&gt;="&amp;$B227,Info!$D:$D,"&lt;="&amp;$B227,Info!$I:$I,"x")/365)*100000</f>
        <v>0</v>
      </c>
      <c r="AG227" s="17">
        <f>(X227*SUMIFS(Info!$C:$C,Info!$A:$A,AG$3,Info!$E:$E,"&gt;="&amp;$B227,Info!$D:$D,"&lt;="&amp;$B227,Info!$I:$I,"x")/365)*100000</f>
        <v>0</v>
      </c>
      <c r="AH227" s="17">
        <f>(Y227*SUMIFS(Info!$C:$C,Info!$A:$A,AH$3,Info!$E:$E,"&gt;="&amp;$B227,Info!$D:$D,"&lt;="&amp;$B227,Info!$I:$I,"x")/365)*100000</f>
        <v>0</v>
      </c>
      <c r="AI227" s="17">
        <f>(Z227*SUMIFS(Info!$C:$C,Info!$A:$A,AI$3,Info!$E:$E,"&gt;="&amp;$B227,Info!$D:$D,"&lt;="&amp;$B227,Info!$I:$I,"x")/365)*100000</f>
        <v>0</v>
      </c>
      <c r="AJ227" s="17">
        <f>(AA227*SUMIFS(Info!$C:$C,Info!$A:$A,AJ$3,Info!$E:$E,"&gt;="&amp;$B227,Info!$D:$D,"&lt;="&amp;$B227,Info!$I:$I,"x")/365)*100000</f>
        <v>0</v>
      </c>
      <c r="AK227" s="17">
        <f>(AB227*SUMIFS(Info!$C:$C,Info!$A:$A,AK$3,Info!$E:$E,"&gt;="&amp;$B227,Info!$D:$D,"&lt;="&amp;$B227,Info!$I:$I,"x")/365)*100000</f>
        <v>0</v>
      </c>
      <c r="AL227" s="17">
        <f>(AC227*SUMIFS(Info!$C:$C,Info!$A:$A,AL$3,Info!$E:$E,"&gt;="&amp;$B227,Info!$D:$D,"&lt;="&amp;$B227,Info!$I:$I,"x")/365)*100000</f>
        <v>0</v>
      </c>
    </row>
    <row r="228" spans="2:38">
      <c r="B228" s="14">
        <f t="shared" si="81"/>
        <v>45792</v>
      </c>
      <c r="C228" s="1">
        <f>(SUMIFS('OD0040 theo Bravo'!$G:$G,'OD0040 theo Bravo'!$G:$G,"&gt;="&amp;0,'OD0040 theo Bravo'!$D:$D,C$3,'OD0040 theo Bravo'!$B:$B,"&lt;="&amp;$B228))</f>
        <v>270247</v>
      </c>
      <c r="D228" s="1">
        <f>(SUMIFS('OD0040 theo Bravo'!$G:$G,'OD0040 theo Bravo'!$G:$G,"&gt;="&amp;0,'OD0040 theo Bravo'!$D:$D,D$3,'OD0040 theo Bravo'!$B:$B,"&lt;="&amp;$B228))</f>
        <v>10150</v>
      </c>
      <c r="E228" s="1">
        <f>(SUMIFS('OD0040 theo Bravo'!$G:$G,'OD0040 theo Bravo'!$G:$G,"&gt;="&amp;0,'OD0040 theo Bravo'!$D:$D,E$3,'OD0040 theo Bravo'!$B:$B,"&lt;="&amp;$B228))</f>
        <v>894120</v>
      </c>
      <c r="F228" s="1">
        <f>(SUMIFS('OD0040 theo Bravo'!$G:$G,'OD0040 theo Bravo'!$G:$G,"&gt;="&amp;0,'OD0040 theo Bravo'!$D:$D,F$3,'OD0040 theo Bravo'!$B:$B,"&lt;="&amp;$B228))</f>
        <v>721781</v>
      </c>
      <c r="G228" s="1">
        <f>(SUMIFS('OD0040 theo Bravo'!$G:$G,'OD0040 theo Bravo'!$G:$G,"&gt;="&amp;0,'OD0040 theo Bravo'!$D:$D,G$3,'OD0040 theo Bravo'!$B:$B,"&lt;="&amp;$B228))</f>
        <v>550000</v>
      </c>
      <c r="H228" s="1">
        <f>(SUMIFS('OD0040 theo Bravo'!$G:$G,'OD0040 theo Bravo'!$G:$G,"&gt;="&amp;0,'OD0040 theo Bravo'!$D:$D,H$3,'OD0040 theo Bravo'!$B:$B,"&lt;="&amp;$B228))</f>
        <v>250000</v>
      </c>
      <c r="I228" s="1">
        <f>(SUMIFS('OD0040 theo Bravo'!$G:$G,'OD0040 theo Bravo'!$G:$G,"&gt;="&amp;0,'OD0040 theo Bravo'!$D:$D,I$3,'OD0040 theo Bravo'!$B:$B,"&lt;="&amp;$B228))</f>
        <v>509837</v>
      </c>
      <c r="J228" s="1">
        <f>(SUMIFS('OD0040 theo Bravo'!$G:$G,'OD0040 theo Bravo'!$G:$G,"&gt;="&amp;0,'OD0040 theo Bravo'!$D:$D,J$3,'OD0040 theo Bravo'!$B:$B,"&lt;="&amp;$B228))</f>
        <v>0</v>
      </c>
      <c r="K228" s="1">
        <f>(SUMIFS('OD0040 theo Bravo'!$G:$G,'OD0040 theo Bravo'!$G:$G,"&gt;="&amp;0,'OD0040 theo Bravo'!$D:$D,K$3,'OD0040 theo Bravo'!$B:$B,"&lt;="&amp;$B228))</f>
        <v>0</v>
      </c>
      <c r="L228" s="1">
        <f>-(SUMIFS('OD0040 theo Bravo'!$G:$G,'OD0040 theo Bravo'!$G:$G,"&lt;"&amp;0,'OD0040 theo Bravo'!$D:$D,L$3))</f>
        <v>504722</v>
      </c>
      <c r="M228" s="1">
        <f>-(SUMIFS('OD0040 theo Bravo'!$G:$G,'OD0040 theo Bravo'!$G:$G,"&lt;"&amp;0,'OD0040 theo Bravo'!$D:$D,M$3))</f>
        <v>0</v>
      </c>
      <c r="N228" s="1">
        <f>-(SUMIFS('OD0040 theo Bravo'!$G:$G,'OD0040 theo Bravo'!$G:$G,"&lt;"&amp;0,'OD0040 theo Bravo'!$D:$D,N$3))</f>
        <v>974267</v>
      </c>
      <c r="O228" s="1">
        <f>-(SUMIFS('OD0040 theo Bravo'!$G:$G,'OD0040 theo Bravo'!$G:$G,"&lt;"&amp;0,'OD0040 theo Bravo'!$D:$D,O$3))</f>
        <v>830018</v>
      </c>
      <c r="P228" s="1">
        <f>-(SUMIFS('OD0040 theo Bravo'!$G:$G,'OD0040 theo Bravo'!$G:$G,"&lt;"&amp;0,'OD0040 theo Bravo'!$D:$D,P$3))</f>
        <v>550000</v>
      </c>
      <c r="Q228" s="1">
        <f>-(SUMIFS('OD0040 theo Bravo'!$G:$G,'OD0040 theo Bravo'!$G:$G,"&lt;"&amp;0,'OD0040 theo Bravo'!$D:$D,Q$3))</f>
        <v>449984</v>
      </c>
      <c r="R228" s="1">
        <f>-(SUMIFS('OD0040 theo Bravo'!$G:$G,'OD0040 theo Bravo'!$G:$G,"&lt;"&amp;0,'OD0040 theo Bravo'!$D:$D,R$3))</f>
        <v>550145</v>
      </c>
      <c r="S228" s="1">
        <f>-(SUMIFS('OD0040 theo Bravo'!$G:$G,'OD0040 theo Bravo'!$G:$G,"&lt;"&amp;0,'OD0040 theo Bravo'!$D:$D,S$3))</f>
        <v>0</v>
      </c>
      <c r="T228" s="1">
        <f>-(SUMIFS('OD0040 theo Bravo'!$G:$G,'OD0040 theo Bravo'!$G:$G,"&lt;"&amp;0,'OD0040 theo Bravo'!$D:$D,T$3))</f>
        <v>49247</v>
      </c>
      <c r="U228" s="18">
        <f t="shared" si="72"/>
        <v>0</v>
      </c>
      <c r="V228" s="18">
        <f t="shared" si="73"/>
        <v>10150</v>
      </c>
      <c r="W228" s="18">
        <f t="shared" si="74"/>
        <v>0</v>
      </c>
      <c r="X228" s="18">
        <f t="shared" si="75"/>
        <v>0</v>
      </c>
      <c r="Y228" s="18">
        <f t="shared" si="76"/>
        <v>0</v>
      </c>
      <c r="Z228" s="18">
        <f t="shared" si="77"/>
        <v>0</v>
      </c>
      <c r="AA228" s="18">
        <f t="shared" si="78"/>
        <v>0</v>
      </c>
      <c r="AB228" s="18">
        <f t="shared" si="79"/>
        <v>0</v>
      </c>
      <c r="AC228" s="18">
        <f t="shared" si="80"/>
        <v>0</v>
      </c>
      <c r="AD228" s="17">
        <f>(U228*SUMIFS(Info!$C:$C,Info!$A:$A,AD$3,Info!$E:$E,"&gt;="&amp;$B228,Info!$D:$D,"&lt;="&amp;$B228,Info!$I:$I,"x")/365)*100000</f>
        <v>0</v>
      </c>
      <c r="AE228" s="17">
        <f>(V228*SUMIFS(Info!$C:$C,Info!$A:$A,AE$3,Info!$E:$E,"&gt;="&amp;$B228,Info!$D:$D,"&lt;="&amp;$B228,Info!$I:$I,"x")/365)*100000</f>
        <v>174635.61643835614</v>
      </c>
      <c r="AF228" s="17">
        <f>(W228*SUMIFS(Info!$C:$C,Info!$A:$A,AF$3,Info!$E:$E,"&gt;="&amp;$B228,Info!$D:$D,"&lt;="&amp;$B228,Info!$I:$I,"x")/365)*100000</f>
        <v>0</v>
      </c>
      <c r="AG228" s="17">
        <f>(X228*SUMIFS(Info!$C:$C,Info!$A:$A,AG$3,Info!$E:$E,"&gt;="&amp;$B228,Info!$D:$D,"&lt;="&amp;$B228,Info!$I:$I,"x")/365)*100000</f>
        <v>0</v>
      </c>
      <c r="AH228" s="17">
        <f>(Y228*SUMIFS(Info!$C:$C,Info!$A:$A,AH$3,Info!$E:$E,"&gt;="&amp;$B228,Info!$D:$D,"&lt;="&amp;$B228,Info!$I:$I,"x")/365)*100000</f>
        <v>0</v>
      </c>
      <c r="AI228" s="17">
        <f>(Z228*SUMIFS(Info!$C:$C,Info!$A:$A,AI$3,Info!$E:$E,"&gt;="&amp;$B228,Info!$D:$D,"&lt;="&amp;$B228,Info!$I:$I,"x")/365)*100000</f>
        <v>0</v>
      </c>
      <c r="AJ228" s="17">
        <f>(AA228*SUMIFS(Info!$C:$C,Info!$A:$A,AJ$3,Info!$E:$E,"&gt;="&amp;$B228,Info!$D:$D,"&lt;="&amp;$B228,Info!$I:$I,"x")/365)*100000</f>
        <v>0</v>
      </c>
      <c r="AK228" s="17">
        <f>(AB228*SUMIFS(Info!$C:$C,Info!$A:$A,AK$3,Info!$E:$E,"&gt;="&amp;$B228,Info!$D:$D,"&lt;="&amp;$B228,Info!$I:$I,"x")/365)*100000</f>
        <v>0</v>
      </c>
      <c r="AL228" s="17">
        <f>(AC228*SUMIFS(Info!$C:$C,Info!$A:$A,AL$3,Info!$E:$E,"&gt;="&amp;$B228,Info!$D:$D,"&lt;="&amp;$B228,Info!$I:$I,"x")/365)*100000</f>
        <v>0</v>
      </c>
    </row>
    <row r="229" spans="2:38">
      <c r="B229" s="14">
        <f t="shared" si="81"/>
        <v>45793</v>
      </c>
      <c r="C229" s="1">
        <f>(SUMIFS('OD0040 theo Bravo'!$G:$G,'OD0040 theo Bravo'!$G:$G,"&gt;="&amp;0,'OD0040 theo Bravo'!$D:$D,C$3,'OD0040 theo Bravo'!$B:$B,"&lt;="&amp;$B229))</f>
        <v>270462</v>
      </c>
      <c r="D229" s="1">
        <f>(SUMIFS('OD0040 theo Bravo'!$G:$G,'OD0040 theo Bravo'!$G:$G,"&gt;="&amp;0,'OD0040 theo Bravo'!$D:$D,D$3,'OD0040 theo Bravo'!$B:$B,"&lt;="&amp;$B229))</f>
        <v>10150</v>
      </c>
      <c r="E229" s="1">
        <f>(SUMIFS('OD0040 theo Bravo'!$G:$G,'OD0040 theo Bravo'!$G:$G,"&gt;="&amp;0,'OD0040 theo Bravo'!$D:$D,E$3,'OD0040 theo Bravo'!$B:$B,"&lt;="&amp;$B229))</f>
        <v>902781</v>
      </c>
      <c r="F229" s="1">
        <f>(SUMIFS('OD0040 theo Bravo'!$G:$G,'OD0040 theo Bravo'!$G:$G,"&gt;="&amp;0,'OD0040 theo Bravo'!$D:$D,F$3,'OD0040 theo Bravo'!$B:$B,"&lt;="&amp;$B229))</f>
        <v>722210</v>
      </c>
      <c r="G229" s="1">
        <f>(SUMIFS('OD0040 theo Bravo'!$G:$G,'OD0040 theo Bravo'!$G:$G,"&gt;="&amp;0,'OD0040 theo Bravo'!$D:$D,G$3,'OD0040 theo Bravo'!$B:$B,"&lt;="&amp;$B229))</f>
        <v>550000</v>
      </c>
      <c r="H229" s="1">
        <f>(SUMIFS('OD0040 theo Bravo'!$G:$G,'OD0040 theo Bravo'!$G:$G,"&gt;="&amp;0,'OD0040 theo Bravo'!$D:$D,H$3,'OD0040 theo Bravo'!$B:$B,"&lt;="&amp;$B229))</f>
        <v>250000</v>
      </c>
      <c r="I229" s="1">
        <f>(SUMIFS('OD0040 theo Bravo'!$G:$G,'OD0040 theo Bravo'!$G:$G,"&gt;="&amp;0,'OD0040 theo Bravo'!$D:$D,I$3,'OD0040 theo Bravo'!$B:$B,"&lt;="&amp;$B229))</f>
        <v>510633</v>
      </c>
      <c r="J229" s="1">
        <f>(SUMIFS('OD0040 theo Bravo'!$G:$G,'OD0040 theo Bravo'!$G:$G,"&gt;="&amp;0,'OD0040 theo Bravo'!$D:$D,J$3,'OD0040 theo Bravo'!$B:$B,"&lt;="&amp;$B229))</f>
        <v>0</v>
      </c>
      <c r="K229" s="1">
        <f>(SUMIFS('OD0040 theo Bravo'!$G:$G,'OD0040 theo Bravo'!$G:$G,"&gt;="&amp;0,'OD0040 theo Bravo'!$D:$D,K$3,'OD0040 theo Bravo'!$B:$B,"&lt;="&amp;$B229))</f>
        <v>0</v>
      </c>
      <c r="L229" s="1">
        <f>-(SUMIFS('OD0040 theo Bravo'!$G:$G,'OD0040 theo Bravo'!$G:$G,"&lt;"&amp;0,'OD0040 theo Bravo'!$D:$D,L$3))</f>
        <v>504722</v>
      </c>
      <c r="M229" s="1">
        <f>-(SUMIFS('OD0040 theo Bravo'!$G:$G,'OD0040 theo Bravo'!$G:$G,"&lt;"&amp;0,'OD0040 theo Bravo'!$D:$D,M$3))</f>
        <v>0</v>
      </c>
      <c r="N229" s="1">
        <f>-(SUMIFS('OD0040 theo Bravo'!$G:$G,'OD0040 theo Bravo'!$G:$G,"&lt;"&amp;0,'OD0040 theo Bravo'!$D:$D,N$3))</f>
        <v>974267</v>
      </c>
      <c r="O229" s="1">
        <f>-(SUMIFS('OD0040 theo Bravo'!$G:$G,'OD0040 theo Bravo'!$G:$G,"&lt;"&amp;0,'OD0040 theo Bravo'!$D:$D,O$3))</f>
        <v>830018</v>
      </c>
      <c r="P229" s="1">
        <f>-(SUMIFS('OD0040 theo Bravo'!$G:$G,'OD0040 theo Bravo'!$G:$G,"&lt;"&amp;0,'OD0040 theo Bravo'!$D:$D,P$3))</f>
        <v>550000</v>
      </c>
      <c r="Q229" s="1">
        <f>-(SUMIFS('OD0040 theo Bravo'!$G:$G,'OD0040 theo Bravo'!$G:$G,"&lt;"&amp;0,'OD0040 theo Bravo'!$D:$D,Q$3))</f>
        <v>449984</v>
      </c>
      <c r="R229" s="1">
        <f>-(SUMIFS('OD0040 theo Bravo'!$G:$G,'OD0040 theo Bravo'!$G:$G,"&lt;"&amp;0,'OD0040 theo Bravo'!$D:$D,R$3))</f>
        <v>550145</v>
      </c>
      <c r="S229" s="1">
        <f>-(SUMIFS('OD0040 theo Bravo'!$G:$G,'OD0040 theo Bravo'!$G:$G,"&lt;"&amp;0,'OD0040 theo Bravo'!$D:$D,S$3))</f>
        <v>0</v>
      </c>
      <c r="T229" s="1">
        <f>-(SUMIFS('OD0040 theo Bravo'!$G:$G,'OD0040 theo Bravo'!$G:$G,"&lt;"&amp;0,'OD0040 theo Bravo'!$D:$D,T$3))</f>
        <v>49247</v>
      </c>
      <c r="U229" s="18">
        <f t="shared" si="72"/>
        <v>0</v>
      </c>
      <c r="V229" s="18">
        <f t="shared" si="73"/>
        <v>10150</v>
      </c>
      <c r="W229" s="18">
        <f t="shared" si="74"/>
        <v>0</v>
      </c>
      <c r="X229" s="18">
        <f t="shared" si="75"/>
        <v>0</v>
      </c>
      <c r="Y229" s="18">
        <f t="shared" si="76"/>
        <v>0</v>
      </c>
      <c r="Z229" s="18">
        <f t="shared" si="77"/>
        <v>0</v>
      </c>
      <c r="AA229" s="18">
        <f t="shared" si="78"/>
        <v>0</v>
      </c>
      <c r="AB229" s="18">
        <f t="shared" si="79"/>
        <v>0</v>
      </c>
      <c r="AC229" s="18">
        <f t="shared" si="80"/>
        <v>0</v>
      </c>
      <c r="AD229" s="17">
        <f>(U229*SUMIFS(Info!$C:$C,Info!$A:$A,AD$3,Info!$E:$E,"&gt;="&amp;$B229,Info!$D:$D,"&lt;="&amp;$B229,Info!$I:$I,"x")/365)*100000</f>
        <v>0</v>
      </c>
      <c r="AE229" s="17">
        <f>(V229*SUMIFS(Info!$C:$C,Info!$A:$A,AE$3,Info!$E:$E,"&gt;="&amp;$B229,Info!$D:$D,"&lt;="&amp;$B229,Info!$I:$I,"x")/365)*100000</f>
        <v>174635.61643835614</v>
      </c>
      <c r="AF229" s="17">
        <f>(W229*SUMIFS(Info!$C:$C,Info!$A:$A,AF$3,Info!$E:$E,"&gt;="&amp;$B229,Info!$D:$D,"&lt;="&amp;$B229,Info!$I:$I,"x")/365)*100000</f>
        <v>0</v>
      </c>
      <c r="AG229" s="17">
        <f>(X229*SUMIFS(Info!$C:$C,Info!$A:$A,AG$3,Info!$E:$E,"&gt;="&amp;$B229,Info!$D:$D,"&lt;="&amp;$B229,Info!$I:$I,"x")/365)*100000</f>
        <v>0</v>
      </c>
      <c r="AH229" s="17">
        <f>(Y229*SUMIFS(Info!$C:$C,Info!$A:$A,AH$3,Info!$E:$E,"&gt;="&amp;$B229,Info!$D:$D,"&lt;="&amp;$B229,Info!$I:$I,"x")/365)*100000</f>
        <v>0</v>
      </c>
      <c r="AI229" s="17">
        <f>(Z229*SUMIFS(Info!$C:$C,Info!$A:$A,AI$3,Info!$E:$E,"&gt;="&amp;$B229,Info!$D:$D,"&lt;="&amp;$B229,Info!$I:$I,"x")/365)*100000</f>
        <v>0</v>
      </c>
      <c r="AJ229" s="17">
        <f>(AA229*SUMIFS(Info!$C:$C,Info!$A:$A,AJ$3,Info!$E:$E,"&gt;="&amp;$B229,Info!$D:$D,"&lt;="&amp;$B229,Info!$I:$I,"x")/365)*100000</f>
        <v>0</v>
      </c>
      <c r="AK229" s="17">
        <f>(AB229*SUMIFS(Info!$C:$C,Info!$A:$A,AK$3,Info!$E:$E,"&gt;="&amp;$B229,Info!$D:$D,"&lt;="&amp;$B229,Info!$I:$I,"x")/365)*100000</f>
        <v>0</v>
      </c>
      <c r="AL229" s="17">
        <f>(AC229*SUMIFS(Info!$C:$C,Info!$A:$A,AL$3,Info!$E:$E,"&gt;="&amp;$B229,Info!$D:$D,"&lt;="&amp;$B229,Info!$I:$I,"x")/365)*100000</f>
        <v>0</v>
      </c>
    </row>
    <row r="230" spans="2:38">
      <c r="B230" s="14">
        <f t="shared" si="81"/>
        <v>45794</v>
      </c>
      <c r="C230" s="1">
        <f>(SUMIFS('OD0040 theo Bravo'!$G:$G,'OD0040 theo Bravo'!$G:$G,"&gt;="&amp;0,'OD0040 theo Bravo'!$D:$D,C$3,'OD0040 theo Bravo'!$B:$B,"&lt;="&amp;$B230))</f>
        <v>270462</v>
      </c>
      <c r="D230" s="1">
        <f>(SUMIFS('OD0040 theo Bravo'!$G:$G,'OD0040 theo Bravo'!$G:$G,"&gt;="&amp;0,'OD0040 theo Bravo'!$D:$D,D$3,'OD0040 theo Bravo'!$B:$B,"&lt;="&amp;$B230))</f>
        <v>10150</v>
      </c>
      <c r="E230" s="1">
        <f>(SUMIFS('OD0040 theo Bravo'!$G:$G,'OD0040 theo Bravo'!$G:$G,"&gt;="&amp;0,'OD0040 theo Bravo'!$D:$D,E$3,'OD0040 theo Bravo'!$B:$B,"&lt;="&amp;$B230))</f>
        <v>902781</v>
      </c>
      <c r="F230" s="1">
        <f>(SUMIFS('OD0040 theo Bravo'!$G:$G,'OD0040 theo Bravo'!$G:$G,"&gt;="&amp;0,'OD0040 theo Bravo'!$D:$D,F$3,'OD0040 theo Bravo'!$B:$B,"&lt;="&amp;$B230))</f>
        <v>722210</v>
      </c>
      <c r="G230" s="1">
        <f>(SUMIFS('OD0040 theo Bravo'!$G:$G,'OD0040 theo Bravo'!$G:$G,"&gt;="&amp;0,'OD0040 theo Bravo'!$D:$D,G$3,'OD0040 theo Bravo'!$B:$B,"&lt;="&amp;$B230))</f>
        <v>550000</v>
      </c>
      <c r="H230" s="1">
        <f>(SUMIFS('OD0040 theo Bravo'!$G:$G,'OD0040 theo Bravo'!$G:$G,"&gt;="&amp;0,'OD0040 theo Bravo'!$D:$D,H$3,'OD0040 theo Bravo'!$B:$B,"&lt;="&amp;$B230))</f>
        <v>250000</v>
      </c>
      <c r="I230" s="1">
        <f>(SUMIFS('OD0040 theo Bravo'!$G:$G,'OD0040 theo Bravo'!$G:$G,"&gt;="&amp;0,'OD0040 theo Bravo'!$D:$D,I$3,'OD0040 theo Bravo'!$B:$B,"&lt;="&amp;$B230))</f>
        <v>510633</v>
      </c>
      <c r="J230" s="1">
        <f>(SUMIFS('OD0040 theo Bravo'!$G:$G,'OD0040 theo Bravo'!$G:$G,"&gt;="&amp;0,'OD0040 theo Bravo'!$D:$D,J$3,'OD0040 theo Bravo'!$B:$B,"&lt;="&amp;$B230))</f>
        <v>0</v>
      </c>
      <c r="K230" s="1">
        <f>(SUMIFS('OD0040 theo Bravo'!$G:$G,'OD0040 theo Bravo'!$G:$G,"&gt;="&amp;0,'OD0040 theo Bravo'!$D:$D,K$3,'OD0040 theo Bravo'!$B:$B,"&lt;="&amp;$B230))</f>
        <v>0</v>
      </c>
      <c r="L230" s="1">
        <f>-(SUMIFS('OD0040 theo Bravo'!$G:$G,'OD0040 theo Bravo'!$G:$G,"&lt;"&amp;0,'OD0040 theo Bravo'!$D:$D,L$3))</f>
        <v>504722</v>
      </c>
      <c r="M230" s="1">
        <f>-(SUMIFS('OD0040 theo Bravo'!$G:$G,'OD0040 theo Bravo'!$G:$G,"&lt;"&amp;0,'OD0040 theo Bravo'!$D:$D,M$3))</f>
        <v>0</v>
      </c>
      <c r="N230" s="1">
        <f>-(SUMIFS('OD0040 theo Bravo'!$G:$G,'OD0040 theo Bravo'!$G:$G,"&lt;"&amp;0,'OD0040 theo Bravo'!$D:$D,N$3))</f>
        <v>974267</v>
      </c>
      <c r="O230" s="1">
        <f>-(SUMIFS('OD0040 theo Bravo'!$G:$G,'OD0040 theo Bravo'!$G:$G,"&lt;"&amp;0,'OD0040 theo Bravo'!$D:$D,O$3))</f>
        <v>830018</v>
      </c>
      <c r="P230" s="1">
        <f>-(SUMIFS('OD0040 theo Bravo'!$G:$G,'OD0040 theo Bravo'!$G:$G,"&lt;"&amp;0,'OD0040 theo Bravo'!$D:$D,P$3))</f>
        <v>550000</v>
      </c>
      <c r="Q230" s="1">
        <f>-(SUMIFS('OD0040 theo Bravo'!$G:$G,'OD0040 theo Bravo'!$G:$G,"&lt;"&amp;0,'OD0040 theo Bravo'!$D:$D,Q$3))</f>
        <v>449984</v>
      </c>
      <c r="R230" s="1">
        <f>-(SUMIFS('OD0040 theo Bravo'!$G:$G,'OD0040 theo Bravo'!$G:$G,"&lt;"&amp;0,'OD0040 theo Bravo'!$D:$D,R$3))</f>
        <v>550145</v>
      </c>
      <c r="S230" s="1">
        <f>-(SUMIFS('OD0040 theo Bravo'!$G:$G,'OD0040 theo Bravo'!$G:$G,"&lt;"&amp;0,'OD0040 theo Bravo'!$D:$D,S$3))</f>
        <v>0</v>
      </c>
      <c r="T230" s="1">
        <f>-(SUMIFS('OD0040 theo Bravo'!$G:$G,'OD0040 theo Bravo'!$G:$G,"&lt;"&amp;0,'OD0040 theo Bravo'!$D:$D,T$3))</f>
        <v>49247</v>
      </c>
      <c r="U230" s="18">
        <f t="shared" si="72"/>
        <v>0</v>
      </c>
      <c r="V230" s="18">
        <f t="shared" si="73"/>
        <v>10150</v>
      </c>
      <c r="W230" s="18">
        <f t="shared" si="74"/>
        <v>0</v>
      </c>
      <c r="X230" s="18">
        <f t="shared" si="75"/>
        <v>0</v>
      </c>
      <c r="Y230" s="18">
        <f t="shared" si="76"/>
        <v>0</v>
      </c>
      <c r="Z230" s="18">
        <f t="shared" si="77"/>
        <v>0</v>
      </c>
      <c r="AA230" s="18">
        <f t="shared" si="78"/>
        <v>0</v>
      </c>
      <c r="AB230" s="18">
        <f t="shared" si="79"/>
        <v>0</v>
      </c>
      <c r="AC230" s="18">
        <f t="shared" si="80"/>
        <v>0</v>
      </c>
      <c r="AD230" s="17">
        <f>(U230*SUMIFS(Info!$C:$C,Info!$A:$A,AD$3,Info!$E:$E,"&gt;="&amp;$B230,Info!$D:$D,"&lt;="&amp;$B230,Info!$I:$I,"x")/365)*100000</f>
        <v>0</v>
      </c>
      <c r="AE230" s="17">
        <f>(V230*SUMIFS(Info!$C:$C,Info!$A:$A,AE$3,Info!$E:$E,"&gt;="&amp;$B230,Info!$D:$D,"&lt;="&amp;$B230,Info!$I:$I,"x")/365)*100000</f>
        <v>174635.61643835614</v>
      </c>
      <c r="AF230" s="17">
        <f>(W230*SUMIFS(Info!$C:$C,Info!$A:$A,AF$3,Info!$E:$E,"&gt;="&amp;$B230,Info!$D:$D,"&lt;="&amp;$B230,Info!$I:$I,"x")/365)*100000</f>
        <v>0</v>
      </c>
      <c r="AG230" s="17">
        <f>(X230*SUMIFS(Info!$C:$C,Info!$A:$A,AG$3,Info!$E:$E,"&gt;="&amp;$B230,Info!$D:$D,"&lt;="&amp;$B230,Info!$I:$I,"x")/365)*100000</f>
        <v>0</v>
      </c>
      <c r="AH230" s="17">
        <f>(Y230*SUMIFS(Info!$C:$C,Info!$A:$A,AH$3,Info!$E:$E,"&gt;="&amp;$B230,Info!$D:$D,"&lt;="&amp;$B230,Info!$I:$I,"x")/365)*100000</f>
        <v>0</v>
      </c>
      <c r="AI230" s="17">
        <f>(Z230*SUMIFS(Info!$C:$C,Info!$A:$A,AI$3,Info!$E:$E,"&gt;="&amp;$B230,Info!$D:$D,"&lt;="&amp;$B230,Info!$I:$I,"x")/365)*100000</f>
        <v>0</v>
      </c>
      <c r="AJ230" s="17">
        <f>(AA230*SUMIFS(Info!$C:$C,Info!$A:$A,AJ$3,Info!$E:$E,"&gt;="&amp;$B230,Info!$D:$D,"&lt;="&amp;$B230,Info!$I:$I,"x")/365)*100000</f>
        <v>0</v>
      </c>
      <c r="AK230" s="17">
        <f>(AB230*SUMIFS(Info!$C:$C,Info!$A:$A,AK$3,Info!$E:$E,"&gt;="&amp;$B230,Info!$D:$D,"&lt;="&amp;$B230,Info!$I:$I,"x")/365)*100000</f>
        <v>0</v>
      </c>
      <c r="AL230" s="17">
        <f>(AC230*SUMIFS(Info!$C:$C,Info!$A:$A,AL$3,Info!$E:$E,"&gt;="&amp;$B230,Info!$D:$D,"&lt;="&amp;$B230,Info!$I:$I,"x")/365)*100000</f>
        <v>0</v>
      </c>
    </row>
    <row r="231" spans="2:38">
      <c r="B231" s="14">
        <f t="shared" si="81"/>
        <v>45795</v>
      </c>
      <c r="C231" s="1">
        <f>(SUMIFS('OD0040 theo Bravo'!$G:$G,'OD0040 theo Bravo'!$G:$G,"&gt;="&amp;0,'OD0040 theo Bravo'!$D:$D,C$3,'OD0040 theo Bravo'!$B:$B,"&lt;="&amp;$B231))</f>
        <v>270462</v>
      </c>
      <c r="D231" s="1">
        <f>(SUMIFS('OD0040 theo Bravo'!$G:$G,'OD0040 theo Bravo'!$G:$G,"&gt;="&amp;0,'OD0040 theo Bravo'!$D:$D,D$3,'OD0040 theo Bravo'!$B:$B,"&lt;="&amp;$B231))</f>
        <v>10150</v>
      </c>
      <c r="E231" s="1">
        <f>(SUMIFS('OD0040 theo Bravo'!$G:$G,'OD0040 theo Bravo'!$G:$G,"&gt;="&amp;0,'OD0040 theo Bravo'!$D:$D,E$3,'OD0040 theo Bravo'!$B:$B,"&lt;="&amp;$B231))</f>
        <v>902781</v>
      </c>
      <c r="F231" s="1">
        <f>(SUMIFS('OD0040 theo Bravo'!$G:$G,'OD0040 theo Bravo'!$G:$G,"&gt;="&amp;0,'OD0040 theo Bravo'!$D:$D,F$3,'OD0040 theo Bravo'!$B:$B,"&lt;="&amp;$B231))</f>
        <v>722210</v>
      </c>
      <c r="G231" s="1">
        <f>(SUMIFS('OD0040 theo Bravo'!$G:$G,'OD0040 theo Bravo'!$G:$G,"&gt;="&amp;0,'OD0040 theo Bravo'!$D:$D,G$3,'OD0040 theo Bravo'!$B:$B,"&lt;="&amp;$B231))</f>
        <v>550000</v>
      </c>
      <c r="H231" s="1">
        <f>(SUMIFS('OD0040 theo Bravo'!$G:$G,'OD0040 theo Bravo'!$G:$G,"&gt;="&amp;0,'OD0040 theo Bravo'!$D:$D,H$3,'OD0040 theo Bravo'!$B:$B,"&lt;="&amp;$B231))</f>
        <v>250000</v>
      </c>
      <c r="I231" s="1">
        <f>(SUMIFS('OD0040 theo Bravo'!$G:$G,'OD0040 theo Bravo'!$G:$G,"&gt;="&amp;0,'OD0040 theo Bravo'!$D:$D,I$3,'OD0040 theo Bravo'!$B:$B,"&lt;="&amp;$B231))</f>
        <v>510633</v>
      </c>
      <c r="J231" s="1">
        <f>(SUMIFS('OD0040 theo Bravo'!$G:$G,'OD0040 theo Bravo'!$G:$G,"&gt;="&amp;0,'OD0040 theo Bravo'!$D:$D,J$3,'OD0040 theo Bravo'!$B:$B,"&lt;="&amp;$B231))</f>
        <v>0</v>
      </c>
      <c r="K231" s="1">
        <f>(SUMIFS('OD0040 theo Bravo'!$G:$G,'OD0040 theo Bravo'!$G:$G,"&gt;="&amp;0,'OD0040 theo Bravo'!$D:$D,K$3,'OD0040 theo Bravo'!$B:$B,"&lt;="&amp;$B231))</f>
        <v>0</v>
      </c>
      <c r="L231" s="1">
        <f>-(SUMIFS('OD0040 theo Bravo'!$G:$G,'OD0040 theo Bravo'!$G:$G,"&lt;"&amp;0,'OD0040 theo Bravo'!$D:$D,L$3))</f>
        <v>504722</v>
      </c>
      <c r="M231" s="1">
        <f>-(SUMIFS('OD0040 theo Bravo'!$G:$G,'OD0040 theo Bravo'!$G:$G,"&lt;"&amp;0,'OD0040 theo Bravo'!$D:$D,M$3))</f>
        <v>0</v>
      </c>
      <c r="N231" s="1">
        <f>-(SUMIFS('OD0040 theo Bravo'!$G:$G,'OD0040 theo Bravo'!$G:$G,"&lt;"&amp;0,'OD0040 theo Bravo'!$D:$D,N$3))</f>
        <v>974267</v>
      </c>
      <c r="O231" s="1">
        <f>-(SUMIFS('OD0040 theo Bravo'!$G:$G,'OD0040 theo Bravo'!$G:$G,"&lt;"&amp;0,'OD0040 theo Bravo'!$D:$D,O$3))</f>
        <v>830018</v>
      </c>
      <c r="P231" s="1">
        <f>-(SUMIFS('OD0040 theo Bravo'!$G:$G,'OD0040 theo Bravo'!$G:$G,"&lt;"&amp;0,'OD0040 theo Bravo'!$D:$D,P$3))</f>
        <v>550000</v>
      </c>
      <c r="Q231" s="1">
        <f>-(SUMIFS('OD0040 theo Bravo'!$G:$G,'OD0040 theo Bravo'!$G:$G,"&lt;"&amp;0,'OD0040 theo Bravo'!$D:$D,Q$3))</f>
        <v>449984</v>
      </c>
      <c r="R231" s="1">
        <f>-(SUMIFS('OD0040 theo Bravo'!$G:$G,'OD0040 theo Bravo'!$G:$G,"&lt;"&amp;0,'OD0040 theo Bravo'!$D:$D,R$3))</f>
        <v>550145</v>
      </c>
      <c r="S231" s="1">
        <f>-(SUMIFS('OD0040 theo Bravo'!$G:$G,'OD0040 theo Bravo'!$G:$G,"&lt;"&amp;0,'OD0040 theo Bravo'!$D:$D,S$3))</f>
        <v>0</v>
      </c>
      <c r="T231" s="1">
        <f>-(SUMIFS('OD0040 theo Bravo'!$G:$G,'OD0040 theo Bravo'!$G:$G,"&lt;"&amp;0,'OD0040 theo Bravo'!$D:$D,T$3))</f>
        <v>49247</v>
      </c>
      <c r="U231" s="18">
        <f t="shared" si="72"/>
        <v>0</v>
      </c>
      <c r="V231" s="18">
        <f t="shared" si="73"/>
        <v>10150</v>
      </c>
      <c r="W231" s="18">
        <f t="shared" si="74"/>
        <v>0</v>
      </c>
      <c r="X231" s="18">
        <f t="shared" si="75"/>
        <v>0</v>
      </c>
      <c r="Y231" s="18">
        <f t="shared" si="76"/>
        <v>0</v>
      </c>
      <c r="Z231" s="18">
        <f t="shared" si="77"/>
        <v>0</v>
      </c>
      <c r="AA231" s="18">
        <f t="shared" si="78"/>
        <v>0</v>
      </c>
      <c r="AB231" s="18">
        <f t="shared" si="79"/>
        <v>0</v>
      </c>
      <c r="AC231" s="18">
        <f t="shared" si="80"/>
        <v>0</v>
      </c>
      <c r="AD231" s="17">
        <f>(U231*SUMIFS(Info!$C:$C,Info!$A:$A,AD$3,Info!$E:$E,"&gt;="&amp;$B231,Info!$D:$D,"&lt;="&amp;$B231,Info!$I:$I,"x")/365)*100000</f>
        <v>0</v>
      </c>
      <c r="AE231" s="17">
        <f>(V231*SUMIFS(Info!$C:$C,Info!$A:$A,AE$3,Info!$E:$E,"&gt;="&amp;$B231,Info!$D:$D,"&lt;="&amp;$B231,Info!$I:$I,"x")/365)*100000</f>
        <v>174635.61643835614</v>
      </c>
      <c r="AF231" s="17">
        <f>(W231*SUMIFS(Info!$C:$C,Info!$A:$A,AF$3,Info!$E:$E,"&gt;="&amp;$B231,Info!$D:$D,"&lt;="&amp;$B231,Info!$I:$I,"x")/365)*100000</f>
        <v>0</v>
      </c>
      <c r="AG231" s="17">
        <f>(X231*SUMIFS(Info!$C:$C,Info!$A:$A,AG$3,Info!$E:$E,"&gt;="&amp;$B231,Info!$D:$D,"&lt;="&amp;$B231,Info!$I:$I,"x")/365)*100000</f>
        <v>0</v>
      </c>
      <c r="AH231" s="17">
        <f>(Y231*SUMIFS(Info!$C:$C,Info!$A:$A,AH$3,Info!$E:$E,"&gt;="&amp;$B231,Info!$D:$D,"&lt;="&amp;$B231,Info!$I:$I,"x")/365)*100000</f>
        <v>0</v>
      </c>
      <c r="AI231" s="17">
        <f>(Z231*SUMIFS(Info!$C:$C,Info!$A:$A,AI$3,Info!$E:$E,"&gt;="&amp;$B231,Info!$D:$D,"&lt;="&amp;$B231,Info!$I:$I,"x")/365)*100000</f>
        <v>0</v>
      </c>
      <c r="AJ231" s="17">
        <f>(AA231*SUMIFS(Info!$C:$C,Info!$A:$A,AJ$3,Info!$E:$E,"&gt;="&amp;$B231,Info!$D:$D,"&lt;="&amp;$B231,Info!$I:$I,"x")/365)*100000</f>
        <v>0</v>
      </c>
      <c r="AK231" s="17">
        <f>(AB231*SUMIFS(Info!$C:$C,Info!$A:$A,AK$3,Info!$E:$E,"&gt;="&amp;$B231,Info!$D:$D,"&lt;="&amp;$B231,Info!$I:$I,"x")/365)*100000</f>
        <v>0</v>
      </c>
      <c r="AL231" s="17">
        <f>(AC231*SUMIFS(Info!$C:$C,Info!$A:$A,AL$3,Info!$E:$E,"&gt;="&amp;$B231,Info!$D:$D,"&lt;="&amp;$B231,Info!$I:$I,"x")/365)*100000</f>
        <v>0</v>
      </c>
    </row>
    <row r="232" spans="2:38">
      <c r="B232" s="14">
        <f t="shared" si="81"/>
        <v>45796</v>
      </c>
      <c r="C232" s="1">
        <f>(SUMIFS('OD0040 theo Bravo'!$G:$G,'OD0040 theo Bravo'!$G:$G,"&gt;="&amp;0,'OD0040 theo Bravo'!$D:$D,C$3,'OD0040 theo Bravo'!$B:$B,"&lt;="&amp;$B232))</f>
        <v>270895</v>
      </c>
      <c r="D232" s="1">
        <f>(SUMIFS('OD0040 theo Bravo'!$G:$G,'OD0040 theo Bravo'!$G:$G,"&gt;="&amp;0,'OD0040 theo Bravo'!$D:$D,D$3,'OD0040 theo Bravo'!$B:$B,"&lt;="&amp;$B232))</f>
        <v>10150</v>
      </c>
      <c r="E232" s="1">
        <f>(SUMIFS('OD0040 theo Bravo'!$G:$G,'OD0040 theo Bravo'!$G:$G,"&gt;="&amp;0,'OD0040 theo Bravo'!$D:$D,E$3,'OD0040 theo Bravo'!$B:$B,"&lt;="&amp;$B232))</f>
        <v>913377</v>
      </c>
      <c r="F232" s="1">
        <f>(SUMIFS('OD0040 theo Bravo'!$G:$G,'OD0040 theo Bravo'!$G:$G,"&gt;="&amp;0,'OD0040 theo Bravo'!$D:$D,F$3,'OD0040 theo Bravo'!$B:$B,"&lt;="&amp;$B232))</f>
        <v>722355</v>
      </c>
      <c r="G232" s="1">
        <f>(SUMIFS('OD0040 theo Bravo'!$G:$G,'OD0040 theo Bravo'!$G:$G,"&gt;="&amp;0,'OD0040 theo Bravo'!$D:$D,G$3,'OD0040 theo Bravo'!$B:$B,"&lt;="&amp;$B232))</f>
        <v>550000</v>
      </c>
      <c r="H232" s="1">
        <f>(SUMIFS('OD0040 theo Bravo'!$G:$G,'OD0040 theo Bravo'!$G:$G,"&gt;="&amp;0,'OD0040 theo Bravo'!$D:$D,H$3,'OD0040 theo Bravo'!$B:$B,"&lt;="&amp;$B232))</f>
        <v>250000</v>
      </c>
      <c r="I232" s="1">
        <f>(SUMIFS('OD0040 theo Bravo'!$G:$G,'OD0040 theo Bravo'!$G:$G,"&gt;="&amp;0,'OD0040 theo Bravo'!$D:$D,I$3,'OD0040 theo Bravo'!$B:$B,"&lt;="&amp;$B232))</f>
        <v>511085</v>
      </c>
      <c r="J232" s="1">
        <f>(SUMIFS('OD0040 theo Bravo'!$G:$G,'OD0040 theo Bravo'!$G:$G,"&gt;="&amp;0,'OD0040 theo Bravo'!$D:$D,J$3,'OD0040 theo Bravo'!$B:$B,"&lt;="&amp;$B232))</f>
        <v>0</v>
      </c>
      <c r="K232" s="1">
        <f>(SUMIFS('OD0040 theo Bravo'!$G:$G,'OD0040 theo Bravo'!$G:$G,"&gt;="&amp;0,'OD0040 theo Bravo'!$D:$D,K$3,'OD0040 theo Bravo'!$B:$B,"&lt;="&amp;$B232))</f>
        <v>0</v>
      </c>
      <c r="L232" s="1">
        <f>-(SUMIFS('OD0040 theo Bravo'!$G:$G,'OD0040 theo Bravo'!$G:$G,"&lt;"&amp;0,'OD0040 theo Bravo'!$D:$D,L$3))</f>
        <v>504722</v>
      </c>
      <c r="M232" s="1">
        <f>-(SUMIFS('OD0040 theo Bravo'!$G:$G,'OD0040 theo Bravo'!$G:$G,"&lt;"&amp;0,'OD0040 theo Bravo'!$D:$D,M$3))</f>
        <v>0</v>
      </c>
      <c r="N232" s="1">
        <f>-(SUMIFS('OD0040 theo Bravo'!$G:$G,'OD0040 theo Bravo'!$G:$G,"&lt;"&amp;0,'OD0040 theo Bravo'!$D:$D,N$3))</f>
        <v>974267</v>
      </c>
      <c r="O232" s="1">
        <f>-(SUMIFS('OD0040 theo Bravo'!$G:$G,'OD0040 theo Bravo'!$G:$G,"&lt;"&amp;0,'OD0040 theo Bravo'!$D:$D,O$3))</f>
        <v>830018</v>
      </c>
      <c r="P232" s="1">
        <f>-(SUMIFS('OD0040 theo Bravo'!$G:$G,'OD0040 theo Bravo'!$G:$G,"&lt;"&amp;0,'OD0040 theo Bravo'!$D:$D,P$3))</f>
        <v>550000</v>
      </c>
      <c r="Q232" s="1">
        <f>-(SUMIFS('OD0040 theo Bravo'!$G:$G,'OD0040 theo Bravo'!$G:$G,"&lt;"&amp;0,'OD0040 theo Bravo'!$D:$D,Q$3))</f>
        <v>449984</v>
      </c>
      <c r="R232" s="1">
        <f>-(SUMIFS('OD0040 theo Bravo'!$G:$G,'OD0040 theo Bravo'!$G:$G,"&lt;"&amp;0,'OD0040 theo Bravo'!$D:$D,R$3))</f>
        <v>550145</v>
      </c>
      <c r="S232" s="1">
        <f>-(SUMIFS('OD0040 theo Bravo'!$G:$G,'OD0040 theo Bravo'!$G:$G,"&lt;"&amp;0,'OD0040 theo Bravo'!$D:$D,S$3))</f>
        <v>0</v>
      </c>
      <c r="T232" s="1">
        <f>-(SUMIFS('OD0040 theo Bravo'!$G:$G,'OD0040 theo Bravo'!$G:$G,"&lt;"&amp;0,'OD0040 theo Bravo'!$D:$D,T$3))</f>
        <v>49247</v>
      </c>
      <c r="U232" s="18">
        <f t="shared" si="72"/>
        <v>0</v>
      </c>
      <c r="V232" s="18">
        <f t="shared" si="73"/>
        <v>10150</v>
      </c>
      <c r="W232" s="18">
        <f t="shared" si="74"/>
        <v>0</v>
      </c>
      <c r="X232" s="18">
        <f t="shared" si="75"/>
        <v>0</v>
      </c>
      <c r="Y232" s="18">
        <f t="shared" si="76"/>
        <v>0</v>
      </c>
      <c r="Z232" s="18">
        <f t="shared" si="77"/>
        <v>0</v>
      </c>
      <c r="AA232" s="18">
        <f t="shared" si="78"/>
        <v>0</v>
      </c>
      <c r="AB232" s="18">
        <f t="shared" si="79"/>
        <v>0</v>
      </c>
      <c r="AC232" s="18">
        <f t="shared" si="80"/>
        <v>0</v>
      </c>
      <c r="AD232" s="17">
        <f>(U232*SUMIFS(Info!$C:$C,Info!$A:$A,AD$3,Info!$E:$E,"&gt;="&amp;$B232,Info!$D:$D,"&lt;="&amp;$B232,Info!$I:$I,"x")/365)*100000</f>
        <v>0</v>
      </c>
      <c r="AE232" s="17">
        <f>(V232*SUMIFS(Info!$C:$C,Info!$A:$A,AE$3,Info!$E:$E,"&gt;="&amp;$B232,Info!$D:$D,"&lt;="&amp;$B232,Info!$I:$I,"x")/365)*100000</f>
        <v>174635.61643835614</v>
      </c>
      <c r="AF232" s="17">
        <f>(W232*SUMIFS(Info!$C:$C,Info!$A:$A,AF$3,Info!$E:$E,"&gt;="&amp;$B232,Info!$D:$D,"&lt;="&amp;$B232,Info!$I:$I,"x")/365)*100000</f>
        <v>0</v>
      </c>
      <c r="AG232" s="17">
        <f>(X232*SUMIFS(Info!$C:$C,Info!$A:$A,AG$3,Info!$E:$E,"&gt;="&amp;$B232,Info!$D:$D,"&lt;="&amp;$B232,Info!$I:$I,"x")/365)*100000</f>
        <v>0</v>
      </c>
      <c r="AH232" s="17">
        <f>(Y232*SUMIFS(Info!$C:$C,Info!$A:$A,AH$3,Info!$E:$E,"&gt;="&amp;$B232,Info!$D:$D,"&lt;="&amp;$B232,Info!$I:$I,"x")/365)*100000</f>
        <v>0</v>
      </c>
      <c r="AI232" s="17">
        <f>(Z232*SUMIFS(Info!$C:$C,Info!$A:$A,AI$3,Info!$E:$E,"&gt;="&amp;$B232,Info!$D:$D,"&lt;="&amp;$B232,Info!$I:$I,"x")/365)*100000</f>
        <v>0</v>
      </c>
      <c r="AJ232" s="17">
        <f>(AA232*SUMIFS(Info!$C:$C,Info!$A:$A,AJ$3,Info!$E:$E,"&gt;="&amp;$B232,Info!$D:$D,"&lt;="&amp;$B232,Info!$I:$I,"x")/365)*100000</f>
        <v>0</v>
      </c>
      <c r="AK232" s="17">
        <f>(AB232*SUMIFS(Info!$C:$C,Info!$A:$A,AK$3,Info!$E:$E,"&gt;="&amp;$B232,Info!$D:$D,"&lt;="&amp;$B232,Info!$I:$I,"x")/365)*100000</f>
        <v>0</v>
      </c>
      <c r="AL232" s="17">
        <f>(AC232*SUMIFS(Info!$C:$C,Info!$A:$A,AL$3,Info!$E:$E,"&gt;="&amp;$B232,Info!$D:$D,"&lt;="&amp;$B232,Info!$I:$I,"x")/365)*100000</f>
        <v>0</v>
      </c>
    </row>
    <row r="233" spans="2:38">
      <c r="B233" s="14">
        <f t="shared" si="81"/>
        <v>45797</v>
      </c>
      <c r="C233" s="1">
        <f>(SUMIFS('OD0040 theo Bravo'!$G:$G,'OD0040 theo Bravo'!$G:$G,"&gt;="&amp;0,'OD0040 theo Bravo'!$D:$D,C$3,'OD0040 theo Bravo'!$B:$B,"&lt;="&amp;$B233))</f>
        <v>271116</v>
      </c>
      <c r="D233" s="1">
        <f>(SUMIFS('OD0040 theo Bravo'!$G:$G,'OD0040 theo Bravo'!$G:$G,"&gt;="&amp;0,'OD0040 theo Bravo'!$D:$D,D$3,'OD0040 theo Bravo'!$B:$B,"&lt;="&amp;$B233))</f>
        <v>10150</v>
      </c>
      <c r="E233" s="1">
        <f>(SUMIFS('OD0040 theo Bravo'!$G:$G,'OD0040 theo Bravo'!$G:$G,"&gt;="&amp;0,'OD0040 theo Bravo'!$D:$D,E$3,'OD0040 theo Bravo'!$B:$B,"&lt;="&amp;$B233))</f>
        <v>914253</v>
      </c>
      <c r="F233" s="1">
        <f>(SUMIFS('OD0040 theo Bravo'!$G:$G,'OD0040 theo Bravo'!$G:$G,"&gt;="&amp;0,'OD0040 theo Bravo'!$D:$D,F$3,'OD0040 theo Bravo'!$B:$B,"&lt;="&amp;$B233))</f>
        <v>723707</v>
      </c>
      <c r="G233" s="1">
        <f>(SUMIFS('OD0040 theo Bravo'!$G:$G,'OD0040 theo Bravo'!$G:$G,"&gt;="&amp;0,'OD0040 theo Bravo'!$D:$D,G$3,'OD0040 theo Bravo'!$B:$B,"&lt;="&amp;$B233))</f>
        <v>550000</v>
      </c>
      <c r="H233" s="1">
        <f>(SUMIFS('OD0040 theo Bravo'!$G:$G,'OD0040 theo Bravo'!$G:$G,"&gt;="&amp;0,'OD0040 theo Bravo'!$D:$D,H$3,'OD0040 theo Bravo'!$B:$B,"&lt;="&amp;$B233))</f>
        <v>250000</v>
      </c>
      <c r="I233" s="1">
        <f>(SUMIFS('OD0040 theo Bravo'!$G:$G,'OD0040 theo Bravo'!$G:$G,"&gt;="&amp;0,'OD0040 theo Bravo'!$D:$D,I$3,'OD0040 theo Bravo'!$B:$B,"&lt;="&amp;$B233))</f>
        <v>511408</v>
      </c>
      <c r="J233" s="1">
        <f>(SUMIFS('OD0040 theo Bravo'!$G:$G,'OD0040 theo Bravo'!$G:$G,"&gt;="&amp;0,'OD0040 theo Bravo'!$D:$D,J$3,'OD0040 theo Bravo'!$B:$B,"&lt;="&amp;$B233))</f>
        <v>0</v>
      </c>
      <c r="K233" s="1">
        <f>(SUMIFS('OD0040 theo Bravo'!$G:$G,'OD0040 theo Bravo'!$G:$G,"&gt;="&amp;0,'OD0040 theo Bravo'!$D:$D,K$3,'OD0040 theo Bravo'!$B:$B,"&lt;="&amp;$B233))</f>
        <v>0</v>
      </c>
      <c r="L233" s="1">
        <f>-(SUMIFS('OD0040 theo Bravo'!$G:$G,'OD0040 theo Bravo'!$G:$G,"&lt;"&amp;0,'OD0040 theo Bravo'!$D:$D,L$3))</f>
        <v>504722</v>
      </c>
      <c r="M233" s="1">
        <f>-(SUMIFS('OD0040 theo Bravo'!$G:$G,'OD0040 theo Bravo'!$G:$G,"&lt;"&amp;0,'OD0040 theo Bravo'!$D:$D,M$3))</f>
        <v>0</v>
      </c>
      <c r="N233" s="1">
        <f>-(SUMIFS('OD0040 theo Bravo'!$G:$G,'OD0040 theo Bravo'!$G:$G,"&lt;"&amp;0,'OD0040 theo Bravo'!$D:$D,N$3))</f>
        <v>974267</v>
      </c>
      <c r="O233" s="1">
        <f>-(SUMIFS('OD0040 theo Bravo'!$G:$G,'OD0040 theo Bravo'!$G:$G,"&lt;"&amp;0,'OD0040 theo Bravo'!$D:$D,O$3))</f>
        <v>830018</v>
      </c>
      <c r="P233" s="1">
        <f>-(SUMIFS('OD0040 theo Bravo'!$G:$G,'OD0040 theo Bravo'!$G:$G,"&lt;"&amp;0,'OD0040 theo Bravo'!$D:$D,P$3))</f>
        <v>550000</v>
      </c>
      <c r="Q233" s="1">
        <f>-(SUMIFS('OD0040 theo Bravo'!$G:$G,'OD0040 theo Bravo'!$G:$G,"&lt;"&amp;0,'OD0040 theo Bravo'!$D:$D,Q$3))</f>
        <v>449984</v>
      </c>
      <c r="R233" s="1">
        <f>-(SUMIFS('OD0040 theo Bravo'!$G:$G,'OD0040 theo Bravo'!$G:$G,"&lt;"&amp;0,'OD0040 theo Bravo'!$D:$D,R$3))</f>
        <v>550145</v>
      </c>
      <c r="S233" s="1">
        <f>-(SUMIFS('OD0040 theo Bravo'!$G:$G,'OD0040 theo Bravo'!$G:$G,"&lt;"&amp;0,'OD0040 theo Bravo'!$D:$D,S$3))</f>
        <v>0</v>
      </c>
      <c r="T233" s="1">
        <f>-(SUMIFS('OD0040 theo Bravo'!$G:$G,'OD0040 theo Bravo'!$G:$G,"&lt;"&amp;0,'OD0040 theo Bravo'!$D:$D,T$3))</f>
        <v>49247</v>
      </c>
      <c r="U233" s="18">
        <f t="shared" si="72"/>
        <v>0</v>
      </c>
      <c r="V233" s="18">
        <f t="shared" si="73"/>
        <v>10150</v>
      </c>
      <c r="W233" s="18">
        <f t="shared" si="74"/>
        <v>0</v>
      </c>
      <c r="X233" s="18">
        <f t="shared" si="75"/>
        <v>0</v>
      </c>
      <c r="Y233" s="18">
        <f t="shared" si="76"/>
        <v>0</v>
      </c>
      <c r="Z233" s="18">
        <f t="shared" si="77"/>
        <v>0</v>
      </c>
      <c r="AA233" s="18">
        <f t="shared" si="78"/>
        <v>0</v>
      </c>
      <c r="AB233" s="18">
        <f t="shared" si="79"/>
        <v>0</v>
      </c>
      <c r="AC233" s="18">
        <f t="shared" si="80"/>
        <v>0</v>
      </c>
      <c r="AD233" s="17">
        <f>(U233*SUMIFS(Info!$C:$C,Info!$A:$A,AD$3,Info!$E:$E,"&gt;="&amp;$B233,Info!$D:$D,"&lt;="&amp;$B233,Info!$I:$I,"x")/365)*100000</f>
        <v>0</v>
      </c>
      <c r="AE233" s="17">
        <f>(V233*SUMIFS(Info!$C:$C,Info!$A:$A,AE$3,Info!$E:$E,"&gt;="&amp;$B233,Info!$D:$D,"&lt;="&amp;$B233,Info!$I:$I,"x")/365)*100000</f>
        <v>174635.61643835614</v>
      </c>
      <c r="AF233" s="17">
        <f>(W233*SUMIFS(Info!$C:$C,Info!$A:$A,AF$3,Info!$E:$E,"&gt;="&amp;$B233,Info!$D:$D,"&lt;="&amp;$B233,Info!$I:$I,"x")/365)*100000</f>
        <v>0</v>
      </c>
      <c r="AG233" s="17">
        <f>(X233*SUMIFS(Info!$C:$C,Info!$A:$A,AG$3,Info!$E:$E,"&gt;="&amp;$B233,Info!$D:$D,"&lt;="&amp;$B233,Info!$I:$I,"x")/365)*100000</f>
        <v>0</v>
      </c>
      <c r="AH233" s="17">
        <f>(Y233*SUMIFS(Info!$C:$C,Info!$A:$A,AH$3,Info!$E:$E,"&gt;="&amp;$B233,Info!$D:$D,"&lt;="&amp;$B233,Info!$I:$I,"x")/365)*100000</f>
        <v>0</v>
      </c>
      <c r="AI233" s="17">
        <f>(Z233*SUMIFS(Info!$C:$C,Info!$A:$A,AI$3,Info!$E:$E,"&gt;="&amp;$B233,Info!$D:$D,"&lt;="&amp;$B233,Info!$I:$I,"x")/365)*100000</f>
        <v>0</v>
      </c>
      <c r="AJ233" s="17">
        <f>(AA233*SUMIFS(Info!$C:$C,Info!$A:$A,AJ$3,Info!$E:$E,"&gt;="&amp;$B233,Info!$D:$D,"&lt;="&amp;$B233,Info!$I:$I,"x")/365)*100000</f>
        <v>0</v>
      </c>
      <c r="AK233" s="17">
        <f>(AB233*SUMIFS(Info!$C:$C,Info!$A:$A,AK$3,Info!$E:$E,"&gt;="&amp;$B233,Info!$D:$D,"&lt;="&amp;$B233,Info!$I:$I,"x")/365)*100000</f>
        <v>0</v>
      </c>
      <c r="AL233" s="17">
        <f>(AC233*SUMIFS(Info!$C:$C,Info!$A:$A,AL$3,Info!$E:$E,"&gt;="&amp;$B233,Info!$D:$D,"&lt;="&amp;$B233,Info!$I:$I,"x")/365)*100000</f>
        <v>0</v>
      </c>
    </row>
    <row r="234" spans="2:38">
      <c r="B234" s="14">
        <f t="shared" si="81"/>
        <v>45798</v>
      </c>
      <c r="C234" s="1">
        <f>(SUMIFS('OD0040 theo Bravo'!$G:$G,'OD0040 theo Bravo'!$G:$G,"&gt;="&amp;0,'OD0040 theo Bravo'!$D:$D,C$3,'OD0040 theo Bravo'!$B:$B,"&lt;="&amp;$B234))</f>
        <v>271238</v>
      </c>
      <c r="D234" s="1">
        <f>(SUMIFS('OD0040 theo Bravo'!$G:$G,'OD0040 theo Bravo'!$G:$G,"&gt;="&amp;0,'OD0040 theo Bravo'!$D:$D,D$3,'OD0040 theo Bravo'!$B:$B,"&lt;="&amp;$B234))</f>
        <v>10150</v>
      </c>
      <c r="E234" s="1">
        <f>(SUMIFS('OD0040 theo Bravo'!$G:$G,'OD0040 theo Bravo'!$G:$G,"&gt;="&amp;0,'OD0040 theo Bravo'!$D:$D,E$3,'OD0040 theo Bravo'!$B:$B,"&lt;="&amp;$B234))</f>
        <v>915946</v>
      </c>
      <c r="F234" s="1">
        <f>(SUMIFS('OD0040 theo Bravo'!$G:$G,'OD0040 theo Bravo'!$G:$G,"&gt;="&amp;0,'OD0040 theo Bravo'!$D:$D,F$3,'OD0040 theo Bravo'!$B:$B,"&lt;="&amp;$B234))</f>
        <v>723819</v>
      </c>
      <c r="G234" s="1">
        <f>(SUMIFS('OD0040 theo Bravo'!$G:$G,'OD0040 theo Bravo'!$G:$G,"&gt;="&amp;0,'OD0040 theo Bravo'!$D:$D,G$3,'OD0040 theo Bravo'!$B:$B,"&lt;="&amp;$B234))</f>
        <v>550000</v>
      </c>
      <c r="H234" s="1">
        <f>(SUMIFS('OD0040 theo Bravo'!$G:$G,'OD0040 theo Bravo'!$G:$G,"&gt;="&amp;0,'OD0040 theo Bravo'!$D:$D,H$3,'OD0040 theo Bravo'!$B:$B,"&lt;="&amp;$B234))</f>
        <v>250000</v>
      </c>
      <c r="I234" s="1">
        <f>(SUMIFS('OD0040 theo Bravo'!$G:$G,'OD0040 theo Bravo'!$G:$G,"&gt;="&amp;0,'OD0040 theo Bravo'!$D:$D,I$3,'OD0040 theo Bravo'!$B:$B,"&lt;="&amp;$B234))</f>
        <v>511869</v>
      </c>
      <c r="J234" s="1">
        <f>(SUMIFS('OD0040 theo Bravo'!$G:$G,'OD0040 theo Bravo'!$G:$G,"&gt;="&amp;0,'OD0040 theo Bravo'!$D:$D,J$3,'OD0040 theo Bravo'!$B:$B,"&lt;="&amp;$B234))</f>
        <v>0</v>
      </c>
      <c r="K234" s="1">
        <f>(SUMIFS('OD0040 theo Bravo'!$G:$G,'OD0040 theo Bravo'!$G:$G,"&gt;="&amp;0,'OD0040 theo Bravo'!$D:$D,K$3,'OD0040 theo Bravo'!$B:$B,"&lt;="&amp;$B234))</f>
        <v>0</v>
      </c>
      <c r="L234" s="1">
        <f>-(SUMIFS('OD0040 theo Bravo'!$G:$G,'OD0040 theo Bravo'!$G:$G,"&lt;"&amp;0,'OD0040 theo Bravo'!$D:$D,L$3))</f>
        <v>504722</v>
      </c>
      <c r="M234" s="1">
        <f>-(SUMIFS('OD0040 theo Bravo'!$G:$G,'OD0040 theo Bravo'!$G:$G,"&lt;"&amp;0,'OD0040 theo Bravo'!$D:$D,M$3))</f>
        <v>0</v>
      </c>
      <c r="N234" s="1">
        <f>-(SUMIFS('OD0040 theo Bravo'!$G:$G,'OD0040 theo Bravo'!$G:$G,"&lt;"&amp;0,'OD0040 theo Bravo'!$D:$D,N$3))</f>
        <v>974267</v>
      </c>
      <c r="O234" s="1">
        <f>-(SUMIFS('OD0040 theo Bravo'!$G:$G,'OD0040 theo Bravo'!$G:$G,"&lt;"&amp;0,'OD0040 theo Bravo'!$D:$D,O$3))</f>
        <v>830018</v>
      </c>
      <c r="P234" s="1">
        <f>-(SUMIFS('OD0040 theo Bravo'!$G:$G,'OD0040 theo Bravo'!$G:$G,"&lt;"&amp;0,'OD0040 theo Bravo'!$D:$D,P$3))</f>
        <v>550000</v>
      </c>
      <c r="Q234" s="1">
        <f>-(SUMIFS('OD0040 theo Bravo'!$G:$G,'OD0040 theo Bravo'!$G:$G,"&lt;"&amp;0,'OD0040 theo Bravo'!$D:$D,Q$3))</f>
        <v>449984</v>
      </c>
      <c r="R234" s="1">
        <f>-(SUMIFS('OD0040 theo Bravo'!$G:$G,'OD0040 theo Bravo'!$G:$G,"&lt;"&amp;0,'OD0040 theo Bravo'!$D:$D,R$3))</f>
        <v>550145</v>
      </c>
      <c r="S234" s="1">
        <f>-(SUMIFS('OD0040 theo Bravo'!$G:$G,'OD0040 theo Bravo'!$G:$G,"&lt;"&amp;0,'OD0040 theo Bravo'!$D:$D,S$3))</f>
        <v>0</v>
      </c>
      <c r="T234" s="1">
        <f>-(SUMIFS('OD0040 theo Bravo'!$G:$G,'OD0040 theo Bravo'!$G:$G,"&lt;"&amp;0,'OD0040 theo Bravo'!$D:$D,T$3))</f>
        <v>49247</v>
      </c>
      <c r="U234" s="18">
        <f t="shared" si="72"/>
        <v>0</v>
      </c>
      <c r="V234" s="18">
        <f t="shared" si="73"/>
        <v>10150</v>
      </c>
      <c r="W234" s="18">
        <f t="shared" si="74"/>
        <v>0</v>
      </c>
      <c r="X234" s="18">
        <f t="shared" si="75"/>
        <v>0</v>
      </c>
      <c r="Y234" s="18">
        <f t="shared" si="76"/>
        <v>0</v>
      </c>
      <c r="Z234" s="18">
        <f t="shared" si="77"/>
        <v>0</v>
      </c>
      <c r="AA234" s="18">
        <f t="shared" si="78"/>
        <v>0</v>
      </c>
      <c r="AB234" s="18">
        <f t="shared" si="79"/>
        <v>0</v>
      </c>
      <c r="AC234" s="18">
        <f t="shared" si="80"/>
        <v>0</v>
      </c>
      <c r="AD234" s="17">
        <f>(U234*SUMIFS(Info!$C:$C,Info!$A:$A,AD$3,Info!$E:$E,"&gt;="&amp;$B234,Info!$D:$D,"&lt;="&amp;$B234,Info!$I:$I,"x")/365)*100000</f>
        <v>0</v>
      </c>
      <c r="AE234" s="17">
        <f>(V234*SUMIFS(Info!$C:$C,Info!$A:$A,AE$3,Info!$E:$E,"&gt;="&amp;$B234,Info!$D:$D,"&lt;="&amp;$B234,Info!$I:$I,"x")/365)*100000</f>
        <v>174635.61643835614</v>
      </c>
      <c r="AF234" s="17">
        <f>(W234*SUMIFS(Info!$C:$C,Info!$A:$A,AF$3,Info!$E:$E,"&gt;="&amp;$B234,Info!$D:$D,"&lt;="&amp;$B234,Info!$I:$I,"x")/365)*100000</f>
        <v>0</v>
      </c>
      <c r="AG234" s="17">
        <f>(X234*SUMIFS(Info!$C:$C,Info!$A:$A,AG$3,Info!$E:$E,"&gt;="&amp;$B234,Info!$D:$D,"&lt;="&amp;$B234,Info!$I:$I,"x")/365)*100000</f>
        <v>0</v>
      </c>
      <c r="AH234" s="17">
        <f>(Y234*SUMIFS(Info!$C:$C,Info!$A:$A,AH$3,Info!$E:$E,"&gt;="&amp;$B234,Info!$D:$D,"&lt;="&amp;$B234,Info!$I:$I,"x")/365)*100000</f>
        <v>0</v>
      </c>
      <c r="AI234" s="17">
        <f>(Z234*SUMIFS(Info!$C:$C,Info!$A:$A,AI$3,Info!$E:$E,"&gt;="&amp;$B234,Info!$D:$D,"&lt;="&amp;$B234,Info!$I:$I,"x")/365)*100000</f>
        <v>0</v>
      </c>
      <c r="AJ234" s="17">
        <f>(AA234*SUMIFS(Info!$C:$C,Info!$A:$A,AJ$3,Info!$E:$E,"&gt;="&amp;$B234,Info!$D:$D,"&lt;="&amp;$B234,Info!$I:$I,"x")/365)*100000</f>
        <v>0</v>
      </c>
      <c r="AK234" s="17">
        <f>(AB234*SUMIFS(Info!$C:$C,Info!$A:$A,AK$3,Info!$E:$E,"&gt;="&amp;$B234,Info!$D:$D,"&lt;="&amp;$B234,Info!$I:$I,"x")/365)*100000</f>
        <v>0</v>
      </c>
      <c r="AL234" s="17">
        <f>(AC234*SUMIFS(Info!$C:$C,Info!$A:$A,AL$3,Info!$E:$E,"&gt;="&amp;$B234,Info!$D:$D,"&lt;="&amp;$B234,Info!$I:$I,"x")/365)*100000</f>
        <v>0</v>
      </c>
    </row>
    <row r="235" spans="2:38">
      <c r="B235" s="14">
        <f t="shared" si="81"/>
        <v>45799</v>
      </c>
      <c r="C235" s="1">
        <f>(SUMIFS('OD0040 theo Bravo'!$G:$G,'OD0040 theo Bravo'!$G:$G,"&gt;="&amp;0,'OD0040 theo Bravo'!$D:$D,C$3,'OD0040 theo Bravo'!$B:$B,"&lt;="&amp;$B235))</f>
        <v>271332</v>
      </c>
      <c r="D235" s="1">
        <f>(SUMIFS('OD0040 theo Bravo'!$G:$G,'OD0040 theo Bravo'!$G:$G,"&gt;="&amp;0,'OD0040 theo Bravo'!$D:$D,D$3,'OD0040 theo Bravo'!$B:$B,"&lt;="&amp;$B235))</f>
        <v>10150</v>
      </c>
      <c r="E235" s="1">
        <f>(SUMIFS('OD0040 theo Bravo'!$G:$G,'OD0040 theo Bravo'!$G:$G,"&gt;="&amp;0,'OD0040 theo Bravo'!$D:$D,E$3,'OD0040 theo Bravo'!$B:$B,"&lt;="&amp;$B235))</f>
        <v>916103</v>
      </c>
      <c r="F235" s="1">
        <f>(SUMIFS('OD0040 theo Bravo'!$G:$G,'OD0040 theo Bravo'!$G:$G,"&gt;="&amp;0,'OD0040 theo Bravo'!$D:$D,F$3,'OD0040 theo Bravo'!$B:$B,"&lt;="&amp;$B235))</f>
        <v>723910</v>
      </c>
      <c r="G235" s="1">
        <f>(SUMIFS('OD0040 theo Bravo'!$G:$G,'OD0040 theo Bravo'!$G:$G,"&gt;="&amp;0,'OD0040 theo Bravo'!$D:$D,G$3,'OD0040 theo Bravo'!$B:$B,"&lt;="&amp;$B235))</f>
        <v>550000</v>
      </c>
      <c r="H235" s="1">
        <f>(SUMIFS('OD0040 theo Bravo'!$G:$G,'OD0040 theo Bravo'!$G:$G,"&gt;="&amp;0,'OD0040 theo Bravo'!$D:$D,H$3,'OD0040 theo Bravo'!$B:$B,"&lt;="&amp;$B235))</f>
        <v>250000</v>
      </c>
      <c r="I235" s="1">
        <f>(SUMIFS('OD0040 theo Bravo'!$G:$G,'OD0040 theo Bravo'!$G:$G,"&gt;="&amp;0,'OD0040 theo Bravo'!$D:$D,I$3,'OD0040 theo Bravo'!$B:$B,"&lt;="&amp;$B235))</f>
        <v>513050</v>
      </c>
      <c r="J235" s="1">
        <f>(SUMIFS('OD0040 theo Bravo'!$G:$G,'OD0040 theo Bravo'!$G:$G,"&gt;="&amp;0,'OD0040 theo Bravo'!$D:$D,J$3,'OD0040 theo Bravo'!$B:$B,"&lt;="&amp;$B235))</f>
        <v>1</v>
      </c>
      <c r="K235" s="1">
        <f>(SUMIFS('OD0040 theo Bravo'!$G:$G,'OD0040 theo Bravo'!$G:$G,"&gt;="&amp;0,'OD0040 theo Bravo'!$D:$D,K$3,'OD0040 theo Bravo'!$B:$B,"&lt;="&amp;$B235))</f>
        <v>0</v>
      </c>
      <c r="L235" s="1">
        <f>-(SUMIFS('OD0040 theo Bravo'!$G:$G,'OD0040 theo Bravo'!$G:$G,"&lt;"&amp;0,'OD0040 theo Bravo'!$D:$D,L$3))</f>
        <v>504722</v>
      </c>
      <c r="M235" s="1">
        <f>-(SUMIFS('OD0040 theo Bravo'!$G:$G,'OD0040 theo Bravo'!$G:$G,"&lt;"&amp;0,'OD0040 theo Bravo'!$D:$D,M$3))</f>
        <v>0</v>
      </c>
      <c r="N235" s="1">
        <f>-(SUMIFS('OD0040 theo Bravo'!$G:$G,'OD0040 theo Bravo'!$G:$G,"&lt;"&amp;0,'OD0040 theo Bravo'!$D:$D,N$3))</f>
        <v>974267</v>
      </c>
      <c r="O235" s="1">
        <f>-(SUMIFS('OD0040 theo Bravo'!$G:$G,'OD0040 theo Bravo'!$G:$G,"&lt;"&amp;0,'OD0040 theo Bravo'!$D:$D,O$3))</f>
        <v>830018</v>
      </c>
      <c r="P235" s="1">
        <f>-(SUMIFS('OD0040 theo Bravo'!$G:$G,'OD0040 theo Bravo'!$G:$G,"&lt;"&amp;0,'OD0040 theo Bravo'!$D:$D,P$3))</f>
        <v>550000</v>
      </c>
      <c r="Q235" s="1">
        <f>-(SUMIFS('OD0040 theo Bravo'!$G:$G,'OD0040 theo Bravo'!$G:$G,"&lt;"&amp;0,'OD0040 theo Bravo'!$D:$D,Q$3))</f>
        <v>449984</v>
      </c>
      <c r="R235" s="1">
        <f>-(SUMIFS('OD0040 theo Bravo'!$G:$G,'OD0040 theo Bravo'!$G:$G,"&lt;"&amp;0,'OD0040 theo Bravo'!$D:$D,R$3))</f>
        <v>550145</v>
      </c>
      <c r="S235" s="1">
        <f>-(SUMIFS('OD0040 theo Bravo'!$G:$G,'OD0040 theo Bravo'!$G:$G,"&lt;"&amp;0,'OD0040 theo Bravo'!$D:$D,S$3))</f>
        <v>0</v>
      </c>
      <c r="T235" s="1">
        <f>-(SUMIFS('OD0040 theo Bravo'!$G:$G,'OD0040 theo Bravo'!$G:$G,"&lt;"&amp;0,'OD0040 theo Bravo'!$D:$D,T$3))</f>
        <v>49247</v>
      </c>
      <c r="U235" s="18">
        <f t="shared" si="72"/>
        <v>0</v>
      </c>
      <c r="V235" s="18">
        <f t="shared" si="73"/>
        <v>10150</v>
      </c>
      <c r="W235" s="18">
        <f t="shared" si="74"/>
        <v>0</v>
      </c>
      <c r="X235" s="18">
        <f t="shared" si="75"/>
        <v>0</v>
      </c>
      <c r="Y235" s="18">
        <f t="shared" si="76"/>
        <v>0</v>
      </c>
      <c r="Z235" s="18">
        <f t="shared" si="77"/>
        <v>0</v>
      </c>
      <c r="AA235" s="18">
        <f t="shared" si="78"/>
        <v>0</v>
      </c>
      <c r="AB235" s="18">
        <f t="shared" si="79"/>
        <v>1</v>
      </c>
      <c r="AC235" s="18">
        <f t="shared" si="80"/>
        <v>0</v>
      </c>
      <c r="AD235" s="17">
        <f>(U235*SUMIFS(Info!$C:$C,Info!$A:$A,AD$3,Info!$E:$E,"&gt;="&amp;$B235,Info!$D:$D,"&lt;="&amp;$B235,Info!$I:$I,"x")/365)*100000</f>
        <v>0</v>
      </c>
      <c r="AE235" s="17">
        <f>(V235*SUMIFS(Info!$C:$C,Info!$A:$A,AE$3,Info!$E:$E,"&gt;="&amp;$B235,Info!$D:$D,"&lt;="&amp;$B235,Info!$I:$I,"x")/365)*100000</f>
        <v>174635.61643835614</v>
      </c>
      <c r="AF235" s="17">
        <f>(W235*SUMIFS(Info!$C:$C,Info!$A:$A,AF$3,Info!$E:$E,"&gt;="&amp;$B235,Info!$D:$D,"&lt;="&amp;$B235,Info!$I:$I,"x")/365)*100000</f>
        <v>0</v>
      </c>
      <c r="AG235" s="17">
        <f>(X235*SUMIFS(Info!$C:$C,Info!$A:$A,AG$3,Info!$E:$E,"&gt;="&amp;$B235,Info!$D:$D,"&lt;="&amp;$B235,Info!$I:$I,"x")/365)*100000</f>
        <v>0</v>
      </c>
      <c r="AH235" s="17">
        <f>(Y235*SUMIFS(Info!$C:$C,Info!$A:$A,AH$3,Info!$E:$E,"&gt;="&amp;$B235,Info!$D:$D,"&lt;="&amp;$B235,Info!$I:$I,"x")/365)*100000</f>
        <v>0</v>
      </c>
      <c r="AI235" s="17">
        <f>(Z235*SUMIFS(Info!$C:$C,Info!$A:$A,AI$3,Info!$E:$E,"&gt;="&amp;$B235,Info!$D:$D,"&lt;="&amp;$B235,Info!$I:$I,"x")/365)*100000</f>
        <v>0</v>
      </c>
      <c r="AJ235" s="17">
        <f>(AA235*SUMIFS(Info!$C:$C,Info!$A:$A,AJ$3,Info!$E:$E,"&gt;="&amp;$B235,Info!$D:$D,"&lt;="&amp;$B235,Info!$I:$I,"x")/365)*100000</f>
        <v>0</v>
      </c>
      <c r="AK235" s="17">
        <f>(AB235*SUMIFS(Info!$C:$C,Info!$A:$A,AK$3,Info!$E:$E,"&gt;="&amp;$B235,Info!$D:$D,"&lt;="&amp;$B235,Info!$I:$I,"x")/365)*100000</f>
        <v>0</v>
      </c>
      <c r="AL235" s="17">
        <f>(AC235*SUMIFS(Info!$C:$C,Info!$A:$A,AL$3,Info!$E:$E,"&gt;="&amp;$B235,Info!$D:$D,"&lt;="&amp;$B235,Info!$I:$I,"x")/365)*100000</f>
        <v>0</v>
      </c>
    </row>
    <row r="236" spans="2:38">
      <c r="B236" s="14">
        <f t="shared" si="81"/>
        <v>45800</v>
      </c>
      <c r="C236" s="1">
        <f>(SUMIFS('OD0040 theo Bravo'!$G:$G,'OD0040 theo Bravo'!$G:$G,"&gt;="&amp;0,'OD0040 theo Bravo'!$D:$D,C$3,'OD0040 theo Bravo'!$B:$B,"&lt;="&amp;$B236))</f>
        <v>271536</v>
      </c>
      <c r="D236" s="1">
        <f>(SUMIFS('OD0040 theo Bravo'!$G:$G,'OD0040 theo Bravo'!$G:$G,"&gt;="&amp;0,'OD0040 theo Bravo'!$D:$D,D$3,'OD0040 theo Bravo'!$B:$B,"&lt;="&amp;$B236))</f>
        <v>10150</v>
      </c>
      <c r="E236" s="1">
        <f>(SUMIFS('OD0040 theo Bravo'!$G:$G,'OD0040 theo Bravo'!$G:$G,"&gt;="&amp;0,'OD0040 theo Bravo'!$D:$D,E$3,'OD0040 theo Bravo'!$B:$B,"&lt;="&amp;$B236))</f>
        <v>923684</v>
      </c>
      <c r="F236" s="1">
        <f>(SUMIFS('OD0040 theo Bravo'!$G:$G,'OD0040 theo Bravo'!$G:$G,"&gt;="&amp;0,'OD0040 theo Bravo'!$D:$D,F$3,'OD0040 theo Bravo'!$B:$B,"&lt;="&amp;$B236))</f>
        <v>723965</v>
      </c>
      <c r="G236" s="1">
        <f>(SUMIFS('OD0040 theo Bravo'!$G:$G,'OD0040 theo Bravo'!$G:$G,"&gt;="&amp;0,'OD0040 theo Bravo'!$D:$D,G$3,'OD0040 theo Bravo'!$B:$B,"&lt;="&amp;$B236))</f>
        <v>550000</v>
      </c>
      <c r="H236" s="1">
        <f>(SUMIFS('OD0040 theo Bravo'!$G:$G,'OD0040 theo Bravo'!$G:$G,"&gt;="&amp;0,'OD0040 theo Bravo'!$D:$D,H$3,'OD0040 theo Bravo'!$B:$B,"&lt;="&amp;$B236))</f>
        <v>250000</v>
      </c>
      <c r="I236" s="1">
        <f>(SUMIFS('OD0040 theo Bravo'!$G:$G,'OD0040 theo Bravo'!$G:$G,"&gt;="&amp;0,'OD0040 theo Bravo'!$D:$D,I$3,'OD0040 theo Bravo'!$B:$B,"&lt;="&amp;$B236))</f>
        <v>513528</v>
      </c>
      <c r="J236" s="1">
        <f>(SUMIFS('OD0040 theo Bravo'!$G:$G,'OD0040 theo Bravo'!$G:$G,"&gt;="&amp;0,'OD0040 theo Bravo'!$D:$D,J$3,'OD0040 theo Bravo'!$B:$B,"&lt;="&amp;$B236))</f>
        <v>1</v>
      </c>
      <c r="K236" s="1">
        <f>(SUMIFS('OD0040 theo Bravo'!$G:$G,'OD0040 theo Bravo'!$G:$G,"&gt;="&amp;0,'OD0040 theo Bravo'!$D:$D,K$3,'OD0040 theo Bravo'!$B:$B,"&lt;="&amp;$B236))</f>
        <v>0</v>
      </c>
      <c r="L236" s="1">
        <f>-(SUMIFS('OD0040 theo Bravo'!$G:$G,'OD0040 theo Bravo'!$G:$G,"&lt;"&amp;0,'OD0040 theo Bravo'!$D:$D,L$3))</f>
        <v>504722</v>
      </c>
      <c r="M236" s="1">
        <f>-(SUMIFS('OD0040 theo Bravo'!$G:$G,'OD0040 theo Bravo'!$G:$G,"&lt;"&amp;0,'OD0040 theo Bravo'!$D:$D,M$3))</f>
        <v>0</v>
      </c>
      <c r="N236" s="1">
        <f>-(SUMIFS('OD0040 theo Bravo'!$G:$G,'OD0040 theo Bravo'!$G:$G,"&lt;"&amp;0,'OD0040 theo Bravo'!$D:$D,N$3))</f>
        <v>974267</v>
      </c>
      <c r="O236" s="1">
        <f>-(SUMIFS('OD0040 theo Bravo'!$G:$G,'OD0040 theo Bravo'!$G:$G,"&lt;"&amp;0,'OD0040 theo Bravo'!$D:$D,O$3))</f>
        <v>830018</v>
      </c>
      <c r="P236" s="1">
        <f>-(SUMIFS('OD0040 theo Bravo'!$G:$G,'OD0040 theo Bravo'!$G:$G,"&lt;"&amp;0,'OD0040 theo Bravo'!$D:$D,P$3))</f>
        <v>550000</v>
      </c>
      <c r="Q236" s="1">
        <f>-(SUMIFS('OD0040 theo Bravo'!$G:$G,'OD0040 theo Bravo'!$G:$G,"&lt;"&amp;0,'OD0040 theo Bravo'!$D:$D,Q$3))</f>
        <v>449984</v>
      </c>
      <c r="R236" s="1">
        <f>-(SUMIFS('OD0040 theo Bravo'!$G:$G,'OD0040 theo Bravo'!$G:$G,"&lt;"&amp;0,'OD0040 theo Bravo'!$D:$D,R$3))</f>
        <v>550145</v>
      </c>
      <c r="S236" s="1">
        <f>-(SUMIFS('OD0040 theo Bravo'!$G:$G,'OD0040 theo Bravo'!$G:$G,"&lt;"&amp;0,'OD0040 theo Bravo'!$D:$D,S$3))</f>
        <v>0</v>
      </c>
      <c r="T236" s="1">
        <f>-(SUMIFS('OD0040 theo Bravo'!$G:$G,'OD0040 theo Bravo'!$G:$G,"&lt;"&amp;0,'OD0040 theo Bravo'!$D:$D,T$3))</f>
        <v>49247</v>
      </c>
      <c r="U236" s="18">
        <f t="shared" si="72"/>
        <v>0</v>
      </c>
      <c r="V236" s="18">
        <f t="shared" si="73"/>
        <v>10150</v>
      </c>
      <c r="W236" s="18">
        <f t="shared" si="74"/>
        <v>0</v>
      </c>
      <c r="X236" s="18">
        <f t="shared" si="75"/>
        <v>0</v>
      </c>
      <c r="Y236" s="18">
        <f t="shared" si="76"/>
        <v>0</v>
      </c>
      <c r="Z236" s="18">
        <f t="shared" si="77"/>
        <v>0</v>
      </c>
      <c r="AA236" s="18">
        <f t="shared" si="78"/>
        <v>0</v>
      </c>
      <c r="AB236" s="18">
        <f t="shared" si="79"/>
        <v>1</v>
      </c>
      <c r="AC236" s="18">
        <f t="shared" si="80"/>
        <v>0</v>
      </c>
      <c r="AD236" s="17">
        <f>(U236*SUMIFS(Info!$C:$C,Info!$A:$A,AD$3,Info!$E:$E,"&gt;="&amp;$B236,Info!$D:$D,"&lt;="&amp;$B236,Info!$I:$I,"x")/365)*100000</f>
        <v>0</v>
      </c>
      <c r="AE236" s="17">
        <f>(V236*SUMIFS(Info!$C:$C,Info!$A:$A,AE$3,Info!$E:$E,"&gt;="&amp;$B236,Info!$D:$D,"&lt;="&amp;$B236,Info!$I:$I,"x")/365)*100000</f>
        <v>174635.61643835614</v>
      </c>
      <c r="AF236" s="17">
        <f>(W236*SUMIFS(Info!$C:$C,Info!$A:$A,AF$3,Info!$E:$E,"&gt;="&amp;$B236,Info!$D:$D,"&lt;="&amp;$B236,Info!$I:$I,"x")/365)*100000</f>
        <v>0</v>
      </c>
      <c r="AG236" s="17">
        <f>(X236*SUMIFS(Info!$C:$C,Info!$A:$A,AG$3,Info!$E:$E,"&gt;="&amp;$B236,Info!$D:$D,"&lt;="&amp;$B236,Info!$I:$I,"x")/365)*100000</f>
        <v>0</v>
      </c>
      <c r="AH236" s="17">
        <f>(Y236*SUMIFS(Info!$C:$C,Info!$A:$A,AH$3,Info!$E:$E,"&gt;="&amp;$B236,Info!$D:$D,"&lt;="&amp;$B236,Info!$I:$I,"x")/365)*100000</f>
        <v>0</v>
      </c>
      <c r="AI236" s="17">
        <f>(Z236*SUMIFS(Info!$C:$C,Info!$A:$A,AI$3,Info!$E:$E,"&gt;="&amp;$B236,Info!$D:$D,"&lt;="&amp;$B236,Info!$I:$I,"x")/365)*100000</f>
        <v>0</v>
      </c>
      <c r="AJ236" s="17">
        <f>(AA236*SUMIFS(Info!$C:$C,Info!$A:$A,AJ$3,Info!$E:$E,"&gt;="&amp;$B236,Info!$D:$D,"&lt;="&amp;$B236,Info!$I:$I,"x")/365)*100000</f>
        <v>0</v>
      </c>
      <c r="AK236" s="17">
        <f>(AB236*SUMIFS(Info!$C:$C,Info!$A:$A,AK$3,Info!$E:$E,"&gt;="&amp;$B236,Info!$D:$D,"&lt;="&amp;$B236,Info!$I:$I,"x")/365)*100000</f>
        <v>0</v>
      </c>
      <c r="AL236" s="17">
        <f>(AC236*SUMIFS(Info!$C:$C,Info!$A:$A,AL$3,Info!$E:$E,"&gt;="&amp;$B236,Info!$D:$D,"&lt;="&amp;$B236,Info!$I:$I,"x")/365)*100000</f>
        <v>0</v>
      </c>
    </row>
    <row r="237" spans="2:38">
      <c r="B237" s="14">
        <f t="shared" si="81"/>
        <v>45801</v>
      </c>
      <c r="C237" s="1">
        <f>(SUMIFS('OD0040 theo Bravo'!$G:$G,'OD0040 theo Bravo'!$G:$G,"&gt;="&amp;0,'OD0040 theo Bravo'!$D:$D,C$3,'OD0040 theo Bravo'!$B:$B,"&lt;="&amp;$B237))</f>
        <v>271536</v>
      </c>
      <c r="D237" s="1">
        <f>(SUMIFS('OD0040 theo Bravo'!$G:$G,'OD0040 theo Bravo'!$G:$G,"&gt;="&amp;0,'OD0040 theo Bravo'!$D:$D,D$3,'OD0040 theo Bravo'!$B:$B,"&lt;="&amp;$B237))</f>
        <v>10150</v>
      </c>
      <c r="E237" s="1">
        <f>(SUMIFS('OD0040 theo Bravo'!$G:$G,'OD0040 theo Bravo'!$G:$G,"&gt;="&amp;0,'OD0040 theo Bravo'!$D:$D,E$3,'OD0040 theo Bravo'!$B:$B,"&lt;="&amp;$B237))</f>
        <v>923684</v>
      </c>
      <c r="F237" s="1">
        <f>(SUMIFS('OD0040 theo Bravo'!$G:$G,'OD0040 theo Bravo'!$G:$G,"&gt;="&amp;0,'OD0040 theo Bravo'!$D:$D,F$3,'OD0040 theo Bravo'!$B:$B,"&lt;="&amp;$B237))</f>
        <v>723965</v>
      </c>
      <c r="G237" s="1">
        <f>(SUMIFS('OD0040 theo Bravo'!$G:$G,'OD0040 theo Bravo'!$G:$G,"&gt;="&amp;0,'OD0040 theo Bravo'!$D:$D,G$3,'OD0040 theo Bravo'!$B:$B,"&lt;="&amp;$B237))</f>
        <v>550000</v>
      </c>
      <c r="H237" s="1">
        <f>(SUMIFS('OD0040 theo Bravo'!$G:$G,'OD0040 theo Bravo'!$G:$G,"&gt;="&amp;0,'OD0040 theo Bravo'!$D:$D,H$3,'OD0040 theo Bravo'!$B:$B,"&lt;="&amp;$B237))</f>
        <v>250000</v>
      </c>
      <c r="I237" s="1">
        <f>(SUMIFS('OD0040 theo Bravo'!$G:$G,'OD0040 theo Bravo'!$G:$G,"&gt;="&amp;0,'OD0040 theo Bravo'!$D:$D,I$3,'OD0040 theo Bravo'!$B:$B,"&lt;="&amp;$B237))</f>
        <v>513528</v>
      </c>
      <c r="J237" s="1">
        <f>(SUMIFS('OD0040 theo Bravo'!$G:$G,'OD0040 theo Bravo'!$G:$G,"&gt;="&amp;0,'OD0040 theo Bravo'!$D:$D,J$3,'OD0040 theo Bravo'!$B:$B,"&lt;="&amp;$B237))</f>
        <v>1</v>
      </c>
      <c r="K237" s="1">
        <f>(SUMIFS('OD0040 theo Bravo'!$G:$G,'OD0040 theo Bravo'!$G:$G,"&gt;="&amp;0,'OD0040 theo Bravo'!$D:$D,K$3,'OD0040 theo Bravo'!$B:$B,"&lt;="&amp;$B237))</f>
        <v>0</v>
      </c>
      <c r="L237" s="1">
        <f>-(SUMIFS('OD0040 theo Bravo'!$G:$G,'OD0040 theo Bravo'!$G:$G,"&lt;"&amp;0,'OD0040 theo Bravo'!$D:$D,L$3))</f>
        <v>504722</v>
      </c>
      <c r="M237" s="1">
        <f>-(SUMIFS('OD0040 theo Bravo'!$G:$G,'OD0040 theo Bravo'!$G:$G,"&lt;"&amp;0,'OD0040 theo Bravo'!$D:$D,M$3))</f>
        <v>0</v>
      </c>
      <c r="N237" s="1">
        <f>-(SUMIFS('OD0040 theo Bravo'!$G:$G,'OD0040 theo Bravo'!$G:$G,"&lt;"&amp;0,'OD0040 theo Bravo'!$D:$D,N$3))</f>
        <v>974267</v>
      </c>
      <c r="O237" s="1">
        <f>-(SUMIFS('OD0040 theo Bravo'!$G:$G,'OD0040 theo Bravo'!$G:$G,"&lt;"&amp;0,'OD0040 theo Bravo'!$D:$D,O$3))</f>
        <v>830018</v>
      </c>
      <c r="P237" s="1">
        <f>-(SUMIFS('OD0040 theo Bravo'!$G:$G,'OD0040 theo Bravo'!$G:$G,"&lt;"&amp;0,'OD0040 theo Bravo'!$D:$D,P$3))</f>
        <v>550000</v>
      </c>
      <c r="Q237" s="1">
        <f>-(SUMIFS('OD0040 theo Bravo'!$G:$G,'OD0040 theo Bravo'!$G:$G,"&lt;"&amp;0,'OD0040 theo Bravo'!$D:$D,Q$3))</f>
        <v>449984</v>
      </c>
      <c r="R237" s="1">
        <f>-(SUMIFS('OD0040 theo Bravo'!$G:$G,'OD0040 theo Bravo'!$G:$G,"&lt;"&amp;0,'OD0040 theo Bravo'!$D:$D,R$3))</f>
        <v>550145</v>
      </c>
      <c r="S237" s="1">
        <f>-(SUMIFS('OD0040 theo Bravo'!$G:$G,'OD0040 theo Bravo'!$G:$G,"&lt;"&amp;0,'OD0040 theo Bravo'!$D:$D,S$3))</f>
        <v>0</v>
      </c>
      <c r="T237" s="1">
        <f>-(SUMIFS('OD0040 theo Bravo'!$G:$G,'OD0040 theo Bravo'!$G:$G,"&lt;"&amp;0,'OD0040 theo Bravo'!$D:$D,T$3))</f>
        <v>49247</v>
      </c>
      <c r="U237" s="18">
        <f t="shared" si="72"/>
        <v>0</v>
      </c>
      <c r="V237" s="18">
        <f t="shared" si="73"/>
        <v>10150</v>
      </c>
      <c r="W237" s="18">
        <f t="shared" si="74"/>
        <v>0</v>
      </c>
      <c r="X237" s="18">
        <f t="shared" si="75"/>
        <v>0</v>
      </c>
      <c r="Y237" s="18">
        <f t="shared" si="76"/>
        <v>0</v>
      </c>
      <c r="Z237" s="18">
        <f t="shared" si="77"/>
        <v>0</v>
      </c>
      <c r="AA237" s="18">
        <f t="shared" si="78"/>
        <v>0</v>
      </c>
      <c r="AB237" s="18">
        <f t="shared" si="79"/>
        <v>1</v>
      </c>
      <c r="AC237" s="18">
        <f t="shared" si="80"/>
        <v>0</v>
      </c>
      <c r="AD237" s="17">
        <f>(U237*SUMIFS(Info!$C:$C,Info!$A:$A,AD$3,Info!$E:$E,"&gt;="&amp;$B237,Info!$D:$D,"&lt;="&amp;$B237,Info!$I:$I,"x")/365)*100000</f>
        <v>0</v>
      </c>
      <c r="AE237" s="17">
        <f>(V237*SUMIFS(Info!$C:$C,Info!$A:$A,AE$3,Info!$E:$E,"&gt;="&amp;$B237,Info!$D:$D,"&lt;="&amp;$B237,Info!$I:$I,"x")/365)*100000</f>
        <v>174635.61643835614</v>
      </c>
      <c r="AF237" s="17">
        <f>(W237*SUMIFS(Info!$C:$C,Info!$A:$A,AF$3,Info!$E:$E,"&gt;="&amp;$B237,Info!$D:$D,"&lt;="&amp;$B237,Info!$I:$I,"x")/365)*100000</f>
        <v>0</v>
      </c>
      <c r="AG237" s="17">
        <f>(X237*SUMIFS(Info!$C:$C,Info!$A:$A,AG$3,Info!$E:$E,"&gt;="&amp;$B237,Info!$D:$D,"&lt;="&amp;$B237,Info!$I:$I,"x")/365)*100000</f>
        <v>0</v>
      </c>
      <c r="AH237" s="17">
        <f>(Y237*SUMIFS(Info!$C:$C,Info!$A:$A,AH$3,Info!$E:$E,"&gt;="&amp;$B237,Info!$D:$D,"&lt;="&amp;$B237,Info!$I:$I,"x")/365)*100000</f>
        <v>0</v>
      </c>
      <c r="AI237" s="17">
        <f>(Z237*SUMIFS(Info!$C:$C,Info!$A:$A,AI$3,Info!$E:$E,"&gt;="&amp;$B237,Info!$D:$D,"&lt;="&amp;$B237,Info!$I:$I,"x")/365)*100000</f>
        <v>0</v>
      </c>
      <c r="AJ237" s="17">
        <f>(AA237*SUMIFS(Info!$C:$C,Info!$A:$A,AJ$3,Info!$E:$E,"&gt;="&amp;$B237,Info!$D:$D,"&lt;="&amp;$B237,Info!$I:$I,"x")/365)*100000</f>
        <v>0</v>
      </c>
      <c r="AK237" s="17">
        <f>(AB237*SUMIFS(Info!$C:$C,Info!$A:$A,AK$3,Info!$E:$E,"&gt;="&amp;$B237,Info!$D:$D,"&lt;="&amp;$B237,Info!$I:$I,"x")/365)*100000</f>
        <v>0</v>
      </c>
      <c r="AL237" s="17">
        <f>(AC237*SUMIFS(Info!$C:$C,Info!$A:$A,AL$3,Info!$E:$E,"&gt;="&amp;$B237,Info!$D:$D,"&lt;="&amp;$B237,Info!$I:$I,"x")/365)*100000</f>
        <v>0</v>
      </c>
    </row>
    <row r="238" spans="2:38">
      <c r="B238" s="14">
        <f t="shared" si="81"/>
        <v>45802</v>
      </c>
      <c r="C238" s="1">
        <f>(SUMIFS('OD0040 theo Bravo'!$G:$G,'OD0040 theo Bravo'!$G:$G,"&gt;="&amp;0,'OD0040 theo Bravo'!$D:$D,C$3,'OD0040 theo Bravo'!$B:$B,"&lt;="&amp;$B238))</f>
        <v>271536</v>
      </c>
      <c r="D238" s="1">
        <f>(SUMIFS('OD0040 theo Bravo'!$G:$G,'OD0040 theo Bravo'!$G:$G,"&gt;="&amp;0,'OD0040 theo Bravo'!$D:$D,D$3,'OD0040 theo Bravo'!$B:$B,"&lt;="&amp;$B238))</f>
        <v>10150</v>
      </c>
      <c r="E238" s="1">
        <f>(SUMIFS('OD0040 theo Bravo'!$G:$G,'OD0040 theo Bravo'!$G:$G,"&gt;="&amp;0,'OD0040 theo Bravo'!$D:$D,E$3,'OD0040 theo Bravo'!$B:$B,"&lt;="&amp;$B238))</f>
        <v>923684</v>
      </c>
      <c r="F238" s="1">
        <f>(SUMIFS('OD0040 theo Bravo'!$G:$G,'OD0040 theo Bravo'!$G:$G,"&gt;="&amp;0,'OD0040 theo Bravo'!$D:$D,F$3,'OD0040 theo Bravo'!$B:$B,"&lt;="&amp;$B238))</f>
        <v>723965</v>
      </c>
      <c r="G238" s="1">
        <f>(SUMIFS('OD0040 theo Bravo'!$G:$G,'OD0040 theo Bravo'!$G:$G,"&gt;="&amp;0,'OD0040 theo Bravo'!$D:$D,G$3,'OD0040 theo Bravo'!$B:$B,"&lt;="&amp;$B238))</f>
        <v>550000</v>
      </c>
      <c r="H238" s="1">
        <f>(SUMIFS('OD0040 theo Bravo'!$G:$G,'OD0040 theo Bravo'!$G:$G,"&gt;="&amp;0,'OD0040 theo Bravo'!$D:$D,H$3,'OD0040 theo Bravo'!$B:$B,"&lt;="&amp;$B238))</f>
        <v>250000</v>
      </c>
      <c r="I238" s="1">
        <f>(SUMIFS('OD0040 theo Bravo'!$G:$G,'OD0040 theo Bravo'!$G:$G,"&gt;="&amp;0,'OD0040 theo Bravo'!$D:$D,I$3,'OD0040 theo Bravo'!$B:$B,"&lt;="&amp;$B238))</f>
        <v>513528</v>
      </c>
      <c r="J238" s="1">
        <f>(SUMIFS('OD0040 theo Bravo'!$G:$G,'OD0040 theo Bravo'!$G:$G,"&gt;="&amp;0,'OD0040 theo Bravo'!$D:$D,J$3,'OD0040 theo Bravo'!$B:$B,"&lt;="&amp;$B238))</f>
        <v>1</v>
      </c>
      <c r="K238" s="1">
        <f>(SUMIFS('OD0040 theo Bravo'!$G:$G,'OD0040 theo Bravo'!$G:$G,"&gt;="&amp;0,'OD0040 theo Bravo'!$D:$D,K$3,'OD0040 theo Bravo'!$B:$B,"&lt;="&amp;$B238))</f>
        <v>0</v>
      </c>
      <c r="L238" s="1">
        <f>-(SUMIFS('OD0040 theo Bravo'!$G:$G,'OD0040 theo Bravo'!$G:$G,"&lt;"&amp;0,'OD0040 theo Bravo'!$D:$D,L$3))</f>
        <v>504722</v>
      </c>
      <c r="M238" s="1">
        <f>-(SUMIFS('OD0040 theo Bravo'!$G:$G,'OD0040 theo Bravo'!$G:$G,"&lt;"&amp;0,'OD0040 theo Bravo'!$D:$D,M$3))</f>
        <v>0</v>
      </c>
      <c r="N238" s="1">
        <f>-(SUMIFS('OD0040 theo Bravo'!$G:$G,'OD0040 theo Bravo'!$G:$G,"&lt;"&amp;0,'OD0040 theo Bravo'!$D:$D,N$3))</f>
        <v>974267</v>
      </c>
      <c r="O238" s="1">
        <f>-(SUMIFS('OD0040 theo Bravo'!$G:$G,'OD0040 theo Bravo'!$G:$G,"&lt;"&amp;0,'OD0040 theo Bravo'!$D:$D,O$3))</f>
        <v>830018</v>
      </c>
      <c r="P238" s="1">
        <f>-(SUMIFS('OD0040 theo Bravo'!$G:$G,'OD0040 theo Bravo'!$G:$G,"&lt;"&amp;0,'OD0040 theo Bravo'!$D:$D,P$3))</f>
        <v>550000</v>
      </c>
      <c r="Q238" s="1">
        <f>-(SUMIFS('OD0040 theo Bravo'!$G:$G,'OD0040 theo Bravo'!$G:$G,"&lt;"&amp;0,'OD0040 theo Bravo'!$D:$D,Q$3))</f>
        <v>449984</v>
      </c>
      <c r="R238" s="1">
        <f>-(SUMIFS('OD0040 theo Bravo'!$G:$G,'OD0040 theo Bravo'!$G:$G,"&lt;"&amp;0,'OD0040 theo Bravo'!$D:$D,R$3))</f>
        <v>550145</v>
      </c>
      <c r="S238" s="1">
        <f>-(SUMIFS('OD0040 theo Bravo'!$G:$G,'OD0040 theo Bravo'!$G:$G,"&lt;"&amp;0,'OD0040 theo Bravo'!$D:$D,S$3))</f>
        <v>0</v>
      </c>
      <c r="T238" s="1">
        <f>-(SUMIFS('OD0040 theo Bravo'!$G:$G,'OD0040 theo Bravo'!$G:$G,"&lt;"&amp;0,'OD0040 theo Bravo'!$D:$D,T$3))</f>
        <v>49247</v>
      </c>
      <c r="U238" s="18">
        <f t="shared" ref="U238:U273" si="82">IF(C238-L238&lt;0,0,C238-L238)</f>
        <v>0</v>
      </c>
      <c r="V238" s="18">
        <f t="shared" ref="V238:V273" si="83">IF(D238-M238&lt;0,0,D238-M238)</f>
        <v>10150</v>
      </c>
      <c r="W238" s="18">
        <f t="shared" ref="W238:W273" si="84">IF(E238-N238&lt;0,0,E238-N238)</f>
        <v>0</v>
      </c>
      <c r="X238" s="18">
        <f t="shared" ref="X238:X273" si="85">IF(F238-O238&lt;0,0,F238-O238)</f>
        <v>0</v>
      </c>
      <c r="Y238" s="18">
        <f t="shared" ref="Y238:Y273" si="86">IF(G238-P238&lt;0,0,G238-P238)</f>
        <v>0</v>
      </c>
      <c r="Z238" s="18">
        <f t="shared" ref="Z238:Z273" si="87">IF(H238-Q238&lt;0,0,H238-Q238)</f>
        <v>0</v>
      </c>
      <c r="AA238" s="18">
        <f t="shared" si="78"/>
        <v>0</v>
      </c>
      <c r="AB238" s="18">
        <f t="shared" si="79"/>
        <v>1</v>
      </c>
      <c r="AC238" s="18">
        <f t="shared" si="80"/>
        <v>0</v>
      </c>
      <c r="AD238" s="17">
        <f>(U238*SUMIFS(Info!$C:$C,Info!$A:$A,AD$3,Info!$E:$E,"&gt;="&amp;$B238,Info!$D:$D,"&lt;="&amp;$B238,Info!$I:$I,"x")/365)*100000</f>
        <v>0</v>
      </c>
      <c r="AE238" s="17">
        <f>(V238*SUMIFS(Info!$C:$C,Info!$A:$A,AE$3,Info!$E:$E,"&gt;="&amp;$B238,Info!$D:$D,"&lt;="&amp;$B238,Info!$I:$I,"x")/365)*100000</f>
        <v>174635.61643835614</v>
      </c>
      <c r="AF238" s="17">
        <f>(W238*SUMIFS(Info!$C:$C,Info!$A:$A,AF$3,Info!$E:$E,"&gt;="&amp;$B238,Info!$D:$D,"&lt;="&amp;$B238,Info!$I:$I,"x")/365)*100000</f>
        <v>0</v>
      </c>
      <c r="AG238" s="17">
        <f>(X238*SUMIFS(Info!$C:$C,Info!$A:$A,AG$3,Info!$E:$E,"&gt;="&amp;$B238,Info!$D:$D,"&lt;="&amp;$B238,Info!$I:$I,"x")/365)*100000</f>
        <v>0</v>
      </c>
      <c r="AH238" s="17">
        <f>(Y238*SUMIFS(Info!$C:$C,Info!$A:$A,AH$3,Info!$E:$E,"&gt;="&amp;$B238,Info!$D:$D,"&lt;="&amp;$B238,Info!$I:$I,"x")/365)*100000</f>
        <v>0</v>
      </c>
      <c r="AI238" s="17">
        <f>(Z238*SUMIFS(Info!$C:$C,Info!$A:$A,AI$3,Info!$E:$E,"&gt;="&amp;$B238,Info!$D:$D,"&lt;="&amp;$B238,Info!$I:$I,"x")/365)*100000</f>
        <v>0</v>
      </c>
      <c r="AJ238" s="17">
        <f>(AA238*SUMIFS(Info!$C:$C,Info!$A:$A,AJ$3,Info!$E:$E,"&gt;="&amp;$B238,Info!$D:$D,"&lt;="&amp;$B238,Info!$I:$I,"x")/365)*100000</f>
        <v>0</v>
      </c>
      <c r="AK238" s="17">
        <f>(AB238*SUMIFS(Info!$C:$C,Info!$A:$A,AK$3,Info!$E:$E,"&gt;="&amp;$B238,Info!$D:$D,"&lt;="&amp;$B238,Info!$I:$I,"x")/365)*100000</f>
        <v>0</v>
      </c>
      <c r="AL238" s="17">
        <f>(AC238*SUMIFS(Info!$C:$C,Info!$A:$A,AL$3,Info!$E:$E,"&gt;="&amp;$B238,Info!$D:$D,"&lt;="&amp;$B238,Info!$I:$I,"x")/365)*100000</f>
        <v>0</v>
      </c>
    </row>
    <row r="239" spans="2:38">
      <c r="B239" s="14">
        <f t="shared" si="81"/>
        <v>45803</v>
      </c>
      <c r="C239" s="1">
        <f>(SUMIFS('OD0040 theo Bravo'!$G:$G,'OD0040 theo Bravo'!$G:$G,"&gt;="&amp;0,'OD0040 theo Bravo'!$D:$D,C$3,'OD0040 theo Bravo'!$B:$B,"&lt;="&amp;$B239))</f>
        <v>271732</v>
      </c>
      <c r="D239" s="1">
        <f>(SUMIFS('OD0040 theo Bravo'!$G:$G,'OD0040 theo Bravo'!$G:$G,"&gt;="&amp;0,'OD0040 theo Bravo'!$D:$D,D$3,'OD0040 theo Bravo'!$B:$B,"&lt;="&amp;$B239))</f>
        <v>10150</v>
      </c>
      <c r="E239" s="1">
        <f>(SUMIFS('OD0040 theo Bravo'!$G:$G,'OD0040 theo Bravo'!$G:$G,"&gt;="&amp;0,'OD0040 theo Bravo'!$D:$D,E$3,'OD0040 theo Bravo'!$B:$B,"&lt;="&amp;$B239))</f>
        <v>954869</v>
      </c>
      <c r="F239" s="1">
        <f>(SUMIFS('OD0040 theo Bravo'!$G:$G,'OD0040 theo Bravo'!$G:$G,"&gt;="&amp;0,'OD0040 theo Bravo'!$D:$D,F$3,'OD0040 theo Bravo'!$B:$B,"&lt;="&amp;$B239))</f>
        <v>724667</v>
      </c>
      <c r="G239" s="1">
        <f>(SUMIFS('OD0040 theo Bravo'!$G:$G,'OD0040 theo Bravo'!$G:$G,"&gt;="&amp;0,'OD0040 theo Bravo'!$D:$D,G$3,'OD0040 theo Bravo'!$B:$B,"&lt;="&amp;$B239))</f>
        <v>550000</v>
      </c>
      <c r="H239" s="1">
        <f>(SUMIFS('OD0040 theo Bravo'!$G:$G,'OD0040 theo Bravo'!$G:$G,"&gt;="&amp;0,'OD0040 theo Bravo'!$D:$D,H$3,'OD0040 theo Bravo'!$B:$B,"&lt;="&amp;$B239))</f>
        <v>250000</v>
      </c>
      <c r="I239" s="1">
        <f>(SUMIFS('OD0040 theo Bravo'!$G:$G,'OD0040 theo Bravo'!$G:$G,"&gt;="&amp;0,'OD0040 theo Bravo'!$D:$D,I$3,'OD0040 theo Bravo'!$B:$B,"&lt;="&amp;$B239))</f>
        <v>516933</v>
      </c>
      <c r="J239" s="1">
        <f>(SUMIFS('OD0040 theo Bravo'!$G:$G,'OD0040 theo Bravo'!$G:$G,"&gt;="&amp;0,'OD0040 theo Bravo'!$D:$D,J$3,'OD0040 theo Bravo'!$B:$B,"&lt;="&amp;$B239))</f>
        <v>2</v>
      </c>
      <c r="K239" s="1">
        <f>(SUMIFS('OD0040 theo Bravo'!$G:$G,'OD0040 theo Bravo'!$G:$G,"&gt;="&amp;0,'OD0040 theo Bravo'!$D:$D,K$3,'OD0040 theo Bravo'!$B:$B,"&lt;="&amp;$B239))</f>
        <v>0</v>
      </c>
      <c r="L239" s="1">
        <f>-(SUMIFS('OD0040 theo Bravo'!$G:$G,'OD0040 theo Bravo'!$G:$G,"&lt;"&amp;0,'OD0040 theo Bravo'!$D:$D,L$3))</f>
        <v>504722</v>
      </c>
      <c r="M239" s="1">
        <f>-(SUMIFS('OD0040 theo Bravo'!$G:$G,'OD0040 theo Bravo'!$G:$G,"&lt;"&amp;0,'OD0040 theo Bravo'!$D:$D,M$3))</f>
        <v>0</v>
      </c>
      <c r="N239" s="1">
        <f>-(SUMIFS('OD0040 theo Bravo'!$G:$G,'OD0040 theo Bravo'!$G:$G,"&lt;"&amp;0,'OD0040 theo Bravo'!$D:$D,N$3))</f>
        <v>974267</v>
      </c>
      <c r="O239" s="1">
        <f>-(SUMIFS('OD0040 theo Bravo'!$G:$G,'OD0040 theo Bravo'!$G:$G,"&lt;"&amp;0,'OD0040 theo Bravo'!$D:$D,O$3))</f>
        <v>830018</v>
      </c>
      <c r="P239" s="1">
        <f>-(SUMIFS('OD0040 theo Bravo'!$G:$G,'OD0040 theo Bravo'!$G:$G,"&lt;"&amp;0,'OD0040 theo Bravo'!$D:$D,P$3))</f>
        <v>550000</v>
      </c>
      <c r="Q239" s="1">
        <f>-(SUMIFS('OD0040 theo Bravo'!$G:$G,'OD0040 theo Bravo'!$G:$G,"&lt;"&amp;0,'OD0040 theo Bravo'!$D:$D,Q$3))</f>
        <v>449984</v>
      </c>
      <c r="R239" s="1">
        <f>-(SUMIFS('OD0040 theo Bravo'!$G:$G,'OD0040 theo Bravo'!$G:$G,"&lt;"&amp;0,'OD0040 theo Bravo'!$D:$D,R$3))</f>
        <v>550145</v>
      </c>
      <c r="S239" s="1">
        <f>-(SUMIFS('OD0040 theo Bravo'!$G:$G,'OD0040 theo Bravo'!$G:$G,"&lt;"&amp;0,'OD0040 theo Bravo'!$D:$D,S$3))</f>
        <v>0</v>
      </c>
      <c r="T239" s="1">
        <f>-(SUMIFS('OD0040 theo Bravo'!$G:$G,'OD0040 theo Bravo'!$G:$G,"&lt;"&amp;0,'OD0040 theo Bravo'!$D:$D,T$3))</f>
        <v>49247</v>
      </c>
      <c r="U239" s="18">
        <f t="shared" si="82"/>
        <v>0</v>
      </c>
      <c r="V239" s="18">
        <f t="shared" si="83"/>
        <v>10150</v>
      </c>
      <c r="W239" s="18">
        <f t="shared" si="84"/>
        <v>0</v>
      </c>
      <c r="X239" s="18">
        <f t="shared" si="85"/>
        <v>0</v>
      </c>
      <c r="Y239" s="18">
        <f t="shared" si="86"/>
        <v>0</v>
      </c>
      <c r="Z239" s="18">
        <f t="shared" si="87"/>
        <v>0</v>
      </c>
      <c r="AA239" s="18">
        <f t="shared" si="78"/>
        <v>0</v>
      </c>
      <c r="AB239" s="18">
        <f t="shared" si="79"/>
        <v>2</v>
      </c>
      <c r="AC239" s="18">
        <f t="shared" si="80"/>
        <v>0</v>
      </c>
      <c r="AD239" s="17">
        <f>(U239*SUMIFS(Info!$C:$C,Info!$A:$A,AD$3,Info!$E:$E,"&gt;="&amp;$B239,Info!$D:$D,"&lt;="&amp;$B239,Info!$I:$I,"x")/365)*100000</f>
        <v>0</v>
      </c>
      <c r="AE239" s="17">
        <f>(V239*SUMIFS(Info!$C:$C,Info!$A:$A,AE$3,Info!$E:$E,"&gt;="&amp;$B239,Info!$D:$D,"&lt;="&amp;$B239,Info!$I:$I,"x")/365)*100000</f>
        <v>174635.61643835614</v>
      </c>
      <c r="AF239" s="17">
        <f>(W239*SUMIFS(Info!$C:$C,Info!$A:$A,AF$3,Info!$E:$E,"&gt;="&amp;$B239,Info!$D:$D,"&lt;="&amp;$B239,Info!$I:$I,"x")/365)*100000</f>
        <v>0</v>
      </c>
      <c r="AG239" s="17">
        <f>(X239*SUMIFS(Info!$C:$C,Info!$A:$A,AG$3,Info!$E:$E,"&gt;="&amp;$B239,Info!$D:$D,"&lt;="&amp;$B239,Info!$I:$I,"x")/365)*100000</f>
        <v>0</v>
      </c>
      <c r="AH239" s="17">
        <f>(Y239*SUMIFS(Info!$C:$C,Info!$A:$A,AH$3,Info!$E:$E,"&gt;="&amp;$B239,Info!$D:$D,"&lt;="&amp;$B239,Info!$I:$I,"x")/365)*100000</f>
        <v>0</v>
      </c>
      <c r="AI239" s="17">
        <f>(Z239*SUMIFS(Info!$C:$C,Info!$A:$A,AI$3,Info!$E:$E,"&gt;="&amp;$B239,Info!$D:$D,"&lt;="&amp;$B239,Info!$I:$I,"x")/365)*100000</f>
        <v>0</v>
      </c>
      <c r="AJ239" s="17">
        <f>(AA239*SUMIFS(Info!$C:$C,Info!$A:$A,AJ$3,Info!$E:$E,"&gt;="&amp;$B239,Info!$D:$D,"&lt;="&amp;$B239,Info!$I:$I,"x")/365)*100000</f>
        <v>0</v>
      </c>
      <c r="AK239" s="17">
        <f>(AB239*SUMIFS(Info!$C:$C,Info!$A:$A,AK$3,Info!$E:$E,"&gt;="&amp;$B239,Info!$D:$D,"&lt;="&amp;$B239,Info!$I:$I,"x")/365)*100000</f>
        <v>0</v>
      </c>
      <c r="AL239" s="17">
        <f>(AC239*SUMIFS(Info!$C:$C,Info!$A:$A,AL$3,Info!$E:$E,"&gt;="&amp;$B239,Info!$D:$D,"&lt;="&amp;$B239,Info!$I:$I,"x")/365)*100000</f>
        <v>0</v>
      </c>
    </row>
    <row r="240" spans="2:38">
      <c r="B240" s="14">
        <f t="shared" si="81"/>
        <v>45804</v>
      </c>
      <c r="C240" s="1">
        <f>(SUMIFS('OD0040 theo Bravo'!$G:$G,'OD0040 theo Bravo'!$G:$G,"&gt;="&amp;0,'OD0040 theo Bravo'!$D:$D,C$3,'OD0040 theo Bravo'!$B:$B,"&lt;="&amp;$B240))</f>
        <v>271835</v>
      </c>
      <c r="D240" s="1">
        <f>(SUMIFS('OD0040 theo Bravo'!$G:$G,'OD0040 theo Bravo'!$G:$G,"&gt;="&amp;0,'OD0040 theo Bravo'!$D:$D,D$3,'OD0040 theo Bravo'!$B:$B,"&lt;="&amp;$B240))</f>
        <v>10150</v>
      </c>
      <c r="E240" s="1">
        <f>(SUMIFS('OD0040 theo Bravo'!$G:$G,'OD0040 theo Bravo'!$G:$G,"&gt;="&amp;0,'OD0040 theo Bravo'!$D:$D,E$3,'OD0040 theo Bravo'!$B:$B,"&lt;="&amp;$B240))</f>
        <v>955657</v>
      </c>
      <c r="F240" s="1">
        <f>(SUMIFS('OD0040 theo Bravo'!$G:$G,'OD0040 theo Bravo'!$G:$G,"&gt;="&amp;0,'OD0040 theo Bravo'!$D:$D,F$3,'OD0040 theo Bravo'!$B:$B,"&lt;="&amp;$B240))</f>
        <v>725572</v>
      </c>
      <c r="G240" s="1">
        <f>(SUMIFS('OD0040 theo Bravo'!$G:$G,'OD0040 theo Bravo'!$G:$G,"&gt;="&amp;0,'OD0040 theo Bravo'!$D:$D,G$3,'OD0040 theo Bravo'!$B:$B,"&lt;="&amp;$B240))</f>
        <v>550000</v>
      </c>
      <c r="H240" s="1">
        <f>(SUMIFS('OD0040 theo Bravo'!$G:$G,'OD0040 theo Bravo'!$G:$G,"&gt;="&amp;0,'OD0040 theo Bravo'!$D:$D,H$3,'OD0040 theo Bravo'!$B:$B,"&lt;="&amp;$B240))</f>
        <v>250000</v>
      </c>
      <c r="I240" s="1">
        <f>(SUMIFS('OD0040 theo Bravo'!$G:$G,'OD0040 theo Bravo'!$G:$G,"&gt;="&amp;0,'OD0040 theo Bravo'!$D:$D,I$3,'OD0040 theo Bravo'!$B:$B,"&lt;="&amp;$B240))</f>
        <v>517886</v>
      </c>
      <c r="J240" s="1">
        <f>(SUMIFS('OD0040 theo Bravo'!$G:$G,'OD0040 theo Bravo'!$G:$G,"&gt;="&amp;0,'OD0040 theo Bravo'!$D:$D,J$3,'OD0040 theo Bravo'!$B:$B,"&lt;="&amp;$B240))</f>
        <v>52</v>
      </c>
      <c r="K240" s="1">
        <f>(SUMIFS('OD0040 theo Bravo'!$G:$G,'OD0040 theo Bravo'!$G:$G,"&gt;="&amp;0,'OD0040 theo Bravo'!$D:$D,K$3,'OD0040 theo Bravo'!$B:$B,"&lt;="&amp;$B240))</f>
        <v>0</v>
      </c>
      <c r="L240" s="1">
        <f>-(SUMIFS('OD0040 theo Bravo'!$G:$G,'OD0040 theo Bravo'!$G:$G,"&lt;"&amp;0,'OD0040 theo Bravo'!$D:$D,L$3))</f>
        <v>504722</v>
      </c>
      <c r="M240" s="1">
        <f>-(SUMIFS('OD0040 theo Bravo'!$G:$G,'OD0040 theo Bravo'!$G:$G,"&lt;"&amp;0,'OD0040 theo Bravo'!$D:$D,M$3))</f>
        <v>0</v>
      </c>
      <c r="N240" s="1">
        <f>-(SUMIFS('OD0040 theo Bravo'!$G:$G,'OD0040 theo Bravo'!$G:$G,"&lt;"&amp;0,'OD0040 theo Bravo'!$D:$D,N$3))</f>
        <v>974267</v>
      </c>
      <c r="O240" s="1">
        <f>-(SUMIFS('OD0040 theo Bravo'!$G:$G,'OD0040 theo Bravo'!$G:$G,"&lt;"&amp;0,'OD0040 theo Bravo'!$D:$D,O$3))</f>
        <v>830018</v>
      </c>
      <c r="P240" s="1">
        <f>-(SUMIFS('OD0040 theo Bravo'!$G:$G,'OD0040 theo Bravo'!$G:$G,"&lt;"&amp;0,'OD0040 theo Bravo'!$D:$D,P$3))</f>
        <v>550000</v>
      </c>
      <c r="Q240" s="1">
        <f>-(SUMIFS('OD0040 theo Bravo'!$G:$G,'OD0040 theo Bravo'!$G:$G,"&lt;"&amp;0,'OD0040 theo Bravo'!$D:$D,Q$3))</f>
        <v>449984</v>
      </c>
      <c r="R240" s="1">
        <f>-(SUMIFS('OD0040 theo Bravo'!$G:$G,'OD0040 theo Bravo'!$G:$G,"&lt;"&amp;0,'OD0040 theo Bravo'!$D:$D,R$3))</f>
        <v>550145</v>
      </c>
      <c r="S240" s="1">
        <f>-(SUMIFS('OD0040 theo Bravo'!$G:$G,'OD0040 theo Bravo'!$G:$G,"&lt;"&amp;0,'OD0040 theo Bravo'!$D:$D,S$3))</f>
        <v>0</v>
      </c>
      <c r="T240" s="1">
        <f>-(SUMIFS('OD0040 theo Bravo'!$G:$G,'OD0040 theo Bravo'!$G:$G,"&lt;"&amp;0,'OD0040 theo Bravo'!$D:$D,T$3))</f>
        <v>49247</v>
      </c>
      <c r="U240" s="18">
        <f t="shared" si="82"/>
        <v>0</v>
      </c>
      <c r="V240" s="18">
        <f t="shared" si="83"/>
        <v>10150</v>
      </c>
      <c r="W240" s="18">
        <f t="shared" si="84"/>
        <v>0</v>
      </c>
      <c r="X240" s="18">
        <f t="shared" si="85"/>
        <v>0</v>
      </c>
      <c r="Y240" s="18">
        <f t="shared" si="86"/>
        <v>0</v>
      </c>
      <c r="Z240" s="18">
        <f t="shared" si="87"/>
        <v>0</v>
      </c>
      <c r="AA240" s="18">
        <f t="shared" si="78"/>
        <v>0</v>
      </c>
      <c r="AB240" s="18">
        <f t="shared" si="79"/>
        <v>52</v>
      </c>
      <c r="AC240" s="18">
        <f t="shared" si="80"/>
        <v>0</v>
      </c>
      <c r="AD240" s="17">
        <f>(U240*SUMIFS(Info!$C:$C,Info!$A:$A,AD$3,Info!$E:$E,"&gt;="&amp;$B240,Info!$D:$D,"&lt;="&amp;$B240,Info!$I:$I,"x")/365)*100000</f>
        <v>0</v>
      </c>
      <c r="AE240" s="17">
        <f>(V240*SUMIFS(Info!$C:$C,Info!$A:$A,AE$3,Info!$E:$E,"&gt;="&amp;$B240,Info!$D:$D,"&lt;="&amp;$B240,Info!$I:$I,"x")/365)*100000</f>
        <v>174635.61643835614</v>
      </c>
      <c r="AF240" s="17">
        <f>(W240*SUMIFS(Info!$C:$C,Info!$A:$A,AF$3,Info!$E:$E,"&gt;="&amp;$B240,Info!$D:$D,"&lt;="&amp;$B240,Info!$I:$I,"x")/365)*100000</f>
        <v>0</v>
      </c>
      <c r="AG240" s="17">
        <f>(X240*SUMIFS(Info!$C:$C,Info!$A:$A,AG$3,Info!$E:$E,"&gt;="&amp;$B240,Info!$D:$D,"&lt;="&amp;$B240,Info!$I:$I,"x")/365)*100000</f>
        <v>0</v>
      </c>
      <c r="AH240" s="17">
        <f>(Y240*SUMIFS(Info!$C:$C,Info!$A:$A,AH$3,Info!$E:$E,"&gt;="&amp;$B240,Info!$D:$D,"&lt;="&amp;$B240,Info!$I:$I,"x")/365)*100000</f>
        <v>0</v>
      </c>
      <c r="AI240" s="17">
        <f>(Z240*SUMIFS(Info!$C:$C,Info!$A:$A,AI$3,Info!$E:$E,"&gt;="&amp;$B240,Info!$D:$D,"&lt;="&amp;$B240,Info!$I:$I,"x")/365)*100000</f>
        <v>0</v>
      </c>
      <c r="AJ240" s="17">
        <f>(AA240*SUMIFS(Info!$C:$C,Info!$A:$A,AJ$3,Info!$E:$E,"&gt;="&amp;$B240,Info!$D:$D,"&lt;="&amp;$B240,Info!$I:$I,"x")/365)*100000</f>
        <v>0</v>
      </c>
      <c r="AK240" s="17">
        <f>(AB240*SUMIFS(Info!$C:$C,Info!$A:$A,AK$3,Info!$E:$E,"&gt;="&amp;$B240,Info!$D:$D,"&lt;="&amp;$B240,Info!$I:$I,"x")/365)*100000</f>
        <v>0</v>
      </c>
      <c r="AL240" s="17">
        <f>(AC240*SUMIFS(Info!$C:$C,Info!$A:$A,AL$3,Info!$E:$E,"&gt;="&amp;$B240,Info!$D:$D,"&lt;="&amp;$B240,Info!$I:$I,"x")/365)*100000</f>
        <v>0</v>
      </c>
    </row>
    <row r="241" spans="2:38">
      <c r="B241" s="14">
        <f t="shared" si="81"/>
        <v>45805</v>
      </c>
      <c r="C241" s="1">
        <f>(SUMIFS('OD0040 theo Bravo'!$G:$G,'OD0040 theo Bravo'!$G:$G,"&gt;="&amp;0,'OD0040 theo Bravo'!$D:$D,C$3,'OD0040 theo Bravo'!$B:$B,"&lt;="&amp;$B241))</f>
        <v>272113</v>
      </c>
      <c r="D241" s="1">
        <f>(SUMIFS('OD0040 theo Bravo'!$G:$G,'OD0040 theo Bravo'!$G:$G,"&gt;="&amp;0,'OD0040 theo Bravo'!$D:$D,D$3,'OD0040 theo Bravo'!$B:$B,"&lt;="&amp;$B241))</f>
        <v>10150</v>
      </c>
      <c r="E241" s="1">
        <f>(SUMIFS('OD0040 theo Bravo'!$G:$G,'OD0040 theo Bravo'!$G:$G,"&gt;="&amp;0,'OD0040 theo Bravo'!$D:$D,E$3,'OD0040 theo Bravo'!$B:$B,"&lt;="&amp;$B241))</f>
        <v>956825</v>
      </c>
      <c r="F241" s="1">
        <f>(SUMIFS('OD0040 theo Bravo'!$G:$G,'OD0040 theo Bravo'!$G:$G,"&gt;="&amp;0,'OD0040 theo Bravo'!$D:$D,F$3,'OD0040 theo Bravo'!$B:$B,"&lt;="&amp;$B241))</f>
        <v>728726</v>
      </c>
      <c r="G241" s="1">
        <f>(SUMIFS('OD0040 theo Bravo'!$G:$G,'OD0040 theo Bravo'!$G:$G,"&gt;="&amp;0,'OD0040 theo Bravo'!$D:$D,G$3,'OD0040 theo Bravo'!$B:$B,"&lt;="&amp;$B241))</f>
        <v>550000</v>
      </c>
      <c r="H241" s="1">
        <f>(SUMIFS('OD0040 theo Bravo'!$G:$G,'OD0040 theo Bravo'!$G:$G,"&gt;="&amp;0,'OD0040 theo Bravo'!$D:$D,H$3,'OD0040 theo Bravo'!$B:$B,"&lt;="&amp;$B241))</f>
        <v>250000</v>
      </c>
      <c r="I241" s="1">
        <f>(SUMIFS('OD0040 theo Bravo'!$G:$G,'OD0040 theo Bravo'!$G:$G,"&gt;="&amp;0,'OD0040 theo Bravo'!$D:$D,I$3,'OD0040 theo Bravo'!$B:$B,"&lt;="&amp;$B241))</f>
        <v>518163</v>
      </c>
      <c r="J241" s="1">
        <f>(SUMIFS('OD0040 theo Bravo'!$G:$G,'OD0040 theo Bravo'!$G:$G,"&gt;="&amp;0,'OD0040 theo Bravo'!$D:$D,J$3,'OD0040 theo Bravo'!$B:$B,"&lt;="&amp;$B241))</f>
        <v>52</v>
      </c>
      <c r="K241" s="1">
        <f>(SUMIFS('OD0040 theo Bravo'!$G:$G,'OD0040 theo Bravo'!$G:$G,"&gt;="&amp;0,'OD0040 theo Bravo'!$D:$D,K$3,'OD0040 theo Bravo'!$B:$B,"&lt;="&amp;$B241))</f>
        <v>0</v>
      </c>
      <c r="L241" s="1">
        <f>-(SUMIFS('OD0040 theo Bravo'!$G:$G,'OD0040 theo Bravo'!$G:$G,"&lt;"&amp;0,'OD0040 theo Bravo'!$D:$D,L$3))</f>
        <v>504722</v>
      </c>
      <c r="M241" s="1">
        <f>-(SUMIFS('OD0040 theo Bravo'!$G:$G,'OD0040 theo Bravo'!$G:$G,"&lt;"&amp;0,'OD0040 theo Bravo'!$D:$D,M$3))</f>
        <v>0</v>
      </c>
      <c r="N241" s="1">
        <f>-(SUMIFS('OD0040 theo Bravo'!$G:$G,'OD0040 theo Bravo'!$G:$G,"&lt;"&amp;0,'OD0040 theo Bravo'!$D:$D,N$3))</f>
        <v>974267</v>
      </c>
      <c r="O241" s="1">
        <f>-(SUMIFS('OD0040 theo Bravo'!$G:$G,'OD0040 theo Bravo'!$G:$G,"&lt;"&amp;0,'OD0040 theo Bravo'!$D:$D,O$3))</f>
        <v>830018</v>
      </c>
      <c r="P241" s="1">
        <f>-(SUMIFS('OD0040 theo Bravo'!$G:$G,'OD0040 theo Bravo'!$G:$G,"&lt;"&amp;0,'OD0040 theo Bravo'!$D:$D,P$3))</f>
        <v>550000</v>
      </c>
      <c r="Q241" s="1">
        <f>-(SUMIFS('OD0040 theo Bravo'!$G:$G,'OD0040 theo Bravo'!$G:$G,"&lt;"&amp;0,'OD0040 theo Bravo'!$D:$D,Q$3))</f>
        <v>449984</v>
      </c>
      <c r="R241" s="1">
        <f>-(SUMIFS('OD0040 theo Bravo'!$G:$G,'OD0040 theo Bravo'!$G:$G,"&lt;"&amp;0,'OD0040 theo Bravo'!$D:$D,R$3))</f>
        <v>550145</v>
      </c>
      <c r="S241" s="1">
        <f>-(SUMIFS('OD0040 theo Bravo'!$G:$G,'OD0040 theo Bravo'!$G:$G,"&lt;"&amp;0,'OD0040 theo Bravo'!$D:$D,S$3))</f>
        <v>0</v>
      </c>
      <c r="T241" s="1">
        <f>-(SUMIFS('OD0040 theo Bravo'!$G:$G,'OD0040 theo Bravo'!$G:$G,"&lt;"&amp;0,'OD0040 theo Bravo'!$D:$D,T$3))</f>
        <v>49247</v>
      </c>
      <c r="U241" s="18">
        <f t="shared" si="82"/>
        <v>0</v>
      </c>
      <c r="V241" s="18">
        <f t="shared" si="83"/>
        <v>10150</v>
      </c>
      <c r="W241" s="18">
        <f t="shared" si="84"/>
        <v>0</v>
      </c>
      <c r="X241" s="18">
        <f t="shared" si="85"/>
        <v>0</v>
      </c>
      <c r="Y241" s="18">
        <f t="shared" si="86"/>
        <v>0</v>
      </c>
      <c r="Z241" s="18">
        <f t="shared" si="87"/>
        <v>0</v>
      </c>
      <c r="AA241" s="18">
        <f t="shared" si="78"/>
        <v>0</v>
      </c>
      <c r="AB241" s="18">
        <f t="shared" si="79"/>
        <v>52</v>
      </c>
      <c r="AC241" s="18">
        <f t="shared" si="80"/>
        <v>0</v>
      </c>
      <c r="AD241" s="17">
        <f>(U241*SUMIFS(Info!$C:$C,Info!$A:$A,AD$3,Info!$E:$E,"&gt;="&amp;$B241,Info!$D:$D,"&lt;="&amp;$B241,Info!$I:$I,"x")/365)*100000</f>
        <v>0</v>
      </c>
      <c r="AE241" s="17">
        <f>(V241*SUMIFS(Info!$C:$C,Info!$A:$A,AE$3,Info!$E:$E,"&gt;="&amp;$B241,Info!$D:$D,"&lt;="&amp;$B241,Info!$I:$I,"x")/365)*100000</f>
        <v>174635.61643835614</v>
      </c>
      <c r="AF241" s="17">
        <f>(W241*SUMIFS(Info!$C:$C,Info!$A:$A,AF$3,Info!$E:$E,"&gt;="&amp;$B241,Info!$D:$D,"&lt;="&amp;$B241,Info!$I:$I,"x")/365)*100000</f>
        <v>0</v>
      </c>
      <c r="AG241" s="17">
        <f>(X241*SUMIFS(Info!$C:$C,Info!$A:$A,AG$3,Info!$E:$E,"&gt;="&amp;$B241,Info!$D:$D,"&lt;="&amp;$B241,Info!$I:$I,"x")/365)*100000</f>
        <v>0</v>
      </c>
      <c r="AH241" s="17">
        <f>(Y241*SUMIFS(Info!$C:$C,Info!$A:$A,AH$3,Info!$E:$E,"&gt;="&amp;$B241,Info!$D:$D,"&lt;="&amp;$B241,Info!$I:$I,"x")/365)*100000</f>
        <v>0</v>
      </c>
      <c r="AI241" s="17">
        <f>(Z241*SUMIFS(Info!$C:$C,Info!$A:$A,AI$3,Info!$E:$E,"&gt;="&amp;$B241,Info!$D:$D,"&lt;="&amp;$B241,Info!$I:$I,"x")/365)*100000</f>
        <v>0</v>
      </c>
      <c r="AJ241" s="17">
        <f>(AA241*SUMIFS(Info!$C:$C,Info!$A:$A,AJ$3,Info!$E:$E,"&gt;="&amp;$B241,Info!$D:$D,"&lt;="&amp;$B241,Info!$I:$I,"x")/365)*100000</f>
        <v>0</v>
      </c>
      <c r="AK241" s="17">
        <f>(AB241*SUMIFS(Info!$C:$C,Info!$A:$A,AK$3,Info!$E:$E,"&gt;="&amp;$B241,Info!$D:$D,"&lt;="&amp;$B241,Info!$I:$I,"x")/365)*100000</f>
        <v>0</v>
      </c>
      <c r="AL241" s="17">
        <f>(AC241*SUMIFS(Info!$C:$C,Info!$A:$A,AL$3,Info!$E:$E,"&gt;="&amp;$B241,Info!$D:$D,"&lt;="&amp;$B241,Info!$I:$I,"x")/365)*100000</f>
        <v>0</v>
      </c>
    </row>
    <row r="242" spans="2:38">
      <c r="B242" s="14">
        <f t="shared" si="81"/>
        <v>45806</v>
      </c>
      <c r="C242" s="1">
        <f>(SUMIFS('OD0040 theo Bravo'!$G:$G,'OD0040 theo Bravo'!$G:$G,"&gt;="&amp;0,'OD0040 theo Bravo'!$D:$D,C$3,'OD0040 theo Bravo'!$B:$B,"&lt;="&amp;$B242))</f>
        <v>272340</v>
      </c>
      <c r="D242" s="1">
        <f>(SUMIFS('OD0040 theo Bravo'!$G:$G,'OD0040 theo Bravo'!$G:$G,"&gt;="&amp;0,'OD0040 theo Bravo'!$D:$D,D$3,'OD0040 theo Bravo'!$B:$B,"&lt;="&amp;$B242))</f>
        <v>10150</v>
      </c>
      <c r="E242" s="1">
        <f>(SUMIFS('OD0040 theo Bravo'!$G:$G,'OD0040 theo Bravo'!$G:$G,"&gt;="&amp;0,'OD0040 theo Bravo'!$D:$D,E$3,'OD0040 theo Bravo'!$B:$B,"&lt;="&amp;$B242))</f>
        <v>957461</v>
      </c>
      <c r="F242" s="1">
        <f>(SUMIFS('OD0040 theo Bravo'!$G:$G,'OD0040 theo Bravo'!$G:$G,"&gt;="&amp;0,'OD0040 theo Bravo'!$D:$D,F$3,'OD0040 theo Bravo'!$B:$B,"&lt;="&amp;$B242))</f>
        <v>732451</v>
      </c>
      <c r="G242" s="1">
        <f>(SUMIFS('OD0040 theo Bravo'!$G:$G,'OD0040 theo Bravo'!$G:$G,"&gt;="&amp;0,'OD0040 theo Bravo'!$D:$D,G$3,'OD0040 theo Bravo'!$B:$B,"&lt;="&amp;$B242))</f>
        <v>550000</v>
      </c>
      <c r="H242" s="1">
        <f>(SUMIFS('OD0040 theo Bravo'!$G:$G,'OD0040 theo Bravo'!$G:$G,"&gt;="&amp;0,'OD0040 theo Bravo'!$D:$D,H$3,'OD0040 theo Bravo'!$B:$B,"&lt;="&amp;$B242))</f>
        <v>250000</v>
      </c>
      <c r="I242" s="1">
        <f>(SUMIFS('OD0040 theo Bravo'!$G:$G,'OD0040 theo Bravo'!$G:$G,"&gt;="&amp;0,'OD0040 theo Bravo'!$D:$D,I$3,'OD0040 theo Bravo'!$B:$B,"&lt;="&amp;$B242))</f>
        <v>520002</v>
      </c>
      <c r="J242" s="1">
        <f>(SUMIFS('OD0040 theo Bravo'!$G:$G,'OD0040 theo Bravo'!$G:$G,"&gt;="&amp;0,'OD0040 theo Bravo'!$D:$D,J$3,'OD0040 theo Bravo'!$B:$B,"&lt;="&amp;$B242))</f>
        <v>52</v>
      </c>
      <c r="K242" s="1">
        <f>(SUMIFS('OD0040 theo Bravo'!$G:$G,'OD0040 theo Bravo'!$G:$G,"&gt;="&amp;0,'OD0040 theo Bravo'!$D:$D,K$3,'OD0040 theo Bravo'!$B:$B,"&lt;="&amp;$B242))</f>
        <v>0</v>
      </c>
      <c r="L242" s="1">
        <f>-(SUMIFS('OD0040 theo Bravo'!$G:$G,'OD0040 theo Bravo'!$G:$G,"&lt;"&amp;0,'OD0040 theo Bravo'!$D:$D,L$3))</f>
        <v>504722</v>
      </c>
      <c r="M242" s="1">
        <f>-(SUMIFS('OD0040 theo Bravo'!$G:$G,'OD0040 theo Bravo'!$G:$G,"&lt;"&amp;0,'OD0040 theo Bravo'!$D:$D,M$3))</f>
        <v>0</v>
      </c>
      <c r="N242" s="1">
        <f>-(SUMIFS('OD0040 theo Bravo'!$G:$G,'OD0040 theo Bravo'!$G:$G,"&lt;"&amp;0,'OD0040 theo Bravo'!$D:$D,N$3))</f>
        <v>974267</v>
      </c>
      <c r="O242" s="1">
        <f>-(SUMIFS('OD0040 theo Bravo'!$G:$G,'OD0040 theo Bravo'!$G:$G,"&lt;"&amp;0,'OD0040 theo Bravo'!$D:$D,O$3))</f>
        <v>830018</v>
      </c>
      <c r="P242" s="1">
        <f>-(SUMIFS('OD0040 theo Bravo'!$G:$G,'OD0040 theo Bravo'!$G:$G,"&lt;"&amp;0,'OD0040 theo Bravo'!$D:$D,P$3))</f>
        <v>550000</v>
      </c>
      <c r="Q242" s="1">
        <f>-(SUMIFS('OD0040 theo Bravo'!$G:$G,'OD0040 theo Bravo'!$G:$G,"&lt;"&amp;0,'OD0040 theo Bravo'!$D:$D,Q$3))</f>
        <v>449984</v>
      </c>
      <c r="R242" s="1">
        <f>-(SUMIFS('OD0040 theo Bravo'!$G:$G,'OD0040 theo Bravo'!$G:$G,"&lt;"&amp;0,'OD0040 theo Bravo'!$D:$D,R$3))</f>
        <v>550145</v>
      </c>
      <c r="S242" s="1">
        <f>-(SUMIFS('OD0040 theo Bravo'!$G:$G,'OD0040 theo Bravo'!$G:$G,"&lt;"&amp;0,'OD0040 theo Bravo'!$D:$D,S$3))</f>
        <v>0</v>
      </c>
      <c r="T242" s="1">
        <f>-(SUMIFS('OD0040 theo Bravo'!$G:$G,'OD0040 theo Bravo'!$G:$G,"&lt;"&amp;0,'OD0040 theo Bravo'!$D:$D,T$3))</f>
        <v>49247</v>
      </c>
      <c r="U242" s="18">
        <f t="shared" si="82"/>
        <v>0</v>
      </c>
      <c r="V242" s="18">
        <f t="shared" si="83"/>
        <v>10150</v>
      </c>
      <c r="W242" s="18">
        <f t="shared" si="84"/>
        <v>0</v>
      </c>
      <c r="X242" s="18">
        <f t="shared" si="85"/>
        <v>0</v>
      </c>
      <c r="Y242" s="18">
        <f t="shared" si="86"/>
        <v>0</v>
      </c>
      <c r="Z242" s="18">
        <f t="shared" si="87"/>
        <v>0</v>
      </c>
      <c r="AA242" s="18">
        <f t="shared" si="78"/>
        <v>0</v>
      </c>
      <c r="AB242" s="18">
        <f t="shared" si="79"/>
        <v>52</v>
      </c>
      <c r="AC242" s="18">
        <f t="shared" si="80"/>
        <v>0</v>
      </c>
      <c r="AD242" s="17">
        <f>(U242*SUMIFS(Info!$C:$C,Info!$A:$A,AD$3,Info!$E:$E,"&gt;="&amp;$B242,Info!$D:$D,"&lt;="&amp;$B242,Info!$I:$I,"x")/365)*100000</f>
        <v>0</v>
      </c>
      <c r="AE242" s="17">
        <f>(V242*SUMIFS(Info!$C:$C,Info!$A:$A,AE$3,Info!$E:$E,"&gt;="&amp;$B242,Info!$D:$D,"&lt;="&amp;$B242,Info!$I:$I,"x")/365)*100000</f>
        <v>174635.61643835614</v>
      </c>
      <c r="AF242" s="17">
        <f>(W242*SUMIFS(Info!$C:$C,Info!$A:$A,AF$3,Info!$E:$E,"&gt;="&amp;$B242,Info!$D:$D,"&lt;="&amp;$B242,Info!$I:$I,"x")/365)*100000</f>
        <v>0</v>
      </c>
      <c r="AG242" s="17">
        <f>(X242*SUMIFS(Info!$C:$C,Info!$A:$A,AG$3,Info!$E:$E,"&gt;="&amp;$B242,Info!$D:$D,"&lt;="&amp;$B242,Info!$I:$I,"x")/365)*100000</f>
        <v>0</v>
      </c>
      <c r="AH242" s="17">
        <f>(Y242*SUMIFS(Info!$C:$C,Info!$A:$A,AH$3,Info!$E:$E,"&gt;="&amp;$B242,Info!$D:$D,"&lt;="&amp;$B242,Info!$I:$I,"x")/365)*100000</f>
        <v>0</v>
      </c>
      <c r="AI242" s="17">
        <f>(Z242*SUMIFS(Info!$C:$C,Info!$A:$A,AI$3,Info!$E:$E,"&gt;="&amp;$B242,Info!$D:$D,"&lt;="&amp;$B242,Info!$I:$I,"x")/365)*100000</f>
        <v>0</v>
      </c>
      <c r="AJ242" s="17">
        <f>(AA242*SUMIFS(Info!$C:$C,Info!$A:$A,AJ$3,Info!$E:$E,"&gt;="&amp;$B242,Info!$D:$D,"&lt;="&amp;$B242,Info!$I:$I,"x")/365)*100000</f>
        <v>0</v>
      </c>
      <c r="AK242" s="17">
        <f>(AB242*SUMIFS(Info!$C:$C,Info!$A:$A,AK$3,Info!$E:$E,"&gt;="&amp;$B242,Info!$D:$D,"&lt;="&amp;$B242,Info!$I:$I,"x")/365)*100000</f>
        <v>0</v>
      </c>
      <c r="AL242" s="17">
        <f>(AC242*SUMIFS(Info!$C:$C,Info!$A:$A,AL$3,Info!$E:$E,"&gt;="&amp;$B242,Info!$D:$D,"&lt;="&amp;$B242,Info!$I:$I,"x")/365)*100000</f>
        <v>0</v>
      </c>
    </row>
    <row r="243" spans="2:38">
      <c r="B243" s="14">
        <f t="shared" si="81"/>
        <v>45807</v>
      </c>
      <c r="C243" s="1">
        <f>(SUMIFS('OD0040 theo Bravo'!$G:$G,'OD0040 theo Bravo'!$G:$G,"&gt;="&amp;0,'OD0040 theo Bravo'!$D:$D,C$3,'OD0040 theo Bravo'!$B:$B,"&lt;="&amp;$B243))</f>
        <v>272710</v>
      </c>
      <c r="D243" s="1">
        <f>(SUMIFS('OD0040 theo Bravo'!$G:$G,'OD0040 theo Bravo'!$G:$G,"&gt;="&amp;0,'OD0040 theo Bravo'!$D:$D,D$3,'OD0040 theo Bravo'!$B:$B,"&lt;="&amp;$B243))</f>
        <v>10150</v>
      </c>
      <c r="E243" s="1">
        <f>(SUMIFS('OD0040 theo Bravo'!$G:$G,'OD0040 theo Bravo'!$G:$G,"&gt;="&amp;0,'OD0040 theo Bravo'!$D:$D,E$3,'OD0040 theo Bravo'!$B:$B,"&lt;="&amp;$B243))</f>
        <v>957516</v>
      </c>
      <c r="F243" s="1">
        <f>(SUMIFS('OD0040 theo Bravo'!$G:$G,'OD0040 theo Bravo'!$G:$G,"&gt;="&amp;0,'OD0040 theo Bravo'!$D:$D,F$3,'OD0040 theo Bravo'!$B:$B,"&lt;="&amp;$B243))</f>
        <v>735416</v>
      </c>
      <c r="G243" s="1">
        <f>(SUMIFS('OD0040 theo Bravo'!$G:$G,'OD0040 theo Bravo'!$G:$G,"&gt;="&amp;0,'OD0040 theo Bravo'!$D:$D,G$3,'OD0040 theo Bravo'!$B:$B,"&lt;="&amp;$B243))</f>
        <v>550000</v>
      </c>
      <c r="H243" s="1">
        <f>(SUMIFS('OD0040 theo Bravo'!$G:$G,'OD0040 theo Bravo'!$G:$G,"&gt;="&amp;0,'OD0040 theo Bravo'!$D:$D,H$3,'OD0040 theo Bravo'!$B:$B,"&lt;="&amp;$B243))</f>
        <v>250000</v>
      </c>
      <c r="I243" s="1">
        <f>(SUMIFS('OD0040 theo Bravo'!$G:$G,'OD0040 theo Bravo'!$G:$G,"&gt;="&amp;0,'OD0040 theo Bravo'!$D:$D,I$3,'OD0040 theo Bravo'!$B:$B,"&lt;="&amp;$B243))</f>
        <v>521028</v>
      </c>
      <c r="J243" s="1">
        <f>(SUMIFS('OD0040 theo Bravo'!$G:$G,'OD0040 theo Bravo'!$G:$G,"&gt;="&amp;0,'OD0040 theo Bravo'!$D:$D,J$3,'OD0040 theo Bravo'!$B:$B,"&lt;="&amp;$B243))</f>
        <v>52</v>
      </c>
      <c r="K243" s="1">
        <f>(SUMIFS('OD0040 theo Bravo'!$G:$G,'OD0040 theo Bravo'!$G:$G,"&gt;="&amp;0,'OD0040 theo Bravo'!$D:$D,K$3,'OD0040 theo Bravo'!$B:$B,"&lt;="&amp;$B243))</f>
        <v>0</v>
      </c>
      <c r="L243" s="1">
        <f>-(SUMIFS('OD0040 theo Bravo'!$G:$G,'OD0040 theo Bravo'!$G:$G,"&lt;"&amp;0,'OD0040 theo Bravo'!$D:$D,L$3))</f>
        <v>504722</v>
      </c>
      <c r="M243" s="1">
        <f>-(SUMIFS('OD0040 theo Bravo'!$G:$G,'OD0040 theo Bravo'!$G:$G,"&lt;"&amp;0,'OD0040 theo Bravo'!$D:$D,M$3))</f>
        <v>0</v>
      </c>
      <c r="N243" s="1">
        <f>-(SUMIFS('OD0040 theo Bravo'!$G:$G,'OD0040 theo Bravo'!$G:$G,"&lt;"&amp;0,'OD0040 theo Bravo'!$D:$D,N$3))</f>
        <v>974267</v>
      </c>
      <c r="O243" s="1">
        <f>-(SUMIFS('OD0040 theo Bravo'!$G:$G,'OD0040 theo Bravo'!$G:$G,"&lt;"&amp;0,'OD0040 theo Bravo'!$D:$D,O$3))</f>
        <v>830018</v>
      </c>
      <c r="P243" s="1">
        <f>-(SUMIFS('OD0040 theo Bravo'!$G:$G,'OD0040 theo Bravo'!$G:$G,"&lt;"&amp;0,'OD0040 theo Bravo'!$D:$D,P$3))</f>
        <v>550000</v>
      </c>
      <c r="Q243" s="1">
        <f>-(SUMIFS('OD0040 theo Bravo'!$G:$G,'OD0040 theo Bravo'!$G:$G,"&lt;"&amp;0,'OD0040 theo Bravo'!$D:$D,Q$3))</f>
        <v>449984</v>
      </c>
      <c r="R243" s="1">
        <f>-(SUMIFS('OD0040 theo Bravo'!$G:$G,'OD0040 theo Bravo'!$G:$G,"&lt;"&amp;0,'OD0040 theo Bravo'!$D:$D,R$3))</f>
        <v>550145</v>
      </c>
      <c r="S243" s="1">
        <f>-(SUMIFS('OD0040 theo Bravo'!$G:$G,'OD0040 theo Bravo'!$G:$G,"&lt;"&amp;0,'OD0040 theo Bravo'!$D:$D,S$3))</f>
        <v>0</v>
      </c>
      <c r="T243" s="1">
        <f>-(SUMIFS('OD0040 theo Bravo'!$G:$G,'OD0040 theo Bravo'!$G:$G,"&lt;"&amp;0,'OD0040 theo Bravo'!$D:$D,T$3))</f>
        <v>49247</v>
      </c>
      <c r="U243" s="18">
        <f t="shared" si="82"/>
        <v>0</v>
      </c>
      <c r="V243" s="18">
        <f t="shared" si="83"/>
        <v>10150</v>
      </c>
      <c r="W243" s="18">
        <f t="shared" si="84"/>
        <v>0</v>
      </c>
      <c r="X243" s="18">
        <f t="shared" si="85"/>
        <v>0</v>
      </c>
      <c r="Y243" s="18">
        <f t="shared" si="86"/>
        <v>0</v>
      </c>
      <c r="Z243" s="18">
        <f t="shared" si="87"/>
        <v>0</v>
      </c>
      <c r="AA243" s="18">
        <f t="shared" si="78"/>
        <v>0</v>
      </c>
      <c r="AB243" s="18">
        <f t="shared" si="79"/>
        <v>52</v>
      </c>
      <c r="AC243" s="18">
        <f t="shared" si="80"/>
        <v>0</v>
      </c>
      <c r="AD243" s="17">
        <f>(U243*SUMIFS(Info!$C:$C,Info!$A:$A,AD$3,Info!$E:$E,"&gt;="&amp;$B243,Info!$D:$D,"&lt;="&amp;$B243,Info!$I:$I,"x")/365)*100000</f>
        <v>0</v>
      </c>
      <c r="AE243" s="17">
        <f>(V243*SUMIFS(Info!$C:$C,Info!$A:$A,AE$3,Info!$E:$E,"&gt;="&amp;$B243,Info!$D:$D,"&lt;="&amp;$B243,Info!$I:$I,"x")/365)*100000</f>
        <v>174635.61643835614</v>
      </c>
      <c r="AF243" s="17">
        <f>(W243*SUMIFS(Info!$C:$C,Info!$A:$A,AF$3,Info!$E:$E,"&gt;="&amp;$B243,Info!$D:$D,"&lt;="&amp;$B243,Info!$I:$I,"x")/365)*100000</f>
        <v>0</v>
      </c>
      <c r="AG243" s="17">
        <f>(X243*SUMIFS(Info!$C:$C,Info!$A:$A,AG$3,Info!$E:$E,"&gt;="&amp;$B243,Info!$D:$D,"&lt;="&amp;$B243,Info!$I:$I,"x")/365)*100000</f>
        <v>0</v>
      </c>
      <c r="AH243" s="17">
        <f>(Y243*SUMIFS(Info!$C:$C,Info!$A:$A,AH$3,Info!$E:$E,"&gt;="&amp;$B243,Info!$D:$D,"&lt;="&amp;$B243,Info!$I:$I,"x")/365)*100000</f>
        <v>0</v>
      </c>
      <c r="AI243" s="17">
        <f>(Z243*SUMIFS(Info!$C:$C,Info!$A:$A,AI$3,Info!$E:$E,"&gt;="&amp;$B243,Info!$D:$D,"&lt;="&amp;$B243,Info!$I:$I,"x")/365)*100000</f>
        <v>0</v>
      </c>
      <c r="AJ243" s="17">
        <f>(AA243*SUMIFS(Info!$C:$C,Info!$A:$A,AJ$3,Info!$E:$E,"&gt;="&amp;$B243,Info!$D:$D,"&lt;="&amp;$B243,Info!$I:$I,"x")/365)*100000</f>
        <v>0</v>
      </c>
      <c r="AK243" s="17">
        <f>(AB243*SUMIFS(Info!$C:$C,Info!$A:$A,AK$3,Info!$E:$E,"&gt;="&amp;$B243,Info!$D:$D,"&lt;="&amp;$B243,Info!$I:$I,"x")/365)*100000</f>
        <v>0</v>
      </c>
      <c r="AL243" s="17">
        <f>(AC243*SUMIFS(Info!$C:$C,Info!$A:$A,AL$3,Info!$E:$E,"&gt;="&amp;$B243,Info!$D:$D,"&lt;="&amp;$B243,Info!$I:$I,"x")/365)*100000</f>
        <v>0</v>
      </c>
    </row>
    <row r="244" spans="2:38">
      <c r="B244" s="14">
        <f t="shared" si="81"/>
        <v>45808</v>
      </c>
      <c r="C244" s="1">
        <f>(SUMIFS('OD0040 theo Bravo'!$G:$G,'OD0040 theo Bravo'!$G:$G,"&gt;="&amp;0,'OD0040 theo Bravo'!$D:$D,C$3,'OD0040 theo Bravo'!$B:$B,"&lt;="&amp;$B244))</f>
        <v>272710</v>
      </c>
      <c r="D244" s="1">
        <f>(SUMIFS('OD0040 theo Bravo'!$G:$G,'OD0040 theo Bravo'!$G:$G,"&gt;="&amp;0,'OD0040 theo Bravo'!$D:$D,D$3,'OD0040 theo Bravo'!$B:$B,"&lt;="&amp;$B244))</f>
        <v>10150</v>
      </c>
      <c r="E244" s="1">
        <f>(SUMIFS('OD0040 theo Bravo'!$G:$G,'OD0040 theo Bravo'!$G:$G,"&gt;="&amp;0,'OD0040 theo Bravo'!$D:$D,E$3,'OD0040 theo Bravo'!$B:$B,"&lt;="&amp;$B244))</f>
        <v>957516</v>
      </c>
      <c r="F244" s="1">
        <f>(SUMIFS('OD0040 theo Bravo'!$G:$G,'OD0040 theo Bravo'!$G:$G,"&gt;="&amp;0,'OD0040 theo Bravo'!$D:$D,F$3,'OD0040 theo Bravo'!$B:$B,"&lt;="&amp;$B244))</f>
        <v>735416</v>
      </c>
      <c r="G244" s="1">
        <f>(SUMIFS('OD0040 theo Bravo'!$G:$G,'OD0040 theo Bravo'!$G:$G,"&gt;="&amp;0,'OD0040 theo Bravo'!$D:$D,G$3,'OD0040 theo Bravo'!$B:$B,"&lt;="&amp;$B244))</f>
        <v>550000</v>
      </c>
      <c r="H244" s="1">
        <f>(SUMIFS('OD0040 theo Bravo'!$G:$G,'OD0040 theo Bravo'!$G:$G,"&gt;="&amp;0,'OD0040 theo Bravo'!$D:$D,H$3,'OD0040 theo Bravo'!$B:$B,"&lt;="&amp;$B244))</f>
        <v>250000</v>
      </c>
      <c r="I244" s="1">
        <f>(SUMIFS('OD0040 theo Bravo'!$G:$G,'OD0040 theo Bravo'!$G:$G,"&gt;="&amp;0,'OD0040 theo Bravo'!$D:$D,I$3,'OD0040 theo Bravo'!$B:$B,"&lt;="&amp;$B244))</f>
        <v>521028</v>
      </c>
      <c r="J244" s="1">
        <f>(SUMIFS('OD0040 theo Bravo'!$G:$G,'OD0040 theo Bravo'!$G:$G,"&gt;="&amp;0,'OD0040 theo Bravo'!$D:$D,J$3,'OD0040 theo Bravo'!$B:$B,"&lt;="&amp;$B244))</f>
        <v>52</v>
      </c>
      <c r="K244" s="1">
        <f>(SUMIFS('OD0040 theo Bravo'!$G:$G,'OD0040 theo Bravo'!$G:$G,"&gt;="&amp;0,'OD0040 theo Bravo'!$D:$D,K$3,'OD0040 theo Bravo'!$B:$B,"&lt;="&amp;$B244))</f>
        <v>0</v>
      </c>
      <c r="L244" s="1">
        <f>-(SUMIFS('OD0040 theo Bravo'!$G:$G,'OD0040 theo Bravo'!$G:$G,"&lt;"&amp;0,'OD0040 theo Bravo'!$D:$D,L$3))</f>
        <v>504722</v>
      </c>
      <c r="M244" s="1">
        <f>-(SUMIFS('OD0040 theo Bravo'!$G:$G,'OD0040 theo Bravo'!$G:$G,"&lt;"&amp;0,'OD0040 theo Bravo'!$D:$D,M$3))</f>
        <v>0</v>
      </c>
      <c r="N244" s="1">
        <f>-(SUMIFS('OD0040 theo Bravo'!$G:$G,'OD0040 theo Bravo'!$G:$G,"&lt;"&amp;0,'OD0040 theo Bravo'!$D:$D,N$3))</f>
        <v>974267</v>
      </c>
      <c r="O244" s="1">
        <f>-(SUMIFS('OD0040 theo Bravo'!$G:$G,'OD0040 theo Bravo'!$G:$G,"&lt;"&amp;0,'OD0040 theo Bravo'!$D:$D,O$3))</f>
        <v>830018</v>
      </c>
      <c r="P244" s="1">
        <f>-(SUMIFS('OD0040 theo Bravo'!$G:$G,'OD0040 theo Bravo'!$G:$G,"&lt;"&amp;0,'OD0040 theo Bravo'!$D:$D,P$3))</f>
        <v>550000</v>
      </c>
      <c r="Q244" s="1">
        <f>-(SUMIFS('OD0040 theo Bravo'!$G:$G,'OD0040 theo Bravo'!$G:$G,"&lt;"&amp;0,'OD0040 theo Bravo'!$D:$D,Q$3))</f>
        <v>449984</v>
      </c>
      <c r="R244" s="1">
        <f>-(SUMIFS('OD0040 theo Bravo'!$G:$G,'OD0040 theo Bravo'!$G:$G,"&lt;"&amp;0,'OD0040 theo Bravo'!$D:$D,R$3))</f>
        <v>550145</v>
      </c>
      <c r="S244" s="1">
        <f>-(SUMIFS('OD0040 theo Bravo'!$G:$G,'OD0040 theo Bravo'!$G:$G,"&lt;"&amp;0,'OD0040 theo Bravo'!$D:$D,S$3))</f>
        <v>0</v>
      </c>
      <c r="T244" s="1">
        <f>-(SUMIFS('OD0040 theo Bravo'!$G:$G,'OD0040 theo Bravo'!$G:$G,"&lt;"&amp;0,'OD0040 theo Bravo'!$D:$D,T$3))</f>
        <v>49247</v>
      </c>
      <c r="U244" s="18">
        <f t="shared" si="82"/>
        <v>0</v>
      </c>
      <c r="V244" s="18">
        <f t="shared" si="83"/>
        <v>10150</v>
      </c>
      <c r="W244" s="18">
        <f t="shared" si="84"/>
        <v>0</v>
      </c>
      <c r="X244" s="18">
        <f t="shared" si="85"/>
        <v>0</v>
      </c>
      <c r="Y244" s="18">
        <f t="shared" si="86"/>
        <v>0</v>
      </c>
      <c r="Z244" s="18">
        <f t="shared" si="87"/>
        <v>0</v>
      </c>
      <c r="AA244" s="18">
        <f t="shared" si="78"/>
        <v>0</v>
      </c>
      <c r="AB244" s="18">
        <f t="shared" si="79"/>
        <v>52</v>
      </c>
      <c r="AC244" s="18">
        <f t="shared" si="80"/>
        <v>0</v>
      </c>
      <c r="AD244" s="17">
        <f>(U244*SUMIFS(Info!$C:$C,Info!$A:$A,AD$3,Info!$E:$E,"&gt;="&amp;$B244,Info!$D:$D,"&lt;="&amp;$B244,Info!$I:$I,"x")/365)*100000</f>
        <v>0</v>
      </c>
      <c r="AE244" s="17">
        <f>(V244*SUMIFS(Info!$C:$C,Info!$A:$A,AE$3,Info!$E:$E,"&gt;="&amp;$B244,Info!$D:$D,"&lt;="&amp;$B244,Info!$I:$I,"x")/365)*100000</f>
        <v>174635.61643835614</v>
      </c>
      <c r="AF244" s="17">
        <f>(W244*SUMIFS(Info!$C:$C,Info!$A:$A,AF$3,Info!$E:$E,"&gt;="&amp;$B244,Info!$D:$D,"&lt;="&amp;$B244,Info!$I:$I,"x")/365)*100000</f>
        <v>0</v>
      </c>
      <c r="AG244" s="17">
        <f>(X244*SUMIFS(Info!$C:$C,Info!$A:$A,AG$3,Info!$E:$E,"&gt;="&amp;$B244,Info!$D:$D,"&lt;="&amp;$B244,Info!$I:$I,"x")/365)*100000</f>
        <v>0</v>
      </c>
      <c r="AH244" s="17">
        <f>(Y244*SUMIFS(Info!$C:$C,Info!$A:$A,AH$3,Info!$E:$E,"&gt;="&amp;$B244,Info!$D:$D,"&lt;="&amp;$B244,Info!$I:$I,"x")/365)*100000</f>
        <v>0</v>
      </c>
      <c r="AI244" s="17">
        <f>(Z244*SUMIFS(Info!$C:$C,Info!$A:$A,AI$3,Info!$E:$E,"&gt;="&amp;$B244,Info!$D:$D,"&lt;="&amp;$B244,Info!$I:$I,"x")/365)*100000</f>
        <v>0</v>
      </c>
      <c r="AJ244" s="17">
        <f>(AA244*SUMIFS(Info!$C:$C,Info!$A:$A,AJ$3,Info!$E:$E,"&gt;="&amp;$B244,Info!$D:$D,"&lt;="&amp;$B244,Info!$I:$I,"x")/365)*100000</f>
        <v>0</v>
      </c>
      <c r="AK244" s="17">
        <f>(AB244*SUMIFS(Info!$C:$C,Info!$A:$A,AK$3,Info!$E:$E,"&gt;="&amp;$B244,Info!$D:$D,"&lt;="&amp;$B244,Info!$I:$I,"x")/365)*100000</f>
        <v>0</v>
      </c>
      <c r="AL244" s="17">
        <f>(AC244*SUMIFS(Info!$C:$C,Info!$A:$A,AL$3,Info!$E:$E,"&gt;="&amp;$B244,Info!$D:$D,"&lt;="&amp;$B244,Info!$I:$I,"x")/365)*100000</f>
        <v>0</v>
      </c>
    </row>
    <row r="245" spans="2:38">
      <c r="B245" s="14">
        <f t="shared" si="81"/>
        <v>45809</v>
      </c>
      <c r="C245" s="1">
        <f>(SUMIFS('OD0040 theo Bravo'!$G:$G,'OD0040 theo Bravo'!$G:$G,"&gt;="&amp;0,'OD0040 theo Bravo'!$D:$D,C$3,'OD0040 theo Bravo'!$B:$B,"&lt;="&amp;$B245))</f>
        <v>272710</v>
      </c>
      <c r="D245" s="1">
        <f>(SUMIFS('OD0040 theo Bravo'!$G:$G,'OD0040 theo Bravo'!$G:$G,"&gt;="&amp;0,'OD0040 theo Bravo'!$D:$D,D$3,'OD0040 theo Bravo'!$B:$B,"&lt;="&amp;$B245))</f>
        <v>10150</v>
      </c>
      <c r="E245" s="1">
        <f>(SUMIFS('OD0040 theo Bravo'!$G:$G,'OD0040 theo Bravo'!$G:$G,"&gt;="&amp;0,'OD0040 theo Bravo'!$D:$D,E$3,'OD0040 theo Bravo'!$B:$B,"&lt;="&amp;$B245))</f>
        <v>957516</v>
      </c>
      <c r="F245" s="1">
        <f>(SUMIFS('OD0040 theo Bravo'!$G:$G,'OD0040 theo Bravo'!$G:$G,"&gt;="&amp;0,'OD0040 theo Bravo'!$D:$D,F$3,'OD0040 theo Bravo'!$B:$B,"&lt;="&amp;$B245))</f>
        <v>735416</v>
      </c>
      <c r="G245" s="1">
        <f>(SUMIFS('OD0040 theo Bravo'!$G:$G,'OD0040 theo Bravo'!$G:$G,"&gt;="&amp;0,'OD0040 theo Bravo'!$D:$D,G$3,'OD0040 theo Bravo'!$B:$B,"&lt;="&amp;$B245))</f>
        <v>550000</v>
      </c>
      <c r="H245" s="1">
        <f>(SUMIFS('OD0040 theo Bravo'!$G:$G,'OD0040 theo Bravo'!$G:$G,"&gt;="&amp;0,'OD0040 theo Bravo'!$D:$D,H$3,'OD0040 theo Bravo'!$B:$B,"&lt;="&amp;$B245))</f>
        <v>250000</v>
      </c>
      <c r="I245" s="1">
        <f>(SUMIFS('OD0040 theo Bravo'!$G:$G,'OD0040 theo Bravo'!$G:$G,"&gt;="&amp;0,'OD0040 theo Bravo'!$D:$D,I$3,'OD0040 theo Bravo'!$B:$B,"&lt;="&amp;$B245))</f>
        <v>521028</v>
      </c>
      <c r="J245" s="1">
        <f>(SUMIFS('OD0040 theo Bravo'!$G:$G,'OD0040 theo Bravo'!$G:$G,"&gt;="&amp;0,'OD0040 theo Bravo'!$D:$D,J$3,'OD0040 theo Bravo'!$B:$B,"&lt;="&amp;$B245))</f>
        <v>52</v>
      </c>
      <c r="K245" s="1">
        <f>(SUMIFS('OD0040 theo Bravo'!$G:$G,'OD0040 theo Bravo'!$G:$G,"&gt;="&amp;0,'OD0040 theo Bravo'!$D:$D,K$3,'OD0040 theo Bravo'!$B:$B,"&lt;="&amp;$B245))</f>
        <v>0</v>
      </c>
      <c r="L245" s="1">
        <f>-(SUMIFS('OD0040 theo Bravo'!$G:$G,'OD0040 theo Bravo'!$G:$G,"&lt;"&amp;0,'OD0040 theo Bravo'!$D:$D,L$3))</f>
        <v>504722</v>
      </c>
      <c r="M245" s="1">
        <f>-(SUMIFS('OD0040 theo Bravo'!$G:$G,'OD0040 theo Bravo'!$G:$G,"&lt;"&amp;0,'OD0040 theo Bravo'!$D:$D,M$3))</f>
        <v>0</v>
      </c>
      <c r="N245" s="1">
        <f>-(SUMIFS('OD0040 theo Bravo'!$G:$G,'OD0040 theo Bravo'!$G:$G,"&lt;"&amp;0,'OD0040 theo Bravo'!$D:$D,N$3))</f>
        <v>974267</v>
      </c>
      <c r="O245" s="1">
        <f>-(SUMIFS('OD0040 theo Bravo'!$G:$G,'OD0040 theo Bravo'!$G:$G,"&lt;"&amp;0,'OD0040 theo Bravo'!$D:$D,O$3))</f>
        <v>830018</v>
      </c>
      <c r="P245" s="1">
        <f>-(SUMIFS('OD0040 theo Bravo'!$G:$G,'OD0040 theo Bravo'!$G:$G,"&lt;"&amp;0,'OD0040 theo Bravo'!$D:$D,P$3))</f>
        <v>550000</v>
      </c>
      <c r="Q245" s="1">
        <f>-(SUMIFS('OD0040 theo Bravo'!$G:$G,'OD0040 theo Bravo'!$G:$G,"&lt;"&amp;0,'OD0040 theo Bravo'!$D:$D,Q$3))</f>
        <v>449984</v>
      </c>
      <c r="R245" s="1">
        <f>-(SUMIFS('OD0040 theo Bravo'!$G:$G,'OD0040 theo Bravo'!$G:$G,"&lt;"&amp;0,'OD0040 theo Bravo'!$D:$D,R$3))</f>
        <v>550145</v>
      </c>
      <c r="S245" s="1">
        <f>-(SUMIFS('OD0040 theo Bravo'!$G:$G,'OD0040 theo Bravo'!$G:$G,"&lt;"&amp;0,'OD0040 theo Bravo'!$D:$D,S$3))</f>
        <v>0</v>
      </c>
      <c r="T245" s="1">
        <f>-(SUMIFS('OD0040 theo Bravo'!$G:$G,'OD0040 theo Bravo'!$G:$G,"&lt;"&amp;0,'OD0040 theo Bravo'!$D:$D,T$3))</f>
        <v>49247</v>
      </c>
      <c r="U245" s="18">
        <f t="shared" si="82"/>
        <v>0</v>
      </c>
      <c r="V245" s="18">
        <f t="shared" si="83"/>
        <v>10150</v>
      </c>
      <c r="W245" s="18">
        <f t="shared" si="84"/>
        <v>0</v>
      </c>
      <c r="X245" s="18">
        <f t="shared" si="85"/>
        <v>0</v>
      </c>
      <c r="Y245" s="18">
        <f t="shared" si="86"/>
        <v>0</v>
      </c>
      <c r="Z245" s="18">
        <f t="shared" si="87"/>
        <v>0</v>
      </c>
      <c r="AA245" s="18">
        <f t="shared" si="78"/>
        <v>0</v>
      </c>
      <c r="AB245" s="18">
        <f t="shared" si="79"/>
        <v>52</v>
      </c>
      <c r="AC245" s="18">
        <f t="shared" si="80"/>
        <v>0</v>
      </c>
      <c r="AD245" s="17">
        <f>(U245*SUMIFS(Info!$C:$C,Info!$A:$A,AD$3,Info!$E:$E,"&gt;="&amp;$B245,Info!$D:$D,"&lt;="&amp;$B245,Info!$I:$I,"x")/365)*100000</f>
        <v>0</v>
      </c>
      <c r="AE245" s="17">
        <f>(V245*SUMIFS(Info!$C:$C,Info!$A:$A,AE$3,Info!$E:$E,"&gt;="&amp;$B245,Info!$D:$D,"&lt;="&amp;$B245,Info!$I:$I,"x")/365)*100000</f>
        <v>174635.61643835614</v>
      </c>
      <c r="AF245" s="17">
        <f>(W245*SUMIFS(Info!$C:$C,Info!$A:$A,AF$3,Info!$E:$E,"&gt;="&amp;$B245,Info!$D:$D,"&lt;="&amp;$B245,Info!$I:$I,"x")/365)*100000</f>
        <v>0</v>
      </c>
      <c r="AG245" s="17">
        <f>(X245*SUMIFS(Info!$C:$C,Info!$A:$A,AG$3,Info!$E:$E,"&gt;="&amp;$B245,Info!$D:$D,"&lt;="&amp;$B245,Info!$I:$I,"x")/365)*100000</f>
        <v>0</v>
      </c>
      <c r="AH245" s="17">
        <f>(Y245*SUMIFS(Info!$C:$C,Info!$A:$A,AH$3,Info!$E:$E,"&gt;="&amp;$B245,Info!$D:$D,"&lt;="&amp;$B245,Info!$I:$I,"x")/365)*100000</f>
        <v>0</v>
      </c>
      <c r="AI245" s="17">
        <f>(Z245*SUMIFS(Info!$C:$C,Info!$A:$A,AI$3,Info!$E:$E,"&gt;="&amp;$B245,Info!$D:$D,"&lt;="&amp;$B245,Info!$I:$I,"x")/365)*100000</f>
        <v>0</v>
      </c>
      <c r="AJ245" s="17">
        <f>(AA245*SUMIFS(Info!$C:$C,Info!$A:$A,AJ$3,Info!$E:$E,"&gt;="&amp;$B245,Info!$D:$D,"&lt;="&amp;$B245,Info!$I:$I,"x")/365)*100000</f>
        <v>0</v>
      </c>
      <c r="AK245" s="17">
        <f>(AB245*SUMIFS(Info!$C:$C,Info!$A:$A,AK$3,Info!$E:$E,"&gt;="&amp;$B245,Info!$D:$D,"&lt;="&amp;$B245,Info!$I:$I,"x")/365)*100000</f>
        <v>0</v>
      </c>
      <c r="AL245" s="17">
        <f>(AC245*SUMIFS(Info!$C:$C,Info!$A:$A,AL$3,Info!$E:$E,"&gt;="&amp;$B245,Info!$D:$D,"&lt;="&amp;$B245,Info!$I:$I,"x")/365)*100000</f>
        <v>0</v>
      </c>
    </row>
    <row r="246" spans="2:38">
      <c r="B246" s="14">
        <f t="shared" si="81"/>
        <v>45810</v>
      </c>
      <c r="C246" s="1">
        <f>(SUMIFS('OD0040 theo Bravo'!$G:$G,'OD0040 theo Bravo'!$G:$G,"&gt;="&amp;0,'OD0040 theo Bravo'!$D:$D,C$3,'OD0040 theo Bravo'!$B:$B,"&lt;="&amp;$B246))</f>
        <v>272900</v>
      </c>
      <c r="D246" s="1">
        <f>(SUMIFS('OD0040 theo Bravo'!$G:$G,'OD0040 theo Bravo'!$G:$G,"&gt;="&amp;0,'OD0040 theo Bravo'!$D:$D,D$3,'OD0040 theo Bravo'!$B:$B,"&lt;="&amp;$B246))</f>
        <v>10150</v>
      </c>
      <c r="E246" s="1">
        <f>(SUMIFS('OD0040 theo Bravo'!$G:$G,'OD0040 theo Bravo'!$G:$G,"&gt;="&amp;0,'OD0040 theo Bravo'!$D:$D,E$3,'OD0040 theo Bravo'!$B:$B,"&lt;="&amp;$B246))</f>
        <v>964849</v>
      </c>
      <c r="F246" s="1">
        <f>(SUMIFS('OD0040 theo Bravo'!$G:$G,'OD0040 theo Bravo'!$G:$G,"&gt;="&amp;0,'OD0040 theo Bravo'!$D:$D,F$3,'OD0040 theo Bravo'!$B:$B,"&lt;="&amp;$B246))</f>
        <v>736695</v>
      </c>
      <c r="G246" s="1">
        <f>(SUMIFS('OD0040 theo Bravo'!$G:$G,'OD0040 theo Bravo'!$G:$G,"&gt;="&amp;0,'OD0040 theo Bravo'!$D:$D,G$3,'OD0040 theo Bravo'!$B:$B,"&lt;="&amp;$B246))</f>
        <v>550000</v>
      </c>
      <c r="H246" s="1">
        <f>(SUMIFS('OD0040 theo Bravo'!$G:$G,'OD0040 theo Bravo'!$G:$G,"&gt;="&amp;0,'OD0040 theo Bravo'!$D:$D,H$3,'OD0040 theo Bravo'!$B:$B,"&lt;="&amp;$B246))</f>
        <v>250000</v>
      </c>
      <c r="I246" s="1">
        <f>(SUMIFS('OD0040 theo Bravo'!$G:$G,'OD0040 theo Bravo'!$G:$G,"&gt;="&amp;0,'OD0040 theo Bravo'!$D:$D,I$3,'OD0040 theo Bravo'!$B:$B,"&lt;="&amp;$B246))</f>
        <v>523491</v>
      </c>
      <c r="J246" s="1">
        <f>(SUMIFS('OD0040 theo Bravo'!$G:$G,'OD0040 theo Bravo'!$G:$G,"&gt;="&amp;0,'OD0040 theo Bravo'!$D:$D,J$3,'OD0040 theo Bravo'!$B:$B,"&lt;="&amp;$B246))</f>
        <v>102</v>
      </c>
      <c r="K246" s="1">
        <f>(SUMIFS('OD0040 theo Bravo'!$G:$G,'OD0040 theo Bravo'!$G:$G,"&gt;="&amp;0,'OD0040 theo Bravo'!$D:$D,K$3,'OD0040 theo Bravo'!$B:$B,"&lt;="&amp;$B246))</f>
        <v>0</v>
      </c>
      <c r="L246" s="1">
        <f>-(SUMIFS('OD0040 theo Bravo'!$G:$G,'OD0040 theo Bravo'!$G:$G,"&lt;"&amp;0,'OD0040 theo Bravo'!$D:$D,L$3))</f>
        <v>504722</v>
      </c>
      <c r="M246" s="1">
        <f>-(SUMIFS('OD0040 theo Bravo'!$G:$G,'OD0040 theo Bravo'!$G:$G,"&lt;"&amp;0,'OD0040 theo Bravo'!$D:$D,M$3))</f>
        <v>0</v>
      </c>
      <c r="N246" s="1">
        <f>-(SUMIFS('OD0040 theo Bravo'!$G:$G,'OD0040 theo Bravo'!$G:$G,"&lt;"&amp;0,'OD0040 theo Bravo'!$D:$D,N$3))</f>
        <v>974267</v>
      </c>
      <c r="O246" s="1">
        <f>-(SUMIFS('OD0040 theo Bravo'!$G:$G,'OD0040 theo Bravo'!$G:$G,"&lt;"&amp;0,'OD0040 theo Bravo'!$D:$D,O$3))</f>
        <v>830018</v>
      </c>
      <c r="P246" s="1">
        <f>-(SUMIFS('OD0040 theo Bravo'!$G:$G,'OD0040 theo Bravo'!$G:$G,"&lt;"&amp;0,'OD0040 theo Bravo'!$D:$D,P$3))</f>
        <v>550000</v>
      </c>
      <c r="Q246" s="1">
        <f>-(SUMIFS('OD0040 theo Bravo'!$G:$G,'OD0040 theo Bravo'!$G:$G,"&lt;"&amp;0,'OD0040 theo Bravo'!$D:$D,Q$3))</f>
        <v>449984</v>
      </c>
      <c r="R246" s="1">
        <f>-(SUMIFS('OD0040 theo Bravo'!$G:$G,'OD0040 theo Bravo'!$G:$G,"&lt;"&amp;0,'OD0040 theo Bravo'!$D:$D,R$3))</f>
        <v>550145</v>
      </c>
      <c r="S246" s="1">
        <f>-(SUMIFS('OD0040 theo Bravo'!$G:$G,'OD0040 theo Bravo'!$G:$G,"&lt;"&amp;0,'OD0040 theo Bravo'!$D:$D,S$3))</f>
        <v>0</v>
      </c>
      <c r="T246" s="1">
        <f>-(SUMIFS('OD0040 theo Bravo'!$G:$G,'OD0040 theo Bravo'!$G:$G,"&lt;"&amp;0,'OD0040 theo Bravo'!$D:$D,T$3))</f>
        <v>49247</v>
      </c>
      <c r="U246" s="18">
        <f t="shared" si="82"/>
        <v>0</v>
      </c>
      <c r="V246" s="18">
        <f t="shared" si="83"/>
        <v>10150</v>
      </c>
      <c r="W246" s="18">
        <f t="shared" si="84"/>
        <v>0</v>
      </c>
      <c r="X246" s="18">
        <f t="shared" si="85"/>
        <v>0</v>
      </c>
      <c r="Y246" s="18">
        <f t="shared" si="86"/>
        <v>0</v>
      </c>
      <c r="Z246" s="18">
        <f t="shared" si="87"/>
        <v>0</v>
      </c>
      <c r="AA246" s="18">
        <f t="shared" ref="AA246:AA273" si="88">IF(I246-R246&lt;0,0,I246-R246)</f>
        <v>0</v>
      </c>
      <c r="AB246" s="18">
        <f t="shared" ref="AB246:AB273" si="89">IF(J246-S246&lt;0,0,J246-S246)</f>
        <v>102</v>
      </c>
      <c r="AC246" s="18">
        <f t="shared" ref="AC246:AC273" si="90">IF(K246-T246&lt;0,0,K246-T246)</f>
        <v>0</v>
      </c>
      <c r="AD246" s="17">
        <f>(U246*SUMIFS(Info!$C:$C,Info!$A:$A,AD$3,Info!$E:$E,"&gt;="&amp;$B246,Info!$D:$D,"&lt;="&amp;$B246,Info!$I:$I,"x")/365)*100000</f>
        <v>0</v>
      </c>
      <c r="AE246" s="17">
        <f>(V246*SUMIFS(Info!$C:$C,Info!$A:$A,AE$3,Info!$E:$E,"&gt;="&amp;$B246,Info!$D:$D,"&lt;="&amp;$B246,Info!$I:$I,"x")/365)*100000</f>
        <v>174635.61643835614</v>
      </c>
      <c r="AF246" s="17">
        <f>(W246*SUMIFS(Info!$C:$C,Info!$A:$A,AF$3,Info!$E:$E,"&gt;="&amp;$B246,Info!$D:$D,"&lt;="&amp;$B246,Info!$I:$I,"x")/365)*100000</f>
        <v>0</v>
      </c>
      <c r="AG246" s="17">
        <f>(X246*SUMIFS(Info!$C:$C,Info!$A:$A,AG$3,Info!$E:$E,"&gt;="&amp;$B246,Info!$D:$D,"&lt;="&amp;$B246,Info!$I:$I,"x")/365)*100000</f>
        <v>0</v>
      </c>
      <c r="AH246" s="17">
        <f>(Y246*SUMIFS(Info!$C:$C,Info!$A:$A,AH$3,Info!$E:$E,"&gt;="&amp;$B246,Info!$D:$D,"&lt;="&amp;$B246,Info!$I:$I,"x")/365)*100000</f>
        <v>0</v>
      </c>
      <c r="AI246" s="17">
        <f>(Z246*SUMIFS(Info!$C:$C,Info!$A:$A,AI$3,Info!$E:$E,"&gt;="&amp;$B246,Info!$D:$D,"&lt;="&amp;$B246,Info!$I:$I,"x")/365)*100000</f>
        <v>0</v>
      </c>
      <c r="AJ246" s="17">
        <f>(AA246*SUMIFS(Info!$C:$C,Info!$A:$A,AJ$3,Info!$E:$E,"&gt;="&amp;$B246,Info!$D:$D,"&lt;="&amp;$B246,Info!$I:$I,"x")/365)*100000</f>
        <v>0</v>
      </c>
      <c r="AK246" s="17">
        <f>(AB246*SUMIFS(Info!$C:$C,Info!$A:$A,AK$3,Info!$E:$E,"&gt;="&amp;$B246,Info!$D:$D,"&lt;="&amp;$B246,Info!$I:$I,"x")/365)*100000</f>
        <v>0</v>
      </c>
      <c r="AL246" s="17">
        <f>(AC246*SUMIFS(Info!$C:$C,Info!$A:$A,AL$3,Info!$E:$E,"&gt;="&amp;$B246,Info!$D:$D,"&lt;="&amp;$B246,Info!$I:$I,"x")/365)*100000</f>
        <v>0</v>
      </c>
    </row>
    <row r="247" spans="2:38">
      <c r="B247" s="14">
        <f t="shared" si="81"/>
        <v>45811</v>
      </c>
      <c r="C247" s="1">
        <f>(SUMIFS('OD0040 theo Bravo'!$G:$G,'OD0040 theo Bravo'!$G:$G,"&gt;="&amp;0,'OD0040 theo Bravo'!$D:$D,C$3,'OD0040 theo Bravo'!$B:$B,"&lt;="&amp;$B247))</f>
        <v>273050</v>
      </c>
      <c r="D247" s="1">
        <f>(SUMIFS('OD0040 theo Bravo'!$G:$G,'OD0040 theo Bravo'!$G:$G,"&gt;="&amp;0,'OD0040 theo Bravo'!$D:$D,D$3,'OD0040 theo Bravo'!$B:$B,"&lt;="&amp;$B247))</f>
        <v>10150</v>
      </c>
      <c r="E247" s="1">
        <f>(SUMIFS('OD0040 theo Bravo'!$G:$G,'OD0040 theo Bravo'!$G:$G,"&gt;="&amp;0,'OD0040 theo Bravo'!$D:$D,E$3,'OD0040 theo Bravo'!$B:$B,"&lt;="&amp;$B247))</f>
        <v>965118</v>
      </c>
      <c r="F247" s="1">
        <f>(SUMIFS('OD0040 theo Bravo'!$G:$G,'OD0040 theo Bravo'!$G:$G,"&gt;="&amp;0,'OD0040 theo Bravo'!$D:$D,F$3,'OD0040 theo Bravo'!$B:$B,"&lt;="&amp;$B247))</f>
        <v>742029</v>
      </c>
      <c r="G247" s="1">
        <f>(SUMIFS('OD0040 theo Bravo'!$G:$G,'OD0040 theo Bravo'!$G:$G,"&gt;="&amp;0,'OD0040 theo Bravo'!$D:$D,G$3,'OD0040 theo Bravo'!$B:$B,"&lt;="&amp;$B247))</f>
        <v>550000</v>
      </c>
      <c r="H247" s="1">
        <f>(SUMIFS('OD0040 theo Bravo'!$G:$G,'OD0040 theo Bravo'!$G:$G,"&gt;="&amp;0,'OD0040 theo Bravo'!$D:$D,H$3,'OD0040 theo Bravo'!$B:$B,"&lt;="&amp;$B247))</f>
        <v>250000</v>
      </c>
      <c r="I247" s="1">
        <f>(SUMIFS('OD0040 theo Bravo'!$G:$G,'OD0040 theo Bravo'!$G:$G,"&gt;="&amp;0,'OD0040 theo Bravo'!$D:$D,I$3,'OD0040 theo Bravo'!$B:$B,"&lt;="&amp;$B247))</f>
        <v>523561</v>
      </c>
      <c r="J247" s="1">
        <f>(SUMIFS('OD0040 theo Bravo'!$G:$G,'OD0040 theo Bravo'!$G:$G,"&gt;="&amp;0,'OD0040 theo Bravo'!$D:$D,J$3,'OD0040 theo Bravo'!$B:$B,"&lt;="&amp;$B247))</f>
        <v>103</v>
      </c>
      <c r="K247" s="1">
        <f>(SUMIFS('OD0040 theo Bravo'!$G:$G,'OD0040 theo Bravo'!$G:$G,"&gt;="&amp;0,'OD0040 theo Bravo'!$D:$D,K$3,'OD0040 theo Bravo'!$B:$B,"&lt;="&amp;$B247))</f>
        <v>0</v>
      </c>
      <c r="L247" s="1">
        <f>-(SUMIFS('OD0040 theo Bravo'!$G:$G,'OD0040 theo Bravo'!$G:$G,"&lt;"&amp;0,'OD0040 theo Bravo'!$D:$D,L$3))</f>
        <v>504722</v>
      </c>
      <c r="M247" s="1">
        <f>-(SUMIFS('OD0040 theo Bravo'!$G:$G,'OD0040 theo Bravo'!$G:$G,"&lt;"&amp;0,'OD0040 theo Bravo'!$D:$D,M$3))</f>
        <v>0</v>
      </c>
      <c r="N247" s="1">
        <f>-(SUMIFS('OD0040 theo Bravo'!$G:$G,'OD0040 theo Bravo'!$G:$G,"&lt;"&amp;0,'OD0040 theo Bravo'!$D:$D,N$3))</f>
        <v>974267</v>
      </c>
      <c r="O247" s="1">
        <f>-(SUMIFS('OD0040 theo Bravo'!$G:$G,'OD0040 theo Bravo'!$G:$G,"&lt;"&amp;0,'OD0040 theo Bravo'!$D:$D,O$3))</f>
        <v>830018</v>
      </c>
      <c r="P247" s="1">
        <f>-(SUMIFS('OD0040 theo Bravo'!$G:$G,'OD0040 theo Bravo'!$G:$G,"&lt;"&amp;0,'OD0040 theo Bravo'!$D:$D,P$3))</f>
        <v>550000</v>
      </c>
      <c r="Q247" s="1">
        <f>-(SUMIFS('OD0040 theo Bravo'!$G:$G,'OD0040 theo Bravo'!$G:$G,"&lt;"&amp;0,'OD0040 theo Bravo'!$D:$D,Q$3))</f>
        <v>449984</v>
      </c>
      <c r="R247" s="1">
        <f>-(SUMIFS('OD0040 theo Bravo'!$G:$G,'OD0040 theo Bravo'!$G:$G,"&lt;"&amp;0,'OD0040 theo Bravo'!$D:$D,R$3))</f>
        <v>550145</v>
      </c>
      <c r="S247" s="1">
        <f>-(SUMIFS('OD0040 theo Bravo'!$G:$G,'OD0040 theo Bravo'!$G:$G,"&lt;"&amp;0,'OD0040 theo Bravo'!$D:$D,S$3))</f>
        <v>0</v>
      </c>
      <c r="T247" s="1">
        <f>-(SUMIFS('OD0040 theo Bravo'!$G:$G,'OD0040 theo Bravo'!$G:$G,"&lt;"&amp;0,'OD0040 theo Bravo'!$D:$D,T$3))</f>
        <v>49247</v>
      </c>
      <c r="U247" s="18">
        <f t="shared" si="82"/>
        <v>0</v>
      </c>
      <c r="V247" s="18">
        <f t="shared" si="83"/>
        <v>10150</v>
      </c>
      <c r="W247" s="18">
        <f t="shared" si="84"/>
        <v>0</v>
      </c>
      <c r="X247" s="18">
        <f t="shared" si="85"/>
        <v>0</v>
      </c>
      <c r="Y247" s="18">
        <f t="shared" si="86"/>
        <v>0</v>
      </c>
      <c r="Z247" s="18">
        <f t="shared" si="87"/>
        <v>0</v>
      </c>
      <c r="AA247" s="18">
        <f t="shared" si="88"/>
        <v>0</v>
      </c>
      <c r="AB247" s="18">
        <f t="shared" si="89"/>
        <v>103</v>
      </c>
      <c r="AC247" s="18">
        <f t="shared" si="90"/>
        <v>0</v>
      </c>
      <c r="AD247" s="17">
        <f>(U247*SUMIFS(Info!$C:$C,Info!$A:$A,AD$3,Info!$E:$E,"&gt;="&amp;$B247,Info!$D:$D,"&lt;="&amp;$B247,Info!$I:$I,"x")/365)*100000</f>
        <v>0</v>
      </c>
      <c r="AE247" s="17">
        <f>(V247*SUMIFS(Info!$C:$C,Info!$A:$A,AE$3,Info!$E:$E,"&gt;="&amp;$B247,Info!$D:$D,"&lt;="&amp;$B247,Info!$I:$I,"x")/365)*100000</f>
        <v>174635.61643835614</v>
      </c>
      <c r="AF247" s="17">
        <f>(W247*SUMIFS(Info!$C:$C,Info!$A:$A,AF$3,Info!$E:$E,"&gt;="&amp;$B247,Info!$D:$D,"&lt;="&amp;$B247,Info!$I:$I,"x")/365)*100000</f>
        <v>0</v>
      </c>
      <c r="AG247" s="17">
        <f>(X247*SUMIFS(Info!$C:$C,Info!$A:$A,AG$3,Info!$E:$E,"&gt;="&amp;$B247,Info!$D:$D,"&lt;="&amp;$B247,Info!$I:$I,"x")/365)*100000</f>
        <v>0</v>
      </c>
      <c r="AH247" s="17">
        <f>(Y247*SUMIFS(Info!$C:$C,Info!$A:$A,AH$3,Info!$E:$E,"&gt;="&amp;$B247,Info!$D:$D,"&lt;="&amp;$B247,Info!$I:$I,"x")/365)*100000</f>
        <v>0</v>
      </c>
      <c r="AI247" s="17">
        <f>(Z247*SUMIFS(Info!$C:$C,Info!$A:$A,AI$3,Info!$E:$E,"&gt;="&amp;$B247,Info!$D:$D,"&lt;="&amp;$B247,Info!$I:$I,"x")/365)*100000</f>
        <v>0</v>
      </c>
      <c r="AJ247" s="17">
        <f>(AA247*SUMIFS(Info!$C:$C,Info!$A:$A,AJ$3,Info!$E:$E,"&gt;="&amp;$B247,Info!$D:$D,"&lt;="&amp;$B247,Info!$I:$I,"x")/365)*100000</f>
        <v>0</v>
      </c>
      <c r="AK247" s="17">
        <f>(AB247*SUMIFS(Info!$C:$C,Info!$A:$A,AK$3,Info!$E:$E,"&gt;="&amp;$B247,Info!$D:$D,"&lt;="&amp;$B247,Info!$I:$I,"x")/365)*100000</f>
        <v>0</v>
      </c>
      <c r="AL247" s="17">
        <f>(AC247*SUMIFS(Info!$C:$C,Info!$A:$A,AL$3,Info!$E:$E,"&gt;="&amp;$B247,Info!$D:$D,"&lt;="&amp;$B247,Info!$I:$I,"x")/365)*100000</f>
        <v>0</v>
      </c>
    </row>
    <row r="248" spans="2:38">
      <c r="B248" s="14">
        <f t="shared" si="81"/>
        <v>45812</v>
      </c>
      <c r="C248" s="1">
        <f>(SUMIFS('OD0040 theo Bravo'!$G:$G,'OD0040 theo Bravo'!$G:$G,"&gt;="&amp;0,'OD0040 theo Bravo'!$D:$D,C$3,'OD0040 theo Bravo'!$B:$B,"&lt;="&amp;$B248))</f>
        <v>273238</v>
      </c>
      <c r="D248" s="1">
        <f>(SUMIFS('OD0040 theo Bravo'!$G:$G,'OD0040 theo Bravo'!$G:$G,"&gt;="&amp;0,'OD0040 theo Bravo'!$D:$D,D$3,'OD0040 theo Bravo'!$B:$B,"&lt;="&amp;$B248))</f>
        <v>10150</v>
      </c>
      <c r="E248" s="1">
        <f>(SUMIFS('OD0040 theo Bravo'!$G:$G,'OD0040 theo Bravo'!$G:$G,"&gt;="&amp;0,'OD0040 theo Bravo'!$D:$D,E$3,'OD0040 theo Bravo'!$B:$B,"&lt;="&amp;$B248))</f>
        <v>965509</v>
      </c>
      <c r="F248" s="1">
        <f>(SUMIFS('OD0040 theo Bravo'!$G:$G,'OD0040 theo Bravo'!$G:$G,"&gt;="&amp;0,'OD0040 theo Bravo'!$D:$D,F$3,'OD0040 theo Bravo'!$B:$B,"&lt;="&amp;$B248))</f>
        <v>744075</v>
      </c>
      <c r="G248" s="1">
        <f>(SUMIFS('OD0040 theo Bravo'!$G:$G,'OD0040 theo Bravo'!$G:$G,"&gt;="&amp;0,'OD0040 theo Bravo'!$D:$D,G$3,'OD0040 theo Bravo'!$B:$B,"&lt;="&amp;$B248))</f>
        <v>550000</v>
      </c>
      <c r="H248" s="1">
        <f>(SUMIFS('OD0040 theo Bravo'!$G:$G,'OD0040 theo Bravo'!$G:$G,"&gt;="&amp;0,'OD0040 theo Bravo'!$D:$D,H$3,'OD0040 theo Bravo'!$B:$B,"&lt;="&amp;$B248))</f>
        <v>250000</v>
      </c>
      <c r="I248" s="1">
        <f>(SUMIFS('OD0040 theo Bravo'!$G:$G,'OD0040 theo Bravo'!$G:$G,"&gt;="&amp;0,'OD0040 theo Bravo'!$D:$D,I$3,'OD0040 theo Bravo'!$B:$B,"&lt;="&amp;$B248))</f>
        <v>526785</v>
      </c>
      <c r="J248" s="1">
        <f>(SUMIFS('OD0040 theo Bravo'!$G:$G,'OD0040 theo Bravo'!$G:$G,"&gt;="&amp;0,'OD0040 theo Bravo'!$D:$D,J$3,'OD0040 theo Bravo'!$B:$B,"&lt;="&amp;$B248))</f>
        <v>104</v>
      </c>
      <c r="K248" s="1">
        <f>(SUMIFS('OD0040 theo Bravo'!$G:$G,'OD0040 theo Bravo'!$G:$G,"&gt;="&amp;0,'OD0040 theo Bravo'!$D:$D,K$3,'OD0040 theo Bravo'!$B:$B,"&lt;="&amp;$B248))</f>
        <v>0</v>
      </c>
      <c r="L248" s="1">
        <f>-(SUMIFS('OD0040 theo Bravo'!$G:$G,'OD0040 theo Bravo'!$G:$G,"&lt;"&amp;0,'OD0040 theo Bravo'!$D:$D,L$3))</f>
        <v>504722</v>
      </c>
      <c r="M248" s="1">
        <f>-(SUMIFS('OD0040 theo Bravo'!$G:$G,'OD0040 theo Bravo'!$G:$G,"&lt;"&amp;0,'OD0040 theo Bravo'!$D:$D,M$3))</f>
        <v>0</v>
      </c>
      <c r="N248" s="1">
        <f>-(SUMIFS('OD0040 theo Bravo'!$G:$G,'OD0040 theo Bravo'!$G:$G,"&lt;"&amp;0,'OD0040 theo Bravo'!$D:$D,N$3))</f>
        <v>974267</v>
      </c>
      <c r="O248" s="1">
        <f>-(SUMIFS('OD0040 theo Bravo'!$G:$G,'OD0040 theo Bravo'!$G:$G,"&lt;"&amp;0,'OD0040 theo Bravo'!$D:$D,O$3))</f>
        <v>830018</v>
      </c>
      <c r="P248" s="1">
        <f>-(SUMIFS('OD0040 theo Bravo'!$G:$G,'OD0040 theo Bravo'!$G:$G,"&lt;"&amp;0,'OD0040 theo Bravo'!$D:$D,P$3))</f>
        <v>550000</v>
      </c>
      <c r="Q248" s="1">
        <f>-(SUMIFS('OD0040 theo Bravo'!$G:$G,'OD0040 theo Bravo'!$G:$G,"&lt;"&amp;0,'OD0040 theo Bravo'!$D:$D,Q$3))</f>
        <v>449984</v>
      </c>
      <c r="R248" s="1">
        <f>-(SUMIFS('OD0040 theo Bravo'!$G:$G,'OD0040 theo Bravo'!$G:$G,"&lt;"&amp;0,'OD0040 theo Bravo'!$D:$D,R$3))</f>
        <v>550145</v>
      </c>
      <c r="S248" s="1">
        <f>-(SUMIFS('OD0040 theo Bravo'!$G:$G,'OD0040 theo Bravo'!$G:$G,"&lt;"&amp;0,'OD0040 theo Bravo'!$D:$D,S$3))</f>
        <v>0</v>
      </c>
      <c r="T248" s="1">
        <f>-(SUMIFS('OD0040 theo Bravo'!$G:$G,'OD0040 theo Bravo'!$G:$G,"&lt;"&amp;0,'OD0040 theo Bravo'!$D:$D,T$3))</f>
        <v>49247</v>
      </c>
      <c r="U248" s="18">
        <f t="shared" si="82"/>
        <v>0</v>
      </c>
      <c r="V248" s="18">
        <f t="shared" si="83"/>
        <v>10150</v>
      </c>
      <c r="W248" s="18">
        <f t="shared" si="84"/>
        <v>0</v>
      </c>
      <c r="X248" s="18">
        <f t="shared" si="85"/>
        <v>0</v>
      </c>
      <c r="Y248" s="18">
        <f t="shared" si="86"/>
        <v>0</v>
      </c>
      <c r="Z248" s="18">
        <f t="shared" si="87"/>
        <v>0</v>
      </c>
      <c r="AA248" s="18">
        <f t="shared" si="88"/>
        <v>0</v>
      </c>
      <c r="AB248" s="18">
        <f t="shared" si="89"/>
        <v>104</v>
      </c>
      <c r="AC248" s="18">
        <f t="shared" si="90"/>
        <v>0</v>
      </c>
      <c r="AD248" s="17">
        <f>(U248*SUMIFS(Info!$C:$C,Info!$A:$A,AD$3,Info!$E:$E,"&gt;="&amp;$B248,Info!$D:$D,"&lt;="&amp;$B248,Info!$I:$I,"x")/365)*100000</f>
        <v>0</v>
      </c>
      <c r="AE248" s="17">
        <f>(V248*SUMIFS(Info!$C:$C,Info!$A:$A,AE$3,Info!$E:$E,"&gt;="&amp;$B248,Info!$D:$D,"&lt;="&amp;$B248,Info!$I:$I,"x")/365)*100000</f>
        <v>174635.61643835614</v>
      </c>
      <c r="AF248" s="17">
        <f>(W248*SUMIFS(Info!$C:$C,Info!$A:$A,AF$3,Info!$E:$E,"&gt;="&amp;$B248,Info!$D:$D,"&lt;="&amp;$B248,Info!$I:$I,"x")/365)*100000</f>
        <v>0</v>
      </c>
      <c r="AG248" s="17">
        <f>(X248*SUMIFS(Info!$C:$C,Info!$A:$A,AG$3,Info!$E:$E,"&gt;="&amp;$B248,Info!$D:$D,"&lt;="&amp;$B248,Info!$I:$I,"x")/365)*100000</f>
        <v>0</v>
      </c>
      <c r="AH248" s="17">
        <f>(Y248*SUMIFS(Info!$C:$C,Info!$A:$A,AH$3,Info!$E:$E,"&gt;="&amp;$B248,Info!$D:$D,"&lt;="&amp;$B248,Info!$I:$I,"x")/365)*100000</f>
        <v>0</v>
      </c>
      <c r="AI248" s="17">
        <f>(Z248*SUMIFS(Info!$C:$C,Info!$A:$A,AI$3,Info!$E:$E,"&gt;="&amp;$B248,Info!$D:$D,"&lt;="&amp;$B248,Info!$I:$I,"x")/365)*100000</f>
        <v>0</v>
      </c>
      <c r="AJ248" s="17">
        <f>(AA248*SUMIFS(Info!$C:$C,Info!$A:$A,AJ$3,Info!$E:$E,"&gt;="&amp;$B248,Info!$D:$D,"&lt;="&amp;$B248,Info!$I:$I,"x")/365)*100000</f>
        <v>0</v>
      </c>
      <c r="AK248" s="17">
        <f>(AB248*SUMIFS(Info!$C:$C,Info!$A:$A,AK$3,Info!$E:$E,"&gt;="&amp;$B248,Info!$D:$D,"&lt;="&amp;$B248,Info!$I:$I,"x")/365)*100000</f>
        <v>0</v>
      </c>
      <c r="AL248" s="17">
        <f>(AC248*SUMIFS(Info!$C:$C,Info!$A:$A,AL$3,Info!$E:$E,"&gt;="&amp;$B248,Info!$D:$D,"&lt;="&amp;$B248,Info!$I:$I,"x")/365)*100000</f>
        <v>0</v>
      </c>
    </row>
    <row r="249" spans="2:38">
      <c r="B249" s="14">
        <f t="shared" si="81"/>
        <v>45813</v>
      </c>
      <c r="C249" s="1">
        <f>(SUMIFS('OD0040 theo Bravo'!$G:$G,'OD0040 theo Bravo'!$G:$G,"&gt;="&amp;0,'OD0040 theo Bravo'!$D:$D,C$3,'OD0040 theo Bravo'!$B:$B,"&lt;="&amp;$B249))</f>
        <v>273247</v>
      </c>
      <c r="D249" s="1">
        <f>(SUMIFS('OD0040 theo Bravo'!$G:$G,'OD0040 theo Bravo'!$G:$G,"&gt;="&amp;0,'OD0040 theo Bravo'!$D:$D,D$3,'OD0040 theo Bravo'!$B:$B,"&lt;="&amp;$B249))</f>
        <v>10150</v>
      </c>
      <c r="E249" s="1">
        <f>(SUMIFS('OD0040 theo Bravo'!$G:$G,'OD0040 theo Bravo'!$G:$G,"&gt;="&amp;0,'OD0040 theo Bravo'!$D:$D,E$3,'OD0040 theo Bravo'!$B:$B,"&lt;="&amp;$B249))</f>
        <v>965563</v>
      </c>
      <c r="F249" s="1">
        <f>(SUMIFS('OD0040 theo Bravo'!$G:$G,'OD0040 theo Bravo'!$G:$G,"&gt;="&amp;0,'OD0040 theo Bravo'!$D:$D,F$3,'OD0040 theo Bravo'!$B:$B,"&lt;="&amp;$B249))</f>
        <v>749070</v>
      </c>
      <c r="G249" s="1">
        <f>(SUMIFS('OD0040 theo Bravo'!$G:$G,'OD0040 theo Bravo'!$G:$G,"&gt;="&amp;0,'OD0040 theo Bravo'!$D:$D,G$3,'OD0040 theo Bravo'!$B:$B,"&lt;="&amp;$B249))</f>
        <v>550000</v>
      </c>
      <c r="H249" s="1">
        <f>(SUMIFS('OD0040 theo Bravo'!$G:$G,'OD0040 theo Bravo'!$G:$G,"&gt;="&amp;0,'OD0040 theo Bravo'!$D:$D,H$3,'OD0040 theo Bravo'!$B:$B,"&lt;="&amp;$B249))</f>
        <v>250018</v>
      </c>
      <c r="I249" s="1">
        <f>(SUMIFS('OD0040 theo Bravo'!$G:$G,'OD0040 theo Bravo'!$G:$G,"&gt;="&amp;0,'OD0040 theo Bravo'!$D:$D,I$3,'OD0040 theo Bravo'!$B:$B,"&lt;="&amp;$B249))</f>
        <v>526803</v>
      </c>
      <c r="J249" s="1">
        <f>(SUMIFS('OD0040 theo Bravo'!$G:$G,'OD0040 theo Bravo'!$G:$G,"&gt;="&amp;0,'OD0040 theo Bravo'!$D:$D,J$3,'OD0040 theo Bravo'!$B:$B,"&lt;="&amp;$B249))</f>
        <v>104</v>
      </c>
      <c r="K249" s="1">
        <f>(SUMIFS('OD0040 theo Bravo'!$G:$G,'OD0040 theo Bravo'!$G:$G,"&gt;="&amp;0,'OD0040 theo Bravo'!$D:$D,K$3,'OD0040 theo Bravo'!$B:$B,"&lt;="&amp;$B249))</f>
        <v>0</v>
      </c>
      <c r="L249" s="1">
        <f>-(SUMIFS('OD0040 theo Bravo'!$G:$G,'OD0040 theo Bravo'!$G:$G,"&lt;"&amp;0,'OD0040 theo Bravo'!$D:$D,L$3))</f>
        <v>504722</v>
      </c>
      <c r="M249" s="1">
        <f>-(SUMIFS('OD0040 theo Bravo'!$G:$G,'OD0040 theo Bravo'!$G:$G,"&lt;"&amp;0,'OD0040 theo Bravo'!$D:$D,M$3))</f>
        <v>0</v>
      </c>
      <c r="N249" s="1">
        <f>-(SUMIFS('OD0040 theo Bravo'!$G:$G,'OD0040 theo Bravo'!$G:$G,"&lt;"&amp;0,'OD0040 theo Bravo'!$D:$D,N$3))</f>
        <v>974267</v>
      </c>
      <c r="O249" s="1">
        <f>-(SUMIFS('OD0040 theo Bravo'!$G:$G,'OD0040 theo Bravo'!$G:$G,"&lt;"&amp;0,'OD0040 theo Bravo'!$D:$D,O$3))</f>
        <v>830018</v>
      </c>
      <c r="P249" s="1">
        <f>-(SUMIFS('OD0040 theo Bravo'!$G:$G,'OD0040 theo Bravo'!$G:$G,"&lt;"&amp;0,'OD0040 theo Bravo'!$D:$D,P$3))</f>
        <v>550000</v>
      </c>
      <c r="Q249" s="1">
        <f>-(SUMIFS('OD0040 theo Bravo'!$G:$G,'OD0040 theo Bravo'!$G:$G,"&lt;"&amp;0,'OD0040 theo Bravo'!$D:$D,Q$3))</f>
        <v>449984</v>
      </c>
      <c r="R249" s="1">
        <f>-(SUMIFS('OD0040 theo Bravo'!$G:$G,'OD0040 theo Bravo'!$G:$G,"&lt;"&amp;0,'OD0040 theo Bravo'!$D:$D,R$3))</f>
        <v>550145</v>
      </c>
      <c r="S249" s="1">
        <f>-(SUMIFS('OD0040 theo Bravo'!$G:$G,'OD0040 theo Bravo'!$G:$G,"&lt;"&amp;0,'OD0040 theo Bravo'!$D:$D,S$3))</f>
        <v>0</v>
      </c>
      <c r="T249" s="1">
        <f>-(SUMIFS('OD0040 theo Bravo'!$G:$G,'OD0040 theo Bravo'!$G:$G,"&lt;"&amp;0,'OD0040 theo Bravo'!$D:$D,T$3))</f>
        <v>49247</v>
      </c>
      <c r="U249" s="18">
        <f t="shared" si="82"/>
        <v>0</v>
      </c>
      <c r="V249" s="18">
        <f t="shared" si="83"/>
        <v>10150</v>
      </c>
      <c r="W249" s="18">
        <f t="shared" si="84"/>
        <v>0</v>
      </c>
      <c r="X249" s="18">
        <f t="shared" si="85"/>
        <v>0</v>
      </c>
      <c r="Y249" s="18">
        <f t="shared" si="86"/>
        <v>0</v>
      </c>
      <c r="Z249" s="18">
        <f t="shared" si="87"/>
        <v>0</v>
      </c>
      <c r="AA249" s="18">
        <f t="shared" si="88"/>
        <v>0</v>
      </c>
      <c r="AB249" s="18">
        <f t="shared" si="89"/>
        <v>104</v>
      </c>
      <c r="AC249" s="18">
        <f t="shared" si="90"/>
        <v>0</v>
      </c>
      <c r="AD249" s="17">
        <f>(U249*SUMIFS(Info!$C:$C,Info!$A:$A,AD$3,Info!$E:$E,"&gt;="&amp;$B249,Info!$D:$D,"&lt;="&amp;$B249,Info!$I:$I,"x")/365)*100000</f>
        <v>0</v>
      </c>
      <c r="AE249" s="17">
        <f>(V249*SUMIFS(Info!$C:$C,Info!$A:$A,AE$3,Info!$E:$E,"&gt;="&amp;$B249,Info!$D:$D,"&lt;="&amp;$B249,Info!$I:$I,"x")/365)*100000</f>
        <v>174635.61643835614</v>
      </c>
      <c r="AF249" s="17">
        <f>(W249*SUMIFS(Info!$C:$C,Info!$A:$A,AF$3,Info!$E:$E,"&gt;="&amp;$B249,Info!$D:$D,"&lt;="&amp;$B249,Info!$I:$I,"x")/365)*100000</f>
        <v>0</v>
      </c>
      <c r="AG249" s="17">
        <f>(X249*SUMIFS(Info!$C:$C,Info!$A:$A,AG$3,Info!$E:$E,"&gt;="&amp;$B249,Info!$D:$D,"&lt;="&amp;$B249,Info!$I:$I,"x")/365)*100000</f>
        <v>0</v>
      </c>
      <c r="AH249" s="17">
        <f>(Y249*SUMIFS(Info!$C:$C,Info!$A:$A,AH$3,Info!$E:$E,"&gt;="&amp;$B249,Info!$D:$D,"&lt;="&amp;$B249,Info!$I:$I,"x")/365)*100000</f>
        <v>0</v>
      </c>
      <c r="AI249" s="17">
        <f>(Z249*SUMIFS(Info!$C:$C,Info!$A:$A,AI$3,Info!$E:$E,"&gt;="&amp;$B249,Info!$D:$D,"&lt;="&amp;$B249,Info!$I:$I,"x")/365)*100000</f>
        <v>0</v>
      </c>
      <c r="AJ249" s="17">
        <f>(AA249*SUMIFS(Info!$C:$C,Info!$A:$A,AJ$3,Info!$E:$E,"&gt;="&amp;$B249,Info!$D:$D,"&lt;="&amp;$B249,Info!$I:$I,"x")/365)*100000</f>
        <v>0</v>
      </c>
      <c r="AK249" s="17">
        <f>(AB249*SUMIFS(Info!$C:$C,Info!$A:$A,AK$3,Info!$E:$E,"&gt;="&amp;$B249,Info!$D:$D,"&lt;="&amp;$B249,Info!$I:$I,"x")/365)*100000</f>
        <v>0</v>
      </c>
      <c r="AL249" s="17">
        <f>(AC249*SUMIFS(Info!$C:$C,Info!$A:$A,AL$3,Info!$E:$E,"&gt;="&amp;$B249,Info!$D:$D,"&lt;="&amp;$B249,Info!$I:$I,"x")/365)*100000</f>
        <v>0</v>
      </c>
    </row>
    <row r="250" spans="2:38">
      <c r="B250" s="14">
        <f t="shared" si="81"/>
        <v>45814</v>
      </c>
      <c r="C250" s="1">
        <f>(SUMIFS('OD0040 theo Bravo'!$G:$G,'OD0040 theo Bravo'!$G:$G,"&gt;="&amp;0,'OD0040 theo Bravo'!$D:$D,C$3,'OD0040 theo Bravo'!$B:$B,"&lt;="&amp;$B250))</f>
        <v>273311</v>
      </c>
      <c r="D250" s="1">
        <f>(SUMIFS('OD0040 theo Bravo'!$G:$G,'OD0040 theo Bravo'!$G:$G,"&gt;="&amp;0,'OD0040 theo Bravo'!$D:$D,D$3,'OD0040 theo Bravo'!$B:$B,"&lt;="&amp;$B250))</f>
        <v>10150</v>
      </c>
      <c r="E250" s="1">
        <f>(SUMIFS('OD0040 theo Bravo'!$G:$G,'OD0040 theo Bravo'!$G:$G,"&gt;="&amp;0,'OD0040 theo Bravo'!$D:$D,E$3,'OD0040 theo Bravo'!$B:$B,"&lt;="&amp;$B250))</f>
        <v>965563</v>
      </c>
      <c r="F250" s="1">
        <f>(SUMIFS('OD0040 theo Bravo'!$G:$G,'OD0040 theo Bravo'!$G:$G,"&gt;="&amp;0,'OD0040 theo Bravo'!$D:$D,F$3,'OD0040 theo Bravo'!$B:$B,"&lt;="&amp;$B250))</f>
        <v>752302</v>
      </c>
      <c r="G250" s="1">
        <f>(SUMIFS('OD0040 theo Bravo'!$G:$G,'OD0040 theo Bravo'!$G:$G,"&gt;="&amp;0,'OD0040 theo Bravo'!$D:$D,G$3,'OD0040 theo Bravo'!$B:$B,"&lt;="&amp;$B250))</f>
        <v>550000</v>
      </c>
      <c r="H250" s="1">
        <f>(SUMIFS('OD0040 theo Bravo'!$G:$G,'OD0040 theo Bravo'!$G:$G,"&gt;="&amp;0,'OD0040 theo Bravo'!$D:$D,H$3,'OD0040 theo Bravo'!$B:$B,"&lt;="&amp;$B250))</f>
        <v>250018</v>
      </c>
      <c r="I250" s="1">
        <f>(SUMIFS('OD0040 theo Bravo'!$G:$G,'OD0040 theo Bravo'!$G:$G,"&gt;="&amp;0,'OD0040 theo Bravo'!$D:$D,I$3,'OD0040 theo Bravo'!$B:$B,"&lt;="&amp;$B250))</f>
        <v>526912</v>
      </c>
      <c r="J250" s="1">
        <f>(SUMIFS('OD0040 theo Bravo'!$G:$G,'OD0040 theo Bravo'!$G:$G,"&gt;="&amp;0,'OD0040 theo Bravo'!$D:$D,J$3,'OD0040 theo Bravo'!$B:$B,"&lt;="&amp;$B250))</f>
        <v>104</v>
      </c>
      <c r="K250" s="1">
        <f>(SUMIFS('OD0040 theo Bravo'!$G:$G,'OD0040 theo Bravo'!$G:$G,"&gt;="&amp;0,'OD0040 theo Bravo'!$D:$D,K$3,'OD0040 theo Bravo'!$B:$B,"&lt;="&amp;$B250))</f>
        <v>49247</v>
      </c>
      <c r="L250" s="1">
        <f>-(SUMIFS('OD0040 theo Bravo'!$G:$G,'OD0040 theo Bravo'!$G:$G,"&lt;"&amp;0,'OD0040 theo Bravo'!$D:$D,L$3))</f>
        <v>504722</v>
      </c>
      <c r="M250" s="1">
        <f>-(SUMIFS('OD0040 theo Bravo'!$G:$G,'OD0040 theo Bravo'!$G:$G,"&lt;"&amp;0,'OD0040 theo Bravo'!$D:$D,M$3))</f>
        <v>0</v>
      </c>
      <c r="N250" s="1">
        <f>-(SUMIFS('OD0040 theo Bravo'!$G:$G,'OD0040 theo Bravo'!$G:$G,"&lt;"&amp;0,'OD0040 theo Bravo'!$D:$D,N$3))</f>
        <v>974267</v>
      </c>
      <c r="O250" s="1">
        <f>-(SUMIFS('OD0040 theo Bravo'!$G:$G,'OD0040 theo Bravo'!$G:$G,"&lt;"&amp;0,'OD0040 theo Bravo'!$D:$D,O$3))</f>
        <v>830018</v>
      </c>
      <c r="P250" s="1">
        <f>-(SUMIFS('OD0040 theo Bravo'!$G:$G,'OD0040 theo Bravo'!$G:$G,"&lt;"&amp;0,'OD0040 theo Bravo'!$D:$D,P$3))</f>
        <v>550000</v>
      </c>
      <c r="Q250" s="1">
        <f>-(SUMIFS('OD0040 theo Bravo'!$G:$G,'OD0040 theo Bravo'!$G:$G,"&lt;"&amp;0,'OD0040 theo Bravo'!$D:$D,Q$3))</f>
        <v>449984</v>
      </c>
      <c r="R250" s="1">
        <f>-(SUMIFS('OD0040 theo Bravo'!$G:$G,'OD0040 theo Bravo'!$G:$G,"&lt;"&amp;0,'OD0040 theo Bravo'!$D:$D,R$3))</f>
        <v>550145</v>
      </c>
      <c r="S250" s="1">
        <f>-(SUMIFS('OD0040 theo Bravo'!$G:$G,'OD0040 theo Bravo'!$G:$G,"&lt;"&amp;0,'OD0040 theo Bravo'!$D:$D,S$3))</f>
        <v>0</v>
      </c>
      <c r="T250" s="1">
        <f>-(SUMIFS('OD0040 theo Bravo'!$G:$G,'OD0040 theo Bravo'!$G:$G,"&lt;"&amp;0,'OD0040 theo Bravo'!$D:$D,T$3))</f>
        <v>49247</v>
      </c>
      <c r="U250" s="18">
        <f t="shared" si="82"/>
        <v>0</v>
      </c>
      <c r="V250" s="18">
        <f t="shared" si="83"/>
        <v>10150</v>
      </c>
      <c r="W250" s="18">
        <f t="shared" si="84"/>
        <v>0</v>
      </c>
      <c r="X250" s="18">
        <f t="shared" si="85"/>
        <v>0</v>
      </c>
      <c r="Y250" s="18">
        <f t="shared" si="86"/>
        <v>0</v>
      </c>
      <c r="Z250" s="18">
        <f t="shared" si="87"/>
        <v>0</v>
      </c>
      <c r="AA250" s="18">
        <f t="shared" si="88"/>
        <v>0</v>
      </c>
      <c r="AB250" s="18">
        <f t="shared" si="89"/>
        <v>104</v>
      </c>
      <c r="AC250" s="18">
        <f t="shared" si="90"/>
        <v>0</v>
      </c>
      <c r="AD250" s="17">
        <f>(U250*SUMIFS(Info!$C:$C,Info!$A:$A,AD$3,Info!$E:$E,"&gt;="&amp;$B250,Info!$D:$D,"&lt;="&amp;$B250,Info!$I:$I,"x")/365)*100000</f>
        <v>0</v>
      </c>
      <c r="AE250" s="17">
        <f>(V250*SUMIFS(Info!$C:$C,Info!$A:$A,AE$3,Info!$E:$E,"&gt;="&amp;$B250,Info!$D:$D,"&lt;="&amp;$B250,Info!$I:$I,"x")/365)*100000</f>
        <v>174635.61643835614</v>
      </c>
      <c r="AF250" s="17">
        <f>(W250*SUMIFS(Info!$C:$C,Info!$A:$A,AF$3,Info!$E:$E,"&gt;="&amp;$B250,Info!$D:$D,"&lt;="&amp;$B250,Info!$I:$I,"x")/365)*100000</f>
        <v>0</v>
      </c>
      <c r="AG250" s="17">
        <f>(X250*SUMIFS(Info!$C:$C,Info!$A:$A,AG$3,Info!$E:$E,"&gt;="&amp;$B250,Info!$D:$D,"&lt;="&amp;$B250,Info!$I:$I,"x")/365)*100000</f>
        <v>0</v>
      </c>
      <c r="AH250" s="17">
        <f>(Y250*SUMIFS(Info!$C:$C,Info!$A:$A,AH$3,Info!$E:$E,"&gt;="&amp;$B250,Info!$D:$D,"&lt;="&amp;$B250,Info!$I:$I,"x")/365)*100000</f>
        <v>0</v>
      </c>
      <c r="AI250" s="17">
        <f>(Z250*SUMIFS(Info!$C:$C,Info!$A:$A,AI$3,Info!$E:$E,"&gt;="&amp;$B250,Info!$D:$D,"&lt;="&amp;$B250,Info!$I:$I,"x")/365)*100000</f>
        <v>0</v>
      </c>
      <c r="AJ250" s="17">
        <f>(AA250*SUMIFS(Info!$C:$C,Info!$A:$A,AJ$3,Info!$E:$E,"&gt;="&amp;$B250,Info!$D:$D,"&lt;="&amp;$B250,Info!$I:$I,"x")/365)*100000</f>
        <v>0</v>
      </c>
      <c r="AK250" s="17">
        <f>(AB250*SUMIFS(Info!$C:$C,Info!$A:$A,AK$3,Info!$E:$E,"&gt;="&amp;$B250,Info!$D:$D,"&lt;="&amp;$B250,Info!$I:$I,"x")/365)*100000</f>
        <v>0</v>
      </c>
      <c r="AL250" s="17">
        <f>(AC250*SUMIFS(Info!$C:$C,Info!$A:$A,AL$3,Info!$E:$E,"&gt;="&amp;$B250,Info!$D:$D,"&lt;="&amp;$B250,Info!$I:$I,"x")/365)*100000</f>
        <v>0</v>
      </c>
    </row>
    <row r="251" spans="2:38">
      <c r="B251" s="14">
        <f t="shared" si="81"/>
        <v>45815</v>
      </c>
      <c r="C251" s="1">
        <f>(SUMIFS('OD0040 theo Bravo'!$G:$G,'OD0040 theo Bravo'!$G:$G,"&gt;="&amp;0,'OD0040 theo Bravo'!$D:$D,C$3,'OD0040 theo Bravo'!$B:$B,"&lt;="&amp;$B251))</f>
        <v>273311</v>
      </c>
      <c r="D251" s="1">
        <f>(SUMIFS('OD0040 theo Bravo'!$G:$G,'OD0040 theo Bravo'!$G:$G,"&gt;="&amp;0,'OD0040 theo Bravo'!$D:$D,D$3,'OD0040 theo Bravo'!$B:$B,"&lt;="&amp;$B251))</f>
        <v>10150</v>
      </c>
      <c r="E251" s="1">
        <f>(SUMIFS('OD0040 theo Bravo'!$G:$G,'OD0040 theo Bravo'!$G:$G,"&gt;="&amp;0,'OD0040 theo Bravo'!$D:$D,E$3,'OD0040 theo Bravo'!$B:$B,"&lt;="&amp;$B251))</f>
        <v>965563</v>
      </c>
      <c r="F251" s="1">
        <f>(SUMIFS('OD0040 theo Bravo'!$G:$G,'OD0040 theo Bravo'!$G:$G,"&gt;="&amp;0,'OD0040 theo Bravo'!$D:$D,F$3,'OD0040 theo Bravo'!$B:$B,"&lt;="&amp;$B251))</f>
        <v>752302</v>
      </c>
      <c r="G251" s="1">
        <f>(SUMIFS('OD0040 theo Bravo'!$G:$G,'OD0040 theo Bravo'!$G:$G,"&gt;="&amp;0,'OD0040 theo Bravo'!$D:$D,G$3,'OD0040 theo Bravo'!$B:$B,"&lt;="&amp;$B251))</f>
        <v>550000</v>
      </c>
      <c r="H251" s="1">
        <f>(SUMIFS('OD0040 theo Bravo'!$G:$G,'OD0040 theo Bravo'!$G:$G,"&gt;="&amp;0,'OD0040 theo Bravo'!$D:$D,H$3,'OD0040 theo Bravo'!$B:$B,"&lt;="&amp;$B251))</f>
        <v>250018</v>
      </c>
      <c r="I251" s="1">
        <f>(SUMIFS('OD0040 theo Bravo'!$G:$G,'OD0040 theo Bravo'!$G:$G,"&gt;="&amp;0,'OD0040 theo Bravo'!$D:$D,I$3,'OD0040 theo Bravo'!$B:$B,"&lt;="&amp;$B251))</f>
        <v>526912</v>
      </c>
      <c r="J251" s="1">
        <f>(SUMIFS('OD0040 theo Bravo'!$G:$G,'OD0040 theo Bravo'!$G:$G,"&gt;="&amp;0,'OD0040 theo Bravo'!$D:$D,J$3,'OD0040 theo Bravo'!$B:$B,"&lt;="&amp;$B251))</f>
        <v>104</v>
      </c>
      <c r="K251" s="1">
        <f>(SUMIFS('OD0040 theo Bravo'!$G:$G,'OD0040 theo Bravo'!$G:$G,"&gt;="&amp;0,'OD0040 theo Bravo'!$D:$D,K$3,'OD0040 theo Bravo'!$B:$B,"&lt;="&amp;$B251))</f>
        <v>49247</v>
      </c>
      <c r="L251" s="1">
        <f>-(SUMIFS('OD0040 theo Bravo'!$G:$G,'OD0040 theo Bravo'!$G:$G,"&lt;"&amp;0,'OD0040 theo Bravo'!$D:$D,L$3))</f>
        <v>504722</v>
      </c>
      <c r="M251" s="1">
        <f>-(SUMIFS('OD0040 theo Bravo'!$G:$G,'OD0040 theo Bravo'!$G:$G,"&lt;"&amp;0,'OD0040 theo Bravo'!$D:$D,M$3))</f>
        <v>0</v>
      </c>
      <c r="N251" s="1">
        <f>-(SUMIFS('OD0040 theo Bravo'!$G:$G,'OD0040 theo Bravo'!$G:$G,"&lt;"&amp;0,'OD0040 theo Bravo'!$D:$D,N$3))</f>
        <v>974267</v>
      </c>
      <c r="O251" s="1">
        <f>-(SUMIFS('OD0040 theo Bravo'!$G:$G,'OD0040 theo Bravo'!$G:$G,"&lt;"&amp;0,'OD0040 theo Bravo'!$D:$D,O$3))</f>
        <v>830018</v>
      </c>
      <c r="P251" s="1">
        <f>-(SUMIFS('OD0040 theo Bravo'!$G:$G,'OD0040 theo Bravo'!$G:$G,"&lt;"&amp;0,'OD0040 theo Bravo'!$D:$D,P$3))</f>
        <v>550000</v>
      </c>
      <c r="Q251" s="1">
        <f>-(SUMIFS('OD0040 theo Bravo'!$G:$G,'OD0040 theo Bravo'!$G:$G,"&lt;"&amp;0,'OD0040 theo Bravo'!$D:$D,Q$3))</f>
        <v>449984</v>
      </c>
      <c r="R251" s="1">
        <f>-(SUMIFS('OD0040 theo Bravo'!$G:$G,'OD0040 theo Bravo'!$G:$G,"&lt;"&amp;0,'OD0040 theo Bravo'!$D:$D,R$3))</f>
        <v>550145</v>
      </c>
      <c r="S251" s="1">
        <f>-(SUMIFS('OD0040 theo Bravo'!$G:$G,'OD0040 theo Bravo'!$G:$G,"&lt;"&amp;0,'OD0040 theo Bravo'!$D:$D,S$3))</f>
        <v>0</v>
      </c>
      <c r="T251" s="1">
        <f>-(SUMIFS('OD0040 theo Bravo'!$G:$G,'OD0040 theo Bravo'!$G:$G,"&lt;"&amp;0,'OD0040 theo Bravo'!$D:$D,T$3))</f>
        <v>49247</v>
      </c>
      <c r="U251" s="18">
        <f t="shared" si="82"/>
        <v>0</v>
      </c>
      <c r="V251" s="18">
        <f t="shared" si="83"/>
        <v>10150</v>
      </c>
      <c r="W251" s="18">
        <f t="shared" si="84"/>
        <v>0</v>
      </c>
      <c r="X251" s="18">
        <f t="shared" si="85"/>
        <v>0</v>
      </c>
      <c r="Y251" s="18">
        <f t="shared" si="86"/>
        <v>0</v>
      </c>
      <c r="Z251" s="18">
        <f t="shared" si="87"/>
        <v>0</v>
      </c>
      <c r="AA251" s="18">
        <f t="shared" si="88"/>
        <v>0</v>
      </c>
      <c r="AB251" s="18">
        <f t="shared" si="89"/>
        <v>104</v>
      </c>
      <c r="AC251" s="18">
        <f t="shared" si="90"/>
        <v>0</v>
      </c>
      <c r="AD251" s="17">
        <f>(U251*SUMIFS(Info!$C:$C,Info!$A:$A,AD$3,Info!$E:$E,"&gt;="&amp;$B251,Info!$D:$D,"&lt;="&amp;$B251,Info!$I:$I,"x")/365)*100000</f>
        <v>0</v>
      </c>
      <c r="AE251" s="17">
        <f>(V251*SUMIFS(Info!$C:$C,Info!$A:$A,AE$3,Info!$E:$E,"&gt;="&amp;$B251,Info!$D:$D,"&lt;="&amp;$B251,Info!$I:$I,"x")/365)*100000</f>
        <v>174635.61643835614</v>
      </c>
      <c r="AF251" s="17">
        <f>(W251*SUMIFS(Info!$C:$C,Info!$A:$A,AF$3,Info!$E:$E,"&gt;="&amp;$B251,Info!$D:$D,"&lt;="&amp;$B251,Info!$I:$I,"x")/365)*100000</f>
        <v>0</v>
      </c>
      <c r="AG251" s="17">
        <f>(X251*SUMIFS(Info!$C:$C,Info!$A:$A,AG$3,Info!$E:$E,"&gt;="&amp;$B251,Info!$D:$D,"&lt;="&amp;$B251,Info!$I:$I,"x")/365)*100000</f>
        <v>0</v>
      </c>
      <c r="AH251" s="17">
        <f>(Y251*SUMIFS(Info!$C:$C,Info!$A:$A,AH$3,Info!$E:$E,"&gt;="&amp;$B251,Info!$D:$D,"&lt;="&amp;$B251,Info!$I:$I,"x")/365)*100000</f>
        <v>0</v>
      </c>
      <c r="AI251" s="17">
        <f>(Z251*SUMIFS(Info!$C:$C,Info!$A:$A,AI$3,Info!$E:$E,"&gt;="&amp;$B251,Info!$D:$D,"&lt;="&amp;$B251,Info!$I:$I,"x")/365)*100000</f>
        <v>0</v>
      </c>
      <c r="AJ251" s="17">
        <f>(AA251*SUMIFS(Info!$C:$C,Info!$A:$A,AJ$3,Info!$E:$E,"&gt;="&amp;$B251,Info!$D:$D,"&lt;="&amp;$B251,Info!$I:$I,"x")/365)*100000</f>
        <v>0</v>
      </c>
      <c r="AK251" s="17">
        <f>(AB251*SUMIFS(Info!$C:$C,Info!$A:$A,AK$3,Info!$E:$E,"&gt;="&amp;$B251,Info!$D:$D,"&lt;="&amp;$B251,Info!$I:$I,"x")/365)*100000</f>
        <v>0</v>
      </c>
      <c r="AL251" s="17">
        <f>(AC251*SUMIFS(Info!$C:$C,Info!$A:$A,AL$3,Info!$E:$E,"&gt;="&amp;$B251,Info!$D:$D,"&lt;="&amp;$B251,Info!$I:$I,"x")/365)*100000</f>
        <v>0</v>
      </c>
    </row>
    <row r="252" spans="2:38">
      <c r="B252" s="14">
        <f t="shared" si="81"/>
        <v>45816</v>
      </c>
      <c r="C252" s="1">
        <f>(SUMIFS('OD0040 theo Bravo'!$G:$G,'OD0040 theo Bravo'!$G:$G,"&gt;="&amp;0,'OD0040 theo Bravo'!$D:$D,C$3,'OD0040 theo Bravo'!$B:$B,"&lt;="&amp;$B252))</f>
        <v>273311</v>
      </c>
      <c r="D252" s="1">
        <f>(SUMIFS('OD0040 theo Bravo'!$G:$G,'OD0040 theo Bravo'!$G:$G,"&gt;="&amp;0,'OD0040 theo Bravo'!$D:$D,D$3,'OD0040 theo Bravo'!$B:$B,"&lt;="&amp;$B252))</f>
        <v>10150</v>
      </c>
      <c r="E252" s="1">
        <f>(SUMIFS('OD0040 theo Bravo'!$G:$G,'OD0040 theo Bravo'!$G:$G,"&gt;="&amp;0,'OD0040 theo Bravo'!$D:$D,E$3,'OD0040 theo Bravo'!$B:$B,"&lt;="&amp;$B252))</f>
        <v>965563</v>
      </c>
      <c r="F252" s="1">
        <f>(SUMIFS('OD0040 theo Bravo'!$G:$G,'OD0040 theo Bravo'!$G:$G,"&gt;="&amp;0,'OD0040 theo Bravo'!$D:$D,F$3,'OD0040 theo Bravo'!$B:$B,"&lt;="&amp;$B252))</f>
        <v>752302</v>
      </c>
      <c r="G252" s="1">
        <f>(SUMIFS('OD0040 theo Bravo'!$G:$G,'OD0040 theo Bravo'!$G:$G,"&gt;="&amp;0,'OD0040 theo Bravo'!$D:$D,G$3,'OD0040 theo Bravo'!$B:$B,"&lt;="&amp;$B252))</f>
        <v>550000</v>
      </c>
      <c r="H252" s="1">
        <f>(SUMIFS('OD0040 theo Bravo'!$G:$G,'OD0040 theo Bravo'!$G:$G,"&gt;="&amp;0,'OD0040 theo Bravo'!$D:$D,H$3,'OD0040 theo Bravo'!$B:$B,"&lt;="&amp;$B252))</f>
        <v>250018</v>
      </c>
      <c r="I252" s="1">
        <f>(SUMIFS('OD0040 theo Bravo'!$G:$G,'OD0040 theo Bravo'!$G:$G,"&gt;="&amp;0,'OD0040 theo Bravo'!$D:$D,I$3,'OD0040 theo Bravo'!$B:$B,"&lt;="&amp;$B252))</f>
        <v>526912</v>
      </c>
      <c r="J252" s="1">
        <f>(SUMIFS('OD0040 theo Bravo'!$G:$G,'OD0040 theo Bravo'!$G:$G,"&gt;="&amp;0,'OD0040 theo Bravo'!$D:$D,J$3,'OD0040 theo Bravo'!$B:$B,"&lt;="&amp;$B252))</f>
        <v>104</v>
      </c>
      <c r="K252" s="1">
        <f>(SUMIFS('OD0040 theo Bravo'!$G:$G,'OD0040 theo Bravo'!$G:$G,"&gt;="&amp;0,'OD0040 theo Bravo'!$D:$D,K$3,'OD0040 theo Bravo'!$B:$B,"&lt;="&amp;$B252))</f>
        <v>49247</v>
      </c>
      <c r="L252" s="1">
        <f>-(SUMIFS('OD0040 theo Bravo'!$G:$G,'OD0040 theo Bravo'!$G:$G,"&lt;"&amp;0,'OD0040 theo Bravo'!$D:$D,L$3))</f>
        <v>504722</v>
      </c>
      <c r="M252" s="1">
        <f>-(SUMIFS('OD0040 theo Bravo'!$G:$G,'OD0040 theo Bravo'!$G:$G,"&lt;"&amp;0,'OD0040 theo Bravo'!$D:$D,M$3))</f>
        <v>0</v>
      </c>
      <c r="N252" s="1">
        <f>-(SUMIFS('OD0040 theo Bravo'!$G:$G,'OD0040 theo Bravo'!$G:$G,"&lt;"&amp;0,'OD0040 theo Bravo'!$D:$D,N$3))</f>
        <v>974267</v>
      </c>
      <c r="O252" s="1">
        <f>-(SUMIFS('OD0040 theo Bravo'!$G:$G,'OD0040 theo Bravo'!$G:$G,"&lt;"&amp;0,'OD0040 theo Bravo'!$D:$D,O$3))</f>
        <v>830018</v>
      </c>
      <c r="P252" s="1">
        <f>-(SUMIFS('OD0040 theo Bravo'!$G:$G,'OD0040 theo Bravo'!$G:$G,"&lt;"&amp;0,'OD0040 theo Bravo'!$D:$D,P$3))</f>
        <v>550000</v>
      </c>
      <c r="Q252" s="1">
        <f>-(SUMIFS('OD0040 theo Bravo'!$G:$G,'OD0040 theo Bravo'!$G:$G,"&lt;"&amp;0,'OD0040 theo Bravo'!$D:$D,Q$3))</f>
        <v>449984</v>
      </c>
      <c r="R252" s="1">
        <f>-(SUMIFS('OD0040 theo Bravo'!$G:$G,'OD0040 theo Bravo'!$G:$G,"&lt;"&amp;0,'OD0040 theo Bravo'!$D:$D,R$3))</f>
        <v>550145</v>
      </c>
      <c r="S252" s="1">
        <f>-(SUMIFS('OD0040 theo Bravo'!$G:$G,'OD0040 theo Bravo'!$G:$G,"&lt;"&amp;0,'OD0040 theo Bravo'!$D:$D,S$3))</f>
        <v>0</v>
      </c>
      <c r="T252" s="1">
        <f>-(SUMIFS('OD0040 theo Bravo'!$G:$G,'OD0040 theo Bravo'!$G:$G,"&lt;"&amp;0,'OD0040 theo Bravo'!$D:$D,T$3))</f>
        <v>49247</v>
      </c>
      <c r="U252" s="18">
        <f t="shared" si="82"/>
        <v>0</v>
      </c>
      <c r="V252" s="18">
        <f t="shared" si="83"/>
        <v>10150</v>
      </c>
      <c r="W252" s="18">
        <f t="shared" si="84"/>
        <v>0</v>
      </c>
      <c r="X252" s="18">
        <f t="shared" si="85"/>
        <v>0</v>
      </c>
      <c r="Y252" s="18">
        <f t="shared" si="86"/>
        <v>0</v>
      </c>
      <c r="Z252" s="18">
        <f t="shared" si="87"/>
        <v>0</v>
      </c>
      <c r="AA252" s="18">
        <f t="shared" si="88"/>
        <v>0</v>
      </c>
      <c r="AB252" s="18">
        <f t="shared" si="89"/>
        <v>104</v>
      </c>
      <c r="AC252" s="18">
        <f t="shared" si="90"/>
        <v>0</v>
      </c>
      <c r="AD252" s="17">
        <f>(U252*SUMIFS(Info!$C:$C,Info!$A:$A,AD$3,Info!$E:$E,"&gt;="&amp;$B252,Info!$D:$D,"&lt;="&amp;$B252,Info!$I:$I,"x")/365)*100000</f>
        <v>0</v>
      </c>
      <c r="AE252" s="17">
        <f>(V252*SUMIFS(Info!$C:$C,Info!$A:$A,AE$3,Info!$E:$E,"&gt;="&amp;$B252,Info!$D:$D,"&lt;="&amp;$B252,Info!$I:$I,"x")/365)*100000</f>
        <v>174635.61643835614</v>
      </c>
      <c r="AF252" s="17">
        <f>(W252*SUMIFS(Info!$C:$C,Info!$A:$A,AF$3,Info!$E:$E,"&gt;="&amp;$B252,Info!$D:$D,"&lt;="&amp;$B252,Info!$I:$I,"x")/365)*100000</f>
        <v>0</v>
      </c>
      <c r="AG252" s="17">
        <f>(X252*SUMIFS(Info!$C:$C,Info!$A:$A,AG$3,Info!$E:$E,"&gt;="&amp;$B252,Info!$D:$D,"&lt;="&amp;$B252,Info!$I:$I,"x")/365)*100000</f>
        <v>0</v>
      </c>
      <c r="AH252" s="17">
        <f>(Y252*SUMIFS(Info!$C:$C,Info!$A:$A,AH$3,Info!$E:$E,"&gt;="&amp;$B252,Info!$D:$D,"&lt;="&amp;$B252,Info!$I:$I,"x")/365)*100000</f>
        <v>0</v>
      </c>
      <c r="AI252" s="17">
        <f>(Z252*SUMIFS(Info!$C:$C,Info!$A:$A,AI$3,Info!$E:$E,"&gt;="&amp;$B252,Info!$D:$D,"&lt;="&amp;$B252,Info!$I:$I,"x")/365)*100000</f>
        <v>0</v>
      </c>
      <c r="AJ252" s="17">
        <f>(AA252*SUMIFS(Info!$C:$C,Info!$A:$A,AJ$3,Info!$E:$E,"&gt;="&amp;$B252,Info!$D:$D,"&lt;="&amp;$B252,Info!$I:$I,"x")/365)*100000</f>
        <v>0</v>
      </c>
      <c r="AK252" s="17">
        <f>(AB252*SUMIFS(Info!$C:$C,Info!$A:$A,AK$3,Info!$E:$E,"&gt;="&amp;$B252,Info!$D:$D,"&lt;="&amp;$B252,Info!$I:$I,"x")/365)*100000</f>
        <v>0</v>
      </c>
      <c r="AL252" s="17">
        <f>(AC252*SUMIFS(Info!$C:$C,Info!$A:$A,AL$3,Info!$E:$E,"&gt;="&amp;$B252,Info!$D:$D,"&lt;="&amp;$B252,Info!$I:$I,"x")/365)*100000</f>
        <v>0</v>
      </c>
    </row>
    <row r="253" spans="2:38">
      <c r="B253" s="14">
        <f t="shared" si="81"/>
        <v>45817</v>
      </c>
      <c r="C253" s="1">
        <f>(SUMIFS('OD0040 theo Bravo'!$G:$G,'OD0040 theo Bravo'!$G:$G,"&gt;="&amp;0,'OD0040 theo Bravo'!$D:$D,C$3,'OD0040 theo Bravo'!$B:$B,"&lt;="&amp;$B253))</f>
        <v>273441</v>
      </c>
      <c r="D253" s="1">
        <f>(SUMIFS('OD0040 theo Bravo'!$G:$G,'OD0040 theo Bravo'!$G:$G,"&gt;="&amp;0,'OD0040 theo Bravo'!$D:$D,D$3,'OD0040 theo Bravo'!$B:$B,"&lt;="&amp;$B253))</f>
        <v>10150</v>
      </c>
      <c r="E253" s="1">
        <f>(SUMIFS('OD0040 theo Bravo'!$G:$G,'OD0040 theo Bravo'!$G:$G,"&gt;="&amp;0,'OD0040 theo Bravo'!$D:$D,E$3,'OD0040 theo Bravo'!$B:$B,"&lt;="&amp;$B253))</f>
        <v>972579</v>
      </c>
      <c r="F253" s="1">
        <f>(SUMIFS('OD0040 theo Bravo'!$G:$G,'OD0040 theo Bravo'!$G:$G,"&gt;="&amp;0,'OD0040 theo Bravo'!$D:$D,F$3,'OD0040 theo Bravo'!$B:$B,"&lt;="&amp;$B253))</f>
        <v>753110</v>
      </c>
      <c r="G253" s="1">
        <f>(SUMIFS('OD0040 theo Bravo'!$G:$G,'OD0040 theo Bravo'!$G:$G,"&gt;="&amp;0,'OD0040 theo Bravo'!$D:$D,G$3,'OD0040 theo Bravo'!$B:$B,"&lt;="&amp;$B253))</f>
        <v>550000</v>
      </c>
      <c r="H253" s="1">
        <f>(SUMIFS('OD0040 theo Bravo'!$G:$G,'OD0040 theo Bravo'!$G:$G,"&gt;="&amp;0,'OD0040 theo Bravo'!$D:$D,H$3,'OD0040 theo Bravo'!$B:$B,"&lt;="&amp;$B253))</f>
        <v>250027</v>
      </c>
      <c r="I253" s="1">
        <f>(SUMIFS('OD0040 theo Bravo'!$G:$G,'OD0040 theo Bravo'!$G:$G,"&gt;="&amp;0,'OD0040 theo Bravo'!$D:$D,I$3,'OD0040 theo Bravo'!$B:$B,"&lt;="&amp;$B253))</f>
        <v>528382</v>
      </c>
      <c r="J253" s="1">
        <f>(SUMIFS('OD0040 theo Bravo'!$G:$G,'OD0040 theo Bravo'!$G:$G,"&gt;="&amp;0,'OD0040 theo Bravo'!$D:$D,J$3,'OD0040 theo Bravo'!$B:$B,"&lt;="&amp;$B253))</f>
        <v>135</v>
      </c>
      <c r="K253" s="1">
        <f>(SUMIFS('OD0040 theo Bravo'!$G:$G,'OD0040 theo Bravo'!$G:$G,"&gt;="&amp;0,'OD0040 theo Bravo'!$D:$D,K$3,'OD0040 theo Bravo'!$B:$B,"&lt;="&amp;$B253))</f>
        <v>49247</v>
      </c>
      <c r="L253" s="1">
        <f>-(SUMIFS('OD0040 theo Bravo'!$G:$G,'OD0040 theo Bravo'!$G:$G,"&lt;"&amp;0,'OD0040 theo Bravo'!$D:$D,L$3))</f>
        <v>504722</v>
      </c>
      <c r="M253" s="1">
        <f>-(SUMIFS('OD0040 theo Bravo'!$G:$G,'OD0040 theo Bravo'!$G:$G,"&lt;"&amp;0,'OD0040 theo Bravo'!$D:$D,M$3))</f>
        <v>0</v>
      </c>
      <c r="N253" s="1">
        <f>-(SUMIFS('OD0040 theo Bravo'!$G:$G,'OD0040 theo Bravo'!$G:$G,"&lt;"&amp;0,'OD0040 theo Bravo'!$D:$D,N$3))</f>
        <v>974267</v>
      </c>
      <c r="O253" s="1">
        <f>-(SUMIFS('OD0040 theo Bravo'!$G:$G,'OD0040 theo Bravo'!$G:$G,"&lt;"&amp;0,'OD0040 theo Bravo'!$D:$D,O$3))</f>
        <v>830018</v>
      </c>
      <c r="P253" s="1">
        <f>-(SUMIFS('OD0040 theo Bravo'!$G:$G,'OD0040 theo Bravo'!$G:$G,"&lt;"&amp;0,'OD0040 theo Bravo'!$D:$D,P$3))</f>
        <v>550000</v>
      </c>
      <c r="Q253" s="1">
        <f>-(SUMIFS('OD0040 theo Bravo'!$G:$G,'OD0040 theo Bravo'!$G:$G,"&lt;"&amp;0,'OD0040 theo Bravo'!$D:$D,Q$3))</f>
        <v>449984</v>
      </c>
      <c r="R253" s="1">
        <f>-(SUMIFS('OD0040 theo Bravo'!$G:$G,'OD0040 theo Bravo'!$G:$G,"&lt;"&amp;0,'OD0040 theo Bravo'!$D:$D,R$3))</f>
        <v>550145</v>
      </c>
      <c r="S253" s="1">
        <f>-(SUMIFS('OD0040 theo Bravo'!$G:$G,'OD0040 theo Bravo'!$G:$G,"&lt;"&amp;0,'OD0040 theo Bravo'!$D:$D,S$3))</f>
        <v>0</v>
      </c>
      <c r="T253" s="1">
        <f>-(SUMIFS('OD0040 theo Bravo'!$G:$G,'OD0040 theo Bravo'!$G:$G,"&lt;"&amp;0,'OD0040 theo Bravo'!$D:$D,T$3))</f>
        <v>49247</v>
      </c>
      <c r="U253" s="18">
        <f t="shared" si="82"/>
        <v>0</v>
      </c>
      <c r="V253" s="18">
        <f t="shared" si="83"/>
        <v>10150</v>
      </c>
      <c r="W253" s="18">
        <f t="shared" si="84"/>
        <v>0</v>
      </c>
      <c r="X253" s="18">
        <f t="shared" si="85"/>
        <v>0</v>
      </c>
      <c r="Y253" s="18">
        <f t="shared" si="86"/>
        <v>0</v>
      </c>
      <c r="Z253" s="18">
        <f t="shared" si="87"/>
        <v>0</v>
      </c>
      <c r="AA253" s="18">
        <f t="shared" si="88"/>
        <v>0</v>
      </c>
      <c r="AB253" s="18">
        <f t="shared" si="89"/>
        <v>135</v>
      </c>
      <c r="AC253" s="18">
        <f t="shared" si="90"/>
        <v>0</v>
      </c>
      <c r="AD253" s="17">
        <f>(U253*SUMIFS(Info!$C:$C,Info!$A:$A,AD$3,Info!$E:$E,"&gt;="&amp;$B253,Info!$D:$D,"&lt;="&amp;$B253,Info!$I:$I,"x")/365)*100000</f>
        <v>0</v>
      </c>
      <c r="AE253" s="17">
        <f>(V253*SUMIFS(Info!$C:$C,Info!$A:$A,AE$3,Info!$E:$E,"&gt;="&amp;$B253,Info!$D:$D,"&lt;="&amp;$B253,Info!$I:$I,"x")/365)*100000</f>
        <v>174635.61643835614</v>
      </c>
      <c r="AF253" s="17">
        <f>(W253*SUMIFS(Info!$C:$C,Info!$A:$A,AF$3,Info!$E:$E,"&gt;="&amp;$B253,Info!$D:$D,"&lt;="&amp;$B253,Info!$I:$I,"x")/365)*100000</f>
        <v>0</v>
      </c>
      <c r="AG253" s="17">
        <f>(X253*SUMIFS(Info!$C:$C,Info!$A:$A,AG$3,Info!$E:$E,"&gt;="&amp;$B253,Info!$D:$D,"&lt;="&amp;$B253,Info!$I:$I,"x")/365)*100000</f>
        <v>0</v>
      </c>
      <c r="AH253" s="17">
        <f>(Y253*SUMIFS(Info!$C:$C,Info!$A:$A,AH$3,Info!$E:$E,"&gt;="&amp;$B253,Info!$D:$D,"&lt;="&amp;$B253,Info!$I:$I,"x")/365)*100000</f>
        <v>0</v>
      </c>
      <c r="AI253" s="17">
        <f>(Z253*SUMIFS(Info!$C:$C,Info!$A:$A,AI$3,Info!$E:$E,"&gt;="&amp;$B253,Info!$D:$D,"&lt;="&amp;$B253,Info!$I:$I,"x")/365)*100000</f>
        <v>0</v>
      </c>
      <c r="AJ253" s="17">
        <f>(AA253*SUMIFS(Info!$C:$C,Info!$A:$A,AJ$3,Info!$E:$E,"&gt;="&amp;$B253,Info!$D:$D,"&lt;="&amp;$B253,Info!$I:$I,"x")/365)*100000</f>
        <v>0</v>
      </c>
      <c r="AK253" s="17">
        <f>(AB253*SUMIFS(Info!$C:$C,Info!$A:$A,AK$3,Info!$E:$E,"&gt;="&amp;$B253,Info!$D:$D,"&lt;="&amp;$B253,Info!$I:$I,"x")/365)*100000</f>
        <v>0</v>
      </c>
      <c r="AL253" s="17">
        <f>(AC253*SUMIFS(Info!$C:$C,Info!$A:$A,AL$3,Info!$E:$E,"&gt;="&amp;$B253,Info!$D:$D,"&lt;="&amp;$B253,Info!$I:$I,"x")/365)*100000</f>
        <v>0</v>
      </c>
    </row>
    <row r="254" spans="2:38">
      <c r="B254" s="14">
        <f t="shared" si="81"/>
        <v>45818</v>
      </c>
      <c r="C254" s="1">
        <f>(SUMIFS('OD0040 theo Bravo'!$G:$G,'OD0040 theo Bravo'!$G:$G,"&gt;="&amp;0,'OD0040 theo Bravo'!$D:$D,C$3,'OD0040 theo Bravo'!$B:$B,"&lt;="&amp;$B254))</f>
        <v>288714</v>
      </c>
      <c r="D254" s="1">
        <f>(SUMIFS('OD0040 theo Bravo'!$G:$G,'OD0040 theo Bravo'!$G:$G,"&gt;="&amp;0,'OD0040 theo Bravo'!$D:$D,D$3,'OD0040 theo Bravo'!$B:$B,"&lt;="&amp;$B254))</f>
        <v>10150</v>
      </c>
      <c r="E254" s="1">
        <f>(SUMIFS('OD0040 theo Bravo'!$G:$G,'OD0040 theo Bravo'!$G:$G,"&gt;="&amp;0,'OD0040 theo Bravo'!$D:$D,E$3,'OD0040 theo Bravo'!$B:$B,"&lt;="&amp;$B254))</f>
        <v>973865</v>
      </c>
      <c r="F254" s="1">
        <f>(SUMIFS('OD0040 theo Bravo'!$G:$G,'OD0040 theo Bravo'!$G:$G,"&gt;="&amp;0,'OD0040 theo Bravo'!$D:$D,F$3,'OD0040 theo Bravo'!$B:$B,"&lt;="&amp;$B254))</f>
        <v>758240</v>
      </c>
      <c r="G254" s="1">
        <f>(SUMIFS('OD0040 theo Bravo'!$G:$G,'OD0040 theo Bravo'!$G:$G,"&gt;="&amp;0,'OD0040 theo Bravo'!$D:$D,G$3,'OD0040 theo Bravo'!$B:$B,"&lt;="&amp;$B254))</f>
        <v>550000</v>
      </c>
      <c r="H254" s="1">
        <f>(SUMIFS('OD0040 theo Bravo'!$G:$G,'OD0040 theo Bravo'!$G:$G,"&gt;="&amp;0,'OD0040 theo Bravo'!$D:$D,H$3,'OD0040 theo Bravo'!$B:$B,"&lt;="&amp;$B254))</f>
        <v>250352</v>
      </c>
      <c r="I254" s="1">
        <f>(SUMIFS('OD0040 theo Bravo'!$G:$G,'OD0040 theo Bravo'!$G:$G,"&gt;="&amp;0,'OD0040 theo Bravo'!$D:$D,I$3,'OD0040 theo Bravo'!$B:$B,"&lt;="&amp;$B254))</f>
        <v>528758</v>
      </c>
      <c r="J254" s="1">
        <f>(SUMIFS('OD0040 theo Bravo'!$G:$G,'OD0040 theo Bravo'!$G:$G,"&gt;="&amp;0,'OD0040 theo Bravo'!$D:$D,J$3,'OD0040 theo Bravo'!$B:$B,"&lt;="&amp;$B254))</f>
        <v>157</v>
      </c>
      <c r="K254" s="1">
        <f>(SUMIFS('OD0040 theo Bravo'!$G:$G,'OD0040 theo Bravo'!$G:$G,"&gt;="&amp;0,'OD0040 theo Bravo'!$D:$D,K$3,'OD0040 theo Bravo'!$B:$B,"&lt;="&amp;$B254))</f>
        <v>49247</v>
      </c>
      <c r="L254" s="1">
        <f>-(SUMIFS('OD0040 theo Bravo'!$G:$G,'OD0040 theo Bravo'!$G:$G,"&lt;"&amp;0,'OD0040 theo Bravo'!$D:$D,L$3))</f>
        <v>504722</v>
      </c>
      <c r="M254" s="1">
        <f>-(SUMIFS('OD0040 theo Bravo'!$G:$G,'OD0040 theo Bravo'!$G:$G,"&lt;"&amp;0,'OD0040 theo Bravo'!$D:$D,M$3))</f>
        <v>0</v>
      </c>
      <c r="N254" s="1">
        <f>-(SUMIFS('OD0040 theo Bravo'!$G:$G,'OD0040 theo Bravo'!$G:$G,"&lt;"&amp;0,'OD0040 theo Bravo'!$D:$D,N$3))</f>
        <v>974267</v>
      </c>
      <c r="O254" s="1">
        <f>-(SUMIFS('OD0040 theo Bravo'!$G:$G,'OD0040 theo Bravo'!$G:$G,"&lt;"&amp;0,'OD0040 theo Bravo'!$D:$D,O$3))</f>
        <v>830018</v>
      </c>
      <c r="P254" s="1">
        <f>-(SUMIFS('OD0040 theo Bravo'!$G:$G,'OD0040 theo Bravo'!$G:$G,"&lt;"&amp;0,'OD0040 theo Bravo'!$D:$D,P$3))</f>
        <v>550000</v>
      </c>
      <c r="Q254" s="1">
        <f>-(SUMIFS('OD0040 theo Bravo'!$G:$G,'OD0040 theo Bravo'!$G:$G,"&lt;"&amp;0,'OD0040 theo Bravo'!$D:$D,Q$3))</f>
        <v>449984</v>
      </c>
      <c r="R254" s="1">
        <f>-(SUMIFS('OD0040 theo Bravo'!$G:$G,'OD0040 theo Bravo'!$G:$G,"&lt;"&amp;0,'OD0040 theo Bravo'!$D:$D,R$3))</f>
        <v>550145</v>
      </c>
      <c r="S254" s="1">
        <f>-(SUMIFS('OD0040 theo Bravo'!$G:$G,'OD0040 theo Bravo'!$G:$G,"&lt;"&amp;0,'OD0040 theo Bravo'!$D:$D,S$3))</f>
        <v>0</v>
      </c>
      <c r="T254" s="1">
        <f>-(SUMIFS('OD0040 theo Bravo'!$G:$G,'OD0040 theo Bravo'!$G:$G,"&lt;"&amp;0,'OD0040 theo Bravo'!$D:$D,T$3))</f>
        <v>49247</v>
      </c>
      <c r="U254" s="18">
        <f t="shared" si="82"/>
        <v>0</v>
      </c>
      <c r="V254" s="18">
        <f t="shared" si="83"/>
        <v>10150</v>
      </c>
      <c r="W254" s="18">
        <f t="shared" si="84"/>
        <v>0</v>
      </c>
      <c r="X254" s="18">
        <f t="shared" si="85"/>
        <v>0</v>
      </c>
      <c r="Y254" s="18">
        <f t="shared" si="86"/>
        <v>0</v>
      </c>
      <c r="Z254" s="18">
        <f t="shared" si="87"/>
        <v>0</v>
      </c>
      <c r="AA254" s="18">
        <f t="shared" si="88"/>
        <v>0</v>
      </c>
      <c r="AB254" s="18">
        <f t="shared" si="89"/>
        <v>157</v>
      </c>
      <c r="AC254" s="18">
        <f t="shared" si="90"/>
        <v>0</v>
      </c>
      <c r="AD254" s="17">
        <f>(U254*SUMIFS(Info!$C:$C,Info!$A:$A,AD$3,Info!$E:$E,"&gt;="&amp;$B254,Info!$D:$D,"&lt;="&amp;$B254,Info!$I:$I,"x")/365)*100000</f>
        <v>0</v>
      </c>
      <c r="AE254" s="17">
        <f>(V254*SUMIFS(Info!$C:$C,Info!$A:$A,AE$3,Info!$E:$E,"&gt;="&amp;$B254,Info!$D:$D,"&lt;="&amp;$B254,Info!$I:$I,"x")/365)*100000</f>
        <v>174635.61643835614</v>
      </c>
      <c r="AF254" s="17">
        <f>(W254*SUMIFS(Info!$C:$C,Info!$A:$A,AF$3,Info!$E:$E,"&gt;="&amp;$B254,Info!$D:$D,"&lt;="&amp;$B254,Info!$I:$I,"x")/365)*100000</f>
        <v>0</v>
      </c>
      <c r="AG254" s="17">
        <f>(X254*SUMIFS(Info!$C:$C,Info!$A:$A,AG$3,Info!$E:$E,"&gt;="&amp;$B254,Info!$D:$D,"&lt;="&amp;$B254,Info!$I:$I,"x")/365)*100000</f>
        <v>0</v>
      </c>
      <c r="AH254" s="17">
        <f>(Y254*SUMIFS(Info!$C:$C,Info!$A:$A,AH$3,Info!$E:$E,"&gt;="&amp;$B254,Info!$D:$D,"&lt;="&amp;$B254,Info!$I:$I,"x")/365)*100000</f>
        <v>0</v>
      </c>
      <c r="AI254" s="17">
        <f>(Z254*SUMIFS(Info!$C:$C,Info!$A:$A,AI$3,Info!$E:$E,"&gt;="&amp;$B254,Info!$D:$D,"&lt;="&amp;$B254,Info!$I:$I,"x")/365)*100000</f>
        <v>0</v>
      </c>
      <c r="AJ254" s="17">
        <f>(AA254*SUMIFS(Info!$C:$C,Info!$A:$A,AJ$3,Info!$E:$E,"&gt;="&amp;$B254,Info!$D:$D,"&lt;="&amp;$B254,Info!$I:$I,"x")/365)*100000</f>
        <v>0</v>
      </c>
      <c r="AK254" s="17">
        <f>(AB254*SUMIFS(Info!$C:$C,Info!$A:$A,AK$3,Info!$E:$E,"&gt;="&amp;$B254,Info!$D:$D,"&lt;="&amp;$B254,Info!$I:$I,"x")/365)*100000</f>
        <v>0</v>
      </c>
      <c r="AL254" s="17">
        <f>(AC254*SUMIFS(Info!$C:$C,Info!$A:$A,AL$3,Info!$E:$E,"&gt;="&amp;$B254,Info!$D:$D,"&lt;="&amp;$B254,Info!$I:$I,"x")/365)*100000</f>
        <v>0</v>
      </c>
    </row>
    <row r="255" spans="2:38">
      <c r="B255" s="14">
        <f t="shared" si="81"/>
        <v>45819</v>
      </c>
      <c r="C255" s="1">
        <f>(SUMIFS('OD0040 theo Bravo'!$G:$G,'OD0040 theo Bravo'!$G:$G,"&gt;="&amp;0,'OD0040 theo Bravo'!$D:$D,C$3,'OD0040 theo Bravo'!$B:$B,"&lt;="&amp;$B255))</f>
        <v>289397</v>
      </c>
      <c r="D255" s="1">
        <f>(SUMIFS('OD0040 theo Bravo'!$G:$G,'OD0040 theo Bravo'!$G:$G,"&gt;="&amp;0,'OD0040 theo Bravo'!$D:$D,D$3,'OD0040 theo Bravo'!$B:$B,"&lt;="&amp;$B255))</f>
        <v>10150</v>
      </c>
      <c r="E255" s="1">
        <f>(SUMIFS('OD0040 theo Bravo'!$G:$G,'OD0040 theo Bravo'!$G:$G,"&gt;="&amp;0,'OD0040 theo Bravo'!$D:$D,E$3,'OD0040 theo Bravo'!$B:$B,"&lt;="&amp;$B255))</f>
        <v>973865</v>
      </c>
      <c r="F255" s="1">
        <f>(SUMIFS('OD0040 theo Bravo'!$G:$G,'OD0040 theo Bravo'!$G:$G,"&gt;="&amp;0,'OD0040 theo Bravo'!$D:$D,F$3,'OD0040 theo Bravo'!$B:$B,"&lt;="&amp;$B255))</f>
        <v>767525</v>
      </c>
      <c r="G255" s="1">
        <f>(SUMIFS('OD0040 theo Bravo'!$G:$G,'OD0040 theo Bravo'!$G:$G,"&gt;="&amp;0,'OD0040 theo Bravo'!$D:$D,G$3,'OD0040 theo Bravo'!$B:$B,"&lt;="&amp;$B255))</f>
        <v>550000</v>
      </c>
      <c r="H255" s="1">
        <f>(SUMIFS('OD0040 theo Bravo'!$G:$G,'OD0040 theo Bravo'!$G:$G,"&gt;="&amp;0,'OD0040 theo Bravo'!$D:$D,H$3,'OD0040 theo Bravo'!$B:$B,"&lt;="&amp;$B255))</f>
        <v>250361</v>
      </c>
      <c r="I255" s="1">
        <f>(SUMIFS('OD0040 theo Bravo'!$G:$G,'OD0040 theo Bravo'!$G:$G,"&gt;="&amp;0,'OD0040 theo Bravo'!$D:$D,I$3,'OD0040 theo Bravo'!$B:$B,"&lt;="&amp;$B255))</f>
        <v>528895</v>
      </c>
      <c r="J255" s="1">
        <f>(SUMIFS('OD0040 theo Bravo'!$G:$G,'OD0040 theo Bravo'!$G:$G,"&gt;="&amp;0,'OD0040 theo Bravo'!$D:$D,J$3,'OD0040 theo Bravo'!$B:$B,"&lt;="&amp;$B255))</f>
        <v>2165</v>
      </c>
      <c r="K255" s="1">
        <f>(SUMIFS('OD0040 theo Bravo'!$G:$G,'OD0040 theo Bravo'!$G:$G,"&gt;="&amp;0,'OD0040 theo Bravo'!$D:$D,K$3,'OD0040 theo Bravo'!$B:$B,"&lt;="&amp;$B255))</f>
        <v>49247</v>
      </c>
      <c r="L255" s="1">
        <f>-(SUMIFS('OD0040 theo Bravo'!$G:$G,'OD0040 theo Bravo'!$G:$G,"&lt;"&amp;0,'OD0040 theo Bravo'!$D:$D,L$3))</f>
        <v>504722</v>
      </c>
      <c r="M255" s="1">
        <f>-(SUMIFS('OD0040 theo Bravo'!$G:$G,'OD0040 theo Bravo'!$G:$G,"&lt;"&amp;0,'OD0040 theo Bravo'!$D:$D,M$3))</f>
        <v>0</v>
      </c>
      <c r="N255" s="1">
        <f>-(SUMIFS('OD0040 theo Bravo'!$G:$G,'OD0040 theo Bravo'!$G:$G,"&lt;"&amp;0,'OD0040 theo Bravo'!$D:$D,N$3))</f>
        <v>974267</v>
      </c>
      <c r="O255" s="1">
        <f>-(SUMIFS('OD0040 theo Bravo'!$G:$G,'OD0040 theo Bravo'!$G:$G,"&lt;"&amp;0,'OD0040 theo Bravo'!$D:$D,O$3))</f>
        <v>830018</v>
      </c>
      <c r="P255" s="1">
        <f>-(SUMIFS('OD0040 theo Bravo'!$G:$G,'OD0040 theo Bravo'!$G:$G,"&lt;"&amp;0,'OD0040 theo Bravo'!$D:$D,P$3))</f>
        <v>550000</v>
      </c>
      <c r="Q255" s="1">
        <f>-(SUMIFS('OD0040 theo Bravo'!$G:$G,'OD0040 theo Bravo'!$G:$G,"&lt;"&amp;0,'OD0040 theo Bravo'!$D:$D,Q$3))</f>
        <v>449984</v>
      </c>
      <c r="R255" s="1">
        <f>-(SUMIFS('OD0040 theo Bravo'!$G:$G,'OD0040 theo Bravo'!$G:$G,"&lt;"&amp;0,'OD0040 theo Bravo'!$D:$D,R$3))</f>
        <v>550145</v>
      </c>
      <c r="S255" s="1">
        <f>-(SUMIFS('OD0040 theo Bravo'!$G:$G,'OD0040 theo Bravo'!$G:$G,"&lt;"&amp;0,'OD0040 theo Bravo'!$D:$D,S$3))</f>
        <v>0</v>
      </c>
      <c r="T255" s="1">
        <f>-(SUMIFS('OD0040 theo Bravo'!$G:$G,'OD0040 theo Bravo'!$G:$G,"&lt;"&amp;0,'OD0040 theo Bravo'!$D:$D,T$3))</f>
        <v>49247</v>
      </c>
      <c r="U255" s="18">
        <f t="shared" si="82"/>
        <v>0</v>
      </c>
      <c r="V255" s="18">
        <f t="shared" si="83"/>
        <v>10150</v>
      </c>
      <c r="W255" s="18">
        <f t="shared" si="84"/>
        <v>0</v>
      </c>
      <c r="X255" s="18">
        <f t="shared" si="85"/>
        <v>0</v>
      </c>
      <c r="Y255" s="18">
        <f t="shared" si="86"/>
        <v>0</v>
      </c>
      <c r="Z255" s="18">
        <f t="shared" si="87"/>
        <v>0</v>
      </c>
      <c r="AA255" s="18">
        <f t="shared" si="88"/>
        <v>0</v>
      </c>
      <c r="AB255" s="18">
        <f t="shared" si="89"/>
        <v>2165</v>
      </c>
      <c r="AC255" s="18">
        <f t="shared" si="90"/>
        <v>0</v>
      </c>
      <c r="AD255" s="17">
        <f>(U255*SUMIFS(Info!$C:$C,Info!$A:$A,AD$3,Info!$E:$E,"&gt;="&amp;$B255,Info!$D:$D,"&lt;="&amp;$B255,Info!$I:$I,"x")/365)*100000</f>
        <v>0</v>
      </c>
      <c r="AE255" s="17">
        <f>(V255*SUMIFS(Info!$C:$C,Info!$A:$A,AE$3,Info!$E:$E,"&gt;="&amp;$B255,Info!$D:$D,"&lt;="&amp;$B255,Info!$I:$I,"x")/365)*100000</f>
        <v>174635.61643835614</v>
      </c>
      <c r="AF255" s="17">
        <f>(W255*SUMIFS(Info!$C:$C,Info!$A:$A,AF$3,Info!$E:$E,"&gt;="&amp;$B255,Info!$D:$D,"&lt;="&amp;$B255,Info!$I:$I,"x")/365)*100000</f>
        <v>0</v>
      </c>
      <c r="AG255" s="17">
        <f>(X255*SUMIFS(Info!$C:$C,Info!$A:$A,AG$3,Info!$E:$E,"&gt;="&amp;$B255,Info!$D:$D,"&lt;="&amp;$B255,Info!$I:$I,"x")/365)*100000</f>
        <v>0</v>
      </c>
      <c r="AH255" s="17">
        <f>(Y255*SUMIFS(Info!$C:$C,Info!$A:$A,AH$3,Info!$E:$E,"&gt;="&amp;$B255,Info!$D:$D,"&lt;="&amp;$B255,Info!$I:$I,"x")/365)*100000</f>
        <v>0</v>
      </c>
      <c r="AI255" s="17">
        <f>(Z255*SUMIFS(Info!$C:$C,Info!$A:$A,AI$3,Info!$E:$E,"&gt;="&amp;$B255,Info!$D:$D,"&lt;="&amp;$B255,Info!$I:$I,"x")/365)*100000</f>
        <v>0</v>
      </c>
      <c r="AJ255" s="17">
        <f>(AA255*SUMIFS(Info!$C:$C,Info!$A:$A,AJ$3,Info!$E:$E,"&gt;="&amp;$B255,Info!$D:$D,"&lt;="&amp;$B255,Info!$I:$I,"x")/365)*100000</f>
        <v>0</v>
      </c>
      <c r="AK255" s="17">
        <f>(AB255*SUMIFS(Info!$C:$C,Info!$A:$A,AK$3,Info!$E:$E,"&gt;="&amp;$B255,Info!$D:$D,"&lt;="&amp;$B255,Info!$I:$I,"x")/365)*100000</f>
        <v>0</v>
      </c>
      <c r="AL255" s="17">
        <f>(AC255*SUMIFS(Info!$C:$C,Info!$A:$A,AL$3,Info!$E:$E,"&gt;="&amp;$B255,Info!$D:$D,"&lt;="&amp;$B255,Info!$I:$I,"x")/365)*100000</f>
        <v>0</v>
      </c>
    </row>
    <row r="256" spans="2:38">
      <c r="B256" s="14">
        <f t="shared" si="81"/>
        <v>45820</v>
      </c>
      <c r="C256" s="1">
        <f>(SUMIFS('OD0040 theo Bravo'!$G:$G,'OD0040 theo Bravo'!$G:$G,"&gt;="&amp;0,'OD0040 theo Bravo'!$D:$D,C$3,'OD0040 theo Bravo'!$B:$B,"&lt;="&amp;$B256))</f>
        <v>289664</v>
      </c>
      <c r="D256" s="1">
        <f>(SUMIFS('OD0040 theo Bravo'!$G:$G,'OD0040 theo Bravo'!$G:$G,"&gt;="&amp;0,'OD0040 theo Bravo'!$D:$D,D$3,'OD0040 theo Bravo'!$B:$B,"&lt;="&amp;$B256))</f>
        <v>10150</v>
      </c>
      <c r="E256" s="1">
        <f>(SUMIFS('OD0040 theo Bravo'!$G:$G,'OD0040 theo Bravo'!$G:$G,"&gt;="&amp;0,'OD0040 theo Bravo'!$D:$D,E$3,'OD0040 theo Bravo'!$B:$B,"&lt;="&amp;$B256))</f>
        <v>973882</v>
      </c>
      <c r="F256" s="1">
        <f>(SUMIFS('OD0040 theo Bravo'!$G:$G,'OD0040 theo Bravo'!$G:$G,"&gt;="&amp;0,'OD0040 theo Bravo'!$D:$D,F$3,'OD0040 theo Bravo'!$B:$B,"&lt;="&amp;$B256))</f>
        <v>771363</v>
      </c>
      <c r="G256" s="1">
        <f>(SUMIFS('OD0040 theo Bravo'!$G:$G,'OD0040 theo Bravo'!$G:$G,"&gt;="&amp;0,'OD0040 theo Bravo'!$D:$D,G$3,'OD0040 theo Bravo'!$B:$B,"&lt;="&amp;$B256))</f>
        <v>550000</v>
      </c>
      <c r="H256" s="1">
        <f>(SUMIFS('OD0040 theo Bravo'!$G:$G,'OD0040 theo Bravo'!$G:$G,"&gt;="&amp;0,'OD0040 theo Bravo'!$D:$D,H$3,'OD0040 theo Bravo'!$B:$B,"&lt;="&amp;$B256))</f>
        <v>250704</v>
      </c>
      <c r="I256" s="1">
        <f>(SUMIFS('OD0040 theo Bravo'!$G:$G,'OD0040 theo Bravo'!$G:$G,"&gt;="&amp;0,'OD0040 theo Bravo'!$D:$D,I$3,'OD0040 theo Bravo'!$B:$B,"&lt;="&amp;$B256))</f>
        <v>530370</v>
      </c>
      <c r="J256" s="1">
        <f>(SUMIFS('OD0040 theo Bravo'!$G:$G,'OD0040 theo Bravo'!$G:$G,"&gt;="&amp;0,'OD0040 theo Bravo'!$D:$D,J$3,'OD0040 theo Bravo'!$B:$B,"&lt;="&amp;$B256))</f>
        <v>2165</v>
      </c>
      <c r="K256" s="1">
        <f>(SUMIFS('OD0040 theo Bravo'!$G:$G,'OD0040 theo Bravo'!$G:$G,"&gt;="&amp;0,'OD0040 theo Bravo'!$D:$D,K$3,'OD0040 theo Bravo'!$B:$B,"&lt;="&amp;$B256))</f>
        <v>49247</v>
      </c>
      <c r="L256" s="1">
        <f>-(SUMIFS('OD0040 theo Bravo'!$G:$G,'OD0040 theo Bravo'!$G:$G,"&lt;"&amp;0,'OD0040 theo Bravo'!$D:$D,L$3))</f>
        <v>504722</v>
      </c>
      <c r="M256" s="1">
        <f>-(SUMIFS('OD0040 theo Bravo'!$G:$G,'OD0040 theo Bravo'!$G:$G,"&lt;"&amp;0,'OD0040 theo Bravo'!$D:$D,M$3))</f>
        <v>0</v>
      </c>
      <c r="N256" s="1">
        <f>-(SUMIFS('OD0040 theo Bravo'!$G:$G,'OD0040 theo Bravo'!$G:$G,"&lt;"&amp;0,'OD0040 theo Bravo'!$D:$D,N$3))</f>
        <v>974267</v>
      </c>
      <c r="O256" s="1">
        <f>-(SUMIFS('OD0040 theo Bravo'!$G:$G,'OD0040 theo Bravo'!$G:$G,"&lt;"&amp;0,'OD0040 theo Bravo'!$D:$D,O$3))</f>
        <v>830018</v>
      </c>
      <c r="P256" s="1">
        <f>-(SUMIFS('OD0040 theo Bravo'!$G:$G,'OD0040 theo Bravo'!$G:$G,"&lt;"&amp;0,'OD0040 theo Bravo'!$D:$D,P$3))</f>
        <v>550000</v>
      </c>
      <c r="Q256" s="1">
        <f>-(SUMIFS('OD0040 theo Bravo'!$G:$G,'OD0040 theo Bravo'!$G:$G,"&lt;"&amp;0,'OD0040 theo Bravo'!$D:$D,Q$3))</f>
        <v>449984</v>
      </c>
      <c r="R256" s="1">
        <f>-(SUMIFS('OD0040 theo Bravo'!$G:$G,'OD0040 theo Bravo'!$G:$G,"&lt;"&amp;0,'OD0040 theo Bravo'!$D:$D,R$3))</f>
        <v>550145</v>
      </c>
      <c r="S256" s="1">
        <f>-(SUMIFS('OD0040 theo Bravo'!$G:$G,'OD0040 theo Bravo'!$G:$G,"&lt;"&amp;0,'OD0040 theo Bravo'!$D:$D,S$3))</f>
        <v>0</v>
      </c>
      <c r="T256" s="1">
        <f>-(SUMIFS('OD0040 theo Bravo'!$G:$G,'OD0040 theo Bravo'!$G:$G,"&lt;"&amp;0,'OD0040 theo Bravo'!$D:$D,T$3))</f>
        <v>49247</v>
      </c>
      <c r="U256" s="18">
        <f t="shared" si="82"/>
        <v>0</v>
      </c>
      <c r="V256" s="18">
        <f t="shared" si="83"/>
        <v>10150</v>
      </c>
      <c r="W256" s="18">
        <f t="shared" si="84"/>
        <v>0</v>
      </c>
      <c r="X256" s="18">
        <f t="shared" si="85"/>
        <v>0</v>
      </c>
      <c r="Y256" s="18">
        <f t="shared" si="86"/>
        <v>0</v>
      </c>
      <c r="Z256" s="18">
        <f t="shared" si="87"/>
        <v>0</v>
      </c>
      <c r="AA256" s="18">
        <f t="shared" si="88"/>
        <v>0</v>
      </c>
      <c r="AB256" s="18">
        <f t="shared" si="89"/>
        <v>2165</v>
      </c>
      <c r="AC256" s="18">
        <f t="shared" si="90"/>
        <v>0</v>
      </c>
      <c r="AD256" s="17">
        <f>(U256*SUMIFS(Info!$C:$C,Info!$A:$A,AD$3,Info!$E:$E,"&gt;="&amp;$B256,Info!$D:$D,"&lt;="&amp;$B256,Info!$I:$I,"x")/365)*100000</f>
        <v>0</v>
      </c>
      <c r="AE256" s="17">
        <f>(V256*SUMIFS(Info!$C:$C,Info!$A:$A,AE$3,Info!$E:$E,"&gt;="&amp;$B256,Info!$D:$D,"&lt;="&amp;$B256,Info!$I:$I,"x")/365)*100000</f>
        <v>174635.61643835614</v>
      </c>
      <c r="AF256" s="17">
        <f>(W256*SUMIFS(Info!$C:$C,Info!$A:$A,AF$3,Info!$E:$E,"&gt;="&amp;$B256,Info!$D:$D,"&lt;="&amp;$B256,Info!$I:$I,"x")/365)*100000</f>
        <v>0</v>
      </c>
      <c r="AG256" s="17">
        <f>(X256*SUMIFS(Info!$C:$C,Info!$A:$A,AG$3,Info!$E:$E,"&gt;="&amp;$B256,Info!$D:$D,"&lt;="&amp;$B256,Info!$I:$I,"x")/365)*100000</f>
        <v>0</v>
      </c>
      <c r="AH256" s="17">
        <f>(Y256*SUMIFS(Info!$C:$C,Info!$A:$A,AH$3,Info!$E:$E,"&gt;="&amp;$B256,Info!$D:$D,"&lt;="&amp;$B256,Info!$I:$I,"x")/365)*100000</f>
        <v>0</v>
      </c>
      <c r="AI256" s="17">
        <f>(Z256*SUMIFS(Info!$C:$C,Info!$A:$A,AI$3,Info!$E:$E,"&gt;="&amp;$B256,Info!$D:$D,"&lt;="&amp;$B256,Info!$I:$I,"x")/365)*100000</f>
        <v>0</v>
      </c>
      <c r="AJ256" s="17">
        <f>(AA256*SUMIFS(Info!$C:$C,Info!$A:$A,AJ$3,Info!$E:$E,"&gt;="&amp;$B256,Info!$D:$D,"&lt;="&amp;$B256,Info!$I:$I,"x")/365)*100000</f>
        <v>0</v>
      </c>
      <c r="AK256" s="17">
        <f>(AB256*SUMIFS(Info!$C:$C,Info!$A:$A,AK$3,Info!$E:$E,"&gt;="&amp;$B256,Info!$D:$D,"&lt;="&amp;$B256,Info!$I:$I,"x")/365)*100000</f>
        <v>0</v>
      </c>
      <c r="AL256" s="17">
        <f>(AC256*SUMIFS(Info!$C:$C,Info!$A:$A,AL$3,Info!$E:$E,"&gt;="&amp;$B256,Info!$D:$D,"&lt;="&amp;$B256,Info!$I:$I,"x")/365)*100000</f>
        <v>0</v>
      </c>
    </row>
    <row r="257" spans="2:38">
      <c r="B257" s="14">
        <f t="shared" si="81"/>
        <v>45821</v>
      </c>
      <c r="C257" s="1">
        <f>(SUMIFS('OD0040 theo Bravo'!$G:$G,'OD0040 theo Bravo'!$G:$G,"&gt;="&amp;0,'OD0040 theo Bravo'!$D:$D,C$3,'OD0040 theo Bravo'!$B:$B,"&lt;="&amp;$B257))</f>
        <v>289945</v>
      </c>
      <c r="D257" s="1">
        <f>(SUMIFS('OD0040 theo Bravo'!$G:$G,'OD0040 theo Bravo'!$G:$G,"&gt;="&amp;0,'OD0040 theo Bravo'!$D:$D,D$3,'OD0040 theo Bravo'!$B:$B,"&lt;="&amp;$B257))</f>
        <v>10150</v>
      </c>
      <c r="E257" s="1">
        <f>(SUMIFS('OD0040 theo Bravo'!$G:$G,'OD0040 theo Bravo'!$G:$G,"&gt;="&amp;0,'OD0040 theo Bravo'!$D:$D,E$3,'OD0040 theo Bravo'!$B:$B,"&lt;="&amp;$B257))</f>
        <v>973912</v>
      </c>
      <c r="F257" s="1">
        <f>(SUMIFS('OD0040 theo Bravo'!$G:$G,'OD0040 theo Bravo'!$G:$G,"&gt;="&amp;0,'OD0040 theo Bravo'!$D:$D,F$3,'OD0040 theo Bravo'!$B:$B,"&lt;="&amp;$B257))</f>
        <v>774558</v>
      </c>
      <c r="G257" s="1">
        <f>(SUMIFS('OD0040 theo Bravo'!$G:$G,'OD0040 theo Bravo'!$G:$G,"&gt;="&amp;0,'OD0040 theo Bravo'!$D:$D,G$3,'OD0040 theo Bravo'!$B:$B,"&lt;="&amp;$B257))</f>
        <v>550000</v>
      </c>
      <c r="H257" s="1">
        <f>(SUMIFS('OD0040 theo Bravo'!$G:$G,'OD0040 theo Bravo'!$G:$G,"&gt;="&amp;0,'OD0040 theo Bravo'!$D:$D,H$3,'OD0040 theo Bravo'!$B:$B,"&lt;="&amp;$B257))</f>
        <v>251134</v>
      </c>
      <c r="I257" s="1">
        <f>(SUMIFS('OD0040 theo Bravo'!$G:$G,'OD0040 theo Bravo'!$G:$G,"&gt;="&amp;0,'OD0040 theo Bravo'!$D:$D,I$3,'OD0040 theo Bravo'!$B:$B,"&lt;="&amp;$B257))</f>
        <v>530732</v>
      </c>
      <c r="J257" s="1">
        <f>(SUMIFS('OD0040 theo Bravo'!$G:$G,'OD0040 theo Bravo'!$G:$G,"&gt;="&amp;0,'OD0040 theo Bravo'!$D:$D,J$3,'OD0040 theo Bravo'!$B:$B,"&lt;="&amp;$B257))</f>
        <v>2165</v>
      </c>
      <c r="K257" s="1">
        <f>(SUMIFS('OD0040 theo Bravo'!$G:$G,'OD0040 theo Bravo'!$G:$G,"&gt;="&amp;0,'OD0040 theo Bravo'!$D:$D,K$3,'OD0040 theo Bravo'!$B:$B,"&lt;="&amp;$B257))</f>
        <v>49247</v>
      </c>
      <c r="L257" s="1">
        <f>-(SUMIFS('OD0040 theo Bravo'!$G:$G,'OD0040 theo Bravo'!$G:$G,"&lt;"&amp;0,'OD0040 theo Bravo'!$D:$D,L$3))</f>
        <v>504722</v>
      </c>
      <c r="M257" s="1">
        <f>-(SUMIFS('OD0040 theo Bravo'!$G:$G,'OD0040 theo Bravo'!$G:$G,"&lt;"&amp;0,'OD0040 theo Bravo'!$D:$D,M$3))</f>
        <v>0</v>
      </c>
      <c r="N257" s="1">
        <f>-(SUMIFS('OD0040 theo Bravo'!$G:$G,'OD0040 theo Bravo'!$G:$G,"&lt;"&amp;0,'OD0040 theo Bravo'!$D:$D,N$3))</f>
        <v>974267</v>
      </c>
      <c r="O257" s="1">
        <f>-(SUMIFS('OD0040 theo Bravo'!$G:$G,'OD0040 theo Bravo'!$G:$G,"&lt;"&amp;0,'OD0040 theo Bravo'!$D:$D,O$3))</f>
        <v>830018</v>
      </c>
      <c r="P257" s="1">
        <f>-(SUMIFS('OD0040 theo Bravo'!$G:$G,'OD0040 theo Bravo'!$G:$G,"&lt;"&amp;0,'OD0040 theo Bravo'!$D:$D,P$3))</f>
        <v>550000</v>
      </c>
      <c r="Q257" s="1">
        <f>-(SUMIFS('OD0040 theo Bravo'!$G:$G,'OD0040 theo Bravo'!$G:$G,"&lt;"&amp;0,'OD0040 theo Bravo'!$D:$D,Q$3))</f>
        <v>449984</v>
      </c>
      <c r="R257" s="1">
        <f>-(SUMIFS('OD0040 theo Bravo'!$G:$G,'OD0040 theo Bravo'!$G:$G,"&lt;"&amp;0,'OD0040 theo Bravo'!$D:$D,R$3))</f>
        <v>550145</v>
      </c>
      <c r="S257" s="1">
        <f>-(SUMIFS('OD0040 theo Bravo'!$G:$G,'OD0040 theo Bravo'!$G:$G,"&lt;"&amp;0,'OD0040 theo Bravo'!$D:$D,S$3))</f>
        <v>0</v>
      </c>
      <c r="T257" s="1">
        <f>-(SUMIFS('OD0040 theo Bravo'!$G:$G,'OD0040 theo Bravo'!$G:$G,"&lt;"&amp;0,'OD0040 theo Bravo'!$D:$D,T$3))</f>
        <v>49247</v>
      </c>
      <c r="U257" s="18">
        <f t="shared" si="82"/>
        <v>0</v>
      </c>
      <c r="V257" s="18">
        <f t="shared" si="83"/>
        <v>10150</v>
      </c>
      <c r="W257" s="18">
        <f t="shared" si="84"/>
        <v>0</v>
      </c>
      <c r="X257" s="18">
        <f t="shared" si="85"/>
        <v>0</v>
      </c>
      <c r="Y257" s="18">
        <f t="shared" si="86"/>
        <v>0</v>
      </c>
      <c r="Z257" s="18">
        <f t="shared" si="87"/>
        <v>0</v>
      </c>
      <c r="AA257" s="18">
        <f t="shared" si="88"/>
        <v>0</v>
      </c>
      <c r="AB257" s="18">
        <f t="shared" si="89"/>
        <v>2165</v>
      </c>
      <c r="AC257" s="18">
        <f t="shared" si="90"/>
        <v>0</v>
      </c>
      <c r="AD257" s="17">
        <f>(U257*SUMIFS(Info!$C:$C,Info!$A:$A,AD$3,Info!$E:$E,"&gt;="&amp;$B257,Info!$D:$D,"&lt;="&amp;$B257,Info!$I:$I,"x")/365)*100000</f>
        <v>0</v>
      </c>
      <c r="AE257" s="17">
        <f>(V257*SUMIFS(Info!$C:$C,Info!$A:$A,AE$3,Info!$E:$E,"&gt;="&amp;$B257,Info!$D:$D,"&lt;="&amp;$B257,Info!$I:$I,"x")/365)*100000</f>
        <v>174635.61643835614</v>
      </c>
      <c r="AF257" s="17">
        <f>(W257*SUMIFS(Info!$C:$C,Info!$A:$A,AF$3,Info!$E:$E,"&gt;="&amp;$B257,Info!$D:$D,"&lt;="&amp;$B257,Info!$I:$I,"x")/365)*100000</f>
        <v>0</v>
      </c>
      <c r="AG257" s="17">
        <f>(X257*SUMIFS(Info!$C:$C,Info!$A:$A,AG$3,Info!$E:$E,"&gt;="&amp;$B257,Info!$D:$D,"&lt;="&amp;$B257,Info!$I:$I,"x")/365)*100000</f>
        <v>0</v>
      </c>
      <c r="AH257" s="17">
        <f>(Y257*SUMIFS(Info!$C:$C,Info!$A:$A,AH$3,Info!$E:$E,"&gt;="&amp;$B257,Info!$D:$D,"&lt;="&amp;$B257,Info!$I:$I,"x")/365)*100000</f>
        <v>0</v>
      </c>
      <c r="AI257" s="17">
        <f>(Z257*SUMIFS(Info!$C:$C,Info!$A:$A,AI$3,Info!$E:$E,"&gt;="&amp;$B257,Info!$D:$D,"&lt;="&amp;$B257,Info!$I:$I,"x")/365)*100000</f>
        <v>0</v>
      </c>
      <c r="AJ257" s="17">
        <f>(AA257*SUMIFS(Info!$C:$C,Info!$A:$A,AJ$3,Info!$E:$E,"&gt;="&amp;$B257,Info!$D:$D,"&lt;="&amp;$B257,Info!$I:$I,"x")/365)*100000</f>
        <v>0</v>
      </c>
      <c r="AK257" s="17">
        <f>(AB257*SUMIFS(Info!$C:$C,Info!$A:$A,AK$3,Info!$E:$E,"&gt;="&amp;$B257,Info!$D:$D,"&lt;="&amp;$B257,Info!$I:$I,"x")/365)*100000</f>
        <v>0</v>
      </c>
      <c r="AL257" s="17">
        <f>(AC257*SUMIFS(Info!$C:$C,Info!$A:$A,AL$3,Info!$E:$E,"&gt;="&amp;$B257,Info!$D:$D,"&lt;="&amp;$B257,Info!$I:$I,"x")/365)*100000</f>
        <v>0</v>
      </c>
    </row>
    <row r="258" spans="2:38">
      <c r="B258" s="14">
        <f t="shared" si="81"/>
        <v>45822</v>
      </c>
      <c r="C258" s="1">
        <f>(SUMIFS('OD0040 theo Bravo'!$G:$G,'OD0040 theo Bravo'!$G:$G,"&gt;="&amp;0,'OD0040 theo Bravo'!$D:$D,C$3,'OD0040 theo Bravo'!$B:$B,"&lt;="&amp;$B258))</f>
        <v>289945</v>
      </c>
      <c r="D258" s="1">
        <f>(SUMIFS('OD0040 theo Bravo'!$G:$G,'OD0040 theo Bravo'!$G:$G,"&gt;="&amp;0,'OD0040 theo Bravo'!$D:$D,D$3,'OD0040 theo Bravo'!$B:$B,"&lt;="&amp;$B258))</f>
        <v>10150</v>
      </c>
      <c r="E258" s="1">
        <f>(SUMIFS('OD0040 theo Bravo'!$G:$G,'OD0040 theo Bravo'!$G:$G,"&gt;="&amp;0,'OD0040 theo Bravo'!$D:$D,E$3,'OD0040 theo Bravo'!$B:$B,"&lt;="&amp;$B258))</f>
        <v>973912</v>
      </c>
      <c r="F258" s="1">
        <f>(SUMIFS('OD0040 theo Bravo'!$G:$G,'OD0040 theo Bravo'!$G:$G,"&gt;="&amp;0,'OD0040 theo Bravo'!$D:$D,F$3,'OD0040 theo Bravo'!$B:$B,"&lt;="&amp;$B258))</f>
        <v>774558</v>
      </c>
      <c r="G258" s="1">
        <f>(SUMIFS('OD0040 theo Bravo'!$G:$G,'OD0040 theo Bravo'!$G:$G,"&gt;="&amp;0,'OD0040 theo Bravo'!$D:$D,G$3,'OD0040 theo Bravo'!$B:$B,"&lt;="&amp;$B258))</f>
        <v>550000</v>
      </c>
      <c r="H258" s="1">
        <f>(SUMIFS('OD0040 theo Bravo'!$G:$G,'OD0040 theo Bravo'!$G:$G,"&gt;="&amp;0,'OD0040 theo Bravo'!$D:$D,H$3,'OD0040 theo Bravo'!$B:$B,"&lt;="&amp;$B258))</f>
        <v>251134</v>
      </c>
      <c r="I258" s="1">
        <f>(SUMIFS('OD0040 theo Bravo'!$G:$G,'OD0040 theo Bravo'!$G:$G,"&gt;="&amp;0,'OD0040 theo Bravo'!$D:$D,I$3,'OD0040 theo Bravo'!$B:$B,"&lt;="&amp;$B258))</f>
        <v>530732</v>
      </c>
      <c r="J258" s="1">
        <f>(SUMIFS('OD0040 theo Bravo'!$G:$G,'OD0040 theo Bravo'!$G:$G,"&gt;="&amp;0,'OD0040 theo Bravo'!$D:$D,J$3,'OD0040 theo Bravo'!$B:$B,"&lt;="&amp;$B258))</f>
        <v>2165</v>
      </c>
      <c r="K258" s="1">
        <f>(SUMIFS('OD0040 theo Bravo'!$G:$G,'OD0040 theo Bravo'!$G:$G,"&gt;="&amp;0,'OD0040 theo Bravo'!$D:$D,K$3,'OD0040 theo Bravo'!$B:$B,"&lt;="&amp;$B258))</f>
        <v>49247</v>
      </c>
      <c r="L258" s="1">
        <f>-(SUMIFS('OD0040 theo Bravo'!$G:$G,'OD0040 theo Bravo'!$G:$G,"&lt;"&amp;0,'OD0040 theo Bravo'!$D:$D,L$3))</f>
        <v>504722</v>
      </c>
      <c r="M258" s="1">
        <f>-(SUMIFS('OD0040 theo Bravo'!$G:$G,'OD0040 theo Bravo'!$G:$G,"&lt;"&amp;0,'OD0040 theo Bravo'!$D:$D,M$3))</f>
        <v>0</v>
      </c>
      <c r="N258" s="1">
        <f>-(SUMIFS('OD0040 theo Bravo'!$G:$G,'OD0040 theo Bravo'!$G:$G,"&lt;"&amp;0,'OD0040 theo Bravo'!$D:$D,N$3))</f>
        <v>974267</v>
      </c>
      <c r="O258" s="1">
        <f>-(SUMIFS('OD0040 theo Bravo'!$G:$G,'OD0040 theo Bravo'!$G:$G,"&lt;"&amp;0,'OD0040 theo Bravo'!$D:$D,O$3))</f>
        <v>830018</v>
      </c>
      <c r="P258" s="1">
        <f>-(SUMIFS('OD0040 theo Bravo'!$G:$G,'OD0040 theo Bravo'!$G:$G,"&lt;"&amp;0,'OD0040 theo Bravo'!$D:$D,P$3))</f>
        <v>550000</v>
      </c>
      <c r="Q258" s="1">
        <f>-(SUMIFS('OD0040 theo Bravo'!$G:$G,'OD0040 theo Bravo'!$G:$G,"&lt;"&amp;0,'OD0040 theo Bravo'!$D:$D,Q$3))</f>
        <v>449984</v>
      </c>
      <c r="R258" s="1">
        <f>-(SUMIFS('OD0040 theo Bravo'!$G:$G,'OD0040 theo Bravo'!$G:$G,"&lt;"&amp;0,'OD0040 theo Bravo'!$D:$D,R$3))</f>
        <v>550145</v>
      </c>
      <c r="S258" s="1">
        <f>-(SUMIFS('OD0040 theo Bravo'!$G:$G,'OD0040 theo Bravo'!$G:$G,"&lt;"&amp;0,'OD0040 theo Bravo'!$D:$D,S$3))</f>
        <v>0</v>
      </c>
      <c r="T258" s="1">
        <f>-(SUMIFS('OD0040 theo Bravo'!$G:$G,'OD0040 theo Bravo'!$G:$G,"&lt;"&amp;0,'OD0040 theo Bravo'!$D:$D,T$3))</f>
        <v>49247</v>
      </c>
      <c r="U258" s="18">
        <f t="shared" si="82"/>
        <v>0</v>
      </c>
      <c r="V258" s="18">
        <f t="shared" si="83"/>
        <v>10150</v>
      </c>
      <c r="W258" s="18">
        <f t="shared" si="84"/>
        <v>0</v>
      </c>
      <c r="X258" s="18">
        <f t="shared" si="85"/>
        <v>0</v>
      </c>
      <c r="Y258" s="18">
        <f t="shared" si="86"/>
        <v>0</v>
      </c>
      <c r="Z258" s="18">
        <f t="shared" si="87"/>
        <v>0</v>
      </c>
      <c r="AA258" s="18">
        <f t="shared" si="88"/>
        <v>0</v>
      </c>
      <c r="AB258" s="18">
        <f t="shared" si="89"/>
        <v>2165</v>
      </c>
      <c r="AC258" s="18">
        <f t="shared" si="90"/>
        <v>0</v>
      </c>
      <c r="AD258" s="17">
        <f>(U258*SUMIFS(Info!$C:$C,Info!$A:$A,AD$3,Info!$E:$E,"&gt;="&amp;$B258,Info!$D:$D,"&lt;="&amp;$B258,Info!$I:$I,"x")/365)*100000</f>
        <v>0</v>
      </c>
      <c r="AE258" s="17">
        <f>(V258*SUMIFS(Info!$C:$C,Info!$A:$A,AE$3,Info!$E:$E,"&gt;="&amp;$B258,Info!$D:$D,"&lt;="&amp;$B258,Info!$I:$I,"x")/365)*100000</f>
        <v>174635.61643835614</v>
      </c>
      <c r="AF258" s="17">
        <f>(W258*SUMIFS(Info!$C:$C,Info!$A:$A,AF$3,Info!$E:$E,"&gt;="&amp;$B258,Info!$D:$D,"&lt;="&amp;$B258,Info!$I:$I,"x")/365)*100000</f>
        <v>0</v>
      </c>
      <c r="AG258" s="17">
        <f>(X258*SUMIFS(Info!$C:$C,Info!$A:$A,AG$3,Info!$E:$E,"&gt;="&amp;$B258,Info!$D:$D,"&lt;="&amp;$B258,Info!$I:$I,"x")/365)*100000</f>
        <v>0</v>
      </c>
      <c r="AH258" s="17">
        <f>(Y258*SUMIFS(Info!$C:$C,Info!$A:$A,AH$3,Info!$E:$E,"&gt;="&amp;$B258,Info!$D:$D,"&lt;="&amp;$B258,Info!$I:$I,"x")/365)*100000</f>
        <v>0</v>
      </c>
      <c r="AI258" s="17">
        <f>(Z258*SUMIFS(Info!$C:$C,Info!$A:$A,AI$3,Info!$E:$E,"&gt;="&amp;$B258,Info!$D:$D,"&lt;="&amp;$B258,Info!$I:$I,"x")/365)*100000</f>
        <v>0</v>
      </c>
      <c r="AJ258" s="17">
        <f>(AA258*SUMIFS(Info!$C:$C,Info!$A:$A,AJ$3,Info!$E:$E,"&gt;="&amp;$B258,Info!$D:$D,"&lt;="&amp;$B258,Info!$I:$I,"x")/365)*100000</f>
        <v>0</v>
      </c>
      <c r="AK258" s="17">
        <f>(AB258*SUMIFS(Info!$C:$C,Info!$A:$A,AK$3,Info!$E:$E,"&gt;="&amp;$B258,Info!$D:$D,"&lt;="&amp;$B258,Info!$I:$I,"x")/365)*100000</f>
        <v>0</v>
      </c>
      <c r="AL258" s="17">
        <f>(AC258*SUMIFS(Info!$C:$C,Info!$A:$A,AL$3,Info!$E:$E,"&gt;="&amp;$B258,Info!$D:$D,"&lt;="&amp;$B258,Info!$I:$I,"x")/365)*100000</f>
        <v>0</v>
      </c>
    </row>
    <row r="259" spans="2:38">
      <c r="B259" s="14">
        <f t="shared" si="81"/>
        <v>45823</v>
      </c>
      <c r="C259" s="1">
        <f>(SUMIFS('OD0040 theo Bravo'!$G:$G,'OD0040 theo Bravo'!$G:$G,"&gt;="&amp;0,'OD0040 theo Bravo'!$D:$D,C$3,'OD0040 theo Bravo'!$B:$B,"&lt;="&amp;$B259))</f>
        <v>289945</v>
      </c>
      <c r="D259" s="1">
        <f>(SUMIFS('OD0040 theo Bravo'!$G:$G,'OD0040 theo Bravo'!$G:$G,"&gt;="&amp;0,'OD0040 theo Bravo'!$D:$D,D$3,'OD0040 theo Bravo'!$B:$B,"&lt;="&amp;$B259))</f>
        <v>10150</v>
      </c>
      <c r="E259" s="1">
        <f>(SUMIFS('OD0040 theo Bravo'!$G:$G,'OD0040 theo Bravo'!$G:$G,"&gt;="&amp;0,'OD0040 theo Bravo'!$D:$D,E$3,'OD0040 theo Bravo'!$B:$B,"&lt;="&amp;$B259))</f>
        <v>973912</v>
      </c>
      <c r="F259" s="1">
        <f>(SUMIFS('OD0040 theo Bravo'!$G:$G,'OD0040 theo Bravo'!$G:$G,"&gt;="&amp;0,'OD0040 theo Bravo'!$D:$D,F$3,'OD0040 theo Bravo'!$B:$B,"&lt;="&amp;$B259))</f>
        <v>774558</v>
      </c>
      <c r="G259" s="1">
        <f>(SUMIFS('OD0040 theo Bravo'!$G:$G,'OD0040 theo Bravo'!$G:$G,"&gt;="&amp;0,'OD0040 theo Bravo'!$D:$D,G$3,'OD0040 theo Bravo'!$B:$B,"&lt;="&amp;$B259))</f>
        <v>550000</v>
      </c>
      <c r="H259" s="1">
        <f>(SUMIFS('OD0040 theo Bravo'!$G:$G,'OD0040 theo Bravo'!$G:$G,"&gt;="&amp;0,'OD0040 theo Bravo'!$D:$D,H$3,'OD0040 theo Bravo'!$B:$B,"&lt;="&amp;$B259))</f>
        <v>251134</v>
      </c>
      <c r="I259" s="1">
        <f>(SUMIFS('OD0040 theo Bravo'!$G:$G,'OD0040 theo Bravo'!$G:$G,"&gt;="&amp;0,'OD0040 theo Bravo'!$D:$D,I$3,'OD0040 theo Bravo'!$B:$B,"&lt;="&amp;$B259))</f>
        <v>530732</v>
      </c>
      <c r="J259" s="1">
        <f>(SUMIFS('OD0040 theo Bravo'!$G:$G,'OD0040 theo Bravo'!$G:$G,"&gt;="&amp;0,'OD0040 theo Bravo'!$D:$D,J$3,'OD0040 theo Bravo'!$B:$B,"&lt;="&amp;$B259))</f>
        <v>2165</v>
      </c>
      <c r="K259" s="1">
        <f>(SUMIFS('OD0040 theo Bravo'!$G:$G,'OD0040 theo Bravo'!$G:$G,"&gt;="&amp;0,'OD0040 theo Bravo'!$D:$D,K$3,'OD0040 theo Bravo'!$B:$B,"&lt;="&amp;$B259))</f>
        <v>49247</v>
      </c>
      <c r="L259" s="1">
        <f>-(SUMIFS('OD0040 theo Bravo'!$G:$G,'OD0040 theo Bravo'!$G:$G,"&lt;"&amp;0,'OD0040 theo Bravo'!$D:$D,L$3))</f>
        <v>504722</v>
      </c>
      <c r="M259" s="1">
        <f>-(SUMIFS('OD0040 theo Bravo'!$G:$G,'OD0040 theo Bravo'!$G:$G,"&lt;"&amp;0,'OD0040 theo Bravo'!$D:$D,M$3))</f>
        <v>0</v>
      </c>
      <c r="N259" s="1">
        <f>-(SUMIFS('OD0040 theo Bravo'!$G:$G,'OD0040 theo Bravo'!$G:$G,"&lt;"&amp;0,'OD0040 theo Bravo'!$D:$D,N$3))</f>
        <v>974267</v>
      </c>
      <c r="O259" s="1">
        <f>-(SUMIFS('OD0040 theo Bravo'!$G:$G,'OD0040 theo Bravo'!$G:$G,"&lt;"&amp;0,'OD0040 theo Bravo'!$D:$D,O$3))</f>
        <v>830018</v>
      </c>
      <c r="P259" s="1">
        <f>-(SUMIFS('OD0040 theo Bravo'!$G:$G,'OD0040 theo Bravo'!$G:$G,"&lt;"&amp;0,'OD0040 theo Bravo'!$D:$D,P$3))</f>
        <v>550000</v>
      </c>
      <c r="Q259" s="1">
        <f>-(SUMIFS('OD0040 theo Bravo'!$G:$G,'OD0040 theo Bravo'!$G:$G,"&lt;"&amp;0,'OD0040 theo Bravo'!$D:$D,Q$3))</f>
        <v>449984</v>
      </c>
      <c r="R259" s="1">
        <f>-(SUMIFS('OD0040 theo Bravo'!$G:$G,'OD0040 theo Bravo'!$G:$G,"&lt;"&amp;0,'OD0040 theo Bravo'!$D:$D,R$3))</f>
        <v>550145</v>
      </c>
      <c r="S259" s="1">
        <f>-(SUMIFS('OD0040 theo Bravo'!$G:$G,'OD0040 theo Bravo'!$G:$G,"&lt;"&amp;0,'OD0040 theo Bravo'!$D:$D,S$3))</f>
        <v>0</v>
      </c>
      <c r="T259" s="1">
        <f>-(SUMIFS('OD0040 theo Bravo'!$G:$G,'OD0040 theo Bravo'!$G:$G,"&lt;"&amp;0,'OD0040 theo Bravo'!$D:$D,T$3))</f>
        <v>49247</v>
      </c>
      <c r="U259" s="18">
        <f t="shared" si="82"/>
        <v>0</v>
      </c>
      <c r="V259" s="18">
        <f t="shared" si="83"/>
        <v>10150</v>
      </c>
      <c r="W259" s="18">
        <f t="shared" si="84"/>
        <v>0</v>
      </c>
      <c r="X259" s="18">
        <f t="shared" si="85"/>
        <v>0</v>
      </c>
      <c r="Y259" s="18">
        <f t="shared" si="86"/>
        <v>0</v>
      </c>
      <c r="Z259" s="18">
        <f t="shared" si="87"/>
        <v>0</v>
      </c>
      <c r="AA259" s="18">
        <f t="shared" si="88"/>
        <v>0</v>
      </c>
      <c r="AB259" s="18">
        <f t="shared" si="89"/>
        <v>2165</v>
      </c>
      <c r="AC259" s="18">
        <f t="shared" si="90"/>
        <v>0</v>
      </c>
      <c r="AD259" s="17">
        <f>(U259*SUMIFS(Info!$C:$C,Info!$A:$A,AD$3,Info!$E:$E,"&gt;="&amp;$B259,Info!$D:$D,"&lt;="&amp;$B259,Info!$I:$I,"x")/365)*100000</f>
        <v>0</v>
      </c>
      <c r="AE259" s="17">
        <f>(V259*SUMIFS(Info!$C:$C,Info!$A:$A,AE$3,Info!$E:$E,"&gt;="&amp;$B259,Info!$D:$D,"&lt;="&amp;$B259,Info!$I:$I,"x")/365)*100000</f>
        <v>174635.61643835614</v>
      </c>
      <c r="AF259" s="17">
        <f>(W259*SUMIFS(Info!$C:$C,Info!$A:$A,AF$3,Info!$E:$E,"&gt;="&amp;$B259,Info!$D:$D,"&lt;="&amp;$B259,Info!$I:$I,"x")/365)*100000</f>
        <v>0</v>
      </c>
      <c r="AG259" s="17">
        <f>(X259*SUMIFS(Info!$C:$C,Info!$A:$A,AG$3,Info!$E:$E,"&gt;="&amp;$B259,Info!$D:$D,"&lt;="&amp;$B259,Info!$I:$I,"x")/365)*100000</f>
        <v>0</v>
      </c>
      <c r="AH259" s="17">
        <f>(Y259*SUMIFS(Info!$C:$C,Info!$A:$A,AH$3,Info!$E:$E,"&gt;="&amp;$B259,Info!$D:$D,"&lt;="&amp;$B259,Info!$I:$I,"x")/365)*100000</f>
        <v>0</v>
      </c>
      <c r="AI259" s="17">
        <f>(Z259*SUMIFS(Info!$C:$C,Info!$A:$A,AI$3,Info!$E:$E,"&gt;="&amp;$B259,Info!$D:$D,"&lt;="&amp;$B259,Info!$I:$I,"x")/365)*100000</f>
        <v>0</v>
      </c>
      <c r="AJ259" s="17">
        <f>(AA259*SUMIFS(Info!$C:$C,Info!$A:$A,AJ$3,Info!$E:$E,"&gt;="&amp;$B259,Info!$D:$D,"&lt;="&amp;$B259,Info!$I:$I,"x")/365)*100000</f>
        <v>0</v>
      </c>
      <c r="AK259" s="17">
        <f>(AB259*SUMIFS(Info!$C:$C,Info!$A:$A,AK$3,Info!$E:$E,"&gt;="&amp;$B259,Info!$D:$D,"&lt;="&amp;$B259,Info!$I:$I,"x")/365)*100000</f>
        <v>0</v>
      </c>
      <c r="AL259" s="17">
        <f>(AC259*SUMIFS(Info!$C:$C,Info!$A:$A,AL$3,Info!$E:$E,"&gt;="&amp;$B259,Info!$D:$D,"&lt;="&amp;$B259,Info!$I:$I,"x")/365)*100000</f>
        <v>0</v>
      </c>
    </row>
    <row r="260" spans="2:38">
      <c r="B260" s="14">
        <f t="shared" si="81"/>
        <v>45824</v>
      </c>
      <c r="C260" s="1">
        <f>(SUMIFS('OD0040 theo Bravo'!$G:$G,'OD0040 theo Bravo'!$G:$G,"&gt;="&amp;0,'OD0040 theo Bravo'!$D:$D,C$3,'OD0040 theo Bravo'!$B:$B,"&lt;="&amp;$B260))</f>
        <v>290385</v>
      </c>
      <c r="D260" s="1">
        <f>(SUMIFS('OD0040 theo Bravo'!$G:$G,'OD0040 theo Bravo'!$G:$G,"&gt;="&amp;0,'OD0040 theo Bravo'!$D:$D,D$3,'OD0040 theo Bravo'!$B:$B,"&lt;="&amp;$B260))</f>
        <v>10150</v>
      </c>
      <c r="E260" s="1">
        <f>(SUMIFS('OD0040 theo Bravo'!$G:$G,'OD0040 theo Bravo'!$G:$G,"&gt;="&amp;0,'OD0040 theo Bravo'!$D:$D,E$3,'OD0040 theo Bravo'!$B:$B,"&lt;="&amp;$B260))</f>
        <v>973989</v>
      </c>
      <c r="F260" s="1">
        <f>(SUMIFS('OD0040 theo Bravo'!$G:$G,'OD0040 theo Bravo'!$G:$G,"&gt;="&amp;0,'OD0040 theo Bravo'!$D:$D,F$3,'OD0040 theo Bravo'!$B:$B,"&lt;="&amp;$B260))</f>
        <v>776676</v>
      </c>
      <c r="G260" s="1">
        <f>(SUMIFS('OD0040 theo Bravo'!$G:$G,'OD0040 theo Bravo'!$G:$G,"&gt;="&amp;0,'OD0040 theo Bravo'!$D:$D,G$3,'OD0040 theo Bravo'!$B:$B,"&lt;="&amp;$B260))</f>
        <v>550000</v>
      </c>
      <c r="H260" s="1">
        <f>(SUMIFS('OD0040 theo Bravo'!$G:$G,'OD0040 theo Bravo'!$G:$G,"&gt;="&amp;0,'OD0040 theo Bravo'!$D:$D,H$3,'OD0040 theo Bravo'!$B:$B,"&lt;="&amp;$B260))</f>
        <v>252607</v>
      </c>
      <c r="I260" s="1">
        <f>(SUMIFS('OD0040 theo Bravo'!$G:$G,'OD0040 theo Bravo'!$G:$G,"&gt;="&amp;0,'OD0040 theo Bravo'!$D:$D,I$3,'OD0040 theo Bravo'!$B:$B,"&lt;="&amp;$B260))</f>
        <v>539010</v>
      </c>
      <c r="J260" s="1">
        <f>(SUMIFS('OD0040 theo Bravo'!$G:$G,'OD0040 theo Bravo'!$G:$G,"&gt;="&amp;0,'OD0040 theo Bravo'!$D:$D,J$3,'OD0040 theo Bravo'!$B:$B,"&lt;="&amp;$B260))</f>
        <v>30614</v>
      </c>
      <c r="K260" s="1">
        <f>(SUMIFS('OD0040 theo Bravo'!$G:$G,'OD0040 theo Bravo'!$G:$G,"&gt;="&amp;0,'OD0040 theo Bravo'!$D:$D,K$3,'OD0040 theo Bravo'!$B:$B,"&lt;="&amp;$B260))</f>
        <v>49247</v>
      </c>
      <c r="L260" s="1">
        <f>-(SUMIFS('OD0040 theo Bravo'!$G:$G,'OD0040 theo Bravo'!$G:$G,"&lt;"&amp;0,'OD0040 theo Bravo'!$D:$D,L$3))</f>
        <v>504722</v>
      </c>
      <c r="M260" s="1">
        <f>-(SUMIFS('OD0040 theo Bravo'!$G:$G,'OD0040 theo Bravo'!$G:$G,"&lt;"&amp;0,'OD0040 theo Bravo'!$D:$D,M$3))</f>
        <v>0</v>
      </c>
      <c r="N260" s="1">
        <f>-(SUMIFS('OD0040 theo Bravo'!$G:$G,'OD0040 theo Bravo'!$G:$G,"&lt;"&amp;0,'OD0040 theo Bravo'!$D:$D,N$3))</f>
        <v>974267</v>
      </c>
      <c r="O260" s="1">
        <f>-(SUMIFS('OD0040 theo Bravo'!$G:$G,'OD0040 theo Bravo'!$G:$G,"&lt;"&amp;0,'OD0040 theo Bravo'!$D:$D,O$3))</f>
        <v>830018</v>
      </c>
      <c r="P260" s="1">
        <f>-(SUMIFS('OD0040 theo Bravo'!$G:$G,'OD0040 theo Bravo'!$G:$G,"&lt;"&amp;0,'OD0040 theo Bravo'!$D:$D,P$3))</f>
        <v>550000</v>
      </c>
      <c r="Q260" s="1">
        <f>-(SUMIFS('OD0040 theo Bravo'!$G:$G,'OD0040 theo Bravo'!$G:$G,"&lt;"&amp;0,'OD0040 theo Bravo'!$D:$D,Q$3))</f>
        <v>449984</v>
      </c>
      <c r="R260" s="1">
        <f>-(SUMIFS('OD0040 theo Bravo'!$G:$G,'OD0040 theo Bravo'!$G:$G,"&lt;"&amp;0,'OD0040 theo Bravo'!$D:$D,R$3))</f>
        <v>550145</v>
      </c>
      <c r="S260" s="1">
        <f>-(SUMIFS('OD0040 theo Bravo'!$G:$G,'OD0040 theo Bravo'!$G:$G,"&lt;"&amp;0,'OD0040 theo Bravo'!$D:$D,S$3))</f>
        <v>0</v>
      </c>
      <c r="T260" s="1">
        <f>-(SUMIFS('OD0040 theo Bravo'!$G:$G,'OD0040 theo Bravo'!$G:$G,"&lt;"&amp;0,'OD0040 theo Bravo'!$D:$D,T$3))</f>
        <v>49247</v>
      </c>
      <c r="U260" s="18">
        <f t="shared" si="82"/>
        <v>0</v>
      </c>
      <c r="V260" s="18">
        <f t="shared" si="83"/>
        <v>10150</v>
      </c>
      <c r="W260" s="18">
        <f t="shared" si="84"/>
        <v>0</v>
      </c>
      <c r="X260" s="18">
        <f t="shared" si="85"/>
        <v>0</v>
      </c>
      <c r="Y260" s="18">
        <f t="shared" si="86"/>
        <v>0</v>
      </c>
      <c r="Z260" s="18">
        <f t="shared" si="87"/>
        <v>0</v>
      </c>
      <c r="AA260" s="18">
        <f t="shared" si="88"/>
        <v>0</v>
      </c>
      <c r="AB260" s="18">
        <f t="shared" si="89"/>
        <v>30614</v>
      </c>
      <c r="AC260" s="18">
        <f t="shared" si="90"/>
        <v>0</v>
      </c>
      <c r="AD260" s="17">
        <f>(U260*SUMIFS(Info!$C:$C,Info!$A:$A,AD$3,Info!$E:$E,"&gt;="&amp;$B260,Info!$D:$D,"&lt;="&amp;$B260,Info!$I:$I,"x")/365)*100000</f>
        <v>0</v>
      </c>
      <c r="AE260" s="17">
        <f>(V260*SUMIFS(Info!$C:$C,Info!$A:$A,AE$3,Info!$E:$E,"&gt;="&amp;$B260,Info!$D:$D,"&lt;="&amp;$B260,Info!$I:$I,"x")/365)*100000</f>
        <v>174635.61643835614</v>
      </c>
      <c r="AF260" s="17">
        <f>(W260*SUMIFS(Info!$C:$C,Info!$A:$A,AF$3,Info!$E:$E,"&gt;="&amp;$B260,Info!$D:$D,"&lt;="&amp;$B260,Info!$I:$I,"x")/365)*100000</f>
        <v>0</v>
      </c>
      <c r="AG260" s="17">
        <f>(X260*SUMIFS(Info!$C:$C,Info!$A:$A,AG$3,Info!$E:$E,"&gt;="&amp;$B260,Info!$D:$D,"&lt;="&amp;$B260,Info!$I:$I,"x")/365)*100000</f>
        <v>0</v>
      </c>
      <c r="AH260" s="17">
        <f>(Y260*SUMIFS(Info!$C:$C,Info!$A:$A,AH$3,Info!$E:$E,"&gt;="&amp;$B260,Info!$D:$D,"&lt;="&amp;$B260,Info!$I:$I,"x")/365)*100000</f>
        <v>0</v>
      </c>
      <c r="AI260" s="17">
        <f>(Z260*SUMIFS(Info!$C:$C,Info!$A:$A,AI$3,Info!$E:$E,"&gt;="&amp;$B260,Info!$D:$D,"&lt;="&amp;$B260,Info!$I:$I,"x")/365)*100000</f>
        <v>0</v>
      </c>
      <c r="AJ260" s="17">
        <f>(AA260*SUMIFS(Info!$C:$C,Info!$A:$A,AJ$3,Info!$E:$E,"&gt;="&amp;$B260,Info!$D:$D,"&lt;="&amp;$B260,Info!$I:$I,"x")/365)*100000</f>
        <v>0</v>
      </c>
      <c r="AK260" s="17">
        <f>(AB260*SUMIFS(Info!$C:$C,Info!$A:$A,AK$3,Info!$E:$E,"&gt;="&amp;$B260,Info!$D:$D,"&lt;="&amp;$B260,Info!$I:$I,"x")/365)*100000</f>
        <v>0</v>
      </c>
      <c r="AL260" s="17">
        <f>(AC260*SUMIFS(Info!$C:$C,Info!$A:$A,AL$3,Info!$E:$E,"&gt;="&amp;$B260,Info!$D:$D,"&lt;="&amp;$B260,Info!$I:$I,"x")/365)*100000</f>
        <v>0</v>
      </c>
    </row>
    <row r="261" spans="2:38">
      <c r="B261" s="14">
        <f t="shared" si="81"/>
        <v>45825</v>
      </c>
      <c r="C261" s="1">
        <f>(SUMIFS('OD0040 theo Bravo'!$G:$G,'OD0040 theo Bravo'!$G:$G,"&gt;="&amp;0,'OD0040 theo Bravo'!$D:$D,C$3,'OD0040 theo Bravo'!$B:$B,"&lt;="&amp;$B261))</f>
        <v>307023</v>
      </c>
      <c r="D261" s="1">
        <f>(SUMIFS('OD0040 theo Bravo'!$G:$G,'OD0040 theo Bravo'!$G:$G,"&gt;="&amp;0,'OD0040 theo Bravo'!$D:$D,D$3,'OD0040 theo Bravo'!$B:$B,"&lt;="&amp;$B261))</f>
        <v>10150</v>
      </c>
      <c r="E261" s="1">
        <f>(SUMIFS('OD0040 theo Bravo'!$G:$G,'OD0040 theo Bravo'!$G:$G,"&gt;="&amp;0,'OD0040 theo Bravo'!$D:$D,E$3,'OD0040 theo Bravo'!$B:$B,"&lt;="&amp;$B261))</f>
        <v>975221</v>
      </c>
      <c r="F261" s="1">
        <f>(SUMIFS('OD0040 theo Bravo'!$G:$G,'OD0040 theo Bravo'!$G:$G,"&gt;="&amp;0,'OD0040 theo Bravo'!$D:$D,F$3,'OD0040 theo Bravo'!$B:$B,"&lt;="&amp;$B261))</f>
        <v>779767</v>
      </c>
      <c r="G261" s="1">
        <f>(SUMIFS('OD0040 theo Bravo'!$G:$G,'OD0040 theo Bravo'!$G:$G,"&gt;="&amp;0,'OD0040 theo Bravo'!$D:$D,G$3,'OD0040 theo Bravo'!$B:$B,"&lt;="&amp;$B261))</f>
        <v>550000</v>
      </c>
      <c r="H261" s="1">
        <f>(SUMIFS('OD0040 theo Bravo'!$G:$G,'OD0040 theo Bravo'!$G:$G,"&gt;="&amp;0,'OD0040 theo Bravo'!$D:$D,H$3,'OD0040 theo Bravo'!$B:$B,"&lt;="&amp;$B261))</f>
        <v>253031</v>
      </c>
      <c r="I261" s="1">
        <f>(SUMIFS('OD0040 theo Bravo'!$G:$G,'OD0040 theo Bravo'!$G:$G,"&gt;="&amp;0,'OD0040 theo Bravo'!$D:$D,I$3,'OD0040 theo Bravo'!$B:$B,"&lt;="&amp;$B261))</f>
        <v>539747</v>
      </c>
      <c r="J261" s="1">
        <f>(SUMIFS('OD0040 theo Bravo'!$G:$G,'OD0040 theo Bravo'!$G:$G,"&gt;="&amp;0,'OD0040 theo Bravo'!$D:$D,J$3,'OD0040 theo Bravo'!$B:$B,"&lt;="&amp;$B261))</f>
        <v>31624</v>
      </c>
      <c r="K261" s="1">
        <f>(SUMIFS('OD0040 theo Bravo'!$G:$G,'OD0040 theo Bravo'!$G:$G,"&gt;="&amp;0,'OD0040 theo Bravo'!$D:$D,K$3,'OD0040 theo Bravo'!$B:$B,"&lt;="&amp;$B261))</f>
        <v>49247</v>
      </c>
      <c r="L261" s="1">
        <f>-(SUMIFS('OD0040 theo Bravo'!$G:$G,'OD0040 theo Bravo'!$G:$G,"&lt;"&amp;0,'OD0040 theo Bravo'!$D:$D,L$3))</f>
        <v>504722</v>
      </c>
      <c r="M261" s="1">
        <f>-(SUMIFS('OD0040 theo Bravo'!$G:$G,'OD0040 theo Bravo'!$G:$G,"&lt;"&amp;0,'OD0040 theo Bravo'!$D:$D,M$3))</f>
        <v>0</v>
      </c>
      <c r="N261" s="1">
        <f>-(SUMIFS('OD0040 theo Bravo'!$G:$G,'OD0040 theo Bravo'!$G:$G,"&lt;"&amp;0,'OD0040 theo Bravo'!$D:$D,N$3))</f>
        <v>974267</v>
      </c>
      <c r="O261" s="1">
        <f>-(SUMIFS('OD0040 theo Bravo'!$G:$G,'OD0040 theo Bravo'!$G:$G,"&lt;"&amp;0,'OD0040 theo Bravo'!$D:$D,O$3))</f>
        <v>830018</v>
      </c>
      <c r="P261" s="1">
        <f>-(SUMIFS('OD0040 theo Bravo'!$G:$G,'OD0040 theo Bravo'!$G:$G,"&lt;"&amp;0,'OD0040 theo Bravo'!$D:$D,P$3))</f>
        <v>550000</v>
      </c>
      <c r="Q261" s="1">
        <f>-(SUMIFS('OD0040 theo Bravo'!$G:$G,'OD0040 theo Bravo'!$G:$G,"&lt;"&amp;0,'OD0040 theo Bravo'!$D:$D,Q$3))</f>
        <v>449984</v>
      </c>
      <c r="R261" s="1">
        <f>-(SUMIFS('OD0040 theo Bravo'!$G:$G,'OD0040 theo Bravo'!$G:$G,"&lt;"&amp;0,'OD0040 theo Bravo'!$D:$D,R$3))</f>
        <v>550145</v>
      </c>
      <c r="S261" s="1">
        <f>-(SUMIFS('OD0040 theo Bravo'!$G:$G,'OD0040 theo Bravo'!$G:$G,"&lt;"&amp;0,'OD0040 theo Bravo'!$D:$D,S$3))</f>
        <v>0</v>
      </c>
      <c r="T261" s="1">
        <f>-(SUMIFS('OD0040 theo Bravo'!$G:$G,'OD0040 theo Bravo'!$G:$G,"&lt;"&amp;0,'OD0040 theo Bravo'!$D:$D,T$3))</f>
        <v>49247</v>
      </c>
      <c r="U261" s="18">
        <f t="shared" si="82"/>
        <v>0</v>
      </c>
      <c r="V261" s="18">
        <f t="shared" si="83"/>
        <v>10150</v>
      </c>
      <c r="W261" s="18">
        <f t="shared" si="84"/>
        <v>954</v>
      </c>
      <c r="X261" s="18">
        <f t="shared" si="85"/>
        <v>0</v>
      </c>
      <c r="Y261" s="18">
        <f t="shared" si="86"/>
        <v>0</v>
      </c>
      <c r="Z261" s="18">
        <f t="shared" si="87"/>
        <v>0</v>
      </c>
      <c r="AA261" s="18">
        <f t="shared" si="88"/>
        <v>0</v>
      </c>
      <c r="AB261" s="18">
        <f t="shared" si="89"/>
        <v>31624</v>
      </c>
      <c r="AC261" s="18">
        <f t="shared" si="90"/>
        <v>0</v>
      </c>
      <c r="AD261" s="17">
        <f>(U261*SUMIFS(Info!$C:$C,Info!$A:$A,AD$3,Info!$E:$E,"&gt;="&amp;$B261,Info!$D:$D,"&lt;="&amp;$B261,Info!$I:$I,"x")/365)*100000</f>
        <v>0</v>
      </c>
      <c r="AE261" s="17">
        <f>(V261*SUMIFS(Info!$C:$C,Info!$A:$A,AE$3,Info!$E:$E,"&gt;="&amp;$B261,Info!$D:$D,"&lt;="&amp;$B261,Info!$I:$I,"x")/365)*100000</f>
        <v>174635.61643835614</v>
      </c>
      <c r="AF261" s="17">
        <f>(W261*SUMIFS(Info!$C:$C,Info!$A:$A,AF$3,Info!$E:$E,"&gt;="&amp;$B261,Info!$D:$D,"&lt;="&amp;$B261,Info!$I:$I,"x")/365)*100000</f>
        <v>17459.506849315068</v>
      </c>
      <c r="AG261" s="17">
        <f>(X261*SUMIFS(Info!$C:$C,Info!$A:$A,AG$3,Info!$E:$E,"&gt;="&amp;$B261,Info!$D:$D,"&lt;="&amp;$B261,Info!$I:$I,"x")/365)*100000</f>
        <v>0</v>
      </c>
      <c r="AH261" s="17">
        <f>(Y261*SUMIFS(Info!$C:$C,Info!$A:$A,AH$3,Info!$E:$E,"&gt;="&amp;$B261,Info!$D:$D,"&lt;="&amp;$B261,Info!$I:$I,"x")/365)*100000</f>
        <v>0</v>
      </c>
      <c r="AI261" s="17">
        <f>(Z261*SUMIFS(Info!$C:$C,Info!$A:$A,AI$3,Info!$E:$E,"&gt;="&amp;$B261,Info!$D:$D,"&lt;="&amp;$B261,Info!$I:$I,"x")/365)*100000</f>
        <v>0</v>
      </c>
      <c r="AJ261" s="17">
        <f>(AA261*SUMIFS(Info!$C:$C,Info!$A:$A,AJ$3,Info!$E:$E,"&gt;="&amp;$B261,Info!$D:$D,"&lt;="&amp;$B261,Info!$I:$I,"x")/365)*100000</f>
        <v>0</v>
      </c>
      <c r="AK261" s="17">
        <f>(AB261*SUMIFS(Info!$C:$C,Info!$A:$A,AK$3,Info!$E:$E,"&gt;="&amp;$B261,Info!$D:$D,"&lt;="&amp;$B261,Info!$I:$I,"x")/365)*100000</f>
        <v>0</v>
      </c>
      <c r="AL261" s="17">
        <f>(AC261*SUMIFS(Info!$C:$C,Info!$A:$A,AL$3,Info!$E:$E,"&gt;="&amp;$B261,Info!$D:$D,"&lt;="&amp;$B261,Info!$I:$I,"x")/365)*100000</f>
        <v>0</v>
      </c>
    </row>
    <row r="262" spans="2:38">
      <c r="B262" s="14">
        <f t="shared" si="81"/>
        <v>45826</v>
      </c>
      <c r="C262" s="1">
        <f>(SUMIFS('OD0040 theo Bravo'!$G:$G,'OD0040 theo Bravo'!$G:$G,"&gt;="&amp;0,'OD0040 theo Bravo'!$D:$D,C$3,'OD0040 theo Bravo'!$B:$B,"&lt;="&amp;$B262))</f>
        <v>307367</v>
      </c>
      <c r="D262" s="1">
        <f>(SUMIFS('OD0040 theo Bravo'!$G:$G,'OD0040 theo Bravo'!$G:$G,"&gt;="&amp;0,'OD0040 theo Bravo'!$D:$D,D$3,'OD0040 theo Bravo'!$B:$B,"&lt;="&amp;$B262))</f>
        <v>10150</v>
      </c>
      <c r="E262" s="1">
        <f>(SUMIFS('OD0040 theo Bravo'!$G:$G,'OD0040 theo Bravo'!$G:$G,"&gt;="&amp;0,'OD0040 theo Bravo'!$D:$D,E$3,'OD0040 theo Bravo'!$B:$B,"&lt;="&amp;$B262))</f>
        <v>975609</v>
      </c>
      <c r="F262" s="1">
        <f>(SUMIFS('OD0040 theo Bravo'!$G:$G,'OD0040 theo Bravo'!$G:$G,"&gt;="&amp;0,'OD0040 theo Bravo'!$D:$D,F$3,'OD0040 theo Bravo'!$B:$B,"&lt;="&amp;$B262))</f>
        <v>784328</v>
      </c>
      <c r="G262" s="1">
        <f>(SUMIFS('OD0040 theo Bravo'!$G:$G,'OD0040 theo Bravo'!$G:$G,"&gt;="&amp;0,'OD0040 theo Bravo'!$D:$D,G$3,'OD0040 theo Bravo'!$B:$B,"&lt;="&amp;$B262))</f>
        <v>550000</v>
      </c>
      <c r="H262" s="1">
        <f>(SUMIFS('OD0040 theo Bravo'!$G:$G,'OD0040 theo Bravo'!$G:$G,"&gt;="&amp;0,'OD0040 theo Bravo'!$D:$D,H$3,'OD0040 theo Bravo'!$B:$B,"&lt;="&amp;$B262))</f>
        <v>253104</v>
      </c>
      <c r="I262" s="1">
        <f>(SUMIFS('OD0040 theo Bravo'!$G:$G,'OD0040 theo Bravo'!$G:$G,"&gt;="&amp;0,'OD0040 theo Bravo'!$D:$D,I$3,'OD0040 theo Bravo'!$B:$B,"&lt;="&amp;$B262))</f>
        <v>541016</v>
      </c>
      <c r="J262" s="1">
        <f>(SUMIFS('OD0040 theo Bravo'!$G:$G,'OD0040 theo Bravo'!$G:$G,"&gt;="&amp;0,'OD0040 theo Bravo'!$D:$D,J$3,'OD0040 theo Bravo'!$B:$B,"&lt;="&amp;$B262))</f>
        <v>31721</v>
      </c>
      <c r="K262" s="1">
        <f>(SUMIFS('OD0040 theo Bravo'!$G:$G,'OD0040 theo Bravo'!$G:$G,"&gt;="&amp;0,'OD0040 theo Bravo'!$D:$D,K$3,'OD0040 theo Bravo'!$B:$B,"&lt;="&amp;$B262))</f>
        <v>49247</v>
      </c>
      <c r="L262" s="1">
        <f>-(SUMIFS('OD0040 theo Bravo'!$G:$G,'OD0040 theo Bravo'!$G:$G,"&lt;"&amp;0,'OD0040 theo Bravo'!$D:$D,L$3))</f>
        <v>504722</v>
      </c>
      <c r="M262" s="1">
        <f>-(SUMIFS('OD0040 theo Bravo'!$G:$G,'OD0040 theo Bravo'!$G:$G,"&lt;"&amp;0,'OD0040 theo Bravo'!$D:$D,M$3))</f>
        <v>0</v>
      </c>
      <c r="N262" s="1">
        <f>-(SUMIFS('OD0040 theo Bravo'!$G:$G,'OD0040 theo Bravo'!$G:$G,"&lt;"&amp;0,'OD0040 theo Bravo'!$D:$D,N$3))</f>
        <v>974267</v>
      </c>
      <c r="O262" s="1">
        <f>-(SUMIFS('OD0040 theo Bravo'!$G:$G,'OD0040 theo Bravo'!$G:$G,"&lt;"&amp;0,'OD0040 theo Bravo'!$D:$D,O$3))</f>
        <v>830018</v>
      </c>
      <c r="P262" s="1">
        <f>-(SUMIFS('OD0040 theo Bravo'!$G:$G,'OD0040 theo Bravo'!$G:$G,"&lt;"&amp;0,'OD0040 theo Bravo'!$D:$D,P$3))</f>
        <v>550000</v>
      </c>
      <c r="Q262" s="1">
        <f>-(SUMIFS('OD0040 theo Bravo'!$G:$G,'OD0040 theo Bravo'!$G:$G,"&lt;"&amp;0,'OD0040 theo Bravo'!$D:$D,Q$3))</f>
        <v>449984</v>
      </c>
      <c r="R262" s="1">
        <f>-(SUMIFS('OD0040 theo Bravo'!$G:$G,'OD0040 theo Bravo'!$G:$G,"&lt;"&amp;0,'OD0040 theo Bravo'!$D:$D,R$3))</f>
        <v>550145</v>
      </c>
      <c r="S262" s="1">
        <f>-(SUMIFS('OD0040 theo Bravo'!$G:$G,'OD0040 theo Bravo'!$G:$G,"&lt;"&amp;0,'OD0040 theo Bravo'!$D:$D,S$3))</f>
        <v>0</v>
      </c>
      <c r="T262" s="1">
        <f>-(SUMIFS('OD0040 theo Bravo'!$G:$G,'OD0040 theo Bravo'!$G:$G,"&lt;"&amp;0,'OD0040 theo Bravo'!$D:$D,T$3))</f>
        <v>49247</v>
      </c>
      <c r="U262" s="18">
        <f t="shared" si="82"/>
        <v>0</v>
      </c>
      <c r="V262" s="18">
        <f t="shared" si="83"/>
        <v>10150</v>
      </c>
      <c r="W262" s="18">
        <f t="shared" si="84"/>
        <v>1342</v>
      </c>
      <c r="X262" s="18">
        <f t="shared" si="85"/>
        <v>0</v>
      </c>
      <c r="Y262" s="18">
        <f t="shared" si="86"/>
        <v>0</v>
      </c>
      <c r="Z262" s="18">
        <f t="shared" si="87"/>
        <v>0</v>
      </c>
      <c r="AA262" s="18">
        <f t="shared" si="88"/>
        <v>0</v>
      </c>
      <c r="AB262" s="18">
        <f t="shared" si="89"/>
        <v>31721</v>
      </c>
      <c r="AC262" s="18">
        <f t="shared" si="90"/>
        <v>0</v>
      </c>
      <c r="AD262" s="17">
        <f>(U262*SUMIFS(Info!$C:$C,Info!$A:$A,AD$3,Info!$E:$E,"&gt;="&amp;$B262,Info!$D:$D,"&lt;="&amp;$B262,Info!$I:$I,"x")/365)*100000</f>
        <v>0</v>
      </c>
      <c r="AE262" s="17">
        <f>(V262*SUMIFS(Info!$C:$C,Info!$A:$A,AE$3,Info!$E:$E,"&gt;="&amp;$B262,Info!$D:$D,"&lt;="&amp;$B262,Info!$I:$I,"x")/365)*100000</f>
        <v>174635.61643835614</v>
      </c>
      <c r="AF262" s="17">
        <f>(W262*SUMIFS(Info!$C:$C,Info!$A:$A,AF$3,Info!$E:$E,"&gt;="&amp;$B262,Info!$D:$D,"&lt;="&amp;$B262,Info!$I:$I,"x")/365)*100000</f>
        <v>24560.438356164384</v>
      </c>
      <c r="AG262" s="17">
        <f>(X262*SUMIFS(Info!$C:$C,Info!$A:$A,AG$3,Info!$E:$E,"&gt;="&amp;$B262,Info!$D:$D,"&lt;="&amp;$B262,Info!$I:$I,"x")/365)*100000</f>
        <v>0</v>
      </c>
      <c r="AH262" s="17">
        <f>(Y262*SUMIFS(Info!$C:$C,Info!$A:$A,AH$3,Info!$E:$E,"&gt;="&amp;$B262,Info!$D:$D,"&lt;="&amp;$B262,Info!$I:$I,"x")/365)*100000</f>
        <v>0</v>
      </c>
      <c r="AI262" s="17">
        <f>(Z262*SUMIFS(Info!$C:$C,Info!$A:$A,AI$3,Info!$E:$E,"&gt;="&amp;$B262,Info!$D:$D,"&lt;="&amp;$B262,Info!$I:$I,"x")/365)*100000</f>
        <v>0</v>
      </c>
      <c r="AJ262" s="17">
        <f>(AA262*SUMIFS(Info!$C:$C,Info!$A:$A,AJ$3,Info!$E:$E,"&gt;="&amp;$B262,Info!$D:$D,"&lt;="&amp;$B262,Info!$I:$I,"x")/365)*100000</f>
        <v>0</v>
      </c>
      <c r="AK262" s="17">
        <f>(AB262*SUMIFS(Info!$C:$C,Info!$A:$A,AK$3,Info!$E:$E,"&gt;="&amp;$B262,Info!$D:$D,"&lt;="&amp;$B262,Info!$I:$I,"x")/365)*100000</f>
        <v>0</v>
      </c>
      <c r="AL262" s="17">
        <f>(AC262*SUMIFS(Info!$C:$C,Info!$A:$A,AL$3,Info!$E:$E,"&gt;="&amp;$B262,Info!$D:$D,"&lt;="&amp;$B262,Info!$I:$I,"x")/365)*100000</f>
        <v>0</v>
      </c>
    </row>
    <row r="263" spans="2:38">
      <c r="B263" s="14">
        <f t="shared" si="81"/>
        <v>45827</v>
      </c>
      <c r="C263" s="1">
        <f>(SUMIFS('OD0040 theo Bravo'!$G:$G,'OD0040 theo Bravo'!$G:$G,"&gt;="&amp;0,'OD0040 theo Bravo'!$D:$D,C$3,'OD0040 theo Bravo'!$B:$B,"&lt;="&amp;$B263))</f>
        <v>307430</v>
      </c>
      <c r="D263" s="1">
        <f>(SUMIFS('OD0040 theo Bravo'!$G:$G,'OD0040 theo Bravo'!$G:$G,"&gt;="&amp;0,'OD0040 theo Bravo'!$D:$D,D$3,'OD0040 theo Bravo'!$B:$B,"&lt;="&amp;$B263))</f>
        <v>10150</v>
      </c>
      <c r="E263" s="1">
        <f>(SUMIFS('OD0040 theo Bravo'!$G:$G,'OD0040 theo Bravo'!$G:$G,"&gt;="&amp;0,'OD0040 theo Bravo'!$D:$D,E$3,'OD0040 theo Bravo'!$B:$B,"&lt;="&amp;$B263))</f>
        <v>975849</v>
      </c>
      <c r="F263" s="1">
        <f>(SUMIFS('OD0040 theo Bravo'!$G:$G,'OD0040 theo Bravo'!$G:$G,"&gt;="&amp;0,'OD0040 theo Bravo'!$D:$D,F$3,'OD0040 theo Bravo'!$B:$B,"&lt;="&amp;$B263))</f>
        <v>788266</v>
      </c>
      <c r="G263" s="1">
        <f>(SUMIFS('OD0040 theo Bravo'!$G:$G,'OD0040 theo Bravo'!$G:$G,"&gt;="&amp;0,'OD0040 theo Bravo'!$D:$D,G$3,'OD0040 theo Bravo'!$B:$B,"&lt;="&amp;$B263))</f>
        <v>550000</v>
      </c>
      <c r="H263" s="1">
        <f>(SUMIFS('OD0040 theo Bravo'!$G:$G,'OD0040 theo Bravo'!$G:$G,"&gt;="&amp;0,'OD0040 theo Bravo'!$D:$D,H$3,'OD0040 theo Bravo'!$B:$B,"&lt;="&amp;$B263))</f>
        <v>253165</v>
      </c>
      <c r="I263" s="1">
        <f>(SUMIFS('OD0040 theo Bravo'!$G:$G,'OD0040 theo Bravo'!$G:$G,"&gt;="&amp;0,'OD0040 theo Bravo'!$D:$D,I$3,'OD0040 theo Bravo'!$B:$B,"&lt;="&amp;$B263))</f>
        <v>541483</v>
      </c>
      <c r="J263" s="1">
        <f>(SUMIFS('OD0040 theo Bravo'!$G:$G,'OD0040 theo Bravo'!$G:$G,"&gt;="&amp;0,'OD0040 theo Bravo'!$D:$D,J$3,'OD0040 theo Bravo'!$B:$B,"&lt;="&amp;$B263))</f>
        <v>31721</v>
      </c>
      <c r="K263" s="1">
        <f>(SUMIFS('OD0040 theo Bravo'!$G:$G,'OD0040 theo Bravo'!$G:$G,"&gt;="&amp;0,'OD0040 theo Bravo'!$D:$D,K$3,'OD0040 theo Bravo'!$B:$B,"&lt;="&amp;$B263))</f>
        <v>49247</v>
      </c>
      <c r="L263" s="1">
        <f>-(SUMIFS('OD0040 theo Bravo'!$G:$G,'OD0040 theo Bravo'!$G:$G,"&lt;"&amp;0,'OD0040 theo Bravo'!$D:$D,L$3))</f>
        <v>504722</v>
      </c>
      <c r="M263" s="1">
        <f>-(SUMIFS('OD0040 theo Bravo'!$G:$G,'OD0040 theo Bravo'!$G:$G,"&lt;"&amp;0,'OD0040 theo Bravo'!$D:$D,M$3))</f>
        <v>0</v>
      </c>
      <c r="N263" s="1">
        <f>-(SUMIFS('OD0040 theo Bravo'!$G:$G,'OD0040 theo Bravo'!$G:$G,"&lt;"&amp;0,'OD0040 theo Bravo'!$D:$D,N$3))</f>
        <v>974267</v>
      </c>
      <c r="O263" s="1">
        <f>-(SUMIFS('OD0040 theo Bravo'!$G:$G,'OD0040 theo Bravo'!$G:$G,"&lt;"&amp;0,'OD0040 theo Bravo'!$D:$D,O$3))</f>
        <v>830018</v>
      </c>
      <c r="P263" s="1">
        <f>-(SUMIFS('OD0040 theo Bravo'!$G:$G,'OD0040 theo Bravo'!$G:$G,"&lt;"&amp;0,'OD0040 theo Bravo'!$D:$D,P$3))</f>
        <v>550000</v>
      </c>
      <c r="Q263" s="1">
        <f>-(SUMIFS('OD0040 theo Bravo'!$G:$G,'OD0040 theo Bravo'!$G:$G,"&lt;"&amp;0,'OD0040 theo Bravo'!$D:$D,Q$3))</f>
        <v>449984</v>
      </c>
      <c r="R263" s="1">
        <f>-(SUMIFS('OD0040 theo Bravo'!$G:$G,'OD0040 theo Bravo'!$G:$G,"&lt;"&amp;0,'OD0040 theo Bravo'!$D:$D,R$3))</f>
        <v>550145</v>
      </c>
      <c r="S263" s="1">
        <f>-(SUMIFS('OD0040 theo Bravo'!$G:$G,'OD0040 theo Bravo'!$G:$G,"&lt;"&amp;0,'OD0040 theo Bravo'!$D:$D,S$3))</f>
        <v>0</v>
      </c>
      <c r="T263" s="1">
        <f>-(SUMIFS('OD0040 theo Bravo'!$G:$G,'OD0040 theo Bravo'!$G:$G,"&lt;"&amp;0,'OD0040 theo Bravo'!$D:$D,T$3))</f>
        <v>49247</v>
      </c>
      <c r="U263" s="18">
        <f t="shared" si="82"/>
        <v>0</v>
      </c>
      <c r="V263" s="18">
        <f t="shared" si="83"/>
        <v>10150</v>
      </c>
      <c r="W263" s="18">
        <f t="shared" si="84"/>
        <v>1582</v>
      </c>
      <c r="X263" s="18">
        <f t="shared" si="85"/>
        <v>0</v>
      </c>
      <c r="Y263" s="18">
        <f t="shared" si="86"/>
        <v>0</v>
      </c>
      <c r="Z263" s="18">
        <f t="shared" si="87"/>
        <v>0</v>
      </c>
      <c r="AA263" s="18">
        <f t="shared" si="88"/>
        <v>0</v>
      </c>
      <c r="AB263" s="18">
        <f t="shared" si="89"/>
        <v>31721</v>
      </c>
      <c r="AC263" s="18">
        <f t="shared" si="90"/>
        <v>0</v>
      </c>
      <c r="AD263" s="17">
        <f>(U263*SUMIFS(Info!$C:$C,Info!$A:$A,AD$3,Info!$E:$E,"&gt;="&amp;$B263,Info!$D:$D,"&lt;="&amp;$B263,Info!$I:$I,"x")/365)*100000</f>
        <v>0</v>
      </c>
      <c r="AE263" s="17">
        <f>(V263*SUMIFS(Info!$C:$C,Info!$A:$A,AE$3,Info!$E:$E,"&gt;="&amp;$B263,Info!$D:$D,"&lt;="&amp;$B263,Info!$I:$I,"x")/365)*100000</f>
        <v>174635.61643835614</v>
      </c>
      <c r="AF263" s="17">
        <f>(W263*SUMIFS(Info!$C:$C,Info!$A:$A,AF$3,Info!$E:$E,"&gt;="&amp;$B263,Info!$D:$D,"&lt;="&amp;$B263,Info!$I:$I,"x")/365)*100000</f>
        <v>28952.767123287671</v>
      </c>
      <c r="AG263" s="17">
        <f>(X263*SUMIFS(Info!$C:$C,Info!$A:$A,AG$3,Info!$E:$E,"&gt;="&amp;$B263,Info!$D:$D,"&lt;="&amp;$B263,Info!$I:$I,"x")/365)*100000</f>
        <v>0</v>
      </c>
      <c r="AH263" s="17">
        <f>(Y263*SUMIFS(Info!$C:$C,Info!$A:$A,AH$3,Info!$E:$E,"&gt;="&amp;$B263,Info!$D:$D,"&lt;="&amp;$B263,Info!$I:$I,"x")/365)*100000</f>
        <v>0</v>
      </c>
      <c r="AI263" s="17">
        <f>(Z263*SUMIFS(Info!$C:$C,Info!$A:$A,AI$3,Info!$E:$E,"&gt;="&amp;$B263,Info!$D:$D,"&lt;="&amp;$B263,Info!$I:$I,"x")/365)*100000</f>
        <v>0</v>
      </c>
      <c r="AJ263" s="17">
        <f>(AA263*SUMIFS(Info!$C:$C,Info!$A:$A,AJ$3,Info!$E:$E,"&gt;="&amp;$B263,Info!$D:$D,"&lt;="&amp;$B263,Info!$I:$I,"x")/365)*100000</f>
        <v>0</v>
      </c>
      <c r="AK263" s="17">
        <f>(AB263*SUMIFS(Info!$C:$C,Info!$A:$A,AK$3,Info!$E:$E,"&gt;="&amp;$B263,Info!$D:$D,"&lt;="&amp;$B263,Info!$I:$I,"x")/365)*100000</f>
        <v>0</v>
      </c>
      <c r="AL263" s="17">
        <f>(AC263*SUMIFS(Info!$C:$C,Info!$A:$A,AL$3,Info!$E:$E,"&gt;="&amp;$B263,Info!$D:$D,"&lt;="&amp;$B263,Info!$I:$I,"x")/365)*100000</f>
        <v>0</v>
      </c>
    </row>
    <row r="264" spans="2:38">
      <c r="B264" s="14">
        <f t="shared" si="81"/>
        <v>45828</v>
      </c>
      <c r="C264" s="1">
        <f>(SUMIFS('OD0040 theo Bravo'!$G:$G,'OD0040 theo Bravo'!$G:$G,"&gt;="&amp;0,'OD0040 theo Bravo'!$D:$D,C$3,'OD0040 theo Bravo'!$B:$B,"&lt;="&amp;$B264))</f>
        <v>308247</v>
      </c>
      <c r="D264" s="1">
        <f>(SUMIFS('OD0040 theo Bravo'!$G:$G,'OD0040 theo Bravo'!$G:$G,"&gt;="&amp;0,'OD0040 theo Bravo'!$D:$D,D$3,'OD0040 theo Bravo'!$B:$B,"&lt;="&amp;$B264))</f>
        <v>10150</v>
      </c>
      <c r="E264" s="1">
        <f>(SUMIFS('OD0040 theo Bravo'!$G:$G,'OD0040 theo Bravo'!$G:$G,"&gt;="&amp;0,'OD0040 theo Bravo'!$D:$D,E$3,'OD0040 theo Bravo'!$B:$B,"&lt;="&amp;$B264))</f>
        <v>975876</v>
      </c>
      <c r="F264" s="1">
        <f>(SUMIFS('OD0040 theo Bravo'!$G:$G,'OD0040 theo Bravo'!$G:$G,"&gt;="&amp;0,'OD0040 theo Bravo'!$D:$D,F$3,'OD0040 theo Bravo'!$B:$B,"&lt;="&amp;$B264))</f>
        <v>789772</v>
      </c>
      <c r="G264" s="1">
        <f>(SUMIFS('OD0040 theo Bravo'!$G:$G,'OD0040 theo Bravo'!$G:$G,"&gt;="&amp;0,'OD0040 theo Bravo'!$D:$D,G$3,'OD0040 theo Bravo'!$B:$B,"&lt;="&amp;$B264))</f>
        <v>550000</v>
      </c>
      <c r="H264" s="1">
        <f>(SUMIFS('OD0040 theo Bravo'!$G:$G,'OD0040 theo Bravo'!$G:$G,"&gt;="&amp;0,'OD0040 theo Bravo'!$D:$D,H$3,'OD0040 theo Bravo'!$B:$B,"&lt;="&amp;$B264))</f>
        <v>253165</v>
      </c>
      <c r="I264" s="1">
        <f>(SUMIFS('OD0040 theo Bravo'!$G:$G,'OD0040 theo Bravo'!$G:$G,"&gt;="&amp;0,'OD0040 theo Bravo'!$D:$D,I$3,'OD0040 theo Bravo'!$B:$B,"&lt;="&amp;$B264))</f>
        <v>541483</v>
      </c>
      <c r="J264" s="1">
        <f>(SUMIFS('OD0040 theo Bravo'!$G:$G,'OD0040 theo Bravo'!$G:$G,"&gt;="&amp;0,'OD0040 theo Bravo'!$D:$D,J$3,'OD0040 theo Bravo'!$B:$B,"&lt;="&amp;$B264))</f>
        <v>31721</v>
      </c>
      <c r="K264" s="1">
        <f>(SUMIFS('OD0040 theo Bravo'!$G:$G,'OD0040 theo Bravo'!$G:$G,"&gt;="&amp;0,'OD0040 theo Bravo'!$D:$D,K$3,'OD0040 theo Bravo'!$B:$B,"&lt;="&amp;$B264))</f>
        <v>49247</v>
      </c>
      <c r="L264" s="1">
        <f>-(SUMIFS('OD0040 theo Bravo'!$G:$G,'OD0040 theo Bravo'!$G:$G,"&lt;"&amp;0,'OD0040 theo Bravo'!$D:$D,L$3))</f>
        <v>504722</v>
      </c>
      <c r="M264" s="1">
        <f>-(SUMIFS('OD0040 theo Bravo'!$G:$G,'OD0040 theo Bravo'!$G:$G,"&lt;"&amp;0,'OD0040 theo Bravo'!$D:$D,M$3))</f>
        <v>0</v>
      </c>
      <c r="N264" s="1">
        <f>-(SUMIFS('OD0040 theo Bravo'!$G:$G,'OD0040 theo Bravo'!$G:$G,"&lt;"&amp;0,'OD0040 theo Bravo'!$D:$D,N$3))</f>
        <v>974267</v>
      </c>
      <c r="O264" s="1">
        <f>-(SUMIFS('OD0040 theo Bravo'!$G:$G,'OD0040 theo Bravo'!$G:$G,"&lt;"&amp;0,'OD0040 theo Bravo'!$D:$D,O$3))</f>
        <v>830018</v>
      </c>
      <c r="P264" s="1">
        <f>-(SUMIFS('OD0040 theo Bravo'!$G:$G,'OD0040 theo Bravo'!$G:$G,"&lt;"&amp;0,'OD0040 theo Bravo'!$D:$D,P$3))</f>
        <v>550000</v>
      </c>
      <c r="Q264" s="1">
        <f>-(SUMIFS('OD0040 theo Bravo'!$G:$G,'OD0040 theo Bravo'!$G:$G,"&lt;"&amp;0,'OD0040 theo Bravo'!$D:$D,Q$3))</f>
        <v>449984</v>
      </c>
      <c r="R264" s="1">
        <f>-(SUMIFS('OD0040 theo Bravo'!$G:$G,'OD0040 theo Bravo'!$G:$G,"&lt;"&amp;0,'OD0040 theo Bravo'!$D:$D,R$3))</f>
        <v>550145</v>
      </c>
      <c r="S264" s="1">
        <f>-(SUMIFS('OD0040 theo Bravo'!$G:$G,'OD0040 theo Bravo'!$G:$G,"&lt;"&amp;0,'OD0040 theo Bravo'!$D:$D,S$3))</f>
        <v>0</v>
      </c>
      <c r="T264" s="1">
        <f>-(SUMIFS('OD0040 theo Bravo'!$G:$G,'OD0040 theo Bravo'!$G:$G,"&lt;"&amp;0,'OD0040 theo Bravo'!$D:$D,T$3))</f>
        <v>49247</v>
      </c>
      <c r="U264" s="18">
        <f t="shared" si="82"/>
        <v>0</v>
      </c>
      <c r="V264" s="18">
        <f t="shared" si="83"/>
        <v>10150</v>
      </c>
      <c r="W264" s="18">
        <f t="shared" si="84"/>
        <v>1609</v>
      </c>
      <c r="X264" s="18">
        <f t="shared" si="85"/>
        <v>0</v>
      </c>
      <c r="Y264" s="18">
        <f t="shared" si="86"/>
        <v>0</v>
      </c>
      <c r="Z264" s="18">
        <f t="shared" si="87"/>
        <v>0</v>
      </c>
      <c r="AA264" s="18">
        <f t="shared" si="88"/>
        <v>0</v>
      </c>
      <c r="AB264" s="18">
        <f t="shared" si="89"/>
        <v>31721</v>
      </c>
      <c r="AC264" s="18">
        <f t="shared" si="90"/>
        <v>0</v>
      </c>
      <c r="AD264" s="17">
        <f>(U264*SUMIFS(Info!$C:$C,Info!$A:$A,AD$3,Info!$E:$E,"&gt;="&amp;$B264,Info!$D:$D,"&lt;="&amp;$B264,Info!$I:$I,"x")/365)*100000</f>
        <v>0</v>
      </c>
      <c r="AE264" s="17">
        <f>(V264*SUMIFS(Info!$C:$C,Info!$A:$A,AE$3,Info!$E:$E,"&gt;="&amp;$B264,Info!$D:$D,"&lt;="&amp;$B264,Info!$I:$I,"x")/365)*100000</f>
        <v>174635.61643835614</v>
      </c>
      <c r="AF264" s="17">
        <f>(W264*SUMIFS(Info!$C:$C,Info!$A:$A,AF$3,Info!$E:$E,"&gt;="&amp;$B264,Info!$D:$D,"&lt;="&amp;$B264,Info!$I:$I,"x")/365)*100000</f>
        <v>29446.904109589039</v>
      </c>
      <c r="AG264" s="17">
        <f>(X264*SUMIFS(Info!$C:$C,Info!$A:$A,AG$3,Info!$E:$E,"&gt;="&amp;$B264,Info!$D:$D,"&lt;="&amp;$B264,Info!$I:$I,"x")/365)*100000</f>
        <v>0</v>
      </c>
      <c r="AH264" s="17">
        <f>(Y264*SUMIFS(Info!$C:$C,Info!$A:$A,AH$3,Info!$E:$E,"&gt;="&amp;$B264,Info!$D:$D,"&lt;="&amp;$B264,Info!$I:$I,"x")/365)*100000</f>
        <v>0</v>
      </c>
      <c r="AI264" s="17">
        <f>(Z264*SUMIFS(Info!$C:$C,Info!$A:$A,AI$3,Info!$E:$E,"&gt;="&amp;$B264,Info!$D:$D,"&lt;="&amp;$B264,Info!$I:$I,"x")/365)*100000</f>
        <v>0</v>
      </c>
      <c r="AJ264" s="17">
        <f>(AA264*SUMIFS(Info!$C:$C,Info!$A:$A,AJ$3,Info!$E:$E,"&gt;="&amp;$B264,Info!$D:$D,"&lt;="&amp;$B264,Info!$I:$I,"x")/365)*100000</f>
        <v>0</v>
      </c>
      <c r="AK264" s="17">
        <f>(AB264*SUMIFS(Info!$C:$C,Info!$A:$A,AK$3,Info!$E:$E,"&gt;="&amp;$B264,Info!$D:$D,"&lt;="&amp;$B264,Info!$I:$I,"x")/365)*100000</f>
        <v>0</v>
      </c>
      <c r="AL264" s="17">
        <f>(AC264*SUMIFS(Info!$C:$C,Info!$A:$A,AL$3,Info!$E:$E,"&gt;="&amp;$B264,Info!$D:$D,"&lt;="&amp;$B264,Info!$I:$I,"x")/365)*100000</f>
        <v>0</v>
      </c>
    </row>
    <row r="265" spans="2:38">
      <c r="B265" s="14">
        <f t="shared" si="81"/>
        <v>45829</v>
      </c>
      <c r="C265" s="1">
        <f>(SUMIFS('OD0040 theo Bravo'!$G:$G,'OD0040 theo Bravo'!$G:$G,"&gt;="&amp;0,'OD0040 theo Bravo'!$D:$D,C$3,'OD0040 theo Bravo'!$B:$B,"&lt;="&amp;$B265))</f>
        <v>308247</v>
      </c>
      <c r="D265" s="1">
        <f>(SUMIFS('OD0040 theo Bravo'!$G:$G,'OD0040 theo Bravo'!$G:$G,"&gt;="&amp;0,'OD0040 theo Bravo'!$D:$D,D$3,'OD0040 theo Bravo'!$B:$B,"&lt;="&amp;$B265))</f>
        <v>10150</v>
      </c>
      <c r="E265" s="1">
        <f>(SUMIFS('OD0040 theo Bravo'!$G:$G,'OD0040 theo Bravo'!$G:$G,"&gt;="&amp;0,'OD0040 theo Bravo'!$D:$D,E$3,'OD0040 theo Bravo'!$B:$B,"&lt;="&amp;$B265))</f>
        <v>975876</v>
      </c>
      <c r="F265" s="1">
        <f>(SUMIFS('OD0040 theo Bravo'!$G:$G,'OD0040 theo Bravo'!$G:$G,"&gt;="&amp;0,'OD0040 theo Bravo'!$D:$D,F$3,'OD0040 theo Bravo'!$B:$B,"&lt;="&amp;$B265))</f>
        <v>789772</v>
      </c>
      <c r="G265" s="1">
        <f>(SUMIFS('OD0040 theo Bravo'!$G:$G,'OD0040 theo Bravo'!$G:$G,"&gt;="&amp;0,'OD0040 theo Bravo'!$D:$D,G$3,'OD0040 theo Bravo'!$B:$B,"&lt;="&amp;$B265))</f>
        <v>550000</v>
      </c>
      <c r="H265" s="1">
        <f>(SUMIFS('OD0040 theo Bravo'!$G:$G,'OD0040 theo Bravo'!$G:$G,"&gt;="&amp;0,'OD0040 theo Bravo'!$D:$D,H$3,'OD0040 theo Bravo'!$B:$B,"&lt;="&amp;$B265))</f>
        <v>253165</v>
      </c>
      <c r="I265" s="1">
        <f>(SUMIFS('OD0040 theo Bravo'!$G:$G,'OD0040 theo Bravo'!$G:$G,"&gt;="&amp;0,'OD0040 theo Bravo'!$D:$D,I$3,'OD0040 theo Bravo'!$B:$B,"&lt;="&amp;$B265))</f>
        <v>541483</v>
      </c>
      <c r="J265" s="1">
        <f>(SUMIFS('OD0040 theo Bravo'!$G:$G,'OD0040 theo Bravo'!$G:$G,"&gt;="&amp;0,'OD0040 theo Bravo'!$D:$D,J$3,'OD0040 theo Bravo'!$B:$B,"&lt;="&amp;$B265))</f>
        <v>31721</v>
      </c>
      <c r="K265" s="1">
        <f>(SUMIFS('OD0040 theo Bravo'!$G:$G,'OD0040 theo Bravo'!$G:$G,"&gt;="&amp;0,'OD0040 theo Bravo'!$D:$D,K$3,'OD0040 theo Bravo'!$B:$B,"&lt;="&amp;$B265))</f>
        <v>49247</v>
      </c>
      <c r="L265" s="1">
        <f>-(SUMIFS('OD0040 theo Bravo'!$G:$G,'OD0040 theo Bravo'!$G:$G,"&lt;"&amp;0,'OD0040 theo Bravo'!$D:$D,L$3))</f>
        <v>504722</v>
      </c>
      <c r="M265" s="1">
        <f>-(SUMIFS('OD0040 theo Bravo'!$G:$G,'OD0040 theo Bravo'!$G:$G,"&lt;"&amp;0,'OD0040 theo Bravo'!$D:$D,M$3))</f>
        <v>0</v>
      </c>
      <c r="N265" s="1">
        <f>-(SUMIFS('OD0040 theo Bravo'!$G:$G,'OD0040 theo Bravo'!$G:$G,"&lt;"&amp;0,'OD0040 theo Bravo'!$D:$D,N$3))</f>
        <v>974267</v>
      </c>
      <c r="O265" s="1">
        <f>-(SUMIFS('OD0040 theo Bravo'!$G:$G,'OD0040 theo Bravo'!$G:$G,"&lt;"&amp;0,'OD0040 theo Bravo'!$D:$D,O$3))</f>
        <v>830018</v>
      </c>
      <c r="P265" s="1">
        <f>-(SUMIFS('OD0040 theo Bravo'!$G:$G,'OD0040 theo Bravo'!$G:$G,"&lt;"&amp;0,'OD0040 theo Bravo'!$D:$D,P$3))</f>
        <v>550000</v>
      </c>
      <c r="Q265" s="1">
        <f>-(SUMIFS('OD0040 theo Bravo'!$G:$G,'OD0040 theo Bravo'!$G:$G,"&lt;"&amp;0,'OD0040 theo Bravo'!$D:$D,Q$3))</f>
        <v>449984</v>
      </c>
      <c r="R265" s="1">
        <f>-(SUMIFS('OD0040 theo Bravo'!$G:$G,'OD0040 theo Bravo'!$G:$G,"&lt;"&amp;0,'OD0040 theo Bravo'!$D:$D,R$3))</f>
        <v>550145</v>
      </c>
      <c r="S265" s="1">
        <f>-(SUMIFS('OD0040 theo Bravo'!$G:$G,'OD0040 theo Bravo'!$G:$G,"&lt;"&amp;0,'OD0040 theo Bravo'!$D:$D,S$3))</f>
        <v>0</v>
      </c>
      <c r="T265" s="1">
        <f>-(SUMIFS('OD0040 theo Bravo'!$G:$G,'OD0040 theo Bravo'!$G:$G,"&lt;"&amp;0,'OD0040 theo Bravo'!$D:$D,T$3))</f>
        <v>49247</v>
      </c>
      <c r="U265" s="18">
        <f t="shared" si="82"/>
        <v>0</v>
      </c>
      <c r="V265" s="18">
        <f t="shared" si="83"/>
        <v>10150</v>
      </c>
      <c r="W265" s="18">
        <f t="shared" si="84"/>
        <v>1609</v>
      </c>
      <c r="X265" s="18">
        <f t="shared" si="85"/>
        <v>0</v>
      </c>
      <c r="Y265" s="18">
        <f t="shared" si="86"/>
        <v>0</v>
      </c>
      <c r="Z265" s="18">
        <f t="shared" si="87"/>
        <v>0</v>
      </c>
      <c r="AA265" s="18">
        <f t="shared" si="88"/>
        <v>0</v>
      </c>
      <c r="AB265" s="18">
        <f t="shared" si="89"/>
        <v>31721</v>
      </c>
      <c r="AC265" s="18">
        <f t="shared" si="90"/>
        <v>0</v>
      </c>
      <c r="AD265" s="17">
        <f>(U265*SUMIFS(Info!$C:$C,Info!$A:$A,AD$3,Info!$E:$E,"&gt;="&amp;$B265,Info!$D:$D,"&lt;="&amp;$B265,Info!$I:$I,"x")/365)*100000</f>
        <v>0</v>
      </c>
      <c r="AE265" s="17">
        <f>(V265*SUMIFS(Info!$C:$C,Info!$A:$A,AE$3,Info!$E:$E,"&gt;="&amp;$B265,Info!$D:$D,"&lt;="&amp;$B265,Info!$I:$I,"x")/365)*100000</f>
        <v>174635.61643835614</v>
      </c>
      <c r="AF265" s="17">
        <f>(W265*SUMIFS(Info!$C:$C,Info!$A:$A,AF$3,Info!$E:$E,"&gt;="&amp;$B265,Info!$D:$D,"&lt;="&amp;$B265,Info!$I:$I,"x")/365)*100000</f>
        <v>29446.904109589039</v>
      </c>
      <c r="AG265" s="17">
        <f>(X265*SUMIFS(Info!$C:$C,Info!$A:$A,AG$3,Info!$E:$E,"&gt;="&amp;$B265,Info!$D:$D,"&lt;="&amp;$B265,Info!$I:$I,"x")/365)*100000</f>
        <v>0</v>
      </c>
      <c r="AH265" s="17">
        <f>(Y265*SUMIFS(Info!$C:$C,Info!$A:$A,AH$3,Info!$E:$E,"&gt;="&amp;$B265,Info!$D:$D,"&lt;="&amp;$B265,Info!$I:$I,"x")/365)*100000</f>
        <v>0</v>
      </c>
      <c r="AI265" s="17">
        <f>(Z265*SUMIFS(Info!$C:$C,Info!$A:$A,AI$3,Info!$E:$E,"&gt;="&amp;$B265,Info!$D:$D,"&lt;="&amp;$B265,Info!$I:$I,"x")/365)*100000</f>
        <v>0</v>
      </c>
      <c r="AJ265" s="17">
        <f>(AA265*SUMIFS(Info!$C:$C,Info!$A:$A,AJ$3,Info!$E:$E,"&gt;="&amp;$B265,Info!$D:$D,"&lt;="&amp;$B265,Info!$I:$I,"x")/365)*100000</f>
        <v>0</v>
      </c>
      <c r="AK265" s="17">
        <f>(AB265*SUMIFS(Info!$C:$C,Info!$A:$A,AK$3,Info!$E:$E,"&gt;="&amp;$B265,Info!$D:$D,"&lt;="&amp;$B265,Info!$I:$I,"x")/365)*100000</f>
        <v>0</v>
      </c>
      <c r="AL265" s="17">
        <f>(AC265*SUMIFS(Info!$C:$C,Info!$A:$A,AL$3,Info!$E:$E,"&gt;="&amp;$B265,Info!$D:$D,"&lt;="&amp;$B265,Info!$I:$I,"x")/365)*100000</f>
        <v>0</v>
      </c>
    </row>
    <row r="266" spans="2:38">
      <c r="B266" s="14">
        <f t="shared" si="81"/>
        <v>45830</v>
      </c>
      <c r="C266" s="1">
        <f>(SUMIFS('OD0040 theo Bravo'!$G:$G,'OD0040 theo Bravo'!$G:$G,"&gt;="&amp;0,'OD0040 theo Bravo'!$D:$D,C$3,'OD0040 theo Bravo'!$B:$B,"&lt;="&amp;$B266))</f>
        <v>308247</v>
      </c>
      <c r="D266" s="1">
        <f>(SUMIFS('OD0040 theo Bravo'!$G:$G,'OD0040 theo Bravo'!$G:$G,"&gt;="&amp;0,'OD0040 theo Bravo'!$D:$D,D$3,'OD0040 theo Bravo'!$B:$B,"&lt;="&amp;$B266))</f>
        <v>10150</v>
      </c>
      <c r="E266" s="1">
        <f>(SUMIFS('OD0040 theo Bravo'!$G:$G,'OD0040 theo Bravo'!$G:$G,"&gt;="&amp;0,'OD0040 theo Bravo'!$D:$D,E$3,'OD0040 theo Bravo'!$B:$B,"&lt;="&amp;$B266))</f>
        <v>975876</v>
      </c>
      <c r="F266" s="1">
        <f>(SUMIFS('OD0040 theo Bravo'!$G:$G,'OD0040 theo Bravo'!$G:$G,"&gt;="&amp;0,'OD0040 theo Bravo'!$D:$D,F$3,'OD0040 theo Bravo'!$B:$B,"&lt;="&amp;$B266))</f>
        <v>789772</v>
      </c>
      <c r="G266" s="1">
        <f>(SUMIFS('OD0040 theo Bravo'!$G:$G,'OD0040 theo Bravo'!$G:$G,"&gt;="&amp;0,'OD0040 theo Bravo'!$D:$D,G$3,'OD0040 theo Bravo'!$B:$B,"&lt;="&amp;$B266))</f>
        <v>550000</v>
      </c>
      <c r="H266" s="1">
        <f>(SUMIFS('OD0040 theo Bravo'!$G:$G,'OD0040 theo Bravo'!$G:$G,"&gt;="&amp;0,'OD0040 theo Bravo'!$D:$D,H$3,'OD0040 theo Bravo'!$B:$B,"&lt;="&amp;$B266))</f>
        <v>253165</v>
      </c>
      <c r="I266" s="1">
        <f>(SUMIFS('OD0040 theo Bravo'!$G:$G,'OD0040 theo Bravo'!$G:$G,"&gt;="&amp;0,'OD0040 theo Bravo'!$D:$D,I$3,'OD0040 theo Bravo'!$B:$B,"&lt;="&amp;$B266))</f>
        <v>541483</v>
      </c>
      <c r="J266" s="1">
        <f>(SUMIFS('OD0040 theo Bravo'!$G:$G,'OD0040 theo Bravo'!$G:$G,"&gt;="&amp;0,'OD0040 theo Bravo'!$D:$D,J$3,'OD0040 theo Bravo'!$B:$B,"&lt;="&amp;$B266))</f>
        <v>31721</v>
      </c>
      <c r="K266" s="1">
        <f>(SUMIFS('OD0040 theo Bravo'!$G:$G,'OD0040 theo Bravo'!$G:$G,"&gt;="&amp;0,'OD0040 theo Bravo'!$D:$D,K$3,'OD0040 theo Bravo'!$B:$B,"&lt;="&amp;$B266))</f>
        <v>49247</v>
      </c>
      <c r="L266" s="1">
        <f>-(SUMIFS('OD0040 theo Bravo'!$G:$G,'OD0040 theo Bravo'!$G:$G,"&lt;"&amp;0,'OD0040 theo Bravo'!$D:$D,L$3))</f>
        <v>504722</v>
      </c>
      <c r="M266" s="1">
        <f>-(SUMIFS('OD0040 theo Bravo'!$G:$G,'OD0040 theo Bravo'!$G:$G,"&lt;"&amp;0,'OD0040 theo Bravo'!$D:$D,M$3))</f>
        <v>0</v>
      </c>
      <c r="N266" s="1">
        <f>-(SUMIFS('OD0040 theo Bravo'!$G:$G,'OD0040 theo Bravo'!$G:$G,"&lt;"&amp;0,'OD0040 theo Bravo'!$D:$D,N$3))</f>
        <v>974267</v>
      </c>
      <c r="O266" s="1">
        <f>-(SUMIFS('OD0040 theo Bravo'!$G:$G,'OD0040 theo Bravo'!$G:$G,"&lt;"&amp;0,'OD0040 theo Bravo'!$D:$D,O$3))</f>
        <v>830018</v>
      </c>
      <c r="P266" s="1">
        <f>-(SUMIFS('OD0040 theo Bravo'!$G:$G,'OD0040 theo Bravo'!$G:$G,"&lt;"&amp;0,'OD0040 theo Bravo'!$D:$D,P$3))</f>
        <v>550000</v>
      </c>
      <c r="Q266" s="1">
        <f>-(SUMIFS('OD0040 theo Bravo'!$G:$G,'OD0040 theo Bravo'!$G:$G,"&lt;"&amp;0,'OD0040 theo Bravo'!$D:$D,Q$3))</f>
        <v>449984</v>
      </c>
      <c r="R266" s="1">
        <f>-(SUMIFS('OD0040 theo Bravo'!$G:$G,'OD0040 theo Bravo'!$G:$G,"&lt;"&amp;0,'OD0040 theo Bravo'!$D:$D,R$3))</f>
        <v>550145</v>
      </c>
      <c r="S266" s="1">
        <f>-(SUMIFS('OD0040 theo Bravo'!$G:$G,'OD0040 theo Bravo'!$G:$G,"&lt;"&amp;0,'OD0040 theo Bravo'!$D:$D,S$3))</f>
        <v>0</v>
      </c>
      <c r="T266" s="1">
        <f>-(SUMIFS('OD0040 theo Bravo'!$G:$G,'OD0040 theo Bravo'!$G:$G,"&lt;"&amp;0,'OD0040 theo Bravo'!$D:$D,T$3))</f>
        <v>49247</v>
      </c>
      <c r="U266" s="18">
        <f t="shared" si="82"/>
        <v>0</v>
      </c>
      <c r="V266" s="18">
        <f t="shared" si="83"/>
        <v>10150</v>
      </c>
      <c r="W266" s="18">
        <f t="shared" si="84"/>
        <v>1609</v>
      </c>
      <c r="X266" s="18">
        <f t="shared" si="85"/>
        <v>0</v>
      </c>
      <c r="Y266" s="18">
        <f t="shared" si="86"/>
        <v>0</v>
      </c>
      <c r="Z266" s="18">
        <f t="shared" si="87"/>
        <v>0</v>
      </c>
      <c r="AA266" s="18">
        <f t="shared" si="88"/>
        <v>0</v>
      </c>
      <c r="AB266" s="18">
        <f t="shared" si="89"/>
        <v>31721</v>
      </c>
      <c r="AC266" s="18">
        <f t="shared" si="90"/>
        <v>0</v>
      </c>
      <c r="AD266" s="17">
        <f>(U266*SUMIFS(Info!$C:$C,Info!$A:$A,AD$3,Info!$E:$E,"&gt;="&amp;$B266,Info!$D:$D,"&lt;="&amp;$B266,Info!$I:$I,"x")/365)*100000</f>
        <v>0</v>
      </c>
      <c r="AE266" s="17">
        <f>(V266*SUMIFS(Info!$C:$C,Info!$A:$A,AE$3,Info!$E:$E,"&gt;="&amp;$B266,Info!$D:$D,"&lt;="&amp;$B266,Info!$I:$I,"x")/365)*100000</f>
        <v>174635.61643835614</v>
      </c>
      <c r="AF266" s="17">
        <f>(W266*SUMIFS(Info!$C:$C,Info!$A:$A,AF$3,Info!$E:$E,"&gt;="&amp;$B266,Info!$D:$D,"&lt;="&amp;$B266,Info!$I:$I,"x")/365)*100000</f>
        <v>29446.904109589039</v>
      </c>
      <c r="AG266" s="17">
        <f>(X266*SUMIFS(Info!$C:$C,Info!$A:$A,AG$3,Info!$E:$E,"&gt;="&amp;$B266,Info!$D:$D,"&lt;="&amp;$B266,Info!$I:$I,"x")/365)*100000</f>
        <v>0</v>
      </c>
      <c r="AH266" s="17">
        <f>(Y266*SUMIFS(Info!$C:$C,Info!$A:$A,AH$3,Info!$E:$E,"&gt;="&amp;$B266,Info!$D:$D,"&lt;="&amp;$B266,Info!$I:$I,"x")/365)*100000</f>
        <v>0</v>
      </c>
      <c r="AI266" s="17">
        <f>(Z266*SUMIFS(Info!$C:$C,Info!$A:$A,AI$3,Info!$E:$E,"&gt;="&amp;$B266,Info!$D:$D,"&lt;="&amp;$B266,Info!$I:$I,"x")/365)*100000</f>
        <v>0</v>
      </c>
      <c r="AJ266" s="17">
        <f>(AA266*SUMIFS(Info!$C:$C,Info!$A:$A,AJ$3,Info!$E:$E,"&gt;="&amp;$B266,Info!$D:$D,"&lt;="&amp;$B266,Info!$I:$I,"x")/365)*100000</f>
        <v>0</v>
      </c>
      <c r="AK266" s="17">
        <f>(AB266*SUMIFS(Info!$C:$C,Info!$A:$A,AK$3,Info!$E:$E,"&gt;="&amp;$B266,Info!$D:$D,"&lt;="&amp;$B266,Info!$I:$I,"x")/365)*100000</f>
        <v>0</v>
      </c>
      <c r="AL266" s="17">
        <f>(AC266*SUMIFS(Info!$C:$C,Info!$A:$A,AL$3,Info!$E:$E,"&gt;="&amp;$B266,Info!$D:$D,"&lt;="&amp;$B266,Info!$I:$I,"x")/365)*100000</f>
        <v>0</v>
      </c>
    </row>
    <row r="267" spans="2:38">
      <c r="B267" s="14">
        <f t="shared" si="81"/>
        <v>45831</v>
      </c>
      <c r="C267" s="1">
        <f>(SUMIFS('OD0040 theo Bravo'!$G:$G,'OD0040 theo Bravo'!$G:$G,"&gt;="&amp;0,'OD0040 theo Bravo'!$D:$D,C$3,'OD0040 theo Bravo'!$B:$B,"&lt;="&amp;$B267))</f>
        <v>326433</v>
      </c>
      <c r="D267" s="1">
        <f>(SUMIFS('OD0040 theo Bravo'!$G:$G,'OD0040 theo Bravo'!$G:$G,"&gt;="&amp;0,'OD0040 theo Bravo'!$D:$D,D$3,'OD0040 theo Bravo'!$B:$B,"&lt;="&amp;$B267))</f>
        <v>10150</v>
      </c>
      <c r="E267" s="1">
        <f>(SUMIFS('OD0040 theo Bravo'!$G:$G,'OD0040 theo Bravo'!$G:$G,"&gt;="&amp;0,'OD0040 theo Bravo'!$D:$D,E$3,'OD0040 theo Bravo'!$B:$B,"&lt;="&amp;$B267))</f>
        <v>977152</v>
      </c>
      <c r="F267" s="1">
        <f>(SUMIFS('OD0040 theo Bravo'!$G:$G,'OD0040 theo Bravo'!$G:$G,"&gt;="&amp;0,'OD0040 theo Bravo'!$D:$D,F$3,'OD0040 theo Bravo'!$B:$B,"&lt;="&amp;$B267))</f>
        <v>793415</v>
      </c>
      <c r="G267" s="1">
        <f>(SUMIFS('OD0040 theo Bravo'!$G:$G,'OD0040 theo Bravo'!$G:$G,"&gt;="&amp;0,'OD0040 theo Bravo'!$D:$D,G$3,'OD0040 theo Bravo'!$B:$B,"&lt;="&amp;$B267))</f>
        <v>550000</v>
      </c>
      <c r="H267" s="1">
        <f>(SUMIFS('OD0040 theo Bravo'!$G:$G,'OD0040 theo Bravo'!$G:$G,"&gt;="&amp;0,'OD0040 theo Bravo'!$D:$D,H$3,'OD0040 theo Bravo'!$B:$B,"&lt;="&amp;$B267))</f>
        <v>553512</v>
      </c>
      <c r="I267" s="1">
        <f>(SUMIFS('OD0040 theo Bravo'!$G:$G,'OD0040 theo Bravo'!$G:$G,"&gt;="&amp;0,'OD0040 theo Bravo'!$D:$D,I$3,'OD0040 theo Bravo'!$B:$B,"&lt;="&amp;$B267))</f>
        <v>541928</v>
      </c>
      <c r="J267" s="1">
        <f>(SUMIFS('OD0040 theo Bravo'!$G:$G,'OD0040 theo Bravo'!$G:$G,"&gt;="&amp;0,'OD0040 theo Bravo'!$D:$D,J$3,'OD0040 theo Bravo'!$B:$B,"&lt;="&amp;$B267))</f>
        <v>31721</v>
      </c>
      <c r="K267" s="1">
        <f>(SUMIFS('OD0040 theo Bravo'!$G:$G,'OD0040 theo Bravo'!$G:$G,"&gt;="&amp;0,'OD0040 theo Bravo'!$D:$D,K$3,'OD0040 theo Bravo'!$B:$B,"&lt;="&amp;$B267))</f>
        <v>49247</v>
      </c>
      <c r="L267" s="1">
        <f>-(SUMIFS('OD0040 theo Bravo'!$G:$G,'OD0040 theo Bravo'!$G:$G,"&lt;"&amp;0,'OD0040 theo Bravo'!$D:$D,L$3))</f>
        <v>504722</v>
      </c>
      <c r="M267" s="1">
        <f>-(SUMIFS('OD0040 theo Bravo'!$G:$G,'OD0040 theo Bravo'!$G:$G,"&lt;"&amp;0,'OD0040 theo Bravo'!$D:$D,M$3))</f>
        <v>0</v>
      </c>
      <c r="N267" s="1">
        <f>-(SUMIFS('OD0040 theo Bravo'!$G:$G,'OD0040 theo Bravo'!$G:$G,"&lt;"&amp;0,'OD0040 theo Bravo'!$D:$D,N$3))</f>
        <v>974267</v>
      </c>
      <c r="O267" s="1">
        <f>-(SUMIFS('OD0040 theo Bravo'!$G:$G,'OD0040 theo Bravo'!$G:$G,"&lt;"&amp;0,'OD0040 theo Bravo'!$D:$D,O$3))</f>
        <v>830018</v>
      </c>
      <c r="P267" s="1">
        <f>-(SUMIFS('OD0040 theo Bravo'!$G:$G,'OD0040 theo Bravo'!$G:$G,"&lt;"&amp;0,'OD0040 theo Bravo'!$D:$D,P$3))</f>
        <v>550000</v>
      </c>
      <c r="Q267" s="1">
        <f>-(SUMIFS('OD0040 theo Bravo'!$G:$G,'OD0040 theo Bravo'!$G:$G,"&lt;"&amp;0,'OD0040 theo Bravo'!$D:$D,Q$3))</f>
        <v>449984</v>
      </c>
      <c r="R267" s="1">
        <f>-(SUMIFS('OD0040 theo Bravo'!$G:$G,'OD0040 theo Bravo'!$G:$G,"&lt;"&amp;0,'OD0040 theo Bravo'!$D:$D,R$3))</f>
        <v>550145</v>
      </c>
      <c r="S267" s="1">
        <f>-(SUMIFS('OD0040 theo Bravo'!$G:$G,'OD0040 theo Bravo'!$G:$G,"&lt;"&amp;0,'OD0040 theo Bravo'!$D:$D,S$3))</f>
        <v>0</v>
      </c>
      <c r="T267" s="1">
        <f>-(SUMIFS('OD0040 theo Bravo'!$G:$G,'OD0040 theo Bravo'!$G:$G,"&lt;"&amp;0,'OD0040 theo Bravo'!$D:$D,T$3))</f>
        <v>49247</v>
      </c>
      <c r="U267" s="18">
        <f t="shared" si="82"/>
        <v>0</v>
      </c>
      <c r="V267" s="18">
        <f t="shared" si="83"/>
        <v>10150</v>
      </c>
      <c r="W267" s="18">
        <f t="shared" si="84"/>
        <v>2885</v>
      </c>
      <c r="X267" s="18">
        <f t="shared" si="85"/>
        <v>0</v>
      </c>
      <c r="Y267" s="18">
        <f t="shared" si="86"/>
        <v>0</v>
      </c>
      <c r="Z267" s="18">
        <f t="shared" si="87"/>
        <v>103528</v>
      </c>
      <c r="AA267" s="18">
        <f t="shared" si="88"/>
        <v>0</v>
      </c>
      <c r="AB267" s="18">
        <f t="shared" si="89"/>
        <v>31721</v>
      </c>
      <c r="AC267" s="18">
        <f t="shared" si="90"/>
        <v>0</v>
      </c>
      <c r="AD267" s="17">
        <f>(U267*SUMIFS(Info!$C:$C,Info!$A:$A,AD$3,Info!$E:$E,"&gt;="&amp;$B267,Info!$D:$D,"&lt;="&amp;$B267,Info!$I:$I,"x")/365)*100000</f>
        <v>0</v>
      </c>
      <c r="AE267" s="17">
        <f>(V267*SUMIFS(Info!$C:$C,Info!$A:$A,AE$3,Info!$E:$E,"&gt;="&amp;$B267,Info!$D:$D,"&lt;="&amp;$B267,Info!$I:$I,"x")/365)*100000</f>
        <v>174635.61643835614</v>
      </c>
      <c r="AF267" s="17">
        <f>(W267*SUMIFS(Info!$C:$C,Info!$A:$A,AF$3,Info!$E:$E,"&gt;="&amp;$B267,Info!$D:$D,"&lt;="&amp;$B267,Info!$I:$I,"x")/365)*100000</f>
        <v>52799.452054794514</v>
      </c>
      <c r="AG267" s="17">
        <f>(X267*SUMIFS(Info!$C:$C,Info!$A:$A,AG$3,Info!$E:$E,"&gt;="&amp;$B267,Info!$D:$D,"&lt;="&amp;$B267,Info!$I:$I,"x")/365)*100000</f>
        <v>0</v>
      </c>
      <c r="AH267" s="17">
        <f>(Y267*SUMIFS(Info!$C:$C,Info!$A:$A,AH$3,Info!$E:$E,"&gt;="&amp;$B267,Info!$D:$D,"&lt;="&amp;$B267,Info!$I:$I,"x")/365)*100000</f>
        <v>0</v>
      </c>
      <c r="AI267" s="17">
        <f>(Z267*SUMIFS(Info!$C:$C,Info!$A:$A,AI$3,Info!$E:$E,"&gt;="&amp;$B267,Info!$D:$D,"&lt;="&amp;$B267,Info!$I:$I,"x")/365)*100000</f>
        <v>2120196.7123287669</v>
      </c>
      <c r="AJ267" s="17">
        <f>(AA267*SUMIFS(Info!$C:$C,Info!$A:$A,AJ$3,Info!$E:$E,"&gt;="&amp;$B267,Info!$D:$D,"&lt;="&amp;$B267,Info!$I:$I,"x")/365)*100000</f>
        <v>0</v>
      </c>
      <c r="AK267" s="17">
        <f>(AB267*SUMIFS(Info!$C:$C,Info!$A:$A,AK$3,Info!$E:$E,"&gt;="&amp;$B267,Info!$D:$D,"&lt;="&amp;$B267,Info!$I:$I,"x")/365)*100000</f>
        <v>0</v>
      </c>
      <c r="AL267" s="17">
        <f>(AC267*SUMIFS(Info!$C:$C,Info!$A:$A,AL$3,Info!$E:$E,"&gt;="&amp;$B267,Info!$D:$D,"&lt;="&amp;$B267,Info!$I:$I,"x")/365)*100000</f>
        <v>0</v>
      </c>
    </row>
    <row r="268" spans="2:38">
      <c r="B268" s="14">
        <f t="shared" si="81"/>
        <v>45832</v>
      </c>
      <c r="C268" s="1">
        <f>(SUMIFS('OD0040 theo Bravo'!$G:$G,'OD0040 theo Bravo'!$G:$G,"&gt;="&amp;0,'OD0040 theo Bravo'!$D:$D,C$3,'OD0040 theo Bravo'!$B:$B,"&lt;="&amp;$B268))</f>
        <v>326590</v>
      </c>
      <c r="D268" s="1">
        <f>(SUMIFS('OD0040 theo Bravo'!$G:$G,'OD0040 theo Bravo'!$G:$G,"&gt;="&amp;0,'OD0040 theo Bravo'!$D:$D,D$3,'OD0040 theo Bravo'!$B:$B,"&lt;="&amp;$B268))</f>
        <v>10150</v>
      </c>
      <c r="E268" s="1">
        <f>(SUMIFS('OD0040 theo Bravo'!$G:$G,'OD0040 theo Bravo'!$G:$G,"&gt;="&amp;0,'OD0040 theo Bravo'!$D:$D,E$3,'OD0040 theo Bravo'!$B:$B,"&lt;="&amp;$B268))</f>
        <v>977483</v>
      </c>
      <c r="F268" s="1">
        <f>(SUMIFS('OD0040 theo Bravo'!$G:$G,'OD0040 theo Bravo'!$G:$G,"&gt;="&amp;0,'OD0040 theo Bravo'!$D:$D,F$3,'OD0040 theo Bravo'!$B:$B,"&lt;="&amp;$B268))</f>
        <v>797464</v>
      </c>
      <c r="G268" s="1">
        <f>(SUMIFS('OD0040 theo Bravo'!$G:$G,'OD0040 theo Bravo'!$G:$G,"&gt;="&amp;0,'OD0040 theo Bravo'!$D:$D,G$3,'OD0040 theo Bravo'!$B:$B,"&lt;="&amp;$B268))</f>
        <v>550000</v>
      </c>
      <c r="H268" s="1">
        <f>(SUMIFS('OD0040 theo Bravo'!$G:$G,'OD0040 theo Bravo'!$G:$G,"&gt;="&amp;0,'OD0040 theo Bravo'!$D:$D,H$3,'OD0040 theo Bravo'!$B:$B,"&lt;="&amp;$B268))</f>
        <v>553578</v>
      </c>
      <c r="I268" s="1">
        <f>(SUMIFS('OD0040 theo Bravo'!$G:$G,'OD0040 theo Bravo'!$G:$G,"&gt;="&amp;0,'OD0040 theo Bravo'!$D:$D,I$3,'OD0040 theo Bravo'!$B:$B,"&lt;="&amp;$B268))</f>
        <v>543510</v>
      </c>
      <c r="J268" s="1">
        <f>(SUMIFS('OD0040 theo Bravo'!$G:$G,'OD0040 theo Bravo'!$G:$G,"&gt;="&amp;0,'OD0040 theo Bravo'!$D:$D,J$3,'OD0040 theo Bravo'!$B:$B,"&lt;="&amp;$B268))</f>
        <v>31746</v>
      </c>
      <c r="K268" s="1">
        <f>(SUMIFS('OD0040 theo Bravo'!$G:$G,'OD0040 theo Bravo'!$G:$G,"&gt;="&amp;0,'OD0040 theo Bravo'!$D:$D,K$3,'OD0040 theo Bravo'!$B:$B,"&lt;="&amp;$B268))</f>
        <v>49247</v>
      </c>
      <c r="L268" s="1">
        <f>-(SUMIFS('OD0040 theo Bravo'!$G:$G,'OD0040 theo Bravo'!$G:$G,"&lt;"&amp;0,'OD0040 theo Bravo'!$D:$D,L$3))</f>
        <v>504722</v>
      </c>
      <c r="M268" s="1">
        <f>-(SUMIFS('OD0040 theo Bravo'!$G:$G,'OD0040 theo Bravo'!$G:$G,"&lt;"&amp;0,'OD0040 theo Bravo'!$D:$D,M$3))</f>
        <v>0</v>
      </c>
      <c r="N268" s="1">
        <f>-(SUMIFS('OD0040 theo Bravo'!$G:$G,'OD0040 theo Bravo'!$G:$G,"&lt;"&amp;0,'OD0040 theo Bravo'!$D:$D,N$3))</f>
        <v>974267</v>
      </c>
      <c r="O268" s="1">
        <f>-(SUMIFS('OD0040 theo Bravo'!$G:$G,'OD0040 theo Bravo'!$G:$G,"&lt;"&amp;0,'OD0040 theo Bravo'!$D:$D,O$3))</f>
        <v>830018</v>
      </c>
      <c r="P268" s="1">
        <f>-(SUMIFS('OD0040 theo Bravo'!$G:$G,'OD0040 theo Bravo'!$G:$G,"&lt;"&amp;0,'OD0040 theo Bravo'!$D:$D,P$3))</f>
        <v>550000</v>
      </c>
      <c r="Q268" s="1">
        <f>-(SUMIFS('OD0040 theo Bravo'!$G:$G,'OD0040 theo Bravo'!$G:$G,"&lt;"&amp;0,'OD0040 theo Bravo'!$D:$D,Q$3))</f>
        <v>449984</v>
      </c>
      <c r="R268" s="1">
        <f>-(SUMIFS('OD0040 theo Bravo'!$G:$G,'OD0040 theo Bravo'!$G:$G,"&lt;"&amp;0,'OD0040 theo Bravo'!$D:$D,R$3))</f>
        <v>550145</v>
      </c>
      <c r="S268" s="1">
        <f>-(SUMIFS('OD0040 theo Bravo'!$G:$G,'OD0040 theo Bravo'!$G:$G,"&lt;"&amp;0,'OD0040 theo Bravo'!$D:$D,S$3))</f>
        <v>0</v>
      </c>
      <c r="T268" s="1">
        <f>-(SUMIFS('OD0040 theo Bravo'!$G:$G,'OD0040 theo Bravo'!$G:$G,"&lt;"&amp;0,'OD0040 theo Bravo'!$D:$D,T$3))</f>
        <v>49247</v>
      </c>
      <c r="U268" s="18">
        <f t="shared" si="82"/>
        <v>0</v>
      </c>
      <c r="V268" s="18">
        <f t="shared" si="83"/>
        <v>10150</v>
      </c>
      <c r="W268" s="18">
        <f t="shared" si="84"/>
        <v>3216</v>
      </c>
      <c r="X268" s="18">
        <f t="shared" si="85"/>
        <v>0</v>
      </c>
      <c r="Y268" s="18">
        <f t="shared" si="86"/>
        <v>0</v>
      </c>
      <c r="Z268" s="18">
        <f t="shared" si="87"/>
        <v>103594</v>
      </c>
      <c r="AA268" s="18">
        <f t="shared" si="88"/>
        <v>0</v>
      </c>
      <c r="AB268" s="18">
        <f t="shared" si="89"/>
        <v>31746</v>
      </c>
      <c r="AC268" s="18">
        <f t="shared" si="90"/>
        <v>0</v>
      </c>
      <c r="AD268" s="17">
        <f>(U268*SUMIFS(Info!$C:$C,Info!$A:$A,AD$3,Info!$E:$E,"&gt;="&amp;$B268,Info!$D:$D,"&lt;="&amp;$B268,Info!$I:$I,"x")/365)*100000</f>
        <v>0</v>
      </c>
      <c r="AE268" s="17">
        <f>(V268*SUMIFS(Info!$C:$C,Info!$A:$A,AE$3,Info!$E:$E,"&gt;="&amp;$B268,Info!$D:$D,"&lt;="&amp;$B268,Info!$I:$I,"x")/365)*100000</f>
        <v>174635.61643835614</v>
      </c>
      <c r="AF268" s="17">
        <f>(W268*SUMIFS(Info!$C:$C,Info!$A:$A,AF$3,Info!$E:$E,"&gt;="&amp;$B268,Info!$D:$D,"&lt;="&amp;$B268,Info!$I:$I,"x")/365)*100000</f>
        <v>58857.205479452059</v>
      </c>
      <c r="AG268" s="17">
        <f>(X268*SUMIFS(Info!$C:$C,Info!$A:$A,AG$3,Info!$E:$E,"&gt;="&amp;$B268,Info!$D:$D,"&lt;="&amp;$B268,Info!$I:$I,"x")/365)*100000</f>
        <v>0</v>
      </c>
      <c r="AH268" s="17">
        <f>(Y268*SUMIFS(Info!$C:$C,Info!$A:$A,AH$3,Info!$E:$E,"&gt;="&amp;$B268,Info!$D:$D,"&lt;="&amp;$B268,Info!$I:$I,"x")/365)*100000</f>
        <v>0</v>
      </c>
      <c r="AI268" s="17">
        <f>(Z268*SUMIFS(Info!$C:$C,Info!$A:$A,AI$3,Info!$E:$E,"&gt;="&amp;$B268,Info!$D:$D,"&lt;="&amp;$B268,Info!$I:$I,"x")/365)*100000</f>
        <v>2121548.3561643837</v>
      </c>
      <c r="AJ268" s="17">
        <f>(AA268*SUMIFS(Info!$C:$C,Info!$A:$A,AJ$3,Info!$E:$E,"&gt;="&amp;$B268,Info!$D:$D,"&lt;="&amp;$B268,Info!$I:$I,"x")/365)*100000</f>
        <v>0</v>
      </c>
      <c r="AK268" s="17">
        <f>(AB268*SUMIFS(Info!$C:$C,Info!$A:$A,AK$3,Info!$E:$E,"&gt;="&amp;$B268,Info!$D:$D,"&lt;="&amp;$B268,Info!$I:$I,"x")/365)*100000</f>
        <v>0</v>
      </c>
      <c r="AL268" s="17">
        <f>(AC268*SUMIFS(Info!$C:$C,Info!$A:$A,AL$3,Info!$E:$E,"&gt;="&amp;$B268,Info!$D:$D,"&lt;="&amp;$B268,Info!$I:$I,"x")/365)*100000</f>
        <v>0</v>
      </c>
    </row>
    <row r="269" spans="2:38">
      <c r="B269" s="14">
        <f t="shared" si="81"/>
        <v>45833</v>
      </c>
      <c r="C269" s="1">
        <f>(SUMIFS('OD0040 theo Bravo'!$G:$G,'OD0040 theo Bravo'!$G:$G,"&gt;="&amp;0,'OD0040 theo Bravo'!$D:$D,C$3,'OD0040 theo Bravo'!$B:$B,"&lt;="&amp;$B269))</f>
        <v>331841</v>
      </c>
      <c r="D269" s="1">
        <f>(SUMIFS('OD0040 theo Bravo'!$G:$G,'OD0040 theo Bravo'!$G:$G,"&gt;="&amp;0,'OD0040 theo Bravo'!$D:$D,D$3,'OD0040 theo Bravo'!$B:$B,"&lt;="&amp;$B269))</f>
        <v>10150</v>
      </c>
      <c r="E269" s="1">
        <f>(SUMIFS('OD0040 theo Bravo'!$G:$G,'OD0040 theo Bravo'!$G:$G,"&gt;="&amp;0,'OD0040 theo Bravo'!$D:$D,E$3,'OD0040 theo Bravo'!$B:$B,"&lt;="&amp;$B269))</f>
        <v>979244</v>
      </c>
      <c r="F269" s="1">
        <f>(SUMIFS('OD0040 theo Bravo'!$G:$G,'OD0040 theo Bravo'!$G:$G,"&gt;="&amp;0,'OD0040 theo Bravo'!$D:$D,F$3,'OD0040 theo Bravo'!$B:$B,"&lt;="&amp;$B269))</f>
        <v>801599</v>
      </c>
      <c r="G269" s="1">
        <f>(SUMIFS('OD0040 theo Bravo'!$G:$G,'OD0040 theo Bravo'!$G:$G,"&gt;="&amp;0,'OD0040 theo Bravo'!$D:$D,G$3,'OD0040 theo Bravo'!$B:$B,"&lt;="&amp;$B269))</f>
        <v>550000</v>
      </c>
      <c r="H269" s="1">
        <f>(SUMIFS('OD0040 theo Bravo'!$G:$G,'OD0040 theo Bravo'!$G:$G,"&gt;="&amp;0,'OD0040 theo Bravo'!$D:$D,H$3,'OD0040 theo Bravo'!$B:$B,"&lt;="&amp;$B269))</f>
        <v>553601</v>
      </c>
      <c r="I269" s="1">
        <f>(SUMIFS('OD0040 theo Bravo'!$G:$G,'OD0040 theo Bravo'!$G:$G,"&gt;="&amp;0,'OD0040 theo Bravo'!$D:$D,I$3,'OD0040 theo Bravo'!$B:$B,"&lt;="&amp;$B269))</f>
        <v>543510</v>
      </c>
      <c r="J269" s="1">
        <f>(SUMIFS('OD0040 theo Bravo'!$G:$G,'OD0040 theo Bravo'!$G:$G,"&gt;="&amp;0,'OD0040 theo Bravo'!$D:$D,J$3,'OD0040 theo Bravo'!$B:$B,"&lt;="&amp;$B269))</f>
        <v>31746</v>
      </c>
      <c r="K269" s="1">
        <f>(SUMIFS('OD0040 theo Bravo'!$G:$G,'OD0040 theo Bravo'!$G:$G,"&gt;="&amp;0,'OD0040 theo Bravo'!$D:$D,K$3,'OD0040 theo Bravo'!$B:$B,"&lt;="&amp;$B269))</f>
        <v>49247</v>
      </c>
      <c r="L269" s="1">
        <f>-(SUMIFS('OD0040 theo Bravo'!$G:$G,'OD0040 theo Bravo'!$G:$G,"&lt;"&amp;0,'OD0040 theo Bravo'!$D:$D,L$3))</f>
        <v>504722</v>
      </c>
      <c r="M269" s="1">
        <f>-(SUMIFS('OD0040 theo Bravo'!$G:$G,'OD0040 theo Bravo'!$G:$G,"&lt;"&amp;0,'OD0040 theo Bravo'!$D:$D,M$3))</f>
        <v>0</v>
      </c>
      <c r="N269" s="1">
        <f>-(SUMIFS('OD0040 theo Bravo'!$G:$G,'OD0040 theo Bravo'!$G:$G,"&lt;"&amp;0,'OD0040 theo Bravo'!$D:$D,N$3))</f>
        <v>974267</v>
      </c>
      <c r="O269" s="1">
        <f>-(SUMIFS('OD0040 theo Bravo'!$G:$G,'OD0040 theo Bravo'!$G:$G,"&lt;"&amp;0,'OD0040 theo Bravo'!$D:$D,O$3))</f>
        <v>830018</v>
      </c>
      <c r="P269" s="1">
        <f>-(SUMIFS('OD0040 theo Bravo'!$G:$G,'OD0040 theo Bravo'!$G:$G,"&lt;"&amp;0,'OD0040 theo Bravo'!$D:$D,P$3))</f>
        <v>550000</v>
      </c>
      <c r="Q269" s="1">
        <f>-(SUMIFS('OD0040 theo Bravo'!$G:$G,'OD0040 theo Bravo'!$G:$G,"&lt;"&amp;0,'OD0040 theo Bravo'!$D:$D,Q$3))</f>
        <v>449984</v>
      </c>
      <c r="R269" s="1">
        <f>-(SUMIFS('OD0040 theo Bravo'!$G:$G,'OD0040 theo Bravo'!$G:$G,"&lt;"&amp;0,'OD0040 theo Bravo'!$D:$D,R$3))</f>
        <v>550145</v>
      </c>
      <c r="S269" s="1">
        <f>-(SUMIFS('OD0040 theo Bravo'!$G:$G,'OD0040 theo Bravo'!$G:$G,"&lt;"&amp;0,'OD0040 theo Bravo'!$D:$D,S$3))</f>
        <v>0</v>
      </c>
      <c r="T269" s="1">
        <f>-(SUMIFS('OD0040 theo Bravo'!$G:$G,'OD0040 theo Bravo'!$G:$G,"&lt;"&amp;0,'OD0040 theo Bravo'!$D:$D,T$3))</f>
        <v>49247</v>
      </c>
      <c r="U269" s="18">
        <f t="shared" si="82"/>
        <v>0</v>
      </c>
      <c r="V269" s="18">
        <f t="shared" si="83"/>
        <v>10150</v>
      </c>
      <c r="W269" s="18">
        <f t="shared" si="84"/>
        <v>4977</v>
      </c>
      <c r="X269" s="18">
        <f t="shared" si="85"/>
        <v>0</v>
      </c>
      <c r="Y269" s="18">
        <f t="shared" si="86"/>
        <v>0</v>
      </c>
      <c r="Z269" s="18">
        <f t="shared" si="87"/>
        <v>103617</v>
      </c>
      <c r="AA269" s="18">
        <f t="shared" si="88"/>
        <v>0</v>
      </c>
      <c r="AB269" s="18">
        <f t="shared" si="89"/>
        <v>31746</v>
      </c>
      <c r="AC269" s="18">
        <f t="shared" si="90"/>
        <v>0</v>
      </c>
      <c r="AD269" s="17">
        <f>(U269*SUMIFS(Info!$C:$C,Info!$A:$A,AD$3,Info!$E:$E,"&gt;="&amp;$B269,Info!$D:$D,"&lt;="&amp;$B269,Info!$I:$I,"x")/365)*100000</f>
        <v>0</v>
      </c>
      <c r="AE269" s="17">
        <f>(V269*SUMIFS(Info!$C:$C,Info!$A:$A,AE$3,Info!$E:$E,"&gt;="&amp;$B269,Info!$D:$D,"&lt;="&amp;$B269,Info!$I:$I,"x")/365)*100000</f>
        <v>174635.61643835614</v>
      </c>
      <c r="AF269" s="17">
        <f>(W269*SUMIFS(Info!$C:$C,Info!$A:$A,AF$3,Info!$E:$E,"&gt;="&amp;$B269,Info!$D:$D,"&lt;="&amp;$B269,Info!$I:$I,"x")/365)*100000</f>
        <v>91085.917808219179</v>
      </c>
      <c r="AG269" s="17">
        <f>(X269*SUMIFS(Info!$C:$C,Info!$A:$A,AG$3,Info!$E:$E,"&gt;="&amp;$B269,Info!$D:$D,"&lt;="&amp;$B269,Info!$I:$I,"x")/365)*100000</f>
        <v>0</v>
      </c>
      <c r="AH269" s="17">
        <f>(Y269*SUMIFS(Info!$C:$C,Info!$A:$A,AH$3,Info!$E:$E,"&gt;="&amp;$B269,Info!$D:$D,"&lt;="&amp;$B269,Info!$I:$I,"x")/365)*100000</f>
        <v>0</v>
      </c>
      <c r="AI269" s="17">
        <f>(Z269*SUMIFS(Info!$C:$C,Info!$A:$A,AI$3,Info!$E:$E,"&gt;="&amp;$B269,Info!$D:$D,"&lt;="&amp;$B269,Info!$I:$I,"x")/365)*100000</f>
        <v>2122019.3835616438</v>
      </c>
      <c r="AJ269" s="17">
        <f>(AA269*SUMIFS(Info!$C:$C,Info!$A:$A,AJ$3,Info!$E:$E,"&gt;="&amp;$B269,Info!$D:$D,"&lt;="&amp;$B269,Info!$I:$I,"x")/365)*100000</f>
        <v>0</v>
      </c>
      <c r="AK269" s="17">
        <f>(AB269*SUMIFS(Info!$C:$C,Info!$A:$A,AK$3,Info!$E:$E,"&gt;="&amp;$B269,Info!$D:$D,"&lt;="&amp;$B269,Info!$I:$I,"x")/365)*100000</f>
        <v>0</v>
      </c>
      <c r="AL269" s="17">
        <f>(AC269*SUMIFS(Info!$C:$C,Info!$A:$A,AL$3,Info!$E:$E,"&gt;="&amp;$B269,Info!$D:$D,"&lt;="&amp;$B269,Info!$I:$I,"x")/365)*100000</f>
        <v>0</v>
      </c>
    </row>
    <row r="270" spans="2:38">
      <c r="B270" s="14">
        <f t="shared" si="81"/>
        <v>45834</v>
      </c>
      <c r="C270" s="1">
        <f>(SUMIFS('OD0040 theo Bravo'!$G:$G,'OD0040 theo Bravo'!$G:$G,"&gt;="&amp;0,'OD0040 theo Bravo'!$D:$D,C$3,'OD0040 theo Bravo'!$B:$B,"&lt;="&amp;$B270))</f>
        <v>332527</v>
      </c>
      <c r="D270" s="1">
        <f>(SUMIFS('OD0040 theo Bravo'!$G:$G,'OD0040 theo Bravo'!$G:$G,"&gt;="&amp;0,'OD0040 theo Bravo'!$D:$D,D$3,'OD0040 theo Bravo'!$B:$B,"&lt;="&amp;$B270))</f>
        <v>10150</v>
      </c>
      <c r="E270" s="1">
        <f>(SUMIFS('OD0040 theo Bravo'!$G:$G,'OD0040 theo Bravo'!$G:$G,"&gt;="&amp;0,'OD0040 theo Bravo'!$D:$D,E$3,'OD0040 theo Bravo'!$B:$B,"&lt;="&amp;$B270))</f>
        <v>979371</v>
      </c>
      <c r="F270" s="1">
        <f>(SUMIFS('OD0040 theo Bravo'!$G:$G,'OD0040 theo Bravo'!$G:$G,"&gt;="&amp;0,'OD0040 theo Bravo'!$D:$D,F$3,'OD0040 theo Bravo'!$B:$B,"&lt;="&amp;$B270))</f>
        <v>803833</v>
      </c>
      <c r="G270" s="1">
        <f>(SUMIFS('OD0040 theo Bravo'!$G:$G,'OD0040 theo Bravo'!$G:$G,"&gt;="&amp;0,'OD0040 theo Bravo'!$D:$D,G$3,'OD0040 theo Bravo'!$B:$B,"&lt;="&amp;$B270))</f>
        <v>550000</v>
      </c>
      <c r="H270" s="1">
        <f>(SUMIFS('OD0040 theo Bravo'!$G:$G,'OD0040 theo Bravo'!$G:$G,"&gt;="&amp;0,'OD0040 theo Bravo'!$D:$D,H$3,'OD0040 theo Bravo'!$B:$B,"&lt;="&amp;$B270))</f>
        <v>553601</v>
      </c>
      <c r="I270" s="1">
        <f>(SUMIFS('OD0040 theo Bravo'!$G:$G,'OD0040 theo Bravo'!$G:$G,"&gt;="&amp;0,'OD0040 theo Bravo'!$D:$D,I$3,'OD0040 theo Bravo'!$B:$B,"&lt;="&amp;$B270))</f>
        <v>544073</v>
      </c>
      <c r="J270" s="1">
        <f>(SUMIFS('OD0040 theo Bravo'!$G:$G,'OD0040 theo Bravo'!$G:$G,"&gt;="&amp;0,'OD0040 theo Bravo'!$D:$D,J$3,'OD0040 theo Bravo'!$B:$B,"&lt;="&amp;$B270))</f>
        <v>31826</v>
      </c>
      <c r="K270" s="1">
        <f>(SUMIFS('OD0040 theo Bravo'!$G:$G,'OD0040 theo Bravo'!$G:$G,"&gt;="&amp;0,'OD0040 theo Bravo'!$D:$D,K$3,'OD0040 theo Bravo'!$B:$B,"&lt;="&amp;$B270))</f>
        <v>49247</v>
      </c>
      <c r="L270" s="1">
        <f>-(SUMIFS('OD0040 theo Bravo'!$G:$G,'OD0040 theo Bravo'!$G:$G,"&lt;"&amp;0,'OD0040 theo Bravo'!$D:$D,L$3))</f>
        <v>504722</v>
      </c>
      <c r="M270" s="1">
        <f>-(SUMIFS('OD0040 theo Bravo'!$G:$G,'OD0040 theo Bravo'!$G:$G,"&lt;"&amp;0,'OD0040 theo Bravo'!$D:$D,M$3))</f>
        <v>0</v>
      </c>
      <c r="N270" s="1">
        <f>-(SUMIFS('OD0040 theo Bravo'!$G:$G,'OD0040 theo Bravo'!$G:$G,"&lt;"&amp;0,'OD0040 theo Bravo'!$D:$D,N$3))</f>
        <v>974267</v>
      </c>
      <c r="O270" s="1">
        <f>-(SUMIFS('OD0040 theo Bravo'!$G:$G,'OD0040 theo Bravo'!$G:$G,"&lt;"&amp;0,'OD0040 theo Bravo'!$D:$D,O$3))</f>
        <v>830018</v>
      </c>
      <c r="P270" s="1">
        <f>-(SUMIFS('OD0040 theo Bravo'!$G:$G,'OD0040 theo Bravo'!$G:$G,"&lt;"&amp;0,'OD0040 theo Bravo'!$D:$D,P$3))</f>
        <v>550000</v>
      </c>
      <c r="Q270" s="1">
        <f>-(SUMIFS('OD0040 theo Bravo'!$G:$G,'OD0040 theo Bravo'!$G:$G,"&lt;"&amp;0,'OD0040 theo Bravo'!$D:$D,Q$3))</f>
        <v>449984</v>
      </c>
      <c r="R270" s="1">
        <f>-(SUMIFS('OD0040 theo Bravo'!$G:$G,'OD0040 theo Bravo'!$G:$G,"&lt;"&amp;0,'OD0040 theo Bravo'!$D:$D,R$3))</f>
        <v>550145</v>
      </c>
      <c r="S270" s="1">
        <f>-(SUMIFS('OD0040 theo Bravo'!$G:$G,'OD0040 theo Bravo'!$G:$G,"&lt;"&amp;0,'OD0040 theo Bravo'!$D:$D,S$3))</f>
        <v>0</v>
      </c>
      <c r="T270" s="1">
        <f>-(SUMIFS('OD0040 theo Bravo'!$G:$G,'OD0040 theo Bravo'!$G:$G,"&lt;"&amp;0,'OD0040 theo Bravo'!$D:$D,T$3))</f>
        <v>49247</v>
      </c>
      <c r="U270" s="18">
        <f t="shared" si="82"/>
        <v>0</v>
      </c>
      <c r="V270" s="18">
        <f t="shared" si="83"/>
        <v>10150</v>
      </c>
      <c r="W270" s="18">
        <f t="shared" si="84"/>
        <v>5104</v>
      </c>
      <c r="X270" s="18">
        <f t="shared" si="85"/>
        <v>0</v>
      </c>
      <c r="Y270" s="18">
        <f t="shared" si="86"/>
        <v>0</v>
      </c>
      <c r="Z270" s="18">
        <f t="shared" si="87"/>
        <v>103617</v>
      </c>
      <c r="AA270" s="18">
        <f t="shared" si="88"/>
        <v>0</v>
      </c>
      <c r="AB270" s="18">
        <f t="shared" si="89"/>
        <v>31826</v>
      </c>
      <c r="AC270" s="18">
        <f t="shared" si="90"/>
        <v>0</v>
      </c>
      <c r="AD270" s="17">
        <f>(U270*SUMIFS(Info!$C:$C,Info!$A:$A,AD$3,Info!$E:$E,"&gt;="&amp;$B270,Info!$D:$D,"&lt;="&amp;$B270,Info!$I:$I,"x")/365)*100000</f>
        <v>0</v>
      </c>
      <c r="AE270" s="17">
        <f>(V270*SUMIFS(Info!$C:$C,Info!$A:$A,AE$3,Info!$E:$E,"&gt;="&amp;$B270,Info!$D:$D,"&lt;="&amp;$B270,Info!$I:$I,"x")/365)*100000</f>
        <v>174635.61643835614</v>
      </c>
      <c r="AF270" s="17">
        <f>(W270*SUMIFS(Info!$C:$C,Info!$A:$A,AF$3,Info!$E:$E,"&gt;="&amp;$B270,Info!$D:$D,"&lt;="&amp;$B270,Info!$I:$I,"x")/365)*100000</f>
        <v>93410.191780821915</v>
      </c>
      <c r="AG270" s="17">
        <f>(X270*SUMIFS(Info!$C:$C,Info!$A:$A,AG$3,Info!$E:$E,"&gt;="&amp;$B270,Info!$D:$D,"&lt;="&amp;$B270,Info!$I:$I,"x")/365)*100000</f>
        <v>0</v>
      </c>
      <c r="AH270" s="17">
        <f>(Y270*SUMIFS(Info!$C:$C,Info!$A:$A,AH$3,Info!$E:$E,"&gt;="&amp;$B270,Info!$D:$D,"&lt;="&amp;$B270,Info!$I:$I,"x")/365)*100000</f>
        <v>0</v>
      </c>
      <c r="AI270" s="17">
        <f>(Z270*SUMIFS(Info!$C:$C,Info!$A:$A,AI$3,Info!$E:$E,"&gt;="&amp;$B270,Info!$D:$D,"&lt;="&amp;$B270,Info!$I:$I,"x")/365)*100000</f>
        <v>2122019.3835616438</v>
      </c>
      <c r="AJ270" s="17">
        <f>(AA270*SUMIFS(Info!$C:$C,Info!$A:$A,AJ$3,Info!$E:$E,"&gt;="&amp;$B270,Info!$D:$D,"&lt;="&amp;$B270,Info!$I:$I,"x")/365)*100000</f>
        <v>0</v>
      </c>
      <c r="AK270" s="17">
        <f>(AB270*SUMIFS(Info!$C:$C,Info!$A:$A,AK$3,Info!$E:$E,"&gt;="&amp;$B270,Info!$D:$D,"&lt;="&amp;$B270,Info!$I:$I,"x")/365)*100000</f>
        <v>0</v>
      </c>
      <c r="AL270" s="17">
        <f>(AC270*SUMIFS(Info!$C:$C,Info!$A:$A,AL$3,Info!$E:$E,"&gt;="&amp;$B270,Info!$D:$D,"&lt;="&amp;$B270,Info!$I:$I,"x")/365)*100000</f>
        <v>0</v>
      </c>
    </row>
    <row r="271" spans="2:38">
      <c r="B271" s="14">
        <f t="shared" si="81"/>
        <v>45835</v>
      </c>
      <c r="C271" s="1">
        <f>(SUMIFS('OD0040 theo Bravo'!$G:$G,'OD0040 theo Bravo'!$G:$G,"&gt;="&amp;0,'OD0040 theo Bravo'!$D:$D,C$3,'OD0040 theo Bravo'!$B:$B,"&lt;="&amp;$B271))</f>
        <v>333176</v>
      </c>
      <c r="D271" s="1">
        <f>(SUMIFS('OD0040 theo Bravo'!$G:$G,'OD0040 theo Bravo'!$G:$G,"&gt;="&amp;0,'OD0040 theo Bravo'!$D:$D,D$3,'OD0040 theo Bravo'!$B:$B,"&lt;="&amp;$B271))</f>
        <v>10150</v>
      </c>
      <c r="E271" s="1">
        <f>(SUMIFS('OD0040 theo Bravo'!$G:$G,'OD0040 theo Bravo'!$G:$G,"&gt;="&amp;0,'OD0040 theo Bravo'!$D:$D,E$3,'OD0040 theo Bravo'!$B:$B,"&lt;="&amp;$B271))</f>
        <v>979931</v>
      </c>
      <c r="F271" s="1">
        <f>(SUMIFS('OD0040 theo Bravo'!$G:$G,'OD0040 theo Bravo'!$G:$G,"&gt;="&amp;0,'OD0040 theo Bravo'!$D:$D,F$3,'OD0040 theo Bravo'!$B:$B,"&lt;="&amp;$B271))</f>
        <v>809385</v>
      </c>
      <c r="G271" s="1">
        <f>(SUMIFS('OD0040 theo Bravo'!$G:$G,'OD0040 theo Bravo'!$G:$G,"&gt;="&amp;0,'OD0040 theo Bravo'!$D:$D,G$3,'OD0040 theo Bravo'!$B:$B,"&lt;="&amp;$B271))</f>
        <v>550000</v>
      </c>
      <c r="H271" s="1">
        <f>(SUMIFS('OD0040 theo Bravo'!$G:$G,'OD0040 theo Bravo'!$G:$G,"&gt;="&amp;0,'OD0040 theo Bravo'!$D:$D,H$3,'OD0040 theo Bravo'!$B:$B,"&lt;="&amp;$B271))</f>
        <v>553709</v>
      </c>
      <c r="I271" s="1">
        <f>(SUMIFS('OD0040 theo Bravo'!$G:$G,'OD0040 theo Bravo'!$G:$G,"&gt;="&amp;0,'OD0040 theo Bravo'!$D:$D,I$3,'OD0040 theo Bravo'!$B:$B,"&lt;="&amp;$B271))</f>
        <v>544109</v>
      </c>
      <c r="J271" s="1">
        <f>(SUMIFS('OD0040 theo Bravo'!$G:$G,'OD0040 theo Bravo'!$G:$G,"&gt;="&amp;0,'OD0040 theo Bravo'!$D:$D,J$3,'OD0040 theo Bravo'!$B:$B,"&lt;="&amp;$B271))</f>
        <v>31826</v>
      </c>
      <c r="K271" s="1">
        <f>(SUMIFS('OD0040 theo Bravo'!$G:$G,'OD0040 theo Bravo'!$G:$G,"&gt;="&amp;0,'OD0040 theo Bravo'!$D:$D,K$3,'OD0040 theo Bravo'!$B:$B,"&lt;="&amp;$B271))</f>
        <v>49247</v>
      </c>
      <c r="L271" s="1">
        <f>-(SUMIFS('OD0040 theo Bravo'!$G:$G,'OD0040 theo Bravo'!$G:$G,"&lt;"&amp;0,'OD0040 theo Bravo'!$D:$D,L$3))</f>
        <v>504722</v>
      </c>
      <c r="M271" s="1">
        <f>-(SUMIFS('OD0040 theo Bravo'!$G:$G,'OD0040 theo Bravo'!$G:$G,"&lt;"&amp;0,'OD0040 theo Bravo'!$D:$D,M$3))</f>
        <v>0</v>
      </c>
      <c r="N271" s="1">
        <f>-(SUMIFS('OD0040 theo Bravo'!$G:$G,'OD0040 theo Bravo'!$G:$G,"&lt;"&amp;0,'OD0040 theo Bravo'!$D:$D,N$3))</f>
        <v>974267</v>
      </c>
      <c r="O271" s="1">
        <f>-(SUMIFS('OD0040 theo Bravo'!$G:$G,'OD0040 theo Bravo'!$G:$G,"&lt;"&amp;0,'OD0040 theo Bravo'!$D:$D,O$3))</f>
        <v>830018</v>
      </c>
      <c r="P271" s="1">
        <f>-(SUMIFS('OD0040 theo Bravo'!$G:$G,'OD0040 theo Bravo'!$G:$G,"&lt;"&amp;0,'OD0040 theo Bravo'!$D:$D,P$3))</f>
        <v>550000</v>
      </c>
      <c r="Q271" s="1">
        <f>-(SUMIFS('OD0040 theo Bravo'!$G:$G,'OD0040 theo Bravo'!$G:$G,"&lt;"&amp;0,'OD0040 theo Bravo'!$D:$D,Q$3))</f>
        <v>449984</v>
      </c>
      <c r="R271" s="1">
        <f>-(SUMIFS('OD0040 theo Bravo'!$G:$G,'OD0040 theo Bravo'!$G:$G,"&lt;"&amp;0,'OD0040 theo Bravo'!$D:$D,R$3))</f>
        <v>550145</v>
      </c>
      <c r="S271" s="1">
        <f>-(SUMIFS('OD0040 theo Bravo'!$G:$G,'OD0040 theo Bravo'!$G:$G,"&lt;"&amp;0,'OD0040 theo Bravo'!$D:$D,S$3))</f>
        <v>0</v>
      </c>
      <c r="T271" s="1">
        <f>-(SUMIFS('OD0040 theo Bravo'!$G:$G,'OD0040 theo Bravo'!$G:$G,"&lt;"&amp;0,'OD0040 theo Bravo'!$D:$D,T$3))</f>
        <v>49247</v>
      </c>
      <c r="U271" s="18">
        <f t="shared" si="82"/>
        <v>0</v>
      </c>
      <c r="V271" s="18">
        <f t="shared" si="83"/>
        <v>10150</v>
      </c>
      <c r="W271" s="18">
        <f t="shared" si="84"/>
        <v>5664</v>
      </c>
      <c r="X271" s="18">
        <f t="shared" si="85"/>
        <v>0</v>
      </c>
      <c r="Y271" s="18">
        <f t="shared" si="86"/>
        <v>0</v>
      </c>
      <c r="Z271" s="18">
        <f t="shared" si="87"/>
        <v>103725</v>
      </c>
      <c r="AA271" s="18">
        <f t="shared" si="88"/>
        <v>0</v>
      </c>
      <c r="AB271" s="18">
        <f t="shared" si="89"/>
        <v>31826</v>
      </c>
      <c r="AC271" s="18">
        <f t="shared" si="90"/>
        <v>0</v>
      </c>
      <c r="AD271" s="17">
        <f>(U271*SUMIFS(Info!$C:$C,Info!$A:$A,AD$3,Info!$E:$E,"&gt;="&amp;$B271,Info!$D:$D,"&lt;="&amp;$B271,Info!$I:$I,"x")/365)*100000</f>
        <v>0</v>
      </c>
      <c r="AE271" s="17">
        <f>(V271*SUMIFS(Info!$C:$C,Info!$A:$A,AE$3,Info!$E:$E,"&gt;="&amp;$B271,Info!$D:$D,"&lt;="&amp;$B271,Info!$I:$I,"x")/365)*100000</f>
        <v>174635.61643835614</v>
      </c>
      <c r="AF271" s="17">
        <f>(W271*SUMIFS(Info!$C:$C,Info!$A:$A,AF$3,Info!$E:$E,"&gt;="&amp;$B271,Info!$D:$D,"&lt;="&amp;$B271,Info!$I:$I,"x")/365)*100000</f>
        <v>103658.95890410959</v>
      </c>
      <c r="AG271" s="17">
        <f>(X271*SUMIFS(Info!$C:$C,Info!$A:$A,AG$3,Info!$E:$E,"&gt;="&amp;$B271,Info!$D:$D,"&lt;="&amp;$B271,Info!$I:$I,"x")/365)*100000</f>
        <v>0</v>
      </c>
      <c r="AH271" s="17">
        <f>(Y271*SUMIFS(Info!$C:$C,Info!$A:$A,AH$3,Info!$E:$E,"&gt;="&amp;$B271,Info!$D:$D,"&lt;="&amp;$B271,Info!$I:$I,"x")/365)*100000</f>
        <v>0</v>
      </c>
      <c r="AI271" s="17">
        <f>(Z271*SUMIFS(Info!$C:$C,Info!$A:$A,AI$3,Info!$E:$E,"&gt;="&amp;$B271,Info!$D:$D,"&lt;="&amp;$B271,Info!$I:$I,"x")/365)*100000</f>
        <v>2124231.1643835614</v>
      </c>
      <c r="AJ271" s="17">
        <f>(AA271*SUMIFS(Info!$C:$C,Info!$A:$A,AJ$3,Info!$E:$E,"&gt;="&amp;$B271,Info!$D:$D,"&lt;="&amp;$B271,Info!$I:$I,"x")/365)*100000</f>
        <v>0</v>
      </c>
      <c r="AK271" s="17">
        <f>(AB271*SUMIFS(Info!$C:$C,Info!$A:$A,AK$3,Info!$E:$E,"&gt;="&amp;$B271,Info!$D:$D,"&lt;="&amp;$B271,Info!$I:$I,"x")/365)*100000</f>
        <v>0</v>
      </c>
      <c r="AL271" s="17">
        <f>(AC271*SUMIFS(Info!$C:$C,Info!$A:$A,AL$3,Info!$E:$E,"&gt;="&amp;$B271,Info!$D:$D,"&lt;="&amp;$B271,Info!$I:$I,"x")/365)*100000</f>
        <v>0</v>
      </c>
    </row>
    <row r="272" spans="2:38">
      <c r="B272" s="14">
        <f t="shared" si="81"/>
        <v>45836</v>
      </c>
      <c r="C272" s="1">
        <f>(SUMIFS('OD0040 theo Bravo'!$G:$G,'OD0040 theo Bravo'!$G:$G,"&gt;="&amp;0,'OD0040 theo Bravo'!$D:$D,C$3,'OD0040 theo Bravo'!$B:$B,"&lt;="&amp;$B272))</f>
        <v>333176</v>
      </c>
      <c r="D272" s="1">
        <f>(SUMIFS('OD0040 theo Bravo'!$G:$G,'OD0040 theo Bravo'!$G:$G,"&gt;="&amp;0,'OD0040 theo Bravo'!$D:$D,D$3,'OD0040 theo Bravo'!$B:$B,"&lt;="&amp;$B272))</f>
        <v>10150</v>
      </c>
      <c r="E272" s="1">
        <f>(SUMIFS('OD0040 theo Bravo'!$G:$G,'OD0040 theo Bravo'!$G:$G,"&gt;="&amp;0,'OD0040 theo Bravo'!$D:$D,E$3,'OD0040 theo Bravo'!$B:$B,"&lt;="&amp;$B272))</f>
        <v>979931</v>
      </c>
      <c r="F272" s="1">
        <f>(SUMIFS('OD0040 theo Bravo'!$G:$G,'OD0040 theo Bravo'!$G:$G,"&gt;="&amp;0,'OD0040 theo Bravo'!$D:$D,F$3,'OD0040 theo Bravo'!$B:$B,"&lt;="&amp;$B272))</f>
        <v>809385</v>
      </c>
      <c r="G272" s="1">
        <f>(SUMIFS('OD0040 theo Bravo'!$G:$G,'OD0040 theo Bravo'!$G:$G,"&gt;="&amp;0,'OD0040 theo Bravo'!$D:$D,G$3,'OD0040 theo Bravo'!$B:$B,"&lt;="&amp;$B272))</f>
        <v>550000</v>
      </c>
      <c r="H272" s="1">
        <f>(SUMIFS('OD0040 theo Bravo'!$G:$G,'OD0040 theo Bravo'!$G:$G,"&gt;="&amp;0,'OD0040 theo Bravo'!$D:$D,H$3,'OD0040 theo Bravo'!$B:$B,"&lt;="&amp;$B272))</f>
        <v>553709</v>
      </c>
      <c r="I272" s="1">
        <f>(SUMIFS('OD0040 theo Bravo'!$G:$G,'OD0040 theo Bravo'!$G:$G,"&gt;="&amp;0,'OD0040 theo Bravo'!$D:$D,I$3,'OD0040 theo Bravo'!$B:$B,"&lt;="&amp;$B272))</f>
        <v>544109</v>
      </c>
      <c r="J272" s="1">
        <f>(SUMIFS('OD0040 theo Bravo'!$G:$G,'OD0040 theo Bravo'!$G:$G,"&gt;="&amp;0,'OD0040 theo Bravo'!$D:$D,J$3,'OD0040 theo Bravo'!$B:$B,"&lt;="&amp;$B272))</f>
        <v>31826</v>
      </c>
      <c r="K272" s="1">
        <f>(SUMIFS('OD0040 theo Bravo'!$G:$G,'OD0040 theo Bravo'!$G:$G,"&gt;="&amp;0,'OD0040 theo Bravo'!$D:$D,K$3,'OD0040 theo Bravo'!$B:$B,"&lt;="&amp;$B272))</f>
        <v>49247</v>
      </c>
      <c r="L272" s="1">
        <f>-(SUMIFS('OD0040 theo Bravo'!$G:$G,'OD0040 theo Bravo'!$G:$G,"&lt;"&amp;0,'OD0040 theo Bravo'!$D:$D,L$3))</f>
        <v>504722</v>
      </c>
      <c r="M272" s="1">
        <f>-(SUMIFS('OD0040 theo Bravo'!$G:$G,'OD0040 theo Bravo'!$G:$G,"&lt;"&amp;0,'OD0040 theo Bravo'!$D:$D,M$3))</f>
        <v>0</v>
      </c>
      <c r="N272" s="1">
        <f>-(SUMIFS('OD0040 theo Bravo'!$G:$G,'OD0040 theo Bravo'!$G:$G,"&lt;"&amp;0,'OD0040 theo Bravo'!$D:$D,N$3))</f>
        <v>974267</v>
      </c>
      <c r="O272" s="1">
        <f>-(SUMIFS('OD0040 theo Bravo'!$G:$G,'OD0040 theo Bravo'!$G:$G,"&lt;"&amp;0,'OD0040 theo Bravo'!$D:$D,O$3))</f>
        <v>830018</v>
      </c>
      <c r="P272" s="1">
        <f>-(SUMIFS('OD0040 theo Bravo'!$G:$G,'OD0040 theo Bravo'!$G:$G,"&lt;"&amp;0,'OD0040 theo Bravo'!$D:$D,P$3))</f>
        <v>550000</v>
      </c>
      <c r="Q272" s="1">
        <f>-(SUMIFS('OD0040 theo Bravo'!$G:$G,'OD0040 theo Bravo'!$G:$G,"&lt;"&amp;0,'OD0040 theo Bravo'!$D:$D,Q$3))</f>
        <v>449984</v>
      </c>
      <c r="R272" s="1">
        <f>-(SUMIFS('OD0040 theo Bravo'!$G:$G,'OD0040 theo Bravo'!$G:$G,"&lt;"&amp;0,'OD0040 theo Bravo'!$D:$D,R$3))</f>
        <v>550145</v>
      </c>
      <c r="S272" s="1">
        <f>-(SUMIFS('OD0040 theo Bravo'!$G:$G,'OD0040 theo Bravo'!$G:$G,"&lt;"&amp;0,'OD0040 theo Bravo'!$D:$D,S$3))</f>
        <v>0</v>
      </c>
      <c r="T272" s="1">
        <f>-(SUMIFS('OD0040 theo Bravo'!$G:$G,'OD0040 theo Bravo'!$G:$G,"&lt;"&amp;0,'OD0040 theo Bravo'!$D:$D,T$3))</f>
        <v>49247</v>
      </c>
      <c r="U272" s="18">
        <f t="shared" si="82"/>
        <v>0</v>
      </c>
      <c r="V272" s="18">
        <f t="shared" si="83"/>
        <v>10150</v>
      </c>
      <c r="W272" s="18">
        <f t="shared" si="84"/>
        <v>5664</v>
      </c>
      <c r="X272" s="18">
        <f t="shared" si="85"/>
        <v>0</v>
      </c>
      <c r="Y272" s="18">
        <f t="shared" si="86"/>
        <v>0</v>
      </c>
      <c r="Z272" s="18">
        <f t="shared" si="87"/>
        <v>103725</v>
      </c>
      <c r="AA272" s="18">
        <f t="shared" si="88"/>
        <v>0</v>
      </c>
      <c r="AB272" s="18">
        <f t="shared" si="89"/>
        <v>31826</v>
      </c>
      <c r="AC272" s="18">
        <f t="shared" si="90"/>
        <v>0</v>
      </c>
      <c r="AD272" s="17">
        <f>(U272*SUMIFS(Info!$C:$C,Info!$A:$A,AD$3,Info!$E:$E,"&gt;="&amp;$B272,Info!$D:$D,"&lt;="&amp;$B272,Info!$I:$I,"x")/365)*100000</f>
        <v>0</v>
      </c>
      <c r="AE272" s="17">
        <f>(V272*SUMIFS(Info!$C:$C,Info!$A:$A,AE$3,Info!$E:$E,"&gt;="&amp;$B272,Info!$D:$D,"&lt;="&amp;$B272,Info!$I:$I,"x")/365)*100000</f>
        <v>174635.61643835614</v>
      </c>
      <c r="AF272" s="17">
        <f>(W272*SUMIFS(Info!$C:$C,Info!$A:$A,AF$3,Info!$E:$E,"&gt;="&amp;$B272,Info!$D:$D,"&lt;="&amp;$B272,Info!$I:$I,"x")/365)*100000</f>
        <v>103658.95890410959</v>
      </c>
      <c r="AG272" s="17">
        <f>(X272*SUMIFS(Info!$C:$C,Info!$A:$A,AG$3,Info!$E:$E,"&gt;="&amp;$B272,Info!$D:$D,"&lt;="&amp;$B272,Info!$I:$I,"x")/365)*100000</f>
        <v>0</v>
      </c>
      <c r="AH272" s="17">
        <f>(Y272*SUMIFS(Info!$C:$C,Info!$A:$A,AH$3,Info!$E:$E,"&gt;="&amp;$B272,Info!$D:$D,"&lt;="&amp;$B272,Info!$I:$I,"x")/365)*100000</f>
        <v>0</v>
      </c>
      <c r="AI272" s="17">
        <f>(Z272*SUMIFS(Info!$C:$C,Info!$A:$A,AI$3,Info!$E:$E,"&gt;="&amp;$B272,Info!$D:$D,"&lt;="&amp;$B272,Info!$I:$I,"x")/365)*100000</f>
        <v>2124231.1643835614</v>
      </c>
      <c r="AJ272" s="17">
        <f>(AA272*SUMIFS(Info!$C:$C,Info!$A:$A,AJ$3,Info!$E:$E,"&gt;="&amp;$B272,Info!$D:$D,"&lt;="&amp;$B272,Info!$I:$I,"x")/365)*100000</f>
        <v>0</v>
      </c>
      <c r="AK272" s="17">
        <f>(AB272*SUMIFS(Info!$C:$C,Info!$A:$A,AK$3,Info!$E:$E,"&gt;="&amp;$B272,Info!$D:$D,"&lt;="&amp;$B272,Info!$I:$I,"x")/365)*100000</f>
        <v>0</v>
      </c>
      <c r="AL272" s="17">
        <f>(AC272*SUMIFS(Info!$C:$C,Info!$A:$A,AL$3,Info!$E:$E,"&gt;="&amp;$B272,Info!$D:$D,"&lt;="&amp;$B272,Info!$I:$I,"x")/365)*100000</f>
        <v>0</v>
      </c>
    </row>
    <row r="273" spans="2:38">
      <c r="B273" s="14">
        <f t="shared" si="81"/>
        <v>45837</v>
      </c>
      <c r="C273" s="1">
        <f>(SUMIFS('OD0040 theo Bravo'!$G:$G,'OD0040 theo Bravo'!$G:$G,"&gt;="&amp;0,'OD0040 theo Bravo'!$D:$D,C$3,'OD0040 theo Bravo'!$B:$B,"&lt;="&amp;$B273))</f>
        <v>333176</v>
      </c>
      <c r="D273" s="1">
        <f>(SUMIFS('OD0040 theo Bravo'!$G:$G,'OD0040 theo Bravo'!$G:$G,"&gt;="&amp;0,'OD0040 theo Bravo'!$D:$D,D$3,'OD0040 theo Bravo'!$B:$B,"&lt;="&amp;$B273))</f>
        <v>10150</v>
      </c>
      <c r="E273" s="1">
        <f>(SUMIFS('OD0040 theo Bravo'!$G:$G,'OD0040 theo Bravo'!$G:$G,"&gt;="&amp;0,'OD0040 theo Bravo'!$D:$D,E$3,'OD0040 theo Bravo'!$B:$B,"&lt;="&amp;$B273))</f>
        <v>979931</v>
      </c>
      <c r="F273" s="1">
        <f>(SUMIFS('OD0040 theo Bravo'!$G:$G,'OD0040 theo Bravo'!$G:$G,"&gt;="&amp;0,'OD0040 theo Bravo'!$D:$D,F$3,'OD0040 theo Bravo'!$B:$B,"&lt;="&amp;$B273))</f>
        <v>809385</v>
      </c>
      <c r="G273" s="1">
        <f>(SUMIFS('OD0040 theo Bravo'!$G:$G,'OD0040 theo Bravo'!$G:$G,"&gt;="&amp;0,'OD0040 theo Bravo'!$D:$D,G$3,'OD0040 theo Bravo'!$B:$B,"&lt;="&amp;$B273))</f>
        <v>550000</v>
      </c>
      <c r="H273" s="1">
        <f>(SUMIFS('OD0040 theo Bravo'!$G:$G,'OD0040 theo Bravo'!$G:$G,"&gt;="&amp;0,'OD0040 theo Bravo'!$D:$D,H$3,'OD0040 theo Bravo'!$B:$B,"&lt;="&amp;$B273))</f>
        <v>553709</v>
      </c>
      <c r="I273" s="1">
        <f>(SUMIFS('OD0040 theo Bravo'!$G:$G,'OD0040 theo Bravo'!$G:$G,"&gt;="&amp;0,'OD0040 theo Bravo'!$D:$D,I$3,'OD0040 theo Bravo'!$B:$B,"&lt;="&amp;$B273))</f>
        <v>544109</v>
      </c>
      <c r="J273" s="1">
        <f>(SUMIFS('OD0040 theo Bravo'!$G:$G,'OD0040 theo Bravo'!$G:$G,"&gt;="&amp;0,'OD0040 theo Bravo'!$D:$D,J$3,'OD0040 theo Bravo'!$B:$B,"&lt;="&amp;$B273))</f>
        <v>31826</v>
      </c>
      <c r="K273" s="1">
        <f>(SUMIFS('OD0040 theo Bravo'!$G:$G,'OD0040 theo Bravo'!$G:$G,"&gt;="&amp;0,'OD0040 theo Bravo'!$D:$D,K$3,'OD0040 theo Bravo'!$B:$B,"&lt;="&amp;$B273))</f>
        <v>49247</v>
      </c>
      <c r="L273" s="1">
        <f>-(SUMIFS('OD0040 theo Bravo'!$G:$G,'OD0040 theo Bravo'!$G:$G,"&lt;"&amp;0,'OD0040 theo Bravo'!$D:$D,L$3))</f>
        <v>504722</v>
      </c>
      <c r="M273" s="1">
        <f>-(SUMIFS('OD0040 theo Bravo'!$G:$G,'OD0040 theo Bravo'!$G:$G,"&lt;"&amp;0,'OD0040 theo Bravo'!$D:$D,M$3))</f>
        <v>0</v>
      </c>
      <c r="N273" s="1">
        <f>-(SUMIFS('OD0040 theo Bravo'!$G:$G,'OD0040 theo Bravo'!$G:$G,"&lt;"&amp;0,'OD0040 theo Bravo'!$D:$D,N$3))</f>
        <v>974267</v>
      </c>
      <c r="O273" s="1">
        <f>-(SUMIFS('OD0040 theo Bravo'!$G:$G,'OD0040 theo Bravo'!$G:$G,"&lt;"&amp;0,'OD0040 theo Bravo'!$D:$D,O$3))</f>
        <v>830018</v>
      </c>
      <c r="P273" s="1">
        <f>-(SUMIFS('OD0040 theo Bravo'!$G:$G,'OD0040 theo Bravo'!$G:$G,"&lt;"&amp;0,'OD0040 theo Bravo'!$D:$D,P$3))</f>
        <v>550000</v>
      </c>
      <c r="Q273" s="1">
        <f>-(SUMIFS('OD0040 theo Bravo'!$G:$G,'OD0040 theo Bravo'!$G:$G,"&lt;"&amp;0,'OD0040 theo Bravo'!$D:$D,Q$3))</f>
        <v>449984</v>
      </c>
      <c r="R273" s="1">
        <f>-(SUMIFS('OD0040 theo Bravo'!$G:$G,'OD0040 theo Bravo'!$G:$G,"&lt;"&amp;0,'OD0040 theo Bravo'!$D:$D,R$3))</f>
        <v>550145</v>
      </c>
      <c r="S273" s="1">
        <f>-(SUMIFS('OD0040 theo Bravo'!$G:$G,'OD0040 theo Bravo'!$G:$G,"&lt;"&amp;0,'OD0040 theo Bravo'!$D:$D,S$3))</f>
        <v>0</v>
      </c>
      <c r="T273" s="1">
        <f>-(SUMIFS('OD0040 theo Bravo'!$G:$G,'OD0040 theo Bravo'!$G:$G,"&lt;"&amp;0,'OD0040 theo Bravo'!$D:$D,T$3))</f>
        <v>49247</v>
      </c>
      <c r="U273" s="18">
        <f t="shared" si="82"/>
        <v>0</v>
      </c>
      <c r="V273" s="18">
        <f t="shared" si="83"/>
        <v>10150</v>
      </c>
      <c r="W273" s="18">
        <f t="shared" si="84"/>
        <v>5664</v>
      </c>
      <c r="X273" s="18">
        <f t="shared" si="85"/>
        <v>0</v>
      </c>
      <c r="Y273" s="18">
        <f t="shared" si="86"/>
        <v>0</v>
      </c>
      <c r="Z273" s="18">
        <f t="shared" si="87"/>
        <v>103725</v>
      </c>
      <c r="AA273" s="18">
        <f t="shared" si="88"/>
        <v>0</v>
      </c>
      <c r="AB273" s="18">
        <f t="shared" si="89"/>
        <v>31826</v>
      </c>
      <c r="AC273" s="18">
        <f t="shared" si="90"/>
        <v>0</v>
      </c>
      <c r="AD273" s="17">
        <f>(U273*SUMIFS(Info!$C:$C,Info!$A:$A,AD$3,Info!$E:$E,"&gt;="&amp;$B273,Info!$D:$D,"&lt;="&amp;$B273,Info!$I:$I,"x")/365)*100000</f>
        <v>0</v>
      </c>
      <c r="AE273" s="17">
        <f>(V273*SUMIFS(Info!$C:$C,Info!$A:$A,AE$3,Info!$E:$E,"&gt;="&amp;$B273,Info!$D:$D,"&lt;="&amp;$B273,Info!$I:$I,"x")/365)*100000</f>
        <v>174635.61643835614</v>
      </c>
      <c r="AF273" s="17">
        <f>(W273*SUMIFS(Info!$C:$C,Info!$A:$A,AF$3,Info!$E:$E,"&gt;="&amp;$B273,Info!$D:$D,"&lt;="&amp;$B273,Info!$I:$I,"x")/365)*100000</f>
        <v>103658.95890410959</v>
      </c>
      <c r="AG273" s="17">
        <f>(X273*SUMIFS(Info!$C:$C,Info!$A:$A,AG$3,Info!$E:$E,"&gt;="&amp;$B273,Info!$D:$D,"&lt;="&amp;$B273,Info!$I:$I,"x")/365)*100000</f>
        <v>0</v>
      </c>
      <c r="AH273" s="17">
        <f>(Y273*SUMIFS(Info!$C:$C,Info!$A:$A,AH$3,Info!$E:$E,"&gt;="&amp;$B273,Info!$D:$D,"&lt;="&amp;$B273,Info!$I:$I,"x")/365)*100000</f>
        <v>0</v>
      </c>
      <c r="AI273" s="17">
        <f>(Z273*SUMIFS(Info!$C:$C,Info!$A:$A,AI$3,Info!$E:$E,"&gt;="&amp;$B273,Info!$D:$D,"&lt;="&amp;$B273,Info!$I:$I,"x")/365)*100000</f>
        <v>2124231.1643835614</v>
      </c>
      <c r="AJ273" s="17">
        <f>(AA273*SUMIFS(Info!$C:$C,Info!$A:$A,AJ$3,Info!$E:$E,"&gt;="&amp;$B273,Info!$D:$D,"&lt;="&amp;$B273,Info!$I:$I,"x")/365)*100000</f>
        <v>0</v>
      </c>
      <c r="AK273" s="17">
        <f>(AB273*SUMIFS(Info!$C:$C,Info!$A:$A,AK$3,Info!$E:$E,"&gt;="&amp;$B273,Info!$D:$D,"&lt;="&amp;$B273,Info!$I:$I,"x")/365)*100000</f>
        <v>0</v>
      </c>
      <c r="AL273" s="17">
        <f>(AC273*SUMIFS(Info!$C:$C,Info!$A:$A,AL$3,Info!$E:$E,"&gt;="&amp;$B273,Info!$D:$D,"&lt;="&amp;$B273,Info!$I:$I,"x")/365)*100000</f>
        <v>0</v>
      </c>
    </row>
    <row r="274" spans="2:38">
      <c r="B274" s="14">
        <f t="shared" si="81"/>
        <v>45838</v>
      </c>
      <c r="C274" s="1">
        <f>(SUMIFS('OD0040 theo Bravo'!$G:$G,'OD0040 theo Bravo'!$G:$G,"&gt;="&amp;0,'OD0040 theo Bravo'!$D:$D,C$3,'OD0040 theo Bravo'!$B:$B,"&lt;="&amp;$B274))</f>
        <v>334754</v>
      </c>
      <c r="D274" s="1">
        <f>(SUMIFS('OD0040 theo Bravo'!$G:$G,'OD0040 theo Bravo'!$G:$G,"&gt;="&amp;0,'OD0040 theo Bravo'!$D:$D,D$3,'OD0040 theo Bravo'!$B:$B,"&lt;="&amp;$B274))</f>
        <v>10150</v>
      </c>
      <c r="E274" s="1">
        <f>(SUMIFS('OD0040 theo Bravo'!$G:$G,'OD0040 theo Bravo'!$G:$G,"&gt;="&amp;0,'OD0040 theo Bravo'!$D:$D,E$3,'OD0040 theo Bravo'!$B:$B,"&lt;="&amp;$B274))</f>
        <v>982340</v>
      </c>
      <c r="F274" s="1">
        <f>(SUMIFS('OD0040 theo Bravo'!$G:$G,'OD0040 theo Bravo'!$G:$G,"&gt;="&amp;0,'OD0040 theo Bravo'!$D:$D,F$3,'OD0040 theo Bravo'!$B:$B,"&lt;="&amp;$B274))</f>
        <v>816140</v>
      </c>
      <c r="G274" s="1">
        <f>(SUMIFS('OD0040 theo Bravo'!$G:$G,'OD0040 theo Bravo'!$G:$G,"&gt;="&amp;0,'OD0040 theo Bravo'!$D:$D,G$3,'OD0040 theo Bravo'!$B:$B,"&lt;="&amp;$B274))</f>
        <v>550000</v>
      </c>
      <c r="H274" s="1">
        <f>(SUMIFS('OD0040 theo Bravo'!$G:$G,'OD0040 theo Bravo'!$G:$G,"&gt;="&amp;0,'OD0040 theo Bravo'!$D:$D,H$3,'OD0040 theo Bravo'!$B:$B,"&lt;="&amp;$B274))</f>
        <v>553934</v>
      </c>
      <c r="I274" s="1">
        <f>(SUMIFS('OD0040 theo Bravo'!$G:$G,'OD0040 theo Bravo'!$G:$G,"&gt;="&amp;0,'OD0040 theo Bravo'!$D:$D,I$3,'OD0040 theo Bravo'!$B:$B,"&lt;="&amp;$B274))</f>
        <v>549843</v>
      </c>
      <c r="J274" s="1">
        <f>(SUMIFS('OD0040 theo Bravo'!$G:$G,'OD0040 theo Bravo'!$G:$G,"&gt;="&amp;0,'OD0040 theo Bravo'!$D:$D,J$3,'OD0040 theo Bravo'!$B:$B,"&lt;="&amp;$B274))</f>
        <v>31853</v>
      </c>
      <c r="K274" s="1">
        <f>(SUMIFS('OD0040 theo Bravo'!$G:$G,'OD0040 theo Bravo'!$G:$G,"&gt;="&amp;0,'OD0040 theo Bravo'!$D:$D,K$3,'OD0040 theo Bravo'!$B:$B,"&lt;="&amp;$B274))</f>
        <v>49247</v>
      </c>
      <c r="L274" s="1">
        <f>-(SUMIFS('OD0040 theo Bravo'!$G:$G,'OD0040 theo Bravo'!$G:$G,"&lt;"&amp;0,'OD0040 theo Bravo'!$D:$D,L$3))</f>
        <v>504722</v>
      </c>
      <c r="M274" s="1">
        <f>-(SUMIFS('OD0040 theo Bravo'!$G:$G,'OD0040 theo Bravo'!$G:$G,"&lt;"&amp;0,'OD0040 theo Bravo'!$D:$D,M$3))</f>
        <v>0</v>
      </c>
      <c r="N274" s="1">
        <f>-(SUMIFS('OD0040 theo Bravo'!$G:$G,'OD0040 theo Bravo'!$G:$G,"&lt;"&amp;0,'OD0040 theo Bravo'!$D:$D,N$3))</f>
        <v>974267</v>
      </c>
      <c r="O274" s="1">
        <f>-(SUMIFS('OD0040 theo Bravo'!$G:$G,'OD0040 theo Bravo'!$G:$G,"&lt;"&amp;0,'OD0040 theo Bravo'!$D:$D,O$3))</f>
        <v>830018</v>
      </c>
      <c r="P274" s="1">
        <f>-(SUMIFS('OD0040 theo Bravo'!$G:$G,'OD0040 theo Bravo'!$G:$G,"&lt;"&amp;0,'OD0040 theo Bravo'!$D:$D,P$3))</f>
        <v>550000</v>
      </c>
      <c r="Q274" s="1">
        <f>-(SUMIFS('OD0040 theo Bravo'!$G:$G,'OD0040 theo Bravo'!$G:$G,"&lt;"&amp;0,'OD0040 theo Bravo'!$D:$D,Q$3))</f>
        <v>449984</v>
      </c>
      <c r="R274" s="1">
        <f>-(SUMIFS('OD0040 theo Bravo'!$G:$G,'OD0040 theo Bravo'!$G:$G,"&lt;"&amp;0,'OD0040 theo Bravo'!$D:$D,R$3))</f>
        <v>550145</v>
      </c>
      <c r="S274" s="1">
        <f>-(SUMIFS('OD0040 theo Bravo'!$G:$G,'OD0040 theo Bravo'!$G:$G,"&lt;"&amp;0,'OD0040 theo Bravo'!$D:$D,S$3))</f>
        <v>0</v>
      </c>
      <c r="T274" s="1">
        <f>-(SUMIFS('OD0040 theo Bravo'!$G:$G,'OD0040 theo Bravo'!$G:$G,"&lt;"&amp;0,'OD0040 theo Bravo'!$D:$D,T$3))</f>
        <v>49247</v>
      </c>
      <c r="U274" s="18">
        <f t="shared" ref="U274:U305" si="91">IF(C274-L274&lt;0,0,C274-L274)</f>
        <v>0</v>
      </c>
      <c r="V274" s="18">
        <f t="shared" ref="V274:V305" si="92">IF(D274-M274&lt;0,0,D274-M274)</f>
        <v>10150</v>
      </c>
      <c r="W274" s="18">
        <f t="shared" ref="W274:W305" si="93">IF(E274-N274&lt;0,0,E274-N274)</f>
        <v>8073</v>
      </c>
      <c r="X274" s="18">
        <f t="shared" ref="X274:X305" si="94">IF(F274-O274&lt;0,0,F274-O274)</f>
        <v>0</v>
      </c>
      <c r="Y274" s="18">
        <f t="shared" ref="Y274:Y305" si="95">IF(G274-P274&lt;0,0,G274-P274)</f>
        <v>0</v>
      </c>
      <c r="Z274" s="18">
        <f t="shared" ref="Z274:Z305" si="96">IF(H274-Q274&lt;0,0,H274-Q274)</f>
        <v>103950</v>
      </c>
      <c r="AA274" s="18">
        <f t="shared" ref="AA274:AA305" si="97">IF(I274-R274&lt;0,0,I274-R274)</f>
        <v>0</v>
      </c>
      <c r="AB274" s="18">
        <f t="shared" ref="AB274:AC305" si="98">IF(J274-S274&lt;0,0,J274-S274)</f>
        <v>31853</v>
      </c>
      <c r="AC274" s="18">
        <f t="shared" si="98"/>
        <v>0</v>
      </c>
      <c r="AD274" s="17">
        <f>(U274*SUMIFS(Info!$C:$C,Info!$A:$A,AD$3,Info!$E:$E,"&gt;="&amp;$B274,Info!$D:$D,"&lt;="&amp;$B274,Info!$I:$I,"x")/365)*100000</f>
        <v>0</v>
      </c>
      <c r="AE274" s="17">
        <f>(V274*SUMIFS(Info!$C:$C,Info!$A:$A,AE$3,Info!$E:$E,"&gt;="&amp;$B274,Info!$D:$D,"&lt;="&amp;$B274,Info!$I:$I,"x")/365)*100000</f>
        <v>174635.61643835614</v>
      </c>
      <c r="AF274" s="17">
        <f>(W274*SUMIFS(Info!$C:$C,Info!$A:$A,AF$3,Info!$E:$E,"&gt;="&amp;$B274,Info!$D:$D,"&lt;="&amp;$B274,Info!$I:$I,"x")/365)*100000</f>
        <v>147746.95890410958</v>
      </c>
      <c r="AG274" s="17">
        <f>(X274*SUMIFS(Info!$C:$C,Info!$A:$A,AG$3,Info!$E:$E,"&gt;="&amp;$B274,Info!$D:$D,"&lt;="&amp;$B274,Info!$I:$I,"x")/365)*100000</f>
        <v>0</v>
      </c>
      <c r="AH274" s="17">
        <f>(Y274*SUMIFS(Info!$C:$C,Info!$A:$A,AH$3,Info!$E:$E,"&gt;="&amp;$B274,Info!$D:$D,"&lt;="&amp;$B274,Info!$I:$I,"x")/365)*100000</f>
        <v>0</v>
      </c>
      <c r="AI274" s="17">
        <f>(Z274*SUMIFS(Info!$C:$C,Info!$A:$A,AI$3,Info!$E:$E,"&gt;="&amp;$B274,Info!$D:$D,"&lt;="&amp;$B274,Info!$I:$I,"x")/365)*100000</f>
        <v>2128839.0410958906</v>
      </c>
      <c r="AJ274" s="17">
        <f>(AA274*SUMIFS(Info!$C:$C,Info!$A:$A,AJ$3,Info!$E:$E,"&gt;="&amp;$B274,Info!$D:$D,"&lt;="&amp;$B274,Info!$I:$I,"x")/365)*100000</f>
        <v>0</v>
      </c>
      <c r="AK274" s="17">
        <f>(AB274*SUMIFS(Info!$C:$C,Info!$A:$A,AK$3,Info!$E:$E,"&gt;="&amp;$B274,Info!$D:$D,"&lt;="&amp;$B274,Info!$I:$I,"x")/365)*100000</f>
        <v>0</v>
      </c>
      <c r="AL274" s="17">
        <f>(AC274*SUMIFS(Info!$C:$C,Info!$A:$A,AL$3,Info!$E:$E,"&gt;="&amp;$B274,Info!$D:$D,"&lt;="&amp;$B274,Info!$I:$I,"x")/365)*100000</f>
        <v>0</v>
      </c>
    </row>
    <row r="275" spans="2:38">
      <c r="B275" s="14">
        <f t="shared" si="81"/>
        <v>45839</v>
      </c>
      <c r="C275" s="1">
        <f>(SUMIFS('OD0040 theo Bravo'!$G:$G,'OD0040 theo Bravo'!$G:$G,"&gt;="&amp;0,'OD0040 theo Bravo'!$D:$D,C$3,'OD0040 theo Bravo'!$B:$B,"&lt;="&amp;$B275))</f>
        <v>335152</v>
      </c>
      <c r="D275" s="1">
        <f>(SUMIFS('OD0040 theo Bravo'!$G:$G,'OD0040 theo Bravo'!$G:$G,"&gt;="&amp;0,'OD0040 theo Bravo'!$D:$D,D$3,'OD0040 theo Bravo'!$B:$B,"&lt;="&amp;$B275))</f>
        <v>10150</v>
      </c>
      <c r="E275" s="1">
        <f>(SUMIFS('OD0040 theo Bravo'!$G:$G,'OD0040 theo Bravo'!$G:$G,"&gt;="&amp;0,'OD0040 theo Bravo'!$D:$D,E$3,'OD0040 theo Bravo'!$B:$B,"&lt;="&amp;$B275))</f>
        <v>982621</v>
      </c>
      <c r="F275" s="1">
        <f>(SUMIFS('OD0040 theo Bravo'!$G:$G,'OD0040 theo Bravo'!$G:$G,"&gt;="&amp;0,'OD0040 theo Bravo'!$D:$D,F$3,'OD0040 theo Bravo'!$B:$B,"&lt;="&amp;$B275))</f>
        <v>816746</v>
      </c>
      <c r="G275" s="1">
        <f>(SUMIFS('OD0040 theo Bravo'!$G:$G,'OD0040 theo Bravo'!$G:$G,"&gt;="&amp;0,'OD0040 theo Bravo'!$D:$D,G$3,'OD0040 theo Bravo'!$B:$B,"&lt;="&amp;$B275))</f>
        <v>550000</v>
      </c>
      <c r="H275" s="1">
        <f>(SUMIFS('OD0040 theo Bravo'!$G:$G,'OD0040 theo Bravo'!$G:$G,"&gt;="&amp;0,'OD0040 theo Bravo'!$D:$D,H$3,'OD0040 theo Bravo'!$B:$B,"&lt;="&amp;$B275))</f>
        <v>555826</v>
      </c>
      <c r="I275" s="1">
        <f>(SUMIFS('OD0040 theo Bravo'!$G:$G,'OD0040 theo Bravo'!$G:$G,"&gt;="&amp;0,'OD0040 theo Bravo'!$D:$D,I$3,'OD0040 theo Bravo'!$B:$B,"&lt;="&amp;$B275))</f>
        <v>550624</v>
      </c>
      <c r="J275" s="1">
        <f>(SUMIFS('OD0040 theo Bravo'!$G:$G,'OD0040 theo Bravo'!$G:$G,"&gt;="&amp;0,'OD0040 theo Bravo'!$D:$D,J$3,'OD0040 theo Bravo'!$B:$B,"&lt;="&amp;$B275))</f>
        <v>31883</v>
      </c>
      <c r="K275" s="1">
        <f>(SUMIFS('OD0040 theo Bravo'!$G:$G,'OD0040 theo Bravo'!$G:$G,"&gt;="&amp;0,'OD0040 theo Bravo'!$D:$D,K$3,'OD0040 theo Bravo'!$B:$B,"&lt;="&amp;$B275))</f>
        <v>49247</v>
      </c>
      <c r="L275" s="1">
        <f>-(SUMIFS('OD0040 theo Bravo'!$G:$G,'OD0040 theo Bravo'!$G:$G,"&lt;"&amp;0,'OD0040 theo Bravo'!$D:$D,L$3))</f>
        <v>504722</v>
      </c>
      <c r="M275" s="1">
        <f>-(SUMIFS('OD0040 theo Bravo'!$G:$G,'OD0040 theo Bravo'!$G:$G,"&lt;"&amp;0,'OD0040 theo Bravo'!$D:$D,M$3))</f>
        <v>0</v>
      </c>
      <c r="N275" s="1">
        <f>-(SUMIFS('OD0040 theo Bravo'!$G:$G,'OD0040 theo Bravo'!$G:$G,"&lt;"&amp;0,'OD0040 theo Bravo'!$D:$D,N$3))</f>
        <v>974267</v>
      </c>
      <c r="O275" s="1">
        <f>-(SUMIFS('OD0040 theo Bravo'!$G:$G,'OD0040 theo Bravo'!$G:$G,"&lt;"&amp;0,'OD0040 theo Bravo'!$D:$D,O$3))</f>
        <v>830018</v>
      </c>
      <c r="P275" s="1">
        <f>-(SUMIFS('OD0040 theo Bravo'!$G:$G,'OD0040 theo Bravo'!$G:$G,"&lt;"&amp;0,'OD0040 theo Bravo'!$D:$D,P$3))</f>
        <v>550000</v>
      </c>
      <c r="Q275" s="1">
        <f>-(SUMIFS('OD0040 theo Bravo'!$G:$G,'OD0040 theo Bravo'!$G:$G,"&lt;"&amp;0,'OD0040 theo Bravo'!$D:$D,Q$3))</f>
        <v>449984</v>
      </c>
      <c r="R275" s="1">
        <f>-(SUMIFS('OD0040 theo Bravo'!$G:$G,'OD0040 theo Bravo'!$G:$G,"&lt;"&amp;0,'OD0040 theo Bravo'!$D:$D,R$3))</f>
        <v>550145</v>
      </c>
      <c r="S275" s="1">
        <f>-(SUMIFS('OD0040 theo Bravo'!$G:$G,'OD0040 theo Bravo'!$G:$G,"&lt;"&amp;0,'OD0040 theo Bravo'!$D:$D,S$3))</f>
        <v>0</v>
      </c>
      <c r="T275" s="1">
        <f>-(SUMIFS('OD0040 theo Bravo'!$G:$G,'OD0040 theo Bravo'!$G:$G,"&lt;"&amp;0,'OD0040 theo Bravo'!$D:$D,T$3))</f>
        <v>49247</v>
      </c>
      <c r="U275" s="18">
        <f t="shared" si="91"/>
        <v>0</v>
      </c>
      <c r="V275" s="18">
        <f t="shared" si="92"/>
        <v>10150</v>
      </c>
      <c r="W275" s="18">
        <f t="shared" si="93"/>
        <v>8354</v>
      </c>
      <c r="X275" s="18">
        <f t="shared" si="94"/>
        <v>0</v>
      </c>
      <c r="Y275" s="18">
        <f t="shared" si="95"/>
        <v>0</v>
      </c>
      <c r="Z275" s="18">
        <f t="shared" si="96"/>
        <v>105842</v>
      </c>
      <c r="AA275" s="18">
        <f t="shared" si="97"/>
        <v>479</v>
      </c>
      <c r="AB275" s="18">
        <f t="shared" si="98"/>
        <v>31883</v>
      </c>
      <c r="AC275" s="18">
        <f t="shared" si="98"/>
        <v>0</v>
      </c>
      <c r="AD275" s="17">
        <f>(U275*SUMIFS(Info!$C:$C,Info!$A:$A,AD$3,Info!$E:$E,"&gt;="&amp;$B275,Info!$D:$D,"&lt;="&amp;$B275,Info!$I:$I,"x")/365)*100000</f>
        <v>0</v>
      </c>
      <c r="AE275" s="17">
        <f>(V275*SUMIFS(Info!$C:$C,Info!$A:$A,AE$3,Info!$E:$E,"&gt;="&amp;$B275,Info!$D:$D,"&lt;="&amp;$B275,Info!$I:$I,"x")/365)*100000</f>
        <v>174635.61643835614</v>
      </c>
      <c r="AF275" s="17">
        <f>(W275*SUMIFS(Info!$C:$C,Info!$A:$A,AF$3,Info!$E:$E,"&gt;="&amp;$B275,Info!$D:$D,"&lt;="&amp;$B275,Info!$I:$I,"x")/365)*100000</f>
        <v>152889.64383561641</v>
      </c>
      <c r="AG275" s="17">
        <f>(X275*SUMIFS(Info!$C:$C,Info!$A:$A,AG$3,Info!$E:$E,"&gt;="&amp;$B275,Info!$D:$D,"&lt;="&amp;$B275,Info!$I:$I,"x")/365)*100000</f>
        <v>0</v>
      </c>
      <c r="AH275" s="17">
        <f>(Y275*SUMIFS(Info!$C:$C,Info!$A:$A,AH$3,Info!$E:$E,"&gt;="&amp;$B275,Info!$D:$D,"&lt;="&amp;$B275,Info!$I:$I,"x")/365)*100000</f>
        <v>0</v>
      </c>
      <c r="AI275" s="17">
        <f>(Z275*SUMIFS(Info!$C:$C,Info!$A:$A,AI$3,Info!$E:$E,"&gt;="&amp;$B275,Info!$D:$D,"&lt;="&amp;$B275,Info!$I:$I,"x")/365)*100000</f>
        <v>2167586.1643835614</v>
      </c>
      <c r="AJ275" s="17">
        <f>(AA275*SUMIFS(Info!$C:$C,Info!$A:$A,AJ$3,Info!$E:$E,"&gt;="&amp;$B275,Info!$D:$D,"&lt;="&amp;$B275,Info!$I:$I,"x")/365)*100000</f>
        <v>10236.164383561643</v>
      </c>
      <c r="AK275" s="17">
        <f>(AB275*SUMIFS(Info!$C:$C,Info!$A:$A,AK$3,Info!$E:$E,"&gt;="&amp;$B275,Info!$D:$D,"&lt;="&amp;$B275,Info!$I:$I,"x")/365)*100000</f>
        <v>0</v>
      </c>
      <c r="AL275" s="17">
        <f>(AC275*SUMIFS(Info!$C:$C,Info!$A:$A,AL$3,Info!$E:$E,"&gt;="&amp;$B275,Info!$D:$D,"&lt;="&amp;$B275,Info!$I:$I,"x")/365)*100000</f>
        <v>0</v>
      </c>
    </row>
    <row r="276" spans="2:38">
      <c r="B276" s="14">
        <f t="shared" si="81"/>
        <v>45840</v>
      </c>
      <c r="C276" s="1">
        <f>(SUMIFS('OD0040 theo Bravo'!$G:$G,'OD0040 theo Bravo'!$G:$G,"&gt;="&amp;0,'OD0040 theo Bravo'!$D:$D,C$3,'OD0040 theo Bravo'!$B:$B,"&lt;="&amp;$B276))</f>
        <v>335198</v>
      </c>
      <c r="D276" s="1">
        <f>(SUMIFS('OD0040 theo Bravo'!$G:$G,'OD0040 theo Bravo'!$G:$G,"&gt;="&amp;0,'OD0040 theo Bravo'!$D:$D,D$3,'OD0040 theo Bravo'!$B:$B,"&lt;="&amp;$B276))</f>
        <v>14980</v>
      </c>
      <c r="E276" s="1">
        <f>(SUMIFS('OD0040 theo Bravo'!$G:$G,'OD0040 theo Bravo'!$G:$G,"&gt;="&amp;0,'OD0040 theo Bravo'!$D:$D,E$3,'OD0040 theo Bravo'!$B:$B,"&lt;="&amp;$B276))</f>
        <v>982782</v>
      </c>
      <c r="F276" s="1">
        <f>(SUMIFS('OD0040 theo Bravo'!$G:$G,'OD0040 theo Bravo'!$G:$G,"&gt;="&amp;0,'OD0040 theo Bravo'!$D:$D,F$3,'OD0040 theo Bravo'!$B:$B,"&lt;="&amp;$B276))</f>
        <v>821436</v>
      </c>
      <c r="G276" s="1">
        <f>(SUMIFS('OD0040 theo Bravo'!$G:$G,'OD0040 theo Bravo'!$G:$G,"&gt;="&amp;0,'OD0040 theo Bravo'!$D:$D,G$3,'OD0040 theo Bravo'!$B:$B,"&lt;="&amp;$B276))</f>
        <v>550000</v>
      </c>
      <c r="H276" s="1">
        <f>(SUMIFS('OD0040 theo Bravo'!$G:$G,'OD0040 theo Bravo'!$G:$G,"&gt;="&amp;0,'OD0040 theo Bravo'!$D:$D,H$3,'OD0040 theo Bravo'!$B:$B,"&lt;="&amp;$B276))</f>
        <v>555961</v>
      </c>
      <c r="I276" s="1">
        <f>(SUMIFS('OD0040 theo Bravo'!$G:$G,'OD0040 theo Bravo'!$G:$G,"&gt;="&amp;0,'OD0040 theo Bravo'!$D:$D,I$3,'OD0040 theo Bravo'!$B:$B,"&lt;="&amp;$B276))</f>
        <v>550624</v>
      </c>
      <c r="J276" s="1">
        <f>(SUMIFS('OD0040 theo Bravo'!$G:$G,'OD0040 theo Bravo'!$G:$G,"&gt;="&amp;0,'OD0040 theo Bravo'!$D:$D,J$3,'OD0040 theo Bravo'!$B:$B,"&lt;="&amp;$B276))</f>
        <v>31883</v>
      </c>
      <c r="K276" s="1">
        <f>(SUMIFS('OD0040 theo Bravo'!$G:$G,'OD0040 theo Bravo'!$G:$G,"&gt;="&amp;0,'OD0040 theo Bravo'!$D:$D,K$3,'OD0040 theo Bravo'!$B:$B,"&lt;="&amp;$B276))</f>
        <v>49247</v>
      </c>
      <c r="L276" s="1">
        <f>-(SUMIFS('OD0040 theo Bravo'!$G:$G,'OD0040 theo Bravo'!$G:$G,"&lt;"&amp;0,'OD0040 theo Bravo'!$D:$D,L$3))</f>
        <v>504722</v>
      </c>
      <c r="M276" s="1">
        <f>-(SUMIFS('OD0040 theo Bravo'!$G:$G,'OD0040 theo Bravo'!$G:$G,"&lt;"&amp;0,'OD0040 theo Bravo'!$D:$D,M$3))</f>
        <v>0</v>
      </c>
      <c r="N276" s="1">
        <f>-(SUMIFS('OD0040 theo Bravo'!$G:$G,'OD0040 theo Bravo'!$G:$G,"&lt;"&amp;0,'OD0040 theo Bravo'!$D:$D,N$3))</f>
        <v>974267</v>
      </c>
      <c r="O276" s="1">
        <f>-(SUMIFS('OD0040 theo Bravo'!$G:$G,'OD0040 theo Bravo'!$G:$G,"&lt;"&amp;0,'OD0040 theo Bravo'!$D:$D,O$3))</f>
        <v>830018</v>
      </c>
      <c r="P276" s="1">
        <f>-(SUMIFS('OD0040 theo Bravo'!$G:$G,'OD0040 theo Bravo'!$G:$G,"&lt;"&amp;0,'OD0040 theo Bravo'!$D:$D,P$3))</f>
        <v>550000</v>
      </c>
      <c r="Q276" s="1">
        <f>-(SUMIFS('OD0040 theo Bravo'!$G:$G,'OD0040 theo Bravo'!$G:$G,"&lt;"&amp;0,'OD0040 theo Bravo'!$D:$D,Q$3))</f>
        <v>449984</v>
      </c>
      <c r="R276" s="1">
        <f>-(SUMIFS('OD0040 theo Bravo'!$G:$G,'OD0040 theo Bravo'!$G:$G,"&lt;"&amp;0,'OD0040 theo Bravo'!$D:$D,R$3))</f>
        <v>550145</v>
      </c>
      <c r="S276" s="1">
        <f>-(SUMIFS('OD0040 theo Bravo'!$G:$G,'OD0040 theo Bravo'!$G:$G,"&lt;"&amp;0,'OD0040 theo Bravo'!$D:$D,S$3))</f>
        <v>0</v>
      </c>
      <c r="T276" s="1">
        <f>-(SUMIFS('OD0040 theo Bravo'!$G:$G,'OD0040 theo Bravo'!$G:$G,"&lt;"&amp;0,'OD0040 theo Bravo'!$D:$D,T$3))</f>
        <v>49247</v>
      </c>
      <c r="U276" s="18">
        <f t="shared" si="91"/>
        <v>0</v>
      </c>
      <c r="V276" s="18">
        <f t="shared" si="92"/>
        <v>14980</v>
      </c>
      <c r="W276" s="18">
        <f t="shared" si="93"/>
        <v>8515</v>
      </c>
      <c r="X276" s="18">
        <f t="shared" si="94"/>
        <v>0</v>
      </c>
      <c r="Y276" s="18">
        <f t="shared" si="95"/>
        <v>0</v>
      </c>
      <c r="Z276" s="18">
        <f t="shared" si="96"/>
        <v>105977</v>
      </c>
      <c r="AA276" s="18">
        <f t="shared" si="97"/>
        <v>479</v>
      </c>
      <c r="AB276" s="18">
        <f t="shared" si="98"/>
        <v>31883</v>
      </c>
      <c r="AC276" s="18">
        <f t="shared" si="98"/>
        <v>0</v>
      </c>
      <c r="AD276" s="17">
        <f>(U276*SUMIFS(Info!$C:$C,Info!$A:$A,AD$3,Info!$E:$E,"&gt;="&amp;$B276,Info!$D:$D,"&lt;="&amp;$B276,Info!$I:$I,"x")/365)*100000</f>
        <v>0</v>
      </c>
      <c r="AE276" s="17">
        <f>(V276*SUMIFS(Info!$C:$C,Info!$A:$A,AE$3,Info!$E:$E,"&gt;="&amp;$B276,Info!$D:$D,"&lt;="&amp;$B276,Info!$I:$I,"x")/365)*100000</f>
        <v>257738.08219178079</v>
      </c>
      <c r="AF276" s="17">
        <f>(W276*SUMIFS(Info!$C:$C,Info!$A:$A,AF$3,Info!$E:$E,"&gt;="&amp;$B276,Info!$D:$D,"&lt;="&amp;$B276,Info!$I:$I,"x")/365)*100000</f>
        <v>155836.16438356164</v>
      </c>
      <c r="AG276" s="17">
        <f>(X276*SUMIFS(Info!$C:$C,Info!$A:$A,AG$3,Info!$E:$E,"&gt;="&amp;$B276,Info!$D:$D,"&lt;="&amp;$B276,Info!$I:$I,"x")/365)*100000</f>
        <v>0</v>
      </c>
      <c r="AH276" s="17">
        <f>(Y276*SUMIFS(Info!$C:$C,Info!$A:$A,AH$3,Info!$E:$E,"&gt;="&amp;$B276,Info!$D:$D,"&lt;="&amp;$B276,Info!$I:$I,"x")/365)*100000</f>
        <v>0</v>
      </c>
      <c r="AI276" s="17">
        <f>(Z276*SUMIFS(Info!$C:$C,Info!$A:$A,AI$3,Info!$E:$E,"&gt;="&amp;$B276,Info!$D:$D,"&lt;="&amp;$B276,Info!$I:$I,"x")/365)*100000</f>
        <v>2170350.8904109588</v>
      </c>
      <c r="AJ276" s="17">
        <f>(AA276*SUMIFS(Info!$C:$C,Info!$A:$A,AJ$3,Info!$E:$E,"&gt;="&amp;$B276,Info!$D:$D,"&lt;="&amp;$B276,Info!$I:$I,"x")/365)*100000</f>
        <v>10236.164383561643</v>
      </c>
      <c r="AK276" s="17">
        <f>(AB276*SUMIFS(Info!$C:$C,Info!$A:$A,AK$3,Info!$E:$E,"&gt;="&amp;$B276,Info!$D:$D,"&lt;="&amp;$B276,Info!$I:$I,"x")/365)*100000</f>
        <v>0</v>
      </c>
      <c r="AL276" s="17">
        <f>(AC276*SUMIFS(Info!$C:$C,Info!$A:$A,AL$3,Info!$E:$E,"&gt;="&amp;$B276,Info!$D:$D,"&lt;="&amp;$B276,Info!$I:$I,"x")/365)*100000</f>
        <v>0</v>
      </c>
    </row>
    <row r="277" spans="2:38">
      <c r="B277" s="14">
        <f t="shared" si="81"/>
        <v>45841</v>
      </c>
      <c r="C277" s="1">
        <f>(SUMIFS('OD0040 theo Bravo'!$G:$G,'OD0040 theo Bravo'!$G:$G,"&gt;="&amp;0,'OD0040 theo Bravo'!$D:$D,C$3,'OD0040 theo Bravo'!$B:$B,"&lt;="&amp;$B277))</f>
        <v>335275</v>
      </c>
      <c r="D277" s="1">
        <f>(SUMIFS('OD0040 theo Bravo'!$G:$G,'OD0040 theo Bravo'!$G:$G,"&gt;="&amp;0,'OD0040 theo Bravo'!$D:$D,D$3,'OD0040 theo Bravo'!$B:$B,"&lt;="&amp;$B277))</f>
        <v>24430</v>
      </c>
      <c r="E277" s="1">
        <f>(SUMIFS('OD0040 theo Bravo'!$G:$G,'OD0040 theo Bravo'!$G:$G,"&gt;="&amp;0,'OD0040 theo Bravo'!$D:$D,E$3,'OD0040 theo Bravo'!$B:$B,"&lt;="&amp;$B277))</f>
        <v>983248</v>
      </c>
      <c r="F277" s="1">
        <f>(SUMIFS('OD0040 theo Bravo'!$G:$G,'OD0040 theo Bravo'!$G:$G,"&gt;="&amp;0,'OD0040 theo Bravo'!$D:$D,F$3,'OD0040 theo Bravo'!$B:$B,"&lt;="&amp;$B277))</f>
        <v>829430</v>
      </c>
      <c r="G277" s="1">
        <f>(SUMIFS('OD0040 theo Bravo'!$G:$G,'OD0040 theo Bravo'!$G:$G,"&gt;="&amp;0,'OD0040 theo Bravo'!$D:$D,G$3,'OD0040 theo Bravo'!$B:$B,"&lt;="&amp;$B277))</f>
        <v>550000</v>
      </c>
      <c r="H277" s="1">
        <f>(SUMIFS('OD0040 theo Bravo'!$G:$G,'OD0040 theo Bravo'!$G:$G,"&gt;="&amp;0,'OD0040 theo Bravo'!$D:$D,H$3,'OD0040 theo Bravo'!$B:$B,"&lt;="&amp;$B277))</f>
        <v>555992</v>
      </c>
      <c r="I277" s="1">
        <f>(SUMIFS('OD0040 theo Bravo'!$G:$G,'OD0040 theo Bravo'!$G:$G,"&gt;="&amp;0,'OD0040 theo Bravo'!$D:$D,I$3,'OD0040 theo Bravo'!$B:$B,"&lt;="&amp;$B277))</f>
        <v>550633</v>
      </c>
      <c r="J277" s="1">
        <f>(SUMIFS('OD0040 theo Bravo'!$G:$G,'OD0040 theo Bravo'!$G:$G,"&gt;="&amp;0,'OD0040 theo Bravo'!$D:$D,J$3,'OD0040 theo Bravo'!$B:$B,"&lt;="&amp;$B277))</f>
        <v>31883</v>
      </c>
      <c r="K277" s="1">
        <f>(SUMIFS('OD0040 theo Bravo'!$G:$G,'OD0040 theo Bravo'!$G:$G,"&gt;="&amp;0,'OD0040 theo Bravo'!$D:$D,K$3,'OD0040 theo Bravo'!$B:$B,"&lt;="&amp;$B277))</f>
        <v>49247</v>
      </c>
      <c r="L277" s="1">
        <f>-(SUMIFS('OD0040 theo Bravo'!$G:$G,'OD0040 theo Bravo'!$G:$G,"&lt;"&amp;0,'OD0040 theo Bravo'!$D:$D,L$3))</f>
        <v>504722</v>
      </c>
      <c r="M277" s="1">
        <f>-(SUMIFS('OD0040 theo Bravo'!$G:$G,'OD0040 theo Bravo'!$G:$G,"&lt;"&amp;0,'OD0040 theo Bravo'!$D:$D,M$3))</f>
        <v>0</v>
      </c>
      <c r="N277" s="1">
        <f>-(SUMIFS('OD0040 theo Bravo'!$G:$G,'OD0040 theo Bravo'!$G:$G,"&lt;"&amp;0,'OD0040 theo Bravo'!$D:$D,N$3))</f>
        <v>974267</v>
      </c>
      <c r="O277" s="1">
        <f>-(SUMIFS('OD0040 theo Bravo'!$G:$G,'OD0040 theo Bravo'!$G:$G,"&lt;"&amp;0,'OD0040 theo Bravo'!$D:$D,O$3))</f>
        <v>830018</v>
      </c>
      <c r="P277" s="1">
        <f>-(SUMIFS('OD0040 theo Bravo'!$G:$G,'OD0040 theo Bravo'!$G:$G,"&lt;"&amp;0,'OD0040 theo Bravo'!$D:$D,P$3))</f>
        <v>550000</v>
      </c>
      <c r="Q277" s="1">
        <f>-(SUMIFS('OD0040 theo Bravo'!$G:$G,'OD0040 theo Bravo'!$G:$G,"&lt;"&amp;0,'OD0040 theo Bravo'!$D:$D,Q$3))</f>
        <v>449984</v>
      </c>
      <c r="R277" s="1">
        <f>-(SUMIFS('OD0040 theo Bravo'!$G:$G,'OD0040 theo Bravo'!$G:$G,"&lt;"&amp;0,'OD0040 theo Bravo'!$D:$D,R$3))</f>
        <v>550145</v>
      </c>
      <c r="S277" s="1">
        <f>-(SUMIFS('OD0040 theo Bravo'!$G:$G,'OD0040 theo Bravo'!$G:$G,"&lt;"&amp;0,'OD0040 theo Bravo'!$D:$D,S$3))</f>
        <v>0</v>
      </c>
      <c r="T277" s="1">
        <f>-(SUMIFS('OD0040 theo Bravo'!$G:$G,'OD0040 theo Bravo'!$G:$G,"&lt;"&amp;0,'OD0040 theo Bravo'!$D:$D,T$3))</f>
        <v>49247</v>
      </c>
      <c r="U277" s="18">
        <f t="shared" si="91"/>
        <v>0</v>
      </c>
      <c r="V277" s="18">
        <f t="shared" si="92"/>
        <v>24430</v>
      </c>
      <c r="W277" s="18">
        <f t="shared" si="93"/>
        <v>8981</v>
      </c>
      <c r="X277" s="18">
        <f t="shared" si="94"/>
        <v>0</v>
      </c>
      <c r="Y277" s="18">
        <f t="shared" si="95"/>
        <v>0</v>
      </c>
      <c r="Z277" s="18">
        <f t="shared" si="96"/>
        <v>106008</v>
      </c>
      <c r="AA277" s="18">
        <f t="shared" si="97"/>
        <v>488</v>
      </c>
      <c r="AB277" s="18">
        <f t="shared" si="98"/>
        <v>31883</v>
      </c>
      <c r="AC277" s="18">
        <f t="shared" si="98"/>
        <v>0</v>
      </c>
      <c r="AD277" s="17">
        <f>(U277*SUMIFS(Info!$C:$C,Info!$A:$A,AD$3,Info!$E:$E,"&gt;="&amp;$B277,Info!$D:$D,"&lt;="&amp;$B277,Info!$I:$I,"x")/365)*100000</f>
        <v>0</v>
      </c>
      <c r="AE277" s="17">
        <f>(V277*SUMIFS(Info!$C:$C,Info!$A:$A,AE$3,Info!$E:$E,"&gt;="&amp;$B277,Info!$D:$D,"&lt;="&amp;$B277,Info!$I:$I,"x")/365)*100000</f>
        <v>420329.86301369866</v>
      </c>
      <c r="AF277" s="17">
        <f>(W277*SUMIFS(Info!$C:$C,Info!$A:$A,AF$3,Info!$E:$E,"&gt;="&amp;$B277,Info!$D:$D,"&lt;="&amp;$B277,Info!$I:$I,"x")/365)*100000</f>
        <v>164364.60273972602</v>
      </c>
      <c r="AG277" s="17">
        <f>(X277*SUMIFS(Info!$C:$C,Info!$A:$A,AG$3,Info!$E:$E,"&gt;="&amp;$B277,Info!$D:$D,"&lt;="&amp;$B277,Info!$I:$I,"x")/365)*100000</f>
        <v>0</v>
      </c>
      <c r="AH277" s="17">
        <f>(Y277*SUMIFS(Info!$C:$C,Info!$A:$A,AH$3,Info!$E:$E,"&gt;="&amp;$B277,Info!$D:$D,"&lt;="&amp;$B277,Info!$I:$I,"x")/365)*100000</f>
        <v>0</v>
      </c>
      <c r="AI277" s="17">
        <f>(Z277*SUMIFS(Info!$C:$C,Info!$A:$A,AI$3,Info!$E:$E,"&gt;="&amp;$B277,Info!$D:$D,"&lt;="&amp;$B277,Info!$I:$I,"x")/365)*100000</f>
        <v>2170985.7534246575</v>
      </c>
      <c r="AJ277" s="17">
        <f>(AA277*SUMIFS(Info!$C:$C,Info!$A:$A,AJ$3,Info!$E:$E,"&gt;="&amp;$B277,Info!$D:$D,"&lt;="&amp;$B277,Info!$I:$I,"x")/365)*100000</f>
        <v>10428.493150684932</v>
      </c>
      <c r="AK277" s="17">
        <f>(AB277*SUMIFS(Info!$C:$C,Info!$A:$A,AK$3,Info!$E:$E,"&gt;="&amp;$B277,Info!$D:$D,"&lt;="&amp;$B277,Info!$I:$I,"x")/365)*100000</f>
        <v>0</v>
      </c>
      <c r="AL277" s="17">
        <f>(AC277*SUMIFS(Info!$C:$C,Info!$A:$A,AL$3,Info!$E:$E,"&gt;="&amp;$B277,Info!$D:$D,"&lt;="&amp;$B277,Info!$I:$I,"x")/365)*100000</f>
        <v>0</v>
      </c>
    </row>
    <row r="278" spans="2:38">
      <c r="B278" s="14">
        <f t="shared" si="81"/>
        <v>45842</v>
      </c>
      <c r="C278" s="1">
        <f>(SUMIFS('OD0040 theo Bravo'!$G:$G,'OD0040 theo Bravo'!$G:$G,"&gt;="&amp;0,'OD0040 theo Bravo'!$D:$D,C$3,'OD0040 theo Bravo'!$B:$B,"&lt;="&amp;$B278))</f>
        <v>335952</v>
      </c>
      <c r="D278" s="1">
        <f>(SUMIFS('OD0040 theo Bravo'!$G:$G,'OD0040 theo Bravo'!$G:$G,"&gt;="&amp;0,'OD0040 theo Bravo'!$D:$D,D$3,'OD0040 theo Bravo'!$B:$B,"&lt;="&amp;$B278))</f>
        <v>26230</v>
      </c>
      <c r="E278" s="1">
        <f>(SUMIFS('OD0040 theo Bravo'!$G:$G,'OD0040 theo Bravo'!$G:$G,"&gt;="&amp;0,'OD0040 theo Bravo'!$D:$D,E$3,'OD0040 theo Bravo'!$B:$B,"&lt;="&amp;$B278))</f>
        <v>984117</v>
      </c>
      <c r="F278" s="1">
        <f>(SUMIFS('OD0040 theo Bravo'!$G:$G,'OD0040 theo Bravo'!$G:$G,"&gt;="&amp;0,'OD0040 theo Bravo'!$D:$D,F$3,'OD0040 theo Bravo'!$B:$B,"&lt;="&amp;$B278))</f>
        <v>829911</v>
      </c>
      <c r="G278" s="1">
        <f>(SUMIFS('OD0040 theo Bravo'!$G:$G,'OD0040 theo Bravo'!$G:$G,"&gt;="&amp;0,'OD0040 theo Bravo'!$D:$D,G$3,'OD0040 theo Bravo'!$B:$B,"&lt;="&amp;$B278))</f>
        <v>550000</v>
      </c>
      <c r="H278" s="1">
        <f>(SUMIFS('OD0040 theo Bravo'!$G:$G,'OD0040 theo Bravo'!$G:$G,"&gt;="&amp;0,'OD0040 theo Bravo'!$D:$D,H$3,'OD0040 theo Bravo'!$B:$B,"&lt;="&amp;$B278))</f>
        <v>556163</v>
      </c>
      <c r="I278" s="1">
        <f>(SUMIFS('OD0040 theo Bravo'!$G:$G,'OD0040 theo Bravo'!$G:$G,"&gt;="&amp;0,'OD0040 theo Bravo'!$D:$D,I$3,'OD0040 theo Bravo'!$B:$B,"&lt;="&amp;$B278))</f>
        <v>550725</v>
      </c>
      <c r="J278" s="1">
        <f>(SUMIFS('OD0040 theo Bravo'!$G:$G,'OD0040 theo Bravo'!$G:$G,"&gt;="&amp;0,'OD0040 theo Bravo'!$D:$D,J$3,'OD0040 theo Bravo'!$B:$B,"&lt;="&amp;$B278))</f>
        <v>31883</v>
      </c>
      <c r="K278" s="1">
        <f>(SUMIFS('OD0040 theo Bravo'!$G:$G,'OD0040 theo Bravo'!$G:$G,"&gt;="&amp;0,'OD0040 theo Bravo'!$D:$D,K$3,'OD0040 theo Bravo'!$B:$B,"&lt;="&amp;$B278))</f>
        <v>49247</v>
      </c>
      <c r="L278" s="1">
        <f>-(SUMIFS('OD0040 theo Bravo'!$G:$G,'OD0040 theo Bravo'!$G:$G,"&lt;"&amp;0,'OD0040 theo Bravo'!$D:$D,L$3))</f>
        <v>504722</v>
      </c>
      <c r="M278" s="1">
        <f>-(SUMIFS('OD0040 theo Bravo'!$G:$G,'OD0040 theo Bravo'!$G:$G,"&lt;"&amp;0,'OD0040 theo Bravo'!$D:$D,M$3))</f>
        <v>0</v>
      </c>
      <c r="N278" s="1">
        <f>-(SUMIFS('OD0040 theo Bravo'!$G:$G,'OD0040 theo Bravo'!$G:$G,"&lt;"&amp;0,'OD0040 theo Bravo'!$D:$D,N$3))</f>
        <v>974267</v>
      </c>
      <c r="O278" s="1">
        <f>-(SUMIFS('OD0040 theo Bravo'!$G:$G,'OD0040 theo Bravo'!$G:$G,"&lt;"&amp;0,'OD0040 theo Bravo'!$D:$D,O$3))</f>
        <v>830018</v>
      </c>
      <c r="P278" s="1">
        <f>-(SUMIFS('OD0040 theo Bravo'!$G:$G,'OD0040 theo Bravo'!$G:$G,"&lt;"&amp;0,'OD0040 theo Bravo'!$D:$D,P$3))</f>
        <v>550000</v>
      </c>
      <c r="Q278" s="1">
        <f>-(SUMIFS('OD0040 theo Bravo'!$G:$G,'OD0040 theo Bravo'!$G:$G,"&lt;"&amp;0,'OD0040 theo Bravo'!$D:$D,Q$3))</f>
        <v>449984</v>
      </c>
      <c r="R278" s="1">
        <f>-(SUMIFS('OD0040 theo Bravo'!$G:$G,'OD0040 theo Bravo'!$G:$G,"&lt;"&amp;0,'OD0040 theo Bravo'!$D:$D,R$3))</f>
        <v>550145</v>
      </c>
      <c r="S278" s="1">
        <f>-(SUMIFS('OD0040 theo Bravo'!$G:$G,'OD0040 theo Bravo'!$G:$G,"&lt;"&amp;0,'OD0040 theo Bravo'!$D:$D,S$3))</f>
        <v>0</v>
      </c>
      <c r="T278" s="1">
        <f>-(SUMIFS('OD0040 theo Bravo'!$G:$G,'OD0040 theo Bravo'!$G:$G,"&lt;"&amp;0,'OD0040 theo Bravo'!$D:$D,T$3))</f>
        <v>49247</v>
      </c>
      <c r="U278" s="18">
        <f t="shared" si="91"/>
        <v>0</v>
      </c>
      <c r="V278" s="18">
        <f t="shared" si="92"/>
        <v>26230</v>
      </c>
      <c r="W278" s="18">
        <f t="shared" si="93"/>
        <v>9850</v>
      </c>
      <c r="X278" s="18">
        <f t="shared" si="94"/>
        <v>0</v>
      </c>
      <c r="Y278" s="18">
        <f t="shared" si="95"/>
        <v>0</v>
      </c>
      <c r="Z278" s="18">
        <f t="shared" si="96"/>
        <v>106179</v>
      </c>
      <c r="AA278" s="18">
        <f t="shared" si="97"/>
        <v>580</v>
      </c>
      <c r="AB278" s="18">
        <f t="shared" si="98"/>
        <v>31883</v>
      </c>
      <c r="AC278" s="18">
        <f t="shared" si="98"/>
        <v>0</v>
      </c>
      <c r="AD278" s="17">
        <f>(U278*SUMIFS(Info!$C:$C,Info!$A:$A,AD$3,Info!$E:$E,"&gt;="&amp;$B278,Info!$D:$D,"&lt;="&amp;$B278,Info!$I:$I,"x")/365)*100000</f>
        <v>0</v>
      </c>
      <c r="AE278" s="17">
        <f>(V278*SUMIFS(Info!$C:$C,Info!$A:$A,AE$3,Info!$E:$E,"&gt;="&amp;$B278,Info!$D:$D,"&lt;="&amp;$B278,Info!$I:$I,"x")/365)*100000</f>
        <v>451299.72602739726</v>
      </c>
      <c r="AF278" s="17">
        <f>(W278*SUMIFS(Info!$C:$C,Info!$A:$A,AF$3,Info!$E:$E,"&gt;="&amp;$B278,Info!$D:$D,"&lt;="&amp;$B278,Info!$I:$I,"x")/365)*100000</f>
        <v>180268.49315068492</v>
      </c>
      <c r="AG278" s="17">
        <f>(X278*SUMIFS(Info!$C:$C,Info!$A:$A,AG$3,Info!$E:$E,"&gt;="&amp;$B278,Info!$D:$D,"&lt;="&amp;$B278,Info!$I:$I,"x")/365)*100000</f>
        <v>0</v>
      </c>
      <c r="AH278" s="17">
        <f>(Y278*SUMIFS(Info!$C:$C,Info!$A:$A,AH$3,Info!$E:$E,"&gt;="&amp;$B278,Info!$D:$D,"&lt;="&amp;$B278,Info!$I:$I,"x")/365)*100000</f>
        <v>0</v>
      </c>
      <c r="AI278" s="17">
        <f>(Z278*SUMIFS(Info!$C:$C,Info!$A:$A,AI$3,Info!$E:$E,"&gt;="&amp;$B278,Info!$D:$D,"&lt;="&amp;$B278,Info!$I:$I,"x")/365)*100000</f>
        <v>2174487.739726027</v>
      </c>
      <c r="AJ278" s="17">
        <f>(AA278*SUMIFS(Info!$C:$C,Info!$A:$A,AJ$3,Info!$E:$E,"&gt;="&amp;$B278,Info!$D:$D,"&lt;="&amp;$B278,Info!$I:$I,"x")/365)*100000</f>
        <v>12394.520547945207</v>
      </c>
      <c r="AK278" s="17">
        <f>(AB278*SUMIFS(Info!$C:$C,Info!$A:$A,AK$3,Info!$E:$E,"&gt;="&amp;$B278,Info!$D:$D,"&lt;="&amp;$B278,Info!$I:$I,"x")/365)*100000</f>
        <v>0</v>
      </c>
      <c r="AL278" s="17">
        <f>(AC278*SUMIFS(Info!$C:$C,Info!$A:$A,AL$3,Info!$E:$E,"&gt;="&amp;$B278,Info!$D:$D,"&lt;="&amp;$B278,Info!$I:$I,"x")/365)*100000</f>
        <v>0</v>
      </c>
    </row>
    <row r="279" spans="2:38">
      <c r="B279" s="14">
        <f t="shared" ref="B279:B305" si="99">B278+1</f>
        <v>45843</v>
      </c>
      <c r="C279" s="1">
        <f>(SUMIFS('OD0040 theo Bravo'!$G:$G,'OD0040 theo Bravo'!$G:$G,"&gt;="&amp;0,'OD0040 theo Bravo'!$D:$D,C$3,'OD0040 theo Bravo'!$B:$B,"&lt;="&amp;$B279))</f>
        <v>335952</v>
      </c>
      <c r="D279" s="1">
        <f>(SUMIFS('OD0040 theo Bravo'!$G:$G,'OD0040 theo Bravo'!$G:$G,"&gt;="&amp;0,'OD0040 theo Bravo'!$D:$D,D$3,'OD0040 theo Bravo'!$B:$B,"&lt;="&amp;$B279))</f>
        <v>26230</v>
      </c>
      <c r="E279" s="1">
        <f>(SUMIFS('OD0040 theo Bravo'!$G:$G,'OD0040 theo Bravo'!$G:$G,"&gt;="&amp;0,'OD0040 theo Bravo'!$D:$D,E$3,'OD0040 theo Bravo'!$B:$B,"&lt;="&amp;$B279))</f>
        <v>984117</v>
      </c>
      <c r="F279" s="1">
        <f>(SUMIFS('OD0040 theo Bravo'!$G:$G,'OD0040 theo Bravo'!$G:$G,"&gt;="&amp;0,'OD0040 theo Bravo'!$D:$D,F$3,'OD0040 theo Bravo'!$B:$B,"&lt;="&amp;$B279))</f>
        <v>829911</v>
      </c>
      <c r="G279" s="1">
        <f>(SUMIFS('OD0040 theo Bravo'!$G:$G,'OD0040 theo Bravo'!$G:$G,"&gt;="&amp;0,'OD0040 theo Bravo'!$D:$D,G$3,'OD0040 theo Bravo'!$B:$B,"&lt;="&amp;$B279))</f>
        <v>550000</v>
      </c>
      <c r="H279" s="1">
        <f>(SUMIFS('OD0040 theo Bravo'!$G:$G,'OD0040 theo Bravo'!$G:$G,"&gt;="&amp;0,'OD0040 theo Bravo'!$D:$D,H$3,'OD0040 theo Bravo'!$B:$B,"&lt;="&amp;$B279))</f>
        <v>556163</v>
      </c>
      <c r="I279" s="1">
        <f>(SUMIFS('OD0040 theo Bravo'!$G:$G,'OD0040 theo Bravo'!$G:$G,"&gt;="&amp;0,'OD0040 theo Bravo'!$D:$D,I$3,'OD0040 theo Bravo'!$B:$B,"&lt;="&amp;$B279))</f>
        <v>550725</v>
      </c>
      <c r="J279" s="1">
        <f>(SUMIFS('OD0040 theo Bravo'!$G:$G,'OD0040 theo Bravo'!$G:$G,"&gt;="&amp;0,'OD0040 theo Bravo'!$D:$D,J$3,'OD0040 theo Bravo'!$B:$B,"&lt;="&amp;$B279))</f>
        <v>31883</v>
      </c>
      <c r="K279" s="1">
        <f>(SUMIFS('OD0040 theo Bravo'!$G:$G,'OD0040 theo Bravo'!$G:$G,"&gt;="&amp;0,'OD0040 theo Bravo'!$D:$D,K$3,'OD0040 theo Bravo'!$B:$B,"&lt;="&amp;$B279))</f>
        <v>49247</v>
      </c>
      <c r="L279" s="1">
        <f>-(SUMIFS('OD0040 theo Bravo'!$G:$G,'OD0040 theo Bravo'!$G:$G,"&lt;"&amp;0,'OD0040 theo Bravo'!$D:$D,L$3))</f>
        <v>504722</v>
      </c>
      <c r="M279" s="1">
        <f>-(SUMIFS('OD0040 theo Bravo'!$G:$G,'OD0040 theo Bravo'!$G:$G,"&lt;"&amp;0,'OD0040 theo Bravo'!$D:$D,M$3))</f>
        <v>0</v>
      </c>
      <c r="N279" s="1">
        <f>-(SUMIFS('OD0040 theo Bravo'!$G:$G,'OD0040 theo Bravo'!$G:$G,"&lt;"&amp;0,'OD0040 theo Bravo'!$D:$D,N$3))</f>
        <v>974267</v>
      </c>
      <c r="O279" s="1">
        <f>-(SUMIFS('OD0040 theo Bravo'!$G:$G,'OD0040 theo Bravo'!$G:$G,"&lt;"&amp;0,'OD0040 theo Bravo'!$D:$D,O$3))</f>
        <v>830018</v>
      </c>
      <c r="P279" s="1">
        <f>-(SUMIFS('OD0040 theo Bravo'!$G:$G,'OD0040 theo Bravo'!$G:$G,"&lt;"&amp;0,'OD0040 theo Bravo'!$D:$D,P$3))</f>
        <v>550000</v>
      </c>
      <c r="Q279" s="1">
        <f>-(SUMIFS('OD0040 theo Bravo'!$G:$G,'OD0040 theo Bravo'!$G:$G,"&lt;"&amp;0,'OD0040 theo Bravo'!$D:$D,Q$3))</f>
        <v>449984</v>
      </c>
      <c r="R279" s="1">
        <f>-(SUMIFS('OD0040 theo Bravo'!$G:$G,'OD0040 theo Bravo'!$G:$G,"&lt;"&amp;0,'OD0040 theo Bravo'!$D:$D,R$3))</f>
        <v>550145</v>
      </c>
      <c r="S279" s="1">
        <f>-(SUMIFS('OD0040 theo Bravo'!$G:$G,'OD0040 theo Bravo'!$G:$G,"&lt;"&amp;0,'OD0040 theo Bravo'!$D:$D,S$3))</f>
        <v>0</v>
      </c>
      <c r="T279" s="1">
        <f>-(SUMIFS('OD0040 theo Bravo'!$G:$G,'OD0040 theo Bravo'!$G:$G,"&lt;"&amp;0,'OD0040 theo Bravo'!$D:$D,T$3))</f>
        <v>49247</v>
      </c>
      <c r="U279" s="18">
        <f t="shared" si="91"/>
        <v>0</v>
      </c>
      <c r="V279" s="18">
        <f t="shared" si="92"/>
        <v>26230</v>
      </c>
      <c r="W279" s="18">
        <f t="shared" si="93"/>
        <v>9850</v>
      </c>
      <c r="X279" s="18">
        <f t="shared" si="94"/>
        <v>0</v>
      </c>
      <c r="Y279" s="18">
        <f t="shared" si="95"/>
        <v>0</v>
      </c>
      <c r="Z279" s="18">
        <f t="shared" si="96"/>
        <v>106179</v>
      </c>
      <c r="AA279" s="18">
        <f t="shared" si="97"/>
        <v>580</v>
      </c>
      <c r="AB279" s="18">
        <f t="shared" si="98"/>
        <v>31883</v>
      </c>
      <c r="AC279" s="18">
        <f t="shared" si="98"/>
        <v>0</v>
      </c>
      <c r="AD279" s="17">
        <f>(U279*SUMIFS(Info!$C:$C,Info!$A:$A,AD$3,Info!$E:$E,"&gt;="&amp;$B279,Info!$D:$D,"&lt;="&amp;$B279,Info!$I:$I,"x")/365)*100000</f>
        <v>0</v>
      </c>
      <c r="AE279" s="17">
        <f>(V279*SUMIFS(Info!$C:$C,Info!$A:$A,AE$3,Info!$E:$E,"&gt;="&amp;$B279,Info!$D:$D,"&lt;="&amp;$B279,Info!$I:$I,"x")/365)*100000</f>
        <v>451299.72602739726</v>
      </c>
      <c r="AF279" s="17">
        <f>(W279*SUMIFS(Info!$C:$C,Info!$A:$A,AF$3,Info!$E:$E,"&gt;="&amp;$B279,Info!$D:$D,"&lt;="&amp;$B279,Info!$I:$I,"x")/365)*100000</f>
        <v>180268.49315068492</v>
      </c>
      <c r="AG279" s="17">
        <f>(X279*SUMIFS(Info!$C:$C,Info!$A:$A,AG$3,Info!$E:$E,"&gt;="&amp;$B279,Info!$D:$D,"&lt;="&amp;$B279,Info!$I:$I,"x")/365)*100000</f>
        <v>0</v>
      </c>
      <c r="AH279" s="17">
        <f>(Y279*SUMIFS(Info!$C:$C,Info!$A:$A,AH$3,Info!$E:$E,"&gt;="&amp;$B279,Info!$D:$D,"&lt;="&amp;$B279,Info!$I:$I,"x")/365)*100000</f>
        <v>0</v>
      </c>
      <c r="AI279" s="17">
        <f>(Z279*SUMIFS(Info!$C:$C,Info!$A:$A,AI$3,Info!$E:$E,"&gt;="&amp;$B279,Info!$D:$D,"&lt;="&amp;$B279,Info!$I:$I,"x")/365)*100000</f>
        <v>2174487.739726027</v>
      </c>
      <c r="AJ279" s="17">
        <f>(AA279*SUMIFS(Info!$C:$C,Info!$A:$A,AJ$3,Info!$E:$E,"&gt;="&amp;$B279,Info!$D:$D,"&lt;="&amp;$B279,Info!$I:$I,"x")/365)*100000</f>
        <v>12394.520547945207</v>
      </c>
      <c r="AK279" s="17">
        <f>(AB279*SUMIFS(Info!$C:$C,Info!$A:$A,AK$3,Info!$E:$E,"&gt;="&amp;$B279,Info!$D:$D,"&lt;="&amp;$B279,Info!$I:$I,"x")/365)*100000</f>
        <v>0</v>
      </c>
      <c r="AL279" s="17">
        <f>(AC279*SUMIFS(Info!$C:$C,Info!$A:$A,AL$3,Info!$E:$E,"&gt;="&amp;$B279,Info!$D:$D,"&lt;="&amp;$B279,Info!$I:$I,"x")/365)*100000</f>
        <v>0</v>
      </c>
    </row>
    <row r="280" spans="2:38">
      <c r="B280" s="14">
        <f t="shared" si="99"/>
        <v>45844</v>
      </c>
      <c r="C280" s="1">
        <f>(SUMIFS('OD0040 theo Bravo'!$G:$G,'OD0040 theo Bravo'!$G:$G,"&gt;="&amp;0,'OD0040 theo Bravo'!$D:$D,C$3,'OD0040 theo Bravo'!$B:$B,"&lt;="&amp;$B280))</f>
        <v>335952</v>
      </c>
      <c r="D280" s="1">
        <f>(SUMIFS('OD0040 theo Bravo'!$G:$G,'OD0040 theo Bravo'!$G:$G,"&gt;="&amp;0,'OD0040 theo Bravo'!$D:$D,D$3,'OD0040 theo Bravo'!$B:$B,"&lt;="&amp;$B280))</f>
        <v>26230</v>
      </c>
      <c r="E280" s="1">
        <f>(SUMIFS('OD0040 theo Bravo'!$G:$G,'OD0040 theo Bravo'!$G:$G,"&gt;="&amp;0,'OD0040 theo Bravo'!$D:$D,E$3,'OD0040 theo Bravo'!$B:$B,"&lt;="&amp;$B280))</f>
        <v>984117</v>
      </c>
      <c r="F280" s="1">
        <f>(SUMIFS('OD0040 theo Bravo'!$G:$G,'OD0040 theo Bravo'!$G:$G,"&gt;="&amp;0,'OD0040 theo Bravo'!$D:$D,F$3,'OD0040 theo Bravo'!$B:$B,"&lt;="&amp;$B280))</f>
        <v>829911</v>
      </c>
      <c r="G280" s="1">
        <f>(SUMIFS('OD0040 theo Bravo'!$G:$G,'OD0040 theo Bravo'!$G:$G,"&gt;="&amp;0,'OD0040 theo Bravo'!$D:$D,G$3,'OD0040 theo Bravo'!$B:$B,"&lt;="&amp;$B280))</f>
        <v>550000</v>
      </c>
      <c r="H280" s="1">
        <f>(SUMIFS('OD0040 theo Bravo'!$G:$G,'OD0040 theo Bravo'!$G:$G,"&gt;="&amp;0,'OD0040 theo Bravo'!$D:$D,H$3,'OD0040 theo Bravo'!$B:$B,"&lt;="&amp;$B280))</f>
        <v>556163</v>
      </c>
      <c r="I280" s="1">
        <f>(SUMIFS('OD0040 theo Bravo'!$G:$G,'OD0040 theo Bravo'!$G:$G,"&gt;="&amp;0,'OD0040 theo Bravo'!$D:$D,I$3,'OD0040 theo Bravo'!$B:$B,"&lt;="&amp;$B280))</f>
        <v>550725</v>
      </c>
      <c r="J280" s="1">
        <f>(SUMIFS('OD0040 theo Bravo'!$G:$G,'OD0040 theo Bravo'!$G:$G,"&gt;="&amp;0,'OD0040 theo Bravo'!$D:$D,J$3,'OD0040 theo Bravo'!$B:$B,"&lt;="&amp;$B280))</f>
        <v>31883</v>
      </c>
      <c r="K280" s="1">
        <f>(SUMIFS('OD0040 theo Bravo'!$G:$G,'OD0040 theo Bravo'!$G:$G,"&gt;="&amp;0,'OD0040 theo Bravo'!$D:$D,K$3,'OD0040 theo Bravo'!$B:$B,"&lt;="&amp;$B280))</f>
        <v>49247</v>
      </c>
      <c r="L280" s="1">
        <f>-(SUMIFS('OD0040 theo Bravo'!$G:$G,'OD0040 theo Bravo'!$G:$G,"&lt;"&amp;0,'OD0040 theo Bravo'!$D:$D,L$3))</f>
        <v>504722</v>
      </c>
      <c r="M280" s="1">
        <f>-(SUMIFS('OD0040 theo Bravo'!$G:$G,'OD0040 theo Bravo'!$G:$G,"&lt;"&amp;0,'OD0040 theo Bravo'!$D:$D,M$3))</f>
        <v>0</v>
      </c>
      <c r="N280" s="1">
        <f>-(SUMIFS('OD0040 theo Bravo'!$G:$G,'OD0040 theo Bravo'!$G:$G,"&lt;"&amp;0,'OD0040 theo Bravo'!$D:$D,N$3))</f>
        <v>974267</v>
      </c>
      <c r="O280" s="1">
        <f>-(SUMIFS('OD0040 theo Bravo'!$G:$G,'OD0040 theo Bravo'!$G:$G,"&lt;"&amp;0,'OD0040 theo Bravo'!$D:$D,O$3))</f>
        <v>830018</v>
      </c>
      <c r="P280" s="1">
        <f>-(SUMIFS('OD0040 theo Bravo'!$G:$G,'OD0040 theo Bravo'!$G:$G,"&lt;"&amp;0,'OD0040 theo Bravo'!$D:$D,P$3))</f>
        <v>550000</v>
      </c>
      <c r="Q280" s="1">
        <f>-(SUMIFS('OD0040 theo Bravo'!$G:$G,'OD0040 theo Bravo'!$G:$G,"&lt;"&amp;0,'OD0040 theo Bravo'!$D:$D,Q$3))</f>
        <v>449984</v>
      </c>
      <c r="R280" s="1">
        <f>-(SUMIFS('OD0040 theo Bravo'!$G:$G,'OD0040 theo Bravo'!$G:$G,"&lt;"&amp;0,'OD0040 theo Bravo'!$D:$D,R$3))</f>
        <v>550145</v>
      </c>
      <c r="S280" s="1">
        <f>-(SUMIFS('OD0040 theo Bravo'!$G:$G,'OD0040 theo Bravo'!$G:$G,"&lt;"&amp;0,'OD0040 theo Bravo'!$D:$D,S$3))</f>
        <v>0</v>
      </c>
      <c r="T280" s="1">
        <f>-(SUMIFS('OD0040 theo Bravo'!$G:$G,'OD0040 theo Bravo'!$G:$G,"&lt;"&amp;0,'OD0040 theo Bravo'!$D:$D,T$3))</f>
        <v>49247</v>
      </c>
      <c r="U280" s="18">
        <f t="shared" si="91"/>
        <v>0</v>
      </c>
      <c r="V280" s="18">
        <f t="shared" si="92"/>
        <v>26230</v>
      </c>
      <c r="W280" s="18">
        <f t="shared" si="93"/>
        <v>9850</v>
      </c>
      <c r="X280" s="18">
        <f t="shared" si="94"/>
        <v>0</v>
      </c>
      <c r="Y280" s="18">
        <f t="shared" si="95"/>
        <v>0</v>
      </c>
      <c r="Z280" s="18">
        <f t="shared" si="96"/>
        <v>106179</v>
      </c>
      <c r="AA280" s="18">
        <f t="shared" si="97"/>
        <v>580</v>
      </c>
      <c r="AB280" s="18">
        <f t="shared" si="98"/>
        <v>31883</v>
      </c>
      <c r="AC280" s="18">
        <f t="shared" si="98"/>
        <v>0</v>
      </c>
      <c r="AD280" s="17">
        <f>(U280*SUMIFS(Info!$C:$C,Info!$A:$A,AD$3,Info!$E:$E,"&gt;="&amp;$B280,Info!$D:$D,"&lt;="&amp;$B280,Info!$I:$I,"x")/365)*100000</f>
        <v>0</v>
      </c>
      <c r="AE280" s="17">
        <f>(V280*SUMIFS(Info!$C:$C,Info!$A:$A,AE$3,Info!$E:$E,"&gt;="&amp;$B280,Info!$D:$D,"&lt;="&amp;$B280,Info!$I:$I,"x")/365)*100000</f>
        <v>451299.72602739726</v>
      </c>
      <c r="AF280" s="17">
        <f>(W280*SUMIFS(Info!$C:$C,Info!$A:$A,AF$3,Info!$E:$E,"&gt;="&amp;$B280,Info!$D:$D,"&lt;="&amp;$B280,Info!$I:$I,"x")/365)*100000</f>
        <v>180268.49315068492</v>
      </c>
      <c r="AG280" s="17">
        <f>(X280*SUMIFS(Info!$C:$C,Info!$A:$A,AG$3,Info!$E:$E,"&gt;="&amp;$B280,Info!$D:$D,"&lt;="&amp;$B280,Info!$I:$I,"x")/365)*100000</f>
        <v>0</v>
      </c>
      <c r="AH280" s="17">
        <f>(Y280*SUMIFS(Info!$C:$C,Info!$A:$A,AH$3,Info!$E:$E,"&gt;="&amp;$B280,Info!$D:$D,"&lt;="&amp;$B280,Info!$I:$I,"x")/365)*100000</f>
        <v>0</v>
      </c>
      <c r="AI280" s="17">
        <f>(Z280*SUMIFS(Info!$C:$C,Info!$A:$A,AI$3,Info!$E:$E,"&gt;="&amp;$B280,Info!$D:$D,"&lt;="&amp;$B280,Info!$I:$I,"x")/365)*100000</f>
        <v>2174487.739726027</v>
      </c>
      <c r="AJ280" s="17">
        <f>(AA280*SUMIFS(Info!$C:$C,Info!$A:$A,AJ$3,Info!$E:$E,"&gt;="&amp;$B280,Info!$D:$D,"&lt;="&amp;$B280,Info!$I:$I,"x")/365)*100000</f>
        <v>12394.520547945207</v>
      </c>
      <c r="AK280" s="17">
        <f>(AB280*SUMIFS(Info!$C:$C,Info!$A:$A,AK$3,Info!$E:$E,"&gt;="&amp;$B280,Info!$D:$D,"&lt;="&amp;$B280,Info!$I:$I,"x")/365)*100000</f>
        <v>0</v>
      </c>
      <c r="AL280" s="17">
        <f>(AC280*SUMIFS(Info!$C:$C,Info!$A:$A,AL$3,Info!$E:$E,"&gt;="&amp;$B280,Info!$D:$D,"&lt;="&amp;$B280,Info!$I:$I,"x")/365)*100000</f>
        <v>0</v>
      </c>
    </row>
    <row r="281" spans="2:38">
      <c r="B281" s="14">
        <f t="shared" si="99"/>
        <v>45845</v>
      </c>
      <c r="C281" s="1">
        <f>(SUMIFS('OD0040 theo Bravo'!$G:$G,'OD0040 theo Bravo'!$G:$G,"&gt;="&amp;0,'OD0040 theo Bravo'!$D:$D,C$3,'OD0040 theo Bravo'!$B:$B,"&lt;="&amp;$B281))</f>
        <v>336470</v>
      </c>
      <c r="D281" s="1">
        <f>(SUMIFS('OD0040 theo Bravo'!$G:$G,'OD0040 theo Bravo'!$G:$G,"&gt;="&amp;0,'OD0040 theo Bravo'!$D:$D,D$3,'OD0040 theo Bravo'!$B:$B,"&lt;="&amp;$B281))</f>
        <v>26230</v>
      </c>
      <c r="E281" s="1">
        <f>(SUMIFS('OD0040 theo Bravo'!$G:$G,'OD0040 theo Bravo'!$G:$G,"&gt;="&amp;0,'OD0040 theo Bravo'!$D:$D,E$3,'OD0040 theo Bravo'!$B:$B,"&lt;="&amp;$B281))</f>
        <v>985086</v>
      </c>
      <c r="F281" s="1">
        <f>(SUMIFS('OD0040 theo Bravo'!$G:$G,'OD0040 theo Bravo'!$G:$G,"&gt;="&amp;0,'OD0040 theo Bravo'!$D:$D,F$3,'OD0040 theo Bravo'!$B:$B,"&lt;="&amp;$B281))</f>
        <v>831167</v>
      </c>
      <c r="G281" s="1">
        <f>(SUMIFS('OD0040 theo Bravo'!$G:$G,'OD0040 theo Bravo'!$G:$G,"&gt;="&amp;0,'OD0040 theo Bravo'!$D:$D,G$3,'OD0040 theo Bravo'!$B:$B,"&lt;="&amp;$B281))</f>
        <v>550000</v>
      </c>
      <c r="H281" s="1">
        <f>(SUMIFS('OD0040 theo Bravo'!$G:$G,'OD0040 theo Bravo'!$G:$G,"&gt;="&amp;0,'OD0040 theo Bravo'!$D:$D,H$3,'OD0040 theo Bravo'!$B:$B,"&lt;="&amp;$B281))</f>
        <v>556230</v>
      </c>
      <c r="I281" s="1">
        <f>(SUMIFS('OD0040 theo Bravo'!$G:$G,'OD0040 theo Bravo'!$G:$G,"&gt;="&amp;0,'OD0040 theo Bravo'!$D:$D,I$3,'OD0040 theo Bravo'!$B:$B,"&lt;="&amp;$B281))</f>
        <v>550837</v>
      </c>
      <c r="J281" s="1">
        <f>(SUMIFS('OD0040 theo Bravo'!$G:$G,'OD0040 theo Bravo'!$G:$G,"&gt;="&amp;0,'OD0040 theo Bravo'!$D:$D,J$3,'OD0040 theo Bravo'!$B:$B,"&lt;="&amp;$B281))</f>
        <v>31883</v>
      </c>
      <c r="K281" s="1">
        <f>(SUMIFS('OD0040 theo Bravo'!$G:$G,'OD0040 theo Bravo'!$G:$G,"&gt;="&amp;0,'OD0040 theo Bravo'!$D:$D,K$3,'OD0040 theo Bravo'!$B:$B,"&lt;="&amp;$B281))</f>
        <v>49247</v>
      </c>
      <c r="L281" s="1">
        <f>-(SUMIFS('OD0040 theo Bravo'!$G:$G,'OD0040 theo Bravo'!$G:$G,"&lt;"&amp;0,'OD0040 theo Bravo'!$D:$D,L$3))</f>
        <v>504722</v>
      </c>
      <c r="M281" s="1">
        <f>-(SUMIFS('OD0040 theo Bravo'!$G:$G,'OD0040 theo Bravo'!$G:$G,"&lt;"&amp;0,'OD0040 theo Bravo'!$D:$D,M$3))</f>
        <v>0</v>
      </c>
      <c r="N281" s="1">
        <f>-(SUMIFS('OD0040 theo Bravo'!$G:$G,'OD0040 theo Bravo'!$G:$G,"&lt;"&amp;0,'OD0040 theo Bravo'!$D:$D,N$3))</f>
        <v>974267</v>
      </c>
      <c r="O281" s="1">
        <f>-(SUMIFS('OD0040 theo Bravo'!$G:$G,'OD0040 theo Bravo'!$G:$G,"&lt;"&amp;0,'OD0040 theo Bravo'!$D:$D,O$3))</f>
        <v>830018</v>
      </c>
      <c r="P281" s="1">
        <f>-(SUMIFS('OD0040 theo Bravo'!$G:$G,'OD0040 theo Bravo'!$G:$G,"&lt;"&amp;0,'OD0040 theo Bravo'!$D:$D,P$3))</f>
        <v>550000</v>
      </c>
      <c r="Q281" s="1">
        <f>-(SUMIFS('OD0040 theo Bravo'!$G:$G,'OD0040 theo Bravo'!$G:$G,"&lt;"&amp;0,'OD0040 theo Bravo'!$D:$D,Q$3))</f>
        <v>449984</v>
      </c>
      <c r="R281" s="1">
        <f>-(SUMIFS('OD0040 theo Bravo'!$G:$G,'OD0040 theo Bravo'!$G:$G,"&lt;"&amp;0,'OD0040 theo Bravo'!$D:$D,R$3))</f>
        <v>550145</v>
      </c>
      <c r="S281" s="1">
        <f>-(SUMIFS('OD0040 theo Bravo'!$G:$G,'OD0040 theo Bravo'!$G:$G,"&lt;"&amp;0,'OD0040 theo Bravo'!$D:$D,S$3))</f>
        <v>0</v>
      </c>
      <c r="T281" s="1">
        <f>-(SUMIFS('OD0040 theo Bravo'!$G:$G,'OD0040 theo Bravo'!$G:$G,"&lt;"&amp;0,'OD0040 theo Bravo'!$D:$D,T$3))</f>
        <v>49247</v>
      </c>
      <c r="U281" s="18">
        <f t="shared" si="91"/>
        <v>0</v>
      </c>
      <c r="V281" s="18">
        <f t="shared" si="92"/>
        <v>26230</v>
      </c>
      <c r="W281" s="18">
        <f t="shared" si="93"/>
        <v>10819</v>
      </c>
      <c r="X281" s="18">
        <f t="shared" si="94"/>
        <v>1149</v>
      </c>
      <c r="Y281" s="18">
        <f t="shared" si="95"/>
        <v>0</v>
      </c>
      <c r="Z281" s="18">
        <f t="shared" si="96"/>
        <v>106246</v>
      </c>
      <c r="AA281" s="18">
        <f t="shared" si="97"/>
        <v>692</v>
      </c>
      <c r="AB281" s="18">
        <f t="shared" si="98"/>
        <v>31883</v>
      </c>
      <c r="AC281" s="18">
        <f t="shared" si="98"/>
        <v>0</v>
      </c>
      <c r="AD281" s="17">
        <f>(U281*SUMIFS(Info!$C:$C,Info!$A:$A,AD$3,Info!$E:$E,"&gt;="&amp;$B281,Info!$D:$D,"&lt;="&amp;$B281,Info!$I:$I,"x")/365)*100000</f>
        <v>0</v>
      </c>
      <c r="AE281" s="17">
        <f>(V281*SUMIFS(Info!$C:$C,Info!$A:$A,AE$3,Info!$E:$E,"&gt;="&amp;$B281,Info!$D:$D,"&lt;="&amp;$B281,Info!$I:$I,"x")/365)*100000</f>
        <v>451299.72602739726</v>
      </c>
      <c r="AF281" s="17">
        <f>(W281*SUMIFS(Info!$C:$C,Info!$A:$A,AF$3,Info!$E:$E,"&gt;="&amp;$B281,Info!$D:$D,"&lt;="&amp;$B281,Info!$I:$I,"x")/365)*100000</f>
        <v>198002.5205479452</v>
      </c>
      <c r="AG281" s="17">
        <f>(X281*SUMIFS(Info!$C:$C,Info!$A:$A,AG$3,Info!$E:$E,"&gt;="&amp;$B281,Info!$D:$D,"&lt;="&amp;$B281,Info!$I:$I,"x")/365)*100000</f>
        <v>24239.178082191782</v>
      </c>
      <c r="AH281" s="17">
        <f>(Y281*SUMIFS(Info!$C:$C,Info!$A:$A,AH$3,Info!$E:$E,"&gt;="&amp;$B281,Info!$D:$D,"&lt;="&amp;$B281,Info!$I:$I,"x")/365)*100000</f>
        <v>0</v>
      </c>
      <c r="AI281" s="17">
        <f>(Z281*SUMIFS(Info!$C:$C,Info!$A:$A,AI$3,Info!$E:$E,"&gt;="&amp;$B281,Info!$D:$D,"&lt;="&amp;$B281,Info!$I:$I,"x")/365)*100000</f>
        <v>2175859.8630136987</v>
      </c>
      <c r="AJ281" s="17">
        <f>(AA281*SUMIFS(Info!$C:$C,Info!$A:$A,AJ$3,Info!$E:$E,"&gt;="&amp;$B281,Info!$D:$D,"&lt;="&amp;$B281,Info!$I:$I,"x")/365)*100000</f>
        <v>14787.945205479453</v>
      </c>
      <c r="AK281" s="17">
        <f>(AB281*SUMIFS(Info!$C:$C,Info!$A:$A,AK$3,Info!$E:$E,"&gt;="&amp;$B281,Info!$D:$D,"&lt;="&amp;$B281,Info!$I:$I,"x")/365)*100000</f>
        <v>0</v>
      </c>
      <c r="AL281" s="17">
        <f>(AC281*SUMIFS(Info!$C:$C,Info!$A:$A,AL$3,Info!$E:$E,"&gt;="&amp;$B281,Info!$D:$D,"&lt;="&amp;$B281,Info!$I:$I,"x")/365)*100000</f>
        <v>0</v>
      </c>
    </row>
    <row r="282" spans="2:38">
      <c r="B282" s="14">
        <f t="shared" si="99"/>
        <v>45846</v>
      </c>
      <c r="C282" s="1">
        <f>(SUMIFS('OD0040 theo Bravo'!$G:$G,'OD0040 theo Bravo'!$G:$G,"&gt;="&amp;0,'OD0040 theo Bravo'!$D:$D,C$3,'OD0040 theo Bravo'!$B:$B,"&lt;="&amp;$B282))</f>
        <v>336871</v>
      </c>
      <c r="D282" s="1">
        <f>(SUMIFS('OD0040 theo Bravo'!$G:$G,'OD0040 theo Bravo'!$G:$G,"&gt;="&amp;0,'OD0040 theo Bravo'!$D:$D,D$3,'OD0040 theo Bravo'!$B:$B,"&lt;="&amp;$B282))</f>
        <v>26230</v>
      </c>
      <c r="E282" s="1">
        <f>(SUMIFS('OD0040 theo Bravo'!$G:$G,'OD0040 theo Bravo'!$G:$G,"&gt;="&amp;0,'OD0040 theo Bravo'!$D:$D,E$3,'OD0040 theo Bravo'!$B:$B,"&lt;="&amp;$B282))</f>
        <v>987320</v>
      </c>
      <c r="F282" s="1">
        <f>(SUMIFS('OD0040 theo Bravo'!$G:$G,'OD0040 theo Bravo'!$G:$G,"&gt;="&amp;0,'OD0040 theo Bravo'!$D:$D,F$3,'OD0040 theo Bravo'!$B:$B,"&lt;="&amp;$B282))</f>
        <v>835836</v>
      </c>
      <c r="G282" s="1">
        <f>(SUMIFS('OD0040 theo Bravo'!$G:$G,'OD0040 theo Bravo'!$G:$G,"&gt;="&amp;0,'OD0040 theo Bravo'!$D:$D,G$3,'OD0040 theo Bravo'!$B:$B,"&lt;="&amp;$B282))</f>
        <v>550000</v>
      </c>
      <c r="H282" s="1">
        <f>(SUMIFS('OD0040 theo Bravo'!$G:$G,'OD0040 theo Bravo'!$G:$G,"&gt;="&amp;0,'OD0040 theo Bravo'!$D:$D,H$3,'OD0040 theo Bravo'!$B:$B,"&lt;="&amp;$B282))</f>
        <v>556276</v>
      </c>
      <c r="I282" s="1">
        <f>(SUMIFS('OD0040 theo Bravo'!$G:$G,'OD0040 theo Bravo'!$G:$G,"&gt;="&amp;0,'OD0040 theo Bravo'!$D:$D,I$3,'OD0040 theo Bravo'!$B:$B,"&lt;="&amp;$B282))</f>
        <v>552773</v>
      </c>
      <c r="J282" s="1">
        <f>(SUMIFS('OD0040 theo Bravo'!$G:$G,'OD0040 theo Bravo'!$G:$G,"&gt;="&amp;0,'OD0040 theo Bravo'!$D:$D,J$3,'OD0040 theo Bravo'!$B:$B,"&lt;="&amp;$B282))</f>
        <v>31883</v>
      </c>
      <c r="K282" s="1">
        <f>(SUMIFS('OD0040 theo Bravo'!$G:$G,'OD0040 theo Bravo'!$G:$G,"&gt;="&amp;0,'OD0040 theo Bravo'!$D:$D,K$3,'OD0040 theo Bravo'!$B:$B,"&lt;="&amp;$B282))</f>
        <v>49247</v>
      </c>
      <c r="L282" s="1">
        <f>-(SUMIFS('OD0040 theo Bravo'!$G:$G,'OD0040 theo Bravo'!$G:$G,"&lt;"&amp;0,'OD0040 theo Bravo'!$D:$D,L$3))</f>
        <v>504722</v>
      </c>
      <c r="M282" s="1">
        <f>-(SUMIFS('OD0040 theo Bravo'!$G:$G,'OD0040 theo Bravo'!$G:$G,"&lt;"&amp;0,'OD0040 theo Bravo'!$D:$D,M$3))</f>
        <v>0</v>
      </c>
      <c r="N282" s="1">
        <f>-(SUMIFS('OD0040 theo Bravo'!$G:$G,'OD0040 theo Bravo'!$G:$G,"&lt;"&amp;0,'OD0040 theo Bravo'!$D:$D,N$3))</f>
        <v>974267</v>
      </c>
      <c r="O282" s="1">
        <f>-(SUMIFS('OD0040 theo Bravo'!$G:$G,'OD0040 theo Bravo'!$G:$G,"&lt;"&amp;0,'OD0040 theo Bravo'!$D:$D,O$3))</f>
        <v>830018</v>
      </c>
      <c r="P282" s="1">
        <f>-(SUMIFS('OD0040 theo Bravo'!$G:$G,'OD0040 theo Bravo'!$G:$G,"&lt;"&amp;0,'OD0040 theo Bravo'!$D:$D,P$3))</f>
        <v>550000</v>
      </c>
      <c r="Q282" s="1">
        <f>-(SUMIFS('OD0040 theo Bravo'!$G:$G,'OD0040 theo Bravo'!$G:$G,"&lt;"&amp;0,'OD0040 theo Bravo'!$D:$D,Q$3))</f>
        <v>449984</v>
      </c>
      <c r="R282" s="1">
        <f>-(SUMIFS('OD0040 theo Bravo'!$G:$G,'OD0040 theo Bravo'!$G:$G,"&lt;"&amp;0,'OD0040 theo Bravo'!$D:$D,R$3))</f>
        <v>550145</v>
      </c>
      <c r="S282" s="1">
        <f>-(SUMIFS('OD0040 theo Bravo'!$G:$G,'OD0040 theo Bravo'!$G:$G,"&lt;"&amp;0,'OD0040 theo Bravo'!$D:$D,S$3))</f>
        <v>0</v>
      </c>
      <c r="T282" s="1">
        <f>-(SUMIFS('OD0040 theo Bravo'!$G:$G,'OD0040 theo Bravo'!$G:$G,"&lt;"&amp;0,'OD0040 theo Bravo'!$D:$D,T$3))</f>
        <v>49247</v>
      </c>
      <c r="U282" s="18">
        <f t="shared" si="91"/>
        <v>0</v>
      </c>
      <c r="V282" s="18">
        <f t="shared" si="92"/>
        <v>26230</v>
      </c>
      <c r="W282" s="18">
        <f t="shared" si="93"/>
        <v>13053</v>
      </c>
      <c r="X282" s="18">
        <f t="shared" si="94"/>
        <v>5818</v>
      </c>
      <c r="Y282" s="18">
        <f t="shared" si="95"/>
        <v>0</v>
      </c>
      <c r="Z282" s="18">
        <f t="shared" si="96"/>
        <v>106292</v>
      </c>
      <c r="AA282" s="18">
        <f t="shared" si="97"/>
        <v>2628</v>
      </c>
      <c r="AB282" s="18">
        <f t="shared" si="98"/>
        <v>31883</v>
      </c>
      <c r="AC282" s="18">
        <f t="shared" si="98"/>
        <v>0</v>
      </c>
      <c r="AD282" s="17">
        <f>(U282*SUMIFS(Info!$C:$C,Info!$A:$A,AD$3,Info!$E:$E,"&gt;="&amp;$B282,Info!$D:$D,"&lt;="&amp;$B282,Info!$I:$I,"x")/365)*100000</f>
        <v>0</v>
      </c>
      <c r="AE282" s="17">
        <f>(V282*SUMIFS(Info!$C:$C,Info!$A:$A,AE$3,Info!$E:$E,"&gt;="&amp;$B282,Info!$D:$D,"&lt;="&amp;$B282,Info!$I:$I,"x")/365)*100000</f>
        <v>451299.72602739726</v>
      </c>
      <c r="AF282" s="17">
        <f>(W282*SUMIFS(Info!$C:$C,Info!$A:$A,AF$3,Info!$E:$E,"&gt;="&amp;$B282,Info!$D:$D,"&lt;="&amp;$B282,Info!$I:$I,"x")/365)*100000</f>
        <v>238887.78082191781</v>
      </c>
      <c r="AG282" s="17">
        <f>(X282*SUMIFS(Info!$C:$C,Info!$A:$A,AG$3,Info!$E:$E,"&gt;="&amp;$B282,Info!$D:$D,"&lt;="&amp;$B282,Info!$I:$I,"x")/365)*100000</f>
        <v>122735.89041095889</v>
      </c>
      <c r="AH282" s="17">
        <f>(Y282*SUMIFS(Info!$C:$C,Info!$A:$A,AH$3,Info!$E:$E,"&gt;="&amp;$B282,Info!$D:$D,"&lt;="&amp;$B282,Info!$I:$I,"x")/365)*100000</f>
        <v>0</v>
      </c>
      <c r="AI282" s="17">
        <f>(Z282*SUMIFS(Info!$C:$C,Info!$A:$A,AI$3,Info!$E:$E,"&gt;="&amp;$B282,Info!$D:$D,"&lt;="&amp;$B282,Info!$I:$I,"x")/365)*100000</f>
        <v>2176801.9178082193</v>
      </c>
      <c r="AJ282" s="17">
        <f>(AA282*SUMIFS(Info!$C:$C,Info!$A:$A,AJ$3,Info!$E:$E,"&gt;="&amp;$B282,Info!$D:$D,"&lt;="&amp;$B282,Info!$I:$I,"x")/365)*100000</f>
        <v>56160</v>
      </c>
      <c r="AK282" s="17">
        <f>(AB282*SUMIFS(Info!$C:$C,Info!$A:$A,AK$3,Info!$E:$E,"&gt;="&amp;$B282,Info!$D:$D,"&lt;="&amp;$B282,Info!$I:$I,"x")/365)*100000</f>
        <v>0</v>
      </c>
      <c r="AL282" s="17">
        <f>(AC282*SUMIFS(Info!$C:$C,Info!$A:$A,AL$3,Info!$E:$E,"&gt;="&amp;$B282,Info!$D:$D,"&lt;="&amp;$B282,Info!$I:$I,"x")/365)*100000</f>
        <v>0</v>
      </c>
    </row>
    <row r="283" spans="2:38">
      <c r="B283" s="14">
        <f t="shared" si="99"/>
        <v>45847</v>
      </c>
      <c r="C283" s="1">
        <f>(SUMIFS('OD0040 theo Bravo'!$G:$G,'OD0040 theo Bravo'!$G:$G,"&gt;="&amp;0,'OD0040 theo Bravo'!$D:$D,C$3,'OD0040 theo Bravo'!$B:$B,"&lt;="&amp;$B283))</f>
        <v>347009</v>
      </c>
      <c r="D283" s="1">
        <f>(SUMIFS('OD0040 theo Bravo'!$G:$G,'OD0040 theo Bravo'!$G:$G,"&gt;="&amp;0,'OD0040 theo Bravo'!$D:$D,D$3,'OD0040 theo Bravo'!$B:$B,"&lt;="&amp;$B283))</f>
        <v>26230</v>
      </c>
      <c r="E283" s="1">
        <f>(SUMIFS('OD0040 theo Bravo'!$G:$G,'OD0040 theo Bravo'!$G:$G,"&gt;="&amp;0,'OD0040 theo Bravo'!$D:$D,E$3,'OD0040 theo Bravo'!$B:$B,"&lt;="&amp;$B283))</f>
        <v>992065</v>
      </c>
      <c r="F283" s="1">
        <f>(SUMIFS('OD0040 theo Bravo'!$G:$G,'OD0040 theo Bravo'!$G:$G,"&gt;="&amp;0,'OD0040 theo Bravo'!$D:$D,F$3,'OD0040 theo Bravo'!$B:$B,"&lt;="&amp;$B283))</f>
        <v>838962</v>
      </c>
      <c r="G283" s="1">
        <f>(SUMIFS('OD0040 theo Bravo'!$G:$G,'OD0040 theo Bravo'!$G:$G,"&gt;="&amp;0,'OD0040 theo Bravo'!$D:$D,G$3,'OD0040 theo Bravo'!$B:$B,"&lt;="&amp;$B283))</f>
        <v>550000</v>
      </c>
      <c r="H283" s="1">
        <f>(SUMIFS('OD0040 theo Bravo'!$G:$G,'OD0040 theo Bravo'!$G:$G,"&gt;="&amp;0,'OD0040 theo Bravo'!$D:$D,H$3,'OD0040 theo Bravo'!$B:$B,"&lt;="&amp;$B283))</f>
        <v>556310</v>
      </c>
      <c r="I283" s="1">
        <f>(SUMIFS('OD0040 theo Bravo'!$G:$G,'OD0040 theo Bravo'!$G:$G,"&gt;="&amp;0,'OD0040 theo Bravo'!$D:$D,I$3,'OD0040 theo Bravo'!$B:$B,"&lt;="&amp;$B283))</f>
        <v>552824</v>
      </c>
      <c r="J283" s="1">
        <f>(SUMIFS('OD0040 theo Bravo'!$G:$G,'OD0040 theo Bravo'!$G:$G,"&gt;="&amp;0,'OD0040 theo Bravo'!$D:$D,J$3,'OD0040 theo Bravo'!$B:$B,"&lt;="&amp;$B283))</f>
        <v>31883</v>
      </c>
      <c r="K283" s="1">
        <f>(SUMIFS('OD0040 theo Bravo'!$G:$G,'OD0040 theo Bravo'!$G:$G,"&gt;="&amp;0,'OD0040 theo Bravo'!$D:$D,K$3,'OD0040 theo Bravo'!$B:$B,"&lt;="&amp;$B283))</f>
        <v>49247</v>
      </c>
      <c r="L283" s="1">
        <f>-(SUMIFS('OD0040 theo Bravo'!$G:$G,'OD0040 theo Bravo'!$G:$G,"&lt;"&amp;0,'OD0040 theo Bravo'!$D:$D,L$3))</f>
        <v>504722</v>
      </c>
      <c r="M283" s="1">
        <f>-(SUMIFS('OD0040 theo Bravo'!$G:$G,'OD0040 theo Bravo'!$G:$G,"&lt;"&amp;0,'OD0040 theo Bravo'!$D:$D,M$3))</f>
        <v>0</v>
      </c>
      <c r="N283" s="1">
        <f>-(SUMIFS('OD0040 theo Bravo'!$G:$G,'OD0040 theo Bravo'!$G:$G,"&lt;"&amp;0,'OD0040 theo Bravo'!$D:$D,N$3))</f>
        <v>974267</v>
      </c>
      <c r="O283" s="1">
        <f>-(SUMIFS('OD0040 theo Bravo'!$G:$G,'OD0040 theo Bravo'!$G:$G,"&lt;"&amp;0,'OD0040 theo Bravo'!$D:$D,O$3))</f>
        <v>830018</v>
      </c>
      <c r="P283" s="1">
        <f>-(SUMIFS('OD0040 theo Bravo'!$G:$G,'OD0040 theo Bravo'!$G:$G,"&lt;"&amp;0,'OD0040 theo Bravo'!$D:$D,P$3))</f>
        <v>550000</v>
      </c>
      <c r="Q283" s="1">
        <f>-(SUMIFS('OD0040 theo Bravo'!$G:$G,'OD0040 theo Bravo'!$G:$G,"&lt;"&amp;0,'OD0040 theo Bravo'!$D:$D,Q$3))</f>
        <v>449984</v>
      </c>
      <c r="R283" s="1">
        <f>-(SUMIFS('OD0040 theo Bravo'!$G:$G,'OD0040 theo Bravo'!$G:$G,"&lt;"&amp;0,'OD0040 theo Bravo'!$D:$D,R$3))</f>
        <v>550145</v>
      </c>
      <c r="S283" s="1">
        <f>-(SUMIFS('OD0040 theo Bravo'!$G:$G,'OD0040 theo Bravo'!$G:$G,"&lt;"&amp;0,'OD0040 theo Bravo'!$D:$D,S$3))</f>
        <v>0</v>
      </c>
      <c r="T283" s="1">
        <f>-(SUMIFS('OD0040 theo Bravo'!$G:$G,'OD0040 theo Bravo'!$G:$G,"&lt;"&amp;0,'OD0040 theo Bravo'!$D:$D,T$3))</f>
        <v>49247</v>
      </c>
      <c r="U283" s="18">
        <f t="shared" si="91"/>
        <v>0</v>
      </c>
      <c r="V283" s="18">
        <f t="shared" si="92"/>
        <v>26230</v>
      </c>
      <c r="W283" s="18">
        <f t="shared" si="93"/>
        <v>17798</v>
      </c>
      <c r="X283" s="18">
        <f t="shared" si="94"/>
        <v>8944</v>
      </c>
      <c r="Y283" s="18">
        <f t="shared" si="95"/>
        <v>0</v>
      </c>
      <c r="Z283" s="18">
        <f t="shared" si="96"/>
        <v>106326</v>
      </c>
      <c r="AA283" s="18">
        <f t="shared" si="97"/>
        <v>2679</v>
      </c>
      <c r="AB283" s="18">
        <f t="shared" si="98"/>
        <v>31883</v>
      </c>
      <c r="AC283" s="18">
        <f t="shared" si="98"/>
        <v>0</v>
      </c>
      <c r="AD283" s="17">
        <f>(U283*SUMIFS(Info!$C:$C,Info!$A:$A,AD$3,Info!$E:$E,"&gt;="&amp;$B283,Info!$D:$D,"&lt;="&amp;$B283,Info!$I:$I,"x")/365)*100000</f>
        <v>0</v>
      </c>
      <c r="AE283" s="17">
        <f>(V283*SUMIFS(Info!$C:$C,Info!$A:$A,AE$3,Info!$E:$E,"&gt;="&amp;$B283,Info!$D:$D,"&lt;="&amp;$B283,Info!$I:$I,"x")/365)*100000</f>
        <v>451299.72602739726</v>
      </c>
      <c r="AF283" s="17">
        <f>(W283*SUMIFS(Info!$C:$C,Info!$A:$A,AF$3,Info!$E:$E,"&gt;="&amp;$B283,Info!$D:$D,"&lt;="&amp;$B283,Info!$I:$I,"x")/365)*100000</f>
        <v>325727.78082191787</v>
      </c>
      <c r="AG283" s="17">
        <f>(X283*SUMIFS(Info!$C:$C,Info!$A:$A,AG$3,Info!$E:$E,"&gt;="&amp;$B283,Info!$D:$D,"&lt;="&amp;$B283,Info!$I:$I,"x")/365)*100000</f>
        <v>188681.64383561644</v>
      </c>
      <c r="AH283" s="17">
        <f>(Y283*SUMIFS(Info!$C:$C,Info!$A:$A,AH$3,Info!$E:$E,"&gt;="&amp;$B283,Info!$D:$D,"&lt;="&amp;$B283,Info!$I:$I,"x")/365)*100000</f>
        <v>0</v>
      </c>
      <c r="AI283" s="17">
        <f>(Z283*SUMIFS(Info!$C:$C,Info!$A:$A,AI$3,Info!$E:$E,"&gt;="&amp;$B283,Info!$D:$D,"&lt;="&amp;$B283,Info!$I:$I,"x")/365)*100000</f>
        <v>2177498.2191780824</v>
      </c>
      <c r="AJ283" s="17">
        <f>(AA283*SUMIFS(Info!$C:$C,Info!$A:$A,AJ$3,Info!$E:$E,"&gt;="&amp;$B283,Info!$D:$D,"&lt;="&amp;$B283,Info!$I:$I,"x")/365)*100000</f>
        <v>57249.863013698632</v>
      </c>
      <c r="AK283" s="17">
        <f>(AB283*SUMIFS(Info!$C:$C,Info!$A:$A,AK$3,Info!$E:$E,"&gt;="&amp;$B283,Info!$D:$D,"&lt;="&amp;$B283,Info!$I:$I,"x")/365)*100000</f>
        <v>0</v>
      </c>
      <c r="AL283" s="17">
        <f>(AC283*SUMIFS(Info!$C:$C,Info!$A:$A,AL$3,Info!$E:$E,"&gt;="&amp;$B283,Info!$D:$D,"&lt;="&amp;$B283,Info!$I:$I,"x")/365)*100000</f>
        <v>0</v>
      </c>
    </row>
    <row r="284" spans="2:38">
      <c r="B284" s="14">
        <f t="shared" si="99"/>
        <v>45848</v>
      </c>
      <c r="C284" s="1">
        <f>(SUMIFS('OD0040 theo Bravo'!$G:$G,'OD0040 theo Bravo'!$G:$G,"&gt;="&amp;0,'OD0040 theo Bravo'!$D:$D,C$3,'OD0040 theo Bravo'!$B:$B,"&lt;="&amp;$B284))</f>
        <v>352073</v>
      </c>
      <c r="D284" s="1">
        <f>(SUMIFS('OD0040 theo Bravo'!$G:$G,'OD0040 theo Bravo'!$G:$G,"&gt;="&amp;0,'OD0040 theo Bravo'!$D:$D,D$3,'OD0040 theo Bravo'!$B:$B,"&lt;="&amp;$B284))</f>
        <v>26230</v>
      </c>
      <c r="E284" s="1">
        <f>(SUMIFS('OD0040 theo Bravo'!$G:$G,'OD0040 theo Bravo'!$G:$G,"&gt;="&amp;0,'OD0040 theo Bravo'!$D:$D,E$3,'OD0040 theo Bravo'!$B:$B,"&lt;="&amp;$B284))</f>
        <v>992179</v>
      </c>
      <c r="F284" s="1">
        <f>(SUMIFS('OD0040 theo Bravo'!$G:$G,'OD0040 theo Bravo'!$G:$G,"&gt;="&amp;0,'OD0040 theo Bravo'!$D:$D,F$3,'OD0040 theo Bravo'!$B:$B,"&lt;="&amp;$B284))</f>
        <v>840653</v>
      </c>
      <c r="G284" s="1">
        <f>(SUMIFS('OD0040 theo Bravo'!$G:$G,'OD0040 theo Bravo'!$G:$G,"&gt;="&amp;0,'OD0040 theo Bravo'!$D:$D,G$3,'OD0040 theo Bravo'!$B:$B,"&lt;="&amp;$B284))</f>
        <v>550000</v>
      </c>
      <c r="H284" s="1">
        <f>(SUMIFS('OD0040 theo Bravo'!$G:$G,'OD0040 theo Bravo'!$G:$G,"&gt;="&amp;0,'OD0040 theo Bravo'!$D:$D,H$3,'OD0040 theo Bravo'!$B:$B,"&lt;="&amp;$B284))</f>
        <v>556310</v>
      </c>
      <c r="I284" s="1">
        <f>(SUMIFS('OD0040 theo Bravo'!$G:$G,'OD0040 theo Bravo'!$G:$G,"&gt;="&amp;0,'OD0040 theo Bravo'!$D:$D,I$3,'OD0040 theo Bravo'!$B:$B,"&lt;="&amp;$B284))</f>
        <v>554528</v>
      </c>
      <c r="J284" s="1">
        <f>(SUMIFS('OD0040 theo Bravo'!$G:$G,'OD0040 theo Bravo'!$G:$G,"&gt;="&amp;0,'OD0040 theo Bravo'!$D:$D,J$3,'OD0040 theo Bravo'!$B:$B,"&lt;="&amp;$B284))</f>
        <v>31883</v>
      </c>
      <c r="K284" s="1">
        <f>(SUMIFS('OD0040 theo Bravo'!$G:$G,'OD0040 theo Bravo'!$G:$G,"&gt;="&amp;0,'OD0040 theo Bravo'!$D:$D,K$3,'OD0040 theo Bravo'!$B:$B,"&lt;="&amp;$B284))</f>
        <v>49247</v>
      </c>
      <c r="L284" s="1">
        <f>-(SUMIFS('OD0040 theo Bravo'!$G:$G,'OD0040 theo Bravo'!$G:$G,"&lt;"&amp;0,'OD0040 theo Bravo'!$D:$D,L$3))</f>
        <v>504722</v>
      </c>
      <c r="M284" s="1">
        <f>-(SUMIFS('OD0040 theo Bravo'!$G:$G,'OD0040 theo Bravo'!$G:$G,"&lt;"&amp;0,'OD0040 theo Bravo'!$D:$D,M$3))</f>
        <v>0</v>
      </c>
      <c r="N284" s="1">
        <f>-(SUMIFS('OD0040 theo Bravo'!$G:$G,'OD0040 theo Bravo'!$G:$G,"&lt;"&amp;0,'OD0040 theo Bravo'!$D:$D,N$3))</f>
        <v>974267</v>
      </c>
      <c r="O284" s="1">
        <f>-(SUMIFS('OD0040 theo Bravo'!$G:$G,'OD0040 theo Bravo'!$G:$G,"&lt;"&amp;0,'OD0040 theo Bravo'!$D:$D,O$3))</f>
        <v>830018</v>
      </c>
      <c r="P284" s="1">
        <f>-(SUMIFS('OD0040 theo Bravo'!$G:$G,'OD0040 theo Bravo'!$G:$G,"&lt;"&amp;0,'OD0040 theo Bravo'!$D:$D,P$3))</f>
        <v>550000</v>
      </c>
      <c r="Q284" s="1">
        <f>-(SUMIFS('OD0040 theo Bravo'!$G:$G,'OD0040 theo Bravo'!$G:$G,"&lt;"&amp;0,'OD0040 theo Bravo'!$D:$D,Q$3))</f>
        <v>449984</v>
      </c>
      <c r="R284" s="1">
        <f>-(SUMIFS('OD0040 theo Bravo'!$G:$G,'OD0040 theo Bravo'!$G:$G,"&lt;"&amp;0,'OD0040 theo Bravo'!$D:$D,R$3))</f>
        <v>550145</v>
      </c>
      <c r="S284" s="1">
        <f>-(SUMIFS('OD0040 theo Bravo'!$G:$G,'OD0040 theo Bravo'!$G:$G,"&lt;"&amp;0,'OD0040 theo Bravo'!$D:$D,S$3))</f>
        <v>0</v>
      </c>
      <c r="T284" s="1">
        <f>-(SUMIFS('OD0040 theo Bravo'!$G:$G,'OD0040 theo Bravo'!$G:$G,"&lt;"&amp;0,'OD0040 theo Bravo'!$D:$D,T$3))</f>
        <v>49247</v>
      </c>
      <c r="U284" s="18">
        <f t="shared" si="91"/>
        <v>0</v>
      </c>
      <c r="V284" s="18">
        <f t="shared" si="92"/>
        <v>26230</v>
      </c>
      <c r="W284" s="18">
        <f t="shared" si="93"/>
        <v>17912</v>
      </c>
      <c r="X284" s="18">
        <f t="shared" si="94"/>
        <v>10635</v>
      </c>
      <c r="Y284" s="18">
        <f t="shared" si="95"/>
        <v>0</v>
      </c>
      <c r="Z284" s="18">
        <f t="shared" si="96"/>
        <v>106326</v>
      </c>
      <c r="AA284" s="18">
        <f t="shared" si="97"/>
        <v>4383</v>
      </c>
      <c r="AB284" s="18">
        <f t="shared" si="98"/>
        <v>31883</v>
      </c>
      <c r="AC284" s="18">
        <f t="shared" si="98"/>
        <v>0</v>
      </c>
      <c r="AD284" s="17">
        <f>(U284*SUMIFS(Info!$C:$C,Info!$A:$A,AD$3,Info!$E:$E,"&gt;="&amp;$B284,Info!$D:$D,"&lt;="&amp;$B284,Info!$I:$I,"x")/365)*100000</f>
        <v>0</v>
      </c>
      <c r="AE284" s="17">
        <f>(V284*SUMIFS(Info!$C:$C,Info!$A:$A,AE$3,Info!$E:$E,"&gt;="&amp;$B284,Info!$D:$D,"&lt;="&amp;$B284,Info!$I:$I,"x")/365)*100000</f>
        <v>451299.72602739726</v>
      </c>
      <c r="AF284" s="17">
        <f>(W284*SUMIFS(Info!$C:$C,Info!$A:$A,AF$3,Info!$E:$E,"&gt;="&amp;$B284,Info!$D:$D,"&lt;="&amp;$B284,Info!$I:$I,"x")/365)*100000</f>
        <v>327814.1369863014</v>
      </c>
      <c r="AG284" s="17">
        <f>(X284*SUMIFS(Info!$C:$C,Info!$A:$A,AG$3,Info!$E:$E,"&gt;="&amp;$B284,Info!$D:$D,"&lt;="&amp;$B284,Info!$I:$I,"x")/365)*100000</f>
        <v>224354.79452054796</v>
      </c>
      <c r="AH284" s="17">
        <f>(Y284*SUMIFS(Info!$C:$C,Info!$A:$A,AH$3,Info!$E:$E,"&gt;="&amp;$B284,Info!$D:$D,"&lt;="&amp;$B284,Info!$I:$I,"x")/365)*100000</f>
        <v>0</v>
      </c>
      <c r="AI284" s="17">
        <f>(Z284*SUMIFS(Info!$C:$C,Info!$A:$A,AI$3,Info!$E:$E,"&gt;="&amp;$B284,Info!$D:$D,"&lt;="&amp;$B284,Info!$I:$I,"x")/365)*100000</f>
        <v>2177498.2191780824</v>
      </c>
      <c r="AJ284" s="17">
        <f>(AA284*SUMIFS(Info!$C:$C,Info!$A:$A,AJ$3,Info!$E:$E,"&gt;="&amp;$B284,Info!$D:$D,"&lt;="&amp;$B284,Info!$I:$I,"x")/365)*100000</f>
        <v>93664.109589041094</v>
      </c>
      <c r="AK284" s="17">
        <f>(AB284*SUMIFS(Info!$C:$C,Info!$A:$A,AK$3,Info!$E:$E,"&gt;="&amp;$B284,Info!$D:$D,"&lt;="&amp;$B284,Info!$I:$I,"x")/365)*100000</f>
        <v>0</v>
      </c>
      <c r="AL284" s="17">
        <f>(AC284*SUMIFS(Info!$C:$C,Info!$A:$A,AL$3,Info!$E:$E,"&gt;="&amp;$B284,Info!$D:$D,"&lt;="&amp;$B284,Info!$I:$I,"x")/365)*100000</f>
        <v>0</v>
      </c>
    </row>
    <row r="285" spans="2:38">
      <c r="B285" s="14">
        <f t="shared" si="99"/>
        <v>45849</v>
      </c>
      <c r="C285" s="1">
        <f>(SUMIFS('OD0040 theo Bravo'!$G:$G,'OD0040 theo Bravo'!$G:$G,"&gt;="&amp;0,'OD0040 theo Bravo'!$D:$D,C$3,'OD0040 theo Bravo'!$B:$B,"&lt;="&amp;$B285))</f>
        <v>354368</v>
      </c>
      <c r="D285" s="1">
        <f>(SUMIFS('OD0040 theo Bravo'!$G:$G,'OD0040 theo Bravo'!$G:$G,"&gt;="&amp;0,'OD0040 theo Bravo'!$D:$D,D$3,'OD0040 theo Bravo'!$B:$B,"&lt;="&amp;$B285))</f>
        <v>26230</v>
      </c>
      <c r="E285" s="1">
        <f>(SUMIFS('OD0040 theo Bravo'!$G:$G,'OD0040 theo Bravo'!$G:$G,"&gt;="&amp;0,'OD0040 theo Bravo'!$D:$D,E$3,'OD0040 theo Bravo'!$B:$B,"&lt;="&amp;$B285))</f>
        <v>993005</v>
      </c>
      <c r="F285" s="1">
        <f>(SUMIFS('OD0040 theo Bravo'!$G:$G,'OD0040 theo Bravo'!$G:$G,"&gt;="&amp;0,'OD0040 theo Bravo'!$D:$D,F$3,'OD0040 theo Bravo'!$B:$B,"&lt;="&amp;$B285))</f>
        <v>841908</v>
      </c>
      <c r="G285" s="1">
        <f>(SUMIFS('OD0040 theo Bravo'!$G:$G,'OD0040 theo Bravo'!$G:$G,"&gt;="&amp;0,'OD0040 theo Bravo'!$D:$D,G$3,'OD0040 theo Bravo'!$B:$B,"&lt;="&amp;$B285))</f>
        <v>550000</v>
      </c>
      <c r="H285" s="1">
        <f>(SUMIFS('OD0040 theo Bravo'!$G:$G,'OD0040 theo Bravo'!$G:$G,"&gt;="&amp;0,'OD0040 theo Bravo'!$D:$D,H$3,'OD0040 theo Bravo'!$B:$B,"&lt;="&amp;$B285))</f>
        <v>556323</v>
      </c>
      <c r="I285" s="1">
        <f>(SUMIFS('OD0040 theo Bravo'!$G:$G,'OD0040 theo Bravo'!$G:$G,"&gt;="&amp;0,'OD0040 theo Bravo'!$D:$D,I$3,'OD0040 theo Bravo'!$B:$B,"&lt;="&amp;$B285))</f>
        <v>555282</v>
      </c>
      <c r="J285" s="1">
        <f>(SUMIFS('OD0040 theo Bravo'!$G:$G,'OD0040 theo Bravo'!$G:$G,"&gt;="&amp;0,'OD0040 theo Bravo'!$D:$D,J$3,'OD0040 theo Bravo'!$B:$B,"&lt;="&amp;$B285))</f>
        <v>31883</v>
      </c>
      <c r="K285" s="1">
        <f>(SUMIFS('OD0040 theo Bravo'!$G:$G,'OD0040 theo Bravo'!$G:$G,"&gt;="&amp;0,'OD0040 theo Bravo'!$D:$D,K$3,'OD0040 theo Bravo'!$B:$B,"&lt;="&amp;$B285))</f>
        <v>49247</v>
      </c>
      <c r="L285" s="1">
        <f>-(SUMIFS('OD0040 theo Bravo'!$G:$G,'OD0040 theo Bravo'!$G:$G,"&lt;"&amp;0,'OD0040 theo Bravo'!$D:$D,L$3))</f>
        <v>504722</v>
      </c>
      <c r="M285" s="1">
        <f>-(SUMIFS('OD0040 theo Bravo'!$G:$G,'OD0040 theo Bravo'!$G:$G,"&lt;"&amp;0,'OD0040 theo Bravo'!$D:$D,M$3))</f>
        <v>0</v>
      </c>
      <c r="N285" s="1">
        <f>-(SUMIFS('OD0040 theo Bravo'!$G:$G,'OD0040 theo Bravo'!$G:$G,"&lt;"&amp;0,'OD0040 theo Bravo'!$D:$D,N$3))</f>
        <v>974267</v>
      </c>
      <c r="O285" s="1">
        <f>-(SUMIFS('OD0040 theo Bravo'!$G:$G,'OD0040 theo Bravo'!$G:$G,"&lt;"&amp;0,'OD0040 theo Bravo'!$D:$D,O$3))</f>
        <v>830018</v>
      </c>
      <c r="P285" s="1">
        <f>-(SUMIFS('OD0040 theo Bravo'!$G:$G,'OD0040 theo Bravo'!$G:$G,"&lt;"&amp;0,'OD0040 theo Bravo'!$D:$D,P$3))</f>
        <v>550000</v>
      </c>
      <c r="Q285" s="1">
        <f>-(SUMIFS('OD0040 theo Bravo'!$G:$G,'OD0040 theo Bravo'!$G:$G,"&lt;"&amp;0,'OD0040 theo Bravo'!$D:$D,Q$3))</f>
        <v>449984</v>
      </c>
      <c r="R285" s="1">
        <f>-(SUMIFS('OD0040 theo Bravo'!$G:$G,'OD0040 theo Bravo'!$G:$G,"&lt;"&amp;0,'OD0040 theo Bravo'!$D:$D,R$3))</f>
        <v>550145</v>
      </c>
      <c r="S285" s="1">
        <f>-(SUMIFS('OD0040 theo Bravo'!$G:$G,'OD0040 theo Bravo'!$G:$G,"&lt;"&amp;0,'OD0040 theo Bravo'!$D:$D,S$3))</f>
        <v>0</v>
      </c>
      <c r="T285" s="1">
        <f>-(SUMIFS('OD0040 theo Bravo'!$G:$G,'OD0040 theo Bravo'!$G:$G,"&lt;"&amp;0,'OD0040 theo Bravo'!$D:$D,T$3))</f>
        <v>49247</v>
      </c>
      <c r="U285" s="18">
        <f t="shared" si="91"/>
        <v>0</v>
      </c>
      <c r="V285" s="18">
        <f t="shared" si="92"/>
        <v>26230</v>
      </c>
      <c r="W285" s="18">
        <f t="shared" si="93"/>
        <v>18738</v>
      </c>
      <c r="X285" s="18">
        <f t="shared" si="94"/>
        <v>11890</v>
      </c>
      <c r="Y285" s="18">
        <f t="shared" si="95"/>
        <v>0</v>
      </c>
      <c r="Z285" s="18">
        <f t="shared" si="96"/>
        <v>106339</v>
      </c>
      <c r="AA285" s="18">
        <f t="shared" si="97"/>
        <v>5137</v>
      </c>
      <c r="AB285" s="18">
        <f t="shared" si="98"/>
        <v>31883</v>
      </c>
      <c r="AC285" s="18">
        <f t="shared" si="98"/>
        <v>0</v>
      </c>
      <c r="AD285" s="17">
        <f>(U285*SUMIFS(Info!$C:$C,Info!$A:$A,AD$3,Info!$E:$E,"&gt;="&amp;$B285,Info!$D:$D,"&lt;="&amp;$B285,Info!$I:$I,"x")/365)*100000</f>
        <v>0</v>
      </c>
      <c r="AE285" s="17">
        <f>(V285*SUMIFS(Info!$C:$C,Info!$A:$A,AE$3,Info!$E:$E,"&gt;="&amp;$B285,Info!$D:$D,"&lt;="&amp;$B285,Info!$I:$I,"x")/365)*100000</f>
        <v>451299.72602739726</v>
      </c>
      <c r="AF285" s="17">
        <f>(W285*SUMIFS(Info!$C:$C,Info!$A:$A,AF$3,Info!$E:$E,"&gt;="&amp;$B285,Info!$D:$D,"&lt;="&amp;$B285,Info!$I:$I,"x")/365)*100000</f>
        <v>342931.0684931507</v>
      </c>
      <c r="AG285" s="17">
        <f>(X285*SUMIFS(Info!$C:$C,Info!$A:$A,AG$3,Info!$E:$E,"&gt;="&amp;$B285,Info!$D:$D,"&lt;="&amp;$B285,Info!$I:$I,"x")/365)*100000</f>
        <v>250830.13698630134</v>
      </c>
      <c r="AH285" s="17">
        <f>(Y285*SUMIFS(Info!$C:$C,Info!$A:$A,AH$3,Info!$E:$E,"&gt;="&amp;$B285,Info!$D:$D,"&lt;="&amp;$B285,Info!$I:$I,"x")/365)*100000</f>
        <v>0</v>
      </c>
      <c r="AI285" s="17">
        <f>(Z285*SUMIFS(Info!$C:$C,Info!$A:$A,AI$3,Info!$E:$E,"&gt;="&amp;$B285,Info!$D:$D,"&lt;="&amp;$B285,Info!$I:$I,"x")/365)*100000</f>
        <v>2177764.4520547944</v>
      </c>
      <c r="AJ285" s="17">
        <f>(AA285*SUMIFS(Info!$C:$C,Info!$A:$A,AJ$3,Info!$E:$E,"&gt;="&amp;$B285,Info!$D:$D,"&lt;="&amp;$B285,Info!$I:$I,"x")/365)*100000</f>
        <v>109776.98630136985</v>
      </c>
      <c r="AK285" s="17">
        <f>(AB285*SUMIFS(Info!$C:$C,Info!$A:$A,AK$3,Info!$E:$E,"&gt;="&amp;$B285,Info!$D:$D,"&lt;="&amp;$B285,Info!$I:$I,"x")/365)*100000</f>
        <v>0</v>
      </c>
      <c r="AL285" s="17">
        <f>(AC285*SUMIFS(Info!$C:$C,Info!$A:$A,AL$3,Info!$E:$E,"&gt;="&amp;$B285,Info!$D:$D,"&lt;="&amp;$B285,Info!$I:$I,"x")/365)*100000</f>
        <v>0</v>
      </c>
    </row>
    <row r="286" spans="2:38">
      <c r="B286" s="14">
        <f t="shared" si="99"/>
        <v>45850</v>
      </c>
      <c r="C286" s="1">
        <f>(SUMIFS('OD0040 theo Bravo'!$G:$G,'OD0040 theo Bravo'!$G:$G,"&gt;="&amp;0,'OD0040 theo Bravo'!$D:$D,C$3,'OD0040 theo Bravo'!$B:$B,"&lt;="&amp;$B286))</f>
        <v>354368</v>
      </c>
      <c r="D286" s="1">
        <f>(SUMIFS('OD0040 theo Bravo'!$G:$G,'OD0040 theo Bravo'!$G:$G,"&gt;="&amp;0,'OD0040 theo Bravo'!$D:$D,D$3,'OD0040 theo Bravo'!$B:$B,"&lt;="&amp;$B286))</f>
        <v>26230</v>
      </c>
      <c r="E286" s="1">
        <f>(SUMIFS('OD0040 theo Bravo'!$G:$G,'OD0040 theo Bravo'!$G:$G,"&gt;="&amp;0,'OD0040 theo Bravo'!$D:$D,E$3,'OD0040 theo Bravo'!$B:$B,"&lt;="&amp;$B286))</f>
        <v>993005</v>
      </c>
      <c r="F286" s="1">
        <f>(SUMIFS('OD0040 theo Bravo'!$G:$G,'OD0040 theo Bravo'!$G:$G,"&gt;="&amp;0,'OD0040 theo Bravo'!$D:$D,F$3,'OD0040 theo Bravo'!$B:$B,"&lt;="&amp;$B286))</f>
        <v>841908</v>
      </c>
      <c r="G286" s="1">
        <f>(SUMIFS('OD0040 theo Bravo'!$G:$G,'OD0040 theo Bravo'!$G:$G,"&gt;="&amp;0,'OD0040 theo Bravo'!$D:$D,G$3,'OD0040 theo Bravo'!$B:$B,"&lt;="&amp;$B286))</f>
        <v>550000</v>
      </c>
      <c r="H286" s="1">
        <f>(SUMIFS('OD0040 theo Bravo'!$G:$G,'OD0040 theo Bravo'!$G:$G,"&gt;="&amp;0,'OD0040 theo Bravo'!$D:$D,H$3,'OD0040 theo Bravo'!$B:$B,"&lt;="&amp;$B286))</f>
        <v>556323</v>
      </c>
      <c r="I286" s="1">
        <f>(SUMIFS('OD0040 theo Bravo'!$G:$G,'OD0040 theo Bravo'!$G:$G,"&gt;="&amp;0,'OD0040 theo Bravo'!$D:$D,I$3,'OD0040 theo Bravo'!$B:$B,"&lt;="&amp;$B286))</f>
        <v>555282</v>
      </c>
      <c r="J286" s="1">
        <f>(SUMIFS('OD0040 theo Bravo'!$G:$G,'OD0040 theo Bravo'!$G:$G,"&gt;="&amp;0,'OD0040 theo Bravo'!$D:$D,J$3,'OD0040 theo Bravo'!$B:$B,"&lt;="&amp;$B286))</f>
        <v>31883</v>
      </c>
      <c r="K286" s="1">
        <f>(SUMIFS('OD0040 theo Bravo'!$G:$G,'OD0040 theo Bravo'!$G:$G,"&gt;="&amp;0,'OD0040 theo Bravo'!$D:$D,K$3,'OD0040 theo Bravo'!$B:$B,"&lt;="&amp;$B286))</f>
        <v>49247</v>
      </c>
      <c r="L286" s="1">
        <f>-(SUMIFS('OD0040 theo Bravo'!$G:$G,'OD0040 theo Bravo'!$G:$G,"&lt;"&amp;0,'OD0040 theo Bravo'!$D:$D,L$3))</f>
        <v>504722</v>
      </c>
      <c r="M286" s="1">
        <f>-(SUMIFS('OD0040 theo Bravo'!$G:$G,'OD0040 theo Bravo'!$G:$G,"&lt;"&amp;0,'OD0040 theo Bravo'!$D:$D,M$3))</f>
        <v>0</v>
      </c>
      <c r="N286" s="1">
        <f>-(SUMIFS('OD0040 theo Bravo'!$G:$G,'OD0040 theo Bravo'!$G:$G,"&lt;"&amp;0,'OD0040 theo Bravo'!$D:$D,N$3))</f>
        <v>974267</v>
      </c>
      <c r="O286" s="1">
        <f>-(SUMIFS('OD0040 theo Bravo'!$G:$G,'OD0040 theo Bravo'!$G:$G,"&lt;"&amp;0,'OD0040 theo Bravo'!$D:$D,O$3))</f>
        <v>830018</v>
      </c>
      <c r="P286" s="1">
        <f>-(SUMIFS('OD0040 theo Bravo'!$G:$G,'OD0040 theo Bravo'!$G:$G,"&lt;"&amp;0,'OD0040 theo Bravo'!$D:$D,P$3))</f>
        <v>550000</v>
      </c>
      <c r="Q286" s="1">
        <f>-(SUMIFS('OD0040 theo Bravo'!$G:$G,'OD0040 theo Bravo'!$G:$G,"&lt;"&amp;0,'OD0040 theo Bravo'!$D:$D,Q$3))</f>
        <v>449984</v>
      </c>
      <c r="R286" s="1">
        <f>-(SUMIFS('OD0040 theo Bravo'!$G:$G,'OD0040 theo Bravo'!$G:$G,"&lt;"&amp;0,'OD0040 theo Bravo'!$D:$D,R$3))</f>
        <v>550145</v>
      </c>
      <c r="S286" s="1">
        <f>-(SUMIFS('OD0040 theo Bravo'!$G:$G,'OD0040 theo Bravo'!$G:$G,"&lt;"&amp;0,'OD0040 theo Bravo'!$D:$D,S$3))</f>
        <v>0</v>
      </c>
      <c r="T286" s="1">
        <f>-(SUMIFS('OD0040 theo Bravo'!$G:$G,'OD0040 theo Bravo'!$G:$G,"&lt;"&amp;0,'OD0040 theo Bravo'!$D:$D,T$3))</f>
        <v>49247</v>
      </c>
      <c r="U286" s="18">
        <f t="shared" si="91"/>
        <v>0</v>
      </c>
      <c r="V286" s="18">
        <f t="shared" si="92"/>
        <v>26230</v>
      </c>
      <c r="W286" s="18">
        <f t="shared" si="93"/>
        <v>18738</v>
      </c>
      <c r="X286" s="18">
        <f t="shared" si="94"/>
        <v>11890</v>
      </c>
      <c r="Y286" s="18">
        <f t="shared" si="95"/>
        <v>0</v>
      </c>
      <c r="Z286" s="18">
        <f t="shared" si="96"/>
        <v>106339</v>
      </c>
      <c r="AA286" s="18">
        <f t="shared" si="97"/>
        <v>5137</v>
      </c>
      <c r="AB286" s="18">
        <f t="shared" si="98"/>
        <v>31883</v>
      </c>
      <c r="AC286" s="18">
        <f t="shared" si="98"/>
        <v>0</v>
      </c>
      <c r="AD286" s="17">
        <f>(U286*SUMIFS(Info!$C:$C,Info!$A:$A,AD$3,Info!$E:$E,"&gt;="&amp;$B286,Info!$D:$D,"&lt;="&amp;$B286,Info!$I:$I,"x")/365)*100000</f>
        <v>0</v>
      </c>
      <c r="AE286" s="17">
        <f>(V286*SUMIFS(Info!$C:$C,Info!$A:$A,AE$3,Info!$E:$E,"&gt;="&amp;$B286,Info!$D:$D,"&lt;="&amp;$B286,Info!$I:$I,"x")/365)*100000</f>
        <v>451299.72602739726</v>
      </c>
      <c r="AF286" s="17">
        <f>(W286*SUMIFS(Info!$C:$C,Info!$A:$A,AF$3,Info!$E:$E,"&gt;="&amp;$B286,Info!$D:$D,"&lt;="&amp;$B286,Info!$I:$I,"x")/365)*100000</f>
        <v>342931.0684931507</v>
      </c>
      <c r="AG286" s="17">
        <f>(X286*SUMIFS(Info!$C:$C,Info!$A:$A,AG$3,Info!$E:$E,"&gt;="&amp;$B286,Info!$D:$D,"&lt;="&amp;$B286,Info!$I:$I,"x")/365)*100000</f>
        <v>250830.13698630134</v>
      </c>
      <c r="AH286" s="17">
        <f>(Y286*SUMIFS(Info!$C:$C,Info!$A:$A,AH$3,Info!$E:$E,"&gt;="&amp;$B286,Info!$D:$D,"&lt;="&amp;$B286,Info!$I:$I,"x")/365)*100000</f>
        <v>0</v>
      </c>
      <c r="AI286" s="17">
        <f>(Z286*SUMIFS(Info!$C:$C,Info!$A:$A,AI$3,Info!$E:$E,"&gt;="&amp;$B286,Info!$D:$D,"&lt;="&amp;$B286,Info!$I:$I,"x")/365)*100000</f>
        <v>2177764.4520547944</v>
      </c>
      <c r="AJ286" s="17">
        <f>(AA286*SUMIFS(Info!$C:$C,Info!$A:$A,AJ$3,Info!$E:$E,"&gt;="&amp;$B286,Info!$D:$D,"&lt;="&amp;$B286,Info!$I:$I,"x")/365)*100000</f>
        <v>109776.98630136985</v>
      </c>
      <c r="AK286" s="17">
        <f>(AB286*SUMIFS(Info!$C:$C,Info!$A:$A,AK$3,Info!$E:$E,"&gt;="&amp;$B286,Info!$D:$D,"&lt;="&amp;$B286,Info!$I:$I,"x")/365)*100000</f>
        <v>0</v>
      </c>
      <c r="AL286" s="17">
        <f>(AC286*SUMIFS(Info!$C:$C,Info!$A:$A,AL$3,Info!$E:$E,"&gt;="&amp;$B286,Info!$D:$D,"&lt;="&amp;$B286,Info!$I:$I,"x")/365)*100000</f>
        <v>0</v>
      </c>
    </row>
    <row r="287" spans="2:38">
      <c r="B287" s="14">
        <f t="shared" si="99"/>
        <v>45851</v>
      </c>
      <c r="C287" s="1">
        <f>(SUMIFS('OD0040 theo Bravo'!$G:$G,'OD0040 theo Bravo'!$G:$G,"&gt;="&amp;0,'OD0040 theo Bravo'!$D:$D,C$3,'OD0040 theo Bravo'!$B:$B,"&lt;="&amp;$B287))</f>
        <v>354368</v>
      </c>
      <c r="D287" s="1">
        <f>(SUMIFS('OD0040 theo Bravo'!$G:$G,'OD0040 theo Bravo'!$G:$G,"&gt;="&amp;0,'OD0040 theo Bravo'!$D:$D,D$3,'OD0040 theo Bravo'!$B:$B,"&lt;="&amp;$B287))</f>
        <v>26230</v>
      </c>
      <c r="E287" s="1">
        <f>(SUMIFS('OD0040 theo Bravo'!$G:$G,'OD0040 theo Bravo'!$G:$G,"&gt;="&amp;0,'OD0040 theo Bravo'!$D:$D,E$3,'OD0040 theo Bravo'!$B:$B,"&lt;="&amp;$B287))</f>
        <v>993005</v>
      </c>
      <c r="F287" s="1">
        <f>(SUMIFS('OD0040 theo Bravo'!$G:$G,'OD0040 theo Bravo'!$G:$G,"&gt;="&amp;0,'OD0040 theo Bravo'!$D:$D,F$3,'OD0040 theo Bravo'!$B:$B,"&lt;="&amp;$B287))</f>
        <v>841908</v>
      </c>
      <c r="G287" s="1">
        <f>(SUMIFS('OD0040 theo Bravo'!$G:$G,'OD0040 theo Bravo'!$G:$G,"&gt;="&amp;0,'OD0040 theo Bravo'!$D:$D,G$3,'OD0040 theo Bravo'!$B:$B,"&lt;="&amp;$B287))</f>
        <v>550000</v>
      </c>
      <c r="H287" s="1">
        <f>(SUMIFS('OD0040 theo Bravo'!$G:$G,'OD0040 theo Bravo'!$G:$G,"&gt;="&amp;0,'OD0040 theo Bravo'!$D:$D,H$3,'OD0040 theo Bravo'!$B:$B,"&lt;="&amp;$B287))</f>
        <v>556323</v>
      </c>
      <c r="I287" s="1">
        <f>(SUMIFS('OD0040 theo Bravo'!$G:$G,'OD0040 theo Bravo'!$G:$G,"&gt;="&amp;0,'OD0040 theo Bravo'!$D:$D,I$3,'OD0040 theo Bravo'!$B:$B,"&lt;="&amp;$B287))</f>
        <v>555282</v>
      </c>
      <c r="J287" s="1">
        <f>(SUMIFS('OD0040 theo Bravo'!$G:$G,'OD0040 theo Bravo'!$G:$G,"&gt;="&amp;0,'OD0040 theo Bravo'!$D:$D,J$3,'OD0040 theo Bravo'!$B:$B,"&lt;="&amp;$B287))</f>
        <v>31883</v>
      </c>
      <c r="K287" s="1">
        <f>(SUMIFS('OD0040 theo Bravo'!$G:$G,'OD0040 theo Bravo'!$G:$G,"&gt;="&amp;0,'OD0040 theo Bravo'!$D:$D,K$3,'OD0040 theo Bravo'!$B:$B,"&lt;="&amp;$B287))</f>
        <v>49247</v>
      </c>
      <c r="L287" s="1">
        <f>-(SUMIFS('OD0040 theo Bravo'!$G:$G,'OD0040 theo Bravo'!$G:$G,"&lt;"&amp;0,'OD0040 theo Bravo'!$D:$D,L$3))</f>
        <v>504722</v>
      </c>
      <c r="M287" s="1">
        <f>-(SUMIFS('OD0040 theo Bravo'!$G:$G,'OD0040 theo Bravo'!$G:$G,"&lt;"&amp;0,'OD0040 theo Bravo'!$D:$D,M$3))</f>
        <v>0</v>
      </c>
      <c r="N287" s="1">
        <f>-(SUMIFS('OD0040 theo Bravo'!$G:$G,'OD0040 theo Bravo'!$G:$G,"&lt;"&amp;0,'OD0040 theo Bravo'!$D:$D,N$3))</f>
        <v>974267</v>
      </c>
      <c r="O287" s="1">
        <f>-(SUMIFS('OD0040 theo Bravo'!$G:$G,'OD0040 theo Bravo'!$G:$G,"&lt;"&amp;0,'OD0040 theo Bravo'!$D:$D,O$3))</f>
        <v>830018</v>
      </c>
      <c r="P287" s="1">
        <f>-(SUMIFS('OD0040 theo Bravo'!$G:$G,'OD0040 theo Bravo'!$G:$G,"&lt;"&amp;0,'OD0040 theo Bravo'!$D:$D,P$3))</f>
        <v>550000</v>
      </c>
      <c r="Q287" s="1">
        <f>-(SUMIFS('OD0040 theo Bravo'!$G:$G,'OD0040 theo Bravo'!$G:$G,"&lt;"&amp;0,'OD0040 theo Bravo'!$D:$D,Q$3))</f>
        <v>449984</v>
      </c>
      <c r="R287" s="1">
        <f>-(SUMIFS('OD0040 theo Bravo'!$G:$G,'OD0040 theo Bravo'!$G:$G,"&lt;"&amp;0,'OD0040 theo Bravo'!$D:$D,R$3))</f>
        <v>550145</v>
      </c>
      <c r="S287" s="1">
        <f>-(SUMIFS('OD0040 theo Bravo'!$G:$G,'OD0040 theo Bravo'!$G:$G,"&lt;"&amp;0,'OD0040 theo Bravo'!$D:$D,S$3))</f>
        <v>0</v>
      </c>
      <c r="T287" s="1">
        <f>-(SUMIFS('OD0040 theo Bravo'!$G:$G,'OD0040 theo Bravo'!$G:$G,"&lt;"&amp;0,'OD0040 theo Bravo'!$D:$D,T$3))</f>
        <v>49247</v>
      </c>
      <c r="U287" s="18">
        <f t="shared" si="91"/>
        <v>0</v>
      </c>
      <c r="V287" s="18">
        <f t="shared" si="92"/>
        <v>26230</v>
      </c>
      <c r="W287" s="18">
        <f t="shared" si="93"/>
        <v>18738</v>
      </c>
      <c r="X287" s="18">
        <f t="shared" si="94"/>
        <v>11890</v>
      </c>
      <c r="Y287" s="18">
        <f t="shared" si="95"/>
        <v>0</v>
      </c>
      <c r="Z287" s="18">
        <f t="shared" si="96"/>
        <v>106339</v>
      </c>
      <c r="AA287" s="18">
        <f t="shared" si="97"/>
        <v>5137</v>
      </c>
      <c r="AB287" s="18">
        <f t="shared" si="98"/>
        <v>31883</v>
      </c>
      <c r="AC287" s="18">
        <f t="shared" si="98"/>
        <v>0</v>
      </c>
      <c r="AD287" s="17">
        <f>(U287*SUMIFS(Info!$C:$C,Info!$A:$A,AD$3,Info!$E:$E,"&gt;="&amp;$B287,Info!$D:$D,"&lt;="&amp;$B287,Info!$I:$I,"x")/365)*100000</f>
        <v>0</v>
      </c>
      <c r="AE287" s="17">
        <f>(V287*SUMIFS(Info!$C:$C,Info!$A:$A,AE$3,Info!$E:$E,"&gt;="&amp;$B287,Info!$D:$D,"&lt;="&amp;$B287,Info!$I:$I,"x")/365)*100000</f>
        <v>451299.72602739726</v>
      </c>
      <c r="AF287" s="17">
        <f>(W287*SUMIFS(Info!$C:$C,Info!$A:$A,AF$3,Info!$E:$E,"&gt;="&amp;$B287,Info!$D:$D,"&lt;="&amp;$B287,Info!$I:$I,"x")/365)*100000</f>
        <v>342931.0684931507</v>
      </c>
      <c r="AG287" s="17">
        <f>(X287*SUMIFS(Info!$C:$C,Info!$A:$A,AG$3,Info!$E:$E,"&gt;="&amp;$B287,Info!$D:$D,"&lt;="&amp;$B287,Info!$I:$I,"x")/365)*100000</f>
        <v>250830.13698630134</v>
      </c>
      <c r="AH287" s="17">
        <f>(Y287*SUMIFS(Info!$C:$C,Info!$A:$A,AH$3,Info!$E:$E,"&gt;="&amp;$B287,Info!$D:$D,"&lt;="&amp;$B287,Info!$I:$I,"x")/365)*100000</f>
        <v>0</v>
      </c>
      <c r="AI287" s="17">
        <f>(Z287*SUMIFS(Info!$C:$C,Info!$A:$A,AI$3,Info!$E:$E,"&gt;="&amp;$B287,Info!$D:$D,"&lt;="&amp;$B287,Info!$I:$I,"x")/365)*100000</f>
        <v>2177764.4520547944</v>
      </c>
      <c r="AJ287" s="17">
        <f>(AA287*SUMIFS(Info!$C:$C,Info!$A:$A,AJ$3,Info!$E:$E,"&gt;="&amp;$B287,Info!$D:$D,"&lt;="&amp;$B287,Info!$I:$I,"x")/365)*100000</f>
        <v>109776.98630136985</v>
      </c>
      <c r="AK287" s="17">
        <f>(AB287*SUMIFS(Info!$C:$C,Info!$A:$A,AK$3,Info!$E:$E,"&gt;="&amp;$B287,Info!$D:$D,"&lt;="&amp;$B287,Info!$I:$I,"x")/365)*100000</f>
        <v>0</v>
      </c>
      <c r="AL287" s="17">
        <f>(AC287*SUMIFS(Info!$C:$C,Info!$A:$A,AL$3,Info!$E:$E,"&gt;="&amp;$B287,Info!$D:$D,"&lt;="&amp;$B287,Info!$I:$I,"x")/365)*100000</f>
        <v>0</v>
      </c>
    </row>
    <row r="288" spans="2:38">
      <c r="B288" s="14">
        <f t="shared" si="99"/>
        <v>45852</v>
      </c>
      <c r="C288" s="1">
        <f>(SUMIFS('OD0040 theo Bravo'!$G:$G,'OD0040 theo Bravo'!$G:$G,"&gt;="&amp;0,'OD0040 theo Bravo'!$D:$D,C$3,'OD0040 theo Bravo'!$B:$B,"&lt;="&amp;$B288))</f>
        <v>357453</v>
      </c>
      <c r="D288" s="1">
        <f>(SUMIFS('OD0040 theo Bravo'!$G:$G,'OD0040 theo Bravo'!$G:$G,"&gt;="&amp;0,'OD0040 theo Bravo'!$D:$D,D$3,'OD0040 theo Bravo'!$B:$B,"&lt;="&amp;$B288))</f>
        <v>26230</v>
      </c>
      <c r="E288" s="1">
        <f>(SUMIFS('OD0040 theo Bravo'!$G:$G,'OD0040 theo Bravo'!$G:$G,"&gt;="&amp;0,'OD0040 theo Bravo'!$D:$D,E$3,'OD0040 theo Bravo'!$B:$B,"&lt;="&amp;$B288))</f>
        <v>993753</v>
      </c>
      <c r="F288" s="1">
        <f>(SUMIFS('OD0040 theo Bravo'!$G:$G,'OD0040 theo Bravo'!$G:$G,"&gt;="&amp;0,'OD0040 theo Bravo'!$D:$D,F$3,'OD0040 theo Bravo'!$B:$B,"&lt;="&amp;$B288))</f>
        <v>852453</v>
      </c>
      <c r="G288" s="1">
        <f>(SUMIFS('OD0040 theo Bravo'!$G:$G,'OD0040 theo Bravo'!$G:$G,"&gt;="&amp;0,'OD0040 theo Bravo'!$D:$D,G$3,'OD0040 theo Bravo'!$B:$B,"&lt;="&amp;$B288))</f>
        <v>550000</v>
      </c>
      <c r="H288" s="1">
        <f>(SUMIFS('OD0040 theo Bravo'!$G:$G,'OD0040 theo Bravo'!$G:$G,"&gt;="&amp;0,'OD0040 theo Bravo'!$D:$D,H$3,'OD0040 theo Bravo'!$B:$B,"&lt;="&amp;$B288))</f>
        <v>556951</v>
      </c>
      <c r="I288" s="1">
        <f>(SUMIFS('OD0040 theo Bravo'!$G:$G,'OD0040 theo Bravo'!$G:$G,"&gt;="&amp;0,'OD0040 theo Bravo'!$D:$D,I$3,'OD0040 theo Bravo'!$B:$B,"&lt;="&amp;$B288))</f>
        <v>555433</v>
      </c>
      <c r="J288" s="1">
        <f>(SUMIFS('OD0040 theo Bravo'!$G:$G,'OD0040 theo Bravo'!$G:$G,"&gt;="&amp;0,'OD0040 theo Bravo'!$D:$D,J$3,'OD0040 theo Bravo'!$B:$B,"&lt;="&amp;$B288))</f>
        <v>31883</v>
      </c>
      <c r="K288" s="1">
        <f>(SUMIFS('OD0040 theo Bravo'!$G:$G,'OD0040 theo Bravo'!$G:$G,"&gt;="&amp;0,'OD0040 theo Bravo'!$D:$D,K$3,'OD0040 theo Bravo'!$B:$B,"&lt;="&amp;$B288))</f>
        <v>49247</v>
      </c>
      <c r="L288" s="1">
        <f>-(SUMIFS('OD0040 theo Bravo'!$G:$G,'OD0040 theo Bravo'!$G:$G,"&lt;"&amp;0,'OD0040 theo Bravo'!$D:$D,L$3))</f>
        <v>504722</v>
      </c>
      <c r="M288" s="1">
        <f>-(SUMIFS('OD0040 theo Bravo'!$G:$G,'OD0040 theo Bravo'!$G:$G,"&lt;"&amp;0,'OD0040 theo Bravo'!$D:$D,M$3))</f>
        <v>0</v>
      </c>
      <c r="N288" s="1">
        <f>-(SUMIFS('OD0040 theo Bravo'!$G:$G,'OD0040 theo Bravo'!$G:$G,"&lt;"&amp;0,'OD0040 theo Bravo'!$D:$D,N$3))</f>
        <v>974267</v>
      </c>
      <c r="O288" s="1">
        <f>-(SUMIFS('OD0040 theo Bravo'!$G:$G,'OD0040 theo Bravo'!$G:$G,"&lt;"&amp;0,'OD0040 theo Bravo'!$D:$D,O$3))</f>
        <v>830018</v>
      </c>
      <c r="P288" s="1">
        <f>-(SUMIFS('OD0040 theo Bravo'!$G:$G,'OD0040 theo Bravo'!$G:$G,"&lt;"&amp;0,'OD0040 theo Bravo'!$D:$D,P$3))</f>
        <v>550000</v>
      </c>
      <c r="Q288" s="1">
        <f>-(SUMIFS('OD0040 theo Bravo'!$G:$G,'OD0040 theo Bravo'!$G:$G,"&lt;"&amp;0,'OD0040 theo Bravo'!$D:$D,Q$3))</f>
        <v>449984</v>
      </c>
      <c r="R288" s="1">
        <f>-(SUMIFS('OD0040 theo Bravo'!$G:$G,'OD0040 theo Bravo'!$G:$G,"&lt;"&amp;0,'OD0040 theo Bravo'!$D:$D,R$3))</f>
        <v>550145</v>
      </c>
      <c r="S288" s="1">
        <f>-(SUMIFS('OD0040 theo Bravo'!$G:$G,'OD0040 theo Bravo'!$G:$G,"&lt;"&amp;0,'OD0040 theo Bravo'!$D:$D,S$3))</f>
        <v>0</v>
      </c>
      <c r="T288" s="1">
        <f>-(SUMIFS('OD0040 theo Bravo'!$G:$G,'OD0040 theo Bravo'!$G:$G,"&lt;"&amp;0,'OD0040 theo Bravo'!$D:$D,T$3))</f>
        <v>49247</v>
      </c>
      <c r="U288" s="18">
        <f t="shared" si="91"/>
        <v>0</v>
      </c>
      <c r="V288" s="18">
        <f t="shared" si="92"/>
        <v>26230</v>
      </c>
      <c r="W288" s="18">
        <f t="shared" si="93"/>
        <v>19486</v>
      </c>
      <c r="X288" s="18">
        <f t="shared" si="94"/>
        <v>22435</v>
      </c>
      <c r="Y288" s="18">
        <f t="shared" si="95"/>
        <v>0</v>
      </c>
      <c r="Z288" s="18">
        <f t="shared" si="96"/>
        <v>106967</v>
      </c>
      <c r="AA288" s="18">
        <f t="shared" si="97"/>
        <v>5288</v>
      </c>
      <c r="AB288" s="18">
        <f t="shared" si="98"/>
        <v>31883</v>
      </c>
      <c r="AC288" s="18">
        <f t="shared" si="98"/>
        <v>0</v>
      </c>
      <c r="AD288" s="17">
        <f>(U288*SUMIFS(Info!$C:$C,Info!$A:$A,AD$3,Info!$E:$E,"&gt;="&amp;$B288,Info!$D:$D,"&lt;="&amp;$B288,Info!$I:$I,"x")/365)*100000</f>
        <v>0</v>
      </c>
      <c r="AE288" s="17">
        <f>(V288*SUMIFS(Info!$C:$C,Info!$A:$A,AE$3,Info!$E:$E,"&gt;="&amp;$B288,Info!$D:$D,"&lt;="&amp;$B288,Info!$I:$I,"x")/365)*100000</f>
        <v>451299.72602739726</v>
      </c>
      <c r="AF288" s="17">
        <f>(W288*SUMIFS(Info!$C:$C,Info!$A:$A,AF$3,Info!$E:$E,"&gt;="&amp;$B288,Info!$D:$D,"&lt;="&amp;$B288,Info!$I:$I,"x")/365)*100000</f>
        <v>356620.49315068492</v>
      </c>
      <c r="AG288" s="17">
        <f>(X288*SUMIFS(Info!$C:$C,Info!$A:$A,AG$3,Info!$E:$E,"&gt;="&amp;$B288,Info!$D:$D,"&lt;="&amp;$B288,Info!$I:$I,"x")/365)*100000</f>
        <v>473286.30136986298</v>
      </c>
      <c r="AH288" s="17">
        <f>(Y288*SUMIFS(Info!$C:$C,Info!$A:$A,AH$3,Info!$E:$E,"&gt;="&amp;$B288,Info!$D:$D,"&lt;="&amp;$B288,Info!$I:$I,"x")/365)*100000</f>
        <v>0</v>
      </c>
      <c r="AI288" s="17">
        <f>(Z288*SUMIFS(Info!$C:$C,Info!$A:$A,AI$3,Info!$E:$E,"&gt;="&amp;$B288,Info!$D:$D,"&lt;="&amp;$B288,Info!$I:$I,"x")/365)*100000</f>
        <v>2190625.5479452051</v>
      </c>
      <c r="AJ288" s="17">
        <f>(AA288*SUMIFS(Info!$C:$C,Info!$A:$A,AJ$3,Info!$E:$E,"&gt;="&amp;$B288,Info!$D:$D,"&lt;="&amp;$B288,Info!$I:$I,"x")/365)*100000</f>
        <v>113003.83561643836</v>
      </c>
      <c r="AK288" s="17">
        <f>(AB288*SUMIFS(Info!$C:$C,Info!$A:$A,AK$3,Info!$E:$E,"&gt;="&amp;$B288,Info!$D:$D,"&lt;="&amp;$B288,Info!$I:$I,"x")/365)*100000</f>
        <v>742480.82191780838</v>
      </c>
      <c r="AL288" s="17">
        <f>(AC288*SUMIFS(Info!$C:$C,Info!$A:$A,AL$3,Info!$E:$E,"&gt;="&amp;$B288,Info!$D:$D,"&lt;="&amp;$B288,Info!$I:$I,"x")/365)*100000</f>
        <v>0</v>
      </c>
    </row>
    <row r="289" spans="2:38">
      <c r="B289" s="14">
        <f t="shared" si="99"/>
        <v>45853</v>
      </c>
      <c r="C289" s="1">
        <f>(SUMIFS('OD0040 theo Bravo'!$G:$G,'OD0040 theo Bravo'!$G:$G,"&gt;="&amp;0,'OD0040 theo Bravo'!$D:$D,C$3,'OD0040 theo Bravo'!$B:$B,"&lt;="&amp;$B289))</f>
        <v>360360</v>
      </c>
      <c r="D289" s="1">
        <f>(SUMIFS('OD0040 theo Bravo'!$G:$G,'OD0040 theo Bravo'!$G:$G,"&gt;="&amp;0,'OD0040 theo Bravo'!$D:$D,D$3,'OD0040 theo Bravo'!$B:$B,"&lt;="&amp;$B289))</f>
        <v>26230</v>
      </c>
      <c r="E289" s="1">
        <f>(SUMIFS('OD0040 theo Bravo'!$G:$G,'OD0040 theo Bravo'!$G:$G,"&gt;="&amp;0,'OD0040 theo Bravo'!$D:$D,E$3,'OD0040 theo Bravo'!$B:$B,"&lt;="&amp;$B289))</f>
        <v>993783</v>
      </c>
      <c r="F289" s="1">
        <f>(SUMIFS('OD0040 theo Bravo'!$G:$G,'OD0040 theo Bravo'!$G:$G,"&gt;="&amp;0,'OD0040 theo Bravo'!$D:$D,F$3,'OD0040 theo Bravo'!$B:$B,"&lt;="&amp;$B289))</f>
        <v>853792</v>
      </c>
      <c r="G289" s="1">
        <f>(SUMIFS('OD0040 theo Bravo'!$G:$G,'OD0040 theo Bravo'!$G:$G,"&gt;="&amp;0,'OD0040 theo Bravo'!$D:$D,G$3,'OD0040 theo Bravo'!$B:$B,"&lt;="&amp;$B289))</f>
        <v>550000</v>
      </c>
      <c r="H289" s="1">
        <f>(SUMIFS('OD0040 theo Bravo'!$G:$G,'OD0040 theo Bravo'!$G:$G,"&gt;="&amp;0,'OD0040 theo Bravo'!$D:$D,H$3,'OD0040 theo Bravo'!$B:$B,"&lt;="&amp;$B289))</f>
        <v>557402</v>
      </c>
      <c r="I289" s="1">
        <f>(SUMIFS('OD0040 theo Bravo'!$G:$G,'OD0040 theo Bravo'!$G:$G,"&gt;="&amp;0,'OD0040 theo Bravo'!$D:$D,I$3,'OD0040 theo Bravo'!$B:$B,"&lt;="&amp;$B289))</f>
        <v>555479</v>
      </c>
      <c r="J289" s="1">
        <f>(SUMIFS('OD0040 theo Bravo'!$G:$G,'OD0040 theo Bravo'!$G:$G,"&gt;="&amp;0,'OD0040 theo Bravo'!$D:$D,J$3,'OD0040 theo Bravo'!$B:$B,"&lt;="&amp;$B289))</f>
        <v>31883</v>
      </c>
      <c r="K289" s="1">
        <f>(SUMIFS('OD0040 theo Bravo'!$G:$G,'OD0040 theo Bravo'!$G:$G,"&gt;="&amp;0,'OD0040 theo Bravo'!$D:$D,K$3,'OD0040 theo Bravo'!$B:$B,"&lt;="&amp;$B289))</f>
        <v>49247</v>
      </c>
      <c r="L289" s="1">
        <f>-(SUMIFS('OD0040 theo Bravo'!$G:$G,'OD0040 theo Bravo'!$G:$G,"&lt;"&amp;0,'OD0040 theo Bravo'!$D:$D,L$3))</f>
        <v>504722</v>
      </c>
      <c r="M289" s="1">
        <f>-(SUMIFS('OD0040 theo Bravo'!$G:$G,'OD0040 theo Bravo'!$G:$G,"&lt;"&amp;0,'OD0040 theo Bravo'!$D:$D,M$3))</f>
        <v>0</v>
      </c>
      <c r="N289" s="1">
        <f>-(SUMIFS('OD0040 theo Bravo'!$G:$G,'OD0040 theo Bravo'!$G:$G,"&lt;"&amp;0,'OD0040 theo Bravo'!$D:$D,N$3))</f>
        <v>974267</v>
      </c>
      <c r="O289" s="1">
        <f>-(SUMIFS('OD0040 theo Bravo'!$G:$G,'OD0040 theo Bravo'!$G:$G,"&lt;"&amp;0,'OD0040 theo Bravo'!$D:$D,O$3))</f>
        <v>830018</v>
      </c>
      <c r="P289" s="1">
        <f>-(SUMIFS('OD0040 theo Bravo'!$G:$G,'OD0040 theo Bravo'!$G:$G,"&lt;"&amp;0,'OD0040 theo Bravo'!$D:$D,P$3))</f>
        <v>550000</v>
      </c>
      <c r="Q289" s="1">
        <f>-(SUMIFS('OD0040 theo Bravo'!$G:$G,'OD0040 theo Bravo'!$G:$G,"&lt;"&amp;0,'OD0040 theo Bravo'!$D:$D,Q$3))</f>
        <v>449984</v>
      </c>
      <c r="R289" s="1">
        <f>-(SUMIFS('OD0040 theo Bravo'!$G:$G,'OD0040 theo Bravo'!$G:$G,"&lt;"&amp;0,'OD0040 theo Bravo'!$D:$D,R$3))</f>
        <v>550145</v>
      </c>
      <c r="S289" s="1">
        <f>-(SUMIFS('OD0040 theo Bravo'!$G:$G,'OD0040 theo Bravo'!$G:$G,"&lt;"&amp;0,'OD0040 theo Bravo'!$D:$D,S$3))</f>
        <v>0</v>
      </c>
      <c r="T289" s="1">
        <f>-(SUMIFS('OD0040 theo Bravo'!$G:$G,'OD0040 theo Bravo'!$G:$G,"&lt;"&amp;0,'OD0040 theo Bravo'!$D:$D,T$3))</f>
        <v>49247</v>
      </c>
      <c r="U289" s="18">
        <f t="shared" si="91"/>
        <v>0</v>
      </c>
      <c r="V289" s="18">
        <f t="shared" si="92"/>
        <v>26230</v>
      </c>
      <c r="W289" s="18">
        <f t="shared" si="93"/>
        <v>19516</v>
      </c>
      <c r="X289" s="18">
        <f t="shared" si="94"/>
        <v>23774</v>
      </c>
      <c r="Y289" s="18">
        <f t="shared" si="95"/>
        <v>0</v>
      </c>
      <c r="Z289" s="18">
        <f t="shared" si="96"/>
        <v>107418</v>
      </c>
      <c r="AA289" s="18">
        <f t="shared" si="97"/>
        <v>5334</v>
      </c>
      <c r="AB289" s="18">
        <f t="shared" si="98"/>
        <v>31883</v>
      </c>
      <c r="AC289" s="18">
        <f t="shared" si="98"/>
        <v>0</v>
      </c>
      <c r="AD289" s="17">
        <f>(U289*SUMIFS(Info!$C:$C,Info!$A:$A,AD$3,Info!$E:$E,"&gt;="&amp;$B289,Info!$D:$D,"&lt;="&amp;$B289,Info!$I:$I,"x")/365)*100000</f>
        <v>0</v>
      </c>
      <c r="AE289" s="17">
        <f>(V289*SUMIFS(Info!$C:$C,Info!$A:$A,AE$3,Info!$E:$E,"&gt;="&amp;$B289,Info!$D:$D,"&lt;="&amp;$B289,Info!$I:$I,"x")/365)*100000</f>
        <v>451299.72602739726</v>
      </c>
      <c r="AF289" s="17">
        <f>(W289*SUMIFS(Info!$C:$C,Info!$A:$A,AF$3,Info!$E:$E,"&gt;="&amp;$B289,Info!$D:$D,"&lt;="&amp;$B289,Info!$I:$I,"x")/365)*100000</f>
        <v>357169.53424657532</v>
      </c>
      <c r="AG289" s="17">
        <f>(X289*SUMIFS(Info!$C:$C,Info!$A:$A,AG$3,Info!$E:$E,"&gt;="&amp;$B289,Info!$D:$D,"&lt;="&amp;$B289,Info!$I:$I,"x")/365)*100000</f>
        <v>501533.69863013702</v>
      </c>
      <c r="AH289" s="17">
        <f>(Y289*SUMIFS(Info!$C:$C,Info!$A:$A,AH$3,Info!$E:$E,"&gt;="&amp;$B289,Info!$D:$D,"&lt;="&amp;$B289,Info!$I:$I,"x")/365)*100000</f>
        <v>0</v>
      </c>
      <c r="AI289" s="17">
        <f>(Z289*SUMIFS(Info!$C:$C,Info!$A:$A,AI$3,Info!$E:$E,"&gt;="&amp;$B289,Info!$D:$D,"&lt;="&amp;$B289,Info!$I:$I,"x")/365)*100000</f>
        <v>2199861.7808219176</v>
      </c>
      <c r="AJ289" s="17">
        <f>(AA289*SUMIFS(Info!$C:$C,Info!$A:$A,AJ$3,Info!$E:$E,"&gt;="&amp;$B289,Info!$D:$D,"&lt;="&amp;$B289,Info!$I:$I,"x")/365)*100000</f>
        <v>113986.84931506851</v>
      </c>
      <c r="AK289" s="17">
        <f>(AB289*SUMIFS(Info!$C:$C,Info!$A:$A,AK$3,Info!$E:$E,"&gt;="&amp;$B289,Info!$D:$D,"&lt;="&amp;$B289,Info!$I:$I,"x")/365)*100000</f>
        <v>742480.82191780838</v>
      </c>
      <c r="AL289" s="17">
        <f>(AC289*SUMIFS(Info!$C:$C,Info!$A:$A,AL$3,Info!$E:$E,"&gt;="&amp;$B289,Info!$D:$D,"&lt;="&amp;$B289,Info!$I:$I,"x")/365)*100000</f>
        <v>0</v>
      </c>
    </row>
    <row r="290" spans="2:38">
      <c r="B290" s="14">
        <f t="shared" si="99"/>
        <v>45854</v>
      </c>
      <c r="C290" s="1">
        <f>(SUMIFS('OD0040 theo Bravo'!$G:$G,'OD0040 theo Bravo'!$G:$G,"&gt;="&amp;0,'OD0040 theo Bravo'!$D:$D,C$3,'OD0040 theo Bravo'!$B:$B,"&lt;="&amp;$B290))</f>
        <v>381339</v>
      </c>
      <c r="D290" s="1">
        <f>(SUMIFS('OD0040 theo Bravo'!$G:$G,'OD0040 theo Bravo'!$G:$G,"&gt;="&amp;0,'OD0040 theo Bravo'!$D:$D,D$3,'OD0040 theo Bravo'!$B:$B,"&lt;="&amp;$B290))</f>
        <v>26230</v>
      </c>
      <c r="E290" s="1">
        <f>(SUMIFS('OD0040 theo Bravo'!$G:$G,'OD0040 theo Bravo'!$G:$G,"&gt;="&amp;0,'OD0040 theo Bravo'!$D:$D,E$3,'OD0040 theo Bravo'!$B:$B,"&lt;="&amp;$B290))</f>
        <v>993828</v>
      </c>
      <c r="F290" s="1">
        <f>(SUMIFS('OD0040 theo Bravo'!$G:$G,'OD0040 theo Bravo'!$G:$G,"&gt;="&amp;0,'OD0040 theo Bravo'!$D:$D,F$3,'OD0040 theo Bravo'!$B:$B,"&lt;="&amp;$B290))</f>
        <v>854374</v>
      </c>
      <c r="G290" s="1">
        <f>(SUMIFS('OD0040 theo Bravo'!$G:$G,'OD0040 theo Bravo'!$G:$G,"&gt;="&amp;0,'OD0040 theo Bravo'!$D:$D,G$3,'OD0040 theo Bravo'!$B:$B,"&lt;="&amp;$B290))</f>
        <v>550000</v>
      </c>
      <c r="H290" s="1">
        <f>(SUMIFS('OD0040 theo Bravo'!$G:$G,'OD0040 theo Bravo'!$G:$G,"&gt;="&amp;0,'OD0040 theo Bravo'!$D:$D,H$3,'OD0040 theo Bravo'!$B:$B,"&lt;="&amp;$B290))</f>
        <v>557411</v>
      </c>
      <c r="I290" s="1">
        <f>(SUMIFS('OD0040 theo Bravo'!$G:$G,'OD0040 theo Bravo'!$G:$G,"&gt;="&amp;0,'OD0040 theo Bravo'!$D:$D,I$3,'OD0040 theo Bravo'!$B:$B,"&lt;="&amp;$B290))</f>
        <v>555479</v>
      </c>
      <c r="J290" s="1">
        <f>(SUMIFS('OD0040 theo Bravo'!$G:$G,'OD0040 theo Bravo'!$G:$G,"&gt;="&amp;0,'OD0040 theo Bravo'!$D:$D,J$3,'OD0040 theo Bravo'!$B:$B,"&lt;="&amp;$B290))</f>
        <v>31883</v>
      </c>
      <c r="K290" s="1">
        <f>(SUMIFS('OD0040 theo Bravo'!$G:$G,'OD0040 theo Bravo'!$G:$G,"&gt;="&amp;0,'OD0040 theo Bravo'!$D:$D,K$3,'OD0040 theo Bravo'!$B:$B,"&lt;="&amp;$B290))</f>
        <v>49247</v>
      </c>
      <c r="L290" s="1">
        <f>-(SUMIFS('OD0040 theo Bravo'!$G:$G,'OD0040 theo Bravo'!$G:$G,"&lt;"&amp;0,'OD0040 theo Bravo'!$D:$D,L$3))</f>
        <v>504722</v>
      </c>
      <c r="M290" s="1">
        <f>-(SUMIFS('OD0040 theo Bravo'!$G:$G,'OD0040 theo Bravo'!$G:$G,"&lt;"&amp;0,'OD0040 theo Bravo'!$D:$D,M$3))</f>
        <v>0</v>
      </c>
      <c r="N290" s="1">
        <f>-(SUMIFS('OD0040 theo Bravo'!$G:$G,'OD0040 theo Bravo'!$G:$G,"&lt;"&amp;0,'OD0040 theo Bravo'!$D:$D,N$3))</f>
        <v>974267</v>
      </c>
      <c r="O290" s="1">
        <f>-(SUMIFS('OD0040 theo Bravo'!$G:$G,'OD0040 theo Bravo'!$G:$G,"&lt;"&amp;0,'OD0040 theo Bravo'!$D:$D,O$3))</f>
        <v>830018</v>
      </c>
      <c r="P290" s="1">
        <f>-(SUMIFS('OD0040 theo Bravo'!$G:$G,'OD0040 theo Bravo'!$G:$G,"&lt;"&amp;0,'OD0040 theo Bravo'!$D:$D,P$3))</f>
        <v>550000</v>
      </c>
      <c r="Q290" s="1">
        <f>-(SUMIFS('OD0040 theo Bravo'!$G:$G,'OD0040 theo Bravo'!$G:$G,"&lt;"&amp;0,'OD0040 theo Bravo'!$D:$D,Q$3))</f>
        <v>449984</v>
      </c>
      <c r="R290" s="1">
        <f>-(SUMIFS('OD0040 theo Bravo'!$G:$G,'OD0040 theo Bravo'!$G:$G,"&lt;"&amp;0,'OD0040 theo Bravo'!$D:$D,R$3))</f>
        <v>550145</v>
      </c>
      <c r="S290" s="1">
        <f>-(SUMIFS('OD0040 theo Bravo'!$G:$G,'OD0040 theo Bravo'!$G:$G,"&lt;"&amp;0,'OD0040 theo Bravo'!$D:$D,S$3))</f>
        <v>0</v>
      </c>
      <c r="T290" s="1">
        <f>-(SUMIFS('OD0040 theo Bravo'!$G:$G,'OD0040 theo Bravo'!$G:$G,"&lt;"&amp;0,'OD0040 theo Bravo'!$D:$D,T$3))</f>
        <v>49247</v>
      </c>
      <c r="U290" s="18">
        <f t="shared" si="91"/>
        <v>0</v>
      </c>
      <c r="V290" s="18">
        <f t="shared" si="92"/>
        <v>26230</v>
      </c>
      <c r="W290" s="18">
        <f t="shared" si="93"/>
        <v>19561</v>
      </c>
      <c r="X290" s="18">
        <f t="shared" si="94"/>
        <v>24356</v>
      </c>
      <c r="Y290" s="18">
        <f t="shared" si="95"/>
        <v>0</v>
      </c>
      <c r="Z290" s="18">
        <f t="shared" si="96"/>
        <v>107427</v>
      </c>
      <c r="AA290" s="18">
        <f t="shared" si="97"/>
        <v>5334</v>
      </c>
      <c r="AB290" s="18">
        <f t="shared" si="98"/>
        <v>31883</v>
      </c>
      <c r="AC290" s="18">
        <f t="shared" si="98"/>
        <v>0</v>
      </c>
      <c r="AD290" s="17">
        <f>(U290*SUMIFS(Info!$C:$C,Info!$A:$A,AD$3,Info!$E:$E,"&gt;="&amp;$B290,Info!$D:$D,"&lt;="&amp;$B290,Info!$I:$I,"x")/365)*100000</f>
        <v>0</v>
      </c>
      <c r="AE290" s="17">
        <f>(V290*SUMIFS(Info!$C:$C,Info!$A:$A,AE$3,Info!$E:$E,"&gt;="&amp;$B290,Info!$D:$D,"&lt;="&amp;$B290,Info!$I:$I,"x")/365)*100000</f>
        <v>451299.72602739726</v>
      </c>
      <c r="AF290" s="17">
        <f>(W290*SUMIFS(Info!$C:$C,Info!$A:$A,AF$3,Info!$E:$E,"&gt;="&amp;$B290,Info!$D:$D,"&lt;="&amp;$B290,Info!$I:$I,"x")/365)*100000</f>
        <v>357993.09589041094</v>
      </c>
      <c r="AG290" s="17">
        <f>(X290*SUMIFS(Info!$C:$C,Info!$A:$A,AG$3,Info!$E:$E,"&gt;="&amp;$B290,Info!$D:$D,"&lt;="&amp;$B290,Info!$I:$I,"x")/365)*100000</f>
        <v>513811.50684931508</v>
      </c>
      <c r="AH290" s="17">
        <f>(Y290*SUMIFS(Info!$C:$C,Info!$A:$A,AH$3,Info!$E:$E,"&gt;="&amp;$B290,Info!$D:$D,"&lt;="&amp;$B290,Info!$I:$I,"x")/365)*100000</f>
        <v>0</v>
      </c>
      <c r="AI290" s="17">
        <f>(Z290*SUMIFS(Info!$C:$C,Info!$A:$A,AI$3,Info!$E:$E,"&gt;="&amp;$B290,Info!$D:$D,"&lt;="&amp;$B290,Info!$I:$I,"x")/365)*100000</f>
        <v>2200046.0958904112</v>
      </c>
      <c r="AJ290" s="17">
        <f>(AA290*SUMIFS(Info!$C:$C,Info!$A:$A,AJ$3,Info!$E:$E,"&gt;="&amp;$B290,Info!$D:$D,"&lt;="&amp;$B290,Info!$I:$I,"x")/365)*100000</f>
        <v>113986.84931506851</v>
      </c>
      <c r="AK290" s="17">
        <f>(AB290*SUMIFS(Info!$C:$C,Info!$A:$A,AK$3,Info!$E:$E,"&gt;="&amp;$B290,Info!$D:$D,"&lt;="&amp;$B290,Info!$I:$I,"x")/365)*100000</f>
        <v>742480.82191780838</v>
      </c>
      <c r="AL290" s="17">
        <f>(AC290*SUMIFS(Info!$C:$C,Info!$A:$A,AL$3,Info!$E:$E,"&gt;="&amp;$B290,Info!$D:$D,"&lt;="&amp;$B290,Info!$I:$I,"x")/365)*100000</f>
        <v>0</v>
      </c>
    </row>
    <row r="291" spans="2:38">
      <c r="B291" s="14">
        <f t="shared" si="99"/>
        <v>45855</v>
      </c>
      <c r="C291" s="1">
        <f>(SUMIFS('OD0040 theo Bravo'!$G:$G,'OD0040 theo Bravo'!$G:$G,"&gt;="&amp;0,'OD0040 theo Bravo'!$D:$D,C$3,'OD0040 theo Bravo'!$B:$B,"&lt;="&amp;$B291))</f>
        <v>388827</v>
      </c>
      <c r="D291" s="1">
        <f>(SUMIFS('OD0040 theo Bravo'!$G:$G,'OD0040 theo Bravo'!$G:$G,"&gt;="&amp;0,'OD0040 theo Bravo'!$D:$D,D$3,'OD0040 theo Bravo'!$B:$B,"&lt;="&amp;$B291))</f>
        <v>26230</v>
      </c>
      <c r="E291" s="1">
        <f>(SUMIFS('OD0040 theo Bravo'!$G:$G,'OD0040 theo Bravo'!$G:$G,"&gt;="&amp;0,'OD0040 theo Bravo'!$D:$D,E$3,'OD0040 theo Bravo'!$B:$B,"&lt;="&amp;$B291))</f>
        <v>994298</v>
      </c>
      <c r="F291" s="1">
        <f>(SUMIFS('OD0040 theo Bravo'!$G:$G,'OD0040 theo Bravo'!$G:$G,"&gt;="&amp;0,'OD0040 theo Bravo'!$D:$D,F$3,'OD0040 theo Bravo'!$B:$B,"&lt;="&amp;$B291))</f>
        <v>860067</v>
      </c>
      <c r="G291" s="1">
        <f>(SUMIFS('OD0040 theo Bravo'!$G:$G,'OD0040 theo Bravo'!$G:$G,"&gt;="&amp;0,'OD0040 theo Bravo'!$D:$D,G$3,'OD0040 theo Bravo'!$B:$B,"&lt;="&amp;$B291))</f>
        <v>550000</v>
      </c>
      <c r="H291" s="1">
        <f>(SUMIFS('OD0040 theo Bravo'!$G:$G,'OD0040 theo Bravo'!$G:$G,"&gt;="&amp;0,'OD0040 theo Bravo'!$D:$D,H$3,'OD0040 theo Bravo'!$B:$B,"&lt;="&amp;$B291))</f>
        <v>557411</v>
      </c>
      <c r="I291" s="1">
        <f>(SUMIFS('OD0040 theo Bravo'!$G:$G,'OD0040 theo Bravo'!$G:$G,"&gt;="&amp;0,'OD0040 theo Bravo'!$D:$D,I$3,'OD0040 theo Bravo'!$B:$B,"&lt;="&amp;$B291))</f>
        <v>556237</v>
      </c>
      <c r="J291" s="1">
        <f>(SUMIFS('OD0040 theo Bravo'!$G:$G,'OD0040 theo Bravo'!$G:$G,"&gt;="&amp;0,'OD0040 theo Bravo'!$D:$D,J$3,'OD0040 theo Bravo'!$B:$B,"&lt;="&amp;$B291))</f>
        <v>31883</v>
      </c>
      <c r="K291" s="1">
        <f>(SUMIFS('OD0040 theo Bravo'!$G:$G,'OD0040 theo Bravo'!$G:$G,"&gt;="&amp;0,'OD0040 theo Bravo'!$D:$D,K$3,'OD0040 theo Bravo'!$B:$B,"&lt;="&amp;$B291))</f>
        <v>49247</v>
      </c>
      <c r="L291" s="1">
        <f>-(SUMIFS('OD0040 theo Bravo'!$G:$G,'OD0040 theo Bravo'!$G:$G,"&lt;"&amp;0,'OD0040 theo Bravo'!$D:$D,L$3))</f>
        <v>504722</v>
      </c>
      <c r="M291" s="1">
        <f>-(SUMIFS('OD0040 theo Bravo'!$G:$G,'OD0040 theo Bravo'!$G:$G,"&lt;"&amp;0,'OD0040 theo Bravo'!$D:$D,M$3))</f>
        <v>0</v>
      </c>
      <c r="N291" s="1">
        <f>-(SUMIFS('OD0040 theo Bravo'!$G:$G,'OD0040 theo Bravo'!$G:$G,"&lt;"&amp;0,'OD0040 theo Bravo'!$D:$D,N$3))</f>
        <v>974267</v>
      </c>
      <c r="O291" s="1">
        <f>-(SUMIFS('OD0040 theo Bravo'!$G:$G,'OD0040 theo Bravo'!$G:$G,"&lt;"&amp;0,'OD0040 theo Bravo'!$D:$D,O$3))</f>
        <v>830018</v>
      </c>
      <c r="P291" s="1">
        <f>-(SUMIFS('OD0040 theo Bravo'!$G:$G,'OD0040 theo Bravo'!$G:$G,"&lt;"&amp;0,'OD0040 theo Bravo'!$D:$D,P$3))</f>
        <v>550000</v>
      </c>
      <c r="Q291" s="1">
        <f>-(SUMIFS('OD0040 theo Bravo'!$G:$G,'OD0040 theo Bravo'!$G:$G,"&lt;"&amp;0,'OD0040 theo Bravo'!$D:$D,Q$3))</f>
        <v>449984</v>
      </c>
      <c r="R291" s="1">
        <f>-(SUMIFS('OD0040 theo Bravo'!$G:$G,'OD0040 theo Bravo'!$G:$G,"&lt;"&amp;0,'OD0040 theo Bravo'!$D:$D,R$3))</f>
        <v>550145</v>
      </c>
      <c r="S291" s="1">
        <f>-(SUMIFS('OD0040 theo Bravo'!$G:$G,'OD0040 theo Bravo'!$G:$G,"&lt;"&amp;0,'OD0040 theo Bravo'!$D:$D,S$3))</f>
        <v>0</v>
      </c>
      <c r="T291" s="1">
        <f>-(SUMIFS('OD0040 theo Bravo'!$G:$G,'OD0040 theo Bravo'!$G:$G,"&lt;"&amp;0,'OD0040 theo Bravo'!$D:$D,T$3))</f>
        <v>49247</v>
      </c>
      <c r="U291" s="18">
        <f t="shared" si="91"/>
        <v>0</v>
      </c>
      <c r="V291" s="18">
        <f t="shared" si="92"/>
        <v>26230</v>
      </c>
      <c r="W291" s="18">
        <f t="shared" si="93"/>
        <v>20031</v>
      </c>
      <c r="X291" s="18">
        <f t="shared" si="94"/>
        <v>30049</v>
      </c>
      <c r="Y291" s="18">
        <f t="shared" si="95"/>
        <v>0</v>
      </c>
      <c r="Z291" s="18">
        <f t="shared" si="96"/>
        <v>107427</v>
      </c>
      <c r="AA291" s="18">
        <f t="shared" si="97"/>
        <v>6092</v>
      </c>
      <c r="AB291" s="18">
        <f t="shared" si="98"/>
        <v>31883</v>
      </c>
      <c r="AC291" s="18">
        <f t="shared" si="98"/>
        <v>0</v>
      </c>
      <c r="AD291" s="17">
        <f>(U291*SUMIFS(Info!$C:$C,Info!$A:$A,AD$3,Info!$E:$E,"&gt;="&amp;$B291,Info!$D:$D,"&lt;="&amp;$B291,Info!$I:$I,"x")/365)*100000</f>
        <v>0</v>
      </c>
      <c r="AE291" s="17">
        <f>(V291*SUMIFS(Info!$C:$C,Info!$A:$A,AE$3,Info!$E:$E,"&gt;="&amp;$B291,Info!$D:$D,"&lt;="&amp;$B291,Info!$I:$I,"x")/365)*100000</f>
        <v>451299.72602739726</v>
      </c>
      <c r="AF291" s="17">
        <f>(W291*SUMIFS(Info!$C:$C,Info!$A:$A,AF$3,Info!$E:$E,"&gt;="&amp;$B291,Info!$D:$D,"&lt;="&amp;$B291,Info!$I:$I,"x")/365)*100000</f>
        <v>366594.73972602742</v>
      </c>
      <c r="AG291" s="17">
        <f>(X291*SUMIFS(Info!$C:$C,Info!$A:$A,AG$3,Info!$E:$E,"&gt;="&amp;$B291,Info!$D:$D,"&lt;="&amp;$B291,Info!$I:$I,"x")/365)*100000</f>
        <v>633910.41095890419</v>
      </c>
      <c r="AH291" s="17">
        <f>(Y291*SUMIFS(Info!$C:$C,Info!$A:$A,AH$3,Info!$E:$E,"&gt;="&amp;$B291,Info!$D:$D,"&lt;="&amp;$B291,Info!$I:$I,"x")/365)*100000</f>
        <v>0</v>
      </c>
      <c r="AI291" s="17">
        <f>(Z291*SUMIFS(Info!$C:$C,Info!$A:$A,AI$3,Info!$E:$E,"&gt;="&amp;$B291,Info!$D:$D,"&lt;="&amp;$B291,Info!$I:$I,"x")/365)*100000</f>
        <v>2200046.0958904112</v>
      </c>
      <c r="AJ291" s="17">
        <f>(AA291*SUMIFS(Info!$C:$C,Info!$A:$A,AJ$3,Info!$E:$E,"&gt;="&amp;$B291,Info!$D:$D,"&lt;="&amp;$B291,Info!$I:$I,"x")/365)*100000</f>
        <v>130185.20547945205</v>
      </c>
      <c r="AK291" s="17">
        <f>(AB291*SUMIFS(Info!$C:$C,Info!$A:$A,AK$3,Info!$E:$E,"&gt;="&amp;$B291,Info!$D:$D,"&lt;="&amp;$B291,Info!$I:$I,"x")/365)*100000</f>
        <v>742480.82191780838</v>
      </c>
      <c r="AL291" s="17">
        <f>(AC291*SUMIFS(Info!$C:$C,Info!$A:$A,AL$3,Info!$E:$E,"&gt;="&amp;$B291,Info!$D:$D,"&lt;="&amp;$B291,Info!$I:$I,"x")/365)*100000</f>
        <v>0</v>
      </c>
    </row>
    <row r="292" spans="2:38">
      <c r="B292" s="14">
        <f t="shared" si="99"/>
        <v>45856</v>
      </c>
      <c r="C292" s="1">
        <f>(SUMIFS('OD0040 theo Bravo'!$G:$G,'OD0040 theo Bravo'!$G:$G,"&gt;="&amp;0,'OD0040 theo Bravo'!$D:$D,C$3,'OD0040 theo Bravo'!$B:$B,"&lt;="&amp;$B292))</f>
        <v>626567</v>
      </c>
      <c r="D292" s="1">
        <f>(SUMIFS('OD0040 theo Bravo'!$G:$G,'OD0040 theo Bravo'!$G:$G,"&gt;="&amp;0,'OD0040 theo Bravo'!$D:$D,D$3,'OD0040 theo Bravo'!$B:$B,"&lt;="&amp;$B292))</f>
        <v>26230</v>
      </c>
      <c r="E292" s="1">
        <f>(SUMIFS('OD0040 theo Bravo'!$G:$G,'OD0040 theo Bravo'!$G:$G,"&gt;="&amp;0,'OD0040 theo Bravo'!$D:$D,E$3,'OD0040 theo Bravo'!$B:$B,"&lt;="&amp;$B292))</f>
        <v>1090650</v>
      </c>
      <c r="F292" s="1">
        <f>(SUMIFS('OD0040 theo Bravo'!$G:$G,'OD0040 theo Bravo'!$G:$G,"&gt;="&amp;0,'OD0040 theo Bravo'!$D:$D,F$3,'OD0040 theo Bravo'!$B:$B,"&lt;="&amp;$B292))</f>
        <v>866829</v>
      </c>
      <c r="G292" s="1">
        <f>(SUMIFS('OD0040 theo Bravo'!$G:$G,'OD0040 theo Bravo'!$G:$G,"&gt;="&amp;0,'OD0040 theo Bravo'!$D:$D,G$3,'OD0040 theo Bravo'!$B:$B,"&lt;="&amp;$B292))</f>
        <v>550000</v>
      </c>
      <c r="H292" s="1">
        <f>(SUMIFS('OD0040 theo Bravo'!$G:$G,'OD0040 theo Bravo'!$G:$G,"&gt;="&amp;0,'OD0040 theo Bravo'!$D:$D,H$3,'OD0040 theo Bravo'!$B:$B,"&lt;="&amp;$B292))</f>
        <v>557429</v>
      </c>
      <c r="I292" s="1">
        <f>(SUMIFS('OD0040 theo Bravo'!$G:$G,'OD0040 theo Bravo'!$G:$G,"&gt;="&amp;0,'OD0040 theo Bravo'!$D:$D,I$3,'OD0040 theo Bravo'!$B:$B,"&lt;="&amp;$B292))</f>
        <v>557372</v>
      </c>
      <c r="J292" s="1">
        <f>(SUMIFS('OD0040 theo Bravo'!$G:$G,'OD0040 theo Bravo'!$G:$G,"&gt;="&amp;0,'OD0040 theo Bravo'!$D:$D,J$3,'OD0040 theo Bravo'!$B:$B,"&lt;="&amp;$B292))</f>
        <v>31883</v>
      </c>
      <c r="K292" s="1">
        <f>(SUMIFS('OD0040 theo Bravo'!$G:$G,'OD0040 theo Bravo'!$G:$G,"&gt;="&amp;0,'OD0040 theo Bravo'!$D:$D,K$3,'OD0040 theo Bravo'!$B:$B,"&lt;="&amp;$B292))</f>
        <v>49247</v>
      </c>
      <c r="L292" s="1">
        <f>-(SUMIFS('OD0040 theo Bravo'!$G:$G,'OD0040 theo Bravo'!$G:$G,"&lt;"&amp;0,'OD0040 theo Bravo'!$D:$D,L$3))</f>
        <v>504722</v>
      </c>
      <c r="M292" s="1">
        <f>-(SUMIFS('OD0040 theo Bravo'!$G:$G,'OD0040 theo Bravo'!$G:$G,"&lt;"&amp;0,'OD0040 theo Bravo'!$D:$D,M$3))</f>
        <v>0</v>
      </c>
      <c r="N292" s="1">
        <f>-(SUMIFS('OD0040 theo Bravo'!$G:$G,'OD0040 theo Bravo'!$G:$G,"&lt;"&amp;0,'OD0040 theo Bravo'!$D:$D,N$3))</f>
        <v>974267</v>
      </c>
      <c r="O292" s="1">
        <f>-(SUMIFS('OD0040 theo Bravo'!$G:$G,'OD0040 theo Bravo'!$G:$G,"&lt;"&amp;0,'OD0040 theo Bravo'!$D:$D,O$3))</f>
        <v>830018</v>
      </c>
      <c r="P292" s="1">
        <f>-(SUMIFS('OD0040 theo Bravo'!$G:$G,'OD0040 theo Bravo'!$G:$G,"&lt;"&amp;0,'OD0040 theo Bravo'!$D:$D,P$3))</f>
        <v>550000</v>
      </c>
      <c r="Q292" s="1">
        <f>-(SUMIFS('OD0040 theo Bravo'!$G:$G,'OD0040 theo Bravo'!$G:$G,"&lt;"&amp;0,'OD0040 theo Bravo'!$D:$D,Q$3))</f>
        <v>449984</v>
      </c>
      <c r="R292" s="1">
        <f>-(SUMIFS('OD0040 theo Bravo'!$G:$G,'OD0040 theo Bravo'!$G:$G,"&lt;"&amp;0,'OD0040 theo Bravo'!$D:$D,R$3))</f>
        <v>550145</v>
      </c>
      <c r="S292" s="1">
        <f>-(SUMIFS('OD0040 theo Bravo'!$G:$G,'OD0040 theo Bravo'!$G:$G,"&lt;"&amp;0,'OD0040 theo Bravo'!$D:$D,S$3))</f>
        <v>0</v>
      </c>
      <c r="T292" s="1">
        <f>-(SUMIFS('OD0040 theo Bravo'!$G:$G,'OD0040 theo Bravo'!$G:$G,"&lt;"&amp;0,'OD0040 theo Bravo'!$D:$D,T$3))</f>
        <v>49247</v>
      </c>
      <c r="U292" s="18">
        <f t="shared" si="91"/>
        <v>121845</v>
      </c>
      <c r="V292" s="18">
        <f t="shared" si="92"/>
        <v>26230</v>
      </c>
      <c r="W292" s="18">
        <f t="shared" si="93"/>
        <v>116383</v>
      </c>
      <c r="X292" s="18">
        <f t="shared" si="94"/>
        <v>36811</v>
      </c>
      <c r="Y292" s="18">
        <f t="shared" si="95"/>
        <v>0</v>
      </c>
      <c r="Z292" s="18">
        <f t="shared" si="96"/>
        <v>107445</v>
      </c>
      <c r="AA292" s="18">
        <f t="shared" si="97"/>
        <v>7227</v>
      </c>
      <c r="AB292" s="18">
        <f t="shared" si="98"/>
        <v>31883</v>
      </c>
      <c r="AC292" s="18">
        <f t="shared" si="98"/>
        <v>0</v>
      </c>
      <c r="AD292" s="17">
        <f>(U292*SUMIFS(Info!$C:$C,Info!$A:$A,AD$3,Info!$E:$E,"&gt;="&amp;$B292,Info!$D:$D,"&lt;="&amp;$B292,Info!$I:$I,"x")/365)*100000</f>
        <v>2229930.4109589043</v>
      </c>
      <c r="AE292" s="17">
        <f>(V292*SUMIFS(Info!$C:$C,Info!$A:$A,AE$3,Info!$E:$E,"&gt;="&amp;$B292,Info!$D:$D,"&lt;="&amp;$B292,Info!$I:$I,"x")/365)*100000</f>
        <v>451299.72602739726</v>
      </c>
      <c r="AF292" s="17">
        <f>(W292*SUMIFS(Info!$C:$C,Info!$A:$A,AF$3,Info!$E:$E,"&gt;="&amp;$B292,Info!$D:$D,"&lt;="&amp;$B292,Info!$I:$I,"x")/365)*100000</f>
        <v>2129968.3287671232</v>
      </c>
      <c r="AG292" s="17">
        <f>(X292*SUMIFS(Info!$C:$C,Info!$A:$A,AG$3,Info!$E:$E,"&gt;="&amp;$B292,Info!$D:$D,"&lt;="&amp;$B292,Info!$I:$I,"x")/365)*100000</f>
        <v>776560.82191780827</v>
      </c>
      <c r="AH292" s="17">
        <f>(Y292*SUMIFS(Info!$C:$C,Info!$A:$A,AH$3,Info!$E:$E,"&gt;="&amp;$B292,Info!$D:$D,"&lt;="&amp;$B292,Info!$I:$I,"x")/365)*100000</f>
        <v>0</v>
      </c>
      <c r="AI292" s="17">
        <f>(Z292*SUMIFS(Info!$C:$C,Info!$A:$A,AI$3,Info!$E:$E,"&gt;="&amp;$B292,Info!$D:$D,"&lt;="&amp;$B292,Info!$I:$I,"x")/365)*100000</f>
        <v>2200414.7260273974</v>
      </c>
      <c r="AJ292" s="17">
        <f>(AA292*SUMIFS(Info!$C:$C,Info!$A:$A,AJ$3,Info!$E:$E,"&gt;="&amp;$B292,Info!$D:$D,"&lt;="&amp;$B292,Info!$I:$I,"x")/365)*100000</f>
        <v>154440</v>
      </c>
      <c r="AK292" s="17">
        <f>(AB292*SUMIFS(Info!$C:$C,Info!$A:$A,AK$3,Info!$E:$E,"&gt;="&amp;$B292,Info!$D:$D,"&lt;="&amp;$B292,Info!$I:$I,"x")/365)*100000</f>
        <v>742480.82191780838</v>
      </c>
      <c r="AL292" s="17">
        <f>(AC292*SUMIFS(Info!$C:$C,Info!$A:$A,AL$3,Info!$E:$E,"&gt;="&amp;$B292,Info!$D:$D,"&lt;="&amp;$B292,Info!$I:$I,"x")/365)*100000</f>
        <v>0</v>
      </c>
    </row>
    <row r="293" spans="2:38">
      <c r="B293" s="14">
        <f t="shared" si="99"/>
        <v>45857</v>
      </c>
      <c r="C293" s="1">
        <f>(SUMIFS('OD0040 theo Bravo'!$G:$G,'OD0040 theo Bravo'!$G:$G,"&gt;="&amp;0,'OD0040 theo Bravo'!$D:$D,C$3,'OD0040 theo Bravo'!$B:$B,"&lt;="&amp;$B293))</f>
        <v>626567</v>
      </c>
      <c r="D293" s="1">
        <f>(SUMIFS('OD0040 theo Bravo'!$G:$G,'OD0040 theo Bravo'!$G:$G,"&gt;="&amp;0,'OD0040 theo Bravo'!$D:$D,D$3,'OD0040 theo Bravo'!$B:$B,"&lt;="&amp;$B293))</f>
        <v>26230</v>
      </c>
      <c r="E293" s="1">
        <f>(SUMIFS('OD0040 theo Bravo'!$G:$G,'OD0040 theo Bravo'!$G:$G,"&gt;="&amp;0,'OD0040 theo Bravo'!$D:$D,E$3,'OD0040 theo Bravo'!$B:$B,"&lt;="&amp;$B293))</f>
        <v>1090650</v>
      </c>
      <c r="F293" s="1">
        <f>(SUMIFS('OD0040 theo Bravo'!$G:$G,'OD0040 theo Bravo'!$G:$G,"&gt;="&amp;0,'OD0040 theo Bravo'!$D:$D,F$3,'OD0040 theo Bravo'!$B:$B,"&lt;="&amp;$B293))</f>
        <v>866829</v>
      </c>
      <c r="G293" s="1">
        <f>(SUMIFS('OD0040 theo Bravo'!$G:$G,'OD0040 theo Bravo'!$G:$G,"&gt;="&amp;0,'OD0040 theo Bravo'!$D:$D,G$3,'OD0040 theo Bravo'!$B:$B,"&lt;="&amp;$B293))</f>
        <v>550000</v>
      </c>
      <c r="H293" s="1">
        <f>(SUMIFS('OD0040 theo Bravo'!$G:$G,'OD0040 theo Bravo'!$G:$G,"&gt;="&amp;0,'OD0040 theo Bravo'!$D:$D,H$3,'OD0040 theo Bravo'!$B:$B,"&lt;="&amp;$B293))</f>
        <v>557429</v>
      </c>
      <c r="I293" s="1">
        <f>(SUMIFS('OD0040 theo Bravo'!$G:$G,'OD0040 theo Bravo'!$G:$G,"&gt;="&amp;0,'OD0040 theo Bravo'!$D:$D,I$3,'OD0040 theo Bravo'!$B:$B,"&lt;="&amp;$B293))</f>
        <v>557372</v>
      </c>
      <c r="J293" s="1">
        <f>(SUMIFS('OD0040 theo Bravo'!$G:$G,'OD0040 theo Bravo'!$G:$G,"&gt;="&amp;0,'OD0040 theo Bravo'!$D:$D,J$3,'OD0040 theo Bravo'!$B:$B,"&lt;="&amp;$B293))</f>
        <v>31883</v>
      </c>
      <c r="K293" s="1">
        <f>(SUMIFS('OD0040 theo Bravo'!$G:$G,'OD0040 theo Bravo'!$G:$G,"&gt;="&amp;0,'OD0040 theo Bravo'!$D:$D,K$3,'OD0040 theo Bravo'!$B:$B,"&lt;="&amp;$B293))</f>
        <v>49247</v>
      </c>
      <c r="L293" s="1">
        <f>-(SUMIFS('OD0040 theo Bravo'!$G:$G,'OD0040 theo Bravo'!$G:$G,"&lt;"&amp;0,'OD0040 theo Bravo'!$D:$D,L$3))</f>
        <v>504722</v>
      </c>
      <c r="M293" s="1">
        <f>-(SUMIFS('OD0040 theo Bravo'!$G:$G,'OD0040 theo Bravo'!$G:$G,"&lt;"&amp;0,'OD0040 theo Bravo'!$D:$D,M$3))</f>
        <v>0</v>
      </c>
      <c r="N293" s="1">
        <f>-(SUMIFS('OD0040 theo Bravo'!$G:$G,'OD0040 theo Bravo'!$G:$G,"&lt;"&amp;0,'OD0040 theo Bravo'!$D:$D,N$3))</f>
        <v>974267</v>
      </c>
      <c r="O293" s="1">
        <f>-(SUMIFS('OD0040 theo Bravo'!$G:$G,'OD0040 theo Bravo'!$G:$G,"&lt;"&amp;0,'OD0040 theo Bravo'!$D:$D,O$3))</f>
        <v>830018</v>
      </c>
      <c r="P293" s="1">
        <f>-(SUMIFS('OD0040 theo Bravo'!$G:$G,'OD0040 theo Bravo'!$G:$G,"&lt;"&amp;0,'OD0040 theo Bravo'!$D:$D,P$3))</f>
        <v>550000</v>
      </c>
      <c r="Q293" s="1">
        <f>-(SUMIFS('OD0040 theo Bravo'!$G:$G,'OD0040 theo Bravo'!$G:$G,"&lt;"&amp;0,'OD0040 theo Bravo'!$D:$D,Q$3))</f>
        <v>449984</v>
      </c>
      <c r="R293" s="1">
        <f>-(SUMIFS('OD0040 theo Bravo'!$G:$G,'OD0040 theo Bravo'!$G:$G,"&lt;"&amp;0,'OD0040 theo Bravo'!$D:$D,R$3))</f>
        <v>550145</v>
      </c>
      <c r="S293" s="1">
        <f>-(SUMIFS('OD0040 theo Bravo'!$G:$G,'OD0040 theo Bravo'!$G:$G,"&lt;"&amp;0,'OD0040 theo Bravo'!$D:$D,S$3))</f>
        <v>0</v>
      </c>
      <c r="T293" s="1">
        <f>-(SUMIFS('OD0040 theo Bravo'!$G:$G,'OD0040 theo Bravo'!$G:$G,"&lt;"&amp;0,'OD0040 theo Bravo'!$D:$D,T$3))</f>
        <v>49247</v>
      </c>
      <c r="U293" s="18">
        <f t="shared" si="91"/>
        <v>121845</v>
      </c>
      <c r="V293" s="18">
        <f t="shared" si="92"/>
        <v>26230</v>
      </c>
      <c r="W293" s="18">
        <f t="shared" si="93"/>
        <v>116383</v>
      </c>
      <c r="X293" s="18">
        <f t="shared" si="94"/>
        <v>36811</v>
      </c>
      <c r="Y293" s="18">
        <f t="shared" si="95"/>
        <v>0</v>
      </c>
      <c r="Z293" s="18">
        <f t="shared" si="96"/>
        <v>107445</v>
      </c>
      <c r="AA293" s="18">
        <f t="shared" si="97"/>
        <v>7227</v>
      </c>
      <c r="AB293" s="18">
        <f t="shared" si="98"/>
        <v>31883</v>
      </c>
      <c r="AC293" s="18">
        <f>IF(K293-T293&lt;0,0,K293-T293)</f>
        <v>0</v>
      </c>
      <c r="AD293" s="17">
        <f>(U293*SUMIFS(Info!$C:$C,Info!$A:$A,AD$3,Info!$E:$E,"&gt;="&amp;$B293,Info!$D:$D,"&lt;="&amp;$B293,Info!$I:$I,"x")/365)*100000</f>
        <v>2229930.4109589043</v>
      </c>
      <c r="AE293" s="17">
        <f>(V293*SUMIFS(Info!$C:$C,Info!$A:$A,AE$3,Info!$E:$E,"&gt;="&amp;$B293,Info!$D:$D,"&lt;="&amp;$B293,Info!$I:$I,"x")/365)*100000</f>
        <v>451299.72602739726</v>
      </c>
      <c r="AF293" s="17">
        <f>(W293*SUMIFS(Info!$C:$C,Info!$A:$A,AF$3,Info!$E:$E,"&gt;="&amp;$B293,Info!$D:$D,"&lt;="&amp;$B293,Info!$I:$I,"x")/365)*100000</f>
        <v>2129968.3287671232</v>
      </c>
      <c r="AG293" s="17">
        <f>(X293*SUMIFS(Info!$C:$C,Info!$A:$A,AG$3,Info!$E:$E,"&gt;="&amp;$B293,Info!$D:$D,"&lt;="&amp;$B293,Info!$I:$I,"x")/365)*100000</f>
        <v>776560.82191780827</v>
      </c>
      <c r="AH293" s="17">
        <f>(Y293*SUMIFS(Info!$C:$C,Info!$A:$A,AH$3,Info!$E:$E,"&gt;="&amp;$B293,Info!$D:$D,"&lt;="&amp;$B293,Info!$I:$I,"x")/365)*100000</f>
        <v>0</v>
      </c>
      <c r="AI293" s="17">
        <f>(Z293*SUMIFS(Info!$C:$C,Info!$A:$A,AI$3,Info!$E:$E,"&gt;="&amp;$B293,Info!$D:$D,"&lt;="&amp;$B293,Info!$I:$I,"x")/365)*100000</f>
        <v>2200414.7260273974</v>
      </c>
      <c r="AJ293" s="17">
        <f>(AA293*SUMIFS(Info!$C:$C,Info!$A:$A,AJ$3,Info!$E:$E,"&gt;="&amp;$B293,Info!$D:$D,"&lt;="&amp;$B293,Info!$I:$I,"x")/365)*100000</f>
        <v>154440</v>
      </c>
      <c r="AK293" s="17">
        <f>(AB293*SUMIFS(Info!$C:$C,Info!$A:$A,AK$3,Info!$E:$E,"&gt;="&amp;$B293,Info!$D:$D,"&lt;="&amp;$B293,Info!$I:$I,"x")/365)*100000</f>
        <v>742480.82191780838</v>
      </c>
      <c r="AL293" s="17">
        <f>(AC293*SUMIFS(Info!$C:$C,Info!$A:$A,AL$3,Info!$E:$E,"&gt;="&amp;$B293,Info!$D:$D,"&lt;="&amp;$B293,Info!$I:$I,"x")/365)*100000</f>
        <v>0</v>
      </c>
    </row>
    <row r="294" spans="2:38">
      <c r="B294" s="14">
        <f t="shared" si="99"/>
        <v>45858</v>
      </c>
      <c r="C294" s="1">
        <f>(SUMIFS('OD0040 theo Bravo'!$G:$G,'OD0040 theo Bravo'!$G:$G,"&gt;="&amp;0,'OD0040 theo Bravo'!$D:$D,C$3,'OD0040 theo Bravo'!$B:$B,"&lt;="&amp;$B294))</f>
        <v>626567</v>
      </c>
      <c r="D294" s="1">
        <f>(SUMIFS('OD0040 theo Bravo'!$G:$G,'OD0040 theo Bravo'!$G:$G,"&gt;="&amp;0,'OD0040 theo Bravo'!$D:$D,D$3,'OD0040 theo Bravo'!$B:$B,"&lt;="&amp;$B294))</f>
        <v>26230</v>
      </c>
      <c r="E294" s="1">
        <f>(SUMIFS('OD0040 theo Bravo'!$G:$G,'OD0040 theo Bravo'!$G:$G,"&gt;="&amp;0,'OD0040 theo Bravo'!$D:$D,E$3,'OD0040 theo Bravo'!$B:$B,"&lt;="&amp;$B294))</f>
        <v>1090650</v>
      </c>
      <c r="F294" s="1">
        <f>(SUMIFS('OD0040 theo Bravo'!$G:$G,'OD0040 theo Bravo'!$G:$G,"&gt;="&amp;0,'OD0040 theo Bravo'!$D:$D,F$3,'OD0040 theo Bravo'!$B:$B,"&lt;="&amp;$B294))</f>
        <v>866829</v>
      </c>
      <c r="G294" s="1">
        <f>(SUMIFS('OD0040 theo Bravo'!$G:$G,'OD0040 theo Bravo'!$G:$G,"&gt;="&amp;0,'OD0040 theo Bravo'!$D:$D,G$3,'OD0040 theo Bravo'!$B:$B,"&lt;="&amp;$B294))</f>
        <v>550000</v>
      </c>
      <c r="H294" s="1">
        <f>(SUMIFS('OD0040 theo Bravo'!$G:$G,'OD0040 theo Bravo'!$G:$G,"&gt;="&amp;0,'OD0040 theo Bravo'!$D:$D,H$3,'OD0040 theo Bravo'!$B:$B,"&lt;="&amp;$B294))</f>
        <v>557429</v>
      </c>
      <c r="I294" s="1">
        <f>(SUMIFS('OD0040 theo Bravo'!$G:$G,'OD0040 theo Bravo'!$G:$G,"&gt;="&amp;0,'OD0040 theo Bravo'!$D:$D,I$3,'OD0040 theo Bravo'!$B:$B,"&lt;="&amp;$B294))</f>
        <v>557372</v>
      </c>
      <c r="J294" s="1">
        <f>(SUMIFS('OD0040 theo Bravo'!$G:$G,'OD0040 theo Bravo'!$G:$G,"&gt;="&amp;0,'OD0040 theo Bravo'!$D:$D,J$3,'OD0040 theo Bravo'!$B:$B,"&lt;="&amp;$B294))</f>
        <v>31883</v>
      </c>
      <c r="K294" s="1">
        <f>(SUMIFS('OD0040 theo Bravo'!$G:$G,'OD0040 theo Bravo'!$G:$G,"&gt;="&amp;0,'OD0040 theo Bravo'!$D:$D,K$3,'OD0040 theo Bravo'!$B:$B,"&lt;="&amp;$B294))</f>
        <v>49247</v>
      </c>
      <c r="L294" s="1">
        <f>-(SUMIFS('OD0040 theo Bravo'!$G:$G,'OD0040 theo Bravo'!$G:$G,"&lt;"&amp;0,'OD0040 theo Bravo'!$D:$D,L$3))</f>
        <v>504722</v>
      </c>
      <c r="M294" s="1">
        <f>-(SUMIFS('OD0040 theo Bravo'!$G:$G,'OD0040 theo Bravo'!$G:$G,"&lt;"&amp;0,'OD0040 theo Bravo'!$D:$D,M$3))</f>
        <v>0</v>
      </c>
      <c r="N294" s="1">
        <f>-(SUMIFS('OD0040 theo Bravo'!$G:$G,'OD0040 theo Bravo'!$G:$G,"&lt;"&amp;0,'OD0040 theo Bravo'!$D:$D,N$3))</f>
        <v>974267</v>
      </c>
      <c r="O294" s="1">
        <f>-(SUMIFS('OD0040 theo Bravo'!$G:$G,'OD0040 theo Bravo'!$G:$G,"&lt;"&amp;0,'OD0040 theo Bravo'!$D:$D,O$3))</f>
        <v>830018</v>
      </c>
      <c r="P294" s="1">
        <f>-(SUMIFS('OD0040 theo Bravo'!$G:$G,'OD0040 theo Bravo'!$G:$G,"&lt;"&amp;0,'OD0040 theo Bravo'!$D:$D,P$3))</f>
        <v>550000</v>
      </c>
      <c r="Q294" s="1">
        <f>-(SUMIFS('OD0040 theo Bravo'!$G:$G,'OD0040 theo Bravo'!$G:$G,"&lt;"&amp;0,'OD0040 theo Bravo'!$D:$D,Q$3))</f>
        <v>449984</v>
      </c>
      <c r="R294" s="1">
        <f>-(SUMIFS('OD0040 theo Bravo'!$G:$G,'OD0040 theo Bravo'!$G:$G,"&lt;"&amp;0,'OD0040 theo Bravo'!$D:$D,R$3))</f>
        <v>550145</v>
      </c>
      <c r="S294" s="1">
        <f>-(SUMIFS('OD0040 theo Bravo'!$G:$G,'OD0040 theo Bravo'!$G:$G,"&lt;"&amp;0,'OD0040 theo Bravo'!$D:$D,S$3))</f>
        <v>0</v>
      </c>
      <c r="T294" s="1">
        <f>-(SUMIFS('OD0040 theo Bravo'!$G:$G,'OD0040 theo Bravo'!$G:$G,"&lt;"&amp;0,'OD0040 theo Bravo'!$D:$D,T$3))</f>
        <v>49247</v>
      </c>
      <c r="U294" s="18">
        <f t="shared" si="91"/>
        <v>121845</v>
      </c>
      <c r="V294" s="18">
        <f t="shared" si="92"/>
        <v>26230</v>
      </c>
      <c r="W294" s="18">
        <f t="shared" si="93"/>
        <v>116383</v>
      </c>
      <c r="X294" s="18">
        <f t="shared" si="94"/>
        <v>36811</v>
      </c>
      <c r="Y294" s="18">
        <f t="shared" si="95"/>
        <v>0</v>
      </c>
      <c r="Z294" s="18">
        <f t="shared" si="96"/>
        <v>107445</v>
      </c>
      <c r="AA294" s="18">
        <f t="shared" si="97"/>
        <v>7227</v>
      </c>
      <c r="AB294" s="18">
        <f t="shared" si="98"/>
        <v>31883</v>
      </c>
      <c r="AC294" s="18">
        <f t="shared" si="98"/>
        <v>0</v>
      </c>
      <c r="AD294" s="17">
        <f>(U294*SUMIFS(Info!$C:$C,Info!$A:$A,AD$3,Info!$E:$E,"&gt;="&amp;$B294,Info!$D:$D,"&lt;="&amp;$B294,Info!$I:$I,"x")/365)*100000</f>
        <v>2229930.4109589043</v>
      </c>
      <c r="AE294" s="17">
        <f>(V294*SUMIFS(Info!$C:$C,Info!$A:$A,AE$3,Info!$E:$E,"&gt;="&amp;$B294,Info!$D:$D,"&lt;="&amp;$B294,Info!$I:$I,"x")/365)*100000</f>
        <v>451299.72602739726</v>
      </c>
      <c r="AF294" s="17">
        <f>(W294*SUMIFS(Info!$C:$C,Info!$A:$A,AF$3,Info!$E:$E,"&gt;="&amp;$B294,Info!$D:$D,"&lt;="&amp;$B294,Info!$I:$I,"x")/365)*100000</f>
        <v>2129968.3287671232</v>
      </c>
      <c r="AG294" s="17">
        <f>(X294*SUMIFS(Info!$C:$C,Info!$A:$A,AG$3,Info!$E:$E,"&gt;="&amp;$B294,Info!$D:$D,"&lt;="&amp;$B294,Info!$I:$I,"x")/365)*100000</f>
        <v>776560.82191780827</v>
      </c>
      <c r="AH294" s="17">
        <f>(Y294*SUMIFS(Info!$C:$C,Info!$A:$A,AH$3,Info!$E:$E,"&gt;="&amp;$B294,Info!$D:$D,"&lt;="&amp;$B294,Info!$I:$I,"x")/365)*100000</f>
        <v>0</v>
      </c>
      <c r="AI294" s="17">
        <f>(Z294*SUMIFS(Info!$C:$C,Info!$A:$A,AI$3,Info!$E:$E,"&gt;="&amp;$B294,Info!$D:$D,"&lt;="&amp;$B294,Info!$I:$I,"x")/365)*100000</f>
        <v>2200414.7260273974</v>
      </c>
      <c r="AJ294" s="17">
        <f>(AA294*SUMIFS(Info!$C:$C,Info!$A:$A,AJ$3,Info!$E:$E,"&gt;="&amp;$B294,Info!$D:$D,"&lt;="&amp;$B294,Info!$I:$I,"x")/365)*100000</f>
        <v>154440</v>
      </c>
      <c r="AK294" s="17">
        <f>(AB294*SUMIFS(Info!$C:$C,Info!$A:$A,AK$3,Info!$E:$E,"&gt;="&amp;$B294,Info!$D:$D,"&lt;="&amp;$B294,Info!$I:$I,"x")/365)*100000</f>
        <v>742480.82191780838</v>
      </c>
      <c r="AL294" s="17">
        <f>(AC294*SUMIFS(Info!$C:$C,Info!$A:$A,AL$3,Info!$E:$E,"&gt;="&amp;$B294,Info!$D:$D,"&lt;="&amp;$B294,Info!$I:$I,"x")/365)*100000</f>
        <v>0</v>
      </c>
    </row>
    <row r="295" spans="2:38">
      <c r="B295" s="14">
        <f t="shared" si="99"/>
        <v>45859</v>
      </c>
      <c r="C295" s="1">
        <f>(SUMIFS('OD0040 theo Bravo'!$G:$G,'OD0040 theo Bravo'!$G:$G,"&gt;="&amp;0,'OD0040 theo Bravo'!$D:$D,C$3,'OD0040 theo Bravo'!$B:$B,"&lt;="&amp;$B295))</f>
        <v>636070</v>
      </c>
      <c r="D295" s="1">
        <f>(SUMIFS('OD0040 theo Bravo'!$G:$G,'OD0040 theo Bravo'!$G:$G,"&gt;="&amp;0,'OD0040 theo Bravo'!$D:$D,D$3,'OD0040 theo Bravo'!$B:$B,"&lt;="&amp;$B295))</f>
        <v>26230</v>
      </c>
      <c r="E295" s="1">
        <f>(SUMIFS('OD0040 theo Bravo'!$G:$G,'OD0040 theo Bravo'!$G:$G,"&gt;="&amp;0,'OD0040 theo Bravo'!$D:$D,E$3,'OD0040 theo Bravo'!$B:$B,"&lt;="&amp;$B295))</f>
        <v>1102945</v>
      </c>
      <c r="F295" s="1">
        <f>(SUMIFS('OD0040 theo Bravo'!$G:$G,'OD0040 theo Bravo'!$G:$G,"&gt;="&amp;0,'OD0040 theo Bravo'!$D:$D,F$3,'OD0040 theo Bravo'!$B:$B,"&lt;="&amp;$B295))</f>
        <v>869458</v>
      </c>
      <c r="G295" s="1">
        <f>(SUMIFS('OD0040 theo Bravo'!$G:$G,'OD0040 theo Bravo'!$G:$G,"&gt;="&amp;0,'OD0040 theo Bravo'!$D:$D,G$3,'OD0040 theo Bravo'!$B:$B,"&lt;="&amp;$B295))</f>
        <v>550000</v>
      </c>
      <c r="H295" s="1">
        <f>(SUMIFS('OD0040 theo Bravo'!$G:$G,'OD0040 theo Bravo'!$G:$G,"&gt;="&amp;0,'OD0040 theo Bravo'!$D:$D,H$3,'OD0040 theo Bravo'!$B:$B,"&lt;="&amp;$B295))</f>
        <v>557752</v>
      </c>
      <c r="I295" s="1">
        <f>(SUMIFS('OD0040 theo Bravo'!$G:$G,'OD0040 theo Bravo'!$G:$G,"&gt;="&amp;0,'OD0040 theo Bravo'!$D:$D,I$3,'OD0040 theo Bravo'!$B:$B,"&lt;="&amp;$B295))</f>
        <v>560939</v>
      </c>
      <c r="J295" s="1">
        <f>(SUMIFS('OD0040 theo Bravo'!$G:$G,'OD0040 theo Bravo'!$G:$G,"&gt;="&amp;0,'OD0040 theo Bravo'!$D:$D,J$3,'OD0040 theo Bravo'!$B:$B,"&lt;="&amp;$B295))</f>
        <v>31883</v>
      </c>
      <c r="K295" s="1">
        <f>(SUMIFS('OD0040 theo Bravo'!$G:$G,'OD0040 theo Bravo'!$G:$G,"&gt;="&amp;0,'OD0040 theo Bravo'!$D:$D,K$3,'OD0040 theo Bravo'!$B:$B,"&lt;="&amp;$B295))</f>
        <v>49247</v>
      </c>
      <c r="L295" s="1">
        <f>-(SUMIFS('OD0040 theo Bravo'!$G:$G,'OD0040 theo Bravo'!$G:$G,"&lt;"&amp;0,'OD0040 theo Bravo'!$D:$D,L$3))</f>
        <v>504722</v>
      </c>
      <c r="M295" s="1">
        <f>-(SUMIFS('OD0040 theo Bravo'!$G:$G,'OD0040 theo Bravo'!$G:$G,"&lt;"&amp;0,'OD0040 theo Bravo'!$D:$D,M$3))</f>
        <v>0</v>
      </c>
      <c r="N295" s="1">
        <f>-(SUMIFS('OD0040 theo Bravo'!$G:$G,'OD0040 theo Bravo'!$G:$G,"&lt;"&amp;0,'OD0040 theo Bravo'!$D:$D,N$3))</f>
        <v>974267</v>
      </c>
      <c r="O295" s="1">
        <f>-(SUMIFS('OD0040 theo Bravo'!$G:$G,'OD0040 theo Bravo'!$G:$G,"&lt;"&amp;0,'OD0040 theo Bravo'!$D:$D,O$3))</f>
        <v>830018</v>
      </c>
      <c r="P295" s="1">
        <f>-(SUMIFS('OD0040 theo Bravo'!$G:$G,'OD0040 theo Bravo'!$G:$G,"&lt;"&amp;0,'OD0040 theo Bravo'!$D:$D,P$3))</f>
        <v>550000</v>
      </c>
      <c r="Q295" s="1">
        <f>-(SUMIFS('OD0040 theo Bravo'!$G:$G,'OD0040 theo Bravo'!$G:$G,"&lt;"&amp;0,'OD0040 theo Bravo'!$D:$D,Q$3))</f>
        <v>449984</v>
      </c>
      <c r="R295" s="1">
        <f>-(SUMIFS('OD0040 theo Bravo'!$G:$G,'OD0040 theo Bravo'!$G:$G,"&lt;"&amp;0,'OD0040 theo Bravo'!$D:$D,R$3))</f>
        <v>550145</v>
      </c>
      <c r="S295" s="1">
        <f>-(SUMIFS('OD0040 theo Bravo'!$G:$G,'OD0040 theo Bravo'!$G:$G,"&lt;"&amp;0,'OD0040 theo Bravo'!$D:$D,S$3))</f>
        <v>0</v>
      </c>
      <c r="T295" s="1">
        <f>-(SUMIFS('OD0040 theo Bravo'!$G:$G,'OD0040 theo Bravo'!$G:$G,"&lt;"&amp;0,'OD0040 theo Bravo'!$D:$D,T$3))</f>
        <v>49247</v>
      </c>
      <c r="U295" s="18">
        <f t="shared" si="91"/>
        <v>131348</v>
      </c>
      <c r="V295" s="18">
        <f t="shared" si="92"/>
        <v>26230</v>
      </c>
      <c r="W295" s="18">
        <f t="shared" si="93"/>
        <v>128678</v>
      </c>
      <c r="X295" s="18">
        <f t="shared" si="94"/>
        <v>39440</v>
      </c>
      <c r="Y295" s="18">
        <f t="shared" si="95"/>
        <v>0</v>
      </c>
      <c r="Z295" s="18">
        <f t="shared" si="96"/>
        <v>107768</v>
      </c>
      <c r="AA295" s="18">
        <f t="shared" si="97"/>
        <v>10794</v>
      </c>
      <c r="AB295" s="18">
        <f t="shared" si="98"/>
        <v>31883</v>
      </c>
      <c r="AC295" s="18">
        <f t="shared" si="98"/>
        <v>0</v>
      </c>
      <c r="AD295" s="17">
        <f>(U295*SUMIFS(Info!$C:$C,Info!$A:$A,AD$3,Info!$E:$E,"&gt;="&amp;$B295,Info!$D:$D,"&lt;="&amp;$B295,Info!$I:$I,"x")/365)*100000</f>
        <v>2403848.3287671232</v>
      </c>
      <c r="AE295" s="17">
        <f>(V295*SUMIFS(Info!$C:$C,Info!$A:$A,AE$3,Info!$E:$E,"&gt;="&amp;$B295,Info!$D:$D,"&lt;="&amp;$B295,Info!$I:$I,"x")/365)*100000</f>
        <v>451299.72602739726</v>
      </c>
      <c r="AF295" s="17">
        <f>(W295*SUMIFS(Info!$C:$C,Info!$A:$A,AF$3,Info!$E:$E,"&gt;="&amp;$B295,Info!$D:$D,"&lt;="&amp;$B295,Info!$I:$I,"x")/365)*100000</f>
        <v>2354983.6712328764</v>
      </c>
      <c r="AG295" s="17">
        <f>(X295*SUMIFS(Info!$C:$C,Info!$A:$A,AG$3,Info!$E:$E,"&gt;="&amp;$B295,Info!$D:$D,"&lt;="&amp;$B295,Info!$I:$I,"x")/365)*100000</f>
        <v>832021.91780821921</v>
      </c>
      <c r="AH295" s="17">
        <f>(Y295*SUMIFS(Info!$C:$C,Info!$A:$A,AH$3,Info!$E:$E,"&gt;="&amp;$B295,Info!$D:$D,"&lt;="&amp;$B295,Info!$I:$I,"x")/365)*100000</f>
        <v>0</v>
      </c>
      <c r="AI295" s="17">
        <f>(Z295*SUMIFS(Info!$C:$C,Info!$A:$A,AI$3,Info!$E:$E,"&gt;="&amp;$B295,Info!$D:$D,"&lt;="&amp;$B295,Info!$I:$I,"x")/365)*100000</f>
        <v>2207029.5890410957</v>
      </c>
      <c r="AJ295" s="17">
        <f>(AA295*SUMIFS(Info!$C:$C,Info!$A:$A,AJ$3,Info!$E:$E,"&gt;="&amp;$B295,Info!$D:$D,"&lt;="&amp;$B295,Info!$I:$I,"x")/365)*100000</f>
        <v>230666.30136986301</v>
      </c>
      <c r="AK295" s="17">
        <f>(AB295*SUMIFS(Info!$C:$C,Info!$A:$A,AK$3,Info!$E:$E,"&gt;="&amp;$B295,Info!$D:$D,"&lt;="&amp;$B295,Info!$I:$I,"x")/365)*100000</f>
        <v>742480.82191780838</v>
      </c>
      <c r="AL295" s="17">
        <f>(AC295*SUMIFS(Info!$C:$C,Info!$A:$A,AL$3,Info!$E:$E,"&gt;="&amp;$B295,Info!$D:$D,"&lt;="&amp;$B295,Info!$I:$I,"x")/365)*100000</f>
        <v>0</v>
      </c>
    </row>
    <row r="296" spans="2:38">
      <c r="B296" s="14">
        <f t="shared" si="99"/>
        <v>45860</v>
      </c>
      <c r="C296" s="1">
        <f>(SUMIFS('OD0040 theo Bravo'!$G:$G,'OD0040 theo Bravo'!$G:$G,"&gt;="&amp;0,'OD0040 theo Bravo'!$D:$D,C$3,'OD0040 theo Bravo'!$B:$B,"&lt;="&amp;$B296))</f>
        <v>643027</v>
      </c>
      <c r="D296" s="1">
        <f>(SUMIFS('OD0040 theo Bravo'!$G:$G,'OD0040 theo Bravo'!$G:$G,"&gt;="&amp;0,'OD0040 theo Bravo'!$D:$D,D$3,'OD0040 theo Bravo'!$B:$B,"&lt;="&amp;$B296))</f>
        <v>26230</v>
      </c>
      <c r="E296" s="1">
        <f>(SUMIFS('OD0040 theo Bravo'!$G:$G,'OD0040 theo Bravo'!$G:$G,"&gt;="&amp;0,'OD0040 theo Bravo'!$D:$D,E$3,'OD0040 theo Bravo'!$B:$B,"&lt;="&amp;$B296))</f>
        <v>1104378</v>
      </c>
      <c r="F296" s="1">
        <f>(SUMIFS('OD0040 theo Bravo'!$G:$G,'OD0040 theo Bravo'!$G:$G,"&gt;="&amp;0,'OD0040 theo Bravo'!$D:$D,F$3,'OD0040 theo Bravo'!$B:$B,"&lt;="&amp;$B296))</f>
        <v>870253</v>
      </c>
      <c r="G296" s="1">
        <f>(SUMIFS('OD0040 theo Bravo'!$G:$G,'OD0040 theo Bravo'!$G:$G,"&gt;="&amp;0,'OD0040 theo Bravo'!$D:$D,G$3,'OD0040 theo Bravo'!$B:$B,"&lt;="&amp;$B296))</f>
        <v>550000</v>
      </c>
      <c r="H296" s="1">
        <f>(SUMIFS('OD0040 theo Bravo'!$G:$G,'OD0040 theo Bravo'!$G:$G,"&gt;="&amp;0,'OD0040 theo Bravo'!$D:$D,H$3,'OD0040 theo Bravo'!$B:$B,"&lt;="&amp;$B296))</f>
        <v>557752</v>
      </c>
      <c r="I296" s="1">
        <f>(SUMIFS('OD0040 theo Bravo'!$G:$G,'OD0040 theo Bravo'!$G:$G,"&gt;="&amp;0,'OD0040 theo Bravo'!$D:$D,I$3,'OD0040 theo Bravo'!$B:$B,"&lt;="&amp;$B296))</f>
        <v>563104</v>
      </c>
      <c r="J296" s="1">
        <f>(SUMIFS('OD0040 theo Bravo'!$G:$G,'OD0040 theo Bravo'!$G:$G,"&gt;="&amp;0,'OD0040 theo Bravo'!$D:$D,J$3,'OD0040 theo Bravo'!$B:$B,"&lt;="&amp;$B296))</f>
        <v>31883</v>
      </c>
      <c r="K296" s="1">
        <f>(SUMIFS('OD0040 theo Bravo'!$G:$G,'OD0040 theo Bravo'!$G:$G,"&gt;="&amp;0,'OD0040 theo Bravo'!$D:$D,K$3,'OD0040 theo Bravo'!$B:$B,"&lt;="&amp;$B296))</f>
        <v>49247</v>
      </c>
      <c r="L296" s="1">
        <f>-(SUMIFS('OD0040 theo Bravo'!$G:$G,'OD0040 theo Bravo'!$G:$G,"&lt;"&amp;0,'OD0040 theo Bravo'!$D:$D,L$3))</f>
        <v>504722</v>
      </c>
      <c r="M296" s="1">
        <f>-(SUMIFS('OD0040 theo Bravo'!$G:$G,'OD0040 theo Bravo'!$G:$G,"&lt;"&amp;0,'OD0040 theo Bravo'!$D:$D,M$3))</f>
        <v>0</v>
      </c>
      <c r="N296" s="1">
        <f>-(SUMIFS('OD0040 theo Bravo'!$G:$G,'OD0040 theo Bravo'!$G:$G,"&lt;"&amp;0,'OD0040 theo Bravo'!$D:$D,N$3))</f>
        <v>974267</v>
      </c>
      <c r="O296" s="1">
        <f>-(SUMIFS('OD0040 theo Bravo'!$G:$G,'OD0040 theo Bravo'!$G:$G,"&lt;"&amp;0,'OD0040 theo Bravo'!$D:$D,O$3))</f>
        <v>830018</v>
      </c>
      <c r="P296" s="1">
        <f>-(SUMIFS('OD0040 theo Bravo'!$G:$G,'OD0040 theo Bravo'!$G:$G,"&lt;"&amp;0,'OD0040 theo Bravo'!$D:$D,P$3))</f>
        <v>550000</v>
      </c>
      <c r="Q296" s="1">
        <f>-(SUMIFS('OD0040 theo Bravo'!$G:$G,'OD0040 theo Bravo'!$G:$G,"&lt;"&amp;0,'OD0040 theo Bravo'!$D:$D,Q$3))</f>
        <v>449984</v>
      </c>
      <c r="R296" s="1">
        <f>-(SUMIFS('OD0040 theo Bravo'!$G:$G,'OD0040 theo Bravo'!$G:$G,"&lt;"&amp;0,'OD0040 theo Bravo'!$D:$D,R$3))</f>
        <v>550145</v>
      </c>
      <c r="S296" s="1">
        <f>-(SUMIFS('OD0040 theo Bravo'!$G:$G,'OD0040 theo Bravo'!$G:$G,"&lt;"&amp;0,'OD0040 theo Bravo'!$D:$D,S$3))</f>
        <v>0</v>
      </c>
      <c r="T296" s="1">
        <f>-(SUMIFS('OD0040 theo Bravo'!$G:$G,'OD0040 theo Bravo'!$G:$G,"&lt;"&amp;0,'OD0040 theo Bravo'!$D:$D,T$3))</f>
        <v>49247</v>
      </c>
      <c r="U296" s="18">
        <f t="shared" si="91"/>
        <v>138305</v>
      </c>
      <c r="V296" s="18">
        <f t="shared" si="92"/>
        <v>26230</v>
      </c>
      <c r="W296" s="18">
        <f t="shared" si="93"/>
        <v>130111</v>
      </c>
      <c r="X296" s="18">
        <f t="shared" si="94"/>
        <v>40235</v>
      </c>
      <c r="Y296" s="18">
        <f t="shared" si="95"/>
        <v>0</v>
      </c>
      <c r="Z296" s="18">
        <f t="shared" si="96"/>
        <v>107768</v>
      </c>
      <c r="AA296" s="18">
        <f t="shared" si="97"/>
        <v>12959</v>
      </c>
      <c r="AB296" s="18">
        <f t="shared" si="98"/>
        <v>31883</v>
      </c>
      <c r="AC296" s="18">
        <f t="shared" si="98"/>
        <v>0</v>
      </c>
      <c r="AD296" s="17">
        <f>(U296*SUMIFS(Info!$C:$C,Info!$A:$A,AD$3,Info!$E:$E,"&gt;="&amp;$B296,Info!$D:$D,"&lt;="&amp;$B296,Info!$I:$I,"x")/365)*100000</f>
        <v>2531170.9589041094</v>
      </c>
      <c r="AE296" s="17">
        <f>(V296*SUMIFS(Info!$C:$C,Info!$A:$A,AE$3,Info!$E:$E,"&gt;="&amp;$B296,Info!$D:$D,"&lt;="&amp;$B296,Info!$I:$I,"x")/365)*100000</f>
        <v>451299.72602739726</v>
      </c>
      <c r="AF296" s="17">
        <f>(W296*SUMIFS(Info!$C:$C,Info!$A:$A,AF$3,Info!$E:$E,"&gt;="&amp;$B296,Info!$D:$D,"&lt;="&amp;$B296,Info!$I:$I,"x")/365)*100000</f>
        <v>2381209.5342465756</v>
      </c>
      <c r="AG296" s="17">
        <f>(X296*SUMIFS(Info!$C:$C,Info!$A:$A,AG$3,Info!$E:$E,"&gt;="&amp;$B296,Info!$D:$D,"&lt;="&amp;$B296,Info!$I:$I,"x")/365)*100000</f>
        <v>848793.15068493143</v>
      </c>
      <c r="AH296" s="17">
        <f>(Y296*SUMIFS(Info!$C:$C,Info!$A:$A,AH$3,Info!$E:$E,"&gt;="&amp;$B296,Info!$D:$D,"&lt;="&amp;$B296,Info!$I:$I,"x")/365)*100000</f>
        <v>0</v>
      </c>
      <c r="AI296" s="17">
        <f>(Z296*SUMIFS(Info!$C:$C,Info!$A:$A,AI$3,Info!$E:$E,"&gt;="&amp;$B296,Info!$D:$D,"&lt;="&amp;$B296,Info!$I:$I,"x")/365)*100000</f>
        <v>2207029.5890410957</v>
      </c>
      <c r="AJ296" s="17">
        <f>(AA296*SUMIFS(Info!$C:$C,Info!$A:$A,AJ$3,Info!$E:$E,"&gt;="&amp;$B296,Info!$D:$D,"&lt;="&amp;$B296,Info!$I:$I,"x")/365)*100000</f>
        <v>276932.05479452055</v>
      </c>
      <c r="AK296" s="17">
        <f>(AB296*SUMIFS(Info!$C:$C,Info!$A:$A,AK$3,Info!$E:$E,"&gt;="&amp;$B296,Info!$D:$D,"&lt;="&amp;$B296,Info!$I:$I,"x")/365)*100000</f>
        <v>742480.82191780838</v>
      </c>
      <c r="AL296" s="17">
        <f>(AC296*SUMIFS(Info!$C:$C,Info!$A:$A,AL$3,Info!$E:$E,"&gt;="&amp;$B296,Info!$D:$D,"&lt;="&amp;$B296,Info!$I:$I,"x")/365)*100000</f>
        <v>0</v>
      </c>
    </row>
    <row r="297" spans="2:38">
      <c r="B297" s="14">
        <f t="shared" si="99"/>
        <v>45861</v>
      </c>
      <c r="C297" s="1">
        <f>(SUMIFS('OD0040 theo Bravo'!$G:$G,'OD0040 theo Bravo'!$G:$G,"&gt;="&amp;0,'OD0040 theo Bravo'!$D:$D,C$3,'OD0040 theo Bravo'!$B:$B,"&lt;="&amp;$B297))</f>
        <v>650523</v>
      </c>
      <c r="D297" s="1">
        <f>(SUMIFS('OD0040 theo Bravo'!$G:$G,'OD0040 theo Bravo'!$G:$G,"&gt;="&amp;0,'OD0040 theo Bravo'!$D:$D,D$3,'OD0040 theo Bravo'!$B:$B,"&lt;="&amp;$B297))</f>
        <v>26230</v>
      </c>
      <c r="E297" s="1">
        <f>(SUMIFS('OD0040 theo Bravo'!$G:$G,'OD0040 theo Bravo'!$G:$G,"&gt;="&amp;0,'OD0040 theo Bravo'!$D:$D,E$3,'OD0040 theo Bravo'!$B:$B,"&lt;="&amp;$B297))</f>
        <v>1105535</v>
      </c>
      <c r="F297" s="1">
        <f>(SUMIFS('OD0040 theo Bravo'!$G:$G,'OD0040 theo Bravo'!$G:$G,"&gt;="&amp;0,'OD0040 theo Bravo'!$D:$D,F$3,'OD0040 theo Bravo'!$B:$B,"&lt;="&amp;$B297))</f>
        <v>870410</v>
      </c>
      <c r="G297" s="1">
        <f>(SUMIFS('OD0040 theo Bravo'!$G:$G,'OD0040 theo Bravo'!$G:$G,"&gt;="&amp;0,'OD0040 theo Bravo'!$D:$D,G$3,'OD0040 theo Bravo'!$B:$B,"&lt;="&amp;$B297))</f>
        <v>550000</v>
      </c>
      <c r="H297" s="1">
        <f>(SUMIFS('OD0040 theo Bravo'!$G:$G,'OD0040 theo Bravo'!$G:$G,"&gt;="&amp;0,'OD0040 theo Bravo'!$D:$D,H$3,'OD0040 theo Bravo'!$B:$B,"&lt;="&amp;$B297))</f>
        <v>557932</v>
      </c>
      <c r="I297" s="1">
        <f>(SUMIFS('OD0040 theo Bravo'!$G:$G,'OD0040 theo Bravo'!$G:$G,"&gt;="&amp;0,'OD0040 theo Bravo'!$D:$D,I$3,'OD0040 theo Bravo'!$B:$B,"&lt;="&amp;$B297))</f>
        <v>563222</v>
      </c>
      <c r="J297" s="1">
        <f>(SUMIFS('OD0040 theo Bravo'!$G:$G,'OD0040 theo Bravo'!$G:$G,"&gt;="&amp;0,'OD0040 theo Bravo'!$D:$D,J$3,'OD0040 theo Bravo'!$B:$B,"&lt;="&amp;$B297))</f>
        <v>31883</v>
      </c>
      <c r="K297" s="1">
        <f>(SUMIFS('OD0040 theo Bravo'!$G:$G,'OD0040 theo Bravo'!$G:$G,"&gt;="&amp;0,'OD0040 theo Bravo'!$D:$D,K$3,'OD0040 theo Bravo'!$B:$B,"&lt;="&amp;$B297))</f>
        <v>49247</v>
      </c>
      <c r="L297" s="1">
        <f>-(SUMIFS('OD0040 theo Bravo'!$G:$G,'OD0040 theo Bravo'!$G:$G,"&lt;"&amp;0,'OD0040 theo Bravo'!$D:$D,L$3))</f>
        <v>504722</v>
      </c>
      <c r="M297" s="1">
        <f>-(SUMIFS('OD0040 theo Bravo'!$G:$G,'OD0040 theo Bravo'!$G:$G,"&lt;"&amp;0,'OD0040 theo Bravo'!$D:$D,M$3))</f>
        <v>0</v>
      </c>
      <c r="N297" s="1">
        <f>-(SUMIFS('OD0040 theo Bravo'!$G:$G,'OD0040 theo Bravo'!$G:$G,"&lt;"&amp;0,'OD0040 theo Bravo'!$D:$D,N$3))</f>
        <v>974267</v>
      </c>
      <c r="O297" s="1">
        <f>-(SUMIFS('OD0040 theo Bravo'!$G:$G,'OD0040 theo Bravo'!$G:$G,"&lt;"&amp;0,'OD0040 theo Bravo'!$D:$D,O$3))</f>
        <v>830018</v>
      </c>
      <c r="P297" s="1">
        <f>-(SUMIFS('OD0040 theo Bravo'!$G:$G,'OD0040 theo Bravo'!$G:$G,"&lt;"&amp;0,'OD0040 theo Bravo'!$D:$D,P$3))</f>
        <v>550000</v>
      </c>
      <c r="Q297" s="1">
        <f>-(SUMIFS('OD0040 theo Bravo'!$G:$G,'OD0040 theo Bravo'!$G:$G,"&lt;"&amp;0,'OD0040 theo Bravo'!$D:$D,Q$3))</f>
        <v>449984</v>
      </c>
      <c r="R297" s="1">
        <f>-(SUMIFS('OD0040 theo Bravo'!$G:$G,'OD0040 theo Bravo'!$G:$G,"&lt;"&amp;0,'OD0040 theo Bravo'!$D:$D,R$3))</f>
        <v>550145</v>
      </c>
      <c r="S297" s="1">
        <f>-(SUMIFS('OD0040 theo Bravo'!$G:$G,'OD0040 theo Bravo'!$G:$G,"&lt;"&amp;0,'OD0040 theo Bravo'!$D:$D,S$3))</f>
        <v>0</v>
      </c>
      <c r="T297" s="1">
        <f>-(SUMIFS('OD0040 theo Bravo'!$G:$G,'OD0040 theo Bravo'!$G:$G,"&lt;"&amp;0,'OD0040 theo Bravo'!$D:$D,T$3))</f>
        <v>49247</v>
      </c>
      <c r="U297" s="18">
        <f t="shared" si="91"/>
        <v>145801</v>
      </c>
      <c r="V297" s="18">
        <f t="shared" si="92"/>
        <v>26230</v>
      </c>
      <c r="W297" s="18">
        <f t="shared" si="93"/>
        <v>131268</v>
      </c>
      <c r="X297" s="18">
        <f t="shared" si="94"/>
        <v>40392</v>
      </c>
      <c r="Y297" s="18">
        <f t="shared" si="95"/>
        <v>0</v>
      </c>
      <c r="Z297" s="18">
        <f t="shared" si="96"/>
        <v>107948</v>
      </c>
      <c r="AA297" s="18">
        <f t="shared" si="97"/>
        <v>13077</v>
      </c>
      <c r="AB297" s="18">
        <f t="shared" si="98"/>
        <v>31883</v>
      </c>
      <c r="AC297" s="18">
        <f t="shared" si="98"/>
        <v>0</v>
      </c>
      <c r="AD297" s="17">
        <f>(U297*SUMIFS(Info!$C:$C,Info!$A:$A,AD$3,Info!$E:$E,"&gt;="&amp;$B297,Info!$D:$D,"&lt;="&amp;$B297,Info!$I:$I,"x")/365)*100000</f>
        <v>2668358.0273972601</v>
      </c>
      <c r="AE297" s="17">
        <f>(V297*SUMIFS(Info!$C:$C,Info!$A:$A,AE$3,Info!$E:$E,"&gt;="&amp;$B297,Info!$D:$D,"&lt;="&amp;$B297,Info!$I:$I,"x")/365)*100000</f>
        <v>451299.72602739726</v>
      </c>
      <c r="AF297" s="17">
        <f>(W297*SUMIFS(Info!$C:$C,Info!$A:$A,AF$3,Info!$E:$E,"&gt;="&amp;$B297,Info!$D:$D,"&lt;="&amp;$B297,Info!$I:$I,"x")/365)*100000</f>
        <v>2402384.2191780824</v>
      </c>
      <c r="AG297" s="17">
        <f>(X297*SUMIFS(Info!$C:$C,Info!$A:$A,AG$3,Info!$E:$E,"&gt;="&amp;$B297,Info!$D:$D,"&lt;="&amp;$B297,Info!$I:$I,"x")/365)*100000</f>
        <v>852105.20547945204</v>
      </c>
      <c r="AH297" s="17">
        <f>(Y297*SUMIFS(Info!$C:$C,Info!$A:$A,AH$3,Info!$E:$E,"&gt;="&amp;$B297,Info!$D:$D,"&lt;="&amp;$B297,Info!$I:$I,"x")/365)*100000</f>
        <v>0</v>
      </c>
      <c r="AI297" s="17">
        <f>(Z297*SUMIFS(Info!$C:$C,Info!$A:$A,AI$3,Info!$E:$E,"&gt;="&amp;$B297,Info!$D:$D,"&lt;="&amp;$B297,Info!$I:$I,"x")/365)*100000</f>
        <v>2210715.8904109588</v>
      </c>
      <c r="AJ297" s="17">
        <f>(AA297*SUMIFS(Info!$C:$C,Info!$A:$A,AJ$3,Info!$E:$E,"&gt;="&amp;$B297,Info!$D:$D,"&lt;="&amp;$B297,Info!$I:$I,"x")/365)*100000</f>
        <v>279453.69863013696</v>
      </c>
      <c r="AK297" s="17">
        <f>(AB297*SUMIFS(Info!$C:$C,Info!$A:$A,AK$3,Info!$E:$E,"&gt;="&amp;$B297,Info!$D:$D,"&lt;="&amp;$B297,Info!$I:$I,"x")/365)*100000</f>
        <v>742480.82191780838</v>
      </c>
      <c r="AL297" s="17">
        <f>(AC297*SUMIFS(Info!$C:$C,Info!$A:$A,AL$3,Info!$E:$E,"&gt;="&amp;$B297,Info!$D:$D,"&lt;="&amp;$B297,Info!$I:$I,"x")/365)*100000</f>
        <v>0</v>
      </c>
    </row>
    <row r="298" spans="2:38">
      <c r="B298" s="14">
        <f t="shared" si="99"/>
        <v>45862</v>
      </c>
      <c r="C298" s="1">
        <f>(SUMIFS('OD0040 theo Bravo'!$G:$G,'OD0040 theo Bravo'!$G:$G,"&gt;="&amp;0,'OD0040 theo Bravo'!$D:$D,C$3,'OD0040 theo Bravo'!$B:$B,"&lt;="&amp;$B298))</f>
        <v>652782</v>
      </c>
      <c r="D298" s="1">
        <f>(SUMIFS('OD0040 theo Bravo'!$G:$G,'OD0040 theo Bravo'!$G:$G,"&gt;="&amp;0,'OD0040 theo Bravo'!$D:$D,D$3,'OD0040 theo Bravo'!$B:$B,"&lt;="&amp;$B298))</f>
        <v>26230</v>
      </c>
      <c r="E298" s="1">
        <f>(SUMIFS('OD0040 theo Bravo'!$G:$G,'OD0040 theo Bravo'!$G:$G,"&gt;="&amp;0,'OD0040 theo Bravo'!$D:$D,E$3,'OD0040 theo Bravo'!$B:$B,"&lt;="&amp;$B298))</f>
        <v>1105825</v>
      </c>
      <c r="F298" s="1">
        <f>(SUMIFS('OD0040 theo Bravo'!$G:$G,'OD0040 theo Bravo'!$G:$G,"&gt;="&amp;0,'OD0040 theo Bravo'!$D:$D,F$3,'OD0040 theo Bravo'!$B:$B,"&lt;="&amp;$B298))</f>
        <v>886710</v>
      </c>
      <c r="G298" s="1">
        <f>(SUMIFS('OD0040 theo Bravo'!$G:$G,'OD0040 theo Bravo'!$G:$G,"&gt;="&amp;0,'OD0040 theo Bravo'!$D:$D,G$3,'OD0040 theo Bravo'!$B:$B,"&lt;="&amp;$B298))</f>
        <v>550000</v>
      </c>
      <c r="H298" s="1">
        <f>(SUMIFS('OD0040 theo Bravo'!$G:$G,'OD0040 theo Bravo'!$G:$G,"&gt;="&amp;0,'OD0040 theo Bravo'!$D:$D,H$3,'OD0040 theo Bravo'!$B:$B,"&lt;="&amp;$B298))</f>
        <v>557932</v>
      </c>
      <c r="I298" s="1">
        <f>(SUMIFS('OD0040 theo Bravo'!$G:$G,'OD0040 theo Bravo'!$G:$G,"&gt;="&amp;0,'OD0040 theo Bravo'!$D:$D,I$3,'OD0040 theo Bravo'!$B:$B,"&lt;="&amp;$B298))</f>
        <v>566888</v>
      </c>
      <c r="J298" s="1">
        <f>(SUMIFS('OD0040 theo Bravo'!$G:$G,'OD0040 theo Bravo'!$G:$G,"&gt;="&amp;0,'OD0040 theo Bravo'!$D:$D,J$3,'OD0040 theo Bravo'!$B:$B,"&lt;="&amp;$B298))</f>
        <v>31883</v>
      </c>
      <c r="K298" s="1">
        <f>(SUMIFS('OD0040 theo Bravo'!$G:$G,'OD0040 theo Bravo'!$G:$G,"&gt;="&amp;0,'OD0040 theo Bravo'!$D:$D,K$3,'OD0040 theo Bravo'!$B:$B,"&lt;="&amp;$B298))</f>
        <v>49247</v>
      </c>
      <c r="L298" s="1">
        <f>-(SUMIFS('OD0040 theo Bravo'!$G:$G,'OD0040 theo Bravo'!$G:$G,"&lt;"&amp;0,'OD0040 theo Bravo'!$D:$D,L$3))</f>
        <v>504722</v>
      </c>
      <c r="M298" s="1">
        <f>-(SUMIFS('OD0040 theo Bravo'!$G:$G,'OD0040 theo Bravo'!$G:$G,"&lt;"&amp;0,'OD0040 theo Bravo'!$D:$D,M$3))</f>
        <v>0</v>
      </c>
      <c r="N298" s="1">
        <f>-(SUMIFS('OD0040 theo Bravo'!$G:$G,'OD0040 theo Bravo'!$G:$G,"&lt;"&amp;0,'OD0040 theo Bravo'!$D:$D,N$3))</f>
        <v>974267</v>
      </c>
      <c r="O298" s="1">
        <f>-(SUMIFS('OD0040 theo Bravo'!$G:$G,'OD0040 theo Bravo'!$G:$G,"&lt;"&amp;0,'OD0040 theo Bravo'!$D:$D,O$3))</f>
        <v>830018</v>
      </c>
      <c r="P298" s="1">
        <f>-(SUMIFS('OD0040 theo Bravo'!$G:$G,'OD0040 theo Bravo'!$G:$G,"&lt;"&amp;0,'OD0040 theo Bravo'!$D:$D,P$3))</f>
        <v>550000</v>
      </c>
      <c r="Q298" s="1">
        <f>-(SUMIFS('OD0040 theo Bravo'!$G:$G,'OD0040 theo Bravo'!$G:$G,"&lt;"&amp;0,'OD0040 theo Bravo'!$D:$D,Q$3))</f>
        <v>449984</v>
      </c>
      <c r="R298" s="1">
        <f>-(SUMIFS('OD0040 theo Bravo'!$G:$G,'OD0040 theo Bravo'!$G:$G,"&lt;"&amp;0,'OD0040 theo Bravo'!$D:$D,R$3))</f>
        <v>550145</v>
      </c>
      <c r="S298" s="1">
        <f>-(SUMIFS('OD0040 theo Bravo'!$G:$G,'OD0040 theo Bravo'!$G:$G,"&lt;"&amp;0,'OD0040 theo Bravo'!$D:$D,S$3))</f>
        <v>0</v>
      </c>
      <c r="T298" s="1">
        <f>-(SUMIFS('OD0040 theo Bravo'!$G:$G,'OD0040 theo Bravo'!$G:$G,"&lt;"&amp;0,'OD0040 theo Bravo'!$D:$D,T$3))</f>
        <v>49247</v>
      </c>
      <c r="U298" s="18">
        <f t="shared" si="91"/>
        <v>148060</v>
      </c>
      <c r="V298" s="18">
        <f t="shared" si="92"/>
        <v>26230</v>
      </c>
      <c r="W298" s="18">
        <f t="shared" si="93"/>
        <v>131558</v>
      </c>
      <c r="X298" s="18">
        <f t="shared" si="94"/>
        <v>56692</v>
      </c>
      <c r="Y298" s="18">
        <f t="shared" si="95"/>
        <v>0</v>
      </c>
      <c r="Z298" s="18">
        <f t="shared" si="96"/>
        <v>107948</v>
      </c>
      <c r="AA298" s="18">
        <f t="shared" si="97"/>
        <v>16743</v>
      </c>
      <c r="AB298" s="18">
        <f t="shared" si="98"/>
        <v>31883</v>
      </c>
      <c r="AC298" s="18">
        <f t="shared" si="98"/>
        <v>0</v>
      </c>
      <c r="AD298" s="17">
        <f>(U298*SUMIFS(Info!$C:$C,Info!$A:$A,AD$3,Info!$E:$E,"&gt;="&amp;$B298,Info!$D:$D,"&lt;="&amp;$B298,Info!$I:$I,"x")/365)*100000</f>
        <v>2709700.8219178077</v>
      </c>
      <c r="AE298" s="17">
        <f>(V298*SUMIFS(Info!$C:$C,Info!$A:$A,AE$3,Info!$E:$E,"&gt;="&amp;$B298,Info!$D:$D,"&lt;="&amp;$B298,Info!$I:$I,"x")/365)*100000</f>
        <v>451299.72602739726</v>
      </c>
      <c r="AF298" s="17">
        <f>(W298*SUMIFS(Info!$C:$C,Info!$A:$A,AF$3,Info!$E:$E,"&gt;="&amp;$B298,Info!$D:$D,"&lt;="&amp;$B298,Info!$I:$I,"x")/365)*100000</f>
        <v>2407691.6164383562</v>
      </c>
      <c r="AG298" s="17">
        <f>(X298*SUMIFS(Info!$C:$C,Info!$A:$A,AG$3,Info!$E:$E,"&gt;="&amp;$B298,Info!$D:$D,"&lt;="&amp;$B298,Info!$I:$I,"x")/365)*100000</f>
        <v>1195968.2191780822</v>
      </c>
      <c r="AH298" s="17">
        <f>(Y298*SUMIFS(Info!$C:$C,Info!$A:$A,AH$3,Info!$E:$E,"&gt;="&amp;$B298,Info!$D:$D,"&lt;="&amp;$B298,Info!$I:$I,"x")/365)*100000</f>
        <v>0</v>
      </c>
      <c r="AI298" s="17">
        <f>(Z298*SUMIFS(Info!$C:$C,Info!$A:$A,AI$3,Info!$E:$E,"&gt;="&amp;$B298,Info!$D:$D,"&lt;="&amp;$B298,Info!$I:$I,"x")/365)*100000</f>
        <v>2210715.8904109588</v>
      </c>
      <c r="AJ298" s="17">
        <f>(AA298*SUMIFS(Info!$C:$C,Info!$A:$A,AJ$3,Info!$E:$E,"&gt;="&amp;$B298,Info!$D:$D,"&lt;="&amp;$B298,Info!$I:$I,"x")/365)*100000</f>
        <v>357795.61643835611</v>
      </c>
      <c r="AK298" s="17">
        <f>(AB298*SUMIFS(Info!$C:$C,Info!$A:$A,AK$3,Info!$E:$E,"&gt;="&amp;$B298,Info!$D:$D,"&lt;="&amp;$B298,Info!$I:$I,"x")/365)*100000</f>
        <v>742480.82191780838</v>
      </c>
      <c r="AL298" s="17">
        <f>(AC298*SUMIFS(Info!$C:$C,Info!$A:$A,AL$3,Info!$E:$E,"&gt;="&amp;$B298,Info!$D:$D,"&lt;="&amp;$B298,Info!$I:$I,"x")/365)*100000</f>
        <v>0</v>
      </c>
    </row>
    <row r="299" spans="2:38">
      <c r="B299" s="14">
        <f t="shared" si="99"/>
        <v>45863</v>
      </c>
      <c r="C299" s="1">
        <f>(SUMIFS('OD0040 theo Bravo'!$G:$G,'OD0040 theo Bravo'!$G:$G,"&gt;="&amp;0,'OD0040 theo Bravo'!$D:$D,C$3,'OD0040 theo Bravo'!$B:$B,"&lt;="&amp;$B299))</f>
        <v>655281</v>
      </c>
      <c r="D299" s="1">
        <f>(SUMIFS('OD0040 theo Bravo'!$G:$G,'OD0040 theo Bravo'!$G:$G,"&gt;="&amp;0,'OD0040 theo Bravo'!$D:$D,D$3,'OD0040 theo Bravo'!$B:$B,"&lt;="&amp;$B299))</f>
        <v>26230</v>
      </c>
      <c r="E299" s="1">
        <f>(SUMIFS('OD0040 theo Bravo'!$G:$G,'OD0040 theo Bravo'!$G:$G,"&gt;="&amp;0,'OD0040 theo Bravo'!$D:$D,E$3,'OD0040 theo Bravo'!$B:$B,"&lt;="&amp;$B299))</f>
        <v>1106909</v>
      </c>
      <c r="F299" s="1">
        <f>(SUMIFS('OD0040 theo Bravo'!$G:$G,'OD0040 theo Bravo'!$G:$G,"&gt;="&amp;0,'OD0040 theo Bravo'!$D:$D,F$3,'OD0040 theo Bravo'!$B:$B,"&lt;="&amp;$B299))</f>
        <v>886764</v>
      </c>
      <c r="G299" s="1">
        <f>(SUMIFS('OD0040 theo Bravo'!$G:$G,'OD0040 theo Bravo'!$G:$G,"&gt;="&amp;0,'OD0040 theo Bravo'!$D:$D,G$3,'OD0040 theo Bravo'!$B:$B,"&lt;="&amp;$B299))</f>
        <v>550000</v>
      </c>
      <c r="H299" s="1">
        <f>(SUMIFS('OD0040 theo Bravo'!$G:$G,'OD0040 theo Bravo'!$G:$G,"&gt;="&amp;0,'OD0040 theo Bravo'!$D:$D,H$3,'OD0040 theo Bravo'!$B:$B,"&lt;="&amp;$B299))</f>
        <v>557932</v>
      </c>
      <c r="I299" s="1">
        <f>(SUMIFS('OD0040 theo Bravo'!$G:$G,'OD0040 theo Bravo'!$G:$G,"&gt;="&amp;0,'OD0040 theo Bravo'!$D:$D,I$3,'OD0040 theo Bravo'!$B:$B,"&lt;="&amp;$B299))</f>
        <v>570257</v>
      </c>
      <c r="J299" s="1">
        <f>(SUMIFS('OD0040 theo Bravo'!$G:$G,'OD0040 theo Bravo'!$G:$G,"&gt;="&amp;0,'OD0040 theo Bravo'!$D:$D,J$3,'OD0040 theo Bravo'!$B:$B,"&lt;="&amp;$B299))</f>
        <v>31883</v>
      </c>
      <c r="K299" s="1">
        <f>(SUMIFS('OD0040 theo Bravo'!$G:$G,'OD0040 theo Bravo'!$G:$G,"&gt;="&amp;0,'OD0040 theo Bravo'!$D:$D,K$3,'OD0040 theo Bravo'!$B:$B,"&lt;="&amp;$B299))</f>
        <v>49247</v>
      </c>
      <c r="L299" s="1">
        <f>-(SUMIFS('OD0040 theo Bravo'!$G:$G,'OD0040 theo Bravo'!$G:$G,"&lt;"&amp;0,'OD0040 theo Bravo'!$D:$D,L$3))</f>
        <v>504722</v>
      </c>
      <c r="M299" s="1">
        <f>-(SUMIFS('OD0040 theo Bravo'!$G:$G,'OD0040 theo Bravo'!$G:$G,"&lt;"&amp;0,'OD0040 theo Bravo'!$D:$D,M$3))</f>
        <v>0</v>
      </c>
      <c r="N299" s="1">
        <f>-(SUMIFS('OD0040 theo Bravo'!$G:$G,'OD0040 theo Bravo'!$G:$G,"&lt;"&amp;0,'OD0040 theo Bravo'!$D:$D,N$3))</f>
        <v>974267</v>
      </c>
      <c r="O299" s="1">
        <f>-(SUMIFS('OD0040 theo Bravo'!$G:$G,'OD0040 theo Bravo'!$G:$G,"&lt;"&amp;0,'OD0040 theo Bravo'!$D:$D,O$3))</f>
        <v>830018</v>
      </c>
      <c r="P299" s="1">
        <f>-(SUMIFS('OD0040 theo Bravo'!$G:$G,'OD0040 theo Bravo'!$G:$G,"&lt;"&amp;0,'OD0040 theo Bravo'!$D:$D,P$3))</f>
        <v>550000</v>
      </c>
      <c r="Q299" s="1">
        <f>-(SUMIFS('OD0040 theo Bravo'!$G:$G,'OD0040 theo Bravo'!$G:$G,"&lt;"&amp;0,'OD0040 theo Bravo'!$D:$D,Q$3))</f>
        <v>449984</v>
      </c>
      <c r="R299" s="1">
        <f>-(SUMIFS('OD0040 theo Bravo'!$G:$G,'OD0040 theo Bravo'!$G:$G,"&lt;"&amp;0,'OD0040 theo Bravo'!$D:$D,R$3))</f>
        <v>550145</v>
      </c>
      <c r="S299" s="1">
        <f>-(SUMIFS('OD0040 theo Bravo'!$G:$G,'OD0040 theo Bravo'!$G:$G,"&lt;"&amp;0,'OD0040 theo Bravo'!$D:$D,S$3))</f>
        <v>0</v>
      </c>
      <c r="T299" s="1">
        <f>-(SUMIFS('OD0040 theo Bravo'!$G:$G,'OD0040 theo Bravo'!$G:$G,"&lt;"&amp;0,'OD0040 theo Bravo'!$D:$D,T$3))</f>
        <v>49247</v>
      </c>
      <c r="U299" s="18">
        <f t="shared" si="91"/>
        <v>150559</v>
      </c>
      <c r="V299" s="18">
        <f t="shared" si="92"/>
        <v>26230</v>
      </c>
      <c r="W299" s="18">
        <f t="shared" si="93"/>
        <v>132642</v>
      </c>
      <c r="X299" s="18">
        <f t="shared" si="94"/>
        <v>56746</v>
      </c>
      <c r="Y299" s="18">
        <f t="shared" si="95"/>
        <v>0</v>
      </c>
      <c r="Z299" s="18">
        <f t="shared" si="96"/>
        <v>107948</v>
      </c>
      <c r="AA299" s="18">
        <f t="shared" si="97"/>
        <v>20112</v>
      </c>
      <c r="AB299" s="18">
        <f t="shared" si="98"/>
        <v>31883</v>
      </c>
      <c r="AC299" s="18">
        <f t="shared" si="98"/>
        <v>0</v>
      </c>
      <c r="AD299" s="17">
        <f>(U299*SUMIFS(Info!$C:$C,Info!$A:$A,AD$3,Info!$E:$E,"&gt;="&amp;$B299,Info!$D:$D,"&lt;="&amp;$B299,Info!$I:$I,"x")/365)*100000</f>
        <v>2755435.9452054789</v>
      </c>
      <c r="AE299" s="17">
        <f>(V299*SUMIFS(Info!$C:$C,Info!$A:$A,AE$3,Info!$E:$E,"&gt;="&amp;$B299,Info!$D:$D,"&lt;="&amp;$B299,Info!$I:$I,"x")/365)*100000</f>
        <v>451299.72602739726</v>
      </c>
      <c r="AF299" s="17">
        <f>(W299*SUMIFS(Info!$C:$C,Info!$A:$A,AF$3,Info!$E:$E,"&gt;="&amp;$B299,Info!$D:$D,"&lt;="&amp;$B299,Info!$I:$I,"x")/365)*100000</f>
        <v>2427530.3013698631</v>
      </c>
      <c r="AG299" s="17">
        <f>(X299*SUMIFS(Info!$C:$C,Info!$A:$A,AG$3,Info!$E:$E,"&gt;="&amp;$B299,Info!$D:$D,"&lt;="&amp;$B299,Info!$I:$I,"x")/365)*100000</f>
        <v>1197107.397260274</v>
      </c>
      <c r="AH299" s="17">
        <f>(Y299*SUMIFS(Info!$C:$C,Info!$A:$A,AH$3,Info!$E:$E,"&gt;="&amp;$B299,Info!$D:$D,"&lt;="&amp;$B299,Info!$I:$I,"x")/365)*100000</f>
        <v>0</v>
      </c>
      <c r="AI299" s="17">
        <f>(Z299*SUMIFS(Info!$C:$C,Info!$A:$A,AI$3,Info!$E:$E,"&gt;="&amp;$B299,Info!$D:$D,"&lt;="&amp;$B299,Info!$I:$I,"x")/365)*100000</f>
        <v>2210715.8904109588</v>
      </c>
      <c r="AJ299" s="17">
        <f>(AA299*SUMIFS(Info!$C:$C,Info!$A:$A,AJ$3,Info!$E:$E,"&gt;="&amp;$B299,Info!$D:$D,"&lt;="&amp;$B299,Info!$I:$I,"x")/365)*100000</f>
        <v>429790.68493150693</v>
      </c>
      <c r="AK299" s="17">
        <f>(AB299*SUMIFS(Info!$C:$C,Info!$A:$A,AK$3,Info!$E:$E,"&gt;="&amp;$B299,Info!$D:$D,"&lt;="&amp;$B299,Info!$I:$I,"x")/365)*100000</f>
        <v>742480.82191780838</v>
      </c>
      <c r="AL299" s="17">
        <f>(AC299*SUMIFS(Info!$C:$C,Info!$A:$A,AL$3,Info!$E:$E,"&gt;="&amp;$B299,Info!$D:$D,"&lt;="&amp;$B299,Info!$I:$I,"x")/365)*100000</f>
        <v>0</v>
      </c>
    </row>
    <row r="300" spans="2:38">
      <c r="B300" s="14">
        <f t="shared" si="99"/>
        <v>45864</v>
      </c>
      <c r="C300" s="1">
        <f>(SUMIFS('OD0040 theo Bravo'!$G:$G,'OD0040 theo Bravo'!$G:$G,"&gt;="&amp;0,'OD0040 theo Bravo'!$D:$D,C$3,'OD0040 theo Bravo'!$B:$B,"&lt;="&amp;$B300))</f>
        <v>655281</v>
      </c>
      <c r="D300" s="1">
        <f>(SUMIFS('OD0040 theo Bravo'!$G:$G,'OD0040 theo Bravo'!$G:$G,"&gt;="&amp;0,'OD0040 theo Bravo'!$D:$D,D$3,'OD0040 theo Bravo'!$B:$B,"&lt;="&amp;$B300))</f>
        <v>26230</v>
      </c>
      <c r="E300" s="1">
        <f>(SUMIFS('OD0040 theo Bravo'!$G:$G,'OD0040 theo Bravo'!$G:$G,"&gt;="&amp;0,'OD0040 theo Bravo'!$D:$D,E$3,'OD0040 theo Bravo'!$B:$B,"&lt;="&amp;$B300))</f>
        <v>1106909</v>
      </c>
      <c r="F300" s="1">
        <f>(SUMIFS('OD0040 theo Bravo'!$G:$G,'OD0040 theo Bravo'!$G:$G,"&gt;="&amp;0,'OD0040 theo Bravo'!$D:$D,F$3,'OD0040 theo Bravo'!$B:$B,"&lt;="&amp;$B300))</f>
        <v>886764</v>
      </c>
      <c r="G300" s="1">
        <f>(SUMIFS('OD0040 theo Bravo'!$G:$G,'OD0040 theo Bravo'!$G:$G,"&gt;="&amp;0,'OD0040 theo Bravo'!$D:$D,G$3,'OD0040 theo Bravo'!$B:$B,"&lt;="&amp;$B300))</f>
        <v>550000</v>
      </c>
      <c r="H300" s="1">
        <f>(SUMIFS('OD0040 theo Bravo'!$G:$G,'OD0040 theo Bravo'!$G:$G,"&gt;="&amp;0,'OD0040 theo Bravo'!$D:$D,H$3,'OD0040 theo Bravo'!$B:$B,"&lt;="&amp;$B300))</f>
        <v>557932</v>
      </c>
      <c r="I300" s="1">
        <f>(SUMIFS('OD0040 theo Bravo'!$G:$G,'OD0040 theo Bravo'!$G:$G,"&gt;="&amp;0,'OD0040 theo Bravo'!$D:$D,I$3,'OD0040 theo Bravo'!$B:$B,"&lt;="&amp;$B300))</f>
        <v>570257</v>
      </c>
      <c r="J300" s="1">
        <f>(SUMIFS('OD0040 theo Bravo'!$G:$G,'OD0040 theo Bravo'!$G:$G,"&gt;="&amp;0,'OD0040 theo Bravo'!$D:$D,J$3,'OD0040 theo Bravo'!$B:$B,"&lt;="&amp;$B300))</f>
        <v>31883</v>
      </c>
      <c r="K300" s="1">
        <f>(SUMIFS('OD0040 theo Bravo'!$G:$G,'OD0040 theo Bravo'!$G:$G,"&gt;="&amp;0,'OD0040 theo Bravo'!$D:$D,K$3,'OD0040 theo Bravo'!$B:$B,"&lt;="&amp;$B300))</f>
        <v>49247</v>
      </c>
      <c r="L300" s="1">
        <f>-(SUMIFS('OD0040 theo Bravo'!$G:$G,'OD0040 theo Bravo'!$G:$G,"&lt;"&amp;0,'OD0040 theo Bravo'!$D:$D,L$3))</f>
        <v>504722</v>
      </c>
      <c r="M300" s="1">
        <f>-(SUMIFS('OD0040 theo Bravo'!$G:$G,'OD0040 theo Bravo'!$G:$G,"&lt;"&amp;0,'OD0040 theo Bravo'!$D:$D,M$3))</f>
        <v>0</v>
      </c>
      <c r="N300" s="1">
        <f>-(SUMIFS('OD0040 theo Bravo'!$G:$G,'OD0040 theo Bravo'!$G:$G,"&lt;"&amp;0,'OD0040 theo Bravo'!$D:$D,N$3))</f>
        <v>974267</v>
      </c>
      <c r="O300" s="1">
        <f>-(SUMIFS('OD0040 theo Bravo'!$G:$G,'OD0040 theo Bravo'!$G:$G,"&lt;"&amp;0,'OD0040 theo Bravo'!$D:$D,O$3))</f>
        <v>830018</v>
      </c>
      <c r="P300" s="1">
        <f>-(SUMIFS('OD0040 theo Bravo'!$G:$G,'OD0040 theo Bravo'!$G:$G,"&lt;"&amp;0,'OD0040 theo Bravo'!$D:$D,P$3))</f>
        <v>550000</v>
      </c>
      <c r="Q300" s="1">
        <f>-(SUMIFS('OD0040 theo Bravo'!$G:$G,'OD0040 theo Bravo'!$G:$G,"&lt;"&amp;0,'OD0040 theo Bravo'!$D:$D,Q$3))</f>
        <v>449984</v>
      </c>
      <c r="R300" s="1">
        <f>-(SUMIFS('OD0040 theo Bravo'!$G:$G,'OD0040 theo Bravo'!$G:$G,"&lt;"&amp;0,'OD0040 theo Bravo'!$D:$D,R$3))</f>
        <v>550145</v>
      </c>
      <c r="S300" s="1">
        <f>-(SUMIFS('OD0040 theo Bravo'!$G:$G,'OD0040 theo Bravo'!$G:$G,"&lt;"&amp;0,'OD0040 theo Bravo'!$D:$D,S$3))</f>
        <v>0</v>
      </c>
      <c r="T300" s="1">
        <f>-(SUMIFS('OD0040 theo Bravo'!$G:$G,'OD0040 theo Bravo'!$G:$G,"&lt;"&amp;0,'OD0040 theo Bravo'!$D:$D,T$3))</f>
        <v>49247</v>
      </c>
      <c r="U300" s="18">
        <f t="shared" si="91"/>
        <v>150559</v>
      </c>
      <c r="V300" s="18">
        <f t="shared" si="92"/>
        <v>26230</v>
      </c>
      <c r="W300" s="18">
        <f t="shared" si="93"/>
        <v>132642</v>
      </c>
      <c r="X300" s="18">
        <f t="shared" si="94"/>
        <v>56746</v>
      </c>
      <c r="Y300" s="18">
        <f t="shared" si="95"/>
        <v>0</v>
      </c>
      <c r="Z300" s="18">
        <f t="shared" si="96"/>
        <v>107948</v>
      </c>
      <c r="AA300" s="18">
        <f t="shared" si="97"/>
        <v>20112</v>
      </c>
      <c r="AB300" s="18">
        <f t="shared" si="98"/>
        <v>31883</v>
      </c>
      <c r="AC300" s="18">
        <f t="shared" si="98"/>
        <v>0</v>
      </c>
      <c r="AD300" s="17">
        <f>(U300*SUMIFS(Info!$C:$C,Info!$A:$A,AD$3,Info!$E:$E,"&gt;="&amp;$B300,Info!$D:$D,"&lt;="&amp;$B300,Info!$I:$I,"x")/365)*100000</f>
        <v>2755435.9452054789</v>
      </c>
      <c r="AE300" s="17">
        <f>(V300*SUMIFS(Info!$C:$C,Info!$A:$A,AE$3,Info!$E:$E,"&gt;="&amp;$B300,Info!$D:$D,"&lt;="&amp;$B300,Info!$I:$I,"x")/365)*100000</f>
        <v>451299.72602739726</v>
      </c>
      <c r="AF300" s="17">
        <f>(W300*SUMIFS(Info!$C:$C,Info!$A:$A,AF$3,Info!$E:$E,"&gt;="&amp;$B300,Info!$D:$D,"&lt;="&amp;$B300,Info!$I:$I,"x")/365)*100000</f>
        <v>2427530.3013698631</v>
      </c>
      <c r="AG300" s="17">
        <f>(X300*SUMIFS(Info!$C:$C,Info!$A:$A,AG$3,Info!$E:$E,"&gt;="&amp;$B300,Info!$D:$D,"&lt;="&amp;$B300,Info!$I:$I,"x")/365)*100000</f>
        <v>1197107.397260274</v>
      </c>
      <c r="AH300" s="17">
        <f>(Y300*SUMIFS(Info!$C:$C,Info!$A:$A,AH$3,Info!$E:$E,"&gt;="&amp;$B300,Info!$D:$D,"&lt;="&amp;$B300,Info!$I:$I,"x")/365)*100000</f>
        <v>0</v>
      </c>
      <c r="AI300" s="17">
        <f>(Z300*SUMIFS(Info!$C:$C,Info!$A:$A,AI$3,Info!$E:$E,"&gt;="&amp;$B300,Info!$D:$D,"&lt;="&amp;$B300,Info!$I:$I,"x")/365)*100000</f>
        <v>2210715.8904109588</v>
      </c>
      <c r="AJ300" s="17">
        <f>(AA300*SUMIFS(Info!$C:$C,Info!$A:$A,AJ$3,Info!$E:$E,"&gt;="&amp;$B300,Info!$D:$D,"&lt;="&amp;$B300,Info!$I:$I,"x")/365)*100000</f>
        <v>429790.68493150693</v>
      </c>
      <c r="AK300" s="17">
        <f>(AB300*SUMIFS(Info!$C:$C,Info!$A:$A,AK$3,Info!$E:$E,"&gt;="&amp;$B300,Info!$D:$D,"&lt;="&amp;$B300,Info!$I:$I,"x")/365)*100000</f>
        <v>742480.82191780838</v>
      </c>
      <c r="AL300" s="17">
        <f>(AC300*SUMIFS(Info!$C:$C,Info!$A:$A,AL$3,Info!$E:$E,"&gt;="&amp;$B300,Info!$D:$D,"&lt;="&amp;$B300,Info!$I:$I,"x")/365)*100000</f>
        <v>0</v>
      </c>
    </row>
    <row r="301" spans="2:38">
      <c r="B301" s="14">
        <f t="shared" si="99"/>
        <v>45865</v>
      </c>
      <c r="C301" s="1">
        <f>(SUMIFS('OD0040 theo Bravo'!$G:$G,'OD0040 theo Bravo'!$G:$G,"&gt;="&amp;0,'OD0040 theo Bravo'!$D:$D,C$3,'OD0040 theo Bravo'!$B:$B,"&lt;="&amp;$B301))</f>
        <v>655281</v>
      </c>
      <c r="D301" s="1">
        <f>(SUMIFS('OD0040 theo Bravo'!$G:$G,'OD0040 theo Bravo'!$G:$G,"&gt;="&amp;0,'OD0040 theo Bravo'!$D:$D,D$3,'OD0040 theo Bravo'!$B:$B,"&lt;="&amp;$B301))</f>
        <v>26230</v>
      </c>
      <c r="E301" s="1">
        <f>(SUMIFS('OD0040 theo Bravo'!$G:$G,'OD0040 theo Bravo'!$G:$G,"&gt;="&amp;0,'OD0040 theo Bravo'!$D:$D,E$3,'OD0040 theo Bravo'!$B:$B,"&lt;="&amp;$B301))</f>
        <v>1106909</v>
      </c>
      <c r="F301" s="1">
        <f>(SUMIFS('OD0040 theo Bravo'!$G:$G,'OD0040 theo Bravo'!$G:$G,"&gt;="&amp;0,'OD0040 theo Bravo'!$D:$D,F$3,'OD0040 theo Bravo'!$B:$B,"&lt;="&amp;$B301))</f>
        <v>886764</v>
      </c>
      <c r="G301" s="1">
        <f>(SUMIFS('OD0040 theo Bravo'!$G:$G,'OD0040 theo Bravo'!$G:$G,"&gt;="&amp;0,'OD0040 theo Bravo'!$D:$D,G$3,'OD0040 theo Bravo'!$B:$B,"&lt;="&amp;$B301))</f>
        <v>550000</v>
      </c>
      <c r="H301" s="1">
        <f>(SUMIFS('OD0040 theo Bravo'!$G:$G,'OD0040 theo Bravo'!$G:$G,"&gt;="&amp;0,'OD0040 theo Bravo'!$D:$D,H$3,'OD0040 theo Bravo'!$B:$B,"&lt;="&amp;$B301))</f>
        <v>557932</v>
      </c>
      <c r="I301" s="1">
        <f>(SUMIFS('OD0040 theo Bravo'!$G:$G,'OD0040 theo Bravo'!$G:$G,"&gt;="&amp;0,'OD0040 theo Bravo'!$D:$D,I$3,'OD0040 theo Bravo'!$B:$B,"&lt;="&amp;$B301))</f>
        <v>570257</v>
      </c>
      <c r="J301" s="1">
        <f>(SUMIFS('OD0040 theo Bravo'!$G:$G,'OD0040 theo Bravo'!$G:$G,"&gt;="&amp;0,'OD0040 theo Bravo'!$D:$D,J$3,'OD0040 theo Bravo'!$B:$B,"&lt;="&amp;$B301))</f>
        <v>31883</v>
      </c>
      <c r="K301" s="1">
        <f>(SUMIFS('OD0040 theo Bravo'!$G:$G,'OD0040 theo Bravo'!$G:$G,"&gt;="&amp;0,'OD0040 theo Bravo'!$D:$D,K$3,'OD0040 theo Bravo'!$B:$B,"&lt;="&amp;$B301))</f>
        <v>49247</v>
      </c>
      <c r="L301" s="1">
        <f>-(SUMIFS('OD0040 theo Bravo'!$G:$G,'OD0040 theo Bravo'!$G:$G,"&lt;"&amp;0,'OD0040 theo Bravo'!$D:$D,L$3))</f>
        <v>504722</v>
      </c>
      <c r="M301" s="1">
        <f>-(SUMIFS('OD0040 theo Bravo'!$G:$G,'OD0040 theo Bravo'!$G:$G,"&lt;"&amp;0,'OD0040 theo Bravo'!$D:$D,M$3))</f>
        <v>0</v>
      </c>
      <c r="N301" s="1">
        <f>-(SUMIFS('OD0040 theo Bravo'!$G:$G,'OD0040 theo Bravo'!$G:$G,"&lt;"&amp;0,'OD0040 theo Bravo'!$D:$D,N$3))</f>
        <v>974267</v>
      </c>
      <c r="O301" s="1">
        <f>-(SUMIFS('OD0040 theo Bravo'!$G:$G,'OD0040 theo Bravo'!$G:$G,"&lt;"&amp;0,'OD0040 theo Bravo'!$D:$D,O$3))</f>
        <v>830018</v>
      </c>
      <c r="P301" s="1">
        <f>-(SUMIFS('OD0040 theo Bravo'!$G:$G,'OD0040 theo Bravo'!$G:$G,"&lt;"&amp;0,'OD0040 theo Bravo'!$D:$D,P$3))</f>
        <v>550000</v>
      </c>
      <c r="Q301" s="1">
        <f>-(SUMIFS('OD0040 theo Bravo'!$G:$G,'OD0040 theo Bravo'!$G:$G,"&lt;"&amp;0,'OD0040 theo Bravo'!$D:$D,Q$3))</f>
        <v>449984</v>
      </c>
      <c r="R301" s="1">
        <f>-(SUMIFS('OD0040 theo Bravo'!$G:$G,'OD0040 theo Bravo'!$G:$G,"&lt;"&amp;0,'OD0040 theo Bravo'!$D:$D,R$3))</f>
        <v>550145</v>
      </c>
      <c r="S301" s="1">
        <f>-(SUMIFS('OD0040 theo Bravo'!$G:$G,'OD0040 theo Bravo'!$G:$G,"&lt;"&amp;0,'OD0040 theo Bravo'!$D:$D,S$3))</f>
        <v>0</v>
      </c>
      <c r="T301" s="1">
        <f>-(SUMIFS('OD0040 theo Bravo'!$G:$G,'OD0040 theo Bravo'!$G:$G,"&lt;"&amp;0,'OD0040 theo Bravo'!$D:$D,T$3))</f>
        <v>49247</v>
      </c>
      <c r="U301" s="18">
        <f t="shared" si="91"/>
        <v>150559</v>
      </c>
      <c r="V301" s="18">
        <f t="shared" si="92"/>
        <v>26230</v>
      </c>
      <c r="W301" s="18">
        <f t="shared" si="93"/>
        <v>132642</v>
      </c>
      <c r="X301" s="18">
        <f t="shared" si="94"/>
        <v>56746</v>
      </c>
      <c r="Y301" s="18">
        <f t="shared" si="95"/>
        <v>0</v>
      </c>
      <c r="Z301" s="18">
        <f t="shared" si="96"/>
        <v>107948</v>
      </c>
      <c r="AA301" s="18">
        <f t="shared" si="97"/>
        <v>20112</v>
      </c>
      <c r="AB301" s="18">
        <f t="shared" si="98"/>
        <v>31883</v>
      </c>
      <c r="AC301" s="18">
        <f t="shared" si="98"/>
        <v>0</v>
      </c>
      <c r="AD301" s="17">
        <f>(U301*SUMIFS(Info!$C:$C,Info!$A:$A,AD$3,Info!$E:$E,"&gt;="&amp;$B301,Info!$D:$D,"&lt;="&amp;$B301,Info!$I:$I,"x")/365)*100000</f>
        <v>2755435.9452054789</v>
      </c>
      <c r="AE301" s="17">
        <f>(V301*SUMIFS(Info!$C:$C,Info!$A:$A,AE$3,Info!$E:$E,"&gt;="&amp;$B301,Info!$D:$D,"&lt;="&amp;$B301,Info!$I:$I,"x")/365)*100000</f>
        <v>451299.72602739726</v>
      </c>
      <c r="AF301" s="17">
        <f>(W301*SUMIFS(Info!$C:$C,Info!$A:$A,AF$3,Info!$E:$E,"&gt;="&amp;$B301,Info!$D:$D,"&lt;="&amp;$B301,Info!$I:$I,"x")/365)*100000</f>
        <v>2427530.3013698631</v>
      </c>
      <c r="AG301" s="17">
        <f>(X301*SUMIFS(Info!$C:$C,Info!$A:$A,AG$3,Info!$E:$E,"&gt;="&amp;$B301,Info!$D:$D,"&lt;="&amp;$B301,Info!$I:$I,"x")/365)*100000</f>
        <v>1197107.397260274</v>
      </c>
      <c r="AH301" s="17">
        <f>(Y301*SUMIFS(Info!$C:$C,Info!$A:$A,AH$3,Info!$E:$E,"&gt;="&amp;$B301,Info!$D:$D,"&lt;="&amp;$B301,Info!$I:$I,"x")/365)*100000</f>
        <v>0</v>
      </c>
      <c r="AI301" s="17">
        <f>(Z301*SUMIFS(Info!$C:$C,Info!$A:$A,AI$3,Info!$E:$E,"&gt;="&amp;$B301,Info!$D:$D,"&lt;="&amp;$B301,Info!$I:$I,"x")/365)*100000</f>
        <v>2210715.8904109588</v>
      </c>
      <c r="AJ301" s="17">
        <f>(AA301*SUMIFS(Info!$C:$C,Info!$A:$A,AJ$3,Info!$E:$E,"&gt;="&amp;$B301,Info!$D:$D,"&lt;="&amp;$B301,Info!$I:$I,"x")/365)*100000</f>
        <v>429790.68493150693</v>
      </c>
      <c r="AK301" s="17">
        <f>(AB301*SUMIFS(Info!$C:$C,Info!$A:$A,AK$3,Info!$E:$E,"&gt;="&amp;$B301,Info!$D:$D,"&lt;="&amp;$B301,Info!$I:$I,"x")/365)*100000</f>
        <v>742480.82191780838</v>
      </c>
      <c r="AL301" s="17">
        <f>(AC301*SUMIFS(Info!$C:$C,Info!$A:$A,AL$3,Info!$E:$E,"&gt;="&amp;$B301,Info!$D:$D,"&lt;="&amp;$B301,Info!$I:$I,"x")/365)*100000</f>
        <v>0</v>
      </c>
    </row>
    <row r="302" spans="2:38">
      <c r="B302" s="14">
        <f t="shared" si="99"/>
        <v>45866</v>
      </c>
      <c r="C302" s="1">
        <f>(SUMIFS('OD0040 theo Bravo'!$G:$G,'OD0040 theo Bravo'!$G:$G,"&gt;="&amp;0,'OD0040 theo Bravo'!$D:$D,C$3,'OD0040 theo Bravo'!$B:$B,"&lt;="&amp;$B302))</f>
        <v>660241</v>
      </c>
      <c r="D302" s="1">
        <f>(SUMIFS('OD0040 theo Bravo'!$G:$G,'OD0040 theo Bravo'!$G:$G,"&gt;="&amp;0,'OD0040 theo Bravo'!$D:$D,D$3,'OD0040 theo Bravo'!$B:$B,"&lt;="&amp;$B302))</f>
        <v>26230</v>
      </c>
      <c r="E302" s="1">
        <f>(SUMIFS('OD0040 theo Bravo'!$G:$G,'OD0040 theo Bravo'!$G:$G,"&gt;="&amp;0,'OD0040 theo Bravo'!$D:$D,E$3,'OD0040 theo Bravo'!$B:$B,"&lt;="&amp;$B302))</f>
        <v>1110302</v>
      </c>
      <c r="F302" s="1">
        <f>(SUMIFS('OD0040 theo Bravo'!$G:$G,'OD0040 theo Bravo'!$G:$G,"&gt;="&amp;0,'OD0040 theo Bravo'!$D:$D,F$3,'OD0040 theo Bravo'!$B:$B,"&lt;="&amp;$B302))</f>
        <v>887503</v>
      </c>
      <c r="G302" s="1">
        <f>(SUMIFS('OD0040 theo Bravo'!$G:$G,'OD0040 theo Bravo'!$G:$G,"&gt;="&amp;0,'OD0040 theo Bravo'!$D:$D,G$3,'OD0040 theo Bravo'!$B:$B,"&lt;="&amp;$B302))</f>
        <v>550000</v>
      </c>
      <c r="H302" s="1">
        <f>(SUMIFS('OD0040 theo Bravo'!$G:$G,'OD0040 theo Bravo'!$G:$G,"&gt;="&amp;0,'OD0040 theo Bravo'!$D:$D,H$3,'OD0040 theo Bravo'!$B:$B,"&lt;="&amp;$B302))</f>
        <v>558076</v>
      </c>
      <c r="I302" s="1">
        <f>(SUMIFS('OD0040 theo Bravo'!$G:$G,'OD0040 theo Bravo'!$G:$G,"&gt;="&amp;0,'OD0040 theo Bravo'!$D:$D,I$3,'OD0040 theo Bravo'!$B:$B,"&lt;="&amp;$B302))</f>
        <v>588444</v>
      </c>
      <c r="J302" s="1">
        <f>(SUMIFS('OD0040 theo Bravo'!$G:$G,'OD0040 theo Bravo'!$G:$G,"&gt;="&amp;0,'OD0040 theo Bravo'!$D:$D,J$3,'OD0040 theo Bravo'!$B:$B,"&lt;="&amp;$B302))</f>
        <v>31883</v>
      </c>
      <c r="K302" s="1">
        <f>(SUMIFS('OD0040 theo Bravo'!$G:$G,'OD0040 theo Bravo'!$G:$G,"&gt;="&amp;0,'OD0040 theo Bravo'!$D:$D,K$3,'OD0040 theo Bravo'!$B:$B,"&lt;="&amp;$B302))</f>
        <v>49247</v>
      </c>
      <c r="L302" s="1">
        <f>-(SUMIFS('OD0040 theo Bravo'!$G:$G,'OD0040 theo Bravo'!$G:$G,"&lt;"&amp;0,'OD0040 theo Bravo'!$D:$D,L$3))</f>
        <v>504722</v>
      </c>
      <c r="M302" s="1">
        <f>-(SUMIFS('OD0040 theo Bravo'!$G:$G,'OD0040 theo Bravo'!$G:$G,"&lt;"&amp;0,'OD0040 theo Bravo'!$D:$D,M$3))</f>
        <v>0</v>
      </c>
      <c r="N302" s="1">
        <f>-(SUMIFS('OD0040 theo Bravo'!$G:$G,'OD0040 theo Bravo'!$G:$G,"&lt;"&amp;0,'OD0040 theo Bravo'!$D:$D,N$3))</f>
        <v>974267</v>
      </c>
      <c r="O302" s="1">
        <f>-(SUMIFS('OD0040 theo Bravo'!$G:$G,'OD0040 theo Bravo'!$G:$G,"&lt;"&amp;0,'OD0040 theo Bravo'!$D:$D,O$3))</f>
        <v>830018</v>
      </c>
      <c r="P302" s="1">
        <f>-(SUMIFS('OD0040 theo Bravo'!$G:$G,'OD0040 theo Bravo'!$G:$G,"&lt;"&amp;0,'OD0040 theo Bravo'!$D:$D,P$3))</f>
        <v>550000</v>
      </c>
      <c r="Q302" s="1">
        <f>-(SUMIFS('OD0040 theo Bravo'!$G:$G,'OD0040 theo Bravo'!$G:$G,"&lt;"&amp;0,'OD0040 theo Bravo'!$D:$D,Q$3))</f>
        <v>449984</v>
      </c>
      <c r="R302" s="1">
        <f>-(SUMIFS('OD0040 theo Bravo'!$G:$G,'OD0040 theo Bravo'!$G:$G,"&lt;"&amp;0,'OD0040 theo Bravo'!$D:$D,R$3))</f>
        <v>550145</v>
      </c>
      <c r="S302" s="1">
        <f>-(SUMIFS('OD0040 theo Bravo'!$G:$G,'OD0040 theo Bravo'!$G:$G,"&lt;"&amp;0,'OD0040 theo Bravo'!$D:$D,S$3))</f>
        <v>0</v>
      </c>
      <c r="T302" s="1">
        <f>-(SUMIFS('OD0040 theo Bravo'!$G:$G,'OD0040 theo Bravo'!$G:$G,"&lt;"&amp;0,'OD0040 theo Bravo'!$D:$D,T$3))</f>
        <v>49247</v>
      </c>
      <c r="U302" s="18">
        <f t="shared" si="91"/>
        <v>155519</v>
      </c>
      <c r="V302" s="18">
        <f t="shared" si="92"/>
        <v>26230</v>
      </c>
      <c r="W302" s="18">
        <f t="shared" si="93"/>
        <v>136035</v>
      </c>
      <c r="X302" s="18">
        <f t="shared" si="94"/>
        <v>57485</v>
      </c>
      <c r="Y302" s="18">
        <f t="shared" si="95"/>
        <v>0</v>
      </c>
      <c r="Z302" s="18">
        <f t="shared" si="96"/>
        <v>108092</v>
      </c>
      <c r="AA302" s="18">
        <f t="shared" si="97"/>
        <v>38299</v>
      </c>
      <c r="AB302" s="18">
        <f t="shared" si="98"/>
        <v>31883</v>
      </c>
      <c r="AC302" s="18">
        <f t="shared" si="98"/>
        <v>0</v>
      </c>
      <c r="AD302" s="17">
        <f>(U302*SUMIFS(Info!$C:$C,Info!$A:$A,AD$3,Info!$E:$E,"&gt;="&amp;$B302,Info!$D:$D,"&lt;="&amp;$B302,Info!$I:$I,"x")/365)*100000</f>
        <v>2846210.7397260275</v>
      </c>
      <c r="AE302" s="17">
        <f>(V302*SUMIFS(Info!$C:$C,Info!$A:$A,AE$3,Info!$E:$E,"&gt;="&amp;$B302,Info!$D:$D,"&lt;="&amp;$B302,Info!$I:$I,"x")/365)*100000</f>
        <v>451299.72602739726</v>
      </c>
      <c r="AF302" s="17">
        <f>(W302*SUMIFS(Info!$C:$C,Info!$A:$A,AF$3,Info!$E:$E,"&gt;="&amp;$B302,Info!$D:$D,"&lt;="&amp;$B302,Info!$I:$I,"x")/365)*100000</f>
        <v>2489626.8493150682</v>
      </c>
      <c r="AG302" s="17">
        <f>(X302*SUMIFS(Info!$C:$C,Info!$A:$A,AG$3,Info!$E:$E,"&gt;="&amp;$B302,Info!$D:$D,"&lt;="&amp;$B302,Info!$I:$I,"x")/365)*100000</f>
        <v>1212697.2602739728</v>
      </c>
      <c r="AH302" s="17">
        <f>(Y302*SUMIFS(Info!$C:$C,Info!$A:$A,AH$3,Info!$E:$E,"&gt;="&amp;$B302,Info!$D:$D,"&lt;="&amp;$B302,Info!$I:$I,"x")/365)*100000</f>
        <v>0</v>
      </c>
      <c r="AI302" s="17">
        <f>(Z302*SUMIFS(Info!$C:$C,Info!$A:$A,AI$3,Info!$E:$E,"&gt;="&amp;$B302,Info!$D:$D,"&lt;="&amp;$B302,Info!$I:$I,"x")/365)*100000</f>
        <v>2213664.9315068494</v>
      </c>
      <c r="AJ302" s="17">
        <f>(AA302*SUMIFS(Info!$C:$C,Info!$A:$A,AJ$3,Info!$E:$E,"&gt;="&amp;$B302,Info!$D:$D,"&lt;="&amp;$B302,Info!$I:$I,"x")/365)*100000</f>
        <v>818444.38356164377</v>
      </c>
      <c r="AK302" s="17">
        <f>(AB302*SUMIFS(Info!$C:$C,Info!$A:$A,AK$3,Info!$E:$E,"&gt;="&amp;$B302,Info!$D:$D,"&lt;="&amp;$B302,Info!$I:$I,"x")/365)*100000</f>
        <v>742480.82191780838</v>
      </c>
      <c r="AL302" s="17">
        <f>(AC302*SUMIFS(Info!$C:$C,Info!$A:$A,AL$3,Info!$E:$E,"&gt;="&amp;$B302,Info!$D:$D,"&lt;="&amp;$B302,Info!$I:$I,"x")/365)*100000</f>
        <v>0</v>
      </c>
    </row>
    <row r="303" spans="2:38">
      <c r="B303" s="14">
        <f t="shared" si="99"/>
        <v>45867</v>
      </c>
      <c r="C303" s="1">
        <f>(SUMIFS('OD0040 theo Bravo'!$G:$G,'OD0040 theo Bravo'!$G:$G,"&gt;="&amp;0,'OD0040 theo Bravo'!$D:$D,C$3,'OD0040 theo Bravo'!$B:$B,"&lt;="&amp;$B303))</f>
        <v>661402</v>
      </c>
      <c r="D303" s="1">
        <f>(SUMIFS('OD0040 theo Bravo'!$G:$G,'OD0040 theo Bravo'!$G:$G,"&gt;="&amp;0,'OD0040 theo Bravo'!$D:$D,D$3,'OD0040 theo Bravo'!$B:$B,"&lt;="&amp;$B303))</f>
        <v>26230</v>
      </c>
      <c r="E303" s="1">
        <f>(SUMIFS('OD0040 theo Bravo'!$G:$G,'OD0040 theo Bravo'!$G:$G,"&gt;="&amp;0,'OD0040 theo Bravo'!$D:$D,E$3,'OD0040 theo Bravo'!$B:$B,"&lt;="&amp;$B303))</f>
        <v>1110330</v>
      </c>
      <c r="F303" s="1">
        <f>(SUMIFS('OD0040 theo Bravo'!$G:$G,'OD0040 theo Bravo'!$G:$G,"&gt;="&amp;0,'OD0040 theo Bravo'!$D:$D,F$3,'OD0040 theo Bravo'!$B:$B,"&lt;="&amp;$B303))</f>
        <v>888101</v>
      </c>
      <c r="G303" s="1">
        <f>(SUMIFS('OD0040 theo Bravo'!$G:$G,'OD0040 theo Bravo'!$G:$G,"&gt;="&amp;0,'OD0040 theo Bravo'!$D:$D,G$3,'OD0040 theo Bravo'!$B:$B,"&lt;="&amp;$B303))</f>
        <v>550000</v>
      </c>
      <c r="H303" s="1">
        <f>(SUMIFS('OD0040 theo Bravo'!$G:$G,'OD0040 theo Bravo'!$G:$G,"&gt;="&amp;0,'OD0040 theo Bravo'!$D:$D,H$3,'OD0040 theo Bravo'!$B:$B,"&lt;="&amp;$B303))</f>
        <v>558105</v>
      </c>
      <c r="I303" s="1">
        <f>(SUMIFS('OD0040 theo Bravo'!$G:$G,'OD0040 theo Bravo'!$G:$G,"&gt;="&amp;0,'OD0040 theo Bravo'!$D:$D,I$3,'OD0040 theo Bravo'!$B:$B,"&lt;="&amp;$B303))</f>
        <v>589352</v>
      </c>
      <c r="J303" s="1">
        <f>(SUMIFS('OD0040 theo Bravo'!$G:$G,'OD0040 theo Bravo'!$G:$G,"&gt;="&amp;0,'OD0040 theo Bravo'!$D:$D,J$3,'OD0040 theo Bravo'!$B:$B,"&lt;="&amp;$B303))</f>
        <v>31883</v>
      </c>
      <c r="K303" s="1">
        <f>(SUMIFS('OD0040 theo Bravo'!$G:$G,'OD0040 theo Bravo'!$G:$G,"&gt;="&amp;0,'OD0040 theo Bravo'!$D:$D,K$3,'OD0040 theo Bravo'!$B:$B,"&lt;="&amp;$B303))</f>
        <v>49247</v>
      </c>
      <c r="L303" s="1">
        <f>-(SUMIFS('OD0040 theo Bravo'!$G:$G,'OD0040 theo Bravo'!$G:$G,"&lt;"&amp;0,'OD0040 theo Bravo'!$D:$D,L$3))</f>
        <v>504722</v>
      </c>
      <c r="M303" s="1">
        <f>-(SUMIFS('OD0040 theo Bravo'!$G:$G,'OD0040 theo Bravo'!$G:$G,"&lt;"&amp;0,'OD0040 theo Bravo'!$D:$D,M$3))</f>
        <v>0</v>
      </c>
      <c r="N303" s="1">
        <f>-(SUMIFS('OD0040 theo Bravo'!$G:$G,'OD0040 theo Bravo'!$G:$G,"&lt;"&amp;0,'OD0040 theo Bravo'!$D:$D,N$3))</f>
        <v>974267</v>
      </c>
      <c r="O303" s="1">
        <f>-(SUMIFS('OD0040 theo Bravo'!$G:$G,'OD0040 theo Bravo'!$G:$G,"&lt;"&amp;0,'OD0040 theo Bravo'!$D:$D,O$3))</f>
        <v>830018</v>
      </c>
      <c r="P303" s="1">
        <f>-(SUMIFS('OD0040 theo Bravo'!$G:$G,'OD0040 theo Bravo'!$G:$G,"&lt;"&amp;0,'OD0040 theo Bravo'!$D:$D,P$3))</f>
        <v>550000</v>
      </c>
      <c r="Q303" s="1">
        <f>-(SUMIFS('OD0040 theo Bravo'!$G:$G,'OD0040 theo Bravo'!$G:$G,"&lt;"&amp;0,'OD0040 theo Bravo'!$D:$D,Q$3))</f>
        <v>449984</v>
      </c>
      <c r="R303" s="1">
        <f>-(SUMIFS('OD0040 theo Bravo'!$G:$G,'OD0040 theo Bravo'!$G:$G,"&lt;"&amp;0,'OD0040 theo Bravo'!$D:$D,R$3))</f>
        <v>550145</v>
      </c>
      <c r="S303" s="1">
        <f>-(SUMIFS('OD0040 theo Bravo'!$G:$G,'OD0040 theo Bravo'!$G:$G,"&lt;"&amp;0,'OD0040 theo Bravo'!$D:$D,S$3))</f>
        <v>0</v>
      </c>
      <c r="T303" s="1">
        <f>-(SUMIFS('OD0040 theo Bravo'!$G:$G,'OD0040 theo Bravo'!$G:$G,"&lt;"&amp;0,'OD0040 theo Bravo'!$D:$D,T$3))</f>
        <v>49247</v>
      </c>
      <c r="U303" s="18">
        <f t="shared" si="91"/>
        <v>156680</v>
      </c>
      <c r="V303" s="18">
        <f t="shared" si="92"/>
        <v>26230</v>
      </c>
      <c r="W303" s="18">
        <f t="shared" si="93"/>
        <v>136063</v>
      </c>
      <c r="X303" s="18">
        <f t="shared" si="94"/>
        <v>58083</v>
      </c>
      <c r="Y303" s="18">
        <f t="shared" si="95"/>
        <v>0</v>
      </c>
      <c r="Z303" s="18">
        <f t="shared" si="96"/>
        <v>108121</v>
      </c>
      <c r="AA303" s="18">
        <f t="shared" si="97"/>
        <v>39207</v>
      </c>
      <c r="AB303" s="18">
        <f t="shared" si="98"/>
        <v>31883</v>
      </c>
      <c r="AC303" s="18">
        <f t="shared" si="98"/>
        <v>0</v>
      </c>
      <c r="AD303" s="17">
        <f>(U303*SUMIFS(Info!$C:$C,Info!$A:$A,AD$3,Info!$E:$E,"&gt;="&amp;$B303,Info!$D:$D,"&lt;="&amp;$B303,Info!$I:$I,"x")/365)*100000</f>
        <v>2867458.6301369863</v>
      </c>
      <c r="AE303" s="17">
        <f>(V303*SUMIFS(Info!$C:$C,Info!$A:$A,AE$3,Info!$E:$E,"&gt;="&amp;$B303,Info!$D:$D,"&lt;="&amp;$B303,Info!$I:$I,"x")/365)*100000</f>
        <v>451299.72602739726</v>
      </c>
      <c r="AF303" s="17">
        <f>(W303*SUMIFS(Info!$C:$C,Info!$A:$A,AF$3,Info!$E:$E,"&gt;="&amp;$B303,Info!$D:$D,"&lt;="&amp;$B303,Info!$I:$I,"x")/365)*100000</f>
        <v>2490139.2876712331</v>
      </c>
      <c r="AG303" s="17">
        <f>(X303*SUMIFS(Info!$C:$C,Info!$A:$A,AG$3,Info!$E:$E,"&gt;="&amp;$B303,Info!$D:$D,"&lt;="&amp;$B303,Info!$I:$I,"x")/365)*100000</f>
        <v>1225312.602739726</v>
      </c>
      <c r="AH303" s="17">
        <f>(Y303*SUMIFS(Info!$C:$C,Info!$A:$A,AH$3,Info!$E:$E,"&gt;="&amp;$B303,Info!$D:$D,"&lt;="&amp;$B303,Info!$I:$I,"x")/365)*100000</f>
        <v>0</v>
      </c>
      <c r="AI303" s="17">
        <f>(Z303*SUMIFS(Info!$C:$C,Info!$A:$A,AI$3,Info!$E:$E,"&gt;="&amp;$B303,Info!$D:$D,"&lt;="&amp;$B303,Info!$I:$I,"x")/365)*100000</f>
        <v>2214258.8356164386</v>
      </c>
      <c r="AJ303" s="17">
        <f>(AA303*SUMIFS(Info!$C:$C,Info!$A:$A,AJ$3,Info!$E:$E,"&gt;="&amp;$B303,Info!$D:$D,"&lt;="&amp;$B303,Info!$I:$I,"x")/365)*100000</f>
        <v>837848.21917808219</v>
      </c>
      <c r="AK303" s="17">
        <f>(AB303*SUMIFS(Info!$C:$C,Info!$A:$A,AK$3,Info!$E:$E,"&gt;="&amp;$B303,Info!$D:$D,"&lt;="&amp;$B303,Info!$I:$I,"x")/365)*100000</f>
        <v>742480.82191780838</v>
      </c>
      <c r="AL303" s="17">
        <f>(AC303*SUMIFS(Info!$C:$C,Info!$A:$A,AL$3,Info!$E:$E,"&gt;="&amp;$B303,Info!$D:$D,"&lt;="&amp;$B303,Info!$I:$I,"x")/365)*100000</f>
        <v>0</v>
      </c>
    </row>
    <row r="304" spans="2:38">
      <c r="B304" s="14">
        <f t="shared" si="99"/>
        <v>45868</v>
      </c>
      <c r="C304" s="1">
        <f>(SUMIFS('OD0040 theo Bravo'!$G:$G,'OD0040 theo Bravo'!$G:$G,"&gt;="&amp;0,'OD0040 theo Bravo'!$D:$D,C$3,'OD0040 theo Bravo'!$B:$B,"&lt;="&amp;$B304))</f>
        <v>662405</v>
      </c>
      <c r="D304" s="1">
        <f>(SUMIFS('OD0040 theo Bravo'!$G:$G,'OD0040 theo Bravo'!$G:$G,"&gt;="&amp;0,'OD0040 theo Bravo'!$D:$D,D$3,'OD0040 theo Bravo'!$B:$B,"&lt;="&amp;$B304))</f>
        <v>26230</v>
      </c>
      <c r="E304" s="1">
        <f>(SUMIFS('OD0040 theo Bravo'!$G:$G,'OD0040 theo Bravo'!$G:$G,"&gt;="&amp;0,'OD0040 theo Bravo'!$D:$D,E$3,'OD0040 theo Bravo'!$B:$B,"&lt;="&amp;$B304))</f>
        <v>1111001</v>
      </c>
      <c r="F304" s="1">
        <f>(SUMIFS('OD0040 theo Bravo'!$G:$G,'OD0040 theo Bravo'!$G:$G,"&gt;="&amp;0,'OD0040 theo Bravo'!$D:$D,F$3,'OD0040 theo Bravo'!$B:$B,"&lt;="&amp;$B304))</f>
        <v>888642</v>
      </c>
      <c r="G304" s="1">
        <f>(SUMIFS('OD0040 theo Bravo'!$G:$G,'OD0040 theo Bravo'!$G:$G,"&gt;="&amp;0,'OD0040 theo Bravo'!$D:$D,G$3,'OD0040 theo Bravo'!$B:$B,"&lt;="&amp;$B304))</f>
        <v>550000</v>
      </c>
      <c r="H304" s="1">
        <f>(SUMIFS('OD0040 theo Bravo'!$G:$G,'OD0040 theo Bravo'!$G:$G,"&gt;="&amp;0,'OD0040 theo Bravo'!$D:$D,H$3,'OD0040 theo Bravo'!$B:$B,"&lt;="&amp;$B304))</f>
        <v>558829</v>
      </c>
      <c r="I304" s="1">
        <f>(SUMIFS('OD0040 theo Bravo'!$G:$G,'OD0040 theo Bravo'!$G:$G,"&gt;="&amp;0,'OD0040 theo Bravo'!$D:$D,I$3,'OD0040 theo Bravo'!$B:$B,"&lt;="&amp;$B304))</f>
        <v>589425</v>
      </c>
      <c r="J304" s="1">
        <f>(SUMIFS('OD0040 theo Bravo'!$G:$G,'OD0040 theo Bravo'!$G:$G,"&gt;="&amp;0,'OD0040 theo Bravo'!$D:$D,J$3,'OD0040 theo Bravo'!$B:$B,"&lt;="&amp;$B304))</f>
        <v>31883</v>
      </c>
      <c r="K304" s="1">
        <f>(SUMIFS('OD0040 theo Bravo'!$G:$G,'OD0040 theo Bravo'!$G:$G,"&gt;="&amp;0,'OD0040 theo Bravo'!$D:$D,K$3,'OD0040 theo Bravo'!$B:$B,"&lt;="&amp;$B304))</f>
        <v>49247</v>
      </c>
      <c r="L304" s="1">
        <f>-(SUMIFS('OD0040 theo Bravo'!$G:$G,'OD0040 theo Bravo'!$G:$G,"&lt;"&amp;0,'OD0040 theo Bravo'!$D:$D,L$3))</f>
        <v>504722</v>
      </c>
      <c r="M304" s="1">
        <f>-(SUMIFS('OD0040 theo Bravo'!$G:$G,'OD0040 theo Bravo'!$G:$G,"&lt;"&amp;0,'OD0040 theo Bravo'!$D:$D,M$3))</f>
        <v>0</v>
      </c>
      <c r="N304" s="1">
        <f>-(SUMIFS('OD0040 theo Bravo'!$G:$G,'OD0040 theo Bravo'!$G:$G,"&lt;"&amp;0,'OD0040 theo Bravo'!$D:$D,N$3))</f>
        <v>974267</v>
      </c>
      <c r="O304" s="1">
        <f>-(SUMIFS('OD0040 theo Bravo'!$G:$G,'OD0040 theo Bravo'!$G:$G,"&lt;"&amp;0,'OD0040 theo Bravo'!$D:$D,O$3))</f>
        <v>830018</v>
      </c>
      <c r="P304" s="1">
        <f>-(SUMIFS('OD0040 theo Bravo'!$G:$G,'OD0040 theo Bravo'!$G:$G,"&lt;"&amp;0,'OD0040 theo Bravo'!$D:$D,P$3))</f>
        <v>550000</v>
      </c>
      <c r="Q304" s="1">
        <f>-(SUMIFS('OD0040 theo Bravo'!$G:$G,'OD0040 theo Bravo'!$G:$G,"&lt;"&amp;0,'OD0040 theo Bravo'!$D:$D,Q$3))</f>
        <v>449984</v>
      </c>
      <c r="R304" s="1">
        <f>-(SUMIFS('OD0040 theo Bravo'!$G:$G,'OD0040 theo Bravo'!$G:$G,"&lt;"&amp;0,'OD0040 theo Bravo'!$D:$D,R$3))</f>
        <v>550145</v>
      </c>
      <c r="S304" s="1">
        <f>-(SUMIFS('OD0040 theo Bravo'!$G:$G,'OD0040 theo Bravo'!$G:$G,"&lt;"&amp;0,'OD0040 theo Bravo'!$D:$D,S$3))</f>
        <v>0</v>
      </c>
      <c r="T304" s="1">
        <f>-(SUMIFS('OD0040 theo Bravo'!$G:$G,'OD0040 theo Bravo'!$G:$G,"&lt;"&amp;0,'OD0040 theo Bravo'!$D:$D,T$3))</f>
        <v>49247</v>
      </c>
      <c r="U304" s="18">
        <f t="shared" si="91"/>
        <v>157683</v>
      </c>
      <c r="V304" s="18">
        <f t="shared" si="92"/>
        <v>26230</v>
      </c>
      <c r="W304" s="18">
        <f t="shared" si="93"/>
        <v>136734</v>
      </c>
      <c r="X304" s="18">
        <f t="shared" si="94"/>
        <v>58624</v>
      </c>
      <c r="Y304" s="18">
        <f t="shared" si="95"/>
        <v>0</v>
      </c>
      <c r="Z304" s="18">
        <f t="shared" si="96"/>
        <v>108845</v>
      </c>
      <c r="AA304" s="18">
        <f t="shared" si="97"/>
        <v>39280</v>
      </c>
      <c r="AB304" s="18">
        <f t="shared" si="98"/>
        <v>31883</v>
      </c>
      <c r="AC304" s="18">
        <f t="shared" si="98"/>
        <v>0</v>
      </c>
      <c r="AD304" s="17">
        <f>(U304*SUMIFS(Info!$C:$C,Info!$A:$A,AD$3,Info!$E:$E,"&gt;="&amp;$B304,Info!$D:$D,"&lt;="&amp;$B304,Info!$I:$I,"x")/365)*100000</f>
        <v>2885814.9041095888</v>
      </c>
      <c r="AE304" s="17">
        <f>(V304*SUMIFS(Info!$C:$C,Info!$A:$A,AE$3,Info!$E:$E,"&gt;="&amp;$B304,Info!$D:$D,"&lt;="&amp;$B304,Info!$I:$I,"x")/365)*100000</f>
        <v>451299.72602739726</v>
      </c>
      <c r="AF304" s="17">
        <f>(W304*SUMIFS(Info!$C:$C,Info!$A:$A,AF$3,Info!$E:$E,"&gt;="&amp;$B304,Info!$D:$D,"&lt;="&amp;$B304,Info!$I:$I,"x")/365)*100000</f>
        <v>2502419.5068493155</v>
      </c>
      <c r="AG304" s="17">
        <f>(X304*SUMIFS(Info!$C:$C,Info!$A:$A,AG$3,Info!$E:$E,"&gt;="&amp;$B304,Info!$D:$D,"&lt;="&amp;$B304,Info!$I:$I,"x")/365)*100000</f>
        <v>1236725.4794520547</v>
      </c>
      <c r="AH304" s="17">
        <f>(Y304*SUMIFS(Info!$C:$C,Info!$A:$A,AH$3,Info!$E:$E,"&gt;="&amp;$B304,Info!$D:$D,"&lt;="&amp;$B304,Info!$I:$I,"x")/365)*100000</f>
        <v>0</v>
      </c>
      <c r="AI304" s="17">
        <f>(Z304*SUMIFS(Info!$C:$C,Info!$A:$A,AI$3,Info!$E:$E,"&gt;="&amp;$B304,Info!$D:$D,"&lt;="&amp;$B304,Info!$I:$I,"x")/365)*100000</f>
        <v>2229085.9589041094</v>
      </c>
      <c r="AJ304" s="17">
        <f>(AA304*SUMIFS(Info!$C:$C,Info!$A:$A,AJ$3,Info!$E:$E,"&gt;="&amp;$B304,Info!$D:$D,"&lt;="&amp;$B304,Info!$I:$I,"x")/365)*100000</f>
        <v>839408.21917808219</v>
      </c>
      <c r="AK304" s="17">
        <f>(AB304*SUMIFS(Info!$C:$C,Info!$A:$A,AK$3,Info!$E:$E,"&gt;="&amp;$B304,Info!$D:$D,"&lt;="&amp;$B304,Info!$I:$I,"x")/365)*100000</f>
        <v>742480.82191780838</v>
      </c>
      <c r="AL304" s="17">
        <f>(AC304*SUMIFS(Info!$C:$C,Info!$A:$A,AL$3,Info!$E:$E,"&gt;="&amp;$B304,Info!$D:$D,"&lt;="&amp;$B304,Info!$I:$I,"x")/365)*100000</f>
        <v>0</v>
      </c>
    </row>
    <row r="305" spans="2:38">
      <c r="B305" s="14">
        <f t="shared" si="99"/>
        <v>45869</v>
      </c>
      <c r="C305" s="1">
        <f>(SUMIFS('OD0040 theo Bravo'!$G:$G,'OD0040 theo Bravo'!$G:$G,"&gt;="&amp;0,'OD0040 theo Bravo'!$D:$D,C$3,'OD0040 theo Bravo'!$B:$B,"&lt;="&amp;$B305))</f>
        <v>664938</v>
      </c>
      <c r="D305" s="1">
        <f>(SUMIFS('OD0040 theo Bravo'!$G:$G,'OD0040 theo Bravo'!$G:$G,"&gt;="&amp;0,'OD0040 theo Bravo'!$D:$D,D$3,'OD0040 theo Bravo'!$B:$B,"&lt;="&amp;$B305))</f>
        <v>26230</v>
      </c>
      <c r="E305" s="1">
        <f>(SUMIFS('OD0040 theo Bravo'!$G:$G,'OD0040 theo Bravo'!$G:$G,"&gt;="&amp;0,'OD0040 theo Bravo'!$D:$D,E$3,'OD0040 theo Bravo'!$B:$B,"&lt;="&amp;$B305))</f>
        <v>1119569</v>
      </c>
      <c r="F305" s="1">
        <f>(SUMIFS('OD0040 theo Bravo'!$G:$G,'OD0040 theo Bravo'!$G:$G,"&gt;="&amp;0,'OD0040 theo Bravo'!$D:$D,F$3,'OD0040 theo Bravo'!$B:$B,"&lt;="&amp;$B305))</f>
        <v>889365</v>
      </c>
      <c r="G305" s="1">
        <f>(SUMIFS('OD0040 theo Bravo'!$G:$G,'OD0040 theo Bravo'!$G:$G,"&gt;="&amp;0,'OD0040 theo Bravo'!$D:$D,G$3,'OD0040 theo Bravo'!$B:$B,"&lt;="&amp;$B305))</f>
        <v>550000</v>
      </c>
      <c r="H305" s="1">
        <f>(SUMIFS('OD0040 theo Bravo'!$G:$G,'OD0040 theo Bravo'!$G:$G,"&gt;="&amp;0,'OD0040 theo Bravo'!$D:$D,H$3,'OD0040 theo Bravo'!$B:$B,"&lt;="&amp;$B305))</f>
        <v>558883</v>
      </c>
      <c r="I305" s="1">
        <f>(SUMIFS('OD0040 theo Bravo'!$G:$G,'OD0040 theo Bravo'!$G:$G,"&gt;="&amp;0,'OD0040 theo Bravo'!$D:$D,I$3,'OD0040 theo Bravo'!$B:$B,"&lt;="&amp;$B305))</f>
        <v>589451</v>
      </c>
      <c r="J305" s="1">
        <f>(SUMIFS('OD0040 theo Bravo'!$G:$G,'OD0040 theo Bravo'!$G:$G,"&gt;="&amp;0,'OD0040 theo Bravo'!$D:$D,J$3,'OD0040 theo Bravo'!$B:$B,"&lt;="&amp;$B305))</f>
        <v>31883</v>
      </c>
      <c r="K305" s="1">
        <f>(SUMIFS('OD0040 theo Bravo'!$G:$G,'OD0040 theo Bravo'!$G:$G,"&gt;="&amp;0,'OD0040 theo Bravo'!$D:$D,K$3,'OD0040 theo Bravo'!$B:$B,"&lt;="&amp;$B305))</f>
        <v>49247</v>
      </c>
      <c r="L305" s="1">
        <f>-(SUMIFS('OD0040 theo Bravo'!$G:$G,'OD0040 theo Bravo'!$G:$G,"&lt;"&amp;0,'OD0040 theo Bravo'!$D:$D,L$3))</f>
        <v>504722</v>
      </c>
      <c r="M305" s="1">
        <f>-(SUMIFS('OD0040 theo Bravo'!$G:$G,'OD0040 theo Bravo'!$G:$G,"&lt;"&amp;0,'OD0040 theo Bravo'!$D:$D,M$3))</f>
        <v>0</v>
      </c>
      <c r="N305" s="1">
        <f>-(SUMIFS('OD0040 theo Bravo'!$G:$G,'OD0040 theo Bravo'!$G:$G,"&lt;"&amp;0,'OD0040 theo Bravo'!$D:$D,N$3))</f>
        <v>974267</v>
      </c>
      <c r="O305" s="1">
        <f>-(SUMIFS('OD0040 theo Bravo'!$G:$G,'OD0040 theo Bravo'!$G:$G,"&lt;"&amp;0,'OD0040 theo Bravo'!$D:$D,O$3))</f>
        <v>830018</v>
      </c>
      <c r="P305" s="1">
        <f>-(SUMIFS('OD0040 theo Bravo'!$G:$G,'OD0040 theo Bravo'!$G:$G,"&lt;"&amp;0,'OD0040 theo Bravo'!$D:$D,P$3))</f>
        <v>550000</v>
      </c>
      <c r="Q305" s="1">
        <f>-(SUMIFS('OD0040 theo Bravo'!$G:$G,'OD0040 theo Bravo'!$G:$G,"&lt;"&amp;0,'OD0040 theo Bravo'!$D:$D,Q$3))</f>
        <v>449984</v>
      </c>
      <c r="R305" s="1">
        <f>-(SUMIFS('OD0040 theo Bravo'!$G:$G,'OD0040 theo Bravo'!$G:$G,"&lt;"&amp;0,'OD0040 theo Bravo'!$D:$D,R$3))</f>
        <v>550145</v>
      </c>
      <c r="S305" s="1">
        <f>-(SUMIFS('OD0040 theo Bravo'!$G:$G,'OD0040 theo Bravo'!$G:$G,"&lt;"&amp;0,'OD0040 theo Bravo'!$D:$D,S$3))</f>
        <v>0</v>
      </c>
      <c r="T305" s="1">
        <f>-(SUMIFS('OD0040 theo Bravo'!$G:$G,'OD0040 theo Bravo'!$G:$G,"&lt;"&amp;0,'OD0040 theo Bravo'!$D:$D,T$3))</f>
        <v>49247</v>
      </c>
      <c r="U305" s="18">
        <f t="shared" si="91"/>
        <v>160216</v>
      </c>
      <c r="V305" s="18">
        <f t="shared" si="92"/>
        <v>26230</v>
      </c>
      <c r="W305" s="18">
        <f t="shared" si="93"/>
        <v>145302</v>
      </c>
      <c r="X305" s="18">
        <f t="shared" si="94"/>
        <v>59347</v>
      </c>
      <c r="Y305" s="18">
        <f t="shared" si="95"/>
        <v>0</v>
      </c>
      <c r="Z305" s="18">
        <f t="shared" si="96"/>
        <v>108899</v>
      </c>
      <c r="AA305" s="18">
        <f t="shared" si="97"/>
        <v>39306</v>
      </c>
      <c r="AB305" s="18">
        <f t="shared" si="98"/>
        <v>31883</v>
      </c>
      <c r="AC305" s="18">
        <f t="shared" si="98"/>
        <v>0</v>
      </c>
      <c r="AD305" s="17">
        <f>(U305*SUMIFS(Info!$C:$C,Info!$A:$A,AD$3,Info!$E:$E,"&gt;="&amp;$B305,Info!$D:$D,"&lt;="&amp;$B305,Info!$I:$I,"x")/365)*100000</f>
        <v>2932172.2739726026</v>
      </c>
      <c r="AE305" s="17">
        <f>(V305*SUMIFS(Info!$C:$C,Info!$A:$A,AE$3,Info!$E:$E,"&gt;="&amp;$B305,Info!$D:$D,"&lt;="&amp;$B305,Info!$I:$I,"x")/365)*100000</f>
        <v>451299.72602739726</v>
      </c>
      <c r="AF305" s="17">
        <f>(W305*SUMIFS(Info!$C:$C,Info!$A:$A,AF$3,Info!$E:$E,"&gt;="&amp;$B305,Info!$D:$D,"&lt;="&amp;$B305,Info!$I:$I,"x")/365)*100000</f>
        <v>2659225.6438356168</v>
      </c>
      <c r="AG305" s="17">
        <f>(X305*SUMIFS(Info!$C:$C,Info!$A:$A,AG$3,Info!$E:$E,"&gt;="&amp;$B305,Info!$D:$D,"&lt;="&amp;$B305,Info!$I:$I,"x")/365)*100000</f>
        <v>1251977.8082191781</v>
      </c>
      <c r="AH305" s="17">
        <f>(Y305*SUMIFS(Info!$C:$C,Info!$A:$A,AH$3,Info!$E:$E,"&gt;="&amp;$B305,Info!$D:$D,"&lt;="&amp;$B305,Info!$I:$I,"x")/365)*100000</f>
        <v>0</v>
      </c>
      <c r="AI305" s="17">
        <f>(Z305*SUMIFS(Info!$C:$C,Info!$A:$A,AI$3,Info!$E:$E,"&gt;="&amp;$B305,Info!$D:$D,"&lt;="&amp;$B305,Info!$I:$I,"x")/365)*100000</f>
        <v>2230191.8493150682</v>
      </c>
      <c r="AJ305" s="17">
        <f>(AA305*SUMIFS(Info!$C:$C,Info!$A:$A,AJ$3,Info!$E:$E,"&gt;="&amp;$B305,Info!$D:$D,"&lt;="&amp;$B305,Info!$I:$I,"x")/365)*100000</f>
        <v>839963.8356164383</v>
      </c>
      <c r="AK305" s="17">
        <f>(AB305*SUMIFS(Info!$C:$C,Info!$A:$A,AK$3,Info!$E:$E,"&gt;="&amp;$B305,Info!$D:$D,"&lt;="&amp;$B305,Info!$I:$I,"x")/365)*100000</f>
        <v>742480.82191780838</v>
      </c>
      <c r="AL305" s="17">
        <f>(AC305*SUMIFS(Info!$C:$C,Info!$A:$A,AL$3,Info!$E:$E,"&gt;="&amp;$B305,Info!$D:$D,"&lt;="&amp;$B305,Info!$I:$I,"x")/365)*100000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0B156-A757-4839-89EE-A3010C4A32FF}">
  <dimension ref="V1:AF17"/>
  <sheetViews>
    <sheetView workbookViewId="0"/>
  </sheetViews>
  <sheetFormatPr defaultRowHeight="14.5"/>
  <cols>
    <col min="19" max="19" width="10.90625" customWidth="1"/>
    <col min="20" max="20" width="8.81640625" bestFit="1" customWidth="1"/>
    <col min="21" max="21" width="11.81640625" bestFit="1" customWidth="1"/>
    <col min="22" max="22" width="18.1796875" customWidth="1"/>
    <col min="23" max="23" width="15.36328125" customWidth="1"/>
    <col min="28" max="28" width="13.6328125" bestFit="1" customWidth="1"/>
    <col min="30" max="30" width="11.08984375" bestFit="1" customWidth="1"/>
    <col min="31" max="31" width="14.1796875" customWidth="1"/>
  </cols>
  <sheetData>
    <row r="1" spans="22:32" ht="20">
      <c r="V1" s="57" t="s">
        <v>107</v>
      </c>
      <c r="W1" s="57" t="s">
        <v>108</v>
      </c>
      <c r="X1" s="57" t="s">
        <v>109</v>
      </c>
      <c r="Y1" s="57" t="s">
        <v>110</v>
      </c>
      <c r="Z1" s="57" t="s">
        <v>111</v>
      </c>
      <c r="AA1" s="57" t="s">
        <v>112</v>
      </c>
      <c r="AB1" s="57" t="s">
        <v>113</v>
      </c>
      <c r="AC1" s="57" t="s">
        <v>114</v>
      </c>
      <c r="AD1" s="57" t="s">
        <v>115</v>
      </c>
      <c r="AE1" s="57" t="s">
        <v>116</v>
      </c>
      <c r="AF1" s="57" t="s">
        <v>117</v>
      </c>
    </row>
    <row r="2" spans="22:32">
      <c r="V2" s="58">
        <v>11</v>
      </c>
      <c r="W2" s="59">
        <v>45838</v>
      </c>
      <c r="X2" s="59">
        <v>45838</v>
      </c>
      <c r="Y2" s="58" t="s">
        <v>105</v>
      </c>
      <c r="Z2" s="58" t="s">
        <v>83</v>
      </c>
      <c r="AA2" s="58" t="s">
        <v>106</v>
      </c>
      <c r="AB2" s="60">
        <v>125.419</v>
      </c>
      <c r="AC2" s="61">
        <v>25939</v>
      </c>
      <c r="AD2" s="62">
        <v>240000</v>
      </c>
      <c r="AE2" s="62">
        <v>30975120000</v>
      </c>
      <c r="AF2" s="59">
        <v>45839</v>
      </c>
    </row>
    <row r="3" spans="22:32">
      <c r="V3" s="58">
        <v>12</v>
      </c>
      <c r="W3" s="59">
        <v>45838</v>
      </c>
      <c r="X3" s="59">
        <v>45838</v>
      </c>
      <c r="Y3" s="58" t="s">
        <v>105</v>
      </c>
      <c r="Z3" s="58" t="s">
        <v>83</v>
      </c>
      <c r="AA3" s="58" t="s">
        <v>106</v>
      </c>
      <c r="AB3" s="60">
        <v>125.435</v>
      </c>
      <c r="AC3" s="61">
        <v>25911</v>
      </c>
      <c r="AD3" s="62">
        <v>1030000</v>
      </c>
      <c r="AE3" s="62">
        <v>132951370000</v>
      </c>
      <c r="AF3" s="59">
        <v>45839</v>
      </c>
    </row>
    <row r="4" spans="22:32">
      <c r="V4" s="58">
        <v>13</v>
      </c>
      <c r="W4" s="59">
        <v>45838</v>
      </c>
      <c r="X4" s="59">
        <v>45838</v>
      </c>
      <c r="Y4" s="58" t="s">
        <v>105</v>
      </c>
      <c r="Z4" s="58" t="s">
        <v>83</v>
      </c>
      <c r="AA4" s="58" t="s">
        <v>106</v>
      </c>
      <c r="AB4" s="60">
        <v>125.43300000000001</v>
      </c>
      <c r="AC4" s="61">
        <v>25915</v>
      </c>
      <c r="AD4" s="62">
        <v>3750000</v>
      </c>
      <c r="AE4" s="62">
        <v>484038750000</v>
      </c>
      <c r="AF4" s="59">
        <v>45839</v>
      </c>
    </row>
    <row r="5" spans="22:32">
      <c r="V5" s="58">
        <v>14</v>
      </c>
      <c r="W5" s="59">
        <v>45838</v>
      </c>
      <c r="X5" s="59">
        <v>45838</v>
      </c>
      <c r="Y5" s="58" t="s">
        <v>105</v>
      </c>
      <c r="Z5" s="58" t="s">
        <v>83</v>
      </c>
      <c r="AA5" s="58" t="s">
        <v>106</v>
      </c>
      <c r="AB5" s="60">
        <v>124.53</v>
      </c>
      <c r="AC5" s="61">
        <v>27456</v>
      </c>
      <c r="AD5" s="62">
        <v>2060000</v>
      </c>
      <c r="AE5" s="62">
        <v>264038440000</v>
      </c>
      <c r="AF5" s="59">
        <v>45839</v>
      </c>
    </row>
    <row r="6" spans="22:32">
      <c r="V6" s="58">
        <v>15</v>
      </c>
      <c r="W6" s="59">
        <v>45838</v>
      </c>
      <c r="X6" s="59">
        <v>45838</v>
      </c>
      <c r="Y6" s="58" t="s">
        <v>105</v>
      </c>
      <c r="Z6" s="58" t="s">
        <v>83</v>
      </c>
      <c r="AA6" s="58" t="s">
        <v>106</v>
      </c>
      <c r="AB6" s="60">
        <v>125.419</v>
      </c>
      <c r="AC6" s="61">
        <v>25939</v>
      </c>
      <c r="AD6" s="62">
        <v>240000</v>
      </c>
      <c r="AE6" s="62">
        <v>30975120000</v>
      </c>
      <c r="AF6" s="59">
        <v>45839</v>
      </c>
    </row>
    <row r="7" spans="22:32">
      <c r="V7" s="58">
        <v>16</v>
      </c>
      <c r="W7" s="59">
        <v>45838</v>
      </c>
      <c r="X7" s="59">
        <v>45838</v>
      </c>
      <c r="Y7" s="58" t="s">
        <v>105</v>
      </c>
      <c r="Z7" s="58" t="s">
        <v>83</v>
      </c>
      <c r="AA7" s="58" t="s">
        <v>106</v>
      </c>
      <c r="AB7" s="60">
        <v>125.43300000000001</v>
      </c>
      <c r="AC7" s="61">
        <v>25915</v>
      </c>
      <c r="AD7" s="62">
        <v>3610000</v>
      </c>
      <c r="AE7" s="62">
        <v>465967970000</v>
      </c>
      <c r="AF7" s="59">
        <v>45839</v>
      </c>
    </row>
    <row r="9" spans="22:32">
      <c r="AC9" t="s">
        <v>118</v>
      </c>
      <c r="AD9" s="1">
        <f>SUM(AE2:AE7)/SUM(AD2:AD7)</f>
        <v>128906.38334858189</v>
      </c>
    </row>
    <row r="17" spans="28:28">
      <c r="AB17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A1FF8-0E31-420A-9857-A1B9385E2163}">
  <dimension ref="A1:N2886"/>
  <sheetViews>
    <sheetView workbookViewId="0"/>
  </sheetViews>
  <sheetFormatPr defaultRowHeight="14.5"/>
  <cols>
    <col min="3" max="3" width="12.81640625" customWidth="1"/>
    <col min="5" max="5" width="11.1796875" customWidth="1"/>
    <col min="13" max="13" width="11.90625" customWidth="1"/>
  </cols>
  <sheetData>
    <row r="1" spans="1:14">
      <c r="I1" s="49" t="s">
        <v>93</v>
      </c>
      <c r="N1" s="49" t="s">
        <v>95</v>
      </c>
    </row>
    <row r="2" spans="1:14">
      <c r="A2" s="46"/>
      <c r="B2" s="8"/>
      <c r="C2" s="9"/>
      <c r="D2" s="9"/>
      <c r="E2" s="10"/>
      <c r="I2" s="14">
        <v>45839</v>
      </c>
      <c r="J2" s="65" t="s">
        <v>46</v>
      </c>
      <c r="K2" s="73" t="s">
        <v>121</v>
      </c>
      <c r="L2" s="50">
        <f>SUMIFS(D:D,$C:$C,$K2,$B:$B,$J2,$A:$A,$I2)</f>
        <v>606</v>
      </c>
      <c r="M2" s="50">
        <f>SUMIFS(E:E,$C:$C,$K2,$B:$B,$J2,$A:$A,$I2)</f>
        <v>63205640</v>
      </c>
    </row>
    <row r="3" spans="1:14">
      <c r="A3" s="14">
        <v>45839</v>
      </c>
      <c r="B3" s="65" t="s">
        <v>46</v>
      </c>
      <c r="C3" s="73" t="s">
        <v>121</v>
      </c>
      <c r="D3" s="9">
        <v>90</v>
      </c>
      <c r="E3" s="10">
        <v>9415530</v>
      </c>
      <c r="I3" s="14">
        <v>45839</v>
      </c>
      <c r="J3" s="65" t="s">
        <v>14</v>
      </c>
      <c r="K3" s="73" t="s">
        <v>121</v>
      </c>
      <c r="L3" s="50">
        <f t="shared" ref="L3:L66" si="0">SUMIFS(D:D,$C:$C,$K3,$B:$B,$J3,$A:$A,$I3)</f>
        <v>398</v>
      </c>
      <c r="M3" s="50">
        <f t="shared" ref="M3:M66" si="1">SUMIFS(E:E,$C:$C,$K3,$B:$B,$J3,$A:$A,$I3)</f>
        <v>43365529</v>
      </c>
    </row>
    <row r="4" spans="1:14">
      <c r="A4" s="14">
        <v>45839</v>
      </c>
      <c r="B4" s="65" t="s">
        <v>46</v>
      </c>
      <c r="C4" s="73" t="s">
        <v>122</v>
      </c>
      <c r="D4" s="9">
        <v>-479</v>
      </c>
      <c r="E4" s="10">
        <v>-49969759</v>
      </c>
      <c r="I4" s="14">
        <v>45839</v>
      </c>
      <c r="J4" s="65" t="s">
        <v>48</v>
      </c>
      <c r="K4" s="73" t="s">
        <v>121</v>
      </c>
      <c r="L4" s="50">
        <f t="shared" si="0"/>
        <v>1892</v>
      </c>
      <c r="M4" s="50">
        <f t="shared" si="1"/>
        <v>209401289</v>
      </c>
    </row>
    <row r="5" spans="1:14">
      <c r="A5" s="14">
        <v>45839</v>
      </c>
      <c r="B5" s="65" t="s">
        <v>14</v>
      </c>
      <c r="C5" s="73" t="s">
        <v>122</v>
      </c>
      <c r="D5" s="9">
        <v>-37</v>
      </c>
      <c r="E5" s="10">
        <v>-3995186</v>
      </c>
      <c r="I5" s="14">
        <v>45839</v>
      </c>
      <c r="J5" s="65" t="s">
        <v>90</v>
      </c>
      <c r="K5" s="73" t="s">
        <v>121</v>
      </c>
      <c r="L5" s="50">
        <f t="shared" si="0"/>
        <v>781</v>
      </c>
      <c r="M5" s="50">
        <f t="shared" si="1"/>
        <v>84960580</v>
      </c>
    </row>
    <row r="6" spans="1:14">
      <c r="A6" s="14">
        <v>45839</v>
      </c>
      <c r="B6" s="65" t="s">
        <v>46</v>
      </c>
      <c r="C6" s="73" t="s">
        <v>122</v>
      </c>
      <c r="D6" s="9">
        <v>-48</v>
      </c>
      <c r="E6" s="10">
        <v>-5007408</v>
      </c>
      <c r="I6" s="14">
        <v>45839</v>
      </c>
      <c r="J6" s="65" t="s">
        <v>15</v>
      </c>
      <c r="K6" s="73" t="s">
        <v>121</v>
      </c>
      <c r="L6" s="50">
        <f t="shared" si="0"/>
        <v>281</v>
      </c>
      <c r="M6" s="50">
        <f t="shared" si="1"/>
        <v>30805107</v>
      </c>
    </row>
    <row r="7" spans="1:14">
      <c r="A7" s="14">
        <v>45839</v>
      </c>
      <c r="B7" s="65" t="s">
        <v>46</v>
      </c>
      <c r="C7" s="73" t="s">
        <v>122</v>
      </c>
      <c r="D7" s="9">
        <v>-34</v>
      </c>
      <c r="E7" s="10">
        <v>-3546914</v>
      </c>
      <c r="I7" s="14">
        <v>45839</v>
      </c>
      <c r="J7" s="65" t="s">
        <v>98</v>
      </c>
      <c r="K7" s="73" t="s">
        <v>121</v>
      </c>
      <c r="L7" s="50">
        <f t="shared" si="0"/>
        <v>30</v>
      </c>
      <c r="M7" s="50">
        <f t="shared" si="1"/>
        <v>3110460</v>
      </c>
    </row>
    <row r="8" spans="1:14">
      <c r="A8" s="14">
        <v>45839</v>
      </c>
      <c r="B8" s="65" t="s">
        <v>46</v>
      </c>
      <c r="C8" s="73" t="s">
        <v>122</v>
      </c>
      <c r="D8" s="9">
        <v>-479</v>
      </c>
      <c r="E8" s="10">
        <v>-49969759</v>
      </c>
      <c r="I8" s="14">
        <v>45839</v>
      </c>
      <c r="J8" s="65" t="s">
        <v>46</v>
      </c>
      <c r="K8" s="73" t="s">
        <v>122</v>
      </c>
      <c r="L8" s="50">
        <f t="shared" si="0"/>
        <v>-24488</v>
      </c>
      <c r="M8" s="50">
        <f t="shared" si="1"/>
        <v>-2554612648</v>
      </c>
    </row>
    <row r="9" spans="1:14">
      <c r="A9" s="14">
        <v>45839</v>
      </c>
      <c r="B9" s="65" t="s">
        <v>14</v>
      </c>
      <c r="C9" s="73" t="s">
        <v>122</v>
      </c>
      <c r="D9" s="9">
        <v>-9</v>
      </c>
      <c r="E9" s="10">
        <v>-971802</v>
      </c>
      <c r="I9" s="14">
        <v>45839</v>
      </c>
      <c r="J9" s="65" t="s">
        <v>14</v>
      </c>
      <c r="K9" s="73" t="s">
        <v>122</v>
      </c>
      <c r="L9" s="50">
        <f t="shared" si="0"/>
        <v>-457</v>
      </c>
      <c r="M9" s="50">
        <f t="shared" si="1"/>
        <v>-49345946</v>
      </c>
    </row>
    <row r="10" spans="1:14">
      <c r="A10" s="14">
        <v>45839</v>
      </c>
      <c r="B10" s="65" t="s">
        <v>46</v>
      </c>
      <c r="C10" s="73" t="s">
        <v>122</v>
      </c>
      <c r="D10" s="9">
        <v>-14</v>
      </c>
      <c r="E10" s="10">
        <v>-1460494</v>
      </c>
      <c r="I10" s="14">
        <v>45840</v>
      </c>
      <c r="J10" s="65" t="s">
        <v>46</v>
      </c>
      <c r="K10" s="73" t="s">
        <v>121</v>
      </c>
      <c r="L10" s="50">
        <f t="shared" si="0"/>
        <v>4690</v>
      </c>
      <c r="M10" s="50">
        <f t="shared" si="1"/>
        <v>490852600</v>
      </c>
    </row>
    <row r="11" spans="1:14">
      <c r="A11" s="14">
        <v>45839</v>
      </c>
      <c r="B11" s="65" t="s">
        <v>46</v>
      </c>
      <c r="C11" s="73" t="s">
        <v>122</v>
      </c>
      <c r="D11" s="9">
        <v>-9</v>
      </c>
      <c r="E11" s="10">
        <v>-938889</v>
      </c>
      <c r="I11" s="14">
        <v>45840</v>
      </c>
      <c r="J11" s="65" t="s">
        <v>15</v>
      </c>
      <c r="K11" s="73" t="s">
        <v>121</v>
      </c>
      <c r="L11" s="50">
        <f t="shared" si="0"/>
        <v>161</v>
      </c>
      <c r="M11" s="50">
        <f t="shared" si="1"/>
        <v>17521878</v>
      </c>
    </row>
    <row r="12" spans="1:14">
      <c r="A12" s="14">
        <v>45839</v>
      </c>
      <c r="B12" s="65" t="s">
        <v>14</v>
      </c>
      <c r="C12" s="73" t="s">
        <v>122</v>
      </c>
      <c r="D12" s="9">
        <v>-9</v>
      </c>
      <c r="E12" s="10">
        <v>-971802</v>
      </c>
      <c r="I12" s="14">
        <v>45840</v>
      </c>
      <c r="J12" s="65" t="s">
        <v>48</v>
      </c>
      <c r="K12" s="73" t="s">
        <v>121</v>
      </c>
      <c r="L12" s="50">
        <f t="shared" si="0"/>
        <v>135</v>
      </c>
      <c r="M12" s="50">
        <f t="shared" si="1"/>
        <v>14929785</v>
      </c>
    </row>
    <row r="13" spans="1:14">
      <c r="A13" s="14">
        <v>45839</v>
      </c>
      <c r="B13" s="65" t="s">
        <v>14</v>
      </c>
      <c r="C13" s="73" t="s">
        <v>122</v>
      </c>
      <c r="D13" s="9">
        <v>-18</v>
      </c>
      <c r="E13" s="10">
        <v>-1943604</v>
      </c>
      <c r="I13" s="14">
        <v>45840</v>
      </c>
      <c r="J13" s="65" t="s">
        <v>16</v>
      </c>
      <c r="K13" s="73" t="s">
        <v>121</v>
      </c>
      <c r="L13" s="50">
        <f t="shared" si="0"/>
        <v>4830</v>
      </c>
      <c r="M13" s="50">
        <f t="shared" si="1"/>
        <v>496041000</v>
      </c>
    </row>
    <row r="14" spans="1:14">
      <c r="A14" s="14">
        <v>45839</v>
      </c>
      <c r="B14" s="65" t="s">
        <v>46</v>
      </c>
      <c r="C14" s="73" t="s">
        <v>122</v>
      </c>
      <c r="D14" s="9">
        <v>-9</v>
      </c>
      <c r="E14" s="10">
        <v>-938889</v>
      </c>
      <c r="I14" s="14">
        <v>45840</v>
      </c>
      <c r="J14" s="65" t="s">
        <v>14</v>
      </c>
      <c r="K14" s="73" t="s">
        <v>121</v>
      </c>
      <c r="L14" s="50">
        <f t="shared" si="0"/>
        <v>46</v>
      </c>
      <c r="M14" s="50">
        <f t="shared" si="1"/>
        <v>4959122</v>
      </c>
    </row>
    <row r="15" spans="1:14">
      <c r="A15" s="14">
        <v>45839</v>
      </c>
      <c r="B15" s="65" t="s">
        <v>14</v>
      </c>
      <c r="C15" s="73" t="s">
        <v>122</v>
      </c>
      <c r="D15" s="9">
        <v>-9</v>
      </c>
      <c r="E15" s="10">
        <v>-971802</v>
      </c>
      <c r="I15" s="14">
        <v>45840</v>
      </c>
      <c r="J15" s="65" t="s">
        <v>46</v>
      </c>
      <c r="K15" s="73" t="s">
        <v>122</v>
      </c>
      <c r="L15" s="50">
        <f t="shared" si="0"/>
        <v>-17814</v>
      </c>
      <c r="M15" s="50">
        <f t="shared" si="1"/>
        <v>-1858797928</v>
      </c>
    </row>
    <row r="16" spans="1:14">
      <c r="A16" s="14">
        <v>45839</v>
      </c>
      <c r="B16" s="65" t="s">
        <v>46</v>
      </c>
      <c r="C16" s="73" t="s">
        <v>122</v>
      </c>
      <c r="D16" s="9">
        <v>-71</v>
      </c>
      <c r="E16" s="10">
        <v>-7406791</v>
      </c>
      <c r="I16" s="14">
        <v>45840</v>
      </c>
      <c r="J16" s="65" t="s">
        <v>14</v>
      </c>
      <c r="K16" s="73" t="s">
        <v>122</v>
      </c>
      <c r="L16" s="50">
        <f t="shared" si="0"/>
        <v>-477</v>
      </c>
      <c r="M16" s="50">
        <f t="shared" si="1"/>
        <v>-51515046</v>
      </c>
    </row>
    <row r="17" spans="1:13">
      <c r="A17" s="14">
        <v>45839</v>
      </c>
      <c r="B17" s="65" t="s">
        <v>46</v>
      </c>
      <c r="C17" s="73" t="s">
        <v>122</v>
      </c>
      <c r="D17" s="9">
        <v>-91</v>
      </c>
      <c r="E17" s="10">
        <v>-9493211</v>
      </c>
      <c r="I17" s="14">
        <v>45841</v>
      </c>
      <c r="J17" s="65" t="s">
        <v>14</v>
      </c>
      <c r="K17" s="73" t="s">
        <v>121</v>
      </c>
      <c r="L17" s="50">
        <f t="shared" si="0"/>
        <v>77</v>
      </c>
      <c r="M17" s="50">
        <f t="shared" si="1"/>
        <v>8111368</v>
      </c>
    </row>
    <row r="18" spans="1:13">
      <c r="A18" s="14">
        <v>45839</v>
      </c>
      <c r="B18" s="65" t="s">
        <v>46</v>
      </c>
      <c r="C18" s="73" t="s">
        <v>122</v>
      </c>
      <c r="D18" s="9">
        <v>-38</v>
      </c>
      <c r="E18" s="10">
        <v>-3964198</v>
      </c>
      <c r="I18" s="14">
        <v>45841</v>
      </c>
      <c r="J18" s="65" t="s">
        <v>46</v>
      </c>
      <c r="K18" s="73" t="s">
        <v>121</v>
      </c>
      <c r="L18" s="50">
        <f t="shared" si="0"/>
        <v>7994</v>
      </c>
      <c r="M18" s="50">
        <f t="shared" si="1"/>
        <v>836696525</v>
      </c>
    </row>
    <row r="19" spans="1:13">
      <c r="A19" s="14">
        <v>45839</v>
      </c>
      <c r="B19" s="65" t="s">
        <v>46</v>
      </c>
      <c r="C19" s="73" t="s">
        <v>122</v>
      </c>
      <c r="D19" s="9">
        <v>-47</v>
      </c>
      <c r="E19" s="10">
        <v>-4903087</v>
      </c>
      <c r="I19" s="14">
        <v>45841</v>
      </c>
      <c r="J19" s="65" t="s">
        <v>48</v>
      </c>
      <c r="K19" s="73" t="s">
        <v>121</v>
      </c>
      <c r="L19" s="50">
        <f t="shared" si="0"/>
        <v>31</v>
      </c>
      <c r="M19" s="50">
        <f t="shared" si="1"/>
        <v>3431007</v>
      </c>
    </row>
    <row r="20" spans="1:13">
      <c r="A20" s="14">
        <v>45839</v>
      </c>
      <c r="B20" s="65" t="s">
        <v>46</v>
      </c>
      <c r="C20" s="73" t="s">
        <v>122</v>
      </c>
      <c r="D20" s="9">
        <v>-1916</v>
      </c>
      <c r="E20" s="10">
        <v>-199879036</v>
      </c>
      <c r="I20" s="14">
        <v>45841</v>
      </c>
      <c r="J20" s="65" t="s">
        <v>15</v>
      </c>
      <c r="K20" s="73" t="s">
        <v>121</v>
      </c>
      <c r="L20" s="50">
        <f t="shared" si="0"/>
        <v>466</v>
      </c>
      <c r="M20" s="50">
        <f t="shared" si="1"/>
        <v>51070827</v>
      </c>
    </row>
    <row r="21" spans="1:13">
      <c r="A21" s="14">
        <v>45839</v>
      </c>
      <c r="B21" s="65" t="s">
        <v>14</v>
      </c>
      <c r="C21" s="73" t="s">
        <v>121</v>
      </c>
      <c r="D21" s="9">
        <v>9</v>
      </c>
      <c r="E21" s="10">
        <v>973251</v>
      </c>
      <c r="I21" s="14">
        <v>45841</v>
      </c>
      <c r="J21" s="65" t="s">
        <v>16</v>
      </c>
      <c r="K21" s="73" t="s">
        <v>121</v>
      </c>
      <c r="L21" s="50">
        <f t="shared" si="0"/>
        <v>9450</v>
      </c>
      <c r="M21" s="50">
        <f t="shared" si="1"/>
        <v>970560500</v>
      </c>
    </row>
    <row r="22" spans="1:13">
      <c r="A22" s="14">
        <v>45839</v>
      </c>
      <c r="B22" s="65" t="s">
        <v>46</v>
      </c>
      <c r="C22" s="73" t="s">
        <v>122</v>
      </c>
      <c r="D22" s="9">
        <v>-11</v>
      </c>
      <c r="E22" s="10">
        <v>-1147531</v>
      </c>
      <c r="I22" s="14">
        <v>45841</v>
      </c>
      <c r="J22" s="65" t="s">
        <v>90</v>
      </c>
      <c r="K22" s="73" t="s">
        <v>121</v>
      </c>
      <c r="L22" s="50">
        <f t="shared" si="0"/>
        <v>9</v>
      </c>
      <c r="M22" s="50">
        <f t="shared" si="1"/>
        <v>979371</v>
      </c>
    </row>
    <row r="23" spans="1:13">
      <c r="A23" s="14">
        <v>45839</v>
      </c>
      <c r="B23" s="65" t="s">
        <v>46</v>
      </c>
      <c r="C23" s="73" t="s">
        <v>122</v>
      </c>
      <c r="D23" s="9">
        <v>-9</v>
      </c>
      <c r="E23" s="10">
        <v>-938889</v>
      </c>
      <c r="I23" s="14">
        <v>45841</v>
      </c>
      <c r="J23" s="65" t="s">
        <v>46</v>
      </c>
      <c r="K23" s="73" t="s">
        <v>122</v>
      </c>
      <c r="L23" s="50">
        <f t="shared" si="0"/>
        <v>-24661</v>
      </c>
      <c r="M23" s="50">
        <f t="shared" si="1"/>
        <v>-2573942553</v>
      </c>
    </row>
    <row r="24" spans="1:13">
      <c r="A24" s="14">
        <v>45839</v>
      </c>
      <c r="B24" s="65" t="s">
        <v>46</v>
      </c>
      <c r="C24" s="73" t="s">
        <v>122</v>
      </c>
      <c r="D24" s="9">
        <v>-379</v>
      </c>
      <c r="E24" s="10">
        <v>-39537659</v>
      </c>
      <c r="I24" s="14">
        <v>45841</v>
      </c>
      <c r="J24" s="65" t="s">
        <v>14</v>
      </c>
      <c r="K24" s="73" t="s">
        <v>122</v>
      </c>
      <c r="L24" s="50">
        <f t="shared" si="0"/>
        <v>-174</v>
      </c>
      <c r="M24" s="50">
        <f t="shared" si="1"/>
        <v>-18794958</v>
      </c>
    </row>
    <row r="25" spans="1:13">
      <c r="A25" s="14">
        <v>45839</v>
      </c>
      <c r="B25" s="65" t="s">
        <v>46</v>
      </c>
      <c r="C25" s="73" t="s">
        <v>122</v>
      </c>
      <c r="D25" s="9">
        <v>-9</v>
      </c>
      <c r="E25" s="10">
        <v>-938889</v>
      </c>
      <c r="I25" s="14">
        <v>45842</v>
      </c>
      <c r="J25" s="65" t="s">
        <v>14</v>
      </c>
      <c r="K25" s="73" t="s">
        <v>121</v>
      </c>
      <c r="L25" s="50">
        <f t="shared" si="0"/>
        <v>677</v>
      </c>
      <c r="M25" s="50">
        <f t="shared" si="1"/>
        <v>73452241</v>
      </c>
    </row>
    <row r="26" spans="1:13">
      <c r="A26" s="14">
        <v>45839</v>
      </c>
      <c r="B26" s="65" t="s">
        <v>46</v>
      </c>
      <c r="C26" s="73" t="s">
        <v>122</v>
      </c>
      <c r="D26" s="9">
        <v>-9</v>
      </c>
      <c r="E26" s="10">
        <v>-938889</v>
      </c>
      <c r="I26" s="14">
        <v>45842</v>
      </c>
      <c r="J26" s="65" t="s">
        <v>15</v>
      </c>
      <c r="K26" s="73" t="s">
        <v>121</v>
      </c>
      <c r="L26" s="50">
        <f t="shared" si="0"/>
        <v>869</v>
      </c>
      <c r="M26" s="50">
        <f t="shared" si="1"/>
        <v>95447072</v>
      </c>
    </row>
    <row r="27" spans="1:13">
      <c r="A27" s="14">
        <v>45839</v>
      </c>
      <c r="B27" s="65" t="s">
        <v>46</v>
      </c>
      <c r="C27" s="73" t="s">
        <v>122</v>
      </c>
      <c r="D27" s="9">
        <v>-9</v>
      </c>
      <c r="E27" s="10">
        <v>-938889</v>
      </c>
      <c r="I27" s="14">
        <v>45842</v>
      </c>
      <c r="J27" s="65" t="s">
        <v>90</v>
      </c>
      <c r="K27" s="73" t="s">
        <v>121</v>
      </c>
      <c r="L27" s="50">
        <f t="shared" si="0"/>
        <v>92</v>
      </c>
      <c r="M27" s="50">
        <f t="shared" si="1"/>
        <v>9969212</v>
      </c>
    </row>
    <row r="28" spans="1:13">
      <c r="A28" s="14">
        <v>45839</v>
      </c>
      <c r="B28" s="65" t="s">
        <v>46</v>
      </c>
      <c r="C28" s="73" t="s">
        <v>122</v>
      </c>
      <c r="D28" s="9">
        <v>-19</v>
      </c>
      <c r="E28" s="10">
        <v>-1982099</v>
      </c>
      <c r="I28" s="14">
        <v>45842</v>
      </c>
      <c r="J28" s="65" t="s">
        <v>48</v>
      </c>
      <c r="K28" s="73" t="s">
        <v>121</v>
      </c>
      <c r="L28" s="50">
        <f t="shared" si="0"/>
        <v>171</v>
      </c>
      <c r="M28" s="50">
        <f t="shared" si="1"/>
        <v>18931824</v>
      </c>
    </row>
    <row r="29" spans="1:13">
      <c r="A29" s="14">
        <v>45839</v>
      </c>
      <c r="B29" s="65" t="s">
        <v>48</v>
      </c>
      <c r="C29" s="73" t="s">
        <v>121</v>
      </c>
      <c r="D29" s="9">
        <v>75</v>
      </c>
      <c r="E29" s="10">
        <v>8300775</v>
      </c>
      <c r="I29" s="14">
        <v>45842</v>
      </c>
      <c r="J29" s="65" t="s">
        <v>46</v>
      </c>
      <c r="K29" s="73" t="s">
        <v>121</v>
      </c>
      <c r="L29" s="50">
        <f t="shared" si="0"/>
        <v>481</v>
      </c>
      <c r="M29" s="50">
        <f t="shared" si="1"/>
        <v>50207926</v>
      </c>
    </row>
    <row r="30" spans="1:13">
      <c r="A30" s="14">
        <v>45839</v>
      </c>
      <c r="B30" s="65" t="s">
        <v>46</v>
      </c>
      <c r="C30" s="73" t="s">
        <v>121</v>
      </c>
      <c r="D30" s="9">
        <v>204</v>
      </c>
      <c r="E30" s="10">
        <v>21175404</v>
      </c>
      <c r="I30" s="14">
        <v>45842</v>
      </c>
      <c r="J30" s="65" t="s">
        <v>16</v>
      </c>
      <c r="K30" s="73" t="s">
        <v>121</v>
      </c>
      <c r="L30" s="50">
        <f t="shared" si="0"/>
        <v>1800</v>
      </c>
      <c r="M30" s="50">
        <f t="shared" si="1"/>
        <v>185040000</v>
      </c>
    </row>
    <row r="31" spans="1:13">
      <c r="A31" s="14">
        <v>45839</v>
      </c>
      <c r="B31" s="65" t="s">
        <v>14</v>
      </c>
      <c r="C31" s="73" t="s">
        <v>121</v>
      </c>
      <c r="D31" s="9">
        <v>115</v>
      </c>
      <c r="E31" s="10">
        <v>12397805</v>
      </c>
      <c r="I31" s="14">
        <v>45842</v>
      </c>
      <c r="J31" s="65" t="s">
        <v>46</v>
      </c>
      <c r="K31" s="73" t="s">
        <v>122</v>
      </c>
      <c r="L31" s="50">
        <f t="shared" si="0"/>
        <v>-6516</v>
      </c>
      <c r="M31" s="50">
        <f t="shared" si="1"/>
        <v>-680524524</v>
      </c>
    </row>
    <row r="32" spans="1:13">
      <c r="A32" s="14">
        <v>45839</v>
      </c>
      <c r="B32" s="65" t="s">
        <v>90</v>
      </c>
      <c r="C32" s="73" t="s">
        <v>121</v>
      </c>
      <c r="D32" s="9">
        <v>736</v>
      </c>
      <c r="E32" s="10">
        <v>80069440</v>
      </c>
      <c r="I32" s="14">
        <v>45842</v>
      </c>
      <c r="J32" s="65" t="s">
        <v>14</v>
      </c>
      <c r="K32" s="73" t="s">
        <v>122</v>
      </c>
      <c r="L32" s="50">
        <f t="shared" si="0"/>
        <v>-89</v>
      </c>
      <c r="M32" s="50">
        <f t="shared" si="1"/>
        <v>-9618586</v>
      </c>
    </row>
    <row r="33" spans="1:13">
      <c r="A33" s="14">
        <v>45839</v>
      </c>
      <c r="B33" s="65" t="s">
        <v>46</v>
      </c>
      <c r="C33" s="73" t="s">
        <v>122</v>
      </c>
      <c r="D33" s="9">
        <v>-9</v>
      </c>
      <c r="E33" s="10">
        <v>-938889</v>
      </c>
      <c r="I33" s="14">
        <v>45845</v>
      </c>
      <c r="J33" s="65" t="s">
        <v>46</v>
      </c>
      <c r="K33" s="73" t="s">
        <v>121</v>
      </c>
      <c r="L33" s="50">
        <f t="shared" si="0"/>
        <v>1256</v>
      </c>
      <c r="M33" s="50">
        <f t="shared" si="1"/>
        <v>131229843</v>
      </c>
    </row>
    <row r="34" spans="1:13">
      <c r="A34" s="14">
        <v>45839</v>
      </c>
      <c r="B34" s="65" t="s">
        <v>46</v>
      </c>
      <c r="C34" s="73" t="s">
        <v>122</v>
      </c>
      <c r="D34" s="9">
        <v>-19</v>
      </c>
      <c r="E34" s="10">
        <v>-1982099</v>
      </c>
      <c r="I34" s="14">
        <v>45845</v>
      </c>
      <c r="J34" s="65" t="s">
        <v>14</v>
      </c>
      <c r="K34" s="73" t="s">
        <v>121</v>
      </c>
      <c r="L34" s="50">
        <f t="shared" si="0"/>
        <v>518</v>
      </c>
      <c r="M34" s="50">
        <f t="shared" si="1"/>
        <v>56007012</v>
      </c>
    </row>
    <row r="35" spans="1:13">
      <c r="A35" s="14">
        <v>45839</v>
      </c>
      <c r="B35" s="65" t="s">
        <v>46</v>
      </c>
      <c r="C35" s="73" t="s">
        <v>122</v>
      </c>
      <c r="D35" s="9">
        <v>-19</v>
      </c>
      <c r="E35" s="10">
        <v>-1982099</v>
      </c>
      <c r="I35" s="14">
        <v>45845</v>
      </c>
      <c r="J35" s="65" t="s">
        <v>15</v>
      </c>
      <c r="K35" s="73" t="s">
        <v>121</v>
      </c>
      <c r="L35" s="50">
        <f t="shared" si="0"/>
        <v>969</v>
      </c>
      <c r="M35" s="50">
        <f t="shared" si="1"/>
        <v>106269820</v>
      </c>
    </row>
    <row r="36" spans="1:13">
      <c r="A36" s="14">
        <v>45839</v>
      </c>
      <c r="B36" s="65" t="s">
        <v>46</v>
      </c>
      <c r="C36" s="73" t="s">
        <v>122</v>
      </c>
      <c r="D36" s="9">
        <v>-53</v>
      </c>
      <c r="E36" s="10">
        <v>-5529013</v>
      </c>
      <c r="I36" s="14">
        <v>45845</v>
      </c>
      <c r="J36" s="65" t="s">
        <v>90</v>
      </c>
      <c r="K36" s="73" t="s">
        <v>121</v>
      </c>
      <c r="L36" s="50">
        <f t="shared" si="0"/>
        <v>112</v>
      </c>
      <c r="M36" s="50">
        <f t="shared" si="1"/>
        <v>12185310</v>
      </c>
    </row>
    <row r="37" spans="1:13">
      <c r="A37" s="14">
        <v>45839</v>
      </c>
      <c r="B37" s="65" t="s">
        <v>46</v>
      </c>
      <c r="C37" s="73" t="s">
        <v>122</v>
      </c>
      <c r="D37" s="9">
        <v>-9</v>
      </c>
      <c r="E37" s="10">
        <v>-938889</v>
      </c>
      <c r="I37" s="14">
        <v>45845</v>
      </c>
      <c r="J37" s="65" t="s">
        <v>48</v>
      </c>
      <c r="K37" s="73" t="s">
        <v>121</v>
      </c>
      <c r="L37" s="50">
        <f t="shared" si="0"/>
        <v>67</v>
      </c>
      <c r="M37" s="50">
        <f t="shared" si="1"/>
        <v>7413346</v>
      </c>
    </row>
    <row r="38" spans="1:13">
      <c r="A38" s="14">
        <v>45839</v>
      </c>
      <c r="B38" s="65" t="s">
        <v>46</v>
      </c>
      <c r="C38" s="73" t="s">
        <v>122</v>
      </c>
      <c r="D38" s="9">
        <v>-73</v>
      </c>
      <c r="E38" s="10">
        <v>-7615433</v>
      </c>
      <c r="I38" s="14">
        <v>45845</v>
      </c>
      <c r="J38" s="65" t="s">
        <v>46</v>
      </c>
      <c r="K38" s="73" t="s">
        <v>122</v>
      </c>
      <c r="L38" s="50">
        <f t="shared" si="0"/>
        <v>-16538</v>
      </c>
      <c r="M38" s="50">
        <f t="shared" si="1"/>
        <v>-1727576018</v>
      </c>
    </row>
    <row r="39" spans="1:13">
      <c r="A39" s="14">
        <v>45839</v>
      </c>
      <c r="B39" s="65" t="s">
        <v>46</v>
      </c>
      <c r="C39" s="73" t="s">
        <v>122</v>
      </c>
      <c r="D39" s="9">
        <v>-383</v>
      </c>
      <c r="E39" s="10">
        <v>-39954943</v>
      </c>
      <c r="I39" s="14">
        <v>45845</v>
      </c>
      <c r="J39" s="65" t="s">
        <v>14</v>
      </c>
      <c r="K39" s="73" t="s">
        <v>122</v>
      </c>
      <c r="L39" s="50">
        <f t="shared" si="0"/>
        <v>-402</v>
      </c>
      <c r="M39" s="50">
        <f t="shared" si="1"/>
        <v>-43453386</v>
      </c>
    </row>
    <row r="40" spans="1:13">
      <c r="A40" s="14">
        <v>45839</v>
      </c>
      <c r="B40" s="65" t="s">
        <v>46</v>
      </c>
      <c r="C40" s="73" t="s">
        <v>122</v>
      </c>
      <c r="D40" s="9">
        <v>-287</v>
      </c>
      <c r="E40" s="10">
        <v>-29940127</v>
      </c>
      <c r="I40" s="14">
        <v>45846</v>
      </c>
      <c r="J40" s="65" t="s">
        <v>46</v>
      </c>
      <c r="K40" s="73" t="s">
        <v>121</v>
      </c>
      <c r="L40" s="50">
        <f t="shared" si="0"/>
        <v>4669</v>
      </c>
      <c r="M40" s="50">
        <f t="shared" si="1"/>
        <v>489110960</v>
      </c>
    </row>
    <row r="41" spans="1:13">
      <c r="A41" s="14">
        <v>45839</v>
      </c>
      <c r="B41" s="65" t="s">
        <v>46</v>
      </c>
      <c r="C41" s="73" t="s">
        <v>122</v>
      </c>
      <c r="D41" s="9">
        <v>-58</v>
      </c>
      <c r="E41" s="10">
        <v>-6050618</v>
      </c>
      <c r="I41" s="14">
        <v>45846</v>
      </c>
      <c r="J41" s="65" t="s">
        <v>15</v>
      </c>
      <c r="K41" s="73" t="s">
        <v>121</v>
      </c>
      <c r="L41" s="50">
        <f t="shared" si="0"/>
        <v>2234</v>
      </c>
      <c r="M41" s="50">
        <f t="shared" si="1"/>
        <v>243939387</v>
      </c>
    </row>
    <row r="42" spans="1:13">
      <c r="A42" s="14">
        <v>45839</v>
      </c>
      <c r="B42" s="65" t="s">
        <v>14</v>
      </c>
      <c r="C42" s="73" t="s">
        <v>122</v>
      </c>
      <c r="D42" s="9">
        <v>-92</v>
      </c>
      <c r="E42" s="10">
        <v>-9933976</v>
      </c>
      <c r="I42" s="14">
        <v>45846</v>
      </c>
      <c r="J42" s="65" t="s">
        <v>14</v>
      </c>
      <c r="K42" s="73" t="s">
        <v>121</v>
      </c>
      <c r="L42" s="50">
        <f t="shared" si="0"/>
        <v>401</v>
      </c>
      <c r="M42" s="50">
        <f t="shared" si="1"/>
        <v>43337071</v>
      </c>
    </row>
    <row r="43" spans="1:13">
      <c r="A43" s="14">
        <v>45839</v>
      </c>
      <c r="B43" s="65" t="s">
        <v>46</v>
      </c>
      <c r="C43" s="73" t="s">
        <v>122</v>
      </c>
      <c r="D43" s="9">
        <v>-95</v>
      </c>
      <c r="E43" s="10">
        <v>-9910495</v>
      </c>
      <c r="I43" s="14">
        <v>45846</v>
      </c>
      <c r="J43" s="65" t="s">
        <v>90</v>
      </c>
      <c r="K43" s="73" t="s">
        <v>121</v>
      </c>
      <c r="L43" s="50">
        <f t="shared" si="0"/>
        <v>1936</v>
      </c>
      <c r="M43" s="50">
        <f t="shared" si="1"/>
        <v>210476112</v>
      </c>
    </row>
    <row r="44" spans="1:13">
      <c r="A44" s="14">
        <v>45839</v>
      </c>
      <c r="B44" s="65" t="s">
        <v>46</v>
      </c>
      <c r="C44" s="73" t="s">
        <v>122</v>
      </c>
      <c r="D44" s="9">
        <v>-958</v>
      </c>
      <c r="E44" s="10">
        <v>-99939518</v>
      </c>
      <c r="I44" s="14">
        <v>45846</v>
      </c>
      <c r="J44" s="65" t="s">
        <v>48</v>
      </c>
      <c r="K44" s="73" t="s">
        <v>121</v>
      </c>
      <c r="L44" s="50">
        <f t="shared" si="0"/>
        <v>46</v>
      </c>
      <c r="M44" s="50">
        <f t="shared" si="1"/>
        <v>5092384</v>
      </c>
    </row>
    <row r="45" spans="1:13">
      <c r="A45" s="14">
        <v>45839</v>
      </c>
      <c r="B45" s="65" t="s">
        <v>46</v>
      </c>
      <c r="C45" s="73" t="s">
        <v>122</v>
      </c>
      <c r="D45" s="9">
        <v>-11</v>
      </c>
      <c r="E45" s="10">
        <v>-1147531</v>
      </c>
      <c r="I45" s="14">
        <v>45846</v>
      </c>
      <c r="J45" s="65" t="s">
        <v>14</v>
      </c>
      <c r="K45" s="73" t="s">
        <v>122</v>
      </c>
      <c r="L45" s="50">
        <f t="shared" si="0"/>
        <v>-8984</v>
      </c>
      <c r="M45" s="50">
        <f t="shared" si="1"/>
        <v>-971278208</v>
      </c>
    </row>
    <row r="46" spans="1:13">
      <c r="A46" s="14">
        <v>45839</v>
      </c>
      <c r="B46" s="65" t="s">
        <v>46</v>
      </c>
      <c r="C46" s="73" t="s">
        <v>122</v>
      </c>
      <c r="D46" s="9">
        <v>-73</v>
      </c>
      <c r="E46" s="10">
        <v>-7615433</v>
      </c>
      <c r="I46" s="14">
        <v>45846</v>
      </c>
      <c r="J46" s="65" t="s">
        <v>46</v>
      </c>
      <c r="K46" s="73" t="s">
        <v>122</v>
      </c>
      <c r="L46" s="50">
        <f t="shared" si="0"/>
        <v>-706</v>
      </c>
      <c r="M46" s="50">
        <f t="shared" si="1"/>
        <v>-73764998</v>
      </c>
    </row>
    <row r="47" spans="1:13">
      <c r="A47" s="14">
        <v>45839</v>
      </c>
      <c r="B47" s="65" t="s">
        <v>46</v>
      </c>
      <c r="C47" s="73" t="s">
        <v>122</v>
      </c>
      <c r="D47" s="9">
        <v>-693</v>
      </c>
      <c r="E47" s="10">
        <v>-72294453</v>
      </c>
      <c r="I47" s="14">
        <v>45847</v>
      </c>
      <c r="J47" s="65" t="s">
        <v>46</v>
      </c>
      <c r="K47" s="73" t="s">
        <v>121</v>
      </c>
      <c r="L47" s="50">
        <f t="shared" si="0"/>
        <v>3126</v>
      </c>
      <c r="M47" s="50">
        <f t="shared" si="1"/>
        <v>327235827</v>
      </c>
    </row>
    <row r="48" spans="1:13">
      <c r="A48" s="14">
        <v>45839</v>
      </c>
      <c r="B48" s="65" t="s">
        <v>46</v>
      </c>
      <c r="C48" s="73" t="s">
        <v>122</v>
      </c>
      <c r="D48" s="9">
        <v>-20</v>
      </c>
      <c r="E48" s="10">
        <v>-2086420</v>
      </c>
      <c r="I48" s="14">
        <v>45847</v>
      </c>
      <c r="J48" s="65" t="s">
        <v>14</v>
      </c>
      <c r="K48" s="73" t="s">
        <v>121</v>
      </c>
      <c r="L48" s="50">
        <f t="shared" si="0"/>
        <v>10138</v>
      </c>
      <c r="M48" s="50">
        <f t="shared" si="1"/>
        <v>1106576890</v>
      </c>
    </row>
    <row r="49" spans="1:13">
      <c r="A49" s="14">
        <v>45839</v>
      </c>
      <c r="B49" s="65" t="s">
        <v>46</v>
      </c>
      <c r="C49" s="73" t="s">
        <v>122</v>
      </c>
      <c r="D49" s="9">
        <v>-1071</v>
      </c>
      <c r="E49" s="10">
        <v>-111727791</v>
      </c>
      <c r="I49" s="14">
        <v>45847</v>
      </c>
      <c r="J49" s="65" t="s">
        <v>15</v>
      </c>
      <c r="K49" s="73" t="s">
        <v>121</v>
      </c>
      <c r="L49" s="50">
        <f t="shared" si="0"/>
        <v>4745</v>
      </c>
      <c r="M49" s="50">
        <f t="shared" si="1"/>
        <v>521626211</v>
      </c>
    </row>
    <row r="50" spans="1:13">
      <c r="A50" s="14">
        <v>45839</v>
      </c>
      <c r="B50" s="65" t="s">
        <v>46</v>
      </c>
      <c r="C50" s="73" t="s">
        <v>122</v>
      </c>
      <c r="D50" s="9">
        <v>-53</v>
      </c>
      <c r="E50" s="10">
        <v>-5529013</v>
      </c>
      <c r="I50" s="14">
        <v>45847</v>
      </c>
      <c r="J50" s="65" t="s">
        <v>48</v>
      </c>
      <c r="K50" s="73" t="s">
        <v>121</v>
      </c>
      <c r="L50" s="50">
        <f t="shared" si="0"/>
        <v>34</v>
      </c>
      <c r="M50" s="50">
        <f t="shared" si="1"/>
        <v>3764396</v>
      </c>
    </row>
    <row r="51" spans="1:13">
      <c r="A51" s="14">
        <v>45839</v>
      </c>
      <c r="B51" s="65" t="s">
        <v>46</v>
      </c>
      <c r="C51" s="73" t="s">
        <v>121</v>
      </c>
      <c r="D51" s="9">
        <v>170</v>
      </c>
      <c r="E51" s="10">
        <v>17782340</v>
      </c>
      <c r="I51" s="14">
        <v>45847</v>
      </c>
      <c r="J51" s="65" t="s">
        <v>90</v>
      </c>
      <c r="K51" s="73" t="s">
        <v>121</v>
      </c>
      <c r="L51" s="50">
        <f t="shared" si="0"/>
        <v>51</v>
      </c>
      <c r="M51" s="50">
        <f t="shared" si="1"/>
        <v>5551554</v>
      </c>
    </row>
    <row r="52" spans="1:13">
      <c r="A52" s="14">
        <v>45839</v>
      </c>
      <c r="B52" s="65" t="s">
        <v>46</v>
      </c>
      <c r="C52" s="73" t="s">
        <v>121</v>
      </c>
      <c r="D52" s="9">
        <v>9</v>
      </c>
      <c r="E52" s="10">
        <v>938601</v>
      </c>
      <c r="I52" s="14">
        <v>45847</v>
      </c>
      <c r="J52" s="65" t="s">
        <v>14</v>
      </c>
      <c r="K52" s="73" t="s">
        <v>122</v>
      </c>
      <c r="L52" s="50">
        <f t="shared" si="0"/>
        <v>-21454</v>
      </c>
      <c r="M52" s="50">
        <f t="shared" si="1"/>
        <v>-2319842474</v>
      </c>
    </row>
    <row r="53" spans="1:13">
      <c r="A53" s="14">
        <v>45839</v>
      </c>
      <c r="B53" s="65" t="s">
        <v>46</v>
      </c>
      <c r="C53" s="73" t="s">
        <v>121</v>
      </c>
      <c r="D53" s="9">
        <v>9</v>
      </c>
      <c r="E53" s="10">
        <v>939942</v>
      </c>
      <c r="I53" s="14">
        <v>45848</v>
      </c>
      <c r="J53" s="65" t="s">
        <v>46</v>
      </c>
      <c r="K53" s="73" t="s">
        <v>121</v>
      </c>
      <c r="L53" s="50">
        <f t="shared" si="0"/>
        <v>1691</v>
      </c>
      <c r="M53" s="50">
        <f t="shared" si="1"/>
        <v>176334117</v>
      </c>
    </row>
    <row r="54" spans="1:13">
      <c r="A54" s="14">
        <v>45839</v>
      </c>
      <c r="B54" s="65" t="s">
        <v>15</v>
      </c>
      <c r="C54" s="73" t="s">
        <v>121</v>
      </c>
      <c r="D54" s="9">
        <v>18</v>
      </c>
      <c r="E54" s="10">
        <v>1964808</v>
      </c>
      <c r="I54" s="14">
        <v>45848</v>
      </c>
      <c r="J54" s="65" t="s">
        <v>14</v>
      </c>
      <c r="K54" s="73" t="s">
        <v>121</v>
      </c>
      <c r="L54" s="50">
        <f t="shared" si="0"/>
        <v>5064</v>
      </c>
      <c r="M54" s="50">
        <f t="shared" si="1"/>
        <v>526850945</v>
      </c>
    </row>
    <row r="55" spans="1:13">
      <c r="A55" s="14">
        <v>45839</v>
      </c>
      <c r="B55" s="65" t="s">
        <v>46</v>
      </c>
      <c r="C55" s="73" t="s">
        <v>122</v>
      </c>
      <c r="D55" s="9">
        <v>-47</v>
      </c>
      <c r="E55" s="10">
        <v>-4903087</v>
      </c>
      <c r="I55" s="14">
        <v>45848</v>
      </c>
      <c r="J55" s="65" t="s">
        <v>90</v>
      </c>
      <c r="K55" s="73" t="s">
        <v>121</v>
      </c>
      <c r="L55" s="50">
        <f t="shared" si="0"/>
        <v>1704</v>
      </c>
      <c r="M55" s="50">
        <f t="shared" si="1"/>
        <v>185199871</v>
      </c>
    </row>
    <row r="56" spans="1:13">
      <c r="A56" s="14">
        <v>45839</v>
      </c>
      <c r="B56" s="65" t="s">
        <v>46</v>
      </c>
      <c r="C56" s="73" t="s">
        <v>122</v>
      </c>
      <c r="D56" s="9">
        <v>-191</v>
      </c>
      <c r="E56" s="10">
        <v>-19925311</v>
      </c>
      <c r="I56" s="14">
        <v>45848</v>
      </c>
      <c r="J56" s="65" t="s">
        <v>15</v>
      </c>
      <c r="K56" s="73" t="s">
        <v>121</v>
      </c>
      <c r="L56" s="50">
        <f t="shared" si="0"/>
        <v>114</v>
      </c>
      <c r="M56" s="50">
        <f t="shared" si="1"/>
        <v>12514266</v>
      </c>
    </row>
    <row r="57" spans="1:13">
      <c r="A57" s="14">
        <v>45839</v>
      </c>
      <c r="B57" s="65" t="s">
        <v>46</v>
      </c>
      <c r="C57" s="73" t="s">
        <v>121</v>
      </c>
      <c r="D57" s="9">
        <v>9</v>
      </c>
      <c r="E57" s="10">
        <v>941274</v>
      </c>
      <c r="I57" s="14">
        <v>45848</v>
      </c>
      <c r="J57" s="65" t="s">
        <v>14</v>
      </c>
      <c r="K57" s="73" t="s">
        <v>122</v>
      </c>
      <c r="L57" s="50">
        <f t="shared" si="0"/>
        <v>-12946</v>
      </c>
      <c r="M57" s="50">
        <f t="shared" si="1"/>
        <v>-1400109900</v>
      </c>
    </row>
    <row r="58" spans="1:13">
      <c r="A58" s="14">
        <v>45839</v>
      </c>
      <c r="B58" s="65" t="s">
        <v>46</v>
      </c>
      <c r="C58" s="73" t="s">
        <v>122</v>
      </c>
      <c r="D58" s="9">
        <v>-38</v>
      </c>
      <c r="E58" s="10">
        <v>-3964198</v>
      </c>
      <c r="I58" s="14">
        <v>45849</v>
      </c>
      <c r="J58" s="65" t="s">
        <v>46</v>
      </c>
      <c r="K58" s="73" t="s">
        <v>121</v>
      </c>
      <c r="L58" s="50">
        <f t="shared" si="0"/>
        <v>1255</v>
      </c>
      <c r="M58" s="50">
        <f t="shared" si="1"/>
        <v>131492017</v>
      </c>
    </row>
    <row r="59" spans="1:13">
      <c r="A59" s="14">
        <v>45839</v>
      </c>
      <c r="B59" s="65" t="s">
        <v>46</v>
      </c>
      <c r="C59" s="73" t="s">
        <v>121</v>
      </c>
      <c r="D59" s="9">
        <v>9</v>
      </c>
      <c r="E59" s="10">
        <v>941418</v>
      </c>
      <c r="I59" s="14">
        <v>45849</v>
      </c>
      <c r="J59" s="65" t="s">
        <v>90</v>
      </c>
      <c r="K59" s="73" t="s">
        <v>121</v>
      </c>
      <c r="L59" s="50">
        <f t="shared" si="0"/>
        <v>754</v>
      </c>
      <c r="M59" s="50">
        <f t="shared" si="1"/>
        <v>82122334</v>
      </c>
    </row>
    <row r="60" spans="1:13">
      <c r="A60" s="14">
        <v>45839</v>
      </c>
      <c r="B60" s="65" t="s">
        <v>15</v>
      </c>
      <c r="C60" s="73" t="s">
        <v>121</v>
      </c>
      <c r="D60" s="9">
        <v>45</v>
      </c>
      <c r="E60" s="10">
        <v>4948785</v>
      </c>
      <c r="I60" s="14">
        <v>45849</v>
      </c>
      <c r="J60" s="65" t="s">
        <v>14</v>
      </c>
      <c r="K60" s="73" t="s">
        <v>121</v>
      </c>
      <c r="L60" s="50">
        <f t="shared" si="0"/>
        <v>2295</v>
      </c>
      <c r="M60" s="50">
        <f t="shared" si="1"/>
        <v>247263265</v>
      </c>
    </row>
    <row r="61" spans="1:13">
      <c r="A61" s="14">
        <v>45839</v>
      </c>
      <c r="B61" s="65" t="s">
        <v>14</v>
      </c>
      <c r="C61" s="73" t="s">
        <v>121</v>
      </c>
      <c r="D61" s="9">
        <v>89</v>
      </c>
      <c r="E61" s="10">
        <v>9588059</v>
      </c>
      <c r="I61" s="14">
        <v>45849</v>
      </c>
      <c r="J61" s="65" t="s">
        <v>15</v>
      </c>
      <c r="K61" s="73" t="s">
        <v>121</v>
      </c>
      <c r="L61" s="50">
        <f t="shared" si="0"/>
        <v>826</v>
      </c>
      <c r="M61" s="50">
        <f t="shared" si="1"/>
        <v>90683508</v>
      </c>
    </row>
    <row r="62" spans="1:13">
      <c r="A62" s="14">
        <v>45839</v>
      </c>
      <c r="B62" s="65" t="s">
        <v>46</v>
      </c>
      <c r="C62" s="73" t="s">
        <v>122</v>
      </c>
      <c r="D62" s="9">
        <v>-95</v>
      </c>
      <c r="E62" s="10">
        <v>-9910495</v>
      </c>
      <c r="I62" s="14">
        <v>45849</v>
      </c>
      <c r="J62" s="65" t="s">
        <v>48</v>
      </c>
      <c r="K62" s="73" t="s">
        <v>121</v>
      </c>
      <c r="L62" s="50">
        <f t="shared" si="0"/>
        <v>13</v>
      </c>
      <c r="M62" s="50">
        <f t="shared" si="1"/>
        <v>1437618</v>
      </c>
    </row>
    <row r="63" spans="1:13">
      <c r="A63" s="14">
        <v>45839</v>
      </c>
      <c r="B63" s="65" t="s">
        <v>14</v>
      </c>
      <c r="C63" s="73" t="s">
        <v>121</v>
      </c>
      <c r="D63" s="9">
        <v>92</v>
      </c>
      <c r="E63" s="10">
        <v>9909504</v>
      </c>
      <c r="I63" s="14">
        <v>45849</v>
      </c>
      <c r="J63" s="65" t="s">
        <v>14</v>
      </c>
      <c r="K63" s="73" t="s">
        <v>122</v>
      </c>
      <c r="L63" s="50">
        <f t="shared" si="0"/>
        <v>-10117</v>
      </c>
      <c r="M63" s="50">
        <f t="shared" si="1"/>
        <v>-1094730219</v>
      </c>
    </row>
    <row r="64" spans="1:13">
      <c r="A64" s="14">
        <v>45839</v>
      </c>
      <c r="B64" s="65" t="s">
        <v>46</v>
      </c>
      <c r="C64" s="73" t="s">
        <v>121</v>
      </c>
      <c r="D64" s="9">
        <v>9</v>
      </c>
      <c r="E64" s="10">
        <v>941418</v>
      </c>
      <c r="I64" s="14">
        <v>45852</v>
      </c>
      <c r="J64" s="65" t="s">
        <v>46</v>
      </c>
      <c r="K64" s="73" t="s">
        <v>121</v>
      </c>
      <c r="L64" s="50">
        <f t="shared" si="0"/>
        <v>10545</v>
      </c>
      <c r="M64" s="50">
        <f t="shared" si="1"/>
        <v>1100021830</v>
      </c>
    </row>
    <row r="65" spans="1:13">
      <c r="A65" s="14">
        <v>45839</v>
      </c>
      <c r="B65" s="65" t="s">
        <v>46</v>
      </c>
      <c r="C65" s="73" t="s">
        <v>122</v>
      </c>
      <c r="D65" s="9">
        <v>-143</v>
      </c>
      <c r="E65" s="10">
        <v>-14917903</v>
      </c>
      <c r="I65" s="14">
        <v>45852</v>
      </c>
      <c r="J65" s="65" t="s">
        <v>14</v>
      </c>
      <c r="K65" s="73" t="s">
        <v>121</v>
      </c>
      <c r="L65" s="50">
        <f t="shared" si="0"/>
        <v>3085</v>
      </c>
      <c r="M65" s="50">
        <f t="shared" si="1"/>
        <v>332715391</v>
      </c>
    </row>
    <row r="66" spans="1:13">
      <c r="A66" s="14">
        <v>45839</v>
      </c>
      <c r="B66" s="65" t="s">
        <v>46</v>
      </c>
      <c r="C66" s="73" t="s">
        <v>121</v>
      </c>
      <c r="D66" s="9">
        <v>19</v>
      </c>
      <c r="E66" s="10">
        <v>1987134</v>
      </c>
      <c r="I66" s="14">
        <v>45852</v>
      </c>
      <c r="J66" s="65" t="s">
        <v>15</v>
      </c>
      <c r="K66" s="73" t="s">
        <v>121</v>
      </c>
      <c r="L66" s="50">
        <f t="shared" si="0"/>
        <v>748</v>
      </c>
      <c r="M66" s="50">
        <f t="shared" si="1"/>
        <v>81211948</v>
      </c>
    </row>
    <row r="67" spans="1:13">
      <c r="A67" s="14">
        <v>45839</v>
      </c>
      <c r="B67" s="65" t="s">
        <v>46</v>
      </c>
      <c r="C67" s="73" t="s">
        <v>122</v>
      </c>
      <c r="D67" s="9">
        <v>-11</v>
      </c>
      <c r="E67" s="10">
        <v>-1147531</v>
      </c>
      <c r="I67" s="14">
        <v>45852</v>
      </c>
      <c r="J67" s="65" t="s">
        <v>90</v>
      </c>
      <c r="K67" s="73" t="s">
        <v>121</v>
      </c>
      <c r="L67" s="50">
        <f t="shared" ref="L67:L130" si="2">SUMIFS(D:D,$C:$C,$K67,$B:$B,$J67,$A:$A,$I67)</f>
        <v>151</v>
      </c>
      <c r="M67" s="50">
        <f t="shared" ref="M67:M130" si="3">SUMIFS(E:E,$C:$C,$K67,$B:$B,$J67,$A:$A,$I67)</f>
        <v>16418330</v>
      </c>
    </row>
    <row r="68" spans="1:13">
      <c r="A68" s="14">
        <v>45839</v>
      </c>
      <c r="B68" s="65" t="s">
        <v>46</v>
      </c>
      <c r="C68" s="73" t="s">
        <v>122</v>
      </c>
      <c r="D68" s="9">
        <v>-1053</v>
      </c>
      <c r="E68" s="10">
        <v>-109850013</v>
      </c>
      <c r="I68" s="14">
        <v>45852</v>
      </c>
      <c r="J68" s="65" t="s">
        <v>48</v>
      </c>
      <c r="K68" s="73" t="s">
        <v>121</v>
      </c>
      <c r="L68" s="50">
        <f t="shared" si="2"/>
        <v>628</v>
      </c>
      <c r="M68" s="50">
        <f t="shared" si="3"/>
        <v>69552330</v>
      </c>
    </row>
    <row r="69" spans="1:13">
      <c r="A69" s="14">
        <v>45839</v>
      </c>
      <c r="B69" s="65" t="s">
        <v>46</v>
      </c>
      <c r="C69" s="73" t="s">
        <v>122</v>
      </c>
      <c r="D69" s="9">
        <v>-9</v>
      </c>
      <c r="E69" s="10">
        <v>-938889</v>
      </c>
      <c r="I69" s="14">
        <v>45852</v>
      </c>
      <c r="J69" s="65" t="s">
        <v>14</v>
      </c>
      <c r="K69" s="73" t="s">
        <v>122</v>
      </c>
      <c r="L69" s="50">
        <f t="shared" si="2"/>
        <v>-22702</v>
      </c>
      <c r="M69" s="50">
        <f t="shared" si="3"/>
        <v>-2456946652</v>
      </c>
    </row>
    <row r="70" spans="1:13">
      <c r="A70" s="14">
        <v>45839</v>
      </c>
      <c r="B70" s="65" t="s">
        <v>15</v>
      </c>
      <c r="C70" s="73" t="s">
        <v>121</v>
      </c>
      <c r="D70" s="9">
        <v>35</v>
      </c>
      <c r="E70" s="10">
        <v>3852240</v>
      </c>
      <c r="I70" s="14">
        <v>45853</v>
      </c>
      <c r="J70" s="65" t="s">
        <v>46</v>
      </c>
      <c r="K70" s="73" t="s">
        <v>121</v>
      </c>
      <c r="L70" s="50">
        <f t="shared" si="2"/>
        <v>1339</v>
      </c>
      <c r="M70" s="50">
        <f t="shared" si="3"/>
        <v>140376903</v>
      </c>
    </row>
    <row r="71" spans="1:13">
      <c r="A71" s="14">
        <v>45839</v>
      </c>
      <c r="B71" s="65" t="s">
        <v>46</v>
      </c>
      <c r="C71" s="73" t="s">
        <v>121</v>
      </c>
      <c r="D71" s="9">
        <v>14</v>
      </c>
      <c r="E71" s="10">
        <v>1460046</v>
      </c>
      <c r="I71" s="14">
        <v>45853</v>
      </c>
      <c r="J71" s="65" t="s">
        <v>14</v>
      </c>
      <c r="K71" s="73" t="s">
        <v>121</v>
      </c>
      <c r="L71" s="50">
        <f t="shared" si="2"/>
        <v>2907</v>
      </c>
      <c r="M71" s="50">
        <f t="shared" si="3"/>
        <v>313104620</v>
      </c>
    </row>
    <row r="72" spans="1:13">
      <c r="A72" s="14">
        <v>45839</v>
      </c>
      <c r="B72" s="65" t="s">
        <v>46</v>
      </c>
      <c r="C72" s="73" t="s">
        <v>122</v>
      </c>
      <c r="D72" s="9">
        <v>-14</v>
      </c>
      <c r="E72" s="10">
        <v>-1460494</v>
      </c>
      <c r="I72" s="14">
        <v>45853</v>
      </c>
      <c r="J72" s="65" t="s">
        <v>48</v>
      </c>
      <c r="K72" s="73" t="s">
        <v>121</v>
      </c>
      <c r="L72" s="50">
        <f t="shared" si="2"/>
        <v>451</v>
      </c>
      <c r="M72" s="50">
        <f t="shared" si="3"/>
        <v>49960427</v>
      </c>
    </row>
    <row r="73" spans="1:13">
      <c r="A73" s="14">
        <v>45839</v>
      </c>
      <c r="B73" s="65" t="s">
        <v>46</v>
      </c>
      <c r="C73" s="73" t="s">
        <v>121</v>
      </c>
      <c r="D73" s="9">
        <v>9</v>
      </c>
      <c r="E73" s="10">
        <v>941418</v>
      </c>
      <c r="I73" s="14">
        <v>45853</v>
      </c>
      <c r="J73" s="65" t="s">
        <v>15</v>
      </c>
      <c r="K73" s="73" t="s">
        <v>121</v>
      </c>
      <c r="L73" s="50">
        <f t="shared" si="2"/>
        <v>30</v>
      </c>
      <c r="M73" s="50">
        <f t="shared" si="3"/>
        <v>3302910</v>
      </c>
    </row>
    <row r="74" spans="1:13">
      <c r="A74" s="14">
        <v>45839</v>
      </c>
      <c r="B74" s="65" t="s">
        <v>46</v>
      </c>
      <c r="C74" s="73" t="s">
        <v>122</v>
      </c>
      <c r="D74" s="9">
        <v>-11881</v>
      </c>
      <c r="E74" s="10">
        <v>-1239437801</v>
      </c>
      <c r="I74" s="14">
        <v>45853</v>
      </c>
      <c r="J74" s="65" t="s">
        <v>90</v>
      </c>
      <c r="K74" s="73" t="s">
        <v>121</v>
      </c>
      <c r="L74" s="50">
        <f t="shared" si="2"/>
        <v>46</v>
      </c>
      <c r="M74" s="50">
        <f t="shared" si="3"/>
        <v>5005122</v>
      </c>
    </row>
    <row r="75" spans="1:13">
      <c r="A75" s="14">
        <v>45839</v>
      </c>
      <c r="B75" s="65" t="s">
        <v>46</v>
      </c>
      <c r="C75" s="73" t="s">
        <v>122</v>
      </c>
      <c r="D75" s="9">
        <v>-95</v>
      </c>
      <c r="E75" s="10">
        <v>-9910495</v>
      </c>
      <c r="I75" s="14">
        <v>45853</v>
      </c>
      <c r="J75" s="65" t="s">
        <v>14</v>
      </c>
      <c r="K75" s="73" t="s">
        <v>122</v>
      </c>
      <c r="L75" s="50">
        <f t="shared" si="2"/>
        <v>-23201</v>
      </c>
      <c r="M75" s="50">
        <f t="shared" si="3"/>
        <v>-2511392245</v>
      </c>
    </row>
    <row r="76" spans="1:13">
      <c r="A76" s="14">
        <v>45839</v>
      </c>
      <c r="B76" s="65" t="s">
        <v>46</v>
      </c>
      <c r="C76" s="73" t="s">
        <v>122</v>
      </c>
      <c r="D76" s="9">
        <v>-116</v>
      </c>
      <c r="E76" s="10">
        <v>-12101236</v>
      </c>
      <c r="I76" s="14">
        <v>45854</v>
      </c>
      <c r="J76" s="65" t="s">
        <v>46</v>
      </c>
      <c r="K76" s="73" t="s">
        <v>121</v>
      </c>
      <c r="L76" s="50">
        <f t="shared" si="2"/>
        <v>582</v>
      </c>
      <c r="M76" s="50">
        <f t="shared" si="3"/>
        <v>61047401</v>
      </c>
    </row>
    <row r="77" spans="1:13">
      <c r="A77" s="14">
        <v>45839</v>
      </c>
      <c r="B77" s="65" t="s">
        <v>46</v>
      </c>
      <c r="C77" s="73" t="s">
        <v>122</v>
      </c>
      <c r="D77" s="9">
        <v>-9</v>
      </c>
      <c r="E77" s="10">
        <v>-938889</v>
      </c>
      <c r="I77" s="14">
        <v>45854</v>
      </c>
      <c r="J77" s="65" t="s">
        <v>14</v>
      </c>
      <c r="K77" s="73" t="s">
        <v>121</v>
      </c>
      <c r="L77" s="50">
        <f t="shared" si="2"/>
        <v>20979</v>
      </c>
      <c r="M77" s="50">
        <f t="shared" si="3"/>
        <v>2285471319</v>
      </c>
    </row>
    <row r="78" spans="1:13">
      <c r="A78" s="14">
        <v>45839</v>
      </c>
      <c r="B78" s="65" t="s">
        <v>46</v>
      </c>
      <c r="C78" s="73" t="s">
        <v>122</v>
      </c>
      <c r="D78" s="9">
        <v>-766</v>
      </c>
      <c r="E78" s="10">
        <v>-79909886</v>
      </c>
      <c r="I78" s="14">
        <v>45854</v>
      </c>
      <c r="J78" s="65" t="s">
        <v>15</v>
      </c>
      <c r="K78" s="73" t="s">
        <v>121</v>
      </c>
      <c r="L78" s="50">
        <f t="shared" si="2"/>
        <v>45</v>
      </c>
      <c r="M78" s="50">
        <f t="shared" si="3"/>
        <v>4915269</v>
      </c>
    </row>
    <row r="79" spans="1:13">
      <c r="A79" s="14">
        <v>45839</v>
      </c>
      <c r="B79" s="65" t="s">
        <v>46</v>
      </c>
      <c r="C79" s="73" t="s">
        <v>122</v>
      </c>
      <c r="D79" s="9">
        <v>-9</v>
      </c>
      <c r="E79" s="10">
        <v>-938889</v>
      </c>
      <c r="I79" s="14">
        <v>45854</v>
      </c>
      <c r="J79" s="65" t="s">
        <v>48</v>
      </c>
      <c r="K79" s="73" t="s">
        <v>121</v>
      </c>
      <c r="L79" s="50">
        <f t="shared" si="2"/>
        <v>9</v>
      </c>
      <c r="M79" s="50">
        <f t="shared" si="3"/>
        <v>997182</v>
      </c>
    </row>
    <row r="80" spans="1:13">
      <c r="A80" s="14">
        <v>45839</v>
      </c>
      <c r="B80" s="65" t="s">
        <v>90</v>
      </c>
      <c r="C80" s="73" t="s">
        <v>121</v>
      </c>
      <c r="D80" s="9">
        <v>9</v>
      </c>
      <c r="E80" s="10">
        <v>978228</v>
      </c>
      <c r="I80" s="14">
        <v>45854</v>
      </c>
      <c r="J80" s="65" t="s">
        <v>14</v>
      </c>
      <c r="K80" s="73" t="s">
        <v>122</v>
      </c>
      <c r="L80" s="50">
        <f t="shared" si="2"/>
        <v>-29780</v>
      </c>
      <c r="M80" s="50">
        <f t="shared" si="3"/>
        <v>-3224101920</v>
      </c>
    </row>
    <row r="81" spans="1:13">
      <c r="A81" s="14">
        <v>45839</v>
      </c>
      <c r="B81" s="65" t="s">
        <v>90</v>
      </c>
      <c r="C81" s="73" t="s">
        <v>121</v>
      </c>
      <c r="D81" s="9">
        <v>18</v>
      </c>
      <c r="E81" s="10">
        <v>1954980</v>
      </c>
      <c r="I81" s="14">
        <v>45855</v>
      </c>
      <c r="J81" s="65" t="s">
        <v>46</v>
      </c>
      <c r="K81" s="73" t="s">
        <v>121</v>
      </c>
      <c r="L81" s="50">
        <f t="shared" si="2"/>
        <v>5693</v>
      </c>
      <c r="M81" s="50">
        <f t="shared" si="3"/>
        <v>596140890</v>
      </c>
    </row>
    <row r="82" spans="1:13">
      <c r="A82" s="14">
        <v>45839</v>
      </c>
      <c r="B82" s="65" t="s">
        <v>15</v>
      </c>
      <c r="C82" s="73" t="s">
        <v>121</v>
      </c>
      <c r="D82" s="9">
        <v>27</v>
      </c>
      <c r="E82" s="10">
        <v>2947212</v>
      </c>
      <c r="I82" s="14">
        <v>45855</v>
      </c>
      <c r="J82" s="65" t="s">
        <v>90</v>
      </c>
      <c r="K82" s="73" t="s">
        <v>121</v>
      </c>
      <c r="L82" s="50">
        <f t="shared" si="2"/>
        <v>758</v>
      </c>
      <c r="M82" s="50">
        <f t="shared" si="3"/>
        <v>82579072</v>
      </c>
    </row>
    <row r="83" spans="1:13">
      <c r="A83" s="14">
        <v>45839</v>
      </c>
      <c r="B83" s="65" t="s">
        <v>15</v>
      </c>
      <c r="C83" s="73" t="s">
        <v>121</v>
      </c>
      <c r="D83" s="9">
        <v>9</v>
      </c>
      <c r="E83" s="10">
        <v>979965</v>
      </c>
      <c r="I83" s="14">
        <v>45855</v>
      </c>
      <c r="J83" s="65" t="s">
        <v>14</v>
      </c>
      <c r="K83" s="73" t="s">
        <v>121</v>
      </c>
      <c r="L83" s="50">
        <f t="shared" si="2"/>
        <v>7488</v>
      </c>
      <c r="M83" s="50">
        <f t="shared" si="3"/>
        <v>806756925</v>
      </c>
    </row>
    <row r="84" spans="1:13">
      <c r="A84" s="14">
        <v>45839</v>
      </c>
      <c r="B84" s="65" t="s">
        <v>46</v>
      </c>
      <c r="C84" s="73" t="s">
        <v>122</v>
      </c>
      <c r="D84" s="9">
        <v>-23</v>
      </c>
      <c r="E84" s="10">
        <v>-2399383</v>
      </c>
      <c r="I84" s="14">
        <v>45855</v>
      </c>
      <c r="J84" s="65" t="s">
        <v>15</v>
      </c>
      <c r="K84" s="73" t="s">
        <v>121</v>
      </c>
      <c r="L84" s="50">
        <f t="shared" si="2"/>
        <v>470</v>
      </c>
      <c r="M84" s="50">
        <f t="shared" si="3"/>
        <v>51305173</v>
      </c>
    </row>
    <row r="85" spans="1:13">
      <c r="A85" s="14">
        <v>45839</v>
      </c>
      <c r="B85" s="65" t="s">
        <v>15</v>
      </c>
      <c r="C85" s="73" t="s">
        <v>121</v>
      </c>
      <c r="D85" s="9">
        <v>27</v>
      </c>
      <c r="E85" s="10">
        <v>2920914</v>
      </c>
      <c r="I85" s="14">
        <v>45855</v>
      </c>
      <c r="J85" s="65" t="s">
        <v>14</v>
      </c>
      <c r="K85" s="73" t="s">
        <v>122</v>
      </c>
      <c r="L85" s="50">
        <f t="shared" si="2"/>
        <v>-8385</v>
      </c>
      <c r="M85" s="50">
        <f t="shared" si="3"/>
        <v>-907952955</v>
      </c>
    </row>
    <row r="86" spans="1:13">
      <c r="A86" s="14">
        <v>45839</v>
      </c>
      <c r="B86" s="65" t="s">
        <v>15</v>
      </c>
      <c r="C86" s="73" t="s">
        <v>121</v>
      </c>
      <c r="D86" s="9">
        <v>27</v>
      </c>
      <c r="E86" s="10">
        <v>2920914</v>
      </c>
      <c r="I86" s="14">
        <v>45856</v>
      </c>
      <c r="J86" s="65" t="s">
        <v>90</v>
      </c>
      <c r="K86" s="73" t="s">
        <v>121</v>
      </c>
      <c r="L86" s="50">
        <f t="shared" si="2"/>
        <v>1135</v>
      </c>
      <c r="M86" s="50">
        <f t="shared" si="3"/>
        <v>124253026</v>
      </c>
    </row>
    <row r="87" spans="1:13">
      <c r="A87" s="14">
        <v>45839</v>
      </c>
      <c r="B87" s="65" t="s">
        <v>46</v>
      </c>
      <c r="C87" s="73" t="s">
        <v>122</v>
      </c>
      <c r="D87" s="9">
        <v>-431</v>
      </c>
      <c r="E87" s="10">
        <v>-44962351</v>
      </c>
      <c r="I87" s="14">
        <v>45856</v>
      </c>
      <c r="J87" s="65" t="s">
        <v>14</v>
      </c>
      <c r="K87" s="73" t="s">
        <v>121</v>
      </c>
      <c r="L87" s="50">
        <f t="shared" si="2"/>
        <v>237740</v>
      </c>
      <c r="M87" s="50">
        <f t="shared" si="3"/>
        <v>24831609480</v>
      </c>
    </row>
    <row r="88" spans="1:13">
      <c r="A88" s="14">
        <v>45839</v>
      </c>
      <c r="B88" s="65" t="s">
        <v>46</v>
      </c>
      <c r="C88" s="73" t="s">
        <v>122</v>
      </c>
      <c r="D88" s="9">
        <v>-287</v>
      </c>
      <c r="E88" s="10">
        <v>-29940127</v>
      </c>
      <c r="I88" s="14">
        <v>45856</v>
      </c>
      <c r="J88" s="65" t="s">
        <v>46</v>
      </c>
      <c r="K88" s="73" t="s">
        <v>121</v>
      </c>
      <c r="L88" s="50">
        <f t="shared" si="2"/>
        <v>6762</v>
      </c>
      <c r="M88" s="50">
        <f t="shared" si="3"/>
        <v>708123071</v>
      </c>
    </row>
    <row r="89" spans="1:13">
      <c r="A89" s="14">
        <v>45839</v>
      </c>
      <c r="B89" s="65" t="s">
        <v>14</v>
      </c>
      <c r="C89" s="73" t="s">
        <v>122</v>
      </c>
      <c r="D89" s="9">
        <v>-9</v>
      </c>
      <c r="E89" s="10">
        <v>-971802</v>
      </c>
      <c r="I89" s="14">
        <v>45856</v>
      </c>
      <c r="J89" s="65" t="s">
        <v>15</v>
      </c>
      <c r="K89" s="73" t="s">
        <v>121</v>
      </c>
      <c r="L89" s="50">
        <f t="shared" si="2"/>
        <v>96352</v>
      </c>
      <c r="M89" s="50">
        <f t="shared" si="3"/>
        <v>10247284528</v>
      </c>
    </row>
    <row r="90" spans="1:13">
      <c r="A90" s="14">
        <v>45839</v>
      </c>
      <c r="B90" s="65" t="s">
        <v>46</v>
      </c>
      <c r="C90" s="73" t="s">
        <v>122</v>
      </c>
      <c r="D90" s="9">
        <v>-48</v>
      </c>
      <c r="E90" s="10">
        <v>-5007408</v>
      </c>
      <c r="I90" s="14">
        <v>45856</v>
      </c>
      <c r="J90" s="65" t="s">
        <v>48</v>
      </c>
      <c r="K90" s="73" t="s">
        <v>121</v>
      </c>
      <c r="L90" s="50">
        <f t="shared" si="2"/>
        <v>18</v>
      </c>
      <c r="M90" s="50">
        <f t="shared" si="3"/>
        <v>1866348</v>
      </c>
    </row>
    <row r="91" spans="1:13">
      <c r="A91" s="14">
        <v>45839</v>
      </c>
      <c r="B91" s="65" t="s">
        <v>46</v>
      </c>
      <c r="C91" s="73" t="s">
        <v>122</v>
      </c>
      <c r="D91" s="9">
        <v>-144</v>
      </c>
      <c r="E91" s="10">
        <v>-15022224</v>
      </c>
      <c r="I91" s="14">
        <v>45856</v>
      </c>
      <c r="J91" s="65" t="s">
        <v>14</v>
      </c>
      <c r="K91" s="73" t="s">
        <v>122</v>
      </c>
      <c r="L91" s="50">
        <f t="shared" si="2"/>
        <v>-18640</v>
      </c>
      <c r="M91" s="50">
        <f t="shared" si="3"/>
        <v>-2019457600</v>
      </c>
    </row>
    <row r="92" spans="1:13">
      <c r="A92" s="14">
        <v>45839</v>
      </c>
      <c r="B92" s="65" t="s">
        <v>46</v>
      </c>
      <c r="C92" s="73" t="s">
        <v>121</v>
      </c>
      <c r="D92" s="9">
        <v>18</v>
      </c>
      <c r="E92" s="10">
        <v>1882836</v>
      </c>
      <c r="I92" s="14">
        <v>45859</v>
      </c>
      <c r="J92" s="65" t="s">
        <v>15</v>
      </c>
      <c r="K92" s="73" t="s">
        <v>121</v>
      </c>
      <c r="L92" s="50">
        <f t="shared" si="2"/>
        <v>12295</v>
      </c>
      <c r="M92" s="50">
        <f t="shared" si="3"/>
        <v>1353292843</v>
      </c>
    </row>
    <row r="93" spans="1:13">
      <c r="A93" s="14">
        <v>45839</v>
      </c>
      <c r="B93" s="65" t="s">
        <v>46</v>
      </c>
      <c r="C93" s="73" t="s">
        <v>121</v>
      </c>
      <c r="D93" s="9">
        <v>9</v>
      </c>
      <c r="E93" s="10">
        <v>938601</v>
      </c>
      <c r="I93" s="14">
        <v>45859</v>
      </c>
      <c r="J93" s="65" t="s">
        <v>90</v>
      </c>
      <c r="K93" s="73" t="s">
        <v>121</v>
      </c>
      <c r="L93" s="50">
        <f t="shared" si="2"/>
        <v>3567</v>
      </c>
      <c r="M93" s="50">
        <f t="shared" si="3"/>
        <v>390383180</v>
      </c>
    </row>
    <row r="94" spans="1:13">
      <c r="A94" s="14">
        <v>45839</v>
      </c>
      <c r="B94" s="65" t="s">
        <v>46</v>
      </c>
      <c r="C94" s="73" t="s">
        <v>122</v>
      </c>
      <c r="D94" s="9">
        <v>-22</v>
      </c>
      <c r="E94" s="10">
        <v>-2295062</v>
      </c>
      <c r="I94" s="14">
        <v>45859</v>
      </c>
      <c r="J94" s="65" t="s">
        <v>14</v>
      </c>
      <c r="K94" s="73" t="s">
        <v>121</v>
      </c>
      <c r="L94" s="50">
        <f t="shared" si="2"/>
        <v>9503</v>
      </c>
      <c r="M94" s="50">
        <f t="shared" si="3"/>
        <v>1024564522</v>
      </c>
    </row>
    <row r="95" spans="1:13">
      <c r="A95" s="14">
        <v>45839</v>
      </c>
      <c r="B95" s="65" t="s">
        <v>46</v>
      </c>
      <c r="C95" s="73" t="s">
        <v>122</v>
      </c>
      <c r="D95" s="9">
        <v>-201</v>
      </c>
      <c r="E95" s="10">
        <v>-20968521</v>
      </c>
      <c r="I95" s="14">
        <v>45859</v>
      </c>
      <c r="J95" s="65" t="s">
        <v>48</v>
      </c>
      <c r="K95" s="73" t="s">
        <v>121</v>
      </c>
      <c r="L95" s="50">
        <f t="shared" si="2"/>
        <v>323</v>
      </c>
      <c r="M95" s="50">
        <f t="shared" si="3"/>
        <v>33477305</v>
      </c>
    </row>
    <row r="96" spans="1:13">
      <c r="A96" s="14">
        <v>45839</v>
      </c>
      <c r="B96" s="65" t="s">
        <v>46</v>
      </c>
      <c r="C96" s="73" t="s">
        <v>121</v>
      </c>
      <c r="D96" s="9">
        <v>9</v>
      </c>
      <c r="E96" s="10">
        <v>938187</v>
      </c>
      <c r="I96" s="14">
        <v>45859</v>
      </c>
      <c r="J96" s="65" t="s">
        <v>46</v>
      </c>
      <c r="K96" s="73" t="s">
        <v>121</v>
      </c>
      <c r="L96" s="50">
        <f t="shared" si="2"/>
        <v>2629</v>
      </c>
      <c r="M96" s="50">
        <f t="shared" si="3"/>
        <v>274955094</v>
      </c>
    </row>
    <row r="97" spans="1:13">
      <c r="A97" s="14">
        <v>45839</v>
      </c>
      <c r="B97" s="65" t="s">
        <v>46</v>
      </c>
      <c r="C97" s="73" t="s">
        <v>122</v>
      </c>
      <c r="D97" s="9">
        <v>-9</v>
      </c>
      <c r="E97" s="10">
        <v>-938889</v>
      </c>
      <c r="I97" s="14">
        <v>45859</v>
      </c>
      <c r="J97" s="65" t="s">
        <v>14</v>
      </c>
      <c r="K97" s="73" t="s">
        <v>122</v>
      </c>
      <c r="L97" s="50">
        <f t="shared" si="2"/>
        <v>-13419</v>
      </c>
      <c r="M97" s="50">
        <f t="shared" si="3"/>
        <v>-1454069421</v>
      </c>
    </row>
    <row r="98" spans="1:13">
      <c r="A98" s="14">
        <v>45839</v>
      </c>
      <c r="B98" s="65" t="s">
        <v>46</v>
      </c>
      <c r="C98" s="73" t="s">
        <v>122</v>
      </c>
      <c r="D98" s="9">
        <v>-40</v>
      </c>
      <c r="E98" s="10">
        <v>-4172840</v>
      </c>
      <c r="I98" s="14">
        <v>45860</v>
      </c>
      <c r="J98" s="65" t="s">
        <v>90</v>
      </c>
      <c r="K98" s="73" t="s">
        <v>121</v>
      </c>
      <c r="L98" s="50">
        <f t="shared" si="2"/>
        <v>2165</v>
      </c>
      <c r="M98" s="50">
        <f t="shared" si="3"/>
        <v>236968012</v>
      </c>
    </row>
    <row r="99" spans="1:13">
      <c r="A99" s="14">
        <v>45839</v>
      </c>
      <c r="B99" s="65" t="s">
        <v>46</v>
      </c>
      <c r="C99" s="73" t="s">
        <v>122</v>
      </c>
      <c r="D99" s="9">
        <v>-19</v>
      </c>
      <c r="E99" s="10">
        <v>-1982099</v>
      </c>
      <c r="I99" s="14">
        <v>45860</v>
      </c>
      <c r="J99" s="65" t="s">
        <v>14</v>
      </c>
      <c r="K99" s="73" t="s">
        <v>121</v>
      </c>
      <c r="L99" s="50">
        <f t="shared" si="2"/>
        <v>6957</v>
      </c>
      <c r="M99" s="50">
        <f t="shared" si="3"/>
        <v>749283220</v>
      </c>
    </row>
    <row r="100" spans="1:13">
      <c r="A100" s="14">
        <v>45839</v>
      </c>
      <c r="B100" s="65" t="s">
        <v>46</v>
      </c>
      <c r="C100" s="73" t="s">
        <v>122</v>
      </c>
      <c r="D100" s="9">
        <v>-9</v>
      </c>
      <c r="E100" s="10">
        <v>-938889</v>
      </c>
      <c r="I100" s="14">
        <v>45860</v>
      </c>
      <c r="J100" s="65" t="s">
        <v>15</v>
      </c>
      <c r="K100" s="73" t="s">
        <v>121</v>
      </c>
      <c r="L100" s="50">
        <f t="shared" si="2"/>
        <v>1433</v>
      </c>
      <c r="M100" s="50">
        <f t="shared" si="3"/>
        <v>157791532</v>
      </c>
    </row>
    <row r="101" spans="1:13">
      <c r="A101" s="14">
        <v>45839</v>
      </c>
      <c r="B101" s="65" t="s">
        <v>46</v>
      </c>
      <c r="C101" s="73" t="s">
        <v>122</v>
      </c>
      <c r="D101" s="9">
        <v>-9</v>
      </c>
      <c r="E101" s="10">
        <v>-938889</v>
      </c>
      <c r="I101" s="14">
        <v>45860</v>
      </c>
      <c r="J101" s="65" t="s">
        <v>46</v>
      </c>
      <c r="K101" s="73" t="s">
        <v>121</v>
      </c>
      <c r="L101" s="50">
        <f t="shared" si="2"/>
        <v>795</v>
      </c>
      <c r="M101" s="50">
        <f t="shared" si="3"/>
        <v>83087693</v>
      </c>
    </row>
    <row r="102" spans="1:13">
      <c r="A102" s="14">
        <v>45839</v>
      </c>
      <c r="B102" s="65" t="s">
        <v>90</v>
      </c>
      <c r="C102" s="73" t="s">
        <v>121</v>
      </c>
      <c r="D102" s="9">
        <v>18</v>
      </c>
      <c r="E102" s="10">
        <v>1957932</v>
      </c>
      <c r="I102" s="14">
        <v>45860</v>
      </c>
      <c r="J102" s="65" t="s">
        <v>14</v>
      </c>
      <c r="K102" s="73" t="s">
        <v>122</v>
      </c>
      <c r="L102" s="50">
        <f t="shared" si="2"/>
        <v>-8819</v>
      </c>
      <c r="M102" s="50">
        <f t="shared" si="3"/>
        <v>-955785582</v>
      </c>
    </row>
    <row r="103" spans="1:13">
      <c r="A103" s="14">
        <v>45839</v>
      </c>
      <c r="B103" s="65" t="s">
        <v>46</v>
      </c>
      <c r="C103" s="73" t="s">
        <v>122</v>
      </c>
      <c r="D103" s="9">
        <v>-239</v>
      </c>
      <c r="E103" s="10">
        <v>-24932719</v>
      </c>
      <c r="I103" s="14">
        <v>45861</v>
      </c>
      <c r="J103" s="65" t="s">
        <v>14</v>
      </c>
      <c r="K103" s="73" t="s">
        <v>121</v>
      </c>
      <c r="L103" s="50">
        <f t="shared" si="2"/>
        <v>7496</v>
      </c>
      <c r="M103" s="50">
        <f t="shared" si="3"/>
        <v>808293106</v>
      </c>
    </row>
    <row r="104" spans="1:13">
      <c r="A104" s="14">
        <v>45839</v>
      </c>
      <c r="B104" s="65" t="s">
        <v>46</v>
      </c>
      <c r="C104" s="73" t="s">
        <v>121</v>
      </c>
      <c r="D104" s="9">
        <v>19</v>
      </c>
      <c r="E104" s="10">
        <v>1981491</v>
      </c>
      <c r="I104" s="14">
        <v>45861</v>
      </c>
      <c r="J104" s="65" t="s">
        <v>15</v>
      </c>
      <c r="K104" s="73" t="s">
        <v>121</v>
      </c>
      <c r="L104" s="50">
        <f t="shared" si="2"/>
        <v>1157</v>
      </c>
      <c r="M104" s="50">
        <f t="shared" si="3"/>
        <v>127415195</v>
      </c>
    </row>
    <row r="105" spans="1:13">
      <c r="A105" s="14">
        <v>45839</v>
      </c>
      <c r="B105" s="65" t="s">
        <v>14</v>
      </c>
      <c r="C105" s="73" t="s">
        <v>122</v>
      </c>
      <c r="D105" s="9">
        <v>-9</v>
      </c>
      <c r="E105" s="10">
        <v>-971802</v>
      </c>
      <c r="I105" s="14">
        <v>45861</v>
      </c>
      <c r="J105" s="65" t="s">
        <v>90</v>
      </c>
      <c r="K105" s="73" t="s">
        <v>121</v>
      </c>
      <c r="L105" s="50">
        <f t="shared" si="2"/>
        <v>118</v>
      </c>
      <c r="M105" s="50">
        <f t="shared" si="3"/>
        <v>12871249</v>
      </c>
    </row>
    <row r="106" spans="1:13">
      <c r="A106" s="14">
        <v>45839</v>
      </c>
      <c r="B106" s="65" t="s">
        <v>15</v>
      </c>
      <c r="C106" s="73" t="s">
        <v>121</v>
      </c>
      <c r="D106" s="9">
        <v>93</v>
      </c>
      <c r="E106" s="10">
        <v>10270269</v>
      </c>
      <c r="I106" s="14">
        <v>45861</v>
      </c>
      <c r="J106" s="65" t="s">
        <v>48</v>
      </c>
      <c r="K106" s="73" t="s">
        <v>121</v>
      </c>
      <c r="L106" s="50">
        <f t="shared" si="2"/>
        <v>180</v>
      </c>
      <c r="M106" s="50">
        <f t="shared" si="3"/>
        <v>18666900</v>
      </c>
    </row>
    <row r="107" spans="1:13">
      <c r="A107" s="14">
        <v>45839</v>
      </c>
      <c r="B107" s="65" t="s">
        <v>14</v>
      </c>
      <c r="C107" s="73" t="s">
        <v>122</v>
      </c>
      <c r="D107" s="9">
        <v>-18</v>
      </c>
      <c r="E107" s="10">
        <v>-1943604</v>
      </c>
      <c r="I107" s="14">
        <v>45861</v>
      </c>
      <c r="J107" s="65" t="s">
        <v>46</v>
      </c>
      <c r="K107" s="73" t="s">
        <v>121</v>
      </c>
      <c r="L107" s="50">
        <f t="shared" si="2"/>
        <v>157</v>
      </c>
      <c r="M107" s="50">
        <f t="shared" si="3"/>
        <v>16390506</v>
      </c>
    </row>
    <row r="108" spans="1:13">
      <c r="A108" s="14">
        <v>45839</v>
      </c>
      <c r="B108" s="65" t="s">
        <v>48</v>
      </c>
      <c r="C108" s="73" t="s">
        <v>121</v>
      </c>
      <c r="D108" s="9">
        <v>1808</v>
      </c>
      <c r="E108" s="10">
        <v>200104016</v>
      </c>
      <c r="I108" s="14">
        <v>45861</v>
      </c>
      <c r="J108" s="65" t="s">
        <v>14</v>
      </c>
      <c r="K108" s="73" t="s">
        <v>122</v>
      </c>
      <c r="L108" s="50">
        <f t="shared" si="2"/>
        <v>-20806</v>
      </c>
      <c r="M108" s="50">
        <f t="shared" si="3"/>
        <v>-2255307982</v>
      </c>
    </row>
    <row r="109" spans="1:13">
      <c r="A109" s="14">
        <v>45839</v>
      </c>
      <c r="B109" s="65" t="s">
        <v>14</v>
      </c>
      <c r="C109" s="73" t="s">
        <v>122</v>
      </c>
      <c r="D109" s="9">
        <v>-9</v>
      </c>
      <c r="E109" s="10">
        <v>-971802</v>
      </c>
      <c r="I109" s="14">
        <v>45862</v>
      </c>
      <c r="J109" s="65" t="s">
        <v>14</v>
      </c>
      <c r="K109" s="73" t="s">
        <v>121</v>
      </c>
      <c r="L109" s="50">
        <f t="shared" si="2"/>
        <v>2259</v>
      </c>
      <c r="M109" s="50">
        <f t="shared" si="3"/>
        <v>243759036</v>
      </c>
    </row>
    <row r="110" spans="1:13">
      <c r="A110" s="14">
        <v>45839</v>
      </c>
      <c r="B110" s="65" t="s">
        <v>46</v>
      </c>
      <c r="C110" s="73" t="s">
        <v>122</v>
      </c>
      <c r="D110" s="9">
        <v>-77</v>
      </c>
      <c r="E110" s="10">
        <v>-8032717</v>
      </c>
      <c r="I110" s="14">
        <v>45862</v>
      </c>
      <c r="J110" s="65" t="s">
        <v>90</v>
      </c>
      <c r="K110" s="73" t="s">
        <v>121</v>
      </c>
      <c r="L110" s="50">
        <f t="shared" si="2"/>
        <v>3666</v>
      </c>
      <c r="M110" s="50">
        <f t="shared" si="3"/>
        <v>401474715</v>
      </c>
    </row>
    <row r="111" spans="1:13">
      <c r="A111" s="14">
        <v>45839</v>
      </c>
      <c r="B111" s="65" t="s">
        <v>46</v>
      </c>
      <c r="C111" s="73" t="s">
        <v>122</v>
      </c>
      <c r="D111" s="9">
        <v>-9</v>
      </c>
      <c r="E111" s="10">
        <v>-938889</v>
      </c>
      <c r="I111" s="14">
        <v>45862</v>
      </c>
      <c r="J111" s="65" t="s">
        <v>46</v>
      </c>
      <c r="K111" s="73" t="s">
        <v>121</v>
      </c>
      <c r="L111" s="50">
        <f t="shared" si="2"/>
        <v>16300</v>
      </c>
      <c r="M111" s="50">
        <f t="shared" si="3"/>
        <v>1700020667</v>
      </c>
    </row>
    <row r="112" spans="1:13">
      <c r="A112" s="14">
        <v>45839</v>
      </c>
      <c r="B112" s="65" t="s">
        <v>46</v>
      </c>
      <c r="C112" s="73" t="s">
        <v>122</v>
      </c>
      <c r="D112" s="9">
        <v>-28</v>
      </c>
      <c r="E112" s="10">
        <v>-2920988</v>
      </c>
      <c r="I112" s="14">
        <v>45862</v>
      </c>
      <c r="J112" s="65" t="s">
        <v>15</v>
      </c>
      <c r="K112" s="73" t="s">
        <v>121</v>
      </c>
      <c r="L112" s="50">
        <f t="shared" si="2"/>
        <v>290</v>
      </c>
      <c r="M112" s="50">
        <f t="shared" si="3"/>
        <v>31944751</v>
      </c>
    </row>
    <row r="113" spans="1:13">
      <c r="A113" s="14">
        <v>45839</v>
      </c>
      <c r="B113" s="65" t="s">
        <v>46</v>
      </c>
      <c r="C113" s="73" t="s">
        <v>122</v>
      </c>
      <c r="D113" s="9">
        <v>-728</v>
      </c>
      <c r="E113" s="10">
        <v>-75945688</v>
      </c>
      <c r="I113" s="14">
        <v>45862</v>
      </c>
      <c r="J113" s="65" t="s">
        <v>14</v>
      </c>
      <c r="K113" s="73" t="s">
        <v>122</v>
      </c>
      <c r="L113" s="50">
        <f t="shared" si="2"/>
        <v>-60534</v>
      </c>
      <c r="M113" s="50">
        <f t="shared" si="3"/>
        <v>-6562854144</v>
      </c>
    </row>
    <row r="114" spans="1:13">
      <c r="A114" s="14">
        <v>45839</v>
      </c>
      <c r="B114" s="65" t="s">
        <v>46</v>
      </c>
      <c r="C114" s="73" t="s">
        <v>122</v>
      </c>
      <c r="D114" s="9">
        <v>-9</v>
      </c>
      <c r="E114" s="10">
        <v>-938889</v>
      </c>
      <c r="I114" s="14">
        <v>45863</v>
      </c>
      <c r="J114" s="65" t="s">
        <v>90</v>
      </c>
      <c r="K114" s="73" t="s">
        <v>121</v>
      </c>
      <c r="L114" s="50">
        <f t="shared" si="2"/>
        <v>3369</v>
      </c>
      <c r="M114" s="50">
        <f t="shared" si="3"/>
        <v>369063145</v>
      </c>
    </row>
    <row r="115" spans="1:13">
      <c r="A115" s="14">
        <v>45839</v>
      </c>
      <c r="B115" s="65" t="s">
        <v>14</v>
      </c>
      <c r="C115" s="73" t="s">
        <v>122</v>
      </c>
      <c r="D115" s="9">
        <v>-92</v>
      </c>
      <c r="E115" s="10">
        <v>-9933976</v>
      </c>
      <c r="I115" s="14">
        <v>45863</v>
      </c>
      <c r="J115" s="65" t="s">
        <v>14</v>
      </c>
      <c r="K115" s="73" t="s">
        <v>121</v>
      </c>
      <c r="L115" s="50">
        <f t="shared" si="2"/>
        <v>2499</v>
      </c>
      <c r="M115" s="50">
        <f t="shared" si="3"/>
        <v>269654774</v>
      </c>
    </row>
    <row r="116" spans="1:13">
      <c r="A116" s="14">
        <v>45839</v>
      </c>
      <c r="B116" s="65" t="s">
        <v>14</v>
      </c>
      <c r="C116" s="73" t="s">
        <v>122</v>
      </c>
      <c r="D116" s="9">
        <v>-9</v>
      </c>
      <c r="E116" s="10">
        <v>-971802</v>
      </c>
      <c r="I116" s="14">
        <v>45863</v>
      </c>
      <c r="J116" s="65" t="s">
        <v>15</v>
      </c>
      <c r="K116" s="73" t="s">
        <v>121</v>
      </c>
      <c r="L116" s="50">
        <f t="shared" si="2"/>
        <v>1084</v>
      </c>
      <c r="M116" s="50">
        <f t="shared" si="3"/>
        <v>119331583</v>
      </c>
    </row>
    <row r="117" spans="1:13">
      <c r="A117" s="14">
        <v>45839</v>
      </c>
      <c r="B117" s="65" t="s">
        <v>14</v>
      </c>
      <c r="C117" s="73" t="s">
        <v>122</v>
      </c>
      <c r="D117" s="9">
        <v>-27</v>
      </c>
      <c r="E117" s="10">
        <v>-2915406</v>
      </c>
      <c r="I117" s="14">
        <v>45863</v>
      </c>
      <c r="J117" s="65" t="s">
        <v>46</v>
      </c>
      <c r="K117" s="73" t="s">
        <v>121</v>
      </c>
      <c r="L117" s="50">
        <f t="shared" si="2"/>
        <v>54</v>
      </c>
      <c r="M117" s="50">
        <f t="shared" si="3"/>
        <v>5653998</v>
      </c>
    </row>
    <row r="118" spans="1:13">
      <c r="A118" s="14">
        <v>45839</v>
      </c>
      <c r="B118" s="65" t="s">
        <v>46</v>
      </c>
      <c r="C118" s="73" t="s">
        <v>122</v>
      </c>
      <c r="D118" s="9">
        <v>-95</v>
      </c>
      <c r="E118" s="10">
        <v>-9910495</v>
      </c>
      <c r="I118" s="14">
        <v>45863</v>
      </c>
      <c r="J118" s="65" t="s">
        <v>14</v>
      </c>
      <c r="K118" s="73" t="s">
        <v>122</v>
      </c>
      <c r="L118" s="50">
        <f t="shared" si="2"/>
        <v>-7091</v>
      </c>
      <c r="M118" s="50">
        <f t="shared" si="3"/>
        <v>-769182043</v>
      </c>
    </row>
    <row r="119" spans="1:13">
      <c r="A119" s="14">
        <v>45839</v>
      </c>
      <c r="B119" s="65" t="s">
        <v>14</v>
      </c>
      <c r="C119" s="73" t="s">
        <v>122</v>
      </c>
      <c r="D119" s="9">
        <v>-18</v>
      </c>
      <c r="E119" s="10">
        <v>-1943604</v>
      </c>
      <c r="I119" s="14">
        <v>45866</v>
      </c>
      <c r="J119" s="65" t="s">
        <v>90</v>
      </c>
      <c r="K119" s="73" t="s">
        <v>121</v>
      </c>
      <c r="L119" s="50">
        <f t="shared" si="2"/>
        <v>18187</v>
      </c>
      <c r="M119" s="50">
        <f t="shared" si="3"/>
        <v>1984068320</v>
      </c>
    </row>
    <row r="120" spans="1:13">
      <c r="A120" s="14">
        <v>45839</v>
      </c>
      <c r="B120" s="65" t="s">
        <v>14</v>
      </c>
      <c r="C120" s="73" t="s">
        <v>122</v>
      </c>
      <c r="D120" s="9">
        <v>-92</v>
      </c>
      <c r="E120" s="10">
        <v>-9933976</v>
      </c>
      <c r="I120" s="14">
        <v>45866</v>
      </c>
      <c r="J120" s="65" t="s">
        <v>14</v>
      </c>
      <c r="K120" s="73" t="s">
        <v>121</v>
      </c>
      <c r="L120" s="50">
        <f t="shared" si="2"/>
        <v>4960</v>
      </c>
      <c r="M120" s="50">
        <f t="shared" si="3"/>
        <v>535737634</v>
      </c>
    </row>
    <row r="121" spans="1:13">
      <c r="A121" s="14">
        <v>45839</v>
      </c>
      <c r="B121" s="65" t="s">
        <v>48</v>
      </c>
      <c r="C121" s="73" t="s">
        <v>121</v>
      </c>
      <c r="D121" s="9">
        <v>9</v>
      </c>
      <c r="E121" s="10">
        <v>996498</v>
      </c>
      <c r="I121" s="14">
        <v>45866</v>
      </c>
      <c r="J121" s="65" t="s">
        <v>46</v>
      </c>
      <c r="K121" s="73" t="s">
        <v>121</v>
      </c>
      <c r="L121" s="50">
        <f t="shared" si="2"/>
        <v>739</v>
      </c>
      <c r="M121" s="50">
        <f t="shared" si="3"/>
        <v>77307801</v>
      </c>
    </row>
    <row r="122" spans="1:13">
      <c r="A122" s="14">
        <v>45839</v>
      </c>
      <c r="B122" s="65" t="s">
        <v>98</v>
      </c>
      <c r="C122" s="73" t="s">
        <v>121</v>
      </c>
      <c r="D122" s="9">
        <v>30</v>
      </c>
      <c r="E122" s="10">
        <v>3110460</v>
      </c>
      <c r="I122" s="14">
        <v>45866</v>
      </c>
      <c r="J122" s="65" t="s">
        <v>15</v>
      </c>
      <c r="K122" s="73" t="s">
        <v>121</v>
      </c>
      <c r="L122" s="50">
        <f t="shared" si="2"/>
        <v>3393</v>
      </c>
      <c r="M122" s="50">
        <f t="shared" si="3"/>
        <v>373806644</v>
      </c>
    </row>
    <row r="123" spans="1:13">
      <c r="A123" s="14">
        <v>45839</v>
      </c>
      <c r="B123" s="65" t="s">
        <v>46</v>
      </c>
      <c r="C123" s="73" t="s">
        <v>122</v>
      </c>
      <c r="D123" s="9">
        <v>-20</v>
      </c>
      <c r="E123" s="10">
        <v>-2086420</v>
      </c>
      <c r="I123" s="14">
        <v>45866</v>
      </c>
      <c r="J123" s="65" t="s">
        <v>48</v>
      </c>
      <c r="K123" s="73" t="s">
        <v>121</v>
      </c>
      <c r="L123" s="50">
        <f t="shared" si="2"/>
        <v>144</v>
      </c>
      <c r="M123" s="50">
        <f t="shared" si="3"/>
        <v>14930082</v>
      </c>
    </row>
    <row r="124" spans="1:13">
      <c r="A124" s="14">
        <v>45839</v>
      </c>
      <c r="B124" s="65" t="s">
        <v>14</v>
      </c>
      <c r="C124" s="73" t="s">
        <v>121</v>
      </c>
      <c r="D124" s="9">
        <v>93</v>
      </c>
      <c r="E124" s="10">
        <v>10496910</v>
      </c>
      <c r="I124" s="14">
        <v>45866</v>
      </c>
      <c r="J124" s="65" t="s">
        <v>14</v>
      </c>
      <c r="K124" s="73" t="s">
        <v>122</v>
      </c>
      <c r="L124" s="50">
        <f t="shared" si="2"/>
        <v>-19200</v>
      </c>
      <c r="M124" s="50">
        <f t="shared" si="3"/>
        <v>-2083046400</v>
      </c>
    </row>
    <row r="125" spans="1:13">
      <c r="A125" s="14">
        <v>45840</v>
      </c>
      <c r="B125" s="65" t="s">
        <v>46</v>
      </c>
      <c r="C125" s="73" t="s">
        <v>121</v>
      </c>
      <c r="D125" s="9">
        <v>907</v>
      </c>
      <c r="E125" s="10">
        <v>94907573</v>
      </c>
      <c r="I125" s="14">
        <v>45867</v>
      </c>
      <c r="J125" s="65" t="s">
        <v>14</v>
      </c>
      <c r="K125" s="73" t="s">
        <v>121</v>
      </c>
      <c r="L125" s="50">
        <f t="shared" si="2"/>
        <v>1161</v>
      </c>
      <c r="M125" s="50">
        <f t="shared" si="3"/>
        <v>125457953</v>
      </c>
    </row>
    <row r="126" spans="1:13">
      <c r="A126" s="14">
        <v>45840</v>
      </c>
      <c r="B126" s="65" t="s">
        <v>46</v>
      </c>
      <c r="C126" s="73" t="s">
        <v>121</v>
      </c>
      <c r="D126" s="9">
        <v>1633</v>
      </c>
      <c r="E126" s="10">
        <v>171009393</v>
      </c>
      <c r="I126" s="14">
        <v>45867</v>
      </c>
      <c r="J126" s="65" t="s">
        <v>90</v>
      </c>
      <c r="K126" s="73" t="s">
        <v>121</v>
      </c>
      <c r="L126" s="50">
        <f t="shared" si="2"/>
        <v>908</v>
      </c>
      <c r="M126" s="50">
        <f t="shared" si="3"/>
        <v>99504961</v>
      </c>
    </row>
    <row r="127" spans="1:13">
      <c r="A127" s="14">
        <v>45840</v>
      </c>
      <c r="B127" s="65" t="s">
        <v>15</v>
      </c>
      <c r="C127" s="73" t="s">
        <v>121</v>
      </c>
      <c r="D127" s="9">
        <v>59</v>
      </c>
      <c r="E127" s="10">
        <v>6446104</v>
      </c>
      <c r="I127" s="14">
        <v>45867</v>
      </c>
      <c r="J127" s="65" t="s">
        <v>46</v>
      </c>
      <c r="K127" s="73" t="s">
        <v>121</v>
      </c>
      <c r="L127" s="50">
        <f t="shared" si="2"/>
        <v>598</v>
      </c>
      <c r="M127" s="50">
        <f t="shared" si="3"/>
        <v>62559327</v>
      </c>
    </row>
    <row r="128" spans="1:13">
      <c r="A128" s="14">
        <v>45840</v>
      </c>
      <c r="B128" s="65" t="s">
        <v>46</v>
      </c>
      <c r="C128" s="73" t="s">
        <v>122</v>
      </c>
      <c r="D128" s="9">
        <v>-9</v>
      </c>
      <c r="E128" s="10">
        <v>-939078</v>
      </c>
      <c r="I128" s="14">
        <v>45867</v>
      </c>
      <c r="J128" s="65" t="s">
        <v>15</v>
      </c>
      <c r="K128" s="73" t="s">
        <v>121</v>
      </c>
      <c r="L128" s="50">
        <f t="shared" si="2"/>
        <v>28</v>
      </c>
      <c r="M128" s="50">
        <f t="shared" si="3"/>
        <v>2865572</v>
      </c>
    </row>
    <row r="129" spans="1:13">
      <c r="A129" s="14">
        <v>45840</v>
      </c>
      <c r="B129" s="65" t="s">
        <v>46</v>
      </c>
      <c r="C129" s="73" t="s">
        <v>122</v>
      </c>
      <c r="D129" s="9">
        <v>-287</v>
      </c>
      <c r="E129" s="10">
        <v>-29946154</v>
      </c>
      <c r="I129" s="14">
        <v>45867</v>
      </c>
      <c r="J129" s="65" t="s">
        <v>48</v>
      </c>
      <c r="K129" s="73" t="s">
        <v>121</v>
      </c>
      <c r="L129" s="50">
        <f t="shared" si="2"/>
        <v>29</v>
      </c>
      <c r="M129" s="50">
        <f t="shared" si="3"/>
        <v>3008336</v>
      </c>
    </row>
    <row r="130" spans="1:13">
      <c r="A130" s="14">
        <v>45840</v>
      </c>
      <c r="B130" s="65" t="s">
        <v>46</v>
      </c>
      <c r="C130" s="73" t="s">
        <v>122</v>
      </c>
      <c r="D130" s="9">
        <v>-287</v>
      </c>
      <c r="E130" s="10">
        <v>-29946154</v>
      </c>
      <c r="I130" s="14">
        <v>45867</v>
      </c>
      <c r="J130" s="65" t="s">
        <v>14</v>
      </c>
      <c r="K130" s="73" t="s">
        <v>122</v>
      </c>
      <c r="L130" s="50">
        <f t="shared" si="2"/>
        <v>-12219</v>
      </c>
      <c r="M130" s="50">
        <f t="shared" si="3"/>
        <v>-1325895909</v>
      </c>
    </row>
    <row r="131" spans="1:13">
      <c r="A131" s="14">
        <v>45840</v>
      </c>
      <c r="B131" s="65" t="s">
        <v>14</v>
      </c>
      <c r="C131" s="73" t="s">
        <v>122</v>
      </c>
      <c r="D131" s="9">
        <v>-92</v>
      </c>
      <c r="E131" s="10">
        <v>-9935816</v>
      </c>
      <c r="I131" s="14">
        <v>45868</v>
      </c>
      <c r="J131" s="65" t="s">
        <v>14</v>
      </c>
      <c r="K131" s="73" t="s">
        <v>121</v>
      </c>
      <c r="L131" s="50">
        <f t="shared" ref="L131:L143" si="4">SUMIFS(D:D,$C:$C,$K131,$B:$B,$J131,$A:$A,$I131)</f>
        <v>1003</v>
      </c>
      <c r="M131" s="50">
        <f t="shared" ref="M131:M143" si="5">SUMIFS(E:E,$C:$C,$K131,$B:$B,$J131,$A:$A,$I131)</f>
        <v>108128654</v>
      </c>
    </row>
    <row r="132" spans="1:13">
      <c r="A132" s="14">
        <v>45840</v>
      </c>
      <c r="B132" s="65" t="s">
        <v>46</v>
      </c>
      <c r="C132" s="73" t="s">
        <v>122</v>
      </c>
      <c r="D132" s="9">
        <v>-1018</v>
      </c>
      <c r="E132" s="10">
        <v>-106220156</v>
      </c>
      <c r="I132" s="14">
        <v>45868</v>
      </c>
      <c r="J132" s="65" t="s">
        <v>46</v>
      </c>
      <c r="K132" s="73" t="s">
        <v>121</v>
      </c>
      <c r="L132" s="50">
        <f t="shared" si="4"/>
        <v>541</v>
      </c>
      <c r="M132" s="50">
        <f t="shared" si="5"/>
        <v>56471612</v>
      </c>
    </row>
    <row r="133" spans="1:13">
      <c r="A133" s="14">
        <v>45840</v>
      </c>
      <c r="B133" s="65" t="s">
        <v>46</v>
      </c>
      <c r="C133" s="73" t="s">
        <v>122</v>
      </c>
      <c r="D133" s="9">
        <v>-47</v>
      </c>
      <c r="E133" s="10">
        <v>-4904074</v>
      </c>
      <c r="I133" s="14">
        <v>45868</v>
      </c>
      <c r="J133" s="65" t="s">
        <v>48</v>
      </c>
      <c r="K133" s="73" t="s">
        <v>121</v>
      </c>
      <c r="L133" s="50">
        <f t="shared" si="4"/>
        <v>724</v>
      </c>
      <c r="M133" s="50">
        <f t="shared" si="5"/>
        <v>75057080</v>
      </c>
    </row>
    <row r="134" spans="1:13">
      <c r="A134" s="14">
        <v>45840</v>
      </c>
      <c r="B134" s="65" t="s">
        <v>48</v>
      </c>
      <c r="C134" s="73" t="s">
        <v>121</v>
      </c>
      <c r="D134" s="9">
        <v>135</v>
      </c>
      <c r="E134" s="10">
        <v>14929785</v>
      </c>
      <c r="I134" s="14">
        <v>45868</v>
      </c>
      <c r="J134" s="65" t="s">
        <v>15</v>
      </c>
      <c r="K134" s="73" t="s">
        <v>121</v>
      </c>
      <c r="L134" s="50">
        <f t="shared" si="4"/>
        <v>671</v>
      </c>
      <c r="M134" s="50">
        <f t="shared" si="5"/>
        <v>69614037</v>
      </c>
    </row>
    <row r="135" spans="1:13">
      <c r="A135" s="14">
        <v>45840</v>
      </c>
      <c r="B135" s="65" t="s">
        <v>46</v>
      </c>
      <c r="C135" s="73" t="s">
        <v>122</v>
      </c>
      <c r="D135" s="9">
        <v>-9</v>
      </c>
      <c r="E135" s="10">
        <v>-939078</v>
      </c>
      <c r="I135" s="14">
        <v>45868</v>
      </c>
      <c r="J135" s="65" t="s">
        <v>90</v>
      </c>
      <c r="K135" s="73" t="s">
        <v>121</v>
      </c>
      <c r="L135" s="50">
        <f t="shared" si="4"/>
        <v>73</v>
      </c>
      <c r="M135" s="50">
        <f t="shared" si="5"/>
        <v>7971322</v>
      </c>
    </row>
    <row r="136" spans="1:13">
      <c r="A136" s="14">
        <v>45840</v>
      </c>
      <c r="B136" s="65" t="s">
        <v>46</v>
      </c>
      <c r="C136" s="73" t="s">
        <v>122</v>
      </c>
      <c r="D136" s="9">
        <v>-50</v>
      </c>
      <c r="E136" s="10">
        <v>-5217100</v>
      </c>
      <c r="I136" s="14">
        <v>45868</v>
      </c>
      <c r="J136" s="65" t="s">
        <v>14</v>
      </c>
      <c r="K136" s="73" t="s">
        <v>122</v>
      </c>
      <c r="L136" s="50">
        <f t="shared" si="4"/>
        <v>-15200</v>
      </c>
      <c r="M136" s="50">
        <f t="shared" si="5"/>
        <v>-1649656000</v>
      </c>
    </row>
    <row r="137" spans="1:13">
      <c r="A137" s="14">
        <v>45840</v>
      </c>
      <c r="B137" s="65" t="s">
        <v>46</v>
      </c>
      <c r="C137" s="73" t="s">
        <v>122</v>
      </c>
      <c r="D137" s="9">
        <v>-306</v>
      </c>
      <c r="E137" s="10">
        <v>-31928652</v>
      </c>
      <c r="I137" s="14">
        <v>45868</v>
      </c>
      <c r="J137" s="65" t="s">
        <v>90</v>
      </c>
      <c r="K137" s="73" t="s">
        <v>122</v>
      </c>
      <c r="L137" s="50">
        <f t="shared" si="4"/>
        <v>-50000</v>
      </c>
      <c r="M137" s="50">
        <f t="shared" si="5"/>
        <v>-5294900000</v>
      </c>
    </row>
    <row r="138" spans="1:13">
      <c r="A138" s="14">
        <v>45840</v>
      </c>
      <c r="B138" s="65" t="s">
        <v>46</v>
      </c>
      <c r="C138" s="73" t="s">
        <v>122</v>
      </c>
      <c r="D138" s="9">
        <v>-1498</v>
      </c>
      <c r="E138" s="10">
        <v>-156304316</v>
      </c>
      <c r="I138" s="14">
        <v>45869</v>
      </c>
      <c r="J138" s="65" t="s">
        <v>14</v>
      </c>
      <c r="K138" s="73" t="s">
        <v>121</v>
      </c>
      <c r="L138" s="50">
        <f t="shared" si="4"/>
        <v>2533</v>
      </c>
      <c r="M138" s="50">
        <f t="shared" si="5"/>
        <v>273738441</v>
      </c>
    </row>
    <row r="139" spans="1:13">
      <c r="A139" s="14">
        <v>45840</v>
      </c>
      <c r="B139" s="65" t="s">
        <v>46</v>
      </c>
      <c r="C139" s="73" t="s">
        <v>122</v>
      </c>
      <c r="D139" s="9">
        <v>-35</v>
      </c>
      <c r="E139" s="10">
        <v>-3651970</v>
      </c>
      <c r="I139" s="14">
        <v>45869</v>
      </c>
      <c r="J139" s="65" t="s">
        <v>46</v>
      </c>
      <c r="K139" s="73" t="s">
        <v>121</v>
      </c>
      <c r="L139" s="50">
        <f t="shared" si="4"/>
        <v>723</v>
      </c>
      <c r="M139" s="50">
        <f t="shared" si="5"/>
        <v>74870141</v>
      </c>
    </row>
    <row r="140" spans="1:13">
      <c r="A140" s="14">
        <v>45840</v>
      </c>
      <c r="B140" s="65" t="s">
        <v>46</v>
      </c>
      <c r="C140" s="73" t="s">
        <v>122</v>
      </c>
      <c r="D140" s="9">
        <v>-19</v>
      </c>
      <c r="E140" s="10">
        <v>-1982498</v>
      </c>
      <c r="I140" s="14">
        <v>45869</v>
      </c>
      <c r="J140" s="65" t="s">
        <v>15</v>
      </c>
      <c r="K140" s="73" t="s">
        <v>121</v>
      </c>
      <c r="L140" s="50">
        <f t="shared" si="4"/>
        <v>8568</v>
      </c>
      <c r="M140" s="50">
        <f t="shared" si="5"/>
        <v>887845180</v>
      </c>
    </row>
    <row r="141" spans="1:13">
      <c r="A141" s="14">
        <v>45840</v>
      </c>
      <c r="B141" s="65" t="s">
        <v>46</v>
      </c>
      <c r="C141" s="73" t="s">
        <v>122</v>
      </c>
      <c r="D141" s="9">
        <v>-266</v>
      </c>
      <c r="E141" s="10">
        <v>-27754972</v>
      </c>
      <c r="I141" s="14">
        <v>45869</v>
      </c>
      <c r="J141" s="65" t="s">
        <v>90</v>
      </c>
      <c r="K141" s="73" t="s">
        <v>121</v>
      </c>
      <c r="L141" s="50">
        <f t="shared" si="4"/>
        <v>26</v>
      </c>
      <c r="M141" s="50">
        <f t="shared" si="5"/>
        <v>2828488</v>
      </c>
    </row>
    <row r="142" spans="1:13">
      <c r="A142" s="14">
        <v>45840</v>
      </c>
      <c r="B142" s="65" t="s">
        <v>46</v>
      </c>
      <c r="C142" s="73" t="s">
        <v>122</v>
      </c>
      <c r="D142" s="9">
        <v>-95</v>
      </c>
      <c r="E142" s="10">
        <v>-9912490</v>
      </c>
      <c r="I142" s="14">
        <v>45869</v>
      </c>
      <c r="J142" s="65" t="s">
        <v>48</v>
      </c>
      <c r="K142" s="73" t="s">
        <v>121</v>
      </c>
      <c r="L142" s="50">
        <f t="shared" si="4"/>
        <v>54</v>
      </c>
      <c r="M142" s="50">
        <f t="shared" si="5"/>
        <v>5602662</v>
      </c>
    </row>
    <row r="143" spans="1:13">
      <c r="A143" s="14">
        <v>45840</v>
      </c>
      <c r="B143" s="65" t="s">
        <v>46</v>
      </c>
      <c r="C143" s="73" t="s">
        <v>122</v>
      </c>
      <c r="D143" s="9">
        <v>-10</v>
      </c>
      <c r="E143" s="10">
        <v>-1043420</v>
      </c>
      <c r="I143" s="14">
        <v>45869</v>
      </c>
      <c r="J143" s="65" t="s">
        <v>14</v>
      </c>
      <c r="K143" s="73" t="s">
        <v>122</v>
      </c>
      <c r="L143" s="50">
        <f t="shared" si="4"/>
        <v>-6769</v>
      </c>
      <c r="M143" s="50">
        <f t="shared" si="5"/>
        <v>-734768181</v>
      </c>
    </row>
    <row r="144" spans="1:13">
      <c r="A144" s="14">
        <v>45840</v>
      </c>
      <c r="B144" s="65" t="s">
        <v>14</v>
      </c>
      <c r="C144" s="73" t="s">
        <v>122</v>
      </c>
      <c r="D144" s="9">
        <v>-46</v>
      </c>
      <c r="E144" s="10">
        <v>-4967908</v>
      </c>
    </row>
    <row r="145" spans="1:5">
      <c r="A145" s="14">
        <v>45840</v>
      </c>
      <c r="B145" s="65" t="s">
        <v>46</v>
      </c>
      <c r="C145" s="73" t="s">
        <v>122</v>
      </c>
      <c r="D145" s="9">
        <v>-191</v>
      </c>
      <c r="E145" s="10">
        <v>-19929322</v>
      </c>
    </row>
    <row r="146" spans="1:5">
      <c r="A146" s="14">
        <v>45840</v>
      </c>
      <c r="B146" s="65" t="s">
        <v>46</v>
      </c>
      <c r="C146" s="73" t="s">
        <v>122</v>
      </c>
      <c r="D146" s="9">
        <v>-34</v>
      </c>
      <c r="E146" s="10">
        <v>-3547628</v>
      </c>
    </row>
    <row r="147" spans="1:5">
      <c r="A147" s="14">
        <v>45840</v>
      </c>
      <c r="B147" s="65" t="s">
        <v>15</v>
      </c>
      <c r="C147" s="73" t="s">
        <v>121</v>
      </c>
      <c r="D147" s="9">
        <v>56</v>
      </c>
      <c r="E147" s="10">
        <v>6048112</v>
      </c>
    </row>
    <row r="148" spans="1:5">
      <c r="A148" s="14">
        <v>45840</v>
      </c>
      <c r="B148" s="65" t="s">
        <v>46</v>
      </c>
      <c r="C148" s="73" t="s">
        <v>121</v>
      </c>
      <c r="D148" s="9">
        <v>36</v>
      </c>
      <c r="E148" s="10">
        <v>3765852</v>
      </c>
    </row>
    <row r="149" spans="1:5">
      <c r="A149" s="14">
        <v>45840</v>
      </c>
      <c r="B149" s="65" t="s">
        <v>46</v>
      </c>
      <c r="C149" s="73" t="s">
        <v>122</v>
      </c>
      <c r="D149" s="9">
        <v>-13</v>
      </c>
      <c r="E149" s="10">
        <v>-1356446</v>
      </c>
    </row>
    <row r="150" spans="1:5">
      <c r="A150" s="14">
        <v>45840</v>
      </c>
      <c r="B150" s="65" t="s">
        <v>46</v>
      </c>
      <c r="C150" s="73" t="s">
        <v>122</v>
      </c>
      <c r="D150" s="9">
        <v>-93</v>
      </c>
      <c r="E150" s="10">
        <v>-9703806</v>
      </c>
    </row>
    <row r="151" spans="1:5">
      <c r="A151" s="14">
        <v>45840</v>
      </c>
      <c r="B151" s="65" t="s">
        <v>46</v>
      </c>
      <c r="C151" s="73" t="s">
        <v>122</v>
      </c>
      <c r="D151" s="9">
        <v>-191</v>
      </c>
      <c r="E151" s="10">
        <v>-19929322</v>
      </c>
    </row>
    <row r="152" spans="1:5">
      <c r="A152" s="14">
        <v>45840</v>
      </c>
      <c r="B152" s="65" t="s">
        <v>46</v>
      </c>
      <c r="C152" s="73" t="s">
        <v>122</v>
      </c>
      <c r="D152" s="9">
        <v>-86</v>
      </c>
      <c r="E152" s="10">
        <v>-8973412</v>
      </c>
    </row>
    <row r="153" spans="1:5">
      <c r="A153" s="14">
        <v>45840</v>
      </c>
      <c r="B153" s="65" t="s">
        <v>46</v>
      </c>
      <c r="C153" s="73" t="s">
        <v>122</v>
      </c>
      <c r="D153" s="9">
        <v>-60</v>
      </c>
      <c r="E153" s="10">
        <v>-6260520</v>
      </c>
    </row>
    <row r="154" spans="1:5">
      <c r="A154" s="14">
        <v>45840</v>
      </c>
      <c r="B154" s="65" t="s">
        <v>46</v>
      </c>
      <c r="C154" s="73" t="s">
        <v>122</v>
      </c>
      <c r="D154" s="9">
        <v>-95</v>
      </c>
      <c r="E154" s="10">
        <v>-9912490</v>
      </c>
    </row>
    <row r="155" spans="1:5">
      <c r="A155" s="14">
        <v>45840</v>
      </c>
      <c r="B155" s="65" t="s">
        <v>46</v>
      </c>
      <c r="C155" s="73" t="s">
        <v>122</v>
      </c>
      <c r="D155" s="9">
        <v>-479</v>
      </c>
      <c r="E155" s="10">
        <v>-49979818</v>
      </c>
    </row>
    <row r="156" spans="1:5">
      <c r="A156" s="14">
        <v>45840</v>
      </c>
      <c r="B156" s="65" t="s">
        <v>46</v>
      </c>
      <c r="C156" s="73" t="s">
        <v>122</v>
      </c>
      <c r="D156" s="9">
        <v>-47</v>
      </c>
      <c r="E156" s="10">
        <v>-4904074</v>
      </c>
    </row>
    <row r="157" spans="1:5">
      <c r="A157" s="14">
        <v>45840</v>
      </c>
      <c r="B157" s="65" t="s">
        <v>46</v>
      </c>
      <c r="C157" s="73" t="s">
        <v>122</v>
      </c>
      <c r="D157" s="9">
        <v>-287</v>
      </c>
      <c r="E157" s="10">
        <v>-29946154</v>
      </c>
    </row>
    <row r="158" spans="1:5">
      <c r="A158" s="14">
        <v>45840</v>
      </c>
      <c r="B158" s="65" t="s">
        <v>46</v>
      </c>
      <c r="C158" s="73" t="s">
        <v>122</v>
      </c>
      <c r="D158" s="9">
        <v>-192</v>
      </c>
      <c r="E158" s="10">
        <v>-20033664</v>
      </c>
    </row>
    <row r="159" spans="1:5">
      <c r="A159" s="14">
        <v>45840</v>
      </c>
      <c r="B159" s="65" t="s">
        <v>46</v>
      </c>
      <c r="C159" s="73" t="s">
        <v>122</v>
      </c>
      <c r="D159" s="9">
        <v>-58</v>
      </c>
      <c r="E159" s="10">
        <v>-6051836</v>
      </c>
    </row>
    <row r="160" spans="1:5">
      <c r="A160" s="14">
        <v>45840</v>
      </c>
      <c r="B160" s="65" t="s">
        <v>46</v>
      </c>
      <c r="C160" s="73" t="s">
        <v>122</v>
      </c>
      <c r="D160" s="9">
        <v>-19</v>
      </c>
      <c r="E160" s="10">
        <v>-1982498</v>
      </c>
    </row>
    <row r="161" spans="1:5">
      <c r="A161" s="14">
        <v>45840</v>
      </c>
      <c r="B161" s="65" t="s">
        <v>46</v>
      </c>
      <c r="C161" s="73" t="s">
        <v>122</v>
      </c>
      <c r="D161" s="9">
        <v>-14</v>
      </c>
      <c r="E161" s="10">
        <v>-1460788</v>
      </c>
    </row>
    <row r="162" spans="1:5">
      <c r="A162" s="14">
        <v>45840</v>
      </c>
      <c r="B162" s="65" t="s">
        <v>14</v>
      </c>
      <c r="C162" s="73" t="s">
        <v>122</v>
      </c>
      <c r="D162" s="9">
        <v>-92</v>
      </c>
      <c r="E162" s="10">
        <v>-9935816</v>
      </c>
    </row>
    <row r="163" spans="1:5">
      <c r="A163" s="14">
        <v>45840</v>
      </c>
      <c r="B163" s="65" t="s">
        <v>46</v>
      </c>
      <c r="C163" s="73" t="s">
        <v>122</v>
      </c>
      <c r="D163" s="9">
        <v>-2931</v>
      </c>
      <c r="E163" s="10">
        <v>-305826402</v>
      </c>
    </row>
    <row r="164" spans="1:5">
      <c r="A164" s="14">
        <v>45840</v>
      </c>
      <c r="B164" s="65" t="s">
        <v>15</v>
      </c>
      <c r="C164" s="73" t="s">
        <v>121</v>
      </c>
      <c r="D164" s="9">
        <v>46</v>
      </c>
      <c r="E164" s="10">
        <v>5027662</v>
      </c>
    </row>
    <row r="165" spans="1:5">
      <c r="A165" s="14">
        <v>45840</v>
      </c>
      <c r="B165" s="65" t="s">
        <v>46</v>
      </c>
      <c r="C165" s="73" t="s">
        <v>122</v>
      </c>
      <c r="D165" s="9">
        <v>-862</v>
      </c>
      <c r="E165" s="10">
        <v>-89942804</v>
      </c>
    </row>
    <row r="166" spans="1:5">
      <c r="A166" s="14">
        <v>45840</v>
      </c>
      <c r="B166" s="65" t="s">
        <v>46</v>
      </c>
      <c r="C166" s="73" t="s">
        <v>122</v>
      </c>
      <c r="D166" s="9">
        <v>-19</v>
      </c>
      <c r="E166" s="10">
        <v>-1982498</v>
      </c>
    </row>
    <row r="167" spans="1:5">
      <c r="A167" s="14">
        <v>45840</v>
      </c>
      <c r="B167" s="65" t="s">
        <v>46</v>
      </c>
      <c r="C167" s="73" t="s">
        <v>122</v>
      </c>
      <c r="D167" s="9">
        <v>-957</v>
      </c>
      <c r="E167" s="10">
        <v>-99855294</v>
      </c>
    </row>
    <row r="168" spans="1:5">
      <c r="A168" s="14">
        <v>45840</v>
      </c>
      <c r="B168" s="65" t="s">
        <v>46</v>
      </c>
      <c r="C168" s="73" t="s">
        <v>122</v>
      </c>
      <c r="D168" s="9">
        <v>-959</v>
      </c>
      <c r="E168" s="10">
        <v>-100063978</v>
      </c>
    </row>
    <row r="169" spans="1:5">
      <c r="A169" s="14">
        <v>45840</v>
      </c>
      <c r="B169" s="65" t="s">
        <v>46</v>
      </c>
      <c r="C169" s="73" t="s">
        <v>121</v>
      </c>
      <c r="D169" s="9">
        <v>1580</v>
      </c>
      <c r="E169" s="10">
        <v>165304340</v>
      </c>
    </row>
    <row r="170" spans="1:5">
      <c r="A170" s="14">
        <v>45840</v>
      </c>
      <c r="B170" s="65" t="s">
        <v>46</v>
      </c>
      <c r="C170" s="73" t="s">
        <v>122</v>
      </c>
      <c r="D170" s="9">
        <v>-47</v>
      </c>
      <c r="E170" s="10">
        <v>-4904074</v>
      </c>
    </row>
    <row r="171" spans="1:5">
      <c r="A171" s="14">
        <v>45840</v>
      </c>
      <c r="B171" s="65" t="s">
        <v>46</v>
      </c>
      <c r="C171" s="73" t="s">
        <v>122</v>
      </c>
      <c r="D171" s="9">
        <v>-230</v>
      </c>
      <c r="E171" s="10">
        <v>-23998660</v>
      </c>
    </row>
    <row r="172" spans="1:5">
      <c r="A172" s="14">
        <v>45840</v>
      </c>
      <c r="B172" s="65" t="s">
        <v>46</v>
      </c>
      <c r="C172" s="73" t="s">
        <v>122</v>
      </c>
      <c r="D172" s="9">
        <v>-37</v>
      </c>
      <c r="E172" s="10">
        <v>-3860654</v>
      </c>
    </row>
    <row r="173" spans="1:5">
      <c r="A173" s="14">
        <v>45840</v>
      </c>
      <c r="B173" s="65" t="s">
        <v>46</v>
      </c>
      <c r="C173" s="73" t="s">
        <v>121</v>
      </c>
      <c r="D173" s="9">
        <v>362</v>
      </c>
      <c r="E173" s="10">
        <v>37873526</v>
      </c>
    </row>
    <row r="174" spans="1:5">
      <c r="A174" s="14">
        <v>45840</v>
      </c>
      <c r="B174" s="65" t="s">
        <v>46</v>
      </c>
      <c r="C174" s="73" t="s">
        <v>122</v>
      </c>
      <c r="D174" s="9">
        <v>-9</v>
      </c>
      <c r="E174" s="10">
        <v>-939078</v>
      </c>
    </row>
    <row r="175" spans="1:5">
      <c r="A175" s="14">
        <v>45840</v>
      </c>
      <c r="B175" s="65" t="s">
        <v>46</v>
      </c>
      <c r="C175" s="73" t="s">
        <v>122</v>
      </c>
      <c r="D175" s="9">
        <v>-96</v>
      </c>
      <c r="E175" s="10">
        <v>-10016832</v>
      </c>
    </row>
    <row r="176" spans="1:5">
      <c r="A176" s="14">
        <v>45840</v>
      </c>
      <c r="B176" s="65" t="s">
        <v>46</v>
      </c>
      <c r="C176" s="73" t="s">
        <v>121</v>
      </c>
      <c r="D176" s="9">
        <v>136</v>
      </c>
      <c r="E176" s="10">
        <v>14228728</v>
      </c>
    </row>
    <row r="177" spans="1:5">
      <c r="A177" s="14">
        <v>45840</v>
      </c>
      <c r="B177" s="65" t="s">
        <v>46</v>
      </c>
      <c r="C177" s="73" t="s">
        <v>122</v>
      </c>
      <c r="D177" s="9">
        <v>-95</v>
      </c>
      <c r="E177" s="10">
        <v>-9912490</v>
      </c>
    </row>
    <row r="178" spans="1:5">
      <c r="A178" s="14">
        <v>45840</v>
      </c>
      <c r="B178" s="65" t="s">
        <v>14</v>
      </c>
      <c r="C178" s="73" t="s">
        <v>122</v>
      </c>
      <c r="D178" s="9">
        <v>-9</v>
      </c>
      <c r="E178" s="10">
        <v>-971982</v>
      </c>
    </row>
    <row r="179" spans="1:5">
      <c r="A179" s="14">
        <v>45840</v>
      </c>
      <c r="B179" s="65" t="s">
        <v>46</v>
      </c>
      <c r="C179" s="73" t="s">
        <v>122</v>
      </c>
      <c r="D179" s="9">
        <v>-478</v>
      </c>
      <c r="E179" s="10">
        <v>-49875476</v>
      </c>
    </row>
    <row r="180" spans="1:5">
      <c r="A180" s="14">
        <v>45840</v>
      </c>
      <c r="B180" s="65" t="s">
        <v>46</v>
      </c>
      <c r="C180" s="73" t="s">
        <v>122</v>
      </c>
      <c r="D180" s="9">
        <v>-287</v>
      </c>
      <c r="E180" s="10">
        <v>-29946154</v>
      </c>
    </row>
    <row r="181" spans="1:5">
      <c r="A181" s="14">
        <v>45840</v>
      </c>
      <c r="B181" s="65" t="s">
        <v>14</v>
      </c>
      <c r="C181" s="73" t="s">
        <v>122</v>
      </c>
      <c r="D181" s="9">
        <v>-18</v>
      </c>
      <c r="E181" s="10">
        <v>-1943964</v>
      </c>
    </row>
    <row r="182" spans="1:5">
      <c r="A182" s="14">
        <v>45840</v>
      </c>
      <c r="B182" s="65" t="s">
        <v>46</v>
      </c>
      <c r="C182" s="73" t="s">
        <v>122</v>
      </c>
      <c r="D182" s="9">
        <v>-47</v>
      </c>
      <c r="E182" s="10">
        <v>-4904074</v>
      </c>
    </row>
    <row r="183" spans="1:5">
      <c r="A183" s="14">
        <v>45840</v>
      </c>
      <c r="B183" s="65" t="s">
        <v>46</v>
      </c>
      <c r="C183" s="73" t="s">
        <v>122</v>
      </c>
      <c r="D183" s="9">
        <v>-11</v>
      </c>
      <c r="E183" s="10">
        <v>-1147762</v>
      </c>
    </row>
    <row r="184" spans="1:5">
      <c r="A184" s="14">
        <v>45840</v>
      </c>
      <c r="B184" s="65" t="s">
        <v>14</v>
      </c>
      <c r="C184" s="73" t="s">
        <v>122</v>
      </c>
      <c r="D184" s="9">
        <v>-9</v>
      </c>
      <c r="E184" s="10">
        <v>-971982</v>
      </c>
    </row>
    <row r="185" spans="1:5">
      <c r="A185" s="14">
        <v>45840</v>
      </c>
      <c r="B185" s="65" t="s">
        <v>14</v>
      </c>
      <c r="C185" s="73" t="s">
        <v>122</v>
      </c>
      <c r="D185" s="9">
        <v>-9</v>
      </c>
      <c r="E185" s="10">
        <v>-971982</v>
      </c>
    </row>
    <row r="186" spans="1:5">
      <c r="A186" s="14">
        <v>45840</v>
      </c>
      <c r="B186" s="65" t="s">
        <v>16</v>
      </c>
      <c r="C186" s="73" t="s">
        <v>121</v>
      </c>
      <c r="D186" s="9">
        <v>830</v>
      </c>
      <c r="E186" s="10">
        <v>85241000</v>
      </c>
    </row>
    <row r="187" spans="1:5">
      <c r="A187" s="14">
        <v>45840</v>
      </c>
      <c r="B187" s="65" t="s">
        <v>16</v>
      </c>
      <c r="C187" s="73" t="s">
        <v>121</v>
      </c>
      <c r="D187" s="9">
        <v>3970</v>
      </c>
      <c r="E187" s="10">
        <v>407719000</v>
      </c>
    </row>
    <row r="188" spans="1:5">
      <c r="A188" s="14">
        <v>45840</v>
      </c>
      <c r="B188" s="65" t="s">
        <v>16</v>
      </c>
      <c r="C188" s="73" t="s">
        <v>121</v>
      </c>
      <c r="D188" s="9">
        <v>30</v>
      </c>
      <c r="E188" s="10">
        <v>3081000</v>
      </c>
    </row>
    <row r="189" spans="1:5">
      <c r="A189" s="14">
        <v>45840</v>
      </c>
      <c r="B189" s="65" t="s">
        <v>46</v>
      </c>
      <c r="C189" s="73" t="s">
        <v>121</v>
      </c>
      <c r="D189" s="9">
        <v>9</v>
      </c>
      <c r="E189" s="10">
        <v>938799</v>
      </c>
    </row>
    <row r="190" spans="1:5">
      <c r="A190" s="14">
        <v>45840</v>
      </c>
      <c r="B190" s="65" t="s">
        <v>14</v>
      </c>
      <c r="C190" s="73" t="s">
        <v>122</v>
      </c>
      <c r="D190" s="9">
        <v>-9</v>
      </c>
      <c r="E190" s="10">
        <v>-971982</v>
      </c>
    </row>
    <row r="191" spans="1:5">
      <c r="A191" s="14">
        <v>45840</v>
      </c>
      <c r="B191" s="65" t="s">
        <v>14</v>
      </c>
      <c r="C191" s="73" t="s">
        <v>122</v>
      </c>
      <c r="D191" s="9">
        <v>-9</v>
      </c>
      <c r="E191" s="10">
        <v>-971982</v>
      </c>
    </row>
    <row r="192" spans="1:5">
      <c r="A192" s="14">
        <v>45840</v>
      </c>
      <c r="B192" s="65" t="s">
        <v>14</v>
      </c>
      <c r="C192" s="73" t="s">
        <v>122</v>
      </c>
      <c r="D192" s="9">
        <v>-9</v>
      </c>
      <c r="E192" s="10">
        <v>-971982</v>
      </c>
    </row>
    <row r="193" spans="1:5">
      <c r="A193" s="14">
        <v>45840</v>
      </c>
      <c r="B193" s="65" t="s">
        <v>46</v>
      </c>
      <c r="C193" s="73" t="s">
        <v>122</v>
      </c>
      <c r="D193" s="9">
        <v>-19</v>
      </c>
      <c r="E193" s="10">
        <v>-1982688</v>
      </c>
    </row>
    <row r="194" spans="1:5">
      <c r="A194" s="14">
        <v>45840</v>
      </c>
      <c r="B194" s="65" t="s">
        <v>46</v>
      </c>
      <c r="C194" s="73" t="s">
        <v>122</v>
      </c>
      <c r="D194" s="9">
        <v>-957</v>
      </c>
      <c r="E194" s="10">
        <v>-99864864</v>
      </c>
    </row>
    <row r="195" spans="1:5">
      <c r="A195" s="14">
        <v>45840</v>
      </c>
      <c r="B195" s="65" t="s">
        <v>46</v>
      </c>
      <c r="C195" s="73" t="s">
        <v>122</v>
      </c>
      <c r="D195" s="9">
        <v>-9</v>
      </c>
      <c r="E195" s="10">
        <v>-939168</v>
      </c>
    </row>
    <row r="196" spans="1:5">
      <c r="A196" s="14">
        <v>45840</v>
      </c>
      <c r="B196" s="65" t="s">
        <v>46</v>
      </c>
      <c r="C196" s="73" t="s">
        <v>121</v>
      </c>
      <c r="D196" s="9">
        <v>27</v>
      </c>
      <c r="E196" s="10">
        <v>2824389</v>
      </c>
    </row>
    <row r="197" spans="1:5">
      <c r="A197" s="14">
        <v>45840</v>
      </c>
      <c r="B197" s="65" t="s">
        <v>46</v>
      </c>
      <c r="C197" s="73" t="s">
        <v>122</v>
      </c>
      <c r="D197" s="9">
        <v>-57</v>
      </c>
      <c r="E197" s="10">
        <v>-5948064</v>
      </c>
    </row>
    <row r="198" spans="1:5">
      <c r="A198" s="14">
        <v>45840</v>
      </c>
      <c r="B198" s="65" t="s">
        <v>46</v>
      </c>
      <c r="C198" s="73" t="s">
        <v>122</v>
      </c>
      <c r="D198" s="9">
        <v>-478</v>
      </c>
      <c r="E198" s="10">
        <v>-49880256</v>
      </c>
    </row>
    <row r="199" spans="1:5">
      <c r="A199" s="14">
        <v>45840</v>
      </c>
      <c r="B199" s="65" t="s">
        <v>46</v>
      </c>
      <c r="C199" s="73" t="s">
        <v>122</v>
      </c>
      <c r="D199" s="9">
        <v>-14</v>
      </c>
      <c r="E199" s="10">
        <v>-1460928</v>
      </c>
    </row>
    <row r="200" spans="1:5">
      <c r="A200" s="14">
        <v>45840</v>
      </c>
      <c r="B200" s="65" t="s">
        <v>46</v>
      </c>
      <c r="C200" s="73" t="s">
        <v>122</v>
      </c>
      <c r="D200" s="9">
        <v>-29</v>
      </c>
      <c r="E200" s="10">
        <v>-3026208</v>
      </c>
    </row>
    <row r="201" spans="1:5">
      <c r="A201" s="14">
        <v>45840</v>
      </c>
      <c r="B201" s="65" t="s">
        <v>46</v>
      </c>
      <c r="C201" s="73" t="s">
        <v>122</v>
      </c>
      <c r="D201" s="9">
        <v>-95</v>
      </c>
      <c r="E201" s="10">
        <v>-9913440</v>
      </c>
    </row>
    <row r="202" spans="1:5">
      <c r="A202" s="14">
        <v>45840</v>
      </c>
      <c r="B202" s="65" t="s">
        <v>46</v>
      </c>
      <c r="C202" s="73" t="s">
        <v>122</v>
      </c>
      <c r="D202" s="9">
        <v>-10</v>
      </c>
      <c r="E202" s="10">
        <v>-1043520</v>
      </c>
    </row>
    <row r="203" spans="1:5">
      <c r="A203" s="14">
        <v>45840</v>
      </c>
      <c r="B203" s="65" t="s">
        <v>46</v>
      </c>
      <c r="C203" s="73" t="s">
        <v>122</v>
      </c>
      <c r="D203" s="9">
        <v>-737</v>
      </c>
      <c r="E203" s="10">
        <v>-76907424</v>
      </c>
    </row>
    <row r="204" spans="1:5">
      <c r="A204" s="14">
        <v>45840</v>
      </c>
      <c r="B204" s="65" t="s">
        <v>46</v>
      </c>
      <c r="C204" s="73" t="s">
        <v>122</v>
      </c>
      <c r="D204" s="9">
        <v>-36</v>
      </c>
      <c r="E204" s="10">
        <v>-3756672</v>
      </c>
    </row>
    <row r="205" spans="1:5">
      <c r="A205" s="14">
        <v>45840</v>
      </c>
      <c r="B205" s="65" t="s">
        <v>46</v>
      </c>
      <c r="C205" s="73" t="s">
        <v>122</v>
      </c>
      <c r="D205" s="9">
        <v>-431</v>
      </c>
      <c r="E205" s="10">
        <v>-44975712</v>
      </c>
    </row>
    <row r="206" spans="1:5">
      <c r="A206" s="14">
        <v>45840</v>
      </c>
      <c r="B206" s="65" t="s">
        <v>46</v>
      </c>
      <c r="C206" s="73" t="s">
        <v>122</v>
      </c>
      <c r="D206" s="9">
        <v>-11</v>
      </c>
      <c r="E206" s="10">
        <v>-1147872</v>
      </c>
    </row>
    <row r="207" spans="1:5">
      <c r="A207" s="14">
        <v>45840</v>
      </c>
      <c r="B207" s="65" t="s">
        <v>46</v>
      </c>
      <c r="C207" s="73" t="s">
        <v>122</v>
      </c>
      <c r="D207" s="9">
        <v>-957</v>
      </c>
      <c r="E207" s="10">
        <v>-99864864</v>
      </c>
    </row>
    <row r="208" spans="1:5">
      <c r="A208" s="14">
        <v>45840</v>
      </c>
      <c r="B208" s="65" t="s">
        <v>46</v>
      </c>
      <c r="C208" s="73" t="s">
        <v>122</v>
      </c>
      <c r="D208" s="9">
        <v>-92</v>
      </c>
      <c r="E208" s="10">
        <v>-9600384</v>
      </c>
    </row>
    <row r="209" spans="1:5">
      <c r="A209" s="14">
        <v>45840</v>
      </c>
      <c r="B209" s="65" t="s">
        <v>14</v>
      </c>
      <c r="C209" s="73" t="s">
        <v>121</v>
      </c>
      <c r="D209" s="9">
        <v>46</v>
      </c>
      <c r="E209" s="10">
        <v>4959122</v>
      </c>
    </row>
    <row r="210" spans="1:5">
      <c r="A210" s="14">
        <v>45840</v>
      </c>
      <c r="B210" s="65" t="s">
        <v>46</v>
      </c>
      <c r="C210" s="73" t="s">
        <v>122</v>
      </c>
      <c r="D210" s="9">
        <v>-28</v>
      </c>
      <c r="E210" s="10">
        <v>-2921856</v>
      </c>
    </row>
    <row r="211" spans="1:5">
      <c r="A211" s="14">
        <v>45840</v>
      </c>
      <c r="B211" s="65" t="s">
        <v>14</v>
      </c>
      <c r="C211" s="73" t="s">
        <v>122</v>
      </c>
      <c r="D211" s="9">
        <v>-9</v>
      </c>
      <c r="E211" s="10">
        <v>-971982</v>
      </c>
    </row>
    <row r="212" spans="1:5">
      <c r="A212" s="14">
        <v>45840</v>
      </c>
      <c r="B212" s="65" t="s">
        <v>14</v>
      </c>
      <c r="C212" s="73" t="s">
        <v>122</v>
      </c>
      <c r="D212" s="9">
        <v>-74</v>
      </c>
      <c r="E212" s="10">
        <v>-7991852</v>
      </c>
    </row>
    <row r="213" spans="1:5">
      <c r="A213" s="14">
        <v>45840</v>
      </c>
      <c r="B213" s="65" t="s">
        <v>46</v>
      </c>
      <c r="C213" s="73" t="s">
        <v>122</v>
      </c>
      <c r="D213" s="9">
        <v>-47</v>
      </c>
      <c r="E213" s="10">
        <v>-4904544</v>
      </c>
    </row>
    <row r="214" spans="1:5">
      <c r="A214" s="14">
        <v>45840</v>
      </c>
      <c r="B214" s="65" t="s">
        <v>14</v>
      </c>
      <c r="C214" s="73" t="s">
        <v>122</v>
      </c>
      <c r="D214" s="9">
        <v>-92</v>
      </c>
      <c r="E214" s="10">
        <v>-9935816</v>
      </c>
    </row>
    <row r="215" spans="1:5">
      <c r="A215" s="14">
        <v>45840</v>
      </c>
      <c r="B215" s="65" t="s">
        <v>46</v>
      </c>
      <c r="C215" s="73" t="s">
        <v>122</v>
      </c>
      <c r="D215" s="9">
        <v>-478</v>
      </c>
      <c r="E215" s="10">
        <v>-49880256</v>
      </c>
    </row>
    <row r="216" spans="1:5">
      <c r="A216" s="14">
        <v>45840</v>
      </c>
      <c r="B216" s="65" t="s">
        <v>46</v>
      </c>
      <c r="C216" s="73" t="s">
        <v>122</v>
      </c>
      <c r="D216" s="9">
        <v>-59</v>
      </c>
      <c r="E216" s="10">
        <v>-6156768</v>
      </c>
    </row>
    <row r="217" spans="1:5">
      <c r="A217" s="14">
        <v>45840</v>
      </c>
      <c r="B217" s="65" t="s">
        <v>46</v>
      </c>
      <c r="C217" s="73" t="s">
        <v>122</v>
      </c>
      <c r="D217" s="9">
        <v>-11</v>
      </c>
      <c r="E217" s="10">
        <v>-1147872</v>
      </c>
    </row>
    <row r="218" spans="1:5">
      <c r="A218" s="14">
        <v>45840</v>
      </c>
      <c r="B218" s="65" t="s">
        <v>46</v>
      </c>
      <c r="C218" s="73" t="s">
        <v>122</v>
      </c>
      <c r="D218" s="9">
        <v>-399</v>
      </c>
      <c r="E218" s="10">
        <v>-41636448</v>
      </c>
    </row>
    <row r="219" spans="1:5">
      <c r="A219" s="14">
        <v>45841</v>
      </c>
      <c r="B219" s="65" t="s">
        <v>14</v>
      </c>
      <c r="C219" s="73" t="s">
        <v>121</v>
      </c>
      <c r="D219" s="9">
        <v>3</v>
      </c>
      <c r="E219" s="10">
        <v>123642</v>
      </c>
    </row>
    <row r="220" spans="1:5">
      <c r="A220" s="14">
        <v>45841</v>
      </c>
      <c r="B220" s="65" t="s">
        <v>46</v>
      </c>
      <c r="C220" s="73" t="s">
        <v>121</v>
      </c>
      <c r="D220" s="9">
        <v>181</v>
      </c>
      <c r="E220" s="10">
        <v>18943460</v>
      </c>
    </row>
    <row r="221" spans="1:5">
      <c r="A221" s="14">
        <v>45841</v>
      </c>
      <c r="B221" s="65" t="s">
        <v>46</v>
      </c>
      <c r="C221" s="73" t="s">
        <v>121</v>
      </c>
      <c r="D221" s="9">
        <v>569</v>
      </c>
      <c r="E221" s="10">
        <v>59551540</v>
      </c>
    </row>
    <row r="222" spans="1:5">
      <c r="A222" s="14">
        <v>45841</v>
      </c>
      <c r="B222" s="65" t="s">
        <v>46</v>
      </c>
      <c r="C222" s="73" t="s">
        <v>121</v>
      </c>
      <c r="D222" s="9">
        <v>18</v>
      </c>
      <c r="E222" s="10">
        <v>1882764</v>
      </c>
    </row>
    <row r="223" spans="1:5">
      <c r="A223" s="14">
        <v>45841</v>
      </c>
      <c r="B223" s="65" t="s">
        <v>14</v>
      </c>
      <c r="C223" s="73" t="s">
        <v>121</v>
      </c>
      <c r="D223" s="9">
        <v>9</v>
      </c>
      <c r="E223" s="10">
        <v>971676</v>
      </c>
    </row>
    <row r="224" spans="1:5">
      <c r="A224" s="14">
        <v>45841</v>
      </c>
      <c r="B224" s="65" t="s">
        <v>46</v>
      </c>
      <c r="C224" s="73" t="s">
        <v>122</v>
      </c>
      <c r="D224" s="9">
        <v>-63</v>
      </c>
      <c r="E224" s="10">
        <v>-6575499</v>
      </c>
    </row>
    <row r="225" spans="1:5">
      <c r="A225" s="14">
        <v>45841</v>
      </c>
      <c r="B225" s="65" t="s">
        <v>46</v>
      </c>
      <c r="C225" s="73" t="s">
        <v>122</v>
      </c>
      <c r="D225" s="9">
        <v>-9</v>
      </c>
      <c r="E225" s="10">
        <v>-939357</v>
      </c>
    </row>
    <row r="226" spans="1:5">
      <c r="A226" s="14">
        <v>45841</v>
      </c>
      <c r="B226" s="65" t="s">
        <v>48</v>
      </c>
      <c r="C226" s="73" t="s">
        <v>121</v>
      </c>
      <c r="D226" s="9">
        <v>9</v>
      </c>
      <c r="E226" s="10">
        <v>996201</v>
      </c>
    </row>
    <row r="227" spans="1:5">
      <c r="A227" s="14">
        <v>45841</v>
      </c>
      <c r="B227" s="65" t="s">
        <v>46</v>
      </c>
      <c r="C227" s="73" t="s">
        <v>122</v>
      </c>
      <c r="D227" s="9">
        <v>-9</v>
      </c>
      <c r="E227" s="10">
        <v>-939357</v>
      </c>
    </row>
    <row r="228" spans="1:5">
      <c r="A228" s="14">
        <v>45841</v>
      </c>
      <c r="B228" s="65" t="s">
        <v>15</v>
      </c>
      <c r="C228" s="73" t="s">
        <v>121</v>
      </c>
      <c r="D228" s="9">
        <v>10</v>
      </c>
      <c r="E228" s="10">
        <v>1100370</v>
      </c>
    </row>
    <row r="229" spans="1:5">
      <c r="A229" s="14">
        <v>45841</v>
      </c>
      <c r="B229" s="65" t="s">
        <v>46</v>
      </c>
      <c r="C229" s="73" t="s">
        <v>122</v>
      </c>
      <c r="D229" s="9">
        <v>-9</v>
      </c>
      <c r="E229" s="10">
        <v>-939357</v>
      </c>
    </row>
    <row r="230" spans="1:5">
      <c r="A230" s="14">
        <v>45841</v>
      </c>
      <c r="B230" s="65" t="s">
        <v>46</v>
      </c>
      <c r="C230" s="73" t="s">
        <v>122</v>
      </c>
      <c r="D230" s="9">
        <v>-19</v>
      </c>
      <c r="E230" s="10">
        <v>-1983087</v>
      </c>
    </row>
    <row r="231" spans="1:5">
      <c r="A231" s="14">
        <v>45841</v>
      </c>
      <c r="B231" s="65" t="s">
        <v>46</v>
      </c>
      <c r="C231" s="73" t="s">
        <v>122</v>
      </c>
      <c r="D231" s="9">
        <v>-89</v>
      </c>
      <c r="E231" s="10">
        <v>-9289197</v>
      </c>
    </row>
    <row r="232" spans="1:5">
      <c r="A232" s="14">
        <v>45841</v>
      </c>
      <c r="B232" s="65" t="s">
        <v>46</v>
      </c>
      <c r="C232" s="73" t="s">
        <v>122</v>
      </c>
      <c r="D232" s="9">
        <v>-28</v>
      </c>
      <c r="E232" s="10">
        <v>-2922444</v>
      </c>
    </row>
    <row r="233" spans="1:5">
      <c r="A233" s="14">
        <v>45841</v>
      </c>
      <c r="B233" s="65" t="s">
        <v>15</v>
      </c>
      <c r="C233" s="73" t="s">
        <v>121</v>
      </c>
      <c r="D233" s="9">
        <v>232</v>
      </c>
      <c r="E233" s="10">
        <v>25483808</v>
      </c>
    </row>
    <row r="234" spans="1:5">
      <c r="A234" s="14">
        <v>45841</v>
      </c>
      <c r="B234" s="65" t="s">
        <v>46</v>
      </c>
      <c r="C234" s="73" t="s">
        <v>122</v>
      </c>
      <c r="D234" s="9">
        <v>-957</v>
      </c>
      <c r="E234" s="10">
        <v>-99884961</v>
      </c>
    </row>
    <row r="235" spans="1:5">
      <c r="A235" s="14">
        <v>45841</v>
      </c>
      <c r="B235" s="65" t="s">
        <v>46</v>
      </c>
      <c r="C235" s="73" t="s">
        <v>122</v>
      </c>
      <c r="D235" s="9">
        <v>-11</v>
      </c>
      <c r="E235" s="10">
        <v>-1148103</v>
      </c>
    </row>
    <row r="236" spans="1:5">
      <c r="A236" s="14">
        <v>45841</v>
      </c>
      <c r="B236" s="65" t="s">
        <v>46</v>
      </c>
      <c r="C236" s="73" t="s">
        <v>122</v>
      </c>
      <c r="D236" s="9">
        <v>-95</v>
      </c>
      <c r="E236" s="10">
        <v>-9915435</v>
      </c>
    </row>
    <row r="237" spans="1:5">
      <c r="A237" s="14">
        <v>45841</v>
      </c>
      <c r="B237" s="65" t="s">
        <v>46</v>
      </c>
      <c r="C237" s="73" t="s">
        <v>122</v>
      </c>
      <c r="D237" s="9">
        <v>-95</v>
      </c>
      <c r="E237" s="10">
        <v>-9915435</v>
      </c>
    </row>
    <row r="238" spans="1:5">
      <c r="A238" s="14">
        <v>45841</v>
      </c>
      <c r="B238" s="65" t="s">
        <v>46</v>
      </c>
      <c r="C238" s="73" t="s">
        <v>122</v>
      </c>
      <c r="D238" s="9">
        <v>-95</v>
      </c>
      <c r="E238" s="10">
        <v>-9915435</v>
      </c>
    </row>
    <row r="239" spans="1:5">
      <c r="A239" s="14">
        <v>45841</v>
      </c>
      <c r="B239" s="65" t="s">
        <v>46</v>
      </c>
      <c r="C239" s="73" t="s">
        <v>122</v>
      </c>
      <c r="D239" s="9">
        <v>-9</v>
      </c>
      <c r="E239" s="10">
        <v>-939357</v>
      </c>
    </row>
    <row r="240" spans="1:5">
      <c r="A240" s="14">
        <v>45841</v>
      </c>
      <c r="B240" s="65" t="s">
        <v>15</v>
      </c>
      <c r="C240" s="73" t="s">
        <v>121</v>
      </c>
      <c r="D240" s="9">
        <v>9</v>
      </c>
      <c r="E240" s="10">
        <v>989514</v>
      </c>
    </row>
    <row r="241" spans="1:5">
      <c r="A241" s="14">
        <v>45841</v>
      </c>
      <c r="B241" s="65" t="s">
        <v>46</v>
      </c>
      <c r="C241" s="73" t="s">
        <v>122</v>
      </c>
      <c r="D241" s="9">
        <v>-478</v>
      </c>
      <c r="E241" s="10">
        <v>-49890294</v>
      </c>
    </row>
    <row r="242" spans="1:5">
      <c r="A242" s="14">
        <v>45841</v>
      </c>
      <c r="B242" s="65" t="s">
        <v>46</v>
      </c>
      <c r="C242" s="73" t="s">
        <v>122</v>
      </c>
      <c r="D242" s="9">
        <v>-478</v>
      </c>
      <c r="E242" s="10">
        <v>-49890294</v>
      </c>
    </row>
    <row r="243" spans="1:5">
      <c r="A243" s="14">
        <v>45841</v>
      </c>
      <c r="B243" s="65" t="s">
        <v>14</v>
      </c>
      <c r="C243" s="73" t="s">
        <v>122</v>
      </c>
      <c r="D243" s="9">
        <v>-9</v>
      </c>
      <c r="E243" s="10">
        <v>-972153</v>
      </c>
    </row>
    <row r="244" spans="1:5">
      <c r="A244" s="14">
        <v>45841</v>
      </c>
      <c r="B244" s="65" t="s">
        <v>46</v>
      </c>
      <c r="C244" s="73" t="s">
        <v>122</v>
      </c>
      <c r="D244" s="9">
        <v>-9</v>
      </c>
      <c r="E244" s="10">
        <v>-939357</v>
      </c>
    </row>
    <row r="245" spans="1:5">
      <c r="A245" s="14">
        <v>45841</v>
      </c>
      <c r="B245" s="65" t="s">
        <v>46</v>
      </c>
      <c r="C245" s="73" t="s">
        <v>121</v>
      </c>
      <c r="D245" s="9">
        <v>9</v>
      </c>
      <c r="E245" s="10">
        <v>934461</v>
      </c>
    </row>
    <row r="246" spans="1:5">
      <c r="A246" s="14">
        <v>45841</v>
      </c>
      <c r="B246" s="65" t="s">
        <v>46</v>
      </c>
      <c r="C246" s="73" t="s">
        <v>122</v>
      </c>
      <c r="D246" s="9">
        <v>-957</v>
      </c>
      <c r="E246" s="10">
        <v>-99884961</v>
      </c>
    </row>
    <row r="247" spans="1:5">
      <c r="A247" s="14">
        <v>45841</v>
      </c>
      <c r="B247" s="65" t="s">
        <v>46</v>
      </c>
      <c r="C247" s="73" t="s">
        <v>122</v>
      </c>
      <c r="D247" s="9">
        <v>-478</v>
      </c>
      <c r="E247" s="10">
        <v>-49890294</v>
      </c>
    </row>
    <row r="248" spans="1:5">
      <c r="A248" s="14">
        <v>45841</v>
      </c>
      <c r="B248" s="65" t="s">
        <v>46</v>
      </c>
      <c r="C248" s="73" t="s">
        <v>122</v>
      </c>
      <c r="D248" s="9">
        <v>-4692</v>
      </c>
      <c r="E248" s="10">
        <v>-489718116</v>
      </c>
    </row>
    <row r="249" spans="1:5">
      <c r="A249" s="14">
        <v>45841</v>
      </c>
      <c r="B249" s="65" t="s">
        <v>46</v>
      </c>
      <c r="C249" s="73" t="s">
        <v>122</v>
      </c>
      <c r="D249" s="9">
        <v>-10</v>
      </c>
      <c r="E249" s="10">
        <v>-1043730</v>
      </c>
    </row>
    <row r="250" spans="1:5">
      <c r="A250" s="14">
        <v>45841</v>
      </c>
      <c r="B250" s="65" t="s">
        <v>46</v>
      </c>
      <c r="C250" s="73" t="s">
        <v>121</v>
      </c>
      <c r="D250" s="9">
        <v>871</v>
      </c>
      <c r="E250" s="10">
        <v>91130988</v>
      </c>
    </row>
    <row r="251" spans="1:5">
      <c r="A251" s="14">
        <v>45841</v>
      </c>
      <c r="B251" s="65" t="s">
        <v>48</v>
      </c>
      <c r="C251" s="73" t="s">
        <v>121</v>
      </c>
      <c r="D251" s="9">
        <v>22</v>
      </c>
      <c r="E251" s="10">
        <v>2434806</v>
      </c>
    </row>
    <row r="252" spans="1:5">
      <c r="A252" s="14">
        <v>45841</v>
      </c>
      <c r="B252" s="65" t="s">
        <v>46</v>
      </c>
      <c r="C252" s="73" t="s">
        <v>122</v>
      </c>
      <c r="D252" s="9">
        <v>-119</v>
      </c>
      <c r="E252" s="10">
        <v>-12420387</v>
      </c>
    </row>
    <row r="253" spans="1:5">
      <c r="A253" s="14">
        <v>45841</v>
      </c>
      <c r="B253" s="65" t="s">
        <v>46</v>
      </c>
      <c r="C253" s="73" t="s">
        <v>122</v>
      </c>
      <c r="D253" s="9">
        <v>-9</v>
      </c>
      <c r="E253" s="10">
        <v>-939357</v>
      </c>
    </row>
    <row r="254" spans="1:5">
      <c r="A254" s="14">
        <v>45841</v>
      </c>
      <c r="B254" s="65" t="s">
        <v>46</v>
      </c>
      <c r="C254" s="73" t="s">
        <v>122</v>
      </c>
      <c r="D254" s="9">
        <v>-383</v>
      </c>
      <c r="E254" s="10">
        <v>-39974859</v>
      </c>
    </row>
    <row r="255" spans="1:5">
      <c r="A255" s="14">
        <v>45841</v>
      </c>
      <c r="B255" s="65" t="s">
        <v>14</v>
      </c>
      <c r="C255" s="73" t="s">
        <v>122</v>
      </c>
      <c r="D255" s="9">
        <v>-92</v>
      </c>
      <c r="E255" s="10">
        <v>-9937564</v>
      </c>
    </row>
    <row r="256" spans="1:5">
      <c r="A256" s="14">
        <v>45841</v>
      </c>
      <c r="B256" s="65" t="s">
        <v>46</v>
      </c>
      <c r="C256" s="73" t="s">
        <v>122</v>
      </c>
      <c r="D256" s="9">
        <v>-76</v>
      </c>
      <c r="E256" s="10">
        <v>-7932348</v>
      </c>
    </row>
    <row r="257" spans="1:5">
      <c r="A257" s="14">
        <v>45841</v>
      </c>
      <c r="B257" s="65" t="s">
        <v>46</v>
      </c>
      <c r="C257" s="73" t="s">
        <v>122</v>
      </c>
      <c r="D257" s="9">
        <v>-131</v>
      </c>
      <c r="E257" s="10">
        <v>-13672863</v>
      </c>
    </row>
    <row r="258" spans="1:5">
      <c r="A258" s="14">
        <v>45841</v>
      </c>
      <c r="B258" s="65" t="s">
        <v>46</v>
      </c>
      <c r="C258" s="73" t="s">
        <v>122</v>
      </c>
      <c r="D258" s="9">
        <v>-38</v>
      </c>
      <c r="E258" s="10">
        <v>-3966174</v>
      </c>
    </row>
    <row r="259" spans="1:5">
      <c r="A259" s="14">
        <v>45841</v>
      </c>
      <c r="B259" s="65" t="s">
        <v>46</v>
      </c>
      <c r="C259" s="73" t="s">
        <v>122</v>
      </c>
      <c r="D259" s="9">
        <v>-9</v>
      </c>
      <c r="E259" s="10">
        <v>-939357</v>
      </c>
    </row>
    <row r="260" spans="1:5">
      <c r="A260" s="14">
        <v>45841</v>
      </c>
      <c r="B260" s="65" t="s">
        <v>14</v>
      </c>
      <c r="C260" s="73" t="s">
        <v>122</v>
      </c>
      <c r="D260" s="9">
        <v>-9</v>
      </c>
      <c r="E260" s="10">
        <v>-972153</v>
      </c>
    </row>
    <row r="261" spans="1:5">
      <c r="A261" s="14">
        <v>45841</v>
      </c>
      <c r="B261" s="65" t="s">
        <v>14</v>
      </c>
      <c r="C261" s="73" t="s">
        <v>121</v>
      </c>
      <c r="D261" s="9">
        <v>9</v>
      </c>
      <c r="E261" s="10">
        <v>971910</v>
      </c>
    </row>
    <row r="262" spans="1:5">
      <c r="A262" s="14">
        <v>45841</v>
      </c>
      <c r="B262" s="65" t="s">
        <v>46</v>
      </c>
      <c r="C262" s="73" t="s">
        <v>122</v>
      </c>
      <c r="D262" s="9">
        <v>-47</v>
      </c>
      <c r="E262" s="10">
        <v>-4905531</v>
      </c>
    </row>
    <row r="263" spans="1:5">
      <c r="A263" s="14">
        <v>45841</v>
      </c>
      <c r="B263" s="65" t="s">
        <v>46</v>
      </c>
      <c r="C263" s="73" t="s">
        <v>121</v>
      </c>
      <c r="D263" s="9">
        <v>693</v>
      </c>
      <c r="E263" s="10">
        <v>72302076</v>
      </c>
    </row>
    <row r="264" spans="1:5">
      <c r="A264" s="14">
        <v>45841</v>
      </c>
      <c r="B264" s="65" t="s">
        <v>46</v>
      </c>
      <c r="C264" s="73" t="s">
        <v>122</v>
      </c>
      <c r="D264" s="9">
        <v>-148</v>
      </c>
      <c r="E264" s="10">
        <v>-15447204</v>
      </c>
    </row>
    <row r="265" spans="1:5">
      <c r="A265" s="14">
        <v>45841</v>
      </c>
      <c r="B265" s="65" t="s">
        <v>46</v>
      </c>
      <c r="C265" s="73" t="s">
        <v>122</v>
      </c>
      <c r="D265" s="9">
        <v>-143</v>
      </c>
      <c r="E265" s="10">
        <v>-14925339</v>
      </c>
    </row>
    <row r="266" spans="1:5">
      <c r="A266" s="14">
        <v>45841</v>
      </c>
      <c r="B266" s="65" t="s">
        <v>46</v>
      </c>
      <c r="C266" s="73" t="s">
        <v>122</v>
      </c>
      <c r="D266" s="9">
        <v>-1110</v>
      </c>
      <c r="E266" s="10">
        <v>-115854030</v>
      </c>
    </row>
    <row r="267" spans="1:5">
      <c r="A267" s="14">
        <v>45841</v>
      </c>
      <c r="B267" s="65" t="s">
        <v>46</v>
      </c>
      <c r="C267" s="73" t="s">
        <v>122</v>
      </c>
      <c r="D267" s="9">
        <v>-193</v>
      </c>
      <c r="E267" s="10">
        <v>-20143989</v>
      </c>
    </row>
    <row r="268" spans="1:5">
      <c r="A268" s="14">
        <v>45841</v>
      </c>
      <c r="B268" s="65" t="s">
        <v>16</v>
      </c>
      <c r="C268" s="73" t="s">
        <v>121</v>
      </c>
      <c r="D268" s="9">
        <v>1000</v>
      </c>
      <c r="E268" s="10">
        <v>102700000</v>
      </c>
    </row>
    <row r="269" spans="1:5">
      <c r="A269" s="14">
        <v>45841</v>
      </c>
      <c r="B269" s="65" t="s">
        <v>16</v>
      </c>
      <c r="C269" s="73" t="s">
        <v>121</v>
      </c>
      <c r="D269" s="9">
        <v>3900</v>
      </c>
      <c r="E269" s="10">
        <v>400530000</v>
      </c>
    </row>
    <row r="270" spans="1:5">
      <c r="A270" s="14">
        <v>45841</v>
      </c>
      <c r="B270" s="65" t="s">
        <v>46</v>
      </c>
      <c r="C270" s="73" t="s">
        <v>121</v>
      </c>
      <c r="D270" s="9">
        <v>27</v>
      </c>
      <c r="E270" s="10">
        <v>2824551</v>
      </c>
    </row>
    <row r="271" spans="1:5">
      <c r="A271" s="14">
        <v>45841</v>
      </c>
      <c r="B271" s="65" t="s">
        <v>46</v>
      </c>
      <c r="C271" s="73" t="s">
        <v>122</v>
      </c>
      <c r="D271" s="9">
        <v>-95</v>
      </c>
      <c r="E271" s="10">
        <v>-9915435</v>
      </c>
    </row>
    <row r="272" spans="1:5">
      <c r="A272" s="14">
        <v>45841</v>
      </c>
      <c r="B272" s="65" t="s">
        <v>46</v>
      </c>
      <c r="C272" s="73" t="s">
        <v>121</v>
      </c>
      <c r="D272" s="9">
        <v>105</v>
      </c>
      <c r="E272" s="10">
        <v>10939950</v>
      </c>
    </row>
    <row r="273" spans="1:5">
      <c r="A273" s="14">
        <v>45841</v>
      </c>
      <c r="B273" s="65" t="s">
        <v>46</v>
      </c>
      <c r="C273" s="73" t="s">
        <v>122</v>
      </c>
      <c r="D273" s="9">
        <v>-36</v>
      </c>
      <c r="E273" s="10">
        <v>-3757428</v>
      </c>
    </row>
    <row r="274" spans="1:5">
      <c r="A274" s="14">
        <v>45841</v>
      </c>
      <c r="B274" s="65" t="s">
        <v>14</v>
      </c>
      <c r="C274" s="73" t="s">
        <v>122</v>
      </c>
      <c r="D274" s="9">
        <v>-9</v>
      </c>
      <c r="E274" s="10">
        <v>-972153</v>
      </c>
    </row>
    <row r="275" spans="1:5">
      <c r="A275" s="14">
        <v>45841</v>
      </c>
      <c r="B275" s="65" t="s">
        <v>16</v>
      </c>
      <c r="C275" s="73" t="s">
        <v>121</v>
      </c>
      <c r="D275" s="9">
        <v>2500</v>
      </c>
      <c r="E275" s="10">
        <v>256775000</v>
      </c>
    </row>
    <row r="276" spans="1:5">
      <c r="A276" s="14">
        <v>45841</v>
      </c>
      <c r="B276" s="65" t="s">
        <v>16</v>
      </c>
      <c r="C276" s="73" t="s">
        <v>121</v>
      </c>
      <c r="D276" s="9">
        <v>900</v>
      </c>
      <c r="E276" s="10">
        <v>92439000</v>
      </c>
    </row>
    <row r="277" spans="1:5">
      <c r="A277" s="14">
        <v>45841</v>
      </c>
      <c r="B277" s="65" t="s">
        <v>16</v>
      </c>
      <c r="C277" s="73" t="s">
        <v>121</v>
      </c>
      <c r="D277" s="9">
        <v>1150</v>
      </c>
      <c r="E277" s="10">
        <v>118116500</v>
      </c>
    </row>
    <row r="278" spans="1:5">
      <c r="A278" s="14">
        <v>45841</v>
      </c>
      <c r="B278" s="65" t="s">
        <v>15</v>
      </c>
      <c r="C278" s="73" t="s">
        <v>121</v>
      </c>
      <c r="D278" s="9">
        <v>215</v>
      </c>
      <c r="E278" s="10">
        <v>23497135</v>
      </c>
    </row>
    <row r="279" spans="1:5">
      <c r="A279" s="14">
        <v>45841</v>
      </c>
      <c r="B279" s="65" t="s">
        <v>46</v>
      </c>
      <c r="C279" s="73" t="s">
        <v>122</v>
      </c>
      <c r="D279" s="9">
        <v>-9</v>
      </c>
      <c r="E279" s="10">
        <v>-939357</v>
      </c>
    </row>
    <row r="280" spans="1:5">
      <c r="A280" s="14">
        <v>45841</v>
      </c>
      <c r="B280" s="65" t="s">
        <v>46</v>
      </c>
      <c r="C280" s="73" t="s">
        <v>122</v>
      </c>
      <c r="D280" s="9">
        <v>-9</v>
      </c>
      <c r="E280" s="10">
        <v>-939357</v>
      </c>
    </row>
    <row r="281" spans="1:5">
      <c r="A281" s="14">
        <v>45841</v>
      </c>
      <c r="B281" s="65" t="s">
        <v>46</v>
      </c>
      <c r="C281" s="73" t="s">
        <v>122</v>
      </c>
      <c r="D281" s="9">
        <v>-244</v>
      </c>
      <c r="E281" s="10">
        <v>-25467012</v>
      </c>
    </row>
    <row r="282" spans="1:5">
      <c r="A282" s="14">
        <v>45841</v>
      </c>
      <c r="B282" s="65" t="s">
        <v>14</v>
      </c>
      <c r="C282" s="73" t="s">
        <v>121</v>
      </c>
      <c r="D282" s="9">
        <v>9</v>
      </c>
      <c r="E282" s="10">
        <v>967059</v>
      </c>
    </row>
    <row r="283" spans="1:5">
      <c r="A283" s="14">
        <v>45841</v>
      </c>
      <c r="B283" s="65" t="s">
        <v>46</v>
      </c>
      <c r="C283" s="73" t="s">
        <v>122</v>
      </c>
      <c r="D283" s="9">
        <v>-32</v>
      </c>
      <c r="E283" s="10">
        <v>-3339936</v>
      </c>
    </row>
    <row r="284" spans="1:5">
      <c r="A284" s="14">
        <v>45841</v>
      </c>
      <c r="B284" s="65" t="s">
        <v>90</v>
      </c>
      <c r="C284" s="73" t="s">
        <v>121</v>
      </c>
      <c r="D284" s="9">
        <v>9</v>
      </c>
      <c r="E284" s="10">
        <v>979371</v>
      </c>
    </row>
    <row r="285" spans="1:5">
      <c r="A285" s="14">
        <v>45841</v>
      </c>
      <c r="B285" s="65" t="s">
        <v>46</v>
      </c>
      <c r="C285" s="73" t="s">
        <v>122</v>
      </c>
      <c r="D285" s="9">
        <v>-671</v>
      </c>
      <c r="E285" s="10">
        <v>-70034283</v>
      </c>
    </row>
    <row r="286" spans="1:5">
      <c r="A286" s="14">
        <v>45841</v>
      </c>
      <c r="B286" s="65" t="s">
        <v>46</v>
      </c>
      <c r="C286" s="73" t="s">
        <v>122</v>
      </c>
      <c r="D286" s="9">
        <v>-19</v>
      </c>
      <c r="E286" s="10">
        <v>-1983087</v>
      </c>
    </row>
    <row r="287" spans="1:5">
      <c r="A287" s="14">
        <v>45841</v>
      </c>
      <c r="B287" s="65" t="s">
        <v>14</v>
      </c>
      <c r="C287" s="73" t="s">
        <v>122</v>
      </c>
      <c r="D287" s="9">
        <v>-46</v>
      </c>
      <c r="E287" s="10">
        <v>-4968782</v>
      </c>
    </row>
    <row r="288" spans="1:5">
      <c r="A288" s="14">
        <v>45841</v>
      </c>
      <c r="B288" s="65" t="s">
        <v>46</v>
      </c>
      <c r="C288" s="73" t="s">
        <v>122</v>
      </c>
      <c r="D288" s="9">
        <v>-4788</v>
      </c>
      <c r="E288" s="10">
        <v>-499737924</v>
      </c>
    </row>
    <row r="289" spans="1:5">
      <c r="A289" s="14">
        <v>45841</v>
      </c>
      <c r="B289" s="65" t="s">
        <v>46</v>
      </c>
      <c r="C289" s="73" t="s">
        <v>122</v>
      </c>
      <c r="D289" s="9">
        <v>-107</v>
      </c>
      <c r="E289" s="10">
        <v>-11167911</v>
      </c>
    </row>
    <row r="290" spans="1:5">
      <c r="A290" s="14">
        <v>45841</v>
      </c>
      <c r="B290" s="65" t="s">
        <v>46</v>
      </c>
      <c r="C290" s="73" t="s">
        <v>122</v>
      </c>
      <c r="D290" s="9">
        <v>-95</v>
      </c>
      <c r="E290" s="10">
        <v>-9915435</v>
      </c>
    </row>
    <row r="291" spans="1:5">
      <c r="A291" s="14">
        <v>45841</v>
      </c>
      <c r="B291" s="65" t="s">
        <v>46</v>
      </c>
      <c r="C291" s="73" t="s">
        <v>121</v>
      </c>
      <c r="D291" s="9">
        <v>14</v>
      </c>
      <c r="E291" s="10">
        <v>1460494</v>
      </c>
    </row>
    <row r="292" spans="1:5">
      <c r="A292" s="14">
        <v>45841</v>
      </c>
      <c r="B292" s="65" t="s">
        <v>46</v>
      </c>
      <c r="C292" s="73" t="s">
        <v>122</v>
      </c>
      <c r="D292" s="9">
        <v>-957</v>
      </c>
      <c r="E292" s="10">
        <v>-99884961</v>
      </c>
    </row>
    <row r="293" spans="1:5">
      <c r="A293" s="14">
        <v>45841</v>
      </c>
      <c r="B293" s="65" t="s">
        <v>46</v>
      </c>
      <c r="C293" s="73" t="s">
        <v>122</v>
      </c>
      <c r="D293" s="9">
        <v>-477</v>
      </c>
      <c r="E293" s="10">
        <v>-49785921</v>
      </c>
    </row>
    <row r="294" spans="1:5">
      <c r="A294" s="14">
        <v>45841</v>
      </c>
      <c r="B294" s="65" t="s">
        <v>46</v>
      </c>
      <c r="C294" s="73" t="s">
        <v>122</v>
      </c>
      <c r="D294" s="9">
        <v>-134</v>
      </c>
      <c r="E294" s="10">
        <v>-13985982</v>
      </c>
    </row>
    <row r="295" spans="1:5">
      <c r="A295" s="14">
        <v>45841</v>
      </c>
      <c r="B295" s="65" t="s">
        <v>14</v>
      </c>
      <c r="C295" s="73" t="s">
        <v>121</v>
      </c>
      <c r="D295" s="9">
        <v>47</v>
      </c>
      <c r="E295" s="10">
        <v>5077081</v>
      </c>
    </row>
    <row r="296" spans="1:5">
      <c r="A296" s="14">
        <v>45841</v>
      </c>
      <c r="B296" s="65" t="s">
        <v>46</v>
      </c>
      <c r="C296" s="73" t="s">
        <v>122</v>
      </c>
      <c r="D296" s="9">
        <v>-4280</v>
      </c>
      <c r="E296" s="10">
        <v>-446716440</v>
      </c>
    </row>
    <row r="297" spans="1:5">
      <c r="A297" s="14">
        <v>45841</v>
      </c>
      <c r="B297" s="65" t="s">
        <v>46</v>
      </c>
      <c r="C297" s="73" t="s">
        <v>121</v>
      </c>
      <c r="D297" s="9">
        <v>5442</v>
      </c>
      <c r="E297" s="10">
        <v>569929776</v>
      </c>
    </row>
    <row r="298" spans="1:5">
      <c r="A298" s="14">
        <v>45841</v>
      </c>
      <c r="B298" s="65" t="s">
        <v>46</v>
      </c>
      <c r="C298" s="73" t="s">
        <v>122</v>
      </c>
      <c r="D298" s="9">
        <v>-1712</v>
      </c>
      <c r="E298" s="10">
        <v>-178686576</v>
      </c>
    </row>
    <row r="299" spans="1:5">
      <c r="A299" s="14">
        <v>45841</v>
      </c>
      <c r="B299" s="65" t="s">
        <v>14</v>
      </c>
      <c r="C299" s="73" t="s">
        <v>122</v>
      </c>
      <c r="D299" s="9">
        <v>-9</v>
      </c>
      <c r="E299" s="10">
        <v>-972153</v>
      </c>
    </row>
    <row r="300" spans="1:5">
      <c r="A300" s="14">
        <v>45841</v>
      </c>
      <c r="B300" s="65" t="s">
        <v>46</v>
      </c>
      <c r="C300" s="73" t="s">
        <v>121</v>
      </c>
      <c r="D300" s="9">
        <v>65</v>
      </c>
      <c r="E300" s="10">
        <v>6796465</v>
      </c>
    </row>
    <row r="301" spans="1:5">
      <c r="A301" s="14">
        <v>45842</v>
      </c>
      <c r="B301" s="65" t="s">
        <v>14</v>
      </c>
      <c r="C301" s="73" t="s">
        <v>121</v>
      </c>
      <c r="D301" s="9">
        <v>158</v>
      </c>
      <c r="E301" s="10">
        <v>17204778</v>
      </c>
    </row>
    <row r="302" spans="1:5">
      <c r="A302" s="14">
        <v>45842</v>
      </c>
      <c r="B302" s="65" t="s">
        <v>14</v>
      </c>
      <c r="C302" s="73" t="s">
        <v>121</v>
      </c>
      <c r="D302" s="9">
        <v>93</v>
      </c>
      <c r="E302" s="10">
        <v>10076643</v>
      </c>
    </row>
    <row r="303" spans="1:5">
      <c r="A303" s="14">
        <v>45842</v>
      </c>
      <c r="B303" s="65" t="s">
        <v>14</v>
      </c>
      <c r="C303" s="73" t="s">
        <v>121</v>
      </c>
      <c r="D303" s="9">
        <v>46</v>
      </c>
      <c r="E303" s="10">
        <v>5001120</v>
      </c>
    </row>
    <row r="304" spans="1:5">
      <c r="A304" s="14">
        <v>45842</v>
      </c>
      <c r="B304" s="65" t="s">
        <v>14</v>
      </c>
      <c r="C304" s="73" t="s">
        <v>121</v>
      </c>
      <c r="D304" s="9">
        <v>233</v>
      </c>
      <c r="E304" s="10">
        <v>25329430</v>
      </c>
    </row>
    <row r="305" spans="1:5">
      <c r="A305" s="14">
        <v>45842</v>
      </c>
      <c r="B305" s="65" t="s">
        <v>15</v>
      </c>
      <c r="C305" s="73" t="s">
        <v>121</v>
      </c>
      <c r="D305" s="9">
        <v>655</v>
      </c>
      <c r="E305" s="10">
        <v>72021180</v>
      </c>
    </row>
    <row r="306" spans="1:5">
      <c r="A306" s="14">
        <v>45842</v>
      </c>
      <c r="B306" s="65" t="s">
        <v>14</v>
      </c>
      <c r="C306" s="73" t="s">
        <v>121</v>
      </c>
      <c r="D306" s="9">
        <v>18</v>
      </c>
      <c r="E306" s="10">
        <v>1972674</v>
      </c>
    </row>
    <row r="307" spans="1:5">
      <c r="A307" s="14">
        <v>45842</v>
      </c>
      <c r="B307" s="65" t="s">
        <v>90</v>
      </c>
      <c r="C307" s="73" t="s">
        <v>121</v>
      </c>
      <c r="D307" s="9">
        <v>92</v>
      </c>
      <c r="E307" s="10">
        <v>9969212</v>
      </c>
    </row>
    <row r="308" spans="1:5">
      <c r="A308" s="14">
        <v>45842</v>
      </c>
      <c r="B308" s="65" t="s">
        <v>14</v>
      </c>
      <c r="C308" s="73" t="s">
        <v>121</v>
      </c>
      <c r="D308" s="9">
        <v>9</v>
      </c>
      <c r="E308" s="10">
        <v>970263</v>
      </c>
    </row>
    <row r="309" spans="1:5">
      <c r="A309" s="14">
        <v>45842</v>
      </c>
      <c r="B309" s="65" t="s">
        <v>14</v>
      </c>
      <c r="C309" s="73" t="s">
        <v>121</v>
      </c>
      <c r="D309" s="9">
        <v>9</v>
      </c>
      <c r="E309" s="10">
        <v>970263</v>
      </c>
    </row>
    <row r="310" spans="1:5">
      <c r="A310" s="14">
        <v>45842</v>
      </c>
      <c r="B310" s="65" t="s">
        <v>46</v>
      </c>
      <c r="C310" s="73" t="s">
        <v>122</v>
      </c>
      <c r="D310" s="9">
        <v>-63</v>
      </c>
      <c r="E310" s="10">
        <v>-6579657</v>
      </c>
    </row>
    <row r="311" spans="1:5">
      <c r="A311" s="14">
        <v>45842</v>
      </c>
      <c r="B311" s="65" t="s">
        <v>46</v>
      </c>
      <c r="C311" s="73" t="s">
        <v>122</v>
      </c>
      <c r="D311" s="9">
        <v>-9</v>
      </c>
      <c r="E311" s="10">
        <v>-939951</v>
      </c>
    </row>
    <row r="312" spans="1:5">
      <c r="A312" s="14">
        <v>45842</v>
      </c>
      <c r="B312" s="65" t="s">
        <v>46</v>
      </c>
      <c r="C312" s="73" t="s">
        <v>122</v>
      </c>
      <c r="D312" s="9">
        <v>-957</v>
      </c>
      <c r="E312" s="10">
        <v>-99948123</v>
      </c>
    </row>
    <row r="313" spans="1:5">
      <c r="A313" s="14">
        <v>45842</v>
      </c>
      <c r="B313" s="65" t="s">
        <v>46</v>
      </c>
      <c r="C313" s="73" t="s">
        <v>122</v>
      </c>
      <c r="D313" s="9">
        <v>-57</v>
      </c>
      <c r="E313" s="10">
        <v>-5953023</v>
      </c>
    </row>
    <row r="314" spans="1:5">
      <c r="A314" s="14">
        <v>45842</v>
      </c>
      <c r="B314" s="65" t="s">
        <v>46</v>
      </c>
      <c r="C314" s="73" t="s">
        <v>122</v>
      </c>
      <c r="D314" s="9">
        <v>-12</v>
      </c>
      <c r="E314" s="10">
        <v>-1253268</v>
      </c>
    </row>
    <row r="315" spans="1:5">
      <c r="A315" s="14">
        <v>45842</v>
      </c>
      <c r="B315" s="65" t="s">
        <v>46</v>
      </c>
      <c r="C315" s="73" t="s">
        <v>122</v>
      </c>
      <c r="D315" s="9">
        <v>-49</v>
      </c>
      <c r="E315" s="10">
        <v>-5117511</v>
      </c>
    </row>
    <row r="316" spans="1:5">
      <c r="A316" s="14">
        <v>45842</v>
      </c>
      <c r="B316" s="65" t="s">
        <v>46</v>
      </c>
      <c r="C316" s="73" t="s">
        <v>122</v>
      </c>
      <c r="D316" s="9">
        <v>-60</v>
      </c>
      <c r="E316" s="10">
        <v>-6266340</v>
      </c>
    </row>
    <row r="317" spans="1:5">
      <c r="A317" s="14">
        <v>45842</v>
      </c>
      <c r="B317" s="65" t="s">
        <v>46</v>
      </c>
      <c r="C317" s="73" t="s">
        <v>122</v>
      </c>
      <c r="D317" s="9">
        <v>-28</v>
      </c>
      <c r="E317" s="10">
        <v>-2924292</v>
      </c>
    </row>
    <row r="318" spans="1:5">
      <c r="A318" s="14">
        <v>45842</v>
      </c>
      <c r="B318" s="65" t="s">
        <v>46</v>
      </c>
      <c r="C318" s="73" t="s">
        <v>122</v>
      </c>
      <c r="D318" s="9">
        <v>-19</v>
      </c>
      <c r="E318" s="10">
        <v>-1984341</v>
      </c>
    </row>
    <row r="319" spans="1:5">
      <c r="A319" s="14">
        <v>45842</v>
      </c>
      <c r="B319" s="65" t="s">
        <v>46</v>
      </c>
      <c r="C319" s="73" t="s">
        <v>122</v>
      </c>
      <c r="D319" s="9">
        <v>-19</v>
      </c>
      <c r="E319" s="10">
        <v>-1984341</v>
      </c>
    </row>
    <row r="320" spans="1:5">
      <c r="A320" s="14">
        <v>45842</v>
      </c>
      <c r="B320" s="65" t="s">
        <v>46</v>
      </c>
      <c r="C320" s="73" t="s">
        <v>122</v>
      </c>
      <c r="D320" s="9">
        <v>-9</v>
      </c>
      <c r="E320" s="10">
        <v>-939951</v>
      </c>
    </row>
    <row r="321" spans="1:5">
      <c r="A321" s="14">
        <v>45842</v>
      </c>
      <c r="B321" s="65" t="s">
        <v>46</v>
      </c>
      <c r="C321" s="73" t="s">
        <v>122</v>
      </c>
      <c r="D321" s="9">
        <v>-765</v>
      </c>
      <c r="E321" s="10">
        <v>-79895835</v>
      </c>
    </row>
    <row r="322" spans="1:5">
      <c r="A322" s="14">
        <v>45842</v>
      </c>
      <c r="B322" s="65" t="s">
        <v>46</v>
      </c>
      <c r="C322" s="73" t="s">
        <v>122</v>
      </c>
      <c r="D322" s="9">
        <v>-38</v>
      </c>
      <c r="E322" s="10">
        <v>-3968682</v>
      </c>
    </row>
    <row r="323" spans="1:5">
      <c r="A323" s="14">
        <v>45842</v>
      </c>
      <c r="B323" s="65" t="s">
        <v>46</v>
      </c>
      <c r="C323" s="73" t="s">
        <v>122</v>
      </c>
      <c r="D323" s="9">
        <v>-38</v>
      </c>
      <c r="E323" s="10">
        <v>-3968682</v>
      </c>
    </row>
    <row r="324" spans="1:5">
      <c r="A324" s="14">
        <v>45842</v>
      </c>
      <c r="B324" s="65" t="s">
        <v>14</v>
      </c>
      <c r="C324" s="73" t="s">
        <v>121</v>
      </c>
      <c r="D324" s="9">
        <v>9</v>
      </c>
      <c r="E324" s="10">
        <v>970434</v>
      </c>
    </row>
    <row r="325" spans="1:5">
      <c r="A325" s="14">
        <v>45842</v>
      </c>
      <c r="B325" s="65" t="s">
        <v>46</v>
      </c>
      <c r="C325" s="73" t="s">
        <v>122</v>
      </c>
      <c r="D325" s="9">
        <v>-50</v>
      </c>
      <c r="E325" s="10">
        <v>-5221950</v>
      </c>
    </row>
    <row r="326" spans="1:5">
      <c r="A326" s="14">
        <v>45842</v>
      </c>
      <c r="B326" s="65" t="s">
        <v>14</v>
      </c>
      <c r="C326" s="73" t="s">
        <v>121</v>
      </c>
      <c r="D326" s="9">
        <v>18</v>
      </c>
      <c r="E326" s="10">
        <v>1938816</v>
      </c>
    </row>
    <row r="327" spans="1:5">
      <c r="A327" s="14">
        <v>45842</v>
      </c>
      <c r="B327" s="65" t="s">
        <v>46</v>
      </c>
      <c r="C327" s="73" t="s">
        <v>122</v>
      </c>
      <c r="D327" s="9">
        <v>-10</v>
      </c>
      <c r="E327" s="10">
        <v>-1044390</v>
      </c>
    </row>
    <row r="328" spans="1:5">
      <c r="A328" s="14">
        <v>45842</v>
      </c>
      <c r="B328" s="65" t="s">
        <v>46</v>
      </c>
      <c r="C328" s="73" t="s">
        <v>122</v>
      </c>
      <c r="D328" s="9">
        <v>-95</v>
      </c>
      <c r="E328" s="10">
        <v>-9921705</v>
      </c>
    </row>
    <row r="329" spans="1:5">
      <c r="A329" s="14">
        <v>45842</v>
      </c>
      <c r="B329" s="65" t="s">
        <v>46</v>
      </c>
      <c r="C329" s="73" t="s">
        <v>122</v>
      </c>
      <c r="D329" s="9">
        <v>-11</v>
      </c>
      <c r="E329" s="10">
        <v>-1148829</v>
      </c>
    </row>
    <row r="330" spans="1:5">
      <c r="A330" s="14">
        <v>45842</v>
      </c>
      <c r="B330" s="65" t="s">
        <v>48</v>
      </c>
      <c r="C330" s="73" t="s">
        <v>121</v>
      </c>
      <c r="D330" s="9">
        <v>54</v>
      </c>
      <c r="E330" s="10">
        <v>5977368</v>
      </c>
    </row>
    <row r="331" spans="1:5">
      <c r="A331" s="14">
        <v>45842</v>
      </c>
      <c r="B331" s="65" t="s">
        <v>46</v>
      </c>
      <c r="C331" s="73" t="s">
        <v>121</v>
      </c>
      <c r="D331" s="9">
        <v>9</v>
      </c>
      <c r="E331" s="10">
        <v>940914</v>
      </c>
    </row>
    <row r="332" spans="1:5">
      <c r="A332" s="14">
        <v>45842</v>
      </c>
      <c r="B332" s="65" t="s">
        <v>46</v>
      </c>
      <c r="C332" s="73" t="s">
        <v>122</v>
      </c>
      <c r="D332" s="9">
        <v>-239</v>
      </c>
      <c r="E332" s="10">
        <v>-24960921</v>
      </c>
    </row>
    <row r="333" spans="1:5">
      <c r="A333" s="14">
        <v>45842</v>
      </c>
      <c r="B333" s="65" t="s">
        <v>46</v>
      </c>
      <c r="C333" s="73" t="s">
        <v>122</v>
      </c>
      <c r="D333" s="9">
        <v>-64</v>
      </c>
      <c r="E333" s="10">
        <v>-6684096</v>
      </c>
    </row>
    <row r="334" spans="1:5">
      <c r="A334" s="14">
        <v>45842</v>
      </c>
      <c r="B334" s="65" t="s">
        <v>14</v>
      </c>
      <c r="C334" s="73" t="s">
        <v>122</v>
      </c>
      <c r="D334" s="9">
        <v>-9</v>
      </c>
      <c r="E334" s="10">
        <v>-972666</v>
      </c>
    </row>
    <row r="335" spans="1:5">
      <c r="A335" s="14">
        <v>45842</v>
      </c>
      <c r="B335" s="65" t="s">
        <v>46</v>
      </c>
      <c r="C335" s="73" t="s">
        <v>122</v>
      </c>
      <c r="D335" s="9">
        <v>-258</v>
      </c>
      <c r="E335" s="10">
        <v>-26945262</v>
      </c>
    </row>
    <row r="336" spans="1:5">
      <c r="A336" s="14">
        <v>45842</v>
      </c>
      <c r="B336" s="65" t="s">
        <v>46</v>
      </c>
      <c r="C336" s="73" t="s">
        <v>122</v>
      </c>
      <c r="D336" s="9">
        <v>-287</v>
      </c>
      <c r="E336" s="10">
        <v>-29973993</v>
      </c>
    </row>
    <row r="337" spans="1:5">
      <c r="A337" s="14">
        <v>45842</v>
      </c>
      <c r="B337" s="65" t="s">
        <v>46</v>
      </c>
      <c r="C337" s="73" t="s">
        <v>122</v>
      </c>
      <c r="D337" s="9">
        <v>-478</v>
      </c>
      <c r="E337" s="10">
        <v>-49921842</v>
      </c>
    </row>
    <row r="338" spans="1:5">
      <c r="A338" s="14">
        <v>45842</v>
      </c>
      <c r="B338" s="65" t="s">
        <v>46</v>
      </c>
      <c r="C338" s="73" t="s">
        <v>122</v>
      </c>
      <c r="D338" s="9">
        <v>-96</v>
      </c>
      <c r="E338" s="10">
        <v>-10026144</v>
      </c>
    </row>
    <row r="339" spans="1:5">
      <c r="A339" s="14">
        <v>45842</v>
      </c>
      <c r="B339" s="65" t="s">
        <v>46</v>
      </c>
      <c r="C339" s="73" t="s">
        <v>122</v>
      </c>
      <c r="D339" s="9">
        <v>-81</v>
      </c>
      <c r="E339" s="10">
        <v>-8459559</v>
      </c>
    </row>
    <row r="340" spans="1:5">
      <c r="A340" s="14">
        <v>45842</v>
      </c>
      <c r="B340" s="65" t="s">
        <v>46</v>
      </c>
      <c r="C340" s="73" t="s">
        <v>121</v>
      </c>
      <c r="D340" s="9">
        <v>272</v>
      </c>
      <c r="E340" s="10">
        <v>28472416</v>
      </c>
    </row>
    <row r="341" spans="1:5">
      <c r="A341" s="14">
        <v>45842</v>
      </c>
      <c r="B341" s="65" t="s">
        <v>46</v>
      </c>
      <c r="C341" s="73" t="s">
        <v>122</v>
      </c>
      <c r="D341" s="9">
        <v>-9</v>
      </c>
      <c r="E341" s="10">
        <v>-939951</v>
      </c>
    </row>
    <row r="342" spans="1:5">
      <c r="A342" s="14">
        <v>45842</v>
      </c>
      <c r="B342" s="65" t="s">
        <v>46</v>
      </c>
      <c r="C342" s="73" t="s">
        <v>122</v>
      </c>
      <c r="D342" s="9">
        <v>-48</v>
      </c>
      <c r="E342" s="10">
        <v>-5013072</v>
      </c>
    </row>
    <row r="343" spans="1:5">
      <c r="A343" s="14">
        <v>45842</v>
      </c>
      <c r="B343" s="65" t="s">
        <v>46</v>
      </c>
      <c r="C343" s="73" t="s">
        <v>122</v>
      </c>
      <c r="D343" s="9">
        <v>-18</v>
      </c>
      <c r="E343" s="10">
        <v>-1879902</v>
      </c>
    </row>
    <row r="344" spans="1:5">
      <c r="A344" s="14">
        <v>45842</v>
      </c>
      <c r="B344" s="65" t="s">
        <v>46</v>
      </c>
      <c r="C344" s="73" t="s">
        <v>122</v>
      </c>
      <c r="D344" s="9">
        <v>-191</v>
      </c>
      <c r="E344" s="10">
        <v>-19947849</v>
      </c>
    </row>
    <row r="345" spans="1:5">
      <c r="A345" s="14">
        <v>45842</v>
      </c>
      <c r="B345" s="65" t="s">
        <v>46</v>
      </c>
      <c r="C345" s="73" t="s">
        <v>122</v>
      </c>
      <c r="D345" s="9">
        <v>-478</v>
      </c>
      <c r="E345" s="10">
        <v>-49921842</v>
      </c>
    </row>
    <row r="346" spans="1:5">
      <c r="A346" s="14">
        <v>45842</v>
      </c>
      <c r="B346" s="65" t="s">
        <v>48</v>
      </c>
      <c r="C346" s="73" t="s">
        <v>121</v>
      </c>
      <c r="D346" s="9">
        <v>90</v>
      </c>
      <c r="E346" s="10">
        <v>9965070</v>
      </c>
    </row>
    <row r="347" spans="1:5">
      <c r="A347" s="14">
        <v>45842</v>
      </c>
      <c r="B347" s="65" t="s">
        <v>46</v>
      </c>
      <c r="C347" s="73" t="s">
        <v>122</v>
      </c>
      <c r="D347" s="9">
        <v>-191</v>
      </c>
      <c r="E347" s="10">
        <v>-19947849</v>
      </c>
    </row>
    <row r="348" spans="1:5">
      <c r="A348" s="14">
        <v>45842</v>
      </c>
      <c r="B348" s="65" t="s">
        <v>46</v>
      </c>
      <c r="C348" s="73" t="s">
        <v>122</v>
      </c>
      <c r="D348" s="9">
        <v>-284</v>
      </c>
      <c r="E348" s="10">
        <v>-29660676</v>
      </c>
    </row>
    <row r="349" spans="1:5">
      <c r="A349" s="14">
        <v>45842</v>
      </c>
      <c r="B349" s="65" t="s">
        <v>46</v>
      </c>
      <c r="C349" s="73" t="s">
        <v>122</v>
      </c>
      <c r="D349" s="9">
        <v>-191</v>
      </c>
      <c r="E349" s="10">
        <v>-19947849</v>
      </c>
    </row>
    <row r="350" spans="1:5">
      <c r="A350" s="14">
        <v>45842</v>
      </c>
      <c r="B350" s="65" t="s">
        <v>46</v>
      </c>
      <c r="C350" s="73" t="s">
        <v>122</v>
      </c>
      <c r="D350" s="9">
        <v>-49</v>
      </c>
      <c r="E350" s="10">
        <v>-5117511</v>
      </c>
    </row>
    <row r="351" spans="1:5">
      <c r="A351" s="14">
        <v>45842</v>
      </c>
      <c r="B351" s="65" t="s">
        <v>46</v>
      </c>
      <c r="C351" s="73" t="s">
        <v>122</v>
      </c>
      <c r="D351" s="9">
        <v>-47</v>
      </c>
      <c r="E351" s="10">
        <v>-4908633</v>
      </c>
    </row>
    <row r="352" spans="1:5">
      <c r="A352" s="14">
        <v>45842</v>
      </c>
      <c r="B352" s="65" t="s">
        <v>14</v>
      </c>
      <c r="C352" s="73" t="s">
        <v>122</v>
      </c>
      <c r="D352" s="9">
        <v>-9</v>
      </c>
      <c r="E352" s="10">
        <v>-972666</v>
      </c>
    </row>
    <row r="353" spans="1:5">
      <c r="A353" s="14">
        <v>45842</v>
      </c>
      <c r="B353" s="65" t="s">
        <v>14</v>
      </c>
      <c r="C353" s="73" t="s">
        <v>122</v>
      </c>
      <c r="D353" s="9">
        <v>-9</v>
      </c>
      <c r="E353" s="10">
        <v>-972666</v>
      </c>
    </row>
    <row r="354" spans="1:5">
      <c r="A354" s="14">
        <v>45842</v>
      </c>
      <c r="B354" s="65" t="s">
        <v>16</v>
      </c>
      <c r="C354" s="73" t="s">
        <v>121</v>
      </c>
      <c r="D354" s="9">
        <v>1800</v>
      </c>
      <c r="E354" s="10">
        <v>185040000</v>
      </c>
    </row>
    <row r="355" spans="1:5">
      <c r="A355" s="14">
        <v>45842</v>
      </c>
      <c r="B355" s="65" t="s">
        <v>14</v>
      </c>
      <c r="C355" s="73" t="s">
        <v>122</v>
      </c>
      <c r="D355" s="9">
        <v>-18</v>
      </c>
      <c r="E355" s="10">
        <v>-1945332</v>
      </c>
    </row>
    <row r="356" spans="1:5">
      <c r="A356" s="14">
        <v>45842</v>
      </c>
      <c r="B356" s="65" t="s">
        <v>14</v>
      </c>
      <c r="C356" s="73" t="s">
        <v>122</v>
      </c>
      <c r="D356" s="9">
        <v>-18</v>
      </c>
      <c r="E356" s="10">
        <v>-1945332</v>
      </c>
    </row>
    <row r="357" spans="1:5">
      <c r="A357" s="14">
        <v>45842</v>
      </c>
      <c r="B357" s="65" t="s">
        <v>46</v>
      </c>
      <c r="C357" s="73" t="s">
        <v>121</v>
      </c>
      <c r="D357" s="9">
        <v>27</v>
      </c>
      <c r="E357" s="10">
        <v>2826306</v>
      </c>
    </row>
    <row r="358" spans="1:5">
      <c r="A358" s="14">
        <v>45842</v>
      </c>
      <c r="B358" s="65" t="s">
        <v>46</v>
      </c>
      <c r="C358" s="73" t="s">
        <v>121</v>
      </c>
      <c r="D358" s="9">
        <v>19</v>
      </c>
      <c r="E358" s="10">
        <v>1984246</v>
      </c>
    </row>
    <row r="359" spans="1:5">
      <c r="A359" s="14">
        <v>45842</v>
      </c>
      <c r="B359" s="65" t="s">
        <v>14</v>
      </c>
      <c r="C359" s="73" t="s">
        <v>122</v>
      </c>
      <c r="D359" s="9">
        <v>-17</v>
      </c>
      <c r="E359" s="10">
        <v>-1837258</v>
      </c>
    </row>
    <row r="360" spans="1:5">
      <c r="A360" s="14">
        <v>45842</v>
      </c>
      <c r="B360" s="65" t="s">
        <v>46</v>
      </c>
      <c r="C360" s="73" t="s">
        <v>122</v>
      </c>
      <c r="D360" s="9">
        <v>-47</v>
      </c>
      <c r="E360" s="10">
        <v>-4908633</v>
      </c>
    </row>
    <row r="361" spans="1:5">
      <c r="A361" s="14">
        <v>45842</v>
      </c>
      <c r="B361" s="65" t="s">
        <v>46</v>
      </c>
      <c r="C361" s="73" t="s">
        <v>122</v>
      </c>
      <c r="D361" s="9">
        <v>-47</v>
      </c>
      <c r="E361" s="10">
        <v>-4908633</v>
      </c>
    </row>
    <row r="362" spans="1:5">
      <c r="A362" s="14">
        <v>45842</v>
      </c>
      <c r="B362" s="65" t="s">
        <v>46</v>
      </c>
      <c r="C362" s="73" t="s">
        <v>122</v>
      </c>
      <c r="D362" s="9">
        <v>-95</v>
      </c>
      <c r="E362" s="10">
        <v>-9921705</v>
      </c>
    </row>
    <row r="363" spans="1:5">
      <c r="A363" s="14">
        <v>45842</v>
      </c>
      <c r="B363" s="65" t="s">
        <v>14</v>
      </c>
      <c r="C363" s="73" t="s">
        <v>122</v>
      </c>
      <c r="D363" s="9">
        <v>-9</v>
      </c>
      <c r="E363" s="10">
        <v>-972666</v>
      </c>
    </row>
    <row r="364" spans="1:5">
      <c r="A364" s="14">
        <v>45842</v>
      </c>
      <c r="B364" s="65" t="s">
        <v>46</v>
      </c>
      <c r="C364" s="73" t="s">
        <v>122</v>
      </c>
      <c r="D364" s="9">
        <v>-96</v>
      </c>
      <c r="E364" s="10">
        <v>-10026144</v>
      </c>
    </row>
    <row r="365" spans="1:5">
      <c r="A365" s="14">
        <v>45842</v>
      </c>
      <c r="B365" s="65" t="s">
        <v>46</v>
      </c>
      <c r="C365" s="73" t="s">
        <v>122</v>
      </c>
      <c r="D365" s="9">
        <v>-9</v>
      </c>
      <c r="E365" s="10">
        <v>-939951</v>
      </c>
    </row>
    <row r="366" spans="1:5">
      <c r="A366" s="14">
        <v>45842</v>
      </c>
      <c r="B366" s="65" t="s">
        <v>46</v>
      </c>
      <c r="C366" s="73" t="s">
        <v>122</v>
      </c>
      <c r="D366" s="9">
        <v>-221</v>
      </c>
      <c r="E366" s="10">
        <v>-23081019</v>
      </c>
    </row>
    <row r="367" spans="1:5">
      <c r="A367" s="14">
        <v>45842</v>
      </c>
      <c r="B367" s="65" t="s">
        <v>48</v>
      </c>
      <c r="C367" s="73" t="s">
        <v>121</v>
      </c>
      <c r="D367" s="9">
        <v>9</v>
      </c>
      <c r="E367" s="10">
        <v>996372</v>
      </c>
    </row>
    <row r="368" spans="1:5">
      <c r="A368" s="14">
        <v>45842</v>
      </c>
      <c r="B368" s="65" t="s">
        <v>46</v>
      </c>
      <c r="C368" s="73" t="s">
        <v>122</v>
      </c>
      <c r="D368" s="9">
        <v>-9</v>
      </c>
      <c r="E368" s="10">
        <v>-939951</v>
      </c>
    </row>
    <row r="369" spans="1:5">
      <c r="A369" s="14">
        <v>45842</v>
      </c>
      <c r="B369" s="65" t="s">
        <v>46</v>
      </c>
      <c r="C369" s="73" t="s">
        <v>122</v>
      </c>
      <c r="D369" s="9">
        <v>-28</v>
      </c>
      <c r="E369" s="10">
        <v>-2924292</v>
      </c>
    </row>
    <row r="370" spans="1:5">
      <c r="A370" s="14">
        <v>45842</v>
      </c>
      <c r="B370" s="65" t="s">
        <v>46</v>
      </c>
      <c r="C370" s="73" t="s">
        <v>122</v>
      </c>
      <c r="D370" s="9">
        <v>-143</v>
      </c>
      <c r="E370" s="10">
        <v>-14934777</v>
      </c>
    </row>
    <row r="371" spans="1:5">
      <c r="A371" s="14">
        <v>45842</v>
      </c>
      <c r="B371" s="65" t="s">
        <v>46</v>
      </c>
      <c r="C371" s="73" t="s">
        <v>122</v>
      </c>
      <c r="D371" s="9">
        <v>-478</v>
      </c>
      <c r="E371" s="10">
        <v>-49921842</v>
      </c>
    </row>
    <row r="372" spans="1:5">
      <c r="A372" s="14">
        <v>45842</v>
      </c>
      <c r="B372" s="65" t="s">
        <v>48</v>
      </c>
      <c r="C372" s="73" t="s">
        <v>121</v>
      </c>
      <c r="D372" s="9">
        <v>18</v>
      </c>
      <c r="E372" s="10">
        <v>1993014</v>
      </c>
    </row>
    <row r="373" spans="1:5">
      <c r="A373" s="14">
        <v>45842</v>
      </c>
      <c r="B373" s="65" t="s">
        <v>15</v>
      </c>
      <c r="C373" s="73" t="s">
        <v>121</v>
      </c>
      <c r="D373" s="9">
        <v>18</v>
      </c>
      <c r="E373" s="10">
        <v>1970406</v>
      </c>
    </row>
    <row r="374" spans="1:5">
      <c r="A374" s="14">
        <v>45842</v>
      </c>
      <c r="B374" s="65" t="s">
        <v>15</v>
      </c>
      <c r="C374" s="73" t="s">
        <v>121</v>
      </c>
      <c r="D374" s="9">
        <v>9</v>
      </c>
      <c r="E374" s="10">
        <v>985194</v>
      </c>
    </row>
    <row r="375" spans="1:5">
      <c r="A375" s="14">
        <v>45842</v>
      </c>
      <c r="B375" s="65" t="s">
        <v>15</v>
      </c>
      <c r="C375" s="73" t="s">
        <v>121</v>
      </c>
      <c r="D375" s="9">
        <v>37</v>
      </c>
      <c r="E375" s="10">
        <v>4050279</v>
      </c>
    </row>
    <row r="376" spans="1:5">
      <c r="A376" s="14">
        <v>45842</v>
      </c>
      <c r="B376" s="65" t="s">
        <v>15</v>
      </c>
      <c r="C376" s="73" t="s">
        <v>121</v>
      </c>
      <c r="D376" s="9">
        <v>9</v>
      </c>
      <c r="E376" s="10">
        <v>985194</v>
      </c>
    </row>
    <row r="377" spans="1:5">
      <c r="A377" s="14">
        <v>45842</v>
      </c>
      <c r="B377" s="65" t="s">
        <v>15</v>
      </c>
      <c r="C377" s="73" t="s">
        <v>121</v>
      </c>
      <c r="D377" s="9">
        <v>9</v>
      </c>
      <c r="E377" s="10">
        <v>985194</v>
      </c>
    </row>
    <row r="378" spans="1:5">
      <c r="A378" s="14">
        <v>45842</v>
      </c>
      <c r="B378" s="65" t="s">
        <v>15</v>
      </c>
      <c r="C378" s="73" t="s">
        <v>121</v>
      </c>
      <c r="D378" s="9">
        <v>18</v>
      </c>
      <c r="E378" s="10">
        <v>1970406</v>
      </c>
    </row>
    <row r="379" spans="1:5">
      <c r="A379" s="14">
        <v>45842</v>
      </c>
      <c r="B379" s="65" t="s">
        <v>15</v>
      </c>
      <c r="C379" s="73" t="s">
        <v>121</v>
      </c>
      <c r="D379" s="9">
        <v>9</v>
      </c>
      <c r="E379" s="10">
        <v>985194</v>
      </c>
    </row>
    <row r="380" spans="1:5">
      <c r="A380" s="14">
        <v>45842</v>
      </c>
      <c r="B380" s="65" t="s">
        <v>15</v>
      </c>
      <c r="C380" s="73" t="s">
        <v>121</v>
      </c>
      <c r="D380" s="9">
        <v>48</v>
      </c>
      <c r="E380" s="10">
        <v>5254416</v>
      </c>
    </row>
    <row r="381" spans="1:5">
      <c r="A381" s="14">
        <v>45842</v>
      </c>
      <c r="B381" s="65" t="s">
        <v>15</v>
      </c>
      <c r="C381" s="73" t="s">
        <v>121</v>
      </c>
      <c r="D381" s="9">
        <v>47</v>
      </c>
      <c r="E381" s="10">
        <v>5144949</v>
      </c>
    </row>
    <row r="382" spans="1:5">
      <c r="A382" s="14">
        <v>45842</v>
      </c>
      <c r="B382" s="65" t="s">
        <v>15</v>
      </c>
      <c r="C382" s="73" t="s">
        <v>121</v>
      </c>
      <c r="D382" s="9">
        <v>10</v>
      </c>
      <c r="E382" s="10">
        <v>1094660</v>
      </c>
    </row>
    <row r="383" spans="1:5">
      <c r="A383" s="14">
        <v>45842</v>
      </c>
      <c r="B383" s="65" t="s">
        <v>14</v>
      </c>
      <c r="C383" s="73" t="s">
        <v>121</v>
      </c>
      <c r="D383" s="9">
        <v>28</v>
      </c>
      <c r="E383" s="10">
        <v>3005940</v>
      </c>
    </row>
    <row r="384" spans="1:5">
      <c r="A384" s="14">
        <v>45842</v>
      </c>
      <c r="B384" s="65" t="s">
        <v>14</v>
      </c>
      <c r="C384" s="73" t="s">
        <v>121</v>
      </c>
      <c r="D384" s="9">
        <v>47</v>
      </c>
      <c r="E384" s="10">
        <v>5045685</v>
      </c>
    </row>
    <row r="385" spans="1:5">
      <c r="A385" s="14">
        <v>45842</v>
      </c>
      <c r="B385" s="65" t="s">
        <v>14</v>
      </c>
      <c r="C385" s="73" t="s">
        <v>121</v>
      </c>
      <c r="D385" s="9">
        <v>9</v>
      </c>
      <c r="E385" s="10">
        <v>966195</v>
      </c>
    </row>
    <row r="386" spans="1:5">
      <c r="A386" s="14">
        <v>45842</v>
      </c>
      <c r="B386" s="65" t="s">
        <v>46</v>
      </c>
      <c r="C386" s="73" t="s">
        <v>122</v>
      </c>
      <c r="D386" s="9">
        <v>-9</v>
      </c>
      <c r="E386" s="10">
        <v>-939951</v>
      </c>
    </row>
    <row r="387" spans="1:5">
      <c r="A387" s="14">
        <v>45842</v>
      </c>
      <c r="B387" s="65" t="s">
        <v>46</v>
      </c>
      <c r="C387" s="73" t="s">
        <v>122</v>
      </c>
      <c r="D387" s="9">
        <v>-20</v>
      </c>
      <c r="E387" s="10">
        <v>-2088780</v>
      </c>
    </row>
    <row r="388" spans="1:5">
      <c r="A388" s="14">
        <v>45842</v>
      </c>
      <c r="B388" s="65" t="s">
        <v>46</v>
      </c>
      <c r="C388" s="73" t="s">
        <v>121</v>
      </c>
      <c r="D388" s="9">
        <v>81</v>
      </c>
      <c r="E388" s="10">
        <v>8401644</v>
      </c>
    </row>
    <row r="389" spans="1:5">
      <c r="A389" s="14">
        <v>45842</v>
      </c>
      <c r="B389" s="65" t="s">
        <v>46</v>
      </c>
      <c r="C389" s="73" t="s">
        <v>121</v>
      </c>
      <c r="D389" s="9">
        <v>45</v>
      </c>
      <c r="E389" s="10">
        <v>4662000</v>
      </c>
    </row>
    <row r="390" spans="1:5">
      <c r="A390" s="14">
        <v>45842</v>
      </c>
      <c r="B390" s="65" t="s">
        <v>46</v>
      </c>
      <c r="C390" s="73" t="s">
        <v>121</v>
      </c>
      <c r="D390" s="9">
        <v>28</v>
      </c>
      <c r="E390" s="10">
        <v>2920400</v>
      </c>
    </row>
    <row r="391" spans="1:5">
      <c r="A391" s="14">
        <v>45842</v>
      </c>
      <c r="B391" s="65" t="s">
        <v>46</v>
      </c>
      <c r="C391" s="73" t="s">
        <v>122</v>
      </c>
      <c r="D391" s="9">
        <v>-16</v>
      </c>
      <c r="E391" s="10">
        <v>-1671024</v>
      </c>
    </row>
    <row r="392" spans="1:5">
      <c r="A392" s="14">
        <v>45845</v>
      </c>
      <c r="B392" s="65" t="s">
        <v>46</v>
      </c>
      <c r="C392" s="73" t="s">
        <v>121</v>
      </c>
      <c r="D392" s="9">
        <v>508</v>
      </c>
      <c r="E392" s="10">
        <v>53211984</v>
      </c>
    </row>
    <row r="393" spans="1:5">
      <c r="A393" s="14">
        <v>45845</v>
      </c>
      <c r="B393" s="65" t="s">
        <v>46</v>
      </c>
      <c r="C393" s="73" t="s">
        <v>121</v>
      </c>
      <c r="D393" s="9">
        <v>317</v>
      </c>
      <c r="E393" s="10">
        <v>33205116</v>
      </c>
    </row>
    <row r="394" spans="1:5">
      <c r="A394" s="14">
        <v>45845</v>
      </c>
      <c r="B394" s="65" t="s">
        <v>46</v>
      </c>
      <c r="C394" s="73" t="s">
        <v>121</v>
      </c>
      <c r="D394" s="9">
        <v>30</v>
      </c>
      <c r="E394" s="10">
        <v>3142440</v>
      </c>
    </row>
    <row r="395" spans="1:5">
      <c r="A395" s="14">
        <v>45845</v>
      </c>
      <c r="B395" s="65" t="s">
        <v>46</v>
      </c>
      <c r="C395" s="73" t="s">
        <v>122</v>
      </c>
      <c r="D395" s="9">
        <v>-19</v>
      </c>
      <c r="E395" s="10">
        <v>-1984759</v>
      </c>
    </row>
    <row r="396" spans="1:5">
      <c r="A396" s="14">
        <v>45845</v>
      </c>
      <c r="B396" s="65" t="s">
        <v>46</v>
      </c>
      <c r="C396" s="73" t="s">
        <v>122</v>
      </c>
      <c r="D396" s="9">
        <v>-9</v>
      </c>
      <c r="E396" s="10">
        <v>-940149</v>
      </c>
    </row>
    <row r="397" spans="1:5">
      <c r="A397" s="14">
        <v>45845</v>
      </c>
      <c r="B397" s="65" t="s">
        <v>46</v>
      </c>
      <c r="C397" s="73" t="s">
        <v>122</v>
      </c>
      <c r="D397" s="9">
        <v>-9</v>
      </c>
      <c r="E397" s="10">
        <v>-940149</v>
      </c>
    </row>
    <row r="398" spans="1:5">
      <c r="A398" s="14">
        <v>45845</v>
      </c>
      <c r="B398" s="65" t="s">
        <v>46</v>
      </c>
      <c r="C398" s="73" t="s">
        <v>122</v>
      </c>
      <c r="D398" s="9">
        <v>-28</v>
      </c>
      <c r="E398" s="10">
        <v>-2924908</v>
      </c>
    </row>
    <row r="399" spans="1:5">
      <c r="A399" s="14">
        <v>45845</v>
      </c>
      <c r="B399" s="65" t="s">
        <v>46</v>
      </c>
      <c r="C399" s="73" t="s">
        <v>122</v>
      </c>
      <c r="D399" s="9">
        <v>-191</v>
      </c>
      <c r="E399" s="10">
        <v>-19952051</v>
      </c>
    </row>
    <row r="400" spans="1:5">
      <c r="A400" s="14">
        <v>45845</v>
      </c>
      <c r="B400" s="65" t="s">
        <v>46</v>
      </c>
      <c r="C400" s="73" t="s">
        <v>122</v>
      </c>
      <c r="D400" s="9">
        <v>-478</v>
      </c>
      <c r="E400" s="10">
        <v>-49932358</v>
      </c>
    </row>
    <row r="401" spans="1:5">
      <c r="A401" s="14">
        <v>45845</v>
      </c>
      <c r="B401" s="65" t="s">
        <v>46</v>
      </c>
      <c r="C401" s="73" t="s">
        <v>122</v>
      </c>
      <c r="D401" s="9">
        <v>-38</v>
      </c>
      <c r="E401" s="10">
        <v>-3969518</v>
      </c>
    </row>
    <row r="402" spans="1:5">
      <c r="A402" s="14">
        <v>45845</v>
      </c>
      <c r="B402" s="65" t="s">
        <v>46</v>
      </c>
      <c r="C402" s="73" t="s">
        <v>122</v>
      </c>
      <c r="D402" s="9">
        <v>-51</v>
      </c>
      <c r="E402" s="10">
        <v>-5327511</v>
      </c>
    </row>
    <row r="403" spans="1:5">
      <c r="A403" s="14">
        <v>45845</v>
      </c>
      <c r="B403" s="65" t="s">
        <v>14</v>
      </c>
      <c r="C403" s="73" t="s">
        <v>122</v>
      </c>
      <c r="D403" s="9">
        <v>-18</v>
      </c>
      <c r="E403" s="10">
        <v>-1945674</v>
      </c>
    </row>
    <row r="404" spans="1:5">
      <c r="A404" s="14">
        <v>45845</v>
      </c>
      <c r="B404" s="65" t="s">
        <v>46</v>
      </c>
      <c r="C404" s="73" t="s">
        <v>121</v>
      </c>
      <c r="D404" s="9">
        <v>95</v>
      </c>
      <c r="E404" s="10">
        <v>9910495</v>
      </c>
    </row>
    <row r="405" spans="1:5">
      <c r="A405" s="14">
        <v>45845</v>
      </c>
      <c r="B405" s="65" t="s">
        <v>14</v>
      </c>
      <c r="C405" s="73" t="s">
        <v>121</v>
      </c>
      <c r="D405" s="9">
        <v>9</v>
      </c>
      <c r="E405" s="10">
        <v>970704</v>
      </c>
    </row>
    <row r="406" spans="1:5">
      <c r="A406" s="14">
        <v>45845</v>
      </c>
      <c r="B406" s="65" t="s">
        <v>14</v>
      </c>
      <c r="C406" s="73" t="s">
        <v>121</v>
      </c>
      <c r="D406" s="9">
        <v>9</v>
      </c>
      <c r="E406" s="10">
        <v>970263</v>
      </c>
    </row>
    <row r="407" spans="1:5">
      <c r="A407" s="14">
        <v>45845</v>
      </c>
      <c r="B407" s="65" t="s">
        <v>46</v>
      </c>
      <c r="C407" s="73" t="s">
        <v>121</v>
      </c>
      <c r="D407" s="9">
        <v>18</v>
      </c>
      <c r="E407" s="10">
        <v>1882224</v>
      </c>
    </row>
    <row r="408" spans="1:5">
      <c r="A408" s="14">
        <v>45845</v>
      </c>
      <c r="B408" s="65" t="s">
        <v>46</v>
      </c>
      <c r="C408" s="73" t="s">
        <v>121</v>
      </c>
      <c r="D408" s="9">
        <v>37</v>
      </c>
      <c r="E408" s="10">
        <v>3867795</v>
      </c>
    </row>
    <row r="409" spans="1:5">
      <c r="A409" s="14">
        <v>45845</v>
      </c>
      <c r="B409" s="65" t="s">
        <v>15</v>
      </c>
      <c r="C409" s="73" t="s">
        <v>121</v>
      </c>
      <c r="D409" s="9">
        <v>9</v>
      </c>
      <c r="E409" s="10">
        <v>989793</v>
      </c>
    </row>
    <row r="410" spans="1:5">
      <c r="A410" s="14">
        <v>45845</v>
      </c>
      <c r="B410" s="65" t="s">
        <v>46</v>
      </c>
      <c r="C410" s="73" t="s">
        <v>122</v>
      </c>
      <c r="D410" s="9">
        <v>-47</v>
      </c>
      <c r="E410" s="10">
        <v>-4909667</v>
      </c>
    </row>
    <row r="411" spans="1:5">
      <c r="A411" s="14">
        <v>45845</v>
      </c>
      <c r="B411" s="65" t="s">
        <v>15</v>
      </c>
      <c r="C411" s="73" t="s">
        <v>121</v>
      </c>
      <c r="D411" s="9">
        <v>93</v>
      </c>
      <c r="E411" s="10">
        <v>10072923</v>
      </c>
    </row>
    <row r="412" spans="1:5">
      <c r="A412" s="14">
        <v>45845</v>
      </c>
      <c r="B412" s="65" t="s">
        <v>46</v>
      </c>
      <c r="C412" s="73" t="s">
        <v>122</v>
      </c>
      <c r="D412" s="9">
        <v>-172</v>
      </c>
      <c r="E412" s="10">
        <v>-17967292</v>
      </c>
    </row>
    <row r="413" spans="1:5">
      <c r="A413" s="14">
        <v>45845</v>
      </c>
      <c r="B413" s="65" t="s">
        <v>46</v>
      </c>
      <c r="C413" s="73" t="s">
        <v>122</v>
      </c>
      <c r="D413" s="9">
        <v>-95</v>
      </c>
      <c r="E413" s="10">
        <v>-9923795</v>
      </c>
    </row>
    <row r="414" spans="1:5">
      <c r="A414" s="14">
        <v>45845</v>
      </c>
      <c r="B414" s="65" t="s">
        <v>46</v>
      </c>
      <c r="C414" s="73" t="s">
        <v>122</v>
      </c>
      <c r="D414" s="9">
        <v>-287</v>
      </c>
      <c r="E414" s="10">
        <v>-29980307</v>
      </c>
    </row>
    <row r="415" spans="1:5">
      <c r="A415" s="14">
        <v>45845</v>
      </c>
      <c r="B415" s="65" t="s">
        <v>15</v>
      </c>
      <c r="C415" s="73" t="s">
        <v>121</v>
      </c>
      <c r="D415" s="9">
        <v>182</v>
      </c>
      <c r="E415" s="10">
        <v>20022730</v>
      </c>
    </row>
    <row r="416" spans="1:5">
      <c r="A416" s="14">
        <v>45845</v>
      </c>
      <c r="B416" s="65" t="s">
        <v>15</v>
      </c>
      <c r="C416" s="73" t="s">
        <v>121</v>
      </c>
      <c r="D416" s="9">
        <v>545</v>
      </c>
      <c r="E416" s="10">
        <v>59968530</v>
      </c>
    </row>
    <row r="417" spans="1:5">
      <c r="A417" s="14">
        <v>45845</v>
      </c>
      <c r="B417" s="65" t="s">
        <v>46</v>
      </c>
      <c r="C417" s="73" t="s">
        <v>122</v>
      </c>
      <c r="D417" s="9">
        <v>-135</v>
      </c>
      <c r="E417" s="10">
        <v>-14102235</v>
      </c>
    </row>
    <row r="418" spans="1:5">
      <c r="A418" s="14">
        <v>45845</v>
      </c>
      <c r="B418" s="65" t="s">
        <v>46</v>
      </c>
      <c r="C418" s="73" t="s">
        <v>122</v>
      </c>
      <c r="D418" s="9">
        <v>-10</v>
      </c>
      <c r="E418" s="10">
        <v>-1044610</v>
      </c>
    </row>
    <row r="419" spans="1:5">
      <c r="A419" s="14">
        <v>45845</v>
      </c>
      <c r="B419" s="65" t="s">
        <v>14</v>
      </c>
      <c r="C419" s="73" t="s">
        <v>121</v>
      </c>
      <c r="D419" s="9">
        <v>9</v>
      </c>
      <c r="E419" s="10">
        <v>972252</v>
      </c>
    </row>
    <row r="420" spans="1:5">
      <c r="A420" s="14">
        <v>45845</v>
      </c>
      <c r="B420" s="65" t="s">
        <v>46</v>
      </c>
      <c r="C420" s="73" t="s">
        <v>122</v>
      </c>
      <c r="D420" s="9">
        <v>-24</v>
      </c>
      <c r="E420" s="10">
        <v>-2507064</v>
      </c>
    </row>
    <row r="421" spans="1:5">
      <c r="A421" s="14">
        <v>45845</v>
      </c>
      <c r="B421" s="65" t="s">
        <v>46</v>
      </c>
      <c r="C421" s="73" t="s">
        <v>122</v>
      </c>
      <c r="D421" s="9">
        <v>-19</v>
      </c>
      <c r="E421" s="10">
        <v>-1984759</v>
      </c>
    </row>
    <row r="422" spans="1:5">
      <c r="A422" s="14">
        <v>45845</v>
      </c>
      <c r="B422" s="65" t="s">
        <v>14</v>
      </c>
      <c r="C422" s="73" t="s">
        <v>122</v>
      </c>
      <c r="D422" s="9">
        <v>-46</v>
      </c>
      <c r="E422" s="10">
        <v>-4972278</v>
      </c>
    </row>
    <row r="423" spans="1:5">
      <c r="A423" s="14">
        <v>45845</v>
      </c>
      <c r="B423" s="65" t="s">
        <v>46</v>
      </c>
      <c r="C423" s="73" t="s">
        <v>122</v>
      </c>
      <c r="D423" s="9">
        <v>-17</v>
      </c>
      <c r="E423" s="10">
        <v>-1775837</v>
      </c>
    </row>
    <row r="424" spans="1:5">
      <c r="A424" s="14">
        <v>45845</v>
      </c>
      <c r="B424" s="65" t="s">
        <v>14</v>
      </c>
      <c r="C424" s="73" t="s">
        <v>122</v>
      </c>
      <c r="D424" s="9">
        <v>-9</v>
      </c>
      <c r="E424" s="10">
        <v>-972837</v>
      </c>
    </row>
    <row r="425" spans="1:5">
      <c r="A425" s="14">
        <v>45845</v>
      </c>
      <c r="B425" s="65" t="s">
        <v>46</v>
      </c>
      <c r="C425" s="73" t="s">
        <v>121</v>
      </c>
      <c r="D425" s="9">
        <v>161</v>
      </c>
      <c r="E425" s="10">
        <v>16648205</v>
      </c>
    </row>
    <row r="426" spans="1:5">
      <c r="A426" s="14">
        <v>45845</v>
      </c>
      <c r="B426" s="65" t="s">
        <v>14</v>
      </c>
      <c r="C426" s="73" t="s">
        <v>122</v>
      </c>
      <c r="D426" s="9">
        <v>-46</v>
      </c>
      <c r="E426" s="10">
        <v>-4972278</v>
      </c>
    </row>
    <row r="427" spans="1:5">
      <c r="A427" s="14">
        <v>45845</v>
      </c>
      <c r="B427" s="65" t="s">
        <v>46</v>
      </c>
      <c r="C427" s="73" t="s">
        <v>122</v>
      </c>
      <c r="D427" s="9">
        <v>-17</v>
      </c>
      <c r="E427" s="10">
        <v>-1775837</v>
      </c>
    </row>
    <row r="428" spans="1:5">
      <c r="A428" s="14">
        <v>45845</v>
      </c>
      <c r="B428" s="65" t="s">
        <v>46</v>
      </c>
      <c r="C428" s="73" t="s">
        <v>122</v>
      </c>
      <c r="D428" s="9">
        <v>-95</v>
      </c>
      <c r="E428" s="10">
        <v>-9923795</v>
      </c>
    </row>
    <row r="429" spans="1:5">
      <c r="A429" s="14">
        <v>45845</v>
      </c>
      <c r="B429" s="65" t="s">
        <v>14</v>
      </c>
      <c r="C429" s="73" t="s">
        <v>121</v>
      </c>
      <c r="D429" s="9">
        <v>9</v>
      </c>
      <c r="E429" s="10">
        <v>974898</v>
      </c>
    </row>
    <row r="430" spans="1:5">
      <c r="A430" s="14">
        <v>45845</v>
      </c>
      <c r="B430" s="65" t="s">
        <v>46</v>
      </c>
      <c r="C430" s="73" t="s">
        <v>122</v>
      </c>
      <c r="D430" s="9">
        <v>-200</v>
      </c>
      <c r="E430" s="10">
        <v>-20892200</v>
      </c>
    </row>
    <row r="431" spans="1:5">
      <c r="A431" s="14">
        <v>45845</v>
      </c>
      <c r="B431" s="65" t="s">
        <v>14</v>
      </c>
      <c r="C431" s="73" t="s">
        <v>121</v>
      </c>
      <c r="D431" s="9">
        <v>47</v>
      </c>
      <c r="E431" s="10">
        <v>5078820</v>
      </c>
    </row>
    <row r="432" spans="1:5">
      <c r="A432" s="14">
        <v>45845</v>
      </c>
      <c r="B432" s="65" t="s">
        <v>14</v>
      </c>
      <c r="C432" s="73" t="s">
        <v>122</v>
      </c>
      <c r="D432" s="9">
        <v>-9</v>
      </c>
      <c r="E432" s="10">
        <v>-972837</v>
      </c>
    </row>
    <row r="433" spans="1:5">
      <c r="A433" s="14">
        <v>45845</v>
      </c>
      <c r="B433" s="65" t="s">
        <v>14</v>
      </c>
      <c r="C433" s="73" t="s">
        <v>121</v>
      </c>
      <c r="D433" s="9">
        <v>9</v>
      </c>
      <c r="E433" s="10">
        <v>972675</v>
      </c>
    </row>
    <row r="434" spans="1:5">
      <c r="A434" s="14">
        <v>45845</v>
      </c>
      <c r="B434" s="65" t="s">
        <v>46</v>
      </c>
      <c r="C434" s="73" t="s">
        <v>122</v>
      </c>
      <c r="D434" s="9">
        <v>-145</v>
      </c>
      <c r="E434" s="10">
        <v>-15146845</v>
      </c>
    </row>
    <row r="435" spans="1:5">
      <c r="A435" s="14">
        <v>45845</v>
      </c>
      <c r="B435" s="65" t="s">
        <v>46</v>
      </c>
      <c r="C435" s="73" t="s">
        <v>122</v>
      </c>
      <c r="D435" s="9">
        <v>-95</v>
      </c>
      <c r="E435" s="10">
        <v>-9923795</v>
      </c>
    </row>
    <row r="436" spans="1:5">
      <c r="A436" s="14">
        <v>45845</v>
      </c>
      <c r="B436" s="65" t="s">
        <v>90</v>
      </c>
      <c r="C436" s="73" t="s">
        <v>121</v>
      </c>
      <c r="D436" s="9">
        <v>10</v>
      </c>
      <c r="E436" s="10">
        <v>1085970</v>
      </c>
    </row>
    <row r="437" spans="1:5">
      <c r="A437" s="14">
        <v>45845</v>
      </c>
      <c r="B437" s="65" t="s">
        <v>15</v>
      </c>
      <c r="C437" s="73" t="s">
        <v>121</v>
      </c>
      <c r="D437" s="9">
        <v>9</v>
      </c>
      <c r="E437" s="10">
        <v>974313</v>
      </c>
    </row>
    <row r="438" spans="1:5">
      <c r="A438" s="14">
        <v>45845</v>
      </c>
      <c r="B438" s="65" t="s">
        <v>14</v>
      </c>
      <c r="C438" s="73" t="s">
        <v>121</v>
      </c>
      <c r="D438" s="9">
        <v>18</v>
      </c>
      <c r="E438" s="10">
        <v>1948104</v>
      </c>
    </row>
    <row r="439" spans="1:5">
      <c r="A439" s="14">
        <v>45845</v>
      </c>
      <c r="B439" s="65" t="s">
        <v>14</v>
      </c>
      <c r="C439" s="73" t="s">
        <v>121</v>
      </c>
      <c r="D439" s="9">
        <v>9</v>
      </c>
      <c r="E439" s="10">
        <v>971532</v>
      </c>
    </row>
    <row r="440" spans="1:5">
      <c r="A440" s="14">
        <v>45845</v>
      </c>
      <c r="B440" s="65" t="s">
        <v>46</v>
      </c>
      <c r="C440" s="73" t="s">
        <v>122</v>
      </c>
      <c r="D440" s="9">
        <v>-10</v>
      </c>
      <c r="E440" s="10">
        <v>-1044610</v>
      </c>
    </row>
    <row r="441" spans="1:5">
      <c r="A441" s="14">
        <v>45845</v>
      </c>
      <c r="B441" s="65" t="s">
        <v>46</v>
      </c>
      <c r="C441" s="73" t="s">
        <v>122</v>
      </c>
      <c r="D441" s="9">
        <v>-9</v>
      </c>
      <c r="E441" s="10">
        <v>-940149</v>
      </c>
    </row>
    <row r="442" spans="1:5">
      <c r="A442" s="14">
        <v>45845</v>
      </c>
      <c r="B442" s="65" t="s">
        <v>15</v>
      </c>
      <c r="C442" s="73" t="s">
        <v>121</v>
      </c>
      <c r="D442" s="9">
        <v>66</v>
      </c>
      <c r="E442" s="10">
        <v>7142388</v>
      </c>
    </row>
    <row r="443" spans="1:5">
      <c r="A443" s="14">
        <v>45845</v>
      </c>
      <c r="B443" s="65" t="s">
        <v>46</v>
      </c>
      <c r="C443" s="73" t="s">
        <v>122</v>
      </c>
      <c r="D443" s="9">
        <v>-47</v>
      </c>
      <c r="E443" s="10">
        <v>-4909667</v>
      </c>
    </row>
    <row r="444" spans="1:5">
      <c r="A444" s="14">
        <v>45845</v>
      </c>
      <c r="B444" s="65" t="s">
        <v>46</v>
      </c>
      <c r="C444" s="73" t="s">
        <v>122</v>
      </c>
      <c r="D444" s="9">
        <v>-95</v>
      </c>
      <c r="E444" s="10">
        <v>-9923795</v>
      </c>
    </row>
    <row r="445" spans="1:5">
      <c r="A445" s="14">
        <v>45845</v>
      </c>
      <c r="B445" s="65" t="s">
        <v>46</v>
      </c>
      <c r="C445" s="73" t="s">
        <v>122</v>
      </c>
      <c r="D445" s="9">
        <v>-9</v>
      </c>
      <c r="E445" s="10">
        <v>-940149</v>
      </c>
    </row>
    <row r="446" spans="1:5">
      <c r="A446" s="14">
        <v>45845</v>
      </c>
      <c r="B446" s="65" t="s">
        <v>46</v>
      </c>
      <c r="C446" s="73" t="s">
        <v>122</v>
      </c>
      <c r="D446" s="9">
        <v>-11</v>
      </c>
      <c r="E446" s="10">
        <v>-1149071</v>
      </c>
    </row>
    <row r="447" spans="1:5">
      <c r="A447" s="14">
        <v>45845</v>
      </c>
      <c r="B447" s="65" t="s">
        <v>46</v>
      </c>
      <c r="C447" s="73" t="s">
        <v>122</v>
      </c>
      <c r="D447" s="9">
        <v>-10</v>
      </c>
      <c r="E447" s="10">
        <v>-1044610</v>
      </c>
    </row>
    <row r="448" spans="1:5">
      <c r="A448" s="14">
        <v>45845</v>
      </c>
      <c r="B448" s="65" t="s">
        <v>46</v>
      </c>
      <c r="C448" s="73" t="s">
        <v>122</v>
      </c>
      <c r="D448" s="9">
        <v>-191</v>
      </c>
      <c r="E448" s="10">
        <v>-19952051</v>
      </c>
    </row>
    <row r="449" spans="1:5">
      <c r="A449" s="14">
        <v>45845</v>
      </c>
      <c r="B449" s="65" t="s">
        <v>46</v>
      </c>
      <c r="C449" s="73" t="s">
        <v>122</v>
      </c>
      <c r="D449" s="9">
        <v>-287</v>
      </c>
      <c r="E449" s="10">
        <v>-29980307</v>
      </c>
    </row>
    <row r="450" spans="1:5">
      <c r="A450" s="14">
        <v>45845</v>
      </c>
      <c r="B450" s="65" t="s">
        <v>46</v>
      </c>
      <c r="C450" s="73" t="s">
        <v>122</v>
      </c>
      <c r="D450" s="9">
        <v>-191</v>
      </c>
      <c r="E450" s="10">
        <v>-19952051</v>
      </c>
    </row>
    <row r="451" spans="1:5">
      <c r="A451" s="14">
        <v>45845</v>
      </c>
      <c r="B451" s="65" t="s">
        <v>46</v>
      </c>
      <c r="C451" s="73" t="s">
        <v>122</v>
      </c>
      <c r="D451" s="9">
        <v>-956</v>
      </c>
      <c r="E451" s="10">
        <v>-99864716</v>
      </c>
    </row>
    <row r="452" spans="1:5">
      <c r="A452" s="14">
        <v>45845</v>
      </c>
      <c r="B452" s="65" t="s">
        <v>46</v>
      </c>
      <c r="C452" s="73" t="s">
        <v>122</v>
      </c>
      <c r="D452" s="9">
        <v>-478</v>
      </c>
      <c r="E452" s="10">
        <v>-49932358</v>
      </c>
    </row>
    <row r="453" spans="1:5">
      <c r="A453" s="14">
        <v>45845</v>
      </c>
      <c r="B453" s="65" t="s">
        <v>46</v>
      </c>
      <c r="C453" s="73" t="s">
        <v>122</v>
      </c>
      <c r="D453" s="9">
        <v>-95</v>
      </c>
      <c r="E453" s="10">
        <v>-9923795</v>
      </c>
    </row>
    <row r="454" spans="1:5">
      <c r="A454" s="14">
        <v>45845</v>
      </c>
      <c r="B454" s="65" t="s">
        <v>14</v>
      </c>
      <c r="C454" s="73" t="s">
        <v>122</v>
      </c>
      <c r="D454" s="9">
        <v>-92</v>
      </c>
      <c r="E454" s="10">
        <v>-9944556</v>
      </c>
    </row>
    <row r="455" spans="1:5">
      <c r="A455" s="14">
        <v>45845</v>
      </c>
      <c r="B455" s="65" t="s">
        <v>46</v>
      </c>
      <c r="C455" s="73" t="s">
        <v>122</v>
      </c>
      <c r="D455" s="9">
        <v>-191</v>
      </c>
      <c r="E455" s="10">
        <v>-19952051</v>
      </c>
    </row>
    <row r="456" spans="1:5">
      <c r="A456" s="14">
        <v>45845</v>
      </c>
      <c r="B456" s="65" t="s">
        <v>46</v>
      </c>
      <c r="C456" s="73" t="s">
        <v>122</v>
      </c>
      <c r="D456" s="9">
        <v>-38</v>
      </c>
      <c r="E456" s="10">
        <v>-3969518</v>
      </c>
    </row>
    <row r="457" spans="1:5">
      <c r="A457" s="14">
        <v>45845</v>
      </c>
      <c r="B457" s="65" t="s">
        <v>46</v>
      </c>
      <c r="C457" s="73" t="s">
        <v>122</v>
      </c>
      <c r="D457" s="9">
        <v>-57</v>
      </c>
      <c r="E457" s="10">
        <v>-5954277</v>
      </c>
    </row>
    <row r="458" spans="1:5">
      <c r="A458" s="14">
        <v>45845</v>
      </c>
      <c r="B458" s="65" t="s">
        <v>46</v>
      </c>
      <c r="C458" s="73" t="s">
        <v>122</v>
      </c>
      <c r="D458" s="9">
        <v>-72</v>
      </c>
      <c r="E458" s="10">
        <v>-7521192</v>
      </c>
    </row>
    <row r="459" spans="1:5">
      <c r="A459" s="14">
        <v>45845</v>
      </c>
      <c r="B459" s="65" t="s">
        <v>46</v>
      </c>
      <c r="C459" s="73" t="s">
        <v>122</v>
      </c>
      <c r="D459" s="9">
        <v>-9</v>
      </c>
      <c r="E459" s="10">
        <v>-940149</v>
      </c>
    </row>
    <row r="460" spans="1:5">
      <c r="A460" s="14">
        <v>45845</v>
      </c>
      <c r="B460" s="65" t="s">
        <v>14</v>
      </c>
      <c r="C460" s="73" t="s">
        <v>121</v>
      </c>
      <c r="D460" s="9">
        <v>93</v>
      </c>
      <c r="E460" s="10">
        <v>10073946</v>
      </c>
    </row>
    <row r="461" spans="1:5">
      <c r="A461" s="14">
        <v>45845</v>
      </c>
      <c r="B461" s="65" t="s">
        <v>46</v>
      </c>
      <c r="C461" s="73" t="s">
        <v>122</v>
      </c>
      <c r="D461" s="9">
        <v>-9</v>
      </c>
      <c r="E461" s="10">
        <v>-940149</v>
      </c>
    </row>
    <row r="462" spans="1:5">
      <c r="A462" s="14">
        <v>45845</v>
      </c>
      <c r="B462" s="65" t="s">
        <v>14</v>
      </c>
      <c r="C462" s="73" t="s">
        <v>122</v>
      </c>
      <c r="D462" s="9">
        <v>-9</v>
      </c>
      <c r="E462" s="10">
        <v>-972837</v>
      </c>
    </row>
    <row r="463" spans="1:5">
      <c r="A463" s="14">
        <v>45845</v>
      </c>
      <c r="B463" s="65" t="s">
        <v>46</v>
      </c>
      <c r="C463" s="73" t="s">
        <v>122</v>
      </c>
      <c r="D463" s="9">
        <v>-47</v>
      </c>
      <c r="E463" s="10">
        <v>-4909667</v>
      </c>
    </row>
    <row r="464" spans="1:5">
      <c r="A464" s="14">
        <v>45845</v>
      </c>
      <c r="B464" s="65" t="s">
        <v>46</v>
      </c>
      <c r="C464" s="73" t="s">
        <v>122</v>
      </c>
      <c r="D464" s="9">
        <v>-52</v>
      </c>
      <c r="E464" s="10">
        <v>-5431972</v>
      </c>
    </row>
    <row r="465" spans="1:5">
      <c r="A465" s="14">
        <v>45845</v>
      </c>
      <c r="B465" s="65" t="s">
        <v>14</v>
      </c>
      <c r="C465" s="73" t="s">
        <v>122</v>
      </c>
      <c r="D465" s="9">
        <v>-18</v>
      </c>
      <c r="E465" s="10">
        <v>-1945674</v>
      </c>
    </row>
    <row r="466" spans="1:5">
      <c r="A466" s="14">
        <v>45845</v>
      </c>
      <c r="B466" s="65" t="s">
        <v>46</v>
      </c>
      <c r="C466" s="73" t="s">
        <v>122</v>
      </c>
      <c r="D466" s="9">
        <v>-47</v>
      </c>
      <c r="E466" s="10">
        <v>-4909667</v>
      </c>
    </row>
    <row r="467" spans="1:5">
      <c r="A467" s="14">
        <v>45845</v>
      </c>
      <c r="B467" s="65" t="s">
        <v>46</v>
      </c>
      <c r="C467" s="73" t="s">
        <v>122</v>
      </c>
      <c r="D467" s="9">
        <v>-49</v>
      </c>
      <c r="E467" s="10">
        <v>-5118589</v>
      </c>
    </row>
    <row r="468" spans="1:5">
      <c r="A468" s="14">
        <v>45845</v>
      </c>
      <c r="B468" s="65" t="s">
        <v>46</v>
      </c>
      <c r="C468" s="73" t="s">
        <v>122</v>
      </c>
      <c r="D468" s="9">
        <v>-47</v>
      </c>
      <c r="E468" s="10">
        <v>-4909667</v>
      </c>
    </row>
    <row r="469" spans="1:5">
      <c r="A469" s="14">
        <v>45845</v>
      </c>
      <c r="B469" s="65" t="s">
        <v>46</v>
      </c>
      <c r="C469" s="73" t="s">
        <v>122</v>
      </c>
      <c r="D469" s="9">
        <v>-50</v>
      </c>
      <c r="E469" s="10">
        <v>-5223050</v>
      </c>
    </row>
    <row r="470" spans="1:5">
      <c r="A470" s="14">
        <v>45845</v>
      </c>
      <c r="B470" s="65" t="s">
        <v>46</v>
      </c>
      <c r="C470" s="73" t="s">
        <v>122</v>
      </c>
      <c r="D470" s="9">
        <v>-574</v>
      </c>
      <c r="E470" s="10">
        <v>-59960614</v>
      </c>
    </row>
    <row r="471" spans="1:5">
      <c r="A471" s="14">
        <v>45845</v>
      </c>
      <c r="B471" s="65" t="s">
        <v>46</v>
      </c>
      <c r="C471" s="73" t="s">
        <v>122</v>
      </c>
      <c r="D471" s="9">
        <v>-9</v>
      </c>
      <c r="E471" s="10">
        <v>-940149</v>
      </c>
    </row>
    <row r="472" spans="1:5">
      <c r="A472" s="14">
        <v>45845</v>
      </c>
      <c r="B472" s="65" t="s">
        <v>46</v>
      </c>
      <c r="C472" s="73" t="s">
        <v>122</v>
      </c>
      <c r="D472" s="9">
        <v>-38</v>
      </c>
      <c r="E472" s="10">
        <v>-3969518</v>
      </c>
    </row>
    <row r="473" spans="1:5">
      <c r="A473" s="14">
        <v>45845</v>
      </c>
      <c r="B473" s="65" t="s">
        <v>46</v>
      </c>
      <c r="C473" s="73" t="s">
        <v>122</v>
      </c>
      <c r="D473" s="9">
        <v>-10</v>
      </c>
      <c r="E473" s="10">
        <v>-1044610</v>
      </c>
    </row>
    <row r="474" spans="1:5">
      <c r="A474" s="14">
        <v>45845</v>
      </c>
      <c r="B474" s="65" t="s">
        <v>15</v>
      </c>
      <c r="C474" s="73" t="s">
        <v>121</v>
      </c>
      <c r="D474" s="9">
        <v>27</v>
      </c>
      <c r="E474" s="10">
        <v>2917917</v>
      </c>
    </row>
    <row r="475" spans="1:5">
      <c r="A475" s="14">
        <v>45845</v>
      </c>
      <c r="B475" s="65" t="s">
        <v>46</v>
      </c>
      <c r="C475" s="73" t="s">
        <v>122</v>
      </c>
      <c r="D475" s="9">
        <v>-28</v>
      </c>
      <c r="E475" s="10">
        <v>-2924908</v>
      </c>
    </row>
    <row r="476" spans="1:5">
      <c r="A476" s="14">
        <v>45845</v>
      </c>
      <c r="B476" s="65" t="s">
        <v>46</v>
      </c>
      <c r="C476" s="73" t="s">
        <v>122</v>
      </c>
      <c r="D476" s="9">
        <v>-74</v>
      </c>
      <c r="E476" s="10">
        <v>-7730114</v>
      </c>
    </row>
    <row r="477" spans="1:5">
      <c r="A477" s="14">
        <v>45845</v>
      </c>
      <c r="B477" s="65" t="s">
        <v>46</v>
      </c>
      <c r="C477" s="73" t="s">
        <v>121</v>
      </c>
      <c r="D477" s="9">
        <v>36</v>
      </c>
      <c r="E477" s="10">
        <v>3767436</v>
      </c>
    </row>
    <row r="478" spans="1:5">
      <c r="A478" s="14">
        <v>45845</v>
      </c>
      <c r="B478" s="65" t="s">
        <v>46</v>
      </c>
      <c r="C478" s="73" t="s">
        <v>122</v>
      </c>
      <c r="D478" s="9">
        <v>-9</v>
      </c>
      <c r="E478" s="10">
        <v>-940149</v>
      </c>
    </row>
    <row r="479" spans="1:5">
      <c r="A479" s="14">
        <v>45845</v>
      </c>
      <c r="B479" s="65" t="s">
        <v>46</v>
      </c>
      <c r="C479" s="73" t="s">
        <v>122</v>
      </c>
      <c r="D479" s="9">
        <v>-191</v>
      </c>
      <c r="E479" s="10">
        <v>-19952051</v>
      </c>
    </row>
    <row r="480" spans="1:5">
      <c r="A480" s="14">
        <v>45845</v>
      </c>
      <c r="B480" s="65" t="s">
        <v>14</v>
      </c>
      <c r="C480" s="73" t="s">
        <v>121</v>
      </c>
      <c r="D480" s="9">
        <v>18</v>
      </c>
      <c r="E480" s="10">
        <v>1972548</v>
      </c>
    </row>
    <row r="481" spans="1:5">
      <c r="A481" s="14">
        <v>45845</v>
      </c>
      <c r="B481" s="65" t="s">
        <v>46</v>
      </c>
      <c r="C481" s="73" t="s">
        <v>121</v>
      </c>
      <c r="D481" s="9">
        <v>36</v>
      </c>
      <c r="E481" s="10">
        <v>3734820</v>
      </c>
    </row>
    <row r="482" spans="1:5">
      <c r="A482" s="14">
        <v>45845</v>
      </c>
      <c r="B482" s="65" t="s">
        <v>46</v>
      </c>
      <c r="C482" s="73" t="s">
        <v>122</v>
      </c>
      <c r="D482" s="9">
        <v>-47</v>
      </c>
      <c r="E482" s="10">
        <v>-4909667</v>
      </c>
    </row>
    <row r="483" spans="1:5">
      <c r="A483" s="14">
        <v>45845</v>
      </c>
      <c r="B483" s="65" t="s">
        <v>14</v>
      </c>
      <c r="C483" s="73" t="s">
        <v>121</v>
      </c>
      <c r="D483" s="9">
        <v>46</v>
      </c>
      <c r="E483" s="10">
        <v>4959996</v>
      </c>
    </row>
    <row r="484" spans="1:5">
      <c r="A484" s="14">
        <v>45845</v>
      </c>
      <c r="B484" s="65" t="s">
        <v>46</v>
      </c>
      <c r="C484" s="73" t="s">
        <v>122</v>
      </c>
      <c r="D484" s="9">
        <v>-1913</v>
      </c>
      <c r="E484" s="10">
        <v>-199833893</v>
      </c>
    </row>
    <row r="485" spans="1:5">
      <c r="A485" s="14">
        <v>45845</v>
      </c>
      <c r="B485" s="65" t="s">
        <v>46</v>
      </c>
      <c r="C485" s="73" t="s">
        <v>122</v>
      </c>
      <c r="D485" s="9">
        <v>-12</v>
      </c>
      <c r="E485" s="10">
        <v>-1253532</v>
      </c>
    </row>
    <row r="486" spans="1:5">
      <c r="A486" s="14">
        <v>45845</v>
      </c>
      <c r="B486" s="65" t="s">
        <v>46</v>
      </c>
      <c r="C486" s="73" t="s">
        <v>121</v>
      </c>
      <c r="D486" s="9">
        <v>18</v>
      </c>
      <c r="E486" s="10">
        <v>1859328</v>
      </c>
    </row>
    <row r="487" spans="1:5">
      <c r="A487" s="14">
        <v>45845</v>
      </c>
      <c r="B487" s="65" t="s">
        <v>46</v>
      </c>
      <c r="C487" s="73" t="s">
        <v>122</v>
      </c>
      <c r="D487" s="9">
        <v>-191</v>
      </c>
      <c r="E487" s="10">
        <v>-19952051</v>
      </c>
    </row>
    <row r="488" spans="1:5">
      <c r="A488" s="14">
        <v>45845</v>
      </c>
      <c r="B488" s="65" t="s">
        <v>48</v>
      </c>
      <c r="C488" s="73" t="s">
        <v>121</v>
      </c>
      <c r="D488" s="9">
        <v>18</v>
      </c>
      <c r="E488" s="10">
        <v>1991196</v>
      </c>
    </row>
    <row r="489" spans="1:5">
      <c r="A489" s="14">
        <v>45845</v>
      </c>
      <c r="B489" s="65" t="s">
        <v>46</v>
      </c>
      <c r="C489" s="73" t="s">
        <v>122</v>
      </c>
      <c r="D489" s="9">
        <v>-1052</v>
      </c>
      <c r="E489" s="10">
        <v>-109892972</v>
      </c>
    </row>
    <row r="490" spans="1:5">
      <c r="A490" s="14">
        <v>45845</v>
      </c>
      <c r="B490" s="65" t="s">
        <v>14</v>
      </c>
      <c r="C490" s="73" t="s">
        <v>121</v>
      </c>
      <c r="D490" s="9">
        <v>94</v>
      </c>
      <c r="E490" s="10">
        <v>10090524</v>
      </c>
    </row>
    <row r="491" spans="1:5">
      <c r="A491" s="14">
        <v>45845</v>
      </c>
      <c r="B491" s="65" t="s">
        <v>46</v>
      </c>
      <c r="C491" s="73" t="s">
        <v>122</v>
      </c>
      <c r="D491" s="9">
        <v>-20</v>
      </c>
      <c r="E491" s="10">
        <v>-2089220</v>
      </c>
    </row>
    <row r="492" spans="1:5">
      <c r="A492" s="14">
        <v>45845</v>
      </c>
      <c r="B492" s="65" t="s">
        <v>46</v>
      </c>
      <c r="C492" s="73" t="s">
        <v>122</v>
      </c>
      <c r="D492" s="9">
        <v>-10</v>
      </c>
      <c r="E492" s="10">
        <v>-1044610</v>
      </c>
    </row>
    <row r="493" spans="1:5">
      <c r="A493" s="14">
        <v>45845</v>
      </c>
      <c r="B493" s="65" t="s">
        <v>46</v>
      </c>
      <c r="C493" s="73" t="s">
        <v>122</v>
      </c>
      <c r="D493" s="9">
        <v>-29</v>
      </c>
      <c r="E493" s="10">
        <v>-3029369</v>
      </c>
    </row>
    <row r="494" spans="1:5">
      <c r="A494" s="14">
        <v>45845</v>
      </c>
      <c r="B494" s="65" t="s">
        <v>46</v>
      </c>
      <c r="C494" s="73" t="s">
        <v>122</v>
      </c>
      <c r="D494" s="9">
        <v>-9</v>
      </c>
      <c r="E494" s="10">
        <v>-940149</v>
      </c>
    </row>
    <row r="495" spans="1:5">
      <c r="A495" s="14">
        <v>45845</v>
      </c>
      <c r="B495" s="65" t="s">
        <v>46</v>
      </c>
      <c r="C495" s="73" t="s">
        <v>122</v>
      </c>
      <c r="D495" s="9">
        <v>-9</v>
      </c>
      <c r="E495" s="10">
        <v>-940149</v>
      </c>
    </row>
    <row r="496" spans="1:5">
      <c r="A496" s="14">
        <v>45845</v>
      </c>
      <c r="B496" s="65" t="s">
        <v>46</v>
      </c>
      <c r="C496" s="73" t="s">
        <v>122</v>
      </c>
      <c r="D496" s="9">
        <v>-382</v>
      </c>
      <c r="E496" s="10">
        <v>-39904102</v>
      </c>
    </row>
    <row r="497" spans="1:5">
      <c r="A497" s="14">
        <v>45845</v>
      </c>
      <c r="B497" s="65" t="s">
        <v>46</v>
      </c>
      <c r="C497" s="73" t="s">
        <v>122</v>
      </c>
      <c r="D497" s="9">
        <v>-30</v>
      </c>
      <c r="E497" s="10">
        <v>-3133830</v>
      </c>
    </row>
    <row r="498" spans="1:5">
      <c r="A498" s="14">
        <v>45845</v>
      </c>
      <c r="B498" s="65" t="s">
        <v>46</v>
      </c>
      <c r="C498" s="73" t="s">
        <v>122</v>
      </c>
      <c r="D498" s="9">
        <v>-32</v>
      </c>
      <c r="E498" s="10">
        <v>-3342752</v>
      </c>
    </row>
    <row r="499" spans="1:5">
      <c r="A499" s="14">
        <v>45845</v>
      </c>
      <c r="B499" s="65" t="s">
        <v>46</v>
      </c>
      <c r="C499" s="73" t="s">
        <v>122</v>
      </c>
      <c r="D499" s="9">
        <v>-9</v>
      </c>
      <c r="E499" s="10">
        <v>-940149</v>
      </c>
    </row>
    <row r="500" spans="1:5">
      <c r="A500" s="14">
        <v>45845</v>
      </c>
      <c r="B500" s="65" t="s">
        <v>46</v>
      </c>
      <c r="C500" s="73" t="s">
        <v>122</v>
      </c>
      <c r="D500" s="9">
        <v>-14</v>
      </c>
      <c r="E500" s="10">
        <v>-1462454</v>
      </c>
    </row>
    <row r="501" spans="1:5">
      <c r="A501" s="14">
        <v>45845</v>
      </c>
      <c r="B501" s="65" t="s">
        <v>46</v>
      </c>
      <c r="C501" s="73" t="s">
        <v>122</v>
      </c>
      <c r="D501" s="9">
        <v>-9</v>
      </c>
      <c r="E501" s="10">
        <v>-940149</v>
      </c>
    </row>
    <row r="502" spans="1:5">
      <c r="A502" s="14">
        <v>45845</v>
      </c>
      <c r="B502" s="65" t="s">
        <v>46</v>
      </c>
      <c r="C502" s="73" t="s">
        <v>122</v>
      </c>
      <c r="D502" s="9">
        <v>-38</v>
      </c>
      <c r="E502" s="10">
        <v>-3969518</v>
      </c>
    </row>
    <row r="503" spans="1:5">
      <c r="A503" s="14">
        <v>45845</v>
      </c>
      <c r="B503" s="65" t="s">
        <v>46</v>
      </c>
      <c r="C503" s="73" t="s">
        <v>122</v>
      </c>
      <c r="D503" s="9">
        <v>-48</v>
      </c>
      <c r="E503" s="10">
        <v>-5014128</v>
      </c>
    </row>
    <row r="504" spans="1:5">
      <c r="A504" s="14">
        <v>45845</v>
      </c>
      <c r="B504" s="65" t="s">
        <v>46</v>
      </c>
      <c r="C504" s="73" t="s">
        <v>122</v>
      </c>
      <c r="D504" s="9">
        <v>-478</v>
      </c>
      <c r="E504" s="10">
        <v>-49932358</v>
      </c>
    </row>
    <row r="505" spans="1:5">
      <c r="A505" s="14">
        <v>45845</v>
      </c>
      <c r="B505" s="65" t="s">
        <v>14</v>
      </c>
      <c r="C505" s="73" t="s">
        <v>122</v>
      </c>
      <c r="D505" s="9">
        <v>-18</v>
      </c>
      <c r="E505" s="10">
        <v>-1945674</v>
      </c>
    </row>
    <row r="506" spans="1:5">
      <c r="A506" s="14">
        <v>45845</v>
      </c>
      <c r="B506" s="65" t="s">
        <v>14</v>
      </c>
      <c r="C506" s="73" t="s">
        <v>121</v>
      </c>
      <c r="D506" s="9">
        <v>28</v>
      </c>
      <c r="E506" s="10">
        <v>3059112</v>
      </c>
    </row>
    <row r="507" spans="1:5">
      <c r="A507" s="14">
        <v>45845</v>
      </c>
      <c r="B507" s="65" t="s">
        <v>14</v>
      </c>
      <c r="C507" s="73" t="s">
        <v>121</v>
      </c>
      <c r="D507" s="9">
        <v>9</v>
      </c>
      <c r="E507" s="10">
        <v>972117</v>
      </c>
    </row>
    <row r="508" spans="1:5">
      <c r="A508" s="14">
        <v>45845</v>
      </c>
      <c r="B508" s="65" t="s">
        <v>46</v>
      </c>
      <c r="C508" s="73" t="s">
        <v>122</v>
      </c>
      <c r="D508" s="9">
        <v>-9</v>
      </c>
      <c r="E508" s="10">
        <v>-940149</v>
      </c>
    </row>
    <row r="509" spans="1:5">
      <c r="A509" s="14">
        <v>45845</v>
      </c>
      <c r="B509" s="65" t="s">
        <v>48</v>
      </c>
      <c r="C509" s="73" t="s">
        <v>121</v>
      </c>
      <c r="D509" s="9">
        <v>27</v>
      </c>
      <c r="E509" s="10">
        <v>2986794</v>
      </c>
    </row>
    <row r="510" spans="1:5">
      <c r="A510" s="14">
        <v>45845</v>
      </c>
      <c r="B510" s="65" t="s">
        <v>15</v>
      </c>
      <c r="C510" s="73" t="s">
        <v>121</v>
      </c>
      <c r="D510" s="9">
        <v>18</v>
      </c>
      <c r="E510" s="10">
        <v>1981566</v>
      </c>
    </row>
    <row r="511" spans="1:5">
      <c r="A511" s="14">
        <v>45845</v>
      </c>
      <c r="B511" s="65" t="s">
        <v>48</v>
      </c>
      <c r="C511" s="73" t="s">
        <v>121</v>
      </c>
      <c r="D511" s="9">
        <v>22</v>
      </c>
      <c r="E511" s="10">
        <v>2435356</v>
      </c>
    </row>
    <row r="512" spans="1:5">
      <c r="A512" s="14">
        <v>45845</v>
      </c>
      <c r="B512" s="65" t="s">
        <v>14</v>
      </c>
      <c r="C512" s="73" t="s">
        <v>121</v>
      </c>
      <c r="D512" s="9">
        <v>93</v>
      </c>
      <c r="E512" s="10">
        <v>10076457</v>
      </c>
    </row>
    <row r="513" spans="1:5">
      <c r="A513" s="14">
        <v>45845</v>
      </c>
      <c r="B513" s="65" t="s">
        <v>46</v>
      </c>
      <c r="C513" s="73" t="s">
        <v>122</v>
      </c>
      <c r="D513" s="9">
        <v>-9</v>
      </c>
      <c r="E513" s="10">
        <v>-940149</v>
      </c>
    </row>
    <row r="514" spans="1:5">
      <c r="A514" s="14">
        <v>45845</v>
      </c>
      <c r="B514" s="65" t="s">
        <v>46</v>
      </c>
      <c r="C514" s="73" t="s">
        <v>122</v>
      </c>
      <c r="D514" s="9">
        <v>-72</v>
      </c>
      <c r="E514" s="10">
        <v>-7521192</v>
      </c>
    </row>
    <row r="515" spans="1:5">
      <c r="A515" s="14">
        <v>45845</v>
      </c>
      <c r="B515" s="65" t="s">
        <v>14</v>
      </c>
      <c r="C515" s="73" t="s">
        <v>122</v>
      </c>
      <c r="D515" s="9">
        <v>-9</v>
      </c>
      <c r="E515" s="10">
        <v>-972837</v>
      </c>
    </row>
    <row r="516" spans="1:5">
      <c r="A516" s="14">
        <v>45845</v>
      </c>
      <c r="B516" s="65" t="s">
        <v>46</v>
      </c>
      <c r="C516" s="73" t="s">
        <v>122</v>
      </c>
      <c r="D516" s="9">
        <v>-9</v>
      </c>
      <c r="E516" s="10">
        <v>-940149</v>
      </c>
    </row>
    <row r="517" spans="1:5">
      <c r="A517" s="14">
        <v>45845</v>
      </c>
      <c r="B517" s="65" t="s">
        <v>46</v>
      </c>
      <c r="C517" s="73" t="s">
        <v>122</v>
      </c>
      <c r="D517" s="9">
        <v>-15</v>
      </c>
      <c r="E517" s="10">
        <v>-1566915</v>
      </c>
    </row>
    <row r="518" spans="1:5">
      <c r="A518" s="14">
        <v>45845</v>
      </c>
      <c r="B518" s="65" t="s">
        <v>90</v>
      </c>
      <c r="C518" s="73" t="s">
        <v>121</v>
      </c>
      <c r="D518" s="9">
        <v>47</v>
      </c>
      <c r="E518" s="10">
        <v>5120180</v>
      </c>
    </row>
    <row r="519" spans="1:5">
      <c r="A519" s="14">
        <v>45845</v>
      </c>
      <c r="B519" s="65" t="s">
        <v>46</v>
      </c>
      <c r="C519" s="73" t="s">
        <v>122</v>
      </c>
      <c r="D519" s="9">
        <v>-1239</v>
      </c>
      <c r="E519" s="10">
        <v>-129427179</v>
      </c>
    </row>
    <row r="520" spans="1:5">
      <c r="A520" s="14">
        <v>45845</v>
      </c>
      <c r="B520" s="65" t="s">
        <v>46</v>
      </c>
      <c r="C520" s="73" t="s">
        <v>122</v>
      </c>
      <c r="D520" s="9">
        <v>-79</v>
      </c>
      <c r="E520" s="10">
        <v>-8252419</v>
      </c>
    </row>
    <row r="521" spans="1:5">
      <c r="A521" s="14">
        <v>45845</v>
      </c>
      <c r="B521" s="65" t="s">
        <v>46</v>
      </c>
      <c r="C521" s="73" t="s">
        <v>122</v>
      </c>
      <c r="D521" s="9">
        <v>-28</v>
      </c>
      <c r="E521" s="10">
        <v>-2924908</v>
      </c>
    </row>
    <row r="522" spans="1:5">
      <c r="A522" s="14">
        <v>45845</v>
      </c>
      <c r="B522" s="65" t="s">
        <v>46</v>
      </c>
      <c r="C522" s="73" t="s">
        <v>122</v>
      </c>
      <c r="D522" s="9">
        <v>-39</v>
      </c>
      <c r="E522" s="10">
        <v>-4073979</v>
      </c>
    </row>
    <row r="523" spans="1:5">
      <c r="A523" s="14">
        <v>45845</v>
      </c>
      <c r="B523" s="65" t="s">
        <v>46</v>
      </c>
      <c r="C523" s="73" t="s">
        <v>122</v>
      </c>
      <c r="D523" s="9">
        <v>-20</v>
      </c>
      <c r="E523" s="10">
        <v>-2089220</v>
      </c>
    </row>
    <row r="524" spans="1:5">
      <c r="A524" s="14">
        <v>45845</v>
      </c>
      <c r="B524" s="65" t="s">
        <v>14</v>
      </c>
      <c r="C524" s="73" t="s">
        <v>121</v>
      </c>
      <c r="D524" s="9">
        <v>9</v>
      </c>
      <c r="E524" s="10">
        <v>971532</v>
      </c>
    </row>
    <row r="525" spans="1:5">
      <c r="A525" s="14">
        <v>45845</v>
      </c>
      <c r="B525" s="65" t="s">
        <v>46</v>
      </c>
      <c r="C525" s="73" t="s">
        <v>122</v>
      </c>
      <c r="D525" s="9">
        <v>-32</v>
      </c>
      <c r="E525" s="10">
        <v>-3342752</v>
      </c>
    </row>
    <row r="526" spans="1:5">
      <c r="A526" s="14">
        <v>45845</v>
      </c>
      <c r="B526" s="65" t="s">
        <v>46</v>
      </c>
      <c r="C526" s="73" t="s">
        <v>122</v>
      </c>
      <c r="D526" s="9">
        <v>-2870</v>
      </c>
      <c r="E526" s="10">
        <v>-299803070</v>
      </c>
    </row>
    <row r="527" spans="1:5">
      <c r="A527" s="14">
        <v>45845</v>
      </c>
      <c r="B527" s="65" t="s">
        <v>14</v>
      </c>
      <c r="C527" s="73" t="s">
        <v>121</v>
      </c>
      <c r="D527" s="9">
        <v>9</v>
      </c>
      <c r="E527" s="10">
        <v>971532</v>
      </c>
    </row>
    <row r="528" spans="1:5">
      <c r="A528" s="14">
        <v>45845</v>
      </c>
      <c r="B528" s="65" t="s">
        <v>46</v>
      </c>
      <c r="C528" s="73" t="s">
        <v>122</v>
      </c>
      <c r="D528" s="9">
        <v>-287</v>
      </c>
      <c r="E528" s="10">
        <v>-29980307</v>
      </c>
    </row>
    <row r="529" spans="1:5">
      <c r="A529" s="14">
        <v>45845</v>
      </c>
      <c r="B529" s="65" t="s">
        <v>46</v>
      </c>
      <c r="C529" s="73" t="s">
        <v>122</v>
      </c>
      <c r="D529" s="9">
        <v>-959</v>
      </c>
      <c r="E529" s="10">
        <v>-100178099</v>
      </c>
    </row>
    <row r="530" spans="1:5">
      <c r="A530" s="14">
        <v>45845</v>
      </c>
      <c r="B530" s="65" t="s">
        <v>14</v>
      </c>
      <c r="C530" s="73" t="s">
        <v>122</v>
      </c>
      <c r="D530" s="9">
        <v>-9</v>
      </c>
      <c r="E530" s="10">
        <v>-972837</v>
      </c>
    </row>
    <row r="531" spans="1:5">
      <c r="A531" s="14">
        <v>45845</v>
      </c>
      <c r="B531" s="65" t="s">
        <v>46</v>
      </c>
      <c r="C531" s="73" t="s">
        <v>122</v>
      </c>
      <c r="D531" s="9">
        <v>-47</v>
      </c>
      <c r="E531" s="10">
        <v>-4909667</v>
      </c>
    </row>
    <row r="532" spans="1:5">
      <c r="A532" s="14">
        <v>45845</v>
      </c>
      <c r="B532" s="65" t="s">
        <v>46</v>
      </c>
      <c r="C532" s="73" t="s">
        <v>122</v>
      </c>
      <c r="D532" s="9">
        <v>-9</v>
      </c>
      <c r="E532" s="10">
        <v>-940149</v>
      </c>
    </row>
    <row r="533" spans="1:5">
      <c r="A533" s="14">
        <v>45845</v>
      </c>
      <c r="B533" s="65" t="s">
        <v>46</v>
      </c>
      <c r="C533" s="73" t="s">
        <v>122</v>
      </c>
      <c r="D533" s="9">
        <v>-9</v>
      </c>
      <c r="E533" s="10">
        <v>-940149</v>
      </c>
    </row>
    <row r="534" spans="1:5">
      <c r="A534" s="14">
        <v>45845</v>
      </c>
      <c r="B534" s="65" t="s">
        <v>46</v>
      </c>
      <c r="C534" s="73" t="s">
        <v>122</v>
      </c>
      <c r="D534" s="9">
        <v>-197</v>
      </c>
      <c r="E534" s="10">
        <v>-20578817</v>
      </c>
    </row>
    <row r="535" spans="1:5">
      <c r="A535" s="14">
        <v>45845</v>
      </c>
      <c r="B535" s="65" t="s">
        <v>14</v>
      </c>
      <c r="C535" s="73" t="s">
        <v>122</v>
      </c>
      <c r="D535" s="9">
        <v>-9</v>
      </c>
      <c r="E535" s="10">
        <v>-972837</v>
      </c>
    </row>
    <row r="536" spans="1:5">
      <c r="A536" s="14">
        <v>45845</v>
      </c>
      <c r="B536" s="65" t="s">
        <v>46</v>
      </c>
      <c r="C536" s="73" t="s">
        <v>122</v>
      </c>
      <c r="D536" s="9">
        <v>-47</v>
      </c>
      <c r="E536" s="10">
        <v>-4909667</v>
      </c>
    </row>
    <row r="537" spans="1:5">
      <c r="A537" s="14">
        <v>45845</v>
      </c>
      <c r="B537" s="65" t="s">
        <v>14</v>
      </c>
      <c r="C537" s="73" t="s">
        <v>122</v>
      </c>
      <c r="D537" s="9">
        <v>-9</v>
      </c>
      <c r="E537" s="10">
        <v>-972837</v>
      </c>
    </row>
    <row r="538" spans="1:5">
      <c r="A538" s="14">
        <v>45845</v>
      </c>
      <c r="B538" s="65" t="s">
        <v>90</v>
      </c>
      <c r="C538" s="73" t="s">
        <v>121</v>
      </c>
      <c r="D538" s="9">
        <v>55</v>
      </c>
      <c r="E538" s="10">
        <v>5979160</v>
      </c>
    </row>
    <row r="539" spans="1:5">
      <c r="A539" s="14">
        <v>45845</v>
      </c>
      <c r="B539" s="65" t="s">
        <v>15</v>
      </c>
      <c r="C539" s="73" t="s">
        <v>121</v>
      </c>
      <c r="D539" s="9">
        <v>11</v>
      </c>
      <c r="E539" s="10">
        <v>1209813</v>
      </c>
    </row>
    <row r="540" spans="1:5">
      <c r="A540" s="14">
        <v>45845</v>
      </c>
      <c r="B540" s="65" t="s">
        <v>15</v>
      </c>
      <c r="C540" s="73" t="s">
        <v>121</v>
      </c>
      <c r="D540" s="9">
        <v>9</v>
      </c>
      <c r="E540" s="10">
        <v>989847</v>
      </c>
    </row>
    <row r="541" spans="1:5">
      <c r="A541" s="14">
        <v>45845</v>
      </c>
      <c r="B541" s="65" t="s">
        <v>46</v>
      </c>
      <c r="C541" s="73" t="s">
        <v>122</v>
      </c>
      <c r="D541" s="9">
        <v>-30</v>
      </c>
      <c r="E541" s="10">
        <v>-3133830</v>
      </c>
    </row>
    <row r="542" spans="1:5">
      <c r="A542" s="14">
        <v>45845</v>
      </c>
      <c r="B542" s="65" t="s">
        <v>46</v>
      </c>
      <c r="C542" s="73" t="s">
        <v>122</v>
      </c>
      <c r="D542" s="9">
        <v>-9</v>
      </c>
      <c r="E542" s="10">
        <v>-940149</v>
      </c>
    </row>
    <row r="543" spans="1:5">
      <c r="A543" s="14">
        <v>45845</v>
      </c>
      <c r="B543" s="65" t="s">
        <v>14</v>
      </c>
      <c r="C543" s="73" t="s">
        <v>122</v>
      </c>
      <c r="D543" s="9">
        <v>-9</v>
      </c>
      <c r="E543" s="10">
        <v>-972837</v>
      </c>
    </row>
    <row r="544" spans="1:5">
      <c r="A544" s="14">
        <v>45845</v>
      </c>
      <c r="B544" s="65" t="s">
        <v>46</v>
      </c>
      <c r="C544" s="73" t="s">
        <v>122</v>
      </c>
      <c r="D544" s="9">
        <v>-20</v>
      </c>
      <c r="E544" s="10">
        <v>-2089220</v>
      </c>
    </row>
    <row r="545" spans="1:5">
      <c r="A545" s="14">
        <v>45845</v>
      </c>
      <c r="B545" s="65" t="s">
        <v>14</v>
      </c>
      <c r="C545" s="73" t="s">
        <v>122</v>
      </c>
      <c r="D545" s="9">
        <v>-92</v>
      </c>
      <c r="E545" s="10">
        <v>-9944556</v>
      </c>
    </row>
    <row r="546" spans="1:5">
      <c r="A546" s="14">
        <v>45846</v>
      </c>
      <c r="B546" s="65" t="s">
        <v>46</v>
      </c>
      <c r="C546" s="73" t="s">
        <v>121</v>
      </c>
      <c r="D546" s="9">
        <v>210</v>
      </c>
      <c r="E546" s="10">
        <v>22001490</v>
      </c>
    </row>
    <row r="547" spans="1:5">
      <c r="A547" s="14">
        <v>45846</v>
      </c>
      <c r="B547" s="65" t="s">
        <v>15</v>
      </c>
      <c r="C547" s="73" t="s">
        <v>121</v>
      </c>
      <c r="D547" s="9">
        <v>935</v>
      </c>
      <c r="E547" s="10">
        <v>102993990</v>
      </c>
    </row>
    <row r="548" spans="1:5">
      <c r="A548" s="14">
        <v>45846</v>
      </c>
      <c r="B548" s="65" t="s">
        <v>46</v>
      </c>
      <c r="C548" s="73" t="s">
        <v>121</v>
      </c>
      <c r="D548" s="9">
        <v>905</v>
      </c>
      <c r="E548" s="10">
        <v>94890155</v>
      </c>
    </row>
    <row r="549" spans="1:5">
      <c r="A549" s="14">
        <v>45846</v>
      </c>
      <c r="B549" s="65" t="s">
        <v>46</v>
      </c>
      <c r="C549" s="73" t="s">
        <v>121</v>
      </c>
      <c r="D549" s="9">
        <v>363</v>
      </c>
      <c r="E549" s="10">
        <v>38031147</v>
      </c>
    </row>
    <row r="550" spans="1:5">
      <c r="A550" s="14">
        <v>45846</v>
      </c>
      <c r="B550" s="65" t="s">
        <v>46</v>
      </c>
      <c r="C550" s="73" t="s">
        <v>121</v>
      </c>
      <c r="D550" s="9">
        <v>389</v>
      </c>
      <c r="E550" s="10">
        <v>40755141</v>
      </c>
    </row>
    <row r="551" spans="1:5">
      <c r="A551" s="14">
        <v>45846</v>
      </c>
      <c r="B551" s="65" t="s">
        <v>46</v>
      </c>
      <c r="C551" s="73" t="s">
        <v>121</v>
      </c>
      <c r="D551" s="9">
        <v>67</v>
      </c>
      <c r="E551" s="10">
        <v>7019523</v>
      </c>
    </row>
    <row r="552" spans="1:5">
      <c r="A552" s="14">
        <v>45846</v>
      </c>
      <c r="B552" s="65" t="s">
        <v>46</v>
      </c>
      <c r="C552" s="73" t="s">
        <v>121</v>
      </c>
      <c r="D552" s="9">
        <v>1103</v>
      </c>
      <c r="E552" s="10">
        <v>115650653</v>
      </c>
    </row>
    <row r="553" spans="1:5">
      <c r="A553" s="14">
        <v>45846</v>
      </c>
      <c r="B553" s="65" t="s">
        <v>14</v>
      </c>
      <c r="C553" s="73" t="s">
        <v>121</v>
      </c>
      <c r="D553" s="9">
        <v>28</v>
      </c>
      <c r="E553" s="10">
        <v>3044664</v>
      </c>
    </row>
    <row r="554" spans="1:5">
      <c r="A554" s="14">
        <v>45846</v>
      </c>
      <c r="B554" s="65" t="s">
        <v>14</v>
      </c>
      <c r="C554" s="73" t="s">
        <v>122</v>
      </c>
      <c r="D554" s="9">
        <v>-9</v>
      </c>
      <c r="E554" s="10">
        <v>-973008</v>
      </c>
    </row>
    <row r="555" spans="1:5">
      <c r="A555" s="14">
        <v>45846</v>
      </c>
      <c r="B555" s="65" t="s">
        <v>46</v>
      </c>
      <c r="C555" s="73" t="s">
        <v>122</v>
      </c>
      <c r="D555" s="9">
        <v>-47</v>
      </c>
      <c r="E555" s="10">
        <v>-4910701</v>
      </c>
    </row>
    <row r="556" spans="1:5">
      <c r="A556" s="14">
        <v>45846</v>
      </c>
      <c r="B556" s="65" t="s">
        <v>14</v>
      </c>
      <c r="C556" s="73" t="s">
        <v>122</v>
      </c>
      <c r="D556" s="9">
        <v>-46</v>
      </c>
      <c r="E556" s="10">
        <v>-4973152</v>
      </c>
    </row>
    <row r="557" spans="1:5">
      <c r="A557" s="14">
        <v>45846</v>
      </c>
      <c r="B557" s="65" t="s">
        <v>46</v>
      </c>
      <c r="C557" s="73" t="s">
        <v>122</v>
      </c>
      <c r="D557" s="9">
        <v>-52</v>
      </c>
      <c r="E557" s="10">
        <v>-5433116</v>
      </c>
    </row>
    <row r="558" spans="1:5">
      <c r="A558" s="14">
        <v>45846</v>
      </c>
      <c r="B558" s="65" t="s">
        <v>14</v>
      </c>
      <c r="C558" s="73" t="s">
        <v>122</v>
      </c>
      <c r="D558" s="9">
        <v>-9</v>
      </c>
      <c r="E558" s="10">
        <v>-973008</v>
      </c>
    </row>
    <row r="559" spans="1:5">
      <c r="A559" s="14">
        <v>45846</v>
      </c>
      <c r="B559" s="65" t="s">
        <v>46</v>
      </c>
      <c r="C559" s="73" t="s">
        <v>122</v>
      </c>
      <c r="D559" s="9">
        <v>-22</v>
      </c>
      <c r="E559" s="10">
        <v>-2298626</v>
      </c>
    </row>
    <row r="560" spans="1:5">
      <c r="A560" s="14">
        <v>45846</v>
      </c>
      <c r="B560" s="65" t="s">
        <v>14</v>
      </c>
      <c r="C560" s="73" t="s">
        <v>122</v>
      </c>
      <c r="D560" s="9">
        <v>-924</v>
      </c>
      <c r="E560" s="10">
        <v>-99895488</v>
      </c>
    </row>
    <row r="561" spans="1:5">
      <c r="A561" s="14">
        <v>45846</v>
      </c>
      <c r="B561" s="65" t="s">
        <v>14</v>
      </c>
      <c r="C561" s="73" t="s">
        <v>121</v>
      </c>
      <c r="D561" s="9">
        <v>9</v>
      </c>
      <c r="E561" s="10">
        <v>972774</v>
      </c>
    </row>
    <row r="562" spans="1:5">
      <c r="A562" s="14">
        <v>45846</v>
      </c>
      <c r="B562" s="65" t="s">
        <v>14</v>
      </c>
      <c r="C562" s="73" t="s">
        <v>122</v>
      </c>
      <c r="D562" s="9">
        <v>-9</v>
      </c>
      <c r="E562" s="10">
        <v>-973008</v>
      </c>
    </row>
    <row r="563" spans="1:5">
      <c r="A563" s="14">
        <v>45846</v>
      </c>
      <c r="B563" s="65" t="s">
        <v>14</v>
      </c>
      <c r="C563" s="73" t="s">
        <v>122</v>
      </c>
      <c r="D563" s="9">
        <v>-924</v>
      </c>
      <c r="E563" s="10">
        <v>-99895488</v>
      </c>
    </row>
    <row r="564" spans="1:5">
      <c r="A564" s="14">
        <v>45846</v>
      </c>
      <c r="B564" s="65" t="s">
        <v>14</v>
      </c>
      <c r="C564" s="73" t="s">
        <v>122</v>
      </c>
      <c r="D564" s="9">
        <v>-9</v>
      </c>
      <c r="E564" s="10">
        <v>-973008</v>
      </c>
    </row>
    <row r="565" spans="1:5">
      <c r="A565" s="14">
        <v>45846</v>
      </c>
      <c r="B565" s="65" t="s">
        <v>14</v>
      </c>
      <c r="C565" s="73" t="s">
        <v>122</v>
      </c>
      <c r="D565" s="9">
        <v>-9</v>
      </c>
      <c r="E565" s="10">
        <v>-973008</v>
      </c>
    </row>
    <row r="566" spans="1:5">
      <c r="A566" s="14">
        <v>45846</v>
      </c>
      <c r="B566" s="65" t="s">
        <v>14</v>
      </c>
      <c r="C566" s="73" t="s">
        <v>122</v>
      </c>
      <c r="D566" s="9">
        <v>-138</v>
      </c>
      <c r="E566" s="10">
        <v>-14919456</v>
      </c>
    </row>
    <row r="567" spans="1:5">
      <c r="A567" s="14">
        <v>45846</v>
      </c>
      <c r="B567" s="65" t="s">
        <v>14</v>
      </c>
      <c r="C567" s="73" t="s">
        <v>122</v>
      </c>
      <c r="D567" s="9">
        <v>-13</v>
      </c>
      <c r="E567" s="10">
        <v>-1405456</v>
      </c>
    </row>
    <row r="568" spans="1:5">
      <c r="A568" s="14">
        <v>45846</v>
      </c>
      <c r="B568" s="65" t="s">
        <v>14</v>
      </c>
      <c r="C568" s="73" t="s">
        <v>122</v>
      </c>
      <c r="D568" s="9">
        <v>-92</v>
      </c>
      <c r="E568" s="10">
        <v>-9946304</v>
      </c>
    </row>
    <row r="569" spans="1:5">
      <c r="A569" s="14">
        <v>45846</v>
      </c>
      <c r="B569" s="65" t="s">
        <v>15</v>
      </c>
      <c r="C569" s="73" t="s">
        <v>121</v>
      </c>
      <c r="D569" s="9">
        <v>1299</v>
      </c>
      <c r="E569" s="10">
        <v>140945397</v>
      </c>
    </row>
    <row r="570" spans="1:5">
      <c r="A570" s="14">
        <v>45846</v>
      </c>
      <c r="B570" s="65" t="s">
        <v>14</v>
      </c>
      <c r="C570" s="73" t="s">
        <v>122</v>
      </c>
      <c r="D570" s="9">
        <v>-9</v>
      </c>
      <c r="E570" s="10">
        <v>-973008</v>
      </c>
    </row>
    <row r="571" spans="1:5">
      <c r="A571" s="14">
        <v>45846</v>
      </c>
      <c r="B571" s="65" t="s">
        <v>14</v>
      </c>
      <c r="C571" s="73" t="s">
        <v>122</v>
      </c>
      <c r="D571" s="9">
        <v>-277</v>
      </c>
      <c r="E571" s="10">
        <v>-29947024</v>
      </c>
    </row>
    <row r="572" spans="1:5">
      <c r="A572" s="14">
        <v>45846</v>
      </c>
      <c r="B572" s="65" t="s">
        <v>14</v>
      </c>
      <c r="C572" s="73" t="s">
        <v>122</v>
      </c>
      <c r="D572" s="9">
        <v>-277</v>
      </c>
      <c r="E572" s="10">
        <v>-29947024</v>
      </c>
    </row>
    <row r="573" spans="1:5">
      <c r="A573" s="14">
        <v>45846</v>
      </c>
      <c r="B573" s="65" t="s">
        <v>14</v>
      </c>
      <c r="C573" s="73" t="s">
        <v>122</v>
      </c>
      <c r="D573" s="9">
        <v>-537</v>
      </c>
      <c r="E573" s="10">
        <v>-58056144</v>
      </c>
    </row>
    <row r="574" spans="1:5">
      <c r="A574" s="14">
        <v>45846</v>
      </c>
      <c r="B574" s="65" t="s">
        <v>14</v>
      </c>
      <c r="C574" s="73" t="s">
        <v>122</v>
      </c>
      <c r="D574" s="9">
        <v>-9</v>
      </c>
      <c r="E574" s="10">
        <v>-973008</v>
      </c>
    </row>
    <row r="575" spans="1:5">
      <c r="A575" s="14">
        <v>45846</v>
      </c>
      <c r="B575" s="65" t="s">
        <v>14</v>
      </c>
      <c r="C575" s="73" t="s">
        <v>122</v>
      </c>
      <c r="D575" s="9">
        <v>-9</v>
      </c>
      <c r="E575" s="10">
        <v>-973008</v>
      </c>
    </row>
    <row r="576" spans="1:5">
      <c r="A576" s="14">
        <v>45846</v>
      </c>
      <c r="B576" s="65" t="s">
        <v>14</v>
      </c>
      <c r="C576" s="73" t="s">
        <v>122</v>
      </c>
      <c r="D576" s="9">
        <v>-46</v>
      </c>
      <c r="E576" s="10">
        <v>-4973152</v>
      </c>
    </row>
    <row r="577" spans="1:5">
      <c r="A577" s="14">
        <v>45846</v>
      </c>
      <c r="B577" s="65" t="s">
        <v>90</v>
      </c>
      <c r="C577" s="73" t="s">
        <v>121</v>
      </c>
      <c r="D577" s="9">
        <v>92</v>
      </c>
      <c r="E577" s="10">
        <v>10001964</v>
      </c>
    </row>
    <row r="578" spans="1:5">
      <c r="A578" s="14">
        <v>45846</v>
      </c>
      <c r="B578" s="65" t="s">
        <v>14</v>
      </c>
      <c r="C578" s="73" t="s">
        <v>122</v>
      </c>
      <c r="D578" s="9">
        <v>-46</v>
      </c>
      <c r="E578" s="10">
        <v>-4973152</v>
      </c>
    </row>
    <row r="579" spans="1:5">
      <c r="A579" s="14">
        <v>45846</v>
      </c>
      <c r="B579" s="65" t="s">
        <v>48</v>
      </c>
      <c r="C579" s="73" t="s">
        <v>121</v>
      </c>
      <c r="D579" s="9">
        <v>46</v>
      </c>
      <c r="E579" s="10">
        <v>5092384</v>
      </c>
    </row>
    <row r="580" spans="1:5">
      <c r="A580" s="14">
        <v>45846</v>
      </c>
      <c r="B580" s="65" t="s">
        <v>14</v>
      </c>
      <c r="C580" s="73" t="s">
        <v>122</v>
      </c>
      <c r="D580" s="9">
        <v>-12</v>
      </c>
      <c r="E580" s="10">
        <v>-1297344</v>
      </c>
    </row>
    <row r="581" spans="1:5">
      <c r="A581" s="14">
        <v>45846</v>
      </c>
      <c r="B581" s="65" t="s">
        <v>46</v>
      </c>
      <c r="C581" s="73" t="s">
        <v>121</v>
      </c>
      <c r="D581" s="9">
        <v>90</v>
      </c>
      <c r="E581" s="10">
        <v>9417780</v>
      </c>
    </row>
    <row r="582" spans="1:5">
      <c r="A582" s="14">
        <v>45846</v>
      </c>
      <c r="B582" s="65" t="s">
        <v>14</v>
      </c>
      <c r="C582" s="73" t="s">
        <v>121</v>
      </c>
      <c r="D582" s="9">
        <v>18</v>
      </c>
      <c r="E582" s="10">
        <v>1932588</v>
      </c>
    </row>
    <row r="583" spans="1:5">
      <c r="A583" s="14">
        <v>45846</v>
      </c>
      <c r="B583" s="65" t="s">
        <v>14</v>
      </c>
      <c r="C583" s="73" t="s">
        <v>122</v>
      </c>
      <c r="D583" s="9">
        <v>-16</v>
      </c>
      <c r="E583" s="10">
        <v>-1729792</v>
      </c>
    </row>
    <row r="584" spans="1:5">
      <c r="A584" s="14">
        <v>45846</v>
      </c>
      <c r="B584" s="65" t="s">
        <v>14</v>
      </c>
      <c r="C584" s="73" t="s">
        <v>122</v>
      </c>
      <c r="D584" s="9">
        <v>-299</v>
      </c>
      <c r="E584" s="10">
        <v>-32325488</v>
      </c>
    </row>
    <row r="585" spans="1:5">
      <c r="A585" s="14">
        <v>45846</v>
      </c>
      <c r="B585" s="65" t="s">
        <v>14</v>
      </c>
      <c r="C585" s="73" t="s">
        <v>121</v>
      </c>
      <c r="D585" s="9">
        <v>93</v>
      </c>
      <c r="E585" s="10">
        <v>10078224</v>
      </c>
    </row>
    <row r="586" spans="1:5">
      <c r="A586" s="14">
        <v>45846</v>
      </c>
      <c r="B586" s="65" t="s">
        <v>14</v>
      </c>
      <c r="C586" s="73" t="s">
        <v>121</v>
      </c>
      <c r="D586" s="9">
        <v>49</v>
      </c>
      <c r="E586" s="10">
        <v>5277888</v>
      </c>
    </row>
    <row r="587" spans="1:5">
      <c r="A587" s="14">
        <v>45846</v>
      </c>
      <c r="B587" s="65" t="s">
        <v>14</v>
      </c>
      <c r="C587" s="73" t="s">
        <v>122</v>
      </c>
      <c r="D587" s="9">
        <v>-18</v>
      </c>
      <c r="E587" s="10">
        <v>-1946016</v>
      </c>
    </row>
    <row r="588" spans="1:5">
      <c r="A588" s="14">
        <v>45846</v>
      </c>
      <c r="B588" s="65" t="s">
        <v>14</v>
      </c>
      <c r="C588" s="73" t="s">
        <v>121</v>
      </c>
      <c r="D588" s="9">
        <v>28</v>
      </c>
      <c r="E588" s="10">
        <v>3014984</v>
      </c>
    </row>
    <row r="589" spans="1:5">
      <c r="A589" s="14">
        <v>45846</v>
      </c>
      <c r="B589" s="65" t="s">
        <v>14</v>
      </c>
      <c r="C589" s="73" t="s">
        <v>121</v>
      </c>
      <c r="D589" s="9">
        <v>65</v>
      </c>
      <c r="E589" s="10">
        <v>6998225</v>
      </c>
    </row>
    <row r="590" spans="1:5">
      <c r="A590" s="14">
        <v>45846</v>
      </c>
      <c r="B590" s="65" t="s">
        <v>46</v>
      </c>
      <c r="C590" s="73" t="s">
        <v>121</v>
      </c>
      <c r="D590" s="9">
        <v>18</v>
      </c>
      <c r="E590" s="10">
        <v>1876500</v>
      </c>
    </row>
    <row r="591" spans="1:5">
      <c r="A591" s="14">
        <v>45846</v>
      </c>
      <c r="B591" s="65" t="s">
        <v>14</v>
      </c>
      <c r="C591" s="73" t="s">
        <v>121</v>
      </c>
      <c r="D591" s="9">
        <v>93</v>
      </c>
      <c r="E591" s="10">
        <v>10078224</v>
      </c>
    </row>
    <row r="592" spans="1:5">
      <c r="A592" s="14">
        <v>45846</v>
      </c>
      <c r="B592" s="65" t="s">
        <v>14</v>
      </c>
      <c r="C592" s="73" t="s">
        <v>122</v>
      </c>
      <c r="D592" s="9">
        <v>-74</v>
      </c>
      <c r="E592" s="10">
        <v>-8000288</v>
      </c>
    </row>
    <row r="593" spans="1:5">
      <c r="A593" s="14">
        <v>45846</v>
      </c>
      <c r="B593" s="65" t="s">
        <v>14</v>
      </c>
      <c r="C593" s="73" t="s">
        <v>122</v>
      </c>
      <c r="D593" s="9">
        <v>-600</v>
      </c>
      <c r="E593" s="10">
        <v>-64867200</v>
      </c>
    </row>
    <row r="594" spans="1:5">
      <c r="A594" s="14">
        <v>45846</v>
      </c>
      <c r="B594" s="65" t="s">
        <v>14</v>
      </c>
      <c r="C594" s="73" t="s">
        <v>122</v>
      </c>
      <c r="D594" s="9">
        <v>-92</v>
      </c>
      <c r="E594" s="10">
        <v>-9946304</v>
      </c>
    </row>
    <row r="595" spans="1:5">
      <c r="A595" s="14">
        <v>45846</v>
      </c>
      <c r="B595" s="65" t="s">
        <v>14</v>
      </c>
      <c r="C595" s="73" t="s">
        <v>122</v>
      </c>
      <c r="D595" s="9">
        <v>-9</v>
      </c>
      <c r="E595" s="10">
        <v>-973008</v>
      </c>
    </row>
    <row r="596" spans="1:5">
      <c r="A596" s="14">
        <v>45846</v>
      </c>
      <c r="B596" s="65" t="s">
        <v>14</v>
      </c>
      <c r="C596" s="73" t="s">
        <v>122</v>
      </c>
      <c r="D596" s="9">
        <v>-30</v>
      </c>
      <c r="E596" s="10">
        <v>-3243360</v>
      </c>
    </row>
    <row r="597" spans="1:5">
      <c r="A597" s="14">
        <v>45846</v>
      </c>
      <c r="B597" s="65" t="s">
        <v>14</v>
      </c>
      <c r="C597" s="73" t="s">
        <v>122</v>
      </c>
      <c r="D597" s="9">
        <v>-30</v>
      </c>
      <c r="E597" s="10">
        <v>-3243360</v>
      </c>
    </row>
    <row r="598" spans="1:5">
      <c r="A598" s="14">
        <v>45846</v>
      </c>
      <c r="B598" s="65" t="s">
        <v>14</v>
      </c>
      <c r="C598" s="73" t="s">
        <v>122</v>
      </c>
      <c r="D598" s="9">
        <v>-20</v>
      </c>
      <c r="E598" s="10">
        <v>-2162240</v>
      </c>
    </row>
    <row r="599" spans="1:5">
      <c r="A599" s="14">
        <v>45846</v>
      </c>
      <c r="B599" s="65" t="s">
        <v>14</v>
      </c>
      <c r="C599" s="73" t="s">
        <v>122</v>
      </c>
      <c r="D599" s="9">
        <v>-41</v>
      </c>
      <c r="E599" s="10">
        <v>-4432592</v>
      </c>
    </row>
    <row r="600" spans="1:5">
      <c r="A600" s="14">
        <v>45846</v>
      </c>
      <c r="B600" s="65" t="s">
        <v>14</v>
      </c>
      <c r="C600" s="73" t="s">
        <v>122</v>
      </c>
      <c r="D600" s="9">
        <v>-41</v>
      </c>
      <c r="E600" s="10">
        <v>-4432592</v>
      </c>
    </row>
    <row r="601" spans="1:5">
      <c r="A601" s="14">
        <v>45846</v>
      </c>
      <c r="B601" s="65" t="s">
        <v>14</v>
      </c>
      <c r="C601" s="73" t="s">
        <v>122</v>
      </c>
      <c r="D601" s="9">
        <v>-45</v>
      </c>
      <c r="E601" s="10">
        <v>-4865040</v>
      </c>
    </row>
    <row r="602" spans="1:5">
      <c r="A602" s="14">
        <v>45846</v>
      </c>
      <c r="B602" s="65" t="s">
        <v>14</v>
      </c>
      <c r="C602" s="73" t="s">
        <v>122</v>
      </c>
      <c r="D602" s="9">
        <v>-11</v>
      </c>
      <c r="E602" s="10">
        <v>-1189232</v>
      </c>
    </row>
    <row r="603" spans="1:5">
      <c r="A603" s="14">
        <v>45846</v>
      </c>
      <c r="B603" s="65" t="s">
        <v>14</v>
      </c>
      <c r="C603" s="73" t="s">
        <v>122</v>
      </c>
      <c r="D603" s="9">
        <v>-36</v>
      </c>
      <c r="E603" s="10">
        <v>-3892032</v>
      </c>
    </row>
    <row r="604" spans="1:5">
      <c r="A604" s="14">
        <v>45846</v>
      </c>
      <c r="B604" s="65" t="s">
        <v>14</v>
      </c>
      <c r="C604" s="73" t="s">
        <v>122</v>
      </c>
      <c r="D604" s="9">
        <v>-18</v>
      </c>
      <c r="E604" s="10">
        <v>-1946016</v>
      </c>
    </row>
    <row r="605" spans="1:5">
      <c r="A605" s="14">
        <v>45846</v>
      </c>
      <c r="B605" s="65" t="s">
        <v>46</v>
      </c>
      <c r="C605" s="73" t="s">
        <v>121</v>
      </c>
      <c r="D605" s="9">
        <v>221</v>
      </c>
      <c r="E605" s="10">
        <v>23081019</v>
      </c>
    </row>
    <row r="606" spans="1:5">
      <c r="A606" s="14">
        <v>45846</v>
      </c>
      <c r="B606" s="65" t="s">
        <v>14</v>
      </c>
      <c r="C606" s="73" t="s">
        <v>122</v>
      </c>
      <c r="D606" s="9">
        <v>-18</v>
      </c>
      <c r="E606" s="10">
        <v>-1946016</v>
      </c>
    </row>
    <row r="607" spans="1:5">
      <c r="A607" s="14">
        <v>45846</v>
      </c>
      <c r="B607" s="65" t="s">
        <v>14</v>
      </c>
      <c r="C607" s="73" t="s">
        <v>121</v>
      </c>
      <c r="D607" s="9">
        <v>18</v>
      </c>
      <c r="E607" s="10">
        <v>1939500</v>
      </c>
    </row>
    <row r="608" spans="1:5">
      <c r="A608" s="14">
        <v>45846</v>
      </c>
      <c r="B608" s="65" t="s">
        <v>14</v>
      </c>
      <c r="C608" s="73" t="s">
        <v>122</v>
      </c>
      <c r="D608" s="9">
        <v>-21</v>
      </c>
      <c r="E608" s="10">
        <v>-2270352</v>
      </c>
    </row>
    <row r="609" spans="1:5">
      <c r="A609" s="14">
        <v>45846</v>
      </c>
      <c r="B609" s="65" t="s">
        <v>14</v>
      </c>
      <c r="C609" s="73" t="s">
        <v>122</v>
      </c>
      <c r="D609" s="9">
        <v>-647</v>
      </c>
      <c r="E609" s="10">
        <v>-69948464</v>
      </c>
    </row>
    <row r="610" spans="1:5">
      <c r="A610" s="14">
        <v>45846</v>
      </c>
      <c r="B610" s="65" t="s">
        <v>14</v>
      </c>
      <c r="C610" s="73" t="s">
        <v>122</v>
      </c>
      <c r="D610" s="9">
        <v>-554</v>
      </c>
      <c r="E610" s="10">
        <v>-59894048</v>
      </c>
    </row>
    <row r="611" spans="1:5">
      <c r="A611" s="14">
        <v>45846</v>
      </c>
      <c r="B611" s="65" t="s">
        <v>46</v>
      </c>
      <c r="C611" s="73" t="s">
        <v>121</v>
      </c>
      <c r="D611" s="9">
        <v>287</v>
      </c>
      <c r="E611" s="10">
        <v>29934100</v>
      </c>
    </row>
    <row r="612" spans="1:5">
      <c r="A612" s="14">
        <v>45846</v>
      </c>
      <c r="B612" s="65" t="s">
        <v>14</v>
      </c>
      <c r="C612" s="73" t="s">
        <v>122</v>
      </c>
      <c r="D612" s="9">
        <v>-92</v>
      </c>
      <c r="E612" s="10">
        <v>-9946304</v>
      </c>
    </row>
    <row r="613" spans="1:5">
      <c r="A613" s="14">
        <v>45846</v>
      </c>
      <c r="B613" s="65" t="s">
        <v>14</v>
      </c>
      <c r="C613" s="73" t="s">
        <v>122</v>
      </c>
      <c r="D613" s="9">
        <v>-9</v>
      </c>
      <c r="E613" s="10">
        <v>-973008</v>
      </c>
    </row>
    <row r="614" spans="1:5">
      <c r="A614" s="14">
        <v>45846</v>
      </c>
      <c r="B614" s="65" t="s">
        <v>14</v>
      </c>
      <c r="C614" s="73" t="s">
        <v>122</v>
      </c>
      <c r="D614" s="9">
        <v>-9</v>
      </c>
      <c r="E614" s="10">
        <v>-973008</v>
      </c>
    </row>
    <row r="615" spans="1:5">
      <c r="A615" s="14">
        <v>45846</v>
      </c>
      <c r="B615" s="65" t="s">
        <v>46</v>
      </c>
      <c r="C615" s="73" t="s">
        <v>121</v>
      </c>
      <c r="D615" s="9">
        <v>110</v>
      </c>
      <c r="E615" s="10">
        <v>11471130</v>
      </c>
    </row>
    <row r="616" spans="1:5">
      <c r="A616" s="14">
        <v>45846</v>
      </c>
      <c r="B616" s="65" t="s">
        <v>14</v>
      </c>
      <c r="C616" s="73" t="s">
        <v>122</v>
      </c>
      <c r="D616" s="9">
        <v>-92</v>
      </c>
      <c r="E616" s="10">
        <v>-9946304</v>
      </c>
    </row>
    <row r="617" spans="1:5">
      <c r="A617" s="14">
        <v>45846</v>
      </c>
      <c r="B617" s="65" t="s">
        <v>14</v>
      </c>
      <c r="C617" s="73" t="s">
        <v>122</v>
      </c>
      <c r="D617" s="9">
        <v>-18</v>
      </c>
      <c r="E617" s="10">
        <v>-1946016</v>
      </c>
    </row>
    <row r="618" spans="1:5">
      <c r="A618" s="14">
        <v>45846</v>
      </c>
      <c r="B618" s="65" t="s">
        <v>14</v>
      </c>
      <c r="C618" s="73" t="s">
        <v>122</v>
      </c>
      <c r="D618" s="9">
        <v>-9</v>
      </c>
      <c r="E618" s="10">
        <v>-973008</v>
      </c>
    </row>
    <row r="619" spans="1:5">
      <c r="A619" s="14">
        <v>45846</v>
      </c>
      <c r="B619" s="65" t="s">
        <v>14</v>
      </c>
      <c r="C619" s="73" t="s">
        <v>122</v>
      </c>
      <c r="D619" s="9">
        <v>-92</v>
      </c>
      <c r="E619" s="10">
        <v>-9946304</v>
      </c>
    </row>
    <row r="620" spans="1:5">
      <c r="A620" s="14">
        <v>45846</v>
      </c>
      <c r="B620" s="65" t="s">
        <v>46</v>
      </c>
      <c r="C620" s="73" t="s">
        <v>121</v>
      </c>
      <c r="D620" s="9">
        <v>906</v>
      </c>
      <c r="E620" s="10">
        <v>94982322</v>
      </c>
    </row>
    <row r="621" spans="1:5">
      <c r="A621" s="14">
        <v>45846</v>
      </c>
      <c r="B621" s="65" t="s">
        <v>14</v>
      </c>
      <c r="C621" s="73" t="s">
        <v>122</v>
      </c>
      <c r="D621" s="9">
        <v>-46</v>
      </c>
      <c r="E621" s="10">
        <v>-4973152</v>
      </c>
    </row>
    <row r="622" spans="1:5">
      <c r="A622" s="14">
        <v>45846</v>
      </c>
      <c r="B622" s="65" t="s">
        <v>14</v>
      </c>
      <c r="C622" s="73" t="s">
        <v>122</v>
      </c>
      <c r="D622" s="32">
        <v>-1570</v>
      </c>
      <c r="E622" s="33">
        <v>-169735840</v>
      </c>
    </row>
    <row r="623" spans="1:5">
      <c r="A623" s="14">
        <v>45846</v>
      </c>
      <c r="B623" s="65" t="s">
        <v>90</v>
      </c>
      <c r="C623" s="73" t="s">
        <v>121</v>
      </c>
      <c r="D623" s="9">
        <v>1844</v>
      </c>
      <c r="E623" s="10">
        <v>200474148</v>
      </c>
    </row>
    <row r="624" spans="1:5">
      <c r="A624" s="14">
        <v>45846</v>
      </c>
      <c r="B624" s="65" t="s">
        <v>14</v>
      </c>
      <c r="C624" s="73" t="s">
        <v>122</v>
      </c>
      <c r="D624" s="9">
        <v>-646</v>
      </c>
      <c r="E624" s="10">
        <v>-69840352</v>
      </c>
    </row>
    <row r="625" spans="1:5">
      <c r="A625" s="14">
        <v>45846</v>
      </c>
      <c r="B625" s="65" t="s">
        <v>14</v>
      </c>
      <c r="C625" s="73" t="s">
        <v>122</v>
      </c>
      <c r="D625" s="9">
        <v>-9</v>
      </c>
      <c r="E625" s="10">
        <v>-973008</v>
      </c>
    </row>
    <row r="626" spans="1:5">
      <c r="A626" s="14">
        <v>45846</v>
      </c>
      <c r="B626" s="65" t="s">
        <v>14</v>
      </c>
      <c r="C626" s="73" t="s">
        <v>122</v>
      </c>
      <c r="D626" s="9">
        <v>-92</v>
      </c>
      <c r="E626" s="10">
        <v>-9946304</v>
      </c>
    </row>
    <row r="627" spans="1:5">
      <c r="A627" s="14">
        <v>45846</v>
      </c>
      <c r="B627" s="65" t="s">
        <v>14</v>
      </c>
      <c r="C627" s="73" t="s">
        <v>122</v>
      </c>
      <c r="D627" s="9">
        <v>-27</v>
      </c>
      <c r="E627" s="10">
        <v>-2919024</v>
      </c>
    </row>
    <row r="628" spans="1:5">
      <c r="A628" s="14">
        <v>45846</v>
      </c>
      <c r="B628" s="65" t="s">
        <v>46</v>
      </c>
      <c r="C628" s="73" t="s">
        <v>122</v>
      </c>
      <c r="D628" s="9">
        <v>-585</v>
      </c>
      <c r="E628" s="10">
        <v>-61122555</v>
      </c>
    </row>
    <row r="629" spans="1:5">
      <c r="A629" s="14">
        <v>45846</v>
      </c>
      <c r="B629" s="65" t="s">
        <v>14</v>
      </c>
      <c r="C629" s="73" t="s">
        <v>122</v>
      </c>
      <c r="D629" s="9">
        <v>-9</v>
      </c>
      <c r="E629" s="10">
        <v>-973008</v>
      </c>
    </row>
    <row r="630" spans="1:5">
      <c r="A630" s="14">
        <v>45846</v>
      </c>
      <c r="B630" s="65" t="s">
        <v>14</v>
      </c>
      <c r="C630" s="73" t="s">
        <v>122</v>
      </c>
      <c r="D630" s="9">
        <v>-9</v>
      </c>
      <c r="E630" s="10">
        <v>-973008</v>
      </c>
    </row>
    <row r="631" spans="1:5">
      <c r="A631" s="14">
        <v>45846</v>
      </c>
      <c r="B631" s="65" t="s">
        <v>14</v>
      </c>
      <c r="C631" s="73" t="s">
        <v>122</v>
      </c>
      <c r="D631" s="9">
        <v>-32</v>
      </c>
      <c r="E631" s="10">
        <v>-3459584</v>
      </c>
    </row>
    <row r="632" spans="1:5">
      <c r="A632" s="14">
        <v>45846</v>
      </c>
      <c r="B632" s="65" t="s">
        <v>14</v>
      </c>
      <c r="C632" s="73" t="s">
        <v>122</v>
      </c>
      <c r="D632" s="9">
        <v>-12</v>
      </c>
      <c r="E632" s="10">
        <v>-1297344</v>
      </c>
    </row>
    <row r="633" spans="1:5">
      <c r="A633" s="14">
        <v>45846</v>
      </c>
      <c r="B633" s="65" t="s">
        <v>14</v>
      </c>
      <c r="C633" s="73" t="s">
        <v>122</v>
      </c>
      <c r="D633" s="9">
        <v>-178</v>
      </c>
      <c r="E633" s="10">
        <v>-19243936</v>
      </c>
    </row>
    <row r="634" spans="1:5">
      <c r="A634" s="14">
        <v>45846</v>
      </c>
      <c r="B634" s="65" t="s">
        <v>14</v>
      </c>
      <c r="C634" s="73" t="s">
        <v>122</v>
      </c>
      <c r="D634" s="9">
        <v>-9</v>
      </c>
      <c r="E634" s="10">
        <v>-973008</v>
      </c>
    </row>
    <row r="635" spans="1:5">
      <c r="A635" s="14">
        <v>45847</v>
      </c>
      <c r="B635" s="65" t="s">
        <v>46</v>
      </c>
      <c r="C635" s="73" t="s">
        <v>121</v>
      </c>
      <c r="D635" s="9">
        <v>37</v>
      </c>
      <c r="E635" s="10">
        <v>3877230</v>
      </c>
    </row>
    <row r="636" spans="1:5">
      <c r="A636" s="14">
        <v>45847</v>
      </c>
      <c r="B636" s="65" t="s">
        <v>46</v>
      </c>
      <c r="C636" s="73" t="s">
        <v>121</v>
      </c>
      <c r="D636" s="9">
        <v>237</v>
      </c>
      <c r="E636" s="10">
        <v>24835230</v>
      </c>
    </row>
    <row r="637" spans="1:5">
      <c r="A637" s="14">
        <v>45847</v>
      </c>
      <c r="B637" s="65" t="s">
        <v>46</v>
      </c>
      <c r="C637" s="73" t="s">
        <v>121</v>
      </c>
      <c r="D637" s="9">
        <v>914</v>
      </c>
      <c r="E637" s="10">
        <v>95853922</v>
      </c>
    </row>
    <row r="638" spans="1:5">
      <c r="A638" s="14">
        <v>45847</v>
      </c>
      <c r="B638" s="65" t="s">
        <v>46</v>
      </c>
      <c r="C638" s="73" t="s">
        <v>121</v>
      </c>
      <c r="D638" s="9">
        <v>135</v>
      </c>
      <c r="E638" s="10">
        <v>14146650</v>
      </c>
    </row>
    <row r="639" spans="1:5">
      <c r="A639" s="14">
        <v>45847</v>
      </c>
      <c r="B639" s="65" t="s">
        <v>46</v>
      </c>
      <c r="C639" s="73" t="s">
        <v>121</v>
      </c>
      <c r="D639" s="9">
        <v>45</v>
      </c>
      <c r="E639" s="10">
        <v>4715550</v>
      </c>
    </row>
    <row r="640" spans="1:5">
      <c r="A640" s="14">
        <v>45847</v>
      </c>
      <c r="B640" s="65" t="s">
        <v>46</v>
      </c>
      <c r="C640" s="73" t="s">
        <v>121</v>
      </c>
      <c r="D640" s="9">
        <v>18</v>
      </c>
      <c r="E640" s="10">
        <v>1881846</v>
      </c>
    </row>
    <row r="641" spans="1:5">
      <c r="A641" s="14">
        <v>45847</v>
      </c>
      <c r="B641" s="65" t="s">
        <v>14</v>
      </c>
      <c r="C641" s="73" t="s">
        <v>122</v>
      </c>
      <c r="D641" s="9">
        <v>-46</v>
      </c>
      <c r="E641" s="10">
        <v>-4974026</v>
      </c>
    </row>
    <row r="642" spans="1:5">
      <c r="A642" s="14">
        <v>45847</v>
      </c>
      <c r="B642" s="65" t="s">
        <v>14</v>
      </c>
      <c r="C642" s="73" t="s">
        <v>122</v>
      </c>
      <c r="D642" s="9">
        <v>-27</v>
      </c>
      <c r="E642" s="10">
        <v>-2919537</v>
      </c>
    </row>
    <row r="643" spans="1:5">
      <c r="A643" s="14">
        <v>45847</v>
      </c>
      <c r="B643" s="65" t="s">
        <v>14</v>
      </c>
      <c r="C643" s="73" t="s">
        <v>122</v>
      </c>
      <c r="D643" s="9">
        <v>-9</v>
      </c>
      <c r="E643" s="10">
        <v>-973179</v>
      </c>
    </row>
    <row r="644" spans="1:5">
      <c r="A644" s="14">
        <v>45847</v>
      </c>
      <c r="B644" s="65" t="s">
        <v>14</v>
      </c>
      <c r="C644" s="73" t="s">
        <v>122</v>
      </c>
      <c r="D644" s="9">
        <v>-9</v>
      </c>
      <c r="E644" s="10">
        <v>-973179</v>
      </c>
    </row>
    <row r="645" spans="1:5">
      <c r="A645" s="14">
        <v>45847</v>
      </c>
      <c r="B645" s="65" t="s">
        <v>14</v>
      </c>
      <c r="C645" s="73" t="s">
        <v>122</v>
      </c>
      <c r="D645" s="9">
        <v>-20</v>
      </c>
      <c r="E645" s="10">
        <v>-2162620</v>
      </c>
    </row>
    <row r="646" spans="1:5">
      <c r="A646" s="14">
        <v>45847</v>
      </c>
      <c r="B646" s="65" t="s">
        <v>14</v>
      </c>
      <c r="C646" s="73" t="s">
        <v>122</v>
      </c>
      <c r="D646" s="9">
        <v>-46</v>
      </c>
      <c r="E646" s="10">
        <v>-4974026</v>
      </c>
    </row>
    <row r="647" spans="1:5">
      <c r="A647" s="14">
        <v>45847</v>
      </c>
      <c r="B647" s="65" t="s">
        <v>46</v>
      </c>
      <c r="C647" s="73" t="s">
        <v>121</v>
      </c>
      <c r="D647" s="9">
        <v>455</v>
      </c>
      <c r="E647" s="10">
        <v>47467420</v>
      </c>
    </row>
    <row r="648" spans="1:5">
      <c r="A648" s="14">
        <v>45847</v>
      </c>
      <c r="B648" s="65" t="s">
        <v>14</v>
      </c>
      <c r="C648" s="73" t="s">
        <v>122</v>
      </c>
      <c r="D648" s="9">
        <v>-92</v>
      </c>
      <c r="E648" s="10">
        <v>-9948052</v>
      </c>
    </row>
    <row r="649" spans="1:5">
      <c r="A649" s="14">
        <v>45847</v>
      </c>
      <c r="B649" s="65" t="s">
        <v>14</v>
      </c>
      <c r="C649" s="73" t="s">
        <v>122</v>
      </c>
      <c r="D649" s="9">
        <v>-92</v>
      </c>
      <c r="E649" s="10">
        <v>-9948052</v>
      </c>
    </row>
    <row r="650" spans="1:5">
      <c r="A650" s="14">
        <v>45847</v>
      </c>
      <c r="B650" s="65" t="s">
        <v>14</v>
      </c>
      <c r="C650" s="73" t="s">
        <v>121</v>
      </c>
      <c r="D650" s="9">
        <v>9</v>
      </c>
      <c r="E650" s="10">
        <v>975006</v>
      </c>
    </row>
    <row r="651" spans="1:5">
      <c r="A651" s="14">
        <v>45847</v>
      </c>
      <c r="B651" s="65" t="s">
        <v>14</v>
      </c>
      <c r="C651" s="73" t="s">
        <v>122</v>
      </c>
      <c r="D651" s="9">
        <v>-111</v>
      </c>
      <c r="E651" s="10">
        <v>-12002541</v>
      </c>
    </row>
    <row r="652" spans="1:5">
      <c r="A652" s="14">
        <v>45847</v>
      </c>
      <c r="B652" s="65" t="s">
        <v>14</v>
      </c>
      <c r="C652" s="73" t="s">
        <v>122</v>
      </c>
      <c r="D652" s="9">
        <v>-55</v>
      </c>
      <c r="E652" s="10">
        <v>-5947205</v>
      </c>
    </row>
    <row r="653" spans="1:5">
      <c r="A653" s="14">
        <v>45847</v>
      </c>
      <c r="B653" s="65" t="s">
        <v>14</v>
      </c>
      <c r="C653" s="73" t="s">
        <v>122</v>
      </c>
      <c r="D653" s="9">
        <v>-36</v>
      </c>
      <c r="E653" s="10">
        <v>-3892716</v>
      </c>
    </row>
    <row r="654" spans="1:5">
      <c r="A654" s="14">
        <v>45847</v>
      </c>
      <c r="B654" s="65" t="s">
        <v>14</v>
      </c>
      <c r="C654" s="73" t="s">
        <v>122</v>
      </c>
      <c r="D654" s="9">
        <v>-9</v>
      </c>
      <c r="E654" s="10">
        <v>-973179</v>
      </c>
    </row>
    <row r="655" spans="1:5">
      <c r="A655" s="14">
        <v>45847</v>
      </c>
      <c r="B655" s="65" t="s">
        <v>14</v>
      </c>
      <c r="C655" s="73" t="s">
        <v>122</v>
      </c>
      <c r="D655" s="9">
        <v>-759</v>
      </c>
      <c r="E655" s="10">
        <v>-82071429</v>
      </c>
    </row>
    <row r="656" spans="1:5">
      <c r="A656" s="14">
        <v>45847</v>
      </c>
      <c r="B656" s="65" t="s">
        <v>14</v>
      </c>
      <c r="C656" s="73" t="s">
        <v>122</v>
      </c>
      <c r="D656" s="9">
        <v>-83</v>
      </c>
      <c r="E656" s="10">
        <v>-8974873</v>
      </c>
    </row>
    <row r="657" spans="1:5">
      <c r="A657" s="14">
        <v>45847</v>
      </c>
      <c r="B657" s="65" t="s">
        <v>14</v>
      </c>
      <c r="C657" s="73" t="s">
        <v>122</v>
      </c>
      <c r="D657" s="9">
        <v>-46</v>
      </c>
      <c r="E657" s="10">
        <v>-4974026</v>
      </c>
    </row>
    <row r="658" spans="1:5">
      <c r="A658" s="14">
        <v>45847</v>
      </c>
      <c r="B658" s="65" t="s">
        <v>14</v>
      </c>
      <c r="C658" s="73" t="s">
        <v>122</v>
      </c>
      <c r="D658" s="9">
        <v>-16</v>
      </c>
      <c r="E658" s="10">
        <v>-1730096</v>
      </c>
    </row>
    <row r="659" spans="1:5">
      <c r="A659" s="14">
        <v>45847</v>
      </c>
      <c r="B659" s="65" t="s">
        <v>14</v>
      </c>
      <c r="C659" s="73" t="s">
        <v>122</v>
      </c>
      <c r="D659" s="9">
        <v>-46</v>
      </c>
      <c r="E659" s="10">
        <v>-4974026</v>
      </c>
    </row>
    <row r="660" spans="1:5">
      <c r="A660" s="14">
        <v>45847</v>
      </c>
      <c r="B660" s="65" t="s">
        <v>14</v>
      </c>
      <c r="C660" s="73" t="s">
        <v>122</v>
      </c>
      <c r="D660" s="9">
        <v>-92</v>
      </c>
      <c r="E660" s="10">
        <v>-9948052</v>
      </c>
    </row>
    <row r="661" spans="1:5">
      <c r="A661" s="14">
        <v>45847</v>
      </c>
      <c r="B661" s="65" t="s">
        <v>14</v>
      </c>
      <c r="C661" s="73" t="s">
        <v>121</v>
      </c>
      <c r="D661" s="9">
        <v>9</v>
      </c>
      <c r="E661" s="10">
        <v>970434</v>
      </c>
    </row>
    <row r="662" spans="1:5">
      <c r="A662" s="14">
        <v>45847</v>
      </c>
      <c r="B662" s="65" t="s">
        <v>14</v>
      </c>
      <c r="C662" s="73" t="s">
        <v>122</v>
      </c>
      <c r="D662" s="9">
        <v>-61</v>
      </c>
      <c r="E662" s="10">
        <v>-6595991</v>
      </c>
    </row>
    <row r="663" spans="1:5">
      <c r="A663" s="14">
        <v>45847</v>
      </c>
      <c r="B663" s="65" t="s">
        <v>14</v>
      </c>
      <c r="C663" s="73" t="s">
        <v>122</v>
      </c>
      <c r="D663" s="9">
        <v>-203</v>
      </c>
      <c r="E663" s="10">
        <v>-21950593</v>
      </c>
    </row>
    <row r="664" spans="1:5">
      <c r="A664" s="14">
        <v>45847</v>
      </c>
      <c r="B664" s="65" t="s">
        <v>14</v>
      </c>
      <c r="C664" s="73" t="s">
        <v>122</v>
      </c>
      <c r="D664" s="9">
        <v>-101</v>
      </c>
      <c r="E664" s="10">
        <v>-10921231</v>
      </c>
    </row>
    <row r="665" spans="1:5">
      <c r="A665" s="14">
        <v>45847</v>
      </c>
      <c r="B665" s="65" t="s">
        <v>14</v>
      </c>
      <c r="C665" s="73" t="s">
        <v>122</v>
      </c>
      <c r="D665" s="9">
        <v>-123</v>
      </c>
      <c r="E665" s="10">
        <v>-13300113</v>
      </c>
    </row>
    <row r="666" spans="1:5">
      <c r="A666" s="14">
        <v>45847</v>
      </c>
      <c r="B666" s="65" t="s">
        <v>14</v>
      </c>
      <c r="C666" s="73" t="s">
        <v>122</v>
      </c>
      <c r="D666" s="9">
        <v>-1110</v>
      </c>
      <c r="E666" s="10">
        <v>-120025410</v>
      </c>
    </row>
    <row r="667" spans="1:5">
      <c r="A667" s="14">
        <v>45847</v>
      </c>
      <c r="B667" s="65" t="s">
        <v>14</v>
      </c>
      <c r="C667" s="73" t="s">
        <v>122</v>
      </c>
      <c r="D667" s="9">
        <v>-9</v>
      </c>
      <c r="E667" s="10">
        <v>-973179</v>
      </c>
    </row>
    <row r="668" spans="1:5">
      <c r="A668" s="14">
        <v>45847</v>
      </c>
      <c r="B668" s="65" t="s">
        <v>14</v>
      </c>
      <c r="C668" s="73" t="s">
        <v>122</v>
      </c>
      <c r="D668" s="9">
        <v>-9</v>
      </c>
      <c r="E668" s="10">
        <v>-973179</v>
      </c>
    </row>
    <row r="669" spans="1:5">
      <c r="A669" s="14">
        <v>45847</v>
      </c>
      <c r="B669" s="65" t="s">
        <v>14</v>
      </c>
      <c r="C669" s="73" t="s">
        <v>122</v>
      </c>
      <c r="D669" s="9">
        <v>-15</v>
      </c>
      <c r="E669" s="10">
        <v>-1621965</v>
      </c>
    </row>
    <row r="670" spans="1:5">
      <c r="A670" s="14">
        <v>45847</v>
      </c>
      <c r="B670" s="65" t="s">
        <v>46</v>
      </c>
      <c r="C670" s="73" t="s">
        <v>121</v>
      </c>
      <c r="D670" s="9">
        <v>181</v>
      </c>
      <c r="E670" s="10">
        <v>18947080</v>
      </c>
    </row>
    <row r="671" spans="1:5">
      <c r="A671" s="14">
        <v>45847</v>
      </c>
      <c r="B671" s="65" t="s">
        <v>14</v>
      </c>
      <c r="C671" s="73" t="s">
        <v>122</v>
      </c>
      <c r="D671" s="9">
        <v>-185</v>
      </c>
      <c r="E671" s="10">
        <v>-20004235</v>
      </c>
    </row>
    <row r="672" spans="1:5">
      <c r="A672" s="14">
        <v>45847</v>
      </c>
      <c r="B672" s="65" t="s">
        <v>14</v>
      </c>
      <c r="C672" s="73" t="s">
        <v>122</v>
      </c>
      <c r="D672" s="9">
        <v>-36</v>
      </c>
      <c r="E672" s="10">
        <v>-3892716</v>
      </c>
    </row>
    <row r="673" spans="1:5">
      <c r="A673" s="14">
        <v>45847</v>
      </c>
      <c r="B673" s="65" t="s">
        <v>14</v>
      </c>
      <c r="C673" s="73" t="s">
        <v>122</v>
      </c>
      <c r="D673" s="9">
        <v>-18</v>
      </c>
      <c r="E673" s="10">
        <v>-1946358</v>
      </c>
    </row>
    <row r="674" spans="1:5">
      <c r="A674" s="14">
        <v>45847</v>
      </c>
      <c r="B674" s="65" t="s">
        <v>14</v>
      </c>
      <c r="C674" s="73" t="s">
        <v>122</v>
      </c>
      <c r="D674" s="9">
        <v>-240</v>
      </c>
      <c r="E674" s="10">
        <v>-25951440</v>
      </c>
    </row>
    <row r="675" spans="1:5">
      <c r="A675" s="14">
        <v>45847</v>
      </c>
      <c r="B675" s="65" t="s">
        <v>14</v>
      </c>
      <c r="C675" s="73" t="s">
        <v>122</v>
      </c>
      <c r="D675" s="9">
        <v>-9</v>
      </c>
      <c r="E675" s="10">
        <v>-973179</v>
      </c>
    </row>
    <row r="676" spans="1:5">
      <c r="A676" s="14">
        <v>45847</v>
      </c>
      <c r="B676" s="65" t="s">
        <v>14</v>
      </c>
      <c r="C676" s="73" t="s">
        <v>122</v>
      </c>
      <c r="D676" s="9">
        <v>-960</v>
      </c>
      <c r="E676" s="10">
        <v>-103805760</v>
      </c>
    </row>
    <row r="677" spans="1:5">
      <c r="A677" s="14">
        <v>45847</v>
      </c>
      <c r="B677" s="65" t="s">
        <v>14</v>
      </c>
      <c r="C677" s="73" t="s">
        <v>122</v>
      </c>
      <c r="D677" s="9">
        <v>-1302</v>
      </c>
      <c r="E677" s="10">
        <v>-140786562</v>
      </c>
    </row>
    <row r="678" spans="1:5">
      <c r="A678" s="14">
        <v>45847</v>
      </c>
      <c r="B678" s="65" t="s">
        <v>14</v>
      </c>
      <c r="C678" s="73" t="s">
        <v>122</v>
      </c>
      <c r="D678" s="9">
        <v>-1848</v>
      </c>
      <c r="E678" s="10">
        <v>-199826088</v>
      </c>
    </row>
    <row r="679" spans="1:5">
      <c r="A679" s="14">
        <v>45847</v>
      </c>
      <c r="B679" s="65" t="s">
        <v>15</v>
      </c>
      <c r="C679" s="73" t="s">
        <v>121</v>
      </c>
      <c r="D679" s="9">
        <v>2730</v>
      </c>
      <c r="E679" s="10">
        <v>300215370</v>
      </c>
    </row>
    <row r="680" spans="1:5">
      <c r="A680" s="14">
        <v>45847</v>
      </c>
      <c r="B680" s="65" t="s">
        <v>14</v>
      </c>
      <c r="C680" s="73" t="s">
        <v>122</v>
      </c>
      <c r="D680" s="9">
        <v>-138</v>
      </c>
      <c r="E680" s="10">
        <v>-14922078</v>
      </c>
    </row>
    <row r="681" spans="1:5">
      <c r="A681" s="14">
        <v>45847</v>
      </c>
      <c r="B681" s="65" t="s">
        <v>14</v>
      </c>
      <c r="C681" s="73" t="s">
        <v>122</v>
      </c>
      <c r="D681" s="9">
        <v>-9</v>
      </c>
      <c r="E681" s="10">
        <v>-973179</v>
      </c>
    </row>
    <row r="682" spans="1:5">
      <c r="A682" s="14">
        <v>45847</v>
      </c>
      <c r="B682" s="65" t="s">
        <v>14</v>
      </c>
      <c r="C682" s="73" t="s">
        <v>122</v>
      </c>
      <c r="D682" s="9">
        <v>-9</v>
      </c>
      <c r="E682" s="10">
        <v>-973179</v>
      </c>
    </row>
    <row r="683" spans="1:5">
      <c r="A683" s="14">
        <v>45847</v>
      </c>
      <c r="B683" s="65" t="s">
        <v>14</v>
      </c>
      <c r="C683" s="73" t="s">
        <v>122</v>
      </c>
      <c r="D683" s="9">
        <v>-101</v>
      </c>
      <c r="E683" s="10">
        <v>-10921231</v>
      </c>
    </row>
    <row r="684" spans="1:5">
      <c r="A684" s="14">
        <v>45847</v>
      </c>
      <c r="B684" s="65" t="s">
        <v>46</v>
      </c>
      <c r="C684" s="73" t="s">
        <v>121</v>
      </c>
      <c r="D684" s="9">
        <v>91</v>
      </c>
      <c r="E684" s="10">
        <v>9534525</v>
      </c>
    </row>
    <row r="685" spans="1:5">
      <c r="A685" s="14">
        <v>45847</v>
      </c>
      <c r="B685" s="65" t="s">
        <v>14</v>
      </c>
      <c r="C685" s="73" t="s">
        <v>122</v>
      </c>
      <c r="D685" s="9">
        <v>-9</v>
      </c>
      <c r="E685" s="10">
        <v>-973179</v>
      </c>
    </row>
    <row r="686" spans="1:5">
      <c r="A686" s="14">
        <v>45847</v>
      </c>
      <c r="B686" s="65" t="s">
        <v>46</v>
      </c>
      <c r="C686" s="73" t="s">
        <v>121</v>
      </c>
      <c r="D686" s="9">
        <v>20</v>
      </c>
      <c r="E686" s="10">
        <v>2087340</v>
      </c>
    </row>
    <row r="687" spans="1:5">
      <c r="A687" s="14">
        <v>45847</v>
      </c>
      <c r="B687" s="65" t="s">
        <v>46</v>
      </c>
      <c r="C687" s="73" t="s">
        <v>121</v>
      </c>
      <c r="D687" s="9">
        <v>20</v>
      </c>
      <c r="E687" s="10">
        <v>2089440</v>
      </c>
    </row>
    <row r="688" spans="1:5">
      <c r="A688" s="14">
        <v>45847</v>
      </c>
      <c r="B688" s="65" t="s">
        <v>14</v>
      </c>
      <c r="C688" s="73" t="s">
        <v>122</v>
      </c>
      <c r="D688" s="9">
        <v>-56</v>
      </c>
      <c r="E688" s="10">
        <v>-6055336</v>
      </c>
    </row>
    <row r="689" spans="1:5">
      <c r="A689" s="14">
        <v>45847</v>
      </c>
      <c r="B689" s="65" t="s">
        <v>14</v>
      </c>
      <c r="C689" s="73" t="s">
        <v>122</v>
      </c>
      <c r="D689" s="9">
        <v>-21</v>
      </c>
      <c r="E689" s="10">
        <v>-2270751</v>
      </c>
    </row>
    <row r="690" spans="1:5">
      <c r="A690" s="14">
        <v>45847</v>
      </c>
      <c r="B690" s="65" t="s">
        <v>46</v>
      </c>
      <c r="C690" s="73" t="s">
        <v>121</v>
      </c>
      <c r="D690" s="9">
        <v>27</v>
      </c>
      <c r="E690" s="10">
        <v>2828925</v>
      </c>
    </row>
    <row r="691" spans="1:5">
      <c r="A691" s="14">
        <v>45847</v>
      </c>
      <c r="B691" s="65" t="s">
        <v>15</v>
      </c>
      <c r="C691" s="73" t="s">
        <v>121</v>
      </c>
      <c r="D691" s="9">
        <v>1820</v>
      </c>
      <c r="E691" s="10">
        <v>200143580</v>
      </c>
    </row>
    <row r="692" spans="1:5">
      <c r="A692" s="14">
        <v>45847</v>
      </c>
      <c r="B692" s="65" t="s">
        <v>14</v>
      </c>
      <c r="C692" s="73" t="s">
        <v>122</v>
      </c>
      <c r="D692" s="9">
        <v>-147</v>
      </c>
      <c r="E692" s="10">
        <v>-15895257</v>
      </c>
    </row>
    <row r="693" spans="1:5">
      <c r="A693" s="14">
        <v>45847</v>
      </c>
      <c r="B693" s="65" t="s">
        <v>46</v>
      </c>
      <c r="C693" s="73" t="s">
        <v>121</v>
      </c>
      <c r="D693" s="9">
        <v>63</v>
      </c>
      <c r="E693" s="10">
        <v>6600825</v>
      </c>
    </row>
    <row r="694" spans="1:5">
      <c r="A694" s="14">
        <v>45847</v>
      </c>
      <c r="B694" s="65" t="s">
        <v>14</v>
      </c>
      <c r="C694" s="73" t="s">
        <v>122</v>
      </c>
      <c r="D694" s="9">
        <v>-92</v>
      </c>
      <c r="E694" s="10">
        <v>-9948052</v>
      </c>
    </row>
    <row r="695" spans="1:5">
      <c r="A695" s="14">
        <v>45847</v>
      </c>
      <c r="B695" s="65" t="s">
        <v>14</v>
      </c>
      <c r="C695" s="73" t="s">
        <v>122</v>
      </c>
      <c r="D695" s="9">
        <v>-9</v>
      </c>
      <c r="E695" s="10">
        <v>-973179</v>
      </c>
    </row>
    <row r="696" spans="1:5">
      <c r="A696" s="14">
        <v>45847</v>
      </c>
      <c r="B696" s="65" t="s">
        <v>46</v>
      </c>
      <c r="C696" s="73" t="s">
        <v>121</v>
      </c>
      <c r="D696" s="9">
        <v>724</v>
      </c>
      <c r="E696" s="10">
        <v>75857100</v>
      </c>
    </row>
    <row r="697" spans="1:5">
      <c r="A697" s="14">
        <v>45847</v>
      </c>
      <c r="B697" s="65" t="s">
        <v>14</v>
      </c>
      <c r="C697" s="73" t="s">
        <v>122</v>
      </c>
      <c r="D697" s="9">
        <v>-9</v>
      </c>
      <c r="E697" s="10">
        <v>-973179</v>
      </c>
    </row>
    <row r="698" spans="1:5">
      <c r="A698" s="14">
        <v>45847</v>
      </c>
      <c r="B698" s="65" t="s">
        <v>14</v>
      </c>
      <c r="C698" s="73" t="s">
        <v>122</v>
      </c>
      <c r="D698" s="9">
        <v>-924</v>
      </c>
      <c r="E698" s="10">
        <v>-99913044</v>
      </c>
    </row>
    <row r="699" spans="1:5">
      <c r="A699" s="14">
        <v>45847</v>
      </c>
      <c r="B699" s="65" t="s">
        <v>14</v>
      </c>
      <c r="C699" s="73" t="s">
        <v>122</v>
      </c>
      <c r="D699" s="9">
        <v>-46</v>
      </c>
      <c r="E699" s="10">
        <v>-4974026</v>
      </c>
    </row>
    <row r="700" spans="1:5">
      <c r="A700" s="14">
        <v>45847</v>
      </c>
      <c r="B700" s="65" t="s">
        <v>14</v>
      </c>
      <c r="C700" s="73" t="s">
        <v>122</v>
      </c>
      <c r="D700" s="9">
        <v>-36</v>
      </c>
      <c r="E700" s="10">
        <v>-3892716</v>
      </c>
    </row>
    <row r="701" spans="1:5">
      <c r="A701" s="14">
        <v>45847</v>
      </c>
      <c r="B701" s="65" t="s">
        <v>48</v>
      </c>
      <c r="C701" s="73" t="s">
        <v>121</v>
      </c>
      <c r="D701" s="9">
        <v>16</v>
      </c>
      <c r="E701" s="10">
        <v>1771616</v>
      </c>
    </row>
    <row r="702" spans="1:5">
      <c r="A702" s="14">
        <v>45847</v>
      </c>
      <c r="B702" s="65" t="s">
        <v>14</v>
      </c>
      <c r="C702" s="73" t="s">
        <v>122</v>
      </c>
      <c r="D702" s="9">
        <v>-9</v>
      </c>
      <c r="E702" s="10">
        <v>-973179</v>
      </c>
    </row>
    <row r="703" spans="1:5">
      <c r="A703" s="14">
        <v>45847</v>
      </c>
      <c r="B703" s="65" t="s">
        <v>14</v>
      </c>
      <c r="C703" s="73" t="s">
        <v>121</v>
      </c>
      <c r="D703" s="9">
        <v>18</v>
      </c>
      <c r="E703" s="10">
        <v>1936728</v>
      </c>
    </row>
    <row r="704" spans="1:5">
      <c r="A704" s="14">
        <v>45847</v>
      </c>
      <c r="B704" s="65" t="s">
        <v>14</v>
      </c>
      <c r="C704" s="73" t="s">
        <v>121</v>
      </c>
      <c r="D704" s="9">
        <v>92</v>
      </c>
      <c r="E704" s="10">
        <v>9919992</v>
      </c>
    </row>
    <row r="705" spans="1:5">
      <c r="A705" s="14">
        <v>45847</v>
      </c>
      <c r="B705" s="65" t="s">
        <v>14</v>
      </c>
      <c r="C705" s="73" t="s">
        <v>122</v>
      </c>
      <c r="D705" s="9">
        <v>-31</v>
      </c>
      <c r="E705" s="10">
        <v>-3352061</v>
      </c>
    </row>
    <row r="706" spans="1:5">
      <c r="A706" s="14">
        <v>45847</v>
      </c>
      <c r="B706" s="65" t="s">
        <v>14</v>
      </c>
      <c r="C706" s="73" t="s">
        <v>122</v>
      </c>
      <c r="D706" s="9">
        <v>-4159</v>
      </c>
      <c r="E706" s="10">
        <v>-449716829</v>
      </c>
    </row>
    <row r="707" spans="1:5">
      <c r="A707" s="14">
        <v>45847</v>
      </c>
      <c r="B707" s="65" t="s">
        <v>14</v>
      </c>
      <c r="C707" s="73" t="s">
        <v>122</v>
      </c>
      <c r="D707" s="9">
        <v>-546</v>
      </c>
      <c r="E707" s="10">
        <v>-59039526</v>
      </c>
    </row>
    <row r="708" spans="1:5">
      <c r="A708" s="14">
        <v>45847</v>
      </c>
      <c r="B708" s="65" t="s">
        <v>14</v>
      </c>
      <c r="C708" s="73" t="s">
        <v>122</v>
      </c>
      <c r="D708" s="9">
        <v>-9</v>
      </c>
      <c r="E708" s="10">
        <v>-973179</v>
      </c>
    </row>
    <row r="709" spans="1:5">
      <c r="A709" s="14">
        <v>45847</v>
      </c>
      <c r="B709" s="65" t="s">
        <v>14</v>
      </c>
      <c r="C709" s="73" t="s">
        <v>122</v>
      </c>
      <c r="D709" s="9">
        <v>-92</v>
      </c>
      <c r="E709" s="10">
        <v>-9948052</v>
      </c>
    </row>
    <row r="710" spans="1:5">
      <c r="A710" s="14">
        <v>45847</v>
      </c>
      <c r="B710" s="65" t="s">
        <v>14</v>
      </c>
      <c r="C710" s="73" t="s">
        <v>121</v>
      </c>
      <c r="D710" s="9">
        <v>10000</v>
      </c>
      <c r="E710" s="10">
        <v>1091700000</v>
      </c>
    </row>
    <row r="711" spans="1:5">
      <c r="A711" s="14">
        <v>45847</v>
      </c>
      <c r="B711" s="65" t="s">
        <v>14</v>
      </c>
      <c r="C711" s="73" t="s">
        <v>122</v>
      </c>
      <c r="D711" s="9">
        <v>-11</v>
      </c>
      <c r="E711" s="10">
        <v>-1189441</v>
      </c>
    </row>
    <row r="712" spans="1:5">
      <c r="A712" s="14">
        <v>45847</v>
      </c>
      <c r="B712" s="65" t="s">
        <v>14</v>
      </c>
      <c r="C712" s="73" t="s">
        <v>122</v>
      </c>
      <c r="D712" s="9">
        <v>-10</v>
      </c>
      <c r="E712" s="10">
        <v>-1081310</v>
      </c>
    </row>
    <row r="713" spans="1:5">
      <c r="A713" s="14">
        <v>45847</v>
      </c>
      <c r="B713" s="65" t="s">
        <v>46</v>
      </c>
      <c r="C713" s="73" t="s">
        <v>121</v>
      </c>
      <c r="D713" s="9">
        <v>95</v>
      </c>
      <c r="E713" s="10">
        <v>9827560</v>
      </c>
    </row>
    <row r="714" spans="1:5">
      <c r="A714" s="14">
        <v>45847</v>
      </c>
      <c r="B714" s="65" t="s">
        <v>15</v>
      </c>
      <c r="C714" s="73" t="s">
        <v>121</v>
      </c>
      <c r="D714" s="9">
        <v>186</v>
      </c>
      <c r="E714" s="10">
        <v>20276604</v>
      </c>
    </row>
    <row r="715" spans="1:5">
      <c r="A715" s="14">
        <v>45847</v>
      </c>
      <c r="B715" s="65" t="s">
        <v>48</v>
      </c>
      <c r="C715" s="73" t="s">
        <v>121</v>
      </c>
      <c r="D715" s="9">
        <v>18</v>
      </c>
      <c r="E715" s="10">
        <v>1992780</v>
      </c>
    </row>
    <row r="716" spans="1:5">
      <c r="A716" s="14">
        <v>45847</v>
      </c>
      <c r="B716" s="65" t="s">
        <v>14</v>
      </c>
      <c r="C716" s="73" t="s">
        <v>122</v>
      </c>
      <c r="D716" s="9">
        <v>-9</v>
      </c>
      <c r="E716" s="10">
        <v>-973179</v>
      </c>
    </row>
    <row r="717" spans="1:5">
      <c r="A717" s="14">
        <v>45847</v>
      </c>
      <c r="B717" s="65" t="s">
        <v>14</v>
      </c>
      <c r="C717" s="73" t="s">
        <v>122</v>
      </c>
      <c r="D717" s="9">
        <v>-1127</v>
      </c>
      <c r="E717" s="10">
        <v>-121863637</v>
      </c>
    </row>
    <row r="718" spans="1:5">
      <c r="A718" s="14">
        <v>45847</v>
      </c>
      <c r="B718" s="65" t="s">
        <v>14</v>
      </c>
      <c r="C718" s="73" t="s">
        <v>122</v>
      </c>
      <c r="D718" s="9">
        <v>-53</v>
      </c>
      <c r="E718" s="10">
        <v>-5730943</v>
      </c>
    </row>
    <row r="719" spans="1:5">
      <c r="A719" s="14">
        <v>45847</v>
      </c>
      <c r="B719" s="65" t="s">
        <v>14</v>
      </c>
      <c r="C719" s="73" t="s">
        <v>122</v>
      </c>
      <c r="D719" s="9">
        <v>-9</v>
      </c>
      <c r="E719" s="10">
        <v>-973179</v>
      </c>
    </row>
    <row r="720" spans="1:5">
      <c r="A720" s="14">
        <v>45847</v>
      </c>
      <c r="B720" s="65" t="s">
        <v>46</v>
      </c>
      <c r="C720" s="73" t="s">
        <v>121</v>
      </c>
      <c r="D720" s="9">
        <v>64</v>
      </c>
      <c r="E720" s="10">
        <v>6685184</v>
      </c>
    </row>
    <row r="721" spans="1:5">
      <c r="A721" s="14">
        <v>45847</v>
      </c>
      <c r="B721" s="65" t="s">
        <v>90</v>
      </c>
      <c r="C721" s="73" t="s">
        <v>121</v>
      </c>
      <c r="D721" s="9">
        <v>51</v>
      </c>
      <c r="E721" s="10">
        <v>5551554</v>
      </c>
    </row>
    <row r="722" spans="1:5">
      <c r="A722" s="14">
        <v>45847</v>
      </c>
      <c r="B722" s="65" t="s">
        <v>14</v>
      </c>
      <c r="C722" s="73" t="s">
        <v>122</v>
      </c>
      <c r="D722" s="9">
        <v>-134</v>
      </c>
      <c r="E722" s="10">
        <v>-14489554</v>
      </c>
    </row>
    <row r="723" spans="1:5">
      <c r="A723" s="14">
        <v>45847</v>
      </c>
      <c r="B723" s="65" t="s">
        <v>14</v>
      </c>
      <c r="C723" s="73" t="s">
        <v>122</v>
      </c>
      <c r="D723" s="9">
        <v>-4251</v>
      </c>
      <c r="E723" s="10">
        <v>-459664881</v>
      </c>
    </row>
    <row r="724" spans="1:5">
      <c r="A724" s="14">
        <v>45847</v>
      </c>
      <c r="B724" s="65" t="s">
        <v>14</v>
      </c>
      <c r="C724" s="73" t="s">
        <v>122</v>
      </c>
      <c r="D724" s="9">
        <v>-158</v>
      </c>
      <c r="E724" s="10">
        <v>-17084698</v>
      </c>
    </row>
    <row r="725" spans="1:5">
      <c r="A725" s="14">
        <v>45847</v>
      </c>
      <c r="B725" s="65" t="s">
        <v>14</v>
      </c>
      <c r="C725" s="73" t="s">
        <v>122</v>
      </c>
      <c r="D725" s="9">
        <v>-286</v>
      </c>
      <c r="E725" s="10">
        <v>-30925466</v>
      </c>
    </row>
    <row r="726" spans="1:5">
      <c r="A726" s="14">
        <v>45847</v>
      </c>
      <c r="B726" s="65" t="s">
        <v>14</v>
      </c>
      <c r="C726" s="73" t="s">
        <v>122</v>
      </c>
      <c r="D726" s="9">
        <v>-9</v>
      </c>
      <c r="E726" s="10">
        <v>-973179</v>
      </c>
    </row>
    <row r="727" spans="1:5">
      <c r="A727" s="14">
        <v>45847</v>
      </c>
      <c r="B727" s="65" t="s">
        <v>14</v>
      </c>
      <c r="C727" s="73" t="s">
        <v>122</v>
      </c>
      <c r="D727" s="9">
        <v>-32</v>
      </c>
      <c r="E727" s="10">
        <v>-3460192</v>
      </c>
    </row>
    <row r="728" spans="1:5">
      <c r="A728" s="14">
        <v>45847</v>
      </c>
      <c r="B728" s="65" t="s">
        <v>15</v>
      </c>
      <c r="C728" s="73" t="s">
        <v>121</v>
      </c>
      <c r="D728" s="9">
        <v>9</v>
      </c>
      <c r="E728" s="10">
        <v>990657</v>
      </c>
    </row>
    <row r="729" spans="1:5">
      <c r="A729" s="14">
        <v>45847</v>
      </c>
      <c r="B729" s="65" t="s">
        <v>14</v>
      </c>
      <c r="C729" s="73" t="s">
        <v>122</v>
      </c>
      <c r="D729" s="9">
        <v>-9</v>
      </c>
      <c r="E729" s="10">
        <v>-973179</v>
      </c>
    </row>
    <row r="730" spans="1:5">
      <c r="A730" s="14">
        <v>45847</v>
      </c>
      <c r="B730" s="65" t="s">
        <v>14</v>
      </c>
      <c r="C730" s="73" t="s">
        <v>121</v>
      </c>
      <c r="D730" s="9">
        <v>10</v>
      </c>
      <c r="E730" s="10">
        <v>1074730</v>
      </c>
    </row>
    <row r="731" spans="1:5">
      <c r="A731" s="14">
        <v>45847</v>
      </c>
      <c r="B731" s="65" t="s">
        <v>14</v>
      </c>
      <c r="C731" s="73" t="s">
        <v>122</v>
      </c>
      <c r="D731" s="9">
        <v>-1081</v>
      </c>
      <c r="E731" s="10">
        <v>-116889611</v>
      </c>
    </row>
    <row r="732" spans="1:5">
      <c r="A732" s="14">
        <v>45848</v>
      </c>
      <c r="B732" s="65" t="s">
        <v>46</v>
      </c>
      <c r="C732" s="73" t="s">
        <v>121</v>
      </c>
      <c r="D732" s="9">
        <v>452</v>
      </c>
      <c r="E732" s="10">
        <v>47375024</v>
      </c>
    </row>
    <row r="733" spans="1:5">
      <c r="A733" s="14">
        <v>45848</v>
      </c>
      <c r="B733" s="65" t="s">
        <v>14</v>
      </c>
      <c r="C733" s="73" t="s">
        <v>121</v>
      </c>
      <c r="D733" s="9">
        <v>9</v>
      </c>
      <c r="E733" s="10">
        <v>968211</v>
      </c>
    </row>
    <row r="734" spans="1:5">
      <c r="A734" s="14">
        <v>45848</v>
      </c>
      <c r="B734" s="65" t="s">
        <v>14</v>
      </c>
      <c r="C734" s="73" t="s">
        <v>121</v>
      </c>
      <c r="D734" s="9">
        <v>9</v>
      </c>
      <c r="E734" s="10">
        <v>968211</v>
      </c>
    </row>
    <row r="735" spans="1:5">
      <c r="A735" s="14">
        <v>45848</v>
      </c>
      <c r="B735" s="65" t="s">
        <v>46</v>
      </c>
      <c r="C735" s="73" t="s">
        <v>121</v>
      </c>
      <c r="D735" s="9">
        <v>100</v>
      </c>
      <c r="E735" s="10">
        <v>10435700</v>
      </c>
    </row>
    <row r="736" spans="1:5">
      <c r="A736" s="14">
        <v>45848</v>
      </c>
      <c r="B736" s="65" t="s">
        <v>14</v>
      </c>
      <c r="C736" s="73" t="s">
        <v>122</v>
      </c>
      <c r="D736" s="9">
        <v>-9</v>
      </c>
      <c r="E736" s="10">
        <v>-973350</v>
      </c>
    </row>
    <row r="737" spans="1:5">
      <c r="A737" s="14">
        <v>45848</v>
      </c>
      <c r="B737" s="65" t="s">
        <v>14</v>
      </c>
      <c r="C737" s="73" t="s">
        <v>122</v>
      </c>
      <c r="D737" s="9">
        <v>-184</v>
      </c>
      <c r="E737" s="10">
        <v>-19899600</v>
      </c>
    </row>
    <row r="738" spans="1:5">
      <c r="A738" s="14">
        <v>45848</v>
      </c>
      <c r="B738" s="65" t="s">
        <v>90</v>
      </c>
      <c r="C738" s="73" t="s">
        <v>121</v>
      </c>
      <c r="D738" s="9">
        <v>940</v>
      </c>
      <c r="E738" s="10">
        <v>102097160</v>
      </c>
    </row>
    <row r="739" spans="1:5">
      <c r="A739" s="14">
        <v>45848</v>
      </c>
      <c r="B739" s="65" t="s">
        <v>14</v>
      </c>
      <c r="C739" s="73" t="s">
        <v>122</v>
      </c>
      <c r="D739" s="9">
        <v>-20</v>
      </c>
      <c r="E739" s="10">
        <v>-2163000</v>
      </c>
    </row>
    <row r="740" spans="1:5">
      <c r="A740" s="14">
        <v>45848</v>
      </c>
      <c r="B740" s="65" t="s">
        <v>14</v>
      </c>
      <c r="C740" s="73" t="s">
        <v>121</v>
      </c>
      <c r="D740" s="9">
        <v>9</v>
      </c>
      <c r="E740" s="10">
        <v>973116</v>
      </c>
    </row>
    <row r="741" spans="1:5">
      <c r="A741" s="14">
        <v>45848</v>
      </c>
      <c r="B741" s="65" t="s">
        <v>14</v>
      </c>
      <c r="C741" s="73" t="s">
        <v>122</v>
      </c>
      <c r="D741" s="9">
        <v>-9</v>
      </c>
      <c r="E741" s="10">
        <v>-973350</v>
      </c>
    </row>
    <row r="742" spans="1:5">
      <c r="A742" s="14">
        <v>45848</v>
      </c>
      <c r="B742" s="65" t="s">
        <v>14</v>
      </c>
      <c r="C742" s="73" t="s">
        <v>122</v>
      </c>
      <c r="D742" s="9">
        <v>-36</v>
      </c>
      <c r="E742" s="10">
        <v>-3893400</v>
      </c>
    </row>
    <row r="743" spans="1:5">
      <c r="A743" s="14">
        <v>45848</v>
      </c>
      <c r="B743" s="65" t="s">
        <v>14</v>
      </c>
      <c r="C743" s="73" t="s">
        <v>122</v>
      </c>
      <c r="D743" s="9">
        <v>-1755</v>
      </c>
      <c r="E743" s="10">
        <v>-189803250</v>
      </c>
    </row>
    <row r="744" spans="1:5">
      <c r="A744" s="14">
        <v>45848</v>
      </c>
      <c r="B744" s="65" t="s">
        <v>14</v>
      </c>
      <c r="C744" s="73" t="s">
        <v>122</v>
      </c>
      <c r="D744" s="9">
        <v>-9</v>
      </c>
      <c r="E744" s="10">
        <v>-973350</v>
      </c>
    </row>
    <row r="745" spans="1:5">
      <c r="A745" s="14">
        <v>45848</v>
      </c>
      <c r="B745" s="65" t="s">
        <v>46</v>
      </c>
      <c r="C745" s="73" t="s">
        <v>121</v>
      </c>
      <c r="D745" s="9">
        <v>18</v>
      </c>
      <c r="E745" s="10">
        <v>1886040</v>
      </c>
    </row>
    <row r="746" spans="1:5">
      <c r="A746" s="14">
        <v>45848</v>
      </c>
      <c r="B746" s="65" t="s">
        <v>14</v>
      </c>
      <c r="C746" s="73" t="s">
        <v>122</v>
      </c>
      <c r="D746" s="9">
        <v>-83</v>
      </c>
      <c r="E746" s="10">
        <v>-8976450</v>
      </c>
    </row>
    <row r="747" spans="1:5">
      <c r="A747" s="14">
        <v>45848</v>
      </c>
      <c r="B747" s="65" t="s">
        <v>14</v>
      </c>
      <c r="C747" s="73" t="s">
        <v>122</v>
      </c>
      <c r="D747" s="9">
        <v>-17</v>
      </c>
      <c r="E747" s="10">
        <v>-1838550</v>
      </c>
    </row>
    <row r="748" spans="1:5">
      <c r="A748" s="14">
        <v>45848</v>
      </c>
      <c r="B748" s="65" t="s">
        <v>46</v>
      </c>
      <c r="C748" s="73" t="s">
        <v>121</v>
      </c>
      <c r="D748" s="9">
        <v>19</v>
      </c>
      <c r="E748" s="10">
        <v>1982783</v>
      </c>
    </row>
    <row r="749" spans="1:5">
      <c r="A749" s="14">
        <v>45848</v>
      </c>
      <c r="B749" s="65" t="s">
        <v>15</v>
      </c>
      <c r="C749" s="73" t="s">
        <v>121</v>
      </c>
      <c r="D749" s="9">
        <v>18</v>
      </c>
      <c r="E749" s="10">
        <v>1951362</v>
      </c>
    </row>
    <row r="750" spans="1:5">
      <c r="A750" s="14">
        <v>45848</v>
      </c>
      <c r="B750" s="65" t="s">
        <v>14</v>
      </c>
      <c r="C750" s="73" t="s">
        <v>122</v>
      </c>
      <c r="D750" s="9">
        <v>-92</v>
      </c>
      <c r="E750" s="10">
        <v>-9949800</v>
      </c>
    </row>
    <row r="751" spans="1:5">
      <c r="A751" s="14">
        <v>45848</v>
      </c>
      <c r="B751" s="65" t="s">
        <v>14</v>
      </c>
      <c r="C751" s="73" t="s">
        <v>122</v>
      </c>
      <c r="D751" s="9">
        <v>-9</v>
      </c>
      <c r="E751" s="10">
        <v>-973350</v>
      </c>
    </row>
    <row r="752" spans="1:5">
      <c r="A752" s="14">
        <v>45848</v>
      </c>
      <c r="B752" s="65" t="s">
        <v>46</v>
      </c>
      <c r="C752" s="73" t="s">
        <v>121</v>
      </c>
      <c r="D752" s="9">
        <v>90</v>
      </c>
      <c r="E752" s="10">
        <v>9420210</v>
      </c>
    </row>
    <row r="753" spans="1:5">
      <c r="A753" s="14">
        <v>45848</v>
      </c>
      <c r="B753" s="65" t="s">
        <v>14</v>
      </c>
      <c r="C753" s="73" t="s">
        <v>122</v>
      </c>
      <c r="D753" s="9">
        <v>-18</v>
      </c>
      <c r="E753" s="10">
        <v>-1946700</v>
      </c>
    </row>
    <row r="754" spans="1:5">
      <c r="A754" s="14">
        <v>45848</v>
      </c>
      <c r="B754" s="65" t="s">
        <v>14</v>
      </c>
      <c r="C754" s="73" t="s">
        <v>122</v>
      </c>
      <c r="D754" s="9">
        <v>-27</v>
      </c>
      <c r="E754" s="10">
        <v>-2920050</v>
      </c>
    </row>
    <row r="755" spans="1:5">
      <c r="A755" s="14">
        <v>45848</v>
      </c>
      <c r="B755" s="65" t="s">
        <v>14</v>
      </c>
      <c r="C755" s="73" t="s">
        <v>122</v>
      </c>
      <c r="D755" s="9">
        <v>-18</v>
      </c>
      <c r="E755" s="10">
        <v>-1946700</v>
      </c>
    </row>
    <row r="756" spans="1:5">
      <c r="A756" s="14">
        <v>45848</v>
      </c>
      <c r="B756" s="65" t="s">
        <v>14</v>
      </c>
      <c r="C756" s="73" t="s">
        <v>122</v>
      </c>
      <c r="D756" s="9">
        <v>-18</v>
      </c>
      <c r="E756" s="10">
        <v>-1946700</v>
      </c>
    </row>
    <row r="757" spans="1:5">
      <c r="A757" s="14">
        <v>45848</v>
      </c>
      <c r="B757" s="65" t="s">
        <v>14</v>
      </c>
      <c r="C757" s="73" t="s">
        <v>122</v>
      </c>
      <c r="D757" s="9">
        <v>-46</v>
      </c>
      <c r="E757" s="10">
        <v>-4974900</v>
      </c>
    </row>
    <row r="758" spans="1:5">
      <c r="A758" s="14">
        <v>45848</v>
      </c>
      <c r="B758" s="65" t="s">
        <v>14</v>
      </c>
      <c r="C758" s="73" t="s">
        <v>122</v>
      </c>
      <c r="D758" s="9">
        <v>-18</v>
      </c>
      <c r="E758" s="10">
        <v>-1946700</v>
      </c>
    </row>
    <row r="759" spans="1:5">
      <c r="A759" s="14">
        <v>45848</v>
      </c>
      <c r="B759" s="65" t="s">
        <v>14</v>
      </c>
      <c r="C759" s="73" t="s">
        <v>122</v>
      </c>
      <c r="D759" s="9">
        <v>-35</v>
      </c>
      <c r="E759" s="10">
        <v>-3785250</v>
      </c>
    </row>
    <row r="760" spans="1:5">
      <c r="A760" s="14">
        <v>45848</v>
      </c>
      <c r="B760" s="65" t="s">
        <v>14</v>
      </c>
      <c r="C760" s="73" t="s">
        <v>122</v>
      </c>
      <c r="D760" s="9">
        <v>-27</v>
      </c>
      <c r="E760" s="10">
        <v>-2920050</v>
      </c>
    </row>
    <row r="761" spans="1:5">
      <c r="A761" s="14">
        <v>45848</v>
      </c>
      <c r="B761" s="65" t="s">
        <v>14</v>
      </c>
      <c r="C761" s="73" t="s">
        <v>122</v>
      </c>
      <c r="D761" s="9">
        <v>-27</v>
      </c>
      <c r="E761" s="10">
        <v>-2920050</v>
      </c>
    </row>
    <row r="762" spans="1:5">
      <c r="A762" s="14">
        <v>45848</v>
      </c>
      <c r="B762" s="65" t="s">
        <v>14</v>
      </c>
      <c r="C762" s="73" t="s">
        <v>122</v>
      </c>
      <c r="D762" s="9">
        <v>-32</v>
      </c>
      <c r="E762" s="10">
        <v>-3460800</v>
      </c>
    </row>
    <row r="763" spans="1:5">
      <c r="A763" s="14">
        <v>45848</v>
      </c>
      <c r="B763" s="65" t="s">
        <v>14</v>
      </c>
      <c r="C763" s="73" t="s">
        <v>122</v>
      </c>
      <c r="D763" s="9">
        <v>-9</v>
      </c>
      <c r="E763" s="10">
        <v>-973350</v>
      </c>
    </row>
    <row r="764" spans="1:5">
      <c r="A764" s="14">
        <v>45848</v>
      </c>
      <c r="B764" s="65" t="s">
        <v>14</v>
      </c>
      <c r="C764" s="73" t="s">
        <v>122</v>
      </c>
      <c r="D764" s="9">
        <v>-33</v>
      </c>
      <c r="E764" s="10">
        <v>-3568950</v>
      </c>
    </row>
    <row r="765" spans="1:5">
      <c r="A765" s="14">
        <v>45848</v>
      </c>
      <c r="B765" s="65" t="s">
        <v>14</v>
      </c>
      <c r="C765" s="73" t="s">
        <v>122</v>
      </c>
      <c r="D765" s="9">
        <v>-462</v>
      </c>
      <c r="E765" s="10">
        <v>-49965300</v>
      </c>
    </row>
    <row r="766" spans="1:5">
      <c r="A766" s="14">
        <v>45848</v>
      </c>
      <c r="B766" s="65" t="s">
        <v>14</v>
      </c>
      <c r="C766" s="73" t="s">
        <v>122</v>
      </c>
      <c r="D766" s="9">
        <v>-19</v>
      </c>
      <c r="E766" s="10">
        <v>-2054850</v>
      </c>
    </row>
    <row r="767" spans="1:5">
      <c r="A767" s="14">
        <v>45848</v>
      </c>
      <c r="B767" s="65" t="s">
        <v>14</v>
      </c>
      <c r="C767" s="73" t="s">
        <v>122</v>
      </c>
      <c r="D767" s="9">
        <v>-9</v>
      </c>
      <c r="E767" s="10">
        <v>-973350</v>
      </c>
    </row>
    <row r="768" spans="1:5">
      <c r="A768" s="14">
        <v>45848</v>
      </c>
      <c r="B768" s="65" t="s">
        <v>15</v>
      </c>
      <c r="C768" s="73" t="s">
        <v>121</v>
      </c>
      <c r="D768" s="9">
        <v>78</v>
      </c>
      <c r="E768" s="10">
        <v>8582652</v>
      </c>
    </row>
    <row r="769" spans="1:5">
      <c r="A769" s="14">
        <v>45848</v>
      </c>
      <c r="B769" s="65" t="s">
        <v>14</v>
      </c>
      <c r="C769" s="73" t="s">
        <v>122</v>
      </c>
      <c r="D769" s="9">
        <v>-9</v>
      </c>
      <c r="E769" s="10">
        <v>-973350</v>
      </c>
    </row>
    <row r="770" spans="1:5">
      <c r="A770" s="14">
        <v>45848</v>
      </c>
      <c r="B770" s="65" t="s">
        <v>14</v>
      </c>
      <c r="C770" s="73" t="s">
        <v>122</v>
      </c>
      <c r="D770" s="9">
        <v>-37</v>
      </c>
      <c r="E770" s="10">
        <v>-4001550</v>
      </c>
    </row>
    <row r="771" spans="1:5">
      <c r="A771" s="14">
        <v>45848</v>
      </c>
      <c r="B771" s="65" t="s">
        <v>14</v>
      </c>
      <c r="C771" s="73" t="s">
        <v>122</v>
      </c>
      <c r="D771" s="9">
        <v>-93</v>
      </c>
      <c r="E771" s="10">
        <v>-10057950</v>
      </c>
    </row>
    <row r="772" spans="1:5">
      <c r="A772" s="14">
        <v>45848</v>
      </c>
      <c r="B772" s="65" t="s">
        <v>14</v>
      </c>
      <c r="C772" s="73" t="s">
        <v>122</v>
      </c>
      <c r="D772" s="9">
        <v>-924</v>
      </c>
      <c r="E772" s="10">
        <v>-99930600</v>
      </c>
    </row>
    <row r="773" spans="1:5">
      <c r="A773" s="14">
        <v>45848</v>
      </c>
      <c r="B773" s="65" t="s">
        <v>90</v>
      </c>
      <c r="C773" s="73" t="s">
        <v>121</v>
      </c>
      <c r="D773" s="9">
        <v>9</v>
      </c>
      <c r="E773" s="10">
        <v>977382</v>
      </c>
    </row>
    <row r="774" spans="1:5">
      <c r="A774" s="14">
        <v>45848</v>
      </c>
      <c r="B774" s="65" t="s">
        <v>14</v>
      </c>
      <c r="C774" s="73" t="s">
        <v>122</v>
      </c>
      <c r="D774" s="9">
        <v>-1293</v>
      </c>
      <c r="E774" s="10">
        <v>-139837950</v>
      </c>
    </row>
    <row r="775" spans="1:5">
      <c r="A775" s="14">
        <v>45848</v>
      </c>
      <c r="B775" s="65" t="s">
        <v>14</v>
      </c>
      <c r="C775" s="73" t="s">
        <v>122</v>
      </c>
      <c r="D775" s="9">
        <v>-46</v>
      </c>
      <c r="E775" s="10">
        <v>-4974900</v>
      </c>
    </row>
    <row r="776" spans="1:5">
      <c r="A776" s="14">
        <v>45848</v>
      </c>
      <c r="B776" s="65" t="s">
        <v>14</v>
      </c>
      <c r="C776" s="73" t="s">
        <v>121</v>
      </c>
      <c r="D776" s="9">
        <v>9</v>
      </c>
      <c r="E776" s="10">
        <v>972279</v>
      </c>
    </row>
    <row r="777" spans="1:5">
      <c r="A777" s="14">
        <v>45848</v>
      </c>
      <c r="B777" s="65" t="s">
        <v>14</v>
      </c>
      <c r="C777" s="73" t="s">
        <v>122</v>
      </c>
      <c r="D777" s="9">
        <v>-411</v>
      </c>
      <c r="E777" s="10">
        <v>-44449650</v>
      </c>
    </row>
    <row r="778" spans="1:5">
      <c r="A778" s="14">
        <v>45848</v>
      </c>
      <c r="B778" s="65" t="s">
        <v>14</v>
      </c>
      <c r="C778" s="73" t="s">
        <v>122</v>
      </c>
      <c r="D778" s="9">
        <v>-18</v>
      </c>
      <c r="E778" s="10">
        <v>-1946700</v>
      </c>
    </row>
    <row r="779" spans="1:5">
      <c r="A779" s="14">
        <v>45848</v>
      </c>
      <c r="B779" s="65" t="s">
        <v>14</v>
      </c>
      <c r="C779" s="73" t="s">
        <v>122</v>
      </c>
      <c r="D779" s="9">
        <v>-92</v>
      </c>
      <c r="E779" s="10">
        <v>-9949800</v>
      </c>
    </row>
    <row r="780" spans="1:5">
      <c r="A780" s="14">
        <v>45848</v>
      </c>
      <c r="B780" s="65" t="s">
        <v>14</v>
      </c>
      <c r="C780" s="73" t="s">
        <v>122</v>
      </c>
      <c r="D780" s="9">
        <v>-2772</v>
      </c>
      <c r="E780" s="10">
        <v>-299791800</v>
      </c>
    </row>
    <row r="781" spans="1:5">
      <c r="A781" s="14">
        <v>45848</v>
      </c>
      <c r="B781" s="65" t="s">
        <v>14</v>
      </c>
      <c r="C781" s="73" t="s">
        <v>122</v>
      </c>
      <c r="D781" s="9">
        <v>-268</v>
      </c>
      <c r="E781" s="10">
        <v>-28984200</v>
      </c>
    </row>
    <row r="782" spans="1:5">
      <c r="A782" s="14">
        <v>45848</v>
      </c>
      <c r="B782" s="65" t="s">
        <v>14</v>
      </c>
      <c r="C782" s="73" t="s">
        <v>122</v>
      </c>
      <c r="D782" s="9">
        <v>-138</v>
      </c>
      <c r="E782" s="10">
        <v>-14924700</v>
      </c>
    </row>
    <row r="783" spans="1:5">
      <c r="A783" s="14">
        <v>45848</v>
      </c>
      <c r="B783" s="65" t="s">
        <v>14</v>
      </c>
      <c r="C783" s="73" t="s">
        <v>122</v>
      </c>
      <c r="D783" s="9">
        <v>-46</v>
      </c>
      <c r="E783" s="10">
        <v>-4974900</v>
      </c>
    </row>
    <row r="784" spans="1:5">
      <c r="A784" s="14">
        <v>45848</v>
      </c>
      <c r="B784" s="65" t="s">
        <v>90</v>
      </c>
      <c r="C784" s="73" t="s">
        <v>121</v>
      </c>
      <c r="D784" s="9">
        <v>9</v>
      </c>
      <c r="E784" s="10">
        <v>977526</v>
      </c>
    </row>
    <row r="785" spans="1:5">
      <c r="A785" s="14">
        <v>45848</v>
      </c>
      <c r="B785" s="65" t="s">
        <v>14</v>
      </c>
      <c r="C785" s="73" t="s">
        <v>122</v>
      </c>
      <c r="D785" s="9">
        <v>-18</v>
      </c>
      <c r="E785" s="10">
        <v>-1946700</v>
      </c>
    </row>
    <row r="786" spans="1:5">
      <c r="A786" s="14">
        <v>45848</v>
      </c>
      <c r="B786" s="65" t="s">
        <v>15</v>
      </c>
      <c r="C786" s="73" t="s">
        <v>121</v>
      </c>
      <c r="D786" s="9">
        <v>18</v>
      </c>
      <c r="E786" s="10">
        <v>1980252</v>
      </c>
    </row>
    <row r="787" spans="1:5">
      <c r="A787" s="14">
        <v>45848</v>
      </c>
      <c r="B787" s="65" t="s">
        <v>14</v>
      </c>
      <c r="C787" s="73" t="s">
        <v>121</v>
      </c>
      <c r="D787" s="9">
        <v>28</v>
      </c>
      <c r="E787" s="10">
        <v>3019128</v>
      </c>
    </row>
    <row r="788" spans="1:5">
      <c r="A788" s="14">
        <v>45848</v>
      </c>
      <c r="B788" s="65" t="s">
        <v>14</v>
      </c>
      <c r="C788" s="73" t="s">
        <v>122</v>
      </c>
      <c r="D788" s="9">
        <v>-64</v>
      </c>
      <c r="E788" s="10">
        <v>-6921600</v>
      </c>
    </row>
    <row r="789" spans="1:5">
      <c r="A789" s="14">
        <v>45848</v>
      </c>
      <c r="B789" s="65" t="s">
        <v>14</v>
      </c>
      <c r="C789" s="73" t="s">
        <v>122</v>
      </c>
      <c r="D789" s="9">
        <v>-9</v>
      </c>
      <c r="E789" s="10">
        <v>-973350</v>
      </c>
    </row>
    <row r="790" spans="1:5">
      <c r="A790" s="14">
        <v>45848</v>
      </c>
      <c r="B790" s="65" t="s">
        <v>14</v>
      </c>
      <c r="C790" s="73" t="s">
        <v>121</v>
      </c>
      <c r="D790" s="9">
        <v>5000</v>
      </c>
      <c r="E790" s="10">
        <v>519950000</v>
      </c>
    </row>
    <row r="791" spans="1:5">
      <c r="A791" s="14">
        <v>45848</v>
      </c>
      <c r="B791" s="65" t="s">
        <v>90</v>
      </c>
      <c r="C791" s="73" t="s">
        <v>121</v>
      </c>
      <c r="D791" s="9">
        <v>9</v>
      </c>
      <c r="E791" s="10">
        <v>978417</v>
      </c>
    </row>
    <row r="792" spans="1:5">
      <c r="A792" s="14">
        <v>45848</v>
      </c>
      <c r="B792" s="65" t="s">
        <v>14</v>
      </c>
      <c r="C792" s="73" t="s">
        <v>122</v>
      </c>
      <c r="D792" s="9">
        <v>-46</v>
      </c>
      <c r="E792" s="10">
        <v>-4974900</v>
      </c>
    </row>
    <row r="793" spans="1:5">
      <c r="A793" s="14">
        <v>45848</v>
      </c>
      <c r="B793" s="65" t="s">
        <v>14</v>
      </c>
      <c r="C793" s="73" t="s">
        <v>122</v>
      </c>
      <c r="D793" s="9">
        <v>-46</v>
      </c>
      <c r="E793" s="10">
        <v>-4974900</v>
      </c>
    </row>
    <row r="794" spans="1:5">
      <c r="A794" s="14">
        <v>45848</v>
      </c>
      <c r="B794" s="65" t="s">
        <v>90</v>
      </c>
      <c r="C794" s="73" t="s">
        <v>121</v>
      </c>
      <c r="D794" s="9">
        <v>737</v>
      </c>
      <c r="E794" s="10">
        <v>80169386</v>
      </c>
    </row>
    <row r="795" spans="1:5">
      <c r="A795" s="14">
        <v>45848</v>
      </c>
      <c r="B795" s="65" t="s">
        <v>46</v>
      </c>
      <c r="C795" s="73" t="s">
        <v>121</v>
      </c>
      <c r="D795" s="9">
        <v>454</v>
      </c>
      <c r="E795" s="10">
        <v>47010338</v>
      </c>
    </row>
    <row r="796" spans="1:5">
      <c r="A796" s="14">
        <v>45848</v>
      </c>
      <c r="B796" s="65" t="s">
        <v>14</v>
      </c>
      <c r="C796" s="73" t="s">
        <v>122</v>
      </c>
      <c r="D796" s="9">
        <v>-27</v>
      </c>
      <c r="E796" s="10">
        <v>-2920050</v>
      </c>
    </row>
    <row r="797" spans="1:5">
      <c r="A797" s="14">
        <v>45848</v>
      </c>
      <c r="B797" s="65" t="s">
        <v>14</v>
      </c>
      <c r="C797" s="73" t="s">
        <v>122</v>
      </c>
      <c r="D797" s="9">
        <v>-100</v>
      </c>
      <c r="E797" s="10">
        <v>-10815000</v>
      </c>
    </row>
    <row r="798" spans="1:5">
      <c r="A798" s="14">
        <v>45848</v>
      </c>
      <c r="B798" s="65" t="s">
        <v>14</v>
      </c>
      <c r="C798" s="73" t="s">
        <v>122</v>
      </c>
      <c r="D798" s="9">
        <v>-11</v>
      </c>
      <c r="E798" s="10">
        <v>-1189650</v>
      </c>
    </row>
    <row r="799" spans="1:5">
      <c r="A799" s="14">
        <v>45848</v>
      </c>
      <c r="B799" s="65" t="s">
        <v>14</v>
      </c>
      <c r="C799" s="73" t="s">
        <v>122</v>
      </c>
      <c r="D799" s="9">
        <v>-83</v>
      </c>
      <c r="E799" s="10">
        <v>-8976450</v>
      </c>
    </row>
    <row r="800" spans="1:5">
      <c r="A800" s="14">
        <v>45848</v>
      </c>
      <c r="B800" s="65" t="s">
        <v>14</v>
      </c>
      <c r="C800" s="73" t="s">
        <v>122</v>
      </c>
      <c r="D800" s="9">
        <v>-9</v>
      </c>
      <c r="E800" s="10">
        <v>-973350</v>
      </c>
    </row>
    <row r="801" spans="1:5">
      <c r="A801" s="14">
        <v>45848</v>
      </c>
      <c r="B801" s="65" t="s">
        <v>14</v>
      </c>
      <c r="C801" s="73" t="s">
        <v>122</v>
      </c>
      <c r="D801" s="9">
        <v>-24</v>
      </c>
      <c r="E801" s="10">
        <v>-2595600</v>
      </c>
    </row>
    <row r="802" spans="1:5">
      <c r="A802" s="14">
        <v>45848</v>
      </c>
      <c r="B802" s="65" t="s">
        <v>14</v>
      </c>
      <c r="C802" s="73" t="s">
        <v>122</v>
      </c>
      <c r="D802" s="9">
        <v>-46</v>
      </c>
      <c r="E802" s="10">
        <v>-4974900</v>
      </c>
    </row>
    <row r="803" spans="1:5">
      <c r="A803" s="14">
        <v>45848</v>
      </c>
      <c r="B803" s="65" t="s">
        <v>14</v>
      </c>
      <c r="C803" s="73" t="s">
        <v>122</v>
      </c>
      <c r="D803" s="9">
        <v>-138</v>
      </c>
      <c r="E803" s="10">
        <v>-14924700</v>
      </c>
    </row>
    <row r="804" spans="1:5">
      <c r="A804" s="14">
        <v>45848</v>
      </c>
      <c r="B804" s="65" t="s">
        <v>46</v>
      </c>
      <c r="C804" s="73" t="s">
        <v>121</v>
      </c>
      <c r="D804" s="9">
        <v>224</v>
      </c>
      <c r="E804" s="10">
        <v>23372384</v>
      </c>
    </row>
    <row r="805" spans="1:5">
      <c r="A805" s="14">
        <v>45848</v>
      </c>
      <c r="B805" s="65" t="s">
        <v>14</v>
      </c>
      <c r="C805" s="73" t="s">
        <v>122</v>
      </c>
      <c r="D805" s="9">
        <v>-1762</v>
      </c>
      <c r="E805" s="10">
        <v>-190560300</v>
      </c>
    </row>
    <row r="806" spans="1:5">
      <c r="A806" s="14">
        <v>45848</v>
      </c>
      <c r="B806" s="65" t="s">
        <v>14</v>
      </c>
      <c r="C806" s="73" t="s">
        <v>122</v>
      </c>
      <c r="D806" s="9">
        <v>-924</v>
      </c>
      <c r="E806" s="10">
        <v>-99930600</v>
      </c>
    </row>
    <row r="807" spans="1:5">
      <c r="A807" s="14">
        <v>45848</v>
      </c>
      <c r="B807" s="65" t="s">
        <v>46</v>
      </c>
      <c r="C807" s="73" t="s">
        <v>121</v>
      </c>
      <c r="D807" s="9">
        <v>47</v>
      </c>
      <c r="E807" s="10">
        <v>4905484</v>
      </c>
    </row>
    <row r="808" spans="1:5">
      <c r="A808" s="14">
        <v>45848</v>
      </c>
      <c r="B808" s="65" t="s">
        <v>14</v>
      </c>
      <c r="C808" s="73" t="s">
        <v>122</v>
      </c>
      <c r="D808" s="9">
        <v>-46</v>
      </c>
      <c r="E808" s="10">
        <v>-4974900</v>
      </c>
    </row>
    <row r="809" spans="1:5">
      <c r="A809" s="14">
        <v>45848</v>
      </c>
      <c r="B809" s="65" t="s">
        <v>14</v>
      </c>
      <c r="C809" s="73" t="s">
        <v>122</v>
      </c>
      <c r="D809" s="9">
        <v>-370</v>
      </c>
      <c r="E809" s="10">
        <v>-40015500</v>
      </c>
    </row>
    <row r="810" spans="1:5">
      <c r="A810" s="14">
        <v>45848</v>
      </c>
      <c r="B810" s="65" t="s">
        <v>14</v>
      </c>
      <c r="C810" s="73" t="s">
        <v>122</v>
      </c>
      <c r="D810" s="9">
        <v>-46</v>
      </c>
      <c r="E810" s="10">
        <v>-4974900</v>
      </c>
    </row>
    <row r="811" spans="1:5">
      <c r="A811" s="14">
        <v>45848</v>
      </c>
      <c r="B811" s="65" t="s">
        <v>46</v>
      </c>
      <c r="C811" s="73" t="s">
        <v>121</v>
      </c>
      <c r="D811" s="9">
        <v>287</v>
      </c>
      <c r="E811" s="10">
        <v>29946154</v>
      </c>
    </row>
    <row r="812" spans="1:5">
      <c r="A812" s="14">
        <v>45848</v>
      </c>
      <c r="B812" s="65" t="s">
        <v>14</v>
      </c>
      <c r="C812" s="73" t="s">
        <v>122</v>
      </c>
      <c r="D812" s="9">
        <v>-9</v>
      </c>
      <c r="E812" s="10">
        <v>-973350</v>
      </c>
    </row>
    <row r="813" spans="1:5">
      <c r="A813" s="14">
        <v>45849</v>
      </c>
      <c r="B813" s="65" t="s">
        <v>14</v>
      </c>
      <c r="C813" s="73" t="s">
        <v>122</v>
      </c>
      <c r="D813" s="9">
        <v>-83</v>
      </c>
      <c r="E813" s="10">
        <v>-8981181</v>
      </c>
    </row>
    <row r="814" spans="1:5">
      <c r="A814" s="14">
        <v>45849</v>
      </c>
      <c r="B814" s="65" t="s">
        <v>46</v>
      </c>
      <c r="C814" s="73" t="s">
        <v>121</v>
      </c>
      <c r="D814" s="9">
        <v>588</v>
      </c>
      <c r="E814" s="10">
        <v>61667676</v>
      </c>
    </row>
    <row r="815" spans="1:5">
      <c r="A815" s="14">
        <v>45849</v>
      </c>
      <c r="B815" s="65" t="s">
        <v>46</v>
      </c>
      <c r="C815" s="73" t="s">
        <v>121</v>
      </c>
      <c r="D815" s="9">
        <v>50</v>
      </c>
      <c r="E815" s="10">
        <v>5243850</v>
      </c>
    </row>
    <row r="816" spans="1:5">
      <c r="A816" s="14">
        <v>45849</v>
      </c>
      <c r="B816" s="65" t="s">
        <v>46</v>
      </c>
      <c r="C816" s="73" t="s">
        <v>121</v>
      </c>
      <c r="D816" s="9">
        <v>184</v>
      </c>
      <c r="E816" s="10">
        <v>19297368</v>
      </c>
    </row>
    <row r="817" spans="1:5">
      <c r="A817" s="14">
        <v>45849</v>
      </c>
      <c r="B817" s="65" t="s">
        <v>46</v>
      </c>
      <c r="C817" s="73" t="s">
        <v>121</v>
      </c>
      <c r="D817" s="9">
        <v>27</v>
      </c>
      <c r="E817" s="10">
        <v>2831679</v>
      </c>
    </row>
    <row r="818" spans="1:5">
      <c r="A818" s="14">
        <v>45849</v>
      </c>
      <c r="B818" s="65" t="s">
        <v>90</v>
      </c>
      <c r="C818" s="73" t="s">
        <v>121</v>
      </c>
      <c r="D818" s="9">
        <v>9</v>
      </c>
      <c r="E818" s="10">
        <v>984528</v>
      </c>
    </row>
    <row r="819" spans="1:5">
      <c r="A819" s="14">
        <v>45849</v>
      </c>
      <c r="B819" s="65" t="s">
        <v>14</v>
      </c>
      <c r="C819" s="73" t="s">
        <v>121</v>
      </c>
      <c r="D819" s="9">
        <v>46</v>
      </c>
      <c r="E819" s="10">
        <v>4949508</v>
      </c>
    </row>
    <row r="820" spans="1:5">
      <c r="A820" s="14">
        <v>45849</v>
      </c>
      <c r="B820" s="65" t="s">
        <v>14</v>
      </c>
      <c r="C820" s="73" t="s">
        <v>121</v>
      </c>
      <c r="D820" s="9">
        <v>158</v>
      </c>
      <c r="E820" s="10">
        <v>17224212</v>
      </c>
    </row>
    <row r="821" spans="1:5">
      <c r="A821" s="14">
        <v>45849</v>
      </c>
      <c r="B821" s="65" t="s">
        <v>14</v>
      </c>
      <c r="C821" s="73" t="s">
        <v>121</v>
      </c>
      <c r="D821" s="9">
        <v>18</v>
      </c>
      <c r="E821" s="10">
        <v>1975572</v>
      </c>
    </row>
    <row r="822" spans="1:5">
      <c r="A822" s="14">
        <v>45849</v>
      </c>
      <c r="B822" s="65" t="s">
        <v>14</v>
      </c>
      <c r="C822" s="73" t="s">
        <v>121</v>
      </c>
      <c r="D822" s="9">
        <v>112</v>
      </c>
      <c r="E822" s="10">
        <v>12053104</v>
      </c>
    </row>
    <row r="823" spans="1:5">
      <c r="A823" s="14">
        <v>45849</v>
      </c>
      <c r="B823" s="65" t="s">
        <v>14</v>
      </c>
      <c r="C823" s="73" t="s">
        <v>121</v>
      </c>
      <c r="D823" s="9">
        <v>464</v>
      </c>
      <c r="E823" s="10">
        <v>49925472</v>
      </c>
    </row>
    <row r="824" spans="1:5">
      <c r="A824" s="14">
        <v>45849</v>
      </c>
      <c r="B824" s="65" t="s">
        <v>14</v>
      </c>
      <c r="C824" s="73" t="s">
        <v>121</v>
      </c>
      <c r="D824" s="9">
        <v>72</v>
      </c>
      <c r="E824" s="10">
        <v>7748424</v>
      </c>
    </row>
    <row r="825" spans="1:5">
      <c r="A825" s="14">
        <v>45849</v>
      </c>
      <c r="B825" s="65" t="s">
        <v>14</v>
      </c>
      <c r="C825" s="73" t="s">
        <v>121</v>
      </c>
      <c r="D825" s="9">
        <v>185</v>
      </c>
      <c r="E825" s="10">
        <v>19909145</v>
      </c>
    </row>
    <row r="826" spans="1:5">
      <c r="A826" s="14">
        <v>45849</v>
      </c>
      <c r="B826" s="65" t="s">
        <v>14</v>
      </c>
      <c r="C826" s="73" t="s">
        <v>121</v>
      </c>
      <c r="D826" s="9">
        <v>9</v>
      </c>
      <c r="E826" s="10">
        <v>968553</v>
      </c>
    </row>
    <row r="827" spans="1:5">
      <c r="A827" s="14">
        <v>45849</v>
      </c>
      <c r="B827" s="65" t="s">
        <v>14</v>
      </c>
      <c r="C827" s="73" t="s">
        <v>121</v>
      </c>
      <c r="D827" s="9">
        <v>264</v>
      </c>
      <c r="E827" s="10">
        <v>28410888</v>
      </c>
    </row>
    <row r="828" spans="1:5">
      <c r="A828" s="14">
        <v>45849</v>
      </c>
      <c r="B828" s="65" t="s">
        <v>14</v>
      </c>
      <c r="C828" s="73" t="s">
        <v>121</v>
      </c>
      <c r="D828" s="9">
        <v>464</v>
      </c>
      <c r="E828" s="10">
        <v>49934288</v>
      </c>
    </row>
    <row r="829" spans="1:5">
      <c r="A829" s="14">
        <v>45849</v>
      </c>
      <c r="B829" s="65" t="s">
        <v>14</v>
      </c>
      <c r="C829" s="73" t="s">
        <v>121</v>
      </c>
      <c r="D829" s="9">
        <v>283</v>
      </c>
      <c r="E829" s="10">
        <v>30455611</v>
      </c>
    </row>
    <row r="830" spans="1:5">
      <c r="A830" s="14">
        <v>45849</v>
      </c>
      <c r="B830" s="65" t="s">
        <v>14</v>
      </c>
      <c r="C830" s="73" t="s">
        <v>121</v>
      </c>
      <c r="D830" s="9">
        <v>92</v>
      </c>
      <c r="E830" s="10">
        <v>9900764</v>
      </c>
    </row>
    <row r="831" spans="1:5">
      <c r="A831" s="14">
        <v>45849</v>
      </c>
      <c r="B831" s="65" t="s">
        <v>14</v>
      </c>
      <c r="C831" s="73" t="s">
        <v>122</v>
      </c>
      <c r="D831" s="9">
        <v>-84</v>
      </c>
      <c r="E831" s="10">
        <v>-9089388</v>
      </c>
    </row>
    <row r="832" spans="1:5">
      <c r="A832" s="14">
        <v>45849</v>
      </c>
      <c r="B832" s="65" t="s">
        <v>14</v>
      </c>
      <c r="C832" s="73" t="s">
        <v>122</v>
      </c>
      <c r="D832" s="9">
        <v>-53</v>
      </c>
      <c r="E832" s="10">
        <v>-5734971</v>
      </c>
    </row>
    <row r="833" spans="1:5">
      <c r="A833" s="14">
        <v>45849</v>
      </c>
      <c r="B833" s="65" t="s">
        <v>14</v>
      </c>
      <c r="C833" s="73" t="s">
        <v>122</v>
      </c>
      <c r="D833" s="9">
        <v>-31</v>
      </c>
      <c r="E833" s="10">
        <v>-3354417</v>
      </c>
    </row>
    <row r="834" spans="1:5">
      <c r="A834" s="14">
        <v>45849</v>
      </c>
      <c r="B834" s="65" t="s">
        <v>14</v>
      </c>
      <c r="C834" s="73" t="s">
        <v>122</v>
      </c>
      <c r="D834" s="9">
        <v>-33</v>
      </c>
      <c r="E834" s="10">
        <v>-3570831</v>
      </c>
    </row>
    <row r="835" spans="1:5">
      <c r="A835" s="14">
        <v>45849</v>
      </c>
      <c r="B835" s="65" t="s">
        <v>14</v>
      </c>
      <c r="C835" s="73" t="s">
        <v>122</v>
      </c>
      <c r="D835" s="9">
        <v>-31</v>
      </c>
      <c r="E835" s="10">
        <v>-3354417</v>
      </c>
    </row>
    <row r="836" spans="1:5">
      <c r="A836" s="14">
        <v>45849</v>
      </c>
      <c r="B836" s="65" t="s">
        <v>14</v>
      </c>
      <c r="C836" s="73" t="s">
        <v>122</v>
      </c>
      <c r="D836" s="9">
        <v>-49</v>
      </c>
      <c r="E836" s="10">
        <v>-5302143</v>
      </c>
    </row>
    <row r="837" spans="1:5">
      <c r="A837" s="14">
        <v>45849</v>
      </c>
      <c r="B837" s="65" t="s">
        <v>14</v>
      </c>
      <c r="C837" s="73" t="s">
        <v>122</v>
      </c>
      <c r="D837" s="9">
        <v>-32</v>
      </c>
      <c r="E837" s="10">
        <v>-3462624</v>
      </c>
    </row>
    <row r="838" spans="1:5">
      <c r="A838" s="14">
        <v>45849</v>
      </c>
      <c r="B838" s="65" t="s">
        <v>14</v>
      </c>
      <c r="C838" s="73" t="s">
        <v>122</v>
      </c>
      <c r="D838" s="9">
        <v>-26</v>
      </c>
      <c r="E838" s="10">
        <v>-2813382</v>
      </c>
    </row>
    <row r="839" spans="1:5">
      <c r="A839" s="14">
        <v>45849</v>
      </c>
      <c r="B839" s="65" t="s">
        <v>14</v>
      </c>
      <c r="C839" s="73" t="s">
        <v>122</v>
      </c>
      <c r="D839" s="9">
        <v>-92</v>
      </c>
      <c r="E839" s="10">
        <v>-9955044</v>
      </c>
    </row>
    <row r="840" spans="1:5">
      <c r="A840" s="14">
        <v>45849</v>
      </c>
      <c r="B840" s="65" t="s">
        <v>14</v>
      </c>
      <c r="C840" s="73" t="s">
        <v>122</v>
      </c>
      <c r="D840" s="9">
        <v>-62</v>
      </c>
      <c r="E840" s="10">
        <v>-6708834</v>
      </c>
    </row>
    <row r="841" spans="1:5">
      <c r="A841" s="14">
        <v>45849</v>
      </c>
      <c r="B841" s="65" t="s">
        <v>14</v>
      </c>
      <c r="C841" s="73" t="s">
        <v>122</v>
      </c>
      <c r="D841" s="9">
        <v>-92</v>
      </c>
      <c r="E841" s="10">
        <v>-9955044</v>
      </c>
    </row>
    <row r="842" spans="1:5">
      <c r="A842" s="14">
        <v>45849</v>
      </c>
      <c r="B842" s="65" t="s">
        <v>14</v>
      </c>
      <c r="C842" s="73" t="s">
        <v>122</v>
      </c>
      <c r="D842" s="9">
        <v>-9</v>
      </c>
      <c r="E842" s="10">
        <v>-973863</v>
      </c>
    </row>
    <row r="843" spans="1:5">
      <c r="A843" s="14">
        <v>45849</v>
      </c>
      <c r="B843" s="65" t="s">
        <v>14</v>
      </c>
      <c r="C843" s="73" t="s">
        <v>122</v>
      </c>
      <c r="D843" s="9">
        <v>-9</v>
      </c>
      <c r="E843" s="10">
        <v>-973863</v>
      </c>
    </row>
    <row r="844" spans="1:5">
      <c r="A844" s="14">
        <v>45849</v>
      </c>
      <c r="B844" s="65" t="s">
        <v>14</v>
      </c>
      <c r="C844" s="73" t="s">
        <v>122</v>
      </c>
      <c r="D844" s="9">
        <v>-138</v>
      </c>
      <c r="E844" s="10">
        <v>-14932566</v>
      </c>
    </row>
    <row r="845" spans="1:5">
      <c r="A845" s="14">
        <v>45849</v>
      </c>
      <c r="B845" s="65" t="s">
        <v>90</v>
      </c>
      <c r="C845" s="73" t="s">
        <v>121</v>
      </c>
      <c r="D845" s="9">
        <v>9</v>
      </c>
      <c r="E845" s="10">
        <v>980046</v>
      </c>
    </row>
    <row r="846" spans="1:5">
      <c r="A846" s="14">
        <v>45849</v>
      </c>
      <c r="B846" s="65" t="s">
        <v>14</v>
      </c>
      <c r="C846" s="73" t="s">
        <v>121</v>
      </c>
      <c r="D846" s="9">
        <v>92</v>
      </c>
      <c r="E846" s="10">
        <v>9921740</v>
      </c>
    </row>
    <row r="847" spans="1:5">
      <c r="A847" s="14">
        <v>45849</v>
      </c>
      <c r="B847" s="65" t="s">
        <v>14</v>
      </c>
      <c r="C847" s="73" t="s">
        <v>122</v>
      </c>
      <c r="D847" s="9">
        <v>-878</v>
      </c>
      <c r="E847" s="10">
        <v>-95005746</v>
      </c>
    </row>
    <row r="848" spans="1:5">
      <c r="A848" s="14">
        <v>45849</v>
      </c>
      <c r="B848" s="65" t="s">
        <v>14</v>
      </c>
      <c r="C848" s="73" t="s">
        <v>122</v>
      </c>
      <c r="D848" s="9">
        <v>-127</v>
      </c>
      <c r="E848" s="10">
        <v>-13742289</v>
      </c>
    </row>
    <row r="849" spans="1:5">
      <c r="A849" s="14">
        <v>45849</v>
      </c>
      <c r="B849" s="65" t="s">
        <v>14</v>
      </c>
      <c r="C849" s="73" t="s">
        <v>122</v>
      </c>
      <c r="D849" s="9">
        <v>-1249</v>
      </c>
      <c r="E849" s="10">
        <v>-135150543</v>
      </c>
    </row>
    <row r="850" spans="1:5">
      <c r="A850" s="14">
        <v>45849</v>
      </c>
      <c r="B850" s="65" t="s">
        <v>14</v>
      </c>
      <c r="C850" s="73" t="s">
        <v>122</v>
      </c>
      <c r="D850" s="9">
        <v>-9</v>
      </c>
      <c r="E850" s="10">
        <v>-973863</v>
      </c>
    </row>
    <row r="851" spans="1:5">
      <c r="A851" s="14">
        <v>45849</v>
      </c>
      <c r="B851" s="65" t="s">
        <v>14</v>
      </c>
      <c r="C851" s="73" t="s">
        <v>122</v>
      </c>
      <c r="D851" s="9">
        <v>-9</v>
      </c>
      <c r="E851" s="10">
        <v>-973863</v>
      </c>
    </row>
    <row r="852" spans="1:5">
      <c r="A852" s="14">
        <v>45849</v>
      </c>
      <c r="B852" s="65" t="s">
        <v>14</v>
      </c>
      <c r="C852" s="73" t="s">
        <v>122</v>
      </c>
      <c r="D852" s="9">
        <v>-139</v>
      </c>
      <c r="E852" s="10">
        <v>-15040773</v>
      </c>
    </row>
    <row r="853" spans="1:5">
      <c r="A853" s="14">
        <v>45849</v>
      </c>
      <c r="B853" s="65" t="s">
        <v>46</v>
      </c>
      <c r="C853" s="73" t="s">
        <v>121</v>
      </c>
      <c r="D853" s="9">
        <v>39</v>
      </c>
      <c r="E853" s="10">
        <v>4068129</v>
      </c>
    </row>
    <row r="854" spans="1:5">
      <c r="A854" s="14">
        <v>45849</v>
      </c>
      <c r="B854" s="65" t="s">
        <v>15</v>
      </c>
      <c r="C854" s="73" t="s">
        <v>121</v>
      </c>
      <c r="D854" s="9">
        <v>18</v>
      </c>
      <c r="E854" s="10">
        <v>1982232</v>
      </c>
    </row>
    <row r="855" spans="1:5">
      <c r="A855" s="14">
        <v>45849</v>
      </c>
      <c r="B855" s="65" t="s">
        <v>14</v>
      </c>
      <c r="C855" s="73" t="s">
        <v>122</v>
      </c>
      <c r="D855" s="9">
        <v>-9</v>
      </c>
      <c r="E855" s="10">
        <v>-973863</v>
      </c>
    </row>
    <row r="856" spans="1:5">
      <c r="A856" s="14">
        <v>45849</v>
      </c>
      <c r="B856" s="65" t="s">
        <v>14</v>
      </c>
      <c r="C856" s="73" t="s">
        <v>122</v>
      </c>
      <c r="D856" s="9">
        <v>-15</v>
      </c>
      <c r="E856" s="10">
        <v>-1623105</v>
      </c>
    </row>
    <row r="857" spans="1:5">
      <c r="A857" s="14">
        <v>45849</v>
      </c>
      <c r="B857" s="65" t="s">
        <v>14</v>
      </c>
      <c r="C857" s="73" t="s">
        <v>121</v>
      </c>
      <c r="D857" s="9">
        <v>18</v>
      </c>
      <c r="E857" s="10">
        <v>1941210</v>
      </c>
    </row>
    <row r="858" spans="1:5">
      <c r="A858" s="14">
        <v>45849</v>
      </c>
      <c r="B858" s="65" t="s">
        <v>14</v>
      </c>
      <c r="C858" s="73" t="s">
        <v>122</v>
      </c>
      <c r="D858" s="9">
        <v>-9</v>
      </c>
      <c r="E858" s="10">
        <v>-973863</v>
      </c>
    </row>
    <row r="859" spans="1:5">
      <c r="A859" s="14">
        <v>45849</v>
      </c>
      <c r="B859" s="65" t="s">
        <v>14</v>
      </c>
      <c r="C859" s="73" t="s">
        <v>122</v>
      </c>
      <c r="D859" s="9">
        <v>-9</v>
      </c>
      <c r="E859" s="10">
        <v>-973863</v>
      </c>
    </row>
    <row r="860" spans="1:5">
      <c r="A860" s="14">
        <v>45849</v>
      </c>
      <c r="B860" s="65" t="s">
        <v>14</v>
      </c>
      <c r="C860" s="73" t="s">
        <v>122</v>
      </c>
      <c r="D860" s="9">
        <v>-92</v>
      </c>
      <c r="E860" s="10">
        <v>-9955044</v>
      </c>
    </row>
    <row r="861" spans="1:5">
      <c r="A861" s="14">
        <v>45849</v>
      </c>
      <c r="B861" s="65" t="s">
        <v>14</v>
      </c>
      <c r="C861" s="73" t="s">
        <v>122</v>
      </c>
      <c r="D861" s="9">
        <v>-120</v>
      </c>
      <c r="E861" s="10">
        <v>-12984840</v>
      </c>
    </row>
    <row r="862" spans="1:5">
      <c r="A862" s="14">
        <v>45849</v>
      </c>
      <c r="B862" s="65" t="s">
        <v>14</v>
      </c>
      <c r="C862" s="73" t="s">
        <v>121</v>
      </c>
      <c r="D862" s="9">
        <v>9</v>
      </c>
      <c r="E862" s="10">
        <v>971496</v>
      </c>
    </row>
    <row r="863" spans="1:5">
      <c r="A863" s="14">
        <v>45849</v>
      </c>
      <c r="B863" s="65" t="s">
        <v>14</v>
      </c>
      <c r="C863" s="73" t="s">
        <v>122</v>
      </c>
      <c r="D863" s="9">
        <v>-92</v>
      </c>
      <c r="E863" s="10">
        <v>-9955044</v>
      </c>
    </row>
    <row r="864" spans="1:5">
      <c r="A864" s="14">
        <v>45849</v>
      </c>
      <c r="B864" s="65" t="s">
        <v>14</v>
      </c>
      <c r="C864" s="73" t="s">
        <v>122</v>
      </c>
      <c r="D864" s="9">
        <v>-92</v>
      </c>
      <c r="E864" s="10">
        <v>-9955044</v>
      </c>
    </row>
    <row r="865" spans="1:5">
      <c r="A865" s="14">
        <v>45849</v>
      </c>
      <c r="B865" s="65" t="s">
        <v>14</v>
      </c>
      <c r="C865" s="73" t="s">
        <v>122</v>
      </c>
      <c r="D865" s="9">
        <v>-15</v>
      </c>
      <c r="E865" s="10">
        <v>-1623105</v>
      </c>
    </row>
    <row r="866" spans="1:5">
      <c r="A866" s="14">
        <v>45849</v>
      </c>
      <c r="B866" s="65" t="s">
        <v>14</v>
      </c>
      <c r="C866" s="73" t="s">
        <v>122</v>
      </c>
      <c r="D866" s="9">
        <v>-18</v>
      </c>
      <c r="E866" s="10">
        <v>-1947726</v>
      </c>
    </row>
    <row r="867" spans="1:5">
      <c r="A867" s="14">
        <v>45849</v>
      </c>
      <c r="B867" s="65" t="s">
        <v>14</v>
      </c>
      <c r="C867" s="73" t="s">
        <v>122</v>
      </c>
      <c r="D867" s="9">
        <v>-15</v>
      </c>
      <c r="E867" s="10">
        <v>-1623105</v>
      </c>
    </row>
    <row r="868" spans="1:5">
      <c r="A868" s="14">
        <v>45849</v>
      </c>
      <c r="B868" s="65" t="s">
        <v>14</v>
      </c>
      <c r="C868" s="73" t="s">
        <v>122</v>
      </c>
      <c r="D868" s="9">
        <v>-461</v>
      </c>
      <c r="E868" s="10">
        <v>-49883427</v>
      </c>
    </row>
    <row r="869" spans="1:5">
      <c r="A869" s="14">
        <v>45849</v>
      </c>
      <c r="B869" s="65" t="s">
        <v>14</v>
      </c>
      <c r="C869" s="73" t="s">
        <v>122</v>
      </c>
      <c r="D869" s="9">
        <v>-18</v>
      </c>
      <c r="E869" s="10">
        <v>-1947726</v>
      </c>
    </row>
    <row r="870" spans="1:5">
      <c r="A870" s="14">
        <v>45849</v>
      </c>
      <c r="B870" s="65" t="s">
        <v>14</v>
      </c>
      <c r="C870" s="73" t="s">
        <v>122</v>
      </c>
      <c r="D870" s="9">
        <v>-27</v>
      </c>
      <c r="E870" s="10">
        <v>-2921589</v>
      </c>
    </row>
    <row r="871" spans="1:5">
      <c r="A871" s="14">
        <v>45849</v>
      </c>
      <c r="B871" s="65" t="s">
        <v>14</v>
      </c>
      <c r="C871" s="73" t="s">
        <v>122</v>
      </c>
      <c r="D871" s="9">
        <v>-27</v>
      </c>
      <c r="E871" s="10">
        <v>-2921589</v>
      </c>
    </row>
    <row r="872" spans="1:5">
      <c r="A872" s="14">
        <v>45849</v>
      </c>
      <c r="B872" s="65" t="s">
        <v>14</v>
      </c>
      <c r="C872" s="73" t="s">
        <v>122</v>
      </c>
      <c r="D872" s="9">
        <v>-10</v>
      </c>
      <c r="E872" s="10">
        <v>-1082070</v>
      </c>
    </row>
    <row r="873" spans="1:5">
      <c r="A873" s="14">
        <v>45849</v>
      </c>
      <c r="B873" s="65" t="s">
        <v>15</v>
      </c>
      <c r="C873" s="73" t="s">
        <v>121</v>
      </c>
      <c r="D873" s="9">
        <v>9</v>
      </c>
      <c r="E873" s="10">
        <v>984744</v>
      </c>
    </row>
    <row r="874" spans="1:5">
      <c r="A874" s="14">
        <v>45849</v>
      </c>
      <c r="B874" s="65" t="s">
        <v>14</v>
      </c>
      <c r="C874" s="73" t="s">
        <v>122</v>
      </c>
      <c r="D874" s="9">
        <v>-9</v>
      </c>
      <c r="E874" s="10">
        <v>-973863</v>
      </c>
    </row>
    <row r="875" spans="1:5">
      <c r="A875" s="14">
        <v>45849</v>
      </c>
      <c r="B875" s="65" t="s">
        <v>46</v>
      </c>
      <c r="C875" s="73" t="s">
        <v>121</v>
      </c>
      <c r="D875" s="9">
        <v>31</v>
      </c>
      <c r="E875" s="10">
        <v>3249730</v>
      </c>
    </row>
    <row r="876" spans="1:5">
      <c r="A876" s="14">
        <v>45849</v>
      </c>
      <c r="B876" s="65" t="s">
        <v>14</v>
      </c>
      <c r="C876" s="73" t="s">
        <v>122</v>
      </c>
      <c r="D876" s="9">
        <v>-9</v>
      </c>
      <c r="E876" s="10">
        <v>-973863</v>
      </c>
    </row>
    <row r="877" spans="1:5">
      <c r="A877" s="14">
        <v>45849</v>
      </c>
      <c r="B877" s="65" t="s">
        <v>15</v>
      </c>
      <c r="C877" s="73" t="s">
        <v>121</v>
      </c>
      <c r="D877" s="9">
        <v>454</v>
      </c>
      <c r="E877" s="10">
        <v>49949080</v>
      </c>
    </row>
    <row r="878" spans="1:5">
      <c r="A878" s="14">
        <v>45849</v>
      </c>
      <c r="B878" s="65" t="s">
        <v>14</v>
      </c>
      <c r="C878" s="73" t="s">
        <v>122</v>
      </c>
      <c r="D878" s="9">
        <v>-138</v>
      </c>
      <c r="E878" s="10">
        <v>-14932566</v>
      </c>
    </row>
    <row r="879" spans="1:5">
      <c r="A879" s="14">
        <v>45849</v>
      </c>
      <c r="B879" s="65" t="s">
        <v>14</v>
      </c>
      <c r="C879" s="73" t="s">
        <v>122</v>
      </c>
      <c r="D879" s="9">
        <v>-9</v>
      </c>
      <c r="E879" s="10">
        <v>-973863</v>
      </c>
    </row>
    <row r="880" spans="1:5">
      <c r="A880" s="14">
        <v>45849</v>
      </c>
      <c r="B880" s="65" t="s">
        <v>14</v>
      </c>
      <c r="C880" s="73" t="s">
        <v>122</v>
      </c>
      <c r="D880" s="9">
        <v>-9</v>
      </c>
      <c r="E880" s="10">
        <v>-973863</v>
      </c>
    </row>
    <row r="881" spans="1:5">
      <c r="A881" s="14">
        <v>45849</v>
      </c>
      <c r="B881" s="65" t="s">
        <v>14</v>
      </c>
      <c r="C881" s="73" t="s">
        <v>122</v>
      </c>
      <c r="D881" s="9">
        <v>-18</v>
      </c>
      <c r="E881" s="10">
        <v>-1947726</v>
      </c>
    </row>
    <row r="882" spans="1:5">
      <c r="A882" s="14">
        <v>45849</v>
      </c>
      <c r="B882" s="65" t="s">
        <v>14</v>
      </c>
      <c r="C882" s="73" t="s">
        <v>122</v>
      </c>
      <c r="D882" s="9">
        <v>-92</v>
      </c>
      <c r="E882" s="10">
        <v>-9955044</v>
      </c>
    </row>
    <row r="883" spans="1:5">
      <c r="A883" s="14">
        <v>45849</v>
      </c>
      <c r="B883" s="65" t="s">
        <v>48</v>
      </c>
      <c r="C883" s="73" t="s">
        <v>121</v>
      </c>
      <c r="D883" s="9">
        <v>13</v>
      </c>
      <c r="E883" s="10">
        <v>1437618</v>
      </c>
    </row>
    <row r="884" spans="1:5">
      <c r="A884" s="14">
        <v>45849</v>
      </c>
      <c r="B884" s="65" t="s">
        <v>14</v>
      </c>
      <c r="C884" s="73" t="s">
        <v>122</v>
      </c>
      <c r="D884" s="9">
        <v>-646</v>
      </c>
      <c r="E884" s="10">
        <v>-69901722</v>
      </c>
    </row>
    <row r="885" spans="1:5">
      <c r="A885" s="14">
        <v>45849</v>
      </c>
      <c r="B885" s="65" t="s">
        <v>14</v>
      </c>
      <c r="C885" s="73" t="s">
        <v>122</v>
      </c>
      <c r="D885" s="9">
        <v>-9</v>
      </c>
      <c r="E885" s="10">
        <v>-973863</v>
      </c>
    </row>
    <row r="886" spans="1:5">
      <c r="A886" s="14">
        <v>45849</v>
      </c>
      <c r="B886" s="65" t="s">
        <v>14</v>
      </c>
      <c r="C886" s="73" t="s">
        <v>122</v>
      </c>
      <c r="D886" s="9">
        <v>-46</v>
      </c>
      <c r="E886" s="10">
        <v>-4977522</v>
      </c>
    </row>
    <row r="887" spans="1:5">
      <c r="A887" s="14">
        <v>45849</v>
      </c>
      <c r="B887" s="65" t="s">
        <v>14</v>
      </c>
      <c r="C887" s="73" t="s">
        <v>122</v>
      </c>
      <c r="D887" s="9">
        <v>-18</v>
      </c>
      <c r="E887" s="10">
        <v>-1947726</v>
      </c>
    </row>
    <row r="888" spans="1:5">
      <c r="A888" s="14">
        <v>45849</v>
      </c>
      <c r="B888" s="65" t="s">
        <v>14</v>
      </c>
      <c r="C888" s="73" t="s">
        <v>122</v>
      </c>
      <c r="D888" s="9">
        <v>-69</v>
      </c>
      <c r="E888" s="10">
        <v>-7466283</v>
      </c>
    </row>
    <row r="889" spans="1:5">
      <c r="A889" s="14">
        <v>45849</v>
      </c>
      <c r="B889" s="65" t="s">
        <v>14</v>
      </c>
      <c r="C889" s="73" t="s">
        <v>122</v>
      </c>
      <c r="D889" s="9">
        <v>-9</v>
      </c>
      <c r="E889" s="10">
        <v>-973863</v>
      </c>
    </row>
    <row r="890" spans="1:5">
      <c r="A890" s="14">
        <v>45849</v>
      </c>
      <c r="B890" s="65" t="s">
        <v>14</v>
      </c>
      <c r="C890" s="73" t="s">
        <v>122</v>
      </c>
      <c r="D890" s="9">
        <v>-92</v>
      </c>
      <c r="E890" s="10">
        <v>-9955044</v>
      </c>
    </row>
    <row r="891" spans="1:5">
      <c r="A891" s="14">
        <v>45849</v>
      </c>
      <c r="B891" s="65" t="s">
        <v>14</v>
      </c>
      <c r="C891" s="73" t="s">
        <v>122</v>
      </c>
      <c r="D891" s="9">
        <v>-9</v>
      </c>
      <c r="E891" s="10">
        <v>-973863</v>
      </c>
    </row>
    <row r="892" spans="1:5">
      <c r="A892" s="14">
        <v>45849</v>
      </c>
      <c r="B892" s="65" t="s">
        <v>14</v>
      </c>
      <c r="C892" s="73" t="s">
        <v>122</v>
      </c>
      <c r="D892" s="9">
        <v>-9</v>
      </c>
      <c r="E892" s="10">
        <v>-973863</v>
      </c>
    </row>
    <row r="893" spans="1:5">
      <c r="A893" s="14">
        <v>45849</v>
      </c>
      <c r="B893" s="65" t="s">
        <v>14</v>
      </c>
      <c r="C893" s="73" t="s">
        <v>122</v>
      </c>
      <c r="D893" s="9">
        <v>-9</v>
      </c>
      <c r="E893" s="10">
        <v>-973863</v>
      </c>
    </row>
    <row r="894" spans="1:5">
      <c r="A894" s="14">
        <v>45849</v>
      </c>
      <c r="B894" s="65" t="s">
        <v>14</v>
      </c>
      <c r="C894" s="73" t="s">
        <v>122</v>
      </c>
      <c r="D894" s="9">
        <v>-13</v>
      </c>
      <c r="E894" s="10">
        <v>-1406691</v>
      </c>
    </row>
    <row r="895" spans="1:5">
      <c r="A895" s="14">
        <v>45849</v>
      </c>
      <c r="B895" s="65" t="s">
        <v>14</v>
      </c>
      <c r="C895" s="73" t="s">
        <v>122</v>
      </c>
      <c r="D895" s="9">
        <v>-9</v>
      </c>
      <c r="E895" s="10">
        <v>-973863</v>
      </c>
    </row>
    <row r="896" spans="1:5">
      <c r="A896" s="14">
        <v>45849</v>
      </c>
      <c r="B896" s="65" t="s">
        <v>14</v>
      </c>
      <c r="C896" s="73" t="s">
        <v>122</v>
      </c>
      <c r="D896" s="9">
        <v>-9</v>
      </c>
      <c r="E896" s="10">
        <v>-973863</v>
      </c>
    </row>
    <row r="897" spans="1:5">
      <c r="A897" s="14">
        <v>45849</v>
      </c>
      <c r="B897" s="65" t="s">
        <v>14</v>
      </c>
      <c r="C897" s="73" t="s">
        <v>122</v>
      </c>
      <c r="D897" s="9">
        <v>-277</v>
      </c>
      <c r="E897" s="10">
        <v>-29973339</v>
      </c>
    </row>
    <row r="898" spans="1:5">
      <c r="A898" s="14">
        <v>45849</v>
      </c>
      <c r="B898" s="65" t="s">
        <v>14</v>
      </c>
      <c r="C898" s="73" t="s">
        <v>122</v>
      </c>
      <c r="D898" s="9">
        <v>-9</v>
      </c>
      <c r="E898" s="10">
        <v>-973863</v>
      </c>
    </row>
    <row r="899" spans="1:5">
      <c r="A899" s="14">
        <v>45849</v>
      </c>
      <c r="B899" s="65" t="s">
        <v>15</v>
      </c>
      <c r="C899" s="73" t="s">
        <v>121</v>
      </c>
      <c r="D899" s="9">
        <v>9</v>
      </c>
      <c r="E899" s="10">
        <v>989586</v>
      </c>
    </row>
    <row r="900" spans="1:5">
      <c r="A900" s="14">
        <v>45849</v>
      </c>
      <c r="B900" s="65" t="s">
        <v>15</v>
      </c>
      <c r="C900" s="73" t="s">
        <v>121</v>
      </c>
      <c r="D900" s="9">
        <v>47</v>
      </c>
      <c r="E900" s="10">
        <v>5126008</v>
      </c>
    </row>
    <row r="901" spans="1:5">
      <c r="A901" s="14">
        <v>45849</v>
      </c>
      <c r="B901" s="65" t="s">
        <v>14</v>
      </c>
      <c r="C901" s="73" t="s">
        <v>122</v>
      </c>
      <c r="D901" s="9">
        <v>-10</v>
      </c>
      <c r="E901" s="10">
        <v>-1082070</v>
      </c>
    </row>
    <row r="902" spans="1:5">
      <c r="A902" s="14">
        <v>45849</v>
      </c>
      <c r="B902" s="65" t="s">
        <v>46</v>
      </c>
      <c r="C902" s="73" t="s">
        <v>121</v>
      </c>
      <c r="D902" s="9">
        <v>318</v>
      </c>
      <c r="E902" s="10">
        <v>33253260</v>
      </c>
    </row>
    <row r="903" spans="1:5">
      <c r="A903" s="14">
        <v>45849</v>
      </c>
      <c r="B903" s="65" t="s">
        <v>14</v>
      </c>
      <c r="C903" s="73" t="s">
        <v>121</v>
      </c>
      <c r="D903" s="9">
        <v>9</v>
      </c>
      <c r="E903" s="10">
        <v>973278</v>
      </c>
    </row>
    <row r="904" spans="1:5">
      <c r="A904" s="14">
        <v>45849</v>
      </c>
      <c r="B904" s="65" t="s">
        <v>15</v>
      </c>
      <c r="C904" s="73" t="s">
        <v>121</v>
      </c>
      <c r="D904" s="9">
        <v>289</v>
      </c>
      <c r="E904" s="10">
        <v>31651858</v>
      </c>
    </row>
    <row r="905" spans="1:5">
      <c r="A905" s="14">
        <v>45849</v>
      </c>
      <c r="B905" s="65" t="s">
        <v>14</v>
      </c>
      <c r="C905" s="73" t="s">
        <v>122</v>
      </c>
      <c r="D905" s="9">
        <v>-9</v>
      </c>
      <c r="E905" s="10">
        <v>-973863</v>
      </c>
    </row>
    <row r="906" spans="1:5">
      <c r="A906" s="14">
        <v>45849</v>
      </c>
      <c r="B906" s="65" t="s">
        <v>14</v>
      </c>
      <c r="C906" s="73" t="s">
        <v>122</v>
      </c>
      <c r="D906" s="9">
        <v>-3417</v>
      </c>
      <c r="E906" s="10">
        <v>-369743319</v>
      </c>
    </row>
    <row r="907" spans="1:5">
      <c r="A907" s="14">
        <v>45849</v>
      </c>
      <c r="B907" s="65" t="s">
        <v>14</v>
      </c>
      <c r="C907" s="73" t="s">
        <v>122</v>
      </c>
      <c r="D907" s="9">
        <v>-9</v>
      </c>
      <c r="E907" s="10">
        <v>-973863</v>
      </c>
    </row>
    <row r="908" spans="1:5">
      <c r="A908" s="14">
        <v>45849</v>
      </c>
      <c r="B908" s="65" t="s">
        <v>14</v>
      </c>
      <c r="C908" s="73" t="s">
        <v>122</v>
      </c>
      <c r="D908" s="9">
        <v>-452</v>
      </c>
      <c r="E908" s="10">
        <v>-48909564</v>
      </c>
    </row>
    <row r="909" spans="1:5">
      <c r="A909" s="14">
        <v>45849</v>
      </c>
      <c r="B909" s="65" t="s">
        <v>90</v>
      </c>
      <c r="C909" s="73" t="s">
        <v>121</v>
      </c>
      <c r="D909" s="9">
        <v>736</v>
      </c>
      <c r="E909" s="10">
        <v>80157760</v>
      </c>
    </row>
    <row r="910" spans="1:5">
      <c r="A910" s="14">
        <v>45849</v>
      </c>
      <c r="B910" s="65" t="s">
        <v>46</v>
      </c>
      <c r="C910" s="73" t="s">
        <v>121</v>
      </c>
      <c r="D910" s="9">
        <v>9</v>
      </c>
      <c r="E910" s="10">
        <v>939870</v>
      </c>
    </row>
    <row r="911" spans="1:5">
      <c r="A911" s="14">
        <v>45849</v>
      </c>
      <c r="B911" s="65" t="s">
        <v>14</v>
      </c>
      <c r="C911" s="73" t="s">
        <v>122</v>
      </c>
      <c r="D911" s="9">
        <v>-100</v>
      </c>
      <c r="E911" s="10">
        <v>-10820700</v>
      </c>
    </row>
    <row r="912" spans="1:5">
      <c r="A912" s="14">
        <v>45849</v>
      </c>
      <c r="B912" s="65" t="s">
        <v>14</v>
      </c>
      <c r="C912" s="73" t="s">
        <v>122</v>
      </c>
      <c r="D912" s="9">
        <v>-72</v>
      </c>
      <c r="E912" s="10">
        <v>-7790904</v>
      </c>
    </row>
    <row r="913" spans="1:5">
      <c r="A913" s="14">
        <v>45849</v>
      </c>
      <c r="B913" s="65" t="s">
        <v>14</v>
      </c>
      <c r="C913" s="73" t="s">
        <v>122</v>
      </c>
      <c r="D913" s="9">
        <v>-9</v>
      </c>
      <c r="E913" s="10">
        <v>-973863</v>
      </c>
    </row>
    <row r="914" spans="1:5">
      <c r="A914" s="14">
        <v>45849</v>
      </c>
      <c r="B914" s="65" t="s">
        <v>14</v>
      </c>
      <c r="C914" s="73" t="s">
        <v>122</v>
      </c>
      <c r="D914" s="9">
        <v>-92</v>
      </c>
      <c r="E914" s="10">
        <v>-9955044</v>
      </c>
    </row>
    <row r="915" spans="1:5">
      <c r="A915" s="14">
        <v>45849</v>
      </c>
      <c r="B915" s="65" t="s">
        <v>14</v>
      </c>
      <c r="C915" s="73" t="s">
        <v>122</v>
      </c>
      <c r="D915" s="9">
        <v>-92</v>
      </c>
      <c r="E915" s="10">
        <v>-9955044</v>
      </c>
    </row>
    <row r="916" spans="1:5">
      <c r="A916" s="14">
        <v>45849</v>
      </c>
      <c r="B916" s="65" t="s">
        <v>14</v>
      </c>
      <c r="C916" s="73" t="s">
        <v>122</v>
      </c>
      <c r="D916" s="9">
        <v>-9</v>
      </c>
      <c r="E916" s="10">
        <v>-973863</v>
      </c>
    </row>
    <row r="917" spans="1:5">
      <c r="A917" s="14">
        <v>45849</v>
      </c>
      <c r="B917" s="65" t="s">
        <v>14</v>
      </c>
      <c r="C917" s="73" t="s">
        <v>122</v>
      </c>
      <c r="D917" s="9">
        <v>-9</v>
      </c>
      <c r="E917" s="10">
        <v>-973863</v>
      </c>
    </row>
    <row r="918" spans="1:5">
      <c r="A918" s="14">
        <v>45849</v>
      </c>
      <c r="B918" s="65" t="s">
        <v>46</v>
      </c>
      <c r="C918" s="73" t="s">
        <v>121</v>
      </c>
      <c r="D918" s="9">
        <v>9</v>
      </c>
      <c r="E918" s="10">
        <v>940455</v>
      </c>
    </row>
    <row r="919" spans="1:5">
      <c r="A919" s="14">
        <v>45849</v>
      </c>
      <c r="B919" s="65" t="s">
        <v>14</v>
      </c>
      <c r="C919" s="73" t="s">
        <v>122</v>
      </c>
      <c r="D919" s="9">
        <v>-10</v>
      </c>
      <c r="E919" s="10">
        <v>-1082070</v>
      </c>
    </row>
    <row r="920" spans="1:5">
      <c r="A920" s="14">
        <v>45849</v>
      </c>
      <c r="B920" s="65" t="s">
        <v>14</v>
      </c>
      <c r="C920" s="73" t="s">
        <v>122</v>
      </c>
      <c r="D920" s="9">
        <v>-46</v>
      </c>
      <c r="E920" s="10">
        <v>-4977522</v>
      </c>
    </row>
    <row r="921" spans="1:5">
      <c r="A921" s="14">
        <v>45852</v>
      </c>
      <c r="B921" s="65" t="s">
        <v>46</v>
      </c>
      <c r="C921" s="73" t="s">
        <v>121</v>
      </c>
      <c r="D921" s="9">
        <v>90</v>
      </c>
      <c r="E921" s="10">
        <v>9440910</v>
      </c>
    </row>
    <row r="922" spans="1:5">
      <c r="A922" s="14">
        <v>45852</v>
      </c>
      <c r="B922" s="65" t="s">
        <v>46</v>
      </c>
      <c r="C922" s="73" t="s">
        <v>121</v>
      </c>
      <c r="D922" s="9">
        <v>272</v>
      </c>
      <c r="E922" s="10">
        <v>28532528</v>
      </c>
    </row>
    <row r="923" spans="1:5">
      <c r="A923" s="14">
        <v>45852</v>
      </c>
      <c r="B923" s="65" t="s">
        <v>46</v>
      </c>
      <c r="C923" s="73" t="s">
        <v>121</v>
      </c>
      <c r="D923" s="9">
        <v>1809</v>
      </c>
      <c r="E923" s="10">
        <v>189762291</v>
      </c>
    </row>
    <row r="924" spans="1:5">
      <c r="A924" s="14">
        <v>45852</v>
      </c>
      <c r="B924" s="65" t="s">
        <v>46</v>
      </c>
      <c r="C924" s="73" t="s">
        <v>121</v>
      </c>
      <c r="D924" s="9">
        <v>868</v>
      </c>
      <c r="E924" s="10">
        <v>91052332</v>
      </c>
    </row>
    <row r="925" spans="1:5">
      <c r="A925" s="14">
        <v>45852</v>
      </c>
      <c r="B925" s="65" t="s">
        <v>46</v>
      </c>
      <c r="C925" s="73" t="s">
        <v>121</v>
      </c>
      <c r="D925" s="9">
        <v>226</v>
      </c>
      <c r="E925" s="10">
        <v>23707174</v>
      </c>
    </row>
    <row r="926" spans="1:5">
      <c r="A926" s="14">
        <v>45852</v>
      </c>
      <c r="B926" s="65" t="s">
        <v>46</v>
      </c>
      <c r="C926" s="73" t="s">
        <v>121</v>
      </c>
      <c r="D926" s="9">
        <v>9</v>
      </c>
      <c r="E926" s="10">
        <v>944091</v>
      </c>
    </row>
    <row r="927" spans="1:5">
      <c r="A927" s="14">
        <v>45852</v>
      </c>
      <c r="B927" s="65" t="s">
        <v>46</v>
      </c>
      <c r="C927" s="73" t="s">
        <v>121</v>
      </c>
      <c r="D927" s="9">
        <v>129</v>
      </c>
      <c r="E927" s="10">
        <v>13531971</v>
      </c>
    </row>
    <row r="928" spans="1:5">
      <c r="A928" s="14">
        <v>45852</v>
      </c>
      <c r="B928" s="65" t="s">
        <v>46</v>
      </c>
      <c r="C928" s="73" t="s">
        <v>121</v>
      </c>
      <c r="D928" s="9">
        <v>108</v>
      </c>
      <c r="E928" s="10">
        <v>11329092</v>
      </c>
    </row>
    <row r="929" spans="1:5">
      <c r="A929" s="14">
        <v>45852</v>
      </c>
      <c r="B929" s="65" t="s">
        <v>46</v>
      </c>
      <c r="C929" s="73" t="s">
        <v>121</v>
      </c>
      <c r="D929" s="9">
        <v>109</v>
      </c>
      <c r="E929" s="10">
        <v>11433991</v>
      </c>
    </row>
    <row r="930" spans="1:5">
      <c r="A930" s="14">
        <v>45852</v>
      </c>
      <c r="B930" s="65" t="s">
        <v>14</v>
      </c>
      <c r="C930" s="73" t="s">
        <v>121</v>
      </c>
      <c r="D930" s="9">
        <v>93</v>
      </c>
      <c r="E930" s="10">
        <v>10090128</v>
      </c>
    </row>
    <row r="931" spans="1:5">
      <c r="A931" s="14">
        <v>45852</v>
      </c>
      <c r="B931" s="65" t="s">
        <v>14</v>
      </c>
      <c r="C931" s="73" t="s">
        <v>121</v>
      </c>
      <c r="D931" s="9">
        <v>46</v>
      </c>
      <c r="E931" s="10">
        <v>5007284</v>
      </c>
    </row>
    <row r="932" spans="1:5">
      <c r="A932" s="14">
        <v>45852</v>
      </c>
      <c r="B932" s="65" t="s">
        <v>46</v>
      </c>
      <c r="C932" s="73" t="s">
        <v>121</v>
      </c>
      <c r="D932" s="9">
        <v>9</v>
      </c>
      <c r="E932" s="10">
        <v>944091</v>
      </c>
    </row>
    <row r="933" spans="1:5">
      <c r="A933" s="14">
        <v>45852</v>
      </c>
      <c r="B933" s="65" t="s">
        <v>14</v>
      </c>
      <c r="C933" s="73" t="s">
        <v>122</v>
      </c>
      <c r="D933" s="9">
        <v>-19</v>
      </c>
      <c r="E933" s="10">
        <v>-2056294</v>
      </c>
    </row>
    <row r="934" spans="1:5">
      <c r="A934" s="14">
        <v>45852</v>
      </c>
      <c r="B934" s="65" t="s">
        <v>14</v>
      </c>
      <c r="C934" s="73" t="s">
        <v>122</v>
      </c>
      <c r="D934" s="9">
        <v>-60</v>
      </c>
      <c r="E934" s="10">
        <v>-6493560</v>
      </c>
    </row>
    <row r="935" spans="1:5">
      <c r="A935" s="14">
        <v>45852</v>
      </c>
      <c r="B935" s="65" t="s">
        <v>14</v>
      </c>
      <c r="C935" s="73" t="s">
        <v>122</v>
      </c>
      <c r="D935" s="9">
        <v>-1108</v>
      </c>
      <c r="E935" s="10">
        <v>-119914408</v>
      </c>
    </row>
    <row r="936" spans="1:5">
      <c r="A936" s="14">
        <v>45852</v>
      </c>
      <c r="B936" s="65" t="s">
        <v>14</v>
      </c>
      <c r="C936" s="73" t="s">
        <v>122</v>
      </c>
      <c r="D936" s="9">
        <v>-9</v>
      </c>
      <c r="E936" s="10">
        <v>-974034</v>
      </c>
    </row>
    <row r="937" spans="1:5">
      <c r="A937" s="14">
        <v>45852</v>
      </c>
      <c r="B937" s="65" t="s">
        <v>14</v>
      </c>
      <c r="C937" s="73" t="s">
        <v>121</v>
      </c>
      <c r="D937" s="9">
        <v>9</v>
      </c>
      <c r="E937" s="10">
        <v>969750</v>
      </c>
    </row>
    <row r="938" spans="1:5">
      <c r="A938" s="14">
        <v>45852</v>
      </c>
      <c r="B938" s="65" t="s">
        <v>14</v>
      </c>
      <c r="C938" s="73" t="s">
        <v>122</v>
      </c>
      <c r="D938" s="9">
        <v>-9</v>
      </c>
      <c r="E938" s="10">
        <v>-974034</v>
      </c>
    </row>
    <row r="939" spans="1:5">
      <c r="A939" s="14">
        <v>45852</v>
      </c>
      <c r="B939" s="65" t="s">
        <v>14</v>
      </c>
      <c r="C939" s="73" t="s">
        <v>122</v>
      </c>
      <c r="D939" s="9">
        <v>-138</v>
      </c>
      <c r="E939" s="10">
        <v>-14935188</v>
      </c>
    </row>
    <row r="940" spans="1:5">
      <c r="A940" s="14">
        <v>45852</v>
      </c>
      <c r="B940" s="65" t="s">
        <v>14</v>
      </c>
      <c r="C940" s="73" t="s">
        <v>122</v>
      </c>
      <c r="D940" s="9">
        <v>-18</v>
      </c>
      <c r="E940" s="10">
        <v>-1948068</v>
      </c>
    </row>
    <row r="941" spans="1:5">
      <c r="A941" s="14">
        <v>45852</v>
      </c>
      <c r="B941" s="65" t="s">
        <v>14</v>
      </c>
      <c r="C941" s="73" t="s">
        <v>122</v>
      </c>
      <c r="D941" s="9">
        <v>-369</v>
      </c>
      <c r="E941" s="10">
        <v>-39935394</v>
      </c>
    </row>
    <row r="942" spans="1:5">
      <c r="A942" s="14">
        <v>45852</v>
      </c>
      <c r="B942" s="65" t="s">
        <v>15</v>
      </c>
      <c r="C942" s="73" t="s">
        <v>121</v>
      </c>
      <c r="D942" s="9">
        <v>557</v>
      </c>
      <c r="E942" s="10">
        <v>60411663</v>
      </c>
    </row>
    <row r="943" spans="1:5">
      <c r="A943" s="14">
        <v>45852</v>
      </c>
      <c r="B943" s="65" t="s">
        <v>14</v>
      </c>
      <c r="C943" s="73" t="s">
        <v>122</v>
      </c>
      <c r="D943" s="9">
        <v>-36</v>
      </c>
      <c r="E943" s="10">
        <v>-3896136</v>
      </c>
    </row>
    <row r="944" spans="1:5">
      <c r="A944" s="14">
        <v>45852</v>
      </c>
      <c r="B944" s="65" t="s">
        <v>14</v>
      </c>
      <c r="C944" s="73" t="s">
        <v>122</v>
      </c>
      <c r="D944" s="9">
        <v>-46</v>
      </c>
      <c r="E944" s="10">
        <v>-4978396</v>
      </c>
    </row>
    <row r="945" spans="1:5">
      <c r="A945" s="14">
        <v>45852</v>
      </c>
      <c r="B945" s="65" t="s">
        <v>14</v>
      </c>
      <c r="C945" s="73" t="s">
        <v>122</v>
      </c>
      <c r="D945" s="9">
        <v>-46</v>
      </c>
      <c r="E945" s="10">
        <v>-4978396</v>
      </c>
    </row>
    <row r="946" spans="1:5">
      <c r="A946" s="14">
        <v>45852</v>
      </c>
      <c r="B946" s="65" t="s">
        <v>46</v>
      </c>
      <c r="C946" s="73" t="s">
        <v>121</v>
      </c>
      <c r="D946" s="9">
        <v>9</v>
      </c>
      <c r="E946" s="10">
        <v>940365</v>
      </c>
    </row>
    <row r="947" spans="1:5">
      <c r="A947" s="14">
        <v>45852</v>
      </c>
      <c r="B947" s="65" t="s">
        <v>14</v>
      </c>
      <c r="C947" s="73" t="s">
        <v>122</v>
      </c>
      <c r="D947" s="9">
        <v>-9</v>
      </c>
      <c r="E947" s="10">
        <v>-974034</v>
      </c>
    </row>
    <row r="948" spans="1:5">
      <c r="A948" s="14">
        <v>45852</v>
      </c>
      <c r="B948" s="65" t="s">
        <v>14</v>
      </c>
      <c r="C948" s="73" t="s">
        <v>122</v>
      </c>
      <c r="D948" s="9">
        <v>-27</v>
      </c>
      <c r="E948" s="10">
        <v>-2922102</v>
      </c>
    </row>
    <row r="949" spans="1:5">
      <c r="A949" s="14">
        <v>45852</v>
      </c>
      <c r="B949" s="65" t="s">
        <v>46</v>
      </c>
      <c r="C949" s="73" t="s">
        <v>121</v>
      </c>
      <c r="D949" s="9">
        <v>9</v>
      </c>
      <c r="E949" s="10">
        <v>940365</v>
      </c>
    </row>
    <row r="950" spans="1:5">
      <c r="A950" s="14">
        <v>45852</v>
      </c>
      <c r="B950" s="65" t="s">
        <v>14</v>
      </c>
      <c r="C950" s="73" t="s">
        <v>122</v>
      </c>
      <c r="D950" s="9">
        <v>-88</v>
      </c>
      <c r="E950" s="10">
        <v>-9523888</v>
      </c>
    </row>
    <row r="951" spans="1:5">
      <c r="A951" s="14">
        <v>45852</v>
      </c>
      <c r="B951" s="65" t="s">
        <v>14</v>
      </c>
      <c r="C951" s="73" t="s">
        <v>121</v>
      </c>
      <c r="D951" s="9">
        <v>92</v>
      </c>
      <c r="E951" s="10">
        <v>9921740</v>
      </c>
    </row>
    <row r="952" spans="1:5">
      <c r="A952" s="14">
        <v>45852</v>
      </c>
      <c r="B952" s="65" t="s">
        <v>14</v>
      </c>
      <c r="C952" s="73" t="s">
        <v>122</v>
      </c>
      <c r="D952" s="9">
        <v>-17</v>
      </c>
      <c r="E952" s="10">
        <v>-1839842</v>
      </c>
    </row>
    <row r="953" spans="1:5">
      <c r="A953" s="14">
        <v>45852</v>
      </c>
      <c r="B953" s="65" t="s">
        <v>14</v>
      </c>
      <c r="C953" s="73" t="s">
        <v>122</v>
      </c>
      <c r="D953" s="9">
        <v>-9</v>
      </c>
      <c r="E953" s="10">
        <v>-974034</v>
      </c>
    </row>
    <row r="954" spans="1:5">
      <c r="A954" s="14">
        <v>45852</v>
      </c>
      <c r="B954" s="65" t="s">
        <v>14</v>
      </c>
      <c r="C954" s="73" t="s">
        <v>122</v>
      </c>
      <c r="D954" s="9">
        <v>-184</v>
      </c>
      <c r="E954" s="10">
        <v>-19913584</v>
      </c>
    </row>
    <row r="955" spans="1:5">
      <c r="A955" s="14">
        <v>45852</v>
      </c>
      <c r="B955" s="65" t="s">
        <v>14</v>
      </c>
      <c r="C955" s="73" t="s">
        <v>122</v>
      </c>
      <c r="D955" s="9">
        <v>-9</v>
      </c>
      <c r="E955" s="10">
        <v>-974034</v>
      </c>
    </row>
    <row r="956" spans="1:5">
      <c r="A956" s="14">
        <v>45852</v>
      </c>
      <c r="B956" s="65" t="s">
        <v>14</v>
      </c>
      <c r="C956" s="73" t="s">
        <v>122</v>
      </c>
      <c r="D956" s="9">
        <v>-50</v>
      </c>
      <c r="E956" s="10">
        <v>-5411300</v>
      </c>
    </row>
    <row r="957" spans="1:5">
      <c r="A957" s="14">
        <v>45852</v>
      </c>
      <c r="B957" s="65" t="s">
        <v>14</v>
      </c>
      <c r="C957" s="73" t="s">
        <v>122</v>
      </c>
      <c r="D957" s="9">
        <v>-184</v>
      </c>
      <c r="E957" s="10">
        <v>-19913584</v>
      </c>
    </row>
    <row r="958" spans="1:5">
      <c r="A958" s="14">
        <v>45852</v>
      </c>
      <c r="B958" s="65" t="s">
        <v>14</v>
      </c>
      <c r="C958" s="73" t="s">
        <v>121</v>
      </c>
      <c r="D958" s="9">
        <v>9</v>
      </c>
      <c r="E958" s="10">
        <v>974061</v>
      </c>
    </row>
    <row r="959" spans="1:5">
      <c r="A959" s="14">
        <v>45852</v>
      </c>
      <c r="B959" s="65" t="s">
        <v>14</v>
      </c>
      <c r="C959" s="73" t="s">
        <v>122</v>
      </c>
      <c r="D959" s="9">
        <v>-110</v>
      </c>
      <c r="E959" s="10">
        <v>-11904860</v>
      </c>
    </row>
    <row r="960" spans="1:5">
      <c r="A960" s="14">
        <v>45852</v>
      </c>
      <c r="B960" s="65" t="s">
        <v>14</v>
      </c>
      <c r="C960" s="73" t="s">
        <v>122</v>
      </c>
      <c r="D960" s="9">
        <v>-46</v>
      </c>
      <c r="E960" s="10">
        <v>-4978396</v>
      </c>
    </row>
    <row r="961" spans="1:5">
      <c r="A961" s="14">
        <v>45852</v>
      </c>
      <c r="B961" s="65" t="s">
        <v>14</v>
      </c>
      <c r="C961" s="73" t="s">
        <v>122</v>
      </c>
      <c r="D961" s="9">
        <v>-18</v>
      </c>
      <c r="E961" s="10">
        <v>-1948068</v>
      </c>
    </row>
    <row r="962" spans="1:5">
      <c r="A962" s="14">
        <v>45852</v>
      </c>
      <c r="B962" s="65" t="s">
        <v>14</v>
      </c>
      <c r="C962" s="73" t="s">
        <v>122</v>
      </c>
      <c r="D962" s="9">
        <v>-34</v>
      </c>
      <c r="E962" s="10">
        <v>-3679684</v>
      </c>
    </row>
    <row r="963" spans="1:5">
      <c r="A963" s="14">
        <v>45852</v>
      </c>
      <c r="B963" s="65" t="s">
        <v>14</v>
      </c>
      <c r="C963" s="73" t="s">
        <v>122</v>
      </c>
      <c r="D963" s="9">
        <v>-461</v>
      </c>
      <c r="E963" s="10">
        <v>-49892186</v>
      </c>
    </row>
    <row r="964" spans="1:5">
      <c r="A964" s="14">
        <v>45852</v>
      </c>
      <c r="B964" s="65" t="s">
        <v>14</v>
      </c>
      <c r="C964" s="73" t="s">
        <v>122</v>
      </c>
      <c r="D964" s="9">
        <v>-923</v>
      </c>
      <c r="E964" s="10">
        <v>-99892598</v>
      </c>
    </row>
    <row r="965" spans="1:5">
      <c r="A965" s="14">
        <v>45852</v>
      </c>
      <c r="B965" s="65" t="s">
        <v>14</v>
      </c>
      <c r="C965" s="73" t="s">
        <v>122</v>
      </c>
      <c r="D965" s="9">
        <v>-461</v>
      </c>
      <c r="E965" s="10">
        <v>-49892186</v>
      </c>
    </row>
    <row r="966" spans="1:5">
      <c r="A966" s="14">
        <v>45852</v>
      </c>
      <c r="B966" s="65" t="s">
        <v>14</v>
      </c>
      <c r="C966" s="73" t="s">
        <v>122</v>
      </c>
      <c r="D966" s="9">
        <v>-47</v>
      </c>
      <c r="E966" s="10">
        <v>-5086622</v>
      </c>
    </row>
    <row r="967" spans="1:5">
      <c r="A967" s="14">
        <v>45852</v>
      </c>
      <c r="B967" s="65" t="s">
        <v>14</v>
      </c>
      <c r="C967" s="73" t="s">
        <v>122</v>
      </c>
      <c r="D967" s="9">
        <v>-41</v>
      </c>
      <c r="E967" s="10">
        <v>-4437266</v>
      </c>
    </row>
    <row r="968" spans="1:5">
      <c r="A968" s="14">
        <v>45852</v>
      </c>
      <c r="B968" s="65" t="s">
        <v>46</v>
      </c>
      <c r="C968" s="73" t="s">
        <v>121</v>
      </c>
      <c r="D968" s="9">
        <v>16</v>
      </c>
      <c r="E968" s="10">
        <v>1652176</v>
      </c>
    </row>
    <row r="969" spans="1:5">
      <c r="A969" s="14">
        <v>45852</v>
      </c>
      <c r="B969" s="65" t="s">
        <v>46</v>
      </c>
      <c r="C969" s="73" t="s">
        <v>121</v>
      </c>
      <c r="D969" s="9">
        <v>91</v>
      </c>
      <c r="E969" s="10">
        <v>9413677</v>
      </c>
    </row>
    <row r="970" spans="1:5">
      <c r="A970" s="14">
        <v>45852</v>
      </c>
      <c r="B970" s="65" t="s">
        <v>46</v>
      </c>
      <c r="C970" s="73" t="s">
        <v>121</v>
      </c>
      <c r="D970" s="9">
        <v>91</v>
      </c>
      <c r="E970" s="10">
        <v>9437610</v>
      </c>
    </row>
    <row r="971" spans="1:5">
      <c r="A971" s="14">
        <v>45852</v>
      </c>
      <c r="B971" s="65" t="s">
        <v>46</v>
      </c>
      <c r="C971" s="73" t="s">
        <v>121</v>
      </c>
      <c r="D971" s="9">
        <v>92</v>
      </c>
      <c r="E971" s="10">
        <v>9556960</v>
      </c>
    </row>
    <row r="972" spans="1:5">
      <c r="A972" s="14">
        <v>45852</v>
      </c>
      <c r="B972" s="65" t="s">
        <v>90</v>
      </c>
      <c r="C972" s="73" t="s">
        <v>121</v>
      </c>
      <c r="D972" s="9">
        <v>96</v>
      </c>
      <c r="E972" s="10">
        <v>10440288</v>
      </c>
    </row>
    <row r="973" spans="1:5">
      <c r="A973" s="14">
        <v>45852</v>
      </c>
      <c r="B973" s="65" t="s">
        <v>48</v>
      </c>
      <c r="C973" s="73" t="s">
        <v>121</v>
      </c>
      <c r="D973" s="9">
        <v>90</v>
      </c>
      <c r="E973" s="10">
        <v>9969390</v>
      </c>
    </row>
    <row r="974" spans="1:5">
      <c r="A974" s="14">
        <v>45852</v>
      </c>
      <c r="B974" s="65" t="s">
        <v>48</v>
      </c>
      <c r="C974" s="73" t="s">
        <v>121</v>
      </c>
      <c r="D974" s="9">
        <v>32</v>
      </c>
      <c r="E974" s="10">
        <v>3545152</v>
      </c>
    </row>
    <row r="975" spans="1:5">
      <c r="A975" s="14">
        <v>45852</v>
      </c>
      <c r="B975" s="65" t="s">
        <v>90</v>
      </c>
      <c r="C975" s="73" t="s">
        <v>121</v>
      </c>
      <c r="D975" s="9">
        <v>37</v>
      </c>
      <c r="E975" s="10">
        <v>4019606</v>
      </c>
    </row>
    <row r="976" spans="1:5">
      <c r="A976" s="14">
        <v>45852</v>
      </c>
      <c r="B976" s="65" t="s">
        <v>46</v>
      </c>
      <c r="C976" s="73" t="s">
        <v>121</v>
      </c>
      <c r="D976" s="9">
        <v>26</v>
      </c>
      <c r="E976" s="10">
        <v>2713568</v>
      </c>
    </row>
    <row r="977" spans="1:5">
      <c r="A977" s="14">
        <v>45852</v>
      </c>
      <c r="B977" s="65" t="s">
        <v>14</v>
      </c>
      <c r="C977" s="73" t="s">
        <v>122</v>
      </c>
      <c r="D977" s="9">
        <v>-9</v>
      </c>
      <c r="E977" s="10">
        <v>-974034</v>
      </c>
    </row>
    <row r="978" spans="1:5">
      <c r="A978" s="14">
        <v>45852</v>
      </c>
      <c r="B978" s="65" t="s">
        <v>14</v>
      </c>
      <c r="C978" s="73" t="s">
        <v>122</v>
      </c>
      <c r="D978" s="9">
        <v>-283</v>
      </c>
      <c r="E978" s="10">
        <v>-30627958</v>
      </c>
    </row>
    <row r="979" spans="1:5">
      <c r="A979" s="14">
        <v>45852</v>
      </c>
      <c r="B979" s="65" t="s">
        <v>14</v>
      </c>
      <c r="C979" s="73" t="s">
        <v>121</v>
      </c>
      <c r="D979" s="9">
        <v>101</v>
      </c>
      <c r="E979" s="10">
        <v>10924261</v>
      </c>
    </row>
    <row r="980" spans="1:5">
      <c r="A980" s="14">
        <v>45852</v>
      </c>
      <c r="B980" s="65" t="s">
        <v>14</v>
      </c>
      <c r="C980" s="73" t="s">
        <v>122</v>
      </c>
      <c r="D980" s="9">
        <v>-18</v>
      </c>
      <c r="E980" s="10">
        <v>-1948068</v>
      </c>
    </row>
    <row r="981" spans="1:5">
      <c r="A981" s="14">
        <v>45852</v>
      </c>
      <c r="B981" s="65" t="s">
        <v>14</v>
      </c>
      <c r="C981" s="73" t="s">
        <v>122</v>
      </c>
      <c r="D981" s="9">
        <v>-92</v>
      </c>
      <c r="E981" s="10">
        <v>-9956792</v>
      </c>
    </row>
    <row r="982" spans="1:5">
      <c r="A982" s="14">
        <v>45852</v>
      </c>
      <c r="B982" s="65" t="s">
        <v>46</v>
      </c>
      <c r="C982" s="73" t="s">
        <v>121</v>
      </c>
      <c r="D982" s="9">
        <v>1673</v>
      </c>
      <c r="E982" s="10">
        <v>174627740</v>
      </c>
    </row>
    <row r="983" spans="1:5">
      <c r="A983" s="14">
        <v>45852</v>
      </c>
      <c r="B983" s="65" t="s">
        <v>14</v>
      </c>
      <c r="C983" s="73" t="s">
        <v>121</v>
      </c>
      <c r="D983" s="9">
        <v>9</v>
      </c>
      <c r="E983" s="10">
        <v>973449</v>
      </c>
    </row>
    <row r="984" spans="1:5">
      <c r="A984" s="14">
        <v>45852</v>
      </c>
      <c r="B984" s="65" t="s">
        <v>14</v>
      </c>
      <c r="C984" s="73" t="s">
        <v>122</v>
      </c>
      <c r="D984" s="9">
        <v>-9</v>
      </c>
      <c r="E984" s="10">
        <v>-974034</v>
      </c>
    </row>
    <row r="985" spans="1:5">
      <c r="A985" s="14">
        <v>45852</v>
      </c>
      <c r="B985" s="65" t="s">
        <v>14</v>
      </c>
      <c r="C985" s="73" t="s">
        <v>122</v>
      </c>
      <c r="D985" s="9">
        <v>-544</v>
      </c>
      <c r="E985" s="10">
        <v>-58874944</v>
      </c>
    </row>
    <row r="986" spans="1:5">
      <c r="A986" s="14">
        <v>45852</v>
      </c>
      <c r="B986" s="65" t="s">
        <v>14</v>
      </c>
      <c r="C986" s="73" t="s">
        <v>122</v>
      </c>
      <c r="D986" s="9">
        <v>-1847</v>
      </c>
      <c r="E986" s="10">
        <v>-199893422</v>
      </c>
    </row>
    <row r="987" spans="1:5">
      <c r="A987" s="14">
        <v>45852</v>
      </c>
      <c r="B987" s="65" t="s">
        <v>14</v>
      </c>
      <c r="C987" s="73" t="s">
        <v>122</v>
      </c>
      <c r="D987" s="9">
        <v>-46</v>
      </c>
      <c r="E987" s="10">
        <v>-4978396</v>
      </c>
    </row>
    <row r="988" spans="1:5">
      <c r="A988" s="14">
        <v>45852</v>
      </c>
      <c r="B988" s="65" t="s">
        <v>14</v>
      </c>
      <c r="C988" s="73" t="s">
        <v>122</v>
      </c>
      <c r="D988" s="9">
        <v>-46</v>
      </c>
      <c r="E988" s="10">
        <v>-4978396</v>
      </c>
    </row>
    <row r="989" spans="1:5">
      <c r="A989" s="14">
        <v>45852</v>
      </c>
      <c r="B989" s="65" t="s">
        <v>14</v>
      </c>
      <c r="C989" s="73" t="s">
        <v>122</v>
      </c>
      <c r="D989" s="9">
        <v>-9</v>
      </c>
      <c r="E989" s="10">
        <v>-974034</v>
      </c>
    </row>
    <row r="990" spans="1:5">
      <c r="A990" s="14">
        <v>45852</v>
      </c>
      <c r="B990" s="65" t="s">
        <v>14</v>
      </c>
      <c r="C990" s="73" t="s">
        <v>122</v>
      </c>
      <c r="D990" s="9">
        <v>-9</v>
      </c>
      <c r="E990" s="10">
        <v>-974034</v>
      </c>
    </row>
    <row r="991" spans="1:5">
      <c r="A991" s="14">
        <v>45852</v>
      </c>
      <c r="B991" s="65" t="s">
        <v>14</v>
      </c>
      <c r="C991" s="73" t="s">
        <v>122</v>
      </c>
      <c r="D991" s="9">
        <v>-55</v>
      </c>
      <c r="E991" s="10">
        <v>-5952430</v>
      </c>
    </row>
    <row r="992" spans="1:5">
      <c r="A992" s="14">
        <v>45852</v>
      </c>
      <c r="B992" s="65" t="s">
        <v>14</v>
      </c>
      <c r="C992" s="73" t="s">
        <v>122</v>
      </c>
      <c r="D992" s="9">
        <v>-18</v>
      </c>
      <c r="E992" s="10">
        <v>-1948068</v>
      </c>
    </row>
    <row r="993" spans="1:5">
      <c r="A993" s="14">
        <v>45852</v>
      </c>
      <c r="B993" s="65" t="s">
        <v>14</v>
      </c>
      <c r="C993" s="73" t="s">
        <v>121</v>
      </c>
      <c r="D993" s="9">
        <v>9</v>
      </c>
      <c r="E993" s="10">
        <v>973566</v>
      </c>
    </row>
    <row r="994" spans="1:5">
      <c r="A994" s="14">
        <v>45852</v>
      </c>
      <c r="B994" s="65" t="s">
        <v>14</v>
      </c>
      <c r="C994" s="73" t="s">
        <v>122</v>
      </c>
      <c r="D994" s="9">
        <v>-4525</v>
      </c>
      <c r="E994" s="10">
        <v>-489722650</v>
      </c>
    </row>
    <row r="995" spans="1:5">
      <c r="A995" s="14">
        <v>45852</v>
      </c>
      <c r="B995" s="65" t="s">
        <v>46</v>
      </c>
      <c r="C995" s="73" t="s">
        <v>121</v>
      </c>
      <c r="D995" s="9">
        <v>9</v>
      </c>
      <c r="E995" s="10">
        <v>938583</v>
      </c>
    </row>
    <row r="996" spans="1:5">
      <c r="A996" s="14">
        <v>45852</v>
      </c>
      <c r="B996" s="65" t="s">
        <v>14</v>
      </c>
      <c r="C996" s="73" t="s">
        <v>122</v>
      </c>
      <c r="D996" s="9">
        <v>-9</v>
      </c>
      <c r="E996" s="10">
        <v>-974034</v>
      </c>
    </row>
    <row r="997" spans="1:5">
      <c r="A997" s="14">
        <v>45852</v>
      </c>
      <c r="B997" s="65" t="s">
        <v>14</v>
      </c>
      <c r="C997" s="73" t="s">
        <v>122</v>
      </c>
      <c r="D997" s="9">
        <v>-9</v>
      </c>
      <c r="E997" s="10">
        <v>-974034</v>
      </c>
    </row>
    <row r="998" spans="1:5">
      <c r="A998" s="14">
        <v>45852</v>
      </c>
      <c r="B998" s="65" t="s">
        <v>14</v>
      </c>
      <c r="C998" s="73" t="s">
        <v>122</v>
      </c>
      <c r="D998" s="9">
        <v>-113</v>
      </c>
      <c r="E998" s="10">
        <v>-12229538</v>
      </c>
    </row>
    <row r="999" spans="1:5">
      <c r="A999" s="14">
        <v>45852</v>
      </c>
      <c r="B999" s="65" t="s">
        <v>14</v>
      </c>
      <c r="C999" s="73" t="s">
        <v>122</v>
      </c>
      <c r="D999" s="9">
        <v>-18</v>
      </c>
      <c r="E999" s="10">
        <v>-1948068</v>
      </c>
    </row>
    <row r="1000" spans="1:5">
      <c r="A1000" s="14">
        <v>45852</v>
      </c>
      <c r="B1000" s="65" t="s">
        <v>46</v>
      </c>
      <c r="C1000" s="73" t="s">
        <v>121</v>
      </c>
      <c r="D1000" s="9">
        <v>47</v>
      </c>
      <c r="E1000" s="10">
        <v>4903087</v>
      </c>
    </row>
    <row r="1001" spans="1:5">
      <c r="A1001" s="14">
        <v>45852</v>
      </c>
      <c r="B1001" s="65" t="s">
        <v>14</v>
      </c>
      <c r="C1001" s="73" t="s">
        <v>121</v>
      </c>
      <c r="D1001" s="9">
        <v>9</v>
      </c>
      <c r="E1001" s="10">
        <v>973332</v>
      </c>
    </row>
    <row r="1002" spans="1:5">
      <c r="A1002" s="14">
        <v>45852</v>
      </c>
      <c r="B1002" s="65" t="s">
        <v>14</v>
      </c>
      <c r="C1002" s="73" t="s">
        <v>122</v>
      </c>
      <c r="D1002" s="9">
        <v>-277</v>
      </c>
      <c r="E1002" s="10">
        <v>-29978602</v>
      </c>
    </row>
    <row r="1003" spans="1:5">
      <c r="A1003" s="14">
        <v>45852</v>
      </c>
      <c r="B1003" s="65" t="s">
        <v>14</v>
      </c>
      <c r="C1003" s="73" t="s">
        <v>122</v>
      </c>
      <c r="D1003" s="9">
        <v>-9</v>
      </c>
      <c r="E1003" s="10">
        <v>-974034</v>
      </c>
    </row>
    <row r="1004" spans="1:5">
      <c r="A1004" s="14">
        <v>45852</v>
      </c>
      <c r="B1004" s="65" t="s">
        <v>14</v>
      </c>
      <c r="C1004" s="73" t="s">
        <v>122</v>
      </c>
      <c r="D1004" s="9">
        <v>-92</v>
      </c>
      <c r="E1004" s="10">
        <v>-9956792</v>
      </c>
    </row>
    <row r="1005" spans="1:5">
      <c r="A1005" s="14">
        <v>45852</v>
      </c>
      <c r="B1005" s="65" t="s">
        <v>46</v>
      </c>
      <c r="C1005" s="73" t="s">
        <v>121</v>
      </c>
      <c r="D1005" s="9">
        <v>9</v>
      </c>
      <c r="E1005" s="10">
        <v>940509</v>
      </c>
    </row>
    <row r="1006" spans="1:5">
      <c r="A1006" s="14">
        <v>45852</v>
      </c>
      <c r="B1006" s="65" t="s">
        <v>14</v>
      </c>
      <c r="C1006" s="73" t="s">
        <v>121</v>
      </c>
      <c r="D1006" s="9">
        <v>93</v>
      </c>
      <c r="E1006" s="10">
        <v>10086501</v>
      </c>
    </row>
    <row r="1007" spans="1:5">
      <c r="A1007" s="14">
        <v>45852</v>
      </c>
      <c r="B1007" s="65" t="s">
        <v>14</v>
      </c>
      <c r="C1007" s="73" t="s">
        <v>122</v>
      </c>
      <c r="D1007" s="9">
        <v>-46</v>
      </c>
      <c r="E1007" s="10">
        <v>-4978396</v>
      </c>
    </row>
    <row r="1008" spans="1:5">
      <c r="A1008" s="14">
        <v>45852</v>
      </c>
      <c r="B1008" s="65" t="s">
        <v>14</v>
      </c>
      <c r="C1008" s="73" t="s">
        <v>122</v>
      </c>
      <c r="D1008" s="9">
        <v>-9</v>
      </c>
      <c r="E1008" s="10">
        <v>-974034</v>
      </c>
    </row>
    <row r="1009" spans="1:5">
      <c r="A1009" s="14">
        <v>45852</v>
      </c>
      <c r="B1009" s="65" t="s">
        <v>14</v>
      </c>
      <c r="C1009" s="73" t="s">
        <v>121</v>
      </c>
      <c r="D1009" s="9">
        <v>167</v>
      </c>
      <c r="E1009" s="10">
        <v>17972039</v>
      </c>
    </row>
    <row r="1010" spans="1:5">
      <c r="A1010" s="14">
        <v>45852</v>
      </c>
      <c r="B1010" s="65" t="s">
        <v>14</v>
      </c>
      <c r="C1010" s="73" t="s">
        <v>122</v>
      </c>
      <c r="D1010" s="9">
        <v>-369</v>
      </c>
      <c r="E1010" s="10">
        <v>-39935394</v>
      </c>
    </row>
    <row r="1011" spans="1:5">
      <c r="A1011" s="14">
        <v>45852</v>
      </c>
      <c r="B1011" s="65" t="s">
        <v>14</v>
      </c>
      <c r="C1011" s="73" t="s">
        <v>121</v>
      </c>
      <c r="D1011" s="9">
        <v>18</v>
      </c>
      <c r="E1011" s="10">
        <v>1937106</v>
      </c>
    </row>
    <row r="1012" spans="1:5">
      <c r="A1012" s="14">
        <v>45852</v>
      </c>
      <c r="B1012" s="65" t="s">
        <v>14</v>
      </c>
      <c r="C1012" s="73" t="s">
        <v>122</v>
      </c>
      <c r="D1012" s="9">
        <v>-92</v>
      </c>
      <c r="E1012" s="10">
        <v>-9956792</v>
      </c>
    </row>
    <row r="1013" spans="1:5">
      <c r="A1013" s="14">
        <v>45852</v>
      </c>
      <c r="B1013" s="65" t="s">
        <v>14</v>
      </c>
      <c r="C1013" s="73" t="s">
        <v>122</v>
      </c>
      <c r="D1013" s="9">
        <v>-9</v>
      </c>
      <c r="E1013" s="10">
        <v>-974034</v>
      </c>
    </row>
    <row r="1014" spans="1:5">
      <c r="A1014" s="14">
        <v>45852</v>
      </c>
      <c r="B1014" s="65" t="s">
        <v>46</v>
      </c>
      <c r="C1014" s="73" t="s">
        <v>121</v>
      </c>
      <c r="D1014" s="9">
        <v>27</v>
      </c>
      <c r="E1014" s="10">
        <v>2830572</v>
      </c>
    </row>
    <row r="1015" spans="1:5">
      <c r="A1015" s="14">
        <v>45852</v>
      </c>
      <c r="B1015" s="65" t="s">
        <v>14</v>
      </c>
      <c r="C1015" s="73" t="s">
        <v>121</v>
      </c>
      <c r="D1015" s="9">
        <v>27</v>
      </c>
      <c r="E1015" s="10">
        <v>2918754</v>
      </c>
    </row>
    <row r="1016" spans="1:5">
      <c r="A1016" s="14">
        <v>45852</v>
      </c>
      <c r="B1016" s="65" t="s">
        <v>14</v>
      </c>
      <c r="C1016" s="73" t="s">
        <v>121</v>
      </c>
      <c r="D1016" s="9">
        <v>18</v>
      </c>
      <c r="E1016" s="10">
        <v>1964754</v>
      </c>
    </row>
    <row r="1017" spans="1:5">
      <c r="A1017" s="14">
        <v>45852</v>
      </c>
      <c r="B1017" s="65" t="s">
        <v>14</v>
      </c>
      <c r="C1017" s="73" t="s">
        <v>121</v>
      </c>
      <c r="D1017" s="9">
        <v>18</v>
      </c>
      <c r="E1017" s="10">
        <v>1953936</v>
      </c>
    </row>
    <row r="1018" spans="1:5">
      <c r="A1018" s="14">
        <v>45852</v>
      </c>
      <c r="B1018" s="65" t="s">
        <v>14</v>
      </c>
      <c r="C1018" s="73" t="s">
        <v>121</v>
      </c>
      <c r="D1018" s="9">
        <v>18</v>
      </c>
      <c r="E1018" s="10">
        <v>1937016</v>
      </c>
    </row>
    <row r="1019" spans="1:5">
      <c r="A1019" s="14">
        <v>45852</v>
      </c>
      <c r="B1019" s="65" t="s">
        <v>14</v>
      </c>
      <c r="C1019" s="73" t="s">
        <v>121</v>
      </c>
      <c r="D1019" s="9">
        <v>13</v>
      </c>
      <c r="E1019" s="10">
        <v>1399021</v>
      </c>
    </row>
    <row r="1020" spans="1:5">
      <c r="A1020" s="14">
        <v>45852</v>
      </c>
      <c r="B1020" s="65" t="s">
        <v>15</v>
      </c>
      <c r="C1020" s="73" t="s">
        <v>121</v>
      </c>
      <c r="D1020" s="9">
        <v>17</v>
      </c>
      <c r="E1020" s="10">
        <v>1870000</v>
      </c>
    </row>
    <row r="1021" spans="1:5">
      <c r="A1021" s="14">
        <v>45852</v>
      </c>
      <c r="B1021" s="65" t="s">
        <v>14</v>
      </c>
      <c r="C1021" s="73" t="s">
        <v>122</v>
      </c>
      <c r="D1021" s="9">
        <v>-9</v>
      </c>
      <c r="E1021" s="10">
        <v>-974034</v>
      </c>
    </row>
    <row r="1022" spans="1:5">
      <c r="A1022" s="14">
        <v>45852</v>
      </c>
      <c r="B1022" s="65" t="s">
        <v>14</v>
      </c>
      <c r="C1022" s="73" t="s">
        <v>121</v>
      </c>
      <c r="D1022" s="9">
        <v>18</v>
      </c>
      <c r="E1022" s="10">
        <v>1952460</v>
      </c>
    </row>
    <row r="1023" spans="1:5">
      <c r="A1023" s="14">
        <v>45852</v>
      </c>
      <c r="B1023" s="65" t="s">
        <v>48</v>
      </c>
      <c r="C1023" s="73" t="s">
        <v>121</v>
      </c>
      <c r="D1023" s="9">
        <v>18</v>
      </c>
      <c r="E1023" s="10">
        <v>1993608</v>
      </c>
    </row>
    <row r="1024" spans="1:5">
      <c r="A1024" s="14">
        <v>45852</v>
      </c>
      <c r="B1024" s="65" t="s">
        <v>14</v>
      </c>
      <c r="C1024" s="73" t="s">
        <v>122</v>
      </c>
      <c r="D1024" s="9">
        <v>-9</v>
      </c>
      <c r="E1024" s="10">
        <v>-974034</v>
      </c>
    </row>
    <row r="1025" spans="1:5">
      <c r="A1025" s="14">
        <v>45852</v>
      </c>
      <c r="B1025" s="65" t="s">
        <v>14</v>
      </c>
      <c r="C1025" s="73" t="s">
        <v>122</v>
      </c>
      <c r="D1025" s="9">
        <v>-9</v>
      </c>
      <c r="E1025" s="10">
        <v>-974034</v>
      </c>
    </row>
    <row r="1026" spans="1:5">
      <c r="A1026" s="14">
        <v>45852</v>
      </c>
      <c r="B1026" s="65" t="s">
        <v>14</v>
      </c>
      <c r="C1026" s="73" t="s">
        <v>122</v>
      </c>
      <c r="D1026" s="9">
        <v>-9</v>
      </c>
      <c r="E1026" s="10">
        <v>-974034</v>
      </c>
    </row>
    <row r="1027" spans="1:5">
      <c r="A1027" s="14">
        <v>45852</v>
      </c>
      <c r="B1027" s="65" t="s">
        <v>14</v>
      </c>
      <c r="C1027" s="73" t="s">
        <v>122</v>
      </c>
      <c r="D1027" s="9">
        <v>-9</v>
      </c>
      <c r="E1027" s="10">
        <v>-974034</v>
      </c>
    </row>
    <row r="1028" spans="1:5">
      <c r="A1028" s="14">
        <v>45852</v>
      </c>
      <c r="B1028" s="65" t="s">
        <v>14</v>
      </c>
      <c r="C1028" s="73" t="s">
        <v>122</v>
      </c>
      <c r="D1028" s="9">
        <v>-9</v>
      </c>
      <c r="E1028" s="10">
        <v>-974034</v>
      </c>
    </row>
    <row r="1029" spans="1:5">
      <c r="A1029" s="14">
        <v>45852</v>
      </c>
      <c r="B1029" s="65" t="s">
        <v>14</v>
      </c>
      <c r="C1029" s="73" t="s">
        <v>121</v>
      </c>
      <c r="D1029" s="9">
        <v>18</v>
      </c>
      <c r="E1029" s="10">
        <v>1937106</v>
      </c>
    </row>
    <row r="1030" spans="1:5">
      <c r="A1030" s="14">
        <v>45852</v>
      </c>
      <c r="B1030" s="65" t="s">
        <v>14</v>
      </c>
      <c r="C1030" s="73" t="s">
        <v>122</v>
      </c>
      <c r="D1030" s="9">
        <v>-9</v>
      </c>
      <c r="E1030" s="10">
        <v>-974034</v>
      </c>
    </row>
    <row r="1031" spans="1:5">
      <c r="A1031" s="14">
        <v>45852</v>
      </c>
      <c r="B1031" s="65" t="s">
        <v>15</v>
      </c>
      <c r="C1031" s="73" t="s">
        <v>121</v>
      </c>
      <c r="D1031" s="9">
        <v>9</v>
      </c>
      <c r="E1031" s="10">
        <v>990234</v>
      </c>
    </row>
    <row r="1032" spans="1:5">
      <c r="A1032" s="14">
        <v>45852</v>
      </c>
      <c r="B1032" s="65" t="s">
        <v>15</v>
      </c>
      <c r="C1032" s="73" t="s">
        <v>121</v>
      </c>
      <c r="D1032" s="9">
        <v>36</v>
      </c>
      <c r="E1032" s="10">
        <v>3960468</v>
      </c>
    </row>
    <row r="1033" spans="1:5">
      <c r="A1033" s="14">
        <v>45852</v>
      </c>
      <c r="B1033" s="65" t="s">
        <v>48</v>
      </c>
      <c r="C1033" s="73" t="s">
        <v>121</v>
      </c>
      <c r="D1033" s="9">
        <v>36</v>
      </c>
      <c r="E1033" s="10">
        <v>3987216</v>
      </c>
    </row>
    <row r="1034" spans="1:5">
      <c r="A1034" s="14">
        <v>45852</v>
      </c>
      <c r="B1034" s="65" t="s">
        <v>14</v>
      </c>
      <c r="C1034" s="73" t="s">
        <v>122</v>
      </c>
      <c r="D1034" s="9">
        <v>-11</v>
      </c>
      <c r="E1034" s="10">
        <v>-1190486</v>
      </c>
    </row>
    <row r="1035" spans="1:5">
      <c r="A1035" s="14">
        <v>45852</v>
      </c>
      <c r="B1035" s="65" t="s">
        <v>14</v>
      </c>
      <c r="C1035" s="73" t="s">
        <v>122</v>
      </c>
      <c r="D1035" s="9">
        <v>-78</v>
      </c>
      <c r="E1035" s="10">
        <v>-8441628</v>
      </c>
    </row>
    <row r="1036" spans="1:5">
      <c r="A1036" s="14">
        <v>45852</v>
      </c>
      <c r="B1036" s="65" t="s">
        <v>14</v>
      </c>
      <c r="C1036" s="73" t="s">
        <v>122</v>
      </c>
      <c r="D1036" s="9">
        <v>-9</v>
      </c>
      <c r="E1036" s="10">
        <v>-974034</v>
      </c>
    </row>
    <row r="1037" spans="1:5">
      <c r="A1037" s="14">
        <v>45852</v>
      </c>
      <c r="B1037" s="65" t="s">
        <v>14</v>
      </c>
      <c r="C1037" s="73" t="s">
        <v>122</v>
      </c>
      <c r="D1037" s="9">
        <v>-61</v>
      </c>
      <c r="E1037" s="10">
        <v>-6601786</v>
      </c>
    </row>
    <row r="1038" spans="1:5">
      <c r="A1038" s="14">
        <v>45852</v>
      </c>
      <c r="B1038" s="65" t="s">
        <v>14</v>
      </c>
      <c r="C1038" s="73" t="s">
        <v>122</v>
      </c>
      <c r="D1038" s="9">
        <v>-9</v>
      </c>
      <c r="E1038" s="10">
        <v>-974034</v>
      </c>
    </row>
    <row r="1039" spans="1:5">
      <c r="A1039" s="14">
        <v>45852</v>
      </c>
      <c r="B1039" s="65" t="s">
        <v>14</v>
      </c>
      <c r="C1039" s="73" t="s">
        <v>121</v>
      </c>
      <c r="D1039" s="9">
        <v>94</v>
      </c>
      <c r="E1039" s="10">
        <v>10173150</v>
      </c>
    </row>
    <row r="1040" spans="1:5">
      <c r="A1040" s="14">
        <v>45852</v>
      </c>
      <c r="B1040" s="65" t="s">
        <v>14</v>
      </c>
      <c r="C1040" s="73" t="s">
        <v>122</v>
      </c>
      <c r="D1040" s="9">
        <v>-92</v>
      </c>
      <c r="E1040" s="10">
        <v>-9956792</v>
      </c>
    </row>
    <row r="1041" spans="1:5">
      <c r="A1041" s="14">
        <v>45852</v>
      </c>
      <c r="B1041" s="65" t="s">
        <v>14</v>
      </c>
      <c r="C1041" s="73" t="s">
        <v>122</v>
      </c>
      <c r="D1041" s="9">
        <v>-18</v>
      </c>
      <c r="E1041" s="10">
        <v>-1948068</v>
      </c>
    </row>
    <row r="1042" spans="1:5">
      <c r="A1042" s="14">
        <v>45852</v>
      </c>
      <c r="B1042" s="65" t="s">
        <v>14</v>
      </c>
      <c r="C1042" s="73" t="s">
        <v>122</v>
      </c>
      <c r="D1042" s="9">
        <v>-9</v>
      </c>
      <c r="E1042" s="10">
        <v>-974034</v>
      </c>
    </row>
    <row r="1043" spans="1:5">
      <c r="A1043" s="14">
        <v>45852</v>
      </c>
      <c r="B1043" s="65" t="s">
        <v>14</v>
      </c>
      <c r="C1043" s="73" t="s">
        <v>122</v>
      </c>
      <c r="D1043" s="9">
        <v>-46</v>
      </c>
      <c r="E1043" s="10">
        <v>-4978396</v>
      </c>
    </row>
    <row r="1044" spans="1:5">
      <c r="A1044" s="14">
        <v>45852</v>
      </c>
      <c r="B1044" s="65" t="s">
        <v>46</v>
      </c>
      <c r="C1044" s="73" t="s">
        <v>121</v>
      </c>
      <c r="D1044" s="9">
        <v>96</v>
      </c>
      <c r="E1044" s="10">
        <v>10030560</v>
      </c>
    </row>
    <row r="1045" spans="1:5">
      <c r="A1045" s="14">
        <v>45852</v>
      </c>
      <c r="B1045" s="65" t="s">
        <v>14</v>
      </c>
      <c r="C1045" s="73" t="s">
        <v>122</v>
      </c>
      <c r="D1045" s="9">
        <v>-46</v>
      </c>
      <c r="E1045" s="10">
        <v>-4978396</v>
      </c>
    </row>
    <row r="1046" spans="1:5">
      <c r="A1046" s="14">
        <v>45852</v>
      </c>
      <c r="B1046" s="65" t="s">
        <v>14</v>
      </c>
      <c r="C1046" s="73" t="s">
        <v>122</v>
      </c>
      <c r="D1046" s="9">
        <v>-9</v>
      </c>
      <c r="E1046" s="10">
        <v>-974034</v>
      </c>
    </row>
    <row r="1047" spans="1:5">
      <c r="A1047" s="14">
        <v>45852</v>
      </c>
      <c r="B1047" s="65" t="s">
        <v>14</v>
      </c>
      <c r="C1047" s="73" t="s">
        <v>122</v>
      </c>
      <c r="D1047" s="9">
        <v>-18</v>
      </c>
      <c r="E1047" s="10">
        <v>-1948068</v>
      </c>
    </row>
    <row r="1048" spans="1:5">
      <c r="A1048" s="14">
        <v>45852</v>
      </c>
      <c r="B1048" s="65" t="s">
        <v>48</v>
      </c>
      <c r="C1048" s="73" t="s">
        <v>121</v>
      </c>
      <c r="D1048" s="9">
        <v>398</v>
      </c>
      <c r="E1048" s="10">
        <v>44074520</v>
      </c>
    </row>
    <row r="1049" spans="1:5">
      <c r="A1049" s="14">
        <v>45852</v>
      </c>
      <c r="B1049" s="65" t="s">
        <v>14</v>
      </c>
      <c r="C1049" s="73" t="s">
        <v>122</v>
      </c>
      <c r="D1049" s="9">
        <v>-184</v>
      </c>
      <c r="E1049" s="10">
        <v>-19913584</v>
      </c>
    </row>
    <row r="1050" spans="1:5">
      <c r="A1050" s="14">
        <v>45852</v>
      </c>
      <c r="B1050" s="65" t="s">
        <v>14</v>
      </c>
      <c r="C1050" s="73" t="s">
        <v>121</v>
      </c>
      <c r="D1050" s="9">
        <v>464</v>
      </c>
      <c r="E1050" s="10">
        <v>49934288</v>
      </c>
    </row>
    <row r="1051" spans="1:5">
      <c r="A1051" s="14">
        <v>45852</v>
      </c>
      <c r="B1051" s="65" t="s">
        <v>14</v>
      </c>
      <c r="C1051" s="73" t="s">
        <v>121</v>
      </c>
      <c r="D1051" s="9">
        <v>99</v>
      </c>
      <c r="E1051" s="10">
        <v>10654083</v>
      </c>
    </row>
    <row r="1052" spans="1:5">
      <c r="A1052" s="14">
        <v>45852</v>
      </c>
      <c r="B1052" s="65" t="s">
        <v>14</v>
      </c>
      <c r="C1052" s="73" t="s">
        <v>122</v>
      </c>
      <c r="D1052" s="9">
        <v>-9</v>
      </c>
      <c r="E1052" s="10">
        <v>-974034</v>
      </c>
    </row>
    <row r="1053" spans="1:5">
      <c r="A1053" s="14">
        <v>45852</v>
      </c>
      <c r="B1053" s="65" t="s">
        <v>14</v>
      </c>
      <c r="C1053" s="73" t="s">
        <v>122</v>
      </c>
      <c r="D1053" s="9">
        <v>-31</v>
      </c>
      <c r="E1053" s="10">
        <v>-3355006</v>
      </c>
    </row>
    <row r="1054" spans="1:5">
      <c r="A1054" s="14">
        <v>45852</v>
      </c>
      <c r="B1054" s="65" t="s">
        <v>14</v>
      </c>
      <c r="C1054" s="73" t="s">
        <v>122</v>
      </c>
      <c r="D1054" s="9">
        <v>-185</v>
      </c>
      <c r="E1054" s="10">
        <v>-20021810</v>
      </c>
    </row>
    <row r="1055" spans="1:5">
      <c r="A1055" s="14">
        <v>45852</v>
      </c>
      <c r="B1055" s="65" t="s">
        <v>14</v>
      </c>
      <c r="C1055" s="73" t="s">
        <v>122</v>
      </c>
      <c r="D1055" s="9">
        <v>-137</v>
      </c>
      <c r="E1055" s="10">
        <v>-14826962</v>
      </c>
    </row>
    <row r="1056" spans="1:5">
      <c r="A1056" s="14">
        <v>45852</v>
      </c>
      <c r="B1056" s="65" t="s">
        <v>14</v>
      </c>
      <c r="C1056" s="73" t="s">
        <v>121</v>
      </c>
      <c r="D1056" s="9">
        <v>25</v>
      </c>
      <c r="E1056" s="10">
        <v>2690425</v>
      </c>
    </row>
    <row r="1057" spans="1:5">
      <c r="A1057" s="14">
        <v>45852</v>
      </c>
      <c r="B1057" s="65" t="s">
        <v>14</v>
      </c>
      <c r="C1057" s="73" t="s">
        <v>121</v>
      </c>
      <c r="D1057" s="9">
        <v>92</v>
      </c>
      <c r="E1057" s="10">
        <v>9926616</v>
      </c>
    </row>
    <row r="1058" spans="1:5">
      <c r="A1058" s="14">
        <v>45852</v>
      </c>
      <c r="B1058" s="65" t="s">
        <v>14</v>
      </c>
      <c r="C1058" s="73" t="s">
        <v>122</v>
      </c>
      <c r="D1058" s="9">
        <v>-10</v>
      </c>
      <c r="E1058" s="10">
        <v>-1082260</v>
      </c>
    </row>
    <row r="1059" spans="1:5">
      <c r="A1059" s="14">
        <v>45852</v>
      </c>
      <c r="B1059" s="65" t="s">
        <v>14</v>
      </c>
      <c r="C1059" s="73" t="s">
        <v>122</v>
      </c>
      <c r="D1059" s="9">
        <v>-138</v>
      </c>
      <c r="E1059" s="10">
        <v>-14935188</v>
      </c>
    </row>
    <row r="1060" spans="1:5">
      <c r="A1060" s="14">
        <v>45852</v>
      </c>
      <c r="B1060" s="65" t="s">
        <v>14</v>
      </c>
      <c r="C1060" s="73" t="s">
        <v>122</v>
      </c>
      <c r="D1060" s="9">
        <v>-9</v>
      </c>
      <c r="E1060" s="10">
        <v>-974034</v>
      </c>
    </row>
    <row r="1061" spans="1:5">
      <c r="A1061" s="14">
        <v>45852</v>
      </c>
      <c r="B1061" s="65" t="s">
        <v>14</v>
      </c>
      <c r="C1061" s="73" t="s">
        <v>122</v>
      </c>
      <c r="D1061" s="9">
        <v>-923</v>
      </c>
      <c r="E1061" s="10">
        <v>-99892598</v>
      </c>
    </row>
    <row r="1062" spans="1:5">
      <c r="A1062" s="14">
        <v>45852</v>
      </c>
      <c r="B1062" s="65" t="s">
        <v>46</v>
      </c>
      <c r="C1062" s="73" t="s">
        <v>121</v>
      </c>
      <c r="D1062" s="9">
        <v>4072</v>
      </c>
      <c r="E1062" s="10">
        <v>422938280</v>
      </c>
    </row>
    <row r="1063" spans="1:5">
      <c r="A1063" s="14">
        <v>45852</v>
      </c>
      <c r="B1063" s="65" t="s">
        <v>14</v>
      </c>
      <c r="C1063" s="73" t="s">
        <v>121</v>
      </c>
      <c r="D1063" s="9">
        <v>18</v>
      </c>
      <c r="E1063" s="10">
        <v>1971594</v>
      </c>
    </row>
    <row r="1064" spans="1:5">
      <c r="A1064" s="14">
        <v>45852</v>
      </c>
      <c r="B1064" s="65" t="s">
        <v>14</v>
      </c>
      <c r="C1064" s="73" t="s">
        <v>122</v>
      </c>
      <c r="D1064" s="9">
        <v>-111</v>
      </c>
      <c r="E1064" s="10">
        <v>-12013086</v>
      </c>
    </row>
    <row r="1065" spans="1:5">
      <c r="A1065" s="14">
        <v>45852</v>
      </c>
      <c r="B1065" s="65" t="s">
        <v>14</v>
      </c>
      <c r="C1065" s="73" t="s">
        <v>122</v>
      </c>
      <c r="D1065" s="9">
        <v>-10</v>
      </c>
      <c r="E1065" s="10">
        <v>-1082260</v>
      </c>
    </row>
    <row r="1066" spans="1:5">
      <c r="A1066" s="14">
        <v>45852</v>
      </c>
      <c r="B1066" s="65" t="s">
        <v>14</v>
      </c>
      <c r="C1066" s="73" t="s">
        <v>122</v>
      </c>
      <c r="D1066" s="9">
        <v>-9</v>
      </c>
      <c r="E1066" s="10">
        <v>-974034</v>
      </c>
    </row>
    <row r="1067" spans="1:5">
      <c r="A1067" s="14">
        <v>45852</v>
      </c>
      <c r="B1067" s="65" t="s">
        <v>14</v>
      </c>
      <c r="C1067" s="73" t="s">
        <v>122</v>
      </c>
      <c r="D1067" s="9">
        <v>-30</v>
      </c>
      <c r="E1067" s="10">
        <v>-3246780</v>
      </c>
    </row>
    <row r="1068" spans="1:5">
      <c r="A1068" s="14">
        <v>45852</v>
      </c>
      <c r="B1068" s="65" t="s">
        <v>14</v>
      </c>
      <c r="C1068" s="73" t="s">
        <v>122</v>
      </c>
      <c r="D1068" s="9">
        <v>-184</v>
      </c>
      <c r="E1068" s="10">
        <v>-19913584</v>
      </c>
    </row>
    <row r="1069" spans="1:5">
      <c r="A1069" s="14">
        <v>45852</v>
      </c>
      <c r="B1069" s="65" t="s">
        <v>46</v>
      </c>
      <c r="C1069" s="73" t="s">
        <v>121</v>
      </c>
      <c r="D1069" s="9">
        <v>28</v>
      </c>
      <c r="E1069" s="10">
        <v>2936752</v>
      </c>
    </row>
    <row r="1070" spans="1:5">
      <c r="A1070" s="14">
        <v>45852</v>
      </c>
      <c r="B1070" s="65" t="s">
        <v>14</v>
      </c>
      <c r="C1070" s="73" t="s">
        <v>122</v>
      </c>
      <c r="D1070" s="9">
        <v>-277</v>
      </c>
      <c r="E1070" s="10">
        <v>-29978602</v>
      </c>
    </row>
    <row r="1071" spans="1:5">
      <c r="A1071" s="14">
        <v>45852</v>
      </c>
      <c r="B1071" s="65" t="s">
        <v>14</v>
      </c>
      <c r="C1071" s="73" t="s">
        <v>122</v>
      </c>
      <c r="D1071" s="9">
        <v>-554</v>
      </c>
      <c r="E1071" s="10">
        <v>-59957204</v>
      </c>
    </row>
    <row r="1072" spans="1:5">
      <c r="A1072" s="14">
        <v>45852</v>
      </c>
      <c r="B1072" s="65" t="s">
        <v>46</v>
      </c>
      <c r="C1072" s="73" t="s">
        <v>121</v>
      </c>
      <c r="D1072" s="9">
        <v>185</v>
      </c>
      <c r="E1072" s="10">
        <v>19143615</v>
      </c>
    </row>
    <row r="1073" spans="1:5">
      <c r="A1073" s="14">
        <v>45852</v>
      </c>
      <c r="B1073" s="65" t="s">
        <v>14</v>
      </c>
      <c r="C1073" s="73" t="s">
        <v>122</v>
      </c>
      <c r="D1073" s="9">
        <v>-277</v>
      </c>
      <c r="E1073" s="10">
        <v>-29978602</v>
      </c>
    </row>
    <row r="1074" spans="1:5">
      <c r="A1074" s="14">
        <v>45852</v>
      </c>
      <c r="B1074" s="65" t="s">
        <v>14</v>
      </c>
      <c r="C1074" s="73" t="s">
        <v>122</v>
      </c>
      <c r="D1074" s="9">
        <v>-185</v>
      </c>
      <c r="E1074" s="10">
        <v>-20021810</v>
      </c>
    </row>
    <row r="1075" spans="1:5">
      <c r="A1075" s="14">
        <v>45852</v>
      </c>
      <c r="B1075" s="65" t="s">
        <v>14</v>
      </c>
      <c r="C1075" s="73" t="s">
        <v>122</v>
      </c>
      <c r="D1075" s="9">
        <v>-92</v>
      </c>
      <c r="E1075" s="10">
        <v>-9956792</v>
      </c>
    </row>
    <row r="1076" spans="1:5">
      <c r="A1076" s="14">
        <v>45852</v>
      </c>
      <c r="B1076" s="65" t="s">
        <v>14</v>
      </c>
      <c r="C1076" s="73" t="s">
        <v>122</v>
      </c>
      <c r="D1076" s="9">
        <v>-92</v>
      </c>
      <c r="E1076" s="10">
        <v>-9956792</v>
      </c>
    </row>
    <row r="1077" spans="1:5">
      <c r="A1077" s="14">
        <v>45852</v>
      </c>
      <c r="B1077" s="65" t="s">
        <v>14</v>
      </c>
      <c r="C1077" s="73" t="s">
        <v>122</v>
      </c>
      <c r="D1077" s="9">
        <v>-92</v>
      </c>
      <c r="E1077" s="10">
        <v>-9956792</v>
      </c>
    </row>
    <row r="1078" spans="1:5">
      <c r="A1078" s="14">
        <v>45852</v>
      </c>
      <c r="B1078" s="65" t="s">
        <v>14</v>
      </c>
      <c r="C1078" s="73" t="s">
        <v>122</v>
      </c>
      <c r="D1078" s="9">
        <v>-1019</v>
      </c>
      <c r="E1078" s="10">
        <v>-110282294</v>
      </c>
    </row>
    <row r="1079" spans="1:5">
      <c r="A1079" s="14">
        <v>45852</v>
      </c>
      <c r="B1079" s="65" t="s">
        <v>14</v>
      </c>
      <c r="C1079" s="73" t="s">
        <v>122</v>
      </c>
      <c r="D1079" s="9">
        <v>-138</v>
      </c>
      <c r="E1079" s="10">
        <v>-14935188</v>
      </c>
    </row>
    <row r="1080" spans="1:5">
      <c r="A1080" s="14">
        <v>45852</v>
      </c>
      <c r="B1080" s="65" t="s">
        <v>14</v>
      </c>
      <c r="C1080" s="73" t="s">
        <v>122</v>
      </c>
      <c r="D1080" s="9">
        <v>-139</v>
      </c>
      <c r="E1080" s="10">
        <v>-15043414</v>
      </c>
    </row>
    <row r="1081" spans="1:5">
      <c r="A1081" s="14">
        <v>45852</v>
      </c>
      <c r="B1081" s="65" t="s">
        <v>14</v>
      </c>
      <c r="C1081" s="73" t="s">
        <v>122</v>
      </c>
      <c r="D1081" s="9">
        <v>-92</v>
      </c>
      <c r="E1081" s="10">
        <v>-9956792</v>
      </c>
    </row>
    <row r="1082" spans="1:5">
      <c r="A1082" s="14">
        <v>45852</v>
      </c>
      <c r="B1082" s="65" t="s">
        <v>14</v>
      </c>
      <c r="C1082" s="73" t="s">
        <v>122</v>
      </c>
      <c r="D1082" s="9">
        <v>-230</v>
      </c>
      <c r="E1082" s="10">
        <v>-24891980</v>
      </c>
    </row>
    <row r="1083" spans="1:5">
      <c r="A1083" s="14">
        <v>45852</v>
      </c>
      <c r="B1083" s="65" t="s">
        <v>14</v>
      </c>
      <c r="C1083" s="73" t="s">
        <v>121</v>
      </c>
      <c r="D1083" s="9">
        <v>93</v>
      </c>
      <c r="E1083" s="10">
        <v>10089012</v>
      </c>
    </row>
    <row r="1084" spans="1:5">
      <c r="A1084" s="14">
        <v>45852</v>
      </c>
      <c r="B1084" s="65" t="s">
        <v>14</v>
      </c>
      <c r="C1084" s="73" t="s">
        <v>122</v>
      </c>
      <c r="D1084" s="9">
        <v>-9</v>
      </c>
      <c r="E1084" s="10">
        <v>-974034</v>
      </c>
    </row>
    <row r="1085" spans="1:5">
      <c r="A1085" s="14">
        <v>45852</v>
      </c>
      <c r="B1085" s="65" t="s">
        <v>14</v>
      </c>
      <c r="C1085" s="73" t="s">
        <v>122</v>
      </c>
      <c r="D1085" s="9">
        <v>-46</v>
      </c>
      <c r="E1085" s="10">
        <v>-4978396</v>
      </c>
    </row>
    <row r="1086" spans="1:5">
      <c r="A1086" s="14">
        <v>45852</v>
      </c>
      <c r="B1086" s="65" t="s">
        <v>14</v>
      </c>
      <c r="C1086" s="73" t="s">
        <v>122</v>
      </c>
      <c r="D1086" s="9">
        <v>-20</v>
      </c>
      <c r="E1086" s="10">
        <v>-2164520</v>
      </c>
    </row>
    <row r="1087" spans="1:5">
      <c r="A1087" s="14">
        <v>45852</v>
      </c>
      <c r="B1087" s="65" t="s">
        <v>14</v>
      </c>
      <c r="C1087" s="73" t="s">
        <v>122</v>
      </c>
      <c r="D1087" s="9">
        <v>-554</v>
      </c>
      <c r="E1087" s="10">
        <v>-59957204</v>
      </c>
    </row>
    <row r="1088" spans="1:5">
      <c r="A1088" s="14">
        <v>45852</v>
      </c>
      <c r="B1088" s="65" t="s">
        <v>14</v>
      </c>
      <c r="C1088" s="73" t="s">
        <v>121</v>
      </c>
      <c r="D1088" s="9">
        <v>92</v>
      </c>
      <c r="E1088" s="10">
        <v>9949616</v>
      </c>
    </row>
    <row r="1089" spans="1:5">
      <c r="A1089" s="14">
        <v>45852</v>
      </c>
      <c r="B1089" s="65" t="s">
        <v>46</v>
      </c>
      <c r="C1089" s="73" t="s">
        <v>121</v>
      </c>
      <c r="D1089" s="9">
        <v>135</v>
      </c>
      <c r="E1089" s="10">
        <v>14159340</v>
      </c>
    </row>
    <row r="1090" spans="1:5">
      <c r="A1090" s="14">
        <v>45852</v>
      </c>
      <c r="B1090" s="65" t="s">
        <v>14</v>
      </c>
      <c r="C1090" s="73" t="s">
        <v>122</v>
      </c>
      <c r="D1090" s="9">
        <v>-923</v>
      </c>
      <c r="E1090" s="10">
        <v>-99892598</v>
      </c>
    </row>
    <row r="1091" spans="1:5">
      <c r="A1091" s="14">
        <v>45852</v>
      </c>
      <c r="B1091" s="65" t="s">
        <v>48</v>
      </c>
      <c r="C1091" s="73" t="s">
        <v>121</v>
      </c>
      <c r="D1091" s="9">
        <v>9</v>
      </c>
      <c r="E1091" s="10">
        <v>997074</v>
      </c>
    </row>
    <row r="1092" spans="1:5">
      <c r="A1092" s="14">
        <v>45852</v>
      </c>
      <c r="B1092" s="65" t="s">
        <v>14</v>
      </c>
      <c r="C1092" s="73" t="s">
        <v>121</v>
      </c>
      <c r="D1092" s="9">
        <v>9</v>
      </c>
      <c r="E1092" s="10">
        <v>973449</v>
      </c>
    </row>
    <row r="1093" spans="1:5">
      <c r="A1093" s="14">
        <v>45852</v>
      </c>
      <c r="B1093" s="65" t="s">
        <v>46</v>
      </c>
      <c r="C1093" s="73" t="s">
        <v>121</v>
      </c>
      <c r="D1093" s="9">
        <v>9</v>
      </c>
      <c r="E1093" s="10">
        <v>935334</v>
      </c>
    </row>
    <row r="1094" spans="1:5">
      <c r="A1094" s="14">
        <v>45852</v>
      </c>
      <c r="B1094" s="65" t="s">
        <v>46</v>
      </c>
      <c r="C1094" s="73" t="s">
        <v>121</v>
      </c>
      <c r="D1094" s="9">
        <v>9</v>
      </c>
      <c r="E1094" s="10">
        <v>934218</v>
      </c>
    </row>
    <row r="1095" spans="1:5">
      <c r="A1095" s="14">
        <v>45852</v>
      </c>
      <c r="B1095" s="65" t="s">
        <v>15</v>
      </c>
      <c r="C1095" s="73" t="s">
        <v>121</v>
      </c>
      <c r="D1095" s="9">
        <v>36</v>
      </c>
      <c r="E1095" s="10">
        <v>3904056</v>
      </c>
    </row>
    <row r="1096" spans="1:5">
      <c r="A1096" s="14">
        <v>45852</v>
      </c>
      <c r="B1096" s="65" t="s">
        <v>46</v>
      </c>
      <c r="C1096" s="73" t="s">
        <v>121</v>
      </c>
      <c r="D1096" s="9">
        <v>90</v>
      </c>
      <c r="E1096" s="10">
        <v>9339480</v>
      </c>
    </row>
    <row r="1097" spans="1:5">
      <c r="A1097" s="14">
        <v>45852</v>
      </c>
      <c r="B1097" s="65" t="s">
        <v>46</v>
      </c>
      <c r="C1097" s="73" t="s">
        <v>121</v>
      </c>
      <c r="D1097" s="9">
        <v>91</v>
      </c>
      <c r="E1097" s="10">
        <v>9393930</v>
      </c>
    </row>
    <row r="1098" spans="1:5">
      <c r="A1098" s="14">
        <v>45852</v>
      </c>
      <c r="B1098" s="65" t="s">
        <v>14</v>
      </c>
      <c r="C1098" s="73" t="s">
        <v>121</v>
      </c>
      <c r="D1098" s="9">
        <v>278</v>
      </c>
      <c r="E1098" s="10">
        <v>29917526</v>
      </c>
    </row>
    <row r="1099" spans="1:5">
      <c r="A1099" s="14">
        <v>45852</v>
      </c>
      <c r="B1099" s="65" t="s">
        <v>14</v>
      </c>
      <c r="C1099" s="73" t="s">
        <v>122</v>
      </c>
      <c r="D1099" s="9">
        <v>-46</v>
      </c>
      <c r="E1099" s="10">
        <v>-4978396</v>
      </c>
    </row>
    <row r="1100" spans="1:5">
      <c r="A1100" s="14">
        <v>45852</v>
      </c>
      <c r="B1100" s="65" t="s">
        <v>15</v>
      </c>
      <c r="C1100" s="73" t="s">
        <v>121</v>
      </c>
      <c r="D1100" s="9">
        <v>93</v>
      </c>
      <c r="E1100" s="10">
        <v>10075527</v>
      </c>
    </row>
    <row r="1101" spans="1:5">
      <c r="A1101" s="14">
        <v>45852</v>
      </c>
      <c r="B1101" s="65" t="s">
        <v>14</v>
      </c>
      <c r="C1101" s="73" t="s">
        <v>122</v>
      </c>
      <c r="D1101" s="9">
        <v>-78</v>
      </c>
      <c r="E1101" s="10">
        <v>-8441628</v>
      </c>
    </row>
    <row r="1102" spans="1:5">
      <c r="A1102" s="14">
        <v>45852</v>
      </c>
      <c r="B1102" s="65" t="s">
        <v>14</v>
      </c>
      <c r="C1102" s="73" t="s">
        <v>122</v>
      </c>
      <c r="D1102" s="9">
        <v>-36</v>
      </c>
      <c r="E1102" s="10">
        <v>-3896136</v>
      </c>
    </row>
    <row r="1103" spans="1:5">
      <c r="A1103" s="14">
        <v>45852</v>
      </c>
      <c r="B1103" s="65" t="s">
        <v>14</v>
      </c>
      <c r="C1103" s="73" t="s">
        <v>122</v>
      </c>
      <c r="D1103" s="9">
        <v>-60</v>
      </c>
      <c r="E1103" s="10">
        <v>-6493560</v>
      </c>
    </row>
    <row r="1104" spans="1:5">
      <c r="A1104" s="14">
        <v>45852</v>
      </c>
      <c r="B1104" s="65" t="s">
        <v>46</v>
      </c>
      <c r="C1104" s="73" t="s">
        <v>121</v>
      </c>
      <c r="D1104" s="9">
        <v>45</v>
      </c>
      <c r="E1104" s="10">
        <v>4696560</v>
      </c>
    </row>
    <row r="1105" spans="1:5">
      <c r="A1105" s="14">
        <v>45852</v>
      </c>
      <c r="B1105" s="65" t="s">
        <v>14</v>
      </c>
      <c r="C1105" s="73" t="s">
        <v>122</v>
      </c>
      <c r="D1105" s="9">
        <v>-149</v>
      </c>
      <c r="E1105" s="10">
        <v>-16125674</v>
      </c>
    </row>
    <row r="1106" spans="1:5">
      <c r="A1106" s="14">
        <v>45852</v>
      </c>
      <c r="B1106" s="65" t="s">
        <v>46</v>
      </c>
      <c r="C1106" s="73" t="s">
        <v>121</v>
      </c>
      <c r="D1106" s="9">
        <v>30</v>
      </c>
      <c r="E1106" s="10">
        <v>3135030</v>
      </c>
    </row>
    <row r="1107" spans="1:5">
      <c r="A1107" s="14">
        <v>45852</v>
      </c>
      <c r="B1107" s="65" t="s">
        <v>14</v>
      </c>
      <c r="C1107" s="73" t="s">
        <v>122</v>
      </c>
      <c r="D1107" s="9">
        <v>-230</v>
      </c>
      <c r="E1107" s="10">
        <v>-24891980</v>
      </c>
    </row>
    <row r="1108" spans="1:5">
      <c r="A1108" s="14">
        <v>45852</v>
      </c>
      <c r="B1108" s="65" t="s">
        <v>14</v>
      </c>
      <c r="C1108" s="73" t="s">
        <v>121</v>
      </c>
      <c r="D1108" s="9">
        <v>12</v>
      </c>
      <c r="E1108" s="10">
        <v>1293912</v>
      </c>
    </row>
    <row r="1109" spans="1:5">
      <c r="A1109" s="14">
        <v>45852</v>
      </c>
      <c r="B1109" s="65" t="s">
        <v>14</v>
      </c>
      <c r="C1109" s="73" t="s">
        <v>121</v>
      </c>
      <c r="D1109" s="9">
        <v>12</v>
      </c>
      <c r="E1109" s="10">
        <v>1295400</v>
      </c>
    </row>
    <row r="1110" spans="1:5">
      <c r="A1110" s="14">
        <v>45852</v>
      </c>
      <c r="B1110" s="65" t="s">
        <v>14</v>
      </c>
      <c r="C1110" s="73" t="s">
        <v>122</v>
      </c>
      <c r="D1110" s="9">
        <v>-92</v>
      </c>
      <c r="E1110" s="10">
        <v>-9956792</v>
      </c>
    </row>
    <row r="1111" spans="1:5">
      <c r="A1111" s="14">
        <v>45852</v>
      </c>
      <c r="B1111" s="65" t="s">
        <v>14</v>
      </c>
      <c r="C1111" s="73" t="s">
        <v>122</v>
      </c>
      <c r="D1111" s="9">
        <v>-9</v>
      </c>
      <c r="E1111" s="10">
        <v>-974034</v>
      </c>
    </row>
    <row r="1112" spans="1:5">
      <c r="A1112" s="14">
        <v>45852</v>
      </c>
      <c r="B1112" s="65" t="s">
        <v>14</v>
      </c>
      <c r="C1112" s="73" t="s">
        <v>122</v>
      </c>
      <c r="D1112" s="9">
        <v>-9</v>
      </c>
      <c r="E1112" s="10">
        <v>-974034</v>
      </c>
    </row>
    <row r="1113" spans="1:5">
      <c r="A1113" s="14">
        <v>45852</v>
      </c>
      <c r="B1113" s="65" t="s">
        <v>14</v>
      </c>
      <c r="C1113" s="73" t="s">
        <v>122</v>
      </c>
      <c r="D1113" s="9">
        <v>-461</v>
      </c>
      <c r="E1113" s="10">
        <v>-49892186</v>
      </c>
    </row>
    <row r="1114" spans="1:5">
      <c r="A1114" s="14">
        <v>45852</v>
      </c>
      <c r="B1114" s="65" t="s">
        <v>14</v>
      </c>
      <c r="C1114" s="73" t="s">
        <v>122</v>
      </c>
      <c r="D1114" s="9">
        <v>-230</v>
      </c>
      <c r="E1114" s="10">
        <v>-24891980</v>
      </c>
    </row>
    <row r="1115" spans="1:5">
      <c r="A1115" s="14">
        <v>45852</v>
      </c>
      <c r="B1115" s="65" t="s">
        <v>14</v>
      </c>
      <c r="C1115" s="73" t="s">
        <v>122</v>
      </c>
      <c r="D1115" s="9">
        <v>-46</v>
      </c>
      <c r="E1115" s="10">
        <v>-4978396</v>
      </c>
    </row>
    <row r="1116" spans="1:5">
      <c r="A1116" s="14">
        <v>45852</v>
      </c>
      <c r="B1116" s="65" t="s">
        <v>14</v>
      </c>
      <c r="C1116" s="73" t="s">
        <v>122</v>
      </c>
      <c r="D1116" s="9">
        <v>-17</v>
      </c>
      <c r="E1116" s="10">
        <v>-1839842</v>
      </c>
    </row>
    <row r="1117" spans="1:5">
      <c r="A1117" s="14">
        <v>45852</v>
      </c>
      <c r="B1117" s="65" t="s">
        <v>90</v>
      </c>
      <c r="C1117" s="73" t="s">
        <v>121</v>
      </c>
      <c r="D1117" s="9">
        <v>18</v>
      </c>
      <c r="E1117" s="10">
        <v>1958436</v>
      </c>
    </row>
    <row r="1118" spans="1:5">
      <c r="A1118" s="14">
        <v>45852</v>
      </c>
      <c r="B1118" s="65" t="s">
        <v>46</v>
      </c>
      <c r="C1118" s="73" t="s">
        <v>121</v>
      </c>
      <c r="D1118" s="9">
        <v>18</v>
      </c>
      <c r="E1118" s="10">
        <v>1870128</v>
      </c>
    </row>
    <row r="1119" spans="1:5">
      <c r="A1119" s="14">
        <v>45852</v>
      </c>
      <c r="B1119" s="65" t="s">
        <v>46</v>
      </c>
      <c r="C1119" s="73" t="s">
        <v>121</v>
      </c>
      <c r="D1119" s="9">
        <v>9</v>
      </c>
      <c r="E1119" s="10">
        <v>934920</v>
      </c>
    </row>
    <row r="1120" spans="1:5">
      <c r="A1120" s="14">
        <v>45852</v>
      </c>
      <c r="B1120" s="65" t="s">
        <v>48</v>
      </c>
      <c r="C1120" s="73" t="s">
        <v>121</v>
      </c>
      <c r="D1120" s="9">
        <v>45</v>
      </c>
      <c r="E1120" s="10">
        <v>4985370</v>
      </c>
    </row>
    <row r="1121" spans="1:5">
      <c r="A1121" s="14">
        <v>45852</v>
      </c>
      <c r="B1121" s="65" t="s">
        <v>14</v>
      </c>
      <c r="C1121" s="73" t="s">
        <v>121</v>
      </c>
      <c r="D1121" s="9">
        <v>464</v>
      </c>
      <c r="E1121" s="10">
        <v>49934288</v>
      </c>
    </row>
    <row r="1122" spans="1:5">
      <c r="A1122" s="14">
        <v>45852</v>
      </c>
      <c r="B1122" s="65" t="s">
        <v>14</v>
      </c>
      <c r="C1122" s="73" t="s">
        <v>121</v>
      </c>
      <c r="D1122" s="9">
        <v>464</v>
      </c>
      <c r="E1122" s="10">
        <v>49934288</v>
      </c>
    </row>
    <row r="1123" spans="1:5">
      <c r="A1123" s="14">
        <v>45852</v>
      </c>
      <c r="B1123" s="65" t="s">
        <v>14</v>
      </c>
      <c r="C1123" s="73" t="s">
        <v>122</v>
      </c>
      <c r="D1123" s="9">
        <v>-923</v>
      </c>
      <c r="E1123" s="10">
        <v>-99892598</v>
      </c>
    </row>
    <row r="1124" spans="1:5">
      <c r="A1124" s="14">
        <v>45852</v>
      </c>
      <c r="B1124" s="65" t="s">
        <v>14</v>
      </c>
      <c r="C1124" s="73" t="s">
        <v>121</v>
      </c>
      <c r="D1124" s="9">
        <v>84</v>
      </c>
      <c r="E1124" s="10">
        <v>9111480</v>
      </c>
    </row>
    <row r="1125" spans="1:5">
      <c r="A1125" s="14">
        <v>45853</v>
      </c>
      <c r="B1125" s="65" t="s">
        <v>46</v>
      </c>
      <c r="C1125" s="73" t="s">
        <v>121</v>
      </c>
      <c r="D1125" s="9">
        <v>280</v>
      </c>
      <c r="E1125" s="10">
        <v>29377880</v>
      </c>
    </row>
    <row r="1126" spans="1:5">
      <c r="A1126" s="14">
        <v>45853</v>
      </c>
      <c r="B1126" s="65" t="s">
        <v>46</v>
      </c>
      <c r="C1126" s="73" t="s">
        <v>121</v>
      </c>
      <c r="D1126" s="9">
        <v>257</v>
      </c>
      <c r="E1126" s="10">
        <v>26964697</v>
      </c>
    </row>
    <row r="1127" spans="1:5">
      <c r="A1127" s="14">
        <v>45853</v>
      </c>
      <c r="B1127" s="65" t="s">
        <v>14</v>
      </c>
      <c r="C1127" s="73" t="s">
        <v>121</v>
      </c>
      <c r="D1127" s="9">
        <v>83</v>
      </c>
      <c r="E1127" s="10">
        <v>8936942</v>
      </c>
    </row>
    <row r="1128" spans="1:5">
      <c r="A1128" s="14">
        <v>45853</v>
      </c>
      <c r="B1128" s="65" t="s">
        <v>14</v>
      </c>
      <c r="C1128" s="73" t="s">
        <v>121</v>
      </c>
      <c r="D1128" s="9">
        <v>92</v>
      </c>
      <c r="E1128" s="10">
        <v>9906008</v>
      </c>
    </row>
    <row r="1129" spans="1:5">
      <c r="A1129" s="14">
        <v>45853</v>
      </c>
      <c r="B1129" s="65" t="s">
        <v>14</v>
      </c>
      <c r="C1129" s="73" t="s">
        <v>121</v>
      </c>
      <c r="D1129" s="9">
        <v>278</v>
      </c>
      <c r="E1129" s="10">
        <v>29933372</v>
      </c>
    </row>
    <row r="1130" spans="1:5">
      <c r="A1130" s="14">
        <v>45853</v>
      </c>
      <c r="B1130" s="65" t="s">
        <v>14</v>
      </c>
      <c r="C1130" s="73" t="s">
        <v>121</v>
      </c>
      <c r="D1130" s="9">
        <v>464</v>
      </c>
      <c r="E1130" s="10">
        <v>49960736</v>
      </c>
    </row>
    <row r="1131" spans="1:5">
      <c r="A1131" s="14">
        <v>45853</v>
      </c>
      <c r="B1131" s="65" t="s">
        <v>14</v>
      </c>
      <c r="C1131" s="73" t="s">
        <v>121</v>
      </c>
      <c r="D1131" s="9">
        <v>111</v>
      </c>
      <c r="E1131" s="10">
        <v>11951814</v>
      </c>
    </row>
    <row r="1132" spans="1:5">
      <c r="A1132" s="14">
        <v>45853</v>
      </c>
      <c r="B1132" s="65" t="s">
        <v>14</v>
      </c>
      <c r="C1132" s="73" t="s">
        <v>121</v>
      </c>
      <c r="D1132" s="9">
        <v>9</v>
      </c>
      <c r="E1132" s="10">
        <v>969066</v>
      </c>
    </row>
    <row r="1133" spans="1:5">
      <c r="A1133" s="14">
        <v>45853</v>
      </c>
      <c r="B1133" s="65" t="s">
        <v>14</v>
      </c>
      <c r="C1133" s="73" t="s">
        <v>121</v>
      </c>
      <c r="D1133" s="9">
        <v>185</v>
      </c>
      <c r="E1133" s="10">
        <v>19919690</v>
      </c>
    </row>
    <row r="1134" spans="1:5">
      <c r="A1134" s="14">
        <v>45853</v>
      </c>
      <c r="B1134" s="65" t="s">
        <v>14</v>
      </c>
      <c r="C1134" s="73" t="s">
        <v>121</v>
      </c>
      <c r="D1134" s="9">
        <v>185</v>
      </c>
      <c r="E1134" s="10">
        <v>19919690</v>
      </c>
    </row>
    <row r="1135" spans="1:5">
      <c r="A1135" s="14">
        <v>45853</v>
      </c>
      <c r="B1135" s="65" t="s">
        <v>14</v>
      </c>
      <c r="C1135" s="73" t="s">
        <v>121</v>
      </c>
      <c r="D1135" s="9">
        <v>94</v>
      </c>
      <c r="E1135" s="10">
        <v>10121356</v>
      </c>
    </row>
    <row r="1136" spans="1:5">
      <c r="A1136" s="14">
        <v>45853</v>
      </c>
      <c r="B1136" s="65" t="s">
        <v>14</v>
      </c>
      <c r="C1136" s="73" t="s">
        <v>121</v>
      </c>
      <c r="D1136" s="9">
        <v>9</v>
      </c>
      <c r="E1136" s="10">
        <v>969066</v>
      </c>
    </row>
    <row r="1137" spans="1:5">
      <c r="A1137" s="14">
        <v>45853</v>
      </c>
      <c r="B1137" s="65" t="s">
        <v>14</v>
      </c>
      <c r="C1137" s="73" t="s">
        <v>121</v>
      </c>
      <c r="D1137" s="9">
        <v>93</v>
      </c>
      <c r="E1137" s="10">
        <v>10013682</v>
      </c>
    </row>
    <row r="1138" spans="1:5">
      <c r="A1138" s="14">
        <v>45853</v>
      </c>
      <c r="B1138" s="65" t="s">
        <v>14</v>
      </c>
      <c r="C1138" s="73" t="s">
        <v>121</v>
      </c>
      <c r="D1138" s="9">
        <v>120</v>
      </c>
      <c r="E1138" s="10">
        <v>12920880</v>
      </c>
    </row>
    <row r="1139" spans="1:5">
      <c r="A1139" s="14">
        <v>45853</v>
      </c>
      <c r="B1139" s="65" t="s">
        <v>14</v>
      </c>
      <c r="C1139" s="73" t="s">
        <v>121</v>
      </c>
      <c r="D1139" s="9">
        <v>9</v>
      </c>
      <c r="E1139" s="10">
        <v>969066</v>
      </c>
    </row>
    <row r="1140" spans="1:5">
      <c r="A1140" s="14">
        <v>45853</v>
      </c>
      <c r="B1140" s="65" t="s">
        <v>14</v>
      </c>
      <c r="C1140" s="73" t="s">
        <v>121</v>
      </c>
      <c r="D1140" s="9">
        <v>279</v>
      </c>
      <c r="E1140" s="10">
        <v>30041046</v>
      </c>
    </row>
    <row r="1141" spans="1:5">
      <c r="A1141" s="14">
        <v>45853</v>
      </c>
      <c r="B1141" s="65" t="s">
        <v>14</v>
      </c>
      <c r="C1141" s="73" t="s">
        <v>121</v>
      </c>
      <c r="D1141" s="9">
        <v>9</v>
      </c>
      <c r="E1141" s="10">
        <v>969066</v>
      </c>
    </row>
    <row r="1142" spans="1:5">
      <c r="A1142" s="14">
        <v>45853</v>
      </c>
      <c r="B1142" s="65" t="s">
        <v>14</v>
      </c>
      <c r="C1142" s="73" t="s">
        <v>121</v>
      </c>
      <c r="D1142" s="9">
        <v>46</v>
      </c>
      <c r="E1142" s="10">
        <v>4953004</v>
      </c>
    </row>
    <row r="1143" spans="1:5">
      <c r="A1143" s="14">
        <v>45853</v>
      </c>
      <c r="B1143" s="65" t="s">
        <v>14</v>
      </c>
      <c r="C1143" s="73" t="s">
        <v>121</v>
      </c>
      <c r="D1143" s="9">
        <v>200</v>
      </c>
      <c r="E1143" s="10">
        <v>21534800</v>
      </c>
    </row>
    <row r="1144" spans="1:5">
      <c r="A1144" s="14">
        <v>45853</v>
      </c>
      <c r="B1144" s="65" t="s">
        <v>14</v>
      </c>
      <c r="C1144" s="73" t="s">
        <v>121</v>
      </c>
      <c r="D1144" s="9">
        <v>46</v>
      </c>
      <c r="E1144" s="10">
        <v>4953004</v>
      </c>
    </row>
    <row r="1145" spans="1:5">
      <c r="A1145" s="14">
        <v>45853</v>
      </c>
      <c r="B1145" s="65" t="s">
        <v>14</v>
      </c>
      <c r="C1145" s="73" t="s">
        <v>121</v>
      </c>
      <c r="D1145" s="9">
        <v>232</v>
      </c>
      <c r="E1145" s="10">
        <v>24980368</v>
      </c>
    </row>
    <row r="1146" spans="1:5">
      <c r="A1146" s="14">
        <v>45853</v>
      </c>
      <c r="B1146" s="65" t="s">
        <v>48</v>
      </c>
      <c r="C1146" s="73" t="s">
        <v>121</v>
      </c>
      <c r="D1146" s="9">
        <v>451</v>
      </c>
      <c r="E1146" s="10">
        <v>49960427</v>
      </c>
    </row>
    <row r="1147" spans="1:5">
      <c r="A1147" s="14">
        <v>45853</v>
      </c>
      <c r="B1147" s="65" t="s">
        <v>46</v>
      </c>
      <c r="C1147" s="73" t="s">
        <v>121</v>
      </c>
      <c r="D1147" s="9">
        <v>271</v>
      </c>
      <c r="E1147" s="10">
        <v>28403239</v>
      </c>
    </row>
    <row r="1148" spans="1:5">
      <c r="A1148" s="14">
        <v>45853</v>
      </c>
      <c r="B1148" s="65" t="s">
        <v>14</v>
      </c>
      <c r="C1148" s="73" t="s">
        <v>122</v>
      </c>
      <c r="D1148" s="9">
        <v>-92</v>
      </c>
      <c r="E1148" s="10">
        <v>-9958540</v>
      </c>
    </row>
    <row r="1149" spans="1:5">
      <c r="A1149" s="14">
        <v>45853</v>
      </c>
      <c r="B1149" s="65" t="s">
        <v>14</v>
      </c>
      <c r="C1149" s="73" t="s">
        <v>122</v>
      </c>
      <c r="D1149" s="9">
        <v>-92</v>
      </c>
      <c r="E1149" s="10">
        <v>-9958540</v>
      </c>
    </row>
    <row r="1150" spans="1:5">
      <c r="A1150" s="14">
        <v>45853</v>
      </c>
      <c r="B1150" s="65" t="s">
        <v>14</v>
      </c>
      <c r="C1150" s="73" t="s">
        <v>122</v>
      </c>
      <c r="D1150" s="9">
        <v>-464</v>
      </c>
      <c r="E1150" s="10">
        <v>-50225680</v>
      </c>
    </row>
    <row r="1151" spans="1:5">
      <c r="A1151" s="14">
        <v>45853</v>
      </c>
      <c r="B1151" s="65" t="s">
        <v>14</v>
      </c>
      <c r="C1151" s="73" t="s">
        <v>121</v>
      </c>
      <c r="D1151" s="9">
        <v>94</v>
      </c>
      <c r="E1151" s="10">
        <v>10116092</v>
      </c>
    </row>
    <row r="1152" spans="1:5">
      <c r="A1152" s="14">
        <v>45853</v>
      </c>
      <c r="B1152" s="65" t="s">
        <v>14</v>
      </c>
      <c r="C1152" s="73" t="s">
        <v>122</v>
      </c>
      <c r="D1152" s="9">
        <v>-369</v>
      </c>
      <c r="E1152" s="10">
        <v>-39942405</v>
      </c>
    </row>
    <row r="1153" spans="1:5">
      <c r="A1153" s="14">
        <v>45853</v>
      </c>
      <c r="B1153" s="65" t="s">
        <v>14</v>
      </c>
      <c r="C1153" s="73" t="s">
        <v>122</v>
      </c>
      <c r="D1153" s="9">
        <v>-9</v>
      </c>
      <c r="E1153" s="10">
        <v>-974205</v>
      </c>
    </row>
    <row r="1154" spans="1:5">
      <c r="A1154" s="14">
        <v>45853</v>
      </c>
      <c r="B1154" s="65" t="s">
        <v>14</v>
      </c>
      <c r="C1154" s="73" t="s">
        <v>122</v>
      </c>
      <c r="D1154" s="9">
        <v>-185</v>
      </c>
      <c r="E1154" s="10">
        <v>-20025325</v>
      </c>
    </row>
    <row r="1155" spans="1:5">
      <c r="A1155" s="14">
        <v>45853</v>
      </c>
      <c r="B1155" s="65" t="s">
        <v>14</v>
      </c>
      <c r="C1155" s="73" t="s">
        <v>122</v>
      </c>
      <c r="D1155" s="9">
        <v>-18</v>
      </c>
      <c r="E1155" s="10">
        <v>-1948410</v>
      </c>
    </row>
    <row r="1156" spans="1:5">
      <c r="A1156" s="14">
        <v>45853</v>
      </c>
      <c r="B1156" s="65" t="s">
        <v>14</v>
      </c>
      <c r="C1156" s="73" t="s">
        <v>122</v>
      </c>
      <c r="D1156" s="9">
        <v>-9</v>
      </c>
      <c r="E1156" s="10">
        <v>-974205</v>
      </c>
    </row>
    <row r="1157" spans="1:5">
      <c r="A1157" s="14">
        <v>45853</v>
      </c>
      <c r="B1157" s="65" t="s">
        <v>14</v>
      </c>
      <c r="C1157" s="73" t="s">
        <v>122</v>
      </c>
      <c r="D1157" s="9">
        <v>-9</v>
      </c>
      <c r="E1157" s="10">
        <v>-974205</v>
      </c>
    </row>
    <row r="1158" spans="1:5">
      <c r="A1158" s="14">
        <v>45853</v>
      </c>
      <c r="B1158" s="65" t="s">
        <v>14</v>
      </c>
      <c r="C1158" s="73" t="s">
        <v>122</v>
      </c>
      <c r="D1158" s="9">
        <v>-46</v>
      </c>
      <c r="E1158" s="10">
        <v>-4979270</v>
      </c>
    </row>
    <row r="1159" spans="1:5">
      <c r="A1159" s="14">
        <v>45853</v>
      </c>
      <c r="B1159" s="65" t="s">
        <v>14</v>
      </c>
      <c r="C1159" s="73" t="s">
        <v>122</v>
      </c>
      <c r="D1159" s="9">
        <v>-184</v>
      </c>
      <c r="E1159" s="10">
        <v>-19917080</v>
      </c>
    </row>
    <row r="1160" spans="1:5">
      <c r="A1160" s="14">
        <v>45853</v>
      </c>
      <c r="B1160" s="65" t="s">
        <v>14</v>
      </c>
      <c r="C1160" s="73" t="s">
        <v>122</v>
      </c>
      <c r="D1160" s="9">
        <v>-9</v>
      </c>
      <c r="E1160" s="10">
        <v>-974205</v>
      </c>
    </row>
    <row r="1161" spans="1:5">
      <c r="A1161" s="14">
        <v>45853</v>
      </c>
      <c r="B1161" s="65" t="s">
        <v>14</v>
      </c>
      <c r="C1161" s="73" t="s">
        <v>122</v>
      </c>
      <c r="D1161" s="9">
        <v>-300</v>
      </c>
      <c r="E1161" s="10">
        <v>-32473500</v>
      </c>
    </row>
    <row r="1162" spans="1:5">
      <c r="A1162" s="14">
        <v>45853</v>
      </c>
      <c r="B1162" s="65" t="s">
        <v>14</v>
      </c>
      <c r="C1162" s="73" t="s">
        <v>122</v>
      </c>
      <c r="D1162" s="9">
        <v>-9</v>
      </c>
      <c r="E1162" s="10">
        <v>-974205</v>
      </c>
    </row>
    <row r="1163" spans="1:5">
      <c r="A1163" s="14">
        <v>45853</v>
      </c>
      <c r="B1163" s="65" t="s">
        <v>14</v>
      </c>
      <c r="C1163" s="73" t="s">
        <v>122</v>
      </c>
      <c r="D1163" s="9">
        <v>-18</v>
      </c>
      <c r="E1163" s="10">
        <v>-1948410</v>
      </c>
    </row>
    <row r="1164" spans="1:5">
      <c r="A1164" s="14">
        <v>45853</v>
      </c>
      <c r="B1164" s="65" t="s">
        <v>14</v>
      </c>
      <c r="C1164" s="73" t="s">
        <v>122</v>
      </c>
      <c r="D1164" s="9">
        <v>-74</v>
      </c>
      <c r="E1164" s="10">
        <v>-8010130</v>
      </c>
    </row>
    <row r="1165" spans="1:5">
      <c r="A1165" s="14">
        <v>45853</v>
      </c>
      <c r="B1165" s="65" t="s">
        <v>14</v>
      </c>
      <c r="C1165" s="73" t="s">
        <v>122</v>
      </c>
      <c r="D1165" s="9">
        <v>-9</v>
      </c>
      <c r="E1165" s="10">
        <v>-974205</v>
      </c>
    </row>
    <row r="1166" spans="1:5">
      <c r="A1166" s="14">
        <v>45853</v>
      </c>
      <c r="B1166" s="65" t="s">
        <v>14</v>
      </c>
      <c r="C1166" s="73" t="s">
        <v>122</v>
      </c>
      <c r="D1166" s="9">
        <v>-28</v>
      </c>
      <c r="E1166" s="10">
        <v>-3030860</v>
      </c>
    </row>
    <row r="1167" spans="1:5">
      <c r="A1167" s="14">
        <v>45853</v>
      </c>
      <c r="B1167" s="65" t="s">
        <v>14</v>
      </c>
      <c r="C1167" s="73" t="s">
        <v>121</v>
      </c>
      <c r="D1167" s="9">
        <v>9</v>
      </c>
      <c r="E1167" s="10">
        <v>973620</v>
      </c>
    </row>
    <row r="1168" spans="1:5">
      <c r="A1168" s="14">
        <v>45853</v>
      </c>
      <c r="B1168" s="65" t="s">
        <v>46</v>
      </c>
      <c r="C1168" s="73" t="s">
        <v>121</v>
      </c>
      <c r="D1168" s="9">
        <v>72</v>
      </c>
      <c r="E1168" s="10">
        <v>7524504</v>
      </c>
    </row>
    <row r="1169" spans="1:5">
      <c r="A1169" s="14">
        <v>45853</v>
      </c>
      <c r="B1169" s="65" t="s">
        <v>14</v>
      </c>
      <c r="C1169" s="73" t="s">
        <v>122</v>
      </c>
      <c r="D1169" s="9">
        <v>-279</v>
      </c>
      <c r="E1169" s="10">
        <v>-30200355</v>
      </c>
    </row>
    <row r="1170" spans="1:5">
      <c r="A1170" s="14">
        <v>45853</v>
      </c>
      <c r="B1170" s="65" t="s">
        <v>14</v>
      </c>
      <c r="C1170" s="73" t="s">
        <v>122</v>
      </c>
      <c r="D1170" s="9">
        <v>-9</v>
      </c>
      <c r="E1170" s="10">
        <v>-974205</v>
      </c>
    </row>
    <row r="1171" spans="1:5">
      <c r="A1171" s="14">
        <v>45853</v>
      </c>
      <c r="B1171" s="65" t="s">
        <v>14</v>
      </c>
      <c r="C1171" s="73" t="s">
        <v>122</v>
      </c>
      <c r="D1171" s="9">
        <v>-82</v>
      </c>
      <c r="E1171" s="10">
        <v>-8876090</v>
      </c>
    </row>
    <row r="1172" spans="1:5">
      <c r="A1172" s="14">
        <v>45853</v>
      </c>
      <c r="B1172" s="65" t="s">
        <v>14</v>
      </c>
      <c r="C1172" s="73" t="s">
        <v>122</v>
      </c>
      <c r="D1172" s="9">
        <v>-9</v>
      </c>
      <c r="E1172" s="10">
        <v>-974205</v>
      </c>
    </row>
    <row r="1173" spans="1:5">
      <c r="A1173" s="14">
        <v>45853</v>
      </c>
      <c r="B1173" s="65" t="s">
        <v>14</v>
      </c>
      <c r="C1173" s="73" t="s">
        <v>122</v>
      </c>
      <c r="D1173" s="9">
        <v>-18</v>
      </c>
      <c r="E1173" s="10">
        <v>-1948410</v>
      </c>
    </row>
    <row r="1174" spans="1:5">
      <c r="A1174" s="14">
        <v>45853</v>
      </c>
      <c r="B1174" s="65" t="s">
        <v>14</v>
      </c>
      <c r="C1174" s="73" t="s">
        <v>122</v>
      </c>
      <c r="D1174" s="9">
        <v>-18</v>
      </c>
      <c r="E1174" s="10">
        <v>-1948410</v>
      </c>
    </row>
    <row r="1175" spans="1:5">
      <c r="A1175" s="14">
        <v>45853</v>
      </c>
      <c r="B1175" s="65" t="s">
        <v>14</v>
      </c>
      <c r="C1175" s="73" t="s">
        <v>122</v>
      </c>
      <c r="D1175" s="9">
        <v>-27</v>
      </c>
      <c r="E1175" s="10">
        <v>-2922615</v>
      </c>
    </row>
    <row r="1176" spans="1:5">
      <c r="A1176" s="14">
        <v>45853</v>
      </c>
      <c r="B1176" s="65" t="s">
        <v>14</v>
      </c>
      <c r="C1176" s="73" t="s">
        <v>122</v>
      </c>
      <c r="D1176" s="9">
        <v>-29</v>
      </c>
      <c r="E1176" s="10">
        <v>-3139105</v>
      </c>
    </row>
    <row r="1177" spans="1:5">
      <c r="A1177" s="14">
        <v>45853</v>
      </c>
      <c r="B1177" s="65" t="s">
        <v>14</v>
      </c>
      <c r="C1177" s="73" t="s">
        <v>122</v>
      </c>
      <c r="D1177" s="9">
        <v>-27</v>
      </c>
      <c r="E1177" s="10">
        <v>-2922615</v>
      </c>
    </row>
    <row r="1178" spans="1:5">
      <c r="A1178" s="14">
        <v>45853</v>
      </c>
      <c r="B1178" s="65" t="s">
        <v>14</v>
      </c>
      <c r="C1178" s="73" t="s">
        <v>122</v>
      </c>
      <c r="D1178" s="9">
        <v>-18</v>
      </c>
      <c r="E1178" s="10">
        <v>-1948410</v>
      </c>
    </row>
    <row r="1179" spans="1:5">
      <c r="A1179" s="14">
        <v>45853</v>
      </c>
      <c r="B1179" s="65" t="s">
        <v>14</v>
      </c>
      <c r="C1179" s="73" t="s">
        <v>122</v>
      </c>
      <c r="D1179" s="9">
        <v>-9</v>
      </c>
      <c r="E1179" s="10">
        <v>-974205</v>
      </c>
    </row>
    <row r="1180" spans="1:5">
      <c r="A1180" s="14">
        <v>45853</v>
      </c>
      <c r="B1180" s="65" t="s">
        <v>14</v>
      </c>
      <c r="C1180" s="73" t="s">
        <v>122</v>
      </c>
      <c r="D1180" s="9">
        <v>-29</v>
      </c>
      <c r="E1180" s="10">
        <v>-3139105</v>
      </c>
    </row>
    <row r="1181" spans="1:5">
      <c r="A1181" s="14">
        <v>45853</v>
      </c>
      <c r="B1181" s="65" t="s">
        <v>14</v>
      </c>
      <c r="C1181" s="73" t="s">
        <v>122</v>
      </c>
      <c r="D1181" s="9">
        <v>-18</v>
      </c>
      <c r="E1181" s="10">
        <v>-1948410</v>
      </c>
    </row>
    <row r="1182" spans="1:5">
      <c r="A1182" s="14">
        <v>45853</v>
      </c>
      <c r="B1182" s="65" t="s">
        <v>46</v>
      </c>
      <c r="C1182" s="73" t="s">
        <v>121</v>
      </c>
      <c r="D1182" s="9">
        <v>34</v>
      </c>
      <c r="E1182" s="10">
        <v>3546914</v>
      </c>
    </row>
    <row r="1183" spans="1:5">
      <c r="A1183" s="14">
        <v>45853</v>
      </c>
      <c r="B1183" s="65" t="s">
        <v>46</v>
      </c>
      <c r="C1183" s="73" t="s">
        <v>121</v>
      </c>
      <c r="D1183" s="9">
        <v>22</v>
      </c>
      <c r="E1183" s="10">
        <v>2303708</v>
      </c>
    </row>
    <row r="1184" spans="1:5">
      <c r="A1184" s="14">
        <v>45853</v>
      </c>
      <c r="B1184" s="65" t="s">
        <v>14</v>
      </c>
      <c r="C1184" s="73" t="s">
        <v>122</v>
      </c>
      <c r="D1184" s="9">
        <v>-92</v>
      </c>
      <c r="E1184" s="10">
        <v>-9958540</v>
      </c>
    </row>
    <row r="1185" spans="1:5">
      <c r="A1185" s="14">
        <v>45853</v>
      </c>
      <c r="B1185" s="65" t="s">
        <v>14</v>
      </c>
      <c r="C1185" s="73" t="s">
        <v>121</v>
      </c>
      <c r="D1185" s="9">
        <v>9</v>
      </c>
      <c r="E1185" s="10">
        <v>972675</v>
      </c>
    </row>
    <row r="1186" spans="1:5">
      <c r="A1186" s="14">
        <v>45853</v>
      </c>
      <c r="B1186" s="65" t="s">
        <v>14</v>
      </c>
      <c r="C1186" s="73" t="s">
        <v>122</v>
      </c>
      <c r="D1186" s="9">
        <v>-9</v>
      </c>
      <c r="E1186" s="10">
        <v>-974205</v>
      </c>
    </row>
    <row r="1187" spans="1:5">
      <c r="A1187" s="14">
        <v>45853</v>
      </c>
      <c r="B1187" s="65" t="s">
        <v>14</v>
      </c>
      <c r="C1187" s="73" t="s">
        <v>122</v>
      </c>
      <c r="D1187" s="9">
        <v>-46</v>
      </c>
      <c r="E1187" s="10">
        <v>-4979270</v>
      </c>
    </row>
    <row r="1188" spans="1:5">
      <c r="A1188" s="14">
        <v>45853</v>
      </c>
      <c r="B1188" s="65" t="s">
        <v>14</v>
      </c>
      <c r="C1188" s="73" t="s">
        <v>122</v>
      </c>
      <c r="D1188" s="9">
        <v>-9</v>
      </c>
      <c r="E1188" s="10">
        <v>-974205</v>
      </c>
    </row>
    <row r="1189" spans="1:5">
      <c r="A1189" s="14">
        <v>45853</v>
      </c>
      <c r="B1189" s="65" t="s">
        <v>14</v>
      </c>
      <c r="C1189" s="73" t="s">
        <v>121</v>
      </c>
      <c r="D1189" s="9">
        <v>47</v>
      </c>
      <c r="E1189" s="10">
        <v>5099641</v>
      </c>
    </row>
    <row r="1190" spans="1:5">
      <c r="A1190" s="14">
        <v>45853</v>
      </c>
      <c r="B1190" s="65" t="s">
        <v>46</v>
      </c>
      <c r="C1190" s="73" t="s">
        <v>121</v>
      </c>
      <c r="D1190" s="9">
        <v>135</v>
      </c>
      <c r="E1190" s="10">
        <v>14162175</v>
      </c>
    </row>
    <row r="1191" spans="1:5">
      <c r="A1191" s="14">
        <v>45853</v>
      </c>
      <c r="B1191" s="65" t="s">
        <v>14</v>
      </c>
      <c r="C1191" s="73" t="s">
        <v>122</v>
      </c>
      <c r="D1191" s="9">
        <v>-17</v>
      </c>
      <c r="E1191" s="10">
        <v>-1840165</v>
      </c>
    </row>
    <row r="1192" spans="1:5">
      <c r="A1192" s="14">
        <v>45853</v>
      </c>
      <c r="B1192" s="65" t="s">
        <v>46</v>
      </c>
      <c r="C1192" s="73" t="s">
        <v>121</v>
      </c>
      <c r="D1192" s="9">
        <v>54</v>
      </c>
      <c r="E1192" s="10">
        <v>5664870</v>
      </c>
    </row>
    <row r="1193" spans="1:5">
      <c r="A1193" s="14">
        <v>45853</v>
      </c>
      <c r="B1193" s="65" t="s">
        <v>14</v>
      </c>
      <c r="C1193" s="73" t="s">
        <v>121</v>
      </c>
      <c r="D1193" s="9">
        <v>9</v>
      </c>
      <c r="E1193" s="10">
        <v>971487</v>
      </c>
    </row>
    <row r="1194" spans="1:5">
      <c r="A1194" s="14">
        <v>45853</v>
      </c>
      <c r="B1194" s="65" t="s">
        <v>14</v>
      </c>
      <c r="C1194" s="73" t="s">
        <v>122</v>
      </c>
      <c r="D1194" s="9">
        <v>-215</v>
      </c>
      <c r="E1194" s="10">
        <v>-23272675</v>
      </c>
    </row>
    <row r="1195" spans="1:5">
      <c r="A1195" s="14">
        <v>45853</v>
      </c>
      <c r="B1195" s="65" t="s">
        <v>14</v>
      </c>
      <c r="C1195" s="73" t="s">
        <v>122</v>
      </c>
      <c r="D1195" s="9">
        <v>-504</v>
      </c>
      <c r="E1195" s="10">
        <v>-54555480</v>
      </c>
    </row>
    <row r="1196" spans="1:5">
      <c r="A1196" s="14">
        <v>45853</v>
      </c>
      <c r="B1196" s="65" t="s">
        <v>14</v>
      </c>
      <c r="C1196" s="73" t="s">
        <v>122</v>
      </c>
      <c r="D1196" s="9">
        <v>-92</v>
      </c>
      <c r="E1196" s="10">
        <v>-9958540</v>
      </c>
    </row>
    <row r="1197" spans="1:5">
      <c r="A1197" s="14">
        <v>45853</v>
      </c>
      <c r="B1197" s="65" t="s">
        <v>15</v>
      </c>
      <c r="C1197" s="73" t="s">
        <v>121</v>
      </c>
      <c r="D1197" s="9">
        <v>30</v>
      </c>
      <c r="E1197" s="10">
        <v>3302910</v>
      </c>
    </row>
    <row r="1198" spans="1:5">
      <c r="A1198" s="14">
        <v>45853</v>
      </c>
      <c r="B1198" s="65" t="s">
        <v>14</v>
      </c>
      <c r="C1198" s="73" t="s">
        <v>122</v>
      </c>
      <c r="D1198" s="9">
        <v>-9</v>
      </c>
      <c r="E1198" s="10">
        <v>-974205</v>
      </c>
    </row>
    <row r="1199" spans="1:5">
      <c r="A1199" s="14">
        <v>45853</v>
      </c>
      <c r="B1199" s="65" t="s">
        <v>14</v>
      </c>
      <c r="C1199" s="73" t="s">
        <v>122</v>
      </c>
      <c r="D1199" s="9">
        <v>-46</v>
      </c>
      <c r="E1199" s="10">
        <v>-4979270</v>
      </c>
    </row>
    <row r="1200" spans="1:5">
      <c r="A1200" s="14">
        <v>45853</v>
      </c>
      <c r="B1200" s="65" t="s">
        <v>14</v>
      </c>
      <c r="C1200" s="73" t="s">
        <v>122</v>
      </c>
      <c r="D1200" s="9">
        <v>-46</v>
      </c>
      <c r="E1200" s="10">
        <v>-4979270</v>
      </c>
    </row>
    <row r="1201" spans="1:5">
      <c r="A1201" s="14">
        <v>45853</v>
      </c>
      <c r="B1201" s="65" t="s">
        <v>14</v>
      </c>
      <c r="C1201" s="73" t="s">
        <v>122</v>
      </c>
      <c r="D1201" s="9">
        <v>-46</v>
      </c>
      <c r="E1201" s="10">
        <v>-4979270</v>
      </c>
    </row>
    <row r="1202" spans="1:5">
      <c r="A1202" s="14">
        <v>45853</v>
      </c>
      <c r="B1202" s="65" t="s">
        <v>14</v>
      </c>
      <c r="C1202" s="73" t="s">
        <v>122</v>
      </c>
      <c r="D1202" s="9">
        <v>-46</v>
      </c>
      <c r="E1202" s="10">
        <v>-4979270</v>
      </c>
    </row>
    <row r="1203" spans="1:5">
      <c r="A1203" s="14">
        <v>45853</v>
      </c>
      <c r="B1203" s="65" t="s">
        <v>14</v>
      </c>
      <c r="C1203" s="73" t="s">
        <v>122</v>
      </c>
      <c r="D1203" s="9">
        <v>-17</v>
      </c>
      <c r="E1203" s="10">
        <v>-1840165</v>
      </c>
    </row>
    <row r="1204" spans="1:5">
      <c r="A1204" s="14">
        <v>45853</v>
      </c>
      <c r="B1204" s="65" t="s">
        <v>14</v>
      </c>
      <c r="C1204" s="73" t="s">
        <v>122</v>
      </c>
      <c r="D1204" s="9">
        <v>-92</v>
      </c>
      <c r="E1204" s="10">
        <v>-9958540</v>
      </c>
    </row>
    <row r="1205" spans="1:5">
      <c r="A1205" s="14">
        <v>45853</v>
      </c>
      <c r="B1205" s="65" t="s">
        <v>14</v>
      </c>
      <c r="C1205" s="73" t="s">
        <v>122</v>
      </c>
      <c r="D1205" s="9">
        <v>-92</v>
      </c>
      <c r="E1205" s="10">
        <v>-9958540</v>
      </c>
    </row>
    <row r="1206" spans="1:5">
      <c r="A1206" s="14">
        <v>45853</v>
      </c>
      <c r="B1206" s="65" t="s">
        <v>14</v>
      </c>
      <c r="C1206" s="73" t="s">
        <v>122</v>
      </c>
      <c r="D1206" s="9">
        <v>-923</v>
      </c>
      <c r="E1206" s="10">
        <v>-99910135</v>
      </c>
    </row>
    <row r="1207" spans="1:5">
      <c r="A1207" s="14">
        <v>45853</v>
      </c>
      <c r="B1207" s="65" t="s">
        <v>14</v>
      </c>
      <c r="C1207" s="73" t="s">
        <v>122</v>
      </c>
      <c r="D1207" s="9">
        <v>-4616</v>
      </c>
      <c r="E1207" s="10">
        <v>-499658920</v>
      </c>
    </row>
    <row r="1208" spans="1:5">
      <c r="A1208" s="14">
        <v>45853</v>
      </c>
      <c r="B1208" s="65" t="s">
        <v>14</v>
      </c>
      <c r="C1208" s="73" t="s">
        <v>122</v>
      </c>
      <c r="D1208" s="9">
        <v>-92</v>
      </c>
      <c r="E1208" s="10">
        <v>-9958540</v>
      </c>
    </row>
    <row r="1209" spans="1:5">
      <c r="A1209" s="14">
        <v>45853</v>
      </c>
      <c r="B1209" s="65" t="s">
        <v>14</v>
      </c>
      <c r="C1209" s="73" t="s">
        <v>122</v>
      </c>
      <c r="D1209" s="9">
        <v>-286</v>
      </c>
      <c r="E1209" s="10">
        <v>-30958070</v>
      </c>
    </row>
    <row r="1210" spans="1:5">
      <c r="A1210" s="14">
        <v>45853</v>
      </c>
      <c r="B1210" s="65" t="s">
        <v>14</v>
      </c>
      <c r="C1210" s="73" t="s">
        <v>122</v>
      </c>
      <c r="D1210" s="9">
        <v>-101</v>
      </c>
      <c r="E1210" s="10">
        <v>-10932745</v>
      </c>
    </row>
    <row r="1211" spans="1:5">
      <c r="A1211" s="14">
        <v>45853</v>
      </c>
      <c r="B1211" s="65" t="s">
        <v>46</v>
      </c>
      <c r="C1211" s="73" t="s">
        <v>121</v>
      </c>
      <c r="D1211" s="9">
        <v>200</v>
      </c>
      <c r="E1211" s="10">
        <v>20961800</v>
      </c>
    </row>
    <row r="1212" spans="1:5">
      <c r="A1212" s="14">
        <v>45853</v>
      </c>
      <c r="B1212" s="65" t="s">
        <v>14</v>
      </c>
      <c r="C1212" s="73" t="s">
        <v>121</v>
      </c>
      <c r="D1212" s="9">
        <v>9</v>
      </c>
      <c r="E1212" s="10">
        <v>973971</v>
      </c>
    </row>
    <row r="1213" spans="1:5">
      <c r="A1213" s="14">
        <v>45853</v>
      </c>
      <c r="B1213" s="65" t="s">
        <v>14</v>
      </c>
      <c r="C1213" s="73" t="s">
        <v>122</v>
      </c>
      <c r="D1213" s="9">
        <v>-461</v>
      </c>
      <c r="E1213" s="10">
        <v>-49900945</v>
      </c>
    </row>
    <row r="1214" spans="1:5">
      <c r="A1214" s="14">
        <v>45853</v>
      </c>
      <c r="B1214" s="65" t="s">
        <v>14</v>
      </c>
      <c r="C1214" s="73" t="s">
        <v>122</v>
      </c>
      <c r="D1214" s="9">
        <v>-9</v>
      </c>
      <c r="E1214" s="10">
        <v>-974205</v>
      </c>
    </row>
    <row r="1215" spans="1:5">
      <c r="A1215" s="14">
        <v>45853</v>
      </c>
      <c r="B1215" s="65" t="s">
        <v>14</v>
      </c>
      <c r="C1215" s="73" t="s">
        <v>122</v>
      </c>
      <c r="D1215" s="9">
        <v>-42</v>
      </c>
      <c r="E1215" s="10">
        <v>-4546290</v>
      </c>
    </row>
    <row r="1216" spans="1:5">
      <c r="A1216" s="14">
        <v>45853</v>
      </c>
      <c r="B1216" s="65" t="s">
        <v>14</v>
      </c>
      <c r="C1216" s="73" t="s">
        <v>122</v>
      </c>
      <c r="D1216" s="9">
        <v>-9</v>
      </c>
      <c r="E1216" s="10">
        <v>-974205</v>
      </c>
    </row>
    <row r="1217" spans="1:5">
      <c r="A1217" s="14">
        <v>45853</v>
      </c>
      <c r="B1217" s="65" t="s">
        <v>14</v>
      </c>
      <c r="C1217" s="73" t="s">
        <v>122</v>
      </c>
      <c r="D1217" s="9">
        <v>-83</v>
      </c>
      <c r="E1217" s="10">
        <v>-8984335</v>
      </c>
    </row>
    <row r="1218" spans="1:5">
      <c r="A1218" s="14">
        <v>45853</v>
      </c>
      <c r="B1218" s="65" t="s">
        <v>14</v>
      </c>
      <c r="C1218" s="73" t="s">
        <v>122</v>
      </c>
      <c r="D1218" s="9">
        <v>-9</v>
      </c>
      <c r="E1218" s="10">
        <v>-974205</v>
      </c>
    </row>
    <row r="1219" spans="1:5">
      <c r="A1219" s="14">
        <v>45853</v>
      </c>
      <c r="B1219" s="65" t="s">
        <v>14</v>
      </c>
      <c r="C1219" s="73" t="s">
        <v>122</v>
      </c>
      <c r="D1219" s="9">
        <v>-92</v>
      </c>
      <c r="E1219" s="10">
        <v>-9958540</v>
      </c>
    </row>
    <row r="1220" spans="1:5">
      <c r="A1220" s="14">
        <v>45853</v>
      </c>
      <c r="B1220" s="65" t="s">
        <v>14</v>
      </c>
      <c r="C1220" s="73" t="s">
        <v>122</v>
      </c>
      <c r="D1220" s="9">
        <v>-23</v>
      </c>
      <c r="E1220" s="10">
        <v>-2489635</v>
      </c>
    </row>
    <row r="1221" spans="1:5">
      <c r="A1221" s="14">
        <v>45853</v>
      </c>
      <c r="B1221" s="65" t="s">
        <v>14</v>
      </c>
      <c r="C1221" s="73" t="s">
        <v>122</v>
      </c>
      <c r="D1221" s="9">
        <v>-9</v>
      </c>
      <c r="E1221" s="10">
        <v>-974205</v>
      </c>
    </row>
    <row r="1222" spans="1:5">
      <c r="A1222" s="14">
        <v>45853</v>
      </c>
      <c r="B1222" s="65" t="s">
        <v>90</v>
      </c>
      <c r="C1222" s="73" t="s">
        <v>121</v>
      </c>
      <c r="D1222" s="9">
        <v>46</v>
      </c>
      <c r="E1222" s="10">
        <v>5005122</v>
      </c>
    </row>
    <row r="1223" spans="1:5">
      <c r="A1223" s="14">
        <v>45853</v>
      </c>
      <c r="B1223" s="65" t="s">
        <v>14</v>
      </c>
      <c r="C1223" s="73" t="s">
        <v>122</v>
      </c>
      <c r="D1223" s="9">
        <v>-9242</v>
      </c>
      <c r="E1223" s="10">
        <v>-1000400290</v>
      </c>
    </row>
    <row r="1224" spans="1:5">
      <c r="A1224" s="14">
        <v>45853</v>
      </c>
      <c r="B1224" s="65" t="s">
        <v>14</v>
      </c>
      <c r="C1224" s="73" t="s">
        <v>122</v>
      </c>
      <c r="D1224" s="9">
        <v>-18</v>
      </c>
      <c r="E1224" s="10">
        <v>-1948410</v>
      </c>
    </row>
    <row r="1225" spans="1:5">
      <c r="A1225" s="14">
        <v>45853</v>
      </c>
      <c r="B1225" s="65" t="s">
        <v>14</v>
      </c>
      <c r="C1225" s="73" t="s">
        <v>122</v>
      </c>
      <c r="D1225" s="9">
        <v>-74</v>
      </c>
      <c r="E1225" s="10">
        <v>-8010130</v>
      </c>
    </row>
    <row r="1226" spans="1:5">
      <c r="A1226" s="14">
        <v>45853</v>
      </c>
      <c r="B1226" s="65" t="s">
        <v>14</v>
      </c>
      <c r="C1226" s="73" t="s">
        <v>122</v>
      </c>
      <c r="D1226" s="9">
        <v>-92</v>
      </c>
      <c r="E1226" s="10">
        <v>-9958540</v>
      </c>
    </row>
    <row r="1227" spans="1:5">
      <c r="A1227" s="14">
        <v>45853</v>
      </c>
      <c r="B1227" s="65" t="s">
        <v>14</v>
      </c>
      <c r="C1227" s="73" t="s">
        <v>122</v>
      </c>
      <c r="D1227" s="9">
        <v>-74</v>
      </c>
      <c r="E1227" s="10">
        <v>-8010130</v>
      </c>
    </row>
    <row r="1228" spans="1:5">
      <c r="A1228" s="14">
        <v>45853</v>
      </c>
      <c r="B1228" s="65" t="s">
        <v>14</v>
      </c>
      <c r="C1228" s="73" t="s">
        <v>121</v>
      </c>
      <c r="D1228" s="9">
        <v>94</v>
      </c>
      <c r="E1228" s="10">
        <v>10173714</v>
      </c>
    </row>
    <row r="1229" spans="1:5">
      <c r="A1229" s="14">
        <v>45853</v>
      </c>
      <c r="B1229" s="65" t="s">
        <v>14</v>
      </c>
      <c r="C1229" s="73" t="s">
        <v>122</v>
      </c>
      <c r="D1229" s="9">
        <v>-55</v>
      </c>
      <c r="E1229" s="10">
        <v>-5953475</v>
      </c>
    </row>
    <row r="1230" spans="1:5">
      <c r="A1230" s="14">
        <v>45853</v>
      </c>
      <c r="B1230" s="65" t="s">
        <v>14</v>
      </c>
      <c r="C1230" s="73" t="s">
        <v>122</v>
      </c>
      <c r="D1230" s="9">
        <v>-1846</v>
      </c>
      <c r="E1230" s="10">
        <v>-199820270</v>
      </c>
    </row>
    <row r="1231" spans="1:5">
      <c r="A1231" s="14">
        <v>45853</v>
      </c>
      <c r="B1231" s="65" t="s">
        <v>14</v>
      </c>
      <c r="C1231" s="73" t="s">
        <v>122</v>
      </c>
      <c r="D1231" s="9">
        <v>-923</v>
      </c>
      <c r="E1231" s="10">
        <v>-99910135</v>
      </c>
    </row>
    <row r="1232" spans="1:5">
      <c r="A1232" s="14">
        <v>45853</v>
      </c>
      <c r="B1232" s="65" t="s">
        <v>14</v>
      </c>
      <c r="C1232" s="73" t="s">
        <v>122</v>
      </c>
      <c r="D1232" s="9">
        <v>-92</v>
      </c>
      <c r="E1232" s="10">
        <v>-9958540</v>
      </c>
    </row>
    <row r="1233" spans="1:5">
      <c r="A1233" s="14">
        <v>45853</v>
      </c>
      <c r="B1233" s="65" t="s">
        <v>14</v>
      </c>
      <c r="C1233" s="73" t="s">
        <v>122</v>
      </c>
      <c r="D1233" s="9">
        <v>-46</v>
      </c>
      <c r="E1233" s="10">
        <v>-4979270</v>
      </c>
    </row>
    <row r="1234" spans="1:5">
      <c r="A1234" s="14">
        <v>45853</v>
      </c>
      <c r="B1234" s="65" t="s">
        <v>14</v>
      </c>
      <c r="C1234" s="73" t="s">
        <v>122</v>
      </c>
      <c r="D1234" s="9">
        <v>-18</v>
      </c>
      <c r="E1234" s="10">
        <v>-1948410</v>
      </c>
    </row>
    <row r="1235" spans="1:5">
      <c r="A1235" s="14">
        <v>45853</v>
      </c>
      <c r="B1235" s="65" t="s">
        <v>14</v>
      </c>
      <c r="C1235" s="73" t="s">
        <v>122</v>
      </c>
      <c r="D1235" s="9">
        <v>-92</v>
      </c>
      <c r="E1235" s="10">
        <v>-9958540</v>
      </c>
    </row>
    <row r="1236" spans="1:5">
      <c r="A1236" s="14">
        <v>45853</v>
      </c>
      <c r="B1236" s="65" t="s">
        <v>14</v>
      </c>
      <c r="C1236" s="73" t="s">
        <v>121</v>
      </c>
      <c r="D1236" s="9">
        <v>92</v>
      </c>
      <c r="E1236" s="10">
        <v>9900764</v>
      </c>
    </row>
    <row r="1237" spans="1:5">
      <c r="A1237" s="14">
        <v>45853</v>
      </c>
      <c r="B1237" s="65" t="s">
        <v>46</v>
      </c>
      <c r="C1237" s="73" t="s">
        <v>121</v>
      </c>
      <c r="D1237" s="9">
        <v>14</v>
      </c>
      <c r="E1237" s="10">
        <v>1467116</v>
      </c>
    </row>
    <row r="1238" spans="1:5">
      <c r="A1238" s="14">
        <v>45854</v>
      </c>
      <c r="B1238" s="65" t="s">
        <v>46</v>
      </c>
      <c r="C1238" s="73" t="s">
        <v>121</v>
      </c>
      <c r="D1238" s="9">
        <v>45</v>
      </c>
      <c r="E1238" s="10">
        <v>4722390</v>
      </c>
    </row>
    <row r="1239" spans="1:5">
      <c r="A1239" s="14">
        <v>45854</v>
      </c>
      <c r="B1239" s="65" t="s">
        <v>14</v>
      </c>
      <c r="C1239" s="73" t="s">
        <v>121</v>
      </c>
      <c r="D1239" s="9">
        <v>223</v>
      </c>
      <c r="E1239" s="10">
        <v>24015539</v>
      </c>
    </row>
    <row r="1240" spans="1:5">
      <c r="A1240" s="14">
        <v>45854</v>
      </c>
      <c r="B1240" s="65" t="s">
        <v>46</v>
      </c>
      <c r="C1240" s="73" t="s">
        <v>121</v>
      </c>
      <c r="D1240" s="9">
        <v>145</v>
      </c>
      <c r="E1240" s="10">
        <v>15216590</v>
      </c>
    </row>
    <row r="1241" spans="1:5">
      <c r="A1241" s="14">
        <v>45854</v>
      </c>
      <c r="B1241" s="65" t="s">
        <v>14</v>
      </c>
      <c r="C1241" s="73" t="s">
        <v>121</v>
      </c>
      <c r="D1241" s="9">
        <v>426</v>
      </c>
      <c r="E1241" s="10">
        <v>45877218</v>
      </c>
    </row>
    <row r="1242" spans="1:5">
      <c r="A1242" s="14">
        <v>45854</v>
      </c>
      <c r="B1242" s="65" t="s">
        <v>14</v>
      </c>
      <c r="C1242" s="73" t="s">
        <v>121</v>
      </c>
      <c r="D1242" s="9">
        <v>18</v>
      </c>
      <c r="E1242" s="10">
        <v>1938474</v>
      </c>
    </row>
    <row r="1243" spans="1:5">
      <c r="A1243" s="14">
        <v>45854</v>
      </c>
      <c r="B1243" s="65" t="s">
        <v>14</v>
      </c>
      <c r="C1243" s="73" t="s">
        <v>121</v>
      </c>
      <c r="D1243" s="9">
        <v>46</v>
      </c>
      <c r="E1243" s="10">
        <v>4953878</v>
      </c>
    </row>
    <row r="1244" spans="1:5">
      <c r="A1244" s="14">
        <v>45854</v>
      </c>
      <c r="B1244" s="65" t="s">
        <v>14</v>
      </c>
      <c r="C1244" s="73" t="s">
        <v>121</v>
      </c>
      <c r="D1244" s="9">
        <v>94</v>
      </c>
      <c r="E1244" s="10">
        <v>10123142</v>
      </c>
    </row>
    <row r="1245" spans="1:5">
      <c r="A1245" s="14">
        <v>45854</v>
      </c>
      <c r="B1245" s="65" t="s">
        <v>14</v>
      </c>
      <c r="C1245" s="73" t="s">
        <v>121</v>
      </c>
      <c r="D1245" s="9">
        <v>18</v>
      </c>
      <c r="E1245" s="10">
        <v>1938474</v>
      </c>
    </row>
    <row r="1246" spans="1:5">
      <c r="A1246" s="14">
        <v>45854</v>
      </c>
      <c r="B1246" s="65" t="s">
        <v>14</v>
      </c>
      <c r="C1246" s="73" t="s">
        <v>121</v>
      </c>
      <c r="D1246" s="9">
        <v>112</v>
      </c>
      <c r="E1246" s="10">
        <v>12061616</v>
      </c>
    </row>
    <row r="1247" spans="1:5">
      <c r="A1247" s="14">
        <v>45854</v>
      </c>
      <c r="B1247" s="65" t="s">
        <v>14</v>
      </c>
      <c r="C1247" s="73" t="s">
        <v>121</v>
      </c>
      <c r="D1247" s="9">
        <v>9</v>
      </c>
      <c r="E1247" s="10">
        <v>969237</v>
      </c>
    </row>
    <row r="1248" spans="1:5">
      <c r="A1248" s="14">
        <v>45854</v>
      </c>
      <c r="B1248" s="65" t="s">
        <v>14</v>
      </c>
      <c r="C1248" s="73" t="s">
        <v>121</v>
      </c>
      <c r="D1248" s="9">
        <v>18</v>
      </c>
      <c r="E1248" s="10">
        <v>1938474</v>
      </c>
    </row>
    <row r="1249" spans="1:5">
      <c r="A1249" s="14">
        <v>45854</v>
      </c>
      <c r="B1249" s="65" t="s">
        <v>14</v>
      </c>
      <c r="C1249" s="73" t="s">
        <v>121</v>
      </c>
      <c r="D1249" s="9">
        <v>18</v>
      </c>
      <c r="E1249" s="10">
        <v>1938474</v>
      </c>
    </row>
    <row r="1250" spans="1:5">
      <c r="A1250" s="14">
        <v>45854</v>
      </c>
      <c r="B1250" s="65" t="s">
        <v>14</v>
      </c>
      <c r="C1250" s="73" t="s">
        <v>121</v>
      </c>
      <c r="D1250" s="9">
        <v>324</v>
      </c>
      <c r="E1250" s="10">
        <v>34892532</v>
      </c>
    </row>
    <row r="1251" spans="1:5">
      <c r="A1251" s="14">
        <v>45854</v>
      </c>
      <c r="B1251" s="65" t="s">
        <v>14</v>
      </c>
      <c r="C1251" s="73" t="s">
        <v>121</v>
      </c>
      <c r="D1251" s="9">
        <v>464</v>
      </c>
      <c r="E1251" s="10">
        <v>49969552</v>
      </c>
    </row>
    <row r="1252" spans="1:5">
      <c r="A1252" s="14">
        <v>45854</v>
      </c>
      <c r="B1252" s="65" t="s">
        <v>14</v>
      </c>
      <c r="C1252" s="73" t="s">
        <v>121</v>
      </c>
      <c r="D1252" s="9">
        <v>185</v>
      </c>
      <c r="E1252" s="10">
        <v>19923205</v>
      </c>
    </row>
    <row r="1253" spans="1:5">
      <c r="A1253" s="14">
        <v>45854</v>
      </c>
      <c r="B1253" s="65" t="s">
        <v>14</v>
      </c>
      <c r="C1253" s="73" t="s">
        <v>121</v>
      </c>
      <c r="D1253" s="9">
        <v>50</v>
      </c>
      <c r="E1253" s="10">
        <v>5384650</v>
      </c>
    </row>
    <row r="1254" spans="1:5">
      <c r="A1254" s="14">
        <v>45854</v>
      </c>
      <c r="B1254" s="65" t="s">
        <v>14</v>
      </c>
      <c r="C1254" s="73" t="s">
        <v>121</v>
      </c>
      <c r="D1254" s="9">
        <v>185</v>
      </c>
      <c r="E1254" s="10">
        <v>19923205</v>
      </c>
    </row>
    <row r="1255" spans="1:5">
      <c r="A1255" s="14">
        <v>45854</v>
      </c>
      <c r="B1255" s="65" t="s">
        <v>14</v>
      </c>
      <c r="C1255" s="73" t="s">
        <v>121</v>
      </c>
      <c r="D1255" s="9">
        <v>464</v>
      </c>
      <c r="E1255" s="10">
        <v>49969552</v>
      </c>
    </row>
    <row r="1256" spans="1:5">
      <c r="A1256" s="14">
        <v>45854</v>
      </c>
      <c r="B1256" s="65" t="s">
        <v>14</v>
      </c>
      <c r="C1256" s="73" t="s">
        <v>121</v>
      </c>
      <c r="D1256" s="9">
        <v>46</v>
      </c>
      <c r="E1256" s="10">
        <v>4953878</v>
      </c>
    </row>
    <row r="1257" spans="1:5">
      <c r="A1257" s="14">
        <v>45854</v>
      </c>
      <c r="B1257" s="65" t="s">
        <v>14</v>
      </c>
      <c r="C1257" s="73" t="s">
        <v>121</v>
      </c>
      <c r="D1257" s="9">
        <v>185</v>
      </c>
      <c r="E1257" s="10">
        <v>19923205</v>
      </c>
    </row>
    <row r="1258" spans="1:5">
      <c r="A1258" s="14">
        <v>45854</v>
      </c>
      <c r="B1258" s="65" t="s">
        <v>14</v>
      </c>
      <c r="C1258" s="73" t="s">
        <v>121</v>
      </c>
      <c r="D1258" s="9">
        <v>46</v>
      </c>
      <c r="E1258" s="10">
        <v>4953878</v>
      </c>
    </row>
    <row r="1259" spans="1:5">
      <c r="A1259" s="14">
        <v>45854</v>
      </c>
      <c r="B1259" s="65" t="s">
        <v>14</v>
      </c>
      <c r="C1259" s="73" t="s">
        <v>121</v>
      </c>
      <c r="D1259" s="9">
        <v>139</v>
      </c>
      <c r="E1259" s="10">
        <v>14969327</v>
      </c>
    </row>
    <row r="1260" spans="1:5">
      <c r="A1260" s="14">
        <v>45854</v>
      </c>
      <c r="B1260" s="65" t="s">
        <v>14</v>
      </c>
      <c r="C1260" s="73" t="s">
        <v>121</v>
      </c>
      <c r="D1260" s="9">
        <v>65</v>
      </c>
      <c r="E1260" s="10">
        <v>7000045</v>
      </c>
    </row>
    <row r="1261" spans="1:5">
      <c r="A1261" s="14">
        <v>45854</v>
      </c>
      <c r="B1261" s="65" t="s">
        <v>14</v>
      </c>
      <c r="C1261" s="73" t="s">
        <v>121</v>
      </c>
      <c r="D1261" s="9">
        <v>464</v>
      </c>
      <c r="E1261" s="10">
        <v>49969552</v>
      </c>
    </row>
    <row r="1262" spans="1:5">
      <c r="A1262" s="14">
        <v>45854</v>
      </c>
      <c r="B1262" s="65" t="s">
        <v>46</v>
      </c>
      <c r="C1262" s="73" t="s">
        <v>121</v>
      </c>
      <c r="D1262" s="9">
        <v>18</v>
      </c>
      <c r="E1262" s="10">
        <v>1886670</v>
      </c>
    </row>
    <row r="1263" spans="1:5">
      <c r="A1263" s="14">
        <v>45854</v>
      </c>
      <c r="B1263" s="65" t="s">
        <v>14</v>
      </c>
      <c r="C1263" s="73" t="s">
        <v>122</v>
      </c>
      <c r="D1263" s="9">
        <v>-138</v>
      </c>
      <c r="E1263" s="10">
        <v>-14940432</v>
      </c>
    </row>
    <row r="1264" spans="1:5">
      <c r="A1264" s="14">
        <v>45854</v>
      </c>
      <c r="B1264" s="65" t="s">
        <v>14</v>
      </c>
      <c r="C1264" s="73" t="s">
        <v>122</v>
      </c>
      <c r="D1264" s="9">
        <v>-9</v>
      </c>
      <c r="E1264" s="10">
        <v>-974376</v>
      </c>
    </row>
    <row r="1265" spans="1:5">
      <c r="A1265" s="14">
        <v>45854</v>
      </c>
      <c r="B1265" s="65" t="s">
        <v>14</v>
      </c>
      <c r="C1265" s="73" t="s">
        <v>122</v>
      </c>
      <c r="D1265" s="9">
        <v>-4616</v>
      </c>
      <c r="E1265" s="10">
        <v>-499746624</v>
      </c>
    </row>
    <row r="1266" spans="1:5">
      <c r="A1266" s="14">
        <v>45854</v>
      </c>
      <c r="B1266" s="65" t="s">
        <v>14</v>
      </c>
      <c r="C1266" s="73" t="s">
        <v>122</v>
      </c>
      <c r="D1266" s="9">
        <v>-9</v>
      </c>
      <c r="E1266" s="10">
        <v>-974376</v>
      </c>
    </row>
    <row r="1267" spans="1:5">
      <c r="A1267" s="14">
        <v>45854</v>
      </c>
      <c r="B1267" s="65" t="s">
        <v>14</v>
      </c>
      <c r="C1267" s="73" t="s">
        <v>122</v>
      </c>
      <c r="D1267" s="9">
        <v>-9</v>
      </c>
      <c r="E1267" s="10">
        <v>-974376</v>
      </c>
    </row>
    <row r="1268" spans="1:5">
      <c r="A1268" s="14">
        <v>45854</v>
      </c>
      <c r="B1268" s="65" t="s">
        <v>14</v>
      </c>
      <c r="C1268" s="73" t="s">
        <v>122</v>
      </c>
      <c r="D1268" s="9">
        <v>-9</v>
      </c>
      <c r="E1268" s="10">
        <v>-974376</v>
      </c>
    </row>
    <row r="1269" spans="1:5">
      <c r="A1269" s="14">
        <v>45854</v>
      </c>
      <c r="B1269" s="65" t="s">
        <v>14</v>
      </c>
      <c r="C1269" s="73" t="s">
        <v>122</v>
      </c>
      <c r="D1269" s="9">
        <v>-36</v>
      </c>
      <c r="E1269" s="10">
        <v>-3897504</v>
      </c>
    </row>
    <row r="1270" spans="1:5">
      <c r="A1270" s="14">
        <v>45854</v>
      </c>
      <c r="B1270" s="65" t="s">
        <v>14</v>
      </c>
      <c r="C1270" s="73" t="s">
        <v>122</v>
      </c>
      <c r="D1270" s="9">
        <v>-9</v>
      </c>
      <c r="E1270" s="10">
        <v>-974376</v>
      </c>
    </row>
    <row r="1271" spans="1:5">
      <c r="A1271" s="14">
        <v>45854</v>
      </c>
      <c r="B1271" s="65" t="s">
        <v>15</v>
      </c>
      <c r="C1271" s="73" t="s">
        <v>121</v>
      </c>
      <c r="D1271" s="9">
        <v>9</v>
      </c>
      <c r="E1271" s="10">
        <v>984906</v>
      </c>
    </row>
    <row r="1272" spans="1:5">
      <c r="A1272" s="14">
        <v>45854</v>
      </c>
      <c r="B1272" s="65" t="s">
        <v>14</v>
      </c>
      <c r="C1272" s="73" t="s">
        <v>122</v>
      </c>
      <c r="D1272" s="9">
        <v>-9</v>
      </c>
      <c r="E1272" s="10">
        <v>-974376</v>
      </c>
    </row>
    <row r="1273" spans="1:5">
      <c r="A1273" s="14">
        <v>45854</v>
      </c>
      <c r="B1273" s="65" t="s">
        <v>14</v>
      </c>
      <c r="C1273" s="73" t="s">
        <v>122</v>
      </c>
      <c r="D1273" s="9">
        <v>-9</v>
      </c>
      <c r="E1273" s="10">
        <v>-974376</v>
      </c>
    </row>
    <row r="1274" spans="1:5">
      <c r="A1274" s="14">
        <v>45854</v>
      </c>
      <c r="B1274" s="65" t="s">
        <v>14</v>
      </c>
      <c r="C1274" s="73" t="s">
        <v>122</v>
      </c>
      <c r="D1274" s="9">
        <v>-9</v>
      </c>
      <c r="E1274" s="10">
        <v>-974376</v>
      </c>
    </row>
    <row r="1275" spans="1:5">
      <c r="A1275" s="14">
        <v>45854</v>
      </c>
      <c r="B1275" s="65" t="s">
        <v>14</v>
      </c>
      <c r="C1275" s="73" t="s">
        <v>122</v>
      </c>
      <c r="D1275" s="9">
        <v>-9</v>
      </c>
      <c r="E1275" s="10">
        <v>-974376</v>
      </c>
    </row>
    <row r="1276" spans="1:5">
      <c r="A1276" s="14">
        <v>45854</v>
      </c>
      <c r="B1276" s="65" t="s">
        <v>14</v>
      </c>
      <c r="C1276" s="73" t="s">
        <v>122</v>
      </c>
      <c r="D1276" s="9">
        <v>-9</v>
      </c>
      <c r="E1276" s="10">
        <v>-974376</v>
      </c>
    </row>
    <row r="1277" spans="1:5">
      <c r="A1277" s="14">
        <v>45854</v>
      </c>
      <c r="B1277" s="65" t="s">
        <v>14</v>
      </c>
      <c r="C1277" s="73" t="s">
        <v>122</v>
      </c>
      <c r="D1277" s="9">
        <v>-9</v>
      </c>
      <c r="E1277" s="10">
        <v>-974376</v>
      </c>
    </row>
    <row r="1278" spans="1:5">
      <c r="A1278" s="14">
        <v>45854</v>
      </c>
      <c r="B1278" s="65" t="s">
        <v>15</v>
      </c>
      <c r="C1278" s="73" t="s">
        <v>121</v>
      </c>
      <c r="D1278" s="9">
        <v>9</v>
      </c>
      <c r="E1278" s="10">
        <v>990927</v>
      </c>
    </row>
    <row r="1279" spans="1:5">
      <c r="A1279" s="14">
        <v>45854</v>
      </c>
      <c r="B1279" s="65" t="s">
        <v>14</v>
      </c>
      <c r="C1279" s="73" t="s">
        <v>122</v>
      </c>
      <c r="D1279" s="9">
        <v>-738</v>
      </c>
      <c r="E1279" s="10">
        <v>-79898832</v>
      </c>
    </row>
    <row r="1280" spans="1:5">
      <c r="A1280" s="14">
        <v>45854</v>
      </c>
      <c r="B1280" s="65" t="s">
        <v>14</v>
      </c>
      <c r="C1280" s="73" t="s">
        <v>122</v>
      </c>
      <c r="D1280" s="9">
        <v>-3692</v>
      </c>
      <c r="E1280" s="10">
        <v>-399710688</v>
      </c>
    </row>
    <row r="1281" spans="1:5">
      <c r="A1281" s="14">
        <v>45854</v>
      </c>
      <c r="B1281" s="65" t="s">
        <v>14</v>
      </c>
      <c r="C1281" s="73" t="s">
        <v>121</v>
      </c>
      <c r="D1281" s="9">
        <v>18</v>
      </c>
      <c r="E1281" s="10">
        <v>1975698</v>
      </c>
    </row>
    <row r="1282" spans="1:5">
      <c r="A1282" s="14">
        <v>45854</v>
      </c>
      <c r="B1282" s="65" t="s">
        <v>14</v>
      </c>
      <c r="C1282" s="73" t="s">
        <v>122</v>
      </c>
      <c r="D1282" s="9">
        <v>-95</v>
      </c>
      <c r="E1282" s="10">
        <v>-10285080</v>
      </c>
    </row>
    <row r="1283" spans="1:5">
      <c r="A1283" s="14">
        <v>45854</v>
      </c>
      <c r="B1283" s="65" t="s">
        <v>14</v>
      </c>
      <c r="C1283" s="73" t="s">
        <v>122</v>
      </c>
      <c r="D1283" s="9">
        <v>-923</v>
      </c>
      <c r="E1283" s="10">
        <v>-99927672</v>
      </c>
    </row>
    <row r="1284" spans="1:5">
      <c r="A1284" s="14">
        <v>45854</v>
      </c>
      <c r="B1284" s="65" t="s">
        <v>14</v>
      </c>
      <c r="C1284" s="73" t="s">
        <v>122</v>
      </c>
      <c r="D1284" s="9">
        <v>-923</v>
      </c>
      <c r="E1284" s="10">
        <v>-99927672</v>
      </c>
    </row>
    <row r="1285" spans="1:5">
      <c r="A1285" s="14">
        <v>45854</v>
      </c>
      <c r="B1285" s="65" t="s">
        <v>14</v>
      </c>
      <c r="C1285" s="73" t="s">
        <v>122</v>
      </c>
      <c r="D1285" s="9">
        <v>-790</v>
      </c>
      <c r="E1285" s="10">
        <v>-85528560</v>
      </c>
    </row>
    <row r="1286" spans="1:5">
      <c r="A1286" s="14">
        <v>45854</v>
      </c>
      <c r="B1286" s="65" t="s">
        <v>14</v>
      </c>
      <c r="C1286" s="73" t="s">
        <v>121</v>
      </c>
      <c r="D1286" s="9">
        <v>9</v>
      </c>
      <c r="E1286" s="10">
        <v>974142</v>
      </c>
    </row>
    <row r="1287" spans="1:5">
      <c r="A1287" s="14">
        <v>45854</v>
      </c>
      <c r="B1287" s="65" t="s">
        <v>14</v>
      </c>
      <c r="C1287" s="73" t="s">
        <v>122</v>
      </c>
      <c r="D1287" s="9">
        <v>-10</v>
      </c>
      <c r="E1287" s="10">
        <v>-1082640</v>
      </c>
    </row>
    <row r="1288" spans="1:5">
      <c r="A1288" s="14">
        <v>45854</v>
      </c>
      <c r="B1288" s="65" t="s">
        <v>15</v>
      </c>
      <c r="C1288" s="73" t="s">
        <v>121</v>
      </c>
      <c r="D1288" s="9">
        <v>18</v>
      </c>
      <c r="E1288" s="10">
        <v>1948860</v>
      </c>
    </row>
    <row r="1289" spans="1:5">
      <c r="A1289" s="14">
        <v>45854</v>
      </c>
      <c r="B1289" s="65" t="s">
        <v>14</v>
      </c>
      <c r="C1289" s="73" t="s">
        <v>122</v>
      </c>
      <c r="D1289" s="9">
        <v>-461</v>
      </c>
      <c r="E1289" s="10">
        <v>-49909704</v>
      </c>
    </row>
    <row r="1290" spans="1:5">
      <c r="A1290" s="14">
        <v>45854</v>
      </c>
      <c r="B1290" s="65" t="s">
        <v>14</v>
      </c>
      <c r="C1290" s="73" t="s">
        <v>121</v>
      </c>
      <c r="D1290" s="9">
        <v>9</v>
      </c>
      <c r="E1290" s="10">
        <v>970605</v>
      </c>
    </row>
    <row r="1291" spans="1:5">
      <c r="A1291" s="14">
        <v>45854</v>
      </c>
      <c r="B1291" s="65" t="s">
        <v>48</v>
      </c>
      <c r="C1291" s="73" t="s">
        <v>121</v>
      </c>
      <c r="D1291" s="9">
        <v>9</v>
      </c>
      <c r="E1291" s="10">
        <v>997182</v>
      </c>
    </row>
    <row r="1292" spans="1:5">
      <c r="A1292" s="14">
        <v>45854</v>
      </c>
      <c r="B1292" s="65" t="s">
        <v>14</v>
      </c>
      <c r="C1292" s="73" t="s">
        <v>122</v>
      </c>
      <c r="D1292" s="9">
        <v>-36</v>
      </c>
      <c r="E1292" s="10">
        <v>-3897504</v>
      </c>
    </row>
    <row r="1293" spans="1:5">
      <c r="A1293" s="14">
        <v>45854</v>
      </c>
      <c r="B1293" s="65" t="s">
        <v>14</v>
      </c>
      <c r="C1293" s="73" t="s">
        <v>122</v>
      </c>
      <c r="D1293" s="9">
        <v>-46</v>
      </c>
      <c r="E1293" s="10">
        <v>-4980144</v>
      </c>
    </row>
    <row r="1294" spans="1:5">
      <c r="A1294" s="14">
        <v>45854</v>
      </c>
      <c r="B1294" s="65" t="s">
        <v>14</v>
      </c>
      <c r="C1294" s="73" t="s">
        <v>122</v>
      </c>
      <c r="D1294" s="9">
        <v>-9</v>
      </c>
      <c r="E1294" s="10">
        <v>-974376</v>
      </c>
    </row>
    <row r="1295" spans="1:5">
      <c r="A1295" s="14">
        <v>45854</v>
      </c>
      <c r="B1295" s="65" t="s">
        <v>14</v>
      </c>
      <c r="C1295" s="73" t="s">
        <v>122</v>
      </c>
      <c r="D1295" s="9">
        <v>-13</v>
      </c>
      <c r="E1295" s="10">
        <v>-1407432</v>
      </c>
    </row>
    <row r="1296" spans="1:5">
      <c r="A1296" s="14">
        <v>45854</v>
      </c>
      <c r="B1296" s="65" t="s">
        <v>14</v>
      </c>
      <c r="C1296" s="73" t="s">
        <v>122</v>
      </c>
      <c r="D1296" s="9">
        <v>-18</v>
      </c>
      <c r="E1296" s="10">
        <v>-1948752</v>
      </c>
    </row>
    <row r="1297" spans="1:5">
      <c r="A1297" s="14">
        <v>45854</v>
      </c>
      <c r="B1297" s="65" t="s">
        <v>14</v>
      </c>
      <c r="C1297" s="73" t="s">
        <v>122</v>
      </c>
      <c r="D1297" s="9">
        <v>-508</v>
      </c>
      <c r="E1297" s="10">
        <v>-54998112</v>
      </c>
    </row>
    <row r="1298" spans="1:5">
      <c r="A1298" s="14">
        <v>45854</v>
      </c>
      <c r="B1298" s="65" t="s">
        <v>14</v>
      </c>
      <c r="C1298" s="73" t="s">
        <v>122</v>
      </c>
      <c r="D1298" s="9">
        <v>-976</v>
      </c>
      <c r="E1298" s="10">
        <v>-105665664</v>
      </c>
    </row>
    <row r="1299" spans="1:5">
      <c r="A1299" s="14">
        <v>45854</v>
      </c>
      <c r="B1299" s="65" t="s">
        <v>15</v>
      </c>
      <c r="C1299" s="73" t="s">
        <v>121</v>
      </c>
      <c r="D1299" s="9">
        <v>9</v>
      </c>
      <c r="E1299" s="10">
        <v>990576</v>
      </c>
    </row>
    <row r="1300" spans="1:5">
      <c r="A1300" s="14">
        <v>45854</v>
      </c>
      <c r="B1300" s="65" t="s">
        <v>14</v>
      </c>
      <c r="C1300" s="73" t="s">
        <v>122</v>
      </c>
      <c r="D1300" s="9">
        <v>-9</v>
      </c>
      <c r="E1300" s="10">
        <v>-974376</v>
      </c>
    </row>
    <row r="1301" spans="1:5">
      <c r="A1301" s="14">
        <v>45854</v>
      </c>
      <c r="B1301" s="65" t="s">
        <v>14</v>
      </c>
      <c r="C1301" s="73" t="s">
        <v>122</v>
      </c>
      <c r="D1301" s="9">
        <v>-535</v>
      </c>
      <c r="E1301" s="10">
        <v>-57921240</v>
      </c>
    </row>
    <row r="1302" spans="1:5">
      <c r="A1302" s="14">
        <v>45854</v>
      </c>
      <c r="B1302" s="65" t="s">
        <v>46</v>
      </c>
      <c r="C1302" s="73" t="s">
        <v>121</v>
      </c>
      <c r="D1302" s="9">
        <v>9</v>
      </c>
      <c r="E1302" s="10">
        <v>940617</v>
      </c>
    </row>
    <row r="1303" spans="1:5">
      <c r="A1303" s="14">
        <v>45854</v>
      </c>
      <c r="B1303" s="65" t="s">
        <v>14</v>
      </c>
      <c r="C1303" s="73" t="s">
        <v>122</v>
      </c>
      <c r="D1303" s="9">
        <v>-923</v>
      </c>
      <c r="E1303" s="10">
        <v>-99927672</v>
      </c>
    </row>
    <row r="1304" spans="1:5">
      <c r="A1304" s="14">
        <v>45854</v>
      </c>
      <c r="B1304" s="65" t="s">
        <v>14</v>
      </c>
      <c r="C1304" s="73" t="s">
        <v>121</v>
      </c>
      <c r="D1304" s="9">
        <v>18</v>
      </c>
      <c r="E1304" s="10">
        <v>1947996</v>
      </c>
    </row>
    <row r="1305" spans="1:5">
      <c r="A1305" s="14">
        <v>45854</v>
      </c>
      <c r="B1305" s="65" t="s">
        <v>46</v>
      </c>
      <c r="C1305" s="73" t="s">
        <v>121</v>
      </c>
      <c r="D1305" s="9">
        <v>93</v>
      </c>
      <c r="E1305" s="10">
        <v>9758211</v>
      </c>
    </row>
    <row r="1306" spans="1:5">
      <c r="A1306" s="14">
        <v>45854</v>
      </c>
      <c r="B1306" s="65" t="s">
        <v>14</v>
      </c>
      <c r="C1306" s="73" t="s">
        <v>122</v>
      </c>
      <c r="D1306" s="9">
        <v>-46</v>
      </c>
      <c r="E1306" s="10">
        <v>-4980144</v>
      </c>
    </row>
    <row r="1307" spans="1:5">
      <c r="A1307" s="14">
        <v>45854</v>
      </c>
      <c r="B1307" s="65" t="s">
        <v>14</v>
      </c>
      <c r="C1307" s="73" t="s">
        <v>121</v>
      </c>
      <c r="D1307" s="9">
        <v>464</v>
      </c>
      <c r="E1307" s="10">
        <v>49960736</v>
      </c>
    </row>
    <row r="1308" spans="1:5">
      <c r="A1308" s="14">
        <v>45854</v>
      </c>
      <c r="B1308" s="65" t="s">
        <v>14</v>
      </c>
      <c r="C1308" s="73" t="s">
        <v>121</v>
      </c>
      <c r="D1308" s="9">
        <v>297</v>
      </c>
      <c r="E1308" s="10">
        <v>31979178</v>
      </c>
    </row>
    <row r="1309" spans="1:5">
      <c r="A1309" s="14">
        <v>45854</v>
      </c>
      <c r="B1309" s="65" t="s">
        <v>14</v>
      </c>
      <c r="C1309" s="73" t="s">
        <v>121</v>
      </c>
      <c r="D1309" s="9">
        <v>9</v>
      </c>
      <c r="E1309" s="10">
        <v>969066</v>
      </c>
    </row>
    <row r="1310" spans="1:5">
      <c r="A1310" s="14">
        <v>45854</v>
      </c>
      <c r="B1310" s="65" t="s">
        <v>14</v>
      </c>
      <c r="C1310" s="73" t="s">
        <v>122</v>
      </c>
      <c r="D1310" s="9">
        <v>-462</v>
      </c>
      <c r="E1310" s="10">
        <v>-50017968</v>
      </c>
    </row>
    <row r="1311" spans="1:5">
      <c r="A1311" s="14">
        <v>45854</v>
      </c>
      <c r="B1311" s="65" t="s">
        <v>14</v>
      </c>
      <c r="C1311" s="73" t="s">
        <v>122</v>
      </c>
      <c r="D1311" s="9">
        <v>-461</v>
      </c>
      <c r="E1311" s="10">
        <v>-49909704</v>
      </c>
    </row>
    <row r="1312" spans="1:5">
      <c r="A1312" s="14">
        <v>45854</v>
      </c>
      <c r="B1312" s="65" t="s">
        <v>14</v>
      </c>
      <c r="C1312" s="73" t="s">
        <v>122</v>
      </c>
      <c r="D1312" s="9">
        <v>-46</v>
      </c>
      <c r="E1312" s="10">
        <v>-4980144</v>
      </c>
    </row>
    <row r="1313" spans="1:5">
      <c r="A1313" s="14">
        <v>45854</v>
      </c>
      <c r="B1313" s="65" t="s">
        <v>14</v>
      </c>
      <c r="C1313" s="73" t="s">
        <v>122</v>
      </c>
      <c r="D1313" s="9">
        <v>-28</v>
      </c>
      <c r="E1313" s="10">
        <v>-3031392</v>
      </c>
    </row>
    <row r="1314" spans="1:5">
      <c r="A1314" s="14">
        <v>45854</v>
      </c>
      <c r="B1314" s="65" t="s">
        <v>14</v>
      </c>
      <c r="C1314" s="73" t="s">
        <v>122</v>
      </c>
      <c r="D1314" s="9">
        <v>-92</v>
      </c>
      <c r="E1314" s="10">
        <v>-9960288</v>
      </c>
    </row>
    <row r="1315" spans="1:5">
      <c r="A1315" s="14">
        <v>45854</v>
      </c>
      <c r="B1315" s="65" t="s">
        <v>14</v>
      </c>
      <c r="C1315" s="73" t="s">
        <v>122</v>
      </c>
      <c r="D1315" s="9">
        <v>-9</v>
      </c>
      <c r="E1315" s="10">
        <v>-974376</v>
      </c>
    </row>
    <row r="1316" spans="1:5">
      <c r="A1316" s="14">
        <v>45854</v>
      </c>
      <c r="B1316" s="65" t="s">
        <v>14</v>
      </c>
      <c r="C1316" s="73" t="s">
        <v>122</v>
      </c>
      <c r="D1316" s="9">
        <v>-6508</v>
      </c>
      <c r="E1316" s="10">
        <v>-704582112</v>
      </c>
    </row>
    <row r="1317" spans="1:5">
      <c r="A1317" s="14">
        <v>45854</v>
      </c>
      <c r="B1317" s="65" t="s">
        <v>14</v>
      </c>
      <c r="C1317" s="73" t="s">
        <v>121</v>
      </c>
      <c r="D1317" s="9">
        <v>92</v>
      </c>
      <c r="E1317" s="10">
        <v>9934896</v>
      </c>
    </row>
    <row r="1318" spans="1:5">
      <c r="A1318" s="14">
        <v>45854</v>
      </c>
      <c r="B1318" s="65" t="s">
        <v>14</v>
      </c>
      <c r="C1318" s="73" t="s">
        <v>122</v>
      </c>
      <c r="D1318" s="9">
        <v>-9</v>
      </c>
      <c r="E1318" s="10">
        <v>-974376</v>
      </c>
    </row>
    <row r="1319" spans="1:5">
      <c r="A1319" s="14">
        <v>45854</v>
      </c>
      <c r="B1319" s="65" t="s">
        <v>14</v>
      </c>
      <c r="C1319" s="73" t="s">
        <v>122</v>
      </c>
      <c r="D1319" s="9">
        <v>-9</v>
      </c>
      <c r="E1319" s="10">
        <v>-974376</v>
      </c>
    </row>
    <row r="1320" spans="1:5">
      <c r="A1320" s="14">
        <v>45854</v>
      </c>
      <c r="B1320" s="65" t="s">
        <v>14</v>
      </c>
      <c r="C1320" s="73" t="s">
        <v>122</v>
      </c>
      <c r="D1320" s="9">
        <v>-9</v>
      </c>
      <c r="E1320" s="10">
        <v>-974376</v>
      </c>
    </row>
    <row r="1321" spans="1:5">
      <c r="A1321" s="14">
        <v>45854</v>
      </c>
      <c r="B1321" s="65" t="s">
        <v>14</v>
      </c>
      <c r="C1321" s="73" t="s">
        <v>122</v>
      </c>
      <c r="D1321" s="9">
        <v>-369</v>
      </c>
      <c r="E1321" s="10">
        <v>-39949416</v>
      </c>
    </row>
    <row r="1322" spans="1:5">
      <c r="A1322" s="14">
        <v>45854</v>
      </c>
      <c r="B1322" s="65" t="s">
        <v>14</v>
      </c>
      <c r="C1322" s="73" t="s">
        <v>122</v>
      </c>
      <c r="D1322" s="9">
        <v>-120</v>
      </c>
      <c r="E1322" s="10">
        <v>-12991680</v>
      </c>
    </row>
    <row r="1323" spans="1:5">
      <c r="A1323" s="14">
        <v>45854</v>
      </c>
      <c r="B1323" s="65" t="s">
        <v>14</v>
      </c>
      <c r="C1323" s="73" t="s">
        <v>122</v>
      </c>
      <c r="D1323" s="9">
        <v>-9</v>
      </c>
      <c r="E1323" s="10">
        <v>-974376</v>
      </c>
    </row>
    <row r="1324" spans="1:5">
      <c r="A1324" s="14">
        <v>45854</v>
      </c>
      <c r="B1324" s="65" t="s">
        <v>14</v>
      </c>
      <c r="C1324" s="73" t="s">
        <v>122</v>
      </c>
      <c r="D1324" s="9">
        <v>-132</v>
      </c>
      <c r="E1324" s="10">
        <v>-14290848</v>
      </c>
    </row>
    <row r="1325" spans="1:5">
      <c r="A1325" s="14">
        <v>45854</v>
      </c>
      <c r="B1325" s="65" t="s">
        <v>14</v>
      </c>
      <c r="C1325" s="73" t="s">
        <v>122</v>
      </c>
      <c r="D1325" s="9">
        <v>-923</v>
      </c>
      <c r="E1325" s="10">
        <v>-99927672</v>
      </c>
    </row>
    <row r="1326" spans="1:5">
      <c r="A1326" s="14">
        <v>45854</v>
      </c>
      <c r="B1326" s="65" t="s">
        <v>14</v>
      </c>
      <c r="C1326" s="73" t="s">
        <v>122</v>
      </c>
      <c r="D1326" s="9">
        <v>-19</v>
      </c>
      <c r="E1326" s="10">
        <v>-2057016</v>
      </c>
    </row>
    <row r="1327" spans="1:5">
      <c r="A1327" s="14">
        <v>45854</v>
      </c>
      <c r="B1327" s="65" t="s">
        <v>14</v>
      </c>
      <c r="C1327" s="73" t="s">
        <v>122</v>
      </c>
      <c r="D1327" s="9">
        <v>-46</v>
      </c>
      <c r="E1327" s="10">
        <v>-4980144</v>
      </c>
    </row>
    <row r="1328" spans="1:5">
      <c r="A1328" s="14">
        <v>45854</v>
      </c>
      <c r="B1328" s="65" t="s">
        <v>46</v>
      </c>
      <c r="C1328" s="73" t="s">
        <v>121</v>
      </c>
      <c r="D1328" s="9">
        <v>9</v>
      </c>
      <c r="E1328" s="10">
        <v>933498</v>
      </c>
    </row>
    <row r="1329" spans="1:5">
      <c r="A1329" s="14">
        <v>45854</v>
      </c>
      <c r="B1329" s="65" t="s">
        <v>14</v>
      </c>
      <c r="C1329" s="73" t="s">
        <v>122</v>
      </c>
      <c r="D1329" s="9">
        <v>-89</v>
      </c>
      <c r="E1329" s="10">
        <v>-9635496</v>
      </c>
    </row>
    <row r="1330" spans="1:5">
      <c r="A1330" s="14">
        <v>45854</v>
      </c>
      <c r="B1330" s="65" t="s">
        <v>14</v>
      </c>
      <c r="C1330" s="73" t="s">
        <v>122</v>
      </c>
      <c r="D1330" s="9">
        <v>-92</v>
      </c>
      <c r="E1330" s="10">
        <v>-9960288</v>
      </c>
    </row>
    <row r="1331" spans="1:5">
      <c r="A1331" s="14">
        <v>45854</v>
      </c>
      <c r="B1331" s="65" t="s">
        <v>14</v>
      </c>
      <c r="C1331" s="73" t="s">
        <v>121</v>
      </c>
      <c r="D1331" s="9">
        <v>8000</v>
      </c>
      <c r="E1331" s="10">
        <v>874440000</v>
      </c>
    </row>
    <row r="1332" spans="1:5">
      <c r="A1332" s="14">
        <v>45854</v>
      </c>
      <c r="B1332" s="65" t="s">
        <v>14</v>
      </c>
      <c r="C1332" s="73" t="s">
        <v>121</v>
      </c>
      <c r="D1332" s="9">
        <v>8200</v>
      </c>
      <c r="E1332" s="10">
        <v>896301000</v>
      </c>
    </row>
    <row r="1333" spans="1:5">
      <c r="A1333" s="14">
        <v>45854</v>
      </c>
      <c r="B1333" s="65" t="s">
        <v>14</v>
      </c>
      <c r="C1333" s="73" t="s">
        <v>122</v>
      </c>
      <c r="D1333" s="9">
        <v>-9</v>
      </c>
      <c r="E1333" s="10">
        <v>-974376</v>
      </c>
    </row>
    <row r="1334" spans="1:5">
      <c r="A1334" s="14">
        <v>45854</v>
      </c>
      <c r="B1334" s="65" t="s">
        <v>14</v>
      </c>
      <c r="C1334" s="73" t="s">
        <v>122</v>
      </c>
      <c r="D1334" s="9">
        <v>-9</v>
      </c>
      <c r="E1334" s="10">
        <v>-974376</v>
      </c>
    </row>
    <row r="1335" spans="1:5">
      <c r="A1335" s="14">
        <v>45854</v>
      </c>
      <c r="B1335" s="65" t="s">
        <v>14</v>
      </c>
      <c r="C1335" s="73" t="s">
        <v>122</v>
      </c>
      <c r="D1335" s="9">
        <v>-11</v>
      </c>
      <c r="E1335" s="10">
        <v>-1190904</v>
      </c>
    </row>
    <row r="1336" spans="1:5">
      <c r="A1336" s="14">
        <v>45854</v>
      </c>
      <c r="B1336" s="65" t="s">
        <v>14</v>
      </c>
      <c r="C1336" s="73" t="s">
        <v>122</v>
      </c>
      <c r="D1336" s="9">
        <v>-92</v>
      </c>
      <c r="E1336" s="10">
        <v>-9960288</v>
      </c>
    </row>
    <row r="1337" spans="1:5">
      <c r="A1337" s="14">
        <v>45854</v>
      </c>
      <c r="B1337" s="65" t="s">
        <v>46</v>
      </c>
      <c r="C1337" s="73" t="s">
        <v>121</v>
      </c>
      <c r="D1337" s="9">
        <v>136</v>
      </c>
      <c r="E1337" s="10">
        <v>14267760</v>
      </c>
    </row>
    <row r="1338" spans="1:5">
      <c r="A1338" s="14">
        <v>45854</v>
      </c>
      <c r="B1338" s="65" t="s">
        <v>46</v>
      </c>
      <c r="C1338" s="73" t="s">
        <v>121</v>
      </c>
      <c r="D1338" s="9">
        <v>90</v>
      </c>
      <c r="E1338" s="10">
        <v>9440550</v>
      </c>
    </row>
    <row r="1339" spans="1:5">
      <c r="A1339" s="14">
        <v>45854</v>
      </c>
      <c r="B1339" s="65" t="s">
        <v>14</v>
      </c>
      <c r="C1339" s="73" t="s">
        <v>122</v>
      </c>
      <c r="D1339" s="9">
        <v>-1322</v>
      </c>
      <c r="E1339" s="10">
        <v>-143125008</v>
      </c>
    </row>
    <row r="1340" spans="1:5">
      <c r="A1340" s="14">
        <v>45854</v>
      </c>
      <c r="B1340" s="65" t="s">
        <v>46</v>
      </c>
      <c r="C1340" s="73" t="s">
        <v>121</v>
      </c>
      <c r="D1340" s="9">
        <v>37</v>
      </c>
      <c r="E1340" s="10">
        <v>3881115</v>
      </c>
    </row>
    <row r="1341" spans="1:5">
      <c r="A1341" s="14">
        <v>45854</v>
      </c>
      <c r="B1341" s="65" t="s">
        <v>14</v>
      </c>
      <c r="C1341" s="73" t="s">
        <v>122</v>
      </c>
      <c r="D1341" s="9">
        <v>-18</v>
      </c>
      <c r="E1341" s="10">
        <v>-1948752</v>
      </c>
    </row>
    <row r="1342" spans="1:5">
      <c r="A1342" s="14">
        <v>45854</v>
      </c>
      <c r="B1342" s="65" t="s">
        <v>14</v>
      </c>
      <c r="C1342" s="73" t="s">
        <v>122</v>
      </c>
      <c r="D1342" s="9">
        <v>-92</v>
      </c>
      <c r="E1342" s="10">
        <v>-9960288</v>
      </c>
    </row>
    <row r="1343" spans="1:5">
      <c r="A1343" s="14">
        <v>45854</v>
      </c>
      <c r="B1343" s="65" t="s">
        <v>14</v>
      </c>
      <c r="C1343" s="73" t="s">
        <v>122</v>
      </c>
      <c r="D1343" s="9">
        <v>-18</v>
      </c>
      <c r="E1343" s="10">
        <v>-1948752</v>
      </c>
    </row>
    <row r="1344" spans="1:5">
      <c r="A1344" s="14">
        <v>45854</v>
      </c>
      <c r="B1344" s="65" t="s">
        <v>14</v>
      </c>
      <c r="C1344" s="73" t="s">
        <v>122</v>
      </c>
      <c r="D1344" s="9">
        <v>-18</v>
      </c>
      <c r="E1344" s="10">
        <v>-1948752</v>
      </c>
    </row>
    <row r="1345" spans="1:5">
      <c r="A1345" s="14">
        <v>45854</v>
      </c>
      <c r="B1345" s="65" t="s">
        <v>14</v>
      </c>
      <c r="C1345" s="73" t="s">
        <v>122</v>
      </c>
      <c r="D1345" s="9">
        <v>-18</v>
      </c>
      <c r="E1345" s="10">
        <v>-1948752</v>
      </c>
    </row>
    <row r="1346" spans="1:5">
      <c r="A1346" s="14">
        <v>45854</v>
      </c>
      <c r="B1346" s="65" t="s">
        <v>14</v>
      </c>
      <c r="C1346" s="73" t="s">
        <v>122</v>
      </c>
      <c r="D1346" s="9">
        <v>-18</v>
      </c>
      <c r="E1346" s="10">
        <v>-1948752</v>
      </c>
    </row>
    <row r="1347" spans="1:5">
      <c r="A1347" s="14">
        <v>45854</v>
      </c>
      <c r="B1347" s="65" t="s">
        <v>14</v>
      </c>
      <c r="C1347" s="73" t="s">
        <v>122</v>
      </c>
      <c r="D1347" s="9">
        <v>-18</v>
      </c>
      <c r="E1347" s="10">
        <v>-1948752</v>
      </c>
    </row>
    <row r="1348" spans="1:5">
      <c r="A1348" s="14">
        <v>45854</v>
      </c>
      <c r="B1348" s="65" t="s">
        <v>14</v>
      </c>
      <c r="C1348" s="73" t="s">
        <v>122</v>
      </c>
      <c r="D1348" s="9">
        <v>-18</v>
      </c>
      <c r="E1348" s="10">
        <v>-1948752</v>
      </c>
    </row>
    <row r="1349" spans="1:5">
      <c r="A1349" s="14">
        <v>45854</v>
      </c>
      <c r="B1349" s="65" t="s">
        <v>14</v>
      </c>
      <c r="C1349" s="73" t="s">
        <v>122</v>
      </c>
      <c r="D1349" s="9">
        <v>-24</v>
      </c>
      <c r="E1349" s="10">
        <v>-2598336</v>
      </c>
    </row>
    <row r="1350" spans="1:5">
      <c r="A1350" s="14">
        <v>45854</v>
      </c>
      <c r="B1350" s="65" t="s">
        <v>14</v>
      </c>
      <c r="C1350" s="73" t="s">
        <v>121</v>
      </c>
      <c r="D1350" s="9">
        <v>71</v>
      </c>
      <c r="E1350" s="10">
        <v>7644854</v>
      </c>
    </row>
    <row r="1351" spans="1:5">
      <c r="A1351" s="14">
        <v>45854</v>
      </c>
      <c r="B1351" s="65" t="s">
        <v>14</v>
      </c>
      <c r="C1351" s="73" t="s">
        <v>122</v>
      </c>
      <c r="D1351" s="9">
        <v>-230</v>
      </c>
      <c r="E1351" s="10">
        <v>-24900720</v>
      </c>
    </row>
    <row r="1352" spans="1:5">
      <c r="A1352" s="14">
        <v>45854</v>
      </c>
      <c r="B1352" s="65" t="s">
        <v>14</v>
      </c>
      <c r="C1352" s="73" t="s">
        <v>121</v>
      </c>
      <c r="D1352" s="9">
        <v>184</v>
      </c>
      <c r="E1352" s="10">
        <v>19812016</v>
      </c>
    </row>
    <row r="1353" spans="1:5">
      <c r="A1353" s="14">
        <v>45854</v>
      </c>
      <c r="B1353" s="65" t="s">
        <v>14</v>
      </c>
      <c r="C1353" s="73" t="s">
        <v>122</v>
      </c>
      <c r="D1353" s="9">
        <v>-25</v>
      </c>
      <c r="E1353" s="10">
        <v>-2706600</v>
      </c>
    </row>
    <row r="1354" spans="1:5">
      <c r="A1354" s="14">
        <v>45854</v>
      </c>
      <c r="B1354" s="65" t="s">
        <v>14</v>
      </c>
      <c r="C1354" s="73" t="s">
        <v>122</v>
      </c>
      <c r="D1354" s="9">
        <v>-9</v>
      </c>
      <c r="E1354" s="10">
        <v>-974376</v>
      </c>
    </row>
    <row r="1355" spans="1:5">
      <c r="A1355" s="14">
        <v>45854</v>
      </c>
      <c r="B1355" s="65" t="s">
        <v>14</v>
      </c>
      <c r="C1355" s="73" t="s">
        <v>122</v>
      </c>
      <c r="D1355" s="9">
        <v>-9</v>
      </c>
      <c r="E1355" s="10">
        <v>-974376</v>
      </c>
    </row>
    <row r="1356" spans="1:5">
      <c r="A1356" s="14">
        <v>45854</v>
      </c>
      <c r="B1356" s="65" t="s">
        <v>14</v>
      </c>
      <c r="C1356" s="73" t="s">
        <v>122</v>
      </c>
      <c r="D1356" s="9">
        <v>-166</v>
      </c>
      <c r="E1356" s="10">
        <v>-17971824</v>
      </c>
    </row>
    <row r="1357" spans="1:5">
      <c r="A1357" s="14">
        <v>45854</v>
      </c>
      <c r="B1357" s="65" t="s">
        <v>14</v>
      </c>
      <c r="C1357" s="73" t="s">
        <v>122</v>
      </c>
      <c r="D1357" s="9">
        <v>-921</v>
      </c>
      <c r="E1357" s="10">
        <v>-99711144</v>
      </c>
    </row>
    <row r="1358" spans="1:5">
      <c r="A1358" s="14">
        <v>45854</v>
      </c>
      <c r="B1358" s="65" t="s">
        <v>14</v>
      </c>
      <c r="C1358" s="73" t="s">
        <v>121</v>
      </c>
      <c r="D1358" s="9">
        <v>9</v>
      </c>
      <c r="E1358" s="10">
        <v>974025</v>
      </c>
    </row>
    <row r="1359" spans="1:5">
      <c r="A1359" s="14">
        <v>45854</v>
      </c>
      <c r="B1359" s="65" t="s">
        <v>14</v>
      </c>
      <c r="C1359" s="73" t="s">
        <v>122</v>
      </c>
      <c r="D1359" s="9">
        <v>-12</v>
      </c>
      <c r="E1359" s="10">
        <v>-1299168</v>
      </c>
    </row>
    <row r="1360" spans="1:5">
      <c r="A1360" s="14">
        <v>45854</v>
      </c>
      <c r="B1360" s="65" t="s">
        <v>14</v>
      </c>
      <c r="C1360" s="73" t="s">
        <v>122</v>
      </c>
      <c r="D1360" s="9">
        <v>-1631</v>
      </c>
      <c r="E1360" s="10">
        <v>-176578584</v>
      </c>
    </row>
    <row r="1361" spans="1:5">
      <c r="A1361" s="14">
        <v>45854</v>
      </c>
      <c r="B1361" s="65" t="s">
        <v>14</v>
      </c>
      <c r="C1361" s="73" t="s">
        <v>122</v>
      </c>
      <c r="D1361" s="9">
        <v>-10</v>
      </c>
      <c r="E1361" s="10">
        <v>-1082640</v>
      </c>
    </row>
    <row r="1362" spans="1:5">
      <c r="A1362" s="14">
        <v>45854</v>
      </c>
      <c r="B1362" s="65" t="s">
        <v>14</v>
      </c>
      <c r="C1362" s="73" t="s">
        <v>122</v>
      </c>
      <c r="D1362" s="32">
        <v>-10</v>
      </c>
      <c r="E1362" s="33">
        <v>-1082640</v>
      </c>
    </row>
    <row r="1363" spans="1:5">
      <c r="A1363" s="14">
        <v>45855</v>
      </c>
      <c r="B1363" s="65" t="s">
        <v>14</v>
      </c>
      <c r="C1363" s="73" t="s">
        <v>122</v>
      </c>
      <c r="D1363" s="9">
        <v>-18</v>
      </c>
      <c r="E1363" s="10">
        <v>-1949094</v>
      </c>
    </row>
    <row r="1364" spans="1:5">
      <c r="A1364" s="14">
        <v>45855</v>
      </c>
      <c r="B1364" s="65" t="s">
        <v>46</v>
      </c>
      <c r="C1364" s="73" t="s">
        <v>121</v>
      </c>
      <c r="D1364" s="9">
        <v>74</v>
      </c>
      <c r="E1364" s="10">
        <v>7767336</v>
      </c>
    </row>
    <row r="1365" spans="1:5">
      <c r="A1365" s="14">
        <v>45855</v>
      </c>
      <c r="B1365" s="65" t="s">
        <v>90</v>
      </c>
      <c r="C1365" s="73" t="s">
        <v>121</v>
      </c>
      <c r="D1365" s="9">
        <v>49</v>
      </c>
      <c r="E1365" s="10">
        <v>5358395</v>
      </c>
    </row>
    <row r="1366" spans="1:5">
      <c r="A1366" s="14">
        <v>45855</v>
      </c>
      <c r="B1366" s="65" t="s">
        <v>14</v>
      </c>
      <c r="C1366" s="73" t="s">
        <v>121</v>
      </c>
      <c r="D1366" s="9">
        <v>9</v>
      </c>
      <c r="E1366" s="10">
        <v>969408</v>
      </c>
    </row>
    <row r="1367" spans="1:5">
      <c r="A1367" s="14">
        <v>45855</v>
      </c>
      <c r="B1367" s="65" t="s">
        <v>90</v>
      </c>
      <c r="C1367" s="73" t="s">
        <v>121</v>
      </c>
      <c r="D1367" s="9">
        <v>92</v>
      </c>
      <c r="E1367" s="10">
        <v>10060660</v>
      </c>
    </row>
    <row r="1368" spans="1:5">
      <c r="A1368" s="14">
        <v>45855</v>
      </c>
      <c r="B1368" s="65" t="s">
        <v>14</v>
      </c>
      <c r="C1368" s="73" t="s">
        <v>121</v>
      </c>
      <c r="D1368" s="9">
        <v>463</v>
      </c>
      <c r="E1368" s="10">
        <v>49870656</v>
      </c>
    </row>
    <row r="1369" spans="1:5">
      <c r="A1369" s="14">
        <v>45855</v>
      </c>
      <c r="B1369" s="65" t="s">
        <v>14</v>
      </c>
      <c r="C1369" s="73" t="s">
        <v>121</v>
      </c>
      <c r="D1369" s="9">
        <v>9</v>
      </c>
      <c r="E1369" s="10">
        <v>969408</v>
      </c>
    </row>
    <row r="1370" spans="1:5">
      <c r="A1370" s="14">
        <v>45855</v>
      </c>
      <c r="B1370" s="65" t="s">
        <v>14</v>
      </c>
      <c r="C1370" s="73" t="s">
        <v>121</v>
      </c>
      <c r="D1370" s="9">
        <v>325</v>
      </c>
      <c r="E1370" s="10">
        <v>35006400</v>
      </c>
    </row>
    <row r="1371" spans="1:5">
      <c r="A1371" s="14">
        <v>45855</v>
      </c>
      <c r="B1371" s="65" t="s">
        <v>14</v>
      </c>
      <c r="C1371" s="73" t="s">
        <v>121</v>
      </c>
      <c r="D1371" s="9">
        <v>46</v>
      </c>
      <c r="E1371" s="10">
        <v>4954752</v>
      </c>
    </row>
    <row r="1372" spans="1:5">
      <c r="A1372" s="14">
        <v>45855</v>
      </c>
      <c r="B1372" s="65" t="s">
        <v>14</v>
      </c>
      <c r="C1372" s="73" t="s">
        <v>121</v>
      </c>
      <c r="D1372" s="9">
        <v>463</v>
      </c>
      <c r="E1372" s="10">
        <v>49870656</v>
      </c>
    </row>
    <row r="1373" spans="1:5">
      <c r="A1373" s="14">
        <v>45855</v>
      </c>
      <c r="B1373" s="65" t="s">
        <v>14</v>
      </c>
      <c r="C1373" s="73" t="s">
        <v>121</v>
      </c>
      <c r="D1373" s="9">
        <v>46</v>
      </c>
      <c r="E1373" s="10">
        <v>4954752</v>
      </c>
    </row>
    <row r="1374" spans="1:5">
      <c r="A1374" s="14">
        <v>45855</v>
      </c>
      <c r="B1374" s="65" t="s">
        <v>14</v>
      </c>
      <c r="C1374" s="73" t="s">
        <v>121</v>
      </c>
      <c r="D1374" s="9">
        <v>18</v>
      </c>
      <c r="E1374" s="10">
        <v>1938816</v>
      </c>
    </row>
    <row r="1375" spans="1:5">
      <c r="A1375" s="14">
        <v>45855</v>
      </c>
      <c r="B1375" s="65" t="s">
        <v>14</v>
      </c>
      <c r="C1375" s="73" t="s">
        <v>121</v>
      </c>
      <c r="D1375" s="9">
        <v>463</v>
      </c>
      <c r="E1375" s="10">
        <v>49870656</v>
      </c>
    </row>
    <row r="1376" spans="1:5">
      <c r="A1376" s="14">
        <v>45855</v>
      </c>
      <c r="B1376" s="65" t="s">
        <v>14</v>
      </c>
      <c r="C1376" s="73" t="s">
        <v>121</v>
      </c>
      <c r="D1376" s="9">
        <v>201</v>
      </c>
      <c r="E1376" s="10">
        <v>21650112</v>
      </c>
    </row>
    <row r="1377" spans="1:5">
      <c r="A1377" s="14">
        <v>45855</v>
      </c>
      <c r="B1377" s="65" t="s">
        <v>14</v>
      </c>
      <c r="C1377" s="73" t="s">
        <v>121</v>
      </c>
      <c r="D1377" s="9">
        <v>49</v>
      </c>
      <c r="E1377" s="10">
        <v>5277888</v>
      </c>
    </row>
    <row r="1378" spans="1:5">
      <c r="A1378" s="14">
        <v>45855</v>
      </c>
      <c r="B1378" s="65" t="s">
        <v>14</v>
      </c>
      <c r="C1378" s="73" t="s">
        <v>121</v>
      </c>
      <c r="D1378" s="9">
        <v>339</v>
      </c>
      <c r="E1378" s="10">
        <v>36514368</v>
      </c>
    </row>
    <row r="1379" spans="1:5">
      <c r="A1379" s="14">
        <v>45855</v>
      </c>
      <c r="B1379" s="65" t="s">
        <v>14</v>
      </c>
      <c r="C1379" s="73" t="s">
        <v>121</v>
      </c>
      <c r="D1379" s="9">
        <v>231</v>
      </c>
      <c r="E1379" s="10">
        <v>24881472</v>
      </c>
    </row>
    <row r="1380" spans="1:5">
      <c r="A1380" s="14">
        <v>45855</v>
      </c>
      <c r="B1380" s="65" t="s">
        <v>14</v>
      </c>
      <c r="C1380" s="73" t="s">
        <v>121</v>
      </c>
      <c r="D1380" s="9">
        <v>9</v>
      </c>
      <c r="E1380" s="10">
        <v>969408</v>
      </c>
    </row>
    <row r="1381" spans="1:5">
      <c r="A1381" s="14">
        <v>45855</v>
      </c>
      <c r="B1381" s="65" t="s">
        <v>14</v>
      </c>
      <c r="C1381" s="73" t="s">
        <v>121</v>
      </c>
      <c r="D1381" s="9">
        <v>246</v>
      </c>
      <c r="E1381" s="10">
        <v>26497152</v>
      </c>
    </row>
    <row r="1382" spans="1:5">
      <c r="A1382" s="14">
        <v>45855</v>
      </c>
      <c r="B1382" s="65" t="s">
        <v>14</v>
      </c>
      <c r="C1382" s="73" t="s">
        <v>121</v>
      </c>
      <c r="D1382" s="9">
        <v>463</v>
      </c>
      <c r="E1382" s="10">
        <v>49870656</v>
      </c>
    </row>
    <row r="1383" spans="1:5">
      <c r="A1383" s="14">
        <v>45855</v>
      </c>
      <c r="B1383" s="65" t="s">
        <v>14</v>
      </c>
      <c r="C1383" s="73" t="s">
        <v>121</v>
      </c>
      <c r="D1383" s="9">
        <v>185</v>
      </c>
      <c r="E1383" s="10">
        <v>19923205</v>
      </c>
    </row>
    <row r="1384" spans="1:5">
      <c r="A1384" s="14">
        <v>45855</v>
      </c>
      <c r="B1384" s="65" t="s">
        <v>14</v>
      </c>
      <c r="C1384" s="73" t="s">
        <v>122</v>
      </c>
      <c r="D1384" s="9">
        <v>-9</v>
      </c>
      <c r="E1384" s="10">
        <v>-974547</v>
      </c>
    </row>
    <row r="1385" spans="1:5">
      <c r="A1385" s="14">
        <v>45855</v>
      </c>
      <c r="B1385" s="65" t="s">
        <v>14</v>
      </c>
      <c r="C1385" s="73" t="s">
        <v>122</v>
      </c>
      <c r="D1385" s="9">
        <v>-9</v>
      </c>
      <c r="E1385" s="10">
        <v>-974547</v>
      </c>
    </row>
    <row r="1386" spans="1:5">
      <c r="A1386" s="14">
        <v>45855</v>
      </c>
      <c r="B1386" s="65" t="s">
        <v>14</v>
      </c>
      <c r="C1386" s="73" t="s">
        <v>122</v>
      </c>
      <c r="D1386" s="9">
        <v>-9</v>
      </c>
      <c r="E1386" s="10">
        <v>-974547</v>
      </c>
    </row>
    <row r="1387" spans="1:5">
      <c r="A1387" s="14">
        <v>45855</v>
      </c>
      <c r="B1387" s="65" t="s">
        <v>14</v>
      </c>
      <c r="C1387" s="73" t="s">
        <v>122</v>
      </c>
      <c r="D1387" s="9">
        <v>-10</v>
      </c>
      <c r="E1387" s="10">
        <v>-1082830</v>
      </c>
    </row>
    <row r="1388" spans="1:5">
      <c r="A1388" s="14">
        <v>45855</v>
      </c>
      <c r="B1388" s="65" t="s">
        <v>14</v>
      </c>
      <c r="C1388" s="73" t="s">
        <v>122</v>
      </c>
      <c r="D1388" s="9">
        <v>-92</v>
      </c>
      <c r="E1388" s="10">
        <v>-9962036</v>
      </c>
    </row>
    <row r="1389" spans="1:5">
      <c r="A1389" s="14">
        <v>45855</v>
      </c>
      <c r="B1389" s="65" t="s">
        <v>14</v>
      </c>
      <c r="C1389" s="73" t="s">
        <v>122</v>
      </c>
      <c r="D1389" s="9">
        <v>-27</v>
      </c>
      <c r="E1389" s="10">
        <v>-2923641</v>
      </c>
    </row>
    <row r="1390" spans="1:5">
      <c r="A1390" s="14">
        <v>45855</v>
      </c>
      <c r="B1390" s="65" t="s">
        <v>14</v>
      </c>
      <c r="C1390" s="73" t="s">
        <v>122</v>
      </c>
      <c r="D1390" s="9">
        <v>-138</v>
      </c>
      <c r="E1390" s="10">
        <v>-14943054</v>
      </c>
    </row>
    <row r="1391" spans="1:5">
      <c r="A1391" s="14">
        <v>45855</v>
      </c>
      <c r="B1391" s="65" t="s">
        <v>14</v>
      </c>
      <c r="C1391" s="73" t="s">
        <v>122</v>
      </c>
      <c r="D1391" s="9">
        <v>-92</v>
      </c>
      <c r="E1391" s="10">
        <v>-9962036</v>
      </c>
    </row>
    <row r="1392" spans="1:5">
      <c r="A1392" s="14">
        <v>45855</v>
      </c>
      <c r="B1392" s="65" t="s">
        <v>14</v>
      </c>
      <c r="C1392" s="73" t="s">
        <v>122</v>
      </c>
      <c r="D1392" s="9">
        <v>-46</v>
      </c>
      <c r="E1392" s="10">
        <v>-4981018</v>
      </c>
    </row>
    <row r="1393" spans="1:5">
      <c r="A1393" s="14">
        <v>45855</v>
      </c>
      <c r="B1393" s="65" t="s">
        <v>14</v>
      </c>
      <c r="C1393" s="73" t="s">
        <v>122</v>
      </c>
      <c r="D1393" s="9">
        <v>-96</v>
      </c>
      <c r="E1393" s="10">
        <v>-10395168</v>
      </c>
    </row>
    <row r="1394" spans="1:5">
      <c r="A1394" s="14">
        <v>45855</v>
      </c>
      <c r="B1394" s="65" t="s">
        <v>14</v>
      </c>
      <c r="C1394" s="73" t="s">
        <v>122</v>
      </c>
      <c r="D1394" s="9">
        <v>-92</v>
      </c>
      <c r="E1394" s="10">
        <v>-9962036</v>
      </c>
    </row>
    <row r="1395" spans="1:5">
      <c r="A1395" s="14">
        <v>45855</v>
      </c>
      <c r="B1395" s="65" t="s">
        <v>46</v>
      </c>
      <c r="C1395" s="73" t="s">
        <v>121</v>
      </c>
      <c r="D1395" s="9">
        <v>17</v>
      </c>
      <c r="E1395" s="10">
        <v>1774562</v>
      </c>
    </row>
    <row r="1396" spans="1:5">
      <c r="A1396" s="14">
        <v>45855</v>
      </c>
      <c r="B1396" s="65" t="s">
        <v>14</v>
      </c>
      <c r="C1396" s="73" t="s">
        <v>121</v>
      </c>
      <c r="D1396" s="9">
        <v>13</v>
      </c>
      <c r="E1396" s="10">
        <v>1399762</v>
      </c>
    </row>
    <row r="1397" spans="1:5">
      <c r="A1397" s="14">
        <v>45855</v>
      </c>
      <c r="B1397" s="65" t="s">
        <v>14</v>
      </c>
      <c r="C1397" s="73" t="s">
        <v>122</v>
      </c>
      <c r="D1397" s="9">
        <v>-92</v>
      </c>
      <c r="E1397" s="10">
        <v>-9962036</v>
      </c>
    </row>
    <row r="1398" spans="1:5">
      <c r="A1398" s="14">
        <v>45855</v>
      </c>
      <c r="B1398" s="65" t="s">
        <v>46</v>
      </c>
      <c r="C1398" s="73" t="s">
        <v>121</v>
      </c>
      <c r="D1398" s="9">
        <v>163</v>
      </c>
      <c r="E1398" s="10">
        <v>17101308</v>
      </c>
    </row>
    <row r="1399" spans="1:5">
      <c r="A1399" s="14">
        <v>45855</v>
      </c>
      <c r="B1399" s="65" t="s">
        <v>14</v>
      </c>
      <c r="C1399" s="73" t="s">
        <v>122</v>
      </c>
      <c r="D1399" s="9">
        <v>-92</v>
      </c>
      <c r="E1399" s="10">
        <v>-9962036</v>
      </c>
    </row>
    <row r="1400" spans="1:5">
      <c r="A1400" s="14">
        <v>45855</v>
      </c>
      <c r="B1400" s="65" t="s">
        <v>15</v>
      </c>
      <c r="C1400" s="73" t="s">
        <v>121</v>
      </c>
      <c r="D1400" s="9">
        <v>86</v>
      </c>
      <c r="E1400" s="10">
        <v>9470492</v>
      </c>
    </row>
    <row r="1401" spans="1:5">
      <c r="A1401" s="14">
        <v>45855</v>
      </c>
      <c r="B1401" s="65" t="s">
        <v>14</v>
      </c>
      <c r="C1401" s="73" t="s">
        <v>122</v>
      </c>
      <c r="D1401" s="9">
        <v>-92</v>
      </c>
      <c r="E1401" s="10">
        <v>-9962036</v>
      </c>
    </row>
    <row r="1402" spans="1:5">
      <c r="A1402" s="14">
        <v>45855</v>
      </c>
      <c r="B1402" s="65" t="s">
        <v>46</v>
      </c>
      <c r="C1402" s="73" t="s">
        <v>121</v>
      </c>
      <c r="D1402" s="9">
        <v>164</v>
      </c>
      <c r="E1402" s="10">
        <v>17116516</v>
      </c>
    </row>
    <row r="1403" spans="1:5">
      <c r="A1403" s="14">
        <v>45855</v>
      </c>
      <c r="B1403" s="65" t="s">
        <v>46</v>
      </c>
      <c r="C1403" s="73" t="s">
        <v>121</v>
      </c>
      <c r="D1403" s="9">
        <v>112</v>
      </c>
      <c r="E1403" s="10">
        <v>11682160</v>
      </c>
    </row>
    <row r="1404" spans="1:5">
      <c r="A1404" s="14">
        <v>45855</v>
      </c>
      <c r="B1404" s="65" t="s">
        <v>15</v>
      </c>
      <c r="C1404" s="73" t="s">
        <v>121</v>
      </c>
      <c r="D1404" s="9">
        <v>65</v>
      </c>
      <c r="E1404" s="10">
        <v>7119645</v>
      </c>
    </row>
    <row r="1405" spans="1:5">
      <c r="A1405" s="14">
        <v>45855</v>
      </c>
      <c r="B1405" s="65" t="s">
        <v>90</v>
      </c>
      <c r="C1405" s="73" t="s">
        <v>121</v>
      </c>
      <c r="D1405" s="9">
        <v>139</v>
      </c>
      <c r="E1405" s="10">
        <v>15121393</v>
      </c>
    </row>
    <row r="1406" spans="1:5">
      <c r="A1406" s="14">
        <v>45855</v>
      </c>
      <c r="B1406" s="65" t="s">
        <v>15</v>
      </c>
      <c r="C1406" s="73" t="s">
        <v>121</v>
      </c>
      <c r="D1406" s="9">
        <v>79</v>
      </c>
      <c r="E1406" s="10">
        <v>8639361</v>
      </c>
    </row>
    <row r="1407" spans="1:5">
      <c r="A1407" s="14">
        <v>45855</v>
      </c>
      <c r="B1407" s="65" t="s">
        <v>15</v>
      </c>
      <c r="C1407" s="73" t="s">
        <v>121</v>
      </c>
      <c r="D1407" s="9">
        <v>93</v>
      </c>
      <c r="E1407" s="10">
        <v>10146486</v>
      </c>
    </row>
    <row r="1408" spans="1:5">
      <c r="A1408" s="14">
        <v>45855</v>
      </c>
      <c r="B1408" s="65" t="s">
        <v>46</v>
      </c>
      <c r="C1408" s="73" t="s">
        <v>121</v>
      </c>
      <c r="D1408" s="9">
        <v>94</v>
      </c>
      <c r="E1408" s="10">
        <v>9705312</v>
      </c>
    </row>
    <row r="1409" spans="1:5">
      <c r="A1409" s="14">
        <v>45855</v>
      </c>
      <c r="B1409" s="65" t="s">
        <v>15</v>
      </c>
      <c r="C1409" s="73" t="s">
        <v>121</v>
      </c>
      <c r="D1409" s="9">
        <v>92</v>
      </c>
      <c r="E1409" s="10">
        <v>9972524</v>
      </c>
    </row>
    <row r="1410" spans="1:5">
      <c r="A1410" s="14">
        <v>45855</v>
      </c>
      <c r="B1410" s="65" t="s">
        <v>15</v>
      </c>
      <c r="C1410" s="73" t="s">
        <v>121</v>
      </c>
      <c r="D1410" s="9">
        <v>55</v>
      </c>
      <c r="E1410" s="10">
        <v>5956665</v>
      </c>
    </row>
    <row r="1411" spans="1:5">
      <c r="A1411" s="14">
        <v>45855</v>
      </c>
      <c r="B1411" s="65" t="s">
        <v>14</v>
      </c>
      <c r="C1411" s="73" t="s">
        <v>122</v>
      </c>
      <c r="D1411" s="9">
        <v>-78</v>
      </c>
      <c r="E1411" s="10">
        <v>-8446074</v>
      </c>
    </row>
    <row r="1412" spans="1:5">
      <c r="A1412" s="14">
        <v>45855</v>
      </c>
      <c r="B1412" s="65" t="s">
        <v>14</v>
      </c>
      <c r="C1412" s="73" t="s">
        <v>122</v>
      </c>
      <c r="D1412" s="9">
        <v>-122</v>
      </c>
      <c r="E1412" s="10">
        <v>-13210526</v>
      </c>
    </row>
    <row r="1413" spans="1:5">
      <c r="A1413" s="14">
        <v>45855</v>
      </c>
      <c r="B1413" s="65" t="s">
        <v>14</v>
      </c>
      <c r="C1413" s="73" t="s">
        <v>122</v>
      </c>
      <c r="D1413" s="9">
        <v>-9</v>
      </c>
      <c r="E1413" s="10">
        <v>-974547</v>
      </c>
    </row>
    <row r="1414" spans="1:5">
      <c r="A1414" s="14">
        <v>45855</v>
      </c>
      <c r="B1414" s="65" t="s">
        <v>14</v>
      </c>
      <c r="C1414" s="73" t="s">
        <v>122</v>
      </c>
      <c r="D1414" s="9">
        <v>-9</v>
      </c>
      <c r="E1414" s="10">
        <v>-974547</v>
      </c>
    </row>
    <row r="1415" spans="1:5">
      <c r="A1415" s="14">
        <v>45855</v>
      </c>
      <c r="B1415" s="65" t="s">
        <v>46</v>
      </c>
      <c r="C1415" s="73" t="s">
        <v>121</v>
      </c>
      <c r="D1415" s="9">
        <v>9</v>
      </c>
      <c r="E1415" s="10">
        <v>944244</v>
      </c>
    </row>
    <row r="1416" spans="1:5">
      <c r="A1416" s="14">
        <v>45855</v>
      </c>
      <c r="B1416" s="65" t="s">
        <v>14</v>
      </c>
      <c r="C1416" s="73" t="s">
        <v>121</v>
      </c>
      <c r="D1416" s="9">
        <v>9</v>
      </c>
      <c r="E1416" s="10">
        <v>970434</v>
      </c>
    </row>
    <row r="1417" spans="1:5">
      <c r="A1417" s="14">
        <v>45855</v>
      </c>
      <c r="B1417" s="65" t="s">
        <v>46</v>
      </c>
      <c r="C1417" s="73" t="s">
        <v>121</v>
      </c>
      <c r="D1417" s="9">
        <v>9</v>
      </c>
      <c r="E1417" s="10">
        <v>941337</v>
      </c>
    </row>
    <row r="1418" spans="1:5">
      <c r="A1418" s="14">
        <v>45855</v>
      </c>
      <c r="B1418" s="65" t="s">
        <v>46</v>
      </c>
      <c r="C1418" s="73" t="s">
        <v>121</v>
      </c>
      <c r="D1418" s="9">
        <v>28</v>
      </c>
      <c r="E1418" s="10">
        <v>2926504</v>
      </c>
    </row>
    <row r="1419" spans="1:5">
      <c r="A1419" s="14">
        <v>45855</v>
      </c>
      <c r="B1419" s="65" t="s">
        <v>14</v>
      </c>
      <c r="C1419" s="73" t="s">
        <v>122</v>
      </c>
      <c r="D1419" s="9">
        <v>-92</v>
      </c>
      <c r="E1419" s="10">
        <v>-9962036</v>
      </c>
    </row>
    <row r="1420" spans="1:5">
      <c r="A1420" s="14">
        <v>45855</v>
      </c>
      <c r="B1420" s="65" t="s">
        <v>14</v>
      </c>
      <c r="C1420" s="73" t="s">
        <v>122</v>
      </c>
      <c r="D1420" s="9">
        <v>-45</v>
      </c>
      <c r="E1420" s="10">
        <v>-4872735</v>
      </c>
    </row>
    <row r="1421" spans="1:5">
      <c r="A1421" s="14">
        <v>45855</v>
      </c>
      <c r="B1421" s="65" t="s">
        <v>14</v>
      </c>
      <c r="C1421" s="73" t="s">
        <v>121</v>
      </c>
      <c r="D1421" s="9">
        <v>93</v>
      </c>
      <c r="E1421" s="10">
        <v>10090686</v>
      </c>
    </row>
    <row r="1422" spans="1:5">
      <c r="A1422" s="14">
        <v>45855</v>
      </c>
      <c r="B1422" s="65" t="s">
        <v>46</v>
      </c>
      <c r="C1422" s="73" t="s">
        <v>121</v>
      </c>
      <c r="D1422" s="9">
        <v>9</v>
      </c>
      <c r="E1422" s="10">
        <v>941481</v>
      </c>
    </row>
    <row r="1423" spans="1:5">
      <c r="A1423" s="14">
        <v>45855</v>
      </c>
      <c r="B1423" s="65" t="s">
        <v>14</v>
      </c>
      <c r="C1423" s="73" t="s">
        <v>122</v>
      </c>
      <c r="D1423" s="9">
        <v>-276</v>
      </c>
      <c r="E1423" s="10">
        <v>-29886108</v>
      </c>
    </row>
    <row r="1424" spans="1:5">
      <c r="A1424" s="14">
        <v>45855</v>
      </c>
      <c r="B1424" s="65" t="s">
        <v>90</v>
      </c>
      <c r="C1424" s="73" t="s">
        <v>121</v>
      </c>
      <c r="D1424" s="9">
        <v>9</v>
      </c>
      <c r="E1424" s="10">
        <v>975690</v>
      </c>
    </row>
    <row r="1425" spans="1:5">
      <c r="A1425" s="14">
        <v>45855</v>
      </c>
      <c r="B1425" s="65" t="s">
        <v>14</v>
      </c>
      <c r="C1425" s="73" t="s">
        <v>122</v>
      </c>
      <c r="D1425" s="9">
        <v>-124</v>
      </c>
      <c r="E1425" s="10">
        <v>-13427092</v>
      </c>
    </row>
    <row r="1426" spans="1:5">
      <c r="A1426" s="14">
        <v>45855</v>
      </c>
      <c r="B1426" s="65" t="s">
        <v>46</v>
      </c>
      <c r="C1426" s="73" t="s">
        <v>121</v>
      </c>
      <c r="D1426" s="9">
        <v>9</v>
      </c>
      <c r="E1426" s="10">
        <v>939321</v>
      </c>
    </row>
    <row r="1427" spans="1:5">
      <c r="A1427" s="14">
        <v>45855</v>
      </c>
      <c r="B1427" s="65" t="s">
        <v>46</v>
      </c>
      <c r="C1427" s="73" t="s">
        <v>121</v>
      </c>
      <c r="D1427" s="9">
        <v>9</v>
      </c>
      <c r="E1427" s="10">
        <v>939474</v>
      </c>
    </row>
    <row r="1428" spans="1:5">
      <c r="A1428" s="14">
        <v>45855</v>
      </c>
      <c r="B1428" s="65" t="s">
        <v>46</v>
      </c>
      <c r="C1428" s="73" t="s">
        <v>121</v>
      </c>
      <c r="D1428" s="9">
        <v>9</v>
      </c>
      <c r="E1428" s="10">
        <v>939609</v>
      </c>
    </row>
    <row r="1429" spans="1:5">
      <c r="A1429" s="14">
        <v>45855</v>
      </c>
      <c r="B1429" s="65" t="s">
        <v>46</v>
      </c>
      <c r="C1429" s="73" t="s">
        <v>121</v>
      </c>
      <c r="D1429" s="9">
        <v>9</v>
      </c>
      <c r="E1429" s="10">
        <v>943533</v>
      </c>
    </row>
    <row r="1430" spans="1:5">
      <c r="A1430" s="14">
        <v>45855</v>
      </c>
      <c r="B1430" s="65" t="s">
        <v>14</v>
      </c>
      <c r="C1430" s="73" t="s">
        <v>121</v>
      </c>
      <c r="D1430" s="9">
        <v>28</v>
      </c>
      <c r="E1430" s="10">
        <v>3015404</v>
      </c>
    </row>
    <row r="1431" spans="1:5">
      <c r="A1431" s="14">
        <v>45855</v>
      </c>
      <c r="B1431" s="65" t="s">
        <v>14</v>
      </c>
      <c r="C1431" s="73" t="s">
        <v>121</v>
      </c>
      <c r="D1431" s="9">
        <v>9</v>
      </c>
      <c r="E1431" s="10">
        <v>969066</v>
      </c>
    </row>
    <row r="1432" spans="1:5">
      <c r="A1432" s="14">
        <v>45855</v>
      </c>
      <c r="B1432" s="65" t="s">
        <v>14</v>
      </c>
      <c r="C1432" s="73" t="s">
        <v>122</v>
      </c>
      <c r="D1432" s="9">
        <v>-19</v>
      </c>
      <c r="E1432" s="10">
        <v>-2057377</v>
      </c>
    </row>
    <row r="1433" spans="1:5">
      <c r="A1433" s="14">
        <v>45855</v>
      </c>
      <c r="B1433" s="65" t="s">
        <v>14</v>
      </c>
      <c r="C1433" s="73" t="s">
        <v>122</v>
      </c>
      <c r="D1433" s="9">
        <v>-923</v>
      </c>
      <c r="E1433" s="10">
        <v>-99945209</v>
      </c>
    </row>
    <row r="1434" spans="1:5">
      <c r="A1434" s="14">
        <v>45855</v>
      </c>
      <c r="B1434" s="65" t="s">
        <v>14</v>
      </c>
      <c r="C1434" s="73" t="s">
        <v>121</v>
      </c>
      <c r="D1434" s="9">
        <v>18</v>
      </c>
      <c r="E1434" s="10">
        <v>1938474</v>
      </c>
    </row>
    <row r="1435" spans="1:5">
      <c r="A1435" s="14">
        <v>45855</v>
      </c>
      <c r="B1435" s="65" t="s">
        <v>14</v>
      </c>
      <c r="C1435" s="73" t="s">
        <v>121</v>
      </c>
      <c r="D1435" s="9">
        <v>92</v>
      </c>
      <c r="E1435" s="10">
        <v>9907756</v>
      </c>
    </row>
    <row r="1436" spans="1:5">
      <c r="A1436" s="14">
        <v>45855</v>
      </c>
      <c r="B1436" s="65" t="s">
        <v>14</v>
      </c>
      <c r="C1436" s="73" t="s">
        <v>121</v>
      </c>
      <c r="D1436" s="9">
        <v>464</v>
      </c>
      <c r="E1436" s="10">
        <v>49969552</v>
      </c>
    </row>
    <row r="1437" spans="1:5">
      <c r="A1437" s="14">
        <v>45855</v>
      </c>
      <c r="B1437" s="65" t="s">
        <v>14</v>
      </c>
      <c r="C1437" s="73" t="s">
        <v>121</v>
      </c>
      <c r="D1437" s="9">
        <v>9</v>
      </c>
      <c r="E1437" s="10">
        <v>970263</v>
      </c>
    </row>
    <row r="1438" spans="1:5">
      <c r="A1438" s="14">
        <v>45855</v>
      </c>
      <c r="B1438" s="65" t="s">
        <v>90</v>
      </c>
      <c r="C1438" s="73" t="s">
        <v>121</v>
      </c>
      <c r="D1438" s="9">
        <v>9</v>
      </c>
      <c r="E1438" s="10">
        <v>975834</v>
      </c>
    </row>
    <row r="1439" spans="1:5">
      <c r="A1439" s="14">
        <v>45855</v>
      </c>
      <c r="B1439" s="65" t="s">
        <v>14</v>
      </c>
      <c r="C1439" s="73" t="s">
        <v>121</v>
      </c>
      <c r="D1439" s="9">
        <v>9</v>
      </c>
      <c r="E1439" s="10">
        <v>974313</v>
      </c>
    </row>
    <row r="1440" spans="1:5">
      <c r="A1440" s="14">
        <v>45855</v>
      </c>
      <c r="B1440" s="65" t="s">
        <v>14</v>
      </c>
      <c r="C1440" s="73" t="s">
        <v>121</v>
      </c>
      <c r="D1440" s="9">
        <v>139</v>
      </c>
      <c r="E1440" s="10">
        <v>14969327</v>
      </c>
    </row>
    <row r="1441" spans="1:5">
      <c r="A1441" s="14">
        <v>45855</v>
      </c>
      <c r="B1441" s="65" t="s">
        <v>14</v>
      </c>
      <c r="C1441" s="73" t="s">
        <v>121</v>
      </c>
      <c r="D1441" s="9">
        <v>185</v>
      </c>
      <c r="E1441" s="10">
        <v>19923205</v>
      </c>
    </row>
    <row r="1442" spans="1:5">
      <c r="A1442" s="14">
        <v>45855</v>
      </c>
      <c r="B1442" s="65" t="s">
        <v>14</v>
      </c>
      <c r="C1442" s="73" t="s">
        <v>121</v>
      </c>
      <c r="D1442" s="9">
        <v>46</v>
      </c>
      <c r="E1442" s="10">
        <v>4953878</v>
      </c>
    </row>
    <row r="1443" spans="1:5">
      <c r="A1443" s="14">
        <v>45855</v>
      </c>
      <c r="B1443" s="65" t="s">
        <v>14</v>
      </c>
      <c r="C1443" s="73" t="s">
        <v>121</v>
      </c>
      <c r="D1443" s="9">
        <v>178</v>
      </c>
      <c r="E1443" s="10">
        <v>19169354</v>
      </c>
    </row>
    <row r="1444" spans="1:5">
      <c r="A1444" s="14">
        <v>45855</v>
      </c>
      <c r="B1444" s="65" t="s">
        <v>90</v>
      </c>
      <c r="C1444" s="73" t="s">
        <v>121</v>
      </c>
      <c r="D1444" s="9">
        <v>460</v>
      </c>
      <c r="E1444" s="10">
        <v>50087100</v>
      </c>
    </row>
    <row r="1445" spans="1:5">
      <c r="A1445" s="14">
        <v>45855</v>
      </c>
      <c r="B1445" s="65" t="s">
        <v>14</v>
      </c>
      <c r="C1445" s="73" t="s">
        <v>121</v>
      </c>
      <c r="D1445" s="9">
        <v>10</v>
      </c>
      <c r="E1445" s="10">
        <v>1076930</v>
      </c>
    </row>
    <row r="1446" spans="1:5">
      <c r="A1446" s="14">
        <v>45855</v>
      </c>
      <c r="B1446" s="65" t="s">
        <v>14</v>
      </c>
      <c r="C1446" s="73" t="s">
        <v>122</v>
      </c>
      <c r="D1446" s="9">
        <v>-470</v>
      </c>
      <c r="E1446" s="10">
        <v>-50893010</v>
      </c>
    </row>
    <row r="1447" spans="1:5">
      <c r="A1447" s="14">
        <v>45855</v>
      </c>
      <c r="B1447" s="65" t="s">
        <v>14</v>
      </c>
      <c r="C1447" s="73" t="s">
        <v>122</v>
      </c>
      <c r="D1447" s="9">
        <v>-92</v>
      </c>
      <c r="E1447" s="10">
        <v>-9962036</v>
      </c>
    </row>
    <row r="1448" spans="1:5">
      <c r="A1448" s="14">
        <v>45855</v>
      </c>
      <c r="B1448" s="65" t="s">
        <v>14</v>
      </c>
      <c r="C1448" s="73" t="s">
        <v>122</v>
      </c>
      <c r="D1448" s="9">
        <v>-46</v>
      </c>
      <c r="E1448" s="10">
        <v>-4981018</v>
      </c>
    </row>
    <row r="1449" spans="1:5">
      <c r="A1449" s="14">
        <v>45855</v>
      </c>
      <c r="B1449" s="65" t="s">
        <v>14</v>
      </c>
      <c r="C1449" s="73" t="s">
        <v>122</v>
      </c>
      <c r="D1449" s="9">
        <v>-9</v>
      </c>
      <c r="E1449" s="10">
        <v>-974547</v>
      </c>
    </row>
    <row r="1450" spans="1:5">
      <c r="A1450" s="14">
        <v>45855</v>
      </c>
      <c r="B1450" s="65" t="s">
        <v>14</v>
      </c>
      <c r="C1450" s="73" t="s">
        <v>122</v>
      </c>
      <c r="D1450" s="9">
        <v>-92</v>
      </c>
      <c r="E1450" s="10">
        <v>-9962036</v>
      </c>
    </row>
    <row r="1451" spans="1:5">
      <c r="A1451" s="14">
        <v>45855</v>
      </c>
      <c r="B1451" s="65" t="s">
        <v>14</v>
      </c>
      <c r="C1451" s="73" t="s">
        <v>122</v>
      </c>
      <c r="D1451" s="9">
        <v>-923</v>
      </c>
      <c r="E1451" s="10">
        <v>-99945209</v>
      </c>
    </row>
    <row r="1452" spans="1:5">
      <c r="A1452" s="14">
        <v>45855</v>
      </c>
      <c r="B1452" s="65" t="s">
        <v>14</v>
      </c>
      <c r="C1452" s="73" t="s">
        <v>121</v>
      </c>
      <c r="D1452" s="9">
        <v>74</v>
      </c>
      <c r="E1452" s="10">
        <v>7969282</v>
      </c>
    </row>
    <row r="1453" spans="1:5">
      <c r="A1453" s="14">
        <v>45855</v>
      </c>
      <c r="B1453" s="65" t="s">
        <v>14</v>
      </c>
      <c r="C1453" s="73" t="s">
        <v>122</v>
      </c>
      <c r="D1453" s="9">
        <v>-142</v>
      </c>
      <c r="E1453" s="10">
        <v>-15376186</v>
      </c>
    </row>
    <row r="1454" spans="1:5">
      <c r="A1454" s="14">
        <v>45855</v>
      </c>
      <c r="B1454" s="65" t="s">
        <v>14</v>
      </c>
      <c r="C1454" s="73" t="s">
        <v>121</v>
      </c>
      <c r="D1454" s="9">
        <v>279</v>
      </c>
      <c r="E1454" s="10">
        <v>30200355</v>
      </c>
    </row>
    <row r="1455" spans="1:5">
      <c r="A1455" s="14">
        <v>45855</v>
      </c>
      <c r="B1455" s="65" t="s">
        <v>14</v>
      </c>
      <c r="C1455" s="73" t="s">
        <v>122</v>
      </c>
      <c r="D1455" s="9">
        <v>-94</v>
      </c>
      <c r="E1455" s="10">
        <v>-10178602</v>
      </c>
    </row>
    <row r="1456" spans="1:5">
      <c r="A1456" s="14">
        <v>45855</v>
      </c>
      <c r="B1456" s="65" t="s">
        <v>14</v>
      </c>
      <c r="C1456" s="73" t="s">
        <v>122</v>
      </c>
      <c r="D1456" s="9">
        <v>-238</v>
      </c>
      <c r="E1456" s="10">
        <v>-25771354</v>
      </c>
    </row>
    <row r="1457" spans="1:5">
      <c r="A1457" s="14">
        <v>45855</v>
      </c>
      <c r="B1457" s="65" t="s">
        <v>14</v>
      </c>
      <c r="C1457" s="73" t="s">
        <v>122</v>
      </c>
      <c r="D1457" s="9">
        <v>-142</v>
      </c>
      <c r="E1457" s="10">
        <v>-15376186</v>
      </c>
    </row>
    <row r="1458" spans="1:5">
      <c r="A1458" s="14">
        <v>45855</v>
      </c>
      <c r="B1458" s="65" t="s">
        <v>14</v>
      </c>
      <c r="C1458" s="73" t="s">
        <v>122</v>
      </c>
      <c r="D1458" s="9">
        <v>-239</v>
      </c>
      <c r="E1458" s="10">
        <v>-25879637</v>
      </c>
    </row>
    <row r="1459" spans="1:5">
      <c r="A1459" s="14">
        <v>45855</v>
      </c>
      <c r="B1459" s="65" t="s">
        <v>14</v>
      </c>
      <c r="C1459" s="73" t="s">
        <v>122</v>
      </c>
      <c r="D1459" s="9">
        <v>-48</v>
      </c>
      <c r="E1459" s="10">
        <v>-5197584</v>
      </c>
    </row>
    <row r="1460" spans="1:5">
      <c r="A1460" s="14">
        <v>45855</v>
      </c>
      <c r="B1460" s="65" t="s">
        <v>14</v>
      </c>
      <c r="C1460" s="73" t="s">
        <v>122</v>
      </c>
      <c r="D1460" s="9">
        <v>-96</v>
      </c>
      <c r="E1460" s="10">
        <v>-10395168</v>
      </c>
    </row>
    <row r="1461" spans="1:5">
      <c r="A1461" s="14">
        <v>45855</v>
      </c>
      <c r="B1461" s="65" t="s">
        <v>14</v>
      </c>
      <c r="C1461" s="73" t="s">
        <v>122</v>
      </c>
      <c r="D1461" s="9">
        <v>-96</v>
      </c>
      <c r="E1461" s="10">
        <v>-10395168</v>
      </c>
    </row>
    <row r="1462" spans="1:5">
      <c r="A1462" s="14">
        <v>45855</v>
      </c>
      <c r="B1462" s="65" t="s">
        <v>14</v>
      </c>
      <c r="C1462" s="73" t="s">
        <v>122</v>
      </c>
      <c r="D1462" s="9">
        <v>-48</v>
      </c>
      <c r="E1462" s="10">
        <v>-5197584</v>
      </c>
    </row>
    <row r="1463" spans="1:5">
      <c r="A1463" s="14">
        <v>45855</v>
      </c>
      <c r="B1463" s="65" t="s">
        <v>14</v>
      </c>
      <c r="C1463" s="73" t="s">
        <v>122</v>
      </c>
      <c r="D1463" s="9">
        <v>-97</v>
      </c>
      <c r="E1463" s="10">
        <v>-10503451</v>
      </c>
    </row>
    <row r="1464" spans="1:5">
      <c r="A1464" s="14">
        <v>45855</v>
      </c>
      <c r="B1464" s="65" t="s">
        <v>14</v>
      </c>
      <c r="C1464" s="73" t="s">
        <v>121</v>
      </c>
      <c r="D1464" s="9">
        <v>148</v>
      </c>
      <c r="E1464" s="10">
        <v>15938564</v>
      </c>
    </row>
    <row r="1465" spans="1:5">
      <c r="A1465" s="14">
        <v>45855</v>
      </c>
      <c r="B1465" s="65" t="s">
        <v>14</v>
      </c>
      <c r="C1465" s="73" t="s">
        <v>122</v>
      </c>
      <c r="D1465" s="9">
        <v>-138</v>
      </c>
      <c r="E1465" s="10">
        <v>-14943054</v>
      </c>
    </row>
    <row r="1466" spans="1:5">
      <c r="A1466" s="14">
        <v>45855</v>
      </c>
      <c r="B1466" s="65" t="s">
        <v>14</v>
      </c>
      <c r="C1466" s="73" t="s">
        <v>122</v>
      </c>
      <c r="D1466" s="9">
        <v>-461</v>
      </c>
      <c r="E1466" s="10">
        <v>-49918463</v>
      </c>
    </row>
    <row r="1467" spans="1:5">
      <c r="A1467" s="14">
        <v>45855</v>
      </c>
      <c r="B1467" s="65" t="s">
        <v>14</v>
      </c>
      <c r="C1467" s="73" t="s">
        <v>121</v>
      </c>
      <c r="D1467" s="9">
        <v>92</v>
      </c>
      <c r="E1467" s="10">
        <v>9907756</v>
      </c>
    </row>
    <row r="1468" spans="1:5">
      <c r="A1468" s="14">
        <v>45855</v>
      </c>
      <c r="B1468" s="65" t="s">
        <v>14</v>
      </c>
      <c r="C1468" s="73" t="s">
        <v>121</v>
      </c>
      <c r="D1468" s="9">
        <v>92</v>
      </c>
      <c r="E1468" s="10">
        <v>9907756</v>
      </c>
    </row>
    <row r="1469" spans="1:5">
      <c r="A1469" s="14">
        <v>45855</v>
      </c>
      <c r="B1469" s="65" t="s">
        <v>14</v>
      </c>
      <c r="C1469" s="73" t="s">
        <v>121</v>
      </c>
      <c r="D1469" s="9">
        <v>9</v>
      </c>
      <c r="E1469" s="10">
        <v>969237</v>
      </c>
    </row>
    <row r="1470" spans="1:5">
      <c r="A1470" s="14">
        <v>45855</v>
      </c>
      <c r="B1470" s="65" t="s">
        <v>14</v>
      </c>
      <c r="C1470" s="73" t="s">
        <v>121</v>
      </c>
      <c r="D1470" s="9">
        <v>92</v>
      </c>
      <c r="E1470" s="10">
        <v>9928180</v>
      </c>
    </row>
    <row r="1471" spans="1:5">
      <c r="A1471" s="14">
        <v>45855</v>
      </c>
      <c r="B1471" s="65" t="s">
        <v>14</v>
      </c>
      <c r="C1471" s="73" t="s">
        <v>121</v>
      </c>
      <c r="D1471" s="9">
        <v>464</v>
      </c>
      <c r="E1471" s="10">
        <v>49960736</v>
      </c>
    </row>
    <row r="1472" spans="1:5">
      <c r="A1472" s="14">
        <v>45855</v>
      </c>
      <c r="B1472" s="65" t="s">
        <v>14</v>
      </c>
      <c r="C1472" s="73" t="s">
        <v>122</v>
      </c>
      <c r="D1472" s="9">
        <v>-370</v>
      </c>
      <c r="E1472" s="10">
        <v>-40064710</v>
      </c>
    </row>
    <row r="1473" spans="1:5">
      <c r="A1473" s="14">
        <v>45855</v>
      </c>
      <c r="B1473" s="65" t="s">
        <v>14</v>
      </c>
      <c r="C1473" s="73" t="s">
        <v>122</v>
      </c>
      <c r="D1473" s="9">
        <v>-83</v>
      </c>
      <c r="E1473" s="10">
        <v>-8987489</v>
      </c>
    </row>
    <row r="1474" spans="1:5">
      <c r="A1474" s="14">
        <v>45855</v>
      </c>
      <c r="B1474" s="65" t="s">
        <v>14</v>
      </c>
      <c r="C1474" s="73" t="s">
        <v>121</v>
      </c>
      <c r="D1474" s="9">
        <v>464</v>
      </c>
      <c r="E1474" s="10">
        <v>49969552</v>
      </c>
    </row>
    <row r="1475" spans="1:5">
      <c r="A1475" s="14">
        <v>45855</v>
      </c>
      <c r="B1475" s="65" t="s">
        <v>46</v>
      </c>
      <c r="C1475" s="73" t="s">
        <v>121</v>
      </c>
      <c r="D1475" s="9">
        <v>9</v>
      </c>
      <c r="E1475" s="10">
        <v>943245</v>
      </c>
    </row>
    <row r="1476" spans="1:5">
      <c r="A1476" s="14">
        <v>45855</v>
      </c>
      <c r="B1476" s="65" t="s">
        <v>14</v>
      </c>
      <c r="C1476" s="73" t="s">
        <v>122</v>
      </c>
      <c r="D1476" s="9">
        <v>-276</v>
      </c>
      <c r="E1476" s="10">
        <v>-29886108</v>
      </c>
    </row>
    <row r="1477" spans="1:5">
      <c r="A1477" s="14">
        <v>45855</v>
      </c>
      <c r="B1477" s="65" t="s">
        <v>14</v>
      </c>
      <c r="C1477" s="73" t="s">
        <v>122</v>
      </c>
      <c r="D1477" s="9">
        <v>-9</v>
      </c>
      <c r="E1477" s="10">
        <v>-974547</v>
      </c>
    </row>
    <row r="1478" spans="1:5">
      <c r="A1478" s="14">
        <v>45855</v>
      </c>
      <c r="B1478" s="65" t="s">
        <v>14</v>
      </c>
      <c r="C1478" s="73" t="s">
        <v>122</v>
      </c>
      <c r="D1478" s="9">
        <v>-9</v>
      </c>
      <c r="E1478" s="10">
        <v>-974547</v>
      </c>
    </row>
    <row r="1479" spans="1:5">
      <c r="A1479" s="14">
        <v>45855</v>
      </c>
      <c r="B1479" s="65" t="s">
        <v>14</v>
      </c>
      <c r="C1479" s="73" t="s">
        <v>122</v>
      </c>
      <c r="D1479" s="9">
        <v>-92</v>
      </c>
      <c r="E1479" s="10">
        <v>-9962036</v>
      </c>
    </row>
    <row r="1480" spans="1:5">
      <c r="A1480" s="14">
        <v>45855</v>
      </c>
      <c r="B1480" s="65" t="s">
        <v>14</v>
      </c>
      <c r="C1480" s="73" t="s">
        <v>122</v>
      </c>
      <c r="D1480" s="9">
        <v>-9</v>
      </c>
      <c r="E1480" s="10">
        <v>-974547</v>
      </c>
    </row>
    <row r="1481" spans="1:5">
      <c r="A1481" s="14">
        <v>45855</v>
      </c>
      <c r="B1481" s="65" t="s">
        <v>14</v>
      </c>
      <c r="C1481" s="73" t="s">
        <v>122</v>
      </c>
      <c r="D1481" s="9">
        <v>-26</v>
      </c>
      <c r="E1481" s="10">
        <v>-2815358</v>
      </c>
    </row>
    <row r="1482" spans="1:5">
      <c r="A1482" s="14">
        <v>45855</v>
      </c>
      <c r="B1482" s="65" t="s">
        <v>14</v>
      </c>
      <c r="C1482" s="73" t="s">
        <v>121</v>
      </c>
      <c r="D1482" s="9">
        <v>464</v>
      </c>
      <c r="E1482" s="10">
        <v>49969552</v>
      </c>
    </row>
    <row r="1483" spans="1:5">
      <c r="A1483" s="14">
        <v>45855</v>
      </c>
      <c r="B1483" s="65" t="s">
        <v>14</v>
      </c>
      <c r="C1483" s="73" t="s">
        <v>122</v>
      </c>
      <c r="D1483" s="9">
        <v>-9</v>
      </c>
      <c r="E1483" s="10">
        <v>-974547</v>
      </c>
    </row>
    <row r="1484" spans="1:5">
      <c r="A1484" s="14">
        <v>45855</v>
      </c>
      <c r="B1484" s="65" t="s">
        <v>14</v>
      </c>
      <c r="C1484" s="73" t="s">
        <v>122</v>
      </c>
      <c r="D1484" s="9">
        <v>-9</v>
      </c>
      <c r="E1484" s="10">
        <v>-974547</v>
      </c>
    </row>
    <row r="1485" spans="1:5">
      <c r="A1485" s="14">
        <v>45855</v>
      </c>
      <c r="B1485" s="65" t="s">
        <v>14</v>
      </c>
      <c r="C1485" s="73" t="s">
        <v>122</v>
      </c>
      <c r="D1485" s="9">
        <v>-140</v>
      </c>
      <c r="E1485" s="10">
        <v>-15159620</v>
      </c>
    </row>
    <row r="1486" spans="1:5">
      <c r="A1486" s="14">
        <v>45855</v>
      </c>
      <c r="B1486" s="65" t="s">
        <v>14</v>
      </c>
      <c r="C1486" s="73" t="s">
        <v>122</v>
      </c>
      <c r="D1486" s="9">
        <v>-20</v>
      </c>
      <c r="E1486" s="10">
        <v>-2165660</v>
      </c>
    </row>
    <row r="1487" spans="1:5">
      <c r="A1487" s="14">
        <v>45855</v>
      </c>
      <c r="B1487" s="65" t="s">
        <v>14</v>
      </c>
      <c r="C1487" s="73" t="s">
        <v>121</v>
      </c>
      <c r="D1487" s="9">
        <v>94</v>
      </c>
      <c r="E1487" s="10">
        <v>10136114</v>
      </c>
    </row>
    <row r="1488" spans="1:5">
      <c r="A1488" s="14">
        <v>45855</v>
      </c>
      <c r="B1488" s="65" t="s">
        <v>14</v>
      </c>
      <c r="C1488" s="73" t="s">
        <v>122</v>
      </c>
      <c r="D1488" s="9">
        <v>-56</v>
      </c>
      <c r="E1488" s="10">
        <v>-6063848</v>
      </c>
    </row>
    <row r="1489" spans="1:5">
      <c r="A1489" s="14">
        <v>45855</v>
      </c>
      <c r="B1489" s="65" t="s">
        <v>14</v>
      </c>
      <c r="C1489" s="73" t="s">
        <v>122</v>
      </c>
      <c r="D1489" s="9">
        <v>-92</v>
      </c>
      <c r="E1489" s="10">
        <v>-9962036</v>
      </c>
    </row>
    <row r="1490" spans="1:5">
      <c r="A1490" s="14">
        <v>45855</v>
      </c>
      <c r="B1490" s="65" t="s">
        <v>14</v>
      </c>
      <c r="C1490" s="73" t="s">
        <v>122</v>
      </c>
      <c r="D1490" s="9">
        <v>-9</v>
      </c>
      <c r="E1490" s="10">
        <v>-974547</v>
      </c>
    </row>
    <row r="1491" spans="1:5">
      <c r="A1491" s="14">
        <v>45855</v>
      </c>
      <c r="B1491" s="65" t="s">
        <v>14</v>
      </c>
      <c r="C1491" s="73" t="s">
        <v>122</v>
      </c>
      <c r="D1491" s="9">
        <v>-64</v>
      </c>
      <c r="E1491" s="10">
        <v>-6930112</v>
      </c>
    </row>
    <row r="1492" spans="1:5">
      <c r="A1492" s="14">
        <v>45855</v>
      </c>
      <c r="B1492" s="65" t="s">
        <v>14</v>
      </c>
      <c r="C1492" s="73" t="s">
        <v>122</v>
      </c>
      <c r="D1492" s="9">
        <v>-163</v>
      </c>
      <c r="E1492" s="10">
        <v>-17650129</v>
      </c>
    </row>
    <row r="1493" spans="1:5">
      <c r="A1493" s="14">
        <v>45855</v>
      </c>
      <c r="B1493" s="65" t="s">
        <v>14</v>
      </c>
      <c r="C1493" s="73" t="s">
        <v>122</v>
      </c>
      <c r="D1493" s="9">
        <v>-9</v>
      </c>
      <c r="E1493" s="10">
        <v>-974547</v>
      </c>
    </row>
    <row r="1494" spans="1:5">
      <c r="A1494" s="14">
        <v>45855</v>
      </c>
      <c r="B1494" s="65" t="s">
        <v>14</v>
      </c>
      <c r="C1494" s="73" t="s">
        <v>122</v>
      </c>
      <c r="D1494" s="9">
        <v>-9</v>
      </c>
      <c r="E1494" s="10">
        <v>-974547</v>
      </c>
    </row>
    <row r="1495" spans="1:5">
      <c r="A1495" s="14">
        <v>45855</v>
      </c>
      <c r="B1495" s="65" t="s">
        <v>14</v>
      </c>
      <c r="C1495" s="73" t="s">
        <v>122</v>
      </c>
      <c r="D1495" s="9">
        <v>-221</v>
      </c>
      <c r="E1495" s="10">
        <v>-23930543</v>
      </c>
    </row>
    <row r="1496" spans="1:5">
      <c r="A1496" s="14">
        <v>45855</v>
      </c>
      <c r="B1496" s="65" t="s">
        <v>14</v>
      </c>
      <c r="C1496" s="73" t="s">
        <v>122</v>
      </c>
      <c r="D1496" s="9">
        <v>-92</v>
      </c>
      <c r="E1496" s="10">
        <v>-9962036</v>
      </c>
    </row>
    <row r="1497" spans="1:5">
      <c r="A1497" s="14">
        <v>45855</v>
      </c>
      <c r="B1497" s="65" t="s">
        <v>46</v>
      </c>
      <c r="C1497" s="73" t="s">
        <v>121</v>
      </c>
      <c r="D1497" s="9">
        <v>1712</v>
      </c>
      <c r="E1497" s="10">
        <v>178823536</v>
      </c>
    </row>
    <row r="1498" spans="1:5">
      <c r="A1498" s="14">
        <v>45855</v>
      </c>
      <c r="B1498" s="65" t="s">
        <v>14</v>
      </c>
      <c r="C1498" s="73" t="s">
        <v>121</v>
      </c>
      <c r="D1498" s="9">
        <v>18</v>
      </c>
      <c r="E1498" s="10">
        <v>1946502</v>
      </c>
    </row>
    <row r="1499" spans="1:5">
      <c r="A1499" s="14">
        <v>45855</v>
      </c>
      <c r="B1499" s="65" t="s">
        <v>14</v>
      </c>
      <c r="C1499" s="73" t="s">
        <v>121</v>
      </c>
      <c r="D1499" s="9">
        <v>17</v>
      </c>
      <c r="E1499" s="10">
        <v>1838363</v>
      </c>
    </row>
    <row r="1500" spans="1:5">
      <c r="A1500" s="14">
        <v>45855</v>
      </c>
      <c r="B1500" s="65" t="s">
        <v>14</v>
      </c>
      <c r="C1500" s="73" t="s">
        <v>121</v>
      </c>
      <c r="D1500" s="9">
        <v>18</v>
      </c>
      <c r="E1500" s="10">
        <v>1946502</v>
      </c>
    </row>
    <row r="1501" spans="1:5">
      <c r="A1501" s="14">
        <v>45855</v>
      </c>
      <c r="B1501" s="65" t="s">
        <v>14</v>
      </c>
      <c r="C1501" s="73" t="s">
        <v>122</v>
      </c>
      <c r="D1501" s="9">
        <v>-149</v>
      </c>
      <c r="E1501" s="10">
        <v>-16134167</v>
      </c>
    </row>
    <row r="1502" spans="1:5">
      <c r="A1502" s="14">
        <v>45855</v>
      </c>
      <c r="B1502" s="65" t="s">
        <v>46</v>
      </c>
      <c r="C1502" s="73" t="s">
        <v>121</v>
      </c>
      <c r="D1502" s="9">
        <v>3257</v>
      </c>
      <c r="E1502" s="10">
        <v>341711412</v>
      </c>
    </row>
    <row r="1503" spans="1:5">
      <c r="A1503" s="14">
        <v>45855</v>
      </c>
      <c r="B1503" s="65" t="s">
        <v>14</v>
      </c>
      <c r="C1503" s="73" t="s">
        <v>122</v>
      </c>
      <c r="D1503" s="9">
        <v>-9</v>
      </c>
      <c r="E1503" s="10">
        <v>-974547</v>
      </c>
    </row>
    <row r="1504" spans="1:5">
      <c r="A1504" s="14">
        <v>45855</v>
      </c>
      <c r="B1504" s="65" t="s">
        <v>14</v>
      </c>
      <c r="C1504" s="73" t="s">
        <v>122</v>
      </c>
      <c r="D1504" s="9">
        <v>-9</v>
      </c>
      <c r="E1504" s="10">
        <v>-974547</v>
      </c>
    </row>
    <row r="1505" spans="1:5">
      <c r="A1505" s="14">
        <v>45855</v>
      </c>
      <c r="B1505" s="65" t="s">
        <v>14</v>
      </c>
      <c r="C1505" s="73" t="s">
        <v>122</v>
      </c>
      <c r="D1505" s="9">
        <v>-9</v>
      </c>
      <c r="E1505" s="10">
        <v>-974547</v>
      </c>
    </row>
    <row r="1506" spans="1:5">
      <c r="A1506" s="14">
        <v>45855</v>
      </c>
      <c r="B1506" s="65" t="s">
        <v>14</v>
      </c>
      <c r="C1506" s="73" t="s">
        <v>122</v>
      </c>
      <c r="D1506" s="9">
        <v>-184</v>
      </c>
      <c r="E1506" s="10">
        <v>-19924072</v>
      </c>
    </row>
    <row r="1507" spans="1:5">
      <c r="A1507" s="14">
        <v>45855</v>
      </c>
      <c r="B1507" s="65" t="s">
        <v>14</v>
      </c>
      <c r="C1507" s="73" t="s">
        <v>121</v>
      </c>
      <c r="D1507" s="9">
        <v>9</v>
      </c>
      <c r="E1507" s="10">
        <v>969237</v>
      </c>
    </row>
    <row r="1508" spans="1:5">
      <c r="A1508" s="14">
        <v>45855</v>
      </c>
      <c r="B1508" s="65" t="s">
        <v>14</v>
      </c>
      <c r="C1508" s="73" t="s">
        <v>122</v>
      </c>
      <c r="D1508" s="9">
        <v>-92</v>
      </c>
      <c r="E1508" s="10">
        <v>-9962036</v>
      </c>
    </row>
    <row r="1509" spans="1:5">
      <c r="A1509" s="14">
        <v>45855</v>
      </c>
      <c r="B1509" s="65" t="s">
        <v>14</v>
      </c>
      <c r="C1509" s="73" t="s">
        <v>122</v>
      </c>
      <c r="D1509" s="9">
        <v>-37</v>
      </c>
      <c r="E1509" s="10">
        <v>-4006471</v>
      </c>
    </row>
    <row r="1510" spans="1:5">
      <c r="A1510" s="14">
        <v>45855</v>
      </c>
      <c r="B1510" s="65" t="s">
        <v>14</v>
      </c>
      <c r="C1510" s="73" t="s">
        <v>121</v>
      </c>
      <c r="D1510" s="9">
        <v>9</v>
      </c>
      <c r="E1510" s="10">
        <v>972414</v>
      </c>
    </row>
    <row r="1511" spans="1:5">
      <c r="A1511" s="14">
        <v>45855</v>
      </c>
      <c r="B1511" s="65" t="s">
        <v>14</v>
      </c>
      <c r="C1511" s="73" t="s">
        <v>122</v>
      </c>
      <c r="D1511" s="9">
        <v>-47</v>
      </c>
      <c r="E1511" s="10">
        <v>-5089301</v>
      </c>
    </row>
    <row r="1512" spans="1:5">
      <c r="A1512" s="14">
        <v>45855</v>
      </c>
      <c r="B1512" s="65" t="s">
        <v>14</v>
      </c>
      <c r="C1512" s="73" t="s">
        <v>121</v>
      </c>
      <c r="D1512" s="9">
        <v>278</v>
      </c>
      <c r="E1512" s="10">
        <v>29938654</v>
      </c>
    </row>
    <row r="1513" spans="1:5">
      <c r="A1513" s="14">
        <v>45856</v>
      </c>
      <c r="B1513" s="65" t="s">
        <v>14</v>
      </c>
      <c r="C1513" s="73" t="s">
        <v>122</v>
      </c>
      <c r="D1513" s="9">
        <v>-11</v>
      </c>
      <c r="E1513" s="10">
        <v>-1191740</v>
      </c>
    </row>
    <row r="1514" spans="1:5">
      <c r="A1514" s="14">
        <v>45856</v>
      </c>
      <c r="B1514" s="65" t="s">
        <v>90</v>
      </c>
      <c r="C1514" s="73" t="s">
        <v>121</v>
      </c>
      <c r="D1514" s="9">
        <v>185</v>
      </c>
      <c r="E1514" s="10">
        <v>20243255</v>
      </c>
    </row>
    <row r="1515" spans="1:5">
      <c r="A1515" s="14">
        <v>45856</v>
      </c>
      <c r="B1515" s="65" t="s">
        <v>14</v>
      </c>
      <c r="C1515" s="73" t="s">
        <v>121</v>
      </c>
      <c r="D1515" s="9">
        <v>129</v>
      </c>
      <c r="E1515" s="10">
        <v>14071707</v>
      </c>
    </row>
    <row r="1516" spans="1:5">
      <c r="A1516" s="14">
        <v>45856</v>
      </c>
      <c r="B1516" s="65" t="s">
        <v>14</v>
      </c>
      <c r="C1516" s="73" t="s">
        <v>121</v>
      </c>
      <c r="D1516" s="9">
        <v>44</v>
      </c>
      <c r="E1516" s="10">
        <v>4779280</v>
      </c>
    </row>
    <row r="1517" spans="1:5">
      <c r="A1517" s="14">
        <v>45856</v>
      </c>
      <c r="B1517" s="65" t="s">
        <v>14</v>
      </c>
      <c r="C1517" s="73" t="s">
        <v>121</v>
      </c>
      <c r="D1517" s="9">
        <v>93</v>
      </c>
      <c r="E1517" s="10">
        <v>10101288</v>
      </c>
    </row>
    <row r="1518" spans="1:5">
      <c r="A1518" s="14">
        <v>45856</v>
      </c>
      <c r="B1518" s="65" t="s">
        <v>90</v>
      </c>
      <c r="C1518" s="73" t="s">
        <v>121</v>
      </c>
      <c r="D1518" s="9">
        <v>927</v>
      </c>
      <c r="E1518" s="10">
        <v>101510208</v>
      </c>
    </row>
    <row r="1519" spans="1:5">
      <c r="A1519" s="14">
        <v>45856</v>
      </c>
      <c r="B1519" s="65" t="s">
        <v>14</v>
      </c>
      <c r="C1519" s="73" t="s">
        <v>121</v>
      </c>
      <c r="D1519" s="9">
        <v>12</v>
      </c>
      <c r="E1519" s="10">
        <v>1292772</v>
      </c>
    </row>
    <row r="1520" spans="1:5">
      <c r="A1520" s="14">
        <v>45856</v>
      </c>
      <c r="B1520" s="65" t="s">
        <v>14</v>
      </c>
      <c r="C1520" s="73" t="s">
        <v>121</v>
      </c>
      <c r="D1520" s="9">
        <v>18</v>
      </c>
      <c r="E1520" s="10">
        <v>1939158</v>
      </c>
    </row>
    <row r="1521" spans="1:5">
      <c r="A1521" s="14">
        <v>45856</v>
      </c>
      <c r="B1521" s="65" t="s">
        <v>14</v>
      </c>
      <c r="C1521" s="73" t="s">
        <v>121</v>
      </c>
      <c r="D1521" s="9">
        <v>74</v>
      </c>
      <c r="E1521" s="10">
        <v>7972094</v>
      </c>
    </row>
    <row r="1522" spans="1:5">
      <c r="A1522" s="14">
        <v>45856</v>
      </c>
      <c r="B1522" s="65" t="s">
        <v>14</v>
      </c>
      <c r="C1522" s="73" t="s">
        <v>121</v>
      </c>
      <c r="D1522" s="9">
        <v>9</v>
      </c>
      <c r="E1522" s="10">
        <v>969579</v>
      </c>
    </row>
    <row r="1523" spans="1:5">
      <c r="A1523" s="14">
        <v>45856</v>
      </c>
      <c r="B1523" s="65" t="s">
        <v>14</v>
      </c>
      <c r="C1523" s="73" t="s">
        <v>121</v>
      </c>
      <c r="D1523" s="9">
        <v>454</v>
      </c>
      <c r="E1523" s="10">
        <v>48909874</v>
      </c>
    </row>
    <row r="1524" spans="1:5">
      <c r="A1524" s="14">
        <v>45856</v>
      </c>
      <c r="B1524" s="65" t="s">
        <v>14</v>
      </c>
      <c r="C1524" s="73" t="s">
        <v>121</v>
      </c>
      <c r="D1524" s="9">
        <v>92</v>
      </c>
      <c r="E1524" s="10">
        <v>9911252</v>
      </c>
    </row>
    <row r="1525" spans="1:5">
      <c r="A1525" s="14">
        <v>45856</v>
      </c>
      <c r="B1525" s="65" t="s">
        <v>14</v>
      </c>
      <c r="C1525" s="73" t="s">
        <v>121</v>
      </c>
      <c r="D1525" s="9">
        <v>463</v>
      </c>
      <c r="E1525" s="10">
        <v>49879453</v>
      </c>
    </row>
    <row r="1526" spans="1:5">
      <c r="A1526" s="14">
        <v>45856</v>
      </c>
      <c r="B1526" s="65" t="s">
        <v>14</v>
      </c>
      <c r="C1526" s="73" t="s">
        <v>121</v>
      </c>
      <c r="D1526" s="9">
        <v>92</v>
      </c>
      <c r="E1526" s="10">
        <v>9911252</v>
      </c>
    </row>
    <row r="1527" spans="1:5">
      <c r="A1527" s="14">
        <v>45856</v>
      </c>
      <c r="B1527" s="65" t="s">
        <v>14</v>
      </c>
      <c r="C1527" s="73" t="s">
        <v>121</v>
      </c>
      <c r="D1527" s="9">
        <v>92</v>
      </c>
      <c r="E1527" s="10">
        <v>9911252</v>
      </c>
    </row>
    <row r="1528" spans="1:5">
      <c r="A1528" s="14">
        <v>45856</v>
      </c>
      <c r="B1528" s="65" t="s">
        <v>14</v>
      </c>
      <c r="C1528" s="73" t="s">
        <v>121</v>
      </c>
      <c r="D1528" s="9">
        <v>92</v>
      </c>
      <c r="E1528" s="10">
        <v>9911252</v>
      </c>
    </row>
    <row r="1529" spans="1:5">
      <c r="A1529" s="14">
        <v>45856</v>
      </c>
      <c r="B1529" s="65" t="s">
        <v>14</v>
      </c>
      <c r="C1529" s="73" t="s">
        <v>121</v>
      </c>
      <c r="D1529" s="9">
        <v>95</v>
      </c>
      <c r="E1529" s="10">
        <v>10234445</v>
      </c>
    </row>
    <row r="1530" spans="1:5">
      <c r="A1530" s="14">
        <v>45856</v>
      </c>
      <c r="B1530" s="65" t="s">
        <v>14</v>
      </c>
      <c r="C1530" s="73" t="s">
        <v>121</v>
      </c>
      <c r="D1530" s="9">
        <v>463</v>
      </c>
      <c r="E1530" s="10">
        <v>49879453</v>
      </c>
    </row>
    <row r="1531" spans="1:5">
      <c r="A1531" s="14">
        <v>45856</v>
      </c>
      <c r="B1531" s="65" t="s">
        <v>14</v>
      </c>
      <c r="C1531" s="73" t="s">
        <v>121</v>
      </c>
      <c r="D1531" s="9">
        <v>80</v>
      </c>
      <c r="E1531" s="10">
        <v>8618480</v>
      </c>
    </row>
    <row r="1532" spans="1:5">
      <c r="A1532" s="14">
        <v>45856</v>
      </c>
      <c r="B1532" s="65" t="s">
        <v>14</v>
      </c>
      <c r="C1532" s="73" t="s">
        <v>121</v>
      </c>
      <c r="D1532" s="9">
        <v>278</v>
      </c>
      <c r="E1532" s="10">
        <v>29949218</v>
      </c>
    </row>
    <row r="1533" spans="1:5">
      <c r="A1533" s="14">
        <v>45856</v>
      </c>
      <c r="B1533" s="65" t="s">
        <v>14</v>
      </c>
      <c r="C1533" s="73" t="s">
        <v>121</v>
      </c>
      <c r="D1533" s="9">
        <v>463</v>
      </c>
      <c r="E1533" s="10">
        <v>49879453</v>
      </c>
    </row>
    <row r="1534" spans="1:5">
      <c r="A1534" s="14">
        <v>45856</v>
      </c>
      <c r="B1534" s="65" t="s">
        <v>14</v>
      </c>
      <c r="C1534" s="73" t="s">
        <v>121</v>
      </c>
      <c r="D1534" s="9">
        <v>18</v>
      </c>
      <c r="E1534" s="10">
        <v>1939158</v>
      </c>
    </row>
    <row r="1535" spans="1:5">
      <c r="A1535" s="14">
        <v>45856</v>
      </c>
      <c r="B1535" s="65" t="s">
        <v>14</v>
      </c>
      <c r="C1535" s="73" t="s">
        <v>121</v>
      </c>
      <c r="D1535" s="9">
        <v>55</v>
      </c>
      <c r="E1535" s="10">
        <v>5925205</v>
      </c>
    </row>
    <row r="1536" spans="1:5">
      <c r="A1536" s="14">
        <v>45856</v>
      </c>
      <c r="B1536" s="65" t="s">
        <v>14</v>
      </c>
      <c r="C1536" s="73" t="s">
        <v>121</v>
      </c>
      <c r="D1536" s="9">
        <v>17</v>
      </c>
      <c r="E1536" s="10">
        <v>1831427</v>
      </c>
    </row>
    <row r="1537" spans="1:5">
      <c r="A1537" s="14">
        <v>45856</v>
      </c>
      <c r="B1537" s="65" t="s">
        <v>14</v>
      </c>
      <c r="C1537" s="73" t="s">
        <v>121</v>
      </c>
      <c r="D1537" s="9">
        <v>9</v>
      </c>
      <c r="E1537" s="10">
        <v>969579</v>
      </c>
    </row>
    <row r="1538" spans="1:5">
      <c r="A1538" s="14">
        <v>45856</v>
      </c>
      <c r="B1538" s="65" t="s">
        <v>14</v>
      </c>
      <c r="C1538" s="73" t="s">
        <v>121</v>
      </c>
      <c r="D1538" s="9">
        <v>46</v>
      </c>
      <c r="E1538" s="10">
        <v>4955626</v>
      </c>
    </row>
    <row r="1539" spans="1:5">
      <c r="A1539" s="14">
        <v>45856</v>
      </c>
      <c r="B1539" s="65" t="s">
        <v>14</v>
      </c>
      <c r="C1539" s="73" t="s">
        <v>121</v>
      </c>
      <c r="D1539" s="9">
        <v>9</v>
      </c>
      <c r="E1539" s="10">
        <v>969579</v>
      </c>
    </row>
    <row r="1540" spans="1:5">
      <c r="A1540" s="14">
        <v>45856</v>
      </c>
      <c r="B1540" s="65" t="s">
        <v>14</v>
      </c>
      <c r="C1540" s="73" t="s">
        <v>121</v>
      </c>
      <c r="D1540" s="9">
        <v>231</v>
      </c>
      <c r="E1540" s="10">
        <v>24885861</v>
      </c>
    </row>
    <row r="1541" spans="1:5">
      <c r="A1541" s="14">
        <v>45856</v>
      </c>
      <c r="B1541" s="65" t="s">
        <v>14</v>
      </c>
      <c r="C1541" s="73" t="s">
        <v>121</v>
      </c>
      <c r="D1541" s="9">
        <v>15</v>
      </c>
      <c r="E1541" s="10">
        <v>1616250</v>
      </c>
    </row>
    <row r="1542" spans="1:5">
      <c r="A1542" s="14">
        <v>45856</v>
      </c>
      <c r="B1542" s="65" t="s">
        <v>14</v>
      </c>
      <c r="C1542" s="73" t="s">
        <v>121</v>
      </c>
      <c r="D1542" s="9">
        <v>139</v>
      </c>
      <c r="E1542" s="10">
        <v>14974609</v>
      </c>
    </row>
    <row r="1543" spans="1:5">
      <c r="A1543" s="14">
        <v>45856</v>
      </c>
      <c r="B1543" s="65" t="s">
        <v>14</v>
      </c>
      <c r="C1543" s="73" t="s">
        <v>121</v>
      </c>
      <c r="D1543" s="9">
        <v>23</v>
      </c>
      <c r="E1543" s="10">
        <v>2478250</v>
      </c>
    </row>
    <row r="1544" spans="1:5">
      <c r="A1544" s="14">
        <v>45856</v>
      </c>
      <c r="B1544" s="65" t="s">
        <v>14</v>
      </c>
      <c r="C1544" s="73" t="s">
        <v>121</v>
      </c>
      <c r="D1544" s="9">
        <v>28</v>
      </c>
      <c r="E1544" s="10">
        <v>3017000</v>
      </c>
    </row>
    <row r="1545" spans="1:5">
      <c r="A1545" s="14">
        <v>45856</v>
      </c>
      <c r="B1545" s="65" t="s">
        <v>14</v>
      </c>
      <c r="C1545" s="73" t="s">
        <v>121</v>
      </c>
      <c r="D1545" s="9">
        <v>56</v>
      </c>
      <c r="E1545" s="10">
        <v>6034000</v>
      </c>
    </row>
    <row r="1546" spans="1:5">
      <c r="A1546" s="14">
        <v>45856</v>
      </c>
      <c r="B1546" s="65" t="s">
        <v>14</v>
      </c>
      <c r="C1546" s="73" t="s">
        <v>121</v>
      </c>
      <c r="D1546" s="9">
        <v>463</v>
      </c>
      <c r="E1546" s="10">
        <v>49888250</v>
      </c>
    </row>
    <row r="1547" spans="1:5">
      <c r="A1547" s="14">
        <v>45856</v>
      </c>
      <c r="B1547" s="65" t="s">
        <v>14</v>
      </c>
      <c r="C1547" s="73" t="s">
        <v>121</v>
      </c>
      <c r="D1547" s="9">
        <v>18</v>
      </c>
      <c r="E1547" s="10">
        <v>1939500</v>
      </c>
    </row>
    <row r="1548" spans="1:5">
      <c r="A1548" s="14">
        <v>45856</v>
      </c>
      <c r="B1548" s="65" t="s">
        <v>14</v>
      </c>
      <c r="C1548" s="73" t="s">
        <v>121</v>
      </c>
      <c r="D1548" s="9">
        <v>92</v>
      </c>
      <c r="E1548" s="10">
        <v>9913000</v>
      </c>
    </row>
    <row r="1549" spans="1:5">
      <c r="A1549" s="14">
        <v>45856</v>
      </c>
      <c r="B1549" s="65" t="s">
        <v>14</v>
      </c>
      <c r="C1549" s="73" t="s">
        <v>121</v>
      </c>
      <c r="D1549" s="9">
        <v>18</v>
      </c>
      <c r="E1549" s="10">
        <v>1939500</v>
      </c>
    </row>
    <row r="1550" spans="1:5">
      <c r="A1550" s="14">
        <v>45856</v>
      </c>
      <c r="B1550" s="65" t="s">
        <v>14</v>
      </c>
      <c r="C1550" s="73" t="s">
        <v>121</v>
      </c>
      <c r="D1550" s="9">
        <v>278</v>
      </c>
      <c r="E1550" s="10">
        <v>29954500</v>
      </c>
    </row>
    <row r="1551" spans="1:5">
      <c r="A1551" s="14">
        <v>45856</v>
      </c>
      <c r="B1551" s="65" t="s">
        <v>14</v>
      </c>
      <c r="C1551" s="73" t="s">
        <v>121</v>
      </c>
      <c r="D1551" s="9">
        <v>463</v>
      </c>
      <c r="E1551" s="10">
        <v>49888250</v>
      </c>
    </row>
    <row r="1552" spans="1:5">
      <c r="A1552" s="14">
        <v>45856</v>
      </c>
      <c r="B1552" s="65" t="s">
        <v>14</v>
      </c>
      <c r="C1552" s="73" t="s">
        <v>121</v>
      </c>
      <c r="D1552" s="9">
        <v>463</v>
      </c>
      <c r="E1552" s="10">
        <v>49888250</v>
      </c>
    </row>
    <row r="1553" spans="1:5">
      <c r="A1553" s="14">
        <v>45856</v>
      </c>
      <c r="B1553" s="65" t="s">
        <v>14</v>
      </c>
      <c r="C1553" s="73" t="s">
        <v>121</v>
      </c>
      <c r="D1553" s="9">
        <v>463</v>
      </c>
      <c r="E1553" s="10">
        <v>49888250</v>
      </c>
    </row>
    <row r="1554" spans="1:5">
      <c r="A1554" s="14">
        <v>45856</v>
      </c>
      <c r="B1554" s="65" t="s">
        <v>14</v>
      </c>
      <c r="C1554" s="73" t="s">
        <v>121</v>
      </c>
      <c r="D1554" s="9">
        <v>96</v>
      </c>
      <c r="E1554" s="10">
        <v>10344000</v>
      </c>
    </row>
    <row r="1555" spans="1:5">
      <c r="A1555" s="14">
        <v>45856</v>
      </c>
      <c r="B1555" s="65" t="s">
        <v>14</v>
      </c>
      <c r="C1555" s="73" t="s">
        <v>121</v>
      </c>
      <c r="D1555" s="9">
        <v>367</v>
      </c>
      <c r="E1555" s="10">
        <v>39544250</v>
      </c>
    </row>
    <row r="1556" spans="1:5">
      <c r="A1556" s="14">
        <v>45856</v>
      </c>
      <c r="B1556" s="65" t="s">
        <v>14</v>
      </c>
      <c r="C1556" s="73" t="s">
        <v>121</v>
      </c>
      <c r="D1556" s="9">
        <v>463</v>
      </c>
      <c r="E1556" s="10">
        <v>49888250</v>
      </c>
    </row>
    <row r="1557" spans="1:5">
      <c r="A1557" s="14">
        <v>45856</v>
      </c>
      <c r="B1557" s="65" t="s">
        <v>46</v>
      </c>
      <c r="C1557" s="73" t="s">
        <v>121</v>
      </c>
      <c r="D1557" s="9">
        <v>22</v>
      </c>
      <c r="E1557" s="10">
        <v>2308196</v>
      </c>
    </row>
    <row r="1558" spans="1:5">
      <c r="A1558" s="14">
        <v>45856</v>
      </c>
      <c r="B1558" s="65" t="s">
        <v>14</v>
      </c>
      <c r="C1558" s="73" t="s">
        <v>122</v>
      </c>
      <c r="D1558" s="9">
        <v>-9</v>
      </c>
      <c r="E1558" s="10">
        <v>-975060</v>
      </c>
    </row>
    <row r="1559" spans="1:5">
      <c r="A1559" s="14">
        <v>45856</v>
      </c>
      <c r="B1559" s="65" t="s">
        <v>14</v>
      </c>
      <c r="C1559" s="73" t="s">
        <v>122</v>
      </c>
      <c r="D1559" s="9">
        <v>-9</v>
      </c>
      <c r="E1559" s="10">
        <v>-975060</v>
      </c>
    </row>
    <row r="1560" spans="1:5">
      <c r="A1560" s="14">
        <v>45856</v>
      </c>
      <c r="B1560" s="65" t="s">
        <v>14</v>
      </c>
      <c r="C1560" s="73" t="s">
        <v>121</v>
      </c>
      <c r="D1560" s="9">
        <v>464</v>
      </c>
      <c r="E1560" s="10">
        <v>49960736</v>
      </c>
    </row>
    <row r="1561" spans="1:5">
      <c r="A1561" s="14">
        <v>45856</v>
      </c>
      <c r="B1561" s="65" t="s">
        <v>14</v>
      </c>
      <c r="C1561" s="73" t="s">
        <v>121</v>
      </c>
      <c r="D1561" s="9">
        <v>464</v>
      </c>
      <c r="E1561" s="10">
        <v>49969552</v>
      </c>
    </row>
    <row r="1562" spans="1:5">
      <c r="A1562" s="14">
        <v>45856</v>
      </c>
      <c r="B1562" s="65" t="s">
        <v>14</v>
      </c>
      <c r="C1562" s="73" t="s">
        <v>121</v>
      </c>
      <c r="D1562" s="9">
        <v>23</v>
      </c>
      <c r="E1562" s="10">
        <v>2476939</v>
      </c>
    </row>
    <row r="1563" spans="1:5">
      <c r="A1563" s="14">
        <v>45856</v>
      </c>
      <c r="B1563" s="65" t="s">
        <v>14</v>
      </c>
      <c r="C1563" s="73" t="s">
        <v>122</v>
      </c>
      <c r="D1563" s="9">
        <v>-287</v>
      </c>
      <c r="E1563" s="10">
        <v>-31093580</v>
      </c>
    </row>
    <row r="1564" spans="1:5">
      <c r="A1564" s="14">
        <v>45856</v>
      </c>
      <c r="B1564" s="65" t="s">
        <v>14</v>
      </c>
      <c r="C1564" s="73" t="s">
        <v>122</v>
      </c>
      <c r="D1564" s="9">
        <v>-184</v>
      </c>
      <c r="E1564" s="10">
        <v>-19934560</v>
      </c>
    </row>
    <row r="1565" spans="1:5">
      <c r="A1565" s="14">
        <v>45856</v>
      </c>
      <c r="B1565" s="65" t="s">
        <v>14</v>
      </c>
      <c r="C1565" s="73" t="s">
        <v>122</v>
      </c>
      <c r="D1565" s="9">
        <v>-18</v>
      </c>
      <c r="E1565" s="10">
        <v>-1950120</v>
      </c>
    </row>
    <row r="1566" spans="1:5">
      <c r="A1566" s="14">
        <v>45856</v>
      </c>
      <c r="B1566" s="65" t="s">
        <v>14</v>
      </c>
      <c r="C1566" s="73" t="s">
        <v>122</v>
      </c>
      <c r="D1566" s="9">
        <v>-9</v>
      </c>
      <c r="E1566" s="10">
        <v>-975060</v>
      </c>
    </row>
    <row r="1567" spans="1:5">
      <c r="A1567" s="14">
        <v>45856</v>
      </c>
      <c r="B1567" s="65" t="s">
        <v>14</v>
      </c>
      <c r="C1567" s="73" t="s">
        <v>121</v>
      </c>
      <c r="D1567" s="9">
        <v>46</v>
      </c>
      <c r="E1567" s="10">
        <v>4953004</v>
      </c>
    </row>
    <row r="1568" spans="1:5">
      <c r="A1568" s="14">
        <v>45856</v>
      </c>
      <c r="B1568" s="65" t="s">
        <v>14</v>
      </c>
      <c r="C1568" s="73" t="s">
        <v>121</v>
      </c>
      <c r="D1568" s="9">
        <v>464</v>
      </c>
      <c r="E1568" s="10">
        <v>49969552</v>
      </c>
    </row>
    <row r="1569" spans="1:5">
      <c r="A1569" s="14">
        <v>45856</v>
      </c>
      <c r="B1569" s="65" t="s">
        <v>14</v>
      </c>
      <c r="C1569" s="73" t="s">
        <v>122</v>
      </c>
      <c r="D1569" s="9">
        <v>-291</v>
      </c>
      <c r="E1569" s="10">
        <v>-31526940</v>
      </c>
    </row>
    <row r="1570" spans="1:5">
      <c r="A1570" s="14">
        <v>45856</v>
      </c>
      <c r="B1570" s="65" t="s">
        <v>14</v>
      </c>
      <c r="C1570" s="73" t="s">
        <v>122</v>
      </c>
      <c r="D1570" s="9">
        <v>-876</v>
      </c>
      <c r="E1570" s="10">
        <v>-94905840</v>
      </c>
    </row>
    <row r="1571" spans="1:5">
      <c r="A1571" s="14">
        <v>45856</v>
      </c>
      <c r="B1571" s="65" t="s">
        <v>14</v>
      </c>
      <c r="C1571" s="73" t="s">
        <v>122</v>
      </c>
      <c r="D1571" s="9">
        <v>-738</v>
      </c>
      <c r="E1571" s="10">
        <v>-79954920</v>
      </c>
    </row>
    <row r="1572" spans="1:5">
      <c r="A1572" s="14">
        <v>45856</v>
      </c>
      <c r="B1572" s="65" t="s">
        <v>90</v>
      </c>
      <c r="C1572" s="73" t="s">
        <v>121</v>
      </c>
      <c r="D1572" s="9">
        <v>9</v>
      </c>
      <c r="E1572" s="10">
        <v>976293</v>
      </c>
    </row>
    <row r="1573" spans="1:5">
      <c r="A1573" s="14">
        <v>45856</v>
      </c>
      <c r="B1573" s="65" t="s">
        <v>14</v>
      </c>
      <c r="C1573" s="73" t="s">
        <v>122</v>
      </c>
      <c r="D1573" s="9">
        <v>-46</v>
      </c>
      <c r="E1573" s="10">
        <v>-4983640</v>
      </c>
    </row>
    <row r="1574" spans="1:5">
      <c r="A1574" s="14">
        <v>45856</v>
      </c>
      <c r="B1574" s="65" t="s">
        <v>14</v>
      </c>
      <c r="C1574" s="73" t="s">
        <v>122</v>
      </c>
      <c r="D1574" s="9">
        <v>-9</v>
      </c>
      <c r="E1574" s="10">
        <v>-975060</v>
      </c>
    </row>
    <row r="1575" spans="1:5">
      <c r="A1575" s="14">
        <v>45856</v>
      </c>
      <c r="B1575" s="65" t="s">
        <v>14</v>
      </c>
      <c r="C1575" s="73" t="s">
        <v>121</v>
      </c>
      <c r="D1575" s="9">
        <v>9</v>
      </c>
      <c r="E1575" s="10">
        <v>972459</v>
      </c>
    </row>
    <row r="1576" spans="1:5">
      <c r="A1576" s="14">
        <v>45856</v>
      </c>
      <c r="B1576" s="65" t="s">
        <v>14</v>
      </c>
      <c r="C1576" s="73" t="s">
        <v>122</v>
      </c>
      <c r="D1576" s="9">
        <v>-369</v>
      </c>
      <c r="E1576" s="10">
        <v>-39977460</v>
      </c>
    </row>
    <row r="1577" spans="1:5">
      <c r="A1577" s="14">
        <v>45856</v>
      </c>
      <c r="B1577" s="65" t="s">
        <v>14</v>
      </c>
      <c r="C1577" s="73" t="s">
        <v>122</v>
      </c>
      <c r="D1577" s="9">
        <v>-9</v>
      </c>
      <c r="E1577" s="10">
        <v>-975060</v>
      </c>
    </row>
    <row r="1578" spans="1:5">
      <c r="A1578" s="14">
        <v>45856</v>
      </c>
      <c r="B1578" s="65" t="s">
        <v>14</v>
      </c>
      <c r="C1578" s="73" t="s">
        <v>122</v>
      </c>
      <c r="D1578" s="9">
        <v>-9</v>
      </c>
      <c r="E1578" s="10">
        <v>-975060</v>
      </c>
    </row>
    <row r="1579" spans="1:5">
      <c r="A1579" s="14">
        <v>45856</v>
      </c>
      <c r="B1579" s="65" t="s">
        <v>14</v>
      </c>
      <c r="C1579" s="73" t="s">
        <v>122</v>
      </c>
      <c r="D1579" s="9">
        <v>-9</v>
      </c>
      <c r="E1579" s="10">
        <v>-975060</v>
      </c>
    </row>
    <row r="1580" spans="1:5">
      <c r="A1580" s="14">
        <v>45856</v>
      </c>
      <c r="B1580" s="65" t="s">
        <v>14</v>
      </c>
      <c r="C1580" s="73" t="s">
        <v>122</v>
      </c>
      <c r="D1580" s="9">
        <v>-10</v>
      </c>
      <c r="E1580" s="10">
        <v>-1083400</v>
      </c>
    </row>
    <row r="1581" spans="1:5">
      <c r="A1581" s="14">
        <v>45856</v>
      </c>
      <c r="B1581" s="65" t="s">
        <v>14</v>
      </c>
      <c r="C1581" s="73" t="s">
        <v>121</v>
      </c>
      <c r="D1581" s="9">
        <v>19</v>
      </c>
      <c r="E1581" s="10">
        <v>2046167</v>
      </c>
    </row>
    <row r="1582" spans="1:5">
      <c r="A1582" s="14">
        <v>45856</v>
      </c>
      <c r="B1582" s="65" t="s">
        <v>14</v>
      </c>
      <c r="C1582" s="73" t="s">
        <v>121</v>
      </c>
      <c r="D1582" s="9">
        <v>9</v>
      </c>
      <c r="E1582" s="10">
        <v>969237</v>
      </c>
    </row>
    <row r="1583" spans="1:5">
      <c r="A1583" s="14">
        <v>45856</v>
      </c>
      <c r="B1583" s="65" t="s">
        <v>14</v>
      </c>
      <c r="C1583" s="73" t="s">
        <v>122</v>
      </c>
      <c r="D1583" s="9">
        <v>-1581</v>
      </c>
      <c r="E1583" s="10">
        <v>-171285540</v>
      </c>
    </row>
    <row r="1584" spans="1:5">
      <c r="A1584" s="14">
        <v>45856</v>
      </c>
      <c r="B1584" s="65" t="s">
        <v>14</v>
      </c>
      <c r="C1584" s="73" t="s">
        <v>122</v>
      </c>
      <c r="D1584" s="9">
        <v>-9</v>
      </c>
      <c r="E1584" s="10">
        <v>-975060</v>
      </c>
    </row>
    <row r="1585" spans="1:5">
      <c r="A1585" s="14">
        <v>45856</v>
      </c>
      <c r="B1585" s="65" t="s">
        <v>14</v>
      </c>
      <c r="C1585" s="73" t="s">
        <v>122</v>
      </c>
      <c r="D1585" s="9">
        <v>-9</v>
      </c>
      <c r="E1585" s="10">
        <v>-975060</v>
      </c>
    </row>
    <row r="1586" spans="1:5">
      <c r="A1586" s="14">
        <v>45856</v>
      </c>
      <c r="B1586" s="65" t="s">
        <v>14</v>
      </c>
      <c r="C1586" s="73" t="s">
        <v>122</v>
      </c>
      <c r="D1586" s="9">
        <v>-36</v>
      </c>
      <c r="E1586" s="10">
        <v>-3900240</v>
      </c>
    </row>
    <row r="1587" spans="1:5">
      <c r="A1587" s="14">
        <v>45856</v>
      </c>
      <c r="B1587" s="65" t="s">
        <v>14</v>
      </c>
      <c r="C1587" s="73" t="s">
        <v>122</v>
      </c>
      <c r="D1587" s="9">
        <v>-9</v>
      </c>
      <c r="E1587" s="10">
        <v>-975060</v>
      </c>
    </row>
    <row r="1588" spans="1:5">
      <c r="A1588" s="14">
        <v>45856</v>
      </c>
      <c r="B1588" s="65" t="s">
        <v>14</v>
      </c>
      <c r="C1588" s="73" t="s">
        <v>122</v>
      </c>
      <c r="D1588" s="9">
        <v>-11</v>
      </c>
      <c r="E1588" s="10">
        <v>-1191740</v>
      </c>
    </row>
    <row r="1589" spans="1:5">
      <c r="A1589" s="14">
        <v>45856</v>
      </c>
      <c r="B1589" s="65" t="s">
        <v>46</v>
      </c>
      <c r="C1589" s="73" t="s">
        <v>121</v>
      </c>
      <c r="D1589" s="9">
        <v>3619</v>
      </c>
      <c r="E1589" s="10">
        <v>379752527</v>
      </c>
    </row>
    <row r="1590" spans="1:5">
      <c r="A1590" s="14">
        <v>45856</v>
      </c>
      <c r="B1590" s="65" t="s">
        <v>46</v>
      </c>
      <c r="C1590" s="73" t="s">
        <v>121</v>
      </c>
      <c r="D1590" s="9">
        <v>9</v>
      </c>
      <c r="E1590" s="10">
        <v>944694</v>
      </c>
    </row>
    <row r="1591" spans="1:5">
      <c r="A1591" s="14">
        <v>45856</v>
      </c>
      <c r="B1591" s="65" t="s">
        <v>14</v>
      </c>
      <c r="C1591" s="73" t="s">
        <v>122</v>
      </c>
      <c r="D1591" s="9">
        <v>-18</v>
      </c>
      <c r="E1591" s="10">
        <v>-1950120</v>
      </c>
    </row>
    <row r="1592" spans="1:5">
      <c r="A1592" s="14">
        <v>45856</v>
      </c>
      <c r="B1592" s="65" t="s">
        <v>14</v>
      </c>
      <c r="C1592" s="73" t="s">
        <v>122</v>
      </c>
      <c r="D1592" s="9">
        <v>-32</v>
      </c>
      <c r="E1592" s="10">
        <v>-3466880</v>
      </c>
    </row>
    <row r="1593" spans="1:5">
      <c r="A1593" s="14">
        <v>45856</v>
      </c>
      <c r="B1593" s="65" t="s">
        <v>46</v>
      </c>
      <c r="C1593" s="73" t="s">
        <v>121</v>
      </c>
      <c r="D1593" s="9">
        <v>11</v>
      </c>
      <c r="E1593" s="10">
        <v>1140865</v>
      </c>
    </row>
    <row r="1594" spans="1:5">
      <c r="A1594" s="14">
        <v>45856</v>
      </c>
      <c r="B1594" s="65" t="s">
        <v>14</v>
      </c>
      <c r="C1594" s="73" t="s">
        <v>121</v>
      </c>
      <c r="D1594" s="9">
        <v>9</v>
      </c>
      <c r="E1594" s="10">
        <v>974241</v>
      </c>
    </row>
    <row r="1595" spans="1:5">
      <c r="A1595" s="14">
        <v>45856</v>
      </c>
      <c r="B1595" s="65" t="s">
        <v>14</v>
      </c>
      <c r="C1595" s="73" t="s">
        <v>122</v>
      </c>
      <c r="D1595" s="9">
        <v>-92</v>
      </c>
      <c r="E1595" s="10">
        <v>-9967280</v>
      </c>
    </row>
    <row r="1596" spans="1:5">
      <c r="A1596" s="14">
        <v>45856</v>
      </c>
      <c r="B1596" s="65" t="s">
        <v>14</v>
      </c>
      <c r="C1596" s="73" t="s">
        <v>121</v>
      </c>
      <c r="D1596" s="9">
        <v>463</v>
      </c>
      <c r="E1596" s="10">
        <v>49870656</v>
      </c>
    </row>
    <row r="1597" spans="1:5">
      <c r="A1597" s="14">
        <v>45856</v>
      </c>
      <c r="B1597" s="65" t="s">
        <v>14</v>
      </c>
      <c r="C1597" s="73" t="s">
        <v>121</v>
      </c>
      <c r="D1597" s="9">
        <v>307</v>
      </c>
      <c r="E1597" s="10">
        <v>33067584</v>
      </c>
    </row>
    <row r="1598" spans="1:5">
      <c r="A1598" s="14">
        <v>45856</v>
      </c>
      <c r="B1598" s="65" t="s">
        <v>14</v>
      </c>
      <c r="C1598" s="73" t="s">
        <v>121</v>
      </c>
      <c r="D1598" s="9">
        <v>77</v>
      </c>
      <c r="E1598" s="10">
        <v>8293824</v>
      </c>
    </row>
    <row r="1599" spans="1:5">
      <c r="A1599" s="14">
        <v>45856</v>
      </c>
      <c r="B1599" s="65" t="s">
        <v>14</v>
      </c>
      <c r="C1599" s="73" t="s">
        <v>122</v>
      </c>
      <c r="D1599" s="9">
        <v>-60</v>
      </c>
      <c r="E1599" s="10">
        <v>-6500400</v>
      </c>
    </row>
    <row r="1600" spans="1:5">
      <c r="A1600" s="14">
        <v>45856</v>
      </c>
      <c r="B1600" s="65" t="s">
        <v>14</v>
      </c>
      <c r="C1600" s="73" t="s">
        <v>122</v>
      </c>
      <c r="D1600" s="9">
        <v>-9</v>
      </c>
      <c r="E1600" s="10">
        <v>-975060</v>
      </c>
    </row>
    <row r="1601" spans="1:5">
      <c r="A1601" s="14">
        <v>45856</v>
      </c>
      <c r="B1601" s="65" t="s">
        <v>14</v>
      </c>
      <c r="C1601" s="73" t="s">
        <v>121</v>
      </c>
      <c r="D1601" s="9">
        <v>181</v>
      </c>
      <c r="E1601" s="10">
        <v>19495872</v>
      </c>
    </row>
    <row r="1602" spans="1:5">
      <c r="A1602" s="14">
        <v>45856</v>
      </c>
      <c r="B1602" s="65" t="s">
        <v>14</v>
      </c>
      <c r="C1602" s="73" t="s">
        <v>122</v>
      </c>
      <c r="D1602" s="9">
        <v>-922</v>
      </c>
      <c r="E1602" s="10">
        <v>-99889480</v>
      </c>
    </row>
    <row r="1603" spans="1:5">
      <c r="A1603" s="14">
        <v>45856</v>
      </c>
      <c r="B1603" s="65" t="s">
        <v>14</v>
      </c>
      <c r="C1603" s="73" t="s">
        <v>121</v>
      </c>
      <c r="D1603" s="9">
        <v>31</v>
      </c>
      <c r="E1603" s="10">
        <v>3339072</v>
      </c>
    </row>
    <row r="1604" spans="1:5">
      <c r="A1604" s="14">
        <v>45856</v>
      </c>
      <c r="B1604" s="65" t="s">
        <v>14</v>
      </c>
      <c r="C1604" s="73" t="s">
        <v>121</v>
      </c>
      <c r="D1604" s="9">
        <v>7177</v>
      </c>
      <c r="E1604" s="10">
        <v>774032273</v>
      </c>
    </row>
    <row r="1605" spans="1:5">
      <c r="A1605" s="14">
        <v>45856</v>
      </c>
      <c r="B1605" s="65" t="s">
        <v>14</v>
      </c>
      <c r="C1605" s="73" t="s">
        <v>121</v>
      </c>
      <c r="D1605" s="9">
        <v>309</v>
      </c>
      <c r="E1605" s="10">
        <v>33277137</v>
      </c>
    </row>
    <row r="1606" spans="1:5">
      <c r="A1606" s="14">
        <v>45856</v>
      </c>
      <c r="B1606" s="65" t="s">
        <v>14</v>
      </c>
      <c r="C1606" s="73" t="s">
        <v>122</v>
      </c>
      <c r="D1606" s="9">
        <v>-92</v>
      </c>
      <c r="E1606" s="10">
        <v>-9967280</v>
      </c>
    </row>
    <row r="1607" spans="1:5">
      <c r="A1607" s="14">
        <v>45856</v>
      </c>
      <c r="B1607" s="65" t="s">
        <v>14</v>
      </c>
      <c r="C1607" s="73" t="s">
        <v>121</v>
      </c>
      <c r="D1607" s="9">
        <v>92</v>
      </c>
      <c r="E1607" s="10">
        <v>9909504</v>
      </c>
    </row>
    <row r="1608" spans="1:5">
      <c r="A1608" s="14">
        <v>45856</v>
      </c>
      <c r="B1608" s="65" t="s">
        <v>14</v>
      </c>
      <c r="C1608" s="73" t="s">
        <v>121</v>
      </c>
      <c r="D1608" s="9">
        <v>463</v>
      </c>
      <c r="E1608" s="10">
        <v>49870656</v>
      </c>
    </row>
    <row r="1609" spans="1:5">
      <c r="A1609" s="14">
        <v>45856</v>
      </c>
      <c r="B1609" s="65" t="s">
        <v>14</v>
      </c>
      <c r="C1609" s="73" t="s">
        <v>121</v>
      </c>
      <c r="D1609" s="9">
        <v>46</v>
      </c>
      <c r="E1609" s="10">
        <v>4954752</v>
      </c>
    </row>
    <row r="1610" spans="1:5">
      <c r="A1610" s="14">
        <v>45856</v>
      </c>
      <c r="B1610" s="65" t="s">
        <v>14</v>
      </c>
      <c r="C1610" s="73" t="s">
        <v>122</v>
      </c>
      <c r="D1610" s="9">
        <v>-46</v>
      </c>
      <c r="E1610" s="10">
        <v>-4983640</v>
      </c>
    </row>
    <row r="1611" spans="1:5">
      <c r="A1611" s="14">
        <v>45856</v>
      </c>
      <c r="B1611" s="65" t="s">
        <v>14</v>
      </c>
      <c r="C1611" s="73" t="s">
        <v>121</v>
      </c>
      <c r="D1611" s="9">
        <v>9</v>
      </c>
      <c r="E1611" s="10">
        <v>974592</v>
      </c>
    </row>
    <row r="1612" spans="1:5">
      <c r="A1612" s="14">
        <v>45856</v>
      </c>
      <c r="B1612" s="65" t="s">
        <v>14</v>
      </c>
      <c r="C1612" s="73" t="s">
        <v>121</v>
      </c>
      <c r="D1612" s="9">
        <v>9</v>
      </c>
      <c r="E1612" s="10">
        <v>974592</v>
      </c>
    </row>
    <row r="1613" spans="1:5">
      <c r="A1613" s="14">
        <v>45856</v>
      </c>
      <c r="B1613" s="65" t="s">
        <v>15</v>
      </c>
      <c r="C1613" s="73" t="s">
        <v>121</v>
      </c>
      <c r="D1613" s="9">
        <v>14</v>
      </c>
      <c r="E1613" s="10">
        <v>1540686</v>
      </c>
    </row>
    <row r="1614" spans="1:5">
      <c r="A1614" s="14">
        <v>45856</v>
      </c>
      <c r="B1614" s="65" t="s">
        <v>15</v>
      </c>
      <c r="C1614" s="73" t="s">
        <v>121</v>
      </c>
      <c r="D1614" s="9">
        <v>9</v>
      </c>
      <c r="E1614" s="10">
        <v>990441</v>
      </c>
    </row>
    <row r="1615" spans="1:5">
      <c r="A1615" s="14">
        <v>45856</v>
      </c>
      <c r="B1615" s="65" t="s">
        <v>48</v>
      </c>
      <c r="C1615" s="73" t="s">
        <v>121</v>
      </c>
      <c r="D1615" s="9">
        <v>9</v>
      </c>
      <c r="E1615" s="10">
        <v>933174</v>
      </c>
    </row>
    <row r="1616" spans="1:5">
      <c r="A1616" s="14">
        <v>45856</v>
      </c>
      <c r="B1616" s="65" t="s">
        <v>14</v>
      </c>
      <c r="C1616" s="73" t="s">
        <v>122</v>
      </c>
      <c r="D1616" s="9">
        <v>-9</v>
      </c>
      <c r="E1616" s="10">
        <v>-975060</v>
      </c>
    </row>
    <row r="1617" spans="1:5">
      <c r="A1617" s="14">
        <v>45856</v>
      </c>
      <c r="B1617" s="65" t="s">
        <v>14</v>
      </c>
      <c r="C1617" s="73" t="s">
        <v>122</v>
      </c>
      <c r="D1617" s="9">
        <v>-18</v>
      </c>
      <c r="E1617" s="10">
        <v>-1950120</v>
      </c>
    </row>
    <row r="1618" spans="1:5">
      <c r="A1618" s="14">
        <v>45856</v>
      </c>
      <c r="B1618" s="65" t="s">
        <v>14</v>
      </c>
      <c r="C1618" s="73" t="s">
        <v>122</v>
      </c>
      <c r="D1618" s="9">
        <v>-9</v>
      </c>
      <c r="E1618" s="10">
        <v>-975060</v>
      </c>
    </row>
    <row r="1619" spans="1:5">
      <c r="A1619" s="14">
        <v>45856</v>
      </c>
      <c r="B1619" s="65" t="s">
        <v>14</v>
      </c>
      <c r="C1619" s="73" t="s">
        <v>121</v>
      </c>
      <c r="D1619" s="9">
        <v>94</v>
      </c>
      <c r="E1619" s="10">
        <v>10182832</v>
      </c>
    </row>
    <row r="1620" spans="1:5">
      <c r="A1620" s="14">
        <v>45856</v>
      </c>
      <c r="B1620" s="65" t="s">
        <v>48</v>
      </c>
      <c r="C1620" s="73" t="s">
        <v>121</v>
      </c>
      <c r="D1620" s="9">
        <v>9</v>
      </c>
      <c r="E1620" s="10">
        <v>933174</v>
      </c>
    </row>
    <row r="1621" spans="1:5">
      <c r="A1621" s="14">
        <v>45856</v>
      </c>
      <c r="B1621" s="65" t="s">
        <v>14</v>
      </c>
      <c r="C1621" s="73" t="s">
        <v>121</v>
      </c>
      <c r="D1621" s="9">
        <v>219675</v>
      </c>
      <c r="E1621" s="10">
        <v>22884203775</v>
      </c>
    </row>
    <row r="1622" spans="1:5">
      <c r="A1622" s="14">
        <v>45856</v>
      </c>
      <c r="B1622" s="65" t="s">
        <v>15</v>
      </c>
      <c r="C1622" s="73" t="s">
        <v>121</v>
      </c>
      <c r="D1622" s="9">
        <v>93603</v>
      </c>
      <c r="E1622" s="10">
        <v>9944476323</v>
      </c>
    </row>
    <row r="1623" spans="1:5">
      <c r="A1623" s="14">
        <v>45856</v>
      </c>
      <c r="B1623" s="65" t="s">
        <v>14</v>
      </c>
      <c r="C1623" s="73" t="s">
        <v>122</v>
      </c>
      <c r="D1623" s="9">
        <v>-9</v>
      </c>
      <c r="E1623" s="10">
        <v>-975060</v>
      </c>
    </row>
    <row r="1624" spans="1:5">
      <c r="A1624" s="14">
        <v>45856</v>
      </c>
      <c r="B1624" s="65" t="s">
        <v>14</v>
      </c>
      <c r="C1624" s="73" t="s">
        <v>122</v>
      </c>
      <c r="D1624" s="9">
        <v>-276</v>
      </c>
      <c r="E1624" s="10">
        <v>-29901840</v>
      </c>
    </row>
    <row r="1625" spans="1:5">
      <c r="A1625" s="14">
        <v>45856</v>
      </c>
      <c r="B1625" s="65" t="s">
        <v>46</v>
      </c>
      <c r="C1625" s="73" t="s">
        <v>121</v>
      </c>
      <c r="D1625" s="9">
        <v>2683</v>
      </c>
      <c r="E1625" s="10">
        <v>280099834</v>
      </c>
    </row>
    <row r="1626" spans="1:5">
      <c r="A1626" s="14">
        <v>45856</v>
      </c>
      <c r="B1626" s="65" t="s">
        <v>14</v>
      </c>
      <c r="C1626" s="73" t="s">
        <v>122</v>
      </c>
      <c r="D1626" s="9">
        <v>-1383</v>
      </c>
      <c r="E1626" s="10">
        <v>-149834220</v>
      </c>
    </row>
    <row r="1627" spans="1:5">
      <c r="A1627" s="14">
        <v>45856</v>
      </c>
      <c r="B1627" s="65" t="s">
        <v>46</v>
      </c>
      <c r="C1627" s="73" t="s">
        <v>121</v>
      </c>
      <c r="D1627" s="9">
        <v>138</v>
      </c>
      <c r="E1627" s="10">
        <v>14487378</v>
      </c>
    </row>
    <row r="1628" spans="1:5">
      <c r="A1628" s="14">
        <v>45856</v>
      </c>
      <c r="B1628" s="65" t="s">
        <v>14</v>
      </c>
      <c r="C1628" s="73" t="s">
        <v>122</v>
      </c>
      <c r="D1628" s="9">
        <v>-21</v>
      </c>
      <c r="E1628" s="10">
        <v>-2275140</v>
      </c>
    </row>
    <row r="1629" spans="1:5">
      <c r="A1629" s="14">
        <v>45856</v>
      </c>
      <c r="B1629" s="65" t="s">
        <v>14</v>
      </c>
      <c r="C1629" s="73" t="s">
        <v>122</v>
      </c>
      <c r="D1629" s="9">
        <v>-2214</v>
      </c>
      <c r="E1629" s="10">
        <v>-239864760</v>
      </c>
    </row>
    <row r="1630" spans="1:5">
      <c r="A1630" s="14">
        <v>45856</v>
      </c>
      <c r="B1630" s="65" t="s">
        <v>14</v>
      </c>
      <c r="C1630" s="73" t="s">
        <v>121</v>
      </c>
      <c r="D1630" s="9">
        <v>27</v>
      </c>
      <c r="E1630" s="10">
        <v>2910789</v>
      </c>
    </row>
    <row r="1631" spans="1:5">
      <c r="A1631" s="14">
        <v>45856</v>
      </c>
      <c r="B1631" s="65" t="s">
        <v>14</v>
      </c>
      <c r="C1631" s="73" t="s">
        <v>121</v>
      </c>
      <c r="D1631" s="9">
        <v>27</v>
      </c>
      <c r="E1631" s="10">
        <v>2911815</v>
      </c>
    </row>
    <row r="1632" spans="1:5">
      <c r="A1632" s="14">
        <v>45856</v>
      </c>
      <c r="B1632" s="65" t="s">
        <v>14</v>
      </c>
      <c r="C1632" s="73" t="s">
        <v>122</v>
      </c>
      <c r="D1632" s="9">
        <v>-9</v>
      </c>
      <c r="E1632" s="10">
        <v>-975060</v>
      </c>
    </row>
    <row r="1633" spans="1:5">
      <c r="A1633" s="14">
        <v>45856</v>
      </c>
      <c r="B1633" s="65" t="s">
        <v>14</v>
      </c>
      <c r="C1633" s="73" t="s">
        <v>122</v>
      </c>
      <c r="D1633" s="9">
        <v>-92</v>
      </c>
      <c r="E1633" s="10">
        <v>-9967280</v>
      </c>
    </row>
    <row r="1634" spans="1:5">
      <c r="A1634" s="14">
        <v>45856</v>
      </c>
      <c r="B1634" s="65" t="s">
        <v>14</v>
      </c>
      <c r="C1634" s="73" t="s">
        <v>121</v>
      </c>
      <c r="D1634" s="9">
        <v>241</v>
      </c>
      <c r="E1634" s="10">
        <v>25958592</v>
      </c>
    </row>
    <row r="1635" spans="1:5">
      <c r="A1635" s="14">
        <v>45856</v>
      </c>
      <c r="B1635" s="65" t="s">
        <v>14</v>
      </c>
      <c r="C1635" s="73" t="s">
        <v>122</v>
      </c>
      <c r="D1635" s="9">
        <v>-467</v>
      </c>
      <c r="E1635" s="10">
        <v>-50594780</v>
      </c>
    </row>
    <row r="1636" spans="1:5">
      <c r="A1636" s="14">
        <v>45856</v>
      </c>
      <c r="B1636" s="65" t="s">
        <v>14</v>
      </c>
      <c r="C1636" s="73" t="s">
        <v>122</v>
      </c>
      <c r="D1636" s="9">
        <v>-370</v>
      </c>
      <c r="E1636" s="10">
        <v>-40085800</v>
      </c>
    </row>
    <row r="1637" spans="1:5">
      <c r="A1637" s="14">
        <v>45856</v>
      </c>
      <c r="B1637" s="65" t="s">
        <v>14</v>
      </c>
      <c r="C1637" s="73" t="s">
        <v>122</v>
      </c>
      <c r="D1637" s="9">
        <v>-207</v>
      </c>
      <c r="E1637" s="10">
        <v>-22426380</v>
      </c>
    </row>
    <row r="1638" spans="1:5">
      <c r="A1638" s="14">
        <v>45856</v>
      </c>
      <c r="B1638" s="65" t="s">
        <v>14</v>
      </c>
      <c r="C1638" s="73" t="s">
        <v>121</v>
      </c>
      <c r="D1638" s="9">
        <v>10</v>
      </c>
      <c r="E1638" s="10">
        <v>1082490</v>
      </c>
    </row>
    <row r="1639" spans="1:5">
      <c r="A1639" s="14">
        <v>45856</v>
      </c>
      <c r="B1639" s="65" t="s">
        <v>14</v>
      </c>
      <c r="C1639" s="73" t="s">
        <v>122</v>
      </c>
      <c r="D1639" s="9">
        <v>-9</v>
      </c>
      <c r="E1639" s="10">
        <v>-975060</v>
      </c>
    </row>
    <row r="1640" spans="1:5">
      <c r="A1640" s="14">
        <v>45856</v>
      </c>
      <c r="B1640" s="65" t="s">
        <v>14</v>
      </c>
      <c r="C1640" s="73" t="s">
        <v>121</v>
      </c>
      <c r="D1640" s="9">
        <v>76</v>
      </c>
      <c r="E1640" s="10">
        <v>8232928</v>
      </c>
    </row>
    <row r="1641" spans="1:5">
      <c r="A1641" s="14">
        <v>45856</v>
      </c>
      <c r="B1641" s="65" t="s">
        <v>14</v>
      </c>
      <c r="C1641" s="73" t="s">
        <v>122</v>
      </c>
      <c r="D1641" s="9">
        <v>-83</v>
      </c>
      <c r="E1641" s="10">
        <v>-8992220</v>
      </c>
    </row>
    <row r="1642" spans="1:5">
      <c r="A1642" s="14">
        <v>45856</v>
      </c>
      <c r="B1642" s="65" t="s">
        <v>14</v>
      </c>
      <c r="C1642" s="73" t="s">
        <v>121</v>
      </c>
      <c r="D1642" s="9">
        <v>46</v>
      </c>
      <c r="E1642" s="10">
        <v>4980052</v>
      </c>
    </row>
    <row r="1643" spans="1:5">
      <c r="A1643" s="14">
        <v>45856</v>
      </c>
      <c r="B1643" s="65" t="s">
        <v>14</v>
      </c>
      <c r="C1643" s="73" t="s">
        <v>122</v>
      </c>
      <c r="D1643" s="9">
        <v>-461</v>
      </c>
      <c r="E1643" s="10">
        <v>-49944740</v>
      </c>
    </row>
    <row r="1644" spans="1:5">
      <c r="A1644" s="14">
        <v>45856</v>
      </c>
      <c r="B1644" s="65" t="s">
        <v>14</v>
      </c>
      <c r="C1644" s="73" t="s">
        <v>122</v>
      </c>
      <c r="D1644" s="9">
        <v>-922</v>
      </c>
      <c r="E1644" s="10">
        <v>-99889480</v>
      </c>
    </row>
    <row r="1645" spans="1:5">
      <c r="A1645" s="14">
        <v>45856</v>
      </c>
      <c r="B1645" s="65" t="s">
        <v>14</v>
      </c>
      <c r="C1645" s="73" t="s">
        <v>122</v>
      </c>
      <c r="D1645" s="9">
        <v>-18</v>
      </c>
      <c r="E1645" s="10">
        <v>-1950120</v>
      </c>
    </row>
    <row r="1646" spans="1:5">
      <c r="A1646" s="14">
        <v>45856</v>
      </c>
      <c r="B1646" s="65" t="s">
        <v>14</v>
      </c>
      <c r="C1646" s="73" t="s">
        <v>122</v>
      </c>
      <c r="D1646" s="9">
        <v>-170</v>
      </c>
      <c r="E1646" s="10">
        <v>-18417800</v>
      </c>
    </row>
    <row r="1647" spans="1:5">
      <c r="A1647" s="14">
        <v>45856</v>
      </c>
      <c r="B1647" s="65" t="s">
        <v>90</v>
      </c>
      <c r="C1647" s="73" t="s">
        <v>121</v>
      </c>
      <c r="D1647" s="9">
        <v>14</v>
      </c>
      <c r="E1647" s="10">
        <v>1523270</v>
      </c>
    </row>
    <row r="1648" spans="1:5">
      <c r="A1648" s="14">
        <v>45856</v>
      </c>
      <c r="B1648" s="65" t="s">
        <v>46</v>
      </c>
      <c r="C1648" s="73" t="s">
        <v>121</v>
      </c>
      <c r="D1648" s="9">
        <v>9</v>
      </c>
      <c r="E1648" s="10">
        <v>939726</v>
      </c>
    </row>
    <row r="1649" spans="1:5">
      <c r="A1649" s="14">
        <v>45856</v>
      </c>
      <c r="B1649" s="65" t="s">
        <v>14</v>
      </c>
      <c r="C1649" s="73" t="s">
        <v>122</v>
      </c>
      <c r="D1649" s="9">
        <v>-92</v>
      </c>
      <c r="E1649" s="10">
        <v>-9967280</v>
      </c>
    </row>
    <row r="1650" spans="1:5">
      <c r="A1650" s="14">
        <v>45856</v>
      </c>
      <c r="B1650" s="65" t="s">
        <v>14</v>
      </c>
      <c r="C1650" s="73" t="s">
        <v>122</v>
      </c>
      <c r="D1650" s="9">
        <v>-46</v>
      </c>
      <c r="E1650" s="10">
        <v>-4983640</v>
      </c>
    </row>
    <row r="1651" spans="1:5">
      <c r="A1651" s="14">
        <v>45856</v>
      </c>
      <c r="B1651" s="65" t="s">
        <v>14</v>
      </c>
      <c r="C1651" s="73" t="s">
        <v>122</v>
      </c>
      <c r="D1651" s="9">
        <v>-73</v>
      </c>
      <c r="E1651" s="10">
        <v>-7908820</v>
      </c>
    </row>
    <row r="1652" spans="1:5">
      <c r="A1652" s="14">
        <v>45856</v>
      </c>
      <c r="B1652" s="65" t="s">
        <v>14</v>
      </c>
      <c r="C1652" s="73" t="s">
        <v>122</v>
      </c>
      <c r="D1652" s="9">
        <v>-192</v>
      </c>
      <c r="E1652" s="10">
        <v>-20801280</v>
      </c>
    </row>
    <row r="1653" spans="1:5">
      <c r="A1653" s="14">
        <v>45856</v>
      </c>
      <c r="B1653" s="65" t="s">
        <v>15</v>
      </c>
      <c r="C1653" s="73" t="s">
        <v>121</v>
      </c>
      <c r="D1653" s="9">
        <v>2726</v>
      </c>
      <c r="E1653" s="10">
        <v>300277078</v>
      </c>
    </row>
    <row r="1654" spans="1:5">
      <c r="A1654" s="14">
        <v>45856</v>
      </c>
      <c r="B1654" s="65" t="s">
        <v>14</v>
      </c>
      <c r="C1654" s="73" t="s">
        <v>122</v>
      </c>
      <c r="D1654" s="9">
        <v>-37</v>
      </c>
      <c r="E1654" s="10">
        <v>-4008580</v>
      </c>
    </row>
    <row r="1655" spans="1:5">
      <c r="A1655" s="14">
        <v>45856</v>
      </c>
      <c r="B1655" s="65" t="s">
        <v>14</v>
      </c>
      <c r="C1655" s="73" t="s">
        <v>122</v>
      </c>
      <c r="D1655" s="9">
        <v>-2730</v>
      </c>
      <c r="E1655" s="10">
        <v>-295768200</v>
      </c>
    </row>
    <row r="1656" spans="1:5">
      <c r="A1656" s="14">
        <v>45856</v>
      </c>
      <c r="B1656" s="65" t="s">
        <v>14</v>
      </c>
      <c r="C1656" s="73" t="s">
        <v>122</v>
      </c>
      <c r="D1656" s="9">
        <v>-92</v>
      </c>
      <c r="E1656" s="10">
        <v>-9967280</v>
      </c>
    </row>
    <row r="1657" spans="1:5">
      <c r="A1657" s="14">
        <v>45856</v>
      </c>
      <c r="B1657" s="65" t="s">
        <v>14</v>
      </c>
      <c r="C1657" s="73" t="s">
        <v>122</v>
      </c>
      <c r="D1657" s="9">
        <v>-2767</v>
      </c>
      <c r="E1657" s="10">
        <v>-299776780</v>
      </c>
    </row>
    <row r="1658" spans="1:5">
      <c r="A1658" s="14">
        <v>45856</v>
      </c>
      <c r="B1658" s="65" t="s">
        <v>14</v>
      </c>
      <c r="C1658" s="73" t="s">
        <v>122</v>
      </c>
      <c r="D1658" s="9">
        <v>-18</v>
      </c>
      <c r="E1658" s="10">
        <v>-1950120</v>
      </c>
    </row>
    <row r="1659" spans="1:5">
      <c r="A1659" s="14">
        <v>45856</v>
      </c>
      <c r="B1659" s="65" t="s">
        <v>46</v>
      </c>
      <c r="C1659" s="73" t="s">
        <v>121</v>
      </c>
      <c r="D1659" s="9">
        <v>271</v>
      </c>
      <c r="E1659" s="10">
        <v>28449851</v>
      </c>
    </row>
    <row r="1660" spans="1:5">
      <c r="A1660" s="14">
        <v>45856</v>
      </c>
      <c r="B1660" s="65" t="s">
        <v>14</v>
      </c>
      <c r="C1660" s="73" t="s">
        <v>122</v>
      </c>
      <c r="D1660" s="9">
        <v>-9</v>
      </c>
      <c r="E1660" s="10">
        <v>-975060</v>
      </c>
    </row>
    <row r="1661" spans="1:5">
      <c r="A1661" s="14">
        <v>45856</v>
      </c>
      <c r="B1661" s="65" t="s">
        <v>14</v>
      </c>
      <c r="C1661" s="73" t="s">
        <v>122</v>
      </c>
      <c r="D1661" s="9">
        <v>-18</v>
      </c>
      <c r="E1661" s="10">
        <v>-1950120</v>
      </c>
    </row>
    <row r="1662" spans="1:5">
      <c r="A1662" s="14">
        <v>45859</v>
      </c>
      <c r="B1662" s="65" t="s">
        <v>15</v>
      </c>
      <c r="C1662" s="73" t="s">
        <v>121</v>
      </c>
      <c r="D1662" s="9">
        <v>9619</v>
      </c>
      <c r="E1662" s="10">
        <v>1062033790</v>
      </c>
    </row>
    <row r="1663" spans="1:5">
      <c r="A1663" s="14">
        <v>45859</v>
      </c>
      <c r="B1663" s="65" t="s">
        <v>15</v>
      </c>
      <c r="C1663" s="73" t="s">
        <v>121</v>
      </c>
      <c r="D1663" s="9">
        <v>234</v>
      </c>
      <c r="E1663" s="10">
        <v>25798734</v>
      </c>
    </row>
    <row r="1664" spans="1:5">
      <c r="A1664" s="14">
        <v>45859</v>
      </c>
      <c r="B1664" s="65" t="s">
        <v>15</v>
      </c>
      <c r="C1664" s="73" t="s">
        <v>121</v>
      </c>
      <c r="D1664" s="9">
        <v>46</v>
      </c>
      <c r="E1664" s="10">
        <v>5071546</v>
      </c>
    </row>
    <row r="1665" spans="1:5">
      <c r="A1665" s="14">
        <v>45859</v>
      </c>
      <c r="B1665" s="65" t="s">
        <v>90</v>
      </c>
      <c r="C1665" s="73" t="s">
        <v>121</v>
      </c>
      <c r="D1665" s="9">
        <v>87</v>
      </c>
      <c r="E1665" s="10">
        <v>9521802</v>
      </c>
    </row>
    <row r="1666" spans="1:5">
      <c r="A1666" s="14">
        <v>45859</v>
      </c>
      <c r="B1666" s="65" t="s">
        <v>90</v>
      </c>
      <c r="C1666" s="73" t="s">
        <v>121</v>
      </c>
      <c r="D1666" s="9">
        <v>92</v>
      </c>
      <c r="E1666" s="10">
        <v>10069032</v>
      </c>
    </row>
    <row r="1667" spans="1:5">
      <c r="A1667" s="14">
        <v>45859</v>
      </c>
      <c r="B1667" s="65" t="s">
        <v>90</v>
      </c>
      <c r="C1667" s="73" t="s">
        <v>121</v>
      </c>
      <c r="D1667" s="9">
        <v>464</v>
      </c>
      <c r="E1667" s="10">
        <v>50782944</v>
      </c>
    </row>
    <row r="1668" spans="1:5">
      <c r="A1668" s="14">
        <v>45859</v>
      </c>
      <c r="B1668" s="65" t="s">
        <v>90</v>
      </c>
      <c r="C1668" s="73" t="s">
        <v>121</v>
      </c>
      <c r="D1668" s="9">
        <v>9</v>
      </c>
      <c r="E1668" s="10">
        <v>985014</v>
      </c>
    </row>
    <row r="1669" spans="1:5">
      <c r="A1669" s="14">
        <v>45859</v>
      </c>
      <c r="B1669" s="65" t="s">
        <v>90</v>
      </c>
      <c r="C1669" s="73" t="s">
        <v>121</v>
      </c>
      <c r="D1669" s="9">
        <v>24</v>
      </c>
      <c r="E1669" s="10">
        <v>2626704</v>
      </c>
    </row>
    <row r="1670" spans="1:5">
      <c r="A1670" s="14">
        <v>45859</v>
      </c>
      <c r="B1670" s="65" t="s">
        <v>90</v>
      </c>
      <c r="C1670" s="73" t="s">
        <v>121</v>
      </c>
      <c r="D1670" s="9">
        <v>9</v>
      </c>
      <c r="E1670" s="10">
        <v>985014</v>
      </c>
    </row>
    <row r="1671" spans="1:5">
      <c r="A1671" s="14">
        <v>45859</v>
      </c>
      <c r="B1671" s="65" t="s">
        <v>90</v>
      </c>
      <c r="C1671" s="73" t="s">
        <v>121</v>
      </c>
      <c r="D1671" s="9">
        <v>557</v>
      </c>
      <c r="E1671" s="10">
        <v>60961422</v>
      </c>
    </row>
    <row r="1672" spans="1:5">
      <c r="A1672" s="14">
        <v>45859</v>
      </c>
      <c r="B1672" s="65" t="s">
        <v>90</v>
      </c>
      <c r="C1672" s="73" t="s">
        <v>121</v>
      </c>
      <c r="D1672" s="9">
        <v>1407</v>
      </c>
      <c r="E1672" s="10">
        <v>153990522</v>
      </c>
    </row>
    <row r="1673" spans="1:5">
      <c r="A1673" s="14">
        <v>45859</v>
      </c>
      <c r="B1673" s="65" t="s">
        <v>90</v>
      </c>
      <c r="C1673" s="73" t="s">
        <v>121</v>
      </c>
      <c r="D1673" s="9">
        <v>300</v>
      </c>
      <c r="E1673" s="10">
        <v>32833800</v>
      </c>
    </row>
    <row r="1674" spans="1:5">
      <c r="A1674" s="14">
        <v>45859</v>
      </c>
      <c r="B1674" s="65" t="s">
        <v>90</v>
      </c>
      <c r="C1674" s="73" t="s">
        <v>121</v>
      </c>
      <c r="D1674" s="9">
        <v>196</v>
      </c>
      <c r="E1674" s="10">
        <v>21451416</v>
      </c>
    </row>
    <row r="1675" spans="1:5">
      <c r="A1675" s="14">
        <v>45859</v>
      </c>
      <c r="B1675" s="65" t="s">
        <v>14</v>
      </c>
      <c r="C1675" s="73" t="s">
        <v>122</v>
      </c>
      <c r="D1675" s="9">
        <v>-156</v>
      </c>
      <c r="E1675" s="10">
        <v>-16904004</v>
      </c>
    </row>
    <row r="1676" spans="1:5">
      <c r="A1676" s="14">
        <v>45859</v>
      </c>
      <c r="B1676" s="65" t="s">
        <v>14</v>
      </c>
      <c r="C1676" s="73" t="s">
        <v>122</v>
      </c>
      <c r="D1676" s="9">
        <v>-599</v>
      </c>
      <c r="E1676" s="10">
        <v>-64907041</v>
      </c>
    </row>
    <row r="1677" spans="1:5">
      <c r="A1677" s="14">
        <v>45859</v>
      </c>
      <c r="B1677" s="65" t="s">
        <v>14</v>
      </c>
      <c r="C1677" s="73" t="s">
        <v>122</v>
      </c>
      <c r="D1677" s="9">
        <v>-275</v>
      </c>
      <c r="E1677" s="10">
        <v>-29798725</v>
      </c>
    </row>
    <row r="1678" spans="1:5">
      <c r="A1678" s="14">
        <v>45859</v>
      </c>
      <c r="B1678" s="65" t="s">
        <v>14</v>
      </c>
      <c r="C1678" s="73" t="s">
        <v>122</v>
      </c>
      <c r="D1678" s="9">
        <v>-114</v>
      </c>
      <c r="E1678" s="10">
        <v>-12352926</v>
      </c>
    </row>
    <row r="1679" spans="1:5">
      <c r="A1679" s="14">
        <v>45859</v>
      </c>
      <c r="B1679" s="65" t="s">
        <v>14</v>
      </c>
      <c r="C1679" s="73" t="s">
        <v>121</v>
      </c>
      <c r="D1679" s="9">
        <v>18</v>
      </c>
      <c r="E1679" s="10">
        <v>1975752</v>
      </c>
    </row>
    <row r="1680" spans="1:5">
      <c r="A1680" s="14">
        <v>45859</v>
      </c>
      <c r="B1680" s="65" t="s">
        <v>14</v>
      </c>
      <c r="C1680" s="73" t="s">
        <v>122</v>
      </c>
      <c r="D1680" s="9">
        <v>-184</v>
      </c>
      <c r="E1680" s="10">
        <v>-19938056</v>
      </c>
    </row>
    <row r="1681" spans="1:5">
      <c r="A1681" s="14">
        <v>45859</v>
      </c>
      <c r="B1681" s="65" t="s">
        <v>14</v>
      </c>
      <c r="C1681" s="73" t="s">
        <v>122</v>
      </c>
      <c r="D1681" s="9">
        <v>-106</v>
      </c>
      <c r="E1681" s="10">
        <v>-11486054</v>
      </c>
    </row>
    <row r="1682" spans="1:5">
      <c r="A1682" s="14">
        <v>45859</v>
      </c>
      <c r="B1682" s="65" t="s">
        <v>14</v>
      </c>
      <c r="C1682" s="73" t="s">
        <v>122</v>
      </c>
      <c r="D1682" s="9">
        <v>-127</v>
      </c>
      <c r="E1682" s="10">
        <v>-13761593</v>
      </c>
    </row>
    <row r="1683" spans="1:5">
      <c r="A1683" s="14">
        <v>45859</v>
      </c>
      <c r="B1683" s="65" t="s">
        <v>14</v>
      </c>
      <c r="C1683" s="73" t="s">
        <v>122</v>
      </c>
      <c r="D1683" s="9">
        <v>-58</v>
      </c>
      <c r="E1683" s="10">
        <v>-6284822</v>
      </c>
    </row>
    <row r="1684" spans="1:5">
      <c r="A1684" s="14">
        <v>45859</v>
      </c>
      <c r="B1684" s="65" t="s">
        <v>14</v>
      </c>
      <c r="C1684" s="73" t="s">
        <v>122</v>
      </c>
      <c r="D1684" s="9">
        <v>-922</v>
      </c>
      <c r="E1684" s="10">
        <v>-99906998</v>
      </c>
    </row>
    <row r="1685" spans="1:5">
      <c r="A1685" s="14">
        <v>45859</v>
      </c>
      <c r="B1685" s="65" t="s">
        <v>14</v>
      </c>
      <c r="C1685" s="73" t="s">
        <v>122</v>
      </c>
      <c r="D1685" s="9">
        <v>-451</v>
      </c>
      <c r="E1685" s="10">
        <v>-48869909</v>
      </c>
    </row>
    <row r="1686" spans="1:5">
      <c r="A1686" s="14">
        <v>45859</v>
      </c>
      <c r="B1686" s="65" t="s">
        <v>14</v>
      </c>
      <c r="C1686" s="73" t="s">
        <v>122</v>
      </c>
      <c r="D1686" s="9">
        <v>-9</v>
      </c>
      <c r="E1686" s="10">
        <v>-975231</v>
      </c>
    </row>
    <row r="1687" spans="1:5">
      <c r="A1687" s="14">
        <v>45859</v>
      </c>
      <c r="B1687" s="65" t="s">
        <v>14</v>
      </c>
      <c r="C1687" s="73" t="s">
        <v>122</v>
      </c>
      <c r="D1687" s="9">
        <v>-92</v>
      </c>
      <c r="E1687" s="10">
        <v>-9969028</v>
      </c>
    </row>
    <row r="1688" spans="1:5">
      <c r="A1688" s="14">
        <v>45859</v>
      </c>
      <c r="B1688" s="65" t="s">
        <v>14</v>
      </c>
      <c r="C1688" s="73" t="s">
        <v>122</v>
      </c>
      <c r="D1688" s="9">
        <v>-45</v>
      </c>
      <c r="E1688" s="10">
        <v>-4876155</v>
      </c>
    </row>
    <row r="1689" spans="1:5">
      <c r="A1689" s="14">
        <v>45859</v>
      </c>
      <c r="B1689" s="65" t="s">
        <v>14</v>
      </c>
      <c r="C1689" s="73" t="s">
        <v>122</v>
      </c>
      <c r="D1689" s="9">
        <v>-13</v>
      </c>
      <c r="E1689" s="10">
        <v>-1408667</v>
      </c>
    </row>
    <row r="1690" spans="1:5">
      <c r="A1690" s="14">
        <v>45859</v>
      </c>
      <c r="B1690" s="65" t="s">
        <v>14</v>
      </c>
      <c r="C1690" s="73" t="s">
        <v>121</v>
      </c>
      <c r="D1690" s="9">
        <v>33</v>
      </c>
      <c r="E1690" s="10">
        <v>3553869</v>
      </c>
    </row>
    <row r="1691" spans="1:5">
      <c r="A1691" s="14">
        <v>45859</v>
      </c>
      <c r="B1691" s="65" t="s">
        <v>14</v>
      </c>
      <c r="C1691" s="73" t="s">
        <v>122</v>
      </c>
      <c r="D1691" s="9">
        <v>-92</v>
      </c>
      <c r="E1691" s="10">
        <v>-9969028</v>
      </c>
    </row>
    <row r="1692" spans="1:5">
      <c r="A1692" s="14">
        <v>45859</v>
      </c>
      <c r="B1692" s="65" t="s">
        <v>14</v>
      </c>
      <c r="C1692" s="73" t="s">
        <v>122</v>
      </c>
      <c r="D1692" s="9">
        <v>-92</v>
      </c>
      <c r="E1692" s="10">
        <v>-9969028</v>
      </c>
    </row>
    <row r="1693" spans="1:5">
      <c r="A1693" s="14">
        <v>45859</v>
      </c>
      <c r="B1693" s="65" t="s">
        <v>14</v>
      </c>
      <c r="C1693" s="73" t="s">
        <v>122</v>
      </c>
      <c r="D1693" s="9">
        <v>-9</v>
      </c>
      <c r="E1693" s="10">
        <v>-975231</v>
      </c>
    </row>
    <row r="1694" spans="1:5">
      <c r="A1694" s="14">
        <v>45859</v>
      </c>
      <c r="B1694" s="65" t="s">
        <v>14</v>
      </c>
      <c r="C1694" s="73" t="s">
        <v>121</v>
      </c>
      <c r="D1694" s="9">
        <v>464</v>
      </c>
      <c r="E1694" s="10">
        <v>49960736</v>
      </c>
    </row>
    <row r="1695" spans="1:5">
      <c r="A1695" s="14">
        <v>45859</v>
      </c>
      <c r="B1695" s="65" t="s">
        <v>14</v>
      </c>
      <c r="C1695" s="73" t="s">
        <v>122</v>
      </c>
      <c r="D1695" s="9">
        <v>-28</v>
      </c>
      <c r="E1695" s="10">
        <v>-3034052</v>
      </c>
    </row>
    <row r="1696" spans="1:5">
      <c r="A1696" s="14">
        <v>45859</v>
      </c>
      <c r="B1696" s="65" t="s">
        <v>14</v>
      </c>
      <c r="C1696" s="73" t="s">
        <v>121</v>
      </c>
      <c r="D1696" s="9">
        <v>79</v>
      </c>
      <c r="E1696" s="10">
        <v>8509248</v>
      </c>
    </row>
    <row r="1697" spans="1:5">
      <c r="A1697" s="14">
        <v>45859</v>
      </c>
      <c r="B1697" s="65" t="s">
        <v>14</v>
      </c>
      <c r="C1697" s="73" t="s">
        <v>122</v>
      </c>
      <c r="D1697" s="9">
        <v>-9</v>
      </c>
      <c r="E1697" s="10">
        <v>-975231</v>
      </c>
    </row>
    <row r="1698" spans="1:5">
      <c r="A1698" s="14">
        <v>45859</v>
      </c>
      <c r="B1698" s="65" t="s">
        <v>14</v>
      </c>
      <c r="C1698" s="73" t="s">
        <v>122</v>
      </c>
      <c r="D1698" s="9">
        <v>-27</v>
      </c>
      <c r="E1698" s="10">
        <v>-2925693</v>
      </c>
    </row>
    <row r="1699" spans="1:5">
      <c r="A1699" s="14">
        <v>45859</v>
      </c>
      <c r="B1699" s="65" t="s">
        <v>14</v>
      </c>
      <c r="C1699" s="73" t="s">
        <v>122</v>
      </c>
      <c r="D1699" s="9">
        <v>-18</v>
      </c>
      <c r="E1699" s="10">
        <v>-1950462</v>
      </c>
    </row>
    <row r="1700" spans="1:5">
      <c r="A1700" s="14">
        <v>45859</v>
      </c>
      <c r="B1700" s="65" t="s">
        <v>14</v>
      </c>
      <c r="C1700" s="73" t="s">
        <v>122</v>
      </c>
      <c r="D1700" s="9">
        <v>-434</v>
      </c>
      <c r="E1700" s="10">
        <v>-47027806</v>
      </c>
    </row>
    <row r="1701" spans="1:5">
      <c r="A1701" s="14">
        <v>45859</v>
      </c>
      <c r="B1701" s="65" t="s">
        <v>14</v>
      </c>
      <c r="C1701" s="73" t="s">
        <v>122</v>
      </c>
      <c r="D1701" s="9">
        <v>-64</v>
      </c>
      <c r="E1701" s="10">
        <v>-6934976</v>
      </c>
    </row>
    <row r="1702" spans="1:5">
      <c r="A1702" s="14">
        <v>45859</v>
      </c>
      <c r="B1702" s="65" t="s">
        <v>14</v>
      </c>
      <c r="C1702" s="73" t="s">
        <v>122</v>
      </c>
      <c r="D1702" s="9">
        <v>-36</v>
      </c>
      <c r="E1702" s="10">
        <v>-3900924</v>
      </c>
    </row>
    <row r="1703" spans="1:5">
      <c r="A1703" s="14">
        <v>45859</v>
      </c>
      <c r="B1703" s="65" t="s">
        <v>14</v>
      </c>
      <c r="C1703" s="73" t="s">
        <v>122</v>
      </c>
      <c r="D1703" s="9">
        <v>-38</v>
      </c>
      <c r="E1703" s="10">
        <v>-4117642</v>
      </c>
    </row>
    <row r="1704" spans="1:5">
      <c r="A1704" s="14">
        <v>45859</v>
      </c>
      <c r="B1704" s="65" t="s">
        <v>14</v>
      </c>
      <c r="C1704" s="73" t="s">
        <v>122</v>
      </c>
      <c r="D1704" s="9">
        <v>-9</v>
      </c>
      <c r="E1704" s="10">
        <v>-975231</v>
      </c>
    </row>
    <row r="1705" spans="1:5">
      <c r="A1705" s="14">
        <v>45859</v>
      </c>
      <c r="B1705" s="65" t="s">
        <v>14</v>
      </c>
      <c r="C1705" s="73" t="s">
        <v>122</v>
      </c>
      <c r="D1705" s="9">
        <v>-92</v>
      </c>
      <c r="E1705" s="10">
        <v>-9969028</v>
      </c>
    </row>
    <row r="1706" spans="1:5">
      <c r="A1706" s="14">
        <v>45859</v>
      </c>
      <c r="B1706" s="65" t="s">
        <v>14</v>
      </c>
      <c r="C1706" s="73" t="s">
        <v>122</v>
      </c>
      <c r="D1706" s="9">
        <v>-13</v>
      </c>
      <c r="E1706" s="10">
        <v>-1408667</v>
      </c>
    </row>
    <row r="1707" spans="1:5">
      <c r="A1707" s="14">
        <v>45859</v>
      </c>
      <c r="B1707" s="65" t="s">
        <v>14</v>
      </c>
      <c r="C1707" s="73" t="s">
        <v>122</v>
      </c>
      <c r="D1707" s="9">
        <v>-18</v>
      </c>
      <c r="E1707" s="10">
        <v>-1950462</v>
      </c>
    </row>
    <row r="1708" spans="1:5">
      <c r="A1708" s="14">
        <v>45859</v>
      </c>
      <c r="B1708" s="65" t="s">
        <v>14</v>
      </c>
      <c r="C1708" s="73" t="s">
        <v>122</v>
      </c>
      <c r="D1708" s="9">
        <v>-234</v>
      </c>
      <c r="E1708" s="10">
        <v>-25356006</v>
      </c>
    </row>
    <row r="1709" spans="1:5">
      <c r="A1709" s="14">
        <v>45859</v>
      </c>
      <c r="B1709" s="65" t="s">
        <v>14</v>
      </c>
      <c r="C1709" s="73" t="s">
        <v>121</v>
      </c>
      <c r="D1709" s="9">
        <v>92</v>
      </c>
      <c r="E1709" s="10">
        <v>9906008</v>
      </c>
    </row>
    <row r="1710" spans="1:5">
      <c r="A1710" s="14">
        <v>45859</v>
      </c>
      <c r="B1710" s="65" t="s">
        <v>14</v>
      </c>
      <c r="C1710" s="73" t="s">
        <v>121</v>
      </c>
      <c r="D1710" s="9">
        <v>92</v>
      </c>
      <c r="E1710" s="10">
        <v>9906008</v>
      </c>
    </row>
    <row r="1711" spans="1:5">
      <c r="A1711" s="14">
        <v>45859</v>
      </c>
      <c r="B1711" s="65" t="s">
        <v>14</v>
      </c>
      <c r="C1711" s="73" t="s">
        <v>122</v>
      </c>
      <c r="D1711" s="9">
        <v>-1522</v>
      </c>
      <c r="E1711" s="10">
        <v>-164922398</v>
      </c>
    </row>
    <row r="1712" spans="1:5">
      <c r="A1712" s="14">
        <v>45859</v>
      </c>
      <c r="B1712" s="65" t="s">
        <v>14</v>
      </c>
      <c r="C1712" s="73" t="s">
        <v>121</v>
      </c>
      <c r="D1712" s="9">
        <v>92</v>
      </c>
      <c r="E1712" s="10">
        <v>9907756</v>
      </c>
    </row>
    <row r="1713" spans="1:5">
      <c r="A1713" s="14">
        <v>45859</v>
      </c>
      <c r="B1713" s="65" t="s">
        <v>14</v>
      </c>
      <c r="C1713" s="73" t="s">
        <v>121</v>
      </c>
      <c r="D1713" s="9">
        <v>464</v>
      </c>
      <c r="E1713" s="10">
        <v>49969552</v>
      </c>
    </row>
    <row r="1714" spans="1:5">
      <c r="A1714" s="14">
        <v>45859</v>
      </c>
      <c r="B1714" s="65" t="s">
        <v>14</v>
      </c>
      <c r="C1714" s="73" t="s">
        <v>122</v>
      </c>
      <c r="D1714" s="9">
        <v>-9</v>
      </c>
      <c r="E1714" s="10">
        <v>-975231</v>
      </c>
    </row>
    <row r="1715" spans="1:5">
      <c r="A1715" s="14">
        <v>45859</v>
      </c>
      <c r="B1715" s="65" t="s">
        <v>14</v>
      </c>
      <c r="C1715" s="73" t="s">
        <v>121</v>
      </c>
      <c r="D1715" s="9">
        <v>9</v>
      </c>
      <c r="E1715" s="10">
        <v>977328</v>
      </c>
    </row>
    <row r="1716" spans="1:5">
      <c r="A1716" s="14">
        <v>45859</v>
      </c>
      <c r="B1716" s="65" t="s">
        <v>14</v>
      </c>
      <c r="C1716" s="73" t="s">
        <v>122</v>
      </c>
      <c r="D1716" s="9">
        <v>-27</v>
      </c>
      <c r="E1716" s="10">
        <v>-2925693</v>
      </c>
    </row>
    <row r="1717" spans="1:5">
      <c r="A1717" s="14">
        <v>45859</v>
      </c>
      <c r="B1717" s="65" t="s">
        <v>14</v>
      </c>
      <c r="C1717" s="73" t="s">
        <v>121</v>
      </c>
      <c r="D1717" s="9">
        <v>463</v>
      </c>
      <c r="E1717" s="10">
        <v>49879453</v>
      </c>
    </row>
    <row r="1718" spans="1:5">
      <c r="A1718" s="14">
        <v>45859</v>
      </c>
      <c r="B1718" s="65" t="s">
        <v>14</v>
      </c>
      <c r="C1718" s="73" t="s">
        <v>122</v>
      </c>
      <c r="D1718" s="9">
        <v>-18</v>
      </c>
      <c r="E1718" s="10">
        <v>-1950462</v>
      </c>
    </row>
    <row r="1719" spans="1:5">
      <c r="A1719" s="14">
        <v>45859</v>
      </c>
      <c r="B1719" s="65" t="s">
        <v>14</v>
      </c>
      <c r="C1719" s="73" t="s">
        <v>121</v>
      </c>
      <c r="D1719" s="9">
        <v>132</v>
      </c>
      <c r="E1719" s="10">
        <v>14220492</v>
      </c>
    </row>
    <row r="1720" spans="1:5">
      <c r="A1720" s="14">
        <v>45859</v>
      </c>
      <c r="B1720" s="65" t="s">
        <v>14</v>
      </c>
      <c r="C1720" s="73" t="s">
        <v>122</v>
      </c>
      <c r="D1720" s="9">
        <v>-18</v>
      </c>
      <c r="E1720" s="10">
        <v>-1950462</v>
      </c>
    </row>
    <row r="1721" spans="1:5">
      <c r="A1721" s="14">
        <v>45859</v>
      </c>
      <c r="B1721" s="65" t="s">
        <v>14</v>
      </c>
      <c r="C1721" s="73" t="s">
        <v>121</v>
      </c>
      <c r="D1721" s="9">
        <v>74</v>
      </c>
      <c r="E1721" s="10">
        <v>7972094</v>
      </c>
    </row>
    <row r="1722" spans="1:5">
      <c r="A1722" s="14">
        <v>45859</v>
      </c>
      <c r="B1722" s="65" t="s">
        <v>14</v>
      </c>
      <c r="C1722" s="73" t="s">
        <v>122</v>
      </c>
      <c r="D1722" s="9">
        <v>-9</v>
      </c>
      <c r="E1722" s="10">
        <v>-975231</v>
      </c>
    </row>
    <row r="1723" spans="1:5">
      <c r="A1723" s="14">
        <v>45859</v>
      </c>
      <c r="B1723" s="65" t="s">
        <v>14</v>
      </c>
      <c r="C1723" s="73" t="s">
        <v>122</v>
      </c>
      <c r="D1723" s="9">
        <v>-92</v>
      </c>
      <c r="E1723" s="10">
        <v>-9969028</v>
      </c>
    </row>
    <row r="1724" spans="1:5">
      <c r="A1724" s="14">
        <v>45859</v>
      </c>
      <c r="B1724" s="65" t="s">
        <v>14</v>
      </c>
      <c r="C1724" s="73" t="s">
        <v>122</v>
      </c>
      <c r="D1724" s="9">
        <v>-184</v>
      </c>
      <c r="E1724" s="10">
        <v>-19938056</v>
      </c>
    </row>
    <row r="1725" spans="1:5">
      <c r="A1725" s="14">
        <v>45859</v>
      </c>
      <c r="B1725" s="65" t="s">
        <v>48</v>
      </c>
      <c r="C1725" s="73" t="s">
        <v>121</v>
      </c>
      <c r="D1725" s="9">
        <v>45</v>
      </c>
      <c r="E1725" s="10">
        <v>4668165</v>
      </c>
    </row>
    <row r="1726" spans="1:5">
      <c r="A1726" s="14">
        <v>45859</v>
      </c>
      <c r="B1726" s="65" t="s">
        <v>14</v>
      </c>
      <c r="C1726" s="73" t="s">
        <v>121</v>
      </c>
      <c r="D1726" s="9">
        <v>57</v>
      </c>
      <c r="E1726" s="10">
        <v>6140667</v>
      </c>
    </row>
    <row r="1727" spans="1:5">
      <c r="A1727" s="14">
        <v>45859</v>
      </c>
      <c r="B1727" s="65" t="s">
        <v>14</v>
      </c>
      <c r="C1727" s="73" t="s">
        <v>122</v>
      </c>
      <c r="D1727" s="9">
        <v>-92</v>
      </c>
      <c r="E1727" s="10">
        <v>-9969028</v>
      </c>
    </row>
    <row r="1728" spans="1:5">
      <c r="A1728" s="14">
        <v>45859</v>
      </c>
      <c r="B1728" s="65" t="s">
        <v>14</v>
      </c>
      <c r="C1728" s="73" t="s">
        <v>121</v>
      </c>
      <c r="D1728" s="9">
        <v>10</v>
      </c>
      <c r="E1728" s="10">
        <v>1080570</v>
      </c>
    </row>
    <row r="1729" spans="1:5">
      <c r="A1729" s="14">
        <v>45859</v>
      </c>
      <c r="B1729" s="65" t="s">
        <v>46</v>
      </c>
      <c r="C1729" s="73" t="s">
        <v>121</v>
      </c>
      <c r="D1729" s="9">
        <v>574</v>
      </c>
      <c r="E1729" s="10">
        <v>60006534</v>
      </c>
    </row>
    <row r="1730" spans="1:5">
      <c r="A1730" s="14">
        <v>45859</v>
      </c>
      <c r="B1730" s="65" t="s">
        <v>14</v>
      </c>
      <c r="C1730" s="73" t="s">
        <v>121</v>
      </c>
      <c r="D1730" s="9">
        <v>463</v>
      </c>
      <c r="E1730" s="10">
        <v>49879453</v>
      </c>
    </row>
    <row r="1731" spans="1:5">
      <c r="A1731" s="14">
        <v>45859</v>
      </c>
      <c r="B1731" s="65" t="s">
        <v>14</v>
      </c>
      <c r="C1731" s="73" t="s">
        <v>121</v>
      </c>
      <c r="D1731" s="9">
        <v>11</v>
      </c>
      <c r="E1731" s="10">
        <v>1188627</v>
      </c>
    </row>
    <row r="1732" spans="1:5">
      <c r="A1732" s="14">
        <v>45859</v>
      </c>
      <c r="B1732" s="65" t="s">
        <v>14</v>
      </c>
      <c r="C1732" s="73" t="s">
        <v>121</v>
      </c>
      <c r="D1732" s="9">
        <v>148</v>
      </c>
      <c r="E1732" s="10">
        <v>15941376</v>
      </c>
    </row>
    <row r="1733" spans="1:5">
      <c r="A1733" s="14">
        <v>45859</v>
      </c>
      <c r="B1733" s="65" t="s">
        <v>14</v>
      </c>
      <c r="C1733" s="73" t="s">
        <v>121</v>
      </c>
      <c r="D1733" s="9">
        <v>315</v>
      </c>
      <c r="E1733" s="10">
        <v>33935265</v>
      </c>
    </row>
    <row r="1734" spans="1:5">
      <c r="A1734" s="14">
        <v>45859</v>
      </c>
      <c r="B1734" s="65" t="s">
        <v>15</v>
      </c>
      <c r="C1734" s="73" t="s">
        <v>121</v>
      </c>
      <c r="D1734" s="9">
        <v>18</v>
      </c>
      <c r="E1734" s="10">
        <v>1983330</v>
      </c>
    </row>
    <row r="1735" spans="1:5">
      <c r="A1735" s="14">
        <v>45859</v>
      </c>
      <c r="B1735" s="65" t="s">
        <v>14</v>
      </c>
      <c r="C1735" s="73" t="s">
        <v>122</v>
      </c>
      <c r="D1735" s="9">
        <v>-27</v>
      </c>
      <c r="E1735" s="10">
        <v>-2925693</v>
      </c>
    </row>
    <row r="1736" spans="1:5">
      <c r="A1736" s="14">
        <v>45859</v>
      </c>
      <c r="B1736" s="65" t="s">
        <v>14</v>
      </c>
      <c r="C1736" s="73" t="s">
        <v>121</v>
      </c>
      <c r="D1736" s="9">
        <v>138</v>
      </c>
      <c r="E1736" s="10">
        <v>14933670</v>
      </c>
    </row>
    <row r="1737" spans="1:5">
      <c r="A1737" s="14">
        <v>45859</v>
      </c>
      <c r="B1737" s="65" t="s">
        <v>14</v>
      </c>
      <c r="C1737" s="73" t="s">
        <v>121</v>
      </c>
      <c r="D1737" s="9">
        <v>93</v>
      </c>
      <c r="E1737" s="10">
        <v>10099056</v>
      </c>
    </row>
    <row r="1738" spans="1:5">
      <c r="A1738" s="14">
        <v>45859</v>
      </c>
      <c r="B1738" s="65" t="s">
        <v>14</v>
      </c>
      <c r="C1738" s="73" t="s">
        <v>122</v>
      </c>
      <c r="D1738" s="9">
        <v>-251</v>
      </c>
      <c r="E1738" s="10">
        <v>-27198109</v>
      </c>
    </row>
    <row r="1739" spans="1:5">
      <c r="A1739" s="14">
        <v>45859</v>
      </c>
      <c r="B1739" s="65" t="s">
        <v>14</v>
      </c>
      <c r="C1739" s="73" t="s">
        <v>121</v>
      </c>
      <c r="D1739" s="9">
        <v>174</v>
      </c>
      <c r="E1739" s="10">
        <v>18745194</v>
      </c>
    </row>
    <row r="1740" spans="1:5">
      <c r="A1740" s="14">
        <v>45859</v>
      </c>
      <c r="B1740" s="65" t="s">
        <v>14</v>
      </c>
      <c r="C1740" s="73" t="s">
        <v>121</v>
      </c>
      <c r="D1740" s="9">
        <v>464</v>
      </c>
      <c r="E1740" s="10">
        <v>49969552</v>
      </c>
    </row>
    <row r="1741" spans="1:5">
      <c r="A1741" s="14">
        <v>45859</v>
      </c>
      <c r="B1741" s="65" t="s">
        <v>14</v>
      </c>
      <c r="C1741" s="73" t="s">
        <v>122</v>
      </c>
      <c r="D1741" s="9">
        <v>-231</v>
      </c>
      <c r="E1741" s="10">
        <v>-25030929</v>
      </c>
    </row>
    <row r="1742" spans="1:5">
      <c r="A1742" s="14">
        <v>45859</v>
      </c>
      <c r="B1742" s="65" t="s">
        <v>14</v>
      </c>
      <c r="C1742" s="73" t="s">
        <v>122</v>
      </c>
      <c r="D1742" s="9">
        <v>-9</v>
      </c>
      <c r="E1742" s="10">
        <v>-975231</v>
      </c>
    </row>
    <row r="1743" spans="1:5">
      <c r="A1743" s="14">
        <v>45859</v>
      </c>
      <c r="B1743" s="65" t="s">
        <v>14</v>
      </c>
      <c r="C1743" s="73" t="s">
        <v>121</v>
      </c>
      <c r="D1743" s="9">
        <v>463</v>
      </c>
      <c r="E1743" s="10">
        <v>49870656</v>
      </c>
    </row>
    <row r="1744" spans="1:5">
      <c r="A1744" s="14">
        <v>45859</v>
      </c>
      <c r="B1744" s="65" t="s">
        <v>14</v>
      </c>
      <c r="C1744" s="73" t="s">
        <v>121</v>
      </c>
      <c r="D1744" s="9">
        <v>463</v>
      </c>
      <c r="E1744" s="10">
        <v>49879453</v>
      </c>
    </row>
    <row r="1745" spans="1:5">
      <c r="A1745" s="14">
        <v>45859</v>
      </c>
      <c r="B1745" s="65" t="s">
        <v>14</v>
      </c>
      <c r="C1745" s="73" t="s">
        <v>122</v>
      </c>
      <c r="D1745" s="9">
        <v>-13</v>
      </c>
      <c r="E1745" s="10">
        <v>-1408667</v>
      </c>
    </row>
    <row r="1746" spans="1:5">
      <c r="A1746" s="14">
        <v>45859</v>
      </c>
      <c r="B1746" s="65" t="s">
        <v>14</v>
      </c>
      <c r="C1746" s="73" t="s">
        <v>121</v>
      </c>
      <c r="D1746" s="9">
        <v>9</v>
      </c>
      <c r="E1746" s="10">
        <v>972990</v>
      </c>
    </row>
    <row r="1747" spans="1:5">
      <c r="A1747" s="14">
        <v>45859</v>
      </c>
      <c r="B1747" s="65" t="s">
        <v>14</v>
      </c>
      <c r="C1747" s="73" t="s">
        <v>122</v>
      </c>
      <c r="D1747" s="9">
        <v>-9</v>
      </c>
      <c r="E1747" s="10">
        <v>-975231</v>
      </c>
    </row>
    <row r="1748" spans="1:5">
      <c r="A1748" s="14">
        <v>45859</v>
      </c>
      <c r="B1748" s="65" t="s">
        <v>90</v>
      </c>
      <c r="C1748" s="73" t="s">
        <v>121</v>
      </c>
      <c r="D1748" s="9">
        <v>79</v>
      </c>
      <c r="E1748" s="10">
        <v>8641020</v>
      </c>
    </row>
    <row r="1749" spans="1:5">
      <c r="A1749" s="14">
        <v>45859</v>
      </c>
      <c r="B1749" s="65" t="s">
        <v>14</v>
      </c>
      <c r="C1749" s="73" t="s">
        <v>121</v>
      </c>
      <c r="D1749" s="9">
        <v>46</v>
      </c>
      <c r="E1749" s="10">
        <v>4953004</v>
      </c>
    </row>
    <row r="1750" spans="1:5">
      <c r="A1750" s="14">
        <v>45859</v>
      </c>
      <c r="B1750" s="65" t="s">
        <v>14</v>
      </c>
      <c r="C1750" s="73" t="s">
        <v>121</v>
      </c>
      <c r="D1750" s="9">
        <v>9</v>
      </c>
      <c r="E1750" s="10">
        <v>974763</v>
      </c>
    </row>
    <row r="1751" spans="1:5">
      <c r="A1751" s="14">
        <v>45859</v>
      </c>
      <c r="B1751" s="65" t="s">
        <v>14</v>
      </c>
      <c r="C1751" s="73" t="s">
        <v>122</v>
      </c>
      <c r="D1751" s="9">
        <v>-11</v>
      </c>
      <c r="E1751" s="10">
        <v>-1191949</v>
      </c>
    </row>
    <row r="1752" spans="1:5">
      <c r="A1752" s="14">
        <v>45859</v>
      </c>
      <c r="B1752" s="65" t="s">
        <v>14</v>
      </c>
      <c r="C1752" s="73" t="s">
        <v>122</v>
      </c>
      <c r="D1752" s="9">
        <v>-9</v>
      </c>
      <c r="E1752" s="10">
        <v>-975231</v>
      </c>
    </row>
    <row r="1753" spans="1:5">
      <c r="A1753" s="14">
        <v>45859</v>
      </c>
      <c r="B1753" s="65" t="s">
        <v>46</v>
      </c>
      <c r="C1753" s="73" t="s">
        <v>121</v>
      </c>
      <c r="D1753" s="9">
        <v>9</v>
      </c>
      <c r="E1753" s="10">
        <v>939780</v>
      </c>
    </row>
    <row r="1754" spans="1:5">
      <c r="A1754" s="14">
        <v>45859</v>
      </c>
      <c r="B1754" s="65" t="s">
        <v>14</v>
      </c>
      <c r="C1754" s="73" t="s">
        <v>122</v>
      </c>
      <c r="D1754" s="9">
        <v>-9</v>
      </c>
      <c r="E1754" s="10">
        <v>-975231</v>
      </c>
    </row>
    <row r="1755" spans="1:5">
      <c r="A1755" s="14">
        <v>45859</v>
      </c>
      <c r="B1755" s="65" t="s">
        <v>14</v>
      </c>
      <c r="C1755" s="73" t="s">
        <v>122</v>
      </c>
      <c r="D1755" s="9">
        <v>-111</v>
      </c>
      <c r="E1755" s="10">
        <v>-12027849</v>
      </c>
    </row>
    <row r="1756" spans="1:5">
      <c r="A1756" s="14">
        <v>45859</v>
      </c>
      <c r="B1756" s="65" t="s">
        <v>14</v>
      </c>
      <c r="C1756" s="73" t="s">
        <v>122</v>
      </c>
      <c r="D1756" s="9">
        <v>-184</v>
      </c>
      <c r="E1756" s="10">
        <v>-19938056</v>
      </c>
    </row>
    <row r="1757" spans="1:5">
      <c r="A1757" s="14">
        <v>45859</v>
      </c>
      <c r="B1757" s="65" t="s">
        <v>14</v>
      </c>
      <c r="C1757" s="73" t="s">
        <v>122</v>
      </c>
      <c r="D1757" s="9">
        <v>-92</v>
      </c>
      <c r="E1757" s="10">
        <v>-9969028</v>
      </c>
    </row>
    <row r="1758" spans="1:5">
      <c r="A1758" s="14">
        <v>45859</v>
      </c>
      <c r="B1758" s="65" t="s">
        <v>14</v>
      </c>
      <c r="C1758" s="73" t="s">
        <v>122</v>
      </c>
      <c r="D1758" s="9">
        <v>-92</v>
      </c>
      <c r="E1758" s="10">
        <v>-9969028</v>
      </c>
    </row>
    <row r="1759" spans="1:5">
      <c r="A1759" s="14">
        <v>45859</v>
      </c>
      <c r="B1759" s="65" t="s">
        <v>14</v>
      </c>
      <c r="C1759" s="73" t="s">
        <v>121</v>
      </c>
      <c r="D1759" s="9">
        <v>67</v>
      </c>
      <c r="E1759" s="10">
        <v>7216704</v>
      </c>
    </row>
    <row r="1760" spans="1:5">
      <c r="A1760" s="14">
        <v>45859</v>
      </c>
      <c r="B1760" s="65" t="s">
        <v>46</v>
      </c>
      <c r="C1760" s="73" t="s">
        <v>121</v>
      </c>
      <c r="D1760" s="9">
        <v>202</v>
      </c>
      <c r="E1760" s="10">
        <v>20933058</v>
      </c>
    </row>
    <row r="1761" spans="1:5">
      <c r="A1761" s="14">
        <v>45859</v>
      </c>
      <c r="B1761" s="65" t="s">
        <v>14</v>
      </c>
      <c r="C1761" s="73" t="s">
        <v>121</v>
      </c>
      <c r="D1761" s="9">
        <v>464</v>
      </c>
      <c r="E1761" s="10">
        <v>49960736</v>
      </c>
    </row>
    <row r="1762" spans="1:5">
      <c r="A1762" s="14">
        <v>45859</v>
      </c>
      <c r="B1762" s="65" t="s">
        <v>14</v>
      </c>
      <c r="C1762" s="73" t="s">
        <v>121</v>
      </c>
      <c r="D1762" s="9">
        <v>9</v>
      </c>
      <c r="E1762" s="10">
        <v>974529</v>
      </c>
    </row>
    <row r="1763" spans="1:5">
      <c r="A1763" s="14">
        <v>45859</v>
      </c>
      <c r="B1763" s="65" t="s">
        <v>14</v>
      </c>
      <c r="C1763" s="73" t="s">
        <v>121</v>
      </c>
      <c r="D1763" s="9">
        <v>187</v>
      </c>
      <c r="E1763" s="10">
        <v>20149250</v>
      </c>
    </row>
    <row r="1764" spans="1:5">
      <c r="A1764" s="14">
        <v>45859</v>
      </c>
      <c r="B1764" s="65" t="s">
        <v>14</v>
      </c>
      <c r="C1764" s="73" t="s">
        <v>121</v>
      </c>
      <c r="D1764" s="9">
        <v>9</v>
      </c>
      <c r="E1764" s="10">
        <v>969750</v>
      </c>
    </row>
    <row r="1765" spans="1:5">
      <c r="A1765" s="14">
        <v>45859</v>
      </c>
      <c r="B1765" s="65" t="s">
        <v>14</v>
      </c>
      <c r="C1765" s="73" t="s">
        <v>121</v>
      </c>
      <c r="D1765" s="9">
        <v>55</v>
      </c>
      <c r="E1765" s="10">
        <v>5926250</v>
      </c>
    </row>
    <row r="1766" spans="1:5">
      <c r="A1766" s="14">
        <v>45859</v>
      </c>
      <c r="B1766" s="65" t="s">
        <v>14</v>
      </c>
      <c r="C1766" s="73" t="s">
        <v>121</v>
      </c>
      <c r="D1766" s="9">
        <v>93</v>
      </c>
      <c r="E1766" s="10">
        <v>10100265</v>
      </c>
    </row>
    <row r="1767" spans="1:5">
      <c r="A1767" s="14">
        <v>45859</v>
      </c>
      <c r="B1767" s="65" t="s">
        <v>14</v>
      </c>
      <c r="C1767" s="73" t="s">
        <v>121</v>
      </c>
      <c r="D1767" s="9">
        <v>140</v>
      </c>
      <c r="E1767" s="10">
        <v>15085000</v>
      </c>
    </row>
    <row r="1768" spans="1:5">
      <c r="A1768" s="14">
        <v>45859</v>
      </c>
      <c r="B1768" s="65" t="s">
        <v>14</v>
      </c>
      <c r="C1768" s="73" t="s">
        <v>122</v>
      </c>
      <c r="D1768" s="9">
        <v>-9</v>
      </c>
      <c r="E1768" s="10">
        <v>-975231</v>
      </c>
    </row>
    <row r="1769" spans="1:5">
      <c r="A1769" s="14">
        <v>45859</v>
      </c>
      <c r="B1769" s="65" t="s">
        <v>14</v>
      </c>
      <c r="C1769" s="73" t="s">
        <v>121</v>
      </c>
      <c r="D1769" s="9">
        <v>233</v>
      </c>
      <c r="E1769" s="10">
        <v>25388379</v>
      </c>
    </row>
    <row r="1770" spans="1:5">
      <c r="A1770" s="14">
        <v>45859</v>
      </c>
      <c r="B1770" s="65" t="s">
        <v>46</v>
      </c>
      <c r="C1770" s="73" t="s">
        <v>121</v>
      </c>
      <c r="D1770" s="9">
        <v>38</v>
      </c>
      <c r="E1770" s="10">
        <v>3970088</v>
      </c>
    </row>
    <row r="1771" spans="1:5">
      <c r="A1771" s="14">
        <v>45859</v>
      </c>
      <c r="B1771" s="65" t="s">
        <v>14</v>
      </c>
      <c r="C1771" s="73" t="s">
        <v>121</v>
      </c>
      <c r="D1771" s="9">
        <v>46</v>
      </c>
      <c r="E1771" s="10">
        <v>5053514</v>
      </c>
    </row>
    <row r="1772" spans="1:5">
      <c r="A1772" s="14">
        <v>45859</v>
      </c>
      <c r="B1772" s="65" t="s">
        <v>14</v>
      </c>
      <c r="C1772" s="73" t="s">
        <v>121</v>
      </c>
      <c r="D1772" s="9">
        <v>463</v>
      </c>
      <c r="E1772" s="10">
        <v>49888250</v>
      </c>
    </row>
    <row r="1773" spans="1:5">
      <c r="A1773" s="14">
        <v>45859</v>
      </c>
      <c r="B1773" s="65" t="s">
        <v>14</v>
      </c>
      <c r="C1773" s="73" t="s">
        <v>121</v>
      </c>
      <c r="D1773" s="9">
        <v>463</v>
      </c>
      <c r="E1773" s="10">
        <v>49888250</v>
      </c>
    </row>
    <row r="1774" spans="1:5">
      <c r="A1774" s="14">
        <v>45859</v>
      </c>
      <c r="B1774" s="65" t="s">
        <v>46</v>
      </c>
      <c r="C1774" s="73" t="s">
        <v>121</v>
      </c>
      <c r="D1774" s="9">
        <v>20</v>
      </c>
      <c r="E1774" s="10">
        <v>2088080</v>
      </c>
    </row>
    <row r="1775" spans="1:5">
      <c r="A1775" s="14">
        <v>45859</v>
      </c>
      <c r="B1775" s="65" t="s">
        <v>14</v>
      </c>
      <c r="C1775" s="73" t="s">
        <v>121</v>
      </c>
      <c r="D1775" s="9">
        <v>352</v>
      </c>
      <c r="E1775" s="10">
        <v>37928000</v>
      </c>
    </row>
    <row r="1776" spans="1:5">
      <c r="A1776" s="14">
        <v>45859</v>
      </c>
      <c r="B1776" s="65" t="s">
        <v>46</v>
      </c>
      <c r="C1776" s="73" t="s">
        <v>121</v>
      </c>
      <c r="D1776" s="9">
        <v>12</v>
      </c>
      <c r="E1776" s="10">
        <v>1254492</v>
      </c>
    </row>
    <row r="1777" spans="1:5">
      <c r="A1777" s="14">
        <v>45859</v>
      </c>
      <c r="B1777" s="65" t="s">
        <v>14</v>
      </c>
      <c r="C1777" s="73" t="s">
        <v>121</v>
      </c>
      <c r="D1777" s="9">
        <v>92</v>
      </c>
      <c r="E1777" s="10">
        <v>9946120</v>
      </c>
    </row>
    <row r="1778" spans="1:5">
      <c r="A1778" s="14">
        <v>45859</v>
      </c>
      <c r="B1778" s="65" t="s">
        <v>46</v>
      </c>
      <c r="C1778" s="73" t="s">
        <v>121</v>
      </c>
      <c r="D1778" s="9">
        <v>137</v>
      </c>
      <c r="E1778" s="10">
        <v>14167444</v>
      </c>
    </row>
    <row r="1779" spans="1:5">
      <c r="A1779" s="14">
        <v>45859</v>
      </c>
      <c r="B1779" s="65" t="s">
        <v>14</v>
      </c>
      <c r="C1779" s="73" t="s">
        <v>121</v>
      </c>
      <c r="D1779" s="9">
        <v>9</v>
      </c>
      <c r="E1779" s="10">
        <v>977445</v>
      </c>
    </row>
    <row r="1780" spans="1:5">
      <c r="A1780" s="14">
        <v>45859</v>
      </c>
      <c r="B1780" s="65" t="s">
        <v>46</v>
      </c>
      <c r="C1780" s="73" t="s">
        <v>121</v>
      </c>
      <c r="D1780" s="9">
        <v>497</v>
      </c>
      <c r="E1780" s="10">
        <v>52178539</v>
      </c>
    </row>
    <row r="1781" spans="1:5">
      <c r="A1781" s="14">
        <v>45859</v>
      </c>
      <c r="B1781" s="65" t="s">
        <v>46</v>
      </c>
      <c r="C1781" s="73" t="s">
        <v>121</v>
      </c>
      <c r="D1781" s="9">
        <v>9</v>
      </c>
      <c r="E1781" s="10">
        <v>942444</v>
      </c>
    </row>
    <row r="1782" spans="1:5">
      <c r="A1782" s="14">
        <v>45859</v>
      </c>
      <c r="B1782" s="65" t="s">
        <v>46</v>
      </c>
      <c r="C1782" s="73" t="s">
        <v>121</v>
      </c>
      <c r="D1782" s="9">
        <v>918</v>
      </c>
      <c r="E1782" s="10">
        <v>96234858</v>
      </c>
    </row>
    <row r="1783" spans="1:5">
      <c r="A1783" s="14">
        <v>45859</v>
      </c>
      <c r="B1783" s="65" t="s">
        <v>14</v>
      </c>
      <c r="C1783" s="73" t="s">
        <v>121</v>
      </c>
      <c r="D1783" s="9">
        <v>9</v>
      </c>
      <c r="E1783" s="10">
        <v>969750</v>
      </c>
    </row>
    <row r="1784" spans="1:5">
      <c r="A1784" s="14">
        <v>45859</v>
      </c>
      <c r="B1784" s="65" t="s">
        <v>14</v>
      </c>
      <c r="C1784" s="73" t="s">
        <v>121</v>
      </c>
      <c r="D1784" s="9">
        <v>27</v>
      </c>
      <c r="E1784" s="10">
        <v>2907711</v>
      </c>
    </row>
    <row r="1785" spans="1:5">
      <c r="A1785" s="14">
        <v>45859</v>
      </c>
      <c r="B1785" s="65" t="s">
        <v>14</v>
      </c>
      <c r="C1785" s="73" t="s">
        <v>121</v>
      </c>
      <c r="D1785" s="9">
        <v>184</v>
      </c>
      <c r="E1785" s="10">
        <v>19815512</v>
      </c>
    </row>
    <row r="1786" spans="1:5">
      <c r="A1786" s="14">
        <v>45859</v>
      </c>
      <c r="B1786" s="65" t="s">
        <v>15</v>
      </c>
      <c r="C1786" s="73" t="s">
        <v>121</v>
      </c>
      <c r="D1786" s="9">
        <v>1862</v>
      </c>
      <c r="E1786" s="10">
        <v>201678806</v>
      </c>
    </row>
    <row r="1787" spans="1:5">
      <c r="A1787" s="14">
        <v>45859</v>
      </c>
      <c r="B1787" s="65" t="s">
        <v>46</v>
      </c>
      <c r="C1787" s="73" t="s">
        <v>121</v>
      </c>
      <c r="D1787" s="9">
        <v>9</v>
      </c>
      <c r="E1787" s="10">
        <v>939636</v>
      </c>
    </row>
    <row r="1788" spans="1:5">
      <c r="A1788" s="14">
        <v>45859</v>
      </c>
      <c r="B1788" s="65" t="s">
        <v>14</v>
      </c>
      <c r="C1788" s="73" t="s">
        <v>121</v>
      </c>
      <c r="D1788" s="9">
        <v>9</v>
      </c>
      <c r="E1788" s="10">
        <v>977328</v>
      </c>
    </row>
    <row r="1789" spans="1:5">
      <c r="A1789" s="14">
        <v>45859</v>
      </c>
      <c r="B1789" s="65" t="s">
        <v>14</v>
      </c>
      <c r="C1789" s="73" t="s">
        <v>121</v>
      </c>
      <c r="D1789" s="9">
        <v>84</v>
      </c>
      <c r="E1789" s="10">
        <v>9121728</v>
      </c>
    </row>
    <row r="1790" spans="1:5">
      <c r="A1790" s="14">
        <v>45859</v>
      </c>
      <c r="B1790" s="65" t="s">
        <v>14</v>
      </c>
      <c r="C1790" s="73" t="s">
        <v>121</v>
      </c>
      <c r="D1790" s="9">
        <v>92</v>
      </c>
      <c r="E1790" s="10">
        <v>9963048</v>
      </c>
    </row>
    <row r="1791" spans="1:5">
      <c r="A1791" s="14">
        <v>45859</v>
      </c>
      <c r="B1791" s="65" t="s">
        <v>15</v>
      </c>
      <c r="C1791" s="73" t="s">
        <v>121</v>
      </c>
      <c r="D1791" s="9">
        <v>18</v>
      </c>
      <c r="E1791" s="10">
        <v>1964268</v>
      </c>
    </row>
    <row r="1792" spans="1:5">
      <c r="A1792" s="14">
        <v>45859</v>
      </c>
      <c r="B1792" s="65" t="s">
        <v>14</v>
      </c>
      <c r="C1792" s="73" t="s">
        <v>122</v>
      </c>
      <c r="D1792" s="9">
        <v>-18</v>
      </c>
      <c r="E1792" s="10">
        <v>-1950462</v>
      </c>
    </row>
    <row r="1793" spans="1:5">
      <c r="A1793" s="14">
        <v>45859</v>
      </c>
      <c r="B1793" s="65" t="s">
        <v>14</v>
      </c>
      <c r="C1793" s="73" t="s">
        <v>122</v>
      </c>
      <c r="D1793" s="9">
        <v>-18</v>
      </c>
      <c r="E1793" s="10">
        <v>-1950462</v>
      </c>
    </row>
    <row r="1794" spans="1:5">
      <c r="A1794" s="14">
        <v>45859</v>
      </c>
      <c r="B1794" s="65" t="s">
        <v>48</v>
      </c>
      <c r="C1794" s="73" t="s">
        <v>121</v>
      </c>
      <c r="D1794" s="9">
        <v>278</v>
      </c>
      <c r="E1794" s="10">
        <v>28809140</v>
      </c>
    </row>
    <row r="1795" spans="1:5">
      <c r="A1795" s="14">
        <v>45859</v>
      </c>
      <c r="B1795" s="65" t="s">
        <v>14</v>
      </c>
      <c r="C1795" s="73" t="s">
        <v>122</v>
      </c>
      <c r="D1795" s="9">
        <v>-9</v>
      </c>
      <c r="E1795" s="10">
        <v>-975231</v>
      </c>
    </row>
    <row r="1796" spans="1:5">
      <c r="A1796" s="14">
        <v>45859</v>
      </c>
      <c r="B1796" s="65" t="s">
        <v>46</v>
      </c>
      <c r="C1796" s="73" t="s">
        <v>121</v>
      </c>
      <c r="D1796" s="9">
        <v>186</v>
      </c>
      <c r="E1796" s="10">
        <v>19437744</v>
      </c>
    </row>
    <row r="1797" spans="1:5">
      <c r="A1797" s="14">
        <v>45859</v>
      </c>
      <c r="B1797" s="65" t="s">
        <v>14</v>
      </c>
      <c r="C1797" s="73" t="s">
        <v>122</v>
      </c>
      <c r="D1797" s="9">
        <v>-9</v>
      </c>
      <c r="E1797" s="10">
        <v>-975231</v>
      </c>
    </row>
    <row r="1798" spans="1:5">
      <c r="A1798" s="14">
        <v>45859</v>
      </c>
      <c r="B1798" s="65" t="s">
        <v>15</v>
      </c>
      <c r="C1798" s="73" t="s">
        <v>121</v>
      </c>
      <c r="D1798" s="9">
        <v>9</v>
      </c>
      <c r="E1798" s="10">
        <v>991197</v>
      </c>
    </row>
    <row r="1799" spans="1:5">
      <c r="A1799" s="14">
        <v>45859</v>
      </c>
      <c r="B1799" s="65" t="s">
        <v>14</v>
      </c>
      <c r="C1799" s="73" t="s">
        <v>122</v>
      </c>
      <c r="D1799" s="9">
        <v>-336</v>
      </c>
      <c r="E1799" s="10">
        <v>-36408624</v>
      </c>
    </row>
    <row r="1800" spans="1:5">
      <c r="A1800" s="14">
        <v>45859</v>
      </c>
      <c r="B1800" s="65" t="s">
        <v>14</v>
      </c>
      <c r="C1800" s="73" t="s">
        <v>121</v>
      </c>
      <c r="D1800" s="9">
        <v>102</v>
      </c>
      <c r="E1800" s="10">
        <v>10988562</v>
      </c>
    </row>
    <row r="1801" spans="1:5">
      <c r="A1801" s="14">
        <v>45859</v>
      </c>
      <c r="B1801" s="65" t="s">
        <v>14</v>
      </c>
      <c r="C1801" s="73" t="s">
        <v>121</v>
      </c>
      <c r="D1801" s="9">
        <v>361</v>
      </c>
      <c r="E1801" s="10">
        <v>38890891</v>
      </c>
    </row>
    <row r="1802" spans="1:5">
      <c r="A1802" s="14">
        <v>45859</v>
      </c>
      <c r="B1802" s="65" t="s">
        <v>90</v>
      </c>
      <c r="C1802" s="73" t="s">
        <v>121</v>
      </c>
      <c r="D1802" s="9">
        <v>277</v>
      </c>
      <c r="E1802" s="10">
        <v>30312110</v>
      </c>
    </row>
    <row r="1803" spans="1:5">
      <c r="A1803" s="14">
        <v>45859</v>
      </c>
      <c r="B1803" s="65" t="s">
        <v>46</v>
      </c>
      <c r="C1803" s="73" t="s">
        <v>121</v>
      </c>
      <c r="D1803" s="9">
        <v>9</v>
      </c>
      <c r="E1803" s="10">
        <v>930573</v>
      </c>
    </row>
    <row r="1804" spans="1:5">
      <c r="A1804" s="14">
        <v>45859</v>
      </c>
      <c r="B1804" s="65" t="s">
        <v>14</v>
      </c>
      <c r="C1804" s="73" t="s">
        <v>122</v>
      </c>
      <c r="D1804" s="9">
        <v>-175</v>
      </c>
      <c r="E1804" s="10">
        <v>-18962825</v>
      </c>
    </row>
    <row r="1805" spans="1:5">
      <c r="A1805" s="14">
        <v>45859</v>
      </c>
      <c r="B1805" s="65" t="s">
        <v>14</v>
      </c>
      <c r="C1805" s="73" t="s">
        <v>122</v>
      </c>
      <c r="D1805" s="9">
        <v>-184</v>
      </c>
      <c r="E1805" s="10">
        <v>-19938056</v>
      </c>
    </row>
    <row r="1806" spans="1:5">
      <c r="A1806" s="14">
        <v>45859</v>
      </c>
      <c r="B1806" s="65" t="s">
        <v>14</v>
      </c>
      <c r="C1806" s="73" t="s">
        <v>122</v>
      </c>
      <c r="D1806" s="9">
        <v>-184</v>
      </c>
      <c r="E1806" s="10">
        <v>-19938056</v>
      </c>
    </row>
    <row r="1807" spans="1:5">
      <c r="A1807" s="14">
        <v>45859</v>
      </c>
      <c r="B1807" s="65" t="s">
        <v>46</v>
      </c>
      <c r="C1807" s="73" t="s">
        <v>121</v>
      </c>
      <c r="D1807" s="9">
        <v>9</v>
      </c>
      <c r="E1807" s="10">
        <v>931824</v>
      </c>
    </row>
    <row r="1808" spans="1:5">
      <c r="A1808" s="14">
        <v>45859</v>
      </c>
      <c r="B1808" s="65" t="s">
        <v>14</v>
      </c>
      <c r="C1808" s="73" t="s">
        <v>122</v>
      </c>
      <c r="D1808" s="9">
        <v>-272</v>
      </c>
      <c r="E1808" s="10">
        <v>-29473648</v>
      </c>
    </row>
    <row r="1809" spans="1:5">
      <c r="A1809" s="14">
        <v>45859</v>
      </c>
      <c r="B1809" s="65" t="s">
        <v>14</v>
      </c>
      <c r="C1809" s="73" t="s">
        <v>122</v>
      </c>
      <c r="D1809" s="9">
        <v>-59</v>
      </c>
      <c r="E1809" s="10">
        <v>-6393181</v>
      </c>
    </row>
    <row r="1810" spans="1:5">
      <c r="A1810" s="14">
        <v>45859</v>
      </c>
      <c r="B1810" s="65" t="s">
        <v>14</v>
      </c>
      <c r="C1810" s="73" t="s">
        <v>121</v>
      </c>
      <c r="D1810" s="9">
        <v>463</v>
      </c>
      <c r="E1810" s="10">
        <v>49879453</v>
      </c>
    </row>
    <row r="1811" spans="1:5">
      <c r="A1811" s="14">
        <v>45859</v>
      </c>
      <c r="B1811" s="65" t="s">
        <v>15</v>
      </c>
      <c r="C1811" s="73" t="s">
        <v>121</v>
      </c>
      <c r="D1811" s="9">
        <v>454</v>
      </c>
      <c r="E1811" s="10">
        <v>49970872</v>
      </c>
    </row>
    <row r="1812" spans="1:5">
      <c r="A1812" s="14">
        <v>45859</v>
      </c>
      <c r="B1812" s="65" t="s">
        <v>15</v>
      </c>
      <c r="C1812" s="73" t="s">
        <v>121</v>
      </c>
      <c r="D1812" s="9">
        <v>35</v>
      </c>
      <c r="E1812" s="10">
        <v>3800300</v>
      </c>
    </row>
    <row r="1813" spans="1:5">
      <c r="A1813" s="14">
        <v>45859</v>
      </c>
      <c r="B1813" s="65" t="s">
        <v>14</v>
      </c>
      <c r="C1813" s="73" t="s">
        <v>122</v>
      </c>
      <c r="D1813" s="9">
        <v>-9</v>
      </c>
      <c r="E1813" s="10">
        <v>-975231</v>
      </c>
    </row>
    <row r="1814" spans="1:5">
      <c r="A1814" s="14">
        <v>45859</v>
      </c>
      <c r="B1814" s="65" t="s">
        <v>14</v>
      </c>
      <c r="C1814" s="73" t="s">
        <v>122</v>
      </c>
      <c r="D1814" s="9">
        <v>-18</v>
      </c>
      <c r="E1814" s="10">
        <v>-1950462</v>
      </c>
    </row>
    <row r="1815" spans="1:5">
      <c r="A1815" s="14">
        <v>45859</v>
      </c>
      <c r="B1815" s="65" t="s">
        <v>14</v>
      </c>
      <c r="C1815" s="73" t="s">
        <v>122</v>
      </c>
      <c r="D1815" s="9">
        <v>-216</v>
      </c>
      <c r="E1815" s="10">
        <v>-23405544</v>
      </c>
    </row>
    <row r="1816" spans="1:5">
      <c r="A1816" s="14">
        <v>45859</v>
      </c>
      <c r="B1816" s="65" t="s">
        <v>14</v>
      </c>
      <c r="C1816" s="73" t="s">
        <v>122</v>
      </c>
      <c r="D1816" s="9">
        <v>-922</v>
      </c>
      <c r="E1816" s="10">
        <v>-99906998</v>
      </c>
    </row>
    <row r="1817" spans="1:5">
      <c r="A1817" s="14">
        <v>45859</v>
      </c>
      <c r="B1817" s="65" t="s">
        <v>14</v>
      </c>
      <c r="C1817" s="73" t="s">
        <v>122</v>
      </c>
      <c r="D1817" s="9">
        <v>-922</v>
      </c>
      <c r="E1817" s="10">
        <v>-99906998</v>
      </c>
    </row>
    <row r="1818" spans="1:5">
      <c r="A1818" s="14">
        <v>45859</v>
      </c>
      <c r="B1818" s="65" t="s">
        <v>14</v>
      </c>
      <c r="C1818" s="73" t="s">
        <v>122</v>
      </c>
      <c r="D1818" s="9">
        <v>-9</v>
      </c>
      <c r="E1818" s="10">
        <v>-975231</v>
      </c>
    </row>
    <row r="1819" spans="1:5">
      <c r="A1819" s="14">
        <v>45859</v>
      </c>
      <c r="B1819" s="65" t="s">
        <v>14</v>
      </c>
      <c r="C1819" s="73" t="s">
        <v>122</v>
      </c>
      <c r="D1819" s="9">
        <v>-923</v>
      </c>
      <c r="E1819" s="10">
        <v>-100015357</v>
      </c>
    </row>
    <row r="1820" spans="1:5">
      <c r="A1820" s="14">
        <v>45859</v>
      </c>
      <c r="B1820" s="65" t="s">
        <v>90</v>
      </c>
      <c r="C1820" s="73" t="s">
        <v>121</v>
      </c>
      <c r="D1820" s="9">
        <v>66</v>
      </c>
      <c r="E1820" s="10">
        <v>7222380</v>
      </c>
    </row>
    <row r="1821" spans="1:5">
      <c r="A1821" s="14">
        <v>45859</v>
      </c>
      <c r="B1821" s="65" t="s">
        <v>14</v>
      </c>
      <c r="C1821" s="73" t="s">
        <v>121</v>
      </c>
      <c r="D1821" s="9">
        <v>463</v>
      </c>
      <c r="E1821" s="10">
        <v>49879453</v>
      </c>
    </row>
    <row r="1822" spans="1:5">
      <c r="A1822" s="14">
        <v>45859</v>
      </c>
      <c r="B1822" s="65" t="s">
        <v>14</v>
      </c>
      <c r="C1822" s="73" t="s">
        <v>122</v>
      </c>
      <c r="D1822" s="9">
        <v>-93</v>
      </c>
      <c r="E1822" s="10">
        <v>-10077387</v>
      </c>
    </row>
    <row r="1823" spans="1:5">
      <c r="A1823" s="14">
        <v>45859</v>
      </c>
      <c r="B1823" s="65" t="s">
        <v>14</v>
      </c>
      <c r="C1823" s="73" t="s">
        <v>122</v>
      </c>
      <c r="D1823" s="9">
        <v>-184</v>
      </c>
      <c r="E1823" s="10">
        <v>-19938056</v>
      </c>
    </row>
    <row r="1824" spans="1:5">
      <c r="A1824" s="14">
        <v>45859</v>
      </c>
      <c r="B1824" s="65" t="s">
        <v>14</v>
      </c>
      <c r="C1824" s="73" t="s">
        <v>122</v>
      </c>
      <c r="D1824" s="9">
        <v>-46</v>
      </c>
      <c r="E1824" s="10">
        <v>-4984514</v>
      </c>
    </row>
    <row r="1825" spans="1:5">
      <c r="A1825" s="14">
        <v>45859</v>
      </c>
      <c r="B1825" s="65" t="s">
        <v>14</v>
      </c>
      <c r="C1825" s="73" t="s">
        <v>122</v>
      </c>
      <c r="D1825" s="9">
        <v>-9</v>
      </c>
      <c r="E1825" s="10">
        <v>-975231</v>
      </c>
    </row>
    <row r="1826" spans="1:5">
      <c r="A1826" s="14">
        <v>45859</v>
      </c>
      <c r="B1826" s="65" t="s">
        <v>14</v>
      </c>
      <c r="C1826" s="73" t="s">
        <v>122</v>
      </c>
      <c r="D1826" s="9">
        <v>-10</v>
      </c>
      <c r="E1826" s="10">
        <v>-1083590</v>
      </c>
    </row>
    <row r="1827" spans="1:5">
      <c r="A1827" s="14">
        <v>45859</v>
      </c>
      <c r="B1827" s="65" t="s">
        <v>14</v>
      </c>
      <c r="C1827" s="73" t="s">
        <v>121</v>
      </c>
      <c r="D1827" s="9">
        <v>60</v>
      </c>
      <c r="E1827" s="10">
        <v>6463860</v>
      </c>
    </row>
    <row r="1828" spans="1:5">
      <c r="A1828" s="14">
        <v>45859</v>
      </c>
      <c r="B1828" s="65" t="s">
        <v>14</v>
      </c>
      <c r="C1828" s="73" t="s">
        <v>122</v>
      </c>
      <c r="D1828" s="9">
        <v>-92</v>
      </c>
      <c r="E1828" s="10">
        <v>-9969028</v>
      </c>
    </row>
    <row r="1829" spans="1:5">
      <c r="A1829" s="14">
        <v>45859</v>
      </c>
      <c r="B1829" s="65" t="s">
        <v>14</v>
      </c>
      <c r="C1829" s="73" t="s">
        <v>122</v>
      </c>
      <c r="D1829" s="9">
        <v>-924</v>
      </c>
      <c r="E1829" s="10">
        <v>-100123716</v>
      </c>
    </row>
    <row r="1830" spans="1:5">
      <c r="A1830" s="14">
        <v>45859</v>
      </c>
      <c r="B1830" s="65" t="s">
        <v>14</v>
      </c>
      <c r="C1830" s="73" t="s">
        <v>122</v>
      </c>
      <c r="D1830" s="9">
        <v>-185</v>
      </c>
      <c r="E1830" s="10">
        <v>-20046415</v>
      </c>
    </row>
    <row r="1831" spans="1:5">
      <c r="A1831" s="14">
        <v>45859</v>
      </c>
      <c r="B1831" s="65" t="s">
        <v>14</v>
      </c>
      <c r="C1831" s="73" t="s">
        <v>122</v>
      </c>
      <c r="D1831" s="9">
        <v>-36</v>
      </c>
      <c r="E1831" s="10">
        <v>-3900924</v>
      </c>
    </row>
    <row r="1832" spans="1:5">
      <c r="A1832" s="14">
        <v>45859</v>
      </c>
      <c r="B1832" s="65" t="s">
        <v>14</v>
      </c>
      <c r="C1832" s="73" t="s">
        <v>122</v>
      </c>
      <c r="D1832" s="9">
        <v>-9</v>
      </c>
      <c r="E1832" s="10">
        <v>-975231</v>
      </c>
    </row>
    <row r="1833" spans="1:5">
      <c r="A1833" s="14">
        <v>45859</v>
      </c>
      <c r="B1833" s="65" t="s">
        <v>14</v>
      </c>
      <c r="C1833" s="73" t="s">
        <v>121</v>
      </c>
      <c r="D1833" s="9">
        <v>92</v>
      </c>
      <c r="E1833" s="10">
        <v>9952192</v>
      </c>
    </row>
    <row r="1834" spans="1:5">
      <c r="A1834" s="14">
        <v>45859</v>
      </c>
      <c r="B1834" s="65" t="s">
        <v>14</v>
      </c>
      <c r="C1834" s="73" t="s">
        <v>122</v>
      </c>
      <c r="D1834" s="9">
        <v>-9</v>
      </c>
      <c r="E1834" s="10">
        <v>-975231</v>
      </c>
    </row>
    <row r="1835" spans="1:5">
      <c r="A1835" s="14">
        <v>45859</v>
      </c>
      <c r="B1835" s="65" t="s">
        <v>14</v>
      </c>
      <c r="C1835" s="73" t="s">
        <v>122</v>
      </c>
      <c r="D1835" s="9">
        <v>-9</v>
      </c>
      <c r="E1835" s="10">
        <v>-975231</v>
      </c>
    </row>
    <row r="1836" spans="1:5">
      <c r="A1836" s="14">
        <v>45859</v>
      </c>
      <c r="B1836" s="65" t="s">
        <v>14</v>
      </c>
      <c r="C1836" s="73" t="s">
        <v>122</v>
      </c>
      <c r="D1836" s="9">
        <v>-138</v>
      </c>
      <c r="E1836" s="10">
        <v>-14953542</v>
      </c>
    </row>
    <row r="1837" spans="1:5">
      <c r="A1837" s="14">
        <v>45860</v>
      </c>
      <c r="B1837" s="65" t="s">
        <v>90</v>
      </c>
      <c r="C1837" s="73" t="s">
        <v>121</v>
      </c>
      <c r="D1837" s="9">
        <v>277</v>
      </c>
      <c r="E1837" s="10">
        <v>30322636</v>
      </c>
    </row>
    <row r="1838" spans="1:5">
      <c r="A1838" s="14">
        <v>45860</v>
      </c>
      <c r="B1838" s="65" t="s">
        <v>14</v>
      </c>
      <c r="C1838" s="73" t="s">
        <v>121</v>
      </c>
      <c r="D1838" s="9">
        <v>148</v>
      </c>
      <c r="E1838" s="10">
        <v>15955436</v>
      </c>
    </row>
    <row r="1839" spans="1:5">
      <c r="A1839" s="14">
        <v>45860</v>
      </c>
      <c r="B1839" s="65" t="s">
        <v>14</v>
      </c>
      <c r="C1839" s="73" t="s">
        <v>121</v>
      </c>
      <c r="D1839" s="9">
        <v>18</v>
      </c>
      <c r="E1839" s="10">
        <v>1940526</v>
      </c>
    </row>
    <row r="1840" spans="1:5">
      <c r="A1840" s="14">
        <v>45860</v>
      </c>
      <c r="B1840" s="65" t="s">
        <v>14</v>
      </c>
      <c r="C1840" s="73" t="s">
        <v>121</v>
      </c>
      <c r="D1840" s="9">
        <v>14</v>
      </c>
      <c r="E1840" s="10">
        <v>1509298</v>
      </c>
    </row>
    <row r="1841" spans="1:5">
      <c r="A1841" s="14">
        <v>45860</v>
      </c>
      <c r="B1841" s="65" t="s">
        <v>14</v>
      </c>
      <c r="C1841" s="73" t="s">
        <v>121</v>
      </c>
      <c r="D1841" s="9">
        <v>93</v>
      </c>
      <c r="E1841" s="10">
        <v>10026051</v>
      </c>
    </row>
    <row r="1842" spans="1:5">
      <c r="A1842" s="14">
        <v>45860</v>
      </c>
      <c r="B1842" s="65" t="s">
        <v>14</v>
      </c>
      <c r="C1842" s="73" t="s">
        <v>121</v>
      </c>
      <c r="D1842" s="9">
        <v>18</v>
      </c>
      <c r="E1842" s="10">
        <v>1940526</v>
      </c>
    </row>
    <row r="1843" spans="1:5">
      <c r="A1843" s="14">
        <v>45860</v>
      </c>
      <c r="B1843" s="65" t="s">
        <v>14</v>
      </c>
      <c r="C1843" s="73" t="s">
        <v>121</v>
      </c>
      <c r="D1843" s="9">
        <v>9</v>
      </c>
      <c r="E1843" s="10">
        <v>970263</v>
      </c>
    </row>
    <row r="1844" spans="1:5">
      <c r="A1844" s="14">
        <v>45860</v>
      </c>
      <c r="B1844" s="65" t="s">
        <v>14</v>
      </c>
      <c r="C1844" s="73" t="s">
        <v>121</v>
      </c>
      <c r="D1844" s="9">
        <v>278</v>
      </c>
      <c r="E1844" s="10">
        <v>29970346</v>
      </c>
    </row>
    <row r="1845" spans="1:5">
      <c r="A1845" s="14">
        <v>45860</v>
      </c>
      <c r="B1845" s="65" t="s">
        <v>14</v>
      </c>
      <c r="C1845" s="73" t="s">
        <v>121</v>
      </c>
      <c r="D1845" s="9">
        <v>371</v>
      </c>
      <c r="E1845" s="10">
        <v>39996397</v>
      </c>
    </row>
    <row r="1846" spans="1:5">
      <c r="A1846" s="14">
        <v>45860</v>
      </c>
      <c r="B1846" s="65" t="s">
        <v>14</v>
      </c>
      <c r="C1846" s="73" t="s">
        <v>121</v>
      </c>
      <c r="D1846" s="9">
        <v>18</v>
      </c>
      <c r="E1846" s="10">
        <v>1940526</v>
      </c>
    </row>
    <row r="1847" spans="1:5">
      <c r="A1847" s="14">
        <v>45860</v>
      </c>
      <c r="B1847" s="65" t="s">
        <v>14</v>
      </c>
      <c r="C1847" s="73" t="s">
        <v>121</v>
      </c>
      <c r="D1847" s="9">
        <v>33</v>
      </c>
      <c r="E1847" s="10">
        <v>3557631</v>
      </c>
    </row>
    <row r="1848" spans="1:5">
      <c r="A1848" s="14">
        <v>45860</v>
      </c>
      <c r="B1848" s="65" t="s">
        <v>14</v>
      </c>
      <c r="C1848" s="73" t="s">
        <v>121</v>
      </c>
      <c r="D1848" s="9">
        <v>259</v>
      </c>
      <c r="E1848" s="10">
        <v>27922013</v>
      </c>
    </row>
    <row r="1849" spans="1:5">
      <c r="A1849" s="14">
        <v>45860</v>
      </c>
      <c r="B1849" s="65" t="s">
        <v>14</v>
      </c>
      <c r="C1849" s="73" t="s">
        <v>121</v>
      </c>
      <c r="D1849" s="9">
        <v>463</v>
      </c>
      <c r="E1849" s="10">
        <v>49914641</v>
      </c>
    </row>
    <row r="1850" spans="1:5">
      <c r="A1850" s="14">
        <v>45860</v>
      </c>
      <c r="B1850" s="65" t="s">
        <v>14</v>
      </c>
      <c r="C1850" s="73" t="s">
        <v>121</v>
      </c>
      <c r="D1850" s="9">
        <v>227</v>
      </c>
      <c r="E1850" s="10">
        <v>24472189</v>
      </c>
    </row>
    <row r="1851" spans="1:5">
      <c r="A1851" s="14">
        <v>45860</v>
      </c>
      <c r="B1851" s="65" t="s">
        <v>14</v>
      </c>
      <c r="C1851" s="73" t="s">
        <v>122</v>
      </c>
      <c r="D1851" s="9">
        <v>-9</v>
      </c>
      <c r="E1851" s="10">
        <v>-975402</v>
      </c>
    </row>
    <row r="1852" spans="1:5">
      <c r="A1852" s="14">
        <v>45860</v>
      </c>
      <c r="B1852" s="65" t="s">
        <v>14</v>
      </c>
      <c r="C1852" s="73" t="s">
        <v>122</v>
      </c>
      <c r="D1852" s="9">
        <v>-46</v>
      </c>
      <c r="E1852" s="10">
        <v>-4985388</v>
      </c>
    </row>
    <row r="1853" spans="1:5">
      <c r="A1853" s="14">
        <v>45860</v>
      </c>
      <c r="B1853" s="65" t="s">
        <v>14</v>
      </c>
      <c r="C1853" s="73" t="s">
        <v>122</v>
      </c>
      <c r="D1853" s="9">
        <v>-27</v>
      </c>
      <c r="E1853" s="10">
        <v>-2926206</v>
      </c>
    </row>
    <row r="1854" spans="1:5">
      <c r="A1854" s="14">
        <v>45860</v>
      </c>
      <c r="B1854" s="65" t="s">
        <v>14</v>
      </c>
      <c r="C1854" s="73" t="s">
        <v>122</v>
      </c>
      <c r="D1854" s="9">
        <v>-653</v>
      </c>
      <c r="E1854" s="10">
        <v>-70770834</v>
      </c>
    </row>
    <row r="1855" spans="1:5">
      <c r="A1855" s="14">
        <v>45860</v>
      </c>
      <c r="B1855" s="65" t="s">
        <v>14</v>
      </c>
      <c r="C1855" s="73" t="s">
        <v>122</v>
      </c>
      <c r="D1855" s="9">
        <v>-922</v>
      </c>
      <c r="E1855" s="10">
        <v>-99924516</v>
      </c>
    </row>
    <row r="1856" spans="1:5">
      <c r="A1856" s="14">
        <v>45860</v>
      </c>
      <c r="B1856" s="65" t="s">
        <v>14</v>
      </c>
      <c r="C1856" s="73" t="s">
        <v>122</v>
      </c>
      <c r="D1856" s="9">
        <v>-1590</v>
      </c>
      <c r="E1856" s="10">
        <v>-172321020</v>
      </c>
    </row>
    <row r="1857" spans="1:5">
      <c r="A1857" s="14">
        <v>45860</v>
      </c>
      <c r="B1857" s="65" t="s">
        <v>14</v>
      </c>
      <c r="C1857" s="73" t="s">
        <v>122</v>
      </c>
      <c r="D1857" s="9">
        <v>-92</v>
      </c>
      <c r="E1857" s="10">
        <v>-9970776</v>
      </c>
    </row>
    <row r="1858" spans="1:5">
      <c r="A1858" s="14">
        <v>45860</v>
      </c>
      <c r="B1858" s="65" t="s">
        <v>14</v>
      </c>
      <c r="C1858" s="73" t="s">
        <v>121</v>
      </c>
      <c r="D1858" s="9">
        <v>194</v>
      </c>
      <c r="E1858" s="10">
        <v>21023198</v>
      </c>
    </row>
    <row r="1859" spans="1:5">
      <c r="A1859" s="14">
        <v>45860</v>
      </c>
      <c r="B1859" s="65" t="s">
        <v>14</v>
      </c>
      <c r="C1859" s="73" t="s">
        <v>122</v>
      </c>
      <c r="D1859" s="9">
        <v>-46</v>
      </c>
      <c r="E1859" s="10">
        <v>-4985388</v>
      </c>
    </row>
    <row r="1860" spans="1:5">
      <c r="A1860" s="14">
        <v>45860</v>
      </c>
      <c r="B1860" s="65" t="s">
        <v>14</v>
      </c>
      <c r="C1860" s="73" t="s">
        <v>122</v>
      </c>
      <c r="D1860" s="9">
        <v>-184</v>
      </c>
      <c r="E1860" s="10">
        <v>-19941552</v>
      </c>
    </row>
    <row r="1861" spans="1:5">
      <c r="A1861" s="14">
        <v>45860</v>
      </c>
      <c r="B1861" s="65" t="s">
        <v>14</v>
      </c>
      <c r="C1861" s="73" t="s">
        <v>122</v>
      </c>
      <c r="D1861" s="9">
        <v>-46</v>
      </c>
      <c r="E1861" s="10">
        <v>-4985388</v>
      </c>
    </row>
    <row r="1862" spans="1:5">
      <c r="A1862" s="14">
        <v>45860</v>
      </c>
      <c r="B1862" s="65" t="s">
        <v>15</v>
      </c>
      <c r="C1862" s="73" t="s">
        <v>121</v>
      </c>
      <c r="D1862" s="9">
        <v>26</v>
      </c>
      <c r="E1862" s="10">
        <v>2843776</v>
      </c>
    </row>
    <row r="1863" spans="1:5">
      <c r="A1863" s="14">
        <v>45860</v>
      </c>
      <c r="B1863" s="65" t="s">
        <v>14</v>
      </c>
      <c r="C1863" s="73" t="s">
        <v>121</v>
      </c>
      <c r="D1863" s="9">
        <v>18</v>
      </c>
      <c r="E1863" s="10">
        <v>1938474</v>
      </c>
    </row>
    <row r="1864" spans="1:5">
      <c r="A1864" s="14">
        <v>45860</v>
      </c>
      <c r="B1864" s="65" t="s">
        <v>14</v>
      </c>
      <c r="C1864" s="73" t="s">
        <v>122</v>
      </c>
      <c r="D1864" s="9">
        <v>-92</v>
      </c>
      <c r="E1864" s="10">
        <v>-9970776</v>
      </c>
    </row>
    <row r="1865" spans="1:5">
      <c r="A1865" s="14">
        <v>45860</v>
      </c>
      <c r="B1865" s="65" t="s">
        <v>14</v>
      </c>
      <c r="C1865" s="73" t="s">
        <v>122</v>
      </c>
      <c r="D1865" s="9">
        <v>-92</v>
      </c>
      <c r="E1865" s="10">
        <v>-9970776</v>
      </c>
    </row>
    <row r="1866" spans="1:5">
      <c r="A1866" s="14">
        <v>45860</v>
      </c>
      <c r="B1866" s="65" t="s">
        <v>46</v>
      </c>
      <c r="C1866" s="73" t="s">
        <v>121</v>
      </c>
      <c r="D1866" s="9">
        <v>13</v>
      </c>
      <c r="E1866" s="10">
        <v>1364909</v>
      </c>
    </row>
    <row r="1867" spans="1:5">
      <c r="A1867" s="14">
        <v>45860</v>
      </c>
      <c r="B1867" s="65" t="s">
        <v>14</v>
      </c>
      <c r="C1867" s="73" t="s">
        <v>121</v>
      </c>
      <c r="D1867" s="9">
        <v>9</v>
      </c>
      <c r="E1867" s="10">
        <v>974700</v>
      </c>
    </row>
    <row r="1868" spans="1:5">
      <c r="A1868" s="14">
        <v>45860</v>
      </c>
      <c r="B1868" s="65" t="s">
        <v>14</v>
      </c>
      <c r="C1868" s="73" t="s">
        <v>121</v>
      </c>
      <c r="D1868" s="9">
        <v>9</v>
      </c>
      <c r="E1868" s="10">
        <v>970749</v>
      </c>
    </row>
    <row r="1869" spans="1:5">
      <c r="A1869" s="14">
        <v>45860</v>
      </c>
      <c r="B1869" s="65" t="s">
        <v>14</v>
      </c>
      <c r="C1869" s="73" t="s">
        <v>121</v>
      </c>
      <c r="D1869" s="9">
        <v>9</v>
      </c>
      <c r="E1869" s="10">
        <v>970623</v>
      </c>
    </row>
    <row r="1870" spans="1:5">
      <c r="A1870" s="14">
        <v>45860</v>
      </c>
      <c r="B1870" s="65" t="s">
        <v>46</v>
      </c>
      <c r="C1870" s="73" t="s">
        <v>121</v>
      </c>
      <c r="D1870" s="9">
        <v>273</v>
      </c>
      <c r="E1870" s="10">
        <v>28526589</v>
      </c>
    </row>
    <row r="1871" spans="1:5">
      <c r="A1871" s="14">
        <v>45860</v>
      </c>
      <c r="B1871" s="65" t="s">
        <v>14</v>
      </c>
      <c r="C1871" s="73" t="s">
        <v>122</v>
      </c>
      <c r="D1871" s="9">
        <v>-26</v>
      </c>
      <c r="E1871" s="10">
        <v>-2817828</v>
      </c>
    </row>
    <row r="1872" spans="1:5">
      <c r="A1872" s="14">
        <v>45860</v>
      </c>
      <c r="B1872" s="65" t="s">
        <v>14</v>
      </c>
      <c r="C1872" s="73" t="s">
        <v>122</v>
      </c>
      <c r="D1872" s="9">
        <v>-185</v>
      </c>
      <c r="E1872" s="10">
        <v>-20049930</v>
      </c>
    </row>
    <row r="1873" spans="1:5">
      <c r="A1873" s="14">
        <v>45860</v>
      </c>
      <c r="B1873" s="65" t="s">
        <v>14</v>
      </c>
      <c r="C1873" s="73" t="s">
        <v>122</v>
      </c>
      <c r="D1873" s="9">
        <v>-189</v>
      </c>
      <c r="E1873" s="10">
        <v>-20483442</v>
      </c>
    </row>
    <row r="1874" spans="1:5">
      <c r="A1874" s="14">
        <v>45860</v>
      </c>
      <c r="B1874" s="65" t="s">
        <v>14</v>
      </c>
      <c r="C1874" s="73" t="s">
        <v>122</v>
      </c>
      <c r="D1874" s="9">
        <v>-92</v>
      </c>
      <c r="E1874" s="10">
        <v>-9970776</v>
      </c>
    </row>
    <row r="1875" spans="1:5">
      <c r="A1875" s="14">
        <v>45860</v>
      </c>
      <c r="B1875" s="65" t="s">
        <v>14</v>
      </c>
      <c r="C1875" s="73" t="s">
        <v>121</v>
      </c>
      <c r="D1875" s="9">
        <v>9</v>
      </c>
      <c r="E1875" s="10">
        <v>974457</v>
      </c>
    </row>
    <row r="1876" spans="1:5">
      <c r="A1876" s="14">
        <v>45860</v>
      </c>
      <c r="B1876" s="65" t="s">
        <v>14</v>
      </c>
      <c r="C1876" s="73" t="s">
        <v>121</v>
      </c>
      <c r="D1876" s="9">
        <v>9</v>
      </c>
      <c r="E1876" s="10">
        <v>974700</v>
      </c>
    </row>
    <row r="1877" spans="1:5">
      <c r="A1877" s="14">
        <v>45860</v>
      </c>
      <c r="B1877" s="65" t="s">
        <v>14</v>
      </c>
      <c r="C1877" s="73" t="s">
        <v>122</v>
      </c>
      <c r="D1877" s="9">
        <v>-433</v>
      </c>
      <c r="E1877" s="10">
        <v>-46927674</v>
      </c>
    </row>
    <row r="1878" spans="1:5">
      <c r="A1878" s="14">
        <v>45860</v>
      </c>
      <c r="B1878" s="65" t="s">
        <v>14</v>
      </c>
      <c r="C1878" s="73" t="s">
        <v>122</v>
      </c>
      <c r="D1878" s="9">
        <v>-57</v>
      </c>
      <c r="E1878" s="10">
        <v>-6177546</v>
      </c>
    </row>
    <row r="1879" spans="1:5">
      <c r="A1879" s="14">
        <v>45860</v>
      </c>
      <c r="B1879" s="65" t="s">
        <v>14</v>
      </c>
      <c r="C1879" s="73" t="s">
        <v>121</v>
      </c>
      <c r="D1879" s="9">
        <v>93</v>
      </c>
      <c r="E1879" s="10">
        <v>10100823</v>
      </c>
    </row>
    <row r="1880" spans="1:5">
      <c r="A1880" s="14">
        <v>45860</v>
      </c>
      <c r="B1880" s="65" t="s">
        <v>14</v>
      </c>
      <c r="C1880" s="73" t="s">
        <v>122</v>
      </c>
      <c r="D1880" s="9">
        <v>-9</v>
      </c>
      <c r="E1880" s="10">
        <v>-975402</v>
      </c>
    </row>
    <row r="1881" spans="1:5">
      <c r="A1881" s="14">
        <v>45860</v>
      </c>
      <c r="B1881" s="65" t="s">
        <v>14</v>
      </c>
      <c r="C1881" s="73" t="s">
        <v>122</v>
      </c>
      <c r="D1881" s="9">
        <v>-92</v>
      </c>
      <c r="E1881" s="10">
        <v>-9970776</v>
      </c>
    </row>
    <row r="1882" spans="1:5">
      <c r="A1882" s="14">
        <v>45860</v>
      </c>
      <c r="B1882" s="65" t="s">
        <v>14</v>
      </c>
      <c r="C1882" s="73" t="s">
        <v>122</v>
      </c>
      <c r="D1882" s="9">
        <v>-499</v>
      </c>
      <c r="E1882" s="10">
        <v>-54080622</v>
      </c>
    </row>
    <row r="1883" spans="1:5">
      <c r="A1883" s="14">
        <v>45860</v>
      </c>
      <c r="B1883" s="65" t="s">
        <v>14</v>
      </c>
      <c r="C1883" s="73" t="s">
        <v>122</v>
      </c>
      <c r="D1883" s="9">
        <v>-18</v>
      </c>
      <c r="E1883" s="10">
        <v>-1950804</v>
      </c>
    </row>
    <row r="1884" spans="1:5">
      <c r="A1884" s="14">
        <v>45860</v>
      </c>
      <c r="B1884" s="65" t="s">
        <v>14</v>
      </c>
      <c r="C1884" s="73" t="s">
        <v>122</v>
      </c>
      <c r="D1884" s="9">
        <v>-92</v>
      </c>
      <c r="E1884" s="10">
        <v>-9970776</v>
      </c>
    </row>
    <row r="1885" spans="1:5">
      <c r="A1885" s="14">
        <v>45860</v>
      </c>
      <c r="B1885" s="65" t="s">
        <v>90</v>
      </c>
      <c r="C1885" s="73" t="s">
        <v>121</v>
      </c>
      <c r="D1885" s="9">
        <v>1852</v>
      </c>
      <c r="E1885" s="10">
        <v>202705104</v>
      </c>
    </row>
    <row r="1886" spans="1:5">
      <c r="A1886" s="14">
        <v>45860</v>
      </c>
      <c r="B1886" s="65" t="s">
        <v>14</v>
      </c>
      <c r="C1886" s="73" t="s">
        <v>122</v>
      </c>
      <c r="D1886" s="9">
        <v>-70</v>
      </c>
      <c r="E1886" s="10">
        <v>-7586460</v>
      </c>
    </row>
    <row r="1887" spans="1:5">
      <c r="A1887" s="14">
        <v>45860</v>
      </c>
      <c r="B1887" s="65" t="s">
        <v>15</v>
      </c>
      <c r="C1887" s="73" t="s">
        <v>121</v>
      </c>
      <c r="D1887" s="9">
        <v>467</v>
      </c>
      <c r="E1887" s="10">
        <v>51425573</v>
      </c>
    </row>
    <row r="1888" spans="1:5">
      <c r="A1888" s="14">
        <v>45860</v>
      </c>
      <c r="B1888" s="65" t="s">
        <v>14</v>
      </c>
      <c r="C1888" s="73" t="s">
        <v>121</v>
      </c>
      <c r="D1888" s="9">
        <v>463</v>
      </c>
      <c r="E1888" s="10">
        <v>49888250</v>
      </c>
    </row>
    <row r="1889" spans="1:5">
      <c r="A1889" s="14">
        <v>45860</v>
      </c>
      <c r="B1889" s="65" t="s">
        <v>90</v>
      </c>
      <c r="C1889" s="73" t="s">
        <v>121</v>
      </c>
      <c r="D1889" s="9">
        <v>9</v>
      </c>
      <c r="E1889" s="10">
        <v>985068</v>
      </c>
    </row>
    <row r="1890" spans="1:5">
      <c r="A1890" s="14">
        <v>45860</v>
      </c>
      <c r="B1890" s="65" t="s">
        <v>15</v>
      </c>
      <c r="C1890" s="73" t="s">
        <v>121</v>
      </c>
      <c r="D1890" s="9">
        <v>467</v>
      </c>
      <c r="E1890" s="10">
        <v>51425573</v>
      </c>
    </row>
    <row r="1891" spans="1:5">
      <c r="A1891" s="14">
        <v>45860</v>
      </c>
      <c r="B1891" s="65" t="s">
        <v>14</v>
      </c>
      <c r="C1891" s="73" t="s">
        <v>121</v>
      </c>
      <c r="D1891" s="9">
        <v>463</v>
      </c>
      <c r="E1891" s="10">
        <v>49879453</v>
      </c>
    </row>
    <row r="1892" spans="1:5">
      <c r="A1892" s="14">
        <v>45860</v>
      </c>
      <c r="B1892" s="65" t="s">
        <v>15</v>
      </c>
      <c r="C1892" s="73" t="s">
        <v>121</v>
      </c>
      <c r="D1892" s="9">
        <v>192</v>
      </c>
      <c r="E1892" s="10">
        <v>21142848</v>
      </c>
    </row>
    <row r="1893" spans="1:5">
      <c r="A1893" s="14">
        <v>45860</v>
      </c>
      <c r="B1893" s="65" t="s">
        <v>46</v>
      </c>
      <c r="C1893" s="73" t="s">
        <v>121</v>
      </c>
      <c r="D1893" s="9">
        <v>13</v>
      </c>
      <c r="E1893" s="10">
        <v>1351467</v>
      </c>
    </row>
    <row r="1894" spans="1:5">
      <c r="A1894" s="14">
        <v>45860</v>
      </c>
      <c r="B1894" s="65" t="s">
        <v>46</v>
      </c>
      <c r="C1894" s="73" t="s">
        <v>121</v>
      </c>
      <c r="D1894" s="9">
        <v>18</v>
      </c>
      <c r="E1894" s="10">
        <v>1871262</v>
      </c>
    </row>
    <row r="1895" spans="1:5">
      <c r="A1895" s="14">
        <v>45860</v>
      </c>
      <c r="B1895" s="65" t="s">
        <v>46</v>
      </c>
      <c r="C1895" s="73" t="s">
        <v>121</v>
      </c>
      <c r="D1895" s="9">
        <v>478</v>
      </c>
      <c r="E1895" s="10">
        <v>49973466</v>
      </c>
    </row>
    <row r="1896" spans="1:5">
      <c r="A1896" s="14">
        <v>45860</v>
      </c>
      <c r="B1896" s="65" t="s">
        <v>14</v>
      </c>
      <c r="C1896" s="73" t="s">
        <v>121</v>
      </c>
      <c r="D1896" s="9">
        <v>9</v>
      </c>
      <c r="E1896" s="10">
        <v>970263</v>
      </c>
    </row>
    <row r="1897" spans="1:5">
      <c r="A1897" s="14">
        <v>45860</v>
      </c>
      <c r="B1897" s="65" t="s">
        <v>14</v>
      </c>
      <c r="C1897" s="73" t="s">
        <v>122</v>
      </c>
      <c r="D1897" s="9">
        <v>-9</v>
      </c>
      <c r="E1897" s="10">
        <v>-975402</v>
      </c>
    </row>
    <row r="1898" spans="1:5">
      <c r="A1898" s="14">
        <v>45860</v>
      </c>
      <c r="B1898" s="65" t="s">
        <v>14</v>
      </c>
      <c r="C1898" s="73" t="s">
        <v>122</v>
      </c>
      <c r="D1898" s="9">
        <v>-1142</v>
      </c>
      <c r="E1898" s="10">
        <v>-123767676</v>
      </c>
    </row>
    <row r="1899" spans="1:5">
      <c r="A1899" s="14">
        <v>45860</v>
      </c>
      <c r="B1899" s="65" t="s">
        <v>14</v>
      </c>
      <c r="C1899" s="73" t="s">
        <v>122</v>
      </c>
      <c r="D1899" s="9">
        <v>-9</v>
      </c>
      <c r="E1899" s="10">
        <v>-975402</v>
      </c>
    </row>
    <row r="1900" spans="1:5">
      <c r="A1900" s="14">
        <v>45860</v>
      </c>
      <c r="B1900" s="65" t="s">
        <v>14</v>
      </c>
      <c r="C1900" s="73" t="s">
        <v>121</v>
      </c>
      <c r="D1900" s="9">
        <v>185</v>
      </c>
      <c r="E1900" s="10">
        <v>19933750</v>
      </c>
    </row>
    <row r="1901" spans="1:5">
      <c r="A1901" s="14">
        <v>45860</v>
      </c>
      <c r="B1901" s="65" t="s">
        <v>14</v>
      </c>
      <c r="C1901" s="73" t="s">
        <v>122</v>
      </c>
      <c r="D1901" s="9">
        <v>-15</v>
      </c>
      <c r="E1901" s="10">
        <v>-1625670</v>
      </c>
    </row>
    <row r="1902" spans="1:5">
      <c r="A1902" s="14">
        <v>45860</v>
      </c>
      <c r="B1902" s="65" t="s">
        <v>90</v>
      </c>
      <c r="C1902" s="73" t="s">
        <v>121</v>
      </c>
      <c r="D1902" s="9">
        <v>27</v>
      </c>
      <c r="E1902" s="10">
        <v>2955204</v>
      </c>
    </row>
    <row r="1903" spans="1:5">
      <c r="A1903" s="14">
        <v>45860</v>
      </c>
      <c r="B1903" s="65" t="s">
        <v>14</v>
      </c>
      <c r="C1903" s="73" t="s">
        <v>121</v>
      </c>
      <c r="D1903" s="9">
        <v>463</v>
      </c>
      <c r="E1903" s="10">
        <v>49888250</v>
      </c>
    </row>
    <row r="1904" spans="1:5">
      <c r="A1904" s="14">
        <v>45860</v>
      </c>
      <c r="B1904" s="65" t="s">
        <v>15</v>
      </c>
      <c r="C1904" s="73" t="s">
        <v>121</v>
      </c>
      <c r="D1904" s="9">
        <v>188</v>
      </c>
      <c r="E1904" s="10">
        <v>20702372</v>
      </c>
    </row>
    <row r="1905" spans="1:5">
      <c r="A1905" s="14">
        <v>45860</v>
      </c>
      <c r="B1905" s="65" t="s">
        <v>14</v>
      </c>
      <c r="C1905" s="73" t="s">
        <v>122</v>
      </c>
      <c r="D1905" s="9">
        <v>-138</v>
      </c>
      <c r="E1905" s="10">
        <v>-14956164</v>
      </c>
    </row>
    <row r="1906" spans="1:5">
      <c r="A1906" s="14">
        <v>45860</v>
      </c>
      <c r="B1906" s="65" t="s">
        <v>14</v>
      </c>
      <c r="C1906" s="73" t="s">
        <v>121</v>
      </c>
      <c r="D1906" s="9">
        <v>463</v>
      </c>
      <c r="E1906" s="10">
        <v>49870656</v>
      </c>
    </row>
    <row r="1907" spans="1:5">
      <c r="A1907" s="14">
        <v>45860</v>
      </c>
      <c r="B1907" s="65" t="s">
        <v>14</v>
      </c>
      <c r="C1907" s="73" t="s">
        <v>122</v>
      </c>
      <c r="D1907" s="9">
        <v>-186</v>
      </c>
      <c r="E1907" s="10">
        <v>-20158308</v>
      </c>
    </row>
    <row r="1908" spans="1:5">
      <c r="A1908" s="14">
        <v>45860</v>
      </c>
      <c r="B1908" s="65" t="s">
        <v>15</v>
      </c>
      <c r="C1908" s="73" t="s">
        <v>121</v>
      </c>
      <c r="D1908" s="9">
        <v>93</v>
      </c>
      <c r="E1908" s="10">
        <v>10251390</v>
      </c>
    </row>
    <row r="1909" spans="1:5">
      <c r="A1909" s="14">
        <v>45860</v>
      </c>
      <c r="B1909" s="65" t="s">
        <v>14</v>
      </c>
      <c r="C1909" s="73" t="s">
        <v>122</v>
      </c>
      <c r="D1909" s="9">
        <v>-92</v>
      </c>
      <c r="E1909" s="10">
        <v>-9970776</v>
      </c>
    </row>
    <row r="1910" spans="1:5">
      <c r="A1910" s="14">
        <v>45860</v>
      </c>
      <c r="B1910" s="65" t="s">
        <v>14</v>
      </c>
      <c r="C1910" s="73" t="s">
        <v>122</v>
      </c>
      <c r="D1910" s="9">
        <v>-92</v>
      </c>
      <c r="E1910" s="10">
        <v>-9970776</v>
      </c>
    </row>
    <row r="1911" spans="1:5">
      <c r="A1911" s="14">
        <v>45860</v>
      </c>
      <c r="B1911" s="65" t="s">
        <v>14</v>
      </c>
      <c r="C1911" s="73" t="s">
        <v>122</v>
      </c>
      <c r="D1911" s="9">
        <v>-184</v>
      </c>
      <c r="E1911" s="10">
        <v>-19941552</v>
      </c>
    </row>
    <row r="1912" spans="1:5">
      <c r="A1912" s="14">
        <v>45860</v>
      </c>
      <c r="B1912" s="65" t="s">
        <v>14</v>
      </c>
      <c r="C1912" s="73" t="s">
        <v>121</v>
      </c>
      <c r="D1912" s="9">
        <v>81</v>
      </c>
      <c r="E1912" s="10">
        <v>8724672</v>
      </c>
    </row>
    <row r="1913" spans="1:5">
      <c r="A1913" s="14">
        <v>45860</v>
      </c>
      <c r="B1913" s="65" t="s">
        <v>14</v>
      </c>
      <c r="C1913" s="73" t="s">
        <v>122</v>
      </c>
      <c r="D1913" s="9">
        <v>-92</v>
      </c>
      <c r="E1913" s="10">
        <v>-9970776</v>
      </c>
    </row>
    <row r="1914" spans="1:5">
      <c r="A1914" s="14">
        <v>45860</v>
      </c>
      <c r="B1914" s="65" t="s">
        <v>14</v>
      </c>
      <c r="C1914" s="73" t="s">
        <v>122</v>
      </c>
      <c r="D1914" s="9">
        <v>-470</v>
      </c>
      <c r="E1914" s="10">
        <v>-50937660</v>
      </c>
    </row>
    <row r="1915" spans="1:5">
      <c r="A1915" s="14">
        <v>45860</v>
      </c>
      <c r="B1915" s="65" t="s">
        <v>14</v>
      </c>
      <c r="C1915" s="73" t="s">
        <v>121</v>
      </c>
      <c r="D1915" s="9">
        <v>15</v>
      </c>
      <c r="E1915" s="10">
        <v>1614255</v>
      </c>
    </row>
    <row r="1916" spans="1:5">
      <c r="A1916" s="14">
        <v>45860</v>
      </c>
      <c r="B1916" s="65" t="s">
        <v>14</v>
      </c>
      <c r="C1916" s="73" t="s">
        <v>122</v>
      </c>
      <c r="D1916" s="9">
        <v>-92</v>
      </c>
      <c r="E1916" s="10">
        <v>-9970776</v>
      </c>
    </row>
    <row r="1917" spans="1:5">
      <c r="A1917" s="14">
        <v>45860</v>
      </c>
      <c r="B1917" s="65" t="s">
        <v>14</v>
      </c>
      <c r="C1917" s="73" t="s">
        <v>122</v>
      </c>
      <c r="D1917" s="9">
        <v>-92</v>
      </c>
      <c r="E1917" s="10">
        <v>-9970776</v>
      </c>
    </row>
    <row r="1918" spans="1:5">
      <c r="A1918" s="14">
        <v>45860</v>
      </c>
      <c r="B1918" s="65" t="s">
        <v>14</v>
      </c>
      <c r="C1918" s="73" t="s">
        <v>121</v>
      </c>
      <c r="D1918" s="9">
        <v>1960</v>
      </c>
      <c r="E1918" s="10">
        <v>210478520</v>
      </c>
    </row>
    <row r="1919" spans="1:5">
      <c r="A1919" s="14">
        <v>45860</v>
      </c>
      <c r="B1919" s="65" t="s">
        <v>14</v>
      </c>
      <c r="C1919" s="73" t="s">
        <v>122</v>
      </c>
      <c r="D1919" s="9">
        <v>-92</v>
      </c>
      <c r="E1919" s="10">
        <v>-9970776</v>
      </c>
    </row>
    <row r="1920" spans="1:5">
      <c r="A1920" s="14">
        <v>45860</v>
      </c>
      <c r="B1920" s="65" t="s">
        <v>14</v>
      </c>
      <c r="C1920" s="73" t="s">
        <v>122</v>
      </c>
      <c r="D1920" s="9">
        <v>-27</v>
      </c>
      <c r="E1920" s="10">
        <v>-2926206</v>
      </c>
    </row>
    <row r="1921" spans="1:5">
      <c r="A1921" s="14">
        <v>45860</v>
      </c>
      <c r="B1921" s="65" t="s">
        <v>14</v>
      </c>
      <c r="C1921" s="73" t="s">
        <v>122</v>
      </c>
      <c r="D1921" s="9">
        <v>-212</v>
      </c>
      <c r="E1921" s="10">
        <v>-22976136</v>
      </c>
    </row>
    <row r="1922" spans="1:5">
      <c r="A1922" s="14">
        <v>45860</v>
      </c>
      <c r="B1922" s="65" t="s">
        <v>14</v>
      </c>
      <c r="C1922" s="73" t="s">
        <v>122</v>
      </c>
      <c r="D1922" s="9">
        <v>-9</v>
      </c>
      <c r="E1922" s="10">
        <v>-975402</v>
      </c>
    </row>
    <row r="1923" spans="1:5">
      <c r="A1923" s="14">
        <v>45860</v>
      </c>
      <c r="B1923" s="65" t="s">
        <v>14</v>
      </c>
      <c r="C1923" s="73" t="s">
        <v>122</v>
      </c>
      <c r="D1923" s="9">
        <v>-20</v>
      </c>
      <c r="E1923" s="10">
        <v>-2167560</v>
      </c>
    </row>
    <row r="1924" spans="1:5">
      <c r="A1924" s="14">
        <v>45860</v>
      </c>
      <c r="B1924" s="65" t="s">
        <v>14</v>
      </c>
      <c r="C1924" s="73" t="s">
        <v>121</v>
      </c>
      <c r="D1924" s="9">
        <v>463</v>
      </c>
      <c r="E1924" s="10">
        <v>49888250</v>
      </c>
    </row>
    <row r="1925" spans="1:5">
      <c r="A1925" s="14">
        <v>45860</v>
      </c>
      <c r="B1925" s="65" t="s">
        <v>14</v>
      </c>
      <c r="C1925" s="73" t="s">
        <v>122</v>
      </c>
      <c r="D1925" s="9">
        <v>-101</v>
      </c>
      <c r="E1925" s="10">
        <v>-10946178</v>
      </c>
    </row>
    <row r="1926" spans="1:5">
      <c r="A1926" s="14">
        <v>45860</v>
      </c>
      <c r="B1926" s="65" t="s">
        <v>14</v>
      </c>
      <c r="C1926" s="73" t="s">
        <v>122</v>
      </c>
      <c r="D1926" s="9">
        <v>-184</v>
      </c>
      <c r="E1926" s="10">
        <v>-19941552</v>
      </c>
    </row>
    <row r="1927" spans="1:5">
      <c r="A1927" s="14">
        <v>45860</v>
      </c>
      <c r="B1927" s="65" t="s">
        <v>14</v>
      </c>
      <c r="C1927" s="73" t="s">
        <v>121</v>
      </c>
      <c r="D1927" s="9">
        <v>93</v>
      </c>
      <c r="E1927" s="10">
        <v>10103334</v>
      </c>
    </row>
    <row r="1928" spans="1:5">
      <c r="A1928" s="14">
        <v>45861</v>
      </c>
      <c r="B1928" s="65" t="s">
        <v>14</v>
      </c>
      <c r="C1928" s="73" t="s">
        <v>121</v>
      </c>
      <c r="D1928" s="9">
        <v>278</v>
      </c>
      <c r="E1928" s="10">
        <v>29975628</v>
      </c>
    </row>
    <row r="1929" spans="1:5">
      <c r="A1929" s="14">
        <v>45861</v>
      </c>
      <c r="B1929" s="65" t="s">
        <v>14</v>
      </c>
      <c r="C1929" s="73" t="s">
        <v>121</v>
      </c>
      <c r="D1929" s="9">
        <v>18</v>
      </c>
      <c r="E1929" s="10">
        <v>1940868</v>
      </c>
    </row>
    <row r="1930" spans="1:5">
      <c r="A1930" s="14">
        <v>45861</v>
      </c>
      <c r="B1930" s="65" t="s">
        <v>15</v>
      </c>
      <c r="C1930" s="73" t="s">
        <v>121</v>
      </c>
      <c r="D1930" s="9">
        <v>29</v>
      </c>
      <c r="E1930" s="10">
        <v>3198410</v>
      </c>
    </row>
    <row r="1931" spans="1:5">
      <c r="A1931" s="14">
        <v>45861</v>
      </c>
      <c r="B1931" s="65" t="s">
        <v>90</v>
      </c>
      <c r="C1931" s="73" t="s">
        <v>121</v>
      </c>
      <c r="D1931" s="9">
        <v>9</v>
      </c>
      <c r="E1931" s="10">
        <v>985410</v>
      </c>
    </row>
    <row r="1932" spans="1:5">
      <c r="A1932" s="14">
        <v>45861</v>
      </c>
      <c r="B1932" s="65" t="s">
        <v>15</v>
      </c>
      <c r="C1932" s="73" t="s">
        <v>121</v>
      </c>
      <c r="D1932" s="9">
        <v>933</v>
      </c>
      <c r="E1932" s="10">
        <v>102900570</v>
      </c>
    </row>
    <row r="1933" spans="1:5">
      <c r="A1933" s="14">
        <v>45861</v>
      </c>
      <c r="B1933" s="65" t="s">
        <v>14</v>
      </c>
      <c r="C1933" s="73" t="s">
        <v>121</v>
      </c>
      <c r="D1933" s="9">
        <v>46</v>
      </c>
      <c r="E1933" s="10">
        <v>4959996</v>
      </c>
    </row>
    <row r="1934" spans="1:5">
      <c r="A1934" s="14">
        <v>45861</v>
      </c>
      <c r="B1934" s="65" t="s">
        <v>14</v>
      </c>
      <c r="C1934" s="73" t="s">
        <v>121</v>
      </c>
      <c r="D1934" s="9">
        <v>120</v>
      </c>
      <c r="E1934" s="10">
        <v>12939120</v>
      </c>
    </row>
    <row r="1935" spans="1:5">
      <c r="A1935" s="14">
        <v>45861</v>
      </c>
      <c r="B1935" s="65" t="s">
        <v>14</v>
      </c>
      <c r="C1935" s="73" t="s">
        <v>121</v>
      </c>
      <c r="D1935" s="9">
        <v>463</v>
      </c>
      <c r="E1935" s="10">
        <v>49923438</v>
      </c>
    </row>
    <row r="1936" spans="1:5">
      <c r="A1936" s="14">
        <v>45861</v>
      </c>
      <c r="B1936" s="65" t="s">
        <v>14</v>
      </c>
      <c r="C1936" s="73" t="s">
        <v>121</v>
      </c>
      <c r="D1936" s="9">
        <v>463</v>
      </c>
      <c r="E1936" s="10">
        <v>49923438</v>
      </c>
    </row>
    <row r="1937" spans="1:5">
      <c r="A1937" s="14">
        <v>45861</v>
      </c>
      <c r="B1937" s="65" t="s">
        <v>14</v>
      </c>
      <c r="C1937" s="73" t="s">
        <v>121</v>
      </c>
      <c r="D1937" s="9">
        <v>9</v>
      </c>
      <c r="E1937" s="10">
        <v>970434</v>
      </c>
    </row>
    <row r="1938" spans="1:5">
      <c r="A1938" s="14">
        <v>45861</v>
      </c>
      <c r="B1938" s="65" t="s">
        <v>14</v>
      </c>
      <c r="C1938" s="73" t="s">
        <v>121</v>
      </c>
      <c r="D1938" s="9">
        <v>83</v>
      </c>
      <c r="E1938" s="10">
        <v>8949558</v>
      </c>
    </row>
    <row r="1939" spans="1:5">
      <c r="A1939" s="14">
        <v>45861</v>
      </c>
      <c r="B1939" s="65" t="s">
        <v>14</v>
      </c>
      <c r="C1939" s="73" t="s">
        <v>121</v>
      </c>
      <c r="D1939" s="9">
        <v>188</v>
      </c>
      <c r="E1939" s="10">
        <v>20271288</v>
      </c>
    </row>
    <row r="1940" spans="1:5">
      <c r="A1940" s="14">
        <v>45861</v>
      </c>
      <c r="B1940" s="65" t="s">
        <v>14</v>
      </c>
      <c r="C1940" s="73" t="s">
        <v>121</v>
      </c>
      <c r="D1940" s="9">
        <v>9</v>
      </c>
      <c r="E1940" s="10">
        <v>970434</v>
      </c>
    </row>
    <row r="1941" spans="1:5">
      <c r="A1941" s="14">
        <v>45861</v>
      </c>
      <c r="B1941" s="65" t="s">
        <v>14</v>
      </c>
      <c r="C1941" s="73" t="s">
        <v>121</v>
      </c>
      <c r="D1941" s="9">
        <v>185</v>
      </c>
      <c r="E1941" s="10">
        <v>19947810</v>
      </c>
    </row>
    <row r="1942" spans="1:5">
      <c r="A1942" s="14">
        <v>45861</v>
      </c>
      <c r="B1942" s="65" t="s">
        <v>14</v>
      </c>
      <c r="C1942" s="73" t="s">
        <v>121</v>
      </c>
      <c r="D1942" s="9">
        <v>452</v>
      </c>
      <c r="E1942" s="10">
        <v>48737352</v>
      </c>
    </row>
    <row r="1943" spans="1:5">
      <c r="A1943" s="14">
        <v>45861</v>
      </c>
      <c r="B1943" s="65" t="s">
        <v>14</v>
      </c>
      <c r="C1943" s="73" t="s">
        <v>121</v>
      </c>
      <c r="D1943" s="9">
        <v>18</v>
      </c>
      <c r="E1943" s="10">
        <v>1940868</v>
      </c>
    </row>
    <row r="1944" spans="1:5">
      <c r="A1944" s="14">
        <v>45861</v>
      </c>
      <c r="B1944" s="65" t="s">
        <v>14</v>
      </c>
      <c r="C1944" s="73" t="s">
        <v>121</v>
      </c>
      <c r="D1944" s="9">
        <v>463</v>
      </c>
      <c r="E1944" s="10">
        <v>49923438</v>
      </c>
    </row>
    <row r="1945" spans="1:5">
      <c r="A1945" s="14">
        <v>45861</v>
      </c>
      <c r="B1945" s="65" t="s">
        <v>14</v>
      </c>
      <c r="C1945" s="73" t="s">
        <v>121</v>
      </c>
      <c r="D1945" s="9">
        <v>278</v>
      </c>
      <c r="E1945" s="10">
        <v>29975628</v>
      </c>
    </row>
    <row r="1946" spans="1:5">
      <c r="A1946" s="14">
        <v>45861</v>
      </c>
      <c r="B1946" s="65" t="s">
        <v>14</v>
      </c>
      <c r="C1946" s="73" t="s">
        <v>121</v>
      </c>
      <c r="D1946" s="9">
        <v>185</v>
      </c>
      <c r="E1946" s="10">
        <v>19947810</v>
      </c>
    </row>
    <row r="1947" spans="1:5">
      <c r="A1947" s="14">
        <v>45861</v>
      </c>
      <c r="B1947" s="65" t="s">
        <v>14</v>
      </c>
      <c r="C1947" s="73" t="s">
        <v>121</v>
      </c>
      <c r="D1947" s="9">
        <v>55</v>
      </c>
      <c r="E1947" s="10">
        <v>5930430</v>
      </c>
    </row>
    <row r="1948" spans="1:5">
      <c r="A1948" s="14">
        <v>45861</v>
      </c>
      <c r="B1948" s="65" t="s">
        <v>14</v>
      </c>
      <c r="C1948" s="73" t="s">
        <v>121</v>
      </c>
      <c r="D1948" s="9">
        <v>18</v>
      </c>
      <c r="E1948" s="10">
        <v>1945944</v>
      </c>
    </row>
    <row r="1949" spans="1:5">
      <c r="A1949" s="14">
        <v>45861</v>
      </c>
      <c r="B1949" s="65" t="s">
        <v>14</v>
      </c>
      <c r="C1949" s="73" t="s">
        <v>122</v>
      </c>
      <c r="D1949" s="9">
        <v>-461</v>
      </c>
      <c r="E1949" s="10">
        <v>-49971017</v>
      </c>
    </row>
    <row r="1950" spans="1:5">
      <c r="A1950" s="14">
        <v>45861</v>
      </c>
      <c r="B1950" s="65" t="s">
        <v>14</v>
      </c>
      <c r="C1950" s="73" t="s">
        <v>122</v>
      </c>
      <c r="D1950" s="9">
        <v>-16</v>
      </c>
      <c r="E1950" s="10">
        <v>-1734352</v>
      </c>
    </row>
    <row r="1951" spans="1:5">
      <c r="A1951" s="14">
        <v>45861</v>
      </c>
      <c r="B1951" s="65" t="s">
        <v>14</v>
      </c>
      <c r="C1951" s="73" t="s">
        <v>122</v>
      </c>
      <c r="D1951" s="9">
        <v>-9</v>
      </c>
      <c r="E1951" s="10">
        <v>-975573</v>
      </c>
    </row>
    <row r="1952" spans="1:5">
      <c r="A1952" s="14">
        <v>45861</v>
      </c>
      <c r="B1952" s="65" t="s">
        <v>14</v>
      </c>
      <c r="C1952" s="73" t="s">
        <v>122</v>
      </c>
      <c r="D1952" s="9">
        <v>-221</v>
      </c>
      <c r="E1952" s="10">
        <v>-23955737</v>
      </c>
    </row>
    <row r="1953" spans="1:5">
      <c r="A1953" s="14">
        <v>45861</v>
      </c>
      <c r="B1953" s="65" t="s">
        <v>14</v>
      </c>
      <c r="C1953" s="73" t="s">
        <v>122</v>
      </c>
      <c r="D1953" s="9">
        <v>-9</v>
      </c>
      <c r="E1953" s="10">
        <v>-975573</v>
      </c>
    </row>
    <row r="1954" spans="1:5">
      <c r="A1954" s="14">
        <v>45861</v>
      </c>
      <c r="B1954" s="65" t="s">
        <v>14</v>
      </c>
      <c r="C1954" s="73" t="s">
        <v>122</v>
      </c>
      <c r="D1954" s="9">
        <v>-197</v>
      </c>
      <c r="E1954" s="10">
        <v>-21354209</v>
      </c>
    </row>
    <row r="1955" spans="1:5">
      <c r="A1955" s="14">
        <v>45861</v>
      </c>
      <c r="B1955" s="65" t="s">
        <v>14</v>
      </c>
      <c r="C1955" s="73" t="s">
        <v>122</v>
      </c>
      <c r="D1955" s="9">
        <v>-52</v>
      </c>
      <c r="E1955" s="10">
        <v>-5636644</v>
      </c>
    </row>
    <row r="1956" spans="1:5">
      <c r="A1956" s="14">
        <v>45861</v>
      </c>
      <c r="B1956" s="65" t="s">
        <v>14</v>
      </c>
      <c r="C1956" s="73" t="s">
        <v>122</v>
      </c>
      <c r="D1956" s="9">
        <v>-10</v>
      </c>
      <c r="E1956" s="10">
        <v>-1083970</v>
      </c>
    </row>
    <row r="1957" spans="1:5">
      <c r="A1957" s="14">
        <v>45861</v>
      </c>
      <c r="B1957" s="65" t="s">
        <v>14</v>
      </c>
      <c r="C1957" s="73" t="s">
        <v>122</v>
      </c>
      <c r="D1957" s="9">
        <v>-9</v>
      </c>
      <c r="E1957" s="10">
        <v>-975573</v>
      </c>
    </row>
    <row r="1958" spans="1:5">
      <c r="A1958" s="14">
        <v>45861</v>
      </c>
      <c r="B1958" s="65" t="s">
        <v>48</v>
      </c>
      <c r="C1958" s="73" t="s">
        <v>121</v>
      </c>
      <c r="D1958" s="9">
        <v>180</v>
      </c>
      <c r="E1958" s="10">
        <v>18666900</v>
      </c>
    </row>
    <row r="1959" spans="1:5">
      <c r="A1959" s="14">
        <v>45861</v>
      </c>
      <c r="B1959" s="65" t="s">
        <v>14</v>
      </c>
      <c r="C1959" s="73" t="s">
        <v>122</v>
      </c>
      <c r="D1959" s="9">
        <v>-27</v>
      </c>
      <c r="E1959" s="10">
        <v>-2926719</v>
      </c>
    </row>
    <row r="1960" spans="1:5">
      <c r="A1960" s="14">
        <v>45861</v>
      </c>
      <c r="B1960" s="65" t="s">
        <v>14</v>
      </c>
      <c r="C1960" s="73" t="s">
        <v>122</v>
      </c>
      <c r="D1960" s="9">
        <v>-9</v>
      </c>
      <c r="E1960" s="10">
        <v>-975573</v>
      </c>
    </row>
    <row r="1961" spans="1:5">
      <c r="A1961" s="14">
        <v>45861</v>
      </c>
      <c r="B1961" s="65" t="s">
        <v>14</v>
      </c>
      <c r="C1961" s="73" t="s">
        <v>122</v>
      </c>
      <c r="D1961" s="9">
        <v>-73</v>
      </c>
      <c r="E1961" s="10">
        <v>-7912981</v>
      </c>
    </row>
    <row r="1962" spans="1:5">
      <c r="A1962" s="14">
        <v>45861</v>
      </c>
      <c r="B1962" s="65" t="s">
        <v>14</v>
      </c>
      <c r="C1962" s="73" t="s">
        <v>122</v>
      </c>
      <c r="D1962" s="9">
        <v>-92</v>
      </c>
      <c r="E1962" s="10">
        <v>-9972524</v>
      </c>
    </row>
    <row r="1963" spans="1:5">
      <c r="A1963" s="14">
        <v>45861</v>
      </c>
      <c r="B1963" s="65" t="s">
        <v>14</v>
      </c>
      <c r="C1963" s="73" t="s">
        <v>122</v>
      </c>
      <c r="D1963" s="9">
        <v>-92</v>
      </c>
      <c r="E1963" s="10">
        <v>-9972524</v>
      </c>
    </row>
    <row r="1964" spans="1:5">
      <c r="A1964" s="14">
        <v>45861</v>
      </c>
      <c r="B1964" s="65" t="s">
        <v>14</v>
      </c>
      <c r="C1964" s="73" t="s">
        <v>122</v>
      </c>
      <c r="D1964" s="9">
        <v>-9</v>
      </c>
      <c r="E1964" s="10">
        <v>-975573</v>
      </c>
    </row>
    <row r="1965" spans="1:5">
      <c r="A1965" s="14">
        <v>45861</v>
      </c>
      <c r="B1965" s="65" t="s">
        <v>14</v>
      </c>
      <c r="C1965" s="73" t="s">
        <v>122</v>
      </c>
      <c r="D1965" s="9">
        <v>-9</v>
      </c>
      <c r="E1965" s="10">
        <v>-975573</v>
      </c>
    </row>
    <row r="1966" spans="1:5">
      <c r="A1966" s="14">
        <v>45861</v>
      </c>
      <c r="B1966" s="65" t="s">
        <v>14</v>
      </c>
      <c r="C1966" s="73" t="s">
        <v>122</v>
      </c>
      <c r="D1966" s="9">
        <v>-46</v>
      </c>
      <c r="E1966" s="10">
        <v>-4986262</v>
      </c>
    </row>
    <row r="1967" spans="1:5">
      <c r="A1967" s="14">
        <v>45861</v>
      </c>
      <c r="B1967" s="65" t="s">
        <v>14</v>
      </c>
      <c r="C1967" s="73" t="s">
        <v>122</v>
      </c>
      <c r="D1967" s="9">
        <v>-46</v>
      </c>
      <c r="E1967" s="10">
        <v>-4986262</v>
      </c>
    </row>
    <row r="1968" spans="1:5">
      <c r="A1968" s="14">
        <v>45861</v>
      </c>
      <c r="B1968" s="65" t="s">
        <v>14</v>
      </c>
      <c r="C1968" s="73" t="s">
        <v>122</v>
      </c>
      <c r="D1968" s="9">
        <v>-600</v>
      </c>
      <c r="E1968" s="10">
        <v>-65038200</v>
      </c>
    </row>
    <row r="1969" spans="1:5">
      <c r="A1969" s="14">
        <v>45861</v>
      </c>
      <c r="B1969" s="65" t="s">
        <v>14</v>
      </c>
      <c r="C1969" s="73" t="s">
        <v>122</v>
      </c>
      <c r="D1969" s="9">
        <v>-276</v>
      </c>
      <c r="E1969" s="10">
        <v>-29917572</v>
      </c>
    </row>
    <row r="1970" spans="1:5">
      <c r="A1970" s="14">
        <v>45861</v>
      </c>
      <c r="B1970" s="65" t="s">
        <v>14</v>
      </c>
      <c r="C1970" s="73" t="s">
        <v>122</v>
      </c>
      <c r="D1970" s="9">
        <v>-186</v>
      </c>
      <c r="E1970" s="10">
        <v>-20161842</v>
      </c>
    </row>
    <row r="1971" spans="1:5">
      <c r="A1971" s="14">
        <v>45861</v>
      </c>
      <c r="B1971" s="65" t="s">
        <v>14</v>
      </c>
      <c r="C1971" s="73" t="s">
        <v>122</v>
      </c>
      <c r="D1971" s="9">
        <v>-9</v>
      </c>
      <c r="E1971" s="10">
        <v>-975573</v>
      </c>
    </row>
    <row r="1972" spans="1:5">
      <c r="A1972" s="14">
        <v>45861</v>
      </c>
      <c r="B1972" s="65" t="s">
        <v>14</v>
      </c>
      <c r="C1972" s="73" t="s">
        <v>122</v>
      </c>
      <c r="D1972" s="9">
        <v>-184</v>
      </c>
      <c r="E1972" s="10">
        <v>-19945048</v>
      </c>
    </row>
    <row r="1973" spans="1:5">
      <c r="A1973" s="14">
        <v>45861</v>
      </c>
      <c r="B1973" s="65" t="s">
        <v>14</v>
      </c>
      <c r="C1973" s="73" t="s">
        <v>122</v>
      </c>
      <c r="D1973" s="9">
        <v>-184</v>
      </c>
      <c r="E1973" s="10">
        <v>-19945048</v>
      </c>
    </row>
    <row r="1974" spans="1:5">
      <c r="A1974" s="14">
        <v>45861</v>
      </c>
      <c r="B1974" s="65" t="s">
        <v>14</v>
      </c>
      <c r="C1974" s="73" t="s">
        <v>122</v>
      </c>
      <c r="D1974" s="9">
        <v>-9</v>
      </c>
      <c r="E1974" s="10">
        <v>-975573</v>
      </c>
    </row>
    <row r="1975" spans="1:5">
      <c r="A1975" s="14">
        <v>45861</v>
      </c>
      <c r="B1975" s="65" t="s">
        <v>14</v>
      </c>
      <c r="C1975" s="73" t="s">
        <v>121</v>
      </c>
      <c r="D1975" s="9">
        <v>463</v>
      </c>
      <c r="E1975" s="10">
        <v>49879453</v>
      </c>
    </row>
    <row r="1976" spans="1:5">
      <c r="A1976" s="14">
        <v>45861</v>
      </c>
      <c r="B1976" s="65" t="s">
        <v>14</v>
      </c>
      <c r="C1976" s="73" t="s">
        <v>122</v>
      </c>
      <c r="D1976" s="9">
        <v>-19</v>
      </c>
      <c r="E1976" s="10">
        <v>-2059543</v>
      </c>
    </row>
    <row r="1977" spans="1:5">
      <c r="A1977" s="14">
        <v>45861</v>
      </c>
      <c r="B1977" s="65" t="s">
        <v>14</v>
      </c>
      <c r="C1977" s="73" t="s">
        <v>122</v>
      </c>
      <c r="D1977" s="9">
        <v>-9</v>
      </c>
      <c r="E1977" s="10">
        <v>-975573</v>
      </c>
    </row>
    <row r="1978" spans="1:5">
      <c r="A1978" s="14">
        <v>45861</v>
      </c>
      <c r="B1978" s="65" t="s">
        <v>14</v>
      </c>
      <c r="C1978" s="73" t="s">
        <v>122</v>
      </c>
      <c r="D1978" s="9">
        <v>-68</v>
      </c>
      <c r="E1978" s="10">
        <v>-7370996</v>
      </c>
    </row>
    <row r="1979" spans="1:5">
      <c r="A1979" s="14">
        <v>45861</v>
      </c>
      <c r="B1979" s="65" t="s">
        <v>14</v>
      </c>
      <c r="C1979" s="73" t="s">
        <v>122</v>
      </c>
      <c r="D1979" s="9">
        <v>-737</v>
      </c>
      <c r="E1979" s="10">
        <v>-79888589</v>
      </c>
    </row>
    <row r="1980" spans="1:5">
      <c r="A1980" s="14">
        <v>45861</v>
      </c>
      <c r="B1980" s="65" t="s">
        <v>46</v>
      </c>
      <c r="C1980" s="73" t="s">
        <v>121</v>
      </c>
      <c r="D1980" s="9">
        <v>50</v>
      </c>
      <c r="E1980" s="10">
        <v>5226800</v>
      </c>
    </row>
    <row r="1981" spans="1:5">
      <c r="A1981" s="14">
        <v>45861</v>
      </c>
      <c r="B1981" s="65" t="s">
        <v>14</v>
      </c>
      <c r="C1981" s="73" t="s">
        <v>122</v>
      </c>
      <c r="D1981" s="9">
        <v>-11</v>
      </c>
      <c r="E1981" s="10">
        <v>-1192367</v>
      </c>
    </row>
    <row r="1982" spans="1:5">
      <c r="A1982" s="14">
        <v>45861</v>
      </c>
      <c r="B1982" s="65" t="s">
        <v>14</v>
      </c>
      <c r="C1982" s="73" t="s">
        <v>122</v>
      </c>
      <c r="D1982" s="9">
        <v>-468</v>
      </c>
      <c r="E1982" s="10">
        <v>-50729796</v>
      </c>
    </row>
    <row r="1983" spans="1:5">
      <c r="A1983" s="14">
        <v>45861</v>
      </c>
      <c r="B1983" s="65" t="s">
        <v>14</v>
      </c>
      <c r="C1983" s="73" t="s">
        <v>122</v>
      </c>
      <c r="D1983" s="9">
        <v>-352</v>
      </c>
      <c r="E1983" s="10">
        <v>-38155744</v>
      </c>
    </row>
    <row r="1984" spans="1:5">
      <c r="A1984" s="14">
        <v>45861</v>
      </c>
      <c r="B1984" s="65" t="s">
        <v>14</v>
      </c>
      <c r="C1984" s="73" t="s">
        <v>122</v>
      </c>
      <c r="D1984" s="9">
        <v>-92</v>
      </c>
      <c r="E1984" s="10">
        <v>-9972524</v>
      </c>
    </row>
    <row r="1985" spans="1:5">
      <c r="A1985" s="14">
        <v>45861</v>
      </c>
      <c r="B1985" s="65" t="s">
        <v>90</v>
      </c>
      <c r="C1985" s="73" t="s">
        <v>121</v>
      </c>
      <c r="D1985" s="9">
        <v>9</v>
      </c>
      <c r="E1985" s="10">
        <v>985122</v>
      </c>
    </row>
    <row r="1986" spans="1:5">
      <c r="A1986" s="14">
        <v>45861</v>
      </c>
      <c r="B1986" s="65" t="s">
        <v>14</v>
      </c>
      <c r="C1986" s="73" t="s">
        <v>121</v>
      </c>
      <c r="D1986" s="9">
        <v>37</v>
      </c>
      <c r="E1986" s="10">
        <v>3988859</v>
      </c>
    </row>
    <row r="1987" spans="1:5">
      <c r="A1987" s="14">
        <v>45861</v>
      </c>
      <c r="B1987" s="65" t="s">
        <v>14</v>
      </c>
      <c r="C1987" s="73" t="s">
        <v>122</v>
      </c>
      <c r="D1987" s="9">
        <v>-46</v>
      </c>
      <c r="E1987" s="10">
        <v>-4986262</v>
      </c>
    </row>
    <row r="1988" spans="1:5">
      <c r="A1988" s="14">
        <v>45861</v>
      </c>
      <c r="B1988" s="65" t="s">
        <v>14</v>
      </c>
      <c r="C1988" s="73" t="s">
        <v>122</v>
      </c>
      <c r="D1988" s="9">
        <v>-78</v>
      </c>
      <c r="E1988" s="10">
        <v>-8454966</v>
      </c>
    </row>
    <row r="1989" spans="1:5">
      <c r="A1989" s="14">
        <v>45861</v>
      </c>
      <c r="B1989" s="65" t="s">
        <v>14</v>
      </c>
      <c r="C1989" s="73" t="s">
        <v>122</v>
      </c>
      <c r="D1989" s="9">
        <v>-138</v>
      </c>
      <c r="E1989" s="10">
        <v>-14958786</v>
      </c>
    </row>
    <row r="1990" spans="1:5">
      <c r="A1990" s="14">
        <v>45861</v>
      </c>
      <c r="B1990" s="65" t="s">
        <v>14</v>
      </c>
      <c r="C1990" s="73" t="s">
        <v>121</v>
      </c>
      <c r="D1990" s="9">
        <v>93</v>
      </c>
      <c r="E1990" s="10">
        <v>10105101</v>
      </c>
    </row>
    <row r="1991" spans="1:5">
      <c r="A1991" s="14">
        <v>45861</v>
      </c>
      <c r="B1991" s="65" t="s">
        <v>14</v>
      </c>
      <c r="C1991" s="73" t="s">
        <v>121</v>
      </c>
      <c r="D1991" s="9">
        <v>14</v>
      </c>
      <c r="E1991" s="10">
        <v>1509298</v>
      </c>
    </row>
    <row r="1992" spans="1:5">
      <c r="A1992" s="14">
        <v>45861</v>
      </c>
      <c r="B1992" s="65" t="s">
        <v>14</v>
      </c>
      <c r="C1992" s="73" t="s">
        <v>121</v>
      </c>
      <c r="D1992" s="9">
        <v>76</v>
      </c>
      <c r="E1992" s="10">
        <v>8193332</v>
      </c>
    </row>
    <row r="1993" spans="1:5">
      <c r="A1993" s="14">
        <v>45861</v>
      </c>
      <c r="B1993" s="65" t="s">
        <v>14</v>
      </c>
      <c r="C1993" s="73" t="s">
        <v>121</v>
      </c>
      <c r="D1993" s="9">
        <v>9</v>
      </c>
      <c r="E1993" s="10">
        <v>970263</v>
      </c>
    </row>
    <row r="1994" spans="1:5">
      <c r="A1994" s="14">
        <v>45861</v>
      </c>
      <c r="B1994" s="65" t="s">
        <v>14</v>
      </c>
      <c r="C1994" s="73" t="s">
        <v>122</v>
      </c>
      <c r="D1994" s="9">
        <v>-17</v>
      </c>
      <c r="E1994" s="10">
        <v>-1842749</v>
      </c>
    </row>
    <row r="1995" spans="1:5">
      <c r="A1995" s="14">
        <v>45861</v>
      </c>
      <c r="B1995" s="65" t="s">
        <v>14</v>
      </c>
      <c r="C1995" s="73" t="s">
        <v>121</v>
      </c>
      <c r="D1995" s="9">
        <v>185</v>
      </c>
      <c r="E1995" s="10">
        <v>19944295</v>
      </c>
    </row>
    <row r="1996" spans="1:5">
      <c r="A1996" s="14">
        <v>45861</v>
      </c>
      <c r="B1996" s="65" t="s">
        <v>14</v>
      </c>
      <c r="C1996" s="73" t="s">
        <v>121</v>
      </c>
      <c r="D1996" s="9">
        <v>9</v>
      </c>
      <c r="E1996" s="10">
        <v>970263</v>
      </c>
    </row>
    <row r="1997" spans="1:5">
      <c r="A1997" s="14">
        <v>45861</v>
      </c>
      <c r="B1997" s="65" t="s">
        <v>14</v>
      </c>
      <c r="C1997" s="73" t="s">
        <v>121</v>
      </c>
      <c r="D1997" s="9">
        <v>463</v>
      </c>
      <c r="E1997" s="10">
        <v>49914641</v>
      </c>
    </row>
    <row r="1998" spans="1:5">
      <c r="A1998" s="14">
        <v>45861</v>
      </c>
      <c r="B1998" s="65" t="s">
        <v>14</v>
      </c>
      <c r="C1998" s="73" t="s">
        <v>121</v>
      </c>
      <c r="D1998" s="9">
        <v>47</v>
      </c>
      <c r="E1998" s="10">
        <v>5066929</v>
      </c>
    </row>
    <row r="1999" spans="1:5">
      <c r="A1999" s="14">
        <v>45861</v>
      </c>
      <c r="B1999" s="65" t="s">
        <v>14</v>
      </c>
      <c r="C1999" s="73" t="s">
        <v>121</v>
      </c>
      <c r="D1999" s="9">
        <v>46</v>
      </c>
      <c r="E1999" s="10">
        <v>4981432</v>
      </c>
    </row>
    <row r="2000" spans="1:5">
      <c r="A2000" s="14">
        <v>45861</v>
      </c>
      <c r="B2000" s="65" t="s">
        <v>14</v>
      </c>
      <c r="C2000" s="73" t="s">
        <v>121</v>
      </c>
      <c r="D2000" s="9">
        <v>463</v>
      </c>
      <c r="E2000" s="10">
        <v>49914641</v>
      </c>
    </row>
    <row r="2001" spans="1:5">
      <c r="A2001" s="14">
        <v>45861</v>
      </c>
      <c r="B2001" s="65" t="s">
        <v>14</v>
      </c>
      <c r="C2001" s="73" t="s">
        <v>122</v>
      </c>
      <c r="D2001" s="9">
        <v>-94</v>
      </c>
      <c r="E2001" s="10">
        <v>-10189318</v>
      </c>
    </row>
    <row r="2002" spans="1:5">
      <c r="A2002" s="14">
        <v>45861</v>
      </c>
      <c r="B2002" s="65" t="s">
        <v>90</v>
      </c>
      <c r="C2002" s="73" t="s">
        <v>121</v>
      </c>
      <c r="D2002" s="9">
        <v>46</v>
      </c>
      <c r="E2002" s="10">
        <v>5035804</v>
      </c>
    </row>
    <row r="2003" spans="1:5">
      <c r="A2003" s="14">
        <v>45861</v>
      </c>
      <c r="B2003" s="65" t="s">
        <v>46</v>
      </c>
      <c r="C2003" s="73" t="s">
        <v>121</v>
      </c>
      <c r="D2003" s="9">
        <v>45</v>
      </c>
      <c r="E2003" s="10">
        <v>4722075</v>
      </c>
    </row>
    <row r="2004" spans="1:5">
      <c r="A2004" s="14">
        <v>45861</v>
      </c>
      <c r="B2004" s="65" t="s">
        <v>14</v>
      </c>
      <c r="C2004" s="73" t="s">
        <v>122</v>
      </c>
      <c r="D2004" s="9">
        <v>-11</v>
      </c>
      <c r="E2004" s="10">
        <v>-1192367</v>
      </c>
    </row>
    <row r="2005" spans="1:5">
      <c r="A2005" s="14">
        <v>45861</v>
      </c>
      <c r="B2005" s="65" t="s">
        <v>14</v>
      </c>
      <c r="C2005" s="73" t="s">
        <v>122</v>
      </c>
      <c r="D2005" s="9">
        <v>-9778</v>
      </c>
      <c r="E2005" s="10">
        <v>-1059905866</v>
      </c>
    </row>
    <row r="2006" spans="1:5">
      <c r="A2006" s="14">
        <v>45861</v>
      </c>
      <c r="B2006" s="65" t="s">
        <v>14</v>
      </c>
      <c r="C2006" s="73" t="s">
        <v>122</v>
      </c>
      <c r="D2006" s="9">
        <v>-10</v>
      </c>
      <c r="E2006" s="10">
        <v>-1083970</v>
      </c>
    </row>
    <row r="2007" spans="1:5">
      <c r="A2007" s="14">
        <v>45861</v>
      </c>
      <c r="B2007" s="65" t="s">
        <v>14</v>
      </c>
      <c r="C2007" s="73" t="s">
        <v>122</v>
      </c>
      <c r="D2007" s="9">
        <v>-1848</v>
      </c>
      <c r="E2007" s="10">
        <v>-200317656</v>
      </c>
    </row>
    <row r="2008" spans="1:5">
      <c r="A2008" s="14">
        <v>45861</v>
      </c>
      <c r="B2008" s="65" t="s">
        <v>14</v>
      </c>
      <c r="C2008" s="73" t="s">
        <v>121</v>
      </c>
      <c r="D2008" s="9">
        <v>93</v>
      </c>
      <c r="E2008" s="10">
        <v>10026051</v>
      </c>
    </row>
    <row r="2009" spans="1:5">
      <c r="A2009" s="14">
        <v>45861</v>
      </c>
      <c r="B2009" s="65" t="s">
        <v>14</v>
      </c>
      <c r="C2009" s="73" t="s">
        <v>121</v>
      </c>
      <c r="D2009" s="9">
        <v>9</v>
      </c>
      <c r="E2009" s="10">
        <v>974511</v>
      </c>
    </row>
    <row r="2010" spans="1:5">
      <c r="A2010" s="14">
        <v>45861</v>
      </c>
      <c r="B2010" s="65" t="s">
        <v>14</v>
      </c>
      <c r="C2010" s="73" t="s">
        <v>121</v>
      </c>
      <c r="D2010" s="9">
        <v>463</v>
      </c>
      <c r="E2010" s="10">
        <v>49879453</v>
      </c>
    </row>
    <row r="2011" spans="1:5">
      <c r="A2011" s="14">
        <v>45861</v>
      </c>
      <c r="B2011" s="65" t="s">
        <v>14</v>
      </c>
      <c r="C2011" s="73" t="s">
        <v>121</v>
      </c>
      <c r="D2011" s="9">
        <v>132</v>
      </c>
      <c r="E2011" s="10">
        <v>14230524</v>
      </c>
    </row>
    <row r="2012" spans="1:5">
      <c r="A2012" s="14">
        <v>45861</v>
      </c>
      <c r="B2012" s="65" t="s">
        <v>14</v>
      </c>
      <c r="C2012" s="73" t="s">
        <v>122</v>
      </c>
      <c r="D2012" s="9">
        <v>-92</v>
      </c>
      <c r="E2012" s="10">
        <v>-9972524</v>
      </c>
    </row>
    <row r="2013" spans="1:5">
      <c r="A2013" s="14">
        <v>45861</v>
      </c>
      <c r="B2013" s="65" t="s">
        <v>14</v>
      </c>
      <c r="C2013" s="73" t="s">
        <v>122</v>
      </c>
      <c r="D2013" s="9">
        <v>-27</v>
      </c>
      <c r="E2013" s="10">
        <v>-2926719</v>
      </c>
    </row>
    <row r="2014" spans="1:5">
      <c r="A2014" s="14">
        <v>45861</v>
      </c>
      <c r="B2014" s="65" t="s">
        <v>14</v>
      </c>
      <c r="C2014" s="73" t="s">
        <v>122</v>
      </c>
      <c r="D2014" s="9">
        <v>-922</v>
      </c>
      <c r="E2014" s="10">
        <v>-99942034</v>
      </c>
    </row>
    <row r="2015" spans="1:5">
      <c r="A2015" s="14">
        <v>45861</v>
      </c>
      <c r="B2015" s="65" t="s">
        <v>14</v>
      </c>
      <c r="C2015" s="73" t="s">
        <v>121</v>
      </c>
      <c r="D2015" s="9">
        <v>17</v>
      </c>
      <c r="E2015" s="10">
        <v>1832719</v>
      </c>
    </row>
    <row r="2016" spans="1:5">
      <c r="A2016" s="14">
        <v>45861</v>
      </c>
      <c r="B2016" s="65" t="s">
        <v>15</v>
      </c>
      <c r="C2016" s="73" t="s">
        <v>121</v>
      </c>
      <c r="D2016" s="9">
        <v>186</v>
      </c>
      <c r="E2016" s="10">
        <v>20324964</v>
      </c>
    </row>
    <row r="2017" spans="1:5">
      <c r="A2017" s="14">
        <v>45861</v>
      </c>
      <c r="B2017" s="65" t="s">
        <v>14</v>
      </c>
      <c r="C2017" s="73" t="s">
        <v>121</v>
      </c>
      <c r="D2017" s="9">
        <v>139</v>
      </c>
      <c r="E2017" s="10">
        <v>14971968</v>
      </c>
    </row>
    <row r="2018" spans="1:5">
      <c r="A2018" s="14">
        <v>45861</v>
      </c>
      <c r="B2018" s="65" t="s">
        <v>14</v>
      </c>
      <c r="C2018" s="73" t="s">
        <v>121</v>
      </c>
      <c r="D2018" s="9">
        <v>46</v>
      </c>
      <c r="E2018" s="10">
        <v>4961514</v>
      </c>
    </row>
    <row r="2019" spans="1:5">
      <c r="A2019" s="14">
        <v>45861</v>
      </c>
      <c r="B2019" s="65" t="s">
        <v>14</v>
      </c>
      <c r="C2019" s="73" t="s">
        <v>122</v>
      </c>
      <c r="D2019" s="9">
        <v>-92</v>
      </c>
      <c r="E2019" s="10">
        <v>-9972524</v>
      </c>
    </row>
    <row r="2020" spans="1:5">
      <c r="A2020" s="14">
        <v>45861</v>
      </c>
      <c r="B2020" s="65" t="s">
        <v>14</v>
      </c>
      <c r="C2020" s="73" t="s">
        <v>121</v>
      </c>
      <c r="D2020" s="9">
        <v>463</v>
      </c>
      <c r="E2020" s="10">
        <v>49914641</v>
      </c>
    </row>
    <row r="2021" spans="1:5">
      <c r="A2021" s="14">
        <v>45861</v>
      </c>
      <c r="B2021" s="65" t="s">
        <v>46</v>
      </c>
      <c r="C2021" s="73" t="s">
        <v>121</v>
      </c>
      <c r="D2021" s="9">
        <v>35</v>
      </c>
      <c r="E2021" s="10">
        <v>3614380</v>
      </c>
    </row>
    <row r="2022" spans="1:5">
      <c r="A2022" s="14">
        <v>45861</v>
      </c>
      <c r="B2022" s="65" t="s">
        <v>14</v>
      </c>
      <c r="C2022" s="73" t="s">
        <v>122</v>
      </c>
      <c r="D2022" s="9">
        <v>-922</v>
      </c>
      <c r="E2022" s="10">
        <v>-99942034</v>
      </c>
    </row>
    <row r="2023" spans="1:5">
      <c r="A2023" s="14">
        <v>45861</v>
      </c>
      <c r="B2023" s="65" t="s">
        <v>14</v>
      </c>
      <c r="C2023" s="73" t="s">
        <v>122</v>
      </c>
      <c r="D2023" s="9">
        <v>-92</v>
      </c>
      <c r="E2023" s="10">
        <v>-9972524</v>
      </c>
    </row>
    <row r="2024" spans="1:5">
      <c r="A2024" s="14">
        <v>45861</v>
      </c>
      <c r="B2024" s="65" t="s">
        <v>14</v>
      </c>
      <c r="C2024" s="73" t="s">
        <v>121</v>
      </c>
      <c r="D2024" s="9">
        <v>92</v>
      </c>
      <c r="E2024" s="10">
        <v>9918244</v>
      </c>
    </row>
    <row r="2025" spans="1:5">
      <c r="A2025" s="14">
        <v>45861</v>
      </c>
      <c r="B2025" s="65" t="s">
        <v>14</v>
      </c>
      <c r="C2025" s="73" t="s">
        <v>122</v>
      </c>
      <c r="D2025" s="9">
        <v>-1014</v>
      </c>
      <c r="E2025" s="10">
        <v>-109914558</v>
      </c>
    </row>
    <row r="2026" spans="1:5">
      <c r="A2026" s="14">
        <v>45861</v>
      </c>
      <c r="B2026" s="65" t="s">
        <v>14</v>
      </c>
      <c r="C2026" s="73" t="s">
        <v>122</v>
      </c>
      <c r="D2026" s="9">
        <v>-92</v>
      </c>
      <c r="E2026" s="10">
        <v>-9972524</v>
      </c>
    </row>
    <row r="2027" spans="1:5">
      <c r="A2027" s="14">
        <v>45861</v>
      </c>
      <c r="B2027" s="65" t="s">
        <v>14</v>
      </c>
      <c r="C2027" s="73" t="s">
        <v>122</v>
      </c>
      <c r="D2027" s="9">
        <v>-14</v>
      </c>
      <c r="E2027" s="10">
        <v>-1517558</v>
      </c>
    </row>
    <row r="2028" spans="1:5">
      <c r="A2028" s="14">
        <v>45861</v>
      </c>
      <c r="B2028" s="65" t="s">
        <v>14</v>
      </c>
      <c r="C2028" s="73" t="s">
        <v>122</v>
      </c>
      <c r="D2028" s="9">
        <v>-61</v>
      </c>
      <c r="E2028" s="10">
        <v>-6612217</v>
      </c>
    </row>
    <row r="2029" spans="1:5">
      <c r="A2029" s="14">
        <v>45861</v>
      </c>
      <c r="B2029" s="65" t="s">
        <v>14</v>
      </c>
      <c r="C2029" s="73" t="s">
        <v>122</v>
      </c>
      <c r="D2029" s="9">
        <v>-9</v>
      </c>
      <c r="E2029" s="10">
        <v>-975573</v>
      </c>
    </row>
    <row r="2030" spans="1:5">
      <c r="A2030" s="14">
        <v>45861</v>
      </c>
      <c r="B2030" s="65" t="s">
        <v>14</v>
      </c>
      <c r="C2030" s="73" t="s">
        <v>121</v>
      </c>
      <c r="D2030" s="9">
        <v>93</v>
      </c>
      <c r="E2030" s="10">
        <v>10105101</v>
      </c>
    </row>
    <row r="2031" spans="1:5">
      <c r="A2031" s="14">
        <v>45861</v>
      </c>
      <c r="B2031" s="65" t="s">
        <v>14</v>
      </c>
      <c r="C2031" s="73" t="s">
        <v>122</v>
      </c>
      <c r="D2031" s="9">
        <v>-92</v>
      </c>
      <c r="E2031" s="10">
        <v>-9972524</v>
      </c>
    </row>
    <row r="2032" spans="1:5">
      <c r="A2032" s="14">
        <v>45861</v>
      </c>
      <c r="B2032" s="65" t="s">
        <v>14</v>
      </c>
      <c r="C2032" s="73" t="s">
        <v>121</v>
      </c>
      <c r="D2032" s="9">
        <v>241</v>
      </c>
      <c r="E2032" s="10">
        <v>25981487</v>
      </c>
    </row>
    <row r="2033" spans="1:5">
      <c r="A2033" s="14">
        <v>45861</v>
      </c>
      <c r="B2033" s="65" t="s">
        <v>90</v>
      </c>
      <c r="C2033" s="73" t="s">
        <v>121</v>
      </c>
      <c r="D2033" s="9">
        <v>27</v>
      </c>
      <c r="E2033" s="10">
        <v>2935575</v>
      </c>
    </row>
    <row r="2034" spans="1:5">
      <c r="A2034" s="14">
        <v>45861</v>
      </c>
      <c r="B2034" s="65" t="s">
        <v>14</v>
      </c>
      <c r="C2034" s="73" t="s">
        <v>121</v>
      </c>
      <c r="D2034" s="9">
        <v>463</v>
      </c>
      <c r="E2034" s="10">
        <v>49914641</v>
      </c>
    </row>
    <row r="2035" spans="1:5">
      <c r="A2035" s="14">
        <v>45861</v>
      </c>
      <c r="B2035" s="65" t="s">
        <v>14</v>
      </c>
      <c r="C2035" s="73" t="s">
        <v>122</v>
      </c>
      <c r="D2035" s="9">
        <v>-461</v>
      </c>
      <c r="E2035" s="10">
        <v>-49971017</v>
      </c>
    </row>
    <row r="2036" spans="1:5">
      <c r="A2036" s="14">
        <v>45861</v>
      </c>
      <c r="B2036" s="65" t="s">
        <v>90</v>
      </c>
      <c r="C2036" s="73" t="s">
        <v>121</v>
      </c>
      <c r="D2036" s="9">
        <v>27</v>
      </c>
      <c r="E2036" s="10">
        <v>2929338</v>
      </c>
    </row>
    <row r="2037" spans="1:5">
      <c r="A2037" s="14">
        <v>45861</v>
      </c>
      <c r="B2037" s="65" t="s">
        <v>46</v>
      </c>
      <c r="C2037" s="73" t="s">
        <v>121</v>
      </c>
      <c r="D2037" s="9">
        <v>27</v>
      </c>
      <c r="E2037" s="10">
        <v>2827251</v>
      </c>
    </row>
    <row r="2038" spans="1:5">
      <c r="A2038" s="14">
        <v>45861</v>
      </c>
      <c r="B2038" s="65" t="s">
        <v>14</v>
      </c>
      <c r="C2038" s="73" t="s">
        <v>122</v>
      </c>
      <c r="D2038" s="9">
        <v>-184</v>
      </c>
      <c r="E2038" s="10">
        <v>-19945048</v>
      </c>
    </row>
    <row r="2039" spans="1:5">
      <c r="A2039" s="14">
        <v>45861</v>
      </c>
      <c r="B2039" s="65" t="s">
        <v>14</v>
      </c>
      <c r="C2039" s="73" t="s">
        <v>121</v>
      </c>
      <c r="D2039" s="9">
        <v>9</v>
      </c>
      <c r="E2039" s="10">
        <v>970263</v>
      </c>
    </row>
    <row r="2040" spans="1:5">
      <c r="A2040" s="14">
        <v>45861</v>
      </c>
      <c r="B2040" s="65" t="s">
        <v>14</v>
      </c>
      <c r="C2040" s="73" t="s">
        <v>122</v>
      </c>
      <c r="D2040" s="9">
        <v>-92</v>
      </c>
      <c r="E2040" s="10">
        <v>-9972524</v>
      </c>
    </row>
    <row r="2041" spans="1:5">
      <c r="A2041" s="14">
        <v>45861</v>
      </c>
      <c r="B2041" s="65" t="s">
        <v>14</v>
      </c>
      <c r="C2041" s="73" t="s">
        <v>122</v>
      </c>
      <c r="D2041" s="9">
        <v>-29</v>
      </c>
      <c r="E2041" s="10">
        <v>-3143513</v>
      </c>
    </row>
    <row r="2042" spans="1:5">
      <c r="A2042" s="14">
        <v>45861</v>
      </c>
      <c r="B2042" s="65" t="s">
        <v>15</v>
      </c>
      <c r="C2042" s="73" t="s">
        <v>121</v>
      </c>
      <c r="D2042" s="9">
        <v>9</v>
      </c>
      <c r="E2042" s="10">
        <v>991251</v>
      </c>
    </row>
    <row r="2043" spans="1:5">
      <c r="A2043" s="14">
        <v>45862</v>
      </c>
      <c r="B2043" s="65" t="s">
        <v>14</v>
      </c>
      <c r="C2043" s="73" t="s">
        <v>121</v>
      </c>
      <c r="D2043" s="9">
        <v>157</v>
      </c>
      <c r="E2043" s="10">
        <v>16931665</v>
      </c>
    </row>
    <row r="2044" spans="1:5">
      <c r="A2044" s="14">
        <v>45862</v>
      </c>
      <c r="B2044" s="65" t="s">
        <v>90</v>
      </c>
      <c r="C2044" s="73" t="s">
        <v>121</v>
      </c>
      <c r="D2044" s="9">
        <v>695</v>
      </c>
      <c r="E2044" s="10">
        <v>76111535</v>
      </c>
    </row>
    <row r="2045" spans="1:5">
      <c r="A2045" s="14">
        <v>45862</v>
      </c>
      <c r="B2045" s="65" t="s">
        <v>14</v>
      </c>
      <c r="C2045" s="73" t="s">
        <v>121</v>
      </c>
      <c r="D2045" s="9">
        <v>463</v>
      </c>
      <c r="E2045" s="10">
        <v>49932235</v>
      </c>
    </row>
    <row r="2046" spans="1:5">
      <c r="A2046" s="14">
        <v>45862</v>
      </c>
      <c r="B2046" s="65" t="s">
        <v>90</v>
      </c>
      <c r="C2046" s="73" t="s">
        <v>121</v>
      </c>
      <c r="D2046" s="9">
        <v>462</v>
      </c>
      <c r="E2046" s="10">
        <v>50595006</v>
      </c>
    </row>
    <row r="2047" spans="1:5">
      <c r="A2047" s="14">
        <v>45862</v>
      </c>
      <c r="B2047" s="65" t="s">
        <v>90</v>
      </c>
      <c r="C2047" s="73" t="s">
        <v>121</v>
      </c>
      <c r="D2047" s="9">
        <v>925</v>
      </c>
      <c r="E2047" s="10">
        <v>101374450</v>
      </c>
    </row>
    <row r="2048" spans="1:5">
      <c r="A2048" s="14">
        <v>45862</v>
      </c>
      <c r="B2048" s="65" t="s">
        <v>14</v>
      </c>
      <c r="C2048" s="73" t="s">
        <v>121</v>
      </c>
      <c r="D2048" s="9">
        <v>18</v>
      </c>
      <c r="E2048" s="10">
        <v>1941210</v>
      </c>
    </row>
    <row r="2049" spans="1:5">
      <c r="A2049" s="14">
        <v>45862</v>
      </c>
      <c r="B2049" s="65" t="s">
        <v>14</v>
      </c>
      <c r="C2049" s="73" t="s">
        <v>121</v>
      </c>
      <c r="D2049" s="9">
        <v>169</v>
      </c>
      <c r="E2049" s="10">
        <v>18225805</v>
      </c>
    </row>
    <row r="2050" spans="1:5">
      <c r="A2050" s="14">
        <v>45862</v>
      </c>
      <c r="B2050" s="65" t="s">
        <v>14</v>
      </c>
      <c r="C2050" s="73" t="s">
        <v>121</v>
      </c>
      <c r="D2050" s="9">
        <v>278</v>
      </c>
      <c r="E2050" s="10">
        <v>29980910</v>
      </c>
    </row>
    <row r="2051" spans="1:5">
      <c r="A2051" s="14">
        <v>45862</v>
      </c>
      <c r="B2051" s="65" t="s">
        <v>14</v>
      </c>
      <c r="C2051" s="73" t="s">
        <v>121</v>
      </c>
      <c r="D2051" s="9">
        <v>80</v>
      </c>
      <c r="E2051" s="10">
        <v>8627600</v>
      </c>
    </row>
    <row r="2052" spans="1:5">
      <c r="A2052" s="14">
        <v>45862</v>
      </c>
      <c r="B2052" s="65" t="s">
        <v>14</v>
      </c>
      <c r="C2052" s="73" t="s">
        <v>121</v>
      </c>
      <c r="D2052" s="9">
        <v>245</v>
      </c>
      <c r="E2052" s="10">
        <v>26422025</v>
      </c>
    </row>
    <row r="2053" spans="1:5">
      <c r="A2053" s="14">
        <v>45862</v>
      </c>
      <c r="B2053" s="65" t="s">
        <v>14</v>
      </c>
      <c r="C2053" s="73" t="s">
        <v>121</v>
      </c>
      <c r="D2053" s="9">
        <v>33</v>
      </c>
      <c r="E2053" s="10">
        <v>3558885</v>
      </c>
    </row>
    <row r="2054" spans="1:5">
      <c r="A2054" s="14">
        <v>45862</v>
      </c>
      <c r="B2054" s="65" t="s">
        <v>14</v>
      </c>
      <c r="C2054" s="73" t="s">
        <v>122</v>
      </c>
      <c r="D2054" s="9">
        <v>-2183</v>
      </c>
      <c r="E2054" s="10">
        <v>-236672128</v>
      </c>
    </row>
    <row r="2055" spans="1:5">
      <c r="A2055" s="14">
        <v>45862</v>
      </c>
      <c r="B2055" s="65" t="s">
        <v>46</v>
      </c>
      <c r="C2055" s="73" t="s">
        <v>121</v>
      </c>
      <c r="D2055" s="9">
        <v>287</v>
      </c>
      <c r="E2055" s="10">
        <v>29982316</v>
      </c>
    </row>
    <row r="2056" spans="1:5">
      <c r="A2056" s="14">
        <v>45862</v>
      </c>
      <c r="B2056" s="65" t="s">
        <v>14</v>
      </c>
      <c r="C2056" s="73" t="s">
        <v>122</v>
      </c>
      <c r="D2056" s="9">
        <v>-221</v>
      </c>
      <c r="E2056" s="10">
        <v>-23959936</v>
      </c>
    </row>
    <row r="2057" spans="1:5">
      <c r="A2057" s="14">
        <v>45862</v>
      </c>
      <c r="B2057" s="65" t="s">
        <v>14</v>
      </c>
      <c r="C2057" s="73" t="s">
        <v>122</v>
      </c>
      <c r="D2057" s="9">
        <v>-112</v>
      </c>
      <c r="E2057" s="10">
        <v>-12142592</v>
      </c>
    </row>
    <row r="2058" spans="1:5">
      <c r="A2058" s="14">
        <v>45862</v>
      </c>
      <c r="B2058" s="65" t="s">
        <v>14</v>
      </c>
      <c r="C2058" s="73" t="s">
        <v>122</v>
      </c>
      <c r="D2058" s="9">
        <v>-15</v>
      </c>
      <c r="E2058" s="10">
        <v>-1626240</v>
      </c>
    </row>
    <row r="2059" spans="1:5">
      <c r="A2059" s="14">
        <v>45862</v>
      </c>
      <c r="B2059" s="65" t="s">
        <v>90</v>
      </c>
      <c r="C2059" s="73" t="s">
        <v>121</v>
      </c>
      <c r="D2059" s="9">
        <v>927</v>
      </c>
      <c r="E2059" s="10">
        <v>101473128</v>
      </c>
    </row>
    <row r="2060" spans="1:5">
      <c r="A2060" s="14">
        <v>45862</v>
      </c>
      <c r="B2060" s="65" t="s">
        <v>46</v>
      </c>
      <c r="C2060" s="73" t="s">
        <v>121</v>
      </c>
      <c r="D2060" s="9">
        <v>9</v>
      </c>
      <c r="E2060" s="10">
        <v>944604</v>
      </c>
    </row>
    <row r="2061" spans="1:5">
      <c r="A2061" s="14">
        <v>45862</v>
      </c>
      <c r="B2061" s="65" t="s">
        <v>90</v>
      </c>
      <c r="C2061" s="73" t="s">
        <v>121</v>
      </c>
      <c r="D2061" s="9">
        <v>463</v>
      </c>
      <c r="E2061" s="10">
        <v>50681832</v>
      </c>
    </row>
    <row r="2062" spans="1:5">
      <c r="A2062" s="14">
        <v>45862</v>
      </c>
      <c r="B2062" s="65" t="s">
        <v>14</v>
      </c>
      <c r="C2062" s="73" t="s">
        <v>121</v>
      </c>
      <c r="D2062" s="9">
        <v>55</v>
      </c>
      <c r="E2062" s="10">
        <v>5923115</v>
      </c>
    </row>
    <row r="2063" spans="1:5">
      <c r="A2063" s="14">
        <v>45862</v>
      </c>
      <c r="B2063" s="65" t="s">
        <v>14</v>
      </c>
      <c r="C2063" s="73" t="s">
        <v>122</v>
      </c>
      <c r="D2063" s="9">
        <v>-645</v>
      </c>
      <c r="E2063" s="10">
        <v>-69928320</v>
      </c>
    </row>
    <row r="2064" spans="1:5">
      <c r="A2064" s="14">
        <v>45862</v>
      </c>
      <c r="B2064" s="65" t="s">
        <v>15</v>
      </c>
      <c r="C2064" s="73" t="s">
        <v>121</v>
      </c>
      <c r="D2064" s="9">
        <v>85</v>
      </c>
      <c r="E2064" s="10">
        <v>9358925</v>
      </c>
    </row>
    <row r="2065" spans="1:5">
      <c r="A2065" s="14">
        <v>45862</v>
      </c>
      <c r="B2065" s="65" t="s">
        <v>14</v>
      </c>
      <c r="C2065" s="73" t="s">
        <v>122</v>
      </c>
      <c r="D2065" s="9">
        <v>-92</v>
      </c>
      <c r="E2065" s="10">
        <v>-9974272</v>
      </c>
    </row>
    <row r="2066" spans="1:5">
      <c r="A2066" s="14">
        <v>45862</v>
      </c>
      <c r="B2066" s="65" t="s">
        <v>14</v>
      </c>
      <c r="C2066" s="73" t="s">
        <v>122</v>
      </c>
      <c r="D2066" s="9">
        <v>-9</v>
      </c>
      <c r="E2066" s="10">
        <v>-975744</v>
      </c>
    </row>
    <row r="2067" spans="1:5">
      <c r="A2067" s="14">
        <v>45862</v>
      </c>
      <c r="B2067" s="65" t="s">
        <v>14</v>
      </c>
      <c r="C2067" s="73" t="s">
        <v>122</v>
      </c>
      <c r="D2067" s="9">
        <v>-9</v>
      </c>
      <c r="E2067" s="10">
        <v>-975744</v>
      </c>
    </row>
    <row r="2068" spans="1:5">
      <c r="A2068" s="14">
        <v>45862</v>
      </c>
      <c r="B2068" s="65" t="s">
        <v>14</v>
      </c>
      <c r="C2068" s="73" t="s">
        <v>122</v>
      </c>
      <c r="D2068" s="9">
        <v>-111</v>
      </c>
      <c r="E2068" s="10">
        <v>-12034176</v>
      </c>
    </row>
    <row r="2069" spans="1:5">
      <c r="A2069" s="14">
        <v>45862</v>
      </c>
      <c r="B2069" s="65" t="s">
        <v>14</v>
      </c>
      <c r="C2069" s="73" t="s">
        <v>122</v>
      </c>
      <c r="D2069" s="9">
        <v>-460</v>
      </c>
      <c r="E2069" s="10">
        <v>-49871360</v>
      </c>
    </row>
    <row r="2070" spans="1:5">
      <c r="A2070" s="14">
        <v>45862</v>
      </c>
      <c r="B2070" s="65" t="s">
        <v>14</v>
      </c>
      <c r="C2070" s="73" t="s">
        <v>122</v>
      </c>
      <c r="D2070" s="9">
        <v>-228</v>
      </c>
      <c r="E2070" s="10">
        <v>-24718848</v>
      </c>
    </row>
    <row r="2071" spans="1:5">
      <c r="A2071" s="14">
        <v>45862</v>
      </c>
      <c r="B2071" s="65" t="s">
        <v>14</v>
      </c>
      <c r="C2071" s="73" t="s">
        <v>122</v>
      </c>
      <c r="D2071" s="9">
        <v>-101</v>
      </c>
      <c r="E2071" s="10">
        <v>-10950016</v>
      </c>
    </row>
    <row r="2072" spans="1:5">
      <c r="A2072" s="14">
        <v>45862</v>
      </c>
      <c r="B2072" s="65" t="s">
        <v>14</v>
      </c>
      <c r="C2072" s="73" t="s">
        <v>122</v>
      </c>
      <c r="D2072" s="9">
        <v>-19</v>
      </c>
      <c r="E2072" s="10">
        <v>-2059904</v>
      </c>
    </row>
    <row r="2073" spans="1:5">
      <c r="A2073" s="14">
        <v>45862</v>
      </c>
      <c r="B2073" s="65" t="s">
        <v>14</v>
      </c>
      <c r="C2073" s="73" t="s">
        <v>122</v>
      </c>
      <c r="D2073" s="9">
        <v>-92</v>
      </c>
      <c r="E2073" s="10">
        <v>-9974272</v>
      </c>
    </row>
    <row r="2074" spans="1:5">
      <c r="A2074" s="14">
        <v>45862</v>
      </c>
      <c r="B2074" s="65" t="s">
        <v>14</v>
      </c>
      <c r="C2074" s="73" t="s">
        <v>122</v>
      </c>
      <c r="D2074" s="9">
        <v>-55</v>
      </c>
      <c r="E2074" s="10">
        <v>-5962880</v>
      </c>
    </row>
    <row r="2075" spans="1:5">
      <c r="A2075" s="14">
        <v>45862</v>
      </c>
      <c r="B2075" s="65" t="s">
        <v>14</v>
      </c>
      <c r="C2075" s="73" t="s">
        <v>122</v>
      </c>
      <c r="D2075" s="9">
        <v>-71</v>
      </c>
      <c r="E2075" s="10">
        <v>-7697536</v>
      </c>
    </row>
    <row r="2076" spans="1:5">
      <c r="A2076" s="14">
        <v>45862</v>
      </c>
      <c r="B2076" s="65" t="s">
        <v>14</v>
      </c>
      <c r="C2076" s="73" t="s">
        <v>122</v>
      </c>
      <c r="D2076" s="9">
        <v>-460</v>
      </c>
      <c r="E2076" s="10">
        <v>-49871360</v>
      </c>
    </row>
    <row r="2077" spans="1:5">
      <c r="A2077" s="14">
        <v>45862</v>
      </c>
      <c r="B2077" s="65" t="s">
        <v>14</v>
      </c>
      <c r="C2077" s="73" t="s">
        <v>122</v>
      </c>
      <c r="D2077" s="9">
        <v>-27</v>
      </c>
      <c r="E2077" s="10">
        <v>-2927232</v>
      </c>
    </row>
    <row r="2078" spans="1:5">
      <c r="A2078" s="14">
        <v>45862</v>
      </c>
      <c r="B2078" s="65" t="s">
        <v>14</v>
      </c>
      <c r="C2078" s="73" t="s">
        <v>122</v>
      </c>
      <c r="D2078" s="9">
        <v>-182</v>
      </c>
      <c r="E2078" s="10">
        <v>-19731712</v>
      </c>
    </row>
    <row r="2079" spans="1:5">
      <c r="A2079" s="14">
        <v>45862</v>
      </c>
      <c r="B2079" s="65" t="s">
        <v>14</v>
      </c>
      <c r="C2079" s="73" t="s">
        <v>122</v>
      </c>
      <c r="D2079" s="9">
        <v>-92</v>
      </c>
      <c r="E2079" s="10">
        <v>-9974272</v>
      </c>
    </row>
    <row r="2080" spans="1:5">
      <c r="A2080" s="14">
        <v>45862</v>
      </c>
      <c r="B2080" s="65" t="s">
        <v>14</v>
      </c>
      <c r="C2080" s="73" t="s">
        <v>121</v>
      </c>
      <c r="D2080" s="9">
        <v>73</v>
      </c>
      <c r="E2080" s="10">
        <v>7869911</v>
      </c>
    </row>
    <row r="2081" spans="1:5">
      <c r="A2081" s="14">
        <v>45862</v>
      </c>
      <c r="B2081" s="65" t="s">
        <v>14</v>
      </c>
      <c r="C2081" s="73" t="s">
        <v>121</v>
      </c>
      <c r="D2081" s="9">
        <v>21</v>
      </c>
      <c r="E2081" s="10">
        <v>2264346</v>
      </c>
    </row>
    <row r="2082" spans="1:5">
      <c r="A2082" s="14">
        <v>45862</v>
      </c>
      <c r="B2082" s="65" t="s">
        <v>90</v>
      </c>
      <c r="C2082" s="73" t="s">
        <v>121</v>
      </c>
      <c r="D2082" s="9">
        <v>185</v>
      </c>
      <c r="E2082" s="10">
        <v>20256945</v>
      </c>
    </row>
    <row r="2083" spans="1:5">
      <c r="A2083" s="14">
        <v>45862</v>
      </c>
      <c r="B2083" s="65" t="s">
        <v>14</v>
      </c>
      <c r="C2083" s="73" t="s">
        <v>122</v>
      </c>
      <c r="D2083" s="9">
        <v>-14</v>
      </c>
      <c r="E2083" s="10">
        <v>-1517824</v>
      </c>
    </row>
    <row r="2084" spans="1:5">
      <c r="A2084" s="14">
        <v>45862</v>
      </c>
      <c r="B2084" s="65" t="s">
        <v>14</v>
      </c>
      <c r="C2084" s="73" t="s">
        <v>121</v>
      </c>
      <c r="D2084" s="9">
        <v>278</v>
      </c>
      <c r="E2084" s="10">
        <v>29954500</v>
      </c>
    </row>
    <row r="2085" spans="1:5">
      <c r="A2085" s="14">
        <v>45862</v>
      </c>
      <c r="B2085" s="65" t="s">
        <v>14</v>
      </c>
      <c r="C2085" s="73" t="s">
        <v>122</v>
      </c>
      <c r="D2085" s="9">
        <v>-57</v>
      </c>
      <c r="E2085" s="10">
        <v>-6179712</v>
      </c>
    </row>
    <row r="2086" spans="1:5">
      <c r="A2086" s="14">
        <v>45862</v>
      </c>
      <c r="B2086" s="65" t="s">
        <v>14</v>
      </c>
      <c r="C2086" s="73" t="s">
        <v>122</v>
      </c>
      <c r="D2086" s="9">
        <v>-607</v>
      </c>
      <c r="E2086" s="10">
        <v>-65808512</v>
      </c>
    </row>
    <row r="2087" spans="1:5">
      <c r="A2087" s="14">
        <v>45862</v>
      </c>
      <c r="B2087" s="65" t="s">
        <v>14</v>
      </c>
      <c r="C2087" s="73" t="s">
        <v>122</v>
      </c>
      <c r="D2087" s="9">
        <v>-9</v>
      </c>
      <c r="E2087" s="10">
        <v>-975744</v>
      </c>
    </row>
    <row r="2088" spans="1:5">
      <c r="A2088" s="14">
        <v>45862</v>
      </c>
      <c r="B2088" s="65" t="s">
        <v>14</v>
      </c>
      <c r="C2088" s="73" t="s">
        <v>122</v>
      </c>
      <c r="D2088" s="9">
        <v>-463</v>
      </c>
      <c r="E2088" s="10">
        <v>-50196608</v>
      </c>
    </row>
    <row r="2089" spans="1:5">
      <c r="A2089" s="14">
        <v>45862</v>
      </c>
      <c r="B2089" s="65" t="s">
        <v>14</v>
      </c>
      <c r="C2089" s="73" t="s">
        <v>122</v>
      </c>
      <c r="D2089" s="9">
        <v>-139</v>
      </c>
      <c r="E2089" s="10">
        <v>-15069824</v>
      </c>
    </row>
    <row r="2090" spans="1:5">
      <c r="A2090" s="14">
        <v>45862</v>
      </c>
      <c r="B2090" s="65" t="s">
        <v>14</v>
      </c>
      <c r="C2090" s="73" t="s">
        <v>122</v>
      </c>
      <c r="D2090" s="9">
        <v>-106</v>
      </c>
      <c r="E2090" s="10">
        <v>-11492096</v>
      </c>
    </row>
    <row r="2091" spans="1:5">
      <c r="A2091" s="14">
        <v>45862</v>
      </c>
      <c r="B2091" s="65" t="s">
        <v>14</v>
      </c>
      <c r="C2091" s="73" t="s">
        <v>122</v>
      </c>
      <c r="D2091" s="9">
        <v>-185</v>
      </c>
      <c r="E2091" s="10">
        <v>-20056960</v>
      </c>
    </row>
    <row r="2092" spans="1:5">
      <c r="A2092" s="14">
        <v>45862</v>
      </c>
      <c r="B2092" s="65" t="s">
        <v>14</v>
      </c>
      <c r="C2092" s="73" t="s">
        <v>122</v>
      </c>
      <c r="D2092" s="9">
        <v>-46</v>
      </c>
      <c r="E2092" s="10">
        <v>-4987136</v>
      </c>
    </row>
    <row r="2093" spans="1:5">
      <c r="A2093" s="14">
        <v>45862</v>
      </c>
      <c r="B2093" s="65" t="s">
        <v>14</v>
      </c>
      <c r="C2093" s="73" t="s">
        <v>122</v>
      </c>
      <c r="D2093" s="9">
        <v>-28</v>
      </c>
      <c r="E2093" s="10">
        <v>-3035648</v>
      </c>
    </row>
    <row r="2094" spans="1:5">
      <c r="A2094" s="14">
        <v>45862</v>
      </c>
      <c r="B2094" s="65" t="s">
        <v>14</v>
      </c>
      <c r="C2094" s="73" t="s">
        <v>122</v>
      </c>
      <c r="D2094" s="9">
        <v>-46</v>
      </c>
      <c r="E2094" s="10">
        <v>-4987136</v>
      </c>
    </row>
    <row r="2095" spans="1:5">
      <c r="A2095" s="14">
        <v>45862</v>
      </c>
      <c r="B2095" s="65" t="s">
        <v>14</v>
      </c>
      <c r="C2095" s="73" t="s">
        <v>122</v>
      </c>
      <c r="D2095" s="9">
        <v>-141</v>
      </c>
      <c r="E2095" s="10">
        <v>-15286656</v>
      </c>
    </row>
    <row r="2096" spans="1:5">
      <c r="A2096" s="14">
        <v>45862</v>
      </c>
      <c r="B2096" s="65" t="s">
        <v>14</v>
      </c>
      <c r="C2096" s="73" t="s">
        <v>122</v>
      </c>
      <c r="D2096" s="9">
        <v>-18</v>
      </c>
      <c r="E2096" s="10">
        <v>-1951488</v>
      </c>
    </row>
    <row r="2097" spans="1:5">
      <c r="A2097" s="14">
        <v>45862</v>
      </c>
      <c r="B2097" s="65" t="s">
        <v>14</v>
      </c>
      <c r="C2097" s="73" t="s">
        <v>121</v>
      </c>
      <c r="D2097" s="9">
        <v>185</v>
      </c>
      <c r="E2097" s="10">
        <v>19944295</v>
      </c>
    </row>
    <row r="2098" spans="1:5">
      <c r="A2098" s="14">
        <v>45862</v>
      </c>
      <c r="B2098" s="65" t="s">
        <v>14</v>
      </c>
      <c r="C2098" s="73" t="s">
        <v>121</v>
      </c>
      <c r="D2098" s="9">
        <v>9</v>
      </c>
      <c r="E2098" s="10">
        <v>970434</v>
      </c>
    </row>
    <row r="2099" spans="1:5">
      <c r="A2099" s="14">
        <v>45862</v>
      </c>
      <c r="B2099" s="65" t="s">
        <v>14</v>
      </c>
      <c r="C2099" s="73" t="s">
        <v>122</v>
      </c>
      <c r="D2099" s="9">
        <v>-276</v>
      </c>
      <c r="E2099" s="10">
        <v>-29922816</v>
      </c>
    </row>
    <row r="2100" spans="1:5">
      <c r="A2100" s="14">
        <v>45862</v>
      </c>
      <c r="B2100" s="65" t="s">
        <v>15</v>
      </c>
      <c r="C2100" s="73" t="s">
        <v>121</v>
      </c>
      <c r="D2100" s="9">
        <v>9</v>
      </c>
      <c r="E2100" s="10">
        <v>991476</v>
      </c>
    </row>
    <row r="2101" spans="1:5">
      <c r="A2101" s="14">
        <v>45862</v>
      </c>
      <c r="B2101" s="65" t="s">
        <v>15</v>
      </c>
      <c r="C2101" s="73" t="s">
        <v>121</v>
      </c>
      <c r="D2101" s="9">
        <v>47</v>
      </c>
      <c r="E2101" s="10">
        <v>5181985</v>
      </c>
    </row>
    <row r="2102" spans="1:5">
      <c r="A2102" s="14">
        <v>45862</v>
      </c>
      <c r="B2102" s="65" t="s">
        <v>14</v>
      </c>
      <c r="C2102" s="73" t="s">
        <v>121</v>
      </c>
      <c r="D2102" s="9">
        <v>195</v>
      </c>
      <c r="E2102" s="10">
        <v>21212100</v>
      </c>
    </row>
    <row r="2103" spans="1:5">
      <c r="A2103" s="14">
        <v>45862</v>
      </c>
      <c r="B2103" s="65" t="s">
        <v>14</v>
      </c>
      <c r="C2103" s="73" t="s">
        <v>122</v>
      </c>
      <c r="D2103" s="9">
        <v>-461</v>
      </c>
      <c r="E2103" s="10">
        <v>-49979776</v>
      </c>
    </row>
    <row r="2104" spans="1:5">
      <c r="A2104" s="14">
        <v>45862</v>
      </c>
      <c r="B2104" s="65" t="s">
        <v>90</v>
      </c>
      <c r="C2104" s="73" t="s">
        <v>121</v>
      </c>
      <c r="D2104" s="9">
        <v>9</v>
      </c>
      <c r="E2104" s="10">
        <v>981819</v>
      </c>
    </row>
    <row r="2105" spans="1:5">
      <c r="A2105" s="14">
        <v>45862</v>
      </c>
      <c r="B2105" s="65" t="s">
        <v>46</v>
      </c>
      <c r="C2105" s="73" t="s">
        <v>121</v>
      </c>
      <c r="D2105" s="9">
        <v>18</v>
      </c>
      <c r="E2105" s="10">
        <v>1865070</v>
      </c>
    </row>
    <row r="2106" spans="1:5">
      <c r="A2106" s="14">
        <v>45862</v>
      </c>
      <c r="B2106" s="65" t="s">
        <v>14</v>
      </c>
      <c r="C2106" s="73" t="s">
        <v>122</v>
      </c>
      <c r="D2106" s="9">
        <v>-73</v>
      </c>
      <c r="E2106" s="10">
        <v>-7914368</v>
      </c>
    </row>
    <row r="2107" spans="1:5">
      <c r="A2107" s="14">
        <v>45862</v>
      </c>
      <c r="B2107" s="65" t="s">
        <v>14</v>
      </c>
      <c r="C2107" s="73" t="s">
        <v>122</v>
      </c>
      <c r="D2107" s="9">
        <v>-94</v>
      </c>
      <c r="E2107" s="10">
        <v>-10191104</v>
      </c>
    </row>
    <row r="2108" spans="1:5">
      <c r="A2108" s="14">
        <v>45862</v>
      </c>
      <c r="B2108" s="65" t="s">
        <v>14</v>
      </c>
      <c r="C2108" s="73" t="s">
        <v>122</v>
      </c>
      <c r="D2108" s="9">
        <v>-4609</v>
      </c>
      <c r="E2108" s="10">
        <v>-499689344</v>
      </c>
    </row>
    <row r="2109" spans="1:5">
      <c r="A2109" s="14">
        <v>45862</v>
      </c>
      <c r="B2109" s="65" t="s">
        <v>14</v>
      </c>
      <c r="C2109" s="73" t="s">
        <v>122</v>
      </c>
      <c r="D2109" s="9">
        <v>-1382</v>
      </c>
      <c r="E2109" s="10">
        <v>-149830912</v>
      </c>
    </row>
    <row r="2110" spans="1:5">
      <c r="A2110" s="14">
        <v>45862</v>
      </c>
      <c r="B2110" s="65" t="s">
        <v>14</v>
      </c>
      <c r="C2110" s="73" t="s">
        <v>122</v>
      </c>
      <c r="D2110" s="9">
        <v>-184</v>
      </c>
      <c r="E2110" s="10">
        <v>-19948544</v>
      </c>
    </row>
    <row r="2111" spans="1:5">
      <c r="A2111" s="14">
        <v>45862</v>
      </c>
      <c r="B2111" s="65" t="s">
        <v>14</v>
      </c>
      <c r="C2111" s="73" t="s">
        <v>122</v>
      </c>
      <c r="D2111" s="9">
        <v>-46</v>
      </c>
      <c r="E2111" s="10">
        <v>-4987136</v>
      </c>
    </row>
    <row r="2112" spans="1:5">
      <c r="A2112" s="14">
        <v>45862</v>
      </c>
      <c r="B2112" s="65" t="s">
        <v>14</v>
      </c>
      <c r="C2112" s="73" t="s">
        <v>122</v>
      </c>
      <c r="D2112" s="9">
        <v>-190</v>
      </c>
      <c r="E2112" s="10">
        <v>-20599040</v>
      </c>
    </row>
    <row r="2113" spans="1:5">
      <c r="A2113" s="14">
        <v>45862</v>
      </c>
      <c r="B2113" s="65" t="s">
        <v>14</v>
      </c>
      <c r="C2113" s="73" t="s">
        <v>122</v>
      </c>
      <c r="D2113" s="9">
        <v>-9</v>
      </c>
      <c r="E2113" s="10">
        <v>-975744</v>
      </c>
    </row>
    <row r="2114" spans="1:5">
      <c r="A2114" s="14">
        <v>45862</v>
      </c>
      <c r="B2114" s="65" t="s">
        <v>14</v>
      </c>
      <c r="C2114" s="73" t="s">
        <v>122</v>
      </c>
      <c r="D2114" s="9">
        <v>-9</v>
      </c>
      <c r="E2114" s="10">
        <v>-975744</v>
      </c>
    </row>
    <row r="2115" spans="1:5">
      <c r="A2115" s="14">
        <v>45862</v>
      </c>
      <c r="B2115" s="65" t="s">
        <v>46</v>
      </c>
      <c r="C2115" s="73" t="s">
        <v>121</v>
      </c>
      <c r="D2115" s="9">
        <v>11881</v>
      </c>
      <c r="E2115" s="10">
        <v>1240994212</v>
      </c>
    </row>
    <row r="2116" spans="1:5">
      <c r="A2116" s="14">
        <v>45862</v>
      </c>
      <c r="B2116" s="65" t="s">
        <v>46</v>
      </c>
      <c r="C2116" s="73" t="s">
        <v>121</v>
      </c>
      <c r="D2116" s="9">
        <v>4105</v>
      </c>
      <c r="E2116" s="10">
        <v>426234465</v>
      </c>
    </row>
    <row r="2117" spans="1:5">
      <c r="A2117" s="14">
        <v>45862</v>
      </c>
      <c r="B2117" s="65" t="s">
        <v>15</v>
      </c>
      <c r="C2117" s="73" t="s">
        <v>121</v>
      </c>
      <c r="D2117" s="9">
        <v>47</v>
      </c>
      <c r="E2117" s="10">
        <v>5177473</v>
      </c>
    </row>
    <row r="2118" spans="1:5">
      <c r="A2118" s="14">
        <v>45862</v>
      </c>
      <c r="B2118" s="65" t="s">
        <v>14</v>
      </c>
      <c r="C2118" s="73" t="s">
        <v>122</v>
      </c>
      <c r="D2118" s="9">
        <v>-27</v>
      </c>
      <c r="E2118" s="10">
        <v>-2927232</v>
      </c>
    </row>
    <row r="2119" spans="1:5">
      <c r="A2119" s="14">
        <v>45862</v>
      </c>
      <c r="B2119" s="65" t="s">
        <v>14</v>
      </c>
      <c r="C2119" s="73" t="s">
        <v>122</v>
      </c>
      <c r="D2119" s="9">
        <v>-9</v>
      </c>
      <c r="E2119" s="10">
        <v>-975744</v>
      </c>
    </row>
    <row r="2120" spans="1:5">
      <c r="A2120" s="14">
        <v>45862</v>
      </c>
      <c r="B2120" s="65" t="s">
        <v>15</v>
      </c>
      <c r="C2120" s="73" t="s">
        <v>121</v>
      </c>
      <c r="D2120" s="9">
        <v>102</v>
      </c>
      <c r="E2120" s="10">
        <v>11234892</v>
      </c>
    </row>
    <row r="2121" spans="1:5">
      <c r="A2121" s="14">
        <v>45862</v>
      </c>
      <c r="B2121" s="65" t="s">
        <v>14</v>
      </c>
      <c r="C2121" s="73" t="s">
        <v>122</v>
      </c>
      <c r="D2121" s="9">
        <v>-46095</v>
      </c>
      <c r="E2121" s="10">
        <v>-4997435520</v>
      </c>
    </row>
    <row r="2122" spans="1:5">
      <c r="A2122" s="14">
        <v>45862</v>
      </c>
      <c r="B2122" s="65" t="s">
        <v>14</v>
      </c>
      <c r="C2122" s="73" t="s">
        <v>122</v>
      </c>
      <c r="D2122" s="9">
        <v>-27</v>
      </c>
      <c r="E2122" s="10">
        <v>-2927232</v>
      </c>
    </row>
    <row r="2123" spans="1:5">
      <c r="A2123" s="14">
        <v>45863</v>
      </c>
      <c r="B2123" s="65" t="s">
        <v>90</v>
      </c>
      <c r="C2123" s="73" t="s">
        <v>121</v>
      </c>
      <c r="D2123" s="9">
        <v>9</v>
      </c>
      <c r="E2123" s="10">
        <v>986220</v>
      </c>
    </row>
    <row r="2124" spans="1:5">
      <c r="A2124" s="14">
        <v>45863</v>
      </c>
      <c r="B2124" s="65" t="s">
        <v>90</v>
      </c>
      <c r="C2124" s="73" t="s">
        <v>121</v>
      </c>
      <c r="D2124" s="9">
        <v>9</v>
      </c>
      <c r="E2124" s="10">
        <v>986220</v>
      </c>
    </row>
    <row r="2125" spans="1:5">
      <c r="A2125" s="14">
        <v>45863</v>
      </c>
      <c r="B2125" s="65" t="s">
        <v>90</v>
      </c>
      <c r="C2125" s="73" t="s">
        <v>121</v>
      </c>
      <c r="D2125" s="9">
        <v>18</v>
      </c>
      <c r="E2125" s="10">
        <v>1972440</v>
      </c>
    </row>
    <row r="2126" spans="1:5">
      <c r="A2126" s="14">
        <v>45863</v>
      </c>
      <c r="B2126" s="65" t="s">
        <v>90</v>
      </c>
      <c r="C2126" s="73" t="s">
        <v>121</v>
      </c>
      <c r="D2126" s="9">
        <v>18</v>
      </c>
      <c r="E2126" s="10">
        <v>1972440</v>
      </c>
    </row>
    <row r="2127" spans="1:5">
      <c r="A2127" s="14">
        <v>45863</v>
      </c>
      <c r="B2127" s="65" t="s">
        <v>90</v>
      </c>
      <c r="C2127" s="73" t="s">
        <v>121</v>
      </c>
      <c r="D2127" s="9">
        <v>9</v>
      </c>
      <c r="E2127" s="10">
        <v>986220</v>
      </c>
    </row>
    <row r="2128" spans="1:5">
      <c r="A2128" s="14">
        <v>45863</v>
      </c>
      <c r="B2128" s="65" t="s">
        <v>90</v>
      </c>
      <c r="C2128" s="73" t="s">
        <v>121</v>
      </c>
      <c r="D2128" s="9">
        <v>925</v>
      </c>
      <c r="E2128" s="10">
        <v>101361500</v>
      </c>
    </row>
    <row r="2129" spans="1:5">
      <c r="A2129" s="14">
        <v>45863</v>
      </c>
      <c r="B2129" s="65" t="s">
        <v>90</v>
      </c>
      <c r="C2129" s="73" t="s">
        <v>121</v>
      </c>
      <c r="D2129" s="9">
        <v>45</v>
      </c>
      <c r="E2129" s="10">
        <v>4931100</v>
      </c>
    </row>
    <row r="2130" spans="1:5">
      <c r="A2130" s="14">
        <v>45863</v>
      </c>
      <c r="B2130" s="65" t="s">
        <v>14</v>
      </c>
      <c r="C2130" s="73" t="s">
        <v>121</v>
      </c>
      <c r="D2130" s="9">
        <v>93</v>
      </c>
      <c r="E2130" s="10">
        <v>10113471</v>
      </c>
    </row>
    <row r="2131" spans="1:5">
      <c r="A2131" s="14">
        <v>45863</v>
      </c>
      <c r="B2131" s="65" t="s">
        <v>90</v>
      </c>
      <c r="C2131" s="73" t="s">
        <v>121</v>
      </c>
      <c r="D2131" s="9">
        <v>200</v>
      </c>
      <c r="E2131" s="10">
        <v>21916000</v>
      </c>
    </row>
    <row r="2132" spans="1:5">
      <c r="A2132" s="14">
        <v>45863</v>
      </c>
      <c r="B2132" s="65" t="s">
        <v>90</v>
      </c>
      <c r="C2132" s="73" t="s">
        <v>121</v>
      </c>
      <c r="D2132" s="9">
        <v>9</v>
      </c>
      <c r="E2132" s="10">
        <v>986220</v>
      </c>
    </row>
    <row r="2133" spans="1:5">
      <c r="A2133" s="14">
        <v>45863</v>
      </c>
      <c r="B2133" s="65" t="s">
        <v>15</v>
      </c>
      <c r="C2133" s="73" t="s">
        <v>121</v>
      </c>
      <c r="D2133" s="9">
        <v>9</v>
      </c>
      <c r="E2133" s="10">
        <v>994509</v>
      </c>
    </row>
    <row r="2134" spans="1:5">
      <c r="A2134" s="14">
        <v>45863</v>
      </c>
      <c r="B2134" s="65" t="s">
        <v>15</v>
      </c>
      <c r="C2134" s="73" t="s">
        <v>121</v>
      </c>
      <c r="D2134" s="9">
        <v>181</v>
      </c>
      <c r="E2134" s="10">
        <v>19950001</v>
      </c>
    </row>
    <row r="2135" spans="1:5">
      <c r="A2135" s="14">
        <v>45863</v>
      </c>
      <c r="B2135" s="65" t="s">
        <v>14</v>
      </c>
      <c r="C2135" s="73" t="s">
        <v>121</v>
      </c>
      <c r="D2135" s="9">
        <v>296</v>
      </c>
      <c r="E2135" s="10">
        <v>31916496</v>
      </c>
    </row>
    <row r="2136" spans="1:5">
      <c r="A2136" s="14">
        <v>45863</v>
      </c>
      <c r="B2136" s="65" t="s">
        <v>14</v>
      </c>
      <c r="C2136" s="73" t="s">
        <v>122</v>
      </c>
      <c r="D2136" s="9">
        <v>-9</v>
      </c>
      <c r="E2136" s="10">
        <v>-976257</v>
      </c>
    </row>
    <row r="2137" spans="1:5">
      <c r="A2137" s="14">
        <v>45863</v>
      </c>
      <c r="B2137" s="65" t="s">
        <v>14</v>
      </c>
      <c r="C2137" s="73" t="s">
        <v>122</v>
      </c>
      <c r="D2137" s="9">
        <v>-27</v>
      </c>
      <c r="E2137" s="10">
        <v>-2928771</v>
      </c>
    </row>
    <row r="2138" spans="1:5">
      <c r="A2138" s="14">
        <v>45863</v>
      </c>
      <c r="B2138" s="65" t="s">
        <v>14</v>
      </c>
      <c r="C2138" s="73" t="s">
        <v>122</v>
      </c>
      <c r="D2138" s="9">
        <v>-92</v>
      </c>
      <c r="E2138" s="10">
        <v>-9979516</v>
      </c>
    </row>
    <row r="2139" spans="1:5">
      <c r="A2139" s="14">
        <v>45863</v>
      </c>
      <c r="B2139" s="65" t="s">
        <v>14</v>
      </c>
      <c r="C2139" s="73" t="s">
        <v>122</v>
      </c>
      <c r="D2139" s="9">
        <v>-926</v>
      </c>
      <c r="E2139" s="10">
        <v>-100445998</v>
      </c>
    </row>
    <row r="2140" spans="1:5">
      <c r="A2140" s="14">
        <v>45863</v>
      </c>
      <c r="B2140" s="65" t="s">
        <v>14</v>
      </c>
      <c r="C2140" s="73" t="s">
        <v>122</v>
      </c>
      <c r="D2140" s="9">
        <v>-239</v>
      </c>
      <c r="E2140" s="10">
        <v>-25925047</v>
      </c>
    </row>
    <row r="2141" spans="1:5">
      <c r="A2141" s="14">
        <v>45863</v>
      </c>
      <c r="B2141" s="65" t="s">
        <v>14</v>
      </c>
      <c r="C2141" s="73" t="s">
        <v>122</v>
      </c>
      <c r="D2141" s="9">
        <v>-461</v>
      </c>
      <c r="E2141" s="10">
        <v>-50006053</v>
      </c>
    </row>
    <row r="2142" spans="1:5">
      <c r="A2142" s="14">
        <v>45863</v>
      </c>
      <c r="B2142" s="65" t="s">
        <v>14</v>
      </c>
      <c r="C2142" s="73" t="s">
        <v>121</v>
      </c>
      <c r="D2142" s="9">
        <v>111</v>
      </c>
      <c r="E2142" s="10">
        <v>11966577</v>
      </c>
    </row>
    <row r="2143" spans="1:5">
      <c r="A2143" s="14">
        <v>45863</v>
      </c>
      <c r="B2143" s="65" t="s">
        <v>14</v>
      </c>
      <c r="C2143" s="73" t="s">
        <v>122</v>
      </c>
      <c r="D2143" s="9">
        <v>-18</v>
      </c>
      <c r="E2143" s="10">
        <v>-1952514</v>
      </c>
    </row>
    <row r="2144" spans="1:5">
      <c r="A2144" s="14">
        <v>45863</v>
      </c>
      <c r="B2144" s="65" t="s">
        <v>14</v>
      </c>
      <c r="C2144" s="73" t="s">
        <v>121</v>
      </c>
      <c r="D2144" s="9">
        <v>18</v>
      </c>
      <c r="E2144" s="10">
        <v>1940526</v>
      </c>
    </row>
    <row r="2145" spans="1:5">
      <c r="A2145" s="14">
        <v>45863</v>
      </c>
      <c r="B2145" s="65" t="s">
        <v>14</v>
      </c>
      <c r="C2145" s="73" t="s">
        <v>121</v>
      </c>
      <c r="D2145" s="9">
        <v>47</v>
      </c>
      <c r="E2145" s="10">
        <v>5084366</v>
      </c>
    </row>
    <row r="2146" spans="1:5">
      <c r="A2146" s="14">
        <v>45863</v>
      </c>
      <c r="B2146" s="65" t="s">
        <v>14</v>
      </c>
      <c r="C2146" s="73" t="s">
        <v>122</v>
      </c>
      <c r="D2146" s="9">
        <v>-553</v>
      </c>
      <c r="E2146" s="10">
        <v>-59985569</v>
      </c>
    </row>
    <row r="2147" spans="1:5">
      <c r="A2147" s="14">
        <v>45863</v>
      </c>
      <c r="B2147" s="65" t="s">
        <v>90</v>
      </c>
      <c r="C2147" s="73" t="s">
        <v>121</v>
      </c>
      <c r="D2147" s="9">
        <v>9</v>
      </c>
      <c r="E2147" s="10">
        <v>977409</v>
      </c>
    </row>
    <row r="2148" spans="1:5">
      <c r="A2148" s="14">
        <v>45863</v>
      </c>
      <c r="B2148" s="65" t="s">
        <v>14</v>
      </c>
      <c r="C2148" s="73" t="s">
        <v>122</v>
      </c>
      <c r="D2148" s="9">
        <v>-15</v>
      </c>
      <c r="E2148" s="10">
        <v>-1627095</v>
      </c>
    </row>
    <row r="2149" spans="1:5">
      <c r="A2149" s="14">
        <v>45863</v>
      </c>
      <c r="B2149" s="65" t="s">
        <v>14</v>
      </c>
      <c r="C2149" s="73" t="s">
        <v>121</v>
      </c>
      <c r="D2149" s="9">
        <v>463</v>
      </c>
      <c r="E2149" s="10">
        <v>49888250</v>
      </c>
    </row>
    <row r="2150" spans="1:5">
      <c r="A2150" s="14">
        <v>45863</v>
      </c>
      <c r="B2150" s="65" t="s">
        <v>46</v>
      </c>
      <c r="C2150" s="73" t="s">
        <v>121</v>
      </c>
      <c r="D2150" s="9">
        <v>18</v>
      </c>
      <c r="E2150" s="10">
        <v>1879974</v>
      </c>
    </row>
    <row r="2151" spans="1:5">
      <c r="A2151" s="14">
        <v>45863</v>
      </c>
      <c r="B2151" s="65" t="s">
        <v>46</v>
      </c>
      <c r="C2151" s="73" t="s">
        <v>121</v>
      </c>
      <c r="D2151" s="9">
        <v>9</v>
      </c>
      <c r="E2151" s="10">
        <v>943902</v>
      </c>
    </row>
    <row r="2152" spans="1:5">
      <c r="A2152" s="14">
        <v>45863</v>
      </c>
      <c r="B2152" s="65" t="s">
        <v>14</v>
      </c>
      <c r="C2152" s="73" t="s">
        <v>122</v>
      </c>
      <c r="D2152" s="9">
        <v>-9</v>
      </c>
      <c r="E2152" s="10">
        <v>-976257</v>
      </c>
    </row>
    <row r="2153" spans="1:5">
      <c r="A2153" s="14">
        <v>45863</v>
      </c>
      <c r="B2153" s="65" t="s">
        <v>14</v>
      </c>
      <c r="C2153" s="73" t="s">
        <v>122</v>
      </c>
      <c r="D2153" s="9">
        <v>-14</v>
      </c>
      <c r="E2153" s="10">
        <v>-1518622</v>
      </c>
    </row>
    <row r="2154" spans="1:5">
      <c r="A2154" s="14">
        <v>45863</v>
      </c>
      <c r="B2154" s="65" t="s">
        <v>14</v>
      </c>
      <c r="C2154" s="73" t="s">
        <v>122</v>
      </c>
      <c r="D2154" s="9">
        <v>-9</v>
      </c>
      <c r="E2154" s="10">
        <v>-976257</v>
      </c>
    </row>
    <row r="2155" spans="1:5">
      <c r="A2155" s="14">
        <v>45863</v>
      </c>
      <c r="B2155" s="65" t="s">
        <v>14</v>
      </c>
      <c r="C2155" s="73" t="s">
        <v>122</v>
      </c>
      <c r="D2155" s="9">
        <v>-9</v>
      </c>
      <c r="E2155" s="10">
        <v>-976257</v>
      </c>
    </row>
    <row r="2156" spans="1:5">
      <c r="A2156" s="14">
        <v>45863</v>
      </c>
      <c r="B2156" s="65" t="s">
        <v>14</v>
      </c>
      <c r="C2156" s="73" t="s">
        <v>122</v>
      </c>
      <c r="D2156" s="9">
        <v>-36</v>
      </c>
      <c r="E2156" s="10">
        <v>-3905028</v>
      </c>
    </row>
    <row r="2157" spans="1:5">
      <c r="A2157" s="14">
        <v>45863</v>
      </c>
      <c r="B2157" s="65" t="s">
        <v>14</v>
      </c>
      <c r="C2157" s="73" t="s">
        <v>122</v>
      </c>
      <c r="D2157" s="9">
        <v>-50</v>
      </c>
      <c r="E2157" s="10">
        <v>-5423650</v>
      </c>
    </row>
    <row r="2158" spans="1:5">
      <c r="A2158" s="14">
        <v>45863</v>
      </c>
      <c r="B2158" s="65" t="s">
        <v>14</v>
      </c>
      <c r="C2158" s="73" t="s">
        <v>122</v>
      </c>
      <c r="D2158" s="9">
        <v>-300</v>
      </c>
      <c r="E2158" s="10">
        <v>-32541900</v>
      </c>
    </row>
    <row r="2159" spans="1:5">
      <c r="A2159" s="14">
        <v>45863</v>
      </c>
      <c r="B2159" s="65" t="s">
        <v>14</v>
      </c>
      <c r="C2159" s="73" t="s">
        <v>122</v>
      </c>
      <c r="D2159" s="9">
        <v>-92</v>
      </c>
      <c r="E2159" s="10">
        <v>-9979516</v>
      </c>
    </row>
    <row r="2160" spans="1:5">
      <c r="A2160" s="14">
        <v>45863</v>
      </c>
      <c r="B2160" s="65" t="s">
        <v>14</v>
      </c>
      <c r="C2160" s="73" t="s">
        <v>122</v>
      </c>
      <c r="D2160" s="9">
        <v>-74</v>
      </c>
      <c r="E2160" s="10">
        <v>-8027002</v>
      </c>
    </row>
    <row r="2161" spans="1:5">
      <c r="A2161" s="14">
        <v>45863</v>
      </c>
      <c r="B2161" s="65" t="s">
        <v>14</v>
      </c>
      <c r="C2161" s="73" t="s">
        <v>121</v>
      </c>
      <c r="D2161" s="9">
        <v>463</v>
      </c>
      <c r="E2161" s="10">
        <v>49923438</v>
      </c>
    </row>
    <row r="2162" spans="1:5">
      <c r="A2162" s="14">
        <v>45863</v>
      </c>
      <c r="B2162" s="65" t="s">
        <v>14</v>
      </c>
      <c r="C2162" s="73" t="s">
        <v>122</v>
      </c>
      <c r="D2162" s="9">
        <v>-1106</v>
      </c>
      <c r="E2162" s="10">
        <v>-119971138</v>
      </c>
    </row>
    <row r="2163" spans="1:5">
      <c r="A2163" s="14">
        <v>45863</v>
      </c>
      <c r="B2163" s="65" t="s">
        <v>14</v>
      </c>
      <c r="C2163" s="73" t="s">
        <v>122</v>
      </c>
      <c r="D2163" s="9">
        <v>-552</v>
      </c>
      <c r="E2163" s="10">
        <v>-59877096</v>
      </c>
    </row>
    <row r="2164" spans="1:5">
      <c r="A2164" s="14">
        <v>45863</v>
      </c>
      <c r="B2164" s="65" t="s">
        <v>90</v>
      </c>
      <c r="C2164" s="73" t="s">
        <v>121</v>
      </c>
      <c r="D2164" s="9">
        <v>2090</v>
      </c>
      <c r="E2164" s="10">
        <v>228921880</v>
      </c>
    </row>
    <row r="2165" spans="1:5">
      <c r="A2165" s="14">
        <v>45863</v>
      </c>
      <c r="B2165" s="65" t="s">
        <v>14</v>
      </c>
      <c r="C2165" s="73" t="s">
        <v>122</v>
      </c>
      <c r="D2165" s="9">
        <v>-9</v>
      </c>
      <c r="E2165" s="10">
        <v>-976257</v>
      </c>
    </row>
    <row r="2166" spans="1:5">
      <c r="A2166" s="14">
        <v>45863</v>
      </c>
      <c r="B2166" s="65" t="s">
        <v>14</v>
      </c>
      <c r="C2166" s="73" t="s">
        <v>121</v>
      </c>
      <c r="D2166" s="9">
        <v>9</v>
      </c>
      <c r="E2166" s="10">
        <v>976185</v>
      </c>
    </row>
    <row r="2167" spans="1:5">
      <c r="A2167" s="14">
        <v>45863</v>
      </c>
      <c r="B2167" s="65" t="s">
        <v>14</v>
      </c>
      <c r="C2167" s="73" t="s">
        <v>121</v>
      </c>
      <c r="D2167" s="9">
        <v>249</v>
      </c>
      <c r="E2167" s="10">
        <v>26848674</v>
      </c>
    </row>
    <row r="2168" spans="1:5">
      <c r="A2168" s="14">
        <v>45863</v>
      </c>
      <c r="B2168" s="65" t="s">
        <v>14</v>
      </c>
      <c r="C2168" s="73" t="s">
        <v>121</v>
      </c>
      <c r="D2168" s="9">
        <v>48</v>
      </c>
      <c r="E2168" s="10">
        <v>5239536</v>
      </c>
    </row>
    <row r="2169" spans="1:5">
      <c r="A2169" s="14">
        <v>45863</v>
      </c>
      <c r="B2169" s="65" t="s">
        <v>14</v>
      </c>
      <c r="C2169" s="73" t="s">
        <v>122</v>
      </c>
      <c r="D2169" s="9">
        <v>-276</v>
      </c>
      <c r="E2169" s="10">
        <v>-29938548</v>
      </c>
    </row>
    <row r="2170" spans="1:5">
      <c r="A2170" s="14">
        <v>45863</v>
      </c>
      <c r="B2170" s="65" t="s">
        <v>14</v>
      </c>
      <c r="C2170" s="73" t="s">
        <v>122</v>
      </c>
      <c r="D2170" s="9">
        <v>-18</v>
      </c>
      <c r="E2170" s="10">
        <v>-1952514</v>
      </c>
    </row>
    <row r="2171" spans="1:5">
      <c r="A2171" s="14">
        <v>45863</v>
      </c>
      <c r="B2171" s="65" t="s">
        <v>14</v>
      </c>
      <c r="C2171" s="73" t="s">
        <v>122</v>
      </c>
      <c r="D2171" s="9">
        <v>-61</v>
      </c>
      <c r="E2171" s="10">
        <v>-6616853</v>
      </c>
    </row>
    <row r="2172" spans="1:5">
      <c r="A2172" s="14">
        <v>45863</v>
      </c>
      <c r="B2172" s="65" t="s">
        <v>46</v>
      </c>
      <c r="C2172" s="73" t="s">
        <v>121</v>
      </c>
      <c r="D2172" s="9">
        <v>18</v>
      </c>
      <c r="E2172" s="10">
        <v>1889532</v>
      </c>
    </row>
    <row r="2173" spans="1:5">
      <c r="A2173" s="14">
        <v>45863</v>
      </c>
      <c r="B2173" s="65" t="s">
        <v>14</v>
      </c>
      <c r="C2173" s="73" t="s">
        <v>122</v>
      </c>
      <c r="D2173" s="9">
        <v>-53</v>
      </c>
      <c r="E2173" s="10">
        <v>-5749069</v>
      </c>
    </row>
    <row r="2174" spans="1:5">
      <c r="A2174" s="14">
        <v>45863</v>
      </c>
      <c r="B2174" s="65" t="s">
        <v>14</v>
      </c>
      <c r="C2174" s="73" t="s">
        <v>122</v>
      </c>
      <c r="D2174" s="9">
        <v>-138</v>
      </c>
      <c r="E2174" s="10">
        <v>-14969274</v>
      </c>
    </row>
    <row r="2175" spans="1:5">
      <c r="A2175" s="14">
        <v>45863</v>
      </c>
      <c r="B2175" s="65" t="s">
        <v>14</v>
      </c>
      <c r="C2175" s="73" t="s">
        <v>122</v>
      </c>
      <c r="D2175" s="9">
        <v>-369</v>
      </c>
      <c r="E2175" s="10">
        <v>-40026537</v>
      </c>
    </row>
    <row r="2176" spans="1:5">
      <c r="A2176" s="14">
        <v>45863</v>
      </c>
      <c r="B2176" s="65" t="s">
        <v>14</v>
      </c>
      <c r="C2176" s="73" t="s">
        <v>122</v>
      </c>
      <c r="D2176" s="9">
        <v>-74</v>
      </c>
      <c r="E2176" s="10">
        <v>-8027002</v>
      </c>
    </row>
    <row r="2177" spans="1:5">
      <c r="A2177" s="14">
        <v>45863</v>
      </c>
      <c r="B2177" s="65" t="s">
        <v>14</v>
      </c>
      <c r="C2177" s="73" t="s">
        <v>122</v>
      </c>
      <c r="D2177" s="9">
        <v>-9</v>
      </c>
      <c r="E2177" s="10">
        <v>-976257</v>
      </c>
    </row>
    <row r="2178" spans="1:5">
      <c r="A2178" s="14">
        <v>45863</v>
      </c>
      <c r="B2178" s="65" t="s">
        <v>14</v>
      </c>
      <c r="C2178" s="73" t="s">
        <v>122</v>
      </c>
      <c r="D2178" s="9">
        <v>-43</v>
      </c>
      <c r="E2178" s="10">
        <v>-4664339</v>
      </c>
    </row>
    <row r="2179" spans="1:5">
      <c r="A2179" s="14">
        <v>45863</v>
      </c>
      <c r="B2179" s="65" t="s">
        <v>14</v>
      </c>
      <c r="C2179" s="73" t="s">
        <v>122</v>
      </c>
      <c r="D2179" s="9">
        <v>-9</v>
      </c>
      <c r="E2179" s="10">
        <v>-976257</v>
      </c>
    </row>
    <row r="2180" spans="1:5">
      <c r="A2180" s="14">
        <v>45863</v>
      </c>
      <c r="B2180" s="65" t="s">
        <v>14</v>
      </c>
      <c r="C2180" s="73" t="s">
        <v>121</v>
      </c>
      <c r="D2180" s="9">
        <v>9</v>
      </c>
      <c r="E2180" s="10">
        <v>982413</v>
      </c>
    </row>
    <row r="2181" spans="1:5">
      <c r="A2181" s="14">
        <v>45863</v>
      </c>
      <c r="B2181" s="65" t="s">
        <v>14</v>
      </c>
      <c r="C2181" s="73" t="s">
        <v>121</v>
      </c>
      <c r="D2181" s="9">
        <v>463</v>
      </c>
      <c r="E2181" s="10">
        <v>49932235</v>
      </c>
    </row>
    <row r="2182" spans="1:5">
      <c r="A2182" s="14">
        <v>45863</v>
      </c>
      <c r="B2182" s="65" t="s">
        <v>14</v>
      </c>
      <c r="C2182" s="73" t="s">
        <v>121</v>
      </c>
      <c r="D2182" s="9">
        <v>55</v>
      </c>
      <c r="E2182" s="10">
        <v>5923115</v>
      </c>
    </row>
    <row r="2183" spans="1:5">
      <c r="A2183" s="14">
        <v>45863</v>
      </c>
      <c r="B2183" s="65" t="s">
        <v>14</v>
      </c>
      <c r="C2183" s="73" t="s">
        <v>121</v>
      </c>
      <c r="D2183" s="9">
        <v>48</v>
      </c>
      <c r="E2183" s="10">
        <v>5222928</v>
      </c>
    </row>
    <row r="2184" spans="1:5">
      <c r="A2184" s="14">
        <v>45863</v>
      </c>
      <c r="B2184" s="65" t="s">
        <v>14</v>
      </c>
      <c r="C2184" s="73" t="s">
        <v>121</v>
      </c>
      <c r="D2184" s="9">
        <v>9</v>
      </c>
      <c r="E2184" s="10">
        <v>975555</v>
      </c>
    </row>
    <row r="2185" spans="1:5">
      <c r="A2185" s="14">
        <v>45863</v>
      </c>
      <c r="B2185" s="65" t="s">
        <v>14</v>
      </c>
      <c r="C2185" s="73" t="s">
        <v>122</v>
      </c>
      <c r="D2185" s="9">
        <v>-9</v>
      </c>
      <c r="E2185" s="10">
        <v>-976257</v>
      </c>
    </row>
    <row r="2186" spans="1:5">
      <c r="A2186" s="14">
        <v>45863</v>
      </c>
      <c r="B2186" s="65" t="s">
        <v>14</v>
      </c>
      <c r="C2186" s="73" t="s">
        <v>122</v>
      </c>
      <c r="D2186" s="9">
        <v>-95</v>
      </c>
      <c r="E2186" s="10">
        <v>-10304935</v>
      </c>
    </row>
    <row r="2187" spans="1:5">
      <c r="A2187" s="14">
        <v>45863</v>
      </c>
      <c r="B2187" s="65" t="s">
        <v>14</v>
      </c>
      <c r="C2187" s="73" t="s">
        <v>122</v>
      </c>
      <c r="D2187" s="9">
        <v>-42</v>
      </c>
      <c r="E2187" s="10">
        <v>-4555866</v>
      </c>
    </row>
    <row r="2188" spans="1:5">
      <c r="A2188" s="14">
        <v>45863</v>
      </c>
      <c r="B2188" s="65" t="s">
        <v>14</v>
      </c>
      <c r="C2188" s="73" t="s">
        <v>122</v>
      </c>
      <c r="D2188" s="9">
        <v>-57</v>
      </c>
      <c r="E2188" s="10">
        <v>-6182961</v>
      </c>
    </row>
    <row r="2189" spans="1:5">
      <c r="A2189" s="14">
        <v>45863</v>
      </c>
      <c r="B2189" s="65" t="s">
        <v>14</v>
      </c>
      <c r="C2189" s="73" t="s">
        <v>122</v>
      </c>
      <c r="D2189" s="9">
        <v>-92</v>
      </c>
      <c r="E2189" s="10">
        <v>-9979516</v>
      </c>
    </row>
    <row r="2190" spans="1:5">
      <c r="A2190" s="14">
        <v>45863</v>
      </c>
      <c r="B2190" s="65" t="s">
        <v>15</v>
      </c>
      <c r="C2190" s="73" t="s">
        <v>121</v>
      </c>
      <c r="D2190" s="9">
        <v>569</v>
      </c>
      <c r="E2190" s="10">
        <v>62700955</v>
      </c>
    </row>
    <row r="2191" spans="1:5">
      <c r="A2191" s="14">
        <v>45863</v>
      </c>
      <c r="B2191" s="65" t="s">
        <v>14</v>
      </c>
      <c r="C2191" s="73" t="s">
        <v>122</v>
      </c>
      <c r="D2191" s="9">
        <v>-18</v>
      </c>
      <c r="E2191" s="10">
        <v>-1952514</v>
      </c>
    </row>
    <row r="2192" spans="1:5">
      <c r="A2192" s="14">
        <v>45863</v>
      </c>
      <c r="B2192" s="65" t="s">
        <v>14</v>
      </c>
      <c r="C2192" s="73" t="s">
        <v>122</v>
      </c>
      <c r="D2192" s="9">
        <v>-9</v>
      </c>
      <c r="E2192" s="10">
        <v>-976257</v>
      </c>
    </row>
    <row r="2193" spans="1:5">
      <c r="A2193" s="14">
        <v>45863</v>
      </c>
      <c r="B2193" s="65" t="s">
        <v>14</v>
      </c>
      <c r="C2193" s="73" t="s">
        <v>122</v>
      </c>
      <c r="D2193" s="9">
        <v>-18</v>
      </c>
      <c r="E2193" s="10">
        <v>-1952514</v>
      </c>
    </row>
    <row r="2194" spans="1:5">
      <c r="A2194" s="14">
        <v>45863</v>
      </c>
      <c r="B2194" s="65" t="s">
        <v>14</v>
      </c>
      <c r="C2194" s="73" t="s">
        <v>121</v>
      </c>
      <c r="D2194" s="9">
        <v>56</v>
      </c>
      <c r="E2194" s="10">
        <v>6030808</v>
      </c>
    </row>
    <row r="2195" spans="1:5">
      <c r="A2195" s="14">
        <v>45863</v>
      </c>
      <c r="B2195" s="65" t="s">
        <v>14</v>
      </c>
      <c r="C2195" s="73" t="s">
        <v>122</v>
      </c>
      <c r="D2195" s="9">
        <v>-184</v>
      </c>
      <c r="E2195" s="10">
        <v>-19959032</v>
      </c>
    </row>
    <row r="2196" spans="1:5">
      <c r="A2196" s="14">
        <v>45863</v>
      </c>
      <c r="B2196" s="65" t="s">
        <v>15</v>
      </c>
      <c r="C2196" s="73" t="s">
        <v>121</v>
      </c>
      <c r="D2196" s="9">
        <v>52</v>
      </c>
      <c r="E2196" s="10">
        <v>5634824</v>
      </c>
    </row>
    <row r="2197" spans="1:5">
      <c r="A2197" s="14">
        <v>45863</v>
      </c>
      <c r="B2197" s="65" t="s">
        <v>46</v>
      </c>
      <c r="C2197" s="73" t="s">
        <v>121</v>
      </c>
      <c r="D2197" s="9">
        <v>9</v>
      </c>
      <c r="E2197" s="10">
        <v>940590</v>
      </c>
    </row>
    <row r="2198" spans="1:5">
      <c r="A2198" s="14">
        <v>45863</v>
      </c>
      <c r="B2198" s="65" t="s">
        <v>14</v>
      </c>
      <c r="C2198" s="73" t="s">
        <v>121</v>
      </c>
      <c r="D2198" s="9">
        <v>38</v>
      </c>
      <c r="E2198" s="10">
        <v>4097388</v>
      </c>
    </row>
    <row r="2199" spans="1:5">
      <c r="A2199" s="14">
        <v>45863</v>
      </c>
      <c r="B2199" s="65" t="s">
        <v>14</v>
      </c>
      <c r="C2199" s="73" t="s">
        <v>122</v>
      </c>
      <c r="D2199" s="9">
        <v>-563</v>
      </c>
      <c r="E2199" s="10">
        <v>-61070299</v>
      </c>
    </row>
    <row r="2200" spans="1:5">
      <c r="A2200" s="14">
        <v>45863</v>
      </c>
      <c r="B2200" s="65" t="s">
        <v>14</v>
      </c>
      <c r="C2200" s="73" t="s">
        <v>122</v>
      </c>
      <c r="D2200" s="9">
        <v>-46</v>
      </c>
      <c r="E2200" s="10">
        <v>-4989758</v>
      </c>
    </row>
    <row r="2201" spans="1:5">
      <c r="A2201" s="14">
        <v>45863</v>
      </c>
      <c r="B2201" s="65" t="s">
        <v>14</v>
      </c>
      <c r="C2201" s="73" t="s">
        <v>122</v>
      </c>
      <c r="D2201" s="9">
        <v>-44</v>
      </c>
      <c r="E2201" s="10">
        <v>-4772812</v>
      </c>
    </row>
    <row r="2202" spans="1:5">
      <c r="A2202" s="14">
        <v>45863</v>
      </c>
      <c r="B2202" s="65" t="s">
        <v>14</v>
      </c>
      <c r="C2202" s="73" t="s">
        <v>122</v>
      </c>
      <c r="D2202" s="9">
        <v>-9</v>
      </c>
      <c r="E2202" s="10">
        <v>-976257</v>
      </c>
    </row>
    <row r="2203" spans="1:5">
      <c r="A2203" s="14">
        <v>45863</v>
      </c>
      <c r="B2203" s="65" t="s">
        <v>14</v>
      </c>
      <c r="C2203" s="73" t="s">
        <v>121</v>
      </c>
      <c r="D2203" s="9">
        <v>9</v>
      </c>
      <c r="E2203" s="10">
        <v>968463</v>
      </c>
    </row>
    <row r="2204" spans="1:5">
      <c r="A2204" s="14">
        <v>45863</v>
      </c>
      <c r="B2204" s="65" t="s">
        <v>15</v>
      </c>
      <c r="C2204" s="73" t="s">
        <v>121</v>
      </c>
      <c r="D2204" s="9">
        <v>273</v>
      </c>
      <c r="E2204" s="10">
        <v>30051294</v>
      </c>
    </row>
    <row r="2205" spans="1:5">
      <c r="A2205" s="14">
        <v>45863</v>
      </c>
      <c r="B2205" s="65" t="s">
        <v>14</v>
      </c>
      <c r="C2205" s="73" t="s">
        <v>122</v>
      </c>
      <c r="D2205" s="9">
        <v>-46</v>
      </c>
      <c r="E2205" s="10">
        <v>-4989758</v>
      </c>
    </row>
    <row r="2206" spans="1:5">
      <c r="A2206" s="14">
        <v>45863</v>
      </c>
      <c r="B2206" s="65" t="s">
        <v>90</v>
      </c>
      <c r="C2206" s="73" t="s">
        <v>121</v>
      </c>
      <c r="D2206" s="9">
        <v>28</v>
      </c>
      <c r="E2206" s="10">
        <v>3065496</v>
      </c>
    </row>
    <row r="2207" spans="1:5">
      <c r="A2207" s="14">
        <v>45863</v>
      </c>
      <c r="B2207" s="65" t="s">
        <v>14</v>
      </c>
      <c r="C2207" s="73" t="s">
        <v>122</v>
      </c>
      <c r="D2207" s="9">
        <v>-69</v>
      </c>
      <c r="E2207" s="10">
        <v>-7484637</v>
      </c>
    </row>
    <row r="2208" spans="1:5">
      <c r="A2208" s="14">
        <v>45863</v>
      </c>
      <c r="B2208" s="65" t="s">
        <v>14</v>
      </c>
      <c r="C2208" s="73" t="s">
        <v>122</v>
      </c>
      <c r="D2208" s="9">
        <v>-92</v>
      </c>
      <c r="E2208" s="10">
        <v>-9979516</v>
      </c>
    </row>
    <row r="2209" spans="1:5">
      <c r="A2209" s="14">
        <v>45863</v>
      </c>
      <c r="B2209" s="65" t="s">
        <v>14</v>
      </c>
      <c r="C2209" s="73" t="s">
        <v>122</v>
      </c>
      <c r="D2209" s="9">
        <v>-12</v>
      </c>
      <c r="E2209" s="10">
        <v>-1301676</v>
      </c>
    </row>
    <row r="2210" spans="1:5">
      <c r="A2210" s="14">
        <v>45863</v>
      </c>
      <c r="B2210" s="65" t="s">
        <v>14</v>
      </c>
      <c r="C2210" s="73" t="s">
        <v>121</v>
      </c>
      <c r="D2210" s="9">
        <v>15</v>
      </c>
      <c r="E2210" s="10">
        <v>1624350</v>
      </c>
    </row>
    <row r="2211" spans="1:5">
      <c r="A2211" s="14">
        <v>45863</v>
      </c>
      <c r="B2211" s="65" t="s">
        <v>14</v>
      </c>
      <c r="C2211" s="73" t="s">
        <v>122</v>
      </c>
      <c r="D2211" s="9">
        <v>-18</v>
      </c>
      <c r="E2211" s="10">
        <v>-1952514</v>
      </c>
    </row>
    <row r="2212" spans="1:5">
      <c r="A2212" s="14">
        <v>45863</v>
      </c>
      <c r="B2212" s="65" t="s">
        <v>14</v>
      </c>
      <c r="C2212" s="73" t="s">
        <v>122</v>
      </c>
      <c r="D2212" s="9">
        <v>-18</v>
      </c>
      <c r="E2212" s="10">
        <v>-1952514</v>
      </c>
    </row>
    <row r="2213" spans="1:5">
      <c r="A2213" s="14">
        <v>45866</v>
      </c>
      <c r="B2213" s="65" t="s">
        <v>90</v>
      </c>
      <c r="C2213" s="73" t="s">
        <v>121</v>
      </c>
      <c r="D2213" s="9">
        <v>217</v>
      </c>
      <c r="E2213" s="10">
        <v>23784068</v>
      </c>
    </row>
    <row r="2214" spans="1:5">
      <c r="A2214" s="14">
        <v>45866</v>
      </c>
      <c r="B2214" s="65" t="s">
        <v>90</v>
      </c>
      <c r="C2214" s="73" t="s">
        <v>121</v>
      </c>
      <c r="D2214" s="9">
        <v>924</v>
      </c>
      <c r="E2214" s="10">
        <v>101274096</v>
      </c>
    </row>
    <row r="2215" spans="1:5">
      <c r="A2215" s="14">
        <v>45866</v>
      </c>
      <c r="B2215" s="65" t="s">
        <v>90</v>
      </c>
      <c r="C2215" s="73" t="s">
        <v>121</v>
      </c>
      <c r="D2215" s="9">
        <v>92</v>
      </c>
      <c r="E2215" s="10">
        <v>10083568</v>
      </c>
    </row>
    <row r="2216" spans="1:5">
      <c r="A2216" s="14">
        <v>45866</v>
      </c>
      <c r="B2216" s="65" t="s">
        <v>90</v>
      </c>
      <c r="C2216" s="73" t="s">
        <v>121</v>
      </c>
      <c r="D2216" s="9">
        <v>1139</v>
      </c>
      <c r="E2216" s="10">
        <v>124838956</v>
      </c>
    </row>
    <row r="2217" spans="1:5">
      <c r="A2217" s="14">
        <v>45866</v>
      </c>
      <c r="B2217" s="65" t="s">
        <v>90</v>
      </c>
      <c r="C2217" s="73" t="s">
        <v>121</v>
      </c>
      <c r="D2217" s="9">
        <v>462</v>
      </c>
      <c r="E2217" s="10">
        <v>50637048</v>
      </c>
    </row>
    <row r="2218" spans="1:5">
      <c r="A2218" s="14">
        <v>45866</v>
      </c>
      <c r="B2218" s="65" t="s">
        <v>14</v>
      </c>
      <c r="C2218" s="73" t="s">
        <v>121</v>
      </c>
      <c r="D2218" s="9">
        <v>93</v>
      </c>
      <c r="E2218" s="10">
        <v>10115238</v>
      </c>
    </row>
    <row r="2219" spans="1:5">
      <c r="A2219" s="14">
        <v>45866</v>
      </c>
      <c r="B2219" s="65" t="s">
        <v>90</v>
      </c>
      <c r="C2219" s="73" t="s">
        <v>121</v>
      </c>
      <c r="D2219" s="9">
        <v>9</v>
      </c>
      <c r="E2219" s="10">
        <v>986436</v>
      </c>
    </row>
    <row r="2220" spans="1:5">
      <c r="A2220" s="14">
        <v>45866</v>
      </c>
      <c r="B2220" s="65" t="s">
        <v>14</v>
      </c>
      <c r="C2220" s="73" t="s">
        <v>121</v>
      </c>
      <c r="D2220" s="9">
        <v>120</v>
      </c>
      <c r="E2220" s="10">
        <v>12939120</v>
      </c>
    </row>
    <row r="2221" spans="1:5">
      <c r="A2221" s="14">
        <v>45866</v>
      </c>
      <c r="B2221" s="65" t="s">
        <v>14</v>
      </c>
      <c r="C2221" s="73" t="s">
        <v>122</v>
      </c>
      <c r="D2221" s="9">
        <v>-9</v>
      </c>
      <c r="E2221" s="10">
        <v>-976428</v>
      </c>
    </row>
    <row r="2222" spans="1:5">
      <c r="A2222" s="14">
        <v>45866</v>
      </c>
      <c r="B2222" s="65" t="s">
        <v>14</v>
      </c>
      <c r="C2222" s="73" t="s">
        <v>122</v>
      </c>
      <c r="D2222" s="9">
        <v>-36</v>
      </c>
      <c r="E2222" s="10">
        <v>-3905712</v>
      </c>
    </row>
    <row r="2223" spans="1:5">
      <c r="A2223" s="14">
        <v>45866</v>
      </c>
      <c r="B2223" s="65" t="s">
        <v>14</v>
      </c>
      <c r="C2223" s="73" t="s">
        <v>122</v>
      </c>
      <c r="D2223" s="9">
        <v>-13</v>
      </c>
      <c r="E2223" s="10">
        <v>-1410396</v>
      </c>
    </row>
    <row r="2224" spans="1:5">
      <c r="A2224" s="14">
        <v>45866</v>
      </c>
      <c r="B2224" s="65" t="s">
        <v>14</v>
      </c>
      <c r="C2224" s="73" t="s">
        <v>122</v>
      </c>
      <c r="D2224" s="9">
        <v>-18</v>
      </c>
      <c r="E2224" s="10">
        <v>-1952856</v>
      </c>
    </row>
    <row r="2225" spans="1:5">
      <c r="A2225" s="14">
        <v>45866</v>
      </c>
      <c r="B2225" s="65" t="s">
        <v>90</v>
      </c>
      <c r="C2225" s="73" t="s">
        <v>121</v>
      </c>
      <c r="D2225" s="9">
        <v>9</v>
      </c>
      <c r="E2225" s="10">
        <v>978939</v>
      </c>
    </row>
    <row r="2226" spans="1:5">
      <c r="A2226" s="14">
        <v>45866</v>
      </c>
      <c r="B2226" s="65" t="s">
        <v>14</v>
      </c>
      <c r="C2226" s="73" t="s">
        <v>122</v>
      </c>
      <c r="D2226" s="9">
        <v>-9</v>
      </c>
      <c r="E2226" s="10">
        <v>-976428</v>
      </c>
    </row>
    <row r="2227" spans="1:5">
      <c r="A2227" s="14">
        <v>45866</v>
      </c>
      <c r="B2227" s="65" t="s">
        <v>90</v>
      </c>
      <c r="C2227" s="73" t="s">
        <v>121</v>
      </c>
      <c r="D2227" s="9">
        <v>58</v>
      </c>
      <c r="E2227" s="10">
        <v>6353204</v>
      </c>
    </row>
    <row r="2228" spans="1:5">
      <c r="A2228" s="14">
        <v>45866</v>
      </c>
      <c r="B2228" s="65" t="s">
        <v>14</v>
      </c>
      <c r="C2228" s="73" t="s">
        <v>122</v>
      </c>
      <c r="D2228" s="9">
        <v>-66</v>
      </c>
      <c r="E2228" s="10">
        <v>-7160472</v>
      </c>
    </row>
    <row r="2229" spans="1:5">
      <c r="A2229" s="14">
        <v>45866</v>
      </c>
      <c r="B2229" s="65" t="s">
        <v>46</v>
      </c>
      <c r="C2229" s="73" t="s">
        <v>121</v>
      </c>
      <c r="D2229" s="9">
        <v>36</v>
      </c>
      <c r="E2229" s="10">
        <v>3775824</v>
      </c>
    </row>
    <row r="2230" spans="1:5">
      <c r="A2230" s="14">
        <v>45866</v>
      </c>
      <c r="B2230" s="65" t="s">
        <v>46</v>
      </c>
      <c r="C2230" s="73" t="s">
        <v>121</v>
      </c>
      <c r="D2230" s="9">
        <v>9</v>
      </c>
      <c r="E2230" s="10">
        <v>934848</v>
      </c>
    </row>
    <row r="2231" spans="1:5">
      <c r="A2231" s="14">
        <v>45866</v>
      </c>
      <c r="B2231" s="65" t="s">
        <v>14</v>
      </c>
      <c r="C2231" s="73" t="s">
        <v>122</v>
      </c>
      <c r="D2231" s="9">
        <v>-46</v>
      </c>
      <c r="E2231" s="10">
        <v>-4990632</v>
      </c>
    </row>
    <row r="2232" spans="1:5">
      <c r="A2232" s="14">
        <v>45866</v>
      </c>
      <c r="B2232" s="65" t="s">
        <v>14</v>
      </c>
      <c r="C2232" s="73" t="s">
        <v>122</v>
      </c>
      <c r="D2232" s="9">
        <v>-27</v>
      </c>
      <c r="E2232" s="10">
        <v>-2929284</v>
      </c>
    </row>
    <row r="2233" spans="1:5">
      <c r="A2233" s="14">
        <v>45866</v>
      </c>
      <c r="B2233" s="65" t="s">
        <v>15</v>
      </c>
      <c r="C2233" s="73" t="s">
        <v>121</v>
      </c>
      <c r="D2233" s="9">
        <v>83</v>
      </c>
      <c r="E2233" s="10">
        <v>9145189</v>
      </c>
    </row>
    <row r="2234" spans="1:5">
      <c r="A2234" s="14">
        <v>45866</v>
      </c>
      <c r="B2234" s="65" t="s">
        <v>14</v>
      </c>
      <c r="C2234" s="73" t="s">
        <v>122</v>
      </c>
      <c r="D2234" s="9">
        <v>-9</v>
      </c>
      <c r="E2234" s="10">
        <v>-976428</v>
      </c>
    </row>
    <row r="2235" spans="1:5">
      <c r="A2235" s="14">
        <v>45866</v>
      </c>
      <c r="B2235" s="65" t="s">
        <v>14</v>
      </c>
      <c r="C2235" s="73" t="s">
        <v>121</v>
      </c>
      <c r="D2235" s="9">
        <v>185</v>
      </c>
      <c r="E2235" s="10">
        <v>19951325</v>
      </c>
    </row>
    <row r="2236" spans="1:5">
      <c r="A2236" s="14">
        <v>45866</v>
      </c>
      <c r="B2236" s="65" t="s">
        <v>46</v>
      </c>
      <c r="C2236" s="73" t="s">
        <v>121</v>
      </c>
      <c r="D2236" s="9">
        <v>20</v>
      </c>
      <c r="E2236" s="10">
        <v>2091620</v>
      </c>
    </row>
    <row r="2237" spans="1:5">
      <c r="A2237" s="14">
        <v>45866</v>
      </c>
      <c r="B2237" s="65" t="s">
        <v>14</v>
      </c>
      <c r="C2237" s="73" t="s">
        <v>122</v>
      </c>
      <c r="D2237" s="9">
        <v>-184</v>
      </c>
      <c r="E2237" s="10">
        <v>-19962528</v>
      </c>
    </row>
    <row r="2238" spans="1:5">
      <c r="A2238" s="14">
        <v>45866</v>
      </c>
      <c r="B2238" s="65" t="s">
        <v>14</v>
      </c>
      <c r="C2238" s="73" t="s">
        <v>122</v>
      </c>
      <c r="D2238" s="9">
        <v>-921</v>
      </c>
      <c r="E2238" s="10">
        <v>-99921132</v>
      </c>
    </row>
    <row r="2239" spans="1:5">
      <c r="A2239" s="14">
        <v>45866</v>
      </c>
      <c r="B2239" s="65" t="s">
        <v>14</v>
      </c>
      <c r="C2239" s="73" t="s">
        <v>122</v>
      </c>
      <c r="D2239" s="9">
        <v>-46</v>
      </c>
      <c r="E2239" s="10">
        <v>-4990632</v>
      </c>
    </row>
    <row r="2240" spans="1:5">
      <c r="A2240" s="14">
        <v>45866</v>
      </c>
      <c r="B2240" s="65" t="s">
        <v>46</v>
      </c>
      <c r="C2240" s="73" t="s">
        <v>121</v>
      </c>
      <c r="D2240" s="9">
        <v>9</v>
      </c>
      <c r="E2240" s="10">
        <v>943092</v>
      </c>
    </row>
    <row r="2241" spans="1:5">
      <c r="A2241" s="14">
        <v>45866</v>
      </c>
      <c r="B2241" s="65" t="s">
        <v>46</v>
      </c>
      <c r="C2241" s="73" t="s">
        <v>121</v>
      </c>
      <c r="D2241" s="9">
        <v>9</v>
      </c>
      <c r="E2241" s="10">
        <v>943092</v>
      </c>
    </row>
    <row r="2242" spans="1:5">
      <c r="A2242" s="14">
        <v>45866</v>
      </c>
      <c r="B2242" s="65" t="s">
        <v>14</v>
      </c>
      <c r="C2242" s="73" t="s">
        <v>121</v>
      </c>
      <c r="D2242" s="9">
        <v>32</v>
      </c>
      <c r="E2242" s="10">
        <v>3447392</v>
      </c>
    </row>
    <row r="2243" spans="1:5">
      <c r="A2243" s="14">
        <v>45866</v>
      </c>
      <c r="B2243" s="65" t="s">
        <v>14</v>
      </c>
      <c r="C2243" s="73" t="s">
        <v>122</v>
      </c>
      <c r="D2243" s="9">
        <v>-9</v>
      </c>
      <c r="E2243" s="10">
        <v>-976428</v>
      </c>
    </row>
    <row r="2244" spans="1:5">
      <c r="A2244" s="14">
        <v>45866</v>
      </c>
      <c r="B2244" s="65" t="s">
        <v>14</v>
      </c>
      <c r="C2244" s="73" t="s">
        <v>122</v>
      </c>
      <c r="D2244" s="9">
        <v>-27</v>
      </c>
      <c r="E2244" s="10">
        <v>-2929284</v>
      </c>
    </row>
    <row r="2245" spans="1:5">
      <c r="A2245" s="14">
        <v>45866</v>
      </c>
      <c r="B2245" s="65" t="s">
        <v>14</v>
      </c>
      <c r="C2245" s="73" t="s">
        <v>122</v>
      </c>
      <c r="D2245" s="9">
        <v>-184</v>
      </c>
      <c r="E2245" s="10">
        <v>-19962528</v>
      </c>
    </row>
    <row r="2246" spans="1:5">
      <c r="A2246" s="14">
        <v>45866</v>
      </c>
      <c r="B2246" s="65" t="s">
        <v>14</v>
      </c>
      <c r="C2246" s="73" t="s">
        <v>121</v>
      </c>
      <c r="D2246" s="9">
        <v>431</v>
      </c>
      <c r="E2246" s="10">
        <v>46432061</v>
      </c>
    </row>
    <row r="2247" spans="1:5">
      <c r="A2247" s="14">
        <v>45866</v>
      </c>
      <c r="B2247" s="65" t="s">
        <v>14</v>
      </c>
      <c r="C2247" s="73" t="s">
        <v>122</v>
      </c>
      <c r="D2247" s="9">
        <v>-9</v>
      </c>
      <c r="E2247" s="10">
        <v>-976428</v>
      </c>
    </row>
    <row r="2248" spans="1:5">
      <c r="A2248" s="14">
        <v>45866</v>
      </c>
      <c r="B2248" s="65" t="s">
        <v>14</v>
      </c>
      <c r="C2248" s="73" t="s">
        <v>121</v>
      </c>
      <c r="D2248" s="9">
        <v>394</v>
      </c>
      <c r="E2248" s="10">
        <v>42483444</v>
      </c>
    </row>
    <row r="2249" spans="1:5">
      <c r="A2249" s="14">
        <v>45866</v>
      </c>
      <c r="B2249" s="65" t="s">
        <v>14</v>
      </c>
      <c r="C2249" s="73" t="s">
        <v>121</v>
      </c>
      <c r="D2249" s="9">
        <v>92</v>
      </c>
      <c r="E2249" s="10">
        <v>9919992</v>
      </c>
    </row>
    <row r="2250" spans="1:5">
      <c r="A2250" s="14">
        <v>45866</v>
      </c>
      <c r="B2250" s="65" t="s">
        <v>14</v>
      </c>
      <c r="C2250" s="73" t="s">
        <v>122</v>
      </c>
      <c r="D2250" s="9">
        <v>-9</v>
      </c>
      <c r="E2250" s="10">
        <v>-976428</v>
      </c>
    </row>
    <row r="2251" spans="1:5">
      <c r="A2251" s="14">
        <v>45866</v>
      </c>
      <c r="B2251" s="65" t="s">
        <v>14</v>
      </c>
      <c r="C2251" s="73" t="s">
        <v>122</v>
      </c>
      <c r="D2251" s="9">
        <v>-183</v>
      </c>
      <c r="E2251" s="10">
        <v>-19854036</v>
      </c>
    </row>
    <row r="2252" spans="1:5">
      <c r="A2252" s="14">
        <v>45866</v>
      </c>
      <c r="B2252" s="65" t="s">
        <v>14</v>
      </c>
      <c r="C2252" s="73" t="s">
        <v>121</v>
      </c>
      <c r="D2252" s="9">
        <v>296</v>
      </c>
      <c r="E2252" s="10">
        <v>31922120</v>
      </c>
    </row>
    <row r="2253" spans="1:5">
      <c r="A2253" s="14">
        <v>45866</v>
      </c>
      <c r="B2253" s="65" t="s">
        <v>15</v>
      </c>
      <c r="C2253" s="73" t="s">
        <v>121</v>
      </c>
      <c r="D2253" s="9">
        <v>2730</v>
      </c>
      <c r="E2253" s="10">
        <v>300777750</v>
      </c>
    </row>
    <row r="2254" spans="1:5">
      <c r="A2254" s="14">
        <v>45866</v>
      </c>
      <c r="B2254" s="65" t="s">
        <v>46</v>
      </c>
      <c r="C2254" s="73" t="s">
        <v>121</v>
      </c>
      <c r="D2254" s="9">
        <v>28</v>
      </c>
      <c r="E2254" s="10">
        <v>2926028</v>
      </c>
    </row>
    <row r="2255" spans="1:5">
      <c r="A2255" s="14">
        <v>45866</v>
      </c>
      <c r="B2255" s="65" t="s">
        <v>46</v>
      </c>
      <c r="C2255" s="73" t="s">
        <v>121</v>
      </c>
      <c r="D2255" s="9">
        <v>18</v>
      </c>
      <c r="E2255" s="10">
        <v>1864404</v>
      </c>
    </row>
    <row r="2256" spans="1:5">
      <c r="A2256" s="14">
        <v>45866</v>
      </c>
      <c r="B2256" s="65" t="s">
        <v>90</v>
      </c>
      <c r="C2256" s="73" t="s">
        <v>121</v>
      </c>
      <c r="D2256" s="9">
        <v>9</v>
      </c>
      <c r="E2256" s="10">
        <v>981729</v>
      </c>
    </row>
    <row r="2257" spans="1:5">
      <c r="A2257" s="14">
        <v>45866</v>
      </c>
      <c r="B2257" s="65" t="s">
        <v>14</v>
      </c>
      <c r="C2257" s="73" t="s">
        <v>122</v>
      </c>
      <c r="D2257" s="9">
        <v>-92</v>
      </c>
      <c r="E2257" s="10">
        <v>-9981264</v>
      </c>
    </row>
    <row r="2258" spans="1:5">
      <c r="A2258" s="14">
        <v>45866</v>
      </c>
      <c r="B2258" s="65" t="s">
        <v>14</v>
      </c>
      <c r="C2258" s="73" t="s">
        <v>121</v>
      </c>
      <c r="D2258" s="9">
        <v>92</v>
      </c>
      <c r="E2258" s="10">
        <v>9934160</v>
      </c>
    </row>
    <row r="2259" spans="1:5">
      <c r="A2259" s="14">
        <v>45866</v>
      </c>
      <c r="B2259" s="65" t="s">
        <v>14</v>
      </c>
      <c r="C2259" s="73" t="s">
        <v>122</v>
      </c>
      <c r="D2259" s="9">
        <v>-18</v>
      </c>
      <c r="E2259" s="10">
        <v>-1952856</v>
      </c>
    </row>
    <row r="2260" spans="1:5">
      <c r="A2260" s="14">
        <v>45866</v>
      </c>
      <c r="B2260" s="65" t="s">
        <v>14</v>
      </c>
      <c r="C2260" s="73" t="s">
        <v>122</v>
      </c>
      <c r="D2260" s="9">
        <v>-322</v>
      </c>
      <c r="E2260" s="10">
        <v>-34934424</v>
      </c>
    </row>
    <row r="2261" spans="1:5">
      <c r="A2261" s="14">
        <v>45866</v>
      </c>
      <c r="B2261" s="65" t="s">
        <v>14</v>
      </c>
      <c r="C2261" s="73" t="s">
        <v>122</v>
      </c>
      <c r="D2261" s="9">
        <v>-230</v>
      </c>
      <c r="E2261" s="10">
        <v>-24953160</v>
      </c>
    </row>
    <row r="2262" spans="1:5">
      <c r="A2262" s="14">
        <v>45866</v>
      </c>
      <c r="B2262" s="65" t="s">
        <v>14</v>
      </c>
      <c r="C2262" s="73" t="s">
        <v>122</v>
      </c>
      <c r="D2262" s="9">
        <v>-106</v>
      </c>
      <c r="E2262" s="10">
        <v>-11500152</v>
      </c>
    </row>
    <row r="2263" spans="1:5">
      <c r="A2263" s="14">
        <v>45866</v>
      </c>
      <c r="B2263" s="65" t="s">
        <v>14</v>
      </c>
      <c r="C2263" s="73" t="s">
        <v>122</v>
      </c>
      <c r="D2263" s="9">
        <v>-28</v>
      </c>
      <c r="E2263" s="10">
        <v>-3037776</v>
      </c>
    </row>
    <row r="2264" spans="1:5">
      <c r="A2264" s="14">
        <v>45866</v>
      </c>
      <c r="B2264" s="65" t="s">
        <v>14</v>
      </c>
      <c r="C2264" s="73" t="s">
        <v>122</v>
      </c>
      <c r="D2264" s="9">
        <v>-464</v>
      </c>
      <c r="E2264" s="10">
        <v>-50340288</v>
      </c>
    </row>
    <row r="2265" spans="1:5">
      <c r="A2265" s="14">
        <v>45866</v>
      </c>
      <c r="B2265" s="65" t="s">
        <v>14</v>
      </c>
      <c r="C2265" s="73" t="s">
        <v>122</v>
      </c>
      <c r="D2265" s="9">
        <v>-184</v>
      </c>
      <c r="E2265" s="10">
        <v>-19962528</v>
      </c>
    </row>
    <row r="2266" spans="1:5">
      <c r="A2266" s="14">
        <v>45866</v>
      </c>
      <c r="B2266" s="65" t="s">
        <v>14</v>
      </c>
      <c r="C2266" s="73" t="s">
        <v>122</v>
      </c>
      <c r="D2266" s="9">
        <v>-10</v>
      </c>
      <c r="E2266" s="10">
        <v>-1084920</v>
      </c>
    </row>
    <row r="2267" spans="1:5">
      <c r="A2267" s="14">
        <v>45866</v>
      </c>
      <c r="B2267" s="65" t="s">
        <v>14</v>
      </c>
      <c r="C2267" s="73" t="s">
        <v>122</v>
      </c>
      <c r="D2267" s="9">
        <v>-18</v>
      </c>
      <c r="E2267" s="10">
        <v>-1952856</v>
      </c>
    </row>
    <row r="2268" spans="1:5">
      <c r="A2268" s="14">
        <v>45866</v>
      </c>
      <c r="B2268" s="65" t="s">
        <v>14</v>
      </c>
      <c r="C2268" s="73" t="s">
        <v>121</v>
      </c>
      <c r="D2268" s="9">
        <v>463</v>
      </c>
      <c r="E2268" s="10">
        <v>49923438</v>
      </c>
    </row>
    <row r="2269" spans="1:5">
      <c r="A2269" s="14">
        <v>45866</v>
      </c>
      <c r="B2269" s="65" t="s">
        <v>14</v>
      </c>
      <c r="C2269" s="73" t="s">
        <v>122</v>
      </c>
      <c r="D2269" s="9">
        <v>-5389</v>
      </c>
      <c r="E2269" s="10">
        <v>-584663388</v>
      </c>
    </row>
    <row r="2270" spans="1:5">
      <c r="A2270" s="14">
        <v>45866</v>
      </c>
      <c r="B2270" s="65" t="s">
        <v>14</v>
      </c>
      <c r="C2270" s="73" t="s">
        <v>122</v>
      </c>
      <c r="D2270" s="9">
        <v>-18</v>
      </c>
      <c r="E2270" s="10">
        <v>-1952856</v>
      </c>
    </row>
    <row r="2271" spans="1:5">
      <c r="A2271" s="14">
        <v>45866</v>
      </c>
      <c r="B2271" s="65" t="s">
        <v>14</v>
      </c>
      <c r="C2271" s="73" t="s">
        <v>121</v>
      </c>
      <c r="D2271" s="9">
        <v>185</v>
      </c>
      <c r="E2271" s="10">
        <v>19944295</v>
      </c>
    </row>
    <row r="2272" spans="1:5">
      <c r="A2272" s="14">
        <v>45866</v>
      </c>
      <c r="B2272" s="65" t="s">
        <v>14</v>
      </c>
      <c r="C2272" s="73" t="s">
        <v>122</v>
      </c>
      <c r="D2272" s="9">
        <v>-41</v>
      </c>
      <c r="E2272" s="10">
        <v>-4448172</v>
      </c>
    </row>
    <row r="2273" spans="1:5">
      <c r="A2273" s="14">
        <v>45866</v>
      </c>
      <c r="B2273" s="65" t="s">
        <v>14</v>
      </c>
      <c r="C2273" s="73" t="s">
        <v>122</v>
      </c>
      <c r="D2273" s="9">
        <v>-18</v>
      </c>
      <c r="E2273" s="10">
        <v>-1952856</v>
      </c>
    </row>
    <row r="2274" spans="1:5">
      <c r="A2274" s="14">
        <v>45866</v>
      </c>
      <c r="B2274" s="65" t="s">
        <v>14</v>
      </c>
      <c r="C2274" s="73" t="s">
        <v>122</v>
      </c>
      <c r="D2274" s="9">
        <v>-9</v>
      </c>
      <c r="E2274" s="10">
        <v>-976428</v>
      </c>
    </row>
    <row r="2275" spans="1:5">
      <c r="A2275" s="14">
        <v>45866</v>
      </c>
      <c r="B2275" s="65" t="s">
        <v>14</v>
      </c>
      <c r="C2275" s="73" t="s">
        <v>122</v>
      </c>
      <c r="D2275" s="9">
        <v>-1151</v>
      </c>
      <c r="E2275" s="10">
        <v>-124874292</v>
      </c>
    </row>
    <row r="2276" spans="1:5">
      <c r="A2276" s="14">
        <v>45866</v>
      </c>
      <c r="B2276" s="65" t="s">
        <v>14</v>
      </c>
      <c r="C2276" s="73" t="s">
        <v>122</v>
      </c>
      <c r="D2276" s="9">
        <v>-9</v>
      </c>
      <c r="E2276" s="10">
        <v>-976428</v>
      </c>
    </row>
    <row r="2277" spans="1:5">
      <c r="A2277" s="14">
        <v>45866</v>
      </c>
      <c r="B2277" s="65" t="s">
        <v>48</v>
      </c>
      <c r="C2277" s="73" t="s">
        <v>121</v>
      </c>
      <c r="D2277" s="9">
        <v>45</v>
      </c>
      <c r="E2277" s="10">
        <v>4669425</v>
      </c>
    </row>
    <row r="2278" spans="1:5">
      <c r="A2278" s="14">
        <v>45866</v>
      </c>
      <c r="B2278" s="65" t="s">
        <v>14</v>
      </c>
      <c r="C2278" s="73" t="s">
        <v>122</v>
      </c>
      <c r="D2278" s="9">
        <v>-18</v>
      </c>
      <c r="E2278" s="10">
        <v>-1952856</v>
      </c>
    </row>
    <row r="2279" spans="1:5">
      <c r="A2279" s="14">
        <v>45866</v>
      </c>
      <c r="B2279" s="65" t="s">
        <v>14</v>
      </c>
      <c r="C2279" s="73" t="s">
        <v>122</v>
      </c>
      <c r="D2279" s="9">
        <v>-138</v>
      </c>
      <c r="E2279" s="10">
        <v>-14971896</v>
      </c>
    </row>
    <row r="2280" spans="1:5">
      <c r="A2280" s="14">
        <v>45866</v>
      </c>
      <c r="B2280" s="65" t="s">
        <v>14</v>
      </c>
      <c r="C2280" s="73" t="s">
        <v>122</v>
      </c>
      <c r="D2280" s="9">
        <v>-9</v>
      </c>
      <c r="E2280" s="10">
        <v>-976428</v>
      </c>
    </row>
    <row r="2281" spans="1:5">
      <c r="A2281" s="14">
        <v>45866</v>
      </c>
      <c r="B2281" s="65" t="s">
        <v>15</v>
      </c>
      <c r="C2281" s="73" t="s">
        <v>121</v>
      </c>
      <c r="D2281" s="9">
        <v>9</v>
      </c>
      <c r="E2281" s="10">
        <v>991692</v>
      </c>
    </row>
    <row r="2282" spans="1:5">
      <c r="A2282" s="14">
        <v>45866</v>
      </c>
      <c r="B2282" s="65" t="s">
        <v>14</v>
      </c>
      <c r="C2282" s="73" t="s">
        <v>121</v>
      </c>
      <c r="D2282" s="9">
        <v>9</v>
      </c>
      <c r="E2282" s="10">
        <v>969750</v>
      </c>
    </row>
    <row r="2283" spans="1:5">
      <c r="A2283" s="14">
        <v>45866</v>
      </c>
      <c r="B2283" s="65" t="s">
        <v>14</v>
      </c>
      <c r="C2283" s="73" t="s">
        <v>122</v>
      </c>
      <c r="D2283" s="9">
        <v>-73</v>
      </c>
      <c r="E2283" s="10">
        <v>-7919916</v>
      </c>
    </row>
    <row r="2284" spans="1:5">
      <c r="A2284" s="14">
        <v>45866</v>
      </c>
      <c r="B2284" s="65" t="s">
        <v>14</v>
      </c>
      <c r="C2284" s="73" t="s">
        <v>121</v>
      </c>
      <c r="D2284" s="9">
        <v>738</v>
      </c>
      <c r="E2284" s="10">
        <v>79989606</v>
      </c>
    </row>
    <row r="2285" spans="1:5">
      <c r="A2285" s="14">
        <v>45866</v>
      </c>
      <c r="B2285" s="65" t="s">
        <v>14</v>
      </c>
      <c r="C2285" s="73" t="s">
        <v>121</v>
      </c>
      <c r="D2285" s="9">
        <v>9</v>
      </c>
      <c r="E2285" s="10">
        <v>975726</v>
      </c>
    </row>
    <row r="2286" spans="1:5">
      <c r="A2286" s="14">
        <v>45866</v>
      </c>
      <c r="B2286" s="65" t="s">
        <v>14</v>
      </c>
      <c r="C2286" s="73" t="s">
        <v>122</v>
      </c>
      <c r="D2286" s="9">
        <v>-32</v>
      </c>
      <c r="E2286" s="10">
        <v>-3471744</v>
      </c>
    </row>
    <row r="2287" spans="1:5">
      <c r="A2287" s="14">
        <v>45866</v>
      </c>
      <c r="B2287" s="65" t="s">
        <v>14</v>
      </c>
      <c r="C2287" s="73" t="s">
        <v>122</v>
      </c>
      <c r="D2287" s="9">
        <v>-10</v>
      </c>
      <c r="E2287" s="10">
        <v>-1084920</v>
      </c>
    </row>
    <row r="2288" spans="1:5">
      <c r="A2288" s="14">
        <v>45866</v>
      </c>
      <c r="B2288" s="65" t="s">
        <v>48</v>
      </c>
      <c r="C2288" s="73" t="s">
        <v>121</v>
      </c>
      <c r="D2288" s="9">
        <v>99</v>
      </c>
      <c r="E2288" s="10">
        <v>10260657</v>
      </c>
    </row>
    <row r="2289" spans="1:5">
      <c r="A2289" s="14">
        <v>45866</v>
      </c>
      <c r="B2289" s="65" t="s">
        <v>14</v>
      </c>
      <c r="C2289" s="73" t="s">
        <v>122</v>
      </c>
      <c r="D2289" s="9">
        <v>-92</v>
      </c>
      <c r="E2289" s="10">
        <v>-9981264</v>
      </c>
    </row>
    <row r="2290" spans="1:5">
      <c r="A2290" s="14">
        <v>45866</v>
      </c>
      <c r="B2290" s="65" t="s">
        <v>14</v>
      </c>
      <c r="C2290" s="73" t="s">
        <v>122</v>
      </c>
      <c r="D2290" s="9">
        <v>-91</v>
      </c>
      <c r="E2290" s="10">
        <v>-9872772</v>
      </c>
    </row>
    <row r="2291" spans="1:5">
      <c r="A2291" s="14">
        <v>45866</v>
      </c>
      <c r="B2291" s="65" t="s">
        <v>14</v>
      </c>
      <c r="C2291" s="73" t="s">
        <v>121</v>
      </c>
      <c r="D2291" s="9">
        <v>9</v>
      </c>
      <c r="E2291" s="10">
        <v>975726</v>
      </c>
    </row>
    <row r="2292" spans="1:5">
      <c r="A2292" s="14">
        <v>45866</v>
      </c>
      <c r="B2292" s="65" t="s">
        <v>14</v>
      </c>
      <c r="C2292" s="73" t="s">
        <v>121</v>
      </c>
      <c r="D2292" s="9">
        <v>9</v>
      </c>
      <c r="E2292" s="10">
        <v>975726</v>
      </c>
    </row>
    <row r="2293" spans="1:5">
      <c r="A2293" s="14">
        <v>45866</v>
      </c>
      <c r="B2293" s="65" t="s">
        <v>14</v>
      </c>
      <c r="C2293" s="73" t="s">
        <v>122</v>
      </c>
      <c r="D2293" s="9">
        <v>-184</v>
      </c>
      <c r="E2293" s="10">
        <v>-19962528</v>
      </c>
    </row>
    <row r="2294" spans="1:5">
      <c r="A2294" s="14">
        <v>45866</v>
      </c>
      <c r="B2294" s="65" t="s">
        <v>14</v>
      </c>
      <c r="C2294" s="73" t="s">
        <v>122</v>
      </c>
      <c r="D2294" s="9">
        <v>-18</v>
      </c>
      <c r="E2294" s="10">
        <v>-1952856</v>
      </c>
    </row>
    <row r="2295" spans="1:5">
      <c r="A2295" s="14">
        <v>45866</v>
      </c>
      <c r="B2295" s="65" t="s">
        <v>14</v>
      </c>
      <c r="C2295" s="73" t="s">
        <v>122</v>
      </c>
      <c r="D2295" s="9">
        <v>-46</v>
      </c>
      <c r="E2295" s="10">
        <v>-4990632</v>
      </c>
    </row>
    <row r="2296" spans="1:5">
      <c r="A2296" s="14">
        <v>45866</v>
      </c>
      <c r="B2296" s="65" t="s">
        <v>46</v>
      </c>
      <c r="C2296" s="73" t="s">
        <v>121</v>
      </c>
      <c r="D2296" s="9">
        <v>45</v>
      </c>
      <c r="E2296" s="10">
        <v>4674240</v>
      </c>
    </row>
    <row r="2297" spans="1:5">
      <c r="A2297" s="14">
        <v>45866</v>
      </c>
      <c r="B2297" s="65" t="s">
        <v>14</v>
      </c>
      <c r="C2297" s="73" t="s">
        <v>122</v>
      </c>
      <c r="D2297" s="9">
        <v>-460</v>
      </c>
      <c r="E2297" s="10">
        <v>-49906320</v>
      </c>
    </row>
    <row r="2298" spans="1:5">
      <c r="A2298" s="14">
        <v>45866</v>
      </c>
      <c r="B2298" s="65" t="s">
        <v>14</v>
      </c>
      <c r="C2298" s="73" t="s">
        <v>121</v>
      </c>
      <c r="D2298" s="9">
        <v>18</v>
      </c>
      <c r="E2298" s="10">
        <v>1960776</v>
      </c>
    </row>
    <row r="2299" spans="1:5">
      <c r="A2299" s="14">
        <v>45866</v>
      </c>
      <c r="B2299" s="65" t="s">
        <v>14</v>
      </c>
      <c r="C2299" s="73" t="s">
        <v>122</v>
      </c>
      <c r="D2299" s="9">
        <v>-9</v>
      </c>
      <c r="E2299" s="10">
        <v>-976428</v>
      </c>
    </row>
    <row r="2300" spans="1:5">
      <c r="A2300" s="14">
        <v>45866</v>
      </c>
      <c r="B2300" s="65" t="s">
        <v>14</v>
      </c>
      <c r="C2300" s="73" t="s">
        <v>122</v>
      </c>
      <c r="D2300" s="9">
        <v>-36</v>
      </c>
      <c r="E2300" s="10">
        <v>-3905712</v>
      </c>
    </row>
    <row r="2301" spans="1:5">
      <c r="A2301" s="14">
        <v>45866</v>
      </c>
      <c r="B2301" s="65" t="s">
        <v>14</v>
      </c>
      <c r="C2301" s="73" t="s">
        <v>122</v>
      </c>
      <c r="D2301" s="9">
        <v>-689</v>
      </c>
      <c r="E2301" s="10">
        <v>-74750988</v>
      </c>
    </row>
    <row r="2302" spans="1:5">
      <c r="A2302" s="14">
        <v>45866</v>
      </c>
      <c r="B2302" s="65" t="s">
        <v>14</v>
      </c>
      <c r="C2302" s="73" t="s">
        <v>122</v>
      </c>
      <c r="D2302" s="9">
        <v>-36</v>
      </c>
      <c r="E2302" s="10">
        <v>-3905712</v>
      </c>
    </row>
    <row r="2303" spans="1:5">
      <c r="A2303" s="14">
        <v>45866</v>
      </c>
      <c r="B2303" s="65" t="s">
        <v>14</v>
      </c>
      <c r="C2303" s="73" t="s">
        <v>122</v>
      </c>
      <c r="D2303" s="9">
        <v>-9</v>
      </c>
      <c r="E2303" s="10">
        <v>-976428</v>
      </c>
    </row>
    <row r="2304" spans="1:5">
      <c r="A2304" s="14">
        <v>45866</v>
      </c>
      <c r="B2304" s="65" t="s">
        <v>46</v>
      </c>
      <c r="C2304" s="73" t="s">
        <v>121</v>
      </c>
      <c r="D2304" s="9">
        <v>18</v>
      </c>
      <c r="E2304" s="10">
        <v>1865232</v>
      </c>
    </row>
    <row r="2305" spans="1:5">
      <c r="A2305" s="14">
        <v>45866</v>
      </c>
      <c r="B2305" s="65" t="s">
        <v>14</v>
      </c>
      <c r="C2305" s="73" t="s">
        <v>122</v>
      </c>
      <c r="D2305" s="9">
        <v>-13</v>
      </c>
      <c r="E2305" s="10">
        <v>-1410396</v>
      </c>
    </row>
    <row r="2306" spans="1:5">
      <c r="A2306" s="14">
        <v>45866</v>
      </c>
      <c r="B2306" s="65" t="s">
        <v>14</v>
      </c>
      <c r="C2306" s="73" t="s">
        <v>122</v>
      </c>
      <c r="D2306" s="9">
        <v>-9</v>
      </c>
      <c r="E2306" s="10">
        <v>-976428</v>
      </c>
    </row>
    <row r="2307" spans="1:5">
      <c r="A2307" s="14">
        <v>45866</v>
      </c>
      <c r="B2307" s="65" t="s">
        <v>14</v>
      </c>
      <c r="C2307" s="73" t="s">
        <v>121</v>
      </c>
      <c r="D2307" s="9">
        <v>120</v>
      </c>
      <c r="E2307" s="10">
        <v>13000200</v>
      </c>
    </row>
    <row r="2308" spans="1:5">
      <c r="A2308" s="14">
        <v>45866</v>
      </c>
      <c r="B2308" s="65" t="s">
        <v>14</v>
      </c>
      <c r="C2308" s="73" t="s">
        <v>122</v>
      </c>
      <c r="D2308" s="9">
        <v>-27</v>
      </c>
      <c r="E2308" s="10">
        <v>-2929284</v>
      </c>
    </row>
    <row r="2309" spans="1:5">
      <c r="A2309" s="14">
        <v>45866</v>
      </c>
      <c r="B2309" s="65" t="s">
        <v>14</v>
      </c>
      <c r="C2309" s="73" t="s">
        <v>122</v>
      </c>
      <c r="D2309" s="9">
        <v>-184</v>
      </c>
      <c r="E2309" s="10">
        <v>-19962528</v>
      </c>
    </row>
    <row r="2310" spans="1:5">
      <c r="A2310" s="14">
        <v>45866</v>
      </c>
      <c r="B2310" s="65" t="s">
        <v>14</v>
      </c>
      <c r="C2310" s="73" t="s">
        <v>122</v>
      </c>
      <c r="D2310" s="9">
        <v>-46</v>
      </c>
      <c r="E2310" s="10">
        <v>-4990632</v>
      </c>
    </row>
    <row r="2311" spans="1:5">
      <c r="A2311" s="14">
        <v>45866</v>
      </c>
      <c r="B2311" s="65" t="s">
        <v>15</v>
      </c>
      <c r="C2311" s="73" t="s">
        <v>121</v>
      </c>
      <c r="D2311" s="9">
        <v>466</v>
      </c>
      <c r="E2311" s="10">
        <v>51409120</v>
      </c>
    </row>
    <row r="2312" spans="1:5">
      <c r="A2312" s="14">
        <v>45866</v>
      </c>
      <c r="B2312" s="65" t="s">
        <v>14</v>
      </c>
      <c r="C2312" s="73" t="s">
        <v>122</v>
      </c>
      <c r="D2312" s="9">
        <v>-46</v>
      </c>
      <c r="E2312" s="10">
        <v>-4990632</v>
      </c>
    </row>
    <row r="2313" spans="1:5">
      <c r="A2313" s="14">
        <v>45866</v>
      </c>
      <c r="B2313" s="65" t="s">
        <v>14</v>
      </c>
      <c r="C2313" s="73" t="s">
        <v>122</v>
      </c>
      <c r="D2313" s="9">
        <v>-36</v>
      </c>
      <c r="E2313" s="10">
        <v>-3905712</v>
      </c>
    </row>
    <row r="2314" spans="1:5">
      <c r="A2314" s="14">
        <v>45866</v>
      </c>
      <c r="B2314" s="65" t="s">
        <v>14</v>
      </c>
      <c r="C2314" s="73" t="s">
        <v>122</v>
      </c>
      <c r="D2314" s="9">
        <v>-92</v>
      </c>
      <c r="E2314" s="10">
        <v>-9981264</v>
      </c>
    </row>
    <row r="2315" spans="1:5">
      <c r="A2315" s="14">
        <v>45866</v>
      </c>
      <c r="B2315" s="65" t="s">
        <v>90</v>
      </c>
      <c r="C2315" s="73" t="s">
        <v>121</v>
      </c>
      <c r="D2315" s="9">
        <v>925</v>
      </c>
      <c r="E2315" s="10">
        <v>101397575</v>
      </c>
    </row>
    <row r="2316" spans="1:5">
      <c r="A2316" s="14">
        <v>45866</v>
      </c>
      <c r="B2316" s="65" t="s">
        <v>46</v>
      </c>
      <c r="C2316" s="73" t="s">
        <v>121</v>
      </c>
      <c r="D2316" s="9">
        <v>14</v>
      </c>
      <c r="E2316" s="10">
        <v>1460200</v>
      </c>
    </row>
    <row r="2317" spans="1:5">
      <c r="A2317" s="14">
        <v>45866</v>
      </c>
      <c r="B2317" s="65" t="s">
        <v>14</v>
      </c>
      <c r="C2317" s="73" t="s">
        <v>121</v>
      </c>
      <c r="D2317" s="9">
        <v>18</v>
      </c>
      <c r="E2317" s="10">
        <v>1940526</v>
      </c>
    </row>
    <row r="2318" spans="1:5">
      <c r="A2318" s="14">
        <v>45866</v>
      </c>
      <c r="B2318" s="65" t="s">
        <v>14</v>
      </c>
      <c r="C2318" s="73" t="s">
        <v>122</v>
      </c>
      <c r="D2318" s="9">
        <v>-19</v>
      </c>
      <c r="E2318" s="10">
        <v>-2061348</v>
      </c>
    </row>
    <row r="2319" spans="1:5">
      <c r="A2319" s="14">
        <v>45866</v>
      </c>
      <c r="B2319" s="65" t="s">
        <v>14</v>
      </c>
      <c r="C2319" s="73" t="s">
        <v>122</v>
      </c>
      <c r="D2319" s="9">
        <v>-48</v>
      </c>
      <c r="E2319" s="10">
        <v>-5207616</v>
      </c>
    </row>
    <row r="2320" spans="1:5">
      <c r="A2320" s="14">
        <v>45866</v>
      </c>
      <c r="B2320" s="65" t="s">
        <v>14</v>
      </c>
      <c r="C2320" s="73" t="s">
        <v>122</v>
      </c>
      <c r="D2320" s="9">
        <v>-9</v>
      </c>
      <c r="E2320" s="10">
        <v>-976428</v>
      </c>
    </row>
    <row r="2321" spans="1:5">
      <c r="A2321" s="14">
        <v>45866</v>
      </c>
      <c r="B2321" s="65" t="s">
        <v>14</v>
      </c>
      <c r="C2321" s="73" t="s">
        <v>122</v>
      </c>
      <c r="D2321" s="9">
        <v>-151</v>
      </c>
      <c r="E2321" s="10">
        <v>-16382292</v>
      </c>
    </row>
    <row r="2322" spans="1:5">
      <c r="A2322" s="14">
        <v>45866</v>
      </c>
      <c r="B2322" s="65" t="s">
        <v>14</v>
      </c>
      <c r="C2322" s="73" t="s">
        <v>122</v>
      </c>
      <c r="D2322" s="9">
        <v>-9</v>
      </c>
      <c r="E2322" s="10">
        <v>-976428</v>
      </c>
    </row>
    <row r="2323" spans="1:5">
      <c r="A2323" s="14">
        <v>45866</v>
      </c>
      <c r="B2323" s="65" t="s">
        <v>14</v>
      </c>
      <c r="C2323" s="73" t="s">
        <v>122</v>
      </c>
      <c r="D2323" s="9">
        <v>-222</v>
      </c>
      <c r="E2323" s="10">
        <v>-24085224</v>
      </c>
    </row>
    <row r="2324" spans="1:5">
      <c r="A2324" s="14">
        <v>45866</v>
      </c>
      <c r="B2324" s="65" t="s">
        <v>14</v>
      </c>
      <c r="C2324" s="73" t="s">
        <v>121</v>
      </c>
      <c r="D2324" s="9">
        <v>9</v>
      </c>
      <c r="E2324" s="10">
        <v>978066</v>
      </c>
    </row>
    <row r="2325" spans="1:5">
      <c r="A2325" s="14">
        <v>45866</v>
      </c>
      <c r="B2325" s="65" t="s">
        <v>14</v>
      </c>
      <c r="C2325" s="73" t="s">
        <v>122</v>
      </c>
      <c r="D2325" s="9">
        <v>-46</v>
      </c>
      <c r="E2325" s="10">
        <v>-4990632</v>
      </c>
    </row>
    <row r="2326" spans="1:5">
      <c r="A2326" s="14">
        <v>45866</v>
      </c>
      <c r="B2326" s="65" t="s">
        <v>14</v>
      </c>
      <c r="C2326" s="73" t="s">
        <v>122</v>
      </c>
      <c r="D2326" s="9">
        <v>-30</v>
      </c>
      <c r="E2326" s="10">
        <v>-3254760</v>
      </c>
    </row>
    <row r="2327" spans="1:5">
      <c r="A2327" s="14">
        <v>45866</v>
      </c>
      <c r="B2327" s="65" t="s">
        <v>14</v>
      </c>
      <c r="C2327" s="73" t="s">
        <v>122</v>
      </c>
      <c r="D2327" s="9">
        <v>-466</v>
      </c>
      <c r="E2327" s="10">
        <v>-50557272</v>
      </c>
    </row>
    <row r="2328" spans="1:5">
      <c r="A2328" s="14">
        <v>45866</v>
      </c>
      <c r="B2328" s="65" t="s">
        <v>14</v>
      </c>
      <c r="C2328" s="73" t="s">
        <v>122</v>
      </c>
      <c r="D2328" s="9">
        <v>-9</v>
      </c>
      <c r="E2328" s="10">
        <v>-976428</v>
      </c>
    </row>
    <row r="2329" spans="1:5">
      <c r="A2329" s="14">
        <v>45866</v>
      </c>
      <c r="B2329" s="65" t="s">
        <v>14</v>
      </c>
      <c r="C2329" s="73" t="s">
        <v>122</v>
      </c>
      <c r="D2329" s="9">
        <v>-46</v>
      </c>
      <c r="E2329" s="10">
        <v>-4990632</v>
      </c>
    </row>
    <row r="2330" spans="1:5">
      <c r="A2330" s="14">
        <v>45866</v>
      </c>
      <c r="B2330" s="65" t="s">
        <v>14</v>
      </c>
      <c r="C2330" s="73" t="s">
        <v>122</v>
      </c>
      <c r="D2330" s="9">
        <v>-442</v>
      </c>
      <c r="E2330" s="10">
        <v>-47953464</v>
      </c>
    </row>
    <row r="2331" spans="1:5">
      <c r="A2331" s="14">
        <v>45866</v>
      </c>
      <c r="B2331" s="65" t="s">
        <v>14</v>
      </c>
      <c r="C2331" s="73" t="s">
        <v>122</v>
      </c>
      <c r="D2331" s="9">
        <v>-46</v>
      </c>
      <c r="E2331" s="10">
        <v>-4990632</v>
      </c>
    </row>
    <row r="2332" spans="1:5">
      <c r="A2332" s="14">
        <v>45866</v>
      </c>
      <c r="B2332" s="65" t="s">
        <v>14</v>
      </c>
      <c r="C2332" s="73" t="s">
        <v>121</v>
      </c>
      <c r="D2332" s="9">
        <v>93</v>
      </c>
      <c r="E2332" s="10">
        <v>10114029</v>
      </c>
    </row>
    <row r="2333" spans="1:5">
      <c r="A2333" s="14">
        <v>45866</v>
      </c>
      <c r="B2333" s="65" t="s">
        <v>14</v>
      </c>
      <c r="C2333" s="73" t="s">
        <v>121</v>
      </c>
      <c r="D2333" s="9">
        <v>463</v>
      </c>
      <c r="E2333" s="10">
        <v>49932235</v>
      </c>
    </row>
    <row r="2334" spans="1:5">
      <c r="A2334" s="14">
        <v>45866</v>
      </c>
      <c r="B2334" s="65" t="s">
        <v>14</v>
      </c>
      <c r="C2334" s="73" t="s">
        <v>122</v>
      </c>
      <c r="D2334" s="9">
        <v>-9</v>
      </c>
      <c r="E2334" s="10">
        <v>-976428</v>
      </c>
    </row>
    <row r="2335" spans="1:5">
      <c r="A2335" s="14">
        <v>45866</v>
      </c>
      <c r="B2335" s="65" t="s">
        <v>14</v>
      </c>
      <c r="C2335" s="73" t="s">
        <v>122</v>
      </c>
      <c r="D2335" s="9">
        <v>-284</v>
      </c>
      <c r="E2335" s="10">
        <v>-30811728</v>
      </c>
    </row>
    <row r="2336" spans="1:5">
      <c r="A2336" s="14">
        <v>45866</v>
      </c>
      <c r="B2336" s="65" t="s">
        <v>14</v>
      </c>
      <c r="C2336" s="73" t="s">
        <v>122</v>
      </c>
      <c r="D2336" s="9">
        <v>-9</v>
      </c>
      <c r="E2336" s="10">
        <v>-976428</v>
      </c>
    </row>
    <row r="2337" spans="1:5">
      <c r="A2337" s="14">
        <v>45866</v>
      </c>
      <c r="B2337" s="65" t="s">
        <v>14</v>
      </c>
      <c r="C2337" s="73" t="s">
        <v>122</v>
      </c>
      <c r="D2337" s="9">
        <v>-9</v>
      </c>
      <c r="E2337" s="10">
        <v>-976428</v>
      </c>
    </row>
    <row r="2338" spans="1:5">
      <c r="A2338" s="14">
        <v>45866</v>
      </c>
      <c r="B2338" s="65" t="s">
        <v>14</v>
      </c>
      <c r="C2338" s="73" t="s">
        <v>122</v>
      </c>
      <c r="D2338" s="9">
        <v>-27</v>
      </c>
      <c r="E2338" s="10">
        <v>-2929284</v>
      </c>
    </row>
    <row r="2339" spans="1:5">
      <c r="A2339" s="14">
        <v>45866</v>
      </c>
      <c r="B2339" s="65" t="s">
        <v>14</v>
      </c>
      <c r="C2339" s="73" t="s">
        <v>122</v>
      </c>
      <c r="D2339" s="9">
        <v>-9</v>
      </c>
      <c r="E2339" s="10">
        <v>-976428</v>
      </c>
    </row>
    <row r="2340" spans="1:5">
      <c r="A2340" s="14">
        <v>45866</v>
      </c>
      <c r="B2340" s="65" t="s">
        <v>90</v>
      </c>
      <c r="C2340" s="73" t="s">
        <v>121</v>
      </c>
      <c r="D2340" s="9">
        <v>9</v>
      </c>
      <c r="E2340" s="10">
        <v>980550</v>
      </c>
    </row>
    <row r="2341" spans="1:5">
      <c r="A2341" s="14">
        <v>45866</v>
      </c>
      <c r="B2341" s="65" t="s">
        <v>15</v>
      </c>
      <c r="C2341" s="73" t="s">
        <v>121</v>
      </c>
      <c r="D2341" s="9">
        <v>92</v>
      </c>
      <c r="E2341" s="10">
        <v>10074460</v>
      </c>
    </row>
    <row r="2342" spans="1:5">
      <c r="A2342" s="14">
        <v>45866</v>
      </c>
      <c r="B2342" s="65" t="s">
        <v>14</v>
      </c>
      <c r="C2342" s="73" t="s">
        <v>122</v>
      </c>
      <c r="D2342" s="9">
        <v>-46</v>
      </c>
      <c r="E2342" s="10">
        <v>-4990632</v>
      </c>
    </row>
    <row r="2343" spans="1:5">
      <c r="A2343" s="14">
        <v>45866</v>
      </c>
      <c r="B2343" s="65" t="s">
        <v>14</v>
      </c>
      <c r="C2343" s="73" t="s">
        <v>122</v>
      </c>
      <c r="D2343" s="9">
        <v>-461</v>
      </c>
      <c r="E2343" s="10">
        <v>-50014812</v>
      </c>
    </row>
    <row r="2344" spans="1:5">
      <c r="A2344" s="14">
        <v>45866</v>
      </c>
      <c r="B2344" s="65" t="s">
        <v>14</v>
      </c>
      <c r="C2344" s="73" t="s">
        <v>122</v>
      </c>
      <c r="D2344" s="9">
        <v>-461</v>
      </c>
      <c r="E2344" s="10">
        <v>-50014812</v>
      </c>
    </row>
    <row r="2345" spans="1:5">
      <c r="A2345" s="14">
        <v>45866</v>
      </c>
      <c r="B2345" s="65" t="s">
        <v>14</v>
      </c>
      <c r="C2345" s="73" t="s">
        <v>122</v>
      </c>
      <c r="D2345" s="9">
        <v>-33</v>
      </c>
      <c r="E2345" s="10">
        <v>-3580236</v>
      </c>
    </row>
    <row r="2346" spans="1:5">
      <c r="A2346" s="14">
        <v>45866</v>
      </c>
      <c r="B2346" s="65" t="s">
        <v>14</v>
      </c>
      <c r="C2346" s="73" t="s">
        <v>121</v>
      </c>
      <c r="D2346" s="9">
        <v>9</v>
      </c>
      <c r="E2346" s="10">
        <v>977337</v>
      </c>
    </row>
    <row r="2347" spans="1:5">
      <c r="A2347" s="14">
        <v>45866</v>
      </c>
      <c r="B2347" s="65" t="s">
        <v>90</v>
      </c>
      <c r="C2347" s="73" t="s">
        <v>121</v>
      </c>
      <c r="D2347" s="9">
        <v>9</v>
      </c>
      <c r="E2347" s="10">
        <v>980550</v>
      </c>
    </row>
    <row r="2348" spans="1:5">
      <c r="A2348" s="14">
        <v>45866</v>
      </c>
      <c r="B2348" s="65" t="s">
        <v>14</v>
      </c>
      <c r="C2348" s="73" t="s">
        <v>122</v>
      </c>
      <c r="D2348" s="9">
        <v>-64</v>
      </c>
      <c r="E2348" s="10">
        <v>-6943488</v>
      </c>
    </row>
    <row r="2349" spans="1:5">
      <c r="A2349" s="14">
        <v>45866</v>
      </c>
      <c r="B2349" s="65" t="s">
        <v>14</v>
      </c>
      <c r="C2349" s="73" t="s">
        <v>121</v>
      </c>
      <c r="D2349" s="9">
        <v>29</v>
      </c>
      <c r="E2349" s="10">
        <v>3144383</v>
      </c>
    </row>
    <row r="2350" spans="1:5">
      <c r="A2350" s="14">
        <v>45866</v>
      </c>
      <c r="B2350" s="65" t="s">
        <v>14</v>
      </c>
      <c r="C2350" s="73" t="s">
        <v>122</v>
      </c>
      <c r="D2350" s="9">
        <v>-139</v>
      </c>
      <c r="E2350" s="10">
        <v>-15080388</v>
      </c>
    </row>
    <row r="2351" spans="1:5">
      <c r="A2351" s="14">
        <v>45866</v>
      </c>
      <c r="B2351" s="65" t="s">
        <v>46</v>
      </c>
      <c r="C2351" s="73" t="s">
        <v>121</v>
      </c>
      <c r="D2351" s="9">
        <v>9</v>
      </c>
      <c r="E2351" s="10">
        <v>941085</v>
      </c>
    </row>
    <row r="2352" spans="1:5">
      <c r="A2352" s="14">
        <v>45866</v>
      </c>
      <c r="B2352" s="65" t="s">
        <v>46</v>
      </c>
      <c r="C2352" s="73" t="s">
        <v>121</v>
      </c>
      <c r="D2352" s="9">
        <v>324</v>
      </c>
      <c r="E2352" s="10">
        <v>34023888</v>
      </c>
    </row>
    <row r="2353" spans="1:5">
      <c r="A2353" s="14">
        <v>45866</v>
      </c>
      <c r="B2353" s="65" t="s">
        <v>14</v>
      </c>
      <c r="C2353" s="73" t="s">
        <v>122</v>
      </c>
      <c r="D2353" s="9">
        <v>-9</v>
      </c>
      <c r="E2353" s="10">
        <v>-976428</v>
      </c>
    </row>
    <row r="2354" spans="1:5">
      <c r="A2354" s="14">
        <v>45866</v>
      </c>
      <c r="B2354" s="65" t="s">
        <v>14</v>
      </c>
      <c r="C2354" s="73" t="s">
        <v>122</v>
      </c>
      <c r="D2354" s="9">
        <v>-18</v>
      </c>
      <c r="E2354" s="10">
        <v>-1952856</v>
      </c>
    </row>
    <row r="2355" spans="1:5">
      <c r="A2355" s="14">
        <v>45866</v>
      </c>
      <c r="B2355" s="65" t="s">
        <v>14</v>
      </c>
      <c r="C2355" s="73" t="s">
        <v>122</v>
      </c>
      <c r="D2355" s="9">
        <v>-92</v>
      </c>
      <c r="E2355" s="10">
        <v>-9981264</v>
      </c>
    </row>
    <row r="2356" spans="1:5">
      <c r="A2356" s="14">
        <v>45866</v>
      </c>
      <c r="B2356" s="65" t="s">
        <v>46</v>
      </c>
      <c r="C2356" s="73" t="s">
        <v>121</v>
      </c>
      <c r="D2356" s="9">
        <v>191</v>
      </c>
      <c r="E2356" s="10">
        <v>19921300</v>
      </c>
    </row>
    <row r="2357" spans="1:5">
      <c r="A2357" s="14">
        <v>45866</v>
      </c>
      <c r="B2357" s="65" t="s">
        <v>14</v>
      </c>
      <c r="C2357" s="73" t="s">
        <v>122</v>
      </c>
      <c r="D2357" s="9">
        <v>-9</v>
      </c>
      <c r="E2357" s="10">
        <v>-976428</v>
      </c>
    </row>
    <row r="2358" spans="1:5">
      <c r="A2358" s="14">
        <v>45866</v>
      </c>
      <c r="B2358" s="65" t="s">
        <v>14</v>
      </c>
      <c r="C2358" s="73" t="s">
        <v>122</v>
      </c>
      <c r="D2358" s="9">
        <v>-92</v>
      </c>
      <c r="E2358" s="10">
        <v>-9981264</v>
      </c>
    </row>
    <row r="2359" spans="1:5">
      <c r="A2359" s="14">
        <v>45866</v>
      </c>
      <c r="B2359" s="65" t="s">
        <v>14</v>
      </c>
      <c r="C2359" s="73" t="s">
        <v>121</v>
      </c>
      <c r="D2359" s="9">
        <v>92</v>
      </c>
      <c r="E2359" s="10">
        <v>9918244</v>
      </c>
    </row>
    <row r="2360" spans="1:5">
      <c r="A2360" s="14">
        <v>45866</v>
      </c>
      <c r="B2360" s="65" t="s">
        <v>90</v>
      </c>
      <c r="C2360" s="73" t="s">
        <v>121</v>
      </c>
      <c r="D2360" s="9">
        <v>13813</v>
      </c>
      <c r="E2360" s="10">
        <v>1504926350</v>
      </c>
    </row>
    <row r="2361" spans="1:5">
      <c r="A2361" s="14">
        <v>45866</v>
      </c>
      <c r="B2361" s="65" t="s">
        <v>14</v>
      </c>
      <c r="C2361" s="73" t="s">
        <v>121</v>
      </c>
      <c r="D2361" s="9">
        <v>463</v>
      </c>
      <c r="E2361" s="10">
        <v>49923438</v>
      </c>
    </row>
    <row r="2362" spans="1:5">
      <c r="A2362" s="14">
        <v>45866</v>
      </c>
      <c r="B2362" s="65" t="s">
        <v>90</v>
      </c>
      <c r="C2362" s="73" t="s">
        <v>121</v>
      </c>
      <c r="D2362" s="9">
        <v>9</v>
      </c>
      <c r="E2362" s="10">
        <v>980406</v>
      </c>
    </row>
    <row r="2363" spans="1:5">
      <c r="A2363" s="14">
        <v>45866</v>
      </c>
      <c r="B2363" s="65" t="s">
        <v>15</v>
      </c>
      <c r="C2363" s="73" t="s">
        <v>121</v>
      </c>
      <c r="D2363" s="9">
        <v>13</v>
      </c>
      <c r="E2363" s="10">
        <v>1408433</v>
      </c>
    </row>
    <row r="2364" spans="1:5">
      <c r="A2364" s="14">
        <v>45866</v>
      </c>
      <c r="B2364" s="65" t="s">
        <v>14</v>
      </c>
      <c r="C2364" s="73" t="s">
        <v>122</v>
      </c>
      <c r="D2364" s="9">
        <v>-92</v>
      </c>
      <c r="E2364" s="10">
        <v>-9981264</v>
      </c>
    </row>
    <row r="2365" spans="1:5">
      <c r="A2365" s="14">
        <v>45866</v>
      </c>
      <c r="B2365" s="65" t="s">
        <v>14</v>
      </c>
      <c r="C2365" s="73" t="s">
        <v>122</v>
      </c>
      <c r="D2365" s="9">
        <v>-9</v>
      </c>
      <c r="E2365" s="10">
        <v>-976428</v>
      </c>
    </row>
    <row r="2366" spans="1:5">
      <c r="A2366" s="14">
        <v>45866</v>
      </c>
      <c r="B2366" s="65" t="s">
        <v>14</v>
      </c>
      <c r="C2366" s="73" t="s">
        <v>122</v>
      </c>
      <c r="D2366" s="9">
        <v>-92</v>
      </c>
      <c r="E2366" s="10">
        <v>-9981264</v>
      </c>
    </row>
    <row r="2367" spans="1:5">
      <c r="A2367" s="14">
        <v>45866</v>
      </c>
      <c r="B2367" s="65" t="s">
        <v>14</v>
      </c>
      <c r="C2367" s="73" t="s">
        <v>122</v>
      </c>
      <c r="D2367" s="9">
        <v>-92</v>
      </c>
      <c r="E2367" s="10">
        <v>-9981264</v>
      </c>
    </row>
    <row r="2368" spans="1:5">
      <c r="A2368" s="14">
        <v>45866</v>
      </c>
      <c r="B2368" s="65" t="s">
        <v>90</v>
      </c>
      <c r="C2368" s="73" t="s">
        <v>121</v>
      </c>
      <c r="D2368" s="9">
        <v>503</v>
      </c>
      <c r="E2368" s="10">
        <v>54884845</v>
      </c>
    </row>
    <row r="2369" spans="1:5">
      <c r="A2369" s="14">
        <v>45866</v>
      </c>
      <c r="B2369" s="65" t="s">
        <v>14</v>
      </c>
      <c r="C2369" s="73" t="s">
        <v>121</v>
      </c>
      <c r="D2369" s="9">
        <v>452</v>
      </c>
      <c r="E2369" s="10">
        <v>48949792</v>
      </c>
    </row>
    <row r="2370" spans="1:5">
      <c r="A2370" s="14">
        <v>45866</v>
      </c>
      <c r="B2370" s="65" t="s">
        <v>46</v>
      </c>
      <c r="C2370" s="73" t="s">
        <v>121</v>
      </c>
      <c r="D2370" s="9">
        <v>9</v>
      </c>
      <c r="E2370" s="10">
        <v>942948</v>
      </c>
    </row>
    <row r="2371" spans="1:5">
      <c r="A2371" s="14">
        <v>45866</v>
      </c>
      <c r="B2371" s="65" t="s">
        <v>14</v>
      </c>
      <c r="C2371" s="73" t="s">
        <v>122</v>
      </c>
      <c r="D2371" s="9">
        <v>-46</v>
      </c>
      <c r="E2371" s="10">
        <v>-4990632</v>
      </c>
    </row>
    <row r="2372" spans="1:5">
      <c r="A2372" s="14">
        <v>45866</v>
      </c>
      <c r="B2372" s="65" t="s">
        <v>14</v>
      </c>
      <c r="C2372" s="73" t="s">
        <v>121</v>
      </c>
      <c r="D2372" s="9">
        <v>9</v>
      </c>
      <c r="E2372" s="10">
        <v>977823</v>
      </c>
    </row>
    <row r="2373" spans="1:5">
      <c r="A2373" s="14">
        <v>45866</v>
      </c>
      <c r="B2373" s="65" t="s">
        <v>14</v>
      </c>
      <c r="C2373" s="73" t="s">
        <v>121</v>
      </c>
      <c r="D2373" s="9">
        <v>18</v>
      </c>
      <c r="E2373" s="10">
        <v>1943406</v>
      </c>
    </row>
    <row r="2374" spans="1:5">
      <c r="A2374" s="14">
        <v>45866</v>
      </c>
      <c r="B2374" s="65" t="s">
        <v>14</v>
      </c>
      <c r="C2374" s="73" t="s">
        <v>121</v>
      </c>
      <c r="D2374" s="9">
        <v>10</v>
      </c>
      <c r="E2374" s="10">
        <v>1078260</v>
      </c>
    </row>
    <row r="2375" spans="1:5">
      <c r="A2375" s="14">
        <v>45866</v>
      </c>
      <c r="B2375" s="65" t="s">
        <v>14</v>
      </c>
      <c r="C2375" s="73" t="s">
        <v>122</v>
      </c>
      <c r="D2375" s="9">
        <v>-9</v>
      </c>
      <c r="E2375" s="10">
        <v>-976428</v>
      </c>
    </row>
    <row r="2376" spans="1:5">
      <c r="A2376" s="14">
        <v>45866</v>
      </c>
      <c r="B2376" s="65" t="s">
        <v>14</v>
      </c>
      <c r="C2376" s="73" t="s">
        <v>122</v>
      </c>
      <c r="D2376" s="9">
        <v>-18</v>
      </c>
      <c r="E2376" s="10">
        <v>-1952856</v>
      </c>
    </row>
    <row r="2377" spans="1:5">
      <c r="A2377" s="14">
        <v>45866</v>
      </c>
      <c r="B2377" s="65" t="s">
        <v>14</v>
      </c>
      <c r="C2377" s="73" t="s">
        <v>122</v>
      </c>
      <c r="D2377" s="9">
        <v>-368</v>
      </c>
      <c r="E2377" s="10">
        <v>-39925056</v>
      </c>
    </row>
    <row r="2378" spans="1:5">
      <c r="A2378" s="14">
        <v>45866</v>
      </c>
      <c r="B2378" s="65" t="s">
        <v>14</v>
      </c>
      <c r="C2378" s="73" t="s">
        <v>122</v>
      </c>
      <c r="D2378" s="9">
        <v>-2763</v>
      </c>
      <c r="E2378" s="10">
        <v>-299763396</v>
      </c>
    </row>
    <row r="2379" spans="1:5">
      <c r="A2379" s="14">
        <v>45866</v>
      </c>
      <c r="B2379" s="65" t="s">
        <v>14</v>
      </c>
      <c r="C2379" s="73" t="s">
        <v>122</v>
      </c>
      <c r="D2379" s="9">
        <v>-18</v>
      </c>
      <c r="E2379" s="10">
        <v>-1952856</v>
      </c>
    </row>
    <row r="2380" spans="1:5">
      <c r="A2380" s="14">
        <v>45866</v>
      </c>
      <c r="B2380" s="65" t="s">
        <v>14</v>
      </c>
      <c r="C2380" s="73" t="s">
        <v>122</v>
      </c>
      <c r="D2380" s="9">
        <v>-9</v>
      </c>
      <c r="E2380" s="10">
        <v>-976428</v>
      </c>
    </row>
    <row r="2381" spans="1:5">
      <c r="A2381" s="14">
        <v>45866</v>
      </c>
      <c r="B2381" s="65" t="s">
        <v>14</v>
      </c>
      <c r="C2381" s="73" t="s">
        <v>122</v>
      </c>
      <c r="D2381" s="9">
        <v>-9</v>
      </c>
      <c r="E2381" s="10">
        <v>-976428</v>
      </c>
    </row>
    <row r="2382" spans="1:5">
      <c r="A2382" s="14">
        <v>45866</v>
      </c>
      <c r="B2382" s="65" t="s">
        <v>14</v>
      </c>
      <c r="C2382" s="73" t="s">
        <v>122</v>
      </c>
      <c r="D2382" s="9">
        <v>-46</v>
      </c>
      <c r="E2382" s="10">
        <v>-4990632</v>
      </c>
    </row>
    <row r="2383" spans="1:5">
      <c r="A2383" s="14">
        <v>45867</v>
      </c>
      <c r="B2383" s="65" t="s">
        <v>14</v>
      </c>
      <c r="C2383" s="73" t="s">
        <v>122</v>
      </c>
      <c r="D2383" s="9">
        <v>-92</v>
      </c>
      <c r="E2383" s="10">
        <v>-9983012</v>
      </c>
    </row>
    <row r="2384" spans="1:5">
      <c r="A2384" s="14">
        <v>45867</v>
      </c>
      <c r="B2384" s="65" t="s">
        <v>14</v>
      </c>
      <c r="C2384" s="73" t="s">
        <v>121</v>
      </c>
      <c r="D2384" s="9">
        <v>92</v>
      </c>
      <c r="E2384" s="10">
        <v>9968568</v>
      </c>
    </row>
    <row r="2385" spans="1:5">
      <c r="A2385" s="14">
        <v>45867</v>
      </c>
      <c r="B2385" s="65" t="s">
        <v>90</v>
      </c>
      <c r="C2385" s="73" t="s">
        <v>121</v>
      </c>
      <c r="D2385" s="9">
        <v>93</v>
      </c>
      <c r="E2385" s="10">
        <v>10182942</v>
      </c>
    </row>
    <row r="2386" spans="1:5">
      <c r="A2386" s="14">
        <v>45867</v>
      </c>
      <c r="B2386" s="65" t="s">
        <v>14</v>
      </c>
      <c r="C2386" s="73" t="s">
        <v>122</v>
      </c>
      <c r="D2386" s="9">
        <v>-27</v>
      </c>
      <c r="E2386" s="10">
        <v>-2929797</v>
      </c>
    </row>
    <row r="2387" spans="1:5">
      <c r="A2387" s="14">
        <v>45867</v>
      </c>
      <c r="B2387" s="65" t="s">
        <v>14</v>
      </c>
      <c r="C2387" s="73" t="s">
        <v>122</v>
      </c>
      <c r="D2387" s="9">
        <v>-460</v>
      </c>
      <c r="E2387" s="10">
        <v>-49915060</v>
      </c>
    </row>
    <row r="2388" spans="1:5">
      <c r="A2388" s="14">
        <v>45867</v>
      </c>
      <c r="B2388" s="65" t="s">
        <v>46</v>
      </c>
      <c r="C2388" s="73" t="s">
        <v>121</v>
      </c>
      <c r="D2388" s="9">
        <v>28</v>
      </c>
      <c r="E2388" s="10">
        <v>2906428</v>
      </c>
    </row>
    <row r="2389" spans="1:5">
      <c r="A2389" s="14">
        <v>45867</v>
      </c>
      <c r="B2389" s="65" t="s">
        <v>90</v>
      </c>
      <c r="C2389" s="73" t="s">
        <v>121</v>
      </c>
      <c r="D2389" s="9">
        <v>9</v>
      </c>
      <c r="E2389" s="10">
        <v>985896</v>
      </c>
    </row>
    <row r="2390" spans="1:5">
      <c r="A2390" s="14">
        <v>45867</v>
      </c>
      <c r="B2390" s="65" t="s">
        <v>14</v>
      </c>
      <c r="C2390" s="73" t="s">
        <v>122</v>
      </c>
      <c r="D2390" s="9">
        <v>-92</v>
      </c>
      <c r="E2390" s="10">
        <v>-9983012</v>
      </c>
    </row>
    <row r="2391" spans="1:5">
      <c r="A2391" s="14">
        <v>45867</v>
      </c>
      <c r="B2391" s="65" t="s">
        <v>14</v>
      </c>
      <c r="C2391" s="73" t="s">
        <v>122</v>
      </c>
      <c r="D2391" s="9">
        <v>-46</v>
      </c>
      <c r="E2391" s="10">
        <v>-4991506</v>
      </c>
    </row>
    <row r="2392" spans="1:5">
      <c r="A2392" s="14">
        <v>45867</v>
      </c>
      <c r="B2392" s="65" t="s">
        <v>14</v>
      </c>
      <c r="C2392" s="73" t="s">
        <v>122</v>
      </c>
      <c r="D2392" s="9">
        <v>-461</v>
      </c>
      <c r="E2392" s="10">
        <v>-50023571</v>
      </c>
    </row>
    <row r="2393" spans="1:5">
      <c r="A2393" s="14">
        <v>45867</v>
      </c>
      <c r="B2393" s="65" t="s">
        <v>14</v>
      </c>
      <c r="C2393" s="73" t="s">
        <v>121</v>
      </c>
      <c r="D2393" s="9">
        <v>11</v>
      </c>
      <c r="E2393" s="10">
        <v>1184832</v>
      </c>
    </row>
    <row r="2394" spans="1:5">
      <c r="A2394" s="14">
        <v>45867</v>
      </c>
      <c r="B2394" s="65" t="s">
        <v>14</v>
      </c>
      <c r="C2394" s="73" t="s">
        <v>122</v>
      </c>
      <c r="D2394" s="9">
        <v>-61</v>
      </c>
      <c r="E2394" s="10">
        <v>-6619171</v>
      </c>
    </row>
    <row r="2395" spans="1:5">
      <c r="A2395" s="14">
        <v>45867</v>
      </c>
      <c r="B2395" s="65" t="s">
        <v>14</v>
      </c>
      <c r="C2395" s="73" t="s">
        <v>121</v>
      </c>
      <c r="D2395" s="9">
        <v>101</v>
      </c>
      <c r="E2395" s="10">
        <v>10892345</v>
      </c>
    </row>
    <row r="2396" spans="1:5">
      <c r="A2396" s="14">
        <v>45867</v>
      </c>
      <c r="B2396" s="65" t="s">
        <v>14</v>
      </c>
      <c r="C2396" s="73" t="s">
        <v>122</v>
      </c>
      <c r="D2396" s="9">
        <v>-92</v>
      </c>
      <c r="E2396" s="10">
        <v>-9983012</v>
      </c>
    </row>
    <row r="2397" spans="1:5">
      <c r="A2397" s="14">
        <v>45867</v>
      </c>
      <c r="B2397" s="65" t="s">
        <v>14</v>
      </c>
      <c r="C2397" s="73" t="s">
        <v>122</v>
      </c>
      <c r="D2397" s="9">
        <v>-18</v>
      </c>
      <c r="E2397" s="10">
        <v>-1953198</v>
      </c>
    </row>
    <row r="2398" spans="1:5">
      <c r="A2398" s="14">
        <v>45867</v>
      </c>
      <c r="B2398" s="65" t="s">
        <v>14</v>
      </c>
      <c r="C2398" s="73" t="s">
        <v>122</v>
      </c>
      <c r="D2398" s="9">
        <v>-92</v>
      </c>
      <c r="E2398" s="10">
        <v>-9983012</v>
      </c>
    </row>
    <row r="2399" spans="1:5">
      <c r="A2399" s="14">
        <v>45867</v>
      </c>
      <c r="B2399" s="65" t="s">
        <v>14</v>
      </c>
      <c r="C2399" s="73" t="s">
        <v>122</v>
      </c>
      <c r="D2399" s="9">
        <v>-9</v>
      </c>
      <c r="E2399" s="10">
        <v>-976599</v>
      </c>
    </row>
    <row r="2400" spans="1:5">
      <c r="A2400" s="14">
        <v>45867</v>
      </c>
      <c r="B2400" s="65" t="s">
        <v>14</v>
      </c>
      <c r="C2400" s="73" t="s">
        <v>122</v>
      </c>
      <c r="D2400" s="9">
        <v>-27</v>
      </c>
      <c r="E2400" s="10">
        <v>-2929797</v>
      </c>
    </row>
    <row r="2401" spans="1:5">
      <c r="A2401" s="14">
        <v>45867</v>
      </c>
      <c r="B2401" s="65" t="s">
        <v>14</v>
      </c>
      <c r="C2401" s="73" t="s">
        <v>122</v>
      </c>
      <c r="D2401" s="9">
        <v>-46</v>
      </c>
      <c r="E2401" s="10">
        <v>-4991506</v>
      </c>
    </row>
    <row r="2402" spans="1:5">
      <c r="A2402" s="14">
        <v>45867</v>
      </c>
      <c r="B2402" s="65" t="s">
        <v>14</v>
      </c>
      <c r="C2402" s="73" t="s">
        <v>122</v>
      </c>
      <c r="D2402" s="9">
        <v>-27</v>
      </c>
      <c r="E2402" s="10">
        <v>-2929797</v>
      </c>
    </row>
    <row r="2403" spans="1:5">
      <c r="A2403" s="14">
        <v>45867</v>
      </c>
      <c r="B2403" s="65" t="s">
        <v>14</v>
      </c>
      <c r="C2403" s="73" t="s">
        <v>122</v>
      </c>
      <c r="D2403" s="9">
        <v>-27</v>
      </c>
      <c r="E2403" s="10">
        <v>-2929797</v>
      </c>
    </row>
    <row r="2404" spans="1:5">
      <c r="A2404" s="14">
        <v>45867</v>
      </c>
      <c r="B2404" s="65" t="s">
        <v>14</v>
      </c>
      <c r="C2404" s="73" t="s">
        <v>122</v>
      </c>
      <c r="D2404" s="9">
        <v>-27</v>
      </c>
      <c r="E2404" s="10">
        <v>-2929797</v>
      </c>
    </row>
    <row r="2405" spans="1:5">
      <c r="A2405" s="14">
        <v>45867</v>
      </c>
      <c r="B2405" s="65" t="s">
        <v>14</v>
      </c>
      <c r="C2405" s="73" t="s">
        <v>122</v>
      </c>
      <c r="D2405" s="9">
        <v>-18</v>
      </c>
      <c r="E2405" s="10">
        <v>-1953198</v>
      </c>
    </row>
    <row r="2406" spans="1:5">
      <c r="A2406" s="14">
        <v>45867</v>
      </c>
      <c r="B2406" s="65" t="s">
        <v>14</v>
      </c>
      <c r="C2406" s="73" t="s">
        <v>122</v>
      </c>
      <c r="D2406" s="9">
        <v>-46</v>
      </c>
      <c r="E2406" s="10">
        <v>-4991506</v>
      </c>
    </row>
    <row r="2407" spans="1:5">
      <c r="A2407" s="14">
        <v>45867</v>
      </c>
      <c r="B2407" s="65" t="s">
        <v>14</v>
      </c>
      <c r="C2407" s="73" t="s">
        <v>122</v>
      </c>
      <c r="D2407" s="9">
        <v>-27</v>
      </c>
      <c r="E2407" s="10">
        <v>-2929797</v>
      </c>
    </row>
    <row r="2408" spans="1:5">
      <c r="A2408" s="14">
        <v>45867</v>
      </c>
      <c r="B2408" s="65" t="s">
        <v>14</v>
      </c>
      <c r="C2408" s="73" t="s">
        <v>122</v>
      </c>
      <c r="D2408" s="9">
        <v>-60</v>
      </c>
      <c r="E2408" s="10">
        <v>-6510660</v>
      </c>
    </row>
    <row r="2409" spans="1:5">
      <c r="A2409" s="14">
        <v>45867</v>
      </c>
      <c r="B2409" s="65" t="s">
        <v>14</v>
      </c>
      <c r="C2409" s="73" t="s">
        <v>122</v>
      </c>
      <c r="D2409" s="9">
        <v>-9</v>
      </c>
      <c r="E2409" s="10">
        <v>-976599</v>
      </c>
    </row>
    <row r="2410" spans="1:5">
      <c r="A2410" s="14">
        <v>45867</v>
      </c>
      <c r="B2410" s="65" t="s">
        <v>14</v>
      </c>
      <c r="C2410" s="73" t="s">
        <v>122</v>
      </c>
      <c r="D2410" s="9">
        <v>-11</v>
      </c>
      <c r="E2410" s="10">
        <v>-1193621</v>
      </c>
    </row>
    <row r="2411" spans="1:5">
      <c r="A2411" s="14">
        <v>45867</v>
      </c>
      <c r="B2411" s="65" t="s">
        <v>14</v>
      </c>
      <c r="C2411" s="73" t="s">
        <v>122</v>
      </c>
      <c r="D2411" s="9">
        <v>-690</v>
      </c>
      <c r="E2411" s="10">
        <v>-74872590</v>
      </c>
    </row>
    <row r="2412" spans="1:5">
      <c r="A2412" s="14">
        <v>45867</v>
      </c>
      <c r="B2412" s="65" t="s">
        <v>14</v>
      </c>
      <c r="C2412" s="73" t="s">
        <v>122</v>
      </c>
      <c r="D2412" s="9">
        <v>-185</v>
      </c>
      <c r="E2412" s="10">
        <v>-20074535</v>
      </c>
    </row>
    <row r="2413" spans="1:5">
      <c r="A2413" s="14">
        <v>45867</v>
      </c>
      <c r="B2413" s="65" t="s">
        <v>14</v>
      </c>
      <c r="C2413" s="73" t="s">
        <v>122</v>
      </c>
      <c r="D2413" s="9">
        <v>-18</v>
      </c>
      <c r="E2413" s="10">
        <v>-1953198</v>
      </c>
    </row>
    <row r="2414" spans="1:5">
      <c r="A2414" s="14">
        <v>45867</v>
      </c>
      <c r="B2414" s="65" t="s">
        <v>14</v>
      </c>
      <c r="C2414" s="73" t="s">
        <v>122</v>
      </c>
      <c r="D2414" s="9">
        <v>-9</v>
      </c>
      <c r="E2414" s="10">
        <v>-976599</v>
      </c>
    </row>
    <row r="2415" spans="1:5">
      <c r="A2415" s="14">
        <v>45867</v>
      </c>
      <c r="B2415" s="65" t="s">
        <v>14</v>
      </c>
      <c r="C2415" s="73" t="s">
        <v>121</v>
      </c>
      <c r="D2415" s="9">
        <v>18</v>
      </c>
      <c r="E2415" s="10">
        <v>1949904</v>
      </c>
    </row>
    <row r="2416" spans="1:5">
      <c r="A2416" s="14">
        <v>45867</v>
      </c>
      <c r="B2416" s="65" t="s">
        <v>15</v>
      </c>
      <c r="C2416" s="73" t="s">
        <v>121</v>
      </c>
      <c r="D2416" s="9">
        <v>18</v>
      </c>
      <c r="E2416" s="10">
        <v>1835712</v>
      </c>
    </row>
    <row r="2417" spans="1:5">
      <c r="A2417" s="14">
        <v>45867</v>
      </c>
      <c r="B2417" s="65" t="s">
        <v>14</v>
      </c>
      <c r="C2417" s="73" t="s">
        <v>121</v>
      </c>
      <c r="D2417" s="9">
        <v>186</v>
      </c>
      <c r="E2417" s="10">
        <v>20168538</v>
      </c>
    </row>
    <row r="2418" spans="1:5">
      <c r="A2418" s="14">
        <v>45867</v>
      </c>
      <c r="B2418" s="65" t="s">
        <v>14</v>
      </c>
      <c r="C2418" s="73" t="s">
        <v>122</v>
      </c>
      <c r="D2418" s="9">
        <v>-92</v>
      </c>
      <c r="E2418" s="10">
        <v>-9983012</v>
      </c>
    </row>
    <row r="2419" spans="1:5">
      <c r="A2419" s="14">
        <v>45867</v>
      </c>
      <c r="B2419" s="65" t="s">
        <v>14</v>
      </c>
      <c r="C2419" s="73" t="s">
        <v>122</v>
      </c>
      <c r="D2419" s="9">
        <v>-14</v>
      </c>
      <c r="E2419" s="10">
        <v>-1519154</v>
      </c>
    </row>
    <row r="2420" spans="1:5">
      <c r="A2420" s="14">
        <v>45867</v>
      </c>
      <c r="B2420" s="65" t="s">
        <v>14</v>
      </c>
      <c r="C2420" s="73" t="s">
        <v>121</v>
      </c>
      <c r="D2420" s="9">
        <v>9</v>
      </c>
      <c r="E2420" s="10">
        <v>970146</v>
      </c>
    </row>
    <row r="2421" spans="1:5">
      <c r="A2421" s="14">
        <v>45867</v>
      </c>
      <c r="B2421" s="65" t="s">
        <v>14</v>
      </c>
      <c r="C2421" s="73" t="s">
        <v>122</v>
      </c>
      <c r="D2421" s="9">
        <v>-9</v>
      </c>
      <c r="E2421" s="10">
        <v>-976599</v>
      </c>
    </row>
    <row r="2422" spans="1:5">
      <c r="A2422" s="14">
        <v>45867</v>
      </c>
      <c r="B2422" s="65" t="s">
        <v>14</v>
      </c>
      <c r="C2422" s="73" t="s">
        <v>122</v>
      </c>
      <c r="D2422" s="9">
        <v>-46</v>
      </c>
      <c r="E2422" s="10">
        <v>-4991506</v>
      </c>
    </row>
    <row r="2423" spans="1:5">
      <c r="A2423" s="14">
        <v>45867</v>
      </c>
      <c r="B2423" s="65" t="s">
        <v>14</v>
      </c>
      <c r="C2423" s="73" t="s">
        <v>122</v>
      </c>
      <c r="D2423" s="9">
        <v>-9</v>
      </c>
      <c r="E2423" s="10">
        <v>-976599</v>
      </c>
    </row>
    <row r="2424" spans="1:5">
      <c r="A2424" s="14">
        <v>45867</v>
      </c>
      <c r="B2424" s="65" t="s">
        <v>14</v>
      </c>
      <c r="C2424" s="73" t="s">
        <v>122</v>
      </c>
      <c r="D2424" s="9">
        <v>-1949</v>
      </c>
      <c r="E2424" s="10">
        <v>-211487939</v>
      </c>
    </row>
    <row r="2425" spans="1:5">
      <c r="A2425" s="14">
        <v>45867</v>
      </c>
      <c r="B2425" s="65" t="s">
        <v>14</v>
      </c>
      <c r="C2425" s="73" t="s">
        <v>122</v>
      </c>
      <c r="D2425" s="9">
        <v>-9</v>
      </c>
      <c r="E2425" s="10">
        <v>-976599</v>
      </c>
    </row>
    <row r="2426" spans="1:5">
      <c r="A2426" s="14">
        <v>45867</v>
      </c>
      <c r="B2426" s="65" t="s">
        <v>14</v>
      </c>
      <c r="C2426" s="73" t="s">
        <v>122</v>
      </c>
      <c r="D2426" s="9">
        <v>-18</v>
      </c>
      <c r="E2426" s="10">
        <v>-1953198</v>
      </c>
    </row>
    <row r="2427" spans="1:5">
      <c r="A2427" s="14">
        <v>45867</v>
      </c>
      <c r="B2427" s="65" t="s">
        <v>14</v>
      </c>
      <c r="C2427" s="73" t="s">
        <v>122</v>
      </c>
      <c r="D2427" s="9">
        <v>-9</v>
      </c>
      <c r="E2427" s="10">
        <v>-976599</v>
      </c>
    </row>
    <row r="2428" spans="1:5">
      <c r="A2428" s="14">
        <v>45867</v>
      </c>
      <c r="B2428" s="65" t="s">
        <v>14</v>
      </c>
      <c r="C2428" s="73" t="s">
        <v>121</v>
      </c>
      <c r="D2428" s="9">
        <v>9</v>
      </c>
      <c r="E2428" s="10">
        <v>970263</v>
      </c>
    </row>
    <row r="2429" spans="1:5">
      <c r="A2429" s="14">
        <v>45867</v>
      </c>
      <c r="B2429" s="65" t="s">
        <v>14</v>
      </c>
      <c r="C2429" s="73" t="s">
        <v>121</v>
      </c>
      <c r="D2429" s="9">
        <v>93</v>
      </c>
      <c r="E2429" s="10">
        <v>10113378</v>
      </c>
    </row>
    <row r="2430" spans="1:5">
      <c r="A2430" s="14">
        <v>45867</v>
      </c>
      <c r="B2430" s="65" t="s">
        <v>14</v>
      </c>
      <c r="C2430" s="73" t="s">
        <v>122</v>
      </c>
      <c r="D2430" s="9">
        <v>-9</v>
      </c>
      <c r="E2430" s="10">
        <v>-976599</v>
      </c>
    </row>
    <row r="2431" spans="1:5">
      <c r="A2431" s="14">
        <v>45867</v>
      </c>
      <c r="B2431" s="65" t="s">
        <v>14</v>
      </c>
      <c r="C2431" s="73" t="s">
        <v>122</v>
      </c>
      <c r="D2431" s="9">
        <v>-921</v>
      </c>
      <c r="E2431" s="10">
        <v>-99938631</v>
      </c>
    </row>
    <row r="2432" spans="1:5">
      <c r="A2432" s="14">
        <v>45867</v>
      </c>
      <c r="B2432" s="65" t="s">
        <v>14</v>
      </c>
      <c r="C2432" s="73" t="s">
        <v>122</v>
      </c>
      <c r="D2432" s="9">
        <v>-286</v>
      </c>
      <c r="E2432" s="10">
        <v>-31034146</v>
      </c>
    </row>
    <row r="2433" spans="1:5">
      <c r="A2433" s="14">
        <v>45867</v>
      </c>
      <c r="B2433" s="65" t="s">
        <v>14</v>
      </c>
      <c r="C2433" s="73" t="s">
        <v>122</v>
      </c>
      <c r="D2433" s="9">
        <v>-18</v>
      </c>
      <c r="E2433" s="10">
        <v>-1953198</v>
      </c>
    </row>
    <row r="2434" spans="1:5">
      <c r="A2434" s="14">
        <v>45867</v>
      </c>
      <c r="B2434" s="65" t="s">
        <v>46</v>
      </c>
      <c r="C2434" s="73" t="s">
        <v>121</v>
      </c>
      <c r="D2434" s="9">
        <v>191</v>
      </c>
      <c r="E2434" s="10">
        <v>19955871</v>
      </c>
    </row>
    <row r="2435" spans="1:5">
      <c r="A2435" s="14">
        <v>45867</v>
      </c>
      <c r="B2435" s="65" t="s">
        <v>90</v>
      </c>
      <c r="C2435" s="73" t="s">
        <v>121</v>
      </c>
      <c r="D2435" s="9">
        <v>231</v>
      </c>
      <c r="E2435" s="10">
        <v>25319910</v>
      </c>
    </row>
    <row r="2436" spans="1:5">
      <c r="A2436" s="14">
        <v>45867</v>
      </c>
      <c r="B2436" s="65" t="s">
        <v>14</v>
      </c>
      <c r="C2436" s="73" t="s">
        <v>122</v>
      </c>
      <c r="D2436" s="9">
        <v>-19</v>
      </c>
      <c r="E2436" s="10">
        <v>-2061709</v>
      </c>
    </row>
    <row r="2437" spans="1:5">
      <c r="A2437" s="14">
        <v>45867</v>
      </c>
      <c r="B2437" s="65" t="s">
        <v>90</v>
      </c>
      <c r="C2437" s="73" t="s">
        <v>121</v>
      </c>
      <c r="D2437" s="9">
        <v>278</v>
      </c>
      <c r="E2437" s="10">
        <v>30471580</v>
      </c>
    </row>
    <row r="2438" spans="1:5">
      <c r="A2438" s="14">
        <v>45867</v>
      </c>
      <c r="B2438" s="65" t="s">
        <v>90</v>
      </c>
      <c r="C2438" s="73" t="s">
        <v>121</v>
      </c>
      <c r="D2438" s="9">
        <v>277</v>
      </c>
      <c r="E2438" s="10">
        <v>30361970</v>
      </c>
    </row>
    <row r="2439" spans="1:5">
      <c r="A2439" s="14">
        <v>45867</v>
      </c>
      <c r="B2439" s="65" t="s">
        <v>48</v>
      </c>
      <c r="C2439" s="73" t="s">
        <v>121</v>
      </c>
      <c r="D2439" s="9">
        <v>9</v>
      </c>
      <c r="E2439" s="10">
        <v>934074</v>
      </c>
    </row>
    <row r="2440" spans="1:5">
      <c r="A2440" s="14">
        <v>45867</v>
      </c>
      <c r="B2440" s="65" t="s">
        <v>48</v>
      </c>
      <c r="C2440" s="73" t="s">
        <v>121</v>
      </c>
      <c r="D2440" s="9">
        <v>9</v>
      </c>
      <c r="E2440" s="10">
        <v>933111</v>
      </c>
    </row>
    <row r="2441" spans="1:5">
      <c r="A2441" s="14">
        <v>45867</v>
      </c>
      <c r="B2441" s="65" t="s">
        <v>15</v>
      </c>
      <c r="C2441" s="73" t="s">
        <v>121</v>
      </c>
      <c r="D2441" s="9">
        <v>10</v>
      </c>
      <c r="E2441" s="10">
        <v>1029860</v>
      </c>
    </row>
    <row r="2442" spans="1:5">
      <c r="A2442" s="14">
        <v>45867</v>
      </c>
      <c r="B2442" s="65" t="s">
        <v>90</v>
      </c>
      <c r="C2442" s="73" t="s">
        <v>121</v>
      </c>
      <c r="D2442" s="9">
        <v>9</v>
      </c>
      <c r="E2442" s="10">
        <v>986490</v>
      </c>
    </row>
    <row r="2443" spans="1:5">
      <c r="A2443" s="14">
        <v>45867</v>
      </c>
      <c r="B2443" s="65" t="s">
        <v>46</v>
      </c>
      <c r="C2443" s="73" t="s">
        <v>121</v>
      </c>
      <c r="D2443" s="9">
        <v>326</v>
      </c>
      <c r="E2443" s="10">
        <v>34220220</v>
      </c>
    </row>
    <row r="2444" spans="1:5">
      <c r="A2444" s="14">
        <v>45867</v>
      </c>
      <c r="B2444" s="65" t="s">
        <v>14</v>
      </c>
      <c r="C2444" s="73" t="s">
        <v>122</v>
      </c>
      <c r="D2444" s="9">
        <v>-461</v>
      </c>
      <c r="E2444" s="10">
        <v>-50023571</v>
      </c>
    </row>
    <row r="2445" spans="1:5">
      <c r="A2445" s="14">
        <v>45867</v>
      </c>
      <c r="B2445" s="65" t="s">
        <v>14</v>
      </c>
      <c r="C2445" s="73" t="s">
        <v>122</v>
      </c>
      <c r="D2445" s="9">
        <v>-119</v>
      </c>
      <c r="E2445" s="10">
        <v>-12912809</v>
      </c>
    </row>
    <row r="2446" spans="1:5">
      <c r="A2446" s="14">
        <v>45867</v>
      </c>
      <c r="B2446" s="65" t="s">
        <v>14</v>
      </c>
      <c r="C2446" s="73" t="s">
        <v>121</v>
      </c>
      <c r="D2446" s="9">
        <v>76</v>
      </c>
      <c r="E2446" s="10">
        <v>8224568</v>
      </c>
    </row>
    <row r="2447" spans="1:5">
      <c r="A2447" s="14">
        <v>45867</v>
      </c>
      <c r="B2447" s="65" t="s">
        <v>14</v>
      </c>
      <c r="C2447" s="73" t="s">
        <v>122</v>
      </c>
      <c r="D2447" s="9">
        <v>-9</v>
      </c>
      <c r="E2447" s="10">
        <v>-976599</v>
      </c>
    </row>
    <row r="2448" spans="1:5">
      <c r="A2448" s="14">
        <v>45867</v>
      </c>
      <c r="B2448" s="65" t="s">
        <v>14</v>
      </c>
      <c r="C2448" s="73" t="s">
        <v>122</v>
      </c>
      <c r="D2448" s="9">
        <v>-9</v>
      </c>
      <c r="E2448" s="10">
        <v>-976599</v>
      </c>
    </row>
    <row r="2449" spans="1:5">
      <c r="A2449" s="14">
        <v>45867</v>
      </c>
      <c r="B2449" s="65" t="s">
        <v>14</v>
      </c>
      <c r="C2449" s="73" t="s">
        <v>122</v>
      </c>
      <c r="D2449" s="9">
        <v>-46</v>
      </c>
      <c r="E2449" s="10">
        <v>-4991506</v>
      </c>
    </row>
    <row r="2450" spans="1:5">
      <c r="A2450" s="14">
        <v>45867</v>
      </c>
      <c r="B2450" s="65" t="s">
        <v>14</v>
      </c>
      <c r="C2450" s="73" t="s">
        <v>122</v>
      </c>
      <c r="D2450" s="9">
        <v>-88</v>
      </c>
      <c r="E2450" s="10">
        <v>-9548968</v>
      </c>
    </row>
    <row r="2451" spans="1:5">
      <c r="A2451" s="14">
        <v>45867</v>
      </c>
      <c r="B2451" s="65" t="s">
        <v>14</v>
      </c>
      <c r="C2451" s="73" t="s">
        <v>122</v>
      </c>
      <c r="D2451" s="9">
        <v>-36</v>
      </c>
      <c r="E2451" s="10">
        <v>-3906396</v>
      </c>
    </row>
    <row r="2452" spans="1:5">
      <c r="A2452" s="14">
        <v>45867</v>
      </c>
      <c r="B2452" s="65" t="s">
        <v>14</v>
      </c>
      <c r="C2452" s="73" t="s">
        <v>122</v>
      </c>
      <c r="D2452" s="9">
        <v>-9</v>
      </c>
      <c r="E2452" s="10">
        <v>-976599</v>
      </c>
    </row>
    <row r="2453" spans="1:5">
      <c r="A2453" s="14">
        <v>45867</v>
      </c>
      <c r="B2453" s="65" t="s">
        <v>14</v>
      </c>
      <c r="C2453" s="73" t="s">
        <v>122</v>
      </c>
      <c r="D2453" s="9">
        <v>-92</v>
      </c>
      <c r="E2453" s="10">
        <v>-9983012</v>
      </c>
    </row>
    <row r="2454" spans="1:5">
      <c r="A2454" s="14">
        <v>45867</v>
      </c>
      <c r="B2454" s="65" t="s">
        <v>46</v>
      </c>
      <c r="C2454" s="73" t="s">
        <v>121</v>
      </c>
      <c r="D2454" s="9">
        <v>53</v>
      </c>
      <c r="E2454" s="10">
        <v>5476808</v>
      </c>
    </row>
    <row r="2455" spans="1:5">
      <c r="A2455" s="14">
        <v>45867</v>
      </c>
      <c r="B2455" s="65" t="s">
        <v>14</v>
      </c>
      <c r="C2455" s="73" t="s">
        <v>122</v>
      </c>
      <c r="D2455" s="9">
        <v>-9</v>
      </c>
      <c r="E2455" s="10">
        <v>-976599</v>
      </c>
    </row>
    <row r="2456" spans="1:5">
      <c r="A2456" s="14">
        <v>45867</v>
      </c>
      <c r="B2456" s="65" t="s">
        <v>14</v>
      </c>
      <c r="C2456" s="73" t="s">
        <v>122</v>
      </c>
      <c r="D2456" s="9">
        <v>-460</v>
      </c>
      <c r="E2456" s="10">
        <v>-49915060</v>
      </c>
    </row>
    <row r="2457" spans="1:5">
      <c r="A2457" s="14">
        <v>45867</v>
      </c>
      <c r="B2457" s="65" t="s">
        <v>14</v>
      </c>
      <c r="C2457" s="73" t="s">
        <v>122</v>
      </c>
      <c r="D2457" s="9">
        <v>-185</v>
      </c>
      <c r="E2457" s="10">
        <v>-20074535</v>
      </c>
    </row>
    <row r="2458" spans="1:5">
      <c r="A2458" s="14">
        <v>45867</v>
      </c>
      <c r="B2458" s="65" t="s">
        <v>14</v>
      </c>
      <c r="C2458" s="73" t="s">
        <v>122</v>
      </c>
      <c r="D2458" s="9">
        <v>-75</v>
      </c>
      <c r="E2458" s="10">
        <v>-8138325</v>
      </c>
    </row>
    <row r="2459" spans="1:5">
      <c r="A2459" s="14">
        <v>45867</v>
      </c>
      <c r="B2459" s="65" t="s">
        <v>14</v>
      </c>
      <c r="C2459" s="73" t="s">
        <v>121</v>
      </c>
      <c r="D2459" s="9">
        <v>94</v>
      </c>
      <c r="E2459" s="10">
        <v>10151624</v>
      </c>
    </row>
    <row r="2460" spans="1:5">
      <c r="A2460" s="14">
        <v>45867</v>
      </c>
      <c r="B2460" s="65" t="s">
        <v>14</v>
      </c>
      <c r="C2460" s="73" t="s">
        <v>122</v>
      </c>
      <c r="D2460" s="9">
        <v>-9</v>
      </c>
      <c r="E2460" s="10">
        <v>-976599</v>
      </c>
    </row>
    <row r="2461" spans="1:5">
      <c r="A2461" s="14">
        <v>45867</v>
      </c>
      <c r="B2461" s="65" t="s">
        <v>14</v>
      </c>
      <c r="C2461" s="73" t="s">
        <v>122</v>
      </c>
      <c r="D2461" s="9">
        <v>-18</v>
      </c>
      <c r="E2461" s="10">
        <v>-1953198</v>
      </c>
    </row>
    <row r="2462" spans="1:5">
      <c r="A2462" s="14">
        <v>45867</v>
      </c>
      <c r="B2462" s="65" t="s">
        <v>14</v>
      </c>
      <c r="C2462" s="73" t="s">
        <v>122</v>
      </c>
      <c r="D2462" s="9">
        <v>-368</v>
      </c>
      <c r="E2462" s="10">
        <v>-39932048</v>
      </c>
    </row>
    <row r="2463" spans="1:5">
      <c r="A2463" s="14">
        <v>45867</v>
      </c>
      <c r="B2463" s="65" t="s">
        <v>48</v>
      </c>
      <c r="C2463" s="73" t="s">
        <v>121</v>
      </c>
      <c r="D2463" s="9">
        <v>11</v>
      </c>
      <c r="E2463" s="10">
        <v>1141151</v>
      </c>
    </row>
    <row r="2464" spans="1:5">
      <c r="A2464" s="14">
        <v>45867</v>
      </c>
      <c r="B2464" s="65" t="s">
        <v>90</v>
      </c>
      <c r="C2464" s="73" t="s">
        <v>121</v>
      </c>
      <c r="D2464" s="9">
        <v>11</v>
      </c>
      <c r="E2464" s="10">
        <v>1196173</v>
      </c>
    </row>
    <row r="2465" spans="1:5">
      <c r="A2465" s="14">
        <v>45867</v>
      </c>
      <c r="B2465" s="65" t="s">
        <v>14</v>
      </c>
      <c r="C2465" s="73" t="s">
        <v>122</v>
      </c>
      <c r="D2465" s="9">
        <v>-1148</v>
      </c>
      <c r="E2465" s="10">
        <v>-124570628</v>
      </c>
    </row>
    <row r="2466" spans="1:5">
      <c r="A2466" s="14">
        <v>45867</v>
      </c>
      <c r="B2466" s="65" t="s">
        <v>14</v>
      </c>
      <c r="C2466" s="73" t="s">
        <v>122</v>
      </c>
      <c r="D2466" s="9">
        <v>-46</v>
      </c>
      <c r="E2466" s="10">
        <v>-4991506</v>
      </c>
    </row>
    <row r="2467" spans="1:5">
      <c r="A2467" s="14">
        <v>45867</v>
      </c>
      <c r="B2467" s="65" t="s">
        <v>14</v>
      </c>
      <c r="C2467" s="73" t="s">
        <v>122</v>
      </c>
      <c r="D2467" s="9">
        <v>-1565</v>
      </c>
      <c r="E2467" s="10">
        <v>-169819715</v>
      </c>
    </row>
    <row r="2468" spans="1:5">
      <c r="A2468" s="14">
        <v>45867</v>
      </c>
      <c r="B2468" s="65" t="s">
        <v>14</v>
      </c>
      <c r="C2468" s="73" t="s">
        <v>121</v>
      </c>
      <c r="D2468" s="9">
        <v>9</v>
      </c>
      <c r="E2468" s="10">
        <v>975537</v>
      </c>
    </row>
    <row r="2469" spans="1:5">
      <c r="A2469" s="14">
        <v>45867</v>
      </c>
      <c r="B2469" s="65" t="s">
        <v>14</v>
      </c>
      <c r="C2469" s="73" t="s">
        <v>122</v>
      </c>
      <c r="D2469" s="9">
        <v>-92</v>
      </c>
      <c r="E2469" s="10">
        <v>-9983012</v>
      </c>
    </row>
    <row r="2470" spans="1:5">
      <c r="A2470" s="14">
        <v>45867</v>
      </c>
      <c r="B2470" s="65" t="s">
        <v>14</v>
      </c>
      <c r="C2470" s="73" t="s">
        <v>122</v>
      </c>
      <c r="D2470" s="9">
        <v>-184</v>
      </c>
      <c r="E2470" s="10">
        <v>-19966024</v>
      </c>
    </row>
    <row r="2471" spans="1:5">
      <c r="A2471" s="14">
        <v>45867</v>
      </c>
      <c r="B2471" s="65" t="s">
        <v>14</v>
      </c>
      <c r="C2471" s="73" t="s">
        <v>122</v>
      </c>
      <c r="D2471" s="9">
        <v>-64</v>
      </c>
      <c r="E2471" s="10">
        <v>-6944704</v>
      </c>
    </row>
    <row r="2472" spans="1:5">
      <c r="A2472" s="14">
        <v>45867</v>
      </c>
      <c r="B2472" s="65" t="s">
        <v>14</v>
      </c>
      <c r="C2472" s="73" t="s">
        <v>122</v>
      </c>
      <c r="D2472" s="9">
        <v>-11</v>
      </c>
      <c r="E2472" s="10">
        <v>-1193621</v>
      </c>
    </row>
    <row r="2473" spans="1:5">
      <c r="A2473" s="14">
        <v>45867</v>
      </c>
      <c r="B2473" s="65" t="s">
        <v>14</v>
      </c>
      <c r="C2473" s="73" t="s">
        <v>121</v>
      </c>
      <c r="D2473" s="9">
        <v>463</v>
      </c>
      <c r="E2473" s="10">
        <v>49888250</v>
      </c>
    </row>
    <row r="2474" spans="1:5">
      <c r="A2474" s="14">
        <v>45867</v>
      </c>
      <c r="B2474" s="65" t="s">
        <v>14</v>
      </c>
      <c r="C2474" s="73" t="s">
        <v>122</v>
      </c>
      <c r="D2474" s="9">
        <v>-9</v>
      </c>
      <c r="E2474" s="10">
        <v>-976599</v>
      </c>
    </row>
    <row r="2475" spans="1:5">
      <c r="A2475" s="14">
        <v>45867</v>
      </c>
      <c r="B2475" s="65" t="s">
        <v>14</v>
      </c>
      <c r="C2475" s="73" t="s">
        <v>122</v>
      </c>
      <c r="D2475" s="9">
        <v>-1013</v>
      </c>
      <c r="E2475" s="10">
        <v>-109921643</v>
      </c>
    </row>
    <row r="2476" spans="1:5">
      <c r="A2476" s="14">
        <v>45867</v>
      </c>
      <c r="B2476" s="65" t="s">
        <v>14</v>
      </c>
      <c r="C2476" s="73" t="s">
        <v>122</v>
      </c>
      <c r="D2476" s="9">
        <v>-9</v>
      </c>
      <c r="E2476" s="10">
        <v>-976599</v>
      </c>
    </row>
    <row r="2477" spans="1:5">
      <c r="A2477" s="14">
        <v>45868</v>
      </c>
      <c r="B2477" s="65" t="s">
        <v>14</v>
      </c>
      <c r="C2477" s="73" t="s">
        <v>121</v>
      </c>
      <c r="D2477" s="9">
        <v>278</v>
      </c>
      <c r="E2477" s="10">
        <v>29938654</v>
      </c>
    </row>
    <row r="2478" spans="1:5">
      <c r="A2478" s="14">
        <v>45868</v>
      </c>
      <c r="B2478" s="65" t="s">
        <v>14</v>
      </c>
      <c r="C2478" s="73" t="s">
        <v>121</v>
      </c>
      <c r="D2478" s="9">
        <v>32</v>
      </c>
      <c r="E2478" s="10">
        <v>3451040</v>
      </c>
    </row>
    <row r="2479" spans="1:5">
      <c r="A2479" s="14">
        <v>45868</v>
      </c>
      <c r="B2479" s="65" t="s">
        <v>46</v>
      </c>
      <c r="C2479" s="73" t="s">
        <v>121</v>
      </c>
      <c r="D2479" s="9">
        <v>479</v>
      </c>
      <c r="E2479" s="10">
        <v>50033945</v>
      </c>
    </row>
    <row r="2480" spans="1:5">
      <c r="A2480" s="14">
        <v>45868</v>
      </c>
      <c r="B2480" s="65" t="s">
        <v>14</v>
      </c>
      <c r="C2480" s="73" t="s">
        <v>121</v>
      </c>
      <c r="D2480" s="9">
        <v>463</v>
      </c>
      <c r="E2480" s="10">
        <v>49879453</v>
      </c>
    </row>
    <row r="2481" spans="1:5">
      <c r="A2481" s="14">
        <v>45868</v>
      </c>
      <c r="B2481" s="65" t="s">
        <v>14</v>
      </c>
      <c r="C2481" s="73" t="s">
        <v>122</v>
      </c>
      <c r="D2481" s="9">
        <v>-887</v>
      </c>
      <c r="E2481" s="10">
        <v>-96266110</v>
      </c>
    </row>
    <row r="2482" spans="1:5">
      <c r="A2482" s="14">
        <v>45868</v>
      </c>
      <c r="B2482" s="65" t="s">
        <v>48</v>
      </c>
      <c r="C2482" s="73" t="s">
        <v>121</v>
      </c>
      <c r="D2482" s="9">
        <v>724</v>
      </c>
      <c r="E2482" s="10">
        <v>75057080</v>
      </c>
    </row>
    <row r="2483" spans="1:5">
      <c r="A2483" s="14">
        <v>45868</v>
      </c>
      <c r="B2483" s="65" t="s">
        <v>14</v>
      </c>
      <c r="C2483" s="73" t="s">
        <v>122</v>
      </c>
      <c r="D2483" s="9">
        <v>-184</v>
      </c>
      <c r="E2483" s="10">
        <v>-19969520</v>
      </c>
    </row>
    <row r="2484" spans="1:5">
      <c r="A2484" s="14">
        <v>45868</v>
      </c>
      <c r="B2484" s="65" t="s">
        <v>14</v>
      </c>
      <c r="C2484" s="73" t="s">
        <v>122</v>
      </c>
      <c r="D2484" s="9">
        <v>-9</v>
      </c>
      <c r="E2484" s="10">
        <v>-976770</v>
      </c>
    </row>
    <row r="2485" spans="1:5">
      <c r="A2485" s="14">
        <v>45868</v>
      </c>
      <c r="B2485" s="65" t="s">
        <v>14</v>
      </c>
      <c r="C2485" s="73" t="s">
        <v>122</v>
      </c>
      <c r="D2485" s="9">
        <v>-47</v>
      </c>
      <c r="E2485" s="10">
        <v>-5100910</v>
      </c>
    </row>
    <row r="2486" spans="1:5">
      <c r="A2486" s="14">
        <v>45868</v>
      </c>
      <c r="B2486" s="65" t="s">
        <v>14</v>
      </c>
      <c r="C2486" s="73" t="s">
        <v>122</v>
      </c>
      <c r="D2486" s="9">
        <v>-9</v>
      </c>
      <c r="E2486" s="10">
        <v>-976770</v>
      </c>
    </row>
    <row r="2487" spans="1:5">
      <c r="A2487" s="14">
        <v>45868</v>
      </c>
      <c r="B2487" s="65" t="s">
        <v>14</v>
      </c>
      <c r="C2487" s="73" t="s">
        <v>121</v>
      </c>
      <c r="D2487" s="9">
        <v>9</v>
      </c>
      <c r="E2487" s="10">
        <v>970983</v>
      </c>
    </row>
    <row r="2488" spans="1:5">
      <c r="A2488" s="14">
        <v>45868</v>
      </c>
      <c r="B2488" s="65" t="s">
        <v>14</v>
      </c>
      <c r="C2488" s="73" t="s">
        <v>121</v>
      </c>
      <c r="D2488" s="9">
        <v>18</v>
      </c>
      <c r="E2488" s="10">
        <v>1941966</v>
      </c>
    </row>
    <row r="2489" spans="1:5">
      <c r="A2489" s="14">
        <v>45868</v>
      </c>
      <c r="B2489" s="65" t="s">
        <v>14</v>
      </c>
      <c r="C2489" s="73" t="s">
        <v>121</v>
      </c>
      <c r="D2489" s="9">
        <v>27</v>
      </c>
      <c r="E2489" s="10">
        <v>2937006</v>
      </c>
    </row>
    <row r="2490" spans="1:5">
      <c r="A2490" s="14">
        <v>45868</v>
      </c>
      <c r="B2490" s="65" t="s">
        <v>14</v>
      </c>
      <c r="C2490" s="73" t="s">
        <v>121</v>
      </c>
      <c r="D2490" s="9">
        <v>10</v>
      </c>
      <c r="E2490" s="10">
        <v>1083470</v>
      </c>
    </row>
    <row r="2491" spans="1:5">
      <c r="A2491" s="14">
        <v>45868</v>
      </c>
      <c r="B2491" s="65" t="s">
        <v>14</v>
      </c>
      <c r="C2491" s="73" t="s">
        <v>122</v>
      </c>
      <c r="D2491" s="9">
        <v>-922</v>
      </c>
      <c r="E2491" s="10">
        <v>-100064660</v>
      </c>
    </row>
    <row r="2492" spans="1:5">
      <c r="A2492" s="14">
        <v>45868</v>
      </c>
      <c r="B2492" s="65" t="s">
        <v>14</v>
      </c>
      <c r="C2492" s="73" t="s">
        <v>122</v>
      </c>
      <c r="D2492" s="9">
        <v>-920</v>
      </c>
      <c r="E2492" s="10">
        <v>-99847600</v>
      </c>
    </row>
    <row r="2493" spans="1:5">
      <c r="A2493" s="14">
        <v>45868</v>
      </c>
      <c r="B2493" s="65" t="s">
        <v>14</v>
      </c>
      <c r="C2493" s="73" t="s">
        <v>122</v>
      </c>
      <c r="D2493" s="9">
        <v>-1105</v>
      </c>
      <c r="E2493" s="10">
        <v>-119925650</v>
      </c>
    </row>
    <row r="2494" spans="1:5">
      <c r="A2494" s="14">
        <v>45868</v>
      </c>
      <c r="B2494" s="65" t="s">
        <v>14</v>
      </c>
      <c r="C2494" s="73" t="s">
        <v>122</v>
      </c>
      <c r="D2494" s="9">
        <v>-9</v>
      </c>
      <c r="E2494" s="10">
        <v>-976770</v>
      </c>
    </row>
    <row r="2495" spans="1:5">
      <c r="A2495" s="14">
        <v>45868</v>
      </c>
      <c r="B2495" s="65" t="s">
        <v>14</v>
      </c>
      <c r="C2495" s="73" t="s">
        <v>122</v>
      </c>
      <c r="D2495" s="9">
        <v>-9</v>
      </c>
      <c r="E2495" s="10">
        <v>-976770</v>
      </c>
    </row>
    <row r="2496" spans="1:5">
      <c r="A2496" s="14">
        <v>45868</v>
      </c>
      <c r="B2496" s="65" t="s">
        <v>14</v>
      </c>
      <c r="C2496" s="73" t="s">
        <v>122</v>
      </c>
      <c r="D2496" s="9">
        <v>-187</v>
      </c>
      <c r="E2496" s="10">
        <v>-20295110</v>
      </c>
    </row>
    <row r="2497" spans="1:5">
      <c r="A2497" s="14">
        <v>45868</v>
      </c>
      <c r="B2497" s="65" t="s">
        <v>14</v>
      </c>
      <c r="C2497" s="73" t="s">
        <v>122</v>
      </c>
      <c r="D2497" s="9">
        <v>-92</v>
      </c>
      <c r="E2497" s="10">
        <v>-9984760</v>
      </c>
    </row>
    <row r="2498" spans="1:5">
      <c r="A2498" s="14">
        <v>45868</v>
      </c>
      <c r="B2498" s="65" t="s">
        <v>14</v>
      </c>
      <c r="C2498" s="73" t="s">
        <v>121</v>
      </c>
      <c r="D2498" s="9">
        <v>9</v>
      </c>
      <c r="E2498" s="10">
        <v>974295</v>
      </c>
    </row>
    <row r="2499" spans="1:5">
      <c r="A2499" s="14">
        <v>45868</v>
      </c>
      <c r="B2499" s="65" t="s">
        <v>14</v>
      </c>
      <c r="C2499" s="73" t="s">
        <v>122</v>
      </c>
      <c r="D2499" s="9">
        <v>-2762</v>
      </c>
      <c r="E2499" s="10">
        <v>-299759860</v>
      </c>
    </row>
    <row r="2500" spans="1:5">
      <c r="A2500" s="14">
        <v>45868</v>
      </c>
      <c r="B2500" s="65" t="s">
        <v>14</v>
      </c>
      <c r="C2500" s="73" t="s">
        <v>122</v>
      </c>
      <c r="D2500" s="9">
        <v>-1933</v>
      </c>
      <c r="E2500" s="10">
        <v>-209788490</v>
      </c>
    </row>
    <row r="2501" spans="1:5">
      <c r="A2501" s="14">
        <v>45868</v>
      </c>
      <c r="B2501" s="65" t="s">
        <v>14</v>
      </c>
      <c r="C2501" s="73" t="s">
        <v>122</v>
      </c>
      <c r="D2501" s="9">
        <v>-18</v>
      </c>
      <c r="E2501" s="10">
        <v>-1953540</v>
      </c>
    </row>
    <row r="2502" spans="1:5">
      <c r="A2502" s="14">
        <v>45868</v>
      </c>
      <c r="B2502" s="65" t="s">
        <v>14</v>
      </c>
      <c r="C2502" s="73" t="s">
        <v>122</v>
      </c>
      <c r="D2502" s="9">
        <v>-9</v>
      </c>
      <c r="E2502" s="10">
        <v>-976770</v>
      </c>
    </row>
    <row r="2503" spans="1:5">
      <c r="A2503" s="14">
        <v>45868</v>
      </c>
      <c r="B2503" s="65" t="s">
        <v>14</v>
      </c>
      <c r="C2503" s="73" t="s">
        <v>122</v>
      </c>
      <c r="D2503" s="9">
        <v>-10</v>
      </c>
      <c r="E2503" s="10">
        <v>-1085300</v>
      </c>
    </row>
    <row r="2504" spans="1:5">
      <c r="A2504" s="14">
        <v>45868</v>
      </c>
      <c r="B2504" s="65" t="s">
        <v>14</v>
      </c>
      <c r="C2504" s="73" t="s">
        <v>122</v>
      </c>
      <c r="D2504" s="9">
        <v>-18</v>
      </c>
      <c r="E2504" s="10">
        <v>-1953540</v>
      </c>
    </row>
    <row r="2505" spans="1:5">
      <c r="A2505" s="14">
        <v>45868</v>
      </c>
      <c r="B2505" s="65" t="s">
        <v>14</v>
      </c>
      <c r="C2505" s="73" t="s">
        <v>122</v>
      </c>
      <c r="D2505" s="9">
        <v>-276</v>
      </c>
      <c r="E2505" s="10">
        <v>-29954280</v>
      </c>
    </row>
    <row r="2506" spans="1:5">
      <c r="A2506" s="14">
        <v>45868</v>
      </c>
      <c r="B2506" s="65" t="s">
        <v>14</v>
      </c>
      <c r="C2506" s="73" t="s">
        <v>122</v>
      </c>
      <c r="D2506" s="9">
        <v>-459</v>
      </c>
      <c r="E2506" s="10">
        <v>-49815270</v>
      </c>
    </row>
    <row r="2507" spans="1:5">
      <c r="A2507" s="14">
        <v>45868</v>
      </c>
      <c r="B2507" s="65" t="s">
        <v>14</v>
      </c>
      <c r="C2507" s="73" t="s">
        <v>122</v>
      </c>
      <c r="D2507" s="9">
        <v>-920</v>
      </c>
      <c r="E2507" s="10">
        <v>-99847600</v>
      </c>
    </row>
    <row r="2508" spans="1:5">
      <c r="A2508" s="14">
        <v>45868</v>
      </c>
      <c r="B2508" s="65" t="s">
        <v>14</v>
      </c>
      <c r="C2508" s="73" t="s">
        <v>122</v>
      </c>
      <c r="D2508" s="9">
        <v>-275</v>
      </c>
      <c r="E2508" s="10">
        <v>-29845750</v>
      </c>
    </row>
    <row r="2509" spans="1:5">
      <c r="A2509" s="14">
        <v>45868</v>
      </c>
      <c r="B2509" s="65" t="s">
        <v>14</v>
      </c>
      <c r="C2509" s="73" t="s">
        <v>122</v>
      </c>
      <c r="D2509" s="9">
        <v>-410</v>
      </c>
      <c r="E2509" s="10">
        <v>-44497300</v>
      </c>
    </row>
    <row r="2510" spans="1:5">
      <c r="A2510" s="14">
        <v>45868</v>
      </c>
      <c r="B2510" s="65" t="s">
        <v>14</v>
      </c>
      <c r="C2510" s="73" t="s">
        <v>122</v>
      </c>
      <c r="D2510" s="9">
        <v>-460</v>
      </c>
      <c r="E2510" s="10">
        <v>-49923800</v>
      </c>
    </row>
    <row r="2511" spans="1:5">
      <c r="A2511" s="14">
        <v>45868</v>
      </c>
      <c r="B2511" s="65" t="s">
        <v>14</v>
      </c>
      <c r="C2511" s="73" t="s">
        <v>122</v>
      </c>
      <c r="D2511" s="9">
        <v>-1289</v>
      </c>
      <c r="E2511" s="10">
        <v>-139895170</v>
      </c>
    </row>
    <row r="2512" spans="1:5">
      <c r="A2512" s="14">
        <v>45868</v>
      </c>
      <c r="B2512" s="65" t="s">
        <v>14</v>
      </c>
      <c r="C2512" s="73" t="s">
        <v>122</v>
      </c>
      <c r="D2512" s="9">
        <v>-10</v>
      </c>
      <c r="E2512" s="10">
        <v>-1085300</v>
      </c>
    </row>
    <row r="2513" spans="1:5">
      <c r="A2513" s="14">
        <v>45868</v>
      </c>
      <c r="B2513" s="65" t="s">
        <v>15</v>
      </c>
      <c r="C2513" s="73" t="s">
        <v>121</v>
      </c>
      <c r="D2513" s="9">
        <v>454</v>
      </c>
      <c r="E2513" s="10">
        <v>47106132</v>
      </c>
    </row>
    <row r="2514" spans="1:5">
      <c r="A2514" s="14">
        <v>45868</v>
      </c>
      <c r="B2514" s="65" t="s">
        <v>14</v>
      </c>
      <c r="C2514" s="73" t="s">
        <v>122</v>
      </c>
      <c r="D2514" s="9">
        <v>-10</v>
      </c>
      <c r="E2514" s="10">
        <v>-1085300</v>
      </c>
    </row>
    <row r="2515" spans="1:5">
      <c r="A2515" s="14">
        <v>45868</v>
      </c>
      <c r="B2515" s="65" t="s">
        <v>14</v>
      </c>
      <c r="C2515" s="73" t="s">
        <v>122</v>
      </c>
      <c r="D2515" s="9">
        <v>-83</v>
      </c>
      <c r="E2515" s="10">
        <v>-9007990</v>
      </c>
    </row>
    <row r="2516" spans="1:5">
      <c r="A2516" s="14">
        <v>45868</v>
      </c>
      <c r="B2516" s="65" t="s">
        <v>14</v>
      </c>
      <c r="C2516" s="73" t="s">
        <v>122</v>
      </c>
      <c r="D2516" s="9">
        <v>-9</v>
      </c>
      <c r="E2516" s="10">
        <v>-976770</v>
      </c>
    </row>
    <row r="2517" spans="1:5">
      <c r="A2517" s="14">
        <v>45868</v>
      </c>
      <c r="B2517" s="65" t="s">
        <v>46</v>
      </c>
      <c r="C2517" s="73" t="s">
        <v>121</v>
      </c>
      <c r="D2517" s="9">
        <v>43</v>
      </c>
      <c r="E2517" s="10">
        <v>4467012</v>
      </c>
    </row>
    <row r="2518" spans="1:5">
      <c r="A2518" s="14">
        <v>45868</v>
      </c>
      <c r="B2518" s="65" t="s">
        <v>14</v>
      </c>
      <c r="C2518" s="73" t="s">
        <v>121</v>
      </c>
      <c r="D2518" s="9">
        <v>93</v>
      </c>
      <c r="E2518" s="10">
        <v>10022424</v>
      </c>
    </row>
    <row r="2519" spans="1:5">
      <c r="A2519" s="14">
        <v>45868</v>
      </c>
      <c r="B2519" s="65" t="s">
        <v>46</v>
      </c>
      <c r="C2519" s="73" t="s">
        <v>121</v>
      </c>
      <c r="D2519" s="9">
        <v>9</v>
      </c>
      <c r="E2519" s="10">
        <v>933975</v>
      </c>
    </row>
    <row r="2520" spans="1:5">
      <c r="A2520" s="14">
        <v>45868</v>
      </c>
      <c r="B2520" s="65" t="s">
        <v>46</v>
      </c>
      <c r="C2520" s="73" t="s">
        <v>121</v>
      </c>
      <c r="D2520" s="9">
        <v>10</v>
      </c>
      <c r="E2520" s="10">
        <v>1036680</v>
      </c>
    </row>
    <row r="2521" spans="1:5">
      <c r="A2521" s="14">
        <v>45868</v>
      </c>
      <c r="B2521" s="65" t="s">
        <v>15</v>
      </c>
      <c r="C2521" s="73" t="s">
        <v>121</v>
      </c>
      <c r="D2521" s="9">
        <v>9</v>
      </c>
      <c r="E2521" s="10">
        <v>920421</v>
      </c>
    </row>
    <row r="2522" spans="1:5">
      <c r="A2522" s="14">
        <v>45868</v>
      </c>
      <c r="B2522" s="65" t="s">
        <v>15</v>
      </c>
      <c r="C2522" s="73" t="s">
        <v>121</v>
      </c>
      <c r="D2522" s="9">
        <v>9</v>
      </c>
      <c r="E2522" s="10">
        <v>918747</v>
      </c>
    </row>
    <row r="2523" spans="1:5">
      <c r="A2523" s="14">
        <v>45868</v>
      </c>
      <c r="B2523" s="65" t="s">
        <v>14</v>
      </c>
      <c r="C2523" s="73" t="s">
        <v>121</v>
      </c>
      <c r="D2523" s="9">
        <v>19</v>
      </c>
      <c r="E2523" s="10">
        <v>2059904</v>
      </c>
    </row>
    <row r="2524" spans="1:5">
      <c r="A2524" s="14">
        <v>45868</v>
      </c>
      <c r="B2524" s="65" t="s">
        <v>14</v>
      </c>
      <c r="C2524" s="73" t="s">
        <v>122</v>
      </c>
      <c r="D2524" s="9">
        <v>-40</v>
      </c>
      <c r="E2524" s="10">
        <v>-4341200</v>
      </c>
    </row>
    <row r="2525" spans="1:5">
      <c r="A2525" s="14">
        <v>45868</v>
      </c>
      <c r="B2525" s="65" t="s">
        <v>90</v>
      </c>
      <c r="C2525" s="73" t="s">
        <v>121</v>
      </c>
      <c r="D2525" s="9">
        <v>46</v>
      </c>
      <c r="E2525" s="10">
        <v>5037736</v>
      </c>
    </row>
    <row r="2526" spans="1:5">
      <c r="A2526" s="14">
        <v>45868</v>
      </c>
      <c r="B2526" s="65" t="s">
        <v>14</v>
      </c>
      <c r="C2526" s="73" t="s">
        <v>122</v>
      </c>
      <c r="D2526" s="9">
        <v>-920</v>
      </c>
      <c r="E2526" s="10">
        <v>-99847600</v>
      </c>
    </row>
    <row r="2527" spans="1:5">
      <c r="A2527" s="14">
        <v>45868</v>
      </c>
      <c r="B2527" s="65" t="s">
        <v>14</v>
      </c>
      <c r="C2527" s="73" t="s">
        <v>122</v>
      </c>
      <c r="D2527" s="9">
        <v>-18</v>
      </c>
      <c r="E2527" s="10">
        <v>-1953540</v>
      </c>
    </row>
    <row r="2528" spans="1:5">
      <c r="A2528" s="14">
        <v>45868</v>
      </c>
      <c r="B2528" s="65" t="s">
        <v>14</v>
      </c>
      <c r="C2528" s="73" t="s">
        <v>121</v>
      </c>
      <c r="D2528" s="9">
        <v>18</v>
      </c>
      <c r="E2528" s="10">
        <v>1950012</v>
      </c>
    </row>
    <row r="2529" spans="1:5">
      <c r="A2529" s="14">
        <v>45868</v>
      </c>
      <c r="B2529" s="65" t="s">
        <v>90</v>
      </c>
      <c r="C2529" s="73" t="s">
        <v>122</v>
      </c>
      <c r="D2529" s="9">
        <v>-50000</v>
      </c>
      <c r="E2529" s="10">
        <v>-5294900000</v>
      </c>
    </row>
    <row r="2530" spans="1:5">
      <c r="A2530" s="14">
        <v>45868</v>
      </c>
      <c r="B2530" s="65" t="s">
        <v>14</v>
      </c>
      <c r="C2530" s="73" t="s">
        <v>121</v>
      </c>
      <c r="D2530" s="9">
        <v>9</v>
      </c>
      <c r="E2530" s="10">
        <v>970623</v>
      </c>
    </row>
    <row r="2531" spans="1:5">
      <c r="A2531" s="14">
        <v>45868</v>
      </c>
      <c r="B2531" s="65" t="s">
        <v>14</v>
      </c>
      <c r="C2531" s="73" t="s">
        <v>121</v>
      </c>
      <c r="D2531" s="9">
        <v>9</v>
      </c>
      <c r="E2531" s="10">
        <v>972990</v>
      </c>
    </row>
    <row r="2532" spans="1:5">
      <c r="A2532" s="14">
        <v>45868</v>
      </c>
      <c r="B2532" s="65" t="s">
        <v>14</v>
      </c>
      <c r="C2532" s="73" t="s">
        <v>122</v>
      </c>
      <c r="D2532" s="9">
        <v>-18</v>
      </c>
      <c r="E2532" s="10">
        <v>-1953540</v>
      </c>
    </row>
    <row r="2533" spans="1:5">
      <c r="A2533" s="14">
        <v>45868</v>
      </c>
      <c r="B2533" s="65" t="s">
        <v>14</v>
      </c>
      <c r="C2533" s="73" t="s">
        <v>122</v>
      </c>
      <c r="D2533" s="9">
        <v>-79</v>
      </c>
      <c r="E2533" s="10">
        <v>-8573870</v>
      </c>
    </row>
    <row r="2534" spans="1:5">
      <c r="A2534" s="14">
        <v>45868</v>
      </c>
      <c r="B2534" s="65" t="s">
        <v>14</v>
      </c>
      <c r="C2534" s="73" t="s">
        <v>122</v>
      </c>
      <c r="D2534" s="9">
        <v>-12</v>
      </c>
      <c r="E2534" s="10">
        <v>-1302360</v>
      </c>
    </row>
    <row r="2535" spans="1:5">
      <c r="A2535" s="14">
        <v>45868</v>
      </c>
      <c r="B2535" s="65" t="s">
        <v>15</v>
      </c>
      <c r="C2535" s="73" t="s">
        <v>121</v>
      </c>
      <c r="D2535" s="9">
        <v>199</v>
      </c>
      <c r="E2535" s="10">
        <v>20668737</v>
      </c>
    </row>
    <row r="2536" spans="1:5">
      <c r="A2536" s="14">
        <v>45868</v>
      </c>
      <c r="B2536" s="65" t="s">
        <v>14</v>
      </c>
      <c r="C2536" s="73" t="s">
        <v>121</v>
      </c>
      <c r="D2536" s="9">
        <v>9</v>
      </c>
      <c r="E2536" s="10">
        <v>975834</v>
      </c>
    </row>
    <row r="2537" spans="1:5">
      <c r="A2537" s="14">
        <v>45868</v>
      </c>
      <c r="B2537" s="65" t="s">
        <v>14</v>
      </c>
      <c r="C2537" s="73" t="s">
        <v>122</v>
      </c>
      <c r="D2537" s="9">
        <v>-46</v>
      </c>
      <c r="E2537" s="10">
        <v>-4992380</v>
      </c>
    </row>
    <row r="2538" spans="1:5">
      <c r="A2538" s="14">
        <v>45868</v>
      </c>
      <c r="B2538" s="65" t="s">
        <v>14</v>
      </c>
      <c r="C2538" s="73" t="s">
        <v>122</v>
      </c>
      <c r="D2538" s="9">
        <v>-552</v>
      </c>
      <c r="E2538" s="10">
        <v>-59908560</v>
      </c>
    </row>
    <row r="2539" spans="1:5">
      <c r="A2539" s="14">
        <v>45868</v>
      </c>
      <c r="B2539" s="65" t="s">
        <v>14</v>
      </c>
      <c r="C2539" s="73" t="s">
        <v>122</v>
      </c>
      <c r="D2539" s="9">
        <v>-92</v>
      </c>
      <c r="E2539" s="10">
        <v>-9984760</v>
      </c>
    </row>
    <row r="2540" spans="1:5">
      <c r="A2540" s="14">
        <v>45868</v>
      </c>
      <c r="B2540" s="65" t="s">
        <v>14</v>
      </c>
      <c r="C2540" s="73" t="s">
        <v>122</v>
      </c>
      <c r="D2540" s="9">
        <v>-92</v>
      </c>
      <c r="E2540" s="10">
        <v>-9984760</v>
      </c>
    </row>
    <row r="2541" spans="1:5">
      <c r="A2541" s="14">
        <v>45868</v>
      </c>
      <c r="B2541" s="65" t="s">
        <v>90</v>
      </c>
      <c r="C2541" s="73" t="s">
        <v>121</v>
      </c>
      <c r="D2541" s="9">
        <v>9</v>
      </c>
      <c r="E2541" s="10">
        <v>979038</v>
      </c>
    </row>
    <row r="2542" spans="1:5">
      <c r="A2542" s="14">
        <v>45868</v>
      </c>
      <c r="B2542" s="65" t="s">
        <v>90</v>
      </c>
      <c r="C2542" s="73" t="s">
        <v>121</v>
      </c>
      <c r="D2542" s="9">
        <v>9</v>
      </c>
      <c r="E2542" s="10">
        <v>977571</v>
      </c>
    </row>
    <row r="2543" spans="1:5">
      <c r="A2543" s="14">
        <v>45868</v>
      </c>
      <c r="B2543" s="65" t="s">
        <v>90</v>
      </c>
      <c r="C2543" s="73" t="s">
        <v>121</v>
      </c>
      <c r="D2543" s="9">
        <v>9</v>
      </c>
      <c r="E2543" s="10">
        <v>976977</v>
      </c>
    </row>
    <row r="2544" spans="1:5">
      <c r="A2544" s="14">
        <v>45869</v>
      </c>
      <c r="B2544" s="65" t="s">
        <v>14</v>
      </c>
      <c r="C2544" s="73" t="s">
        <v>121</v>
      </c>
      <c r="D2544" s="9">
        <v>18</v>
      </c>
      <c r="E2544" s="10">
        <v>1937106</v>
      </c>
    </row>
    <row r="2545" spans="1:5">
      <c r="A2545" s="14">
        <v>45869</v>
      </c>
      <c r="B2545" s="65" t="s">
        <v>14</v>
      </c>
      <c r="C2545" s="73" t="s">
        <v>121</v>
      </c>
      <c r="D2545" s="9">
        <v>371</v>
      </c>
      <c r="E2545" s="10">
        <v>39954103</v>
      </c>
    </row>
    <row r="2546" spans="1:5">
      <c r="A2546" s="14">
        <v>45869</v>
      </c>
      <c r="B2546" s="65" t="s">
        <v>14</v>
      </c>
      <c r="C2546" s="73" t="s">
        <v>121</v>
      </c>
      <c r="D2546" s="9">
        <v>37</v>
      </c>
      <c r="E2546" s="10">
        <v>3981829</v>
      </c>
    </row>
    <row r="2547" spans="1:5">
      <c r="A2547" s="14">
        <v>45869</v>
      </c>
      <c r="B2547" s="65" t="s">
        <v>14</v>
      </c>
      <c r="C2547" s="73" t="s">
        <v>122</v>
      </c>
      <c r="D2547" s="9">
        <v>-9</v>
      </c>
      <c r="E2547" s="10">
        <v>-976941</v>
      </c>
    </row>
    <row r="2548" spans="1:5">
      <c r="A2548" s="14">
        <v>45869</v>
      </c>
      <c r="B2548" s="65" t="s">
        <v>46</v>
      </c>
      <c r="C2548" s="73" t="s">
        <v>121</v>
      </c>
      <c r="D2548" s="9">
        <v>117</v>
      </c>
      <c r="E2548" s="10">
        <v>12146121</v>
      </c>
    </row>
    <row r="2549" spans="1:5">
      <c r="A2549" s="14">
        <v>45869</v>
      </c>
      <c r="B2549" s="65" t="s">
        <v>14</v>
      </c>
      <c r="C2549" s="73" t="s">
        <v>122</v>
      </c>
      <c r="D2549" s="9">
        <v>-9</v>
      </c>
      <c r="E2549" s="10">
        <v>-976941</v>
      </c>
    </row>
    <row r="2550" spans="1:5">
      <c r="A2550" s="14">
        <v>45869</v>
      </c>
      <c r="B2550" s="65" t="s">
        <v>14</v>
      </c>
      <c r="C2550" s="73" t="s">
        <v>122</v>
      </c>
      <c r="D2550" s="9">
        <v>-9</v>
      </c>
      <c r="E2550" s="10">
        <v>-976941</v>
      </c>
    </row>
    <row r="2551" spans="1:5">
      <c r="A2551" s="14">
        <v>45869</v>
      </c>
      <c r="B2551" s="65" t="s">
        <v>14</v>
      </c>
      <c r="C2551" s="73" t="s">
        <v>122</v>
      </c>
      <c r="D2551" s="9">
        <v>-9</v>
      </c>
      <c r="E2551" s="10">
        <v>-976941</v>
      </c>
    </row>
    <row r="2552" spans="1:5">
      <c r="A2552" s="14">
        <v>45869</v>
      </c>
      <c r="B2552" s="65" t="s">
        <v>46</v>
      </c>
      <c r="C2552" s="73" t="s">
        <v>121</v>
      </c>
      <c r="D2552" s="9">
        <v>92</v>
      </c>
      <c r="E2552" s="10">
        <v>9505072</v>
      </c>
    </row>
    <row r="2553" spans="1:5">
      <c r="A2553" s="14">
        <v>45869</v>
      </c>
      <c r="B2553" s="65" t="s">
        <v>14</v>
      </c>
      <c r="C2553" s="73" t="s">
        <v>122</v>
      </c>
      <c r="D2553" s="9">
        <v>-13</v>
      </c>
      <c r="E2553" s="10">
        <v>-1411137</v>
      </c>
    </row>
    <row r="2554" spans="1:5">
      <c r="A2554" s="14">
        <v>45869</v>
      </c>
      <c r="B2554" s="65" t="s">
        <v>46</v>
      </c>
      <c r="C2554" s="73" t="s">
        <v>121</v>
      </c>
      <c r="D2554" s="9">
        <v>401</v>
      </c>
      <c r="E2554" s="10">
        <v>41442548</v>
      </c>
    </row>
    <row r="2555" spans="1:5">
      <c r="A2555" s="14">
        <v>45869</v>
      </c>
      <c r="B2555" s="65" t="s">
        <v>14</v>
      </c>
      <c r="C2555" s="73" t="s">
        <v>122</v>
      </c>
      <c r="D2555" s="9">
        <v>-46</v>
      </c>
      <c r="E2555" s="10">
        <v>-4993254</v>
      </c>
    </row>
    <row r="2556" spans="1:5">
      <c r="A2556" s="14">
        <v>45869</v>
      </c>
      <c r="B2556" s="65" t="s">
        <v>14</v>
      </c>
      <c r="C2556" s="73" t="s">
        <v>122</v>
      </c>
      <c r="D2556" s="9">
        <v>-73</v>
      </c>
      <c r="E2556" s="10">
        <v>-7924077</v>
      </c>
    </row>
    <row r="2557" spans="1:5">
      <c r="A2557" s="14">
        <v>45869</v>
      </c>
      <c r="B2557" s="65" t="s">
        <v>14</v>
      </c>
      <c r="C2557" s="73" t="s">
        <v>122</v>
      </c>
      <c r="D2557" s="9">
        <v>-42</v>
      </c>
      <c r="E2557" s="10">
        <v>-4559058</v>
      </c>
    </row>
    <row r="2558" spans="1:5">
      <c r="A2558" s="14">
        <v>45869</v>
      </c>
      <c r="B2558" s="65" t="s">
        <v>46</v>
      </c>
      <c r="C2558" s="73" t="s">
        <v>121</v>
      </c>
      <c r="D2558" s="9">
        <v>9</v>
      </c>
      <c r="E2558" s="10">
        <v>940428</v>
      </c>
    </row>
    <row r="2559" spans="1:5">
      <c r="A2559" s="14">
        <v>45869</v>
      </c>
      <c r="B2559" s="65" t="s">
        <v>14</v>
      </c>
      <c r="C2559" s="73" t="s">
        <v>121</v>
      </c>
      <c r="D2559" s="9">
        <v>463</v>
      </c>
      <c r="E2559" s="10">
        <v>49932235</v>
      </c>
    </row>
    <row r="2560" spans="1:5">
      <c r="A2560" s="14">
        <v>45869</v>
      </c>
      <c r="B2560" s="65" t="s">
        <v>14</v>
      </c>
      <c r="C2560" s="73" t="s">
        <v>122</v>
      </c>
      <c r="D2560" s="9">
        <v>-13</v>
      </c>
      <c r="E2560" s="10">
        <v>-1411137</v>
      </c>
    </row>
    <row r="2561" spans="1:5">
      <c r="A2561" s="14">
        <v>45869</v>
      </c>
      <c r="B2561" s="65" t="s">
        <v>14</v>
      </c>
      <c r="C2561" s="73" t="s">
        <v>122</v>
      </c>
      <c r="D2561" s="9">
        <v>-18</v>
      </c>
      <c r="E2561" s="10">
        <v>-1953882</v>
      </c>
    </row>
    <row r="2562" spans="1:5">
      <c r="A2562" s="14">
        <v>45869</v>
      </c>
      <c r="B2562" s="65" t="s">
        <v>15</v>
      </c>
      <c r="C2562" s="73" t="s">
        <v>121</v>
      </c>
      <c r="D2562" s="9">
        <v>3544</v>
      </c>
      <c r="E2562" s="10">
        <v>367275352</v>
      </c>
    </row>
    <row r="2563" spans="1:5">
      <c r="A2563" s="14">
        <v>45869</v>
      </c>
      <c r="B2563" s="65" t="s">
        <v>15</v>
      </c>
      <c r="C2563" s="73" t="s">
        <v>121</v>
      </c>
      <c r="D2563" s="9">
        <v>3635</v>
      </c>
      <c r="E2563" s="10">
        <v>376636890</v>
      </c>
    </row>
    <row r="2564" spans="1:5">
      <c r="A2564" s="14">
        <v>45869</v>
      </c>
      <c r="B2564" s="65" t="s">
        <v>15</v>
      </c>
      <c r="C2564" s="73" t="s">
        <v>121</v>
      </c>
      <c r="D2564" s="9">
        <v>136</v>
      </c>
      <c r="E2564" s="10">
        <v>14096672</v>
      </c>
    </row>
    <row r="2565" spans="1:5">
      <c r="A2565" s="14">
        <v>45869</v>
      </c>
      <c r="B2565" s="65" t="s">
        <v>14</v>
      </c>
      <c r="C2565" s="73" t="s">
        <v>122</v>
      </c>
      <c r="D2565" s="9">
        <v>-97</v>
      </c>
      <c r="E2565" s="10">
        <v>-10529253</v>
      </c>
    </row>
    <row r="2566" spans="1:5">
      <c r="A2566" s="14">
        <v>45869</v>
      </c>
      <c r="B2566" s="65" t="s">
        <v>15</v>
      </c>
      <c r="C2566" s="73" t="s">
        <v>121</v>
      </c>
      <c r="D2566" s="9">
        <v>1226</v>
      </c>
      <c r="E2566" s="10">
        <v>127077352</v>
      </c>
    </row>
    <row r="2567" spans="1:5">
      <c r="A2567" s="14">
        <v>45869</v>
      </c>
      <c r="B2567" s="65" t="s">
        <v>90</v>
      </c>
      <c r="C2567" s="73" t="s">
        <v>121</v>
      </c>
      <c r="D2567" s="9">
        <v>26</v>
      </c>
      <c r="E2567" s="10">
        <v>2828488</v>
      </c>
    </row>
    <row r="2568" spans="1:5">
      <c r="A2568" s="14">
        <v>45869</v>
      </c>
      <c r="B2568" s="65" t="s">
        <v>14</v>
      </c>
      <c r="C2568" s="73" t="s">
        <v>122</v>
      </c>
      <c r="D2568" s="9">
        <v>-265</v>
      </c>
      <c r="E2568" s="10">
        <v>-28765485</v>
      </c>
    </row>
    <row r="2569" spans="1:5">
      <c r="A2569" s="14">
        <v>45869</v>
      </c>
      <c r="B2569" s="65" t="s">
        <v>14</v>
      </c>
      <c r="C2569" s="73" t="s">
        <v>121</v>
      </c>
      <c r="D2569" s="9">
        <v>1322</v>
      </c>
      <c r="E2569" s="10">
        <v>143242666</v>
      </c>
    </row>
    <row r="2570" spans="1:5">
      <c r="A2570" s="14">
        <v>45869</v>
      </c>
      <c r="B2570" s="65" t="s">
        <v>14</v>
      </c>
      <c r="C2570" s="73" t="s">
        <v>122</v>
      </c>
      <c r="D2570" s="9">
        <v>-92</v>
      </c>
      <c r="E2570" s="10">
        <v>-9986508</v>
      </c>
    </row>
    <row r="2571" spans="1:5">
      <c r="A2571" s="14">
        <v>45869</v>
      </c>
      <c r="B2571" s="65" t="s">
        <v>14</v>
      </c>
      <c r="C2571" s="73" t="s">
        <v>122</v>
      </c>
      <c r="D2571" s="9">
        <v>-9</v>
      </c>
      <c r="E2571" s="10">
        <v>-976941</v>
      </c>
    </row>
    <row r="2572" spans="1:5">
      <c r="A2572" s="14">
        <v>45869</v>
      </c>
      <c r="B2572" s="65" t="s">
        <v>14</v>
      </c>
      <c r="C2572" s="73" t="s">
        <v>122</v>
      </c>
      <c r="D2572" s="9">
        <v>-49</v>
      </c>
      <c r="E2572" s="10">
        <v>-5318901</v>
      </c>
    </row>
    <row r="2573" spans="1:5">
      <c r="A2573" s="14">
        <v>45869</v>
      </c>
      <c r="B2573" s="65" t="s">
        <v>14</v>
      </c>
      <c r="C2573" s="73" t="s">
        <v>122</v>
      </c>
      <c r="D2573" s="9">
        <v>-46</v>
      </c>
      <c r="E2573" s="10">
        <v>-4993254</v>
      </c>
    </row>
    <row r="2574" spans="1:5">
      <c r="A2574" s="14">
        <v>45869</v>
      </c>
      <c r="B2574" s="65" t="s">
        <v>14</v>
      </c>
      <c r="C2574" s="73" t="s">
        <v>122</v>
      </c>
      <c r="D2574" s="9">
        <v>-47</v>
      </c>
      <c r="E2574" s="10">
        <v>-5101803</v>
      </c>
    </row>
    <row r="2575" spans="1:5">
      <c r="A2575" s="14">
        <v>45869</v>
      </c>
      <c r="B2575" s="65" t="s">
        <v>14</v>
      </c>
      <c r="C2575" s="73" t="s">
        <v>122</v>
      </c>
      <c r="D2575" s="9">
        <v>-184</v>
      </c>
      <c r="E2575" s="10">
        <v>-19973016</v>
      </c>
    </row>
    <row r="2576" spans="1:5">
      <c r="A2576" s="14">
        <v>45869</v>
      </c>
      <c r="B2576" s="65" t="s">
        <v>14</v>
      </c>
      <c r="C2576" s="73" t="s">
        <v>122</v>
      </c>
      <c r="D2576" s="9">
        <v>-9</v>
      </c>
      <c r="E2576" s="10">
        <v>-976941</v>
      </c>
    </row>
    <row r="2577" spans="1:5">
      <c r="A2577" s="14">
        <v>45869</v>
      </c>
      <c r="B2577" s="65" t="s">
        <v>14</v>
      </c>
      <c r="C2577" s="73" t="s">
        <v>122</v>
      </c>
      <c r="D2577" s="9">
        <v>-9</v>
      </c>
      <c r="E2577" s="10">
        <v>-976941</v>
      </c>
    </row>
    <row r="2578" spans="1:5">
      <c r="A2578" s="14">
        <v>45869</v>
      </c>
      <c r="B2578" s="65" t="s">
        <v>14</v>
      </c>
      <c r="C2578" s="73" t="s">
        <v>122</v>
      </c>
      <c r="D2578" s="9">
        <v>-303</v>
      </c>
      <c r="E2578" s="10">
        <v>-32890347</v>
      </c>
    </row>
    <row r="2579" spans="1:5">
      <c r="A2579" s="14">
        <v>45869</v>
      </c>
      <c r="B2579" s="65" t="s">
        <v>14</v>
      </c>
      <c r="C2579" s="73" t="s">
        <v>122</v>
      </c>
      <c r="D2579" s="9">
        <v>-954</v>
      </c>
      <c r="E2579" s="10">
        <v>-103555746</v>
      </c>
    </row>
    <row r="2580" spans="1:5">
      <c r="A2580" s="14">
        <v>45869</v>
      </c>
      <c r="B2580" s="65" t="s">
        <v>14</v>
      </c>
      <c r="C2580" s="73" t="s">
        <v>122</v>
      </c>
      <c r="D2580" s="9">
        <v>-1062</v>
      </c>
      <c r="E2580" s="10">
        <v>-115279038</v>
      </c>
    </row>
    <row r="2581" spans="1:5">
      <c r="A2581" s="14">
        <v>45869</v>
      </c>
      <c r="B2581" s="65" t="s">
        <v>14</v>
      </c>
      <c r="C2581" s="73" t="s">
        <v>122</v>
      </c>
      <c r="D2581" s="9">
        <v>-93</v>
      </c>
      <c r="E2581" s="10">
        <v>-10095057</v>
      </c>
    </row>
    <row r="2582" spans="1:5">
      <c r="A2582" s="14">
        <v>45869</v>
      </c>
      <c r="B2582" s="65" t="s">
        <v>14</v>
      </c>
      <c r="C2582" s="73" t="s">
        <v>122</v>
      </c>
      <c r="D2582" s="9">
        <v>-23</v>
      </c>
      <c r="E2582" s="10">
        <v>-2496627</v>
      </c>
    </row>
    <row r="2583" spans="1:5">
      <c r="A2583" s="14">
        <v>45869</v>
      </c>
      <c r="B2583" s="65" t="s">
        <v>14</v>
      </c>
      <c r="C2583" s="73" t="s">
        <v>122</v>
      </c>
      <c r="D2583" s="9">
        <v>-940</v>
      </c>
      <c r="E2583" s="10">
        <v>-102036060</v>
      </c>
    </row>
    <row r="2584" spans="1:5">
      <c r="A2584" s="14">
        <v>45869</v>
      </c>
      <c r="B2584" s="65" t="s">
        <v>14</v>
      </c>
      <c r="C2584" s="73" t="s">
        <v>122</v>
      </c>
      <c r="D2584" s="9">
        <v>-920</v>
      </c>
      <c r="E2584" s="10">
        <v>-99865080</v>
      </c>
    </row>
    <row r="2585" spans="1:5">
      <c r="A2585" s="14">
        <v>45869</v>
      </c>
      <c r="B2585" s="65" t="s">
        <v>14</v>
      </c>
      <c r="C2585" s="73" t="s">
        <v>121</v>
      </c>
      <c r="D2585" s="9">
        <v>144</v>
      </c>
      <c r="E2585" s="10">
        <v>15513264</v>
      </c>
    </row>
    <row r="2586" spans="1:5">
      <c r="A2586" s="14">
        <v>45869</v>
      </c>
      <c r="B2586" s="65" t="s">
        <v>14</v>
      </c>
      <c r="C2586" s="73" t="s">
        <v>121</v>
      </c>
      <c r="D2586" s="9">
        <v>151</v>
      </c>
      <c r="E2586" s="10">
        <v>16261643</v>
      </c>
    </row>
    <row r="2587" spans="1:5">
      <c r="A2587" s="14">
        <v>45869</v>
      </c>
      <c r="B2587" s="65" t="s">
        <v>14</v>
      </c>
      <c r="C2587" s="73" t="s">
        <v>122</v>
      </c>
      <c r="D2587" s="9">
        <v>-9</v>
      </c>
      <c r="E2587" s="10">
        <v>-976941</v>
      </c>
    </row>
    <row r="2588" spans="1:5">
      <c r="A2588" s="14">
        <v>45869</v>
      </c>
      <c r="B2588" s="65" t="s">
        <v>14</v>
      </c>
      <c r="C2588" s="73" t="s">
        <v>122</v>
      </c>
      <c r="D2588" s="9">
        <v>-9</v>
      </c>
      <c r="E2588" s="10">
        <v>-976941</v>
      </c>
    </row>
    <row r="2589" spans="1:5">
      <c r="A2589" s="14">
        <v>45869</v>
      </c>
      <c r="B2589" s="65" t="s">
        <v>14</v>
      </c>
      <c r="C2589" s="73" t="s">
        <v>122</v>
      </c>
      <c r="D2589" s="9">
        <v>-9</v>
      </c>
      <c r="E2589" s="10">
        <v>-976941</v>
      </c>
    </row>
    <row r="2590" spans="1:5">
      <c r="A2590" s="14">
        <v>45869</v>
      </c>
      <c r="B2590" s="65" t="s">
        <v>14</v>
      </c>
      <c r="C2590" s="73" t="s">
        <v>121</v>
      </c>
      <c r="D2590" s="9">
        <v>27</v>
      </c>
      <c r="E2590" s="10">
        <v>2915595</v>
      </c>
    </row>
    <row r="2591" spans="1:5">
      <c r="A2591" s="14">
        <v>45869</v>
      </c>
      <c r="B2591" s="65" t="s">
        <v>46</v>
      </c>
      <c r="C2591" s="73" t="s">
        <v>121</v>
      </c>
      <c r="D2591" s="9">
        <v>29</v>
      </c>
      <c r="E2591" s="10">
        <v>3031022</v>
      </c>
    </row>
    <row r="2592" spans="1:5">
      <c r="A2592" s="14">
        <v>45869</v>
      </c>
      <c r="B2592" s="65" t="s">
        <v>48</v>
      </c>
      <c r="C2592" s="73" t="s">
        <v>121</v>
      </c>
      <c r="D2592" s="9">
        <v>27</v>
      </c>
      <c r="E2592" s="10">
        <v>2801331</v>
      </c>
    </row>
    <row r="2593" spans="1:5">
      <c r="A2593" s="14">
        <v>45869</v>
      </c>
      <c r="B2593" s="65" t="s">
        <v>48</v>
      </c>
      <c r="C2593" s="73" t="s">
        <v>121</v>
      </c>
      <c r="D2593" s="9">
        <v>27</v>
      </c>
      <c r="E2593" s="10">
        <v>2801331</v>
      </c>
    </row>
    <row r="2594" spans="1:5">
      <c r="A2594" s="14">
        <v>45869</v>
      </c>
      <c r="B2594" s="65" t="s">
        <v>46</v>
      </c>
      <c r="C2594" s="73" t="s">
        <v>121</v>
      </c>
      <c r="D2594" s="9">
        <v>27</v>
      </c>
      <c r="E2594" s="10">
        <v>2807541</v>
      </c>
    </row>
    <row r="2595" spans="1:5">
      <c r="A2595" s="14">
        <v>45869</v>
      </c>
      <c r="B2595" s="65" t="s">
        <v>46</v>
      </c>
      <c r="C2595" s="73" t="s">
        <v>121</v>
      </c>
      <c r="D2595" s="9">
        <v>27</v>
      </c>
      <c r="E2595" s="10">
        <v>2796255</v>
      </c>
    </row>
    <row r="2596" spans="1:5">
      <c r="A2596" s="14">
        <v>45869</v>
      </c>
      <c r="B2596" s="65" t="s">
        <v>15</v>
      </c>
      <c r="C2596" s="73" t="s">
        <v>121</v>
      </c>
      <c r="D2596" s="9">
        <v>27</v>
      </c>
      <c r="E2596" s="10">
        <v>2758914</v>
      </c>
    </row>
    <row r="2597" spans="1:5">
      <c r="A2597" s="14">
        <v>45869</v>
      </c>
      <c r="B2597" s="65" t="s">
        <v>46</v>
      </c>
      <c r="C2597" s="73" t="s">
        <v>121</v>
      </c>
      <c r="D2597" s="9">
        <v>12</v>
      </c>
      <c r="E2597" s="10">
        <v>1259772</v>
      </c>
    </row>
    <row r="2598" spans="1:5">
      <c r="A2598" s="14">
        <v>45869</v>
      </c>
      <c r="B2598" s="65" t="s">
        <v>14</v>
      </c>
      <c r="C2598" s="73" t="s">
        <v>122</v>
      </c>
      <c r="D2598" s="9">
        <v>-55</v>
      </c>
      <c r="E2598" s="10">
        <v>-5970195</v>
      </c>
    </row>
    <row r="2599" spans="1:5">
      <c r="A2599" s="14">
        <v>45869</v>
      </c>
      <c r="B2599" s="65" t="s">
        <v>14</v>
      </c>
      <c r="C2599" s="73" t="s">
        <v>122</v>
      </c>
      <c r="D2599" s="9">
        <v>-9</v>
      </c>
      <c r="E2599" s="10">
        <v>-976941</v>
      </c>
    </row>
    <row r="2600" spans="1:5">
      <c r="A2600" s="14">
        <v>45869</v>
      </c>
      <c r="B2600" s="65" t="s">
        <v>14</v>
      </c>
      <c r="C2600" s="73" t="s">
        <v>122</v>
      </c>
      <c r="D2600" s="9">
        <v>-11</v>
      </c>
      <c r="E2600" s="10">
        <v>-1194039</v>
      </c>
    </row>
    <row r="2601" spans="1:5">
      <c r="A2601" s="14">
        <v>45869</v>
      </c>
      <c r="B2601" s="65" t="s">
        <v>14</v>
      </c>
      <c r="C2601" s="73" t="s">
        <v>122</v>
      </c>
      <c r="D2601" s="9">
        <v>-18</v>
      </c>
      <c r="E2601" s="10">
        <v>-1953882</v>
      </c>
    </row>
    <row r="2602" spans="1:5">
      <c r="A2602" s="14">
        <v>45869</v>
      </c>
      <c r="B2602" s="65" t="s">
        <v>46</v>
      </c>
      <c r="C2602" s="73" t="s">
        <v>121</v>
      </c>
      <c r="D2602" s="9">
        <v>9</v>
      </c>
      <c r="E2602" s="10">
        <v>941382</v>
      </c>
    </row>
    <row r="2603" spans="1:5">
      <c r="A2603" s="14">
        <v>45869</v>
      </c>
      <c r="B2603" s="65" t="s">
        <v>14</v>
      </c>
      <c r="C2603" s="73" t="s">
        <v>122</v>
      </c>
      <c r="D2603" s="9">
        <v>-23</v>
      </c>
      <c r="E2603" s="10">
        <v>-2496627</v>
      </c>
    </row>
    <row r="2604" spans="1:5">
      <c r="A2604" s="14">
        <v>45869</v>
      </c>
      <c r="B2604" s="65" t="s">
        <v>14</v>
      </c>
      <c r="C2604" s="73" t="s">
        <v>122</v>
      </c>
      <c r="D2604" s="9">
        <v>-110</v>
      </c>
      <c r="E2604" s="10">
        <v>-11940390</v>
      </c>
    </row>
    <row r="2605" spans="1:5">
      <c r="A2605" s="14">
        <v>45869</v>
      </c>
      <c r="B2605" s="65" t="s">
        <v>14</v>
      </c>
      <c r="C2605" s="73" t="s">
        <v>122</v>
      </c>
      <c r="D2605" s="9">
        <v>-382</v>
      </c>
      <c r="E2605" s="10">
        <v>-41465718</v>
      </c>
    </row>
    <row r="2606" spans="1:5">
      <c r="A2606" s="14">
        <v>45869</v>
      </c>
      <c r="B2606" s="65" t="s">
        <v>14</v>
      </c>
      <c r="C2606" s="73" t="s">
        <v>122</v>
      </c>
      <c r="D2606" s="9">
        <v>-55</v>
      </c>
      <c r="E2606" s="10">
        <v>-5970195</v>
      </c>
    </row>
    <row r="2607" spans="1:5">
      <c r="A2607" s="14">
        <v>45869</v>
      </c>
      <c r="B2607" s="65" t="s">
        <v>14</v>
      </c>
      <c r="C2607" s="73" t="s">
        <v>122</v>
      </c>
      <c r="D2607" s="9">
        <v>-736</v>
      </c>
      <c r="E2607" s="10">
        <v>-79892064</v>
      </c>
    </row>
    <row r="2608" spans="1:5">
      <c r="A2608" s="46"/>
      <c r="B2608" s="8"/>
      <c r="C2608" s="9"/>
      <c r="D2608" s="9"/>
      <c r="E2608" s="10"/>
    </row>
    <row r="2609" spans="1:5">
      <c r="A2609" s="46"/>
      <c r="B2609" s="8"/>
      <c r="C2609" s="9"/>
      <c r="D2609" s="9"/>
      <c r="E2609" s="10"/>
    </row>
    <row r="2610" spans="1:5">
      <c r="A2610" s="46"/>
      <c r="B2610" s="8"/>
      <c r="C2610" s="9"/>
      <c r="D2610" s="9"/>
      <c r="E2610" s="10"/>
    </row>
    <row r="2611" spans="1:5">
      <c r="A2611" s="46"/>
      <c r="B2611" s="8"/>
      <c r="C2611" s="9"/>
      <c r="D2611" s="9"/>
      <c r="E2611" s="10"/>
    </row>
    <row r="2612" spans="1:5">
      <c r="A2612" s="46"/>
      <c r="B2612" s="8"/>
      <c r="C2612" s="9"/>
      <c r="D2612" s="9"/>
      <c r="E2612" s="10"/>
    </row>
    <row r="2613" spans="1:5">
      <c r="A2613" s="46"/>
      <c r="B2613" s="8"/>
      <c r="C2613" s="9"/>
      <c r="D2613" s="9"/>
      <c r="E2613" s="10"/>
    </row>
    <row r="2614" spans="1:5">
      <c r="A2614" s="46"/>
      <c r="B2614" s="8"/>
      <c r="C2614" s="9"/>
      <c r="D2614" s="9"/>
      <c r="E2614" s="10"/>
    </row>
    <row r="2615" spans="1:5">
      <c r="A2615" s="46"/>
      <c r="B2615" s="8"/>
      <c r="C2615" s="9"/>
      <c r="D2615" s="9"/>
      <c r="E2615" s="10"/>
    </row>
    <row r="2616" spans="1:5">
      <c r="A2616" s="46"/>
      <c r="B2616" s="8"/>
      <c r="C2616" s="9"/>
      <c r="D2616" s="9"/>
      <c r="E2616" s="10"/>
    </row>
    <row r="2617" spans="1:5">
      <c r="A2617" s="46"/>
      <c r="B2617" s="8"/>
      <c r="C2617" s="9"/>
      <c r="D2617" s="9"/>
      <c r="E2617" s="10"/>
    </row>
    <row r="2618" spans="1:5">
      <c r="A2618" s="46"/>
      <c r="B2618" s="8"/>
      <c r="C2618" s="9"/>
      <c r="D2618" s="9"/>
      <c r="E2618" s="10"/>
    </row>
    <row r="2619" spans="1:5">
      <c r="A2619" s="46"/>
      <c r="B2619" s="8"/>
      <c r="C2619" s="9"/>
      <c r="D2619" s="9"/>
      <c r="E2619" s="10"/>
    </row>
    <row r="2620" spans="1:5">
      <c r="A2620" s="46"/>
      <c r="B2620" s="8"/>
      <c r="C2620" s="9"/>
      <c r="D2620" s="9"/>
      <c r="E2620" s="10"/>
    </row>
    <row r="2621" spans="1:5">
      <c r="A2621" s="46"/>
      <c r="B2621" s="8"/>
      <c r="C2621" s="9"/>
      <c r="D2621" s="9"/>
      <c r="E2621" s="10"/>
    </row>
    <row r="2622" spans="1:5">
      <c r="A2622" s="46"/>
      <c r="B2622" s="8"/>
      <c r="C2622" s="9"/>
      <c r="D2622" s="9"/>
      <c r="E2622" s="10"/>
    </row>
    <row r="2623" spans="1:5">
      <c r="A2623" s="46"/>
      <c r="B2623" s="8"/>
      <c r="C2623" s="9"/>
      <c r="D2623" s="9"/>
      <c r="E2623" s="10"/>
    </row>
    <row r="2624" spans="1:5">
      <c r="A2624" s="46"/>
      <c r="B2624" s="8"/>
      <c r="C2624" s="9"/>
      <c r="D2624" s="9"/>
      <c r="E2624" s="10"/>
    </row>
    <row r="2625" spans="1:5">
      <c r="A2625" s="46"/>
      <c r="B2625" s="8"/>
      <c r="C2625" s="9"/>
      <c r="D2625" s="9"/>
      <c r="E2625" s="10"/>
    </row>
    <row r="2626" spans="1:5">
      <c r="A2626" s="46"/>
      <c r="B2626" s="8"/>
      <c r="C2626" s="9"/>
      <c r="D2626" s="9"/>
      <c r="E2626" s="10"/>
    </row>
    <row r="2627" spans="1:5">
      <c r="A2627" s="46"/>
      <c r="B2627" s="8"/>
      <c r="C2627" s="9"/>
      <c r="D2627" s="9"/>
      <c r="E2627" s="10"/>
    </row>
    <row r="2628" spans="1:5">
      <c r="A2628" s="46"/>
      <c r="B2628" s="8"/>
      <c r="C2628" s="9"/>
      <c r="D2628" s="9"/>
      <c r="E2628" s="10"/>
    </row>
    <row r="2629" spans="1:5">
      <c r="A2629" s="46"/>
      <c r="B2629" s="8"/>
      <c r="C2629" s="9"/>
      <c r="D2629" s="9"/>
      <c r="E2629" s="10"/>
    </row>
    <row r="2630" spans="1:5">
      <c r="A2630" s="46"/>
      <c r="B2630" s="8"/>
      <c r="C2630" s="9"/>
      <c r="D2630" s="9"/>
      <c r="E2630" s="10"/>
    </row>
    <row r="2631" spans="1:5">
      <c r="A2631" s="46"/>
      <c r="B2631" s="8"/>
      <c r="C2631" s="9"/>
      <c r="D2631" s="9"/>
      <c r="E2631" s="10"/>
    </row>
    <row r="2632" spans="1:5">
      <c r="A2632" s="46"/>
      <c r="B2632" s="8"/>
      <c r="C2632" s="9"/>
      <c r="D2632" s="9"/>
      <c r="E2632" s="10"/>
    </row>
    <row r="2633" spans="1:5">
      <c r="A2633" s="46"/>
      <c r="B2633" s="8"/>
      <c r="C2633" s="9"/>
      <c r="D2633" s="9"/>
      <c r="E2633" s="10"/>
    </row>
    <row r="2634" spans="1:5">
      <c r="A2634" s="46"/>
      <c r="B2634" s="8"/>
      <c r="C2634" s="9"/>
      <c r="D2634" s="9"/>
      <c r="E2634" s="10"/>
    </row>
    <row r="2635" spans="1:5">
      <c r="A2635" s="46"/>
      <c r="B2635" s="8"/>
      <c r="C2635" s="9"/>
      <c r="D2635" s="9"/>
      <c r="E2635" s="10"/>
    </row>
    <row r="2636" spans="1:5">
      <c r="A2636" s="46"/>
      <c r="B2636" s="8"/>
      <c r="C2636" s="9"/>
      <c r="D2636" s="9"/>
      <c r="E2636" s="10"/>
    </row>
    <row r="2637" spans="1:5">
      <c r="A2637" s="46"/>
      <c r="B2637" s="8"/>
      <c r="C2637" s="9"/>
      <c r="D2637" s="9"/>
      <c r="E2637" s="10"/>
    </row>
    <row r="2638" spans="1:5">
      <c r="A2638" s="46"/>
      <c r="B2638" s="8"/>
      <c r="C2638" s="9"/>
      <c r="D2638" s="9"/>
      <c r="E2638" s="10"/>
    </row>
    <row r="2639" spans="1:5">
      <c r="A2639" s="46"/>
      <c r="B2639" s="8"/>
      <c r="C2639" s="9"/>
      <c r="D2639" s="9"/>
      <c r="E2639" s="10"/>
    </row>
    <row r="2640" spans="1:5">
      <c r="A2640" s="46"/>
      <c r="B2640" s="8"/>
      <c r="C2640" s="9"/>
      <c r="D2640" s="9"/>
      <c r="E2640" s="10"/>
    </row>
    <row r="2641" spans="1:5">
      <c r="A2641" s="46"/>
      <c r="B2641" s="8"/>
      <c r="C2641" s="9"/>
      <c r="D2641" s="9"/>
      <c r="E2641" s="10"/>
    </row>
    <row r="2642" spans="1:5">
      <c r="A2642" s="46"/>
      <c r="B2642" s="8"/>
      <c r="C2642" s="9"/>
      <c r="D2642" s="9"/>
      <c r="E2642" s="10"/>
    </row>
    <row r="2643" spans="1:5">
      <c r="A2643" s="46"/>
      <c r="B2643" s="8"/>
      <c r="C2643" s="9"/>
      <c r="D2643" s="9"/>
      <c r="E2643" s="10"/>
    </row>
    <row r="2644" spans="1:5">
      <c r="A2644" s="46"/>
      <c r="B2644" s="8"/>
      <c r="C2644" s="9"/>
      <c r="D2644" s="9"/>
      <c r="E2644" s="10"/>
    </row>
    <row r="2645" spans="1:5">
      <c r="A2645" s="46"/>
      <c r="B2645" s="8"/>
      <c r="C2645" s="9"/>
      <c r="D2645" s="9"/>
      <c r="E2645" s="10"/>
    </row>
    <row r="2646" spans="1:5">
      <c r="A2646" s="46"/>
      <c r="B2646" s="8"/>
      <c r="C2646" s="9"/>
      <c r="D2646" s="9"/>
      <c r="E2646" s="10"/>
    </row>
    <row r="2647" spans="1:5">
      <c r="A2647" s="46"/>
      <c r="B2647" s="8"/>
      <c r="C2647" s="9"/>
      <c r="D2647" s="9"/>
      <c r="E2647" s="10"/>
    </row>
    <row r="2648" spans="1:5">
      <c r="A2648" s="46"/>
      <c r="B2648" s="8"/>
      <c r="C2648" s="9"/>
      <c r="D2648" s="9"/>
      <c r="E2648" s="10"/>
    </row>
    <row r="2649" spans="1:5">
      <c r="A2649" s="46"/>
      <c r="B2649" s="8"/>
      <c r="C2649" s="9"/>
      <c r="D2649" s="9"/>
      <c r="E2649" s="10"/>
    </row>
    <row r="2650" spans="1:5">
      <c r="A2650" s="46"/>
      <c r="B2650" s="8"/>
      <c r="C2650" s="9"/>
      <c r="D2650" s="9"/>
      <c r="E2650" s="10"/>
    </row>
    <row r="2651" spans="1:5">
      <c r="A2651" s="46"/>
      <c r="B2651" s="8"/>
      <c r="C2651" s="9"/>
      <c r="D2651" s="9"/>
      <c r="E2651" s="10"/>
    </row>
    <row r="2652" spans="1:5">
      <c r="A2652" s="46"/>
      <c r="B2652" s="8"/>
      <c r="C2652" s="9"/>
      <c r="D2652" s="9"/>
      <c r="E2652" s="10"/>
    </row>
    <row r="2653" spans="1:5">
      <c r="A2653" s="46"/>
      <c r="B2653" s="8"/>
      <c r="C2653" s="9"/>
      <c r="D2653" s="9"/>
      <c r="E2653" s="10"/>
    </row>
    <row r="2654" spans="1:5">
      <c r="A2654" s="46"/>
      <c r="B2654" s="8"/>
      <c r="C2654" s="9"/>
      <c r="D2654" s="9"/>
      <c r="E2654" s="10"/>
    </row>
    <row r="2655" spans="1:5">
      <c r="A2655" s="46"/>
      <c r="B2655" s="8"/>
      <c r="C2655" s="9"/>
      <c r="D2655" s="9"/>
      <c r="E2655" s="10"/>
    </row>
    <row r="2656" spans="1:5">
      <c r="A2656" s="46"/>
      <c r="B2656" s="8"/>
      <c r="C2656" s="9"/>
      <c r="D2656" s="9"/>
      <c r="E2656" s="10"/>
    </row>
    <row r="2657" spans="1:5">
      <c r="A2657" s="46"/>
      <c r="B2657" s="8"/>
      <c r="C2657" s="9"/>
      <c r="D2657" s="9"/>
      <c r="E2657" s="10"/>
    </row>
    <row r="2658" spans="1:5">
      <c r="A2658" s="46"/>
      <c r="B2658" s="8"/>
      <c r="C2658" s="9"/>
      <c r="D2658" s="9"/>
      <c r="E2658" s="10"/>
    </row>
    <row r="2659" spans="1:5">
      <c r="A2659" s="46"/>
      <c r="B2659" s="8"/>
      <c r="C2659" s="9"/>
      <c r="D2659" s="9"/>
      <c r="E2659" s="10"/>
    </row>
    <row r="2660" spans="1:5">
      <c r="A2660" s="46"/>
      <c r="B2660" s="8"/>
      <c r="C2660" s="9"/>
      <c r="D2660" s="9"/>
      <c r="E2660" s="10"/>
    </row>
    <row r="2661" spans="1:5">
      <c r="A2661" s="46"/>
      <c r="B2661" s="8"/>
      <c r="C2661" s="9"/>
      <c r="D2661" s="9"/>
      <c r="E2661" s="10"/>
    </row>
    <row r="2662" spans="1:5">
      <c r="A2662" s="46"/>
      <c r="B2662" s="8"/>
      <c r="C2662" s="9"/>
      <c r="D2662" s="9"/>
      <c r="E2662" s="10"/>
    </row>
    <row r="2663" spans="1:5">
      <c r="A2663" s="46"/>
      <c r="B2663" s="8"/>
      <c r="C2663" s="9"/>
      <c r="D2663" s="9"/>
      <c r="E2663" s="10"/>
    </row>
    <row r="2664" spans="1:5">
      <c r="A2664" s="46"/>
      <c r="B2664" s="8"/>
      <c r="C2664" s="9"/>
      <c r="D2664" s="9"/>
      <c r="E2664" s="10"/>
    </row>
    <row r="2665" spans="1:5">
      <c r="A2665" s="46"/>
      <c r="B2665" s="8"/>
      <c r="C2665" s="9"/>
      <c r="D2665" s="9"/>
      <c r="E2665" s="10"/>
    </row>
    <row r="2666" spans="1:5">
      <c r="A2666" s="46"/>
      <c r="B2666" s="8"/>
      <c r="C2666" s="9"/>
      <c r="D2666" s="9"/>
      <c r="E2666" s="10"/>
    </row>
    <row r="2667" spans="1:5">
      <c r="A2667" s="46"/>
      <c r="B2667" s="8"/>
      <c r="C2667" s="9"/>
      <c r="D2667" s="9"/>
      <c r="E2667" s="10"/>
    </row>
    <row r="2668" spans="1:5">
      <c r="A2668" s="46"/>
      <c r="B2668" s="8"/>
      <c r="C2668" s="9"/>
      <c r="D2668" s="9"/>
      <c r="E2668" s="10"/>
    </row>
    <row r="2669" spans="1:5">
      <c r="A2669" s="46"/>
      <c r="B2669" s="8"/>
      <c r="C2669" s="9"/>
      <c r="D2669" s="9"/>
      <c r="E2669" s="10"/>
    </row>
    <row r="2670" spans="1:5">
      <c r="A2670" s="46"/>
      <c r="B2670" s="8"/>
      <c r="C2670" s="9"/>
      <c r="D2670" s="9"/>
      <c r="E2670" s="10"/>
    </row>
    <row r="2671" spans="1:5">
      <c r="A2671" s="46"/>
      <c r="B2671" s="8"/>
      <c r="C2671" s="9"/>
      <c r="D2671" s="9"/>
      <c r="E2671" s="10"/>
    </row>
    <row r="2672" spans="1:5">
      <c r="A2672" s="46"/>
      <c r="B2672" s="8"/>
      <c r="C2672" s="9"/>
      <c r="D2672" s="9"/>
      <c r="E2672" s="10"/>
    </row>
    <row r="2673" spans="1:5">
      <c r="A2673" s="46"/>
      <c r="B2673" s="8"/>
      <c r="C2673" s="9"/>
      <c r="D2673" s="9"/>
      <c r="E2673" s="10"/>
    </row>
    <row r="2674" spans="1:5">
      <c r="A2674" s="46"/>
      <c r="B2674" s="8"/>
      <c r="C2674" s="9"/>
      <c r="D2674" s="9"/>
      <c r="E2674" s="10"/>
    </row>
    <row r="2675" spans="1:5">
      <c r="A2675" s="46"/>
      <c r="B2675" s="8"/>
      <c r="C2675" s="9"/>
      <c r="D2675" s="9"/>
      <c r="E2675" s="10"/>
    </row>
    <row r="2676" spans="1:5">
      <c r="A2676" s="46"/>
      <c r="B2676" s="8"/>
      <c r="C2676" s="9"/>
      <c r="D2676" s="9"/>
      <c r="E2676" s="10"/>
    </row>
    <row r="2677" spans="1:5">
      <c r="A2677" s="46"/>
      <c r="B2677" s="8"/>
      <c r="C2677" s="9"/>
      <c r="D2677" s="9"/>
      <c r="E2677" s="10"/>
    </row>
    <row r="2678" spans="1:5">
      <c r="A2678" s="46"/>
      <c r="B2678" s="8"/>
      <c r="C2678" s="9"/>
      <c r="D2678" s="9"/>
      <c r="E2678" s="10"/>
    </row>
    <row r="2679" spans="1:5">
      <c r="A2679" s="46"/>
      <c r="B2679" s="8"/>
      <c r="C2679" s="9"/>
      <c r="D2679" s="9"/>
      <c r="E2679" s="10"/>
    </row>
    <row r="2680" spans="1:5">
      <c r="A2680" s="46"/>
      <c r="B2680" s="8"/>
      <c r="C2680" s="9"/>
      <c r="D2680" s="9"/>
      <c r="E2680" s="10"/>
    </row>
    <row r="2681" spans="1:5">
      <c r="A2681" s="46"/>
      <c r="B2681" s="8"/>
      <c r="C2681" s="9"/>
      <c r="D2681" s="9"/>
      <c r="E2681" s="10"/>
    </row>
    <row r="2682" spans="1:5">
      <c r="A2682" s="46"/>
      <c r="B2682" s="8"/>
      <c r="C2682" s="9"/>
      <c r="D2682" s="9"/>
      <c r="E2682" s="10"/>
    </row>
    <row r="2683" spans="1:5">
      <c r="A2683" s="46"/>
      <c r="B2683" s="8"/>
      <c r="C2683" s="9"/>
      <c r="D2683" s="9"/>
      <c r="E2683" s="10"/>
    </row>
    <row r="2684" spans="1:5">
      <c r="A2684" s="46"/>
      <c r="B2684" s="8"/>
      <c r="C2684" s="9"/>
      <c r="D2684" s="9"/>
      <c r="E2684" s="10"/>
    </row>
    <row r="2685" spans="1:5">
      <c r="A2685" s="46"/>
      <c r="B2685" s="8"/>
      <c r="C2685" s="9"/>
      <c r="D2685" s="9"/>
      <c r="E2685" s="10"/>
    </row>
    <row r="2686" spans="1:5">
      <c r="A2686" s="46"/>
      <c r="B2686" s="8"/>
      <c r="C2686" s="9"/>
      <c r="D2686" s="9"/>
      <c r="E2686" s="10"/>
    </row>
    <row r="2687" spans="1:5">
      <c r="A2687" s="46"/>
      <c r="B2687" s="8"/>
      <c r="C2687" s="9"/>
      <c r="D2687" s="9"/>
      <c r="E2687" s="10"/>
    </row>
    <row r="2688" spans="1:5">
      <c r="A2688" s="46"/>
      <c r="B2688" s="8"/>
      <c r="C2688" s="9"/>
      <c r="D2688" s="9"/>
      <c r="E2688" s="10"/>
    </row>
    <row r="2689" spans="1:5">
      <c r="A2689" s="46"/>
      <c r="B2689" s="8"/>
      <c r="C2689" s="9"/>
      <c r="D2689" s="9"/>
      <c r="E2689" s="10"/>
    </row>
    <row r="2690" spans="1:5">
      <c r="A2690" s="46"/>
      <c r="B2690" s="8"/>
      <c r="C2690" s="9"/>
      <c r="D2690" s="9"/>
      <c r="E2690" s="10"/>
    </row>
    <row r="2691" spans="1:5">
      <c r="A2691" s="46"/>
      <c r="B2691" s="8"/>
      <c r="C2691" s="9"/>
      <c r="D2691" s="9"/>
      <c r="E2691" s="10"/>
    </row>
    <row r="2692" spans="1:5">
      <c r="A2692" s="46"/>
      <c r="B2692" s="8"/>
      <c r="C2692" s="9"/>
      <c r="D2692" s="9"/>
      <c r="E2692" s="10"/>
    </row>
    <row r="2693" spans="1:5">
      <c r="A2693" s="46"/>
      <c r="B2693" s="8"/>
      <c r="C2693" s="9"/>
      <c r="D2693" s="9"/>
      <c r="E2693" s="10"/>
    </row>
    <row r="2694" spans="1:5">
      <c r="A2694" s="46"/>
      <c r="B2694" s="8"/>
      <c r="C2694" s="9"/>
      <c r="D2694" s="9"/>
      <c r="E2694" s="10"/>
    </row>
    <row r="2695" spans="1:5">
      <c r="A2695" s="46"/>
      <c r="B2695" s="8"/>
      <c r="C2695" s="9"/>
      <c r="D2695" s="9"/>
      <c r="E2695" s="10"/>
    </row>
    <row r="2696" spans="1:5">
      <c r="A2696" s="46"/>
      <c r="B2696" s="8"/>
      <c r="C2696" s="9"/>
      <c r="D2696" s="9"/>
      <c r="E2696" s="10"/>
    </row>
    <row r="2697" spans="1:5">
      <c r="A2697" s="46"/>
      <c r="B2697" s="8"/>
      <c r="C2697" s="9"/>
      <c r="D2697" s="9"/>
      <c r="E2697" s="10"/>
    </row>
    <row r="2698" spans="1:5">
      <c r="A2698" s="46"/>
      <c r="B2698" s="8"/>
      <c r="C2698" s="9"/>
      <c r="D2698" s="9"/>
      <c r="E2698" s="10"/>
    </row>
    <row r="2699" spans="1:5">
      <c r="A2699" s="46"/>
      <c r="B2699" s="8"/>
      <c r="C2699" s="9"/>
      <c r="D2699" s="9"/>
      <c r="E2699" s="10"/>
    </row>
    <row r="2700" spans="1:5">
      <c r="A2700" s="46"/>
      <c r="B2700" s="8"/>
      <c r="C2700" s="9"/>
      <c r="D2700" s="9"/>
      <c r="E2700" s="10"/>
    </row>
    <row r="2701" spans="1:5">
      <c r="A2701" s="46"/>
      <c r="B2701" s="8"/>
      <c r="C2701" s="9"/>
      <c r="D2701" s="9"/>
      <c r="E2701" s="10"/>
    </row>
    <row r="2702" spans="1:5">
      <c r="A2702" s="46"/>
      <c r="B2702" s="8"/>
      <c r="C2702" s="9"/>
      <c r="D2702" s="9"/>
      <c r="E2702" s="10"/>
    </row>
    <row r="2703" spans="1:5">
      <c r="A2703" s="46"/>
      <c r="B2703" s="8"/>
      <c r="C2703" s="9"/>
      <c r="D2703" s="9"/>
      <c r="E2703" s="10"/>
    </row>
    <row r="2704" spans="1:5">
      <c r="A2704" s="46"/>
      <c r="B2704" s="8"/>
      <c r="C2704" s="9"/>
      <c r="D2704" s="9"/>
      <c r="E2704" s="10"/>
    </row>
    <row r="2705" spans="1:5">
      <c r="A2705" s="46"/>
      <c r="B2705" s="8"/>
      <c r="C2705" s="9"/>
      <c r="D2705" s="9"/>
      <c r="E2705" s="10"/>
    </row>
    <row r="2706" spans="1:5">
      <c r="A2706" s="46"/>
      <c r="B2706" s="8"/>
      <c r="C2706" s="9"/>
      <c r="D2706" s="9"/>
      <c r="E2706" s="10"/>
    </row>
    <row r="2707" spans="1:5">
      <c r="A2707" s="46"/>
      <c r="B2707" s="8"/>
      <c r="C2707" s="9"/>
      <c r="D2707" s="9"/>
      <c r="E2707" s="10"/>
    </row>
    <row r="2708" spans="1:5">
      <c r="A2708" s="46"/>
      <c r="B2708" s="8"/>
      <c r="C2708" s="9"/>
      <c r="D2708" s="9"/>
      <c r="E2708" s="10"/>
    </row>
    <row r="2709" spans="1:5">
      <c r="A2709" s="46"/>
      <c r="B2709" s="8"/>
      <c r="C2709" s="9"/>
      <c r="D2709" s="9"/>
      <c r="E2709" s="10"/>
    </row>
    <row r="2710" spans="1:5">
      <c r="A2710" s="46"/>
      <c r="B2710" s="8"/>
      <c r="C2710" s="9"/>
      <c r="D2710" s="9"/>
      <c r="E2710" s="10"/>
    </row>
    <row r="2711" spans="1:5">
      <c r="A2711" s="46"/>
      <c r="B2711" s="8"/>
      <c r="C2711" s="9"/>
      <c r="D2711" s="9"/>
      <c r="E2711" s="10"/>
    </row>
    <row r="2712" spans="1:5">
      <c r="A2712" s="46"/>
      <c r="B2712" s="8"/>
      <c r="C2712" s="9"/>
      <c r="D2712" s="9"/>
      <c r="E2712" s="10"/>
    </row>
    <row r="2713" spans="1:5">
      <c r="A2713" s="46"/>
      <c r="B2713" s="8"/>
      <c r="C2713" s="9"/>
      <c r="D2713" s="9"/>
      <c r="E2713" s="10"/>
    </row>
    <row r="2714" spans="1:5">
      <c r="A2714" s="46"/>
      <c r="B2714" s="8"/>
      <c r="C2714" s="9"/>
      <c r="D2714" s="9"/>
      <c r="E2714" s="10"/>
    </row>
    <row r="2715" spans="1:5">
      <c r="A2715" s="46"/>
      <c r="B2715" s="8"/>
      <c r="C2715" s="9"/>
      <c r="D2715" s="9"/>
      <c r="E2715" s="10"/>
    </row>
    <row r="2716" spans="1:5">
      <c r="A2716" s="46"/>
      <c r="B2716" s="8"/>
      <c r="C2716" s="9"/>
      <c r="D2716" s="9"/>
      <c r="E2716" s="10"/>
    </row>
    <row r="2717" spans="1:5">
      <c r="A2717" s="46"/>
      <c r="B2717" s="8"/>
      <c r="C2717" s="9"/>
      <c r="D2717" s="9"/>
      <c r="E2717" s="10"/>
    </row>
    <row r="2718" spans="1:5">
      <c r="A2718" s="46"/>
      <c r="B2718" s="8"/>
      <c r="C2718" s="9"/>
      <c r="D2718" s="9"/>
      <c r="E2718" s="10"/>
    </row>
    <row r="2719" spans="1:5">
      <c r="A2719" s="46"/>
      <c r="B2719" s="8"/>
      <c r="C2719" s="9"/>
      <c r="D2719" s="9"/>
      <c r="E2719" s="10"/>
    </row>
    <row r="2720" spans="1:5">
      <c r="A2720" s="46"/>
      <c r="B2720" s="8"/>
      <c r="C2720" s="9"/>
      <c r="D2720" s="9"/>
      <c r="E2720" s="10"/>
    </row>
    <row r="2721" spans="1:5">
      <c r="A2721" s="46"/>
      <c r="B2721" s="8"/>
      <c r="C2721" s="9"/>
      <c r="D2721" s="9"/>
      <c r="E2721" s="10"/>
    </row>
    <row r="2722" spans="1:5">
      <c r="A2722" s="46"/>
      <c r="B2722" s="8"/>
      <c r="C2722" s="9"/>
      <c r="D2722" s="9"/>
      <c r="E2722" s="10"/>
    </row>
    <row r="2723" spans="1:5">
      <c r="A2723" s="46"/>
      <c r="B2723" s="8"/>
      <c r="C2723" s="9"/>
      <c r="D2723" s="9"/>
      <c r="E2723" s="10"/>
    </row>
    <row r="2724" spans="1:5">
      <c r="A2724" s="46"/>
      <c r="B2724" s="8"/>
      <c r="C2724" s="9"/>
      <c r="D2724" s="9"/>
      <c r="E2724" s="10"/>
    </row>
    <row r="2725" spans="1:5">
      <c r="A2725" s="46"/>
      <c r="B2725" s="8"/>
      <c r="C2725" s="9"/>
      <c r="D2725" s="9"/>
      <c r="E2725" s="10"/>
    </row>
    <row r="2726" spans="1:5">
      <c r="A2726" s="46"/>
      <c r="B2726" s="8"/>
      <c r="C2726" s="9"/>
      <c r="D2726" s="9"/>
      <c r="E2726" s="10"/>
    </row>
    <row r="2727" spans="1:5">
      <c r="A2727" s="46"/>
      <c r="B2727" s="8"/>
      <c r="C2727" s="9"/>
      <c r="D2727" s="9"/>
      <c r="E2727" s="10"/>
    </row>
    <row r="2728" spans="1:5">
      <c r="A2728" s="46"/>
      <c r="B2728" s="8"/>
      <c r="C2728" s="9"/>
      <c r="D2728" s="9"/>
      <c r="E2728" s="10"/>
    </row>
    <row r="2729" spans="1:5">
      <c r="A2729" s="46"/>
      <c r="B2729" s="8"/>
      <c r="C2729" s="9"/>
      <c r="D2729" s="9"/>
      <c r="E2729" s="10"/>
    </row>
    <row r="2730" spans="1:5">
      <c r="A2730" s="46"/>
      <c r="B2730" s="8"/>
      <c r="C2730" s="9"/>
      <c r="D2730" s="9"/>
      <c r="E2730" s="10"/>
    </row>
    <row r="2731" spans="1:5">
      <c r="A2731" s="46"/>
      <c r="B2731" s="8"/>
      <c r="C2731" s="9"/>
      <c r="D2731" s="9"/>
      <c r="E2731" s="10"/>
    </row>
    <row r="2732" spans="1:5">
      <c r="A2732" s="46"/>
      <c r="B2732" s="8"/>
      <c r="C2732" s="9"/>
      <c r="D2732" s="9"/>
      <c r="E2732" s="10"/>
    </row>
    <row r="2733" spans="1:5">
      <c r="A2733" s="46"/>
      <c r="B2733" s="8"/>
      <c r="C2733" s="9"/>
      <c r="D2733" s="9"/>
      <c r="E2733" s="10"/>
    </row>
    <row r="2734" spans="1:5">
      <c r="A2734" s="46"/>
      <c r="B2734" s="8"/>
      <c r="C2734" s="9"/>
      <c r="D2734" s="9"/>
      <c r="E2734" s="10"/>
    </row>
    <row r="2735" spans="1:5">
      <c r="A2735" s="46"/>
      <c r="B2735" s="8"/>
      <c r="C2735" s="9"/>
      <c r="D2735" s="9"/>
      <c r="E2735" s="10"/>
    </row>
    <row r="2736" spans="1:5">
      <c r="A2736" s="46"/>
      <c r="B2736" s="8"/>
      <c r="C2736" s="9"/>
      <c r="D2736" s="9"/>
      <c r="E2736" s="10"/>
    </row>
    <row r="2737" spans="1:5">
      <c r="A2737" s="46"/>
      <c r="B2737" s="8"/>
      <c r="C2737" s="9"/>
      <c r="D2737" s="9"/>
      <c r="E2737" s="10"/>
    </row>
    <row r="2738" spans="1:5">
      <c r="A2738" s="46"/>
      <c r="B2738" s="8"/>
      <c r="C2738" s="9"/>
      <c r="D2738" s="9"/>
      <c r="E2738" s="10"/>
    </row>
    <row r="2739" spans="1:5">
      <c r="A2739" s="46"/>
      <c r="B2739" s="8"/>
      <c r="C2739" s="9"/>
      <c r="D2739" s="9"/>
      <c r="E2739" s="10"/>
    </row>
    <row r="2740" spans="1:5">
      <c r="A2740" s="46"/>
      <c r="B2740" s="8"/>
      <c r="C2740" s="9"/>
      <c r="D2740" s="9"/>
      <c r="E2740" s="10"/>
    </row>
    <row r="2741" spans="1:5">
      <c r="A2741" s="46"/>
      <c r="B2741" s="8"/>
      <c r="C2741" s="9"/>
      <c r="D2741" s="9"/>
      <c r="E2741" s="10"/>
    </row>
    <row r="2742" spans="1:5">
      <c r="A2742" s="46"/>
      <c r="B2742" s="8"/>
      <c r="C2742" s="9"/>
      <c r="D2742" s="9"/>
      <c r="E2742" s="10"/>
    </row>
    <row r="2743" spans="1:5">
      <c r="A2743" s="46"/>
      <c r="B2743" s="8"/>
      <c r="C2743" s="9"/>
      <c r="D2743" s="9"/>
      <c r="E2743" s="10"/>
    </row>
    <row r="2744" spans="1:5">
      <c r="A2744" s="46"/>
      <c r="B2744" s="8"/>
      <c r="C2744" s="9"/>
      <c r="D2744" s="9"/>
      <c r="E2744" s="10"/>
    </row>
    <row r="2745" spans="1:5">
      <c r="A2745" s="46"/>
      <c r="B2745" s="8"/>
      <c r="C2745" s="9"/>
      <c r="D2745" s="9"/>
      <c r="E2745" s="10"/>
    </row>
    <row r="2746" spans="1:5">
      <c r="A2746" s="46"/>
      <c r="B2746" s="8"/>
      <c r="C2746" s="9"/>
      <c r="D2746" s="9"/>
      <c r="E2746" s="10"/>
    </row>
    <row r="2747" spans="1:5">
      <c r="A2747" s="46"/>
      <c r="B2747" s="8"/>
      <c r="C2747" s="9"/>
      <c r="D2747" s="9"/>
      <c r="E2747" s="10"/>
    </row>
    <row r="2748" spans="1:5">
      <c r="A2748" s="46"/>
      <c r="B2748" s="8"/>
      <c r="C2748" s="9"/>
      <c r="D2748" s="9"/>
      <c r="E2748" s="10"/>
    </row>
    <row r="2749" spans="1:5">
      <c r="A2749" s="46"/>
      <c r="B2749" s="8"/>
      <c r="C2749" s="9"/>
      <c r="D2749" s="9"/>
      <c r="E2749" s="10"/>
    </row>
    <row r="2750" spans="1:5">
      <c r="A2750" s="46"/>
      <c r="B2750" s="8"/>
      <c r="C2750" s="9"/>
      <c r="D2750" s="9"/>
      <c r="E2750" s="10"/>
    </row>
    <row r="2751" spans="1:5">
      <c r="A2751" s="46"/>
      <c r="B2751" s="8"/>
      <c r="C2751" s="9"/>
      <c r="D2751" s="9"/>
      <c r="E2751" s="10"/>
    </row>
    <row r="2752" spans="1:5">
      <c r="A2752" s="46"/>
      <c r="B2752" s="8"/>
      <c r="C2752" s="9"/>
      <c r="D2752" s="9"/>
      <c r="E2752" s="10"/>
    </row>
    <row r="2753" spans="1:5">
      <c r="A2753" s="46"/>
      <c r="B2753" s="8"/>
      <c r="C2753" s="9"/>
      <c r="D2753" s="9"/>
      <c r="E2753" s="10"/>
    </row>
    <row r="2754" spans="1:5">
      <c r="A2754" s="46"/>
      <c r="B2754" s="8"/>
      <c r="C2754" s="9"/>
      <c r="D2754" s="9"/>
      <c r="E2754" s="10"/>
    </row>
    <row r="2755" spans="1:5">
      <c r="A2755" s="46"/>
      <c r="B2755" s="8"/>
      <c r="C2755" s="9"/>
      <c r="D2755" s="9"/>
      <c r="E2755" s="10"/>
    </row>
    <row r="2756" spans="1:5">
      <c r="A2756" s="46"/>
      <c r="B2756" s="8"/>
      <c r="C2756" s="9"/>
      <c r="D2756" s="9"/>
      <c r="E2756" s="10"/>
    </row>
    <row r="2757" spans="1:5">
      <c r="A2757" s="46"/>
      <c r="B2757" s="8"/>
      <c r="C2757" s="9"/>
      <c r="D2757" s="9"/>
      <c r="E2757" s="10"/>
    </row>
    <row r="2758" spans="1:5">
      <c r="A2758" s="46"/>
      <c r="B2758" s="8"/>
      <c r="C2758" s="9"/>
      <c r="D2758" s="9"/>
      <c r="E2758" s="10"/>
    </row>
    <row r="2759" spans="1:5">
      <c r="A2759" s="46"/>
      <c r="B2759" s="8"/>
      <c r="C2759" s="9"/>
      <c r="D2759" s="9"/>
      <c r="E2759" s="10"/>
    </row>
    <row r="2760" spans="1:5">
      <c r="A2760" s="46"/>
      <c r="B2760" s="8"/>
      <c r="C2760" s="9"/>
      <c r="D2760" s="9"/>
      <c r="E2760" s="10"/>
    </row>
    <row r="2761" spans="1:5">
      <c r="A2761" s="46"/>
      <c r="B2761" s="8"/>
      <c r="C2761" s="9"/>
      <c r="D2761" s="9"/>
      <c r="E2761" s="10"/>
    </row>
    <row r="2762" spans="1:5">
      <c r="A2762" s="46"/>
      <c r="B2762" s="8"/>
      <c r="C2762" s="9"/>
      <c r="D2762" s="9"/>
      <c r="E2762" s="10"/>
    </row>
    <row r="2763" spans="1:5">
      <c r="A2763" s="46"/>
      <c r="B2763" s="8"/>
      <c r="C2763" s="9"/>
      <c r="D2763" s="9"/>
      <c r="E2763" s="10"/>
    </row>
    <row r="2764" spans="1:5">
      <c r="A2764" s="46"/>
      <c r="B2764" s="8"/>
      <c r="C2764" s="9"/>
      <c r="D2764" s="9"/>
      <c r="E2764" s="10"/>
    </row>
    <row r="2765" spans="1:5">
      <c r="A2765" s="46"/>
      <c r="B2765" s="8"/>
      <c r="C2765" s="9"/>
      <c r="D2765" s="9"/>
      <c r="E2765" s="10"/>
    </row>
    <row r="2766" spans="1:5">
      <c r="A2766" s="46"/>
      <c r="B2766" s="8"/>
      <c r="C2766" s="9"/>
      <c r="D2766" s="9"/>
      <c r="E2766" s="10"/>
    </row>
    <row r="2767" spans="1:5">
      <c r="A2767" s="46"/>
      <c r="B2767" s="8"/>
      <c r="C2767" s="9"/>
      <c r="D2767" s="9"/>
      <c r="E2767" s="10"/>
    </row>
    <row r="2768" spans="1:5">
      <c r="A2768" s="46"/>
      <c r="B2768" s="8"/>
      <c r="C2768" s="9"/>
      <c r="D2768" s="9"/>
      <c r="E2768" s="10"/>
    </row>
    <row r="2769" spans="1:5">
      <c r="A2769" s="46"/>
      <c r="B2769" s="8"/>
      <c r="C2769" s="9"/>
      <c r="D2769" s="9"/>
      <c r="E2769" s="10"/>
    </row>
    <row r="2770" spans="1:5">
      <c r="A2770" s="46"/>
      <c r="B2770" s="8"/>
      <c r="C2770" s="9"/>
      <c r="D2770" s="9"/>
      <c r="E2770" s="10"/>
    </row>
    <row r="2771" spans="1:5">
      <c r="A2771" s="46"/>
      <c r="B2771" s="8"/>
      <c r="C2771" s="9"/>
      <c r="D2771" s="9"/>
      <c r="E2771" s="10"/>
    </row>
    <row r="2772" spans="1:5">
      <c r="A2772" s="46"/>
      <c r="B2772" s="8"/>
      <c r="C2772" s="9"/>
      <c r="D2772" s="9"/>
      <c r="E2772" s="10"/>
    </row>
    <row r="2773" spans="1:5">
      <c r="A2773" s="46"/>
      <c r="B2773" s="8"/>
      <c r="C2773" s="9"/>
      <c r="D2773" s="9"/>
      <c r="E2773" s="10"/>
    </row>
    <row r="2774" spans="1:5">
      <c r="A2774" s="46"/>
      <c r="B2774" s="8"/>
      <c r="C2774" s="9"/>
      <c r="D2774" s="9"/>
      <c r="E2774" s="10"/>
    </row>
    <row r="2775" spans="1:5">
      <c r="A2775" s="46"/>
      <c r="B2775" s="8"/>
      <c r="C2775" s="9"/>
      <c r="D2775" s="9"/>
      <c r="E2775" s="10"/>
    </row>
    <row r="2776" spans="1:5">
      <c r="A2776" s="46"/>
      <c r="B2776" s="8"/>
      <c r="C2776" s="9"/>
      <c r="D2776" s="9"/>
      <c r="E2776" s="10"/>
    </row>
    <row r="2777" spans="1:5">
      <c r="A2777" s="46"/>
      <c r="B2777" s="8"/>
      <c r="C2777" s="9"/>
      <c r="D2777" s="9"/>
      <c r="E2777" s="10"/>
    </row>
    <row r="2778" spans="1:5">
      <c r="A2778" s="46"/>
      <c r="B2778" s="8"/>
      <c r="C2778" s="9"/>
      <c r="D2778" s="9"/>
      <c r="E2778" s="10"/>
    </row>
    <row r="2779" spans="1:5">
      <c r="A2779" s="46"/>
      <c r="B2779" s="8"/>
      <c r="C2779" s="9"/>
      <c r="D2779" s="9"/>
      <c r="E2779" s="10"/>
    </row>
    <row r="2780" spans="1:5">
      <c r="A2780" s="46"/>
      <c r="B2780" s="8"/>
      <c r="C2780" s="9"/>
      <c r="D2780" s="9"/>
      <c r="E2780" s="10"/>
    </row>
    <row r="2781" spans="1:5">
      <c r="A2781" s="46"/>
      <c r="B2781" s="8"/>
      <c r="C2781" s="9"/>
      <c r="D2781" s="9"/>
      <c r="E2781" s="10"/>
    </row>
    <row r="2782" spans="1:5">
      <c r="A2782" s="46"/>
      <c r="B2782" s="8"/>
      <c r="C2782" s="9"/>
      <c r="D2782" s="9"/>
      <c r="E2782" s="10"/>
    </row>
    <row r="2783" spans="1:5">
      <c r="A2783" s="46"/>
      <c r="B2783" s="8"/>
      <c r="C2783" s="9"/>
      <c r="D2783" s="9"/>
      <c r="E2783" s="10"/>
    </row>
    <row r="2784" spans="1:5">
      <c r="A2784" s="46"/>
      <c r="B2784" s="8"/>
      <c r="C2784" s="9"/>
      <c r="D2784" s="9"/>
      <c r="E2784" s="10"/>
    </row>
    <row r="2785" spans="1:5">
      <c r="A2785" s="46"/>
      <c r="B2785" s="8"/>
      <c r="C2785" s="9"/>
      <c r="D2785" s="9"/>
      <c r="E2785" s="10"/>
    </row>
    <row r="2786" spans="1:5">
      <c r="A2786" s="46"/>
      <c r="B2786" s="8"/>
      <c r="C2786" s="9"/>
      <c r="D2786" s="9"/>
      <c r="E2786" s="10"/>
    </row>
    <row r="2787" spans="1:5">
      <c r="A2787" s="46"/>
      <c r="B2787" s="8"/>
      <c r="C2787" s="9"/>
      <c r="D2787" s="9"/>
      <c r="E2787" s="10"/>
    </row>
    <row r="2788" spans="1:5">
      <c r="A2788" s="46"/>
      <c r="B2788" s="8"/>
      <c r="C2788" s="9"/>
      <c r="D2788" s="9"/>
      <c r="E2788" s="10"/>
    </row>
    <row r="2789" spans="1:5">
      <c r="A2789" s="46"/>
      <c r="B2789" s="8"/>
      <c r="C2789" s="9"/>
      <c r="D2789" s="9"/>
      <c r="E2789" s="10"/>
    </row>
    <row r="2790" spans="1:5">
      <c r="A2790" s="46"/>
      <c r="B2790" s="8"/>
      <c r="C2790" s="9"/>
      <c r="D2790" s="9"/>
      <c r="E2790" s="10"/>
    </row>
    <row r="2791" spans="1:5">
      <c r="A2791" s="46"/>
      <c r="B2791" s="8"/>
      <c r="C2791" s="9"/>
      <c r="D2791" s="9"/>
      <c r="E2791" s="10"/>
    </row>
    <row r="2792" spans="1:5">
      <c r="A2792" s="46"/>
      <c r="B2792" s="8"/>
      <c r="C2792" s="9"/>
      <c r="D2792" s="9"/>
      <c r="E2792" s="10"/>
    </row>
    <row r="2793" spans="1:5">
      <c r="A2793" s="46"/>
      <c r="B2793" s="8"/>
      <c r="C2793" s="9"/>
      <c r="D2793" s="9"/>
      <c r="E2793" s="10"/>
    </row>
    <row r="2794" spans="1:5">
      <c r="A2794" s="46"/>
      <c r="B2794" s="8"/>
      <c r="C2794" s="9"/>
      <c r="D2794" s="9"/>
      <c r="E2794" s="10"/>
    </row>
    <row r="2795" spans="1:5">
      <c r="A2795" s="46"/>
      <c r="B2795" s="8"/>
      <c r="C2795" s="9"/>
      <c r="D2795" s="9"/>
      <c r="E2795" s="10"/>
    </row>
    <row r="2796" spans="1:5">
      <c r="A2796" s="46"/>
      <c r="B2796" s="8"/>
      <c r="C2796" s="9"/>
      <c r="D2796" s="9"/>
      <c r="E2796" s="10"/>
    </row>
    <row r="2797" spans="1:5">
      <c r="A2797" s="46"/>
      <c r="B2797" s="8"/>
      <c r="C2797" s="9"/>
      <c r="D2797" s="9"/>
      <c r="E2797" s="10"/>
    </row>
    <row r="2798" spans="1:5">
      <c r="A2798" s="46"/>
      <c r="B2798" s="8"/>
      <c r="C2798" s="9"/>
      <c r="D2798" s="9"/>
      <c r="E2798" s="10"/>
    </row>
    <row r="2799" spans="1:5">
      <c r="A2799" s="46"/>
      <c r="B2799" s="8"/>
      <c r="C2799" s="9"/>
      <c r="D2799" s="9"/>
      <c r="E2799" s="10"/>
    </row>
    <row r="2800" spans="1:5">
      <c r="A2800" s="46"/>
      <c r="B2800" s="8"/>
      <c r="C2800" s="9"/>
      <c r="D2800" s="9"/>
      <c r="E2800" s="10"/>
    </row>
    <row r="2801" spans="1:5">
      <c r="A2801" s="46"/>
      <c r="B2801" s="8"/>
      <c r="C2801" s="9"/>
      <c r="D2801" s="9"/>
      <c r="E2801" s="10"/>
    </row>
    <row r="2802" spans="1:5">
      <c r="A2802" s="46"/>
      <c r="B2802" s="8"/>
      <c r="C2802" s="9"/>
      <c r="D2802" s="9"/>
      <c r="E2802" s="10"/>
    </row>
    <row r="2803" spans="1:5">
      <c r="A2803" s="46"/>
      <c r="B2803" s="8"/>
      <c r="C2803" s="9"/>
      <c r="D2803" s="9"/>
      <c r="E2803" s="10"/>
    </row>
    <row r="2804" spans="1:5">
      <c r="A2804" s="46"/>
      <c r="B2804" s="8"/>
      <c r="C2804" s="9"/>
      <c r="D2804" s="9"/>
      <c r="E2804" s="10"/>
    </row>
    <row r="2805" spans="1:5">
      <c r="A2805" s="46"/>
      <c r="B2805" s="8"/>
      <c r="C2805" s="9"/>
      <c r="D2805" s="9"/>
      <c r="E2805" s="10"/>
    </row>
    <row r="2806" spans="1:5">
      <c r="A2806" s="46"/>
      <c r="B2806" s="8"/>
      <c r="C2806" s="9"/>
      <c r="D2806" s="9"/>
      <c r="E2806" s="10"/>
    </row>
    <row r="2807" spans="1:5">
      <c r="A2807" s="46"/>
      <c r="B2807" s="8"/>
      <c r="C2807" s="9"/>
      <c r="D2807" s="9"/>
      <c r="E2807" s="10"/>
    </row>
    <row r="2808" spans="1:5">
      <c r="A2808" s="46"/>
      <c r="B2808" s="8"/>
      <c r="C2808" s="9"/>
      <c r="D2808" s="9"/>
      <c r="E2808" s="10"/>
    </row>
    <row r="2809" spans="1:5">
      <c r="A2809" s="46"/>
      <c r="B2809" s="8"/>
      <c r="C2809" s="9"/>
      <c r="D2809" s="9"/>
      <c r="E2809" s="10"/>
    </row>
    <row r="2810" spans="1:5">
      <c r="A2810" s="46"/>
      <c r="B2810" s="8"/>
      <c r="C2810" s="9"/>
      <c r="D2810" s="9"/>
      <c r="E2810" s="10"/>
    </row>
    <row r="2811" spans="1:5">
      <c r="A2811" s="46"/>
      <c r="B2811" s="8"/>
      <c r="C2811" s="9"/>
      <c r="D2811" s="9"/>
      <c r="E2811" s="10"/>
    </row>
    <row r="2812" spans="1:5">
      <c r="A2812" s="46"/>
      <c r="B2812" s="8"/>
      <c r="C2812" s="9"/>
      <c r="D2812" s="9"/>
      <c r="E2812" s="10"/>
    </row>
    <row r="2813" spans="1:5">
      <c r="A2813" s="46"/>
      <c r="B2813" s="8"/>
      <c r="C2813" s="9"/>
      <c r="D2813" s="9"/>
      <c r="E2813" s="10"/>
    </row>
    <row r="2814" spans="1:5">
      <c r="A2814" s="46"/>
      <c r="B2814" s="8"/>
      <c r="C2814" s="9"/>
      <c r="D2814" s="9"/>
      <c r="E2814" s="10"/>
    </row>
    <row r="2815" spans="1:5">
      <c r="A2815" s="46"/>
      <c r="B2815" s="8"/>
      <c r="C2815" s="9"/>
      <c r="D2815" s="9"/>
      <c r="E2815" s="10"/>
    </row>
    <row r="2816" spans="1:5">
      <c r="A2816" s="46"/>
      <c r="B2816" s="8"/>
      <c r="C2816" s="9"/>
      <c r="D2816" s="9"/>
      <c r="E2816" s="10"/>
    </row>
    <row r="2817" spans="1:5">
      <c r="A2817" s="46"/>
      <c r="B2817" s="8"/>
      <c r="C2817" s="9"/>
      <c r="D2817" s="9"/>
      <c r="E2817" s="10"/>
    </row>
    <row r="2818" spans="1:5">
      <c r="A2818" s="46"/>
      <c r="B2818" s="8"/>
      <c r="C2818" s="9"/>
      <c r="D2818" s="9"/>
      <c r="E2818" s="10"/>
    </row>
    <row r="2819" spans="1:5">
      <c r="A2819" s="46"/>
      <c r="B2819" s="8"/>
      <c r="C2819" s="9"/>
      <c r="D2819" s="9"/>
      <c r="E2819" s="10"/>
    </row>
    <row r="2820" spans="1:5">
      <c r="A2820" s="46"/>
      <c r="B2820" s="8"/>
      <c r="C2820" s="9"/>
      <c r="D2820" s="9"/>
      <c r="E2820" s="10"/>
    </row>
    <row r="2821" spans="1:5">
      <c r="A2821" s="46"/>
      <c r="B2821" s="8"/>
      <c r="C2821" s="9"/>
      <c r="D2821" s="9"/>
      <c r="E2821" s="10"/>
    </row>
    <row r="2822" spans="1:5">
      <c r="A2822" s="46"/>
      <c r="B2822" s="8"/>
      <c r="C2822" s="9"/>
      <c r="D2822" s="9"/>
      <c r="E2822" s="10"/>
    </row>
    <row r="2823" spans="1:5">
      <c r="A2823" s="46"/>
      <c r="B2823" s="8"/>
      <c r="C2823" s="9"/>
      <c r="D2823" s="9"/>
      <c r="E2823" s="10"/>
    </row>
    <row r="2824" spans="1:5">
      <c r="A2824" s="46"/>
      <c r="B2824" s="8"/>
      <c r="C2824" s="9"/>
      <c r="D2824" s="9"/>
      <c r="E2824" s="10"/>
    </row>
    <row r="2825" spans="1:5">
      <c r="A2825" s="46"/>
      <c r="B2825" s="8"/>
      <c r="C2825" s="9"/>
      <c r="D2825" s="9"/>
      <c r="E2825" s="10"/>
    </row>
    <row r="2826" spans="1:5">
      <c r="A2826" s="46"/>
      <c r="B2826" s="8"/>
      <c r="C2826" s="9"/>
      <c r="D2826" s="9"/>
      <c r="E2826" s="10"/>
    </row>
    <row r="2827" spans="1:5">
      <c r="A2827" s="46"/>
      <c r="B2827" s="8"/>
      <c r="C2827" s="9"/>
      <c r="D2827" s="9"/>
      <c r="E2827" s="10"/>
    </row>
    <row r="2828" spans="1:5">
      <c r="A2828" s="46"/>
      <c r="B2828" s="8"/>
      <c r="C2828" s="9"/>
      <c r="D2828" s="9"/>
      <c r="E2828" s="10"/>
    </row>
    <row r="2829" spans="1:5">
      <c r="A2829" s="46"/>
      <c r="B2829" s="8"/>
      <c r="C2829" s="9"/>
      <c r="D2829" s="9"/>
      <c r="E2829" s="10"/>
    </row>
    <row r="2830" spans="1:5">
      <c r="A2830" s="46"/>
      <c r="B2830" s="8"/>
      <c r="C2830" s="9"/>
      <c r="D2830" s="9"/>
      <c r="E2830" s="10"/>
    </row>
    <row r="2831" spans="1:5">
      <c r="A2831" s="46"/>
      <c r="B2831" s="8"/>
      <c r="C2831" s="9"/>
      <c r="D2831" s="9"/>
      <c r="E2831" s="10"/>
    </row>
    <row r="2832" spans="1:5">
      <c r="A2832" s="46"/>
      <c r="B2832" s="8"/>
      <c r="C2832" s="9"/>
      <c r="D2832" s="9"/>
      <c r="E2832" s="10"/>
    </row>
    <row r="2833" spans="1:5">
      <c r="A2833" s="46"/>
      <c r="B2833" s="8"/>
      <c r="C2833" s="9"/>
      <c r="D2833" s="9"/>
      <c r="E2833" s="10"/>
    </row>
    <row r="2834" spans="1:5">
      <c r="A2834" s="46"/>
      <c r="B2834" s="8"/>
      <c r="C2834" s="9"/>
      <c r="D2834" s="9"/>
      <c r="E2834" s="10"/>
    </row>
    <row r="2835" spans="1:5">
      <c r="A2835" s="46"/>
      <c r="B2835" s="8"/>
      <c r="C2835" s="9"/>
      <c r="D2835" s="9"/>
      <c r="E2835" s="10"/>
    </row>
    <row r="2836" spans="1:5">
      <c r="A2836" s="46"/>
      <c r="B2836" s="8"/>
      <c r="C2836" s="9"/>
      <c r="D2836" s="9"/>
      <c r="E2836" s="10"/>
    </row>
    <row r="2837" spans="1:5">
      <c r="A2837" s="46"/>
      <c r="B2837" s="8"/>
      <c r="C2837" s="9"/>
      <c r="D2837" s="9"/>
      <c r="E2837" s="10"/>
    </row>
    <row r="2838" spans="1:5">
      <c r="A2838" s="46"/>
      <c r="B2838" s="8"/>
      <c r="C2838" s="9"/>
      <c r="D2838" s="9"/>
      <c r="E2838" s="10"/>
    </row>
    <row r="2839" spans="1:5">
      <c r="A2839" s="46"/>
      <c r="B2839" s="8"/>
      <c r="C2839" s="9"/>
      <c r="D2839" s="9"/>
      <c r="E2839" s="10"/>
    </row>
    <row r="2840" spans="1:5">
      <c r="A2840" s="46"/>
      <c r="B2840" s="8"/>
      <c r="C2840" s="9"/>
      <c r="D2840" s="9"/>
      <c r="E2840" s="10"/>
    </row>
    <row r="2841" spans="1:5">
      <c r="A2841" s="46"/>
      <c r="B2841" s="8"/>
      <c r="C2841" s="9"/>
      <c r="D2841" s="9"/>
      <c r="E2841" s="10"/>
    </row>
    <row r="2842" spans="1:5">
      <c r="A2842" s="46"/>
      <c r="B2842" s="8"/>
      <c r="C2842" s="9"/>
      <c r="D2842" s="9"/>
      <c r="E2842" s="10"/>
    </row>
    <row r="2843" spans="1:5">
      <c r="A2843" s="46"/>
      <c r="B2843" s="8"/>
      <c r="C2843" s="9"/>
      <c r="D2843" s="9"/>
      <c r="E2843" s="10"/>
    </row>
    <row r="2844" spans="1:5">
      <c r="A2844" s="46"/>
      <c r="B2844" s="8"/>
      <c r="C2844" s="9"/>
      <c r="D2844" s="9"/>
      <c r="E2844" s="10"/>
    </row>
    <row r="2845" spans="1:5">
      <c r="A2845" s="46"/>
      <c r="B2845" s="8"/>
      <c r="C2845" s="9"/>
      <c r="D2845" s="9"/>
      <c r="E2845" s="10"/>
    </row>
    <row r="2846" spans="1:5">
      <c r="A2846" s="46"/>
      <c r="B2846" s="8"/>
      <c r="C2846" s="9"/>
      <c r="D2846" s="9"/>
      <c r="E2846" s="10"/>
    </row>
    <row r="2847" spans="1:5">
      <c r="A2847" s="46"/>
      <c r="B2847" s="8"/>
      <c r="C2847" s="9"/>
      <c r="D2847" s="9"/>
      <c r="E2847" s="10"/>
    </row>
    <row r="2848" spans="1:5">
      <c r="A2848" s="46"/>
      <c r="B2848" s="8"/>
      <c r="C2848" s="9"/>
      <c r="D2848" s="9"/>
      <c r="E2848" s="10"/>
    </row>
    <row r="2849" spans="1:5">
      <c r="A2849" s="46"/>
      <c r="B2849" s="8"/>
      <c r="C2849" s="9"/>
      <c r="D2849" s="9"/>
      <c r="E2849" s="10"/>
    </row>
    <row r="2850" spans="1:5">
      <c r="A2850" s="46"/>
      <c r="B2850" s="8"/>
      <c r="C2850" s="9"/>
      <c r="D2850" s="9"/>
      <c r="E2850" s="10"/>
    </row>
    <row r="2851" spans="1:5">
      <c r="A2851" s="46"/>
      <c r="B2851" s="8"/>
      <c r="C2851" s="9"/>
      <c r="D2851" s="9"/>
      <c r="E2851" s="10"/>
    </row>
    <row r="2852" spans="1:5">
      <c r="A2852" s="46"/>
      <c r="B2852" s="8"/>
      <c r="C2852" s="9"/>
      <c r="D2852" s="9"/>
      <c r="E2852" s="10"/>
    </row>
    <row r="2853" spans="1:5">
      <c r="A2853" s="46"/>
      <c r="B2853" s="8"/>
      <c r="C2853" s="9"/>
      <c r="D2853" s="9"/>
      <c r="E2853" s="10"/>
    </row>
    <row r="2854" spans="1:5">
      <c r="A2854" s="46"/>
      <c r="B2854" s="8"/>
      <c r="C2854" s="9"/>
      <c r="D2854" s="9"/>
      <c r="E2854" s="10"/>
    </row>
    <row r="2855" spans="1:5">
      <c r="A2855" s="46"/>
      <c r="B2855" s="8"/>
      <c r="C2855" s="9"/>
      <c r="D2855" s="9"/>
      <c r="E2855" s="10"/>
    </row>
    <row r="2856" spans="1:5">
      <c r="A2856" s="46"/>
      <c r="B2856" s="8"/>
      <c r="C2856" s="9"/>
      <c r="D2856" s="9"/>
      <c r="E2856" s="10"/>
    </row>
    <row r="2857" spans="1:5">
      <c r="A2857" s="46"/>
      <c r="B2857" s="8"/>
      <c r="C2857" s="9"/>
      <c r="D2857" s="9"/>
      <c r="E2857" s="10"/>
    </row>
    <row r="2858" spans="1:5">
      <c r="A2858" s="46"/>
      <c r="B2858" s="8"/>
      <c r="C2858" s="9"/>
      <c r="D2858" s="9"/>
      <c r="E2858" s="10"/>
    </row>
    <row r="2859" spans="1:5">
      <c r="A2859" s="46"/>
      <c r="B2859" s="8"/>
      <c r="C2859" s="9"/>
      <c r="D2859" s="9"/>
      <c r="E2859" s="10"/>
    </row>
    <row r="2860" spans="1:5">
      <c r="A2860" s="46"/>
      <c r="B2860" s="8"/>
      <c r="C2860" s="9"/>
      <c r="D2860" s="9"/>
      <c r="E2860" s="10"/>
    </row>
    <row r="2861" spans="1:5">
      <c r="A2861" s="46"/>
      <c r="B2861" s="8"/>
      <c r="C2861" s="9"/>
      <c r="D2861" s="9"/>
      <c r="E2861" s="10"/>
    </row>
    <row r="2862" spans="1:5">
      <c r="A2862" s="46"/>
      <c r="B2862" s="8"/>
      <c r="C2862" s="9"/>
      <c r="D2862" s="9"/>
      <c r="E2862" s="10"/>
    </row>
    <row r="2863" spans="1:5">
      <c r="A2863" s="46"/>
      <c r="B2863" s="8"/>
      <c r="C2863" s="9"/>
      <c r="D2863" s="9"/>
      <c r="E2863" s="10"/>
    </row>
    <row r="2864" spans="1:5">
      <c r="A2864" s="46"/>
      <c r="B2864" s="8"/>
      <c r="C2864" s="9"/>
      <c r="D2864" s="9"/>
      <c r="E2864" s="10"/>
    </row>
    <row r="2865" spans="1:5">
      <c r="A2865" s="46"/>
      <c r="B2865" s="8"/>
      <c r="C2865" s="9"/>
      <c r="D2865" s="9"/>
      <c r="E2865" s="10"/>
    </row>
    <row r="2866" spans="1:5">
      <c r="A2866" s="46"/>
      <c r="B2866" s="8"/>
      <c r="C2866" s="9"/>
      <c r="D2866" s="9"/>
      <c r="E2866" s="10"/>
    </row>
    <row r="2867" spans="1:5">
      <c r="A2867" s="46"/>
      <c r="B2867" s="8"/>
      <c r="C2867" s="9"/>
      <c r="D2867" s="9"/>
      <c r="E2867" s="10"/>
    </row>
    <row r="2868" spans="1:5">
      <c r="A2868" s="46"/>
      <c r="B2868" s="8"/>
      <c r="C2868" s="9"/>
      <c r="D2868" s="9"/>
      <c r="E2868" s="10"/>
    </row>
    <row r="2869" spans="1:5">
      <c r="A2869" s="46"/>
      <c r="B2869" s="8"/>
      <c r="C2869" s="9"/>
      <c r="D2869" s="9"/>
      <c r="E2869" s="10"/>
    </row>
    <row r="2870" spans="1:5">
      <c r="A2870" s="46"/>
      <c r="B2870" s="8"/>
      <c r="C2870" s="9"/>
      <c r="D2870" s="9"/>
      <c r="E2870" s="10"/>
    </row>
    <row r="2871" spans="1:5">
      <c r="A2871" s="46"/>
      <c r="B2871" s="8"/>
      <c r="C2871" s="9"/>
      <c r="D2871" s="9"/>
      <c r="E2871" s="10"/>
    </row>
    <row r="2872" spans="1:5">
      <c r="A2872" s="46"/>
      <c r="B2872" s="8"/>
      <c r="C2872" s="9"/>
      <c r="D2872" s="9"/>
      <c r="E2872" s="10"/>
    </row>
    <row r="2873" spans="1:5">
      <c r="A2873" s="46"/>
      <c r="B2873" s="8"/>
      <c r="C2873" s="9"/>
      <c r="D2873" s="9"/>
      <c r="E2873" s="10"/>
    </row>
    <row r="2874" spans="1:5">
      <c r="A2874" s="46"/>
      <c r="B2874" s="8"/>
      <c r="C2874" s="9"/>
      <c r="D2874" s="9"/>
      <c r="E2874" s="10"/>
    </row>
    <row r="2875" spans="1:5">
      <c r="A2875" s="46"/>
      <c r="B2875" s="8"/>
      <c r="C2875" s="9"/>
      <c r="D2875" s="9"/>
      <c r="E2875" s="10"/>
    </row>
    <row r="2876" spans="1:5">
      <c r="A2876" s="46"/>
      <c r="B2876" s="8"/>
      <c r="C2876" s="9"/>
      <c r="D2876" s="9"/>
      <c r="E2876" s="10"/>
    </row>
    <row r="2877" spans="1:5">
      <c r="A2877" s="46"/>
      <c r="B2877" s="8"/>
      <c r="C2877" s="9"/>
      <c r="D2877" s="9"/>
      <c r="E2877" s="10"/>
    </row>
    <row r="2878" spans="1:5">
      <c r="A2878" s="46"/>
      <c r="B2878" s="8"/>
      <c r="C2878" s="9"/>
      <c r="D2878" s="9"/>
      <c r="E2878" s="10"/>
    </row>
    <row r="2879" spans="1:5">
      <c r="A2879" s="46"/>
      <c r="B2879" s="8"/>
      <c r="C2879" s="9"/>
      <c r="D2879" s="9"/>
      <c r="E2879" s="10"/>
    </row>
    <row r="2880" spans="1:5">
      <c r="A2880" s="46"/>
      <c r="B2880" s="8"/>
      <c r="C2880" s="9"/>
      <c r="D2880" s="9"/>
      <c r="E2880" s="10"/>
    </row>
    <row r="2881" spans="1:5">
      <c r="A2881" s="46"/>
      <c r="B2881" s="8"/>
      <c r="C2881" s="9"/>
      <c r="D2881" s="9"/>
      <c r="E2881" s="10"/>
    </row>
    <row r="2882" spans="1:5">
      <c r="A2882" s="46"/>
      <c r="B2882" s="8"/>
      <c r="C2882" s="9"/>
      <c r="D2882" s="9"/>
      <c r="E2882" s="10"/>
    </row>
    <row r="2883" spans="1:5">
      <c r="A2883" s="46"/>
      <c r="B2883" s="8"/>
      <c r="C2883" s="9"/>
      <c r="D2883" s="9"/>
      <c r="E2883" s="10"/>
    </row>
    <row r="2884" spans="1:5">
      <c r="A2884" s="46"/>
      <c r="B2884" s="8"/>
      <c r="C2884" s="9"/>
      <c r="D2884" s="9"/>
      <c r="E2884" s="10"/>
    </row>
    <row r="2885" spans="1:5">
      <c r="A2885" s="46"/>
      <c r="B2885" s="8"/>
      <c r="C2885" s="9"/>
      <c r="D2885" s="9"/>
      <c r="E2885" s="10"/>
    </row>
    <row r="2886" spans="1:5">
      <c r="A2886" s="46"/>
      <c r="B2886" s="8"/>
      <c r="C2886" s="9"/>
      <c r="D2886" s="9"/>
      <c r="E2886" s="10"/>
    </row>
  </sheetData>
  <autoFilter ref="I1:M143" xr:uid="{D59A1FF8-0E31-420A-9857-A1B9385E2163}">
    <sortState xmlns:xlrd2="http://schemas.microsoft.com/office/spreadsheetml/2017/richdata2" ref="I2:M143">
      <sortCondition ref="I2:I108"/>
    </sortState>
  </autoFilter>
  <sortState xmlns:xlrd2="http://schemas.microsoft.com/office/spreadsheetml/2017/richdata2" ref="I2:N143">
    <sortCondition ref="I2:I143"/>
    <sortCondition descending="1" ref="K2:K1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Nguyên tắc</vt:lpstr>
      <vt:lpstr>OD0040 theo Bravo</vt:lpstr>
      <vt:lpstr>OD0040_IA</vt:lpstr>
      <vt:lpstr>Info</vt:lpstr>
      <vt:lpstr>Market Price</vt:lpstr>
      <vt:lpstr>SE0008</vt:lpstr>
      <vt:lpstr>Đánh giá lại</vt:lpstr>
      <vt:lpstr>Tính dự thu</vt:lpstr>
      <vt:lpstr>Cap</vt:lpstr>
      <vt:lpstr>Xử lý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Mai Ngoc Ngo</cp:lastModifiedBy>
  <dcterms:created xsi:type="dcterms:W3CDTF">2022-10-24T05:04:08Z</dcterms:created>
  <dcterms:modified xsi:type="dcterms:W3CDTF">2025-08-07T08:34:59Z</dcterms:modified>
</cp:coreProperties>
</file>